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tables/table7.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66925"/>
  <mc:AlternateContent xmlns:mc="http://schemas.openxmlformats.org/markup-compatibility/2006">
    <mc:Choice Requires="x15">
      <x15ac:absPath xmlns:x15ac="http://schemas.microsoft.com/office/spreadsheetml/2010/11/ac" url="https://d.docs.live.net/b011e260cd7a4b7a/Desktop/"/>
    </mc:Choice>
  </mc:AlternateContent>
  <xr:revisionPtr revIDLastSave="633" documentId="8_{F4B29121-BB8E-4EFB-B2BC-97D4FF0D43FE}" xr6:coauthVersionLast="47" xr6:coauthVersionMax="47" xr10:uidLastSave="{C19BFF4E-85E6-4936-BB97-C4E784B0BF29}"/>
  <bookViews>
    <workbookView xWindow="-108" yWindow="-108" windowWidth="23256" windowHeight="12456" activeTab="1" xr2:uid="{5E2B277C-2A55-41E4-BBF1-FA9485E90895}"/>
  </bookViews>
  <sheets>
    <sheet name="rideflow_synthetic_rides" sheetId="2" r:id="rId1"/>
    <sheet name="Analysis" sheetId="1" r:id="rId2"/>
    <sheet name="Dashboard" sheetId="3" r:id="rId3"/>
  </sheets>
  <definedNames>
    <definedName name="ExternalData_1" localSheetId="0" hidden="1">rideflow_synthetic_rides!$A$1:$X$10001</definedName>
    <definedName name="Slicer_city">#N/A</definedName>
    <definedName name="Slicer_ride_status">#N/A</definedName>
    <definedName name="Slicer_rider_type">#N/A</definedName>
  </definedNames>
  <calcPr calcId="191029"/>
  <pivotCaches>
    <pivotCache cacheId="13"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27" i="3" l="1"/>
  <c r="R27" i="3" s="1"/>
  <c r="P27" i="3"/>
  <c r="Q26" i="3"/>
  <c r="R26" i="3" s="1"/>
  <c r="P26" i="3"/>
  <c r="Q25" i="3"/>
  <c r="R25" i="3" s="1"/>
  <c r="P25" i="3"/>
  <c r="Q24" i="3"/>
  <c r="R24" i="3" s="1"/>
  <c r="P24" i="3"/>
  <c r="Q23" i="3"/>
  <c r="R23" i="3" s="1"/>
  <c r="P23" i="3"/>
  <c r="A5" i="3"/>
  <c r="G5" i="3"/>
  <c r="D5" i="3"/>
  <c r="J5" i="3"/>
  <c r="Y2" i="2"/>
  <c r="Y3" i="2"/>
  <c r="Y4" i="2"/>
  <c r="Y5" i="2"/>
  <c r="Y6" i="2"/>
  <c r="Y7" i="2"/>
  <c r="L5" i="1" s="1"/>
  <c r="Y8" i="2"/>
  <c r="M5" i="1" s="1"/>
  <c r="Y9" i="2"/>
  <c r="M7" i="1" s="1"/>
  <c r="Y10" i="2"/>
  <c r="M4" i="1" s="1"/>
  <c r="Y11" i="2"/>
  <c r="L6" i="1" s="1"/>
  <c r="Y12" i="2"/>
  <c r="O5" i="1" s="1"/>
  <c r="Y13" i="2"/>
  <c r="Y14" i="2"/>
  <c r="Y15" i="2"/>
  <c r="Y16" i="2"/>
  <c r="Y17" i="2"/>
  <c r="Y18" i="2"/>
  <c r="Y19" i="2"/>
  <c r="Y20" i="2"/>
  <c r="Y21" i="2"/>
  <c r="Y22" i="2"/>
  <c r="Y23" i="2"/>
  <c r="Y24" i="2"/>
  <c r="Y25" i="2"/>
  <c r="Y26" i="2"/>
  <c r="Y27" i="2"/>
  <c r="Y28" i="2"/>
  <c r="Y29" i="2"/>
  <c r="Y30" i="2"/>
  <c r="Y31" i="2"/>
  <c r="Y32" i="2"/>
  <c r="Y33" i="2"/>
  <c r="Y34" i="2"/>
  <c r="Y35" i="2"/>
  <c r="Y36" i="2"/>
  <c r="Y37" i="2"/>
  <c r="Y38" i="2"/>
  <c r="Y39" i="2"/>
  <c r="Y40" i="2"/>
  <c r="Y41" i="2"/>
  <c r="Y42" i="2"/>
  <c r="Y43" i="2"/>
  <c r="Y44" i="2"/>
  <c r="Y45" i="2"/>
  <c r="Y46" i="2"/>
  <c r="Y47" i="2"/>
  <c r="Y48" i="2"/>
  <c r="Y49" i="2"/>
  <c r="Y50" i="2"/>
  <c r="Y51" i="2"/>
  <c r="Y52" i="2"/>
  <c r="Y53" i="2"/>
  <c r="Y54" i="2"/>
  <c r="Y55" i="2"/>
  <c r="Y56" i="2"/>
  <c r="Y57" i="2"/>
  <c r="Y58" i="2"/>
  <c r="Y59" i="2"/>
  <c r="Y60" i="2"/>
  <c r="Y61" i="2"/>
  <c r="Y62" i="2"/>
  <c r="Y63" i="2"/>
  <c r="Y64" i="2"/>
  <c r="Y65" i="2"/>
  <c r="Y66" i="2"/>
  <c r="Y67" i="2"/>
  <c r="Y68" i="2"/>
  <c r="Y69" i="2"/>
  <c r="Y70" i="2"/>
  <c r="Y71" i="2"/>
  <c r="Y72" i="2"/>
  <c r="Y73" i="2"/>
  <c r="Y74" i="2"/>
  <c r="Y75" i="2"/>
  <c r="Y76" i="2"/>
  <c r="Y77" i="2"/>
  <c r="Y78" i="2"/>
  <c r="Y79" i="2"/>
  <c r="Y80" i="2"/>
  <c r="Y81" i="2"/>
  <c r="Y82" i="2"/>
  <c r="Y83" i="2"/>
  <c r="Y84" i="2"/>
  <c r="Y85" i="2"/>
  <c r="Y86" i="2"/>
  <c r="Y87" i="2"/>
  <c r="Y88" i="2"/>
  <c r="Y89" i="2"/>
  <c r="Y90" i="2"/>
  <c r="Y91" i="2"/>
  <c r="Y92" i="2"/>
  <c r="Y93" i="2"/>
  <c r="Y94" i="2"/>
  <c r="Y95" i="2"/>
  <c r="Y96" i="2"/>
  <c r="Y97" i="2"/>
  <c r="Y98" i="2"/>
  <c r="Y99" i="2"/>
  <c r="Y100" i="2"/>
  <c r="Y101" i="2"/>
  <c r="Y102" i="2"/>
  <c r="Y103" i="2"/>
  <c r="Y104" i="2"/>
  <c r="Y105" i="2"/>
  <c r="Y106" i="2"/>
  <c r="Y107" i="2"/>
  <c r="Y108" i="2"/>
  <c r="Y109" i="2"/>
  <c r="Y110" i="2"/>
  <c r="Y111" i="2"/>
  <c r="Y112" i="2"/>
  <c r="Y113" i="2"/>
  <c r="Y114" i="2"/>
  <c r="Y115" i="2"/>
  <c r="Y116" i="2"/>
  <c r="Y117" i="2"/>
  <c r="Y118" i="2"/>
  <c r="Y119" i="2"/>
  <c r="Y120" i="2"/>
  <c r="Y121" i="2"/>
  <c r="Y122" i="2"/>
  <c r="Y123" i="2"/>
  <c r="Y124" i="2"/>
  <c r="Y125" i="2"/>
  <c r="Y126" i="2"/>
  <c r="Y127" i="2"/>
  <c r="Y128" i="2"/>
  <c r="Y129" i="2"/>
  <c r="Y130" i="2"/>
  <c r="Y131" i="2"/>
  <c r="Y132" i="2"/>
  <c r="Y133" i="2"/>
  <c r="Y134" i="2"/>
  <c r="Y135" i="2"/>
  <c r="Y136" i="2"/>
  <c r="Y137" i="2"/>
  <c r="Y138" i="2"/>
  <c r="Y139" i="2"/>
  <c r="Y140" i="2"/>
  <c r="Y141" i="2"/>
  <c r="Y142" i="2"/>
  <c r="Y143" i="2"/>
  <c r="Y144" i="2"/>
  <c r="Y145" i="2"/>
  <c r="Y146" i="2"/>
  <c r="Y147" i="2"/>
  <c r="Y148" i="2"/>
  <c r="Y149" i="2"/>
  <c r="Y150" i="2"/>
  <c r="Y151" i="2"/>
  <c r="Y152" i="2"/>
  <c r="Y153" i="2"/>
  <c r="Y154" i="2"/>
  <c r="Y155" i="2"/>
  <c r="Y156" i="2"/>
  <c r="Y157" i="2"/>
  <c r="Y158" i="2"/>
  <c r="Y159" i="2"/>
  <c r="Y160" i="2"/>
  <c r="Y161" i="2"/>
  <c r="Y162" i="2"/>
  <c r="Y163" i="2"/>
  <c r="Y164" i="2"/>
  <c r="Y165" i="2"/>
  <c r="Y166" i="2"/>
  <c r="Y167" i="2"/>
  <c r="Y168" i="2"/>
  <c r="Y169" i="2"/>
  <c r="Y170" i="2"/>
  <c r="Y171" i="2"/>
  <c r="Y172" i="2"/>
  <c r="Y173" i="2"/>
  <c r="Y174" i="2"/>
  <c r="Y175" i="2"/>
  <c r="Y176" i="2"/>
  <c r="Y177" i="2"/>
  <c r="Y178" i="2"/>
  <c r="Y179" i="2"/>
  <c r="Y180" i="2"/>
  <c r="Y181" i="2"/>
  <c r="Y182" i="2"/>
  <c r="Y183" i="2"/>
  <c r="Y184" i="2"/>
  <c r="Y185" i="2"/>
  <c r="Y186" i="2"/>
  <c r="Y187" i="2"/>
  <c r="Y188" i="2"/>
  <c r="Y189" i="2"/>
  <c r="Y190" i="2"/>
  <c r="Y191" i="2"/>
  <c r="Y192" i="2"/>
  <c r="Y193" i="2"/>
  <c r="Y194" i="2"/>
  <c r="Y195" i="2"/>
  <c r="Y196" i="2"/>
  <c r="Y197" i="2"/>
  <c r="Y198" i="2"/>
  <c r="Y199" i="2"/>
  <c r="Y200" i="2"/>
  <c r="Y201" i="2"/>
  <c r="Y202" i="2"/>
  <c r="Y203" i="2"/>
  <c r="Y204" i="2"/>
  <c r="Y205" i="2"/>
  <c r="Y206" i="2"/>
  <c r="Y207" i="2"/>
  <c r="Y208" i="2"/>
  <c r="Y209" i="2"/>
  <c r="Y210" i="2"/>
  <c r="Y211" i="2"/>
  <c r="Y212" i="2"/>
  <c r="Y213" i="2"/>
  <c r="Y214" i="2"/>
  <c r="Y215" i="2"/>
  <c r="Y216" i="2"/>
  <c r="Y217" i="2"/>
  <c r="Y218" i="2"/>
  <c r="Y219" i="2"/>
  <c r="Y220" i="2"/>
  <c r="Y221" i="2"/>
  <c r="Y222" i="2"/>
  <c r="Y223" i="2"/>
  <c r="Y224" i="2"/>
  <c r="Y225" i="2"/>
  <c r="Y226" i="2"/>
  <c r="Y227" i="2"/>
  <c r="Y228" i="2"/>
  <c r="Y229" i="2"/>
  <c r="Y230" i="2"/>
  <c r="Y231" i="2"/>
  <c r="Y232" i="2"/>
  <c r="Y233" i="2"/>
  <c r="Y234" i="2"/>
  <c r="Y235" i="2"/>
  <c r="Y236" i="2"/>
  <c r="Y237" i="2"/>
  <c r="Y238" i="2"/>
  <c r="Y239" i="2"/>
  <c r="Y240" i="2"/>
  <c r="Y241" i="2"/>
  <c r="Y242" i="2"/>
  <c r="Y243" i="2"/>
  <c r="Y244" i="2"/>
  <c r="Y245" i="2"/>
  <c r="Y246" i="2"/>
  <c r="Y247" i="2"/>
  <c r="Y248" i="2"/>
  <c r="Y249" i="2"/>
  <c r="Y250" i="2"/>
  <c r="Y251" i="2"/>
  <c r="Y252" i="2"/>
  <c r="Y253" i="2"/>
  <c r="Y254" i="2"/>
  <c r="Y255" i="2"/>
  <c r="Y256" i="2"/>
  <c r="Y257" i="2"/>
  <c r="Y258" i="2"/>
  <c r="Y259" i="2"/>
  <c r="Y260" i="2"/>
  <c r="Y261" i="2"/>
  <c r="Y262" i="2"/>
  <c r="Y263" i="2"/>
  <c r="Y264" i="2"/>
  <c r="Y265" i="2"/>
  <c r="Y266" i="2"/>
  <c r="Y267" i="2"/>
  <c r="Y268" i="2"/>
  <c r="Y269" i="2"/>
  <c r="Y270" i="2"/>
  <c r="Y271" i="2"/>
  <c r="Y272" i="2"/>
  <c r="Y273" i="2"/>
  <c r="Y274" i="2"/>
  <c r="Y275" i="2"/>
  <c r="Y276" i="2"/>
  <c r="Y277" i="2"/>
  <c r="Y278" i="2"/>
  <c r="Y279" i="2"/>
  <c r="Y280" i="2"/>
  <c r="Y281" i="2"/>
  <c r="Y282" i="2"/>
  <c r="Y283" i="2"/>
  <c r="Y284" i="2"/>
  <c r="Y285" i="2"/>
  <c r="Y286" i="2"/>
  <c r="Y287" i="2"/>
  <c r="Y288" i="2"/>
  <c r="Y289" i="2"/>
  <c r="Y290" i="2"/>
  <c r="Y291" i="2"/>
  <c r="Y292" i="2"/>
  <c r="Y293" i="2"/>
  <c r="Y294" i="2"/>
  <c r="Y295" i="2"/>
  <c r="Y296" i="2"/>
  <c r="Y297" i="2"/>
  <c r="Y298" i="2"/>
  <c r="Y299" i="2"/>
  <c r="Y300" i="2"/>
  <c r="Y301" i="2"/>
  <c r="Y302" i="2"/>
  <c r="Y303" i="2"/>
  <c r="Y304" i="2"/>
  <c r="Y305" i="2"/>
  <c r="Y306" i="2"/>
  <c r="Y307" i="2"/>
  <c r="Y308" i="2"/>
  <c r="Y309" i="2"/>
  <c r="Y310" i="2"/>
  <c r="Y311" i="2"/>
  <c r="Y312" i="2"/>
  <c r="Y313" i="2"/>
  <c r="Y314" i="2"/>
  <c r="Y315" i="2"/>
  <c r="Y316" i="2"/>
  <c r="Y317" i="2"/>
  <c r="Y318" i="2"/>
  <c r="Y319" i="2"/>
  <c r="Y320" i="2"/>
  <c r="Y321" i="2"/>
  <c r="Y322" i="2"/>
  <c r="Y323" i="2"/>
  <c r="Y324" i="2"/>
  <c r="Y325" i="2"/>
  <c r="Y326" i="2"/>
  <c r="Y327" i="2"/>
  <c r="Y328" i="2"/>
  <c r="Y329" i="2"/>
  <c r="Y330" i="2"/>
  <c r="Y331" i="2"/>
  <c r="Y332" i="2"/>
  <c r="Y333" i="2"/>
  <c r="Y334" i="2"/>
  <c r="Y335" i="2"/>
  <c r="Y336" i="2"/>
  <c r="Y337" i="2"/>
  <c r="Y338" i="2"/>
  <c r="Y339" i="2"/>
  <c r="Y340" i="2"/>
  <c r="Y341" i="2"/>
  <c r="Y342" i="2"/>
  <c r="Y343" i="2"/>
  <c r="Y344" i="2"/>
  <c r="Y345" i="2"/>
  <c r="Y346" i="2"/>
  <c r="Y347" i="2"/>
  <c r="Y348" i="2"/>
  <c r="Y349" i="2"/>
  <c r="Y350" i="2"/>
  <c r="Y351" i="2"/>
  <c r="Y352" i="2"/>
  <c r="Y353" i="2"/>
  <c r="Y354" i="2"/>
  <c r="Y355" i="2"/>
  <c r="Y356" i="2"/>
  <c r="Y357" i="2"/>
  <c r="Y358" i="2"/>
  <c r="Y359" i="2"/>
  <c r="Y360" i="2"/>
  <c r="Y361" i="2"/>
  <c r="Y362" i="2"/>
  <c r="Y363" i="2"/>
  <c r="Y364" i="2"/>
  <c r="Y365" i="2"/>
  <c r="Y366" i="2"/>
  <c r="Y367" i="2"/>
  <c r="Y368" i="2"/>
  <c r="Y369" i="2"/>
  <c r="Y370" i="2"/>
  <c r="Y371" i="2"/>
  <c r="Y372" i="2"/>
  <c r="Y373" i="2"/>
  <c r="Y374" i="2"/>
  <c r="Y375" i="2"/>
  <c r="Y376" i="2"/>
  <c r="Y377" i="2"/>
  <c r="Y378" i="2"/>
  <c r="Y379" i="2"/>
  <c r="Y380" i="2"/>
  <c r="Y381" i="2"/>
  <c r="Y382" i="2"/>
  <c r="Y383" i="2"/>
  <c r="Y384" i="2"/>
  <c r="Y385" i="2"/>
  <c r="Y386" i="2"/>
  <c r="Y387" i="2"/>
  <c r="Y388" i="2"/>
  <c r="Y389" i="2"/>
  <c r="Y390" i="2"/>
  <c r="Y391" i="2"/>
  <c r="Y392" i="2"/>
  <c r="Y393" i="2"/>
  <c r="Y394" i="2"/>
  <c r="Y395" i="2"/>
  <c r="Y396" i="2"/>
  <c r="Y397" i="2"/>
  <c r="Y398" i="2"/>
  <c r="Y399" i="2"/>
  <c r="Y400" i="2"/>
  <c r="Y401" i="2"/>
  <c r="Y402" i="2"/>
  <c r="Y403" i="2"/>
  <c r="Y404" i="2"/>
  <c r="Y405" i="2"/>
  <c r="Y406" i="2"/>
  <c r="Y407" i="2"/>
  <c r="Y408" i="2"/>
  <c r="Y409" i="2"/>
  <c r="Y410" i="2"/>
  <c r="Y411" i="2"/>
  <c r="Y412" i="2"/>
  <c r="Y413" i="2"/>
  <c r="Y414" i="2"/>
  <c r="Y415" i="2"/>
  <c r="Y416" i="2"/>
  <c r="Y417" i="2"/>
  <c r="Y418" i="2"/>
  <c r="Y419" i="2"/>
  <c r="Y420" i="2"/>
  <c r="Y421" i="2"/>
  <c r="Y422" i="2"/>
  <c r="Y423" i="2"/>
  <c r="Y424" i="2"/>
  <c r="Y425" i="2"/>
  <c r="Y426" i="2"/>
  <c r="Y427" i="2"/>
  <c r="Y428" i="2"/>
  <c r="Y429" i="2"/>
  <c r="Y430" i="2"/>
  <c r="Y431" i="2"/>
  <c r="Y432" i="2"/>
  <c r="Y433" i="2"/>
  <c r="Y434" i="2"/>
  <c r="Y435" i="2"/>
  <c r="Y436" i="2"/>
  <c r="Y437" i="2"/>
  <c r="Y438" i="2"/>
  <c r="Y439" i="2"/>
  <c r="Y440" i="2"/>
  <c r="Y441" i="2"/>
  <c r="Y442" i="2"/>
  <c r="Y443" i="2"/>
  <c r="Y444" i="2"/>
  <c r="Y445" i="2"/>
  <c r="Y446" i="2"/>
  <c r="Y447" i="2"/>
  <c r="Y448" i="2"/>
  <c r="Y449" i="2"/>
  <c r="Y450" i="2"/>
  <c r="Y451" i="2"/>
  <c r="Y452" i="2"/>
  <c r="Y453" i="2"/>
  <c r="Y454" i="2"/>
  <c r="Y455" i="2"/>
  <c r="Y456" i="2"/>
  <c r="Y457" i="2"/>
  <c r="Y458" i="2"/>
  <c r="Y459" i="2"/>
  <c r="Y460" i="2"/>
  <c r="Y461" i="2"/>
  <c r="Y462" i="2"/>
  <c r="Y463" i="2"/>
  <c r="Y464" i="2"/>
  <c r="Y465" i="2"/>
  <c r="Y466" i="2"/>
  <c r="Y467" i="2"/>
  <c r="Y468" i="2"/>
  <c r="Y469" i="2"/>
  <c r="Y470" i="2"/>
  <c r="Y471" i="2"/>
  <c r="Y472" i="2"/>
  <c r="Y473" i="2"/>
  <c r="Y474" i="2"/>
  <c r="Y475" i="2"/>
  <c r="Y476" i="2"/>
  <c r="Y477" i="2"/>
  <c r="Y478" i="2"/>
  <c r="Y479" i="2"/>
  <c r="Y480" i="2"/>
  <c r="Y481" i="2"/>
  <c r="Y482" i="2"/>
  <c r="Y483" i="2"/>
  <c r="Y484" i="2"/>
  <c r="Y485" i="2"/>
  <c r="Y486" i="2"/>
  <c r="Y487" i="2"/>
  <c r="Y488" i="2"/>
  <c r="Y489" i="2"/>
  <c r="Y490" i="2"/>
  <c r="Y491" i="2"/>
  <c r="Y492" i="2"/>
  <c r="Y493" i="2"/>
  <c r="Y494" i="2"/>
  <c r="Y495" i="2"/>
  <c r="Y496" i="2"/>
  <c r="Y497" i="2"/>
  <c r="Y498" i="2"/>
  <c r="Y499" i="2"/>
  <c r="Y500" i="2"/>
  <c r="Y501" i="2"/>
  <c r="Y502" i="2"/>
  <c r="Y503" i="2"/>
  <c r="Y504" i="2"/>
  <c r="Y505" i="2"/>
  <c r="Y506" i="2"/>
  <c r="Y507" i="2"/>
  <c r="Y508" i="2"/>
  <c r="Y509" i="2"/>
  <c r="Y510" i="2"/>
  <c r="Y511" i="2"/>
  <c r="Y512" i="2"/>
  <c r="Y513" i="2"/>
  <c r="Y514" i="2"/>
  <c r="Y515" i="2"/>
  <c r="Y516" i="2"/>
  <c r="Y517" i="2"/>
  <c r="Y518" i="2"/>
  <c r="Y519" i="2"/>
  <c r="Y520" i="2"/>
  <c r="Y521" i="2"/>
  <c r="Y522" i="2"/>
  <c r="Y523" i="2"/>
  <c r="Y524" i="2"/>
  <c r="Y525" i="2"/>
  <c r="Y526" i="2"/>
  <c r="Y527" i="2"/>
  <c r="Y528" i="2"/>
  <c r="Y529" i="2"/>
  <c r="Y530" i="2"/>
  <c r="Y531" i="2"/>
  <c r="Y532" i="2"/>
  <c r="Y533" i="2"/>
  <c r="Y534" i="2"/>
  <c r="Y535" i="2"/>
  <c r="Y536" i="2"/>
  <c r="Y537" i="2"/>
  <c r="Y538" i="2"/>
  <c r="Y539" i="2"/>
  <c r="Y540" i="2"/>
  <c r="Y541" i="2"/>
  <c r="Y542" i="2"/>
  <c r="Y543" i="2"/>
  <c r="Y544" i="2"/>
  <c r="Y545" i="2"/>
  <c r="Y546" i="2"/>
  <c r="Y547" i="2"/>
  <c r="Y548" i="2"/>
  <c r="Y549" i="2"/>
  <c r="Y550" i="2"/>
  <c r="Y551" i="2"/>
  <c r="Y552" i="2"/>
  <c r="Y553" i="2"/>
  <c r="Y554" i="2"/>
  <c r="Y555" i="2"/>
  <c r="Y556" i="2"/>
  <c r="Y557" i="2"/>
  <c r="Y558" i="2"/>
  <c r="Y559" i="2"/>
  <c r="Y560" i="2"/>
  <c r="Y561" i="2"/>
  <c r="Y562" i="2"/>
  <c r="Y563" i="2"/>
  <c r="Y564" i="2"/>
  <c r="Y565" i="2"/>
  <c r="Y566" i="2"/>
  <c r="Y567" i="2"/>
  <c r="Y568" i="2"/>
  <c r="Y569" i="2"/>
  <c r="Y570" i="2"/>
  <c r="Y571" i="2"/>
  <c r="Y572" i="2"/>
  <c r="Y573" i="2"/>
  <c r="Y574" i="2"/>
  <c r="Y575" i="2"/>
  <c r="Y576" i="2"/>
  <c r="Y577" i="2"/>
  <c r="Y578" i="2"/>
  <c r="Y579" i="2"/>
  <c r="Y580" i="2"/>
  <c r="Y581" i="2"/>
  <c r="Y582" i="2"/>
  <c r="Y583" i="2"/>
  <c r="Y584" i="2"/>
  <c r="Y585" i="2"/>
  <c r="Y586" i="2"/>
  <c r="Y587" i="2"/>
  <c r="Y588" i="2"/>
  <c r="Y589" i="2"/>
  <c r="Y590" i="2"/>
  <c r="Y591" i="2"/>
  <c r="Y592" i="2"/>
  <c r="Y593" i="2"/>
  <c r="Y594" i="2"/>
  <c r="Y595" i="2"/>
  <c r="Y596" i="2"/>
  <c r="Y597" i="2"/>
  <c r="Y598" i="2"/>
  <c r="Y599" i="2"/>
  <c r="Y600" i="2"/>
  <c r="Y601" i="2"/>
  <c r="Y602" i="2"/>
  <c r="Y603" i="2"/>
  <c r="Y604" i="2"/>
  <c r="Y605" i="2"/>
  <c r="Y606" i="2"/>
  <c r="Y607" i="2"/>
  <c r="Y608" i="2"/>
  <c r="Y609" i="2"/>
  <c r="Y610" i="2"/>
  <c r="Y611" i="2"/>
  <c r="Y612" i="2"/>
  <c r="Y613" i="2"/>
  <c r="Y614" i="2"/>
  <c r="Y615" i="2"/>
  <c r="Y616" i="2"/>
  <c r="Y617" i="2"/>
  <c r="Y618" i="2"/>
  <c r="Y619" i="2"/>
  <c r="Y620" i="2"/>
  <c r="Y621" i="2"/>
  <c r="Y622" i="2"/>
  <c r="Y623" i="2"/>
  <c r="Y624" i="2"/>
  <c r="Y625" i="2"/>
  <c r="Y626" i="2"/>
  <c r="Y627" i="2"/>
  <c r="Y628" i="2"/>
  <c r="Y629" i="2"/>
  <c r="Y630" i="2"/>
  <c r="Y631" i="2"/>
  <c r="Y632" i="2"/>
  <c r="Y633" i="2"/>
  <c r="Y634" i="2"/>
  <c r="Y635" i="2"/>
  <c r="Y636" i="2"/>
  <c r="Y637" i="2"/>
  <c r="Y638" i="2"/>
  <c r="Y639" i="2"/>
  <c r="Y640" i="2"/>
  <c r="Y641" i="2"/>
  <c r="Y642" i="2"/>
  <c r="Y643" i="2"/>
  <c r="Y644" i="2"/>
  <c r="Y645" i="2"/>
  <c r="Y646" i="2"/>
  <c r="Y647" i="2"/>
  <c r="Y648" i="2"/>
  <c r="Y649" i="2"/>
  <c r="Y650" i="2"/>
  <c r="Y651" i="2"/>
  <c r="Y652" i="2"/>
  <c r="Y653" i="2"/>
  <c r="Y654" i="2"/>
  <c r="Y655" i="2"/>
  <c r="Y656" i="2"/>
  <c r="Y657" i="2"/>
  <c r="Y658" i="2"/>
  <c r="Y659" i="2"/>
  <c r="Y660" i="2"/>
  <c r="Y661" i="2"/>
  <c r="Y662" i="2"/>
  <c r="Y663" i="2"/>
  <c r="Y664" i="2"/>
  <c r="Y665" i="2"/>
  <c r="Y666" i="2"/>
  <c r="Y667" i="2"/>
  <c r="Y668" i="2"/>
  <c r="Y669" i="2"/>
  <c r="Y670" i="2"/>
  <c r="Y671" i="2"/>
  <c r="Y672" i="2"/>
  <c r="Y673" i="2"/>
  <c r="Y674" i="2"/>
  <c r="Y675" i="2"/>
  <c r="Y676" i="2"/>
  <c r="Y677" i="2"/>
  <c r="Y678" i="2"/>
  <c r="Y679" i="2"/>
  <c r="Y680" i="2"/>
  <c r="Y681" i="2"/>
  <c r="Y682" i="2"/>
  <c r="Y683" i="2"/>
  <c r="Y684" i="2"/>
  <c r="Y685" i="2"/>
  <c r="Y686" i="2"/>
  <c r="Y687" i="2"/>
  <c r="Y688" i="2"/>
  <c r="Y689" i="2"/>
  <c r="Y690" i="2"/>
  <c r="Y691" i="2"/>
  <c r="Y692" i="2"/>
  <c r="Y693" i="2"/>
  <c r="Y694" i="2"/>
  <c r="Y695" i="2"/>
  <c r="Y696" i="2"/>
  <c r="Y697" i="2"/>
  <c r="Y698" i="2"/>
  <c r="Y699" i="2"/>
  <c r="Y700" i="2"/>
  <c r="Y701" i="2"/>
  <c r="Y702" i="2"/>
  <c r="Y703" i="2"/>
  <c r="Y704" i="2"/>
  <c r="Y705" i="2"/>
  <c r="Y706" i="2"/>
  <c r="Y707" i="2"/>
  <c r="Y708" i="2"/>
  <c r="Y709" i="2"/>
  <c r="Y710" i="2"/>
  <c r="Y711" i="2"/>
  <c r="Y712" i="2"/>
  <c r="Y713" i="2"/>
  <c r="Y714" i="2"/>
  <c r="Y715" i="2"/>
  <c r="Y716" i="2"/>
  <c r="Y717" i="2"/>
  <c r="Y718" i="2"/>
  <c r="Y719" i="2"/>
  <c r="Y720" i="2"/>
  <c r="Y721" i="2"/>
  <c r="Y722" i="2"/>
  <c r="Y723" i="2"/>
  <c r="Y724" i="2"/>
  <c r="Y725" i="2"/>
  <c r="Y726" i="2"/>
  <c r="Y727" i="2"/>
  <c r="Y728" i="2"/>
  <c r="Y729" i="2"/>
  <c r="Y730" i="2"/>
  <c r="Y731" i="2"/>
  <c r="Y732" i="2"/>
  <c r="Y733" i="2"/>
  <c r="Y734" i="2"/>
  <c r="Y735" i="2"/>
  <c r="Y736" i="2"/>
  <c r="Y737" i="2"/>
  <c r="Y738" i="2"/>
  <c r="Y739" i="2"/>
  <c r="Y740" i="2"/>
  <c r="Y741" i="2"/>
  <c r="Y742" i="2"/>
  <c r="Y743" i="2"/>
  <c r="Y744" i="2"/>
  <c r="Y745" i="2"/>
  <c r="Y746" i="2"/>
  <c r="Y747" i="2"/>
  <c r="Y748" i="2"/>
  <c r="Y749" i="2"/>
  <c r="Y750" i="2"/>
  <c r="Y751" i="2"/>
  <c r="Y752" i="2"/>
  <c r="Y753" i="2"/>
  <c r="Y754" i="2"/>
  <c r="Y755" i="2"/>
  <c r="Y756" i="2"/>
  <c r="Y757" i="2"/>
  <c r="Y758" i="2"/>
  <c r="Y759" i="2"/>
  <c r="Y760" i="2"/>
  <c r="Y761" i="2"/>
  <c r="Y762" i="2"/>
  <c r="Y763" i="2"/>
  <c r="Y764" i="2"/>
  <c r="Y765" i="2"/>
  <c r="Y766" i="2"/>
  <c r="Y767" i="2"/>
  <c r="Y768" i="2"/>
  <c r="Y769" i="2"/>
  <c r="Y770" i="2"/>
  <c r="Y771" i="2"/>
  <c r="Y772" i="2"/>
  <c r="Y773" i="2"/>
  <c r="Y774" i="2"/>
  <c r="Y775" i="2"/>
  <c r="Y776" i="2"/>
  <c r="Y777" i="2"/>
  <c r="Y778" i="2"/>
  <c r="Y779" i="2"/>
  <c r="Y780" i="2"/>
  <c r="Y781" i="2"/>
  <c r="Y782" i="2"/>
  <c r="Y783" i="2"/>
  <c r="Y784" i="2"/>
  <c r="Y785" i="2"/>
  <c r="Y786" i="2"/>
  <c r="Y787" i="2"/>
  <c r="Y788" i="2"/>
  <c r="Y789" i="2"/>
  <c r="Y790" i="2"/>
  <c r="Y791" i="2"/>
  <c r="Y792" i="2"/>
  <c r="Y793" i="2"/>
  <c r="Y794" i="2"/>
  <c r="Y795" i="2"/>
  <c r="Y796" i="2"/>
  <c r="Y797" i="2"/>
  <c r="Y798" i="2"/>
  <c r="Y799" i="2"/>
  <c r="Y800" i="2"/>
  <c r="Y801" i="2"/>
  <c r="Y802" i="2"/>
  <c r="Y803" i="2"/>
  <c r="Y804" i="2"/>
  <c r="Y805" i="2"/>
  <c r="Y806" i="2"/>
  <c r="Y807" i="2"/>
  <c r="Y808" i="2"/>
  <c r="Y809" i="2"/>
  <c r="Y810" i="2"/>
  <c r="Y811" i="2"/>
  <c r="Y812" i="2"/>
  <c r="Y813" i="2"/>
  <c r="Y814" i="2"/>
  <c r="Y815" i="2"/>
  <c r="Y816" i="2"/>
  <c r="Y817" i="2"/>
  <c r="Y818" i="2"/>
  <c r="Y819" i="2"/>
  <c r="Y820" i="2"/>
  <c r="Y821" i="2"/>
  <c r="Y822" i="2"/>
  <c r="Y823" i="2"/>
  <c r="Y824" i="2"/>
  <c r="Y825" i="2"/>
  <c r="Y826" i="2"/>
  <c r="Y827" i="2"/>
  <c r="Y828" i="2"/>
  <c r="Y829" i="2"/>
  <c r="Y830" i="2"/>
  <c r="Y831" i="2"/>
  <c r="Y832" i="2"/>
  <c r="Y833" i="2"/>
  <c r="Y834" i="2"/>
  <c r="Y835" i="2"/>
  <c r="Y836" i="2"/>
  <c r="Y837" i="2"/>
  <c r="Y838" i="2"/>
  <c r="Y839" i="2"/>
  <c r="Y840" i="2"/>
  <c r="Y841" i="2"/>
  <c r="Y842" i="2"/>
  <c r="Y843" i="2"/>
  <c r="Y844" i="2"/>
  <c r="Y845" i="2"/>
  <c r="Y846" i="2"/>
  <c r="Y847" i="2"/>
  <c r="Y848" i="2"/>
  <c r="Y849" i="2"/>
  <c r="Y850" i="2"/>
  <c r="Y851" i="2"/>
  <c r="Y852" i="2"/>
  <c r="Y853" i="2"/>
  <c r="Y854" i="2"/>
  <c r="Y855" i="2"/>
  <c r="Y856" i="2"/>
  <c r="Y857" i="2"/>
  <c r="Y858" i="2"/>
  <c r="Y859" i="2"/>
  <c r="Y860" i="2"/>
  <c r="Y861" i="2"/>
  <c r="Y862" i="2"/>
  <c r="Y863" i="2"/>
  <c r="Y864" i="2"/>
  <c r="Y865" i="2"/>
  <c r="Y866" i="2"/>
  <c r="Y867" i="2"/>
  <c r="Y868" i="2"/>
  <c r="Y869" i="2"/>
  <c r="Y870" i="2"/>
  <c r="Y871" i="2"/>
  <c r="Y872" i="2"/>
  <c r="Y873" i="2"/>
  <c r="Y874" i="2"/>
  <c r="Y875" i="2"/>
  <c r="Y876" i="2"/>
  <c r="Y877" i="2"/>
  <c r="Y878" i="2"/>
  <c r="Y879" i="2"/>
  <c r="Y880" i="2"/>
  <c r="Y881" i="2"/>
  <c r="Y882" i="2"/>
  <c r="Y883" i="2"/>
  <c r="Y884" i="2"/>
  <c r="Y885" i="2"/>
  <c r="Y886" i="2"/>
  <c r="Y887" i="2"/>
  <c r="Y888" i="2"/>
  <c r="Y889" i="2"/>
  <c r="Y890" i="2"/>
  <c r="Y891" i="2"/>
  <c r="Y892" i="2"/>
  <c r="Y893" i="2"/>
  <c r="Y894" i="2"/>
  <c r="Y895" i="2"/>
  <c r="Y896" i="2"/>
  <c r="Y897" i="2"/>
  <c r="Y898" i="2"/>
  <c r="Y899" i="2"/>
  <c r="Y900" i="2"/>
  <c r="Y901" i="2"/>
  <c r="Y902" i="2"/>
  <c r="Y903" i="2"/>
  <c r="Y904" i="2"/>
  <c r="Y905" i="2"/>
  <c r="Y906" i="2"/>
  <c r="Y907" i="2"/>
  <c r="Y908" i="2"/>
  <c r="Y909" i="2"/>
  <c r="Y910" i="2"/>
  <c r="Y911" i="2"/>
  <c r="Y912" i="2"/>
  <c r="Y913" i="2"/>
  <c r="Y914" i="2"/>
  <c r="Y915" i="2"/>
  <c r="Y916" i="2"/>
  <c r="Y917" i="2"/>
  <c r="Y918" i="2"/>
  <c r="Y919" i="2"/>
  <c r="Y920" i="2"/>
  <c r="Y921" i="2"/>
  <c r="Y922" i="2"/>
  <c r="Y923" i="2"/>
  <c r="Y924" i="2"/>
  <c r="Y925" i="2"/>
  <c r="Y926" i="2"/>
  <c r="Y927" i="2"/>
  <c r="Y928" i="2"/>
  <c r="Y929" i="2"/>
  <c r="Y930" i="2"/>
  <c r="Y931" i="2"/>
  <c r="Y932" i="2"/>
  <c r="Y933" i="2"/>
  <c r="Y934" i="2"/>
  <c r="Y935" i="2"/>
  <c r="Y936" i="2"/>
  <c r="Y937" i="2"/>
  <c r="Y938" i="2"/>
  <c r="Y939" i="2"/>
  <c r="Y940" i="2"/>
  <c r="Y941" i="2"/>
  <c r="Y942" i="2"/>
  <c r="Y943" i="2"/>
  <c r="Y944" i="2"/>
  <c r="Y945" i="2"/>
  <c r="Y946" i="2"/>
  <c r="Y947" i="2"/>
  <c r="Y948" i="2"/>
  <c r="Y949" i="2"/>
  <c r="Y950" i="2"/>
  <c r="Y951" i="2"/>
  <c r="Y952" i="2"/>
  <c r="Y953" i="2"/>
  <c r="Y954" i="2"/>
  <c r="Y955" i="2"/>
  <c r="Y956" i="2"/>
  <c r="Y957" i="2"/>
  <c r="Y958" i="2"/>
  <c r="Y959" i="2"/>
  <c r="Y960" i="2"/>
  <c r="Y961" i="2"/>
  <c r="Y962" i="2"/>
  <c r="Y963" i="2"/>
  <c r="Y964" i="2"/>
  <c r="Y965" i="2"/>
  <c r="Y966" i="2"/>
  <c r="Y967" i="2"/>
  <c r="Y968" i="2"/>
  <c r="Y969" i="2"/>
  <c r="Y970" i="2"/>
  <c r="Y971" i="2"/>
  <c r="Y972" i="2"/>
  <c r="Y973" i="2"/>
  <c r="Y974" i="2"/>
  <c r="Y975" i="2"/>
  <c r="Y976" i="2"/>
  <c r="Y977" i="2"/>
  <c r="Y978" i="2"/>
  <c r="Y979" i="2"/>
  <c r="Y980" i="2"/>
  <c r="Y981" i="2"/>
  <c r="Y982" i="2"/>
  <c r="Y983" i="2"/>
  <c r="Y984" i="2"/>
  <c r="Y985" i="2"/>
  <c r="Y986" i="2"/>
  <c r="Y987" i="2"/>
  <c r="Y988" i="2"/>
  <c r="Y989" i="2"/>
  <c r="Y990" i="2"/>
  <c r="Y991" i="2"/>
  <c r="Y992" i="2"/>
  <c r="Y993" i="2"/>
  <c r="Y994" i="2"/>
  <c r="Y995" i="2"/>
  <c r="Y996" i="2"/>
  <c r="Y997" i="2"/>
  <c r="Y998" i="2"/>
  <c r="Y999" i="2"/>
  <c r="Y1000" i="2"/>
  <c r="Y1001" i="2"/>
  <c r="Y1002" i="2"/>
  <c r="Y1003" i="2"/>
  <c r="Y1004" i="2"/>
  <c r="Y1005" i="2"/>
  <c r="Y1006" i="2"/>
  <c r="Y1007" i="2"/>
  <c r="Y1008" i="2"/>
  <c r="Y1009" i="2"/>
  <c r="Y1010" i="2"/>
  <c r="Y1011" i="2"/>
  <c r="Y1012" i="2"/>
  <c r="Y1013" i="2"/>
  <c r="Y1014" i="2"/>
  <c r="Y1015" i="2"/>
  <c r="Y1016" i="2"/>
  <c r="Y1017" i="2"/>
  <c r="Y1018" i="2"/>
  <c r="Y1019" i="2"/>
  <c r="Y1020" i="2"/>
  <c r="Y1021" i="2"/>
  <c r="Y1022" i="2"/>
  <c r="Y1023" i="2"/>
  <c r="Y1024" i="2"/>
  <c r="Y1025" i="2"/>
  <c r="Y1026" i="2"/>
  <c r="Y1027" i="2"/>
  <c r="Y1028" i="2"/>
  <c r="Y1029" i="2"/>
  <c r="Y1030" i="2"/>
  <c r="Y1031" i="2"/>
  <c r="Y1032" i="2"/>
  <c r="Y1033" i="2"/>
  <c r="Y1034" i="2"/>
  <c r="Y1035" i="2"/>
  <c r="Y1036" i="2"/>
  <c r="Y1037" i="2"/>
  <c r="Y1038" i="2"/>
  <c r="Y1039" i="2"/>
  <c r="Y1040" i="2"/>
  <c r="Y1041" i="2"/>
  <c r="Y1042" i="2"/>
  <c r="Y1043" i="2"/>
  <c r="Y1044" i="2"/>
  <c r="Y1045" i="2"/>
  <c r="Y1046" i="2"/>
  <c r="Y1047" i="2"/>
  <c r="Y1048" i="2"/>
  <c r="Y1049" i="2"/>
  <c r="Y1050" i="2"/>
  <c r="Y1051" i="2"/>
  <c r="Y1052" i="2"/>
  <c r="Y1053" i="2"/>
  <c r="Y1054" i="2"/>
  <c r="Y1055" i="2"/>
  <c r="Y1056" i="2"/>
  <c r="Y1057" i="2"/>
  <c r="Y1058" i="2"/>
  <c r="Y1059" i="2"/>
  <c r="Y1060" i="2"/>
  <c r="Y1061" i="2"/>
  <c r="Y1062" i="2"/>
  <c r="Y1063" i="2"/>
  <c r="Y1064" i="2"/>
  <c r="Y1065" i="2"/>
  <c r="Y1066" i="2"/>
  <c r="Y1067" i="2"/>
  <c r="Y1068" i="2"/>
  <c r="Y1069" i="2"/>
  <c r="Y1070" i="2"/>
  <c r="Y1071" i="2"/>
  <c r="Y1072" i="2"/>
  <c r="Y1073" i="2"/>
  <c r="Y1074" i="2"/>
  <c r="Y1075" i="2"/>
  <c r="Y1076" i="2"/>
  <c r="Y1077" i="2"/>
  <c r="Y1078" i="2"/>
  <c r="Y1079" i="2"/>
  <c r="Y1080" i="2"/>
  <c r="Y1081" i="2"/>
  <c r="Y1082" i="2"/>
  <c r="Y1083" i="2"/>
  <c r="Y1084" i="2"/>
  <c r="Y1085" i="2"/>
  <c r="Y1086" i="2"/>
  <c r="Y1087" i="2"/>
  <c r="Y1088" i="2"/>
  <c r="Y1089" i="2"/>
  <c r="Y1090" i="2"/>
  <c r="Y1091" i="2"/>
  <c r="Y1092" i="2"/>
  <c r="Y1093" i="2"/>
  <c r="Y1094" i="2"/>
  <c r="Y1095" i="2"/>
  <c r="Y1096" i="2"/>
  <c r="Y1097" i="2"/>
  <c r="Y1098" i="2"/>
  <c r="Y1099" i="2"/>
  <c r="Y1100" i="2"/>
  <c r="Y1101" i="2"/>
  <c r="Y1102" i="2"/>
  <c r="Y1103" i="2"/>
  <c r="Y1104" i="2"/>
  <c r="Y1105" i="2"/>
  <c r="Y1106" i="2"/>
  <c r="Y1107" i="2"/>
  <c r="Y1108" i="2"/>
  <c r="Y1109" i="2"/>
  <c r="Y1110" i="2"/>
  <c r="Y1111" i="2"/>
  <c r="Y1112" i="2"/>
  <c r="Y1113" i="2"/>
  <c r="Y1114" i="2"/>
  <c r="Y1115" i="2"/>
  <c r="Y1116" i="2"/>
  <c r="Y1117" i="2"/>
  <c r="Y1118" i="2"/>
  <c r="Y1119" i="2"/>
  <c r="Y1120" i="2"/>
  <c r="Y1121" i="2"/>
  <c r="Y1122" i="2"/>
  <c r="Y1123" i="2"/>
  <c r="Y1124" i="2"/>
  <c r="Y1125" i="2"/>
  <c r="Y1126" i="2"/>
  <c r="Y1127" i="2"/>
  <c r="Y1128" i="2"/>
  <c r="Y1129" i="2"/>
  <c r="Y1130" i="2"/>
  <c r="Y1131" i="2"/>
  <c r="Y1132" i="2"/>
  <c r="Y1133" i="2"/>
  <c r="Y1134" i="2"/>
  <c r="Y1135" i="2"/>
  <c r="Y1136" i="2"/>
  <c r="Y1137" i="2"/>
  <c r="Y1138" i="2"/>
  <c r="Y1139" i="2"/>
  <c r="Y1140" i="2"/>
  <c r="Y1141" i="2"/>
  <c r="Y1142" i="2"/>
  <c r="Y1143" i="2"/>
  <c r="Y1144" i="2"/>
  <c r="Y1145" i="2"/>
  <c r="Y1146" i="2"/>
  <c r="Y1147" i="2"/>
  <c r="Y1148" i="2"/>
  <c r="Y1149" i="2"/>
  <c r="Y1150" i="2"/>
  <c r="Y1151" i="2"/>
  <c r="Y1152" i="2"/>
  <c r="Y1153" i="2"/>
  <c r="Y1154" i="2"/>
  <c r="Y1155" i="2"/>
  <c r="Y1156" i="2"/>
  <c r="Y1157" i="2"/>
  <c r="Y1158" i="2"/>
  <c r="Y1159" i="2"/>
  <c r="Y1160" i="2"/>
  <c r="Y1161" i="2"/>
  <c r="Y1162" i="2"/>
  <c r="Y1163" i="2"/>
  <c r="Y1164" i="2"/>
  <c r="Y1165" i="2"/>
  <c r="Y1166" i="2"/>
  <c r="Y1167" i="2"/>
  <c r="Y1168" i="2"/>
  <c r="Y1169" i="2"/>
  <c r="Y1170" i="2"/>
  <c r="Y1171" i="2"/>
  <c r="Y1172" i="2"/>
  <c r="Y1173" i="2"/>
  <c r="Y1174" i="2"/>
  <c r="Y1175" i="2"/>
  <c r="Y1176" i="2"/>
  <c r="Y1177" i="2"/>
  <c r="Y1178" i="2"/>
  <c r="Y1179" i="2"/>
  <c r="Y1180" i="2"/>
  <c r="Y1181" i="2"/>
  <c r="Y1182" i="2"/>
  <c r="Y1183" i="2"/>
  <c r="Y1184" i="2"/>
  <c r="Y1185" i="2"/>
  <c r="Y1186" i="2"/>
  <c r="Y1187" i="2"/>
  <c r="Y1188" i="2"/>
  <c r="Y1189" i="2"/>
  <c r="Y1190" i="2"/>
  <c r="Y1191" i="2"/>
  <c r="Y1192" i="2"/>
  <c r="Y1193" i="2"/>
  <c r="Y1194" i="2"/>
  <c r="Y1195" i="2"/>
  <c r="Y1196" i="2"/>
  <c r="Y1197" i="2"/>
  <c r="Y1198" i="2"/>
  <c r="Y1199" i="2"/>
  <c r="Y1200" i="2"/>
  <c r="Y1201" i="2"/>
  <c r="Y1202" i="2"/>
  <c r="Y1203" i="2"/>
  <c r="Y1204" i="2"/>
  <c r="Y1205" i="2"/>
  <c r="Y1206" i="2"/>
  <c r="Y1207" i="2"/>
  <c r="Y1208" i="2"/>
  <c r="Y1209" i="2"/>
  <c r="Y1210" i="2"/>
  <c r="Y1211" i="2"/>
  <c r="Y1212" i="2"/>
  <c r="Y1213" i="2"/>
  <c r="Y1214" i="2"/>
  <c r="Y1215" i="2"/>
  <c r="Y1216" i="2"/>
  <c r="Y1217" i="2"/>
  <c r="Y1218" i="2"/>
  <c r="Y1219" i="2"/>
  <c r="Y1220" i="2"/>
  <c r="Y1221" i="2"/>
  <c r="Y1222" i="2"/>
  <c r="Y1223" i="2"/>
  <c r="Y1224" i="2"/>
  <c r="Y1225" i="2"/>
  <c r="Y1226" i="2"/>
  <c r="Y1227" i="2"/>
  <c r="Y1228" i="2"/>
  <c r="Y1229" i="2"/>
  <c r="Y1230" i="2"/>
  <c r="Y1231" i="2"/>
  <c r="Y1232" i="2"/>
  <c r="Y1233" i="2"/>
  <c r="Y1234" i="2"/>
  <c r="Y1235" i="2"/>
  <c r="Y1236" i="2"/>
  <c r="Y1237" i="2"/>
  <c r="Y1238" i="2"/>
  <c r="Y1239" i="2"/>
  <c r="Y1240" i="2"/>
  <c r="Y1241" i="2"/>
  <c r="Y1242" i="2"/>
  <c r="Y1243" i="2"/>
  <c r="Y1244" i="2"/>
  <c r="Y1245" i="2"/>
  <c r="Y1246" i="2"/>
  <c r="Y1247" i="2"/>
  <c r="Y1248" i="2"/>
  <c r="Y1249" i="2"/>
  <c r="Y1250" i="2"/>
  <c r="Y1251" i="2"/>
  <c r="Y1252" i="2"/>
  <c r="Y1253" i="2"/>
  <c r="Y1254" i="2"/>
  <c r="Y1255" i="2"/>
  <c r="Y1256" i="2"/>
  <c r="Y1257" i="2"/>
  <c r="Y1258" i="2"/>
  <c r="Y1259" i="2"/>
  <c r="Y1260" i="2"/>
  <c r="Y1261" i="2"/>
  <c r="Y1262" i="2"/>
  <c r="Y1263" i="2"/>
  <c r="Y1264" i="2"/>
  <c r="Y1265" i="2"/>
  <c r="Y1266" i="2"/>
  <c r="Y1267" i="2"/>
  <c r="Y1268" i="2"/>
  <c r="Y1269" i="2"/>
  <c r="Y1270" i="2"/>
  <c r="Y1271" i="2"/>
  <c r="Y1272" i="2"/>
  <c r="Y1273" i="2"/>
  <c r="Y1274" i="2"/>
  <c r="Y1275" i="2"/>
  <c r="Y1276" i="2"/>
  <c r="Y1277" i="2"/>
  <c r="Y1278" i="2"/>
  <c r="Y1279" i="2"/>
  <c r="Y1280" i="2"/>
  <c r="Y1281" i="2"/>
  <c r="Y1282" i="2"/>
  <c r="Y1283" i="2"/>
  <c r="Y1284" i="2"/>
  <c r="Y1285" i="2"/>
  <c r="Y1286" i="2"/>
  <c r="Y1287" i="2"/>
  <c r="Y1288" i="2"/>
  <c r="Y1289" i="2"/>
  <c r="Y1290" i="2"/>
  <c r="Y1291" i="2"/>
  <c r="Y1292" i="2"/>
  <c r="Y1293" i="2"/>
  <c r="Y1294" i="2"/>
  <c r="Y1295" i="2"/>
  <c r="Y1296" i="2"/>
  <c r="Y1297" i="2"/>
  <c r="Y1298" i="2"/>
  <c r="Y1299" i="2"/>
  <c r="Y1300" i="2"/>
  <c r="Y1301" i="2"/>
  <c r="Y1302" i="2"/>
  <c r="Y1303" i="2"/>
  <c r="Y1304" i="2"/>
  <c r="Y1305" i="2"/>
  <c r="Y1306" i="2"/>
  <c r="Y1307" i="2"/>
  <c r="Y1308" i="2"/>
  <c r="Y1309" i="2"/>
  <c r="Y1310" i="2"/>
  <c r="Y1311" i="2"/>
  <c r="Y1312" i="2"/>
  <c r="Y1313" i="2"/>
  <c r="Y1314" i="2"/>
  <c r="Y1315" i="2"/>
  <c r="Y1316" i="2"/>
  <c r="Y1317" i="2"/>
  <c r="Y1318" i="2"/>
  <c r="Y1319" i="2"/>
  <c r="Y1320" i="2"/>
  <c r="Y1321" i="2"/>
  <c r="Y1322" i="2"/>
  <c r="Y1323" i="2"/>
  <c r="Y1324" i="2"/>
  <c r="Y1325" i="2"/>
  <c r="Y1326" i="2"/>
  <c r="Y1327" i="2"/>
  <c r="Y1328" i="2"/>
  <c r="Y1329" i="2"/>
  <c r="Y1330" i="2"/>
  <c r="Y1331" i="2"/>
  <c r="Y1332" i="2"/>
  <c r="Y1333" i="2"/>
  <c r="Y1334" i="2"/>
  <c r="Y1335" i="2"/>
  <c r="Y1336" i="2"/>
  <c r="Y1337" i="2"/>
  <c r="Y1338" i="2"/>
  <c r="Y1339" i="2"/>
  <c r="Y1340" i="2"/>
  <c r="Y1341" i="2"/>
  <c r="Y1342" i="2"/>
  <c r="Y1343" i="2"/>
  <c r="Y1344" i="2"/>
  <c r="Y1345" i="2"/>
  <c r="Y1346" i="2"/>
  <c r="Y1347" i="2"/>
  <c r="Y1348" i="2"/>
  <c r="Y1349" i="2"/>
  <c r="Y1350" i="2"/>
  <c r="Y1351" i="2"/>
  <c r="Y1352" i="2"/>
  <c r="Y1353" i="2"/>
  <c r="Y1354" i="2"/>
  <c r="Y1355" i="2"/>
  <c r="Y1356" i="2"/>
  <c r="Y1357" i="2"/>
  <c r="Y1358" i="2"/>
  <c r="Y1359" i="2"/>
  <c r="Y1360" i="2"/>
  <c r="Y1361" i="2"/>
  <c r="Y1362" i="2"/>
  <c r="Y1363" i="2"/>
  <c r="Y1364" i="2"/>
  <c r="Y1365" i="2"/>
  <c r="Y1366" i="2"/>
  <c r="Y1367" i="2"/>
  <c r="Y1368" i="2"/>
  <c r="Y1369" i="2"/>
  <c r="Y1370" i="2"/>
  <c r="Y1371" i="2"/>
  <c r="Y1372" i="2"/>
  <c r="Y1373" i="2"/>
  <c r="Y1374" i="2"/>
  <c r="Y1375" i="2"/>
  <c r="Y1376" i="2"/>
  <c r="Y1377" i="2"/>
  <c r="Y1378" i="2"/>
  <c r="Y1379" i="2"/>
  <c r="Y1380" i="2"/>
  <c r="Y1381" i="2"/>
  <c r="Y1382" i="2"/>
  <c r="Y1383" i="2"/>
  <c r="Y1384" i="2"/>
  <c r="Y1385" i="2"/>
  <c r="Y1386" i="2"/>
  <c r="Y1387" i="2"/>
  <c r="Y1388" i="2"/>
  <c r="Y1389" i="2"/>
  <c r="Y1390" i="2"/>
  <c r="Y1391" i="2"/>
  <c r="Y1392" i="2"/>
  <c r="Y1393" i="2"/>
  <c r="Y1394" i="2"/>
  <c r="Y1395" i="2"/>
  <c r="Y1396" i="2"/>
  <c r="Y1397" i="2"/>
  <c r="Y1398" i="2"/>
  <c r="Y1399" i="2"/>
  <c r="Y1400" i="2"/>
  <c r="Y1401" i="2"/>
  <c r="Y1402" i="2"/>
  <c r="Y1403" i="2"/>
  <c r="Y1404" i="2"/>
  <c r="Y1405" i="2"/>
  <c r="Y1406" i="2"/>
  <c r="Y1407" i="2"/>
  <c r="Y1408" i="2"/>
  <c r="Y1409" i="2"/>
  <c r="Y1410" i="2"/>
  <c r="Y1411" i="2"/>
  <c r="Y1412" i="2"/>
  <c r="Y1413" i="2"/>
  <c r="Y1414" i="2"/>
  <c r="Y1415" i="2"/>
  <c r="Y1416" i="2"/>
  <c r="Y1417" i="2"/>
  <c r="Y1418" i="2"/>
  <c r="Y1419" i="2"/>
  <c r="Y1420" i="2"/>
  <c r="Y1421" i="2"/>
  <c r="Y1422" i="2"/>
  <c r="Y1423" i="2"/>
  <c r="Y1424" i="2"/>
  <c r="Y1425" i="2"/>
  <c r="Y1426" i="2"/>
  <c r="Y1427" i="2"/>
  <c r="Y1428" i="2"/>
  <c r="Y1429" i="2"/>
  <c r="Y1430" i="2"/>
  <c r="Y1431" i="2"/>
  <c r="Y1432" i="2"/>
  <c r="Y1433" i="2"/>
  <c r="Y1434" i="2"/>
  <c r="Y1435" i="2"/>
  <c r="Y1436" i="2"/>
  <c r="Y1437" i="2"/>
  <c r="Y1438" i="2"/>
  <c r="Y1439" i="2"/>
  <c r="Y1440" i="2"/>
  <c r="Y1441" i="2"/>
  <c r="Y1442" i="2"/>
  <c r="Y1443" i="2"/>
  <c r="Y1444" i="2"/>
  <c r="Y1445" i="2"/>
  <c r="Y1446" i="2"/>
  <c r="Y1447" i="2"/>
  <c r="Y1448" i="2"/>
  <c r="Y1449" i="2"/>
  <c r="Y1450" i="2"/>
  <c r="Y1451" i="2"/>
  <c r="Y1452" i="2"/>
  <c r="Y1453" i="2"/>
  <c r="Y1454" i="2"/>
  <c r="Y1455" i="2"/>
  <c r="Y1456" i="2"/>
  <c r="Y1457" i="2"/>
  <c r="Y1458" i="2"/>
  <c r="Y1459" i="2"/>
  <c r="Y1460" i="2"/>
  <c r="Y1461" i="2"/>
  <c r="Y1462" i="2"/>
  <c r="Y1463" i="2"/>
  <c r="Y1464" i="2"/>
  <c r="Y1465" i="2"/>
  <c r="Y1466" i="2"/>
  <c r="Y1467" i="2"/>
  <c r="Y1468" i="2"/>
  <c r="Y1469" i="2"/>
  <c r="Y1470" i="2"/>
  <c r="Y1471" i="2"/>
  <c r="Y1472" i="2"/>
  <c r="Y1473" i="2"/>
  <c r="Y1474" i="2"/>
  <c r="Y1475" i="2"/>
  <c r="Y1476" i="2"/>
  <c r="Y1477" i="2"/>
  <c r="Y1478" i="2"/>
  <c r="Y1479" i="2"/>
  <c r="Y1480" i="2"/>
  <c r="Y1481" i="2"/>
  <c r="Y1482" i="2"/>
  <c r="Y1483" i="2"/>
  <c r="Y1484" i="2"/>
  <c r="Y1485" i="2"/>
  <c r="Y1486" i="2"/>
  <c r="Y1487" i="2"/>
  <c r="Y1488" i="2"/>
  <c r="Y1489" i="2"/>
  <c r="Y1490" i="2"/>
  <c r="Y1491" i="2"/>
  <c r="Y1492" i="2"/>
  <c r="Y1493" i="2"/>
  <c r="Y1494" i="2"/>
  <c r="Y1495" i="2"/>
  <c r="Y1496" i="2"/>
  <c r="Y1497" i="2"/>
  <c r="Y1498" i="2"/>
  <c r="Y1499" i="2"/>
  <c r="Y1500" i="2"/>
  <c r="Y1501" i="2"/>
  <c r="Y1502" i="2"/>
  <c r="Y1503" i="2"/>
  <c r="Y1504" i="2"/>
  <c r="Y1505" i="2"/>
  <c r="Y1506" i="2"/>
  <c r="Y1507" i="2"/>
  <c r="Y1508" i="2"/>
  <c r="Y1509" i="2"/>
  <c r="Y1510" i="2"/>
  <c r="Y1511" i="2"/>
  <c r="Y1512" i="2"/>
  <c r="Y1513" i="2"/>
  <c r="Y1514" i="2"/>
  <c r="Y1515" i="2"/>
  <c r="Y1516" i="2"/>
  <c r="Y1517" i="2"/>
  <c r="Y1518" i="2"/>
  <c r="Y1519" i="2"/>
  <c r="Y1520" i="2"/>
  <c r="Y1521" i="2"/>
  <c r="Y1522" i="2"/>
  <c r="Y1523" i="2"/>
  <c r="Y1524" i="2"/>
  <c r="Y1525" i="2"/>
  <c r="Y1526" i="2"/>
  <c r="Y1527" i="2"/>
  <c r="Y1528" i="2"/>
  <c r="Y1529" i="2"/>
  <c r="Y1530" i="2"/>
  <c r="Y1531" i="2"/>
  <c r="Y1532" i="2"/>
  <c r="Y1533" i="2"/>
  <c r="Y1534" i="2"/>
  <c r="Y1535" i="2"/>
  <c r="Y1536" i="2"/>
  <c r="Y1537" i="2"/>
  <c r="Y1538" i="2"/>
  <c r="Y1539" i="2"/>
  <c r="Y1540" i="2"/>
  <c r="Y1541" i="2"/>
  <c r="Y1542" i="2"/>
  <c r="Y1543" i="2"/>
  <c r="Y1544" i="2"/>
  <c r="Y1545" i="2"/>
  <c r="Y1546" i="2"/>
  <c r="Y1547" i="2"/>
  <c r="Y1548" i="2"/>
  <c r="Y1549" i="2"/>
  <c r="Y1550" i="2"/>
  <c r="Y1551" i="2"/>
  <c r="Y1552" i="2"/>
  <c r="Y1553" i="2"/>
  <c r="Y1554" i="2"/>
  <c r="Y1555" i="2"/>
  <c r="Y1556" i="2"/>
  <c r="Y1557" i="2"/>
  <c r="Y1558" i="2"/>
  <c r="Y1559" i="2"/>
  <c r="Y1560" i="2"/>
  <c r="Y1561" i="2"/>
  <c r="Y1562" i="2"/>
  <c r="Y1563" i="2"/>
  <c r="Y1564" i="2"/>
  <c r="Y1565" i="2"/>
  <c r="Y1566" i="2"/>
  <c r="Y1567" i="2"/>
  <c r="Y1568" i="2"/>
  <c r="Y1569" i="2"/>
  <c r="Y1570" i="2"/>
  <c r="Y1571" i="2"/>
  <c r="Y1572" i="2"/>
  <c r="Y1573" i="2"/>
  <c r="Y1574" i="2"/>
  <c r="Y1575" i="2"/>
  <c r="Y1576" i="2"/>
  <c r="Y1577" i="2"/>
  <c r="Y1578" i="2"/>
  <c r="Y1579" i="2"/>
  <c r="Y1580" i="2"/>
  <c r="Y1581" i="2"/>
  <c r="Y1582" i="2"/>
  <c r="Y1583" i="2"/>
  <c r="Y1584" i="2"/>
  <c r="Y1585" i="2"/>
  <c r="Y1586" i="2"/>
  <c r="Y1587" i="2"/>
  <c r="Y1588" i="2"/>
  <c r="Y1589" i="2"/>
  <c r="Y1590" i="2"/>
  <c r="Y1591" i="2"/>
  <c r="Y1592" i="2"/>
  <c r="Y1593" i="2"/>
  <c r="Y1594" i="2"/>
  <c r="Y1595" i="2"/>
  <c r="Y1596" i="2"/>
  <c r="Y1597" i="2"/>
  <c r="Y1598" i="2"/>
  <c r="Y1599" i="2"/>
  <c r="Y1600" i="2"/>
  <c r="Y1601" i="2"/>
  <c r="Y1602" i="2"/>
  <c r="Y1603" i="2"/>
  <c r="Y1604" i="2"/>
  <c r="Y1605" i="2"/>
  <c r="Y1606" i="2"/>
  <c r="Y1607" i="2"/>
  <c r="Y1608" i="2"/>
  <c r="Y1609" i="2"/>
  <c r="Y1610" i="2"/>
  <c r="Y1611" i="2"/>
  <c r="Y1612" i="2"/>
  <c r="Y1613" i="2"/>
  <c r="Y1614" i="2"/>
  <c r="Y1615" i="2"/>
  <c r="Y1616" i="2"/>
  <c r="Y1617" i="2"/>
  <c r="Y1618" i="2"/>
  <c r="Y1619" i="2"/>
  <c r="Y1620" i="2"/>
  <c r="Y1621" i="2"/>
  <c r="Y1622" i="2"/>
  <c r="Y1623" i="2"/>
  <c r="Y1624" i="2"/>
  <c r="Y1625" i="2"/>
  <c r="Y1626" i="2"/>
  <c r="Y1627" i="2"/>
  <c r="Y1628" i="2"/>
  <c r="Y1629" i="2"/>
  <c r="Y1630" i="2"/>
  <c r="Y1631" i="2"/>
  <c r="Y1632" i="2"/>
  <c r="Y1633" i="2"/>
  <c r="Y1634" i="2"/>
  <c r="Y1635" i="2"/>
  <c r="Y1636" i="2"/>
  <c r="Y1637" i="2"/>
  <c r="Y1638" i="2"/>
  <c r="Y1639" i="2"/>
  <c r="Y1640" i="2"/>
  <c r="Y1641" i="2"/>
  <c r="Y1642" i="2"/>
  <c r="Y1643" i="2"/>
  <c r="Y1644" i="2"/>
  <c r="Y1645" i="2"/>
  <c r="Y1646" i="2"/>
  <c r="Y1647" i="2"/>
  <c r="Y1648" i="2"/>
  <c r="Y1649" i="2"/>
  <c r="Y1650" i="2"/>
  <c r="Y1651" i="2"/>
  <c r="Y1652" i="2"/>
  <c r="Y1653" i="2"/>
  <c r="Y1654" i="2"/>
  <c r="Y1655" i="2"/>
  <c r="Y1656" i="2"/>
  <c r="Y1657" i="2"/>
  <c r="Y1658" i="2"/>
  <c r="Y1659" i="2"/>
  <c r="Y1660" i="2"/>
  <c r="Y1661" i="2"/>
  <c r="Y1662" i="2"/>
  <c r="Y1663" i="2"/>
  <c r="Y1664" i="2"/>
  <c r="Y1665" i="2"/>
  <c r="Y1666" i="2"/>
  <c r="Y1667" i="2"/>
  <c r="Y1668" i="2"/>
  <c r="Y1669" i="2"/>
  <c r="Y1670" i="2"/>
  <c r="Y1671" i="2"/>
  <c r="Y1672" i="2"/>
  <c r="Y1673" i="2"/>
  <c r="Y1674" i="2"/>
  <c r="Y1675" i="2"/>
  <c r="Y1676" i="2"/>
  <c r="Y1677" i="2"/>
  <c r="Y1678" i="2"/>
  <c r="Y1679" i="2"/>
  <c r="Y1680" i="2"/>
  <c r="Y1681" i="2"/>
  <c r="Y1682" i="2"/>
  <c r="Y1683" i="2"/>
  <c r="Y1684" i="2"/>
  <c r="Y1685" i="2"/>
  <c r="Y1686" i="2"/>
  <c r="Y1687" i="2"/>
  <c r="Y1688" i="2"/>
  <c r="Y1689" i="2"/>
  <c r="Y1690" i="2"/>
  <c r="Y1691" i="2"/>
  <c r="Y1692" i="2"/>
  <c r="Y1693" i="2"/>
  <c r="Y1694" i="2"/>
  <c r="Y1695" i="2"/>
  <c r="Y1696" i="2"/>
  <c r="Y1697" i="2"/>
  <c r="Y1698" i="2"/>
  <c r="Y1699" i="2"/>
  <c r="Y1700" i="2"/>
  <c r="Y1701" i="2"/>
  <c r="Y1702" i="2"/>
  <c r="Y1703" i="2"/>
  <c r="Y1704" i="2"/>
  <c r="Y1705" i="2"/>
  <c r="Y1706" i="2"/>
  <c r="Y1707" i="2"/>
  <c r="Y1708" i="2"/>
  <c r="Y1709" i="2"/>
  <c r="Y1710" i="2"/>
  <c r="Y1711" i="2"/>
  <c r="Y1712" i="2"/>
  <c r="Y1713" i="2"/>
  <c r="Y1714" i="2"/>
  <c r="Y1715" i="2"/>
  <c r="Y1716" i="2"/>
  <c r="Y1717" i="2"/>
  <c r="Y1718" i="2"/>
  <c r="Y1719" i="2"/>
  <c r="Y1720" i="2"/>
  <c r="Y1721" i="2"/>
  <c r="Y1722" i="2"/>
  <c r="Y1723" i="2"/>
  <c r="Y1724" i="2"/>
  <c r="Y1725" i="2"/>
  <c r="Y1726" i="2"/>
  <c r="Y1727" i="2"/>
  <c r="Y1728" i="2"/>
  <c r="Y1729" i="2"/>
  <c r="Y1730" i="2"/>
  <c r="Y1731" i="2"/>
  <c r="Y1732" i="2"/>
  <c r="Y1733" i="2"/>
  <c r="Y1734" i="2"/>
  <c r="Y1735" i="2"/>
  <c r="Y1736" i="2"/>
  <c r="Y1737" i="2"/>
  <c r="Y1738" i="2"/>
  <c r="Y1739" i="2"/>
  <c r="Y1740" i="2"/>
  <c r="Y1741" i="2"/>
  <c r="Y1742" i="2"/>
  <c r="Y1743" i="2"/>
  <c r="Y1744" i="2"/>
  <c r="Y1745" i="2"/>
  <c r="Y1746" i="2"/>
  <c r="Y1747" i="2"/>
  <c r="Y1748" i="2"/>
  <c r="Y1749" i="2"/>
  <c r="Y1750" i="2"/>
  <c r="Y1751" i="2"/>
  <c r="Y1752" i="2"/>
  <c r="Y1753" i="2"/>
  <c r="Y1754" i="2"/>
  <c r="Y1755" i="2"/>
  <c r="Y1756" i="2"/>
  <c r="Y1757" i="2"/>
  <c r="Y1758" i="2"/>
  <c r="Y1759" i="2"/>
  <c r="Y1760" i="2"/>
  <c r="Y1761" i="2"/>
  <c r="Y1762" i="2"/>
  <c r="Y1763" i="2"/>
  <c r="Y1764" i="2"/>
  <c r="Y1765" i="2"/>
  <c r="Y1766" i="2"/>
  <c r="Y1767" i="2"/>
  <c r="Y1768" i="2"/>
  <c r="Y1769" i="2"/>
  <c r="Y1770" i="2"/>
  <c r="Y1771" i="2"/>
  <c r="Y1772" i="2"/>
  <c r="Y1773" i="2"/>
  <c r="Y1774" i="2"/>
  <c r="Y1775" i="2"/>
  <c r="Y1776" i="2"/>
  <c r="Y1777" i="2"/>
  <c r="Y1778" i="2"/>
  <c r="Y1779" i="2"/>
  <c r="Y1780" i="2"/>
  <c r="Y1781" i="2"/>
  <c r="Y1782" i="2"/>
  <c r="Y1783" i="2"/>
  <c r="Y1784" i="2"/>
  <c r="Y1785" i="2"/>
  <c r="Y1786" i="2"/>
  <c r="Y1787" i="2"/>
  <c r="Y1788" i="2"/>
  <c r="Y1789" i="2"/>
  <c r="Y1790" i="2"/>
  <c r="Y1791" i="2"/>
  <c r="Y1792" i="2"/>
  <c r="Y1793" i="2"/>
  <c r="Y1794" i="2"/>
  <c r="Y1795" i="2"/>
  <c r="Y1796" i="2"/>
  <c r="Y1797" i="2"/>
  <c r="Y1798" i="2"/>
  <c r="Y1799" i="2"/>
  <c r="Y1800" i="2"/>
  <c r="Y1801" i="2"/>
  <c r="Y1802" i="2"/>
  <c r="Y1803" i="2"/>
  <c r="Y1804" i="2"/>
  <c r="Y1805" i="2"/>
  <c r="Y1806" i="2"/>
  <c r="Y1807" i="2"/>
  <c r="Y1808" i="2"/>
  <c r="Y1809" i="2"/>
  <c r="Y1810" i="2"/>
  <c r="Y1811" i="2"/>
  <c r="Y1812" i="2"/>
  <c r="Y1813" i="2"/>
  <c r="Y1814" i="2"/>
  <c r="Y1815" i="2"/>
  <c r="Y1816" i="2"/>
  <c r="Y1817" i="2"/>
  <c r="Y1818" i="2"/>
  <c r="Y1819" i="2"/>
  <c r="Y1820" i="2"/>
  <c r="Y1821" i="2"/>
  <c r="Y1822" i="2"/>
  <c r="Y1823" i="2"/>
  <c r="Y1824" i="2"/>
  <c r="Y1825" i="2"/>
  <c r="Y1826" i="2"/>
  <c r="Y1827" i="2"/>
  <c r="Y1828" i="2"/>
  <c r="Y1829" i="2"/>
  <c r="Y1830" i="2"/>
  <c r="Y1831" i="2"/>
  <c r="Y1832" i="2"/>
  <c r="Y1833" i="2"/>
  <c r="Y1834" i="2"/>
  <c r="Y1835" i="2"/>
  <c r="Y1836" i="2"/>
  <c r="Y1837" i="2"/>
  <c r="Y1838" i="2"/>
  <c r="Y1839" i="2"/>
  <c r="Y1840" i="2"/>
  <c r="Y1841" i="2"/>
  <c r="Y1842" i="2"/>
  <c r="Y1843" i="2"/>
  <c r="Y1844" i="2"/>
  <c r="Y1845" i="2"/>
  <c r="Y1846" i="2"/>
  <c r="Y1847" i="2"/>
  <c r="Y1848" i="2"/>
  <c r="Y1849" i="2"/>
  <c r="Y1850" i="2"/>
  <c r="Y1851" i="2"/>
  <c r="Y1852" i="2"/>
  <c r="Y1853" i="2"/>
  <c r="Y1854" i="2"/>
  <c r="Y1855" i="2"/>
  <c r="Y1856" i="2"/>
  <c r="Y1857" i="2"/>
  <c r="Y1858" i="2"/>
  <c r="Y1859" i="2"/>
  <c r="Y1860" i="2"/>
  <c r="Y1861" i="2"/>
  <c r="Y1862" i="2"/>
  <c r="Y1863" i="2"/>
  <c r="Y1864" i="2"/>
  <c r="Y1865" i="2"/>
  <c r="Y1866" i="2"/>
  <c r="Y1867" i="2"/>
  <c r="Y1868" i="2"/>
  <c r="Y1869" i="2"/>
  <c r="Y1870" i="2"/>
  <c r="Y1871" i="2"/>
  <c r="Y1872" i="2"/>
  <c r="Y1873" i="2"/>
  <c r="Y1874" i="2"/>
  <c r="Y1875" i="2"/>
  <c r="Y1876" i="2"/>
  <c r="Y1877" i="2"/>
  <c r="Y1878" i="2"/>
  <c r="Y1879" i="2"/>
  <c r="Y1880" i="2"/>
  <c r="Y1881" i="2"/>
  <c r="Y1882" i="2"/>
  <c r="Y1883" i="2"/>
  <c r="Y1884" i="2"/>
  <c r="Y1885" i="2"/>
  <c r="Y1886" i="2"/>
  <c r="Y1887" i="2"/>
  <c r="Y1888" i="2"/>
  <c r="Y1889" i="2"/>
  <c r="Y1890" i="2"/>
  <c r="Y1891" i="2"/>
  <c r="Y1892" i="2"/>
  <c r="Y1893" i="2"/>
  <c r="Y1894" i="2"/>
  <c r="Y1895" i="2"/>
  <c r="Y1896" i="2"/>
  <c r="Y1897" i="2"/>
  <c r="Y1898" i="2"/>
  <c r="Y1899" i="2"/>
  <c r="Y1900" i="2"/>
  <c r="Y1901" i="2"/>
  <c r="Y1902" i="2"/>
  <c r="Y1903" i="2"/>
  <c r="Y1904" i="2"/>
  <c r="Y1905" i="2"/>
  <c r="Y1906" i="2"/>
  <c r="Y1907" i="2"/>
  <c r="Y1908" i="2"/>
  <c r="Y1909" i="2"/>
  <c r="Y1910" i="2"/>
  <c r="Y1911" i="2"/>
  <c r="Y1912" i="2"/>
  <c r="Y1913" i="2"/>
  <c r="Y1914" i="2"/>
  <c r="Y1915" i="2"/>
  <c r="Y1916" i="2"/>
  <c r="Y1917" i="2"/>
  <c r="Y1918" i="2"/>
  <c r="Y1919" i="2"/>
  <c r="Y1920" i="2"/>
  <c r="Y1921" i="2"/>
  <c r="Y1922" i="2"/>
  <c r="Y1923" i="2"/>
  <c r="Y1924" i="2"/>
  <c r="Y1925" i="2"/>
  <c r="Y1926" i="2"/>
  <c r="Y1927" i="2"/>
  <c r="Y1928" i="2"/>
  <c r="Y1929" i="2"/>
  <c r="Y1930" i="2"/>
  <c r="Y1931" i="2"/>
  <c r="Y1932" i="2"/>
  <c r="Y1933" i="2"/>
  <c r="Y1934" i="2"/>
  <c r="Y1935" i="2"/>
  <c r="Y1936" i="2"/>
  <c r="Y1937" i="2"/>
  <c r="Y1938" i="2"/>
  <c r="Y1939" i="2"/>
  <c r="Y1940" i="2"/>
  <c r="Y1941" i="2"/>
  <c r="Y1942" i="2"/>
  <c r="Y1943" i="2"/>
  <c r="Y1944" i="2"/>
  <c r="Y1945" i="2"/>
  <c r="Y1946" i="2"/>
  <c r="Y1947" i="2"/>
  <c r="Y1948" i="2"/>
  <c r="Y1949" i="2"/>
  <c r="Y1950" i="2"/>
  <c r="Y1951" i="2"/>
  <c r="Y1952" i="2"/>
  <c r="Y1953" i="2"/>
  <c r="Y1954" i="2"/>
  <c r="Y1955" i="2"/>
  <c r="Y1956" i="2"/>
  <c r="Y1957" i="2"/>
  <c r="Y1958" i="2"/>
  <c r="Y1959" i="2"/>
  <c r="Y1960" i="2"/>
  <c r="Y1961" i="2"/>
  <c r="Y1962" i="2"/>
  <c r="Y1963" i="2"/>
  <c r="Y1964" i="2"/>
  <c r="Y1965" i="2"/>
  <c r="Y1966" i="2"/>
  <c r="Y1967" i="2"/>
  <c r="Y1968" i="2"/>
  <c r="Y1969" i="2"/>
  <c r="Y1970" i="2"/>
  <c r="Y1971" i="2"/>
  <c r="Y1972" i="2"/>
  <c r="Y1973" i="2"/>
  <c r="Y1974" i="2"/>
  <c r="Y1975" i="2"/>
  <c r="Y1976" i="2"/>
  <c r="Y1977" i="2"/>
  <c r="Y1978" i="2"/>
  <c r="Y1979" i="2"/>
  <c r="Y1980" i="2"/>
  <c r="Y1981" i="2"/>
  <c r="Y1982" i="2"/>
  <c r="Y1983" i="2"/>
  <c r="Y1984" i="2"/>
  <c r="Y1985" i="2"/>
  <c r="Y1986" i="2"/>
  <c r="Y1987" i="2"/>
  <c r="Y1988" i="2"/>
  <c r="Y1989" i="2"/>
  <c r="Y1990" i="2"/>
  <c r="Y1991" i="2"/>
  <c r="Y1992" i="2"/>
  <c r="Y1993" i="2"/>
  <c r="Y1994" i="2"/>
  <c r="Y1995" i="2"/>
  <c r="Y1996" i="2"/>
  <c r="Y1997" i="2"/>
  <c r="Y1998" i="2"/>
  <c r="Y1999" i="2"/>
  <c r="Y2000" i="2"/>
  <c r="Y2001" i="2"/>
  <c r="Y2002" i="2"/>
  <c r="Y2003" i="2"/>
  <c r="Y2004" i="2"/>
  <c r="Y2005" i="2"/>
  <c r="Y2006" i="2"/>
  <c r="Y2007" i="2"/>
  <c r="Y2008" i="2"/>
  <c r="Y2009" i="2"/>
  <c r="Y2010" i="2"/>
  <c r="Y2011" i="2"/>
  <c r="Y2012" i="2"/>
  <c r="Y2013" i="2"/>
  <c r="Y2014" i="2"/>
  <c r="Y2015" i="2"/>
  <c r="Y2016" i="2"/>
  <c r="Y2017" i="2"/>
  <c r="Y2018" i="2"/>
  <c r="Y2019" i="2"/>
  <c r="Y2020" i="2"/>
  <c r="Y2021" i="2"/>
  <c r="Y2022" i="2"/>
  <c r="Y2023" i="2"/>
  <c r="Y2024" i="2"/>
  <c r="Y2025" i="2"/>
  <c r="Y2026" i="2"/>
  <c r="Y2027" i="2"/>
  <c r="Y2028" i="2"/>
  <c r="Y2029" i="2"/>
  <c r="Y2030" i="2"/>
  <c r="Y2031" i="2"/>
  <c r="Y2032" i="2"/>
  <c r="Y2033" i="2"/>
  <c r="Y2034" i="2"/>
  <c r="Y2035" i="2"/>
  <c r="Y2036" i="2"/>
  <c r="Y2037" i="2"/>
  <c r="Y2038" i="2"/>
  <c r="Y2039" i="2"/>
  <c r="Y2040" i="2"/>
  <c r="Y2041" i="2"/>
  <c r="Y2042" i="2"/>
  <c r="Y2043" i="2"/>
  <c r="Y2044" i="2"/>
  <c r="Y2045" i="2"/>
  <c r="Y2046" i="2"/>
  <c r="Y2047" i="2"/>
  <c r="Y2048" i="2"/>
  <c r="Y2049" i="2"/>
  <c r="Y2050" i="2"/>
  <c r="Y2051" i="2"/>
  <c r="Y2052" i="2"/>
  <c r="Y2053" i="2"/>
  <c r="Y2054" i="2"/>
  <c r="Y2055" i="2"/>
  <c r="Y2056" i="2"/>
  <c r="Y2057" i="2"/>
  <c r="Y2058" i="2"/>
  <c r="Y2059" i="2"/>
  <c r="Y2060" i="2"/>
  <c r="Y2061" i="2"/>
  <c r="Y2062" i="2"/>
  <c r="Y2063" i="2"/>
  <c r="Y2064" i="2"/>
  <c r="Y2065" i="2"/>
  <c r="Y2066" i="2"/>
  <c r="Y2067" i="2"/>
  <c r="Y2068" i="2"/>
  <c r="Y2069" i="2"/>
  <c r="Y2070" i="2"/>
  <c r="Y2071" i="2"/>
  <c r="Y2072" i="2"/>
  <c r="Y2073" i="2"/>
  <c r="Y2074" i="2"/>
  <c r="Y2075" i="2"/>
  <c r="Y2076" i="2"/>
  <c r="Y2077" i="2"/>
  <c r="Y2078" i="2"/>
  <c r="Y2079" i="2"/>
  <c r="Y2080" i="2"/>
  <c r="Y2081" i="2"/>
  <c r="Y2082" i="2"/>
  <c r="Y2083" i="2"/>
  <c r="Y2084" i="2"/>
  <c r="Y2085" i="2"/>
  <c r="Y2086" i="2"/>
  <c r="Y2087" i="2"/>
  <c r="Y2088" i="2"/>
  <c r="Y2089" i="2"/>
  <c r="Y2090" i="2"/>
  <c r="Y2091" i="2"/>
  <c r="Y2092" i="2"/>
  <c r="Y2093" i="2"/>
  <c r="Y2094" i="2"/>
  <c r="Y2095" i="2"/>
  <c r="Y2096" i="2"/>
  <c r="Y2097" i="2"/>
  <c r="Y2098" i="2"/>
  <c r="Y2099" i="2"/>
  <c r="Y2100" i="2"/>
  <c r="Y2101" i="2"/>
  <c r="Y2102" i="2"/>
  <c r="Y2103" i="2"/>
  <c r="Y2104" i="2"/>
  <c r="Y2105" i="2"/>
  <c r="Y2106" i="2"/>
  <c r="Y2107" i="2"/>
  <c r="Y2108" i="2"/>
  <c r="Y2109" i="2"/>
  <c r="Y2110" i="2"/>
  <c r="Y2111" i="2"/>
  <c r="Y2112" i="2"/>
  <c r="Y2113" i="2"/>
  <c r="Y2114" i="2"/>
  <c r="Y2115" i="2"/>
  <c r="Y2116" i="2"/>
  <c r="Y2117" i="2"/>
  <c r="Y2118" i="2"/>
  <c r="Y2119" i="2"/>
  <c r="Y2120" i="2"/>
  <c r="Y2121" i="2"/>
  <c r="Y2122" i="2"/>
  <c r="Y2123" i="2"/>
  <c r="Y2124" i="2"/>
  <c r="Y2125" i="2"/>
  <c r="Y2126" i="2"/>
  <c r="Y2127" i="2"/>
  <c r="Y2128" i="2"/>
  <c r="Y2129" i="2"/>
  <c r="Y2130" i="2"/>
  <c r="Y2131" i="2"/>
  <c r="Y2132" i="2"/>
  <c r="Y2133" i="2"/>
  <c r="Y2134" i="2"/>
  <c r="Y2135" i="2"/>
  <c r="Y2136" i="2"/>
  <c r="Y2137" i="2"/>
  <c r="Y2138" i="2"/>
  <c r="Y2139" i="2"/>
  <c r="Y2140" i="2"/>
  <c r="Y2141" i="2"/>
  <c r="Y2142" i="2"/>
  <c r="Y2143" i="2"/>
  <c r="Y2144" i="2"/>
  <c r="Y2145" i="2"/>
  <c r="Y2146" i="2"/>
  <c r="Y2147" i="2"/>
  <c r="Y2148" i="2"/>
  <c r="Y2149" i="2"/>
  <c r="Y2150" i="2"/>
  <c r="Y2151" i="2"/>
  <c r="Y2152" i="2"/>
  <c r="Y2153" i="2"/>
  <c r="Y2154" i="2"/>
  <c r="Y2155" i="2"/>
  <c r="Y2156" i="2"/>
  <c r="Y2157" i="2"/>
  <c r="Y2158" i="2"/>
  <c r="Y2159" i="2"/>
  <c r="Y2160" i="2"/>
  <c r="Y2161" i="2"/>
  <c r="Y2162" i="2"/>
  <c r="Y2163" i="2"/>
  <c r="Y2164" i="2"/>
  <c r="Y2165" i="2"/>
  <c r="Y2166" i="2"/>
  <c r="Y2167" i="2"/>
  <c r="Y2168" i="2"/>
  <c r="Y2169" i="2"/>
  <c r="Y2170" i="2"/>
  <c r="Y2171" i="2"/>
  <c r="Y2172" i="2"/>
  <c r="Y2173" i="2"/>
  <c r="Y2174" i="2"/>
  <c r="Y2175" i="2"/>
  <c r="Y2176" i="2"/>
  <c r="Y2177" i="2"/>
  <c r="Y2178" i="2"/>
  <c r="Y2179" i="2"/>
  <c r="Y2180" i="2"/>
  <c r="Y2181" i="2"/>
  <c r="Y2182" i="2"/>
  <c r="Y2183" i="2"/>
  <c r="Y2184" i="2"/>
  <c r="Y2185" i="2"/>
  <c r="Y2186" i="2"/>
  <c r="Y2187" i="2"/>
  <c r="Y2188" i="2"/>
  <c r="Y2189" i="2"/>
  <c r="Y2190" i="2"/>
  <c r="Y2191" i="2"/>
  <c r="Y2192" i="2"/>
  <c r="Y2193" i="2"/>
  <c r="Y2194" i="2"/>
  <c r="Y2195" i="2"/>
  <c r="Y2196" i="2"/>
  <c r="Y2197" i="2"/>
  <c r="Y2198" i="2"/>
  <c r="Y2199" i="2"/>
  <c r="Y2200" i="2"/>
  <c r="Y2201" i="2"/>
  <c r="Y2202" i="2"/>
  <c r="Y2203" i="2"/>
  <c r="Y2204" i="2"/>
  <c r="Y2205" i="2"/>
  <c r="Y2206" i="2"/>
  <c r="Y2207" i="2"/>
  <c r="Y2208" i="2"/>
  <c r="Y2209" i="2"/>
  <c r="Y2210" i="2"/>
  <c r="Y2211" i="2"/>
  <c r="Y2212" i="2"/>
  <c r="Y2213" i="2"/>
  <c r="Y2214" i="2"/>
  <c r="Y2215" i="2"/>
  <c r="Y2216" i="2"/>
  <c r="Y2217" i="2"/>
  <c r="Y2218" i="2"/>
  <c r="Y2219" i="2"/>
  <c r="Y2220" i="2"/>
  <c r="Y2221" i="2"/>
  <c r="Y2222" i="2"/>
  <c r="Y2223" i="2"/>
  <c r="Y2224" i="2"/>
  <c r="Y2225" i="2"/>
  <c r="Y2226" i="2"/>
  <c r="Y2227" i="2"/>
  <c r="Y2228" i="2"/>
  <c r="Y2229" i="2"/>
  <c r="Y2230" i="2"/>
  <c r="Y2231" i="2"/>
  <c r="Y2232" i="2"/>
  <c r="Y2233" i="2"/>
  <c r="Y2234" i="2"/>
  <c r="Y2235" i="2"/>
  <c r="Y2236" i="2"/>
  <c r="Y2237" i="2"/>
  <c r="Y2238" i="2"/>
  <c r="Y2239" i="2"/>
  <c r="Y2240" i="2"/>
  <c r="Y2241" i="2"/>
  <c r="Y2242" i="2"/>
  <c r="Y2243" i="2"/>
  <c r="Y2244" i="2"/>
  <c r="Y2245" i="2"/>
  <c r="Y2246" i="2"/>
  <c r="Y2247" i="2"/>
  <c r="Y2248" i="2"/>
  <c r="Y2249" i="2"/>
  <c r="Y2250" i="2"/>
  <c r="Y2251" i="2"/>
  <c r="Y2252" i="2"/>
  <c r="Y2253" i="2"/>
  <c r="Y2254" i="2"/>
  <c r="Y2255" i="2"/>
  <c r="Y2256" i="2"/>
  <c r="Y2257" i="2"/>
  <c r="Y2258" i="2"/>
  <c r="Y2259" i="2"/>
  <c r="Y2260" i="2"/>
  <c r="Y2261" i="2"/>
  <c r="Y2262" i="2"/>
  <c r="Y2263" i="2"/>
  <c r="Y2264" i="2"/>
  <c r="Y2265" i="2"/>
  <c r="Y2266" i="2"/>
  <c r="Y2267" i="2"/>
  <c r="Y2268" i="2"/>
  <c r="Y2269" i="2"/>
  <c r="Y2270" i="2"/>
  <c r="Y2271" i="2"/>
  <c r="Y2272" i="2"/>
  <c r="Y2273" i="2"/>
  <c r="Y2274" i="2"/>
  <c r="Y2275" i="2"/>
  <c r="Y2276" i="2"/>
  <c r="Y2277" i="2"/>
  <c r="Y2278" i="2"/>
  <c r="Y2279" i="2"/>
  <c r="Y2280" i="2"/>
  <c r="Y2281" i="2"/>
  <c r="Y2282" i="2"/>
  <c r="Y2283" i="2"/>
  <c r="Y2284" i="2"/>
  <c r="Y2285" i="2"/>
  <c r="Y2286" i="2"/>
  <c r="Y2287" i="2"/>
  <c r="Y2288" i="2"/>
  <c r="Y2289" i="2"/>
  <c r="Y2290" i="2"/>
  <c r="Y2291" i="2"/>
  <c r="Y2292" i="2"/>
  <c r="Y2293" i="2"/>
  <c r="Y2294" i="2"/>
  <c r="Y2295" i="2"/>
  <c r="Y2296" i="2"/>
  <c r="Y2297" i="2"/>
  <c r="Y2298" i="2"/>
  <c r="Y2299" i="2"/>
  <c r="Y2300" i="2"/>
  <c r="Y2301" i="2"/>
  <c r="Y2302" i="2"/>
  <c r="Y2303" i="2"/>
  <c r="Y2304" i="2"/>
  <c r="Y2305" i="2"/>
  <c r="Y2306" i="2"/>
  <c r="Y2307" i="2"/>
  <c r="Y2308" i="2"/>
  <c r="Y2309" i="2"/>
  <c r="Y2310" i="2"/>
  <c r="Y2311" i="2"/>
  <c r="Y2312" i="2"/>
  <c r="Y2313" i="2"/>
  <c r="Y2314" i="2"/>
  <c r="Y2315" i="2"/>
  <c r="Y2316" i="2"/>
  <c r="Y2317" i="2"/>
  <c r="Y2318" i="2"/>
  <c r="Y2319" i="2"/>
  <c r="Y2320" i="2"/>
  <c r="Y2321" i="2"/>
  <c r="Y2322" i="2"/>
  <c r="Y2323" i="2"/>
  <c r="Y2324" i="2"/>
  <c r="Y2325" i="2"/>
  <c r="Y2326" i="2"/>
  <c r="Y2327" i="2"/>
  <c r="Y2328" i="2"/>
  <c r="Y2329" i="2"/>
  <c r="Y2330" i="2"/>
  <c r="Y2331" i="2"/>
  <c r="Y2332" i="2"/>
  <c r="Y2333" i="2"/>
  <c r="Y2334" i="2"/>
  <c r="Y2335" i="2"/>
  <c r="Y2336" i="2"/>
  <c r="Y2337" i="2"/>
  <c r="Y2338" i="2"/>
  <c r="Y2339" i="2"/>
  <c r="Y2340" i="2"/>
  <c r="Y2341" i="2"/>
  <c r="Y2342" i="2"/>
  <c r="Y2343" i="2"/>
  <c r="Y2344" i="2"/>
  <c r="Y2345" i="2"/>
  <c r="Y2346" i="2"/>
  <c r="Y2347" i="2"/>
  <c r="Y2348" i="2"/>
  <c r="Y2349" i="2"/>
  <c r="Y2350" i="2"/>
  <c r="Y2351" i="2"/>
  <c r="Y2352" i="2"/>
  <c r="Y2353" i="2"/>
  <c r="Y2354" i="2"/>
  <c r="Y2355" i="2"/>
  <c r="Y2356" i="2"/>
  <c r="Y2357" i="2"/>
  <c r="Y2358" i="2"/>
  <c r="Y2359" i="2"/>
  <c r="Y2360" i="2"/>
  <c r="Y2361" i="2"/>
  <c r="Y2362" i="2"/>
  <c r="Y2363" i="2"/>
  <c r="Y2364" i="2"/>
  <c r="Y2365" i="2"/>
  <c r="Y2366" i="2"/>
  <c r="Y2367" i="2"/>
  <c r="Y2368" i="2"/>
  <c r="Y2369" i="2"/>
  <c r="Y2370" i="2"/>
  <c r="Y2371" i="2"/>
  <c r="Y2372" i="2"/>
  <c r="Y2373" i="2"/>
  <c r="Y2374" i="2"/>
  <c r="Y2375" i="2"/>
  <c r="Y2376" i="2"/>
  <c r="Y2377" i="2"/>
  <c r="Y2378" i="2"/>
  <c r="Y2379" i="2"/>
  <c r="Y2380" i="2"/>
  <c r="Y2381" i="2"/>
  <c r="Y2382" i="2"/>
  <c r="Y2383" i="2"/>
  <c r="Y2384" i="2"/>
  <c r="Y2385" i="2"/>
  <c r="Y2386" i="2"/>
  <c r="Y2387" i="2"/>
  <c r="Y2388" i="2"/>
  <c r="Y2389" i="2"/>
  <c r="Y2390" i="2"/>
  <c r="Y2391" i="2"/>
  <c r="Y2392" i="2"/>
  <c r="Y2393" i="2"/>
  <c r="Y2394" i="2"/>
  <c r="Y2395" i="2"/>
  <c r="Y2396" i="2"/>
  <c r="Y2397" i="2"/>
  <c r="Y2398" i="2"/>
  <c r="Y2399" i="2"/>
  <c r="Y2400" i="2"/>
  <c r="Y2401" i="2"/>
  <c r="Y2402" i="2"/>
  <c r="Y2403" i="2"/>
  <c r="Y2404" i="2"/>
  <c r="Y2405" i="2"/>
  <c r="Y2406" i="2"/>
  <c r="Y2407" i="2"/>
  <c r="Y2408" i="2"/>
  <c r="Y2409" i="2"/>
  <c r="Y2410" i="2"/>
  <c r="Y2411" i="2"/>
  <c r="Y2412" i="2"/>
  <c r="Y2413" i="2"/>
  <c r="Y2414" i="2"/>
  <c r="Y2415" i="2"/>
  <c r="Y2416" i="2"/>
  <c r="Y2417" i="2"/>
  <c r="Y2418" i="2"/>
  <c r="Y2419" i="2"/>
  <c r="Y2420" i="2"/>
  <c r="Y2421" i="2"/>
  <c r="Y2422" i="2"/>
  <c r="Y2423" i="2"/>
  <c r="Y2424" i="2"/>
  <c r="Y2425" i="2"/>
  <c r="Y2426" i="2"/>
  <c r="Y2427" i="2"/>
  <c r="Y2428" i="2"/>
  <c r="Y2429" i="2"/>
  <c r="Y2430" i="2"/>
  <c r="Y2431" i="2"/>
  <c r="Y2432" i="2"/>
  <c r="Y2433" i="2"/>
  <c r="Y2434" i="2"/>
  <c r="Y2435" i="2"/>
  <c r="Y2436" i="2"/>
  <c r="Y2437" i="2"/>
  <c r="Y2438" i="2"/>
  <c r="Y2439" i="2"/>
  <c r="Y2440" i="2"/>
  <c r="Y2441" i="2"/>
  <c r="Y2442" i="2"/>
  <c r="Y2443" i="2"/>
  <c r="Y2444" i="2"/>
  <c r="Y2445" i="2"/>
  <c r="Y2446" i="2"/>
  <c r="Y2447" i="2"/>
  <c r="Y2448" i="2"/>
  <c r="Y2449" i="2"/>
  <c r="Y2450" i="2"/>
  <c r="Y2451" i="2"/>
  <c r="Y2452" i="2"/>
  <c r="Y2453" i="2"/>
  <c r="Y2454" i="2"/>
  <c r="Y2455" i="2"/>
  <c r="Y2456" i="2"/>
  <c r="Y2457" i="2"/>
  <c r="Y2458" i="2"/>
  <c r="Y2459" i="2"/>
  <c r="Y2460" i="2"/>
  <c r="Y2461" i="2"/>
  <c r="Y2462" i="2"/>
  <c r="Y2463" i="2"/>
  <c r="Y2464" i="2"/>
  <c r="Y2465" i="2"/>
  <c r="Y2466" i="2"/>
  <c r="Y2467" i="2"/>
  <c r="Y2468" i="2"/>
  <c r="Y2469" i="2"/>
  <c r="Y2470" i="2"/>
  <c r="Y2471" i="2"/>
  <c r="Y2472" i="2"/>
  <c r="Y2473" i="2"/>
  <c r="Y2474" i="2"/>
  <c r="Y2475" i="2"/>
  <c r="Y2476" i="2"/>
  <c r="Y2477" i="2"/>
  <c r="Y2478" i="2"/>
  <c r="Y2479" i="2"/>
  <c r="Y2480" i="2"/>
  <c r="Y2481" i="2"/>
  <c r="Y2482" i="2"/>
  <c r="Y2483" i="2"/>
  <c r="Y2484" i="2"/>
  <c r="Y2485" i="2"/>
  <c r="Y2486" i="2"/>
  <c r="Y2487" i="2"/>
  <c r="Y2488" i="2"/>
  <c r="Y2489" i="2"/>
  <c r="Y2490" i="2"/>
  <c r="Y2491" i="2"/>
  <c r="Y2492" i="2"/>
  <c r="Y2493" i="2"/>
  <c r="Y2494" i="2"/>
  <c r="Y2495" i="2"/>
  <c r="Y2496" i="2"/>
  <c r="Y2497" i="2"/>
  <c r="Y2498" i="2"/>
  <c r="Y2499" i="2"/>
  <c r="Y2500" i="2"/>
  <c r="Y2501" i="2"/>
  <c r="Y2502" i="2"/>
  <c r="Y2503" i="2"/>
  <c r="Y2504" i="2"/>
  <c r="Y2505" i="2"/>
  <c r="Y2506" i="2"/>
  <c r="Y2507" i="2"/>
  <c r="Y2508" i="2"/>
  <c r="Y2509" i="2"/>
  <c r="Y2510" i="2"/>
  <c r="Y2511" i="2"/>
  <c r="Y2512" i="2"/>
  <c r="Y2513" i="2"/>
  <c r="Y2514" i="2"/>
  <c r="Y2515" i="2"/>
  <c r="Y2516" i="2"/>
  <c r="Y2517" i="2"/>
  <c r="Y2518" i="2"/>
  <c r="Y2519" i="2"/>
  <c r="Y2520" i="2"/>
  <c r="Y2521" i="2"/>
  <c r="Y2522" i="2"/>
  <c r="Y2523" i="2"/>
  <c r="Y2524" i="2"/>
  <c r="Y2525" i="2"/>
  <c r="Y2526" i="2"/>
  <c r="Y2527" i="2"/>
  <c r="Y2528" i="2"/>
  <c r="Y2529" i="2"/>
  <c r="Y2530" i="2"/>
  <c r="Y2531" i="2"/>
  <c r="Y2532" i="2"/>
  <c r="Y2533" i="2"/>
  <c r="Y2534" i="2"/>
  <c r="Y2535" i="2"/>
  <c r="Y2536" i="2"/>
  <c r="Y2537" i="2"/>
  <c r="Y2538" i="2"/>
  <c r="Y2539" i="2"/>
  <c r="Y2540" i="2"/>
  <c r="Y2541" i="2"/>
  <c r="Y2542" i="2"/>
  <c r="Y2543" i="2"/>
  <c r="Y2544" i="2"/>
  <c r="Y2545" i="2"/>
  <c r="Y2546" i="2"/>
  <c r="Y2547" i="2"/>
  <c r="Y2548" i="2"/>
  <c r="Y2549" i="2"/>
  <c r="Y2550" i="2"/>
  <c r="Y2551" i="2"/>
  <c r="Y2552" i="2"/>
  <c r="Y2553" i="2"/>
  <c r="Y2554" i="2"/>
  <c r="Y2555" i="2"/>
  <c r="Y2556" i="2"/>
  <c r="Y2557" i="2"/>
  <c r="Y2558" i="2"/>
  <c r="Y2559" i="2"/>
  <c r="Y2560" i="2"/>
  <c r="Y2561" i="2"/>
  <c r="Y2562" i="2"/>
  <c r="Y2563" i="2"/>
  <c r="Y2564" i="2"/>
  <c r="Y2565" i="2"/>
  <c r="Y2566" i="2"/>
  <c r="Y2567" i="2"/>
  <c r="Y2568" i="2"/>
  <c r="Y2569" i="2"/>
  <c r="Y2570" i="2"/>
  <c r="Y2571" i="2"/>
  <c r="Y2572" i="2"/>
  <c r="Y2573" i="2"/>
  <c r="Y2574" i="2"/>
  <c r="Y2575" i="2"/>
  <c r="Y2576" i="2"/>
  <c r="Y2577" i="2"/>
  <c r="Y2578" i="2"/>
  <c r="Y2579" i="2"/>
  <c r="Y2580" i="2"/>
  <c r="Y2581" i="2"/>
  <c r="Y2582" i="2"/>
  <c r="Y2583" i="2"/>
  <c r="Y2584" i="2"/>
  <c r="Y2585" i="2"/>
  <c r="Y2586" i="2"/>
  <c r="Y2587" i="2"/>
  <c r="Y2588" i="2"/>
  <c r="Y2589" i="2"/>
  <c r="Y2590" i="2"/>
  <c r="Y2591" i="2"/>
  <c r="Y2592" i="2"/>
  <c r="Y2593" i="2"/>
  <c r="Y2594" i="2"/>
  <c r="Y2595" i="2"/>
  <c r="Y2596" i="2"/>
  <c r="Y2597" i="2"/>
  <c r="Y2598" i="2"/>
  <c r="Y2599" i="2"/>
  <c r="Y2600" i="2"/>
  <c r="Y2601" i="2"/>
  <c r="Y2602" i="2"/>
  <c r="Y2603" i="2"/>
  <c r="Y2604" i="2"/>
  <c r="Y2605" i="2"/>
  <c r="Y2606" i="2"/>
  <c r="Y2607" i="2"/>
  <c r="Y2608" i="2"/>
  <c r="Y2609" i="2"/>
  <c r="Y2610" i="2"/>
  <c r="Y2611" i="2"/>
  <c r="Y2612" i="2"/>
  <c r="Y2613" i="2"/>
  <c r="Y2614" i="2"/>
  <c r="Y2615" i="2"/>
  <c r="Y2616" i="2"/>
  <c r="Y2617" i="2"/>
  <c r="Y2618" i="2"/>
  <c r="Y2619" i="2"/>
  <c r="Y2620" i="2"/>
  <c r="Y2621" i="2"/>
  <c r="Y2622" i="2"/>
  <c r="Y2623" i="2"/>
  <c r="Y2624" i="2"/>
  <c r="Y2625" i="2"/>
  <c r="Y2626" i="2"/>
  <c r="Y2627" i="2"/>
  <c r="Y2628" i="2"/>
  <c r="Y2629" i="2"/>
  <c r="Y2630" i="2"/>
  <c r="Y2631" i="2"/>
  <c r="Y2632" i="2"/>
  <c r="Y2633" i="2"/>
  <c r="Y2634" i="2"/>
  <c r="Y2635" i="2"/>
  <c r="Y2636" i="2"/>
  <c r="Y2637" i="2"/>
  <c r="Y2638" i="2"/>
  <c r="Y2639" i="2"/>
  <c r="Y2640" i="2"/>
  <c r="Y2641" i="2"/>
  <c r="Y2642" i="2"/>
  <c r="Y2643" i="2"/>
  <c r="Y2644" i="2"/>
  <c r="Y2645" i="2"/>
  <c r="Y2646" i="2"/>
  <c r="Y2647" i="2"/>
  <c r="Y2648" i="2"/>
  <c r="Y2649" i="2"/>
  <c r="Y2650" i="2"/>
  <c r="Y2651" i="2"/>
  <c r="Y2652" i="2"/>
  <c r="Y2653" i="2"/>
  <c r="Y2654" i="2"/>
  <c r="Y2655" i="2"/>
  <c r="Y2656" i="2"/>
  <c r="Y2657" i="2"/>
  <c r="Y2658" i="2"/>
  <c r="Y2659" i="2"/>
  <c r="Y2660" i="2"/>
  <c r="Y2661" i="2"/>
  <c r="Y2662" i="2"/>
  <c r="Y2663" i="2"/>
  <c r="Y2664" i="2"/>
  <c r="Y2665" i="2"/>
  <c r="Y2666" i="2"/>
  <c r="Y2667" i="2"/>
  <c r="Y2668" i="2"/>
  <c r="Y2669" i="2"/>
  <c r="Y2670" i="2"/>
  <c r="Y2671" i="2"/>
  <c r="Y2672" i="2"/>
  <c r="Y2673" i="2"/>
  <c r="Y2674" i="2"/>
  <c r="Y2675" i="2"/>
  <c r="Y2676" i="2"/>
  <c r="Y2677" i="2"/>
  <c r="Y2678" i="2"/>
  <c r="Y2679" i="2"/>
  <c r="Y2680" i="2"/>
  <c r="Y2681" i="2"/>
  <c r="Y2682" i="2"/>
  <c r="Y2683" i="2"/>
  <c r="Y2684" i="2"/>
  <c r="Y2685" i="2"/>
  <c r="Y2686" i="2"/>
  <c r="Y2687" i="2"/>
  <c r="Y2688" i="2"/>
  <c r="Y2689" i="2"/>
  <c r="Y2690" i="2"/>
  <c r="Y2691" i="2"/>
  <c r="Y2692" i="2"/>
  <c r="Y2693" i="2"/>
  <c r="Y2694" i="2"/>
  <c r="Y2695" i="2"/>
  <c r="Y2696" i="2"/>
  <c r="Y2697" i="2"/>
  <c r="Y2698" i="2"/>
  <c r="Y2699" i="2"/>
  <c r="Y2700" i="2"/>
  <c r="Y2701" i="2"/>
  <c r="Y2702" i="2"/>
  <c r="Y2703" i="2"/>
  <c r="Y2704" i="2"/>
  <c r="Y2705" i="2"/>
  <c r="Y2706" i="2"/>
  <c r="Y2707" i="2"/>
  <c r="Y2708" i="2"/>
  <c r="Y2709" i="2"/>
  <c r="Y2710" i="2"/>
  <c r="Y2711" i="2"/>
  <c r="Y2712" i="2"/>
  <c r="Y2713" i="2"/>
  <c r="Y2714" i="2"/>
  <c r="Y2715" i="2"/>
  <c r="Y2716" i="2"/>
  <c r="Y2717" i="2"/>
  <c r="Y2718" i="2"/>
  <c r="Y2719" i="2"/>
  <c r="Y2720" i="2"/>
  <c r="Y2721" i="2"/>
  <c r="Y2722" i="2"/>
  <c r="Y2723" i="2"/>
  <c r="Y2724" i="2"/>
  <c r="Y2725" i="2"/>
  <c r="Y2726" i="2"/>
  <c r="Y2727" i="2"/>
  <c r="Y2728" i="2"/>
  <c r="Y2729" i="2"/>
  <c r="Y2730" i="2"/>
  <c r="Y2731" i="2"/>
  <c r="Y2732" i="2"/>
  <c r="Y2733" i="2"/>
  <c r="Y2734" i="2"/>
  <c r="Y2735" i="2"/>
  <c r="Y2736" i="2"/>
  <c r="Y2737" i="2"/>
  <c r="Y2738" i="2"/>
  <c r="Y2739" i="2"/>
  <c r="Y2740" i="2"/>
  <c r="Y2741" i="2"/>
  <c r="Y2742" i="2"/>
  <c r="Y2743" i="2"/>
  <c r="Y2744" i="2"/>
  <c r="Y2745" i="2"/>
  <c r="Y2746" i="2"/>
  <c r="Y2747" i="2"/>
  <c r="Y2748" i="2"/>
  <c r="Y2749" i="2"/>
  <c r="Y2750" i="2"/>
  <c r="Y2751" i="2"/>
  <c r="Y2752" i="2"/>
  <c r="Y2753" i="2"/>
  <c r="Y2754" i="2"/>
  <c r="Y2755" i="2"/>
  <c r="Y2756" i="2"/>
  <c r="Y2757" i="2"/>
  <c r="Y2758" i="2"/>
  <c r="Y2759" i="2"/>
  <c r="Y2760" i="2"/>
  <c r="Y2761" i="2"/>
  <c r="Y2762" i="2"/>
  <c r="Y2763" i="2"/>
  <c r="Y2764" i="2"/>
  <c r="Y2765" i="2"/>
  <c r="Y2766" i="2"/>
  <c r="Y2767" i="2"/>
  <c r="Y2768" i="2"/>
  <c r="Y2769" i="2"/>
  <c r="Y2770" i="2"/>
  <c r="Y2771" i="2"/>
  <c r="Y2772" i="2"/>
  <c r="Y2773" i="2"/>
  <c r="Y2774" i="2"/>
  <c r="Y2775" i="2"/>
  <c r="Y2776" i="2"/>
  <c r="Y2777" i="2"/>
  <c r="Y2778" i="2"/>
  <c r="Y2779" i="2"/>
  <c r="Y2780" i="2"/>
  <c r="Y2781" i="2"/>
  <c r="Y2782" i="2"/>
  <c r="Y2783" i="2"/>
  <c r="Y2784" i="2"/>
  <c r="Y2785" i="2"/>
  <c r="Y2786" i="2"/>
  <c r="Y2787" i="2"/>
  <c r="Y2788" i="2"/>
  <c r="Y2789" i="2"/>
  <c r="Y2790" i="2"/>
  <c r="Y2791" i="2"/>
  <c r="Y2792" i="2"/>
  <c r="Y2793" i="2"/>
  <c r="Y2794" i="2"/>
  <c r="Y2795" i="2"/>
  <c r="Y2796" i="2"/>
  <c r="Y2797" i="2"/>
  <c r="Y2798" i="2"/>
  <c r="Y2799" i="2"/>
  <c r="Y2800" i="2"/>
  <c r="Y2801" i="2"/>
  <c r="Y2802" i="2"/>
  <c r="Y2803" i="2"/>
  <c r="Y2804" i="2"/>
  <c r="Y2805" i="2"/>
  <c r="Y2806" i="2"/>
  <c r="Y2807" i="2"/>
  <c r="Y2808" i="2"/>
  <c r="Y2809" i="2"/>
  <c r="Y2810" i="2"/>
  <c r="Y2811" i="2"/>
  <c r="Y2812" i="2"/>
  <c r="Y2813" i="2"/>
  <c r="Y2814" i="2"/>
  <c r="Y2815" i="2"/>
  <c r="Y2816" i="2"/>
  <c r="Y2817" i="2"/>
  <c r="Y2818" i="2"/>
  <c r="Y2819" i="2"/>
  <c r="Y2820" i="2"/>
  <c r="Y2821" i="2"/>
  <c r="Y2822" i="2"/>
  <c r="Y2823" i="2"/>
  <c r="Y2824" i="2"/>
  <c r="Y2825" i="2"/>
  <c r="Y2826" i="2"/>
  <c r="Y2827" i="2"/>
  <c r="Y2828" i="2"/>
  <c r="Y2829" i="2"/>
  <c r="Y2830" i="2"/>
  <c r="Y2831" i="2"/>
  <c r="Y2832" i="2"/>
  <c r="Y2833" i="2"/>
  <c r="Y2834" i="2"/>
  <c r="Y2835" i="2"/>
  <c r="Y2836" i="2"/>
  <c r="Y2837" i="2"/>
  <c r="Y2838" i="2"/>
  <c r="Y2839" i="2"/>
  <c r="Y2840" i="2"/>
  <c r="Y2841" i="2"/>
  <c r="Y2842" i="2"/>
  <c r="Y2843" i="2"/>
  <c r="Y2844" i="2"/>
  <c r="Y2845" i="2"/>
  <c r="Y2846" i="2"/>
  <c r="Y2847" i="2"/>
  <c r="Y2848" i="2"/>
  <c r="Y2849" i="2"/>
  <c r="Y2850" i="2"/>
  <c r="Y2851" i="2"/>
  <c r="Y2852" i="2"/>
  <c r="Y2853" i="2"/>
  <c r="Y2854" i="2"/>
  <c r="Y2855" i="2"/>
  <c r="Y2856" i="2"/>
  <c r="Y2857" i="2"/>
  <c r="Y2858" i="2"/>
  <c r="Y2859" i="2"/>
  <c r="Y2860" i="2"/>
  <c r="Y2861" i="2"/>
  <c r="Y2862" i="2"/>
  <c r="Y2863" i="2"/>
  <c r="Y2864" i="2"/>
  <c r="Y2865" i="2"/>
  <c r="Y2866" i="2"/>
  <c r="Y2867" i="2"/>
  <c r="Y2868" i="2"/>
  <c r="Y2869" i="2"/>
  <c r="Y2870" i="2"/>
  <c r="Y2871" i="2"/>
  <c r="Y2872" i="2"/>
  <c r="Y2873" i="2"/>
  <c r="Y2874" i="2"/>
  <c r="Y2875" i="2"/>
  <c r="Y2876" i="2"/>
  <c r="Y2877" i="2"/>
  <c r="Y2878" i="2"/>
  <c r="Y2879" i="2"/>
  <c r="Y2880" i="2"/>
  <c r="Y2881" i="2"/>
  <c r="Y2882" i="2"/>
  <c r="Y2883" i="2"/>
  <c r="Y2884" i="2"/>
  <c r="Y2885" i="2"/>
  <c r="Y2886" i="2"/>
  <c r="Y2887" i="2"/>
  <c r="Y2888" i="2"/>
  <c r="Y2889" i="2"/>
  <c r="Y2890" i="2"/>
  <c r="Y2891" i="2"/>
  <c r="Y2892" i="2"/>
  <c r="Y2893" i="2"/>
  <c r="Y2894" i="2"/>
  <c r="Y2895" i="2"/>
  <c r="Y2896" i="2"/>
  <c r="Y2897" i="2"/>
  <c r="Y2898" i="2"/>
  <c r="Y2899" i="2"/>
  <c r="Y2900" i="2"/>
  <c r="Y2901" i="2"/>
  <c r="Y2902" i="2"/>
  <c r="Y2903" i="2"/>
  <c r="Y2904" i="2"/>
  <c r="Y2905" i="2"/>
  <c r="Y2906" i="2"/>
  <c r="Y2907" i="2"/>
  <c r="Y2908" i="2"/>
  <c r="Y2909" i="2"/>
  <c r="Y2910" i="2"/>
  <c r="Y2911" i="2"/>
  <c r="Y2912" i="2"/>
  <c r="Y2913" i="2"/>
  <c r="Y2914" i="2"/>
  <c r="Y2915" i="2"/>
  <c r="Y2916" i="2"/>
  <c r="Y2917" i="2"/>
  <c r="Y2918" i="2"/>
  <c r="Y2919" i="2"/>
  <c r="Y2920" i="2"/>
  <c r="Y2921" i="2"/>
  <c r="Y2922" i="2"/>
  <c r="Y2923" i="2"/>
  <c r="Y2924" i="2"/>
  <c r="Y2925" i="2"/>
  <c r="Y2926" i="2"/>
  <c r="Y2927" i="2"/>
  <c r="Y2928" i="2"/>
  <c r="Y2929" i="2"/>
  <c r="Y2930" i="2"/>
  <c r="Y2931" i="2"/>
  <c r="Y2932" i="2"/>
  <c r="Y2933" i="2"/>
  <c r="Y2934" i="2"/>
  <c r="Y2935" i="2"/>
  <c r="Y2936" i="2"/>
  <c r="Y2937" i="2"/>
  <c r="Y2938" i="2"/>
  <c r="Y2939" i="2"/>
  <c r="Y2940" i="2"/>
  <c r="Y2941" i="2"/>
  <c r="Y2942" i="2"/>
  <c r="Y2943" i="2"/>
  <c r="Y2944" i="2"/>
  <c r="Y2945" i="2"/>
  <c r="Y2946" i="2"/>
  <c r="Y2947" i="2"/>
  <c r="Y2948" i="2"/>
  <c r="Y2949" i="2"/>
  <c r="Y2950" i="2"/>
  <c r="Y2951" i="2"/>
  <c r="Y2952" i="2"/>
  <c r="Y2953" i="2"/>
  <c r="Y2954" i="2"/>
  <c r="Y2955" i="2"/>
  <c r="Y2956" i="2"/>
  <c r="Y2957" i="2"/>
  <c r="Y2958" i="2"/>
  <c r="Y2959" i="2"/>
  <c r="Y2960" i="2"/>
  <c r="Y2961" i="2"/>
  <c r="Y2962" i="2"/>
  <c r="Y2963" i="2"/>
  <c r="Y2964" i="2"/>
  <c r="Y2965" i="2"/>
  <c r="Y2966" i="2"/>
  <c r="Y2967" i="2"/>
  <c r="Y2968" i="2"/>
  <c r="Y2969" i="2"/>
  <c r="Y2970" i="2"/>
  <c r="Y2971" i="2"/>
  <c r="Y2972" i="2"/>
  <c r="Y2973" i="2"/>
  <c r="Y2974" i="2"/>
  <c r="Y2975" i="2"/>
  <c r="Y2976" i="2"/>
  <c r="Y2977" i="2"/>
  <c r="Y2978" i="2"/>
  <c r="Y2979" i="2"/>
  <c r="Y2980" i="2"/>
  <c r="Y2981" i="2"/>
  <c r="Y2982" i="2"/>
  <c r="Y2983" i="2"/>
  <c r="Y2984" i="2"/>
  <c r="Y2985" i="2"/>
  <c r="Y2986" i="2"/>
  <c r="Y2987" i="2"/>
  <c r="Y2988" i="2"/>
  <c r="Y2989" i="2"/>
  <c r="Y2990" i="2"/>
  <c r="Y2991" i="2"/>
  <c r="Y2992" i="2"/>
  <c r="Y2993" i="2"/>
  <c r="Y2994" i="2"/>
  <c r="Y2995" i="2"/>
  <c r="Y2996" i="2"/>
  <c r="Y2997" i="2"/>
  <c r="Y2998" i="2"/>
  <c r="Y2999" i="2"/>
  <c r="Y3000" i="2"/>
  <c r="Y3001" i="2"/>
  <c r="Y3002" i="2"/>
  <c r="Y3003" i="2"/>
  <c r="Y3004" i="2"/>
  <c r="Y3005" i="2"/>
  <c r="Y3006" i="2"/>
  <c r="Y3007" i="2"/>
  <c r="Y3008" i="2"/>
  <c r="Y3009" i="2"/>
  <c r="Y3010" i="2"/>
  <c r="Y3011" i="2"/>
  <c r="Y3012" i="2"/>
  <c r="Y3013" i="2"/>
  <c r="Y3014" i="2"/>
  <c r="Y3015" i="2"/>
  <c r="Y3016" i="2"/>
  <c r="Y3017" i="2"/>
  <c r="Y3018" i="2"/>
  <c r="Y3019" i="2"/>
  <c r="Y3020" i="2"/>
  <c r="Y3021" i="2"/>
  <c r="Y3022" i="2"/>
  <c r="Y3023" i="2"/>
  <c r="Y3024" i="2"/>
  <c r="Y3025" i="2"/>
  <c r="Y3026" i="2"/>
  <c r="Y3027" i="2"/>
  <c r="Y3028" i="2"/>
  <c r="Y3029" i="2"/>
  <c r="Y3030" i="2"/>
  <c r="Y3031" i="2"/>
  <c r="Y3032" i="2"/>
  <c r="Y3033" i="2"/>
  <c r="Y3034" i="2"/>
  <c r="Y3035" i="2"/>
  <c r="Y3036" i="2"/>
  <c r="Y3037" i="2"/>
  <c r="Y3038" i="2"/>
  <c r="Y3039" i="2"/>
  <c r="Y3040" i="2"/>
  <c r="Y3041" i="2"/>
  <c r="Y3042" i="2"/>
  <c r="Y3043" i="2"/>
  <c r="Y3044" i="2"/>
  <c r="Y3045" i="2"/>
  <c r="Y3046" i="2"/>
  <c r="Y3047" i="2"/>
  <c r="Y3048" i="2"/>
  <c r="Y3049" i="2"/>
  <c r="Y3050" i="2"/>
  <c r="Y3051" i="2"/>
  <c r="Y3052" i="2"/>
  <c r="Y3053" i="2"/>
  <c r="Y3054" i="2"/>
  <c r="Y3055" i="2"/>
  <c r="Y3056" i="2"/>
  <c r="Y3057" i="2"/>
  <c r="Y3058" i="2"/>
  <c r="Y3059" i="2"/>
  <c r="Y3060" i="2"/>
  <c r="Y3061" i="2"/>
  <c r="Y3062" i="2"/>
  <c r="Y3063" i="2"/>
  <c r="Y3064" i="2"/>
  <c r="Y3065" i="2"/>
  <c r="Y3066" i="2"/>
  <c r="Y3067" i="2"/>
  <c r="Y3068" i="2"/>
  <c r="Y3069" i="2"/>
  <c r="Y3070" i="2"/>
  <c r="Y3071" i="2"/>
  <c r="Y3072" i="2"/>
  <c r="Y3073" i="2"/>
  <c r="Y3074" i="2"/>
  <c r="Y3075" i="2"/>
  <c r="Y3076" i="2"/>
  <c r="Y3077" i="2"/>
  <c r="Y3078" i="2"/>
  <c r="Y3079" i="2"/>
  <c r="Y3080" i="2"/>
  <c r="Y3081" i="2"/>
  <c r="Y3082" i="2"/>
  <c r="Y3083" i="2"/>
  <c r="Y3084" i="2"/>
  <c r="Y3085" i="2"/>
  <c r="Y3086" i="2"/>
  <c r="Y3087" i="2"/>
  <c r="Y3088" i="2"/>
  <c r="Y3089" i="2"/>
  <c r="Y3090" i="2"/>
  <c r="Y3091" i="2"/>
  <c r="Y3092" i="2"/>
  <c r="Y3093" i="2"/>
  <c r="Y3094" i="2"/>
  <c r="Y3095" i="2"/>
  <c r="Y3096" i="2"/>
  <c r="Y3097" i="2"/>
  <c r="Y3098" i="2"/>
  <c r="Y3099" i="2"/>
  <c r="Y3100" i="2"/>
  <c r="Y3101" i="2"/>
  <c r="Y3102" i="2"/>
  <c r="Y3103" i="2"/>
  <c r="Y3104" i="2"/>
  <c r="Y3105" i="2"/>
  <c r="Y3106" i="2"/>
  <c r="Y3107" i="2"/>
  <c r="Y3108" i="2"/>
  <c r="Y3109" i="2"/>
  <c r="Y3110" i="2"/>
  <c r="Y3111" i="2"/>
  <c r="Y3112" i="2"/>
  <c r="Y3113" i="2"/>
  <c r="Y3114" i="2"/>
  <c r="Y3115" i="2"/>
  <c r="Y3116" i="2"/>
  <c r="Y3117" i="2"/>
  <c r="Y3118" i="2"/>
  <c r="Y3119" i="2"/>
  <c r="Y3120" i="2"/>
  <c r="Y3121" i="2"/>
  <c r="Y3122" i="2"/>
  <c r="Y3123" i="2"/>
  <c r="Y3124" i="2"/>
  <c r="Y3125" i="2"/>
  <c r="Y3126" i="2"/>
  <c r="Y3127" i="2"/>
  <c r="Y3128" i="2"/>
  <c r="Y3129" i="2"/>
  <c r="Y3130" i="2"/>
  <c r="Y3131" i="2"/>
  <c r="Y3132" i="2"/>
  <c r="Y3133" i="2"/>
  <c r="Y3134" i="2"/>
  <c r="Y3135" i="2"/>
  <c r="Y3136" i="2"/>
  <c r="Y3137" i="2"/>
  <c r="Y3138" i="2"/>
  <c r="Y3139" i="2"/>
  <c r="Y3140" i="2"/>
  <c r="Y3141" i="2"/>
  <c r="Y3142" i="2"/>
  <c r="Y3143" i="2"/>
  <c r="Y3144" i="2"/>
  <c r="Y3145" i="2"/>
  <c r="Y3146" i="2"/>
  <c r="Y3147" i="2"/>
  <c r="Y3148" i="2"/>
  <c r="Y3149" i="2"/>
  <c r="Y3150" i="2"/>
  <c r="Y3151" i="2"/>
  <c r="Y3152" i="2"/>
  <c r="Y3153" i="2"/>
  <c r="Y3154" i="2"/>
  <c r="Y3155" i="2"/>
  <c r="Y3156" i="2"/>
  <c r="Y3157" i="2"/>
  <c r="Y3158" i="2"/>
  <c r="Y3159" i="2"/>
  <c r="Y3160" i="2"/>
  <c r="Y3161" i="2"/>
  <c r="Y3162" i="2"/>
  <c r="Y3163" i="2"/>
  <c r="Y3164" i="2"/>
  <c r="Y3165" i="2"/>
  <c r="Y3166" i="2"/>
  <c r="Y3167" i="2"/>
  <c r="Y3168" i="2"/>
  <c r="Y3169" i="2"/>
  <c r="Y3170" i="2"/>
  <c r="Y3171" i="2"/>
  <c r="Y3172" i="2"/>
  <c r="Y3173" i="2"/>
  <c r="Y3174" i="2"/>
  <c r="Y3175" i="2"/>
  <c r="Y3176" i="2"/>
  <c r="Y3177" i="2"/>
  <c r="Y3178" i="2"/>
  <c r="Y3179" i="2"/>
  <c r="Y3180" i="2"/>
  <c r="Y3181" i="2"/>
  <c r="Y3182" i="2"/>
  <c r="Y3183" i="2"/>
  <c r="Y3184" i="2"/>
  <c r="Y3185" i="2"/>
  <c r="Y3186" i="2"/>
  <c r="Y3187" i="2"/>
  <c r="Y3188" i="2"/>
  <c r="Y3189" i="2"/>
  <c r="Y3190" i="2"/>
  <c r="Y3191" i="2"/>
  <c r="Y3192" i="2"/>
  <c r="Y3193" i="2"/>
  <c r="Y3194" i="2"/>
  <c r="Y3195" i="2"/>
  <c r="Y3196" i="2"/>
  <c r="Y3197" i="2"/>
  <c r="Y3198" i="2"/>
  <c r="Y3199" i="2"/>
  <c r="Y3200" i="2"/>
  <c r="Y3201" i="2"/>
  <c r="Y3202" i="2"/>
  <c r="Y3203" i="2"/>
  <c r="Y3204" i="2"/>
  <c r="Y3205" i="2"/>
  <c r="Y3206" i="2"/>
  <c r="Y3207" i="2"/>
  <c r="Y3208" i="2"/>
  <c r="Y3209" i="2"/>
  <c r="Y3210" i="2"/>
  <c r="Y3211" i="2"/>
  <c r="Y3212" i="2"/>
  <c r="Y3213" i="2"/>
  <c r="Y3214" i="2"/>
  <c r="Y3215" i="2"/>
  <c r="Y3216" i="2"/>
  <c r="Y3217" i="2"/>
  <c r="Y3218" i="2"/>
  <c r="Y3219" i="2"/>
  <c r="Y3220" i="2"/>
  <c r="Y3221" i="2"/>
  <c r="Y3222" i="2"/>
  <c r="Y3223" i="2"/>
  <c r="Y3224" i="2"/>
  <c r="Y3225" i="2"/>
  <c r="Y3226" i="2"/>
  <c r="Y3227" i="2"/>
  <c r="Y3228" i="2"/>
  <c r="Y3229" i="2"/>
  <c r="Y3230" i="2"/>
  <c r="Y3231" i="2"/>
  <c r="Y3232" i="2"/>
  <c r="Y3233" i="2"/>
  <c r="Y3234" i="2"/>
  <c r="Y3235" i="2"/>
  <c r="Y3236" i="2"/>
  <c r="Y3237" i="2"/>
  <c r="Y3238" i="2"/>
  <c r="Y3239" i="2"/>
  <c r="Y3240" i="2"/>
  <c r="Y3241" i="2"/>
  <c r="Y3242" i="2"/>
  <c r="Y3243" i="2"/>
  <c r="Y3244" i="2"/>
  <c r="Y3245" i="2"/>
  <c r="Y3246" i="2"/>
  <c r="Y3247" i="2"/>
  <c r="Y3248" i="2"/>
  <c r="Y3249" i="2"/>
  <c r="Y3250" i="2"/>
  <c r="Y3251" i="2"/>
  <c r="Y3252" i="2"/>
  <c r="Y3253" i="2"/>
  <c r="Y3254" i="2"/>
  <c r="Y3255" i="2"/>
  <c r="Y3256" i="2"/>
  <c r="Y3257" i="2"/>
  <c r="Y3258" i="2"/>
  <c r="Y3259" i="2"/>
  <c r="Y3260" i="2"/>
  <c r="Y3261" i="2"/>
  <c r="Y3262" i="2"/>
  <c r="Y3263" i="2"/>
  <c r="Y3264" i="2"/>
  <c r="Y3265" i="2"/>
  <c r="Y3266" i="2"/>
  <c r="Y3267" i="2"/>
  <c r="Y3268" i="2"/>
  <c r="Y3269" i="2"/>
  <c r="Y3270" i="2"/>
  <c r="Y3271" i="2"/>
  <c r="Y3272" i="2"/>
  <c r="Y3273" i="2"/>
  <c r="Y3274" i="2"/>
  <c r="Y3275" i="2"/>
  <c r="Y3276" i="2"/>
  <c r="Y3277" i="2"/>
  <c r="Y3278" i="2"/>
  <c r="Y3279" i="2"/>
  <c r="Y3280" i="2"/>
  <c r="Y3281" i="2"/>
  <c r="Y3282" i="2"/>
  <c r="Y3283" i="2"/>
  <c r="Y3284" i="2"/>
  <c r="Y3285" i="2"/>
  <c r="Y3286" i="2"/>
  <c r="Y3287" i="2"/>
  <c r="Y3288" i="2"/>
  <c r="Y3289" i="2"/>
  <c r="Y3290" i="2"/>
  <c r="Y3291" i="2"/>
  <c r="Y3292" i="2"/>
  <c r="Y3293" i="2"/>
  <c r="Y3294" i="2"/>
  <c r="Y3295" i="2"/>
  <c r="Y3296" i="2"/>
  <c r="Y3297" i="2"/>
  <c r="Y3298" i="2"/>
  <c r="Y3299" i="2"/>
  <c r="Y3300" i="2"/>
  <c r="Y3301" i="2"/>
  <c r="Y3302" i="2"/>
  <c r="Y3303" i="2"/>
  <c r="Y3304" i="2"/>
  <c r="Y3305" i="2"/>
  <c r="Y3306" i="2"/>
  <c r="Y3307" i="2"/>
  <c r="Y3308" i="2"/>
  <c r="Y3309" i="2"/>
  <c r="Y3310" i="2"/>
  <c r="Y3311" i="2"/>
  <c r="Y3312" i="2"/>
  <c r="Y3313" i="2"/>
  <c r="Y3314" i="2"/>
  <c r="Y3315" i="2"/>
  <c r="Y3316" i="2"/>
  <c r="Y3317" i="2"/>
  <c r="Y3318" i="2"/>
  <c r="Y3319" i="2"/>
  <c r="Y3320" i="2"/>
  <c r="Y3321" i="2"/>
  <c r="Y3322" i="2"/>
  <c r="Y3323" i="2"/>
  <c r="Y3324" i="2"/>
  <c r="Y3325" i="2"/>
  <c r="Y3326" i="2"/>
  <c r="Y3327" i="2"/>
  <c r="Y3328" i="2"/>
  <c r="Y3329" i="2"/>
  <c r="Y3330" i="2"/>
  <c r="Y3331" i="2"/>
  <c r="Y3332" i="2"/>
  <c r="Y3333" i="2"/>
  <c r="Y3334" i="2"/>
  <c r="Y3335" i="2"/>
  <c r="Y3336" i="2"/>
  <c r="Y3337" i="2"/>
  <c r="Y3338" i="2"/>
  <c r="Y3339" i="2"/>
  <c r="Y3340" i="2"/>
  <c r="Y3341" i="2"/>
  <c r="Y3342" i="2"/>
  <c r="Y3343" i="2"/>
  <c r="Y3344" i="2"/>
  <c r="Y3345" i="2"/>
  <c r="Y3346" i="2"/>
  <c r="Y3347" i="2"/>
  <c r="Y3348" i="2"/>
  <c r="Y3349" i="2"/>
  <c r="Y3350" i="2"/>
  <c r="Y3351" i="2"/>
  <c r="Y3352" i="2"/>
  <c r="Y3353" i="2"/>
  <c r="Y3354" i="2"/>
  <c r="Y3355" i="2"/>
  <c r="Y3356" i="2"/>
  <c r="Y3357" i="2"/>
  <c r="Y3358" i="2"/>
  <c r="Y3359" i="2"/>
  <c r="Y3360" i="2"/>
  <c r="Y3361" i="2"/>
  <c r="Y3362" i="2"/>
  <c r="Y3363" i="2"/>
  <c r="Y3364" i="2"/>
  <c r="Y3365" i="2"/>
  <c r="Y3366" i="2"/>
  <c r="Y3367" i="2"/>
  <c r="Y3368" i="2"/>
  <c r="Y3369" i="2"/>
  <c r="Y3370" i="2"/>
  <c r="Y3371" i="2"/>
  <c r="Y3372" i="2"/>
  <c r="Y3373" i="2"/>
  <c r="Y3374" i="2"/>
  <c r="Y3375" i="2"/>
  <c r="Y3376" i="2"/>
  <c r="Y3377" i="2"/>
  <c r="Y3378" i="2"/>
  <c r="Y3379" i="2"/>
  <c r="Y3380" i="2"/>
  <c r="Y3381" i="2"/>
  <c r="Y3382" i="2"/>
  <c r="Y3383" i="2"/>
  <c r="Y3384" i="2"/>
  <c r="Y3385" i="2"/>
  <c r="Y3386" i="2"/>
  <c r="Y3387" i="2"/>
  <c r="Y3388" i="2"/>
  <c r="Y3389" i="2"/>
  <c r="Y3390" i="2"/>
  <c r="Y3391" i="2"/>
  <c r="Y3392" i="2"/>
  <c r="Y3393" i="2"/>
  <c r="Y3394" i="2"/>
  <c r="Y3395" i="2"/>
  <c r="Y3396" i="2"/>
  <c r="Y3397" i="2"/>
  <c r="Y3398" i="2"/>
  <c r="Y3399" i="2"/>
  <c r="Y3400" i="2"/>
  <c r="Y3401" i="2"/>
  <c r="Y3402" i="2"/>
  <c r="Y3403" i="2"/>
  <c r="Y3404" i="2"/>
  <c r="Y3405" i="2"/>
  <c r="Y3406" i="2"/>
  <c r="Y3407" i="2"/>
  <c r="Y3408" i="2"/>
  <c r="Y3409" i="2"/>
  <c r="Y3410" i="2"/>
  <c r="Y3411" i="2"/>
  <c r="Y3412" i="2"/>
  <c r="Y3413" i="2"/>
  <c r="Y3414" i="2"/>
  <c r="Y3415" i="2"/>
  <c r="Y3416" i="2"/>
  <c r="Y3417" i="2"/>
  <c r="Y3418" i="2"/>
  <c r="Y3419" i="2"/>
  <c r="Y3420" i="2"/>
  <c r="Y3421" i="2"/>
  <c r="Y3422" i="2"/>
  <c r="Y3423" i="2"/>
  <c r="Y3424" i="2"/>
  <c r="Y3425" i="2"/>
  <c r="Y3426" i="2"/>
  <c r="Y3427" i="2"/>
  <c r="Y3428" i="2"/>
  <c r="Y3429" i="2"/>
  <c r="Y3430" i="2"/>
  <c r="Y3431" i="2"/>
  <c r="Y3432" i="2"/>
  <c r="Y3433" i="2"/>
  <c r="Y3434" i="2"/>
  <c r="Y3435" i="2"/>
  <c r="Y3436" i="2"/>
  <c r="Y3437" i="2"/>
  <c r="Y3438" i="2"/>
  <c r="Y3439" i="2"/>
  <c r="Y3440" i="2"/>
  <c r="Y3441" i="2"/>
  <c r="Y3442" i="2"/>
  <c r="Y3443" i="2"/>
  <c r="Y3444" i="2"/>
  <c r="Y3445" i="2"/>
  <c r="Y3446" i="2"/>
  <c r="Y3447" i="2"/>
  <c r="Y3448" i="2"/>
  <c r="Y3449" i="2"/>
  <c r="Y3450" i="2"/>
  <c r="Y3451" i="2"/>
  <c r="Y3452" i="2"/>
  <c r="Y3453" i="2"/>
  <c r="Y3454" i="2"/>
  <c r="Y3455" i="2"/>
  <c r="Y3456" i="2"/>
  <c r="Y3457" i="2"/>
  <c r="Y3458" i="2"/>
  <c r="Y3459" i="2"/>
  <c r="Y3460" i="2"/>
  <c r="Y3461" i="2"/>
  <c r="Y3462" i="2"/>
  <c r="Y3463" i="2"/>
  <c r="Y3464" i="2"/>
  <c r="Y3465" i="2"/>
  <c r="Y3466" i="2"/>
  <c r="Y3467" i="2"/>
  <c r="Y3468" i="2"/>
  <c r="Y3469" i="2"/>
  <c r="Y3470" i="2"/>
  <c r="Y3471" i="2"/>
  <c r="Y3472" i="2"/>
  <c r="Y3473" i="2"/>
  <c r="Y3474" i="2"/>
  <c r="Y3475" i="2"/>
  <c r="Y3476" i="2"/>
  <c r="Y3477" i="2"/>
  <c r="Y3478" i="2"/>
  <c r="Y3479" i="2"/>
  <c r="Y3480" i="2"/>
  <c r="Y3481" i="2"/>
  <c r="Y3482" i="2"/>
  <c r="Y3483" i="2"/>
  <c r="Y3484" i="2"/>
  <c r="Y3485" i="2"/>
  <c r="Y3486" i="2"/>
  <c r="Y3487" i="2"/>
  <c r="Y3488" i="2"/>
  <c r="Y3489" i="2"/>
  <c r="Y3490" i="2"/>
  <c r="Y3491" i="2"/>
  <c r="Y3492" i="2"/>
  <c r="Y3493" i="2"/>
  <c r="Y3494" i="2"/>
  <c r="Y3495" i="2"/>
  <c r="Y3496" i="2"/>
  <c r="Y3497" i="2"/>
  <c r="Y3498" i="2"/>
  <c r="Y3499" i="2"/>
  <c r="Y3500" i="2"/>
  <c r="Y3501" i="2"/>
  <c r="Y3502" i="2"/>
  <c r="Y3503" i="2"/>
  <c r="Y3504" i="2"/>
  <c r="Y3505" i="2"/>
  <c r="Y3506" i="2"/>
  <c r="Y3507" i="2"/>
  <c r="Y3508" i="2"/>
  <c r="Y3509" i="2"/>
  <c r="Y3510" i="2"/>
  <c r="Y3511" i="2"/>
  <c r="Y3512" i="2"/>
  <c r="Y3513" i="2"/>
  <c r="Y3514" i="2"/>
  <c r="Y3515" i="2"/>
  <c r="Y3516" i="2"/>
  <c r="Y3517" i="2"/>
  <c r="Y3518" i="2"/>
  <c r="Y3519" i="2"/>
  <c r="Y3520" i="2"/>
  <c r="Y3521" i="2"/>
  <c r="Y3522" i="2"/>
  <c r="Y3523" i="2"/>
  <c r="Y3524" i="2"/>
  <c r="Y3525" i="2"/>
  <c r="Y3526" i="2"/>
  <c r="Y3527" i="2"/>
  <c r="Y3528" i="2"/>
  <c r="Y3529" i="2"/>
  <c r="Y3530" i="2"/>
  <c r="Y3531" i="2"/>
  <c r="Y3532" i="2"/>
  <c r="Y3533" i="2"/>
  <c r="Y3534" i="2"/>
  <c r="Y3535" i="2"/>
  <c r="Y3536" i="2"/>
  <c r="Y3537" i="2"/>
  <c r="Y3538" i="2"/>
  <c r="Y3539" i="2"/>
  <c r="Y3540" i="2"/>
  <c r="Y3541" i="2"/>
  <c r="Y3542" i="2"/>
  <c r="Y3543" i="2"/>
  <c r="Y3544" i="2"/>
  <c r="Y3545" i="2"/>
  <c r="Y3546" i="2"/>
  <c r="Y3547" i="2"/>
  <c r="Y3548" i="2"/>
  <c r="Y3549" i="2"/>
  <c r="Y3550" i="2"/>
  <c r="Y3551" i="2"/>
  <c r="Y3552" i="2"/>
  <c r="Y3553" i="2"/>
  <c r="Y3554" i="2"/>
  <c r="Y3555" i="2"/>
  <c r="Y3556" i="2"/>
  <c r="Y3557" i="2"/>
  <c r="Y3558" i="2"/>
  <c r="Y3559" i="2"/>
  <c r="Y3560" i="2"/>
  <c r="Y3561" i="2"/>
  <c r="Y3562" i="2"/>
  <c r="Y3563" i="2"/>
  <c r="Y3564" i="2"/>
  <c r="Y3565" i="2"/>
  <c r="Y3566" i="2"/>
  <c r="Y3567" i="2"/>
  <c r="Y3568" i="2"/>
  <c r="Y3569" i="2"/>
  <c r="Y3570" i="2"/>
  <c r="Y3571" i="2"/>
  <c r="Y3572" i="2"/>
  <c r="Y3573" i="2"/>
  <c r="Y3574" i="2"/>
  <c r="Y3575" i="2"/>
  <c r="Y3576" i="2"/>
  <c r="Y3577" i="2"/>
  <c r="Y3578" i="2"/>
  <c r="Y3579" i="2"/>
  <c r="Y3580" i="2"/>
  <c r="Y3581" i="2"/>
  <c r="Y3582" i="2"/>
  <c r="Y3583" i="2"/>
  <c r="Y3584" i="2"/>
  <c r="Y3585" i="2"/>
  <c r="Y3586" i="2"/>
  <c r="Y3587" i="2"/>
  <c r="Y3588" i="2"/>
  <c r="Y3589" i="2"/>
  <c r="Y3590" i="2"/>
  <c r="Y3591" i="2"/>
  <c r="Y3592" i="2"/>
  <c r="Y3593" i="2"/>
  <c r="Y3594" i="2"/>
  <c r="Y3595" i="2"/>
  <c r="Y3596" i="2"/>
  <c r="Y3597" i="2"/>
  <c r="Y3598" i="2"/>
  <c r="Y3599" i="2"/>
  <c r="Y3600" i="2"/>
  <c r="Y3601" i="2"/>
  <c r="Y3602" i="2"/>
  <c r="Y3603" i="2"/>
  <c r="Y3604" i="2"/>
  <c r="Y3605" i="2"/>
  <c r="Y3606" i="2"/>
  <c r="Y3607" i="2"/>
  <c r="Y3608" i="2"/>
  <c r="Y3609" i="2"/>
  <c r="Y3610" i="2"/>
  <c r="Y3611" i="2"/>
  <c r="Y3612" i="2"/>
  <c r="Y3613" i="2"/>
  <c r="Y3614" i="2"/>
  <c r="Y3615" i="2"/>
  <c r="Y3616" i="2"/>
  <c r="Y3617" i="2"/>
  <c r="Y3618" i="2"/>
  <c r="Y3619" i="2"/>
  <c r="Y3620" i="2"/>
  <c r="Y3621" i="2"/>
  <c r="Y3622" i="2"/>
  <c r="Y3623" i="2"/>
  <c r="Y3624" i="2"/>
  <c r="Y3625" i="2"/>
  <c r="Y3626" i="2"/>
  <c r="Y3627" i="2"/>
  <c r="Y3628" i="2"/>
  <c r="Y3629" i="2"/>
  <c r="Y3630" i="2"/>
  <c r="Y3631" i="2"/>
  <c r="Y3632" i="2"/>
  <c r="Y3633" i="2"/>
  <c r="Y3634" i="2"/>
  <c r="Y3635" i="2"/>
  <c r="Y3636" i="2"/>
  <c r="Y3637" i="2"/>
  <c r="Y3638" i="2"/>
  <c r="Y3639" i="2"/>
  <c r="Y3640" i="2"/>
  <c r="Y3641" i="2"/>
  <c r="Y3642" i="2"/>
  <c r="Y3643" i="2"/>
  <c r="Y3644" i="2"/>
  <c r="Y3645" i="2"/>
  <c r="Y3646" i="2"/>
  <c r="Y3647" i="2"/>
  <c r="Y3648" i="2"/>
  <c r="Y3649" i="2"/>
  <c r="Y3650" i="2"/>
  <c r="Y3651" i="2"/>
  <c r="Y3652" i="2"/>
  <c r="Y3653" i="2"/>
  <c r="Y3654" i="2"/>
  <c r="Y3655" i="2"/>
  <c r="Y3656" i="2"/>
  <c r="Y3657" i="2"/>
  <c r="Y3658" i="2"/>
  <c r="Y3659" i="2"/>
  <c r="Y3660" i="2"/>
  <c r="Y3661" i="2"/>
  <c r="Y3662" i="2"/>
  <c r="Y3663" i="2"/>
  <c r="Y3664" i="2"/>
  <c r="Y3665" i="2"/>
  <c r="Y3666" i="2"/>
  <c r="Y3667" i="2"/>
  <c r="Y3668" i="2"/>
  <c r="Y3669" i="2"/>
  <c r="Y3670" i="2"/>
  <c r="Y3671" i="2"/>
  <c r="Y3672" i="2"/>
  <c r="Y3673" i="2"/>
  <c r="Y3674" i="2"/>
  <c r="Y3675" i="2"/>
  <c r="Y3676" i="2"/>
  <c r="Y3677" i="2"/>
  <c r="Y3678" i="2"/>
  <c r="Y3679" i="2"/>
  <c r="Y3680" i="2"/>
  <c r="Y3681" i="2"/>
  <c r="Y3682" i="2"/>
  <c r="Y3683" i="2"/>
  <c r="Y3684" i="2"/>
  <c r="Y3685" i="2"/>
  <c r="Y3686" i="2"/>
  <c r="Y3687" i="2"/>
  <c r="Y3688" i="2"/>
  <c r="Y3689" i="2"/>
  <c r="Y3690" i="2"/>
  <c r="Y3691" i="2"/>
  <c r="Y3692" i="2"/>
  <c r="Y3693" i="2"/>
  <c r="Y3694" i="2"/>
  <c r="Y3695" i="2"/>
  <c r="Y3696" i="2"/>
  <c r="Y3697" i="2"/>
  <c r="Y3698" i="2"/>
  <c r="Y3699" i="2"/>
  <c r="Y3700" i="2"/>
  <c r="Y3701" i="2"/>
  <c r="Y3702" i="2"/>
  <c r="Y3703" i="2"/>
  <c r="Y3704" i="2"/>
  <c r="Y3705" i="2"/>
  <c r="Y3706" i="2"/>
  <c r="Y3707" i="2"/>
  <c r="Y3708" i="2"/>
  <c r="Y3709" i="2"/>
  <c r="Y3710" i="2"/>
  <c r="Y3711" i="2"/>
  <c r="Y3712" i="2"/>
  <c r="Y3713" i="2"/>
  <c r="Y3714" i="2"/>
  <c r="Y3715" i="2"/>
  <c r="Y3716" i="2"/>
  <c r="Y3717" i="2"/>
  <c r="Y3718" i="2"/>
  <c r="Y3719" i="2"/>
  <c r="Y3720" i="2"/>
  <c r="Y3721" i="2"/>
  <c r="Y3722" i="2"/>
  <c r="Y3723" i="2"/>
  <c r="Y3724" i="2"/>
  <c r="Y3725" i="2"/>
  <c r="Y3726" i="2"/>
  <c r="Y3727" i="2"/>
  <c r="Y3728" i="2"/>
  <c r="Y3729" i="2"/>
  <c r="Y3730" i="2"/>
  <c r="Y3731" i="2"/>
  <c r="Y3732" i="2"/>
  <c r="Y3733" i="2"/>
  <c r="Y3734" i="2"/>
  <c r="Y3735" i="2"/>
  <c r="Y3736" i="2"/>
  <c r="Y3737" i="2"/>
  <c r="Y3738" i="2"/>
  <c r="Y3739" i="2"/>
  <c r="Y3740" i="2"/>
  <c r="Y3741" i="2"/>
  <c r="Y3742" i="2"/>
  <c r="Y3743" i="2"/>
  <c r="Y3744" i="2"/>
  <c r="Y3745" i="2"/>
  <c r="Y3746" i="2"/>
  <c r="Y3747" i="2"/>
  <c r="Y3748" i="2"/>
  <c r="Y3749" i="2"/>
  <c r="Y3750" i="2"/>
  <c r="Y3751" i="2"/>
  <c r="Y3752" i="2"/>
  <c r="Y3753" i="2"/>
  <c r="Y3754" i="2"/>
  <c r="Y3755" i="2"/>
  <c r="Y3756" i="2"/>
  <c r="Y3757" i="2"/>
  <c r="Y3758" i="2"/>
  <c r="Y3759" i="2"/>
  <c r="Y3760" i="2"/>
  <c r="Y3761" i="2"/>
  <c r="Y3762" i="2"/>
  <c r="Y3763" i="2"/>
  <c r="Y3764" i="2"/>
  <c r="Y3765" i="2"/>
  <c r="Y3766" i="2"/>
  <c r="Y3767" i="2"/>
  <c r="Y3768" i="2"/>
  <c r="Y3769" i="2"/>
  <c r="Y3770" i="2"/>
  <c r="Y3771" i="2"/>
  <c r="Y3772" i="2"/>
  <c r="Y3773" i="2"/>
  <c r="Y3774" i="2"/>
  <c r="Y3775" i="2"/>
  <c r="Y3776" i="2"/>
  <c r="Y3777" i="2"/>
  <c r="Y3778" i="2"/>
  <c r="Y3779" i="2"/>
  <c r="Y3780" i="2"/>
  <c r="Y3781" i="2"/>
  <c r="Y3782" i="2"/>
  <c r="Y3783" i="2"/>
  <c r="Y3784" i="2"/>
  <c r="Y3785" i="2"/>
  <c r="Y3786" i="2"/>
  <c r="Y3787" i="2"/>
  <c r="Y3788" i="2"/>
  <c r="Y3789" i="2"/>
  <c r="Y3790" i="2"/>
  <c r="Y3791" i="2"/>
  <c r="Y3792" i="2"/>
  <c r="Y3793" i="2"/>
  <c r="Y3794" i="2"/>
  <c r="Y3795" i="2"/>
  <c r="Y3796" i="2"/>
  <c r="Y3797" i="2"/>
  <c r="Y3798" i="2"/>
  <c r="Y3799" i="2"/>
  <c r="Y3800" i="2"/>
  <c r="Y3801" i="2"/>
  <c r="Y3802" i="2"/>
  <c r="Y3803" i="2"/>
  <c r="Y3804" i="2"/>
  <c r="Y3805" i="2"/>
  <c r="Y3806" i="2"/>
  <c r="Y3807" i="2"/>
  <c r="Y3808" i="2"/>
  <c r="Y3809" i="2"/>
  <c r="Y3810" i="2"/>
  <c r="Y3811" i="2"/>
  <c r="Y3812" i="2"/>
  <c r="Y3813" i="2"/>
  <c r="Y3814" i="2"/>
  <c r="Y3815" i="2"/>
  <c r="Y3816" i="2"/>
  <c r="Y3817" i="2"/>
  <c r="Y3818" i="2"/>
  <c r="Y3819" i="2"/>
  <c r="Y3820" i="2"/>
  <c r="Y3821" i="2"/>
  <c r="Y3822" i="2"/>
  <c r="Y3823" i="2"/>
  <c r="Y3824" i="2"/>
  <c r="Y3825" i="2"/>
  <c r="Y3826" i="2"/>
  <c r="Y3827" i="2"/>
  <c r="Y3828" i="2"/>
  <c r="Y3829" i="2"/>
  <c r="Y3830" i="2"/>
  <c r="Y3831" i="2"/>
  <c r="Y3832" i="2"/>
  <c r="Y3833" i="2"/>
  <c r="Y3834" i="2"/>
  <c r="Y3835" i="2"/>
  <c r="Y3836" i="2"/>
  <c r="Y3837" i="2"/>
  <c r="Y3838" i="2"/>
  <c r="Y3839" i="2"/>
  <c r="Y3840" i="2"/>
  <c r="Y3841" i="2"/>
  <c r="Y3842" i="2"/>
  <c r="Y3843" i="2"/>
  <c r="Y3844" i="2"/>
  <c r="Y3845" i="2"/>
  <c r="Y3846" i="2"/>
  <c r="Y3847" i="2"/>
  <c r="Y3848" i="2"/>
  <c r="Y3849" i="2"/>
  <c r="Y3850" i="2"/>
  <c r="Y3851" i="2"/>
  <c r="Y3852" i="2"/>
  <c r="Y3853" i="2"/>
  <c r="Y3854" i="2"/>
  <c r="Y3855" i="2"/>
  <c r="Y3856" i="2"/>
  <c r="Y3857" i="2"/>
  <c r="Y3858" i="2"/>
  <c r="Y3859" i="2"/>
  <c r="Y3860" i="2"/>
  <c r="Y3861" i="2"/>
  <c r="Y3862" i="2"/>
  <c r="Y3863" i="2"/>
  <c r="Y3864" i="2"/>
  <c r="Y3865" i="2"/>
  <c r="Y3866" i="2"/>
  <c r="Y3867" i="2"/>
  <c r="Y3868" i="2"/>
  <c r="Y3869" i="2"/>
  <c r="Y3870" i="2"/>
  <c r="Y3871" i="2"/>
  <c r="Y3872" i="2"/>
  <c r="Y3873" i="2"/>
  <c r="Y3874" i="2"/>
  <c r="Y3875" i="2"/>
  <c r="Y3876" i="2"/>
  <c r="Y3877" i="2"/>
  <c r="Y3878" i="2"/>
  <c r="Y3879" i="2"/>
  <c r="Y3880" i="2"/>
  <c r="Y3881" i="2"/>
  <c r="Y3882" i="2"/>
  <c r="Y3883" i="2"/>
  <c r="Y3884" i="2"/>
  <c r="Y3885" i="2"/>
  <c r="Y3886" i="2"/>
  <c r="Y3887" i="2"/>
  <c r="Y3888" i="2"/>
  <c r="Y3889" i="2"/>
  <c r="Y3890" i="2"/>
  <c r="Y3891" i="2"/>
  <c r="Y3892" i="2"/>
  <c r="Y3893" i="2"/>
  <c r="Y3894" i="2"/>
  <c r="Y3895" i="2"/>
  <c r="Y3896" i="2"/>
  <c r="Y3897" i="2"/>
  <c r="Y3898" i="2"/>
  <c r="Y3899" i="2"/>
  <c r="Y3900" i="2"/>
  <c r="Y3901" i="2"/>
  <c r="Y3902" i="2"/>
  <c r="Y3903" i="2"/>
  <c r="Y3904" i="2"/>
  <c r="Y3905" i="2"/>
  <c r="Y3906" i="2"/>
  <c r="Y3907" i="2"/>
  <c r="Y3908" i="2"/>
  <c r="Y3909" i="2"/>
  <c r="Y3910" i="2"/>
  <c r="Y3911" i="2"/>
  <c r="Y3912" i="2"/>
  <c r="Y3913" i="2"/>
  <c r="Y3914" i="2"/>
  <c r="Y3915" i="2"/>
  <c r="Y3916" i="2"/>
  <c r="Y3917" i="2"/>
  <c r="Y3918" i="2"/>
  <c r="Y3919" i="2"/>
  <c r="Y3920" i="2"/>
  <c r="Y3921" i="2"/>
  <c r="Y3922" i="2"/>
  <c r="Y3923" i="2"/>
  <c r="Y3924" i="2"/>
  <c r="Y3925" i="2"/>
  <c r="Y3926" i="2"/>
  <c r="Y3927" i="2"/>
  <c r="Y3928" i="2"/>
  <c r="Y3929" i="2"/>
  <c r="Y3930" i="2"/>
  <c r="Y3931" i="2"/>
  <c r="Y3932" i="2"/>
  <c r="Y3933" i="2"/>
  <c r="Y3934" i="2"/>
  <c r="Y3935" i="2"/>
  <c r="Y3936" i="2"/>
  <c r="Y3937" i="2"/>
  <c r="Y3938" i="2"/>
  <c r="Y3939" i="2"/>
  <c r="Y3940" i="2"/>
  <c r="Y3941" i="2"/>
  <c r="Y3942" i="2"/>
  <c r="Y3943" i="2"/>
  <c r="Y3944" i="2"/>
  <c r="Y3945" i="2"/>
  <c r="Y3946" i="2"/>
  <c r="Y3947" i="2"/>
  <c r="Y3948" i="2"/>
  <c r="Y3949" i="2"/>
  <c r="Y3950" i="2"/>
  <c r="Y3951" i="2"/>
  <c r="Y3952" i="2"/>
  <c r="Y3953" i="2"/>
  <c r="Y3954" i="2"/>
  <c r="Y3955" i="2"/>
  <c r="Y3956" i="2"/>
  <c r="Y3957" i="2"/>
  <c r="Y3958" i="2"/>
  <c r="Y3959" i="2"/>
  <c r="Y3960" i="2"/>
  <c r="Y3961" i="2"/>
  <c r="Y3962" i="2"/>
  <c r="Y3963" i="2"/>
  <c r="Y3964" i="2"/>
  <c r="Y3965" i="2"/>
  <c r="Y3966" i="2"/>
  <c r="Y3967" i="2"/>
  <c r="Y3968" i="2"/>
  <c r="Y3969" i="2"/>
  <c r="Y3970" i="2"/>
  <c r="Y3971" i="2"/>
  <c r="Y3972" i="2"/>
  <c r="Y3973" i="2"/>
  <c r="Y3974" i="2"/>
  <c r="Y3975" i="2"/>
  <c r="Y3976" i="2"/>
  <c r="Y3977" i="2"/>
  <c r="Y3978" i="2"/>
  <c r="Y3979" i="2"/>
  <c r="Y3980" i="2"/>
  <c r="Y3981" i="2"/>
  <c r="Y3982" i="2"/>
  <c r="Y3983" i="2"/>
  <c r="Y3984" i="2"/>
  <c r="Y3985" i="2"/>
  <c r="Y3986" i="2"/>
  <c r="Y3987" i="2"/>
  <c r="Y3988" i="2"/>
  <c r="Y3989" i="2"/>
  <c r="Y3990" i="2"/>
  <c r="Y3991" i="2"/>
  <c r="Y3992" i="2"/>
  <c r="Y3993" i="2"/>
  <c r="Y3994" i="2"/>
  <c r="Y3995" i="2"/>
  <c r="Y3996" i="2"/>
  <c r="Y3997" i="2"/>
  <c r="Y3998" i="2"/>
  <c r="Y3999" i="2"/>
  <c r="Y4000" i="2"/>
  <c r="Y4001" i="2"/>
  <c r="Y4002" i="2"/>
  <c r="Y4003" i="2"/>
  <c r="Y4004" i="2"/>
  <c r="Y4005" i="2"/>
  <c r="Y4006" i="2"/>
  <c r="Y4007" i="2"/>
  <c r="Y4008" i="2"/>
  <c r="Y4009" i="2"/>
  <c r="Y4010" i="2"/>
  <c r="Y4011" i="2"/>
  <c r="Y4012" i="2"/>
  <c r="Y4013" i="2"/>
  <c r="Y4014" i="2"/>
  <c r="Y4015" i="2"/>
  <c r="Y4016" i="2"/>
  <c r="Y4017" i="2"/>
  <c r="Y4018" i="2"/>
  <c r="Y4019" i="2"/>
  <c r="Y4020" i="2"/>
  <c r="Y4021" i="2"/>
  <c r="Y4022" i="2"/>
  <c r="Y4023" i="2"/>
  <c r="Y4024" i="2"/>
  <c r="Y4025" i="2"/>
  <c r="Y4026" i="2"/>
  <c r="Y4027" i="2"/>
  <c r="Y4028" i="2"/>
  <c r="Y4029" i="2"/>
  <c r="Y4030" i="2"/>
  <c r="Y4031" i="2"/>
  <c r="Y4032" i="2"/>
  <c r="Y4033" i="2"/>
  <c r="Y4034" i="2"/>
  <c r="Y4035" i="2"/>
  <c r="Y4036" i="2"/>
  <c r="Y4037" i="2"/>
  <c r="Y4038" i="2"/>
  <c r="Y4039" i="2"/>
  <c r="Y4040" i="2"/>
  <c r="Y4041" i="2"/>
  <c r="Y4042" i="2"/>
  <c r="Y4043" i="2"/>
  <c r="Y4044" i="2"/>
  <c r="Y4045" i="2"/>
  <c r="Y4046" i="2"/>
  <c r="Y4047" i="2"/>
  <c r="Y4048" i="2"/>
  <c r="Y4049" i="2"/>
  <c r="Y4050" i="2"/>
  <c r="Y4051" i="2"/>
  <c r="Y4052" i="2"/>
  <c r="Y4053" i="2"/>
  <c r="Y4054" i="2"/>
  <c r="Y4055" i="2"/>
  <c r="Y4056" i="2"/>
  <c r="Y4057" i="2"/>
  <c r="Y4058" i="2"/>
  <c r="Y4059" i="2"/>
  <c r="Y4060" i="2"/>
  <c r="Y4061" i="2"/>
  <c r="Y4062" i="2"/>
  <c r="Y4063" i="2"/>
  <c r="Y4064" i="2"/>
  <c r="Y4065" i="2"/>
  <c r="Y4066" i="2"/>
  <c r="Y4067" i="2"/>
  <c r="Y4068" i="2"/>
  <c r="Y4069" i="2"/>
  <c r="Y4070" i="2"/>
  <c r="Y4071" i="2"/>
  <c r="Y4072" i="2"/>
  <c r="Y4073" i="2"/>
  <c r="Y4074" i="2"/>
  <c r="Y4075" i="2"/>
  <c r="Y4076" i="2"/>
  <c r="Y4077" i="2"/>
  <c r="Y4078" i="2"/>
  <c r="Y4079" i="2"/>
  <c r="Y4080" i="2"/>
  <c r="Y4081" i="2"/>
  <c r="Y4082" i="2"/>
  <c r="Y4083" i="2"/>
  <c r="Y4084" i="2"/>
  <c r="Y4085" i="2"/>
  <c r="Y4086" i="2"/>
  <c r="Y4087" i="2"/>
  <c r="Y4088" i="2"/>
  <c r="Y4089" i="2"/>
  <c r="Y4090" i="2"/>
  <c r="Y4091" i="2"/>
  <c r="Y4092" i="2"/>
  <c r="Y4093" i="2"/>
  <c r="Y4094" i="2"/>
  <c r="Y4095" i="2"/>
  <c r="Y4096" i="2"/>
  <c r="Y4097" i="2"/>
  <c r="Y4098" i="2"/>
  <c r="Y4099" i="2"/>
  <c r="Y4100" i="2"/>
  <c r="Y4101" i="2"/>
  <c r="Y4102" i="2"/>
  <c r="Y4103" i="2"/>
  <c r="Y4104" i="2"/>
  <c r="Y4105" i="2"/>
  <c r="Y4106" i="2"/>
  <c r="Y4107" i="2"/>
  <c r="Y4108" i="2"/>
  <c r="Y4109" i="2"/>
  <c r="Y4110" i="2"/>
  <c r="Y4111" i="2"/>
  <c r="Y4112" i="2"/>
  <c r="Y4113" i="2"/>
  <c r="Y4114" i="2"/>
  <c r="Y4115" i="2"/>
  <c r="Y4116" i="2"/>
  <c r="Y4117" i="2"/>
  <c r="Y4118" i="2"/>
  <c r="Y4119" i="2"/>
  <c r="Y4120" i="2"/>
  <c r="Y4121" i="2"/>
  <c r="Y4122" i="2"/>
  <c r="Y4123" i="2"/>
  <c r="Y4124" i="2"/>
  <c r="Y4125" i="2"/>
  <c r="Y4126" i="2"/>
  <c r="Y4127" i="2"/>
  <c r="Y4128" i="2"/>
  <c r="Y4129" i="2"/>
  <c r="Y4130" i="2"/>
  <c r="Y4131" i="2"/>
  <c r="Y4132" i="2"/>
  <c r="Y4133" i="2"/>
  <c r="Y4134" i="2"/>
  <c r="Y4135" i="2"/>
  <c r="Y4136" i="2"/>
  <c r="Y4137" i="2"/>
  <c r="Y4138" i="2"/>
  <c r="Y4139" i="2"/>
  <c r="Y4140" i="2"/>
  <c r="Y4141" i="2"/>
  <c r="Y4142" i="2"/>
  <c r="Y4143" i="2"/>
  <c r="Y4144" i="2"/>
  <c r="Y4145" i="2"/>
  <c r="Y4146" i="2"/>
  <c r="Y4147" i="2"/>
  <c r="Y4148" i="2"/>
  <c r="Y4149" i="2"/>
  <c r="Y4150" i="2"/>
  <c r="Y4151" i="2"/>
  <c r="Y4152" i="2"/>
  <c r="Y4153" i="2"/>
  <c r="Y4154" i="2"/>
  <c r="Y4155" i="2"/>
  <c r="Y4156" i="2"/>
  <c r="Y4157" i="2"/>
  <c r="Y4158" i="2"/>
  <c r="Y4159" i="2"/>
  <c r="Y4160" i="2"/>
  <c r="Y4161" i="2"/>
  <c r="Y4162" i="2"/>
  <c r="Y4163" i="2"/>
  <c r="Y4164" i="2"/>
  <c r="Y4165" i="2"/>
  <c r="Y4166" i="2"/>
  <c r="Y4167" i="2"/>
  <c r="Y4168" i="2"/>
  <c r="Y4169" i="2"/>
  <c r="Y4170" i="2"/>
  <c r="Y4171" i="2"/>
  <c r="Y4172" i="2"/>
  <c r="Y4173" i="2"/>
  <c r="Y4174" i="2"/>
  <c r="Y4175" i="2"/>
  <c r="Y4176" i="2"/>
  <c r="Y4177" i="2"/>
  <c r="Y4178" i="2"/>
  <c r="Y4179" i="2"/>
  <c r="Y4180" i="2"/>
  <c r="Y4181" i="2"/>
  <c r="Y4182" i="2"/>
  <c r="Y4183" i="2"/>
  <c r="Y4184" i="2"/>
  <c r="Y4185" i="2"/>
  <c r="Y4186" i="2"/>
  <c r="Y4187" i="2"/>
  <c r="Y4188" i="2"/>
  <c r="Y4189" i="2"/>
  <c r="Y4190" i="2"/>
  <c r="Y4191" i="2"/>
  <c r="Y4192" i="2"/>
  <c r="Y4193" i="2"/>
  <c r="Y4194" i="2"/>
  <c r="Y4195" i="2"/>
  <c r="Y4196" i="2"/>
  <c r="Y4197" i="2"/>
  <c r="Y4198" i="2"/>
  <c r="Y4199" i="2"/>
  <c r="Y4200" i="2"/>
  <c r="Y4201" i="2"/>
  <c r="Y4202" i="2"/>
  <c r="Y4203" i="2"/>
  <c r="Y4204" i="2"/>
  <c r="Y4205" i="2"/>
  <c r="Y4206" i="2"/>
  <c r="Y4207" i="2"/>
  <c r="Y4208" i="2"/>
  <c r="Y4209" i="2"/>
  <c r="Y4210" i="2"/>
  <c r="Y4211" i="2"/>
  <c r="Y4212" i="2"/>
  <c r="Y4213" i="2"/>
  <c r="Y4214" i="2"/>
  <c r="Y4215" i="2"/>
  <c r="Y4216" i="2"/>
  <c r="Y4217" i="2"/>
  <c r="Y4218" i="2"/>
  <c r="Y4219" i="2"/>
  <c r="Y4220" i="2"/>
  <c r="Y4221" i="2"/>
  <c r="Y4222" i="2"/>
  <c r="Y4223" i="2"/>
  <c r="Y4224" i="2"/>
  <c r="Y4225" i="2"/>
  <c r="Y4226" i="2"/>
  <c r="Y4227" i="2"/>
  <c r="Y4228" i="2"/>
  <c r="Y4229" i="2"/>
  <c r="Y4230" i="2"/>
  <c r="Y4231" i="2"/>
  <c r="Y4232" i="2"/>
  <c r="Y4233" i="2"/>
  <c r="Y4234" i="2"/>
  <c r="Y4235" i="2"/>
  <c r="Y4236" i="2"/>
  <c r="Y4237" i="2"/>
  <c r="Y4238" i="2"/>
  <c r="Y4239" i="2"/>
  <c r="Y4240" i="2"/>
  <c r="Y4241" i="2"/>
  <c r="Y4242" i="2"/>
  <c r="Y4243" i="2"/>
  <c r="Y4244" i="2"/>
  <c r="Y4245" i="2"/>
  <c r="Y4246" i="2"/>
  <c r="Y4247" i="2"/>
  <c r="Y4248" i="2"/>
  <c r="Y4249" i="2"/>
  <c r="Y4250" i="2"/>
  <c r="Y4251" i="2"/>
  <c r="Y4252" i="2"/>
  <c r="Y4253" i="2"/>
  <c r="Y4254" i="2"/>
  <c r="Y4255" i="2"/>
  <c r="Y4256" i="2"/>
  <c r="Y4257" i="2"/>
  <c r="Y4258" i="2"/>
  <c r="Y4259" i="2"/>
  <c r="Y4260" i="2"/>
  <c r="Y4261" i="2"/>
  <c r="Y4262" i="2"/>
  <c r="Y4263" i="2"/>
  <c r="Y4264" i="2"/>
  <c r="Y4265" i="2"/>
  <c r="Y4266" i="2"/>
  <c r="Y4267" i="2"/>
  <c r="Y4268" i="2"/>
  <c r="Y4269" i="2"/>
  <c r="Y4270" i="2"/>
  <c r="Y4271" i="2"/>
  <c r="Y4272" i="2"/>
  <c r="Y4273" i="2"/>
  <c r="Y4274" i="2"/>
  <c r="Y4275" i="2"/>
  <c r="Y4276" i="2"/>
  <c r="Y4277" i="2"/>
  <c r="Y4278" i="2"/>
  <c r="Y4279" i="2"/>
  <c r="Y4280" i="2"/>
  <c r="Y4281" i="2"/>
  <c r="Y4282" i="2"/>
  <c r="Y4283" i="2"/>
  <c r="Y4284" i="2"/>
  <c r="Y4285" i="2"/>
  <c r="Y4286" i="2"/>
  <c r="Y4287" i="2"/>
  <c r="Y4288" i="2"/>
  <c r="Y4289" i="2"/>
  <c r="Y4290" i="2"/>
  <c r="Y4291" i="2"/>
  <c r="Y4292" i="2"/>
  <c r="Y4293" i="2"/>
  <c r="Y4294" i="2"/>
  <c r="Y4295" i="2"/>
  <c r="Y4296" i="2"/>
  <c r="Y4297" i="2"/>
  <c r="Y4298" i="2"/>
  <c r="Y4299" i="2"/>
  <c r="Y4300" i="2"/>
  <c r="Y4301" i="2"/>
  <c r="Y4302" i="2"/>
  <c r="Y4303" i="2"/>
  <c r="Y4304" i="2"/>
  <c r="Y4305" i="2"/>
  <c r="Y4306" i="2"/>
  <c r="Y4307" i="2"/>
  <c r="Y4308" i="2"/>
  <c r="Y4309" i="2"/>
  <c r="Y4310" i="2"/>
  <c r="Y4311" i="2"/>
  <c r="Y4312" i="2"/>
  <c r="Y4313" i="2"/>
  <c r="Y4314" i="2"/>
  <c r="Y4315" i="2"/>
  <c r="Y4316" i="2"/>
  <c r="Y4317" i="2"/>
  <c r="Y4318" i="2"/>
  <c r="Y4319" i="2"/>
  <c r="Y4320" i="2"/>
  <c r="Y4321" i="2"/>
  <c r="Y4322" i="2"/>
  <c r="Y4323" i="2"/>
  <c r="Y4324" i="2"/>
  <c r="Y4325" i="2"/>
  <c r="Y4326" i="2"/>
  <c r="Y4327" i="2"/>
  <c r="Y4328" i="2"/>
  <c r="Y4329" i="2"/>
  <c r="Y4330" i="2"/>
  <c r="Y4331" i="2"/>
  <c r="Y4332" i="2"/>
  <c r="Y4333" i="2"/>
  <c r="Y4334" i="2"/>
  <c r="Y4335" i="2"/>
  <c r="Y4336" i="2"/>
  <c r="Y4337" i="2"/>
  <c r="Y4338" i="2"/>
  <c r="Y4339" i="2"/>
  <c r="Y4340" i="2"/>
  <c r="Y4341" i="2"/>
  <c r="Y4342" i="2"/>
  <c r="Y4343" i="2"/>
  <c r="Y4344" i="2"/>
  <c r="Y4345" i="2"/>
  <c r="Y4346" i="2"/>
  <c r="Y4347" i="2"/>
  <c r="Y4348" i="2"/>
  <c r="Y4349" i="2"/>
  <c r="Y4350" i="2"/>
  <c r="Y4351" i="2"/>
  <c r="Y4352" i="2"/>
  <c r="Y4353" i="2"/>
  <c r="Y4354" i="2"/>
  <c r="Y4355" i="2"/>
  <c r="Y4356" i="2"/>
  <c r="Y4357" i="2"/>
  <c r="Y4358" i="2"/>
  <c r="Y4359" i="2"/>
  <c r="Y4360" i="2"/>
  <c r="Y4361" i="2"/>
  <c r="Y4362" i="2"/>
  <c r="Y4363" i="2"/>
  <c r="Y4364" i="2"/>
  <c r="Y4365" i="2"/>
  <c r="Y4366" i="2"/>
  <c r="Y4367" i="2"/>
  <c r="Y4368" i="2"/>
  <c r="Y4369" i="2"/>
  <c r="Y4370" i="2"/>
  <c r="Y4371" i="2"/>
  <c r="Y4372" i="2"/>
  <c r="Y4373" i="2"/>
  <c r="Y4374" i="2"/>
  <c r="Y4375" i="2"/>
  <c r="Y4376" i="2"/>
  <c r="Y4377" i="2"/>
  <c r="Y4378" i="2"/>
  <c r="Y4379" i="2"/>
  <c r="Y4380" i="2"/>
  <c r="Y4381" i="2"/>
  <c r="Y4382" i="2"/>
  <c r="Y4383" i="2"/>
  <c r="Y4384" i="2"/>
  <c r="Y4385" i="2"/>
  <c r="Y4386" i="2"/>
  <c r="Y4387" i="2"/>
  <c r="Y4388" i="2"/>
  <c r="Y4389" i="2"/>
  <c r="Y4390" i="2"/>
  <c r="Y4391" i="2"/>
  <c r="Y4392" i="2"/>
  <c r="Y4393" i="2"/>
  <c r="Y4394" i="2"/>
  <c r="Y4395" i="2"/>
  <c r="Y4396" i="2"/>
  <c r="Y4397" i="2"/>
  <c r="Y4398" i="2"/>
  <c r="Y4399" i="2"/>
  <c r="Y4400" i="2"/>
  <c r="Y4401" i="2"/>
  <c r="Y4402" i="2"/>
  <c r="Y4403" i="2"/>
  <c r="Y4404" i="2"/>
  <c r="Y4405" i="2"/>
  <c r="Y4406" i="2"/>
  <c r="Y4407" i="2"/>
  <c r="Y4408" i="2"/>
  <c r="Y4409" i="2"/>
  <c r="Y4410" i="2"/>
  <c r="Y4411" i="2"/>
  <c r="Y4412" i="2"/>
  <c r="Y4413" i="2"/>
  <c r="Y4414" i="2"/>
  <c r="Y4415" i="2"/>
  <c r="Y4416" i="2"/>
  <c r="Y4417" i="2"/>
  <c r="Y4418" i="2"/>
  <c r="Y4419" i="2"/>
  <c r="Y4420" i="2"/>
  <c r="Y4421" i="2"/>
  <c r="Y4422" i="2"/>
  <c r="Y4423" i="2"/>
  <c r="Y4424" i="2"/>
  <c r="Y4425" i="2"/>
  <c r="Y4426" i="2"/>
  <c r="Y4427" i="2"/>
  <c r="Y4428" i="2"/>
  <c r="Y4429" i="2"/>
  <c r="Y4430" i="2"/>
  <c r="Y4431" i="2"/>
  <c r="Y4432" i="2"/>
  <c r="Y4433" i="2"/>
  <c r="Y4434" i="2"/>
  <c r="Y4435" i="2"/>
  <c r="Y4436" i="2"/>
  <c r="Y4437" i="2"/>
  <c r="Y4438" i="2"/>
  <c r="Y4439" i="2"/>
  <c r="Y4440" i="2"/>
  <c r="Y4441" i="2"/>
  <c r="Y4442" i="2"/>
  <c r="Y4443" i="2"/>
  <c r="Y4444" i="2"/>
  <c r="Y4445" i="2"/>
  <c r="Y4446" i="2"/>
  <c r="Y4447" i="2"/>
  <c r="Y4448" i="2"/>
  <c r="Y4449" i="2"/>
  <c r="Y4450" i="2"/>
  <c r="Y4451" i="2"/>
  <c r="Y4452" i="2"/>
  <c r="Y4453" i="2"/>
  <c r="Y4454" i="2"/>
  <c r="Y4455" i="2"/>
  <c r="Y4456" i="2"/>
  <c r="Y4457" i="2"/>
  <c r="Y4458" i="2"/>
  <c r="Y4459" i="2"/>
  <c r="Y4460" i="2"/>
  <c r="Y4461" i="2"/>
  <c r="Y4462" i="2"/>
  <c r="Y4463" i="2"/>
  <c r="Y4464" i="2"/>
  <c r="Y4465" i="2"/>
  <c r="Y4466" i="2"/>
  <c r="Y4467" i="2"/>
  <c r="Y4468" i="2"/>
  <c r="Y4469" i="2"/>
  <c r="Y4470" i="2"/>
  <c r="Y4471" i="2"/>
  <c r="Y4472" i="2"/>
  <c r="Y4473" i="2"/>
  <c r="Y4474" i="2"/>
  <c r="Y4475" i="2"/>
  <c r="Y4476" i="2"/>
  <c r="Y4477" i="2"/>
  <c r="Y4478" i="2"/>
  <c r="Y4479" i="2"/>
  <c r="Y4480" i="2"/>
  <c r="Y4481" i="2"/>
  <c r="Y4482" i="2"/>
  <c r="Y4483" i="2"/>
  <c r="Y4484" i="2"/>
  <c r="Y4485" i="2"/>
  <c r="Y4486" i="2"/>
  <c r="Y4487" i="2"/>
  <c r="Y4488" i="2"/>
  <c r="Y4489" i="2"/>
  <c r="Y4490" i="2"/>
  <c r="Y4491" i="2"/>
  <c r="Y4492" i="2"/>
  <c r="Y4493" i="2"/>
  <c r="Y4494" i="2"/>
  <c r="Y4495" i="2"/>
  <c r="Y4496" i="2"/>
  <c r="Y4497" i="2"/>
  <c r="Y4498" i="2"/>
  <c r="Y4499" i="2"/>
  <c r="Y4500" i="2"/>
  <c r="Y4501" i="2"/>
  <c r="Y4502" i="2"/>
  <c r="Y4503" i="2"/>
  <c r="Y4504" i="2"/>
  <c r="Y4505" i="2"/>
  <c r="Y4506" i="2"/>
  <c r="Y4507" i="2"/>
  <c r="Y4508" i="2"/>
  <c r="Y4509" i="2"/>
  <c r="Y4510" i="2"/>
  <c r="Y4511" i="2"/>
  <c r="Y4512" i="2"/>
  <c r="Y4513" i="2"/>
  <c r="Y4514" i="2"/>
  <c r="Y4515" i="2"/>
  <c r="Y4516" i="2"/>
  <c r="Y4517" i="2"/>
  <c r="Y4518" i="2"/>
  <c r="Y4519" i="2"/>
  <c r="Y4520" i="2"/>
  <c r="Y4521" i="2"/>
  <c r="Y4522" i="2"/>
  <c r="Y4523" i="2"/>
  <c r="Y4524" i="2"/>
  <c r="Y4525" i="2"/>
  <c r="Y4526" i="2"/>
  <c r="Y4527" i="2"/>
  <c r="Y4528" i="2"/>
  <c r="Y4529" i="2"/>
  <c r="Y4530" i="2"/>
  <c r="Y4531" i="2"/>
  <c r="Y4532" i="2"/>
  <c r="Y4533" i="2"/>
  <c r="Y4534" i="2"/>
  <c r="Y4535" i="2"/>
  <c r="Y4536" i="2"/>
  <c r="Y4537" i="2"/>
  <c r="Y4538" i="2"/>
  <c r="Y4539" i="2"/>
  <c r="Y4540" i="2"/>
  <c r="Y4541" i="2"/>
  <c r="Y4542" i="2"/>
  <c r="Y4543" i="2"/>
  <c r="Y4544" i="2"/>
  <c r="Y4545" i="2"/>
  <c r="Y4546" i="2"/>
  <c r="Y4547" i="2"/>
  <c r="Y4548" i="2"/>
  <c r="Y4549" i="2"/>
  <c r="Y4550" i="2"/>
  <c r="Y4551" i="2"/>
  <c r="Y4552" i="2"/>
  <c r="Y4553" i="2"/>
  <c r="Y4554" i="2"/>
  <c r="Y4555" i="2"/>
  <c r="Y4556" i="2"/>
  <c r="Y4557" i="2"/>
  <c r="Y4558" i="2"/>
  <c r="Y4559" i="2"/>
  <c r="Y4560" i="2"/>
  <c r="Y4561" i="2"/>
  <c r="Y4562" i="2"/>
  <c r="Y4563" i="2"/>
  <c r="Y4564" i="2"/>
  <c r="Y4565" i="2"/>
  <c r="Y4566" i="2"/>
  <c r="Y4567" i="2"/>
  <c r="Y4568" i="2"/>
  <c r="Y4569" i="2"/>
  <c r="Y4570" i="2"/>
  <c r="Y4571" i="2"/>
  <c r="Y4572" i="2"/>
  <c r="Y4573" i="2"/>
  <c r="Y4574" i="2"/>
  <c r="Y4575" i="2"/>
  <c r="Y4576" i="2"/>
  <c r="Y4577" i="2"/>
  <c r="Y4578" i="2"/>
  <c r="Y4579" i="2"/>
  <c r="Y4580" i="2"/>
  <c r="Y4581" i="2"/>
  <c r="Y4582" i="2"/>
  <c r="Y4583" i="2"/>
  <c r="Y4584" i="2"/>
  <c r="Y4585" i="2"/>
  <c r="Y4586" i="2"/>
  <c r="Y4587" i="2"/>
  <c r="Y4588" i="2"/>
  <c r="Y4589" i="2"/>
  <c r="Y4590" i="2"/>
  <c r="Y4591" i="2"/>
  <c r="Y4592" i="2"/>
  <c r="Y4593" i="2"/>
  <c r="Y4594" i="2"/>
  <c r="Y4595" i="2"/>
  <c r="Y4596" i="2"/>
  <c r="Y4597" i="2"/>
  <c r="Y4598" i="2"/>
  <c r="Y4599" i="2"/>
  <c r="Y4600" i="2"/>
  <c r="Y4601" i="2"/>
  <c r="Y4602" i="2"/>
  <c r="Y4603" i="2"/>
  <c r="Y4604" i="2"/>
  <c r="Y4605" i="2"/>
  <c r="Y4606" i="2"/>
  <c r="Y4607" i="2"/>
  <c r="Y4608" i="2"/>
  <c r="Y4609" i="2"/>
  <c r="Y4610" i="2"/>
  <c r="Y4611" i="2"/>
  <c r="Y4612" i="2"/>
  <c r="Y4613" i="2"/>
  <c r="Y4614" i="2"/>
  <c r="Y4615" i="2"/>
  <c r="Y4616" i="2"/>
  <c r="Y4617" i="2"/>
  <c r="Y4618" i="2"/>
  <c r="Y4619" i="2"/>
  <c r="Y4620" i="2"/>
  <c r="Y4621" i="2"/>
  <c r="Y4622" i="2"/>
  <c r="Y4623" i="2"/>
  <c r="Y4624" i="2"/>
  <c r="Y4625" i="2"/>
  <c r="Y4626" i="2"/>
  <c r="Y4627" i="2"/>
  <c r="Y4628" i="2"/>
  <c r="Y4629" i="2"/>
  <c r="Y4630" i="2"/>
  <c r="Y4631" i="2"/>
  <c r="Y4632" i="2"/>
  <c r="Y4633" i="2"/>
  <c r="Y4634" i="2"/>
  <c r="Y4635" i="2"/>
  <c r="Y4636" i="2"/>
  <c r="Y4637" i="2"/>
  <c r="Y4638" i="2"/>
  <c r="Y4639" i="2"/>
  <c r="Y4640" i="2"/>
  <c r="Y4641" i="2"/>
  <c r="Y4642" i="2"/>
  <c r="Y4643" i="2"/>
  <c r="Y4644" i="2"/>
  <c r="Y4645" i="2"/>
  <c r="Y4646" i="2"/>
  <c r="Y4647" i="2"/>
  <c r="Y4648" i="2"/>
  <c r="Y4649" i="2"/>
  <c r="Y4650" i="2"/>
  <c r="Y4651" i="2"/>
  <c r="Y4652" i="2"/>
  <c r="Y4653" i="2"/>
  <c r="Y4654" i="2"/>
  <c r="Y4655" i="2"/>
  <c r="Y4656" i="2"/>
  <c r="Y4657" i="2"/>
  <c r="Y4658" i="2"/>
  <c r="Y4659" i="2"/>
  <c r="Y4660" i="2"/>
  <c r="Y4661" i="2"/>
  <c r="Y4662" i="2"/>
  <c r="Y4663" i="2"/>
  <c r="Y4664" i="2"/>
  <c r="Y4665" i="2"/>
  <c r="Y4666" i="2"/>
  <c r="Y4667" i="2"/>
  <c r="Y4668" i="2"/>
  <c r="Y4669" i="2"/>
  <c r="Y4670" i="2"/>
  <c r="Y4671" i="2"/>
  <c r="Y4672" i="2"/>
  <c r="Y4673" i="2"/>
  <c r="Y4674" i="2"/>
  <c r="Y4675" i="2"/>
  <c r="Y4676" i="2"/>
  <c r="Y4677" i="2"/>
  <c r="Y4678" i="2"/>
  <c r="Y4679" i="2"/>
  <c r="Y4680" i="2"/>
  <c r="Y4681" i="2"/>
  <c r="Y4682" i="2"/>
  <c r="Y4683" i="2"/>
  <c r="Y4684" i="2"/>
  <c r="Y4685" i="2"/>
  <c r="Y4686" i="2"/>
  <c r="Y4687" i="2"/>
  <c r="Y4688" i="2"/>
  <c r="Y4689" i="2"/>
  <c r="Y4690" i="2"/>
  <c r="Y4691" i="2"/>
  <c r="Y4692" i="2"/>
  <c r="Y4693" i="2"/>
  <c r="Y4694" i="2"/>
  <c r="Y4695" i="2"/>
  <c r="Y4696" i="2"/>
  <c r="Y4697" i="2"/>
  <c r="Y4698" i="2"/>
  <c r="Y4699" i="2"/>
  <c r="Y4700" i="2"/>
  <c r="Y4701" i="2"/>
  <c r="Y4702" i="2"/>
  <c r="Y4703" i="2"/>
  <c r="Y4704" i="2"/>
  <c r="Y4705" i="2"/>
  <c r="Y4706" i="2"/>
  <c r="Y4707" i="2"/>
  <c r="Y4708" i="2"/>
  <c r="Y4709" i="2"/>
  <c r="Y4710" i="2"/>
  <c r="Y4711" i="2"/>
  <c r="Y4712" i="2"/>
  <c r="Y4713" i="2"/>
  <c r="Y4714" i="2"/>
  <c r="Y4715" i="2"/>
  <c r="Y4716" i="2"/>
  <c r="Y4717" i="2"/>
  <c r="Y4718" i="2"/>
  <c r="Y4719" i="2"/>
  <c r="Y4720" i="2"/>
  <c r="Y4721" i="2"/>
  <c r="Y4722" i="2"/>
  <c r="Y4723" i="2"/>
  <c r="Y4724" i="2"/>
  <c r="Y4725" i="2"/>
  <c r="Y4726" i="2"/>
  <c r="Y4727" i="2"/>
  <c r="Y4728" i="2"/>
  <c r="Y4729" i="2"/>
  <c r="Y4730" i="2"/>
  <c r="Y4731" i="2"/>
  <c r="Y4732" i="2"/>
  <c r="Y4733" i="2"/>
  <c r="Y4734" i="2"/>
  <c r="Y4735" i="2"/>
  <c r="Y4736" i="2"/>
  <c r="Y4737" i="2"/>
  <c r="Y4738" i="2"/>
  <c r="Y4739" i="2"/>
  <c r="Y4740" i="2"/>
  <c r="Y4741" i="2"/>
  <c r="Y4742" i="2"/>
  <c r="Y4743" i="2"/>
  <c r="Y4744" i="2"/>
  <c r="Y4745" i="2"/>
  <c r="Y4746" i="2"/>
  <c r="Y4747" i="2"/>
  <c r="Y4748" i="2"/>
  <c r="Y4749" i="2"/>
  <c r="Y4750" i="2"/>
  <c r="Y4751" i="2"/>
  <c r="Y4752" i="2"/>
  <c r="Y4753" i="2"/>
  <c r="Y4754" i="2"/>
  <c r="Y4755" i="2"/>
  <c r="Y4756" i="2"/>
  <c r="Y4757" i="2"/>
  <c r="Y4758" i="2"/>
  <c r="Y4759" i="2"/>
  <c r="Y4760" i="2"/>
  <c r="Y4761" i="2"/>
  <c r="Y4762" i="2"/>
  <c r="Y4763" i="2"/>
  <c r="Y4764" i="2"/>
  <c r="Y4765" i="2"/>
  <c r="Y4766" i="2"/>
  <c r="Y4767" i="2"/>
  <c r="Y4768" i="2"/>
  <c r="Y4769" i="2"/>
  <c r="Y4770" i="2"/>
  <c r="Y4771" i="2"/>
  <c r="Y4772" i="2"/>
  <c r="Y4773" i="2"/>
  <c r="Y4774" i="2"/>
  <c r="Y4775" i="2"/>
  <c r="Y4776" i="2"/>
  <c r="Y4777" i="2"/>
  <c r="Y4778" i="2"/>
  <c r="Y4779" i="2"/>
  <c r="Y4780" i="2"/>
  <c r="Y4781" i="2"/>
  <c r="Y4782" i="2"/>
  <c r="Y4783" i="2"/>
  <c r="Y4784" i="2"/>
  <c r="Y4785" i="2"/>
  <c r="Y4786" i="2"/>
  <c r="Y4787" i="2"/>
  <c r="Y4788" i="2"/>
  <c r="Y4789" i="2"/>
  <c r="Y4790" i="2"/>
  <c r="Y4791" i="2"/>
  <c r="Y4792" i="2"/>
  <c r="Y4793" i="2"/>
  <c r="Y4794" i="2"/>
  <c r="Y4795" i="2"/>
  <c r="Y4796" i="2"/>
  <c r="Y4797" i="2"/>
  <c r="Y4798" i="2"/>
  <c r="Y4799" i="2"/>
  <c r="Y4800" i="2"/>
  <c r="Y4801" i="2"/>
  <c r="Y4802" i="2"/>
  <c r="Y4803" i="2"/>
  <c r="Y4804" i="2"/>
  <c r="Y4805" i="2"/>
  <c r="Y4806" i="2"/>
  <c r="Y4807" i="2"/>
  <c r="Y4808" i="2"/>
  <c r="Y4809" i="2"/>
  <c r="Y4810" i="2"/>
  <c r="Y4811" i="2"/>
  <c r="Y4812" i="2"/>
  <c r="Y4813" i="2"/>
  <c r="Y4814" i="2"/>
  <c r="Y4815" i="2"/>
  <c r="Y4816" i="2"/>
  <c r="Y4817" i="2"/>
  <c r="Y4818" i="2"/>
  <c r="Y4819" i="2"/>
  <c r="Y4820" i="2"/>
  <c r="Y4821" i="2"/>
  <c r="Y4822" i="2"/>
  <c r="Y4823" i="2"/>
  <c r="Y4824" i="2"/>
  <c r="Y4825" i="2"/>
  <c r="Y4826" i="2"/>
  <c r="Y4827" i="2"/>
  <c r="Y4828" i="2"/>
  <c r="Y4829" i="2"/>
  <c r="Y4830" i="2"/>
  <c r="Y4831" i="2"/>
  <c r="Y4832" i="2"/>
  <c r="Y4833" i="2"/>
  <c r="Y4834" i="2"/>
  <c r="Y4835" i="2"/>
  <c r="Y4836" i="2"/>
  <c r="Y4837" i="2"/>
  <c r="Y4838" i="2"/>
  <c r="Y4839" i="2"/>
  <c r="Y4840" i="2"/>
  <c r="Y4841" i="2"/>
  <c r="Y4842" i="2"/>
  <c r="Y4843" i="2"/>
  <c r="Y4844" i="2"/>
  <c r="Y4845" i="2"/>
  <c r="Y4846" i="2"/>
  <c r="Y4847" i="2"/>
  <c r="Y4848" i="2"/>
  <c r="Y4849" i="2"/>
  <c r="Y4850" i="2"/>
  <c r="Y4851" i="2"/>
  <c r="Y4852" i="2"/>
  <c r="Y4853" i="2"/>
  <c r="Y4854" i="2"/>
  <c r="Y4855" i="2"/>
  <c r="Y4856" i="2"/>
  <c r="Y4857" i="2"/>
  <c r="Y4858" i="2"/>
  <c r="Y4859" i="2"/>
  <c r="Y4860" i="2"/>
  <c r="Y4861" i="2"/>
  <c r="Y4862" i="2"/>
  <c r="Y4863" i="2"/>
  <c r="Y4864" i="2"/>
  <c r="Y4865" i="2"/>
  <c r="Y4866" i="2"/>
  <c r="Y4867" i="2"/>
  <c r="Y4868" i="2"/>
  <c r="Y4869" i="2"/>
  <c r="Y4870" i="2"/>
  <c r="Y4871" i="2"/>
  <c r="Y4872" i="2"/>
  <c r="Y4873" i="2"/>
  <c r="Y4874" i="2"/>
  <c r="Y4875" i="2"/>
  <c r="Y4876" i="2"/>
  <c r="Y4877" i="2"/>
  <c r="Y4878" i="2"/>
  <c r="Y4879" i="2"/>
  <c r="Y4880" i="2"/>
  <c r="Y4881" i="2"/>
  <c r="Y4882" i="2"/>
  <c r="Y4883" i="2"/>
  <c r="Y4884" i="2"/>
  <c r="Y4885" i="2"/>
  <c r="Y4886" i="2"/>
  <c r="Y4887" i="2"/>
  <c r="Y4888" i="2"/>
  <c r="Y4889" i="2"/>
  <c r="Y4890" i="2"/>
  <c r="Y4891" i="2"/>
  <c r="Y4892" i="2"/>
  <c r="Y4893" i="2"/>
  <c r="Y4894" i="2"/>
  <c r="Y4895" i="2"/>
  <c r="Y4896" i="2"/>
  <c r="Y4897" i="2"/>
  <c r="Y4898" i="2"/>
  <c r="Y4899" i="2"/>
  <c r="Y4900" i="2"/>
  <c r="Y4901" i="2"/>
  <c r="Y4902" i="2"/>
  <c r="Y4903" i="2"/>
  <c r="Y4904" i="2"/>
  <c r="Y4905" i="2"/>
  <c r="Y4906" i="2"/>
  <c r="Y4907" i="2"/>
  <c r="Y4908" i="2"/>
  <c r="Y4909" i="2"/>
  <c r="Y4910" i="2"/>
  <c r="Y4911" i="2"/>
  <c r="Y4912" i="2"/>
  <c r="Y4913" i="2"/>
  <c r="Y4914" i="2"/>
  <c r="Y4915" i="2"/>
  <c r="Y4916" i="2"/>
  <c r="Y4917" i="2"/>
  <c r="Y4918" i="2"/>
  <c r="Y4919" i="2"/>
  <c r="Y4920" i="2"/>
  <c r="Y4921" i="2"/>
  <c r="Y4922" i="2"/>
  <c r="Y4923" i="2"/>
  <c r="Y4924" i="2"/>
  <c r="Y4925" i="2"/>
  <c r="Y4926" i="2"/>
  <c r="Y4927" i="2"/>
  <c r="Y4928" i="2"/>
  <c r="Y4929" i="2"/>
  <c r="Y4930" i="2"/>
  <c r="Y4931" i="2"/>
  <c r="Y4932" i="2"/>
  <c r="Y4933" i="2"/>
  <c r="Y4934" i="2"/>
  <c r="Y4935" i="2"/>
  <c r="Y4936" i="2"/>
  <c r="Y4937" i="2"/>
  <c r="Y4938" i="2"/>
  <c r="Y4939" i="2"/>
  <c r="Y4940" i="2"/>
  <c r="Y4941" i="2"/>
  <c r="Y4942" i="2"/>
  <c r="Y4943" i="2"/>
  <c r="Y4944" i="2"/>
  <c r="Y4945" i="2"/>
  <c r="Y4946" i="2"/>
  <c r="Y4947" i="2"/>
  <c r="Y4948" i="2"/>
  <c r="Y4949" i="2"/>
  <c r="Y4950" i="2"/>
  <c r="Y4951" i="2"/>
  <c r="Y4952" i="2"/>
  <c r="Y4953" i="2"/>
  <c r="Y4954" i="2"/>
  <c r="Y4955" i="2"/>
  <c r="Y4956" i="2"/>
  <c r="Y4957" i="2"/>
  <c r="Y4958" i="2"/>
  <c r="Y4959" i="2"/>
  <c r="Y4960" i="2"/>
  <c r="Y4961" i="2"/>
  <c r="Y4962" i="2"/>
  <c r="Y4963" i="2"/>
  <c r="Y4964" i="2"/>
  <c r="Y4965" i="2"/>
  <c r="Y4966" i="2"/>
  <c r="Y4967" i="2"/>
  <c r="Y4968" i="2"/>
  <c r="Y4969" i="2"/>
  <c r="Y4970" i="2"/>
  <c r="Y4971" i="2"/>
  <c r="Y4972" i="2"/>
  <c r="Y4973" i="2"/>
  <c r="Y4974" i="2"/>
  <c r="Y4975" i="2"/>
  <c r="Y4976" i="2"/>
  <c r="Y4977" i="2"/>
  <c r="Y4978" i="2"/>
  <c r="Y4979" i="2"/>
  <c r="Y4980" i="2"/>
  <c r="Y4981" i="2"/>
  <c r="Y4982" i="2"/>
  <c r="Y4983" i="2"/>
  <c r="Y4984" i="2"/>
  <c r="Y4985" i="2"/>
  <c r="Y4986" i="2"/>
  <c r="Y4987" i="2"/>
  <c r="Y4988" i="2"/>
  <c r="Y4989" i="2"/>
  <c r="Y4990" i="2"/>
  <c r="Y4991" i="2"/>
  <c r="Y4992" i="2"/>
  <c r="Y4993" i="2"/>
  <c r="Y4994" i="2"/>
  <c r="Y4995" i="2"/>
  <c r="Y4996" i="2"/>
  <c r="Y4997" i="2"/>
  <c r="Y4998" i="2"/>
  <c r="Y4999" i="2"/>
  <c r="Y5000" i="2"/>
  <c r="Y5001" i="2"/>
  <c r="Y5002" i="2"/>
  <c r="Y5003" i="2"/>
  <c r="Y5004" i="2"/>
  <c r="Y5005" i="2"/>
  <c r="Y5006" i="2"/>
  <c r="Y5007" i="2"/>
  <c r="Y5008" i="2"/>
  <c r="Y5009" i="2"/>
  <c r="Y5010" i="2"/>
  <c r="Y5011" i="2"/>
  <c r="Y5012" i="2"/>
  <c r="Y5013" i="2"/>
  <c r="Y5014" i="2"/>
  <c r="Y5015" i="2"/>
  <c r="Y5016" i="2"/>
  <c r="Y5017" i="2"/>
  <c r="Y5018" i="2"/>
  <c r="Y5019" i="2"/>
  <c r="Y5020" i="2"/>
  <c r="Y5021" i="2"/>
  <c r="Y5022" i="2"/>
  <c r="Y5023" i="2"/>
  <c r="Y5024" i="2"/>
  <c r="Y5025" i="2"/>
  <c r="Y5026" i="2"/>
  <c r="Y5027" i="2"/>
  <c r="Y5028" i="2"/>
  <c r="Y5029" i="2"/>
  <c r="Y5030" i="2"/>
  <c r="Y5031" i="2"/>
  <c r="Y5032" i="2"/>
  <c r="Y5033" i="2"/>
  <c r="Y5034" i="2"/>
  <c r="Y5035" i="2"/>
  <c r="Y5036" i="2"/>
  <c r="Y5037" i="2"/>
  <c r="Y5038" i="2"/>
  <c r="Y5039" i="2"/>
  <c r="Y5040" i="2"/>
  <c r="Y5041" i="2"/>
  <c r="Y5042" i="2"/>
  <c r="Y5043" i="2"/>
  <c r="Y5044" i="2"/>
  <c r="Y5045" i="2"/>
  <c r="Y5046" i="2"/>
  <c r="Y5047" i="2"/>
  <c r="Y5048" i="2"/>
  <c r="Y5049" i="2"/>
  <c r="Y5050" i="2"/>
  <c r="Y5051" i="2"/>
  <c r="Y5052" i="2"/>
  <c r="Y5053" i="2"/>
  <c r="Y5054" i="2"/>
  <c r="Y5055" i="2"/>
  <c r="Y5056" i="2"/>
  <c r="Y5057" i="2"/>
  <c r="Y5058" i="2"/>
  <c r="Y5059" i="2"/>
  <c r="Y5060" i="2"/>
  <c r="Y5061" i="2"/>
  <c r="Y5062" i="2"/>
  <c r="Y5063" i="2"/>
  <c r="Y5064" i="2"/>
  <c r="Y5065" i="2"/>
  <c r="Y5066" i="2"/>
  <c r="Y5067" i="2"/>
  <c r="Y5068" i="2"/>
  <c r="Y5069" i="2"/>
  <c r="Y5070" i="2"/>
  <c r="Y5071" i="2"/>
  <c r="Y5072" i="2"/>
  <c r="Y5073" i="2"/>
  <c r="Y5074" i="2"/>
  <c r="Y5075" i="2"/>
  <c r="Y5076" i="2"/>
  <c r="Y5077" i="2"/>
  <c r="Y5078" i="2"/>
  <c r="Y5079" i="2"/>
  <c r="Y5080" i="2"/>
  <c r="Y5081" i="2"/>
  <c r="Y5082" i="2"/>
  <c r="Y5083" i="2"/>
  <c r="Y5084" i="2"/>
  <c r="Y5085" i="2"/>
  <c r="Y5086" i="2"/>
  <c r="Y5087" i="2"/>
  <c r="Y5088" i="2"/>
  <c r="Y5089" i="2"/>
  <c r="Y5090" i="2"/>
  <c r="Y5091" i="2"/>
  <c r="Y5092" i="2"/>
  <c r="Y5093" i="2"/>
  <c r="Y5094" i="2"/>
  <c r="Y5095" i="2"/>
  <c r="Y5096" i="2"/>
  <c r="Y5097" i="2"/>
  <c r="Y5098" i="2"/>
  <c r="Y5099" i="2"/>
  <c r="Y5100" i="2"/>
  <c r="Y5101" i="2"/>
  <c r="Y5102" i="2"/>
  <c r="Y5103" i="2"/>
  <c r="Y5104" i="2"/>
  <c r="Y5105" i="2"/>
  <c r="Y5106" i="2"/>
  <c r="Y5107" i="2"/>
  <c r="Y5108" i="2"/>
  <c r="Y5109" i="2"/>
  <c r="Y5110" i="2"/>
  <c r="Y5111" i="2"/>
  <c r="Y5112" i="2"/>
  <c r="Y5113" i="2"/>
  <c r="Y5114" i="2"/>
  <c r="Y5115" i="2"/>
  <c r="Y5116" i="2"/>
  <c r="Y5117" i="2"/>
  <c r="Y5118" i="2"/>
  <c r="Y5119" i="2"/>
  <c r="Y5120" i="2"/>
  <c r="Y5121" i="2"/>
  <c r="Y5122" i="2"/>
  <c r="Y5123" i="2"/>
  <c r="Y5124" i="2"/>
  <c r="Y5125" i="2"/>
  <c r="Y5126" i="2"/>
  <c r="Y5127" i="2"/>
  <c r="Y5128" i="2"/>
  <c r="Y5129" i="2"/>
  <c r="Y5130" i="2"/>
  <c r="Y5131" i="2"/>
  <c r="Y5132" i="2"/>
  <c r="Y5133" i="2"/>
  <c r="Y5134" i="2"/>
  <c r="Y5135" i="2"/>
  <c r="Y5136" i="2"/>
  <c r="Y5137" i="2"/>
  <c r="Y5138" i="2"/>
  <c r="Y5139" i="2"/>
  <c r="Y5140" i="2"/>
  <c r="Y5141" i="2"/>
  <c r="Y5142" i="2"/>
  <c r="Y5143" i="2"/>
  <c r="Y5144" i="2"/>
  <c r="Y5145" i="2"/>
  <c r="Y5146" i="2"/>
  <c r="Y5147" i="2"/>
  <c r="Y5148" i="2"/>
  <c r="Y5149" i="2"/>
  <c r="Y5150" i="2"/>
  <c r="Y5151" i="2"/>
  <c r="Y5152" i="2"/>
  <c r="Y5153" i="2"/>
  <c r="Y5154" i="2"/>
  <c r="Y5155" i="2"/>
  <c r="Y5156" i="2"/>
  <c r="Y5157" i="2"/>
  <c r="Y5158" i="2"/>
  <c r="Y5159" i="2"/>
  <c r="Y5160" i="2"/>
  <c r="Y5161" i="2"/>
  <c r="Y5162" i="2"/>
  <c r="Y5163" i="2"/>
  <c r="Y5164" i="2"/>
  <c r="Y5165" i="2"/>
  <c r="Y5166" i="2"/>
  <c r="Y5167" i="2"/>
  <c r="Y5168" i="2"/>
  <c r="Y5169" i="2"/>
  <c r="Y5170" i="2"/>
  <c r="Y5171" i="2"/>
  <c r="Y5172" i="2"/>
  <c r="Y5173" i="2"/>
  <c r="Y5174" i="2"/>
  <c r="Y5175" i="2"/>
  <c r="Y5176" i="2"/>
  <c r="Y5177" i="2"/>
  <c r="Y5178" i="2"/>
  <c r="Y5179" i="2"/>
  <c r="Y5180" i="2"/>
  <c r="Y5181" i="2"/>
  <c r="Y5182" i="2"/>
  <c r="Y5183" i="2"/>
  <c r="Y5184" i="2"/>
  <c r="Y5185" i="2"/>
  <c r="Y5186" i="2"/>
  <c r="Y5187" i="2"/>
  <c r="Y5188" i="2"/>
  <c r="Y5189" i="2"/>
  <c r="Y5190" i="2"/>
  <c r="Y5191" i="2"/>
  <c r="Y5192" i="2"/>
  <c r="Y5193" i="2"/>
  <c r="Y5194" i="2"/>
  <c r="Y5195" i="2"/>
  <c r="Y5196" i="2"/>
  <c r="Y5197" i="2"/>
  <c r="Y5198" i="2"/>
  <c r="Y5199" i="2"/>
  <c r="Y5200" i="2"/>
  <c r="Y5201" i="2"/>
  <c r="Y5202" i="2"/>
  <c r="Y5203" i="2"/>
  <c r="Y5204" i="2"/>
  <c r="Y5205" i="2"/>
  <c r="Y5206" i="2"/>
  <c r="Y5207" i="2"/>
  <c r="Y5208" i="2"/>
  <c r="Y5209" i="2"/>
  <c r="Y5210" i="2"/>
  <c r="Y5211" i="2"/>
  <c r="Y5212" i="2"/>
  <c r="Y5213" i="2"/>
  <c r="Y5214" i="2"/>
  <c r="Y5215" i="2"/>
  <c r="Y5216" i="2"/>
  <c r="Y5217" i="2"/>
  <c r="Y5218" i="2"/>
  <c r="Y5219" i="2"/>
  <c r="Y5220" i="2"/>
  <c r="Y5221" i="2"/>
  <c r="Y5222" i="2"/>
  <c r="Y5223" i="2"/>
  <c r="Y5224" i="2"/>
  <c r="Y5225" i="2"/>
  <c r="Y5226" i="2"/>
  <c r="Y5227" i="2"/>
  <c r="Y5228" i="2"/>
  <c r="Y5229" i="2"/>
  <c r="Y5230" i="2"/>
  <c r="Y5231" i="2"/>
  <c r="Y5232" i="2"/>
  <c r="Y5233" i="2"/>
  <c r="Y5234" i="2"/>
  <c r="Y5235" i="2"/>
  <c r="Y5236" i="2"/>
  <c r="Y5237" i="2"/>
  <c r="Y5238" i="2"/>
  <c r="Y5239" i="2"/>
  <c r="Y5240" i="2"/>
  <c r="Y5241" i="2"/>
  <c r="Y5242" i="2"/>
  <c r="Y5243" i="2"/>
  <c r="Y5244" i="2"/>
  <c r="Y5245" i="2"/>
  <c r="Y5246" i="2"/>
  <c r="Y5247" i="2"/>
  <c r="Y5248" i="2"/>
  <c r="Y5249" i="2"/>
  <c r="Y5250" i="2"/>
  <c r="Y5251" i="2"/>
  <c r="Y5252" i="2"/>
  <c r="Y5253" i="2"/>
  <c r="Y5254" i="2"/>
  <c r="Y5255" i="2"/>
  <c r="Y5256" i="2"/>
  <c r="Y5257" i="2"/>
  <c r="Y5258" i="2"/>
  <c r="Y5259" i="2"/>
  <c r="Y5260" i="2"/>
  <c r="Y5261" i="2"/>
  <c r="Y5262" i="2"/>
  <c r="Y5263" i="2"/>
  <c r="Y5264" i="2"/>
  <c r="Y5265" i="2"/>
  <c r="Y5266" i="2"/>
  <c r="Y5267" i="2"/>
  <c r="Y5268" i="2"/>
  <c r="Y5269" i="2"/>
  <c r="Y5270" i="2"/>
  <c r="Y5271" i="2"/>
  <c r="Y5272" i="2"/>
  <c r="Y5273" i="2"/>
  <c r="Y5274" i="2"/>
  <c r="Y5275" i="2"/>
  <c r="Y5276" i="2"/>
  <c r="Y5277" i="2"/>
  <c r="Y5278" i="2"/>
  <c r="Y5279" i="2"/>
  <c r="Y5280" i="2"/>
  <c r="Y5281" i="2"/>
  <c r="Y5282" i="2"/>
  <c r="Y5283" i="2"/>
  <c r="Y5284" i="2"/>
  <c r="Y5285" i="2"/>
  <c r="Y5286" i="2"/>
  <c r="Y5287" i="2"/>
  <c r="Y5288" i="2"/>
  <c r="Y5289" i="2"/>
  <c r="Y5290" i="2"/>
  <c r="Y5291" i="2"/>
  <c r="Y5292" i="2"/>
  <c r="Y5293" i="2"/>
  <c r="Y5294" i="2"/>
  <c r="Y5295" i="2"/>
  <c r="Y5296" i="2"/>
  <c r="Y5297" i="2"/>
  <c r="Y5298" i="2"/>
  <c r="Y5299" i="2"/>
  <c r="Y5300" i="2"/>
  <c r="Y5301" i="2"/>
  <c r="Y5302" i="2"/>
  <c r="Y5303" i="2"/>
  <c r="Y5304" i="2"/>
  <c r="Y5305" i="2"/>
  <c r="Y5306" i="2"/>
  <c r="Y5307" i="2"/>
  <c r="Y5308" i="2"/>
  <c r="Y5309" i="2"/>
  <c r="Y5310" i="2"/>
  <c r="Y5311" i="2"/>
  <c r="Y5312" i="2"/>
  <c r="Y5313" i="2"/>
  <c r="Y5314" i="2"/>
  <c r="Y5315" i="2"/>
  <c r="Y5316" i="2"/>
  <c r="Y5317" i="2"/>
  <c r="Y5318" i="2"/>
  <c r="Y5319" i="2"/>
  <c r="Y5320" i="2"/>
  <c r="Y5321" i="2"/>
  <c r="Y5322" i="2"/>
  <c r="Y5323" i="2"/>
  <c r="Y5324" i="2"/>
  <c r="Y5325" i="2"/>
  <c r="Y5326" i="2"/>
  <c r="Y5327" i="2"/>
  <c r="Y5328" i="2"/>
  <c r="Y5329" i="2"/>
  <c r="Y5330" i="2"/>
  <c r="Y5331" i="2"/>
  <c r="Y5332" i="2"/>
  <c r="Y5333" i="2"/>
  <c r="Y5334" i="2"/>
  <c r="Y5335" i="2"/>
  <c r="Y5336" i="2"/>
  <c r="Y5337" i="2"/>
  <c r="Y5338" i="2"/>
  <c r="Y5339" i="2"/>
  <c r="Y5340" i="2"/>
  <c r="Y5341" i="2"/>
  <c r="Y5342" i="2"/>
  <c r="Y5343" i="2"/>
  <c r="Y5344" i="2"/>
  <c r="Y5345" i="2"/>
  <c r="Y5346" i="2"/>
  <c r="Y5347" i="2"/>
  <c r="Y5348" i="2"/>
  <c r="Y5349" i="2"/>
  <c r="Y5350" i="2"/>
  <c r="Y5351" i="2"/>
  <c r="Y5352" i="2"/>
  <c r="Y5353" i="2"/>
  <c r="Y5354" i="2"/>
  <c r="Y5355" i="2"/>
  <c r="Y5356" i="2"/>
  <c r="Y5357" i="2"/>
  <c r="Y5358" i="2"/>
  <c r="Y5359" i="2"/>
  <c r="Y5360" i="2"/>
  <c r="Y5361" i="2"/>
  <c r="Y5362" i="2"/>
  <c r="Y5363" i="2"/>
  <c r="Y5364" i="2"/>
  <c r="Y5365" i="2"/>
  <c r="Y5366" i="2"/>
  <c r="Y5367" i="2"/>
  <c r="Y5368" i="2"/>
  <c r="Y5369" i="2"/>
  <c r="Y5370" i="2"/>
  <c r="Y5371" i="2"/>
  <c r="Y5372" i="2"/>
  <c r="Y5373" i="2"/>
  <c r="Y5374" i="2"/>
  <c r="Y5375" i="2"/>
  <c r="Y5376" i="2"/>
  <c r="Y5377" i="2"/>
  <c r="Y5378" i="2"/>
  <c r="Y5379" i="2"/>
  <c r="Y5380" i="2"/>
  <c r="Y5381" i="2"/>
  <c r="Y5382" i="2"/>
  <c r="Y5383" i="2"/>
  <c r="Y5384" i="2"/>
  <c r="Y5385" i="2"/>
  <c r="Y5386" i="2"/>
  <c r="Y5387" i="2"/>
  <c r="Y5388" i="2"/>
  <c r="Y5389" i="2"/>
  <c r="Y5390" i="2"/>
  <c r="Y5391" i="2"/>
  <c r="Y5392" i="2"/>
  <c r="Y5393" i="2"/>
  <c r="Y5394" i="2"/>
  <c r="Y5395" i="2"/>
  <c r="Y5396" i="2"/>
  <c r="Y5397" i="2"/>
  <c r="Y5398" i="2"/>
  <c r="Y5399" i="2"/>
  <c r="Y5400" i="2"/>
  <c r="Y5401" i="2"/>
  <c r="Y5402" i="2"/>
  <c r="Y5403" i="2"/>
  <c r="Y5404" i="2"/>
  <c r="Y5405" i="2"/>
  <c r="Y5406" i="2"/>
  <c r="Y5407" i="2"/>
  <c r="Y5408" i="2"/>
  <c r="Y5409" i="2"/>
  <c r="Y5410" i="2"/>
  <c r="Y5411" i="2"/>
  <c r="Y5412" i="2"/>
  <c r="Y5413" i="2"/>
  <c r="Y5414" i="2"/>
  <c r="Y5415" i="2"/>
  <c r="Y5416" i="2"/>
  <c r="Y5417" i="2"/>
  <c r="Y5418" i="2"/>
  <c r="Y5419" i="2"/>
  <c r="Y5420" i="2"/>
  <c r="Y5421" i="2"/>
  <c r="Y5422" i="2"/>
  <c r="Y5423" i="2"/>
  <c r="Y5424" i="2"/>
  <c r="Y5425" i="2"/>
  <c r="Y5426" i="2"/>
  <c r="Y5427" i="2"/>
  <c r="Y5428" i="2"/>
  <c r="Y5429" i="2"/>
  <c r="Y5430" i="2"/>
  <c r="Y5431" i="2"/>
  <c r="Y5432" i="2"/>
  <c r="Y5433" i="2"/>
  <c r="Y5434" i="2"/>
  <c r="Y5435" i="2"/>
  <c r="Y5436" i="2"/>
  <c r="Y5437" i="2"/>
  <c r="Y5438" i="2"/>
  <c r="Y5439" i="2"/>
  <c r="Y5440" i="2"/>
  <c r="Y5441" i="2"/>
  <c r="Y5442" i="2"/>
  <c r="Y5443" i="2"/>
  <c r="Y5444" i="2"/>
  <c r="Y5445" i="2"/>
  <c r="Y5446" i="2"/>
  <c r="Y5447" i="2"/>
  <c r="Y5448" i="2"/>
  <c r="Y5449" i="2"/>
  <c r="Y5450" i="2"/>
  <c r="Y5451" i="2"/>
  <c r="Y5452" i="2"/>
  <c r="Y5453" i="2"/>
  <c r="Y5454" i="2"/>
  <c r="Y5455" i="2"/>
  <c r="Y5456" i="2"/>
  <c r="Y5457" i="2"/>
  <c r="Y5458" i="2"/>
  <c r="Y5459" i="2"/>
  <c r="Y5460" i="2"/>
  <c r="Y5461" i="2"/>
  <c r="Y5462" i="2"/>
  <c r="Y5463" i="2"/>
  <c r="Y5464" i="2"/>
  <c r="Y5465" i="2"/>
  <c r="Y5466" i="2"/>
  <c r="Y5467" i="2"/>
  <c r="Y5468" i="2"/>
  <c r="Y5469" i="2"/>
  <c r="Y5470" i="2"/>
  <c r="Y5471" i="2"/>
  <c r="Y5472" i="2"/>
  <c r="Y5473" i="2"/>
  <c r="Y5474" i="2"/>
  <c r="Y5475" i="2"/>
  <c r="Y5476" i="2"/>
  <c r="Y5477" i="2"/>
  <c r="Y5478" i="2"/>
  <c r="Y5479" i="2"/>
  <c r="Y5480" i="2"/>
  <c r="Y5481" i="2"/>
  <c r="Y5482" i="2"/>
  <c r="Y5483" i="2"/>
  <c r="Y5484" i="2"/>
  <c r="Y5485" i="2"/>
  <c r="Y5486" i="2"/>
  <c r="Y5487" i="2"/>
  <c r="Y5488" i="2"/>
  <c r="Y5489" i="2"/>
  <c r="Y5490" i="2"/>
  <c r="Y5491" i="2"/>
  <c r="Y5492" i="2"/>
  <c r="Y5493" i="2"/>
  <c r="Y5494" i="2"/>
  <c r="Y5495" i="2"/>
  <c r="Y5496" i="2"/>
  <c r="Y5497" i="2"/>
  <c r="Y5498" i="2"/>
  <c r="Y5499" i="2"/>
  <c r="Y5500" i="2"/>
  <c r="Y5501" i="2"/>
  <c r="Y5502" i="2"/>
  <c r="Y5503" i="2"/>
  <c r="Y5504" i="2"/>
  <c r="Y5505" i="2"/>
  <c r="Y5506" i="2"/>
  <c r="Y5507" i="2"/>
  <c r="Y5508" i="2"/>
  <c r="Y5509" i="2"/>
  <c r="Y5510" i="2"/>
  <c r="Y5511" i="2"/>
  <c r="Y5512" i="2"/>
  <c r="Y5513" i="2"/>
  <c r="Y5514" i="2"/>
  <c r="Y5515" i="2"/>
  <c r="Y5516" i="2"/>
  <c r="Y5517" i="2"/>
  <c r="Y5518" i="2"/>
  <c r="Y5519" i="2"/>
  <c r="Y5520" i="2"/>
  <c r="Y5521" i="2"/>
  <c r="Y5522" i="2"/>
  <c r="Y5523" i="2"/>
  <c r="Y5524" i="2"/>
  <c r="Y5525" i="2"/>
  <c r="Y5526" i="2"/>
  <c r="Y5527" i="2"/>
  <c r="Y5528" i="2"/>
  <c r="Y5529" i="2"/>
  <c r="Y5530" i="2"/>
  <c r="Y5531" i="2"/>
  <c r="Y5532" i="2"/>
  <c r="Y5533" i="2"/>
  <c r="Y5534" i="2"/>
  <c r="Y5535" i="2"/>
  <c r="Y5536" i="2"/>
  <c r="Y5537" i="2"/>
  <c r="Y5538" i="2"/>
  <c r="Y5539" i="2"/>
  <c r="Y5540" i="2"/>
  <c r="Y5541" i="2"/>
  <c r="Y5542" i="2"/>
  <c r="Y5543" i="2"/>
  <c r="Y5544" i="2"/>
  <c r="Y5545" i="2"/>
  <c r="Y5546" i="2"/>
  <c r="Y5547" i="2"/>
  <c r="Y5548" i="2"/>
  <c r="Y5549" i="2"/>
  <c r="Y5550" i="2"/>
  <c r="Y5551" i="2"/>
  <c r="Y5552" i="2"/>
  <c r="Y5553" i="2"/>
  <c r="Y5554" i="2"/>
  <c r="Y5555" i="2"/>
  <c r="Y5556" i="2"/>
  <c r="Y5557" i="2"/>
  <c r="Y5558" i="2"/>
  <c r="Y5559" i="2"/>
  <c r="Y5560" i="2"/>
  <c r="Y5561" i="2"/>
  <c r="Y5562" i="2"/>
  <c r="Y5563" i="2"/>
  <c r="Y5564" i="2"/>
  <c r="Y5565" i="2"/>
  <c r="Y5566" i="2"/>
  <c r="Y5567" i="2"/>
  <c r="Y5568" i="2"/>
  <c r="Y5569" i="2"/>
  <c r="Y5570" i="2"/>
  <c r="Y5571" i="2"/>
  <c r="Y5572" i="2"/>
  <c r="Y5573" i="2"/>
  <c r="Y5574" i="2"/>
  <c r="Y5575" i="2"/>
  <c r="Y5576" i="2"/>
  <c r="Y5577" i="2"/>
  <c r="Y5578" i="2"/>
  <c r="Y5579" i="2"/>
  <c r="Y5580" i="2"/>
  <c r="Y5581" i="2"/>
  <c r="Y5582" i="2"/>
  <c r="Y5583" i="2"/>
  <c r="Y5584" i="2"/>
  <c r="Y5585" i="2"/>
  <c r="Y5586" i="2"/>
  <c r="Y5587" i="2"/>
  <c r="Y5588" i="2"/>
  <c r="Y5589" i="2"/>
  <c r="Y5590" i="2"/>
  <c r="Y5591" i="2"/>
  <c r="Y5592" i="2"/>
  <c r="Y5593" i="2"/>
  <c r="Y5594" i="2"/>
  <c r="Y5595" i="2"/>
  <c r="Y5596" i="2"/>
  <c r="Y5597" i="2"/>
  <c r="Y5598" i="2"/>
  <c r="Y5599" i="2"/>
  <c r="Y5600" i="2"/>
  <c r="Y5601" i="2"/>
  <c r="Y5602" i="2"/>
  <c r="Y5603" i="2"/>
  <c r="Y5604" i="2"/>
  <c r="Y5605" i="2"/>
  <c r="Y5606" i="2"/>
  <c r="Y5607" i="2"/>
  <c r="Y5608" i="2"/>
  <c r="Y5609" i="2"/>
  <c r="Y5610" i="2"/>
  <c r="Y5611" i="2"/>
  <c r="Y5612" i="2"/>
  <c r="Y5613" i="2"/>
  <c r="Y5614" i="2"/>
  <c r="Y5615" i="2"/>
  <c r="Y5616" i="2"/>
  <c r="Y5617" i="2"/>
  <c r="Y5618" i="2"/>
  <c r="Y5619" i="2"/>
  <c r="Y5620" i="2"/>
  <c r="Y5621" i="2"/>
  <c r="Y5622" i="2"/>
  <c r="Y5623" i="2"/>
  <c r="Y5624" i="2"/>
  <c r="Y5625" i="2"/>
  <c r="Y5626" i="2"/>
  <c r="Y5627" i="2"/>
  <c r="Y5628" i="2"/>
  <c r="Y5629" i="2"/>
  <c r="Y5630" i="2"/>
  <c r="Y5631" i="2"/>
  <c r="Y5632" i="2"/>
  <c r="Y5633" i="2"/>
  <c r="Y5634" i="2"/>
  <c r="Y5635" i="2"/>
  <c r="Y5636" i="2"/>
  <c r="Y5637" i="2"/>
  <c r="Y5638" i="2"/>
  <c r="Y5639" i="2"/>
  <c r="Y5640" i="2"/>
  <c r="Y5641" i="2"/>
  <c r="Y5642" i="2"/>
  <c r="Y5643" i="2"/>
  <c r="Y5644" i="2"/>
  <c r="Y5645" i="2"/>
  <c r="Y5646" i="2"/>
  <c r="Y5647" i="2"/>
  <c r="Y5648" i="2"/>
  <c r="Y5649" i="2"/>
  <c r="Y5650" i="2"/>
  <c r="Y5651" i="2"/>
  <c r="Y5652" i="2"/>
  <c r="Y5653" i="2"/>
  <c r="Y5654" i="2"/>
  <c r="Y5655" i="2"/>
  <c r="Y5656" i="2"/>
  <c r="Y5657" i="2"/>
  <c r="Y5658" i="2"/>
  <c r="Y5659" i="2"/>
  <c r="Y5660" i="2"/>
  <c r="Y5661" i="2"/>
  <c r="Y5662" i="2"/>
  <c r="Y5663" i="2"/>
  <c r="Y5664" i="2"/>
  <c r="Y5665" i="2"/>
  <c r="Y5666" i="2"/>
  <c r="Y5667" i="2"/>
  <c r="Y5668" i="2"/>
  <c r="Y5669" i="2"/>
  <c r="Y5670" i="2"/>
  <c r="Y5671" i="2"/>
  <c r="Y5672" i="2"/>
  <c r="Y5673" i="2"/>
  <c r="Y5674" i="2"/>
  <c r="Y5675" i="2"/>
  <c r="Y5676" i="2"/>
  <c r="Y5677" i="2"/>
  <c r="Y5678" i="2"/>
  <c r="Y5679" i="2"/>
  <c r="Y5680" i="2"/>
  <c r="Y5681" i="2"/>
  <c r="Y5682" i="2"/>
  <c r="Y5683" i="2"/>
  <c r="Y5684" i="2"/>
  <c r="Y5685" i="2"/>
  <c r="Y5686" i="2"/>
  <c r="Y5687" i="2"/>
  <c r="Y5688" i="2"/>
  <c r="Y5689" i="2"/>
  <c r="Y5690" i="2"/>
  <c r="Y5691" i="2"/>
  <c r="Y5692" i="2"/>
  <c r="Y5693" i="2"/>
  <c r="Y5694" i="2"/>
  <c r="Y5695" i="2"/>
  <c r="Y5696" i="2"/>
  <c r="Y5697" i="2"/>
  <c r="Y5698" i="2"/>
  <c r="Y5699" i="2"/>
  <c r="Y5700" i="2"/>
  <c r="Y5701" i="2"/>
  <c r="Y5702" i="2"/>
  <c r="Y5703" i="2"/>
  <c r="Y5704" i="2"/>
  <c r="Y5705" i="2"/>
  <c r="Y5706" i="2"/>
  <c r="Y5707" i="2"/>
  <c r="Y5708" i="2"/>
  <c r="Y5709" i="2"/>
  <c r="Y5710" i="2"/>
  <c r="Y5711" i="2"/>
  <c r="Y5712" i="2"/>
  <c r="Y5713" i="2"/>
  <c r="Y5714" i="2"/>
  <c r="Y5715" i="2"/>
  <c r="Y5716" i="2"/>
  <c r="Y5717" i="2"/>
  <c r="Y5718" i="2"/>
  <c r="Y5719" i="2"/>
  <c r="Y5720" i="2"/>
  <c r="Y5721" i="2"/>
  <c r="Y5722" i="2"/>
  <c r="Y5723" i="2"/>
  <c r="Y5724" i="2"/>
  <c r="Y5725" i="2"/>
  <c r="Y5726" i="2"/>
  <c r="Y5727" i="2"/>
  <c r="Y5728" i="2"/>
  <c r="Y5729" i="2"/>
  <c r="Y5730" i="2"/>
  <c r="Y5731" i="2"/>
  <c r="Y5732" i="2"/>
  <c r="Y5733" i="2"/>
  <c r="Y5734" i="2"/>
  <c r="Y5735" i="2"/>
  <c r="Y5736" i="2"/>
  <c r="Y5737" i="2"/>
  <c r="Y5738" i="2"/>
  <c r="Y5739" i="2"/>
  <c r="Y5740" i="2"/>
  <c r="Y5741" i="2"/>
  <c r="Y5742" i="2"/>
  <c r="Y5743" i="2"/>
  <c r="Y5744" i="2"/>
  <c r="Y5745" i="2"/>
  <c r="Y5746" i="2"/>
  <c r="Y5747" i="2"/>
  <c r="Y5748" i="2"/>
  <c r="Y5749" i="2"/>
  <c r="Y5750" i="2"/>
  <c r="Y5751" i="2"/>
  <c r="Y5752" i="2"/>
  <c r="Y5753" i="2"/>
  <c r="Y5754" i="2"/>
  <c r="Y5755" i="2"/>
  <c r="Y5756" i="2"/>
  <c r="Y5757" i="2"/>
  <c r="Y5758" i="2"/>
  <c r="Y5759" i="2"/>
  <c r="Y5760" i="2"/>
  <c r="Y5761" i="2"/>
  <c r="Y5762" i="2"/>
  <c r="Y5763" i="2"/>
  <c r="Y5764" i="2"/>
  <c r="Y5765" i="2"/>
  <c r="Y5766" i="2"/>
  <c r="Y5767" i="2"/>
  <c r="Y5768" i="2"/>
  <c r="Y5769" i="2"/>
  <c r="Y5770" i="2"/>
  <c r="Y5771" i="2"/>
  <c r="Y5772" i="2"/>
  <c r="Y5773" i="2"/>
  <c r="Y5774" i="2"/>
  <c r="Y5775" i="2"/>
  <c r="Y5776" i="2"/>
  <c r="Y5777" i="2"/>
  <c r="Y5778" i="2"/>
  <c r="Y5779" i="2"/>
  <c r="Y5780" i="2"/>
  <c r="Y5781" i="2"/>
  <c r="Y5782" i="2"/>
  <c r="Y5783" i="2"/>
  <c r="Y5784" i="2"/>
  <c r="Y5785" i="2"/>
  <c r="Y5786" i="2"/>
  <c r="Y5787" i="2"/>
  <c r="Y5788" i="2"/>
  <c r="Y5789" i="2"/>
  <c r="Y5790" i="2"/>
  <c r="Y5791" i="2"/>
  <c r="Y5792" i="2"/>
  <c r="Y5793" i="2"/>
  <c r="Y5794" i="2"/>
  <c r="Y5795" i="2"/>
  <c r="Y5796" i="2"/>
  <c r="Y5797" i="2"/>
  <c r="Y5798" i="2"/>
  <c r="Y5799" i="2"/>
  <c r="Y5800" i="2"/>
  <c r="Y5801" i="2"/>
  <c r="Y5802" i="2"/>
  <c r="Y5803" i="2"/>
  <c r="Y5804" i="2"/>
  <c r="Y5805" i="2"/>
  <c r="Y5806" i="2"/>
  <c r="Y5807" i="2"/>
  <c r="Y5808" i="2"/>
  <c r="Y5809" i="2"/>
  <c r="Y5810" i="2"/>
  <c r="Y5811" i="2"/>
  <c r="Y5812" i="2"/>
  <c r="Y5813" i="2"/>
  <c r="Y5814" i="2"/>
  <c r="Y5815" i="2"/>
  <c r="Y5816" i="2"/>
  <c r="Y5817" i="2"/>
  <c r="Y5818" i="2"/>
  <c r="Y5819" i="2"/>
  <c r="Y5820" i="2"/>
  <c r="Y5821" i="2"/>
  <c r="Y5822" i="2"/>
  <c r="Y5823" i="2"/>
  <c r="Y5824" i="2"/>
  <c r="Y5825" i="2"/>
  <c r="Y5826" i="2"/>
  <c r="Y5827" i="2"/>
  <c r="Y5828" i="2"/>
  <c r="Y5829" i="2"/>
  <c r="Y5830" i="2"/>
  <c r="Y5831" i="2"/>
  <c r="Y5832" i="2"/>
  <c r="Y5833" i="2"/>
  <c r="Y5834" i="2"/>
  <c r="Y5835" i="2"/>
  <c r="Y5836" i="2"/>
  <c r="Y5837" i="2"/>
  <c r="Y5838" i="2"/>
  <c r="Y5839" i="2"/>
  <c r="Y5840" i="2"/>
  <c r="Y5841" i="2"/>
  <c r="Y5842" i="2"/>
  <c r="Y5843" i="2"/>
  <c r="Y5844" i="2"/>
  <c r="Y5845" i="2"/>
  <c r="Y5846" i="2"/>
  <c r="Y5847" i="2"/>
  <c r="Y5848" i="2"/>
  <c r="Y5849" i="2"/>
  <c r="Y5850" i="2"/>
  <c r="Y5851" i="2"/>
  <c r="Y5852" i="2"/>
  <c r="Y5853" i="2"/>
  <c r="Y5854" i="2"/>
  <c r="Y5855" i="2"/>
  <c r="Y5856" i="2"/>
  <c r="Y5857" i="2"/>
  <c r="Y5858" i="2"/>
  <c r="Y5859" i="2"/>
  <c r="Y5860" i="2"/>
  <c r="Y5861" i="2"/>
  <c r="Y5862" i="2"/>
  <c r="Y5863" i="2"/>
  <c r="Y5864" i="2"/>
  <c r="Y5865" i="2"/>
  <c r="Y5866" i="2"/>
  <c r="Y5867" i="2"/>
  <c r="Y5868" i="2"/>
  <c r="Y5869" i="2"/>
  <c r="Y5870" i="2"/>
  <c r="Y5871" i="2"/>
  <c r="Y5872" i="2"/>
  <c r="Y5873" i="2"/>
  <c r="Y5874" i="2"/>
  <c r="Y5875" i="2"/>
  <c r="Y5876" i="2"/>
  <c r="Y5877" i="2"/>
  <c r="Y5878" i="2"/>
  <c r="Y5879" i="2"/>
  <c r="Y5880" i="2"/>
  <c r="Y5881" i="2"/>
  <c r="Y5882" i="2"/>
  <c r="Y5883" i="2"/>
  <c r="Y5884" i="2"/>
  <c r="Y5885" i="2"/>
  <c r="Y5886" i="2"/>
  <c r="Y5887" i="2"/>
  <c r="Y5888" i="2"/>
  <c r="Y5889" i="2"/>
  <c r="Y5890" i="2"/>
  <c r="Y5891" i="2"/>
  <c r="Y5892" i="2"/>
  <c r="Y5893" i="2"/>
  <c r="Y5894" i="2"/>
  <c r="Y5895" i="2"/>
  <c r="Y5896" i="2"/>
  <c r="Y5897" i="2"/>
  <c r="Y5898" i="2"/>
  <c r="Y5899" i="2"/>
  <c r="Y5900" i="2"/>
  <c r="Y5901" i="2"/>
  <c r="Y5902" i="2"/>
  <c r="Y5903" i="2"/>
  <c r="Y5904" i="2"/>
  <c r="Y5905" i="2"/>
  <c r="Y5906" i="2"/>
  <c r="Y5907" i="2"/>
  <c r="Y5908" i="2"/>
  <c r="Y5909" i="2"/>
  <c r="Y5910" i="2"/>
  <c r="Y5911" i="2"/>
  <c r="Y5912" i="2"/>
  <c r="Y5913" i="2"/>
  <c r="Y5914" i="2"/>
  <c r="Y5915" i="2"/>
  <c r="Y5916" i="2"/>
  <c r="Y5917" i="2"/>
  <c r="Y5918" i="2"/>
  <c r="Y5919" i="2"/>
  <c r="Y5920" i="2"/>
  <c r="Y5921" i="2"/>
  <c r="Y5922" i="2"/>
  <c r="Y5923" i="2"/>
  <c r="Y5924" i="2"/>
  <c r="Y5925" i="2"/>
  <c r="Y5926" i="2"/>
  <c r="Y5927" i="2"/>
  <c r="Y5928" i="2"/>
  <c r="Y5929" i="2"/>
  <c r="Y5930" i="2"/>
  <c r="Y5931" i="2"/>
  <c r="Y5932" i="2"/>
  <c r="Y5933" i="2"/>
  <c r="Y5934" i="2"/>
  <c r="Y5935" i="2"/>
  <c r="Y5936" i="2"/>
  <c r="Y5937" i="2"/>
  <c r="Y5938" i="2"/>
  <c r="Y5939" i="2"/>
  <c r="Y5940" i="2"/>
  <c r="Y5941" i="2"/>
  <c r="Y5942" i="2"/>
  <c r="Y5943" i="2"/>
  <c r="Y5944" i="2"/>
  <c r="Y5945" i="2"/>
  <c r="Y5946" i="2"/>
  <c r="Y5947" i="2"/>
  <c r="Y5948" i="2"/>
  <c r="Y5949" i="2"/>
  <c r="Y5950" i="2"/>
  <c r="Y5951" i="2"/>
  <c r="Y5952" i="2"/>
  <c r="Y5953" i="2"/>
  <c r="Y5954" i="2"/>
  <c r="Y5955" i="2"/>
  <c r="Y5956" i="2"/>
  <c r="Y5957" i="2"/>
  <c r="Y5958" i="2"/>
  <c r="Y5959" i="2"/>
  <c r="Y5960" i="2"/>
  <c r="Y5961" i="2"/>
  <c r="Y5962" i="2"/>
  <c r="Y5963" i="2"/>
  <c r="Y5964" i="2"/>
  <c r="Y5965" i="2"/>
  <c r="Y5966" i="2"/>
  <c r="Y5967" i="2"/>
  <c r="Y5968" i="2"/>
  <c r="Y5969" i="2"/>
  <c r="Y5970" i="2"/>
  <c r="Y5971" i="2"/>
  <c r="Y5972" i="2"/>
  <c r="Y5973" i="2"/>
  <c r="Y5974" i="2"/>
  <c r="Y5975" i="2"/>
  <c r="Y5976" i="2"/>
  <c r="Y5977" i="2"/>
  <c r="Y5978" i="2"/>
  <c r="Y5979" i="2"/>
  <c r="Y5980" i="2"/>
  <c r="Y5981" i="2"/>
  <c r="Y5982" i="2"/>
  <c r="Y5983" i="2"/>
  <c r="Y5984" i="2"/>
  <c r="Y5985" i="2"/>
  <c r="Y5986" i="2"/>
  <c r="Y5987" i="2"/>
  <c r="Y5988" i="2"/>
  <c r="Y5989" i="2"/>
  <c r="Y5990" i="2"/>
  <c r="Y5991" i="2"/>
  <c r="Y5992" i="2"/>
  <c r="Y5993" i="2"/>
  <c r="Y5994" i="2"/>
  <c r="Y5995" i="2"/>
  <c r="Y5996" i="2"/>
  <c r="Y5997" i="2"/>
  <c r="Y5998" i="2"/>
  <c r="Y5999" i="2"/>
  <c r="Y6000" i="2"/>
  <c r="Y6001" i="2"/>
  <c r="Y6002" i="2"/>
  <c r="Y6003" i="2"/>
  <c r="Y6004" i="2"/>
  <c r="Y6005" i="2"/>
  <c r="Y6006" i="2"/>
  <c r="Y6007" i="2"/>
  <c r="Y6008" i="2"/>
  <c r="Y6009" i="2"/>
  <c r="Y6010" i="2"/>
  <c r="Y6011" i="2"/>
  <c r="Y6012" i="2"/>
  <c r="Y6013" i="2"/>
  <c r="Y6014" i="2"/>
  <c r="Y6015" i="2"/>
  <c r="Y6016" i="2"/>
  <c r="Y6017" i="2"/>
  <c r="Y6018" i="2"/>
  <c r="Y6019" i="2"/>
  <c r="Y6020" i="2"/>
  <c r="Y6021" i="2"/>
  <c r="Y6022" i="2"/>
  <c r="Y6023" i="2"/>
  <c r="Y6024" i="2"/>
  <c r="Y6025" i="2"/>
  <c r="Y6026" i="2"/>
  <c r="Y6027" i="2"/>
  <c r="Y6028" i="2"/>
  <c r="Y6029" i="2"/>
  <c r="Y6030" i="2"/>
  <c r="Y6031" i="2"/>
  <c r="Y6032" i="2"/>
  <c r="Y6033" i="2"/>
  <c r="Y6034" i="2"/>
  <c r="Y6035" i="2"/>
  <c r="Y6036" i="2"/>
  <c r="Y6037" i="2"/>
  <c r="Y6038" i="2"/>
  <c r="Y6039" i="2"/>
  <c r="Y6040" i="2"/>
  <c r="Y6041" i="2"/>
  <c r="Y6042" i="2"/>
  <c r="Y6043" i="2"/>
  <c r="Y6044" i="2"/>
  <c r="Y6045" i="2"/>
  <c r="Y6046" i="2"/>
  <c r="Y6047" i="2"/>
  <c r="Y6048" i="2"/>
  <c r="Y6049" i="2"/>
  <c r="Y6050" i="2"/>
  <c r="Y6051" i="2"/>
  <c r="Y6052" i="2"/>
  <c r="Y6053" i="2"/>
  <c r="Y6054" i="2"/>
  <c r="Y6055" i="2"/>
  <c r="Y6056" i="2"/>
  <c r="Y6057" i="2"/>
  <c r="Y6058" i="2"/>
  <c r="Y6059" i="2"/>
  <c r="Y6060" i="2"/>
  <c r="Y6061" i="2"/>
  <c r="Y6062" i="2"/>
  <c r="Y6063" i="2"/>
  <c r="Y6064" i="2"/>
  <c r="Y6065" i="2"/>
  <c r="Y6066" i="2"/>
  <c r="Y6067" i="2"/>
  <c r="Y6068" i="2"/>
  <c r="Y6069" i="2"/>
  <c r="Y6070" i="2"/>
  <c r="Y6071" i="2"/>
  <c r="Y6072" i="2"/>
  <c r="Y6073" i="2"/>
  <c r="Y6074" i="2"/>
  <c r="Y6075" i="2"/>
  <c r="Y6076" i="2"/>
  <c r="Y6077" i="2"/>
  <c r="Y6078" i="2"/>
  <c r="Y6079" i="2"/>
  <c r="Y6080" i="2"/>
  <c r="Y6081" i="2"/>
  <c r="Y6082" i="2"/>
  <c r="Y6083" i="2"/>
  <c r="Y6084" i="2"/>
  <c r="Y6085" i="2"/>
  <c r="Y6086" i="2"/>
  <c r="Y6087" i="2"/>
  <c r="Y6088" i="2"/>
  <c r="Y6089" i="2"/>
  <c r="Y6090" i="2"/>
  <c r="Y6091" i="2"/>
  <c r="Y6092" i="2"/>
  <c r="Y6093" i="2"/>
  <c r="Y6094" i="2"/>
  <c r="Y6095" i="2"/>
  <c r="Y6096" i="2"/>
  <c r="Y6097" i="2"/>
  <c r="Y6098" i="2"/>
  <c r="Y6099" i="2"/>
  <c r="Y6100" i="2"/>
  <c r="Y6101" i="2"/>
  <c r="Y6102" i="2"/>
  <c r="Y6103" i="2"/>
  <c r="Y6104" i="2"/>
  <c r="Y6105" i="2"/>
  <c r="Y6106" i="2"/>
  <c r="Y6107" i="2"/>
  <c r="Y6108" i="2"/>
  <c r="Y6109" i="2"/>
  <c r="Y6110" i="2"/>
  <c r="Y6111" i="2"/>
  <c r="Y6112" i="2"/>
  <c r="Y6113" i="2"/>
  <c r="Y6114" i="2"/>
  <c r="Y6115" i="2"/>
  <c r="Y6116" i="2"/>
  <c r="Y6117" i="2"/>
  <c r="Y6118" i="2"/>
  <c r="Y6119" i="2"/>
  <c r="Y6120" i="2"/>
  <c r="Y6121" i="2"/>
  <c r="Y6122" i="2"/>
  <c r="Y6123" i="2"/>
  <c r="Y6124" i="2"/>
  <c r="Y6125" i="2"/>
  <c r="Y6126" i="2"/>
  <c r="Y6127" i="2"/>
  <c r="Y6128" i="2"/>
  <c r="Y6129" i="2"/>
  <c r="Y6130" i="2"/>
  <c r="Y6131" i="2"/>
  <c r="Y6132" i="2"/>
  <c r="Y6133" i="2"/>
  <c r="Y6134" i="2"/>
  <c r="Y6135" i="2"/>
  <c r="Y6136" i="2"/>
  <c r="Y6137" i="2"/>
  <c r="Y6138" i="2"/>
  <c r="Y6139" i="2"/>
  <c r="Y6140" i="2"/>
  <c r="Y6141" i="2"/>
  <c r="Y6142" i="2"/>
  <c r="Y6143" i="2"/>
  <c r="Y6144" i="2"/>
  <c r="Y6145" i="2"/>
  <c r="Y6146" i="2"/>
  <c r="Y6147" i="2"/>
  <c r="Y6148" i="2"/>
  <c r="Y6149" i="2"/>
  <c r="Y6150" i="2"/>
  <c r="Y6151" i="2"/>
  <c r="Y6152" i="2"/>
  <c r="Y6153" i="2"/>
  <c r="Y6154" i="2"/>
  <c r="Y6155" i="2"/>
  <c r="Y6156" i="2"/>
  <c r="Y6157" i="2"/>
  <c r="Y6158" i="2"/>
  <c r="Y6159" i="2"/>
  <c r="Y6160" i="2"/>
  <c r="Y6161" i="2"/>
  <c r="Y6162" i="2"/>
  <c r="Y6163" i="2"/>
  <c r="Y6164" i="2"/>
  <c r="Y6165" i="2"/>
  <c r="Y6166" i="2"/>
  <c r="Y6167" i="2"/>
  <c r="Y6168" i="2"/>
  <c r="Y6169" i="2"/>
  <c r="Y6170" i="2"/>
  <c r="Y6171" i="2"/>
  <c r="Y6172" i="2"/>
  <c r="Y6173" i="2"/>
  <c r="Y6174" i="2"/>
  <c r="Y6175" i="2"/>
  <c r="Y6176" i="2"/>
  <c r="Y6177" i="2"/>
  <c r="Y6178" i="2"/>
  <c r="Y6179" i="2"/>
  <c r="Y6180" i="2"/>
  <c r="Y6181" i="2"/>
  <c r="Y6182" i="2"/>
  <c r="Y6183" i="2"/>
  <c r="Y6184" i="2"/>
  <c r="Y6185" i="2"/>
  <c r="Y6186" i="2"/>
  <c r="Y6187" i="2"/>
  <c r="Y6188" i="2"/>
  <c r="Y6189" i="2"/>
  <c r="Y6190" i="2"/>
  <c r="Y6191" i="2"/>
  <c r="Y6192" i="2"/>
  <c r="Y6193" i="2"/>
  <c r="Y6194" i="2"/>
  <c r="Y6195" i="2"/>
  <c r="Y6196" i="2"/>
  <c r="Y6197" i="2"/>
  <c r="Y6198" i="2"/>
  <c r="Y6199" i="2"/>
  <c r="Y6200" i="2"/>
  <c r="Y6201" i="2"/>
  <c r="Y6202" i="2"/>
  <c r="Y6203" i="2"/>
  <c r="Y6204" i="2"/>
  <c r="Y6205" i="2"/>
  <c r="Y6206" i="2"/>
  <c r="Y6207" i="2"/>
  <c r="Y6208" i="2"/>
  <c r="Y6209" i="2"/>
  <c r="Y6210" i="2"/>
  <c r="Y6211" i="2"/>
  <c r="Y6212" i="2"/>
  <c r="Y6213" i="2"/>
  <c r="Y6214" i="2"/>
  <c r="Y6215" i="2"/>
  <c r="Y6216" i="2"/>
  <c r="Y6217" i="2"/>
  <c r="Y6218" i="2"/>
  <c r="Y6219" i="2"/>
  <c r="Y6220" i="2"/>
  <c r="Y6221" i="2"/>
  <c r="Y6222" i="2"/>
  <c r="Y6223" i="2"/>
  <c r="Y6224" i="2"/>
  <c r="Y6225" i="2"/>
  <c r="Y6226" i="2"/>
  <c r="Y6227" i="2"/>
  <c r="Y6228" i="2"/>
  <c r="Y6229" i="2"/>
  <c r="Y6230" i="2"/>
  <c r="Y6231" i="2"/>
  <c r="Y6232" i="2"/>
  <c r="Y6233" i="2"/>
  <c r="Y6234" i="2"/>
  <c r="Y6235" i="2"/>
  <c r="Y6236" i="2"/>
  <c r="Y6237" i="2"/>
  <c r="Y6238" i="2"/>
  <c r="Y6239" i="2"/>
  <c r="Y6240" i="2"/>
  <c r="Y6241" i="2"/>
  <c r="Y6242" i="2"/>
  <c r="Y6243" i="2"/>
  <c r="Y6244" i="2"/>
  <c r="Y6245" i="2"/>
  <c r="Y6246" i="2"/>
  <c r="Y6247" i="2"/>
  <c r="Y6248" i="2"/>
  <c r="Y6249" i="2"/>
  <c r="Y6250" i="2"/>
  <c r="Y6251" i="2"/>
  <c r="Y6252" i="2"/>
  <c r="Y6253" i="2"/>
  <c r="Y6254" i="2"/>
  <c r="Y6255" i="2"/>
  <c r="Y6256" i="2"/>
  <c r="Y6257" i="2"/>
  <c r="Y6258" i="2"/>
  <c r="Y6259" i="2"/>
  <c r="Y6260" i="2"/>
  <c r="Y6261" i="2"/>
  <c r="Y6262" i="2"/>
  <c r="Y6263" i="2"/>
  <c r="Y6264" i="2"/>
  <c r="Y6265" i="2"/>
  <c r="Y6266" i="2"/>
  <c r="Y6267" i="2"/>
  <c r="Y6268" i="2"/>
  <c r="Y6269" i="2"/>
  <c r="Y6270" i="2"/>
  <c r="Y6271" i="2"/>
  <c r="Y6272" i="2"/>
  <c r="Y6273" i="2"/>
  <c r="Y6274" i="2"/>
  <c r="Y6275" i="2"/>
  <c r="Y6276" i="2"/>
  <c r="Y6277" i="2"/>
  <c r="Y6278" i="2"/>
  <c r="Y6279" i="2"/>
  <c r="Y6280" i="2"/>
  <c r="Y6281" i="2"/>
  <c r="Y6282" i="2"/>
  <c r="Y6283" i="2"/>
  <c r="Y6284" i="2"/>
  <c r="Y6285" i="2"/>
  <c r="Y6286" i="2"/>
  <c r="Y6287" i="2"/>
  <c r="Y6288" i="2"/>
  <c r="Y6289" i="2"/>
  <c r="Y6290" i="2"/>
  <c r="Y6291" i="2"/>
  <c r="Y6292" i="2"/>
  <c r="Y6293" i="2"/>
  <c r="Y6294" i="2"/>
  <c r="Y6295" i="2"/>
  <c r="Y6296" i="2"/>
  <c r="Y6297" i="2"/>
  <c r="Y6298" i="2"/>
  <c r="Y6299" i="2"/>
  <c r="Y6300" i="2"/>
  <c r="Y6301" i="2"/>
  <c r="Y6302" i="2"/>
  <c r="Y6303" i="2"/>
  <c r="Y6304" i="2"/>
  <c r="Y6305" i="2"/>
  <c r="Y6306" i="2"/>
  <c r="Y6307" i="2"/>
  <c r="Y6308" i="2"/>
  <c r="Y6309" i="2"/>
  <c r="Y6310" i="2"/>
  <c r="Y6311" i="2"/>
  <c r="Y6312" i="2"/>
  <c r="Y6313" i="2"/>
  <c r="Y6314" i="2"/>
  <c r="Y6315" i="2"/>
  <c r="Y6316" i="2"/>
  <c r="Y6317" i="2"/>
  <c r="Y6318" i="2"/>
  <c r="Y6319" i="2"/>
  <c r="Y6320" i="2"/>
  <c r="Y6321" i="2"/>
  <c r="Y6322" i="2"/>
  <c r="Y6323" i="2"/>
  <c r="Y6324" i="2"/>
  <c r="Y6325" i="2"/>
  <c r="Y6326" i="2"/>
  <c r="Y6327" i="2"/>
  <c r="Y6328" i="2"/>
  <c r="Y6329" i="2"/>
  <c r="Y6330" i="2"/>
  <c r="Y6331" i="2"/>
  <c r="Y6332" i="2"/>
  <c r="Y6333" i="2"/>
  <c r="Y6334" i="2"/>
  <c r="Y6335" i="2"/>
  <c r="Y6336" i="2"/>
  <c r="Y6337" i="2"/>
  <c r="Y6338" i="2"/>
  <c r="Y6339" i="2"/>
  <c r="Y6340" i="2"/>
  <c r="Y6341" i="2"/>
  <c r="Y6342" i="2"/>
  <c r="Y6343" i="2"/>
  <c r="Y6344" i="2"/>
  <c r="Y6345" i="2"/>
  <c r="Y6346" i="2"/>
  <c r="Y6347" i="2"/>
  <c r="Y6348" i="2"/>
  <c r="Y6349" i="2"/>
  <c r="Y6350" i="2"/>
  <c r="Y6351" i="2"/>
  <c r="Y6352" i="2"/>
  <c r="Y6353" i="2"/>
  <c r="Y6354" i="2"/>
  <c r="Y6355" i="2"/>
  <c r="Y6356" i="2"/>
  <c r="Y6357" i="2"/>
  <c r="Y6358" i="2"/>
  <c r="Y6359" i="2"/>
  <c r="Y6360" i="2"/>
  <c r="Y6361" i="2"/>
  <c r="Y6362" i="2"/>
  <c r="Y6363" i="2"/>
  <c r="Y6364" i="2"/>
  <c r="Y6365" i="2"/>
  <c r="Y6366" i="2"/>
  <c r="Y6367" i="2"/>
  <c r="Y6368" i="2"/>
  <c r="Y6369" i="2"/>
  <c r="Y6370" i="2"/>
  <c r="Y6371" i="2"/>
  <c r="Y6372" i="2"/>
  <c r="Y6373" i="2"/>
  <c r="Y6374" i="2"/>
  <c r="Y6375" i="2"/>
  <c r="Y6376" i="2"/>
  <c r="Y6377" i="2"/>
  <c r="Y6378" i="2"/>
  <c r="Y6379" i="2"/>
  <c r="Y6380" i="2"/>
  <c r="Y6381" i="2"/>
  <c r="Y6382" i="2"/>
  <c r="Y6383" i="2"/>
  <c r="Y6384" i="2"/>
  <c r="Y6385" i="2"/>
  <c r="Y6386" i="2"/>
  <c r="Y6387" i="2"/>
  <c r="Y6388" i="2"/>
  <c r="Y6389" i="2"/>
  <c r="Y6390" i="2"/>
  <c r="Y6391" i="2"/>
  <c r="Y6392" i="2"/>
  <c r="Y6393" i="2"/>
  <c r="Y6394" i="2"/>
  <c r="Y6395" i="2"/>
  <c r="Y6396" i="2"/>
  <c r="Y6397" i="2"/>
  <c r="Y6398" i="2"/>
  <c r="Y6399" i="2"/>
  <c r="Y6400" i="2"/>
  <c r="Y6401" i="2"/>
  <c r="Y6402" i="2"/>
  <c r="Y6403" i="2"/>
  <c r="Y6404" i="2"/>
  <c r="Y6405" i="2"/>
  <c r="Y6406" i="2"/>
  <c r="Y6407" i="2"/>
  <c r="Y6408" i="2"/>
  <c r="Y6409" i="2"/>
  <c r="Y6410" i="2"/>
  <c r="Y6411" i="2"/>
  <c r="Y6412" i="2"/>
  <c r="Y6413" i="2"/>
  <c r="Y6414" i="2"/>
  <c r="Y6415" i="2"/>
  <c r="Y6416" i="2"/>
  <c r="Y6417" i="2"/>
  <c r="Y6418" i="2"/>
  <c r="Y6419" i="2"/>
  <c r="Y6420" i="2"/>
  <c r="Y6421" i="2"/>
  <c r="Y6422" i="2"/>
  <c r="Y6423" i="2"/>
  <c r="Y6424" i="2"/>
  <c r="Y6425" i="2"/>
  <c r="Y6426" i="2"/>
  <c r="Y6427" i="2"/>
  <c r="Y6428" i="2"/>
  <c r="Y6429" i="2"/>
  <c r="Y6430" i="2"/>
  <c r="Y6431" i="2"/>
  <c r="Y6432" i="2"/>
  <c r="Y6433" i="2"/>
  <c r="Y6434" i="2"/>
  <c r="Y6435" i="2"/>
  <c r="Y6436" i="2"/>
  <c r="Y6437" i="2"/>
  <c r="Y6438" i="2"/>
  <c r="Y6439" i="2"/>
  <c r="Y6440" i="2"/>
  <c r="Y6441" i="2"/>
  <c r="Y6442" i="2"/>
  <c r="Y6443" i="2"/>
  <c r="Y6444" i="2"/>
  <c r="Y6445" i="2"/>
  <c r="Y6446" i="2"/>
  <c r="Y6447" i="2"/>
  <c r="Y6448" i="2"/>
  <c r="Y6449" i="2"/>
  <c r="Y6450" i="2"/>
  <c r="Y6451" i="2"/>
  <c r="Y6452" i="2"/>
  <c r="Y6453" i="2"/>
  <c r="Y6454" i="2"/>
  <c r="Y6455" i="2"/>
  <c r="Y6456" i="2"/>
  <c r="Y6457" i="2"/>
  <c r="Y6458" i="2"/>
  <c r="Y6459" i="2"/>
  <c r="Y6460" i="2"/>
  <c r="Y6461" i="2"/>
  <c r="Y6462" i="2"/>
  <c r="Y6463" i="2"/>
  <c r="Y6464" i="2"/>
  <c r="Y6465" i="2"/>
  <c r="Y6466" i="2"/>
  <c r="Y6467" i="2"/>
  <c r="Y6468" i="2"/>
  <c r="Y6469" i="2"/>
  <c r="Y6470" i="2"/>
  <c r="Y6471" i="2"/>
  <c r="Y6472" i="2"/>
  <c r="Y6473" i="2"/>
  <c r="Y6474" i="2"/>
  <c r="Y6475" i="2"/>
  <c r="Y6476" i="2"/>
  <c r="Y6477" i="2"/>
  <c r="Y6478" i="2"/>
  <c r="Y6479" i="2"/>
  <c r="Y6480" i="2"/>
  <c r="Y6481" i="2"/>
  <c r="Y6482" i="2"/>
  <c r="Y6483" i="2"/>
  <c r="Y6484" i="2"/>
  <c r="Y6485" i="2"/>
  <c r="Y6486" i="2"/>
  <c r="Y6487" i="2"/>
  <c r="Y6488" i="2"/>
  <c r="Y6489" i="2"/>
  <c r="Y6490" i="2"/>
  <c r="Y6491" i="2"/>
  <c r="Y6492" i="2"/>
  <c r="Y6493" i="2"/>
  <c r="Y6494" i="2"/>
  <c r="Y6495" i="2"/>
  <c r="Y6496" i="2"/>
  <c r="Y6497" i="2"/>
  <c r="Y6498" i="2"/>
  <c r="Y6499" i="2"/>
  <c r="Y6500" i="2"/>
  <c r="Y6501" i="2"/>
  <c r="Y6502" i="2"/>
  <c r="Y6503" i="2"/>
  <c r="Y6504" i="2"/>
  <c r="Y6505" i="2"/>
  <c r="Y6506" i="2"/>
  <c r="Y6507" i="2"/>
  <c r="Y6508" i="2"/>
  <c r="Y6509" i="2"/>
  <c r="Y6510" i="2"/>
  <c r="Y6511" i="2"/>
  <c r="Y6512" i="2"/>
  <c r="Y6513" i="2"/>
  <c r="Y6514" i="2"/>
  <c r="Y6515" i="2"/>
  <c r="Y6516" i="2"/>
  <c r="Y6517" i="2"/>
  <c r="Y6518" i="2"/>
  <c r="Y6519" i="2"/>
  <c r="Y6520" i="2"/>
  <c r="Y6521" i="2"/>
  <c r="Y6522" i="2"/>
  <c r="Y6523" i="2"/>
  <c r="Y6524" i="2"/>
  <c r="Y6525" i="2"/>
  <c r="Y6526" i="2"/>
  <c r="Y6527" i="2"/>
  <c r="Y6528" i="2"/>
  <c r="Y6529" i="2"/>
  <c r="Y6530" i="2"/>
  <c r="Y6531" i="2"/>
  <c r="Y6532" i="2"/>
  <c r="Y6533" i="2"/>
  <c r="Y6534" i="2"/>
  <c r="Y6535" i="2"/>
  <c r="Y6536" i="2"/>
  <c r="Y6537" i="2"/>
  <c r="Y6538" i="2"/>
  <c r="Y6539" i="2"/>
  <c r="Y6540" i="2"/>
  <c r="Y6541" i="2"/>
  <c r="Y6542" i="2"/>
  <c r="Y6543" i="2"/>
  <c r="Y6544" i="2"/>
  <c r="Y6545" i="2"/>
  <c r="Y6546" i="2"/>
  <c r="Y6547" i="2"/>
  <c r="Y6548" i="2"/>
  <c r="Y6549" i="2"/>
  <c r="Y6550" i="2"/>
  <c r="Y6551" i="2"/>
  <c r="Y6552" i="2"/>
  <c r="Y6553" i="2"/>
  <c r="Y6554" i="2"/>
  <c r="Y6555" i="2"/>
  <c r="Y6556" i="2"/>
  <c r="Y6557" i="2"/>
  <c r="Y6558" i="2"/>
  <c r="Y6559" i="2"/>
  <c r="Y6560" i="2"/>
  <c r="Y6561" i="2"/>
  <c r="Y6562" i="2"/>
  <c r="Y6563" i="2"/>
  <c r="Y6564" i="2"/>
  <c r="Y6565" i="2"/>
  <c r="Y6566" i="2"/>
  <c r="Y6567" i="2"/>
  <c r="Y6568" i="2"/>
  <c r="Y6569" i="2"/>
  <c r="Y6570" i="2"/>
  <c r="Y6571" i="2"/>
  <c r="Y6572" i="2"/>
  <c r="Y6573" i="2"/>
  <c r="Y6574" i="2"/>
  <c r="Y6575" i="2"/>
  <c r="Y6576" i="2"/>
  <c r="Y6577" i="2"/>
  <c r="Y6578" i="2"/>
  <c r="Y6579" i="2"/>
  <c r="Y6580" i="2"/>
  <c r="Y6581" i="2"/>
  <c r="Y6582" i="2"/>
  <c r="Y6583" i="2"/>
  <c r="Y6584" i="2"/>
  <c r="Y6585" i="2"/>
  <c r="Y6586" i="2"/>
  <c r="Y6587" i="2"/>
  <c r="Y6588" i="2"/>
  <c r="Y6589" i="2"/>
  <c r="Y6590" i="2"/>
  <c r="Y6591" i="2"/>
  <c r="Y6592" i="2"/>
  <c r="Y6593" i="2"/>
  <c r="Y6594" i="2"/>
  <c r="Y6595" i="2"/>
  <c r="Y6596" i="2"/>
  <c r="Y6597" i="2"/>
  <c r="Y6598" i="2"/>
  <c r="Y6599" i="2"/>
  <c r="Y6600" i="2"/>
  <c r="Y6601" i="2"/>
  <c r="Y6602" i="2"/>
  <c r="Y6603" i="2"/>
  <c r="Y6604" i="2"/>
  <c r="Y6605" i="2"/>
  <c r="Y6606" i="2"/>
  <c r="Y6607" i="2"/>
  <c r="Y6608" i="2"/>
  <c r="Y6609" i="2"/>
  <c r="Y6610" i="2"/>
  <c r="Y6611" i="2"/>
  <c r="Y6612" i="2"/>
  <c r="Y6613" i="2"/>
  <c r="Y6614" i="2"/>
  <c r="Y6615" i="2"/>
  <c r="Y6616" i="2"/>
  <c r="Y6617" i="2"/>
  <c r="Y6618" i="2"/>
  <c r="Y6619" i="2"/>
  <c r="Y6620" i="2"/>
  <c r="Y6621" i="2"/>
  <c r="Y6622" i="2"/>
  <c r="Y6623" i="2"/>
  <c r="Y6624" i="2"/>
  <c r="Y6625" i="2"/>
  <c r="Y6626" i="2"/>
  <c r="Y6627" i="2"/>
  <c r="Y6628" i="2"/>
  <c r="Y6629" i="2"/>
  <c r="Y6630" i="2"/>
  <c r="Y6631" i="2"/>
  <c r="Y6632" i="2"/>
  <c r="Y6633" i="2"/>
  <c r="Y6634" i="2"/>
  <c r="Y6635" i="2"/>
  <c r="Y6636" i="2"/>
  <c r="Y6637" i="2"/>
  <c r="Y6638" i="2"/>
  <c r="Y6639" i="2"/>
  <c r="Y6640" i="2"/>
  <c r="Y6641" i="2"/>
  <c r="Y6642" i="2"/>
  <c r="Y6643" i="2"/>
  <c r="Y6644" i="2"/>
  <c r="Y6645" i="2"/>
  <c r="Y6646" i="2"/>
  <c r="Y6647" i="2"/>
  <c r="Y6648" i="2"/>
  <c r="Y6649" i="2"/>
  <c r="Y6650" i="2"/>
  <c r="Y6651" i="2"/>
  <c r="Y6652" i="2"/>
  <c r="Y6653" i="2"/>
  <c r="Y6654" i="2"/>
  <c r="Y6655" i="2"/>
  <c r="Y6656" i="2"/>
  <c r="Y6657" i="2"/>
  <c r="Y6658" i="2"/>
  <c r="Y6659" i="2"/>
  <c r="Y6660" i="2"/>
  <c r="Y6661" i="2"/>
  <c r="Y6662" i="2"/>
  <c r="Y6663" i="2"/>
  <c r="Y6664" i="2"/>
  <c r="Y6665" i="2"/>
  <c r="Y6666" i="2"/>
  <c r="Y6667" i="2"/>
  <c r="Y6668" i="2"/>
  <c r="Y6669" i="2"/>
  <c r="Y6670" i="2"/>
  <c r="Y6671" i="2"/>
  <c r="Y6672" i="2"/>
  <c r="Y6673" i="2"/>
  <c r="Y6674" i="2"/>
  <c r="Y6675" i="2"/>
  <c r="Y6676" i="2"/>
  <c r="Y6677" i="2"/>
  <c r="Y6678" i="2"/>
  <c r="Y6679" i="2"/>
  <c r="Y6680" i="2"/>
  <c r="Y6681" i="2"/>
  <c r="Y6682" i="2"/>
  <c r="Y6683" i="2"/>
  <c r="Y6684" i="2"/>
  <c r="Y6685" i="2"/>
  <c r="Y6686" i="2"/>
  <c r="Y6687" i="2"/>
  <c r="Y6688" i="2"/>
  <c r="Y6689" i="2"/>
  <c r="Y6690" i="2"/>
  <c r="Y6691" i="2"/>
  <c r="Y6692" i="2"/>
  <c r="Y6693" i="2"/>
  <c r="Y6694" i="2"/>
  <c r="Y6695" i="2"/>
  <c r="Y6696" i="2"/>
  <c r="Y6697" i="2"/>
  <c r="Y6698" i="2"/>
  <c r="Y6699" i="2"/>
  <c r="Y6700" i="2"/>
  <c r="Y6701" i="2"/>
  <c r="Y6702" i="2"/>
  <c r="Y6703" i="2"/>
  <c r="Y6704" i="2"/>
  <c r="Y6705" i="2"/>
  <c r="Y6706" i="2"/>
  <c r="Y6707" i="2"/>
  <c r="Y6708" i="2"/>
  <c r="Y6709" i="2"/>
  <c r="Y6710" i="2"/>
  <c r="Y6711" i="2"/>
  <c r="Y6712" i="2"/>
  <c r="Y6713" i="2"/>
  <c r="Y6714" i="2"/>
  <c r="Y6715" i="2"/>
  <c r="Y6716" i="2"/>
  <c r="Y6717" i="2"/>
  <c r="Y6718" i="2"/>
  <c r="Y6719" i="2"/>
  <c r="Y6720" i="2"/>
  <c r="Y6721" i="2"/>
  <c r="Y6722" i="2"/>
  <c r="Y6723" i="2"/>
  <c r="Y6724" i="2"/>
  <c r="Y6725" i="2"/>
  <c r="Y6726" i="2"/>
  <c r="Y6727" i="2"/>
  <c r="Y6728" i="2"/>
  <c r="Y6729" i="2"/>
  <c r="Y6730" i="2"/>
  <c r="Y6731" i="2"/>
  <c r="Y6732" i="2"/>
  <c r="Y6733" i="2"/>
  <c r="Y6734" i="2"/>
  <c r="Y6735" i="2"/>
  <c r="Y6736" i="2"/>
  <c r="Y6737" i="2"/>
  <c r="Y6738" i="2"/>
  <c r="Y6739" i="2"/>
  <c r="Y6740" i="2"/>
  <c r="Y6741" i="2"/>
  <c r="Y6742" i="2"/>
  <c r="Y6743" i="2"/>
  <c r="Y6744" i="2"/>
  <c r="Y6745" i="2"/>
  <c r="Y6746" i="2"/>
  <c r="Y6747" i="2"/>
  <c r="Y6748" i="2"/>
  <c r="Y6749" i="2"/>
  <c r="Y6750" i="2"/>
  <c r="Y6751" i="2"/>
  <c r="Y6752" i="2"/>
  <c r="Y6753" i="2"/>
  <c r="Y6754" i="2"/>
  <c r="Y6755" i="2"/>
  <c r="Y6756" i="2"/>
  <c r="Y6757" i="2"/>
  <c r="Y6758" i="2"/>
  <c r="Y6759" i="2"/>
  <c r="Y6760" i="2"/>
  <c r="Y6761" i="2"/>
  <c r="Y6762" i="2"/>
  <c r="Y6763" i="2"/>
  <c r="Y6764" i="2"/>
  <c r="Y6765" i="2"/>
  <c r="Y6766" i="2"/>
  <c r="Y6767" i="2"/>
  <c r="Y6768" i="2"/>
  <c r="Y6769" i="2"/>
  <c r="Y6770" i="2"/>
  <c r="Y6771" i="2"/>
  <c r="Y6772" i="2"/>
  <c r="Y6773" i="2"/>
  <c r="Y6774" i="2"/>
  <c r="Y6775" i="2"/>
  <c r="Y6776" i="2"/>
  <c r="Y6777" i="2"/>
  <c r="Y6778" i="2"/>
  <c r="Y6779" i="2"/>
  <c r="Y6780" i="2"/>
  <c r="Y6781" i="2"/>
  <c r="Y6782" i="2"/>
  <c r="Y6783" i="2"/>
  <c r="Y6784" i="2"/>
  <c r="Y6785" i="2"/>
  <c r="Y6786" i="2"/>
  <c r="Y6787" i="2"/>
  <c r="Y6788" i="2"/>
  <c r="Y6789" i="2"/>
  <c r="Y6790" i="2"/>
  <c r="Y6791" i="2"/>
  <c r="Y6792" i="2"/>
  <c r="Y6793" i="2"/>
  <c r="Y6794" i="2"/>
  <c r="Y6795" i="2"/>
  <c r="Y6796" i="2"/>
  <c r="Y6797" i="2"/>
  <c r="Y6798" i="2"/>
  <c r="Y6799" i="2"/>
  <c r="Y6800" i="2"/>
  <c r="Y6801" i="2"/>
  <c r="Y6802" i="2"/>
  <c r="Y6803" i="2"/>
  <c r="Y6804" i="2"/>
  <c r="Y6805" i="2"/>
  <c r="Y6806" i="2"/>
  <c r="Y6807" i="2"/>
  <c r="Y6808" i="2"/>
  <c r="Y6809" i="2"/>
  <c r="Y6810" i="2"/>
  <c r="Y6811" i="2"/>
  <c r="Y6812" i="2"/>
  <c r="Y6813" i="2"/>
  <c r="Y6814" i="2"/>
  <c r="Y6815" i="2"/>
  <c r="Y6816" i="2"/>
  <c r="Y6817" i="2"/>
  <c r="Y6818" i="2"/>
  <c r="Y6819" i="2"/>
  <c r="Y6820" i="2"/>
  <c r="Y6821" i="2"/>
  <c r="Y6822" i="2"/>
  <c r="Y6823" i="2"/>
  <c r="Y6824" i="2"/>
  <c r="Y6825" i="2"/>
  <c r="Y6826" i="2"/>
  <c r="Y6827" i="2"/>
  <c r="Y6828" i="2"/>
  <c r="Y6829" i="2"/>
  <c r="Y6830" i="2"/>
  <c r="Y6831" i="2"/>
  <c r="Y6832" i="2"/>
  <c r="Y6833" i="2"/>
  <c r="Y6834" i="2"/>
  <c r="Y6835" i="2"/>
  <c r="Y6836" i="2"/>
  <c r="Y6837" i="2"/>
  <c r="Y6838" i="2"/>
  <c r="Y6839" i="2"/>
  <c r="Y6840" i="2"/>
  <c r="Y6841" i="2"/>
  <c r="Y6842" i="2"/>
  <c r="Y6843" i="2"/>
  <c r="Y6844" i="2"/>
  <c r="Y6845" i="2"/>
  <c r="Y6846" i="2"/>
  <c r="Y6847" i="2"/>
  <c r="Y6848" i="2"/>
  <c r="Y6849" i="2"/>
  <c r="Y6850" i="2"/>
  <c r="Y6851" i="2"/>
  <c r="Y6852" i="2"/>
  <c r="Y6853" i="2"/>
  <c r="Y6854" i="2"/>
  <c r="Y6855" i="2"/>
  <c r="Y6856" i="2"/>
  <c r="Y6857" i="2"/>
  <c r="Y6858" i="2"/>
  <c r="Y6859" i="2"/>
  <c r="Y6860" i="2"/>
  <c r="Y6861" i="2"/>
  <c r="Y6862" i="2"/>
  <c r="Y6863" i="2"/>
  <c r="Y6864" i="2"/>
  <c r="Y6865" i="2"/>
  <c r="Y6866" i="2"/>
  <c r="Y6867" i="2"/>
  <c r="Y6868" i="2"/>
  <c r="Y6869" i="2"/>
  <c r="Y6870" i="2"/>
  <c r="Y6871" i="2"/>
  <c r="Y6872" i="2"/>
  <c r="Y6873" i="2"/>
  <c r="Y6874" i="2"/>
  <c r="Y6875" i="2"/>
  <c r="Y6876" i="2"/>
  <c r="Y6877" i="2"/>
  <c r="Y6878" i="2"/>
  <c r="Y6879" i="2"/>
  <c r="Y6880" i="2"/>
  <c r="Y6881" i="2"/>
  <c r="Y6882" i="2"/>
  <c r="Y6883" i="2"/>
  <c r="Y6884" i="2"/>
  <c r="Y6885" i="2"/>
  <c r="Y6886" i="2"/>
  <c r="Y6887" i="2"/>
  <c r="Y6888" i="2"/>
  <c r="Y6889" i="2"/>
  <c r="Y6890" i="2"/>
  <c r="Y6891" i="2"/>
  <c r="Y6892" i="2"/>
  <c r="Y6893" i="2"/>
  <c r="Y6894" i="2"/>
  <c r="Y6895" i="2"/>
  <c r="Y6896" i="2"/>
  <c r="Y6897" i="2"/>
  <c r="Y6898" i="2"/>
  <c r="Y6899" i="2"/>
  <c r="Y6900" i="2"/>
  <c r="Y6901" i="2"/>
  <c r="Y6902" i="2"/>
  <c r="Y6903" i="2"/>
  <c r="Y6904" i="2"/>
  <c r="Y6905" i="2"/>
  <c r="Y6906" i="2"/>
  <c r="Y6907" i="2"/>
  <c r="Y6908" i="2"/>
  <c r="Y6909" i="2"/>
  <c r="Y6910" i="2"/>
  <c r="Y6911" i="2"/>
  <c r="Y6912" i="2"/>
  <c r="Y6913" i="2"/>
  <c r="Y6914" i="2"/>
  <c r="Y6915" i="2"/>
  <c r="Y6916" i="2"/>
  <c r="Y6917" i="2"/>
  <c r="Y6918" i="2"/>
  <c r="Y6919" i="2"/>
  <c r="Y6920" i="2"/>
  <c r="Y6921" i="2"/>
  <c r="Y6922" i="2"/>
  <c r="Y6923" i="2"/>
  <c r="Y6924" i="2"/>
  <c r="Y6925" i="2"/>
  <c r="Y6926" i="2"/>
  <c r="Y6927" i="2"/>
  <c r="Y6928" i="2"/>
  <c r="Y6929" i="2"/>
  <c r="Y6930" i="2"/>
  <c r="Y6931" i="2"/>
  <c r="Y6932" i="2"/>
  <c r="Y6933" i="2"/>
  <c r="Y6934" i="2"/>
  <c r="Y6935" i="2"/>
  <c r="Y6936" i="2"/>
  <c r="Y6937" i="2"/>
  <c r="Y6938" i="2"/>
  <c r="Y6939" i="2"/>
  <c r="Y6940" i="2"/>
  <c r="Y6941" i="2"/>
  <c r="Y6942" i="2"/>
  <c r="Y6943" i="2"/>
  <c r="Y6944" i="2"/>
  <c r="Y6945" i="2"/>
  <c r="Y6946" i="2"/>
  <c r="Y6947" i="2"/>
  <c r="Y6948" i="2"/>
  <c r="Y6949" i="2"/>
  <c r="Y6950" i="2"/>
  <c r="Y6951" i="2"/>
  <c r="Y6952" i="2"/>
  <c r="Y6953" i="2"/>
  <c r="Y6954" i="2"/>
  <c r="Y6955" i="2"/>
  <c r="Y6956" i="2"/>
  <c r="Y6957" i="2"/>
  <c r="Y6958" i="2"/>
  <c r="Y6959" i="2"/>
  <c r="Y6960" i="2"/>
  <c r="Y6961" i="2"/>
  <c r="Y6962" i="2"/>
  <c r="Y6963" i="2"/>
  <c r="Y6964" i="2"/>
  <c r="Y6965" i="2"/>
  <c r="Y6966" i="2"/>
  <c r="Y6967" i="2"/>
  <c r="Y6968" i="2"/>
  <c r="Y6969" i="2"/>
  <c r="Y6970" i="2"/>
  <c r="Y6971" i="2"/>
  <c r="Y6972" i="2"/>
  <c r="Y6973" i="2"/>
  <c r="Y6974" i="2"/>
  <c r="Y6975" i="2"/>
  <c r="Y6976" i="2"/>
  <c r="Y6977" i="2"/>
  <c r="Y6978" i="2"/>
  <c r="Y6979" i="2"/>
  <c r="Y6980" i="2"/>
  <c r="Y6981" i="2"/>
  <c r="Y6982" i="2"/>
  <c r="Y6983" i="2"/>
  <c r="Y6984" i="2"/>
  <c r="Y6985" i="2"/>
  <c r="Y6986" i="2"/>
  <c r="Y6987" i="2"/>
  <c r="Y6988" i="2"/>
  <c r="Y6989" i="2"/>
  <c r="Y6990" i="2"/>
  <c r="Y6991" i="2"/>
  <c r="Y6992" i="2"/>
  <c r="Y6993" i="2"/>
  <c r="Y6994" i="2"/>
  <c r="Y6995" i="2"/>
  <c r="Y6996" i="2"/>
  <c r="Y6997" i="2"/>
  <c r="Y6998" i="2"/>
  <c r="Y6999" i="2"/>
  <c r="Y7000" i="2"/>
  <c r="Y7001" i="2"/>
  <c r="Y7002" i="2"/>
  <c r="Y7003" i="2"/>
  <c r="Y7004" i="2"/>
  <c r="Y7005" i="2"/>
  <c r="Y7006" i="2"/>
  <c r="Y7007" i="2"/>
  <c r="Y7008" i="2"/>
  <c r="Y7009" i="2"/>
  <c r="Y7010" i="2"/>
  <c r="Y7011" i="2"/>
  <c r="Y7012" i="2"/>
  <c r="Y7013" i="2"/>
  <c r="Y7014" i="2"/>
  <c r="Y7015" i="2"/>
  <c r="Y7016" i="2"/>
  <c r="Y7017" i="2"/>
  <c r="Y7018" i="2"/>
  <c r="Y7019" i="2"/>
  <c r="Y7020" i="2"/>
  <c r="Y7021" i="2"/>
  <c r="Y7022" i="2"/>
  <c r="Y7023" i="2"/>
  <c r="Y7024" i="2"/>
  <c r="Y7025" i="2"/>
  <c r="Y7026" i="2"/>
  <c r="Y7027" i="2"/>
  <c r="Y7028" i="2"/>
  <c r="Y7029" i="2"/>
  <c r="Y7030" i="2"/>
  <c r="Y7031" i="2"/>
  <c r="Y7032" i="2"/>
  <c r="Y7033" i="2"/>
  <c r="Y7034" i="2"/>
  <c r="Y7035" i="2"/>
  <c r="Y7036" i="2"/>
  <c r="Y7037" i="2"/>
  <c r="Y7038" i="2"/>
  <c r="Y7039" i="2"/>
  <c r="Y7040" i="2"/>
  <c r="Y7041" i="2"/>
  <c r="Y7042" i="2"/>
  <c r="Y7043" i="2"/>
  <c r="Y7044" i="2"/>
  <c r="Y7045" i="2"/>
  <c r="Y7046" i="2"/>
  <c r="Y7047" i="2"/>
  <c r="Y7048" i="2"/>
  <c r="Y7049" i="2"/>
  <c r="Y7050" i="2"/>
  <c r="Y7051" i="2"/>
  <c r="Y7052" i="2"/>
  <c r="Y7053" i="2"/>
  <c r="Y7054" i="2"/>
  <c r="Y7055" i="2"/>
  <c r="Y7056" i="2"/>
  <c r="Y7057" i="2"/>
  <c r="Y7058" i="2"/>
  <c r="Y7059" i="2"/>
  <c r="Y7060" i="2"/>
  <c r="Y7061" i="2"/>
  <c r="Y7062" i="2"/>
  <c r="Y7063" i="2"/>
  <c r="Y7064" i="2"/>
  <c r="Y7065" i="2"/>
  <c r="Y7066" i="2"/>
  <c r="Y7067" i="2"/>
  <c r="Y7068" i="2"/>
  <c r="Y7069" i="2"/>
  <c r="Y7070" i="2"/>
  <c r="Y7071" i="2"/>
  <c r="Y7072" i="2"/>
  <c r="Y7073" i="2"/>
  <c r="Y7074" i="2"/>
  <c r="Y7075" i="2"/>
  <c r="Y7076" i="2"/>
  <c r="Y7077" i="2"/>
  <c r="Y7078" i="2"/>
  <c r="Y7079" i="2"/>
  <c r="Y7080" i="2"/>
  <c r="Y7081" i="2"/>
  <c r="Y7082" i="2"/>
  <c r="Y7083" i="2"/>
  <c r="Y7084" i="2"/>
  <c r="Y7085" i="2"/>
  <c r="Y7086" i="2"/>
  <c r="Y7087" i="2"/>
  <c r="Y7088" i="2"/>
  <c r="Y7089" i="2"/>
  <c r="Y7090" i="2"/>
  <c r="Y7091" i="2"/>
  <c r="Y7092" i="2"/>
  <c r="Y7093" i="2"/>
  <c r="Y7094" i="2"/>
  <c r="Y7095" i="2"/>
  <c r="Y7096" i="2"/>
  <c r="Y7097" i="2"/>
  <c r="Y7098" i="2"/>
  <c r="Y7099" i="2"/>
  <c r="Y7100" i="2"/>
  <c r="Y7101" i="2"/>
  <c r="Y7102" i="2"/>
  <c r="Y7103" i="2"/>
  <c r="Y7104" i="2"/>
  <c r="Y7105" i="2"/>
  <c r="Y7106" i="2"/>
  <c r="Y7107" i="2"/>
  <c r="Y7108" i="2"/>
  <c r="Y7109" i="2"/>
  <c r="Y7110" i="2"/>
  <c r="Y7111" i="2"/>
  <c r="Y7112" i="2"/>
  <c r="Y7113" i="2"/>
  <c r="Y7114" i="2"/>
  <c r="Y7115" i="2"/>
  <c r="Y7116" i="2"/>
  <c r="Y7117" i="2"/>
  <c r="Y7118" i="2"/>
  <c r="Y7119" i="2"/>
  <c r="Y7120" i="2"/>
  <c r="Y7121" i="2"/>
  <c r="Y7122" i="2"/>
  <c r="Y7123" i="2"/>
  <c r="Y7124" i="2"/>
  <c r="Y7125" i="2"/>
  <c r="Y7126" i="2"/>
  <c r="Y7127" i="2"/>
  <c r="Y7128" i="2"/>
  <c r="Y7129" i="2"/>
  <c r="Y7130" i="2"/>
  <c r="Y7131" i="2"/>
  <c r="Y7132" i="2"/>
  <c r="Y7133" i="2"/>
  <c r="Y7134" i="2"/>
  <c r="Y7135" i="2"/>
  <c r="Y7136" i="2"/>
  <c r="Y7137" i="2"/>
  <c r="Y7138" i="2"/>
  <c r="Y7139" i="2"/>
  <c r="Y7140" i="2"/>
  <c r="Y7141" i="2"/>
  <c r="Y7142" i="2"/>
  <c r="Y7143" i="2"/>
  <c r="Y7144" i="2"/>
  <c r="Y7145" i="2"/>
  <c r="Y7146" i="2"/>
  <c r="Y7147" i="2"/>
  <c r="Y7148" i="2"/>
  <c r="Y7149" i="2"/>
  <c r="Y7150" i="2"/>
  <c r="Y7151" i="2"/>
  <c r="Y7152" i="2"/>
  <c r="Y7153" i="2"/>
  <c r="Y7154" i="2"/>
  <c r="Y7155" i="2"/>
  <c r="Y7156" i="2"/>
  <c r="Y7157" i="2"/>
  <c r="Y7158" i="2"/>
  <c r="Y7159" i="2"/>
  <c r="Y7160" i="2"/>
  <c r="Y7161" i="2"/>
  <c r="Y7162" i="2"/>
  <c r="Y7163" i="2"/>
  <c r="Y7164" i="2"/>
  <c r="Y7165" i="2"/>
  <c r="Y7166" i="2"/>
  <c r="Y7167" i="2"/>
  <c r="Y7168" i="2"/>
  <c r="Y7169" i="2"/>
  <c r="Y7170" i="2"/>
  <c r="Y7171" i="2"/>
  <c r="Y7172" i="2"/>
  <c r="Y7173" i="2"/>
  <c r="Y7174" i="2"/>
  <c r="Y7175" i="2"/>
  <c r="Y7176" i="2"/>
  <c r="Y7177" i="2"/>
  <c r="Y7178" i="2"/>
  <c r="Y7179" i="2"/>
  <c r="Y7180" i="2"/>
  <c r="Y7181" i="2"/>
  <c r="Y7182" i="2"/>
  <c r="Y7183" i="2"/>
  <c r="Y7184" i="2"/>
  <c r="Y7185" i="2"/>
  <c r="Y7186" i="2"/>
  <c r="Y7187" i="2"/>
  <c r="Y7188" i="2"/>
  <c r="Y7189" i="2"/>
  <c r="Y7190" i="2"/>
  <c r="Y7191" i="2"/>
  <c r="Y7192" i="2"/>
  <c r="Y7193" i="2"/>
  <c r="Y7194" i="2"/>
  <c r="Y7195" i="2"/>
  <c r="Y7196" i="2"/>
  <c r="Y7197" i="2"/>
  <c r="Y7198" i="2"/>
  <c r="Y7199" i="2"/>
  <c r="Y7200" i="2"/>
  <c r="Y7201" i="2"/>
  <c r="Y7202" i="2"/>
  <c r="Y7203" i="2"/>
  <c r="Y7204" i="2"/>
  <c r="Y7205" i="2"/>
  <c r="Y7206" i="2"/>
  <c r="Y7207" i="2"/>
  <c r="Y7208" i="2"/>
  <c r="Y7209" i="2"/>
  <c r="Y7210" i="2"/>
  <c r="Y7211" i="2"/>
  <c r="Y7212" i="2"/>
  <c r="Y7213" i="2"/>
  <c r="Y7214" i="2"/>
  <c r="Y7215" i="2"/>
  <c r="Y7216" i="2"/>
  <c r="Y7217" i="2"/>
  <c r="Y7218" i="2"/>
  <c r="Y7219" i="2"/>
  <c r="Y7220" i="2"/>
  <c r="Y7221" i="2"/>
  <c r="Y7222" i="2"/>
  <c r="Y7223" i="2"/>
  <c r="Y7224" i="2"/>
  <c r="Y7225" i="2"/>
  <c r="Y7226" i="2"/>
  <c r="Y7227" i="2"/>
  <c r="Y7228" i="2"/>
  <c r="Y7229" i="2"/>
  <c r="Y7230" i="2"/>
  <c r="Y7231" i="2"/>
  <c r="Y7232" i="2"/>
  <c r="Y7233" i="2"/>
  <c r="Y7234" i="2"/>
  <c r="Y7235" i="2"/>
  <c r="Y7236" i="2"/>
  <c r="Y7237" i="2"/>
  <c r="Y7238" i="2"/>
  <c r="Y7239" i="2"/>
  <c r="Y7240" i="2"/>
  <c r="Y7241" i="2"/>
  <c r="Y7242" i="2"/>
  <c r="Y7243" i="2"/>
  <c r="Y7244" i="2"/>
  <c r="Y7245" i="2"/>
  <c r="Y7246" i="2"/>
  <c r="Y7247" i="2"/>
  <c r="Y7248" i="2"/>
  <c r="Y7249" i="2"/>
  <c r="Y7250" i="2"/>
  <c r="Y7251" i="2"/>
  <c r="Y7252" i="2"/>
  <c r="Y7253" i="2"/>
  <c r="Y7254" i="2"/>
  <c r="Y7255" i="2"/>
  <c r="Y7256" i="2"/>
  <c r="Y7257" i="2"/>
  <c r="Y7258" i="2"/>
  <c r="Y7259" i="2"/>
  <c r="Y7260" i="2"/>
  <c r="Y7261" i="2"/>
  <c r="Y7262" i="2"/>
  <c r="Y7263" i="2"/>
  <c r="Y7264" i="2"/>
  <c r="Y7265" i="2"/>
  <c r="Y7266" i="2"/>
  <c r="Y7267" i="2"/>
  <c r="Y7268" i="2"/>
  <c r="Y7269" i="2"/>
  <c r="Y7270" i="2"/>
  <c r="Y7271" i="2"/>
  <c r="Y7272" i="2"/>
  <c r="Y7273" i="2"/>
  <c r="Y7274" i="2"/>
  <c r="Y7275" i="2"/>
  <c r="Y7276" i="2"/>
  <c r="Y7277" i="2"/>
  <c r="Y7278" i="2"/>
  <c r="Y7279" i="2"/>
  <c r="Y7280" i="2"/>
  <c r="Y7281" i="2"/>
  <c r="Y7282" i="2"/>
  <c r="Y7283" i="2"/>
  <c r="Y7284" i="2"/>
  <c r="Y7285" i="2"/>
  <c r="Y7286" i="2"/>
  <c r="Y7287" i="2"/>
  <c r="Y7288" i="2"/>
  <c r="Y7289" i="2"/>
  <c r="Y7290" i="2"/>
  <c r="Y7291" i="2"/>
  <c r="Y7292" i="2"/>
  <c r="Y7293" i="2"/>
  <c r="Y7294" i="2"/>
  <c r="Y7295" i="2"/>
  <c r="Y7296" i="2"/>
  <c r="Y7297" i="2"/>
  <c r="Y7298" i="2"/>
  <c r="Y7299" i="2"/>
  <c r="Y7300" i="2"/>
  <c r="Y7301" i="2"/>
  <c r="Y7302" i="2"/>
  <c r="Y7303" i="2"/>
  <c r="Y7304" i="2"/>
  <c r="Y7305" i="2"/>
  <c r="Y7306" i="2"/>
  <c r="Y7307" i="2"/>
  <c r="Y7308" i="2"/>
  <c r="Y7309" i="2"/>
  <c r="Y7310" i="2"/>
  <c r="Y7311" i="2"/>
  <c r="Y7312" i="2"/>
  <c r="Y7313" i="2"/>
  <c r="Y7314" i="2"/>
  <c r="Y7315" i="2"/>
  <c r="Y7316" i="2"/>
  <c r="Y7317" i="2"/>
  <c r="Y7318" i="2"/>
  <c r="Y7319" i="2"/>
  <c r="Y7320" i="2"/>
  <c r="Y7321" i="2"/>
  <c r="Y7322" i="2"/>
  <c r="Y7323" i="2"/>
  <c r="Y7324" i="2"/>
  <c r="Y7325" i="2"/>
  <c r="Y7326" i="2"/>
  <c r="Y7327" i="2"/>
  <c r="Y7328" i="2"/>
  <c r="Y7329" i="2"/>
  <c r="Y7330" i="2"/>
  <c r="Y7331" i="2"/>
  <c r="Y7332" i="2"/>
  <c r="Y7333" i="2"/>
  <c r="Y7334" i="2"/>
  <c r="Y7335" i="2"/>
  <c r="Y7336" i="2"/>
  <c r="Y7337" i="2"/>
  <c r="Y7338" i="2"/>
  <c r="Y7339" i="2"/>
  <c r="Y7340" i="2"/>
  <c r="Y7341" i="2"/>
  <c r="Y7342" i="2"/>
  <c r="Y7343" i="2"/>
  <c r="Y7344" i="2"/>
  <c r="Y7345" i="2"/>
  <c r="Y7346" i="2"/>
  <c r="Y7347" i="2"/>
  <c r="Y7348" i="2"/>
  <c r="Y7349" i="2"/>
  <c r="Y7350" i="2"/>
  <c r="Y7351" i="2"/>
  <c r="Y7352" i="2"/>
  <c r="Y7353" i="2"/>
  <c r="Y7354" i="2"/>
  <c r="Y7355" i="2"/>
  <c r="Y7356" i="2"/>
  <c r="Y7357" i="2"/>
  <c r="Y7358" i="2"/>
  <c r="Y7359" i="2"/>
  <c r="Y7360" i="2"/>
  <c r="Y7361" i="2"/>
  <c r="Y7362" i="2"/>
  <c r="Y7363" i="2"/>
  <c r="Y7364" i="2"/>
  <c r="Y7365" i="2"/>
  <c r="Y7366" i="2"/>
  <c r="Y7367" i="2"/>
  <c r="Y7368" i="2"/>
  <c r="Y7369" i="2"/>
  <c r="Y7370" i="2"/>
  <c r="Y7371" i="2"/>
  <c r="Y7372" i="2"/>
  <c r="Y7373" i="2"/>
  <c r="Y7374" i="2"/>
  <c r="Y7375" i="2"/>
  <c r="Y7376" i="2"/>
  <c r="Y7377" i="2"/>
  <c r="Y7378" i="2"/>
  <c r="Y7379" i="2"/>
  <c r="Y7380" i="2"/>
  <c r="Y7381" i="2"/>
  <c r="Y7382" i="2"/>
  <c r="Y7383" i="2"/>
  <c r="Y7384" i="2"/>
  <c r="Y7385" i="2"/>
  <c r="Y7386" i="2"/>
  <c r="Y7387" i="2"/>
  <c r="Y7388" i="2"/>
  <c r="Y7389" i="2"/>
  <c r="Y7390" i="2"/>
  <c r="Y7391" i="2"/>
  <c r="Y7392" i="2"/>
  <c r="Y7393" i="2"/>
  <c r="Y7394" i="2"/>
  <c r="Y7395" i="2"/>
  <c r="Y7396" i="2"/>
  <c r="Y7397" i="2"/>
  <c r="Y7398" i="2"/>
  <c r="Y7399" i="2"/>
  <c r="Y7400" i="2"/>
  <c r="Y7401" i="2"/>
  <c r="Y7402" i="2"/>
  <c r="Y7403" i="2"/>
  <c r="Y7404" i="2"/>
  <c r="Y7405" i="2"/>
  <c r="Y7406" i="2"/>
  <c r="Y7407" i="2"/>
  <c r="Y7408" i="2"/>
  <c r="Y7409" i="2"/>
  <c r="Y7410" i="2"/>
  <c r="Y7411" i="2"/>
  <c r="Y7412" i="2"/>
  <c r="Y7413" i="2"/>
  <c r="Y7414" i="2"/>
  <c r="Y7415" i="2"/>
  <c r="Y7416" i="2"/>
  <c r="Y7417" i="2"/>
  <c r="Y7418" i="2"/>
  <c r="Y7419" i="2"/>
  <c r="Y7420" i="2"/>
  <c r="Y7421" i="2"/>
  <c r="Y7422" i="2"/>
  <c r="Y7423" i="2"/>
  <c r="Y7424" i="2"/>
  <c r="Y7425" i="2"/>
  <c r="Y7426" i="2"/>
  <c r="Y7427" i="2"/>
  <c r="Y7428" i="2"/>
  <c r="Y7429" i="2"/>
  <c r="Y7430" i="2"/>
  <c r="Y7431" i="2"/>
  <c r="Y7432" i="2"/>
  <c r="Y7433" i="2"/>
  <c r="Y7434" i="2"/>
  <c r="Y7435" i="2"/>
  <c r="Y7436" i="2"/>
  <c r="Y7437" i="2"/>
  <c r="Y7438" i="2"/>
  <c r="Y7439" i="2"/>
  <c r="Y7440" i="2"/>
  <c r="Y7441" i="2"/>
  <c r="Y7442" i="2"/>
  <c r="Y7443" i="2"/>
  <c r="Y7444" i="2"/>
  <c r="Y7445" i="2"/>
  <c r="Y7446" i="2"/>
  <c r="Y7447" i="2"/>
  <c r="Y7448" i="2"/>
  <c r="Y7449" i="2"/>
  <c r="Y7450" i="2"/>
  <c r="Y7451" i="2"/>
  <c r="Y7452" i="2"/>
  <c r="Y7453" i="2"/>
  <c r="Y7454" i="2"/>
  <c r="Y7455" i="2"/>
  <c r="Y7456" i="2"/>
  <c r="Y7457" i="2"/>
  <c r="Y7458" i="2"/>
  <c r="Y7459" i="2"/>
  <c r="Y7460" i="2"/>
  <c r="Y7461" i="2"/>
  <c r="Y7462" i="2"/>
  <c r="Y7463" i="2"/>
  <c r="Y7464" i="2"/>
  <c r="Y7465" i="2"/>
  <c r="Y7466" i="2"/>
  <c r="Y7467" i="2"/>
  <c r="Y7468" i="2"/>
  <c r="Y7469" i="2"/>
  <c r="Y7470" i="2"/>
  <c r="Y7471" i="2"/>
  <c r="Y7472" i="2"/>
  <c r="Y7473" i="2"/>
  <c r="Y7474" i="2"/>
  <c r="Y7475" i="2"/>
  <c r="Y7476" i="2"/>
  <c r="Y7477" i="2"/>
  <c r="Y7478" i="2"/>
  <c r="Y7479" i="2"/>
  <c r="Y7480" i="2"/>
  <c r="Y7481" i="2"/>
  <c r="Y7482" i="2"/>
  <c r="Y7483" i="2"/>
  <c r="Y7484" i="2"/>
  <c r="Y7485" i="2"/>
  <c r="Y7486" i="2"/>
  <c r="Y7487" i="2"/>
  <c r="Y7488" i="2"/>
  <c r="Y7489" i="2"/>
  <c r="Y7490" i="2"/>
  <c r="Y7491" i="2"/>
  <c r="Y7492" i="2"/>
  <c r="Y7493" i="2"/>
  <c r="Y7494" i="2"/>
  <c r="Y7495" i="2"/>
  <c r="Y7496" i="2"/>
  <c r="Y7497" i="2"/>
  <c r="Y7498" i="2"/>
  <c r="Y7499" i="2"/>
  <c r="Y7500" i="2"/>
  <c r="Y7501" i="2"/>
  <c r="Y7502" i="2"/>
  <c r="Y7503" i="2"/>
  <c r="Y7504" i="2"/>
  <c r="Y7505" i="2"/>
  <c r="Y7506" i="2"/>
  <c r="Y7507" i="2"/>
  <c r="Y7508" i="2"/>
  <c r="Y7509" i="2"/>
  <c r="Y7510" i="2"/>
  <c r="Y7511" i="2"/>
  <c r="Y7512" i="2"/>
  <c r="Y7513" i="2"/>
  <c r="Y7514" i="2"/>
  <c r="Y7515" i="2"/>
  <c r="Y7516" i="2"/>
  <c r="Y7517" i="2"/>
  <c r="Y7518" i="2"/>
  <c r="Y7519" i="2"/>
  <c r="Y7520" i="2"/>
  <c r="Y7521" i="2"/>
  <c r="Y7522" i="2"/>
  <c r="Y7523" i="2"/>
  <c r="Y7524" i="2"/>
  <c r="Y7525" i="2"/>
  <c r="Y7526" i="2"/>
  <c r="Y7527" i="2"/>
  <c r="Y7528" i="2"/>
  <c r="Y7529" i="2"/>
  <c r="Y7530" i="2"/>
  <c r="Y7531" i="2"/>
  <c r="Y7532" i="2"/>
  <c r="Y7533" i="2"/>
  <c r="Y7534" i="2"/>
  <c r="Y7535" i="2"/>
  <c r="Y7536" i="2"/>
  <c r="Y7537" i="2"/>
  <c r="Y7538" i="2"/>
  <c r="Y7539" i="2"/>
  <c r="Y7540" i="2"/>
  <c r="Y7541" i="2"/>
  <c r="Y7542" i="2"/>
  <c r="Y7543" i="2"/>
  <c r="Y7544" i="2"/>
  <c r="Y7545" i="2"/>
  <c r="Y7546" i="2"/>
  <c r="Y7547" i="2"/>
  <c r="Y7548" i="2"/>
  <c r="Y7549" i="2"/>
  <c r="Y7550" i="2"/>
  <c r="Y7551" i="2"/>
  <c r="Y7552" i="2"/>
  <c r="Y7553" i="2"/>
  <c r="Y7554" i="2"/>
  <c r="Y7555" i="2"/>
  <c r="Y7556" i="2"/>
  <c r="Y7557" i="2"/>
  <c r="Y7558" i="2"/>
  <c r="Y7559" i="2"/>
  <c r="Y7560" i="2"/>
  <c r="Y7561" i="2"/>
  <c r="Y7562" i="2"/>
  <c r="Y7563" i="2"/>
  <c r="Y7564" i="2"/>
  <c r="Y7565" i="2"/>
  <c r="Y7566" i="2"/>
  <c r="Y7567" i="2"/>
  <c r="Y7568" i="2"/>
  <c r="Y7569" i="2"/>
  <c r="Y7570" i="2"/>
  <c r="Y7571" i="2"/>
  <c r="Y7572" i="2"/>
  <c r="Y7573" i="2"/>
  <c r="Y7574" i="2"/>
  <c r="Y7575" i="2"/>
  <c r="Y7576" i="2"/>
  <c r="Y7577" i="2"/>
  <c r="Y7578" i="2"/>
  <c r="Y7579" i="2"/>
  <c r="Y7580" i="2"/>
  <c r="Y7581" i="2"/>
  <c r="Y7582" i="2"/>
  <c r="Y7583" i="2"/>
  <c r="Y7584" i="2"/>
  <c r="Y7585" i="2"/>
  <c r="Y7586" i="2"/>
  <c r="Y7587" i="2"/>
  <c r="Y7588" i="2"/>
  <c r="Y7589" i="2"/>
  <c r="Y7590" i="2"/>
  <c r="Y7591" i="2"/>
  <c r="Y7592" i="2"/>
  <c r="Y7593" i="2"/>
  <c r="Y7594" i="2"/>
  <c r="Y7595" i="2"/>
  <c r="Y7596" i="2"/>
  <c r="Y7597" i="2"/>
  <c r="Y7598" i="2"/>
  <c r="Y7599" i="2"/>
  <c r="Y7600" i="2"/>
  <c r="Y7601" i="2"/>
  <c r="Y7602" i="2"/>
  <c r="Y7603" i="2"/>
  <c r="Y7604" i="2"/>
  <c r="Y7605" i="2"/>
  <c r="Y7606" i="2"/>
  <c r="Y7607" i="2"/>
  <c r="Y7608" i="2"/>
  <c r="Y7609" i="2"/>
  <c r="Y7610" i="2"/>
  <c r="Y7611" i="2"/>
  <c r="Y7612" i="2"/>
  <c r="Y7613" i="2"/>
  <c r="Y7614" i="2"/>
  <c r="Y7615" i="2"/>
  <c r="Y7616" i="2"/>
  <c r="Y7617" i="2"/>
  <c r="Y7618" i="2"/>
  <c r="Y7619" i="2"/>
  <c r="Y7620" i="2"/>
  <c r="Y7621" i="2"/>
  <c r="Y7622" i="2"/>
  <c r="Y7623" i="2"/>
  <c r="Y7624" i="2"/>
  <c r="Y7625" i="2"/>
  <c r="Y7626" i="2"/>
  <c r="Y7627" i="2"/>
  <c r="Y7628" i="2"/>
  <c r="Y7629" i="2"/>
  <c r="Y7630" i="2"/>
  <c r="Y7631" i="2"/>
  <c r="Y7632" i="2"/>
  <c r="Y7633" i="2"/>
  <c r="Y7634" i="2"/>
  <c r="Y7635" i="2"/>
  <c r="Y7636" i="2"/>
  <c r="Y7637" i="2"/>
  <c r="Y7638" i="2"/>
  <c r="Y7639" i="2"/>
  <c r="Y7640" i="2"/>
  <c r="Y7641" i="2"/>
  <c r="Y7642" i="2"/>
  <c r="Y7643" i="2"/>
  <c r="Y7644" i="2"/>
  <c r="Y7645" i="2"/>
  <c r="Y7646" i="2"/>
  <c r="Y7647" i="2"/>
  <c r="Y7648" i="2"/>
  <c r="Y7649" i="2"/>
  <c r="Y7650" i="2"/>
  <c r="Y7651" i="2"/>
  <c r="Y7652" i="2"/>
  <c r="Y7653" i="2"/>
  <c r="Y7654" i="2"/>
  <c r="Y7655" i="2"/>
  <c r="Y7656" i="2"/>
  <c r="Y7657" i="2"/>
  <c r="Y7658" i="2"/>
  <c r="Y7659" i="2"/>
  <c r="Y7660" i="2"/>
  <c r="Y7661" i="2"/>
  <c r="Y7662" i="2"/>
  <c r="Y7663" i="2"/>
  <c r="Y7664" i="2"/>
  <c r="Y7665" i="2"/>
  <c r="Y7666" i="2"/>
  <c r="Y7667" i="2"/>
  <c r="Y7668" i="2"/>
  <c r="Y7669" i="2"/>
  <c r="Y7670" i="2"/>
  <c r="Y7671" i="2"/>
  <c r="Y7672" i="2"/>
  <c r="Y7673" i="2"/>
  <c r="Y7674" i="2"/>
  <c r="Y7675" i="2"/>
  <c r="Y7676" i="2"/>
  <c r="Y7677" i="2"/>
  <c r="Y7678" i="2"/>
  <c r="Y7679" i="2"/>
  <c r="Y7680" i="2"/>
  <c r="Y7681" i="2"/>
  <c r="Y7682" i="2"/>
  <c r="Y7683" i="2"/>
  <c r="Y7684" i="2"/>
  <c r="Y7685" i="2"/>
  <c r="Y7686" i="2"/>
  <c r="Y7687" i="2"/>
  <c r="Y7688" i="2"/>
  <c r="Y7689" i="2"/>
  <c r="Y7690" i="2"/>
  <c r="Y7691" i="2"/>
  <c r="Y7692" i="2"/>
  <c r="Y7693" i="2"/>
  <c r="Y7694" i="2"/>
  <c r="Y7695" i="2"/>
  <c r="Y7696" i="2"/>
  <c r="Y7697" i="2"/>
  <c r="Y7698" i="2"/>
  <c r="Y7699" i="2"/>
  <c r="Y7700" i="2"/>
  <c r="Y7701" i="2"/>
  <c r="Y7702" i="2"/>
  <c r="Y7703" i="2"/>
  <c r="Y7704" i="2"/>
  <c r="Y7705" i="2"/>
  <c r="Y7706" i="2"/>
  <c r="Y7707" i="2"/>
  <c r="Y7708" i="2"/>
  <c r="Y7709" i="2"/>
  <c r="Y7710" i="2"/>
  <c r="Y7711" i="2"/>
  <c r="Y7712" i="2"/>
  <c r="Y7713" i="2"/>
  <c r="Y7714" i="2"/>
  <c r="Y7715" i="2"/>
  <c r="Y7716" i="2"/>
  <c r="Y7717" i="2"/>
  <c r="Y7718" i="2"/>
  <c r="Y7719" i="2"/>
  <c r="Y7720" i="2"/>
  <c r="Y7721" i="2"/>
  <c r="Y7722" i="2"/>
  <c r="Y7723" i="2"/>
  <c r="Y7724" i="2"/>
  <c r="Y7725" i="2"/>
  <c r="Y7726" i="2"/>
  <c r="Y7727" i="2"/>
  <c r="Y7728" i="2"/>
  <c r="Y7729" i="2"/>
  <c r="Y7730" i="2"/>
  <c r="Y7731" i="2"/>
  <c r="Y7732" i="2"/>
  <c r="Y7733" i="2"/>
  <c r="Y7734" i="2"/>
  <c r="Y7735" i="2"/>
  <c r="Y7736" i="2"/>
  <c r="Y7737" i="2"/>
  <c r="Y7738" i="2"/>
  <c r="Y7739" i="2"/>
  <c r="Y7740" i="2"/>
  <c r="Y7741" i="2"/>
  <c r="Y7742" i="2"/>
  <c r="Y7743" i="2"/>
  <c r="Y7744" i="2"/>
  <c r="Y7745" i="2"/>
  <c r="Y7746" i="2"/>
  <c r="Y7747" i="2"/>
  <c r="Y7748" i="2"/>
  <c r="Y7749" i="2"/>
  <c r="Y7750" i="2"/>
  <c r="Y7751" i="2"/>
  <c r="Y7752" i="2"/>
  <c r="Y7753" i="2"/>
  <c r="Y7754" i="2"/>
  <c r="Y7755" i="2"/>
  <c r="Y7756" i="2"/>
  <c r="Y7757" i="2"/>
  <c r="Y7758" i="2"/>
  <c r="Y7759" i="2"/>
  <c r="Y7760" i="2"/>
  <c r="Y7761" i="2"/>
  <c r="Y7762" i="2"/>
  <c r="Y7763" i="2"/>
  <c r="Y7764" i="2"/>
  <c r="Y7765" i="2"/>
  <c r="Y7766" i="2"/>
  <c r="Y7767" i="2"/>
  <c r="Y7768" i="2"/>
  <c r="Y7769" i="2"/>
  <c r="Y7770" i="2"/>
  <c r="Y7771" i="2"/>
  <c r="Y7772" i="2"/>
  <c r="Y7773" i="2"/>
  <c r="Y7774" i="2"/>
  <c r="Y7775" i="2"/>
  <c r="Y7776" i="2"/>
  <c r="Y7777" i="2"/>
  <c r="Y7778" i="2"/>
  <c r="Y7779" i="2"/>
  <c r="Y7780" i="2"/>
  <c r="Y7781" i="2"/>
  <c r="Y7782" i="2"/>
  <c r="Y7783" i="2"/>
  <c r="Y7784" i="2"/>
  <c r="Y7785" i="2"/>
  <c r="Y7786" i="2"/>
  <c r="Y7787" i="2"/>
  <c r="Y7788" i="2"/>
  <c r="Y7789" i="2"/>
  <c r="Y7790" i="2"/>
  <c r="Y7791" i="2"/>
  <c r="Y7792" i="2"/>
  <c r="Y7793" i="2"/>
  <c r="Y7794" i="2"/>
  <c r="Y7795" i="2"/>
  <c r="Y7796" i="2"/>
  <c r="Y7797" i="2"/>
  <c r="Y7798" i="2"/>
  <c r="Y7799" i="2"/>
  <c r="Y7800" i="2"/>
  <c r="Y7801" i="2"/>
  <c r="Y7802" i="2"/>
  <c r="Y7803" i="2"/>
  <c r="Y7804" i="2"/>
  <c r="Y7805" i="2"/>
  <c r="Y7806" i="2"/>
  <c r="Y7807" i="2"/>
  <c r="Y7808" i="2"/>
  <c r="Y7809" i="2"/>
  <c r="Y7810" i="2"/>
  <c r="Y7811" i="2"/>
  <c r="Y7812" i="2"/>
  <c r="Y7813" i="2"/>
  <c r="Y7814" i="2"/>
  <c r="Y7815" i="2"/>
  <c r="Y7816" i="2"/>
  <c r="Y7817" i="2"/>
  <c r="Y7818" i="2"/>
  <c r="Y7819" i="2"/>
  <c r="Y7820" i="2"/>
  <c r="Y7821" i="2"/>
  <c r="Y7822" i="2"/>
  <c r="Y7823" i="2"/>
  <c r="Y7824" i="2"/>
  <c r="Y7825" i="2"/>
  <c r="Y7826" i="2"/>
  <c r="Y7827" i="2"/>
  <c r="Y7828" i="2"/>
  <c r="Y7829" i="2"/>
  <c r="Y7830" i="2"/>
  <c r="Y7831" i="2"/>
  <c r="Y7832" i="2"/>
  <c r="Y7833" i="2"/>
  <c r="Y7834" i="2"/>
  <c r="Y7835" i="2"/>
  <c r="Y7836" i="2"/>
  <c r="Y7837" i="2"/>
  <c r="Y7838" i="2"/>
  <c r="Y7839" i="2"/>
  <c r="Y7840" i="2"/>
  <c r="Y7841" i="2"/>
  <c r="Y7842" i="2"/>
  <c r="Y7843" i="2"/>
  <c r="Y7844" i="2"/>
  <c r="Y7845" i="2"/>
  <c r="Y7846" i="2"/>
  <c r="Y7847" i="2"/>
  <c r="Y7848" i="2"/>
  <c r="Y7849" i="2"/>
  <c r="Y7850" i="2"/>
  <c r="Y7851" i="2"/>
  <c r="Y7852" i="2"/>
  <c r="Y7853" i="2"/>
  <c r="Y7854" i="2"/>
  <c r="Y7855" i="2"/>
  <c r="Y7856" i="2"/>
  <c r="Y7857" i="2"/>
  <c r="Y7858" i="2"/>
  <c r="Y7859" i="2"/>
  <c r="Y7860" i="2"/>
  <c r="Y7861" i="2"/>
  <c r="Y7862" i="2"/>
  <c r="Y7863" i="2"/>
  <c r="Y7864" i="2"/>
  <c r="Y7865" i="2"/>
  <c r="Y7866" i="2"/>
  <c r="Y7867" i="2"/>
  <c r="Y7868" i="2"/>
  <c r="Y7869" i="2"/>
  <c r="Y7870" i="2"/>
  <c r="Y7871" i="2"/>
  <c r="Y7872" i="2"/>
  <c r="Y7873" i="2"/>
  <c r="Y7874" i="2"/>
  <c r="Y7875" i="2"/>
  <c r="Y7876" i="2"/>
  <c r="Y7877" i="2"/>
  <c r="Y7878" i="2"/>
  <c r="Y7879" i="2"/>
  <c r="Y7880" i="2"/>
  <c r="Y7881" i="2"/>
  <c r="Y7882" i="2"/>
  <c r="Y7883" i="2"/>
  <c r="Y7884" i="2"/>
  <c r="Y7885" i="2"/>
  <c r="Y7886" i="2"/>
  <c r="Y7887" i="2"/>
  <c r="Y7888" i="2"/>
  <c r="Y7889" i="2"/>
  <c r="Y7890" i="2"/>
  <c r="Y7891" i="2"/>
  <c r="Y7892" i="2"/>
  <c r="Y7893" i="2"/>
  <c r="Y7894" i="2"/>
  <c r="Y7895" i="2"/>
  <c r="Y7896" i="2"/>
  <c r="Y7897" i="2"/>
  <c r="Y7898" i="2"/>
  <c r="Y7899" i="2"/>
  <c r="Y7900" i="2"/>
  <c r="Y7901" i="2"/>
  <c r="Y7902" i="2"/>
  <c r="Y7903" i="2"/>
  <c r="Y7904" i="2"/>
  <c r="Y7905" i="2"/>
  <c r="Y7906" i="2"/>
  <c r="Y7907" i="2"/>
  <c r="Y7908" i="2"/>
  <c r="Y7909" i="2"/>
  <c r="Y7910" i="2"/>
  <c r="Y7911" i="2"/>
  <c r="Y7912" i="2"/>
  <c r="Y7913" i="2"/>
  <c r="Y7914" i="2"/>
  <c r="Y7915" i="2"/>
  <c r="Y7916" i="2"/>
  <c r="Y7917" i="2"/>
  <c r="Y7918" i="2"/>
  <c r="Y7919" i="2"/>
  <c r="Y7920" i="2"/>
  <c r="Y7921" i="2"/>
  <c r="Y7922" i="2"/>
  <c r="Y7923" i="2"/>
  <c r="Y7924" i="2"/>
  <c r="Y7925" i="2"/>
  <c r="Y7926" i="2"/>
  <c r="Y7927" i="2"/>
  <c r="Y7928" i="2"/>
  <c r="Y7929" i="2"/>
  <c r="Y7930" i="2"/>
  <c r="Y7931" i="2"/>
  <c r="Y7932" i="2"/>
  <c r="Y7933" i="2"/>
  <c r="Y7934" i="2"/>
  <c r="Y7935" i="2"/>
  <c r="Y7936" i="2"/>
  <c r="Y7937" i="2"/>
  <c r="Y7938" i="2"/>
  <c r="Y7939" i="2"/>
  <c r="Y7940" i="2"/>
  <c r="Y7941" i="2"/>
  <c r="Y7942" i="2"/>
  <c r="Y7943" i="2"/>
  <c r="Y7944" i="2"/>
  <c r="Y7945" i="2"/>
  <c r="Y7946" i="2"/>
  <c r="Y7947" i="2"/>
  <c r="Y7948" i="2"/>
  <c r="Y7949" i="2"/>
  <c r="Y7950" i="2"/>
  <c r="Y7951" i="2"/>
  <c r="Y7952" i="2"/>
  <c r="Y7953" i="2"/>
  <c r="Y7954" i="2"/>
  <c r="Y7955" i="2"/>
  <c r="Y7956" i="2"/>
  <c r="Y7957" i="2"/>
  <c r="Y7958" i="2"/>
  <c r="Y7959" i="2"/>
  <c r="Y7960" i="2"/>
  <c r="Y7961" i="2"/>
  <c r="Y7962" i="2"/>
  <c r="Y7963" i="2"/>
  <c r="Y7964" i="2"/>
  <c r="Y7965" i="2"/>
  <c r="Y7966" i="2"/>
  <c r="Y7967" i="2"/>
  <c r="Y7968" i="2"/>
  <c r="Y7969" i="2"/>
  <c r="Y7970" i="2"/>
  <c r="Y7971" i="2"/>
  <c r="Y7972" i="2"/>
  <c r="Y7973" i="2"/>
  <c r="Y7974" i="2"/>
  <c r="Y7975" i="2"/>
  <c r="Y7976" i="2"/>
  <c r="Y7977" i="2"/>
  <c r="Y7978" i="2"/>
  <c r="Y7979" i="2"/>
  <c r="Y7980" i="2"/>
  <c r="Y7981" i="2"/>
  <c r="Y7982" i="2"/>
  <c r="Y7983" i="2"/>
  <c r="Y7984" i="2"/>
  <c r="Y7985" i="2"/>
  <c r="Y7986" i="2"/>
  <c r="Y7987" i="2"/>
  <c r="Y7988" i="2"/>
  <c r="Y7989" i="2"/>
  <c r="Y7990" i="2"/>
  <c r="Y7991" i="2"/>
  <c r="Y7992" i="2"/>
  <c r="Y7993" i="2"/>
  <c r="Y7994" i="2"/>
  <c r="Y7995" i="2"/>
  <c r="Y7996" i="2"/>
  <c r="Y7997" i="2"/>
  <c r="Y7998" i="2"/>
  <c r="Y7999" i="2"/>
  <c r="Y8000" i="2"/>
  <c r="Y8001" i="2"/>
  <c r="Y8002" i="2"/>
  <c r="Y8003" i="2"/>
  <c r="Y8004" i="2"/>
  <c r="Y8005" i="2"/>
  <c r="Y8006" i="2"/>
  <c r="Y8007" i="2"/>
  <c r="Y8008" i="2"/>
  <c r="Y8009" i="2"/>
  <c r="Y8010" i="2"/>
  <c r="Y8011" i="2"/>
  <c r="Y8012" i="2"/>
  <c r="Y8013" i="2"/>
  <c r="Y8014" i="2"/>
  <c r="Y8015" i="2"/>
  <c r="Y8016" i="2"/>
  <c r="Y8017" i="2"/>
  <c r="Y8018" i="2"/>
  <c r="Y8019" i="2"/>
  <c r="Y8020" i="2"/>
  <c r="Y8021" i="2"/>
  <c r="Y8022" i="2"/>
  <c r="Y8023" i="2"/>
  <c r="Y8024" i="2"/>
  <c r="Y8025" i="2"/>
  <c r="Y8026" i="2"/>
  <c r="Y8027" i="2"/>
  <c r="Y8028" i="2"/>
  <c r="Y8029" i="2"/>
  <c r="Y8030" i="2"/>
  <c r="Y8031" i="2"/>
  <c r="Y8032" i="2"/>
  <c r="Y8033" i="2"/>
  <c r="Y8034" i="2"/>
  <c r="Y8035" i="2"/>
  <c r="Y8036" i="2"/>
  <c r="Y8037" i="2"/>
  <c r="Y8038" i="2"/>
  <c r="Y8039" i="2"/>
  <c r="Y8040" i="2"/>
  <c r="Y8041" i="2"/>
  <c r="Y8042" i="2"/>
  <c r="Y8043" i="2"/>
  <c r="Y8044" i="2"/>
  <c r="Y8045" i="2"/>
  <c r="Y8046" i="2"/>
  <c r="Y8047" i="2"/>
  <c r="Y8048" i="2"/>
  <c r="Y8049" i="2"/>
  <c r="Y8050" i="2"/>
  <c r="Y8051" i="2"/>
  <c r="Y8052" i="2"/>
  <c r="Y8053" i="2"/>
  <c r="Y8054" i="2"/>
  <c r="Y8055" i="2"/>
  <c r="Y8056" i="2"/>
  <c r="Y8057" i="2"/>
  <c r="Y8058" i="2"/>
  <c r="Y8059" i="2"/>
  <c r="Y8060" i="2"/>
  <c r="Y8061" i="2"/>
  <c r="Y8062" i="2"/>
  <c r="Y8063" i="2"/>
  <c r="Y8064" i="2"/>
  <c r="Y8065" i="2"/>
  <c r="Y8066" i="2"/>
  <c r="Y8067" i="2"/>
  <c r="Y8068" i="2"/>
  <c r="Y8069" i="2"/>
  <c r="Y8070" i="2"/>
  <c r="Y8071" i="2"/>
  <c r="Y8072" i="2"/>
  <c r="Y8073" i="2"/>
  <c r="Y8074" i="2"/>
  <c r="Y8075" i="2"/>
  <c r="Y8076" i="2"/>
  <c r="Y8077" i="2"/>
  <c r="Y8078" i="2"/>
  <c r="Y8079" i="2"/>
  <c r="Y8080" i="2"/>
  <c r="Y8081" i="2"/>
  <c r="Y8082" i="2"/>
  <c r="Y8083" i="2"/>
  <c r="Y8084" i="2"/>
  <c r="Y8085" i="2"/>
  <c r="Y8086" i="2"/>
  <c r="Y8087" i="2"/>
  <c r="Y8088" i="2"/>
  <c r="Y8089" i="2"/>
  <c r="Y8090" i="2"/>
  <c r="Y8091" i="2"/>
  <c r="Y8092" i="2"/>
  <c r="Y8093" i="2"/>
  <c r="Y8094" i="2"/>
  <c r="Y8095" i="2"/>
  <c r="Y8096" i="2"/>
  <c r="Y8097" i="2"/>
  <c r="Y8098" i="2"/>
  <c r="Y8099" i="2"/>
  <c r="Y8100" i="2"/>
  <c r="Y8101" i="2"/>
  <c r="Y8102" i="2"/>
  <c r="Y8103" i="2"/>
  <c r="Y8104" i="2"/>
  <c r="Y8105" i="2"/>
  <c r="Y8106" i="2"/>
  <c r="Y8107" i="2"/>
  <c r="Y8108" i="2"/>
  <c r="Y8109" i="2"/>
  <c r="Y8110" i="2"/>
  <c r="Y8111" i="2"/>
  <c r="Y8112" i="2"/>
  <c r="Y8113" i="2"/>
  <c r="Y8114" i="2"/>
  <c r="Y8115" i="2"/>
  <c r="Y8116" i="2"/>
  <c r="Y8117" i="2"/>
  <c r="Y8118" i="2"/>
  <c r="Y8119" i="2"/>
  <c r="Y8120" i="2"/>
  <c r="Y8121" i="2"/>
  <c r="Y8122" i="2"/>
  <c r="Y8123" i="2"/>
  <c r="Y8124" i="2"/>
  <c r="Y8125" i="2"/>
  <c r="Y8126" i="2"/>
  <c r="Y8127" i="2"/>
  <c r="Y8128" i="2"/>
  <c r="Y8129" i="2"/>
  <c r="Y8130" i="2"/>
  <c r="Y8131" i="2"/>
  <c r="Y8132" i="2"/>
  <c r="Y8133" i="2"/>
  <c r="Y8134" i="2"/>
  <c r="Y8135" i="2"/>
  <c r="Y8136" i="2"/>
  <c r="Y8137" i="2"/>
  <c r="Y8138" i="2"/>
  <c r="Y8139" i="2"/>
  <c r="Y8140" i="2"/>
  <c r="Y8141" i="2"/>
  <c r="Y8142" i="2"/>
  <c r="Y8143" i="2"/>
  <c r="Y8144" i="2"/>
  <c r="Y8145" i="2"/>
  <c r="Y8146" i="2"/>
  <c r="Y8147" i="2"/>
  <c r="Y8148" i="2"/>
  <c r="Y8149" i="2"/>
  <c r="Y8150" i="2"/>
  <c r="Y8151" i="2"/>
  <c r="Y8152" i="2"/>
  <c r="Y8153" i="2"/>
  <c r="Y8154" i="2"/>
  <c r="Y8155" i="2"/>
  <c r="Y8156" i="2"/>
  <c r="Y8157" i="2"/>
  <c r="Y8158" i="2"/>
  <c r="Y8159" i="2"/>
  <c r="Y8160" i="2"/>
  <c r="Y8161" i="2"/>
  <c r="Y8162" i="2"/>
  <c r="Y8163" i="2"/>
  <c r="Y8164" i="2"/>
  <c r="Y8165" i="2"/>
  <c r="Y8166" i="2"/>
  <c r="Y8167" i="2"/>
  <c r="Y8168" i="2"/>
  <c r="Y8169" i="2"/>
  <c r="Y8170" i="2"/>
  <c r="Y8171" i="2"/>
  <c r="Y8172" i="2"/>
  <c r="Y8173" i="2"/>
  <c r="Y8174" i="2"/>
  <c r="Y8175" i="2"/>
  <c r="Y8176" i="2"/>
  <c r="Y8177" i="2"/>
  <c r="Y8178" i="2"/>
  <c r="Y8179" i="2"/>
  <c r="Y8180" i="2"/>
  <c r="Y8181" i="2"/>
  <c r="Y8182" i="2"/>
  <c r="Y8183" i="2"/>
  <c r="Y8184" i="2"/>
  <c r="Y8185" i="2"/>
  <c r="Y8186" i="2"/>
  <c r="Y8187" i="2"/>
  <c r="Y8188" i="2"/>
  <c r="Y8189" i="2"/>
  <c r="Y8190" i="2"/>
  <c r="Y8191" i="2"/>
  <c r="Y8192" i="2"/>
  <c r="Y8193" i="2"/>
  <c r="Y8194" i="2"/>
  <c r="Y8195" i="2"/>
  <c r="Y8196" i="2"/>
  <c r="Y8197" i="2"/>
  <c r="Y8198" i="2"/>
  <c r="Y8199" i="2"/>
  <c r="Y8200" i="2"/>
  <c r="Y8201" i="2"/>
  <c r="Y8202" i="2"/>
  <c r="Y8203" i="2"/>
  <c r="Y8204" i="2"/>
  <c r="Y8205" i="2"/>
  <c r="Y8206" i="2"/>
  <c r="Y8207" i="2"/>
  <c r="Y8208" i="2"/>
  <c r="Y8209" i="2"/>
  <c r="Y8210" i="2"/>
  <c r="Y8211" i="2"/>
  <c r="Y8212" i="2"/>
  <c r="Y8213" i="2"/>
  <c r="Y8214" i="2"/>
  <c r="Y8215" i="2"/>
  <c r="Y8216" i="2"/>
  <c r="Y8217" i="2"/>
  <c r="Y8218" i="2"/>
  <c r="Y8219" i="2"/>
  <c r="Y8220" i="2"/>
  <c r="Y8221" i="2"/>
  <c r="Y8222" i="2"/>
  <c r="Y8223" i="2"/>
  <c r="Y8224" i="2"/>
  <c r="Y8225" i="2"/>
  <c r="Y8226" i="2"/>
  <c r="Y8227" i="2"/>
  <c r="Y8228" i="2"/>
  <c r="Y8229" i="2"/>
  <c r="Y8230" i="2"/>
  <c r="Y8231" i="2"/>
  <c r="Y8232" i="2"/>
  <c r="Y8233" i="2"/>
  <c r="Y8234" i="2"/>
  <c r="Y8235" i="2"/>
  <c r="Y8236" i="2"/>
  <c r="Y8237" i="2"/>
  <c r="Y8238" i="2"/>
  <c r="Y8239" i="2"/>
  <c r="Y8240" i="2"/>
  <c r="Y8241" i="2"/>
  <c r="Y8242" i="2"/>
  <c r="Y8243" i="2"/>
  <c r="Y8244" i="2"/>
  <c r="Y8245" i="2"/>
  <c r="Y8246" i="2"/>
  <c r="Y8247" i="2"/>
  <c r="Y8248" i="2"/>
  <c r="Y8249" i="2"/>
  <c r="Y8250" i="2"/>
  <c r="Y8251" i="2"/>
  <c r="Y8252" i="2"/>
  <c r="Y8253" i="2"/>
  <c r="Y8254" i="2"/>
  <c r="Y8255" i="2"/>
  <c r="Y8256" i="2"/>
  <c r="Y8257" i="2"/>
  <c r="Y8258" i="2"/>
  <c r="Y8259" i="2"/>
  <c r="Y8260" i="2"/>
  <c r="Y8261" i="2"/>
  <c r="Y8262" i="2"/>
  <c r="Y8263" i="2"/>
  <c r="Y8264" i="2"/>
  <c r="Y8265" i="2"/>
  <c r="Y8266" i="2"/>
  <c r="Y8267" i="2"/>
  <c r="Y8268" i="2"/>
  <c r="Y8269" i="2"/>
  <c r="Y8270" i="2"/>
  <c r="Y8271" i="2"/>
  <c r="Y8272" i="2"/>
  <c r="Y8273" i="2"/>
  <c r="Y8274" i="2"/>
  <c r="Y8275" i="2"/>
  <c r="Y8276" i="2"/>
  <c r="Y8277" i="2"/>
  <c r="Y8278" i="2"/>
  <c r="Y8279" i="2"/>
  <c r="Y8280" i="2"/>
  <c r="Y8281" i="2"/>
  <c r="Y8282" i="2"/>
  <c r="Y8283" i="2"/>
  <c r="Y8284" i="2"/>
  <c r="Y8285" i="2"/>
  <c r="Y8286" i="2"/>
  <c r="Y8287" i="2"/>
  <c r="Y8288" i="2"/>
  <c r="Y8289" i="2"/>
  <c r="Y8290" i="2"/>
  <c r="Y8291" i="2"/>
  <c r="Y8292" i="2"/>
  <c r="Y8293" i="2"/>
  <c r="Y8294" i="2"/>
  <c r="Y8295" i="2"/>
  <c r="Y8296" i="2"/>
  <c r="Y8297" i="2"/>
  <c r="Y8298" i="2"/>
  <c r="Y8299" i="2"/>
  <c r="Y8300" i="2"/>
  <c r="Y8301" i="2"/>
  <c r="Y8302" i="2"/>
  <c r="Y8303" i="2"/>
  <c r="Y8304" i="2"/>
  <c r="Y8305" i="2"/>
  <c r="Y8306" i="2"/>
  <c r="Y8307" i="2"/>
  <c r="Y8308" i="2"/>
  <c r="Y8309" i="2"/>
  <c r="Y8310" i="2"/>
  <c r="Y8311" i="2"/>
  <c r="Y8312" i="2"/>
  <c r="Y8313" i="2"/>
  <c r="Y8314" i="2"/>
  <c r="Y8315" i="2"/>
  <c r="Y8316" i="2"/>
  <c r="Y8317" i="2"/>
  <c r="Y8318" i="2"/>
  <c r="Y8319" i="2"/>
  <c r="Y8320" i="2"/>
  <c r="Y8321" i="2"/>
  <c r="Y8322" i="2"/>
  <c r="Y8323" i="2"/>
  <c r="Y8324" i="2"/>
  <c r="Y8325" i="2"/>
  <c r="Y8326" i="2"/>
  <c r="Y8327" i="2"/>
  <c r="Y8328" i="2"/>
  <c r="Y8329" i="2"/>
  <c r="Y8330" i="2"/>
  <c r="Y8331" i="2"/>
  <c r="Y8332" i="2"/>
  <c r="Y8333" i="2"/>
  <c r="Y8334" i="2"/>
  <c r="Y8335" i="2"/>
  <c r="Y8336" i="2"/>
  <c r="Y8337" i="2"/>
  <c r="Y8338" i="2"/>
  <c r="Y8339" i="2"/>
  <c r="Y8340" i="2"/>
  <c r="Y8341" i="2"/>
  <c r="Y8342" i="2"/>
  <c r="Y8343" i="2"/>
  <c r="Y8344" i="2"/>
  <c r="Y8345" i="2"/>
  <c r="Y8346" i="2"/>
  <c r="Y8347" i="2"/>
  <c r="Y8348" i="2"/>
  <c r="Y8349" i="2"/>
  <c r="Y8350" i="2"/>
  <c r="Y8351" i="2"/>
  <c r="Y8352" i="2"/>
  <c r="Y8353" i="2"/>
  <c r="Y8354" i="2"/>
  <c r="Y8355" i="2"/>
  <c r="Y8356" i="2"/>
  <c r="Y8357" i="2"/>
  <c r="Y8358" i="2"/>
  <c r="Y8359" i="2"/>
  <c r="Y8360" i="2"/>
  <c r="Y8361" i="2"/>
  <c r="Y8362" i="2"/>
  <c r="Y8363" i="2"/>
  <c r="Y8364" i="2"/>
  <c r="Y8365" i="2"/>
  <c r="Y8366" i="2"/>
  <c r="Y8367" i="2"/>
  <c r="Y8368" i="2"/>
  <c r="Y8369" i="2"/>
  <c r="Y8370" i="2"/>
  <c r="Y8371" i="2"/>
  <c r="Y8372" i="2"/>
  <c r="Y8373" i="2"/>
  <c r="Y8374" i="2"/>
  <c r="Y8375" i="2"/>
  <c r="Y8376" i="2"/>
  <c r="Y8377" i="2"/>
  <c r="Y8378" i="2"/>
  <c r="Y8379" i="2"/>
  <c r="Y8380" i="2"/>
  <c r="Y8381" i="2"/>
  <c r="Y8382" i="2"/>
  <c r="Y8383" i="2"/>
  <c r="Y8384" i="2"/>
  <c r="Y8385" i="2"/>
  <c r="Y8386" i="2"/>
  <c r="Y8387" i="2"/>
  <c r="Y8388" i="2"/>
  <c r="Y8389" i="2"/>
  <c r="Y8390" i="2"/>
  <c r="Y8391" i="2"/>
  <c r="Y8392" i="2"/>
  <c r="Y8393" i="2"/>
  <c r="Y8394" i="2"/>
  <c r="Y8395" i="2"/>
  <c r="Y8396" i="2"/>
  <c r="Y8397" i="2"/>
  <c r="Y8398" i="2"/>
  <c r="Y8399" i="2"/>
  <c r="Y8400" i="2"/>
  <c r="Y8401" i="2"/>
  <c r="Y8402" i="2"/>
  <c r="Y8403" i="2"/>
  <c r="Y8404" i="2"/>
  <c r="Y8405" i="2"/>
  <c r="Y8406" i="2"/>
  <c r="Y8407" i="2"/>
  <c r="Y8408" i="2"/>
  <c r="Y8409" i="2"/>
  <c r="Y8410" i="2"/>
  <c r="Y8411" i="2"/>
  <c r="Y8412" i="2"/>
  <c r="Y8413" i="2"/>
  <c r="Y8414" i="2"/>
  <c r="Y8415" i="2"/>
  <c r="Y8416" i="2"/>
  <c r="Y8417" i="2"/>
  <c r="Y8418" i="2"/>
  <c r="Y8419" i="2"/>
  <c r="Y8420" i="2"/>
  <c r="Y8421" i="2"/>
  <c r="Y8422" i="2"/>
  <c r="Y8423" i="2"/>
  <c r="Y8424" i="2"/>
  <c r="Y8425" i="2"/>
  <c r="Y8426" i="2"/>
  <c r="Y8427" i="2"/>
  <c r="Y8428" i="2"/>
  <c r="Y8429" i="2"/>
  <c r="Y8430" i="2"/>
  <c r="Y8431" i="2"/>
  <c r="Y8432" i="2"/>
  <c r="Y8433" i="2"/>
  <c r="Y8434" i="2"/>
  <c r="Y8435" i="2"/>
  <c r="Y8436" i="2"/>
  <c r="Y8437" i="2"/>
  <c r="Y8438" i="2"/>
  <c r="Y8439" i="2"/>
  <c r="Y8440" i="2"/>
  <c r="Y8441" i="2"/>
  <c r="Y8442" i="2"/>
  <c r="Y8443" i="2"/>
  <c r="Y8444" i="2"/>
  <c r="Y8445" i="2"/>
  <c r="Y8446" i="2"/>
  <c r="Y8447" i="2"/>
  <c r="Y8448" i="2"/>
  <c r="Y8449" i="2"/>
  <c r="Y8450" i="2"/>
  <c r="Y8451" i="2"/>
  <c r="Y8452" i="2"/>
  <c r="Y8453" i="2"/>
  <c r="Y8454" i="2"/>
  <c r="Y8455" i="2"/>
  <c r="Y8456" i="2"/>
  <c r="Y8457" i="2"/>
  <c r="Y8458" i="2"/>
  <c r="Y8459" i="2"/>
  <c r="Y8460" i="2"/>
  <c r="Y8461" i="2"/>
  <c r="Y8462" i="2"/>
  <c r="Y8463" i="2"/>
  <c r="Y8464" i="2"/>
  <c r="Y8465" i="2"/>
  <c r="Y8466" i="2"/>
  <c r="Y8467" i="2"/>
  <c r="Y8468" i="2"/>
  <c r="Y8469" i="2"/>
  <c r="Y8470" i="2"/>
  <c r="Y8471" i="2"/>
  <c r="Y8472" i="2"/>
  <c r="Y8473" i="2"/>
  <c r="Y8474" i="2"/>
  <c r="Y8475" i="2"/>
  <c r="Y8476" i="2"/>
  <c r="Y8477" i="2"/>
  <c r="Y8478" i="2"/>
  <c r="Y8479" i="2"/>
  <c r="Y8480" i="2"/>
  <c r="Y8481" i="2"/>
  <c r="Y8482" i="2"/>
  <c r="Y8483" i="2"/>
  <c r="Y8484" i="2"/>
  <c r="Y8485" i="2"/>
  <c r="Y8486" i="2"/>
  <c r="Y8487" i="2"/>
  <c r="Y8488" i="2"/>
  <c r="Y8489" i="2"/>
  <c r="Y8490" i="2"/>
  <c r="Y8491" i="2"/>
  <c r="Y8492" i="2"/>
  <c r="Y8493" i="2"/>
  <c r="Y8494" i="2"/>
  <c r="Y8495" i="2"/>
  <c r="Y8496" i="2"/>
  <c r="Y8497" i="2"/>
  <c r="Y8498" i="2"/>
  <c r="Y8499" i="2"/>
  <c r="Y8500" i="2"/>
  <c r="Y8501" i="2"/>
  <c r="Y8502" i="2"/>
  <c r="Y8503" i="2"/>
  <c r="Y8504" i="2"/>
  <c r="Y8505" i="2"/>
  <c r="Y8506" i="2"/>
  <c r="Y8507" i="2"/>
  <c r="Y8508" i="2"/>
  <c r="Y8509" i="2"/>
  <c r="Y8510" i="2"/>
  <c r="Y8511" i="2"/>
  <c r="Y8512" i="2"/>
  <c r="Y8513" i="2"/>
  <c r="Y8514" i="2"/>
  <c r="Y8515" i="2"/>
  <c r="Y8516" i="2"/>
  <c r="Y8517" i="2"/>
  <c r="Y8518" i="2"/>
  <c r="Y8519" i="2"/>
  <c r="Y8520" i="2"/>
  <c r="Y8521" i="2"/>
  <c r="Y8522" i="2"/>
  <c r="Y8523" i="2"/>
  <c r="Y8524" i="2"/>
  <c r="Y8525" i="2"/>
  <c r="Y8526" i="2"/>
  <c r="Y8527" i="2"/>
  <c r="Y8528" i="2"/>
  <c r="Y8529" i="2"/>
  <c r="Y8530" i="2"/>
  <c r="Y8531" i="2"/>
  <c r="Y8532" i="2"/>
  <c r="Y8533" i="2"/>
  <c r="Y8534" i="2"/>
  <c r="Y8535" i="2"/>
  <c r="Y8536" i="2"/>
  <c r="Y8537" i="2"/>
  <c r="Y8538" i="2"/>
  <c r="Y8539" i="2"/>
  <c r="Y8540" i="2"/>
  <c r="Y8541" i="2"/>
  <c r="Y8542" i="2"/>
  <c r="Y8543" i="2"/>
  <c r="Y8544" i="2"/>
  <c r="Y8545" i="2"/>
  <c r="Y8546" i="2"/>
  <c r="Y8547" i="2"/>
  <c r="Y8548" i="2"/>
  <c r="Y8549" i="2"/>
  <c r="Y8550" i="2"/>
  <c r="Y8551" i="2"/>
  <c r="Y8552" i="2"/>
  <c r="Y8553" i="2"/>
  <c r="Y8554" i="2"/>
  <c r="Y8555" i="2"/>
  <c r="Y8556" i="2"/>
  <c r="Y8557" i="2"/>
  <c r="Y8558" i="2"/>
  <c r="Y8559" i="2"/>
  <c r="Y8560" i="2"/>
  <c r="Y8561" i="2"/>
  <c r="Y8562" i="2"/>
  <c r="Y8563" i="2"/>
  <c r="Y8564" i="2"/>
  <c r="Y8565" i="2"/>
  <c r="Y8566" i="2"/>
  <c r="Y8567" i="2"/>
  <c r="Y8568" i="2"/>
  <c r="Y8569" i="2"/>
  <c r="Y8570" i="2"/>
  <c r="Y8571" i="2"/>
  <c r="Y8572" i="2"/>
  <c r="Y8573" i="2"/>
  <c r="Y8574" i="2"/>
  <c r="Y8575" i="2"/>
  <c r="Y8576" i="2"/>
  <c r="Y8577" i="2"/>
  <c r="Y8578" i="2"/>
  <c r="Y8579" i="2"/>
  <c r="Y8580" i="2"/>
  <c r="Y8581" i="2"/>
  <c r="Y8582" i="2"/>
  <c r="Y8583" i="2"/>
  <c r="Y8584" i="2"/>
  <c r="Y8585" i="2"/>
  <c r="Y8586" i="2"/>
  <c r="Y8587" i="2"/>
  <c r="Y8588" i="2"/>
  <c r="Y8589" i="2"/>
  <c r="Y8590" i="2"/>
  <c r="Y8591" i="2"/>
  <c r="Y8592" i="2"/>
  <c r="Y8593" i="2"/>
  <c r="Y8594" i="2"/>
  <c r="Y8595" i="2"/>
  <c r="Y8596" i="2"/>
  <c r="Y8597" i="2"/>
  <c r="Y8598" i="2"/>
  <c r="Y8599" i="2"/>
  <c r="Y8600" i="2"/>
  <c r="Y8601" i="2"/>
  <c r="Y8602" i="2"/>
  <c r="Y8603" i="2"/>
  <c r="Y8604" i="2"/>
  <c r="Y8605" i="2"/>
  <c r="Y8606" i="2"/>
  <c r="Y8607" i="2"/>
  <c r="Y8608" i="2"/>
  <c r="Y8609" i="2"/>
  <c r="Y8610" i="2"/>
  <c r="Y8611" i="2"/>
  <c r="Y8612" i="2"/>
  <c r="Y8613" i="2"/>
  <c r="Y8614" i="2"/>
  <c r="Y8615" i="2"/>
  <c r="Y8616" i="2"/>
  <c r="Y8617" i="2"/>
  <c r="Y8618" i="2"/>
  <c r="Y8619" i="2"/>
  <c r="Y8620" i="2"/>
  <c r="Y8621" i="2"/>
  <c r="Y8622" i="2"/>
  <c r="Y8623" i="2"/>
  <c r="Y8624" i="2"/>
  <c r="Y8625" i="2"/>
  <c r="Y8626" i="2"/>
  <c r="Y8627" i="2"/>
  <c r="Y8628" i="2"/>
  <c r="Y8629" i="2"/>
  <c r="Y8630" i="2"/>
  <c r="Y8631" i="2"/>
  <c r="Y8632" i="2"/>
  <c r="Y8633" i="2"/>
  <c r="Y8634" i="2"/>
  <c r="Y8635" i="2"/>
  <c r="Y8636" i="2"/>
  <c r="Y8637" i="2"/>
  <c r="Y8638" i="2"/>
  <c r="Y8639" i="2"/>
  <c r="Y8640" i="2"/>
  <c r="Y8641" i="2"/>
  <c r="Y8642" i="2"/>
  <c r="Y8643" i="2"/>
  <c r="Y8644" i="2"/>
  <c r="Y8645" i="2"/>
  <c r="Y8646" i="2"/>
  <c r="Y8647" i="2"/>
  <c r="Y8648" i="2"/>
  <c r="Y8649" i="2"/>
  <c r="Y8650" i="2"/>
  <c r="Y8651" i="2"/>
  <c r="Y8652" i="2"/>
  <c r="Y8653" i="2"/>
  <c r="Y8654" i="2"/>
  <c r="Y8655" i="2"/>
  <c r="Y8656" i="2"/>
  <c r="Y8657" i="2"/>
  <c r="Y8658" i="2"/>
  <c r="Y8659" i="2"/>
  <c r="Y8660" i="2"/>
  <c r="Y8661" i="2"/>
  <c r="Y8662" i="2"/>
  <c r="Y8663" i="2"/>
  <c r="Y8664" i="2"/>
  <c r="Y8665" i="2"/>
  <c r="Y8666" i="2"/>
  <c r="Y8667" i="2"/>
  <c r="Y8668" i="2"/>
  <c r="Y8669" i="2"/>
  <c r="Y8670" i="2"/>
  <c r="Y8671" i="2"/>
  <c r="Y8672" i="2"/>
  <c r="Y8673" i="2"/>
  <c r="Y8674" i="2"/>
  <c r="Y8675" i="2"/>
  <c r="Y8676" i="2"/>
  <c r="Y8677" i="2"/>
  <c r="Y8678" i="2"/>
  <c r="Y8679" i="2"/>
  <c r="Y8680" i="2"/>
  <c r="Y8681" i="2"/>
  <c r="Y8682" i="2"/>
  <c r="Y8683" i="2"/>
  <c r="Y8684" i="2"/>
  <c r="Y8685" i="2"/>
  <c r="Y8686" i="2"/>
  <c r="Y8687" i="2"/>
  <c r="Y8688" i="2"/>
  <c r="Y8689" i="2"/>
  <c r="Y8690" i="2"/>
  <c r="Y8691" i="2"/>
  <c r="Y8692" i="2"/>
  <c r="Y8693" i="2"/>
  <c r="Y8694" i="2"/>
  <c r="Y8695" i="2"/>
  <c r="Y8696" i="2"/>
  <c r="Y8697" i="2"/>
  <c r="Y8698" i="2"/>
  <c r="Y8699" i="2"/>
  <c r="Y8700" i="2"/>
  <c r="Y8701" i="2"/>
  <c r="Y8702" i="2"/>
  <c r="Y8703" i="2"/>
  <c r="Y8704" i="2"/>
  <c r="Y8705" i="2"/>
  <c r="Y8706" i="2"/>
  <c r="Y8707" i="2"/>
  <c r="Y8708" i="2"/>
  <c r="Y8709" i="2"/>
  <c r="Y8710" i="2"/>
  <c r="Y8711" i="2"/>
  <c r="Y8712" i="2"/>
  <c r="Y8713" i="2"/>
  <c r="Y8714" i="2"/>
  <c r="Y8715" i="2"/>
  <c r="Y8716" i="2"/>
  <c r="Y8717" i="2"/>
  <c r="Y8718" i="2"/>
  <c r="Y8719" i="2"/>
  <c r="Y8720" i="2"/>
  <c r="Y8721" i="2"/>
  <c r="Y8722" i="2"/>
  <c r="Y8723" i="2"/>
  <c r="Y8724" i="2"/>
  <c r="Y8725" i="2"/>
  <c r="Y8726" i="2"/>
  <c r="Y8727" i="2"/>
  <c r="Y8728" i="2"/>
  <c r="Y8729" i="2"/>
  <c r="Y8730" i="2"/>
  <c r="Y8731" i="2"/>
  <c r="Y8732" i="2"/>
  <c r="Y8733" i="2"/>
  <c r="Y8734" i="2"/>
  <c r="Y8735" i="2"/>
  <c r="Y8736" i="2"/>
  <c r="Y8737" i="2"/>
  <c r="Y8738" i="2"/>
  <c r="Y8739" i="2"/>
  <c r="Y8740" i="2"/>
  <c r="Y8741" i="2"/>
  <c r="Y8742" i="2"/>
  <c r="Y8743" i="2"/>
  <c r="Y8744" i="2"/>
  <c r="Y8745" i="2"/>
  <c r="Y8746" i="2"/>
  <c r="Y8747" i="2"/>
  <c r="Y8748" i="2"/>
  <c r="Y8749" i="2"/>
  <c r="Y8750" i="2"/>
  <c r="Y8751" i="2"/>
  <c r="Y8752" i="2"/>
  <c r="Y8753" i="2"/>
  <c r="Y8754" i="2"/>
  <c r="Y8755" i="2"/>
  <c r="Y8756" i="2"/>
  <c r="Y8757" i="2"/>
  <c r="Y8758" i="2"/>
  <c r="Y8759" i="2"/>
  <c r="Y8760" i="2"/>
  <c r="Y8761" i="2"/>
  <c r="Y8762" i="2"/>
  <c r="Y8763" i="2"/>
  <c r="Y8764" i="2"/>
  <c r="Y8765" i="2"/>
  <c r="Y8766" i="2"/>
  <c r="Y8767" i="2"/>
  <c r="Y8768" i="2"/>
  <c r="Y8769" i="2"/>
  <c r="Y8770" i="2"/>
  <c r="Y8771" i="2"/>
  <c r="Y8772" i="2"/>
  <c r="Y8773" i="2"/>
  <c r="Y8774" i="2"/>
  <c r="Y8775" i="2"/>
  <c r="Y8776" i="2"/>
  <c r="Y8777" i="2"/>
  <c r="Y8778" i="2"/>
  <c r="Y8779" i="2"/>
  <c r="Y8780" i="2"/>
  <c r="Y8781" i="2"/>
  <c r="Y8782" i="2"/>
  <c r="Y8783" i="2"/>
  <c r="Y8784" i="2"/>
  <c r="Y8785" i="2"/>
  <c r="Y8786" i="2"/>
  <c r="Y8787" i="2"/>
  <c r="Y8788" i="2"/>
  <c r="Y8789" i="2"/>
  <c r="Y8790" i="2"/>
  <c r="Y8791" i="2"/>
  <c r="Y8792" i="2"/>
  <c r="Y8793" i="2"/>
  <c r="Y8794" i="2"/>
  <c r="Y8795" i="2"/>
  <c r="Y8796" i="2"/>
  <c r="Y8797" i="2"/>
  <c r="Y8798" i="2"/>
  <c r="Y8799" i="2"/>
  <c r="Y8800" i="2"/>
  <c r="Y8801" i="2"/>
  <c r="Y8802" i="2"/>
  <c r="Y8803" i="2"/>
  <c r="Y8804" i="2"/>
  <c r="Y8805" i="2"/>
  <c r="Y8806" i="2"/>
  <c r="Y8807" i="2"/>
  <c r="Y8808" i="2"/>
  <c r="Y8809" i="2"/>
  <c r="Y8810" i="2"/>
  <c r="Y8811" i="2"/>
  <c r="Y8812" i="2"/>
  <c r="Y8813" i="2"/>
  <c r="Y8814" i="2"/>
  <c r="Y8815" i="2"/>
  <c r="Y8816" i="2"/>
  <c r="Y8817" i="2"/>
  <c r="Y8818" i="2"/>
  <c r="Y8819" i="2"/>
  <c r="Y8820" i="2"/>
  <c r="Y8821" i="2"/>
  <c r="Y8822" i="2"/>
  <c r="Y8823" i="2"/>
  <c r="Y8824" i="2"/>
  <c r="Y8825" i="2"/>
  <c r="Y8826" i="2"/>
  <c r="Y8827" i="2"/>
  <c r="Y8828" i="2"/>
  <c r="Y8829" i="2"/>
  <c r="Y8830" i="2"/>
  <c r="Y8831" i="2"/>
  <c r="Y8832" i="2"/>
  <c r="Y8833" i="2"/>
  <c r="Y8834" i="2"/>
  <c r="Y8835" i="2"/>
  <c r="Y8836" i="2"/>
  <c r="Y8837" i="2"/>
  <c r="Y8838" i="2"/>
  <c r="Y8839" i="2"/>
  <c r="Y8840" i="2"/>
  <c r="Y8841" i="2"/>
  <c r="Y8842" i="2"/>
  <c r="Y8843" i="2"/>
  <c r="Y8844" i="2"/>
  <c r="Y8845" i="2"/>
  <c r="Y8846" i="2"/>
  <c r="Y8847" i="2"/>
  <c r="Y8848" i="2"/>
  <c r="Y8849" i="2"/>
  <c r="Y8850" i="2"/>
  <c r="Y8851" i="2"/>
  <c r="Y8852" i="2"/>
  <c r="Y8853" i="2"/>
  <c r="Y8854" i="2"/>
  <c r="Y8855" i="2"/>
  <c r="Y8856" i="2"/>
  <c r="Y8857" i="2"/>
  <c r="Y8858" i="2"/>
  <c r="Y8859" i="2"/>
  <c r="Y8860" i="2"/>
  <c r="Y8861" i="2"/>
  <c r="Y8862" i="2"/>
  <c r="Y8863" i="2"/>
  <c r="Y8864" i="2"/>
  <c r="Y8865" i="2"/>
  <c r="Y8866" i="2"/>
  <c r="Y8867" i="2"/>
  <c r="Y8868" i="2"/>
  <c r="Y8869" i="2"/>
  <c r="Y8870" i="2"/>
  <c r="Y8871" i="2"/>
  <c r="Y8872" i="2"/>
  <c r="Y8873" i="2"/>
  <c r="Y8874" i="2"/>
  <c r="Y8875" i="2"/>
  <c r="Y8876" i="2"/>
  <c r="Y8877" i="2"/>
  <c r="Y8878" i="2"/>
  <c r="Y8879" i="2"/>
  <c r="Y8880" i="2"/>
  <c r="Y8881" i="2"/>
  <c r="Y8882" i="2"/>
  <c r="Y8883" i="2"/>
  <c r="Y8884" i="2"/>
  <c r="Y8885" i="2"/>
  <c r="Y8886" i="2"/>
  <c r="Y8887" i="2"/>
  <c r="Y8888" i="2"/>
  <c r="Y8889" i="2"/>
  <c r="Y8890" i="2"/>
  <c r="Y8891" i="2"/>
  <c r="Y8892" i="2"/>
  <c r="Y8893" i="2"/>
  <c r="Y8894" i="2"/>
  <c r="Y8895" i="2"/>
  <c r="Y8896" i="2"/>
  <c r="Y8897" i="2"/>
  <c r="Y8898" i="2"/>
  <c r="Y8899" i="2"/>
  <c r="Y8900" i="2"/>
  <c r="Y8901" i="2"/>
  <c r="Y8902" i="2"/>
  <c r="Y8903" i="2"/>
  <c r="Y8904" i="2"/>
  <c r="Y8905" i="2"/>
  <c r="Y8906" i="2"/>
  <c r="Y8907" i="2"/>
  <c r="Y8908" i="2"/>
  <c r="Y8909" i="2"/>
  <c r="Y8910" i="2"/>
  <c r="Y8911" i="2"/>
  <c r="Y8912" i="2"/>
  <c r="Y8913" i="2"/>
  <c r="Y8914" i="2"/>
  <c r="Y8915" i="2"/>
  <c r="Y8916" i="2"/>
  <c r="Y8917" i="2"/>
  <c r="Y8918" i="2"/>
  <c r="Y8919" i="2"/>
  <c r="Y8920" i="2"/>
  <c r="Y8921" i="2"/>
  <c r="Y8922" i="2"/>
  <c r="Y8923" i="2"/>
  <c r="Y8924" i="2"/>
  <c r="Y8925" i="2"/>
  <c r="Y8926" i="2"/>
  <c r="Y8927" i="2"/>
  <c r="Y8928" i="2"/>
  <c r="Y8929" i="2"/>
  <c r="Y8930" i="2"/>
  <c r="Y8931" i="2"/>
  <c r="Y8932" i="2"/>
  <c r="Y8933" i="2"/>
  <c r="Y8934" i="2"/>
  <c r="Y8935" i="2"/>
  <c r="Y8936" i="2"/>
  <c r="Y8937" i="2"/>
  <c r="Y8938" i="2"/>
  <c r="Y8939" i="2"/>
  <c r="Y8940" i="2"/>
  <c r="Y8941" i="2"/>
  <c r="Y8942" i="2"/>
  <c r="Y8943" i="2"/>
  <c r="Y8944" i="2"/>
  <c r="Y8945" i="2"/>
  <c r="Y8946" i="2"/>
  <c r="Y8947" i="2"/>
  <c r="Y8948" i="2"/>
  <c r="Y8949" i="2"/>
  <c r="Y8950" i="2"/>
  <c r="Y8951" i="2"/>
  <c r="Y8952" i="2"/>
  <c r="Y8953" i="2"/>
  <c r="Y8954" i="2"/>
  <c r="Y8955" i="2"/>
  <c r="Y8956" i="2"/>
  <c r="Y8957" i="2"/>
  <c r="Y8958" i="2"/>
  <c r="Y8959" i="2"/>
  <c r="Y8960" i="2"/>
  <c r="Y8961" i="2"/>
  <c r="Y8962" i="2"/>
  <c r="Y8963" i="2"/>
  <c r="Y8964" i="2"/>
  <c r="Y8965" i="2"/>
  <c r="Y8966" i="2"/>
  <c r="Y8967" i="2"/>
  <c r="Y8968" i="2"/>
  <c r="Y8969" i="2"/>
  <c r="Y8970" i="2"/>
  <c r="Y8971" i="2"/>
  <c r="Y8972" i="2"/>
  <c r="Y8973" i="2"/>
  <c r="Y8974" i="2"/>
  <c r="Y8975" i="2"/>
  <c r="Y8976" i="2"/>
  <c r="Y8977" i="2"/>
  <c r="Y8978" i="2"/>
  <c r="Y8979" i="2"/>
  <c r="Y8980" i="2"/>
  <c r="Y8981" i="2"/>
  <c r="Y8982" i="2"/>
  <c r="Y8983" i="2"/>
  <c r="Y8984" i="2"/>
  <c r="Y8985" i="2"/>
  <c r="Y8986" i="2"/>
  <c r="Y8987" i="2"/>
  <c r="Y8988" i="2"/>
  <c r="Y8989" i="2"/>
  <c r="Y8990" i="2"/>
  <c r="Y8991" i="2"/>
  <c r="Y8992" i="2"/>
  <c r="Y8993" i="2"/>
  <c r="Y8994" i="2"/>
  <c r="Y8995" i="2"/>
  <c r="Y8996" i="2"/>
  <c r="Y8997" i="2"/>
  <c r="Y8998" i="2"/>
  <c r="Y8999" i="2"/>
  <c r="Y9000" i="2"/>
  <c r="Y9001" i="2"/>
  <c r="Y9002" i="2"/>
  <c r="Y9003" i="2"/>
  <c r="Y9004" i="2"/>
  <c r="Y9005" i="2"/>
  <c r="Y9006" i="2"/>
  <c r="Y9007" i="2"/>
  <c r="Y9008" i="2"/>
  <c r="Y9009" i="2"/>
  <c r="Y9010" i="2"/>
  <c r="Y9011" i="2"/>
  <c r="Y9012" i="2"/>
  <c r="Y9013" i="2"/>
  <c r="Y9014" i="2"/>
  <c r="Y9015" i="2"/>
  <c r="Y9016" i="2"/>
  <c r="Y9017" i="2"/>
  <c r="Y9018" i="2"/>
  <c r="Y9019" i="2"/>
  <c r="Y9020" i="2"/>
  <c r="Y9021" i="2"/>
  <c r="Y9022" i="2"/>
  <c r="Y9023" i="2"/>
  <c r="Y9024" i="2"/>
  <c r="Y9025" i="2"/>
  <c r="Y9026" i="2"/>
  <c r="Y9027" i="2"/>
  <c r="Y9028" i="2"/>
  <c r="Y9029" i="2"/>
  <c r="Y9030" i="2"/>
  <c r="Y9031" i="2"/>
  <c r="Y9032" i="2"/>
  <c r="Y9033" i="2"/>
  <c r="Y9034" i="2"/>
  <c r="Y9035" i="2"/>
  <c r="Y9036" i="2"/>
  <c r="Y9037" i="2"/>
  <c r="Y9038" i="2"/>
  <c r="Y9039" i="2"/>
  <c r="Y9040" i="2"/>
  <c r="Y9041" i="2"/>
  <c r="Y9042" i="2"/>
  <c r="Y9043" i="2"/>
  <c r="Y9044" i="2"/>
  <c r="Y9045" i="2"/>
  <c r="Y9046" i="2"/>
  <c r="Y9047" i="2"/>
  <c r="Y9048" i="2"/>
  <c r="Y9049" i="2"/>
  <c r="Y9050" i="2"/>
  <c r="Y9051" i="2"/>
  <c r="Y9052" i="2"/>
  <c r="Y9053" i="2"/>
  <c r="Y9054" i="2"/>
  <c r="Y9055" i="2"/>
  <c r="Y9056" i="2"/>
  <c r="Y9057" i="2"/>
  <c r="Y9058" i="2"/>
  <c r="Y9059" i="2"/>
  <c r="Y9060" i="2"/>
  <c r="Y9061" i="2"/>
  <c r="Y9062" i="2"/>
  <c r="Y9063" i="2"/>
  <c r="Y9064" i="2"/>
  <c r="Y9065" i="2"/>
  <c r="Y9066" i="2"/>
  <c r="Y9067" i="2"/>
  <c r="Y9068" i="2"/>
  <c r="Y9069" i="2"/>
  <c r="Y9070" i="2"/>
  <c r="Y9071" i="2"/>
  <c r="Y9072" i="2"/>
  <c r="Y9073" i="2"/>
  <c r="Y9074" i="2"/>
  <c r="Y9075" i="2"/>
  <c r="Y9076" i="2"/>
  <c r="Y9077" i="2"/>
  <c r="Y9078" i="2"/>
  <c r="Y9079" i="2"/>
  <c r="Y9080" i="2"/>
  <c r="Y9081" i="2"/>
  <c r="Y9082" i="2"/>
  <c r="Y9083" i="2"/>
  <c r="Y9084" i="2"/>
  <c r="Y9085" i="2"/>
  <c r="Y9086" i="2"/>
  <c r="Y9087" i="2"/>
  <c r="Y9088" i="2"/>
  <c r="Y9089" i="2"/>
  <c r="Y9090" i="2"/>
  <c r="Y9091" i="2"/>
  <c r="Y9092" i="2"/>
  <c r="Y9093" i="2"/>
  <c r="Y9094" i="2"/>
  <c r="Y9095" i="2"/>
  <c r="Y9096" i="2"/>
  <c r="Y9097" i="2"/>
  <c r="Y9098" i="2"/>
  <c r="Y9099" i="2"/>
  <c r="Y9100" i="2"/>
  <c r="Y9101" i="2"/>
  <c r="Y9102" i="2"/>
  <c r="Y9103" i="2"/>
  <c r="Y9104" i="2"/>
  <c r="Y9105" i="2"/>
  <c r="Y9106" i="2"/>
  <c r="Y9107" i="2"/>
  <c r="Y9108" i="2"/>
  <c r="Y9109" i="2"/>
  <c r="Y9110" i="2"/>
  <c r="Y9111" i="2"/>
  <c r="Y9112" i="2"/>
  <c r="Y9113" i="2"/>
  <c r="Y9114" i="2"/>
  <c r="Y9115" i="2"/>
  <c r="Y9116" i="2"/>
  <c r="Y9117" i="2"/>
  <c r="Y9118" i="2"/>
  <c r="Y9119" i="2"/>
  <c r="Y9120" i="2"/>
  <c r="Y9121" i="2"/>
  <c r="Y9122" i="2"/>
  <c r="Y9123" i="2"/>
  <c r="Y9124" i="2"/>
  <c r="Y9125" i="2"/>
  <c r="Y9126" i="2"/>
  <c r="Y9127" i="2"/>
  <c r="Y9128" i="2"/>
  <c r="Y9129" i="2"/>
  <c r="Y9130" i="2"/>
  <c r="Y9131" i="2"/>
  <c r="Y9132" i="2"/>
  <c r="Y9133" i="2"/>
  <c r="Y9134" i="2"/>
  <c r="Y9135" i="2"/>
  <c r="Y9136" i="2"/>
  <c r="Y9137" i="2"/>
  <c r="Y9138" i="2"/>
  <c r="Y9139" i="2"/>
  <c r="Y9140" i="2"/>
  <c r="Y9141" i="2"/>
  <c r="Y9142" i="2"/>
  <c r="Y9143" i="2"/>
  <c r="Y9144" i="2"/>
  <c r="Y9145" i="2"/>
  <c r="Y9146" i="2"/>
  <c r="Y9147" i="2"/>
  <c r="Y9148" i="2"/>
  <c r="Y9149" i="2"/>
  <c r="Y9150" i="2"/>
  <c r="Y9151" i="2"/>
  <c r="Y9152" i="2"/>
  <c r="Y9153" i="2"/>
  <c r="Y9154" i="2"/>
  <c r="Y9155" i="2"/>
  <c r="Y9156" i="2"/>
  <c r="Y9157" i="2"/>
  <c r="Y9158" i="2"/>
  <c r="Y9159" i="2"/>
  <c r="Y9160" i="2"/>
  <c r="Y9161" i="2"/>
  <c r="Y9162" i="2"/>
  <c r="Y9163" i="2"/>
  <c r="Y9164" i="2"/>
  <c r="Y9165" i="2"/>
  <c r="Y9166" i="2"/>
  <c r="Y9167" i="2"/>
  <c r="Y9168" i="2"/>
  <c r="Y9169" i="2"/>
  <c r="Y9170" i="2"/>
  <c r="Y9171" i="2"/>
  <c r="Y9172" i="2"/>
  <c r="Y9173" i="2"/>
  <c r="Y9174" i="2"/>
  <c r="Y9175" i="2"/>
  <c r="Y9176" i="2"/>
  <c r="Y9177" i="2"/>
  <c r="Y9178" i="2"/>
  <c r="Y9179" i="2"/>
  <c r="Y9180" i="2"/>
  <c r="Y9181" i="2"/>
  <c r="Y9182" i="2"/>
  <c r="Y9183" i="2"/>
  <c r="Y9184" i="2"/>
  <c r="Y9185" i="2"/>
  <c r="Y9186" i="2"/>
  <c r="Y9187" i="2"/>
  <c r="Y9188" i="2"/>
  <c r="Y9189" i="2"/>
  <c r="Y9190" i="2"/>
  <c r="Y9191" i="2"/>
  <c r="Y9192" i="2"/>
  <c r="Y9193" i="2"/>
  <c r="Y9194" i="2"/>
  <c r="Y9195" i="2"/>
  <c r="Y9196" i="2"/>
  <c r="Y9197" i="2"/>
  <c r="Y9198" i="2"/>
  <c r="Y9199" i="2"/>
  <c r="Y9200" i="2"/>
  <c r="Y9201" i="2"/>
  <c r="Y9202" i="2"/>
  <c r="Y9203" i="2"/>
  <c r="Y9204" i="2"/>
  <c r="Y9205" i="2"/>
  <c r="Y9206" i="2"/>
  <c r="Y9207" i="2"/>
  <c r="Y9208" i="2"/>
  <c r="Y9209" i="2"/>
  <c r="Y9210" i="2"/>
  <c r="Y9211" i="2"/>
  <c r="Y9212" i="2"/>
  <c r="Y9213" i="2"/>
  <c r="Y9214" i="2"/>
  <c r="Y9215" i="2"/>
  <c r="Y9216" i="2"/>
  <c r="Y9217" i="2"/>
  <c r="Y9218" i="2"/>
  <c r="Y9219" i="2"/>
  <c r="Y9220" i="2"/>
  <c r="Y9221" i="2"/>
  <c r="Y9222" i="2"/>
  <c r="Y9223" i="2"/>
  <c r="Y9224" i="2"/>
  <c r="Y9225" i="2"/>
  <c r="Y9226" i="2"/>
  <c r="Y9227" i="2"/>
  <c r="Y9228" i="2"/>
  <c r="Y9229" i="2"/>
  <c r="Y9230" i="2"/>
  <c r="Y9231" i="2"/>
  <c r="Y9232" i="2"/>
  <c r="Y9233" i="2"/>
  <c r="Y9234" i="2"/>
  <c r="Y9235" i="2"/>
  <c r="Y9236" i="2"/>
  <c r="Y9237" i="2"/>
  <c r="Y9238" i="2"/>
  <c r="Y9239" i="2"/>
  <c r="Y9240" i="2"/>
  <c r="Y9241" i="2"/>
  <c r="Y9242" i="2"/>
  <c r="Y9243" i="2"/>
  <c r="Y9244" i="2"/>
  <c r="Y9245" i="2"/>
  <c r="Y9246" i="2"/>
  <c r="Y9247" i="2"/>
  <c r="Y9248" i="2"/>
  <c r="Y9249" i="2"/>
  <c r="Y9250" i="2"/>
  <c r="Y9251" i="2"/>
  <c r="Y9252" i="2"/>
  <c r="Y9253" i="2"/>
  <c r="Y9254" i="2"/>
  <c r="Y9255" i="2"/>
  <c r="Y9256" i="2"/>
  <c r="Y9257" i="2"/>
  <c r="Y9258" i="2"/>
  <c r="Y9259" i="2"/>
  <c r="Y9260" i="2"/>
  <c r="Y9261" i="2"/>
  <c r="Y9262" i="2"/>
  <c r="Y9263" i="2"/>
  <c r="Y9264" i="2"/>
  <c r="Y9265" i="2"/>
  <c r="Y9266" i="2"/>
  <c r="Y9267" i="2"/>
  <c r="Y9268" i="2"/>
  <c r="Y9269" i="2"/>
  <c r="Y9270" i="2"/>
  <c r="Y9271" i="2"/>
  <c r="Y9272" i="2"/>
  <c r="Y9273" i="2"/>
  <c r="Y9274" i="2"/>
  <c r="Y9275" i="2"/>
  <c r="Y9276" i="2"/>
  <c r="Y9277" i="2"/>
  <c r="Y9278" i="2"/>
  <c r="Y9279" i="2"/>
  <c r="Y9280" i="2"/>
  <c r="Y9281" i="2"/>
  <c r="Y9282" i="2"/>
  <c r="Y9283" i="2"/>
  <c r="Y9284" i="2"/>
  <c r="Y9285" i="2"/>
  <c r="Y9286" i="2"/>
  <c r="Y9287" i="2"/>
  <c r="Y9288" i="2"/>
  <c r="Y9289" i="2"/>
  <c r="Y9290" i="2"/>
  <c r="Y9291" i="2"/>
  <c r="Y9292" i="2"/>
  <c r="Y9293" i="2"/>
  <c r="Y9294" i="2"/>
  <c r="Y9295" i="2"/>
  <c r="Y9296" i="2"/>
  <c r="Y9297" i="2"/>
  <c r="Y9298" i="2"/>
  <c r="Y9299" i="2"/>
  <c r="Y9300" i="2"/>
  <c r="Y9301" i="2"/>
  <c r="Y9302" i="2"/>
  <c r="Y9303" i="2"/>
  <c r="Y9304" i="2"/>
  <c r="Y9305" i="2"/>
  <c r="Y9306" i="2"/>
  <c r="Y9307" i="2"/>
  <c r="Y9308" i="2"/>
  <c r="Y9309" i="2"/>
  <c r="Y9310" i="2"/>
  <c r="Y9311" i="2"/>
  <c r="Y9312" i="2"/>
  <c r="Y9313" i="2"/>
  <c r="Y9314" i="2"/>
  <c r="Y9315" i="2"/>
  <c r="Y9316" i="2"/>
  <c r="Y9317" i="2"/>
  <c r="Y9318" i="2"/>
  <c r="Y9319" i="2"/>
  <c r="Y9320" i="2"/>
  <c r="Y9321" i="2"/>
  <c r="Y9322" i="2"/>
  <c r="Y9323" i="2"/>
  <c r="Y9324" i="2"/>
  <c r="Y9325" i="2"/>
  <c r="Y9326" i="2"/>
  <c r="Y9327" i="2"/>
  <c r="Y9328" i="2"/>
  <c r="Y9329" i="2"/>
  <c r="Y9330" i="2"/>
  <c r="Y9331" i="2"/>
  <c r="Y9332" i="2"/>
  <c r="Y9333" i="2"/>
  <c r="Y9334" i="2"/>
  <c r="Y9335" i="2"/>
  <c r="Y9336" i="2"/>
  <c r="Y9337" i="2"/>
  <c r="Y9338" i="2"/>
  <c r="Y9339" i="2"/>
  <c r="Y9340" i="2"/>
  <c r="Y9341" i="2"/>
  <c r="Y9342" i="2"/>
  <c r="Y9343" i="2"/>
  <c r="Y9344" i="2"/>
  <c r="Y9345" i="2"/>
  <c r="Y9346" i="2"/>
  <c r="Y9347" i="2"/>
  <c r="Y9348" i="2"/>
  <c r="Y9349" i="2"/>
  <c r="Y9350" i="2"/>
  <c r="Y9351" i="2"/>
  <c r="Y9352" i="2"/>
  <c r="Y9353" i="2"/>
  <c r="Y9354" i="2"/>
  <c r="Y9355" i="2"/>
  <c r="Y9356" i="2"/>
  <c r="Y9357" i="2"/>
  <c r="Y9358" i="2"/>
  <c r="Y9359" i="2"/>
  <c r="Y9360" i="2"/>
  <c r="Y9361" i="2"/>
  <c r="Y9362" i="2"/>
  <c r="Y9363" i="2"/>
  <c r="Y9364" i="2"/>
  <c r="Y9365" i="2"/>
  <c r="Y9366" i="2"/>
  <c r="Y9367" i="2"/>
  <c r="Y9368" i="2"/>
  <c r="Y9369" i="2"/>
  <c r="Y9370" i="2"/>
  <c r="Y9371" i="2"/>
  <c r="Y9372" i="2"/>
  <c r="Y9373" i="2"/>
  <c r="Y9374" i="2"/>
  <c r="Y9375" i="2"/>
  <c r="Y9376" i="2"/>
  <c r="Y9377" i="2"/>
  <c r="Y9378" i="2"/>
  <c r="Y9379" i="2"/>
  <c r="Y9380" i="2"/>
  <c r="Y9381" i="2"/>
  <c r="Y9382" i="2"/>
  <c r="Y9383" i="2"/>
  <c r="Y9384" i="2"/>
  <c r="Y9385" i="2"/>
  <c r="Y9386" i="2"/>
  <c r="Y9387" i="2"/>
  <c r="Y9388" i="2"/>
  <c r="Y9389" i="2"/>
  <c r="Y9390" i="2"/>
  <c r="Y9391" i="2"/>
  <c r="Y9392" i="2"/>
  <c r="Y9393" i="2"/>
  <c r="Y9394" i="2"/>
  <c r="Y9395" i="2"/>
  <c r="Y9396" i="2"/>
  <c r="Y9397" i="2"/>
  <c r="Y9398" i="2"/>
  <c r="Y9399" i="2"/>
  <c r="Y9400" i="2"/>
  <c r="Y9401" i="2"/>
  <c r="Y9402" i="2"/>
  <c r="Y9403" i="2"/>
  <c r="Y9404" i="2"/>
  <c r="Y9405" i="2"/>
  <c r="Y9406" i="2"/>
  <c r="Y9407" i="2"/>
  <c r="Y9408" i="2"/>
  <c r="Y9409" i="2"/>
  <c r="Y9410" i="2"/>
  <c r="Y9411" i="2"/>
  <c r="Y9412" i="2"/>
  <c r="Y9413" i="2"/>
  <c r="Y9414" i="2"/>
  <c r="Y9415" i="2"/>
  <c r="Y9416" i="2"/>
  <c r="Y9417" i="2"/>
  <c r="Y9418" i="2"/>
  <c r="Y9419" i="2"/>
  <c r="Y9420" i="2"/>
  <c r="Y9421" i="2"/>
  <c r="Y9422" i="2"/>
  <c r="Y9423" i="2"/>
  <c r="Y9424" i="2"/>
  <c r="Y9425" i="2"/>
  <c r="Y9426" i="2"/>
  <c r="Y9427" i="2"/>
  <c r="Y9428" i="2"/>
  <c r="Y9429" i="2"/>
  <c r="Y9430" i="2"/>
  <c r="Y9431" i="2"/>
  <c r="Y9432" i="2"/>
  <c r="Y9433" i="2"/>
  <c r="Y9434" i="2"/>
  <c r="Y9435" i="2"/>
  <c r="Y9436" i="2"/>
  <c r="Y9437" i="2"/>
  <c r="Y9438" i="2"/>
  <c r="Y9439" i="2"/>
  <c r="Y9440" i="2"/>
  <c r="Y9441" i="2"/>
  <c r="Y9442" i="2"/>
  <c r="Y9443" i="2"/>
  <c r="Y9444" i="2"/>
  <c r="Y9445" i="2"/>
  <c r="Y9446" i="2"/>
  <c r="Y9447" i="2"/>
  <c r="Y9448" i="2"/>
  <c r="Y9449" i="2"/>
  <c r="Y9450" i="2"/>
  <c r="Y9451" i="2"/>
  <c r="Y9452" i="2"/>
  <c r="Y9453" i="2"/>
  <c r="Y9454" i="2"/>
  <c r="Y9455" i="2"/>
  <c r="Y9456" i="2"/>
  <c r="Y9457" i="2"/>
  <c r="Y9458" i="2"/>
  <c r="Y9459" i="2"/>
  <c r="Y9460" i="2"/>
  <c r="Y9461" i="2"/>
  <c r="Y9462" i="2"/>
  <c r="Y9463" i="2"/>
  <c r="Y9464" i="2"/>
  <c r="Y9465" i="2"/>
  <c r="Y9466" i="2"/>
  <c r="Y9467" i="2"/>
  <c r="Y9468" i="2"/>
  <c r="Y9469" i="2"/>
  <c r="Y9470" i="2"/>
  <c r="Y9471" i="2"/>
  <c r="Y9472" i="2"/>
  <c r="Y9473" i="2"/>
  <c r="Y9474" i="2"/>
  <c r="Y9475" i="2"/>
  <c r="Y9476" i="2"/>
  <c r="Y9477" i="2"/>
  <c r="Y9478" i="2"/>
  <c r="Y9479" i="2"/>
  <c r="Y9480" i="2"/>
  <c r="Y9481" i="2"/>
  <c r="Y9482" i="2"/>
  <c r="Y9483" i="2"/>
  <c r="Y9484" i="2"/>
  <c r="Y9485" i="2"/>
  <c r="Y9486" i="2"/>
  <c r="Y9487" i="2"/>
  <c r="Y9488" i="2"/>
  <c r="Y9489" i="2"/>
  <c r="Y9490" i="2"/>
  <c r="Y9491" i="2"/>
  <c r="Y9492" i="2"/>
  <c r="Y9493" i="2"/>
  <c r="Y9494" i="2"/>
  <c r="Y9495" i="2"/>
  <c r="Y9496" i="2"/>
  <c r="Y9497" i="2"/>
  <c r="Y9498" i="2"/>
  <c r="Y9499" i="2"/>
  <c r="Y9500" i="2"/>
  <c r="Y9501" i="2"/>
  <c r="Y9502" i="2"/>
  <c r="Y9503" i="2"/>
  <c r="Y9504" i="2"/>
  <c r="Y9505" i="2"/>
  <c r="Y9506" i="2"/>
  <c r="Y9507" i="2"/>
  <c r="Y9508" i="2"/>
  <c r="Y9509" i="2"/>
  <c r="Y9510" i="2"/>
  <c r="Y9511" i="2"/>
  <c r="Y9512" i="2"/>
  <c r="Y9513" i="2"/>
  <c r="Y9514" i="2"/>
  <c r="Y9515" i="2"/>
  <c r="Y9516" i="2"/>
  <c r="Y9517" i="2"/>
  <c r="Y9518" i="2"/>
  <c r="Y9519" i="2"/>
  <c r="Y9520" i="2"/>
  <c r="Y9521" i="2"/>
  <c r="Y9522" i="2"/>
  <c r="Y9523" i="2"/>
  <c r="Y9524" i="2"/>
  <c r="Y9525" i="2"/>
  <c r="Y9526" i="2"/>
  <c r="Y9527" i="2"/>
  <c r="Y9528" i="2"/>
  <c r="Y9529" i="2"/>
  <c r="Y9530" i="2"/>
  <c r="Y9531" i="2"/>
  <c r="Y9532" i="2"/>
  <c r="Y9533" i="2"/>
  <c r="Y9534" i="2"/>
  <c r="Y9535" i="2"/>
  <c r="Y9536" i="2"/>
  <c r="Y9537" i="2"/>
  <c r="Y9538" i="2"/>
  <c r="Y9539" i="2"/>
  <c r="Y9540" i="2"/>
  <c r="Y9541" i="2"/>
  <c r="Y9542" i="2"/>
  <c r="Y9543" i="2"/>
  <c r="Y9544" i="2"/>
  <c r="Y9545" i="2"/>
  <c r="Y9546" i="2"/>
  <c r="Y9547" i="2"/>
  <c r="Y9548" i="2"/>
  <c r="Y9549" i="2"/>
  <c r="Y9550" i="2"/>
  <c r="Y9551" i="2"/>
  <c r="Y9552" i="2"/>
  <c r="Y9553" i="2"/>
  <c r="Y9554" i="2"/>
  <c r="Y9555" i="2"/>
  <c r="Y9556" i="2"/>
  <c r="Y9557" i="2"/>
  <c r="Y9558" i="2"/>
  <c r="Y9559" i="2"/>
  <c r="Y9560" i="2"/>
  <c r="Y9561" i="2"/>
  <c r="Y9562" i="2"/>
  <c r="Y9563" i="2"/>
  <c r="Y9564" i="2"/>
  <c r="Y9565" i="2"/>
  <c r="Y9566" i="2"/>
  <c r="Y9567" i="2"/>
  <c r="Y9568" i="2"/>
  <c r="Y9569" i="2"/>
  <c r="Y9570" i="2"/>
  <c r="Y9571" i="2"/>
  <c r="Y9572" i="2"/>
  <c r="Y9573" i="2"/>
  <c r="Y9574" i="2"/>
  <c r="Y9575" i="2"/>
  <c r="Y9576" i="2"/>
  <c r="Y9577" i="2"/>
  <c r="Y9578" i="2"/>
  <c r="Y9579" i="2"/>
  <c r="Y9580" i="2"/>
  <c r="Y9581" i="2"/>
  <c r="Y9582" i="2"/>
  <c r="Y9583" i="2"/>
  <c r="Y9584" i="2"/>
  <c r="Y9585" i="2"/>
  <c r="Y9586" i="2"/>
  <c r="Y9587" i="2"/>
  <c r="Y9588" i="2"/>
  <c r="Y9589" i="2"/>
  <c r="Y9590" i="2"/>
  <c r="Y9591" i="2"/>
  <c r="Y9592" i="2"/>
  <c r="Y9593" i="2"/>
  <c r="Y9594" i="2"/>
  <c r="Y9595" i="2"/>
  <c r="Y9596" i="2"/>
  <c r="Y9597" i="2"/>
  <c r="Y9598" i="2"/>
  <c r="Y9599" i="2"/>
  <c r="Y9600" i="2"/>
  <c r="Y9601" i="2"/>
  <c r="Y9602" i="2"/>
  <c r="Y9603" i="2"/>
  <c r="Y9604" i="2"/>
  <c r="Y9605" i="2"/>
  <c r="Y9606" i="2"/>
  <c r="Y9607" i="2"/>
  <c r="Y9608" i="2"/>
  <c r="Y9609" i="2"/>
  <c r="Y9610" i="2"/>
  <c r="Y9611" i="2"/>
  <c r="Y9612" i="2"/>
  <c r="Y9613" i="2"/>
  <c r="Y9614" i="2"/>
  <c r="Y9615" i="2"/>
  <c r="Y9616" i="2"/>
  <c r="Y9617" i="2"/>
  <c r="Y9618" i="2"/>
  <c r="Y9619" i="2"/>
  <c r="Y9620" i="2"/>
  <c r="Y9621" i="2"/>
  <c r="Y9622" i="2"/>
  <c r="Y9623" i="2"/>
  <c r="Y9624" i="2"/>
  <c r="Y9625" i="2"/>
  <c r="Y9626" i="2"/>
  <c r="Y9627" i="2"/>
  <c r="Y9628" i="2"/>
  <c r="Y9629" i="2"/>
  <c r="Y9630" i="2"/>
  <c r="Y9631" i="2"/>
  <c r="Y9632" i="2"/>
  <c r="Y9633" i="2"/>
  <c r="Y9634" i="2"/>
  <c r="Y9635" i="2"/>
  <c r="Y9636" i="2"/>
  <c r="Y9637" i="2"/>
  <c r="Y9638" i="2"/>
  <c r="Y9639" i="2"/>
  <c r="Y9640" i="2"/>
  <c r="Y9641" i="2"/>
  <c r="Y9642" i="2"/>
  <c r="Y9643" i="2"/>
  <c r="Y9644" i="2"/>
  <c r="Y9645" i="2"/>
  <c r="Y9646" i="2"/>
  <c r="Y9647" i="2"/>
  <c r="Y9648" i="2"/>
  <c r="Y9649" i="2"/>
  <c r="Y9650" i="2"/>
  <c r="Y9651" i="2"/>
  <c r="Y9652" i="2"/>
  <c r="Y9653" i="2"/>
  <c r="Y9654" i="2"/>
  <c r="Y9655" i="2"/>
  <c r="Y9656" i="2"/>
  <c r="Y9657" i="2"/>
  <c r="Y9658" i="2"/>
  <c r="Y9659" i="2"/>
  <c r="Y9660" i="2"/>
  <c r="Y9661" i="2"/>
  <c r="Y9662" i="2"/>
  <c r="Y9663" i="2"/>
  <c r="Y9664" i="2"/>
  <c r="Y9665" i="2"/>
  <c r="Y9666" i="2"/>
  <c r="Y9667" i="2"/>
  <c r="Y9668" i="2"/>
  <c r="Y9669" i="2"/>
  <c r="Y9670" i="2"/>
  <c r="Y9671" i="2"/>
  <c r="Y9672" i="2"/>
  <c r="Y9673" i="2"/>
  <c r="Y9674" i="2"/>
  <c r="Y9675" i="2"/>
  <c r="Y9676" i="2"/>
  <c r="Y9677" i="2"/>
  <c r="Y9678" i="2"/>
  <c r="Y9679" i="2"/>
  <c r="Y9680" i="2"/>
  <c r="Y9681" i="2"/>
  <c r="Y9682" i="2"/>
  <c r="Y9683" i="2"/>
  <c r="Y9684" i="2"/>
  <c r="Y9685" i="2"/>
  <c r="Y9686" i="2"/>
  <c r="Y9687" i="2"/>
  <c r="Y9688" i="2"/>
  <c r="Y9689" i="2"/>
  <c r="Y9690" i="2"/>
  <c r="Y9691" i="2"/>
  <c r="Y9692" i="2"/>
  <c r="Y9693" i="2"/>
  <c r="Y9694" i="2"/>
  <c r="Y9695" i="2"/>
  <c r="Y9696" i="2"/>
  <c r="Y9697" i="2"/>
  <c r="Y9698" i="2"/>
  <c r="Y9699" i="2"/>
  <c r="Y9700" i="2"/>
  <c r="Y9701" i="2"/>
  <c r="Y9702" i="2"/>
  <c r="Y9703" i="2"/>
  <c r="Y9704" i="2"/>
  <c r="Y9705" i="2"/>
  <c r="Y9706" i="2"/>
  <c r="Y9707" i="2"/>
  <c r="Y9708" i="2"/>
  <c r="Y9709" i="2"/>
  <c r="Y9710" i="2"/>
  <c r="Y9711" i="2"/>
  <c r="Y9712" i="2"/>
  <c r="Y9713" i="2"/>
  <c r="Y9714" i="2"/>
  <c r="Y9715" i="2"/>
  <c r="Y9716" i="2"/>
  <c r="Y9717" i="2"/>
  <c r="Y9718" i="2"/>
  <c r="Y9719" i="2"/>
  <c r="Y9720" i="2"/>
  <c r="Y9721" i="2"/>
  <c r="Y9722" i="2"/>
  <c r="Y9723" i="2"/>
  <c r="Y9724" i="2"/>
  <c r="Y9725" i="2"/>
  <c r="Y9726" i="2"/>
  <c r="Y9727" i="2"/>
  <c r="Y9728" i="2"/>
  <c r="Y9729" i="2"/>
  <c r="Y9730" i="2"/>
  <c r="Y9731" i="2"/>
  <c r="Y9732" i="2"/>
  <c r="Y9733" i="2"/>
  <c r="Y9734" i="2"/>
  <c r="Y9735" i="2"/>
  <c r="Y9736" i="2"/>
  <c r="Y9737" i="2"/>
  <c r="Y9738" i="2"/>
  <c r="Y9739" i="2"/>
  <c r="Y9740" i="2"/>
  <c r="Y9741" i="2"/>
  <c r="Y9742" i="2"/>
  <c r="Y9743" i="2"/>
  <c r="Y9744" i="2"/>
  <c r="Y9745" i="2"/>
  <c r="Y9746" i="2"/>
  <c r="Y9747" i="2"/>
  <c r="Y9748" i="2"/>
  <c r="Y9749" i="2"/>
  <c r="Y9750" i="2"/>
  <c r="Y9751" i="2"/>
  <c r="Y9752" i="2"/>
  <c r="Y9753" i="2"/>
  <c r="Y9754" i="2"/>
  <c r="Y9755" i="2"/>
  <c r="Y9756" i="2"/>
  <c r="Y9757" i="2"/>
  <c r="Y9758" i="2"/>
  <c r="Y9759" i="2"/>
  <c r="Y9760" i="2"/>
  <c r="Y9761" i="2"/>
  <c r="Y9762" i="2"/>
  <c r="Y9763" i="2"/>
  <c r="Y9764" i="2"/>
  <c r="Y9765" i="2"/>
  <c r="Y9766" i="2"/>
  <c r="Y9767" i="2"/>
  <c r="Y9768" i="2"/>
  <c r="Y9769" i="2"/>
  <c r="Y9770" i="2"/>
  <c r="Y9771" i="2"/>
  <c r="Y9772" i="2"/>
  <c r="Y9773" i="2"/>
  <c r="Y9774" i="2"/>
  <c r="Y9775" i="2"/>
  <c r="Y9776" i="2"/>
  <c r="Y9777" i="2"/>
  <c r="Y9778" i="2"/>
  <c r="Y9779" i="2"/>
  <c r="Y9780" i="2"/>
  <c r="Y9781" i="2"/>
  <c r="Y9782" i="2"/>
  <c r="Y9783" i="2"/>
  <c r="Y9784" i="2"/>
  <c r="Y9785" i="2"/>
  <c r="Y9786" i="2"/>
  <c r="Y9787" i="2"/>
  <c r="Y9788" i="2"/>
  <c r="Y9789" i="2"/>
  <c r="Y9790" i="2"/>
  <c r="Y9791" i="2"/>
  <c r="Y9792" i="2"/>
  <c r="Y9793" i="2"/>
  <c r="Y9794" i="2"/>
  <c r="Y9795" i="2"/>
  <c r="Y9796" i="2"/>
  <c r="Y9797" i="2"/>
  <c r="Y9798" i="2"/>
  <c r="Y9799" i="2"/>
  <c r="Y9800" i="2"/>
  <c r="Y9801" i="2"/>
  <c r="Y9802" i="2"/>
  <c r="Y9803" i="2"/>
  <c r="Y9804" i="2"/>
  <c r="Y9805" i="2"/>
  <c r="Y9806" i="2"/>
  <c r="Y9807" i="2"/>
  <c r="Y9808" i="2"/>
  <c r="Y9809" i="2"/>
  <c r="Y9810" i="2"/>
  <c r="Y9811" i="2"/>
  <c r="Y9812" i="2"/>
  <c r="Y9813" i="2"/>
  <c r="Y9814" i="2"/>
  <c r="Y9815" i="2"/>
  <c r="Y9816" i="2"/>
  <c r="Y9817" i="2"/>
  <c r="Y9818" i="2"/>
  <c r="Y9819" i="2"/>
  <c r="Y9820" i="2"/>
  <c r="Y9821" i="2"/>
  <c r="Y9822" i="2"/>
  <c r="Y9823" i="2"/>
  <c r="Y9824" i="2"/>
  <c r="Y9825" i="2"/>
  <c r="Y9826" i="2"/>
  <c r="Y9827" i="2"/>
  <c r="Y9828" i="2"/>
  <c r="Y9829" i="2"/>
  <c r="Y9830" i="2"/>
  <c r="Y9831" i="2"/>
  <c r="Y9832" i="2"/>
  <c r="Y9833" i="2"/>
  <c r="Y9834" i="2"/>
  <c r="Y9835" i="2"/>
  <c r="Y9836" i="2"/>
  <c r="Y9837" i="2"/>
  <c r="Y9838" i="2"/>
  <c r="Y9839" i="2"/>
  <c r="Y9840" i="2"/>
  <c r="Y9841" i="2"/>
  <c r="Y9842" i="2"/>
  <c r="Y9843" i="2"/>
  <c r="Y9844" i="2"/>
  <c r="Y9845" i="2"/>
  <c r="Y9846" i="2"/>
  <c r="Y9847" i="2"/>
  <c r="Y9848" i="2"/>
  <c r="Y9849" i="2"/>
  <c r="Y9850" i="2"/>
  <c r="Y9851" i="2"/>
  <c r="Y9852" i="2"/>
  <c r="Y9853" i="2"/>
  <c r="Y9854" i="2"/>
  <c r="Y9855" i="2"/>
  <c r="Y9856" i="2"/>
  <c r="Y9857" i="2"/>
  <c r="Y9858" i="2"/>
  <c r="Y9859" i="2"/>
  <c r="Y9860" i="2"/>
  <c r="Y9861" i="2"/>
  <c r="Y9862" i="2"/>
  <c r="Y9863" i="2"/>
  <c r="Y9864" i="2"/>
  <c r="Y9865" i="2"/>
  <c r="Y9866" i="2"/>
  <c r="Y9867" i="2"/>
  <c r="Y9868" i="2"/>
  <c r="Y9869" i="2"/>
  <c r="Y9870" i="2"/>
  <c r="Y9871" i="2"/>
  <c r="Y9872" i="2"/>
  <c r="Y9873" i="2"/>
  <c r="Y9874" i="2"/>
  <c r="Y9875" i="2"/>
  <c r="Y9876" i="2"/>
  <c r="Y9877" i="2"/>
  <c r="Y9878" i="2"/>
  <c r="Y9879" i="2"/>
  <c r="Y9880" i="2"/>
  <c r="Y9881" i="2"/>
  <c r="Y9882" i="2"/>
  <c r="Y9883" i="2"/>
  <c r="Y9884" i="2"/>
  <c r="Y9885" i="2"/>
  <c r="Y9886" i="2"/>
  <c r="Y9887" i="2"/>
  <c r="Y9888" i="2"/>
  <c r="Y9889" i="2"/>
  <c r="Y9890" i="2"/>
  <c r="Y9891" i="2"/>
  <c r="Y9892" i="2"/>
  <c r="Y9893" i="2"/>
  <c r="Y9894" i="2"/>
  <c r="Y9895" i="2"/>
  <c r="Y9896" i="2"/>
  <c r="Y9897" i="2"/>
  <c r="Y9898" i="2"/>
  <c r="Y9899" i="2"/>
  <c r="Y9900" i="2"/>
  <c r="Y9901" i="2"/>
  <c r="Y9902" i="2"/>
  <c r="Y9903" i="2"/>
  <c r="Y9904" i="2"/>
  <c r="Y9905" i="2"/>
  <c r="Y9906" i="2"/>
  <c r="Y9907" i="2"/>
  <c r="Y9908" i="2"/>
  <c r="Y9909" i="2"/>
  <c r="Y9910" i="2"/>
  <c r="Y9911" i="2"/>
  <c r="Y9912" i="2"/>
  <c r="Y9913" i="2"/>
  <c r="Y9914" i="2"/>
  <c r="Y9915" i="2"/>
  <c r="Y9916" i="2"/>
  <c r="Y9917" i="2"/>
  <c r="Y9918" i="2"/>
  <c r="Y9919" i="2"/>
  <c r="Y9920" i="2"/>
  <c r="Y9921" i="2"/>
  <c r="Y9922" i="2"/>
  <c r="Y9923" i="2"/>
  <c r="Y9924" i="2"/>
  <c r="Y9925" i="2"/>
  <c r="Y9926" i="2"/>
  <c r="Y9927" i="2"/>
  <c r="Y9928" i="2"/>
  <c r="Y9929" i="2"/>
  <c r="Y9930" i="2"/>
  <c r="Y9931" i="2"/>
  <c r="Y9932" i="2"/>
  <c r="Y9933" i="2"/>
  <c r="Y9934" i="2"/>
  <c r="Y9935" i="2"/>
  <c r="Y9936" i="2"/>
  <c r="Y9937" i="2"/>
  <c r="Y9938" i="2"/>
  <c r="Y9939" i="2"/>
  <c r="Y9940" i="2"/>
  <c r="Y9941" i="2"/>
  <c r="Y9942" i="2"/>
  <c r="Y9943" i="2"/>
  <c r="Y9944" i="2"/>
  <c r="Y9945" i="2"/>
  <c r="Y9946" i="2"/>
  <c r="Y9947" i="2"/>
  <c r="Y9948" i="2"/>
  <c r="Y9949" i="2"/>
  <c r="Y9950" i="2"/>
  <c r="Y9951" i="2"/>
  <c r="Y9952" i="2"/>
  <c r="Y9953" i="2"/>
  <c r="Y9954" i="2"/>
  <c r="Y9955" i="2"/>
  <c r="Y9956" i="2"/>
  <c r="Y9957" i="2"/>
  <c r="Y9958" i="2"/>
  <c r="Y9959" i="2"/>
  <c r="Y9960" i="2"/>
  <c r="Y9961" i="2"/>
  <c r="Y9962" i="2"/>
  <c r="Y9963" i="2"/>
  <c r="Y9964" i="2"/>
  <c r="Y9965" i="2"/>
  <c r="Y9966" i="2"/>
  <c r="Y9967" i="2"/>
  <c r="Y9968" i="2"/>
  <c r="Y9969" i="2"/>
  <c r="Y9970" i="2"/>
  <c r="Y9971" i="2"/>
  <c r="Y9972" i="2"/>
  <c r="Y9973" i="2"/>
  <c r="Y9974" i="2"/>
  <c r="Y9975" i="2"/>
  <c r="Y9976" i="2"/>
  <c r="Y9977" i="2"/>
  <c r="Y9978" i="2"/>
  <c r="Y9979" i="2"/>
  <c r="Y9980" i="2"/>
  <c r="Y9981" i="2"/>
  <c r="Y9982" i="2"/>
  <c r="Y9983" i="2"/>
  <c r="Y9984" i="2"/>
  <c r="Y9985" i="2"/>
  <c r="Y9986" i="2"/>
  <c r="Y9987" i="2"/>
  <c r="Y9988" i="2"/>
  <c r="Y9989" i="2"/>
  <c r="Y9990" i="2"/>
  <c r="Y9991" i="2"/>
  <c r="Y9992" i="2"/>
  <c r="Y9993" i="2"/>
  <c r="Y9994" i="2"/>
  <c r="Y9995" i="2"/>
  <c r="Y9996" i="2"/>
  <c r="Y9997" i="2"/>
  <c r="Y9998" i="2"/>
  <c r="Y9999" i="2"/>
  <c r="Y10000" i="2"/>
  <c r="Y10001" i="2"/>
  <c r="H22" i="1"/>
  <c r="H23" i="1"/>
  <c r="H24" i="1"/>
  <c r="H25" i="1"/>
  <c r="H26" i="1"/>
  <c r="H27" i="1"/>
  <c r="H28" i="1"/>
  <c r="H29" i="1"/>
  <c r="H30" i="1"/>
  <c r="H31" i="1"/>
  <c r="H32" i="1"/>
  <c r="H33" i="1"/>
  <c r="I33" i="1" s="1"/>
  <c r="H34" i="1"/>
  <c r="H35" i="1"/>
  <c r="H36" i="1"/>
  <c r="H37" i="1"/>
  <c r="H38" i="1"/>
  <c r="H39" i="1"/>
  <c r="H40" i="1"/>
  <c r="H41" i="1"/>
  <c r="H42" i="1"/>
  <c r="H43" i="1"/>
  <c r="I43" i="1" s="1"/>
  <c r="H44" i="1"/>
  <c r="G35" i="1"/>
  <c r="G43" i="1"/>
  <c r="G44" i="1"/>
  <c r="F22" i="1"/>
  <c r="F23" i="1"/>
  <c r="F24" i="1"/>
  <c r="F25" i="1"/>
  <c r="F26" i="1"/>
  <c r="G26" i="1" s="1"/>
  <c r="F27" i="1"/>
  <c r="G27" i="1" s="1"/>
  <c r="F28" i="1"/>
  <c r="G28" i="1" s="1"/>
  <c r="F29" i="1"/>
  <c r="F30" i="1"/>
  <c r="F31" i="1"/>
  <c r="F32" i="1"/>
  <c r="G32" i="1" s="1"/>
  <c r="F33" i="1"/>
  <c r="G33" i="1" s="1"/>
  <c r="F34" i="1"/>
  <c r="F35" i="1"/>
  <c r="F36" i="1"/>
  <c r="F37" i="1"/>
  <c r="F38" i="1"/>
  <c r="G38" i="1" s="1"/>
  <c r="F39" i="1"/>
  <c r="G39" i="1" s="1"/>
  <c r="F40" i="1"/>
  <c r="G40" i="1" s="1"/>
  <c r="F41" i="1"/>
  <c r="G41" i="1" s="1"/>
  <c r="F42" i="1"/>
  <c r="G42" i="1" s="1"/>
  <c r="F43" i="1"/>
  <c r="F44" i="1"/>
  <c r="E22" i="1"/>
  <c r="E23" i="1"/>
  <c r="E24" i="1"/>
  <c r="E25" i="1"/>
  <c r="E26" i="1"/>
  <c r="E27" i="1"/>
  <c r="E28" i="1"/>
  <c r="E29" i="1"/>
  <c r="E30" i="1"/>
  <c r="E31" i="1"/>
  <c r="E32" i="1"/>
  <c r="E33" i="1"/>
  <c r="E34" i="1"/>
  <c r="E35" i="1"/>
  <c r="E36" i="1"/>
  <c r="E37" i="1"/>
  <c r="E38" i="1"/>
  <c r="E39" i="1"/>
  <c r="E40" i="1"/>
  <c r="E41" i="1"/>
  <c r="E42" i="1"/>
  <c r="E43" i="1"/>
  <c r="E44" i="1"/>
  <c r="H21" i="1"/>
  <c r="F21" i="1"/>
  <c r="E21" i="1"/>
  <c r="H13" i="1"/>
  <c r="H14" i="1"/>
  <c r="I14" i="1" s="1"/>
  <c r="H15" i="1"/>
  <c r="H16" i="1"/>
  <c r="I16" i="1" s="1"/>
  <c r="H12" i="1"/>
  <c r="F13" i="1"/>
  <c r="G13" i="1" s="1"/>
  <c r="F14" i="1"/>
  <c r="G14" i="1" s="1"/>
  <c r="F15" i="1"/>
  <c r="F16" i="1"/>
  <c r="E13" i="1"/>
  <c r="E14" i="1"/>
  <c r="E15" i="1"/>
  <c r="E16" i="1"/>
  <c r="F12" i="1"/>
  <c r="E12" i="1"/>
  <c r="H5" i="1"/>
  <c r="I5" i="1" s="1"/>
  <c r="H6" i="1"/>
  <c r="H7" i="1"/>
  <c r="I7" i="1" s="1"/>
  <c r="H4" i="1"/>
  <c r="I4" i="1" s="1"/>
  <c r="F5" i="1"/>
  <c r="F6" i="1"/>
  <c r="F7" i="1"/>
  <c r="F4" i="1"/>
  <c r="E5" i="1"/>
  <c r="E6" i="1"/>
  <c r="E7" i="1"/>
  <c r="E4" i="1"/>
  <c r="B23" i="1"/>
  <c r="B22" i="1"/>
  <c r="B21" i="1" a="1"/>
  <c r="B21" i="1" s="1"/>
  <c r="B15" i="1"/>
  <c r="B14" i="1"/>
  <c r="B13" i="1"/>
  <c r="B8" i="1"/>
  <c r="B7" i="1"/>
  <c r="B6" i="1"/>
  <c r="B5" i="1"/>
  <c r="B4" i="1"/>
  <c r="B16" i="1"/>
  <c r="M6" i="1" l="1"/>
  <c r="N6" i="1" s="1"/>
  <c r="O6" i="1"/>
  <c r="P6" i="1" s="1"/>
  <c r="O4" i="1"/>
  <c r="O7" i="1"/>
  <c r="L4" i="1"/>
  <c r="N4" i="1" s="1"/>
  <c r="P5" i="1"/>
  <c r="L7" i="1"/>
  <c r="N7" i="1" s="1"/>
  <c r="N5" i="1"/>
  <c r="G34" i="1"/>
  <c r="G6" i="1"/>
  <c r="G31" i="1"/>
  <c r="I42" i="1"/>
  <c r="I30" i="1"/>
  <c r="I29" i="1"/>
  <c r="I28" i="1"/>
  <c r="I27" i="1"/>
  <c r="G7" i="1"/>
  <c r="G5" i="1"/>
  <c r="G30" i="1"/>
  <c r="I39" i="1"/>
  <c r="I15" i="1"/>
  <c r="I38" i="1"/>
  <c r="I26" i="1"/>
  <c r="G37" i="1"/>
  <c r="G25" i="1"/>
  <c r="G29" i="1"/>
  <c r="I25" i="1"/>
  <c r="G36" i="1"/>
  <c r="G24" i="1"/>
  <c r="I41" i="1"/>
  <c r="I40" i="1"/>
  <c r="I37" i="1"/>
  <c r="I13" i="1"/>
  <c r="G23" i="1"/>
  <c r="I44" i="1"/>
  <c r="I32" i="1"/>
  <c r="G4" i="1"/>
  <c r="G22" i="1"/>
  <c r="I31" i="1"/>
  <c r="G12" i="1"/>
  <c r="G21" i="1"/>
  <c r="I21" i="1"/>
  <c r="I36" i="1"/>
  <c r="I35" i="1"/>
  <c r="I34" i="1"/>
  <c r="I22" i="1"/>
  <c r="I12" i="1"/>
  <c r="G16" i="1"/>
  <c r="G15" i="1"/>
  <c r="I24" i="1"/>
  <c r="I23" i="1"/>
  <c r="I6" i="1"/>
  <c r="B9" i="1"/>
  <c r="B10" i="1"/>
  <c r="B11" i="1"/>
  <c r="B12" i="1"/>
  <c r="P4" i="1" l="1"/>
  <c r="P7"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380032A-A50F-4780-8000-F0F9E62969F2}" keepAlive="1" name="Query - rideflow_synthetic_rides" description="Connection to the 'rideflow_synthetic_rides' query in the workbook." type="5" refreshedVersion="8" background="1" saveData="1">
    <dbPr connection="Provider=Microsoft.Mashup.OleDb.1;Data Source=$Workbook$;Location=rideflow_synthetic_rides;Extended Properties=&quot;&quot;" command="SELECT * FROM [rideflow_synthetic_rides]"/>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<sst xmlns="http://schemas.openxmlformats.org/spreadsheetml/2006/main" count="80119" uniqueCount="10099">
  <si>
    <t>ride_id</t>
  </si>
  <si>
    <t>request_timestamp</t>
  </si>
  <si>
    <t>request_date</t>
  </si>
  <si>
    <t>request_hour</t>
  </si>
  <si>
    <t>city</t>
  </si>
  <si>
    <t>rider_type</t>
  </si>
  <si>
    <t>distance_km</t>
  </si>
  <si>
    <t>estimated_fare_inr</t>
  </si>
  <si>
    <t>actual_fare_inr</t>
  </si>
  <si>
    <t>surge_multiplier</t>
  </si>
  <si>
    <t>estimated_eta_min</t>
  </si>
  <si>
    <t>actual_pickup_min</t>
  </si>
  <si>
    <t>active_drivers</t>
  </si>
  <si>
    <t>demand_level</t>
  </si>
  <si>
    <t>supply_demand_ratio</t>
  </si>
  <si>
    <t>ride_status</t>
  </si>
  <si>
    <t>cancellation_reason</t>
  </si>
  <si>
    <t>driver_rating</t>
  </si>
  <si>
    <t>previous_rides</t>
  </si>
  <si>
    <t>fare_difference_inr</t>
  </si>
  <si>
    <t>eta_difference_min</t>
  </si>
  <si>
    <t>weekday</t>
  </si>
  <si>
    <t>eta_band</t>
  </si>
  <si>
    <t>completed_flag</t>
  </si>
  <si>
    <t>RF000001</t>
  </si>
  <si>
    <t>Mumbai</t>
  </si>
  <si>
    <t>Returning</t>
  </si>
  <si>
    <t>Medium</t>
  </si>
  <si>
    <t>Completed</t>
  </si>
  <si>
    <t/>
  </si>
  <si>
    <t>Thursday</t>
  </si>
  <si>
    <t>0-5 min</t>
  </si>
  <si>
    <t>RF000002</t>
  </si>
  <si>
    <t>Bengaluru</t>
  </si>
  <si>
    <t>New</t>
  </si>
  <si>
    <t>RF000003</t>
  </si>
  <si>
    <t>Delhi</t>
  </si>
  <si>
    <t>Driver Cancelled</t>
  </si>
  <si>
    <t>Driver unavailable</t>
  </si>
  <si>
    <t>RF000004</t>
  </si>
  <si>
    <t>RF000005</t>
  </si>
  <si>
    <t>Low</t>
  </si>
  <si>
    <t>RF000006</t>
  </si>
  <si>
    <t>Pune</t>
  </si>
  <si>
    <t>RF000007</t>
  </si>
  <si>
    <t>5-10 min</t>
  </si>
  <si>
    <t>RF000008</t>
  </si>
  <si>
    <t>RF000009</t>
  </si>
  <si>
    <t>RF000010</t>
  </si>
  <si>
    <t>RF000011</t>
  </si>
  <si>
    <t>RF000012</t>
  </si>
  <si>
    <t>RF000013</t>
  </si>
  <si>
    <t>RF000014</t>
  </si>
  <si>
    <t>RF000015</t>
  </si>
  <si>
    <t>RF000016</t>
  </si>
  <si>
    <t>RF000017</t>
  </si>
  <si>
    <t>RF000018</t>
  </si>
  <si>
    <t>RF000019</t>
  </si>
  <si>
    <t>Rider Cancelled</t>
  </si>
  <si>
    <t>ETA too high</t>
  </si>
  <si>
    <t>RF000020</t>
  </si>
  <si>
    <t>RF000021</t>
  </si>
  <si>
    <t>Hyderabad</t>
  </si>
  <si>
    <t>RF000022</t>
  </si>
  <si>
    <t>RF000023</t>
  </si>
  <si>
    <t>RF000024</t>
  </si>
  <si>
    <t>RF000025</t>
  </si>
  <si>
    <t>RF000026</t>
  </si>
  <si>
    <t>RF000027</t>
  </si>
  <si>
    <t>RF000028</t>
  </si>
  <si>
    <t>RF000029</t>
  </si>
  <si>
    <t>RF000030</t>
  </si>
  <si>
    <t>High</t>
  </si>
  <si>
    <t>RF000031</t>
  </si>
  <si>
    <t>Pickup issue</t>
  </si>
  <si>
    <t>RF000032</t>
  </si>
  <si>
    <t>RF000033</t>
  </si>
  <si>
    <t>10-15 min</t>
  </si>
  <si>
    <t>RF000034</t>
  </si>
  <si>
    <t>RF000035</t>
  </si>
  <si>
    <t>RF000036</t>
  </si>
  <si>
    <t>RF000037</t>
  </si>
  <si>
    <t>Unmatched</t>
  </si>
  <si>
    <t>No driver available</t>
  </si>
  <si>
    <t>RF000038</t>
  </si>
  <si>
    <t>RF000039</t>
  </si>
  <si>
    <t>RF000040</t>
  </si>
  <si>
    <t>RF000041</t>
  </si>
  <si>
    <t>Changed plans</t>
  </si>
  <si>
    <t>RF000042</t>
  </si>
  <si>
    <t>RF000043</t>
  </si>
  <si>
    <t>RF000044</t>
  </si>
  <si>
    <t>RF000045</t>
  </si>
  <si>
    <t>RF000046</t>
  </si>
  <si>
    <t>RF000047</t>
  </si>
  <si>
    <t>RF000048</t>
  </si>
  <si>
    <t>RF000049</t>
  </si>
  <si>
    <t>RF000050</t>
  </si>
  <si>
    <t>RF000051</t>
  </si>
  <si>
    <t>RF000052</t>
  </si>
  <si>
    <t>RF000053</t>
  </si>
  <si>
    <t>RF000054</t>
  </si>
  <si>
    <t>RF000055</t>
  </si>
  <si>
    <t>Pickup too far</t>
  </si>
  <si>
    <t>RF000056</t>
  </si>
  <si>
    <t>RF000057</t>
  </si>
  <si>
    <t>RF000058</t>
  </si>
  <si>
    <t>RF000059</t>
  </si>
  <si>
    <t>Fare too high</t>
  </si>
  <si>
    <t>RF000060</t>
  </si>
  <si>
    <t>RF000061</t>
  </si>
  <si>
    <t>RF000062</t>
  </si>
  <si>
    <t>RF000063</t>
  </si>
  <si>
    <t>RF000064</t>
  </si>
  <si>
    <t>RF000065</t>
  </si>
  <si>
    <t>RF000066</t>
  </si>
  <si>
    <t>RF000067</t>
  </si>
  <si>
    <t>RF000068</t>
  </si>
  <si>
    <t>RF000069</t>
  </si>
  <si>
    <t>RF000070</t>
  </si>
  <si>
    <t>RF000071</t>
  </si>
  <si>
    <t>RF000072</t>
  </si>
  <si>
    <t>RF000073</t>
  </si>
  <si>
    <t>RF000074</t>
  </si>
  <si>
    <t>RF000075</t>
  </si>
  <si>
    <t>RF000076</t>
  </si>
  <si>
    <t>RF000077</t>
  </si>
  <si>
    <t>RF000078</t>
  </si>
  <si>
    <t>RF000079</t>
  </si>
  <si>
    <t>RF000080</t>
  </si>
  <si>
    <t>RF000081</t>
  </si>
  <si>
    <t>RF000082</t>
  </si>
  <si>
    <t>RF000083</t>
  </si>
  <si>
    <t>RF000084</t>
  </si>
  <si>
    <t>RF000085</t>
  </si>
  <si>
    <t>RF000086</t>
  </si>
  <si>
    <t>RF000087</t>
  </si>
  <si>
    <t>RF000088</t>
  </si>
  <si>
    <t>RF000089</t>
  </si>
  <si>
    <t>RF000090</t>
  </si>
  <si>
    <t>RF000091</t>
  </si>
  <si>
    <t>RF000092</t>
  </si>
  <si>
    <t>RF000093</t>
  </si>
  <si>
    <t>RF000094</t>
  </si>
  <si>
    <t>RF000095</t>
  </si>
  <si>
    <t>RF000096</t>
  </si>
  <si>
    <t>RF000097</t>
  </si>
  <si>
    <t>RF000098</t>
  </si>
  <si>
    <t>RF000099</t>
  </si>
  <si>
    <t>RF000100</t>
  </si>
  <si>
    <t>RF000101</t>
  </si>
  <si>
    <t>RF000102</t>
  </si>
  <si>
    <t>RF000103</t>
  </si>
  <si>
    <t>RF000104</t>
  </si>
  <si>
    <t>RF000105</t>
  </si>
  <si>
    <t>RF000106</t>
  </si>
  <si>
    <t>RF000107</t>
  </si>
  <si>
    <t>RF000108</t>
  </si>
  <si>
    <t>RF000109</t>
  </si>
  <si>
    <t>Friday</t>
  </si>
  <si>
    <t>RF000110</t>
  </si>
  <si>
    <t>RF000111</t>
  </si>
  <si>
    <t>RF000112</t>
  </si>
  <si>
    <t>RF000113</t>
  </si>
  <si>
    <t>RF000114</t>
  </si>
  <si>
    <t>RF000115</t>
  </si>
  <si>
    <t>RF000116</t>
  </si>
  <si>
    <t>RF000117</t>
  </si>
  <si>
    <t>RF000118</t>
  </si>
  <si>
    <t>RF000119</t>
  </si>
  <si>
    <t>RF000120</t>
  </si>
  <si>
    <t>RF000121</t>
  </si>
  <si>
    <t>RF000122</t>
  </si>
  <si>
    <t>RF000123</t>
  </si>
  <si>
    <t>RF000124</t>
  </si>
  <si>
    <t>RF000125</t>
  </si>
  <si>
    <t>RF000126</t>
  </si>
  <si>
    <t>RF000127</t>
  </si>
  <si>
    <t>RF000128</t>
  </si>
  <si>
    <t>RF000129</t>
  </si>
  <si>
    <t>RF000130</t>
  </si>
  <si>
    <t>RF000131</t>
  </si>
  <si>
    <t>RF000132</t>
  </si>
  <si>
    <t>RF000133</t>
  </si>
  <si>
    <t>RF000134</t>
  </si>
  <si>
    <t>RF000135</t>
  </si>
  <si>
    <t>RF000136</t>
  </si>
  <si>
    <t>RF000137</t>
  </si>
  <si>
    <t>RF000138</t>
  </si>
  <si>
    <t>RF000139</t>
  </si>
  <si>
    <t>RF000140</t>
  </si>
  <si>
    <t>RF000141</t>
  </si>
  <si>
    <t>RF000142</t>
  </si>
  <si>
    <t>RF000143</t>
  </si>
  <si>
    <t>RF000144</t>
  </si>
  <si>
    <t>RF000145</t>
  </si>
  <si>
    <t>RF000146</t>
  </si>
  <si>
    <t>RF000147</t>
  </si>
  <si>
    <t>RF000148</t>
  </si>
  <si>
    <t>RF000149</t>
  </si>
  <si>
    <t>RF000150</t>
  </si>
  <si>
    <t>RF000151</t>
  </si>
  <si>
    <t>RF000152</t>
  </si>
  <si>
    <t>RF000153</t>
  </si>
  <si>
    <t>RF000154</t>
  </si>
  <si>
    <t>RF000155</t>
  </si>
  <si>
    <t>RF000156</t>
  </si>
  <si>
    <t>RF000157</t>
  </si>
  <si>
    <t>RF000158</t>
  </si>
  <si>
    <t>RF000159</t>
  </si>
  <si>
    <t>RF000160</t>
  </si>
  <si>
    <t>RF000161</t>
  </si>
  <si>
    <t>RF000162</t>
  </si>
  <si>
    <t>RF000163</t>
  </si>
  <si>
    <t>RF000164</t>
  </si>
  <si>
    <t>RF000165</t>
  </si>
  <si>
    <t>RF000166</t>
  </si>
  <si>
    <t>RF000167</t>
  </si>
  <si>
    <t>RF000168</t>
  </si>
  <si>
    <t>RF000169</t>
  </si>
  <si>
    <t>RF000170</t>
  </si>
  <si>
    <t>RF000171</t>
  </si>
  <si>
    <t>RF000172</t>
  </si>
  <si>
    <t>RF000173</t>
  </si>
  <si>
    <t>RF000174</t>
  </si>
  <si>
    <t>RF000175</t>
  </si>
  <si>
    <t>RF000176</t>
  </si>
  <si>
    <t>RF000177</t>
  </si>
  <si>
    <t>RF000178</t>
  </si>
  <si>
    <t>RF000179</t>
  </si>
  <si>
    <t>RF000180</t>
  </si>
  <si>
    <t>RF000181</t>
  </si>
  <si>
    <t>RF000182</t>
  </si>
  <si>
    <t>RF000183</t>
  </si>
  <si>
    <t>RF000184</t>
  </si>
  <si>
    <t>RF000185</t>
  </si>
  <si>
    <t>RF000186</t>
  </si>
  <si>
    <t>RF000187</t>
  </si>
  <si>
    <t>RF000188</t>
  </si>
  <si>
    <t>RF000189</t>
  </si>
  <si>
    <t>RF000190</t>
  </si>
  <si>
    <t>RF000191</t>
  </si>
  <si>
    <t>RF000192</t>
  </si>
  <si>
    <t>RF000193</t>
  </si>
  <si>
    <t>RF000194</t>
  </si>
  <si>
    <t>RF000195</t>
  </si>
  <si>
    <t>RF000196</t>
  </si>
  <si>
    <t>RF000197</t>
  </si>
  <si>
    <t>RF000198</t>
  </si>
  <si>
    <t>RF000199</t>
  </si>
  <si>
    <t>RF000200</t>
  </si>
  <si>
    <t>RF000201</t>
  </si>
  <si>
    <t>RF000202</t>
  </si>
  <si>
    <t>RF000203</t>
  </si>
  <si>
    <t>RF000204</t>
  </si>
  <si>
    <t>RF000205</t>
  </si>
  <si>
    <t>RF000206</t>
  </si>
  <si>
    <t>RF000207</t>
  </si>
  <si>
    <t>RF000208</t>
  </si>
  <si>
    <t>RF000209</t>
  </si>
  <si>
    <t>RF000210</t>
  </si>
  <si>
    <t>RF000211</t>
  </si>
  <si>
    <t>Saturday</t>
  </si>
  <si>
    <t>RF000212</t>
  </si>
  <si>
    <t>RF000213</t>
  </si>
  <si>
    <t>RF000214</t>
  </si>
  <si>
    <t>RF000215</t>
  </si>
  <si>
    <t>RF000216</t>
  </si>
  <si>
    <t>RF000217</t>
  </si>
  <si>
    <t>RF000218</t>
  </si>
  <si>
    <t>RF000219</t>
  </si>
  <si>
    <t>RF000220</t>
  </si>
  <si>
    <t>RF000221</t>
  </si>
  <si>
    <t>RF000222</t>
  </si>
  <si>
    <t>RF000223</t>
  </si>
  <si>
    <t>RF000224</t>
  </si>
  <si>
    <t>RF000225</t>
  </si>
  <si>
    <t>RF000226</t>
  </si>
  <si>
    <t>RF000227</t>
  </si>
  <si>
    <t>RF000228</t>
  </si>
  <si>
    <t>Vehicle issue</t>
  </si>
  <si>
    <t>RF000229</t>
  </si>
  <si>
    <t>RF000230</t>
  </si>
  <si>
    <t>RF000231</t>
  </si>
  <si>
    <t>RF000232</t>
  </si>
  <si>
    <t>RF000233</t>
  </si>
  <si>
    <t>RF000234</t>
  </si>
  <si>
    <t>RF000235</t>
  </si>
  <si>
    <t>RF000236</t>
  </si>
  <si>
    <t>RF000237</t>
  </si>
  <si>
    <t>RF000238</t>
  </si>
  <si>
    <t>RF000239</t>
  </si>
  <si>
    <t>RF000240</t>
  </si>
  <si>
    <t>RF000241</t>
  </si>
  <si>
    <t>RF000242</t>
  </si>
  <si>
    <t>RF000243</t>
  </si>
  <si>
    <t>RF000244</t>
  </si>
  <si>
    <t>RF000245</t>
  </si>
  <si>
    <t>RF000246</t>
  </si>
  <si>
    <t>RF000247</t>
  </si>
  <si>
    <t>RF000248</t>
  </si>
  <si>
    <t>RF000249</t>
  </si>
  <si>
    <t>RF000250</t>
  </si>
  <si>
    <t>RF000251</t>
  </si>
  <si>
    <t>RF000252</t>
  </si>
  <si>
    <t>RF000253</t>
  </si>
  <si>
    <t>RF000254</t>
  </si>
  <si>
    <t>RF000255</t>
  </si>
  <si>
    <t>RF000256</t>
  </si>
  <si>
    <t>RF000257</t>
  </si>
  <si>
    <t>RF000258</t>
  </si>
  <si>
    <t>RF000259</t>
  </si>
  <si>
    <t>RF000260</t>
  </si>
  <si>
    <t>RF000261</t>
  </si>
  <si>
    <t>RF000262</t>
  </si>
  <si>
    <t>RF000263</t>
  </si>
  <si>
    <t>RF000264</t>
  </si>
  <si>
    <t>RF000265</t>
  </si>
  <si>
    <t>RF000266</t>
  </si>
  <si>
    <t>RF000267</t>
  </si>
  <si>
    <t>RF000268</t>
  </si>
  <si>
    <t>RF000269</t>
  </si>
  <si>
    <t>RF000270</t>
  </si>
  <si>
    <t>RF000271</t>
  </si>
  <si>
    <t>RF000272</t>
  </si>
  <si>
    <t>RF000273</t>
  </si>
  <si>
    <t>RF000274</t>
  </si>
  <si>
    <t>RF000275</t>
  </si>
  <si>
    <t>RF000276</t>
  </si>
  <si>
    <t>RF000277</t>
  </si>
  <si>
    <t>RF000278</t>
  </si>
  <si>
    <t>RF000279</t>
  </si>
  <si>
    <t>RF000280</t>
  </si>
  <si>
    <t>RF000281</t>
  </si>
  <si>
    <t>RF000282</t>
  </si>
  <si>
    <t>RF000283</t>
  </si>
  <si>
    <t>RF000284</t>
  </si>
  <si>
    <t>RF000285</t>
  </si>
  <si>
    <t>RF000286</t>
  </si>
  <si>
    <t>RF000287</t>
  </si>
  <si>
    <t>RF000288</t>
  </si>
  <si>
    <t>RF000289</t>
  </si>
  <si>
    <t>RF000290</t>
  </si>
  <si>
    <t>RF000291</t>
  </si>
  <si>
    <t>RF000292</t>
  </si>
  <si>
    <t>RF000293</t>
  </si>
  <si>
    <t>RF000294</t>
  </si>
  <si>
    <t>RF000295</t>
  </si>
  <si>
    <t>RF000296</t>
  </si>
  <si>
    <t>RF000297</t>
  </si>
  <si>
    <t>RF000298</t>
  </si>
  <si>
    <t>RF000299</t>
  </si>
  <si>
    <t>RF000300</t>
  </si>
  <si>
    <t>RF000301</t>
  </si>
  <si>
    <t>RF000302</t>
  </si>
  <si>
    <t>RF000303</t>
  </si>
  <si>
    <t>RF000304</t>
  </si>
  <si>
    <t>RF000305</t>
  </si>
  <si>
    <t>RF000306</t>
  </si>
  <si>
    <t>RF000307</t>
  </si>
  <si>
    <t>RF000308</t>
  </si>
  <si>
    <t>RF000309</t>
  </si>
  <si>
    <t>RF000310</t>
  </si>
  <si>
    <t>RF000311</t>
  </si>
  <si>
    <t>RF000312</t>
  </si>
  <si>
    <t>RF000313</t>
  </si>
  <si>
    <t>RF000314</t>
  </si>
  <si>
    <t>RF000315</t>
  </si>
  <si>
    <t>RF000316</t>
  </si>
  <si>
    <t>RF000317</t>
  </si>
  <si>
    <t>RF000318</t>
  </si>
  <si>
    <t>RF000319</t>
  </si>
  <si>
    <t>RF000320</t>
  </si>
  <si>
    <t>RF000321</t>
  </si>
  <si>
    <t>Sunday</t>
  </si>
  <si>
    <t>RF000322</t>
  </si>
  <si>
    <t>RF000323</t>
  </si>
  <si>
    <t>RF000324</t>
  </si>
  <si>
    <t>RF000325</t>
  </si>
  <si>
    <t>RF000326</t>
  </si>
  <si>
    <t>RF000327</t>
  </si>
  <si>
    <t>RF000328</t>
  </si>
  <si>
    <t>RF000329</t>
  </si>
  <si>
    <t>RF000330</t>
  </si>
  <si>
    <t>RF000331</t>
  </si>
  <si>
    <t>RF000332</t>
  </si>
  <si>
    <t>RF000333</t>
  </si>
  <si>
    <t>RF000334</t>
  </si>
  <si>
    <t>RF000335</t>
  </si>
  <si>
    <t>RF000336</t>
  </si>
  <si>
    <t>RF000337</t>
  </si>
  <si>
    <t>RF000338</t>
  </si>
  <si>
    <t>RF000339</t>
  </si>
  <si>
    <t>RF000340</t>
  </si>
  <si>
    <t>RF000341</t>
  </si>
  <si>
    <t>RF000342</t>
  </si>
  <si>
    <t>RF000343</t>
  </si>
  <si>
    <t>RF000344</t>
  </si>
  <si>
    <t>RF000345</t>
  </si>
  <si>
    <t>RF000346</t>
  </si>
  <si>
    <t>RF000347</t>
  </si>
  <si>
    <t>RF000348</t>
  </si>
  <si>
    <t>RF000349</t>
  </si>
  <si>
    <t>RF000350</t>
  </si>
  <si>
    <t>RF000351</t>
  </si>
  <si>
    <t>RF000352</t>
  </si>
  <si>
    <t>RF000353</t>
  </si>
  <si>
    <t>RF000354</t>
  </si>
  <si>
    <t>RF000355</t>
  </si>
  <si>
    <t>RF000356</t>
  </si>
  <si>
    <t>RF000357</t>
  </si>
  <si>
    <t>RF000358</t>
  </si>
  <si>
    <t>RF000359</t>
  </si>
  <si>
    <t>RF000360</t>
  </si>
  <si>
    <t>RF000361</t>
  </si>
  <si>
    <t>RF000362</t>
  </si>
  <si>
    <t>RF000363</t>
  </si>
  <si>
    <t>RF000364</t>
  </si>
  <si>
    <t>RF000365</t>
  </si>
  <si>
    <t>RF000366</t>
  </si>
  <si>
    <t>RF000367</t>
  </si>
  <si>
    <t>RF000368</t>
  </si>
  <si>
    <t>RF000369</t>
  </si>
  <si>
    <t>RF000370</t>
  </si>
  <si>
    <t>RF000371</t>
  </si>
  <si>
    <t>RF000372</t>
  </si>
  <si>
    <t>RF000373</t>
  </si>
  <si>
    <t>RF000374</t>
  </si>
  <si>
    <t>RF000375</t>
  </si>
  <si>
    <t>RF000376</t>
  </si>
  <si>
    <t>RF000377</t>
  </si>
  <si>
    <t>RF000378</t>
  </si>
  <si>
    <t>RF000379</t>
  </si>
  <si>
    <t>RF000380</t>
  </si>
  <si>
    <t>RF000381</t>
  </si>
  <si>
    <t>RF000382</t>
  </si>
  <si>
    <t>RF000383</t>
  </si>
  <si>
    <t>RF000384</t>
  </si>
  <si>
    <t>RF000385</t>
  </si>
  <si>
    <t>RF000386</t>
  </si>
  <si>
    <t>RF000387</t>
  </si>
  <si>
    <t>RF000388</t>
  </si>
  <si>
    <t>RF000389</t>
  </si>
  <si>
    <t>RF000390</t>
  </si>
  <si>
    <t>RF000391</t>
  </si>
  <si>
    <t>RF000392</t>
  </si>
  <si>
    <t>RF000393</t>
  </si>
  <si>
    <t>RF000394</t>
  </si>
  <si>
    <t>RF000395</t>
  </si>
  <si>
    <t>RF000396</t>
  </si>
  <si>
    <t>RF000397</t>
  </si>
  <si>
    <t>RF000398</t>
  </si>
  <si>
    <t>RF000399</t>
  </si>
  <si>
    <t>RF000400</t>
  </si>
  <si>
    <t>RF000401</t>
  </si>
  <si>
    <t>RF000402</t>
  </si>
  <si>
    <t>RF000403</t>
  </si>
  <si>
    <t>RF000404</t>
  </si>
  <si>
    <t>RF000405</t>
  </si>
  <si>
    <t>RF000406</t>
  </si>
  <si>
    <t>RF000407</t>
  </si>
  <si>
    <t>RF000408</t>
  </si>
  <si>
    <t>RF000409</t>
  </si>
  <si>
    <t>RF000410</t>
  </si>
  <si>
    <t>RF000411</t>
  </si>
  <si>
    <t>RF000412</t>
  </si>
  <si>
    <t>RF000413</t>
  </si>
  <si>
    <t>RF000414</t>
  </si>
  <si>
    <t>RF000415</t>
  </si>
  <si>
    <t>RF000416</t>
  </si>
  <si>
    <t>RF000417</t>
  </si>
  <si>
    <t>RF000418</t>
  </si>
  <si>
    <t>RF000419</t>
  </si>
  <si>
    <t>RF000420</t>
  </si>
  <si>
    <t>RF000421</t>
  </si>
  <si>
    <t>RF000422</t>
  </si>
  <si>
    <t>RF000423</t>
  </si>
  <si>
    <t>RF000424</t>
  </si>
  <si>
    <t>RF000425</t>
  </si>
  <si>
    <t>RF000426</t>
  </si>
  <si>
    <t>RF000427</t>
  </si>
  <si>
    <t>RF000428</t>
  </si>
  <si>
    <t>RF000429</t>
  </si>
  <si>
    <t>RF000430</t>
  </si>
  <si>
    <t>RF000431</t>
  </si>
  <si>
    <t>RF000432</t>
  </si>
  <si>
    <t>Monday</t>
  </si>
  <si>
    <t>RF000433</t>
  </si>
  <si>
    <t>RF000434</t>
  </si>
  <si>
    <t>RF000435</t>
  </si>
  <si>
    <t>RF000436</t>
  </si>
  <si>
    <t>RF000437</t>
  </si>
  <si>
    <t>RF000438</t>
  </si>
  <si>
    <t>RF000439</t>
  </si>
  <si>
    <t>RF000440</t>
  </si>
  <si>
    <t>RF000441</t>
  </si>
  <si>
    <t>RF000442</t>
  </si>
  <si>
    <t>RF000443</t>
  </si>
  <si>
    <t>RF000444</t>
  </si>
  <si>
    <t>RF000445</t>
  </si>
  <si>
    <t>RF000446</t>
  </si>
  <si>
    <t>RF000447</t>
  </si>
  <si>
    <t>RF000448</t>
  </si>
  <si>
    <t>RF000449</t>
  </si>
  <si>
    <t>RF000450</t>
  </si>
  <si>
    <t>RF000451</t>
  </si>
  <si>
    <t>RF000452</t>
  </si>
  <si>
    <t>RF000453</t>
  </si>
  <si>
    <t>RF000454</t>
  </si>
  <si>
    <t>RF000455</t>
  </si>
  <si>
    <t>RF000456</t>
  </si>
  <si>
    <t>RF000457</t>
  </si>
  <si>
    <t>RF000458</t>
  </si>
  <si>
    <t>RF000459</t>
  </si>
  <si>
    <t>RF000460</t>
  </si>
  <si>
    <t>RF000461</t>
  </si>
  <si>
    <t>RF000462</t>
  </si>
  <si>
    <t>RF000463</t>
  </si>
  <si>
    <t>RF000464</t>
  </si>
  <si>
    <t>RF000465</t>
  </si>
  <si>
    <t>RF000466</t>
  </si>
  <si>
    <t>RF000467</t>
  </si>
  <si>
    <t>RF000468</t>
  </si>
  <si>
    <t>RF000469</t>
  </si>
  <si>
    <t>RF000470</t>
  </si>
  <si>
    <t>RF000471</t>
  </si>
  <si>
    <t>RF000472</t>
  </si>
  <si>
    <t>RF000473</t>
  </si>
  <si>
    <t>RF000474</t>
  </si>
  <si>
    <t>RF000475</t>
  </si>
  <si>
    <t>RF000476</t>
  </si>
  <si>
    <t>RF000477</t>
  </si>
  <si>
    <t>RF000478</t>
  </si>
  <si>
    <t>RF000479</t>
  </si>
  <si>
    <t>RF000480</t>
  </si>
  <si>
    <t>RF000481</t>
  </si>
  <si>
    <t>RF000482</t>
  </si>
  <si>
    <t>RF000483</t>
  </si>
  <si>
    <t>RF000484</t>
  </si>
  <si>
    <t>RF000485</t>
  </si>
  <si>
    <t>RF000486</t>
  </si>
  <si>
    <t>RF000487</t>
  </si>
  <si>
    <t>RF000488</t>
  </si>
  <si>
    <t>RF000489</t>
  </si>
  <si>
    <t>RF000490</t>
  </si>
  <si>
    <t>RF000491</t>
  </si>
  <si>
    <t>RF000492</t>
  </si>
  <si>
    <t>RF000493</t>
  </si>
  <si>
    <t>RF000494</t>
  </si>
  <si>
    <t>RF000495</t>
  </si>
  <si>
    <t>RF000496</t>
  </si>
  <si>
    <t>RF000497</t>
  </si>
  <si>
    <t>RF000498</t>
  </si>
  <si>
    <t>RF000499</t>
  </si>
  <si>
    <t>RF000500</t>
  </si>
  <si>
    <t>RF000501</t>
  </si>
  <si>
    <t>RF000502</t>
  </si>
  <si>
    <t>RF000503</t>
  </si>
  <si>
    <t>RF000504</t>
  </si>
  <si>
    <t>RF000505</t>
  </si>
  <si>
    <t>RF000506</t>
  </si>
  <si>
    <t>RF000507</t>
  </si>
  <si>
    <t>RF000508</t>
  </si>
  <si>
    <t>RF000509</t>
  </si>
  <si>
    <t>RF000510</t>
  </si>
  <si>
    <t>RF000511</t>
  </si>
  <si>
    <t>RF000512</t>
  </si>
  <si>
    <t>RF000513</t>
  </si>
  <si>
    <t>RF000514</t>
  </si>
  <si>
    <t>RF000515</t>
  </si>
  <si>
    <t>RF000516</t>
  </si>
  <si>
    <t>RF000517</t>
  </si>
  <si>
    <t>RF000518</t>
  </si>
  <si>
    <t>RF000519</t>
  </si>
  <si>
    <t>RF000520</t>
  </si>
  <si>
    <t>RF000521</t>
  </si>
  <si>
    <t>RF000522</t>
  </si>
  <si>
    <t>RF000523</t>
  </si>
  <si>
    <t>RF000524</t>
  </si>
  <si>
    <t>RF000525</t>
  </si>
  <si>
    <t>RF000526</t>
  </si>
  <si>
    <t>RF000527</t>
  </si>
  <si>
    <t>RF000528</t>
  </si>
  <si>
    <t>RF000529</t>
  </si>
  <si>
    <t>RF000530</t>
  </si>
  <si>
    <t>RF000531</t>
  </si>
  <si>
    <t>RF000532</t>
  </si>
  <si>
    <t>Tuesday</t>
  </si>
  <si>
    <t>RF000533</t>
  </si>
  <si>
    <t>RF000534</t>
  </si>
  <si>
    <t>RF000535</t>
  </si>
  <si>
    <t>RF000536</t>
  </si>
  <si>
    <t>RF000537</t>
  </si>
  <si>
    <t>RF000538</t>
  </si>
  <si>
    <t>RF000539</t>
  </si>
  <si>
    <t>RF000540</t>
  </si>
  <si>
    <t>RF000541</t>
  </si>
  <si>
    <t>RF000542</t>
  </si>
  <si>
    <t>RF000543</t>
  </si>
  <si>
    <t>RF000544</t>
  </si>
  <si>
    <t>RF000545</t>
  </si>
  <si>
    <t>RF000546</t>
  </si>
  <si>
    <t>RF000547</t>
  </si>
  <si>
    <t>RF000548</t>
  </si>
  <si>
    <t>RF000549</t>
  </si>
  <si>
    <t>RF000550</t>
  </si>
  <si>
    <t>RF000551</t>
  </si>
  <si>
    <t>RF000552</t>
  </si>
  <si>
    <t>RF000553</t>
  </si>
  <si>
    <t>RF000554</t>
  </si>
  <si>
    <t>RF000555</t>
  </si>
  <si>
    <t>RF000556</t>
  </si>
  <si>
    <t>RF000557</t>
  </si>
  <si>
    <t>RF000558</t>
  </si>
  <si>
    <t>RF000559</t>
  </si>
  <si>
    <t>RF000560</t>
  </si>
  <si>
    <t>RF000561</t>
  </si>
  <si>
    <t>RF000562</t>
  </si>
  <si>
    <t>RF000563</t>
  </si>
  <si>
    <t>RF000564</t>
  </si>
  <si>
    <t>RF000565</t>
  </si>
  <si>
    <t>RF000566</t>
  </si>
  <si>
    <t>RF000567</t>
  </si>
  <si>
    <t>RF000568</t>
  </si>
  <si>
    <t>RF000569</t>
  </si>
  <si>
    <t>RF000570</t>
  </si>
  <si>
    <t>RF000571</t>
  </si>
  <si>
    <t>RF000572</t>
  </si>
  <si>
    <t>RF000573</t>
  </si>
  <si>
    <t>RF000574</t>
  </si>
  <si>
    <t>RF000575</t>
  </si>
  <si>
    <t>RF000576</t>
  </si>
  <si>
    <t>RF000577</t>
  </si>
  <si>
    <t>RF000578</t>
  </si>
  <si>
    <t>RF000579</t>
  </si>
  <si>
    <t>RF000580</t>
  </si>
  <si>
    <t>RF000581</t>
  </si>
  <si>
    <t>RF000582</t>
  </si>
  <si>
    <t>RF000583</t>
  </si>
  <si>
    <t>RF000584</t>
  </si>
  <si>
    <t>RF000585</t>
  </si>
  <si>
    <t>RF000586</t>
  </si>
  <si>
    <t>RF000587</t>
  </si>
  <si>
    <t>RF000588</t>
  </si>
  <si>
    <t>RF000589</t>
  </si>
  <si>
    <t>RF000590</t>
  </si>
  <si>
    <t>RF000591</t>
  </si>
  <si>
    <t>RF000592</t>
  </si>
  <si>
    <t>RF000593</t>
  </si>
  <si>
    <t>RF000594</t>
  </si>
  <si>
    <t>RF000595</t>
  </si>
  <si>
    <t>RF000596</t>
  </si>
  <si>
    <t>RF000597</t>
  </si>
  <si>
    <t>RF000598</t>
  </si>
  <si>
    <t>RF000599</t>
  </si>
  <si>
    <t>RF000600</t>
  </si>
  <si>
    <t>RF000601</t>
  </si>
  <si>
    <t>RF000602</t>
  </si>
  <si>
    <t>RF000603</t>
  </si>
  <si>
    <t>RF000604</t>
  </si>
  <si>
    <t>RF000605</t>
  </si>
  <si>
    <t>RF000606</t>
  </si>
  <si>
    <t>RF000607</t>
  </si>
  <si>
    <t>RF000608</t>
  </si>
  <si>
    <t>RF000609</t>
  </si>
  <si>
    <t>RF000610</t>
  </si>
  <si>
    <t>RF000611</t>
  </si>
  <si>
    <t>RF000612</t>
  </si>
  <si>
    <t>RF000613</t>
  </si>
  <si>
    <t>RF000614</t>
  </si>
  <si>
    <t>RF000615</t>
  </si>
  <si>
    <t>RF000616</t>
  </si>
  <si>
    <t>RF000617</t>
  </si>
  <si>
    <t>RF000618</t>
  </si>
  <si>
    <t>RF000619</t>
  </si>
  <si>
    <t>RF000620</t>
  </si>
  <si>
    <t>RF000621</t>
  </si>
  <si>
    <t>RF000622</t>
  </si>
  <si>
    <t>RF000623</t>
  </si>
  <si>
    <t>RF000624</t>
  </si>
  <si>
    <t>RF000625</t>
  </si>
  <si>
    <t>RF000626</t>
  </si>
  <si>
    <t>RF000627</t>
  </si>
  <si>
    <t>RF000628</t>
  </si>
  <si>
    <t>RF000629</t>
  </si>
  <si>
    <t>RF000630</t>
  </si>
  <si>
    <t>RF000631</t>
  </si>
  <si>
    <t>RF000632</t>
  </si>
  <si>
    <t>RF000633</t>
  </si>
  <si>
    <t>RF000634</t>
  </si>
  <si>
    <t>RF000635</t>
  </si>
  <si>
    <t>RF000636</t>
  </si>
  <si>
    <t>RF000637</t>
  </si>
  <si>
    <t>RF000638</t>
  </si>
  <si>
    <t>RF000639</t>
  </si>
  <si>
    <t>RF000640</t>
  </si>
  <si>
    <t>RF000641</t>
  </si>
  <si>
    <t>Wednesday</t>
  </si>
  <si>
    <t>RF000642</t>
  </si>
  <si>
    <t>RF000643</t>
  </si>
  <si>
    <t>RF000644</t>
  </si>
  <si>
    <t>RF000645</t>
  </si>
  <si>
    <t>RF000646</t>
  </si>
  <si>
    <t>RF000647</t>
  </si>
  <si>
    <t>RF000648</t>
  </si>
  <si>
    <t>RF000649</t>
  </si>
  <si>
    <t>RF000650</t>
  </si>
  <si>
    <t>RF000651</t>
  </si>
  <si>
    <t>RF000652</t>
  </si>
  <si>
    <t>RF000653</t>
  </si>
  <si>
    <t>RF000654</t>
  </si>
  <si>
    <t>RF000655</t>
  </si>
  <si>
    <t>RF000656</t>
  </si>
  <si>
    <t>RF000657</t>
  </si>
  <si>
    <t>RF000658</t>
  </si>
  <si>
    <t>RF000659</t>
  </si>
  <si>
    <t>RF000660</t>
  </si>
  <si>
    <t>RF000661</t>
  </si>
  <si>
    <t>RF000662</t>
  </si>
  <si>
    <t>RF000663</t>
  </si>
  <si>
    <t>RF000664</t>
  </si>
  <si>
    <t>RF000665</t>
  </si>
  <si>
    <t>RF000666</t>
  </si>
  <si>
    <t>RF000667</t>
  </si>
  <si>
    <t>RF000668</t>
  </si>
  <si>
    <t>RF000669</t>
  </si>
  <si>
    <t>RF000670</t>
  </si>
  <si>
    <t>RF000671</t>
  </si>
  <si>
    <t>RF000672</t>
  </si>
  <si>
    <t>RF000673</t>
  </si>
  <si>
    <t>RF000674</t>
  </si>
  <si>
    <t>RF000675</t>
  </si>
  <si>
    <t>RF000676</t>
  </si>
  <si>
    <t>RF000677</t>
  </si>
  <si>
    <t>RF000678</t>
  </si>
  <si>
    <t>RF000679</t>
  </si>
  <si>
    <t>RF000680</t>
  </si>
  <si>
    <t>RF000681</t>
  </si>
  <si>
    <t>RF000682</t>
  </si>
  <si>
    <t>RF000683</t>
  </si>
  <si>
    <t>RF000684</t>
  </si>
  <si>
    <t>RF000685</t>
  </si>
  <si>
    <t>RF000686</t>
  </si>
  <si>
    <t>RF000687</t>
  </si>
  <si>
    <t>RF000688</t>
  </si>
  <si>
    <t>RF000689</t>
  </si>
  <si>
    <t>RF000690</t>
  </si>
  <si>
    <t>RF000691</t>
  </si>
  <si>
    <t>RF000692</t>
  </si>
  <si>
    <t>RF000693</t>
  </si>
  <si>
    <t>RF000694</t>
  </si>
  <si>
    <t>RF000695</t>
  </si>
  <si>
    <t>RF000696</t>
  </si>
  <si>
    <t>RF000697</t>
  </si>
  <si>
    <t>RF000698</t>
  </si>
  <si>
    <t>RF000699</t>
  </si>
  <si>
    <t>RF000700</t>
  </si>
  <si>
    <t>RF000701</t>
  </si>
  <si>
    <t>RF000702</t>
  </si>
  <si>
    <t>RF000703</t>
  </si>
  <si>
    <t>RF000704</t>
  </si>
  <si>
    <t>RF000705</t>
  </si>
  <si>
    <t>RF000706</t>
  </si>
  <si>
    <t>RF000707</t>
  </si>
  <si>
    <t>RF000708</t>
  </si>
  <si>
    <t>RF000709</t>
  </si>
  <si>
    <t>RF000710</t>
  </si>
  <si>
    <t>RF000711</t>
  </si>
  <si>
    <t>RF000712</t>
  </si>
  <si>
    <t>RF000713</t>
  </si>
  <si>
    <t>RF000714</t>
  </si>
  <si>
    <t>RF000715</t>
  </si>
  <si>
    <t>RF000716</t>
  </si>
  <si>
    <t>RF000717</t>
  </si>
  <si>
    <t>RF000718</t>
  </si>
  <si>
    <t>RF000719</t>
  </si>
  <si>
    <t>RF000720</t>
  </si>
  <si>
    <t>RF000721</t>
  </si>
  <si>
    <t>RF000722</t>
  </si>
  <si>
    <t>RF000723</t>
  </si>
  <si>
    <t>RF000724</t>
  </si>
  <si>
    <t>RF000725</t>
  </si>
  <si>
    <t>RF000726</t>
  </si>
  <si>
    <t>RF000727</t>
  </si>
  <si>
    <t>RF000728</t>
  </si>
  <si>
    <t>RF000729</t>
  </si>
  <si>
    <t>RF000730</t>
  </si>
  <si>
    <t>RF000731</t>
  </si>
  <si>
    <t>RF000732</t>
  </si>
  <si>
    <t>RF000733</t>
  </si>
  <si>
    <t>RF000734</t>
  </si>
  <si>
    <t>RF000735</t>
  </si>
  <si>
    <t>RF000736</t>
  </si>
  <si>
    <t>RF000737</t>
  </si>
  <si>
    <t>RF000738</t>
  </si>
  <si>
    <t>RF000739</t>
  </si>
  <si>
    <t>RF000740</t>
  </si>
  <si>
    <t>RF000741</t>
  </si>
  <si>
    <t>RF000742</t>
  </si>
  <si>
    <t>RF000743</t>
  </si>
  <si>
    <t>RF000744</t>
  </si>
  <si>
    <t>RF000745</t>
  </si>
  <si>
    <t>RF000746</t>
  </si>
  <si>
    <t>RF000747</t>
  </si>
  <si>
    <t>RF000748</t>
  </si>
  <si>
    <t>RF000749</t>
  </si>
  <si>
    <t>RF000750</t>
  </si>
  <si>
    <t>RF000751</t>
  </si>
  <si>
    <t>RF000752</t>
  </si>
  <si>
    <t>RF000753</t>
  </si>
  <si>
    <t>RF000754</t>
  </si>
  <si>
    <t>RF000755</t>
  </si>
  <si>
    <t>RF000756</t>
  </si>
  <si>
    <t>RF000757</t>
  </si>
  <si>
    <t>RF000758</t>
  </si>
  <si>
    <t>RF000759</t>
  </si>
  <si>
    <t>RF000760</t>
  </si>
  <si>
    <t>RF000761</t>
  </si>
  <si>
    <t>RF000762</t>
  </si>
  <si>
    <t>RF000763</t>
  </si>
  <si>
    <t>RF000764</t>
  </si>
  <si>
    <t>RF000765</t>
  </si>
  <si>
    <t>RF000766</t>
  </si>
  <si>
    <t>RF000767</t>
  </si>
  <si>
    <t>RF000768</t>
  </si>
  <si>
    <t>RF000769</t>
  </si>
  <si>
    <t>RF000770</t>
  </si>
  <si>
    <t>RF000771</t>
  </si>
  <si>
    <t>RF000772</t>
  </si>
  <si>
    <t>RF000773</t>
  </si>
  <si>
    <t>RF000774</t>
  </si>
  <si>
    <t>RF000775</t>
  </si>
  <si>
    <t>RF000776</t>
  </si>
  <si>
    <t>RF000777</t>
  </si>
  <si>
    <t>RF000778</t>
  </si>
  <si>
    <t>RF000779</t>
  </si>
  <si>
    <t>RF000780</t>
  </si>
  <si>
    <t>RF000781</t>
  </si>
  <si>
    <t>RF000782</t>
  </si>
  <si>
    <t>RF000783</t>
  </si>
  <si>
    <t>RF000784</t>
  </si>
  <si>
    <t>RF000785</t>
  </si>
  <si>
    <t>RF000786</t>
  </si>
  <si>
    <t>RF000787</t>
  </si>
  <si>
    <t>RF000788</t>
  </si>
  <si>
    <t>RF000789</t>
  </si>
  <si>
    <t>RF000790</t>
  </si>
  <si>
    <t>RF000791</t>
  </si>
  <si>
    <t>RF000792</t>
  </si>
  <si>
    <t>RF000793</t>
  </si>
  <si>
    <t>RF000794</t>
  </si>
  <si>
    <t>RF000795</t>
  </si>
  <si>
    <t>RF000796</t>
  </si>
  <si>
    <t>RF000797</t>
  </si>
  <si>
    <t>RF000798</t>
  </si>
  <si>
    <t>RF000799</t>
  </si>
  <si>
    <t>RF000800</t>
  </si>
  <si>
    <t>RF000801</t>
  </si>
  <si>
    <t>RF000802</t>
  </si>
  <si>
    <t>RF000803</t>
  </si>
  <si>
    <t>RF000804</t>
  </si>
  <si>
    <t>RF000805</t>
  </si>
  <si>
    <t>RF000806</t>
  </si>
  <si>
    <t>RF000807</t>
  </si>
  <si>
    <t>RF000808</t>
  </si>
  <si>
    <t>RF000809</t>
  </si>
  <si>
    <t>RF000810</t>
  </si>
  <si>
    <t>RF000811</t>
  </si>
  <si>
    <t>RF000812</t>
  </si>
  <si>
    <t>RF000813</t>
  </si>
  <si>
    <t>RF000814</t>
  </si>
  <si>
    <t>RF000815</t>
  </si>
  <si>
    <t>RF000816</t>
  </si>
  <si>
    <t>RF000817</t>
  </si>
  <si>
    <t>RF000818</t>
  </si>
  <si>
    <t>RF000819</t>
  </si>
  <si>
    <t>RF000820</t>
  </si>
  <si>
    <t>RF000821</t>
  </si>
  <si>
    <t>RF000822</t>
  </si>
  <si>
    <t>RF000823</t>
  </si>
  <si>
    <t>RF000824</t>
  </si>
  <si>
    <t>RF000825</t>
  </si>
  <si>
    <t>RF000826</t>
  </si>
  <si>
    <t>RF000827</t>
  </si>
  <si>
    <t>RF000828</t>
  </si>
  <si>
    <t>RF000829</t>
  </si>
  <si>
    <t>RF000830</t>
  </si>
  <si>
    <t>RF000831</t>
  </si>
  <si>
    <t>RF000832</t>
  </si>
  <si>
    <t>RF000833</t>
  </si>
  <si>
    <t>RF000834</t>
  </si>
  <si>
    <t>RF000835</t>
  </si>
  <si>
    <t>RF000836</t>
  </si>
  <si>
    <t>RF000837</t>
  </si>
  <si>
    <t>RF000838</t>
  </si>
  <si>
    <t>RF000839</t>
  </si>
  <si>
    <t>RF000840</t>
  </si>
  <si>
    <t>RF000841</t>
  </si>
  <si>
    <t>RF000842</t>
  </si>
  <si>
    <t>RF000843</t>
  </si>
  <si>
    <t>RF000844</t>
  </si>
  <si>
    <t>RF000845</t>
  </si>
  <si>
    <t>RF000846</t>
  </si>
  <si>
    <t>RF000847</t>
  </si>
  <si>
    <t>RF000848</t>
  </si>
  <si>
    <t>RF000849</t>
  </si>
  <si>
    <t>RF000850</t>
  </si>
  <si>
    <t>RF000851</t>
  </si>
  <si>
    <t>RF000852</t>
  </si>
  <si>
    <t>RF000853</t>
  </si>
  <si>
    <t>RF000854</t>
  </si>
  <si>
    <t>RF000855</t>
  </si>
  <si>
    <t>RF000856</t>
  </si>
  <si>
    <t>RF000857</t>
  </si>
  <si>
    <t>RF000858</t>
  </si>
  <si>
    <t>RF000859</t>
  </si>
  <si>
    <t>RF000860</t>
  </si>
  <si>
    <t>RF000861</t>
  </si>
  <si>
    <t>RF000862</t>
  </si>
  <si>
    <t>RF000863</t>
  </si>
  <si>
    <t>RF000864</t>
  </si>
  <si>
    <t>RF000865</t>
  </si>
  <si>
    <t>RF000866</t>
  </si>
  <si>
    <t>RF000867</t>
  </si>
  <si>
    <t>RF000868</t>
  </si>
  <si>
    <t>RF000869</t>
  </si>
  <si>
    <t>RF000870</t>
  </si>
  <si>
    <t>RF000871</t>
  </si>
  <si>
    <t>RF000872</t>
  </si>
  <si>
    <t>RF000873</t>
  </si>
  <si>
    <t>RF000874</t>
  </si>
  <si>
    <t>RF000875</t>
  </si>
  <si>
    <t>RF000876</t>
  </si>
  <si>
    <t>RF000877</t>
  </si>
  <si>
    <t>RF000878</t>
  </si>
  <si>
    <t>RF000879</t>
  </si>
  <si>
    <t>RF000880</t>
  </si>
  <si>
    <t>RF000881</t>
  </si>
  <si>
    <t>RF000882</t>
  </si>
  <si>
    <t>RF000883</t>
  </si>
  <si>
    <t>RF000884</t>
  </si>
  <si>
    <t>RF000885</t>
  </si>
  <si>
    <t>RF000886</t>
  </si>
  <si>
    <t>RF000887</t>
  </si>
  <si>
    <t>RF000888</t>
  </si>
  <si>
    <t>RF000889</t>
  </si>
  <si>
    <t>RF000890</t>
  </si>
  <si>
    <t>RF000891</t>
  </si>
  <si>
    <t>RF000892</t>
  </si>
  <si>
    <t>RF000893</t>
  </si>
  <si>
    <t>RF000894</t>
  </si>
  <si>
    <t>RF000895</t>
  </si>
  <si>
    <t>RF000896</t>
  </si>
  <si>
    <t>RF000897</t>
  </si>
  <si>
    <t>RF000898</t>
  </si>
  <si>
    <t>RF000899</t>
  </si>
  <si>
    <t>RF000900</t>
  </si>
  <si>
    <t>RF000901</t>
  </si>
  <si>
    <t>RF000902</t>
  </si>
  <si>
    <t>RF000903</t>
  </si>
  <si>
    <t>RF000904</t>
  </si>
  <si>
    <t>RF000905</t>
  </si>
  <si>
    <t>RF000906</t>
  </si>
  <si>
    <t>RF000907</t>
  </si>
  <si>
    <t>RF000908</t>
  </si>
  <si>
    <t>RF000909</t>
  </si>
  <si>
    <t>RF000910</t>
  </si>
  <si>
    <t>RF000911</t>
  </si>
  <si>
    <t>RF000912</t>
  </si>
  <si>
    <t>RF000913</t>
  </si>
  <si>
    <t>RF000914</t>
  </si>
  <si>
    <t>RF000915</t>
  </si>
  <si>
    <t>RF000916</t>
  </si>
  <si>
    <t>RF000917</t>
  </si>
  <si>
    <t>RF000918</t>
  </si>
  <si>
    <t>RF000919</t>
  </si>
  <si>
    <t>RF000920</t>
  </si>
  <si>
    <t>RF000921</t>
  </si>
  <si>
    <t>RF000922</t>
  </si>
  <si>
    <t>RF000923</t>
  </si>
  <si>
    <t>RF000924</t>
  </si>
  <si>
    <t>RF000925</t>
  </si>
  <si>
    <t>RF000926</t>
  </si>
  <si>
    <t>RF000927</t>
  </si>
  <si>
    <t>RF000928</t>
  </si>
  <si>
    <t>RF000929</t>
  </si>
  <si>
    <t>RF000930</t>
  </si>
  <si>
    <t>RF000931</t>
  </si>
  <si>
    <t>RF000932</t>
  </si>
  <si>
    <t>RF000933</t>
  </si>
  <si>
    <t>RF000934</t>
  </si>
  <si>
    <t>RF000935</t>
  </si>
  <si>
    <t>RF000936</t>
  </si>
  <si>
    <t>RF000937</t>
  </si>
  <si>
    <t>RF000938</t>
  </si>
  <si>
    <t>RF000939</t>
  </si>
  <si>
    <t>RF000940</t>
  </si>
  <si>
    <t>RF000941</t>
  </si>
  <si>
    <t>RF000942</t>
  </si>
  <si>
    <t>RF000943</t>
  </si>
  <si>
    <t>RF000944</t>
  </si>
  <si>
    <t>RF000945</t>
  </si>
  <si>
    <t>RF000946</t>
  </si>
  <si>
    <t>RF000947</t>
  </si>
  <si>
    <t>RF000948</t>
  </si>
  <si>
    <t>RF000949</t>
  </si>
  <si>
    <t>RF000950</t>
  </si>
  <si>
    <t>RF000951</t>
  </si>
  <si>
    <t>RF000952</t>
  </si>
  <si>
    <t>RF000953</t>
  </si>
  <si>
    <t>RF000954</t>
  </si>
  <si>
    <t>RF000955</t>
  </si>
  <si>
    <t>RF000956</t>
  </si>
  <si>
    <t>RF000957</t>
  </si>
  <si>
    <t>RF000958</t>
  </si>
  <si>
    <t>RF000959</t>
  </si>
  <si>
    <t>RF000960</t>
  </si>
  <si>
    <t>RF000961</t>
  </si>
  <si>
    <t>RF000962</t>
  </si>
  <si>
    <t>RF000963</t>
  </si>
  <si>
    <t>RF000964</t>
  </si>
  <si>
    <t>RF000965</t>
  </si>
  <si>
    <t>RF000966</t>
  </si>
  <si>
    <t>RF000967</t>
  </si>
  <si>
    <t>RF000968</t>
  </si>
  <si>
    <t>RF000969</t>
  </si>
  <si>
    <t>RF000970</t>
  </si>
  <si>
    <t>RF000971</t>
  </si>
  <si>
    <t>RF000972</t>
  </si>
  <si>
    <t>RF000973</t>
  </si>
  <si>
    <t>RF000974</t>
  </si>
  <si>
    <t>RF000975</t>
  </si>
  <si>
    <t>RF000976</t>
  </si>
  <si>
    <t>RF000977</t>
  </si>
  <si>
    <t>RF000978</t>
  </si>
  <si>
    <t>RF000979</t>
  </si>
  <si>
    <t>RF000980</t>
  </si>
  <si>
    <t>RF000981</t>
  </si>
  <si>
    <t>RF000982</t>
  </si>
  <si>
    <t>RF000983</t>
  </si>
  <si>
    <t>RF000984</t>
  </si>
  <si>
    <t>RF000985</t>
  </si>
  <si>
    <t>RF000986</t>
  </si>
  <si>
    <t>RF000987</t>
  </si>
  <si>
    <t>RF000988</t>
  </si>
  <si>
    <t>RF000989</t>
  </si>
  <si>
    <t>RF000990</t>
  </si>
  <si>
    <t>RF000991</t>
  </si>
  <si>
    <t>RF000992</t>
  </si>
  <si>
    <t>RF000993</t>
  </si>
  <si>
    <t>RF000994</t>
  </si>
  <si>
    <t>RF000995</t>
  </si>
  <si>
    <t>RF000996</t>
  </si>
  <si>
    <t>RF000997</t>
  </si>
  <si>
    <t>RF000998</t>
  </si>
  <si>
    <t>RF000999</t>
  </si>
  <si>
    <t>RF001000</t>
  </si>
  <si>
    <t>RF001001</t>
  </si>
  <si>
    <t>RF001002</t>
  </si>
  <si>
    <t>RF001003</t>
  </si>
  <si>
    <t>RF001004</t>
  </si>
  <si>
    <t>RF001005</t>
  </si>
  <si>
    <t>RF001006</t>
  </si>
  <si>
    <t>RF001007</t>
  </si>
  <si>
    <t>RF001008</t>
  </si>
  <si>
    <t>RF001009</t>
  </si>
  <si>
    <t>RF001010</t>
  </si>
  <si>
    <t>RF001011</t>
  </si>
  <si>
    <t>RF001012</t>
  </si>
  <si>
    <t>RF001013</t>
  </si>
  <si>
    <t>RF001014</t>
  </si>
  <si>
    <t>RF001015</t>
  </si>
  <si>
    <t>RF001016</t>
  </si>
  <si>
    <t>RF001017</t>
  </si>
  <si>
    <t>RF001018</t>
  </si>
  <si>
    <t>RF001019</t>
  </si>
  <si>
    <t>RF001020</t>
  </si>
  <si>
    <t>RF001021</t>
  </si>
  <si>
    <t>RF001022</t>
  </si>
  <si>
    <t>RF001023</t>
  </si>
  <si>
    <t>RF001024</t>
  </si>
  <si>
    <t>RF001025</t>
  </si>
  <si>
    <t>RF001026</t>
  </si>
  <si>
    <t>RF001027</t>
  </si>
  <si>
    <t>RF001028</t>
  </si>
  <si>
    <t>RF001029</t>
  </si>
  <si>
    <t>RF001030</t>
  </si>
  <si>
    <t>RF001031</t>
  </si>
  <si>
    <t>RF001032</t>
  </si>
  <si>
    <t>RF001033</t>
  </si>
  <si>
    <t>RF001034</t>
  </si>
  <si>
    <t>RF001035</t>
  </si>
  <si>
    <t>RF001036</t>
  </si>
  <si>
    <t>RF001037</t>
  </si>
  <si>
    <t>RF001038</t>
  </si>
  <si>
    <t>RF001039</t>
  </si>
  <si>
    <t>RF001040</t>
  </si>
  <si>
    <t>RF001041</t>
  </si>
  <si>
    <t>RF001042</t>
  </si>
  <si>
    <t>RF001043</t>
  </si>
  <si>
    <t>RF001044</t>
  </si>
  <si>
    <t>RF001045</t>
  </si>
  <si>
    <t>RF001046</t>
  </si>
  <si>
    <t>RF001047</t>
  </si>
  <si>
    <t>RF001048</t>
  </si>
  <si>
    <t>RF001049</t>
  </si>
  <si>
    <t>RF001050</t>
  </si>
  <si>
    <t>RF001051</t>
  </si>
  <si>
    <t>RF001052</t>
  </si>
  <si>
    <t>RF001053</t>
  </si>
  <si>
    <t>RF001054</t>
  </si>
  <si>
    <t>RF001055</t>
  </si>
  <si>
    <t>RF001056</t>
  </si>
  <si>
    <t>RF001057</t>
  </si>
  <si>
    <t>RF001058</t>
  </si>
  <si>
    <t>RF001059</t>
  </si>
  <si>
    <t>RF001060</t>
  </si>
  <si>
    <t>RF001061</t>
  </si>
  <si>
    <t>RF001062</t>
  </si>
  <si>
    <t>RF001063</t>
  </si>
  <si>
    <t>RF001064</t>
  </si>
  <si>
    <t>RF001065</t>
  </si>
  <si>
    <t>RF001066</t>
  </si>
  <si>
    <t>RF001067</t>
  </si>
  <si>
    <t>RF001068</t>
  </si>
  <si>
    <t>RF001069</t>
  </si>
  <si>
    <t>RF001070</t>
  </si>
  <si>
    <t>RF001071</t>
  </si>
  <si>
    <t>RF001072</t>
  </si>
  <si>
    <t>RF001073</t>
  </si>
  <si>
    <t>RF001074</t>
  </si>
  <si>
    <t>RF001075</t>
  </si>
  <si>
    <t>RF001076</t>
  </si>
  <si>
    <t>RF001077</t>
  </si>
  <si>
    <t>RF001078</t>
  </si>
  <si>
    <t>RF001079</t>
  </si>
  <si>
    <t>RF001080</t>
  </si>
  <si>
    <t>RF001081</t>
  </si>
  <si>
    <t>RF001082</t>
  </si>
  <si>
    <t>RF001083</t>
  </si>
  <si>
    <t>RF001084</t>
  </si>
  <si>
    <t>RF001085</t>
  </si>
  <si>
    <t>RF001086</t>
  </si>
  <si>
    <t>RF001087</t>
  </si>
  <si>
    <t>RF001088</t>
  </si>
  <si>
    <t>RF001089</t>
  </si>
  <si>
    <t>RF001090</t>
  </si>
  <si>
    <t>RF001091</t>
  </si>
  <si>
    <t>RF001092</t>
  </si>
  <si>
    <t>RF001093</t>
  </si>
  <si>
    <t>RF001094</t>
  </si>
  <si>
    <t>RF001095</t>
  </si>
  <si>
    <t>RF001096</t>
  </si>
  <si>
    <t>RF001097</t>
  </si>
  <si>
    <t>RF001098</t>
  </si>
  <si>
    <t>RF001099</t>
  </si>
  <si>
    <t>RF001100</t>
  </si>
  <si>
    <t>RF001101</t>
  </si>
  <si>
    <t>RF001102</t>
  </si>
  <si>
    <t>RF001103</t>
  </si>
  <si>
    <t>RF001104</t>
  </si>
  <si>
    <t>RF001105</t>
  </si>
  <si>
    <t>RF001106</t>
  </si>
  <si>
    <t>RF001107</t>
  </si>
  <si>
    <t>RF001108</t>
  </si>
  <si>
    <t>RF001109</t>
  </si>
  <si>
    <t>RF001110</t>
  </si>
  <si>
    <t>RF001111</t>
  </si>
  <si>
    <t>RF001112</t>
  </si>
  <si>
    <t>RF001113</t>
  </si>
  <si>
    <t>RF001114</t>
  </si>
  <si>
    <t>RF001115</t>
  </si>
  <si>
    <t>RF001116</t>
  </si>
  <si>
    <t>RF001117</t>
  </si>
  <si>
    <t>RF001118</t>
  </si>
  <si>
    <t>RF001119</t>
  </si>
  <si>
    <t>RF001120</t>
  </si>
  <si>
    <t>RF001121</t>
  </si>
  <si>
    <t>RF001122</t>
  </si>
  <si>
    <t>RF001123</t>
  </si>
  <si>
    <t>RF001124</t>
  </si>
  <si>
    <t>RF001125</t>
  </si>
  <si>
    <t>RF001126</t>
  </si>
  <si>
    <t>RF001127</t>
  </si>
  <si>
    <t>RF001128</t>
  </si>
  <si>
    <t>RF001129</t>
  </si>
  <si>
    <t>RF001130</t>
  </si>
  <si>
    <t>RF001131</t>
  </si>
  <si>
    <t>RF001132</t>
  </si>
  <si>
    <t>RF001133</t>
  </si>
  <si>
    <t>RF001134</t>
  </si>
  <si>
    <t>RF001135</t>
  </si>
  <si>
    <t>RF001136</t>
  </si>
  <si>
    <t>RF001137</t>
  </si>
  <si>
    <t>RF001138</t>
  </si>
  <si>
    <t>RF001139</t>
  </si>
  <si>
    <t>RF001140</t>
  </si>
  <si>
    <t>RF001141</t>
  </si>
  <si>
    <t>RF001142</t>
  </si>
  <si>
    <t>RF001143</t>
  </si>
  <si>
    <t>RF001144</t>
  </si>
  <si>
    <t>RF001145</t>
  </si>
  <si>
    <t>RF001146</t>
  </si>
  <si>
    <t>RF001147</t>
  </si>
  <si>
    <t>RF001148</t>
  </si>
  <si>
    <t>RF001149</t>
  </si>
  <si>
    <t>RF001150</t>
  </si>
  <si>
    <t>RF001151</t>
  </si>
  <si>
    <t>RF001152</t>
  </si>
  <si>
    <t>RF001153</t>
  </si>
  <si>
    <t>RF001154</t>
  </si>
  <si>
    <t>RF001155</t>
  </si>
  <si>
    <t>RF001156</t>
  </si>
  <si>
    <t>RF001157</t>
  </si>
  <si>
    <t>RF001158</t>
  </si>
  <si>
    <t>RF001159</t>
  </si>
  <si>
    <t>RF001160</t>
  </si>
  <si>
    <t>RF001161</t>
  </si>
  <si>
    <t>RF001162</t>
  </si>
  <si>
    <t>RF001163</t>
  </si>
  <si>
    <t>RF001164</t>
  </si>
  <si>
    <t>RF001165</t>
  </si>
  <si>
    <t>RF001166</t>
  </si>
  <si>
    <t>RF001167</t>
  </si>
  <si>
    <t>RF001168</t>
  </si>
  <si>
    <t>RF001169</t>
  </si>
  <si>
    <t>RF001170</t>
  </si>
  <si>
    <t>RF001171</t>
  </si>
  <si>
    <t>RF001172</t>
  </si>
  <si>
    <t>RF001173</t>
  </si>
  <si>
    <t>RF001174</t>
  </si>
  <si>
    <t>RF001175</t>
  </si>
  <si>
    <t>RF001176</t>
  </si>
  <si>
    <t>RF001177</t>
  </si>
  <si>
    <t>RF001178</t>
  </si>
  <si>
    <t>RF001179</t>
  </si>
  <si>
    <t>RF001180</t>
  </si>
  <si>
    <t>RF001181</t>
  </si>
  <si>
    <t>RF001182</t>
  </si>
  <si>
    <t>RF001183</t>
  </si>
  <si>
    <t>RF001184</t>
  </si>
  <si>
    <t>RF001185</t>
  </si>
  <si>
    <t>RF001186</t>
  </si>
  <si>
    <t>RF001187</t>
  </si>
  <si>
    <t>RF001188</t>
  </si>
  <si>
    <t>RF001189</t>
  </si>
  <si>
    <t>RF001190</t>
  </si>
  <si>
    <t>RF001191</t>
  </si>
  <si>
    <t>RF001192</t>
  </si>
  <si>
    <t>RF001193</t>
  </si>
  <si>
    <t>RF001194</t>
  </si>
  <si>
    <t>RF001195</t>
  </si>
  <si>
    <t>RF001196</t>
  </si>
  <si>
    <t>RF001197</t>
  </si>
  <si>
    <t>RF001198</t>
  </si>
  <si>
    <t>RF001199</t>
  </si>
  <si>
    <t>RF001200</t>
  </si>
  <si>
    <t>RF001201</t>
  </si>
  <si>
    <t>RF001202</t>
  </si>
  <si>
    <t>RF001203</t>
  </si>
  <si>
    <t>RF001204</t>
  </si>
  <si>
    <t>RF001205</t>
  </si>
  <si>
    <t>RF001206</t>
  </si>
  <si>
    <t>RF001207</t>
  </si>
  <si>
    <t>RF001208</t>
  </si>
  <si>
    <t>RF001209</t>
  </si>
  <si>
    <t>RF001210</t>
  </si>
  <si>
    <t>RF001211</t>
  </si>
  <si>
    <t>RF001212</t>
  </si>
  <si>
    <t>RF001213</t>
  </si>
  <si>
    <t>RF001214</t>
  </si>
  <si>
    <t>RF001215</t>
  </si>
  <si>
    <t>RF001216</t>
  </si>
  <si>
    <t>RF001217</t>
  </si>
  <si>
    <t>RF001218</t>
  </si>
  <si>
    <t>RF001219</t>
  </si>
  <si>
    <t>RF001220</t>
  </si>
  <si>
    <t>RF001221</t>
  </si>
  <si>
    <t>RF001222</t>
  </si>
  <si>
    <t>RF001223</t>
  </si>
  <si>
    <t>RF001224</t>
  </si>
  <si>
    <t>RF001225</t>
  </si>
  <si>
    <t>RF001226</t>
  </si>
  <si>
    <t>RF001227</t>
  </si>
  <si>
    <t>RF001228</t>
  </si>
  <si>
    <t>RF001229</t>
  </si>
  <si>
    <t>RF001230</t>
  </si>
  <si>
    <t>RF001231</t>
  </si>
  <si>
    <t>RF001232</t>
  </si>
  <si>
    <t>RF001233</t>
  </si>
  <si>
    <t>RF001234</t>
  </si>
  <si>
    <t>RF001235</t>
  </si>
  <si>
    <t>RF001236</t>
  </si>
  <si>
    <t>RF001237</t>
  </si>
  <si>
    <t>RF001238</t>
  </si>
  <si>
    <t>RF001239</t>
  </si>
  <si>
    <t>RF001240</t>
  </si>
  <si>
    <t>RF001241</t>
  </si>
  <si>
    <t>RF001242</t>
  </si>
  <si>
    <t>RF001243</t>
  </si>
  <si>
    <t>RF001244</t>
  </si>
  <si>
    <t>RF001245</t>
  </si>
  <si>
    <t>RF001246</t>
  </si>
  <si>
    <t>RF001247</t>
  </si>
  <si>
    <t>RF001248</t>
  </si>
  <si>
    <t>RF001249</t>
  </si>
  <si>
    <t>RF001250</t>
  </si>
  <si>
    <t>RF001251</t>
  </si>
  <si>
    <t>RF001252</t>
  </si>
  <si>
    <t>RF001253</t>
  </si>
  <si>
    <t>RF001254</t>
  </si>
  <si>
    <t>RF001255</t>
  </si>
  <si>
    <t>RF001256</t>
  </si>
  <si>
    <t>RF001257</t>
  </si>
  <si>
    <t>RF001258</t>
  </si>
  <si>
    <t>RF001259</t>
  </si>
  <si>
    <t>RF001260</t>
  </si>
  <si>
    <t>RF001261</t>
  </si>
  <si>
    <t>RF001262</t>
  </si>
  <si>
    <t>RF001263</t>
  </si>
  <si>
    <t>RF001264</t>
  </si>
  <si>
    <t>RF001265</t>
  </si>
  <si>
    <t>RF001266</t>
  </si>
  <si>
    <t>RF001267</t>
  </si>
  <si>
    <t>RF001268</t>
  </si>
  <si>
    <t>RF001269</t>
  </si>
  <si>
    <t>RF001270</t>
  </si>
  <si>
    <t>RF001271</t>
  </si>
  <si>
    <t>RF001272</t>
  </si>
  <si>
    <t>RF001273</t>
  </si>
  <si>
    <t>RF001274</t>
  </si>
  <si>
    <t>RF001275</t>
  </si>
  <si>
    <t>RF001276</t>
  </si>
  <si>
    <t>RF001277</t>
  </si>
  <si>
    <t>RF001278</t>
  </si>
  <si>
    <t>RF001279</t>
  </si>
  <si>
    <t>RF001280</t>
  </si>
  <si>
    <t>RF001281</t>
  </si>
  <si>
    <t>RF001282</t>
  </si>
  <si>
    <t>RF001283</t>
  </si>
  <si>
    <t>RF001284</t>
  </si>
  <si>
    <t>RF001285</t>
  </si>
  <si>
    <t>RF001286</t>
  </si>
  <si>
    <t>RF001287</t>
  </si>
  <si>
    <t>RF001288</t>
  </si>
  <si>
    <t>RF001289</t>
  </si>
  <si>
    <t>RF001290</t>
  </si>
  <si>
    <t>RF001291</t>
  </si>
  <si>
    <t>RF001292</t>
  </si>
  <si>
    <t>RF001293</t>
  </si>
  <si>
    <t>RF001294</t>
  </si>
  <si>
    <t>RF001295</t>
  </si>
  <si>
    <t>RF001296</t>
  </si>
  <si>
    <t>RF001297</t>
  </si>
  <si>
    <t>RF001298</t>
  </si>
  <si>
    <t>RF001299</t>
  </si>
  <si>
    <t>RF001300</t>
  </si>
  <si>
    <t>RF001301</t>
  </si>
  <si>
    <t>RF001302</t>
  </si>
  <si>
    <t>RF001303</t>
  </si>
  <si>
    <t>RF001304</t>
  </si>
  <si>
    <t>RF001305</t>
  </si>
  <si>
    <t>RF001306</t>
  </si>
  <si>
    <t>RF001307</t>
  </si>
  <si>
    <t>RF001308</t>
  </si>
  <si>
    <t>RF001309</t>
  </si>
  <si>
    <t>RF001310</t>
  </si>
  <si>
    <t>RF001311</t>
  </si>
  <si>
    <t>RF001312</t>
  </si>
  <si>
    <t>RF001313</t>
  </si>
  <si>
    <t>RF001314</t>
  </si>
  <si>
    <t>RF001315</t>
  </si>
  <si>
    <t>RF001316</t>
  </si>
  <si>
    <t>RF001317</t>
  </si>
  <si>
    <t>RF001318</t>
  </si>
  <si>
    <t>RF001319</t>
  </si>
  <si>
    <t>RF001320</t>
  </si>
  <si>
    <t>RF001321</t>
  </si>
  <si>
    <t>RF001322</t>
  </si>
  <si>
    <t>RF001323</t>
  </si>
  <si>
    <t>RF001324</t>
  </si>
  <si>
    <t>RF001325</t>
  </si>
  <si>
    <t>RF001326</t>
  </si>
  <si>
    <t>RF001327</t>
  </si>
  <si>
    <t>RF001328</t>
  </si>
  <si>
    <t>RF001329</t>
  </si>
  <si>
    <t>RF001330</t>
  </si>
  <si>
    <t>RF001331</t>
  </si>
  <si>
    <t>RF001332</t>
  </si>
  <si>
    <t>RF001333</t>
  </si>
  <si>
    <t>RF001334</t>
  </si>
  <si>
    <t>RF001335</t>
  </si>
  <si>
    <t>RF001336</t>
  </si>
  <si>
    <t>RF001337</t>
  </si>
  <si>
    <t>RF001338</t>
  </si>
  <si>
    <t>RF001339</t>
  </si>
  <si>
    <t>RF001340</t>
  </si>
  <si>
    <t>RF001341</t>
  </si>
  <si>
    <t>RF001342</t>
  </si>
  <si>
    <t>RF001343</t>
  </si>
  <si>
    <t>RF001344</t>
  </si>
  <si>
    <t>RF001345</t>
  </si>
  <si>
    <t>RF001346</t>
  </si>
  <si>
    <t>RF001347</t>
  </si>
  <si>
    <t>RF001348</t>
  </si>
  <si>
    <t>RF001349</t>
  </si>
  <si>
    <t>RF001350</t>
  </si>
  <si>
    <t>RF001351</t>
  </si>
  <si>
    <t>RF001352</t>
  </si>
  <si>
    <t>RF001353</t>
  </si>
  <si>
    <t>RF001354</t>
  </si>
  <si>
    <t>RF001355</t>
  </si>
  <si>
    <t>RF001356</t>
  </si>
  <si>
    <t>RF001357</t>
  </si>
  <si>
    <t>RF001358</t>
  </si>
  <si>
    <t>RF001359</t>
  </si>
  <si>
    <t>RF001360</t>
  </si>
  <si>
    <t>RF001361</t>
  </si>
  <si>
    <t>RF001362</t>
  </si>
  <si>
    <t>RF001363</t>
  </si>
  <si>
    <t>RF001364</t>
  </si>
  <si>
    <t>RF001365</t>
  </si>
  <si>
    <t>RF001366</t>
  </si>
  <si>
    <t>RF001367</t>
  </si>
  <si>
    <t>RF001368</t>
  </si>
  <si>
    <t>RF001369</t>
  </si>
  <si>
    <t>RF001370</t>
  </si>
  <si>
    <t>RF001371</t>
  </si>
  <si>
    <t>RF001372</t>
  </si>
  <si>
    <t>RF001373</t>
  </si>
  <si>
    <t>RF001374</t>
  </si>
  <si>
    <t>RF001375</t>
  </si>
  <si>
    <t>RF001376</t>
  </si>
  <si>
    <t>RF001377</t>
  </si>
  <si>
    <t>RF001378</t>
  </si>
  <si>
    <t>RF001379</t>
  </si>
  <si>
    <t>RF001380</t>
  </si>
  <si>
    <t>RF001381</t>
  </si>
  <si>
    <t>RF001382</t>
  </si>
  <si>
    <t>RF001383</t>
  </si>
  <si>
    <t>RF001384</t>
  </si>
  <si>
    <t>RF001385</t>
  </si>
  <si>
    <t>RF001386</t>
  </si>
  <si>
    <t>RF001387</t>
  </si>
  <si>
    <t>RF001388</t>
  </si>
  <si>
    <t>RF001389</t>
  </si>
  <si>
    <t>RF001390</t>
  </si>
  <si>
    <t>RF001391</t>
  </si>
  <si>
    <t>RF001392</t>
  </si>
  <si>
    <t>RF001393</t>
  </si>
  <si>
    <t>RF001394</t>
  </si>
  <si>
    <t>RF001395</t>
  </si>
  <si>
    <t>RF001396</t>
  </si>
  <si>
    <t>RF001397</t>
  </si>
  <si>
    <t>RF001398</t>
  </si>
  <si>
    <t>RF001399</t>
  </si>
  <si>
    <t>RF001400</t>
  </si>
  <si>
    <t>RF001401</t>
  </si>
  <si>
    <t>RF001402</t>
  </si>
  <si>
    <t>RF001403</t>
  </si>
  <si>
    <t>RF001404</t>
  </si>
  <si>
    <t>RF001405</t>
  </si>
  <si>
    <t>RF001406</t>
  </si>
  <si>
    <t>RF001407</t>
  </si>
  <si>
    <t>RF001408</t>
  </si>
  <si>
    <t>RF001409</t>
  </si>
  <si>
    <t>RF001410</t>
  </si>
  <si>
    <t>RF001411</t>
  </si>
  <si>
    <t>RF001412</t>
  </si>
  <si>
    <t>RF001413</t>
  </si>
  <si>
    <t>RF001414</t>
  </si>
  <si>
    <t>RF001415</t>
  </si>
  <si>
    <t>RF001416</t>
  </si>
  <si>
    <t>RF001417</t>
  </si>
  <si>
    <t>RF001418</t>
  </si>
  <si>
    <t>RF001419</t>
  </si>
  <si>
    <t>RF001420</t>
  </si>
  <si>
    <t>RF001421</t>
  </si>
  <si>
    <t>RF001422</t>
  </si>
  <si>
    <t>RF001423</t>
  </si>
  <si>
    <t>RF001424</t>
  </si>
  <si>
    <t>RF001425</t>
  </si>
  <si>
    <t>RF001426</t>
  </si>
  <si>
    <t>RF001427</t>
  </si>
  <si>
    <t>RF001428</t>
  </si>
  <si>
    <t>RF001429</t>
  </si>
  <si>
    <t>RF001430</t>
  </si>
  <si>
    <t>RF001431</t>
  </si>
  <si>
    <t>RF001432</t>
  </si>
  <si>
    <t>RF001433</t>
  </si>
  <si>
    <t>RF001434</t>
  </si>
  <si>
    <t>RF001435</t>
  </si>
  <si>
    <t>RF001436</t>
  </si>
  <si>
    <t>RF001437</t>
  </si>
  <si>
    <t>RF001438</t>
  </si>
  <si>
    <t>RF001439</t>
  </si>
  <si>
    <t>RF001440</t>
  </si>
  <si>
    <t>RF001441</t>
  </si>
  <si>
    <t>RF001442</t>
  </si>
  <si>
    <t>RF001443</t>
  </si>
  <si>
    <t>RF001444</t>
  </si>
  <si>
    <t>RF001445</t>
  </si>
  <si>
    <t>RF001446</t>
  </si>
  <si>
    <t>RF001447</t>
  </si>
  <si>
    <t>RF001448</t>
  </si>
  <si>
    <t>RF001449</t>
  </si>
  <si>
    <t>RF001450</t>
  </si>
  <si>
    <t>RF001451</t>
  </si>
  <si>
    <t>RF001452</t>
  </si>
  <si>
    <t>RF001453</t>
  </si>
  <si>
    <t>RF001454</t>
  </si>
  <si>
    <t>RF001455</t>
  </si>
  <si>
    <t>RF001456</t>
  </si>
  <si>
    <t>RF001457</t>
  </si>
  <si>
    <t>RF001458</t>
  </si>
  <si>
    <t>RF001459</t>
  </si>
  <si>
    <t>RF001460</t>
  </si>
  <si>
    <t>RF001461</t>
  </si>
  <si>
    <t>RF001462</t>
  </si>
  <si>
    <t>RF001463</t>
  </si>
  <si>
    <t>RF001464</t>
  </si>
  <si>
    <t>RF001465</t>
  </si>
  <si>
    <t>RF001466</t>
  </si>
  <si>
    <t>RF001467</t>
  </si>
  <si>
    <t>RF001468</t>
  </si>
  <si>
    <t>RF001469</t>
  </si>
  <si>
    <t>RF001470</t>
  </si>
  <si>
    <t>RF001471</t>
  </si>
  <si>
    <t>RF001472</t>
  </si>
  <si>
    <t>RF001473</t>
  </si>
  <si>
    <t>RF001474</t>
  </si>
  <si>
    <t>RF001475</t>
  </si>
  <si>
    <t>RF001476</t>
  </si>
  <si>
    <t>RF001477</t>
  </si>
  <si>
    <t>RF001478</t>
  </si>
  <si>
    <t>RF001479</t>
  </si>
  <si>
    <t>RF001480</t>
  </si>
  <si>
    <t>RF001481</t>
  </si>
  <si>
    <t>RF001482</t>
  </si>
  <si>
    <t>RF001483</t>
  </si>
  <si>
    <t>RF001484</t>
  </si>
  <si>
    <t>RF001485</t>
  </si>
  <si>
    <t>RF001486</t>
  </si>
  <si>
    <t>RF001487</t>
  </si>
  <si>
    <t>RF001488</t>
  </si>
  <si>
    <t>RF001489</t>
  </si>
  <si>
    <t>RF001490</t>
  </si>
  <si>
    <t>RF001491</t>
  </si>
  <si>
    <t>RF001492</t>
  </si>
  <si>
    <t>RF001493</t>
  </si>
  <si>
    <t>RF001494</t>
  </si>
  <si>
    <t>RF001495</t>
  </si>
  <si>
    <t>RF001496</t>
  </si>
  <si>
    <t>RF001497</t>
  </si>
  <si>
    <t>RF001498</t>
  </si>
  <si>
    <t>RF001499</t>
  </si>
  <si>
    <t>RF001500</t>
  </si>
  <si>
    <t>RF001501</t>
  </si>
  <si>
    <t>RF001502</t>
  </si>
  <si>
    <t>RF001503</t>
  </si>
  <si>
    <t>RF001504</t>
  </si>
  <si>
    <t>RF001505</t>
  </si>
  <si>
    <t>RF001506</t>
  </si>
  <si>
    <t>RF001507</t>
  </si>
  <si>
    <t>RF001508</t>
  </si>
  <si>
    <t>RF001509</t>
  </si>
  <si>
    <t>RF001510</t>
  </si>
  <si>
    <t>RF001511</t>
  </si>
  <si>
    <t>RF001512</t>
  </si>
  <si>
    <t>RF001513</t>
  </si>
  <si>
    <t>RF001514</t>
  </si>
  <si>
    <t>RF001515</t>
  </si>
  <si>
    <t>RF001516</t>
  </si>
  <si>
    <t>RF001517</t>
  </si>
  <si>
    <t>RF001518</t>
  </si>
  <si>
    <t>RF001519</t>
  </si>
  <si>
    <t>RF001520</t>
  </si>
  <si>
    <t>RF001521</t>
  </si>
  <si>
    <t>RF001522</t>
  </si>
  <si>
    <t>RF001523</t>
  </si>
  <si>
    <t>RF001524</t>
  </si>
  <si>
    <t>RF001525</t>
  </si>
  <si>
    <t>RF001526</t>
  </si>
  <si>
    <t>RF001527</t>
  </si>
  <si>
    <t>RF001528</t>
  </si>
  <si>
    <t>RF001529</t>
  </si>
  <si>
    <t>RF001530</t>
  </si>
  <si>
    <t>RF001531</t>
  </si>
  <si>
    <t>RF001532</t>
  </si>
  <si>
    <t>RF001533</t>
  </si>
  <si>
    <t>RF001534</t>
  </si>
  <si>
    <t>RF001535</t>
  </si>
  <si>
    <t>RF001536</t>
  </si>
  <si>
    <t>RF001537</t>
  </si>
  <si>
    <t>RF001538</t>
  </si>
  <si>
    <t>RF001539</t>
  </si>
  <si>
    <t>RF001540</t>
  </si>
  <si>
    <t>RF001541</t>
  </si>
  <si>
    <t>RF001542</t>
  </si>
  <si>
    <t>RF001543</t>
  </si>
  <si>
    <t>RF001544</t>
  </si>
  <si>
    <t>RF001545</t>
  </si>
  <si>
    <t>RF001546</t>
  </si>
  <si>
    <t>RF001547</t>
  </si>
  <si>
    <t>RF001548</t>
  </si>
  <si>
    <t>RF001549</t>
  </si>
  <si>
    <t>RF001550</t>
  </si>
  <si>
    <t>RF001551</t>
  </si>
  <si>
    <t>RF001552</t>
  </si>
  <si>
    <t>RF001553</t>
  </si>
  <si>
    <t>RF001554</t>
  </si>
  <si>
    <t>RF001555</t>
  </si>
  <si>
    <t>RF001556</t>
  </si>
  <si>
    <t>RF001557</t>
  </si>
  <si>
    <t>RF001558</t>
  </si>
  <si>
    <t>RF001559</t>
  </si>
  <si>
    <t>RF001560</t>
  </si>
  <si>
    <t>RF001561</t>
  </si>
  <si>
    <t>RF001562</t>
  </si>
  <si>
    <t>RF001563</t>
  </si>
  <si>
    <t>RF001564</t>
  </si>
  <si>
    <t>RF001565</t>
  </si>
  <si>
    <t>RF001566</t>
  </si>
  <si>
    <t>RF001567</t>
  </si>
  <si>
    <t>RF001568</t>
  </si>
  <si>
    <t>RF001569</t>
  </si>
  <si>
    <t>RF001570</t>
  </si>
  <si>
    <t>RF001571</t>
  </si>
  <si>
    <t>RF001572</t>
  </si>
  <si>
    <t>RF001573</t>
  </si>
  <si>
    <t>RF001574</t>
  </si>
  <si>
    <t>RF001575</t>
  </si>
  <si>
    <t>RF001576</t>
  </si>
  <si>
    <t>RF001577</t>
  </si>
  <si>
    <t>RF001578</t>
  </si>
  <si>
    <t>RF001579</t>
  </si>
  <si>
    <t>RF001580</t>
  </si>
  <si>
    <t>RF001581</t>
  </si>
  <si>
    <t>RF001582</t>
  </si>
  <si>
    <t>RF001583</t>
  </si>
  <si>
    <t>RF001584</t>
  </si>
  <si>
    <t>RF001585</t>
  </si>
  <si>
    <t>RF001586</t>
  </si>
  <si>
    <t>RF001587</t>
  </si>
  <si>
    <t>RF001588</t>
  </si>
  <si>
    <t>RF001589</t>
  </si>
  <si>
    <t>RF001590</t>
  </si>
  <si>
    <t>RF001591</t>
  </si>
  <si>
    <t>RF001592</t>
  </si>
  <si>
    <t>RF001593</t>
  </si>
  <si>
    <t>RF001594</t>
  </si>
  <si>
    <t>RF001595</t>
  </si>
  <si>
    <t>RF001596</t>
  </si>
  <si>
    <t>RF001597</t>
  </si>
  <si>
    <t>RF001598</t>
  </si>
  <si>
    <t>RF001599</t>
  </si>
  <si>
    <t>RF001600</t>
  </si>
  <si>
    <t>RF001601</t>
  </si>
  <si>
    <t>RF001602</t>
  </si>
  <si>
    <t>RF001603</t>
  </si>
  <si>
    <t>RF001604</t>
  </si>
  <si>
    <t>RF001605</t>
  </si>
  <si>
    <t>RF001606</t>
  </si>
  <si>
    <t>RF001607</t>
  </si>
  <si>
    <t>RF001608</t>
  </si>
  <si>
    <t>RF001609</t>
  </si>
  <si>
    <t>RF001610</t>
  </si>
  <si>
    <t>RF001611</t>
  </si>
  <si>
    <t>RF001612</t>
  </si>
  <si>
    <t>RF001613</t>
  </si>
  <si>
    <t>RF001614</t>
  </si>
  <si>
    <t>RF001615</t>
  </si>
  <si>
    <t>RF001616</t>
  </si>
  <si>
    <t>RF001617</t>
  </si>
  <si>
    <t>RF001618</t>
  </si>
  <si>
    <t>RF001619</t>
  </si>
  <si>
    <t>RF001620</t>
  </si>
  <si>
    <t>RF001621</t>
  </si>
  <si>
    <t>RF001622</t>
  </si>
  <si>
    <t>RF001623</t>
  </si>
  <si>
    <t>RF001624</t>
  </si>
  <si>
    <t>RF001625</t>
  </si>
  <si>
    <t>RF001626</t>
  </si>
  <si>
    <t>RF001627</t>
  </si>
  <si>
    <t>RF001628</t>
  </si>
  <si>
    <t>RF001629</t>
  </si>
  <si>
    <t>RF001630</t>
  </si>
  <si>
    <t>RF001631</t>
  </si>
  <si>
    <t>RF001632</t>
  </si>
  <si>
    <t>RF001633</t>
  </si>
  <si>
    <t>RF001634</t>
  </si>
  <si>
    <t>RF001635</t>
  </si>
  <si>
    <t>RF001636</t>
  </si>
  <si>
    <t>RF001637</t>
  </si>
  <si>
    <t>RF001638</t>
  </si>
  <si>
    <t>RF001639</t>
  </si>
  <si>
    <t>RF001640</t>
  </si>
  <si>
    <t>RF001641</t>
  </si>
  <si>
    <t>RF001642</t>
  </si>
  <si>
    <t>RF001643</t>
  </si>
  <si>
    <t>RF001644</t>
  </si>
  <si>
    <t>RF001645</t>
  </si>
  <si>
    <t>RF001646</t>
  </si>
  <si>
    <t>RF001647</t>
  </si>
  <si>
    <t>RF001648</t>
  </si>
  <si>
    <t>RF001649</t>
  </si>
  <si>
    <t>RF001650</t>
  </si>
  <si>
    <t>RF001651</t>
  </si>
  <si>
    <t>RF001652</t>
  </si>
  <si>
    <t>RF001653</t>
  </si>
  <si>
    <t>RF001654</t>
  </si>
  <si>
    <t>RF001655</t>
  </si>
  <si>
    <t>RF001656</t>
  </si>
  <si>
    <t>RF001657</t>
  </si>
  <si>
    <t>RF001658</t>
  </si>
  <si>
    <t>RF001659</t>
  </si>
  <si>
    <t>RF001660</t>
  </si>
  <si>
    <t>RF001661</t>
  </si>
  <si>
    <t>RF001662</t>
  </si>
  <si>
    <t>RF001663</t>
  </si>
  <si>
    <t>RF001664</t>
  </si>
  <si>
    <t>RF001665</t>
  </si>
  <si>
    <t>RF001666</t>
  </si>
  <si>
    <t>RF001667</t>
  </si>
  <si>
    <t>RF001668</t>
  </si>
  <si>
    <t>RF001669</t>
  </si>
  <si>
    <t>RF001670</t>
  </si>
  <si>
    <t>RF001671</t>
  </si>
  <si>
    <t>RF001672</t>
  </si>
  <si>
    <t>RF001673</t>
  </si>
  <si>
    <t>RF001674</t>
  </si>
  <si>
    <t>RF001675</t>
  </si>
  <si>
    <t>RF001676</t>
  </si>
  <si>
    <t>RF001677</t>
  </si>
  <si>
    <t>RF001678</t>
  </si>
  <si>
    <t>RF001679</t>
  </si>
  <si>
    <t>RF001680</t>
  </si>
  <si>
    <t>RF001681</t>
  </si>
  <si>
    <t>RF001682</t>
  </si>
  <si>
    <t>RF001683</t>
  </si>
  <si>
    <t>RF001684</t>
  </si>
  <si>
    <t>RF001685</t>
  </si>
  <si>
    <t>RF001686</t>
  </si>
  <si>
    <t>RF001687</t>
  </si>
  <si>
    <t>RF001688</t>
  </si>
  <si>
    <t>RF001689</t>
  </si>
  <si>
    <t>RF001690</t>
  </si>
  <si>
    <t>RF001691</t>
  </si>
  <si>
    <t>RF001692</t>
  </si>
  <si>
    <t>RF001693</t>
  </si>
  <si>
    <t>RF001694</t>
  </si>
  <si>
    <t>RF001695</t>
  </si>
  <si>
    <t>RF001696</t>
  </si>
  <si>
    <t>RF001697</t>
  </si>
  <si>
    <t>RF001698</t>
  </si>
  <si>
    <t>RF001699</t>
  </si>
  <si>
    <t>RF001700</t>
  </si>
  <si>
    <t>RF001701</t>
  </si>
  <si>
    <t>RF001702</t>
  </si>
  <si>
    <t>RF001703</t>
  </si>
  <si>
    <t>RF001704</t>
  </si>
  <si>
    <t>RF001705</t>
  </si>
  <si>
    <t>RF001706</t>
  </si>
  <si>
    <t>RF001707</t>
  </si>
  <si>
    <t>RF001708</t>
  </si>
  <si>
    <t>RF001709</t>
  </si>
  <si>
    <t>RF001710</t>
  </si>
  <si>
    <t>RF001711</t>
  </si>
  <si>
    <t>RF001712</t>
  </si>
  <si>
    <t>RF001713</t>
  </si>
  <si>
    <t>RF001714</t>
  </si>
  <si>
    <t>RF001715</t>
  </si>
  <si>
    <t>RF001716</t>
  </si>
  <si>
    <t>RF001717</t>
  </si>
  <si>
    <t>RF001718</t>
  </si>
  <si>
    <t>RF001719</t>
  </si>
  <si>
    <t>RF001720</t>
  </si>
  <si>
    <t>RF001721</t>
  </si>
  <si>
    <t>RF001722</t>
  </si>
  <si>
    <t>RF001723</t>
  </si>
  <si>
    <t>RF001724</t>
  </si>
  <si>
    <t>RF001725</t>
  </si>
  <si>
    <t>RF001726</t>
  </si>
  <si>
    <t>RF001727</t>
  </si>
  <si>
    <t>RF001728</t>
  </si>
  <si>
    <t>RF001729</t>
  </si>
  <si>
    <t>RF001730</t>
  </si>
  <si>
    <t>RF001731</t>
  </si>
  <si>
    <t>RF001732</t>
  </si>
  <si>
    <t>RF001733</t>
  </si>
  <si>
    <t>RF001734</t>
  </si>
  <si>
    <t>RF001735</t>
  </si>
  <si>
    <t>RF001736</t>
  </si>
  <si>
    <t>RF001737</t>
  </si>
  <si>
    <t>RF001738</t>
  </si>
  <si>
    <t>RF001739</t>
  </si>
  <si>
    <t>RF001740</t>
  </si>
  <si>
    <t>RF001741</t>
  </si>
  <si>
    <t>RF001742</t>
  </si>
  <si>
    <t>RF001743</t>
  </si>
  <si>
    <t>RF001744</t>
  </si>
  <si>
    <t>RF001745</t>
  </si>
  <si>
    <t>RF001746</t>
  </si>
  <si>
    <t>RF001747</t>
  </si>
  <si>
    <t>RF001748</t>
  </si>
  <si>
    <t>RF001749</t>
  </si>
  <si>
    <t>RF001750</t>
  </si>
  <si>
    <t>RF001751</t>
  </si>
  <si>
    <t>RF001752</t>
  </si>
  <si>
    <t>RF001753</t>
  </si>
  <si>
    <t>RF001754</t>
  </si>
  <si>
    <t>RF001755</t>
  </si>
  <si>
    <t>RF001756</t>
  </si>
  <si>
    <t>RF001757</t>
  </si>
  <si>
    <t>RF001758</t>
  </si>
  <si>
    <t>RF001759</t>
  </si>
  <si>
    <t>RF001760</t>
  </si>
  <si>
    <t>RF001761</t>
  </si>
  <si>
    <t>RF001762</t>
  </si>
  <si>
    <t>RF001763</t>
  </si>
  <si>
    <t>RF001764</t>
  </si>
  <si>
    <t>RF001765</t>
  </si>
  <si>
    <t>RF001766</t>
  </si>
  <si>
    <t>RF001767</t>
  </si>
  <si>
    <t>RF001768</t>
  </si>
  <si>
    <t>RF001769</t>
  </si>
  <si>
    <t>RF001770</t>
  </si>
  <si>
    <t>RF001771</t>
  </si>
  <si>
    <t>RF001772</t>
  </si>
  <si>
    <t>RF001773</t>
  </si>
  <si>
    <t>RF001774</t>
  </si>
  <si>
    <t>RF001775</t>
  </si>
  <si>
    <t>RF001776</t>
  </si>
  <si>
    <t>RF001777</t>
  </si>
  <si>
    <t>RF001778</t>
  </si>
  <si>
    <t>RF001779</t>
  </si>
  <si>
    <t>RF001780</t>
  </si>
  <si>
    <t>RF001781</t>
  </si>
  <si>
    <t>RF001782</t>
  </si>
  <si>
    <t>RF001783</t>
  </si>
  <si>
    <t>RF001784</t>
  </si>
  <si>
    <t>RF001785</t>
  </si>
  <si>
    <t>RF001786</t>
  </si>
  <si>
    <t>RF001787</t>
  </si>
  <si>
    <t>RF001788</t>
  </si>
  <si>
    <t>RF001789</t>
  </si>
  <si>
    <t>RF001790</t>
  </si>
  <si>
    <t>RF001791</t>
  </si>
  <si>
    <t>RF001792</t>
  </si>
  <si>
    <t>RF001793</t>
  </si>
  <si>
    <t>RF001794</t>
  </si>
  <si>
    <t>RF001795</t>
  </si>
  <si>
    <t>RF001796</t>
  </si>
  <si>
    <t>RF001797</t>
  </si>
  <si>
    <t>RF001798</t>
  </si>
  <si>
    <t>RF001799</t>
  </si>
  <si>
    <t>RF001800</t>
  </si>
  <si>
    <t>RF001801</t>
  </si>
  <si>
    <t>RF001802</t>
  </si>
  <si>
    <t>RF001803</t>
  </si>
  <si>
    <t>RF001804</t>
  </si>
  <si>
    <t>RF001805</t>
  </si>
  <si>
    <t>RF001806</t>
  </si>
  <si>
    <t>RF001807</t>
  </si>
  <si>
    <t>RF001808</t>
  </si>
  <si>
    <t>RF001809</t>
  </si>
  <si>
    <t>RF001810</t>
  </si>
  <si>
    <t>RF001811</t>
  </si>
  <si>
    <t>RF001812</t>
  </si>
  <si>
    <t>RF001813</t>
  </si>
  <si>
    <t>RF001814</t>
  </si>
  <si>
    <t>RF001815</t>
  </si>
  <si>
    <t>RF001816</t>
  </si>
  <si>
    <t>RF001817</t>
  </si>
  <si>
    <t>RF001818</t>
  </si>
  <si>
    <t>RF001819</t>
  </si>
  <si>
    <t>RF001820</t>
  </si>
  <si>
    <t>RF001821</t>
  </si>
  <si>
    <t>RF001822</t>
  </si>
  <si>
    <t>RF001823</t>
  </si>
  <si>
    <t>RF001824</t>
  </si>
  <si>
    <t>RF001825</t>
  </si>
  <si>
    <t>RF001826</t>
  </si>
  <si>
    <t>RF001827</t>
  </si>
  <si>
    <t>RF001828</t>
  </si>
  <si>
    <t>RF001829</t>
  </si>
  <si>
    <t>RF001830</t>
  </si>
  <si>
    <t>RF001831</t>
  </si>
  <si>
    <t>RF001832</t>
  </si>
  <si>
    <t>RF001833</t>
  </si>
  <si>
    <t>RF001834</t>
  </si>
  <si>
    <t>RF001835</t>
  </si>
  <si>
    <t>RF001836</t>
  </si>
  <si>
    <t>RF001837</t>
  </si>
  <si>
    <t>RF001838</t>
  </si>
  <si>
    <t>RF001839</t>
  </si>
  <si>
    <t>RF001840</t>
  </si>
  <si>
    <t>RF001841</t>
  </si>
  <si>
    <t>RF001842</t>
  </si>
  <si>
    <t>RF001843</t>
  </si>
  <si>
    <t>RF001844</t>
  </si>
  <si>
    <t>RF001845</t>
  </si>
  <si>
    <t>RF001846</t>
  </si>
  <si>
    <t>RF001847</t>
  </si>
  <si>
    <t>RF001848</t>
  </si>
  <si>
    <t>RF001849</t>
  </si>
  <si>
    <t>RF001850</t>
  </si>
  <si>
    <t>RF001851</t>
  </si>
  <si>
    <t>RF001852</t>
  </si>
  <si>
    <t>RF001853</t>
  </si>
  <si>
    <t>RF001854</t>
  </si>
  <si>
    <t>RF001855</t>
  </si>
  <si>
    <t>RF001856</t>
  </si>
  <si>
    <t>RF001857</t>
  </si>
  <si>
    <t>RF001858</t>
  </si>
  <si>
    <t>RF001859</t>
  </si>
  <si>
    <t>RF001860</t>
  </si>
  <si>
    <t>RF001861</t>
  </si>
  <si>
    <t>RF001862</t>
  </si>
  <si>
    <t>RF001863</t>
  </si>
  <si>
    <t>RF001864</t>
  </si>
  <si>
    <t>RF001865</t>
  </si>
  <si>
    <t>RF001866</t>
  </si>
  <si>
    <t>RF001867</t>
  </si>
  <si>
    <t>RF001868</t>
  </si>
  <si>
    <t>RF001869</t>
  </si>
  <si>
    <t>RF001870</t>
  </si>
  <si>
    <t>RF001871</t>
  </si>
  <si>
    <t>RF001872</t>
  </si>
  <si>
    <t>RF001873</t>
  </si>
  <si>
    <t>RF001874</t>
  </si>
  <si>
    <t>RF001875</t>
  </si>
  <si>
    <t>RF001876</t>
  </si>
  <si>
    <t>RF001877</t>
  </si>
  <si>
    <t>RF001878</t>
  </si>
  <si>
    <t>RF001879</t>
  </si>
  <si>
    <t>RF001880</t>
  </si>
  <si>
    <t>RF001881</t>
  </si>
  <si>
    <t>RF001882</t>
  </si>
  <si>
    <t>RF001883</t>
  </si>
  <si>
    <t>RF001884</t>
  </si>
  <si>
    <t>RF001885</t>
  </si>
  <si>
    <t>RF001886</t>
  </si>
  <si>
    <t>RF001887</t>
  </si>
  <si>
    <t>RF001888</t>
  </si>
  <si>
    <t>RF001889</t>
  </si>
  <si>
    <t>RF001890</t>
  </si>
  <si>
    <t>RF001891</t>
  </si>
  <si>
    <t>RF001892</t>
  </si>
  <si>
    <t>RF001893</t>
  </si>
  <si>
    <t>RF001894</t>
  </si>
  <si>
    <t>RF001895</t>
  </si>
  <si>
    <t>RF001896</t>
  </si>
  <si>
    <t>RF001897</t>
  </si>
  <si>
    <t>RF001898</t>
  </si>
  <si>
    <t>RF001899</t>
  </si>
  <si>
    <t>RF001900</t>
  </si>
  <si>
    <t>RF001901</t>
  </si>
  <si>
    <t>RF001902</t>
  </si>
  <si>
    <t>RF001903</t>
  </si>
  <si>
    <t>RF001904</t>
  </si>
  <si>
    <t>RF001905</t>
  </si>
  <si>
    <t>RF001906</t>
  </si>
  <si>
    <t>RF001907</t>
  </si>
  <si>
    <t>RF001908</t>
  </si>
  <si>
    <t>RF001909</t>
  </si>
  <si>
    <t>RF001910</t>
  </si>
  <si>
    <t>RF001911</t>
  </si>
  <si>
    <t>RF001912</t>
  </si>
  <si>
    <t>RF001913</t>
  </si>
  <si>
    <t>RF001914</t>
  </si>
  <si>
    <t>RF001915</t>
  </si>
  <si>
    <t>RF001916</t>
  </si>
  <si>
    <t>RF001917</t>
  </si>
  <si>
    <t>RF001918</t>
  </si>
  <si>
    <t>RF001919</t>
  </si>
  <si>
    <t>RF001920</t>
  </si>
  <si>
    <t>RF001921</t>
  </si>
  <si>
    <t>RF001922</t>
  </si>
  <si>
    <t>RF001923</t>
  </si>
  <si>
    <t>RF001924</t>
  </si>
  <si>
    <t>RF001925</t>
  </si>
  <si>
    <t>RF001926</t>
  </si>
  <si>
    <t>RF001927</t>
  </si>
  <si>
    <t>RF001928</t>
  </si>
  <si>
    <t>RF001929</t>
  </si>
  <si>
    <t>RF001930</t>
  </si>
  <si>
    <t>RF001931</t>
  </si>
  <si>
    <t>RF001932</t>
  </si>
  <si>
    <t>RF001933</t>
  </si>
  <si>
    <t>RF001934</t>
  </si>
  <si>
    <t>RF001935</t>
  </si>
  <si>
    <t>RF001936</t>
  </si>
  <si>
    <t>RF001937</t>
  </si>
  <si>
    <t>RF001938</t>
  </si>
  <si>
    <t>RF001939</t>
  </si>
  <si>
    <t>RF001940</t>
  </si>
  <si>
    <t>RF001941</t>
  </si>
  <si>
    <t>RF001942</t>
  </si>
  <si>
    <t>RF001943</t>
  </si>
  <si>
    <t>RF001944</t>
  </si>
  <si>
    <t>RF001945</t>
  </si>
  <si>
    <t>RF001946</t>
  </si>
  <si>
    <t>RF001947</t>
  </si>
  <si>
    <t>RF001948</t>
  </si>
  <si>
    <t>RF001949</t>
  </si>
  <si>
    <t>RF001950</t>
  </si>
  <si>
    <t>RF001951</t>
  </si>
  <si>
    <t>RF001952</t>
  </si>
  <si>
    <t>RF001953</t>
  </si>
  <si>
    <t>RF001954</t>
  </si>
  <si>
    <t>RF001955</t>
  </si>
  <si>
    <t>RF001956</t>
  </si>
  <si>
    <t>RF001957</t>
  </si>
  <si>
    <t>RF001958</t>
  </si>
  <si>
    <t>RF001959</t>
  </si>
  <si>
    <t>RF001960</t>
  </si>
  <si>
    <t>RF001961</t>
  </si>
  <si>
    <t>RF001962</t>
  </si>
  <si>
    <t>RF001963</t>
  </si>
  <si>
    <t>RF001964</t>
  </si>
  <si>
    <t>RF001965</t>
  </si>
  <si>
    <t>RF001966</t>
  </si>
  <si>
    <t>RF001967</t>
  </si>
  <si>
    <t>RF001968</t>
  </si>
  <si>
    <t>RF001969</t>
  </si>
  <si>
    <t>RF001970</t>
  </si>
  <si>
    <t>RF001971</t>
  </si>
  <si>
    <t>RF001972</t>
  </si>
  <si>
    <t>RF001973</t>
  </si>
  <si>
    <t>RF001974</t>
  </si>
  <si>
    <t>RF001975</t>
  </si>
  <si>
    <t>RF001976</t>
  </si>
  <si>
    <t>RF001977</t>
  </si>
  <si>
    <t>RF001978</t>
  </si>
  <si>
    <t>RF001979</t>
  </si>
  <si>
    <t>RF001980</t>
  </si>
  <si>
    <t>RF001981</t>
  </si>
  <si>
    <t>RF001982</t>
  </si>
  <si>
    <t>RF001983</t>
  </si>
  <si>
    <t>RF001984</t>
  </si>
  <si>
    <t>RF001985</t>
  </si>
  <si>
    <t>RF001986</t>
  </si>
  <si>
    <t>RF001987</t>
  </si>
  <si>
    <t>RF001988</t>
  </si>
  <si>
    <t>RF001989</t>
  </si>
  <si>
    <t>RF001990</t>
  </si>
  <si>
    <t>RF001991</t>
  </si>
  <si>
    <t>RF001992</t>
  </si>
  <si>
    <t>RF001993</t>
  </si>
  <si>
    <t>RF001994</t>
  </si>
  <si>
    <t>RF001995</t>
  </si>
  <si>
    <t>RF001996</t>
  </si>
  <si>
    <t>RF001997</t>
  </si>
  <si>
    <t>RF001998</t>
  </si>
  <si>
    <t>RF001999</t>
  </si>
  <si>
    <t>RF002000</t>
  </si>
  <si>
    <t>RF002001</t>
  </si>
  <si>
    <t>RF002002</t>
  </si>
  <si>
    <t>RF002003</t>
  </si>
  <si>
    <t>RF002004</t>
  </si>
  <si>
    <t>RF002005</t>
  </si>
  <si>
    <t>RF002006</t>
  </si>
  <si>
    <t>RF002007</t>
  </si>
  <si>
    <t>RF002008</t>
  </si>
  <si>
    <t>RF002009</t>
  </si>
  <si>
    <t>RF002010</t>
  </si>
  <si>
    <t>RF002011</t>
  </si>
  <si>
    <t>RF002012</t>
  </si>
  <si>
    <t>RF002013</t>
  </si>
  <si>
    <t>RF002014</t>
  </si>
  <si>
    <t>RF002015</t>
  </si>
  <si>
    <t>RF002016</t>
  </si>
  <si>
    <t>RF002017</t>
  </si>
  <si>
    <t>RF002018</t>
  </si>
  <si>
    <t>RF002019</t>
  </si>
  <si>
    <t>RF002020</t>
  </si>
  <si>
    <t>RF002021</t>
  </si>
  <si>
    <t>RF002022</t>
  </si>
  <si>
    <t>RF002023</t>
  </si>
  <si>
    <t>RF002024</t>
  </si>
  <si>
    <t>RF002025</t>
  </si>
  <si>
    <t>RF002026</t>
  </si>
  <si>
    <t>RF002027</t>
  </si>
  <si>
    <t>RF002028</t>
  </si>
  <si>
    <t>RF002029</t>
  </si>
  <si>
    <t>RF002030</t>
  </si>
  <si>
    <t>RF002031</t>
  </si>
  <si>
    <t>RF002032</t>
  </si>
  <si>
    <t>RF002033</t>
  </si>
  <si>
    <t>RF002034</t>
  </si>
  <si>
    <t>RF002035</t>
  </si>
  <si>
    <t>RF002036</t>
  </si>
  <si>
    <t>RF002037</t>
  </si>
  <si>
    <t>RF002038</t>
  </si>
  <si>
    <t>RF002039</t>
  </si>
  <si>
    <t>RF002040</t>
  </si>
  <si>
    <t>RF002041</t>
  </si>
  <si>
    <t>RF002042</t>
  </si>
  <si>
    <t>RF002043</t>
  </si>
  <si>
    <t>RF002044</t>
  </si>
  <si>
    <t>RF002045</t>
  </si>
  <si>
    <t>RF002046</t>
  </si>
  <si>
    <t>RF002047</t>
  </si>
  <si>
    <t>RF002048</t>
  </si>
  <si>
    <t>RF002049</t>
  </si>
  <si>
    <t>RF002050</t>
  </si>
  <si>
    <t>RF002051</t>
  </si>
  <si>
    <t>RF002052</t>
  </si>
  <si>
    <t>RF002053</t>
  </si>
  <si>
    <t>RF002054</t>
  </si>
  <si>
    <t>RF002055</t>
  </si>
  <si>
    <t>RF002056</t>
  </si>
  <si>
    <t>RF002057</t>
  </si>
  <si>
    <t>RF002058</t>
  </si>
  <si>
    <t>RF002059</t>
  </si>
  <si>
    <t>RF002060</t>
  </si>
  <si>
    <t>RF002061</t>
  </si>
  <si>
    <t>RF002062</t>
  </si>
  <si>
    <t>RF002063</t>
  </si>
  <si>
    <t>RF002064</t>
  </si>
  <si>
    <t>RF002065</t>
  </si>
  <si>
    <t>RF002066</t>
  </si>
  <si>
    <t>RF002067</t>
  </si>
  <si>
    <t>RF002068</t>
  </si>
  <si>
    <t>RF002069</t>
  </si>
  <si>
    <t>RF002070</t>
  </si>
  <si>
    <t>RF002071</t>
  </si>
  <si>
    <t>RF002072</t>
  </si>
  <si>
    <t>RF002073</t>
  </si>
  <si>
    <t>RF002074</t>
  </si>
  <si>
    <t>RF002075</t>
  </si>
  <si>
    <t>RF002076</t>
  </si>
  <si>
    <t>RF002077</t>
  </si>
  <si>
    <t>RF002078</t>
  </si>
  <si>
    <t>RF002079</t>
  </si>
  <si>
    <t>RF002080</t>
  </si>
  <si>
    <t>RF002081</t>
  </si>
  <si>
    <t>RF002082</t>
  </si>
  <si>
    <t>RF002083</t>
  </si>
  <si>
    <t>RF002084</t>
  </si>
  <si>
    <t>RF002085</t>
  </si>
  <si>
    <t>RF002086</t>
  </si>
  <si>
    <t>RF002087</t>
  </si>
  <si>
    <t>RF002088</t>
  </si>
  <si>
    <t>RF002089</t>
  </si>
  <si>
    <t>RF002090</t>
  </si>
  <si>
    <t>RF002091</t>
  </si>
  <si>
    <t>RF002092</t>
  </si>
  <si>
    <t>RF002093</t>
  </si>
  <si>
    <t>RF002094</t>
  </si>
  <si>
    <t>RF002095</t>
  </si>
  <si>
    <t>RF002096</t>
  </si>
  <si>
    <t>RF002097</t>
  </si>
  <si>
    <t>RF002098</t>
  </si>
  <si>
    <t>RF002099</t>
  </si>
  <si>
    <t>RF002100</t>
  </si>
  <si>
    <t>RF002101</t>
  </si>
  <si>
    <t>RF002102</t>
  </si>
  <si>
    <t>RF002103</t>
  </si>
  <si>
    <t>RF002104</t>
  </si>
  <si>
    <t>RF002105</t>
  </si>
  <si>
    <t>RF002106</t>
  </si>
  <si>
    <t>RF002107</t>
  </si>
  <si>
    <t>RF002108</t>
  </si>
  <si>
    <t>RF002109</t>
  </si>
  <si>
    <t>RF002110</t>
  </si>
  <si>
    <t>RF002111</t>
  </si>
  <si>
    <t>RF002112</t>
  </si>
  <si>
    <t>RF002113</t>
  </si>
  <si>
    <t>RF002114</t>
  </si>
  <si>
    <t>RF002115</t>
  </si>
  <si>
    <t>RF002116</t>
  </si>
  <si>
    <t>RF002117</t>
  </si>
  <si>
    <t>RF002118</t>
  </si>
  <si>
    <t>RF002119</t>
  </si>
  <si>
    <t>RF002120</t>
  </si>
  <si>
    <t>RF002121</t>
  </si>
  <si>
    <t>RF002122</t>
  </si>
  <si>
    <t>RF002123</t>
  </si>
  <si>
    <t>RF002124</t>
  </si>
  <si>
    <t>RF002125</t>
  </si>
  <si>
    <t>RF002126</t>
  </si>
  <si>
    <t>RF002127</t>
  </si>
  <si>
    <t>RF002128</t>
  </si>
  <si>
    <t>RF002129</t>
  </si>
  <si>
    <t>RF002130</t>
  </si>
  <si>
    <t>RF002131</t>
  </si>
  <si>
    <t>RF002132</t>
  </si>
  <si>
    <t>RF002133</t>
  </si>
  <si>
    <t>RF002134</t>
  </si>
  <si>
    <t>RF002135</t>
  </si>
  <si>
    <t>RF002136</t>
  </si>
  <si>
    <t>RF002137</t>
  </si>
  <si>
    <t>RF002138</t>
  </si>
  <si>
    <t>RF002139</t>
  </si>
  <si>
    <t>RF002140</t>
  </si>
  <si>
    <t>RF002141</t>
  </si>
  <si>
    <t>RF002142</t>
  </si>
  <si>
    <t>RF002143</t>
  </si>
  <si>
    <t>RF002144</t>
  </si>
  <si>
    <t>RF002145</t>
  </si>
  <si>
    <t>RF002146</t>
  </si>
  <si>
    <t>RF002147</t>
  </si>
  <si>
    <t>RF002148</t>
  </si>
  <si>
    <t>RF002149</t>
  </si>
  <si>
    <t>RF002150</t>
  </si>
  <si>
    <t>RF002151</t>
  </si>
  <si>
    <t>RF002152</t>
  </si>
  <si>
    <t>RF002153</t>
  </si>
  <si>
    <t>RF002154</t>
  </si>
  <si>
    <t>RF002155</t>
  </si>
  <si>
    <t>RF002156</t>
  </si>
  <si>
    <t>RF002157</t>
  </si>
  <si>
    <t>RF002158</t>
  </si>
  <si>
    <t>RF002159</t>
  </si>
  <si>
    <t>RF002160</t>
  </si>
  <si>
    <t>RF002161</t>
  </si>
  <si>
    <t>RF002162</t>
  </si>
  <si>
    <t>RF002163</t>
  </si>
  <si>
    <t>RF002164</t>
  </si>
  <si>
    <t>RF002165</t>
  </si>
  <si>
    <t>RF002166</t>
  </si>
  <si>
    <t>RF002167</t>
  </si>
  <si>
    <t>RF002168</t>
  </si>
  <si>
    <t>RF002169</t>
  </si>
  <si>
    <t>RF002170</t>
  </si>
  <si>
    <t>RF002171</t>
  </si>
  <si>
    <t>RF002172</t>
  </si>
  <si>
    <t>RF002173</t>
  </si>
  <si>
    <t>RF002174</t>
  </si>
  <si>
    <t>RF002175</t>
  </si>
  <si>
    <t>RF002176</t>
  </si>
  <si>
    <t>RF002177</t>
  </si>
  <si>
    <t>RF002178</t>
  </si>
  <si>
    <t>RF002179</t>
  </si>
  <si>
    <t>RF002180</t>
  </si>
  <si>
    <t>RF002181</t>
  </si>
  <si>
    <t>RF002182</t>
  </si>
  <si>
    <t>RF002183</t>
  </si>
  <si>
    <t>RF002184</t>
  </si>
  <si>
    <t>RF002185</t>
  </si>
  <si>
    <t>RF002186</t>
  </si>
  <si>
    <t>RF002187</t>
  </si>
  <si>
    <t>RF002188</t>
  </si>
  <si>
    <t>RF002189</t>
  </si>
  <si>
    <t>RF002190</t>
  </si>
  <si>
    <t>RF002191</t>
  </si>
  <si>
    <t>RF002192</t>
  </si>
  <si>
    <t>RF002193</t>
  </si>
  <si>
    <t>RF002194</t>
  </si>
  <si>
    <t>RF002195</t>
  </si>
  <si>
    <t>RF002196</t>
  </si>
  <si>
    <t>RF002197</t>
  </si>
  <si>
    <t>RF002198</t>
  </si>
  <si>
    <t>RF002199</t>
  </si>
  <si>
    <t>RF002200</t>
  </si>
  <si>
    <t>RF002201</t>
  </si>
  <si>
    <t>RF002202</t>
  </si>
  <si>
    <t>RF002203</t>
  </si>
  <si>
    <t>RF002204</t>
  </si>
  <si>
    <t>RF002205</t>
  </si>
  <si>
    <t>RF002206</t>
  </si>
  <si>
    <t>RF002207</t>
  </si>
  <si>
    <t>RF002208</t>
  </si>
  <si>
    <t>RF002209</t>
  </si>
  <si>
    <t>RF002210</t>
  </si>
  <si>
    <t>RF002211</t>
  </si>
  <si>
    <t>RF002212</t>
  </si>
  <si>
    <t>RF002213</t>
  </si>
  <si>
    <t>RF002214</t>
  </si>
  <si>
    <t>RF002215</t>
  </si>
  <si>
    <t>RF002216</t>
  </si>
  <si>
    <t>RF002217</t>
  </si>
  <si>
    <t>RF002218</t>
  </si>
  <si>
    <t>RF002219</t>
  </si>
  <si>
    <t>RF002220</t>
  </si>
  <si>
    <t>RF002221</t>
  </si>
  <si>
    <t>RF002222</t>
  </si>
  <si>
    <t>RF002223</t>
  </si>
  <si>
    <t>RF002224</t>
  </si>
  <si>
    <t>RF002225</t>
  </si>
  <si>
    <t>RF002226</t>
  </si>
  <si>
    <t>RF002227</t>
  </si>
  <si>
    <t>RF002228</t>
  </si>
  <si>
    <t>RF002229</t>
  </si>
  <si>
    <t>RF002230</t>
  </si>
  <si>
    <t>RF002231</t>
  </si>
  <si>
    <t>RF002232</t>
  </si>
  <si>
    <t>RF002233</t>
  </si>
  <si>
    <t>RF002234</t>
  </si>
  <si>
    <t>RF002235</t>
  </si>
  <si>
    <t>RF002236</t>
  </si>
  <si>
    <t>RF002237</t>
  </si>
  <si>
    <t>RF002238</t>
  </si>
  <si>
    <t>RF002239</t>
  </si>
  <si>
    <t>RF002240</t>
  </si>
  <si>
    <t>RF002241</t>
  </si>
  <si>
    <t>RF002242</t>
  </si>
  <si>
    <t>RF002243</t>
  </si>
  <si>
    <t>RF002244</t>
  </si>
  <si>
    <t>RF002245</t>
  </si>
  <si>
    <t>RF002246</t>
  </si>
  <si>
    <t>RF002247</t>
  </si>
  <si>
    <t>RF002248</t>
  </si>
  <si>
    <t>RF002249</t>
  </si>
  <si>
    <t>RF002250</t>
  </si>
  <si>
    <t>RF002251</t>
  </si>
  <si>
    <t>RF002252</t>
  </si>
  <si>
    <t>RF002253</t>
  </si>
  <si>
    <t>RF002254</t>
  </si>
  <si>
    <t>RF002255</t>
  </si>
  <si>
    <t>RF002256</t>
  </si>
  <si>
    <t>RF002257</t>
  </si>
  <si>
    <t>RF002258</t>
  </si>
  <si>
    <t>RF002259</t>
  </si>
  <si>
    <t>RF002260</t>
  </si>
  <si>
    <t>RF002261</t>
  </si>
  <si>
    <t>RF002262</t>
  </si>
  <si>
    <t>RF002263</t>
  </si>
  <si>
    <t>RF002264</t>
  </si>
  <si>
    <t>RF002265</t>
  </si>
  <si>
    <t>RF002266</t>
  </si>
  <si>
    <t>RF002267</t>
  </si>
  <si>
    <t>RF002268</t>
  </si>
  <si>
    <t>RF002269</t>
  </si>
  <si>
    <t>RF002270</t>
  </si>
  <si>
    <t>RF002271</t>
  </si>
  <si>
    <t>RF002272</t>
  </si>
  <si>
    <t>RF002273</t>
  </si>
  <si>
    <t>RF002274</t>
  </si>
  <si>
    <t>RF002275</t>
  </si>
  <si>
    <t>RF002276</t>
  </si>
  <si>
    <t>RF002277</t>
  </si>
  <si>
    <t>RF002278</t>
  </si>
  <si>
    <t>RF002279</t>
  </si>
  <si>
    <t>RF002280</t>
  </si>
  <si>
    <t>RF002281</t>
  </si>
  <si>
    <t>RF002282</t>
  </si>
  <si>
    <t>RF002283</t>
  </si>
  <si>
    <t>RF002284</t>
  </si>
  <si>
    <t>RF002285</t>
  </si>
  <si>
    <t>RF002286</t>
  </si>
  <si>
    <t>RF002287</t>
  </si>
  <si>
    <t>RF002288</t>
  </si>
  <si>
    <t>RF002289</t>
  </si>
  <si>
    <t>RF002290</t>
  </si>
  <si>
    <t>RF002291</t>
  </si>
  <si>
    <t>RF002292</t>
  </si>
  <si>
    <t>RF002293</t>
  </si>
  <si>
    <t>RF002294</t>
  </si>
  <si>
    <t>RF002295</t>
  </si>
  <si>
    <t>RF002296</t>
  </si>
  <si>
    <t>RF002297</t>
  </si>
  <si>
    <t>RF002298</t>
  </si>
  <si>
    <t>RF002299</t>
  </si>
  <si>
    <t>RF002300</t>
  </si>
  <si>
    <t>RF002301</t>
  </si>
  <si>
    <t>RF002302</t>
  </si>
  <si>
    <t>RF002303</t>
  </si>
  <si>
    <t>RF002304</t>
  </si>
  <si>
    <t>RF002305</t>
  </si>
  <si>
    <t>RF002306</t>
  </si>
  <si>
    <t>RF002307</t>
  </si>
  <si>
    <t>RF002308</t>
  </si>
  <si>
    <t>RF002309</t>
  </si>
  <si>
    <t>RF002310</t>
  </si>
  <si>
    <t>RF002311</t>
  </si>
  <si>
    <t>RF002312</t>
  </si>
  <si>
    <t>RF002313</t>
  </si>
  <si>
    <t>RF002314</t>
  </si>
  <si>
    <t>RF002315</t>
  </si>
  <si>
    <t>RF002316</t>
  </si>
  <si>
    <t>RF002317</t>
  </si>
  <si>
    <t>RF002318</t>
  </si>
  <si>
    <t>RF002319</t>
  </si>
  <si>
    <t>RF002320</t>
  </si>
  <si>
    <t>RF002321</t>
  </si>
  <si>
    <t>RF002322</t>
  </si>
  <si>
    <t>RF002323</t>
  </si>
  <si>
    <t>RF002324</t>
  </si>
  <si>
    <t>RF002325</t>
  </si>
  <si>
    <t>RF002326</t>
  </si>
  <si>
    <t>RF002327</t>
  </si>
  <si>
    <t>RF002328</t>
  </si>
  <si>
    <t>RF002329</t>
  </si>
  <si>
    <t>RF002330</t>
  </si>
  <si>
    <t>RF002331</t>
  </si>
  <si>
    <t>RF002332</t>
  </si>
  <si>
    <t>RF002333</t>
  </si>
  <si>
    <t>RF002334</t>
  </si>
  <si>
    <t>RF002335</t>
  </si>
  <si>
    <t>RF002336</t>
  </si>
  <si>
    <t>RF002337</t>
  </si>
  <si>
    <t>RF002338</t>
  </si>
  <si>
    <t>RF002339</t>
  </si>
  <si>
    <t>RF002340</t>
  </si>
  <si>
    <t>RF002341</t>
  </si>
  <si>
    <t>RF002342</t>
  </si>
  <si>
    <t>RF002343</t>
  </si>
  <si>
    <t>RF002344</t>
  </si>
  <si>
    <t>RF002345</t>
  </si>
  <si>
    <t>RF002346</t>
  </si>
  <si>
    <t>RF002347</t>
  </si>
  <si>
    <t>RF002348</t>
  </si>
  <si>
    <t>RF002349</t>
  </si>
  <si>
    <t>RF002350</t>
  </si>
  <si>
    <t>RF002351</t>
  </si>
  <si>
    <t>RF002352</t>
  </si>
  <si>
    <t>RF002353</t>
  </si>
  <si>
    <t>RF002354</t>
  </si>
  <si>
    <t>RF002355</t>
  </si>
  <si>
    <t>RF002356</t>
  </si>
  <si>
    <t>RF002357</t>
  </si>
  <si>
    <t>RF002358</t>
  </si>
  <si>
    <t>RF002359</t>
  </si>
  <si>
    <t>RF002360</t>
  </si>
  <si>
    <t>RF002361</t>
  </si>
  <si>
    <t>RF002362</t>
  </si>
  <si>
    <t>RF002363</t>
  </si>
  <si>
    <t>RF002364</t>
  </si>
  <si>
    <t>RF002365</t>
  </si>
  <si>
    <t>RF002366</t>
  </si>
  <si>
    <t>RF002367</t>
  </si>
  <si>
    <t>RF002368</t>
  </si>
  <si>
    <t>RF002369</t>
  </si>
  <si>
    <t>RF002370</t>
  </si>
  <si>
    <t>RF002371</t>
  </si>
  <si>
    <t>RF002372</t>
  </si>
  <si>
    <t>RF002373</t>
  </si>
  <si>
    <t>RF002374</t>
  </si>
  <si>
    <t>RF002375</t>
  </si>
  <si>
    <t>RF002376</t>
  </si>
  <si>
    <t>RF002377</t>
  </si>
  <si>
    <t>RF002378</t>
  </si>
  <si>
    <t>RF002379</t>
  </si>
  <si>
    <t>RF002380</t>
  </si>
  <si>
    <t>RF002381</t>
  </si>
  <si>
    <t>RF002382</t>
  </si>
  <si>
    <t>RF002383</t>
  </si>
  <si>
    <t>RF002384</t>
  </si>
  <si>
    <t>RF002385</t>
  </si>
  <si>
    <t>RF002386</t>
  </si>
  <si>
    <t>RF002387</t>
  </si>
  <si>
    <t>RF002388</t>
  </si>
  <si>
    <t>RF002389</t>
  </si>
  <si>
    <t>RF002390</t>
  </si>
  <si>
    <t>RF002391</t>
  </si>
  <si>
    <t>RF002392</t>
  </si>
  <si>
    <t>RF002393</t>
  </si>
  <si>
    <t>RF002394</t>
  </si>
  <si>
    <t>RF002395</t>
  </si>
  <si>
    <t>RF002396</t>
  </si>
  <si>
    <t>RF002397</t>
  </si>
  <si>
    <t>RF002398</t>
  </si>
  <si>
    <t>RF002399</t>
  </si>
  <si>
    <t>RF002400</t>
  </si>
  <si>
    <t>RF002401</t>
  </si>
  <si>
    <t>RF002402</t>
  </si>
  <si>
    <t>RF002403</t>
  </si>
  <si>
    <t>RF002404</t>
  </si>
  <si>
    <t>RF002405</t>
  </si>
  <si>
    <t>RF002406</t>
  </si>
  <si>
    <t>RF002407</t>
  </si>
  <si>
    <t>RF002408</t>
  </si>
  <si>
    <t>RF002409</t>
  </si>
  <si>
    <t>RF002410</t>
  </si>
  <si>
    <t>RF002411</t>
  </si>
  <si>
    <t>RF002412</t>
  </si>
  <si>
    <t>RF002413</t>
  </si>
  <si>
    <t>RF002414</t>
  </si>
  <si>
    <t>RF002415</t>
  </si>
  <si>
    <t>RF002416</t>
  </si>
  <si>
    <t>RF002417</t>
  </si>
  <si>
    <t>RF002418</t>
  </si>
  <si>
    <t>RF002419</t>
  </si>
  <si>
    <t>RF002420</t>
  </si>
  <si>
    <t>RF002421</t>
  </si>
  <si>
    <t>RF002422</t>
  </si>
  <si>
    <t>RF002423</t>
  </si>
  <si>
    <t>RF002424</t>
  </si>
  <si>
    <t>RF002425</t>
  </si>
  <si>
    <t>RF002426</t>
  </si>
  <si>
    <t>RF002427</t>
  </si>
  <si>
    <t>RF002428</t>
  </si>
  <si>
    <t>RF002429</t>
  </si>
  <si>
    <t>RF002430</t>
  </si>
  <si>
    <t>RF002431</t>
  </si>
  <si>
    <t>RF002432</t>
  </si>
  <si>
    <t>RF002433</t>
  </si>
  <si>
    <t>RF002434</t>
  </si>
  <si>
    <t>RF002435</t>
  </si>
  <si>
    <t>RF002436</t>
  </si>
  <si>
    <t>RF002437</t>
  </si>
  <si>
    <t>RF002438</t>
  </si>
  <si>
    <t>RF002439</t>
  </si>
  <si>
    <t>RF002440</t>
  </si>
  <si>
    <t>RF002441</t>
  </si>
  <si>
    <t>RF002442</t>
  </si>
  <si>
    <t>RF002443</t>
  </si>
  <si>
    <t>RF002444</t>
  </si>
  <si>
    <t>RF002445</t>
  </si>
  <si>
    <t>RF002446</t>
  </si>
  <si>
    <t>RF002447</t>
  </si>
  <si>
    <t>RF002448</t>
  </si>
  <si>
    <t>RF002449</t>
  </si>
  <si>
    <t>RF002450</t>
  </si>
  <si>
    <t>RF002451</t>
  </si>
  <si>
    <t>RF002452</t>
  </si>
  <si>
    <t>RF002453</t>
  </si>
  <si>
    <t>RF002454</t>
  </si>
  <si>
    <t>RF002455</t>
  </si>
  <si>
    <t>RF002456</t>
  </si>
  <si>
    <t>RF002457</t>
  </si>
  <si>
    <t>RF002458</t>
  </si>
  <si>
    <t>RF002459</t>
  </si>
  <si>
    <t>RF002460</t>
  </si>
  <si>
    <t>RF002461</t>
  </si>
  <si>
    <t>RF002462</t>
  </si>
  <si>
    <t>RF002463</t>
  </si>
  <si>
    <t>RF002464</t>
  </si>
  <si>
    <t>RF002465</t>
  </si>
  <si>
    <t>RF002466</t>
  </si>
  <si>
    <t>RF002467</t>
  </si>
  <si>
    <t>RF002468</t>
  </si>
  <si>
    <t>RF002469</t>
  </si>
  <si>
    <t>RF002470</t>
  </si>
  <si>
    <t>RF002471</t>
  </si>
  <si>
    <t>RF002472</t>
  </si>
  <si>
    <t>RF002473</t>
  </si>
  <si>
    <t>RF002474</t>
  </si>
  <si>
    <t>RF002475</t>
  </si>
  <si>
    <t>RF002476</t>
  </si>
  <si>
    <t>RF002477</t>
  </si>
  <si>
    <t>RF002478</t>
  </si>
  <si>
    <t>RF002479</t>
  </si>
  <si>
    <t>RF002480</t>
  </si>
  <si>
    <t>RF002481</t>
  </si>
  <si>
    <t>RF002482</t>
  </si>
  <si>
    <t>RF002483</t>
  </si>
  <si>
    <t>RF002484</t>
  </si>
  <si>
    <t>RF002485</t>
  </si>
  <si>
    <t>RF002486</t>
  </si>
  <si>
    <t>RF002487</t>
  </si>
  <si>
    <t>RF002488</t>
  </si>
  <si>
    <t>RF002489</t>
  </si>
  <si>
    <t>RF002490</t>
  </si>
  <si>
    <t>RF002491</t>
  </si>
  <si>
    <t>RF002492</t>
  </si>
  <si>
    <t>RF002493</t>
  </si>
  <si>
    <t>RF002494</t>
  </si>
  <si>
    <t>RF002495</t>
  </si>
  <si>
    <t>RF002496</t>
  </si>
  <si>
    <t>RF002497</t>
  </si>
  <si>
    <t>RF002498</t>
  </si>
  <si>
    <t>RF002499</t>
  </si>
  <si>
    <t>RF002500</t>
  </si>
  <si>
    <t>RF002501</t>
  </si>
  <si>
    <t>RF002502</t>
  </si>
  <si>
    <t>RF002503</t>
  </si>
  <si>
    <t>RF002504</t>
  </si>
  <si>
    <t>RF002505</t>
  </si>
  <si>
    <t>RF002506</t>
  </si>
  <si>
    <t>RF002507</t>
  </si>
  <si>
    <t>RF002508</t>
  </si>
  <si>
    <t>RF002509</t>
  </si>
  <si>
    <t>RF002510</t>
  </si>
  <si>
    <t>RF002511</t>
  </si>
  <si>
    <t>RF002512</t>
  </si>
  <si>
    <t>RF002513</t>
  </si>
  <si>
    <t>RF002514</t>
  </si>
  <si>
    <t>RF002515</t>
  </si>
  <si>
    <t>RF002516</t>
  </si>
  <si>
    <t>RF002517</t>
  </si>
  <si>
    <t>RF002518</t>
  </si>
  <si>
    <t>RF002519</t>
  </si>
  <si>
    <t>RF002520</t>
  </si>
  <si>
    <t>RF002521</t>
  </si>
  <si>
    <t>RF002522</t>
  </si>
  <si>
    <t>RF002523</t>
  </si>
  <si>
    <t>RF002524</t>
  </si>
  <si>
    <t>RF002525</t>
  </si>
  <si>
    <t>RF002526</t>
  </si>
  <si>
    <t>RF002527</t>
  </si>
  <si>
    <t>RF002528</t>
  </si>
  <si>
    <t>RF002529</t>
  </si>
  <si>
    <t>RF002530</t>
  </si>
  <si>
    <t>RF002531</t>
  </si>
  <si>
    <t>RF002532</t>
  </si>
  <si>
    <t>RF002533</t>
  </si>
  <si>
    <t>RF002534</t>
  </si>
  <si>
    <t>RF002535</t>
  </si>
  <si>
    <t>RF002536</t>
  </si>
  <si>
    <t>RF002537</t>
  </si>
  <si>
    <t>RF002538</t>
  </si>
  <si>
    <t>RF002539</t>
  </si>
  <si>
    <t>RF002540</t>
  </si>
  <si>
    <t>RF002541</t>
  </si>
  <si>
    <t>RF002542</t>
  </si>
  <si>
    <t>RF002543</t>
  </si>
  <si>
    <t>RF002544</t>
  </si>
  <si>
    <t>RF002545</t>
  </si>
  <si>
    <t>RF002546</t>
  </si>
  <si>
    <t>RF002547</t>
  </si>
  <si>
    <t>RF002548</t>
  </si>
  <si>
    <t>RF002549</t>
  </si>
  <si>
    <t>RF002550</t>
  </si>
  <si>
    <t>RF002551</t>
  </si>
  <si>
    <t>RF002552</t>
  </si>
  <si>
    <t>RF002553</t>
  </si>
  <si>
    <t>RF002554</t>
  </si>
  <si>
    <t>RF002555</t>
  </si>
  <si>
    <t>RF002556</t>
  </si>
  <si>
    <t>RF002557</t>
  </si>
  <si>
    <t>RF002558</t>
  </si>
  <si>
    <t>RF002559</t>
  </si>
  <si>
    <t>RF002560</t>
  </si>
  <si>
    <t>RF002561</t>
  </si>
  <si>
    <t>RF002562</t>
  </si>
  <si>
    <t>RF002563</t>
  </si>
  <si>
    <t>RF002564</t>
  </si>
  <si>
    <t>RF002565</t>
  </si>
  <si>
    <t>RF002566</t>
  </si>
  <si>
    <t>RF002567</t>
  </si>
  <si>
    <t>RF002568</t>
  </si>
  <si>
    <t>RF002569</t>
  </si>
  <si>
    <t>RF002570</t>
  </si>
  <si>
    <t>RF002571</t>
  </si>
  <si>
    <t>RF002572</t>
  </si>
  <si>
    <t>RF002573</t>
  </si>
  <si>
    <t>RF002574</t>
  </si>
  <si>
    <t>RF002575</t>
  </si>
  <si>
    <t>RF002576</t>
  </si>
  <si>
    <t>RF002577</t>
  </si>
  <si>
    <t>RF002578</t>
  </si>
  <si>
    <t>RF002579</t>
  </si>
  <si>
    <t>RF002580</t>
  </si>
  <si>
    <t>RF002581</t>
  </si>
  <si>
    <t>RF002582</t>
  </si>
  <si>
    <t>RF002583</t>
  </si>
  <si>
    <t>RF002584</t>
  </si>
  <si>
    <t>RF002585</t>
  </si>
  <si>
    <t>RF002586</t>
  </si>
  <si>
    <t>RF002587</t>
  </si>
  <si>
    <t>RF002588</t>
  </si>
  <si>
    <t>RF002589</t>
  </si>
  <si>
    <t>RF002590</t>
  </si>
  <si>
    <t>RF002591</t>
  </si>
  <si>
    <t>RF002592</t>
  </si>
  <si>
    <t>RF002593</t>
  </si>
  <si>
    <t>RF002594</t>
  </si>
  <si>
    <t>RF002595</t>
  </si>
  <si>
    <t>RF002596</t>
  </si>
  <si>
    <t>RF002597</t>
  </si>
  <si>
    <t>RF002598</t>
  </si>
  <si>
    <t>RF002599</t>
  </si>
  <si>
    <t>RF002600</t>
  </si>
  <si>
    <t>RF002601</t>
  </si>
  <si>
    <t>RF002602</t>
  </si>
  <si>
    <t>RF002603</t>
  </si>
  <si>
    <t>RF002604</t>
  </si>
  <si>
    <t>RF002605</t>
  </si>
  <si>
    <t>RF002606</t>
  </si>
  <si>
    <t>RF002607</t>
  </si>
  <si>
    <t>RF002608</t>
  </si>
  <si>
    <t>RF002609</t>
  </si>
  <si>
    <t>RF002610</t>
  </si>
  <si>
    <t>RF002611</t>
  </si>
  <si>
    <t>RF002612</t>
  </si>
  <si>
    <t>RF002613</t>
  </si>
  <si>
    <t>RF002614</t>
  </si>
  <si>
    <t>RF002615</t>
  </si>
  <si>
    <t>RF002616</t>
  </si>
  <si>
    <t>RF002617</t>
  </si>
  <si>
    <t>RF002618</t>
  </si>
  <si>
    <t>RF002619</t>
  </si>
  <si>
    <t>RF002620</t>
  </si>
  <si>
    <t>RF002621</t>
  </si>
  <si>
    <t>RF002622</t>
  </si>
  <si>
    <t>RF002623</t>
  </si>
  <si>
    <t>RF002624</t>
  </si>
  <si>
    <t>RF002625</t>
  </si>
  <si>
    <t>RF002626</t>
  </si>
  <si>
    <t>RF002627</t>
  </si>
  <si>
    <t>RF002628</t>
  </si>
  <si>
    <t>RF002629</t>
  </si>
  <si>
    <t>RF002630</t>
  </si>
  <si>
    <t>RF002631</t>
  </si>
  <si>
    <t>RF002632</t>
  </si>
  <si>
    <t>RF002633</t>
  </si>
  <si>
    <t>RF002634</t>
  </si>
  <si>
    <t>RF002635</t>
  </si>
  <si>
    <t>RF002636</t>
  </si>
  <si>
    <t>RF002637</t>
  </si>
  <si>
    <t>RF002638</t>
  </si>
  <si>
    <t>RF002639</t>
  </si>
  <si>
    <t>RF002640</t>
  </si>
  <si>
    <t>RF002641</t>
  </si>
  <si>
    <t>RF002642</t>
  </si>
  <si>
    <t>RF002643</t>
  </si>
  <si>
    <t>RF002644</t>
  </si>
  <si>
    <t>RF002645</t>
  </si>
  <si>
    <t>RF002646</t>
  </si>
  <si>
    <t>RF002647</t>
  </si>
  <si>
    <t>RF002648</t>
  </si>
  <si>
    <t>RF002649</t>
  </si>
  <si>
    <t>RF002650</t>
  </si>
  <si>
    <t>RF002651</t>
  </si>
  <si>
    <t>RF002652</t>
  </si>
  <si>
    <t>RF002653</t>
  </si>
  <si>
    <t>RF002654</t>
  </si>
  <si>
    <t>RF002655</t>
  </si>
  <si>
    <t>RF002656</t>
  </si>
  <si>
    <t>RF002657</t>
  </si>
  <si>
    <t>RF002658</t>
  </si>
  <si>
    <t>RF002659</t>
  </si>
  <si>
    <t>RF002660</t>
  </si>
  <si>
    <t>RF002661</t>
  </si>
  <si>
    <t>RF002662</t>
  </si>
  <si>
    <t>RF002663</t>
  </si>
  <si>
    <t>RF002664</t>
  </si>
  <si>
    <t>RF002665</t>
  </si>
  <si>
    <t>RF002666</t>
  </si>
  <si>
    <t>RF002667</t>
  </si>
  <si>
    <t>RF002668</t>
  </si>
  <si>
    <t>RF002669</t>
  </si>
  <si>
    <t>RF002670</t>
  </si>
  <si>
    <t>RF002671</t>
  </si>
  <si>
    <t>RF002672</t>
  </si>
  <si>
    <t>RF002673</t>
  </si>
  <si>
    <t>RF002674</t>
  </si>
  <si>
    <t>RF002675</t>
  </si>
  <si>
    <t>RF002676</t>
  </si>
  <si>
    <t>RF002677</t>
  </si>
  <si>
    <t>RF002678</t>
  </si>
  <si>
    <t>RF002679</t>
  </si>
  <si>
    <t>RF002680</t>
  </si>
  <si>
    <t>RF002681</t>
  </si>
  <si>
    <t>RF002682</t>
  </si>
  <si>
    <t>RF002683</t>
  </si>
  <si>
    <t>RF002684</t>
  </si>
  <si>
    <t>RF002685</t>
  </si>
  <si>
    <t>RF002686</t>
  </si>
  <si>
    <t>RF002687</t>
  </si>
  <si>
    <t>RF002688</t>
  </si>
  <si>
    <t>RF002689</t>
  </si>
  <si>
    <t>RF002690</t>
  </si>
  <si>
    <t>RF002691</t>
  </si>
  <si>
    <t>RF002692</t>
  </si>
  <si>
    <t>RF002693</t>
  </si>
  <si>
    <t>RF002694</t>
  </si>
  <si>
    <t>RF002695</t>
  </si>
  <si>
    <t>RF002696</t>
  </si>
  <si>
    <t>RF002697</t>
  </si>
  <si>
    <t>RF002698</t>
  </si>
  <si>
    <t>RF002699</t>
  </si>
  <si>
    <t>RF002700</t>
  </si>
  <si>
    <t>RF002701</t>
  </si>
  <si>
    <t>RF002702</t>
  </si>
  <si>
    <t>RF002703</t>
  </si>
  <si>
    <t>RF002704</t>
  </si>
  <si>
    <t>RF002705</t>
  </si>
  <si>
    <t>RF002706</t>
  </si>
  <si>
    <t>RF002707</t>
  </si>
  <si>
    <t>RF002708</t>
  </si>
  <si>
    <t>RF002709</t>
  </si>
  <si>
    <t>RF002710</t>
  </si>
  <si>
    <t>RF002711</t>
  </si>
  <si>
    <t>RF002712</t>
  </si>
  <si>
    <t>RF002713</t>
  </si>
  <si>
    <t>RF002714</t>
  </si>
  <si>
    <t>RF002715</t>
  </si>
  <si>
    <t>RF002716</t>
  </si>
  <si>
    <t>RF002717</t>
  </si>
  <si>
    <t>RF002718</t>
  </si>
  <si>
    <t>RF002719</t>
  </si>
  <si>
    <t>RF002720</t>
  </si>
  <si>
    <t>RF002721</t>
  </si>
  <si>
    <t>RF002722</t>
  </si>
  <si>
    <t>RF002723</t>
  </si>
  <si>
    <t>RF002724</t>
  </si>
  <si>
    <t>RF002725</t>
  </si>
  <si>
    <t>RF002726</t>
  </si>
  <si>
    <t>RF002727</t>
  </si>
  <si>
    <t>RF002728</t>
  </si>
  <si>
    <t>RF002729</t>
  </si>
  <si>
    <t>RF002730</t>
  </si>
  <si>
    <t>RF002731</t>
  </si>
  <si>
    <t>RF002732</t>
  </si>
  <si>
    <t>RF002733</t>
  </si>
  <si>
    <t>RF002734</t>
  </si>
  <si>
    <t>RF002735</t>
  </si>
  <si>
    <t>RF002736</t>
  </si>
  <si>
    <t>RF002737</t>
  </si>
  <si>
    <t>RF002738</t>
  </si>
  <si>
    <t>RF002739</t>
  </si>
  <si>
    <t>RF002740</t>
  </si>
  <si>
    <t>RF002741</t>
  </si>
  <si>
    <t>RF002742</t>
  </si>
  <si>
    <t>RF002743</t>
  </si>
  <si>
    <t>RF002744</t>
  </si>
  <si>
    <t>RF002745</t>
  </si>
  <si>
    <t>RF002746</t>
  </si>
  <si>
    <t>RF002747</t>
  </si>
  <si>
    <t>RF002748</t>
  </si>
  <si>
    <t>RF002749</t>
  </si>
  <si>
    <t>RF002750</t>
  </si>
  <si>
    <t>RF002751</t>
  </si>
  <si>
    <t>RF002752</t>
  </si>
  <si>
    <t>RF002753</t>
  </si>
  <si>
    <t>RF002754</t>
  </si>
  <si>
    <t>RF002755</t>
  </si>
  <si>
    <t>RF002756</t>
  </si>
  <si>
    <t>RF002757</t>
  </si>
  <si>
    <t>RF002758</t>
  </si>
  <si>
    <t>RF002759</t>
  </si>
  <si>
    <t>RF002760</t>
  </si>
  <si>
    <t>RF002761</t>
  </si>
  <si>
    <t>RF002762</t>
  </si>
  <si>
    <t>RF002763</t>
  </si>
  <si>
    <t>RF002764</t>
  </si>
  <si>
    <t>RF002765</t>
  </si>
  <si>
    <t>RF002766</t>
  </si>
  <si>
    <t>RF002767</t>
  </si>
  <si>
    <t>RF002768</t>
  </si>
  <si>
    <t>RF002769</t>
  </si>
  <si>
    <t>RF002770</t>
  </si>
  <si>
    <t>RF002771</t>
  </si>
  <si>
    <t>RF002772</t>
  </si>
  <si>
    <t>RF002773</t>
  </si>
  <si>
    <t>RF002774</t>
  </si>
  <si>
    <t>RF002775</t>
  </si>
  <si>
    <t>RF002776</t>
  </si>
  <si>
    <t>RF002777</t>
  </si>
  <si>
    <t>RF002778</t>
  </si>
  <si>
    <t>RF002779</t>
  </si>
  <si>
    <t>RF002780</t>
  </si>
  <si>
    <t>RF002781</t>
  </si>
  <si>
    <t>RF002782</t>
  </si>
  <si>
    <t>RF002783</t>
  </si>
  <si>
    <t>RF002784</t>
  </si>
  <si>
    <t>RF002785</t>
  </si>
  <si>
    <t>RF002786</t>
  </si>
  <si>
    <t>RF002787</t>
  </si>
  <si>
    <t>RF002788</t>
  </si>
  <si>
    <t>RF002789</t>
  </si>
  <si>
    <t>RF002790</t>
  </si>
  <si>
    <t>RF002791</t>
  </si>
  <si>
    <t>RF002792</t>
  </si>
  <si>
    <t>RF002793</t>
  </si>
  <si>
    <t>RF002794</t>
  </si>
  <si>
    <t>RF002795</t>
  </si>
  <si>
    <t>RF002796</t>
  </si>
  <si>
    <t>RF002797</t>
  </si>
  <si>
    <t>RF002798</t>
  </si>
  <si>
    <t>RF002799</t>
  </si>
  <si>
    <t>RF002800</t>
  </si>
  <si>
    <t>RF002801</t>
  </si>
  <si>
    <t>RF002802</t>
  </si>
  <si>
    <t>RF002803</t>
  </si>
  <si>
    <t>RF002804</t>
  </si>
  <si>
    <t>RF002805</t>
  </si>
  <si>
    <t>RF002806</t>
  </si>
  <si>
    <t>RF002807</t>
  </si>
  <si>
    <t>RF002808</t>
  </si>
  <si>
    <t>RF002809</t>
  </si>
  <si>
    <t>RF002810</t>
  </si>
  <si>
    <t>RF002811</t>
  </si>
  <si>
    <t>RF002812</t>
  </si>
  <si>
    <t>RF002813</t>
  </si>
  <si>
    <t>RF002814</t>
  </si>
  <si>
    <t>RF002815</t>
  </si>
  <si>
    <t>RF002816</t>
  </si>
  <si>
    <t>RF002817</t>
  </si>
  <si>
    <t>RF002818</t>
  </si>
  <si>
    <t>RF002819</t>
  </si>
  <si>
    <t>RF002820</t>
  </si>
  <si>
    <t>RF002821</t>
  </si>
  <si>
    <t>RF002822</t>
  </si>
  <si>
    <t>RF002823</t>
  </si>
  <si>
    <t>RF002824</t>
  </si>
  <si>
    <t>RF002825</t>
  </si>
  <si>
    <t>RF002826</t>
  </si>
  <si>
    <t>RF002827</t>
  </si>
  <si>
    <t>RF002828</t>
  </si>
  <si>
    <t>RF002829</t>
  </si>
  <si>
    <t>RF002830</t>
  </si>
  <si>
    <t>RF002831</t>
  </si>
  <si>
    <t>RF002832</t>
  </si>
  <si>
    <t>RF002833</t>
  </si>
  <si>
    <t>RF002834</t>
  </si>
  <si>
    <t>RF002835</t>
  </si>
  <si>
    <t>RF002836</t>
  </si>
  <si>
    <t>RF002837</t>
  </si>
  <si>
    <t>RF002838</t>
  </si>
  <si>
    <t>RF002839</t>
  </si>
  <si>
    <t>RF002840</t>
  </si>
  <si>
    <t>RF002841</t>
  </si>
  <si>
    <t>RF002842</t>
  </si>
  <si>
    <t>RF002843</t>
  </si>
  <si>
    <t>RF002844</t>
  </si>
  <si>
    <t>RF002845</t>
  </si>
  <si>
    <t>RF002846</t>
  </si>
  <si>
    <t>RF002847</t>
  </si>
  <si>
    <t>RF002848</t>
  </si>
  <si>
    <t>RF002849</t>
  </si>
  <si>
    <t>RF002850</t>
  </si>
  <si>
    <t>RF002851</t>
  </si>
  <si>
    <t>RF002852</t>
  </si>
  <si>
    <t>RF002853</t>
  </si>
  <si>
    <t>RF002854</t>
  </si>
  <si>
    <t>RF002855</t>
  </si>
  <si>
    <t>RF002856</t>
  </si>
  <si>
    <t>RF002857</t>
  </si>
  <si>
    <t>RF002858</t>
  </si>
  <si>
    <t>RF002859</t>
  </si>
  <si>
    <t>RF002860</t>
  </si>
  <si>
    <t>RF002861</t>
  </si>
  <si>
    <t>RF002862</t>
  </si>
  <si>
    <t>RF002863</t>
  </si>
  <si>
    <t>RF002864</t>
  </si>
  <si>
    <t>RF002865</t>
  </si>
  <si>
    <t>RF002866</t>
  </si>
  <si>
    <t>RF002867</t>
  </si>
  <si>
    <t>RF002868</t>
  </si>
  <si>
    <t>RF002869</t>
  </si>
  <si>
    <t>RF002870</t>
  </si>
  <si>
    <t>RF002871</t>
  </si>
  <si>
    <t>RF002872</t>
  </si>
  <si>
    <t>RF002873</t>
  </si>
  <si>
    <t>RF002874</t>
  </si>
  <si>
    <t>RF002875</t>
  </si>
  <si>
    <t>RF002876</t>
  </si>
  <si>
    <t>RF002877</t>
  </si>
  <si>
    <t>RF002878</t>
  </si>
  <si>
    <t>RF002879</t>
  </si>
  <si>
    <t>RF002880</t>
  </si>
  <si>
    <t>RF002881</t>
  </si>
  <si>
    <t>RF002882</t>
  </si>
  <si>
    <t>RF002883</t>
  </si>
  <si>
    <t>RF002884</t>
  </si>
  <si>
    <t>RF002885</t>
  </si>
  <si>
    <t>RF002886</t>
  </si>
  <si>
    <t>RF002887</t>
  </si>
  <si>
    <t>RF002888</t>
  </si>
  <si>
    <t>RF002889</t>
  </si>
  <si>
    <t>RF002890</t>
  </si>
  <si>
    <t>RF002891</t>
  </si>
  <si>
    <t>RF002892</t>
  </si>
  <si>
    <t>RF002893</t>
  </si>
  <si>
    <t>RF002894</t>
  </si>
  <si>
    <t>RF002895</t>
  </si>
  <si>
    <t>RF002896</t>
  </si>
  <si>
    <t>RF002897</t>
  </si>
  <si>
    <t>RF002898</t>
  </si>
  <si>
    <t>RF002899</t>
  </si>
  <si>
    <t>RF002900</t>
  </si>
  <si>
    <t>RF002901</t>
  </si>
  <si>
    <t>RF002902</t>
  </si>
  <si>
    <t>RF002903</t>
  </si>
  <si>
    <t>RF002904</t>
  </si>
  <si>
    <t>RF002905</t>
  </si>
  <si>
    <t>RF002906</t>
  </si>
  <si>
    <t>RF002907</t>
  </si>
  <si>
    <t>RF002908</t>
  </si>
  <si>
    <t>RF002909</t>
  </si>
  <si>
    <t>RF002910</t>
  </si>
  <si>
    <t>RF002911</t>
  </si>
  <si>
    <t>RF002912</t>
  </si>
  <si>
    <t>RF002913</t>
  </si>
  <si>
    <t>RF002914</t>
  </si>
  <si>
    <t>RF002915</t>
  </si>
  <si>
    <t>RF002916</t>
  </si>
  <si>
    <t>RF002917</t>
  </si>
  <si>
    <t>RF002918</t>
  </si>
  <si>
    <t>RF002919</t>
  </si>
  <si>
    <t>RF002920</t>
  </si>
  <si>
    <t>RF002921</t>
  </si>
  <si>
    <t>RF002922</t>
  </si>
  <si>
    <t>RF002923</t>
  </si>
  <si>
    <t>RF002924</t>
  </si>
  <si>
    <t>RF002925</t>
  </si>
  <si>
    <t>RF002926</t>
  </si>
  <si>
    <t>RF002927</t>
  </si>
  <si>
    <t>RF002928</t>
  </si>
  <si>
    <t>RF002929</t>
  </si>
  <si>
    <t>RF002930</t>
  </si>
  <si>
    <t>RF002931</t>
  </si>
  <si>
    <t>RF002932</t>
  </si>
  <si>
    <t>RF002933</t>
  </si>
  <si>
    <t>RF002934</t>
  </si>
  <si>
    <t>RF002935</t>
  </si>
  <si>
    <t>RF002936</t>
  </si>
  <si>
    <t>RF002937</t>
  </si>
  <si>
    <t>RF002938</t>
  </si>
  <si>
    <t>RF002939</t>
  </si>
  <si>
    <t>RF002940</t>
  </si>
  <si>
    <t>RF002941</t>
  </si>
  <si>
    <t>RF002942</t>
  </si>
  <si>
    <t>RF002943</t>
  </si>
  <si>
    <t>RF002944</t>
  </si>
  <si>
    <t>RF002945</t>
  </si>
  <si>
    <t>RF002946</t>
  </si>
  <si>
    <t>RF002947</t>
  </si>
  <si>
    <t>RF002948</t>
  </si>
  <si>
    <t>RF002949</t>
  </si>
  <si>
    <t>RF002950</t>
  </si>
  <si>
    <t>RF002951</t>
  </si>
  <si>
    <t>RF002952</t>
  </si>
  <si>
    <t>RF002953</t>
  </si>
  <si>
    <t>RF002954</t>
  </si>
  <si>
    <t>RF002955</t>
  </si>
  <si>
    <t>RF002956</t>
  </si>
  <si>
    <t>RF002957</t>
  </si>
  <si>
    <t>RF002958</t>
  </si>
  <si>
    <t>RF002959</t>
  </si>
  <si>
    <t>RF002960</t>
  </si>
  <si>
    <t>RF002961</t>
  </si>
  <si>
    <t>RF002962</t>
  </si>
  <si>
    <t>RF002963</t>
  </si>
  <si>
    <t>RF002964</t>
  </si>
  <si>
    <t>RF002965</t>
  </si>
  <si>
    <t>RF002966</t>
  </si>
  <si>
    <t>RF002967</t>
  </si>
  <si>
    <t>RF002968</t>
  </si>
  <si>
    <t>RF002969</t>
  </si>
  <si>
    <t>RF002970</t>
  </si>
  <si>
    <t>RF002971</t>
  </si>
  <si>
    <t>RF002972</t>
  </si>
  <si>
    <t>RF002973</t>
  </si>
  <si>
    <t>RF002974</t>
  </si>
  <si>
    <t>RF002975</t>
  </si>
  <si>
    <t>RF002976</t>
  </si>
  <si>
    <t>RF002977</t>
  </si>
  <si>
    <t>RF002978</t>
  </si>
  <si>
    <t>RF002979</t>
  </si>
  <si>
    <t>RF002980</t>
  </si>
  <si>
    <t>RF002981</t>
  </si>
  <si>
    <t>RF002982</t>
  </si>
  <si>
    <t>RF002983</t>
  </si>
  <si>
    <t>RF002984</t>
  </si>
  <si>
    <t>RF002985</t>
  </si>
  <si>
    <t>RF002986</t>
  </si>
  <si>
    <t>RF002987</t>
  </si>
  <si>
    <t>RF002988</t>
  </si>
  <si>
    <t>RF002989</t>
  </si>
  <si>
    <t>RF002990</t>
  </si>
  <si>
    <t>RF002991</t>
  </si>
  <si>
    <t>RF002992</t>
  </si>
  <si>
    <t>RF002993</t>
  </si>
  <si>
    <t>RF002994</t>
  </si>
  <si>
    <t>RF002995</t>
  </si>
  <si>
    <t>RF002996</t>
  </si>
  <si>
    <t>RF002997</t>
  </si>
  <si>
    <t>RF002998</t>
  </si>
  <si>
    <t>RF002999</t>
  </si>
  <si>
    <t>RF003000</t>
  </si>
  <si>
    <t>RF003001</t>
  </si>
  <si>
    <t>RF003002</t>
  </si>
  <si>
    <t>RF003003</t>
  </si>
  <si>
    <t>RF003004</t>
  </si>
  <si>
    <t>RF003005</t>
  </si>
  <si>
    <t>RF003006</t>
  </si>
  <si>
    <t>RF003007</t>
  </si>
  <si>
    <t>RF003008</t>
  </si>
  <si>
    <t>RF003009</t>
  </si>
  <si>
    <t>RF003010</t>
  </si>
  <si>
    <t>RF003011</t>
  </si>
  <si>
    <t>RF003012</t>
  </si>
  <si>
    <t>RF003013</t>
  </si>
  <si>
    <t>RF003014</t>
  </si>
  <si>
    <t>RF003015</t>
  </si>
  <si>
    <t>RF003016</t>
  </si>
  <si>
    <t>RF003017</t>
  </si>
  <si>
    <t>RF003018</t>
  </si>
  <si>
    <t>RF003019</t>
  </si>
  <si>
    <t>RF003020</t>
  </si>
  <si>
    <t>RF003021</t>
  </si>
  <si>
    <t>RF003022</t>
  </si>
  <si>
    <t>RF003023</t>
  </si>
  <si>
    <t>RF003024</t>
  </si>
  <si>
    <t>RF003025</t>
  </si>
  <si>
    <t>RF003026</t>
  </si>
  <si>
    <t>RF003027</t>
  </si>
  <si>
    <t>RF003028</t>
  </si>
  <si>
    <t>RF003029</t>
  </si>
  <si>
    <t>RF003030</t>
  </si>
  <si>
    <t>RF003031</t>
  </si>
  <si>
    <t>RF003032</t>
  </si>
  <si>
    <t>RF003033</t>
  </si>
  <si>
    <t>RF003034</t>
  </si>
  <si>
    <t>RF003035</t>
  </si>
  <si>
    <t>RF003036</t>
  </si>
  <si>
    <t>RF003037</t>
  </si>
  <si>
    <t>RF003038</t>
  </si>
  <si>
    <t>RF003039</t>
  </si>
  <si>
    <t>RF003040</t>
  </si>
  <si>
    <t>RF003041</t>
  </si>
  <si>
    <t>RF003042</t>
  </si>
  <si>
    <t>RF003043</t>
  </si>
  <si>
    <t>RF003044</t>
  </si>
  <si>
    <t>RF003045</t>
  </si>
  <si>
    <t>RF003046</t>
  </si>
  <si>
    <t>RF003047</t>
  </si>
  <si>
    <t>RF003048</t>
  </si>
  <si>
    <t>RF003049</t>
  </si>
  <si>
    <t>RF003050</t>
  </si>
  <si>
    <t>RF003051</t>
  </si>
  <si>
    <t>RF003052</t>
  </si>
  <si>
    <t>RF003053</t>
  </si>
  <si>
    <t>RF003054</t>
  </si>
  <si>
    <t>RF003055</t>
  </si>
  <si>
    <t>RF003056</t>
  </si>
  <si>
    <t>RF003057</t>
  </si>
  <si>
    <t>RF003058</t>
  </si>
  <si>
    <t>RF003059</t>
  </si>
  <si>
    <t>RF003060</t>
  </si>
  <si>
    <t>RF003061</t>
  </si>
  <si>
    <t>RF003062</t>
  </si>
  <si>
    <t>RF003063</t>
  </si>
  <si>
    <t>RF003064</t>
  </si>
  <si>
    <t>RF003065</t>
  </si>
  <si>
    <t>RF003066</t>
  </si>
  <si>
    <t>RF003067</t>
  </si>
  <si>
    <t>RF003068</t>
  </si>
  <si>
    <t>RF003069</t>
  </si>
  <si>
    <t>RF003070</t>
  </si>
  <si>
    <t>RF003071</t>
  </si>
  <si>
    <t>RF003072</t>
  </si>
  <si>
    <t>RF003073</t>
  </si>
  <si>
    <t>RF003074</t>
  </si>
  <si>
    <t>RF003075</t>
  </si>
  <si>
    <t>RF003076</t>
  </si>
  <si>
    <t>RF003077</t>
  </si>
  <si>
    <t>RF003078</t>
  </si>
  <si>
    <t>RF003079</t>
  </si>
  <si>
    <t>RF003080</t>
  </si>
  <si>
    <t>RF003081</t>
  </si>
  <si>
    <t>RF003082</t>
  </si>
  <si>
    <t>RF003083</t>
  </si>
  <si>
    <t>RF003084</t>
  </si>
  <si>
    <t>RF003085</t>
  </si>
  <si>
    <t>RF003086</t>
  </si>
  <si>
    <t>RF003087</t>
  </si>
  <si>
    <t>RF003088</t>
  </si>
  <si>
    <t>RF003089</t>
  </si>
  <si>
    <t>RF003090</t>
  </si>
  <si>
    <t>RF003091</t>
  </si>
  <si>
    <t>RF003092</t>
  </si>
  <si>
    <t>RF003093</t>
  </si>
  <si>
    <t>RF003094</t>
  </si>
  <si>
    <t>RF003095</t>
  </si>
  <si>
    <t>RF003096</t>
  </si>
  <si>
    <t>RF003097</t>
  </si>
  <si>
    <t>RF003098</t>
  </si>
  <si>
    <t>RF003099</t>
  </si>
  <si>
    <t>RF003100</t>
  </si>
  <si>
    <t>RF003101</t>
  </si>
  <si>
    <t>RF003102</t>
  </si>
  <si>
    <t>RF003103</t>
  </si>
  <si>
    <t>RF003104</t>
  </si>
  <si>
    <t>RF003105</t>
  </si>
  <si>
    <t>RF003106</t>
  </si>
  <si>
    <t>RF003107</t>
  </si>
  <si>
    <t>RF003108</t>
  </si>
  <si>
    <t>RF003109</t>
  </si>
  <si>
    <t>RF003110</t>
  </si>
  <si>
    <t>RF003111</t>
  </si>
  <si>
    <t>RF003112</t>
  </si>
  <si>
    <t>RF003113</t>
  </si>
  <si>
    <t>RF003114</t>
  </si>
  <si>
    <t>RF003115</t>
  </si>
  <si>
    <t>RF003116</t>
  </si>
  <si>
    <t>RF003117</t>
  </si>
  <si>
    <t>RF003118</t>
  </si>
  <si>
    <t>RF003119</t>
  </si>
  <si>
    <t>RF003120</t>
  </si>
  <si>
    <t>RF003121</t>
  </si>
  <si>
    <t>RF003122</t>
  </si>
  <si>
    <t>RF003123</t>
  </si>
  <si>
    <t>RF003124</t>
  </si>
  <si>
    <t>RF003125</t>
  </si>
  <si>
    <t>RF003126</t>
  </si>
  <si>
    <t>RF003127</t>
  </si>
  <si>
    <t>RF003128</t>
  </si>
  <si>
    <t>RF003129</t>
  </si>
  <si>
    <t>RF003130</t>
  </si>
  <si>
    <t>RF003131</t>
  </si>
  <si>
    <t>RF003132</t>
  </si>
  <si>
    <t>RF003133</t>
  </si>
  <si>
    <t>RF003134</t>
  </si>
  <si>
    <t>RF003135</t>
  </si>
  <si>
    <t>RF003136</t>
  </si>
  <si>
    <t>RF003137</t>
  </si>
  <si>
    <t>RF003138</t>
  </si>
  <si>
    <t>RF003139</t>
  </si>
  <si>
    <t>RF003140</t>
  </si>
  <si>
    <t>RF003141</t>
  </si>
  <si>
    <t>RF003142</t>
  </si>
  <si>
    <t>RF003143</t>
  </si>
  <si>
    <t>RF003144</t>
  </si>
  <si>
    <t>RF003145</t>
  </si>
  <si>
    <t>RF003146</t>
  </si>
  <si>
    <t>RF003147</t>
  </si>
  <si>
    <t>RF003148</t>
  </si>
  <si>
    <t>RF003149</t>
  </si>
  <si>
    <t>RF003150</t>
  </si>
  <si>
    <t>RF003151</t>
  </si>
  <si>
    <t>RF003152</t>
  </si>
  <si>
    <t>RF003153</t>
  </si>
  <si>
    <t>RF003154</t>
  </si>
  <si>
    <t>RF003155</t>
  </si>
  <si>
    <t>RF003156</t>
  </si>
  <si>
    <t>RF003157</t>
  </si>
  <si>
    <t>RF003158</t>
  </si>
  <si>
    <t>RF003159</t>
  </si>
  <si>
    <t>RF003160</t>
  </si>
  <si>
    <t>RF003161</t>
  </si>
  <si>
    <t>RF003162</t>
  </si>
  <si>
    <t>RF003163</t>
  </si>
  <si>
    <t>RF003164</t>
  </si>
  <si>
    <t>RF003165</t>
  </si>
  <si>
    <t>RF003166</t>
  </si>
  <si>
    <t>RF003167</t>
  </si>
  <si>
    <t>RF003168</t>
  </si>
  <si>
    <t>RF003169</t>
  </si>
  <si>
    <t>RF003170</t>
  </si>
  <si>
    <t>RF003171</t>
  </si>
  <si>
    <t>RF003172</t>
  </si>
  <si>
    <t>RF003173</t>
  </si>
  <si>
    <t>RF003174</t>
  </si>
  <si>
    <t>RF003175</t>
  </si>
  <si>
    <t>RF003176</t>
  </si>
  <si>
    <t>RF003177</t>
  </si>
  <si>
    <t>RF003178</t>
  </si>
  <si>
    <t>RF003179</t>
  </si>
  <si>
    <t>RF003180</t>
  </si>
  <si>
    <t>RF003181</t>
  </si>
  <si>
    <t>RF003182</t>
  </si>
  <si>
    <t>RF003183</t>
  </si>
  <si>
    <t>RF003184</t>
  </si>
  <si>
    <t>RF003185</t>
  </si>
  <si>
    <t>RF003186</t>
  </si>
  <si>
    <t>RF003187</t>
  </si>
  <si>
    <t>RF003188</t>
  </si>
  <si>
    <t>RF003189</t>
  </si>
  <si>
    <t>RF003190</t>
  </si>
  <si>
    <t>RF003191</t>
  </si>
  <si>
    <t>RF003192</t>
  </si>
  <si>
    <t>RF003193</t>
  </si>
  <si>
    <t>RF003194</t>
  </si>
  <si>
    <t>RF003195</t>
  </si>
  <si>
    <t>RF003196</t>
  </si>
  <si>
    <t>RF003197</t>
  </si>
  <si>
    <t>RF003198</t>
  </si>
  <si>
    <t>RF003199</t>
  </si>
  <si>
    <t>RF003200</t>
  </si>
  <si>
    <t>RF003201</t>
  </si>
  <si>
    <t>RF003202</t>
  </si>
  <si>
    <t>RF003203</t>
  </si>
  <si>
    <t>RF003204</t>
  </si>
  <si>
    <t>RF003205</t>
  </si>
  <si>
    <t>RF003206</t>
  </si>
  <si>
    <t>RF003207</t>
  </si>
  <si>
    <t>RF003208</t>
  </si>
  <si>
    <t>RF003209</t>
  </si>
  <si>
    <t>RF003210</t>
  </si>
  <si>
    <t>RF003211</t>
  </si>
  <si>
    <t>RF003212</t>
  </si>
  <si>
    <t>RF003213</t>
  </si>
  <si>
    <t>RF003214</t>
  </si>
  <si>
    <t>RF003215</t>
  </si>
  <si>
    <t>RF003216</t>
  </si>
  <si>
    <t>RF003217</t>
  </si>
  <si>
    <t>RF003218</t>
  </si>
  <si>
    <t>RF003219</t>
  </si>
  <si>
    <t>RF003220</t>
  </si>
  <si>
    <t>RF003221</t>
  </si>
  <si>
    <t>RF003222</t>
  </si>
  <si>
    <t>RF003223</t>
  </si>
  <si>
    <t>RF003224</t>
  </si>
  <si>
    <t>RF003225</t>
  </si>
  <si>
    <t>RF003226</t>
  </si>
  <si>
    <t>RF003227</t>
  </si>
  <si>
    <t>RF003228</t>
  </si>
  <si>
    <t>RF003229</t>
  </si>
  <si>
    <t>RF003230</t>
  </si>
  <si>
    <t>RF003231</t>
  </si>
  <si>
    <t>RF003232</t>
  </si>
  <si>
    <t>RF003233</t>
  </si>
  <si>
    <t>RF003234</t>
  </si>
  <si>
    <t>RF003235</t>
  </si>
  <si>
    <t>RF003236</t>
  </si>
  <si>
    <t>RF003237</t>
  </si>
  <si>
    <t>RF003238</t>
  </si>
  <si>
    <t>RF003239</t>
  </si>
  <si>
    <t>RF003240</t>
  </si>
  <si>
    <t>RF003241</t>
  </si>
  <si>
    <t>RF003242</t>
  </si>
  <si>
    <t>RF003243</t>
  </si>
  <si>
    <t>RF003244</t>
  </si>
  <si>
    <t>RF003245</t>
  </si>
  <si>
    <t>RF003246</t>
  </si>
  <si>
    <t>RF003247</t>
  </si>
  <si>
    <t>RF003248</t>
  </si>
  <si>
    <t>RF003249</t>
  </si>
  <si>
    <t>RF003250</t>
  </si>
  <si>
    <t>RF003251</t>
  </si>
  <si>
    <t>RF003252</t>
  </si>
  <si>
    <t>RF003253</t>
  </si>
  <si>
    <t>RF003254</t>
  </si>
  <si>
    <t>RF003255</t>
  </si>
  <si>
    <t>RF003256</t>
  </si>
  <si>
    <t>RF003257</t>
  </si>
  <si>
    <t>RF003258</t>
  </si>
  <si>
    <t>RF003259</t>
  </si>
  <si>
    <t>RF003260</t>
  </si>
  <si>
    <t>RF003261</t>
  </si>
  <si>
    <t>RF003262</t>
  </si>
  <si>
    <t>RF003263</t>
  </si>
  <si>
    <t>RF003264</t>
  </si>
  <si>
    <t>RF003265</t>
  </si>
  <si>
    <t>RF003266</t>
  </si>
  <si>
    <t>RF003267</t>
  </si>
  <si>
    <t>RF003268</t>
  </si>
  <si>
    <t>RF003269</t>
  </si>
  <si>
    <t>RF003270</t>
  </si>
  <si>
    <t>RF003271</t>
  </si>
  <si>
    <t>RF003272</t>
  </si>
  <si>
    <t>RF003273</t>
  </si>
  <si>
    <t>RF003274</t>
  </si>
  <si>
    <t>RF003275</t>
  </si>
  <si>
    <t>RF003276</t>
  </si>
  <si>
    <t>RF003277</t>
  </si>
  <si>
    <t>RF003278</t>
  </si>
  <si>
    <t>RF003279</t>
  </si>
  <si>
    <t>RF003280</t>
  </si>
  <si>
    <t>RF003281</t>
  </si>
  <si>
    <t>RF003282</t>
  </si>
  <si>
    <t>RF003283</t>
  </si>
  <si>
    <t>RF003284</t>
  </si>
  <si>
    <t>RF003285</t>
  </si>
  <si>
    <t>RF003286</t>
  </si>
  <si>
    <t>RF003287</t>
  </si>
  <si>
    <t>RF003288</t>
  </si>
  <si>
    <t>RF003289</t>
  </si>
  <si>
    <t>RF003290</t>
  </si>
  <si>
    <t>RF003291</t>
  </si>
  <si>
    <t>RF003292</t>
  </si>
  <si>
    <t>RF003293</t>
  </si>
  <si>
    <t>RF003294</t>
  </si>
  <si>
    <t>RF003295</t>
  </si>
  <si>
    <t>RF003296</t>
  </si>
  <si>
    <t>RF003297</t>
  </si>
  <si>
    <t>RF003298</t>
  </si>
  <si>
    <t>RF003299</t>
  </si>
  <si>
    <t>RF003300</t>
  </si>
  <si>
    <t>RF003301</t>
  </si>
  <si>
    <t>RF003302</t>
  </si>
  <si>
    <t>RF003303</t>
  </si>
  <si>
    <t>RF003304</t>
  </si>
  <si>
    <t>RF003305</t>
  </si>
  <si>
    <t>RF003306</t>
  </si>
  <si>
    <t>RF003307</t>
  </si>
  <si>
    <t>RF003308</t>
  </si>
  <si>
    <t>RF003309</t>
  </si>
  <si>
    <t>RF003310</t>
  </si>
  <si>
    <t>RF003311</t>
  </si>
  <si>
    <t>RF003312</t>
  </si>
  <si>
    <t>RF003313</t>
  </si>
  <si>
    <t>RF003314</t>
  </si>
  <si>
    <t>RF003315</t>
  </si>
  <si>
    <t>RF003316</t>
  </si>
  <si>
    <t>RF003317</t>
  </si>
  <si>
    <t>RF003318</t>
  </si>
  <si>
    <t>RF003319</t>
  </si>
  <si>
    <t>RF003320</t>
  </si>
  <si>
    <t>RF003321</t>
  </si>
  <si>
    <t>RF003322</t>
  </si>
  <si>
    <t>RF003323</t>
  </si>
  <si>
    <t>RF003324</t>
  </si>
  <si>
    <t>RF003325</t>
  </si>
  <si>
    <t>RF003326</t>
  </si>
  <si>
    <t>RF003327</t>
  </si>
  <si>
    <t>RF003328</t>
  </si>
  <si>
    <t>RF003329</t>
  </si>
  <si>
    <t>RF003330</t>
  </si>
  <si>
    <t>RF003331</t>
  </si>
  <si>
    <t>RF003332</t>
  </si>
  <si>
    <t>RF003333</t>
  </si>
  <si>
    <t>RF003334</t>
  </si>
  <si>
    <t>RF003335</t>
  </si>
  <si>
    <t>RF003336</t>
  </si>
  <si>
    <t>RF003337</t>
  </si>
  <si>
    <t>RF003338</t>
  </si>
  <si>
    <t>RF003339</t>
  </si>
  <si>
    <t>RF003340</t>
  </si>
  <si>
    <t>RF003341</t>
  </si>
  <si>
    <t>RF003342</t>
  </si>
  <si>
    <t>RF003343</t>
  </si>
  <si>
    <t>RF003344</t>
  </si>
  <si>
    <t>RF003345</t>
  </si>
  <si>
    <t>RF003346</t>
  </si>
  <si>
    <t>RF003347</t>
  </si>
  <si>
    <t>RF003348</t>
  </si>
  <si>
    <t>RF003349</t>
  </si>
  <si>
    <t>RF003350</t>
  </si>
  <si>
    <t>RF003351</t>
  </si>
  <si>
    <t>RF003352</t>
  </si>
  <si>
    <t>RF003353</t>
  </si>
  <si>
    <t>RF003354</t>
  </si>
  <si>
    <t>RF003355</t>
  </si>
  <si>
    <t>RF003356</t>
  </si>
  <si>
    <t>RF003357</t>
  </si>
  <si>
    <t>RF003358</t>
  </si>
  <si>
    <t>RF003359</t>
  </si>
  <si>
    <t>RF003360</t>
  </si>
  <si>
    <t>RF003361</t>
  </si>
  <si>
    <t>RF003362</t>
  </si>
  <si>
    <t>RF003363</t>
  </si>
  <si>
    <t>RF003364</t>
  </si>
  <si>
    <t>RF003365</t>
  </si>
  <si>
    <t>RF003366</t>
  </si>
  <si>
    <t>RF003367</t>
  </si>
  <si>
    <t>RF003368</t>
  </si>
  <si>
    <t>RF003369</t>
  </si>
  <si>
    <t>RF003370</t>
  </si>
  <si>
    <t>RF003371</t>
  </si>
  <si>
    <t>RF003372</t>
  </si>
  <si>
    <t>RF003373</t>
  </si>
  <si>
    <t>RF003374</t>
  </si>
  <si>
    <t>RF003375</t>
  </si>
  <si>
    <t>RF003376</t>
  </si>
  <si>
    <t>RF003377</t>
  </si>
  <si>
    <t>RF003378</t>
  </si>
  <si>
    <t>RF003379</t>
  </si>
  <si>
    <t>RF003380</t>
  </si>
  <si>
    <t>RF003381</t>
  </si>
  <si>
    <t>RF003382</t>
  </si>
  <si>
    <t>RF003383</t>
  </si>
  <si>
    <t>RF003384</t>
  </si>
  <si>
    <t>RF003385</t>
  </si>
  <si>
    <t>RF003386</t>
  </si>
  <si>
    <t>RF003387</t>
  </si>
  <si>
    <t>RF003388</t>
  </si>
  <si>
    <t>RF003389</t>
  </si>
  <si>
    <t>RF003390</t>
  </si>
  <si>
    <t>RF003391</t>
  </si>
  <si>
    <t>RF003392</t>
  </si>
  <si>
    <t>RF003393</t>
  </si>
  <si>
    <t>RF003394</t>
  </si>
  <si>
    <t>RF003395</t>
  </si>
  <si>
    <t>RF003396</t>
  </si>
  <si>
    <t>RF003397</t>
  </si>
  <si>
    <t>RF003398</t>
  </si>
  <si>
    <t>RF003399</t>
  </si>
  <si>
    <t>RF003400</t>
  </si>
  <si>
    <t>RF003401</t>
  </si>
  <si>
    <t>RF003402</t>
  </si>
  <si>
    <t>RF003403</t>
  </si>
  <si>
    <t>RF003404</t>
  </si>
  <si>
    <t>RF003405</t>
  </si>
  <si>
    <t>RF003406</t>
  </si>
  <si>
    <t>RF003407</t>
  </si>
  <si>
    <t>RF003408</t>
  </si>
  <si>
    <t>RF003409</t>
  </si>
  <si>
    <t>RF003410</t>
  </si>
  <si>
    <t>RF003411</t>
  </si>
  <si>
    <t>RF003412</t>
  </si>
  <si>
    <t>RF003413</t>
  </si>
  <si>
    <t>RF003414</t>
  </si>
  <si>
    <t>RF003415</t>
  </si>
  <si>
    <t>RF003416</t>
  </si>
  <si>
    <t>RF003417</t>
  </si>
  <si>
    <t>RF003418</t>
  </si>
  <si>
    <t>RF003419</t>
  </si>
  <si>
    <t>RF003420</t>
  </si>
  <si>
    <t>RF003421</t>
  </si>
  <si>
    <t>RF003422</t>
  </si>
  <si>
    <t>RF003423</t>
  </si>
  <si>
    <t>RF003424</t>
  </si>
  <si>
    <t>RF003425</t>
  </si>
  <si>
    <t>RF003426</t>
  </si>
  <si>
    <t>RF003427</t>
  </si>
  <si>
    <t>RF003428</t>
  </si>
  <si>
    <t>RF003429</t>
  </si>
  <si>
    <t>RF003430</t>
  </si>
  <si>
    <t>RF003431</t>
  </si>
  <si>
    <t>RF003432</t>
  </si>
  <si>
    <t>RF003433</t>
  </si>
  <si>
    <t>RF003434</t>
  </si>
  <si>
    <t>RF003435</t>
  </si>
  <si>
    <t>RF003436</t>
  </si>
  <si>
    <t>RF003437</t>
  </si>
  <si>
    <t>RF003438</t>
  </si>
  <si>
    <t>RF003439</t>
  </si>
  <si>
    <t>RF003440</t>
  </si>
  <si>
    <t>RF003441</t>
  </si>
  <si>
    <t>RF003442</t>
  </si>
  <si>
    <t>RF003443</t>
  </si>
  <si>
    <t>RF003444</t>
  </si>
  <si>
    <t>RF003445</t>
  </si>
  <si>
    <t>RF003446</t>
  </si>
  <si>
    <t>RF003447</t>
  </si>
  <si>
    <t>RF003448</t>
  </si>
  <si>
    <t>RF003449</t>
  </si>
  <si>
    <t>RF003450</t>
  </si>
  <si>
    <t>RF003451</t>
  </si>
  <si>
    <t>RF003452</t>
  </si>
  <si>
    <t>RF003453</t>
  </si>
  <si>
    <t>RF003454</t>
  </si>
  <si>
    <t>RF003455</t>
  </si>
  <si>
    <t>RF003456</t>
  </si>
  <si>
    <t>RF003457</t>
  </si>
  <si>
    <t>RF003458</t>
  </si>
  <si>
    <t>RF003459</t>
  </si>
  <si>
    <t>RF003460</t>
  </si>
  <si>
    <t>RF003461</t>
  </si>
  <si>
    <t>RF003462</t>
  </si>
  <si>
    <t>RF003463</t>
  </si>
  <si>
    <t>RF003464</t>
  </si>
  <si>
    <t>RF003465</t>
  </si>
  <si>
    <t>RF003466</t>
  </si>
  <si>
    <t>RF003467</t>
  </si>
  <si>
    <t>RF003468</t>
  </si>
  <si>
    <t>RF003469</t>
  </si>
  <si>
    <t>RF003470</t>
  </si>
  <si>
    <t>RF003471</t>
  </si>
  <si>
    <t>RF003472</t>
  </si>
  <si>
    <t>RF003473</t>
  </si>
  <si>
    <t>RF003474</t>
  </si>
  <si>
    <t>RF003475</t>
  </si>
  <si>
    <t>RF003476</t>
  </si>
  <si>
    <t>RF003477</t>
  </si>
  <si>
    <t>RF003478</t>
  </si>
  <si>
    <t>RF003479</t>
  </si>
  <si>
    <t>RF003480</t>
  </si>
  <si>
    <t>RF003481</t>
  </si>
  <si>
    <t>RF003482</t>
  </si>
  <si>
    <t>RF003483</t>
  </si>
  <si>
    <t>RF003484</t>
  </si>
  <si>
    <t>RF003485</t>
  </si>
  <si>
    <t>RF003486</t>
  </si>
  <si>
    <t>RF003487</t>
  </si>
  <si>
    <t>RF003488</t>
  </si>
  <si>
    <t>RF003489</t>
  </si>
  <si>
    <t>RF003490</t>
  </si>
  <si>
    <t>RF003491</t>
  </si>
  <si>
    <t>RF003492</t>
  </si>
  <si>
    <t>RF003493</t>
  </si>
  <si>
    <t>RF003494</t>
  </si>
  <si>
    <t>RF003495</t>
  </si>
  <si>
    <t>RF003496</t>
  </si>
  <si>
    <t>RF003497</t>
  </si>
  <si>
    <t>RF003498</t>
  </si>
  <si>
    <t>RF003499</t>
  </si>
  <si>
    <t>RF003500</t>
  </si>
  <si>
    <t>RF003501</t>
  </si>
  <si>
    <t>RF003502</t>
  </si>
  <si>
    <t>RF003503</t>
  </si>
  <si>
    <t>RF003504</t>
  </si>
  <si>
    <t>RF003505</t>
  </si>
  <si>
    <t>RF003506</t>
  </si>
  <si>
    <t>RF003507</t>
  </si>
  <si>
    <t>RF003508</t>
  </si>
  <si>
    <t>RF003509</t>
  </si>
  <si>
    <t>RF003510</t>
  </si>
  <si>
    <t>RF003511</t>
  </si>
  <si>
    <t>RF003512</t>
  </si>
  <si>
    <t>RF003513</t>
  </si>
  <si>
    <t>RF003514</t>
  </si>
  <si>
    <t>RF003515</t>
  </si>
  <si>
    <t>RF003516</t>
  </si>
  <si>
    <t>RF003517</t>
  </si>
  <si>
    <t>RF003518</t>
  </si>
  <si>
    <t>RF003519</t>
  </si>
  <si>
    <t>RF003520</t>
  </si>
  <si>
    <t>RF003521</t>
  </si>
  <si>
    <t>RF003522</t>
  </si>
  <si>
    <t>RF003523</t>
  </si>
  <si>
    <t>RF003524</t>
  </si>
  <si>
    <t>RF003525</t>
  </si>
  <si>
    <t>RF003526</t>
  </si>
  <si>
    <t>RF003527</t>
  </si>
  <si>
    <t>RF003528</t>
  </si>
  <si>
    <t>RF003529</t>
  </si>
  <si>
    <t>RF003530</t>
  </si>
  <si>
    <t>RF003531</t>
  </si>
  <si>
    <t>RF003532</t>
  </si>
  <si>
    <t>RF003533</t>
  </si>
  <si>
    <t>RF003534</t>
  </si>
  <si>
    <t>RF003535</t>
  </si>
  <si>
    <t>RF003536</t>
  </si>
  <si>
    <t>RF003537</t>
  </si>
  <si>
    <t>RF003538</t>
  </si>
  <si>
    <t>RF003539</t>
  </si>
  <si>
    <t>RF003540</t>
  </si>
  <si>
    <t>RF003541</t>
  </si>
  <si>
    <t>RF003542</t>
  </si>
  <si>
    <t>RF003543</t>
  </si>
  <si>
    <t>RF003544</t>
  </si>
  <si>
    <t>RF003545</t>
  </si>
  <si>
    <t>RF003546</t>
  </si>
  <si>
    <t>RF003547</t>
  </si>
  <si>
    <t>RF003548</t>
  </si>
  <si>
    <t>RF003549</t>
  </si>
  <si>
    <t>RF003550</t>
  </si>
  <si>
    <t>RF003551</t>
  </si>
  <si>
    <t>RF003552</t>
  </si>
  <si>
    <t>RF003553</t>
  </si>
  <si>
    <t>RF003554</t>
  </si>
  <si>
    <t>RF003555</t>
  </si>
  <si>
    <t>RF003556</t>
  </si>
  <si>
    <t>RF003557</t>
  </si>
  <si>
    <t>RF003558</t>
  </si>
  <si>
    <t>RF003559</t>
  </si>
  <si>
    <t>RF003560</t>
  </si>
  <si>
    <t>RF003561</t>
  </si>
  <si>
    <t>RF003562</t>
  </si>
  <si>
    <t>RF003563</t>
  </si>
  <si>
    <t>RF003564</t>
  </si>
  <si>
    <t>RF003565</t>
  </si>
  <si>
    <t>RF003566</t>
  </si>
  <si>
    <t>RF003567</t>
  </si>
  <si>
    <t>RF003568</t>
  </si>
  <si>
    <t>RF003569</t>
  </si>
  <si>
    <t>RF003570</t>
  </si>
  <si>
    <t>RF003571</t>
  </si>
  <si>
    <t>RF003572</t>
  </si>
  <si>
    <t>RF003573</t>
  </si>
  <si>
    <t>RF003574</t>
  </si>
  <si>
    <t>RF003575</t>
  </si>
  <si>
    <t>RF003576</t>
  </si>
  <si>
    <t>RF003577</t>
  </si>
  <si>
    <t>RF003578</t>
  </si>
  <si>
    <t>RF003579</t>
  </si>
  <si>
    <t>RF003580</t>
  </si>
  <si>
    <t>RF003581</t>
  </si>
  <si>
    <t>RF003582</t>
  </si>
  <si>
    <t>RF003583</t>
  </si>
  <si>
    <t>RF003584</t>
  </si>
  <si>
    <t>RF003585</t>
  </si>
  <si>
    <t>RF003586</t>
  </si>
  <si>
    <t>RF003587</t>
  </si>
  <si>
    <t>RF003588</t>
  </si>
  <si>
    <t>RF003589</t>
  </si>
  <si>
    <t>RF003590</t>
  </si>
  <si>
    <t>RF003591</t>
  </si>
  <si>
    <t>RF003592</t>
  </si>
  <si>
    <t>RF003593</t>
  </si>
  <si>
    <t>RF003594</t>
  </si>
  <si>
    <t>RF003595</t>
  </si>
  <si>
    <t>RF003596</t>
  </si>
  <si>
    <t>RF003597</t>
  </si>
  <si>
    <t>RF003598</t>
  </si>
  <si>
    <t>RF003599</t>
  </si>
  <si>
    <t>RF003600</t>
  </si>
  <si>
    <t>RF003601</t>
  </si>
  <si>
    <t>RF003602</t>
  </si>
  <si>
    <t>RF003603</t>
  </si>
  <si>
    <t>RF003604</t>
  </si>
  <si>
    <t>RF003605</t>
  </si>
  <si>
    <t>RF003606</t>
  </si>
  <si>
    <t>RF003607</t>
  </si>
  <si>
    <t>RF003608</t>
  </si>
  <si>
    <t>RF003609</t>
  </si>
  <si>
    <t>RF003610</t>
  </si>
  <si>
    <t>RF003611</t>
  </si>
  <si>
    <t>RF003612</t>
  </si>
  <si>
    <t>RF003613</t>
  </si>
  <si>
    <t>RF003614</t>
  </si>
  <si>
    <t>RF003615</t>
  </si>
  <si>
    <t>RF003616</t>
  </si>
  <si>
    <t>RF003617</t>
  </si>
  <si>
    <t>RF003618</t>
  </si>
  <si>
    <t>RF003619</t>
  </si>
  <si>
    <t>RF003620</t>
  </si>
  <si>
    <t>RF003621</t>
  </si>
  <si>
    <t>RF003622</t>
  </si>
  <si>
    <t>RF003623</t>
  </si>
  <si>
    <t>RF003624</t>
  </si>
  <si>
    <t>RF003625</t>
  </si>
  <si>
    <t>RF003626</t>
  </si>
  <si>
    <t>RF003627</t>
  </si>
  <si>
    <t>RF003628</t>
  </si>
  <si>
    <t>RF003629</t>
  </si>
  <si>
    <t>RF003630</t>
  </si>
  <si>
    <t>RF003631</t>
  </si>
  <si>
    <t>RF003632</t>
  </si>
  <si>
    <t>RF003633</t>
  </si>
  <si>
    <t>RF003634</t>
  </si>
  <si>
    <t>RF003635</t>
  </si>
  <si>
    <t>RF003636</t>
  </si>
  <si>
    <t>RF003637</t>
  </si>
  <si>
    <t>RF003638</t>
  </si>
  <si>
    <t>RF003639</t>
  </si>
  <si>
    <t>RF003640</t>
  </si>
  <si>
    <t>RF003641</t>
  </si>
  <si>
    <t>RF003642</t>
  </si>
  <si>
    <t>RF003643</t>
  </si>
  <si>
    <t>RF003644</t>
  </si>
  <si>
    <t>RF003645</t>
  </si>
  <si>
    <t>RF003646</t>
  </si>
  <si>
    <t>RF003647</t>
  </si>
  <si>
    <t>RF003648</t>
  </si>
  <si>
    <t>RF003649</t>
  </si>
  <si>
    <t>RF003650</t>
  </si>
  <si>
    <t>RF003651</t>
  </si>
  <si>
    <t>RF003652</t>
  </si>
  <si>
    <t>RF003653</t>
  </si>
  <si>
    <t>RF003654</t>
  </si>
  <si>
    <t>RF003655</t>
  </si>
  <si>
    <t>RF003656</t>
  </si>
  <si>
    <t>RF003657</t>
  </si>
  <si>
    <t>RF003658</t>
  </si>
  <si>
    <t>RF003659</t>
  </si>
  <si>
    <t>RF003660</t>
  </si>
  <si>
    <t>RF003661</t>
  </si>
  <si>
    <t>RF003662</t>
  </si>
  <si>
    <t>RF003663</t>
  </si>
  <si>
    <t>RF003664</t>
  </si>
  <si>
    <t>RF003665</t>
  </si>
  <si>
    <t>RF003666</t>
  </si>
  <si>
    <t>RF003667</t>
  </si>
  <si>
    <t>RF003668</t>
  </si>
  <si>
    <t>RF003669</t>
  </si>
  <si>
    <t>RF003670</t>
  </si>
  <si>
    <t>RF003671</t>
  </si>
  <si>
    <t>RF003672</t>
  </si>
  <si>
    <t>RF003673</t>
  </si>
  <si>
    <t>RF003674</t>
  </si>
  <si>
    <t>RF003675</t>
  </si>
  <si>
    <t>RF003676</t>
  </si>
  <si>
    <t>RF003677</t>
  </si>
  <si>
    <t>RF003678</t>
  </si>
  <si>
    <t>RF003679</t>
  </si>
  <si>
    <t>RF003680</t>
  </si>
  <si>
    <t>RF003681</t>
  </si>
  <si>
    <t>RF003682</t>
  </si>
  <si>
    <t>RF003683</t>
  </si>
  <si>
    <t>RF003684</t>
  </si>
  <si>
    <t>RF003685</t>
  </si>
  <si>
    <t>RF003686</t>
  </si>
  <si>
    <t>RF003687</t>
  </si>
  <si>
    <t>RF003688</t>
  </si>
  <si>
    <t>RF003689</t>
  </si>
  <si>
    <t>RF003690</t>
  </si>
  <si>
    <t>RF003691</t>
  </si>
  <si>
    <t>RF003692</t>
  </si>
  <si>
    <t>RF003693</t>
  </si>
  <si>
    <t>RF003694</t>
  </si>
  <si>
    <t>RF003695</t>
  </si>
  <si>
    <t>RF003696</t>
  </si>
  <si>
    <t>RF003697</t>
  </si>
  <si>
    <t>RF003698</t>
  </si>
  <si>
    <t>RF003699</t>
  </si>
  <si>
    <t>RF003700</t>
  </si>
  <si>
    <t>RF003701</t>
  </si>
  <si>
    <t>RF003702</t>
  </si>
  <si>
    <t>RF003703</t>
  </si>
  <si>
    <t>RF003704</t>
  </si>
  <si>
    <t>RF003705</t>
  </si>
  <si>
    <t>RF003706</t>
  </si>
  <si>
    <t>RF003707</t>
  </si>
  <si>
    <t>RF003708</t>
  </si>
  <si>
    <t>RF003709</t>
  </si>
  <si>
    <t>RF003710</t>
  </si>
  <si>
    <t>RF003711</t>
  </si>
  <si>
    <t>RF003712</t>
  </si>
  <si>
    <t>RF003713</t>
  </si>
  <si>
    <t>RF003714</t>
  </si>
  <si>
    <t>RF003715</t>
  </si>
  <si>
    <t>RF003716</t>
  </si>
  <si>
    <t>RF003717</t>
  </si>
  <si>
    <t>RF003718</t>
  </si>
  <si>
    <t>RF003719</t>
  </si>
  <si>
    <t>RF003720</t>
  </si>
  <si>
    <t>RF003721</t>
  </si>
  <si>
    <t>RF003722</t>
  </si>
  <si>
    <t>RF003723</t>
  </si>
  <si>
    <t>RF003724</t>
  </si>
  <si>
    <t>RF003725</t>
  </si>
  <si>
    <t>RF003726</t>
  </si>
  <si>
    <t>RF003727</t>
  </si>
  <si>
    <t>RF003728</t>
  </si>
  <si>
    <t>RF003729</t>
  </si>
  <si>
    <t>RF003730</t>
  </si>
  <si>
    <t>RF003731</t>
  </si>
  <si>
    <t>RF003732</t>
  </si>
  <si>
    <t>RF003733</t>
  </si>
  <si>
    <t>RF003734</t>
  </si>
  <si>
    <t>RF003735</t>
  </si>
  <si>
    <t>RF003736</t>
  </si>
  <si>
    <t>RF003737</t>
  </si>
  <si>
    <t>RF003738</t>
  </si>
  <si>
    <t>RF003739</t>
  </si>
  <si>
    <t>RF003740</t>
  </si>
  <si>
    <t>RF003741</t>
  </si>
  <si>
    <t>RF003742</t>
  </si>
  <si>
    <t>RF003743</t>
  </si>
  <si>
    <t>RF003744</t>
  </si>
  <si>
    <t>RF003745</t>
  </si>
  <si>
    <t>RF003746</t>
  </si>
  <si>
    <t>RF003747</t>
  </si>
  <si>
    <t>RF003748</t>
  </si>
  <si>
    <t>RF003749</t>
  </si>
  <si>
    <t>RF003750</t>
  </si>
  <si>
    <t>RF003751</t>
  </si>
  <si>
    <t>RF003752</t>
  </si>
  <si>
    <t>RF003753</t>
  </si>
  <si>
    <t>RF003754</t>
  </si>
  <si>
    <t>RF003755</t>
  </si>
  <si>
    <t>RF003756</t>
  </si>
  <si>
    <t>RF003757</t>
  </si>
  <si>
    <t>RF003758</t>
  </si>
  <si>
    <t>RF003759</t>
  </si>
  <si>
    <t>RF003760</t>
  </si>
  <si>
    <t>RF003761</t>
  </si>
  <si>
    <t>RF003762</t>
  </si>
  <si>
    <t>RF003763</t>
  </si>
  <si>
    <t>RF003764</t>
  </si>
  <si>
    <t>RF003765</t>
  </si>
  <si>
    <t>RF003766</t>
  </si>
  <si>
    <t>RF003767</t>
  </si>
  <si>
    <t>RF003768</t>
  </si>
  <si>
    <t>RF003769</t>
  </si>
  <si>
    <t>RF003770</t>
  </si>
  <si>
    <t>RF003771</t>
  </si>
  <si>
    <t>RF003772</t>
  </si>
  <si>
    <t>RF003773</t>
  </si>
  <si>
    <t>RF003774</t>
  </si>
  <si>
    <t>RF003775</t>
  </si>
  <si>
    <t>RF003776</t>
  </si>
  <si>
    <t>RF003777</t>
  </si>
  <si>
    <t>RF003778</t>
  </si>
  <si>
    <t>RF003779</t>
  </si>
  <si>
    <t>RF003780</t>
  </si>
  <si>
    <t>RF003781</t>
  </si>
  <si>
    <t>RF003782</t>
  </si>
  <si>
    <t>RF003783</t>
  </si>
  <si>
    <t>RF003784</t>
  </si>
  <si>
    <t>RF003785</t>
  </si>
  <si>
    <t>RF003786</t>
  </si>
  <si>
    <t>RF003787</t>
  </si>
  <si>
    <t>RF003788</t>
  </si>
  <si>
    <t>RF003789</t>
  </si>
  <si>
    <t>RF003790</t>
  </si>
  <si>
    <t>RF003791</t>
  </si>
  <si>
    <t>RF003792</t>
  </si>
  <si>
    <t>RF003793</t>
  </si>
  <si>
    <t>RF003794</t>
  </si>
  <si>
    <t>RF003795</t>
  </si>
  <si>
    <t>RF003796</t>
  </si>
  <si>
    <t>RF003797</t>
  </si>
  <si>
    <t>RF003798</t>
  </si>
  <si>
    <t>RF003799</t>
  </si>
  <si>
    <t>RF003800</t>
  </si>
  <si>
    <t>RF003801</t>
  </si>
  <si>
    <t>RF003802</t>
  </si>
  <si>
    <t>RF003803</t>
  </si>
  <si>
    <t>RF003804</t>
  </si>
  <si>
    <t>RF003805</t>
  </si>
  <si>
    <t>RF003806</t>
  </si>
  <si>
    <t>RF003807</t>
  </si>
  <si>
    <t>RF003808</t>
  </si>
  <si>
    <t>RF003809</t>
  </si>
  <si>
    <t>RF003810</t>
  </si>
  <si>
    <t>RF003811</t>
  </si>
  <si>
    <t>RF003812</t>
  </si>
  <si>
    <t>RF003813</t>
  </si>
  <si>
    <t>RF003814</t>
  </si>
  <si>
    <t>RF003815</t>
  </si>
  <si>
    <t>RF003816</t>
  </si>
  <si>
    <t>RF003817</t>
  </si>
  <si>
    <t>RF003818</t>
  </si>
  <si>
    <t>RF003819</t>
  </si>
  <si>
    <t>RF003820</t>
  </si>
  <si>
    <t>RF003821</t>
  </si>
  <si>
    <t>RF003822</t>
  </si>
  <si>
    <t>RF003823</t>
  </si>
  <si>
    <t>RF003824</t>
  </si>
  <si>
    <t>RF003825</t>
  </si>
  <si>
    <t>RF003826</t>
  </si>
  <si>
    <t>RF003827</t>
  </si>
  <si>
    <t>RF003828</t>
  </si>
  <si>
    <t>RF003829</t>
  </si>
  <si>
    <t>RF003830</t>
  </si>
  <si>
    <t>RF003831</t>
  </si>
  <si>
    <t>RF003832</t>
  </si>
  <si>
    <t>RF003833</t>
  </si>
  <si>
    <t>RF003834</t>
  </si>
  <si>
    <t>RF003835</t>
  </si>
  <si>
    <t>RF003836</t>
  </si>
  <si>
    <t>RF003837</t>
  </si>
  <si>
    <t>RF003838</t>
  </si>
  <si>
    <t>RF003839</t>
  </si>
  <si>
    <t>RF003840</t>
  </si>
  <si>
    <t>RF003841</t>
  </si>
  <si>
    <t>RF003842</t>
  </si>
  <si>
    <t>RF003843</t>
  </si>
  <si>
    <t>RF003844</t>
  </si>
  <si>
    <t>RF003845</t>
  </si>
  <si>
    <t>RF003846</t>
  </si>
  <si>
    <t>RF003847</t>
  </si>
  <si>
    <t>RF003848</t>
  </si>
  <si>
    <t>RF003849</t>
  </si>
  <si>
    <t>RF003850</t>
  </si>
  <si>
    <t>RF003851</t>
  </si>
  <si>
    <t>RF003852</t>
  </si>
  <si>
    <t>RF003853</t>
  </si>
  <si>
    <t>RF003854</t>
  </si>
  <si>
    <t>RF003855</t>
  </si>
  <si>
    <t>RF003856</t>
  </si>
  <si>
    <t>RF003857</t>
  </si>
  <si>
    <t>RF003858</t>
  </si>
  <si>
    <t>RF003859</t>
  </si>
  <si>
    <t>RF003860</t>
  </si>
  <si>
    <t>RF003861</t>
  </si>
  <si>
    <t>RF003862</t>
  </si>
  <si>
    <t>RF003863</t>
  </si>
  <si>
    <t>RF003864</t>
  </si>
  <si>
    <t>RF003865</t>
  </si>
  <si>
    <t>RF003866</t>
  </si>
  <si>
    <t>RF003867</t>
  </si>
  <si>
    <t>RF003868</t>
  </si>
  <si>
    <t>RF003869</t>
  </si>
  <si>
    <t>RF003870</t>
  </si>
  <si>
    <t>RF003871</t>
  </si>
  <si>
    <t>RF003872</t>
  </si>
  <si>
    <t>RF003873</t>
  </si>
  <si>
    <t>RF003874</t>
  </si>
  <si>
    <t>RF003875</t>
  </si>
  <si>
    <t>RF003876</t>
  </si>
  <si>
    <t>RF003877</t>
  </si>
  <si>
    <t>RF003878</t>
  </si>
  <si>
    <t>RF003879</t>
  </si>
  <si>
    <t>RF003880</t>
  </si>
  <si>
    <t>RF003881</t>
  </si>
  <si>
    <t>RF003882</t>
  </si>
  <si>
    <t>RF003883</t>
  </si>
  <si>
    <t>RF003884</t>
  </si>
  <si>
    <t>RF003885</t>
  </si>
  <si>
    <t>RF003886</t>
  </si>
  <si>
    <t>RF003887</t>
  </si>
  <si>
    <t>RF003888</t>
  </si>
  <si>
    <t>RF003889</t>
  </si>
  <si>
    <t>RF003890</t>
  </si>
  <si>
    <t>RF003891</t>
  </si>
  <si>
    <t>RF003892</t>
  </si>
  <si>
    <t>RF003893</t>
  </si>
  <si>
    <t>RF003894</t>
  </si>
  <si>
    <t>RF003895</t>
  </si>
  <si>
    <t>RF003896</t>
  </si>
  <si>
    <t>RF003897</t>
  </si>
  <si>
    <t>RF003898</t>
  </si>
  <si>
    <t>RF003899</t>
  </si>
  <si>
    <t>RF003900</t>
  </si>
  <si>
    <t>RF003901</t>
  </si>
  <si>
    <t>RF003902</t>
  </si>
  <si>
    <t>RF003903</t>
  </si>
  <si>
    <t>RF003904</t>
  </si>
  <si>
    <t>RF003905</t>
  </si>
  <si>
    <t>RF003906</t>
  </si>
  <si>
    <t>RF003907</t>
  </si>
  <si>
    <t>RF003908</t>
  </si>
  <si>
    <t>RF003909</t>
  </si>
  <si>
    <t>RF003910</t>
  </si>
  <si>
    <t>RF003911</t>
  </si>
  <si>
    <t>RF003912</t>
  </si>
  <si>
    <t>RF003913</t>
  </si>
  <si>
    <t>RF003914</t>
  </si>
  <si>
    <t>RF003915</t>
  </si>
  <si>
    <t>RF003916</t>
  </si>
  <si>
    <t>RF003917</t>
  </si>
  <si>
    <t>RF003918</t>
  </si>
  <si>
    <t>RF003919</t>
  </si>
  <si>
    <t>RF003920</t>
  </si>
  <si>
    <t>RF003921</t>
  </si>
  <si>
    <t>RF003922</t>
  </si>
  <si>
    <t>RF003923</t>
  </si>
  <si>
    <t>RF003924</t>
  </si>
  <si>
    <t>RF003925</t>
  </si>
  <si>
    <t>RF003926</t>
  </si>
  <si>
    <t>RF003927</t>
  </si>
  <si>
    <t>RF003928</t>
  </si>
  <si>
    <t>RF003929</t>
  </si>
  <si>
    <t>RF003930</t>
  </si>
  <si>
    <t>RF003931</t>
  </si>
  <si>
    <t>RF003932</t>
  </si>
  <si>
    <t>RF003933</t>
  </si>
  <si>
    <t>RF003934</t>
  </si>
  <si>
    <t>RF003935</t>
  </si>
  <si>
    <t>RF003936</t>
  </si>
  <si>
    <t>RF003937</t>
  </si>
  <si>
    <t>RF003938</t>
  </si>
  <si>
    <t>RF003939</t>
  </si>
  <si>
    <t>RF003940</t>
  </si>
  <si>
    <t>RF003941</t>
  </si>
  <si>
    <t>RF003942</t>
  </si>
  <si>
    <t>RF003943</t>
  </si>
  <si>
    <t>RF003944</t>
  </si>
  <si>
    <t>RF003945</t>
  </si>
  <si>
    <t>RF003946</t>
  </si>
  <si>
    <t>RF003947</t>
  </si>
  <si>
    <t>RF003948</t>
  </si>
  <si>
    <t>RF003949</t>
  </si>
  <si>
    <t>RF003950</t>
  </si>
  <si>
    <t>RF003951</t>
  </si>
  <si>
    <t>RF003952</t>
  </si>
  <si>
    <t>RF003953</t>
  </si>
  <si>
    <t>RF003954</t>
  </si>
  <si>
    <t>RF003955</t>
  </si>
  <si>
    <t>RF003956</t>
  </si>
  <si>
    <t>RF003957</t>
  </si>
  <si>
    <t>RF003958</t>
  </si>
  <si>
    <t>RF003959</t>
  </si>
  <si>
    <t>RF003960</t>
  </si>
  <si>
    <t>RF003961</t>
  </si>
  <si>
    <t>RF003962</t>
  </si>
  <si>
    <t>RF003963</t>
  </si>
  <si>
    <t>RF003964</t>
  </si>
  <si>
    <t>RF003965</t>
  </si>
  <si>
    <t>RF003966</t>
  </si>
  <si>
    <t>RF003967</t>
  </si>
  <si>
    <t>RF003968</t>
  </si>
  <si>
    <t>RF003969</t>
  </si>
  <si>
    <t>RF003970</t>
  </si>
  <si>
    <t>RF003971</t>
  </si>
  <si>
    <t>RF003972</t>
  </si>
  <si>
    <t>RF003973</t>
  </si>
  <si>
    <t>RF003974</t>
  </si>
  <si>
    <t>RF003975</t>
  </si>
  <si>
    <t>RF003976</t>
  </si>
  <si>
    <t>RF003977</t>
  </si>
  <si>
    <t>RF003978</t>
  </si>
  <si>
    <t>RF003979</t>
  </si>
  <si>
    <t>RF003980</t>
  </si>
  <si>
    <t>RF003981</t>
  </si>
  <si>
    <t>RF003982</t>
  </si>
  <si>
    <t>RF003983</t>
  </si>
  <si>
    <t>RF003984</t>
  </si>
  <si>
    <t>RF003985</t>
  </si>
  <si>
    <t>RF003986</t>
  </si>
  <si>
    <t>RF003987</t>
  </si>
  <si>
    <t>RF003988</t>
  </si>
  <si>
    <t>RF003989</t>
  </si>
  <si>
    <t>RF003990</t>
  </si>
  <si>
    <t>RF003991</t>
  </si>
  <si>
    <t>RF003992</t>
  </si>
  <si>
    <t>RF003993</t>
  </si>
  <si>
    <t>RF003994</t>
  </si>
  <si>
    <t>RF003995</t>
  </si>
  <si>
    <t>RF003996</t>
  </si>
  <si>
    <t>RF003997</t>
  </si>
  <si>
    <t>RF003998</t>
  </si>
  <si>
    <t>RF003999</t>
  </si>
  <si>
    <t>RF004000</t>
  </si>
  <si>
    <t>RF004001</t>
  </si>
  <si>
    <t>RF004002</t>
  </si>
  <si>
    <t>RF004003</t>
  </si>
  <si>
    <t>RF004004</t>
  </si>
  <si>
    <t>RF004005</t>
  </si>
  <si>
    <t>RF004006</t>
  </si>
  <si>
    <t>RF004007</t>
  </si>
  <si>
    <t>RF004008</t>
  </si>
  <si>
    <t>RF004009</t>
  </si>
  <si>
    <t>RF004010</t>
  </si>
  <si>
    <t>RF004011</t>
  </si>
  <si>
    <t>RF004012</t>
  </si>
  <si>
    <t>RF004013</t>
  </si>
  <si>
    <t>RF004014</t>
  </si>
  <si>
    <t>RF004015</t>
  </si>
  <si>
    <t>RF004016</t>
  </si>
  <si>
    <t>RF004017</t>
  </si>
  <si>
    <t>RF004018</t>
  </si>
  <si>
    <t>RF004019</t>
  </si>
  <si>
    <t>RF004020</t>
  </si>
  <si>
    <t>RF004021</t>
  </si>
  <si>
    <t>RF004022</t>
  </si>
  <si>
    <t>RF004023</t>
  </si>
  <si>
    <t>RF004024</t>
  </si>
  <si>
    <t>RF004025</t>
  </si>
  <si>
    <t>RF004026</t>
  </si>
  <si>
    <t>RF004027</t>
  </si>
  <si>
    <t>RF004028</t>
  </si>
  <si>
    <t>RF004029</t>
  </si>
  <si>
    <t>RF004030</t>
  </si>
  <si>
    <t>RF004031</t>
  </si>
  <si>
    <t>RF004032</t>
  </si>
  <si>
    <t>RF004033</t>
  </si>
  <si>
    <t>RF004034</t>
  </si>
  <si>
    <t>RF004035</t>
  </si>
  <si>
    <t>RF004036</t>
  </si>
  <si>
    <t>RF004037</t>
  </si>
  <si>
    <t>RF004038</t>
  </si>
  <si>
    <t>RF004039</t>
  </si>
  <si>
    <t>RF004040</t>
  </si>
  <si>
    <t>RF004041</t>
  </si>
  <si>
    <t>RF004042</t>
  </si>
  <si>
    <t>RF004043</t>
  </si>
  <si>
    <t>RF004044</t>
  </si>
  <si>
    <t>RF004045</t>
  </si>
  <si>
    <t>RF004046</t>
  </si>
  <si>
    <t>RF004047</t>
  </si>
  <si>
    <t>RF004048</t>
  </si>
  <si>
    <t>RF004049</t>
  </si>
  <si>
    <t>RF004050</t>
  </si>
  <si>
    <t>RF004051</t>
  </si>
  <si>
    <t>RF004052</t>
  </si>
  <si>
    <t>RF004053</t>
  </si>
  <si>
    <t>RF004054</t>
  </si>
  <si>
    <t>RF004055</t>
  </si>
  <si>
    <t>RF004056</t>
  </si>
  <si>
    <t>RF004057</t>
  </si>
  <si>
    <t>RF004058</t>
  </si>
  <si>
    <t>RF004059</t>
  </si>
  <si>
    <t>RF004060</t>
  </si>
  <si>
    <t>RF004061</t>
  </si>
  <si>
    <t>RF004062</t>
  </si>
  <si>
    <t>RF004063</t>
  </si>
  <si>
    <t>RF004064</t>
  </si>
  <si>
    <t>RF004065</t>
  </si>
  <si>
    <t>RF004066</t>
  </si>
  <si>
    <t>RF004067</t>
  </si>
  <si>
    <t>RF004068</t>
  </si>
  <si>
    <t>RF004069</t>
  </si>
  <si>
    <t>RF004070</t>
  </si>
  <si>
    <t>RF004071</t>
  </si>
  <si>
    <t>RF004072</t>
  </si>
  <si>
    <t>RF004073</t>
  </si>
  <si>
    <t>RF004074</t>
  </si>
  <si>
    <t>RF004075</t>
  </si>
  <si>
    <t>RF004076</t>
  </si>
  <si>
    <t>RF004077</t>
  </si>
  <si>
    <t>RF004078</t>
  </si>
  <si>
    <t>RF004079</t>
  </si>
  <si>
    <t>RF004080</t>
  </si>
  <si>
    <t>RF004081</t>
  </si>
  <si>
    <t>RF004082</t>
  </si>
  <si>
    <t>RF004083</t>
  </si>
  <si>
    <t>RF004084</t>
  </si>
  <si>
    <t>RF004085</t>
  </si>
  <si>
    <t>RF004086</t>
  </si>
  <si>
    <t>RF004087</t>
  </si>
  <si>
    <t>RF004088</t>
  </si>
  <si>
    <t>RF004089</t>
  </si>
  <si>
    <t>RF004090</t>
  </si>
  <si>
    <t>RF004091</t>
  </si>
  <si>
    <t>RF004092</t>
  </si>
  <si>
    <t>RF004093</t>
  </si>
  <si>
    <t>RF004094</t>
  </si>
  <si>
    <t>RF004095</t>
  </si>
  <si>
    <t>RF004096</t>
  </si>
  <si>
    <t>RF004097</t>
  </si>
  <si>
    <t>RF004098</t>
  </si>
  <si>
    <t>RF004099</t>
  </si>
  <si>
    <t>RF004100</t>
  </si>
  <si>
    <t>RF004101</t>
  </si>
  <si>
    <t>RF004102</t>
  </si>
  <si>
    <t>RF004103</t>
  </si>
  <si>
    <t>RF004104</t>
  </si>
  <si>
    <t>RF004105</t>
  </si>
  <si>
    <t>RF004106</t>
  </si>
  <si>
    <t>RF004107</t>
  </si>
  <si>
    <t>RF004108</t>
  </si>
  <si>
    <t>RF004109</t>
  </si>
  <si>
    <t>RF004110</t>
  </si>
  <si>
    <t>RF004111</t>
  </si>
  <si>
    <t>RF004112</t>
  </si>
  <si>
    <t>RF004113</t>
  </si>
  <si>
    <t>RF004114</t>
  </si>
  <si>
    <t>RF004115</t>
  </si>
  <si>
    <t>RF004116</t>
  </si>
  <si>
    <t>RF004117</t>
  </si>
  <si>
    <t>RF004118</t>
  </si>
  <si>
    <t>RF004119</t>
  </si>
  <si>
    <t>RF004120</t>
  </si>
  <si>
    <t>RF004121</t>
  </si>
  <si>
    <t>RF004122</t>
  </si>
  <si>
    <t>RF004123</t>
  </si>
  <si>
    <t>RF004124</t>
  </si>
  <si>
    <t>RF004125</t>
  </si>
  <si>
    <t>RF004126</t>
  </si>
  <si>
    <t>RF004127</t>
  </si>
  <si>
    <t>RF004128</t>
  </si>
  <si>
    <t>RF004129</t>
  </si>
  <si>
    <t>RF004130</t>
  </si>
  <si>
    <t>RF004131</t>
  </si>
  <si>
    <t>RF004132</t>
  </si>
  <si>
    <t>RF004133</t>
  </si>
  <si>
    <t>RF004134</t>
  </si>
  <si>
    <t>RF004135</t>
  </si>
  <si>
    <t>RF004136</t>
  </si>
  <si>
    <t>RF004137</t>
  </si>
  <si>
    <t>RF004138</t>
  </si>
  <si>
    <t>RF004139</t>
  </si>
  <si>
    <t>RF004140</t>
  </si>
  <si>
    <t>RF004141</t>
  </si>
  <si>
    <t>RF004142</t>
  </si>
  <si>
    <t>RF004143</t>
  </si>
  <si>
    <t>RF004144</t>
  </si>
  <si>
    <t>RF004145</t>
  </si>
  <si>
    <t>RF004146</t>
  </si>
  <si>
    <t>RF004147</t>
  </si>
  <si>
    <t>RF004148</t>
  </si>
  <si>
    <t>RF004149</t>
  </si>
  <si>
    <t>RF004150</t>
  </si>
  <si>
    <t>RF004151</t>
  </si>
  <si>
    <t>RF004152</t>
  </si>
  <si>
    <t>RF004153</t>
  </si>
  <si>
    <t>RF004154</t>
  </si>
  <si>
    <t>RF004155</t>
  </si>
  <si>
    <t>RF004156</t>
  </si>
  <si>
    <t>RF004157</t>
  </si>
  <si>
    <t>RF004158</t>
  </si>
  <si>
    <t>RF004159</t>
  </si>
  <si>
    <t>RF004160</t>
  </si>
  <si>
    <t>RF004161</t>
  </si>
  <si>
    <t>RF004162</t>
  </si>
  <si>
    <t>RF004163</t>
  </si>
  <si>
    <t>RF004164</t>
  </si>
  <si>
    <t>RF004165</t>
  </si>
  <si>
    <t>RF004166</t>
  </si>
  <si>
    <t>RF004167</t>
  </si>
  <si>
    <t>RF004168</t>
  </si>
  <si>
    <t>RF004169</t>
  </si>
  <si>
    <t>RF004170</t>
  </si>
  <si>
    <t>RF004171</t>
  </si>
  <si>
    <t>RF004172</t>
  </si>
  <si>
    <t>RF004173</t>
  </si>
  <si>
    <t>RF004174</t>
  </si>
  <si>
    <t>RF004175</t>
  </si>
  <si>
    <t>RF004176</t>
  </si>
  <si>
    <t>RF004177</t>
  </si>
  <si>
    <t>RF004178</t>
  </si>
  <si>
    <t>RF004179</t>
  </si>
  <si>
    <t>RF004180</t>
  </si>
  <si>
    <t>RF004181</t>
  </si>
  <si>
    <t>RF004182</t>
  </si>
  <si>
    <t>RF004183</t>
  </si>
  <si>
    <t>RF004184</t>
  </si>
  <si>
    <t>RF004185</t>
  </si>
  <si>
    <t>RF004186</t>
  </si>
  <si>
    <t>RF004187</t>
  </si>
  <si>
    <t>RF004188</t>
  </si>
  <si>
    <t>RF004189</t>
  </si>
  <si>
    <t>RF004190</t>
  </si>
  <si>
    <t>RF004191</t>
  </si>
  <si>
    <t>RF004192</t>
  </si>
  <si>
    <t>RF004193</t>
  </si>
  <si>
    <t>RF004194</t>
  </si>
  <si>
    <t>RF004195</t>
  </si>
  <si>
    <t>RF004196</t>
  </si>
  <si>
    <t>RF004197</t>
  </si>
  <si>
    <t>RF004198</t>
  </si>
  <si>
    <t>RF004199</t>
  </si>
  <si>
    <t>RF004200</t>
  </si>
  <si>
    <t>RF004201</t>
  </si>
  <si>
    <t>RF004202</t>
  </si>
  <si>
    <t>RF004203</t>
  </si>
  <si>
    <t>RF004204</t>
  </si>
  <si>
    <t>RF004205</t>
  </si>
  <si>
    <t>RF004206</t>
  </si>
  <si>
    <t>RF004207</t>
  </si>
  <si>
    <t>RF004208</t>
  </si>
  <si>
    <t>RF004209</t>
  </si>
  <si>
    <t>RF004210</t>
  </si>
  <si>
    <t>RF004211</t>
  </si>
  <si>
    <t>RF004212</t>
  </si>
  <si>
    <t>RF004213</t>
  </si>
  <si>
    <t>RF004214</t>
  </si>
  <si>
    <t>RF004215</t>
  </si>
  <si>
    <t>RF004216</t>
  </si>
  <si>
    <t>RF004217</t>
  </si>
  <si>
    <t>RF004218</t>
  </si>
  <si>
    <t>RF004219</t>
  </si>
  <si>
    <t>RF004220</t>
  </si>
  <si>
    <t>RF004221</t>
  </si>
  <si>
    <t>RF004222</t>
  </si>
  <si>
    <t>RF004223</t>
  </si>
  <si>
    <t>RF004224</t>
  </si>
  <si>
    <t>RF004225</t>
  </si>
  <si>
    <t>RF004226</t>
  </si>
  <si>
    <t>RF004227</t>
  </si>
  <si>
    <t>RF004228</t>
  </si>
  <si>
    <t>RF004229</t>
  </si>
  <si>
    <t>RF004230</t>
  </si>
  <si>
    <t>RF004231</t>
  </si>
  <si>
    <t>RF004232</t>
  </si>
  <si>
    <t>RF004233</t>
  </si>
  <si>
    <t>RF004234</t>
  </si>
  <si>
    <t>RF004235</t>
  </si>
  <si>
    <t>RF004236</t>
  </si>
  <si>
    <t>RF004237</t>
  </si>
  <si>
    <t>RF004238</t>
  </si>
  <si>
    <t>RF004239</t>
  </si>
  <si>
    <t>RF004240</t>
  </si>
  <si>
    <t>RF004241</t>
  </si>
  <si>
    <t>RF004242</t>
  </si>
  <si>
    <t>RF004243</t>
  </si>
  <si>
    <t>RF004244</t>
  </si>
  <si>
    <t>RF004245</t>
  </si>
  <si>
    <t>RF004246</t>
  </si>
  <si>
    <t>RF004247</t>
  </si>
  <si>
    <t>RF004248</t>
  </si>
  <si>
    <t>RF004249</t>
  </si>
  <si>
    <t>RF004250</t>
  </si>
  <si>
    <t>RF004251</t>
  </si>
  <si>
    <t>RF004252</t>
  </si>
  <si>
    <t>RF004253</t>
  </si>
  <si>
    <t>RF004254</t>
  </si>
  <si>
    <t>RF004255</t>
  </si>
  <si>
    <t>RF004256</t>
  </si>
  <si>
    <t>RF004257</t>
  </si>
  <si>
    <t>RF004258</t>
  </si>
  <si>
    <t>RF004259</t>
  </si>
  <si>
    <t>RF004260</t>
  </si>
  <si>
    <t>RF004261</t>
  </si>
  <si>
    <t>RF004262</t>
  </si>
  <si>
    <t>RF004263</t>
  </si>
  <si>
    <t>RF004264</t>
  </si>
  <si>
    <t>RF004265</t>
  </si>
  <si>
    <t>RF004266</t>
  </si>
  <si>
    <t>RF004267</t>
  </si>
  <si>
    <t>RF004268</t>
  </si>
  <si>
    <t>RF004269</t>
  </si>
  <si>
    <t>RF004270</t>
  </si>
  <si>
    <t>RF004271</t>
  </si>
  <si>
    <t>RF004272</t>
  </si>
  <si>
    <t>RF004273</t>
  </si>
  <si>
    <t>RF004274</t>
  </si>
  <si>
    <t>RF004275</t>
  </si>
  <si>
    <t>RF004276</t>
  </si>
  <si>
    <t>RF004277</t>
  </si>
  <si>
    <t>RF004278</t>
  </si>
  <si>
    <t>RF004279</t>
  </si>
  <si>
    <t>RF004280</t>
  </si>
  <si>
    <t>RF004281</t>
  </si>
  <si>
    <t>RF004282</t>
  </si>
  <si>
    <t>RF004283</t>
  </si>
  <si>
    <t>RF004284</t>
  </si>
  <si>
    <t>RF004285</t>
  </si>
  <si>
    <t>RF004286</t>
  </si>
  <si>
    <t>RF004287</t>
  </si>
  <si>
    <t>RF004288</t>
  </si>
  <si>
    <t>RF004289</t>
  </si>
  <si>
    <t>RF004290</t>
  </si>
  <si>
    <t>RF004291</t>
  </si>
  <si>
    <t>RF004292</t>
  </si>
  <si>
    <t>RF004293</t>
  </si>
  <si>
    <t>RF004294</t>
  </si>
  <si>
    <t>RF004295</t>
  </si>
  <si>
    <t>RF004296</t>
  </si>
  <si>
    <t>RF004297</t>
  </si>
  <si>
    <t>RF004298</t>
  </si>
  <si>
    <t>RF004299</t>
  </si>
  <si>
    <t>RF004300</t>
  </si>
  <si>
    <t>RF004301</t>
  </si>
  <si>
    <t>RF004302</t>
  </si>
  <si>
    <t>RF004303</t>
  </si>
  <si>
    <t>RF004304</t>
  </si>
  <si>
    <t>RF004305</t>
  </si>
  <si>
    <t>RF004306</t>
  </si>
  <si>
    <t>RF004307</t>
  </si>
  <si>
    <t>RF004308</t>
  </si>
  <si>
    <t>RF004309</t>
  </si>
  <si>
    <t>RF004310</t>
  </si>
  <si>
    <t>RF004311</t>
  </si>
  <si>
    <t>RF004312</t>
  </si>
  <si>
    <t>RF004313</t>
  </si>
  <si>
    <t>RF004314</t>
  </si>
  <si>
    <t>RF004315</t>
  </si>
  <si>
    <t>RF004316</t>
  </si>
  <si>
    <t>RF004317</t>
  </si>
  <si>
    <t>RF004318</t>
  </si>
  <si>
    <t>RF004319</t>
  </si>
  <si>
    <t>RF004320</t>
  </si>
  <si>
    <t>RF004321</t>
  </si>
  <si>
    <t>RF004322</t>
  </si>
  <si>
    <t>RF004323</t>
  </si>
  <si>
    <t>RF004324</t>
  </si>
  <si>
    <t>RF004325</t>
  </si>
  <si>
    <t>RF004326</t>
  </si>
  <si>
    <t>RF004327</t>
  </si>
  <si>
    <t>RF004328</t>
  </si>
  <si>
    <t>RF004329</t>
  </si>
  <si>
    <t>RF004330</t>
  </si>
  <si>
    <t>RF004331</t>
  </si>
  <si>
    <t>RF004332</t>
  </si>
  <si>
    <t>RF004333</t>
  </si>
  <si>
    <t>RF004334</t>
  </si>
  <si>
    <t>RF004335</t>
  </si>
  <si>
    <t>RF004336</t>
  </si>
  <si>
    <t>RF004337</t>
  </si>
  <si>
    <t>RF004338</t>
  </si>
  <si>
    <t>RF004339</t>
  </si>
  <si>
    <t>RF004340</t>
  </si>
  <si>
    <t>RF004341</t>
  </si>
  <si>
    <t>RF004342</t>
  </si>
  <si>
    <t>RF004343</t>
  </si>
  <si>
    <t>RF004344</t>
  </si>
  <si>
    <t>RF004345</t>
  </si>
  <si>
    <t>RF004346</t>
  </si>
  <si>
    <t>RF004347</t>
  </si>
  <si>
    <t>RF004348</t>
  </si>
  <si>
    <t>RF004349</t>
  </si>
  <si>
    <t>RF004350</t>
  </si>
  <si>
    <t>RF004351</t>
  </si>
  <si>
    <t>RF004352</t>
  </si>
  <si>
    <t>RF004353</t>
  </si>
  <si>
    <t>RF004354</t>
  </si>
  <si>
    <t>RF004355</t>
  </si>
  <si>
    <t>RF004356</t>
  </si>
  <si>
    <t>RF004357</t>
  </si>
  <si>
    <t>RF004358</t>
  </si>
  <si>
    <t>RF004359</t>
  </si>
  <si>
    <t>RF004360</t>
  </si>
  <si>
    <t>RF004361</t>
  </si>
  <si>
    <t>RF004362</t>
  </si>
  <si>
    <t>RF004363</t>
  </si>
  <si>
    <t>RF004364</t>
  </si>
  <si>
    <t>RF004365</t>
  </si>
  <si>
    <t>RF004366</t>
  </si>
  <si>
    <t>RF004367</t>
  </si>
  <si>
    <t>RF004368</t>
  </si>
  <si>
    <t>RF004369</t>
  </si>
  <si>
    <t>RF004370</t>
  </si>
  <si>
    <t>RF004371</t>
  </si>
  <si>
    <t>RF004372</t>
  </si>
  <si>
    <t>RF004373</t>
  </si>
  <si>
    <t>RF004374</t>
  </si>
  <si>
    <t>RF004375</t>
  </si>
  <si>
    <t>RF004376</t>
  </si>
  <si>
    <t>RF004377</t>
  </si>
  <si>
    <t>RF004378</t>
  </si>
  <si>
    <t>RF004379</t>
  </si>
  <si>
    <t>RF004380</t>
  </si>
  <si>
    <t>RF004381</t>
  </si>
  <si>
    <t>RF004382</t>
  </si>
  <si>
    <t>RF004383</t>
  </si>
  <si>
    <t>RF004384</t>
  </si>
  <si>
    <t>RF004385</t>
  </si>
  <si>
    <t>RF004386</t>
  </si>
  <si>
    <t>RF004387</t>
  </si>
  <si>
    <t>RF004388</t>
  </si>
  <si>
    <t>RF004389</t>
  </si>
  <si>
    <t>RF004390</t>
  </si>
  <si>
    <t>RF004391</t>
  </si>
  <si>
    <t>RF004392</t>
  </si>
  <si>
    <t>RF004393</t>
  </si>
  <si>
    <t>RF004394</t>
  </si>
  <si>
    <t>RF004395</t>
  </si>
  <si>
    <t>RF004396</t>
  </si>
  <si>
    <t>RF004397</t>
  </si>
  <si>
    <t>RF004398</t>
  </si>
  <si>
    <t>RF004399</t>
  </si>
  <si>
    <t>RF004400</t>
  </si>
  <si>
    <t>RF004401</t>
  </si>
  <si>
    <t>RF004402</t>
  </si>
  <si>
    <t>RF004403</t>
  </si>
  <si>
    <t>RF004404</t>
  </si>
  <si>
    <t>RF004405</t>
  </si>
  <si>
    <t>RF004406</t>
  </si>
  <si>
    <t>RF004407</t>
  </si>
  <si>
    <t>RF004408</t>
  </si>
  <si>
    <t>RF004409</t>
  </si>
  <si>
    <t>RF004410</t>
  </si>
  <si>
    <t>RF004411</t>
  </si>
  <si>
    <t>RF004412</t>
  </si>
  <si>
    <t>RF004413</t>
  </si>
  <si>
    <t>RF004414</t>
  </si>
  <si>
    <t>RF004415</t>
  </si>
  <si>
    <t>RF004416</t>
  </si>
  <si>
    <t>RF004417</t>
  </si>
  <si>
    <t>RF004418</t>
  </si>
  <si>
    <t>RF004419</t>
  </si>
  <si>
    <t>RF004420</t>
  </si>
  <si>
    <t>RF004421</t>
  </si>
  <si>
    <t>RF004422</t>
  </si>
  <si>
    <t>RF004423</t>
  </si>
  <si>
    <t>RF004424</t>
  </si>
  <si>
    <t>RF004425</t>
  </si>
  <si>
    <t>RF004426</t>
  </si>
  <si>
    <t>RF004427</t>
  </si>
  <si>
    <t>RF004428</t>
  </si>
  <si>
    <t>RF004429</t>
  </si>
  <si>
    <t>RF004430</t>
  </si>
  <si>
    <t>RF004431</t>
  </si>
  <si>
    <t>RF004432</t>
  </si>
  <si>
    <t>RF004433</t>
  </si>
  <si>
    <t>RF004434</t>
  </si>
  <si>
    <t>RF004435</t>
  </si>
  <si>
    <t>RF004436</t>
  </si>
  <si>
    <t>RF004437</t>
  </si>
  <si>
    <t>RF004438</t>
  </si>
  <si>
    <t>RF004439</t>
  </si>
  <si>
    <t>RF004440</t>
  </si>
  <si>
    <t>RF004441</t>
  </si>
  <si>
    <t>RF004442</t>
  </si>
  <si>
    <t>RF004443</t>
  </si>
  <si>
    <t>RF004444</t>
  </si>
  <si>
    <t>RF004445</t>
  </si>
  <si>
    <t>RF004446</t>
  </si>
  <si>
    <t>RF004447</t>
  </si>
  <si>
    <t>RF004448</t>
  </si>
  <si>
    <t>RF004449</t>
  </si>
  <si>
    <t>RF004450</t>
  </si>
  <si>
    <t>RF004451</t>
  </si>
  <si>
    <t>RF004452</t>
  </si>
  <si>
    <t>RF004453</t>
  </si>
  <si>
    <t>RF004454</t>
  </si>
  <si>
    <t>RF004455</t>
  </si>
  <si>
    <t>RF004456</t>
  </si>
  <si>
    <t>RF004457</t>
  </si>
  <si>
    <t>RF004458</t>
  </si>
  <si>
    <t>RF004459</t>
  </si>
  <si>
    <t>RF004460</t>
  </si>
  <si>
    <t>RF004461</t>
  </si>
  <si>
    <t>RF004462</t>
  </si>
  <si>
    <t>RF004463</t>
  </si>
  <si>
    <t>RF004464</t>
  </si>
  <si>
    <t>RF004465</t>
  </si>
  <si>
    <t>RF004466</t>
  </si>
  <si>
    <t>RF004467</t>
  </si>
  <si>
    <t>RF004468</t>
  </si>
  <si>
    <t>RF004469</t>
  </si>
  <si>
    <t>RF004470</t>
  </si>
  <si>
    <t>RF004471</t>
  </si>
  <si>
    <t>RF004472</t>
  </si>
  <si>
    <t>RF004473</t>
  </si>
  <si>
    <t>RF004474</t>
  </si>
  <si>
    <t>RF004475</t>
  </si>
  <si>
    <t>RF004476</t>
  </si>
  <si>
    <t>RF004477</t>
  </si>
  <si>
    <t>RF004478</t>
  </si>
  <si>
    <t>RF004479</t>
  </si>
  <si>
    <t>RF004480</t>
  </si>
  <si>
    <t>RF004481</t>
  </si>
  <si>
    <t>RF004482</t>
  </si>
  <si>
    <t>RF004483</t>
  </si>
  <si>
    <t>RF004484</t>
  </si>
  <si>
    <t>RF004485</t>
  </si>
  <si>
    <t>RF004486</t>
  </si>
  <si>
    <t>RF004487</t>
  </si>
  <si>
    <t>RF004488</t>
  </si>
  <si>
    <t>RF004489</t>
  </si>
  <si>
    <t>RF004490</t>
  </si>
  <si>
    <t>RF004491</t>
  </si>
  <si>
    <t>RF004492</t>
  </si>
  <si>
    <t>RF004493</t>
  </si>
  <si>
    <t>RF004494</t>
  </si>
  <si>
    <t>RF004495</t>
  </si>
  <si>
    <t>RF004496</t>
  </si>
  <si>
    <t>RF004497</t>
  </si>
  <si>
    <t>RF004498</t>
  </si>
  <si>
    <t>RF004499</t>
  </si>
  <si>
    <t>RF004500</t>
  </si>
  <si>
    <t>RF004501</t>
  </si>
  <si>
    <t>RF004502</t>
  </si>
  <si>
    <t>RF004503</t>
  </si>
  <si>
    <t>RF004504</t>
  </si>
  <si>
    <t>RF004505</t>
  </si>
  <si>
    <t>RF004506</t>
  </si>
  <si>
    <t>RF004507</t>
  </si>
  <si>
    <t>RF004508</t>
  </si>
  <si>
    <t>RF004509</t>
  </si>
  <si>
    <t>RF004510</t>
  </si>
  <si>
    <t>RF004511</t>
  </si>
  <si>
    <t>RF004512</t>
  </si>
  <si>
    <t>RF004513</t>
  </si>
  <si>
    <t>RF004514</t>
  </si>
  <si>
    <t>RF004515</t>
  </si>
  <si>
    <t>RF004516</t>
  </si>
  <si>
    <t>RF004517</t>
  </si>
  <si>
    <t>RF004518</t>
  </si>
  <si>
    <t>RF004519</t>
  </si>
  <si>
    <t>RF004520</t>
  </si>
  <si>
    <t>RF004521</t>
  </si>
  <si>
    <t>RF004522</t>
  </si>
  <si>
    <t>RF004523</t>
  </si>
  <si>
    <t>RF004524</t>
  </si>
  <si>
    <t>RF004525</t>
  </si>
  <si>
    <t>RF004526</t>
  </si>
  <si>
    <t>RF004527</t>
  </si>
  <si>
    <t>RF004528</t>
  </si>
  <si>
    <t>RF004529</t>
  </si>
  <si>
    <t>RF004530</t>
  </si>
  <si>
    <t>RF004531</t>
  </si>
  <si>
    <t>RF004532</t>
  </si>
  <si>
    <t>RF004533</t>
  </si>
  <si>
    <t>RF004534</t>
  </si>
  <si>
    <t>RF004535</t>
  </si>
  <si>
    <t>RF004536</t>
  </si>
  <si>
    <t>RF004537</t>
  </si>
  <si>
    <t>RF004538</t>
  </si>
  <si>
    <t>RF004539</t>
  </si>
  <si>
    <t>RF004540</t>
  </si>
  <si>
    <t>RF004541</t>
  </si>
  <si>
    <t>RF004542</t>
  </si>
  <si>
    <t>RF004543</t>
  </si>
  <si>
    <t>RF004544</t>
  </si>
  <si>
    <t>RF004545</t>
  </si>
  <si>
    <t>RF004546</t>
  </si>
  <si>
    <t>RF004547</t>
  </si>
  <si>
    <t>RF004548</t>
  </si>
  <si>
    <t>RF004549</t>
  </si>
  <si>
    <t>RF004550</t>
  </si>
  <si>
    <t>RF004551</t>
  </si>
  <si>
    <t>RF004552</t>
  </si>
  <si>
    <t>RF004553</t>
  </si>
  <si>
    <t>RF004554</t>
  </si>
  <si>
    <t>RF004555</t>
  </si>
  <si>
    <t>RF004556</t>
  </si>
  <si>
    <t>RF004557</t>
  </si>
  <si>
    <t>RF004558</t>
  </si>
  <si>
    <t>RF004559</t>
  </si>
  <si>
    <t>RF004560</t>
  </si>
  <si>
    <t>RF004561</t>
  </si>
  <si>
    <t>RF004562</t>
  </si>
  <si>
    <t>RF004563</t>
  </si>
  <si>
    <t>RF004564</t>
  </si>
  <si>
    <t>RF004565</t>
  </si>
  <si>
    <t>RF004566</t>
  </si>
  <si>
    <t>RF004567</t>
  </si>
  <si>
    <t>RF004568</t>
  </si>
  <si>
    <t>RF004569</t>
  </si>
  <si>
    <t>RF004570</t>
  </si>
  <si>
    <t>RF004571</t>
  </si>
  <si>
    <t>RF004572</t>
  </si>
  <si>
    <t>RF004573</t>
  </si>
  <si>
    <t>RF004574</t>
  </si>
  <si>
    <t>RF004575</t>
  </si>
  <si>
    <t>RF004576</t>
  </si>
  <si>
    <t>RF004577</t>
  </si>
  <si>
    <t>RF004578</t>
  </si>
  <si>
    <t>RF004579</t>
  </si>
  <si>
    <t>RF004580</t>
  </si>
  <si>
    <t>RF004581</t>
  </si>
  <si>
    <t>RF004582</t>
  </si>
  <si>
    <t>RF004583</t>
  </si>
  <si>
    <t>RF004584</t>
  </si>
  <si>
    <t>RF004585</t>
  </si>
  <si>
    <t>RF004586</t>
  </si>
  <si>
    <t>RF004587</t>
  </si>
  <si>
    <t>RF004588</t>
  </si>
  <si>
    <t>RF004589</t>
  </si>
  <si>
    <t>RF004590</t>
  </si>
  <si>
    <t>RF004591</t>
  </si>
  <si>
    <t>RF004592</t>
  </si>
  <si>
    <t>RF004593</t>
  </si>
  <si>
    <t>RF004594</t>
  </si>
  <si>
    <t>RF004595</t>
  </si>
  <si>
    <t>RF004596</t>
  </si>
  <si>
    <t>RF004597</t>
  </si>
  <si>
    <t>RF004598</t>
  </si>
  <si>
    <t>RF004599</t>
  </si>
  <si>
    <t>RF004600</t>
  </si>
  <si>
    <t>RF004601</t>
  </si>
  <si>
    <t>RF004602</t>
  </si>
  <si>
    <t>RF004603</t>
  </si>
  <si>
    <t>RF004604</t>
  </si>
  <si>
    <t>RF004605</t>
  </si>
  <si>
    <t>RF004606</t>
  </si>
  <si>
    <t>RF004607</t>
  </si>
  <si>
    <t>RF004608</t>
  </si>
  <si>
    <t>RF004609</t>
  </si>
  <si>
    <t>RF004610</t>
  </si>
  <si>
    <t>RF004611</t>
  </si>
  <si>
    <t>RF004612</t>
  </si>
  <si>
    <t>RF004613</t>
  </si>
  <si>
    <t>RF004614</t>
  </si>
  <si>
    <t>RF004615</t>
  </si>
  <si>
    <t>RF004616</t>
  </si>
  <si>
    <t>RF004617</t>
  </si>
  <si>
    <t>RF004618</t>
  </si>
  <si>
    <t>RF004619</t>
  </si>
  <si>
    <t>RF004620</t>
  </si>
  <si>
    <t>RF004621</t>
  </si>
  <si>
    <t>RF004622</t>
  </si>
  <si>
    <t>RF004623</t>
  </si>
  <si>
    <t>RF004624</t>
  </si>
  <si>
    <t>RF004625</t>
  </si>
  <si>
    <t>RF004626</t>
  </si>
  <si>
    <t>RF004627</t>
  </si>
  <si>
    <t>RF004628</t>
  </si>
  <si>
    <t>RF004629</t>
  </si>
  <si>
    <t>RF004630</t>
  </si>
  <si>
    <t>RF004631</t>
  </si>
  <si>
    <t>RF004632</t>
  </si>
  <si>
    <t>RF004633</t>
  </si>
  <si>
    <t>RF004634</t>
  </si>
  <si>
    <t>RF004635</t>
  </si>
  <si>
    <t>RF004636</t>
  </si>
  <si>
    <t>RF004637</t>
  </si>
  <si>
    <t>RF004638</t>
  </si>
  <si>
    <t>RF004639</t>
  </si>
  <si>
    <t>RF004640</t>
  </si>
  <si>
    <t>RF004641</t>
  </si>
  <si>
    <t>RF004642</t>
  </si>
  <si>
    <t>RF004643</t>
  </si>
  <si>
    <t>RF004644</t>
  </si>
  <si>
    <t>RF004645</t>
  </si>
  <si>
    <t>RF004646</t>
  </si>
  <si>
    <t>RF004647</t>
  </si>
  <si>
    <t>RF004648</t>
  </si>
  <si>
    <t>RF004649</t>
  </si>
  <si>
    <t>RF004650</t>
  </si>
  <si>
    <t>RF004651</t>
  </si>
  <si>
    <t>RF004652</t>
  </si>
  <si>
    <t>RF004653</t>
  </si>
  <si>
    <t>RF004654</t>
  </si>
  <si>
    <t>RF004655</t>
  </si>
  <si>
    <t>RF004656</t>
  </si>
  <si>
    <t>RF004657</t>
  </si>
  <si>
    <t>RF004658</t>
  </si>
  <si>
    <t>RF004659</t>
  </si>
  <si>
    <t>RF004660</t>
  </si>
  <si>
    <t>RF004661</t>
  </si>
  <si>
    <t>RF004662</t>
  </si>
  <si>
    <t>RF004663</t>
  </si>
  <si>
    <t>RF004664</t>
  </si>
  <si>
    <t>RF004665</t>
  </si>
  <si>
    <t>RF004666</t>
  </si>
  <si>
    <t>RF004667</t>
  </si>
  <si>
    <t>RF004668</t>
  </si>
  <si>
    <t>RF004669</t>
  </si>
  <si>
    <t>RF004670</t>
  </si>
  <si>
    <t>RF004671</t>
  </si>
  <si>
    <t>RF004672</t>
  </si>
  <si>
    <t>RF004673</t>
  </si>
  <si>
    <t>RF004674</t>
  </si>
  <si>
    <t>RF004675</t>
  </si>
  <si>
    <t>RF004676</t>
  </si>
  <si>
    <t>RF004677</t>
  </si>
  <si>
    <t>RF004678</t>
  </si>
  <si>
    <t>RF004679</t>
  </si>
  <si>
    <t>RF004680</t>
  </si>
  <si>
    <t>RF004681</t>
  </si>
  <si>
    <t>RF004682</t>
  </si>
  <si>
    <t>RF004683</t>
  </si>
  <si>
    <t>RF004684</t>
  </si>
  <si>
    <t>RF004685</t>
  </si>
  <si>
    <t>RF004686</t>
  </si>
  <si>
    <t>RF004687</t>
  </si>
  <si>
    <t>RF004688</t>
  </si>
  <si>
    <t>RF004689</t>
  </si>
  <si>
    <t>RF004690</t>
  </si>
  <si>
    <t>RF004691</t>
  </si>
  <si>
    <t>RF004692</t>
  </si>
  <si>
    <t>RF004693</t>
  </si>
  <si>
    <t>RF004694</t>
  </si>
  <si>
    <t>RF004695</t>
  </si>
  <si>
    <t>RF004696</t>
  </si>
  <si>
    <t>RF004697</t>
  </si>
  <si>
    <t>RF004698</t>
  </si>
  <si>
    <t>RF004699</t>
  </si>
  <si>
    <t>RF004700</t>
  </si>
  <si>
    <t>RF004701</t>
  </si>
  <si>
    <t>RF004702</t>
  </si>
  <si>
    <t>RF004703</t>
  </si>
  <si>
    <t>RF004704</t>
  </si>
  <si>
    <t>RF004705</t>
  </si>
  <si>
    <t>RF004706</t>
  </si>
  <si>
    <t>RF004707</t>
  </si>
  <si>
    <t>RF004708</t>
  </si>
  <si>
    <t>RF004709</t>
  </si>
  <si>
    <t>RF004710</t>
  </si>
  <si>
    <t>RF004711</t>
  </si>
  <si>
    <t>RF004712</t>
  </si>
  <si>
    <t>RF004713</t>
  </si>
  <si>
    <t>RF004714</t>
  </si>
  <si>
    <t>RF004715</t>
  </si>
  <si>
    <t>RF004716</t>
  </si>
  <si>
    <t>RF004717</t>
  </si>
  <si>
    <t>RF004718</t>
  </si>
  <si>
    <t>RF004719</t>
  </si>
  <si>
    <t>RF004720</t>
  </si>
  <si>
    <t>RF004721</t>
  </si>
  <si>
    <t>RF004722</t>
  </si>
  <si>
    <t>RF004723</t>
  </si>
  <si>
    <t>RF004724</t>
  </si>
  <si>
    <t>RF004725</t>
  </si>
  <si>
    <t>RF004726</t>
  </si>
  <si>
    <t>RF004727</t>
  </si>
  <si>
    <t>RF004728</t>
  </si>
  <si>
    <t>RF004729</t>
  </si>
  <si>
    <t>RF004730</t>
  </si>
  <si>
    <t>RF004731</t>
  </si>
  <si>
    <t>RF004732</t>
  </si>
  <si>
    <t>RF004733</t>
  </si>
  <si>
    <t>RF004734</t>
  </si>
  <si>
    <t>RF004735</t>
  </si>
  <si>
    <t>RF004736</t>
  </si>
  <si>
    <t>RF004737</t>
  </si>
  <si>
    <t>RF004738</t>
  </si>
  <si>
    <t>RF004739</t>
  </si>
  <si>
    <t>RF004740</t>
  </si>
  <si>
    <t>RF004741</t>
  </si>
  <si>
    <t>RF004742</t>
  </si>
  <si>
    <t>RF004743</t>
  </si>
  <si>
    <t>RF004744</t>
  </si>
  <si>
    <t>RF004745</t>
  </si>
  <si>
    <t>RF004746</t>
  </si>
  <si>
    <t>RF004747</t>
  </si>
  <si>
    <t>RF004748</t>
  </si>
  <si>
    <t>RF004749</t>
  </si>
  <si>
    <t>RF004750</t>
  </si>
  <si>
    <t>RF004751</t>
  </si>
  <si>
    <t>RF004752</t>
  </si>
  <si>
    <t>RF004753</t>
  </si>
  <si>
    <t>RF004754</t>
  </si>
  <si>
    <t>RF004755</t>
  </si>
  <si>
    <t>RF004756</t>
  </si>
  <si>
    <t>RF004757</t>
  </si>
  <si>
    <t>RF004758</t>
  </si>
  <si>
    <t>RF004759</t>
  </si>
  <si>
    <t>RF004760</t>
  </si>
  <si>
    <t>RF004761</t>
  </si>
  <si>
    <t>RF004762</t>
  </si>
  <si>
    <t>RF004763</t>
  </si>
  <si>
    <t>RF004764</t>
  </si>
  <si>
    <t>RF004765</t>
  </si>
  <si>
    <t>RF004766</t>
  </si>
  <si>
    <t>RF004767</t>
  </si>
  <si>
    <t>RF004768</t>
  </si>
  <si>
    <t>RF004769</t>
  </si>
  <si>
    <t>RF004770</t>
  </si>
  <si>
    <t>RF004771</t>
  </si>
  <si>
    <t>RF004772</t>
  </si>
  <si>
    <t>RF004773</t>
  </si>
  <si>
    <t>RF004774</t>
  </si>
  <si>
    <t>RF004775</t>
  </si>
  <si>
    <t>RF004776</t>
  </si>
  <si>
    <t>RF004777</t>
  </si>
  <si>
    <t>RF004778</t>
  </si>
  <si>
    <t>RF004779</t>
  </si>
  <si>
    <t>RF004780</t>
  </si>
  <si>
    <t>RF004781</t>
  </si>
  <si>
    <t>RF004782</t>
  </si>
  <si>
    <t>RF004783</t>
  </si>
  <si>
    <t>RF004784</t>
  </si>
  <si>
    <t>RF004785</t>
  </si>
  <si>
    <t>RF004786</t>
  </si>
  <si>
    <t>RF004787</t>
  </si>
  <si>
    <t>RF004788</t>
  </si>
  <si>
    <t>RF004789</t>
  </si>
  <si>
    <t>RF004790</t>
  </si>
  <si>
    <t>RF004791</t>
  </si>
  <si>
    <t>RF004792</t>
  </si>
  <si>
    <t>RF004793</t>
  </si>
  <si>
    <t>RF004794</t>
  </si>
  <si>
    <t>RF004795</t>
  </si>
  <si>
    <t>RF004796</t>
  </si>
  <si>
    <t>RF004797</t>
  </si>
  <si>
    <t>RF004798</t>
  </si>
  <si>
    <t>RF004799</t>
  </si>
  <si>
    <t>RF004800</t>
  </si>
  <si>
    <t>RF004801</t>
  </si>
  <si>
    <t>RF004802</t>
  </si>
  <si>
    <t>RF004803</t>
  </si>
  <si>
    <t>RF004804</t>
  </si>
  <si>
    <t>RF004805</t>
  </si>
  <si>
    <t>RF004806</t>
  </si>
  <si>
    <t>RF004807</t>
  </si>
  <si>
    <t>RF004808</t>
  </si>
  <si>
    <t>RF004809</t>
  </si>
  <si>
    <t>RF004810</t>
  </si>
  <si>
    <t>RF004811</t>
  </si>
  <si>
    <t>RF004812</t>
  </si>
  <si>
    <t>RF004813</t>
  </si>
  <si>
    <t>RF004814</t>
  </si>
  <si>
    <t>RF004815</t>
  </si>
  <si>
    <t>RF004816</t>
  </si>
  <si>
    <t>RF004817</t>
  </si>
  <si>
    <t>RF004818</t>
  </si>
  <si>
    <t>RF004819</t>
  </si>
  <si>
    <t>RF004820</t>
  </si>
  <si>
    <t>RF004821</t>
  </si>
  <si>
    <t>RF004822</t>
  </si>
  <si>
    <t>RF004823</t>
  </si>
  <si>
    <t>RF004824</t>
  </si>
  <si>
    <t>RF004825</t>
  </si>
  <si>
    <t>RF004826</t>
  </si>
  <si>
    <t>RF004827</t>
  </si>
  <si>
    <t>RF004828</t>
  </si>
  <si>
    <t>RF004829</t>
  </si>
  <si>
    <t>RF004830</t>
  </si>
  <si>
    <t>RF004831</t>
  </si>
  <si>
    <t>RF004832</t>
  </si>
  <si>
    <t>RF004833</t>
  </si>
  <si>
    <t>RF004834</t>
  </si>
  <si>
    <t>RF004835</t>
  </si>
  <si>
    <t>RF004836</t>
  </si>
  <si>
    <t>RF004837</t>
  </si>
  <si>
    <t>RF004838</t>
  </si>
  <si>
    <t>RF004839</t>
  </si>
  <si>
    <t>RF004840</t>
  </si>
  <si>
    <t>RF004841</t>
  </si>
  <si>
    <t>RF004842</t>
  </si>
  <si>
    <t>RF004843</t>
  </si>
  <si>
    <t>RF004844</t>
  </si>
  <si>
    <t>RF004845</t>
  </si>
  <si>
    <t>RF004846</t>
  </si>
  <si>
    <t>RF004847</t>
  </si>
  <si>
    <t>RF004848</t>
  </si>
  <si>
    <t>RF004849</t>
  </si>
  <si>
    <t>RF004850</t>
  </si>
  <si>
    <t>RF004851</t>
  </si>
  <si>
    <t>RF004852</t>
  </si>
  <si>
    <t>RF004853</t>
  </si>
  <si>
    <t>RF004854</t>
  </si>
  <si>
    <t>RF004855</t>
  </si>
  <si>
    <t>RF004856</t>
  </si>
  <si>
    <t>RF004857</t>
  </si>
  <si>
    <t>RF004858</t>
  </si>
  <si>
    <t>RF004859</t>
  </si>
  <si>
    <t>RF004860</t>
  </si>
  <si>
    <t>RF004861</t>
  </si>
  <si>
    <t>RF004862</t>
  </si>
  <si>
    <t>RF004863</t>
  </si>
  <si>
    <t>RF004864</t>
  </si>
  <si>
    <t>RF004865</t>
  </si>
  <si>
    <t>RF004866</t>
  </si>
  <si>
    <t>RF004867</t>
  </si>
  <si>
    <t>RF004868</t>
  </si>
  <si>
    <t>RF004869</t>
  </si>
  <si>
    <t>RF004870</t>
  </si>
  <si>
    <t>RF004871</t>
  </si>
  <si>
    <t>RF004872</t>
  </si>
  <si>
    <t>RF004873</t>
  </si>
  <si>
    <t>RF004874</t>
  </si>
  <si>
    <t>RF004875</t>
  </si>
  <si>
    <t>RF004876</t>
  </si>
  <si>
    <t>RF004877</t>
  </si>
  <si>
    <t>RF004878</t>
  </si>
  <si>
    <t>RF004879</t>
  </si>
  <si>
    <t>RF004880</t>
  </si>
  <si>
    <t>RF004881</t>
  </si>
  <si>
    <t>RF004882</t>
  </si>
  <si>
    <t>RF004883</t>
  </si>
  <si>
    <t>RF004884</t>
  </si>
  <si>
    <t>RF004885</t>
  </si>
  <si>
    <t>RF004886</t>
  </si>
  <si>
    <t>RF004887</t>
  </si>
  <si>
    <t>RF004888</t>
  </si>
  <si>
    <t>RF004889</t>
  </si>
  <si>
    <t>RF004890</t>
  </si>
  <si>
    <t>RF004891</t>
  </si>
  <si>
    <t>RF004892</t>
  </si>
  <si>
    <t>RF004893</t>
  </si>
  <si>
    <t>RF004894</t>
  </si>
  <si>
    <t>RF004895</t>
  </si>
  <si>
    <t>RF004896</t>
  </si>
  <si>
    <t>RF004897</t>
  </si>
  <si>
    <t>RF004898</t>
  </si>
  <si>
    <t>RF004899</t>
  </si>
  <si>
    <t>RF004900</t>
  </si>
  <si>
    <t>RF004901</t>
  </si>
  <si>
    <t>RF004902</t>
  </si>
  <si>
    <t>RF004903</t>
  </si>
  <si>
    <t>RF004904</t>
  </si>
  <si>
    <t>RF004905</t>
  </si>
  <si>
    <t>RF004906</t>
  </si>
  <si>
    <t>RF004907</t>
  </si>
  <si>
    <t>RF004908</t>
  </si>
  <si>
    <t>RF004909</t>
  </si>
  <si>
    <t>RF004910</t>
  </si>
  <si>
    <t>RF004911</t>
  </si>
  <si>
    <t>RF004912</t>
  </si>
  <si>
    <t>RF004913</t>
  </si>
  <si>
    <t>RF004914</t>
  </si>
  <si>
    <t>RF004915</t>
  </si>
  <si>
    <t>RF004916</t>
  </si>
  <si>
    <t>RF004917</t>
  </si>
  <si>
    <t>RF004918</t>
  </si>
  <si>
    <t>RF004919</t>
  </si>
  <si>
    <t>RF004920</t>
  </si>
  <si>
    <t>RF004921</t>
  </si>
  <si>
    <t>RF004922</t>
  </si>
  <si>
    <t>RF004923</t>
  </si>
  <si>
    <t>RF004924</t>
  </si>
  <si>
    <t>RF004925</t>
  </si>
  <si>
    <t>RF004926</t>
  </si>
  <si>
    <t>RF004927</t>
  </si>
  <si>
    <t>RF004928</t>
  </si>
  <si>
    <t>RF004929</t>
  </si>
  <si>
    <t>RF004930</t>
  </si>
  <si>
    <t>RF004931</t>
  </si>
  <si>
    <t>RF004932</t>
  </si>
  <si>
    <t>RF004933</t>
  </si>
  <si>
    <t>RF004934</t>
  </si>
  <si>
    <t>RF004935</t>
  </si>
  <si>
    <t>RF004936</t>
  </si>
  <si>
    <t>RF004937</t>
  </si>
  <si>
    <t>RF004938</t>
  </si>
  <si>
    <t>RF004939</t>
  </si>
  <si>
    <t>RF004940</t>
  </si>
  <si>
    <t>RF004941</t>
  </si>
  <si>
    <t>RF004942</t>
  </si>
  <si>
    <t>RF004943</t>
  </si>
  <si>
    <t>RF004944</t>
  </si>
  <si>
    <t>RF004945</t>
  </si>
  <si>
    <t>RF004946</t>
  </si>
  <si>
    <t>RF004947</t>
  </si>
  <si>
    <t>RF004948</t>
  </si>
  <si>
    <t>RF004949</t>
  </si>
  <si>
    <t>RF004950</t>
  </si>
  <si>
    <t>RF004951</t>
  </si>
  <si>
    <t>RF004952</t>
  </si>
  <si>
    <t>RF004953</t>
  </si>
  <si>
    <t>RF004954</t>
  </si>
  <si>
    <t>RF004955</t>
  </si>
  <si>
    <t>RF004956</t>
  </si>
  <si>
    <t>RF004957</t>
  </si>
  <si>
    <t>RF004958</t>
  </si>
  <si>
    <t>RF004959</t>
  </si>
  <si>
    <t>RF004960</t>
  </si>
  <si>
    <t>RF004961</t>
  </si>
  <si>
    <t>RF004962</t>
  </si>
  <si>
    <t>RF004963</t>
  </si>
  <si>
    <t>RF004964</t>
  </si>
  <si>
    <t>RF004965</t>
  </si>
  <si>
    <t>RF004966</t>
  </si>
  <si>
    <t>RF004967</t>
  </si>
  <si>
    <t>RF004968</t>
  </si>
  <si>
    <t>RF004969</t>
  </si>
  <si>
    <t>RF004970</t>
  </si>
  <si>
    <t>RF004971</t>
  </si>
  <si>
    <t>RF004972</t>
  </si>
  <si>
    <t>RF004973</t>
  </si>
  <si>
    <t>RF004974</t>
  </si>
  <si>
    <t>RF004975</t>
  </si>
  <si>
    <t>RF004976</t>
  </si>
  <si>
    <t>RF004977</t>
  </si>
  <si>
    <t>RF004978</t>
  </si>
  <si>
    <t>RF004979</t>
  </si>
  <si>
    <t>RF004980</t>
  </si>
  <si>
    <t>RF004981</t>
  </si>
  <si>
    <t>RF004982</t>
  </si>
  <si>
    <t>RF004983</t>
  </si>
  <si>
    <t>RF004984</t>
  </si>
  <si>
    <t>RF004985</t>
  </si>
  <si>
    <t>RF004986</t>
  </si>
  <si>
    <t>RF004987</t>
  </si>
  <si>
    <t>RF004988</t>
  </si>
  <si>
    <t>RF004989</t>
  </si>
  <si>
    <t>RF004990</t>
  </si>
  <si>
    <t>RF004991</t>
  </si>
  <si>
    <t>RF004992</t>
  </si>
  <si>
    <t>RF004993</t>
  </si>
  <si>
    <t>RF004994</t>
  </si>
  <si>
    <t>RF004995</t>
  </si>
  <si>
    <t>RF004996</t>
  </si>
  <si>
    <t>RF004997</t>
  </si>
  <si>
    <t>RF004998</t>
  </si>
  <si>
    <t>RF004999</t>
  </si>
  <si>
    <t>RF005000</t>
  </si>
  <si>
    <t>RF005001</t>
  </si>
  <si>
    <t>RF005002</t>
  </si>
  <si>
    <t>RF005003</t>
  </si>
  <si>
    <t>RF005004</t>
  </si>
  <si>
    <t>RF005005</t>
  </si>
  <si>
    <t>RF005006</t>
  </si>
  <si>
    <t>RF005007</t>
  </si>
  <si>
    <t>RF005008</t>
  </si>
  <si>
    <t>RF005009</t>
  </si>
  <si>
    <t>RF005010</t>
  </si>
  <si>
    <t>RF005011</t>
  </si>
  <si>
    <t>RF005012</t>
  </si>
  <si>
    <t>RF005013</t>
  </si>
  <si>
    <t>RF005014</t>
  </si>
  <si>
    <t>RF005015</t>
  </si>
  <si>
    <t>RF005016</t>
  </si>
  <si>
    <t>RF005017</t>
  </si>
  <si>
    <t>RF005018</t>
  </si>
  <si>
    <t>RF005019</t>
  </si>
  <si>
    <t>RF005020</t>
  </si>
  <si>
    <t>RF005021</t>
  </si>
  <si>
    <t>RF005022</t>
  </si>
  <si>
    <t>RF005023</t>
  </si>
  <si>
    <t>RF005024</t>
  </si>
  <si>
    <t>RF005025</t>
  </si>
  <si>
    <t>RF005026</t>
  </si>
  <si>
    <t>RF005027</t>
  </si>
  <si>
    <t>RF005028</t>
  </si>
  <si>
    <t>RF005029</t>
  </si>
  <si>
    <t>RF005030</t>
  </si>
  <si>
    <t>RF005031</t>
  </si>
  <si>
    <t>RF005032</t>
  </si>
  <si>
    <t>RF005033</t>
  </si>
  <si>
    <t>RF005034</t>
  </si>
  <si>
    <t>RF005035</t>
  </si>
  <si>
    <t>RF005036</t>
  </si>
  <si>
    <t>RF005037</t>
  </si>
  <si>
    <t>RF005038</t>
  </si>
  <si>
    <t>RF005039</t>
  </si>
  <si>
    <t>RF005040</t>
  </si>
  <si>
    <t>RF005041</t>
  </si>
  <si>
    <t>RF005042</t>
  </si>
  <si>
    <t>RF005043</t>
  </si>
  <si>
    <t>RF005044</t>
  </si>
  <si>
    <t>RF005045</t>
  </si>
  <si>
    <t>RF005046</t>
  </si>
  <si>
    <t>RF005047</t>
  </si>
  <si>
    <t>RF005048</t>
  </si>
  <si>
    <t>RF005049</t>
  </si>
  <si>
    <t>RF005050</t>
  </si>
  <si>
    <t>RF005051</t>
  </si>
  <si>
    <t>RF005052</t>
  </si>
  <si>
    <t>RF005053</t>
  </si>
  <si>
    <t>RF005054</t>
  </si>
  <si>
    <t>RF005055</t>
  </si>
  <si>
    <t>RF005056</t>
  </si>
  <si>
    <t>RF005057</t>
  </si>
  <si>
    <t>RF005058</t>
  </si>
  <si>
    <t>RF005059</t>
  </si>
  <si>
    <t>RF005060</t>
  </si>
  <si>
    <t>RF005061</t>
  </si>
  <si>
    <t>RF005062</t>
  </si>
  <si>
    <t>RF005063</t>
  </si>
  <si>
    <t>RF005064</t>
  </si>
  <si>
    <t>RF005065</t>
  </si>
  <si>
    <t>RF005066</t>
  </si>
  <si>
    <t>RF005067</t>
  </si>
  <si>
    <t>RF005068</t>
  </si>
  <si>
    <t>RF005069</t>
  </si>
  <si>
    <t>RF005070</t>
  </si>
  <si>
    <t>RF005071</t>
  </si>
  <si>
    <t>RF005072</t>
  </si>
  <si>
    <t>RF005073</t>
  </si>
  <si>
    <t>RF005074</t>
  </si>
  <si>
    <t>RF005075</t>
  </si>
  <si>
    <t>RF005076</t>
  </si>
  <si>
    <t>RF005077</t>
  </si>
  <si>
    <t>RF005078</t>
  </si>
  <si>
    <t>RF005079</t>
  </si>
  <si>
    <t>RF005080</t>
  </si>
  <si>
    <t>RF005081</t>
  </si>
  <si>
    <t>RF005082</t>
  </si>
  <si>
    <t>RF005083</t>
  </si>
  <si>
    <t>RF005084</t>
  </si>
  <si>
    <t>RF005085</t>
  </si>
  <si>
    <t>RF005086</t>
  </si>
  <si>
    <t>RF005087</t>
  </si>
  <si>
    <t>RF005088</t>
  </si>
  <si>
    <t>RF005089</t>
  </si>
  <si>
    <t>RF005090</t>
  </si>
  <si>
    <t>RF005091</t>
  </si>
  <si>
    <t>RF005092</t>
  </si>
  <si>
    <t>RF005093</t>
  </si>
  <si>
    <t>RF005094</t>
  </si>
  <si>
    <t>RF005095</t>
  </si>
  <si>
    <t>RF005096</t>
  </si>
  <si>
    <t>RF005097</t>
  </si>
  <si>
    <t>RF005098</t>
  </si>
  <si>
    <t>RF005099</t>
  </si>
  <si>
    <t>RF005100</t>
  </si>
  <si>
    <t>RF005101</t>
  </si>
  <si>
    <t>RF005102</t>
  </si>
  <si>
    <t>RF005103</t>
  </si>
  <si>
    <t>RF005104</t>
  </si>
  <si>
    <t>RF005105</t>
  </si>
  <si>
    <t>RF005106</t>
  </si>
  <si>
    <t>RF005107</t>
  </si>
  <si>
    <t>RF005108</t>
  </si>
  <si>
    <t>RF005109</t>
  </si>
  <si>
    <t>RF005110</t>
  </si>
  <si>
    <t>RF005111</t>
  </si>
  <si>
    <t>RF005112</t>
  </si>
  <si>
    <t>RF005113</t>
  </si>
  <si>
    <t>RF005114</t>
  </si>
  <si>
    <t>RF005115</t>
  </si>
  <si>
    <t>RF005116</t>
  </si>
  <si>
    <t>RF005117</t>
  </si>
  <si>
    <t>RF005118</t>
  </si>
  <si>
    <t>RF005119</t>
  </si>
  <si>
    <t>RF005120</t>
  </si>
  <si>
    <t>RF005121</t>
  </si>
  <si>
    <t>RF005122</t>
  </si>
  <si>
    <t>RF005123</t>
  </si>
  <si>
    <t>RF005124</t>
  </si>
  <si>
    <t>RF005125</t>
  </si>
  <si>
    <t>RF005126</t>
  </si>
  <si>
    <t>RF005127</t>
  </si>
  <si>
    <t>RF005128</t>
  </si>
  <si>
    <t>RF005129</t>
  </si>
  <si>
    <t>RF005130</t>
  </si>
  <si>
    <t>RF005131</t>
  </si>
  <si>
    <t>RF005132</t>
  </si>
  <si>
    <t>RF005133</t>
  </si>
  <si>
    <t>RF005134</t>
  </si>
  <si>
    <t>RF005135</t>
  </si>
  <si>
    <t>RF005136</t>
  </si>
  <si>
    <t>RF005137</t>
  </si>
  <si>
    <t>RF005138</t>
  </si>
  <si>
    <t>RF005139</t>
  </si>
  <si>
    <t>RF005140</t>
  </si>
  <si>
    <t>RF005141</t>
  </si>
  <si>
    <t>RF005142</t>
  </si>
  <si>
    <t>RF005143</t>
  </si>
  <si>
    <t>RF005144</t>
  </si>
  <si>
    <t>RF005145</t>
  </si>
  <si>
    <t>RF005146</t>
  </si>
  <si>
    <t>RF005147</t>
  </si>
  <si>
    <t>RF005148</t>
  </si>
  <si>
    <t>RF005149</t>
  </si>
  <si>
    <t>RF005150</t>
  </si>
  <si>
    <t>RF005151</t>
  </si>
  <si>
    <t>RF005152</t>
  </si>
  <si>
    <t>RF005153</t>
  </si>
  <si>
    <t>RF005154</t>
  </si>
  <si>
    <t>RF005155</t>
  </si>
  <si>
    <t>RF005156</t>
  </si>
  <si>
    <t>RF005157</t>
  </si>
  <si>
    <t>RF005158</t>
  </si>
  <si>
    <t>RF005159</t>
  </si>
  <si>
    <t>RF005160</t>
  </si>
  <si>
    <t>RF005161</t>
  </si>
  <si>
    <t>RF005162</t>
  </si>
  <si>
    <t>RF005163</t>
  </si>
  <si>
    <t>RF005164</t>
  </si>
  <si>
    <t>RF005165</t>
  </si>
  <si>
    <t>RF005166</t>
  </si>
  <si>
    <t>RF005167</t>
  </si>
  <si>
    <t>RF005168</t>
  </si>
  <si>
    <t>RF005169</t>
  </si>
  <si>
    <t>RF005170</t>
  </si>
  <si>
    <t>RF005171</t>
  </si>
  <si>
    <t>RF005172</t>
  </si>
  <si>
    <t>RF005173</t>
  </si>
  <si>
    <t>RF005174</t>
  </si>
  <si>
    <t>RF005175</t>
  </si>
  <si>
    <t>RF005176</t>
  </si>
  <si>
    <t>RF005177</t>
  </si>
  <si>
    <t>RF005178</t>
  </si>
  <si>
    <t>RF005179</t>
  </si>
  <si>
    <t>RF005180</t>
  </si>
  <si>
    <t>RF005181</t>
  </si>
  <si>
    <t>RF005182</t>
  </si>
  <si>
    <t>RF005183</t>
  </si>
  <si>
    <t>RF005184</t>
  </si>
  <si>
    <t>RF005185</t>
  </si>
  <si>
    <t>RF005186</t>
  </si>
  <si>
    <t>RF005187</t>
  </si>
  <si>
    <t>RF005188</t>
  </si>
  <si>
    <t>RF005189</t>
  </si>
  <si>
    <t>RF005190</t>
  </si>
  <si>
    <t>RF005191</t>
  </si>
  <si>
    <t>RF005192</t>
  </si>
  <si>
    <t>RF005193</t>
  </si>
  <si>
    <t>RF005194</t>
  </si>
  <si>
    <t>RF005195</t>
  </si>
  <si>
    <t>RF005196</t>
  </si>
  <si>
    <t>RF005197</t>
  </si>
  <si>
    <t>RF005198</t>
  </si>
  <si>
    <t>RF005199</t>
  </si>
  <si>
    <t>RF005200</t>
  </si>
  <si>
    <t>RF005201</t>
  </si>
  <si>
    <t>RF005202</t>
  </si>
  <si>
    <t>RF005203</t>
  </si>
  <si>
    <t>RF005204</t>
  </si>
  <si>
    <t>RF005205</t>
  </si>
  <si>
    <t>RF005206</t>
  </si>
  <si>
    <t>RF005207</t>
  </si>
  <si>
    <t>RF005208</t>
  </si>
  <si>
    <t>RF005209</t>
  </si>
  <si>
    <t>RF005210</t>
  </si>
  <si>
    <t>RF005211</t>
  </si>
  <si>
    <t>RF005212</t>
  </si>
  <si>
    <t>RF005213</t>
  </si>
  <si>
    <t>RF005214</t>
  </si>
  <si>
    <t>RF005215</t>
  </si>
  <si>
    <t>RF005216</t>
  </si>
  <si>
    <t>RF005217</t>
  </si>
  <si>
    <t>RF005218</t>
  </si>
  <si>
    <t>RF005219</t>
  </si>
  <si>
    <t>RF005220</t>
  </si>
  <si>
    <t>RF005221</t>
  </si>
  <si>
    <t>RF005222</t>
  </si>
  <si>
    <t>RF005223</t>
  </si>
  <si>
    <t>RF005224</t>
  </si>
  <si>
    <t>RF005225</t>
  </si>
  <si>
    <t>RF005226</t>
  </si>
  <si>
    <t>RF005227</t>
  </si>
  <si>
    <t>RF005228</t>
  </si>
  <si>
    <t>RF005229</t>
  </si>
  <si>
    <t>RF005230</t>
  </si>
  <si>
    <t>RF005231</t>
  </si>
  <si>
    <t>RF005232</t>
  </si>
  <si>
    <t>RF005233</t>
  </si>
  <si>
    <t>RF005234</t>
  </si>
  <si>
    <t>RF005235</t>
  </si>
  <si>
    <t>RF005236</t>
  </si>
  <si>
    <t>RF005237</t>
  </si>
  <si>
    <t>RF005238</t>
  </si>
  <si>
    <t>RF005239</t>
  </si>
  <si>
    <t>RF005240</t>
  </si>
  <si>
    <t>RF005241</t>
  </si>
  <si>
    <t>RF005242</t>
  </si>
  <si>
    <t>RF005243</t>
  </si>
  <si>
    <t>RF005244</t>
  </si>
  <si>
    <t>RF005245</t>
  </si>
  <si>
    <t>RF005246</t>
  </si>
  <si>
    <t>RF005247</t>
  </si>
  <si>
    <t>RF005248</t>
  </si>
  <si>
    <t>RF005249</t>
  </si>
  <si>
    <t>RF005250</t>
  </si>
  <si>
    <t>RF005251</t>
  </si>
  <si>
    <t>RF005252</t>
  </si>
  <si>
    <t>RF005253</t>
  </si>
  <si>
    <t>RF005254</t>
  </si>
  <si>
    <t>RF005255</t>
  </si>
  <si>
    <t>RF005256</t>
  </si>
  <si>
    <t>RF005257</t>
  </si>
  <si>
    <t>RF005258</t>
  </si>
  <si>
    <t>RF005259</t>
  </si>
  <si>
    <t>RF005260</t>
  </si>
  <si>
    <t>RF005261</t>
  </si>
  <si>
    <t>RF005262</t>
  </si>
  <si>
    <t>RF005263</t>
  </si>
  <si>
    <t>RF005264</t>
  </si>
  <si>
    <t>RF005265</t>
  </si>
  <si>
    <t>RF005266</t>
  </si>
  <si>
    <t>RF005267</t>
  </si>
  <si>
    <t>RF005268</t>
  </si>
  <si>
    <t>RF005269</t>
  </si>
  <si>
    <t>RF005270</t>
  </si>
  <si>
    <t>RF005271</t>
  </si>
  <si>
    <t>RF005272</t>
  </si>
  <si>
    <t>RF005273</t>
  </si>
  <si>
    <t>RF005274</t>
  </si>
  <si>
    <t>RF005275</t>
  </si>
  <si>
    <t>RF005276</t>
  </si>
  <si>
    <t>RF005277</t>
  </si>
  <si>
    <t>RF005278</t>
  </si>
  <si>
    <t>RF005279</t>
  </si>
  <si>
    <t>RF005280</t>
  </si>
  <si>
    <t>RF005281</t>
  </si>
  <si>
    <t>RF005282</t>
  </si>
  <si>
    <t>RF005283</t>
  </si>
  <si>
    <t>RF005284</t>
  </si>
  <si>
    <t>RF005285</t>
  </si>
  <si>
    <t>RF005286</t>
  </si>
  <si>
    <t>RF005287</t>
  </si>
  <si>
    <t>RF005288</t>
  </si>
  <si>
    <t>RF005289</t>
  </si>
  <si>
    <t>RF005290</t>
  </si>
  <si>
    <t>RF005291</t>
  </si>
  <si>
    <t>RF005292</t>
  </si>
  <si>
    <t>RF005293</t>
  </si>
  <si>
    <t>RF005294</t>
  </si>
  <si>
    <t>RF005295</t>
  </si>
  <si>
    <t>RF005296</t>
  </si>
  <si>
    <t>RF005297</t>
  </si>
  <si>
    <t>RF005298</t>
  </si>
  <si>
    <t>RF005299</t>
  </si>
  <si>
    <t>RF005300</t>
  </si>
  <si>
    <t>RF005301</t>
  </si>
  <si>
    <t>RF005302</t>
  </si>
  <si>
    <t>RF005303</t>
  </si>
  <si>
    <t>RF005304</t>
  </si>
  <si>
    <t>RF005305</t>
  </si>
  <si>
    <t>RF005306</t>
  </si>
  <si>
    <t>RF005307</t>
  </si>
  <si>
    <t>RF005308</t>
  </si>
  <si>
    <t>RF005309</t>
  </si>
  <si>
    <t>RF005310</t>
  </si>
  <si>
    <t>RF005311</t>
  </si>
  <si>
    <t>RF005312</t>
  </si>
  <si>
    <t>RF005313</t>
  </si>
  <si>
    <t>RF005314</t>
  </si>
  <si>
    <t>RF005315</t>
  </si>
  <si>
    <t>RF005316</t>
  </si>
  <si>
    <t>RF005317</t>
  </si>
  <si>
    <t>RF005318</t>
  </si>
  <si>
    <t>RF005319</t>
  </si>
  <si>
    <t>RF005320</t>
  </si>
  <si>
    <t>RF005321</t>
  </si>
  <si>
    <t>RF005322</t>
  </si>
  <si>
    <t>RF005323</t>
  </si>
  <si>
    <t>RF005324</t>
  </si>
  <si>
    <t>RF005325</t>
  </si>
  <si>
    <t>RF005326</t>
  </si>
  <si>
    <t>RF005327</t>
  </si>
  <si>
    <t>RF005328</t>
  </si>
  <si>
    <t>RF005329</t>
  </si>
  <si>
    <t>RF005330</t>
  </si>
  <si>
    <t>RF005331</t>
  </si>
  <si>
    <t>RF005332</t>
  </si>
  <si>
    <t>RF005333</t>
  </si>
  <si>
    <t>RF005334</t>
  </si>
  <si>
    <t>RF005335</t>
  </si>
  <si>
    <t>RF005336</t>
  </si>
  <si>
    <t>RF005337</t>
  </si>
  <si>
    <t>RF005338</t>
  </si>
  <si>
    <t>RF005339</t>
  </si>
  <si>
    <t>RF005340</t>
  </si>
  <si>
    <t>RF005341</t>
  </si>
  <si>
    <t>RF005342</t>
  </si>
  <si>
    <t>RF005343</t>
  </si>
  <si>
    <t>RF005344</t>
  </si>
  <si>
    <t>RF005345</t>
  </si>
  <si>
    <t>RF005346</t>
  </si>
  <si>
    <t>RF005347</t>
  </si>
  <si>
    <t>RF005348</t>
  </si>
  <si>
    <t>RF005349</t>
  </si>
  <si>
    <t>RF005350</t>
  </si>
  <si>
    <t>RF005351</t>
  </si>
  <si>
    <t>RF005352</t>
  </si>
  <si>
    <t>RF005353</t>
  </si>
  <si>
    <t>RF005354</t>
  </si>
  <si>
    <t>RF005355</t>
  </si>
  <si>
    <t>RF005356</t>
  </si>
  <si>
    <t>RF005357</t>
  </si>
  <si>
    <t>RF005358</t>
  </si>
  <si>
    <t>RF005359</t>
  </si>
  <si>
    <t>RF005360</t>
  </si>
  <si>
    <t>RF005361</t>
  </si>
  <si>
    <t>RF005362</t>
  </si>
  <si>
    <t>RF005363</t>
  </si>
  <si>
    <t>RF005364</t>
  </si>
  <si>
    <t>RF005365</t>
  </si>
  <si>
    <t>RF005366</t>
  </si>
  <si>
    <t>RF005367</t>
  </si>
  <si>
    <t>RF005368</t>
  </si>
  <si>
    <t>RF005369</t>
  </si>
  <si>
    <t>RF005370</t>
  </si>
  <si>
    <t>RF005371</t>
  </si>
  <si>
    <t>RF005372</t>
  </si>
  <si>
    <t>RF005373</t>
  </si>
  <si>
    <t>RF005374</t>
  </si>
  <si>
    <t>RF005375</t>
  </si>
  <si>
    <t>RF005376</t>
  </si>
  <si>
    <t>RF005377</t>
  </si>
  <si>
    <t>RF005378</t>
  </si>
  <si>
    <t>RF005379</t>
  </si>
  <si>
    <t>RF005380</t>
  </si>
  <si>
    <t>RF005381</t>
  </si>
  <si>
    <t>RF005382</t>
  </si>
  <si>
    <t>RF005383</t>
  </si>
  <si>
    <t>RF005384</t>
  </si>
  <si>
    <t>RF005385</t>
  </si>
  <si>
    <t>RF005386</t>
  </si>
  <si>
    <t>RF005387</t>
  </si>
  <si>
    <t>RF005388</t>
  </si>
  <si>
    <t>RF005389</t>
  </si>
  <si>
    <t>RF005390</t>
  </si>
  <si>
    <t>RF005391</t>
  </si>
  <si>
    <t>RF005392</t>
  </si>
  <si>
    <t>RF005393</t>
  </si>
  <si>
    <t>RF005394</t>
  </si>
  <si>
    <t>RF005395</t>
  </si>
  <si>
    <t>RF005396</t>
  </si>
  <si>
    <t>RF005397</t>
  </si>
  <si>
    <t>RF005398</t>
  </si>
  <si>
    <t>RF005399</t>
  </si>
  <si>
    <t>RF005400</t>
  </si>
  <si>
    <t>RF005401</t>
  </si>
  <si>
    <t>RF005402</t>
  </si>
  <si>
    <t>RF005403</t>
  </si>
  <si>
    <t>RF005404</t>
  </si>
  <si>
    <t>RF005405</t>
  </si>
  <si>
    <t>RF005406</t>
  </si>
  <si>
    <t>RF005407</t>
  </si>
  <si>
    <t>RF005408</t>
  </si>
  <si>
    <t>RF005409</t>
  </si>
  <si>
    <t>RF005410</t>
  </si>
  <si>
    <t>RF005411</t>
  </si>
  <si>
    <t>RF005412</t>
  </si>
  <si>
    <t>RF005413</t>
  </si>
  <si>
    <t>RF005414</t>
  </si>
  <si>
    <t>RF005415</t>
  </si>
  <si>
    <t>RF005416</t>
  </si>
  <si>
    <t>RF005417</t>
  </si>
  <si>
    <t>RF005418</t>
  </si>
  <si>
    <t>RF005419</t>
  </si>
  <si>
    <t>RF005420</t>
  </si>
  <si>
    <t>RF005421</t>
  </si>
  <si>
    <t>RF005422</t>
  </si>
  <si>
    <t>RF005423</t>
  </si>
  <si>
    <t>RF005424</t>
  </si>
  <si>
    <t>RF005425</t>
  </si>
  <si>
    <t>RF005426</t>
  </si>
  <si>
    <t>RF005427</t>
  </si>
  <si>
    <t>RF005428</t>
  </si>
  <si>
    <t>RF005429</t>
  </si>
  <si>
    <t>RF005430</t>
  </si>
  <si>
    <t>RF005431</t>
  </si>
  <si>
    <t>RF005432</t>
  </si>
  <si>
    <t>RF005433</t>
  </si>
  <si>
    <t>RF005434</t>
  </si>
  <si>
    <t>RF005435</t>
  </si>
  <si>
    <t>RF005436</t>
  </si>
  <si>
    <t>RF005437</t>
  </si>
  <si>
    <t>RF005438</t>
  </si>
  <si>
    <t>RF005439</t>
  </si>
  <si>
    <t>RF005440</t>
  </si>
  <si>
    <t>RF005441</t>
  </si>
  <si>
    <t>RF005442</t>
  </si>
  <si>
    <t>RF005443</t>
  </si>
  <si>
    <t>RF005444</t>
  </si>
  <si>
    <t>RF005445</t>
  </si>
  <si>
    <t>RF005446</t>
  </si>
  <si>
    <t>RF005447</t>
  </si>
  <si>
    <t>RF005448</t>
  </si>
  <si>
    <t>RF005449</t>
  </si>
  <si>
    <t>RF005450</t>
  </si>
  <si>
    <t>RF005451</t>
  </si>
  <si>
    <t>RF005452</t>
  </si>
  <si>
    <t>RF005453</t>
  </si>
  <si>
    <t>RF005454</t>
  </si>
  <si>
    <t>RF005455</t>
  </si>
  <si>
    <t>RF005456</t>
  </si>
  <si>
    <t>RF005457</t>
  </si>
  <si>
    <t>RF005458</t>
  </si>
  <si>
    <t>RF005459</t>
  </si>
  <si>
    <t>RF005460</t>
  </si>
  <si>
    <t>RF005461</t>
  </si>
  <si>
    <t>RF005462</t>
  </si>
  <si>
    <t>RF005463</t>
  </si>
  <si>
    <t>RF005464</t>
  </si>
  <si>
    <t>RF005465</t>
  </si>
  <si>
    <t>RF005466</t>
  </si>
  <si>
    <t>RF005467</t>
  </si>
  <si>
    <t>RF005468</t>
  </si>
  <si>
    <t>RF005469</t>
  </si>
  <si>
    <t>RF005470</t>
  </si>
  <si>
    <t>RF005471</t>
  </si>
  <si>
    <t>RF005472</t>
  </si>
  <si>
    <t>RF005473</t>
  </si>
  <si>
    <t>RF005474</t>
  </si>
  <si>
    <t>RF005475</t>
  </si>
  <si>
    <t>RF005476</t>
  </si>
  <si>
    <t>RF005477</t>
  </si>
  <si>
    <t>RF005478</t>
  </si>
  <si>
    <t>RF005479</t>
  </si>
  <si>
    <t>RF005480</t>
  </si>
  <si>
    <t>RF005481</t>
  </si>
  <si>
    <t>RF005482</t>
  </si>
  <si>
    <t>RF005483</t>
  </si>
  <si>
    <t>RF005484</t>
  </si>
  <si>
    <t>RF005485</t>
  </si>
  <si>
    <t>RF005486</t>
  </si>
  <si>
    <t>RF005487</t>
  </si>
  <si>
    <t>RF005488</t>
  </si>
  <si>
    <t>RF005489</t>
  </si>
  <si>
    <t>RF005490</t>
  </si>
  <si>
    <t>RF005491</t>
  </si>
  <si>
    <t>RF005492</t>
  </si>
  <si>
    <t>RF005493</t>
  </si>
  <si>
    <t>RF005494</t>
  </si>
  <si>
    <t>RF005495</t>
  </si>
  <si>
    <t>RF005496</t>
  </si>
  <si>
    <t>RF005497</t>
  </si>
  <si>
    <t>RF005498</t>
  </si>
  <si>
    <t>RF005499</t>
  </si>
  <si>
    <t>RF005500</t>
  </si>
  <si>
    <t>RF005501</t>
  </si>
  <si>
    <t>RF005502</t>
  </si>
  <si>
    <t>RF005503</t>
  </si>
  <si>
    <t>RF005504</t>
  </si>
  <si>
    <t>RF005505</t>
  </si>
  <si>
    <t>RF005506</t>
  </si>
  <si>
    <t>RF005507</t>
  </si>
  <si>
    <t>RF005508</t>
  </si>
  <si>
    <t>RF005509</t>
  </si>
  <si>
    <t>RF005510</t>
  </si>
  <si>
    <t>RF005511</t>
  </si>
  <si>
    <t>RF005512</t>
  </si>
  <si>
    <t>RF005513</t>
  </si>
  <si>
    <t>RF005514</t>
  </si>
  <si>
    <t>RF005515</t>
  </si>
  <si>
    <t>RF005516</t>
  </si>
  <si>
    <t>RF005517</t>
  </si>
  <si>
    <t>RF005518</t>
  </si>
  <si>
    <t>RF005519</t>
  </si>
  <si>
    <t>RF005520</t>
  </si>
  <si>
    <t>RF005521</t>
  </si>
  <si>
    <t>RF005522</t>
  </si>
  <si>
    <t>RF005523</t>
  </si>
  <si>
    <t>RF005524</t>
  </si>
  <si>
    <t>RF005525</t>
  </si>
  <si>
    <t>RF005526</t>
  </si>
  <si>
    <t>RF005527</t>
  </si>
  <si>
    <t>RF005528</t>
  </si>
  <si>
    <t>RF005529</t>
  </si>
  <si>
    <t>RF005530</t>
  </si>
  <si>
    <t>RF005531</t>
  </si>
  <si>
    <t>RF005532</t>
  </si>
  <si>
    <t>RF005533</t>
  </si>
  <si>
    <t>RF005534</t>
  </si>
  <si>
    <t>RF005535</t>
  </si>
  <si>
    <t>RF005536</t>
  </si>
  <si>
    <t>RF005537</t>
  </si>
  <si>
    <t>RF005538</t>
  </si>
  <si>
    <t>RF005539</t>
  </si>
  <si>
    <t>RF005540</t>
  </si>
  <si>
    <t>RF005541</t>
  </si>
  <si>
    <t>RF005542</t>
  </si>
  <si>
    <t>RF005543</t>
  </si>
  <si>
    <t>RF005544</t>
  </si>
  <si>
    <t>RF005545</t>
  </si>
  <si>
    <t>RF005546</t>
  </si>
  <si>
    <t>RF005547</t>
  </si>
  <si>
    <t>RF005548</t>
  </si>
  <si>
    <t>RF005549</t>
  </si>
  <si>
    <t>RF005550</t>
  </si>
  <si>
    <t>RF005551</t>
  </si>
  <si>
    <t>RF005552</t>
  </si>
  <si>
    <t>RF005553</t>
  </si>
  <si>
    <t>RF005554</t>
  </si>
  <si>
    <t>RF005555</t>
  </si>
  <si>
    <t>RF005556</t>
  </si>
  <si>
    <t>RF005557</t>
  </si>
  <si>
    <t>RF005558</t>
  </si>
  <si>
    <t>RF005559</t>
  </si>
  <si>
    <t>RF005560</t>
  </si>
  <si>
    <t>RF005561</t>
  </si>
  <si>
    <t>RF005562</t>
  </si>
  <si>
    <t>RF005563</t>
  </si>
  <si>
    <t>RF005564</t>
  </si>
  <si>
    <t>RF005565</t>
  </si>
  <si>
    <t>RF005566</t>
  </si>
  <si>
    <t>RF005567</t>
  </si>
  <si>
    <t>RF005568</t>
  </si>
  <si>
    <t>RF005569</t>
  </si>
  <si>
    <t>RF005570</t>
  </si>
  <si>
    <t>RF005571</t>
  </si>
  <si>
    <t>RF005572</t>
  </si>
  <si>
    <t>RF005573</t>
  </si>
  <si>
    <t>RF005574</t>
  </si>
  <si>
    <t>RF005575</t>
  </si>
  <si>
    <t>RF005576</t>
  </si>
  <si>
    <t>RF005577</t>
  </si>
  <si>
    <t>RF005578</t>
  </si>
  <si>
    <t>RF005579</t>
  </si>
  <si>
    <t>RF005580</t>
  </si>
  <si>
    <t>RF005581</t>
  </si>
  <si>
    <t>RF005582</t>
  </si>
  <si>
    <t>RF005583</t>
  </si>
  <si>
    <t>RF005584</t>
  </si>
  <si>
    <t>RF005585</t>
  </si>
  <si>
    <t>RF005586</t>
  </si>
  <si>
    <t>RF005587</t>
  </si>
  <si>
    <t>RF005588</t>
  </si>
  <si>
    <t>RF005589</t>
  </si>
  <si>
    <t>RF005590</t>
  </si>
  <si>
    <t>RF005591</t>
  </si>
  <si>
    <t>RF005592</t>
  </si>
  <si>
    <t>RF005593</t>
  </si>
  <si>
    <t>RF005594</t>
  </si>
  <si>
    <t>RF005595</t>
  </si>
  <si>
    <t>RF005596</t>
  </si>
  <si>
    <t>RF005597</t>
  </si>
  <si>
    <t>RF005598</t>
  </si>
  <si>
    <t>RF005599</t>
  </si>
  <si>
    <t>RF005600</t>
  </si>
  <si>
    <t>RF005601</t>
  </si>
  <si>
    <t>RF005602</t>
  </si>
  <si>
    <t>RF005603</t>
  </si>
  <si>
    <t>RF005604</t>
  </si>
  <si>
    <t>RF005605</t>
  </si>
  <si>
    <t>RF005606</t>
  </si>
  <si>
    <t>RF005607</t>
  </si>
  <si>
    <t>RF005608</t>
  </si>
  <si>
    <t>RF005609</t>
  </si>
  <si>
    <t>RF005610</t>
  </si>
  <si>
    <t>RF005611</t>
  </si>
  <si>
    <t>RF005612</t>
  </si>
  <si>
    <t>RF005613</t>
  </si>
  <si>
    <t>RF005614</t>
  </si>
  <si>
    <t>RF005615</t>
  </si>
  <si>
    <t>RF005616</t>
  </si>
  <si>
    <t>RF005617</t>
  </si>
  <si>
    <t>RF005618</t>
  </si>
  <si>
    <t>RF005619</t>
  </si>
  <si>
    <t>RF005620</t>
  </si>
  <si>
    <t>RF005621</t>
  </si>
  <si>
    <t>RF005622</t>
  </si>
  <si>
    <t>RF005623</t>
  </si>
  <si>
    <t>RF005624</t>
  </si>
  <si>
    <t>RF005625</t>
  </si>
  <si>
    <t>RF005626</t>
  </si>
  <si>
    <t>RF005627</t>
  </si>
  <si>
    <t>RF005628</t>
  </si>
  <si>
    <t>RF005629</t>
  </si>
  <si>
    <t>RF005630</t>
  </si>
  <si>
    <t>RF005631</t>
  </si>
  <si>
    <t>RF005632</t>
  </si>
  <si>
    <t>RF005633</t>
  </si>
  <si>
    <t>RF005634</t>
  </si>
  <si>
    <t>RF005635</t>
  </si>
  <si>
    <t>RF005636</t>
  </si>
  <si>
    <t>RF005637</t>
  </si>
  <si>
    <t>RF005638</t>
  </si>
  <si>
    <t>RF005639</t>
  </si>
  <si>
    <t>RF005640</t>
  </si>
  <si>
    <t>RF005641</t>
  </si>
  <si>
    <t>RF005642</t>
  </si>
  <si>
    <t>RF005643</t>
  </si>
  <si>
    <t>RF005644</t>
  </si>
  <si>
    <t>RF005645</t>
  </si>
  <si>
    <t>RF005646</t>
  </si>
  <si>
    <t>RF005647</t>
  </si>
  <si>
    <t>RF005648</t>
  </si>
  <si>
    <t>RF005649</t>
  </si>
  <si>
    <t>RF005650</t>
  </si>
  <si>
    <t>RF005651</t>
  </si>
  <si>
    <t>RF005652</t>
  </si>
  <si>
    <t>RF005653</t>
  </si>
  <si>
    <t>RF005654</t>
  </si>
  <si>
    <t>RF005655</t>
  </si>
  <si>
    <t>RF005656</t>
  </si>
  <si>
    <t>RF005657</t>
  </si>
  <si>
    <t>RF005658</t>
  </si>
  <si>
    <t>RF005659</t>
  </si>
  <si>
    <t>RF005660</t>
  </si>
  <si>
    <t>RF005661</t>
  </si>
  <si>
    <t>RF005662</t>
  </si>
  <si>
    <t>RF005663</t>
  </si>
  <si>
    <t>RF005664</t>
  </si>
  <si>
    <t>RF005665</t>
  </si>
  <si>
    <t>RF005666</t>
  </si>
  <si>
    <t>RF005667</t>
  </si>
  <si>
    <t>RF005668</t>
  </si>
  <si>
    <t>RF005669</t>
  </si>
  <si>
    <t>RF005670</t>
  </si>
  <si>
    <t>RF005671</t>
  </si>
  <si>
    <t>RF005672</t>
  </si>
  <si>
    <t>RF005673</t>
  </si>
  <si>
    <t>RF005674</t>
  </si>
  <si>
    <t>RF005675</t>
  </si>
  <si>
    <t>RF005676</t>
  </si>
  <si>
    <t>RF005677</t>
  </si>
  <si>
    <t>RF005678</t>
  </si>
  <si>
    <t>RF005679</t>
  </si>
  <si>
    <t>RF005680</t>
  </si>
  <si>
    <t>RF005681</t>
  </si>
  <si>
    <t>RF005682</t>
  </si>
  <si>
    <t>RF005683</t>
  </si>
  <si>
    <t>RF005684</t>
  </si>
  <si>
    <t>RF005685</t>
  </si>
  <si>
    <t>RF005686</t>
  </si>
  <si>
    <t>RF005687</t>
  </si>
  <si>
    <t>RF005688</t>
  </si>
  <si>
    <t>RF005689</t>
  </si>
  <si>
    <t>RF005690</t>
  </si>
  <si>
    <t>RF005691</t>
  </si>
  <si>
    <t>RF005692</t>
  </si>
  <si>
    <t>RF005693</t>
  </si>
  <si>
    <t>RF005694</t>
  </si>
  <si>
    <t>RF005695</t>
  </si>
  <si>
    <t>RF005696</t>
  </si>
  <si>
    <t>RF005697</t>
  </si>
  <si>
    <t>RF005698</t>
  </si>
  <si>
    <t>RF005699</t>
  </si>
  <si>
    <t>RF005700</t>
  </si>
  <si>
    <t>RF005701</t>
  </si>
  <si>
    <t>RF005702</t>
  </si>
  <si>
    <t>RF005703</t>
  </si>
  <si>
    <t>RF005704</t>
  </si>
  <si>
    <t>RF005705</t>
  </si>
  <si>
    <t>RF005706</t>
  </si>
  <si>
    <t>RF005707</t>
  </si>
  <si>
    <t>RF005708</t>
  </si>
  <si>
    <t>RF005709</t>
  </si>
  <si>
    <t>RF005710</t>
  </si>
  <si>
    <t>RF005711</t>
  </si>
  <si>
    <t>RF005712</t>
  </si>
  <si>
    <t>RF005713</t>
  </si>
  <si>
    <t>RF005714</t>
  </si>
  <si>
    <t>RF005715</t>
  </si>
  <si>
    <t>RF005716</t>
  </si>
  <si>
    <t>RF005717</t>
  </si>
  <si>
    <t>RF005718</t>
  </si>
  <si>
    <t>RF005719</t>
  </si>
  <si>
    <t>RF005720</t>
  </si>
  <si>
    <t>RF005721</t>
  </si>
  <si>
    <t>RF005722</t>
  </si>
  <si>
    <t>RF005723</t>
  </si>
  <si>
    <t>RF005724</t>
  </si>
  <si>
    <t>RF005725</t>
  </si>
  <si>
    <t>RF005726</t>
  </si>
  <si>
    <t>RF005727</t>
  </si>
  <si>
    <t>RF005728</t>
  </si>
  <si>
    <t>RF005729</t>
  </si>
  <si>
    <t>RF005730</t>
  </si>
  <si>
    <t>RF005731</t>
  </si>
  <si>
    <t>RF005732</t>
  </si>
  <si>
    <t>RF005733</t>
  </si>
  <si>
    <t>RF005734</t>
  </si>
  <si>
    <t>RF005735</t>
  </si>
  <si>
    <t>RF005736</t>
  </si>
  <si>
    <t>RF005737</t>
  </si>
  <si>
    <t>RF005738</t>
  </si>
  <si>
    <t>RF005739</t>
  </si>
  <si>
    <t>RF005740</t>
  </si>
  <si>
    <t>RF005741</t>
  </si>
  <si>
    <t>RF005742</t>
  </si>
  <si>
    <t>RF005743</t>
  </si>
  <si>
    <t>RF005744</t>
  </si>
  <si>
    <t>RF005745</t>
  </si>
  <si>
    <t>RF005746</t>
  </si>
  <si>
    <t>RF005747</t>
  </si>
  <si>
    <t>RF005748</t>
  </si>
  <si>
    <t>RF005749</t>
  </si>
  <si>
    <t>RF005750</t>
  </si>
  <si>
    <t>RF005751</t>
  </si>
  <si>
    <t>RF005752</t>
  </si>
  <si>
    <t>RF005753</t>
  </si>
  <si>
    <t>RF005754</t>
  </si>
  <si>
    <t>RF005755</t>
  </si>
  <si>
    <t>RF005756</t>
  </si>
  <si>
    <t>RF005757</t>
  </si>
  <si>
    <t>RF005758</t>
  </si>
  <si>
    <t>RF005759</t>
  </si>
  <si>
    <t>RF005760</t>
  </si>
  <si>
    <t>RF005761</t>
  </si>
  <si>
    <t>RF005762</t>
  </si>
  <si>
    <t>RF005763</t>
  </si>
  <si>
    <t>RF005764</t>
  </si>
  <si>
    <t>RF005765</t>
  </si>
  <si>
    <t>RF005766</t>
  </si>
  <si>
    <t>RF005767</t>
  </si>
  <si>
    <t>RF005768</t>
  </si>
  <si>
    <t>RF005769</t>
  </si>
  <si>
    <t>RF005770</t>
  </si>
  <si>
    <t>RF005771</t>
  </si>
  <si>
    <t>RF005772</t>
  </si>
  <si>
    <t>RF005773</t>
  </si>
  <si>
    <t>RF005774</t>
  </si>
  <si>
    <t>RF005775</t>
  </si>
  <si>
    <t>RF005776</t>
  </si>
  <si>
    <t>RF005777</t>
  </si>
  <si>
    <t>RF005778</t>
  </si>
  <si>
    <t>RF005779</t>
  </si>
  <si>
    <t>RF005780</t>
  </si>
  <si>
    <t>RF005781</t>
  </si>
  <si>
    <t>RF005782</t>
  </si>
  <si>
    <t>RF005783</t>
  </si>
  <si>
    <t>RF005784</t>
  </si>
  <si>
    <t>RF005785</t>
  </si>
  <si>
    <t>RF005786</t>
  </si>
  <si>
    <t>RF005787</t>
  </si>
  <si>
    <t>RF005788</t>
  </si>
  <si>
    <t>RF005789</t>
  </si>
  <si>
    <t>RF005790</t>
  </si>
  <si>
    <t>RF005791</t>
  </si>
  <si>
    <t>RF005792</t>
  </si>
  <si>
    <t>RF005793</t>
  </si>
  <si>
    <t>RF005794</t>
  </si>
  <si>
    <t>RF005795</t>
  </si>
  <si>
    <t>RF005796</t>
  </si>
  <si>
    <t>RF005797</t>
  </si>
  <si>
    <t>RF005798</t>
  </si>
  <si>
    <t>RF005799</t>
  </si>
  <si>
    <t>RF005800</t>
  </si>
  <si>
    <t>RF005801</t>
  </si>
  <si>
    <t>RF005802</t>
  </si>
  <si>
    <t>RF005803</t>
  </si>
  <si>
    <t>RF005804</t>
  </si>
  <si>
    <t>RF005805</t>
  </si>
  <si>
    <t>RF005806</t>
  </si>
  <si>
    <t>RF005807</t>
  </si>
  <si>
    <t>RF005808</t>
  </si>
  <si>
    <t>RF005809</t>
  </si>
  <si>
    <t>RF005810</t>
  </si>
  <si>
    <t>RF005811</t>
  </si>
  <si>
    <t>RF005812</t>
  </si>
  <si>
    <t>RF005813</t>
  </si>
  <si>
    <t>RF005814</t>
  </si>
  <si>
    <t>RF005815</t>
  </si>
  <si>
    <t>RF005816</t>
  </si>
  <si>
    <t>RF005817</t>
  </si>
  <si>
    <t>RF005818</t>
  </si>
  <si>
    <t>RF005819</t>
  </si>
  <si>
    <t>RF005820</t>
  </si>
  <si>
    <t>RF005821</t>
  </si>
  <si>
    <t>RF005822</t>
  </si>
  <si>
    <t>RF005823</t>
  </si>
  <si>
    <t>RF005824</t>
  </si>
  <si>
    <t>RF005825</t>
  </si>
  <si>
    <t>RF005826</t>
  </si>
  <si>
    <t>RF005827</t>
  </si>
  <si>
    <t>RF005828</t>
  </si>
  <si>
    <t>RF005829</t>
  </si>
  <si>
    <t>RF005830</t>
  </si>
  <si>
    <t>RF005831</t>
  </si>
  <si>
    <t>RF005832</t>
  </si>
  <si>
    <t>RF005833</t>
  </si>
  <si>
    <t>RF005834</t>
  </si>
  <si>
    <t>RF005835</t>
  </si>
  <si>
    <t>RF005836</t>
  </si>
  <si>
    <t>RF005837</t>
  </si>
  <si>
    <t>RF005838</t>
  </si>
  <si>
    <t>RF005839</t>
  </si>
  <si>
    <t>RF005840</t>
  </si>
  <si>
    <t>RF005841</t>
  </si>
  <si>
    <t>RF005842</t>
  </si>
  <si>
    <t>RF005843</t>
  </si>
  <si>
    <t>RF005844</t>
  </si>
  <si>
    <t>RF005845</t>
  </si>
  <si>
    <t>RF005846</t>
  </si>
  <si>
    <t>RF005847</t>
  </si>
  <si>
    <t>RF005848</t>
  </si>
  <si>
    <t>RF005849</t>
  </si>
  <si>
    <t>RF005850</t>
  </si>
  <si>
    <t>RF005851</t>
  </si>
  <si>
    <t>RF005852</t>
  </si>
  <si>
    <t>RF005853</t>
  </si>
  <si>
    <t>RF005854</t>
  </si>
  <si>
    <t>RF005855</t>
  </si>
  <si>
    <t>RF005856</t>
  </si>
  <si>
    <t>RF005857</t>
  </si>
  <si>
    <t>RF005858</t>
  </si>
  <si>
    <t>RF005859</t>
  </si>
  <si>
    <t>RF005860</t>
  </si>
  <si>
    <t>RF005861</t>
  </si>
  <si>
    <t>RF005862</t>
  </si>
  <si>
    <t>RF005863</t>
  </si>
  <si>
    <t>RF005864</t>
  </si>
  <si>
    <t>RF005865</t>
  </si>
  <si>
    <t>RF005866</t>
  </si>
  <si>
    <t>RF005867</t>
  </si>
  <si>
    <t>RF005868</t>
  </si>
  <si>
    <t>RF005869</t>
  </si>
  <si>
    <t>RF005870</t>
  </si>
  <si>
    <t>RF005871</t>
  </si>
  <si>
    <t>RF005872</t>
  </si>
  <si>
    <t>RF005873</t>
  </si>
  <si>
    <t>RF005874</t>
  </si>
  <si>
    <t>RF005875</t>
  </si>
  <si>
    <t>RF005876</t>
  </si>
  <si>
    <t>RF005877</t>
  </si>
  <si>
    <t>RF005878</t>
  </si>
  <si>
    <t>RF005879</t>
  </si>
  <si>
    <t>RF005880</t>
  </si>
  <si>
    <t>RF005881</t>
  </si>
  <si>
    <t>RF005882</t>
  </si>
  <si>
    <t>RF005883</t>
  </si>
  <si>
    <t>RF005884</t>
  </si>
  <si>
    <t>RF005885</t>
  </si>
  <si>
    <t>RF005886</t>
  </si>
  <si>
    <t>RF005887</t>
  </si>
  <si>
    <t>RF005888</t>
  </si>
  <si>
    <t>RF005889</t>
  </si>
  <si>
    <t>RF005890</t>
  </si>
  <si>
    <t>RF005891</t>
  </si>
  <si>
    <t>RF005892</t>
  </si>
  <si>
    <t>RF005893</t>
  </si>
  <si>
    <t>RF005894</t>
  </si>
  <si>
    <t>RF005895</t>
  </si>
  <si>
    <t>RF005896</t>
  </si>
  <si>
    <t>RF005897</t>
  </si>
  <si>
    <t>RF005898</t>
  </si>
  <si>
    <t>RF005899</t>
  </si>
  <si>
    <t>RF005900</t>
  </si>
  <si>
    <t>RF005901</t>
  </si>
  <si>
    <t>RF005902</t>
  </si>
  <si>
    <t>RF005903</t>
  </si>
  <si>
    <t>RF005904</t>
  </si>
  <si>
    <t>RF005905</t>
  </si>
  <si>
    <t>RF005906</t>
  </si>
  <si>
    <t>RF005907</t>
  </si>
  <si>
    <t>RF005908</t>
  </si>
  <si>
    <t>RF005909</t>
  </si>
  <si>
    <t>RF005910</t>
  </si>
  <si>
    <t>RF005911</t>
  </si>
  <si>
    <t>RF005912</t>
  </si>
  <si>
    <t>RF005913</t>
  </si>
  <si>
    <t>RF005914</t>
  </si>
  <si>
    <t>RF005915</t>
  </si>
  <si>
    <t>RF005916</t>
  </si>
  <si>
    <t>RF005917</t>
  </si>
  <si>
    <t>RF005918</t>
  </si>
  <si>
    <t>RF005919</t>
  </si>
  <si>
    <t>RF005920</t>
  </si>
  <si>
    <t>RF005921</t>
  </si>
  <si>
    <t>RF005922</t>
  </si>
  <si>
    <t>RF005923</t>
  </si>
  <si>
    <t>RF005924</t>
  </si>
  <si>
    <t>RF005925</t>
  </si>
  <si>
    <t>RF005926</t>
  </si>
  <si>
    <t>RF005927</t>
  </si>
  <si>
    <t>RF005928</t>
  </si>
  <si>
    <t>RF005929</t>
  </si>
  <si>
    <t>RF005930</t>
  </si>
  <si>
    <t>RF005931</t>
  </si>
  <si>
    <t>RF005932</t>
  </si>
  <si>
    <t>RF005933</t>
  </si>
  <si>
    <t>RF005934</t>
  </si>
  <si>
    <t>RF005935</t>
  </si>
  <si>
    <t>RF005936</t>
  </si>
  <si>
    <t>RF005937</t>
  </si>
  <si>
    <t>RF005938</t>
  </si>
  <si>
    <t>RF005939</t>
  </si>
  <si>
    <t>RF005940</t>
  </si>
  <si>
    <t>RF005941</t>
  </si>
  <si>
    <t>RF005942</t>
  </si>
  <si>
    <t>RF005943</t>
  </si>
  <si>
    <t>RF005944</t>
  </si>
  <si>
    <t>RF005945</t>
  </si>
  <si>
    <t>RF005946</t>
  </si>
  <si>
    <t>RF005947</t>
  </si>
  <si>
    <t>RF005948</t>
  </si>
  <si>
    <t>RF005949</t>
  </si>
  <si>
    <t>RF005950</t>
  </si>
  <si>
    <t>RF005951</t>
  </si>
  <si>
    <t>RF005952</t>
  </si>
  <si>
    <t>RF005953</t>
  </si>
  <si>
    <t>RF005954</t>
  </si>
  <si>
    <t>RF005955</t>
  </si>
  <si>
    <t>RF005956</t>
  </si>
  <si>
    <t>RF005957</t>
  </si>
  <si>
    <t>RF005958</t>
  </si>
  <si>
    <t>RF005959</t>
  </si>
  <si>
    <t>RF005960</t>
  </si>
  <si>
    <t>RF005961</t>
  </si>
  <si>
    <t>RF005962</t>
  </si>
  <si>
    <t>RF005963</t>
  </si>
  <si>
    <t>RF005964</t>
  </si>
  <si>
    <t>RF005965</t>
  </si>
  <si>
    <t>RF005966</t>
  </si>
  <si>
    <t>RF005967</t>
  </si>
  <si>
    <t>RF005968</t>
  </si>
  <si>
    <t>RF005969</t>
  </si>
  <si>
    <t>RF005970</t>
  </si>
  <si>
    <t>RF005971</t>
  </si>
  <si>
    <t>RF005972</t>
  </si>
  <si>
    <t>RF005973</t>
  </si>
  <si>
    <t>RF005974</t>
  </si>
  <si>
    <t>RF005975</t>
  </si>
  <si>
    <t>RF005976</t>
  </si>
  <si>
    <t>RF005977</t>
  </si>
  <si>
    <t>RF005978</t>
  </si>
  <si>
    <t>RF005979</t>
  </si>
  <si>
    <t>RF005980</t>
  </si>
  <si>
    <t>RF005981</t>
  </si>
  <si>
    <t>RF005982</t>
  </si>
  <si>
    <t>RF005983</t>
  </si>
  <si>
    <t>RF005984</t>
  </si>
  <si>
    <t>RF005985</t>
  </si>
  <si>
    <t>RF005986</t>
  </si>
  <si>
    <t>RF005987</t>
  </si>
  <si>
    <t>RF005988</t>
  </si>
  <si>
    <t>RF005989</t>
  </si>
  <si>
    <t>RF005990</t>
  </si>
  <si>
    <t>RF005991</t>
  </si>
  <si>
    <t>RF005992</t>
  </si>
  <si>
    <t>RF005993</t>
  </si>
  <si>
    <t>RF005994</t>
  </si>
  <si>
    <t>RF005995</t>
  </si>
  <si>
    <t>RF005996</t>
  </si>
  <si>
    <t>RF005997</t>
  </si>
  <si>
    <t>RF005998</t>
  </si>
  <si>
    <t>RF005999</t>
  </si>
  <si>
    <t>RF006000</t>
  </si>
  <si>
    <t>RF006001</t>
  </si>
  <si>
    <t>RF006002</t>
  </si>
  <si>
    <t>RF006003</t>
  </si>
  <si>
    <t>RF006004</t>
  </si>
  <si>
    <t>RF006005</t>
  </si>
  <si>
    <t>RF006006</t>
  </si>
  <si>
    <t>RF006007</t>
  </si>
  <si>
    <t>RF006008</t>
  </si>
  <si>
    <t>RF006009</t>
  </si>
  <si>
    <t>RF006010</t>
  </si>
  <si>
    <t>RF006011</t>
  </si>
  <si>
    <t>RF006012</t>
  </si>
  <si>
    <t>RF006013</t>
  </si>
  <si>
    <t>RF006014</t>
  </si>
  <si>
    <t>RF006015</t>
  </si>
  <si>
    <t>RF006016</t>
  </si>
  <si>
    <t>RF006017</t>
  </si>
  <si>
    <t>RF006018</t>
  </si>
  <si>
    <t>RF006019</t>
  </si>
  <si>
    <t>RF006020</t>
  </si>
  <si>
    <t>RF006021</t>
  </si>
  <si>
    <t>RF006022</t>
  </si>
  <si>
    <t>RF006023</t>
  </si>
  <si>
    <t>RF006024</t>
  </si>
  <si>
    <t>RF006025</t>
  </si>
  <si>
    <t>RF006026</t>
  </si>
  <si>
    <t>RF006027</t>
  </si>
  <si>
    <t>RF006028</t>
  </si>
  <si>
    <t>RF006029</t>
  </si>
  <si>
    <t>RF006030</t>
  </si>
  <si>
    <t>RF006031</t>
  </si>
  <si>
    <t>RF006032</t>
  </si>
  <si>
    <t>RF006033</t>
  </si>
  <si>
    <t>RF006034</t>
  </si>
  <si>
    <t>RF006035</t>
  </si>
  <si>
    <t>RF006036</t>
  </si>
  <si>
    <t>RF006037</t>
  </si>
  <si>
    <t>RF006038</t>
  </si>
  <si>
    <t>RF006039</t>
  </si>
  <si>
    <t>RF006040</t>
  </si>
  <si>
    <t>RF006041</t>
  </si>
  <si>
    <t>RF006042</t>
  </si>
  <si>
    <t>RF006043</t>
  </si>
  <si>
    <t>RF006044</t>
  </si>
  <si>
    <t>RF006045</t>
  </si>
  <si>
    <t>RF006046</t>
  </si>
  <si>
    <t>RF006047</t>
  </si>
  <si>
    <t>RF006048</t>
  </si>
  <si>
    <t>RF006049</t>
  </si>
  <si>
    <t>RF006050</t>
  </si>
  <si>
    <t>RF006051</t>
  </si>
  <si>
    <t>RF006052</t>
  </si>
  <si>
    <t>RF006053</t>
  </si>
  <si>
    <t>RF006054</t>
  </si>
  <si>
    <t>RF006055</t>
  </si>
  <si>
    <t>RF006056</t>
  </si>
  <si>
    <t>RF006057</t>
  </si>
  <si>
    <t>RF006058</t>
  </si>
  <si>
    <t>RF006059</t>
  </si>
  <si>
    <t>RF006060</t>
  </si>
  <si>
    <t>RF006061</t>
  </si>
  <si>
    <t>RF006062</t>
  </si>
  <si>
    <t>RF006063</t>
  </si>
  <si>
    <t>RF006064</t>
  </si>
  <si>
    <t>RF006065</t>
  </si>
  <si>
    <t>RF006066</t>
  </si>
  <si>
    <t>RF006067</t>
  </si>
  <si>
    <t>RF006068</t>
  </si>
  <si>
    <t>RF006069</t>
  </si>
  <si>
    <t>RF006070</t>
  </si>
  <si>
    <t>RF006071</t>
  </si>
  <si>
    <t>RF006072</t>
  </si>
  <si>
    <t>RF006073</t>
  </si>
  <si>
    <t>RF006074</t>
  </si>
  <si>
    <t>RF006075</t>
  </si>
  <si>
    <t>RF006076</t>
  </si>
  <si>
    <t>RF006077</t>
  </si>
  <si>
    <t>RF006078</t>
  </si>
  <si>
    <t>RF006079</t>
  </si>
  <si>
    <t>RF006080</t>
  </si>
  <si>
    <t>RF006081</t>
  </si>
  <si>
    <t>RF006082</t>
  </si>
  <si>
    <t>RF006083</t>
  </si>
  <si>
    <t>RF006084</t>
  </si>
  <si>
    <t>RF006085</t>
  </si>
  <si>
    <t>RF006086</t>
  </si>
  <si>
    <t>RF006087</t>
  </si>
  <si>
    <t>RF006088</t>
  </si>
  <si>
    <t>RF006089</t>
  </si>
  <si>
    <t>RF006090</t>
  </si>
  <si>
    <t>RF006091</t>
  </si>
  <si>
    <t>RF006092</t>
  </si>
  <si>
    <t>RF006093</t>
  </si>
  <si>
    <t>RF006094</t>
  </si>
  <si>
    <t>RF006095</t>
  </si>
  <si>
    <t>RF006096</t>
  </si>
  <si>
    <t>RF006097</t>
  </si>
  <si>
    <t>RF006098</t>
  </si>
  <si>
    <t>RF006099</t>
  </si>
  <si>
    <t>RF006100</t>
  </si>
  <si>
    <t>RF006101</t>
  </si>
  <si>
    <t>RF006102</t>
  </si>
  <si>
    <t>RF006103</t>
  </si>
  <si>
    <t>RF006104</t>
  </si>
  <si>
    <t>RF006105</t>
  </si>
  <si>
    <t>RF006106</t>
  </si>
  <si>
    <t>RF006107</t>
  </si>
  <si>
    <t>RF006108</t>
  </si>
  <si>
    <t>RF006109</t>
  </si>
  <si>
    <t>RF006110</t>
  </si>
  <si>
    <t>RF006111</t>
  </si>
  <si>
    <t>RF006112</t>
  </si>
  <si>
    <t>RF006113</t>
  </si>
  <si>
    <t>RF006114</t>
  </si>
  <si>
    <t>RF006115</t>
  </si>
  <si>
    <t>RF006116</t>
  </si>
  <si>
    <t>RF006117</t>
  </si>
  <si>
    <t>RF006118</t>
  </si>
  <si>
    <t>RF006119</t>
  </si>
  <si>
    <t>RF006120</t>
  </si>
  <si>
    <t>RF006121</t>
  </si>
  <si>
    <t>RF006122</t>
  </si>
  <si>
    <t>RF006123</t>
  </si>
  <si>
    <t>RF006124</t>
  </si>
  <si>
    <t>RF006125</t>
  </si>
  <si>
    <t>RF006126</t>
  </si>
  <si>
    <t>RF006127</t>
  </si>
  <si>
    <t>RF006128</t>
  </si>
  <si>
    <t>RF006129</t>
  </si>
  <si>
    <t>RF006130</t>
  </si>
  <si>
    <t>RF006131</t>
  </si>
  <si>
    <t>RF006132</t>
  </si>
  <si>
    <t>RF006133</t>
  </si>
  <si>
    <t>RF006134</t>
  </si>
  <si>
    <t>RF006135</t>
  </si>
  <si>
    <t>RF006136</t>
  </si>
  <si>
    <t>RF006137</t>
  </si>
  <si>
    <t>RF006138</t>
  </si>
  <si>
    <t>RF006139</t>
  </si>
  <si>
    <t>RF006140</t>
  </si>
  <si>
    <t>RF006141</t>
  </si>
  <si>
    <t>RF006142</t>
  </si>
  <si>
    <t>RF006143</t>
  </si>
  <si>
    <t>RF006144</t>
  </si>
  <si>
    <t>RF006145</t>
  </si>
  <si>
    <t>RF006146</t>
  </si>
  <si>
    <t>RF006147</t>
  </si>
  <si>
    <t>RF006148</t>
  </si>
  <si>
    <t>RF006149</t>
  </si>
  <si>
    <t>RF006150</t>
  </si>
  <si>
    <t>RF006151</t>
  </si>
  <si>
    <t>RF006152</t>
  </si>
  <si>
    <t>RF006153</t>
  </si>
  <si>
    <t>RF006154</t>
  </si>
  <si>
    <t>RF006155</t>
  </si>
  <si>
    <t>RF006156</t>
  </si>
  <si>
    <t>RF006157</t>
  </si>
  <si>
    <t>RF006158</t>
  </si>
  <si>
    <t>RF006159</t>
  </si>
  <si>
    <t>RF006160</t>
  </si>
  <si>
    <t>RF006161</t>
  </si>
  <si>
    <t>RF006162</t>
  </si>
  <si>
    <t>RF006163</t>
  </si>
  <si>
    <t>RF006164</t>
  </si>
  <si>
    <t>RF006165</t>
  </si>
  <si>
    <t>RF006166</t>
  </si>
  <si>
    <t>RF006167</t>
  </si>
  <si>
    <t>RF006168</t>
  </si>
  <si>
    <t>RF006169</t>
  </si>
  <si>
    <t>RF006170</t>
  </si>
  <si>
    <t>RF006171</t>
  </si>
  <si>
    <t>RF006172</t>
  </si>
  <si>
    <t>RF006173</t>
  </si>
  <si>
    <t>RF006174</t>
  </si>
  <si>
    <t>RF006175</t>
  </si>
  <si>
    <t>RF006176</t>
  </si>
  <si>
    <t>RF006177</t>
  </si>
  <si>
    <t>RF006178</t>
  </si>
  <si>
    <t>RF006179</t>
  </si>
  <si>
    <t>RF006180</t>
  </si>
  <si>
    <t>RF006181</t>
  </si>
  <si>
    <t>RF006182</t>
  </si>
  <si>
    <t>RF006183</t>
  </si>
  <si>
    <t>RF006184</t>
  </si>
  <si>
    <t>RF006185</t>
  </si>
  <si>
    <t>RF006186</t>
  </si>
  <si>
    <t>RF006187</t>
  </si>
  <si>
    <t>RF006188</t>
  </si>
  <si>
    <t>RF006189</t>
  </si>
  <si>
    <t>RF006190</t>
  </si>
  <si>
    <t>RF006191</t>
  </si>
  <si>
    <t>RF006192</t>
  </si>
  <si>
    <t>RF006193</t>
  </si>
  <si>
    <t>RF006194</t>
  </si>
  <si>
    <t>RF006195</t>
  </si>
  <si>
    <t>RF006196</t>
  </si>
  <si>
    <t>RF006197</t>
  </si>
  <si>
    <t>RF006198</t>
  </si>
  <si>
    <t>RF006199</t>
  </si>
  <si>
    <t>RF006200</t>
  </si>
  <si>
    <t>RF006201</t>
  </si>
  <si>
    <t>RF006202</t>
  </si>
  <si>
    <t>RF006203</t>
  </si>
  <si>
    <t>RF006204</t>
  </si>
  <si>
    <t>RF006205</t>
  </si>
  <si>
    <t>RF006206</t>
  </si>
  <si>
    <t>RF006207</t>
  </si>
  <si>
    <t>RF006208</t>
  </si>
  <si>
    <t>RF006209</t>
  </si>
  <si>
    <t>RF006210</t>
  </si>
  <si>
    <t>RF006211</t>
  </si>
  <si>
    <t>RF006212</t>
  </si>
  <si>
    <t>RF006213</t>
  </si>
  <si>
    <t>RF006214</t>
  </si>
  <si>
    <t>RF006215</t>
  </si>
  <si>
    <t>RF006216</t>
  </si>
  <si>
    <t>RF006217</t>
  </si>
  <si>
    <t>RF006218</t>
  </si>
  <si>
    <t>RF006219</t>
  </si>
  <si>
    <t>RF006220</t>
  </si>
  <si>
    <t>RF006221</t>
  </si>
  <si>
    <t>RF006222</t>
  </si>
  <si>
    <t>RF006223</t>
  </si>
  <si>
    <t>RF006224</t>
  </si>
  <si>
    <t>RF006225</t>
  </si>
  <si>
    <t>RF006226</t>
  </si>
  <si>
    <t>RF006227</t>
  </si>
  <si>
    <t>RF006228</t>
  </si>
  <si>
    <t>RF006229</t>
  </si>
  <si>
    <t>RF006230</t>
  </si>
  <si>
    <t>RF006231</t>
  </si>
  <si>
    <t>RF006232</t>
  </si>
  <si>
    <t>RF006233</t>
  </si>
  <si>
    <t>RF006234</t>
  </si>
  <si>
    <t>RF006235</t>
  </si>
  <si>
    <t>RF006236</t>
  </si>
  <si>
    <t>RF006237</t>
  </si>
  <si>
    <t>RF006238</t>
  </si>
  <si>
    <t>RF006239</t>
  </si>
  <si>
    <t>RF006240</t>
  </si>
  <si>
    <t>RF006241</t>
  </si>
  <si>
    <t>RF006242</t>
  </si>
  <si>
    <t>RF006243</t>
  </si>
  <si>
    <t>RF006244</t>
  </si>
  <si>
    <t>RF006245</t>
  </si>
  <si>
    <t>RF006246</t>
  </si>
  <si>
    <t>RF006247</t>
  </si>
  <si>
    <t>RF006248</t>
  </si>
  <si>
    <t>RF006249</t>
  </si>
  <si>
    <t>RF006250</t>
  </si>
  <si>
    <t>RF006251</t>
  </si>
  <si>
    <t>RF006252</t>
  </si>
  <si>
    <t>RF006253</t>
  </si>
  <si>
    <t>RF006254</t>
  </si>
  <si>
    <t>RF006255</t>
  </si>
  <si>
    <t>RF006256</t>
  </si>
  <si>
    <t>RF006257</t>
  </si>
  <si>
    <t>RF006258</t>
  </si>
  <si>
    <t>RF006259</t>
  </si>
  <si>
    <t>RF006260</t>
  </si>
  <si>
    <t>RF006261</t>
  </si>
  <si>
    <t>RF006262</t>
  </si>
  <si>
    <t>RF006263</t>
  </si>
  <si>
    <t>RF006264</t>
  </si>
  <si>
    <t>RF006265</t>
  </si>
  <si>
    <t>RF006266</t>
  </si>
  <si>
    <t>RF006267</t>
  </si>
  <si>
    <t>RF006268</t>
  </si>
  <si>
    <t>RF006269</t>
  </si>
  <si>
    <t>RF006270</t>
  </si>
  <si>
    <t>RF006271</t>
  </si>
  <si>
    <t>RF006272</t>
  </si>
  <si>
    <t>RF006273</t>
  </si>
  <si>
    <t>RF006274</t>
  </si>
  <si>
    <t>RF006275</t>
  </si>
  <si>
    <t>RF006276</t>
  </si>
  <si>
    <t>RF006277</t>
  </si>
  <si>
    <t>RF006278</t>
  </si>
  <si>
    <t>RF006279</t>
  </si>
  <si>
    <t>RF006280</t>
  </si>
  <si>
    <t>RF006281</t>
  </si>
  <si>
    <t>RF006282</t>
  </si>
  <si>
    <t>RF006283</t>
  </si>
  <si>
    <t>RF006284</t>
  </si>
  <si>
    <t>RF006285</t>
  </si>
  <si>
    <t>RF006286</t>
  </si>
  <si>
    <t>RF006287</t>
  </si>
  <si>
    <t>RF006288</t>
  </si>
  <si>
    <t>RF006289</t>
  </si>
  <si>
    <t>RF006290</t>
  </si>
  <si>
    <t>RF006291</t>
  </si>
  <si>
    <t>RF006292</t>
  </si>
  <si>
    <t>RF006293</t>
  </si>
  <si>
    <t>RF006294</t>
  </si>
  <si>
    <t>RF006295</t>
  </si>
  <si>
    <t>RF006296</t>
  </si>
  <si>
    <t>RF006297</t>
  </si>
  <si>
    <t>RF006298</t>
  </si>
  <si>
    <t>RF006299</t>
  </si>
  <si>
    <t>RF006300</t>
  </si>
  <si>
    <t>RF006301</t>
  </si>
  <si>
    <t>RF006302</t>
  </si>
  <si>
    <t>RF006303</t>
  </si>
  <si>
    <t>RF006304</t>
  </si>
  <si>
    <t>RF006305</t>
  </si>
  <si>
    <t>RF006306</t>
  </si>
  <si>
    <t>RF006307</t>
  </si>
  <si>
    <t>RF006308</t>
  </si>
  <si>
    <t>RF006309</t>
  </si>
  <si>
    <t>RF006310</t>
  </si>
  <si>
    <t>RF006311</t>
  </si>
  <si>
    <t>RF006312</t>
  </si>
  <si>
    <t>RF006313</t>
  </si>
  <si>
    <t>RF006314</t>
  </si>
  <si>
    <t>RF006315</t>
  </si>
  <si>
    <t>RF006316</t>
  </si>
  <si>
    <t>RF006317</t>
  </si>
  <si>
    <t>RF006318</t>
  </si>
  <si>
    <t>RF006319</t>
  </si>
  <si>
    <t>RF006320</t>
  </si>
  <si>
    <t>RF006321</t>
  </si>
  <si>
    <t>RF006322</t>
  </si>
  <si>
    <t>RF006323</t>
  </si>
  <si>
    <t>RF006324</t>
  </si>
  <si>
    <t>RF006325</t>
  </si>
  <si>
    <t>RF006326</t>
  </si>
  <si>
    <t>RF006327</t>
  </si>
  <si>
    <t>RF006328</t>
  </si>
  <si>
    <t>RF006329</t>
  </si>
  <si>
    <t>RF006330</t>
  </si>
  <si>
    <t>RF006331</t>
  </si>
  <si>
    <t>RF006332</t>
  </si>
  <si>
    <t>RF006333</t>
  </si>
  <si>
    <t>RF006334</t>
  </si>
  <si>
    <t>RF006335</t>
  </si>
  <si>
    <t>RF006336</t>
  </si>
  <si>
    <t>RF006337</t>
  </si>
  <si>
    <t>RF006338</t>
  </si>
  <si>
    <t>RF006339</t>
  </si>
  <si>
    <t>RF006340</t>
  </si>
  <si>
    <t>RF006341</t>
  </si>
  <si>
    <t>RF006342</t>
  </si>
  <si>
    <t>RF006343</t>
  </si>
  <si>
    <t>RF006344</t>
  </si>
  <si>
    <t>RF006345</t>
  </si>
  <si>
    <t>RF006346</t>
  </si>
  <si>
    <t>RF006347</t>
  </si>
  <si>
    <t>RF006348</t>
  </si>
  <si>
    <t>RF006349</t>
  </si>
  <si>
    <t>RF006350</t>
  </si>
  <si>
    <t>RF006351</t>
  </si>
  <si>
    <t>RF006352</t>
  </si>
  <si>
    <t>RF006353</t>
  </si>
  <si>
    <t>RF006354</t>
  </si>
  <si>
    <t>RF006355</t>
  </si>
  <si>
    <t>RF006356</t>
  </si>
  <si>
    <t>RF006357</t>
  </si>
  <si>
    <t>RF006358</t>
  </si>
  <si>
    <t>RF006359</t>
  </si>
  <si>
    <t>RF006360</t>
  </si>
  <si>
    <t>RF006361</t>
  </si>
  <si>
    <t>RF006362</t>
  </si>
  <si>
    <t>RF006363</t>
  </si>
  <si>
    <t>RF006364</t>
  </si>
  <si>
    <t>RF006365</t>
  </si>
  <si>
    <t>RF006366</t>
  </si>
  <si>
    <t>RF006367</t>
  </si>
  <si>
    <t>RF006368</t>
  </si>
  <si>
    <t>RF006369</t>
  </si>
  <si>
    <t>RF006370</t>
  </si>
  <si>
    <t>RF006371</t>
  </si>
  <si>
    <t>RF006372</t>
  </si>
  <si>
    <t>RF006373</t>
  </si>
  <si>
    <t>RF006374</t>
  </si>
  <si>
    <t>RF006375</t>
  </si>
  <si>
    <t>RF006376</t>
  </si>
  <si>
    <t>RF006377</t>
  </si>
  <si>
    <t>RF006378</t>
  </si>
  <si>
    <t>RF006379</t>
  </si>
  <si>
    <t>RF006380</t>
  </si>
  <si>
    <t>RF006381</t>
  </si>
  <si>
    <t>RF006382</t>
  </si>
  <si>
    <t>RF006383</t>
  </si>
  <si>
    <t>RF006384</t>
  </si>
  <si>
    <t>RF006385</t>
  </si>
  <si>
    <t>RF006386</t>
  </si>
  <si>
    <t>RF006387</t>
  </si>
  <si>
    <t>RF006388</t>
  </si>
  <si>
    <t>RF006389</t>
  </si>
  <si>
    <t>RF006390</t>
  </si>
  <si>
    <t>RF006391</t>
  </si>
  <si>
    <t>RF006392</t>
  </si>
  <si>
    <t>RF006393</t>
  </si>
  <si>
    <t>RF006394</t>
  </si>
  <si>
    <t>RF006395</t>
  </si>
  <si>
    <t>RF006396</t>
  </si>
  <si>
    <t>RF006397</t>
  </si>
  <si>
    <t>RF006398</t>
  </si>
  <si>
    <t>RF006399</t>
  </si>
  <si>
    <t>RF006400</t>
  </si>
  <si>
    <t>RF006401</t>
  </si>
  <si>
    <t>RF006402</t>
  </si>
  <si>
    <t>RF006403</t>
  </si>
  <si>
    <t>RF006404</t>
  </si>
  <si>
    <t>RF006405</t>
  </si>
  <si>
    <t>RF006406</t>
  </si>
  <si>
    <t>RF006407</t>
  </si>
  <si>
    <t>RF006408</t>
  </si>
  <si>
    <t>RF006409</t>
  </si>
  <si>
    <t>RF006410</t>
  </si>
  <si>
    <t>RF006411</t>
  </si>
  <si>
    <t>RF006412</t>
  </si>
  <si>
    <t>RF006413</t>
  </si>
  <si>
    <t>RF006414</t>
  </si>
  <si>
    <t>RF006415</t>
  </si>
  <si>
    <t>RF006416</t>
  </si>
  <si>
    <t>RF006417</t>
  </si>
  <si>
    <t>RF006418</t>
  </si>
  <si>
    <t>RF006419</t>
  </si>
  <si>
    <t>RF006420</t>
  </si>
  <si>
    <t>RF006421</t>
  </si>
  <si>
    <t>RF006422</t>
  </si>
  <si>
    <t>RF006423</t>
  </si>
  <si>
    <t>RF006424</t>
  </si>
  <si>
    <t>RF006425</t>
  </si>
  <si>
    <t>RF006426</t>
  </si>
  <si>
    <t>RF006427</t>
  </si>
  <si>
    <t>RF006428</t>
  </si>
  <si>
    <t>RF006429</t>
  </si>
  <si>
    <t>RF006430</t>
  </si>
  <si>
    <t>RF006431</t>
  </si>
  <si>
    <t>RF006432</t>
  </si>
  <si>
    <t>RF006433</t>
  </si>
  <si>
    <t>RF006434</t>
  </si>
  <si>
    <t>RF006435</t>
  </si>
  <si>
    <t>RF006436</t>
  </si>
  <si>
    <t>RF006437</t>
  </si>
  <si>
    <t>RF006438</t>
  </si>
  <si>
    <t>RF006439</t>
  </si>
  <si>
    <t>RF006440</t>
  </si>
  <si>
    <t>RF006441</t>
  </si>
  <si>
    <t>RF006442</t>
  </si>
  <si>
    <t>RF006443</t>
  </si>
  <si>
    <t>RF006444</t>
  </si>
  <si>
    <t>RF006445</t>
  </si>
  <si>
    <t>RF006446</t>
  </si>
  <si>
    <t>RF006447</t>
  </si>
  <si>
    <t>RF006448</t>
  </si>
  <si>
    <t>RF006449</t>
  </si>
  <si>
    <t>RF006450</t>
  </si>
  <si>
    <t>RF006451</t>
  </si>
  <si>
    <t>RF006452</t>
  </si>
  <si>
    <t>RF006453</t>
  </si>
  <si>
    <t>RF006454</t>
  </si>
  <si>
    <t>RF006455</t>
  </si>
  <si>
    <t>RF006456</t>
  </si>
  <si>
    <t>RF006457</t>
  </si>
  <si>
    <t>RF006458</t>
  </si>
  <si>
    <t>RF006459</t>
  </si>
  <si>
    <t>RF006460</t>
  </si>
  <si>
    <t>RF006461</t>
  </si>
  <si>
    <t>RF006462</t>
  </si>
  <si>
    <t>RF006463</t>
  </si>
  <si>
    <t>RF006464</t>
  </si>
  <si>
    <t>RF006465</t>
  </si>
  <si>
    <t>RF006466</t>
  </si>
  <si>
    <t>RF006467</t>
  </si>
  <si>
    <t>RF006468</t>
  </si>
  <si>
    <t>RF006469</t>
  </si>
  <si>
    <t>RF006470</t>
  </si>
  <si>
    <t>RF006471</t>
  </si>
  <si>
    <t>RF006472</t>
  </si>
  <si>
    <t>RF006473</t>
  </si>
  <si>
    <t>RF006474</t>
  </si>
  <si>
    <t>RF006475</t>
  </si>
  <si>
    <t>RF006476</t>
  </si>
  <si>
    <t>RF006477</t>
  </si>
  <si>
    <t>RF006478</t>
  </si>
  <si>
    <t>RF006479</t>
  </si>
  <si>
    <t>RF006480</t>
  </si>
  <si>
    <t>RF006481</t>
  </si>
  <si>
    <t>RF006482</t>
  </si>
  <si>
    <t>RF006483</t>
  </si>
  <si>
    <t>RF006484</t>
  </si>
  <si>
    <t>RF006485</t>
  </si>
  <si>
    <t>RF006486</t>
  </si>
  <si>
    <t>RF006487</t>
  </si>
  <si>
    <t>RF006488</t>
  </si>
  <si>
    <t>RF006489</t>
  </si>
  <si>
    <t>RF006490</t>
  </si>
  <si>
    <t>RF006491</t>
  </si>
  <si>
    <t>RF006492</t>
  </si>
  <si>
    <t>RF006493</t>
  </si>
  <si>
    <t>RF006494</t>
  </si>
  <si>
    <t>RF006495</t>
  </si>
  <si>
    <t>RF006496</t>
  </si>
  <si>
    <t>RF006497</t>
  </si>
  <si>
    <t>RF006498</t>
  </si>
  <si>
    <t>RF006499</t>
  </si>
  <si>
    <t>RF006500</t>
  </si>
  <si>
    <t>RF006501</t>
  </si>
  <si>
    <t>RF006502</t>
  </si>
  <si>
    <t>RF006503</t>
  </si>
  <si>
    <t>RF006504</t>
  </si>
  <si>
    <t>RF006505</t>
  </si>
  <si>
    <t>RF006506</t>
  </si>
  <si>
    <t>RF006507</t>
  </si>
  <si>
    <t>RF006508</t>
  </si>
  <si>
    <t>RF006509</t>
  </si>
  <si>
    <t>RF006510</t>
  </si>
  <si>
    <t>RF006511</t>
  </si>
  <si>
    <t>RF006512</t>
  </si>
  <si>
    <t>RF006513</t>
  </si>
  <si>
    <t>RF006514</t>
  </si>
  <si>
    <t>RF006515</t>
  </si>
  <si>
    <t>RF006516</t>
  </si>
  <si>
    <t>RF006517</t>
  </si>
  <si>
    <t>RF006518</t>
  </si>
  <si>
    <t>RF006519</t>
  </si>
  <si>
    <t>RF006520</t>
  </si>
  <si>
    <t>RF006521</t>
  </si>
  <si>
    <t>RF006522</t>
  </si>
  <si>
    <t>RF006523</t>
  </si>
  <si>
    <t>RF006524</t>
  </si>
  <si>
    <t>RF006525</t>
  </si>
  <si>
    <t>RF006526</t>
  </si>
  <si>
    <t>RF006527</t>
  </si>
  <si>
    <t>RF006528</t>
  </si>
  <si>
    <t>RF006529</t>
  </si>
  <si>
    <t>RF006530</t>
  </si>
  <si>
    <t>RF006531</t>
  </si>
  <si>
    <t>RF006532</t>
  </si>
  <si>
    <t>RF006533</t>
  </si>
  <si>
    <t>RF006534</t>
  </si>
  <si>
    <t>RF006535</t>
  </si>
  <si>
    <t>RF006536</t>
  </si>
  <si>
    <t>RF006537</t>
  </si>
  <si>
    <t>RF006538</t>
  </si>
  <si>
    <t>RF006539</t>
  </si>
  <si>
    <t>RF006540</t>
  </si>
  <si>
    <t>RF006541</t>
  </si>
  <si>
    <t>RF006542</t>
  </si>
  <si>
    <t>RF006543</t>
  </si>
  <si>
    <t>RF006544</t>
  </si>
  <si>
    <t>RF006545</t>
  </si>
  <si>
    <t>RF006546</t>
  </si>
  <si>
    <t>RF006547</t>
  </si>
  <si>
    <t>RF006548</t>
  </si>
  <si>
    <t>RF006549</t>
  </si>
  <si>
    <t>RF006550</t>
  </si>
  <si>
    <t>RF006551</t>
  </si>
  <si>
    <t>RF006552</t>
  </si>
  <si>
    <t>RF006553</t>
  </si>
  <si>
    <t>RF006554</t>
  </si>
  <si>
    <t>RF006555</t>
  </si>
  <si>
    <t>RF006556</t>
  </si>
  <si>
    <t>RF006557</t>
  </si>
  <si>
    <t>RF006558</t>
  </si>
  <si>
    <t>RF006559</t>
  </si>
  <si>
    <t>RF006560</t>
  </si>
  <si>
    <t>RF006561</t>
  </si>
  <si>
    <t>RF006562</t>
  </si>
  <si>
    <t>RF006563</t>
  </si>
  <si>
    <t>RF006564</t>
  </si>
  <si>
    <t>RF006565</t>
  </si>
  <si>
    <t>RF006566</t>
  </si>
  <si>
    <t>RF006567</t>
  </si>
  <si>
    <t>RF006568</t>
  </si>
  <si>
    <t>RF006569</t>
  </si>
  <si>
    <t>RF006570</t>
  </si>
  <si>
    <t>RF006571</t>
  </si>
  <si>
    <t>RF006572</t>
  </si>
  <si>
    <t>RF006573</t>
  </si>
  <si>
    <t>RF006574</t>
  </si>
  <si>
    <t>RF006575</t>
  </si>
  <si>
    <t>RF006576</t>
  </si>
  <si>
    <t>RF006577</t>
  </si>
  <si>
    <t>RF006578</t>
  </si>
  <si>
    <t>RF006579</t>
  </si>
  <si>
    <t>RF006580</t>
  </si>
  <si>
    <t>RF006581</t>
  </si>
  <si>
    <t>RF006582</t>
  </si>
  <si>
    <t>RF006583</t>
  </si>
  <si>
    <t>RF006584</t>
  </si>
  <si>
    <t>RF006585</t>
  </si>
  <si>
    <t>RF006586</t>
  </si>
  <si>
    <t>RF006587</t>
  </si>
  <si>
    <t>RF006588</t>
  </si>
  <si>
    <t>RF006589</t>
  </si>
  <si>
    <t>RF006590</t>
  </si>
  <si>
    <t>RF006591</t>
  </si>
  <si>
    <t>RF006592</t>
  </si>
  <si>
    <t>RF006593</t>
  </si>
  <si>
    <t>RF006594</t>
  </si>
  <si>
    <t>RF006595</t>
  </si>
  <si>
    <t>RF006596</t>
  </si>
  <si>
    <t>RF006597</t>
  </si>
  <si>
    <t>RF006598</t>
  </si>
  <si>
    <t>RF006599</t>
  </si>
  <si>
    <t>RF006600</t>
  </si>
  <si>
    <t>RF006601</t>
  </si>
  <si>
    <t>RF006602</t>
  </si>
  <si>
    <t>RF006603</t>
  </si>
  <si>
    <t>RF006604</t>
  </si>
  <si>
    <t>RF006605</t>
  </si>
  <si>
    <t>RF006606</t>
  </si>
  <si>
    <t>RF006607</t>
  </si>
  <si>
    <t>RF006608</t>
  </si>
  <si>
    <t>RF006609</t>
  </si>
  <si>
    <t>RF006610</t>
  </si>
  <si>
    <t>RF006611</t>
  </si>
  <si>
    <t>RF006612</t>
  </si>
  <si>
    <t>RF006613</t>
  </si>
  <si>
    <t>RF006614</t>
  </si>
  <si>
    <t>RF006615</t>
  </si>
  <si>
    <t>RF006616</t>
  </si>
  <si>
    <t>RF006617</t>
  </si>
  <si>
    <t>RF006618</t>
  </si>
  <si>
    <t>RF006619</t>
  </si>
  <si>
    <t>RF006620</t>
  </si>
  <si>
    <t>RF006621</t>
  </si>
  <si>
    <t>RF006622</t>
  </si>
  <si>
    <t>RF006623</t>
  </si>
  <si>
    <t>RF006624</t>
  </si>
  <si>
    <t>RF006625</t>
  </si>
  <si>
    <t>RF006626</t>
  </si>
  <si>
    <t>RF006627</t>
  </si>
  <si>
    <t>RF006628</t>
  </si>
  <si>
    <t>RF006629</t>
  </si>
  <si>
    <t>RF006630</t>
  </si>
  <si>
    <t>RF006631</t>
  </si>
  <si>
    <t>RF006632</t>
  </si>
  <si>
    <t>RF006633</t>
  </si>
  <si>
    <t>RF006634</t>
  </si>
  <si>
    <t>RF006635</t>
  </si>
  <si>
    <t>RF006636</t>
  </si>
  <si>
    <t>RF006637</t>
  </si>
  <si>
    <t>RF006638</t>
  </si>
  <si>
    <t>RF006639</t>
  </si>
  <si>
    <t>RF006640</t>
  </si>
  <si>
    <t>RF006641</t>
  </si>
  <si>
    <t>RF006642</t>
  </si>
  <si>
    <t>RF006643</t>
  </si>
  <si>
    <t>RF006644</t>
  </si>
  <si>
    <t>RF006645</t>
  </si>
  <si>
    <t>RF006646</t>
  </si>
  <si>
    <t>RF006647</t>
  </si>
  <si>
    <t>RF006648</t>
  </si>
  <si>
    <t>RF006649</t>
  </si>
  <si>
    <t>RF006650</t>
  </si>
  <si>
    <t>RF006651</t>
  </si>
  <si>
    <t>RF006652</t>
  </si>
  <si>
    <t>RF006653</t>
  </si>
  <si>
    <t>RF006654</t>
  </si>
  <si>
    <t>RF006655</t>
  </si>
  <si>
    <t>RF006656</t>
  </si>
  <si>
    <t>RF006657</t>
  </si>
  <si>
    <t>RF006658</t>
  </si>
  <si>
    <t>RF006659</t>
  </si>
  <si>
    <t>RF006660</t>
  </si>
  <si>
    <t>RF006661</t>
  </si>
  <si>
    <t>RF006662</t>
  </si>
  <si>
    <t>RF006663</t>
  </si>
  <si>
    <t>RF006664</t>
  </si>
  <si>
    <t>RF006665</t>
  </si>
  <si>
    <t>RF006666</t>
  </si>
  <si>
    <t>RF006667</t>
  </si>
  <si>
    <t>RF006668</t>
  </si>
  <si>
    <t>RF006669</t>
  </si>
  <si>
    <t>RF006670</t>
  </si>
  <si>
    <t>RF006671</t>
  </si>
  <si>
    <t>RF006672</t>
  </si>
  <si>
    <t>RF006673</t>
  </si>
  <si>
    <t>RF006674</t>
  </si>
  <si>
    <t>RF006675</t>
  </si>
  <si>
    <t>RF006676</t>
  </si>
  <si>
    <t>RF006677</t>
  </si>
  <si>
    <t>RF006678</t>
  </si>
  <si>
    <t>RF006679</t>
  </si>
  <si>
    <t>RF006680</t>
  </si>
  <si>
    <t>RF006681</t>
  </si>
  <si>
    <t>RF006682</t>
  </si>
  <si>
    <t>RF006683</t>
  </si>
  <si>
    <t>RF006684</t>
  </si>
  <si>
    <t>RF006685</t>
  </si>
  <si>
    <t>RF006686</t>
  </si>
  <si>
    <t>RF006687</t>
  </si>
  <si>
    <t>RF006688</t>
  </si>
  <si>
    <t>RF006689</t>
  </si>
  <si>
    <t>RF006690</t>
  </si>
  <si>
    <t>RF006691</t>
  </si>
  <si>
    <t>RF006692</t>
  </si>
  <si>
    <t>RF006693</t>
  </si>
  <si>
    <t>RF006694</t>
  </si>
  <si>
    <t>RF006695</t>
  </si>
  <si>
    <t>RF006696</t>
  </si>
  <si>
    <t>RF006697</t>
  </si>
  <si>
    <t>RF006698</t>
  </si>
  <si>
    <t>RF006699</t>
  </si>
  <si>
    <t>RF006700</t>
  </si>
  <si>
    <t>RF006701</t>
  </si>
  <si>
    <t>RF006702</t>
  </si>
  <si>
    <t>RF006703</t>
  </si>
  <si>
    <t>RF006704</t>
  </si>
  <si>
    <t>RF006705</t>
  </si>
  <si>
    <t>RF006706</t>
  </si>
  <si>
    <t>RF006707</t>
  </si>
  <si>
    <t>RF006708</t>
  </si>
  <si>
    <t>RF006709</t>
  </si>
  <si>
    <t>RF006710</t>
  </si>
  <si>
    <t>RF006711</t>
  </si>
  <si>
    <t>RF006712</t>
  </si>
  <si>
    <t>RF006713</t>
  </si>
  <si>
    <t>RF006714</t>
  </si>
  <si>
    <t>RF006715</t>
  </si>
  <si>
    <t>RF006716</t>
  </si>
  <si>
    <t>RF006717</t>
  </si>
  <si>
    <t>RF006718</t>
  </si>
  <si>
    <t>RF006719</t>
  </si>
  <si>
    <t>RF006720</t>
  </si>
  <si>
    <t>RF006721</t>
  </si>
  <si>
    <t>RF006722</t>
  </si>
  <si>
    <t>RF006723</t>
  </si>
  <si>
    <t>RF006724</t>
  </si>
  <si>
    <t>RF006725</t>
  </si>
  <si>
    <t>RF006726</t>
  </si>
  <si>
    <t>RF006727</t>
  </si>
  <si>
    <t>RF006728</t>
  </si>
  <si>
    <t>RF006729</t>
  </si>
  <si>
    <t>RF006730</t>
  </si>
  <si>
    <t>RF006731</t>
  </si>
  <si>
    <t>RF006732</t>
  </si>
  <si>
    <t>RF006733</t>
  </si>
  <si>
    <t>RF006734</t>
  </si>
  <si>
    <t>RF006735</t>
  </si>
  <si>
    <t>RF006736</t>
  </si>
  <si>
    <t>RF006737</t>
  </si>
  <si>
    <t>RF006738</t>
  </si>
  <si>
    <t>RF006739</t>
  </si>
  <si>
    <t>RF006740</t>
  </si>
  <si>
    <t>RF006741</t>
  </si>
  <si>
    <t>RF006742</t>
  </si>
  <si>
    <t>RF006743</t>
  </si>
  <si>
    <t>RF006744</t>
  </si>
  <si>
    <t>RF006745</t>
  </si>
  <si>
    <t>RF006746</t>
  </si>
  <si>
    <t>RF006747</t>
  </si>
  <si>
    <t>RF006748</t>
  </si>
  <si>
    <t>RF006749</t>
  </si>
  <si>
    <t>RF006750</t>
  </si>
  <si>
    <t>RF006751</t>
  </si>
  <si>
    <t>RF006752</t>
  </si>
  <si>
    <t>RF006753</t>
  </si>
  <si>
    <t>RF006754</t>
  </si>
  <si>
    <t>RF006755</t>
  </si>
  <si>
    <t>RF006756</t>
  </si>
  <si>
    <t>RF006757</t>
  </si>
  <si>
    <t>RF006758</t>
  </si>
  <si>
    <t>RF006759</t>
  </si>
  <si>
    <t>RF006760</t>
  </si>
  <si>
    <t>RF006761</t>
  </si>
  <si>
    <t>RF006762</t>
  </si>
  <si>
    <t>RF006763</t>
  </si>
  <si>
    <t>RF006764</t>
  </si>
  <si>
    <t>RF006765</t>
  </si>
  <si>
    <t>RF006766</t>
  </si>
  <si>
    <t>RF006767</t>
  </si>
  <si>
    <t>RF006768</t>
  </si>
  <si>
    <t>RF006769</t>
  </si>
  <si>
    <t>RF006770</t>
  </si>
  <si>
    <t>RF006771</t>
  </si>
  <si>
    <t>RF006772</t>
  </si>
  <si>
    <t>RF006773</t>
  </si>
  <si>
    <t>RF006774</t>
  </si>
  <si>
    <t>RF006775</t>
  </si>
  <si>
    <t>RF006776</t>
  </si>
  <si>
    <t>RF006777</t>
  </si>
  <si>
    <t>RF006778</t>
  </si>
  <si>
    <t>RF006779</t>
  </si>
  <si>
    <t>RF006780</t>
  </si>
  <si>
    <t>RF006781</t>
  </si>
  <si>
    <t>RF006782</t>
  </si>
  <si>
    <t>RF006783</t>
  </si>
  <si>
    <t>RF006784</t>
  </si>
  <si>
    <t>RF006785</t>
  </si>
  <si>
    <t>RF006786</t>
  </si>
  <si>
    <t>RF006787</t>
  </si>
  <si>
    <t>RF006788</t>
  </si>
  <si>
    <t>RF006789</t>
  </si>
  <si>
    <t>RF006790</t>
  </si>
  <si>
    <t>RF006791</t>
  </si>
  <si>
    <t>RF006792</t>
  </si>
  <si>
    <t>RF006793</t>
  </si>
  <si>
    <t>RF006794</t>
  </si>
  <si>
    <t>RF006795</t>
  </si>
  <si>
    <t>RF006796</t>
  </si>
  <si>
    <t>RF006797</t>
  </si>
  <si>
    <t>RF006798</t>
  </si>
  <si>
    <t>RF006799</t>
  </si>
  <si>
    <t>RF006800</t>
  </si>
  <si>
    <t>RF006801</t>
  </si>
  <si>
    <t>RF006802</t>
  </si>
  <si>
    <t>RF006803</t>
  </si>
  <si>
    <t>RF006804</t>
  </si>
  <si>
    <t>RF006805</t>
  </si>
  <si>
    <t>RF006806</t>
  </si>
  <si>
    <t>RF006807</t>
  </si>
  <si>
    <t>RF006808</t>
  </si>
  <si>
    <t>RF006809</t>
  </si>
  <si>
    <t>RF006810</t>
  </si>
  <si>
    <t>RF006811</t>
  </si>
  <si>
    <t>RF006812</t>
  </si>
  <si>
    <t>RF006813</t>
  </si>
  <si>
    <t>RF006814</t>
  </si>
  <si>
    <t>RF006815</t>
  </si>
  <si>
    <t>RF006816</t>
  </si>
  <si>
    <t>RF006817</t>
  </si>
  <si>
    <t>RF006818</t>
  </si>
  <si>
    <t>RF006819</t>
  </si>
  <si>
    <t>RF006820</t>
  </si>
  <si>
    <t>RF006821</t>
  </si>
  <si>
    <t>RF006822</t>
  </si>
  <si>
    <t>RF006823</t>
  </si>
  <si>
    <t>RF006824</t>
  </si>
  <si>
    <t>RF006825</t>
  </si>
  <si>
    <t>RF006826</t>
  </si>
  <si>
    <t>RF006827</t>
  </si>
  <si>
    <t>RF006828</t>
  </si>
  <si>
    <t>RF006829</t>
  </si>
  <si>
    <t>RF006830</t>
  </si>
  <si>
    <t>RF006831</t>
  </si>
  <si>
    <t>RF006832</t>
  </si>
  <si>
    <t>RF006833</t>
  </si>
  <si>
    <t>RF006834</t>
  </si>
  <si>
    <t>RF006835</t>
  </si>
  <si>
    <t>RF006836</t>
  </si>
  <si>
    <t>RF006837</t>
  </si>
  <si>
    <t>RF006838</t>
  </si>
  <si>
    <t>RF006839</t>
  </si>
  <si>
    <t>RF006840</t>
  </si>
  <si>
    <t>RF006841</t>
  </si>
  <si>
    <t>RF006842</t>
  </si>
  <si>
    <t>RF006843</t>
  </si>
  <si>
    <t>RF006844</t>
  </si>
  <si>
    <t>RF006845</t>
  </si>
  <si>
    <t>RF006846</t>
  </si>
  <si>
    <t>RF006847</t>
  </si>
  <si>
    <t>RF006848</t>
  </si>
  <si>
    <t>RF006849</t>
  </si>
  <si>
    <t>RF006850</t>
  </si>
  <si>
    <t>RF006851</t>
  </si>
  <si>
    <t>RF006852</t>
  </si>
  <si>
    <t>RF006853</t>
  </si>
  <si>
    <t>RF006854</t>
  </si>
  <si>
    <t>RF006855</t>
  </si>
  <si>
    <t>RF006856</t>
  </si>
  <si>
    <t>RF006857</t>
  </si>
  <si>
    <t>RF006858</t>
  </si>
  <si>
    <t>RF006859</t>
  </si>
  <si>
    <t>RF006860</t>
  </si>
  <si>
    <t>RF006861</t>
  </si>
  <si>
    <t>RF006862</t>
  </si>
  <si>
    <t>RF006863</t>
  </si>
  <si>
    <t>RF006864</t>
  </si>
  <si>
    <t>RF006865</t>
  </si>
  <si>
    <t>RF006866</t>
  </si>
  <si>
    <t>RF006867</t>
  </si>
  <si>
    <t>RF006868</t>
  </si>
  <si>
    <t>RF006869</t>
  </si>
  <si>
    <t>RF006870</t>
  </si>
  <si>
    <t>RF006871</t>
  </si>
  <si>
    <t>RF006872</t>
  </si>
  <si>
    <t>RF006873</t>
  </si>
  <si>
    <t>RF006874</t>
  </si>
  <si>
    <t>RF006875</t>
  </si>
  <si>
    <t>RF006876</t>
  </si>
  <si>
    <t>RF006877</t>
  </si>
  <si>
    <t>RF006878</t>
  </si>
  <si>
    <t>RF006879</t>
  </si>
  <si>
    <t>RF006880</t>
  </si>
  <si>
    <t>RF006881</t>
  </si>
  <si>
    <t>RF006882</t>
  </si>
  <si>
    <t>RF006883</t>
  </si>
  <si>
    <t>RF006884</t>
  </si>
  <si>
    <t>RF006885</t>
  </si>
  <si>
    <t>RF006886</t>
  </si>
  <si>
    <t>RF006887</t>
  </si>
  <si>
    <t>RF006888</t>
  </si>
  <si>
    <t>RF006889</t>
  </si>
  <si>
    <t>RF006890</t>
  </si>
  <si>
    <t>RF006891</t>
  </si>
  <si>
    <t>RF006892</t>
  </si>
  <si>
    <t>RF006893</t>
  </si>
  <si>
    <t>RF006894</t>
  </si>
  <si>
    <t>RF006895</t>
  </si>
  <si>
    <t>RF006896</t>
  </si>
  <si>
    <t>RF006897</t>
  </si>
  <si>
    <t>RF006898</t>
  </si>
  <si>
    <t>RF006899</t>
  </si>
  <si>
    <t>RF006900</t>
  </si>
  <si>
    <t>RF006901</t>
  </si>
  <si>
    <t>RF006902</t>
  </si>
  <si>
    <t>RF006903</t>
  </si>
  <si>
    <t>RF006904</t>
  </si>
  <si>
    <t>RF006905</t>
  </si>
  <si>
    <t>RF006906</t>
  </si>
  <si>
    <t>RF006907</t>
  </si>
  <si>
    <t>RF006908</t>
  </si>
  <si>
    <t>RF006909</t>
  </si>
  <si>
    <t>RF006910</t>
  </si>
  <si>
    <t>RF006911</t>
  </si>
  <si>
    <t>RF006912</t>
  </si>
  <si>
    <t>RF006913</t>
  </si>
  <si>
    <t>RF006914</t>
  </si>
  <si>
    <t>RF006915</t>
  </si>
  <si>
    <t>RF006916</t>
  </si>
  <si>
    <t>RF006917</t>
  </si>
  <si>
    <t>RF006918</t>
  </si>
  <si>
    <t>RF006919</t>
  </si>
  <si>
    <t>RF006920</t>
  </si>
  <si>
    <t>RF006921</t>
  </si>
  <si>
    <t>RF006922</t>
  </si>
  <si>
    <t>RF006923</t>
  </si>
  <si>
    <t>RF006924</t>
  </si>
  <si>
    <t>RF006925</t>
  </si>
  <si>
    <t>RF006926</t>
  </si>
  <si>
    <t>RF006927</t>
  </si>
  <si>
    <t>RF006928</t>
  </si>
  <si>
    <t>RF006929</t>
  </si>
  <si>
    <t>RF006930</t>
  </si>
  <si>
    <t>RF006931</t>
  </si>
  <si>
    <t>RF006932</t>
  </si>
  <si>
    <t>RF006933</t>
  </si>
  <si>
    <t>RF006934</t>
  </si>
  <si>
    <t>RF006935</t>
  </si>
  <si>
    <t>RF006936</t>
  </si>
  <si>
    <t>RF006937</t>
  </si>
  <si>
    <t>RF006938</t>
  </si>
  <si>
    <t>RF006939</t>
  </si>
  <si>
    <t>RF006940</t>
  </si>
  <si>
    <t>RF006941</t>
  </si>
  <si>
    <t>RF006942</t>
  </si>
  <si>
    <t>RF006943</t>
  </si>
  <si>
    <t>RF006944</t>
  </si>
  <si>
    <t>RF006945</t>
  </si>
  <si>
    <t>RF006946</t>
  </si>
  <si>
    <t>RF006947</t>
  </si>
  <si>
    <t>RF006948</t>
  </si>
  <si>
    <t>RF006949</t>
  </si>
  <si>
    <t>RF006950</t>
  </si>
  <si>
    <t>RF006951</t>
  </si>
  <si>
    <t>RF006952</t>
  </si>
  <si>
    <t>RF006953</t>
  </si>
  <si>
    <t>RF006954</t>
  </si>
  <si>
    <t>RF006955</t>
  </si>
  <si>
    <t>RF006956</t>
  </si>
  <si>
    <t>RF006957</t>
  </si>
  <si>
    <t>RF006958</t>
  </si>
  <si>
    <t>RF006959</t>
  </si>
  <si>
    <t>RF006960</t>
  </si>
  <si>
    <t>RF006961</t>
  </si>
  <si>
    <t>RF006962</t>
  </si>
  <si>
    <t>RF006963</t>
  </si>
  <si>
    <t>RF006964</t>
  </si>
  <si>
    <t>RF006965</t>
  </si>
  <si>
    <t>RF006966</t>
  </si>
  <si>
    <t>RF006967</t>
  </si>
  <si>
    <t>RF006968</t>
  </si>
  <si>
    <t>RF006969</t>
  </si>
  <si>
    <t>RF006970</t>
  </si>
  <si>
    <t>RF006971</t>
  </si>
  <si>
    <t>RF006972</t>
  </si>
  <si>
    <t>RF006973</t>
  </si>
  <si>
    <t>RF006974</t>
  </si>
  <si>
    <t>RF006975</t>
  </si>
  <si>
    <t>RF006976</t>
  </si>
  <si>
    <t>RF006977</t>
  </si>
  <si>
    <t>RF006978</t>
  </si>
  <si>
    <t>RF006979</t>
  </si>
  <si>
    <t>RF006980</t>
  </si>
  <si>
    <t>RF006981</t>
  </si>
  <si>
    <t>RF006982</t>
  </si>
  <si>
    <t>RF006983</t>
  </si>
  <si>
    <t>RF006984</t>
  </si>
  <si>
    <t>RF006985</t>
  </si>
  <si>
    <t>RF006986</t>
  </si>
  <si>
    <t>RF006987</t>
  </si>
  <si>
    <t>RF006988</t>
  </si>
  <si>
    <t>RF006989</t>
  </si>
  <si>
    <t>RF006990</t>
  </si>
  <si>
    <t>RF006991</t>
  </si>
  <si>
    <t>RF006992</t>
  </si>
  <si>
    <t>RF006993</t>
  </si>
  <si>
    <t>RF006994</t>
  </si>
  <si>
    <t>RF006995</t>
  </si>
  <si>
    <t>RF006996</t>
  </si>
  <si>
    <t>RF006997</t>
  </si>
  <si>
    <t>RF006998</t>
  </si>
  <si>
    <t>RF006999</t>
  </si>
  <si>
    <t>RF007000</t>
  </si>
  <si>
    <t>RF007001</t>
  </si>
  <si>
    <t>RF007002</t>
  </si>
  <si>
    <t>RF007003</t>
  </si>
  <si>
    <t>RF007004</t>
  </si>
  <si>
    <t>RF007005</t>
  </si>
  <si>
    <t>RF007006</t>
  </si>
  <si>
    <t>RF007007</t>
  </si>
  <si>
    <t>RF007008</t>
  </si>
  <si>
    <t>RF007009</t>
  </si>
  <si>
    <t>RF007010</t>
  </si>
  <si>
    <t>RF007011</t>
  </si>
  <si>
    <t>RF007012</t>
  </si>
  <si>
    <t>RF007013</t>
  </si>
  <si>
    <t>RF007014</t>
  </si>
  <si>
    <t>RF007015</t>
  </si>
  <si>
    <t>RF007016</t>
  </si>
  <si>
    <t>RF007017</t>
  </si>
  <si>
    <t>RF007018</t>
  </si>
  <si>
    <t>RF007019</t>
  </si>
  <si>
    <t>RF007020</t>
  </si>
  <si>
    <t>RF007021</t>
  </si>
  <si>
    <t>RF007022</t>
  </si>
  <si>
    <t>RF007023</t>
  </si>
  <si>
    <t>RF007024</t>
  </si>
  <si>
    <t>RF007025</t>
  </si>
  <si>
    <t>RF007026</t>
  </si>
  <si>
    <t>RF007027</t>
  </si>
  <si>
    <t>RF007028</t>
  </si>
  <si>
    <t>RF007029</t>
  </si>
  <si>
    <t>RF007030</t>
  </si>
  <si>
    <t>RF007031</t>
  </si>
  <si>
    <t>RF007032</t>
  </si>
  <si>
    <t>RF007033</t>
  </si>
  <si>
    <t>RF007034</t>
  </si>
  <si>
    <t>RF007035</t>
  </si>
  <si>
    <t>RF007036</t>
  </si>
  <si>
    <t>RF007037</t>
  </si>
  <si>
    <t>RF007038</t>
  </si>
  <si>
    <t>RF007039</t>
  </si>
  <si>
    <t>RF007040</t>
  </si>
  <si>
    <t>RF007041</t>
  </si>
  <si>
    <t>RF007042</t>
  </si>
  <si>
    <t>RF007043</t>
  </si>
  <si>
    <t>RF007044</t>
  </si>
  <si>
    <t>RF007045</t>
  </si>
  <si>
    <t>RF007046</t>
  </si>
  <si>
    <t>RF007047</t>
  </si>
  <si>
    <t>RF007048</t>
  </si>
  <si>
    <t>RF007049</t>
  </si>
  <si>
    <t>RF007050</t>
  </si>
  <si>
    <t>RF007051</t>
  </si>
  <si>
    <t>RF007052</t>
  </si>
  <si>
    <t>RF007053</t>
  </si>
  <si>
    <t>RF007054</t>
  </si>
  <si>
    <t>RF007055</t>
  </si>
  <si>
    <t>RF007056</t>
  </si>
  <si>
    <t>RF007057</t>
  </si>
  <si>
    <t>RF007058</t>
  </si>
  <si>
    <t>RF007059</t>
  </si>
  <si>
    <t>RF007060</t>
  </si>
  <si>
    <t>RF007061</t>
  </si>
  <si>
    <t>RF007062</t>
  </si>
  <si>
    <t>RF007063</t>
  </si>
  <si>
    <t>RF007064</t>
  </si>
  <si>
    <t>RF007065</t>
  </si>
  <si>
    <t>RF007066</t>
  </si>
  <si>
    <t>RF007067</t>
  </si>
  <si>
    <t>RF007068</t>
  </si>
  <si>
    <t>RF007069</t>
  </si>
  <si>
    <t>RF007070</t>
  </si>
  <si>
    <t>RF007071</t>
  </si>
  <si>
    <t>RF007072</t>
  </si>
  <si>
    <t>RF007073</t>
  </si>
  <si>
    <t>RF007074</t>
  </si>
  <si>
    <t>RF007075</t>
  </si>
  <si>
    <t>RF007076</t>
  </si>
  <si>
    <t>RF007077</t>
  </si>
  <si>
    <t>RF007078</t>
  </si>
  <si>
    <t>RF007079</t>
  </si>
  <si>
    <t>RF007080</t>
  </si>
  <si>
    <t>RF007081</t>
  </si>
  <si>
    <t>RF007082</t>
  </si>
  <si>
    <t>RF007083</t>
  </si>
  <si>
    <t>RF007084</t>
  </si>
  <si>
    <t>RF007085</t>
  </si>
  <si>
    <t>RF007086</t>
  </si>
  <si>
    <t>RF007087</t>
  </si>
  <si>
    <t>RF007088</t>
  </si>
  <si>
    <t>RF007089</t>
  </si>
  <si>
    <t>RF007090</t>
  </si>
  <si>
    <t>RF007091</t>
  </si>
  <si>
    <t>RF007092</t>
  </si>
  <si>
    <t>RF007093</t>
  </si>
  <si>
    <t>RF007094</t>
  </si>
  <si>
    <t>RF007095</t>
  </si>
  <si>
    <t>RF007096</t>
  </si>
  <si>
    <t>RF007097</t>
  </si>
  <si>
    <t>RF007098</t>
  </si>
  <si>
    <t>RF007099</t>
  </si>
  <si>
    <t>RF007100</t>
  </si>
  <si>
    <t>RF007101</t>
  </si>
  <si>
    <t>RF007102</t>
  </si>
  <si>
    <t>RF007103</t>
  </si>
  <si>
    <t>RF007104</t>
  </si>
  <si>
    <t>RF007105</t>
  </si>
  <si>
    <t>RF007106</t>
  </si>
  <si>
    <t>RF007107</t>
  </si>
  <si>
    <t>RF007108</t>
  </si>
  <si>
    <t>RF007109</t>
  </si>
  <si>
    <t>RF007110</t>
  </si>
  <si>
    <t>RF007111</t>
  </si>
  <si>
    <t>RF007112</t>
  </si>
  <si>
    <t>RF007113</t>
  </si>
  <si>
    <t>RF007114</t>
  </si>
  <si>
    <t>RF007115</t>
  </si>
  <si>
    <t>RF007116</t>
  </si>
  <si>
    <t>RF007117</t>
  </si>
  <si>
    <t>RF007118</t>
  </si>
  <si>
    <t>RF007119</t>
  </si>
  <si>
    <t>RF007120</t>
  </si>
  <si>
    <t>RF007121</t>
  </si>
  <si>
    <t>RF007122</t>
  </si>
  <si>
    <t>RF007123</t>
  </si>
  <si>
    <t>RF007124</t>
  </si>
  <si>
    <t>RF007125</t>
  </si>
  <si>
    <t>RF007126</t>
  </si>
  <si>
    <t>RF007127</t>
  </si>
  <si>
    <t>RF007128</t>
  </si>
  <si>
    <t>RF007129</t>
  </si>
  <si>
    <t>RF007130</t>
  </si>
  <si>
    <t>RF007131</t>
  </si>
  <si>
    <t>RF007132</t>
  </si>
  <si>
    <t>RF007133</t>
  </si>
  <si>
    <t>RF007134</t>
  </si>
  <si>
    <t>RF007135</t>
  </si>
  <si>
    <t>RF007136</t>
  </si>
  <si>
    <t>RF007137</t>
  </si>
  <si>
    <t>RF007138</t>
  </si>
  <si>
    <t>RF007139</t>
  </si>
  <si>
    <t>RF007140</t>
  </si>
  <si>
    <t>RF007141</t>
  </si>
  <si>
    <t>RF007142</t>
  </si>
  <si>
    <t>RF007143</t>
  </si>
  <si>
    <t>RF007144</t>
  </si>
  <si>
    <t>RF007145</t>
  </si>
  <si>
    <t>RF007146</t>
  </si>
  <si>
    <t>RF007147</t>
  </si>
  <si>
    <t>RF007148</t>
  </si>
  <si>
    <t>RF007149</t>
  </si>
  <si>
    <t>RF007150</t>
  </si>
  <si>
    <t>RF007151</t>
  </si>
  <si>
    <t>RF007152</t>
  </si>
  <si>
    <t>RF007153</t>
  </si>
  <si>
    <t>RF007154</t>
  </si>
  <si>
    <t>RF007155</t>
  </si>
  <si>
    <t>RF007156</t>
  </si>
  <si>
    <t>RF007157</t>
  </si>
  <si>
    <t>RF007158</t>
  </si>
  <si>
    <t>RF007159</t>
  </si>
  <si>
    <t>RF007160</t>
  </si>
  <si>
    <t>RF007161</t>
  </si>
  <si>
    <t>RF007162</t>
  </si>
  <si>
    <t>RF007163</t>
  </si>
  <si>
    <t>RF007164</t>
  </si>
  <si>
    <t>RF007165</t>
  </si>
  <si>
    <t>RF007166</t>
  </si>
  <si>
    <t>RF007167</t>
  </si>
  <si>
    <t>RF007168</t>
  </si>
  <si>
    <t>RF007169</t>
  </si>
  <si>
    <t>RF007170</t>
  </si>
  <si>
    <t>RF007171</t>
  </si>
  <si>
    <t>RF007172</t>
  </si>
  <si>
    <t>RF007173</t>
  </si>
  <si>
    <t>RF007174</t>
  </si>
  <si>
    <t>RF007175</t>
  </si>
  <si>
    <t>RF007176</t>
  </si>
  <si>
    <t>RF007177</t>
  </si>
  <si>
    <t>RF007178</t>
  </si>
  <si>
    <t>RF007179</t>
  </si>
  <si>
    <t>RF007180</t>
  </si>
  <si>
    <t>RF007181</t>
  </si>
  <si>
    <t>RF007182</t>
  </si>
  <si>
    <t>RF007183</t>
  </si>
  <si>
    <t>RF007184</t>
  </si>
  <si>
    <t>RF007185</t>
  </si>
  <si>
    <t>RF007186</t>
  </si>
  <si>
    <t>RF007187</t>
  </si>
  <si>
    <t>RF007188</t>
  </si>
  <si>
    <t>RF007189</t>
  </si>
  <si>
    <t>RF007190</t>
  </si>
  <si>
    <t>RF007191</t>
  </si>
  <si>
    <t>RF007192</t>
  </si>
  <si>
    <t>RF007193</t>
  </si>
  <si>
    <t>RF007194</t>
  </si>
  <si>
    <t>RF007195</t>
  </si>
  <si>
    <t>RF007196</t>
  </si>
  <si>
    <t>RF007197</t>
  </si>
  <si>
    <t>RF007198</t>
  </si>
  <si>
    <t>RF007199</t>
  </si>
  <si>
    <t>RF007200</t>
  </si>
  <si>
    <t>RF007201</t>
  </si>
  <si>
    <t>RF007202</t>
  </si>
  <si>
    <t>RF007203</t>
  </si>
  <si>
    <t>RF007204</t>
  </si>
  <si>
    <t>RF007205</t>
  </si>
  <si>
    <t>RF007206</t>
  </si>
  <si>
    <t>RF007207</t>
  </si>
  <si>
    <t>RF007208</t>
  </si>
  <si>
    <t>RF007209</t>
  </si>
  <si>
    <t>RF007210</t>
  </si>
  <si>
    <t>RF007211</t>
  </si>
  <si>
    <t>RF007212</t>
  </si>
  <si>
    <t>RF007213</t>
  </si>
  <si>
    <t>RF007214</t>
  </si>
  <si>
    <t>RF007215</t>
  </si>
  <si>
    <t>RF007216</t>
  </si>
  <si>
    <t>RF007217</t>
  </si>
  <si>
    <t>RF007218</t>
  </si>
  <si>
    <t>RF007219</t>
  </si>
  <si>
    <t>RF007220</t>
  </si>
  <si>
    <t>RF007221</t>
  </si>
  <si>
    <t>RF007222</t>
  </si>
  <si>
    <t>RF007223</t>
  </si>
  <si>
    <t>RF007224</t>
  </si>
  <si>
    <t>RF007225</t>
  </si>
  <si>
    <t>RF007226</t>
  </si>
  <si>
    <t>RF007227</t>
  </si>
  <si>
    <t>RF007228</t>
  </si>
  <si>
    <t>RF007229</t>
  </si>
  <si>
    <t>RF007230</t>
  </si>
  <si>
    <t>RF007231</t>
  </si>
  <si>
    <t>RF007232</t>
  </si>
  <si>
    <t>RF007233</t>
  </si>
  <si>
    <t>RF007234</t>
  </si>
  <si>
    <t>RF007235</t>
  </si>
  <si>
    <t>RF007236</t>
  </si>
  <si>
    <t>RF007237</t>
  </si>
  <si>
    <t>RF007238</t>
  </si>
  <si>
    <t>RF007239</t>
  </si>
  <si>
    <t>RF007240</t>
  </si>
  <si>
    <t>RF007241</t>
  </si>
  <si>
    <t>RF007242</t>
  </si>
  <si>
    <t>RF007243</t>
  </si>
  <si>
    <t>RF007244</t>
  </si>
  <si>
    <t>RF007245</t>
  </si>
  <si>
    <t>RF007246</t>
  </si>
  <si>
    <t>RF007247</t>
  </si>
  <si>
    <t>RF007248</t>
  </si>
  <si>
    <t>RF007249</t>
  </si>
  <si>
    <t>RF007250</t>
  </si>
  <si>
    <t>RF007251</t>
  </si>
  <si>
    <t>RF007252</t>
  </si>
  <si>
    <t>RF007253</t>
  </si>
  <si>
    <t>RF007254</t>
  </si>
  <si>
    <t>RF007255</t>
  </si>
  <si>
    <t>RF007256</t>
  </si>
  <si>
    <t>RF007257</t>
  </si>
  <si>
    <t>RF007258</t>
  </si>
  <si>
    <t>RF007259</t>
  </si>
  <si>
    <t>RF007260</t>
  </si>
  <si>
    <t>RF007261</t>
  </si>
  <si>
    <t>RF007262</t>
  </si>
  <si>
    <t>RF007263</t>
  </si>
  <si>
    <t>RF007264</t>
  </si>
  <si>
    <t>RF007265</t>
  </si>
  <si>
    <t>RF007266</t>
  </si>
  <si>
    <t>RF007267</t>
  </si>
  <si>
    <t>RF007268</t>
  </si>
  <si>
    <t>RF007269</t>
  </si>
  <si>
    <t>RF007270</t>
  </si>
  <si>
    <t>RF007271</t>
  </si>
  <si>
    <t>RF007272</t>
  </si>
  <si>
    <t>RF007273</t>
  </si>
  <si>
    <t>RF007274</t>
  </si>
  <si>
    <t>RF007275</t>
  </si>
  <si>
    <t>RF007276</t>
  </si>
  <si>
    <t>RF007277</t>
  </si>
  <si>
    <t>RF007278</t>
  </si>
  <si>
    <t>RF007279</t>
  </si>
  <si>
    <t>RF007280</t>
  </si>
  <si>
    <t>RF007281</t>
  </si>
  <si>
    <t>RF007282</t>
  </si>
  <si>
    <t>RF007283</t>
  </si>
  <si>
    <t>RF007284</t>
  </si>
  <si>
    <t>RF007285</t>
  </si>
  <si>
    <t>RF007286</t>
  </si>
  <si>
    <t>RF007287</t>
  </si>
  <si>
    <t>RF007288</t>
  </si>
  <si>
    <t>RF007289</t>
  </si>
  <si>
    <t>RF007290</t>
  </si>
  <si>
    <t>RF007291</t>
  </si>
  <si>
    <t>RF007292</t>
  </si>
  <si>
    <t>RF007293</t>
  </si>
  <si>
    <t>RF007294</t>
  </si>
  <si>
    <t>RF007295</t>
  </si>
  <si>
    <t>RF007296</t>
  </si>
  <si>
    <t>RF007297</t>
  </si>
  <si>
    <t>RF007298</t>
  </si>
  <si>
    <t>RF007299</t>
  </si>
  <si>
    <t>RF007300</t>
  </si>
  <si>
    <t>RF007301</t>
  </si>
  <si>
    <t>RF007302</t>
  </si>
  <si>
    <t>RF007303</t>
  </si>
  <si>
    <t>RF007304</t>
  </si>
  <si>
    <t>RF007305</t>
  </si>
  <si>
    <t>RF007306</t>
  </si>
  <si>
    <t>RF007307</t>
  </si>
  <si>
    <t>RF007308</t>
  </si>
  <si>
    <t>RF007309</t>
  </si>
  <si>
    <t>RF007310</t>
  </si>
  <si>
    <t>RF007311</t>
  </si>
  <si>
    <t>RF007312</t>
  </si>
  <si>
    <t>RF007313</t>
  </si>
  <si>
    <t>RF007314</t>
  </si>
  <si>
    <t>RF007315</t>
  </si>
  <si>
    <t>RF007316</t>
  </si>
  <si>
    <t>RF007317</t>
  </si>
  <si>
    <t>RF007318</t>
  </si>
  <si>
    <t>RF007319</t>
  </si>
  <si>
    <t>RF007320</t>
  </si>
  <si>
    <t>RF007321</t>
  </si>
  <si>
    <t>RF007322</t>
  </si>
  <si>
    <t>RF007323</t>
  </si>
  <si>
    <t>RF007324</t>
  </si>
  <si>
    <t>RF007325</t>
  </si>
  <si>
    <t>RF007326</t>
  </si>
  <si>
    <t>RF007327</t>
  </si>
  <si>
    <t>RF007328</t>
  </si>
  <si>
    <t>RF007329</t>
  </si>
  <si>
    <t>RF007330</t>
  </si>
  <si>
    <t>RF007331</t>
  </si>
  <si>
    <t>RF007332</t>
  </si>
  <si>
    <t>RF007333</t>
  </si>
  <si>
    <t>RF007334</t>
  </si>
  <si>
    <t>RF007335</t>
  </si>
  <si>
    <t>RF007336</t>
  </si>
  <si>
    <t>RF007337</t>
  </si>
  <si>
    <t>RF007338</t>
  </si>
  <si>
    <t>RF007339</t>
  </si>
  <si>
    <t>RF007340</t>
  </si>
  <si>
    <t>RF007341</t>
  </si>
  <si>
    <t>RF007342</t>
  </si>
  <si>
    <t>RF007343</t>
  </si>
  <si>
    <t>RF007344</t>
  </si>
  <si>
    <t>RF007345</t>
  </si>
  <si>
    <t>RF007346</t>
  </si>
  <si>
    <t>RF007347</t>
  </si>
  <si>
    <t>RF007348</t>
  </si>
  <si>
    <t>RF007349</t>
  </si>
  <si>
    <t>RF007350</t>
  </si>
  <si>
    <t>RF007351</t>
  </si>
  <si>
    <t>RF007352</t>
  </si>
  <si>
    <t>RF007353</t>
  </si>
  <si>
    <t>RF007354</t>
  </si>
  <si>
    <t>RF007355</t>
  </si>
  <si>
    <t>RF007356</t>
  </si>
  <si>
    <t>RF007357</t>
  </si>
  <si>
    <t>RF007358</t>
  </si>
  <si>
    <t>RF007359</t>
  </si>
  <si>
    <t>RF007360</t>
  </si>
  <si>
    <t>RF007361</t>
  </si>
  <si>
    <t>RF007362</t>
  </si>
  <si>
    <t>RF007363</t>
  </si>
  <si>
    <t>RF007364</t>
  </si>
  <si>
    <t>RF007365</t>
  </si>
  <si>
    <t>RF007366</t>
  </si>
  <si>
    <t>RF007367</t>
  </si>
  <si>
    <t>RF007368</t>
  </si>
  <si>
    <t>RF007369</t>
  </si>
  <si>
    <t>RF007370</t>
  </si>
  <si>
    <t>RF007371</t>
  </si>
  <si>
    <t>RF007372</t>
  </si>
  <si>
    <t>RF007373</t>
  </si>
  <si>
    <t>RF007374</t>
  </si>
  <si>
    <t>RF007375</t>
  </si>
  <si>
    <t>RF007376</t>
  </si>
  <si>
    <t>RF007377</t>
  </si>
  <si>
    <t>RF007378</t>
  </si>
  <si>
    <t>RF007379</t>
  </si>
  <si>
    <t>RF007380</t>
  </si>
  <si>
    <t>RF007381</t>
  </si>
  <si>
    <t>RF007382</t>
  </si>
  <si>
    <t>RF007383</t>
  </si>
  <si>
    <t>RF007384</t>
  </si>
  <si>
    <t>RF007385</t>
  </si>
  <si>
    <t>RF007386</t>
  </si>
  <si>
    <t>RF007387</t>
  </si>
  <si>
    <t>RF007388</t>
  </si>
  <si>
    <t>RF007389</t>
  </si>
  <si>
    <t>RF007390</t>
  </si>
  <si>
    <t>RF007391</t>
  </si>
  <si>
    <t>RF007392</t>
  </si>
  <si>
    <t>RF007393</t>
  </si>
  <si>
    <t>RF007394</t>
  </si>
  <si>
    <t>RF007395</t>
  </si>
  <si>
    <t>RF007396</t>
  </si>
  <si>
    <t>RF007397</t>
  </si>
  <si>
    <t>RF007398</t>
  </si>
  <si>
    <t>RF007399</t>
  </si>
  <si>
    <t>RF007400</t>
  </si>
  <si>
    <t>RF007401</t>
  </si>
  <si>
    <t>RF007402</t>
  </si>
  <si>
    <t>RF007403</t>
  </si>
  <si>
    <t>RF007404</t>
  </si>
  <si>
    <t>RF007405</t>
  </si>
  <si>
    <t>RF007406</t>
  </si>
  <si>
    <t>RF007407</t>
  </si>
  <si>
    <t>RF007408</t>
  </si>
  <si>
    <t>RF007409</t>
  </si>
  <si>
    <t>RF007410</t>
  </si>
  <si>
    <t>RF007411</t>
  </si>
  <si>
    <t>RF007412</t>
  </si>
  <si>
    <t>RF007413</t>
  </si>
  <si>
    <t>RF007414</t>
  </si>
  <si>
    <t>RF007415</t>
  </si>
  <si>
    <t>RF007416</t>
  </si>
  <si>
    <t>RF007417</t>
  </si>
  <si>
    <t>RF007418</t>
  </si>
  <si>
    <t>RF007419</t>
  </si>
  <si>
    <t>RF007420</t>
  </si>
  <si>
    <t>RF007421</t>
  </si>
  <si>
    <t>RF007422</t>
  </si>
  <si>
    <t>RF007423</t>
  </si>
  <si>
    <t>RF007424</t>
  </si>
  <si>
    <t>RF007425</t>
  </si>
  <si>
    <t>RF007426</t>
  </si>
  <si>
    <t>RF007427</t>
  </si>
  <si>
    <t>RF007428</t>
  </si>
  <si>
    <t>RF007429</t>
  </si>
  <si>
    <t>RF007430</t>
  </si>
  <si>
    <t>RF007431</t>
  </si>
  <si>
    <t>RF007432</t>
  </si>
  <si>
    <t>RF007433</t>
  </si>
  <si>
    <t>RF007434</t>
  </si>
  <si>
    <t>RF007435</t>
  </si>
  <si>
    <t>RF007436</t>
  </si>
  <si>
    <t>RF007437</t>
  </si>
  <si>
    <t>RF007438</t>
  </si>
  <si>
    <t>RF007439</t>
  </si>
  <si>
    <t>RF007440</t>
  </si>
  <si>
    <t>RF007441</t>
  </si>
  <si>
    <t>RF007442</t>
  </si>
  <si>
    <t>RF007443</t>
  </si>
  <si>
    <t>RF007444</t>
  </si>
  <si>
    <t>RF007445</t>
  </si>
  <si>
    <t>RF007446</t>
  </si>
  <si>
    <t>RF007447</t>
  </si>
  <si>
    <t>RF007448</t>
  </si>
  <si>
    <t>RF007449</t>
  </si>
  <si>
    <t>RF007450</t>
  </si>
  <si>
    <t>RF007451</t>
  </si>
  <si>
    <t>RF007452</t>
  </si>
  <si>
    <t>RF007453</t>
  </si>
  <si>
    <t>RF007454</t>
  </si>
  <si>
    <t>RF007455</t>
  </si>
  <si>
    <t>RF007456</t>
  </si>
  <si>
    <t>RF007457</t>
  </si>
  <si>
    <t>RF007458</t>
  </si>
  <si>
    <t>RF007459</t>
  </si>
  <si>
    <t>RF007460</t>
  </si>
  <si>
    <t>RF007461</t>
  </si>
  <si>
    <t>RF007462</t>
  </si>
  <si>
    <t>RF007463</t>
  </si>
  <si>
    <t>RF007464</t>
  </si>
  <si>
    <t>RF007465</t>
  </si>
  <si>
    <t>RF007466</t>
  </si>
  <si>
    <t>RF007467</t>
  </si>
  <si>
    <t>RF007468</t>
  </si>
  <si>
    <t>RF007469</t>
  </si>
  <si>
    <t>RF007470</t>
  </si>
  <si>
    <t>RF007471</t>
  </si>
  <si>
    <t>RF007472</t>
  </si>
  <si>
    <t>RF007473</t>
  </si>
  <si>
    <t>RF007474</t>
  </si>
  <si>
    <t>RF007475</t>
  </si>
  <si>
    <t>RF007476</t>
  </si>
  <si>
    <t>RF007477</t>
  </si>
  <si>
    <t>RF007478</t>
  </si>
  <si>
    <t>RF007479</t>
  </si>
  <si>
    <t>RF007480</t>
  </si>
  <si>
    <t>RF007481</t>
  </si>
  <si>
    <t>RF007482</t>
  </si>
  <si>
    <t>RF007483</t>
  </si>
  <si>
    <t>RF007484</t>
  </si>
  <si>
    <t>RF007485</t>
  </si>
  <si>
    <t>RF007486</t>
  </si>
  <si>
    <t>RF007487</t>
  </si>
  <si>
    <t>RF007488</t>
  </si>
  <si>
    <t>RF007489</t>
  </si>
  <si>
    <t>RF007490</t>
  </si>
  <si>
    <t>RF007491</t>
  </si>
  <si>
    <t>RF007492</t>
  </si>
  <si>
    <t>RF007493</t>
  </si>
  <si>
    <t>RF007494</t>
  </si>
  <si>
    <t>RF007495</t>
  </si>
  <si>
    <t>RF007496</t>
  </si>
  <si>
    <t>RF007497</t>
  </si>
  <si>
    <t>RF007498</t>
  </si>
  <si>
    <t>RF007499</t>
  </si>
  <si>
    <t>RF007500</t>
  </si>
  <si>
    <t>RF007501</t>
  </si>
  <si>
    <t>RF007502</t>
  </si>
  <si>
    <t>RF007503</t>
  </si>
  <si>
    <t>RF007504</t>
  </si>
  <si>
    <t>RF007505</t>
  </si>
  <si>
    <t>RF007506</t>
  </si>
  <si>
    <t>RF007507</t>
  </si>
  <si>
    <t>RF007508</t>
  </si>
  <si>
    <t>RF007509</t>
  </si>
  <si>
    <t>RF007510</t>
  </si>
  <si>
    <t>RF007511</t>
  </si>
  <si>
    <t>RF007512</t>
  </si>
  <si>
    <t>RF007513</t>
  </si>
  <si>
    <t>RF007514</t>
  </si>
  <si>
    <t>RF007515</t>
  </si>
  <si>
    <t>RF007516</t>
  </si>
  <si>
    <t>RF007517</t>
  </si>
  <si>
    <t>RF007518</t>
  </si>
  <si>
    <t>RF007519</t>
  </si>
  <si>
    <t>RF007520</t>
  </si>
  <si>
    <t>RF007521</t>
  </si>
  <si>
    <t>RF007522</t>
  </si>
  <si>
    <t>RF007523</t>
  </si>
  <si>
    <t>RF007524</t>
  </si>
  <si>
    <t>RF007525</t>
  </si>
  <si>
    <t>RF007526</t>
  </si>
  <si>
    <t>RF007527</t>
  </si>
  <si>
    <t>RF007528</t>
  </si>
  <si>
    <t>RF007529</t>
  </si>
  <si>
    <t>RF007530</t>
  </si>
  <si>
    <t>RF007531</t>
  </si>
  <si>
    <t>RF007532</t>
  </si>
  <si>
    <t>RF007533</t>
  </si>
  <si>
    <t>RF007534</t>
  </si>
  <si>
    <t>RF007535</t>
  </si>
  <si>
    <t>RF007536</t>
  </si>
  <si>
    <t>RF007537</t>
  </si>
  <si>
    <t>RF007538</t>
  </si>
  <si>
    <t>RF007539</t>
  </si>
  <si>
    <t>RF007540</t>
  </si>
  <si>
    <t>RF007541</t>
  </si>
  <si>
    <t>RF007542</t>
  </si>
  <si>
    <t>RF007543</t>
  </si>
  <si>
    <t>RF007544</t>
  </si>
  <si>
    <t>RF007545</t>
  </si>
  <si>
    <t>RF007546</t>
  </si>
  <si>
    <t>RF007547</t>
  </si>
  <si>
    <t>RF007548</t>
  </si>
  <si>
    <t>RF007549</t>
  </si>
  <si>
    <t>RF007550</t>
  </si>
  <si>
    <t>RF007551</t>
  </si>
  <si>
    <t>RF007552</t>
  </si>
  <si>
    <t>RF007553</t>
  </si>
  <si>
    <t>RF007554</t>
  </si>
  <si>
    <t>RF007555</t>
  </si>
  <si>
    <t>RF007556</t>
  </si>
  <si>
    <t>RF007557</t>
  </si>
  <si>
    <t>RF007558</t>
  </si>
  <si>
    <t>RF007559</t>
  </si>
  <si>
    <t>RF007560</t>
  </si>
  <si>
    <t>RF007561</t>
  </si>
  <si>
    <t>RF007562</t>
  </si>
  <si>
    <t>RF007563</t>
  </si>
  <si>
    <t>RF007564</t>
  </si>
  <si>
    <t>RF007565</t>
  </si>
  <si>
    <t>RF007566</t>
  </si>
  <si>
    <t>RF007567</t>
  </si>
  <si>
    <t>RF007568</t>
  </si>
  <si>
    <t>RF007569</t>
  </si>
  <si>
    <t>RF007570</t>
  </si>
  <si>
    <t>RF007571</t>
  </si>
  <si>
    <t>RF007572</t>
  </si>
  <si>
    <t>RF007573</t>
  </si>
  <si>
    <t>RF007574</t>
  </si>
  <si>
    <t>RF007575</t>
  </si>
  <si>
    <t>RF007576</t>
  </si>
  <si>
    <t>RF007577</t>
  </si>
  <si>
    <t>RF007578</t>
  </si>
  <si>
    <t>RF007579</t>
  </si>
  <si>
    <t>RF007580</t>
  </si>
  <si>
    <t>RF007581</t>
  </si>
  <si>
    <t>RF007582</t>
  </si>
  <si>
    <t>RF007583</t>
  </si>
  <si>
    <t>RF007584</t>
  </si>
  <si>
    <t>RF007585</t>
  </si>
  <si>
    <t>RF007586</t>
  </si>
  <si>
    <t>RF007587</t>
  </si>
  <si>
    <t>RF007588</t>
  </si>
  <si>
    <t>RF007589</t>
  </si>
  <si>
    <t>RF007590</t>
  </si>
  <si>
    <t>RF007591</t>
  </si>
  <si>
    <t>RF007592</t>
  </si>
  <si>
    <t>RF007593</t>
  </si>
  <si>
    <t>RF007594</t>
  </si>
  <si>
    <t>RF007595</t>
  </si>
  <si>
    <t>RF007596</t>
  </si>
  <si>
    <t>RF007597</t>
  </si>
  <si>
    <t>RF007598</t>
  </si>
  <si>
    <t>RF007599</t>
  </si>
  <si>
    <t>RF007600</t>
  </si>
  <si>
    <t>RF007601</t>
  </si>
  <si>
    <t>RF007602</t>
  </si>
  <si>
    <t>RF007603</t>
  </si>
  <si>
    <t>RF007604</t>
  </si>
  <si>
    <t>RF007605</t>
  </si>
  <si>
    <t>RF007606</t>
  </si>
  <si>
    <t>RF007607</t>
  </si>
  <si>
    <t>RF007608</t>
  </si>
  <si>
    <t>RF007609</t>
  </si>
  <si>
    <t>RF007610</t>
  </si>
  <si>
    <t>RF007611</t>
  </si>
  <si>
    <t>RF007612</t>
  </si>
  <si>
    <t>RF007613</t>
  </si>
  <si>
    <t>RF007614</t>
  </si>
  <si>
    <t>RF007615</t>
  </si>
  <si>
    <t>RF007616</t>
  </si>
  <si>
    <t>RF007617</t>
  </si>
  <si>
    <t>RF007618</t>
  </si>
  <si>
    <t>RF007619</t>
  </si>
  <si>
    <t>RF007620</t>
  </si>
  <si>
    <t>RF007621</t>
  </si>
  <si>
    <t>RF007622</t>
  </si>
  <si>
    <t>RF007623</t>
  </si>
  <si>
    <t>RF007624</t>
  </si>
  <si>
    <t>RF007625</t>
  </si>
  <si>
    <t>RF007626</t>
  </si>
  <si>
    <t>RF007627</t>
  </si>
  <si>
    <t>RF007628</t>
  </si>
  <si>
    <t>RF007629</t>
  </si>
  <si>
    <t>RF007630</t>
  </si>
  <si>
    <t>RF007631</t>
  </si>
  <si>
    <t>RF007632</t>
  </si>
  <si>
    <t>RF007633</t>
  </si>
  <si>
    <t>RF007634</t>
  </si>
  <si>
    <t>RF007635</t>
  </si>
  <si>
    <t>RF007636</t>
  </si>
  <si>
    <t>RF007637</t>
  </si>
  <si>
    <t>RF007638</t>
  </si>
  <si>
    <t>RF007639</t>
  </si>
  <si>
    <t>RF007640</t>
  </si>
  <si>
    <t>RF007641</t>
  </si>
  <si>
    <t>RF007642</t>
  </si>
  <si>
    <t>RF007643</t>
  </si>
  <si>
    <t>RF007644</t>
  </si>
  <si>
    <t>RF007645</t>
  </si>
  <si>
    <t>RF007646</t>
  </si>
  <si>
    <t>RF007647</t>
  </si>
  <si>
    <t>RF007648</t>
  </si>
  <si>
    <t>RF007649</t>
  </si>
  <si>
    <t>RF007650</t>
  </si>
  <si>
    <t>RF007651</t>
  </si>
  <si>
    <t>RF007652</t>
  </si>
  <si>
    <t>RF007653</t>
  </si>
  <si>
    <t>RF007654</t>
  </si>
  <si>
    <t>RF007655</t>
  </si>
  <si>
    <t>RF007656</t>
  </si>
  <si>
    <t>RF007657</t>
  </si>
  <si>
    <t>RF007658</t>
  </si>
  <si>
    <t>RF007659</t>
  </si>
  <si>
    <t>RF007660</t>
  </si>
  <si>
    <t>RF007661</t>
  </si>
  <si>
    <t>RF007662</t>
  </si>
  <si>
    <t>RF007663</t>
  </si>
  <si>
    <t>RF007664</t>
  </si>
  <si>
    <t>RF007665</t>
  </si>
  <si>
    <t>RF007666</t>
  </si>
  <si>
    <t>RF007667</t>
  </si>
  <si>
    <t>RF007668</t>
  </si>
  <si>
    <t>RF007669</t>
  </si>
  <si>
    <t>RF007670</t>
  </si>
  <si>
    <t>RF007671</t>
  </si>
  <si>
    <t>RF007672</t>
  </si>
  <si>
    <t>RF007673</t>
  </si>
  <si>
    <t>RF007674</t>
  </si>
  <si>
    <t>RF007675</t>
  </si>
  <si>
    <t>RF007676</t>
  </si>
  <si>
    <t>RF007677</t>
  </si>
  <si>
    <t>RF007678</t>
  </si>
  <si>
    <t>RF007679</t>
  </si>
  <si>
    <t>RF007680</t>
  </si>
  <si>
    <t>RF007681</t>
  </si>
  <si>
    <t>RF007682</t>
  </si>
  <si>
    <t>RF007683</t>
  </si>
  <si>
    <t>RF007684</t>
  </si>
  <si>
    <t>RF007685</t>
  </si>
  <si>
    <t>RF007686</t>
  </si>
  <si>
    <t>RF007687</t>
  </si>
  <si>
    <t>RF007688</t>
  </si>
  <si>
    <t>RF007689</t>
  </si>
  <si>
    <t>RF007690</t>
  </si>
  <si>
    <t>RF007691</t>
  </si>
  <si>
    <t>RF007692</t>
  </si>
  <si>
    <t>RF007693</t>
  </si>
  <si>
    <t>RF007694</t>
  </si>
  <si>
    <t>RF007695</t>
  </si>
  <si>
    <t>RF007696</t>
  </si>
  <si>
    <t>RF007697</t>
  </si>
  <si>
    <t>RF007698</t>
  </si>
  <si>
    <t>RF007699</t>
  </si>
  <si>
    <t>RF007700</t>
  </si>
  <si>
    <t>RF007701</t>
  </si>
  <si>
    <t>RF007702</t>
  </si>
  <si>
    <t>RF007703</t>
  </si>
  <si>
    <t>RF007704</t>
  </si>
  <si>
    <t>RF007705</t>
  </si>
  <si>
    <t>RF007706</t>
  </si>
  <si>
    <t>RF007707</t>
  </si>
  <si>
    <t>RF007708</t>
  </si>
  <si>
    <t>RF007709</t>
  </si>
  <si>
    <t>RF007710</t>
  </si>
  <si>
    <t>RF007711</t>
  </si>
  <si>
    <t>RF007712</t>
  </si>
  <si>
    <t>RF007713</t>
  </si>
  <si>
    <t>RF007714</t>
  </si>
  <si>
    <t>RF007715</t>
  </si>
  <si>
    <t>RF007716</t>
  </si>
  <si>
    <t>RF007717</t>
  </si>
  <si>
    <t>RF007718</t>
  </si>
  <si>
    <t>RF007719</t>
  </si>
  <si>
    <t>RF007720</t>
  </si>
  <si>
    <t>RF007721</t>
  </si>
  <si>
    <t>RF007722</t>
  </si>
  <si>
    <t>RF007723</t>
  </si>
  <si>
    <t>RF007724</t>
  </si>
  <si>
    <t>RF007725</t>
  </si>
  <si>
    <t>RF007726</t>
  </si>
  <si>
    <t>RF007727</t>
  </si>
  <si>
    <t>RF007728</t>
  </si>
  <si>
    <t>RF007729</t>
  </si>
  <si>
    <t>RF007730</t>
  </si>
  <si>
    <t>RF007731</t>
  </si>
  <si>
    <t>RF007732</t>
  </si>
  <si>
    <t>RF007733</t>
  </si>
  <si>
    <t>RF007734</t>
  </si>
  <si>
    <t>RF007735</t>
  </si>
  <si>
    <t>RF007736</t>
  </si>
  <si>
    <t>RF007737</t>
  </si>
  <si>
    <t>RF007738</t>
  </si>
  <si>
    <t>RF007739</t>
  </si>
  <si>
    <t>RF007740</t>
  </si>
  <si>
    <t>RF007741</t>
  </si>
  <si>
    <t>RF007742</t>
  </si>
  <si>
    <t>RF007743</t>
  </si>
  <si>
    <t>RF007744</t>
  </si>
  <si>
    <t>RF007745</t>
  </si>
  <si>
    <t>RF007746</t>
  </si>
  <si>
    <t>RF007747</t>
  </si>
  <si>
    <t>RF007748</t>
  </si>
  <si>
    <t>RF007749</t>
  </si>
  <si>
    <t>RF007750</t>
  </si>
  <si>
    <t>RF007751</t>
  </si>
  <si>
    <t>RF007752</t>
  </si>
  <si>
    <t>RF007753</t>
  </si>
  <si>
    <t>RF007754</t>
  </si>
  <si>
    <t>RF007755</t>
  </si>
  <si>
    <t>RF007756</t>
  </si>
  <si>
    <t>RF007757</t>
  </si>
  <si>
    <t>RF007758</t>
  </si>
  <si>
    <t>RF007759</t>
  </si>
  <si>
    <t>RF007760</t>
  </si>
  <si>
    <t>RF007761</t>
  </si>
  <si>
    <t>RF007762</t>
  </si>
  <si>
    <t>RF007763</t>
  </si>
  <si>
    <t>RF007764</t>
  </si>
  <si>
    <t>RF007765</t>
  </si>
  <si>
    <t>RF007766</t>
  </si>
  <si>
    <t>RF007767</t>
  </si>
  <si>
    <t>RF007768</t>
  </si>
  <si>
    <t>RF007769</t>
  </si>
  <si>
    <t>RF007770</t>
  </si>
  <si>
    <t>RF007771</t>
  </si>
  <si>
    <t>RF007772</t>
  </si>
  <si>
    <t>RF007773</t>
  </si>
  <si>
    <t>RF007774</t>
  </si>
  <si>
    <t>RF007775</t>
  </si>
  <si>
    <t>RF007776</t>
  </si>
  <si>
    <t>RF007777</t>
  </si>
  <si>
    <t>RF007778</t>
  </si>
  <si>
    <t>RF007779</t>
  </si>
  <si>
    <t>RF007780</t>
  </si>
  <si>
    <t>RF007781</t>
  </si>
  <si>
    <t>RF007782</t>
  </si>
  <si>
    <t>RF007783</t>
  </si>
  <si>
    <t>RF007784</t>
  </si>
  <si>
    <t>RF007785</t>
  </si>
  <si>
    <t>RF007786</t>
  </si>
  <si>
    <t>RF007787</t>
  </si>
  <si>
    <t>RF007788</t>
  </si>
  <si>
    <t>RF007789</t>
  </si>
  <si>
    <t>RF007790</t>
  </si>
  <si>
    <t>RF007791</t>
  </si>
  <si>
    <t>RF007792</t>
  </si>
  <si>
    <t>RF007793</t>
  </si>
  <si>
    <t>RF007794</t>
  </si>
  <si>
    <t>RF007795</t>
  </si>
  <si>
    <t>RF007796</t>
  </si>
  <si>
    <t>RF007797</t>
  </si>
  <si>
    <t>RF007798</t>
  </si>
  <si>
    <t>RF007799</t>
  </si>
  <si>
    <t>RF007800</t>
  </si>
  <si>
    <t>RF007801</t>
  </si>
  <si>
    <t>RF007802</t>
  </si>
  <si>
    <t>RF007803</t>
  </si>
  <si>
    <t>RF007804</t>
  </si>
  <si>
    <t>RF007805</t>
  </si>
  <si>
    <t>RF007806</t>
  </si>
  <si>
    <t>RF007807</t>
  </si>
  <si>
    <t>RF007808</t>
  </si>
  <si>
    <t>RF007809</t>
  </si>
  <si>
    <t>RF007810</t>
  </si>
  <si>
    <t>RF007811</t>
  </si>
  <si>
    <t>RF007812</t>
  </si>
  <si>
    <t>RF007813</t>
  </si>
  <si>
    <t>RF007814</t>
  </si>
  <si>
    <t>RF007815</t>
  </si>
  <si>
    <t>RF007816</t>
  </si>
  <si>
    <t>RF007817</t>
  </si>
  <si>
    <t>RF007818</t>
  </si>
  <si>
    <t>RF007819</t>
  </si>
  <si>
    <t>RF007820</t>
  </si>
  <si>
    <t>RF007821</t>
  </si>
  <si>
    <t>RF007822</t>
  </si>
  <si>
    <t>RF007823</t>
  </si>
  <si>
    <t>RF007824</t>
  </si>
  <si>
    <t>RF007825</t>
  </si>
  <si>
    <t>RF007826</t>
  </si>
  <si>
    <t>RF007827</t>
  </si>
  <si>
    <t>RF007828</t>
  </si>
  <si>
    <t>RF007829</t>
  </si>
  <si>
    <t>RF007830</t>
  </si>
  <si>
    <t>RF007831</t>
  </si>
  <si>
    <t>RF007832</t>
  </si>
  <si>
    <t>RF007833</t>
  </si>
  <si>
    <t>RF007834</t>
  </si>
  <si>
    <t>RF007835</t>
  </si>
  <si>
    <t>RF007836</t>
  </si>
  <si>
    <t>RF007837</t>
  </si>
  <si>
    <t>RF007838</t>
  </si>
  <si>
    <t>RF007839</t>
  </si>
  <si>
    <t>RF007840</t>
  </si>
  <si>
    <t>RF007841</t>
  </si>
  <si>
    <t>RF007842</t>
  </si>
  <si>
    <t>RF007843</t>
  </si>
  <si>
    <t>RF007844</t>
  </si>
  <si>
    <t>RF007845</t>
  </si>
  <si>
    <t>RF007846</t>
  </si>
  <si>
    <t>RF007847</t>
  </si>
  <si>
    <t>RF007848</t>
  </si>
  <si>
    <t>RF007849</t>
  </si>
  <si>
    <t>RF007850</t>
  </si>
  <si>
    <t>RF007851</t>
  </si>
  <si>
    <t>RF007852</t>
  </si>
  <si>
    <t>RF007853</t>
  </si>
  <si>
    <t>RF007854</t>
  </si>
  <si>
    <t>RF007855</t>
  </si>
  <si>
    <t>RF007856</t>
  </si>
  <si>
    <t>RF007857</t>
  </si>
  <si>
    <t>RF007858</t>
  </si>
  <si>
    <t>RF007859</t>
  </si>
  <si>
    <t>RF007860</t>
  </si>
  <si>
    <t>RF007861</t>
  </si>
  <si>
    <t>RF007862</t>
  </si>
  <si>
    <t>RF007863</t>
  </si>
  <si>
    <t>RF007864</t>
  </si>
  <si>
    <t>RF007865</t>
  </si>
  <si>
    <t>RF007866</t>
  </si>
  <si>
    <t>RF007867</t>
  </si>
  <si>
    <t>RF007868</t>
  </si>
  <si>
    <t>RF007869</t>
  </si>
  <si>
    <t>RF007870</t>
  </si>
  <si>
    <t>RF007871</t>
  </si>
  <si>
    <t>RF007872</t>
  </si>
  <si>
    <t>RF007873</t>
  </si>
  <si>
    <t>RF007874</t>
  </si>
  <si>
    <t>RF007875</t>
  </si>
  <si>
    <t>RF007876</t>
  </si>
  <si>
    <t>RF007877</t>
  </si>
  <si>
    <t>RF007878</t>
  </si>
  <si>
    <t>RF007879</t>
  </si>
  <si>
    <t>RF007880</t>
  </si>
  <si>
    <t>RF007881</t>
  </si>
  <si>
    <t>RF007882</t>
  </si>
  <si>
    <t>RF007883</t>
  </si>
  <si>
    <t>RF007884</t>
  </si>
  <si>
    <t>RF007885</t>
  </si>
  <si>
    <t>RF007886</t>
  </si>
  <si>
    <t>RF007887</t>
  </si>
  <si>
    <t>RF007888</t>
  </si>
  <si>
    <t>RF007889</t>
  </si>
  <si>
    <t>RF007890</t>
  </si>
  <si>
    <t>RF007891</t>
  </si>
  <si>
    <t>RF007892</t>
  </si>
  <si>
    <t>RF007893</t>
  </si>
  <si>
    <t>RF007894</t>
  </si>
  <si>
    <t>RF007895</t>
  </si>
  <si>
    <t>RF007896</t>
  </si>
  <si>
    <t>RF007897</t>
  </si>
  <si>
    <t>RF007898</t>
  </si>
  <si>
    <t>RF007899</t>
  </si>
  <si>
    <t>RF007900</t>
  </si>
  <si>
    <t>RF007901</t>
  </si>
  <si>
    <t>RF007902</t>
  </si>
  <si>
    <t>RF007903</t>
  </si>
  <si>
    <t>RF007904</t>
  </si>
  <si>
    <t>RF007905</t>
  </si>
  <si>
    <t>RF007906</t>
  </si>
  <si>
    <t>RF007907</t>
  </si>
  <si>
    <t>RF007908</t>
  </si>
  <si>
    <t>RF007909</t>
  </si>
  <si>
    <t>RF007910</t>
  </si>
  <si>
    <t>RF007911</t>
  </si>
  <si>
    <t>RF007912</t>
  </si>
  <si>
    <t>RF007913</t>
  </si>
  <si>
    <t>RF007914</t>
  </si>
  <si>
    <t>RF007915</t>
  </si>
  <si>
    <t>RF007916</t>
  </si>
  <si>
    <t>RF007917</t>
  </si>
  <si>
    <t>RF007918</t>
  </si>
  <si>
    <t>RF007919</t>
  </si>
  <si>
    <t>RF007920</t>
  </si>
  <si>
    <t>RF007921</t>
  </si>
  <si>
    <t>RF007922</t>
  </si>
  <si>
    <t>RF007923</t>
  </si>
  <si>
    <t>RF007924</t>
  </si>
  <si>
    <t>RF007925</t>
  </si>
  <si>
    <t>RF007926</t>
  </si>
  <si>
    <t>RF007927</t>
  </si>
  <si>
    <t>RF007928</t>
  </si>
  <si>
    <t>RF007929</t>
  </si>
  <si>
    <t>RF007930</t>
  </si>
  <si>
    <t>RF007931</t>
  </si>
  <si>
    <t>RF007932</t>
  </si>
  <si>
    <t>RF007933</t>
  </si>
  <si>
    <t>RF007934</t>
  </si>
  <si>
    <t>RF007935</t>
  </si>
  <si>
    <t>RF007936</t>
  </si>
  <si>
    <t>RF007937</t>
  </si>
  <si>
    <t>RF007938</t>
  </si>
  <si>
    <t>RF007939</t>
  </si>
  <si>
    <t>RF007940</t>
  </si>
  <si>
    <t>RF007941</t>
  </si>
  <si>
    <t>RF007942</t>
  </si>
  <si>
    <t>RF007943</t>
  </si>
  <si>
    <t>RF007944</t>
  </si>
  <si>
    <t>RF007945</t>
  </si>
  <si>
    <t>RF007946</t>
  </si>
  <si>
    <t>RF007947</t>
  </si>
  <si>
    <t>RF007948</t>
  </si>
  <si>
    <t>RF007949</t>
  </si>
  <si>
    <t>RF007950</t>
  </si>
  <si>
    <t>RF007951</t>
  </si>
  <si>
    <t>RF007952</t>
  </si>
  <si>
    <t>RF007953</t>
  </si>
  <si>
    <t>RF007954</t>
  </si>
  <si>
    <t>RF007955</t>
  </si>
  <si>
    <t>RF007956</t>
  </si>
  <si>
    <t>RF007957</t>
  </si>
  <si>
    <t>RF007958</t>
  </si>
  <si>
    <t>RF007959</t>
  </si>
  <si>
    <t>RF007960</t>
  </si>
  <si>
    <t>RF007961</t>
  </si>
  <si>
    <t>RF007962</t>
  </si>
  <si>
    <t>RF007963</t>
  </si>
  <si>
    <t>RF007964</t>
  </si>
  <si>
    <t>RF007965</t>
  </si>
  <si>
    <t>RF007966</t>
  </si>
  <si>
    <t>RF007967</t>
  </si>
  <si>
    <t>RF007968</t>
  </si>
  <si>
    <t>RF007969</t>
  </si>
  <si>
    <t>RF007970</t>
  </si>
  <si>
    <t>RF007971</t>
  </si>
  <si>
    <t>RF007972</t>
  </si>
  <si>
    <t>RF007973</t>
  </si>
  <si>
    <t>RF007974</t>
  </si>
  <si>
    <t>RF007975</t>
  </si>
  <si>
    <t>RF007976</t>
  </si>
  <si>
    <t>RF007977</t>
  </si>
  <si>
    <t>RF007978</t>
  </si>
  <si>
    <t>RF007979</t>
  </si>
  <si>
    <t>RF007980</t>
  </si>
  <si>
    <t>RF007981</t>
  </si>
  <si>
    <t>RF007982</t>
  </si>
  <si>
    <t>RF007983</t>
  </si>
  <si>
    <t>RF007984</t>
  </si>
  <si>
    <t>RF007985</t>
  </si>
  <si>
    <t>RF007986</t>
  </si>
  <si>
    <t>RF007987</t>
  </si>
  <si>
    <t>RF007988</t>
  </si>
  <si>
    <t>RF007989</t>
  </si>
  <si>
    <t>RF007990</t>
  </si>
  <si>
    <t>RF007991</t>
  </si>
  <si>
    <t>RF007992</t>
  </si>
  <si>
    <t>RF007993</t>
  </si>
  <si>
    <t>RF007994</t>
  </si>
  <si>
    <t>RF007995</t>
  </si>
  <si>
    <t>RF007996</t>
  </si>
  <si>
    <t>RF007997</t>
  </si>
  <si>
    <t>RF007998</t>
  </si>
  <si>
    <t>RF007999</t>
  </si>
  <si>
    <t>RF008000</t>
  </si>
  <si>
    <t>RF008001</t>
  </si>
  <si>
    <t>RF008002</t>
  </si>
  <si>
    <t>RF008003</t>
  </si>
  <si>
    <t>RF008004</t>
  </si>
  <si>
    <t>RF008005</t>
  </si>
  <si>
    <t>RF008006</t>
  </si>
  <si>
    <t>RF008007</t>
  </si>
  <si>
    <t>RF008008</t>
  </si>
  <si>
    <t>RF008009</t>
  </si>
  <si>
    <t>RF008010</t>
  </si>
  <si>
    <t>RF008011</t>
  </si>
  <si>
    <t>RF008012</t>
  </si>
  <si>
    <t>RF008013</t>
  </si>
  <si>
    <t>RF008014</t>
  </si>
  <si>
    <t>RF008015</t>
  </si>
  <si>
    <t>RF008016</t>
  </si>
  <si>
    <t>RF008017</t>
  </si>
  <si>
    <t>RF008018</t>
  </si>
  <si>
    <t>RF008019</t>
  </si>
  <si>
    <t>RF008020</t>
  </si>
  <si>
    <t>RF008021</t>
  </si>
  <si>
    <t>RF008022</t>
  </si>
  <si>
    <t>RF008023</t>
  </si>
  <si>
    <t>RF008024</t>
  </si>
  <si>
    <t>RF008025</t>
  </si>
  <si>
    <t>RF008026</t>
  </si>
  <si>
    <t>RF008027</t>
  </si>
  <si>
    <t>RF008028</t>
  </si>
  <si>
    <t>RF008029</t>
  </si>
  <si>
    <t>RF008030</t>
  </si>
  <si>
    <t>RF008031</t>
  </si>
  <si>
    <t>RF008032</t>
  </si>
  <si>
    <t>RF008033</t>
  </si>
  <si>
    <t>RF008034</t>
  </si>
  <si>
    <t>RF008035</t>
  </si>
  <si>
    <t>RF008036</t>
  </si>
  <si>
    <t>RF008037</t>
  </si>
  <si>
    <t>RF008038</t>
  </si>
  <si>
    <t>RF008039</t>
  </si>
  <si>
    <t>RF008040</t>
  </si>
  <si>
    <t>RF008041</t>
  </si>
  <si>
    <t>RF008042</t>
  </si>
  <si>
    <t>RF008043</t>
  </si>
  <si>
    <t>RF008044</t>
  </si>
  <si>
    <t>RF008045</t>
  </si>
  <si>
    <t>RF008046</t>
  </si>
  <si>
    <t>RF008047</t>
  </si>
  <si>
    <t>RF008048</t>
  </si>
  <si>
    <t>RF008049</t>
  </si>
  <si>
    <t>RF008050</t>
  </si>
  <si>
    <t>RF008051</t>
  </si>
  <si>
    <t>RF008052</t>
  </si>
  <si>
    <t>RF008053</t>
  </si>
  <si>
    <t>RF008054</t>
  </si>
  <si>
    <t>RF008055</t>
  </si>
  <si>
    <t>RF008056</t>
  </si>
  <si>
    <t>RF008057</t>
  </si>
  <si>
    <t>RF008058</t>
  </si>
  <si>
    <t>RF008059</t>
  </si>
  <si>
    <t>RF008060</t>
  </si>
  <si>
    <t>RF008061</t>
  </si>
  <si>
    <t>RF008062</t>
  </si>
  <si>
    <t>RF008063</t>
  </si>
  <si>
    <t>RF008064</t>
  </si>
  <si>
    <t>RF008065</t>
  </si>
  <si>
    <t>RF008066</t>
  </si>
  <si>
    <t>RF008067</t>
  </si>
  <si>
    <t>RF008068</t>
  </si>
  <si>
    <t>RF008069</t>
  </si>
  <si>
    <t>RF008070</t>
  </si>
  <si>
    <t>RF008071</t>
  </si>
  <si>
    <t>RF008072</t>
  </si>
  <si>
    <t>RF008073</t>
  </si>
  <si>
    <t>RF008074</t>
  </si>
  <si>
    <t>RF008075</t>
  </si>
  <si>
    <t>RF008076</t>
  </si>
  <si>
    <t>RF008077</t>
  </si>
  <si>
    <t>RF008078</t>
  </si>
  <si>
    <t>RF008079</t>
  </si>
  <si>
    <t>RF008080</t>
  </si>
  <si>
    <t>RF008081</t>
  </si>
  <si>
    <t>RF008082</t>
  </si>
  <si>
    <t>RF008083</t>
  </si>
  <si>
    <t>RF008084</t>
  </si>
  <si>
    <t>RF008085</t>
  </si>
  <si>
    <t>RF008086</t>
  </si>
  <si>
    <t>RF008087</t>
  </si>
  <si>
    <t>RF008088</t>
  </si>
  <si>
    <t>RF008089</t>
  </si>
  <si>
    <t>RF008090</t>
  </si>
  <si>
    <t>RF008091</t>
  </si>
  <si>
    <t>RF008092</t>
  </si>
  <si>
    <t>RF008093</t>
  </si>
  <si>
    <t>RF008094</t>
  </si>
  <si>
    <t>RF008095</t>
  </si>
  <si>
    <t>RF008096</t>
  </si>
  <si>
    <t>RF008097</t>
  </si>
  <si>
    <t>RF008098</t>
  </si>
  <si>
    <t>RF008099</t>
  </si>
  <si>
    <t>RF008100</t>
  </si>
  <si>
    <t>RF008101</t>
  </si>
  <si>
    <t>RF008102</t>
  </si>
  <si>
    <t>RF008103</t>
  </si>
  <si>
    <t>RF008104</t>
  </si>
  <si>
    <t>RF008105</t>
  </si>
  <si>
    <t>RF008106</t>
  </si>
  <si>
    <t>RF008107</t>
  </si>
  <si>
    <t>RF008108</t>
  </si>
  <si>
    <t>RF008109</t>
  </si>
  <si>
    <t>RF008110</t>
  </si>
  <si>
    <t>RF008111</t>
  </si>
  <si>
    <t>RF008112</t>
  </si>
  <si>
    <t>RF008113</t>
  </si>
  <si>
    <t>RF008114</t>
  </si>
  <si>
    <t>RF008115</t>
  </si>
  <si>
    <t>RF008116</t>
  </si>
  <si>
    <t>RF008117</t>
  </si>
  <si>
    <t>RF008118</t>
  </si>
  <si>
    <t>RF008119</t>
  </si>
  <si>
    <t>RF008120</t>
  </si>
  <si>
    <t>RF008121</t>
  </si>
  <si>
    <t>RF008122</t>
  </si>
  <si>
    <t>RF008123</t>
  </si>
  <si>
    <t>RF008124</t>
  </si>
  <si>
    <t>RF008125</t>
  </si>
  <si>
    <t>RF008126</t>
  </si>
  <si>
    <t>RF008127</t>
  </si>
  <si>
    <t>RF008128</t>
  </si>
  <si>
    <t>RF008129</t>
  </si>
  <si>
    <t>RF008130</t>
  </si>
  <si>
    <t>RF008131</t>
  </si>
  <si>
    <t>RF008132</t>
  </si>
  <si>
    <t>RF008133</t>
  </si>
  <si>
    <t>RF008134</t>
  </si>
  <si>
    <t>RF008135</t>
  </si>
  <si>
    <t>RF008136</t>
  </si>
  <si>
    <t>RF008137</t>
  </si>
  <si>
    <t>RF008138</t>
  </si>
  <si>
    <t>RF008139</t>
  </si>
  <si>
    <t>RF008140</t>
  </si>
  <si>
    <t>RF008141</t>
  </si>
  <si>
    <t>RF008142</t>
  </si>
  <si>
    <t>RF008143</t>
  </si>
  <si>
    <t>RF008144</t>
  </si>
  <si>
    <t>RF008145</t>
  </si>
  <si>
    <t>RF008146</t>
  </si>
  <si>
    <t>RF008147</t>
  </si>
  <si>
    <t>RF008148</t>
  </si>
  <si>
    <t>RF008149</t>
  </si>
  <si>
    <t>RF008150</t>
  </si>
  <si>
    <t>RF008151</t>
  </si>
  <si>
    <t>RF008152</t>
  </si>
  <si>
    <t>RF008153</t>
  </si>
  <si>
    <t>RF008154</t>
  </si>
  <si>
    <t>RF008155</t>
  </si>
  <si>
    <t>RF008156</t>
  </si>
  <si>
    <t>RF008157</t>
  </si>
  <si>
    <t>RF008158</t>
  </si>
  <si>
    <t>RF008159</t>
  </si>
  <si>
    <t>RF008160</t>
  </si>
  <si>
    <t>RF008161</t>
  </si>
  <si>
    <t>RF008162</t>
  </si>
  <si>
    <t>RF008163</t>
  </si>
  <si>
    <t>RF008164</t>
  </si>
  <si>
    <t>RF008165</t>
  </si>
  <si>
    <t>RF008166</t>
  </si>
  <si>
    <t>RF008167</t>
  </si>
  <si>
    <t>RF008168</t>
  </si>
  <si>
    <t>RF008169</t>
  </si>
  <si>
    <t>RF008170</t>
  </si>
  <si>
    <t>RF008171</t>
  </si>
  <si>
    <t>RF008172</t>
  </si>
  <si>
    <t>RF008173</t>
  </si>
  <si>
    <t>RF008174</t>
  </si>
  <si>
    <t>RF008175</t>
  </si>
  <si>
    <t>RF008176</t>
  </si>
  <si>
    <t>RF008177</t>
  </si>
  <si>
    <t>RF008178</t>
  </si>
  <si>
    <t>RF008179</t>
  </si>
  <si>
    <t>RF008180</t>
  </si>
  <si>
    <t>RF008181</t>
  </si>
  <si>
    <t>RF008182</t>
  </si>
  <si>
    <t>RF008183</t>
  </si>
  <si>
    <t>RF008184</t>
  </si>
  <si>
    <t>RF008185</t>
  </si>
  <si>
    <t>RF008186</t>
  </si>
  <si>
    <t>RF008187</t>
  </si>
  <si>
    <t>RF008188</t>
  </si>
  <si>
    <t>RF008189</t>
  </si>
  <si>
    <t>RF008190</t>
  </si>
  <si>
    <t>RF008191</t>
  </si>
  <si>
    <t>RF008192</t>
  </si>
  <si>
    <t>RF008193</t>
  </si>
  <si>
    <t>RF008194</t>
  </si>
  <si>
    <t>RF008195</t>
  </si>
  <si>
    <t>RF008196</t>
  </si>
  <si>
    <t>RF008197</t>
  </si>
  <si>
    <t>RF008198</t>
  </si>
  <si>
    <t>RF008199</t>
  </si>
  <si>
    <t>RF008200</t>
  </si>
  <si>
    <t>RF008201</t>
  </si>
  <si>
    <t>RF008202</t>
  </si>
  <si>
    <t>RF008203</t>
  </si>
  <si>
    <t>RF008204</t>
  </si>
  <si>
    <t>RF008205</t>
  </si>
  <si>
    <t>RF008206</t>
  </si>
  <si>
    <t>RF008207</t>
  </si>
  <si>
    <t>RF008208</t>
  </si>
  <si>
    <t>RF008209</t>
  </si>
  <si>
    <t>RF008210</t>
  </si>
  <si>
    <t>RF008211</t>
  </si>
  <si>
    <t>RF008212</t>
  </si>
  <si>
    <t>RF008213</t>
  </si>
  <si>
    <t>RF008214</t>
  </si>
  <si>
    <t>RF008215</t>
  </si>
  <si>
    <t>RF008216</t>
  </si>
  <si>
    <t>RF008217</t>
  </si>
  <si>
    <t>RF008218</t>
  </si>
  <si>
    <t>RF008219</t>
  </si>
  <si>
    <t>RF008220</t>
  </si>
  <si>
    <t>RF008221</t>
  </si>
  <si>
    <t>RF008222</t>
  </si>
  <si>
    <t>RF008223</t>
  </si>
  <si>
    <t>RF008224</t>
  </si>
  <si>
    <t>RF008225</t>
  </si>
  <si>
    <t>RF008226</t>
  </si>
  <si>
    <t>RF008227</t>
  </si>
  <si>
    <t>RF008228</t>
  </si>
  <si>
    <t>RF008229</t>
  </si>
  <si>
    <t>RF008230</t>
  </si>
  <si>
    <t>RF008231</t>
  </si>
  <si>
    <t>RF008232</t>
  </si>
  <si>
    <t>RF008233</t>
  </si>
  <si>
    <t>RF008234</t>
  </si>
  <si>
    <t>RF008235</t>
  </si>
  <si>
    <t>RF008236</t>
  </si>
  <si>
    <t>RF008237</t>
  </si>
  <si>
    <t>RF008238</t>
  </si>
  <si>
    <t>RF008239</t>
  </si>
  <si>
    <t>RF008240</t>
  </si>
  <si>
    <t>RF008241</t>
  </si>
  <si>
    <t>RF008242</t>
  </si>
  <si>
    <t>RF008243</t>
  </si>
  <si>
    <t>RF008244</t>
  </si>
  <si>
    <t>RF008245</t>
  </si>
  <si>
    <t>RF008246</t>
  </si>
  <si>
    <t>RF008247</t>
  </si>
  <si>
    <t>RF008248</t>
  </si>
  <si>
    <t>RF008249</t>
  </si>
  <si>
    <t>RF008250</t>
  </si>
  <si>
    <t>RF008251</t>
  </si>
  <si>
    <t>RF008252</t>
  </si>
  <si>
    <t>RF008253</t>
  </si>
  <si>
    <t>RF008254</t>
  </si>
  <si>
    <t>RF008255</t>
  </si>
  <si>
    <t>RF008256</t>
  </si>
  <si>
    <t>RF008257</t>
  </si>
  <si>
    <t>RF008258</t>
  </si>
  <si>
    <t>RF008259</t>
  </si>
  <si>
    <t>RF008260</t>
  </si>
  <si>
    <t>RF008261</t>
  </si>
  <si>
    <t>RF008262</t>
  </si>
  <si>
    <t>RF008263</t>
  </si>
  <si>
    <t>RF008264</t>
  </si>
  <si>
    <t>RF008265</t>
  </si>
  <si>
    <t>RF008266</t>
  </si>
  <si>
    <t>RF008267</t>
  </si>
  <si>
    <t>RF008268</t>
  </si>
  <si>
    <t>RF008269</t>
  </si>
  <si>
    <t>RF008270</t>
  </si>
  <si>
    <t>RF008271</t>
  </si>
  <si>
    <t>RF008272</t>
  </si>
  <si>
    <t>RF008273</t>
  </si>
  <si>
    <t>RF008274</t>
  </si>
  <si>
    <t>RF008275</t>
  </si>
  <si>
    <t>RF008276</t>
  </si>
  <si>
    <t>RF008277</t>
  </si>
  <si>
    <t>RF008278</t>
  </si>
  <si>
    <t>RF008279</t>
  </si>
  <si>
    <t>RF008280</t>
  </si>
  <si>
    <t>RF008281</t>
  </si>
  <si>
    <t>RF008282</t>
  </si>
  <si>
    <t>RF008283</t>
  </si>
  <si>
    <t>RF008284</t>
  </si>
  <si>
    <t>RF008285</t>
  </si>
  <si>
    <t>RF008286</t>
  </si>
  <si>
    <t>RF008287</t>
  </si>
  <si>
    <t>RF008288</t>
  </si>
  <si>
    <t>RF008289</t>
  </si>
  <si>
    <t>RF008290</t>
  </si>
  <si>
    <t>RF008291</t>
  </si>
  <si>
    <t>RF008292</t>
  </si>
  <si>
    <t>RF008293</t>
  </si>
  <si>
    <t>RF008294</t>
  </si>
  <si>
    <t>RF008295</t>
  </si>
  <si>
    <t>RF008296</t>
  </si>
  <si>
    <t>RF008297</t>
  </si>
  <si>
    <t>RF008298</t>
  </si>
  <si>
    <t>RF008299</t>
  </si>
  <si>
    <t>RF008300</t>
  </si>
  <si>
    <t>RF008301</t>
  </si>
  <si>
    <t>RF008302</t>
  </si>
  <si>
    <t>RF008303</t>
  </si>
  <si>
    <t>RF008304</t>
  </si>
  <si>
    <t>RF008305</t>
  </si>
  <si>
    <t>RF008306</t>
  </si>
  <si>
    <t>RF008307</t>
  </si>
  <si>
    <t>RF008308</t>
  </si>
  <si>
    <t>RF008309</t>
  </si>
  <si>
    <t>RF008310</t>
  </si>
  <si>
    <t>RF008311</t>
  </si>
  <si>
    <t>RF008312</t>
  </si>
  <si>
    <t>RF008313</t>
  </si>
  <si>
    <t>RF008314</t>
  </si>
  <si>
    <t>RF008315</t>
  </si>
  <si>
    <t>RF008316</t>
  </si>
  <si>
    <t>RF008317</t>
  </si>
  <si>
    <t>RF008318</t>
  </si>
  <si>
    <t>RF008319</t>
  </si>
  <si>
    <t>RF008320</t>
  </si>
  <si>
    <t>RF008321</t>
  </si>
  <si>
    <t>RF008322</t>
  </si>
  <si>
    <t>RF008323</t>
  </si>
  <si>
    <t>RF008324</t>
  </si>
  <si>
    <t>RF008325</t>
  </si>
  <si>
    <t>RF008326</t>
  </si>
  <si>
    <t>RF008327</t>
  </si>
  <si>
    <t>RF008328</t>
  </si>
  <si>
    <t>RF008329</t>
  </si>
  <si>
    <t>RF008330</t>
  </si>
  <si>
    <t>RF008331</t>
  </si>
  <si>
    <t>RF008332</t>
  </si>
  <si>
    <t>RF008333</t>
  </si>
  <si>
    <t>RF008334</t>
  </si>
  <si>
    <t>RF008335</t>
  </si>
  <si>
    <t>RF008336</t>
  </si>
  <si>
    <t>RF008337</t>
  </si>
  <si>
    <t>RF008338</t>
  </si>
  <si>
    <t>RF008339</t>
  </si>
  <si>
    <t>RF008340</t>
  </si>
  <si>
    <t>RF008341</t>
  </si>
  <si>
    <t>RF008342</t>
  </si>
  <si>
    <t>RF008343</t>
  </si>
  <si>
    <t>RF008344</t>
  </si>
  <si>
    <t>RF008345</t>
  </si>
  <si>
    <t>RF008346</t>
  </si>
  <si>
    <t>RF008347</t>
  </si>
  <si>
    <t>RF008348</t>
  </si>
  <si>
    <t>RF008349</t>
  </si>
  <si>
    <t>RF008350</t>
  </si>
  <si>
    <t>RF008351</t>
  </si>
  <si>
    <t>RF008352</t>
  </si>
  <si>
    <t>RF008353</t>
  </si>
  <si>
    <t>RF008354</t>
  </si>
  <si>
    <t>RF008355</t>
  </si>
  <si>
    <t>RF008356</t>
  </si>
  <si>
    <t>RF008357</t>
  </si>
  <si>
    <t>RF008358</t>
  </si>
  <si>
    <t>RF008359</t>
  </si>
  <si>
    <t>RF008360</t>
  </si>
  <si>
    <t>RF008361</t>
  </si>
  <si>
    <t>RF008362</t>
  </si>
  <si>
    <t>RF008363</t>
  </si>
  <si>
    <t>RF008364</t>
  </si>
  <si>
    <t>RF008365</t>
  </si>
  <si>
    <t>RF008366</t>
  </si>
  <si>
    <t>RF008367</t>
  </si>
  <si>
    <t>RF008368</t>
  </si>
  <si>
    <t>RF008369</t>
  </si>
  <si>
    <t>RF008370</t>
  </si>
  <si>
    <t>RF008371</t>
  </si>
  <si>
    <t>RF008372</t>
  </si>
  <si>
    <t>RF008373</t>
  </si>
  <si>
    <t>RF008374</t>
  </si>
  <si>
    <t>RF008375</t>
  </si>
  <si>
    <t>RF008376</t>
  </si>
  <si>
    <t>RF008377</t>
  </si>
  <si>
    <t>RF008378</t>
  </si>
  <si>
    <t>RF008379</t>
  </si>
  <si>
    <t>RF008380</t>
  </si>
  <si>
    <t>RF008381</t>
  </si>
  <si>
    <t>RF008382</t>
  </si>
  <si>
    <t>RF008383</t>
  </si>
  <si>
    <t>RF008384</t>
  </si>
  <si>
    <t>RF008385</t>
  </si>
  <si>
    <t>RF008386</t>
  </si>
  <si>
    <t>RF008387</t>
  </si>
  <si>
    <t>RF008388</t>
  </si>
  <si>
    <t>RF008389</t>
  </si>
  <si>
    <t>RF008390</t>
  </si>
  <si>
    <t>RF008391</t>
  </si>
  <si>
    <t>RF008392</t>
  </si>
  <si>
    <t>RF008393</t>
  </si>
  <si>
    <t>RF008394</t>
  </si>
  <si>
    <t>RF008395</t>
  </si>
  <si>
    <t>RF008396</t>
  </si>
  <si>
    <t>RF008397</t>
  </si>
  <si>
    <t>RF008398</t>
  </si>
  <si>
    <t>RF008399</t>
  </si>
  <si>
    <t>RF008400</t>
  </si>
  <si>
    <t>RF008401</t>
  </si>
  <si>
    <t>RF008402</t>
  </si>
  <si>
    <t>RF008403</t>
  </si>
  <si>
    <t>RF008404</t>
  </si>
  <si>
    <t>RF008405</t>
  </si>
  <si>
    <t>RF008406</t>
  </si>
  <si>
    <t>RF008407</t>
  </si>
  <si>
    <t>RF008408</t>
  </si>
  <si>
    <t>RF008409</t>
  </si>
  <si>
    <t>RF008410</t>
  </si>
  <si>
    <t>RF008411</t>
  </si>
  <si>
    <t>RF008412</t>
  </si>
  <si>
    <t>RF008413</t>
  </si>
  <si>
    <t>RF008414</t>
  </si>
  <si>
    <t>RF008415</t>
  </si>
  <si>
    <t>RF008416</t>
  </si>
  <si>
    <t>RF008417</t>
  </si>
  <si>
    <t>RF008418</t>
  </si>
  <si>
    <t>RF008419</t>
  </si>
  <si>
    <t>RF008420</t>
  </si>
  <si>
    <t>RF008421</t>
  </si>
  <si>
    <t>RF008422</t>
  </si>
  <si>
    <t>RF008423</t>
  </si>
  <si>
    <t>RF008424</t>
  </si>
  <si>
    <t>RF008425</t>
  </si>
  <si>
    <t>RF008426</t>
  </si>
  <si>
    <t>RF008427</t>
  </si>
  <si>
    <t>RF008428</t>
  </si>
  <si>
    <t>RF008429</t>
  </si>
  <si>
    <t>RF008430</t>
  </si>
  <si>
    <t>RF008431</t>
  </si>
  <si>
    <t>RF008432</t>
  </si>
  <si>
    <t>RF008433</t>
  </si>
  <si>
    <t>RF008434</t>
  </si>
  <si>
    <t>RF008435</t>
  </si>
  <si>
    <t>RF008436</t>
  </si>
  <si>
    <t>RF008437</t>
  </si>
  <si>
    <t>RF008438</t>
  </si>
  <si>
    <t>RF008439</t>
  </si>
  <si>
    <t>RF008440</t>
  </si>
  <si>
    <t>RF008441</t>
  </si>
  <si>
    <t>RF008442</t>
  </si>
  <si>
    <t>RF008443</t>
  </si>
  <si>
    <t>RF008444</t>
  </si>
  <si>
    <t>RF008445</t>
  </si>
  <si>
    <t>RF008446</t>
  </si>
  <si>
    <t>RF008447</t>
  </si>
  <si>
    <t>RF008448</t>
  </si>
  <si>
    <t>RF008449</t>
  </si>
  <si>
    <t>RF008450</t>
  </si>
  <si>
    <t>RF008451</t>
  </si>
  <si>
    <t>RF008452</t>
  </si>
  <si>
    <t>RF008453</t>
  </si>
  <si>
    <t>RF008454</t>
  </si>
  <si>
    <t>RF008455</t>
  </si>
  <si>
    <t>RF008456</t>
  </si>
  <si>
    <t>RF008457</t>
  </si>
  <si>
    <t>RF008458</t>
  </si>
  <si>
    <t>RF008459</t>
  </si>
  <si>
    <t>RF008460</t>
  </si>
  <si>
    <t>RF008461</t>
  </si>
  <si>
    <t>RF008462</t>
  </si>
  <si>
    <t>RF008463</t>
  </si>
  <si>
    <t>RF008464</t>
  </si>
  <si>
    <t>RF008465</t>
  </si>
  <si>
    <t>RF008466</t>
  </si>
  <si>
    <t>RF008467</t>
  </si>
  <si>
    <t>RF008468</t>
  </si>
  <si>
    <t>RF008469</t>
  </si>
  <si>
    <t>RF008470</t>
  </si>
  <si>
    <t>RF008471</t>
  </si>
  <si>
    <t>RF008472</t>
  </si>
  <si>
    <t>RF008473</t>
  </si>
  <si>
    <t>RF008474</t>
  </si>
  <si>
    <t>RF008475</t>
  </si>
  <si>
    <t>RF008476</t>
  </si>
  <si>
    <t>RF008477</t>
  </si>
  <si>
    <t>RF008478</t>
  </si>
  <si>
    <t>RF008479</t>
  </si>
  <si>
    <t>RF008480</t>
  </si>
  <si>
    <t>RF008481</t>
  </si>
  <si>
    <t>RF008482</t>
  </si>
  <si>
    <t>RF008483</t>
  </si>
  <si>
    <t>RF008484</t>
  </si>
  <si>
    <t>RF008485</t>
  </si>
  <si>
    <t>RF008486</t>
  </si>
  <si>
    <t>RF008487</t>
  </si>
  <si>
    <t>RF008488</t>
  </si>
  <si>
    <t>RF008489</t>
  </si>
  <si>
    <t>RF008490</t>
  </si>
  <si>
    <t>RF008491</t>
  </si>
  <si>
    <t>RF008492</t>
  </si>
  <si>
    <t>RF008493</t>
  </si>
  <si>
    <t>RF008494</t>
  </si>
  <si>
    <t>RF008495</t>
  </si>
  <si>
    <t>RF008496</t>
  </si>
  <si>
    <t>RF008497</t>
  </si>
  <si>
    <t>RF008498</t>
  </si>
  <si>
    <t>RF008499</t>
  </si>
  <si>
    <t>RF008500</t>
  </si>
  <si>
    <t>RF008501</t>
  </si>
  <si>
    <t>RF008502</t>
  </si>
  <si>
    <t>RF008503</t>
  </si>
  <si>
    <t>RF008504</t>
  </si>
  <si>
    <t>RF008505</t>
  </si>
  <si>
    <t>RF008506</t>
  </si>
  <si>
    <t>RF008507</t>
  </si>
  <si>
    <t>RF008508</t>
  </si>
  <si>
    <t>RF008509</t>
  </si>
  <si>
    <t>RF008510</t>
  </si>
  <si>
    <t>RF008511</t>
  </si>
  <si>
    <t>RF008512</t>
  </si>
  <si>
    <t>RF008513</t>
  </si>
  <si>
    <t>RF008514</t>
  </si>
  <si>
    <t>RF008515</t>
  </si>
  <si>
    <t>RF008516</t>
  </si>
  <si>
    <t>RF008517</t>
  </si>
  <si>
    <t>RF008518</t>
  </si>
  <si>
    <t>RF008519</t>
  </si>
  <si>
    <t>RF008520</t>
  </si>
  <si>
    <t>RF008521</t>
  </si>
  <si>
    <t>RF008522</t>
  </si>
  <si>
    <t>RF008523</t>
  </si>
  <si>
    <t>RF008524</t>
  </si>
  <si>
    <t>RF008525</t>
  </si>
  <si>
    <t>RF008526</t>
  </si>
  <si>
    <t>RF008527</t>
  </si>
  <si>
    <t>RF008528</t>
  </si>
  <si>
    <t>RF008529</t>
  </si>
  <si>
    <t>RF008530</t>
  </si>
  <si>
    <t>RF008531</t>
  </si>
  <si>
    <t>RF008532</t>
  </si>
  <si>
    <t>RF008533</t>
  </si>
  <si>
    <t>RF008534</t>
  </si>
  <si>
    <t>RF008535</t>
  </si>
  <si>
    <t>RF008536</t>
  </si>
  <si>
    <t>RF008537</t>
  </si>
  <si>
    <t>RF008538</t>
  </si>
  <si>
    <t>RF008539</t>
  </si>
  <si>
    <t>RF008540</t>
  </si>
  <si>
    <t>RF008541</t>
  </si>
  <si>
    <t>RF008542</t>
  </si>
  <si>
    <t>RF008543</t>
  </si>
  <si>
    <t>RF008544</t>
  </si>
  <si>
    <t>RF008545</t>
  </si>
  <si>
    <t>RF008546</t>
  </si>
  <si>
    <t>RF008547</t>
  </si>
  <si>
    <t>RF008548</t>
  </si>
  <si>
    <t>RF008549</t>
  </si>
  <si>
    <t>RF008550</t>
  </si>
  <si>
    <t>RF008551</t>
  </si>
  <si>
    <t>RF008552</t>
  </si>
  <si>
    <t>RF008553</t>
  </si>
  <si>
    <t>RF008554</t>
  </si>
  <si>
    <t>RF008555</t>
  </si>
  <si>
    <t>RF008556</t>
  </si>
  <si>
    <t>RF008557</t>
  </si>
  <si>
    <t>RF008558</t>
  </si>
  <si>
    <t>RF008559</t>
  </si>
  <si>
    <t>RF008560</t>
  </si>
  <si>
    <t>RF008561</t>
  </si>
  <si>
    <t>RF008562</t>
  </si>
  <si>
    <t>RF008563</t>
  </si>
  <si>
    <t>RF008564</t>
  </si>
  <si>
    <t>RF008565</t>
  </si>
  <si>
    <t>RF008566</t>
  </si>
  <si>
    <t>RF008567</t>
  </si>
  <si>
    <t>RF008568</t>
  </si>
  <si>
    <t>RF008569</t>
  </si>
  <si>
    <t>RF008570</t>
  </si>
  <si>
    <t>RF008571</t>
  </si>
  <si>
    <t>RF008572</t>
  </si>
  <si>
    <t>RF008573</t>
  </si>
  <si>
    <t>RF008574</t>
  </si>
  <si>
    <t>RF008575</t>
  </si>
  <si>
    <t>RF008576</t>
  </si>
  <si>
    <t>RF008577</t>
  </si>
  <si>
    <t>RF008578</t>
  </si>
  <si>
    <t>RF008579</t>
  </si>
  <si>
    <t>RF008580</t>
  </si>
  <si>
    <t>RF008581</t>
  </si>
  <si>
    <t>RF008582</t>
  </si>
  <si>
    <t>RF008583</t>
  </si>
  <si>
    <t>RF008584</t>
  </si>
  <si>
    <t>RF008585</t>
  </si>
  <si>
    <t>RF008586</t>
  </si>
  <si>
    <t>RF008587</t>
  </si>
  <si>
    <t>RF008588</t>
  </si>
  <si>
    <t>RF008589</t>
  </si>
  <si>
    <t>RF008590</t>
  </si>
  <si>
    <t>RF008591</t>
  </si>
  <si>
    <t>RF008592</t>
  </si>
  <si>
    <t>RF008593</t>
  </si>
  <si>
    <t>RF008594</t>
  </si>
  <si>
    <t>RF008595</t>
  </si>
  <si>
    <t>RF008596</t>
  </si>
  <si>
    <t>RF008597</t>
  </si>
  <si>
    <t>RF008598</t>
  </si>
  <si>
    <t>RF008599</t>
  </si>
  <si>
    <t>RF008600</t>
  </si>
  <si>
    <t>RF008601</t>
  </si>
  <si>
    <t>RF008602</t>
  </si>
  <si>
    <t>RF008603</t>
  </si>
  <si>
    <t>RF008604</t>
  </si>
  <si>
    <t>RF008605</t>
  </si>
  <si>
    <t>RF008606</t>
  </si>
  <si>
    <t>RF008607</t>
  </si>
  <si>
    <t>RF008608</t>
  </si>
  <si>
    <t>RF008609</t>
  </si>
  <si>
    <t>RF008610</t>
  </si>
  <si>
    <t>RF008611</t>
  </si>
  <si>
    <t>RF008612</t>
  </si>
  <si>
    <t>RF008613</t>
  </si>
  <si>
    <t>RF008614</t>
  </si>
  <si>
    <t>RF008615</t>
  </si>
  <si>
    <t>RF008616</t>
  </si>
  <si>
    <t>RF008617</t>
  </si>
  <si>
    <t>RF008618</t>
  </si>
  <si>
    <t>RF008619</t>
  </si>
  <si>
    <t>RF008620</t>
  </si>
  <si>
    <t>RF008621</t>
  </si>
  <si>
    <t>RF008622</t>
  </si>
  <si>
    <t>RF008623</t>
  </si>
  <si>
    <t>RF008624</t>
  </si>
  <si>
    <t>RF008625</t>
  </si>
  <si>
    <t>RF008626</t>
  </si>
  <si>
    <t>RF008627</t>
  </si>
  <si>
    <t>RF008628</t>
  </si>
  <si>
    <t>RF008629</t>
  </si>
  <si>
    <t>RF008630</t>
  </si>
  <si>
    <t>RF008631</t>
  </si>
  <si>
    <t>RF008632</t>
  </si>
  <si>
    <t>RF008633</t>
  </si>
  <si>
    <t>RF008634</t>
  </si>
  <si>
    <t>RF008635</t>
  </si>
  <si>
    <t>RF008636</t>
  </si>
  <si>
    <t>RF008637</t>
  </si>
  <si>
    <t>RF008638</t>
  </si>
  <si>
    <t>RF008639</t>
  </si>
  <si>
    <t>RF008640</t>
  </si>
  <si>
    <t>RF008641</t>
  </si>
  <si>
    <t>RF008642</t>
  </si>
  <si>
    <t>RF008643</t>
  </si>
  <si>
    <t>RF008644</t>
  </si>
  <si>
    <t>RF008645</t>
  </si>
  <si>
    <t>RF008646</t>
  </si>
  <si>
    <t>RF008647</t>
  </si>
  <si>
    <t>RF008648</t>
  </si>
  <si>
    <t>RF008649</t>
  </si>
  <si>
    <t>RF008650</t>
  </si>
  <si>
    <t>RF008651</t>
  </si>
  <si>
    <t>RF008652</t>
  </si>
  <si>
    <t>RF008653</t>
  </si>
  <si>
    <t>RF008654</t>
  </si>
  <si>
    <t>RF008655</t>
  </si>
  <si>
    <t>RF008656</t>
  </si>
  <si>
    <t>RF008657</t>
  </si>
  <si>
    <t>RF008658</t>
  </si>
  <si>
    <t>RF008659</t>
  </si>
  <si>
    <t>RF008660</t>
  </si>
  <si>
    <t>RF008661</t>
  </si>
  <si>
    <t>RF008662</t>
  </si>
  <si>
    <t>RF008663</t>
  </si>
  <si>
    <t>RF008664</t>
  </si>
  <si>
    <t>RF008665</t>
  </si>
  <si>
    <t>RF008666</t>
  </si>
  <si>
    <t>RF008667</t>
  </si>
  <si>
    <t>RF008668</t>
  </si>
  <si>
    <t>RF008669</t>
  </si>
  <si>
    <t>RF008670</t>
  </si>
  <si>
    <t>RF008671</t>
  </si>
  <si>
    <t>RF008672</t>
  </si>
  <si>
    <t>RF008673</t>
  </si>
  <si>
    <t>RF008674</t>
  </si>
  <si>
    <t>RF008675</t>
  </si>
  <si>
    <t>RF008676</t>
  </si>
  <si>
    <t>RF008677</t>
  </si>
  <si>
    <t>RF008678</t>
  </si>
  <si>
    <t>RF008679</t>
  </si>
  <si>
    <t>RF008680</t>
  </si>
  <si>
    <t>RF008681</t>
  </si>
  <si>
    <t>RF008682</t>
  </si>
  <si>
    <t>RF008683</t>
  </si>
  <si>
    <t>RF008684</t>
  </si>
  <si>
    <t>RF008685</t>
  </si>
  <si>
    <t>RF008686</t>
  </si>
  <si>
    <t>RF008687</t>
  </si>
  <si>
    <t>RF008688</t>
  </si>
  <si>
    <t>RF008689</t>
  </si>
  <si>
    <t>RF008690</t>
  </si>
  <si>
    <t>RF008691</t>
  </si>
  <si>
    <t>RF008692</t>
  </si>
  <si>
    <t>RF008693</t>
  </si>
  <si>
    <t>RF008694</t>
  </si>
  <si>
    <t>RF008695</t>
  </si>
  <si>
    <t>RF008696</t>
  </si>
  <si>
    <t>RF008697</t>
  </si>
  <si>
    <t>RF008698</t>
  </si>
  <si>
    <t>RF008699</t>
  </si>
  <si>
    <t>RF008700</t>
  </si>
  <si>
    <t>RF008701</t>
  </si>
  <si>
    <t>RF008702</t>
  </si>
  <si>
    <t>RF008703</t>
  </si>
  <si>
    <t>RF008704</t>
  </si>
  <si>
    <t>RF008705</t>
  </si>
  <si>
    <t>RF008706</t>
  </si>
  <si>
    <t>RF008707</t>
  </si>
  <si>
    <t>RF008708</t>
  </si>
  <si>
    <t>RF008709</t>
  </si>
  <si>
    <t>RF008710</t>
  </si>
  <si>
    <t>RF008711</t>
  </si>
  <si>
    <t>RF008712</t>
  </si>
  <si>
    <t>RF008713</t>
  </si>
  <si>
    <t>RF008714</t>
  </si>
  <si>
    <t>RF008715</t>
  </si>
  <si>
    <t>RF008716</t>
  </si>
  <si>
    <t>RF008717</t>
  </si>
  <si>
    <t>RF008718</t>
  </si>
  <si>
    <t>RF008719</t>
  </si>
  <si>
    <t>RF008720</t>
  </si>
  <si>
    <t>RF008721</t>
  </si>
  <si>
    <t>RF008722</t>
  </si>
  <si>
    <t>RF008723</t>
  </si>
  <si>
    <t>RF008724</t>
  </si>
  <si>
    <t>RF008725</t>
  </si>
  <si>
    <t>RF008726</t>
  </si>
  <si>
    <t>RF008727</t>
  </si>
  <si>
    <t>RF008728</t>
  </si>
  <si>
    <t>RF008729</t>
  </si>
  <si>
    <t>RF008730</t>
  </si>
  <si>
    <t>RF008731</t>
  </si>
  <si>
    <t>RF008732</t>
  </si>
  <si>
    <t>RF008733</t>
  </si>
  <si>
    <t>RF008734</t>
  </si>
  <si>
    <t>RF008735</t>
  </si>
  <si>
    <t>RF008736</t>
  </si>
  <si>
    <t>RF008737</t>
  </si>
  <si>
    <t>RF008738</t>
  </si>
  <si>
    <t>RF008739</t>
  </si>
  <si>
    <t>RF008740</t>
  </si>
  <si>
    <t>RF008741</t>
  </si>
  <si>
    <t>RF008742</t>
  </si>
  <si>
    <t>RF008743</t>
  </si>
  <si>
    <t>RF008744</t>
  </si>
  <si>
    <t>RF008745</t>
  </si>
  <si>
    <t>RF008746</t>
  </si>
  <si>
    <t>RF008747</t>
  </si>
  <si>
    <t>RF008748</t>
  </si>
  <si>
    <t>RF008749</t>
  </si>
  <si>
    <t>RF008750</t>
  </si>
  <si>
    <t>RF008751</t>
  </si>
  <si>
    <t>RF008752</t>
  </si>
  <si>
    <t>RF008753</t>
  </si>
  <si>
    <t>RF008754</t>
  </si>
  <si>
    <t>RF008755</t>
  </si>
  <si>
    <t>RF008756</t>
  </si>
  <si>
    <t>RF008757</t>
  </si>
  <si>
    <t>RF008758</t>
  </si>
  <si>
    <t>RF008759</t>
  </si>
  <si>
    <t>RF008760</t>
  </si>
  <si>
    <t>RF008761</t>
  </si>
  <si>
    <t>RF008762</t>
  </si>
  <si>
    <t>RF008763</t>
  </si>
  <si>
    <t>RF008764</t>
  </si>
  <si>
    <t>RF008765</t>
  </si>
  <si>
    <t>RF008766</t>
  </si>
  <si>
    <t>RF008767</t>
  </si>
  <si>
    <t>RF008768</t>
  </si>
  <si>
    <t>RF008769</t>
  </si>
  <si>
    <t>RF008770</t>
  </si>
  <si>
    <t>RF008771</t>
  </si>
  <si>
    <t>RF008772</t>
  </si>
  <si>
    <t>RF008773</t>
  </si>
  <si>
    <t>RF008774</t>
  </si>
  <si>
    <t>RF008775</t>
  </si>
  <si>
    <t>RF008776</t>
  </si>
  <si>
    <t>RF008777</t>
  </si>
  <si>
    <t>RF008778</t>
  </si>
  <si>
    <t>RF008779</t>
  </si>
  <si>
    <t>RF008780</t>
  </si>
  <si>
    <t>RF008781</t>
  </si>
  <si>
    <t>RF008782</t>
  </si>
  <si>
    <t>RF008783</t>
  </si>
  <si>
    <t>RF008784</t>
  </si>
  <si>
    <t>RF008785</t>
  </si>
  <si>
    <t>RF008786</t>
  </si>
  <si>
    <t>RF008787</t>
  </si>
  <si>
    <t>RF008788</t>
  </si>
  <si>
    <t>RF008789</t>
  </si>
  <si>
    <t>RF008790</t>
  </si>
  <si>
    <t>RF008791</t>
  </si>
  <si>
    <t>RF008792</t>
  </si>
  <si>
    <t>RF008793</t>
  </si>
  <si>
    <t>RF008794</t>
  </si>
  <si>
    <t>RF008795</t>
  </si>
  <si>
    <t>RF008796</t>
  </si>
  <si>
    <t>RF008797</t>
  </si>
  <si>
    <t>RF008798</t>
  </si>
  <si>
    <t>RF008799</t>
  </si>
  <si>
    <t>RF008800</t>
  </si>
  <si>
    <t>RF008801</t>
  </si>
  <si>
    <t>RF008802</t>
  </si>
  <si>
    <t>RF008803</t>
  </si>
  <si>
    <t>RF008804</t>
  </si>
  <si>
    <t>RF008805</t>
  </si>
  <si>
    <t>RF008806</t>
  </si>
  <si>
    <t>RF008807</t>
  </si>
  <si>
    <t>RF008808</t>
  </si>
  <si>
    <t>RF008809</t>
  </si>
  <si>
    <t>RF008810</t>
  </si>
  <si>
    <t>RF008811</t>
  </si>
  <si>
    <t>RF008812</t>
  </si>
  <si>
    <t>RF008813</t>
  </si>
  <si>
    <t>RF008814</t>
  </si>
  <si>
    <t>RF008815</t>
  </si>
  <si>
    <t>RF008816</t>
  </si>
  <si>
    <t>RF008817</t>
  </si>
  <si>
    <t>RF008818</t>
  </si>
  <si>
    <t>RF008819</t>
  </si>
  <si>
    <t>RF008820</t>
  </si>
  <si>
    <t>RF008821</t>
  </si>
  <si>
    <t>RF008822</t>
  </si>
  <si>
    <t>RF008823</t>
  </si>
  <si>
    <t>RF008824</t>
  </si>
  <si>
    <t>RF008825</t>
  </si>
  <si>
    <t>RF008826</t>
  </si>
  <si>
    <t>RF008827</t>
  </si>
  <si>
    <t>RF008828</t>
  </si>
  <si>
    <t>RF008829</t>
  </si>
  <si>
    <t>RF008830</t>
  </si>
  <si>
    <t>RF008831</t>
  </si>
  <si>
    <t>RF008832</t>
  </si>
  <si>
    <t>RF008833</t>
  </si>
  <si>
    <t>RF008834</t>
  </si>
  <si>
    <t>RF008835</t>
  </si>
  <si>
    <t>RF008836</t>
  </si>
  <si>
    <t>RF008837</t>
  </si>
  <si>
    <t>RF008838</t>
  </si>
  <si>
    <t>RF008839</t>
  </si>
  <si>
    <t>RF008840</t>
  </si>
  <si>
    <t>RF008841</t>
  </si>
  <si>
    <t>RF008842</t>
  </si>
  <si>
    <t>RF008843</t>
  </si>
  <si>
    <t>RF008844</t>
  </si>
  <si>
    <t>RF008845</t>
  </si>
  <si>
    <t>RF008846</t>
  </si>
  <si>
    <t>RF008847</t>
  </si>
  <si>
    <t>RF008848</t>
  </si>
  <si>
    <t>RF008849</t>
  </si>
  <si>
    <t>RF008850</t>
  </si>
  <si>
    <t>RF008851</t>
  </si>
  <si>
    <t>RF008852</t>
  </si>
  <si>
    <t>RF008853</t>
  </si>
  <si>
    <t>RF008854</t>
  </si>
  <si>
    <t>RF008855</t>
  </si>
  <si>
    <t>RF008856</t>
  </si>
  <si>
    <t>RF008857</t>
  </si>
  <si>
    <t>RF008858</t>
  </si>
  <si>
    <t>RF008859</t>
  </si>
  <si>
    <t>RF008860</t>
  </si>
  <si>
    <t>RF008861</t>
  </si>
  <si>
    <t>RF008862</t>
  </si>
  <si>
    <t>RF008863</t>
  </si>
  <si>
    <t>RF008864</t>
  </si>
  <si>
    <t>RF008865</t>
  </si>
  <si>
    <t>RF008866</t>
  </si>
  <si>
    <t>RF008867</t>
  </si>
  <si>
    <t>RF008868</t>
  </si>
  <si>
    <t>RF008869</t>
  </si>
  <si>
    <t>RF008870</t>
  </si>
  <si>
    <t>RF008871</t>
  </si>
  <si>
    <t>RF008872</t>
  </si>
  <si>
    <t>RF008873</t>
  </si>
  <si>
    <t>RF008874</t>
  </si>
  <si>
    <t>RF008875</t>
  </si>
  <si>
    <t>RF008876</t>
  </si>
  <si>
    <t>RF008877</t>
  </si>
  <si>
    <t>RF008878</t>
  </si>
  <si>
    <t>RF008879</t>
  </si>
  <si>
    <t>RF008880</t>
  </si>
  <si>
    <t>RF008881</t>
  </si>
  <si>
    <t>RF008882</t>
  </si>
  <si>
    <t>RF008883</t>
  </si>
  <si>
    <t>RF008884</t>
  </si>
  <si>
    <t>RF008885</t>
  </si>
  <si>
    <t>RF008886</t>
  </si>
  <si>
    <t>RF008887</t>
  </si>
  <si>
    <t>RF008888</t>
  </si>
  <si>
    <t>RF008889</t>
  </si>
  <si>
    <t>RF008890</t>
  </si>
  <si>
    <t>RF008891</t>
  </si>
  <si>
    <t>RF008892</t>
  </si>
  <si>
    <t>RF008893</t>
  </si>
  <si>
    <t>RF008894</t>
  </si>
  <si>
    <t>RF008895</t>
  </si>
  <si>
    <t>RF008896</t>
  </si>
  <si>
    <t>RF008897</t>
  </si>
  <si>
    <t>RF008898</t>
  </si>
  <si>
    <t>RF008899</t>
  </si>
  <si>
    <t>RF008900</t>
  </si>
  <si>
    <t>RF008901</t>
  </si>
  <si>
    <t>RF008902</t>
  </si>
  <si>
    <t>RF008903</t>
  </si>
  <si>
    <t>RF008904</t>
  </si>
  <si>
    <t>RF008905</t>
  </si>
  <si>
    <t>RF008906</t>
  </si>
  <si>
    <t>RF008907</t>
  </si>
  <si>
    <t>RF008908</t>
  </si>
  <si>
    <t>RF008909</t>
  </si>
  <si>
    <t>RF008910</t>
  </si>
  <si>
    <t>RF008911</t>
  </si>
  <si>
    <t>RF008912</t>
  </si>
  <si>
    <t>RF008913</t>
  </si>
  <si>
    <t>RF008914</t>
  </si>
  <si>
    <t>RF008915</t>
  </si>
  <si>
    <t>RF008916</t>
  </si>
  <si>
    <t>RF008917</t>
  </si>
  <si>
    <t>RF008918</t>
  </si>
  <si>
    <t>RF008919</t>
  </si>
  <si>
    <t>RF008920</t>
  </si>
  <si>
    <t>RF008921</t>
  </si>
  <si>
    <t>RF008922</t>
  </si>
  <si>
    <t>RF008923</t>
  </si>
  <si>
    <t>RF008924</t>
  </si>
  <si>
    <t>RF008925</t>
  </si>
  <si>
    <t>RF008926</t>
  </si>
  <si>
    <t>RF008927</t>
  </si>
  <si>
    <t>RF008928</t>
  </si>
  <si>
    <t>RF008929</t>
  </si>
  <si>
    <t>RF008930</t>
  </si>
  <si>
    <t>RF008931</t>
  </si>
  <si>
    <t>RF008932</t>
  </si>
  <si>
    <t>RF008933</t>
  </si>
  <si>
    <t>RF008934</t>
  </si>
  <si>
    <t>RF008935</t>
  </si>
  <si>
    <t>RF008936</t>
  </si>
  <si>
    <t>RF008937</t>
  </si>
  <si>
    <t>RF008938</t>
  </si>
  <si>
    <t>RF008939</t>
  </si>
  <si>
    <t>RF008940</t>
  </si>
  <si>
    <t>RF008941</t>
  </si>
  <si>
    <t>RF008942</t>
  </si>
  <si>
    <t>RF008943</t>
  </si>
  <si>
    <t>RF008944</t>
  </si>
  <si>
    <t>RF008945</t>
  </si>
  <si>
    <t>RF008946</t>
  </si>
  <si>
    <t>RF008947</t>
  </si>
  <si>
    <t>RF008948</t>
  </si>
  <si>
    <t>RF008949</t>
  </si>
  <si>
    <t>RF008950</t>
  </si>
  <si>
    <t>RF008951</t>
  </si>
  <si>
    <t>RF008952</t>
  </si>
  <si>
    <t>RF008953</t>
  </si>
  <si>
    <t>RF008954</t>
  </si>
  <si>
    <t>RF008955</t>
  </si>
  <si>
    <t>RF008956</t>
  </si>
  <si>
    <t>RF008957</t>
  </si>
  <si>
    <t>RF008958</t>
  </si>
  <si>
    <t>RF008959</t>
  </si>
  <si>
    <t>RF008960</t>
  </si>
  <si>
    <t>RF008961</t>
  </si>
  <si>
    <t>RF008962</t>
  </si>
  <si>
    <t>RF008963</t>
  </si>
  <si>
    <t>RF008964</t>
  </si>
  <si>
    <t>RF008965</t>
  </si>
  <si>
    <t>RF008966</t>
  </si>
  <si>
    <t>RF008967</t>
  </si>
  <si>
    <t>RF008968</t>
  </si>
  <si>
    <t>RF008969</t>
  </si>
  <si>
    <t>RF008970</t>
  </si>
  <si>
    <t>RF008971</t>
  </si>
  <si>
    <t>RF008972</t>
  </si>
  <si>
    <t>RF008973</t>
  </si>
  <si>
    <t>RF008974</t>
  </si>
  <si>
    <t>RF008975</t>
  </si>
  <si>
    <t>RF008976</t>
  </si>
  <si>
    <t>RF008977</t>
  </si>
  <si>
    <t>RF008978</t>
  </si>
  <si>
    <t>RF008979</t>
  </si>
  <si>
    <t>RF008980</t>
  </si>
  <si>
    <t>RF008981</t>
  </si>
  <si>
    <t>RF008982</t>
  </si>
  <si>
    <t>RF008983</t>
  </si>
  <si>
    <t>RF008984</t>
  </si>
  <si>
    <t>RF008985</t>
  </si>
  <si>
    <t>RF008986</t>
  </si>
  <si>
    <t>RF008987</t>
  </si>
  <si>
    <t>RF008988</t>
  </si>
  <si>
    <t>RF008989</t>
  </si>
  <si>
    <t>RF008990</t>
  </si>
  <si>
    <t>RF008991</t>
  </si>
  <si>
    <t>RF008992</t>
  </si>
  <si>
    <t>RF008993</t>
  </si>
  <si>
    <t>RF008994</t>
  </si>
  <si>
    <t>RF008995</t>
  </si>
  <si>
    <t>RF008996</t>
  </si>
  <si>
    <t>RF008997</t>
  </si>
  <si>
    <t>RF008998</t>
  </si>
  <si>
    <t>RF008999</t>
  </si>
  <si>
    <t>RF009000</t>
  </si>
  <si>
    <t>RF009001</t>
  </si>
  <si>
    <t>RF009002</t>
  </si>
  <si>
    <t>RF009003</t>
  </si>
  <si>
    <t>RF009004</t>
  </si>
  <si>
    <t>RF009005</t>
  </si>
  <si>
    <t>RF009006</t>
  </si>
  <si>
    <t>RF009007</t>
  </si>
  <si>
    <t>RF009008</t>
  </si>
  <si>
    <t>RF009009</t>
  </si>
  <si>
    <t>RF009010</t>
  </si>
  <si>
    <t>RF009011</t>
  </si>
  <si>
    <t>RF009012</t>
  </si>
  <si>
    <t>RF009013</t>
  </si>
  <si>
    <t>RF009014</t>
  </si>
  <si>
    <t>RF009015</t>
  </si>
  <si>
    <t>RF009016</t>
  </si>
  <si>
    <t>RF009017</t>
  </si>
  <si>
    <t>RF009018</t>
  </si>
  <si>
    <t>RF009019</t>
  </si>
  <si>
    <t>RF009020</t>
  </si>
  <si>
    <t>RF009021</t>
  </si>
  <si>
    <t>RF009022</t>
  </si>
  <si>
    <t>RF009023</t>
  </si>
  <si>
    <t>RF009024</t>
  </si>
  <si>
    <t>RF009025</t>
  </si>
  <si>
    <t>RF009026</t>
  </si>
  <si>
    <t>RF009027</t>
  </si>
  <si>
    <t>RF009028</t>
  </si>
  <si>
    <t>RF009029</t>
  </si>
  <si>
    <t>RF009030</t>
  </si>
  <si>
    <t>RF009031</t>
  </si>
  <si>
    <t>RF009032</t>
  </si>
  <si>
    <t>RF009033</t>
  </si>
  <si>
    <t>RF009034</t>
  </si>
  <si>
    <t>RF009035</t>
  </si>
  <si>
    <t>RF009036</t>
  </si>
  <si>
    <t>RF009037</t>
  </si>
  <si>
    <t>RF009038</t>
  </si>
  <si>
    <t>RF009039</t>
  </si>
  <si>
    <t>RF009040</t>
  </si>
  <si>
    <t>RF009041</t>
  </si>
  <si>
    <t>RF009042</t>
  </si>
  <si>
    <t>RF009043</t>
  </si>
  <si>
    <t>RF009044</t>
  </si>
  <si>
    <t>RF009045</t>
  </si>
  <si>
    <t>RF009046</t>
  </si>
  <si>
    <t>RF009047</t>
  </si>
  <si>
    <t>RF009048</t>
  </si>
  <si>
    <t>RF009049</t>
  </si>
  <si>
    <t>RF009050</t>
  </si>
  <si>
    <t>RF009051</t>
  </si>
  <si>
    <t>RF009052</t>
  </si>
  <si>
    <t>RF009053</t>
  </si>
  <si>
    <t>RF009054</t>
  </si>
  <si>
    <t>RF009055</t>
  </si>
  <si>
    <t>RF009056</t>
  </si>
  <si>
    <t>RF009057</t>
  </si>
  <si>
    <t>RF009058</t>
  </si>
  <si>
    <t>RF009059</t>
  </si>
  <si>
    <t>RF009060</t>
  </si>
  <si>
    <t>RF009061</t>
  </si>
  <si>
    <t>RF009062</t>
  </si>
  <si>
    <t>RF009063</t>
  </si>
  <si>
    <t>RF009064</t>
  </si>
  <si>
    <t>RF009065</t>
  </si>
  <si>
    <t>RF009066</t>
  </si>
  <si>
    <t>RF009067</t>
  </si>
  <si>
    <t>RF009068</t>
  </si>
  <si>
    <t>RF009069</t>
  </si>
  <si>
    <t>RF009070</t>
  </si>
  <si>
    <t>RF009071</t>
  </si>
  <si>
    <t>RF009072</t>
  </si>
  <si>
    <t>RF009073</t>
  </si>
  <si>
    <t>RF009074</t>
  </si>
  <si>
    <t>RF009075</t>
  </si>
  <si>
    <t>RF009076</t>
  </si>
  <si>
    <t>RF009077</t>
  </si>
  <si>
    <t>RF009078</t>
  </si>
  <si>
    <t>RF009079</t>
  </si>
  <si>
    <t>RF009080</t>
  </si>
  <si>
    <t>RF009081</t>
  </si>
  <si>
    <t>RF009082</t>
  </si>
  <si>
    <t>RF009083</t>
  </si>
  <si>
    <t>RF009084</t>
  </si>
  <si>
    <t>RF009085</t>
  </si>
  <si>
    <t>RF009086</t>
  </si>
  <si>
    <t>RF009087</t>
  </si>
  <si>
    <t>RF009088</t>
  </si>
  <si>
    <t>RF009089</t>
  </si>
  <si>
    <t>RF009090</t>
  </si>
  <si>
    <t>RF009091</t>
  </si>
  <si>
    <t>RF009092</t>
  </si>
  <si>
    <t>RF009093</t>
  </si>
  <si>
    <t>RF009094</t>
  </si>
  <si>
    <t>RF009095</t>
  </si>
  <si>
    <t>RF009096</t>
  </si>
  <si>
    <t>RF009097</t>
  </si>
  <si>
    <t>RF009098</t>
  </si>
  <si>
    <t>RF009099</t>
  </si>
  <si>
    <t>RF009100</t>
  </si>
  <si>
    <t>RF009101</t>
  </si>
  <si>
    <t>RF009102</t>
  </si>
  <si>
    <t>RF009103</t>
  </si>
  <si>
    <t>RF009104</t>
  </si>
  <si>
    <t>RF009105</t>
  </si>
  <si>
    <t>RF009106</t>
  </si>
  <si>
    <t>RF009107</t>
  </si>
  <si>
    <t>RF009108</t>
  </si>
  <si>
    <t>RF009109</t>
  </si>
  <si>
    <t>RF009110</t>
  </si>
  <si>
    <t>RF009111</t>
  </si>
  <si>
    <t>RF009112</t>
  </si>
  <si>
    <t>RF009113</t>
  </si>
  <si>
    <t>RF009114</t>
  </si>
  <si>
    <t>RF009115</t>
  </si>
  <si>
    <t>RF009116</t>
  </si>
  <si>
    <t>RF009117</t>
  </si>
  <si>
    <t>RF009118</t>
  </si>
  <si>
    <t>RF009119</t>
  </si>
  <si>
    <t>RF009120</t>
  </si>
  <si>
    <t>RF009121</t>
  </si>
  <si>
    <t>RF009122</t>
  </si>
  <si>
    <t>RF009123</t>
  </si>
  <si>
    <t>RF009124</t>
  </si>
  <si>
    <t>RF009125</t>
  </si>
  <si>
    <t>RF009126</t>
  </si>
  <si>
    <t>RF009127</t>
  </si>
  <si>
    <t>RF009128</t>
  </si>
  <si>
    <t>RF009129</t>
  </si>
  <si>
    <t>RF009130</t>
  </si>
  <si>
    <t>RF009131</t>
  </si>
  <si>
    <t>RF009132</t>
  </si>
  <si>
    <t>RF009133</t>
  </si>
  <si>
    <t>RF009134</t>
  </si>
  <si>
    <t>RF009135</t>
  </si>
  <si>
    <t>RF009136</t>
  </si>
  <si>
    <t>RF009137</t>
  </si>
  <si>
    <t>RF009138</t>
  </si>
  <si>
    <t>RF009139</t>
  </si>
  <si>
    <t>RF009140</t>
  </si>
  <si>
    <t>RF009141</t>
  </si>
  <si>
    <t>RF009142</t>
  </si>
  <si>
    <t>RF009143</t>
  </si>
  <si>
    <t>RF009144</t>
  </si>
  <si>
    <t>RF009145</t>
  </si>
  <si>
    <t>RF009146</t>
  </si>
  <si>
    <t>RF009147</t>
  </si>
  <si>
    <t>RF009148</t>
  </si>
  <si>
    <t>RF009149</t>
  </si>
  <si>
    <t>RF009150</t>
  </si>
  <si>
    <t>RF009151</t>
  </si>
  <si>
    <t>RF009152</t>
  </si>
  <si>
    <t>RF009153</t>
  </si>
  <si>
    <t>RF009154</t>
  </si>
  <si>
    <t>RF009155</t>
  </si>
  <si>
    <t>RF009156</t>
  </si>
  <si>
    <t>RF009157</t>
  </si>
  <si>
    <t>RF009158</t>
  </si>
  <si>
    <t>RF009159</t>
  </si>
  <si>
    <t>RF009160</t>
  </si>
  <si>
    <t>RF009161</t>
  </si>
  <si>
    <t>RF009162</t>
  </si>
  <si>
    <t>RF009163</t>
  </si>
  <si>
    <t>RF009164</t>
  </si>
  <si>
    <t>RF009165</t>
  </si>
  <si>
    <t>RF009166</t>
  </si>
  <si>
    <t>RF009167</t>
  </si>
  <si>
    <t>RF009168</t>
  </si>
  <si>
    <t>RF009169</t>
  </si>
  <si>
    <t>RF009170</t>
  </si>
  <si>
    <t>RF009171</t>
  </si>
  <si>
    <t>RF009172</t>
  </si>
  <si>
    <t>RF009173</t>
  </si>
  <si>
    <t>RF009174</t>
  </si>
  <si>
    <t>RF009175</t>
  </si>
  <si>
    <t>RF009176</t>
  </si>
  <si>
    <t>RF009177</t>
  </si>
  <si>
    <t>RF009178</t>
  </si>
  <si>
    <t>RF009179</t>
  </si>
  <si>
    <t>RF009180</t>
  </si>
  <si>
    <t>RF009181</t>
  </si>
  <si>
    <t>RF009182</t>
  </si>
  <si>
    <t>RF009183</t>
  </si>
  <si>
    <t>RF009184</t>
  </si>
  <si>
    <t>RF009185</t>
  </si>
  <si>
    <t>RF009186</t>
  </si>
  <si>
    <t>RF009187</t>
  </si>
  <si>
    <t>RF009188</t>
  </si>
  <si>
    <t>RF009189</t>
  </si>
  <si>
    <t>RF009190</t>
  </si>
  <si>
    <t>RF009191</t>
  </si>
  <si>
    <t>RF009192</t>
  </si>
  <si>
    <t>RF009193</t>
  </si>
  <si>
    <t>RF009194</t>
  </si>
  <si>
    <t>RF009195</t>
  </si>
  <si>
    <t>RF009196</t>
  </si>
  <si>
    <t>RF009197</t>
  </si>
  <si>
    <t>RF009198</t>
  </si>
  <si>
    <t>RF009199</t>
  </si>
  <si>
    <t>RF009200</t>
  </si>
  <si>
    <t>RF009201</t>
  </si>
  <si>
    <t>RF009202</t>
  </si>
  <si>
    <t>RF009203</t>
  </si>
  <si>
    <t>RF009204</t>
  </si>
  <si>
    <t>RF009205</t>
  </si>
  <si>
    <t>RF009206</t>
  </si>
  <si>
    <t>RF009207</t>
  </si>
  <si>
    <t>RF009208</t>
  </si>
  <si>
    <t>RF009209</t>
  </si>
  <si>
    <t>RF009210</t>
  </si>
  <si>
    <t>RF009211</t>
  </si>
  <si>
    <t>RF009212</t>
  </si>
  <si>
    <t>RF009213</t>
  </si>
  <si>
    <t>RF009214</t>
  </si>
  <si>
    <t>RF009215</t>
  </si>
  <si>
    <t>RF009216</t>
  </si>
  <si>
    <t>RF009217</t>
  </si>
  <si>
    <t>RF009218</t>
  </si>
  <si>
    <t>RF009219</t>
  </si>
  <si>
    <t>RF009220</t>
  </si>
  <si>
    <t>RF009221</t>
  </si>
  <si>
    <t>RF009222</t>
  </si>
  <si>
    <t>RF009223</t>
  </si>
  <si>
    <t>RF009224</t>
  </si>
  <si>
    <t>RF009225</t>
  </si>
  <si>
    <t>RF009226</t>
  </si>
  <si>
    <t>RF009227</t>
  </si>
  <si>
    <t>RF009228</t>
  </si>
  <si>
    <t>RF009229</t>
  </si>
  <si>
    <t>RF009230</t>
  </si>
  <si>
    <t>RF009231</t>
  </si>
  <si>
    <t>RF009232</t>
  </si>
  <si>
    <t>RF009233</t>
  </si>
  <si>
    <t>RF009234</t>
  </si>
  <si>
    <t>RF009235</t>
  </si>
  <si>
    <t>RF009236</t>
  </si>
  <si>
    <t>RF009237</t>
  </si>
  <si>
    <t>RF009238</t>
  </si>
  <si>
    <t>RF009239</t>
  </si>
  <si>
    <t>RF009240</t>
  </si>
  <si>
    <t>RF009241</t>
  </si>
  <si>
    <t>RF009242</t>
  </si>
  <si>
    <t>RF009243</t>
  </si>
  <si>
    <t>RF009244</t>
  </si>
  <si>
    <t>RF009245</t>
  </si>
  <si>
    <t>RF009246</t>
  </si>
  <si>
    <t>RF009247</t>
  </si>
  <si>
    <t>RF009248</t>
  </si>
  <si>
    <t>RF009249</t>
  </si>
  <si>
    <t>RF009250</t>
  </si>
  <si>
    <t>RF009251</t>
  </si>
  <si>
    <t>RF009252</t>
  </si>
  <si>
    <t>RF009253</t>
  </si>
  <si>
    <t>RF009254</t>
  </si>
  <si>
    <t>RF009255</t>
  </si>
  <si>
    <t>RF009256</t>
  </si>
  <si>
    <t>RF009257</t>
  </si>
  <si>
    <t>RF009258</t>
  </si>
  <si>
    <t>RF009259</t>
  </si>
  <si>
    <t>RF009260</t>
  </si>
  <si>
    <t>RF009261</t>
  </si>
  <si>
    <t>RF009262</t>
  </si>
  <si>
    <t>RF009263</t>
  </si>
  <si>
    <t>RF009264</t>
  </si>
  <si>
    <t>RF009265</t>
  </si>
  <si>
    <t>RF009266</t>
  </si>
  <si>
    <t>RF009267</t>
  </si>
  <si>
    <t>RF009268</t>
  </si>
  <si>
    <t>RF009269</t>
  </si>
  <si>
    <t>RF009270</t>
  </si>
  <si>
    <t>RF009271</t>
  </si>
  <si>
    <t>RF009272</t>
  </si>
  <si>
    <t>RF009273</t>
  </si>
  <si>
    <t>RF009274</t>
  </si>
  <si>
    <t>RF009275</t>
  </si>
  <si>
    <t>RF009276</t>
  </si>
  <si>
    <t>RF009277</t>
  </si>
  <si>
    <t>RF009278</t>
  </si>
  <si>
    <t>RF009279</t>
  </si>
  <si>
    <t>RF009280</t>
  </si>
  <si>
    <t>RF009281</t>
  </si>
  <si>
    <t>RF009282</t>
  </si>
  <si>
    <t>RF009283</t>
  </si>
  <si>
    <t>RF009284</t>
  </si>
  <si>
    <t>RF009285</t>
  </si>
  <si>
    <t>RF009286</t>
  </si>
  <si>
    <t>RF009287</t>
  </si>
  <si>
    <t>RF009288</t>
  </si>
  <si>
    <t>RF009289</t>
  </si>
  <si>
    <t>RF009290</t>
  </si>
  <si>
    <t>RF009291</t>
  </si>
  <si>
    <t>RF009292</t>
  </si>
  <si>
    <t>RF009293</t>
  </si>
  <si>
    <t>RF009294</t>
  </si>
  <si>
    <t>RF009295</t>
  </si>
  <si>
    <t>RF009296</t>
  </si>
  <si>
    <t>RF009297</t>
  </si>
  <si>
    <t>RF009298</t>
  </si>
  <si>
    <t>RF009299</t>
  </si>
  <si>
    <t>RF009300</t>
  </si>
  <si>
    <t>RF009301</t>
  </si>
  <si>
    <t>RF009302</t>
  </si>
  <si>
    <t>RF009303</t>
  </si>
  <si>
    <t>RF009304</t>
  </si>
  <si>
    <t>RF009305</t>
  </si>
  <si>
    <t>RF009306</t>
  </si>
  <si>
    <t>RF009307</t>
  </si>
  <si>
    <t>RF009308</t>
  </si>
  <si>
    <t>RF009309</t>
  </si>
  <si>
    <t>RF009310</t>
  </si>
  <si>
    <t>RF009311</t>
  </si>
  <si>
    <t>RF009312</t>
  </si>
  <si>
    <t>RF009313</t>
  </si>
  <si>
    <t>RF009314</t>
  </si>
  <si>
    <t>RF009315</t>
  </si>
  <si>
    <t>RF009316</t>
  </si>
  <si>
    <t>RF009317</t>
  </si>
  <si>
    <t>RF009318</t>
  </si>
  <si>
    <t>RF009319</t>
  </si>
  <si>
    <t>RF009320</t>
  </si>
  <si>
    <t>RF009321</t>
  </si>
  <si>
    <t>RF009322</t>
  </si>
  <si>
    <t>RF009323</t>
  </si>
  <si>
    <t>RF009324</t>
  </si>
  <si>
    <t>RF009325</t>
  </si>
  <si>
    <t>RF009326</t>
  </si>
  <si>
    <t>RF009327</t>
  </si>
  <si>
    <t>RF009328</t>
  </si>
  <si>
    <t>RF009329</t>
  </si>
  <si>
    <t>RF009330</t>
  </si>
  <si>
    <t>RF009331</t>
  </si>
  <si>
    <t>RF009332</t>
  </si>
  <si>
    <t>RF009333</t>
  </si>
  <si>
    <t>RF009334</t>
  </si>
  <si>
    <t>RF009335</t>
  </si>
  <si>
    <t>RF009336</t>
  </si>
  <si>
    <t>RF009337</t>
  </si>
  <si>
    <t>RF009338</t>
  </si>
  <si>
    <t>RF009339</t>
  </si>
  <si>
    <t>RF009340</t>
  </si>
  <si>
    <t>RF009341</t>
  </si>
  <si>
    <t>RF009342</t>
  </si>
  <si>
    <t>RF009343</t>
  </si>
  <si>
    <t>RF009344</t>
  </si>
  <si>
    <t>RF009345</t>
  </si>
  <si>
    <t>RF009346</t>
  </si>
  <si>
    <t>RF009347</t>
  </si>
  <si>
    <t>RF009348</t>
  </si>
  <si>
    <t>RF009349</t>
  </si>
  <si>
    <t>RF009350</t>
  </si>
  <si>
    <t>RF009351</t>
  </si>
  <si>
    <t>RF009352</t>
  </si>
  <si>
    <t>RF009353</t>
  </si>
  <si>
    <t>RF009354</t>
  </si>
  <si>
    <t>RF009355</t>
  </si>
  <si>
    <t>RF009356</t>
  </si>
  <si>
    <t>RF009357</t>
  </si>
  <si>
    <t>RF009358</t>
  </si>
  <si>
    <t>RF009359</t>
  </si>
  <si>
    <t>RF009360</t>
  </si>
  <si>
    <t>RF009361</t>
  </si>
  <si>
    <t>RF009362</t>
  </si>
  <si>
    <t>RF009363</t>
  </si>
  <si>
    <t>RF009364</t>
  </si>
  <si>
    <t>RF009365</t>
  </si>
  <si>
    <t>RF009366</t>
  </si>
  <si>
    <t>RF009367</t>
  </si>
  <si>
    <t>RF009368</t>
  </si>
  <si>
    <t>RF009369</t>
  </si>
  <si>
    <t>RF009370</t>
  </si>
  <si>
    <t>RF009371</t>
  </si>
  <si>
    <t>RF009372</t>
  </si>
  <si>
    <t>RF009373</t>
  </si>
  <si>
    <t>RF009374</t>
  </si>
  <si>
    <t>RF009375</t>
  </si>
  <si>
    <t>RF009376</t>
  </si>
  <si>
    <t>RF009377</t>
  </si>
  <si>
    <t>RF009378</t>
  </si>
  <si>
    <t>RF009379</t>
  </si>
  <si>
    <t>RF009380</t>
  </si>
  <si>
    <t>RF009381</t>
  </si>
  <si>
    <t>RF009382</t>
  </si>
  <si>
    <t>RF009383</t>
  </si>
  <si>
    <t>RF009384</t>
  </si>
  <si>
    <t>RF009385</t>
  </si>
  <si>
    <t>RF009386</t>
  </si>
  <si>
    <t>RF009387</t>
  </si>
  <si>
    <t>RF009388</t>
  </si>
  <si>
    <t>RF009389</t>
  </si>
  <si>
    <t>RF009390</t>
  </si>
  <si>
    <t>RF009391</t>
  </si>
  <si>
    <t>RF009392</t>
  </si>
  <si>
    <t>RF009393</t>
  </si>
  <si>
    <t>RF009394</t>
  </si>
  <si>
    <t>RF009395</t>
  </si>
  <si>
    <t>RF009396</t>
  </si>
  <si>
    <t>RF009397</t>
  </si>
  <si>
    <t>RF009398</t>
  </si>
  <si>
    <t>RF009399</t>
  </si>
  <si>
    <t>RF009400</t>
  </si>
  <si>
    <t>RF009401</t>
  </si>
  <si>
    <t>RF009402</t>
  </si>
  <si>
    <t>RF009403</t>
  </si>
  <si>
    <t>RF009404</t>
  </si>
  <si>
    <t>RF009405</t>
  </si>
  <si>
    <t>RF009406</t>
  </si>
  <si>
    <t>RF009407</t>
  </si>
  <si>
    <t>RF009408</t>
  </si>
  <si>
    <t>RF009409</t>
  </si>
  <si>
    <t>RF009410</t>
  </si>
  <si>
    <t>RF009411</t>
  </si>
  <si>
    <t>RF009412</t>
  </si>
  <si>
    <t>RF009413</t>
  </si>
  <si>
    <t>RF009414</t>
  </si>
  <si>
    <t>RF009415</t>
  </si>
  <si>
    <t>RF009416</t>
  </si>
  <si>
    <t>RF009417</t>
  </si>
  <si>
    <t>RF009418</t>
  </si>
  <si>
    <t>RF009419</t>
  </si>
  <si>
    <t>RF009420</t>
  </si>
  <si>
    <t>RF009421</t>
  </si>
  <si>
    <t>RF009422</t>
  </si>
  <si>
    <t>RF009423</t>
  </si>
  <si>
    <t>RF009424</t>
  </si>
  <si>
    <t>RF009425</t>
  </si>
  <si>
    <t>RF009426</t>
  </si>
  <si>
    <t>RF009427</t>
  </si>
  <si>
    <t>RF009428</t>
  </si>
  <si>
    <t>RF009429</t>
  </si>
  <si>
    <t>RF009430</t>
  </si>
  <si>
    <t>RF009431</t>
  </si>
  <si>
    <t>RF009432</t>
  </si>
  <si>
    <t>RF009433</t>
  </si>
  <si>
    <t>RF009434</t>
  </si>
  <si>
    <t>RF009435</t>
  </si>
  <si>
    <t>RF009436</t>
  </si>
  <si>
    <t>RF009437</t>
  </si>
  <si>
    <t>RF009438</t>
  </si>
  <si>
    <t>RF009439</t>
  </si>
  <si>
    <t>RF009440</t>
  </si>
  <si>
    <t>RF009441</t>
  </si>
  <si>
    <t>RF009442</t>
  </si>
  <si>
    <t>RF009443</t>
  </si>
  <si>
    <t>RF009444</t>
  </si>
  <si>
    <t>RF009445</t>
  </si>
  <si>
    <t>RF009446</t>
  </si>
  <si>
    <t>RF009447</t>
  </si>
  <si>
    <t>RF009448</t>
  </si>
  <si>
    <t>RF009449</t>
  </si>
  <si>
    <t>RF009450</t>
  </si>
  <si>
    <t>RF009451</t>
  </si>
  <si>
    <t>RF009452</t>
  </si>
  <si>
    <t>RF009453</t>
  </si>
  <si>
    <t>RF009454</t>
  </si>
  <si>
    <t>RF009455</t>
  </si>
  <si>
    <t>RF009456</t>
  </si>
  <si>
    <t>RF009457</t>
  </si>
  <si>
    <t>RF009458</t>
  </si>
  <si>
    <t>RF009459</t>
  </si>
  <si>
    <t>RF009460</t>
  </si>
  <si>
    <t>RF009461</t>
  </si>
  <si>
    <t>RF009462</t>
  </si>
  <si>
    <t>RF009463</t>
  </si>
  <si>
    <t>RF009464</t>
  </si>
  <si>
    <t>RF009465</t>
  </si>
  <si>
    <t>RF009466</t>
  </si>
  <si>
    <t>RF009467</t>
  </si>
  <si>
    <t>RF009468</t>
  </si>
  <si>
    <t>RF009469</t>
  </si>
  <si>
    <t>RF009470</t>
  </si>
  <si>
    <t>RF009471</t>
  </si>
  <si>
    <t>RF009472</t>
  </si>
  <si>
    <t>RF009473</t>
  </si>
  <si>
    <t>RF009474</t>
  </si>
  <si>
    <t>RF009475</t>
  </si>
  <si>
    <t>RF009476</t>
  </si>
  <si>
    <t>RF009477</t>
  </si>
  <si>
    <t>RF009478</t>
  </si>
  <si>
    <t>RF009479</t>
  </si>
  <si>
    <t>RF009480</t>
  </si>
  <si>
    <t>RF009481</t>
  </si>
  <si>
    <t>RF009482</t>
  </si>
  <si>
    <t>RF009483</t>
  </si>
  <si>
    <t>RF009484</t>
  </si>
  <si>
    <t>RF009485</t>
  </si>
  <si>
    <t>RF009486</t>
  </si>
  <si>
    <t>RF009487</t>
  </si>
  <si>
    <t>RF009488</t>
  </si>
  <si>
    <t>RF009489</t>
  </si>
  <si>
    <t>RF009490</t>
  </si>
  <si>
    <t>RF009491</t>
  </si>
  <si>
    <t>RF009492</t>
  </si>
  <si>
    <t>RF009493</t>
  </si>
  <si>
    <t>RF009494</t>
  </si>
  <si>
    <t>RF009495</t>
  </si>
  <si>
    <t>RF009496</t>
  </si>
  <si>
    <t>RF009497</t>
  </si>
  <si>
    <t>RF009498</t>
  </si>
  <si>
    <t>RF009499</t>
  </si>
  <si>
    <t>RF009500</t>
  </si>
  <si>
    <t>RF009501</t>
  </si>
  <si>
    <t>RF009502</t>
  </si>
  <si>
    <t>RF009503</t>
  </si>
  <si>
    <t>RF009504</t>
  </si>
  <si>
    <t>RF009505</t>
  </si>
  <si>
    <t>RF009506</t>
  </si>
  <si>
    <t>RF009507</t>
  </si>
  <si>
    <t>RF009508</t>
  </si>
  <si>
    <t>RF009509</t>
  </si>
  <si>
    <t>RF009510</t>
  </si>
  <si>
    <t>RF009511</t>
  </si>
  <si>
    <t>RF009512</t>
  </si>
  <si>
    <t>RF009513</t>
  </si>
  <si>
    <t>RF009514</t>
  </si>
  <si>
    <t>RF009515</t>
  </si>
  <si>
    <t>RF009516</t>
  </si>
  <si>
    <t>RF009517</t>
  </si>
  <si>
    <t>RF009518</t>
  </si>
  <si>
    <t>RF009519</t>
  </si>
  <si>
    <t>RF009520</t>
  </si>
  <si>
    <t>RF009521</t>
  </si>
  <si>
    <t>RF009522</t>
  </si>
  <si>
    <t>RF009523</t>
  </si>
  <si>
    <t>RF009524</t>
  </si>
  <si>
    <t>RF009525</t>
  </si>
  <si>
    <t>RF009526</t>
  </si>
  <si>
    <t>RF009527</t>
  </si>
  <si>
    <t>RF009528</t>
  </si>
  <si>
    <t>RF009529</t>
  </si>
  <si>
    <t>RF009530</t>
  </si>
  <si>
    <t>RF009531</t>
  </si>
  <si>
    <t>RF009532</t>
  </si>
  <si>
    <t>RF009533</t>
  </si>
  <si>
    <t>RF009534</t>
  </si>
  <si>
    <t>RF009535</t>
  </si>
  <si>
    <t>RF009536</t>
  </si>
  <si>
    <t>RF009537</t>
  </si>
  <si>
    <t>RF009538</t>
  </si>
  <si>
    <t>RF009539</t>
  </si>
  <si>
    <t>RF009540</t>
  </si>
  <si>
    <t>RF009541</t>
  </si>
  <si>
    <t>RF009542</t>
  </si>
  <si>
    <t>RF009543</t>
  </si>
  <si>
    <t>RF009544</t>
  </si>
  <si>
    <t>RF009545</t>
  </si>
  <si>
    <t>RF009546</t>
  </si>
  <si>
    <t>RF009547</t>
  </si>
  <si>
    <t>RF009548</t>
  </si>
  <si>
    <t>RF009549</t>
  </si>
  <si>
    <t>RF009550</t>
  </si>
  <si>
    <t>RF009551</t>
  </si>
  <si>
    <t>RF009552</t>
  </si>
  <si>
    <t>RF009553</t>
  </si>
  <si>
    <t>RF009554</t>
  </si>
  <si>
    <t>RF009555</t>
  </si>
  <si>
    <t>RF009556</t>
  </si>
  <si>
    <t>RF009557</t>
  </si>
  <si>
    <t>RF009558</t>
  </si>
  <si>
    <t>RF009559</t>
  </si>
  <si>
    <t>RF009560</t>
  </si>
  <si>
    <t>RF009561</t>
  </si>
  <si>
    <t>RF009562</t>
  </si>
  <si>
    <t>RF009563</t>
  </si>
  <si>
    <t>RF009564</t>
  </si>
  <si>
    <t>RF009565</t>
  </si>
  <si>
    <t>RF009566</t>
  </si>
  <si>
    <t>RF009567</t>
  </si>
  <si>
    <t>RF009568</t>
  </si>
  <si>
    <t>RF009569</t>
  </si>
  <si>
    <t>RF009570</t>
  </si>
  <si>
    <t>RF009571</t>
  </si>
  <si>
    <t>RF009572</t>
  </si>
  <si>
    <t>RF009573</t>
  </si>
  <si>
    <t>RF009574</t>
  </si>
  <si>
    <t>RF009575</t>
  </si>
  <si>
    <t>RF009576</t>
  </si>
  <si>
    <t>RF009577</t>
  </si>
  <si>
    <t>RF009578</t>
  </si>
  <si>
    <t>RF009579</t>
  </si>
  <si>
    <t>RF009580</t>
  </si>
  <si>
    <t>RF009581</t>
  </si>
  <si>
    <t>RF009582</t>
  </si>
  <si>
    <t>RF009583</t>
  </si>
  <si>
    <t>RF009584</t>
  </si>
  <si>
    <t>RF009585</t>
  </si>
  <si>
    <t>RF009586</t>
  </si>
  <si>
    <t>RF009587</t>
  </si>
  <si>
    <t>RF009588</t>
  </si>
  <si>
    <t>RF009589</t>
  </si>
  <si>
    <t>RF009590</t>
  </si>
  <si>
    <t>RF009591</t>
  </si>
  <si>
    <t>RF009592</t>
  </si>
  <si>
    <t>RF009593</t>
  </si>
  <si>
    <t>RF009594</t>
  </si>
  <si>
    <t>RF009595</t>
  </si>
  <si>
    <t>RF009596</t>
  </si>
  <si>
    <t>RF009597</t>
  </si>
  <si>
    <t>RF009598</t>
  </si>
  <si>
    <t>RF009599</t>
  </si>
  <si>
    <t>RF009600</t>
  </si>
  <si>
    <t>RF009601</t>
  </si>
  <si>
    <t>RF009602</t>
  </si>
  <si>
    <t>RF009603</t>
  </si>
  <si>
    <t>RF009604</t>
  </si>
  <si>
    <t>RF009605</t>
  </si>
  <si>
    <t>RF009606</t>
  </si>
  <si>
    <t>RF009607</t>
  </si>
  <si>
    <t>RF009608</t>
  </si>
  <si>
    <t>RF009609</t>
  </si>
  <si>
    <t>RF009610</t>
  </si>
  <si>
    <t>RF009611</t>
  </si>
  <si>
    <t>RF009612</t>
  </si>
  <si>
    <t>RF009613</t>
  </si>
  <si>
    <t>RF009614</t>
  </si>
  <si>
    <t>RF009615</t>
  </si>
  <si>
    <t>RF009616</t>
  </si>
  <si>
    <t>RF009617</t>
  </si>
  <si>
    <t>RF009618</t>
  </si>
  <si>
    <t>RF009619</t>
  </si>
  <si>
    <t>RF009620</t>
  </si>
  <si>
    <t>RF009621</t>
  </si>
  <si>
    <t>RF009622</t>
  </si>
  <si>
    <t>RF009623</t>
  </si>
  <si>
    <t>RF009624</t>
  </si>
  <si>
    <t>RF009625</t>
  </si>
  <si>
    <t>RF009626</t>
  </si>
  <si>
    <t>RF009627</t>
  </si>
  <si>
    <t>RF009628</t>
  </si>
  <si>
    <t>RF009629</t>
  </si>
  <si>
    <t>RF009630</t>
  </si>
  <si>
    <t>RF009631</t>
  </si>
  <si>
    <t>RF009632</t>
  </si>
  <si>
    <t>RF009633</t>
  </si>
  <si>
    <t>RF009634</t>
  </si>
  <si>
    <t>RF009635</t>
  </si>
  <si>
    <t>RF009636</t>
  </si>
  <si>
    <t>RF009637</t>
  </si>
  <si>
    <t>RF009638</t>
  </si>
  <si>
    <t>RF009639</t>
  </si>
  <si>
    <t>RF009640</t>
  </si>
  <si>
    <t>RF009641</t>
  </si>
  <si>
    <t>RF009642</t>
  </si>
  <si>
    <t>RF009643</t>
  </si>
  <si>
    <t>RF009644</t>
  </si>
  <si>
    <t>RF009645</t>
  </si>
  <si>
    <t>RF009646</t>
  </si>
  <si>
    <t>RF009647</t>
  </si>
  <si>
    <t>RF009648</t>
  </si>
  <si>
    <t>RF009649</t>
  </si>
  <si>
    <t>RF009650</t>
  </si>
  <si>
    <t>RF009651</t>
  </si>
  <si>
    <t>RF009652</t>
  </si>
  <si>
    <t>RF009653</t>
  </si>
  <si>
    <t>RF009654</t>
  </si>
  <si>
    <t>RF009655</t>
  </si>
  <si>
    <t>RF009656</t>
  </si>
  <si>
    <t>RF009657</t>
  </si>
  <si>
    <t>RF009658</t>
  </si>
  <si>
    <t>RF009659</t>
  </si>
  <si>
    <t>RF009660</t>
  </si>
  <si>
    <t>RF009661</t>
  </si>
  <si>
    <t>RF009662</t>
  </si>
  <si>
    <t>RF009663</t>
  </si>
  <si>
    <t>RF009664</t>
  </si>
  <si>
    <t>RF009665</t>
  </si>
  <si>
    <t>RF009666</t>
  </si>
  <si>
    <t>RF009667</t>
  </si>
  <si>
    <t>RF009668</t>
  </si>
  <si>
    <t>RF009669</t>
  </si>
  <si>
    <t>RF009670</t>
  </si>
  <si>
    <t>RF009671</t>
  </si>
  <si>
    <t>RF009672</t>
  </si>
  <si>
    <t>RF009673</t>
  </si>
  <si>
    <t>RF009674</t>
  </si>
  <si>
    <t>RF009675</t>
  </si>
  <si>
    <t>RF009676</t>
  </si>
  <si>
    <t>RF009677</t>
  </si>
  <si>
    <t>RF009678</t>
  </si>
  <si>
    <t>RF009679</t>
  </si>
  <si>
    <t>RF009680</t>
  </si>
  <si>
    <t>RF009681</t>
  </si>
  <si>
    <t>RF009682</t>
  </si>
  <si>
    <t>RF009683</t>
  </si>
  <si>
    <t>RF009684</t>
  </si>
  <si>
    <t>RF009685</t>
  </si>
  <si>
    <t>RF009686</t>
  </si>
  <si>
    <t>RF009687</t>
  </si>
  <si>
    <t>RF009688</t>
  </si>
  <si>
    <t>RF009689</t>
  </si>
  <si>
    <t>RF009690</t>
  </si>
  <si>
    <t>RF009691</t>
  </si>
  <si>
    <t>RF009692</t>
  </si>
  <si>
    <t>RF009693</t>
  </si>
  <si>
    <t>RF009694</t>
  </si>
  <si>
    <t>RF009695</t>
  </si>
  <si>
    <t>RF009696</t>
  </si>
  <si>
    <t>RF009697</t>
  </si>
  <si>
    <t>RF009698</t>
  </si>
  <si>
    <t>RF009699</t>
  </si>
  <si>
    <t>RF009700</t>
  </si>
  <si>
    <t>RF009701</t>
  </si>
  <si>
    <t>RF009702</t>
  </si>
  <si>
    <t>RF009703</t>
  </si>
  <si>
    <t>RF009704</t>
  </si>
  <si>
    <t>RF009705</t>
  </si>
  <si>
    <t>RF009706</t>
  </si>
  <si>
    <t>RF009707</t>
  </si>
  <si>
    <t>RF009708</t>
  </si>
  <si>
    <t>RF009709</t>
  </si>
  <si>
    <t>RF009710</t>
  </si>
  <si>
    <t>RF009711</t>
  </si>
  <si>
    <t>RF009712</t>
  </si>
  <si>
    <t>RF009713</t>
  </si>
  <si>
    <t>RF009714</t>
  </si>
  <si>
    <t>RF009715</t>
  </si>
  <si>
    <t>RF009716</t>
  </si>
  <si>
    <t>RF009717</t>
  </si>
  <si>
    <t>RF009718</t>
  </si>
  <si>
    <t>RF009719</t>
  </si>
  <si>
    <t>RF009720</t>
  </si>
  <si>
    <t>RF009721</t>
  </si>
  <si>
    <t>RF009722</t>
  </si>
  <si>
    <t>RF009723</t>
  </si>
  <si>
    <t>RF009724</t>
  </si>
  <si>
    <t>RF009725</t>
  </si>
  <si>
    <t>RF009726</t>
  </si>
  <si>
    <t>RF009727</t>
  </si>
  <si>
    <t>RF009728</t>
  </si>
  <si>
    <t>RF009729</t>
  </si>
  <si>
    <t>RF009730</t>
  </si>
  <si>
    <t>RF009731</t>
  </si>
  <si>
    <t>RF009732</t>
  </si>
  <si>
    <t>RF009733</t>
  </si>
  <si>
    <t>RF009734</t>
  </si>
  <si>
    <t>RF009735</t>
  </si>
  <si>
    <t>RF009736</t>
  </si>
  <si>
    <t>RF009737</t>
  </si>
  <si>
    <t>RF009738</t>
  </si>
  <si>
    <t>RF009739</t>
  </si>
  <si>
    <t>RF009740</t>
  </si>
  <si>
    <t>RF009741</t>
  </si>
  <si>
    <t>RF009742</t>
  </si>
  <si>
    <t>RF009743</t>
  </si>
  <si>
    <t>RF009744</t>
  </si>
  <si>
    <t>RF009745</t>
  </si>
  <si>
    <t>RF009746</t>
  </si>
  <si>
    <t>RF009747</t>
  </si>
  <si>
    <t>RF009748</t>
  </si>
  <si>
    <t>RF009749</t>
  </si>
  <si>
    <t>RF009750</t>
  </si>
  <si>
    <t>RF009751</t>
  </si>
  <si>
    <t>RF009752</t>
  </si>
  <si>
    <t>RF009753</t>
  </si>
  <si>
    <t>RF009754</t>
  </si>
  <si>
    <t>RF009755</t>
  </si>
  <si>
    <t>RF009756</t>
  </si>
  <si>
    <t>RF009757</t>
  </si>
  <si>
    <t>RF009758</t>
  </si>
  <si>
    <t>RF009759</t>
  </si>
  <si>
    <t>RF009760</t>
  </si>
  <si>
    <t>RF009761</t>
  </si>
  <si>
    <t>RF009762</t>
  </si>
  <si>
    <t>RF009763</t>
  </si>
  <si>
    <t>RF009764</t>
  </si>
  <si>
    <t>RF009765</t>
  </si>
  <si>
    <t>RF009766</t>
  </si>
  <si>
    <t>RF009767</t>
  </si>
  <si>
    <t>RF009768</t>
  </si>
  <si>
    <t>RF009769</t>
  </si>
  <si>
    <t>RF009770</t>
  </si>
  <si>
    <t>RF009771</t>
  </si>
  <si>
    <t>RF009772</t>
  </si>
  <si>
    <t>RF009773</t>
  </si>
  <si>
    <t>RF009774</t>
  </si>
  <si>
    <t>RF009775</t>
  </si>
  <si>
    <t>RF009776</t>
  </si>
  <si>
    <t>RF009777</t>
  </si>
  <si>
    <t>RF009778</t>
  </si>
  <si>
    <t>RF009779</t>
  </si>
  <si>
    <t>RF009780</t>
  </si>
  <si>
    <t>RF009781</t>
  </si>
  <si>
    <t>RF009782</t>
  </si>
  <si>
    <t>RF009783</t>
  </si>
  <si>
    <t>RF009784</t>
  </si>
  <si>
    <t>RF009785</t>
  </si>
  <si>
    <t>RF009786</t>
  </si>
  <si>
    <t>RF009787</t>
  </si>
  <si>
    <t>RF009788</t>
  </si>
  <si>
    <t>RF009789</t>
  </si>
  <si>
    <t>RF009790</t>
  </si>
  <si>
    <t>RF009791</t>
  </si>
  <si>
    <t>RF009792</t>
  </si>
  <si>
    <t>RF009793</t>
  </si>
  <si>
    <t>RF009794</t>
  </si>
  <si>
    <t>RF009795</t>
  </si>
  <si>
    <t>RF009796</t>
  </si>
  <si>
    <t>RF009797</t>
  </si>
  <si>
    <t>RF009798</t>
  </si>
  <si>
    <t>RF009799</t>
  </si>
  <si>
    <t>RF009800</t>
  </si>
  <si>
    <t>RF009801</t>
  </si>
  <si>
    <t>RF009802</t>
  </si>
  <si>
    <t>RF009803</t>
  </si>
  <si>
    <t>RF009804</t>
  </si>
  <si>
    <t>RF009805</t>
  </si>
  <si>
    <t>RF009806</t>
  </si>
  <si>
    <t>RF009807</t>
  </si>
  <si>
    <t>RF009808</t>
  </si>
  <si>
    <t>RF009809</t>
  </si>
  <si>
    <t>RF009810</t>
  </si>
  <si>
    <t>RF009811</t>
  </si>
  <si>
    <t>RF009812</t>
  </si>
  <si>
    <t>RF009813</t>
  </si>
  <si>
    <t>RF009814</t>
  </si>
  <si>
    <t>RF009815</t>
  </si>
  <si>
    <t>RF009816</t>
  </si>
  <si>
    <t>RF009817</t>
  </si>
  <si>
    <t>RF009818</t>
  </si>
  <si>
    <t>RF009819</t>
  </si>
  <si>
    <t>RF009820</t>
  </si>
  <si>
    <t>RF009821</t>
  </si>
  <si>
    <t>RF009822</t>
  </si>
  <si>
    <t>RF009823</t>
  </si>
  <si>
    <t>RF009824</t>
  </si>
  <si>
    <t>RF009825</t>
  </si>
  <si>
    <t>RF009826</t>
  </si>
  <si>
    <t>RF009827</t>
  </si>
  <si>
    <t>RF009828</t>
  </si>
  <si>
    <t>RF009829</t>
  </si>
  <si>
    <t>RF009830</t>
  </si>
  <si>
    <t>RF009831</t>
  </si>
  <si>
    <t>RF009832</t>
  </si>
  <si>
    <t>RF009833</t>
  </si>
  <si>
    <t>RF009834</t>
  </si>
  <si>
    <t>RF009835</t>
  </si>
  <si>
    <t>RF009836</t>
  </si>
  <si>
    <t>RF009837</t>
  </si>
  <si>
    <t>RF009838</t>
  </si>
  <si>
    <t>RF009839</t>
  </si>
  <si>
    <t>RF009840</t>
  </si>
  <si>
    <t>RF009841</t>
  </si>
  <si>
    <t>RF009842</t>
  </si>
  <si>
    <t>RF009843</t>
  </si>
  <si>
    <t>RF009844</t>
  </si>
  <si>
    <t>RF009845</t>
  </si>
  <si>
    <t>RF009846</t>
  </si>
  <si>
    <t>RF009847</t>
  </si>
  <si>
    <t>RF009848</t>
  </si>
  <si>
    <t>RF009849</t>
  </si>
  <si>
    <t>RF009850</t>
  </si>
  <si>
    <t>RF009851</t>
  </si>
  <si>
    <t>RF009852</t>
  </si>
  <si>
    <t>RF009853</t>
  </si>
  <si>
    <t>RF009854</t>
  </si>
  <si>
    <t>RF009855</t>
  </si>
  <si>
    <t>RF009856</t>
  </si>
  <si>
    <t>RF009857</t>
  </si>
  <si>
    <t>RF009858</t>
  </si>
  <si>
    <t>RF009859</t>
  </si>
  <si>
    <t>RF009860</t>
  </si>
  <si>
    <t>RF009861</t>
  </si>
  <si>
    <t>RF009862</t>
  </si>
  <si>
    <t>RF009863</t>
  </si>
  <si>
    <t>RF009864</t>
  </si>
  <si>
    <t>RF009865</t>
  </si>
  <si>
    <t>RF009866</t>
  </si>
  <si>
    <t>RF009867</t>
  </si>
  <si>
    <t>RF009868</t>
  </si>
  <si>
    <t>RF009869</t>
  </si>
  <si>
    <t>RF009870</t>
  </si>
  <si>
    <t>RF009871</t>
  </si>
  <si>
    <t>RF009872</t>
  </si>
  <si>
    <t>RF009873</t>
  </si>
  <si>
    <t>RF009874</t>
  </si>
  <si>
    <t>RF009875</t>
  </si>
  <si>
    <t>RF009876</t>
  </si>
  <si>
    <t>RF009877</t>
  </si>
  <si>
    <t>RF009878</t>
  </si>
  <si>
    <t>RF009879</t>
  </si>
  <si>
    <t>RF009880</t>
  </si>
  <si>
    <t>RF009881</t>
  </si>
  <si>
    <t>RF009882</t>
  </si>
  <si>
    <t>RF009883</t>
  </si>
  <si>
    <t>RF009884</t>
  </si>
  <si>
    <t>RF009885</t>
  </si>
  <si>
    <t>RF009886</t>
  </si>
  <si>
    <t>RF009887</t>
  </si>
  <si>
    <t>RF009888</t>
  </si>
  <si>
    <t>RF009889</t>
  </si>
  <si>
    <t>RF009890</t>
  </si>
  <si>
    <t>RF009891</t>
  </si>
  <si>
    <t>RF009892</t>
  </si>
  <si>
    <t>RF009893</t>
  </si>
  <si>
    <t>RF009894</t>
  </si>
  <si>
    <t>RF009895</t>
  </si>
  <si>
    <t>RF009896</t>
  </si>
  <si>
    <t>RF009897</t>
  </si>
  <si>
    <t>RF009898</t>
  </si>
  <si>
    <t>RF009899</t>
  </si>
  <si>
    <t>RF009900</t>
  </si>
  <si>
    <t>RF009901</t>
  </si>
  <si>
    <t>RF009902</t>
  </si>
  <si>
    <t>RF009903</t>
  </si>
  <si>
    <t>RF009904</t>
  </si>
  <si>
    <t>RF009905</t>
  </si>
  <si>
    <t>RF009906</t>
  </si>
  <si>
    <t>RF009907</t>
  </si>
  <si>
    <t>RF009908</t>
  </si>
  <si>
    <t>RF009909</t>
  </si>
  <si>
    <t>RF009910</t>
  </si>
  <si>
    <t>RF009911</t>
  </si>
  <si>
    <t>RF009912</t>
  </si>
  <si>
    <t>RF009913</t>
  </si>
  <si>
    <t>RF009914</t>
  </si>
  <si>
    <t>RF009915</t>
  </si>
  <si>
    <t>RF009916</t>
  </si>
  <si>
    <t>RF009917</t>
  </si>
  <si>
    <t>RF009918</t>
  </si>
  <si>
    <t>RF009919</t>
  </si>
  <si>
    <t>RF009920</t>
  </si>
  <si>
    <t>RF009921</t>
  </si>
  <si>
    <t>RF009922</t>
  </si>
  <si>
    <t>RF009923</t>
  </si>
  <si>
    <t>RF009924</t>
  </si>
  <si>
    <t>RF009925</t>
  </si>
  <si>
    <t>RF009926</t>
  </si>
  <si>
    <t>RF009927</t>
  </si>
  <si>
    <t>RF009928</t>
  </si>
  <si>
    <t>RF009929</t>
  </si>
  <si>
    <t>RF009930</t>
  </si>
  <si>
    <t>RF009931</t>
  </si>
  <si>
    <t>RF009932</t>
  </si>
  <si>
    <t>RF009933</t>
  </si>
  <si>
    <t>RF009934</t>
  </si>
  <si>
    <t>RF009935</t>
  </si>
  <si>
    <t>RF009936</t>
  </si>
  <si>
    <t>RF009937</t>
  </si>
  <si>
    <t>RF009938</t>
  </si>
  <si>
    <t>RF009939</t>
  </si>
  <si>
    <t>RF009940</t>
  </si>
  <si>
    <t>RF009941</t>
  </si>
  <si>
    <t>RF009942</t>
  </si>
  <si>
    <t>RF009943</t>
  </si>
  <si>
    <t>RF009944</t>
  </si>
  <si>
    <t>RF009945</t>
  </si>
  <si>
    <t>RF009946</t>
  </si>
  <si>
    <t>RF009947</t>
  </si>
  <si>
    <t>RF009948</t>
  </si>
  <si>
    <t>RF009949</t>
  </si>
  <si>
    <t>RF009950</t>
  </si>
  <si>
    <t>RF009951</t>
  </si>
  <si>
    <t>RF009952</t>
  </si>
  <si>
    <t>RF009953</t>
  </si>
  <si>
    <t>RF009954</t>
  </si>
  <si>
    <t>RF009955</t>
  </si>
  <si>
    <t>RF009956</t>
  </si>
  <si>
    <t>RF009957</t>
  </si>
  <si>
    <t>RF009958</t>
  </si>
  <si>
    <t>RF009959</t>
  </si>
  <si>
    <t>RF009960</t>
  </si>
  <si>
    <t>RF009961</t>
  </si>
  <si>
    <t>RF009962</t>
  </si>
  <si>
    <t>RF009963</t>
  </si>
  <si>
    <t>RF009964</t>
  </si>
  <si>
    <t>RF009965</t>
  </si>
  <si>
    <t>RF009966</t>
  </si>
  <si>
    <t>RF009967</t>
  </si>
  <si>
    <t>RF009968</t>
  </si>
  <si>
    <t>RF009969</t>
  </si>
  <si>
    <t>RF009970</t>
  </si>
  <si>
    <t>RF009971</t>
  </si>
  <si>
    <t>RF009972</t>
  </si>
  <si>
    <t>RF009973</t>
  </si>
  <si>
    <t>RF009974</t>
  </si>
  <si>
    <t>RF009975</t>
  </si>
  <si>
    <t>RF009976</t>
  </si>
  <si>
    <t>RF009977</t>
  </si>
  <si>
    <t>RF009978</t>
  </si>
  <si>
    <t>RF009979</t>
  </si>
  <si>
    <t>RF009980</t>
  </si>
  <si>
    <t>RF009981</t>
  </si>
  <si>
    <t>RF009982</t>
  </si>
  <si>
    <t>RF009983</t>
  </si>
  <si>
    <t>RF009984</t>
  </si>
  <si>
    <t>RF009985</t>
  </si>
  <si>
    <t>RF009986</t>
  </si>
  <si>
    <t>RF009987</t>
  </si>
  <si>
    <t>RF009988</t>
  </si>
  <si>
    <t>RF009989</t>
  </si>
  <si>
    <t>RF009990</t>
  </si>
  <si>
    <t>RF009991</t>
  </si>
  <si>
    <t>RF009992</t>
  </si>
  <si>
    <t>RF009993</t>
  </si>
  <si>
    <t>RF009994</t>
  </si>
  <si>
    <t>RF009995</t>
  </si>
  <si>
    <t>RF009996</t>
  </si>
  <si>
    <t>RF009997</t>
  </si>
  <si>
    <t>RF009998</t>
  </si>
  <si>
    <t>RF009999</t>
  </si>
  <si>
    <t>RF010000</t>
  </si>
  <si>
    <t>RIDEFLOW | KPI CONTROL CENTER</t>
  </si>
  <si>
    <t>Metric</t>
  </si>
  <si>
    <t>Formula</t>
  </si>
  <si>
    <t>Total Requests</t>
  </si>
  <si>
    <t>Completed Trips</t>
  </si>
  <si>
    <t>Rider Cancellations</t>
  </si>
  <si>
    <t>Driver Cancellations</t>
  </si>
  <si>
    <t>Unmatched Requests</t>
  </si>
  <si>
    <t>Completed-Trip Conversion</t>
  </si>
  <si>
    <t>Rider Cancellation Rate</t>
  </si>
  <si>
    <t>Driver Cancellation Rate</t>
  </si>
  <si>
    <t>Unmatched Rate</t>
  </si>
  <si>
    <t>Average Estimated ETA</t>
  </si>
  <si>
    <t>Average Estimated Fare</t>
  </si>
  <si>
    <t>Average Surge Multiplier</t>
  </si>
  <si>
    <t>Data Quality Checks</t>
  </si>
  <si>
    <t>Check</t>
  </si>
  <si>
    <t>Duplicate ride IDs</t>
  </si>
  <si>
    <t>Missing ride IDs</t>
  </si>
  <si>
    <t>Invalid completion flags</t>
  </si>
  <si>
    <t>ETA Band</t>
  </si>
  <si>
    <t>Requests</t>
  </si>
  <si>
    <t>Rider Cancels</t>
  </si>
  <si>
    <t>Cancellation Rate</t>
  </si>
  <si>
    <t>Completion Rate</t>
  </si>
  <si>
    <t>15+ min</t>
  </si>
  <si>
    <t>City</t>
  </si>
  <si>
    <t>Hour</t>
  </si>
  <si>
    <t>Supply-Demand Ratio</t>
  </si>
  <si>
    <t>Below 0.8</t>
  </si>
  <si>
    <t>Above 1.2</t>
  </si>
  <si>
    <t>Supply Band</t>
  </si>
  <si>
    <t>Between 1.0-1.2</t>
  </si>
  <si>
    <t>Between 0.8-1.0</t>
  </si>
  <si>
    <t xml:space="preserve">Unmatched </t>
  </si>
  <si>
    <t>Rider Cancel</t>
  </si>
  <si>
    <t>Completion</t>
  </si>
  <si>
    <t>Row Labels</t>
  </si>
  <si>
    <t>Grand Total</t>
  </si>
  <si>
    <t>Count of ride_id</t>
  </si>
  <si>
    <t>Column Labels</t>
  </si>
  <si>
    <t>(Multiple Items)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</si>
</sst>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0"/>
      <color theme="1"/>
      <name val="Arial Unicode MS"/>
      <family val="2"/>
    </font>
    <font>
      <b/>
      <sz val="18"/>
      <color theme="0"/>
      <name val="Calibri"/>
      <family val="2"/>
      <scheme val="minor"/>
    </font>
    <font>
      <b/>
      <sz val="11"/>
      <color theme="1"/>
      <name val="Calibri"/>
      <family val="2"/>
      <scheme val="minor"/>
    </font>
    <font>
      <sz val="24"/>
      <color theme="1"/>
      <name val="Calibri"/>
      <family val="2"/>
      <scheme val="minor"/>
    </font>
    <font>
      <b/>
      <sz val="24"/>
      <color theme="1"/>
      <name val="Calibri"/>
      <family val="2"/>
      <scheme val="minor"/>
    </font>
    <font>
      <b/>
      <sz val="18"/>
      <color theme="1"/>
      <name val="Calibri"/>
      <family val="2"/>
      <scheme val="minor"/>
    </font>
    <font>
      <i/>
      <sz val="11"/>
      <color theme="1"/>
      <name val="Calibri"/>
      <family val="2"/>
      <scheme val="minor"/>
    </font>
  </fonts>
  <fills count="4">
    <fill>
      <patternFill patternType="none"/>
    </fill>
    <fill>
      <patternFill patternType="gray125"/>
    </fill>
    <fill>
      <patternFill patternType="solid">
        <fgColor theme="0"/>
        <bgColor indexed="64"/>
      </patternFill>
    </fill>
    <fill>
      <patternFill patternType="solid">
        <fgColor theme="4" tint="0.79998168889431442"/>
        <bgColor indexed="64"/>
      </patternFill>
    </fill>
  </fills>
  <borders count="9">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34">
    <xf numFmtId="0" fontId="0" fillId="0" borderId="0" xfId="0"/>
    <xf numFmtId="22" fontId="0" fillId="0" borderId="0" xfId="0" applyNumberFormat="1"/>
    <xf numFmtId="14" fontId="0" fillId="0" borderId="0" xfId="0" applyNumberFormat="1"/>
    <xf numFmtId="2" fontId="0" fillId="0" borderId="0" xfId="0" applyNumberFormat="1"/>
    <xf numFmtId="0" fontId="1" fillId="0" borderId="0" xfId="0" applyFont="1"/>
    <xf numFmtId="10" fontId="0" fillId="0" borderId="0" xfId="0" applyNumberFormat="1"/>
    <xf numFmtId="0" fontId="2" fillId="2" borderId="0" xfId="0" applyFont="1" applyFill="1"/>
    <xf numFmtId="0" fontId="5" fillId="3" borderId="1" xfId="0" applyFont="1" applyFill="1" applyBorder="1" applyAlignment="1">
      <alignment horizontal="center"/>
    </xf>
    <xf numFmtId="0" fontId="5" fillId="3" borderId="2" xfId="0" applyFont="1" applyFill="1" applyBorder="1" applyAlignment="1">
      <alignment horizontal="center"/>
    </xf>
    <xf numFmtId="0" fontId="4" fillId="3" borderId="2" xfId="0" applyFont="1" applyFill="1" applyBorder="1" applyAlignment="1">
      <alignment horizontal="center"/>
    </xf>
    <xf numFmtId="0" fontId="4" fillId="3" borderId="3" xfId="0" applyFont="1" applyFill="1" applyBorder="1" applyAlignment="1">
      <alignment horizontal="center"/>
    </xf>
    <xf numFmtId="0" fontId="4" fillId="3" borderId="4" xfId="0" applyFont="1" applyFill="1" applyBorder="1" applyAlignment="1">
      <alignment horizontal="center" wrapText="1"/>
    </xf>
    <xf numFmtId="0" fontId="4" fillId="3" borderId="0" xfId="0" applyFont="1" applyFill="1" applyBorder="1" applyAlignment="1">
      <alignment horizontal="center"/>
    </xf>
    <xf numFmtId="0" fontId="4" fillId="3" borderId="5" xfId="0" applyFont="1" applyFill="1" applyBorder="1" applyAlignment="1">
      <alignment horizontal="center"/>
    </xf>
    <xf numFmtId="0" fontId="4" fillId="3" borderId="6" xfId="0" applyFont="1" applyFill="1" applyBorder="1" applyAlignment="1">
      <alignment horizontal="center"/>
    </xf>
    <xf numFmtId="0" fontId="4" fillId="3" borderId="7" xfId="0" applyFont="1" applyFill="1" applyBorder="1" applyAlignment="1">
      <alignment horizontal="center"/>
    </xf>
    <xf numFmtId="0" fontId="4" fillId="3" borderId="8" xfId="0" applyFont="1" applyFill="1" applyBorder="1" applyAlignment="1">
      <alignment horizontal="center"/>
    </xf>
    <xf numFmtId="10" fontId="4" fillId="3" borderId="4" xfId="0" applyNumberFormat="1" applyFont="1" applyFill="1" applyBorder="1" applyAlignment="1">
      <alignment horizontal="center" wrapText="1"/>
    </xf>
    <xf numFmtId="0" fontId="5" fillId="3" borderId="3" xfId="0" applyFont="1" applyFill="1" applyBorder="1" applyAlignment="1">
      <alignment horizontal="center"/>
    </xf>
    <xf numFmtId="0" fontId="4" fillId="3" borderId="0" xfId="0" applyFont="1" applyFill="1" applyBorder="1" applyAlignment="1">
      <alignment horizontal="center" wrapText="1"/>
    </xf>
    <xf numFmtId="0" fontId="4" fillId="3" borderId="5" xfId="0" applyFont="1" applyFill="1" applyBorder="1" applyAlignment="1">
      <alignment horizontal="center" wrapText="1"/>
    </xf>
    <xf numFmtId="0" fontId="4" fillId="3" borderId="6" xfId="0" applyFont="1" applyFill="1" applyBorder="1" applyAlignment="1">
      <alignment horizontal="center" wrapText="1"/>
    </xf>
    <xf numFmtId="0" fontId="4" fillId="3" borderId="7" xfId="0" applyFont="1" applyFill="1" applyBorder="1" applyAlignment="1">
      <alignment horizontal="center" wrapText="1"/>
    </xf>
    <xf numFmtId="0" fontId="4" fillId="3" borderId="8" xfId="0" applyFont="1" applyFill="1" applyBorder="1" applyAlignment="1">
      <alignment horizontal="center" wrapText="1"/>
    </xf>
    <xf numFmtId="0" fontId="0" fillId="0" borderId="0" xfId="0" pivotButton="1"/>
    <xf numFmtId="0" fontId="0" fillId="0" borderId="0" xfId="0" applyAlignment="1">
      <alignment horizontal="left"/>
    </xf>
    <xf numFmtId="0" fontId="0" fillId="0" borderId="0" xfId="0" applyNumberFormat="1"/>
    <xf numFmtId="0" fontId="3" fillId="0" borderId="0" xfId="0" applyFont="1" applyAlignment="1">
      <alignment horizontal="center" vertical="center" wrapText="1"/>
    </xf>
    <xf numFmtId="0" fontId="0" fillId="0" borderId="0" xfId="0" applyAlignment="1">
      <alignment vertical="center" wrapText="1"/>
    </xf>
    <xf numFmtId="10" fontId="0" fillId="0" borderId="0" xfId="0" applyNumberFormat="1" applyAlignment="1">
      <alignment vertical="center" wrapText="1"/>
    </xf>
    <xf numFmtId="0" fontId="6" fillId="0" borderId="0" xfId="0" applyFont="1" applyAlignment="1">
      <alignment vertical="center"/>
    </xf>
    <xf numFmtId="0" fontId="0" fillId="0" borderId="0" xfId="0" applyAlignment="1">
      <alignment horizontal="left" vertical="center" indent="1"/>
    </xf>
    <xf numFmtId="0" fontId="3" fillId="0" borderId="0" xfId="0" applyFont="1" applyAlignment="1">
      <alignment horizontal="left" vertical="center" indent="1"/>
    </xf>
    <xf numFmtId="0" fontId="7" fillId="0" borderId="0" xfId="0" applyFont="1"/>
  </cellXfs>
  <cellStyles count="1">
    <cellStyle name="Normal" xfId="0" builtinId="0"/>
  </cellStyles>
  <dxfs count="26">
    <dxf>
      <numFmt numFmtId="14" formatCode="0.00%"/>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27" formatCode="dd/mm/yyyy\ hh:mm"/>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microsoft.com/office/2017/10/relationships/person" Target="persons/perso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5" Type="http://schemas.openxmlformats.org/officeDocument/2006/relationships/customXml" Target="../customXml/item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connections" Target="connections.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Ride Cancellation Rate by ETA</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2"/>
          <c:order val="2"/>
          <c:tx>
            <c:strRef>
              <c:f>Analysis!$G$3</c:f>
              <c:strCache>
                <c:ptCount val="1"/>
                <c:pt idx="0">
                  <c:v>Cancellation Rate</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Analysis!$D$4:$D$7</c:f>
              <c:strCache>
                <c:ptCount val="4"/>
                <c:pt idx="0">
                  <c:v>0-5 min</c:v>
                </c:pt>
                <c:pt idx="1">
                  <c:v>5-10 min</c:v>
                </c:pt>
                <c:pt idx="2">
                  <c:v>10-15 min</c:v>
                </c:pt>
                <c:pt idx="3">
                  <c:v>15+ min</c:v>
                </c:pt>
              </c:strCache>
            </c:strRef>
          </c:cat>
          <c:val>
            <c:numRef>
              <c:f>Analysis!$G$4:$G$7</c:f>
              <c:numCache>
                <c:formatCode>0.00%</c:formatCode>
                <c:ptCount val="4"/>
                <c:pt idx="0">
                  <c:v>8.8557213930348253E-2</c:v>
                </c:pt>
                <c:pt idx="1">
                  <c:v>0.13027947047699096</c:v>
                </c:pt>
                <c:pt idx="2">
                  <c:v>0.22685185185185186</c:v>
                </c:pt>
                <c:pt idx="3">
                  <c:v>0</c:v>
                </c:pt>
              </c:numCache>
            </c:numRef>
          </c:val>
          <c:extLst>
            <c:ext xmlns:c16="http://schemas.microsoft.com/office/drawing/2014/chart" uri="{C3380CC4-5D6E-409C-BE32-E72D297353CC}">
              <c16:uniqueId val="{00000002-B1EE-4274-AE37-06D898426D0A}"/>
            </c:ext>
          </c:extLst>
        </c:ser>
        <c:dLbls>
          <c:dLblPos val="ctr"/>
          <c:showLegendKey val="0"/>
          <c:showVal val="1"/>
          <c:showCatName val="0"/>
          <c:showSerName val="0"/>
          <c:showPercent val="0"/>
          <c:showBubbleSize val="0"/>
        </c:dLbls>
        <c:gapWidth val="150"/>
        <c:overlap val="100"/>
        <c:axId val="1301225552"/>
        <c:axId val="1311046464"/>
        <c:extLst>
          <c:ext xmlns:c15="http://schemas.microsoft.com/office/drawing/2012/chart" uri="{02D57815-91ED-43cb-92C2-25804820EDAC}">
            <c15:filteredBarSeries>
              <c15:ser>
                <c:idx val="0"/>
                <c:order val="0"/>
                <c:tx>
                  <c:strRef>
                    <c:extLst>
                      <c:ext uri="{02D57815-91ED-43cb-92C2-25804820EDAC}">
                        <c15:formulaRef>
                          <c15:sqref>Analysis!$E$3</c15:sqref>
                        </c15:formulaRef>
                      </c:ext>
                    </c:extLst>
                    <c:strCache>
                      <c:ptCount val="1"/>
                      <c:pt idx="0">
                        <c:v>Requests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ormulaRef>
                          <c15:sqref>Analysis!$D$4:$D$7</c15:sqref>
                        </c15:formulaRef>
                      </c:ext>
                    </c:extLst>
                    <c:strCache>
                      <c:ptCount val="4"/>
                      <c:pt idx="0">
                        <c:v>0-5 min</c:v>
                      </c:pt>
                      <c:pt idx="1">
                        <c:v>5-10 min</c:v>
                      </c:pt>
                      <c:pt idx="2">
                        <c:v>10-15 min</c:v>
                      </c:pt>
                      <c:pt idx="3">
                        <c:v>15+ min</c:v>
                      </c:pt>
                    </c:strCache>
                  </c:strRef>
                </c:cat>
                <c:val>
                  <c:numRef>
                    <c:extLst>
                      <c:ext uri="{02D57815-91ED-43cb-92C2-25804820EDAC}">
                        <c15:formulaRef>
                          <c15:sqref>Analysis!$E$4:$E$7</c15:sqref>
                        </c15:formulaRef>
                      </c:ext>
                    </c:extLst>
                    <c:numCache>
                      <c:formatCode>General</c:formatCode>
                      <c:ptCount val="4"/>
                      <c:pt idx="0">
                        <c:v>5025</c:v>
                      </c:pt>
                      <c:pt idx="1">
                        <c:v>4759</c:v>
                      </c:pt>
                      <c:pt idx="2">
                        <c:v>216</c:v>
                      </c:pt>
                      <c:pt idx="3">
                        <c:v>0</c:v>
                      </c:pt>
                    </c:numCache>
                  </c:numRef>
                </c:val>
                <c:extLst>
                  <c:ext xmlns:c16="http://schemas.microsoft.com/office/drawing/2014/chart" uri="{C3380CC4-5D6E-409C-BE32-E72D297353CC}">
                    <c16:uniqueId val="{00000000-B1EE-4274-AE37-06D898426D0A}"/>
                  </c:ext>
                </c:extLst>
              </c15:ser>
            </c15:filteredBarSeries>
            <c15:filteredBarSeries>
              <c15:ser>
                <c:idx val="1"/>
                <c:order val="1"/>
                <c:tx>
                  <c:strRef>
                    <c:extLst>
                      <c:ext xmlns:c15="http://schemas.microsoft.com/office/drawing/2012/chart" uri="{02D57815-91ED-43cb-92C2-25804820EDAC}">
                        <c15:formulaRef>
                          <c15:sqref>Analysis!$F$3</c15:sqref>
                        </c15:formulaRef>
                      </c:ext>
                    </c:extLst>
                    <c:strCache>
                      <c:ptCount val="1"/>
                      <c:pt idx="0">
                        <c:v>Rider Cancels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ormulaRef>
                          <c15:sqref>Analysis!$D$4:$D$7</c15:sqref>
                        </c15:formulaRef>
                      </c:ext>
                    </c:extLst>
                    <c:strCache>
                      <c:ptCount val="4"/>
                      <c:pt idx="0">
                        <c:v>0-5 min</c:v>
                      </c:pt>
                      <c:pt idx="1">
                        <c:v>5-10 min</c:v>
                      </c:pt>
                      <c:pt idx="2">
                        <c:v>10-15 min</c:v>
                      </c:pt>
                      <c:pt idx="3">
                        <c:v>15+ min</c:v>
                      </c:pt>
                    </c:strCache>
                  </c:strRef>
                </c:cat>
                <c:val>
                  <c:numRef>
                    <c:extLst>
                      <c:ext xmlns:c15="http://schemas.microsoft.com/office/drawing/2012/chart" uri="{02D57815-91ED-43cb-92C2-25804820EDAC}">
                        <c15:formulaRef>
                          <c15:sqref>Analysis!$F$4:$F$7</c15:sqref>
                        </c15:formulaRef>
                      </c:ext>
                    </c:extLst>
                    <c:numCache>
                      <c:formatCode>General</c:formatCode>
                      <c:ptCount val="4"/>
                      <c:pt idx="0">
                        <c:v>445</c:v>
                      </c:pt>
                      <c:pt idx="1">
                        <c:v>620</c:v>
                      </c:pt>
                      <c:pt idx="2">
                        <c:v>49</c:v>
                      </c:pt>
                      <c:pt idx="3">
                        <c:v>0</c:v>
                      </c:pt>
                    </c:numCache>
                  </c:numRef>
                </c:val>
                <c:extLst>
                  <c:ext xmlns:c16="http://schemas.microsoft.com/office/drawing/2014/chart" uri="{C3380CC4-5D6E-409C-BE32-E72D297353CC}">
                    <c16:uniqueId val="{00000001-B1EE-4274-AE37-06D898426D0A}"/>
                  </c:ext>
                </c:extLst>
              </c15:ser>
            </c15:filteredBarSeries>
          </c:ext>
        </c:extLst>
      </c:barChart>
      <c:catAx>
        <c:axId val="130122555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1046464"/>
        <c:crosses val="autoZero"/>
        <c:auto val="1"/>
        <c:lblAlgn val="ctr"/>
        <c:lblOffset val="100"/>
        <c:noMultiLvlLbl val="0"/>
      </c:catAx>
      <c:valAx>
        <c:axId val="131104646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1225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Cancellation Rate by 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2"/>
          <c:order val="2"/>
          <c:tx>
            <c:strRef>
              <c:f>Analysis!$G$11</c:f>
              <c:strCache>
                <c:ptCount val="1"/>
                <c:pt idx="0">
                  <c:v>Cancellation Rate</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Analysis!$D$12:$D$16</c:f>
              <c:strCache>
                <c:ptCount val="5"/>
                <c:pt idx="0">
                  <c:v>Mumbai</c:v>
                </c:pt>
                <c:pt idx="1">
                  <c:v>Pune</c:v>
                </c:pt>
                <c:pt idx="2">
                  <c:v>Bengaluru</c:v>
                </c:pt>
                <c:pt idx="3">
                  <c:v>Delhi</c:v>
                </c:pt>
                <c:pt idx="4">
                  <c:v>Hyderabad</c:v>
                </c:pt>
              </c:strCache>
            </c:strRef>
          </c:cat>
          <c:val>
            <c:numRef>
              <c:f>Analysis!$G$12:$G$16</c:f>
              <c:numCache>
                <c:formatCode>0.00%</c:formatCode>
                <c:ptCount val="5"/>
                <c:pt idx="0">
                  <c:v>0.12462311557788945</c:v>
                </c:pt>
                <c:pt idx="1">
                  <c:v>0.10257847533632287</c:v>
                </c:pt>
                <c:pt idx="2">
                  <c:v>0.10649731314118221</c:v>
                </c:pt>
                <c:pt idx="3">
                  <c:v>0.10824230387288977</c:v>
                </c:pt>
                <c:pt idx="4">
                  <c:v>0.10512820512820513</c:v>
                </c:pt>
              </c:numCache>
            </c:numRef>
          </c:val>
          <c:extLst>
            <c:ext xmlns:c16="http://schemas.microsoft.com/office/drawing/2014/chart" uri="{C3380CC4-5D6E-409C-BE32-E72D297353CC}">
              <c16:uniqueId val="{00000000-242D-443E-9C28-A2CA6CA74213}"/>
            </c:ext>
          </c:extLst>
        </c:ser>
        <c:dLbls>
          <c:dLblPos val="inEnd"/>
          <c:showLegendKey val="0"/>
          <c:showVal val="1"/>
          <c:showCatName val="0"/>
          <c:showSerName val="0"/>
          <c:showPercent val="0"/>
          <c:showBubbleSize val="0"/>
        </c:dLbls>
        <c:gapWidth val="182"/>
        <c:axId val="1411206640"/>
        <c:axId val="1311056064"/>
        <c:extLst>
          <c:ext xmlns:c15="http://schemas.microsoft.com/office/drawing/2012/chart" uri="{02D57815-91ED-43cb-92C2-25804820EDAC}">
            <c15:filteredBarSeries>
              <c15:ser>
                <c:idx val="0"/>
                <c:order val="0"/>
                <c:tx>
                  <c:strRef>
                    <c:extLst>
                      <c:ext uri="{02D57815-91ED-43cb-92C2-25804820EDAC}">
                        <c15:formulaRef>
                          <c15:sqref>Analysis!$E$11</c15:sqref>
                        </c15:formulaRef>
                      </c:ext>
                    </c:extLst>
                    <c:strCache>
                      <c:ptCount val="1"/>
                      <c:pt idx="0">
                        <c:v>Requests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ormulaRef>
                          <c15:sqref>Analysis!$D$12:$D$16</c15:sqref>
                        </c15:formulaRef>
                      </c:ext>
                    </c:extLst>
                    <c:strCache>
                      <c:ptCount val="5"/>
                      <c:pt idx="0">
                        <c:v>Mumbai</c:v>
                      </c:pt>
                      <c:pt idx="1">
                        <c:v>Pune</c:v>
                      </c:pt>
                      <c:pt idx="2">
                        <c:v>Bengaluru</c:v>
                      </c:pt>
                      <c:pt idx="3">
                        <c:v>Delhi</c:v>
                      </c:pt>
                      <c:pt idx="4">
                        <c:v>Hyderabad</c:v>
                      </c:pt>
                    </c:strCache>
                  </c:strRef>
                </c:cat>
                <c:val>
                  <c:numRef>
                    <c:extLst>
                      <c:ext uri="{02D57815-91ED-43cb-92C2-25804820EDAC}">
                        <c15:formulaRef>
                          <c15:sqref>Analysis!$E$12:$E$16</c15:sqref>
                        </c15:formulaRef>
                      </c:ext>
                    </c:extLst>
                    <c:numCache>
                      <c:formatCode>General</c:formatCode>
                      <c:ptCount val="5"/>
                      <c:pt idx="0">
                        <c:v>2985</c:v>
                      </c:pt>
                      <c:pt idx="1">
                        <c:v>1784</c:v>
                      </c:pt>
                      <c:pt idx="2">
                        <c:v>2047</c:v>
                      </c:pt>
                      <c:pt idx="3">
                        <c:v>2014</c:v>
                      </c:pt>
                      <c:pt idx="4">
                        <c:v>1170</c:v>
                      </c:pt>
                    </c:numCache>
                  </c:numRef>
                </c:val>
                <c:extLst>
                  <c:ext xmlns:c16="http://schemas.microsoft.com/office/drawing/2014/chart" uri="{C3380CC4-5D6E-409C-BE32-E72D297353CC}">
                    <c16:uniqueId val="{00000001-242D-443E-9C28-A2CA6CA74213}"/>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Analysis!$F$11</c15:sqref>
                        </c15:formulaRef>
                      </c:ext>
                    </c:extLst>
                    <c:strCache>
                      <c:ptCount val="1"/>
                      <c:pt idx="0">
                        <c:v>Rider Cancels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xmlns:c15="http://schemas.microsoft.com/office/drawing/2012/chart">
                      <c:ext xmlns:c15="http://schemas.microsoft.com/office/drawing/2012/chart" uri="{02D57815-91ED-43cb-92C2-25804820EDAC}">
                        <c15:formulaRef>
                          <c15:sqref>Analysis!$D$12:$D$16</c15:sqref>
                        </c15:formulaRef>
                      </c:ext>
                    </c:extLst>
                    <c:strCache>
                      <c:ptCount val="5"/>
                      <c:pt idx="0">
                        <c:v>Mumbai</c:v>
                      </c:pt>
                      <c:pt idx="1">
                        <c:v>Pune</c:v>
                      </c:pt>
                      <c:pt idx="2">
                        <c:v>Bengaluru</c:v>
                      </c:pt>
                      <c:pt idx="3">
                        <c:v>Delhi</c:v>
                      </c:pt>
                      <c:pt idx="4">
                        <c:v>Hyderabad</c:v>
                      </c:pt>
                    </c:strCache>
                  </c:strRef>
                </c:cat>
                <c:val>
                  <c:numRef>
                    <c:extLst xmlns:c15="http://schemas.microsoft.com/office/drawing/2012/chart">
                      <c:ext xmlns:c15="http://schemas.microsoft.com/office/drawing/2012/chart" uri="{02D57815-91ED-43cb-92C2-25804820EDAC}">
                        <c15:formulaRef>
                          <c15:sqref>Analysis!$F$12:$F$16</c15:sqref>
                        </c15:formulaRef>
                      </c:ext>
                    </c:extLst>
                    <c:numCache>
                      <c:formatCode>General</c:formatCode>
                      <c:ptCount val="5"/>
                      <c:pt idx="0">
                        <c:v>372</c:v>
                      </c:pt>
                      <c:pt idx="1">
                        <c:v>183</c:v>
                      </c:pt>
                      <c:pt idx="2">
                        <c:v>218</c:v>
                      </c:pt>
                      <c:pt idx="3">
                        <c:v>218</c:v>
                      </c:pt>
                      <c:pt idx="4">
                        <c:v>123</c:v>
                      </c:pt>
                    </c:numCache>
                  </c:numRef>
                </c:val>
                <c:extLst>
                  <c:ext xmlns:c16="http://schemas.microsoft.com/office/drawing/2014/chart" uri="{C3380CC4-5D6E-409C-BE32-E72D297353CC}">
                    <c16:uniqueId val="{00000002-242D-443E-9C28-A2CA6CA74213}"/>
                  </c:ext>
                </c:extLst>
              </c15:ser>
            </c15:filteredBarSeries>
          </c:ext>
        </c:extLst>
      </c:barChart>
      <c:catAx>
        <c:axId val="14112066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1056064"/>
        <c:crosses val="autoZero"/>
        <c:auto val="1"/>
        <c:lblAlgn val="ctr"/>
        <c:lblOffset val="100"/>
        <c:noMultiLvlLbl val="0"/>
      </c:catAx>
      <c:valAx>
        <c:axId val="1311056064"/>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12066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Hourly Cancellation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3"/>
          <c:order val="3"/>
          <c:spPr>
            <a:ln w="28575" cap="rnd">
              <a:solidFill>
                <a:schemeClr val="accent1">
                  <a:lumMod val="60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Analysis!$G$21:$G$44</c:f>
              <c:numCache>
                <c:formatCode>0.00%</c:formatCode>
                <c:ptCount val="24"/>
                <c:pt idx="0">
                  <c:v>8.91566265060241E-2</c:v>
                </c:pt>
                <c:pt idx="1">
                  <c:v>7.4879227053140096E-2</c:v>
                </c:pt>
                <c:pt idx="2">
                  <c:v>9.417040358744394E-2</c:v>
                </c:pt>
                <c:pt idx="3">
                  <c:v>0.10232558139534884</c:v>
                </c:pt>
                <c:pt idx="4">
                  <c:v>7.6115485564304461E-2</c:v>
                </c:pt>
                <c:pt idx="5">
                  <c:v>8.7855297157622733E-2</c:v>
                </c:pt>
                <c:pt idx="6">
                  <c:v>7.586206896551724E-2</c:v>
                </c:pt>
                <c:pt idx="7">
                  <c:v>0.13163972286374134</c:v>
                </c:pt>
                <c:pt idx="8">
                  <c:v>0.13580246913580246</c:v>
                </c:pt>
                <c:pt idx="9">
                  <c:v>0.14482758620689656</c:v>
                </c:pt>
                <c:pt idx="10">
                  <c:v>0.12380952380952381</c:v>
                </c:pt>
                <c:pt idx="11">
                  <c:v>9.3821510297482841E-2</c:v>
                </c:pt>
                <c:pt idx="12">
                  <c:v>0.10874704491725769</c:v>
                </c:pt>
                <c:pt idx="13">
                  <c:v>0.10024449877750612</c:v>
                </c:pt>
                <c:pt idx="14">
                  <c:v>0.1111111111111111</c:v>
                </c:pt>
                <c:pt idx="15">
                  <c:v>0.10204081632653061</c:v>
                </c:pt>
                <c:pt idx="16">
                  <c:v>0.1111111111111111</c:v>
                </c:pt>
                <c:pt idx="17">
                  <c:v>0.12182741116751269</c:v>
                </c:pt>
                <c:pt idx="18">
                  <c:v>0.14516129032258066</c:v>
                </c:pt>
                <c:pt idx="19">
                  <c:v>0.15022421524663676</c:v>
                </c:pt>
                <c:pt idx="20">
                  <c:v>0.12010443864229765</c:v>
                </c:pt>
                <c:pt idx="21">
                  <c:v>0.12619047619047619</c:v>
                </c:pt>
                <c:pt idx="22">
                  <c:v>0.13300492610837439</c:v>
                </c:pt>
                <c:pt idx="23">
                  <c:v>0.10757946210268948</c:v>
                </c:pt>
              </c:numCache>
            </c:numRef>
          </c:val>
          <c:smooth val="0"/>
          <c:extLst>
            <c:ext xmlns:c16="http://schemas.microsoft.com/office/drawing/2014/chart" uri="{C3380CC4-5D6E-409C-BE32-E72D297353CC}">
              <c16:uniqueId val="{00000000-D9B4-423B-A65B-F61A92FF1D6D}"/>
            </c:ext>
          </c:extLst>
        </c:ser>
        <c:dLbls>
          <c:dLblPos val="ctr"/>
          <c:showLegendKey val="0"/>
          <c:showVal val="1"/>
          <c:showCatName val="0"/>
          <c:showSerName val="0"/>
          <c:showPercent val="0"/>
          <c:showBubbleSize val="0"/>
        </c:dLbls>
        <c:smooth val="0"/>
        <c:axId val="1301228336"/>
        <c:axId val="1311049824"/>
        <c:extLst>
          <c:ext xmlns:c15="http://schemas.microsoft.com/office/drawing/2012/chart" uri="{02D57815-91ED-43cb-92C2-25804820EDAC}">
            <c15:filteredLineSeries>
              <c15:ser>
                <c:idx val="0"/>
                <c:order val="0"/>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val>
                  <c:numRef>
                    <c:extLst>
                      <c:ext uri="{02D57815-91ED-43cb-92C2-25804820EDAC}">
                        <c15:formulaRef>
                          <c15:sqref>Analysis!$D$21:$D$44</c15:sqref>
                        </c15:formulaRef>
                      </c:ext>
                    </c:extLst>
                    <c:numCache>
                      <c:formatCode>General</c:formatCod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numCache>
                  </c:numRef>
                </c:val>
                <c:smooth val="0"/>
                <c:extLst>
                  <c:ext xmlns:c16="http://schemas.microsoft.com/office/drawing/2014/chart" uri="{C3380CC4-5D6E-409C-BE32-E72D297353CC}">
                    <c16:uniqueId val="{00000001-D9B4-423B-A65B-F61A92FF1D6D}"/>
                  </c:ext>
                </c:extLst>
              </c15:ser>
            </c15:filteredLineSeries>
            <c15:filteredLineSeries>
              <c15:ser>
                <c:idx val="1"/>
                <c:order val="1"/>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extLst xmlns:c15="http://schemas.microsoft.com/office/drawing/2012/chart">
                      <c:ext xmlns:c15="http://schemas.microsoft.com/office/drawing/2012/chart" uri="{02D57815-91ED-43cb-92C2-25804820EDAC}">
                        <c15:formulaRef>
                          <c15:sqref>Analysis!$E$21:$E$44</c15:sqref>
                        </c15:formulaRef>
                      </c:ext>
                    </c:extLst>
                    <c:numCache>
                      <c:formatCode>General</c:formatCode>
                      <c:ptCount val="24"/>
                      <c:pt idx="0">
                        <c:v>415</c:v>
                      </c:pt>
                      <c:pt idx="1">
                        <c:v>414</c:v>
                      </c:pt>
                      <c:pt idx="2">
                        <c:v>446</c:v>
                      </c:pt>
                      <c:pt idx="3">
                        <c:v>430</c:v>
                      </c:pt>
                      <c:pt idx="4">
                        <c:v>381</c:v>
                      </c:pt>
                      <c:pt idx="5">
                        <c:v>387</c:v>
                      </c:pt>
                      <c:pt idx="6">
                        <c:v>435</c:v>
                      </c:pt>
                      <c:pt idx="7">
                        <c:v>433</c:v>
                      </c:pt>
                      <c:pt idx="8">
                        <c:v>405</c:v>
                      </c:pt>
                      <c:pt idx="9">
                        <c:v>435</c:v>
                      </c:pt>
                      <c:pt idx="10">
                        <c:v>420</c:v>
                      </c:pt>
                      <c:pt idx="11">
                        <c:v>437</c:v>
                      </c:pt>
                      <c:pt idx="12">
                        <c:v>423</c:v>
                      </c:pt>
                      <c:pt idx="13">
                        <c:v>409</c:v>
                      </c:pt>
                      <c:pt idx="14">
                        <c:v>414</c:v>
                      </c:pt>
                      <c:pt idx="15">
                        <c:v>392</c:v>
                      </c:pt>
                      <c:pt idx="16">
                        <c:v>432</c:v>
                      </c:pt>
                      <c:pt idx="17">
                        <c:v>394</c:v>
                      </c:pt>
                      <c:pt idx="18">
                        <c:v>434</c:v>
                      </c:pt>
                      <c:pt idx="19">
                        <c:v>446</c:v>
                      </c:pt>
                      <c:pt idx="20">
                        <c:v>383</c:v>
                      </c:pt>
                      <c:pt idx="21">
                        <c:v>420</c:v>
                      </c:pt>
                      <c:pt idx="22">
                        <c:v>406</c:v>
                      </c:pt>
                      <c:pt idx="23">
                        <c:v>409</c:v>
                      </c:pt>
                    </c:numCache>
                  </c:numRef>
                </c:val>
                <c:smooth val="0"/>
                <c:extLst>
                  <c:ext xmlns:c16="http://schemas.microsoft.com/office/drawing/2014/chart" uri="{C3380CC4-5D6E-409C-BE32-E72D297353CC}">
                    <c16:uniqueId val="{00000002-D9B4-423B-A65B-F61A92FF1D6D}"/>
                  </c:ext>
                </c:extLst>
              </c15:ser>
            </c15:filteredLineSeries>
            <c15:filteredLineSeries>
              <c15:ser>
                <c:idx val="2"/>
                <c:order val="2"/>
                <c:spPr>
                  <a:ln w="28575" cap="rnd">
                    <a:solidFill>
                      <a:schemeClr val="accent5"/>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extLst xmlns:c15="http://schemas.microsoft.com/office/drawing/2012/chart">
                      <c:ext xmlns:c15="http://schemas.microsoft.com/office/drawing/2012/chart" uri="{02D57815-91ED-43cb-92C2-25804820EDAC}">
                        <c15:formulaRef>
                          <c15:sqref>Analysis!$F$21:$F$44</c15:sqref>
                        </c15:formulaRef>
                      </c:ext>
                    </c:extLst>
                    <c:numCache>
                      <c:formatCode>General</c:formatCode>
                      <c:ptCount val="24"/>
                      <c:pt idx="0">
                        <c:v>37</c:v>
                      </c:pt>
                      <c:pt idx="1">
                        <c:v>31</c:v>
                      </c:pt>
                      <c:pt idx="2">
                        <c:v>42</c:v>
                      </c:pt>
                      <c:pt idx="3">
                        <c:v>44</c:v>
                      </c:pt>
                      <c:pt idx="4">
                        <c:v>29</c:v>
                      </c:pt>
                      <c:pt idx="5">
                        <c:v>34</c:v>
                      </c:pt>
                      <c:pt idx="6">
                        <c:v>33</c:v>
                      </c:pt>
                      <c:pt idx="7">
                        <c:v>57</c:v>
                      </c:pt>
                      <c:pt idx="8">
                        <c:v>55</c:v>
                      </c:pt>
                      <c:pt idx="9">
                        <c:v>63</c:v>
                      </c:pt>
                      <c:pt idx="10">
                        <c:v>52</c:v>
                      </c:pt>
                      <c:pt idx="11">
                        <c:v>41</c:v>
                      </c:pt>
                      <c:pt idx="12">
                        <c:v>46</c:v>
                      </c:pt>
                      <c:pt idx="13">
                        <c:v>41</c:v>
                      </c:pt>
                      <c:pt idx="14">
                        <c:v>46</c:v>
                      </c:pt>
                      <c:pt idx="15">
                        <c:v>40</c:v>
                      </c:pt>
                      <c:pt idx="16">
                        <c:v>48</c:v>
                      </c:pt>
                      <c:pt idx="17">
                        <c:v>48</c:v>
                      </c:pt>
                      <c:pt idx="18">
                        <c:v>63</c:v>
                      </c:pt>
                      <c:pt idx="19">
                        <c:v>67</c:v>
                      </c:pt>
                      <c:pt idx="20">
                        <c:v>46</c:v>
                      </c:pt>
                      <c:pt idx="21">
                        <c:v>53</c:v>
                      </c:pt>
                      <c:pt idx="22">
                        <c:v>54</c:v>
                      </c:pt>
                      <c:pt idx="23">
                        <c:v>44</c:v>
                      </c:pt>
                    </c:numCache>
                  </c:numRef>
                </c:val>
                <c:smooth val="0"/>
                <c:extLst>
                  <c:ext xmlns:c16="http://schemas.microsoft.com/office/drawing/2014/chart" uri="{C3380CC4-5D6E-409C-BE32-E72D297353CC}">
                    <c16:uniqueId val="{00000003-D9B4-423B-A65B-F61A92FF1D6D}"/>
                  </c:ext>
                </c:extLst>
              </c15:ser>
            </c15:filteredLineSeries>
          </c:ext>
        </c:extLst>
      </c:lineChart>
      <c:catAx>
        <c:axId val="130122833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1049824"/>
        <c:crosses val="autoZero"/>
        <c:auto val="1"/>
        <c:lblAlgn val="ctr"/>
        <c:lblOffset val="100"/>
        <c:noMultiLvlLbl val="0"/>
      </c:catAx>
      <c:valAx>
        <c:axId val="131104982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12283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[RideFlow_Product_Intelligence.xlsx]Dashboard!PivotTable8</c:name>
    <c:fmtId val="0"/>
  </c:pivotSource>
  <c:chart>
    <c:autoTitleDeleted val="0"/>
    <c:pivotFmts>
      <c:pivotFmt>
        <c:idx val="0"/>
        <c:spPr>
          <a:solidFill>
            <a:schemeClr val="accent1">
              <a:alpha val="70000"/>
            </a:schemeClr>
          </a:solidFill>
          <a:ln>
            <a:noFill/>
          </a:ln>
          <a:effectLst/>
        </c:spPr>
        <c:marker>
          <c:spPr>
            <a:solidFill>
              <a:schemeClr val="accent1">
                <a:alpha val="70000"/>
              </a:schemeClr>
            </a:solidFill>
            <a:ln>
              <a:noFill/>
            </a:ln>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70000"/>
            </a:schemeClr>
          </a:solidFill>
          <a:ln>
            <a:noFill/>
          </a:ln>
          <a:effectLst/>
        </c:spPr>
        <c:marker>
          <c:spPr>
            <a:solidFill>
              <a:schemeClr val="accent1">
                <a:alpha val="70000"/>
              </a:schemeClr>
            </a:solidFill>
            <a:ln>
              <a:noFill/>
            </a:ln>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70000"/>
            </a:schemeClr>
          </a:solidFill>
          <a:ln>
            <a:noFill/>
          </a:ln>
          <a:effectLst/>
        </c:spPr>
        <c:marker>
          <c:symbol val="circle"/>
          <c:size val="6"/>
          <c:spPr>
            <a:solidFill>
              <a:schemeClr val="accent1">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70000"/>
            </a:schemeClr>
          </a:solidFill>
          <a:ln>
            <a:noFill/>
          </a:ln>
          <a:effectLst/>
        </c:spPr>
        <c:marker>
          <c:symbol val="circle"/>
          <c:size val="6"/>
          <c:spPr>
            <a:solidFill>
              <a:schemeClr val="accent3">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Dashboard!$O$1:$O$2</c:f>
              <c:strCache>
                <c:ptCount val="1"/>
                <c:pt idx="0">
                  <c:v>Rider Cancelled</c:v>
                </c:pt>
              </c:strCache>
            </c:strRef>
          </c:tx>
          <c:spPr>
            <a:solidFill>
              <a:schemeClr val="accent1">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Dashboard!$N$3:$N$8</c:f>
              <c:strCache>
                <c:ptCount val="5"/>
                <c:pt idx="0">
                  <c:v>Bengaluru</c:v>
                </c:pt>
                <c:pt idx="1">
                  <c:v>Delhi</c:v>
                </c:pt>
                <c:pt idx="2">
                  <c:v>Hyderabad</c:v>
                </c:pt>
                <c:pt idx="3">
                  <c:v>Mumbai</c:v>
                </c:pt>
                <c:pt idx="4">
                  <c:v>Pune</c:v>
                </c:pt>
              </c:strCache>
            </c:strRef>
          </c:cat>
          <c:val>
            <c:numRef>
              <c:f>Dashboard!$O$3:$O$8</c:f>
              <c:numCache>
                <c:formatCode>General</c:formatCode>
                <c:ptCount val="5"/>
                <c:pt idx="0">
                  <c:v>218</c:v>
                </c:pt>
                <c:pt idx="1">
                  <c:v>218</c:v>
                </c:pt>
                <c:pt idx="2">
                  <c:v>123</c:v>
                </c:pt>
                <c:pt idx="3">
                  <c:v>372</c:v>
                </c:pt>
                <c:pt idx="4">
                  <c:v>183</c:v>
                </c:pt>
              </c:numCache>
            </c:numRef>
          </c:val>
          <c:extLst>
            <c:ext xmlns:c16="http://schemas.microsoft.com/office/drawing/2014/chart" uri="{C3380CC4-5D6E-409C-BE32-E72D297353CC}">
              <c16:uniqueId val="{00000000-A46A-4B3E-AC8C-A7437D75576C}"/>
            </c:ext>
          </c:extLst>
        </c:ser>
        <c:ser>
          <c:idx val="1"/>
          <c:order val="1"/>
          <c:tx>
            <c:strRef>
              <c:f>Dashboard!$P$1:$P$2</c:f>
              <c:strCache>
                <c:ptCount val="1"/>
                <c:pt idx="0">
                  <c:v>Unmatched</c:v>
                </c:pt>
              </c:strCache>
            </c:strRef>
          </c:tx>
          <c:spPr>
            <a:solidFill>
              <a:schemeClr val="accent3">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Dashboard!$N$3:$N$8</c:f>
              <c:strCache>
                <c:ptCount val="5"/>
                <c:pt idx="0">
                  <c:v>Bengaluru</c:v>
                </c:pt>
                <c:pt idx="1">
                  <c:v>Delhi</c:v>
                </c:pt>
                <c:pt idx="2">
                  <c:v>Hyderabad</c:v>
                </c:pt>
                <c:pt idx="3">
                  <c:v>Mumbai</c:v>
                </c:pt>
                <c:pt idx="4">
                  <c:v>Pune</c:v>
                </c:pt>
              </c:strCache>
            </c:strRef>
          </c:cat>
          <c:val>
            <c:numRef>
              <c:f>Dashboard!$P$3:$P$8</c:f>
              <c:numCache>
                <c:formatCode>General</c:formatCode>
                <c:ptCount val="5"/>
                <c:pt idx="0">
                  <c:v>64</c:v>
                </c:pt>
                <c:pt idx="1">
                  <c:v>76</c:v>
                </c:pt>
                <c:pt idx="2">
                  <c:v>32</c:v>
                </c:pt>
                <c:pt idx="3">
                  <c:v>70</c:v>
                </c:pt>
                <c:pt idx="4">
                  <c:v>44</c:v>
                </c:pt>
              </c:numCache>
            </c:numRef>
          </c:val>
          <c:extLst>
            <c:ext xmlns:c16="http://schemas.microsoft.com/office/drawing/2014/chart" uri="{C3380CC4-5D6E-409C-BE32-E72D297353CC}">
              <c16:uniqueId val="{00000005-A46A-4B3E-AC8C-A7437D75576C}"/>
            </c:ext>
          </c:extLst>
        </c:ser>
        <c:dLbls>
          <c:dLblPos val="outEnd"/>
          <c:showLegendKey val="0"/>
          <c:showVal val="1"/>
          <c:showCatName val="0"/>
          <c:showSerName val="0"/>
          <c:showPercent val="0"/>
          <c:showBubbleSize val="0"/>
        </c:dLbls>
        <c:gapWidth val="80"/>
        <c:overlap val="25"/>
        <c:axId val="1373383568"/>
        <c:axId val="1313880352"/>
      </c:barChart>
      <c:catAx>
        <c:axId val="1373383568"/>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1313880352"/>
        <c:crosses val="autoZero"/>
        <c:auto val="1"/>
        <c:lblAlgn val="ctr"/>
        <c:lblOffset val="100"/>
        <c:noMultiLvlLbl val="0"/>
      </c:catAx>
      <c:valAx>
        <c:axId val="1313880352"/>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1373383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12</xdr:col>
      <xdr:colOff>0</xdr:colOff>
      <xdr:row>3</xdr:row>
      <xdr:rowOff>7620</xdr:rowOff>
    </xdr:to>
    <xdr:sp macro="" textlink="">
      <xdr:nvSpPr>
        <xdr:cNvPr id="3" name="TextBox 2">
          <a:extLst>
            <a:ext uri="{FF2B5EF4-FFF2-40B4-BE49-F238E27FC236}">
              <a16:creationId xmlns:a16="http://schemas.microsoft.com/office/drawing/2014/main" id="{E50CCDE9-08CB-3067-DDCC-A4C7AFB42235}"/>
            </a:ext>
          </a:extLst>
        </xdr:cNvPr>
        <xdr:cNvSpPr txBox="1"/>
      </xdr:nvSpPr>
      <xdr:spPr>
        <a:xfrm>
          <a:off x="0" y="0"/>
          <a:ext cx="7315200" cy="556260"/>
        </a:xfrm>
        <a:prstGeom prst="rect">
          <a:avLst/>
        </a:prstGeom>
        <a:solidFill>
          <a:srgbClr val="00206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a:solidFill>
                <a:schemeClr val="bg1"/>
              </a:solidFill>
            </a:rPr>
            <a:t>RIDEFLOW</a:t>
          </a:r>
        </a:p>
        <a:p>
          <a:pPr algn="ctr"/>
          <a:r>
            <a:rPr lang="en-IN" sz="2400">
              <a:solidFill>
                <a:schemeClr val="accent1">
                  <a:lumMod val="40000"/>
                  <a:lumOff val="60000"/>
                </a:schemeClr>
              </a:solidFill>
            </a:rPr>
            <a:t>TRIP RECOVERY INTELLIGENCE DASHBOARD</a:t>
          </a:r>
        </a:p>
        <a:p>
          <a:pPr algn="ctr"/>
          <a:endParaRPr lang="en-IN" sz="1400">
            <a:solidFill>
              <a:schemeClr val="accent1">
                <a:lumMod val="40000"/>
                <a:lumOff val="60000"/>
              </a:schemeClr>
            </a:solidFill>
          </a:endParaRPr>
        </a:p>
      </xdr:txBody>
    </xdr:sp>
    <xdr:clientData/>
  </xdr:twoCellAnchor>
  <xdr:twoCellAnchor>
    <xdr:from>
      <xdr:col>0</xdr:col>
      <xdr:colOff>0</xdr:colOff>
      <xdr:row>15</xdr:row>
      <xdr:rowOff>5720</xdr:rowOff>
    </xdr:from>
    <xdr:to>
      <xdr:col>6</xdr:col>
      <xdr:colOff>399143</xdr:colOff>
      <xdr:row>29</xdr:row>
      <xdr:rowOff>104201</xdr:rowOff>
    </xdr:to>
    <xdr:graphicFrame macro="">
      <xdr:nvGraphicFramePr>
        <xdr:cNvPr id="2" name="Chart 1">
          <a:extLst>
            <a:ext uri="{FF2B5EF4-FFF2-40B4-BE49-F238E27FC236}">
              <a16:creationId xmlns:a16="http://schemas.microsoft.com/office/drawing/2014/main" id="{1E454C98-CFB7-D216-D8C3-9CEB0D484F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399143</xdr:colOff>
      <xdr:row>14</xdr:row>
      <xdr:rowOff>160536</xdr:rowOff>
    </xdr:from>
    <xdr:to>
      <xdr:col>12</xdr:col>
      <xdr:colOff>36286</xdr:colOff>
      <xdr:row>29</xdr:row>
      <xdr:rowOff>120953</xdr:rowOff>
    </xdr:to>
    <xdr:graphicFrame macro="">
      <xdr:nvGraphicFramePr>
        <xdr:cNvPr id="5" name="Chart 4">
          <a:extLst>
            <a:ext uri="{FF2B5EF4-FFF2-40B4-BE49-F238E27FC236}">
              <a16:creationId xmlns:a16="http://schemas.microsoft.com/office/drawing/2014/main" id="{E171556D-6B71-4415-B7E5-94B6842F23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29</xdr:row>
      <xdr:rowOff>123729</xdr:rowOff>
    </xdr:from>
    <xdr:to>
      <xdr:col>6</xdr:col>
      <xdr:colOff>387047</xdr:colOff>
      <xdr:row>44</xdr:row>
      <xdr:rowOff>157238</xdr:rowOff>
    </xdr:to>
    <xdr:graphicFrame macro="">
      <xdr:nvGraphicFramePr>
        <xdr:cNvPr id="7" name="Chart 6">
          <a:extLst>
            <a:ext uri="{FF2B5EF4-FFF2-40B4-BE49-F238E27FC236}">
              <a16:creationId xmlns:a16="http://schemas.microsoft.com/office/drawing/2014/main" id="{3C0513AC-F3C4-47F0-8DD4-8C2B9E0010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4</xdr:col>
      <xdr:colOff>142240</xdr:colOff>
      <xdr:row>6</xdr:row>
      <xdr:rowOff>14299</xdr:rowOff>
    </xdr:from>
    <xdr:to>
      <xdr:col>7</xdr:col>
      <xdr:colOff>1028096</xdr:colOff>
      <xdr:row>15</xdr:row>
      <xdr:rowOff>20320</xdr:rowOff>
    </xdr:to>
    <mc:AlternateContent xmlns:mc="http://schemas.openxmlformats.org/markup-compatibility/2006">
      <mc:Choice xmlns:a14="http://schemas.microsoft.com/office/drawing/2010/main" Requires="a14">
        <xdr:graphicFrame macro="">
          <xdr:nvGraphicFramePr>
            <xdr:cNvPr id="8" name="rider_type">
              <a:extLst>
                <a:ext uri="{FF2B5EF4-FFF2-40B4-BE49-F238E27FC236}">
                  <a16:creationId xmlns:a16="http://schemas.microsoft.com/office/drawing/2014/main" id="{BD3DDBEC-E832-4378-BDBA-3EF97BAC076B}"/>
                </a:ext>
              </a:extLst>
            </xdr:cNvPr>
            <xdr:cNvGraphicFramePr/>
          </xdr:nvGraphicFramePr>
          <xdr:xfrm>
            <a:off x="0" y="0"/>
            <a:ext cx="0" cy="0"/>
          </xdr:xfrm>
          <a:graphic>
            <a:graphicData uri="http://schemas.microsoft.com/office/drawing/2010/slicer">
              <sle:slicer xmlns:sle="http://schemas.microsoft.com/office/drawing/2010/slicer" name="rider_type"/>
            </a:graphicData>
          </a:graphic>
        </xdr:graphicFrame>
      </mc:Choice>
      <mc:Fallback>
        <xdr:sp macro="" textlink="">
          <xdr:nvSpPr>
            <xdr:cNvPr id="0" name=""/>
            <xdr:cNvSpPr>
              <a:spLocks noTextEdit="1"/>
            </xdr:cNvSpPr>
          </xdr:nvSpPr>
          <xdr:spPr>
            <a:xfrm>
              <a:off x="3647440" y="1919299"/>
              <a:ext cx="3679856" cy="16062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12096</xdr:colOff>
      <xdr:row>6</xdr:row>
      <xdr:rowOff>20374</xdr:rowOff>
    </xdr:from>
    <xdr:to>
      <xdr:col>4</xdr:col>
      <xdr:colOff>142294</xdr:colOff>
      <xdr:row>15</xdr:row>
      <xdr:rowOff>42576</xdr:rowOff>
    </xdr:to>
    <mc:AlternateContent xmlns:mc="http://schemas.openxmlformats.org/markup-compatibility/2006">
      <mc:Choice xmlns:a14="http://schemas.microsoft.com/office/drawing/2010/main" Requires="a14">
        <xdr:graphicFrame macro="">
          <xdr:nvGraphicFramePr>
            <xdr:cNvPr id="10" name="city">
              <a:extLst>
                <a:ext uri="{FF2B5EF4-FFF2-40B4-BE49-F238E27FC236}">
                  <a16:creationId xmlns:a16="http://schemas.microsoft.com/office/drawing/2014/main" id="{E484E73F-3A5F-4307-9F0F-DB669119B5B5}"/>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12096" y="1925374"/>
              <a:ext cx="3635398" cy="16224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1040191</xdr:colOff>
      <xdr:row>6</xdr:row>
      <xdr:rowOff>1</xdr:rowOff>
    </xdr:from>
    <xdr:to>
      <xdr:col>12</xdr:col>
      <xdr:colOff>36285</xdr:colOff>
      <xdr:row>14</xdr:row>
      <xdr:rowOff>157238</xdr:rowOff>
    </xdr:to>
    <mc:AlternateContent xmlns:mc="http://schemas.openxmlformats.org/markup-compatibility/2006">
      <mc:Choice xmlns:a14="http://schemas.microsoft.com/office/drawing/2010/main" Requires="a14">
        <xdr:graphicFrame macro="">
          <xdr:nvGraphicFramePr>
            <xdr:cNvPr id="12" name="ride_status">
              <a:extLst>
                <a:ext uri="{FF2B5EF4-FFF2-40B4-BE49-F238E27FC236}">
                  <a16:creationId xmlns:a16="http://schemas.microsoft.com/office/drawing/2014/main" id="{B20F8D02-D8DB-12F7-21A7-303163B53B48}"/>
                </a:ext>
              </a:extLst>
            </xdr:cNvPr>
            <xdr:cNvGraphicFramePr/>
          </xdr:nvGraphicFramePr>
          <xdr:xfrm>
            <a:off x="0" y="0"/>
            <a:ext cx="0" cy="0"/>
          </xdr:xfrm>
          <a:graphic>
            <a:graphicData uri="http://schemas.microsoft.com/office/drawing/2010/slicer">
              <sle:slicer xmlns:sle="http://schemas.microsoft.com/office/drawing/2010/slicer" name="ride_status"/>
            </a:graphicData>
          </a:graphic>
        </xdr:graphicFrame>
      </mc:Choice>
      <mc:Fallback>
        <xdr:sp macro="" textlink="">
          <xdr:nvSpPr>
            <xdr:cNvPr id="0" name=""/>
            <xdr:cNvSpPr>
              <a:spLocks noTextEdit="1"/>
            </xdr:cNvSpPr>
          </xdr:nvSpPr>
          <xdr:spPr>
            <a:xfrm>
              <a:off x="7339391" y="1905001"/>
              <a:ext cx="3834794" cy="15796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393094</xdr:colOff>
      <xdr:row>29</xdr:row>
      <xdr:rowOff>127000</xdr:rowOff>
    </xdr:from>
    <xdr:to>
      <xdr:col>12</xdr:col>
      <xdr:colOff>72571</xdr:colOff>
      <xdr:row>45</xdr:row>
      <xdr:rowOff>0</xdr:rowOff>
    </xdr:to>
    <xdr:graphicFrame macro="">
      <xdr:nvGraphicFramePr>
        <xdr:cNvPr id="13" name="Chart 12">
          <a:extLst>
            <a:ext uri="{FF2B5EF4-FFF2-40B4-BE49-F238E27FC236}">
              <a16:creationId xmlns:a16="http://schemas.microsoft.com/office/drawing/2014/main" id="{AD7C9584-E8DE-FEBB-E514-11E8EE1087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CTUS" refreshedDate="46305.893464583336" createdVersion="8" refreshedVersion="8" minRefreshableVersion="3" recordCount="10000" xr:uid="{40E587C3-0D34-4224-812C-F9813AF38BA6}">
  <cacheSource type="worksheet">
    <worksheetSource name="tblRides"/>
  </cacheSource>
  <cacheFields count="25">
    <cacheField name="ride_id" numFmtId="0">
      <sharedItems/>
    </cacheField>
    <cacheField name="request_timestamp" numFmtId="22">
      <sharedItems containsSemiMixedTypes="0" containsNonDate="0" containsDate="1" containsString="0" minDate="2026-01-01T00:00:00" maxDate="2026-03-31T23:54:00"/>
    </cacheField>
    <cacheField name="request_date" numFmtId="14">
      <sharedItems containsSemiMixedTypes="0" containsNonDate="0" containsDate="1" containsString="0" minDate="2026-01-01T00:00:00" maxDate="2026-04-01T00:00:00"/>
    </cacheField>
    <cacheField name="request_hour" numFmtId="0">
      <sharedItems containsSemiMixedTypes="0" containsString="0" containsNumber="1" containsInteger="1" minValue="0" maxValue="23"/>
    </cacheField>
    <cacheField name="city" numFmtId="0">
      <sharedItems count="5">
        <s v="Mumbai"/>
        <s v="Bengaluru"/>
        <s v="Delhi"/>
        <s v="Pune"/>
        <s v="Hyderabad"/>
      </sharedItems>
    </cacheField>
    <cacheField name="rider_type" numFmtId="0">
      <sharedItems count="2">
        <s v="Returning"/>
        <s v="New"/>
      </sharedItems>
    </cacheField>
    <cacheField name="distance_km" numFmtId="0">
      <sharedItems containsSemiMixedTypes="0" containsString="0" containsNumber="1" minValue="0.7" maxValue="35"/>
    </cacheField>
    <cacheField name="estimated_fare_inr" numFmtId="0">
      <sharedItems containsSemiMixedTypes="0" containsString="0" containsNumber="1" minValue="44.88" maxValue="640.64"/>
    </cacheField>
    <cacheField name="actual_fare_inr" numFmtId="0">
      <sharedItems containsString="0" containsBlank="1" containsNumber="1" minValue="44.35" maxValue="677.07"/>
    </cacheField>
    <cacheField name="surge_multiplier" numFmtId="0">
      <sharedItems containsSemiMixedTypes="0" containsString="0" containsNumber="1" minValue="1" maxValue="1.7"/>
    </cacheField>
    <cacheField name="estimated_eta_min" numFmtId="0">
      <sharedItems containsSemiMixedTypes="0" containsString="0" containsNumber="1" minValue="2" maxValue="14.8"/>
    </cacheField>
    <cacheField name="actual_pickup_min" numFmtId="0">
      <sharedItems containsString="0" containsBlank="1" containsNumber="1" minValue="1" maxValue="22"/>
    </cacheField>
    <cacheField name="active_drivers" numFmtId="0">
      <sharedItems containsSemiMixedTypes="0" containsString="0" containsNumber="1" containsInteger="1" minValue="31" maxValue="144"/>
    </cacheField>
    <cacheField name="demand_level" numFmtId="0">
      <sharedItems/>
    </cacheField>
    <cacheField name="supply_demand_ratio" numFmtId="0">
      <sharedItems containsSemiMixedTypes="0" containsString="0" containsNumber="1" minValue="0.36099999999999999" maxValue="2.2000000000000002"/>
    </cacheField>
    <cacheField name="ride_status" numFmtId="0">
      <sharedItems count="4">
        <s v="Completed"/>
        <s v="Driver Cancelled"/>
        <s v="Rider Cancelled"/>
        <s v="Unmatched"/>
      </sharedItems>
    </cacheField>
    <cacheField name="cancellation_reason" numFmtId="0">
      <sharedItems/>
    </cacheField>
    <cacheField name="driver_rating" numFmtId="0">
      <sharedItems containsSemiMixedTypes="0" containsString="0" containsNumber="1" minValue="3.98" maxValue="5"/>
    </cacheField>
    <cacheField name="previous_rides" numFmtId="0">
      <sharedItems containsSemiMixedTypes="0" containsString="0" containsNumber="1" containsInteger="1" minValue="0" maxValue="441"/>
    </cacheField>
    <cacheField name="fare_difference_inr" numFmtId="0">
      <sharedItems containsString="0" containsBlank="1" containsNumber="1" minValue="-41.57" maxValue="43.37"/>
    </cacheField>
    <cacheField name="eta_difference_min" numFmtId="0">
      <sharedItems containsString="0" containsBlank="1" containsNumber="1" minValue="-7.8" maxValue="13"/>
    </cacheField>
    <cacheField name="weekday" numFmtId="0">
      <sharedItems/>
    </cacheField>
    <cacheField name="eta_band" numFmtId="0">
      <sharedItems/>
    </cacheField>
    <cacheField name="completed_flag" numFmtId="0">
      <sharedItems containsSemiMixedTypes="0" containsString="0" containsNumber="1" containsInteger="1" minValue="0" maxValue="1"/>
    </cacheField>
    <cacheField name="Supply Band" numFmtId="0">
      <sharedItems/>
    </cacheField>
  </cacheFields>
  <extLst>
    <ext xmlns:x14="http://schemas.microsoft.com/office/spreadsheetml/2009/9/main" uri="{725AE2AE-9491-48be-B2B4-4EB974FC3084}">
      <x14:pivotCacheDefinition pivotCacheId="33320490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s v="RF000001"/>
    <d v="2026-01-01T00:00:00"/>
    <d v="2026-01-01T00:00:00"/>
    <n v="0"/>
    <x v="0"/>
    <x v="0"/>
    <n v="7.1"/>
    <n v="192.52"/>
    <n v="187.37"/>
    <n v="1.2"/>
    <n v="2"/>
    <n v="1"/>
    <n v="140"/>
    <s v="Medium"/>
    <n v="1.081"/>
    <x v="0"/>
    <s v=""/>
    <n v="4.5199999999999996"/>
    <n v="3"/>
    <n v="-5.15"/>
    <n v="-1"/>
    <s v="Thursday"/>
    <s v="0-5 min"/>
    <n v="1"/>
    <s v="Between 1.0-1.2"/>
  </r>
  <r>
    <s v="RF000002"/>
    <d v="2026-01-01T00:53:00"/>
    <d v="2026-01-01T00:00:00"/>
    <n v="0"/>
    <x v="1"/>
    <x v="1"/>
    <n v="17.2"/>
    <n v="306.64"/>
    <n v="296.83999999999997"/>
    <n v="1.1000000000000001"/>
    <n v="3.7"/>
    <n v="3.2"/>
    <n v="84"/>
    <s v="Medium"/>
    <n v="1.0329999999999999"/>
    <x v="0"/>
    <s v=""/>
    <n v="4.4800000000000004"/>
    <n v="0"/>
    <n v="-9.8000000000000007"/>
    <n v="-0.5"/>
    <s v="Thursday"/>
    <s v="0-5 min"/>
    <n v="1"/>
    <s v="Between 1.0-1.2"/>
  </r>
  <r>
    <s v="RF000003"/>
    <d v="2026-01-01T01:07:00"/>
    <d v="2026-01-01T00:00:00"/>
    <n v="1"/>
    <x v="2"/>
    <x v="0"/>
    <n v="6.3"/>
    <n v="151.51"/>
    <m/>
    <n v="1.1000000000000001"/>
    <n v="4.5"/>
    <n v="9.6"/>
    <n v="100"/>
    <s v="Medium"/>
    <n v="0.88500000000000001"/>
    <x v="1"/>
    <s v="Driver unavailable"/>
    <n v="4.53"/>
    <n v="13"/>
    <m/>
    <n v="5.0999999999999996"/>
    <s v="Thursday"/>
    <s v="0-5 min"/>
    <n v="0"/>
    <s v="Between 0.8-1.0"/>
  </r>
  <r>
    <s v="RF000004"/>
    <d v="2026-01-01T01:13:00"/>
    <d v="2026-01-01T00:00:00"/>
    <n v="1"/>
    <x v="0"/>
    <x v="0"/>
    <n v="6.7"/>
    <n v="188.67"/>
    <n v="189.2"/>
    <n v="1.3"/>
    <n v="3.7"/>
    <n v="6.7"/>
    <n v="139"/>
    <s v="Medium"/>
    <n v="0.996"/>
    <x v="0"/>
    <s v=""/>
    <n v="4.4800000000000004"/>
    <n v="7"/>
    <n v="0.53"/>
    <n v="3"/>
    <s v="Thursday"/>
    <s v="0-5 min"/>
    <n v="1"/>
    <s v="Between 0.8-1.0"/>
  </r>
  <r>
    <s v="RF000005"/>
    <d v="2026-01-01T01:23:00"/>
    <d v="2026-01-01T00:00:00"/>
    <n v="1"/>
    <x v="0"/>
    <x v="0"/>
    <n v="5.3"/>
    <n v="124.41"/>
    <n v="121.03"/>
    <n v="1"/>
    <n v="2.9"/>
    <n v="4.9000000000000004"/>
    <n v="124"/>
    <s v="Low"/>
    <n v="1.5609999999999999"/>
    <x v="0"/>
    <s v=""/>
    <n v="4.79"/>
    <n v="5"/>
    <n v="-3.38"/>
    <n v="2"/>
    <s v="Thursday"/>
    <s v="0-5 min"/>
    <n v="1"/>
    <s v="Above 1.2"/>
  </r>
  <r>
    <s v="RF000006"/>
    <d v="2026-01-01T01:46:00"/>
    <d v="2026-01-01T00:00:00"/>
    <n v="1"/>
    <x v="3"/>
    <x v="1"/>
    <n v="8.1"/>
    <n v="140.02000000000001"/>
    <n v="138.57"/>
    <n v="1"/>
    <n v="3.8"/>
    <n v="5.9"/>
    <n v="67"/>
    <s v="Low"/>
    <n v="1.696"/>
    <x v="0"/>
    <s v=""/>
    <n v="4.6500000000000004"/>
    <n v="0"/>
    <n v="-1.45"/>
    <n v="2.1"/>
    <s v="Thursday"/>
    <s v="0-5 min"/>
    <n v="1"/>
    <s v="Above 1.2"/>
  </r>
  <r>
    <s v="RF000007"/>
    <d v="2026-01-01T02:00:00"/>
    <d v="2026-01-01T00:00:00"/>
    <n v="2"/>
    <x v="2"/>
    <x v="0"/>
    <n v="6.7"/>
    <n v="139.9"/>
    <m/>
    <n v="1"/>
    <n v="6.4"/>
    <n v="4.7"/>
    <n v="116"/>
    <s v="Low"/>
    <n v="1.3049999999999999"/>
    <x v="1"/>
    <s v="Driver unavailable"/>
    <n v="4.75"/>
    <n v="3"/>
    <m/>
    <n v="-1.7"/>
    <s v="Thursday"/>
    <s v="5-10 min"/>
    <n v="0"/>
    <s v="Above 1.2"/>
  </r>
  <r>
    <s v="RF000008"/>
    <d v="2026-01-01T02:08:00"/>
    <d v="2026-01-01T00:00:00"/>
    <n v="2"/>
    <x v="1"/>
    <x v="0"/>
    <n v="1"/>
    <n v="57.18"/>
    <n v="59.5"/>
    <n v="1"/>
    <n v="5.5"/>
    <n v="4.9000000000000004"/>
    <n v="109"/>
    <s v="Low"/>
    <n v="1.542"/>
    <x v="0"/>
    <s v=""/>
    <n v="4.41"/>
    <n v="6"/>
    <n v="2.3199999999999998"/>
    <n v="-0.6"/>
    <s v="Thursday"/>
    <s v="5-10 min"/>
    <n v="1"/>
    <s v="Above 1.2"/>
  </r>
  <r>
    <s v="RF000009"/>
    <d v="2026-01-01T02:08:00"/>
    <d v="2026-01-01T00:00:00"/>
    <n v="2"/>
    <x v="2"/>
    <x v="0"/>
    <n v="8"/>
    <n v="148.86000000000001"/>
    <n v="140.66999999999999"/>
    <n v="1"/>
    <n v="2.6"/>
    <n v="3.6"/>
    <n v="113"/>
    <s v="Low"/>
    <n v="1.3340000000000001"/>
    <x v="0"/>
    <s v=""/>
    <n v="4.76"/>
    <n v="56"/>
    <n v="-8.19"/>
    <n v="1"/>
    <s v="Thursday"/>
    <s v="0-5 min"/>
    <n v="1"/>
    <s v="Above 1.2"/>
  </r>
  <r>
    <s v="RF000010"/>
    <d v="2026-01-01T02:18:00"/>
    <d v="2026-01-01T00:00:00"/>
    <n v="2"/>
    <x v="3"/>
    <x v="0"/>
    <n v="6.4"/>
    <n v="143.13"/>
    <n v="149.28"/>
    <n v="1"/>
    <n v="2.6"/>
    <n v="3.2"/>
    <n v="74"/>
    <s v="Low"/>
    <n v="2.2000000000000002"/>
    <x v="0"/>
    <s v=""/>
    <n v="4.6399999999999997"/>
    <n v="13"/>
    <n v="6.15"/>
    <n v="0.6"/>
    <s v="Thursday"/>
    <s v="0-5 min"/>
    <n v="1"/>
    <s v="Above 1.2"/>
  </r>
  <r>
    <s v="RF000011"/>
    <d v="2026-01-01T02:39:00"/>
    <d v="2026-01-01T00:00:00"/>
    <n v="2"/>
    <x v="0"/>
    <x v="1"/>
    <n v="2.4"/>
    <n v="88.72"/>
    <n v="91.79"/>
    <n v="1.1000000000000001"/>
    <n v="2"/>
    <n v="1"/>
    <n v="117"/>
    <s v="Low"/>
    <n v="1.298"/>
    <x v="0"/>
    <s v=""/>
    <n v="4.9800000000000004"/>
    <n v="0"/>
    <n v="3.07"/>
    <n v="-1"/>
    <s v="Thursday"/>
    <s v="0-5 min"/>
    <n v="1"/>
    <s v="Above 1.2"/>
  </r>
  <r>
    <s v="RF000012"/>
    <d v="2026-01-01T02:41:00"/>
    <d v="2026-01-01T00:00:00"/>
    <n v="2"/>
    <x v="1"/>
    <x v="0"/>
    <n v="3.4"/>
    <n v="99.26"/>
    <n v="99.32"/>
    <n v="1"/>
    <n v="6.2"/>
    <n v="3.7"/>
    <n v="102"/>
    <s v="Low"/>
    <n v="1.4470000000000001"/>
    <x v="0"/>
    <s v=""/>
    <n v="5"/>
    <n v="15"/>
    <n v="0.06"/>
    <n v="-2.5"/>
    <s v="Thursday"/>
    <s v="5-10 min"/>
    <n v="1"/>
    <s v="Above 1.2"/>
  </r>
  <r>
    <s v="RF000013"/>
    <d v="2026-01-01T02:54:00"/>
    <d v="2026-01-01T00:00:00"/>
    <n v="2"/>
    <x v="0"/>
    <x v="0"/>
    <n v="1.5"/>
    <n v="63.13"/>
    <n v="64.11"/>
    <n v="1"/>
    <n v="2.9"/>
    <n v="3.5"/>
    <n v="140"/>
    <s v="Medium"/>
    <n v="1.1399999999999999"/>
    <x v="0"/>
    <s v=""/>
    <n v="4.8099999999999996"/>
    <n v="3"/>
    <n v="0.98"/>
    <n v="0.6"/>
    <s v="Thursday"/>
    <s v="0-5 min"/>
    <n v="1"/>
    <s v="Between 1.0-1.2"/>
  </r>
  <r>
    <s v="RF000014"/>
    <d v="2026-01-01T03:18:00"/>
    <d v="2026-01-01T00:00:00"/>
    <n v="3"/>
    <x v="2"/>
    <x v="0"/>
    <n v="8.9"/>
    <n v="188.17"/>
    <n v="191.56"/>
    <n v="1"/>
    <n v="2"/>
    <n v="1.3"/>
    <n v="131"/>
    <s v="Low"/>
    <n v="1.5720000000000001"/>
    <x v="0"/>
    <s v=""/>
    <n v="4.87"/>
    <n v="7"/>
    <n v="3.39"/>
    <n v="-0.7"/>
    <s v="Thursday"/>
    <s v="0-5 min"/>
    <n v="1"/>
    <s v="Above 1.2"/>
  </r>
  <r>
    <s v="RF000015"/>
    <d v="2026-01-01T03:20:00"/>
    <d v="2026-01-01T00:00:00"/>
    <n v="3"/>
    <x v="0"/>
    <x v="0"/>
    <n v="10.4"/>
    <n v="186.36"/>
    <n v="177.26"/>
    <n v="1"/>
    <n v="4.2"/>
    <n v="4.2"/>
    <n v="114"/>
    <s v="Low"/>
    <n v="1.111"/>
    <x v="0"/>
    <s v=""/>
    <n v="4.66"/>
    <n v="4"/>
    <n v="-9.1"/>
    <n v="0"/>
    <s v="Thursday"/>
    <s v="0-5 min"/>
    <n v="1"/>
    <s v="Between 1.0-1.2"/>
  </r>
  <r>
    <s v="RF000016"/>
    <d v="2026-01-01T03:31:00"/>
    <d v="2026-01-01T00:00:00"/>
    <n v="3"/>
    <x v="0"/>
    <x v="0"/>
    <n v="7.1"/>
    <n v="147.02000000000001"/>
    <n v="148.31"/>
    <n v="1"/>
    <n v="4.5999999999999996"/>
    <n v="4.8"/>
    <n v="128"/>
    <s v="Low"/>
    <n v="1.325"/>
    <x v="0"/>
    <s v=""/>
    <n v="4.78"/>
    <n v="56"/>
    <n v="1.29"/>
    <n v="0.2"/>
    <s v="Thursday"/>
    <s v="0-5 min"/>
    <n v="1"/>
    <s v="Above 1.2"/>
  </r>
  <r>
    <s v="RF000017"/>
    <d v="2026-01-01T03:35:00"/>
    <d v="2026-01-01T00:00:00"/>
    <n v="3"/>
    <x v="1"/>
    <x v="0"/>
    <n v="4.3"/>
    <n v="104.12"/>
    <n v="102.64"/>
    <n v="1"/>
    <n v="3.4"/>
    <n v="8.4"/>
    <n v="110"/>
    <s v="Low"/>
    <n v="1.927"/>
    <x v="0"/>
    <s v=""/>
    <n v="4.6500000000000004"/>
    <n v="2"/>
    <n v="-1.48"/>
    <n v="5"/>
    <s v="Thursday"/>
    <s v="0-5 min"/>
    <n v="1"/>
    <s v="Above 1.2"/>
  </r>
  <r>
    <s v="RF000018"/>
    <d v="2026-01-01T03:35:00"/>
    <d v="2026-01-01T00:00:00"/>
    <n v="3"/>
    <x v="1"/>
    <x v="0"/>
    <n v="5.9"/>
    <n v="147.91999999999999"/>
    <m/>
    <n v="1.1000000000000001"/>
    <n v="4.3"/>
    <n v="3.7"/>
    <n v="109"/>
    <s v="Low"/>
    <n v="1.641"/>
    <x v="1"/>
    <s v="Driver unavailable"/>
    <n v="4.74"/>
    <n v="10"/>
    <m/>
    <n v="-0.6"/>
    <s v="Thursday"/>
    <s v="0-5 min"/>
    <n v="0"/>
    <s v="Above 1.2"/>
  </r>
  <r>
    <s v="RF000019"/>
    <d v="2026-01-01T04:10:00"/>
    <d v="2026-01-01T00:00:00"/>
    <n v="4"/>
    <x v="1"/>
    <x v="1"/>
    <n v="7"/>
    <n v="136.16999999999999"/>
    <m/>
    <n v="1"/>
    <n v="3.7"/>
    <n v="6"/>
    <n v="99"/>
    <s v="Low"/>
    <n v="1.3420000000000001"/>
    <x v="2"/>
    <s v="ETA too high"/>
    <n v="4.6500000000000004"/>
    <n v="0"/>
    <m/>
    <n v="2.2999999999999998"/>
    <s v="Thursday"/>
    <s v="0-5 min"/>
    <n v="0"/>
    <s v="Above 1.2"/>
  </r>
  <r>
    <s v="RF000020"/>
    <d v="2026-01-01T04:49:00"/>
    <d v="2026-01-01T00:00:00"/>
    <n v="4"/>
    <x v="3"/>
    <x v="0"/>
    <n v="6.9"/>
    <n v="135.86000000000001"/>
    <n v="141.06"/>
    <n v="1"/>
    <n v="5.0999999999999996"/>
    <n v="2.7"/>
    <n v="71"/>
    <s v="Low"/>
    <n v="1.472"/>
    <x v="0"/>
    <s v=""/>
    <n v="4.78"/>
    <n v="15"/>
    <n v="5.2"/>
    <n v="-2.4"/>
    <s v="Thursday"/>
    <s v="5-10 min"/>
    <n v="1"/>
    <s v="Above 1.2"/>
  </r>
  <r>
    <s v="RF000021"/>
    <d v="2026-01-01T04:59:00"/>
    <d v="2026-01-01T00:00:00"/>
    <n v="4"/>
    <x v="4"/>
    <x v="0"/>
    <n v="9.5"/>
    <n v="201.09"/>
    <n v="199.7"/>
    <n v="1"/>
    <n v="4.5999999999999996"/>
    <n v="9.6"/>
    <n v="65"/>
    <s v="Low"/>
    <n v="2.2000000000000002"/>
    <x v="0"/>
    <s v=""/>
    <n v="4.8099999999999996"/>
    <n v="10"/>
    <n v="-1.39"/>
    <n v="5"/>
    <s v="Thursday"/>
    <s v="0-5 min"/>
    <n v="1"/>
    <s v="Above 1.2"/>
  </r>
  <r>
    <s v="RF000022"/>
    <d v="2026-01-01T05:09:00"/>
    <d v="2026-01-01T00:00:00"/>
    <n v="5"/>
    <x v="2"/>
    <x v="0"/>
    <n v="3.6"/>
    <n v="95.76"/>
    <n v="98.81"/>
    <n v="1"/>
    <n v="2.7"/>
    <n v="8.8000000000000007"/>
    <n v="117"/>
    <s v="Low"/>
    <n v="1.276"/>
    <x v="0"/>
    <s v=""/>
    <n v="4.74"/>
    <n v="26"/>
    <n v="3.05"/>
    <n v="6.1"/>
    <s v="Thursday"/>
    <s v="0-5 min"/>
    <n v="1"/>
    <s v="Above 1.2"/>
  </r>
  <r>
    <s v="RF000023"/>
    <d v="2026-01-01T05:21:00"/>
    <d v="2026-01-01T00:00:00"/>
    <n v="5"/>
    <x v="2"/>
    <x v="0"/>
    <n v="6.4"/>
    <n v="163.93"/>
    <n v="165.44"/>
    <n v="1.2"/>
    <n v="5.5"/>
    <n v="5.2"/>
    <n v="126"/>
    <s v="Medium"/>
    <n v="1.151"/>
    <x v="0"/>
    <s v=""/>
    <n v="4.76"/>
    <n v="15"/>
    <n v="1.51"/>
    <n v="-0.3"/>
    <s v="Thursday"/>
    <s v="5-10 min"/>
    <n v="1"/>
    <s v="Between 1.0-1.2"/>
  </r>
  <r>
    <s v="RF000024"/>
    <d v="2026-01-01T05:50:00"/>
    <d v="2026-01-01T00:00:00"/>
    <n v="5"/>
    <x v="1"/>
    <x v="0"/>
    <n v="2.9"/>
    <n v="84.76"/>
    <n v="80.760000000000005"/>
    <n v="1.1000000000000001"/>
    <n v="2.2999999999999998"/>
    <n v="1"/>
    <n v="105"/>
    <s v="Low"/>
    <n v="1.875"/>
    <x v="0"/>
    <s v=""/>
    <n v="5"/>
    <n v="4"/>
    <n v="-4"/>
    <n v="-1.3"/>
    <s v="Thursday"/>
    <s v="0-5 min"/>
    <n v="1"/>
    <s v="Above 1.2"/>
  </r>
  <r>
    <s v="RF000025"/>
    <d v="2026-01-01T06:31:00"/>
    <d v="2026-01-01T00:00:00"/>
    <n v="6"/>
    <x v="1"/>
    <x v="0"/>
    <n v="8.9"/>
    <n v="215.22"/>
    <n v="221.08"/>
    <n v="1.1000000000000001"/>
    <n v="2"/>
    <n v="1"/>
    <n v="89"/>
    <s v="Medium"/>
    <n v="0.995"/>
    <x v="0"/>
    <s v=""/>
    <n v="4.71"/>
    <n v="136"/>
    <n v="5.86"/>
    <n v="-1"/>
    <s v="Thursday"/>
    <s v="0-5 min"/>
    <n v="1"/>
    <s v="Between 0.8-1.0"/>
  </r>
  <r>
    <s v="RF000026"/>
    <d v="2026-01-01T06:36:00"/>
    <d v="2026-01-01T00:00:00"/>
    <n v="6"/>
    <x v="1"/>
    <x v="0"/>
    <n v="3.1"/>
    <n v="90.62"/>
    <n v="93.27"/>
    <n v="1"/>
    <n v="4.5999999999999996"/>
    <n v="6"/>
    <n v="95"/>
    <s v="Low"/>
    <n v="1.3879999999999999"/>
    <x v="0"/>
    <s v=""/>
    <n v="4.87"/>
    <n v="13"/>
    <n v="2.65"/>
    <n v="1.4"/>
    <s v="Thursday"/>
    <s v="0-5 min"/>
    <n v="1"/>
    <s v="Above 1.2"/>
  </r>
  <r>
    <s v="RF000027"/>
    <d v="2026-01-01T06:38:00"/>
    <d v="2026-01-01T00:00:00"/>
    <n v="6"/>
    <x v="3"/>
    <x v="1"/>
    <n v="18.600000000000001"/>
    <n v="361.37"/>
    <n v="355"/>
    <n v="1"/>
    <n v="5"/>
    <n v="4.9000000000000004"/>
    <n v="67"/>
    <s v="Low"/>
    <n v="1.462"/>
    <x v="0"/>
    <s v=""/>
    <n v="4.68"/>
    <n v="0"/>
    <n v="-6.37"/>
    <n v="-0.1"/>
    <s v="Thursday"/>
    <s v="0-5 min"/>
    <n v="1"/>
    <s v="Above 1.2"/>
  </r>
  <r>
    <s v="RF000028"/>
    <d v="2026-01-01T06:48:00"/>
    <d v="2026-01-01T00:00:00"/>
    <n v="6"/>
    <x v="3"/>
    <x v="0"/>
    <n v="6"/>
    <n v="123.09"/>
    <n v="116.7"/>
    <n v="1"/>
    <n v="6"/>
    <n v="11"/>
    <n v="68"/>
    <s v="Low"/>
    <n v="1.8009999999999999"/>
    <x v="0"/>
    <s v=""/>
    <n v="4.87"/>
    <n v="9"/>
    <n v="-6.39"/>
    <n v="5"/>
    <s v="Thursday"/>
    <s v="5-10 min"/>
    <n v="1"/>
    <s v="Above 1.2"/>
  </r>
  <r>
    <s v="RF000029"/>
    <d v="2026-01-01T06:48:00"/>
    <d v="2026-01-01T00:00:00"/>
    <n v="6"/>
    <x v="1"/>
    <x v="0"/>
    <n v="4.3"/>
    <n v="96.47"/>
    <n v="95.89"/>
    <n v="1"/>
    <n v="8.1"/>
    <n v="9.8000000000000007"/>
    <n v="102"/>
    <s v="Medium"/>
    <n v="1.2829999999999999"/>
    <x v="0"/>
    <s v=""/>
    <n v="4.91"/>
    <n v="14"/>
    <n v="-0.57999999999999996"/>
    <n v="1.7"/>
    <s v="Thursday"/>
    <s v="5-10 min"/>
    <n v="1"/>
    <s v="Above 1.2"/>
  </r>
  <r>
    <s v="RF000030"/>
    <d v="2026-01-01T07:00:00"/>
    <d v="2026-01-01T00:00:00"/>
    <n v="7"/>
    <x v="0"/>
    <x v="0"/>
    <n v="3.7"/>
    <n v="122.46"/>
    <n v="119.83"/>
    <n v="1.2"/>
    <n v="2.2999999999999998"/>
    <n v="1.3"/>
    <n v="126"/>
    <s v="High"/>
    <n v="0.82899999999999996"/>
    <x v="0"/>
    <s v=""/>
    <n v="4.93"/>
    <n v="13"/>
    <n v="-2.63"/>
    <n v="-1"/>
    <s v="Thursday"/>
    <s v="0-5 min"/>
    <n v="1"/>
    <s v="Between 0.8-1.0"/>
  </r>
  <r>
    <s v="RF000031"/>
    <d v="2026-01-01T07:48:00"/>
    <d v="2026-01-01T00:00:00"/>
    <n v="7"/>
    <x v="0"/>
    <x v="0"/>
    <n v="5.9"/>
    <n v="151.25"/>
    <m/>
    <n v="1.1000000000000001"/>
    <n v="3.9"/>
    <n v="7.5"/>
    <n v="115"/>
    <s v="Medium"/>
    <n v="0.92700000000000005"/>
    <x v="2"/>
    <s v="Pickup issue"/>
    <n v="4.8899999999999997"/>
    <n v="12"/>
    <m/>
    <n v="3.6"/>
    <s v="Thursday"/>
    <s v="0-5 min"/>
    <n v="0"/>
    <s v="Between 0.8-1.0"/>
  </r>
  <r>
    <s v="RF000032"/>
    <d v="2026-01-01T07:50:00"/>
    <d v="2026-01-01T00:00:00"/>
    <n v="7"/>
    <x v="2"/>
    <x v="0"/>
    <n v="16"/>
    <n v="339.49"/>
    <n v="354.25"/>
    <n v="1.1000000000000001"/>
    <n v="5.0999999999999996"/>
    <n v="1"/>
    <n v="127"/>
    <s v="Medium"/>
    <n v="1.054"/>
    <x v="0"/>
    <s v=""/>
    <n v="4.96"/>
    <n v="19"/>
    <n v="14.76"/>
    <n v="-4.0999999999999996"/>
    <s v="Thursday"/>
    <s v="5-10 min"/>
    <n v="1"/>
    <s v="Between 1.0-1.2"/>
  </r>
  <r>
    <s v="RF000033"/>
    <d v="2026-01-01T08:24:00"/>
    <d v="2026-01-01T00:00:00"/>
    <n v="8"/>
    <x v="0"/>
    <x v="1"/>
    <n v="2.5"/>
    <n v="95.34"/>
    <n v="98.89"/>
    <n v="1.3"/>
    <n v="10.1"/>
    <n v="11"/>
    <n v="115"/>
    <s v="High"/>
    <n v="0.79700000000000004"/>
    <x v="0"/>
    <s v=""/>
    <n v="4.53"/>
    <n v="0"/>
    <n v="3.55"/>
    <n v="0.9"/>
    <s v="Thursday"/>
    <s v="10-15 min"/>
    <n v="1"/>
    <s v="Below 0.8"/>
  </r>
  <r>
    <s v="RF000034"/>
    <d v="2026-01-01T08:38:00"/>
    <d v="2026-01-01T00:00:00"/>
    <n v="8"/>
    <x v="1"/>
    <x v="1"/>
    <n v="9"/>
    <n v="178.92"/>
    <n v="184.06"/>
    <n v="1"/>
    <n v="4.2"/>
    <n v="5.2"/>
    <n v="101"/>
    <s v="Medium"/>
    <n v="1.258"/>
    <x v="0"/>
    <s v=""/>
    <n v="4.51"/>
    <n v="0"/>
    <n v="5.14"/>
    <n v="1"/>
    <s v="Thursday"/>
    <s v="0-5 min"/>
    <n v="1"/>
    <s v="Above 1.2"/>
  </r>
  <r>
    <s v="RF000035"/>
    <d v="2026-01-01T08:39:00"/>
    <d v="2026-01-01T00:00:00"/>
    <n v="8"/>
    <x v="1"/>
    <x v="0"/>
    <n v="3"/>
    <n v="79.64"/>
    <n v="81.16"/>
    <n v="1"/>
    <n v="2"/>
    <n v="4.3"/>
    <n v="101"/>
    <s v="Medium"/>
    <n v="1.1459999999999999"/>
    <x v="0"/>
    <s v=""/>
    <n v="4.9800000000000004"/>
    <n v="61"/>
    <n v="1.52"/>
    <n v="2.2999999999999998"/>
    <s v="Thursday"/>
    <s v="0-5 min"/>
    <n v="1"/>
    <s v="Between 1.0-1.2"/>
  </r>
  <r>
    <s v="RF000036"/>
    <d v="2026-01-01T09:04:00"/>
    <d v="2026-01-01T00:00:00"/>
    <n v="9"/>
    <x v="0"/>
    <x v="1"/>
    <n v="2.2000000000000002"/>
    <n v="97.2"/>
    <n v="96.67"/>
    <n v="1.3"/>
    <n v="5.0999999999999996"/>
    <n v="4.4000000000000004"/>
    <n v="98"/>
    <s v="Medium"/>
    <n v="0.68400000000000005"/>
    <x v="0"/>
    <s v=""/>
    <n v="4.54"/>
    <n v="0"/>
    <n v="-0.53"/>
    <n v="-0.7"/>
    <s v="Thursday"/>
    <s v="5-10 min"/>
    <n v="1"/>
    <s v="Below 0.8"/>
  </r>
  <r>
    <s v="RF000037"/>
    <d v="2026-01-01T09:18:00"/>
    <d v="2026-01-01T00:00:00"/>
    <n v="9"/>
    <x v="4"/>
    <x v="0"/>
    <n v="7.7"/>
    <n v="170.72"/>
    <m/>
    <n v="1"/>
    <n v="4.8"/>
    <m/>
    <n v="50"/>
    <s v="Low"/>
    <n v="1.6020000000000001"/>
    <x v="3"/>
    <s v="No driver available"/>
    <n v="4.76"/>
    <n v="16"/>
    <m/>
    <m/>
    <s v="Thursday"/>
    <s v="0-5 min"/>
    <n v="0"/>
    <s v="Above 1.2"/>
  </r>
  <r>
    <s v="RF000038"/>
    <d v="2026-01-01T09:25:00"/>
    <d v="2026-01-01T00:00:00"/>
    <n v="9"/>
    <x v="0"/>
    <x v="1"/>
    <n v="4.4000000000000004"/>
    <n v="147.41999999999999"/>
    <n v="142.84"/>
    <n v="1.3"/>
    <n v="8.3000000000000007"/>
    <n v="7.7"/>
    <n v="106"/>
    <s v="High"/>
    <n v="0.68799999999999994"/>
    <x v="0"/>
    <s v=""/>
    <n v="4.96"/>
    <n v="0"/>
    <n v="-4.58"/>
    <n v="-0.6"/>
    <s v="Thursday"/>
    <s v="5-10 min"/>
    <n v="1"/>
    <s v="Below 0.8"/>
  </r>
  <r>
    <s v="RF000039"/>
    <d v="2026-01-01T09:27:00"/>
    <d v="2026-01-01T00:00:00"/>
    <n v="9"/>
    <x v="4"/>
    <x v="0"/>
    <n v="5.6"/>
    <n v="113.4"/>
    <n v="110.74"/>
    <n v="1"/>
    <n v="9.8000000000000007"/>
    <n v="12.1"/>
    <n v="55"/>
    <s v="Low"/>
    <n v="1.167"/>
    <x v="0"/>
    <s v=""/>
    <n v="4.68"/>
    <n v="8"/>
    <n v="-2.66"/>
    <n v="2.2999999999999998"/>
    <s v="Thursday"/>
    <s v="5-10 min"/>
    <n v="1"/>
    <s v="Between 1.0-1.2"/>
  </r>
  <r>
    <s v="RF000040"/>
    <d v="2026-01-01T09:30:00"/>
    <d v="2026-01-01T00:00:00"/>
    <n v="9"/>
    <x v="2"/>
    <x v="0"/>
    <n v="7.3"/>
    <n v="183.67"/>
    <n v="186.85"/>
    <n v="1.2"/>
    <n v="5.4"/>
    <n v="8.6"/>
    <n v="109"/>
    <s v="High"/>
    <n v="0.80700000000000005"/>
    <x v="0"/>
    <s v=""/>
    <n v="4.62"/>
    <n v="5"/>
    <n v="3.18"/>
    <n v="3.2"/>
    <s v="Thursday"/>
    <s v="5-10 min"/>
    <n v="1"/>
    <s v="Between 0.8-1.0"/>
  </r>
  <r>
    <s v="RF000041"/>
    <d v="2026-01-01T09:36:00"/>
    <d v="2026-01-01T00:00:00"/>
    <n v="9"/>
    <x v="0"/>
    <x v="0"/>
    <n v="16"/>
    <n v="392.71"/>
    <m/>
    <n v="1.4"/>
    <n v="9.1"/>
    <n v="7.7"/>
    <n v="112"/>
    <s v="High"/>
    <n v="0.66"/>
    <x v="2"/>
    <s v="Changed plans"/>
    <n v="4.49"/>
    <n v="6"/>
    <m/>
    <n v="-1.4"/>
    <s v="Thursday"/>
    <s v="5-10 min"/>
    <n v="0"/>
    <s v="Below 0.8"/>
  </r>
  <r>
    <s v="RF000042"/>
    <d v="2026-01-01T09:43:00"/>
    <d v="2026-01-01T00:00:00"/>
    <n v="9"/>
    <x v="0"/>
    <x v="0"/>
    <n v="8.8000000000000007"/>
    <n v="223.52"/>
    <n v="222.27"/>
    <n v="1.3"/>
    <n v="10.1"/>
    <n v="13.3"/>
    <n v="104"/>
    <s v="High"/>
    <n v="0.64200000000000002"/>
    <x v="0"/>
    <s v=""/>
    <n v="4.79"/>
    <n v="1"/>
    <n v="-1.25"/>
    <n v="3.2"/>
    <s v="Thursday"/>
    <s v="10-15 min"/>
    <n v="1"/>
    <s v="Below 0.8"/>
  </r>
  <r>
    <s v="RF000043"/>
    <d v="2026-01-01T09:52:00"/>
    <d v="2026-01-01T00:00:00"/>
    <n v="9"/>
    <x v="3"/>
    <x v="1"/>
    <n v="4.4000000000000004"/>
    <n v="94.44"/>
    <n v="98.12"/>
    <n v="1"/>
    <n v="4"/>
    <n v="1.2"/>
    <n v="70"/>
    <s v="Low"/>
    <n v="1.5429999999999999"/>
    <x v="0"/>
    <s v=""/>
    <n v="4.75"/>
    <n v="0"/>
    <n v="3.68"/>
    <n v="-2.8"/>
    <s v="Thursday"/>
    <s v="0-5 min"/>
    <n v="1"/>
    <s v="Above 1.2"/>
  </r>
  <r>
    <s v="RF000044"/>
    <d v="2026-01-01T09:58:00"/>
    <d v="2026-01-01T00:00:00"/>
    <n v="9"/>
    <x v="3"/>
    <x v="0"/>
    <n v="9.5"/>
    <n v="187.39"/>
    <n v="180.3"/>
    <n v="1"/>
    <n v="8.6999999999999993"/>
    <n v="8.6999999999999993"/>
    <n v="57"/>
    <s v="Low"/>
    <n v="1.2070000000000001"/>
    <x v="0"/>
    <s v=""/>
    <n v="5"/>
    <n v="24"/>
    <n v="-7.09"/>
    <n v="0"/>
    <s v="Thursday"/>
    <s v="5-10 min"/>
    <n v="1"/>
    <s v="Above 1.2"/>
  </r>
  <r>
    <s v="RF000045"/>
    <d v="2026-01-01T10:05:00"/>
    <d v="2026-01-01T00:00:00"/>
    <n v="10"/>
    <x v="0"/>
    <x v="0"/>
    <n v="1.9"/>
    <n v="85.88"/>
    <n v="86.67"/>
    <n v="1.2"/>
    <n v="5.5"/>
    <n v="9.1999999999999993"/>
    <n v="121"/>
    <s v="High"/>
    <n v="0.78900000000000003"/>
    <x v="0"/>
    <s v=""/>
    <n v="4.8099999999999996"/>
    <n v="1"/>
    <n v="0.79"/>
    <n v="3.7"/>
    <s v="Thursday"/>
    <s v="5-10 min"/>
    <n v="1"/>
    <s v="Below 0.8"/>
  </r>
  <r>
    <s v="RF000046"/>
    <d v="2026-01-01T10:10:00"/>
    <d v="2026-01-01T00:00:00"/>
    <n v="10"/>
    <x v="4"/>
    <x v="0"/>
    <n v="5"/>
    <n v="110.84"/>
    <n v="113.35"/>
    <n v="1.1000000000000001"/>
    <n v="2.8"/>
    <n v="2.2000000000000002"/>
    <n v="54"/>
    <s v="Low"/>
    <n v="1.2509999999999999"/>
    <x v="0"/>
    <s v=""/>
    <n v="5"/>
    <n v="18"/>
    <n v="2.5099999999999998"/>
    <n v="-0.6"/>
    <s v="Thursday"/>
    <s v="0-5 min"/>
    <n v="1"/>
    <s v="Above 1.2"/>
  </r>
  <r>
    <s v="RF000047"/>
    <d v="2026-01-01T10:13:00"/>
    <d v="2026-01-01T00:00:00"/>
    <n v="10"/>
    <x v="0"/>
    <x v="1"/>
    <n v="3.9"/>
    <n v="102.6"/>
    <m/>
    <n v="1.1000000000000001"/>
    <n v="9.6999999999999993"/>
    <n v="9.1999999999999993"/>
    <n v="112"/>
    <s v="Medium"/>
    <n v="0.80200000000000005"/>
    <x v="1"/>
    <s v="Driver unavailable"/>
    <n v="4.95"/>
    <n v="0"/>
    <m/>
    <n v="-0.5"/>
    <s v="Thursday"/>
    <s v="5-10 min"/>
    <n v="0"/>
    <s v="Between 0.8-1.0"/>
  </r>
  <r>
    <s v="RF000048"/>
    <d v="2026-01-01T10:14:00"/>
    <d v="2026-01-01T00:00:00"/>
    <n v="10"/>
    <x v="2"/>
    <x v="0"/>
    <n v="20.8"/>
    <n v="346.91"/>
    <n v="343.83"/>
    <n v="1"/>
    <n v="4.9000000000000004"/>
    <n v="6.3"/>
    <n v="110"/>
    <s v="Medium"/>
    <n v="1.0509999999999999"/>
    <x v="0"/>
    <s v=""/>
    <n v="4.8899999999999997"/>
    <n v="6"/>
    <n v="-3.08"/>
    <n v="1.4"/>
    <s v="Thursday"/>
    <s v="0-5 min"/>
    <n v="1"/>
    <s v="Between 1.0-1.2"/>
  </r>
  <r>
    <s v="RF000049"/>
    <d v="2026-01-01T10:29:00"/>
    <d v="2026-01-01T00:00:00"/>
    <n v="10"/>
    <x v="0"/>
    <x v="0"/>
    <n v="3"/>
    <n v="87.57"/>
    <n v="85.71"/>
    <n v="1"/>
    <n v="2.9"/>
    <n v="1"/>
    <n v="131"/>
    <s v="Medium"/>
    <n v="0.997"/>
    <x v="0"/>
    <s v=""/>
    <n v="4.55"/>
    <n v="12"/>
    <n v="-1.86"/>
    <n v="-1.9"/>
    <s v="Thursday"/>
    <s v="0-5 min"/>
    <n v="1"/>
    <s v="Between 0.8-1.0"/>
  </r>
  <r>
    <s v="RF000050"/>
    <d v="2026-01-01T10:33:00"/>
    <d v="2026-01-01T00:00:00"/>
    <n v="10"/>
    <x v="4"/>
    <x v="0"/>
    <n v="8.6999999999999993"/>
    <n v="153.07"/>
    <m/>
    <n v="1"/>
    <n v="4.0999999999999996"/>
    <n v="2.8"/>
    <n v="56"/>
    <s v="Low"/>
    <n v="1.254"/>
    <x v="2"/>
    <s v="ETA too high"/>
    <n v="5"/>
    <n v="1"/>
    <m/>
    <n v="-1.3"/>
    <s v="Thursday"/>
    <s v="0-5 min"/>
    <n v="0"/>
    <s v="Above 1.2"/>
  </r>
  <r>
    <s v="RF000051"/>
    <d v="2026-01-01T10:46:00"/>
    <d v="2026-01-01T00:00:00"/>
    <n v="10"/>
    <x v="0"/>
    <x v="0"/>
    <n v="3.7"/>
    <n v="103.64"/>
    <n v="103.09"/>
    <n v="1"/>
    <n v="3.6"/>
    <n v="3.2"/>
    <n v="107"/>
    <s v="Medium"/>
    <n v="0.98599999999999999"/>
    <x v="0"/>
    <s v=""/>
    <n v="4.58"/>
    <n v="7"/>
    <n v="-0.55000000000000004"/>
    <n v="-0.4"/>
    <s v="Thursday"/>
    <s v="0-5 min"/>
    <n v="1"/>
    <s v="Between 0.8-1.0"/>
  </r>
  <r>
    <s v="RF000052"/>
    <d v="2026-01-01T10:47:00"/>
    <d v="2026-01-01T00:00:00"/>
    <n v="10"/>
    <x v="3"/>
    <x v="0"/>
    <n v="2.8"/>
    <n v="82.92"/>
    <n v="87.81"/>
    <n v="1"/>
    <n v="3.8"/>
    <n v="3.9"/>
    <n v="70"/>
    <s v="Low"/>
    <n v="2.2000000000000002"/>
    <x v="0"/>
    <s v=""/>
    <n v="4.67"/>
    <n v="8"/>
    <n v="4.8899999999999997"/>
    <n v="0.1"/>
    <s v="Thursday"/>
    <s v="0-5 min"/>
    <n v="1"/>
    <s v="Above 1.2"/>
  </r>
  <r>
    <s v="RF000053"/>
    <d v="2026-01-01T11:00:00"/>
    <d v="2026-01-01T00:00:00"/>
    <n v="11"/>
    <x v="1"/>
    <x v="0"/>
    <n v="3.3"/>
    <n v="84.97"/>
    <n v="84.12"/>
    <n v="1"/>
    <n v="5"/>
    <n v="6.4"/>
    <n v="95"/>
    <s v="Medium"/>
    <n v="1.0609999999999999"/>
    <x v="0"/>
    <s v=""/>
    <n v="4.5999999999999996"/>
    <n v="8"/>
    <n v="-0.85"/>
    <n v="1.4"/>
    <s v="Thursday"/>
    <s v="0-5 min"/>
    <n v="1"/>
    <s v="Between 1.0-1.2"/>
  </r>
  <r>
    <s v="RF000054"/>
    <d v="2026-01-01T11:15:00"/>
    <d v="2026-01-01T00:00:00"/>
    <n v="11"/>
    <x v="0"/>
    <x v="0"/>
    <n v="6.3"/>
    <n v="146.08000000000001"/>
    <n v="158.84"/>
    <n v="1"/>
    <n v="3.9"/>
    <n v="4.5999999999999996"/>
    <n v="121"/>
    <s v="Medium"/>
    <n v="1.03"/>
    <x v="0"/>
    <s v=""/>
    <n v="4.78"/>
    <n v="2"/>
    <n v="12.76"/>
    <n v="0.7"/>
    <s v="Thursday"/>
    <s v="0-5 min"/>
    <n v="1"/>
    <s v="Between 1.0-1.2"/>
  </r>
  <r>
    <s v="RF000055"/>
    <d v="2026-01-01T11:27:00"/>
    <d v="2026-01-01T00:00:00"/>
    <n v="11"/>
    <x v="2"/>
    <x v="0"/>
    <n v="5.4"/>
    <n v="122.31"/>
    <m/>
    <n v="1"/>
    <n v="9"/>
    <n v="13.5"/>
    <n v="119"/>
    <s v="Medium"/>
    <n v="1.0549999999999999"/>
    <x v="1"/>
    <s v="Pickup too far"/>
    <n v="4.58"/>
    <n v="12"/>
    <m/>
    <n v="4.5"/>
    <s v="Thursday"/>
    <s v="5-10 min"/>
    <n v="0"/>
    <s v="Between 1.0-1.2"/>
  </r>
  <r>
    <s v="RF000056"/>
    <d v="2026-01-01T11:32:00"/>
    <d v="2026-01-01T00:00:00"/>
    <n v="11"/>
    <x v="0"/>
    <x v="0"/>
    <n v="4.4000000000000004"/>
    <n v="124.78"/>
    <n v="128.5"/>
    <n v="1.2"/>
    <n v="5.4"/>
    <n v="11.6"/>
    <n v="122"/>
    <s v="High"/>
    <n v="0.80600000000000005"/>
    <x v="0"/>
    <s v=""/>
    <n v="4.4000000000000004"/>
    <n v="21"/>
    <n v="3.72"/>
    <n v="6.2"/>
    <s v="Thursday"/>
    <s v="5-10 min"/>
    <n v="1"/>
    <s v="Between 0.8-1.0"/>
  </r>
  <r>
    <s v="RF000057"/>
    <d v="2026-01-01T11:43:00"/>
    <d v="2026-01-01T00:00:00"/>
    <n v="11"/>
    <x v="1"/>
    <x v="0"/>
    <n v="10.7"/>
    <n v="218.07"/>
    <m/>
    <n v="1"/>
    <n v="4.2"/>
    <n v="4.7"/>
    <n v="110"/>
    <s v="Low"/>
    <n v="1.605"/>
    <x v="2"/>
    <s v="ETA too high"/>
    <n v="5"/>
    <n v="11"/>
    <m/>
    <n v="0.5"/>
    <s v="Thursday"/>
    <s v="0-5 min"/>
    <n v="0"/>
    <s v="Above 1.2"/>
  </r>
  <r>
    <s v="RF000058"/>
    <d v="2026-01-01T11:49:00"/>
    <d v="2026-01-01T00:00:00"/>
    <n v="11"/>
    <x v="1"/>
    <x v="0"/>
    <n v="4.7"/>
    <n v="110.79"/>
    <n v="111.38"/>
    <n v="1"/>
    <n v="7.7"/>
    <n v="6.5"/>
    <n v="91"/>
    <s v="Low"/>
    <n v="1.5049999999999999"/>
    <x v="0"/>
    <s v=""/>
    <n v="4.47"/>
    <n v="6"/>
    <n v="0.59"/>
    <n v="-1.2"/>
    <s v="Thursday"/>
    <s v="5-10 min"/>
    <n v="1"/>
    <s v="Above 1.2"/>
  </r>
  <r>
    <s v="RF000059"/>
    <d v="2026-01-01T11:49:00"/>
    <d v="2026-01-01T00:00:00"/>
    <n v="11"/>
    <x v="1"/>
    <x v="0"/>
    <n v="10.199999999999999"/>
    <n v="189.8"/>
    <m/>
    <n v="1"/>
    <n v="7.2"/>
    <n v="11.7"/>
    <n v="101"/>
    <s v="Low"/>
    <n v="1.3009999999999999"/>
    <x v="2"/>
    <s v="Fare too high"/>
    <n v="4.99"/>
    <n v="109"/>
    <m/>
    <n v="4.5"/>
    <s v="Thursday"/>
    <s v="5-10 min"/>
    <n v="0"/>
    <s v="Above 1.2"/>
  </r>
  <r>
    <s v="RF000060"/>
    <d v="2026-01-01T12:13:00"/>
    <d v="2026-01-01T00:00:00"/>
    <n v="12"/>
    <x v="0"/>
    <x v="1"/>
    <n v="5.7"/>
    <n v="125.07"/>
    <n v="125.45"/>
    <n v="1.1000000000000001"/>
    <n v="5.8"/>
    <n v="5.8"/>
    <n v="128"/>
    <s v="Medium"/>
    <n v="1.23"/>
    <x v="0"/>
    <s v=""/>
    <n v="4.9400000000000004"/>
    <n v="0"/>
    <n v="0.38"/>
    <n v="0"/>
    <s v="Thursday"/>
    <s v="5-10 min"/>
    <n v="1"/>
    <s v="Above 1.2"/>
  </r>
  <r>
    <s v="RF000061"/>
    <d v="2026-01-01T12:39:00"/>
    <d v="2026-01-01T00:00:00"/>
    <n v="12"/>
    <x v="0"/>
    <x v="0"/>
    <n v="2.4"/>
    <n v="81.86"/>
    <n v="81.349999999999994"/>
    <n v="1"/>
    <n v="3.4"/>
    <n v="2.2999999999999998"/>
    <n v="128"/>
    <s v="Medium"/>
    <n v="1.1160000000000001"/>
    <x v="0"/>
    <s v=""/>
    <n v="4.8499999999999996"/>
    <n v="16"/>
    <n v="-0.51"/>
    <n v="-1.1000000000000001"/>
    <s v="Thursday"/>
    <s v="0-5 min"/>
    <n v="1"/>
    <s v="Between 1.0-1.2"/>
  </r>
  <r>
    <s v="RF000062"/>
    <d v="2026-01-01T13:02:00"/>
    <d v="2026-01-01T00:00:00"/>
    <n v="13"/>
    <x v="0"/>
    <x v="0"/>
    <n v="6.1"/>
    <n v="139.34"/>
    <n v="140.05000000000001"/>
    <n v="1.1000000000000001"/>
    <n v="7.2"/>
    <n v="10.4"/>
    <n v="119"/>
    <s v="Medium"/>
    <n v="0.997"/>
    <x v="0"/>
    <s v=""/>
    <n v="4.6900000000000004"/>
    <n v="9"/>
    <n v="0.71"/>
    <n v="3.2"/>
    <s v="Thursday"/>
    <s v="5-10 min"/>
    <n v="1"/>
    <s v="Between 0.8-1.0"/>
  </r>
  <r>
    <s v="RF000063"/>
    <d v="2026-01-01T13:05:00"/>
    <d v="2026-01-01T00:00:00"/>
    <n v="13"/>
    <x v="3"/>
    <x v="0"/>
    <n v="6.1"/>
    <n v="135.41999999999999"/>
    <n v="128.36000000000001"/>
    <n v="1.1000000000000001"/>
    <n v="3.3"/>
    <n v="4.2"/>
    <n v="64"/>
    <s v="Low"/>
    <n v="1.5609999999999999"/>
    <x v="0"/>
    <s v=""/>
    <n v="4.46"/>
    <n v="55"/>
    <n v="-7.06"/>
    <n v="0.9"/>
    <s v="Thursday"/>
    <s v="0-5 min"/>
    <n v="1"/>
    <s v="Above 1.2"/>
  </r>
  <r>
    <s v="RF000064"/>
    <d v="2026-01-01T13:16:00"/>
    <d v="2026-01-01T00:00:00"/>
    <n v="13"/>
    <x v="0"/>
    <x v="1"/>
    <n v="23.6"/>
    <n v="435.59"/>
    <n v="422.61"/>
    <n v="1"/>
    <n v="2"/>
    <n v="5.3"/>
    <n v="129"/>
    <s v="Medium"/>
    <n v="1.1579999999999999"/>
    <x v="0"/>
    <s v=""/>
    <n v="4.7699999999999996"/>
    <n v="0"/>
    <n v="-12.98"/>
    <n v="3.3"/>
    <s v="Thursday"/>
    <s v="0-5 min"/>
    <n v="1"/>
    <s v="Between 1.0-1.2"/>
  </r>
  <r>
    <s v="RF000065"/>
    <d v="2026-01-01T13:39:00"/>
    <d v="2026-01-01T00:00:00"/>
    <n v="13"/>
    <x v="4"/>
    <x v="0"/>
    <n v="13.2"/>
    <n v="206.69"/>
    <m/>
    <n v="1"/>
    <n v="2.8"/>
    <n v="1.5"/>
    <n v="54"/>
    <s v="Low"/>
    <n v="1.353"/>
    <x v="2"/>
    <s v="Fare too high"/>
    <n v="4.9800000000000004"/>
    <n v="13"/>
    <m/>
    <n v="-1.3"/>
    <s v="Thursday"/>
    <s v="0-5 min"/>
    <n v="0"/>
    <s v="Above 1.2"/>
  </r>
  <r>
    <s v="RF000066"/>
    <d v="2026-01-01T13:49:00"/>
    <d v="2026-01-01T00:00:00"/>
    <n v="13"/>
    <x v="1"/>
    <x v="0"/>
    <n v="14.8"/>
    <n v="295.63"/>
    <n v="295.77999999999997"/>
    <n v="1"/>
    <n v="5.8"/>
    <n v="5.8"/>
    <n v="89"/>
    <s v="Medium"/>
    <n v="1.121"/>
    <x v="0"/>
    <s v=""/>
    <n v="4.8600000000000003"/>
    <n v="12"/>
    <n v="0.15"/>
    <n v="0"/>
    <s v="Thursday"/>
    <s v="5-10 min"/>
    <n v="1"/>
    <s v="Between 1.0-1.2"/>
  </r>
  <r>
    <s v="RF000067"/>
    <d v="2026-01-01T13:57:00"/>
    <d v="2026-01-01T00:00:00"/>
    <n v="13"/>
    <x v="1"/>
    <x v="0"/>
    <n v="5.4"/>
    <n v="116.44"/>
    <n v="118.9"/>
    <n v="1"/>
    <n v="3.5"/>
    <n v="6.8"/>
    <n v="94"/>
    <s v="Low"/>
    <n v="1.365"/>
    <x v="0"/>
    <s v=""/>
    <n v="4.75"/>
    <n v="3"/>
    <n v="2.46"/>
    <n v="3.3"/>
    <s v="Thursday"/>
    <s v="0-5 min"/>
    <n v="1"/>
    <s v="Above 1.2"/>
  </r>
  <r>
    <s v="RF000068"/>
    <d v="2026-01-01T14:03:00"/>
    <d v="2026-01-01T00:00:00"/>
    <n v="14"/>
    <x v="3"/>
    <x v="0"/>
    <n v="3.7"/>
    <n v="90.42"/>
    <n v="88.69"/>
    <n v="1"/>
    <n v="4.5"/>
    <n v="1"/>
    <n v="73"/>
    <s v="Low"/>
    <n v="1.659"/>
    <x v="0"/>
    <s v=""/>
    <n v="5"/>
    <n v="3"/>
    <n v="-1.73"/>
    <n v="-3.5"/>
    <s v="Thursday"/>
    <s v="0-5 min"/>
    <n v="1"/>
    <s v="Above 1.2"/>
  </r>
  <r>
    <s v="RF000069"/>
    <d v="2026-01-01T14:18:00"/>
    <d v="2026-01-01T00:00:00"/>
    <n v="14"/>
    <x v="0"/>
    <x v="1"/>
    <n v="4.8"/>
    <n v="118.78"/>
    <n v="129.21"/>
    <n v="1"/>
    <n v="2"/>
    <n v="1.4"/>
    <n v="122"/>
    <s v="Low"/>
    <n v="1.4079999999999999"/>
    <x v="0"/>
    <s v=""/>
    <n v="4.8899999999999997"/>
    <n v="0"/>
    <n v="10.43"/>
    <n v="-0.6"/>
    <s v="Thursday"/>
    <s v="0-5 min"/>
    <n v="1"/>
    <s v="Above 1.2"/>
  </r>
  <r>
    <s v="RF000070"/>
    <d v="2026-01-01T14:30:00"/>
    <d v="2026-01-01T00:00:00"/>
    <n v="14"/>
    <x v="1"/>
    <x v="0"/>
    <n v="4.5999999999999996"/>
    <n v="105.8"/>
    <n v="100"/>
    <n v="1"/>
    <n v="5.8"/>
    <n v="9.6"/>
    <n v="93"/>
    <s v="Medium"/>
    <n v="1.097"/>
    <x v="0"/>
    <s v=""/>
    <n v="4.7"/>
    <n v="19"/>
    <n v="-5.8"/>
    <n v="3.8"/>
    <s v="Thursday"/>
    <s v="5-10 min"/>
    <n v="1"/>
    <s v="Between 1.0-1.2"/>
  </r>
  <r>
    <s v="RF000071"/>
    <d v="2026-01-01T14:51:00"/>
    <d v="2026-01-01T00:00:00"/>
    <n v="14"/>
    <x v="0"/>
    <x v="1"/>
    <n v="10.4"/>
    <n v="186.09"/>
    <n v="178.31"/>
    <n v="1"/>
    <n v="2.7"/>
    <n v="2.7"/>
    <n v="109"/>
    <s v="Medium"/>
    <n v="0.97399999999999998"/>
    <x v="0"/>
    <s v=""/>
    <n v="4.88"/>
    <n v="0"/>
    <n v="-7.78"/>
    <n v="0"/>
    <s v="Thursday"/>
    <s v="0-5 min"/>
    <n v="1"/>
    <s v="Between 0.8-1.0"/>
  </r>
  <r>
    <s v="RF000072"/>
    <d v="2026-01-01T15:17:00"/>
    <d v="2026-01-01T00:00:00"/>
    <n v="15"/>
    <x v="3"/>
    <x v="0"/>
    <n v="3.9"/>
    <n v="98.85"/>
    <n v="101.4"/>
    <n v="1.1000000000000001"/>
    <n v="2.4"/>
    <n v="6.4"/>
    <n v="73"/>
    <s v="Low"/>
    <n v="2.2000000000000002"/>
    <x v="0"/>
    <s v=""/>
    <n v="4.72"/>
    <n v="6"/>
    <n v="2.5499999999999998"/>
    <n v="4"/>
    <s v="Thursday"/>
    <s v="0-5 min"/>
    <n v="1"/>
    <s v="Above 1.2"/>
  </r>
  <r>
    <s v="RF000073"/>
    <d v="2026-01-01T15:18:00"/>
    <d v="2026-01-01T00:00:00"/>
    <n v="15"/>
    <x v="3"/>
    <x v="1"/>
    <n v="9.6"/>
    <n v="173.93"/>
    <n v="171.77"/>
    <n v="1"/>
    <n v="3.8"/>
    <n v="2.4"/>
    <n v="70"/>
    <s v="Low"/>
    <n v="1.901"/>
    <x v="0"/>
    <s v=""/>
    <n v="4.4400000000000004"/>
    <n v="0"/>
    <n v="-2.16"/>
    <n v="-1.4"/>
    <s v="Thursday"/>
    <s v="0-5 min"/>
    <n v="1"/>
    <s v="Above 1.2"/>
  </r>
  <r>
    <s v="RF000074"/>
    <d v="2026-01-01T15:20:00"/>
    <d v="2026-01-01T00:00:00"/>
    <n v="15"/>
    <x v="1"/>
    <x v="0"/>
    <n v="11.4"/>
    <n v="261.72000000000003"/>
    <m/>
    <n v="1.1000000000000001"/>
    <n v="2"/>
    <n v="3.5"/>
    <n v="100"/>
    <s v="Medium"/>
    <n v="1.135"/>
    <x v="2"/>
    <s v="Fare too high"/>
    <n v="5"/>
    <n v="1"/>
    <m/>
    <n v="1.5"/>
    <s v="Thursday"/>
    <s v="0-5 min"/>
    <n v="0"/>
    <s v="Between 1.0-1.2"/>
  </r>
  <r>
    <s v="RF000075"/>
    <d v="2026-01-01T15:47:00"/>
    <d v="2026-01-01T00:00:00"/>
    <n v="15"/>
    <x v="4"/>
    <x v="0"/>
    <n v="8.1"/>
    <n v="142.56"/>
    <n v="144.88999999999999"/>
    <n v="1"/>
    <n v="2.2999999999999998"/>
    <n v="2.2000000000000002"/>
    <n v="48"/>
    <s v="Low"/>
    <n v="1.7310000000000001"/>
    <x v="0"/>
    <s v=""/>
    <n v="4.8499999999999996"/>
    <n v="2"/>
    <n v="2.33"/>
    <n v="-0.1"/>
    <s v="Thursday"/>
    <s v="0-5 min"/>
    <n v="1"/>
    <s v="Above 1.2"/>
  </r>
  <r>
    <s v="RF000076"/>
    <d v="2026-01-01T15:52:00"/>
    <d v="2026-01-01T00:00:00"/>
    <n v="15"/>
    <x v="0"/>
    <x v="0"/>
    <n v="2"/>
    <n v="91.63"/>
    <n v="92.75"/>
    <n v="1.2"/>
    <n v="2.7"/>
    <n v="1"/>
    <n v="121"/>
    <s v="Medium"/>
    <n v="0.97699999999999998"/>
    <x v="0"/>
    <s v=""/>
    <n v="4.21"/>
    <n v="1"/>
    <n v="1.1200000000000001"/>
    <n v="-1.7"/>
    <s v="Thursday"/>
    <s v="0-5 min"/>
    <n v="1"/>
    <s v="Between 0.8-1.0"/>
  </r>
  <r>
    <s v="RF000077"/>
    <d v="2026-01-01T15:54:00"/>
    <d v="2026-01-01T00:00:00"/>
    <n v="15"/>
    <x v="1"/>
    <x v="0"/>
    <n v="7.8"/>
    <n v="175.89"/>
    <n v="177.25"/>
    <n v="1.1000000000000001"/>
    <n v="5.0999999999999996"/>
    <n v="4.9000000000000004"/>
    <n v="81"/>
    <s v="Medium"/>
    <n v="0.94"/>
    <x v="0"/>
    <s v=""/>
    <n v="4.92"/>
    <n v="25"/>
    <n v="1.36"/>
    <n v="-0.2"/>
    <s v="Thursday"/>
    <s v="5-10 min"/>
    <n v="1"/>
    <s v="Between 0.8-1.0"/>
  </r>
  <r>
    <s v="RF000078"/>
    <d v="2026-01-01T16:01:00"/>
    <d v="2026-01-01T00:00:00"/>
    <n v="16"/>
    <x v="0"/>
    <x v="0"/>
    <n v="1.8"/>
    <n v="84.68"/>
    <n v="84.56"/>
    <n v="1.2"/>
    <n v="3.7"/>
    <n v="3.2"/>
    <n v="119"/>
    <s v="Medium"/>
    <n v="0.92700000000000005"/>
    <x v="0"/>
    <s v=""/>
    <n v="5"/>
    <n v="7"/>
    <n v="-0.12"/>
    <n v="-0.5"/>
    <s v="Thursday"/>
    <s v="0-5 min"/>
    <n v="1"/>
    <s v="Between 0.8-1.0"/>
  </r>
  <r>
    <s v="RF000079"/>
    <d v="2026-01-01T16:09:00"/>
    <d v="2026-01-01T00:00:00"/>
    <n v="16"/>
    <x v="3"/>
    <x v="0"/>
    <n v="6"/>
    <n v="136.87"/>
    <n v="136.80000000000001"/>
    <n v="1"/>
    <n v="5.2"/>
    <n v="4.0999999999999996"/>
    <n v="61"/>
    <s v="Low"/>
    <n v="1.665"/>
    <x v="0"/>
    <s v=""/>
    <n v="4.9000000000000004"/>
    <n v="19"/>
    <n v="-7.0000000000000007E-2"/>
    <n v="-1.1000000000000001"/>
    <s v="Thursday"/>
    <s v="5-10 min"/>
    <n v="1"/>
    <s v="Above 1.2"/>
  </r>
  <r>
    <s v="RF000080"/>
    <d v="2026-01-01T16:12:00"/>
    <d v="2026-01-01T00:00:00"/>
    <n v="16"/>
    <x v="2"/>
    <x v="1"/>
    <n v="4.9000000000000004"/>
    <n v="101.33"/>
    <n v="107.28"/>
    <n v="1"/>
    <n v="4.3"/>
    <n v="2.5"/>
    <n v="106"/>
    <s v="Medium"/>
    <n v="0.995"/>
    <x v="0"/>
    <s v=""/>
    <n v="5"/>
    <n v="0"/>
    <n v="5.95"/>
    <n v="-1.8"/>
    <s v="Thursday"/>
    <s v="0-5 min"/>
    <n v="1"/>
    <s v="Between 0.8-1.0"/>
  </r>
  <r>
    <s v="RF000081"/>
    <d v="2026-01-01T16:22:00"/>
    <d v="2026-01-01T00:00:00"/>
    <n v="16"/>
    <x v="0"/>
    <x v="0"/>
    <n v="8.4"/>
    <n v="187.92"/>
    <n v="194.76"/>
    <n v="1"/>
    <n v="3.8"/>
    <n v="8.8000000000000007"/>
    <n v="102"/>
    <s v="Medium"/>
    <n v="0.96899999999999997"/>
    <x v="0"/>
    <s v=""/>
    <n v="4.8499999999999996"/>
    <n v="21"/>
    <n v="6.84"/>
    <n v="5"/>
    <s v="Thursday"/>
    <s v="0-5 min"/>
    <n v="1"/>
    <s v="Between 0.8-1.0"/>
  </r>
  <r>
    <s v="RF000082"/>
    <d v="2026-01-01T16:57:00"/>
    <d v="2026-01-01T00:00:00"/>
    <n v="16"/>
    <x v="1"/>
    <x v="0"/>
    <n v="4.2"/>
    <n v="119.3"/>
    <m/>
    <n v="1.1000000000000001"/>
    <n v="7.3"/>
    <n v="6.1"/>
    <n v="75"/>
    <s v="Low"/>
    <n v="0.98399999999999999"/>
    <x v="2"/>
    <s v="ETA too high"/>
    <n v="4.5999999999999996"/>
    <n v="7"/>
    <m/>
    <n v="-1.2"/>
    <s v="Thursday"/>
    <s v="5-10 min"/>
    <n v="0"/>
    <s v="Between 0.8-1.0"/>
  </r>
  <r>
    <s v="RF000083"/>
    <d v="2026-01-01T17:08:00"/>
    <d v="2026-01-01T00:00:00"/>
    <n v="17"/>
    <x v="3"/>
    <x v="0"/>
    <n v="3.8"/>
    <n v="110.81"/>
    <n v="115.08"/>
    <n v="1.1000000000000001"/>
    <n v="2"/>
    <n v="3.8"/>
    <n v="51"/>
    <s v="Low"/>
    <n v="1.3029999999999999"/>
    <x v="0"/>
    <s v=""/>
    <n v="4.82"/>
    <n v="11"/>
    <n v="4.2699999999999996"/>
    <n v="1.8"/>
    <s v="Thursday"/>
    <s v="0-5 min"/>
    <n v="1"/>
    <s v="Above 1.2"/>
  </r>
  <r>
    <s v="RF000084"/>
    <d v="2026-01-01T17:11:00"/>
    <d v="2026-01-01T00:00:00"/>
    <n v="17"/>
    <x v="0"/>
    <x v="0"/>
    <n v="4.2"/>
    <n v="113.78"/>
    <n v="113.52"/>
    <n v="1.1000000000000001"/>
    <n v="8"/>
    <n v="8.6"/>
    <n v="106"/>
    <s v="Medium"/>
    <n v="0.754"/>
    <x v="0"/>
    <s v=""/>
    <n v="5"/>
    <n v="10"/>
    <n v="-0.26"/>
    <n v="0.6"/>
    <s v="Thursday"/>
    <s v="5-10 min"/>
    <n v="1"/>
    <s v="Below 0.8"/>
  </r>
  <r>
    <s v="RF000085"/>
    <d v="2026-01-01T17:13:00"/>
    <d v="2026-01-01T00:00:00"/>
    <n v="17"/>
    <x v="4"/>
    <x v="0"/>
    <n v="4.5"/>
    <n v="116.26"/>
    <m/>
    <n v="1.1000000000000001"/>
    <n v="2.6"/>
    <n v="5.9"/>
    <n v="47"/>
    <s v="Low"/>
    <n v="1.5269999999999999"/>
    <x v="2"/>
    <s v="Pickup issue"/>
    <n v="4.99"/>
    <n v="10"/>
    <m/>
    <n v="3.3"/>
    <s v="Thursday"/>
    <s v="0-5 min"/>
    <n v="0"/>
    <s v="Above 1.2"/>
  </r>
  <r>
    <s v="RF000086"/>
    <d v="2026-01-01T17:24:00"/>
    <d v="2026-01-01T00:00:00"/>
    <n v="17"/>
    <x v="3"/>
    <x v="0"/>
    <n v="1.8"/>
    <n v="65.55"/>
    <n v="58.28"/>
    <n v="1"/>
    <n v="3.3"/>
    <n v="9.3000000000000007"/>
    <n v="57"/>
    <s v="Low"/>
    <n v="1.1519999999999999"/>
    <x v="0"/>
    <s v=""/>
    <n v="4.51"/>
    <n v="40"/>
    <n v="-7.27"/>
    <n v="6"/>
    <s v="Thursday"/>
    <s v="0-5 min"/>
    <n v="1"/>
    <s v="Between 1.0-1.2"/>
  </r>
  <r>
    <s v="RF000087"/>
    <d v="2026-01-01T17:32:00"/>
    <d v="2026-01-01T00:00:00"/>
    <n v="17"/>
    <x v="2"/>
    <x v="1"/>
    <n v="11.8"/>
    <n v="249.98"/>
    <n v="272.25"/>
    <n v="1.3"/>
    <n v="6.7"/>
    <n v="12.3"/>
    <n v="82"/>
    <s v="High"/>
    <n v="0.60599999999999998"/>
    <x v="0"/>
    <s v=""/>
    <n v="5"/>
    <n v="0"/>
    <n v="22.27"/>
    <n v="5.6"/>
    <s v="Thursday"/>
    <s v="5-10 min"/>
    <n v="1"/>
    <s v="Below 0.8"/>
  </r>
  <r>
    <s v="RF000088"/>
    <d v="2026-01-01T18:06:00"/>
    <d v="2026-01-01T00:00:00"/>
    <n v="18"/>
    <x v="3"/>
    <x v="0"/>
    <n v="4.7"/>
    <n v="111.43"/>
    <m/>
    <n v="1.1000000000000001"/>
    <n v="5.7"/>
    <n v="4.9000000000000004"/>
    <n v="52"/>
    <s v="Medium"/>
    <n v="0.83199999999999996"/>
    <x v="1"/>
    <s v="Driver unavailable"/>
    <n v="4.66"/>
    <n v="7"/>
    <m/>
    <n v="-0.8"/>
    <s v="Thursday"/>
    <s v="5-10 min"/>
    <n v="0"/>
    <s v="Between 0.8-1.0"/>
  </r>
  <r>
    <s v="RF000089"/>
    <d v="2026-01-01T18:27:00"/>
    <d v="2026-01-01T00:00:00"/>
    <n v="18"/>
    <x v="4"/>
    <x v="1"/>
    <n v="9.6"/>
    <n v="192.9"/>
    <n v="200.91"/>
    <n v="1"/>
    <n v="5.2"/>
    <n v="7.7"/>
    <n v="54"/>
    <s v="Low"/>
    <n v="1.6"/>
    <x v="0"/>
    <s v=""/>
    <n v="4.7"/>
    <n v="0"/>
    <n v="8.01"/>
    <n v="2.5"/>
    <s v="Thursday"/>
    <s v="5-10 min"/>
    <n v="1"/>
    <s v="Above 1.2"/>
  </r>
  <r>
    <s v="RF000090"/>
    <d v="2026-01-01T18:32:00"/>
    <d v="2026-01-01T00:00:00"/>
    <n v="18"/>
    <x v="0"/>
    <x v="0"/>
    <n v="7.6"/>
    <n v="186.94"/>
    <n v="192.94"/>
    <n v="1.2"/>
    <n v="7.5"/>
    <n v="12"/>
    <n v="100"/>
    <s v="Medium"/>
    <n v="0.71299999999999997"/>
    <x v="0"/>
    <s v=""/>
    <n v="4.74"/>
    <n v="8"/>
    <n v="6"/>
    <n v="4.5"/>
    <s v="Thursday"/>
    <s v="5-10 min"/>
    <n v="1"/>
    <s v="Below 0.8"/>
  </r>
  <r>
    <s v="RF000091"/>
    <d v="2026-01-01T18:36:00"/>
    <d v="2026-01-01T00:00:00"/>
    <n v="18"/>
    <x v="3"/>
    <x v="0"/>
    <n v="4.9000000000000004"/>
    <n v="103.8"/>
    <m/>
    <n v="1"/>
    <n v="4.7"/>
    <n v="4.5999999999999996"/>
    <n v="54"/>
    <s v="Medium"/>
    <n v="0.90700000000000003"/>
    <x v="2"/>
    <s v="Fare too high"/>
    <n v="5"/>
    <n v="5"/>
    <m/>
    <n v="-0.1"/>
    <s v="Thursday"/>
    <s v="0-5 min"/>
    <n v="0"/>
    <s v="Between 0.8-1.0"/>
  </r>
  <r>
    <s v="RF000092"/>
    <d v="2026-01-01T19:03:00"/>
    <d v="2026-01-01T00:00:00"/>
    <n v="19"/>
    <x v="2"/>
    <x v="0"/>
    <n v="4"/>
    <n v="138"/>
    <n v="136.53"/>
    <n v="1.3"/>
    <n v="2.6"/>
    <n v="6.6"/>
    <n v="93"/>
    <s v="High"/>
    <n v="0.67800000000000005"/>
    <x v="0"/>
    <s v=""/>
    <n v="4.4400000000000004"/>
    <n v="4"/>
    <n v="-1.47"/>
    <n v="4"/>
    <s v="Thursday"/>
    <s v="0-5 min"/>
    <n v="1"/>
    <s v="Below 0.8"/>
  </r>
  <r>
    <s v="RF000093"/>
    <d v="2026-01-01T19:21:00"/>
    <d v="2026-01-01T00:00:00"/>
    <n v="19"/>
    <x v="3"/>
    <x v="1"/>
    <n v="1.7"/>
    <n v="60.7"/>
    <n v="63.52"/>
    <n v="1"/>
    <n v="3.8"/>
    <n v="4.7"/>
    <n v="49"/>
    <s v="Low"/>
    <n v="1.048"/>
    <x v="0"/>
    <s v=""/>
    <n v="4.66"/>
    <n v="0"/>
    <n v="2.82"/>
    <n v="0.9"/>
    <s v="Thursday"/>
    <s v="0-5 min"/>
    <n v="1"/>
    <s v="Between 1.0-1.2"/>
  </r>
  <r>
    <s v="RF000094"/>
    <d v="2026-01-01T19:57:00"/>
    <d v="2026-01-01T00:00:00"/>
    <n v="19"/>
    <x v="3"/>
    <x v="0"/>
    <n v="3.5"/>
    <n v="107.7"/>
    <n v="110.85"/>
    <n v="1.1000000000000001"/>
    <n v="7.1"/>
    <n v="4.0999999999999996"/>
    <n v="62"/>
    <s v="Low"/>
    <n v="1.2949999999999999"/>
    <x v="0"/>
    <s v=""/>
    <n v="4.87"/>
    <n v="7"/>
    <n v="3.15"/>
    <n v="-3"/>
    <s v="Thursday"/>
    <s v="5-10 min"/>
    <n v="1"/>
    <s v="Above 1.2"/>
  </r>
  <r>
    <s v="RF000095"/>
    <d v="2026-01-01T20:00:00"/>
    <d v="2026-01-01T00:00:00"/>
    <n v="20"/>
    <x v="4"/>
    <x v="0"/>
    <n v="2.1"/>
    <n v="77.2"/>
    <n v="74.13"/>
    <n v="1.1000000000000001"/>
    <n v="6.2"/>
    <n v="13"/>
    <n v="51"/>
    <s v="Low"/>
    <n v="1.238"/>
    <x v="0"/>
    <s v=""/>
    <n v="4.76"/>
    <n v="85"/>
    <n v="-3.07"/>
    <n v="6.8"/>
    <s v="Thursday"/>
    <s v="5-10 min"/>
    <n v="1"/>
    <s v="Above 1.2"/>
  </r>
  <r>
    <s v="RF000096"/>
    <d v="2026-01-01T20:09:00"/>
    <d v="2026-01-01T00:00:00"/>
    <n v="20"/>
    <x v="1"/>
    <x v="0"/>
    <n v="2.6"/>
    <n v="83.1"/>
    <n v="83.65"/>
    <n v="1"/>
    <n v="6.2"/>
    <n v="1.8"/>
    <n v="80"/>
    <s v="Low"/>
    <n v="1.1719999999999999"/>
    <x v="0"/>
    <s v=""/>
    <n v="4.75"/>
    <n v="13"/>
    <n v="0.55000000000000004"/>
    <n v="-4.4000000000000004"/>
    <s v="Thursday"/>
    <s v="5-10 min"/>
    <n v="1"/>
    <s v="Between 1.0-1.2"/>
  </r>
  <r>
    <s v="RF000097"/>
    <d v="2026-01-01T20:23:00"/>
    <d v="2026-01-01T00:00:00"/>
    <n v="20"/>
    <x v="2"/>
    <x v="0"/>
    <n v="9.4"/>
    <n v="216.3"/>
    <n v="217.23"/>
    <n v="1.2"/>
    <n v="5.9"/>
    <n v="2.7"/>
    <n v="101"/>
    <s v="Medium"/>
    <n v="0.79900000000000004"/>
    <x v="0"/>
    <s v=""/>
    <n v="4.96"/>
    <n v="6"/>
    <n v="0.93"/>
    <n v="-3.2"/>
    <s v="Thursday"/>
    <s v="5-10 min"/>
    <n v="1"/>
    <s v="Below 0.8"/>
  </r>
  <r>
    <s v="RF000098"/>
    <d v="2026-01-01T20:39:00"/>
    <d v="2026-01-01T00:00:00"/>
    <n v="20"/>
    <x v="1"/>
    <x v="0"/>
    <n v="4.0999999999999996"/>
    <n v="132"/>
    <n v="130.03"/>
    <n v="1.3"/>
    <n v="7.2"/>
    <n v="6.7"/>
    <n v="87"/>
    <s v="Medium"/>
    <n v="0.83499999999999996"/>
    <x v="0"/>
    <s v=""/>
    <n v="4.47"/>
    <n v="13"/>
    <n v="-1.97"/>
    <n v="-0.5"/>
    <s v="Thursday"/>
    <s v="5-10 min"/>
    <n v="1"/>
    <s v="Between 0.8-1.0"/>
  </r>
  <r>
    <s v="RF000099"/>
    <d v="2026-01-01T20:47:00"/>
    <d v="2026-01-01T00:00:00"/>
    <n v="20"/>
    <x v="2"/>
    <x v="0"/>
    <n v="3.2"/>
    <n v="97.1"/>
    <n v="93.34"/>
    <n v="1.2"/>
    <n v="5.6"/>
    <n v="9.1999999999999993"/>
    <n v="81"/>
    <s v="Medium"/>
    <n v="0.71699999999999997"/>
    <x v="0"/>
    <s v=""/>
    <n v="4.6399999999999997"/>
    <n v="8"/>
    <n v="-3.76"/>
    <n v="3.6"/>
    <s v="Thursday"/>
    <s v="5-10 min"/>
    <n v="1"/>
    <s v="Below 0.8"/>
  </r>
  <r>
    <s v="RF000100"/>
    <d v="2026-01-01T21:25:00"/>
    <d v="2026-01-01T00:00:00"/>
    <n v="21"/>
    <x v="2"/>
    <x v="1"/>
    <n v="4.2"/>
    <n v="122.22"/>
    <m/>
    <n v="1.1000000000000001"/>
    <n v="3.8"/>
    <n v="6.4"/>
    <n v="102"/>
    <s v="Low"/>
    <n v="1.1779999999999999"/>
    <x v="2"/>
    <s v="ETA too high"/>
    <n v="5"/>
    <n v="0"/>
    <m/>
    <n v="2.6"/>
    <s v="Thursday"/>
    <s v="0-5 min"/>
    <n v="0"/>
    <s v="Between 1.0-1.2"/>
  </r>
  <r>
    <s v="RF000101"/>
    <d v="2026-01-01T21:48:00"/>
    <d v="2026-01-01T00:00:00"/>
    <n v="21"/>
    <x v="1"/>
    <x v="0"/>
    <n v="2.1"/>
    <n v="84.41"/>
    <n v="86.36"/>
    <n v="1.2"/>
    <n v="3.6"/>
    <n v="10.199999999999999"/>
    <n v="105"/>
    <s v="Medium"/>
    <n v="1.054"/>
    <x v="0"/>
    <s v=""/>
    <n v="4.5599999999999996"/>
    <n v="2"/>
    <n v="1.95"/>
    <n v="6.6"/>
    <s v="Thursday"/>
    <s v="0-5 min"/>
    <n v="1"/>
    <s v="Between 1.0-1.2"/>
  </r>
  <r>
    <s v="RF000102"/>
    <d v="2026-01-01T21:49:00"/>
    <d v="2026-01-01T00:00:00"/>
    <n v="21"/>
    <x v="0"/>
    <x v="0"/>
    <n v="2.2999999999999998"/>
    <n v="92.77"/>
    <m/>
    <n v="1.2"/>
    <n v="6.9"/>
    <n v="10.8"/>
    <n v="130"/>
    <s v="Medium"/>
    <n v="0.98899999999999999"/>
    <x v="2"/>
    <s v="Changed plans"/>
    <n v="4.79"/>
    <n v="1"/>
    <m/>
    <n v="3.9"/>
    <s v="Thursday"/>
    <s v="5-10 min"/>
    <n v="0"/>
    <s v="Between 0.8-1.0"/>
  </r>
  <r>
    <s v="RF000103"/>
    <d v="2026-01-01T21:52:00"/>
    <d v="2026-01-01T00:00:00"/>
    <n v="21"/>
    <x v="0"/>
    <x v="0"/>
    <n v="10.199999999999999"/>
    <n v="207.84"/>
    <n v="211.63"/>
    <n v="1.2"/>
    <n v="2"/>
    <n v="3.4"/>
    <n v="110"/>
    <s v="Medium"/>
    <n v="0.78900000000000003"/>
    <x v="0"/>
    <s v=""/>
    <n v="4.67"/>
    <n v="11"/>
    <n v="3.79"/>
    <n v="1.4"/>
    <s v="Thursday"/>
    <s v="0-5 min"/>
    <n v="1"/>
    <s v="Below 0.8"/>
  </r>
  <r>
    <s v="RF000104"/>
    <d v="2026-01-01T22:00:00"/>
    <d v="2026-01-01T00:00:00"/>
    <n v="22"/>
    <x v="1"/>
    <x v="1"/>
    <n v="14"/>
    <n v="251.78"/>
    <m/>
    <n v="1.1000000000000001"/>
    <n v="4.5"/>
    <n v="8.9"/>
    <n v="97"/>
    <s v="Low"/>
    <n v="1.643"/>
    <x v="1"/>
    <s v="Driver unavailable"/>
    <n v="4.38"/>
    <n v="0"/>
    <m/>
    <n v="4.4000000000000004"/>
    <s v="Thursday"/>
    <s v="0-5 min"/>
    <n v="0"/>
    <s v="Above 1.2"/>
  </r>
  <r>
    <s v="RF000105"/>
    <d v="2026-01-01T23:10:00"/>
    <d v="2026-01-01T00:00:00"/>
    <n v="23"/>
    <x v="2"/>
    <x v="0"/>
    <n v="5.5"/>
    <n v="144.84"/>
    <n v="144.30000000000001"/>
    <n v="1.1000000000000001"/>
    <n v="4.3"/>
    <n v="4.3"/>
    <n v="109"/>
    <s v="Low"/>
    <n v="1.472"/>
    <x v="0"/>
    <s v=""/>
    <n v="4.55"/>
    <n v="10"/>
    <n v="-0.54"/>
    <n v="0"/>
    <s v="Thursday"/>
    <s v="0-5 min"/>
    <n v="1"/>
    <s v="Above 1.2"/>
  </r>
  <r>
    <s v="RF000106"/>
    <d v="2026-01-01T23:13:00"/>
    <d v="2026-01-01T00:00:00"/>
    <n v="23"/>
    <x v="3"/>
    <x v="0"/>
    <n v="1.1000000000000001"/>
    <n v="59.57"/>
    <n v="57.67"/>
    <n v="1.1000000000000001"/>
    <n v="4.5"/>
    <n v="5.7"/>
    <n v="68"/>
    <s v="Low"/>
    <n v="1.621"/>
    <x v="0"/>
    <s v=""/>
    <n v="4.55"/>
    <n v="14"/>
    <n v="-1.9"/>
    <n v="1.2"/>
    <s v="Thursday"/>
    <s v="0-5 min"/>
    <n v="1"/>
    <s v="Above 1.2"/>
  </r>
  <r>
    <s v="RF000107"/>
    <d v="2026-01-01T23:37:00"/>
    <d v="2026-01-01T00:00:00"/>
    <n v="23"/>
    <x v="0"/>
    <x v="0"/>
    <n v="13.4"/>
    <n v="258.76"/>
    <n v="253.36"/>
    <n v="1.1000000000000001"/>
    <n v="4.5"/>
    <n v="3.9"/>
    <n v="118"/>
    <s v="Medium"/>
    <n v="0.92400000000000004"/>
    <x v="0"/>
    <s v=""/>
    <n v="4.9400000000000004"/>
    <n v="12"/>
    <n v="-5.4"/>
    <n v="-0.6"/>
    <s v="Thursday"/>
    <s v="0-5 min"/>
    <n v="1"/>
    <s v="Between 0.8-1.0"/>
  </r>
  <r>
    <s v="RF000108"/>
    <d v="2026-01-01T23:47:00"/>
    <d v="2026-01-01T00:00:00"/>
    <n v="23"/>
    <x v="0"/>
    <x v="1"/>
    <n v="17.8"/>
    <n v="316.69"/>
    <n v="315.89"/>
    <n v="1.1000000000000001"/>
    <n v="6.6"/>
    <n v="10.6"/>
    <n v="117"/>
    <s v="Low"/>
    <n v="1.258"/>
    <x v="0"/>
    <s v=""/>
    <n v="4.57"/>
    <n v="0"/>
    <n v="-0.8"/>
    <n v="4"/>
    <s v="Thursday"/>
    <s v="5-10 min"/>
    <n v="1"/>
    <s v="Above 1.2"/>
  </r>
  <r>
    <s v="RF000109"/>
    <d v="2026-01-02T00:09:00"/>
    <d v="2026-01-02T00:00:00"/>
    <n v="0"/>
    <x v="1"/>
    <x v="0"/>
    <n v="6.9"/>
    <n v="159.35"/>
    <n v="150.22"/>
    <n v="1"/>
    <n v="4"/>
    <n v="3.7"/>
    <n v="92"/>
    <s v="Low"/>
    <n v="1.3520000000000001"/>
    <x v="0"/>
    <s v=""/>
    <n v="5"/>
    <n v="10"/>
    <n v="-9.1300000000000008"/>
    <n v="-0.3"/>
    <s v="Friday"/>
    <s v="0-5 min"/>
    <n v="1"/>
    <s v="Above 1.2"/>
  </r>
  <r>
    <s v="RF000110"/>
    <d v="2026-01-02T00:39:00"/>
    <d v="2026-01-02T00:00:00"/>
    <n v="0"/>
    <x v="2"/>
    <x v="0"/>
    <n v="3.3"/>
    <n v="91.39"/>
    <n v="92.16"/>
    <n v="1"/>
    <n v="3.5"/>
    <n v="1"/>
    <n v="131"/>
    <s v="Low"/>
    <n v="1.9490000000000001"/>
    <x v="0"/>
    <s v=""/>
    <n v="4.5999999999999996"/>
    <n v="28"/>
    <n v="0.77"/>
    <n v="-2.5"/>
    <s v="Friday"/>
    <s v="0-5 min"/>
    <n v="1"/>
    <s v="Above 1.2"/>
  </r>
  <r>
    <s v="RF000111"/>
    <d v="2026-01-02T01:23:00"/>
    <d v="2026-01-02T00:00:00"/>
    <n v="1"/>
    <x v="0"/>
    <x v="1"/>
    <n v="9.6"/>
    <n v="204.27"/>
    <n v="203.74"/>
    <n v="1.1000000000000001"/>
    <n v="5.3"/>
    <n v="2.1"/>
    <n v="123"/>
    <s v="Low"/>
    <n v="1.274"/>
    <x v="0"/>
    <s v=""/>
    <n v="4.8499999999999996"/>
    <n v="0"/>
    <n v="-0.53"/>
    <n v="-3.2"/>
    <s v="Friday"/>
    <s v="5-10 min"/>
    <n v="1"/>
    <s v="Above 1.2"/>
  </r>
  <r>
    <s v="RF000112"/>
    <d v="2026-01-02T01:30:00"/>
    <d v="2026-01-02T00:00:00"/>
    <n v="1"/>
    <x v="1"/>
    <x v="0"/>
    <n v="5.3"/>
    <n v="144.72"/>
    <m/>
    <n v="1.1000000000000001"/>
    <n v="2"/>
    <m/>
    <n v="108"/>
    <s v="Low"/>
    <n v="1.633"/>
    <x v="3"/>
    <s v="No driver available"/>
    <n v="4.8099999999999996"/>
    <n v="2"/>
    <m/>
    <m/>
    <s v="Friday"/>
    <s v="0-5 min"/>
    <n v="0"/>
    <s v="Above 1.2"/>
  </r>
  <r>
    <s v="RF000113"/>
    <d v="2026-01-02T02:01:00"/>
    <d v="2026-01-02T00:00:00"/>
    <n v="2"/>
    <x v="2"/>
    <x v="0"/>
    <n v="8.9"/>
    <n v="175.85"/>
    <n v="175.22"/>
    <n v="1"/>
    <n v="2.4"/>
    <n v="4.5999999999999996"/>
    <n v="114"/>
    <s v="Medium"/>
    <n v="1.1659999999999999"/>
    <x v="0"/>
    <s v=""/>
    <n v="4.75"/>
    <n v="5"/>
    <n v="-0.63"/>
    <n v="2.2000000000000002"/>
    <s v="Friday"/>
    <s v="0-5 min"/>
    <n v="1"/>
    <s v="Between 1.0-1.2"/>
  </r>
  <r>
    <s v="RF000114"/>
    <d v="2026-01-02T02:01:00"/>
    <d v="2026-01-02T00:00:00"/>
    <n v="2"/>
    <x v="4"/>
    <x v="0"/>
    <n v="1.5"/>
    <n v="61.73"/>
    <n v="55.8"/>
    <n v="1"/>
    <n v="6.1"/>
    <n v="6.4"/>
    <n v="59"/>
    <s v="Low"/>
    <n v="2.2000000000000002"/>
    <x v="0"/>
    <s v=""/>
    <n v="4.92"/>
    <n v="13"/>
    <n v="-5.93"/>
    <n v="0.3"/>
    <s v="Friday"/>
    <s v="5-10 min"/>
    <n v="1"/>
    <s v="Above 1.2"/>
  </r>
  <r>
    <s v="RF000115"/>
    <d v="2026-01-02T02:07:00"/>
    <d v="2026-01-02T00:00:00"/>
    <n v="2"/>
    <x v="0"/>
    <x v="1"/>
    <n v="3.9"/>
    <n v="103.25"/>
    <n v="101.59"/>
    <n v="1.1000000000000001"/>
    <n v="4.8"/>
    <n v="5.7"/>
    <n v="134"/>
    <s v="Medium"/>
    <n v="1.038"/>
    <x v="0"/>
    <s v=""/>
    <n v="4.78"/>
    <n v="0"/>
    <n v="-1.66"/>
    <n v="0.9"/>
    <s v="Friday"/>
    <s v="0-5 min"/>
    <n v="1"/>
    <s v="Between 1.0-1.2"/>
  </r>
  <r>
    <s v="RF000116"/>
    <d v="2026-01-02T02:13:00"/>
    <d v="2026-01-02T00:00:00"/>
    <n v="2"/>
    <x v="4"/>
    <x v="0"/>
    <n v="2"/>
    <n v="65.11"/>
    <n v="65.31"/>
    <n v="1"/>
    <n v="2"/>
    <n v="4"/>
    <n v="55"/>
    <s v="Low"/>
    <n v="1.857"/>
    <x v="0"/>
    <s v=""/>
    <n v="4.9000000000000004"/>
    <n v="1"/>
    <n v="0.2"/>
    <n v="2"/>
    <s v="Friday"/>
    <s v="0-5 min"/>
    <n v="1"/>
    <s v="Above 1.2"/>
  </r>
  <r>
    <s v="RF000117"/>
    <d v="2026-01-02T02:23:00"/>
    <d v="2026-01-02T00:00:00"/>
    <n v="2"/>
    <x v="1"/>
    <x v="1"/>
    <n v="2.7"/>
    <n v="81.13"/>
    <n v="83.74"/>
    <n v="1"/>
    <n v="9.4"/>
    <n v="11.7"/>
    <n v="105"/>
    <s v="Medium"/>
    <n v="1.232"/>
    <x v="0"/>
    <s v=""/>
    <n v="4.43"/>
    <n v="0"/>
    <n v="2.61"/>
    <n v="2.2999999999999998"/>
    <s v="Friday"/>
    <s v="5-10 min"/>
    <n v="1"/>
    <s v="Above 1.2"/>
  </r>
  <r>
    <s v="RF000118"/>
    <d v="2026-01-02T02:27:00"/>
    <d v="2026-01-02T00:00:00"/>
    <n v="2"/>
    <x v="2"/>
    <x v="0"/>
    <n v="1.4"/>
    <n v="63.53"/>
    <n v="69.42"/>
    <n v="1.1000000000000001"/>
    <n v="3.6"/>
    <n v="3.4"/>
    <n v="117"/>
    <s v="Medium"/>
    <n v="1.1599999999999999"/>
    <x v="0"/>
    <s v=""/>
    <n v="4.5"/>
    <n v="3"/>
    <n v="5.89"/>
    <n v="-0.2"/>
    <s v="Friday"/>
    <s v="0-5 min"/>
    <n v="1"/>
    <s v="Between 1.0-1.2"/>
  </r>
  <r>
    <s v="RF000119"/>
    <d v="2026-01-02T02:34:00"/>
    <d v="2026-01-02T00:00:00"/>
    <n v="2"/>
    <x v="0"/>
    <x v="0"/>
    <n v="2.7"/>
    <n v="84.32"/>
    <n v="84.89"/>
    <n v="1"/>
    <n v="2.4"/>
    <n v="2.9"/>
    <n v="124"/>
    <s v="Medium"/>
    <n v="1.02"/>
    <x v="0"/>
    <s v=""/>
    <n v="4.62"/>
    <n v="12"/>
    <n v="0.56999999999999995"/>
    <n v="0.5"/>
    <s v="Friday"/>
    <s v="0-5 min"/>
    <n v="1"/>
    <s v="Between 1.0-1.2"/>
  </r>
  <r>
    <s v="RF000120"/>
    <d v="2026-01-02T02:46:00"/>
    <d v="2026-01-02T00:00:00"/>
    <n v="2"/>
    <x v="1"/>
    <x v="0"/>
    <n v="11.6"/>
    <n v="250.53"/>
    <n v="253.15"/>
    <n v="1.1000000000000001"/>
    <n v="2"/>
    <n v="1.4"/>
    <n v="93"/>
    <s v="Medium"/>
    <n v="0.98699999999999999"/>
    <x v="0"/>
    <s v=""/>
    <n v="4.51"/>
    <n v="13"/>
    <n v="2.62"/>
    <n v="-0.6"/>
    <s v="Friday"/>
    <s v="0-5 min"/>
    <n v="1"/>
    <s v="Between 0.8-1.0"/>
  </r>
  <r>
    <s v="RF000121"/>
    <d v="2026-01-02T02:55:00"/>
    <d v="2026-01-02T00:00:00"/>
    <n v="2"/>
    <x v="1"/>
    <x v="0"/>
    <n v="3"/>
    <n v="81.09"/>
    <m/>
    <n v="1"/>
    <n v="6.8"/>
    <n v="8.6999999999999993"/>
    <n v="110"/>
    <s v="Low"/>
    <n v="1.843"/>
    <x v="2"/>
    <s v="ETA too high"/>
    <n v="4.8"/>
    <n v="6"/>
    <m/>
    <n v="1.9"/>
    <s v="Friday"/>
    <s v="5-10 min"/>
    <n v="0"/>
    <s v="Above 1.2"/>
  </r>
  <r>
    <s v="RF000122"/>
    <d v="2026-01-02T02:56:00"/>
    <d v="2026-01-02T00:00:00"/>
    <n v="2"/>
    <x v="3"/>
    <x v="0"/>
    <n v="1.4"/>
    <n v="58.25"/>
    <n v="57.89"/>
    <n v="1"/>
    <n v="2"/>
    <n v="2.5"/>
    <n v="70"/>
    <s v="Low"/>
    <n v="1.8240000000000001"/>
    <x v="0"/>
    <s v=""/>
    <n v="4.75"/>
    <n v="14"/>
    <n v="-0.36"/>
    <n v="0.5"/>
    <s v="Friday"/>
    <s v="0-5 min"/>
    <n v="1"/>
    <s v="Above 1.2"/>
  </r>
  <r>
    <s v="RF000123"/>
    <d v="2026-01-02T03:12:00"/>
    <d v="2026-01-02T00:00:00"/>
    <n v="3"/>
    <x v="3"/>
    <x v="1"/>
    <n v="2.9"/>
    <n v="87.71"/>
    <n v="86.3"/>
    <n v="1"/>
    <n v="3.1"/>
    <n v="1.2"/>
    <n v="70"/>
    <s v="Low"/>
    <n v="2.2000000000000002"/>
    <x v="0"/>
    <s v=""/>
    <n v="5"/>
    <n v="0"/>
    <n v="-1.41"/>
    <n v="-1.9"/>
    <s v="Friday"/>
    <s v="0-5 min"/>
    <n v="1"/>
    <s v="Above 1.2"/>
  </r>
  <r>
    <s v="RF000124"/>
    <d v="2026-01-02T03:23:00"/>
    <d v="2026-01-02T00:00:00"/>
    <n v="3"/>
    <x v="1"/>
    <x v="0"/>
    <n v="1.5"/>
    <n v="63.17"/>
    <n v="59.41"/>
    <n v="1"/>
    <n v="4.5999999999999996"/>
    <n v="5.7"/>
    <n v="108"/>
    <s v="Low"/>
    <n v="1.587"/>
    <x v="0"/>
    <s v=""/>
    <n v="4.8899999999999997"/>
    <n v="6"/>
    <n v="-3.76"/>
    <n v="1.1000000000000001"/>
    <s v="Friday"/>
    <s v="0-5 min"/>
    <n v="1"/>
    <s v="Above 1.2"/>
  </r>
  <r>
    <s v="RF000125"/>
    <d v="2026-01-02T04:03:00"/>
    <d v="2026-01-02T00:00:00"/>
    <n v="4"/>
    <x v="1"/>
    <x v="0"/>
    <n v="5.7"/>
    <n v="131.08000000000001"/>
    <n v="139.05000000000001"/>
    <n v="1"/>
    <n v="2"/>
    <n v="4.8"/>
    <n v="94"/>
    <s v="Low"/>
    <n v="1.1990000000000001"/>
    <x v="0"/>
    <s v=""/>
    <n v="4.62"/>
    <n v="2"/>
    <n v="7.97"/>
    <n v="2.8"/>
    <s v="Friday"/>
    <s v="0-5 min"/>
    <n v="1"/>
    <s v="Between 1.0-1.2"/>
  </r>
  <r>
    <s v="RF000126"/>
    <d v="2026-01-02T04:57:00"/>
    <d v="2026-01-02T00:00:00"/>
    <n v="4"/>
    <x v="0"/>
    <x v="0"/>
    <n v="3"/>
    <n v="91.43"/>
    <n v="92.86"/>
    <n v="1"/>
    <n v="5.9"/>
    <n v="12"/>
    <n v="144"/>
    <s v="Medium"/>
    <n v="1.1399999999999999"/>
    <x v="0"/>
    <s v=""/>
    <n v="4.7699999999999996"/>
    <n v="31"/>
    <n v="1.43"/>
    <n v="6.1"/>
    <s v="Friday"/>
    <s v="5-10 min"/>
    <n v="1"/>
    <s v="Between 1.0-1.2"/>
  </r>
  <r>
    <s v="RF000127"/>
    <d v="2026-01-02T05:45:00"/>
    <d v="2026-01-02T00:00:00"/>
    <n v="5"/>
    <x v="3"/>
    <x v="0"/>
    <n v="4.5"/>
    <n v="99.21"/>
    <n v="101.11"/>
    <n v="1"/>
    <n v="2.1"/>
    <n v="1"/>
    <n v="71"/>
    <s v="Low"/>
    <n v="2.056"/>
    <x v="0"/>
    <s v=""/>
    <n v="4.91"/>
    <n v="17"/>
    <n v="1.9"/>
    <n v="-1.1000000000000001"/>
    <s v="Friday"/>
    <s v="0-5 min"/>
    <n v="1"/>
    <s v="Above 1.2"/>
  </r>
  <r>
    <s v="RF000128"/>
    <d v="2026-01-02T06:02:00"/>
    <d v="2026-01-02T00:00:00"/>
    <n v="6"/>
    <x v="0"/>
    <x v="1"/>
    <n v="3.4"/>
    <n v="96.72"/>
    <n v="102.39"/>
    <n v="1"/>
    <n v="6.4"/>
    <n v="3.3"/>
    <n v="114"/>
    <s v="Low"/>
    <n v="1.194"/>
    <x v="0"/>
    <s v=""/>
    <n v="4.88"/>
    <n v="0"/>
    <n v="5.67"/>
    <n v="-3.1"/>
    <s v="Friday"/>
    <s v="5-10 min"/>
    <n v="1"/>
    <s v="Between 1.0-1.2"/>
  </r>
  <r>
    <s v="RF000129"/>
    <d v="2026-01-02T06:06:00"/>
    <d v="2026-01-02T00:00:00"/>
    <n v="6"/>
    <x v="4"/>
    <x v="1"/>
    <n v="4.5"/>
    <n v="112.19"/>
    <n v="106.66"/>
    <n v="1"/>
    <n v="4.8"/>
    <n v="1.3"/>
    <n v="59"/>
    <s v="Low"/>
    <n v="1.7589999999999999"/>
    <x v="0"/>
    <s v=""/>
    <n v="4.7699999999999996"/>
    <n v="0"/>
    <n v="-5.53"/>
    <n v="-3.5"/>
    <s v="Friday"/>
    <s v="0-5 min"/>
    <n v="1"/>
    <s v="Above 1.2"/>
  </r>
  <r>
    <s v="RF000130"/>
    <d v="2026-01-02T06:10:00"/>
    <d v="2026-01-02T00:00:00"/>
    <n v="6"/>
    <x v="4"/>
    <x v="0"/>
    <n v="1.3"/>
    <n v="58.44"/>
    <m/>
    <n v="1"/>
    <n v="6.6"/>
    <n v="5.5"/>
    <n v="56"/>
    <s v="Low"/>
    <n v="2.121"/>
    <x v="2"/>
    <s v="Fare too high"/>
    <n v="4.5599999999999996"/>
    <n v="20"/>
    <m/>
    <n v="-1.1000000000000001"/>
    <s v="Friday"/>
    <s v="5-10 min"/>
    <n v="0"/>
    <s v="Above 1.2"/>
  </r>
  <r>
    <s v="RF000131"/>
    <d v="2026-01-02T06:26:00"/>
    <d v="2026-01-02T00:00:00"/>
    <n v="6"/>
    <x v="0"/>
    <x v="0"/>
    <n v="2.8"/>
    <n v="86.22"/>
    <n v="90.46"/>
    <n v="1.1000000000000001"/>
    <n v="4.5999999999999996"/>
    <n v="4.8"/>
    <n v="131"/>
    <s v="Medium"/>
    <n v="1.2410000000000001"/>
    <x v="0"/>
    <s v=""/>
    <n v="4.74"/>
    <n v="57"/>
    <n v="4.24"/>
    <n v="0.2"/>
    <s v="Friday"/>
    <s v="0-5 min"/>
    <n v="1"/>
    <s v="Above 1.2"/>
  </r>
  <r>
    <s v="RF000132"/>
    <d v="2026-01-02T06:30:00"/>
    <d v="2026-01-02T00:00:00"/>
    <n v="6"/>
    <x v="0"/>
    <x v="1"/>
    <n v="7.8"/>
    <n v="147.63999999999999"/>
    <m/>
    <n v="1"/>
    <n v="6.7"/>
    <m/>
    <n v="120"/>
    <s v="Medium"/>
    <n v="0.95499999999999996"/>
    <x v="3"/>
    <s v="No driver available"/>
    <n v="4.54"/>
    <n v="0"/>
    <m/>
    <m/>
    <s v="Friday"/>
    <s v="5-10 min"/>
    <n v="0"/>
    <s v="Between 0.8-1.0"/>
  </r>
  <r>
    <s v="RF000133"/>
    <d v="2026-01-02T06:30:00"/>
    <d v="2026-01-02T00:00:00"/>
    <n v="6"/>
    <x v="0"/>
    <x v="0"/>
    <n v="8.1999999999999993"/>
    <n v="144.75"/>
    <n v="148.25"/>
    <n v="1"/>
    <n v="5.4"/>
    <n v="1.9"/>
    <n v="119"/>
    <s v="Medium"/>
    <n v="0.97"/>
    <x v="0"/>
    <s v=""/>
    <n v="4.9000000000000004"/>
    <n v="8"/>
    <n v="3.5"/>
    <n v="-3.5"/>
    <s v="Friday"/>
    <s v="5-10 min"/>
    <n v="1"/>
    <s v="Between 0.8-1.0"/>
  </r>
  <r>
    <s v="RF000134"/>
    <d v="2026-01-02T06:50:00"/>
    <d v="2026-01-02T00:00:00"/>
    <n v="6"/>
    <x v="3"/>
    <x v="0"/>
    <n v="4.7"/>
    <n v="116.67"/>
    <m/>
    <n v="1.1000000000000001"/>
    <n v="4"/>
    <m/>
    <n v="72"/>
    <s v="Low"/>
    <n v="1.536"/>
    <x v="3"/>
    <s v="No driver available"/>
    <n v="4.9000000000000004"/>
    <n v="3"/>
    <m/>
    <m/>
    <s v="Friday"/>
    <s v="0-5 min"/>
    <n v="0"/>
    <s v="Above 1.2"/>
  </r>
  <r>
    <s v="RF000135"/>
    <d v="2026-01-02T07:09:00"/>
    <d v="2026-01-02T00:00:00"/>
    <n v="7"/>
    <x v="2"/>
    <x v="0"/>
    <n v="5"/>
    <n v="119.92"/>
    <n v="128.37"/>
    <n v="1.1000000000000001"/>
    <n v="5.2"/>
    <n v="1"/>
    <n v="113"/>
    <s v="Medium"/>
    <n v="1.1200000000000001"/>
    <x v="0"/>
    <s v=""/>
    <n v="4.62"/>
    <n v="4"/>
    <n v="8.4499999999999993"/>
    <n v="-4.2"/>
    <s v="Friday"/>
    <s v="5-10 min"/>
    <n v="1"/>
    <s v="Between 1.0-1.2"/>
  </r>
  <r>
    <s v="RF000136"/>
    <d v="2026-01-02T07:10:00"/>
    <d v="2026-01-02T00:00:00"/>
    <n v="7"/>
    <x v="1"/>
    <x v="0"/>
    <n v="1"/>
    <n v="60.98"/>
    <n v="64.19"/>
    <n v="1.1000000000000001"/>
    <n v="2"/>
    <n v="8.1"/>
    <n v="105"/>
    <s v="Medium"/>
    <n v="1.1240000000000001"/>
    <x v="0"/>
    <s v=""/>
    <n v="4.78"/>
    <n v="3"/>
    <n v="3.21"/>
    <n v="6.1"/>
    <s v="Friday"/>
    <s v="0-5 min"/>
    <n v="1"/>
    <s v="Between 1.0-1.2"/>
  </r>
  <r>
    <s v="RF000137"/>
    <d v="2026-01-02T07:18:00"/>
    <d v="2026-01-02T00:00:00"/>
    <n v="7"/>
    <x v="0"/>
    <x v="1"/>
    <n v="6.7"/>
    <n v="147.32"/>
    <n v="155.30000000000001"/>
    <n v="1.1000000000000001"/>
    <n v="3.6"/>
    <n v="6.1"/>
    <n v="137"/>
    <s v="Medium"/>
    <n v="1.085"/>
    <x v="0"/>
    <s v=""/>
    <n v="4.79"/>
    <n v="0"/>
    <n v="7.98"/>
    <n v="2.5"/>
    <s v="Friday"/>
    <s v="0-5 min"/>
    <n v="1"/>
    <s v="Between 1.0-1.2"/>
  </r>
  <r>
    <s v="RF000138"/>
    <d v="2026-01-02T07:28:00"/>
    <d v="2026-01-02T00:00:00"/>
    <n v="7"/>
    <x v="0"/>
    <x v="1"/>
    <n v="11.6"/>
    <n v="273.13"/>
    <n v="257.18"/>
    <n v="1.2"/>
    <n v="7.1"/>
    <n v="12.2"/>
    <n v="124"/>
    <s v="Medium"/>
    <n v="1.0209999999999999"/>
    <x v="0"/>
    <s v=""/>
    <n v="4.76"/>
    <n v="0"/>
    <n v="-15.95"/>
    <n v="5.0999999999999996"/>
    <s v="Friday"/>
    <s v="5-10 min"/>
    <n v="1"/>
    <s v="Between 1.0-1.2"/>
  </r>
  <r>
    <s v="RF000139"/>
    <d v="2026-01-02T07:42:00"/>
    <d v="2026-01-02T00:00:00"/>
    <n v="7"/>
    <x v="0"/>
    <x v="0"/>
    <n v="1.5"/>
    <n v="67.95"/>
    <n v="69.58"/>
    <n v="1"/>
    <n v="2"/>
    <n v="1"/>
    <n v="129"/>
    <s v="Medium"/>
    <n v="1.1910000000000001"/>
    <x v="0"/>
    <s v=""/>
    <n v="4.58"/>
    <n v="11"/>
    <n v="1.63"/>
    <n v="-1"/>
    <s v="Friday"/>
    <s v="0-5 min"/>
    <n v="1"/>
    <s v="Between 1.0-1.2"/>
  </r>
  <r>
    <s v="RF000140"/>
    <d v="2026-01-02T08:23:00"/>
    <d v="2026-01-02T00:00:00"/>
    <n v="8"/>
    <x v="2"/>
    <x v="0"/>
    <n v="9.1"/>
    <n v="157.35"/>
    <m/>
    <n v="1"/>
    <n v="3.7"/>
    <m/>
    <n v="91"/>
    <s v="Low"/>
    <n v="1.048"/>
    <x v="3"/>
    <s v="No driver available"/>
    <n v="4.5999999999999996"/>
    <n v="3"/>
    <m/>
    <m/>
    <s v="Friday"/>
    <s v="0-5 min"/>
    <n v="0"/>
    <s v="Between 1.0-1.2"/>
  </r>
  <r>
    <s v="RF000141"/>
    <d v="2026-01-02T09:10:00"/>
    <d v="2026-01-02T00:00:00"/>
    <n v="9"/>
    <x v="1"/>
    <x v="0"/>
    <n v="1.4"/>
    <n v="59"/>
    <n v="58.99"/>
    <n v="1"/>
    <n v="2"/>
    <n v="2.2000000000000002"/>
    <n v="91"/>
    <s v="Low"/>
    <n v="1.214"/>
    <x v="0"/>
    <s v=""/>
    <n v="4.88"/>
    <n v="6"/>
    <n v="-0.01"/>
    <n v="0.2"/>
    <s v="Friday"/>
    <s v="0-5 min"/>
    <n v="1"/>
    <s v="Above 1.2"/>
  </r>
  <r>
    <s v="RF000142"/>
    <d v="2026-01-02T09:11:00"/>
    <d v="2026-01-02T00:00:00"/>
    <n v="9"/>
    <x v="1"/>
    <x v="0"/>
    <n v="5.6"/>
    <n v="126.98"/>
    <n v="124.29"/>
    <n v="1.1000000000000001"/>
    <n v="2.1"/>
    <n v="1.6"/>
    <n v="88"/>
    <s v="Medium"/>
    <n v="0.90800000000000003"/>
    <x v="0"/>
    <s v=""/>
    <n v="4.82"/>
    <n v="3"/>
    <n v="-2.69"/>
    <n v="-0.5"/>
    <s v="Friday"/>
    <s v="0-5 min"/>
    <n v="1"/>
    <s v="Between 0.8-1.0"/>
  </r>
  <r>
    <s v="RF000143"/>
    <d v="2026-01-02T09:13:00"/>
    <d v="2026-01-02T00:00:00"/>
    <n v="9"/>
    <x v="3"/>
    <x v="1"/>
    <n v="1.2"/>
    <n v="58.87"/>
    <n v="58.61"/>
    <n v="1"/>
    <n v="4.3"/>
    <n v="5.8"/>
    <n v="66"/>
    <s v="Low"/>
    <n v="1.5449999999999999"/>
    <x v="0"/>
    <s v=""/>
    <n v="4.87"/>
    <n v="0"/>
    <n v="-0.26"/>
    <n v="1.5"/>
    <s v="Friday"/>
    <s v="0-5 min"/>
    <n v="1"/>
    <s v="Above 1.2"/>
  </r>
  <r>
    <s v="RF000144"/>
    <d v="2026-01-02T09:21:00"/>
    <d v="2026-01-02T00:00:00"/>
    <n v="9"/>
    <x v="4"/>
    <x v="0"/>
    <n v="1.6"/>
    <n v="66.72"/>
    <n v="68.760000000000005"/>
    <n v="1.1000000000000001"/>
    <n v="6"/>
    <n v="7.6"/>
    <n v="51"/>
    <s v="Low"/>
    <n v="1.734"/>
    <x v="0"/>
    <s v=""/>
    <n v="4.7699999999999996"/>
    <n v="1"/>
    <n v="2.04"/>
    <n v="1.6"/>
    <s v="Friday"/>
    <s v="5-10 min"/>
    <n v="1"/>
    <s v="Above 1.2"/>
  </r>
  <r>
    <s v="RF000145"/>
    <d v="2026-01-02T09:39:00"/>
    <d v="2026-01-02T00:00:00"/>
    <n v="9"/>
    <x v="3"/>
    <x v="0"/>
    <n v="2.6"/>
    <n v="82.02"/>
    <n v="78.42"/>
    <n v="1.1000000000000001"/>
    <n v="4.5"/>
    <n v="2.6"/>
    <n v="58"/>
    <s v="Low"/>
    <n v="1.2350000000000001"/>
    <x v="0"/>
    <s v=""/>
    <n v="4.45"/>
    <n v="9"/>
    <n v="-3.6"/>
    <n v="-1.9"/>
    <s v="Friday"/>
    <s v="0-5 min"/>
    <n v="1"/>
    <s v="Above 1.2"/>
  </r>
  <r>
    <s v="RF000146"/>
    <d v="2026-01-02T10:01:00"/>
    <d v="2026-01-02T00:00:00"/>
    <n v="10"/>
    <x v="2"/>
    <x v="1"/>
    <n v="2.2999999999999998"/>
    <n v="86.56"/>
    <n v="91.95"/>
    <n v="1.2"/>
    <n v="3.5"/>
    <n v="10.1"/>
    <n v="100"/>
    <s v="Medium"/>
    <n v="0.82199999999999995"/>
    <x v="0"/>
    <s v=""/>
    <n v="4.76"/>
    <n v="0"/>
    <n v="5.39"/>
    <n v="6.6"/>
    <s v="Friday"/>
    <s v="0-5 min"/>
    <n v="1"/>
    <s v="Between 0.8-1.0"/>
  </r>
  <r>
    <s v="RF000147"/>
    <d v="2026-01-02T10:08:00"/>
    <d v="2026-01-02T00:00:00"/>
    <n v="10"/>
    <x v="4"/>
    <x v="0"/>
    <n v="10.8"/>
    <n v="214.91"/>
    <n v="200.92"/>
    <n v="1"/>
    <n v="2.4"/>
    <n v="1"/>
    <n v="62"/>
    <s v="Low"/>
    <n v="1.43"/>
    <x v="0"/>
    <s v=""/>
    <n v="4.7300000000000004"/>
    <n v="9"/>
    <n v="-13.99"/>
    <n v="-1.4"/>
    <s v="Friday"/>
    <s v="0-5 min"/>
    <n v="1"/>
    <s v="Above 1.2"/>
  </r>
  <r>
    <s v="RF000148"/>
    <d v="2026-01-02T10:08:00"/>
    <d v="2026-01-02T00:00:00"/>
    <n v="10"/>
    <x v="1"/>
    <x v="0"/>
    <n v="5.9"/>
    <n v="149.54"/>
    <n v="146"/>
    <n v="1.1000000000000001"/>
    <n v="2.9"/>
    <n v="5.2"/>
    <n v="89"/>
    <s v="Medium"/>
    <n v="0.99299999999999999"/>
    <x v="0"/>
    <s v=""/>
    <n v="4.6100000000000003"/>
    <n v="1"/>
    <n v="-3.54"/>
    <n v="2.2999999999999998"/>
    <s v="Friday"/>
    <s v="0-5 min"/>
    <n v="1"/>
    <s v="Between 0.8-1.0"/>
  </r>
  <r>
    <s v="RF000149"/>
    <d v="2026-01-02T10:21:00"/>
    <d v="2026-01-02T00:00:00"/>
    <n v="10"/>
    <x v="4"/>
    <x v="0"/>
    <n v="2.4"/>
    <n v="71.02"/>
    <n v="68.010000000000005"/>
    <n v="1"/>
    <n v="4.3"/>
    <n v="5.8"/>
    <n v="46"/>
    <s v="Low"/>
    <n v="1.159"/>
    <x v="0"/>
    <s v=""/>
    <n v="4.37"/>
    <n v="14"/>
    <n v="-3.01"/>
    <n v="1.5"/>
    <s v="Friday"/>
    <s v="0-5 min"/>
    <n v="1"/>
    <s v="Between 1.0-1.2"/>
  </r>
  <r>
    <s v="RF000150"/>
    <d v="2026-01-02T10:22:00"/>
    <d v="2026-01-02T00:00:00"/>
    <n v="10"/>
    <x v="0"/>
    <x v="0"/>
    <n v="7.8"/>
    <n v="150.61000000000001"/>
    <m/>
    <n v="1"/>
    <n v="3.6"/>
    <n v="5.3"/>
    <n v="120"/>
    <s v="Medium"/>
    <n v="0.91400000000000003"/>
    <x v="2"/>
    <s v="ETA too high"/>
    <n v="4.45"/>
    <n v="5"/>
    <m/>
    <n v="1.7"/>
    <s v="Friday"/>
    <s v="0-5 min"/>
    <n v="0"/>
    <s v="Between 0.8-1.0"/>
  </r>
  <r>
    <s v="RF000151"/>
    <d v="2026-01-02T10:31:00"/>
    <d v="2026-01-02T00:00:00"/>
    <n v="10"/>
    <x v="1"/>
    <x v="1"/>
    <n v="8.6999999999999993"/>
    <n v="228.48"/>
    <n v="224.47"/>
    <n v="1.2"/>
    <n v="8.3000000000000007"/>
    <n v="1.7"/>
    <n v="82"/>
    <s v="Medium"/>
    <n v="0.83899999999999997"/>
    <x v="0"/>
    <s v=""/>
    <n v="4.57"/>
    <n v="0"/>
    <n v="-4.01"/>
    <n v="-6.6"/>
    <s v="Friday"/>
    <s v="5-10 min"/>
    <n v="1"/>
    <s v="Between 0.8-1.0"/>
  </r>
  <r>
    <s v="RF000152"/>
    <d v="2026-01-02T10:33:00"/>
    <d v="2026-01-02T00:00:00"/>
    <n v="10"/>
    <x v="0"/>
    <x v="0"/>
    <n v="7"/>
    <n v="190.52"/>
    <n v="199.27"/>
    <n v="1.2"/>
    <n v="4.2"/>
    <n v="4.5999999999999996"/>
    <n v="125"/>
    <s v="Medium"/>
    <n v="0.91200000000000003"/>
    <x v="0"/>
    <s v=""/>
    <n v="4.72"/>
    <n v="1"/>
    <n v="8.75"/>
    <n v="0.4"/>
    <s v="Friday"/>
    <s v="0-5 min"/>
    <n v="1"/>
    <s v="Between 0.8-1.0"/>
  </r>
  <r>
    <s v="RF000153"/>
    <d v="2026-01-02T10:39:00"/>
    <d v="2026-01-02T00:00:00"/>
    <n v="10"/>
    <x v="3"/>
    <x v="0"/>
    <n v="6.3"/>
    <n v="116.95"/>
    <m/>
    <n v="1"/>
    <n v="3.9"/>
    <n v="4.2"/>
    <n v="64"/>
    <s v="Low"/>
    <n v="1.3440000000000001"/>
    <x v="2"/>
    <s v="Changed plans"/>
    <n v="4.8899999999999997"/>
    <n v="2"/>
    <m/>
    <n v="0.3"/>
    <s v="Friday"/>
    <s v="0-5 min"/>
    <n v="0"/>
    <s v="Above 1.2"/>
  </r>
  <r>
    <s v="RF000154"/>
    <d v="2026-01-02T10:47:00"/>
    <d v="2026-01-02T00:00:00"/>
    <n v="10"/>
    <x v="0"/>
    <x v="1"/>
    <n v="6.4"/>
    <n v="152.13"/>
    <m/>
    <n v="1.1000000000000001"/>
    <n v="7.7"/>
    <n v="9.8000000000000007"/>
    <n v="127"/>
    <s v="High"/>
    <n v="0.81100000000000005"/>
    <x v="1"/>
    <s v="Pickup too far"/>
    <n v="5"/>
    <n v="0"/>
    <m/>
    <n v="2.1"/>
    <s v="Friday"/>
    <s v="5-10 min"/>
    <n v="0"/>
    <s v="Between 0.8-1.0"/>
  </r>
  <r>
    <s v="RF000155"/>
    <d v="2026-01-02T11:03:00"/>
    <d v="2026-01-02T00:00:00"/>
    <n v="11"/>
    <x v="0"/>
    <x v="0"/>
    <n v="2.2000000000000002"/>
    <n v="69.97"/>
    <n v="69.67"/>
    <n v="1"/>
    <n v="2"/>
    <n v="1"/>
    <n v="130"/>
    <s v="Medium"/>
    <n v="0.93600000000000005"/>
    <x v="0"/>
    <s v=""/>
    <n v="4.63"/>
    <n v="29"/>
    <n v="-0.3"/>
    <n v="-1"/>
    <s v="Friday"/>
    <s v="0-5 min"/>
    <n v="1"/>
    <s v="Between 0.8-1.0"/>
  </r>
  <r>
    <s v="RF000156"/>
    <d v="2026-01-02T11:05:00"/>
    <d v="2026-01-02T00:00:00"/>
    <n v="11"/>
    <x v="0"/>
    <x v="0"/>
    <n v="5.5"/>
    <n v="138.4"/>
    <n v="136.9"/>
    <n v="1.1000000000000001"/>
    <n v="7.8"/>
    <n v="9.6"/>
    <n v="129"/>
    <s v="Medium"/>
    <n v="1.048"/>
    <x v="0"/>
    <s v=""/>
    <n v="4.8499999999999996"/>
    <n v="13"/>
    <n v="-1.5"/>
    <n v="1.8"/>
    <s v="Friday"/>
    <s v="5-10 min"/>
    <n v="1"/>
    <s v="Between 1.0-1.2"/>
  </r>
  <r>
    <s v="RF000157"/>
    <d v="2026-01-02T11:06:00"/>
    <d v="2026-01-02T00:00:00"/>
    <n v="11"/>
    <x v="3"/>
    <x v="0"/>
    <n v="10.8"/>
    <n v="223.93"/>
    <n v="225.52"/>
    <n v="1"/>
    <n v="6.2"/>
    <n v="9.5"/>
    <n v="71"/>
    <s v="Low"/>
    <n v="1.746"/>
    <x v="0"/>
    <s v=""/>
    <n v="4.79"/>
    <n v="8"/>
    <n v="1.59"/>
    <n v="3.3"/>
    <s v="Friday"/>
    <s v="5-10 min"/>
    <n v="1"/>
    <s v="Above 1.2"/>
  </r>
  <r>
    <s v="RF000158"/>
    <d v="2026-01-02T11:36:00"/>
    <d v="2026-01-02T00:00:00"/>
    <n v="11"/>
    <x v="1"/>
    <x v="0"/>
    <n v="15.3"/>
    <n v="232.78"/>
    <n v="222.13"/>
    <n v="1"/>
    <n v="6.1"/>
    <n v="8.9"/>
    <n v="98"/>
    <s v="Low"/>
    <n v="1.274"/>
    <x v="0"/>
    <s v=""/>
    <n v="4.96"/>
    <n v="3"/>
    <n v="-10.65"/>
    <n v="2.8"/>
    <s v="Friday"/>
    <s v="5-10 min"/>
    <n v="1"/>
    <s v="Above 1.2"/>
  </r>
  <r>
    <s v="RF000159"/>
    <d v="2026-01-02T11:37:00"/>
    <d v="2026-01-02T00:00:00"/>
    <n v="11"/>
    <x v="3"/>
    <x v="0"/>
    <n v="5"/>
    <n v="108.15"/>
    <n v="104.55"/>
    <n v="1"/>
    <n v="2.9"/>
    <n v="3.8"/>
    <n v="60"/>
    <s v="Low"/>
    <n v="2.1509999999999998"/>
    <x v="0"/>
    <s v=""/>
    <n v="5"/>
    <n v="2"/>
    <n v="-3.6"/>
    <n v="0.9"/>
    <s v="Friday"/>
    <s v="0-5 min"/>
    <n v="1"/>
    <s v="Above 1.2"/>
  </r>
  <r>
    <s v="RF000160"/>
    <d v="2026-01-02T11:48:00"/>
    <d v="2026-01-02T00:00:00"/>
    <n v="11"/>
    <x v="3"/>
    <x v="1"/>
    <n v="3.2"/>
    <n v="86.04"/>
    <n v="82.71"/>
    <n v="1"/>
    <n v="2.6"/>
    <n v="7"/>
    <n v="57"/>
    <s v="Low"/>
    <n v="1.075"/>
    <x v="0"/>
    <s v=""/>
    <n v="5"/>
    <n v="0"/>
    <n v="-3.33"/>
    <n v="4.4000000000000004"/>
    <s v="Friday"/>
    <s v="0-5 min"/>
    <n v="1"/>
    <s v="Between 1.0-1.2"/>
  </r>
  <r>
    <s v="RF000161"/>
    <d v="2026-01-02T12:16:00"/>
    <d v="2026-01-02T00:00:00"/>
    <n v="12"/>
    <x v="4"/>
    <x v="1"/>
    <n v="2.6"/>
    <n v="79.010000000000005"/>
    <m/>
    <n v="1.1000000000000001"/>
    <n v="2.8"/>
    <n v="6.3"/>
    <n v="54"/>
    <s v="Low"/>
    <n v="1.946"/>
    <x v="2"/>
    <s v="Pickup issue"/>
    <n v="4.8899999999999997"/>
    <n v="0"/>
    <m/>
    <n v="3.5"/>
    <s v="Friday"/>
    <s v="0-5 min"/>
    <n v="0"/>
    <s v="Above 1.2"/>
  </r>
  <r>
    <s v="RF000162"/>
    <d v="2026-01-02T12:20:00"/>
    <d v="2026-01-02T00:00:00"/>
    <n v="12"/>
    <x v="4"/>
    <x v="1"/>
    <n v="10.3"/>
    <n v="170.98"/>
    <n v="171.86"/>
    <n v="1"/>
    <n v="3.3"/>
    <n v="2"/>
    <n v="63"/>
    <s v="Low"/>
    <n v="1.591"/>
    <x v="0"/>
    <s v=""/>
    <n v="4.71"/>
    <n v="0"/>
    <n v="0.88"/>
    <n v="-1.3"/>
    <s v="Friday"/>
    <s v="0-5 min"/>
    <n v="1"/>
    <s v="Above 1.2"/>
  </r>
  <r>
    <s v="RF000163"/>
    <d v="2026-01-02T12:21:00"/>
    <d v="2026-01-02T00:00:00"/>
    <n v="12"/>
    <x v="0"/>
    <x v="0"/>
    <n v="2.6"/>
    <n v="93.62"/>
    <m/>
    <n v="1.2"/>
    <n v="7.6"/>
    <n v="9"/>
    <n v="97"/>
    <s v="Medium"/>
    <n v="0.83799999999999997"/>
    <x v="1"/>
    <s v="Pickup too far"/>
    <n v="4.76"/>
    <n v="41"/>
    <m/>
    <n v="1.4"/>
    <s v="Friday"/>
    <s v="5-10 min"/>
    <n v="0"/>
    <s v="Between 0.8-1.0"/>
  </r>
  <r>
    <s v="RF000164"/>
    <d v="2026-01-02T12:22:00"/>
    <d v="2026-01-02T00:00:00"/>
    <n v="12"/>
    <x v="3"/>
    <x v="0"/>
    <n v="4.4000000000000004"/>
    <n v="101.51"/>
    <n v="101.65"/>
    <n v="1"/>
    <n v="2"/>
    <n v="5.8"/>
    <n v="66"/>
    <s v="Low"/>
    <n v="1.274"/>
    <x v="0"/>
    <s v=""/>
    <n v="4.74"/>
    <n v="4"/>
    <n v="0.14000000000000001"/>
    <n v="3.8"/>
    <s v="Friday"/>
    <s v="0-5 min"/>
    <n v="1"/>
    <s v="Above 1.2"/>
  </r>
  <r>
    <s v="RF000165"/>
    <d v="2026-01-02T13:22:00"/>
    <d v="2026-01-02T00:00:00"/>
    <n v="13"/>
    <x v="1"/>
    <x v="0"/>
    <n v="4.3"/>
    <n v="100.44"/>
    <n v="101.89"/>
    <n v="1"/>
    <n v="6.7"/>
    <n v="12.4"/>
    <n v="92"/>
    <s v="Low"/>
    <n v="1.1850000000000001"/>
    <x v="0"/>
    <s v=""/>
    <n v="4.66"/>
    <n v="9"/>
    <n v="1.45"/>
    <n v="5.7"/>
    <s v="Friday"/>
    <s v="5-10 min"/>
    <n v="1"/>
    <s v="Between 1.0-1.2"/>
  </r>
  <r>
    <s v="RF000166"/>
    <d v="2026-01-02T13:25:00"/>
    <d v="2026-01-02T00:00:00"/>
    <n v="13"/>
    <x v="2"/>
    <x v="1"/>
    <n v="8.5"/>
    <n v="224.99"/>
    <n v="221.67"/>
    <n v="1.2"/>
    <n v="3.6"/>
    <n v="2.6"/>
    <n v="125"/>
    <s v="Medium"/>
    <n v="1.175"/>
    <x v="0"/>
    <s v=""/>
    <n v="4.5"/>
    <n v="0"/>
    <n v="-3.32"/>
    <n v="-1"/>
    <s v="Friday"/>
    <s v="0-5 min"/>
    <n v="1"/>
    <s v="Between 1.0-1.2"/>
  </r>
  <r>
    <s v="RF000167"/>
    <d v="2026-01-02T14:09:00"/>
    <d v="2026-01-02T00:00:00"/>
    <n v="14"/>
    <x v="3"/>
    <x v="1"/>
    <n v="6.7"/>
    <n v="153.97"/>
    <m/>
    <n v="1"/>
    <n v="6.3"/>
    <n v="4.5"/>
    <n v="65"/>
    <s v="Low"/>
    <n v="1.9490000000000001"/>
    <x v="1"/>
    <s v="Driver unavailable"/>
    <n v="4.32"/>
    <n v="0"/>
    <m/>
    <n v="-1.8"/>
    <s v="Friday"/>
    <s v="5-10 min"/>
    <n v="0"/>
    <s v="Above 1.2"/>
  </r>
  <r>
    <s v="RF000168"/>
    <d v="2026-01-02T14:15:00"/>
    <d v="2026-01-02T00:00:00"/>
    <n v="14"/>
    <x v="2"/>
    <x v="0"/>
    <n v="17.7"/>
    <n v="316.3"/>
    <n v="320.60000000000002"/>
    <n v="1"/>
    <n v="4.8"/>
    <n v="2.5"/>
    <n v="107"/>
    <s v="Low"/>
    <n v="1.431"/>
    <x v="0"/>
    <s v=""/>
    <n v="4.41"/>
    <n v="32"/>
    <n v="4.3"/>
    <n v="-2.2999999999999998"/>
    <s v="Friday"/>
    <s v="0-5 min"/>
    <n v="1"/>
    <s v="Above 1.2"/>
  </r>
  <r>
    <s v="RF000169"/>
    <d v="2026-01-02T14:31:00"/>
    <d v="2026-01-02T00:00:00"/>
    <n v="14"/>
    <x v="0"/>
    <x v="1"/>
    <n v="6.5"/>
    <n v="125.02"/>
    <m/>
    <n v="1"/>
    <n v="5.4"/>
    <n v="2.4"/>
    <n v="136"/>
    <s v="Medium"/>
    <n v="1.194"/>
    <x v="2"/>
    <s v="Fare too high"/>
    <n v="4.67"/>
    <n v="0"/>
    <m/>
    <n v="-3"/>
    <s v="Friday"/>
    <s v="5-10 min"/>
    <n v="0"/>
    <s v="Between 1.0-1.2"/>
  </r>
  <r>
    <s v="RF000170"/>
    <d v="2026-01-02T14:34:00"/>
    <d v="2026-01-02T00:00:00"/>
    <n v="14"/>
    <x v="3"/>
    <x v="0"/>
    <n v="10.5"/>
    <n v="173.37"/>
    <n v="176.37"/>
    <n v="1"/>
    <n v="6"/>
    <n v="6.9"/>
    <n v="65"/>
    <s v="Low"/>
    <n v="2.2000000000000002"/>
    <x v="0"/>
    <s v=""/>
    <n v="4.72"/>
    <n v="17"/>
    <n v="3"/>
    <n v="0.9"/>
    <s v="Friday"/>
    <s v="5-10 min"/>
    <n v="1"/>
    <s v="Above 1.2"/>
  </r>
  <r>
    <s v="RF000171"/>
    <d v="2026-01-02T14:35:00"/>
    <d v="2026-01-02T00:00:00"/>
    <n v="14"/>
    <x v="2"/>
    <x v="0"/>
    <n v="3.6"/>
    <n v="106.25"/>
    <n v="110.57"/>
    <n v="1.1000000000000001"/>
    <n v="3.8"/>
    <n v="2.7"/>
    <n v="108"/>
    <s v="Low"/>
    <n v="1.244"/>
    <x v="0"/>
    <s v=""/>
    <n v="4.8099999999999996"/>
    <n v="31"/>
    <n v="4.32"/>
    <n v="-1.1000000000000001"/>
    <s v="Friday"/>
    <s v="0-5 min"/>
    <n v="1"/>
    <s v="Above 1.2"/>
  </r>
  <r>
    <s v="RF000172"/>
    <d v="2026-01-02T14:36:00"/>
    <d v="2026-01-02T00:00:00"/>
    <n v="14"/>
    <x v="1"/>
    <x v="0"/>
    <n v="6.6"/>
    <n v="144.55000000000001"/>
    <n v="145.59"/>
    <n v="1"/>
    <n v="2"/>
    <n v="4.5999999999999996"/>
    <n v="88"/>
    <s v="Low"/>
    <n v="1.5429999999999999"/>
    <x v="0"/>
    <s v=""/>
    <n v="4.74"/>
    <n v="4"/>
    <n v="1.04"/>
    <n v="2.6"/>
    <s v="Friday"/>
    <s v="0-5 min"/>
    <n v="1"/>
    <s v="Above 1.2"/>
  </r>
  <r>
    <s v="RF000173"/>
    <d v="2026-01-02T14:47:00"/>
    <d v="2026-01-02T00:00:00"/>
    <n v="14"/>
    <x v="2"/>
    <x v="0"/>
    <n v="10.9"/>
    <n v="203.56"/>
    <n v="213.93"/>
    <n v="1.1000000000000001"/>
    <n v="2.1"/>
    <n v="1.1000000000000001"/>
    <n v="114"/>
    <s v="Low"/>
    <n v="1.4019999999999999"/>
    <x v="0"/>
    <s v=""/>
    <n v="4.88"/>
    <n v="12"/>
    <n v="10.37"/>
    <n v="-1"/>
    <s v="Friday"/>
    <s v="0-5 min"/>
    <n v="1"/>
    <s v="Above 1.2"/>
  </r>
  <r>
    <s v="RF000174"/>
    <d v="2026-01-02T15:13:00"/>
    <d v="2026-01-02T00:00:00"/>
    <n v="15"/>
    <x v="0"/>
    <x v="0"/>
    <n v="10"/>
    <n v="232.33"/>
    <n v="231.5"/>
    <n v="1.1000000000000001"/>
    <n v="7"/>
    <n v="4.5"/>
    <n v="113"/>
    <s v="Medium"/>
    <n v="0.89100000000000001"/>
    <x v="0"/>
    <s v=""/>
    <n v="4.7"/>
    <n v="36"/>
    <n v="-0.83"/>
    <n v="-2.5"/>
    <s v="Friday"/>
    <s v="5-10 min"/>
    <n v="1"/>
    <s v="Between 0.8-1.0"/>
  </r>
  <r>
    <s v="RF000175"/>
    <d v="2026-01-02T15:22:00"/>
    <d v="2026-01-02T00:00:00"/>
    <n v="15"/>
    <x v="0"/>
    <x v="1"/>
    <n v="1.7"/>
    <n v="76.31"/>
    <n v="79.27"/>
    <n v="1.1000000000000001"/>
    <n v="8.1999999999999993"/>
    <n v="12"/>
    <n v="113"/>
    <s v="Medium"/>
    <n v="0.89900000000000002"/>
    <x v="0"/>
    <s v=""/>
    <n v="4.93"/>
    <n v="0"/>
    <n v="2.96"/>
    <n v="3.8"/>
    <s v="Friday"/>
    <s v="5-10 min"/>
    <n v="1"/>
    <s v="Between 0.8-1.0"/>
  </r>
  <r>
    <s v="RF000176"/>
    <d v="2026-01-02T15:49:00"/>
    <d v="2026-01-02T00:00:00"/>
    <n v="15"/>
    <x v="0"/>
    <x v="0"/>
    <n v="2.2999999999999998"/>
    <n v="73.069999999999993"/>
    <n v="71.02"/>
    <n v="1"/>
    <n v="2.7"/>
    <n v="3.4"/>
    <n v="133"/>
    <s v="Medium"/>
    <n v="1.161"/>
    <x v="0"/>
    <s v=""/>
    <n v="4.84"/>
    <n v="16"/>
    <n v="-2.0499999999999998"/>
    <n v="0.7"/>
    <s v="Friday"/>
    <s v="0-5 min"/>
    <n v="1"/>
    <s v="Between 1.0-1.2"/>
  </r>
  <r>
    <s v="RF000177"/>
    <d v="2026-01-02T16:13:00"/>
    <d v="2026-01-02T00:00:00"/>
    <n v="16"/>
    <x v="0"/>
    <x v="1"/>
    <n v="6.7"/>
    <n v="187.28"/>
    <n v="189.41"/>
    <n v="1.2"/>
    <n v="8.1"/>
    <n v="11.6"/>
    <n v="110"/>
    <s v="Medium"/>
    <n v="0.82699999999999996"/>
    <x v="0"/>
    <s v=""/>
    <n v="4.5999999999999996"/>
    <n v="0"/>
    <n v="2.13"/>
    <n v="3.5"/>
    <s v="Friday"/>
    <s v="5-10 min"/>
    <n v="1"/>
    <s v="Between 0.8-1.0"/>
  </r>
  <r>
    <s v="RF000178"/>
    <d v="2026-01-02T16:43:00"/>
    <d v="2026-01-02T00:00:00"/>
    <n v="16"/>
    <x v="0"/>
    <x v="1"/>
    <n v="4.5"/>
    <n v="126.3"/>
    <m/>
    <n v="1.1000000000000001"/>
    <n v="7.3"/>
    <n v="6.6"/>
    <n v="105"/>
    <s v="Medium"/>
    <n v="0.88100000000000001"/>
    <x v="2"/>
    <s v="Changed plans"/>
    <n v="4.97"/>
    <n v="0"/>
    <m/>
    <n v="-0.7"/>
    <s v="Friday"/>
    <s v="5-10 min"/>
    <n v="0"/>
    <s v="Between 0.8-1.0"/>
  </r>
  <r>
    <s v="RF000179"/>
    <d v="2026-01-02T16:43:00"/>
    <d v="2026-01-02T00:00:00"/>
    <n v="16"/>
    <x v="1"/>
    <x v="0"/>
    <n v="5.3"/>
    <n v="169.4"/>
    <n v="175.32"/>
    <n v="1.3"/>
    <n v="3.6"/>
    <n v="9.8000000000000007"/>
    <n v="75"/>
    <s v="High"/>
    <n v="0.66900000000000004"/>
    <x v="0"/>
    <s v=""/>
    <n v="4.67"/>
    <n v="12"/>
    <n v="5.92"/>
    <n v="6.2"/>
    <s v="Friday"/>
    <s v="0-5 min"/>
    <n v="1"/>
    <s v="Below 0.8"/>
  </r>
  <r>
    <s v="RF000180"/>
    <d v="2026-01-02T17:06:00"/>
    <d v="2026-01-02T00:00:00"/>
    <n v="17"/>
    <x v="1"/>
    <x v="1"/>
    <n v="4.3"/>
    <n v="112.91"/>
    <n v="114.97"/>
    <n v="1"/>
    <n v="7.9"/>
    <n v="9.9"/>
    <n v="80"/>
    <s v="Medium"/>
    <n v="0.84599999999999997"/>
    <x v="0"/>
    <s v=""/>
    <n v="4.7"/>
    <n v="0"/>
    <n v="2.06"/>
    <n v="2"/>
    <s v="Friday"/>
    <s v="5-10 min"/>
    <n v="1"/>
    <s v="Between 0.8-1.0"/>
  </r>
  <r>
    <s v="RF000181"/>
    <d v="2026-01-02T17:25:00"/>
    <d v="2026-01-02T00:00:00"/>
    <n v="17"/>
    <x v="1"/>
    <x v="0"/>
    <n v="9.5"/>
    <n v="174.8"/>
    <n v="184.41"/>
    <n v="1.1000000000000001"/>
    <n v="4.4000000000000004"/>
    <n v="1.9"/>
    <n v="73"/>
    <s v="Medium"/>
    <n v="0.874"/>
    <x v="0"/>
    <s v=""/>
    <n v="4.72"/>
    <n v="3"/>
    <n v="9.61"/>
    <n v="-2.5"/>
    <s v="Friday"/>
    <s v="0-5 min"/>
    <n v="1"/>
    <s v="Between 0.8-1.0"/>
  </r>
  <r>
    <s v="RF000182"/>
    <d v="2026-01-02T17:55:00"/>
    <d v="2026-01-02T00:00:00"/>
    <n v="17"/>
    <x v="3"/>
    <x v="0"/>
    <n v="6"/>
    <n v="154.97999999999999"/>
    <m/>
    <n v="1.2"/>
    <n v="8.5"/>
    <n v="4.4000000000000004"/>
    <n v="53"/>
    <s v="Medium"/>
    <n v="0.94"/>
    <x v="2"/>
    <s v="ETA too high"/>
    <n v="4.8499999999999996"/>
    <n v="14"/>
    <m/>
    <n v="-4.0999999999999996"/>
    <s v="Friday"/>
    <s v="5-10 min"/>
    <n v="0"/>
    <s v="Between 0.8-1.0"/>
  </r>
  <r>
    <s v="RF000183"/>
    <d v="2026-01-02T17:57:00"/>
    <d v="2026-01-02T00:00:00"/>
    <n v="17"/>
    <x v="0"/>
    <x v="0"/>
    <n v="4.7"/>
    <n v="134.07"/>
    <m/>
    <n v="1.3"/>
    <n v="8.5"/>
    <n v="10.5"/>
    <n v="92"/>
    <s v="High"/>
    <n v="0.56999999999999995"/>
    <x v="2"/>
    <s v="ETA too high"/>
    <n v="5"/>
    <n v="5"/>
    <m/>
    <n v="2"/>
    <s v="Friday"/>
    <s v="5-10 min"/>
    <n v="0"/>
    <s v="Below 0.8"/>
  </r>
  <r>
    <s v="RF000184"/>
    <d v="2026-01-02T18:10:00"/>
    <d v="2026-01-02T00:00:00"/>
    <n v="18"/>
    <x v="1"/>
    <x v="0"/>
    <n v="21.5"/>
    <n v="379.87"/>
    <m/>
    <n v="1.1000000000000001"/>
    <n v="11.2"/>
    <n v="13.3"/>
    <n v="76"/>
    <s v="Medium"/>
    <n v="0.86799999999999999"/>
    <x v="2"/>
    <s v="ETA too high"/>
    <n v="4.5599999999999996"/>
    <n v="22"/>
    <m/>
    <n v="2.1"/>
    <s v="Friday"/>
    <s v="10-15 min"/>
    <n v="0"/>
    <s v="Between 0.8-1.0"/>
  </r>
  <r>
    <s v="RF000185"/>
    <d v="2026-01-02T18:41:00"/>
    <d v="2026-01-02T00:00:00"/>
    <n v="18"/>
    <x v="0"/>
    <x v="0"/>
    <n v="10.8"/>
    <n v="231.72"/>
    <m/>
    <n v="1.2"/>
    <n v="7.3"/>
    <n v="10.3"/>
    <n v="82"/>
    <s v="Medium"/>
    <n v="0.64"/>
    <x v="2"/>
    <s v="ETA too high"/>
    <n v="4.93"/>
    <n v="10"/>
    <m/>
    <n v="3"/>
    <s v="Friday"/>
    <s v="5-10 min"/>
    <n v="0"/>
    <s v="Below 0.8"/>
  </r>
  <r>
    <s v="RF000186"/>
    <d v="2026-01-02T18:59:00"/>
    <d v="2026-01-02T00:00:00"/>
    <n v="18"/>
    <x v="2"/>
    <x v="0"/>
    <n v="12.4"/>
    <n v="225.78"/>
    <n v="223.86"/>
    <n v="1"/>
    <n v="4.9000000000000004"/>
    <n v="1"/>
    <n v="92"/>
    <s v="Medium"/>
    <n v="0.84499999999999997"/>
    <x v="0"/>
    <s v=""/>
    <n v="5"/>
    <n v="8"/>
    <n v="-1.92"/>
    <n v="-3.9"/>
    <s v="Friday"/>
    <s v="0-5 min"/>
    <n v="1"/>
    <s v="Between 0.8-1.0"/>
  </r>
  <r>
    <s v="RF000187"/>
    <d v="2026-01-02T19:09:00"/>
    <d v="2026-01-02T00:00:00"/>
    <n v="19"/>
    <x v="0"/>
    <x v="1"/>
    <n v="2.1"/>
    <n v="92.57"/>
    <m/>
    <n v="1.2"/>
    <n v="8.8000000000000007"/>
    <n v="4.5"/>
    <n v="90"/>
    <s v="Medium"/>
    <n v="0.64200000000000002"/>
    <x v="2"/>
    <s v="Fare too high"/>
    <n v="4.99"/>
    <n v="0"/>
    <m/>
    <n v="-4.3"/>
    <s v="Friday"/>
    <s v="5-10 min"/>
    <n v="0"/>
    <s v="Below 0.8"/>
  </r>
  <r>
    <s v="RF000188"/>
    <d v="2026-01-02T19:30:00"/>
    <d v="2026-01-02T00:00:00"/>
    <n v="19"/>
    <x v="1"/>
    <x v="0"/>
    <n v="22.6"/>
    <n v="406.7"/>
    <n v="410.18"/>
    <n v="1.2"/>
    <n v="8"/>
    <n v="3.5"/>
    <n v="80"/>
    <s v="Medium"/>
    <n v="0.83"/>
    <x v="0"/>
    <s v=""/>
    <n v="4.59"/>
    <n v="10"/>
    <n v="3.48"/>
    <n v="-4.5"/>
    <s v="Friday"/>
    <s v="5-10 min"/>
    <n v="1"/>
    <s v="Between 0.8-1.0"/>
  </r>
  <r>
    <s v="RF000189"/>
    <d v="2026-01-02T19:45:00"/>
    <d v="2026-01-02T00:00:00"/>
    <n v="19"/>
    <x v="4"/>
    <x v="1"/>
    <n v="20.8"/>
    <n v="344.55"/>
    <n v="342.94"/>
    <n v="1"/>
    <n v="6.5"/>
    <n v="4.5"/>
    <n v="49"/>
    <s v="Low"/>
    <n v="1.591"/>
    <x v="0"/>
    <s v=""/>
    <n v="4.96"/>
    <n v="0"/>
    <n v="-1.61"/>
    <n v="-2"/>
    <s v="Friday"/>
    <s v="5-10 min"/>
    <n v="1"/>
    <s v="Above 1.2"/>
  </r>
  <r>
    <s v="RF000190"/>
    <d v="2026-01-02T19:45:00"/>
    <d v="2026-01-02T00:00:00"/>
    <n v="19"/>
    <x v="1"/>
    <x v="1"/>
    <n v="9.4"/>
    <n v="217.39"/>
    <n v="207.02"/>
    <n v="1.1000000000000001"/>
    <n v="5.6"/>
    <n v="8.3000000000000007"/>
    <n v="75"/>
    <s v="Medium"/>
    <n v="0.81599999999999995"/>
    <x v="0"/>
    <s v=""/>
    <n v="4.78"/>
    <n v="0"/>
    <n v="-10.37"/>
    <n v="2.7"/>
    <s v="Friday"/>
    <s v="5-10 min"/>
    <n v="1"/>
    <s v="Between 0.8-1.0"/>
  </r>
  <r>
    <s v="RF000191"/>
    <d v="2026-01-02T19:49:00"/>
    <d v="2026-01-02T00:00:00"/>
    <n v="19"/>
    <x v="1"/>
    <x v="1"/>
    <n v="5.9"/>
    <n v="127.54"/>
    <m/>
    <n v="1"/>
    <n v="7.8"/>
    <n v="8.6999999999999993"/>
    <n v="82"/>
    <s v="Medium"/>
    <n v="0.86699999999999999"/>
    <x v="1"/>
    <s v="Driver unavailable"/>
    <n v="4.4800000000000004"/>
    <n v="0"/>
    <m/>
    <n v="0.9"/>
    <s v="Friday"/>
    <s v="5-10 min"/>
    <n v="0"/>
    <s v="Between 0.8-1.0"/>
  </r>
  <r>
    <s v="RF000192"/>
    <d v="2026-01-02T19:59:00"/>
    <d v="2026-01-02T00:00:00"/>
    <n v="19"/>
    <x v="2"/>
    <x v="0"/>
    <n v="3.1"/>
    <n v="98.3"/>
    <n v="90.97"/>
    <n v="1.2"/>
    <n v="4.5"/>
    <n v="1"/>
    <n v="105"/>
    <s v="High"/>
    <n v="0.79800000000000004"/>
    <x v="0"/>
    <s v=""/>
    <n v="4.51"/>
    <n v="26"/>
    <n v="-7.33"/>
    <n v="-3.5"/>
    <s v="Friday"/>
    <s v="0-5 min"/>
    <n v="1"/>
    <s v="Below 0.8"/>
  </r>
  <r>
    <s v="RF000193"/>
    <d v="2026-01-02T20:08:00"/>
    <d v="2026-01-02T00:00:00"/>
    <n v="20"/>
    <x v="0"/>
    <x v="0"/>
    <n v="10"/>
    <n v="253.58"/>
    <n v="246"/>
    <n v="1.3"/>
    <n v="2.1"/>
    <n v="1"/>
    <n v="117"/>
    <s v="High"/>
    <n v="0.77400000000000002"/>
    <x v="0"/>
    <s v=""/>
    <n v="4.45"/>
    <n v="14"/>
    <n v="-7.58"/>
    <n v="-1.1000000000000001"/>
    <s v="Friday"/>
    <s v="0-5 min"/>
    <n v="1"/>
    <s v="Below 0.8"/>
  </r>
  <r>
    <s v="RF000194"/>
    <d v="2026-01-02T20:09:00"/>
    <d v="2026-01-02T00:00:00"/>
    <n v="20"/>
    <x v="1"/>
    <x v="0"/>
    <n v="18.100000000000001"/>
    <n v="321.27999999999997"/>
    <n v="335.71"/>
    <n v="1.2"/>
    <n v="7.6"/>
    <n v="9.5"/>
    <n v="67"/>
    <s v="Medium"/>
    <n v="0.7"/>
    <x v="0"/>
    <s v=""/>
    <n v="4.74"/>
    <n v="11"/>
    <n v="14.43"/>
    <n v="1.9"/>
    <s v="Friday"/>
    <s v="5-10 min"/>
    <n v="1"/>
    <s v="Below 0.8"/>
  </r>
  <r>
    <s v="RF000195"/>
    <d v="2026-01-02T20:20:00"/>
    <d v="2026-01-02T00:00:00"/>
    <n v="20"/>
    <x v="4"/>
    <x v="0"/>
    <n v="6.1"/>
    <n v="126.1"/>
    <n v="122.61"/>
    <n v="1"/>
    <n v="10.5"/>
    <n v="14.8"/>
    <n v="46"/>
    <s v="Medium"/>
    <n v="0.84599999999999997"/>
    <x v="0"/>
    <s v=""/>
    <n v="4.7699999999999996"/>
    <n v="8"/>
    <n v="-3.49"/>
    <n v="4.3"/>
    <s v="Friday"/>
    <s v="10-15 min"/>
    <n v="1"/>
    <s v="Between 0.8-1.0"/>
  </r>
  <r>
    <s v="RF000196"/>
    <d v="2026-01-02T20:24:00"/>
    <d v="2026-01-02T00:00:00"/>
    <n v="20"/>
    <x v="4"/>
    <x v="0"/>
    <n v="2.2999999999999998"/>
    <n v="70.790000000000006"/>
    <n v="73.3"/>
    <n v="1"/>
    <n v="6.7"/>
    <n v="9.1"/>
    <n v="46"/>
    <s v="Low"/>
    <n v="0.93899999999999995"/>
    <x v="0"/>
    <s v=""/>
    <n v="4.74"/>
    <n v="12"/>
    <n v="2.5099999999999998"/>
    <n v="2.4"/>
    <s v="Friday"/>
    <s v="5-10 min"/>
    <n v="1"/>
    <s v="Between 0.8-1.0"/>
  </r>
  <r>
    <s v="RF000197"/>
    <d v="2026-01-02T20:41:00"/>
    <d v="2026-01-02T00:00:00"/>
    <n v="20"/>
    <x v="3"/>
    <x v="0"/>
    <n v="5.4"/>
    <n v="122.61"/>
    <n v="123.71"/>
    <n v="1.1000000000000001"/>
    <n v="3.4"/>
    <n v="8.9"/>
    <n v="59"/>
    <s v="Low"/>
    <n v="1.1639999999999999"/>
    <x v="0"/>
    <s v=""/>
    <n v="4.54"/>
    <n v="1"/>
    <n v="1.1000000000000001"/>
    <n v="5.5"/>
    <s v="Friday"/>
    <s v="0-5 min"/>
    <n v="1"/>
    <s v="Between 1.0-1.2"/>
  </r>
  <r>
    <s v="RF000198"/>
    <d v="2026-01-02T20:53:00"/>
    <d v="2026-01-02T00:00:00"/>
    <n v="20"/>
    <x v="3"/>
    <x v="1"/>
    <n v="3.8"/>
    <n v="90.27"/>
    <m/>
    <n v="1"/>
    <n v="4.4000000000000004"/>
    <n v="6.4"/>
    <n v="52"/>
    <s v="Low"/>
    <n v="1.2889999999999999"/>
    <x v="2"/>
    <s v="Changed plans"/>
    <n v="4.51"/>
    <n v="0"/>
    <m/>
    <n v="2"/>
    <s v="Friday"/>
    <s v="0-5 min"/>
    <n v="0"/>
    <s v="Above 1.2"/>
  </r>
  <r>
    <s v="RF000199"/>
    <d v="2026-01-02T21:09:00"/>
    <d v="2026-01-02T00:00:00"/>
    <n v="21"/>
    <x v="2"/>
    <x v="1"/>
    <n v="2.6"/>
    <n v="80.14"/>
    <n v="79.02"/>
    <n v="1.1000000000000001"/>
    <n v="4.8"/>
    <n v="10.199999999999999"/>
    <n v="95"/>
    <s v="Medium"/>
    <n v="0.97399999999999998"/>
    <x v="0"/>
    <s v=""/>
    <n v="4.79"/>
    <n v="0"/>
    <n v="-1.1200000000000001"/>
    <n v="5.4"/>
    <s v="Friday"/>
    <s v="0-5 min"/>
    <n v="1"/>
    <s v="Between 0.8-1.0"/>
  </r>
  <r>
    <s v="RF000200"/>
    <d v="2026-01-02T21:17:00"/>
    <d v="2026-01-02T00:00:00"/>
    <n v="21"/>
    <x v="1"/>
    <x v="0"/>
    <n v="1.3"/>
    <n v="62.06"/>
    <n v="61.5"/>
    <n v="1"/>
    <n v="2.8"/>
    <n v="10.9"/>
    <n v="78"/>
    <s v="Low"/>
    <n v="1.2070000000000001"/>
    <x v="0"/>
    <s v=""/>
    <n v="4.8600000000000003"/>
    <n v="9"/>
    <n v="-0.56000000000000005"/>
    <n v="8.1"/>
    <s v="Friday"/>
    <s v="0-5 min"/>
    <n v="1"/>
    <s v="Above 1.2"/>
  </r>
  <r>
    <s v="RF000201"/>
    <d v="2026-01-02T21:25:00"/>
    <d v="2026-01-02T00:00:00"/>
    <n v="21"/>
    <x v="0"/>
    <x v="1"/>
    <n v="16.7"/>
    <n v="280.33999999999997"/>
    <m/>
    <n v="1.1000000000000001"/>
    <n v="3.5"/>
    <n v="3.8"/>
    <n v="114"/>
    <s v="Medium"/>
    <n v="0.874"/>
    <x v="2"/>
    <s v="ETA too high"/>
    <n v="4.7300000000000004"/>
    <n v="0"/>
    <m/>
    <n v="0.3"/>
    <s v="Friday"/>
    <s v="0-5 min"/>
    <n v="0"/>
    <s v="Between 0.8-1.0"/>
  </r>
  <r>
    <s v="RF000202"/>
    <d v="2026-01-02T21:40:00"/>
    <d v="2026-01-02T00:00:00"/>
    <n v="21"/>
    <x v="0"/>
    <x v="0"/>
    <n v="13.1"/>
    <n v="290.58"/>
    <n v="291.43"/>
    <n v="1.1000000000000001"/>
    <n v="6.4"/>
    <n v="9.5"/>
    <n v="118"/>
    <s v="Medium"/>
    <n v="0.88500000000000001"/>
    <x v="0"/>
    <s v=""/>
    <n v="4.55"/>
    <n v="4"/>
    <n v="0.85"/>
    <n v="3.1"/>
    <s v="Friday"/>
    <s v="5-10 min"/>
    <n v="1"/>
    <s v="Between 0.8-1.0"/>
  </r>
  <r>
    <s v="RF000203"/>
    <d v="2026-01-02T21:41:00"/>
    <d v="2026-01-02T00:00:00"/>
    <n v="21"/>
    <x v="0"/>
    <x v="0"/>
    <n v="4.2"/>
    <n v="137.59"/>
    <n v="135.38999999999999"/>
    <n v="1.2"/>
    <n v="7.7"/>
    <n v="2.2000000000000002"/>
    <n v="97"/>
    <s v="Medium"/>
    <n v="0.68200000000000005"/>
    <x v="0"/>
    <s v=""/>
    <n v="4.62"/>
    <n v="12"/>
    <n v="-2.2000000000000002"/>
    <n v="-5.5"/>
    <s v="Friday"/>
    <s v="5-10 min"/>
    <n v="1"/>
    <s v="Below 0.8"/>
  </r>
  <r>
    <s v="RF000204"/>
    <d v="2026-01-02T22:40:00"/>
    <d v="2026-01-02T00:00:00"/>
    <n v="22"/>
    <x v="3"/>
    <x v="0"/>
    <n v="0.7"/>
    <n v="48.76"/>
    <n v="48.72"/>
    <n v="1"/>
    <n v="2.4"/>
    <n v="5.4"/>
    <n v="60"/>
    <s v="Low"/>
    <n v="1.4039999999999999"/>
    <x v="0"/>
    <s v=""/>
    <n v="4.8499999999999996"/>
    <n v="6"/>
    <n v="-0.04"/>
    <n v="3"/>
    <s v="Friday"/>
    <s v="0-5 min"/>
    <n v="1"/>
    <s v="Above 1.2"/>
  </r>
  <r>
    <s v="RF000205"/>
    <d v="2026-01-02T22:55:00"/>
    <d v="2026-01-02T00:00:00"/>
    <n v="22"/>
    <x v="0"/>
    <x v="1"/>
    <n v="7.5"/>
    <n v="203.04"/>
    <n v="201.01"/>
    <n v="1.2"/>
    <n v="3.2"/>
    <n v="1"/>
    <n v="96"/>
    <s v="Medium"/>
    <n v="0.71599999999999997"/>
    <x v="0"/>
    <s v=""/>
    <n v="4.57"/>
    <n v="0"/>
    <n v="-2.0299999999999998"/>
    <n v="-2.2000000000000002"/>
    <s v="Friday"/>
    <s v="0-5 min"/>
    <n v="1"/>
    <s v="Below 0.8"/>
  </r>
  <r>
    <s v="RF000206"/>
    <d v="2026-01-02T22:58:00"/>
    <d v="2026-01-02T00:00:00"/>
    <n v="22"/>
    <x v="0"/>
    <x v="0"/>
    <n v="13.9"/>
    <n v="327.52"/>
    <n v="313.06"/>
    <n v="1.3"/>
    <n v="5.9"/>
    <n v="8.6999999999999993"/>
    <n v="91"/>
    <s v="Medium"/>
    <n v="0.67700000000000005"/>
    <x v="0"/>
    <s v=""/>
    <n v="4.83"/>
    <n v="3"/>
    <n v="-14.46"/>
    <n v="2.8"/>
    <s v="Friday"/>
    <s v="5-10 min"/>
    <n v="1"/>
    <s v="Below 0.8"/>
  </r>
  <r>
    <s v="RF000207"/>
    <d v="2026-01-02T23:09:00"/>
    <d v="2026-01-02T00:00:00"/>
    <n v="23"/>
    <x v="0"/>
    <x v="0"/>
    <n v="17.899999999999999"/>
    <n v="268.81"/>
    <m/>
    <n v="1"/>
    <n v="3.2"/>
    <n v="2.7"/>
    <n v="128"/>
    <s v="Low"/>
    <n v="1.353"/>
    <x v="2"/>
    <s v="Fare too high"/>
    <n v="4.66"/>
    <n v="5"/>
    <m/>
    <n v="-0.5"/>
    <s v="Friday"/>
    <s v="0-5 min"/>
    <n v="0"/>
    <s v="Above 1.2"/>
  </r>
  <r>
    <s v="RF000208"/>
    <d v="2026-01-02T23:15:00"/>
    <d v="2026-01-02T00:00:00"/>
    <n v="23"/>
    <x v="4"/>
    <x v="0"/>
    <n v="7.5"/>
    <n v="139.05000000000001"/>
    <n v="142.47999999999999"/>
    <n v="1"/>
    <n v="5.4"/>
    <n v="7.6"/>
    <n v="61"/>
    <s v="Low"/>
    <n v="2.1850000000000001"/>
    <x v="0"/>
    <s v=""/>
    <n v="4.68"/>
    <n v="4"/>
    <n v="3.43"/>
    <n v="2.2000000000000002"/>
    <s v="Friday"/>
    <s v="5-10 min"/>
    <n v="1"/>
    <s v="Above 1.2"/>
  </r>
  <r>
    <s v="RF000209"/>
    <d v="2026-01-02T23:23:00"/>
    <d v="2026-01-02T00:00:00"/>
    <n v="23"/>
    <x v="0"/>
    <x v="0"/>
    <n v="3.1"/>
    <n v="95.8"/>
    <n v="95.78"/>
    <n v="1"/>
    <n v="2.5"/>
    <n v="1"/>
    <n v="125"/>
    <s v="Medium"/>
    <n v="1.1259999999999999"/>
    <x v="0"/>
    <s v=""/>
    <n v="4.9400000000000004"/>
    <n v="46"/>
    <n v="-0.02"/>
    <n v="-1.5"/>
    <s v="Friday"/>
    <s v="0-5 min"/>
    <n v="1"/>
    <s v="Between 1.0-1.2"/>
  </r>
  <r>
    <s v="RF000210"/>
    <d v="2026-01-02T23:45:00"/>
    <d v="2026-01-02T00:00:00"/>
    <n v="23"/>
    <x v="0"/>
    <x v="0"/>
    <n v="6.7"/>
    <n v="168.3"/>
    <n v="167.51"/>
    <n v="1.1000000000000001"/>
    <n v="4.8"/>
    <n v="4.5"/>
    <n v="141"/>
    <s v="Low"/>
    <n v="1.413"/>
    <x v="0"/>
    <s v=""/>
    <n v="4.7300000000000004"/>
    <n v="6"/>
    <n v="-0.79"/>
    <n v="-0.3"/>
    <s v="Friday"/>
    <s v="0-5 min"/>
    <n v="1"/>
    <s v="Above 1.2"/>
  </r>
  <r>
    <s v="RF000211"/>
    <d v="2026-01-03T00:01:00"/>
    <d v="2026-01-03T00:00:00"/>
    <n v="0"/>
    <x v="3"/>
    <x v="0"/>
    <n v="4.9000000000000004"/>
    <n v="123.33"/>
    <n v="124.75"/>
    <n v="1"/>
    <n v="4.8"/>
    <n v="7.9"/>
    <n v="58"/>
    <s v="Low"/>
    <n v="1.653"/>
    <x v="0"/>
    <s v=""/>
    <n v="4.57"/>
    <n v="4"/>
    <n v="1.42"/>
    <n v="3.1"/>
    <s v="Saturday"/>
    <s v="0-5 min"/>
    <n v="1"/>
    <s v="Above 1.2"/>
  </r>
  <r>
    <s v="RF000212"/>
    <d v="2026-01-03T00:06:00"/>
    <d v="2026-01-03T00:00:00"/>
    <n v="0"/>
    <x v="0"/>
    <x v="1"/>
    <n v="4.4000000000000004"/>
    <n v="117.06"/>
    <n v="112.9"/>
    <n v="1.1000000000000001"/>
    <n v="6.1"/>
    <n v="8"/>
    <n v="103"/>
    <s v="Medium"/>
    <n v="0.91400000000000003"/>
    <x v="0"/>
    <s v=""/>
    <n v="4.4400000000000004"/>
    <n v="0"/>
    <n v="-4.16"/>
    <n v="1.9"/>
    <s v="Saturday"/>
    <s v="5-10 min"/>
    <n v="1"/>
    <s v="Between 0.8-1.0"/>
  </r>
  <r>
    <s v="RF000213"/>
    <d v="2026-01-03T00:17:00"/>
    <d v="2026-01-03T00:00:00"/>
    <n v="0"/>
    <x v="4"/>
    <x v="0"/>
    <n v="12"/>
    <n v="219.58"/>
    <m/>
    <n v="1.1000000000000001"/>
    <n v="3.8"/>
    <n v="1"/>
    <n v="54"/>
    <s v="Low"/>
    <n v="1.8009999999999999"/>
    <x v="2"/>
    <s v="ETA too high"/>
    <n v="4.34"/>
    <n v="3"/>
    <m/>
    <n v="-2.8"/>
    <s v="Saturday"/>
    <s v="0-5 min"/>
    <n v="0"/>
    <s v="Above 1.2"/>
  </r>
  <r>
    <s v="RF000214"/>
    <d v="2026-01-03T01:03:00"/>
    <d v="2026-01-03T00:00:00"/>
    <n v="1"/>
    <x v="4"/>
    <x v="0"/>
    <n v="7.7"/>
    <n v="142.49"/>
    <n v="147.24"/>
    <n v="1"/>
    <n v="2.5"/>
    <n v="2.9"/>
    <n v="50"/>
    <s v="Low"/>
    <n v="1.6160000000000001"/>
    <x v="0"/>
    <s v=""/>
    <n v="4.74"/>
    <n v="13"/>
    <n v="4.75"/>
    <n v="0.4"/>
    <s v="Saturday"/>
    <s v="0-5 min"/>
    <n v="1"/>
    <s v="Above 1.2"/>
  </r>
  <r>
    <s v="RF000215"/>
    <d v="2026-01-03T01:15:00"/>
    <d v="2026-01-03T00:00:00"/>
    <n v="1"/>
    <x v="3"/>
    <x v="0"/>
    <n v="1.8"/>
    <n v="74.73"/>
    <n v="76.319999999999993"/>
    <n v="1.1000000000000001"/>
    <n v="3.3"/>
    <n v="2.2000000000000002"/>
    <n v="65"/>
    <s v="Low"/>
    <n v="2.2000000000000002"/>
    <x v="0"/>
    <s v=""/>
    <n v="4.71"/>
    <n v="12"/>
    <n v="1.59"/>
    <n v="-1.1000000000000001"/>
    <s v="Saturday"/>
    <s v="0-5 min"/>
    <n v="1"/>
    <s v="Above 1.2"/>
  </r>
  <r>
    <s v="RF000216"/>
    <d v="2026-01-03T01:58:00"/>
    <d v="2026-01-03T00:00:00"/>
    <n v="1"/>
    <x v="3"/>
    <x v="0"/>
    <n v="12.1"/>
    <n v="221.62"/>
    <n v="206.12"/>
    <n v="1.1000000000000001"/>
    <n v="3.6"/>
    <n v="1.4"/>
    <n v="73"/>
    <s v="Low"/>
    <n v="1.7549999999999999"/>
    <x v="0"/>
    <s v=""/>
    <n v="5"/>
    <n v="4"/>
    <n v="-15.5"/>
    <n v="-2.2000000000000002"/>
    <s v="Saturday"/>
    <s v="0-5 min"/>
    <n v="1"/>
    <s v="Above 1.2"/>
  </r>
  <r>
    <s v="RF000217"/>
    <d v="2026-01-03T02:10:00"/>
    <d v="2026-01-03T00:00:00"/>
    <n v="2"/>
    <x v="3"/>
    <x v="0"/>
    <n v="16.8"/>
    <n v="328.97"/>
    <n v="327.11"/>
    <n v="1.1000000000000001"/>
    <n v="8.1"/>
    <n v="6.8"/>
    <n v="72"/>
    <s v="Low"/>
    <n v="1.758"/>
    <x v="0"/>
    <s v=""/>
    <n v="4.8"/>
    <n v="4"/>
    <n v="-1.86"/>
    <n v="-1.3"/>
    <s v="Saturday"/>
    <s v="5-10 min"/>
    <n v="1"/>
    <s v="Above 1.2"/>
  </r>
  <r>
    <s v="RF000218"/>
    <d v="2026-01-03T02:14:00"/>
    <d v="2026-01-03T00:00:00"/>
    <n v="2"/>
    <x v="0"/>
    <x v="0"/>
    <n v="2.9"/>
    <n v="91.29"/>
    <n v="91.27"/>
    <n v="1"/>
    <n v="2.9"/>
    <n v="6"/>
    <n v="142"/>
    <s v="Low"/>
    <n v="1.486"/>
    <x v="0"/>
    <s v=""/>
    <n v="4.83"/>
    <n v="47"/>
    <n v="-0.02"/>
    <n v="3.1"/>
    <s v="Saturday"/>
    <s v="0-5 min"/>
    <n v="1"/>
    <s v="Above 1.2"/>
  </r>
  <r>
    <s v="RF000219"/>
    <d v="2026-01-03T02:18:00"/>
    <d v="2026-01-03T00:00:00"/>
    <n v="2"/>
    <x v="0"/>
    <x v="1"/>
    <n v="7.6"/>
    <n v="167.96"/>
    <n v="165.39"/>
    <n v="1"/>
    <n v="7.9"/>
    <n v="13.4"/>
    <n v="134"/>
    <s v="Low"/>
    <n v="1.54"/>
    <x v="0"/>
    <s v=""/>
    <n v="4.62"/>
    <n v="0"/>
    <n v="-2.57"/>
    <n v="5.5"/>
    <s v="Saturday"/>
    <s v="5-10 min"/>
    <n v="1"/>
    <s v="Above 1.2"/>
  </r>
  <r>
    <s v="RF000220"/>
    <d v="2026-01-03T02:24:00"/>
    <d v="2026-01-03T00:00:00"/>
    <n v="2"/>
    <x v="0"/>
    <x v="0"/>
    <n v="4.8"/>
    <n v="112.15"/>
    <n v="108.72"/>
    <n v="1"/>
    <n v="4.4000000000000004"/>
    <n v="7.1"/>
    <n v="125"/>
    <s v="Medium"/>
    <n v="0.97899999999999998"/>
    <x v="0"/>
    <s v=""/>
    <n v="4.58"/>
    <n v="23"/>
    <n v="-3.43"/>
    <n v="2.7"/>
    <s v="Saturday"/>
    <s v="0-5 min"/>
    <n v="1"/>
    <s v="Between 0.8-1.0"/>
  </r>
  <r>
    <s v="RF000221"/>
    <d v="2026-01-03T02:31:00"/>
    <d v="2026-01-03T00:00:00"/>
    <n v="2"/>
    <x v="0"/>
    <x v="1"/>
    <n v="1.2"/>
    <n v="71.209999999999994"/>
    <n v="71.069999999999993"/>
    <n v="1.2"/>
    <n v="3.9"/>
    <n v="2.9"/>
    <n v="124"/>
    <s v="Medium"/>
    <n v="0.91200000000000003"/>
    <x v="0"/>
    <s v=""/>
    <n v="4.87"/>
    <n v="0"/>
    <n v="-0.14000000000000001"/>
    <n v="-1"/>
    <s v="Saturday"/>
    <s v="0-5 min"/>
    <n v="1"/>
    <s v="Between 0.8-1.0"/>
  </r>
  <r>
    <s v="RF000222"/>
    <d v="2026-01-03T02:54:00"/>
    <d v="2026-01-03T00:00:00"/>
    <n v="2"/>
    <x v="1"/>
    <x v="0"/>
    <n v="6.7"/>
    <n v="158.03"/>
    <n v="153.79"/>
    <n v="1.1000000000000001"/>
    <n v="2.6"/>
    <n v="3.5"/>
    <n v="103"/>
    <s v="Low"/>
    <n v="1.427"/>
    <x v="0"/>
    <s v=""/>
    <n v="4.66"/>
    <n v="43"/>
    <n v="-4.24"/>
    <n v="0.9"/>
    <s v="Saturday"/>
    <s v="0-5 min"/>
    <n v="1"/>
    <s v="Above 1.2"/>
  </r>
  <r>
    <s v="RF000223"/>
    <d v="2026-01-03T02:59:00"/>
    <d v="2026-01-03T00:00:00"/>
    <n v="2"/>
    <x v="0"/>
    <x v="0"/>
    <n v="9.6999999999999993"/>
    <n v="184.47"/>
    <m/>
    <n v="1"/>
    <n v="2"/>
    <n v="2.9"/>
    <n v="112"/>
    <s v="Low"/>
    <n v="1.0980000000000001"/>
    <x v="2"/>
    <s v="ETA too high"/>
    <n v="4.55"/>
    <n v="68"/>
    <m/>
    <n v="0.9"/>
    <s v="Saturday"/>
    <s v="0-5 min"/>
    <n v="0"/>
    <s v="Between 1.0-1.2"/>
  </r>
  <r>
    <s v="RF000224"/>
    <d v="2026-01-03T03:07:00"/>
    <d v="2026-01-03T00:00:00"/>
    <n v="3"/>
    <x v="0"/>
    <x v="0"/>
    <n v="6.8"/>
    <n v="149.97"/>
    <n v="142.76"/>
    <n v="1.1000000000000001"/>
    <n v="5"/>
    <n v="8.6"/>
    <n v="95"/>
    <s v="Medium"/>
    <n v="0.76200000000000001"/>
    <x v="0"/>
    <s v=""/>
    <n v="4.99"/>
    <n v="5"/>
    <n v="-7.21"/>
    <n v="3.6"/>
    <s v="Saturday"/>
    <s v="0-5 min"/>
    <n v="1"/>
    <s v="Below 0.8"/>
  </r>
  <r>
    <s v="RF000225"/>
    <d v="2026-01-03T03:09:00"/>
    <d v="2026-01-03T00:00:00"/>
    <n v="3"/>
    <x v="1"/>
    <x v="0"/>
    <n v="13.5"/>
    <n v="259.67"/>
    <n v="264.38"/>
    <n v="1.2"/>
    <n v="3.8"/>
    <n v="4.7"/>
    <n v="104"/>
    <s v="Low"/>
    <n v="1.3839999999999999"/>
    <x v="0"/>
    <s v=""/>
    <n v="4.67"/>
    <n v="3"/>
    <n v="4.71"/>
    <n v="0.9"/>
    <s v="Saturday"/>
    <s v="0-5 min"/>
    <n v="1"/>
    <s v="Above 1.2"/>
  </r>
  <r>
    <s v="RF000226"/>
    <d v="2026-01-03T03:18:00"/>
    <d v="2026-01-03T00:00:00"/>
    <n v="3"/>
    <x v="3"/>
    <x v="0"/>
    <n v="6.4"/>
    <n v="127.97"/>
    <n v="135.16"/>
    <n v="1"/>
    <n v="4"/>
    <n v="6.6"/>
    <n v="72"/>
    <s v="Low"/>
    <n v="2.0350000000000001"/>
    <x v="0"/>
    <s v=""/>
    <n v="4.55"/>
    <n v="46"/>
    <n v="7.19"/>
    <n v="2.6"/>
    <s v="Saturday"/>
    <s v="0-5 min"/>
    <n v="1"/>
    <s v="Above 1.2"/>
  </r>
  <r>
    <s v="RF000227"/>
    <d v="2026-01-03T03:20:00"/>
    <d v="2026-01-03T00:00:00"/>
    <n v="3"/>
    <x v="0"/>
    <x v="0"/>
    <n v="1.3"/>
    <n v="65.08"/>
    <m/>
    <n v="1.1000000000000001"/>
    <n v="8.6999999999999993"/>
    <n v="9.6999999999999993"/>
    <n v="144"/>
    <s v="Medium"/>
    <n v="1.167"/>
    <x v="2"/>
    <s v="ETA too high"/>
    <n v="5"/>
    <n v="3"/>
    <m/>
    <n v="1"/>
    <s v="Saturday"/>
    <s v="5-10 min"/>
    <n v="0"/>
    <s v="Between 1.0-1.2"/>
  </r>
  <r>
    <s v="RF000228"/>
    <d v="2026-01-03T03:37:00"/>
    <d v="2026-01-03T00:00:00"/>
    <n v="3"/>
    <x v="0"/>
    <x v="0"/>
    <n v="3.3"/>
    <n v="84.28"/>
    <m/>
    <n v="1"/>
    <n v="6.9"/>
    <n v="9.3000000000000007"/>
    <n v="139"/>
    <s v="Low"/>
    <n v="1.466"/>
    <x v="1"/>
    <s v="Vehicle issue"/>
    <n v="4.5999999999999996"/>
    <n v="3"/>
    <m/>
    <n v="2.4"/>
    <s v="Saturday"/>
    <s v="5-10 min"/>
    <n v="0"/>
    <s v="Above 1.2"/>
  </r>
  <r>
    <s v="RF000229"/>
    <d v="2026-01-03T03:46:00"/>
    <d v="2026-01-03T00:00:00"/>
    <n v="3"/>
    <x v="0"/>
    <x v="1"/>
    <n v="11.2"/>
    <n v="255.38"/>
    <m/>
    <n v="1.1000000000000001"/>
    <n v="4.0999999999999996"/>
    <n v="7.6"/>
    <n v="135"/>
    <s v="Low"/>
    <n v="1.3959999999999999"/>
    <x v="2"/>
    <s v="Fare too high"/>
    <n v="4.6399999999999997"/>
    <n v="0"/>
    <m/>
    <n v="3.5"/>
    <s v="Saturday"/>
    <s v="0-5 min"/>
    <n v="0"/>
    <s v="Above 1.2"/>
  </r>
  <r>
    <s v="RF000230"/>
    <d v="2026-01-03T03:46:00"/>
    <d v="2026-01-03T00:00:00"/>
    <n v="3"/>
    <x v="0"/>
    <x v="0"/>
    <n v="0.7"/>
    <n v="53.06"/>
    <n v="55.95"/>
    <n v="1"/>
    <n v="3.1"/>
    <n v="1"/>
    <n v="128"/>
    <s v="Medium"/>
    <n v="1.1259999999999999"/>
    <x v="0"/>
    <s v=""/>
    <n v="4.99"/>
    <n v="6"/>
    <n v="2.89"/>
    <n v="-2.1"/>
    <s v="Saturday"/>
    <s v="0-5 min"/>
    <n v="1"/>
    <s v="Between 1.0-1.2"/>
  </r>
  <r>
    <s v="RF000231"/>
    <d v="2026-01-03T04:20:00"/>
    <d v="2026-01-03T00:00:00"/>
    <n v="4"/>
    <x v="2"/>
    <x v="0"/>
    <n v="3.5"/>
    <n v="99.63"/>
    <n v="97.29"/>
    <n v="1"/>
    <n v="2"/>
    <n v="2.2999999999999998"/>
    <n v="112"/>
    <s v="Low"/>
    <n v="1.21"/>
    <x v="0"/>
    <s v=""/>
    <n v="5"/>
    <n v="1"/>
    <n v="-2.34"/>
    <n v="0.3"/>
    <s v="Saturday"/>
    <s v="0-5 min"/>
    <n v="1"/>
    <s v="Above 1.2"/>
  </r>
  <r>
    <s v="RF000232"/>
    <d v="2026-01-03T04:25:00"/>
    <d v="2026-01-03T00:00:00"/>
    <n v="4"/>
    <x v="4"/>
    <x v="0"/>
    <n v="6.6"/>
    <n v="143.13999999999999"/>
    <n v="135.18"/>
    <n v="1"/>
    <n v="4.5"/>
    <n v="4.5999999999999996"/>
    <n v="62"/>
    <s v="Low"/>
    <n v="1.7250000000000001"/>
    <x v="0"/>
    <s v=""/>
    <n v="4.75"/>
    <n v="2"/>
    <n v="-7.96"/>
    <n v="0.1"/>
    <s v="Saturday"/>
    <s v="0-5 min"/>
    <n v="1"/>
    <s v="Above 1.2"/>
  </r>
  <r>
    <s v="RF000233"/>
    <d v="2026-01-03T04:48:00"/>
    <d v="2026-01-03T00:00:00"/>
    <n v="4"/>
    <x v="3"/>
    <x v="1"/>
    <n v="11.3"/>
    <n v="220.52"/>
    <n v="209.39"/>
    <n v="1"/>
    <n v="6"/>
    <n v="9.1"/>
    <n v="77"/>
    <s v="Low"/>
    <n v="1.615"/>
    <x v="0"/>
    <s v=""/>
    <n v="5"/>
    <n v="0"/>
    <n v="-11.13"/>
    <n v="3.1"/>
    <s v="Saturday"/>
    <s v="5-10 min"/>
    <n v="1"/>
    <s v="Above 1.2"/>
  </r>
  <r>
    <s v="RF000234"/>
    <d v="2026-01-03T04:53:00"/>
    <d v="2026-01-03T00:00:00"/>
    <n v="4"/>
    <x v="3"/>
    <x v="0"/>
    <n v="14.4"/>
    <n v="252.38"/>
    <n v="244.55"/>
    <n v="1"/>
    <n v="6.7"/>
    <n v="7.4"/>
    <n v="74"/>
    <s v="Low"/>
    <n v="2.2000000000000002"/>
    <x v="0"/>
    <s v=""/>
    <n v="4.7"/>
    <n v="2"/>
    <n v="-7.83"/>
    <n v="0.7"/>
    <s v="Saturday"/>
    <s v="5-10 min"/>
    <n v="1"/>
    <s v="Above 1.2"/>
  </r>
  <r>
    <s v="RF000235"/>
    <d v="2026-01-03T05:31:00"/>
    <d v="2026-01-03T00:00:00"/>
    <n v="5"/>
    <x v="2"/>
    <x v="1"/>
    <n v="4.7"/>
    <n v="112.3"/>
    <n v="112.96"/>
    <n v="1"/>
    <n v="2.8"/>
    <n v="1.4"/>
    <n v="130"/>
    <s v="Low"/>
    <n v="1.4019999999999999"/>
    <x v="0"/>
    <s v=""/>
    <n v="4.54"/>
    <n v="0"/>
    <n v="0.66"/>
    <n v="-1.4"/>
    <s v="Saturday"/>
    <s v="0-5 min"/>
    <n v="1"/>
    <s v="Above 1.2"/>
  </r>
  <r>
    <s v="RF000236"/>
    <d v="2026-01-03T05:31:00"/>
    <d v="2026-01-03T00:00:00"/>
    <n v="5"/>
    <x v="1"/>
    <x v="0"/>
    <n v="5.6"/>
    <n v="135.22"/>
    <m/>
    <n v="1.2"/>
    <n v="2"/>
    <n v="1.6"/>
    <n v="102"/>
    <s v="Medium"/>
    <n v="1.0860000000000001"/>
    <x v="1"/>
    <s v="Driver unavailable"/>
    <n v="4.51"/>
    <n v="7"/>
    <m/>
    <n v="-0.4"/>
    <s v="Saturday"/>
    <s v="0-5 min"/>
    <n v="0"/>
    <s v="Between 1.0-1.2"/>
  </r>
  <r>
    <s v="RF000237"/>
    <d v="2026-01-03T05:37:00"/>
    <d v="2026-01-03T00:00:00"/>
    <n v="5"/>
    <x v="0"/>
    <x v="0"/>
    <n v="3.7"/>
    <n v="100.54"/>
    <m/>
    <n v="1"/>
    <n v="4"/>
    <n v="5.2"/>
    <n v="122"/>
    <s v="Low"/>
    <n v="1.2190000000000001"/>
    <x v="2"/>
    <s v="Pickup issue"/>
    <n v="5"/>
    <n v="13"/>
    <m/>
    <n v="1.2"/>
    <s v="Saturday"/>
    <s v="0-5 min"/>
    <n v="0"/>
    <s v="Above 1.2"/>
  </r>
  <r>
    <s v="RF000238"/>
    <d v="2026-01-03T05:41:00"/>
    <d v="2026-01-03T00:00:00"/>
    <n v="5"/>
    <x v="0"/>
    <x v="0"/>
    <n v="6"/>
    <n v="149.91"/>
    <n v="151.22"/>
    <n v="1.1000000000000001"/>
    <n v="5"/>
    <n v="7.6"/>
    <n v="144"/>
    <s v="Low"/>
    <n v="1.4670000000000001"/>
    <x v="0"/>
    <s v=""/>
    <n v="4.84"/>
    <n v="12"/>
    <n v="1.31"/>
    <n v="2.6"/>
    <s v="Saturday"/>
    <s v="0-5 min"/>
    <n v="1"/>
    <s v="Above 1.2"/>
  </r>
  <r>
    <s v="RF000239"/>
    <d v="2026-01-03T05:53:00"/>
    <d v="2026-01-03T00:00:00"/>
    <n v="5"/>
    <x v="3"/>
    <x v="0"/>
    <n v="2.1"/>
    <n v="69.39"/>
    <n v="69.650000000000006"/>
    <n v="1"/>
    <n v="3.3"/>
    <n v="2"/>
    <n v="78"/>
    <s v="Low"/>
    <n v="2.2000000000000002"/>
    <x v="0"/>
    <s v=""/>
    <n v="4.78"/>
    <n v="6"/>
    <n v="0.26"/>
    <n v="-1.3"/>
    <s v="Saturday"/>
    <s v="0-5 min"/>
    <n v="1"/>
    <s v="Above 1.2"/>
  </r>
  <r>
    <s v="RF000240"/>
    <d v="2026-01-03T06:01:00"/>
    <d v="2026-01-03T00:00:00"/>
    <n v="6"/>
    <x v="1"/>
    <x v="0"/>
    <n v="7.9"/>
    <n v="164.68"/>
    <m/>
    <n v="1"/>
    <n v="5.2"/>
    <n v="4.3"/>
    <n v="101"/>
    <s v="Low"/>
    <n v="1.345"/>
    <x v="1"/>
    <s v="Driver unavailable"/>
    <n v="4.58"/>
    <n v="20"/>
    <m/>
    <n v="-0.9"/>
    <s v="Saturday"/>
    <s v="5-10 min"/>
    <n v="0"/>
    <s v="Above 1.2"/>
  </r>
  <r>
    <s v="RF000241"/>
    <d v="2026-01-03T06:05:00"/>
    <d v="2026-01-03T00:00:00"/>
    <n v="6"/>
    <x v="0"/>
    <x v="0"/>
    <n v="0.7"/>
    <n v="53.57"/>
    <m/>
    <n v="1"/>
    <n v="4.0999999999999996"/>
    <m/>
    <n v="136"/>
    <s v="Medium"/>
    <n v="1.095"/>
    <x v="3"/>
    <s v="No driver available"/>
    <n v="4.6500000000000004"/>
    <n v="12"/>
    <m/>
    <m/>
    <s v="Saturday"/>
    <s v="0-5 min"/>
    <n v="0"/>
    <s v="Between 1.0-1.2"/>
  </r>
  <r>
    <s v="RF000242"/>
    <d v="2026-01-03T06:13:00"/>
    <d v="2026-01-03T00:00:00"/>
    <n v="6"/>
    <x v="0"/>
    <x v="0"/>
    <n v="7.4"/>
    <n v="149.9"/>
    <m/>
    <n v="1"/>
    <n v="4.7"/>
    <n v="3.9"/>
    <n v="135"/>
    <s v="Medium"/>
    <n v="1.087"/>
    <x v="1"/>
    <s v="Vehicle issue"/>
    <n v="4.8099999999999996"/>
    <n v="5"/>
    <m/>
    <n v="-0.8"/>
    <s v="Saturday"/>
    <s v="0-5 min"/>
    <n v="0"/>
    <s v="Between 1.0-1.2"/>
  </r>
  <r>
    <s v="RF000243"/>
    <d v="2026-01-03T06:17:00"/>
    <d v="2026-01-03T00:00:00"/>
    <n v="6"/>
    <x v="3"/>
    <x v="1"/>
    <n v="4.9000000000000004"/>
    <n v="117.99"/>
    <n v="120.59"/>
    <n v="1.1000000000000001"/>
    <n v="4.7"/>
    <n v="4.2"/>
    <n v="67"/>
    <s v="Low"/>
    <n v="2.1869999999999998"/>
    <x v="0"/>
    <s v=""/>
    <n v="4.5199999999999996"/>
    <n v="0"/>
    <n v="2.6"/>
    <n v="-0.5"/>
    <s v="Saturday"/>
    <s v="0-5 min"/>
    <n v="1"/>
    <s v="Above 1.2"/>
  </r>
  <r>
    <s v="RF000244"/>
    <d v="2026-01-03T06:26:00"/>
    <d v="2026-01-03T00:00:00"/>
    <n v="6"/>
    <x v="0"/>
    <x v="0"/>
    <n v="11.5"/>
    <n v="202.64"/>
    <n v="196.05"/>
    <n v="1"/>
    <n v="4"/>
    <n v="6"/>
    <n v="127"/>
    <s v="Medium"/>
    <n v="1.107"/>
    <x v="0"/>
    <s v=""/>
    <n v="4.4800000000000004"/>
    <n v="12"/>
    <n v="-6.59"/>
    <n v="2"/>
    <s v="Saturday"/>
    <s v="0-5 min"/>
    <n v="1"/>
    <s v="Between 1.0-1.2"/>
  </r>
  <r>
    <s v="RF000245"/>
    <d v="2026-01-03T07:05:00"/>
    <d v="2026-01-03T00:00:00"/>
    <n v="7"/>
    <x v="3"/>
    <x v="0"/>
    <n v="9.5"/>
    <n v="198.33"/>
    <n v="200.58"/>
    <n v="1"/>
    <n v="2"/>
    <n v="5.6"/>
    <n v="61"/>
    <s v="Low"/>
    <n v="1.343"/>
    <x v="0"/>
    <s v=""/>
    <n v="4.63"/>
    <n v="2"/>
    <n v="2.25"/>
    <n v="3.6"/>
    <s v="Saturday"/>
    <s v="0-5 min"/>
    <n v="1"/>
    <s v="Above 1.2"/>
  </r>
  <r>
    <s v="RF000246"/>
    <d v="2026-01-03T07:10:00"/>
    <d v="2026-01-03T00:00:00"/>
    <n v="7"/>
    <x v="1"/>
    <x v="0"/>
    <n v="4.2"/>
    <n v="112.8"/>
    <n v="111.46"/>
    <n v="1"/>
    <n v="7.1"/>
    <n v="6.2"/>
    <n v="92"/>
    <s v="Medium"/>
    <n v="1.127"/>
    <x v="0"/>
    <s v=""/>
    <n v="4.74"/>
    <n v="11"/>
    <n v="-1.34"/>
    <n v="-0.9"/>
    <s v="Saturday"/>
    <s v="5-10 min"/>
    <n v="1"/>
    <s v="Between 1.0-1.2"/>
  </r>
  <r>
    <s v="RF000247"/>
    <d v="2026-01-03T07:14:00"/>
    <d v="2026-01-03T00:00:00"/>
    <n v="7"/>
    <x v="1"/>
    <x v="0"/>
    <n v="9.1"/>
    <n v="190.38"/>
    <n v="191.02"/>
    <n v="1"/>
    <n v="3.3"/>
    <n v="1"/>
    <n v="104"/>
    <s v="Low"/>
    <n v="1.54"/>
    <x v="0"/>
    <s v=""/>
    <n v="4.67"/>
    <n v="8"/>
    <n v="0.64"/>
    <n v="-2.2999999999999998"/>
    <s v="Saturday"/>
    <s v="0-5 min"/>
    <n v="1"/>
    <s v="Above 1.2"/>
  </r>
  <r>
    <s v="RF000248"/>
    <d v="2026-01-03T07:28:00"/>
    <d v="2026-01-03T00:00:00"/>
    <n v="7"/>
    <x v="0"/>
    <x v="0"/>
    <n v="2.2000000000000002"/>
    <n v="84.83"/>
    <n v="86.31"/>
    <n v="1.1000000000000001"/>
    <n v="2"/>
    <n v="3.7"/>
    <n v="133"/>
    <s v="Medium"/>
    <n v="1.0449999999999999"/>
    <x v="0"/>
    <s v=""/>
    <n v="5"/>
    <n v="2"/>
    <n v="1.48"/>
    <n v="1.7"/>
    <s v="Saturday"/>
    <s v="0-5 min"/>
    <n v="1"/>
    <s v="Between 1.0-1.2"/>
  </r>
  <r>
    <s v="RF000249"/>
    <d v="2026-01-03T08:11:00"/>
    <d v="2026-01-03T00:00:00"/>
    <n v="8"/>
    <x v="0"/>
    <x v="0"/>
    <n v="1.4"/>
    <n v="65.39"/>
    <n v="67.44"/>
    <n v="1"/>
    <n v="5.0999999999999996"/>
    <n v="1.2"/>
    <n v="122"/>
    <s v="Medium"/>
    <n v="0.96199999999999997"/>
    <x v="0"/>
    <s v=""/>
    <n v="5"/>
    <n v="10"/>
    <n v="2.0499999999999998"/>
    <n v="-3.9"/>
    <s v="Saturday"/>
    <s v="5-10 min"/>
    <n v="1"/>
    <s v="Between 0.8-1.0"/>
  </r>
  <r>
    <s v="RF000250"/>
    <d v="2026-01-03T08:20:00"/>
    <d v="2026-01-03T00:00:00"/>
    <n v="8"/>
    <x v="2"/>
    <x v="1"/>
    <n v="7.2"/>
    <n v="156.56"/>
    <n v="159.29"/>
    <n v="1"/>
    <n v="5.7"/>
    <n v="10.5"/>
    <n v="115"/>
    <s v="Low"/>
    <n v="1.2769999999999999"/>
    <x v="0"/>
    <s v=""/>
    <n v="4.78"/>
    <n v="0"/>
    <n v="2.73"/>
    <n v="4.8"/>
    <s v="Saturday"/>
    <s v="5-10 min"/>
    <n v="1"/>
    <s v="Above 1.2"/>
  </r>
  <r>
    <s v="RF000251"/>
    <d v="2026-01-03T08:35:00"/>
    <d v="2026-01-03T00:00:00"/>
    <n v="8"/>
    <x v="3"/>
    <x v="0"/>
    <n v="1.3"/>
    <n v="56.2"/>
    <n v="56.48"/>
    <n v="1"/>
    <n v="6.9"/>
    <n v="7.4"/>
    <n v="60"/>
    <s v="Low"/>
    <n v="1.107"/>
    <x v="0"/>
    <s v=""/>
    <n v="4.53"/>
    <n v="9"/>
    <n v="0.28000000000000003"/>
    <n v="0.5"/>
    <s v="Saturday"/>
    <s v="5-10 min"/>
    <n v="1"/>
    <s v="Between 1.0-1.2"/>
  </r>
  <r>
    <s v="RF000252"/>
    <d v="2026-01-03T08:36:00"/>
    <d v="2026-01-03T00:00:00"/>
    <n v="8"/>
    <x v="0"/>
    <x v="1"/>
    <n v="15.3"/>
    <n v="304.13"/>
    <n v="309.39999999999998"/>
    <n v="1.2"/>
    <n v="7.3"/>
    <n v="8.8000000000000007"/>
    <n v="102"/>
    <s v="Medium"/>
    <n v="0.71699999999999997"/>
    <x v="0"/>
    <s v=""/>
    <n v="4.8"/>
    <n v="0"/>
    <n v="5.27"/>
    <n v="1.5"/>
    <s v="Saturday"/>
    <s v="5-10 min"/>
    <n v="1"/>
    <s v="Below 0.8"/>
  </r>
  <r>
    <s v="RF000253"/>
    <d v="2026-01-03T08:38:00"/>
    <d v="2026-01-03T00:00:00"/>
    <n v="8"/>
    <x v="0"/>
    <x v="0"/>
    <n v="1"/>
    <n v="70.63"/>
    <n v="70.510000000000005"/>
    <n v="1.2"/>
    <n v="6.9"/>
    <n v="11"/>
    <n v="114"/>
    <s v="High"/>
    <n v="0.76300000000000001"/>
    <x v="0"/>
    <s v=""/>
    <n v="4.6399999999999997"/>
    <n v="4"/>
    <n v="-0.12"/>
    <n v="4.0999999999999996"/>
    <s v="Saturday"/>
    <s v="5-10 min"/>
    <n v="1"/>
    <s v="Below 0.8"/>
  </r>
  <r>
    <s v="RF000254"/>
    <d v="2026-01-03T08:54:00"/>
    <d v="2026-01-03T00:00:00"/>
    <n v="8"/>
    <x v="2"/>
    <x v="1"/>
    <n v="10.9"/>
    <n v="222.01"/>
    <n v="226.33"/>
    <n v="1"/>
    <n v="5.6"/>
    <n v="5.6"/>
    <n v="104"/>
    <s v="Medium"/>
    <n v="0.94799999999999995"/>
    <x v="0"/>
    <s v=""/>
    <n v="4.16"/>
    <n v="0"/>
    <n v="4.32"/>
    <n v="0"/>
    <s v="Saturday"/>
    <s v="5-10 min"/>
    <n v="1"/>
    <s v="Between 0.8-1.0"/>
  </r>
  <r>
    <s v="RF000255"/>
    <d v="2026-01-03T09:01:00"/>
    <d v="2026-01-03T00:00:00"/>
    <n v="9"/>
    <x v="2"/>
    <x v="1"/>
    <n v="4.8"/>
    <n v="127.03"/>
    <m/>
    <n v="1.2"/>
    <n v="5.0999999999999996"/>
    <n v="7.2"/>
    <n v="108"/>
    <s v="High"/>
    <n v="0.81599999999999995"/>
    <x v="2"/>
    <s v="Changed plans"/>
    <n v="5"/>
    <n v="0"/>
    <m/>
    <n v="2.1"/>
    <s v="Saturday"/>
    <s v="5-10 min"/>
    <n v="0"/>
    <s v="Between 0.8-1.0"/>
  </r>
  <r>
    <s v="RF000256"/>
    <d v="2026-01-03T09:11:00"/>
    <d v="2026-01-03T00:00:00"/>
    <n v="9"/>
    <x v="2"/>
    <x v="1"/>
    <n v="8.1"/>
    <n v="181.55"/>
    <m/>
    <n v="1.2"/>
    <n v="6.2"/>
    <n v="8.3000000000000007"/>
    <n v="106"/>
    <s v="High"/>
    <n v="0.76700000000000002"/>
    <x v="2"/>
    <s v="ETA too high"/>
    <n v="4.49"/>
    <n v="0"/>
    <m/>
    <n v="2.1"/>
    <s v="Saturday"/>
    <s v="5-10 min"/>
    <n v="0"/>
    <s v="Below 0.8"/>
  </r>
  <r>
    <s v="RF000257"/>
    <d v="2026-01-03T09:18:00"/>
    <d v="2026-01-03T00:00:00"/>
    <n v="9"/>
    <x v="1"/>
    <x v="0"/>
    <n v="6.1"/>
    <n v="189.37"/>
    <n v="197.18"/>
    <n v="1.3"/>
    <n v="8.5"/>
    <n v="14.6"/>
    <n v="94"/>
    <s v="High"/>
    <n v="0.81100000000000005"/>
    <x v="0"/>
    <s v=""/>
    <n v="5"/>
    <n v="15"/>
    <n v="7.81"/>
    <n v="6.1"/>
    <s v="Saturday"/>
    <s v="5-10 min"/>
    <n v="1"/>
    <s v="Between 0.8-1.0"/>
  </r>
  <r>
    <s v="RF000258"/>
    <d v="2026-01-03T09:23:00"/>
    <d v="2026-01-03T00:00:00"/>
    <n v="9"/>
    <x v="3"/>
    <x v="1"/>
    <n v="3.5"/>
    <n v="101"/>
    <n v="106.11"/>
    <n v="1.1000000000000001"/>
    <n v="5"/>
    <n v="11.9"/>
    <n v="47"/>
    <s v="Medium"/>
    <n v="0.81499999999999995"/>
    <x v="0"/>
    <s v=""/>
    <n v="4.72"/>
    <n v="0"/>
    <n v="5.1100000000000003"/>
    <n v="6.9"/>
    <s v="Saturday"/>
    <s v="0-5 min"/>
    <n v="1"/>
    <s v="Between 0.8-1.0"/>
  </r>
  <r>
    <s v="RF000259"/>
    <d v="2026-01-03T09:24:00"/>
    <d v="2026-01-03T00:00:00"/>
    <n v="9"/>
    <x v="3"/>
    <x v="1"/>
    <n v="3.1"/>
    <n v="88.47"/>
    <m/>
    <n v="1"/>
    <n v="5.4"/>
    <n v="6"/>
    <n v="55"/>
    <s v="Low"/>
    <n v="1.02"/>
    <x v="1"/>
    <s v="Vehicle issue"/>
    <n v="4.9800000000000004"/>
    <n v="0"/>
    <m/>
    <n v="0.6"/>
    <s v="Saturday"/>
    <s v="5-10 min"/>
    <n v="0"/>
    <s v="Between 1.0-1.2"/>
  </r>
  <r>
    <s v="RF000260"/>
    <d v="2026-01-03T09:54:00"/>
    <d v="2026-01-03T00:00:00"/>
    <n v="9"/>
    <x v="0"/>
    <x v="1"/>
    <n v="8.5"/>
    <n v="164.98"/>
    <n v="170.35"/>
    <n v="1.1000000000000001"/>
    <n v="5"/>
    <n v="10.3"/>
    <n v="110"/>
    <s v="Medium"/>
    <n v="0.88400000000000001"/>
    <x v="0"/>
    <s v=""/>
    <n v="5"/>
    <n v="0"/>
    <n v="5.37"/>
    <n v="5.3"/>
    <s v="Saturday"/>
    <s v="0-5 min"/>
    <n v="1"/>
    <s v="Between 0.8-1.0"/>
  </r>
  <r>
    <s v="RF000261"/>
    <d v="2026-01-03T10:00:00"/>
    <d v="2026-01-03T00:00:00"/>
    <n v="10"/>
    <x v="1"/>
    <x v="0"/>
    <n v="11.6"/>
    <n v="235.98"/>
    <n v="237.93"/>
    <n v="1.1000000000000001"/>
    <n v="3.6"/>
    <n v="1"/>
    <n v="91"/>
    <s v="Medium"/>
    <n v="1.0269999999999999"/>
    <x v="0"/>
    <s v=""/>
    <n v="4.91"/>
    <n v="1"/>
    <n v="1.95"/>
    <n v="-2.6"/>
    <s v="Saturday"/>
    <s v="0-5 min"/>
    <n v="1"/>
    <s v="Between 1.0-1.2"/>
  </r>
  <r>
    <s v="RF000262"/>
    <d v="2026-01-03T10:17:00"/>
    <d v="2026-01-03T00:00:00"/>
    <n v="10"/>
    <x v="1"/>
    <x v="0"/>
    <n v="6.7"/>
    <n v="150.97999999999999"/>
    <n v="146.69"/>
    <n v="1.1000000000000001"/>
    <n v="4.5"/>
    <n v="4.5"/>
    <n v="105"/>
    <s v="Low"/>
    <n v="1.45"/>
    <x v="0"/>
    <s v=""/>
    <n v="4.79"/>
    <n v="33"/>
    <n v="-4.29"/>
    <n v="0"/>
    <s v="Saturday"/>
    <s v="0-5 min"/>
    <n v="1"/>
    <s v="Above 1.2"/>
  </r>
  <r>
    <s v="RF000263"/>
    <d v="2026-01-03T10:28:00"/>
    <d v="2026-01-03T00:00:00"/>
    <n v="10"/>
    <x v="0"/>
    <x v="0"/>
    <n v="7.9"/>
    <n v="166.34"/>
    <n v="162.66"/>
    <n v="1.1000000000000001"/>
    <n v="5.8"/>
    <n v="8.6"/>
    <n v="102"/>
    <s v="Medium"/>
    <n v="0.80500000000000005"/>
    <x v="0"/>
    <s v=""/>
    <n v="4.76"/>
    <n v="1"/>
    <n v="-3.68"/>
    <n v="2.8"/>
    <s v="Saturday"/>
    <s v="5-10 min"/>
    <n v="1"/>
    <s v="Between 0.8-1.0"/>
  </r>
  <r>
    <s v="RF000264"/>
    <d v="2026-01-03T10:35:00"/>
    <d v="2026-01-03T00:00:00"/>
    <n v="10"/>
    <x v="4"/>
    <x v="1"/>
    <n v="6.4"/>
    <n v="138.84"/>
    <n v="144.19"/>
    <n v="1.1000000000000001"/>
    <n v="5.0999999999999996"/>
    <n v="1.6"/>
    <n v="50"/>
    <s v="Medium"/>
    <n v="0.90600000000000003"/>
    <x v="0"/>
    <s v=""/>
    <n v="4.7699999999999996"/>
    <n v="0"/>
    <n v="5.35"/>
    <n v="-3.5"/>
    <s v="Saturday"/>
    <s v="5-10 min"/>
    <n v="1"/>
    <s v="Between 0.8-1.0"/>
  </r>
  <r>
    <s v="RF000265"/>
    <d v="2026-01-03T10:42:00"/>
    <d v="2026-01-03T00:00:00"/>
    <n v="10"/>
    <x v="3"/>
    <x v="1"/>
    <n v="1.8"/>
    <n v="68.180000000000007"/>
    <n v="70.52"/>
    <n v="1"/>
    <n v="5.5"/>
    <n v="12.8"/>
    <n v="58"/>
    <s v="Low"/>
    <n v="1.472"/>
    <x v="0"/>
    <s v=""/>
    <n v="4.46"/>
    <n v="0"/>
    <n v="2.34"/>
    <n v="7.3"/>
    <s v="Saturday"/>
    <s v="5-10 min"/>
    <n v="1"/>
    <s v="Above 1.2"/>
  </r>
  <r>
    <s v="RF000266"/>
    <d v="2026-01-03T11:06:00"/>
    <d v="2026-01-03T00:00:00"/>
    <n v="11"/>
    <x v="0"/>
    <x v="1"/>
    <n v="1.9"/>
    <n v="65.930000000000007"/>
    <n v="63.37"/>
    <n v="1"/>
    <n v="2"/>
    <n v="7.2"/>
    <n v="110"/>
    <s v="Low"/>
    <n v="1.2450000000000001"/>
    <x v="0"/>
    <s v=""/>
    <n v="4.59"/>
    <n v="0"/>
    <n v="-2.56"/>
    <n v="5.2"/>
    <s v="Saturday"/>
    <s v="0-5 min"/>
    <n v="1"/>
    <s v="Above 1.2"/>
  </r>
  <r>
    <s v="RF000267"/>
    <d v="2026-01-03T12:31:00"/>
    <d v="2026-01-03T00:00:00"/>
    <n v="12"/>
    <x v="3"/>
    <x v="0"/>
    <n v="14.4"/>
    <n v="268.24"/>
    <n v="267.08999999999997"/>
    <n v="1"/>
    <n v="3.3"/>
    <n v="3"/>
    <n v="61"/>
    <s v="Low"/>
    <n v="1.304"/>
    <x v="0"/>
    <s v=""/>
    <n v="4.34"/>
    <n v="10"/>
    <n v="-1.1499999999999999"/>
    <n v="-0.3"/>
    <s v="Saturday"/>
    <s v="0-5 min"/>
    <n v="1"/>
    <s v="Above 1.2"/>
  </r>
  <r>
    <s v="RF000268"/>
    <d v="2026-01-03T12:57:00"/>
    <d v="2026-01-03T00:00:00"/>
    <n v="12"/>
    <x v="2"/>
    <x v="1"/>
    <n v="4.9000000000000004"/>
    <n v="112.75"/>
    <n v="107.63"/>
    <n v="1"/>
    <n v="5.3"/>
    <n v="12.6"/>
    <n v="112"/>
    <s v="Low"/>
    <n v="1.2909999999999999"/>
    <x v="0"/>
    <s v=""/>
    <n v="4.6399999999999997"/>
    <n v="0"/>
    <n v="-5.12"/>
    <n v="7.3"/>
    <s v="Saturday"/>
    <s v="5-10 min"/>
    <n v="1"/>
    <s v="Above 1.2"/>
  </r>
  <r>
    <s v="RF000269"/>
    <d v="2026-01-03T13:06:00"/>
    <d v="2026-01-03T00:00:00"/>
    <n v="13"/>
    <x v="4"/>
    <x v="1"/>
    <n v="10.6"/>
    <n v="188.42"/>
    <n v="185.92"/>
    <n v="1"/>
    <n v="6.9"/>
    <n v="10.1"/>
    <n v="64"/>
    <s v="Low"/>
    <n v="1.6990000000000001"/>
    <x v="0"/>
    <s v=""/>
    <n v="4.43"/>
    <n v="0"/>
    <n v="-2.5"/>
    <n v="3.2"/>
    <s v="Saturday"/>
    <s v="5-10 min"/>
    <n v="1"/>
    <s v="Above 1.2"/>
  </r>
  <r>
    <s v="RF000270"/>
    <d v="2026-01-03T13:13:00"/>
    <d v="2026-01-03T00:00:00"/>
    <n v="13"/>
    <x v="1"/>
    <x v="1"/>
    <n v="4"/>
    <n v="118.68"/>
    <n v="115.84"/>
    <n v="1.1000000000000001"/>
    <n v="2"/>
    <n v="3.5"/>
    <n v="95"/>
    <s v="Low"/>
    <n v="1.675"/>
    <x v="0"/>
    <s v=""/>
    <n v="4.84"/>
    <n v="0"/>
    <n v="-2.84"/>
    <n v="1.5"/>
    <s v="Saturday"/>
    <s v="0-5 min"/>
    <n v="1"/>
    <s v="Above 1.2"/>
  </r>
  <r>
    <s v="RF000271"/>
    <d v="2026-01-03T14:00:00"/>
    <d v="2026-01-03T00:00:00"/>
    <n v="14"/>
    <x v="4"/>
    <x v="0"/>
    <n v="2.8"/>
    <n v="89.79"/>
    <n v="89.7"/>
    <n v="1.1000000000000001"/>
    <n v="2"/>
    <n v="4.0999999999999996"/>
    <n v="53"/>
    <s v="Low"/>
    <n v="1.845"/>
    <x v="0"/>
    <s v=""/>
    <n v="4.28"/>
    <n v="3"/>
    <n v="-0.09"/>
    <n v="2.1"/>
    <s v="Saturday"/>
    <s v="0-5 min"/>
    <n v="1"/>
    <s v="Above 1.2"/>
  </r>
  <r>
    <s v="RF000272"/>
    <d v="2026-01-03T14:10:00"/>
    <d v="2026-01-03T00:00:00"/>
    <n v="14"/>
    <x v="2"/>
    <x v="0"/>
    <n v="4"/>
    <n v="101.1"/>
    <n v="103.87"/>
    <n v="1"/>
    <n v="4.7"/>
    <n v="3.3"/>
    <n v="108"/>
    <s v="Medium"/>
    <n v="0.97099999999999997"/>
    <x v="0"/>
    <s v=""/>
    <n v="4.67"/>
    <n v="3"/>
    <n v="2.77"/>
    <n v="-1.4"/>
    <s v="Saturday"/>
    <s v="0-5 min"/>
    <n v="1"/>
    <s v="Between 0.8-1.0"/>
  </r>
  <r>
    <s v="RF000273"/>
    <d v="2026-01-03T14:38:00"/>
    <d v="2026-01-03T00:00:00"/>
    <n v="14"/>
    <x v="2"/>
    <x v="1"/>
    <n v="8.9"/>
    <n v="168.84"/>
    <n v="164.14"/>
    <n v="1"/>
    <n v="6.1"/>
    <n v="7.4"/>
    <n v="100"/>
    <s v="Low"/>
    <n v="1.347"/>
    <x v="0"/>
    <s v=""/>
    <n v="4.7699999999999996"/>
    <n v="0"/>
    <n v="-4.7"/>
    <n v="1.3"/>
    <s v="Saturday"/>
    <s v="5-10 min"/>
    <n v="1"/>
    <s v="Above 1.2"/>
  </r>
  <r>
    <s v="RF000274"/>
    <d v="2026-01-03T14:47:00"/>
    <d v="2026-01-03T00:00:00"/>
    <n v="14"/>
    <x v="2"/>
    <x v="0"/>
    <n v="3"/>
    <n v="90.22"/>
    <n v="87.03"/>
    <n v="1"/>
    <n v="2.4"/>
    <n v="1"/>
    <n v="121"/>
    <s v="Low"/>
    <n v="1.327"/>
    <x v="0"/>
    <s v=""/>
    <n v="4.7699999999999996"/>
    <n v="42"/>
    <n v="-3.19"/>
    <n v="-1.4"/>
    <s v="Saturday"/>
    <s v="0-5 min"/>
    <n v="1"/>
    <s v="Above 1.2"/>
  </r>
  <r>
    <s v="RF000275"/>
    <d v="2026-01-03T15:10:00"/>
    <d v="2026-01-03T00:00:00"/>
    <n v="15"/>
    <x v="3"/>
    <x v="0"/>
    <n v="6.4"/>
    <n v="148.04"/>
    <n v="148.09"/>
    <n v="1"/>
    <n v="2"/>
    <n v="2.8"/>
    <n v="72"/>
    <s v="Low"/>
    <n v="1.675"/>
    <x v="0"/>
    <s v=""/>
    <n v="4.41"/>
    <n v="4"/>
    <n v="0.05"/>
    <n v="0.8"/>
    <s v="Saturday"/>
    <s v="0-5 min"/>
    <n v="1"/>
    <s v="Above 1.2"/>
  </r>
  <r>
    <s v="RF000276"/>
    <d v="2026-01-03T15:30:00"/>
    <d v="2026-01-03T00:00:00"/>
    <n v="15"/>
    <x v="2"/>
    <x v="0"/>
    <n v="8"/>
    <n v="168.34"/>
    <n v="168.29"/>
    <n v="1"/>
    <n v="4.7"/>
    <n v="5.8"/>
    <n v="90"/>
    <s v="Low"/>
    <n v="1.024"/>
    <x v="0"/>
    <s v=""/>
    <n v="4.99"/>
    <n v="11"/>
    <n v="-0.05"/>
    <n v="1.1000000000000001"/>
    <s v="Saturday"/>
    <s v="0-5 min"/>
    <n v="1"/>
    <s v="Between 1.0-1.2"/>
  </r>
  <r>
    <s v="RF000277"/>
    <d v="2026-01-03T15:57:00"/>
    <d v="2026-01-03T00:00:00"/>
    <n v="15"/>
    <x v="1"/>
    <x v="1"/>
    <n v="5.6"/>
    <n v="121.88"/>
    <m/>
    <n v="1"/>
    <n v="2.4"/>
    <n v="3.8"/>
    <n v="91"/>
    <s v="Low"/>
    <n v="1.1619999999999999"/>
    <x v="2"/>
    <s v="Pickup issue"/>
    <n v="4.72"/>
    <n v="0"/>
    <m/>
    <n v="1.4"/>
    <s v="Saturday"/>
    <s v="0-5 min"/>
    <n v="0"/>
    <s v="Between 1.0-1.2"/>
  </r>
  <r>
    <s v="RF000278"/>
    <d v="2026-01-03T16:00:00"/>
    <d v="2026-01-03T00:00:00"/>
    <n v="16"/>
    <x v="2"/>
    <x v="0"/>
    <n v="6.3"/>
    <n v="163.59"/>
    <n v="166.75"/>
    <n v="1.1000000000000001"/>
    <n v="8.6"/>
    <n v="9.4"/>
    <n v="92"/>
    <s v="Medium"/>
    <n v="0.85299999999999998"/>
    <x v="0"/>
    <s v=""/>
    <n v="4.63"/>
    <n v="16"/>
    <n v="3.16"/>
    <n v="0.8"/>
    <s v="Saturday"/>
    <s v="5-10 min"/>
    <n v="1"/>
    <s v="Between 0.8-1.0"/>
  </r>
  <r>
    <s v="RF000279"/>
    <d v="2026-01-03T16:05:00"/>
    <d v="2026-01-03T00:00:00"/>
    <n v="16"/>
    <x v="0"/>
    <x v="0"/>
    <n v="6.4"/>
    <n v="135.77000000000001"/>
    <n v="131.49"/>
    <n v="1.1000000000000001"/>
    <n v="5.6"/>
    <n v="13.6"/>
    <n v="111"/>
    <s v="Medium"/>
    <n v="0.81200000000000006"/>
    <x v="0"/>
    <s v=""/>
    <n v="4.5"/>
    <n v="20"/>
    <n v="-4.28"/>
    <n v="8"/>
    <s v="Saturday"/>
    <s v="5-10 min"/>
    <n v="1"/>
    <s v="Between 0.8-1.0"/>
  </r>
  <r>
    <s v="RF000280"/>
    <d v="2026-01-03T16:14:00"/>
    <d v="2026-01-03T00:00:00"/>
    <n v="16"/>
    <x v="2"/>
    <x v="0"/>
    <n v="3"/>
    <n v="107.09"/>
    <n v="112.2"/>
    <n v="1.2"/>
    <n v="4"/>
    <n v="1"/>
    <n v="99"/>
    <s v="High"/>
    <n v="0.73499999999999999"/>
    <x v="0"/>
    <s v=""/>
    <n v="4.6900000000000004"/>
    <n v="31"/>
    <n v="5.1100000000000003"/>
    <n v="-3"/>
    <s v="Saturday"/>
    <s v="0-5 min"/>
    <n v="1"/>
    <s v="Below 0.8"/>
  </r>
  <r>
    <s v="RF000281"/>
    <d v="2026-01-03T16:23:00"/>
    <d v="2026-01-03T00:00:00"/>
    <n v="16"/>
    <x v="4"/>
    <x v="0"/>
    <n v="4.5"/>
    <n v="108.82"/>
    <m/>
    <n v="1.1000000000000001"/>
    <n v="3.8"/>
    <n v="1"/>
    <n v="45"/>
    <s v="Medium"/>
    <n v="0.78500000000000003"/>
    <x v="1"/>
    <s v="Vehicle issue"/>
    <n v="4.41"/>
    <n v="10"/>
    <m/>
    <n v="-2.8"/>
    <s v="Saturday"/>
    <s v="0-5 min"/>
    <n v="0"/>
    <s v="Below 0.8"/>
  </r>
  <r>
    <s v="RF000282"/>
    <d v="2026-01-03T16:26:00"/>
    <d v="2026-01-03T00:00:00"/>
    <n v="16"/>
    <x v="3"/>
    <x v="1"/>
    <n v="2.8"/>
    <n v="79.819999999999993"/>
    <n v="83.32"/>
    <n v="1"/>
    <n v="4.8"/>
    <n v="3"/>
    <n v="67"/>
    <s v="Low"/>
    <n v="1.39"/>
    <x v="0"/>
    <s v=""/>
    <n v="4.74"/>
    <n v="0"/>
    <n v="3.5"/>
    <n v="-1.8"/>
    <s v="Saturday"/>
    <s v="0-5 min"/>
    <n v="1"/>
    <s v="Above 1.2"/>
  </r>
  <r>
    <s v="RF000283"/>
    <d v="2026-01-03T16:26:00"/>
    <d v="2026-01-03T00:00:00"/>
    <n v="16"/>
    <x v="4"/>
    <x v="0"/>
    <n v="4.3"/>
    <n v="100.76"/>
    <m/>
    <n v="1.1000000000000001"/>
    <n v="3.8"/>
    <n v="4.5"/>
    <n v="52"/>
    <s v="Low"/>
    <n v="1.448"/>
    <x v="2"/>
    <s v="Changed plans"/>
    <n v="4.37"/>
    <n v="9"/>
    <m/>
    <n v="0.7"/>
    <s v="Saturday"/>
    <s v="0-5 min"/>
    <n v="0"/>
    <s v="Above 1.2"/>
  </r>
  <r>
    <s v="RF000284"/>
    <d v="2026-01-03T16:42:00"/>
    <d v="2026-01-03T00:00:00"/>
    <n v="16"/>
    <x v="3"/>
    <x v="0"/>
    <n v="9.4"/>
    <n v="177.42"/>
    <n v="186.97"/>
    <n v="1"/>
    <n v="4.7"/>
    <n v="4.3"/>
    <n v="56"/>
    <s v="Low"/>
    <n v="1.1659999999999999"/>
    <x v="0"/>
    <s v=""/>
    <n v="4.6100000000000003"/>
    <n v="5"/>
    <n v="9.5500000000000007"/>
    <n v="-0.4"/>
    <s v="Saturday"/>
    <s v="0-5 min"/>
    <n v="1"/>
    <s v="Between 1.0-1.2"/>
  </r>
  <r>
    <s v="RF000285"/>
    <d v="2026-01-03T16:54:00"/>
    <d v="2026-01-03T00:00:00"/>
    <n v="16"/>
    <x v="0"/>
    <x v="1"/>
    <n v="9.4"/>
    <n v="170.29"/>
    <m/>
    <n v="1"/>
    <n v="11.4"/>
    <n v="8"/>
    <n v="111"/>
    <s v="Medium"/>
    <n v="0.89300000000000002"/>
    <x v="2"/>
    <s v="ETA too high"/>
    <n v="4.6500000000000004"/>
    <n v="0"/>
    <m/>
    <n v="-3.4"/>
    <s v="Saturday"/>
    <s v="10-15 min"/>
    <n v="0"/>
    <s v="Between 0.8-1.0"/>
  </r>
  <r>
    <s v="RF000286"/>
    <d v="2026-01-03T16:55:00"/>
    <d v="2026-01-03T00:00:00"/>
    <n v="16"/>
    <x v="0"/>
    <x v="1"/>
    <n v="6.5"/>
    <n v="133.51"/>
    <n v="137.91999999999999"/>
    <n v="1"/>
    <n v="2.4"/>
    <n v="8.9"/>
    <n v="100"/>
    <s v="Low"/>
    <n v="0.97599999999999998"/>
    <x v="0"/>
    <s v=""/>
    <n v="4.57"/>
    <n v="0"/>
    <n v="4.41"/>
    <n v="6.5"/>
    <s v="Saturday"/>
    <s v="0-5 min"/>
    <n v="1"/>
    <s v="Between 0.8-1.0"/>
  </r>
  <r>
    <s v="RF000287"/>
    <d v="2026-01-03T17:01:00"/>
    <d v="2026-01-03T00:00:00"/>
    <n v="17"/>
    <x v="2"/>
    <x v="0"/>
    <n v="5.5"/>
    <n v="147.97999999999999"/>
    <n v="153.51"/>
    <n v="1.2"/>
    <n v="8"/>
    <n v="10.5"/>
    <n v="91"/>
    <s v="Medium"/>
    <n v="0.76700000000000002"/>
    <x v="0"/>
    <s v=""/>
    <n v="4.5999999999999996"/>
    <n v="12"/>
    <n v="5.53"/>
    <n v="2.5"/>
    <s v="Saturday"/>
    <s v="5-10 min"/>
    <n v="1"/>
    <s v="Below 0.8"/>
  </r>
  <r>
    <s v="RF000288"/>
    <d v="2026-01-03T17:07:00"/>
    <d v="2026-01-03T00:00:00"/>
    <n v="17"/>
    <x v="1"/>
    <x v="1"/>
    <n v="7.6"/>
    <n v="206.33"/>
    <n v="212.11"/>
    <n v="1.2"/>
    <n v="10.199999999999999"/>
    <n v="10.1"/>
    <n v="62"/>
    <s v="Medium"/>
    <n v="0.59299999999999997"/>
    <x v="0"/>
    <s v=""/>
    <n v="4.5999999999999996"/>
    <n v="0"/>
    <n v="5.78"/>
    <n v="-0.1"/>
    <s v="Saturday"/>
    <s v="10-15 min"/>
    <n v="1"/>
    <s v="Below 0.8"/>
  </r>
  <r>
    <s v="RF000289"/>
    <d v="2026-01-03T17:08:00"/>
    <d v="2026-01-03T00:00:00"/>
    <n v="17"/>
    <x v="3"/>
    <x v="0"/>
    <n v="6.3"/>
    <n v="123.85"/>
    <n v="118.84"/>
    <n v="1"/>
    <n v="7.4"/>
    <n v="5.4"/>
    <n v="40"/>
    <s v="Low"/>
    <n v="1.1020000000000001"/>
    <x v="0"/>
    <s v=""/>
    <n v="4.72"/>
    <n v="8"/>
    <n v="-5.01"/>
    <n v="-2"/>
    <s v="Saturday"/>
    <s v="5-10 min"/>
    <n v="1"/>
    <s v="Between 1.0-1.2"/>
  </r>
  <r>
    <s v="RF000290"/>
    <d v="2026-01-03T17:15:00"/>
    <d v="2026-01-03T00:00:00"/>
    <n v="17"/>
    <x v="1"/>
    <x v="0"/>
    <n v="4.3"/>
    <n v="111.23"/>
    <n v="110.02"/>
    <n v="1.1000000000000001"/>
    <n v="3.5"/>
    <n v="3.5"/>
    <n v="69"/>
    <s v="Low"/>
    <n v="0.872"/>
    <x v="0"/>
    <s v=""/>
    <n v="4.92"/>
    <n v="6"/>
    <n v="-1.21"/>
    <n v="0"/>
    <s v="Saturday"/>
    <s v="0-5 min"/>
    <n v="1"/>
    <s v="Between 0.8-1.0"/>
  </r>
  <r>
    <s v="RF000291"/>
    <d v="2026-01-03T17:41:00"/>
    <d v="2026-01-03T00:00:00"/>
    <n v="17"/>
    <x v="3"/>
    <x v="0"/>
    <n v="5.3"/>
    <n v="110.6"/>
    <m/>
    <n v="1"/>
    <n v="5.0999999999999996"/>
    <n v="4.4000000000000004"/>
    <n v="52"/>
    <s v="Low"/>
    <n v="1.1830000000000001"/>
    <x v="2"/>
    <s v="Fare too high"/>
    <n v="5"/>
    <n v="15"/>
    <m/>
    <n v="-0.7"/>
    <s v="Saturday"/>
    <s v="5-10 min"/>
    <n v="0"/>
    <s v="Between 1.0-1.2"/>
  </r>
  <r>
    <s v="RF000292"/>
    <d v="2026-01-03T17:48:00"/>
    <d v="2026-01-03T00:00:00"/>
    <n v="17"/>
    <x v="3"/>
    <x v="1"/>
    <n v="2.2999999999999998"/>
    <n v="72.56"/>
    <m/>
    <n v="1"/>
    <n v="2.7"/>
    <n v="4.7"/>
    <n v="44"/>
    <s v="Low"/>
    <n v="0.84199999999999997"/>
    <x v="1"/>
    <s v="Pickup too far"/>
    <n v="4.92"/>
    <n v="0"/>
    <m/>
    <n v="2"/>
    <s v="Saturday"/>
    <s v="0-5 min"/>
    <n v="0"/>
    <s v="Between 0.8-1.0"/>
  </r>
  <r>
    <s v="RF000293"/>
    <d v="2026-01-03T17:50:00"/>
    <d v="2026-01-03T00:00:00"/>
    <n v="17"/>
    <x v="2"/>
    <x v="0"/>
    <n v="2"/>
    <n v="93.35"/>
    <n v="94.86"/>
    <n v="1.4"/>
    <n v="9.6999999999999993"/>
    <n v="6.9"/>
    <n v="88"/>
    <s v="High"/>
    <n v="0.57099999999999995"/>
    <x v="0"/>
    <s v=""/>
    <n v="5"/>
    <n v="30"/>
    <n v="1.51"/>
    <n v="-2.8"/>
    <s v="Saturday"/>
    <s v="5-10 min"/>
    <n v="1"/>
    <s v="Below 0.8"/>
  </r>
  <r>
    <s v="RF000294"/>
    <d v="2026-01-03T18:30:00"/>
    <d v="2026-01-03T00:00:00"/>
    <n v="18"/>
    <x v="1"/>
    <x v="0"/>
    <n v="13.1"/>
    <n v="237.97"/>
    <n v="231.41"/>
    <n v="1.1000000000000001"/>
    <n v="5.4"/>
    <n v="3.9"/>
    <n v="69"/>
    <s v="Medium"/>
    <n v="0.77700000000000002"/>
    <x v="0"/>
    <s v=""/>
    <n v="4.9400000000000004"/>
    <n v="28"/>
    <n v="-6.56"/>
    <n v="-1.5"/>
    <s v="Saturday"/>
    <s v="5-10 min"/>
    <n v="1"/>
    <s v="Below 0.8"/>
  </r>
  <r>
    <s v="RF000295"/>
    <d v="2026-01-03T18:33:00"/>
    <d v="2026-01-03T00:00:00"/>
    <n v="18"/>
    <x v="2"/>
    <x v="0"/>
    <n v="8.9"/>
    <n v="215.12"/>
    <n v="219.86"/>
    <n v="1.2"/>
    <n v="8.1"/>
    <n v="11.6"/>
    <n v="88"/>
    <s v="Medium"/>
    <n v="0.67400000000000004"/>
    <x v="0"/>
    <s v=""/>
    <n v="4.71"/>
    <n v="7"/>
    <n v="4.74"/>
    <n v="3.5"/>
    <s v="Saturday"/>
    <s v="5-10 min"/>
    <n v="1"/>
    <s v="Below 0.8"/>
  </r>
  <r>
    <s v="RF000296"/>
    <d v="2026-01-03T18:43:00"/>
    <d v="2026-01-03T00:00:00"/>
    <n v="18"/>
    <x v="1"/>
    <x v="1"/>
    <n v="3.6"/>
    <n v="96.98"/>
    <n v="100.89"/>
    <n v="1.1000000000000001"/>
    <n v="9.4"/>
    <n v="8.5"/>
    <n v="79"/>
    <s v="Medium"/>
    <n v="0.79900000000000004"/>
    <x v="0"/>
    <s v=""/>
    <n v="4.66"/>
    <n v="0"/>
    <n v="3.91"/>
    <n v="-0.9"/>
    <s v="Saturday"/>
    <s v="5-10 min"/>
    <n v="1"/>
    <s v="Below 0.8"/>
  </r>
  <r>
    <s v="RF000297"/>
    <d v="2026-01-03T18:56:00"/>
    <d v="2026-01-03T00:00:00"/>
    <n v="18"/>
    <x v="4"/>
    <x v="1"/>
    <n v="5.3"/>
    <n v="117.18"/>
    <n v="125.83"/>
    <n v="1"/>
    <n v="5.7"/>
    <n v="8.4"/>
    <n v="56"/>
    <s v="Low"/>
    <n v="1.34"/>
    <x v="0"/>
    <s v=""/>
    <n v="5"/>
    <n v="0"/>
    <n v="8.65"/>
    <n v="2.7"/>
    <s v="Saturday"/>
    <s v="5-10 min"/>
    <n v="1"/>
    <s v="Above 1.2"/>
  </r>
  <r>
    <s v="RF000298"/>
    <d v="2026-01-03T19:04:00"/>
    <d v="2026-01-03T00:00:00"/>
    <n v="19"/>
    <x v="0"/>
    <x v="1"/>
    <n v="4.0999999999999996"/>
    <n v="122.67"/>
    <n v="121.95"/>
    <n v="1.3"/>
    <n v="8.3000000000000007"/>
    <n v="9.1"/>
    <n v="102"/>
    <s v="High"/>
    <n v="0.64600000000000002"/>
    <x v="0"/>
    <s v=""/>
    <n v="4.7300000000000004"/>
    <n v="0"/>
    <n v="-0.72"/>
    <n v="0.8"/>
    <s v="Saturday"/>
    <s v="5-10 min"/>
    <n v="1"/>
    <s v="Below 0.8"/>
  </r>
  <r>
    <s v="RF000299"/>
    <d v="2026-01-03T19:06:00"/>
    <d v="2026-01-03T00:00:00"/>
    <n v="19"/>
    <x v="0"/>
    <x v="1"/>
    <n v="5.2"/>
    <n v="175.94"/>
    <n v="177.7"/>
    <n v="1.4"/>
    <n v="7.7"/>
    <n v="7.9"/>
    <n v="85"/>
    <s v="High"/>
    <n v="0.56200000000000006"/>
    <x v="0"/>
    <s v=""/>
    <n v="4.5"/>
    <n v="0"/>
    <n v="1.76"/>
    <n v="0.2"/>
    <s v="Saturday"/>
    <s v="5-10 min"/>
    <n v="1"/>
    <s v="Below 0.8"/>
  </r>
  <r>
    <s v="RF000300"/>
    <d v="2026-01-03T19:08:00"/>
    <d v="2026-01-03T00:00:00"/>
    <n v="19"/>
    <x v="0"/>
    <x v="0"/>
    <n v="9"/>
    <n v="216.33"/>
    <n v="214.44"/>
    <n v="1.4"/>
    <n v="11.9"/>
    <n v="11"/>
    <n v="104"/>
    <s v="High"/>
    <n v="0.51300000000000001"/>
    <x v="0"/>
    <s v=""/>
    <n v="4.83"/>
    <n v="10"/>
    <n v="-1.89"/>
    <n v="-0.9"/>
    <s v="Saturday"/>
    <s v="10-15 min"/>
    <n v="1"/>
    <s v="Below 0.8"/>
  </r>
  <r>
    <s v="RF000301"/>
    <d v="2026-01-03T19:17:00"/>
    <d v="2026-01-03T00:00:00"/>
    <n v="19"/>
    <x v="1"/>
    <x v="1"/>
    <n v="0.7"/>
    <n v="61.36"/>
    <m/>
    <n v="1.2"/>
    <n v="5.8"/>
    <n v="7"/>
    <n v="86"/>
    <s v="High"/>
    <n v="0.77300000000000002"/>
    <x v="2"/>
    <s v="ETA too high"/>
    <n v="5"/>
    <n v="0"/>
    <m/>
    <n v="1.2"/>
    <s v="Saturday"/>
    <s v="5-10 min"/>
    <n v="0"/>
    <s v="Below 0.8"/>
  </r>
  <r>
    <s v="RF000302"/>
    <d v="2026-01-03T19:28:00"/>
    <d v="2026-01-03T00:00:00"/>
    <n v="19"/>
    <x v="1"/>
    <x v="1"/>
    <n v="7.4"/>
    <n v="165.43"/>
    <n v="165.41"/>
    <n v="1.2"/>
    <n v="8.1"/>
    <n v="8.3000000000000007"/>
    <n v="64"/>
    <s v="Medium"/>
    <n v="0.66400000000000003"/>
    <x v="0"/>
    <s v=""/>
    <n v="4.8899999999999997"/>
    <n v="0"/>
    <n v="-0.02"/>
    <n v="0.2"/>
    <s v="Saturday"/>
    <s v="5-10 min"/>
    <n v="1"/>
    <s v="Below 0.8"/>
  </r>
  <r>
    <s v="RF000303"/>
    <d v="2026-01-03T19:34:00"/>
    <d v="2026-01-03T00:00:00"/>
    <n v="19"/>
    <x v="2"/>
    <x v="0"/>
    <n v="1.8"/>
    <n v="94.96"/>
    <m/>
    <n v="1.4"/>
    <n v="9.9"/>
    <n v="3.7"/>
    <n v="77"/>
    <s v="High"/>
    <n v="0.51100000000000001"/>
    <x v="1"/>
    <s v="Pickup too far"/>
    <n v="4.68"/>
    <n v="2"/>
    <m/>
    <n v="-6.2"/>
    <s v="Saturday"/>
    <s v="5-10 min"/>
    <n v="0"/>
    <s v="Below 0.8"/>
  </r>
  <r>
    <s v="RF000304"/>
    <d v="2026-01-03T19:59:00"/>
    <d v="2026-01-03T00:00:00"/>
    <n v="19"/>
    <x v="3"/>
    <x v="1"/>
    <n v="28.9"/>
    <n v="493.18"/>
    <n v="528.32000000000005"/>
    <n v="1.2"/>
    <n v="8.1"/>
    <n v="12.3"/>
    <n v="43"/>
    <s v="Medium"/>
    <n v="0.755"/>
    <x v="0"/>
    <s v=""/>
    <n v="4.96"/>
    <n v="0"/>
    <n v="35.14"/>
    <n v="4.2"/>
    <s v="Saturday"/>
    <s v="5-10 min"/>
    <n v="1"/>
    <s v="Below 0.8"/>
  </r>
  <r>
    <s v="RF000305"/>
    <d v="2026-01-03T20:12:00"/>
    <d v="2026-01-03T00:00:00"/>
    <n v="20"/>
    <x v="0"/>
    <x v="1"/>
    <n v="10.4"/>
    <n v="245.17"/>
    <m/>
    <n v="1.3"/>
    <n v="8.4"/>
    <n v="10.4"/>
    <n v="96"/>
    <s v="High"/>
    <n v="0.60699999999999998"/>
    <x v="1"/>
    <s v="Vehicle issue"/>
    <n v="4.51"/>
    <n v="0"/>
    <m/>
    <n v="2"/>
    <s v="Saturday"/>
    <s v="5-10 min"/>
    <n v="0"/>
    <s v="Below 0.8"/>
  </r>
  <r>
    <s v="RF000306"/>
    <d v="2026-01-03T20:37:00"/>
    <d v="2026-01-03T00:00:00"/>
    <n v="20"/>
    <x v="1"/>
    <x v="0"/>
    <n v="1.6"/>
    <n v="72.25"/>
    <n v="68.95"/>
    <n v="1.1000000000000001"/>
    <n v="4"/>
    <n v="1"/>
    <n v="82"/>
    <s v="Medium"/>
    <n v="0.83"/>
    <x v="0"/>
    <s v=""/>
    <n v="4.8099999999999996"/>
    <n v="6"/>
    <n v="-3.3"/>
    <n v="-3"/>
    <s v="Saturday"/>
    <s v="0-5 min"/>
    <n v="1"/>
    <s v="Between 0.8-1.0"/>
  </r>
  <r>
    <s v="RF000307"/>
    <d v="2026-01-03T20:55:00"/>
    <d v="2026-01-03T00:00:00"/>
    <n v="20"/>
    <x v="4"/>
    <x v="0"/>
    <n v="1.6"/>
    <n v="67.040000000000006"/>
    <m/>
    <n v="1.1000000000000001"/>
    <n v="5"/>
    <n v="5.2"/>
    <n v="57"/>
    <s v="Low"/>
    <n v="1.32"/>
    <x v="2"/>
    <s v="Fare too high"/>
    <n v="4.66"/>
    <n v="26"/>
    <m/>
    <n v="0.2"/>
    <s v="Saturday"/>
    <s v="0-5 min"/>
    <n v="0"/>
    <s v="Above 1.2"/>
  </r>
  <r>
    <s v="RF000308"/>
    <d v="2026-01-03T21:12:00"/>
    <d v="2026-01-03T00:00:00"/>
    <n v="21"/>
    <x v="0"/>
    <x v="0"/>
    <n v="3.2"/>
    <n v="95.3"/>
    <n v="96.21"/>
    <n v="1.1000000000000001"/>
    <n v="2"/>
    <n v="1.9"/>
    <n v="121"/>
    <s v="Medium"/>
    <n v="0.90900000000000003"/>
    <x v="0"/>
    <s v=""/>
    <n v="4.59"/>
    <n v="6"/>
    <n v="0.91"/>
    <n v="-0.1"/>
    <s v="Saturday"/>
    <s v="0-5 min"/>
    <n v="1"/>
    <s v="Between 0.8-1.0"/>
  </r>
  <r>
    <s v="RF000309"/>
    <d v="2026-01-03T21:26:00"/>
    <d v="2026-01-03T00:00:00"/>
    <n v="21"/>
    <x v="0"/>
    <x v="0"/>
    <n v="5.2"/>
    <n v="130.78"/>
    <n v="132.4"/>
    <n v="1.1000000000000001"/>
    <n v="4.7"/>
    <n v="2.7"/>
    <n v="115"/>
    <s v="Medium"/>
    <n v="0.91400000000000003"/>
    <x v="0"/>
    <s v=""/>
    <n v="4.5599999999999996"/>
    <n v="8"/>
    <n v="1.62"/>
    <n v="-2"/>
    <s v="Saturday"/>
    <s v="0-5 min"/>
    <n v="1"/>
    <s v="Between 0.8-1.0"/>
  </r>
  <r>
    <s v="RF000310"/>
    <d v="2026-01-03T21:26:00"/>
    <d v="2026-01-03T00:00:00"/>
    <n v="21"/>
    <x v="0"/>
    <x v="0"/>
    <n v="3"/>
    <n v="101.4"/>
    <n v="95.44"/>
    <n v="1.2"/>
    <n v="8.1999999999999993"/>
    <n v="11.2"/>
    <n v="111"/>
    <s v="High"/>
    <n v="0.69899999999999995"/>
    <x v="0"/>
    <s v=""/>
    <n v="4.76"/>
    <n v="14"/>
    <n v="-5.96"/>
    <n v="3"/>
    <s v="Saturday"/>
    <s v="5-10 min"/>
    <n v="1"/>
    <s v="Below 0.8"/>
  </r>
  <r>
    <s v="RF000311"/>
    <d v="2026-01-03T21:48:00"/>
    <d v="2026-01-03T00:00:00"/>
    <n v="21"/>
    <x v="3"/>
    <x v="0"/>
    <n v="3.4"/>
    <n v="80.709999999999994"/>
    <n v="80.17"/>
    <n v="1"/>
    <n v="6.6"/>
    <n v="11.6"/>
    <n v="62"/>
    <s v="Low"/>
    <n v="1.2150000000000001"/>
    <x v="0"/>
    <s v=""/>
    <n v="4.72"/>
    <n v="5"/>
    <n v="-0.54"/>
    <n v="5"/>
    <s v="Saturday"/>
    <s v="5-10 min"/>
    <n v="1"/>
    <s v="Above 1.2"/>
  </r>
  <r>
    <s v="RF000312"/>
    <d v="2026-01-03T21:56:00"/>
    <d v="2026-01-03T00:00:00"/>
    <n v="21"/>
    <x v="0"/>
    <x v="0"/>
    <n v="0.7"/>
    <n v="68.540000000000006"/>
    <n v="72.37"/>
    <n v="1.3"/>
    <n v="5.7"/>
    <n v="5.4"/>
    <n v="116"/>
    <s v="High"/>
    <n v="0.69499999999999995"/>
    <x v="0"/>
    <s v=""/>
    <n v="4.92"/>
    <n v="11"/>
    <n v="3.83"/>
    <n v="-0.3"/>
    <s v="Saturday"/>
    <s v="5-10 min"/>
    <n v="1"/>
    <s v="Below 0.8"/>
  </r>
  <r>
    <s v="RF000313"/>
    <d v="2026-01-03T22:13:00"/>
    <d v="2026-01-03T00:00:00"/>
    <n v="22"/>
    <x v="3"/>
    <x v="0"/>
    <n v="21.5"/>
    <n v="413.15"/>
    <n v="426.25"/>
    <n v="1"/>
    <n v="8.5"/>
    <n v="8"/>
    <n v="72"/>
    <s v="Low"/>
    <n v="1.6890000000000001"/>
    <x v="0"/>
    <s v=""/>
    <n v="4.5199999999999996"/>
    <n v="9"/>
    <n v="13.1"/>
    <n v="-0.5"/>
    <s v="Saturday"/>
    <s v="5-10 min"/>
    <n v="1"/>
    <s v="Above 1.2"/>
  </r>
  <r>
    <s v="RF000314"/>
    <d v="2026-01-03T22:23:00"/>
    <d v="2026-01-03T00:00:00"/>
    <n v="22"/>
    <x v="1"/>
    <x v="0"/>
    <n v="5.0999999999999996"/>
    <n v="128.52000000000001"/>
    <m/>
    <n v="1.1000000000000001"/>
    <n v="2"/>
    <n v="1"/>
    <n v="90"/>
    <s v="Medium"/>
    <n v="1.121"/>
    <x v="2"/>
    <s v="Fare too high"/>
    <n v="5"/>
    <n v="2"/>
    <m/>
    <n v="-1"/>
    <s v="Saturday"/>
    <s v="0-5 min"/>
    <n v="0"/>
    <s v="Between 1.0-1.2"/>
  </r>
  <r>
    <s v="RF000315"/>
    <d v="2026-01-03T22:45:00"/>
    <d v="2026-01-03T00:00:00"/>
    <n v="22"/>
    <x v="3"/>
    <x v="0"/>
    <n v="15.8"/>
    <n v="317.89"/>
    <n v="294.72000000000003"/>
    <n v="1.2"/>
    <n v="5.2"/>
    <n v="1"/>
    <n v="65"/>
    <s v="Medium"/>
    <n v="1.139"/>
    <x v="0"/>
    <s v=""/>
    <n v="4.7699999999999996"/>
    <n v="5"/>
    <n v="-23.17"/>
    <n v="-4.2"/>
    <s v="Saturday"/>
    <s v="5-10 min"/>
    <n v="1"/>
    <s v="Between 1.0-1.2"/>
  </r>
  <r>
    <s v="RF000316"/>
    <d v="2026-01-03T22:52:00"/>
    <d v="2026-01-03T00:00:00"/>
    <n v="22"/>
    <x v="3"/>
    <x v="0"/>
    <n v="3.4"/>
    <n v="88.91"/>
    <n v="83.04"/>
    <n v="1"/>
    <n v="5.4"/>
    <n v="7.5"/>
    <n v="61"/>
    <s v="Low"/>
    <n v="1.2769999999999999"/>
    <x v="0"/>
    <s v=""/>
    <n v="4.8"/>
    <n v="11"/>
    <n v="-5.87"/>
    <n v="2.1"/>
    <s v="Saturday"/>
    <s v="5-10 min"/>
    <n v="1"/>
    <s v="Above 1.2"/>
  </r>
  <r>
    <s v="RF000317"/>
    <d v="2026-01-03T22:59:00"/>
    <d v="2026-01-03T00:00:00"/>
    <n v="22"/>
    <x v="0"/>
    <x v="0"/>
    <n v="19.8"/>
    <n v="396.34"/>
    <n v="394.47"/>
    <n v="1.1000000000000001"/>
    <n v="7.6"/>
    <n v="14.3"/>
    <n v="119"/>
    <s v="High"/>
    <n v="0.745"/>
    <x v="0"/>
    <s v=""/>
    <n v="4.88"/>
    <n v="27"/>
    <n v="-1.87"/>
    <n v="6.7"/>
    <s v="Saturday"/>
    <s v="5-10 min"/>
    <n v="1"/>
    <s v="Below 0.8"/>
  </r>
  <r>
    <s v="RF000318"/>
    <d v="2026-01-03T23:08:00"/>
    <d v="2026-01-03T00:00:00"/>
    <n v="23"/>
    <x v="4"/>
    <x v="1"/>
    <n v="7.9"/>
    <n v="152.53"/>
    <m/>
    <n v="1.1000000000000001"/>
    <n v="4.9000000000000004"/>
    <n v="5.2"/>
    <n v="57"/>
    <s v="Low"/>
    <n v="1.4510000000000001"/>
    <x v="2"/>
    <s v="Changed plans"/>
    <n v="4.42"/>
    <n v="0"/>
    <m/>
    <n v="0.3"/>
    <s v="Saturday"/>
    <s v="0-5 min"/>
    <n v="0"/>
    <s v="Above 1.2"/>
  </r>
  <r>
    <s v="RF000319"/>
    <d v="2026-01-03T23:43:00"/>
    <d v="2026-01-03T00:00:00"/>
    <n v="23"/>
    <x v="3"/>
    <x v="0"/>
    <n v="5.5"/>
    <n v="119.04"/>
    <m/>
    <n v="1"/>
    <n v="4.5999999999999996"/>
    <n v="4.9000000000000004"/>
    <n v="59"/>
    <s v="Medium"/>
    <n v="0.93300000000000005"/>
    <x v="2"/>
    <s v="Fare too high"/>
    <n v="5"/>
    <n v="60"/>
    <m/>
    <n v="0.3"/>
    <s v="Saturday"/>
    <s v="0-5 min"/>
    <n v="0"/>
    <s v="Between 0.8-1.0"/>
  </r>
  <r>
    <s v="RF000320"/>
    <d v="2026-01-03T23:59:00"/>
    <d v="2026-01-03T00:00:00"/>
    <n v="23"/>
    <x v="3"/>
    <x v="1"/>
    <n v="14.1"/>
    <n v="226.48"/>
    <n v="221.95"/>
    <n v="1"/>
    <n v="7.6"/>
    <n v="8.1999999999999993"/>
    <n v="72"/>
    <s v="Low"/>
    <n v="1.3460000000000001"/>
    <x v="0"/>
    <s v=""/>
    <n v="4.59"/>
    <n v="0"/>
    <n v="-4.53"/>
    <n v="0.6"/>
    <s v="Saturday"/>
    <s v="5-10 min"/>
    <n v="1"/>
    <s v="Above 1.2"/>
  </r>
  <r>
    <s v="RF000321"/>
    <d v="2026-01-04T00:19:00"/>
    <d v="2026-01-04T00:00:00"/>
    <n v="0"/>
    <x v="0"/>
    <x v="0"/>
    <n v="1.6"/>
    <n v="67.180000000000007"/>
    <n v="67.489999999999995"/>
    <n v="1"/>
    <n v="2"/>
    <n v="1.3"/>
    <n v="144"/>
    <s v="Medium"/>
    <n v="1.2589999999999999"/>
    <x v="0"/>
    <s v=""/>
    <n v="4.92"/>
    <n v="5"/>
    <n v="0.31"/>
    <n v="-0.7"/>
    <s v="Sunday"/>
    <s v="0-5 min"/>
    <n v="1"/>
    <s v="Above 1.2"/>
  </r>
  <r>
    <s v="RF000322"/>
    <d v="2026-01-04T00:35:00"/>
    <d v="2026-01-04T00:00:00"/>
    <n v="0"/>
    <x v="1"/>
    <x v="0"/>
    <n v="5.3"/>
    <n v="144.63"/>
    <n v="142.19999999999999"/>
    <n v="1.1000000000000001"/>
    <n v="3.3"/>
    <n v="1"/>
    <n v="96"/>
    <s v="Low"/>
    <n v="1.2130000000000001"/>
    <x v="0"/>
    <s v=""/>
    <n v="4.82"/>
    <n v="7"/>
    <n v="-2.4300000000000002"/>
    <n v="-2.2999999999999998"/>
    <s v="Sunday"/>
    <s v="0-5 min"/>
    <n v="1"/>
    <s v="Above 1.2"/>
  </r>
  <r>
    <s v="RF000323"/>
    <d v="2026-01-04T00:48:00"/>
    <d v="2026-01-04T00:00:00"/>
    <n v="0"/>
    <x v="2"/>
    <x v="0"/>
    <n v="4.5"/>
    <n v="100.49"/>
    <n v="105.83"/>
    <n v="1"/>
    <n v="4.2"/>
    <n v="12.7"/>
    <n v="119"/>
    <s v="Low"/>
    <n v="1.375"/>
    <x v="0"/>
    <s v=""/>
    <n v="4.6500000000000004"/>
    <n v="7"/>
    <n v="5.34"/>
    <n v="8.5"/>
    <s v="Sunday"/>
    <s v="0-5 min"/>
    <n v="1"/>
    <s v="Above 1.2"/>
  </r>
  <r>
    <s v="RF000324"/>
    <d v="2026-01-04T01:09:00"/>
    <d v="2026-01-04T00:00:00"/>
    <n v="1"/>
    <x v="0"/>
    <x v="1"/>
    <n v="10.5"/>
    <n v="193.76"/>
    <n v="177.09"/>
    <n v="1"/>
    <n v="3.7"/>
    <n v="5.9"/>
    <n v="138"/>
    <s v="Low"/>
    <n v="1.696"/>
    <x v="0"/>
    <s v=""/>
    <n v="4.87"/>
    <n v="0"/>
    <n v="-16.670000000000002"/>
    <n v="2.2000000000000002"/>
    <s v="Sunday"/>
    <s v="0-5 min"/>
    <n v="1"/>
    <s v="Above 1.2"/>
  </r>
  <r>
    <s v="RF000325"/>
    <d v="2026-01-04T01:10:00"/>
    <d v="2026-01-04T00:00:00"/>
    <n v="1"/>
    <x v="0"/>
    <x v="0"/>
    <n v="0.9"/>
    <n v="54.47"/>
    <n v="55.37"/>
    <n v="1"/>
    <n v="2"/>
    <n v="4.5999999999999996"/>
    <n v="127"/>
    <s v="Medium"/>
    <n v="1.1180000000000001"/>
    <x v="0"/>
    <s v=""/>
    <n v="4.6900000000000004"/>
    <n v="11"/>
    <n v="0.9"/>
    <n v="2.6"/>
    <s v="Sunday"/>
    <s v="0-5 min"/>
    <n v="1"/>
    <s v="Between 1.0-1.2"/>
  </r>
  <r>
    <s v="RF000326"/>
    <d v="2026-01-04T01:15:00"/>
    <d v="2026-01-04T00:00:00"/>
    <n v="1"/>
    <x v="0"/>
    <x v="0"/>
    <n v="3.8"/>
    <n v="106.54"/>
    <n v="105.71"/>
    <n v="1.1000000000000001"/>
    <n v="6"/>
    <n v="13.7"/>
    <n v="130"/>
    <s v="Medium"/>
    <n v="0.93500000000000005"/>
    <x v="0"/>
    <s v=""/>
    <n v="4.8"/>
    <n v="11"/>
    <n v="-0.83"/>
    <n v="7.7"/>
    <s v="Sunday"/>
    <s v="5-10 min"/>
    <n v="1"/>
    <s v="Between 0.8-1.0"/>
  </r>
  <r>
    <s v="RF000327"/>
    <d v="2026-01-04T01:49:00"/>
    <d v="2026-01-04T00:00:00"/>
    <n v="1"/>
    <x v="1"/>
    <x v="0"/>
    <n v="0.7"/>
    <n v="55.4"/>
    <n v="56.06"/>
    <n v="1.1000000000000001"/>
    <n v="4.5"/>
    <n v="5.9"/>
    <n v="96"/>
    <s v="Low"/>
    <n v="2.2000000000000002"/>
    <x v="0"/>
    <s v=""/>
    <n v="4.8600000000000003"/>
    <n v="2"/>
    <n v="0.66"/>
    <n v="1.4"/>
    <s v="Sunday"/>
    <s v="0-5 min"/>
    <n v="1"/>
    <s v="Above 1.2"/>
  </r>
  <r>
    <s v="RF000328"/>
    <d v="2026-01-04T02:12:00"/>
    <d v="2026-01-04T00:00:00"/>
    <n v="2"/>
    <x v="4"/>
    <x v="1"/>
    <n v="4"/>
    <n v="111.73"/>
    <n v="113.21"/>
    <n v="1.1000000000000001"/>
    <n v="7.5"/>
    <n v="5.8"/>
    <n v="59"/>
    <s v="Low"/>
    <n v="1.708"/>
    <x v="0"/>
    <s v=""/>
    <n v="4.7300000000000004"/>
    <n v="0"/>
    <n v="1.48"/>
    <n v="-1.7"/>
    <s v="Sunday"/>
    <s v="5-10 min"/>
    <n v="1"/>
    <s v="Above 1.2"/>
  </r>
  <r>
    <s v="RF000329"/>
    <d v="2026-01-04T02:26:00"/>
    <d v="2026-01-04T00:00:00"/>
    <n v="2"/>
    <x v="3"/>
    <x v="0"/>
    <n v="12.5"/>
    <n v="229.37"/>
    <n v="223.02"/>
    <n v="1"/>
    <n v="5.7"/>
    <n v="3.2"/>
    <n v="73"/>
    <s v="Low"/>
    <n v="2.2000000000000002"/>
    <x v="0"/>
    <s v=""/>
    <n v="4.78"/>
    <n v="1"/>
    <n v="-6.35"/>
    <n v="-2.5"/>
    <s v="Sunday"/>
    <s v="5-10 min"/>
    <n v="1"/>
    <s v="Above 1.2"/>
  </r>
  <r>
    <s v="RF000330"/>
    <d v="2026-01-04T02:27:00"/>
    <d v="2026-01-04T00:00:00"/>
    <n v="2"/>
    <x v="3"/>
    <x v="1"/>
    <n v="4"/>
    <n v="107.82"/>
    <n v="107.36"/>
    <n v="1.1000000000000001"/>
    <n v="6.3"/>
    <n v="12.9"/>
    <n v="73"/>
    <s v="Low"/>
    <n v="1.9730000000000001"/>
    <x v="0"/>
    <s v=""/>
    <n v="4.6100000000000003"/>
    <n v="0"/>
    <n v="-0.46"/>
    <n v="6.6"/>
    <s v="Sunday"/>
    <s v="5-10 min"/>
    <n v="1"/>
    <s v="Above 1.2"/>
  </r>
  <r>
    <s v="RF000331"/>
    <d v="2026-01-04T02:56:00"/>
    <d v="2026-01-04T00:00:00"/>
    <n v="2"/>
    <x v="2"/>
    <x v="0"/>
    <n v="2.7"/>
    <n v="73.16"/>
    <n v="74.569999999999993"/>
    <n v="1"/>
    <n v="6.2"/>
    <n v="9.4"/>
    <n v="128"/>
    <s v="Low"/>
    <n v="1.395"/>
    <x v="0"/>
    <s v=""/>
    <n v="4.54"/>
    <n v="23"/>
    <n v="1.41"/>
    <n v="3.2"/>
    <s v="Sunday"/>
    <s v="5-10 min"/>
    <n v="1"/>
    <s v="Above 1.2"/>
  </r>
  <r>
    <s v="RF000332"/>
    <d v="2026-01-04T03:05:00"/>
    <d v="2026-01-04T00:00:00"/>
    <n v="3"/>
    <x v="2"/>
    <x v="0"/>
    <n v="8.8000000000000007"/>
    <n v="150.86000000000001"/>
    <n v="147.41999999999999"/>
    <n v="1"/>
    <n v="2"/>
    <n v="2.5"/>
    <n v="120"/>
    <s v="Medium"/>
    <n v="1.181"/>
    <x v="0"/>
    <s v=""/>
    <n v="4.9000000000000004"/>
    <n v="14"/>
    <n v="-3.44"/>
    <n v="0.5"/>
    <s v="Sunday"/>
    <s v="0-5 min"/>
    <n v="1"/>
    <s v="Between 1.0-1.2"/>
  </r>
  <r>
    <s v="RF000333"/>
    <d v="2026-01-04T03:15:00"/>
    <d v="2026-01-04T00:00:00"/>
    <n v="3"/>
    <x v="0"/>
    <x v="1"/>
    <n v="2.9"/>
    <n v="90.73"/>
    <n v="92.68"/>
    <n v="1"/>
    <n v="3.3"/>
    <n v="2.5"/>
    <n v="118"/>
    <s v="Medium"/>
    <n v="1.0609999999999999"/>
    <x v="0"/>
    <s v=""/>
    <n v="4.5599999999999996"/>
    <n v="0"/>
    <n v="1.95"/>
    <n v="-0.8"/>
    <s v="Sunday"/>
    <s v="0-5 min"/>
    <n v="1"/>
    <s v="Between 1.0-1.2"/>
  </r>
  <r>
    <s v="RF000334"/>
    <d v="2026-01-04T03:25:00"/>
    <d v="2026-01-04T00:00:00"/>
    <n v="3"/>
    <x v="0"/>
    <x v="0"/>
    <n v="11.5"/>
    <n v="256.75"/>
    <n v="265.13"/>
    <n v="1.1000000000000001"/>
    <n v="3.6"/>
    <n v="3.6"/>
    <n v="144"/>
    <s v="Medium"/>
    <n v="1.1080000000000001"/>
    <x v="0"/>
    <s v=""/>
    <n v="5"/>
    <n v="53"/>
    <n v="8.3800000000000008"/>
    <n v="0"/>
    <s v="Sunday"/>
    <s v="0-5 min"/>
    <n v="1"/>
    <s v="Between 1.0-1.2"/>
  </r>
  <r>
    <s v="RF000335"/>
    <d v="2026-01-04T03:46:00"/>
    <d v="2026-01-04T00:00:00"/>
    <n v="3"/>
    <x v="3"/>
    <x v="1"/>
    <n v="15.4"/>
    <n v="241.21"/>
    <n v="229.16"/>
    <n v="1"/>
    <n v="6.4"/>
    <n v="8.4"/>
    <n v="66"/>
    <s v="Low"/>
    <n v="1.3939999999999999"/>
    <x v="0"/>
    <s v=""/>
    <n v="4.54"/>
    <n v="0"/>
    <n v="-12.05"/>
    <n v="2"/>
    <s v="Sunday"/>
    <s v="5-10 min"/>
    <n v="1"/>
    <s v="Above 1.2"/>
  </r>
  <r>
    <s v="RF000336"/>
    <d v="2026-01-04T03:47:00"/>
    <d v="2026-01-04T00:00:00"/>
    <n v="3"/>
    <x v="2"/>
    <x v="1"/>
    <n v="5.8"/>
    <n v="137.01"/>
    <n v="132.5"/>
    <n v="1"/>
    <n v="4.4000000000000004"/>
    <n v="10.7"/>
    <n v="112"/>
    <s v="Low"/>
    <n v="1.2769999999999999"/>
    <x v="0"/>
    <s v=""/>
    <n v="4.7300000000000004"/>
    <n v="0"/>
    <n v="-4.51"/>
    <n v="6.3"/>
    <s v="Sunday"/>
    <s v="0-5 min"/>
    <n v="1"/>
    <s v="Above 1.2"/>
  </r>
  <r>
    <s v="RF000337"/>
    <d v="2026-01-04T03:51:00"/>
    <d v="2026-01-04T00:00:00"/>
    <n v="3"/>
    <x v="2"/>
    <x v="0"/>
    <n v="7.7"/>
    <n v="172.95"/>
    <n v="158.52000000000001"/>
    <n v="1"/>
    <n v="4.2"/>
    <n v="4.8"/>
    <n v="114"/>
    <s v="Medium"/>
    <n v="1.069"/>
    <x v="0"/>
    <s v=""/>
    <n v="4.8499999999999996"/>
    <n v="12"/>
    <n v="-14.43"/>
    <n v="0.6"/>
    <s v="Sunday"/>
    <s v="0-5 min"/>
    <n v="1"/>
    <s v="Between 1.0-1.2"/>
  </r>
  <r>
    <s v="RF000338"/>
    <d v="2026-01-04T03:55:00"/>
    <d v="2026-01-04T00:00:00"/>
    <n v="3"/>
    <x v="1"/>
    <x v="1"/>
    <n v="12.1"/>
    <n v="234.54"/>
    <n v="245.37"/>
    <n v="1"/>
    <n v="4"/>
    <n v="2.2000000000000002"/>
    <n v="85"/>
    <s v="Low"/>
    <n v="1.298"/>
    <x v="0"/>
    <s v=""/>
    <n v="4.95"/>
    <n v="0"/>
    <n v="10.83"/>
    <n v="-1.8"/>
    <s v="Sunday"/>
    <s v="0-5 min"/>
    <n v="1"/>
    <s v="Above 1.2"/>
  </r>
  <r>
    <s v="RF000339"/>
    <d v="2026-01-04T03:58:00"/>
    <d v="2026-01-04T00:00:00"/>
    <n v="3"/>
    <x v="2"/>
    <x v="0"/>
    <n v="5.6"/>
    <n v="122"/>
    <n v="118.83"/>
    <n v="1"/>
    <n v="6.4"/>
    <n v="3.4"/>
    <n v="118"/>
    <s v="Low"/>
    <n v="1.4139999999999999"/>
    <x v="0"/>
    <s v=""/>
    <n v="4.76"/>
    <n v="3"/>
    <n v="-3.17"/>
    <n v="-3"/>
    <s v="Sunday"/>
    <s v="5-10 min"/>
    <n v="1"/>
    <s v="Above 1.2"/>
  </r>
  <r>
    <s v="RF000340"/>
    <d v="2026-01-04T03:58:00"/>
    <d v="2026-01-04T00:00:00"/>
    <n v="3"/>
    <x v="0"/>
    <x v="0"/>
    <n v="1.3"/>
    <n v="59.69"/>
    <n v="63.59"/>
    <n v="1"/>
    <n v="2"/>
    <n v="4.7"/>
    <n v="138"/>
    <s v="Low"/>
    <n v="1.56"/>
    <x v="0"/>
    <s v=""/>
    <n v="5"/>
    <n v="14"/>
    <n v="3.9"/>
    <n v="2.7"/>
    <s v="Sunday"/>
    <s v="0-5 min"/>
    <n v="1"/>
    <s v="Above 1.2"/>
  </r>
  <r>
    <s v="RF000341"/>
    <d v="2026-01-04T04:12:00"/>
    <d v="2026-01-04T00:00:00"/>
    <n v="4"/>
    <x v="3"/>
    <x v="1"/>
    <n v="13"/>
    <n v="284.06"/>
    <m/>
    <n v="1.1000000000000001"/>
    <n v="4.2"/>
    <n v="8.1999999999999993"/>
    <n v="69"/>
    <s v="Low"/>
    <n v="1.417"/>
    <x v="1"/>
    <s v="Driver unavailable"/>
    <n v="4.4000000000000004"/>
    <n v="0"/>
    <m/>
    <n v="4"/>
    <s v="Sunday"/>
    <s v="0-5 min"/>
    <n v="0"/>
    <s v="Above 1.2"/>
  </r>
  <r>
    <s v="RF000342"/>
    <d v="2026-01-04T04:12:00"/>
    <d v="2026-01-04T00:00:00"/>
    <n v="4"/>
    <x v="0"/>
    <x v="0"/>
    <n v="7.8"/>
    <n v="153.32"/>
    <n v="164.32"/>
    <n v="1"/>
    <n v="7.3"/>
    <n v="13.6"/>
    <n v="144"/>
    <s v="Low"/>
    <n v="1.3939999999999999"/>
    <x v="0"/>
    <s v=""/>
    <n v="4.29"/>
    <n v="13"/>
    <n v="11"/>
    <n v="6.3"/>
    <s v="Sunday"/>
    <s v="5-10 min"/>
    <n v="1"/>
    <s v="Above 1.2"/>
  </r>
  <r>
    <s v="RF000343"/>
    <d v="2026-01-04T05:24:00"/>
    <d v="2026-01-04T00:00:00"/>
    <n v="5"/>
    <x v="2"/>
    <x v="0"/>
    <n v="4.3"/>
    <n v="97.92"/>
    <m/>
    <n v="1"/>
    <n v="5.3"/>
    <m/>
    <n v="131"/>
    <s v="Low"/>
    <n v="2.2000000000000002"/>
    <x v="3"/>
    <s v="No driver available"/>
    <n v="4.42"/>
    <n v="2"/>
    <m/>
    <m/>
    <s v="Sunday"/>
    <s v="5-10 min"/>
    <n v="0"/>
    <s v="Above 1.2"/>
  </r>
  <r>
    <s v="RF000344"/>
    <d v="2026-01-04T05:25:00"/>
    <d v="2026-01-04T00:00:00"/>
    <n v="5"/>
    <x v="1"/>
    <x v="1"/>
    <n v="1.8"/>
    <n v="67.680000000000007"/>
    <m/>
    <n v="1"/>
    <n v="3.4"/>
    <n v="1"/>
    <n v="109"/>
    <s v="Low"/>
    <n v="1.4119999999999999"/>
    <x v="2"/>
    <s v="ETA too high"/>
    <n v="4.41"/>
    <n v="0"/>
    <m/>
    <n v="-2.4"/>
    <s v="Sunday"/>
    <s v="0-5 min"/>
    <n v="0"/>
    <s v="Above 1.2"/>
  </r>
  <r>
    <s v="RF000345"/>
    <d v="2026-01-04T05:32:00"/>
    <d v="2026-01-04T00:00:00"/>
    <n v="5"/>
    <x v="0"/>
    <x v="0"/>
    <n v="4"/>
    <n v="110.12"/>
    <n v="110.25"/>
    <n v="1"/>
    <n v="4.8"/>
    <n v="5.7"/>
    <n v="110"/>
    <s v="Low"/>
    <n v="1.071"/>
    <x v="0"/>
    <s v=""/>
    <n v="4.47"/>
    <n v="1"/>
    <n v="0.13"/>
    <n v="0.9"/>
    <s v="Sunday"/>
    <s v="0-5 min"/>
    <n v="1"/>
    <s v="Between 1.0-1.2"/>
  </r>
  <r>
    <s v="RF000346"/>
    <d v="2026-01-04T05:48:00"/>
    <d v="2026-01-04T00:00:00"/>
    <n v="5"/>
    <x v="0"/>
    <x v="0"/>
    <n v="6.8"/>
    <n v="156.6"/>
    <n v="153.94"/>
    <n v="1"/>
    <n v="2"/>
    <n v="1.6"/>
    <n v="144"/>
    <s v="Medium"/>
    <n v="1.373"/>
    <x v="0"/>
    <s v=""/>
    <n v="4.6100000000000003"/>
    <n v="28"/>
    <n v="-2.66"/>
    <n v="-0.4"/>
    <s v="Sunday"/>
    <s v="0-5 min"/>
    <n v="1"/>
    <s v="Above 1.2"/>
  </r>
  <r>
    <s v="RF000347"/>
    <d v="2026-01-04T05:53:00"/>
    <d v="2026-01-04T00:00:00"/>
    <n v="5"/>
    <x v="2"/>
    <x v="0"/>
    <n v="7.5"/>
    <n v="163.11000000000001"/>
    <n v="161.41"/>
    <n v="1"/>
    <n v="2.8"/>
    <n v="3"/>
    <n v="118"/>
    <s v="Low"/>
    <n v="1.33"/>
    <x v="0"/>
    <s v=""/>
    <n v="4.6100000000000003"/>
    <n v="5"/>
    <n v="-1.7"/>
    <n v="0.2"/>
    <s v="Sunday"/>
    <s v="0-5 min"/>
    <n v="1"/>
    <s v="Above 1.2"/>
  </r>
  <r>
    <s v="RF000348"/>
    <d v="2026-01-04T06:04:00"/>
    <d v="2026-01-04T00:00:00"/>
    <n v="6"/>
    <x v="2"/>
    <x v="0"/>
    <n v="9.5"/>
    <n v="172.44"/>
    <n v="178.81"/>
    <n v="1"/>
    <n v="3.7"/>
    <n v="2"/>
    <n v="131"/>
    <s v="Low"/>
    <n v="1.431"/>
    <x v="0"/>
    <s v=""/>
    <n v="4.63"/>
    <n v="34"/>
    <n v="6.37"/>
    <n v="-1.7"/>
    <s v="Sunday"/>
    <s v="0-5 min"/>
    <n v="1"/>
    <s v="Above 1.2"/>
  </r>
  <r>
    <s v="RF000349"/>
    <d v="2026-01-04T06:06:00"/>
    <d v="2026-01-04T00:00:00"/>
    <n v="6"/>
    <x v="1"/>
    <x v="0"/>
    <n v="13.5"/>
    <n v="286.37"/>
    <n v="293.89"/>
    <n v="1.1000000000000001"/>
    <n v="3.2"/>
    <n v="5.2"/>
    <n v="94"/>
    <s v="Medium"/>
    <n v="0.875"/>
    <x v="0"/>
    <s v=""/>
    <n v="4.4800000000000004"/>
    <n v="3"/>
    <n v="7.52"/>
    <n v="2"/>
    <s v="Sunday"/>
    <s v="0-5 min"/>
    <n v="1"/>
    <s v="Between 0.8-1.0"/>
  </r>
  <r>
    <s v="RF000350"/>
    <d v="2026-01-04T06:14:00"/>
    <d v="2026-01-04T00:00:00"/>
    <n v="6"/>
    <x v="0"/>
    <x v="0"/>
    <n v="9.1999999999999993"/>
    <n v="237.97"/>
    <n v="240.13"/>
    <n v="1.2"/>
    <n v="6.8"/>
    <n v="4"/>
    <n v="128"/>
    <s v="Medium"/>
    <n v="0.90400000000000003"/>
    <x v="0"/>
    <s v=""/>
    <n v="4.72"/>
    <n v="51"/>
    <n v="2.16"/>
    <n v="-2.8"/>
    <s v="Sunday"/>
    <s v="5-10 min"/>
    <n v="1"/>
    <s v="Between 0.8-1.0"/>
  </r>
  <r>
    <s v="RF000351"/>
    <d v="2026-01-04T06:14:00"/>
    <d v="2026-01-04T00:00:00"/>
    <n v="6"/>
    <x v="4"/>
    <x v="1"/>
    <n v="5.6"/>
    <n v="142.41"/>
    <m/>
    <n v="1.1000000000000001"/>
    <n v="2"/>
    <n v="4.3"/>
    <n v="62"/>
    <s v="Low"/>
    <n v="1.617"/>
    <x v="1"/>
    <s v="Driver unavailable"/>
    <n v="4.88"/>
    <n v="0"/>
    <m/>
    <n v="2.2999999999999998"/>
    <s v="Sunday"/>
    <s v="0-5 min"/>
    <n v="0"/>
    <s v="Above 1.2"/>
  </r>
  <r>
    <s v="RF000352"/>
    <d v="2026-01-04T06:24:00"/>
    <d v="2026-01-04T00:00:00"/>
    <n v="6"/>
    <x v="2"/>
    <x v="0"/>
    <n v="3.4"/>
    <n v="91.9"/>
    <n v="90.84"/>
    <n v="1"/>
    <n v="6.9"/>
    <n v="11.2"/>
    <n v="109"/>
    <s v="Medium"/>
    <n v="1.089"/>
    <x v="0"/>
    <s v=""/>
    <n v="4.62"/>
    <n v="1"/>
    <n v="-1.06"/>
    <n v="4.3"/>
    <s v="Sunday"/>
    <s v="5-10 min"/>
    <n v="1"/>
    <s v="Between 1.0-1.2"/>
  </r>
  <r>
    <s v="RF000353"/>
    <d v="2026-01-04T06:25:00"/>
    <d v="2026-01-04T00:00:00"/>
    <n v="6"/>
    <x v="1"/>
    <x v="0"/>
    <n v="2.6"/>
    <n v="79.86"/>
    <n v="81.569999999999993"/>
    <n v="1"/>
    <n v="5.7"/>
    <n v="5"/>
    <n v="85"/>
    <s v="Medium"/>
    <n v="0.96899999999999997"/>
    <x v="0"/>
    <s v=""/>
    <n v="4.66"/>
    <n v="8"/>
    <n v="1.71"/>
    <n v="-0.7"/>
    <s v="Sunday"/>
    <s v="5-10 min"/>
    <n v="1"/>
    <s v="Between 0.8-1.0"/>
  </r>
  <r>
    <s v="RF000354"/>
    <d v="2026-01-04T06:41:00"/>
    <d v="2026-01-04T00:00:00"/>
    <n v="6"/>
    <x v="1"/>
    <x v="0"/>
    <n v="10.1"/>
    <n v="208.86"/>
    <n v="221.45"/>
    <n v="1"/>
    <n v="3"/>
    <n v="7.2"/>
    <n v="78"/>
    <s v="Low"/>
    <n v="1.0149999999999999"/>
    <x v="0"/>
    <s v=""/>
    <n v="4.91"/>
    <n v="25"/>
    <n v="12.59"/>
    <n v="4.2"/>
    <s v="Sunday"/>
    <s v="0-5 min"/>
    <n v="1"/>
    <s v="Between 1.0-1.2"/>
  </r>
  <r>
    <s v="RF000355"/>
    <d v="2026-01-04T06:41:00"/>
    <d v="2026-01-04T00:00:00"/>
    <n v="6"/>
    <x v="4"/>
    <x v="1"/>
    <n v="5.3"/>
    <n v="116.12"/>
    <n v="120.58"/>
    <n v="1"/>
    <n v="3.3"/>
    <n v="4.5"/>
    <n v="69"/>
    <s v="Low"/>
    <n v="1.758"/>
    <x v="0"/>
    <s v=""/>
    <n v="4.88"/>
    <n v="0"/>
    <n v="4.46"/>
    <n v="1.2"/>
    <s v="Sunday"/>
    <s v="0-5 min"/>
    <n v="1"/>
    <s v="Above 1.2"/>
  </r>
  <r>
    <s v="RF000356"/>
    <d v="2026-01-04T06:56:00"/>
    <d v="2026-01-04T00:00:00"/>
    <n v="6"/>
    <x v="4"/>
    <x v="0"/>
    <n v="2.2000000000000002"/>
    <n v="66.2"/>
    <n v="62.95"/>
    <n v="1"/>
    <n v="4.4000000000000004"/>
    <n v="8"/>
    <n v="53"/>
    <s v="Low"/>
    <n v="1.4219999999999999"/>
    <x v="0"/>
    <s v=""/>
    <n v="4.62"/>
    <n v="24"/>
    <n v="-3.25"/>
    <n v="3.6"/>
    <s v="Sunday"/>
    <s v="0-5 min"/>
    <n v="1"/>
    <s v="Above 1.2"/>
  </r>
  <r>
    <s v="RF000357"/>
    <d v="2026-01-04T07:41:00"/>
    <d v="2026-01-04T00:00:00"/>
    <n v="7"/>
    <x v="1"/>
    <x v="1"/>
    <n v="7.5"/>
    <n v="150.68"/>
    <n v="155.65"/>
    <n v="1"/>
    <n v="6.8"/>
    <n v="8.5"/>
    <n v="80"/>
    <s v="Medium"/>
    <n v="0.96899999999999997"/>
    <x v="0"/>
    <s v=""/>
    <n v="4.96"/>
    <n v="0"/>
    <n v="4.97"/>
    <n v="1.7"/>
    <s v="Sunday"/>
    <s v="5-10 min"/>
    <n v="1"/>
    <s v="Between 0.8-1.0"/>
  </r>
  <r>
    <s v="RF000358"/>
    <d v="2026-01-04T07:46:00"/>
    <d v="2026-01-04T00:00:00"/>
    <n v="7"/>
    <x v="3"/>
    <x v="0"/>
    <n v="7.2"/>
    <n v="174.43"/>
    <n v="171.29"/>
    <n v="1.1000000000000001"/>
    <n v="4.5999999999999996"/>
    <n v="2.6"/>
    <n v="70"/>
    <s v="Low"/>
    <n v="1.355"/>
    <x v="0"/>
    <s v=""/>
    <n v="4.66"/>
    <n v="3"/>
    <n v="-3.14"/>
    <n v="-2"/>
    <s v="Sunday"/>
    <s v="0-5 min"/>
    <n v="1"/>
    <s v="Above 1.2"/>
  </r>
  <r>
    <s v="RF000359"/>
    <d v="2026-01-04T07:51:00"/>
    <d v="2026-01-04T00:00:00"/>
    <n v="7"/>
    <x v="3"/>
    <x v="0"/>
    <n v="21"/>
    <n v="302.48"/>
    <n v="301.12"/>
    <n v="1"/>
    <n v="6.8"/>
    <n v="7.5"/>
    <n v="58"/>
    <s v="Low"/>
    <n v="1.456"/>
    <x v="0"/>
    <s v=""/>
    <n v="4.84"/>
    <n v="16"/>
    <n v="-1.36"/>
    <n v="0.7"/>
    <s v="Sunday"/>
    <s v="5-10 min"/>
    <n v="1"/>
    <s v="Above 1.2"/>
  </r>
  <r>
    <s v="RF000360"/>
    <d v="2026-01-04T08:06:00"/>
    <d v="2026-01-04T00:00:00"/>
    <n v="8"/>
    <x v="2"/>
    <x v="0"/>
    <n v="0.7"/>
    <n v="59.04"/>
    <n v="61.06"/>
    <n v="1.2"/>
    <n v="6.7"/>
    <n v="6.3"/>
    <n v="88"/>
    <s v="Medium"/>
    <n v="0.74299999999999999"/>
    <x v="0"/>
    <s v=""/>
    <n v="4.4800000000000004"/>
    <n v="8"/>
    <n v="2.02"/>
    <n v="-0.4"/>
    <s v="Sunday"/>
    <s v="5-10 min"/>
    <n v="1"/>
    <s v="Below 0.8"/>
  </r>
  <r>
    <s v="RF000361"/>
    <d v="2026-01-04T08:13:00"/>
    <d v="2026-01-04T00:00:00"/>
    <n v="8"/>
    <x v="1"/>
    <x v="0"/>
    <n v="1.4"/>
    <n v="63.51"/>
    <n v="63.72"/>
    <n v="1"/>
    <n v="7.5"/>
    <n v="10.8"/>
    <n v="63"/>
    <s v="Low"/>
    <n v="0.80900000000000005"/>
    <x v="0"/>
    <s v=""/>
    <n v="4.5599999999999996"/>
    <n v="4"/>
    <n v="0.21"/>
    <n v="3.3"/>
    <s v="Sunday"/>
    <s v="5-10 min"/>
    <n v="1"/>
    <s v="Between 0.8-1.0"/>
  </r>
  <r>
    <s v="RF000362"/>
    <d v="2026-01-04T08:15:00"/>
    <d v="2026-01-04T00:00:00"/>
    <n v="8"/>
    <x v="0"/>
    <x v="0"/>
    <n v="0.8"/>
    <n v="54.17"/>
    <n v="55.89"/>
    <n v="1"/>
    <n v="8.6999999999999993"/>
    <n v="8.8000000000000007"/>
    <n v="119"/>
    <s v="Medium"/>
    <n v="0.94399999999999995"/>
    <x v="0"/>
    <s v=""/>
    <n v="4.47"/>
    <n v="9"/>
    <n v="1.72"/>
    <n v="0.1"/>
    <s v="Sunday"/>
    <s v="5-10 min"/>
    <n v="1"/>
    <s v="Between 0.8-1.0"/>
  </r>
  <r>
    <s v="RF000363"/>
    <d v="2026-01-04T08:16:00"/>
    <d v="2026-01-04T00:00:00"/>
    <n v="8"/>
    <x v="0"/>
    <x v="0"/>
    <n v="2.7"/>
    <n v="89.18"/>
    <n v="88.43"/>
    <n v="1.1000000000000001"/>
    <n v="5.6"/>
    <n v="9.6"/>
    <n v="103"/>
    <s v="Low"/>
    <n v="1.038"/>
    <x v="0"/>
    <s v=""/>
    <n v="4.71"/>
    <n v="7"/>
    <n v="-0.75"/>
    <n v="4"/>
    <s v="Sunday"/>
    <s v="5-10 min"/>
    <n v="1"/>
    <s v="Between 1.0-1.2"/>
  </r>
  <r>
    <s v="RF000364"/>
    <d v="2026-01-04T08:18:00"/>
    <d v="2026-01-04T00:00:00"/>
    <n v="8"/>
    <x v="4"/>
    <x v="0"/>
    <n v="5.2"/>
    <n v="119.54"/>
    <n v="112.63"/>
    <n v="1"/>
    <n v="2.9"/>
    <n v="5.3"/>
    <n v="59"/>
    <s v="Low"/>
    <n v="1.351"/>
    <x v="0"/>
    <s v=""/>
    <n v="4.62"/>
    <n v="30"/>
    <n v="-6.91"/>
    <n v="2.4"/>
    <s v="Sunday"/>
    <s v="0-5 min"/>
    <n v="1"/>
    <s v="Above 1.2"/>
  </r>
  <r>
    <s v="RF000365"/>
    <d v="2026-01-04T08:27:00"/>
    <d v="2026-01-04T00:00:00"/>
    <n v="8"/>
    <x v="4"/>
    <x v="0"/>
    <n v="4.3"/>
    <n v="102.95"/>
    <m/>
    <n v="1"/>
    <n v="4.7"/>
    <n v="6.1"/>
    <n v="55"/>
    <s v="Low"/>
    <n v="1.2010000000000001"/>
    <x v="1"/>
    <s v="Pickup too far"/>
    <n v="4.5599999999999996"/>
    <n v="4"/>
    <m/>
    <n v="1.4"/>
    <s v="Sunday"/>
    <s v="0-5 min"/>
    <n v="0"/>
    <s v="Above 1.2"/>
  </r>
  <r>
    <s v="RF000366"/>
    <d v="2026-01-04T08:29:00"/>
    <d v="2026-01-04T00:00:00"/>
    <n v="8"/>
    <x v="4"/>
    <x v="0"/>
    <n v="14.5"/>
    <n v="258.06"/>
    <n v="241.81"/>
    <n v="1"/>
    <n v="9.1999999999999993"/>
    <n v="10.7"/>
    <n v="56"/>
    <s v="Low"/>
    <n v="1.1539999999999999"/>
    <x v="0"/>
    <s v=""/>
    <n v="4.7699999999999996"/>
    <n v="4"/>
    <n v="-16.25"/>
    <n v="1.5"/>
    <s v="Sunday"/>
    <s v="5-10 min"/>
    <n v="1"/>
    <s v="Between 1.0-1.2"/>
  </r>
  <r>
    <s v="RF000367"/>
    <d v="2026-01-04T08:35:00"/>
    <d v="2026-01-04T00:00:00"/>
    <n v="8"/>
    <x v="3"/>
    <x v="0"/>
    <n v="4.4000000000000004"/>
    <n v="98.09"/>
    <n v="99.53"/>
    <n v="1"/>
    <n v="4.0999999999999996"/>
    <n v="7.9"/>
    <n v="59"/>
    <s v="Low"/>
    <n v="1.524"/>
    <x v="0"/>
    <s v=""/>
    <n v="4.91"/>
    <n v="4"/>
    <n v="1.44"/>
    <n v="3.8"/>
    <s v="Sunday"/>
    <s v="0-5 min"/>
    <n v="1"/>
    <s v="Above 1.2"/>
  </r>
  <r>
    <s v="RF000368"/>
    <d v="2026-01-04T08:48:00"/>
    <d v="2026-01-04T00:00:00"/>
    <n v="8"/>
    <x v="2"/>
    <x v="0"/>
    <n v="0.9"/>
    <n v="65.27"/>
    <n v="64.25"/>
    <n v="1.2"/>
    <n v="2.6"/>
    <n v="5.5"/>
    <n v="102"/>
    <s v="Medium"/>
    <n v="0.82199999999999995"/>
    <x v="0"/>
    <s v=""/>
    <n v="4.6900000000000004"/>
    <n v="49"/>
    <n v="-1.02"/>
    <n v="2.9"/>
    <s v="Sunday"/>
    <s v="0-5 min"/>
    <n v="1"/>
    <s v="Between 0.8-1.0"/>
  </r>
  <r>
    <s v="RF000369"/>
    <d v="2026-01-04T09:32:00"/>
    <d v="2026-01-04T00:00:00"/>
    <n v="9"/>
    <x v="2"/>
    <x v="0"/>
    <n v="18.8"/>
    <n v="338.3"/>
    <n v="334.42"/>
    <n v="1.2"/>
    <n v="5"/>
    <n v="8.8000000000000007"/>
    <n v="92"/>
    <s v="Medium"/>
    <n v="0.747"/>
    <x v="0"/>
    <s v=""/>
    <n v="4.76"/>
    <n v="4"/>
    <n v="-3.88"/>
    <n v="3.8"/>
    <s v="Sunday"/>
    <s v="0-5 min"/>
    <n v="1"/>
    <s v="Below 0.8"/>
  </r>
  <r>
    <s v="RF000370"/>
    <d v="2026-01-04T10:10:00"/>
    <d v="2026-01-04T00:00:00"/>
    <n v="10"/>
    <x v="3"/>
    <x v="0"/>
    <n v="10.1"/>
    <n v="199.18"/>
    <n v="197.26"/>
    <n v="1"/>
    <n v="4.5999999999999996"/>
    <n v="2.2999999999999998"/>
    <n v="56"/>
    <s v="Low"/>
    <n v="1.024"/>
    <x v="0"/>
    <s v=""/>
    <n v="4.7"/>
    <n v="27"/>
    <n v="-1.92"/>
    <n v="-2.2999999999999998"/>
    <s v="Sunday"/>
    <s v="0-5 min"/>
    <n v="1"/>
    <s v="Between 1.0-1.2"/>
  </r>
  <r>
    <s v="RF000371"/>
    <d v="2026-01-04T10:19:00"/>
    <d v="2026-01-04T00:00:00"/>
    <n v="10"/>
    <x v="0"/>
    <x v="0"/>
    <n v="9.6999999999999993"/>
    <n v="234.85"/>
    <n v="242.14"/>
    <n v="1.2"/>
    <n v="7.6"/>
    <n v="6.8"/>
    <n v="100"/>
    <s v="Medium"/>
    <n v="0.77200000000000002"/>
    <x v="0"/>
    <s v=""/>
    <n v="4.53"/>
    <n v="3"/>
    <n v="7.29"/>
    <n v="-0.8"/>
    <s v="Sunday"/>
    <s v="5-10 min"/>
    <n v="1"/>
    <s v="Below 0.8"/>
  </r>
  <r>
    <s v="RF000372"/>
    <d v="2026-01-04T10:47:00"/>
    <d v="2026-01-04T00:00:00"/>
    <n v="10"/>
    <x v="4"/>
    <x v="1"/>
    <n v="1.8"/>
    <n v="59.67"/>
    <n v="60.66"/>
    <n v="1"/>
    <n v="7.5"/>
    <n v="8.3000000000000007"/>
    <n v="62"/>
    <s v="Low"/>
    <n v="1.65"/>
    <x v="0"/>
    <s v=""/>
    <n v="4.63"/>
    <n v="0"/>
    <n v="0.99"/>
    <n v="0.8"/>
    <s v="Sunday"/>
    <s v="5-10 min"/>
    <n v="1"/>
    <s v="Above 1.2"/>
  </r>
  <r>
    <s v="RF000373"/>
    <d v="2026-01-04T11:15:00"/>
    <d v="2026-01-04T00:00:00"/>
    <n v="11"/>
    <x v="0"/>
    <x v="0"/>
    <n v="6"/>
    <n v="120"/>
    <n v="106.71"/>
    <n v="1"/>
    <n v="3"/>
    <n v="3"/>
    <n v="114"/>
    <s v="Low"/>
    <n v="1.1279999999999999"/>
    <x v="0"/>
    <s v=""/>
    <n v="5"/>
    <n v="10"/>
    <n v="-13.29"/>
    <n v="0"/>
    <s v="Sunday"/>
    <s v="0-5 min"/>
    <n v="1"/>
    <s v="Between 1.0-1.2"/>
  </r>
  <r>
    <s v="RF000374"/>
    <d v="2026-01-04T11:20:00"/>
    <d v="2026-01-04T00:00:00"/>
    <n v="11"/>
    <x v="1"/>
    <x v="0"/>
    <n v="12.7"/>
    <n v="220.48"/>
    <m/>
    <n v="1"/>
    <n v="7.6"/>
    <m/>
    <n v="71"/>
    <s v="Low"/>
    <n v="0.98299999999999998"/>
    <x v="3"/>
    <s v="No driver available"/>
    <n v="4.6399999999999997"/>
    <n v="25"/>
    <m/>
    <m/>
    <s v="Sunday"/>
    <s v="5-10 min"/>
    <n v="0"/>
    <s v="Between 0.8-1.0"/>
  </r>
  <r>
    <s v="RF000375"/>
    <d v="2026-01-04T11:22:00"/>
    <d v="2026-01-04T00:00:00"/>
    <n v="11"/>
    <x v="1"/>
    <x v="0"/>
    <n v="11.1"/>
    <n v="183.24"/>
    <m/>
    <n v="1"/>
    <n v="6.2"/>
    <n v="10.8"/>
    <n v="93"/>
    <s v="Medium"/>
    <n v="1.147"/>
    <x v="2"/>
    <s v="Changed plans"/>
    <n v="5"/>
    <n v="22"/>
    <m/>
    <n v="4.5999999999999996"/>
    <s v="Sunday"/>
    <s v="5-10 min"/>
    <n v="0"/>
    <s v="Between 1.0-1.2"/>
  </r>
  <r>
    <s v="RF000376"/>
    <d v="2026-01-04T11:28:00"/>
    <d v="2026-01-04T00:00:00"/>
    <n v="11"/>
    <x v="2"/>
    <x v="0"/>
    <n v="2.9"/>
    <n v="89.08"/>
    <n v="89.94"/>
    <n v="1"/>
    <n v="7.4"/>
    <n v="4.8"/>
    <n v="100"/>
    <s v="Medium"/>
    <n v="0.92200000000000004"/>
    <x v="0"/>
    <s v=""/>
    <n v="4.62"/>
    <n v="8"/>
    <n v="0.86"/>
    <n v="-2.6"/>
    <s v="Sunday"/>
    <s v="5-10 min"/>
    <n v="1"/>
    <s v="Between 0.8-1.0"/>
  </r>
  <r>
    <s v="RF000377"/>
    <d v="2026-01-04T11:38:00"/>
    <d v="2026-01-04T00:00:00"/>
    <n v="11"/>
    <x v="0"/>
    <x v="0"/>
    <n v="5.2"/>
    <n v="129.34"/>
    <n v="128.41"/>
    <n v="1"/>
    <n v="6.8"/>
    <n v="10.5"/>
    <n v="118"/>
    <s v="Low"/>
    <n v="1.1930000000000001"/>
    <x v="0"/>
    <s v=""/>
    <n v="4.58"/>
    <n v="4"/>
    <n v="-0.93"/>
    <n v="3.7"/>
    <s v="Sunday"/>
    <s v="5-10 min"/>
    <n v="1"/>
    <s v="Between 1.0-1.2"/>
  </r>
  <r>
    <s v="RF000378"/>
    <d v="2026-01-04T11:42:00"/>
    <d v="2026-01-04T00:00:00"/>
    <n v="11"/>
    <x v="2"/>
    <x v="1"/>
    <n v="11.2"/>
    <n v="232.1"/>
    <m/>
    <n v="1"/>
    <n v="3.9"/>
    <n v="10"/>
    <n v="105"/>
    <s v="Medium"/>
    <n v="1.0669999999999999"/>
    <x v="1"/>
    <s v="Pickup too far"/>
    <n v="5"/>
    <n v="0"/>
    <m/>
    <n v="6.1"/>
    <s v="Sunday"/>
    <s v="0-5 min"/>
    <n v="0"/>
    <s v="Between 1.0-1.2"/>
  </r>
  <r>
    <s v="RF000379"/>
    <d v="2026-01-04T12:02:00"/>
    <d v="2026-01-04T00:00:00"/>
    <n v="12"/>
    <x v="0"/>
    <x v="0"/>
    <n v="6"/>
    <n v="146.75"/>
    <m/>
    <n v="1"/>
    <n v="8.1999999999999993"/>
    <n v="7.5"/>
    <n v="140"/>
    <s v="Medium"/>
    <n v="1.19"/>
    <x v="2"/>
    <s v="ETA too high"/>
    <n v="5"/>
    <n v="4"/>
    <m/>
    <n v="-0.7"/>
    <s v="Sunday"/>
    <s v="5-10 min"/>
    <n v="0"/>
    <s v="Between 1.0-1.2"/>
  </r>
  <r>
    <s v="RF000380"/>
    <d v="2026-01-04T12:09:00"/>
    <d v="2026-01-04T00:00:00"/>
    <n v="12"/>
    <x v="2"/>
    <x v="0"/>
    <n v="4.2"/>
    <n v="96.12"/>
    <n v="96.26"/>
    <n v="1"/>
    <n v="7.8"/>
    <n v="2"/>
    <n v="108"/>
    <s v="Medium"/>
    <n v="0.92"/>
    <x v="0"/>
    <s v=""/>
    <n v="4.5999999999999996"/>
    <n v="1"/>
    <n v="0.14000000000000001"/>
    <n v="-5.8"/>
    <s v="Sunday"/>
    <s v="5-10 min"/>
    <n v="1"/>
    <s v="Between 0.8-1.0"/>
  </r>
  <r>
    <s v="RF000381"/>
    <d v="2026-01-04T12:11:00"/>
    <d v="2026-01-04T00:00:00"/>
    <n v="12"/>
    <x v="0"/>
    <x v="0"/>
    <n v="2.1"/>
    <n v="83.97"/>
    <n v="86.08"/>
    <n v="1.1000000000000001"/>
    <n v="4.5999999999999996"/>
    <n v="4"/>
    <n v="132"/>
    <s v="Low"/>
    <n v="1.3009999999999999"/>
    <x v="0"/>
    <s v=""/>
    <n v="4.6900000000000004"/>
    <n v="1"/>
    <n v="2.11"/>
    <n v="-0.6"/>
    <s v="Sunday"/>
    <s v="0-5 min"/>
    <n v="1"/>
    <s v="Above 1.2"/>
  </r>
  <r>
    <s v="RF000382"/>
    <d v="2026-01-04T12:36:00"/>
    <d v="2026-01-04T00:00:00"/>
    <n v="12"/>
    <x v="2"/>
    <x v="0"/>
    <n v="5.2"/>
    <n v="115.87"/>
    <m/>
    <n v="1"/>
    <n v="7.3"/>
    <n v="5.8"/>
    <n v="119"/>
    <s v="Medium"/>
    <n v="1.145"/>
    <x v="1"/>
    <s v="Driver unavailable"/>
    <n v="4.29"/>
    <n v="1"/>
    <m/>
    <n v="-1.5"/>
    <s v="Sunday"/>
    <s v="5-10 min"/>
    <n v="0"/>
    <s v="Between 1.0-1.2"/>
  </r>
  <r>
    <s v="RF000383"/>
    <d v="2026-01-04T12:55:00"/>
    <d v="2026-01-04T00:00:00"/>
    <n v="12"/>
    <x v="2"/>
    <x v="0"/>
    <n v="13.7"/>
    <n v="213.21"/>
    <n v="210.74"/>
    <n v="1"/>
    <n v="9.9"/>
    <n v="6.5"/>
    <n v="98"/>
    <s v="Low"/>
    <n v="1.1080000000000001"/>
    <x v="0"/>
    <s v=""/>
    <n v="4.8499999999999996"/>
    <n v="13"/>
    <n v="-2.4700000000000002"/>
    <n v="-3.4"/>
    <s v="Sunday"/>
    <s v="5-10 min"/>
    <n v="1"/>
    <s v="Between 1.0-1.2"/>
  </r>
  <r>
    <s v="RF000384"/>
    <d v="2026-01-04T13:22:00"/>
    <d v="2026-01-04T00:00:00"/>
    <n v="13"/>
    <x v="0"/>
    <x v="0"/>
    <n v="12.5"/>
    <n v="230.42"/>
    <n v="229.83"/>
    <n v="1"/>
    <n v="6.3"/>
    <n v="8.4"/>
    <n v="125"/>
    <s v="Low"/>
    <n v="1.208"/>
    <x v="0"/>
    <s v=""/>
    <n v="4.6100000000000003"/>
    <n v="68"/>
    <n v="-0.59"/>
    <n v="2.1"/>
    <s v="Sunday"/>
    <s v="5-10 min"/>
    <n v="1"/>
    <s v="Above 1.2"/>
  </r>
  <r>
    <s v="RF000385"/>
    <d v="2026-01-04T13:22:00"/>
    <d v="2026-01-04T00:00:00"/>
    <n v="13"/>
    <x v="0"/>
    <x v="1"/>
    <n v="7.1"/>
    <n v="133.66999999999999"/>
    <n v="134.46"/>
    <n v="1"/>
    <n v="2"/>
    <n v="4.0999999999999996"/>
    <n v="114"/>
    <s v="Low"/>
    <n v="1.181"/>
    <x v="0"/>
    <s v=""/>
    <n v="4.7"/>
    <n v="0"/>
    <n v="0.79"/>
    <n v="2.1"/>
    <s v="Sunday"/>
    <s v="0-5 min"/>
    <n v="1"/>
    <s v="Between 1.0-1.2"/>
  </r>
  <r>
    <s v="RF000386"/>
    <d v="2026-01-04T13:25:00"/>
    <d v="2026-01-04T00:00:00"/>
    <n v="13"/>
    <x v="2"/>
    <x v="0"/>
    <n v="6.5"/>
    <n v="152.31"/>
    <n v="151.30000000000001"/>
    <n v="1"/>
    <n v="2"/>
    <n v="4.2"/>
    <n v="100"/>
    <s v="Low"/>
    <n v="1.2889999999999999"/>
    <x v="0"/>
    <s v=""/>
    <n v="4.4800000000000004"/>
    <n v="3"/>
    <n v="-1.01"/>
    <n v="2.2000000000000002"/>
    <s v="Sunday"/>
    <s v="0-5 min"/>
    <n v="1"/>
    <s v="Above 1.2"/>
  </r>
  <r>
    <s v="RF000387"/>
    <d v="2026-01-04T13:27:00"/>
    <d v="2026-01-04T00:00:00"/>
    <n v="13"/>
    <x v="0"/>
    <x v="1"/>
    <n v="9.3000000000000007"/>
    <n v="196.96"/>
    <n v="195.75"/>
    <n v="1"/>
    <n v="4.9000000000000004"/>
    <n v="2.9"/>
    <n v="109"/>
    <s v="Low"/>
    <n v="1.0580000000000001"/>
    <x v="0"/>
    <s v=""/>
    <n v="4.96"/>
    <n v="0"/>
    <n v="-1.21"/>
    <n v="-2"/>
    <s v="Sunday"/>
    <s v="0-5 min"/>
    <n v="1"/>
    <s v="Between 1.0-1.2"/>
  </r>
  <r>
    <s v="RF000388"/>
    <d v="2026-01-04T14:16:00"/>
    <d v="2026-01-04T00:00:00"/>
    <n v="14"/>
    <x v="0"/>
    <x v="1"/>
    <n v="6.7"/>
    <n v="153.43"/>
    <n v="156.19"/>
    <n v="1"/>
    <n v="2.7"/>
    <n v="6.8"/>
    <n v="131"/>
    <s v="Medium"/>
    <n v="1.02"/>
    <x v="0"/>
    <s v=""/>
    <n v="4.57"/>
    <n v="0"/>
    <n v="2.76"/>
    <n v="4.0999999999999996"/>
    <s v="Sunday"/>
    <s v="0-5 min"/>
    <n v="1"/>
    <s v="Between 1.0-1.2"/>
  </r>
  <r>
    <s v="RF000389"/>
    <d v="2026-01-04T14:17:00"/>
    <d v="2026-01-04T00:00:00"/>
    <n v="14"/>
    <x v="3"/>
    <x v="0"/>
    <n v="6.7"/>
    <n v="136.80000000000001"/>
    <n v="141.72999999999999"/>
    <n v="1.1000000000000001"/>
    <n v="2.8"/>
    <n v="1.6"/>
    <n v="78"/>
    <s v="Low"/>
    <n v="2.2000000000000002"/>
    <x v="0"/>
    <s v=""/>
    <n v="4.79"/>
    <n v="3"/>
    <n v="4.93"/>
    <n v="-1.2"/>
    <s v="Sunday"/>
    <s v="0-5 min"/>
    <n v="1"/>
    <s v="Above 1.2"/>
  </r>
  <r>
    <s v="RF000390"/>
    <d v="2026-01-04T14:36:00"/>
    <d v="2026-01-04T00:00:00"/>
    <n v="14"/>
    <x v="4"/>
    <x v="1"/>
    <n v="1.4"/>
    <n v="53.55"/>
    <n v="53.99"/>
    <n v="1"/>
    <n v="4.8"/>
    <n v="2.4"/>
    <n v="53"/>
    <s v="Low"/>
    <n v="2.121"/>
    <x v="0"/>
    <s v=""/>
    <n v="4.6900000000000004"/>
    <n v="0"/>
    <n v="0.44"/>
    <n v="-2.4"/>
    <s v="Sunday"/>
    <s v="0-5 min"/>
    <n v="1"/>
    <s v="Above 1.2"/>
  </r>
  <r>
    <s v="RF000391"/>
    <d v="2026-01-04T14:43:00"/>
    <d v="2026-01-04T00:00:00"/>
    <n v="14"/>
    <x v="1"/>
    <x v="0"/>
    <n v="2.2999999999999998"/>
    <n v="71.83"/>
    <n v="68.650000000000006"/>
    <n v="1"/>
    <n v="3.5"/>
    <n v="1"/>
    <n v="95"/>
    <s v="Low"/>
    <n v="1.2789999999999999"/>
    <x v="0"/>
    <s v=""/>
    <n v="5"/>
    <n v="6"/>
    <n v="-3.18"/>
    <n v="-2.5"/>
    <s v="Sunday"/>
    <s v="0-5 min"/>
    <n v="1"/>
    <s v="Above 1.2"/>
  </r>
  <r>
    <s v="RF000392"/>
    <d v="2026-01-04T14:47:00"/>
    <d v="2026-01-04T00:00:00"/>
    <n v="14"/>
    <x v="3"/>
    <x v="1"/>
    <n v="8.6"/>
    <n v="181.25"/>
    <n v="178.42"/>
    <n v="1"/>
    <n v="6.1"/>
    <n v="4.7"/>
    <n v="67"/>
    <s v="Low"/>
    <n v="1.7390000000000001"/>
    <x v="0"/>
    <s v=""/>
    <n v="4.88"/>
    <n v="0"/>
    <n v="-2.83"/>
    <n v="-1.4"/>
    <s v="Sunday"/>
    <s v="5-10 min"/>
    <n v="1"/>
    <s v="Above 1.2"/>
  </r>
  <r>
    <s v="RF000393"/>
    <d v="2026-01-04T14:56:00"/>
    <d v="2026-01-04T00:00:00"/>
    <n v="14"/>
    <x v="4"/>
    <x v="0"/>
    <n v="6.2"/>
    <n v="131.47999999999999"/>
    <m/>
    <n v="1"/>
    <n v="6.4"/>
    <n v="7.5"/>
    <n v="55"/>
    <s v="Low"/>
    <n v="1.7470000000000001"/>
    <x v="2"/>
    <s v="Fare too high"/>
    <n v="4.74"/>
    <n v="9"/>
    <m/>
    <n v="1.1000000000000001"/>
    <s v="Sunday"/>
    <s v="5-10 min"/>
    <n v="0"/>
    <s v="Above 1.2"/>
  </r>
  <r>
    <s v="RF000394"/>
    <d v="2026-01-04T15:15:00"/>
    <d v="2026-01-04T00:00:00"/>
    <n v="15"/>
    <x v="3"/>
    <x v="0"/>
    <n v="5.6"/>
    <n v="126.27"/>
    <n v="128.88999999999999"/>
    <n v="1"/>
    <n v="2.2999999999999998"/>
    <n v="1"/>
    <n v="72"/>
    <s v="Low"/>
    <n v="1.6879999999999999"/>
    <x v="0"/>
    <s v=""/>
    <n v="4.68"/>
    <n v="11"/>
    <n v="2.62"/>
    <n v="-1.3"/>
    <s v="Sunday"/>
    <s v="0-5 min"/>
    <n v="1"/>
    <s v="Above 1.2"/>
  </r>
  <r>
    <s v="RF000395"/>
    <d v="2026-01-04T15:19:00"/>
    <d v="2026-01-04T00:00:00"/>
    <n v="15"/>
    <x v="3"/>
    <x v="1"/>
    <n v="4.0999999999999996"/>
    <n v="91.89"/>
    <n v="91.11"/>
    <n v="1"/>
    <n v="5.0999999999999996"/>
    <n v="3.5"/>
    <n v="76"/>
    <s v="Low"/>
    <n v="2.2000000000000002"/>
    <x v="0"/>
    <s v=""/>
    <n v="4.5"/>
    <n v="0"/>
    <n v="-0.78"/>
    <n v="-1.6"/>
    <s v="Sunday"/>
    <s v="5-10 min"/>
    <n v="1"/>
    <s v="Above 1.2"/>
  </r>
  <r>
    <s v="RF000396"/>
    <d v="2026-01-04T15:28:00"/>
    <d v="2026-01-04T00:00:00"/>
    <n v="15"/>
    <x v="3"/>
    <x v="0"/>
    <n v="13.6"/>
    <n v="239.33"/>
    <m/>
    <n v="1"/>
    <n v="3.5"/>
    <n v="9.1"/>
    <n v="59"/>
    <s v="Low"/>
    <n v="1.8069999999999999"/>
    <x v="2"/>
    <s v="ETA too high"/>
    <n v="4.38"/>
    <n v="5"/>
    <m/>
    <n v="5.6"/>
    <s v="Sunday"/>
    <s v="0-5 min"/>
    <n v="0"/>
    <s v="Above 1.2"/>
  </r>
  <r>
    <s v="RF000397"/>
    <d v="2026-01-04T15:40:00"/>
    <d v="2026-01-04T00:00:00"/>
    <n v="15"/>
    <x v="3"/>
    <x v="0"/>
    <n v="8.6999999999999993"/>
    <n v="166.98"/>
    <n v="168.82"/>
    <n v="1"/>
    <n v="6"/>
    <n v="4.9000000000000004"/>
    <n v="74"/>
    <s v="Low"/>
    <n v="1.51"/>
    <x v="0"/>
    <s v=""/>
    <n v="4.45"/>
    <n v="19"/>
    <n v="1.84"/>
    <n v="-1.1000000000000001"/>
    <s v="Sunday"/>
    <s v="5-10 min"/>
    <n v="1"/>
    <s v="Above 1.2"/>
  </r>
  <r>
    <s v="RF000398"/>
    <d v="2026-01-04T15:47:00"/>
    <d v="2026-01-04T00:00:00"/>
    <n v="15"/>
    <x v="3"/>
    <x v="1"/>
    <n v="7.6"/>
    <n v="170.22"/>
    <m/>
    <n v="1"/>
    <n v="4.0999999999999996"/>
    <n v="7.5"/>
    <n v="59"/>
    <s v="Low"/>
    <n v="1.506"/>
    <x v="1"/>
    <s v="Driver unavailable"/>
    <n v="4.78"/>
    <n v="0"/>
    <m/>
    <n v="3.4"/>
    <s v="Sunday"/>
    <s v="0-5 min"/>
    <n v="0"/>
    <s v="Above 1.2"/>
  </r>
  <r>
    <s v="RF000399"/>
    <d v="2026-01-04T15:54:00"/>
    <d v="2026-01-04T00:00:00"/>
    <n v="15"/>
    <x v="2"/>
    <x v="0"/>
    <n v="2.1"/>
    <n v="80.72"/>
    <n v="77.05"/>
    <n v="1.1000000000000001"/>
    <n v="7.1"/>
    <n v="8.1999999999999993"/>
    <n v="96"/>
    <s v="Medium"/>
    <n v="0.89500000000000002"/>
    <x v="0"/>
    <s v=""/>
    <n v="4.88"/>
    <n v="1"/>
    <n v="-3.67"/>
    <n v="1.1000000000000001"/>
    <s v="Sunday"/>
    <s v="5-10 min"/>
    <n v="1"/>
    <s v="Between 0.8-1.0"/>
  </r>
  <r>
    <s v="RF000400"/>
    <d v="2026-01-04T16:04:00"/>
    <d v="2026-01-04T00:00:00"/>
    <n v="16"/>
    <x v="0"/>
    <x v="1"/>
    <n v="7.6"/>
    <n v="156.31"/>
    <m/>
    <n v="1.1000000000000001"/>
    <n v="6.6"/>
    <n v="10.4"/>
    <n v="108"/>
    <s v="High"/>
    <n v="0.73099999999999998"/>
    <x v="1"/>
    <s v="Driver unavailable"/>
    <n v="4.95"/>
    <n v="0"/>
    <m/>
    <n v="3.8"/>
    <s v="Sunday"/>
    <s v="5-10 min"/>
    <n v="0"/>
    <s v="Below 0.8"/>
  </r>
  <r>
    <s v="RF000401"/>
    <d v="2026-01-04T16:16:00"/>
    <d v="2026-01-04T00:00:00"/>
    <n v="16"/>
    <x v="2"/>
    <x v="0"/>
    <n v="24.2"/>
    <n v="397.04"/>
    <n v="393.38"/>
    <n v="1"/>
    <n v="8.9"/>
    <n v="10.4"/>
    <n v="109"/>
    <s v="Medium"/>
    <n v="0.90800000000000003"/>
    <x v="0"/>
    <s v=""/>
    <n v="4.71"/>
    <n v="17"/>
    <n v="-3.66"/>
    <n v="1.5"/>
    <s v="Sunday"/>
    <s v="5-10 min"/>
    <n v="1"/>
    <s v="Between 0.8-1.0"/>
  </r>
  <r>
    <s v="RF000402"/>
    <d v="2026-01-04T16:19:00"/>
    <d v="2026-01-04T00:00:00"/>
    <n v="16"/>
    <x v="0"/>
    <x v="0"/>
    <n v="1"/>
    <n v="64.2"/>
    <n v="63.09"/>
    <n v="1.1000000000000001"/>
    <n v="5.4"/>
    <n v="6.2"/>
    <n v="109"/>
    <s v="Medium"/>
    <n v="1.028"/>
    <x v="0"/>
    <s v=""/>
    <n v="4.7300000000000004"/>
    <n v="4"/>
    <n v="-1.1100000000000001"/>
    <n v="0.8"/>
    <s v="Sunday"/>
    <s v="5-10 min"/>
    <n v="1"/>
    <s v="Between 1.0-1.2"/>
  </r>
  <r>
    <s v="RF000403"/>
    <d v="2026-01-04T16:26:00"/>
    <d v="2026-01-04T00:00:00"/>
    <n v="16"/>
    <x v="3"/>
    <x v="1"/>
    <n v="10.1"/>
    <n v="203.88"/>
    <n v="201.7"/>
    <n v="1"/>
    <n v="2"/>
    <n v="1.8"/>
    <n v="64"/>
    <s v="Low"/>
    <n v="1.482"/>
    <x v="0"/>
    <s v=""/>
    <n v="4.62"/>
    <n v="0"/>
    <n v="-2.1800000000000002"/>
    <n v="-0.2"/>
    <s v="Sunday"/>
    <s v="0-5 min"/>
    <n v="1"/>
    <s v="Above 1.2"/>
  </r>
  <r>
    <s v="RF000404"/>
    <d v="2026-01-04T16:43:00"/>
    <d v="2026-01-04T00:00:00"/>
    <n v="16"/>
    <x v="0"/>
    <x v="0"/>
    <n v="5.6"/>
    <n v="174.64"/>
    <m/>
    <n v="1.4"/>
    <n v="7.7"/>
    <n v="6.3"/>
    <n v="112"/>
    <s v="High"/>
    <n v="0.77300000000000002"/>
    <x v="2"/>
    <s v="ETA too high"/>
    <n v="4.6399999999999997"/>
    <n v="2"/>
    <m/>
    <n v="-1.4"/>
    <s v="Sunday"/>
    <s v="5-10 min"/>
    <n v="0"/>
    <s v="Below 0.8"/>
  </r>
  <r>
    <s v="RF000405"/>
    <d v="2026-01-04T17:03:00"/>
    <d v="2026-01-04T00:00:00"/>
    <n v="17"/>
    <x v="1"/>
    <x v="0"/>
    <n v="5.5"/>
    <n v="144.54"/>
    <n v="147.29"/>
    <n v="1.1000000000000001"/>
    <n v="5.2"/>
    <n v="6.8"/>
    <n v="90"/>
    <s v="Medium"/>
    <n v="0.92100000000000004"/>
    <x v="0"/>
    <s v=""/>
    <n v="4.8499999999999996"/>
    <n v="21"/>
    <n v="2.75"/>
    <n v="1.6"/>
    <s v="Sunday"/>
    <s v="5-10 min"/>
    <n v="1"/>
    <s v="Between 0.8-1.0"/>
  </r>
  <r>
    <s v="RF000406"/>
    <d v="2026-01-04T17:06:00"/>
    <d v="2026-01-04T00:00:00"/>
    <n v="17"/>
    <x v="2"/>
    <x v="0"/>
    <n v="11.8"/>
    <n v="236.01"/>
    <n v="234.42"/>
    <n v="1.1000000000000001"/>
    <n v="2.2999999999999998"/>
    <n v="1.6"/>
    <n v="99"/>
    <s v="Medium"/>
    <n v="0.81100000000000005"/>
    <x v="0"/>
    <s v=""/>
    <n v="4.57"/>
    <n v="14"/>
    <n v="-1.59"/>
    <n v="-0.7"/>
    <s v="Sunday"/>
    <s v="0-5 min"/>
    <n v="1"/>
    <s v="Between 0.8-1.0"/>
  </r>
  <r>
    <s v="RF000407"/>
    <d v="2026-01-04T17:18:00"/>
    <d v="2026-01-04T00:00:00"/>
    <n v="17"/>
    <x v="3"/>
    <x v="1"/>
    <n v="2.9"/>
    <n v="74.73"/>
    <n v="77.33"/>
    <n v="1"/>
    <n v="4.5999999999999996"/>
    <n v="1"/>
    <n v="64"/>
    <s v="Low"/>
    <n v="1.841"/>
    <x v="0"/>
    <s v=""/>
    <n v="4.76"/>
    <n v="0"/>
    <n v="2.6"/>
    <n v="-3.6"/>
    <s v="Sunday"/>
    <s v="0-5 min"/>
    <n v="1"/>
    <s v="Above 1.2"/>
  </r>
  <r>
    <s v="RF000408"/>
    <d v="2026-01-04T17:53:00"/>
    <d v="2026-01-04T00:00:00"/>
    <n v="17"/>
    <x v="0"/>
    <x v="1"/>
    <n v="4.0999999999999996"/>
    <n v="120.89"/>
    <m/>
    <n v="1.1000000000000001"/>
    <n v="8.3000000000000007"/>
    <n v="10.199999999999999"/>
    <n v="92"/>
    <s v="Medium"/>
    <n v="0.69599999999999995"/>
    <x v="2"/>
    <s v="ETA too high"/>
    <n v="4.75"/>
    <n v="0"/>
    <m/>
    <n v="1.9"/>
    <s v="Sunday"/>
    <s v="5-10 min"/>
    <n v="0"/>
    <s v="Below 0.8"/>
  </r>
  <r>
    <s v="RF000409"/>
    <d v="2026-01-04T17:59:00"/>
    <d v="2026-01-04T00:00:00"/>
    <n v="17"/>
    <x v="0"/>
    <x v="0"/>
    <n v="4.8"/>
    <n v="151.03"/>
    <n v="158.72999999999999"/>
    <n v="1.2"/>
    <n v="8.9"/>
    <n v="9.5"/>
    <n v="100"/>
    <s v="Medium"/>
    <n v="0.69899999999999995"/>
    <x v="0"/>
    <s v=""/>
    <n v="4.71"/>
    <n v="2"/>
    <n v="7.7"/>
    <n v="0.6"/>
    <s v="Sunday"/>
    <s v="5-10 min"/>
    <n v="1"/>
    <s v="Below 0.8"/>
  </r>
  <r>
    <s v="RF000410"/>
    <d v="2026-01-04T18:06:00"/>
    <d v="2026-01-04T00:00:00"/>
    <n v="18"/>
    <x v="2"/>
    <x v="1"/>
    <n v="2.7"/>
    <n v="84.15"/>
    <n v="83.76"/>
    <n v="1.1000000000000001"/>
    <n v="8"/>
    <n v="10"/>
    <n v="88"/>
    <s v="Medium"/>
    <n v="0.81299999999999994"/>
    <x v="0"/>
    <s v=""/>
    <n v="4.7"/>
    <n v="0"/>
    <n v="-0.39"/>
    <n v="2"/>
    <s v="Sunday"/>
    <s v="5-10 min"/>
    <n v="1"/>
    <s v="Between 0.8-1.0"/>
  </r>
  <r>
    <s v="RF000411"/>
    <d v="2026-01-04T18:37:00"/>
    <d v="2026-01-04T00:00:00"/>
    <n v="18"/>
    <x v="0"/>
    <x v="0"/>
    <n v="4.5999999999999996"/>
    <n v="160.75"/>
    <n v="155.97"/>
    <n v="1.4"/>
    <n v="8.9"/>
    <n v="10"/>
    <n v="87"/>
    <s v="High"/>
    <n v="0.52200000000000002"/>
    <x v="0"/>
    <s v=""/>
    <n v="4.9400000000000004"/>
    <n v="7"/>
    <n v="-4.78"/>
    <n v="1.1000000000000001"/>
    <s v="Sunday"/>
    <s v="5-10 min"/>
    <n v="1"/>
    <s v="Below 0.8"/>
  </r>
  <r>
    <s v="RF000412"/>
    <d v="2026-01-04T18:51:00"/>
    <d v="2026-01-04T00:00:00"/>
    <n v="18"/>
    <x v="2"/>
    <x v="0"/>
    <n v="3"/>
    <n v="107.35"/>
    <n v="106.36"/>
    <n v="1.3"/>
    <n v="7.2"/>
    <n v="10.5"/>
    <n v="78"/>
    <s v="Medium"/>
    <n v="0.61199999999999999"/>
    <x v="0"/>
    <s v=""/>
    <n v="4.83"/>
    <n v="12"/>
    <n v="-0.99"/>
    <n v="3.3"/>
    <s v="Sunday"/>
    <s v="5-10 min"/>
    <n v="1"/>
    <s v="Below 0.8"/>
  </r>
  <r>
    <s v="RF000413"/>
    <d v="2026-01-04T19:01:00"/>
    <d v="2026-01-04T00:00:00"/>
    <n v="19"/>
    <x v="3"/>
    <x v="0"/>
    <n v="5.8"/>
    <n v="122.28"/>
    <n v="118.63"/>
    <n v="1"/>
    <n v="3.6"/>
    <n v="5.8"/>
    <n v="55"/>
    <s v="Low"/>
    <n v="1.4650000000000001"/>
    <x v="0"/>
    <s v=""/>
    <n v="4.79"/>
    <n v="13"/>
    <n v="-3.65"/>
    <n v="2.2000000000000002"/>
    <s v="Sunday"/>
    <s v="0-5 min"/>
    <n v="1"/>
    <s v="Above 1.2"/>
  </r>
  <r>
    <s v="RF000414"/>
    <d v="2026-01-04T19:28:00"/>
    <d v="2026-01-04T00:00:00"/>
    <n v="19"/>
    <x v="0"/>
    <x v="0"/>
    <n v="10.3"/>
    <n v="283.39999999999998"/>
    <n v="280.69"/>
    <n v="1.3"/>
    <n v="9.5"/>
    <n v="10.1"/>
    <n v="104"/>
    <s v="High"/>
    <n v="0.69599999999999995"/>
    <x v="0"/>
    <s v=""/>
    <n v="4.8600000000000003"/>
    <n v="5"/>
    <n v="-2.71"/>
    <n v="0.6"/>
    <s v="Sunday"/>
    <s v="5-10 min"/>
    <n v="1"/>
    <s v="Below 0.8"/>
  </r>
  <r>
    <s v="RF000415"/>
    <d v="2026-01-04T19:28:00"/>
    <d v="2026-01-04T00:00:00"/>
    <n v="19"/>
    <x v="2"/>
    <x v="1"/>
    <n v="2.6"/>
    <n v="100.78"/>
    <m/>
    <n v="1.2"/>
    <n v="9"/>
    <m/>
    <n v="90"/>
    <s v="Medium"/>
    <n v="0.69699999999999995"/>
    <x v="3"/>
    <s v="No driver available"/>
    <n v="4.63"/>
    <n v="0"/>
    <m/>
    <m/>
    <s v="Sunday"/>
    <s v="5-10 min"/>
    <n v="0"/>
    <s v="Below 0.8"/>
  </r>
  <r>
    <s v="RF000416"/>
    <d v="2026-01-04T19:42:00"/>
    <d v="2026-01-04T00:00:00"/>
    <n v="19"/>
    <x v="3"/>
    <x v="1"/>
    <n v="6.3"/>
    <n v="120.18"/>
    <n v="118.81"/>
    <n v="1"/>
    <n v="4.3"/>
    <n v="9.1"/>
    <n v="59"/>
    <s v="Low"/>
    <n v="1.101"/>
    <x v="0"/>
    <s v=""/>
    <n v="4.9400000000000004"/>
    <n v="0"/>
    <n v="-1.37"/>
    <n v="4.8"/>
    <s v="Sunday"/>
    <s v="0-5 min"/>
    <n v="1"/>
    <s v="Between 1.0-1.2"/>
  </r>
  <r>
    <s v="RF000417"/>
    <d v="2026-01-04T19:54:00"/>
    <d v="2026-01-04T00:00:00"/>
    <n v="19"/>
    <x v="0"/>
    <x v="0"/>
    <n v="5.4"/>
    <n v="193.7"/>
    <n v="194.45"/>
    <n v="1.5"/>
    <n v="12.6"/>
    <n v="11.2"/>
    <n v="84"/>
    <s v="High"/>
    <n v="0.46300000000000002"/>
    <x v="0"/>
    <s v=""/>
    <n v="4.9400000000000004"/>
    <n v="7"/>
    <n v="0.75"/>
    <n v="-1.4"/>
    <s v="Sunday"/>
    <s v="10-15 min"/>
    <n v="1"/>
    <s v="Below 0.8"/>
  </r>
  <r>
    <s v="RF000418"/>
    <d v="2026-01-04T20:47:00"/>
    <d v="2026-01-04T00:00:00"/>
    <n v="20"/>
    <x v="4"/>
    <x v="0"/>
    <n v="5.2"/>
    <n v="105.68"/>
    <n v="104.22"/>
    <n v="1"/>
    <n v="7.4"/>
    <n v="2.2000000000000002"/>
    <n v="47"/>
    <s v="Medium"/>
    <n v="0.94799999999999995"/>
    <x v="0"/>
    <s v=""/>
    <n v="4.63"/>
    <n v="10"/>
    <n v="-1.46"/>
    <n v="-5.2"/>
    <s v="Sunday"/>
    <s v="5-10 min"/>
    <n v="1"/>
    <s v="Between 0.8-1.0"/>
  </r>
  <r>
    <s v="RF000419"/>
    <d v="2026-01-04T20:49:00"/>
    <d v="2026-01-04T00:00:00"/>
    <n v="20"/>
    <x v="0"/>
    <x v="0"/>
    <n v="2.5"/>
    <n v="95.87"/>
    <n v="95.08"/>
    <n v="1.2"/>
    <n v="9.3000000000000007"/>
    <n v="13.1"/>
    <n v="89"/>
    <s v="Medium"/>
    <n v="0.65800000000000003"/>
    <x v="0"/>
    <s v=""/>
    <n v="4.74"/>
    <n v="6"/>
    <n v="-0.79"/>
    <n v="3.8"/>
    <s v="Sunday"/>
    <s v="5-10 min"/>
    <n v="1"/>
    <s v="Below 0.8"/>
  </r>
  <r>
    <s v="RF000420"/>
    <d v="2026-01-04T20:53:00"/>
    <d v="2026-01-04T00:00:00"/>
    <n v="20"/>
    <x v="3"/>
    <x v="1"/>
    <n v="11.9"/>
    <n v="234.4"/>
    <n v="231.08"/>
    <n v="1"/>
    <n v="5.2"/>
    <n v="7.8"/>
    <n v="56"/>
    <s v="Low"/>
    <n v="1.355"/>
    <x v="0"/>
    <s v=""/>
    <n v="4.67"/>
    <n v="0"/>
    <n v="-3.32"/>
    <n v="2.6"/>
    <s v="Sunday"/>
    <s v="5-10 min"/>
    <n v="1"/>
    <s v="Above 1.2"/>
  </r>
  <r>
    <s v="RF000421"/>
    <d v="2026-01-04T21:13:00"/>
    <d v="2026-01-04T00:00:00"/>
    <n v="21"/>
    <x v="3"/>
    <x v="0"/>
    <n v="11.9"/>
    <n v="200.04"/>
    <n v="191.22"/>
    <n v="1"/>
    <n v="9"/>
    <n v="18.100000000000001"/>
    <n v="63"/>
    <s v="Low"/>
    <n v="1.2509999999999999"/>
    <x v="0"/>
    <s v=""/>
    <n v="4.8600000000000003"/>
    <n v="9"/>
    <n v="-8.82"/>
    <n v="9.1"/>
    <s v="Sunday"/>
    <s v="5-10 min"/>
    <n v="1"/>
    <s v="Above 1.2"/>
  </r>
  <r>
    <s v="RF000422"/>
    <d v="2026-01-04T21:15:00"/>
    <d v="2026-01-04T00:00:00"/>
    <n v="21"/>
    <x v="1"/>
    <x v="1"/>
    <n v="5.0999999999999996"/>
    <n v="112.04"/>
    <n v="119.1"/>
    <n v="1"/>
    <n v="3.5"/>
    <n v="4.7"/>
    <n v="97"/>
    <s v="Medium"/>
    <n v="0.97299999999999998"/>
    <x v="0"/>
    <s v=""/>
    <n v="4.8"/>
    <n v="0"/>
    <n v="7.06"/>
    <n v="1.2"/>
    <s v="Sunday"/>
    <s v="0-5 min"/>
    <n v="1"/>
    <s v="Between 0.8-1.0"/>
  </r>
  <r>
    <s v="RF000423"/>
    <d v="2026-01-04T21:21:00"/>
    <d v="2026-01-04T00:00:00"/>
    <n v="21"/>
    <x v="2"/>
    <x v="0"/>
    <n v="9.6"/>
    <n v="265.63"/>
    <n v="268.72000000000003"/>
    <n v="1.3"/>
    <n v="3"/>
    <n v="3.2"/>
    <n v="89"/>
    <s v="High"/>
    <n v="0.623"/>
    <x v="0"/>
    <s v=""/>
    <n v="4.5199999999999996"/>
    <n v="18"/>
    <n v="3.09"/>
    <n v="0.2"/>
    <s v="Sunday"/>
    <s v="0-5 min"/>
    <n v="1"/>
    <s v="Below 0.8"/>
  </r>
  <r>
    <s v="RF000424"/>
    <d v="2026-01-04T21:51:00"/>
    <d v="2026-01-04T00:00:00"/>
    <n v="21"/>
    <x v="0"/>
    <x v="1"/>
    <n v="3.4"/>
    <n v="119.08"/>
    <n v="126.5"/>
    <n v="1.3"/>
    <n v="9.8000000000000007"/>
    <n v="12.3"/>
    <n v="115"/>
    <s v="High"/>
    <n v="0.63700000000000001"/>
    <x v="0"/>
    <s v=""/>
    <n v="4.6900000000000004"/>
    <n v="0"/>
    <n v="7.42"/>
    <n v="2.5"/>
    <s v="Sunday"/>
    <s v="5-10 min"/>
    <n v="1"/>
    <s v="Below 0.8"/>
  </r>
  <r>
    <s v="RF000425"/>
    <d v="2026-01-04T21:54:00"/>
    <d v="2026-01-04T00:00:00"/>
    <n v="21"/>
    <x v="4"/>
    <x v="0"/>
    <n v="10.4"/>
    <n v="169.99"/>
    <n v="173.77"/>
    <n v="1"/>
    <n v="6.9"/>
    <n v="10.3"/>
    <n v="61"/>
    <s v="Medium"/>
    <n v="1.06"/>
    <x v="0"/>
    <s v=""/>
    <n v="5"/>
    <n v="5"/>
    <n v="3.78"/>
    <n v="3.4"/>
    <s v="Sunday"/>
    <s v="5-10 min"/>
    <n v="1"/>
    <s v="Between 1.0-1.2"/>
  </r>
  <r>
    <s v="RF000426"/>
    <d v="2026-01-04T22:36:00"/>
    <d v="2026-01-04T00:00:00"/>
    <n v="22"/>
    <x v="1"/>
    <x v="0"/>
    <n v="2.6"/>
    <n v="77.91"/>
    <n v="73.05"/>
    <n v="1"/>
    <n v="6.7"/>
    <n v="9.3000000000000007"/>
    <n v="82"/>
    <s v="Medium"/>
    <n v="0.92800000000000005"/>
    <x v="0"/>
    <s v=""/>
    <n v="4.66"/>
    <n v="3"/>
    <n v="-4.8600000000000003"/>
    <n v="2.6"/>
    <s v="Sunday"/>
    <s v="5-10 min"/>
    <n v="1"/>
    <s v="Between 0.8-1.0"/>
  </r>
  <r>
    <s v="RF000427"/>
    <d v="2026-01-04T22:54:00"/>
    <d v="2026-01-04T00:00:00"/>
    <n v="22"/>
    <x v="4"/>
    <x v="0"/>
    <n v="2.2000000000000002"/>
    <n v="75.319999999999993"/>
    <n v="76.290000000000006"/>
    <n v="1.1000000000000001"/>
    <n v="7.1"/>
    <n v="7.2"/>
    <n v="50"/>
    <s v="Low"/>
    <n v="1.0189999999999999"/>
    <x v="0"/>
    <s v=""/>
    <n v="4.91"/>
    <n v="11"/>
    <n v="0.97"/>
    <n v="0.1"/>
    <s v="Sunday"/>
    <s v="5-10 min"/>
    <n v="1"/>
    <s v="Between 1.0-1.2"/>
  </r>
  <r>
    <s v="RF000428"/>
    <d v="2026-01-04T23:24:00"/>
    <d v="2026-01-04T00:00:00"/>
    <n v="23"/>
    <x v="2"/>
    <x v="0"/>
    <n v="6"/>
    <n v="151.1"/>
    <n v="150.97"/>
    <n v="1.1000000000000001"/>
    <n v="8.1"/>
    <n v="12.8"/>
    <n v="97"/>
    <s v="Medium"/>
    <n v="0.80500000000000005"/>
    <x v="0"/>
    <s v=""/>
    <n v="5"/>
    <n v="26"/>
    <n v="-0.13"/>
    <n v="4.7"/>
    <s v="Sunday"/>
    <s v="5-10 min"/>
    <n v="1"/>
    <s v="Between 0.8-1.0"/>
  </r>
  <r>
    <s v="RF000429"/>
    <d v="2026-01-04T23:25:00"/>
    <d v="2026-01-04T00:00:00"/>
    <n v="23"/>
    <x v="4"/>
    <x v="1"/>
    <n v="17.100000000000001"/>
    <n v="279.54000000000002"/>
    <n v="277.11"/>
    <n v="1"/>
    <n v="6.9"/>
    <n v="4.8"/>
    <n v="62"/>
    <s v="Low"/>
    <n v="2.0249999999999999"/>
    <x v="0"/>
    <s v=""/>
    <n v="4.72"/>
    <n v="0"/>
    <n v="-2.4300000000000002"/>
    <n v="-2.1"/>
    <s v="Sunday"/>
    <s v="5-10 min"/>
    <n v="1"/>
    <s v="Above 1.2"/>
  </r>
  <r>
    <s v="RF000430"/>
    <d v="2026-01-04T23:39:00"/>
    <d v="2026-01-04T00:00:00"/>
    <n v="23"/>
    <x v="1"/>
    <x v="0"/>
    <n v="2.1"/>
    <n v="67.58"/>
    <m/>
    <n v="1"/>
    <n v="5.0999999999999996"/>
    <m/>
    <n v="88"/>
    <s v="Low"/>
    <n v="1.3720000000000001"/>
    <x v="3"/>
    <s v="No driver available"/>
    <n v="4.9800000000000004"/>
    <n v="1"/>
    <m/>
    <m/>
    <s v="Sunday"/>
    <s v="5-10 min"/>
    <n v="0"/>
    <s v="Above 1.2"/>
  </r>
  <r>
    <s v="RF000431"/>
    <d v="2026-01-04T23:53:00"/>
    <d v="2026-01-04T00:00:00"/>
    <n v="23"/>
    <x v="3"/>
    <x v="0"/>
    <n v="1.1000000000000001"/>
    <n v="56.03"/>
    <n v="58.59"/>
    <n v="1"/>
    <n v="5.0999999999999996"/>
    <n v="10.7"/>
    <n v="69"/>
    <s v="Low"/>
    <n v="1.4319999999999999"/>
    <x v="0"/>
    <s v=""/>
    <n v="4.5"/>
    <n v="85"/>
    <n v="2.56"/>
    <n v="5.6"/>
    <s v="Sunday"/>
    <s v="5-10 min"/>
    <n v="1"/>
    <s v="Above 1.2"/>
  </r>
  <r>
    <s v="RF000432"/>
    <d v="2026-01-05T00:26:00"/>
    <d v="2026-01-05T00:00:00"/>
    <n v="0"/>
    <x v="3"/>
    <x v="0"/>
    <n v="10.3"/>
    <n v="186.08"/>
    <n v="178.77"/>
    <n v="1"/>
    <n v="4.5"/>
    <n v="7.4"/>
    <n v="67"/>
    <s v="Low"/>
    <n v="2.2000000000000002"/>
    <x v="0"/>
    <s v=""/>
    <n v="4.76"/>
    <n v="11"/>
    <n v="-7.31"/>
    <n v="2.9"/>
    <s v="Monday"/>
    <s v="0-5 min"/>
    <n v="1"/>
    <s v="Above 1.2"/>
  </r>
  <r>
    <s v="RF000433"/>
    <d v="2026-01-05T00:44:00"/>
    <d v="2026-01-05T00:00:00"/>
    <n v="0"/>
    <x v="1"/>
    <x v="0"/>
    <n v="6.2"/>
    <n v="118.47"/>
    <n v="117.34"/>
    <n v="1"/>
    <n v="6.5"/>
    <n v="6"/>
    <n v="110"/>
    <s v="Low"/>
    <n v="1.87"/>
    <x v="0"/>
    <s v=""/>
    <n v="4.8099999999999996"/>
    <n v="18"/>
    <n v="-1.1299999999999999"/>
    <n v="-0.5"/>
    <s v="Monday"/>
    <s v="5-10 min"/>
    <n v="1"/>
    <s v="Above 1.2"/>
  </r>
  <r>
    <s v="RF000434"/>
    <d v="2026-01-05T00:54:00"/>
    <d v="2026-01-05T00:00:00"/>
    <n v="0"/>
    <x v="3"/>
    <x v="0"/>
    <n v="6.7"/>
    <n v="149.63"/>
    <n v="152.11000000000001"/>
    <n v="1"/>
    <n v="2.8"/>
    <n v="4"/>
    <n v="73"/>
    <s v="Low"/>
    <n v="2.2000000000000002"/>
    <x v="0"/>
    <s v=""/>
    <n v="4.62"/>
    <n v="1"/>
    <n v="2.48"/>
    <n v="1.2"/>
    <s v="Monday"/>
    <s v="0-5 min"/>
    <n v="1"/>
    <s v="Above 1.2"/>
  </r>
  <r>
    <s v="RF000435"/>
    <d v="2026-01-05T00:56:00"/>
    <d v="2026-01-05T00:00:00"/>
    <n v="0"/>
    <x v="2"/>
    <x v="1"/>
    <n v="4.2"/>
    <n v="111.8"/>
    <n v="109.26"/>
    <n v="1"/>
    <n v="3.9"/>
    <n v="10.9"/>
    <n v="107"/>
    <s v="Low"/>
    <n v="1.141"/>
    <x v="0"/>
    <s v=""/>
    <n v="4.6399999999999997"/>
    <n v="0"/>
    <n v="-2.54"/>
    <n v="7"/>
    <s v="Monday"/>
    <s v="0-5 min"/>
    <n v="1"/>
    <s v="Between 1.0-1.2"/>
  </r>
  <r>
    <s v="RF000436"/>
    <d v="2026-01-05T01:00:00"/>
    <d v="2026-01-05T00:00:00"/>
    <n v="1"/>
    <x v="0"/>
    <x v="0"/>
    <n v="8.1999999999999993"/>
    <n v="183.97"/>
    <n v="185.16"/>
    <n v="1"/>
    <n v="2.4"/>
    <n v="2.6"/>
    <n v="125"/>
    <s v="Medium"/>
    <n v="0.97299999999999998"/>
    <x v="0"/>
    <s v=""/>
    <n v="4.83"/>
    <n v="17"/>
    <n v="1.19"/>
    <n v="0.2"/>
    <s v="Monday"/>
    <s v="0-5 min"/>
    <n v="1"/>
    <s v="Between 0.8-1.0"/>
  </r>
  <r>
    <s v="RF000437"/>
    <d v="2026-01-05T01:00:00"/>
    <d v="2026-01-05T00:00:00"/>
    <n v="1"/>
    <x v="2"/>
    <x v="0"/>
    <n v="9.6"/>
    <n v="188.79"/>
    <n v="195.96"/>
    <n v="1"/>
    <n v="5.6"/>
    <n v="4.3"/>
    <n v="125"/>
    <s v="Low"/>
    <n v="1.377"/>
    <x v="0"/>
    <s v=""/>
    <n v="4.75"/>
    <n v="2"/>
    <n v="7.17"/>
    <n v="-1.3"/>
    <s v="Monday"/>
    <s v="5-10 min"/>
    <n v="1"/>
    <s v="Above 1.2"/>
  </r>
  <r>
    <s v="RF000438"/>
    <d v="2026-01-05T01:04:00"/>
    <d v="2026-01-05T00:00:00"/>
    <n v="1"/>
    <x v="0"/>
    <x v="0"/>
    <n v="1.6"/>
    <n v="64.11"/>
    <n v="65.48"/>
    <n v="1"/>
    <n v="7.7"/>
    <n v="8.6999999999999993"/>
    <n v="116"/>
    <s v="Low"/>
    <n v="1.17"/>
    <x v="0"/>
    <s v=""/>
    <n v="4.82"/>
    <n v="1"/>
    <n v="1.37"/>
    <n v="1"/>
    <s v="Monday"/>
    <s v="5-10 min"/>
    <n v="1"/>
    <s v="Between 1.0-1.2"/>
  </r>
  <r>
    <s v="RF000439"/>
    <d v="2026-01-05T01:07:00"/>
    <d v="2026-01-05T00:00:00"/>
    <n v="1"/>
    <x v="4"/>
    <x v="0"/>
    <n v="1.3"/>
    <n v="57.89"/>
    <m/>
    <n v="1"/>
    <n v="2.5"/>
    <n v="6"/>
    <n v="68"/>
    <s v="Low"/>
    <n v="2.2000000000000002"/>
    <x v="2"/>
    <s v="Fare too high"/>
    <n v="5"/>
    <n v="10"/>
    <m/>
    <n v="3.5"/>
    <s v="Monday"/>
    <s v="0-5 min"/>
    <n v="0"/>
    <s v="Above 1.2"/>
  </r>
  <r>
    <s v="RF000440"/>
    <d v="2026-01-05T01:26:00"/>
    <d v="2026-01-05T00:00:00"/>
    <n v="1"/>
    <x v="0"/>
    <x v="0"/>
    <n v="2.2999999999999998"/>
    <n v="80.08"/>
    <n v="77.930000000000007"/>
    <n v="1.1000000000000001"/>
    <n v="2"/>
    <n v="4"/>
    <n v="125"/>
    <s v="Medium"/>
    <n v="1.085"/>
    <x v="0"/>
    <s v=""/>
    <n v="4.68"/>
    <n v="7"/>
    <n v="-2.15"/>
    <n v="2"/>
    <s v="Monday"/>
    <s v="0-5 min"/>
    <n v="1"/>
    <s v="Between 1.0-1.2"/>
  </r>
  <r>
    <s v="RF000441"/>
    <d v="2026-01-05T01:34:00"/>
    <d v="2026-01-05T00:00:00"/>
    <n v="1"/>
    <x v="0"/>
    <x v="0"/>
    <n v="3.3"/>
    <n v="105.17"/>
    <n v="101.92"/>
    <n v="1.1000000000000001"/>
    <n v="4.0999999999999996"/>
    <n v="8.1"/>
    <n v="138"/>
    <s v="Medium"/>
    <n v="1.2749999999999999"/>
    <x v="0"/>
    <s v=""/>
    <n v="4.46"/>
    <n v="31"/>
    <n v="-3.25"/>
    <n v="4"/>
    <s v="Monday"/>
    <s v="0-5 min"/>
    <n v="1"/>
    <s v="Above 1.2"/>
  </r>
  <r>
    <s v="RF000442"/>
    <d v="2026-01-05T02:05:00"/>
    <d v="2026-01-05T00:00:00"/>
    <n v="2"/>
    <x v="2"/>
    <x v="0"/>
    <n v="4.8"/>
    <n v="119.93"/>
    <n v="122.61"/>
    <n v="1"/>
    <n v="4.9000000000000004"/>
    <n v="3.2"/>
    <n v="117"/>
    <s v="Low"/>
    <n v="1.4179999999999999"/>
    <x v="0"/>
    <s v=""/>
    <n v="4.57"/>
    <n v="6"/>
    <n v="2.68"/>
    <n v="-1.7"/>
    <s v="Monday"/>
    <s v="0-5 min"/>
    <n v="1"/>
    <s v="Above 1.2"/>
  </r>
  <r>
    <s v="RF000443"/>
    <d v="2026-01-05T02:34:00"/>
    <d v="2026-01-05T00:00:00"/>
    <n v="2"/>
    <x v="2"/>
    <x v="0"/>
    <n v="6.1"/>
    <n v="143.54"/>
    <n v="141"/>
    <n v="1"/>
    <n v="3.9"/>
    <n v="1.2"/>
    <n v="113"/>
    <s v="Medium"/>
    <n v="1.0489999999999999"/>
    <x v="0"/>
    <s v=""/>
    <n v="4.71"/>
    <n v="7"/>
    <n v="-2.54"/>
    <n v="-2.7"/>
    <s v="Monday"/>
    <s v="0-5 min"/>
    <n v="1"/>
    <s v="Between 1.0-1.2"/>
  </r>
  <r>
    <s v="RF000444"/>
    <d v="2026-01-05T02:37:00"/>
    <d v="2026-01-05T00:00:00"/>
    <n v="2"/>
    <x v="2"/>
    <x v="1"/>
    <n v="8.6999999999999993"/>
    <n v="172.51"/>
    <n v="172.75"/>
    <n v="1"/>
    <n v="2"/>
    <n v="6.1"/>
    <n v="111"/>
    <s v="Low"/>
    <n v="1.5189999999999999"/>
    <x v="0"/>
    <s v=""/>
    <n v="4.4400000000000004"/>
    <n v="0"/>
    <n v="0.24"/>
    <n v="4.0999999999999996"/>
    <s v="Monday"/>
    <s v="0-5 min"/>
    <n v="1"/>
    <s v="Above 1.2"/>
  </r>
  <r>
    <s v="RF000445"/>
    <d v="2026-01-05T03:01:00"/>
    <d v="2026-01-05T00:00:00"/>
    <n v="3"/>
    <x v="4"/>
    <x v="0"/>
    <n v="3.3"/>
    <n v="93.04"/>
    <m/>
    <n v="1"/>
    <n v="6.5"/>
    <m/>
    <n v="69"/>
    <s v="Low"/>
    <n v="2.2000000000000002"/>
    <x v="3"/>
    <s v="No driver available"/>
    <n v="4.7699999999999996"/>
    <n v="21"/>
    <m/>
    <m/>
    <s v="Monday"/>
    <s v="5-10 min"/>
    <n v="0"/>
    <s v="Above 1.2"/>
  </r>
  <r>
    <s v="RF000446"/>
    <d v="2026-01-05T03:03:00"/>
    <d v="2026-01-05T00:00:00"/>
    <n v="3"/>
    <x v="0"/>
    <x v="0"/>
    <n v="9.9"/>
    <n v="184.28"/>
    <n v="183.33"/>
    <n v="1.1000000000000001"/>
    <n v="4.9000000000000004"/>
    <n v="2.2999999999999998"/>
    <n v="128"/>
    <s v="Medium"/>
    <n v="1.232"/>
    <x v="0"/>
    <s v=""/>
    <n v="5"/>
    <n v="4"/>
    <n v="-0.95"/>
    <n v="-2.6"/>
    <s v="Monday"/>
    <s v="0-5 min"/>
    <n v="1"/>
    <s v="Above 1.2"/>
  </r>
  <r>
    <s v="RF000447"/>
    <d v="2026-01-05T03:16:00"/>
    <d v="2026-01-05T00:00:00"/>
    <n v="3"/>
    <x v="2"/>
    <x v="0"/>
    <n v="6.2"/>
    <n v="129.44999999999999"/>
    <n v="137.57"/>
    <n v="1.1000000000000001"/>
    <n v="8"/>
    <n v="6.6"/>
    <n v="131"/>
    <s v="Low"/>
    <n v="1.591"/>
    <x v="0"/>
    <s v=""/>
    <n v="5"/>
    <n v="19"/>
    <n v="8.1199999999999992"/>
    <n v="-1.4"/>
    <s v="Monday"/>
    <s v="5-10 min"/>
    <n v="1"/>
    <s v="Above 1.2"/>
  </r>
  <r>
    <s v="RF000448"/>
    <d v="2026-01-05T03:30:00"/>
    <d v="2026-01-05T00:00:00"/>
    <n v="3"/>
    <x v="3"/>
    <x v="0"/>
    <n v="6.9"/>
    <n v="180.62"/>
    <n v="195.3"/>
    <n v="1.2"/>
    <n v="6.3"/>
    <n v="4.4000000000000004"/>
    <n v="72"/>
    <s v="Low"/>
    <n v="1.714"/>
    <x v="0"/>
    <s v=""/>
    <n v="4.7300000000000004"/>
    <n v="4"/>
    <n v="14.68"/>
    <n v="-1.9"/>
    <s v="Monday"/>
    <s v="5-10 min"/>
    <n v="1"/>
    <s v="Above 1.2"/>
  </r>
  <r>
    <s v="RF000449"/>
    <d v="2026-01-05T03:51:00"/>
    <d v="2026-01-05T00:00:00"/>
    <n v="3"/>
    <x v="1"/>
    <x v="0"/>
    <n v="1.6"/>
    <n v="67.98"/>
    <n v="68.61"/>
    <n v="1"/>
    <n v="2.4"/>
    <n v="1.3"/>
    <n v="93"/>
    <s v="Low"/>
    <n v="1.2390000000000001"/>
    <x v="0"/>
    <s v=""/>
    <n v="4.83"/>
    <n v="8"/>
    <n v="0.63"/>
    <n v="-1.1000000000000001"/>
    <s v="Monday"/>
    <s v="0-5 min"/>
    <n v="1"/>
    <s v="Above 1.2"/>
  </r>
  <r>
    <s v="RF000450"/>
    <d v="2026-01-05T04:02:00"/>
    <d v="2026-01-05T00:00:00"/>
    <n v="4"/>
    <x v="3"/>
    <x v="1"/>
    <n v="2.7"/>
    <n v="73.739999999999995"/>
    <n v="71.13"/>
    <n v="1"/>
    <n v="5.2"/>
    <n v="1"/>
    <n v="61"/>
    <s v="Low"/>
    <n v="1.3129999999999999"/>
    <x v="0"/>
    <s v=""/>
    <n v="4.91"/>
    <n v="0"/>
    <n v="-2.61"/>
    <n v="-4.2"/>
    <s v="Monday"/>
    <s v="5-10 min"/>
    <n v="1"/>
    <s v="Above 1.2"/>
  </r>
  <r>
    <s v="RF000451"/>
    <d v="2026-01-05T04:25:00"/>
    <d v="2026-01-05T00:00:00"/>
    <n v="4"/>
    <x v="0"/>
    <x v="0"/>
    <n v="4"/>
    <n v="99.49"/>
    <n v="100.26"/>
    <n v="1"/>
    <n v="5.5"/>
    <n v="10.5"/>
    <n v="144"/>
    <s v="Medium"/>
    <n v="1.2390000000000001"/>
    <x v="0"/>
    <s v=""/>
    <n v="5"/>
    <n v="17"/>
    <n v="0.77"/>
    <n v="5"/>
    <s v="Monday"/>
    <s v="5-10 min"/>
    <n v="1"/>
    <s v="Above 1.2"/>
  </r>
  <r>
    <s v="RF000452"/>
    <d v="2026-01-05T04:34:00"/>
    <d v="2026-01-05T00:00:00"/>
    <n v="4"/>
    <x v="1"/>
    <x v="0"/>
    <n v="29.6"/>
    <n v="555.94000000000005"/>
    <n v="585.69000000000005"/>
    <n v="1"/>
    <n v="7.6"/>
    <n v="3.8"/>
    <n v="100"/>
    <s v="Low"/>
    <n v="1.468"/>
    <x v="0"/>
    <s v=""/>
    <n v="4.74"/>
    <n v="10"/>
    <n v="29.75"/>
    <n v="-3.8"/>
    <s v="Monday"/>
    <s v="5-10 min"/>
    <n v="1"/>
    <s v="Above 1.2"/>
  </r>
  <r>
    <s v="RF000453"/>
    <d v="2026-01-05T04:42:00"/>
    <d v="2026-01-05T00:00:00"/>
    <n v="4"/>
    <x v="2"/>
    <x v="0"/>
    <n v="9.8000000000000007"/>
    <n v="224.64"/>
    <m/>
    <n v="1.1000000000000001"/>
    <n v="3"/>
    <n v="10.7"/>
    <n v="129"/>
    <s v="Low"/>
    <n v="1.5029999999999999"/>
    <x v="2"/>
    <s v="Pickup issue"/>
    <n v="4.54"/>
    <n v="3"/>
    <m/>
    <n v="7.7"/>
    <s v="Monday"/>
    <s v="0-5 min"/>
    <n v="0"/>
    <s v="Above 1.2"/>
  </r>
  <r>
    <s v="RF000454"/>
    <d v="2026-01-05T05:00:00"/>
    <d v="2026-01-05T00:00:00"/>
    <n v="5"/>
    <x v="0"/>
    <x v="1"/>
    <n v="5"/>
    <n v="126.25"/>
    <n v="118.87"/>
    <n v="1.1000000000000001"/>
    <n v="2"/>
    <n v="5.3"/>
    <n v="144"/>
    <s v="Medium"/>
    <n v="1.23"/>
    <x v="0"/>
    <s v=""/>
    <n v="4.66"/>
    <n v="0"/>
    <n v="-7.38"/>
    <n v="3.3"/>
    <s v="Monday"/>
    <s v="0-5 min"/>
    <n v="1"/>
    <s v="Above 1.2"/>
  </r>
  <r>
    <s v="RF000455"/>
    <d v="2026-01-05T05:39:00"/>
    <d v="2026-01-05T00:00:00"/>
    <n v="5"/>
    <x v="4"/>
    <x v="1"/>
    <n v="3.5"/>
    <n v="104.87"/>
    <m/>
    <n v="1.1000000000000001"/>
    <n v="4.3"/>
    <n v="13.3"/>
    <n v="67"/>
    <s v="Low"/>
    <n v="2.2000000000000002"/>
    <x v="1"/>
    <s v="Pickup too far"/>
    <n v="4.5599999999999996"/>
    <n v="0"/>
    <m/>
    <n v="9"/>
    <s v="Monday"/>
    <s v="0-5 min"/>
    <n v="0"/>
    <s v="Above 1.2"/>
  </r>
  <r>
    <s v="RF000456"/>
    <d v="2026-01-05T06:03:00"/>
    <d v="2026-01-05T00:00:00"/>
    <n v="6"/>
    <x v="1"/>
    <x v="0"/>
    <n v="17.600000000000001"/>
    <n v="329.66"/>
    <n v="314.45999999999998"/>
    <n v="1.1000000000000001"/>
    <n v="4"/>
    <n v="2.7"/>
    <n v="102"/>
    <s v="Low"/>
    <n v="1.37"/>
    <x v="0"/>
    <s v=""/>
    <n v="4.8"/>
    <n v="20"/>
    <n v="-15.2"/>
    <n v="-1.3"/>
    <s v="Monday"/>
    <s v="0-5 min"/>
    <n v="1"/>
    <s v="Above 1.2"/>
  </r>
  <r>
    <s v="RF000457"/>
    <d v="2026-01-05T06:10:00"/>
    <d v="2026-01-05T00:00:00"/>
    <n v="6"/>
    <x v="0"/>
    <x v="0"/>
    <n v="6.4"/>
    <n v="132.86000000000001"/>
    <n v="128.43"/>
    <n v="1"/>
    <n v="4.0999999999999996"/>
    <n v="3.8"/>
    <n v="144"/>
    <s v="Medium"/>
    <n v="1.17"/>
    <x v="0"/>
    <s v=""/>
    <n v="4.87"/>
    <n v="12"/>
    <n v="-4.43"/>
    <n v="-0.3"/>
    <s v="Monday"/>
    <s v="0-5 min"/>
    <n v="1"/>
    <s v="Between 1.0-1.2"/>
  </r>
  <r>
    <s v="RF000458"/>
    <d v="2026-01-05T06:18:00"/>
    <d v="2026-01-05T00:00:00"/>
    <n v="6"/>
    <x v="1"/>
    <x v="0"/>
    <n v="2.8"/>
    <n v="83.23"/>
    <n v="82.87"/>
    <n v="1"/>
    <n v="5.0999999999999996"/>
    <n v="10.1"/>
    <n v="106"/>
    <s v="Low"/>
    <n v="1.403"/>
    <x v="0"/>
    <s v=""/>
    <n v="4.7300000000000004"/>
    <n v="9"/>
    <n v="-0.36"/>
    <n v="5"/>
    <s v="Monday"/>
    <s v="5-10 min"/>
    <n v="1"/>
    <s v="Above 1.2"/>
  </r>
  <r>
    <s v="RF000459"/>
    <d v="2026-01-05T06:19:00"/>
    <d v="2026-01-05T00:00:00"/>
    <n v="6"/>
    <x v="0"/>
    <x v="0"/>
    <n v="2.2000000000000002"/>
    <n v="72.56"/>
    <n v="70.42"/>
    <n v="1"/>
    <n v="2"/>
    <n v="1"/>
    <n v="115"/>
    <s v="Medium"/>
    <n v="0.95899999999999996"/>
    <x v="0"/>
    <s v=""/>
    <n v="4.57"/>
    <n v="7"/>
    <n v="-2.14"/>
    <n v="-1"/>
    <s v="Monday"/>
    <s v="0-5 min"/>
    <n v="1"/>
    <s v="Between 0.8-1.0"/>
  </r>
  <r>
    <s v="RF000460"/>
    <d v="2026-01-05T06:19:00"/>
    <d v="2026-01-05T00:00:00"/>
    <n v="6"/>
    <x v="0"/>
    <x v="0"/>
    <n v="7.8"/>
    <n v="165.12"/>
    <n v="167.88"/>
    <n v="1"/>
    <n v="2"/>
    <n v="5.3"/>
    <n v="144"/>
    <s v="Low"/>
    <n v="1.41"/>
    <x v="0"/>
    <s v=""/>
    <n v="4.5999999999999996"/>
    <n v="10"/>
    <n v="2.76"/>
    <n v="3.3"/>
    <s v="Monday"/>
    <s v="0-5 min"/>
    <n v="1"/>
    <s v="Above 1.2"/>
  </r>
  <r>
    <s v="RF000461"/>
    <d v="2026-01-05T06:20:00"/>
    <d v="2026-01-05T00:00:00"/>
    <n v="6"/>
    <x v="2"/>
    <x v="0"/>
    <n v="5"/>
    <n v="108.77"/>
    <n v="112.4"/>
    <n v="1"/>
    <n v="4.9000000000000004"/>
    <n v="5.6"/>
    <n v="118"/>
    <s v="Medium"/>
    <n v="1.014"/>
    <x v="0"/>
    <s v=""/>
    <n v="4.91"/>
    <n v="3"/>
    <n v="3.63"/>
    <n v="0.7"/>
    <s v="Monday"/>
    <s v="0-5 min"/>
    <n v="1"/>
    <s v="Between 1.0-1.2"/>
  </r>
  <r>
    <s v="RF000462"/>
    <d v="2026-01-05T06:32:00"/>
    <d v="2026-01-05T00:00:00"/>
    <n v="6"/>
    <x v="0"/>
    <x v="0"/>
    <n v="11.3"/>
    <n v="211.93"/>
    <m/>
    <n v="1"/>
    <n v="4.2"/>
    <m/>
    <n v="144"/>
    <s v="Low"/>
    <n v="1.4830000000000001"/>
    <x v="3"/>
    <s v="No driver available"/>
    <n v="4.62"/>
    <n v="16"/>
    <m/>
    <m/>
    <s v="Monday"/>
    <s v="0-5 min"/>
    <n v="0"/>
    <s v="Above 1.2"/>
  </r>
  <r>
    <s v="RF000463"/>
    <d v="2026-01-05T06:37:00"/>
    <d v="2026-01-05T00:00:00"/>
    <n v="6"/>
    <x v="0"/>
    <x v="0"/>
    <n v="2"/>
    <n v="82.2"/>
    <m/>
    <n v="1.1000000000000001"/>
    <n v="8.6999999999999993"/>
    <n v="13.8"/>
    <n v="135"/>
    <s v="Medium"/>
    <n v="1.107"/>
    <x v="2"/>
    <s v="Fare too high"/>
    <n v="5"/>
    <n v="17"/>
    <m/>
    <n v="5.0999999999999996"/>
    <s v="Monday"/>
    <s v="5-10 min"/>
    <n v="0"/>
    <s v="Between 1.0-1.2"/>
  </r>
  <r>
    <s v="RF000464"/>
    <d v="2026-01-05T08:16:00"/>
    <d v="2026-01-05T00:00:00"/>
    <n v="8"/>
    <x v="2"/>
    <x v="1"/>
    <n v="10"/>
    <n v="207.13"/>
    <m/>
    <n v="1"/>
    <n v="5.3"/>
    <m/>
    <n v="118"/>
    <s v="Medium"/>
    <n v="1.069"/>
    <x v="3"/>
    <s v="No driver available"/>
    <n v="4.53"/>
    <n v="0"/>
    <m/>
    <m/>
    <s v="Monday"/>
    <s v="5-10 min"/>
    <n v="0"/>
    <s v="Between 1.0-1.2"/>
  </r>
  <r>
    <s v="RF000465"/>
    <d v="2026-01-05T08:54:00"/>
    <d v="2026-01-05T00:00:00"/>
    <n v="8"/>
    <x v="0"/>
    <x v="0"/>
    <n v="10.6"/>
    <n v="211.96"/>
    <n v="212.59"/>
    <n v="1.2"/>
    <n v="4.5999999999999996"/>
    <n v="3.4"/>
    <n v="113"/>
    <s v="High"/>
    <n v="0.71799999999999997"/>
    <x v="0"/>
    <s v=""/>
    <n v="4.5199999999999996"/>
    <n v="11"/>
    <n v="0.63"/>
    <n v="-1.2"/>
    <s v="Monday"/>
    <s v="0-5 min"/>
    <n v="1"/>
    <s v="Below 0.8"/>
  </r>
  <r>
    <s v="RF000466"/>
    <d v="2026-01-05T09:04:00"/>
    <d v="2026-01-05T00:00:00"/>
    <n v="9"/>
    <x v="2"/>
    <x v="1"/>
    <n v="13"/>
    <n v="323.26"/>
    <n v="326.94"/>
    <n v="1.3"/>
    <n v="6.5"/>
    <n v="3.7"/>
    <n v="85"/>
    <s v="High"/>
    <n v="0.624"/>
    <x v="0"/>
    <s v=""/>
    <n v="4.53"/>
    <n v="0"/>
    <n v="3.68"/>
    <n v="-2.8"/>
    <s v="Monday"/>
    <s v="5-10 min"/>
    <n v="1"/>
    <s v="Below 0.8"/>
  </r>
  <r>
    <s v="RF000467"/>
    <d v="2026-01-05T09:07:00"/>
    <d v="2026-01-05T00:00:00"/>
    <n v="9"/>
    <x v="2"/>
    <x v="0"/>
    <n v="3.1"/>
    <n v="100.67"/>
    <n v="102.81"/>
    <n v="1.1000000000000001"/>
    <n v="8.5"/>
    <n v="5.0999999999999996"/>
    <n v="107"/>
    <s v="Medium"/>
    <n v="0.86899999999999999"/>
    <x v="0"/>
    <s v=""/>
    <n v="4.97"/>
    <n v="9"/>
    <n v="2.14"/>
    <n v="-3.4"/>
    <s v="Monday"/>
    <s v="5-10 min"/>
    <n v="1"/>
    <s v="Between 0.8-1.0"/>
  </r>
  <r>
    <s v="RF000468"/>
    <d v="2026-01-05T09:11:00"/>
    <d v="2026-01-05T00:00:00"/>
    <n v="9"/>
    <x v="0"/>
    <x v="1"/>
    <n v="10"/>
    <n v="264.97000000000003"/>
    <n v="274.58999999999997"/>
    <n v="1.3"/>
    <n v="7.4"/>
    <n v="7"/>
    <n v="122"/>
    <s v="High"/>
    <n v="0.71099999999999997"/>
    <x v="0"/>
    <s v=""/>
    <n v="4.66"/>
    <n v="0"/>
    <n v="9.6199999999999992"/>
    <n v="-0.4"/>
    <s v="Monday"/>
    <s v="5-10 min"/>
    <n v="1"/>
    <s v="Below 0.8"/>
  </r>
  <r>
    <s v="RF000469"/>
    <d v="2026-01-05T09:14:00"/>
    <d v="2026-01-05T00:00:00"/>
    <n v="9"/>
    <x v="1"/>
    <x v="1"/>
    <n v="4.0999999999999996"/>
    <n v="115.16"/>
    <m/>
    <n v="1.2"/>
    <n v="2"/>
    <n v="2.9"/>
    <n v="80"/>
    <s v="Medium"/>
    <n v="0.87"/>
    <x v="1"/>
    <s v="Pickup too far"/>
    <n v="4.6500000000000004"/>
    <n v="0"/>
    <m/>
    <n v="0.9"/>
    <s v="Monday"/>
    <s v="0-5 min"/>
    <n v="0"/>
    <s v="Between 0.8-1.0"/>
  </r>
  <r>
    <s v="RF000470"/>
    <d v="2026-01-05T09:34:00"/>
    <d v="2026-01-05T00:00:00"/>
    <n v="9"/>
    <x v="0"/>
    <x v="1"/>
    <n v="2.5"/>
    <n v="115.61"/>
    <m/>
    <n v="1.4"/>
    <n v="9.3000000000000007"/>
    <n v="8.6999999999999993"/>
    <n v="108"/>
    <s v="High"/>
    <n v="0.67200000000000004"/>
    <x v="2"/>
    <s v="ETA too high"/>
    <n v="5"/>
    <n v="0"/>
    <m/>
    <n v="-0.6"/>
    <s v="Monday"/>
    <s v="5-10 min"/>
    <n v="0"/>
    <s v="Below 0.8"/>
  </r>
  <r>
    <s v="RF000471"/>
    <d v="2026-01-05T09:45:00"/>
    <d v="2026-01-05T00:00:00"/>
    <n v="9"/>
    <x v="1"/>
    <x v="1"/>
    <n v="5.0999999999999996"/>
    <n v="136.69999999999999"/>
    <n v="142.06"/>
    <n v="1.1000000000000001"/>
    <n v="9"/>
    <n v="10.7"/>
    <n v="65"/>
    <s v="Medium"/>
    <n v="0.76200000000000001"/>
    <x v="0"/>
    <s v=""/>
    <n v="4.2"/>
    <n v="0"/>
    <n v="5.36"/>
    <n v="1.7"/>
    <s v="Monday"/>
    <s v="5-10 min"/>
    <n v="1"/>
    <s v="Below 0.8"/>
  </r>
  <r>
    <s v="RF000472"/>
    <d v="2026-01-05T09:48:00"/>
    <d v="2026-01-05T00:00:00"/>
    <n v="9"/>
    <x v="0"/>
    <x v="0"/>
    <n v="0.8"/>
    <n v="68.540000000000006"/>
    <m/>
    <n v="1.3"/>
    <n v="7.3"/>
    <n v="10.6"/>
    <n v="109"/>
    <s v="High"/>
    <n v="0.71199999999999997"/>
    <x v="2"/>
    <s v="Fare too high"/>
    <n v="4.78"/>
    <n v="5"/>
    <m/>
    <n v="3.3"/>
    <s v="Monday"/>
    <s v="5-10 min"/>
    <n v="0"/>
    <s v="Below 0.8"/>
  </r>
  <r>
    <s v="RF000473"/>
    <d v="2026-01-05T09:59:00"/>
    <d v="2026-01-05T00:00:00"/>
    <n v="9"/>
    <x v="4"/>
    <x v="0"/>
    <n v="6.9"/>
    <n v="153.69999999999999"/>
    <m/>
    <n v="1"/>
    <n v="4.2"/>
    <n v="3.4"/>
    <n v="46"/>
    <s v="Low"/>
    <n v="1.3180000000000001"/>
    <x v="2"/>
    <s v="ETA too high"/>
    <n v="4.67"/>
    <n v="1"/>
    <m/>
    <n v="-0.8"/>
    <s v="Monday"/>
    <s v="0-5 min"/>
    <n v="0"/>
    <s v="Above 1.2"/>
  </r>
  <r>
    <s v="RF000474"/>
    <d v="2026-01-05T10:05:00"/>
    <d v="2026-01-05T00:00:00"/>
    <n v="10"/>
    <x v="0"/>
    <x v="0"/>
    <n v="5.2"/>
    <n v="125.49"/>
    <n v="116.79"/>
    <n v="1.1000000000000001"/>
    <n v="8.1999999999999993"/>
    <n v="7.9"/>
    <n v="119"/>
    <s v="Medium"/>
    <n v="0.84799999999999998"/>
    <x v="0"/>
    <s v=""/>
    <n v="5"/>
    <n v="6"/>
    <n v="-8.6999999999999993"/>
    <n v="-0.3"/>
    <s v="Monday"/>
    <s v="5-10 min"/>
    <n v="1"/>
    <s v="Between 0.8-1.0"/>
  </r>
  <r>
    <s v="RF000475"/>
    <d v="2026-01-05T10:23:00"/>
    <d v="2026-01-05T00:00:00"/>
    <n v="10"/>
    <x v="2"/>
    <x v="0"/>
    <n v="1.5"/>
    <n v="77.819999999999993"/>
    <n v="80.150000000000006"/>
    <n v="1.2"/>
    <n v="2"/>
    <n v="6.6"/>
    <n v="107"/>
    <s v="Medium"/>
    <n v="0.91600000000000004"/>
    <x v="0"/>
    <s v=""/>
    <n v="4.62"/>
    <n v="9"/>
    <n v="2.33"/>
    <n v="4.5999999999999996"/>
    <s v="Monday"/>
    <s v="0-5 min"/>
    <n v="1"/>
    <s v="Between 0.8-1.0"/>
  </r>
  <r>
    <s v="RF000476"/>
    <d v="2026-01-05T10:49:00"/>
    <d v="2026-01-05T00:00:00"/>
    <n v="10"/>
    <x v="0"/>
    <x v="0"/>
    <n v="7.1"/>
    <n v="193.02"/>
    <m/>
    <n v="1.3"/>
    <n v="8.9"/>
    <n v="11.1"/>
    <n v="113"/>
    <s v="High"/>
    <n v="0.73299999999999998"/>
    <x v="2"/>
    <s v="ETA too high"/>
    <n v="4.57"/>
    <n v="9"/>
    <m/>
    <n v="2.2000000000000002"/>
    <s v="Monday"/>
    <s v="5-10 min"/>
    <n v="0"/>
    <s v="Below 0.8"/>
  </r>
  <r>
    <s v="RF000477"/>
    <d v="2026-01-05T10:59:00"/>
    <d v="2026-01-05T00:00:00"/>
    <n v="10"/>
    <x v="0"/>
    <x v="0"/>
    <n v="9.6999999999999993"/>
    <n v="186.48"/>
    <n v="192.94"/>
    <n v="1.1000000000000001"/>
    <n v="5.6"/>
    <n v="6"/>
    <n v="128"/>
    <s v="Medium"/>
    <n v="0.99099999999999999"/>
    <x v="0"/>
    <s v=""/>
    <n v="4.8600000000000003"/>
    <n v="9"/>
    <n v="6.46"/>
    <n v="0.4"/>
    <s v="Monday"/>
    <s v="5-10 min"/>
    <n v="1"/>
    <s v="Between 0.8-1.0"/>
  </r>
  <r>
    <s v="RF000478"/>
    <d v="2026-01-05T11:00:00"/>
    <d v="2026-01-05T00:00:00"/>
    <n v="11"/>
    <x v="3"/>
    <x v="0"/>
    <n v="4.8"/>
    <n v="126.48"/>
    <n v="135.24"/>
    <n v="1.1000000000000001"/>
    <n v="7.3"/>
    <n v="6.3"/>
    <n v="65"/>
    <s v="Medium"/>
    <n v="0.92600000000000005"/>
    <x v="0"/>
    <s v=""/>
    <n v="4.79"/>
    <n v="4"/>
    <n v="8.76"/>
    <n v="-1"/>
    <s v="Monday"/>
    <s v="5-10 min"/>
    <n v="1"/>
    <s v="Between 0.8-1.0"/>
  </r>
  <r>
    <s v="RF000479"/>
    <d v="2026-01-05T11:21:00"/>
    <d v="2026-01-05T00:00:00"/>
    <n v="11"/>
    <x v="1"/>
    <x v="1"/>
    <n v="3.8"/>
    <n v="98.28"/>
    <n v="104.05"/>
    <n v="1"/>
    <n v="2.4"/>
    <n v="6"/>
    <n v="92"/>
    <s v="Low"/>
    <n v="1.4370000000000001"/>
    <x v="0"/>
    <s v=""/>
    <n v="4.84"/>
    <n v="0"/>
    <n v="5.77"/>
    <n v="3.6"/>
    <s v="Monday"/>
    <s v="0-5 min"/>
    <n v="1"/>
    <s v="Above 1.2"/>
  </r>
  <r>
    <s v="RF000480"/>
    <d v="2026-01-05T11:26:00"/>
    <d v="2026-01-05T00:00:00"/>
    <n v="11"/>
    <x v="4"/>
    <x v="0"/>
    <n v="8"/>
    <n v="166.51"/>
    <m/>
    <n v="1"/>
    <n v="4.5999999999999996"/>
    <n v="4.7"/>
    <n v="58"/>
    <s v="Low"/>
    <n v="1.528"/>
    <x v="2"/>
    <s v="Changed plans"/>
    <n v="4.6399999999999997"/>
    <n v="2"/>
    <m/>
    <n v="0.1"/>
    <s v="Monday"/>
    <s v="0-5 min"/>
    <n v="0"/>
    <s v="Above 1.2"/>
  </r>
  <r>
    <s v="RF000481"/>
    <d v="2026-01-05T11:46:00"/>
    <d v="2026-01-05T00:00:00"/>
    <n v="11"/>
    <x v="0"/>
    <x v="1"/>
    <n v="14.1"/>
    <n v="287.17"/>
    <n v="284.91000000000003"/>
    <n v="1.2"/>
    <n v="7.8"/>
    <n v="3"/>
    <n v="112"/>
    <s v="Medium"/>
    <n v="0.85699999999999998"/>
    <x v="0"/>
    <s v=""/>
    <n v="4.5999999999999996"/>
    <n v="0"/>
    <n v="-2.2599999999999998"/>
    <n v="-4.8"/>
    <s v="Monday"/>
    <s v="5-10 min"/>
    <n v="1"/>
    <s v="Between 0.8-1.0"/>
  </r>
  <r>
    <s v="RF000482"/>
    <d v="2026-01-05T12:08:00"/>
    <d v="2026-01-05T00:00:00"/>
    <n v="12"/>
    <x v="0"/>
    <x v="1"/>
    <n v="4.5999999999999996"/>
    <n v="100.81"/>
    <n v="104.79"/>
    <n v="1"/>
    <n v="5.7"/>
    <n v="1"/>
    <n v="134"/>
    <s v="Medium"/>
    <n v="1.083"/>
    <x v="0"/>
    <s v=""/>
    <n v="4.53"/>
    <n v="0"/>
    <n v="3.98"/>
    <n v="-4.7"/>
    <s v="Monday"/>
    <s v="5-10 min"/>
    <n v="1"/>
    <s v="Between 1.0-1.2"/>
  </r>
  <r>
    <s v="RF000483"/>
    <d v="2026-01-05T12:13:00"/>
    <d v="2026-01-05T00:00:00"/>
    <n v="12"/>
    <x v="3"/>
    <x v="0"/>
    <n v="18.8"/>
    <n v="289.2"/>
    <n v="287"/>
    <n v="1"/>
    <n v="2"/>
    <n v="1"/>
    <n v="60"/>
    <s v="Low"/>
    <n v="1.7030000000000001"/>
    <x v="0"/>
    <s v=""/>
    <n v="4.7699999999999996"/>
    <n v="4"/>
    <n v="-2.2000000000000002"/>
    <n v="-1"/>
    <s v="Monday"/>
    <s v="0-5 min"/>
    <n v="1"/>
    <s v="Above 1.2"/>
  </r>
  <r>
    <s v="RF000484"/>
    <d v="2026-01-05T12:18:00"/>
    <d v="2026-01-05T00:00:00"/>
    <n v="12"/>
    <x v="3"/>
    <x v="1"/>
    <n v="11.8"/>
    <n v="213.66"/>
    <n v="224.5"/>
    <n v="1"/>
    <n v="6.2"/>
    <n v="4"/>
    <n v="69"/>
    <s v="Low"/>
    <n v="1.65"/>
    <x v="0"/>
    <s v=""/>
    <n v="4.76"/>
    <n v="0"/>
    <n v="10.84"/>
    <n v="-2.2000000000000002"/>
    <s v="Monday"/>
    <s v="5-10 min"/>
    <n v="1"/>
    <s v="Above 1.2"/>
  </r>
  <r>
    <s v="RF000485"/>
    <d v="2026-01-05T12:21:00"/>
    <d v="2026-01-05T00:00:00"/>
    <n v="12"/>
    <x v="4"/>
    <x v="1"/>
    <n v="3.9"/>
    <n v="85.64"/>
    <m/>
    <n v="1"/>
    <n v="6.7"/>
    <n v="7.7"/>
    <n v="65"/>
    <s v="Low"/>
    <n v="2.2000000000000002"/>
    <x v="1"/>
    <s v="Pickup too far"/>
    <n v="4.79"/>
    <n v="0"/>
    <m/>
    <n v="1"/>
    <s v="Monday"/>
    <s v="5-10 min"/>
    <n v="0"/>
    <s v="Above 1.2"/>
  </r>
  <r>
    <s v="RF000486"/>
    <d v="2026-01-05T12:49:00"/>
    <d v="2026-01-05T00:00:00"/>
    <n v="12"/>
    <x v="4"/>
    <x v="0"/>
    <n v="2.9"/>
    <n v="89.99"/>
    <n v="82.47"/>
    <n v="1.1000000000000001"/>
    <n v="5.3"/>
    <n v="1"/>
    <n v="53"/>
    <s v="Low"/>
    <n v="1.117"/>
    <x v="0"/>
    <s v=""/>
    <n v="5"/>
    <n v="10"/>
    <n v="-7.52"/>
    <n v="-4.3"/>
    <s v="Monday"/>
    <s v="5-10 min"/>
    <n v="1"/>
    <s v="Between 1.0-1.2"/>
  </r>
  <r>
    <s v="RF000487"/>
    <d v="2026-01-05T12:52:00"/>
    <d v="2026-01-05T00:00:00"/>
    <n v="12"/>
    <x v="4"/>
    <x v="1"/>
    <n v="8.1999999999999993"/>
    <n v="159.19999999999999"/>
    <m/>
    <n v="1"/>
    <n v="4.5999999999999996"/>
    <n v="5.6"/>
    <n v="51"/>
    <s v="Low"/>
    <n v="1.8129999999999999"/>
    <x v="2"/>
    <s v="Changed plans"/>
    <n v="5"/>
    <n v="0"/>
    <m/>
    <n v="1"/>
    <s v="Monday"/>
    <s v="0-5 min"/>
    <n v="0"/>
    <s v="Above 1.2"/>
  </r>
  <r>
    <s v="RF000488"/>
    <d v="2026-01-05T13:07:00"/>
    <d v="2026-01-05T00:00:00"/>
    <n v="13"/>
    <x v="0"/>
    <x v="0"/>
    <n v="2.1"/>
    <n v="70.45"/>
    <m/>
    <n v="1"/>
    <n v="6.4"/>
    <n v="4.3"/>
    <n v="111"/>
    <s v="Medium"/>
    <n v="1.0249999999999999"/>
    <x v="2"/>
    <s v="Fare too high"/>
    <n v="4.71"/>
    <n v="6"/>
    <m/>
    <n v="-2.1"/>
    <s v="Monday"/>
    <s v="5-10 min"/>
    <n v="0"/>
    <s v="Between 1.0-1.2"/>
  </r>
  <r>
    <s v="RF000489"/>
    <d v="2026-01-05T13:09:00"/>
    <d v="2026-01-05T00:00:00"/>
    <n v="13"/>
    <x v="3"/>
    <x v="0"/>
    <n v="2.1"/>
    <n v="72.64"/>
    <n v="77.44"/>
    <n v="1"/>
    <n v="4.5"/>
    <n v="8.4"/>
    <n v="78"/>
    <s v="Low"/>
    <n v="2.2000000000000002"/>
    <x v="0"/>
    <s v=""/>
    <n v="4.63"/>
    <n v="7"/>
    <n v="4.8"/>
    <n v="3.9"/>
    <s v="Monday"/>
    <s v="0-5 min"/>
    <n v="1"/>
    <s v="Above 1.2"/>
  </r>
  <r>
    <s v="RF000490"/>
    <d v="2026-01-05T13:48:00"/>
    <d v="2026-01-05T00:00:00"/>
    <n v="13"/>
    <x v="2"/>
    <x v="0"/>
    <n v="4.0999999999999996"/>
    <n v="103.66"/>
    <n v="106.69"/>
    <n v="1"/>
    <n v="2"/>
    <n v="1"/>
    <n v="106"/>
    <s v="Low"/>
    <n v="1.306"/>
    <x v="0"/>
    <s v=""/>
    <n v="4.97"/>
    <n v="11"/>
    <n v="3.03"/>
    <n v="-1"/>
    <s v="Monday"/>
    <s v="0-5 min"/>
    <n v="1"/>
    <s v="Above 1.2"/>
  </r>
  <r>
    <s v="RF000491"/>
    <d v="2026-01-05T13:51:00"/>
    <d v="2026-01-05T00:00:00"/>
    <n v="13"/>
    <x v="3"/>
    <x v="0"/>
    <n v="3.9"/>
    <n v="97.46"/>
    <n v="97.02"/>
    <n v="1"/>
    <n v="2.7"/>
    <n v="6.2"/>
    <n v="59"/>
    <s v="Low"/>
    <n v="2.1150000000000002"/>
    <x v="0"/>
    <s v=""/>
    <n v="4.87"/>
    <n v="12"/>
    <n v="-0.44"/>
    <n v="3.5"/>
    <s v="Monday"/>
    <s v="0-5 min"/>
    <n v="1"/>
    <s v="Above 1.2"/>
  </r>
  <r>
    <s v="RF000492"/>
    <d v="2026-01-05T13:54:00"/>
    <d v="2026-01-05T00:00:00"/>
    <n v="13"/>
    <x v="1"/>
    <x v="1"/>
    <n v="16.5"/>
    <n v="305.89"/>
    <n v="324.93"/>
    <n v="1"/>
    <n v="7.5"/>
    <n v="8.1"/>
    <n v="98"/>
    <s v="Medium"/>
    <n v="1.234"/>
    <x v="0"/>
    <s v=""/>
    <n v="4.79"/>
    <n v="0"/>
    <n v="19.04"/>
    <n v="0.6"/>
    <s v="Monday"/>
    <s v="5-10 min"/>
    <n v="1"/>
    <s v="Above 1.2"/>
  </r>
  <r>
    <s v="RF000493"/>
    <d v="2026-01-05T14:02:00"/>
    <d v="2026-01-05T00:00:00"/>
    <n v="14"/>
    <x v="0"/>
    <x v="0"/>
    <n v="10.5"/>
    <n v="204.37"/>
    <n v="206.07"/>
    <n v="1"/>
    <n v="4.4000000000000004"/>
    <n v="3.8"/>
    <n v="90"/>
    <s v="Low"/>
    <n v="0.89400000000000002"/>
    <x v="0"/>
    <s v=""/>
    <n v="4.8600000000000003"/>
    <n v="3"/>
    <n v="1.7"/>
    <n v="-0.6"/>
    <s v="Monday"/>
    <s v="0-5 min"/>
    <n v="1"/>
    <s v="Between 0.8-1.0"/>
  </r>
  <r>
    <s v="RF000494"/>
    <d v="2026-01-05T14:04:00"/>
    <d v="2026-01-05T00:00:00"/>
    <n v="14"/>
    <x v="3"/>
    <x v="0"/>
    <n v="10.8"/>
    <n v="173.52"/>
    <n v="168.12"/>
    <n v="1"/>
    <n v="4.8"/>
    <n v="1.8"/>
    <n v="59"/>
    <s v="Low"/>
    <n v="1.869"/>
    <x v="0"/>
    <s v=""/>
    <n v="4.5199999999999996"/>
    <n v="14"/>
    <n v="-5.4"/>
    <n v="-3"/>
    <s v="Monday"/>
    <s v="0-5 min"/>
    <n v="1"/>
    <s v="Above 1.2"/>
  </r>
  <r>
    <s v="RF000495"/>
    <d v="2026-01-05T14:41:00"/>
    <d v="2026-01-05T00:00:00"/>
    <n v="14"/>
    <x v="2"/>
    <x v="0"/>
    <n v="8"/>
    <n v="160.88"/>
    <n v="162.44999999999999"/>
    <n v="1"/>
    <n v="2"/>
    <n v="1"/>
    <n v="125"/>
    <s v="Low"/>
    <n v="1.5720000000000001"/>
    <x v="0"/>
    <s v=""/>
    <n v="4.8899999999999997"/>
    <n v="1"/>
    <n v="1.57"/>
    <n v="-1"/>
    <s v="Monday"/>
    <s v="0-5 min"/>
    <n v="1"/>
    <s v="Above 1.2"/>
  </r>
  <r>
    <s v="RF000496"/>
    <d v="2026-01-05T15:03:00"/>
    <d v="2026-01-05T00:00:00"/>
    <n v="15"/>
    <x v="0"/>
    <x v="0"/>
    <n v="4.0999999999999996"/>
    <n v="108.25"/>
    <n v="114.84"/>
    <n v="1.1000000000000001"/>
    <n v="6.4"/>
    <n v="11.4"/>
    <n v="106"/>
    <s v="Medium"/>
    <n v="0.86799999999999999"/>
    <x v="0"/>
    <s v=""/>
    <n v="4.6100000000000003"/>
    <n v="17"/>
    <n v="6.59"/>
    <n v="5"/>
    <s v="Monday"/>
    <s v="5-10 min"/>
    <n v="1"/>
    <s v="Between 0.8-1.0"/>
  </r>
  <r>
    <s v="RF000497"/>
    <d v="2026-01-05T15:08:00"/>
    <d v="2026-01-05T00:00:00"/>
    <n v="15"/>
    <x v="4"/>
    <x v="0"/>
    <n v="4.7"/>
    <n v="112.82"/>
    <n v="114.71"/>
    <n v="1"/>
    <n v="5.8"/>
    <n v="6.3"/>
    <n v="54"/>
    <s v="Low"/>
    <n v="1.5980000000000001"/>
    <x v="0"/>
    <s v=""/>
    <n v="4.7"/>
    <n v="5"/>
    <n v="1.89"/>
    <n v="0.5"/>
    <s v="Monday"/>
    <s v="5-10 min"/>
    <n v="1"/>
    <s v="Above 1.2"/>
  </r>
  <r>
    <s v="RF000498"/>
    <d v="2026-01-05T15:34:00"/>
    <d v="2026-01-05T00:00:00"/>
    <n v="15"/>
    <x v="3"/>
    <x v="0"/>
    <n v="7.5"/>
    <n v="156.72"/>
    <m/>
    <n v="1"/>
    <n v="9.3000000000000007"/>
    <m/>
    <n v="65"/>
    <s v="Low"/>
    <n v="1.5980000000000001"/>
    <x v="3"/>
    <s v="No driver available"/>
    <n v="4.87"/>
    <n v="7"/>
    <m/>
    <m/>
    <s v="Monday"/>
    <s v="5-10 min"/>
    <n v="0"/>
    <s v="Above 1.2"/>
  </r>
  <r>
    <s v="RF000499"/>
    <d v="2026-01-05T15:34:00"/>
    <d v="2026-01-05T00:00:00"/>
    <n v="15"/>
    <x v="0"/>
    <x v="0"/>
    <n v="2.5"/>
    <n v="88.74"/>
    <n v="89.7"/>
    <n v="1.1000000000000001"/>
    <n v="6.2"/>
    <n v="7.9"/>
    <n v="120"/>
    <s v="Medium"/>
    <n v="1.143"/>
    <x v="0"/>
    <s v=""/>
    <n v="4.91"/>
    <n v="4"/>
    <n v="0.96"/>
    <n v="1.7"/>
    <s v="Monday"/>
    <s v="5-10 min"/>
    <n v="1"/>
    <s v="Between 1.0-1.2"/>
  </r>
  <r>
    <s v="RF000500"/>
    <d v="2026-01-05T15:43:00"/>
    <d v="2026-01-05T00:00:00"/>
    <n v="15"/>
    <x v="0"/>
    <x v="1"/>
    <n v="2.5"/>
    <n v="79.930000000000007"/>
    <m/>
    <n v="1"/>
    <n v="7.3"/>
    <n v="6.7"/>
    <n v="110"/>
    <s v="Medium"/>
    <n v="0.88600000000000001"/>
    <x v="2"/>
    <s v="Changed plans"/>
    <n v="4.3"/>
    <n v="0"/>
    <m/>
    <n v="-0.6"/>
    <s v="Monday"/>
    <s v="5-10 min"/>
    <n v="0"/>
    <s v="Between 0.8-1.0"/>
  </r>
  <r>
    <s v="RF000501"/>
    <d v="2026-01-05T15:46:00"/>
    <d v="2026-01-05T00:00:00"/>
    <n v="15"/>
    <x v="0"/>
    <x v="0"/>
    <n v="9.8000000000000007"/>
    <n v="212.53"/>
    <n v="213.6"/>
    <n v="1.2"/>
    <n v="2"/>
    <n v="1"/>
    <n v="123"/>
    <s v="Medium"/>
    <n v="1.1539999999999999"/>
    <x v="0"/>
    <s v=""/>
    <n v="5"/>
    <n v="9"/>
    <n v="1.07"/>
    <n v="-1"/>
    <s v="Monday"/>
    <s v="0-5 min"/>
    <n v="1"/>
    <s v="Between 1.0-1.2"/>
  </r>
  <r>
    <s v="RF000502"/>
    <d v="2026-01-05T15:53:00"/>
    <d v="2026-01-05T00:00:00"/>
    <n v="15"/>
    <x v="1"/>
    <x v="0"/>
    <n v="8.6"/>
    <n v="175.65"/>
    <n v="159.78"/>
    <n v="1"/>
    <n v="3.3"/>
    <n v="2.8"/>
    <n v="102"/>
    <s v="Low"/>
    <n v="1.3380000000000001"/>
    <x v="0"/>
    <s v=""/>
    <n v="4.91"/>
    <n v="5"/>
    <n v="-15.87"/>
    <n v="-0.5"/>
    <s v="Monday"/>
    <s v="0-5 min"/>
    <n v="1"/>
    <s v="Above 1.2"/>
  </r>
  <r>
    <s v="RF000503"/>
    <d v="2026-01-05T16:07:00"/>
    <d v="2026-01-05T00:00:00"/>
    <n v="16"/>
    <x v="0"/>
    <x v="0"/>
    <n v="2.2999999999999998"/>
    <n v="87.87"/>
    <n v="85.48"/>
    <n v="1.1000000000000001"/>
    <n v="10.6"/>
    <n v="14.3"/>
    <n v="98"/>
    <s v="Medium"/>
    <n v="0.78"/>
    <x v="0"/>
    <s v=""/>
    <n v="4.5599999999999996"/>
    <n v="5"/>
    <n v="-2.39"/>
    <n v="3.7"/>
    <s v="Monday"/>
    <s v="10-15 min"/>
    <n v="1"/>
    <s v="Below 0.8"/>
  </r>
  <r>
    <s v="RF000504"/>
    <d v="2026-01-05T16:13:00"/>
    <d v="2026-01-05T00:00:00"/>
    <n v="16"/>
    <x v="1"/>
    <x v="0"/>
    <n v="2.2000000000000002"/>
    <n v="79"/>
    <n v="80.42"/>
    <n v="1.1000000000000001"/>
    <n v="6.7"/>
    <n v="7.4"/>
    <n v="80"/>
    <s v="Low"/>
    <n v="1.302"/>
    <x v="0"/>
    <s v=""/>
    <n v="4.6399999999999997"/>
    <n v="6"/>
    <n v="1.42"/>
    <n v="0.7"/>
    <s v="Monday"/>
    <s v="5-10 min"/>
    <n v="1"/>
    <s v="Above 1.2"/>
  </r>
  <r>
    <s v="RF000505"/>
    <d v="2026-01-05T16:13:00"/>
    <d v="2026-01-05T00:00:00"/>
    <n v="16"/>
    <x v="2"/>
    <x v="1"/>
    <n v="2.2999999999999998"/>
    <n v="93.33"/>
    <m/>
    <n v="1.3"/>
    <n v="7.9"/>
    <n v="11"/>
    <n v="99"/>
    <s v="High"/>
    <n v="0.72099999999999997"/>
    <x v="1"/>
    <s v="Pickup too far"/>
    <n v="4.7699999999999996"/>
    <n v="0"/>
    <m/>
    <n v="3.1"/>
    <s v="Monday"/>
    <s v="5-10 min"/>
    <n v="0"/>
    <s v="Below 0.8"/>
  </r>
  <r>
    <s v="RF000506"/>
    <d v="2026-01-05T16:14:00"/>
    <d v="2026-01-05T00:00:00"/>
    <n v="16"/>
    <x v="3"/>
    <x v="0"/>
    <n v="9.6"/>
    <n v="203.03"/>
    <n v="196.54"/>
    <n v="1"/>
    <n v="8.6999999999999993"/>
    <n v="8.1999999999999993"/>
    <n v="64"/>
    <s v="Low"/>
    <n v="1.3029999999999999"/>
    <x v="0"/>
    <s v=""/>
    <n v="4.6500000000000004"/>
    <n v="2"/>
    <n v="-6.49"/>
    <n v="-0.5"/>
    <s v="Monday"/>
    <s v="5-10 min"/>
    <n v="1"/>
    <s v="Above 1.2"/>
  </r>
  <r>
    <s v="RF000507"/>
    <d v="2026-01-05T16:55:00"/>
    <d v="2026-01-05T00:00:00"/>
    <n v="16"/>
    <x v="0"/>
    <x v="0"/>
    <n v="11.5"/>
    <n v="255.01"/>
    <n v="247.81"/>
    <n v="1.1000000000000001"/>
    <n v="4.2"/>
    <n v="3.2"/>
    <n v="110"/>
    <s v="Medium"/>
    <n v="0.84099999999999997"/>
    <x v="0"/>
    <s v=""/>
    <n v="4.46"/>
    <n v="22"/>
    <n v="-7.2"/>
    <n v="-1"/>
    <s v="Monday"/>
    <s v="0-5 min"/>
    <n v="1"/>
    <s v="Between 0.8-1.0"/>
  </r>
  <r>
    <s v="RF000508"/>
    <d v="2026-01-05T17:25:00"/>
    <d v="2026-01-05T00:00:00"/>
    <n v="17"/>
    <x v="3"/>
    <x v="0"/>
    <n v="2.5"/>
    <n v="77.040000000000006"/>
    <n v="74.69"/>
    <n v="1.1000000000000001"/>
    <n v="6"/>
    <n v="11.2"/>
    <n v="54"/>
    <s v="Low"/>
    <n v="1.0449999999999999"/>
    <x v="0"/>
    <s v=""/>
    <n v="4.55"/>
    <n v="13"/>
    <n v="-2.35"/>
    <n v="5.2"/>
    <s v="Monday"/>
    <s v="5-10 min"/>
    <n v="1"/>
    <s v="Between 1.0-1.2"/>
  </r>
  <r>
    <s v="RF000509"/>
    <d v="2026-01-05T17:33:00"/>
    <d v="2026-01-05T00:00:00"/>
    <n v="17"/>
    <x v="2"/>
    <x v="1"/>
    <n v="6.3"/>
    <n v="177.06"/>
    <n v="180.72"/>
    <n v="1.4"/>
    <n v="9.6"/>
    <n v="7.4"/>
    <n v="77"/>
    <s v="High"/>
    <n v="0.51700000000000002"/>
    <x v="0"/>
    <s v=""/>
    <n v="4.8600000000000003"/>
    <n v="0"/>
    <n v="3.66"/>
    <n v="-2.2000000000000002"/>
    <s v="Monday"/>
    <s v="5-10 min"/>
    <n v="1"/>
    <s v="Below 0.8"/>
  </r>
  <r>
    <s v="RF000510"/>
    <d v="2026-01-05T17:40:00"/>
    <d v="2026-01-05T00:00:00"/>
    <n v="17"/>
    <x v="1"/>
    <x v="0"/>
    <n v="2.4"/>
    <n v="96.28"/>
    <n v="98.28"/>
    <n v="1.2"/>
    <n v="7.2"/>
    <n v="7.1"/>
    <n v="68"/>
    <s v="Medium"/>
    <n v="0.64900000000000002"/>
    <x v="0"/>
    <s v=""/>
    <n v="4.51"/>
    <n v="14"/>
    <n v="2"/>
    <n v="-0.1"/>
    <s v="Monday"/>
    <s v="5-10 min"/>
    <n v="1"/>
    <s v="Below 0.8"/>
  </r>
  <r>
    <s v="RF000511"/>
    <d v="2026-01-05T18:03:00"/>
    <d v="2026-01-05T00:00:00"/>
    <n v="18"/>
    <x v="0"/>
    <x v="1"/>
    <n v="13.3"/>
    <n v="335.93"/>
    <m/>
    <n v="1.3"/>
    <n v="5.2"/>
    <n v="9.6"/>
    <n v="99"/>
    <s v="High"/>
    <n v="0.63200000000000001"/>
    <x v="1"/>
    <s v="Driver unavailable"/>
    <n v="4.71"/>
    <n v="0"/>
    <m/>
    <n v="4.4000000000000004"/>
    <s v="Monday"/>
    <s v="5-10 min"/>
    <n v="0"/>
    <s v="Below 0.8"/>
  </r>
  <r>
    <s v="RF000512"/>
    <d v="2026-01-05T18:32:00"/>
    <d v="2026-01-05T00:00:00"/>
    <n v="18"/>
    <x v="1"/>
    <x v="0"/>
    <n v="1.2"/>
    <n v="67.39"/>
    <n v="66.36"/>
    <n v="1.2"/>
    <n v="9.8000000000000007"/>
    <n v="9.1999999999999993"/>
    <n v="69"/>
    <s v="Medium"/>
    <n v="0.78100000000000003"/>
    <x v="0"/>
    <s v=""/>
    <n v="4.8099999999999996"/>
    <n v="20"/>
    <n v="-1.03"/>
    <n v="-0.6"/>
    <s v="Monday"/>
    <s v="5-10 min"/>
    <n v="1"/>
    <s v="Below 0.8"/>
  </r>
  <r>
    <s v="RF000513"/>
    <d v="2026-01-05T18:32:00"/>
    <d v="2026-01-05T00:00:00"/>
    <n v="18"/>
    <x v="3"/>
    <x v="0"/>
    <n v="6.9"/>
    <n v="141.13"/>
    <n v="138.05000000000001"/>
    <n v="1"/>
    <n v="5.7"/>
    <n v="12.1"/>
    <n v="50"/>
    <s v="Low"/>
    <n v="1.056"/>
    <x v="0"/>
    <s v=""/>
    <n v="4.78"/>
    <n v="9"/>
    <n v="-3.08"/>
    <n v="6.4"/>
    <s v="Monday"/>
    <s v="5-10 min"/>
    <n v="1"/>
    <s v="Between 1.0-1.2"/>
  </r>
  <r>
    <s v="RF000514"/>
    <d v="2026-01-05T19:10:00"/>
    <d v="2026-01-05T00:00:00"/>
    <n v="19"/>
    <x v="3"/>
    <x v="0"/>
    <n v="4.0999999999999996"/>
    <n v="93.09"/>
    <n v="95"/>
    <n v="1"/>
    <n v="6.5"/>
    <n v="4.5999999999999996"/>
    <n v="52"/>
    <s v="Low"/>
    <n v="1.4259999999999999"/>
    <x v="0"/>
    <s v=""/>
    <n v="4.6500000000000004"/>
    <n v="16"/>
    <n v="1.91"/>
    <n v="-1.9"/>
    <s v="Monday"/>
    <s v="5-10 min"/>
    <n v="1"/>
    <s v="Above 1.2"/>
  </r>
  <r>
    <s v="RF000515"/>
    <d v="2026-01-05T19:12:00"/>
    <d v="2026-01-05T00:00:00"/>
    <n v="19"/>
    <x v="0"/>
    <x v="1"/>
    <n v="2.5"/>
    <n v="96.76"/>
    <n v="101.56"/>
    <n v="1.2"/>
    <n v="5.4"/>
    <n v="8.3000000000000007"/>
    <n v="124"/>
    <s v="High"/>
    <n v="0.85399999999999998"/>
    <x v="0"/>
    <s v=""/>
    <n v="4.5999999999999996"/>
    <n v="0"/>
    <n v="4.8"/>
    <n v="2.9"/>
    <s v="Monday"/>
    <s v="5-10 min"/>
    <n v="1"/>
    <s v="Between 0.8-1.0"/>
  </r>
  <r>
    <s v="RF000516"/>
    <d v="2026-01-05T19:14:00"/>
    <d v="2026-01-05T00:00:00"/>
    <n v="19"/>
    <x v="4"/>
    <x v="1"/>
    <n v="1.6"/>
    <n v="56.71"/>
    <n v="57.22"/>
    <n v="1"/>
    <n v="4.5"/>
    <n v="10.4"/>
    <n v="44"/>
    <s v="Low"/>
    <n v="0.90800000000000003"/>
    <x v="0"/>
    <s v=""/>
    <n v="4.5"/>
    <n v="0"/>
    <n v="0.51"/>
    <n v="5.9"/>
    <s v="Monday"/>
    <s v="0-5 min"/>
    <n v="1"/>
    <s v="Between 0.8-1.0"/>
  </r>
  <r>
    <s v="RF000517"/>
    <d v="2026-01-05T19:18:00"/>
    <d v="2026-01-05T00:00:00"/>
    <n v="19"/>
    <x v="0"/>
    <x v="0"/>
    <n v="2.1"/>
    <n v="85.22"/>
    <n v="86.5"/>
    <n v="1.2"/>
    <n v="7.2"/>
    <n v="8.8000000000000007"/>
    <n v="113"/>
    <s v="High"/>
    <n v="0.70099999999999996"/>
    <x v="0"/>
    <s v=""/>
    <n v="4.79"/>
    <n v="5"/>
    <n v="1.28"/>
    <n v="1.6"/>
    <s v="Monday"/>
    <s v="5-10 min"/>
    <n v="1"/>
    <s v="Below 0.8"/>
  </r>
  <r>
    <s v="RF000518"/>
    <d v="2026-01-05T19:20:00"/>
    <d v="2026-01-05T00:00:00"/>
    <n v="19"/>
    <x v="0"/>
    <x v="0"/>
    <n v="4.7"/>
    <n v="143.81"/>
    <n v="139.6"/>
    <n v="1.4"/>
    <n v="7.4"/>
    <n v="9.6999999999999993"/>
    <n v="112"/>
    <s v="High"/>
    <n v="0.69599999999999995"/>
    <x v="0"/>
    <s v=""/>
    <n v="4.54"/>
    <n v="4"/>
    <n v="-4.21"/>
    <n v="2.2999999999999998"/>
    <s v="Monday"/>
    <s v="5-10 min"/>
    <n v="1"/>
    <s v="Below 0.8"/>
  </r>
  <r>
    <s v="RF000519"/>
    <d v="2026-01-05T20:45:00"/>
    <d v="2026-01-05T00:00:00"/>
    <n v="20"/>
    <x v="0"/>
    <x v="1"/>
    <n v="3.3"/>
    <n v="108.35"/>
    <n v="104.14"/>
    <n v="1.1000000000000001"/>
    <n v="8.6999999999999993"/>
    <n v="12.1"/>
    <n v="112"/>
    <s v="Medium"/>
    <n v="0.84199999999999997"/>
    <x v="0"/>
    <s v=""/>
    <n v="5"/>
    <n v="0"/>
    <n v="-4.21"/>
    <n v="3.4"/>
    <s v="Monday"/>
    <s v="5-10 min"/>
    <n v="1"/>
    <s v="Between 0.8-1.0"/>
  </r>
  <r>
    <s v="RF000520"/>
    <d v="2026-01-05T20:50:00"/>
    <d v="2026-01-05T00:00:00"/>
    <n v="20"/>
    <x v="1"/>
    <x v="0"/>
    <n v="6.2"/>
    <n v="147.69999999999999"/>
    <n v="150.78"/>
    <n v="1.2"/>
    <n v="7.7"/>
    <n v="1"/>
    <n v="71"/>
    <s v="Medium"/>
    <n v="0.72699999999999998"/>
    <x v="0"/>
    <s v=""/>
    <n v="4.67"/>
    <n v="3"/>
    <n v="3.08"/>
    <n v="-6.7"/>
    <s v="Monday"/>
    <s v="5-10 min"/>
    <n v="1"/>
    <s v="Below 0.8"/>
  </r>
  <r>
    <s v="RF000521"/>
    <d v="2026-01-05T21:03:00"/>
    <d v="2026-01-05T00:00:00"/>
    <n v="21"/>
    <x v="3"/>
    <x v="1"/>
    <n v="17.100000000000001"/>
    <n v="326"/>
    <n v="321.45"/>
    <n v="1.1000000000000001"/>
    <n v="2.7"/>
    <n v="7.8"/>
    <n v="61"/>
    <s v="Low"/>
    <n v="1.1890000000000001"/>
    <x v="0"/>
    <s v=""/>
    <n v="4.7699999999999996"/>
    <n v="0"/>
    <n v="-4.55"/>
    <n v="5.0999999999999996"/>
    <s v="Monday"/>
    <s v="0-5 min"/>
    <n v="1"/>
    <s v="Between 1.0-1.2"/>
  </r>
  <r>
    <s v="RF000522"/>
    <d v="2026-01-05T21:27:00"/>
    <d v="2026-01-05T00:00:00"/>
    <n v="21"/>
    <x v="0"/>
    <x v="0"/>
    <n v="10.199999999999999"/>
    <n v="178.67"/>
    <n v="178.74"/>
    <n v="1"/>
    <n v="2"/>
    <n v="3.8"/>
    <n v="106"/>
    <s v="Low"/>
    <n v="1.151"/>
    <x v="0"/>
    <s v=""/>
    <n v="4.59"/>
    <n v="3"/>
    <n v="7.0000000000000007E-2"/>
    <n v="1.8"/>
    <s v="Monday"/>
    <s v="0-5 min"/>
    <n v="1"/>
    <s v="Between 1.0-1.2"/>
  </r>
  <r>
    <s v="RF000523"/>
    <d v="2026-01-05T21:43:00"/>
    <d v="2026-01-05T00:00:00"/>
    <n v="21"/>
    <x v="3"/>
    <x v="0"/>
    <n v="9.6999999999999993"/>
    <n v="165.46"/>
    <n v="170.3"/>
    <n v="1"/>
    <n v="6.8"/>
    <n v="7.8"/>
    <n v="72"/>
    <s v="Low"/>
    <n v="1.5389999999999999"/>
    <x v="0"/>
    <s v=""/>
    <n v="4.8499999999999996"/>
    <n v="12"/>
    <n v="4.84"/>
    <n v="1"/>
    <s v="Monday"/>
    <s v="5-10 min"/>
    <n v="1"/>
    <s v="Above 1.2"/>
  </r>
  <r>
    <s v="RF000524"/>
    <d v="2026-01-05T22:14:00"/>
    <d v="2026-01-05T00:00:00"/>
    <n v="22"/>
    <x v="1"/>
    <x v="1"/>
    <n v="9.5"/>
    <n v="158.93"/>
    <n v="161.75"/>
    <n v="1"/>
    <n v="7.3"/>
    <n v="8.6999999999999993"/>
    <n v="94"/>
    <s v="Medium"/>
    <n v="0.93100000000000005"/>
    <x v="0"/>
    <s v=""/>
    <n v="4.34"/>
    <n v="0"/>
    <n v="2.82"/>
    <n v="1.4"/>
    <s v="Monday"/>
    <s v="5-10 min"/>
    <n v="1"/>
    <s v="Between 0.8-1.0"/>
  </r>
  <r>
    <s v="RF000525"/>
    <d v="2026-01-05T22:18:00"/>
    <d v="2026-01-05T00:00:00"/>
    <n v="22"/>
    <x v="0"/>
    <x v="0"/>
    <n v="7.8"/>
    <n v="142.69999999999999"/>
    <n v="139.9"/>
    <n v="1"/>
    <n v="3.8"/>
    <n v="1"/>
    <n v="116"/>
    <s v="Medium"/>
    <n v="1.0309999999999999"/>
    <x v="0"/>
    <s v=""/>
    <n v="4.8099999999999996"/>
    <n v="2"/>
    <n v="-2.8"/>
    <n v="-2.8"/>
    <s v="Monday"/>
    <s v="0-5 min"/>
    <n v="1"/>
    <s v="Between 1.0-1.2"/>
  </r>
  <r>
    <s v="RF000526"/>
    <d v="2026-01-05T22:39:00"/>
    <d v="2026-01-05T00:00:00"/>
    <n v="22"/>
    <x v="4"/>
    <x v="0"/>
    <n v="11.4"/>
    <n v="208.68"/>
    <n v="214.1"/>
    <n v="1"/>
    <n v="3.2"/>
    <n v="6.7"/>
    <n v="66"/>
    <s v="Low"/>
    <n v="2.2000000000000002"/>
    <x v="0"/>
    <s v=""/>
    <n v="4.67"/>
    <n v="2"/>
    <n v="5.42"/>
    <n v="3.5"/>
    <s v="Monday"/>
    <s v="0-5 min"/>
    <n v="1"/>
    <s v="Above 1.2"/>
  </r>
  <r>
    <s v="RF000527"/>
    <d v="2026-01-05T22:54:00"/>
    <d v="2026-01-05T00:00:00"/>
    <n v="22"/>
    <x v="3"/>
    <x v="0"/>
    <n v="3.7"/>
    <n v="93.98"/>
    <n v="97.23"/>
    <n v="1"/>
    <n v="4.5999999999999996"/>
    <n v="6.5"/>
    <n v="61"/>
    <s v="Low"/>
    <n v="1.8280000000000001"/>
    <x v="0"/>
    <s v=""/>
    <n v="5"/>
    <n v="4"/>
    <n v="3.25"/>
    <n v="1.9"/>
    <s v="Monday"/>
    <s v="0-5 min"/>
    <n v="1"/>
    <s v="Above 1.2"/>
  </r>
  <r>
    <s v="RF000528"/>
    <d v="2026-01-05T23:15:00"/>
    <d v="2026-01-05T00:00:00"/>
    <n v="23"/>
    <x v="0"/>
    <x v="0"/>
    <n v="7.8"/>
    <n v="164.37"/>
    <n v="172.67"/>
    <n v="1.1000000000000001"/>
    <n v="4.4000000000000004"/>
    <n v="2.2999999999999998"/>
    <n v="129"/>
    <s v="Low"/>
    <n v="1.5740000000000001"/>
    <x v="0"/>
    <s v=""/>
    <n v="4.71"/>
    <n v="5"/>
    <n v="8.3000000000000007"/>
    <n v="-2.1"/>
    <s v="Monday"/>
    <s v="0-5 min"/>
    <n v="1"/>
    <s v="Above 1.2"/>
  </r>
  <r>
    <s v="RF000529"/>
    <d v="2026-01-05T23:23:00"/>
    <d v="2026-01-05T00:00:00"/>
    <n v="23"/>
    <x v="4"/>
    <x v="0"/>
    <n v="1.1000000000000001"/>
    <n v="54.88"/>
    <n v="54.38"/>
    <n v="1"/>
    <n v="4.9000000000000004"/>
    <n v="6.9"/>
    <n v="63"/>
    <s v="Low"/>
    <n v="2.2000000000000002"/>
    <x v="0"/>
    <s v=""/>
    <n v="4.5599999999999996"/>
    <n v="10"/>
    <n v="-0.5"/>
    <n v="2"/>
    <s v="Monday"/>
    <s v="0-5 min"/>
    <n v="1"/>
    <s v="Above 1.2"/>
  </r>
  <r>
    <s v="RF000530"/>
    <d v="2026-01-05T23:39:00"/>
    <d v="2026-01-05T00:00:00"/>
    <n v="23"/>
    <x v="2"/>
    <x v="0"/>
    <n v="9.6"/>
    <n v="180.13"/>
    <n v="179.16"/>
    <n v="1"/>
    <n v="6.6"/>
    <n v="9"/>
    <n v="116"/>
    <s v="Low"/>
    <n v="1.538"/>
    <x v="0"/>
    <s v=""/>
    <n v="4.91"/>
    <n v="6"/>
    <n v="-0.97"/>
    <n v="2.4"/>
    <s v="Monday"/>
    <s v="5-10 min"/>
    <n v="1"/>
    <s v="Above 1.2"/>
  </r>
  <r>
    <s v="RF000531"/>
    <d v="2026-01-05T23:49:00"/>
    <d v="2026-01-05T00:00:00"/>
    <n v="23"/>
    <x v="3"/>
    <x v="0"/>
    <n v="6"/>
    <n v="137.21"/>
    <n v="132.79"/>
    <n v="1"/>
    <n v="6.4"/>
    <n v="5.5"/>
    <n v="66"/>
    <s v="Low"/>
    <n v="1.421"/>
    <x v="0"/>
    <s v=""/>
    <n v="4.76"/>
    <n v="11"/>
    <n v="-4.42"/>
    <n v="-0.9"/>
    <s v="Monday"/>
    <s v="5-10 min"/>
    <n v="1"/>
    <s v="Above 1.2"/>
  </r>
  <r>
    <s v="RF000532"/>
    <d v="2026-01-06T00:01:00"/>
    <d v="2026-01-06T00:00:00"/>
    <n v="0"/>
    <x v="2"/>
    <x v="0"/>
    <n v="5.3"/>
    <n v="130.62"/>
    <n v="134.36000000000001"/>
    <n v="1.1000000000000001"/>
    <n v="6"/>
    <n v="10.6"/>
    <n v="124"/>
    <s v="Medium"/>
    <n v="1.216"/>
    <x v="0"/>
    <s v=""/>
    <n v="4.4400000000000004"/>
    <n v="12"/>
    <n v="3.74"/>
    <n v="4.5999999999999996"/>
    <s v="Tuesday"/>
    <s v="5-10 min"/>
    <n v="1"/>
    <s v="Above 1.2"/>
  </r>
  <r>
    <s v="RF000533"/>
    <d v="2026-01-06T00:04:00"/>
    <d v="2026-01-06T00:00:00"/>
    <n v="0"/>
    <x v="1"/>
    <x v="1"/>
    <n v="2.2999999999999998"/>
    <n v="71.55"/>
    <m/>
    <n v="1"/>
    <n v="2.1"/>
    <n v="2.5"/>
    <n v="91"/>
    <s v="Low"/>
    <n v="1.238"/>
    <x v="2"/>
    <s v="ETA too high"/>
    <n v="5"/>
    <n v="0"/>
    <m/>
    <n v="0.4"/>
    <s v="Tuesday"/>
    <s v="0-5 min"/>
    <n v="0"/>
    <s v="Above 1.2"/>
  </r>
  <r>
    <s v="RF000534"/>
    <d v="2026-01-06T00:19:00"/>
    <d v="2026-01-06T00:00:00"/>
    <n v="0"/>
    <x v="3"/>
    <x v="0"/>
    <n v="1.8"/>
    <n v="61.93"/>
    <n v="62.22"/>
    <n v="1"/>
    <n v="5.3"/>
    <n v="5.3"/>
    <n v="75"/>
    <s v="Low"/>
    <n v="1.5680000000000001"/>
    <x v="0"/>
    <s v=""/>
    <n v="4.47"/>
    <n v="1"/>
    <n v="0.28999999999999998"/>
    <n v="0"/>
    <s v="Tuesday"/>
    <s v="5-10 min"/>
    <n v="1"/>
    <s v="Above 1.2"/>
  </r>
  <r>
    <s v="RF000535"/>
    <d v="2026-01-06T00:50:00"/>
    <d v="2026-01-06T00:00:00"/>
    <n v="0"/>
    <x v="2"/>
    <x v="0"/>
    <n v="3.9"/>
    <n v="91.17"/>
    <m/>
    <n v="1"/>
    <n v="4.9000000000000004"/>
    <n v="7.7"/>
    <n v="113"/>
    <s v="Low"/>
    <n v="1.3740000000000001"/>
    <x v="2"/>
    <s v="Changed plans"/>
    <n v="4.6399999999999997"/>
    <n v="2"/>
    <m/>
    <n v="2.8"/>
    <s v="Tuesday"/>
    <s v="0-5 min"/>
    <n v="0"/>
    <s v="Above 1.2"/>
  </r>
  <r>
    <s v="RF000536"/>
    <d v="2026-01-06T01:18:00"/>
    <d v="2026-01-06T00:00:00"/>
    <n v="1"/>
    <x v="2"/>
    <x v="1"/>
    <n v="6"/>
    <n v="134.25"/>
    <n v="136.1"/>
    <n v="1"/>
    <n v="2"/>
    <n v="1"/>
    <n v="131"/>
    <s v="Low"/>
    <n v="1.429"/>
    <x v="0"/>
    <s v=""/>
    <n v="4.79"/>
    <n v="0"/>
    <n v="1.85"/>
    <n v="-1"/>
    <s v="Tuesday"/>
    <s v="0-5 min"/>
    <n v="1"/>
    <s v="Above 1.2"/>
  </r>
  <r>
    <s v="RF000537"/>
    <d v="2026-01-06T01:35:00"/>
    <d v="2026-01-06T00:00:00"/>
    <n v="1"/>
    <x v="0"/>
    <x v="0"/>
    <n v="10.4"/>
    <n v="253.13"/>
    <m/>
    <n v="1.2"/>
    <n v="4"/>
    <n v="3.5"/>
    <n v="140"/>
    <s v="Medium"/>
    <n v="0.97799999999999998"/>
    <x v="2"/>
    <s v="Fare too high"/>
    <n v="4.74"/>
    <n v="9"/>
    <m/>
    <n v="-0.5"/>
    <s v="Tuesday"/>
    <s v="0-5 min"/>
    <n v="0"/>
    <s v="Between 0.8-1.0"/>
  </r>
  <r>
    <s v="RF000538"/>
    <d v="2026-01-06T01:40:00"/>
    <d v="2026-01-06T00:00:00"/>
    <n v="1"/>
    <x v="1"/>
    <x v="1"/>
    <n v="11.4"/>
    <n v="192.03"/>
    <n v="193.18"/>
    <n v="1"/>
    <n v="5.2"/>
    <n v="2.6"/>
    <n v="103"/>
    <s v="Low"/>
    <n v="1.3460000000000001"/>
    <x v="0"/>
    <s v=""/>
    <n v="4.9000000000000004"/>
    <n v="0"/>
    <n v="1.1499999999999999"/>
    <n v="-2.6"/>
    <s v="Tuesday"/>
    <s v="5-10 min"/>
    <n v="1"/>
    <s v="Above 1.2"/>
  </r>
  <r>
    <s v="RF000539"/>
    <d v="2026-01-06T02:30:00"/>
    <d v="2026-01-06T00:00:00"/>
    <n v="2"/>
    <x v="3"/>
    <x v="0"/>
    <n v="10.6"/>
    <n v="267.44"/>
    <n v="265.86"/>
    <n v="1.2"/>
    <n v="2"/>
    <n v="2.2999999999999998"/>
    <n v="69"/>
    <s v="Low"/>
    <n v="1.633"/>
    <x v="0"/>
    <s v=""/>
    <n v="4.46"/>
    <n v="2"/>
    <n v="-1.58"/>
    <n v="0.3"/>
    <s v="Tuesday"/>
    <s v="0-5 min"/>
    <n v="1"/>
    <s v="Above 1.2"/>
  </r>
  <r>
    <s v="RF000540"/>
    <d v="2026-01-06T02:43:00"/>
    <d v="2026-01-06T00:00:00"/>
    <n v="2"/>
    <x v="0"/>
    <x v="0"/>
    <n v="8.1999999999999993"/>
    <n v="181.99"/>
    <m/>
    <n v="1"/>
    <n v="3"/>
    <n v="2.8"/>
    <n v="143"/>
    <s v="Low"/>
    <n v="1.498"/>
    <x v="1"/>
    <s v="Vehicle issue"/>
    <n v="4.68"/>
    <n v="5"/>
    <m/>
    <n v="-0.2"/>
    <s v="Tuesday"/>
    <s v="0-5 min"/>
    <n v="0"/>
    <s v="Above 1.2"/>
  </r>
  <r>
    <s v="RF000541"/>
    <d v="2026-01-06T02:51:00"/>
    <d v="2026-01-06T00:00:00"/>
    <n v="2"/>
    <x v="4"/>
    <x v="0"/>
    <n v="1.7"/>
    <n v="59.31"/>
    <n v="64.709999999999994"/>
    <n v="1"/>
    <n v="4.4000000000000004"/>
    <n v="5.6"/>
    <n v="65"/>
    <s v="Low"/>
    <n v="2.2000000000000002"/>
    <x v="0"/>
    <s v=""/>
    <n v="4.5599999999999996"/>
    <n v="5"/>
    <n v="5.4"/>
    <n v="1.2"/>
    <s v="Tuesday"/>
    <s v="0-5 min"/>
    <n v="1"/>
    <s v="Above 1.2"/>
  </r>
  <r>
    <s v="RF000542"/>
    <d v="2026-01-06T02:55:00"/>
    <d v="2026-01-06T00:00:00"/>
    <n v="2"/>
    <x v="1"/>
    <x v="0"/>
    <n v="5.4"/>
    <n v="115.98"/>
    <n v="122.18"/>
    <n v="1"/>
    <n v="3.3"/>
    <n v="7.2"/>
    <n v="71"/>
    <s v="Low"/>
    <n v="1.2470000000000001"/>
    <x v="0"/>
    <s v=""/>
    <n v="4.8499999999999996"/>
    <n v="9"/>
    <n v="6.2"/>
    <n v="3.9"/>
    <s v="Tuesday"/>
    <s v="0-5 min"/>
    <n v="1"/>
    <s v="Above 1.2"/>
  </r>
  <r>
    <s v="RF000543"/>
    <d v="2026-01-06T03:13:00"/>
    <d v="2026-01-06T00:00:00"/>
    <n v="3"/>
    <x v="1"/>
    <x v="1"/>
    <n v="14.2"/>
    <n v="343.79"/>
    <n v="357.94"/>
    <n v="1.2"/>
    <n v="6.5"/>
    <n v="9.4"/>
    <n v="93"/>
    <s v="Medium"/>
    <n v="1.0329999999999999"/>
    <x v="0"/>
    <s v=""/>
    <n v="4.91"/>
    <n v="0"/>
    <n v="14.15"/>
    <n v="2.9"/>
    <s v="Tuesday"/>
    <s v="5-10 min"/>
    <n v="1"/>
    <s v="Between 1.0-1.2"/>
  </r>
  <r>
    <s v="RF000544"/>
    <d v="2026-01-06T03:19:00"/>
    <d v="2026-01-06T00:00:00"/>
    <n v="3"/>
    <x v="1"/>
    <x v="0"/>
    <n v="17.100000000000001"/>
    <n v="339.04"/>
    <n v="323.20999999999998"/>
    <n v="1"/>
    <n v="5.8"/>
    <n v="7"/>
    <n v="102"/>
    <s v="Low"/>
    <n v="2.0350000000000001"/>
    <x v="0"/>
    <s v=""/>
    <n v="4.66"/>
    <n v="12"/>
    <n v="-15.83"/>
    <n v="1.2"/>
    <s v="Tuesday"/>
    <s v="5-10 min"/>
    <n v="1"/>
    <s v="Above 1.2"/>
  </r>
  <r>
    <s v="RF000545"/>
    <d v="2026-01-06T03:20:00"/>
    <d v="2026-01-06T00:00:00"/>
    <n v="3"/>
    <x v="1"/>
    <x v="0"/>
    <n v="1.7"/>
    <n v="64.739999999999995"/>
    <n v="67.959999999999994"/>
    <n v="1"/>
    <n v="2"/>
    <n v="6.7"/>
    <n v="103"/>
    <s v="Medium"/>
    <n v="1.278"/>
    <x v="0"/>
    <s v=""/>
    <n v="4.7"/>
    <n v="7"/>
    <n v="3.22"/>
    <n v="4.7"/>
    <s v="Tuesday"/>
    <s v="0-5 min"/>
    <n v="1"/>
    <s v="Above 1.2"/>
  </r>
  <r>
    <s v="RF000546"/>
    <d v="2026-01-06T03:37:00"/>
    <d v="2026-01-06T00:00:00"/>
    <n v="3"/>
    <x v="0"/>
    <x v="1"/>
    <n v="4.0999999999999996"/>
    <n v="110.43"/>
    <n v="113.42"/>
    <n v="1"/>
    <n v="2.4"/>
    <n v="1.3"/>
    <n v="139"/>
    <s v="Medium"/>
    <n v="1.1859999999999999"/>
    <x v="0"/>
    <s v=""/>
    <n v="4.62"/>
    <n v="0"/>
    <n v="2.99"/>
    <n v="-1.1000000000000001"/>
    <s v="Tuesday"/>
    <s v="0-5 min"/>
    <n v="1"/>
    <s v="Between 1.0-1.2"/>
  </r>
  <r>
    <s v="RF000547"/>
    <d v="2026-01-06T03:44:00"/>
    <d v="2026-01-06T00:00:00"/>
    <n v="3"/>
    <x v="4"/>
    <x v="0"/>
    <n v="14.8"/>
    <n v="289.14"/>
    <n v="303.76"/>
    <n v="1"/>
    <n v="6.6"/>
    <n v="8.9"/>
    <n v="69"/>
    <s v="Low"/>
    <n v="2.2000000000000002"/>
    <x v="0"/>
    <s v=""/>
    <n v="4.51"/>
    <n v="40"/>
    <n v="14.62"/>
    <n v="2.2999999999999998"/>
    <s v="Tuesday"/>
    <s v="5-10 min"/>
    <n v="1"/>
    <s v="Above 1.2"/>
  </r>
  <r>
    <s v="RF000548"/>
    <d v="2026-01-06T03:46:00"/>
    <d v="2026-01-06T00:00:00"/>
    <n v="3"/>
    <x v="1"/>
    <x v="0"/>
    <n v="11.6"/>
    <n v="259.66000000000003"/>
    <n v="244.41"/>
    <n v="1.1000000000000001"/>
    <n v="5.4"/>
    <n v="8.9"/>
    <n v="106"/>
    <s v="Medium"/>
    <n v="1.2709999999999999"/>
    <x v="0"/>
    <s v=""/>
    <n v="4.8499999999999996"/>
    <n v="2"/>
    <n v="-15.25"/>
    <n v="3.5"/>
    <s v="Tuesday"/>
    <s v="5-10 min"/>
    <n v="1"/>
    <s v="Above 1.2"/>
  </r>
  <r>
    <s v="RF000549"/>
    <d v="2026-01-06T03:53:00"/>
    <d v="2026-01-06T00:00:00"/>
    <n v="3"/>
    <x v="1"/>
    <x v="0"/>
    <n v="5.7"/>
    <n v="130.34"/>
    <n v="127.17"/>
    <n v="1"/>
    <n v="2"/>
    <n v="8.5"/>
    <n v="82"/>
    <s v="Low"/>
    <n v="1.24"/>
    <x v="0"/>
    <s v=""/>
    <n v="4.53"/>
    <n v="8"/>
    <n v="-3.17"/>
    <n v="6.5"/>
    <s v="Tuesday"/>
    <s v="0-5 min"/>
    <n v="1"/>
    <s v="Above 1.2"/>
  </r>
  <r>
    <s v="RF000550"/>
    <d v="2026-01-06T04:25:00"/>
    <d v="2026-01-06T00:00:00"/>
    <n v="4"/>
    <x v="3"/>
    <x v="0"/>
    <n v="7"/>
    <n v="140.13999999999999"/>
    <n v="143.61000000000001"/>
    <n v="1"/>
    <n v="7.2"/>
    <n v="8.4"/>
    <n v="73"/>
    <s v="Low"/>
    <n v="2.2000000000000002"/>
    <x v="0"/>
    <s v=""/>
    <n v="4.72"/>
    <n v="16"/>
    <n v="3.47"/>
    <n v="1.2"/>
    <s v="Tuesday"/>
    <s v="5-10 min"/>
    <n v="1"/>
    <s v="Above 1.2"/>
  </r>
  <r>
    <s v="RF000551"/>
    <d v="2026-01-06T04:36:00"/>
    <d v="2026-01-06T00:00:00"/>
    <n v="4"/>
    <x v="0"/>
    <x v="0"/>
    <n v="7.9"/>
    <n v="160.68"/>
    <m/>
    <n v="1"/>
    <n v="4.2"/>
    <n v="3.8"/>
    <n v="144"/>
    <s v="Medium"/>
    <n v="1.2629999999999999"/>
    <x v="2"/>
    <s v="ETA too high"/>
    <n v="4.84"/>
    <n v="13"/>
    <m/>
    <n v="-0.4"/>
    <s v="Tuesday"/>
    <s v="0-5 min"/>
    <n v="0"/>
    <s v="Above 1.2"/>
  </r>
  <r>
    <s v="RF000552"/>
    <d v="2026-01-06T04:58:00"/>
    <d v="2026-01-06T00:00:00"/>
    <n v="4"/>
    <x v="0"/>
    <x v="0"/>
    <n v="11.9"/>
    <n v="233.19"/>
    <n v="245.81"/>
    <n v="1"/>
    <n v="4.0999999999999996"/>
    <n v="4.9000000000000004"/>
    <n v="134"/>
    <s v="Low"/>
    <n v="1.4119999999999999"/>
    <x v="0"/>
    <s v=""/>
    <n v="4.42"/>
    <n v="5"/>
    <n v="12.62"/>
    <n v="0.8"/>
    <s v="Tuesday"/>
    <s v="0-5 min"/>
    <n v="1"/>
    <s v="Above 1.2"/>
  </r>
  <r>
    <s v="RF000553"/>
    <d v="2026-01-06T05:09:00"/>
    <d v="2026-01-06T00:00:00"/>
    <n v="5"/>
    <x v="3"/>
    <x v="0"/>
    <n v="11.7"/>
    <n v="199.4"/>
    <n v="203.85"/>
    <n v="1"/>
    <n v="2.4"/>
    <n v="3.4"/>
    <n v="73"/>
    <s v="Low"/>
    <n v="2.024"/>
    <x v="0"/>
    <s v=""/>
    <n v="4.75"/>
    <n v="10"/>
    <n v="4.45"/>
    <n v="1"/>
    <s v="Tuesday"/>
    <s v="0-5 min"/>
    <n v="1"/>
    <s v="Above 1.2"/>
  </r>
  <r>
    <s v="RF000554"/>
    <d v="2026-01-06T05:29:00"/>
    <d v="2026-01-06T00:00:00"/>
    <n v="5"/>
    <x v="0"/>
    <x v="0"/>
    <n v="4.4000000000000004"/>
    <n v="112.62"/>
    <n v="113.33"/>
    <n v="1"/>
    <n v="6.9"/>
    <n v="5.7"/>
    <n v="126"/>
    <s v="Low"/>
    <n v="1.2410000000000001"/>
    <x v="0"/>
    <s v=""/>
    <n v="4.51"/>
    <n v="2"/>
    <n v="0.71"/>
    <n v="-1.2"/>
    <s v="Tuesday"/>
    <s v="5-10 min"/>
    <n v="1"/>
    <s v="Above 1.2"/>
  </r>
  <r>
    <s v="RF000555"/>
    <d v="2026-01-06T05:30:00"/>
    <d v="2026-01-06T00:00:00"/>
    <n v="5"/>
    <x v="1"/>
    <x v="0"/>
    <n v="14.2"/>
    <n v="254.83"/>
    <n v="247.24"/>
    <n v="1"/>
    <n v="5.4"/>
    <n v="6.3"/>
    <n v="109"/>
    <s v="Low"/>
    <n v="1.8260000000000001"/>
    <x v="0"/>
    <s v=""/>
    <n v="4.8"/>
    <n v="7"/>
    <n v="-7.59"/>
    <n v="0.9"/>
    <s v="Tuesday"/>
    <s v="5-10 min"/>
    <n v="1"/>
    <s v="Above 1.2"/>
  </r>
  <r>
    <s v="RF000556"/>
    <d v="2026-01-06T05:34:00"/>
    <d v="2026-01-06T00:00:00"/>
    <n v="5"/>
    <x v="2"/>
    <x v="0"/>
    <n v="15.3"/>
    <n v="274.75"/>
    <m/>
    <n v="1"/>
    <n v="4"/>
    <n v="10.1"/>
    <n v="117"/>
    <s v="Low"/>
    <n v="1.5669999999999999"/>
    <x v="1"/>
    <s v="Driver unavailable"/>
    <n v="4.7300000000000004"/>
    <n v="2"/>
    <m/>
    <n v="6.1"/>
    <s v="Tuesday"/>
    <s v="0-5 min"/>
    <n v="0"/>
    <s v="Above 1.2"/>
  </r>
  <r>
    <s v="RF000557"/>
    <d v="2026-01-06T05:51:00"/>
    <d v="2026-01-06T00:00:00"/>
    <n v="5"/>
    <x v="3"/>
    <x v="0"/>
    <n v="4.9000000000000004"/>
    <n v="131.69999999999999"/>
    <n v="126.66"/>
    <n v="1.1000000000000001"/>
    <n v="2"/>
    <n v="1"/>
    <n v="75"/>
    <s v="Low"/>
    <n v="1.675"/>
    <x v="0"/>
    <s v=""/>
    <n v="4.58"/>
    <n v="12"/>
    <n v="-5.04"/>
    <n v="-1"/>
    <s v="Tuesday"/>
    <s v="0-5 min"/>
    <n v="1"/>
    <s v="Above 1.2"/>
  </r>
  <r>
    <s v="RF000558"/>
    <d v="2026-01-06T05:56:00"/>
    <d v="2026-01-06T00:00:00"/>
    <n v="5"/>
    <x v="3"/>
    <x v="1"/>
    <n v="14.8"/>
    <n v="292.79000000000002"/>
    <n v="290.56"/>
    <n v="1"/>
    <n v="3.2"/>
    <n v="1"/>
    <n v="74"/>
    <s v="Low"/>
    <n v="1.82"/>
    <x v="0"/>
    <s v=""/>
    <n v="4.78"/>
    <n v="0"/>
    <n v="-2.23"/>
    <n v="-2.2000000000000002"/>
    <s v="Tuesday"/>
    <s v="0-5 min"/>
    <n v="1"/>
    <s v="Above 1.2"/>
  </r>
  <r>
    <s v="RF000559"/>
    <d v="2026-01-06T06:10:00"/>
    <d v="2026-01-06T00:00:00"/>
    <n v="6"/>
    <x v="1"/>
    <x v="1"/>
    <n v="4.9000000000000004"/>
    <n v="108.73"/>
    <n v="112.19"/>
    <n v="1"/>
    <n v="2.1"/>
    <n v="1"/>
    <n v="100"/>
    <s v="Low"/>
    <n v="1.298"/>
    <x v="0"/>
    <s v=""/>
    <n v="4.82"/>
    <n v="0"/>
    <n v="3.46"/>
    <n v="-1.1000000000000001"/>
    <s v="Tuesday"/>
    <s v="0-5 min"/>
    <n v="1"/>
    <s v="Above 1.2"/>
  </r>
  <r>
    <s v="RF000560"/>
    <d v="2026-01-06T06:15:00"/>
    <d v="2026-01-06T00:00:00"/>
    <n v="6"/>
    <x v="0"/>
    <x v="0"/>
    <n v="9.4"/>
    <n v="195.35"/>
    <n v="193.05"/>
    <n v="1"/>
    <n v="3.6"/>
    <n v="1.6"/>
    <n v="135"/>
    <s v="Medium"/>
    <n v="1.238"/>
    <x v="0"/>
    <s v=""/>
    <n v="4.4800000000000004"/>
    <n v="10"/>
    <n v="-2.2999999999999998"/>
    <n v="-2"/>
    <s v="Tuesday"/>
    <s v="0-5 min"/>
    <n v="1"/>
    <s v="Above 1.2"/>
  </r>
  <r>
    <s v="RF000561"/>
    <d v="2026-01-06T06:15:00"/>
    <d v="2026-01-06T00:00:00"/>
    <n v="6"/>
    <x v="4"/>
    <x v="1"/>
    <n v="16.2"/>
    <n v="287.05"/>
    <n v="296.27999999999997"/>
    <n v="1"/>
    <n v="2.6"/>
    <n v="1"/>
    <n v="63"/>
    <s v="Low"/>
    <n v="1.8879999999999999"/>
    <x v="0"/>
    <s v=""/>
    <n v="4.74"/>
    <n v="0"/>
    <n v="9.23"/>
    <n v="-1.6"/>
    <s v="Tuesday"/>
    <s v="0-5 min"/>
    <n v="1"/>
    <s v="Above 1.2"/>
  </r>
  <r>
    <s v="RF000562"/>
    <d v="2026-01-06T06:49:00"/>
    <d v="2026-01-06T00:00:00"/>
    <n v="6"/>
    <x v="3"/>
    <x v="0"/>
    <n v="12.8"/>
    <n v="216.6"/>
    <m/>
    <n v="1"/>
    <n v="6.1"/>
    <n v="4.5"/>
    <n v="78"/>
    <s v="Low"/>
    <n v="2.2000000000000002"/>
    <x v="1"/>
    <s v="Driver unavailable"/>
    <n v="4.58"/>
    <n v="4"/>
    <m/>
    <n v="-1.6"/>
    <s v="Tuesday"/>
    <s v="5-10 min"/>
    <n v="0"/>
    <s v="Above 1.2"/>
  </r>
  <r>
    <s v="RF000563"/>
    <d v="2026-01-06T07:00:00"/>
    <d v="2026-01-06T00:00:00"/>
    <n v="7"/>
    <x v="0"/>
    <x v="0"/>
    <n v="3.3"/>
    <n v="93.93"/>
    <n v="88.02"/>
    <n v="1"/>
    <n v="8"/>
    <n v="5.7"/>
    <n v="131"/>
    <s v="Medium"/>
    <n v="1.1499999999999999"/>
    <x v="0"/>
    <s v=""/>
    <n v="4.87"/>
    <n v="6"/>
    <n v="-5.91"/>
    <n v="-2.2999999999999998"/>
    <s v="Tuesday"/>
    <s v="5-10 min"/>
    <n v="1"/>
    <s v="Between 1.0-1.2"/>
  </r>
  <r>
    <s v="RF000564"/>
    <d v="2026-01-06T07:06:00"/>
    <d v="2026-01-06T00:00:00"/>
    <n v="7"/>
    <x v="0"/>
    <x v="0"/>
    <n v="7.8"/>
    <n v="181.54"/>
    <m/>
    <n v="1.1000000000000001"/>
    <n v="5.9"/>
    <n v="8.3000000000000007"/>
    <n v="135"/>
    <s v="High"/>
    <n v="0.879"/>
    <x v="1"/>
    <s v="Driver unavailable"/>
    <n v="4.2699999999999996"/>
    <n v="24"/>
    <m/>
    <n v="2.4"/>
    <s v="Tuesday"/>
    <s v="5-10 min"/>
    <n v="0"/>
    <s v="Between 0.8-1.0"/>
  </r>
  <r>
    <s v="RF000565"/>
    <d v="2026-01-06T07:15:00"/>
    <d v="2026-01-06T00:00:00"/>
    <n v="7"/>
    <x v="4"/>
    <x v="0"/>
    <n v="8.6999999999999993"/>
    <n v="180.43"/>
    <n v="176.27"/>
    <n v="1"/>
    <n v="2.2999999999999998"/>
    <n v="1"/>
    <n v="55"/>
    <s v="Low"/>
    <n v="1.28"/>
    <x v="0"/>
    <s v=""/>
    <n v="4.8099999999999996"/>
    <n v="5"/>
    <n v="-4.16"/>
    <n v="-1.3"/>
    <s v="Tuesday"/>
    <s v="0-5 min"/>
    <n v="1"/>
    <s v="Above 1.2"/>
  </r>
  <r>
    <s v="RF000566"/>
    <d v="2026-01-06T07:31:00"/>
    <d v="2026-01-06T00:00:00"/>
    <n v="7"/>
    <x v="0"/>
    <x v="0"/>
    <n v="6.9"/>
    <n v="156.47999999999999"/>
    <n v="155.63999999999999"/>
    <n v="1.1000000000000001"/>
    <n v="4.2"/>
    <n v="1.5"/>
    <n v="114"/>
    <s v="Medium"/>
    <n v="0.97399999999999998"/>
    <x v="0"/>
    <s v=""/>
    <n v="4.46"/>
    <n v="8"/>
    <n v="-0.84"/>
    <n v="-2.7"/>
    <s v="Tuesday"/>
    <s v="0-5 min"/>
    <n v="1"/>
    <s v="Between 0.8-1.0"/>
  </r>
  <r>
    <s v="RF000567"/>
    <d v="2026-01-06T07:43:00"/>
    <d v="2026-01-06T00:00:00"/>
    <n v="7"/>
    <x v="1"/>
    <x v="0"/>
    <n v="3.6"/>
    <n v="109.56"/>
    <m/>
    <n v="1.1000000000000001"/>
    <n v="3.8"/>
    <n v="1"/>
    <n v="95"/>
    <s v="Low"/>
    <n v="1.518"/>
    <x v="1"/>
    <s v="Pickup too far"/>
    <n v="4.63"/>
    <n v="4"/>
    <m/>
    <n v="-2.8"/>
    <s v="Tuesday"/>
    <s v="0-5 min"/>
    <n v="0"/>
    <s v="Above 1.2"/>
  </r>
  <r>
    <s v="RF000568"/>
    <d v="2026-01-06T07:52:00"/>
    <d v="2026-01-06T00:00:00"/>
    <n v="7"/>
    <x v="0"/>
    <x v="0"/>
    <n v="3.4"/>
    <n v="88.66"/>
    <n v="89.5"/>
    <n v="1"/>
    <n v="8.1"/>
    <n v="11.9"/>
    <n v="132"/>
    <s v="Low"/>
    <n v="1.3380000000000001"/>
    <x v="0"/>
    <s v=""/>
    <n v="4.99"/>
    <n v="21"/>
    <n v="0.84"/>
    <n v="3.8"/>
    <s v="Tuesday"/>
    <s v="5-10 min"/>
    <n v="1"/>
    <s v="Above 1.2"/>
  </r>
  <r>
    <s v="RF000569"/>
    <d v="2026-01-06T08:18:00"/>
    <d v="2026-01-06T00:00:00"/>
    <n v="8"/>
    <x v="0"/>
    <x v="0"/>
    <n v="5.0999999999999996"/>
    <n v="117.51"/>
    <n v="124.52"/>
    <n v="1"/>
    <n v="5.9"/>
    <n v="10.8"/>
    <n v="121"/>
    <s v="Medium"/>
    <n v="0.93300000000000005"/>
    <x v="0"/>
    <s v=""/>
    <n v="4.42"/>
    <n v="8"/>
    <n v="7.01"/>
    <n v="4.9000000000000004"/>
    <s v="Tuesday"/>
    <s v="5-10 min"/>
    <n v="1"/>
    <s v="Between 0.8-1.0"/>
  </r>
  <r>
    <s v="RF000570"/>
    <d v="2026-01-06T08:29:00"/>
    <d v="2026-01-06T00:00:00"/>
    <n v="8"/>
    <x v="2"/>
    <x v="1"/>
    <n v="1.7"/>
    <n v="65.510000000000005"/>
    <m/>
    <n v="1"/>
    <n v="9.5"/>
    <n v="11.1"/>
    <n v="97"/>
    <s v="Medium"/>
    <n v="0.81399999999999995"/>
    <x v="2"/>
    <s v="ETA too high"/>
    <n v="4.76"/>
    <n v="0"/>
    <m/>
    <n v="1.6"/>
    <s v="Tuesday"/>
    <s v="5-10 min"/>
    <n v="0"/>
    <s v="Between 0.8-1.0"/>
  </r>
  <r>
    <s v="RF000571"/>
    <d v="2026-01-06T08:33:00"/>
    <d v="2026-01-06T00:00:00"/>
    <n v="8"/>
    <x v="0"/>
    <x v="1"/>
    <n v="8.5"/>
    <n v="191.05"/>
    <n v="180.55"/>
    <n v="1.1000000000000001"/>
    <n v="3.3"/>
    <n v="4.5999999999999996"/>
    <n v="124"/>
    <s v="Medium"/>
    <n v="0.874"/>
    <x v="0"/>
    <s v=""/>
    <n v="4.51"/>
    <n v="0"/>
    <n v="-10.5"/>
    <n v="1.3"/>
    <s v="Tuesday"/>
    <s v="0-5 min"/>
    <n v="1"/>
    <s v="Between 0.8-1.0"/>
  </r>
  <r>
    <s v="RF000572"/>
    <d v="2026-01-06T09:03:00"/>
    <d v="2026-01-06T00:00:00"/>
    <n v="9"/>
    <x v="0"/>
    <x v="0"/>
    <n v="0.9"/>
    <n v="74.86"/>
    <m/>
    <n v="1.4"/>
    <n v="7.6"/>
    <n v="10.6"/>
    <n v="103"/>
    <s v="High"/>
    <n v="0.69099999999999995"/>
    <x v="1"/>
    <s v="Driver unavailable"/>
    <n v="4.99"/>
    <n v="6"/>
    <m/>
    <n v="3"/>
    <s v="Tuesday"/>
    <s v="5-10 min"/>
    <n v="0"/>
    <s v="Below 0.8"/>
  </r>
  <r>
    <s v="RF000573"/>
    <d v="2026-01-06T09:11:00"/>
    <d v="2026-01-06T00:00:00"/>
    <n v="9"/>
    <x v="1"/>
    <x v="0"/>
    <n v="18"/>
    <n v="296.75"/>
    <m/>
    <n v="1"/>
    <n v="3.8"/>
    <n v="7.1"/>
    <n v="91"/>
    <s v="Medium"/>
    <n v="0.92500000000000004"/>
    <x v="2"/>
    <s v="ETA too high"/>
    <n v="4.79"/>
    <n v="30"/>
    <m/>
    <n v="3.3"/>
    <s v="Tuesday"/>
    <s v="0-5 min"/>
    <n v="0"/>
    <s v="Between 0.8-1.0"/>
  </r>
  <r>
    <s v="RF000574"/>
    <d v="2026-01-06T09:13:00"/>
    <d v="2026-01-06T00:00:00"/>
    <n v="9"/>
    <x v="2"/>
    <x v="0"/>
    <n v="5.6"/>
    <n v="117.92"/>
    <n v="113.05"/>
    <n v="1"/>
    <n v="5.4"/>
    <n v="2.8"/>
    <n v="104"/>
    <s v="Medium"/>
    <n v="0.96399999999999997"/>
    <x v="0"/>
    <s v=""/>
    <n v="5"/>
    <n v="7"/>
    <n v="-4.87"/>
    <n v="-2.6"/>
    <s v="Tuesday"/>
    <s v="5-10 min"/>
    <n v="1"/>
    <s v="Between 0.8-1.0"/>
  </r>
  <r>
    <s v="RF000575"/>
    <d v="2026-01-06T09:13:00"/>
    <d v="2026-01-06T00:00:00"/>
    <n v="9"/>
    <x v="3"/>
    <x v="0"/>
    <n v="3.4"/>
    <n v="106.66"/>
    <n v="103.41"/>
    <n v="1.1000000000000001"/>
    <n v="7"/>
    <n v="7.1"/>
    <n v="58"/>
    <s v="Medium"/>
    <n v="0.91100000000000003"/>
    <x v="0"/>
    <s v=""/>
    <n v="4.75"/>
    <n v="2"/>
    <n v="-3.25"/>
    <n v="0.1"/>
    <s v="Tuesday"/>
    <s v="5-10 min"/>
    <n v="1"/>
    <s v="Between 0.8-1.0"/>
  </r>
  <r>
    <s v="RF000576"/>
    <d v="2026-01-06T09:18:00"/>
    <d v="2026-01-06T00:00:00"/>
    <n v="9"/>
    <x v="0"/>
    <x v="0"/>
    <n v="2.1"/>
    <n v="101.95"/>
    <n v="94.48"/>
    <n v="1.3"/>
    <n v="4.0999999999999996"/>
    <n v="8"/>
    <n v="105"/>
    <s v="Medium"/>
    <n v="0.73199999999999998"/>
    <x v="0"/>
    <s v=""/>
    <n v="4.9000000000000004"/>
    <n v="12"/>
    <n v="-7.47"/>
    <n v="3.9"/>
    <s v="Tuesday"/>
    <s v="0-5 min"/>
    <n v="1"/>
    <s v="Below 0.8"/>
  </r>
  <r>
    <s v="RF000577"/>
    <d v="2026-01-06T09:34:00"/>
    <d v="2026-01-06T00:00:00"/>
    <n v="9"/>
    <x v="4"/>
    <x v="0"/>
    <n v="12.2"/>
    <n v="210.62"/>
    <n v="212.73"/>
    <n v="1"/>
    <n v="4.3"/>
    <n v="3.5"/>
    <n v="54"/>
    <s v="Low"/>
    <n v="1.218"/>
    <x v="0"/>
    <s v=""/>
    <n v="4.6900000000000004"/>
    <n v="44"/>
    <n v="2.11"/>
    <n v="-0.8"/>
    <s v="Tuesday"/>
    <s v="0-5 min"/>
    <n v="1"/>
    <s v="Above 1.2"/>
  </r>
  <r>
    <s v="RF000578"/>
    <d v="2026-01-06T10:05:00"/>
    <d v="2026-01-06T00:00:00"/>
    <n v="10"/>
    <x v="1"/>
    <x v="1"/>
    <n v="7.8"/>
    <n v="168.16"/>
    <n v="172.59"/>
    <n v="1"/>
    <n v="4.8"/>
    <n v="6.1"/>
    <n v="87"/>
    <s v="Medium"/>
    <n v="1.0629999999999999"/>
    <x v="0"/>
    <s v=""/>
    <n v="5"/>
    <n v="0"/>
    <n v="4.43"/>
    <n v="1.3"/>
    <s v="Tuesday"/>
    <s v="0-5 min"/>
    <n v="1"/>
    <s v="Between 1.0-1.2"/>
  </r>
  <r>
    <s v="RF000579"/>
    <d v="2026-01-06T10:13:00"/>
    <d v="2026-01-06T00:00:00"/>
    <n v="10"/>
    <x v="2"/>
    <x v="0"/>
    <n v="6.9"/>
    <n v="173.16"/>
    <m/>
    <n v="1.2"/>
    <n v="7.2"/>
    <n v="11.7"/>
    <n v="92"/>
    <s v="Medium"/>
    <n v="0.753"/>
    <x v="2"/>
    <s v="Changed plans"/>
    <n v="4.74"/>
    <n v="2"/>
    <m/>
    <n v="4.5"/>
    <s v="Tuesday"/>
    <s v="5-10 min"/>
    <n v="0"/>
    <s v="Below 0.8"/>
  </r>
  <r>
    <s v="RF000580"/>
    <d v="2026-01-06T10:18:00"/>
    <d v="2026-01-06T00:00:00"/>
    <n v="10"/>
    <x v="2"/>
    <x v="0"/>
    <n v="7.9"/>
    <n v="199.39"/>
    <m/>
    <n v="1.3"/>
    <n v="4.0999999999999996"/>
    <n v="12.3"/>
    <n v="109"/>
    <s v="High"/>
    <n v="0.73599999999999999"/>
    <x v="1"/>
    <s v="Pickup too far"/>
    <n v="4.99"/>
    <n v="6"/>
    <m/>
    <n v="8.1999999999999993"/>
    <s v="Tuesday"/>
    <s v="0-5 min"/>
    <n v="0"/>
    <s v="Below 0.8"/>
  </r>
  <r>
    <s v="RF000581"/>
    <d v="2026-01-06T10:31:00"/>
    <d v="2026-01-06T00:00:00"/>
    <n v="10"/>
    <x v="2"/>
    <x v="1"/>
    <n v="8"/>
    <n v="170.28"/>
    <n v="171.44"/>
    <n v="1"/>
    <n v="6.1"/>
    <n v="9.9"/>
    <n v="115"/>
    <s v="Medium"/>
    <n v="1.1160000000000001"/>
    <x v="0"/>
    <s v=""/>
    <n v="4.37"/>
    <n v="0"/>
    <n v="1.1599999999999999"/>
    <n v="3.8"/>
    <s v="Tuesday"/>
    <s v="5-10 min"/>
    <n v="1"/>
    <s v="Between 1.0-1.2"/>
  </r>
  <r>
    <s v="RF000582"/>
    <d v="2026-01-06T10:44:00"/>
    <d v="2026-01-06T00:00:00"/>
    <n v="10"/>
    <x v="3"/>
    <x v="1"/>
    <n v="8.6"/>
    <n v="186.44"/>
    <n v="189.96"/>
    <n v="1"/>
    <n v="6.1"/>
    <n v="3.1"/>
    <n v="66"/>
    <s v="Low"/>
    <n v="1.71"/>
    <x v="0"/>
    <s v=""/>
    <n v="4.74"/>
    <n v="0"/>
    <n v="3.52"/>
    <n v="-3"/>
    <s v="Tuesday"/>
    <s v="5-10 min"/>
    <n v="1"/>
    <s v="Above 1.2"/>
  </r>
  <r>
    <s v="RF000583"/>
    <d v="2026-01-06T10:44:00"/>
    <d v="2026-01-06T00:00:00"/>
    <n v="10"/>
    <x v="3"/>
    <x v="0"/>
    <n v="7.5"/>
    <n v="145.24"/>
    <n v="145.6"/>
    <n v="1"/>
    <n v="7.3"/>
    <n v="6"/>
    <n v="63"/>
    <s v="Low"/>
    <n v="1.5449999999999999"/>
    <x v="0"/>
    <s v=""/>
    <n v="4.63"/>
    <n v="11"/>
    <n v="0.36"/>
    <n v="-1.3"/>
    <s v="Tuesday"/>
    <s v="5-10 min"/>
    <n v="1"/>
    <s v="Above 1.2"/>
  </r>
  <r>
    <s v="RF000584"/>
    <d v="2026-01-06T10:53:00"/>
    <d v="2026-01-06T00:00:00"/>
    <n v="10"/>
    <x v="2"/>
    <x v="1"/>
    <n v="9.5"/>
    <n v="165.76"/>
    <n v="166.34"/>
    <n v="1"/>
    <n v="2.7"/>
    <n v="7.2"/>
    <n v="98"/>
    <s v="Medium"/>
    <n v="0.87"/>
    <x v="0"/>
    <s v=""/>
    <n v="4.87"/>
    <n v="0"/>
    <n v="0.57999999999999996"/>
    <n v="4.5"/>
    <s v="Tuesday"/>
    <s v="0-5 min"/>
    <n v="1"/>
    <s v="Between 0.8-1.0"/>
  </r>
  <r>
    <s v="RF000585"/>
    <d v="2026-01-06T10:57:00"/>
    <d v="2026-01-06T00:00:00"/>
    <n v="10"/>
    <x v="2"/>
    <x v="0"/>
    <n v="8.1999999999999993"/>
    <n v="198.5"/>
    <m/>
    <n v="1.1000000000000001"/>
    <n v="4.9000000000000004"/>
    <n v="3.5"/>
    <n v="104"/>
    <s v="Medium"/>
    <n v="0.94599999999999995"/>
    <x v="1"/>
    <s v="Driver unavailable"/>
    <n v="4.97"/>
    <n v="3"/>
    <m/>
    <n v="-1.4"/>
    <s v="Tuesday"/>
    <s v="0-5 min"/>
    <n v="0"/>
    <s v="Between 0.8-1.0"/>
  </r>
  <r>
    <s v="RF000586"/>
    <d v="2026-01-06T10:57:00"/>
    <d v="2026-01-06T00:00:00"/>
    <n v="10"/>
    <x v="4"/>
    <x v="0"/>
    <n v="1.1000000000000001"/>
    <n v="59"/>
    <n v="60.33"/>
    <n v="1.1000000000000001"/>
    <n v="5.2"/>
    <n v="8.6"/>
    <n v="53"/>
    <s v="Low"/>
    <n v="1.649"/>
    <x v="0"/>
    <s v=""/>
    <n v="5"/>
    <n v="19"/>
    <n v="1.33"/>
    <n v="3.4"/>
    <s v="Tuesday"/>
    <s v="5-10 min"/>
    <n v="1"/>
    <s v="Above 1.2"/>
  </r>
  <r>
    <s v="RF000587"/>
    <d v="2026-01-06T11:07:00"/>
    <d v="2026-01-06T00:00:00"/>
    <n v="11"/>
    <x v="1"/>
    <x v="1"/>
    <n v="3.2"/>
    <n v="83.45"/>
    <n v="84.8"/>
    <n v="1"/>
    <n v="5.2"/>
    <n v="11.2"/>
    <n v="92"/>
    <s v="Medium"/>
    <n v="1.1439999999999999"/>
    <x v="0"/>
    <s v=""/>
    <n v="4.49"/>
    <n v="0"/>
    <n v="1.35"/>
    <n v="6"/>
    <s v="Tuesday"/>
    <s v="5-10 min"/>
    <n v="1"/>
    <s v="Between 1.0-1.2"/>
  </r>
  <r>
    <s v="RF000588"/>
    <d v="2026-01-06T11:23:00"/>
    <d v="2026-01-06T00:00:00"/>
    <n v="11"/>
    <x v="0"/>
    <x v="0"/>
    <n v="3.1"/>
    <n v="97.06"/>
    <n v="94.12"/>
    <n v="1.2"/>
    <n v="6.3"/>
    <n v="10.5"/>
    <n v="129"/>
    <s v="High"/>
    <n v="0.85299999999999998"/>
    <x v="0"/>
    <s v=""/>
    <n v="4.96"/>
    <n v="3"/>
    <n v="-2.94"/>
    <n v="4.2"/>
    <s v="Tuesday"/>
    <s v="5-10 min"/>
    <n v="1"/>
    <s v="Between 0.8-1.0"/>
  </r>
  <r>
    <s v="RF000589"/>
    <d v="2026-01-06T12:02:00"/>
    <d v="2026-01-06T00:00:00"/>
    <n v="12"/>
    <x v="1"/>
    <x v="1"/>
    <n v="3.4"/>
    <n v="93.77"/>
    <n v="92.55"/>
    <n v="1"/>
    <n v="3.3"/>
    <n v="9.5"/>
    <n v="93"/>
    <s v="Low"/>
    <n v="1.2889999999999999"/>
    <x v="0"/>
    <s v=""/>
    <n v="4.66"/>
    <n v="0"/>
    <n v="-1.22"/>
    <n v="6.2"/>
    <s v="Tuesday"/>
    <s v="0-5 min"/>
    <n v="1"/>
    <s v="Above 1.2"/>
  </r>
  <r>
    <s v="RF000590"/>
    <d v="2026-01-06T12:02:00"/>
    <d v="2026-01-06T00:00:00"/>
    <n v="12"/>
    <x v="1"/>
    <x v="0"/>
    <n v="2.2999999999999998"/>
    <n v="75.91"/>
    <n v="77.430000000000007"/>
    <n v="1"/>
    <n v="4.5999999999999996"/>
    <n v="2"/>
    <n v="78"/>
    <s v="Low"/>
    <n v="1.0720000000000001"/>
    <x v="0"/>
    <s v=""/>
    <n v="4.9800000000000004"/>
    <n v="14"/>
    <n v="1.52"/>
    <n v="-2.6"/>
    <s v="Tuesday"/>
    <s v="0-5 min"/>
    <n v="1"/>
    <s v="Between 1.0-1.2"/>
  </r>
  <r>
    <s v="RF000591"/>
    <d v="2026-01-06T12:04:00"/>
    <d v="2026-01-06T00:00:00"/>
    <n v="12"/>
    <x v="3"/>
    <x v="0"/>
    <n v="7.3"/>
    <n v="137.41999999999999"/>
    <n v="140.08000000000001"/>
    <n v="1"/>
    <n v="10.4"/>
    <n v="5.4"/>
    <n v="71"/>
    <s v="Low"/>
    <n v="1.663"/>
    <x v="0"/>
    <s v=""/>
    <n v="4.7300000000000004"/>
    <n v="8"/>
    <n v="2.66"/>
    <n v="-5"/>
    <s v="Tuesday"/>
    <s v="10-15 min"/>
    <n v="1"/>
    <s v="Above 1.2"/>
  </r>
  <r>
    <s v="RF000592"/>
    <d v="2026-01-06T12:21:00"/>
    <d v="2026-01-06T00:00:00"/>
    <n v="12"/>
    <x v="2"/>
    <x v="1"/>
    <n v="9.8000000000000007"/>
    <n v="192.98"/>
    <n v="186.09"/>
    <n v="1"/>
    <n v="5.6"/>
    <n v="4"/>
    <n v="116"/>
    <s v="Medium"/>
    <n v="1.0920000000000001"/>
    <x v="0"/>
    <s v=""/>
    <n v="5"/>
    <n v="0"/>
    <n v="-6.89"/>
    <n v="-1.6"/>
    <s v="Tuesday"/>
    <s v="5-10 min"/>
    <n v="1"/>
    <s v="Between 1.0-1.2"/>
  </r>
  <r>
    <s v="RF000593"/>
    <d v="2026-01-06T12:25:00"/>
    <d v="2026-01-06T00:00:00"/>
    <n v="12"/>
    <x v="1"/>
    <x v="0"/>
    <n v="1.4"/>
    <n v="64.44"/>
    <n v="64.319999999999993"/>
    <n v="1.1000000000000001"/>
    <n v="2"/>
    <n v="2.8"/>
    <n v="95"/>
    <s v="Medium"/>
    <n v="1.0449999999999999"/>
    <x v="0"/>
    <s v=""/>
    <n v="4.59"/>
    <n v="3"/>
    <n v="-0.12"/>
    <n v="0.8"/>
    <s v="Tuesday"/>
    <s v="0-5 min"/>
    <n v="1"/>
    <s v="Between 1.0-1.2"/>
  </r>
  <r>
    <s v="RF000594"/>
    <d v="2026-01-06T12:27:00"/>
    <d v="2026-01-06T00:00:00"/>
    <n v="12"/>
    <x v="0"/>
    <x v="0"/>
    <n v="2.6"/>
    <n v="87.72"/>
    <n v="86.46"/>
    <n v="1.1000000000000001"/>
    <n v="8.1"/>
    <n v="6.2"/>
    <n v="109"/>
    <s v="Medium"/>
    <n v="0.91600000000000004"/>
    <x v="0"/>
    <s v=""/>
    <n v="4.91"/>
    <n v="2"/>
    <n v="-1.26"/>
    <n v="-1.9"/>
    <s v="Tuesday"/>
    <s v="5-10 min"/>
    <n v="1"/>
    <s v="Between 0.8-1.0"/>
  </r>
  <r>
    <s v="RF000595"/>
    <d v="2026-01-06T12:47:00"/>
    <d v="2026-01-06T00:00:00"/>
    <n v="12"/>
    <x v="1"/>
    <x v="0"/>
    <n v="1.6"/>
    <n v="62.49"/>
    <n v="58.37"/>
    <n v="1"/>
    <n v="7.9"/>
    <n v="6.4"/>
    <n v="87"/>
    <s v="Low"/>
    <n v="1.1759999999999999"/>
    <x v="0"/>
    <s v=""/>
    <n v="4.4800000000000004"/>
    <n v="5"/>
    <n v="-4.12"/>
    <n v="-1.5"/>
    <s v="Tuesday"/>
    <s v="5-10 min"/>
    <n v="1"/>
    <s v="Between 1.0-1.2"/>
  </r>
  <r>
    <s v="RF000596"/>
    <d v="2026-01-06T13:02:00"/>
    <d v="2026-01-06T00:00:00"/>
    <n v="13"/>
    <x v="1"/>
    <x v="1"/>
    <n v="0.8"/>
    <n v="58.81"/>
    <n v="62"/>
    <n v="1.1000000000000001"/>
    <n v="6"/>
    <n v="6.4"/>
    <n v="88"/>
    <s v="Low"/>
    <n v="1.494"/>
    <x v="0"/>
    <s v=""/>
    <n v="4.47"/>
    <n v="0"/>
    <n v="3.19"/>
    <n v="0.4"/>
    <s v="Tuesday"/>
    <s v="5-10 min"/>
    <n v="1"/>
    <s v="Above 1.2"/>
  </r>
  <r>
    <s v="RF000597"/>
    <d v="2026-01-06T13:06:00"/>
    <d v="2026-01-06T00:00:00"/>
    <n v="13"/>
    <x v="4"/>
    <x v="1"/>
    <n v="6"/>
    <n v="131.74"/>
    <n v="130.05000000000001"/>
    <n v="1.1000000000000001"/>
    <n v="7"/>
    <n v="6.4"/>
    <n v="56"/>
    <s v="Low"/>
    <n v="1.4950000000000001"/>
    <x v="0"/>
    <s v=""/>
    <n v="4.4800000000000004"/>
    <n v="0"/>
    <n v="-1.69"/>
    <n v="-0.6"/>
    <s v="Tuesday"/>
    <s v="5-10 min"/>
    <n v="1"/>
    <s v="Above 1.2"/>
  </r>
  <r>
    <s v="RF000598"/>
    <d v="2026-01-06T13:15:00"/>
    <d v="2026-01-06T00:00:00"/>
    <n v="13"/>
    <x v="3"/>
    <x v="0"/>
    <n v="1"/>
    <n v="51.91"/>
    <m/>
    <n v="1"/>
    <n v="9.1999999999999993"/>
    <n v="12.5"/>
    <n v="63"/>
    <s v="Low"/>
    <n v="2.0419999999999998"/>
    <x v="2"/>
    <s v="Fare too high"/>
    <n v="4.6900000000000004"/>
    <n v="1"/>
    <m/>
    <n v="3.3"/>
    <s v="Tuesday"/>
    <s v="5-10 min"/>
    <n v="0"/>
    <s v="Above 1.2"/>
  </r>
  <r>
    <s v="RF000599"/>
    <d v="2026-01-06T13:30:00"/>
    <d v="2026-01-06T00:00:00"/>
    <n v="13"/>
    <x v="1"/>
    <x v="0"/>
    <n v="5.8"/>
    <n v="134.37"/>
    <n v="134.15"/>
    <n v="1"/>
    <n v="4.9000000000000004"/>
    <n v="5.7"/>
    <n v="84"/>
    <s v="Low"/>
    <n v="1.3919999999999999"/>
    <x v="0"/>
    <s v=""/>
    <n v="4.68"/>
    <n v="12"/>
    <n v="-0.22"/>
    <n v="0.8"/>
    <s v="Tuesday"/>
    <s v="0-5 min"/>
    <n v="1"/>
    <s v="Above 1.2"/>
  </r>
  <r>
    <s v="RF000600"/>
    <d v="2026-01-06T13:40:00"/>
    <d v="2026-01-06T00:00:00"/>
    <n v="13"/>
    <x v="3"/>
    <x v="0"/>
    <n v="6.9"/>
    <n v="124.85"/>
    <m/>
    <n v="1"/>
    <n v="6.5"/>
    <n v="5.5"/>
    <n v="78"/>
    <s v="Low"/>
    <n v="1.9570000000000001"/>
    <x v="2"/>
    <s v="ETA too high"/>
    <n v="4.82"/>
    <n v="3"/>
    <m/>
    <n v="-1"/>
    <s v="Tuesday"/>
    <s v="5-10 min"/>
    <n v="0"/>
    <s v="Above 1.2"/>
  </r>
  <r>
    <s v="RF000601"/>
    <d v="2026-01-06T13:48:00"/>
    <d v="2026-01-06T00:00:00"/>
    <n v="13"/>
    <x v="1"/>
    <x v="0"/>
    <n v="5.6"/>
    <n v="143.13999999999999"/>
    <n v="149.86000000000001"/>
    <n v="1.1000000000000001"/>
    <n v="7.5"/>
    <n v="11.2"/>
    <n v="107"/>
    <s v="Medium"/>
    <n v="1.1870000000000001"/>
    <x v="0"/>
    <s v=""/>
    <n v="4.78"/>
    <n v="4"/>
    <n v="6.72"/>
    <n v="3.7"/>
    <s v="Tuesday"/>
    <s v="5-10 min"/>
    <n v="1"/>
    <s v="Between 1.0-1.2"/>
  </r>
  <r>
    <s v="RF000602"/>
    <d v="2026-01-06T14:03:00"/>
    <d v="2026-01-06T00:00:00"/>
    <n v="14"/>
    <x v="0"/>
    <x v="1"/>
    <n v="5.7"/>
    <n v="114.59"/>
    <n v="119.18"/>
    <n v="1"/>
    <n v="2.8"/>
    <n v="12.2"/>
    <n v="124"/>
    <s v="Medium"/>
    <n v="1.006"/>
    <x v="0"/>
    <s v=""/>
    <n v="4.6900000000000004"/>
    <n v="0"/>
    <n v="4.59"/>
    <n v="9.4"/>
    <s v="Tuesday"/>
    <s v="0-5 min"/>
    <n v="1"/>
    <s v="Between 1.0-1.2"/>
  </r>
  <r>
    <s v="RF000603"/>
    <d v="2026-01-06T14:37:00"/>
    <d v="2026-01-06T00:00:00"/>
    <n v="14"/>
    <x v="4"/>
    <x v="0"/>
    <n v="5.0999999999999996"/>
    <n v="101.18"/>
    <n v="101.07"/>
    <n v="1"/>
    <n v="7.5"/>
    <n v="9.6999999999999993"/>
    <n v="58"/>
    <s v="Low"/>
    <n v="1.829"/>
    <x v="0"/>
    <s v=""/>
    <n v="4.79"/>
    <n v="1"/>
    <n v="-0.11"/>
    <n v="2.2000000000000002"/>
    <s v="Tuesday"/>
    <s v="5-10 min"/>
    <n v="1"/>
    <s v="Above 1.2"/>
  </r>
  <r>
    <s v="RF000604"/>
    <d v="2026-01-06T14:58:00"/>
    <d v="2026-01-06T00:00:00"/>
    <n v="14"/>
    <x v="4"/>
    <x v="1"/>
    <n v="10.4"/>
    <n v="191.51"/>
    <n v="197.59"/>
    <n v="1"/>
    <n v="4.7"/>
    <n v="3.9"/>
    <n v="68"/>
    <s v="Low"/>
    <n v="2.2000000000000002"/>
    <x v="0"/>
    <s v=""/>
    <n v="4.67"/>
    <n v="0"/>
    <n v="6.08"/>
    <n v="-0.8"/>
    <s v="Tuesday"/>
    <s v="0-5 min"/>
    <n v="1"/>
    <s v="Above 1.2"/>
  </r>
  <r>
    <s v="RF000605"/>
    <d v="2026-01-06T15:09:00"/>
    <d v="2026-01-06T00:00:00"/>
    <n v="15"/>
    <x v="1"/>
    <x v="0"/>
    <n v="15.4"/>
    <n v="306.25"/>
    <n v="306.44"/>
    <n v="1"/>
    <n v="6.7"/>
    <n v="2.6"/>
    <n v="104"/>
    <s v="Medium"/>
    <n v="1.105"/>
    <x v="0"/>
    <s v=""/>
    <n v="4.84"/>
    <n v="10"/>
    <n v="0.19"/>
    <n v="-4.0999999999999996"/>
    <s v="Tuesday"/>
    <s v="5-10 min"/>
    <n v="1"/>
    <s v="Between 1.0-1.2"/>
  </r>
  <r>
    <s v="RF000606"/>
    <d v="2026-01-06T16:19:00"/>
    <d v="2026-01-06T00:00:00"/>
    <n v="16"/>
    <x v="1"/>
    <x v="0"/>
    <n v="7.3"/>
    <n v="137.19"/>
    <n v="129.11000000000001"/>
    <n v="1"/>
    <n v="7"/>
    <n v="7"/>
    <n v="78"/>
    <s v="Medium"/>
    <n v="0.95699999999999996"/>
    <x v="0"/>
    <s v=""/>
    <n v="4.53"/>
    <n v="3"/>
    <n v="-8.08"/>
    <n v="0"/>
    <s v="Tuesday"/>
    <s v="5-10 min"/>
    <n v="1"/>
    <s v="Between 0.8-1.0"/>
  </r>
  <r>
    <s v="RF000607"/>
    <d v="2026-01-06T16:35:00"/>
    <d v="2026-01-06T00:00:00"/>
    <n v="16"/>
    <x v="0"/>
    <x v="1"/>
    <n v="3.3"/>
    <n v="88.27"/>
    <n v="88.31"/>
    <n v="1"/>
    <n v="4"/>
    <n v="1.2"/>
    <n v="113"/>
    <s v="Medium"/>
    <n v="0.91700000000000004"/>
    <x v="0"/>
    <s v=""/>
    <n v="4.82"/>
    <n v="0"/>
    <n v="0.04"/>
    <n v="-2.8"/>
    <s v="Tuesday"/>
    <s v="0-5 min"/>
    <n v="1"/>
    <s v="Between 0.8-1.0"/>
  </r>
  <r>
    <s v="RF000608"/>
    <d v="2026-01-06T16:47:00"/>
    <d v="2026-01-06T00:00:00"/>
    <n v="16"/>
    <x v="1"/>
    <x v="0"/>
    <n v="2.6"/>
    <n v="81.349999999999994"/>
    <n v="79.75"/>
    <n v="1"/>
    <n v="8.1"/>
    <n v="10.4"/>
    <n v="82"/>
    <s v="Medium"/>
    <n v="0.92100000000000004"/>
    <x v="0"/>
    <s v=""/>
    <n v="4.4000000000000004"/>
    <n v="25"/>
    <n v="-1.6"/>
    <n v="2.2999999999999998"/>
    <s v="Tuesday"/>
    <s v="5-10 min"/>
    <n v="1"/>
    <s v="Between 0.8-1.0"/>
  </r>
  <r>
    <s v="RF000609"/>
    <d v="2026-01-06T17:30:00"/>
    <d v="2026-01-06T00:00:00"/>
    <n v="17"/>
    <x v="3"/>
    <x v="1"/>
    <n v="1"/>
    <n v="60.46"/>
    <n v="58.91"/>
    <n v="1.1000000000000001"/>
    <n v="4.3"/>
    <n v="10.1"/>
    <n v="53"/>
    <s v="Low"/>
    <n v="1.181"/>
    <x v="0"/>
    <s v=""/>
    <n v="5"/>
    <n v="0"/>
    <n v="-1.55"/>
    <n v="5.8"/>
    <s v="Tuesday"/>
    <s v="0-5 min"/>
    <n v="1"/>
    <s v="Between 1.0-1.2"/>
  </r>
  <r>
    <s v="RF000610"/>
    <d v="2026-01-06T17:50:00"/>
    <d v="2026-01-06T00:00:00"/>
    <n v="17"/>
    <x v="2"/>
    <x v="0"/>
    <n v="13.4"/>
    <n v="239.68"/>
    <n v="244.51"/>
    <n v="1"/>
    <n v="6.7"/>
    <n v="4.9000000000000004"/>
    <n v="91"/>
    <s v="Medium"/>
    <n v="0.84499999999999997"/>
    <x v="0"/>
    <s v=""/>
    <n v="4.51"/>
    <n v="21"/>
    <n v="4.83"/>
    <n v="-1.8"/>
    <s v="Tuesday"/>
    <s v="5-10 min"/>
    <n v="1"/>
    <s v="Between 0.8-1.0"/>
  </r>
  <r>
    <s v="RF000611"/>
    <d v="2026-01-06T17:55:00"/>
    <d v="2026-01-06T00:00:00"/>
    <n v="17"/>
    <x v="0"/>
    <x v="1"/>
    <n v="4.7"/>
    <n v="123.68"/>
    <m/>
    <n v="1.1000000000000001"/>
    <n v="8.4"/>
    <n v="7.5"/>
    <n v="101"/>
    <s v="Medium"/>
    <n v="0.77300000000000002"/>
    <x v="2"/>
    <s v="ETA too high"/>
    <n v="4.49"/>
    <n v="0"/>
    <m/>
    <n v="-0.9"/>
    <s v="Tuesday"/>
    <s v="5-10 min"/>
    <n v="0"/>
    <s v="Below 0.8"/>
  </r>
  <r>
    <s v="RF000612"/>
    <d v="2026-01-06T18:02:00"/>
    <d v="2026-01-06T00:00:00"/>
    <n v="18"/>
    <x v="2"/>
    <x v="0"/>
    <n v="4.9000000000000004"/>
    <n v="107.88"/>
    <m/>
    <n v="1"/>
    <n v="8.1999999999999993"/>
    <n v="11.2"/>
    <n v="90"/>
    <s v="Medium"/>
    <n v="0.76800000000000002"/>
    <x v="2"/>
    <s v="ETA too high"/>
    <n v="5"/>
    <n v="4"/>
    <m/>
    <n v="3"/>
    <s v="Tuesday"/>
    <s v="5-10 min"/>
    <n v="0"/>
    <s v="Below 0.8"/>
  </r>
  <r>
    <s v="RF000613"/>
    <d v="2026-01-06T18:10:00"/>
    <d v="2026-01-06T00:00:00"/>
    <n v="18"/>
    <x v="0"/>
    <x v="0"/>
    <n v="5.9"/>
    <n v="152.26"/>
    <n v="153.53"/>
    <n v="1.2"/>
    <n v="6"/>
    <n v="4.7"/>
    <n v="99"/>
    <s v="Medium"/>
    <n v="0.745"/>
    <x v="0"/>
    <s v=""/>
    <n v="4.6100000000000003"/>
    <n v="2"/>
    <n v="1.27"/>
    <n v="-1.3"/>
    <s v="Tuesday"/>
    <s v="5-10 min"/>
    <n v="1"/>
    <s v="Below 0.8"/>
  </r>
  <r>
    <s v="RF000614"/>
    <d v="2026-01-06T18:20:00"/>
    <d v="2026-01-06T00:00:00"/>
    <n v="18"/>
    <x v="1"/>
    <x v="1"/>
    <n v="3.9"/>
    <n v="91.5"/>
    <n v="91.76"/>
    <n v="1"/>
    <n v="2.8"/>
    <n v="1"/>
    <n v="87"/>
    <s v="Medium"/>
    <n v="1.0629999999999999"/>
    <x v="0"/>
    <s v=""/>
    <n v="4.99"/>
    <n v="0"/>
    <n v="0.26"/>
    <n v="-1.8"/>
    <s v="Tuesday"/>
    <s v="0-5 min"/>
    <n v="1"/>
    <s v="Between 1.0-1.2"/>
  </r>
  <r>
    <s v="RF000615"/>
    <d v="2026-01-06T18:31:00"/>
    <d v="2026-01-06T00:00:00"/>
    <n v="18"/>
    <x v="1"/>
    <x v="0"/>
    <n v="6.8"/>
    <n v="142.04"/>
    <m/>
    <n v="1.1000000000000001"/>
    <n v="6.3"/>
    <n v="10.8"/>
    <n v="67"/>
    <s v="Medium"/>
    <n v="0.61399999999999999"/>
    <x v="2"/>
    <s v="Pickup issue"/>
    <n v="4.7300000000000004"/>
    <n v="17"/>
    <m/>
    <n v="4.5"/>
    <s v="Tuesday"/>
    <s v="5-10 min"/>
    <n v="0"/>
    <s v="Below 0.8"/>
  </r>
  <r>
    <s v="RF000616"/>
    <d v="2026-01-06T18:41:00"/>
    <d v="2026-01-06T00:00:00"/>
    <n v="18"/>
    <x v="0"/>
    <x v="0"/>
    <n v="7"/>
    <n v="217.32"/>
    <n v="213.98"/>
    <n v="1.4"/>
    <n v="9.6"/>
    <n v="6.4"/>
    <n v="108"/>
    <s v="High"/>
    <n v="0.66700000000000004"/>
    <x v="0"/>
    <s v=""/>
    <n v="4.4000000000000004"/>
    <n v="1"/>
    <n v="-3.34"/>
    <n v="-3.2"/>
    <s v="Tuesday"/>
    <s v="5-10 min"/>
    <n v="1"/>
    <s v="Below 0.8"/>
  </r>
  <r>
    <s v="RF000617"/>
    <d v="2026-01-06T18:47:00"/>
    <d v="2026-01-06T00:00:00"/>
    <n v="18"/>
    <x v="3"/>
    <x v="0"/>
    <n v="7.7"/>
    <n v="152.9"/>
    <n v="162.04"/>
    <n v="1"/>
    <n v="6.7"/>
    <n v="7.2"/>
    <n v="45"/>
    <s v="Low"/>
    <n v="1.0009999999999999"/>
    <x v="0"/>
    <s v=""/>
    <n v="4.67"/>
    <n v="3"/>
    <n v="9.14"/>
    <n v="0.5"/>
    <s v="Tuesday"/>
    <s v="5-10 min"/>
    <n v="1"/>
    <s v="Between 1.0-1.2"/>
  </r>
  <r>
    <s v="RF000618"/>
    <d v="2026-01-06T19:13:00"/>
    <d v="2026-01-06T00:00:00"/>
    <n v="19"/>
    <x v="2"/>
    <x v="1"/>
    <n v="1.6"/>
    <n v="78.260000000000005"/>
    <n v="73.23"/>
    <n v="1.2"/>
    <n v="7.6"/>
    <n v="8.1"/>
    <n v="91"/>
    <s v="High"/>
    <n v="0.65"/>
    <x v="0"/>
    <s v=""/>
    <n v="4.25"/>
    <n v="0"/>
    <n v="-5.03"/>
    <n v="0.5"/>
    <s v="Tuesday"/>
    <s v="5-10 min"/>
    <n v="1"/>
    <s v="Below 0.8"/>
  </r>
  <r>
    <s v="RF000619"/>
    <d v="2026-01-06T19:49:00"/>
    <d v="2026-01-06T00:00:00"/>
    <n v="19"/>
    <x v="1"/>
    <x v="1"/>
    <n v="0.7"/>
    <n v="61.22"/>
    <n v="59.85"/>
    <n v="1.2"/>
    <n v="6.3"/>
    <n v="5.9"/>
    <n v="83"/>
    <s v="Medium"/>
    <n v="0.82299999999999995"/>
    <x v="0"/>
    <s v=""/>
    <n v="4.8099999999999996"/>
    <n v="0"/>
    <n v="-1.37"/>
    <n v="-0.4"/>
    <s v="Tuesday"/>
    <s v="5-10 min"/>
    <n v="1"/>
    <s v="Between 0.8-1.0"/>
  </r>
  <r>
    <s v="RF000620"/>
    <d v="2026-01-06T19:52:00"/>
    <d v="2026-01-06T00:00:00"/>
    <n v="19"/>
    <x v="0"/>
    <x v="0"/>
    <n v="10.1"/>
    <n v="202.1"/>
    <m/>
    <n v="1.2"/>
    <n v="6.9"/>
    <n v="9.6"/>
    <n v="103"/>
    <s v="High"/>
    <n v="0.70599999999999996"/>
    <x v="2"/>
    <s v="Fare too high"/>
    <n v="4.9000000000000004"/>
    <n v="9"/>
    <m/>
    <n v="2.7"/>
    <s v="Tuesday"/>
    <s v="5-10 min"/>
    <n v="0"/>
    <s v="Below 0.8"/>
  </r>
  <r>
    <s v="RF000621"/>
    <d v="2026-01-06T20:07:00"/>
    <d v="2026-01-06T00:00:00"/>
    <n v="20"/>
    <x v="3"/>
    <x v="0"/>
    <n v="4.8"/>
    <n v="121.1"/>
    <n v="112.08"/>
    <n v="1.1000000000000001"/>
    <n v="2.9"/>
    <n v="1"/>
    <n v="53"/>
    <s v="Low"/>
    <n v="1.39"/>
    <x v="0"/>
    <s v=""/>
    <n v="4.84"/>
    <n v="3"/>
    <n v="-9.02"/>
    <n v="-1.9"/>
    <s v="Tuesday"/>
    <s v="0-5 min"/>
    <n v="1"/>
    <s v="Above 1.2"/>
  </r>
  <r>
    <s v="RF000622"/>
    <d v="2026-01-06T20:17:00"/>
    <d v="2026-01-06T00:00:00"/>
    <n v="20"/>
    <x v="3"/>
    <x v="0"/>
    <n v="2.9"/>
    <n v="82.22"/>
    <n v="81.41"/>
    <n v="1"/>
    <n v="7.2"/>
    <n v="9"/>
    <n v="57"/>
    <s v="Low"/>
    <n v="1.1020000000000001"/>
    <x v="0"/>
    <s v=""/>
    <n v="4.57"/>
    <n v="9"/>
    <n v="-0.81"/>
    <n v="1.8"/>
    <s v="Tuesday"/>
    <s v="5-10 min"/>
    <n v="1"/>
    <s v="Between 1.0-1.2"/>
  </r>
  <r>
    <s v="RF000623"/>
    <d v="2026-01-06T20:18:00"/>
    <d v="2026-01-06T00:00:00"/>
    <n v="20"/>
    <x v="1"/>
    <x v="0"/>
    <n v="10.9"/>
    <n v="202.09"/>
    <n v="192.26"/>
    <n v="1.1000000000000001"/>
    <n v="4.5"/>
    <n v="2.9"/>
    <n v="93"/>
    <s v="High"/>
    <n v="0.81699999999999995"/>
    <x v="0"/>
    <s v=""/>
    <n v="4.76"/>
    <n v="2"/>
    <n v="-9.83"/>
    <n v="-1.6"/>
    <s v="Tuesday"/>
    <s v="0-5 min"/>
    <n v="1"/>
    <s v="Between 0.8-1.0"/>
  </r>
  <r>
    <s v="RF000624"/>
    <d v="2026-01-06T20:44:00"/>
    <d v="2026-01-06T00:00:00"/>
    <n v="20"/>
    <x v="1"/>
    <x v="0"/>
    <n v="3"/>
    <n v="91.84"/>
    <n v="87.4"/>
    <n v="1"/>
    <n v="6.6"/>
    <n v="7.5"/>
    <n v="73"/>
    <s v="Medium"/>
    <n v="0.80200000000000005"/>
    <x v="0"/>
    <s v=""/>
    <n v="4.45"/>
    <n v="5"/>
    <n v="-4.4400000000000004"/>
    <n v="0.9"/>
    <s v="Tuesday"/>
    <s v="5-10 min"/>
    <n v="1"/>
    <s v="Between 0.8-1.0"/>
  </r>
  <r>
    <s v="RF000625"/>
    <d v="2026-01-06T20:51:00"/>
    <d v="2026-01-06T00:00:00"/>
    <n v="20"/>
    <x v="0"/>
    <x v="1"/>
    <n v="2.8"/>
    <n v="114.62"/>
    <m/>
    <n v="1.3"/>
    <n v="10.199999999999999"/>
    <n v="8.6999999999999993"/>
    <n v="109"/>
    <s v="High"/>
    <n v="0.69299999999999995"/>
    <x v="2"/>
    <s v="ETA too high"/>
    <n v="4.83"/>
    <n v="0"/>
    <m/>
    <n v="-1.5"/>
    <s v="Tuesday"/>
    <s v="10-15 min"/>
    <n v="0"/>
    <s v="Below 0.8"/>
  </r>
  <r>
    <s v="RF000626"/>
    <d v="2026-01-06T20:53:00"/>
    <d v="2026-01-06T00:00:00"/>
    <n v="20"/>
    <x v="1"/>
    <x v="0"/>
    <n v="3.7"/>
    <n v="102.9"/>
    <n v="106.5"/>
    <n v="1"/>
    <n v="5.2"/>
    <n v="6.3"/>
    <n v="87"/>
    <s v="Medium"/>
    <n v="0.98599999999999999"/>
    <x v="0"/>
    <s v=""/>
    <n v="4.84"/>
    <n v="6"/>
    <n v="3.6"/>
    <n v="1.1000000000000001"/>
    <s v="Tuesday"/>
    <s v="5-10 min"/>
    <n v="1"/>
    <s v="Between 0.8-1.0"/>
  </r>
  <r>
    <s v="RF000627"/>
    <d v="2026-01-06T20:59:00"/>
    <d v="2026-01-06T00:00:00"/>
    <n v="20"/>
    <x v="2"/>
    <x v="0"/>
    <n v="3.2"/>
    <n v="106.27"/>
    <m/>
    <n v="1.2"/>
    <n v="10.7"/>
    <n v="14.1"/>
    <n v="90"/>
    <s v="High"/>
    <n v="0.68100000000000005"/>
    <x v="1"/>
    <s v="Driver unavailable"/>
    <n v="4.59"/>
    <n v="3"/>
    <m/>
    <n v="3.4"/>
    <s v="Tuesday"/>
    <s v="10-15 min"/>
    <n v="0"/>
    <s v="Below 0.8"/>
  </r>
  <r>
    <s v="RF000628"/>
    <d v="2026-01-06T21:32:00"/>
    <d v="2026-01-06T00:00:00"/>
    <n v="21"/>
    <x v="2"/>
    <x v="0"/>
    <n v="3.3"/>
    <n v="93.99"/>
    <n v="98.15"/>
    <n v="1"/>
    <n v="2.6"/>
    <n v="2.8"/>
    <n v="119"/>
    <s v="Medium"/>
    <n v="1.131"/>
    <x v="0"/>
    <s v=""/>
    <n v="4.57"/>
    <n v="15"/>
    <n v="4.16"/>
    <n v="0.2"/>
    <s v="Tuesday"/>
    <s v="0-5 min"/>
    <n v="1"/>
    <s v="Between 1.0-1.2"/>
  </r>
  <r>
    <s v="RF000629"/>
    <d v="2026-01-06T21:59:00"/>
    <d v="2026-01-06T00:00:00"/>
    <n v="21"/>
    <x v="0"/>
    <x v="0"/>
    <n v="9.4"/>
    <n v="184.78"/>
    <m/>
    <n v="1.1000000000000001"/>
    <n v="2"/>
    <n v="1.8"/>
    <n v="135"/>
    <s v="Low"/>
    <n v="1.5129999999999999"/>
    <x v="1"/>
    <s v="Pickup too far"/>
    <n v="4.5199999999999996"/>
    <n v="7"/>
    <m/>
    <n v="-0.2"/>
    <s v="Tuesday"/>
    <s v="0-5 min"/>
    <n v="0"/>
    <s v="Above 1.2"/>
  </r>
  <r>
    <s v="RF000630"/>
    <d v="2026-01-06T22:12:00"/>
    <d v="2026-01-06T00:00:00"/>
    <n v="22"/>
    <x v="3"/>
    <x v="0"/>
    <n v="14"/>
    <n v="272.8"/>
    <n v="282.04000000000002"/>
    <n v="1"/>
    <n v="2"/>
    <n v="1"/>
    <n v="70"/>
    <s v="Low"/>
    <n v="2.0489999999999999"/>
    <x v="0"/>
    <s v=""/>
    <n v="5"/>
    <n v="6"/>
    <n v="9.24"/>
    <n v="-1"/>
    <s v="Tuesday"/>
    <s v="0-5 min"/>
    <n v="1"/>
    <s v="Above 1.2"/>
  </r>
  <r>
    <s v="RF000631"/>
    <d v="2026-01-06T22:27:00"/>
    <d v="2026-01-06T00:00:00"/>
    <n v="22"/>
    <x v="3"/>
    <x v="0"/>
    <n v="2.4"/>
    <n v="79.040000000000006"/>
    <n v="79.83"/>
    <n v="1"/>
    <n v="6.1"/>
    <n v="7.1"/>
    <n v="70"/>
    <s v="Low"/>
    <n v="1.6839999999999999"/>
    <x v="0"/>
    <s v=""/>
    <n v="4.57"/>
    <n v="43"/>
    <n v="0.79"/>
    <n v="1"/>
    <s v="Tuesday"/>
    <s v="5-10 min"/>
    <n v="1"/>
    <s v="Above 1.2"/>
  </r>
  <r>
    <s v="RF000632"/>
    <d v="2026-01-06T22:35:00"/>
    <d v="2026-01-06T00:00:00"/>
    <n v="22"/>
    <x v="0"/>
    <x v="0"/>
    <n v="5.8"/>
    <n v="126.56"/>
    <m/>
    <n v="1.1000000000000001"/>
    <n v="2.1"/>
    <n v="5.9"/>
    <n v="98"/>
    <s v="Medium"/>
    <n v="0.72799999999999998"/>
    <x v="2"/>
    <s v="Fare too high"/>
    <n v="4.96"/>
    <n v="11"/>
    <m/>
    <n v="3.8"/>
    <s v="Tuesday"/>
    <s v="0-5 min"/>
    <n v="0"/>
    <s v="Below 0.8"/>
  </r>
  <r>
    <s v="RF000633"/>
    <d v="2026-01-06T22:39:00"/>
    <d v="2026-01-06T00:00:00"/>
    <n v="22"/>
    <x v="3"/>
    <x v="1"/>
    <n v="3.3"/>
    <n v="89.82"/>
    <m/>
    <n v="1"/>
    <n v="7.8"/>
    <n v="8.3000000000000007"/>
    <n v="55"/>
    <s v="Low"/>
    <n v="1.407"/>
    <x v="2"/>
    <s v="Fare too high"/>
    <n v="4.6900000000000004"/>
    <n v="0"/>
    <m/>
    <n v="0.5"/>
    <s v="Tuesday"/>
    <s v="5-10 min"/>
    <n v="0"/>
    <s v="Above 1.2"/>
  </r>
  <r>
    <s v="RF000634"/>
    <d v="2026-01-06T22:41:00"/>
    <d v="2026-01-06T00:00:00"/>
    <n v="22"/>
    <x v="0"/>
    <x v="0"/>
    <n v="11.6"/>
    <n v="192.51"/>
    <n v="190.92"/>
    <n v="1"/>
    <n v="8.1999999999999993"/>
    <n v="13.1"/>
    <n v="117"/>
    <s v="Medium"/>
    <n v="0.99399999999999999"/>
    <x v="0"/>
    <s v=""/>
    <n v="4.43"/>
    <n v="4"/>
    <n v="-1.59"/>
    <n v="4.9000000000000004"/>
    <s v="Tuesday"/>
    <s v="5-10 min"/>
    <n v="1"/>
    <s v="Between 0.8-1.0"/>
  </r>
  <r>
    <s v="RF000635"/>
    <d v="2026-01-06T22:43:00"/>
    <d v="2026-01-06T00:00:00"/>
    <n v="22"/>
    <x v="0"/>
    <x v="0"/>
    <n v="7.3"/>
    <n v="156.86000000000001"/>
    <m/>
    <n v="1"/>
    <n v="5"/>
    <m/>
    <n v="110"/>
    <s v="Medium"/>
    <n v="1.0209999999999999"/>
    <x v="3"/>
    <s v="No driver available"/>
    <n v="4.58"/>
    <n v="2"/>
    <m/>
    <m/>
    <s v="Tuesday"/>
    <s v="0-5 min"/>
    <n v="0"/>
    <s v="Between 1.0-1.2"/>
  </r>
  <r>
    <s v="RF000636"/>
    <d v="2026-01-06T23:19:00"/>
    <d v="2026-01-06T00:00:00"/>
    <n v="23"/>
    <x v="1"/>
    <x v="0"/>
    <n v="5.9"/>
    <n v="154.19999999999999"/>
    <n v="154.81"/>
    <n v="1.1000000000000001"/>
    <n v="2.7"/>
    <n v="9.1999999999999993"/>
    <n v="100"/>
    <s v="Medium"/>
    <n v="1.103"/>
    <x v="0"/>
    <s v=""/>
    <n v="4.68"/>
    <n v="7"/>
    <n v="0.61"/>
    <n v="6.5"/>
    <s v="Tuesday"/>
    <s v="0-5 min"/>
    <n v="1"/>
    <s v="Between 1.0-1.2"/>
  </r>
  <r>
    <s v="RF000637"/>
    <d v="2026-01-06T23:25:00"/>
    <d v="2026-01-06T00:00:00"/>
    <n v="23"/>
    <x v="0"/>
    <x v="0"/>
    <n v="9.1"/>
    <n v="213.15"/>
    <m/>
    <n v="1.3"/>
    <n v="2.5"/>
    <m/>
    <n v="90"/>
    <s v="Medium"/>
    <n v="0.66500000000000004"/>
    <x v="3"/>
    <s v="No driver available"/>
    <n v="4.59"/>
    <n v="10"/>
    <m/>
    <m/>
    <s v="Tuesday"/>
    <s v="0-5 min"/>
    <n v="0"/>
    <s v="Below 0.8"/>
  </r>
  <r>
    <s v="RF000638"/>
    <d v="2026-01-06T23:43:00"/>
    <d v="2026-01-06T00:00:00"/>
    <n v="23"/>
    <x v="2"/>
    <x v="1"/>
    <n v="10.8"/>
    <n v="200.67"/>
    <n v="194.66"/>
    <n v="1"/>
    <n v="5.0999999999999996"/>
    <n v="4.2"/>
    <n v="119"/>
    <s v="Low"/>
    <n v="1.4259999999999999"/>
    <x v="0"/>
    <s v=""/>
    <n v="4.8600000000000003"/>
    <n v="0"/>
    <n v="-6.01"/>
    <n v="-0.9"/>
    <s v="Tuesday"/>
    <s v="5-10 min"/>
    <n v="1"/>
    <s v="Above 1.2"/>
  </r>
  <r>
    <s v="RF000639"/>
    <d v="2026-01-06T23:46:00"/>
    <d v="2026-01-06T00:00:00"/>
    <n v="23"/>
    <x v="0"/>
    <x v="0"/>
    <n v="8.9"/>
    <n v="157.51"/>
    <m/>
    <n v="1"/>
    <n v="4.3"/>
    <n v="2.6"/>
    <n v="121"/>
    <s v="Low"/>
    <n v="1.3939999999999999"/>
    <x v="1"/>
    <s v="Driver unavailable"/>
    <n v="4.62"/>
    <n v="2"/>
    <m/>
    <n v="-1.7"/>
    <s v="Tuesday"/>
    <s v="0-5 min"/>
    <n v="0"/>
    <s v="Above 1.2"/>
  </r>
  <r>
    <s v="RF000640"/>
    <d v="2026-01-06T23:53:00"/>
    <d v="2026-01-06T00:00:00"/>
    <n v="23"/>
    <x v="1"/>
    <x v="0"/>
    <n v="8.6999999999999993"/>
    <n v="177.05"/>
    <n v="163.76"/>
    <n v="1"/>
    <n v="4.8"/>
    <n v="5.2"/>
    <n v="89"/>
    <s v="Low"/>
    <n v="1.8089999999999999"/>
    <x v="0"/>
    <s v=""/>
    <n v="4.74"/>
    <n v="4"/>
    <n v="-13.29"/>
    <n v="0.4"/>
    <s v="Tuesday"/>
    <s v="0-5 min"/>
    <n v="1"/>
    <s v="Above 1.2"/>
  </r>
  <r>
    <s v="RF000641"/>
    <d v="2026-01-07T00:05:00"/>
    <d v="2026-01-07T00:00:00"/>
    <n v="0"/>
    <x v="3"/>
    <x v="1"/>
    <n v="15.2"/>
    <n v="237"/>
    <n v="237.72"/>
    <n v="1"/>
    <n v="5.3"/>
    <n v="7.8"/>
    <n v="78"/>
    <s v="Low"/>
    <n v="1.8380000000000001"/>
    <x v="0"/>
    <s v=""/>
    <n v="4.66"/>
    <n v="0"/>
    <n v="0.72"/>
    <n v="2.5"/>
    <s v="Wednesday"/>
    <s v="5-10 min"/>
    <n v="1"/>
    <s v="Above 1.2"/>
  </r>
  <r>
    <s v="RF000642"/>
    <d v="2026-01-07T00:20:00"/>
    <d v="2026-01-07T00:00:00"/>
    <n v="0"/>
    <x v="2"/>
    <x v="0"/>
    <n v="7.6"/>
    <n v="188.02"/>
    <n v="207.43"/>
    <n v="1.1000000000000001"/>
    <n v="2"/>
    <n v="10.5"/>
    <n v="112"/>
    <s v="Low"/>
    <n v="1.21"/>
    <x v="0"/>
    <s v=""/>
    <n v="4.6500000000000004"/>
    <n v="8"/>
    <n v="19.41"/>
    <n v="8.5"/>
    <s v="Wednesday"/>
    <s v="0-5 min"/>
    <n v="1"/>
    <s v="Above 1.2"/>
  </r>
  <r>
    <s v="RF000643"/>
    <d v="2026-01-07T00:40:00"/>
    <d v="2026-01-07T00:00:00"/>
    <n v="0"/>
    <x v="2"/>
    <x v="0"/>
    <n v="2.8"/>
    <n v="78.489999999999995"/>
    <m/>
    <n v="1"/>
    <n v="3.7"/>
    <n v="4.8"/>
    <n v="99"/>
    <s v="Low"/>
    <n v="1.252"/>
    <x v="2"/>
    <s v="ETA too high"/>
    <n v="4.5999999999999996"/>
    <n v="9"/>
    <m/>
    <n v="1.1000000000000001"/>
    <s v="Wednesday"/>
    <s v="0-5 min"/>
    <n v="0"/>
    <s v="Above 1.2"/>
  </r>
  <r>
    <s v="RF000644"/>
    <d v="2026-01-07T00:48:00"/>
    <d v="2026-01-07T00:00:00"/>
    <n v="0"/>
    <x v="3"/>
    <x v="1"/>
    <n v="6.4"/>
    <n v="123.91"/>
    <n v="128.18"/>
    <n v="1"/>
    <n v="4.5"/>
    <n v="7.8"/>
    <n v="71"/>
    <s v="Low"/>
    <n v="1.7949999999999999"/>
    <x v="0"/>
    <s v=""/>
    <n v="4.6500000000000004"/>
    <n v="0"/>
    <n v="4.2699999999999996"/>
    <n v="3.3"/>
    <s v="Wednesday"/>
    <s v="0-5 min"/>
    <n v="1"/>
    <s v="Above 1.2"/>
  </r>
  <r>
    <s v="RF000645"/>
    <d v="2026-01-07T01:03:00"/>
    <d v="2026-01-07T00:00:00"/>
    <n v="1"/>
    <x v="1"/>
    <x v="0"/>
    <n v="4.0999999999999996"/>
    <n v="110.78"/>
    <n v="108.88"/>
    <n v="1"/>
    <n v="9"/>
    <n v="7.3"/>
    <n v="102"/>
    <s v="Low"/>
    <n v="1.8839999999999999"/>
    <x v="0"/>
    <s v=""/>
    <n v="4.9800000000000004"/>
    <n v="13"/>
    <n v="-1.9"/>
    <n v="-1.7"/>
    <s v="Wednesday"/>
    <s v="5-10 min"/>
    <n v="1"/>
    <s v="Above 1.2"/>
  </r>
  <r>
    <s v="RF000646"/>
    <d v="2026-01-07T01:04:00"/>
    <d v="2026-01-07T00:00:00"/>
    <n v="1"/>
    <x v="0"/>
    <x v="1"/>
    <n v="14.5"/>
    <n v="269.95999999999998"/>
    <n v="275.62"/>
    <n v="1"/>
    <n v="5.9"/>
    <n v="5.8"/>
    <n v="126"/>
    <s v="Medium"/>
    <n v="1.0449999999999999"/>
    <x v="0"/>
    <s v=""/>
    <n v="4.6900000000000004"/>
    <n v="0"/>
    <n v="5.66"/>
    <n v="-0.1"/>
    <s v="Wednesday"/>
    <s v="5-10 min"/>
    <n v="1"/>
    <s v="Between 1.0-1.2"/>
  </r>
  <r>
    <s v="RF000647"/>
    <d v="2026-01-07T01:04:00"/>
    <d v="2026-01-07T00:00:00"/>
    <n v="1"/>
    <x v="1"/>
    <x v="0"/>
    <n v="4.4000000000000004"/>
    <n v="116.29"/>
    <n v="113.75"/>
    <n v="1.1000000000000001"/>
    <n v="4.5"/>
    <n v="7.3"/>
    <n v="110"/>
    <s v="Low"/>
    <n v="1.7030000000000001"/>
    <x v="0"/>
    <s v=""/>
    <n v="4.82"/>
    <n v="7"/>
    <n v="-2.54"/>
    <n v="2.8"/>
    <s v="Wednesday"/>
    <s v="0-5 min"/>
    <n v="1"/>
    <s v="Above 1.2"/>
  </r>
  <r>
    <s v="RF000648"/>
    <d v="2026-01-07T01:11:00"/>
    <d v="2026-01-07T00:00:00"/>
    <n v="1"/>
    <x v="0"/>
    <x v="0"/>
    <n v="4.5"/>
    <n v="115.21"/>
    <n v="116.05"/>
    <n v="1"/>
    <n v="2.1"/>
    <n v="1"/>
    <n v="131"/>
    <s v="Low"/>
    <n v="1.4490000000000001"/>
    <x v="0"/>
    <s v=""/>
    <n v="4.8499999999999996"/>
    <n v="3"/>
    <n v="0.84"/>
    <n v="-1.1000000000000001"/>
    <s v="Wednesday"/>
    <s v="0-5 min"/>
    <n v="1"/>
    <s v="Above 1.2"/>
  </r>
  <r>
    <s v="RF000649"/>
    <d v="2026-01-07T01:31:00"/>
    <d v="2026-01-07T00:00:00"/>
    <n v="1"/>
    <x v="3"/>
    <x v="0"/>
    <n v="5.0999999999999996"/>
    <n v="123.83"/>
    <n v="116.5"/>
    <n v="1"/>
    <n v="6.9"/>
    <n v="4.3"/>
    <n v="75"/>
    <s v="Low"/>
    <n v="2.2000000000000002"/>
    <x v="0"/>
    <s v=""/>
    <n v="4.5199999999999996"/>
    <n v="10"/>
    <n v="-7.33"/>
    <n v="-2.6"/>
    <s v="Wednesday"/>
    <s v="5-10 min"/>
    <n v="1"/>
    <s v="Above 1.2"/>
  </r>
  <r>
    <s v="RF000650"/>
    <d v="2026-01-07T01:38:00"/>
    <d v="2026-01-07T00:00:00"/>
    <n v="1"/>
    <x v="0"/>
    <x v="1"/>
    <n v="6.9"/>
    <n v="156.16"/>
    <n v="162.28"/>
    <n v="1"/>
    <n v="7.8"/>
    <n v="8.8000000000000007"/>
    <n v="132"/>
    <s v="Low"/>
    <n v="1.302"/>
    <x v="0"/>
    <s v=""/>
    <n v="4.49"/>
    <n v="0"/>
    <n v="6.12"/>
    <n v="1"/>
    <s v="Wednesday"/>
    <s v="5-10 min"/>
    <n v="1"/>
    <s v="Above 1.2"/>
  </r>
  <r>
    <s v="RF000651"/>
    <d v="2026-01-07T01:44:00"/>
    <d v="2026-01-07T00:00:00"/>
    <n v="1"/>
    <x v="4"/>
    <x v="0"/>
    <n v="3.5"/>
    <n v="94.57"/>
    <m/>
    <n v="1.1000000000000001"/>
    <n v="2"/>
    <n v="2.2999999999999998"/>
    <n v="68"/>
    <s v="Low"/>
    <n v="2.0150000000000001"/>
    <x v="2"/>
    <s v="ETA too high"/>
    <n v="4.42"/>
    <n v="2"/>
    <m/>
    <n v="0.3"/>
    <s v="Wednesday"/>
    <s v="0-5 min"/>
    <n v="0"/>
    <s v="Above 1.2"/>
  </r>
  <r>
    <s v="RF000652"/>
    <d v="2026-01-07T01:50:00"/>
    <d v="2026-01-07T00:00:00"/>
    <n v="1"/>
    <x v="3"/>
    <x v="0"/>
    <n v="3.5"/>
    <n v="88.68"/>
    <n v="90.9"/>
    <n v="1"/>
    <n v="2"/>
    <n v="3.5"/>
    <n v="67"/>
    <s v="Low"/>
    <n v="1.4159999999999999"/>
    <x v="0"/>
    <s v=""/>
    <n v="4.5599999999999996"/>
    <n v="6"/>
    <n v="2.2200000000000002"/>
    <n v="1.5"/>
    <s v="Wednesday"/>
    <s v="0-5 min"/>
    <n v="1"/>
    <s v="Above 1.2"/>
  </r>
  <r>
    <s v="RF000653"/>
    <d v="2026-01-07T01:51:00"/>
    <d v="2026-01-07T00:00:00"/>
    <n v="1"/>
    <x v="1"/>
    <x v="0"/>
    <n v="2.8"/>
    <n v="82.37"/>
    <n v="81.14"/>
    <n v="1"/>
    <n v="4.3"/>
    <n v="1"/>
    <n v="89"/>
    <s v="Medium"/>
    <n v="1.0720000000000001"/>
    <x v="0"/>
    <s v=""/>
    <n v="4.8499999999999996"/>
    <n v="7"/>
    <n v="-1.23"/>
    <n v="-3.3"/>
    <s v="Wednesday"/>
    <s v="0-5 min"/>
    <n v="1"/>
    <s v="Between 1.0-1.2"/>
  </r>
  <r>
    <s v="RF000654"/>
    <d v="2026-01-07T02:03:00"/>
    <d v="2026-01-07T00:00:00"/>
    <n v="2"/>
    <x v="3"/>
    <x v="0"/>
    <n v="13.6"/>
    <n v="247.87"/>
    <n v="252.02"/>
    <n v="1"/>
    <n v="3.8"/>
    <n v="3.6"/>
    <n v="75"/>
    <s v="Low"/>
    <n v="1.944"/>
    <x v="0"/>
    <s v=""/>
    <n v="4.3600000000000003"/>
    <n v="10"/>
    <n v="4.1500000000000004"/>
    <n v="-0.2"/>
    <s v="Wednesday"/>
    <s v="0-5 min"/>
    <n v="1"/>
    <s v="Above 1.2"/>
  </r>
  <r>
    <s v="RF000655"/>
    <d v="2026-01-07T02:06:00"/>
    <d v="2026-01-07T00:00:00"/>
    <n v="2"/>
    <x v="0"/>
    <x v="1"/>
    <n v="8.4"/>
    <n v="175.62"/>
    <n v="184.64"/>
    <n v="1.1000000000000001"/>
    <n v="7.2"/>
    <n v="7.2"/>
    <n v="133"/>
    <s v="Medium"/>
    <n v="1.2689999999999999"/>
    <x v="0"/>
    <s v=""/>
    <n v="4.8"/>
    <n v="0"/>
    <n v="9.02"/>
    <n v="0"/>
    <s v="Wednesday"/>
    <s v="5-10 min"/>
    <n v="1"/>
    <s v="Above 1.2"/>
  </r>
  <r>
    <s v="RF000656"/>
    <d v="2026-01-07T02:11:00"/>
    <d v="2026-01-07T00:00:00"/>
    <n v="2"/>
    <x v="0"/>
    <x v="0"/>
    <n v="4.8"/>
    <n v="115.8"/>
    <n v="112.75"/>
    <n v="1.1000000000000001"/>
    <n v="2"/>
    <n v="3.4"/>
    <n v="139"/>
    <s v="Low"/>
    <n v="1.409"/>
    <x v="0"/>
    <s v=""/>
    <n v="4.54"/>
    <n v="4"/>
    <n v="-3.05"/>
    <n v="1.4"/>
    <s v="Wednesday"/>
    <s v="0-5 min"/>
    <n v="1"/>
    <s v="Above 1.2"/>
  </r>
  <r>
    <s v="RF000657"/>
    <d v="2026-01-07T02:42:00"/>
    <d v="2026-01-07T00:00:00"/>
    <n v="2"/>
    <x v="4"/>
    <x v="1"/>
    <n v="3.9"/>
    <n v="93.31"/>
    <n v="95.79"/>
    <n v="1"/>
    <n v="2.2000000000000002"/>
    <n v="5.5"/>
    <n v="59"/>
    <s v="Low"/>
    <n v="2.2000000000000002"/>
    <x v="0"/>
    <s v=""/>
    <n v="4.83"/>
    <n v="0"/>
    <n v="2.48"/>
    <n v="3.3"/>
    <s v="Wednesday"/>
    <s v="0-5 min"/>
    <n v="1"/>
    <s v="Above 1.2"/>
  </r>
  <r>
    <s v="RF000658"/>
    <d v="2026-01-07T02:53:00"/>
    <d v="2026-01-07T00:00:00"/>
    <n v="2"/>
    <x v="2"/>
    <x v="0"/>
    <n v="2.7"/>
    <n v="83.76"/>
    <n v="83.72"/>
    <n v="1"/>
    <n v="2"/>
    <n v="2.9"/>
    <n v="124"/>
    <s v="Low"/>
    <n v="1.373"/>
    <x v="0"/>
    <s v=""/>
    <n v="4.5999999999999996"/>
    <n v="12"/>
    <n v="-0.04"/>
    <n v="0.9"/>
    <s v="Wednesday"/>
    <s v="0-5 min"/>
    <n v="1"/>
    <s v="Above 1.2"/>
  </r>
  <r>
    <s v="RF000659"/>
    <d v="2026-01-07T03:01:00"/>
    <d v="2026-01-07T00:00:00"/>
    <n v="3"/>
    <x v="0"/>
    <x v="0"/>
    <n v="4.3"/>
    <n v="101.69"/>
    <n v="107.23"/>
    <n v="1"/>
    <n v="2.1"/>
    <n v="1"/>
    <n v="113"/>
    <s v="Low"/>
    <n v="1.2"/>
    <x v="0"/>
    <s v=""/>
    <n v="4.8099999999999996"/>
    <n v="4"/>
    <n v="5.54"/>
    <n v="-1.1000000000000001"/>
    <s v="Wednesday"/>
    <s v="0-5 min"/>
    <n v="1"/>
    <s v="Between 1.0-1.2"/>
  </r>
  <r>
    <s v="RF000660"/>
    <d v="2026-01-07T03:21:00"/>
    <d v="2026-01-07T00:00:00"/>
    <n v="3"/>
    <x v="2"/>
    <x v="0"/>
    <n v="4.8"/>
    <n v="118.79"/>
    <n v="115.77"/>
    <n v="1.1000000000000001"/>
    <n v="4.5999999999999996"/>
    <n v="6.4"/>
    <n v="115"/>
    <s v="Medium"/>
    <n v="1.06"/>
    <x v="0"/>
    <s v=""/>
    <n v="4.8499999999999996"/>
    <n v="2"/>
    <n v="-3.02"/>
    <n v="1.8"/>
    <s v="Wednesday"/>
    <s v="0-5 min"/>
    <n v="1"/>
    <s v="Between 1.0-1.2"/>
  </r>
  <r>
    <s v="RF000661"/>
    <d v="2026-01-07T03:37:00"/>
    <d v="2026-01-07T00:00:00"/>
    <n v="3"/>
    <x v="3"/>
    <x v="0"/>
    <n v="11.8"/>
    <n v="201.67"/>
    <n v="197.94"/>
    <n v="1"/>
    <n v="2"/>
    <n v="1"/>
    <n v="66"/>
    <s v="Low"/>
    <n v="1.861"/>
    <x v="0"/>
    <s v=""/>
    <n v="4.5599999999999996"/>
    <n v="4"/>
    <n v="-3.73"/>
    <n v="-1"/>
    <s v="Wednesday"/>
    <s v="0-5 min"/>
    <n v="1"/>
    <s v="Above 1.2"/>
  </r>
  <r>
    <s v="RF000662"/>
    <d v="2026-01-07T04:13:00"/>
    <d v="2026-01-07T00:00:00"/>
    <n v="4"/>
    <x v="0"/>
    <x v="0"/>
    <n v="2.6"/>
    <n v="82.43"/>
    <n v="85.26"/>
    <n v="1"/>
    <n v="11.1"/>
    <n v="12.2"/>
    <n v="138"/>
    <s v="Medium"/>
    <n v="1.1479999999999999"/>
    <x v="0"/>
    <s v=""/>
    <n v="4.6399999999999997"/>
    <n v="2"/>
    <n v="2.83"/>
    <n v="1.1000000000000001"/>
    <s v="Wednesday"/>
    <s v="10-15 min"/>
    <n v="1"/>
    <s v="Between 1.0-1.2"/>
  </r>
  <r>
    <s v="RF000663"/>
    <d v="2026-01-07T04:22:00"/>
    <d v="2026-01-07T00:00:00"/>
    <n v="4"/>
    <x v="1"/>
    <x v="0"/>
    <n v="6.7"/>
    <n v="171.2"/>
    <n v="170.22"/>
    <n v="1.1000000000000001"/>
    <n v="2"/>
    <n v="4.2"/>
    <n v="97"/>
    <s v="Low"/>
    <n v="1.526"/>
    <x v="0"/>
    <s v=""/>
    <n v="4.5999999999999996"/>
    <n v="9"/>
    <n v="-0.98"/>
    <n v="2.2000000000000002"/>
    <s v="Wednesday"/>
    <s v="0-5 min"/>
    <n v="1"/>
    <s v="Above 1.2"/>
  </r>
  <r>
    <s v="RF000664"/>
    <d v="2026-01-07T04:40:00"/>
    <d v="2026-01-07T00:00:00"/>
    <n v="4"/>
    <x v="0"/>
    <x v="0"/>
    <n v="8.1"/>
    <n v="150.55000000000001"/>
    <n v="153.16"/>
    <n v="1"/>
    <n v="3.1"/>
    <n v="3.7"/>
    <n v="117"/>
    <s v="Low"/>
    <n v="1.2030000000000001"/>
    <x v="0"/>
    <s v=""/>
    <n v="4.68"/>
    <n v="24"/>
    <n v="2.61"/>
    <n v="0.6"/>
    <s v="Wednesday"/>
    <s v="0-5 min"/>
    <n v="1"/>
    <s v="Above 1.2"/>
  </r>
  <r>
    <s v="RF000665"/>
    <d v="2026-01-07T04:49:00"/>
    <d v="2026-01-07T00:00:00"/>
    <n v="4"/>
    <x v="0"/>
    <x v="1"/>
    <n v="3.2"/>
    <n v="94.47"/>
    <n v="96.98"/>
    <n v="1"/>
    <n v="4.7"/>
    <n v="7.5"/>
    <n v="126"/>
    <s v="Medium"/>
    <n v="1.069"/>
    <x v="0"/>
    <s v=""/>
    <n v="4.6900000000000004"/>
    <n v="0"/>
    <n v="2.5099999999999998"/>
    <n v="2.8"/>
    <s v="Wednesday"/>
    <s v="0-5 min"/>
    <n v="1"/>
    <s v="Between 1.0-1.2"/>
  </r>
  <r>
    <s v="RF000666"/>
    <d v="2026-01-07T04:54:00"/>
    <d v="2026-01-07T00:00:00"/>
    <n v="4"/>
    <x v="2"/>
    <x v="0"/>
    <n v="1.3"/>
    <n v="59.57"/>
    <n v="60.01"/>
    <n v="1"/>
    <n v="6.9"/>
    <n v="3.7"/>
    <n v="127"/>
    <s v="Medium"/>
    <n v="1.3380000000000001"/>
    <x v="0"/>
    <s v=""/>
    <n v="4.82"/>
    <n v="2"/>
    <n v="0.44"/>
    <n v="-3.2"/>
    <s v="Wednesday"/>
    <s v="5-10 min"/>
    <n v="1"/>
    <s v="Above 1.2"/>
  </r>
  <r>
    <s v="RF000667"/>
    <d v="2026-01-07T05:20:00"/>
    <d v="2026-01-07T00:00:00"/>
    <n v="5"/>
    <x v="0"/>
    <x v="0"/>
    <n v="6.5"/>
    <n v="186.41"/>
    <n v="175.21"/>
    <n v="1.2"/>
    <n v="2.1"/>
    <n v="9.6999999999999993"/>
    <n v="134"/>
    <s v="Medium"/>
    <n v="1.1659999999999999"/>
    <x v="0"/>
    <s v=""/>
    <n v="5"/>
    <n v="16"/>
    <n v="-11.2"/>
    <n v="7.6"/>
    <s v="Wednesday"/>
    <s v="0-5 min"/>
    <n v="1"/>
    <s v="Between 1.0-1.2"/>
  </r>
  <r>
    <s v="RF000668"/>
    <d v="2026-01-07T05:20:00"/>
    <d v="2026-01-07T00:00:00"/>
    <n v="5"/>
    <x v="4"/>
    <x v="0"/>
    <n v="2.7"/>
    <n v="71.09"/>
    <n v="72.75"/>
    <n v="1"/>
    <n v="2"/>
    <n v="1"/>
    <n v="59"/>
    <s v="Low"/>
    <n v="1.9179999999999999"/>
    <x v="0"/>
    <s v=""/>
    <n v="4.97"/>
    <n v="8"/>
    <n v="1.66"/>
    <n v="-1"/>
    <s v="Wednesday"/>
    <s v="0-5 min"/>
    <n v="1"/>
    <s v="Above 1.2"/>
  </r>
  <r>
    <s v="RF000669"/>
    <d v="2026-01-07T05:21:00"/>
    <d v="2026-01-07T00:00:00"/>
    <n v="5"/>
    <x v="1"/>
    <x v="1"/>
    <n v="7.2"/>
    <n v="162.71"/>
    <n v="158.97999999999999"/>
    <n v="1"/>
    <n v="2.1"/>
    <n v="1"/>
    <n v="109"/>
    <s v="Medium"/>
    <n v="1.3580000000000001"/>
    <x v="0"/>
    <s v=""/>
    <n v="4.43"/>
    <n v="0"/>
    <n v="-3.73"/>
    <n v="-1.1000000000000001"/>
    <s v="Wednesday"/>
    <s v="0-5 min"/>
    <n v="1"/>
    <s v="Above 1.2"/>
  </r>
  <r>
    <s v="RF000670"/>
    <d v="2026-01-07T05:31:00"/>
    <d v="2026-01-07T00:00:00"/>
    <n v="5"/>
    <x v="2"/>
    <x v="0"/>
    <n v="6.6"/>
    <n v="148.15"/>
    <n v="140.41"/>
    <n v="1"/>
    <n v="8.1"/>
    <n v="5.0999999999999996"/>
    <n v="131"/>
    <s v="Medium"/>
    <n v="1.2889999999999999"/>
    <x v="0"/>
    <s v=""/>
    <n v="4.5"/>
    <n v="5"/>
    <n v="-7.74"/>
    <n v="-3"/>
    <s v="Wednesday"/>
    <s v="5-10 min"/>
    <n v="1"/>
    <s v="Above 1.2"/>
  </r>
  <r>
    <s v="RF000671"/>
    <d v="2026-01-07T06:08:00"/>
    <d v="2026-01-07T00:00:00"/>
    <n v="6"/>
    <x v="1"/>
    <x v="0"/>
    <n v="10.199999999999999"/>
    <n v="213.69"/>
    <n v="226.68"/>
    <n v="1"/>
    <n v="2"/>
    <n v="11.6"/>
    <n v="107"/>
    <s v="Low"/>
    <n v="2.2000000000000002"/>
    <x v="0"/>
    <s v=""/>
    <n v="4.82"/>
    <n v="5"/>
    <n v="12.99"/>
    <n v="9.6"/>
    <s v="Wednesday"/>
    <s v="0-5 min"/>
    <n v="1"/>
    <s v="Above 1.2"/>
  </r>
  <r>
    <s v="RF000672"/>
    <d v="2026-01-07T06:21:00"/>
    <d v="2026-01-07T00:00:00"/>
    <n v="6"/>
    <x v="2"/>
    <x v="1"/>
    <n v="10.7"/>
    <n v="234.21"/>
    <n v="243.74"/>
    <n v="1.1000000000000001"/>
    <n v="6.6"/>
    <n v="10.7"/>
    <n v="94"/>
    <s v="Low"/>
    <n v="1.014"/>
    <x v="0"/>
    <s v=""/>
    <n v="4.54"/>
    <n v="0"/>
    <n v="9.5299999999999994"/>
    <n v="4.0999999999999996"/>
    <s v="Wednesday"/>
    <s v="5-10 min"/>
    <n v="1"/>
    <s v="Between 1.0-1.2"/>
  </r>
  <r>
    <s v="RF000673"/>
    <d v="2026-01-07T06:25:00"/>
    <d v="2026-01-07T00:00:00"/>
    <n v="6"/>
    <x v="3"/>
    <x v="0"/>
    <n v="1.5"/>
    <n v="64.75"/>
    <n v="62.02"/>
    <n v="1.1000000000000001"/>
    <n v="5"/>
    <n v="2"/>
    <n v="71"/>
    <s v="Low"/>
    <n v="1.4650000000000001"/>
    <x v="0"/>
    <s v=""/>
    <n v="4.58"/>
    <n v="3"/>
    <n v="-2.73"/>
    <n v="-3"/>
    <s v="Wednesday"/>
    <s v="0-5 min"/>
    <n v="1"/>
    <s v="Above 1.2"/>
  </r>
  <r>
    <s v="RF000674"/>
    <d v="2026-01-07T06:26:00"/>
    <d v="2026-01-07T00:00:00"/>
    <n v="6"/>
    <x v="1"/>
    <x v="0"/>
    <n v="8.1999999999999993"/>
    <n v="159.6"/>
    <n v="146.53"/>
    <n v="1"/>
    <n v="5.3"/>
    <n v="9.6"/>
    <n v="98"/>
    <s v="Low"/>
    <n v="1.599"/>
    <x v="0"/>
    <s v=""/>
    <n v="4.49"/>
    <n v="13"/>
    <n v="-13.07"/>
    <n v="4.3"/>
    <s v="Wednesday"/>
    <s v="5-10 min"/>
    <n v="1"/>
    <s v="Above 1.2"/>
  </r>
  <r>
    <s v="RF000675"/>
    <d v="2026-01-07T06:47:00"/>
    <d v="2026-01-07T00:00:00"/>
    <n v="6"/>
    <x v="1"/>
    <x v="1"/>
    <n v="7.1"/>
    <n v="132.61000000000001"/>
    <n v="131.51"/>
    <n v="1"/>
    <n v="6.9"/>
    <n v="11.5"/>
    <n v="81"/>
    <s v="Low"/>
    <n v="1.528"/>
    <x v="0"/>
    <s v=""/>
    <n v="4.68"/>
    <n v="0"/>
    <n v="-1.1000000000000001"/>
    <n v="4.5999999999999996"/>
    <s v="Wednesday"/>
    <s v="5-10 min"/>
    <n v="1"/>
    <s v="Above 1.2"/>
  </r>
  <r>
    <s v="RF000676"/>
    <d v="2026-01-07T06:47:00"/>
    <d v="2026-01-07T00:00:00"/>
    <n v="6"/>
    <x v="4"/>
    <x v="1"/>
    <n v="6.9"/>
    <n v="122.32"/>
    <n v="129.49"/>
    <n v="1"/>
    <n v="2.9"/>
    <n v="1"/>
    <n v="55"/>
    <s v="Low"/>
    <n v="1.724"/>
    <x v="0"/>
    <s v=""/>
    <n v="4.45"/>
    <n v="0"/>
    <n v="7.17"/>
    <n v="-1.9"/>
    <s v="Wednesday"/>
    <s v="0-5 min"/>
    <n v="1"/>
    <s v="Above 1.2"/>
  </r>
  <r>
    <s v="RF000677"/>
    <d v="2026-01-07T07:03:00"/>
    <d v="2026-01-07T00:00:00"/>
    <n v="7"/>
    <x v="0"/>
    <x v="0"/>
    <n v="10.9"/>
    <n v="275.83"/>
    <n v="266.33999999999997"/>
    <n v="1.2"/>
    <n v="7.2"/>
    <n v="11.8"/>
    <n v="133"/>
    <s v="Medium"/>
    <n v="0.98899999999999999"/>
    <x v="0"/>
    <s v=""/>
    <n v="4.9400000000000004"/>
    <n v="4"/>
    <n v="-9.49"/>
    <n v="4.5999999999999996"/>
    <s v="Wednesday"/>
    <s v="5-10 min"/>
    <n v="1"/>
    <s v="Between 0.8-1.0"/>
  </r>
  <r>
    <s v="RF000678"/>
    <d v="2026-01-07T07:26:00"/>
    <d v="2026-01-07T00:00:00"/>
    <n v="7"/>
    <x v="1"/>
    <x v="1"/>
    <n v="2.8"/>
    <n v="86.58"/>
    <n v="85.23"/>
    <n v="1"/>
    <n v="5.0999999999999996"/>
    <n v="4.7"/>
    <n v="96"/>
    <s v="Low"/>
    <n v="1.274"/>
    <x v="0"/>
    <s v=""/>
    <n v="4.87"/>
    <n v="0"/>
    <n v="-1.35"/>
    <n v="-0.4"/>
    <s v="Wednesday"/>
    <s v="5-10 min"/>
    <n v="1"/>
    <s v="Above 1.2"/>
  </r>
  <r>
    <s v="RF000679"/>
    <d v="2026-01-07T07:32:00"/>
    <d v="2026-01-07T00:00:00"/>
    <n v="7"/>
    <x v="2"/>
    <x v="0"/>
    <n v="10.8"/>
    <n v="196.24"/>
    <m/>
    <n v="1.1000000000000001"/>
    <n v="2.8"/>
    <n v="5.8"/>
    <n v="114"/>
    <s v="Medium"/>
    <n v="0.91300000000000003"/>
    <x v="2"/>
    <s v="Pickup issue"/>
    <n v="4.3899999999999997"/>
    <n v="6"/>
    <m/>
    <n v="3"/>
    <s v="Wednesday"/>
    <s v="0-5 min"/>
    <n v="0"/>
    <s v="Between 0.8-1.0"/>
  </r>
  <r>
    <s v="RF000680"/>
    <d v="2026-01-07T07:38:00"/>
    <d v="2026-01-07T00:00:00"/>
    <n v="7"/>
    <x v="3"/>
    <x v="0"/>
    <n v="8.1"/>
    <n v="157.66999999999999"/>
    <n v="159.47999999999999"/>
    <n v="1"/>
    <n v="4.5999999999999996"/>
    <n v="8.3000000000000007"/>
    <n v="63"/>
    <s v="Medium"/>
    <n v="1.0589999999999999"/>
    <x v="0"/>
    <s v=""/>
    <n v="4.84"/>
    <n v="18"/>
    <n v="1.81"/>
    <n v="3.7"/>
    <s v="Wednesday"/>
    <s v="0-5 min"/>
    <n v="1"/>
    <s v="Between 1.0-1.2"/>
  </r>
  <r>
    <s v="RF000681"/>
    <d v="2026-01-07T07:42:00"/>
    <d v="2026-01-07T00:00:00"/>
    <n v="7"/>
    <x v="2"/>
    <x v="0"/>
    <n v="1.3"/>
    <n v="57.13"/>
    <n v="56.92"/>
    <n v="1"/>
    <n v="4.7"/>
    <n v="8.3000000000000007"/>
    <n v="124"/>
    <s v="Low"/>
    <n v="1.599"/>
    <x v="0"/>
    <s v=""/>
    <n v="4.83"/>
    <n v="17"/>
    <n v="-0.21"/>
    <n v="3.6"/>
    <s v="Wednesday"/>
    <s v="0-5 min"/>
    <n v="1"/>
    <s v="Above 1.2"/>
  </r>
  <r>
    <s v="RF000682"/>
    <d v="2026-01-07T07:48:00"/>
    <d v="2026-01-07T00:00:00"/>
    <n v="7"/>
    <x v="3"/>
    <x v="0"/>
    <n v="3.7"/>
    <n v="89.75"/>
    <m/>
    <n v="1"/>
    <n v="2"/>
    <n v="2.2000000000000002"/>
    <n v="59"/>
    <s v="Low"/>
    <n v="1.4690000000000001"/>
    <x v="1"/>
    <s v="Vehicle issue"/>
    <n v="4.8"/>
    <n v="5"/>
    <m/>
    <n v="0.2"/>
    <s v="Wednesday"/>
    <s v="0-5 min"/>
    <n v="0"/>
    <s v="Above 1.2"/>
  </r>
  <r>
    <s v="RF000683"/>
    <d v="2026-01-07T07:52:00"/>
    <d v="2026-01-07T00:00:00"/>
    <n v="7"/>
    <x v="0"/>
    <x v="1"/>
    <n v="5.7"/>
    <n v="138.75"/>
    <n v="131.5"/>
    <n v="1"/>
    <n v="2.7"/>
    <n v="1"/>
    <n v="113"/>
    <s v="Low"/>
    <n v="1.2649999999999999"/>
    <x v="0"/>
    <s v=""/>
    <n v="4.75"/>
    <n v="0"/>
    <n v="-7.25"/>
    <n v="-1.7"/>
    <s v="Wednesday"/>
    <s v="0-5 min"/>
    <n v="1"/>
    <s v="Above 1.2"/>
  </r>
  <r>
    <s v="RF000684"/>
    <d v="2026-01-07T08:15:00"/>
    <d v="2026-01-07T00:00:00"/>
    <n v="8"/>
    <x v="1"/>
    <x v="0"/>
    <n v="1.5"/>
    <n v="66.19"/>
    <m/>
    <n v="1"/>
    <n v="7.1"/>
    <n v="9.5"/>
    <n v="85"/>
    <s v="Medium"/>
    <n v="0.86699999999999999"/>
    <x v="2"/>
    <s v="Changed plans"/>
    <n v="4.72"/>
    <n v="2"/>
    <m/>
    <n v="2.4"/>
    <s v="Wednesday"/>
    <s v="5-10 min"/>
    <n v="0"/>
    <s v="Between 0.8-1.0"/>
  </r>
  <r>
    <s v="RF000685"/>
    <d v="2026-01-07T08:15:00"/>
    <d v="2026-01-07T00:00:00"/>
    <n v="8"/>
    <x v="3"/>
    <x v="1"/>
    <n v="8"/>
    <n v="170.37"/>
    <n v="175.5"/>
    <n v="1.1000000000000001"/>
    <n v="5.5"/>
    <n v="8.8000000000000007"/>
    <n v="53"/>
    <s v="Low"/>
    <n v="1.25"/>
    <x v="0"/>
    <s v=""/>
    <n v="4.8"/>
    <n v="0"/>
    <n v="5.13"/>
    <n v="3.3"/>
    <s v="Wednesday"/>
    <s v="5-10 min"/>
    <n v="1"/>
    <s v="Above 1.2"/>
  </r>
  <r>
    <s v="RF000686"/>
    <d v="2026-01-07T08:16:00"/>
    <d v="2026-01-07T00:00:00"/>
    <n v="8"/>
    <x v="0"/>
    <x v="0"/>
    <n v="10.8"/>
    <n v="243.08"/>
    <n v="238.19"/>
    <n v="1.1000000000000001"/>
    <n v="8.8000000000000007"/>
    <n v="11.1"/>
    <n v="105"/>
    <s v="Medium"/>
    <n v="0.79400000000000004"/>
    <x v="0"/>
    <s v=""/>
    <n v="4.5"/>
    <n v="9"/>
    <n v="-4.8899999999999997"/>
    <n v="2.2999999999999998"/>
    <s v="Wednesday"/>
    <s v="5-10 min"/>
    <n v="1"/>
    <s v="Below 0.8"/>
  </r>
  <r>
    <s v="RF000687"/>
    <d v="2026-01-07T08:19:00"/>
    <d v="2026-01-07T00:00:00"/>
    <n v="8"/>
    <x v="0"/>
    <x v="0"/>
    <n v="9.6"/>
    <n v="203.95"/>
    <n v="208.51"/>
    <n v="1.2"/>
    <n v="9.6"/>
    <n v="10.4"/>
    <n v="128"/>
    <s v="High"/>
    <n v="0.80800000000000005"/>
    <x v="0"/>
    <s v=""/>
    <n v="4.6100000000000003"/>
    <n v="1"/>
    <n v="4.5599999999999996"/>
    <n v="0.8"/>
    <s v="Wednesday"/>
    <s v="5-10 min"/>
    <n v="1"/>
    <s v="Between 0.8-1.0"/>
  </r>
  <r>
    <s v="RF000688"/>
    <d v="2026-01-07T08:29:00"/>
    <d v="2026-01-07T00:00:00"/>
    <n v="8"/>
    <x v="0"/>
    <x v="0"/>
    <n v="8.9"/>
    <n v="206.25"/>
    <n v="205.76"/>
    <n v="1.1000000000000001"/>
    <n v="3.9"/>
    <n v="6.7"/>
    <n v="106"/>
    <s v="Medium"/>
    <n v="0.89400000000000002"/>
    <x v="0"/>
    <s v=""/>
    <n v="5"/>
    <n v="17"/>
    <n v="-0.49"/>
    <n v="2.8"/>
    <s v="Wednesday"/>
    <s v="0-5 min"/>
    <n v="1"/>
    <s v="Between 0.8-1.0"/>
  </r>
  <r>
    <s v="RF000689"/>
    <d v="2026-01-07T08:29:00"/>
    <d v="2026-01-07T00:00:00"/>
    <n v="8"/>
    <x v="2"/>
    <x v="1"/>
    <n v="4"/>
    <n v="90.02"/>
    <n v="96.34"/>
    <n v="1"/>
    <n v="3.6"/>
    <n v="1"/>
    <n v="114"/>
    <s v="Low"/>
    <n v="1.2090000000000001"/>
    <x v="0"/>
    <s v=""/>
    <n v="4.7300000000000004"/>
    <n v="0"/>
    <n v="6.32"/>
    <n v="-2.6"/>
    <s v="Wednesday"/>
    <s v="0-5 min"/>
    <n v="1"/>
    <s v="Above 1.2"/>
  </r>
  <r>
    <s v="RF000690"/>
    <d v="2026-01-07T08:36:00"/>
    <d v="2026-01-07T00:00:00"/>
    <n v="8"/>
    <x v="4"/>
    <x v="0"/>
    <n v="8"/>
    <n v="149.68"/>
    <n v="156.84"/>
    <n v="1"/>
    <n v="2"/>
    <n v="5"/>
    <n v="59"/>
    <s v="Low"/>
    <n v="2.2000000000000002"/>
    <x v="0"/>
    <s v=""/>
    <n v="4.7699999999999996"/>
    <n v="3"/>
    <n v="7.16"/>
    <n v="3"/>
    <s v="Wednesday"/>
    <s v="0-5 min"/>
    <n v="1"/>
    <s v="Above 1.2"/>
  </r>
  <r>
    <s v="RF000691"/>
    <d v="2026-01-07T08:55:00"/>
    <d v="2026-01-07T00:00:00"/>
    <n v="8"/>
    <x v="1"/>
    <x v="1"/>
    <n v="14.8"/>
    <n v="293.79000000000002"/>
    <n v="298.24"/>
    <n v="1.1000000000000001"/>
    <n v="7.6"/>
    <n v="7.9"/>
    <n v="87"/>
    <s v="Medium"/>
    <n v="0.82399999999999995"/>
    <x v="0"/>
    <s v=""/>
    <n v="5"/>
    <n v="0"/>
    <n v="4.45"/>
    <n v="0.3"/>
    <s v="Wednesday"/>
    <s v="5-10 min"/>
    <n v="1"/>
    <s v="Between 0.8-1.0"/>
  </r>
  <r>
    <s v="RF000692"/>
    <d v="2026-01-07T09:26:00"/>
    <d v="2026-01-07T00:00:00"/>
    <n v="9"/>
    <x v="0"/>
    <x v="1"/>
    <n v="2.1"/>
    <n v="89.58"/>
    <n v="89.83"/>
    <n v="1.3"/>
    <n v="7.3"/>
    <n v="11.7"/>
    <n v="94"/>
    <s v="High"/>
    <n v="0.57499999999999996"/>
    <x v="0"/>
    <s v=""/>
    <n v="4.87"/>
    <n v="0"/>
    <n v="0.25"/>
    <n v="4.4000000000000004"/>
    <s v="Wednesday"/>
    <s v="5-10 min"/>
    <n v="1"/>
    <s v="Below 0.8"/>
  </r>
  <r>
    <s v="RF000693"/>
    <d v="2026-01-07T09:26:00"/>
    <d v="2026-01-07T00:00:00"/>
    <n v="9"/>
    <x v="1"/>
    <x v="0"/>
    <n v="1.9"/>
    <n v="64.87"/>
    <n v="65.12"/>
    <n v="1"/>
    <n v="8.1999999999999993"/>
    <n v="9.5"/>
    <n v="85"/>
    <s v="Medium"/>
    <n v="0.93799999999999994"/>
    <x v="0"/>
    <s v=""/>
    <n v="5"/>
    <n v="17"/>
    <n v="0.25"/>
    <n v="1.3"/>
    <s v="Wednesday"/>
    <s v="5-10 min"/>
    <n v="1"/>
    <s v="Between 0.8-1.0"/>
  </r>
  <r>
    <s v="RF000694"/>
    <d v="2026-01-07T09:32:00"/>
    <d v="2026-01-07T00:00:00"/>
    <n v="9"/>
    <x v="2"/>
    <x v="0"/>
    <n v="2.7"/>
    <n v="84.77"/>
    <m/>
    <n v="1.1000000000000001"/>
    <n v="8.8000000000000007"/>
    <n v="11.4"/>
    <n v="79"/>
    <s v="Medium"/>
    <n v="0.75700000000000001"/>
    <x v="2"/>
    <s v="ETA too high"/>
    <n v="4.68"/>
    <n v="5"/>
    <m/>
    <n v="2.6"/>
    <s v="Wednesday"/>
    <s v="5-10 min"/>
    <n v="0"/>
    <s v="Below 0.8"/>
  </r>
  <r>
    <s v="RF000695"/>
    <d v="2026-01-07T09:43:00"/>
    <d v="2026-01-07T00:00:00"/>
    <n v="9"/>
    <x v="2"/>
    <x v="0"/>
    <n v="5.5"/>
    <n v="157.05000000000001"/>
    <n v="156.49"/>
    <n v="1.3"/>
    <n v="8.5"/>
    <n v="11.2"/>
    <n v="96"/>
    <s v="High"/>
    <n v="0.70899999999999996"/>
    <x v="0"/>
    <s v=""/>
    <n v="4.6500000000000004"/>
    <n v="8"/>
    <n v="-0.56000000000000005"/>
    <n v="2.7"/>
    <s v="Wednesday"/>
    <s v="5-10 min"/>
    <n v="1"/>
    <s v="Below 0.8"/>
  </r>
  <r>
    <s v="RF000696"/>
    <d v="2026-01-07T09:53:00"/>
    <d v="2026-01-07T00:00:00"/>
    <n v="9"/>
    <x v="0"/>
    <x v="0"/>
    <n v="2.6"/>
    <n v="108.21"/>
    <n v="101.47"/>
    <n v="1.4"/>
    <n v="7.9"/>
    <n v="8"/>
    <n v="113"/>
    <s v="High"/>
    <n v="0.59199999999999997"/>
    <x v="0"/>
    <s v=""/>
    <n v="4.68"/>
    <n v="19"/>
    <n v="-6.74"/>
    <n v="0.1"/>
    <s v="Wednesday"/>
    <s v="5-10 min"/>
    <n v="1"/>
    <s v="Below 0.8"/>
  </r>
  <r>
    <s v="RF000697"/>
    <d v="2026-01-07T09:55:00"/>
    <d v="2026-01-07T00:00:00"/>
    <n v="9"/>
    <x v="0"/>
    <x v="0"/>
    <n v="9.1"/>
    <n v="187.22"/>
    <n v="198.63"/>
    <n v="1.1000000000000001"/>
    <n v="9"/>
    <n v="7.7"/>
    <n v="121"/>
    <s v="Medium"/>
    <n v="0.84699999999999998"/>
    <x v="0"/>
    <s v=""/>
    <n v="4.8099999999999996"/>
    <n v="31"/>
    <n v="11.41"/>
    <n v="-1.3"/>
    <s v="Wednesday"/>
    <s v="5-10 min"/>
    <n v="1"/>
    <s v="Between 0.8-1.0"/>
  </r>
  <r>
    <s v="RF000698"/>
    <d v="2026-01-07T10:01:00"/>
    <d v="2026-01-07T00:00:00"/>
    <n v="10"/>
    <x v="4"/>
    <x v="1"/>
    <n v="5.8"/>
    <n v="136.09"/>
    <n v="130.47999999999999"/>
    <n v="1.2"/>
    <n v="5.2"/>
    <n v="8.8000000000000007"/>
    <n v="53"/>
    <s v="Low"/>
    <n v="1.7150000000000001"/>
    <x v="0"/>
    <s v=""/>
    <n v="4.91"/>
    <n v="0"/>
    <n v="-5.61"/>
    <n v="3.6"/>
    <s v="Wednesday"/>
    <s v="5-10 min"/>
    <n v="1"/>
    <s v="Above 1.2"/>
  </r>
  <r>
    <s v="RF000699"/>
    <d v="2026-01-07T10:10:00"/>
    <d v="2026-01-07T00:00:00"/>
    <n v="10"/>
    <x v="2"/>
    <x v="0"/>
    <n v="5.7"/>
    <n v="147.08000000000001"/>
    <n v="153.93"/>
    <n v="1.3"/>
    <n v="7.8"/>
    <n v="9.6999999999999993"/>
    <n v="97"/>
    <s v="High"/>
    <n v="0.71399999999999997"/>
    <x v="0"/>
    <s v=""/>
    <n v="4.82"/>
    <n v="6"/>
    <n v="6.85"/>
    <n v="1.9"/>
    <s v="Wednesday"/>
    <s v="5-10 min"/>
    <n v="1"/>
    <s v="Below 0.8"/>
  </r>
  <r>
    <s v="RF000700"/>
    <d v="2026-01-07T10:30:00"/>
    <d v="2026-01-07T00:00:00"/>
    <n v="10"/>
    <x v="0"/>
    <x v="1"/>
    <n v="10.9"/>
    <n v="221.25"/>
    <n v="212.58"/>
    <n v="1.1000000000000001"/>
    <n v="2"/>
    <n v="3.7"/>
    <n v="105"/>
    <s v="Medium"/>
    <n v="0.86299999999999999"/>
    <x v="0"/>
    <s v=""/>
    <n v="4.88"/>
    <n v="0"/>
    <n v="-8.67"/>
    <n v="1.7"/>
    <s v="Wednesday"/>
    <s v="0-5 min"/>
    <n v="1"/>
    <s v="Between 0.8-1.0"/>
  </r>
  <r>
    <s v="RF000701"/>
    <d v="2026-01-07T10:34:00"/>
    <d v="2026-01-07T00:00:00"/>
    <n v="10"/>
    <x v="2"/>
    <x v="0"/>
    <n v="1.6"/>
    <n v="66.849999999999994"/>
    <m/>
    <n v="1.1000000000000001"/>
    <n v="6.8"/>
    <n v="10.4"/>
    <n v="98"/>
    <s v="Medium"/>
    <n v="0.874"/>
    <x v="2"/>
    <s v="ETA too high"/>
    <n v="4.54"/>
    <n v="14"/>
    <m/>
    <n v="3.6"/>
    <s v="Wednesday"/>
    <s v="5-10 min"/>
    <n v="0"/>
    <s v="Between 0.8-1.0"/>
  </r>
  <r>
    <s v="RF000702"/>
    <d v="2026-01-07T10:37:00"/>
    <d v="2026-01-07T00:00:00"/>
    <n v="10"/>
    <x v="0"/>
    <x v="0"/>
    <n v="7"/>
    <n v="152.32"/>
    <n v="152.83000000000001"/>
    <n v="1"/>
    <n v="5.3"/>
    <n v="8"/>
    <n v="120"/>
    <s v="Low"/>
    <n v="1.2310000000000001"/>
    <x v="0"/>
    <s v=""/>
    <n v="4.6900000000000004"/>
    <n v="21"/>
    <n v="0.51"/>
    <n v="2.7"/>
    <s v="Wednesday"/>
    <s v="5-10 min"/>
    <n v="1"/>
    <s v="Above 1.2"/>
  </r>
  <r>
    <s v="RF000703"/>
    <d v="2026-01-07T10:59:00"/>
    <d v="2026-01-07T00:00:00"/>
    <n v="10"/>
    <x v="0"/>
    <x v="0"/>
    <n v="7.2"/>
    <n v="154.21"/>
    <n v="154.76"/>
    <n v="1.1000000000000001"/>
    <n v="6"/>
    <n v="11"/>
    <n v="117"/>
    <s v="Medium"/>
    <n v="0.86599999999999999"/>
    <x v="0"/>
    <s v=""/>
    <n v="4.92"/>
    <n v="1"/>
    <n v="0.55000000000000004"/>
    <n v="5"/>
    <s v="Wednesday"/>
    <s v="5-10 min"/>
    <n v="1"/>
    <s v="Between 0.8-1.0"/>
  </r>
  <r>
    <s v="RF000704"/>
    <d v="2026-01-07T11:02:00"/>
    <d v="2026-01-07T00:00:00"/>
    <n v="11"/>
    <x v="2"/>
    <x v="0"/>
    <n v="13.2"/>
    <n v="216.56"/>
    <n v="205.03"/>
    <n v="1"/>
    <n v="3.5"/>
    <n v="3.2"/>
    <n v="108"/>
    <s v="Low"/>
    <n v="1.24"/>
    <x v="0"/>
    <s v=""/>
    <n v="4.6900000000000004"/>
    <n v="5"/>
    <n v="-11.53"/>
    <n v="-0.3"/>
    <s v="Wednesday"/>
    <s v="0-5 min"/>
    <n v="1"/>
    <s v="Above 1.2"/>
  </r>
  <r>
    <s v="RF000705"/>
    <d v="2026-01-07T11:04:00"/>
    <d v="2026-01-07T00:00:00"/>
    <n v="11"/>
    <x v="1"/>
    <x v="0"/>
    <n v="20"/>
    <n v="326.77999999999997"/>
    <m/>
    <n v="1"/>
    <n v="2"/>
    <n v="4.5"/>
    <n v="96"/>
    <s v="Medium"/>
    <n v="0.99399999999999999"/>
    <x v="1"/>
    <s v="Pickup too far"/>
    <n v="4.46"/>
    <n v="2"/>
    <m/>
    <n v="2.5"/>
    <s v="Wednesday"/>
    <s v="0-5 min"/>
    <n v="0"/>
    <s v="Between 0.8-1.0"/>
  </r>
  <r>
    <s v="RF000706"/>
    <d v="2026-01-07T11:08:00"/>
    <d v="2026-01-07T00:00:00"/>
    <n v="11"/>
    <x v="3"/>
    <x v="1"/>
    <n v="2"/>
    <n v="64.040000000000006"/>
    <n v="62.77"/>
    <n v="1"/>
    <n v="4.5999999999999996"/>
    <n v="9.4"/>
    <n v="64"/>
    <s v="Low"/>
    <n v="1.827"/>
    <x v="0"/>
    <s v=""/>
    <n v="4.97"/>
    <n v="0"/>
    <n v="-1.27"/>
    <n v="4.8"/>
    <s v="Wednesday"/>
    <s v="0-5 min"/>
    <n v="1"/>
    <s v="Above 1.2"/>
  </r>
  <r>
    <s v="RF000707"/>
    <d v="2026-01-07T11:09:00"/>
    <d v="2026-01-07T00:00:00"/>
    <n v="11"/>
    <x v="4"/>
    <x v="0"/>
    <n v="3.9"/>
    <n v="94.12"/>
    <n v="95.99"/>
    <n v="1.1000000000000001"/>
    <n v="2"/>
    <n v="1"/>
    <n v="49"/>
    <s v="Low"/>
    <n v="1.1619999999999999"/>
    <x v="0"/>
    <s v=""/>
    <n v="4.54"/>
    <n v="2"/>
    <n v="1.87"/>
    <n v="-1"/>
    <s v="Wednesday"/>
    <s v="0-5 min"/>
    <n v="1"/>
    <s v="Between 1.0-1.2"/>
  </r>
  <r>
    <s v="RF000708"/>
    <d v="2026-01-07T11:11:00"/>
    <d v="2026-01-07T00:00:00"/>
    <n v="11"/>
    <x v="2"/>
    <x v="0"/>
    <n v="1"/>
    <n v="60.86"/>
    <n v="64.95"/>
    <n v="1.1000000000000001"/>
    <n v="4.5999999999999996"/>
    <n v="2.5"/>
    <n v="97"/>
    <s v="Medium"/>
    <n v="0.93"/>
    <x v="0"/>
    <s v=""/>
    <n v="4.6900000000000004"/>
    <n v="2"/>
    <n v="4.09"/>
    <n v="-2.1"/>
    <s v="Wednesday"/>
    <s v="0-5 min"/>
    <n v="1"/>
    <s v="Between 0.8-1.0"/>
  </r>
  <r>
    <s v="RF000709"/>
    <d v="2026-01-07T11:13:00"/>
    <d v="2026-01-07T00:00:00"/>
    <n v="11"/>
    <x v="0"/>
    <x v="0"/>
    <n v="2.5"/>
    <n v="82.95"/>
    <n v="82.85"/>
    <n v="1.1000000000000001"/>
    <n v="3.9"/>
    <n v="4.5"/>
    <n v="125"/>
    <s v="Medium"/>
    <n v="0.97599999999999998"/>
    <x v="0"/>
    <s v=""/>
    <n v="4.7300000000000004"/>
    <n v="23"/>
    <n v="-0.1"/>
    <n v="0.6"/>
    <s v="Wednesday"/>
    <s v="0-5 min"/>
    <n v="1"/>
    <s v="Between 0.8-1.0"/>
  </r>
  <r>
    <s v="RF000710"/>
    <d v="2026-01-07T11:38:00"/>
    <d v="2026-01-07T00:00:00"/>
    <n v="11"/>
    <x v="1"/>
    <x v="1"/>
    <n v="13.8"/>
    <n v="254.7"/>
    <n v="256.63"/>
    <n v="1"/>
    <n v="8"/>
    <n v="8.9"/>
    <n v="79"/>
    <s v="Medium"/>
    <n v="0.90300000000000002"/>
    <x v="0"/>
    <s v=""/>
    <n v="4.3600000000000003"/>
    <n v="0"/>
    <n v="1.93"/>
    <n v="0.9"/>
    <s v="Wednesday"/>
    <s v="5-10 min"/>
    <n v="1"/>
    <s v="Between 0.8-1.0"/>
  </r>
  <r>
    <s v="RF000711"/>
    <d v="2026-01-07T12:30:00"/>
    <d v="2026-01-07T00:00:00"/>
    <n v="12"/>
    <x v="2"/>
    <x v="0"/>
    <n v="9.5"/>
    <n v="172.22"/>
    <n v="165.38"/>
    <n v="1"/>
    <n v="8.4"/>
    <n v="9.9"/>
    <n v="108"/>
    <s v="Medium"/>
    <n v="1.1259999999999999"/>
    <x v="0"/>
    <s v=""/>
    <n v="4.5199999999999996"/>
    <n v="7"/>
    <n v="-6.84"/>
    <n v="1.5"/>
    <s v="Wednesday"/>
    <s v="5-10 min"/>
    <n v="1"/>
    <s v="Between 1.0-1.2"/>
  </r>
  <r>
    <s v="RF000712"/>
    <d v="2026-01-07T12:31:00"/>
    <d v="2026-01-07T00:00:00"/>
    <n v="12"/>
    <x v="1"/>
    <x v="0"/>
    <n v="4.7"/>
    <n v="106.42"/>
    <n v="106.55"/>
    <n v="1"/>
    <n v="2"/>
    <n v="5.2"/>
    <n v="93"/>
    <s v="Low"/>
    <n v="1.409"/>
    <x v="0"/>
    <s v=""/>
    <n v="4.62"/>
    <n v="11"/>
    <n v="0.13"/>
    <n v="3.2"/>
    <s v="Wednesday"/>
    <s v="0-5 min"/>
    <n v="1"/>
    <s v="Above 1.2"/>
  </r>
  <r>
    <s v="RF000713"/>
    <d v="2026-01-07T12:33:00"/>
    <d v="2026-01-07T00:00:00"/>
    <n v="12"/>
    <x v="4"/>
    <x v="0"/>
    <n v="5.4"/>
    <n v="107.77"/>
    <m/>
    <n v="1"/>
    <n v="6.1"/>
    <n v="8.5"/>
    <n v="53"/>
    <s v="Low"/>
    <n v="1.9790000000000001"/>
    <x v="1"/>
    <s v="Pickup too far"/>
    <n v="4.91"/>
    <n v="20"/>
    <m/>
    <n v="2.4"/>
    <s v="Wednesday"/>
    <s v="5-10 min"/>
    <n v="0"/>
    <s v="Above 1.2"/>
  </r>
  <r>
    <s v="RF000714"/>
    <d v="2026-01-07T12:43:00"/>
    <d v="2026-01-07T00:00:00"/>
    <n v="12"/>
    <x v="2"/>
    <x v="0"/>
    <n v="2"/>
    <n v="72.930000000000007"/>
    <n v="72.47"/>
    <n v="1.1000000000000001"/>
    <n v="3.5"/>
    <n v="12.1"/>
    <n v="94"/>
    <s v="Medium"/>
    <n v="0.90200000000000002"/>
    <x v="0"/>
    <s v=""/>
    <n v="4.7699999999999996"/>
    <n v="5"/>
    <n v="-0.46"/>
    <n v="8.6"/>
    <s v="Wednesday"/>
    <s v="0-5 min"/>
    <n v="1"/>
    <s v="Between 0.8-1.0"/>
  </r>
  <r>
    <s v="RF000715"/>
    <d v="2026-01-07T13:17:00"/>
    <d v="2026-01-07T00:00:00"/>
    <n v="13"/>
    <x v="0"/>
    <x v="0"/>
    <n v="2.2000000000000002"/>
    <n v="75.790000000000006"/>
    <n v="76.680000000000007"/>
    <n v="1"/>
    <n v="3.3"/>
    <n v="7.9"/>
    <n v="110"/>
    <s v="Low"/>
    <n v="1.375"/>
    <x v="0"/>
    <s v=""/>
    <n v="5"/>
    <n v="5"/>
    <n v="0.89"/>
    <n v="4.5999999999999996"/>
    <s v="Wednesday"/>
    <s v="0-5 min"/>
    <n v="1"/>
    <s v="Above 1.2"/>
  </r>
  <r>
    <s v="RF000716"/>
    <d v="2026-01-07T13:21:00"/>
    <d v="2026-01-07T00:00:00"/>
    <n v="13"/>
    <x v="0"/>
    <x v="0"/>
    <n v="5.6"/>
    <n v="167"/>
    <n v="159.69999999999999"/>
    <n v="1.3"/>
    <n v="5"/>
    <n v="4.0999999999999996"/>
    <n v="102"/>
    <s v="Medium"/>
    <n v="0.74099999999999999"/>
    <x v="0"/>
    <s v=""/>
    <n v="5"/>
    <n v="5"/>
    <n v="-7.3"/>
    <n v="-0.9"/>
    <s v="Wednesday"/>
    <s v="0-5 min"/>
    <n v="1"/>
    <s v="Below 0.8"/>
  </r>
  <r>
    <s v="RF000717"/>
    <d v="2026-01-07T13:46:00"/>
    <d v="2026-01-07T00:00:00"/>
    <n v="13"/>
    <x v="2"/>
    <x v="1"/>
    <n v="3.6"/>
    <n v="89.16"/>
    <m/>
    <n v="1"/>
    <n v="7"/>
    <n v="10.5"/>
    <n v="119"/>
    <s v="Medium"/>
    <n v="1.254"/>
    <x v="1"/>
    <s v="Driver unavailable"/>
    <n v="4.67"/>
    <n v="0"/>
    <m/>
    <n v="3.5"/>
    <s v="Wednesday"/>
    <s v="5-10 min"/>
    <n v="0"/>
    <s v="Above 1.2"/>
  </r>
  <r>
    <s v="RF000718"/>
    <d v="2026-01-07T14:10:00"/>
    <d v="2026-01-07T00:00:00"/>
    <n v="14"/>
    <x v="4"/>
    <x v="0"/>
    <n v="9.1999999999999993"/>
    <n v="160.66999999999999"/>
    <n v="164.24"/>
    <n v="1"/>
    <n v="4.0999999999999996"/>
    <n v="4.8"/>
    <n v="60"/>
    <s v="Low"/>
    <n v="2.04"/>
    <x v="0"/>
    <s v=""/>
    <n v="4.76"/>
    <n v="7"/>
    <n v="3.57"/>
    <n v="0.7"/>
    <s v="Wednesday"/>
    <s v="0-5 min"/>
    <n v="1"/>
    <s v="Above 1.2"/>
  </r>
  <r>
    <s v="RF000719"/>
    <d v="2026-01-07T14:12:00"/>
    <d v="2026-01-07T00:00:00"/>
    <n v="14"/>
    <x v="0"/>
    <x v="0"/>
    <n v="10.4"/>
    <n v="189.85"/>
    <n v="188.17"/>
    <n v="1"/>
    <n v="5.4"/>
    <n v="8.1"/>
    <n v="112"/>
    <s v="Medium"/>
    <n v="0.96699999999999997"/>
    <x v="0"/>
    <s v=""/>
    <n v="4.53"/>
    <n v="6"/>
    <n v="-1.68"/>
    <n v="2.7"/>
    <s v="Wednesday"/>
    <s v="5-10 min"/>
    <n v="1"/>
    <s v="Between 0.8-1.0"/>
  </r>
  <r>
    <s v="RF000720"/>
    <d v="2026-01-07T14:13:00"/>
    <d v="2026-01-07T00:00:00"/>
    <n v="14"/>
    <x v="0"/>
    <x v="0"/>
    <n v="3.8"/>
    <n v="91.17"/>
    <n v="90.38"/>
    <n v="1"/>
    <n v="2"/>
    <n v="3.8"/>
    <n v="105"/>
    <s v="Low"/>
    <n v="1.03"/>
    <x v="0"/>
    <s v=""/>
    <n v="4.57"/>
    <n v="11"/>
    <n v="-0.79"/>
    <n v="1.8"/>
    <s v="Wednesday"/>
    <s v="0-5 min"/>
    <n v="1"/>
    <s v="Between 1.0-1.2"/>
  </r>
  <r>
    <s v="RF000721"/>
    <d v="2026-01-07T14:38:00"/>
    <d v="2026-01-07T00:00:00"/>
    <n v="14"/>
    <x v="2"/>
    <x v="0"/>
    <n v="7.3"/>
    <n v="149.57"/>
    <n v="156.63"/>
    <n v="1"/>
    <n v="2"/>
    <n v="1"/>
    <n v="123"/>
    <s v="Low"/>
    <n v="1.351"/>
    <x v="0"/>
    <s v=""/>
    <n v="4.54"/>
    <n v="46"/>
    <n v="7.06"/>
    <n v="-1"/>
    <s v="Wednesday"/>
    <s v="0-5 min"/>
    <n v="1"/>
    <s v="Above 1.2"/>
  </r>
  <r>
    <s v="RF000722"/>
    <d v="2026-01-07T14:45:00"/>
    <d v="2026-01-07T00:00:00"/>
    <n v="14"/>
    <x v="0"/>
    <x v="1"/>
    <n v="5.4"/>
    <n v="131.72999999999999"/>
    <n v="126.33"/>
    <n v="1"/>
    <n v="3.1"/>
    <n v="1.8"/>
    <n v="126"/>
    <s v="Low"/>
    <n v="1.35"/>
    <x v="0"/>
    <s v=""/>
    <n v="4.37"/>
    <n v="0"/>
    <n v="-5.4"/>
    <n v="-1.3"/>
    <s v="Wednesday"/>
    <s v="0-5 min"/>
    <n v="1"/>
    <s v="Above 1.2"/>
  </r>
  <r>
    <s v="RF000723"/>
    <d v="2026-01-07T14:59:00"/>
    <d v="2026-01-07T00:00:00"/>
    <n v="14"/>
    <x v="0"/>
    <x v="0"/>
    <n v="5.2"/>
    <n v="123.37"/>
    <n v="117.53"/>
    <n v="1"/>
    <n v="4.5"/>
    <n v="5.8"/>
    <n v="114"/>
    <s v="Medium"/>
    <n v="0.97"/>
    <x v="0"/>
    <s v=""/>
    <n v="4.51"/>
    <n v="6"/>
    <n v="-5.84"/>
    <n v="1.3"/>
    <s v="Wednesday"/>
    <s v="0-5 min"/>
    <n v="1"/>
    <s v="Between 0.8-1.0"/>
  </r>
  <r>
    <s v="RF000724"/>
    <d v="2026-01-07T15:10:00"/>
    <d v="2026-01-07T00:00:00"/>
    <n v="15"/>
    <x v="4"/>
    <x v="0"/>
    <n v="13.5"/>
    <n v="206.23"/>
    <n v="208.3"/>
    <n v="1"/>
    <n v="5.9"/>
    <n v="9"/>
    <n v="62"/>
    <s v="Low"/>
    <n v="1.877"/>
    <x v="0"/>
    <s v=""/>
    <n v="5"/>
    <n v="52"/>
    <n v="2.0699999999999998"/>
    <n v="3.1"/>
    <s v="Wednesday"/>
    <s v="5-10 min"/>
    <n v="1"/>
    <s v="Above 1.2"/>
  </r>
  <r>
    <s v="RF000725"/>
    <d v="2026-01-07T15:13:00"/>
    <d v="2026-01-07T00:00:00"/>
    <n v="15"/>
    <x v="2"/>
    <x v="0"/>
    <n v="1.7"/>
    <n v="68.83"/>
    <n v="73.959999999999994"/>
    <n v="1.1000000000000001"/>
    <n v="3.3"/>
    <n v="1"/>
    <n v="108"/>
    <s v="Medium"/>
    <n v="1.0669999999999999"/>
    <x v="0"/>
    <s v=""/>
    <n v="4.84"/>
    <n v="28"/>
    <n v="5.13"/>
    <n v="-2.2999999999999998"/>
    <s v="Wednesday"/>
    <s v="0-5 min"/>
    <n v="1"/>
    <s v="Between 1.0-1.2"/>
  </r>
  <r>
    <s v="RF000726"/>
    <d v="2026-01-07T15:32:00"/>
    <d v="2026-01-07T00:00:00"/>
    <n v="15"/>
    <x v="4"/>
    <x v="1"/>
    <n v="13.2"/>
    <n v="232.12"/>
    <m/>
    <n v="1"/>
    <n v="7.4"/>
    <n v="12.4"/>
    <n v="58"/>
    <s v="Low"/>
    <n v="1.2869999999999999"/>
    <x v="1"/>
    <s v="Driver unavailable"/>
    <n v="4.32"/>
    <n v="0"/>
    <m/>
    <n v="5"/>
    <s v="Wednesday"/>
    <s v="5-10 min"/>
    <n v="0"/>
    <s v="Above 1.2"/>
  </r>
  <r>
    <s v="RF000727"/>
    <d v="2026-01-07T15:54:00"/>
    <d v="2026-01-07T00:00:00"/>
    <n v="15"/>
    <x v="1"/>
    <x v="0"/>
    <n v="9.6999999999999993"/>
    <n v="205.39"/>
    <n v="204.81"/>
    <n v="1"/>
    <n v="3.9"/>
    <n v="7.4"/>
    <n v="80"/>
    <s v="Low"/>
    <n v="1.2230000000000001"/>
    <x v="0"/>
    <s v=""/>
    <n v="4.62"/>
    <n v="4"/>
    <n v="-0.57999999999999996"/>
    <n v="3.5"/>
    <s v="Wednesday"/>
    <s v="0-5 min"/>
    <n v="1"/>
    <s v="Above 1.2"/>
  </r>
  <r>
    <s v="RF000728"/>
    <d v="2026-01-07T15:54:00"/>
    <d v="2026-01-07T00:00:00"/>
    <n v="15"/>
    <x v="3"/>
    <x v="0"/>
    <n v="7"/>
    <n v="144.61000000000001"/>
    <n v="146.01"/>
    <n v="1.1000000000000001"/>
    <n v="3"/>
    <n v="1"/>
    <n v="53"/>
    <s v="Low"/>
    <n v="1.3480000000000001"/>
    <x v="0"/>
    <s v=""/>
    <n v="4.87"/>
    <n v="4"/>
    <n v="1.4"/>
    <n v="-2"/>
    <s v="Wednesday"/>
    <s v="0-5 min"/>
    <n v="1"/>
    <s v="Above 1.2"/>
  </r>
  <r>
    <s v="RF000729"/>
    <d v="2026-01-07T15:57:00"/>
    <d v="2026-01-07T00:00:00"/>
    <n v="15"/>
    <x v="4"/>
    <x v="0"/>
    <n v="9"/>
    <n v="167.02"/>
    <m/>
    <n v="1.1000000000000001"/>
    <n v="6.3"/>
    <n v="7.1"/>
    <n v="47"/>
    <s v="Low"/>
    <n v="1.899"/>
    <x v="2"/>
    <s v="Pickup issue"/>
    <n v="4.58"/>
    <n v="1"/>
    <m/>
    <n v="0.8"/>
    <s v="Wednesday"/>
    <s v="5-10 min"/>
    <n v="0"/>
    <s v="Above 1.2"/>
  </r>
  <r>
    <s v="RF000730"/>
    <d v="2026-01-07T15:59:00"/>
    <d v="2026-01-07T00:00:00"/>
    <n v="15"/>
    <x v="0"/>
    <x v="0"/>
    <n v="5.0999999999999996"/>
    <n v="119.25"/>
    <n v="124.26"/>
    <n v="1"/>
    <n v="6.2"/>
    <n v="9.8000000000000007"/>
    <n v="141"/>
    <s v="Medium"/>
    <n v="1.1180000000000001"/>
    <x v="0"/>
    <s v=""/>
    <n v="4.78"/>
    <n v="19"/>
    <n v="5.01"/>
    <n v="3.6"/>
    <s v="Wednesday"/>
    <s v="5-10 min"/>
    <n v="1"/>
    <s v="Between 1.0-1.2"/>
  </r>
  <r>
    <s v="RF000731"/>
    <d v="2026-01-07T16:13:00"/>
    <d v="2026-01-07T00:00:00"/>
    <n v="16"/>
    <x v="0"/>
    <x v="0"/>
    <n v="3.7"/>
    <n v="98.6"/>
    <n v="95.68"/>
    <n v="1"/>
    <n v="2.4"/>
    <n v="6.8"/>
    <n v="100"/>
    <s v="Medium"/>
    <n v="0.78300000000000003"/>
    <x v="0"/>
    <s v=""/>
    <n v="4.24"/>
    <n v="8"/>
    <n v="-2.92"/>
    <n v="4.4000000000000004"/>
    <s v="Wednesday"/>
    <s v="0-5 min"/>
    <n v="1"/>
    <s v="Below 0.8"/>
  </r>
  <r>
    <s v="RF000732"/>
    <d v="2026-01-07T16:31:00"/>
    <d v="2026-01-07T00:00:00"/>
    <n v="16"/>
    <x v="4"/>
    <x v="0"/>
    <n v="2.8"/>
    <n v="84.75"/>
    <m/>
    <n v="1"/>
    <n v="8.1"/>
    <n v="4.8"/>
    <n v="53"/>
    <s v="Low"/>
    <n v="1.4390000000000001"/>
    <x v="2"/>
    <s v="ETA too high"/>
    <n v="4.38"/>
    <n v="1"/>
    <m/>
    <n v="-3.3"/>
    <s v="Wednesday"/>
    <s v="5-10 min"/>
    <n v="0"/>
    <s v="Above 1.2"/>
  </r>
  <r>
    <s v="RF000733"/>
    <d v="2026-01-07T17:31:00"/>
    <d v="2026-01-07T00:00:00"/>
    <n v="17"/>
    <x v="2"/>
    <x v="1"/>
    <n v="9.9"/>
    <n v="208.48"/>
    <n v="219.83"/>
    <n v="1.1000000000000001"/>
    <n v="5.0999999999999996"/>
    <n v="4"/>
    <n v="98"/>
    <s v="Medium"/>
    <n v="0.84199999999999997"/>
    <x v="0"/>
    <s v=""/>
    <n v="4.59"/>
    <n v="0"/>
    <n v="11.35"/>
    <n v="-1.1000000000000001"/>
    <s v="Wednesday"/>
    <s v="5-10 min"/>
    <n v="1"/>
    <s v="Between 0.8-1.0"/>
  </r>
  <r>
    <s v="RF000734"/>
    <d v="2026-01-07T17:49:00"/>
    <d v="2026-01-07T00:00:00"/>
    <n v="17"/>
    <x v="4"/>
    <x v="0"/>
    <n v="6.5"/>
    <n v="129.58000000000001"/>
    <m/>
    <n v="1.1000000000000001"/>
    <n v="4.8"/>
    <n v="8.6999999999999993"/>
    <n v="49"/>
    <s v="Low"/>
    <n v="1.357"/>
    <x v="2"/>
    <s v="Fare too high"/>
    <n v="4.74"/>
    <n v="5"/>
    <m/>
    <n v="3.9"/>
    <s v="Wednesday"/>
    <s v="0-5 min"/>
    <n v="0"/>
    <s v="Above 1.2"/>
  </r>
  <r>
    <s v="RF000735"/>
    <d v="2026-01-07T17:57:00"/>
    <d v="2026-01-07T00:00:00"/>
    <n v="17"/>
    <x v="0"/>
    <x v="0"/>
    <n v="16.2"/>
    <n v="418.19"/>
    <m/>
    <n v="1.4"/>
    <n v="6.9"/>
    <n v="4.5999999999999996"/>
    <n v="100"/>
    <s v="High"/>
    <n v="0.55100000000000005"/>
    <x v="2"/>
    <s v="Changed plans"/>
    <n v="4.78"/>
    <n v="6"/>
    <m/>
    <n v="-2.2999999999999998"/>
    <s v="Wednesday"/>
    <s v="5-10 min"/>
    <n v="0"/>
    <s v="Below 0.8"/>
  </r>
  <r>
    <s v="RF000736"/>
    <d v="2026-01-07T17:59:00"/>
    <d v="2026-01-07T00:00:00"/>
    <n v="17"/>
    <x v="4"/>
    <x v="0"/>
    <n v="9.3000000000000007"/>
    <n v="161.81"/>
    <n v="156.44"/>
    <n v="1"/>
    <n v="4.3"/>
    <n v="6.9"/>
    <n v="48"/>
    <s v="Low"/>
    <n v="1.175"/>
    <x v="0"/>
    <s v=""/>
    <n v="4.34"/>
    <n v="2"/>
    <n v="-5.37"/>
    <n v="2.6"/>
    <s v="Wednesday"/>
    <s v="0-5 min"/>
    <n v="1"/>
    <s v="Between 1.0-1.2"/>
  </r>
  <r>
    <s v="RF000737"/>
    <d v="2026-01-07T18:02:00"/>
    <d v="2026-01-07T00:00:00"/>
    <n v="18"/>
    <x v="1"/>
    <x v="0"/>
    <n v="7"/>
    <n v="202.79"/>
    <m/>
    <n v="1.3"/>
    <n v="3.4"/>
    <n v="4.3"/>
    <n v="78"/>
    <s v="Medium"/>
    <n v="0.77400000000000002"/>
    <x v="1"/>
    <s v="Driver unavailable"/>
    <n v="4.7"/>
    <n v="12"/>
    <m/>
    <n v="0.9"/>
    <s v="Wednesday"/>
    <s v="0-5 min"/>
    <n v="0"/>
    <s v="Below 0.8"/>
  </r>
  <r>
    <s v="RF000738"/>
    <d v="2026-01-07T18:18:00"/>
    <d v="2026-01-07T00:00:00"/>
    <n v="18"/>
    <x v="1"/>
    <x v="0"/>
    <n v="3.6"/>
    <n v="102.24"/>
    <n v="102.33"/>
    <n v="1.1000000000000001"/>
    <n v="7.3"/>
    <n v="7.5"/>
    <n v="65"/>
    <s v="Medium"/>
    <n v="0.78300000000000003"/>
    <x v="0"/>
    <s v=""/>
    <n v="4.9000000000000004"/>
    <n v="12"/>
    <n v="0.09"/>
    <n v="0.2"/>
    <s v="Wednesday"/>
    <s v="5-10 min"/>
    <n v="1"/>
    <s v="Below 0.8"/>
  </r>
  <r>
    <s v="RF000739"/>
    <d v="2026-01-07T18:42:00"/>
    <d v="2026-01-07T00:00:00"/>
    <n v="18"/>
    <x v="4"/>
    <x v="1"/>
    <n v="4.0999999999999996"/>
    <n v="115.43"/>
    <n v="116.1"/>
    <n v="1.1000000000000001"/>
    <n v="4.8"/>
    <n v="1"/>
    <n v="44"/>
    <s v="Medium"/>
    <n v="0.877"/>
    <x v="0"/>
    <s v=""/>
    <n v="4.46"/>
    <n v="0"/>
    <n v="0.67"/>
    <n v="-3.8"/>
    <s v="Wednesday"/>
    <s v="0-5 min"/>
    <n v="1"/>
    <s v="Between 0.8-1.0"/>
  </r>
  <r>
    <s v="RF000740"/>
    <d v="2026-01-07T18:45:00"/>
    <d v="2026-01-07T00:00:00"/>
    <n v="18"/>
    <x v="3"/>
    <x v="0"/>
    <n v="3.3"/>
    <n v="90.36"/>
    <n v="89.34"/>
    <n v="1.1000000000000001"/>
    <n v="6.2"/>
    <n v="10.199999999999999"/>
    <n v="38"/>
    <s v="Low"/>
    <n v="0.74399999999999999"/>
    <x v="0"/>
    <s v=""/>
    <n v="4.71"/>
    <n v="5"/>
    <n v="-1.02"/>
    <n v="4"/>
    <s v="Wednesday"/>
    <s v="5-10 min"/>
    <n v="1"/>
    <s v="Below 0.8"/>
  </r>
  <r>
    <s v="RF000741"/>
    <d v="2026-01-07T18:55:00"/>
    <d v="2026-01-07T00:00:00"/>
    <n v="18"/>
    <x v="2"/>
    <x v="0"/>
    <n v="7.7"/>
    <n v="189.86"/>
    <n v="180.32"/>
    <n v="1.2"/>
    <n v="10.6"/>
    <n v="9.4"/>
    <n v="69"/>
    <s v="High"/>
    <n v="0.51700000000000002"/>
    <x v="0"/>
    <s v=""/>
    <n v="4.74"/>
    <n v="102"/>
    <n v="-9.5399999999999991"/>
    <n v="-1.2"/>
    <s v="Wednesday"/>
    <s v="10-15 min"/>
    <n v="1"/>
    <s v="Below 0.8"/>
  </r>
  <r>
    <s v="RF000742"/>
    <d v="2026-01-07T19:49:00"/>
    <d v="2026-01-07T00:00:00"/>
    <n v="19"/>
    <x v="1"/>
    <x v="0"/>
    <n v="5"/>
    <n v="132.06"/>
    <n v="133.62"/>
    <n v="1.1000000000000001"/>
    <n v="9.1"/>
    <n v="8.3000000000000007"/>
    <n v="63"/>
    <s v="Medium"/>
    <n v="0.58199999999999996"/>
    <x v="0"/>
    <s v=""/>
    <n v="4.8600000000000003"/>
    <n v="2"/>
    <n v="1.56"/>
    <n v="-0.8"/>
    <s v="Wednesday"/>
    <s v="5-10 min"/>
    <n v="1"/>
    <s v="Below 0.8"/>
  </r>
  <r>
    <s v="RF000743"/>
    <d v="2026-01-07T20:02:00"/>
    <d v="2026-01-07T00:00:00"/>
    <n v="20"/>
    <x v="2"/>
    <x v="0"/>
    <n v="3.7"/>
    <n v="86.05"/>
    <n v="86.38"/>
    <n v="1"/>
    <n v="6.1"/>
    <n v="8.4"/>
    <n v="103"/>
    <s v="Medium"/>
    <n v="0.879"/>
    <x v="0"/>
    <s v=""/>
    <n v="4.78"/>
    <n v="4"/>
    <n v="0.33"/>
    <n v="2.2999999999999998"/>
    <s v="Wednesday"/>
    <s v="5-10 min"/>
    <n v="1"/>
    <s v="Between 0.8-1.0"/>
  </r>
  <r>
    <s v="RF000744"/>
    <d v="2026-01-07T20:21:00"/>
    <d v="2026-01-07T00:00:00"/>
    <n v="20"/>
    <x v="4"/>
    <x v="0"/>
    <n v="17.100000000000001"/>
    <n v="290.31"/>
    <n v="300.77"/>
    <n v="1"/>
    <n v="9.3000000000000007"/>
    <n v="10.1"/>
    <n v="48"/>
    <s v="Low"/>
    <n v="1.3580000000000001"/>
    <x v="0"/>
    <s v=""/>
    <n v="4.71"/>
    <n v="15"/>
    <n v="10.46"/>
    <n v="0.8"/>
    <s v="Wednesday"/>
    <s v="5-10 min"/>
    <n v="1"/>
    <s v="Above 1.2"/>
  </r>
  <r>
    <s v="RF000745"/>
    <d v="2026-01-07T20:54:00"/>
    <d v="2026-01-07T00:00:00"/>
    <n v="20"/>
    <x v="2"/>
    <x v="1"/>
    <n v="11.6"/>
    <n v="223.44"/>
    <n v="210.15"/>
    <n v="1"/>
    <n v="2.7"/>
    <n v="3.5"/>
    <n v="101"/>
    <s v="Low"/>
    <n v="1.1950000000000001"/>
    <x v="0"/>
    <s v=""/>
    <n v="4.6500000000000004"/>
    <n v="0"/>
    <n v="-13.29"/>
    <n v="0.8"/>
    <s v="Wednesday"/>
    <s v="0-5 min"/>
    <n v="1"/>
    <s v="Between 1.0-1.2"/>
  </r>
  <r>
    <s v="RF000746"/>
    <d v="2026-01-07T20:56:00"/>
    <d v="2026-01-07T00:00:00"/>
    <n v="20"/>
    <x v="0"/>
    <x v="1"/>
    <n v="5.7"/>
    <n v="170.31"/>
    <n v="163.66999999999999"/>
    <n v="1.3"/>
    <n v="6.8"/>
    <n v="7.3"/>
    <n v="107"/>
    <s v="Medium"/>
    <n v="0.79200000000000004"/>
    <x v="0"/>
    <s v=""/>
    <n v="4.71"/>
    <n v="0"/>
    <n v="-6.64"/>
    <n v="0.5"/>
    <s v="Wednesday"/>
    <s v="5-10 min"/>
    <n v="1"/>
    <s v="Below 0.8"/>
  </r>
  <r>
    <s v="RF000747"/>
    <d v="2026-01-07T21:21:00"/>
    <d v="2026-01-07T00:00:00"/>
    <n v="21"/>
    <x v="0"/>
    <x v="0"/>
    <n v="6.1"/>
    <n v="121.49"/>
    <n v="118.43"/>
    <n v="1"/>
    <n v="7.6"/>
    <n v="6.7"/>
    <n v="114"/>
    <s v="Medium"/>
    <n v="0.97499999999999998"/>
    <x v="0"/>
    <s v=""/>
    <n v="5"/>
    <n v="23"/>
    <n v="-3.06"/>
    <n v="-0.9"/>
    <s v="Wednesday"/>
    <s v="5-10 min"/>
    <n v="1"/>
    <s v="Between 0.8-1.0"/>
  </r>
  <r>
    <s v="RF000748"/>
    <d v="2026-01-07T21:28:00"/>
    <d v="2026-01-07T00:00:00"/>
    <n v="21"/>
    <x v="4"/>
    <x v="0"/>
    <n v="9.6"/>
    <n v="157.6"/>
    <n v="145.4"/>
    <n v="1"/>
    <n v="8"/>
    <n v="6.9"/>
    <n v="48"/>
    <s v="Low"/>
    <n v="1.72"/>
    <x v="0"/>
    <s v=""/>
    <n v="4.4800000000000004"/>
    <n v="14"/>
    <n v="-12.2"/>
    <n v="-1.1000000000000001"/>
    <s v="Wednesday"/>
    <s v="5-10 min"/>
    <n v="1"/>
    <s v="Above 1.2"/>
  </r>
  <r>
    <s v="RF000749"/>
    <d v="2026-01-07T21:32:00"/>
    <d v="2026-01-07T00:00:00"/>
    <n v="21"/>
    <x v="4"/>
    <x v="0"/>
    <n v="5.0999999999999996"/>
    <n v="105.29"/>
    <n v="107.13"/>
    <n v="1"/>
    <n v="2"/>
    <n v="4.5999999999999996"/>
    <n v="53"/>
    <s v="Low"/>
    <n v="1.107"/>
    <x v="0"/>
    <s v=""/>
    <n v="4.5"/>
    <n v="12"/>
    <n v="1.84"/>
    <n v="2.6"/>
    <s v="Wednesday"/>
    <s v="0-5 min"/>
    <n v="1"/>
    <s v="Between 1.0-1.2"/>
  </r>
  <r>
    <s v="RF000750"/>
    <d v="2026-01-07T21:40:00"/>
    <d v="2026-01-07T00:00:00"/>
    <n v="21"/>
    <x v="4"/>
    <x v="0"/>
    <n v="2"/>
    <n v="69.739999999999995"/>
    <n v="68.22"/>
    <n v="1.1000000000000001"/>
    <n v="3.2"/>
    <n v="1.2"/>
    <n v="54"/>
    <s v="Low"/>
    <n v="1.22"/>
    <x v="0"/>
    <s v=""/>
    <n v="4.76"/>
    <n v="9"/>
    <n v="-1.52"/>
    <n v="-2"/>
    <s v="Wednesday"/>
    <s v="0-5 min"/>
    <n v="1"/>
    <s v="Above 1.2"/>
  </r>
  <r>
    <s v="RF000751"/>
    <d v="2026-01-07T21:45:00"/>
    <d v="2026-01-07T00:00:00"/>
    <n v="21"/>
    <x v="0"/>
    <x v="1"/>
    <n v="3.4"/>
    <n v="104.14"/>
    <m/>
    <n v="1.1000000000000001"/>
    <n v="7.2"/>
    <n v="6"/>
    <n v="136"/>
    <s v="Low"/>
    <n v="1.381"/>
    <x v="2"/>
    <s v="ETA too high"/>
    <n v="4.45"/>
    <n v="0"/>
    <m/>
    <n v="-1.2"/>
    <s v="Wednesday"/>
    <s v="5-10 min"/>
    <n v="0"/>
    <s v="Above 1.2"/>
  </r>
  <r>
    <s v="RF000752"/>
    <d v="2026-01-07T21:45:00"/>
    <d v="2026-01-07T00:00:00"/>
    <n v="21"/>
    <x v="3"/>
    <x v="0"/>
    <n v="6.1"/>
    <n v="114.98"/>
    <n v="114.92"/>
    <n v="1"/>
    <n v="3.8"/>
    <n v="4.7"/>
    <n v="58"/>
    <s v="Low"/>
    <n v="1.2749999999999999"/>
    <x v="0"/>
    <s v=""/>
    <n v="4.43"/>
    <n v="6"/>
    <n v="-0.06"/>
    <n v="0.9"/>
    <s v="Wednesday"/>
    <s v="0-5 min"/>
    <n v="1"/>
    <s v="Above 1.2"/>
  </r>
  <r>
    <s v="RF000753"/>
    <d v="2026-01-07T23:13:00"/>
    <d v="2026-01-07T00:00:00"/>
    <n v="23"/>
    <x v="2"/>
    <x v="0"/>
    <n v="6.1"/>
    <n v="123.56"/>
    <n v="118.31"/>
    <n v="1"/>
    <n v="4.4000000000000004"/>
    <n v="7.1"/>
    <n v="120"/>
    <s v="Low"/>
    <n v="1.4750000000000001"/>
    <x v="0"/>
    <s v=""/>
    <n v="5"/>
    <n v="7"/>
    <n v="-5.25"/>
    <n v="2.7"/>
    <s v="Wednesday"/>
    <s v="0-5 min"/>
    <n v="1"/>
    <s v="Above 1.2"/>
  </r>
  <r>
    <s v="RF000754"/>
    <d v="2026-01-07T23:15:00"/>
    <d v="2026-01-07T00:00:00"/>
    <n v="23"/>
    <x v="2"/>
    <x v="0"/>
    <n v="1.4"/>
    <n v="58.13"/>
    <n v="57.27"/>
    <n v="1"/>
    <n v="3.3"/>
    <n v="1.8"/>
    <n v="111"/>
    <s v="Medium"/>
    <n v="1.1240000000000001"/>
    <x v="0"/>
    <s v=""/>
    <n v="4.75"/>
    <n v="17"/>
    <n v="-0.86"/>
    <n v="-1.5"/>
    <s v="Wednesday"/>
    <s v="0-5 min"/>
    <n v="1"/>
    <s v="Between 1.0-1.2"/>
  </r>
  <r>
    <s v="RF000755"/>
    <d v="2026-01-07T23:30:00"/>
    <d v="2026-01-07T00:00:00"/>
    <n v="23"/>
    <x v="0"/>
    <x v="0"/>
    <n v="9.5"/>
    <n v="200.47"/>
    <m/>
    <n v="1"/>
    <n v="4.2"/>
    <n v="2.5"/>
    <n v="115"/>
    <s v="Low"/>
    <n v="1.17"/>
    <x v="2"/>
    <s v="Fare too high"/>
    <n v="4.82"/>
    <n v="11"/>
    <m/>
    <n v="-1.7"/>
    <s v="Wednesday"/>
    <s v="0-5 min"/>
    <n v="0"/>
    <s v="Between 1.0-1.2"/>
  </r>
  <r>
    <s v="RF000756"/>
    <d v="2026-01-07T23:42:00"/>
    <d v="2026-01-07T00:00:00"/>
    <n v="23"/>
    <x v="1"/>
    <x v="1"/>
    <n v="1.5"/>
    <n v="61.41"/>
    <n v="57.71"/>
    <n v="1"/>
    <n v="2"/>
    <n v="1.9"/>
    <n v="102"/>
    <s v="Low"/>
    <n v="1.573"/>
    <x v="0"/>
    <s v=""/>
    <n v="4.6900000000000004"/>
    <n v="0"/>
    <n v="-3.7"/>
    <n v="-0.1"/>
    <s v="Wednesday"/>
    <s v="0-5 min"/>
    <n v="1"/>
    <s v="Above 1.2"/>
  </r>
  <r>
    <s v="RF000757"/>
    <d v="2026-01-07T23:45:00"/>
    <d v="2026-01-07T00:00:00"/>
    <n v="23"/>
    <x v="0"/>
    <x v="0"/>
    <n v="2.5"/>
    <n v="90.49"/>
    <n v="87.7"/>
    <n v="1.1000000000000001"/>
    <n v="3.7"/>
    <n v="1.9"/>
    <n v="144"/>
    <s v="Medium"/>
    <n v="1.137"/>
    <x v="0"/>
    <s v=""/>
    <n v="4.9000000000000004"/>
    <n v="16"/>
    <n v="-2.79"/>
    <n v="-1.8"/>
    <s v="Wednesday"/>
    <s v="0-5 min"/>
    <n v="1"/>
    <s v="Between 1.0-1.2"/>
  </r>
  <r>
    <s v="RF000758"/>
    <d v="2026-01-07T23:55:00"/>
    <d v="2026-01-07T00:00:00"/>
    <n v="23"/>
    <x v="1"/>
    <x v="1"/>
    <n v="10.1"/>
    <n v="207.92"/>
    <m/>
    <n v="1"/>
    <n v="4.2"/>
    <n v="4.5999999999999996"/>
    <n v="96"/>
    <s v="Medium"/>
    <n v="1.177"/>
    <x v="2"/>
    <s v="Pickup issue"/>
    <n v="4.7699999999999996"/>
    <n v="0"/>
    <m/>
    <n v="0.4"/>
    <s v="Wednesday"/>
    <s v="0-5 min"/>
    <n v="0"/>
    <s v="Between 1.0-1.2"/>
  </r>
  <r>
    <s v="RF000759"/>
    <d v="2026-01-08T00:02:00"/>
    <d v="2026-01-08T00:00:00"/>
    <n v="0"/>
    <x v="0"/>
    <x v="0"/>
    <n v="4.9000000000000004"/>
    <n v="120.6"/>
    <n v="128.03"/>
    <n v="1"/>
    <n v="4"/>
    <n v="1"/>
    <n v="119"/>
    <s v="Medium"/>
    <n v="0.90100000000000002"/>
    <x v="0"/>
    <s v=""/>
    <n v="4.5199999999999996"/>
    <n v="5"/>
    <n v="7.43"/>
    <n v="-3"/>
    <s v="Thursday"/>
    <s v="0-5 min"/>
    <n v="1"/>
    <s v="Between 0.8-1.0"/>
  </r>
  <r>
    <s v="RF000760"/>
    <d v="2026-01-08T00:07:00"/>
    <d v="2026-01-08T00:00:00"/>
    <n v="0"/>
    <x v="0"/>
    <x v="0"/>
    <n v="12.3"/>
    <n v="202.67"/>
    <n v="208.57"/>
    <n v="1"/>
    <n v="4.4000000000000004"/>
    <n v="9.6999999999999993"/>
    <n v="132"/>
    <s v="Medium"/>
    <n v="1.2649999999999999"/>
    <x v="0"/>
    <s v=""/>
    <n v="4.8"/>
    <n v="2"/>
    <n v="5.9"/>
    <n v="5.3"/>
    <s v="Thursday"/>
    <s v="0-5 min"/>
    <n v="1"/>
    <s v="Above 1.2"/>
  </r>
  <r>
    <s v="RF000761"/>
    <d v="2026-01-08T00:42:00"/>
    <d v="2026-01-08T00:00:00"/>
    <n v="0"/>
    <x v="0"/>
    <x v="0"/>
    <n v="11"/>
    <n v="242.15"/>
    <n v="242.78"/>
    <n v="1.1000000000000001"/>
    <n v="2"/>
    <n v="2.6"/>
    <n v="130"/>
    <s v="Low"/>
    <n v="1.5409999999999999"/>
    <x v="0"/>
    <s v=""/>
    <n v="4.59"/>
    <n v="3"/>
    <n v="0.63"/>
    <n v="0.6"/>
    <s v="Thursday"/>
    <s v="0-5 min"/>
    <n v="1"/>
    <s v="Above 1.2"/>
  </r>
  <r>
    <s v="RF000762"/>
    <d v="2026-01-08T00:49:00"/>
    <d v="2026-01-08T00:00:00"/>
    <n v="0"/>
    <x v="4"/>
    <x v="0"/>
    <n v="2"/>
    <n v="76.44"/>
    <n v="80.88"/>
    <n v="1.1000000000000001"/>
    <n v="4.8"/>
    <n v="1"/>
    <n v="69"/>
    <s v="Low"/>
    <n v="1.8140000000000001"/>
    <x v="0"/>
    <s v=""/>
    <n v="4.6500000000000004"/>
    <n v="51"/>
    <n v="4.4400000000000004"/>
    <n v="-3.8"/>
    <s v="Thursday"/>
    <s v="0-5 min"/>
    <n v="1"/>
    <s v="Above 1.2"/>
  </r>
  <r>
    <s v="RF000763"/>
    <d v="2026-01-08T01:02:00"/>
    <d v="2026-01-08T00:00:00"/>
    <n v="1"/>
    <x v="2"/>
    <x v="0"/>
    <n v="4.3"/>
    <n v="110.89"/>
    <n v="107.41"/>
    <n v="1.1000000000000001"/>
    <n v="7.7"/>
    <n v="6.8"/>
    <n v="125"/>
    <s v="Medium"/>
    <n v="1.2"/>
    <x v="0"/>
    <s v=""/>
    <n v="4.59"/>
    <n v="2"/>
    <n v="-3.48"/>
    <n v="-0.9"/>
    <s v="Thursday"/>
    <s v="5-10 min"/>
    <n v="1"/>
    <s v="Between 1.0-1.2"/>
  </r>
  <r>
    <s v="RF000764"/>
    <d v="2026-01-08T02:05:00"/>
    <d v="2026-01-08T00:00:00"/>
    <n v="2"/>
    <x v="4"/>
    <x v="0"/>
    <n v="3.6"/>
    <n v="96.98"/>
    <n v="100.45"/>
    <n v="1"/>
    <n v="6.9"/>
    <n v="7.9"/>
    <n v="57"/>
    <s v="Low"/>
    <n v="1.593"/>
    <x v="0"/>
    <s v=""/>
    <n v="4.4000000000000004"/>
    <n v="3"/>
    <n v="3.47"/>
    <n v="1"/>
    <s v="Thursday"/>
    <s v="5-10 min"/>
    <n v="1"/>
    <s v="Above 1.2"/>
  </r>
  <r>
    <s v="RF000765"/>
    <d v="2026-01-08T02:08:00"/>
    <d v="2026-01-08T00:00:00"/>
    <n v="2"/>
    <x v="3"/>
    <x v="0"/>
    <n v="3.9"/>
    <n v="100.19"/>
    <m/>
    <n v="1"/>
    <n v="5.7"/>
    <n v="6.1"/>
    <n v="78"/>
    <s v="Low"/>
    <n v="2.2000000000000002"/>
    <x v="2"/>
    <s v="ETA too high"/>
    <n v="4.8600000000000003"/>
    <n v="12"/>
    <m/>
    <n v="0.4"/>
    <s v="Thursday"/>
    <s v="5-10 min"/>
    <n v="0"/>
    <s v="Above 1.2"/>
  </r>
  <r>
    <s v="RF000766"/>
    <d v="2026-01-08T02:09:00"/>
    <d v="2026-01-08T00:00:00"/>
    <n v="2"/>
    <x v="3"/>
    <x v="0"/>
    <n v="3.5"/>
    <n v="94.18"/>
    <n v="97.23"/>
    <n v="1"/>
    <n v="4.7"/>
    <n v="1.5"/>
    <n v="75"/>
    <s v="Low"/>
    <n v="2.2000000000000002"/>
    <x v="0"/>
    <s v=""/>
    <n v="4.43"/>
    <n v="5"/>
    <n v="3.05"/>
    <n v="-3.2"/>
    <s v="Thursday"/>
    <s v="0-5 min"/>
    <n v="1"/>
    <s v="Above 1.2"/>
  </r>
  <r>
    <s v="RF000767"/>
    <d v="2026-01-08T02:14:00"/>
    <d v="2026-01-08T00:00:00"/>
    <n v="2"/>
    <x v="3"/>
    <x v="1"/>
    <n v="2.4"/>
    <n v="74.56"/>
    <n v="79.92"/>
    <n v="1"/>
    <n v="2.7"/>
    <n v="7.2"/>
    <n v="76"/>
    <s v="Low"/>
    <n v="1.8160000000000001"/>
    <x v="0"/>
    <s v=""/>
    <n v="4.7300000000000004"/>
    <n v="0"/>
    <n v="5.36"/>
    <n v="4.5"/>
    <s v="Thursday"/>
    <s v="0-5 min"/>
    <n v="1"/>
    <s v="Above 1.2"/>
  </r>
  <r>
    <s v="RF000768"/>
    <d v="2026-01-08T02:25:00"/>
    <d v="2026-01-08T00:00:00"/>
    <n v="2"/>
    <x v="1"/>
    <x v="0"/>
    <n v="11.6"/>
    <n v="207.24"/>
    <m/>
    <n v="1"/>
    <n v="3.2"/>
    <n v="6.5"/>
    <n v="103"/>
    <s v="Low"/>
    <n v="1.764"/>
    <x v="1"/>
    <s v="Driver unavailable"/>
    <n v="4.25"/>
    <n v="31"/>
    <m/>
    <n v="3.3"/>
    <s v="Thursday"/>
    <s v="0-5 min"/>
    <n v="0"/>
    <s v="Above 1.2"/>
  </r>
  <r>
    <s v="RF000769"/>
    <d v="2026-01-08T02:47:00"/>
    <d v="2026-01-08T00:00:00"/>
    <n v="2"/>
    <x v="3"/>
    <x v="0"/>
    <n v="2.6"/>
    <n v="82.14"/>
    <m/>
    <n v="1.1000000000000001"/>
    <n v="6"/>
    <n v="2.8"/>
    <n v="76"/>
    <s v="Low"/>
    <n v="2.2000000000000002"/>
    <x v="2"/>
    <s v="ETA too high"/>
    <n v="4.92"/>
    <n v="14"/>
    <m/>
    <n v="-3.2"/>
    <s v="Thursday"/>
    <s v="5-10 min"/>
    <n v="0"/>
    <s v="Above 1.2"/>
  </r>
  <r>
    <s v="RF000770"/>
    <d v="2026-01-08T03:03:00"/>
    <d v="2026-01-08T00:00:00"/>
    <n v="3"/>
    <x v="2"/>
    <x v="0"/>
    <n v="4.7"/>
    <n v="116.52"/>
    <n v="116.04"/>
    <n v="1"/>
    <n v="4.8"/>
    <n v="6.7"/>
    <n v="125"/>
    <s v="High"/>
    <n v="0.93799999999999994"/>
    <x v="0"/>
    <s v=""/>
    <n v="4.74"/>
    <n v="5"/>
    <n v="-0.48"/>
    <n v="1.9"/>
    <s v="Thursday"/>
    <s v="0-5 min"/>
    <n v="1"/>
    <s v="Between 0.8-1.0"/>
  </r>
  <r>
    <s v="RF000771"/>
    <d v="2026-01-08T03:11:00"/>
    <d v="2026-01-08T00:00:00"/>
    <n v="3"/>
    <x v="2"/>
    <x v="0"/>
    <n v="2.5"/>
    <n v="104.96"/>
    <n v="109.16"/>
    <n v="1.3"/>
    <n v="9.1999999999999993"/>
    <n v="7.3"/>
    <n v="117"/>
    <s v="Medium"/>
    <n v="0.96"/>
    <x v="0"/>
    <s v=""/>
    <n v="4.67"/>
    <n v="6"/>
    <n v="4.2"/>
    <n v="-1.9"/>
    <s v="Thursday"/>
    <s v="5-10 min"/>
    <n v="1"/>
    <s v="Between 0.8-1.0"/>
  </r>
  <r>
    <s v="RF000772"/>
    <d v="2026-01-08T03:19:00"/>
    <d v="2026-01-08T00:00:00"/>
    <n v="3"/>
    <x v="2"/>
    <x v="1"/>
    <n v="6.3"/>
    <n v="128.19999999999999"/>
    <n v="121.75"/>
    <n v="1"/>
    <n v="2"/>
    <n v="1"/>
    <n v="121"/>
    <s v="Medium"/>
    <n v="1.1830000000000001"/>
    <x v="0"/>
    <s v=""/>
    <n v="4.71"/>
    <n v="0"/>
    <n v="-6.45"/>
    <n v="-1"/>
    <s v="Thursday"/>
    <s v="0-5 min"/>
    <n v="1"/>
    <s v="Between 1.0-1.2"/>
  </r>
  <r>
    <s v="RF000773"/>
    <d v="2026-01-08T03:36:00"/>
    <d v="2026-01-08T00:00:00"/>
    <n v="3"/>
    <x v="0"/>
    <x v="0"/>
    <n v="4.5999999999999996"/>
    <n v="125.42"/>
    <n v="130.28"/>
    <n v="1.1000000000000001"/>
    <n v="3.8"/>
    <n v="1.8"/>
    <n v="130"/>
    <s v="Low"/>
    <n v="1.3380000000000001"/>
    <x v="0"/>
    <s v=""/>
    <n v="4.78"/>
    <n v="14"/>
    <n v="4.8600000000000003"/>
    <n v="-2"/>
    <s v="Thursday"/>
    <s v="0-5 min"/>
    <n v="1"/>
    <s v="Above 1.2"/>
  </r>
  <r>
    <s v="RF000774"/>
    <d v="2026-01-08T03:43:00"/>
    <d v="2026-01-08T00:00:00"/>
    <n v="3"/>
    <x v="1"/>
    <x v="1"/>
    <n v="3.7"/>
    <n v="109.59"/>
    <n v="100.93"/>
    <n v="1.1000000000000001"/>
    <n v="3"/>
    <n v="5.9"/>
    <n v="104"/>
    <s v="Low"/>
    <n v="1.7210000000000001"/>
    <x v="0"/>
    <s v=""/>
    <n v="4.83"/>
    <n v="0"/>
    <n v="-8.66"/>
    <n v="2.9"/>
    <s v="Thursday"/>
    <s v="0-5 min"/>
    <n v="1"/>
    <s v="Above 1.2"/>
  </r>
  <r>
    <s v="RF000775"/>
    <d v="2026-01-08T03:47:00"/>
    <d v="2026-01-08T00:00:00"/>
    <n v="3"/>
    <x v="0"/>
    <x v="0"/>
    <n v="11.5"/>
    <n v="217.89"/>
    <m/>
    <n v="1.1000000000000001"/>
    <n v="5.9"/>
    <n v="3.6"/>
    <n v="132"/>
    <s v="Medium"/>
    <n v="1.1060000000000001"/>
    <x v="1"/>
    <s v="Pickup too far"/>
    <n v="4.88"/>
    <n v="11"/>
    <m/>
    <n v="-2.2999999999999998"/>
    <s v="Thursday"/>
    <s v="5-10 min"/>
    <n v="0"/>
    <s v="Between 1.0-1.2"/>
  </r>
  <r>
    <s v="RF000776"/>
    <d v="2026-01-08T04:40:00"/>
    <d v="2026-01-08T00:00:00"/>
    <n v="4"/>
    <x v="0"/>
    <x v="0"/>
    <n v="5.0999999999999996"/>
    <n v="134"/>
    <n v="129.05000000000001"/>
    <n v="1.1000000000000001"/>
    <n v="6.7"/>
    <n v="8.3000000000000007"/>
    <n v="129"/>
    <s v="Medium"/>
    <n v="0.97499999999999998"/>
    <x v="0"/>
    <s v=""/>
    <n v="4.95"/>
    <n v="11"/>
    <n v="-4.95"/>
    <n v="1.6"/>
    <s v="Thursday"/>
    <s v="5-10 min"/>
    <n v="1"/>
    <s v="Between 0.8-1.0"/>
  </r>
  <r>
    <s v="RF000777"/>
    <d v="2026-01-08T04:54:00"/>
    <d v="2026-01-08T00:00:00"/>
    <n v="4"/>
    <x v="2"/>
    <x v="1"/>
    <n v="5.4"/>
    <n v="115.66"/>
    <n v="114.4"/>
    <n v="1"/>
    <n v="2"/>
    <n v="1"/>
    <n v="119"/>
    <s v="Low"/>
    <n v="1.4279999999999999"/>
    <x v="0"/>
    <s v=""/>
    <n v="5"/>
    <n v="0"/>
    <n v="-1.26"/>
    <n v="-1"/>
    <s v="Thursday"/>
    <s v="0-5 min"/>
    <n v="1"/>
    <s v="Above 1.2"/>
  </r>
  <r>
    <s v="RF000778"/>
    <d v="2026-01-08T05:01:00"/>
    <d v="2026-01-08T00:00:00"/>
    <n v="5"/>
    <x v="1"/>
    <x v="0"/>
    <n v="1.4"/>
    <n v="59.41"/>
    <n v="58.45"/>
    <n v="1"/>
    <n v="2"/>
    <n v="4.8"/>
    <n v="101"/>
    <s v="Low"/>
    <n v="1.5569999999999999"/>
    <x v="0"/>
    <s v=""/>
    <n v="4.76"/>
    <n v="4"/>
    <n v="-0.96"/>
    <n v="2.8"/>
    <s v="Thursday"/>
    <s v="0-5 min"/>
    <n v="1"/>
    <s v="Above 1.2"/>
  </r>
  <r>
    <s v="RF000779"/>
    <d v="2026-01-08T05:23:00"/>
    <d v="2026-01-08T00:00:00"/>
    <n v="5"/>
    <x v="2"/>
    <x v="0"/>
    <n v="6.1"/>
    <n v="124.89"/>
    <n v="125.84"/>
    <n v="1"/>
    <n v="2.6"/>
    <n v="2.4"/>
    <n v="102"/>
    <s v="Low"/>
    <n v="1.0920000000000001"/>
    <x v="0"/>
    <s v=""/>
    <n v="4.57"/>
    <n v="16"/>
    <n v="0.95"/>
    <n v="-0.2"/>
    <s v="Thursday"/>
    <s v="0-5 min"/>
    <n v="1"/>
    <s v="Between 1.0-1.2"/>
  </r>
  <r>
    <s v="RF000780"/>
    <d v="2026-01-08T05:38:00"/>
    <d v="2026-01-08T00:00:00"/>
    <n v="5"/>
    <x v="0"/>
    <x v="0"/>
    <n v="9.1999999999999993"/>
    <n v="172"/>
    <n v="172.9"/>
    <n v="1"/>
    <n v="5.4"/>
    <n v="7.4"/>
    <n v="144"/>
    <s v="Low"/>
    <n v="1.649"/>
    <x v="0"/>
    <s v=""/>
    <n v="4.7300000000000004"/>
    <n v="10"/>
    <n v="0.9"/>
    <n v="2"/>
    <s v="Thursday"/>
    <s v="5-10 min"/>
    <n v="1"/>
    <s v="Above 1.2"/>
  </r>
  <r>
    <s v="RF000781"/>
    <d v="2026-01-08T05:58:00"/>
    <d v="2026-01-08T00:00:00"/>
    <n v="5"/>
    <x v="4"/>
    <x v="1"/>
    <n v="3"/>
    <n v="80.930000000000007"/>
    <n v="84.75"/>
    <n v="1"/>
    <n v="5.2"/>
    <n v="2.2000000000000002"/>
    <n v="65"/>
    <s v="Low"/>
    <n v="2.2000000000000002"/>
    <x v="0"/>
    <s v=""/>
    <n v="4.26"/>
    <n v="0"/>
    <n v="3.82"/>
    <n v="-3"/>
    <s v="Thursday"/>
    <s v="5-10 min"/>
    <n v="1"/>
    <s v="Above 1.2"/>
  </r>
  <r>
    <s v="RF000782"/>
    <d v="2026-01-08T06:03:00"/>
    <d v="2026-01-08T00:00:00"/>
    <n v="6"/>
    <x v="4"/>
    <x v="0"/>
    <n v="4.5999999999999996"/>
    <n v="101.66"/>
    <n v="97.17"/>
    <n v="1"/>
    <n v="2"/>
    <n v="9.1"/>
    <n v="59"/>
    <s v="Low"/>
    <n v="2.2000000000000002"/>
    <x v="0"/>
    <s v=""/>
    <n v="4.47"/>
    <n v="3"/>
    <n v="-4.49"/>
    <n v="7.1"/>
    <s v="Thursday"/>
    <s v="0-5 min"/>
    <n v="1"/>
    <s v="Above 1.2"/>
  </r>
  <r>
    <s v="RF000783"/>
    <d v="2026-01-08T06:16:00"/>
    <d v="2026-01-08T00:00:00"/>
    <n v="6"/>
    <x v="3"/>
    <x v="0"/>
    <n v="13"/>
    <n v="247.25"/>
    <m/>
    <n v="1"/>
    <n v="5"/>
    <n v="11.5"/>
    <n v="74"/>
    <s v="Low"/>
    <n v="1.667"/>
    <x v="2"/>
    <s v="Pickup issue"/>
    <n v="4.76"/>
    <n v="5"/>
    <m/>
    <n v="6.5"/>
    <s v="Thursday"/>
    <s v="0-5 min"/>
    <n v="0"/>
    <s v="Above 1.2"/>
  </r>
  <r>
    <s v="RF000784"/>
    <d v="2026-01-08T06:23:00"/>
    <d v="2026-01-08T00:00:00"/>
    <n v="6"/>
    <x v="2"/>
    <x v="1"/>
    <n v="3.7"/>
    <n v="101.89"/>
    <n v="102.65"/>
    <n v="1"/>
    <n v="4.8"/>
    <n v="1"/>
    <n v="113"/>
    <s v="Medium"/>
    <n v="1.1240000000000001"/>
    <x v="0"/>
    <s v=""/>
    <n v="4.6100000000000003"/>
    <n v="0"/>
    <n v="0.76"/>
    <n v="-3.8"/>
    <s v="Thursday"/>
    <s v="0-5 min"/>
    <n v="1"/>
    <s v="Between 1.0-1.2"/>
  </r>
  <r>
    <s v="RF000785"/>
    <d v="2026-01-08T06:28:00"/>
    <d v="2026-01-08T00:00:00"/>
    <n v="6"/>
    <x v="0"/>
    <x v="0"/>
    <n v="8.3000000000000007"/>
    <n v="195.6"/>
    <n v="192.99"/>
    <n v="1.1000000000000001"/>
    <n v="5"/>
    <n v="9.6"/>
    <n v="124"/>
    <s v="Medium"/>
    <n v="0.93100000000000005"/>
    <x v="0"/>
    <s v=""/>
    <n v="4.83"/>
    <n v="25"/>
    <n v="-2.61"/>
    <n v="4.5999999999999996"/>
    <s v="Thursday"/>
    <s v="0-5 min"/>
    <n v="1"/>
    <s v="Between 0.8-1.0"/>
  </r>
  <r>
    <s v="RF000786"/>
    <d v="2026-01-08T06:29:00"/>
    <d v="2026-01-08T00:00:00"/>
    <n v="6"/>
    <x v="2"/>
    <x v="1"/>
    <n v="4.8"/>
    <n v="112.22"/>
    <m/>
    <n v="1"/>
    <n v="5.7"/>
    <m/>
    <n v="122"/>
    <s v="Low"/>
    <n v="1.7190000000000001"/>
    <x v="3"/>
    <s v="No driver available"/>
    <n v="4.68"/>
    <n v="0"/>
    <m/>
    <m/>
    <s v="Thursday"/>
    <s v="5-10 min"/>
    <n v="0"/>
    <s v="Above 1.2"/>
  </r>
  <r>
    <s v="RF000787"/>
    <d v="2026-01-08T06:33:00"/>
    <d v="2026-01-08T00:00:00"/>
    <n v="6"/>
    <x v="2"/>
    <x v="0"/>
    <n v="11.7"/>
    <n v="225.15"/>
    <n v="223.05"/>
    <n v="1"/>
    <n v="4.9000000000000004"/>
    <n v="7.1"/>
    <n v="131"/>
    <s v="Low"/>
    <n v="1.7649999999999999"/>
    <x v="0"/>
    <s v=""/>
    <n v="4.74"/>
    <n v="1"/>
    <n v="-2.1"/>
    <n v="2.2000000000000002"/>
    <s v="Thursday"/>
    <s v="0-5 min"/>
    <n v="1"/>
    <s v="Above 1.2"/>
  </r>
  <r>
    <s v="RF000788"/>
    <d v="2026-01-08T06:40:00"/>
    <d v="2026-01-08T00:00:00"/>
    <n v="6"/>
    <x v="2"/>
    <x v="0"/>
    <n v="6.9"/>
    <n v="156.22"/>
    <n v="164.63"/>
    <n v="1"/>
    <n v="4.5999999999999996"/>
    <n v="6.6"/>
    <n v="121"/>
    <s v="Medium"/>
    <n v="1.1719999999999999"/>
    <x v="0"/>
    <s v=""/>
    <n v="4.6399999999999997"/>
    <n v="10"/>
    <n v="8.41"/>
    <n v="2"/>
    <s v="Thursday"/>
    <s v="0-5 min"/>
    <n v="1"/>
    <s v="Between 1.0-1.2"/>
  </r>
  <r>
    <s v="RF000789"/>
    <d v="2026-01-08T06:54:00"/>
    <d v="2026-01-08T00:00:00"/>
    <n v="6"/>
    <x v="2"/>
    <x v="0"/>
    <n v="3.3"/>
    <n v="90.02"/>
    <n v="92.44"/>
    <n v="1"/>
    <n v="6.9"/>
    <n v="10.4"/>
    <n v="110"/>
    <s v="Low"/>
    <n v="1.3140000000000001"/>
    <x v="0"/>
    <s v=""/>
    <n v="4.8"/>
    <n v="8"/>
    <n v="2.42"/>
    <n v="3.5"/>
    <s v="Thursday"/>
    <s v="5-10 min"/>
    <n v="1"/>
    <s v="Above 1.2"/>
  </r>
  <r>
    <s v="RF000790"/>
    <d v="2026-01-08T07:17:00"/>
    <d v="2026-01-08T00:00:00"/>
    <n v="7"/>
    <x v="3"/>
    <x v="0"/>
    <n v="1.9"/>
    <n v="62.26"/>
    <n v="63.43"/>
    <n v="1"/>
    <n v="8"/>
    <n v="7"/>
    <n v="64"/>
    <s v="Low"/>
    <n v="1.7509999999999999"/>
    <x v="0"/>
    <s v=""/>
    <n v="4.5999999999999996"/>
    <n v="6"/>
    <n v="1.17"/>
    <n v="-1"/>
    <s v="Thursday"/>
    <s v="5-10 min"/>
    <n v="1"/>
    <s v="Above 1.2"/>
  </r>
  <r>
    <s v="RF000791"/>
    <d v="2026-01-08T07:22:00"/>
    <d v="2026-01-08T00:00:00"/>
    <n v="7"/>
    <x v="2"/>
    <x v="0"/>
    <n v="14.8"/>
    <n v="270.63"/>
    <n v="291.77999999999997"/>
    <n v="1.1000000000000001"/>
    <n v="4.2"/>
    <n v="1"/>
    <n v="122"/>
    <s v="Medium"/>
    <n v="1.01"/>
    <x v="0"/>
    <s v=""/>
    <n v="4.45"/>
    <n v="13"/>
    <n v="21.15"/>
    <n v="-3.2"/>
    <s v="Thursday"/>
    <s v="0-5 min"/>
    <n v="1"/>
    <s v="Between 1.0-1.2"/>
  </r>
  <r>
    <s v="RF000792"/>
    <d v="2026-01-08T07:54:00"/>
    <d v="2026-01-08T00:00:00"/>
    <n v="7"/>
    <x v="2"/>
    <x v="0"/>
    <n v="7.7"/>
    <n v="147.97999999999999"/>
    <m/>
    <n v="1"/>
    <n v="4.5999999999999996"/>
    <n v="3.4"/>
    <n v="117"/>
    <s v="Medium"/>
    <n v="1.1970000000000001"/>
    <x v="2"/>
    <s v="Changed plans"/>
    <n v="4.92"/>
    <n v="9"/>
    <m/>
    <n v="-1.2"/>
    <s v="Thursday"/>
    <s v="0-5 min"/>
    <n v="0"/>
    <s v="Between 1.0-1.2"/>
  </r>
  <r>
    <s v="RF000793"/>
    <d v="2026-01-08T08:31:00"/>
    <d v="2026-01-08T00:00:00"/>
    <n v="8"/>
    <x v="0"/>
    <x v="0"/>
    <n v="6.8"/>
    <n v="176.5"/>
    <n v="181.22"/>
    <n v="1.1000000000000001"/>
    <n v="7.2"/>
    <n v="5.7"/>
    <n v="126"/>
    <s v="Medium"/>
    <n v="0.94799999999999995"/>
    <x v="0"/>
    <s v=""/>
    <n v="4.83"/>
    <n v="5"/>
    <n v="4.72"/>
    <n v="-1.5"/>
    <s v="Thursday"/>
    <s v="5-10 min"/>
    <n v="1"/>
    <s v="Between 0.8-1.0"/>
  </r>
  <r>
    <s v="RF000794"/>
    <d v="2026-01-08T08:42:00"/>
    <d v="2026-01-08T00:00:00"/>
    <n v="8"/>
    <x v="0"/>
    <x v="1"/>
    <n v="4.0999999999999996"/>
    <n v="119.22"/>
    <n v="116.36"/>
    <n v="1.1000000000000001"/>
    <n v="5.8"/>
    <n v="6.7"/>
    <n v="120"/>
    <s v="Medium"/>
    <n v="0.88300000000000001"/>
    <x v="0"/>
    <s v=""/>
    <n v="4.83"/>
    <n v="0"/>
    <n v="-2.86"/>
    <n v="0.9"/>
    <s v="Thursday"/>
    <s v="5-10 min"/>
    <n v="1"/>
    <s v="Between 0.8-1.0"/>
  </r>
  <r>
    <s v="RF000795"/>
    <d v="2026-01-08T08:56:00"/>
    <d v="2026-01-08T00:00:00"/>
    <n v="8"/>
    <x v="2"/>
    <x v="0"/>
    <n v="1.6"/>
    <n v="62.42"/>
    <n v="62.3"/>
    <n v="1"/>
    <n v="6.9"/>
    <n v="7.7"/>
    <n v="113"/>
    <s v="Medium"/>
    <n v="0.98499999999999999"/>
    <x v="0"/>
    <s v=""/>
    <n v="5"/>
    <n v="13"/>
    <n v="-0.12"/>
    <n v="0.8"/>
    <s v="Thursday"/>
    <s v="5-10 min"/>
    <n v="1"/>
    <s v="Between 0.8-1.0"/>
  </r>
  <r>
    <s v="RF000796"/>
    <d v="2026-01-08T10:01:00"/>
    <d v="2026-01-08T00:00:00"/>
    <n v="10"/>
    <x v="1"/>
    <x v="0"/>
    <n v="7.1"/>
    <n v="141.25"/>
    <m/>
    <n v="1"/>
    <n v="5.7"/>
    <n v="5"/>
    <n v="104"/>
    <s v="Medium"/>
    <n v="1.0569999999999999"/>
    <x v="2"/>
    <s v="Changed plans"/>
    <n v="4.49"/>
    <n v="12"/>
    <m/>
    <n v="-0.7"/>
    <s v="Thursday"/>
    <s v="5-10 min"/>
    <n v="0"/>
    <s v="Between 1.0-1.2"/>
  </r>
  <r>
    <s v="RF000797"/>
    <d v="2026-01-08T10:02:00"/>
    <d v="2026-01-08T00:00:00"/>
    <n v="10"/>
    <x v="1"/>
    <x v="1"/>
    <n v="6.9"/>
    <n v="159.43"/>
    <n v="159.78"/>
    <n v="1"/>
    <n v="6.9"/>
    <n v="5.6"/>
    <n v="74"/>
    <s v="Low"/>
    <n v="0.98599999999999999"/>
    <x v="0"/>
    <s v=""/>
    <n v="4.9000000000000004"/>
    <n v="0"/>
    <n v="0.35"/>
    <n v="-1.3"/>
    <s v="Thursday"/>
    <s v="5-10 min"/>
    <n v="1"/>
    <s v="Between 0.8-1.0"/>
  </r>
  <r>
    <s v="RF000798"/>
    <d v="2026-01-08T10:25:00"/>
    <d v="2026-01-08T00:00:00"/>
    <n v="10"/>
    <x v="4"/>
    <x v="0"/>
    <n v="8.1999999999999993"/>
    <n v="169.89"/>
    <n v="174.29"/>
    <n v="1"/>
    <n v="6.6"/>
    <n v="9.4"/>
    <n v="67"/>
    <s v="Low"/>
    <n v="1.7310000000000001"/>
    <x v="0"/>
    <s v=""/>
    <n v="4.76"/>
    <n v="4"/>
    <n v="4.4000000000000004"/>
    <n v="2.8"/>
    <s v="Thursday"/>
    <s v="5-10 min"/>
    <n v="1"/>
    <s v="Above 1.2"/>
  </r>
  <r>
    <s v="RF000799"/>
    <d v="2026-01-08T10:30:00"/>
    <d v="2026-01-08T00:00:00"/>
    <n v="10"/>
    <x v="1"/>
    <x v="1"/>
    <n v="12.4"/>
    <n v="228.49"/>
    <n v="228.18"/>
    <n v="1.1000000000000001"/>
    <n v="5.8"/>
    <n v="3.5"/>
    <n v="95"/>
    <s v="Medium"/>
    <n v="0.91100000000000003"/>
    <x v="0"/>
    <s v=""/>
    <n v="4.4000000000000004"/>
    <n v="0"/>
    <n v="-0.31"/>
    <n v="-2.2999999999999998"/>
    <s v="Thursday"/>
    <s v="5-10 min"/>
    <n v="1"/>
    <s v="Between 0.8-1.0"/>
  </r>
  <r>
    <s v="RF000800"/>
    <d v="2026-01-08T10:41:00"/>
    <d v="2026-01-08T00:00:00"/>
    <n v="10"/>
    <x v="3"/>
    <x v="0"/>
    <n v="6.5"/>
    <n v="148.13999999999999"/>
    <n v="149.84"/>
    <n v="1.1000000000000001"/>
    <n v="7.2"/>
    <n v="10.3"/>
    <n v="77"/>
    <s v="Medium"/>
    <n v="1.153"/>
    <x v="0"/>
    <s v=""/>
    <n v="4.7699999999999996"/>
    <n v="11"/>
    <n v="1.7"/>
    <n v="3.1"/>
    <s v="Thursday"/>
    <s v="5-10 min"/>
    <n v="1"/>
    <s v="Between 1.0-1.2"/>
  </r>
  <r>
    <s v="RF000801"/>
    <d v="2026-01-08T11:08:00"/>
    <d v="2026-01-08T00:00:00"/>
    <n v="11"/>
    <x v="3"/>
    <x v="0"/>
    <n v="1.4"/>
    <n v="57.08"/>
    <n v="55.78"/>
    <n v="1"/>
    <n v="6.3"/>
    <n v="6.9"/>
    <n v="58"/>
    <s v="Low"/>
    <n v="1.8280000000000001"/>
    <x v="0"/>
    <s v=""/>
    <n v="4.8499999999999996"/>
    <n v="16"/>
    <n v="-1.3"/>
    <n v="0.6"/>
    <s v="Thursday"/>
    <s v="5-10 min"/>
    <n v="1"/>
    <s v="Above 1.2"/>
  </r>
  <r>
    <s v="RF000802"/>
    <d v="2026-01-08T11:13:00"/>
    <d v="2026-01-08T00:00:00"/>
    <n v="11"/>
    <x v="1"/>
    <x v="0"/>
    <n v="8.6"/>
    <n v="209.08"/>
    <n v="200.61"/>
    <n v="1.1000000000000001"/>
    <n v="9.6"/>
    <n v="8.6999999999999993"/>
    <n v="94"/>
    <s v="Medium"/>
    <n v="1.1040000000000001"/>
    <x v="0"/>
    <s v=""/>
    <n v="4.51"/>
    <n v="4"/>
    <n v="-8.4700000000000006"/>
    <n v="-0.9"/>
    <s v="Thursday"/>
    <s v="5-10 min"/>
    <n v="1"/>
    <s v="Between 1.0-1.2"/>
  </r>
  <r>
    <s v="RF000803"/>
    <d v="2026-01-08T11:27:00"/>
    <d v="2026-01-08T00:00:00"/>
    <n v="11"/>
    <x v="2"/>
    <x v="0"/>
    <n v="15.1"/>
    <n v="270.94"/>
    <m/>
    <n v="1"/>
    <n v="2"/>
    <n v="1"/>
    <n v="110"/>
    <s v="Medium"/>
    <n v="1.0669999999999999"/>
    <x v="2"/>
    <s v="Fare too high"/>
    <n v="4.6100000000000003"/>
    <n v="9"/>
    <m/>
    <n v="-1"/>
    <s v="Thursday"/>
    <s v="0-5 min"/>
    <n v="0"/>
    <s v="Between 1.0-1.2"/>
  </r>
  <r>
    <s v="RF000804"/>
    <d v="2026-01-08T11:42:00"/>
    <d v="2026-01-08T00:00:00"/>
    <n v="11"/>
    <x v="1"/>
    <x v="0"/>
    <n v="5.3"/>
    <n v="108.41"/>
    <n v="105.51"/>
    <n v="1"/>
    <n v="6.2"/>
    <n v="11.2"/>
    <n v="98"/>
    <s v="Medium"/>
    <n v="1.228"/>
    <x v="0"/>
    <s v=""/>
    <n v="4.6399999999999997"/>
    <n v="9"/>
    <n v="-2.9"/>
    <n v="5"/>
    <s v="Thursday"/>
    <s v="5-10 min"/>
    <n v="1"/>
    <s v="Above 1.2"/>
  </r>
  <r>
    <s v="RF000805"/>
    <d v="2026-01-08T11:50:00"/>
    <d v="2026-01-08T00:00:00"/>
    <n v="11"/>
    <x v="1"/>
    <x v="0"/>
    <n v="5.0999999999999996"/>
    <n v="122.86"/>
    <n v="127.17"/>
    <n v="1.1000000000000001"/>
    <n v="7"/>
    <n v="2.6"/>
    <n v="95"/>
    <s v="Low"/>
    <n v="1.3320000000000001"/>
    <x v="0"/>
    <s v=""/>
    <n v="4.53"/>
    <n v="1"/>
    <n v="4.3099999999999996"/>
    <n v="-4.4000000000000004"/>
    <s v="Thursday"/>
    <s v="5-10 min"/>
    <n v="1"/>
    <s v="Above 1.2"/>
  </r>
  <r>
    <s v="RF000806"/>
    <d v="2026-01-08T11:51:00"/>
    <d v="2026-01-08T00:00:00"/>
    <n v="11"/>
    <x v="2"/>
    <x v="0"/>
    <n v="4.7"/>
    <n v="110.24"/>
    <n v="111.32"/>
    <n v="1"/>
    <n v="9.9"/>
    <n v="12.1"/>
    <n v="112"/>
    <s v="Medium"/>
    <n v="0.95699999999999996"/>
    <x v="0"/>
    <s v=""/>
    <n v="4.8899999999999997"/>
    <n v="4"/>
    <n v="1.08"/>
    <n v="2.2000000000000002"/>
    <s v="Thursday"/>
    <s v="5-10 min"/>
    <n v="1"/>
    <s v="Between 0.8-1.0"/>
  </r>
  <r>
    <s v="RF000807"/>
    <d v="2026-01-08T12:29:00"/>
    <d v="2026-01-08T00:00:00"/>
    <n v="12"/>
    <x v="2"/>
    <x v="0"/>
    <n v="5.9"/>
    <n v="140.66999999999999"/>
    <m/>
    <n v="1.1000000000000001"/>
    <n v="3.4"/>
    <n v="3.8"/>
    <n v="120"/>
    <s v="Medium"/>
    <n v="1.121"/>
    <x v="1"/>
    <s v="Driver unavailable"/>
    <n v="5"/>
    <n v="4"/>
    <m/>
    <n v="0.4"/>
    <s v="Thursday"/>
    <s v="0-5 min"/>
    <n v="0"/>
    <s v="Between 1.0-1.2"/>
  </r>
  <r>
    <s v="RF000808"/>
    <d v="2026-01-08T12:52:00"/>
    <d v="2026-01-08T00:00:00"/>
    <n v="12"/>
    <x v="2"/>
    <x v="1"/>
    <n v="7.1"/>
    <n v="162.68"/>
    <m/>
    <n v="1.2"/>
    <n v="6.1"/>
    <m/>
    <n v="111"/>
    <s v="High"/>
    <n v="0.83"/>
    <x v="3"/>
    <s v="No driver available"/>
    <n v="4.62"/>
    <n v="0"/>
    <m/>
    <m/>
    <s v="Thursday"/>
    <s v="5-10 min"/>
    <n v="0"/>
    <s v="Between 0.8-1.0"/>
  </r>
  <r>
    <s v="RF000809"/>
    <d v="2026-01-08T13:11:00"/>
    <d v="2026-01-08T00:00:00"/>
    <n v="13"/>
    <x v="0"/>
    <x v="1"/>
    <n v="8.1999999999999993"/>
    <n v="172.6"/>
    <n v="172.42"/>
    <n v="1"/>
    <n v="3.3"/>
    <n v="1"/>
    <n v="117"/>
    <s v="Low"/>
    <n v="1.3089999999999999"/>
    <x v="0"/>
    <s v=""/>
    <n v="4.6900000000000004"/>
    <n v="0"/>
    <n v="-0.18"/>
    <n v="-2.2999999999999998"/>
    <s v="Thursday"/>
    <s v="0-5 min"/>
    <n v="1"/>
    <s v="Above 1.2"/>
  </r>
  <r>
    <s v="RF000810"/>
    <d v="2026-01-08T13:41:00"/>
    <d v="2026-01-08T00:00:00"/>
    <n v="13"/>
    <x v="2"/>
    <x v="1"/>
    <n v="3.6"/>
    <n v="88.2"/>
    <n v="84.48"/>
    <n v="1"/>
    <n v="8"/>
    <n v="6.5"/>
    <n v="117"/>
    <s v="Low"/>
    <n v="1.74"/>
    <x v="0"/>
    <s v=""/>
    <n v="4.7699999999999996"/>
    <n v="0"/>
    <n v="-3.72"/>
    <n v="-1.5"/>
    <s v="Thursday"/>
    <s v="5-10 min"/>
    <n v="1"/>
    <s v="Above 1.2"/>
  </r>
  <r>
    <s v="RF000811"/>
    <d v="2026-01-08T14:11:00"/>
    <d v="2026-01-08T00:00:00"/>
    <n v="14"/>
    <x v="1"/>
    <x v="0"/>
    <n v="3.8"/>
    <n v="106.18"/>
    <m/>
    <n v="1"/>
    <n v="3.4"/>
    <m/>
    <n v="88"/>
    <s v="Medium"/>
    <n v="0.90700000000000003"/>
    <x v="3"/>
    <s v="No driver available"/>
    <n v="4.9400000000000004"/>
    <n v="30"/>
    <m/>
    <m/>
    <s v="Thursday"/>
    <s v="0-5 min"/>
    <n v="0"/>
    <s v="Between 0.8-1.0"/>
  </r>
  <r>
    <s v="RF000812"/>
    <d v="2026-01-08T14:16:00"/>
    <d v="2026-01-08T00:00:00"/>
    <n v="14"/>
    <x v="0"/>
    <x v="0"/>
    <n v="0.7"/>
    <n v="53.64"/>
    <n v="53.33"/>
    <n v="1"/>
    <n v="3.3"/>
    <n v="7.4"/>
    <n v="120"/>
    <s v="Medium"/>
    <n v="1.0840000000000001"/>
    <x v="0"/>
    <s v=""/>
    <n v="4.41"/>
    <n v="8"/>
    <n v="-0.31"/>
    <n v="4.0999999999999996"/>
    <s v="Thursday"/>
    <s v="0-5 min"/>
    <n v="1"/>
    <s v="Between 1.0-1.2"/>
  </r>
  <r>
    <s v="RF000813"/>
    <d v="2026-01-08T14:23:00"/>
    <d v="2026-01-08T00:00:00"/>
    <n v="14"/>
    <x v="1"/>
    <x v="0"/>
    <n v="1.4"/>
    <n v="60.63"/>
    <n v="62.27"/>
    <n v="1"/>
    <n v="2"/>
    <n v="5.8"/>
    <n v="80"/>
    <s v="Low"/>
    <n v="1.2110000000000001"/>
    <x v="0"/>
    <s v=""/>
    <n v="4.76"/>
    <n v="2"/>
    <n v="1.64"/>
    <n v="3.8"/>
    <s v="Thursday"/>
    <s v="0-5 min"/>
    <n v="1"/>
    <s v="Above 1.2"/>
  </r>
  <r>
    <s v="RF000814"/>
    <d v="2026-01-08T14:28:00"/>
    <d v="2026-01-08T00:00:00"/>
    <n v="14"/>
    <x v="2"/>
    <x v="0"/>
    <n v="4.4000000000000004"/>
    <n v="102.06"/>
    <m/>
    <n v="1"/>
    <n v="2"/>
    <n v="4.9000000000000004"/>
    <n v="111"/>
    <s v="Medium"/>
    <n v="1.151"/>
    <x v="2"/>
    <s v="Fare too high"/>
    <n v="4.58"/>
    <n v="3"/>
    <m/>
    <n v="2.9"/>
    <s v="Thursday"/>
    <s v="0-5 min"/>
    <n v="0"/>
    <s v="Between 1.0-1.2"/>
  </r>
  <r>
    <s v="RF000815"/>
    <d v="2026-01-08T14:30:00"/>
    <d v="2026-01-08T00:00:00"/>
    <n v="14"/>
    <x v="1"/>
    <x v="1"/>
    <n v="7.2"/>
    <n v="136.36000000000001"/>
    <n v="134.28"/>
    <n v="1"/>
    <n v="4.3"/>
    <n v="5.9"/>
    <n v="84"/>
    <s v="Low"/>
    <n v="1.5409999999999999"/>
    <x v="0"/>
    <s v=""/>
    <n v="4.72"/>
    <n v="0"/>
    <n v="-2.08"/>
    <n v="1.6"/>
    <s v="Thursday"/>
    <s v="0-5 min"/>
    <n v="1"/>
    <s v="Above 1.2"/>
  </r>
  <r>
    <s v="RF000816"/>
    <d v="2026-01-08T15:06:00"/>
    <d v="2026-01-08T00:00:00"/>
    <n v="15"/>
    <x v="2"/>
    <x v="0"/>
    <n v="4.2"/>
    <n v="93.27"/>
    <m/>
    <n v="1"/>
    <n v="4.3"/>
    <n v="9.4"/>
    <n v="106"/>
    <s v="Medium"/>
    <n v="1.0189999999999999"/>
    <x v="1"/>
    <s v="Driver unavailable"/>
    <n v="4.6900000000000004"/>
    <n v="2"/>
    <m/>
    <n v="5.0999999999999996"/>
    <s v="Thursday"/>
    <s v="0-5 min"/>
    <n v="0"/>
    <s v="Between 1.0-1.2"/>
  </r>
  <r>
    <s v="RF000817"/>
    <d v="2026-01-08T15:11:00"/>
    <d v="2026-01-08T00:00:00"/>
    <n v="15"/>
    <x v="3"/>
    <x v="0"/>
    <n v="9.1"/>
    <n v="186.09"/>
    <n v="183.8"/>
    <n v="1"/>
    <n v="4"/>
    <n v="5.5"/>
    <n v="56"/>
    <s v="Low"/>
    <n v="1.409"/>
    <x v="0"/>
    <s v=""/>
    <n v="4.87"/>
    <n v="10"/>
    <n v="-2.29"/>
    <n v="1.5"/>
    <s v="Thursday"/>
    <s v="0-5 min"/>
    <n v="1"/>
    <s v="Above 1.2"/>
  </r>
  <r>
    <s v="RF000818"/>
    <d v="2026-01-08T15:12:00"/>
    <d v="2026-01-08T00:00:00"/>
    <n v="15"/>
    <x v="0"/>
    <x v="0"/>
    <n v="3.4"/>
    <n v="119.5"/>
    <m/>
    <n v="1.2"/>
    <n v="6.8"/>
    <n v="14.8"/>
    <n v="116"/>
    <s v="Medium"/>
    <n v="0.86199999999999999"/>
    <x v="2"/>
    <s v="Pickup issue"/>
    <n v="4.78"/>
    <n v="29"/>
    <m/>
    <n v="8"/>
    <s v="Thursday"/>
    <s v="5-10 min"/>
    <n v="0"/>
    <s v="Between 0.8-1.0"/>
  </r>
  <r>
    <s v="RF000819"/>
    <d v="2026-01-08T15:17:00"/>
    <d v="2026-01-08T00:00:00"/>
    <n v="15"/>
    <x v="3"/>
    <x v="1"/>
    <n v="3.6"/>
    <n v="101.19"/>
    <n v="102.73"/>
    <n v="1.1000000000000001"/>
    <n v="6.1"/>
    <n v="10.8"/>
    <n v="68"/>
    <s v="Low"/>
    <n v="1.42"/>
    <x v="0"/>
    <s v=""/>
    <n v="4.63"/>
    <n v="0"/>
    <n v="1.54"/>
    <n v="4.7"/>
    <s v="Thursday"/>
    <s v="5-10 min"/>
    <n v="1"/>
    <s v="Above 1.2"/>
  </r>
  <r>
    <s v="RF000820"/>
    <d v="2026-01-08T15:25:00"/>
    <d v="2026-01-08T00:00:00"/>
    <n v="15"/>
    <x v="3"/>
    <x v="0"/>
    <n v="11"/>
    <n v="224.74"/>
    <n v="230.99"/>
    <n v="1"/>
    <n v="3"/>
    <n v="4.9000000000000004"/>
    <n v="59"/>
    <s v="Low"/>
    <n v="1.214"/>
    <x v="0"/>
    <s v=""/>
    <n v="4.67"/>
    <n v="8"/>
    <n v="6.25"/>
    <n v="1.9"/>
    <s v="Thursday"/>
    <s v="0-5 min"/>
    <n v="1"/>
    <s v="Above 1.2"/>
  </r>
  <r>
    <s v="RF000821"/>
    <d v="2026-01-08T15:32:00"/>
    <d v="2026-01-08T00:00:00"/>
    <n v="15"/>
    <x v="2"/>
    <x v="0"/>
    <n v="7"/>
    <n v="159.72"/>
    <n v="158.29"/>
    <n v="1"/>
    <n v="4.8"/>
    <n v="7.6"/>
    <n v="97"/>
    <s v="Medium"/>
    <n v="0.95799999999999996"/>
    <x v="0"/>
    <s v=""/>
    <n v="4.8"/>
    <n v="5"/>
    <n v="-1.43"/>
    <n v="2.8"/>
    <s v="Thursday"/>
    <s v="0-5 min"/>
    <n v="1"/>
    <s v="Between 0.8-1.0"/>
  </r>
  <r>
    <s v="RF000822"/>
    <d v="2026-01-08T15:38:00"/>
    <d v="2026-01-08T00:00:00"/>
    <n v="15"/>
    <x v="2"/>
    <x v="0"/>
    <n v="10"/>
    <n v="232.22"/>
    <n v="220.42"/>
    <n v="1.2"/>
    <n v="4.9000000000000004"/>
    <n v="5.7"/>
    <n v="115"/>
    <s v="Medium"/>
    <n v="0.94199999999999995"/>
    <x v="0"/>
    <s v=""/>
    <n v="4.53"/>
    <n v="4"/>
    <n v="-11.8"/>
    <n v="0.8"/>
    <s v="Thursday"/>
    <s v="0-5 min"/>
    <n v="1"/>
    <s v="Between 0.8-1.0"/>
  </r>
  <r>
    <s v="RF000823"/>
    <d v="2026-01-08T15:39:00"/>
    <d v="2026-01-08T00:00:00"/>
    <n v="15"/>
    <x v="2"/>
    <x v="0"/>
    <n v="7.3"/>
    <n v="139.53"/>
    <n v="138.72999999999999"/>
    <n v="1"/>
    <n v="4.5"/>
    <n v="10.6"/>
    <n v="116"/>
    <s v="Medium"/>
    <n v="1.085"/>
    <x v="0"/>
    <s v=""/>
    <n v="4.88"/>
    <n v="9"/>
    <n v="-0.8"/>
    <n v="6.1"/>
    <s v="Thursday"/>
    <s v="0-5 min"/>
    <n v="1"/>
    <s v="Between 1.0-1.2"/>
  </r>
  <r>
    <s v="RF000824"/>
    <d v="2026-01-08T15:42:00"/>
    <d v="2026-01-08T00:00:00"/>
    <n v="15"/>
    <x v="0"/>
    <x v="0"/>
    <n v="6.1"/>
    <n v="143.16999999999999"/>
    <n v="145.71"/>
    <n v="1"/>
    <n v="7.6"/>
    <n v="6.7"/>
    <n v="121"/>
    <s v="Medium"/>
    <n v="1.1140000000000001"/>
    <x v="0"/>
    <s v=""/>
    <n v="4.3899999999999997"/>
    <n v="4"/>
    <n v="2.54"/>
    <n v="-0.9"/>
    <s v="Thursday"/>
    <s v="5-10 min"/>
    <n v="1"/>
    <s v="Between 1.0-1.2"/>
  </r>
  <r>
    <s v="RF000825"/>
    <d v="2026-01-08T16:48:00"/>
    <d v="2026-01-08T00:00:00"/>
    <n v="16"/>
    <x v="3"/>
    <x v="0"/>
    <n v="7.1"/>
    <n v="147.97"/>
    <n v="153.82"/>
    <n v="1.1000000000000001"/>
    <n v="5.7"/>
    <n v="8.5"/>
    <n v="56"/>
    <s v="Low"/>
    <n v="1.5089999999999999"/>
    <x v="0"/>
    <s v=""/>
    <n v="5"/>
    <n v="3"/>
    <n v="5.85"/>
    <n v="2.8"/>
    <s v="Thursday"/>
    <s v="5-10 min"/>
    <n v="1"/>
    <s v="Above 1.2"/>
  </r>
  <r>
    <s v="RF000826"/>
    <d v="2026-01-08T17:00:00"/>
    <d v="2026-01-08T00:00:00"/>
    <n v="17"/>
    <x v="0"/>
    <x v="0"/>
    <n v="2.2999999999999998"/>
    <n v="97.73"/>
    <m/>
    <n v="1.2"/>
    <n v="9.1"/>
    <n v="10.4"/>
    <n v="95"/>
    <s v="Medium"/>
    <n v="0.73"/>
    <x v="1"/>
    <s v="Driver unavailable"/>
    <n v="5"/>
    <n v="1"/>
    <m/>
    <n v="1.3"/>
    <s v="Thursday"/>
    <s v="5-10 min"/>
    <n v="0"/>
    <s v="Below 0.8"/>
  </r>
  <r>
    <s v="RF000827"/>
    <d v="2026-01-08T17:30:00"/>
    <d v="2026-01-08T00:00:00"/>
    <n v="17"/>
    <x v="2"/>
    <x v="0"/>
    <n v="0.9"/>
    <n v="66.44"/>
    <n v="65.680000000000007"/>
    <n v="1.3"/>
    <n v="6.8"/>
    <n v="5.4"/>
    <n v="90"/>
    <s v="Medium"/>
    <n v="0.70699999999999996"/>
    <x v="0"/>
    <s v=""/>
    <n v="4.74"/>
    <n v="8"/>
    <n v="-0.76"/>
    <n v="-1.4"/>
    <s v="Thursday"/>
    <s v="5-10 min"/>
    <n v="1"/>
    <s v="Below 0.8"/>
  </r>
  <r>
    <s v="RF000828"/>
    <d v="2026-01-08T17:38:00"/>
    <d v="2026-01-08T00:00:00"/>
    <n v="17"/>
    <x v="0"/>
    <x v="0"/>
    <n v="2.1"/>
    <n v="79.180000000000007"/>
    <n v="78.13"/>
    <n v="1.1000000000000001"/>
    <n v="3.8"/>
    <n v="5.9"/>
    <n v="101"/>
    <s v="Medium"/>
    <n v="0.84299999999999997"/>
    <x v="0"/>
    <s v=""/>
    <n v="4.82"/>
    <n v="21"/>
    <n v="-1.05"/>
    <n v="2.1"/>
    <s v="Thursday"/>
    <s v="0-5 min"/>
    <n v="1"/>
    <s v="Between 0.8-1.0"/>
  </r>
  <r>
    <s v="RF000829"/>
    <d v="2026-01-08T17:38:00"/>
    <d v="2026-01-08T00:00:00"/>
    <n v="17"/>
    <x v="1"/>
    <x v="0"/>
    <n v="1.4"/>
    <n v="70.02"/>
    <n v="74.069999999999993"/>
    <n v="1.2"/>
    <n v="9.3000000000000007"/>
    <n v="2"/>
    <n v="63"/>
    <s v="Medium"/>
    <n v="0.67900000000000005"/>
    <x v="0"/>
    <s v=""/>
    <n v="4.6500000000000004"/>
    <n v="15"/>
    <n v="4.05"/>
    <n v="-7.3"/>
    <s v="Thursday"/>
    <s v="5-10 min"/>
    <n v="1"/>
    <s v="Below 0.8"/>
  </r>
  <r>
    <s v="RF000830"/>
    <d v="2026-01-08T17:43:00"/>
    <d v="2026-01-08T00:00:00"/>
    <n v="17"/>
    <x v="2"/>
    <x v="1"/>
    <n v="6.9"/>
    <n v="148.52000000000001"/>
    <n v="147.83000000000001"/>
    <n v="1.1000000000000001"/>
    <n v="7.9"/>
    <n v="11.4"/>
    <n v="83"/>
    <s v="Medium"/>
    <n v="0.78"/>
    <x v="0"/>
    <s v=""/>
    <n v="4.6900000000000004"/>
    <n v="0"/>
    <n v="-0.69"/>
    <n v="3.5"/>
    <s v="Thursday"/>
    <s v="5-10 min"/>
    <n v="1"/>
    <s v="Below 0.8"/>
  </r>
  <r>
    <s v="RF000831"/>
    <d v="2026-01-08T17:48:00"/>
    <d v="2026-01-08T00:00:00"/>
    <n v="17"/>
    <x v="1"/>
    <x v="0"/>
    <n v="11.2"/>
    <n v="229.05"/>
    <n v="231.44"/>
    <n v="1.1000000000000001"/>
    <n v="4.2"/>
    <n v="9.6999999999999993"/>
    <n v="89"/>
    <s v="Low"/>
    <n v="1.18"/>
    <x v="0"/>
    <s v=""/>
    <n v="4.8"/>
    <n v="4"/>
    <n v="2.39"/>
    <n v="5.5"/>
    <s v="Thursday"/>
    <s v="0-5 min"/>
    <n v="1"/>
    <s v="Between 1.0-1.2"/>
  </r>
  <r>
    <s v="RF000832"/>
    <d v="2026-01-08T18:19:00"/>
    <d v="2026-01-08T00:00:00"/>
    <n v="18"/>
    <x v="0"/>
    <x v="0"/>
    <n v="2.2000000000000002"/>
    <n v="88.52"/>
    <n v="89.14"/>
    <n v="1.2"/>
    <n v="6.8"/>
    <n v="6.2"/>
    <n v="99"/>
    <s v="Medium"/>
    <n v="0.74199999999999999"/>
    <x v="0"/>
    <s v=""/>
    <n v="4.6900000000000004"/>
    <n v="17"/>
    <n v="0.62"/>
    <n v="-0.6"/>
    <s v="Thursday"/>
    <s v="5-10 min"/>
    <n v="1"/>
    <s v="Below 0.8"/>
  </r>
  <r>
    <s v="RF000833"/>
    <d v="2026-01-08T18:20:00"/>
    <d v="2026-01-08T00:00:00"/>
    <n v="18"/>
    <x v="3"/>
    <x v="0"/>
    <n v="6.6"/>
    <n v="141.25"/>
    <n v="130.27000000000001"/>
    <n v="1"/>
    <n v="6.7"/>
    <n v="6.5"/>
    <n v="60"/>
    <s v="Low"/>
    <n v="1.1559999999999999"/>
    <x v="0"/>
    <s v=""/>
    <n v="4.63"/>
    <n v="2"/>
    <n v="-10.98"/>
    <n v="-0.2"/>
    <s v="Thursday"/>
    <s v="5-10 min"/>
    <n v="1"/>
    <s v="Between 1.0-1.2"/>
  </r>
  <r>
    <s v="RF000834"/>
    <d v="2026-01-08T18:22:00"/>
    <d v="2026-01-08T00:00:00"/>
    <n v="18"/>
    <x v="1"/>
    <x v="0"/>
    <n v="13.8"/>
    <n v="285.3"/>
    <n v="288.14999999999998"/>
    <n v="1.2"/>
    <n v="7.9"/>
    <n v="8.3000000000000007"/>
    <n v="83"/>
    <s v="Medium"/>
    <n v="0.77900000000000003"/>
    <x v="0"/>
    <s v=""/>
    <n v="4.88"/>
    <n v="15"/>
    <n v="2.85"/>
    <n v="0.4"/>
    <s v="Thursday"/>
    <s v="5-10 min"/>
    <n v="1"/>
    <s v="Below 0.8"/>
  </r>
  <r>
    <s v="RF000835"/>
    <d v="2026-01-08T18:32:00"/>
    <d v="2026-01-08T00:00:00"/>
    <n v="18"/>
    <x v="1"/>
    <x v="1"/>
    <n v="9.6999999999999993"/>
    <n v="207.76"/>
    <n v="206.74"/>
    <n v="1.1000000000000001"/>
    <n v="6.3"/>
    <n v="10.199999999999999"/>
    <n v="71"/>
    <s v="Medium"/>
    <n v="0.8"/>
    <x v="0"/>
    <s v=""/>
    <n v="4.66"/>
    <n v="0"/>
    <n v="-1.02"/>
    <n v="3.9"/>
    <s v="Thursday"/>
    <s v="5-10 min"/>
    <n v="1"/>
    <s v="Between 0.8-1.0"/>
  </r>
  <r>
    <s v="RF000836"/>
    <d v="2026-01-08T18:34:00"/>
    <d v="2026-01-08T00:00:00"/>
    <n v="18"/>
    <x v="0"/>
    <x v="0"/>
    <n v="7.4"/>
    <n v="173.57"/>
    <n v="167.15"/>
    <n v="1.1000000000000001"/>
    <n v="4.4000000000000004"/>
    <n v="9.9"/>
    <n v="93"/>
    <s v="Medium"/>
    <n v="0.79100000000000004"/>
    <x v="0"/>
    <s v=""/>
    <n v="4.7300000000000004"/>
    <n v="12"/>
    <n v="-6.42"/>
    <n v="5.5"/>
    <s v="Thursday"/>
    <s v="0-5 min"/>
    <n v="1"/>
    <s v="Below 0.8"/>
  </r>
  <r>
    <s v="RF000837"/>
    <d v="2026-01-08T18:34:00"/>
    <d v="2026-01-08T00:00:00"/>
    <n v="18"/>
    <x v="2"/>
    <x v="1"/>
    <n v="5.7"/>
    <n v="177.62"/>
    <m/>
    <n v="1.3"/>
    <n v="13.1"/>
    <n v="18.3"/>
    <n v="98"/>
    <s v="High"/>
    <n v="0.56599999999999995"/>
    <x v="1"/>
    <s v="Driver unavailable"/>
    <n v="4.68"/>
    <n v="0"/>
    <m/>
    <n v="5.2"/>
    <s v="Thursday"/>
    <s v="10-15 min"/>
    <n v="0"/>
    <s v="Below 0.8"/>
  </r>
  <r>
    <s v="RF000838"/>
    <d v="2026-01-08T18:42:00"/>
    <d v="2026-01-08T00:00:00"/>
    <n v="18"/>
    <x v="1"/>
    <x v="0"/>
    <n v="7"/>
    <n v="190.04"/>
    <n v="199.94"/>
    <n v="1.2"/>
    <n v="7.4"/>
    <n v="11.9"/>
    <n v="81"/>
    <s v="High"/>
    <n v="0.73099999999999998"/>
    <x v="0"/>
    <s v=""/>
    <n v="4.7300000000000004"/>
    <n v="4"/>
    <n v="9.9"/>
    <n v="4.5"/>
    <s v="Thursday"/>
    <s v="5-10 min"/>
    <n v="1"/>
    <s v="Below 0.8"/>
  </r>
  <r>
    <s v="RF000839"/>
    <d v="2026-01-08T18:43:00"/>
    <d v="2026-01-08T00:00:00"/>
    <n v="18"/>
    <x v="3"/>
    <x v="0"/>
    <n v="6.3"/>
    <n v="125.09"/>
    <n v="126.44"/>
    <n v="1"/>
    <n v="8.1"/>
    <n v="10.1"/>
    <n v="58"/>
    <s v="Medium"/>
    <n v="0.96299999999999997"/>
    <x v="0"/>
    <s v=""/>
    <n v="4.72"/>
    <n v="6"/>
    <n v="1.35"/>
    <n v="2"/>
    <s v="Thursday"/>
    <s v="5-10 min"/>
    <n v="1"/>
    <s v="Between 0.8-1.0"/>
  </r>
  <r>
    <s v="RF000840"/>
    <d v="2026-01-08T19:17:00"/>
    <d v="2026-01-08T00:00:00"/>
    <n v="19"/>
    <x v="0"/>
    <x v="0"/>
    <n v="5.0999999999999996"/>
    <n v="164.86"/>
    <n v="165.75"/>
    <n v="1.4"/>
    <n v="3.8"/>
    <n v="1"/>
    <n v="97"/>
    <s v="High"/>
    <n v="0.54700000000000004"/>
    <x v="0"/>
    <s v=""/>
    <n v="4.49"/>
    <n v="3"/>
    <n v="0.89"/>
    <n v="-2.8"/>
    <s v="Thursday"/>
    <s v="0-5 min"/>
    <n v="1"/>
    <s v="Below 0.8"/>
  </r>
  <r>
    <s v="RF000841"/>
    <d v="2026-01-08T19:22:00"/>
    <d v="2026-01-08T00:00:00"/>
    <n v="19"/>
    <x v="3"/>
    <x v="0"/>
    <n v="2.5"/>
    <n v="70.489999999999995"/>
    <m/>
    <n v="1"/>
    <n v="2.9"/>
    <n v="3.1"/>
    <n v="53"/>
    <s v="Low"/>
    <n v="1.002"/>
    <x v="2"/>
    <s v="Pickup issue"/>
    <n v="4.2699999999999996"/>
    <n v="8"/>
    <m/>
    <n v="0.2"/>
    <s v="Thursday"/>
    <s v="0-5 min"/>
    <n v="0"/>
    <s v="Between 1.0-1.2"/>
  </r>
  <r>
    <s v="RF000842"/>
    <d v="2026-01-08T19:24:00"/>
    <d v="2026-01-08T00:00:00"/>
    <n v="19"/>
    <x v="3"/>
    <x v="0"/>
    <n v="3.6"/>
    <n v="95.7"/>
    <n v="99.47"/>
    <n v="1.1000000000000001"/>
    <n v="7.9"/>
    <n v="11.5"/>
    <n v="51"/>
    <s v="Low"/>
    <n v="1.0009999999999999"/>
    <x v="0"/>
    <s v=""/>
    <n v="4.6399999999999997"/>
    <n v="10"/>
    <n v="3.77"/>
    <n v="3.6"/>
    <s v="Thursday"/>
    <s v="5-10 min"/>
    <n v="1"/>
    <s v="Between 1.0-1.2"/>
  </r>
  <r>
    <s v="RF000843"/>
    <d v="2026-01-08T19:29:00"/>
    <d v="2026-01-08T00:00:00"/>
    <n v="19"/>
    <x v="0"/>
    <x v="0"/>
    <n v="6.7"/>
    <n v="189.84"/>
    <n v="187.88"/>
    <n v="1.4"/>
    <n v="8.5"/>
    <n v="12.4"/>
    <n v="96"/>
    <s v="High"/>
    <n v="0.55500000000000005"/>
    <x v="0"/>
    <s v=""/>
    <n v="4.8600000000000003"/>
    <n v="8"/>
    <n v="-1.96"/>
    <n v="3.9"/>
    <s v="Thursday"/>
    <s v="5-10 min"/>
    <n v="1"/>
    <s v="Below 0.8"/>
  </r>
  <r>
    <s v="RF000844"/>
    <d v="2026-01-08T19:32:00"/>
    <d v="2026-01-08T00:00:00"/>
    <n v="19"/>
    <x v="1"/>
    <x v="1"/>
    <n v="10.6"/>
    <n v="290"/>
    <m/>
    <n v="1.3"/>
    <n v="10.4"/>
    <n v="10.8"/>
    <n v="68"/>
    <s v="High"/>
    <n v="0.59799999999999998"/>
    <x v="2"/>
    <s v="Changed plans"/>
    <n v="4.87"/>
    <n v="0"/>
    <m/>
    <n v="0.4"/>
    <s v="Thursday"/>
    <s v="10-15 min"/>
    <n v="0"/>
    <s v="Below 0.8"/>
  </r>
  <r>
    <s v="RF000845"/>
    <d v="2026-01-08T19:52:00"/>
    <d v="2026-01-08T00:00:00"/>
    <n v="19"/>
    <x v="3"/>
    <x v="0"/>
    <n v="2.2999999999999998"/>
    <n v="82.98"/>
    <n v="84.87"/>
    <n v="1.1000000000000001"/>
    <n v="4.8"/>
    <n v="1"/>
    <n v="52"/>
    <s v="Medium"/>
    <n v="0.90500000000000003"/>
    <x v="0"/>
    <s v=""/>
    <n v="4.74"/>
    <n v="5"/>
    <n v="1.89"/>
    <n v="-3.8"/>
    <s v="Thursday"/>
    <s v="0-5 min"/>
    <n v="1"/>
    <s v="Between 0.8-1.0"/>
  </r>
  <r>
    <s v="RF000846"/>
    <d v="2026-01-08T20:16:00"/>
    <d v="2026-01-08T00:00:00"/>
    <n v="20"/>
    <x v="4"/>
    <x v="0"/>
    <n v="18.100000000000001"/>
    <n v="377.74"/>
    <n v="368.79"/>
    <n v="1.1000000000000001"/>
    <n v="5"/>
    <n v="8.5"/>
    <n v="48"/>
    <s v="Low"/>
    <n v="1.014"/>
    <x v="0"/>
    <s v=""/>
    <n v="4.5199999999999996"/>
    <n v="10"/>
    <n v="-8.9499999999999993"/>
    <n v="3.5"/>
    <s v="Thursday"/>
    <s v="0-5 min"/>
    <n v="1"/>
    <s v="Between 1.0-1.2"/>
  </r>
  <r>
    <s v="RF000847"/>
    <d v="2026-01-08T20:39:00"/>
    <d v="2026-01-08T00:00:00"/>
    <n v="20"/>
    <x v="4"/>
    <x v="0"/>
    <n v="1.3"/>
    <n v="54.19"/>
    <n v="59.02"/>
    <n v="1"/>
    <n v="3.6"/>
    <n v="1.8"/>
    <n v="47"/>
    <s v="Low"/>
    <n v="1.516"/>
    <x v="0"/>
    <s v=""/>
    <n v="4.3899999999999997"/>
    <n v="6"/>
    <n v="4.83"/>
    <n v="-1.8"/>
    <s v="Thursday"/>
    <s v="0-5 min"/>
    <n v="1"/>
    <s v="Above 1.2"/>
  </r>
  <r>
    <s v="RF000848"/>
    <d v="2026-01-08T20:51:00"/>
    <d v="2026-01-08T00:00:00"/>
    <n v="20"/>
    <x v="0"/>
    <x v="1"/>
    <n v="2.9"/>
    <n v="99.77"/>
    <n v="102.69"/>
    <n v="1.1000000000000001"/>
    <n v="8.6"/>
    <n v="6.9"/>
    <n v="112"/>
    <s v="Medium"/>
    <n v="0.81699999999999995"/>
    <x v="0"/>
    <s v=""/>
    <n v="4.8099999999999996"/>
    <n v="0"/>
    <n v="2.92"/>
    <n v="-1.7"/>
    <s v="Thursday"/>
    <s v="5-10 min"/>
    <n v="1"/>
    <s v="Between 0.8-1.0"/>
  </r>
  <r>
    <s v="RF000849"/>
    <d v="2026-01-08T21:17:00"/>
    <d v="2026-01-08T00:00:00"/>
    <n v="21"/>
    <x v="0"/>
    <x v="0"/>
    <n v="6.9"/>
    <n v="201.34"/>
    <n v="198.2"/>
    <n v="1.3"/>
    <n v="6.8"/>
    <n v="10.9"/>
    <n v="95"/>
    <s v="High"/>
    <n v="0.61099999999999999"/>
    <x v="0"/>
    <s v=""/>
    <n v="4.97"/>
    <n v="1"/>
    <n v="-3.14"/>
    <n v="4.0999999999999996"/>
    <s v="Thursday"/>
    <s v="5-10 min"/>
    <n v="1"/>
    <s v="Below 0.8"/>
  </r>
  <r>
    <s v="RF000850"/>
    <d v="2026-01-08T21:19:00"/>
    <d v="2026-01-08T00:00:00"/>
    <n v="21"/>
    <x v="2"/>
    <x v="0"/>
    <n v="8.6"/>
    <n v="168.02"/>
    <n v="194.98"/>
    <n v="1.1000000000000001"/>
    <n v="7.5"/>
    <n v="8.9"/>
    <n v="105"/>
    <s v="Medium"/>
    <n v="0.88"/>
    <x v="0"/>
    <s v=""/>
    <n v="4.74"/>
    <n v="4"/>
    <n v="26.96"/>
    <n v="1.4"/>
    <s v="Thursday"/>
    <s v="5-10 min"/>
    <n v="1"/>
    <s v="Between 0.8-1.0"/>
  </r>
  <r>
    <s v="RF000851"/>
    <d v="2026-01-08T21:25:00"/>
    <d v="2026-01-08T00:00:00"/>
    <n v="21"/>
    <x v="4"/>
    <x v="0"/>
    <n v="3.6"/>
    <n v="95.47"/>
    <m/>
    <n v="1.1000000000000001"/>
    <n v="8"/>
    <n v="11.5"/>
    <n v="48"/>
    <s v="Low"/>
    <n v="1.8859999999999999"/>
    <x v="1"/>
    <s v="Pickup too far"/>
    <n v="5"/>
    <n v="2"/>
    <m/>
    <n v="3.5"/>
    <s v="Thursday"/>
    <s v="5-10 min"/>
    <n v="0"/>
    <s v="Above 1.2"/>
  </r>
  <r>
    <s v="RF000852"/>
    <d v="2026-01-08T21:27:00"/>
    <d v="2026-01-08T00:00:00"/>
    <n v="21"/>
    <x v="2"/>
    <x v="1"/>
    <n v="5.8"/>
    <n v="145.34"/>
    <m/>
    <n v="1.1000000000000001"/>
    <n v="4.8"/>
    <m/>
    <n v="92"/>
    <s v="Medium"/>
    <n v="0.92300000000000004"/>
    <x v="3"/>
    <s v="No driver available"/>
    <n v="4.8600000000000003"/>
    <n v="0"/>
    <m/>
    <m/>
    <s v="Thursday"/>
    <s v="0-5 min"/>
    <n v="0"/>
    <s v="Between 0.8-1.0"/>
  </r>
  <r>
    <s v="RF000853"/>
    <d v="2026-01-08T21:30:00"/>
    <d v="2026-01-08T00:00:00"/>
    <n v="21"/>
    <x v="0"/>
    <x v="0"/>
    <n v="5.0999999999999996"/>
    <n v="136.88"/>
    <n v="134.61000000000001"/>
    <n v="1.2"/>
    <n v="7"/>
    <n v="7.8"/>
    <n v="102"/>
    <s v="High"/>
    <n v="0.66800000000000004"/>
    <x v="0"/>
    <s v=""/>
    <n v="4.67"/>
    <n v="5"/>
    <n v="-2.27"/>
    <n v="0.8"/>
    <s v="Thursday"/>
    <s v="5-10 min"/>
    <n v="1"/>
    <s v="Below 0.8"/>
  </r>
  <r>
    <s v="RF000854"/>
    <d v="2026-01-08T21:33:00"/>
    <d v="2026-01-08T00:00:00"/>
    <n v="21"/>
    <x v="0"/>
    <x v="0"/>
    <n v="4.4000000000000004"/>
    <n v="123.05"/>
    <n v="121.1"/>
    <n v="1.2"/>
    <n v="4.8"/>
    <n v="1"/>
    <n v="116"/>
    <s v="Medium"/>
    <n v="0.85799999999999998"/>
    <x v="0"/>
    <s v=""/>
    <n v="4.4800000000000004"/>
    <n v="6"/>
    <n v="-1.95"/>
    <n v="-3.8"/>
    <s v="Thursday"/>
    <s v="0-5 min"/>
    <n v="1"/>
    <s v="Between 0.8-1.0"/>
  </r>
  <r>
    <s v="RF000855"/>
    <d v="2026-01-08T21:43:00"/>
    <d v="2026-01-08T00:00:00"/>
    <n v="21"/>
    <x v="0"/>
    <x v="0"/>
    <n v="2.8"/>
    <n v="118.14"/>
    <n v="119.99"/>
    <n v="1.3"/>
    <n v="11.1"/>
    <n v="15.1"/>
    <n v="85"/>
    <s v="Medium"/>
    <n v="0.65"/>
    <x v="0"/>
    <s v=""/>
    <n v="4.59"/>
    <n v="4"/>
    <n v="1.85"/>
    <n v="4"/>
    <s v="Thursday"/>
    <s v="10-15 min"/>
    <n v="1"/>
    <s v="Below 0.8"/>
  </r>
  <r>
    <s v="RF000856"/>
    <d v="2026-01-08T22:55:00"/>
    <d v="2026-01-08T00:00:00"/>
    <n v="22"/>
    <x v="2"/>
    <x v="0"/>
    <n v="6.8"/>
    <n v="140.46"/>
    <n v="141.16"/>
    <n v="1"/>
    <n v="4.3"/>
    <n v="7.6"/>
    <n v="110"/>
    <s v="Medium"/>
    <n v="1.083"/>
    <x v="0"/>
    <s v=""/>
    <n v="4.2699999999999996"/>
    <n v="66"/>
    <n v="0.7"/>
    <n v="3.3"/>
    <s v="Thursday"/>
    <s v="0-5 min"/>
    <n v="1"/>
    <s v="Between 1.0-1.2"/>
  </r>
  <r>
    <s v="RF000857"/>
    <d v="2026-01-08T22:56:00"/>
    <d v="2026-01-08T00:00:00"/>
    <n v="22"/>
    <x v="1"/>
    <x v="0"/>
    <n v="7"/>
    <n v="139.69"/>
    <n v="140"/>
    <n v="1"/>
    <n v="4"/>
    <n v="1.9"/>
    <n v="91"/>
    <s v="Low"/>
    <n v="1.2250000000000001"/>
    <x v="0"/>
    <s v=""/>
    <n v="4.79"/>
    <n v="2"/>
    <n v="0.31"/>
    <n v="-2.1"/>
    <s v="Thursday"/>
    <s v="0-5 min"/>
    <n v="1"/>
    <s v="Above 1.2"/>
  </r>
  <r>
    <s v="RF000858"/>
    <d v="2026-01-08T23:01:00"/>
    <d v="2026-01-08T00:00:00"/>
    <n v="23"/>
    <x v="1"/>
    <x v="1"/>
    <n v="5.7"/>
    <n v="133.56"/>
    <m/>
    <n v="1.1000000000000001"/>
    <n v="2"/>
    <n v="2.1"/>
    <n v="86"/>
    <s v="Low"/>
    <n v="1.323"/>
    <x v="2"/>
    <s v="ETA too high"/>
    <n v="4.7699999999999996"/>
    <n v="0"/>
    <m/>
    <n v="0.1"/>
    <s v="Thursday"/>
    <s v="0-5 min"/>
    <n v="0"/>
    <s v="Above 1.2"/>
  </r>
  <r>
    <s v="RF000859"/>
    <d v="2026-01-08T23:30:00"/>
    <d v="2026-01-08T00:00:00"/>
    <n v="23"/>
    <x v="1"/>
    <x v="0"/>
    <n v="9.1999999999999993"/>
    <n v="183.44"/>
    <n v="189.51"/>
    <n v="1"/>
    <n v="3.1"/>
    <n v="5.8"/>
    <n v="96"/>
    <s v="Low"/>
    <n v="1.569"/>
    <x v="0"/>
    <s v=""/>
    <n v="4.8899999999999997"/>
    <n v="6"/>
    <n v="6.07"/>
    <n v="2.7"/>
    <s v="Thursday"/>
    <s v="0-5 min"/>
    <n v="1"/>
    <s v="Above 1.2"/>
  </r>
  <r>
    <s v="RF000860"/>
    <d v="2026-01-08T23:39:00"/>
    <d v="2026-01-08T00:00:00"/>
    <n v="23"/>
    <x v="0"/>
    <x v="0"/>
    <n v="6.8"/>
    <n v="163.82"/>
    <n v="171.09"/>
    <n v="1.1000000000000001"/>
    <n v="4.3"/>
    <n v="2.2000000000000002"/>
    <n v="109"/>
    <s v="Medium"/>
    <n v="0.85499999999999998"/>
    <x v="0"/>
    <s v=""/>
    <n v="4.68"/>
    <n v="4"/>
    <n v="7.27"/>
    <n v="-2.1"/>
    <s v="Thursday"/>
    <s v="0-5 min"/>
    <n v="1"/>
    <s v="Between 0.8-1.0"/>
  </r>
  <r>
    <s v="RF000861"/>
    <d v="2026-01-08T23:44:00"/>
    <d v="2026-01-08T00:00:00"/>
    <n v="23"/>
    <x v="1"/>
    <x v="0"/>
    <n v="3.2"/>
    <n v="103.24"/>
    <n v="115.25"/>
    <n v="1.1000000000000001"/>
    <n v="6.6"/>
    <n v="2.2000000000000002"/>
    <n v="94"/>
    <s v="Low"/>
    <n v="1.264"/>
    <x v="0"/>
    <s v=""/>
    <n v="4.5999999999999996"/>
    <n v="13"/>
    <n v="12.01"/>
    <n v="-4.4000000000000004"/>
    <s v="Thursday"/>
    <s v="5-10 min"/>
    <n v="1"/>
    <s v="Above 1.2"/>
  </r>
  <r>
    <s v="RF000862"/>
    <d v="2026-01-08T23:56:00"/>
    <d v="2026-01-08T00:00:00"/>
    <n v="23"/>
    <x v="0"/>
    <x v="0"/>
    <n v="13.9"/>
    <n v="287.57"/>
    <n v="299.5"/>
    <n v="1.1000000000000001"/>
    <n v="4.4000000000000004"/>
    <n v="5.0999999999999996"/>
    <n v="109"/>
    <s v="Medium"/>
    <n v="0.88900000000000001"/>
    <x v="0"/>
    <s v=""/>
    <n v="4.7300000000000004"/>
    <n v="5"/>
    <n v="11.93"/>
    <n v="0.7"/>
    <s v="Thursday"/>
    <s v="0-5 min"/>
    <n v="1"/>
    <s v="Between 0.8-1.0"/>
  </r>
  <r>
    <s v="RF000863"/>
    <d v="2026-01-09T00:05:00"/>
    <d v="2026-01-09T00:00:00"/>
    <n v="0"/>
    <x v="1"/>
    <x v="0"/>
    <n v="8"/>
    <n v="177.49"/>
    <n v="176.05"/>
    <n v="1"/>
    <n v="3.4"/>
    <n v="6.5"/>
    <n v="110"/>
    <s v="Low"/>
    <n v="1.4470000000000001"/>
    <x v="0"/>
    <s v=""/>
    <n v="4.6500000000000004"/>
    <n v="3"/>
    <n v="-1.44"/>
    <n v="3.1"/>
    <s v="Friday"/>
    <s v="0-5 min"/>
    <n v="1"/>
    <s v="Above 1.2"/>
  </r>
  <r>
    <s v="RF000864"/>
    <d v="2026-01-09T00:19:00"/>
    <d v="2026-01-09T00:00:00"/>
    <n v="0"/>
    <x v="2"/>
    <x v="0"/>
    <n v="4.5"/>
    <n v="118.99"/>
    <n v="116.34"/>
    <n v="1.1000000000000001"/>
    <n v="5.9"/>
    <n v="3.8"/>
    <n v="125"/>
    <s v="Medium"/>
    <n v="1.123"/>
    <x v="0"/>
    <s v=""/>
    <n v="4.87"/>
    <n v="44"/>
    <n v="-2.65"/>
    <n v="-2.1"/>
    <s v="Friday"/>
    <s v="5-10 min"/>
    <n v="1"/>
    <s v="Between 1.0-1.2"/>
  </r>
  <r>
    <s v="RF000865"/>
    <d v="2026-01-09T00:46:00"/>
    <d v="2026-01-09T00:00:00"/>
    <n v="0"/>
    <x v="1"/>
    <x v="0"/>
    <n v="4.0999999999999996"/>
    <n v="111.5"/>
    <n v="115.06"/>
    <n v="1.1000000000000001"/>
    <n v="4.3"/>
    <n v="9.1"/>
    <n v="99"/>
    <s v="Low"/>
    <n v="1.3220000000000001"/>
    <x v="0"/>
    <s v=""/>
    <n v="4.99"/>
    <n v="1"/>
    <n v="3.56"/>
    <n v="4.8"/>
    <s v="Friday"/>
    <s v="0-5 min"/>
    <n v="1"/>
    <s v="Above 1.2"/>
  </r>
  <r>
    <s v="RF000866"/>
    <d v="2026-01-09T01:08:00"/>
    <d v="2026-01-09T00:00:00"/>
    <n v="1"/>
    <x v="3"/>
    <x v="1"/>
    <n v="4"/>
    <n v="124.45"/>
    <m/>
    <n v="1.2"/>
    <n v="2"/>
    <n v="4"/>
    <n v="63"/>
    <s v="Low"/>
    <n v="1.421"/>
    <x v="1"/>
    <s v="Pickup too far"/>
    <n v="4.5999999999999996"/>
    <n v="0"/>
    <m/>
    <n v="2"/>
    <s v="Friday"/>
    <s v="0-5 min"/>
    <n v="0"/>
    <s v="Above 1.2"/>
  </r>
  <r>
    <s v="RF000867"/>
    <d v="2026-01-09T01:49:00"/>
    <d v="2026-01-09T00:00:00"/>
    <n v="1"/>
    <x v="2"/>
    <x v="0"/>
    <n v="2.4"/>
    <n v="71.56"/>
    <n v="69.650000000000006"/>
    <n v="1"/>
    <n v="7.5"/>
    <n v="12.2"/>
    <n v="114"/>
    <s v="Low"/>
    <n v="1.226"/>
    <x v="0"/>
    <s v=""/>
    <n v="5"/>
    <n v="9"/>
    <n v="-1.91"/>
    <n v="4.7"/>
    <s v="Friday"/>
    <s v="5-10 min"/>
    <n v="1"/>
    <s v="Above 1.2"/>
  </r>
  <r>
    <s v="RF000868"/>
    <d v="2026-01-09T01:52:00"/>
    <d v="2026-01-09T00:00:00"/>
    <n v="1"/>
    <x v="2"/>
    <x v="1"/>
    <n v="3.5"/>
    <n v="93.85"/>
    <n v="89.72"/>
    <n v="1"/>
    <n v="3"/>
    <n v="1"/>
    <n v="115"/>
    <s v="Low"/>
    <n v="1.5009999999999999"/>
    <x v="0"/>
    <s v=""/>
    <n v="4.96"/>
    <n v="0"/>
    <n v="-4.13"/>
    <n v="-2"/>
    <s v="Friday"/>
    <s v="0-5 min"/>
    <n v="1"/>
    <s v="Above 1.2"/>
  </r>
  <r>
    <s v="RF000869"/>
    <d v="2026-01-09T02:00:00"/>
    <d v="2026-01-09T00:00:00"/>
    <n v="2"/>
    <x v="0"/>
    <x v="0"/>
    <n v="6.3"/>
    <n v="133.36000000000001"/>
    <n v="132.44999999999999"/>
    <n v="1"/>
    <n v="4.8"/>
    <n v="2.6"/>
    <n v="133"/>
    <s v="Medium"/>
    <n v="1.2769999999999999"/>
    <x v="0"/>
    <s v=""/>
    <n v="4.6500000000000004"/>
    <n v="5"/>
    <n v="-0.91"/>
    <n v="-2.2000000000000002"/>
    <s v="Friday"/>
    <s v="0-5 min"/>
    <n v="1"/>
    <s v="Above 1.2"/>
  </r>
  <r>
    <s v="RF000870"/>
    <d v="2026-01-09T02:03:00"/>
    <d v="2026-01-09T00:00:00"/>
    <n v="2"/>
    <x v="0"/>
    <x v="0"/>
    <n v="8.1"/>
    <n v="163.55000000000001"/>
    <n v="154.94999999999999"/>
    <n v="1.1000000000000001"/>
    <n v="5.2"/>
    <n v="4"/>
    <n v="135"/>
    <s v="Medium"/>
    <n v="1.151"/>
    <x v="0"/>
    <s v=""/>
    <n v="4.76"/>
    <n v="106"/>
    <n v="-8.6"/>
    <n v="-1.2"/>
    <s v="Friday"/>
    <s v="5-10 min"/>
    <n v="1"/>
    <s v="Between 1.0-1.2"/>
  </r>
  <r>
    <s v="RF000871"/>
    <d v="2026-01-09T02:24:00"/>
    <d v="2026-01-09T00:00:00"/>
    <n v="2"/>
    <x v="1"/>
    <x v="1"/>
    <n v="12.9"/>
    <n v="243.94"/>
    <n v="249.53"/>
    <n v="1.1000000000000001"/>
    <n v="2"/>
    <n v="7.2"/>
    <n v="101"/>
    <s v="Low"/>
    <n v="1.3009999999999999"/>
    <x v="0"/>
    <s v=""/>
    <n v="4.6399999999999997"/>
    <n v="0"/>
    <n v="5.59"/>
    <n v="5.2"/>
    <s v="Friday"/>
    <s v="0-5 min"/>
    <n v="1"/>
    <s v="Above 1.2"/>
  </r>
  <r>
    <s v="RF000872"/>
    <d v="2026-01-09T02:30:00"/>
    <d v="2026-01-09T00:00:00"/>
    <n v="2"/>
    <x v="0"/>
    <x v="0"/>
    <n v="4.5999999999999996"/>
    <n v="114.05"/>
    <n v="109.24"/>
    <n v="1"/>
    <n v="3.8"/>
    <n v="4.9000000000000004"/>
    <n v="134"/>
    <s v="Medium"/>
    <n v="1.022"/>
    <x v="0"/>
    <s v=""/>
    <n v="4.66"/>
    <n v="1"/>
    <n v="-4.8099999999999996"/>
    <n v="1.1000000000000001"/>
    <s v="Friday"/>
    <s v="0-5 min"/>
    <n v="1"/>
    <s v="Between 1.0-1.2"/>
  </r>
  <r>
    <s v="RF000873"/>
    <d v="2026-01-09T02:31:00"/>
    <d v="2026-01-09T00:00:00"/>
    <n v="2"/>
    <x v="0"/>
    <x v="1"/>
    <n v="6.7"/>
    <n v="157.30000000000001"/>
    <n v="162.09"/>
    <n v="1"/>
    <n v="3"/>
    <n v="3.2"/>
    <n v="128"/>
    <s v="Low"/>
    <n v="1.2749999999999999"/>
    <x v="0"/>
    <s v=""/>
    <n v="4.53"/>
    <n v="0"/>
    <n v="4.79"/>
    <n v="0.2"/>
    <s v="Friday"/>
    <s v="0-5 min"/>
    <n v="1"/>
    <s v="Above 1.2"/>
  </r>
  <r>
    <s v="RF000874"/>
    <d v="2026-01-09T02:37:00"/>
    <d v="2026-01-09T00:00:00"/>
    <n v="2"/>
    <x v="0"/>
    <x v="0"/>
    <n v="6.6"/>
    <n v="142.72"/>
    <n v="149.53"/>
    <n v="1"/>
    <n v="2"/>
    <n v="6.9"/>
    <n v="134"/>
    <s v="Medium"/>
    <n v="1.202"/>
    <x v="0"/>
    <s v=""/>
    <n v="4.5199999999999996"/>
    <n v="9"/>
    <n v="6.81"/>
    <n v="4.9000000000000004"/>
    <s v="Friday"/>
    <s v="0-5 min"/>
    <n v="1"/>
    <s v="Above 1.2"/>
  </r>
  <r>
    <s v="RF000875"/>
    <d v="2026-01-09T02:41:00"/>
    <d v="2026-01-09T00:00:00"/>
    <n v="2"/>
    <x v="0"/>
    <x v="0"/>
    <n v="3.4"/>
    <n v="100.67"/>
    <n v="100.07"/>
    <n v="1.1000000000000001"/>
    <n v="3.9"/>
    <n v="1"/>
    <n v="123"/>
    <s v="Medium"/>
    <n v="1.163"/>
    <x v="0"/>
    <s v=""/>
    <n v="4.76"/>
    <n v="2"/>
    <n v="-0.6"/>
    <n v="-2.9"/>
    <s v="Friday"/>
    <s v="0-5 min"/>
    <n v="1"/>
    <s v="Between 1.0-1.2"/>
  </r>
  <r>
    <s v="RF000876"/>
    <d v="2026-01-09T02:46:00"/>
    <d v="2026-01-09T00:00:00"/>
    <n v="2"/>
    <x v="3"/>
    <x v="0"/>
    <n v="7.6"/>
    <n v="167.01"/>
    <n v="155.47"/>
    <n v="1"/>
    <n v="4.4000000000000004"/>
    <n v="6"/>
    <n v="63"/>
    <s v="Low"/>
    <n v="1.228"/>
    <x v="0"/>
    <s v=""/>
    <n v="4.54"/>
    <n v="13"/>
    <n v="-11.54"/>
    <n v="1.6"/>
    <s v="Friday"/>
    <s v="0-5 min"/>
    <n v="1"/>
    <s v="Above 1.2"/>
  </r>
  <r>
    <s v="RF000877"/>
    <d v="2026-01-09T03:10:00"/>
    <d v="2026-01-09T00:00:00"/>
    <n v="3"/>
    <x v="1"/>
    <x v="0"/>
    <n v="1.9"/>
    <n v="65.64"/>
    <n v="69.86"/>
    <n v="1"/>
    <n v="5.3"/>
    <n v="5.8"/>
    <n v="110"/>
    <s v="Low"/>
    <n v="1.4870000000000001"/>
    <x v="0"/>
    <s v=""/>
    <n v="4.53"/>
    <n v="5"/>
    <n v="4.22"/>
    <n v="0.5"/>
    <s v="Friday"/>
    <s v="5-10 min"/>
    <n v="1"/>
    <s v="Above 1.2"/>
  </r>
  <r>
    <s v="RF000878"/>
    <d v="2026-01-09T03:16:00"/>
    <d v="2026-01-09T00:00:00"/>
    <n v="3"/>
    <x v="0"/>
    <x v="0"/>
    <n v="5.3"/>
    <n v="110.4"/>
    <n v="110.59"/>
    <n v="1"/>
    <n v="4.4000000000000004"/>
    <n v="10"/>
    <n v="136"/>
    <s v="Medium"/>
    <n v="1.1910000000000001"/>
    <x v="0"/>
    <s v=""/>
    <n v="4.92"/>
    <n v="2"/>
    <n v="0.19"/>
    <n v="5.6"/>
    <s v="Friday"/>
    <s v="0-5 min"/>
    <n v="1"/>
    <s v="Between 1.0-1.2"/>
  </r>
  <r>
    <s v="RF000879"/>
    <d v="2026-01-09T03:21:00"/>
    <d v="2026-01-09T00:00:00"/>
    <n v="3"/>
    <x v="2"/>
    <x v="0"/>
    <n v="4.5999999999999996"/>
    <n v="103.93"/>
    <n v="107.02"/>
    <n v="1"/>
    <n v="4.0999999999999996"/>
    <n v="7.7"/>
    <n v="131"/>
    <s v="Low"/>
    <n v="1.454"/>
    <x v="0"/>
    <s v=""/>
    <n v="4.91"/>
    <n v="3"/>
    <n v="3.09"/>
    <n v="3.6"/>
    <s v="Friday"/>
    <s v="0-5 min"/>
    <n v="1"/>
    <s v="Above 1.2"/>
  </r>
  <r>
    <s v="RF000880"/>
    <d v="2026-01-09T03:37:00"/>
    <d v="2026-01-09T00:00:00"/>
    <n v="3"/>
    <x v="0"/>
    <x v="0"/>
    <n v="3.6"/>
    <n v="88.57"/>
    <n v="84.66"/>
    <n v="1"/>
    <n v="7.6"/>
    <n v="6.9"/>
    <n v="128"/>
    <s v="Medium"/>
    <n v="1.228"/>
    <x v="0"/>
    <s v=""/>
    <n v="4.75"/>
    <n v="17"/>
    <n v="-3.91"/>
    <n v="-0.7"/>
    <s v="Friday"/>
    <s v="5-10 min"/>
    <n v="1"/>
    <s v="Above 1.2"/>
  </r>
  <r>
    <s v="RF000881"/>
    <d v="2026-01-09T03:37:00"/>
    <d v="2026-01-09T00:00:00"/>
    <n v="3"/>
    <x v="3"/>
    <x v="1"/>
    <n v="7"/>
    <n v="140.18"/>
    <m/>
    <n v="1"/>
    <n v="3.5"/>
    <n v="9.4"/>
    <n v="78"/>
    <s v="Low"/>
    <n v="2.2000000000000002"/>
    <x v="2"/>
    <s v="ETA too high"/>
    <n v="4.6399999999999997"/>
    <n v="0"/>
    <m/>
    <n v="5.9"/>
    <s v="Friday"/>
    <s v="0-5 min"/>
    <n v="0"/>
    <s v="Above 1.2"/>
  </r>
  <r>
    <s v="RF000882"/>
    <d v="2026-01-09T03:38:00"/>
    <d v="2026-01-09T00:00:00"/>
    <n v="3"/>
    <x v="0"/>
    <x v="0"/>
    <n v="12.9"/>
    <n v="218.8"/>
    <n v="202.11"/>
    <n v="1"/>
    <n v="2"/>
    <n v="3.4"/>
    <n v="132"/>
    <s v="Low"/>
    <n v="1.508"/>
    <x v="0"/>
    <s v=""/>
    <n v="5"/>
    <n v="21"/>
    <n v="-16.690000000000001"/>
    <n v="1.4"/>
    <s v="Friday"/>
    <s v="0-5 min"/>
    <n v="1"/>
    <s v="Above 1.2"/>
  </r>
  <r>
    <s v="RF000883"/>
    <d v="2026-01-09T03:39:00"/>
    <d v="2026-01-09T00:00:00"/>
    <n v="3"/>
    <x v="2"/>
    <x v="0"/>
    <n v="9.9"/>
    <n v="172.03"/>
    <n v="162.97999999999999"/>
    <n v="1"/>
    <n v="2.5"/>
    <n v="5"/>
    <n v="131"/>
    <s v="Low"/>
    <n v="1.405"/>
    <x v="0"/>
    <s v=""/>
    <n v="4.49"/>
    <n v="22"/>
    <n v="-9.0500000000000007"/>
    <n v="2.5"/>
    <s v="Friday"/>
    <s v="0-5 min"/>
    <n v="1"/>
    <s v="Above 1.2"/>
  </r>
  <r>
    <s v="RF000884"/>
    <d v="2026-01-09T03:54:00"/>
    <d v="2026-01-09T00:00:00"/>
    <n v="3"/>
    <x v="4"/>
    <x v="0"/>
    <n v="6.5"/>
    <n v="135.86000000000001"/>
    <n v="142.44"/>
    <n v="1.1000000000000001"/>
    <n v="6.6"/>
    <n v="8.6"/>
    <n v="63"/>
    <s v="Low"/>
    <n v="2.008"/>
    <x v="0"/>
    <s v=""/>
    <n v="4.76"/>
    <n v="5"/>
    <n v="6.58"/>
    <n v="2"/>
    <s v="Friday"/>
    <s v="5-10 min"/>
    <n v="1"/>
    <s v="Above 1.2"/>
  </r>
  <r>
    <s v="RF000885"/>
    <d v="2026-01-09T03:54:00"/>
    <d v="2026-01-09T00:00:00"/>
    <n v="3"/>
    <x v="1"/>
    <x v="0"/>
    <n v="9.4"/>
    <n v="186.12"/>
    <n v="178.83"/>
    <n v="1.1000000000000001"/>
    <n v="3.8"/>
    <n v="9.6999999999999993"/>
    <n v="102"/>
    <s v="Low"/>
    <n v="1.425"/>
    <x v="0"/>
    <s v=""/>
    <n v="4.42"/>
    <n v="2"/>
    <n v="-7.29"/>
    <n v="5.9"/>
    <s v="Friday"/>
    <s v="0-5 min"/>
    <n v="1"/>
    <s v="Above 1.2"/>
  </r>
  <r>
    <s v="RF000886"/>
    <d v="2026-01-09T04:24:00"/>
    <d v="2026-01-09T00:00:00"/>
    <n v="4"/>
    <x v="0"/>
    <x v="0"/>
    <n v="15.3"/>
    <n v="302.02"/>
    <n v="311.58"/>
    <n v="1.1000000000000001"/>
    <n v="2.5"/>
    <n v="1"/>
    <n v="131"/>
    <s v="Medium"/>
    <n v="1.0620000000000001"/>
    <x v="0"/>
    <s v=""/>
    <n v="4.57"/>
    <n v="13"/>
    <n v="9.56"/>
    <n v="-1.5"/>
    <s v="Friday"/>
    <s v="0-5 min"/>
    <n v="1"/>
    <s v="Between 1.0-1.2"/>
  </r>
  <r>
    <s v="RF000887"/>
    <d v="2026-01-09T04:46:00"/>
    <d v="2026-01-09T00:00:00"/>
    <n v="4"/>
    <x v="0"/>
    <x v="0"/>
    <n v="3.3"/>
    <n v="83.28"/>
    <n v="85.1"/>
    <n v="1"/>
    <n v="5.7"/>
    <n v="8.1"/>
    <n v="127"/>
    <s v="Medium"/>
    <n v="1.1579999999999999"/>
    <x v="0"/>
    <s v=""/>
    <n v="4.59"/>
    <n v="5"/>
    <n v="1.82"/>
    <n v="2.4"/>
    <s v="Friday"/>
    <s v="5-10 min"/>
    <n v="1"/>
    <s v="Between 1.0-1.2"/>
  </r>
  <r>
    <s v="RF000888"/>
    <d v="2026-01-09T04:50:00"/>
    <d v="2026-01-09T00:00:00"/>
    <n v="4"/>
    <x v="0"/>
    <x v="1"/>
    <n v="5.3"/>
    <n v="124.6"/>
    <m/>
    <n v="1"/>
    <n v="7.5"/>
    <m/>
    <n v="144"/>
    <s v="Low"/>
    <n v="1.4039999999999999"/>
    <x v="3"/>
    <s v="No driver available"/>
    <n v="4.84"/>
    <n v="0"/>
    <m/>
    <m/>
    <s v="Friday"/>
    <s v="5-10 min"/>
    <n v="0"/>
    <s v="Above 1.2"/>
  </r>
  <r>
    <s v="RF000889"/>
    <d v="2026-01-09T05:46:00"/>
    <d v="2026-01-09T00:00:00"/>
    <n v="5"/>
    <x v="2"/>
    <x v="0"/>
    <n v="7.5"/>
    <n v="159.15"/>
    <n v="166.17"/>
    <n v="1"/>
    <n v="3.9"/>
    <n v="1"/>
    <n v="121"/>
    <s v="Low"/>
    <n v="1.359"/>
    <x v="0"/>
    <s v=""/>
    <n v="4.59"/>
    <n v="50"/>
    <n v="7.02"/>
    <n v="-2.9"/>
    <s v="Friday"/>
    <s v="0-5 min"/>
    <n v="1"/>
    <s v="Above 1.2"/>
  </r>
  <r>
    <s v="RF000890"/>
    <d v="2026-01-09T06:07:00"/>
    <d v="2026-01-09T00:00:00"/>
    <n v="6"/>
    <x v="0"/>
    <x v="1"/>
    <n v="7.9"/>
    <n v="202.79"/>
    <m/>
    <n v="1.2"/>
    <n v="5.9"/>
    <n v="3.8"/>
    <n v="139"/>
    <s v="Medium"/>
    <n v="1.17"/>
    <x v="2"/>
    <s v="Pickup issue"/>
    <n v="4.66"/>
    <n v="0"/>
    <m/>
    <n v="-2.1"/>
    <s v="Friday"/>
    <s v="5-10 min"/>
    <n v="0"/>
    <s v="Between 1.0-1.2"/>
  </r>
  <r>
    <s v="RF000891"/>
    <d v="2026-01-09T06:07:00"/>
    <d v="2026-01-09T00:00:00"/>
    <n v="6"/>
    <x v="4"/>
    <x v="0"/>
    <n v="4.5999999999999996"/>
    <n v="115.7"/>
    <n v="122.93"/>
    <n v="1.1000000000000001"/>
    <n v="7.5"/>
    <n v="9"/>
    <n v="67"/>
    <s v="Low"/>
    <n v="2.2000000000000002"/>
    <x v="0"/>
    <s v=""/>
    <n v="4.62"/>
    <n v="2"/>
    <n v="7.23"/>
    <n v="1.5"/>
    <s v="Friday"/>
    <s v="5-10 min"/>
    <n v="1"/>
    <s v="Above 1.2"/>
  </r>
  <r>
    <s v="RF000892"/>
    <d v="2026-01-09T06:26:00"/>
    <d v="2026-01-09T00:00:00"/>
    <n v="6"/>
    <x v="1"/>
    <x v="0"/>
    <n v="6.5"/>
    <n v="149.97"/>
    <m/>
    <n v="1.1000000000000001"/>
    <n v="8.8000000000000007"/>
    <n v="13.4"/>
    <n v="110"/>
    <s v="Medium"/>
    <n v="1.2649999999999999"/>
    <x v="2"/>
    <s v="Changed plans"/>
    <n v="4.6900000000000004"/>
    <n v="10"/>
    <m/>
    <n v="4.5999999999999996"/>
    <s v="Friday"/>
    <s v="5-10 min"/>
    <n v="0"/>
    <s v="Above 1.2"/>
  </r>
  <r>
    <s v="RF000893"/>
    <d v="2026-01-09T06:37:00"/>
    <d v="2026-01-09T00:00:00"/>
    <n v="6"/>
    <x v="1"/>
    <x v="0"/>
    <n v="4.8"/>
    <n v="114.44"/>
    <n v="117.57"/>
    <n v="1"/>
    <n v="5.6"/>
    <n v="7.4"/>
    <n v="103"/>
    <s v="Low"/>
    <n v="1.397"/>
    <x v="0"/>
    <s v=""/>
    <n v="4.75"/>
    <n v="7"/>
    <n v="3.13"/>
    <n v="1.8"/>
    <s v="Friday"/>
    <s v="5-10 min"/>
    <n v="1"/>
    <s v="Above 1.2"/>
  </r>
  <r>
    <s v="RF000894"/>
    <d v="2026-01-09T07:00:00"/>
    <d v="2026-01-09T00:00:00"/>
    <n v="7"/>
    <x v="2"/>
    <x v="0"/>
    <n v="5.5"/>
    <n v="115.97"/>
    <n v="123.5"/>
    <n v="1"/>
    <n v="5.4"/>
    <n v="5.6"/>
    <n v="97"/>
    <s v="Medium"/>
    <n v="0.88500000000000001"/>
    <x v="0"/>
    <s v=""/>
    <n v="4.67"/>
    <n v="33"/>
    <n v="7.53"/>
    <n v="0.2"/>
    <s v="Friday"/>
    <s v="5-10 min"/>
    <n v="1"/>
    <s v="Between 0.8-1.0"/>
  </r>
  <r>
    <s v="RF000895"/>
    <d v="2026-01-09T07:16:00"/>
    <d v="2026-01-09T00:00:00"/>
    <n v="7"/>
    <x v="0"/>
    <x v="0"/>
    <n v="1.4"/>
    <n v="66.33"/>
    <n v="66.66"/>
    <n v="1.1000000000000001"/>
    <n v="4.5999999999999996"/>
    <n v="5.4"/>
    <n v="120"/>
    <s v="Medium"/>
    <n v="1.0629999999999999"/>
    <x v="0"/>
    <s v=""/>
    <n v="4.84"/>
    <n v="5"/>
    <n v="0.33"/>
    <n v="0.8"/>
    <s v="Friday"/>
    <s v="0-5 min"/>
    <n v="1"/>
    <s v="Between 1.0-1.2"/>
  </r>
  <r>
    <s v="RF000896"/>
    <d v="2026-01-09T07:34:00"/>
    <d v="2026-01-09T00:00:00"/>
    <n v="7"/>
    <x v="2"/>
    <x v="0"/>
    <n v="12.9"/>
    <n v="233.03"/>
    <n v="254.03"/>
    <n v="1"/>
    <n v="2"/>
    <n v="1.8"/>
    <n v="112"/>
    <s v="Medium"/>
    <n v="0.92200000000000004"/>
    <x v="0"/>
    <s v=""/>
    <n v="5"/>
    <n v="5"/>
    <n v="21"/>
    <n v="-0.2"/>
    <s v="Friday"/>
    <s v="0-5 min"/>
    <n v="1"/>
    <s v="Between 0.8-1.0"/>
  </r>
  <r>
    <s v="RF000897"/>
    <d v="2026-01-09T07:45:00"/>
    <d v="2026-01-09T00:00:00"/>
    <n v="7"/>
    <x v="0"/>
    <x v="1"/>
    <n v="1.2"/>
    <n v="74.64"/>
    <n v="69.41"/>
    <n v="1.2"/>
    <n v="3.6"/>
    <n v="3.2"/>
    <n v="124"/>
    <s v="High"/>
    <n v="0.83099999999999996"/>
    <x v="0"/>
    <s v=""/>
    <n v="4.97"/>
    <n v="0"/>
    <n v="-5.23"/>
    <n v="-0.4"/>
    <s v="Friday"/>
    <s v="0-5 min"/>
    <n v="1"/>
    <s v="Between 0.8-1.0"/>
  </r>
  <r>
    <s v="RF000898"/>
    <d v="2026-01-09T07:53:00"/>
    <d v="2026-01-09T00:00:00"/>
    <n v="7"/>
    <x v="2"/>
    <x v="1"/>
    <n v="3.9"/>
    <n v="97.23"/>
    <m/>
    <n v="1"/>
    <n v="5.8"/>
    <n v="2.5"/>
    <n v="127"/>
    <s v="Low"/>
    <n v="1.48"/>
    <x v="2"/>
    <s v="Pickup issue"/>
    <n v="5"/>
    <n v="0"/>
    <m/>
    <n v="-3.3"/>
    <s v="Friday"/>
    <s v="5-10 min"/>
    <n v="0"/>
    <s v="Above 1.2"/>
  </r>
  <r>
    <s v="RF000899"/>
    <d v="2026-01-09T08:20:00"/>
    <d v="2026-01-09T00:00:00"/>
    <n v="8"/>
    <x v="1"/>
    <x v="1"/>
    <n v="8.1"/>
    <n v="152.57"/>
    <n v="150.22999999999999"/>
    <n v="1"/>
    <n v="10.9"/>
    <n v="18.100000000000001"/>
    <n v="98"/>
    <s v="Medium"/>
    <n v="1.0329999999999999"/>
    <x v="0"/>
    <s v=""/>
    <n v="4.63"/>
    <n v="0"/>
    <n v="-2.34"/>
    <n v="7.2"/>
    <s v="Friday"/>
    <s v="10-15 min"/>
    <n v="1"/>
    <s v="Between 1.0-1.2"/>
  </r>
  <r>
    <s v="RF000900"/>
    <d v="2026-01-09T08:21:00"/>
    <d v="2026-01-09T00:00:00"/>
    <n v="8"/>
    <x v="0"/>
    <x v="0"/>
    <n v="10.7"/>
    <n v="243.17"/>
    <n v="233.01"/>
    <n v="1.3"/>
    <n v="5.3"/>
    <n v="6.8"/>
    <n v="114"/>
    <s v="Medium"/>
    <n v="0.82499999999999996"/>
    <x v="0"/>
    <s v=""/>
    <n v="4.83"/>
    <n v="10"/>
    <n v="-10.16"/>
    <n v="1.5"/>
    <s v="Friday"/>
    <s v="5-10 min"/>
    <n v="1"/>
    <s v="Between 0.8-1.0"/>
  </r>
  <r>
    <s v="RF000901"/>
    <d v="2026-01-09T08:24:00"/>
    <d v="2026-01-09T00:00:00"/>
    <n v="8"/>
    <x v="2"/>
    <x v="1"/>
    <n v="4.8"/>
    <n v="110.65"/>
    <n v="121.73"/>
    <n v="1.1000000000000001"/>
    <n v="5.0999999999999996"/>
    <n v="3"/>
    <n v="131"/>
    <s v="Medium"/>
    <n v="1.0760000000000001"/>
    <x v="0"/>
    <s v=""/>
    <n v="4.74"/>
    <n v="0"/>
    <n v="11.08"/>
    <n v="-2.1"/>
    <s v="Friday"/>
    <s v="5-10 min"/>
    <n v="1"/>
    <s v="Between 1.0-1.2"/>
  </r>
  <r>
    <s v="RF000902"/>
    <d v="2026-01-09T09:06:00"/>
    <d v="2026-01-09T00:00:00"/>
    <n v="9"/>
    <x v="0"/>
    <x v="0"/>
    <n v="8.8000000000000007"/>
    <n v="250.5"/>
    <n v="239.43"/>
    <n v="1.3"/>
    <n v="8.6"/>
    <n v="13"/>
    <n v="107"/>
    <s v="High"/>
    <n v="0.69499999999999995"/>
    <x v="0"/>
    <s v=""/>
    <n v="5"/>
    <n v="5"/>
    <n v="-11.07"/>
    <n v="4.4000000000000004"/>
    <s v="Friday"/>
    <s v="5-10 min"/>
    <n v="1"/>
    <s v="Below 0.8"/>
  </r>
  <r>
    <s v="RF000903"/>
    <d v="2026-01-09T09:09:00"/>
    <d v="2026-01-09T00:00:00"/>
    <n v="9"/>
    <x v="0"/>
    <x v="0"/>
    <n v="5.3"/>
    <n v="116.93"/>
    <m/>
    <n v="1"/>
    <n v="8.8000000000000007"/>
    <n v="2.6"/>
    <n v="108"/>
    <s v="Medium"/>
    <n v="0.97599999999999998"/>
    <x v="2"/>
    <s v="ETA too high"/>
    <n v="4.8499999999999996"/>
    <n v="17"/>
    <m/>
    <n v="-6.2"/>
    <s v="Friday"/>
    <s v="5-10 min"/>
    <n v="0"/>
    <s v="Between 0.8-1.0"/>
  </r>
  <r>
    <s v="RF000904"/>
    <d v="2026-01-09T09:21:00"/>
    <d v="2026-01-09T00:00:00"/>
    <n v="9"/>
    <x v="2"/>
    <x v="0"/>
    <n v="6.9"/>
    <n v="203.11"/>
    <n v="210.48"/>
    <n v="1.3"/>
    <n v="5.9"/>
    <n v="3"/>
    <n v="90"/>
    <s v="High"/>
    <n v="0.67"/>
    <x v="0"/>
    <s v=""/>
    <n v="4.84"/>
    <n v="5"/>
    <n v="7.37"/>
    <n v="-2.9"/>
    <s v="Friday"/>
    <s v="5-10 min"/>
    <n v="1"/>
    <s v="Below 0.8"/>
  </r>
  <r>
    <s v="RF000905"/>
    <d v="2026-01-09T09:27:00"/>
    <d v="2026-01-09T00:00:00"/>
    <n v="9"/>
    <x v="3"/>
    <x v="0"/>
    <n v="4"/>
    <n v="106.9"/>
    <n v="110.44"/>
    <n v="1"/>
    <n v="5.4"/>
    <n v="7.1"/>
    <n v="50"/>
    <s v="Medium"/>
    <n v="0.83"/>
    <x v="0"/>
    <s v=""/>
    <n v="4.78"/>
    <n v="17"/>
    <n v="3.54"/>
    <n v="1.7"/>
    <s v="Friday"/>
    <s v="5-10 min"/>
    <n v="1"/>
    <s v="Between 0.8-1.0"/>
  </r>
  <r>
    <s v="RF000906"/>
    <d v="2026-01-09T09:29:00"/>
    <d v="2026-01-09T00:00:00"/>
    <n v="9"/>
    <x v="4"/>
    <x v="1"/>
    <n v="8.1999999999999993"/>
    <n v="156.72999999999999"/>
    <m/>
    <n v="1"/>
    <n v="6"/>
    <n v="6.7"/>
    <n v="46"/>
    <s v="Medium"/>
    <n v="0.89300000000000002"/>
    <x v="2"/>
    <s v="Changed plans"/>
    <n v="4.67"/>
    <n v="0"/>
    <m/>
    <n v="0.7"/>
    <s v="Friday"/>
    <s v="5-10 min"/>
    <n v="0"/>
    <s v="Between 0.8-1.0"/>
  </r>
  <r>
    <s v="RF000907"/>
    <d v="2026-01-09T09:34:00"/>
    <d v="2026-01-09T00:00:00"/>
    <n v="9"/>
    <x v="1"/>
    <x v="0"/>
    <n v="2.2000000000000002"/>
    <n v="72.14"/>
    <n v="69.03"/>
    <n v="1"/>
    <n v="5.7"/>
    <n v="8.1999999999999993"/>
    <n v="94"/>
    <s v="Medium"/>
    <n v="1.1379999999999999"/>
    <x v="0"/>
    <s v=""/>
    <n v="5"/>
    <n v="4"/>
    <n v="-3.11"/>
    <n v="2.5"/>
    <s v="Friday"/>
    <s v="5-10 min"/>
    <n v="1"/>
    <s v="Between 1.0-1.2"/>
  </r>
  <r>
    <s v="RF000908"/>
    <d v="2026-01-09T09:45:00"/>
    <d v="2026-01-09T00:00:00"/>
    <n v="9"/>
    <x v="1"/>
    <x v="1"/>
    <n v="17.7"/>
    <n v="318.12"/>
    <m/>
    <n v="1.1000000000000001"/>
    <n v="6.2"/>
    <n v="4.3"/>
    <n v="91"/>
    <s v="Medium"/>
    <n v="0.96899999999999997"/>
    <x v="2"/>
    <s v="ETA too high"/>
    <n v="4.4800000000000004"/>
    <n v="0"/>
    <m/>
    <n v="-1.9"/>
    <s v="Friday"/>
    <s v="5-10 min"/>
    <n v="0"/>
    <s v="Between 0.8-1.0"/>
  </r>
  <r>
    <s v="RF000909"/>
    <d v="2026-01-09T09:58:00"/>
    <d v="2026-01-09T00:00:00"/>
    <n v="9"/>
    <x v="0"/>
    <x v="0"/>
    <n v="3.5"/>
    <n v="126"/>
    <n v="124.65"/>
    <n v="1.3"/>
    <n v="8.1"/>
    <n v="7.7"/>
    <n v="101"/>
    <s v="Medium"/>
    <n v="0.73199999999999998"/>
    <x v="0"/>
    <s v=""/>
    <n v="4.6900000000000004"/>
    <n v="4"/>
    <n v="-1.35"/>
    <n v="-0.4"/>
    <s v="Friday"/>
    <s v="5-10 min"/>
    <n v="1"/>
    <s v="Below 0.8"/>
  </r>
  <r>
    <s v="RF000910"/>
    <d v="2026-01-09T10:06:00"/>
    <d v="2026-01-09T00:00:00"/>
    <n v="10"/>
    <x v="0"/>
    <x v="0"/>
    <n v="2.4"/>
    <n v="74.569999999999993"/>
    <n v="71.58"/>
    <n v="1"/>
    <n v="6.5"/>
    <n v="6.7"/>
    <n v="114"/>
    <s v="Medium"/>
    <n v="1.0449999999999999"/>
    <x v="0"/>
    <s v=""/>
    <n v="4.9000000000000004"/>
    <n v="4"/>
    <n v="-2.99"/>
    <n v="0.2"/>
    <s v="Friday"/>
    <s v="5-10 min"/>
    <n v="1"/>
    <s v="Between 1.0-1.2"/>
  </r>
  <r>
    <s v="RF000911"/>
    <d v="2026-01-09T10:08:00"/>
    <d v="2026-01-09T00:00:00"/>
    <n v="10"/>
    <x v="4"/>
    <x v="0"/>
    <n v="5.6"/>
    <n v="115.46"/>
    <n v="113.29"/>
    <n v="1"/>
    <n v="6"/>
    <n v="4.3"/>
    <n v="58"/>
    <s v="Low"/>
    <n v="1.639"/>
    <x v="0"/>
    <s v=""/>
    <n v="4.59"/>
    <n v="13"/>
    <n v="-2.17"/>
    <n v="-1.7"/>
    <s v="Friday"/>
    <s v="5-10 min"/>
    <n v="1"/>
    <s v="Above 1.2"/>
  </r>
  <r>
    <s v="RF000912"/>
    <d v="2026-01-09T10:27:00"/>
    <d v="2026-01-09T00:00:00"/>
    <n v="10"/>
    <x v="0"/>
    <x v="0"/>
    <n v="4.4000000000000004"/>
    <n v="113.83"/>
    <n v="118.95"/>
    <n v="1.1000000000000001"/>
    <n v="6.8"/>
    <n v="4.3"/>
    <n v="89"/>
    <s v="Medium"/>
    <n v="0.72699999999999998"/>
    <x v="0"/>
    <s v=""/>
    <n v="4.67"/>
    <n v="11"/>
    <n v="5.12"/>
    <n v="-2.5"/>
    <s v="Friday"/>
    <s v="5-10 min"/>
    <n v="1"/>
    <s v="Below 0.8"/>
  </r>
  <r>
    <s v="RF000913"/>
    <d v="2026-01-09T10:37:00"/>
    <d v="2026-01-09T00:00:00"/>
    <n v="10"/>
    <x v="1"/>
    <x v="1"/>
    <n v="12.8"/>
    <n v="246.36"/>
    <n v="252.16"/>
    <n v="1.1000000000000001"/>
    <n v="2.5"/>
    <n v="8"/>
    <n v="102"/>
    <s v="Medium"/>
    <n v="1.0840000000000001"/>
    <x v="0"/>
    <s v=""/>
    <n v="4.92"/>
    <n v="0"/>
    <n v="5.8"/>
    <n v="5.5"/>
    <s v="Friday"/>
    <s v="0-5 min"/>
    <n v="1"/>
    <s v="Between 1.0-1.2"/>
  </r>
  <r>
    <s v="RF000914"/>
    <d v="2026-01-09T11:05:00"/>
    <d v="2026-01-09T00:00:00"/>
    <n v="11"/>
    <x v="0"/>
    <x v="0"/>
    <n v="15.9"/>
    <n v="246.67"/>
    <n v="253.64"/>
    <n v="1"/>
    <n v="2.1"/>
    <n v="1"/>
    <n v="131"/>
    <s v="Low"/>
    <n v="1.3129999999999999"/>
    <x v="0"/>
    <s v=""/>
    <n v="4.68"/>
    <n v="17"/>
    <n v="6.97"/>
    <n v="-1.1000000000000001"/>
    <s v="Friday"/>
    <s v="0-5 min"/>
    <n v="1"/>
    <s v="Above 1.2"/>
  </r>
  <r>
    <s v="RF000915"/>
    <d v="2026-01-09T11:11:00"/>
    <d v="2026-01-09T00:00:00"/>
    <n v="11"/>
    <x v="0"/>
    <x v="0"/>
    <n v="3.6"/>
    <n v="96.52"/>
    <n v="94.96"/>
    <n v="1"/>
    <n v="3.3"/>
    <n v="3.3"/>
    <n v="128"/>
    <s v="Medium"/>
    <n v="1.1599999999999999"/>
    <x v="0"/>
    <s v=""/>
    <n v="4.49"/>
    <n v="10"/>
    <n v="-1.56"/>
    <n v="0"/>
    <s v="Friday"/>
    <s v="0-5 min"/>
    <n v="1"/>
    <s v="Between 1.0-1.2"/>
  </r>
  <r>
    <s v="RF000916"/>
    <d v="2026-01-09T11:15:00"/>
    <d v="2026-01-09T00:00:00"/>
    <n v="11"/>
    <x v="1"/>
    <x v="1"/>
    <n v="7.5"/>
    <n v="150.9"/>
    <n v="145.86000000000001"/>
    <n v="1.1000000000000001"/>
    <n v="7.2"/>
    <n v="5.0999999999999996"/>
    <n v="101"/>
    <s v="Low"/>
    <n v="1.353"/>
    <x v="0"/>
    <s v=""/>
    <n v="5"/>
    <n v="0"/>
    <n v="-5.04"/>
    <n v="-2.1"/>
    <s v="Friday"/>
    <s v="5-10 min"/>
    <n v="1"/>
    <s v="Above 1.2"/>
  </r>
  <r>
    <s v="RF000917"/>
    <d v="2026-01-09T11:25:00"/>
    <d v="2026-01-09T00:00:00"/>
    <n v="11"/>
    <x v="2"/>
    <x v="0"/>
    <n v="7"/>
    <n v="184.72"/>
    <n v="195.62"/>
    <n v="1.2"/>
    <n v="9.4"/>
    <n v="8.4"/>
    <n v="87"/>
    <s v="Medium"/>
    <n v="0.74199999999999999"/>
    <x v="0"/>
    <s v=""/>
    <n v="4.72"/>
    <n v="7"/>
    <n v="10.9"/>
    <n v="-1"/>
    <s v="Friday"/>
    <s v="5-10 min"/>
    <n v="1"/>
    <s v="Below 0.8"/>
  </r>
  <r>
    <s v="RF000918"/>
    <d v="2026-01-09T11:32:00"/>
    <d v="2026-01-09T00:00:00"/>
    <n v="11"/>
    <x v="2"/>
    <x v="1"/>
    <n v="7.3"/>
    <n v="174.71"/>
    <m/>
    <n v="1.2"/>
    <n v="4.3"/>
    <m/>
    <n v="106"/>
    <s v="High"/>
    <n v="0.72199999999999998"/>
    <x v="3"/>
    <s v="No driver available"/>
    <n v="4.6500000000000004"/>
    <n v="0"/>
    <m/>
    <m/>
    <s v="Friday"/>
    <s v="0-5 min"/>
    <n v="0"/>
    <s v="Below 0.8"/>
  </r>
  <r>
    <s v="RF000919"/>
    <d v="2026-01-09T11:39:00"/>
    <d v="2026-01-09T00:00:00"/>
    <n v="11"/>
    <x v="2"/>
    <x v="1"/>
    <n v="2.8"/>
    <n v="84.3"/>
    <n v="80.709999999999994"/>
    <n v="1"/>
    <n v="7"/>
    <n v="4"/>
    <n v="121"/>
    <s v="Medium"/>
    <n v="1.0960000000000001"/>
    <x v="0"/>
    <s v=""/>
    <n v="4.97"/>
    <n v="0"/>
    <n v="-3.59"/>
    <n v="-3"/>
    <s v="Friday"/>
    <s v="5-10 min"/>
    <n v="1"/>
    <s v="Between 1.0-1.2"/>
  </r>
  <r>
    <s v="RF000920"/>
    <d v="2026-01-09T11:46:00"/>
    <d v="2026-01-09T00:00:00"/>
    <n v="11"/>
    <x v="0"/>
    <x v="0"/>
    <n v="2.8"/>
    <n v="78.819999999999993"/>
    <n v="79.77"/>
    <n v="1"/>
    <n v="2"/>
    <n v="1.7"/>
    <n v="118"/>
    <s v="Medium"/>
    <n v="1.0780000000000001"/>
    <x v="0"/>
    <s v=""/>
    <n v="4.54"/>
    <n v="12"/>
    <n v="0.95"/>
    <n v="-0.3"/>
    <s v="Friday"/>
    <s v="0-5 min"/>
    <n v="1"/>
    <s v="Between 1.0-1.2"/>
  </r>
  <r>
    <s v="RF000921"/>
    <d v="2026-01-09T12:02:00"/>
    <d v="2026-01-09T00:00:00"/>
    <n v="12"/>
    <x v="3"/>
    <x v="1"/>
    <n v="6"/>
    <n v="130.36000000000001"/>
    <m/>
    <n v="1"/>
    <n v="5.8"/>
    <m/>
    <n v="71"/>
    <s v="Low"/>
    <n v="2.0990000000000002"/>
    <x v="3"/>
    <s v="No driver available"/>
    <n v="4.4400000000000004"/>
    <n v="0"/>
    <m/>
    <m/>
    <s v="Friday"/>
    <s v="5-10 min"/>
    <n v="0"/>
    <s v="Above 1.2"/>
  </r>
  <r>
    <s v="RF000922"/>
    <d v="2026-01-09T12:14:00"/>
    <d v="2026-01-09T00:00:00"/>
    <n v="12"/>
    <x v="0"/>
    <x v="0"/>
    <n v="7.1"/>
    <n v="165.05"/>
    <n v="161.15"/>
    <n v="1.2"/>
    <n v="3.8"/>
    <n v="5.4"/>
    <n v="139"/>
    <s v="Medium"/>
    <n v="1.1060000000000001"/>
    <x v="0"/>
    <s v=""/>
    <n v="4.68"/>
    <n v="9"/>
    <n v="-3.9"/>
    <n v="1.6"/>
    <s v="Friday"/>
    <s v="0-5 min"/>
    <n v="1"/>
    <s v="Between 1.0-1.2"/>
  </r>
  <r>
    <s v="RF000923"/>
    <d v="2026-01-09T12:25:00"/>
    <d v="2026-01-09T00:00:00"/>
    <n v="12"/>
    <x v="2"/>
    <x v="1"/>
    <n v="2"/>
    <n v="69.8"/>
    <n v="67.150000000000006"/>
    <n v="1"/>
    <n v="2"/>
    <n v="9.1"/>
    <n v="119"/>
    <s v="Low"/>
    <n v="1.548"/>
    <x v="0"/>
    <s v=""/>
    <n v="4.76"/>
    <n v="0"/>
    <n v="-2.65"/>
    <n v="7.1"/>
    <s v="Friday"/>
    <s v="0-5 min"/>
    <n v="1"/>
    <s v="Above 1.2"/>
  </r>
  <r>
    <s v="RF000924"/>
    <d v="2026-01-09T12:32:00"/>
    <d v="2026-01-09T00:00:00"/>
    <n v="12"/>
    <x v="3"/>
    <x v="0"/>
    <n v="3.9"/>
    <n v="94.99"/>
    <n v="91.21"/>
    <n v="1"/>
    <n v="2.4"/>
    <n v="3.9"/>
    <n v="65"/>
    <s v="Low"/>
    <n v="1.32"/>
    <x v="0"/>
    <s v=""/>
    <n v="4.41"/>
    <n v="22"/>
    <n v="-3.78"/>
    <n v="1.5"/>
    <s v="Friday"/>
    <s v="0-5 min"/>
    <n v="1"/>
    <s v="Above 1.2"/>
  </r>
  <r>
    <s v="RF000925"/>
    <d v="2026-01-09T13:15:00"/>
    <d v="2026-01-09T00:00:00"/>
    <n v="13"/>
    <x v="1"/>
    <x v="0"/>
    <n v="5.0999999999999996"/>
    <n v="120.24"/>
    <m/>
    <n v="1"/>
    <n v="3.2"/>
    <m/>
    <n v="99"/>
    <s v="Low"/>
    <n v="1.329"/>
    <x v="3"/>
    <s v="No driver available"/>
    <n v="4.62"/>
    <n v="51"/>
    <m/>
    <m/>
    <s v="Friday"/>
    <s v="0-5 min"/>
    <n v="0"/>
    <s v="Above 1.2"/>
  </r>
  <r>
    <s v="RF000926"/>
    <d v="2026-01-09T13:18:00"/>
    <d v="2026-01-09T00:00:00"/>
    <n v="13"/>
    <x v="0"/>
    <x v="0"/>
    <n v="11"/>
    <n v="202.94"/>
    <m/>
    <n v="1.1000000000000001"/>
    <n v="5.5"/>
    <n v="1"/>
    <n v="104"/>
    <s v="Medium"/>
    <n v="0.95699999999999996"/>
    <x v="1"/>
    <s v="Pickup too far"/>
    <n v="4.74"/>
    <n v="8"/>
    <m/>
    <n v="-4.5"/>
    <s v="Friday"/>
    <s v="5-10 min"/>
    <n v="0"/>
    <s v="Between 0.8-1.0"/>
  </r>
  <r>
    <s v="RF000927"/>
    <d v="2026-01-09T13:19:00"/>
    <d v="2026-01-09T00:00:00"/>
    <n v="13"/>
    <x v="2"/>
    <x v="0"/>
    <n v="9.1999999999999993"/>
    <n v="215.03"/>
    <m/>
    <n v="1.1000000000000001"/>
    <n v="4.3"/>
    <n v="1.2"/>
    <n v="118"/>
    <s v="Low"/>
    <n v="1.7310000000000001"/>
    <x v="1"/>
    <s v="Driver unavailable"/>
    <n v="4.63"/>
    <n v="45"/>
    <m/>
    <n v="-3.1"/>
    <s v="Friday"/>
    <s v="0-5 min"/>
    <n v="0"/>
    <s v="Above 1.2"/>
  </r>
  <r>
    <s v="RF000928"/>
    <d v="2026-01-09T13:24:00"/>
    <d v="2026-01-09T00:00:00"/>
    <n v="13"/>
    <x v="2"/>
    <x v="0"/>
    <n v="12.6"/>
    <n v="226.89"/>
    <n v="234.38"/>
    <n v="1"/>
    <n v="4.2"/>
    <n v="10.3"/>
    <n v="120"/>
    <s v="Medium"/>
    <n v="1.127"/>
    <x v="0"/>
    <s v=""/>
    <n v="4.5599999999999996"/>
    <n v="18"/>
    <n v="7.49"/>
    <n v="6.1"/>
    <s v="Friday"/>
    <s v="0-5 min"/>
    <n v="1"/>
    <s v="Between 1.0-1.2"/>
  </r>
  <r>
    <s v="RF000929"/>
    <d v="2026-01-09T13:36:00"/>
    <d v="2026-01-09T00:00:00"/>
    <n v="13"/>
    <x v="2"/>
    <x v="0"/>
    <n v="5.6"/>
    <n v="140.62"/>
    <n v="141.63999999999999"/>
    <n v="1.1000000000000001"/>
    <n v="3.8"/>
    <n v="6.8"/>
    <n v="114"/>
    <s v="Low"/>
    <n v="1.395"/>
    <x v="0"/>
    <s v=""/>
    <n v="4.54"/>
    <n v="68"/>
    <n v="1.02"/>
    <n v="3"/>
    <s v="Friday"/>
    <s v="0-5 min"/>
    <n v="1"/>
    <s v="Above 1.2"/>
  </r>
  <r>
    <s v="RF000930"/>
    <d v="2026-01-09T13:37:00"/>
    <d v="2026-01-09T00:00:00"/>
    <n v="13"/>
    <x v="0"/>
    <x v="1"/>
    <n v="4.2"/>
    <n v="99.89"/>
    <n v="100.24"/>
    <n v="1"/>
    <n v="6.5"/>
    <n v="8.1999999999999993"/>
    <n v="137"/>
    <s v="Medium"/>
    <n v="1.2110000000000001"/>
    <x v="0"/>
    <s v=""/>
    <n v="4.6900000000000004"/>
    <n v="0"/>
    <n v="0.35"/>
    <n v="1.7"/>
    <s v="Friday"/>
    <s v="5-10 min"/>
    <n v="1"/>
    <s v="Above 1.2"/>
  </r>
  <r>
    <s v="RF000931"/>
    <d v="2026-01-09T13:37:00"/>
    <d v="2026-01-09T00:00:00"/>
    <n v="13"/>
    <x v="4"/>
    <x v="0"/>
    <n v="12.1"/>
    <n v="231"/>
    <n v="243.36"/>
    <n v="1"/>
    <n v="2.2999999999999998"/>
    <n v="4.7"/>
    <n v="60"/>
    <s v="Low"/>
    <n v="1.9650000000000001"/>
    <x v="0"/>
    <s v=""/>
    <n v="4.8"/>
    <n v="8"/>
    <n v="12.36"/>
    <n v="2.4"/>
    <s v="Friday"/>
    <s v="0-5 min"/>
    <n v="1"/>
    <s v="Above 1.2"/>
  </r>
  <r>
    <s v="RF000932"/>
    <d v="2026-01-09T13:42:00"/>
    <d v="2026-01-09T00:00:00"/>
    <n v="13"/>
    <x v="0"/>
    <x v="0"/>
    <n v="5.4"/>
    <n v="134.88"/>
    <n v="141.63999999999999"/>
    <n v="1"/>
    <n v="5.5"/>
    <n v="2.8"/>
    <n v="125"/>
    <s v="Low"/>
    <n v="1.468"/>
    <x v="0"/>
    <s v=""/>
    <n v="4.68"/>
    <n v="17"/>
    <n v="6.76"/>
    <n v="-2.7"/>
    <s v="Friday"/>
    <s v="5-10 min"/>
    <n v="1"/>
    <s v="Above 1.2"/>
  </r>
  <r>
    <s v="RF000933"/>
    <d v="2026-01-09T13:43:00"/>
    <d v="2026-01-09T00:00:00"/>
    <n v="13"/>
    <x v="3"/>
    <x v="1"/>
    <n v="8.1999999999999993"/>
    <n v="179.72"/>
    <n v="188.64"/>
    <n v="1"/>
    <n v="9.4"/>
    <n v="11.2"/>
    <n v="78"/>
    <s v="Low"/>
    <n v="2.1560000000000001"/>
    <x v="0"/>
    <s v=""/>
    <n v="4.46"/>
    <n v="0"/>
    <n v="8.92"/>
    <n v="1.8"/>
    <s v="Friday"/>
    <s v="5-10 min"/>
    <n v="1"/>
    <s v="Above 1.2"/>
  </r>
  <r>
    <s v="RF000934"/>
    <d v="2026-01-09T13:57:00"/>
    <d v="2026-01-09T00:00:00"/>
    <n v="13"/>
    <x v="0"/>
    <x v="0"/>
    <n v="1.1000000000000001"/>
    <n v="60.14"/>
    <n v="62.47"/>
    <n v="1"/>
    <n v="5.5"/>
    <n v="5.6"/>
    <n v="112"/>
    <s v="Low"/>
    <n v="1.2290000000000001"/>
    <x v="0"/>
    <s v=""/>
    <n v="4.5999999999999996"/>
    <n v="11"/>
    <n v="2.33"/>
    <n v="0.1"/>
    <s v="Friday"/>
    <s v="5-10 min"/>
    <n v="1"/>
    <s v="Above 1.2"/>
  </r>
  <r>
    <s v="RF000935"/>
    <d v="2026-01-09T14:14:00"/>
    <d v="2026-01-09T00:00:00"/>
    <n v="14"/>
    <x v="0"/>
    <x v="0"/>
    <n v="5.3"/>
    <n v="130.75"/>
    <n v="129.53"/>
    <n v="1.1000000000000001"/>
    <n v="5.5"/>
    <n v="9.6"/>
    <n v="137"/>
    <s v="Low"/>
    <n v="1.3560000000000001"/>
    <x v="0"/>
    <s v=""/>
    <n v="4.84"/>
    <n v="28"/>
    <n v="-1.22"/>
    <n v="4.0999999999999996"/>
    <s v="Friday"/>
    <s v="5-10 min"/>
    <n v="1"/>
    <s v="Above 1.2"/>
  </r>
  <r>
    <s v="RF000936"/>
    <d v="2026-01-09T14:39:00"/>
    <d v="2026-01-09T00:00:00"/>
    <n v="14"/>
    <x v="1"/>
    <x v="1"/>
    <n v="5.5"/>
    <n v="113.8"/>
    <n v="121.9"/>
    <n v="1"/>
    <n v="3"/>
    <n v="3.3"/>
    <n v="104"/>
    <s v="Low"/>
    <n v="1.35"/>
    <x v="0"/>
    <s v=""/>
    <n v="4.72"/>
    <n v="0"/>
    <n v="8.1"/>
    <n v="0.3"/>
    <s v="Friday"/>
    <s v="0-5 min"/>
    <n v="1"/>
    <s v="Above 1.2"/>
  </r>
  <r>
    <s v="RF000937"/>
    <d v="2026-01-09T15:03:00"/>
    <d v="2026-01-09T00:00:00"/>
    <n v="15"/>
    <x v="0"/>
    <x v="0"/>
    <n v="5.4"/>
    <n v="128.35"/>
    <n v="128.91999999999999"/>
    <n v="1.1000000000000001"/>
    <n v="9.1999999999999993"/>
    <n v="7.6"/>
    <n v="126"/>
    <s v="Medium"/>
    <n v="0.98"/>
    <x v="0"/>
    <s v=""/>
    <n v="4.4000000000000004"/>
    <n v="7"/>
    <n v="0.56999999999999995"/>
    <n v="-1.6"/>
    <s v="Friday"/>
    <s v="5-10 min"/>
    <n v="1"/>
    <s v="Between 0.8-1.0"/>
  </r>
  <r>
    <s v="RF000938"/>
    <d v="2026-01-09T15:33:00"/>
    <d v="2026-01-09T00:00:00"/>
    <n v="15"/>
    <x v="3"/>
    <x v="0"/>
    <n v="5.9"/>
    <n v="133.94"/>
    <n v="134.28"/>
    <n v="1"/>
    <n v="2.9"/>
    <n v="4.5999999999999996"/>
    <n v="60"/>
    <s v="Low"/>
    <n v="1.4890000000000001"/>
    <x v="0"/>
    <s v=""/>
    <n v="5"/>
    <n v="9"/>
    <n v="0.34"/>
    <n v="1.7"/>
    <s v="Friday"/>
    <s v="0-5 min"/>
    <n v="1"/>
    <s v="Above 1.2"/>
  </r>
  <r>
    <s v="RF000939"/>
    <d v="2026-01-09T15:46:00"/>
    <d v="2026-01-09T00:00:00"/>
    <n v="15"/>
    <x v="1"/>
    <x v="0"/>
    <n v="11.9"/>
    <n v="205.59"/>
    <n v="202.92"/>
    <n v="1"/>
    <n v="4.4000000000000004"/>
    <n v="3.8"/>
    <n v="92"/>
    <s v="Low"/>
    <n v="1.427"/>
    <x v="0"/>
    <s v=""/>
    <n v="4.87"/>
    <n v="16"/>
    <n v="-2.67"/>
    <n v="-0.6"/>
    <s v="Friday"/>
    <s v="0-5 min"/>
    <n v="1"/>
    <s v="Above 1.2"/>
  </r>
  <r>
    <s v="RF000940"/>
    <d v="2026-01-09T16:12:00"/>
    <d v="2026-01-09T00:00:00"/>
    <n v="16"/>
    <x v="2"/>
    <x v="1"/>
    <n v="4"/>
    <n v="94.62"/>
    <n v="92.42"/>
    <n v="1"/>
    <n v="2"/>
    <n v="4.5"/>
    <n v="92"/>
    <s v="Medium"/>
    <n v="0.93899999999999995"/>
    <x v="0"/>
    <s v=""/>
    <n v="4.87"/>
    <n v="0"/>
    <n v="-2.2000000000000002"/>
    <n v="2.5"/>
    <s v="Friday"/>
    <s v="0-5 min"/>
    <n v="1"/>
    <s v="Between 0.8-1.0"/>
  </r>
  <r>
    <s v="RF000941"/>
    <d v="2026-01-09T16:32:00"/>
    <d v="2026-01-09T00:00:00"/>
    <n v="16"/>
    <x v="2"/>
    <x v="0"/>
    <n v="9.1999999999999993"/>
    <n v="166.6"/>
    <n v="167.5"/>
    <n v="1"/>
    <n v="3.7"/>
    <n v="4.5999999999999996"/>
    <n v="94"/>
    <s v="Medium"/>
    <n v="0.96199999999999997"/>
    <x v="0"/>
    <s v=""/>
    <n v="4.62"/>
    <n v="16"/>
    <n v="0.9"/>
    <n v="0.9"/>
    <s v="Friday"/>
    <s v="0-5 min"/>
    <n v="1"/>
    <s v="Between 0.8-1.0"/>
  </r>
  <r>
    <s v="RF000942"/>
    <d v="2026-01-09T16:59:00"/>
    <d v="2026-01-09T00:00:00"/>
    <n v="16"/>
    <x v="1"/>
    <x v="0"/>
    <n v="1.8"/>
    <n v="65.39"/>
    <n v="63.74"/>
    <n v="1"/>
    <n v="6.5"/>
    <n v="10.199999999999999"/>
    <n v="85"/>
    <s v="Low"/>
    <n v="1.5209999999999999"/>
    <x v="0"/>
    <s v=""/>
    <n v="4.75"/>
    <n v="10"/>
    <n v="-1.65"/>
    <n v="3.7"/>
    <s v="Friday"/>
    <s v="5-10 min"/>
    <n v="1"/>
    <s v="Above 1.2"/>
  </r>
  <r>
    <s v="RF000943"/>
    <d v="2026-01-09T17:05:00"/>
    <d v="2026-01-09T00:00:00"/>
    <n v="17"/>
    <x v="0"/>
    <x v="1"/>
    <n v="2"/>
    <n v="86.94"/>
    <n v="85.44"/>
    <n v="1.2"/>
    <n v="7.4"/>
    <n v="5.5"/>
    <n v="92"/>
    <s v="Medium"/>
    <n v="0.64600000000000002"/>
    <x v="0"/>
    <s v=""/>
    <n v="4.62"/>
    <n v="0"/>
    <n v="-1.5"/>
    <n v="-1.9"/>
    <s v="Friday"/>
    <s v="5-10 min"/>
    <n v="1"/>
    <s v="Below 0.8"/>
  </r>
  <r>
    <s v="RF000944"/>
    <d v="2026-01-09T17:06:00"/>
    <d v="2026-01-09T00:00:00"/>
    <n v="17"/>
    <x v="2"/>
    <x v="0"/>
    <n v="2.9"/>
    <n v="85.34"/>
    <n v="89.41"/>
    <n v="1"/>
    <n v="7.7"/>
    <n v="13.2"/>
    <n v="91"/>
    <s v="Low"/>
    <n v="0.96599999999999997"/>
    <x v="0"/>
    <s v=""/>
    <n v="4.83"/>
    <n v="4"/>
    <n v="4.07"/>
    <n v="5.5"/>
    <s v="Friday"/>
    <s v="5-10 min"/>
    <n v="1"/>
    <s v="Between 0.8-1.0"/>
  </r>
  <r>
    <s v="RF000945"/>
    <d v="2026-01-09T17:19:00"/>
    <d v="2026-01-09T00:00:00"/>
    <n v="17"/>
    <x v="0"/>
    <x v="1"/>
    <n v="3.4"/>
    <n v="118.46"/>
    <n v="121.08"/>
    <n v="1.3"/>
    <n v="8.1999999999999993"/>
    <n v="10.3"/>
    <n v="89"/>
    <s v="Medium"/>
    <n v="0.624"/>
    <x v="0"/>
    <s v=""/>
    <n v="4.82"/>
    <n v="0"/>
    <n v="2.62"/>
    <n v="2.1"/>
    <s v="Friday"/>
    <s v="5-10 min"/>
    <n v="1"/>
    <s v="Below 0.8"/>
  </r>
  <r>
    <s v="RF000946"/>
    <d v="2026-01-09T17:20:00"/>
    <d v="2026-01-09T00:00:00"/>
    <n v="17"/>
    <x v="0"/>
    <x v="1"/>
    <n v="9.1"/>
    <n v="173.32"/>
    <n v="176.83"/>
    <n v="1"/>
    <n v="6.8"/>
    <n v="7.7"/>
    <n v="109"/>
    <s v="Medium"/>
    <n v="0.92500000000000004"/>
    <x v="0"/>
    <s v=""/>
    <n v="4.33"/>
    <n v="0"/>
    <n v="3.51"/>
    <n v="0.9"/>
    <s v="Friday"/>
    <s v="5-10 min"/>
    <n v="1"/>
    <s v="Between 0.8-1.0"/>
  </r>
  <r>
    <s v="RF000947"/>
    <d v="2026-01-09T17:22:00"/>
    <d v="2026-01-09T00:00:00"/>
    <n v="17"/>
    <x v="0"/>
    <x v="1"/>
    <n v="6"/>
    <n v="156.11000000000001"/>
    <n v="148.24"/>
    <n v="1.1000000000000001"/>
    <n v="7.6"/>
    <n v="11.4"/>
    <n v="121"/>
    <s v="Medium"/>
    <n v="0.99299999999999999"/>
    <x v="0"/>
    <s v=""/>
    <n v="4.9800000000000004"/>
    <n v="0"/>
    <n v="-7.87"/>
    <n v="3.8"/>
    <s v="Friday"/>
    <s v="5-10 min"/>
    <n v="1"/>
    <s v="Between 0.8-1.0"/>
  </r>
  <r>
    <s v="RF000948"/>
    <d v="2026-01-09T17:28:00"/>
    <d v="2026-01-09T00:00:00"/>
    <n v="17"/>
    <x v="1"/>
    <x v="0"/>
    <n v="1.4"/>
    <n v="64.78"/>
    <n v="70.28"/>
    <n v="1.1000000000000001"/>
    <n v="2.2999999999999998"/>
    <n v="5.3"/>
    <n v="97"/>
    <s v="Medium"/>
    <n v="0.97899999999999998"/>
    <x v="0"/>
    <s v=""/>
    <n v="4.87"/>
    <n v="4"/>
    <n v="5.5"/>
    <n v="3"/>
    <s v="Friday"/>
    <s v="0-5 min"/>
    <n v="1"/>
    <s v="Between 0.8-1.0"/>
  </r>
  <r>
    <s v="RF000949"/>
    <d v="2026-01-09T17:50:00"/>
    <d v="2026-01-09T00:00:00"/>
    <n v="17"/>
    <x v="3"/>
    <x v="1"/>
    <n v="6.4"/>
    <n v="137.54"/>
    <n v="134.16999999999999"/>
    <n v="1"/>
    <n v="7.1"/>
    <n v="9.8000000000000007"/>
    <n v="49"/>
    <s v="Low"/>
    <n v="1.0009999999999999"/>
    <x v="0"/>
    <s v=""/>
    <n v="4.8600000000000003"/>
    <n v="0"/>
    <n v="-3.37"/>
    <n v="2.7"/>
    <s v="Friday"/>
    <s v="5-10 min"/>
    <n v="1"/>
    <s v="Between 1.0-1.2"/>
  </r>
  <r>
    <s v="RF000950"/>
    <d v="2026-01-09T18:00:00"/>
    <d v="2026-01-09T00:00:00"/>
    <n v="18"/>
    <x v="1"/>
    <x v="0"/>
    <n v="6.4"/>
    <n v="137.78"/>
    <m/>
    <n v="1"/>
    <n v="5.4"/>
    <n v="7.5"/>
    <n v="66"/>
    <s v="Low"/>
    <n v="0.89300000000000002"/>
    <x v="1"/>
    <s v="Driver unavailable"/>
    <n v="4.58"/>
    <n v="2"/>
    <m/>
    <n v="2.1"/>
    <s v="Friday"/>
    <s v="5-10 min"/>
    <n v="0"/>
    <s v="Between 0.8-1.0"/>
  </r>
  <r>
    <s v="RF000951"/>
    <d v="2026-01-09T18:13:00"/>
    <d v="2026-01-09T00:00:00"/>
    <n v="18"/>
    <x v="3"/>
    <x v="0"/>
    <n v="0.7"/>
    <n v="48.36"/>
    <n v="48.54"/>
    <n v="1"/>
    <n v="4.5999999999999996"/>
    <n v="7.5"/>
    <n v="52"/>
    <s v="Low"/>
    <n v="1.1000000000000001"/>
    <x v="0"/>
    <s v=""/>
    <n v="4.78"/>
    <n v="2"/>
    <n v="0.18"/>
    <n v="2.9"/>
    <s v="Friday"/>
    <s v="0-5 min"/>
    <n v="1"/>
    <s v="Between 1.0-1.2"/>
  </r>
  <r>
    <s v="RF000952"/>
    <d v="2026-01-09T18:26:00"/>
    <d v="2026-01-09T00:00:00"/>
    <n v="18"/>
    <x v="3"/>
    <x v="1"/>
    <n v="12.6"/>
    <n v="252.34"/>
    <n v="255.5"/>
    <n v="1"/>
    <n v="3.3"/>
    <n v="3.4"/>
    <n v="57"/>
    <s v="Low"/>
    <n v="1.048"/>
    <x v="0"/>
    <s v=""/>
    <n v="4.3600000000000003"/>
    <n v="0"/>
    <n v="3.16"/>
    <n v="0.1"/>
    <s v="Friday"/>
    <s v="0-5 min"/>
    <n v="1"/>
    <s v="Between 1.0-1.2"/>
  </r>
  <r>
    <s v="RF000953"/>
    <d v="2026-01-09T18:41:00"/>
    <d v="2026-01-09T00:00:00"/>
    <n v="18"/>
    <x v="3"/>
    <x v="0"/>
    <n v="3.1"/>
    <n v="76.930000000000007"/>
    <n v="77.28"/>
    <n v="1"/>
    <n v="6.5"/>
    <n v="9.1"/>
    <n v="51"/>
    <s v="Low"/>
    <n v="1.091"/>
    <x v="0"/>
    <s v=""/>
    <n v="4.83"/>
    <n v="29"/>
    <n v="0.35"/>
    <n v="2.6"/>
    <s v="Friday"/>
    <s v="5-10 min"/>
    <n v="1"/>
    <s v="Between 1.0-1.2"/>
  </r>
  <r>
    <s v="RF000954"/>
    <d v="2026-01-09T19:13:00"/>
    <d v="2026-01-09T00:00:00"/>
    <n v="19"/>
    <x v="0"/>
    <x v="1"/>
    <n v="9.1"/>
    <n v="249.95"/>
    <n v="246.1"/>
    <n v="1.3"/>
    <n v="7.7"/>
    <n v="7"/>
    <n v="109"/>
    <s v="High"/>
    <n v="0.749"/>
    <x v="0"/>
    <s v=""/>
    <n v="4.7"/>
    <n v="0"/>
    <n v="-3.85"/>
    <n v="-0.7"/>
    <s v="Friday"/>
    <s v="5-10 min"/>
    <n v="1"/>
    <s v="Below 0.8"/>
  </r>
  <r>
    <s v="RF000955"/>
    <d v="2026-01-09T19:19:00"/>
    <d v="2026-01-09T00:00:00"/>
    <n v="19"/>
    <x v="3"/>
    <x v="0"/>
    <n v="7.8"/>
    <n v="151.4"/>
    <n v="147.22"/>
    <n v="1"/>
    <n v="7.4"/>
    <n v="5.8"/>
    <n v="56"/>
    <s v="Low"/>
    <n v="1.0329999999999999"/>
    <x v="0"/>
    <s v=""/>
    <n v="4.8499999999999996"/>
    <n v="50"/>
    <n v="-4.18"/>
    <n v="-1.6"/>
    <s v="Friday"/>
    <s v="5-10 min"/>
    <n v="1"/>
    <s v="Between 1.0-1.2"/>
  </r>
  <r>
    <s v="RF000956"/>
    <d v="2026-01-09T19:25:00"/>
    <d v="2026-01-09T00:00:00"/>
    <n v="19"/>
    <x v="1"/>
    <x v="0"/>
    <n v="2.2999999999999998"/>
    <n v="86.05"/>
    <n v="84.57"/>
    <n v="1.1000000000000001"/>
    <n v="4.5999999999999996"/>
    <n v="3.9"/>
    <n v="60"/>
    <s v="Medium"/>
    <n v="0.61399999999999999"/>
    <x v="0"/>
    <s v=""/>
    <n v="4.46"/>
    <n v="6"/>
    <n v="-1.48"/>
    <n v="-0.7"/>
    <s v="Friday"/>
    <s v="0-5 min"/>
    <n v="1"/>
    <s v="Below 0.8"/>
  </r>
  <r>
    <s v="RF000957"/>
    <d v="2026-01-09T19:28:00"/>
    <d v="2026-01-09T00:00:00"/>
    <n v="19"/>
    <x v="1"/>
    <x v="0"/>
    <n v="11.1"/>
    <n v="203.85"/>
    <n v="185.23"/>
    <n v="1"/>
    <n v="8.3000000000000007"/>
    <n v="3.9"/>
    <n v="76"/>
    <s v="Medium"/>
    <n v="0.89600000000000002"/>
    <x v="0"/>
    <s v=""/>
    <n v="4.57"/>
    <n v="8"/>
    <n v="-18.62"/>
    <n v="-4.4000000000000004"/>
    <s v="Friday"/>
    <s v="5-10 min"/>
    <n v="1"/>
    <s v="Between 0.8-1.0"/>
  </r>
  <r>
    <s v="RF000958"/>
    <d v="2026-01-09T19:51:00"/>
    <d v="2026-01-09T00:00:00"/>
    <n v="19"/>
    <x v="0"/>
    <x v="0"/>
    <n v="7.1"/>
    <n v="178.36"/>
    <m/>
    <n v="1.3"/>
    <n v="9.6"/>
    <n v="6.9"/>
    <n v="84"/>
    <s v="High"/>
    <n v="0.55500000000000005"/>
    <x v="2"/>
    <s v="ETA too high"/>
    <n v="4.6500000000000004"/>
    <n v="3"/>
    <m/>
    <n v="-2.7"/>
    <s v="Friday"/>
    <s v="5-10 min"/>
    <n v="0"/>
    <s v="Below 0.8"/>
  </r>
  <r>
    <s v="RF000959"/>
    <d v="2026-01-09T20:13:00"/>
    <d v="2026-01-09T00:00:00"/>
    <n v="20"/>
    <x v="1"/>
    <x v="0"/>
    <n v="11.1"/>
    <n v="252.12"/>
    <n v="274.31"/>
    <n v="1.2"/>
    <n v="4.2"/>
    <n v="4"/>
    <n v="75"/>
    <s v="Medium"/>
    <n v="0.85899999999999999"/>
    <x v="0"/>
    <s v=""/>
    <n v="4.74"/>
    <n v="5"/>
    <n v="22.19"/>
    <n v="-0.2"/>
    <s v="Friday"/>
    <s v="0-5 min"/>
    <n v="1"/>
    <s v="Between 0.8-1.0"/>
  </r>
  <r>
    <s v="RF000960"/>
    <d v="2026-01-09T20:17:00"/>
    <d v="2026-01-09T00:00:00"/>
    <n v="20"/>
    <x v="3"/>
    <x v="1"/>
    <n v="14.6"/>
    <n v="320.70999999999998"/>
    <m/>
    <n v="1.1000000000000001"/>
    <n v="8.3000000000000007"/>
    <n v="4.3"/>
    <n v="53"/>
    <s v="Medium"/>
    <n v="0.83199999999999996"/>
    <x v="2"/>
    <s v="Pickup issue"/>
    <n v="4.79"/>
    <n v="0"/>
    <m/>
    <n v="-4"/>
    <s v="Friday"/>
    <s v="5-10 min"/>
    <n v="0"/>
    <s v="Between 0.8-1.0"/>
  </r>
  <r>
    <s v="RF000961"/>
    <d v="2026-01-09T20:21:00"/>
    <d v="2026-01-09T00:00:00"/>
    <n v="20"/>
    <x v="0"/>
    <x v="0"/>
    <n v="2.8"/>
    <n v="86.36"/>
    <n v="88.96"/>
    <n v="1.1000000000000001"/>
    <n v="7.6"/>
    <n v="7.3"/>
    <n v="112"/>
    <s v="Medium"/>
    <n v="0.80200000000000005"/>
    <x v="0"/>
    <s v=""/>
    <n v="5"/>
    <n v="2"/>
    <n v="2.6"/>
    <n v="-0.3"/>
    <s v="Friday"/>
    <s v="5-10 min"/>
    <n v="1"/>
    <s v="Between 0.8-1.0"/>
  </r>
  <r>
    <s v="RF000962"/>
    <d v="2026-01-09T21:18:00"/>
    <d v="2026-01-09T00:00:00"/>
    <n v="21"/>
    <x v="0"/>
    <x v="0"/>
    <n v="6.7"/>
    <n v="170.93"/>
    <n v="175.54"/>
    <n v="1.1000000000000001"/>
    <n v="3.2"/>
    <n v="6.6"/>
    <n v="112"/>
    <s v="Medium"/>
    <n v="0.86099999999999999"/>
    <x v="0"/>
    <s v=""/>
    <n v="4.6500000000000004"/>
    <n v="2"/>
    <n v="4.6100000000000003"/>
    <n v="3.4"/>
    <s v="Friday"/>
    <s v="0-5 min"/>
    <n v="1"/>
    <s v="Between 0.8-1.0"/>
  </r>
  <r>
    <s v="RF000963"/>
    <d v="2026-01-09T21:25:00"/>
    <d v="2026-01-09T00:00:00"/>
    <n v="21"/>
    <x v="1"/>
    <x v="0"/>
    <n v="1.8"/>
    <n v="68.11"/>
    <n v="68.94"/>
    <n v="1"/>
    <n v="5.4"/>
    <n v="5.2"/>
    <n v="82"/>
    <s v="Medium"/>
    <n v="0.96"/>
    <x v="0"/>
    <s v=""/>
    <n v="4.5999999999999996"/>
    <n v="8"/>
    <n v="0.83"/>
    <n v="-0.2"/>
    <s v="Friday"/>
    <s v="5-10 min"/>
    <n v="1"/>
    <s v="Between 0.8-1.0"/>
  </r>
  <r>
    <s v="RF000964"/>
    <d v="2026-01-09T21:28:00"/>
    <d v="2026-01-09T00:00:00"/>
    <n v="21"/>
    <x v="3"/>
    <x v="0"/>
    <n v="11"/>
    <n v="220.71"/>
    <m/>
    <n v="1"/>
    <n v="2"/>
    <n v="1.6"/>
    <n v="73"/>
    <s v="Low"/>
    <n v="1.766"/>
    <x v="2"/>
    <s v="ETA too high"/>
    <n v="4.99"/>
    <n v="4"/>
    <m/>
    <n v="-0.4"/>
    <s v="Friday"/>
    <s v="0-5 min"/>
    <n v="0"/>
    <s v="Above 1.2"/>
  </r>
  <r>
    <s v="RF000965"/>
    <d v="2026-01-09T21:40:00"/>
    <d v="2026-01-09T00:00:00"/>
    <n v="21"/>
    <x v="2"/>
    <x v="0"/>
    <n v="1.4"/>
    <n v="62.27"/>
    <m/>
    <n v="1"/>
    <n v="6.5"/>
    <n v="6.8"/>
    <n v="93"/>
    <s v="Medium"/>
    <n v="0.96"/>
    <x v="2"/>
    <s v="ETA too high"/>
    <n v="4.5999999999999996"/>
    <n v="4"/>
    <m/>
    <n v="0.3"/>
    <s v="Friday"/>
    <s v="5-10 min"/>
    <n v="0"/>
    <s v="Between 0.8-1.0"/>
  </r>
  <r>
    <s v="RF000966"/>
    <d v="2026-01-09T21:45:00"/>
    <d v="2026-01-09T00:00:00"/>
    <n v="21"/>
    <x v="0"/>
    <x v="0"/>
    <n v="2.2000000000000002"/>
    <n v="85.02"/>
    <n v="83.38"/>
    <n v="1.2"/>
    <n v="4.5999999999999996"/>
    <n v="1"/>
    <n v="115"/>
    <s v="Medium"/>
    <n v="0.85"/>
    <x v="0"/>
    <s v=""/>
    <n v="4.8600000000000003"/>
    <n v="11"/>
    <n v="-1.64"/>
    <n v="-3.6"/>
    <s v="Friday"/>
    <s v="0-5 min"/>
    <n v="1"/>
    <s v="Between 0.8-1.0"/>
  </r>
  <r>
    <s v="RF000967"/>
    <d v="2026-01-09T21:49:00"/>
    <d v="2026-01-09T00:00:00"/>
    <n v="21"/>
    <x v="2"/>
    <x v="0"/>
    <n v="3.8"/>
    <n v="94.05"/>
    <n v="86.98"/>
    <n v="1"/>
    <n v="2"/>
    <n v="3.2"/>
    <n v="109"/>
    <s v="Medium"/>
    <n v="0.95299999999999996"/>
    <x v="0"/>
    <s v=""/>
    <n v="4.53"/>
    <n v="2"/>
    <n v="-7.07"/>
    <n v="1.2"/>
    <s v="Friday"/>
    <s v="0-5 min"/>
    <n v="1"/>
    <s v="Between 0.8-1.0"/>
  </r>
  <r>
    <s v="RF000968"/>
    <d v="2026-01-09T21:50:00"/>
    <d v="2026-01-09T00:00:00"/>
    <n v="21"/>
    <x v="0"/>
    <x v="1"/>
    <n v="5.4"/>
    <n v="149.96"/>
    <n v="150.18"/>
    <n v="1.2"/>
    <n v="2.2000000000000002"/>
    <n v="5.3"/>
    <n v="114"/>
    <s v="High"/>
    <n v="0.70599999999999996"/>
    <x v="0"/>
    <s v=""/>
    <n v="4.57"/>
    <n v="0"/>
    <n v="0.22"/>
    <n v="3.1"/>
    <s v="Friday"/>
    <s v="0-5 min"/>
    <n v="1"/>
    <s v="Below 0.8"/>
  </r>
  <r>
    <s v="RF000969"/>
    <d v="2026-01-09T21:55:00"/>
    <d v="2026-01-09T00:00:00"/>
    <n v="21"/>
    <x v="1"/>
    <x v="1"/>
    <n v="9.3000000000000007"/>
    <n v="213.7"/>
    <m/>
    <n v="1.1000000000000001"/>
    <n v="6.3"/>
    <n v="9.9"/>
    <n v="78"/>
    <s v="Medium"/>
    <n v="0.85399999999999998"/>
    <x v="2"/>
    <s v="Fare too high"/>
    <n v="5"/>
    <n v="0"/>
    <m/>
    <n v="3.6"/>
    <s v="Friday"/>
    <s v="5-10 min"/>
    <n v="0"/>
    <s v="Between 0.8-1.0"/>
  </r>
  <r>
    <s v="RF000970"/>
    <d v="2026-01-09T21:58:00"/>
    <d v="2026-01-09T00:00:00"/>
    <n v="21"/>
    <x v="2"/>
    <x v="0"/>
    <n v="1.5"/>
    <n v="66"/>
    <n v="66.37"/>
    <n v="1.1000000000000001"/>
    <n v="6"/>
    <n v="5.4"/>
    <n v="92"/>
    <s v="Medium"/>
    <n v="0.77600000000000002"/>
    <x v="0"/>
    <s v=""/>
    <n v="4.8899999999999997"/>
    <n v="19"/>
    <n v="0.37"/>
    <n v="-0.6"/>
    <s v="Friday"/>
    <s v="5-10 min"/>
    <n v="1"/>
    <s v="Below 0.8"/>
  </r>
  <r>
    <s v="RF000971"/>
    <d v="2026-01-09T22:05:00"/>
    <d v="2026-01-09T00:00:00"/>
    <n v="22"/>
    <x v="3"/>
    <x v="0"/>
    <n v="6.7"/>
    <n v="154.04"/>
    <n v="157.06"/>
    <n v="1"/>
    <n v="3.8"/>
    <n v="9"/>
    <n v="68"/>
    <s v="Low"/>
    <n v="1.4570000000000001"/>
    <x v="0"/>
    <s v=""/>
    <n v="4.82"/>
    <n v="12"/>
    <n v="3.02"/>
    <n v="5.2"/>
    <s v="Friday"/>
    <s v="0-5 min"/>
    <n v="1"/>
    <s v="Above 1.2"/>
  </r>
  <r>
    <s v="RF000972"/>
    <d v="2026-01-09T22:10:00"/>
    <d v="2026-01-09T00:00:00"/>
    <n v="22"/>
    <x v="0"/>
    <x v="0"/>
    <n v="3.6"/>
    <n v="87.77"/>
    <n v="88.57"/>
    <n v="1"/>
    <n v="5"/>
    <n v="6.5"/>
    <n v="131"/>
    <s v="Medium"/>
    <n v="1.2350000000000001"/>
    <x v="0"/>
    <s v=""/>
    <n v="4.95"/>
    <n v="7"/>
    <n v="0.8"/>
    <n v="1.5"/>
    <s v="Friday"/>
    <s v="0-5 min"/>
    <n v="1"/>
    <s v="Above 1.2"/>
  </r>
  <r>
    <s v="RF000973"/>
    <d v="2026-01-09T22:56:00"/>
    <d v="2026-01-09T00:00:00"/>
    <n v="22"/>
    <x v="1"/>
    <x v="0"/>
    <n v="5.3"/>
    <n v="121.4"/>
    <n v="122.35"/>
    <n v="1"/>
    <n v="4.5"/>
    <n v="8.1999999999999993"/>
    <n v="91"/>
    <s v="Low"/>
    <n v="1.5209999999999999"/>
    <x v="0"/>
    <s v=""/>
    <n v="4.7699999999999996"/>
    <n v="4"/>
    <n v="0.95"/>
    <n v="3.7"/>
    <s v="Friday"/>
    <s v="0-5 min"/>
    <n v="1"/>
    <s v="Above 1.2"/>
  </r>
  <r>
    <s v="RF000974"/>
    <d v="2026-01-09T23:26:00"/>
    <d v="2026-01-09T00:00:00"/>
    <n v="23"/>
    <x v="4"/>
    <x v="0"/>
    <n v="12.3"/>
    <n v="229.67"/>
    <m/>
    <n v="1"/>
    <n v="5.9"/>
    <n v="5.7"/>
    <n v="52"/>
    <s v="Low"/>
    <n v="2.101"/>
    <x v="1"/>
    <s v="Driver unavailable"/>
    <n v="4.6500000000000004"/>
    <n v="7"/>
    <m/>
    <n v="-0.2"/>
    <s v="Friday"/>
    <s v="5-10 min"/>
    <n v="0"/>
    <s v="Above 1.2"/>
  </r>
  <r>
    <s v="RF000975"/>
    <d v="2026-01-09T23:38:00"/>
    <d v="2026-01-09T00:00:00"/>
    <n v="23"/>
    <x v="4"/>
    <x v="0"/>
    <n v="5.9"/>
    <n v="139.4"/>
    <n v="139.82"/>
    <n v="1.1000000000000001"/>
    <n v="4.3"/>
    <n v="9.4"/>
    <n v="59"/>
    <s v="Low"/>
    <n v="1.5860000000000001"/>
    <x v="0"/>
    <s v=""/>
    <n v="4.63"/>
    <n v="39"/>
    <n v="0.42"/>
    <n v="5.0999999999999996"/>
    <s v="Friday"/>
    <s v="0-5 min"/>
    <n v="1"/>
    <s v="Above 1.2"/>
  </r>
  <r>
    <s v="RF000976"/>
    <d v="2026-01-09T23:42:00"/>
    <d v="2026-01-09T00:00:00"/>
    <n v="23"/>
    <x v="0"/>
    <x v="0"/>
    <n v="7.8"/>
    <n v="141.83000000000001"/>
    <n v="143.52000000000001"/>
    <n v="1"/>
    <n v="3.6"/>
    <n v="3"/>
    <n v="142"/>
    <s v="Medium"/>
    <n v="1.0589999999999999"/>
    <x v="0"/>
    <s v=""/>
    <n v="4.8099999999999996"/>
    <n v="10"/>
    <n v="1.69"/>
    <n v="-0.6"/>
    <s v="Friday"/>
    <s v="0-5 min"/>
    <n v="1"/>
    <s v="Between 1.0-1.2"/>
  </r>
  <r>
    <s v="RF000977"/>
    <d v="2026-01-09T23:51:00"/>
    <d v="2026-01-09T00:00:00"/>
    <n v="23"/>
    <x v="2"/>
    <x v="0"/>
    <n v="1"/>
    <n v="59.15"/>
    <n v="57.92"/>
    <n v="1.1000000000000001"/>
    <n v="3.4"/>
    <n v="5.3"/>
    <n v="103"/>
    <s v="Medium"/>
    <n v="0.98899999999999999"/>
    <x v="0"/>
    <s v=""/>
    <n v="4.6900000000000004"/>
    <n v="7"/>
    <n v="-1.23"/>
    <n v="1.9"/>
    <s v="Friday"/>
    <s v="0-5 min"/>
    <n v="1"/>
    <s v="Between 0.8-1.0"/>
  </r>
  <r>
    <s v="RF000978"/>
    <d v="2026-01-09T23:53:00"/>
    <d v="2026-01-09T00:00:00"/>
    <n v="23"/>
    <x v="3"/>
    <x v="0"/>
    <n v="3.1"/>
    <n v="87.7"/>
    <n v="86.84"/>
    <n v="1.1000000000000001"/>
    <n v="4.8"/>
    <n v="5.7"/>
    <n v="65"/>
    <s v="Low"/>
    <n v="1.7609999999999999"/>
    <x v="0"/>
    <s v=""/>
    <n v="4.6500000000000004"/>
    <n v="13"/>
    <n v="-0.86"/>
    <n v="0.9"/>
    <s v="Friday"/>
    <s v="0-5 min"/>
    <n v="1"/>
    <s v="Above 1.2"/>
  </r>
  <r>
    <s v="RF000979"/>
    <d v="2026-01-09T23:57:00"/>
    <d v="2026-01-09T00:00:00"/>
    <n v="23"/>
    <x v="0"/>
    <x v="1"/>
    <n v="5.5"/>
    <n v="138.28"/>
    <n v="129.36000000000001"/>
    <n v="1.1000000000000001"/>
    <n v="6.2"/>
    <n v="3.4"/>
    <n v="125"/>
    <s v="Medium"/>
    <n v="0.90500000000000003"/>
    <x v="0"/>
    <s v=""/>
    <n v="5"/>
    <n v="0"/>
    <n v="-8.92"/>
    <n v="-2.8"/>
    <s v="Friday"/>
    <s v="5-10 min"/>
    <n v="1"/>
    <s v="Between 0.8-1.0"/>
  </r>
  <r>
    <s v="RF000980"/>
    <d v="2026-01-10T00:09:00"/>
    <d v="2026-01-10T00:00:00"/>
    <n v="0"/>
    <x v="1"/>
    <x v="0"/>
    <n v="1.9"/>
    <n v="67.23"/>
    <n v="72.08"/>
    <n v="1"/>
    <n v="3"/>
    <n v="8.4"/>
    <n v="107"/>
    <s v="Low"/>
    <n v="1.6759999999999999"/>
    <x v="0"/>
    <s v=""/>
    <n v="4.8499999999999996"/>
    <n v="9"/>
    <n v="4.8499999999999996"/>
    <n v="5.4"/>
    <s v="Saturday"/>
    <s v="0-5 min"/>
    <n v="1"/>
    <s v="Above 1.2"/>
  </r>
  <r>
    <s v="RF000981"/>
    <d v="2026-01-10T00:09:00"/>
    <d v="2026-01-10T00:00:00"/>
    <n v="0"/>
    <x v="1"/>
    <x v="1"/>
    <n v="1.3"/>
    <n v="61.62"/>
    <n v="58.94"/>
    <n v="1"/>
    <n v="3.2"/>
    <n v="3"/>
    <n v="93"/>
    <s v="Low"/>
    <n v="1.6859999999999999"/>
    <x v="0"/>
    <s v=""/>
    <n v="4.54"/>
    <n v="0"/>
    <n v="-2.68"/>
    <n v="-0.2"/>
    <s v="Saturday"/>
    <s v="0-5 min"/>
    <n v="1"/>
    <s v="Above 1.2"/>
  </r>
  <r>
    <s v="RF000982"/>
    <d v="2026-01-10T00:37:00"/>
    <d v="2026-01-10T00:00:00"/>
    <n v="0"/>
    <x v="1"/>
    <x v="1"/>
    <n v="3.2"/>
    <n v="81.02"/>
    <n v="83.21"/>
    <n v="1"/>
    <n v="4.8"/>
    <n v="2"/>
    <n v="102"/>
    <s v="Low"/>
    <n v="1.409"/>
    <x v="0"/>
    <s v=""/>
    <n v="5"/>
    <n v="0"/>
    <n v="2.19"/>
    <n v="-2.8"/>
    <s v="Saturday"/>
    <s v="0-5 min"/>
    <n v="1"/>
    <s v="Above 1.2"/>
  </r>
  <r>
    <s v="RF000983"/>
    <d v="2026-01-10T00:51:00"/>
    <d v="2026-01-10T00:00:00"/>
    <n v="0"/>
    <x v="2"/>
    <x v="0"/>
    <n v="5.5"/>
    <n v="119.49"/>
    <n v="122.3"/>
    <n v="1"/>
    <n v="5"/>
    <n v="3.3"/>
    <n v="131"/>
    <s v="Medium"/>
    <n v="1.196"/>
    <x v="0"/>
    <s v=""/>
    <n v="4.57"/>
    <n v="20"/>
    <n v="2.81"/>
    <n v="-1.7"/>
    <s v="Saturday"/>
    <s v="0-5 min"/>
    <n v="1"/>
    <s v="Between 1.0-1.2"/>
  </r>
  <r>
    <s v="RF000984"/>
    <d v="2026-01-10T00:55:00"/>
    <d v="2026-01-10T00:00:00"/>
    <n v="0"/>
    <x v="3"/>
    <x v="1"/>
    <n v="9"/>
    <n v="189.14"/>
    <n v="183.89"/>
    <n v="1"/>
    <n v="2.2000000000000002"/>
    <n v="5.4"/>
    <n v="60"/>
    <s v="Low"/>
    <n v="2.008"/>
    <x v="0"/>
    <s v=""/>
    <n v="4.7"/>
    <n v="0"/>
    <n v="-5.25"/>
    <n v="3.2"/>
    <s v="Saturday"/>
    <s v="0-5 min"/>
    <n v="1"/>
    <s v="Above 1.2"/>
  </r>
  <r>
    <s v="RF000985"/>
    <d v="2026-01-10T01:07:00"/>
    <d v="2026-01-10T00:00:00"/>
    <n v="1"/>
    <x v="1"/>
    <x v="1"/>
    <n v="9"/>
    <n v="181.99"/>
    <m/>
    <n v="1"/>
    <n v="2"/>
    <n v="7.7"/>
    <n v="88"/>
    <s v="Low"/>
    <n v="1.8220000000000001"/>
    <x v="1"/>
    <s v="Pickup too far"/>
    <n v="4.7300000000000004"/>
    <n v="0"/>
    <m/>
    <n v="5.7"/>
    <s v="Saturday"/>
    <s v="0-5 min"/>
    <n v="0"/>
    <s v="Above 1.2"/>
  </r>
  <r>
    <s v="RF000986"/>
    <d v="2026-01-10T01:31:00"/>
    <d v="2026-01-10T00:00:00"/>
    <n v="1"/>
    <x v="3"/>
    <x v="1"/>
    <n v="5"/>
    <n v="104.9"/>
    <m/>
    <n v="1"/>
    <n v="4.3"/>
    <n v="2.4"/>
    <n v="69"/>
    <s v="Low"/>
    <n v="1.839"/>
    <x v="2"/>
    <s v="Fare too high"/>
    <n v="4.8899999999999997"/>
    <n v="0"/>
    <m/>
    <n v="-1.9"/>
    <s v="Saturday"/>
    <s v="0-5 min"/>
    <n v="0"/>
    <s v="Above 1.2"/>
  </r>
  <r>
    <s v="RF000987"/>
    <d v="2026-01-10T01:38:00"/>
    <d v="2026-01-10T00:00:00"/>
    <n v="1"/>
    <x v="0"/>
    <x v="0"/>
    <n v="6"/>
    <n v="155.36000000000001"/>
    <n v="148.97999999999999"/>
    <n v="1.1000000000000001"/>
    <n v="5.3"/>
    <n v="7.5"/>
    <n v="141"/>
    <s v="Medium"/>
    <n v="1.173"/>
    <x v="0"/>
    <s v=""/>
    <n v="4.8899999999999997"/>
    <n v="1"/>
    <n v="-6.38"/>
    <n v="2.2000000000000002"/>
    <s v="Saturday"/>
    <s v="5-10 min"/>
    <n v="1"/>
    <s v="Between 1.0-1.2"/>
  </r>
  <r>
    <s v="RF000988"/>
    <d v="2026-01-10T01:45:00"/>
    <d v="2026-01-10T00:00:00"/>
    <n v="1"/>
    <x v="3"/>
    <x v="0"/>
    <n v="1.7"/>
    <n v="62.1"/>
    <n v="61.28"/>
    <n v="1"/>
    <n v="4.8"/>
    <n v="4.0999999999999996"/>
    <n v="72"/>
    <s v="Low"/>
    <n v="2.2000000000000002"/>
    <x v="0"/>
    <s v=""/>
    <n v="4.5"/>
    <n v="3"/>
    <n v="-0.82"/>
    <n v="-0.7"/>
    <s v="Saturday"/>
    <s v="0-5 min"/>
    <n v="1"/>
    <s v="Above 1.2"/>
  </r>
  <r>
    <s v="RF000989"/>
    <d v="2026-01-10T02:03:00"/>
    <d v="2026-01-10T00:00:00"/>
    <n v="2"/>
    <x v="4"/>
    <x v="1"/>
    <n v="16.7"/>
    <n v="288.33"/>
    <n v="283.98"/>
    <n v="1"/>
    <n v="2"/>
    <n v="1"/>
    <n v="69"/>
    <s v="Low"/>
    <n v="1.794"/>
    <x v="0"/>
    <s v=""/>
    <n v="4.8499999999999996"/>
    <n v="0"/>
    <n v="-4.3499999999999996"/>
    <n v="-1"/>
    <s v="Saturday"/>
    <s v="0-5 min"/>
    <n v="1"/>
    <s v="Above 1.2"/>
  </r>
  <r>
    <s v="RF000990"/>
    <d v="2026-01-10T02:14:00"/>
    <d v="2026-01-10T00:00:00"/>
    <n v="2"/>
    <x v="1"/>
    <x v="0"/>
    <n v="13.2"/>
    <n v="243.71"/>
    <n v="248.41"/>
    <n v="1"/>
    <n v="4.9000000000000004"/>
    <n v="7.8"/>
    <n v="85"/>
    <s v="Low"/>
    <n v="1.62"/>
    <x v="0"/>
    <s v=""/>
    <n v="4.58"/>
    <n v="8"/>
    <n v="4.7"/>
    <n v="2.9"/>
    <s v="Saturday"/>
    <s v="0-5 min"/>
    <n v="1"/>
    <s v="Above 1.2"/>
  </r>
  <r>
    <s v="RF000991"/>
    <d v="2026-01-10T02:23:00"/>
    <d v="2026-01-10T00:00:00"/>
    <n v="2"/>
    <x v="0"/>
    <x v="1"/>
    <n v="7"/>
    <n v="160.36000000000001"/>
    <n v="164.07"/>
    <n v="1.2"/>
    <n v="6.1"/>
    <n v="3.8"/>
    <n v="135"/>
    <s v="Medium"/>
    <n v="1.1299999999999999"/>
    <x v="0"/>
    <s v=""/>
    <n v="4.78"/>
    <n v="0"/>
    <n v="3.71"/>
    <n v="-2.2999999999999998"/>
    <s v="Saturday"/>
    <s v="5-10 min"/>
    <n v="1"/>
    <s v="Between 1.0-1.2"/>
  </r>
  <r>
    <s v="RF000992"/>
    <d v="2026-01-10T02:34:00"/>
    <d v="2026-01-10T00:00:00"/>
    <n v="2"/>
    <x v="2"/>
    <x v="0"/>
    <n v="4.5"/>
    <n v="121.14"/>
    <n v="118.77"/>
    <n v="1.1000000000000001"/>
    <n v="3.3"/>
    <n v="6.2"/>
    <n v="90"/>
    <s v="Low"/>
    <n v="1.47"/>
    <x v="0"/>
    <s v=""/>
    <n v="4.4800000000000004"/>
    <n v="17"/>
    <n v="-2.37"/>
    <n v="2.9"/>
    <s v="Saturday"/>
    <s v="0-5 min"/>
    <n v="1"/>
    <s v="Above 1.2"/>
  </r>
  <r>
    <s v="RF000993"/>
    <d v="2026-01-10T02:34:00"/>
    <d v="2026-01-10T00:00:00"/>
    <n v="2"/>
    <x v="4"/>
    <x v="1"/>
    <n v="10.8"/>
    <n v="207.94"/>
    <m/>
    <n v="1"/>
    <n v="2.8"/>
    <n v="5.3"/>
    <n v="69"/>
    <s v="Low"/>
    <n v="2.2000000000000002"/>
    <x v="2"/>
    <s v="ETA too high"/>
    <n v="4.87"/>
    <n v="0"/>
    <m/>
    <n v="2.5"/>
    <s v="Saturday"/>
    <s v="0-5 min"/>
    <n v="0"/>
    <s v="Above 1.2"/>
  </r>
  <r>
    <s v="RF000994"/>
    <d v="2026-01-10T03:05:00"/>
    <d v="2026-01-10T00:00:00"/>
    <n v="3"/>
    <x v="4"/>
    <x v="0"/>
    <n v="16.899999999999999"/>
    <n v="330.94"/>
    <n v="328.3"/>
    <n v="1.1000000000000001"/>
    <n v="6.7"/>
    <n v="6.2"/>
    <n v="69"/>
    <s v="Low"/>
    <n v="1.9319999999999999"/>
    <x v="0"/>
    <s v=""/>
    <n v="4.5599999999999996"/>
    <n v="11"/>
    <n v="-2.64"/>
    <n v="-0.5"/>
    <s v="Saturday"/>
    <s v="5-10 min"/>
    <n v="1"/>
    <s v="Above 1.2"/>
  </r>
  <r>
    <s v="RF000995"/>
    <d v="2026-01-10T03:13:00"/>
    <d v="2026-01-10T00:00:00"/>
    <n v="3"/>
    <x v="1"/>
    <x v="0"/>
    <n v="7.6"/>
    <n v="176.79"/>
    <m/>
    <n v="1.1000000000000001"/>
    <n v="6.4"/>
    <n v="8.3000000000000007"/>
    <n v="99"/>
    <s v="Medium"/>
    <n v="1.1739999999999999"/>
    <x v="2"/>
    <s v="ETA too high"/>
    <n v="4.84"/>
    <n v="15"/>
    <m/>
    <n v="1.9"/>
    <s v="Saturday"/>
    <s v="5-10 min"/>
    <n v="0"/>
    <s v="Between 1.0-1.2"/>
  </r>
  <r>
    <s v="RF000996"/>
    <d v="2026-01-10T03:36:00"/>
    <d v="2026-01-10T00:00:00"/>
    <n v="3"/>
    <x v="3"/>
    <x v="0"/>
    <n v="9.1"/>
    <n v="162.68"/>
    <n v="165.86"/>
    <n v="1"/>
    <n v="2.2000000000000002"/>
    <n v="5.6"/>
    <n v="57"/>
    <s v="Low"/>
    <n v="1.5349999999999999"/>
    <x v="0"/>
    <s v=""/>
    <n v="4.7"/>
    <n v="9"/>
    <n v="3.18"/>
    <n v="3.4"/>
    <s v="Saturday"/>
    <s v="0-5 min"/>
    <n v="1"/>
    <s v="Above 1.2"/>
  </r>
  <r>
    <s v="RF000997"/>
    <d v="2026-01-10T03:49:00"/>
    <d v="2026-01-10T00:00:00"/>
    <n v="3"/>
    <x v="1"/>
    <x v="0"/>
    <n v="3.7"/>
    <n v="99.56"/>
    <n v="102.16"/>
    <n v="1.1000000000000001"/>
    <n v="4.9000000000000004"/>
    <n v="1"/>
    <n v="100"/>
    <s v="Medium"/>
    <n v="1.012"/>
    <x v="0"/>
    <s v=""/>
    <n v="4.8899999999999997"/>
    <n v="12"/>
    <n v="2.6"/>
    <n v="-3.9"/>
    <s v="Saturday"/>
    <s v="0-5 min"/>
    <n v="1"/>
    <s v="Between 1.0-1.2"/>
  </r>
  <r>
    <s v="RF000998"/>
    <d v="2026-01-10T03:51:00"/>
    <d v="2026-01-10T00:00:00"/>
    <n v="3"/>
    <x v="2"/>
    <x v="0"/>
    <n v="2"/>
    <n v="66.489999999999995"/>
    <n v="65.42"/>
    <n v="1"/>
    <n v="2"/>
    <n v="3.7"/>
    <n v="131"/>
    <s v="Low"/>
    <n v="1.734"/>
    <x v="0"/>
    <s v=""/>
    <n v="4.74"/>
    <n v="1"/>
    <n v="-1.07"/>
    <n v="1.7"/>
    <s v="Saturday"/>
    <s v="0-5 min"/>
    <n v="1"/>
    <s v="Above 1.2"/>
  </r>
  <r>
    <s v="RF000999"/>
    <d v="2026-01-10T03:57:00"/>
    <d v="2026-01-10T00:00:00"/>
    <n v="3"/>
    <x v="2"/>
    <x v="0"/>
    <n v="5.0999999999999996"/>
    <n v="109.47"/>
    <n v="103.84"/>
    <n v="1"/>
    <n v="5.0999999999999996"/>
    <n v="7.3"/>
    <n v="125"/>
    <s v="Low"/>
    <n v="1.6579999999999999"/>
    <x v="0"/>
    <s v=""/>
    <n v="4.78"/>
    <n v="3"/>
    <n v="-5.63"/>
    <n v="2.2000000000000002"/>
    <s v="Saturday"/>
    <s v="5-10 min"/>
    <n v="1"/>
    <s v="Above 1.2"/>
  </r>
  <r>
    <s v="RF001000"/>
    <d v="2026-01-10T03:58:00"/>
    <d v="2026-01-10T00:00:00"/>
    <n v="3"/>
    <x v="2"/>
    <x v="0"/>
    <n v="8.3000000000000007"/>
    <n v="157.79"/>
    <n v="156.94"/>
    <n v="1"/>
    <n v="3.2"/>
    <n v="3.4"/>
    <n v="131"/>
    <s v="Low"/>
    <n v="1.52"/>
    <x v="0"/>
    <s v=""/>
    <n v="4.59"/>
    <n v="29"/>
    <n v="-0.85"/>
    <n v="0.2"/>
    <s v="Saturday"/>
    <s v="0-5 min"/>
    <n v="1"/>
    <s v="Above 1.2"/>
  </r>
  <r>
    <s v="RF001001"/>
    <d v="2026-01-10T04:05:00"/>
    <d v="2026-01-10T00:00:00"/>
    <n v="4"/>
    <x v="3"/>
    <x v="0"/>
    <n v="1.6"/>
    <n v="66"/>
    <m/>
    <n v="1.1000000000000001"/>
    <n v="2.1"/>
    <n v="7.6"/>
    <n v="70"/>
    <s v="Low"/>
    <n v="2.0419999999999998"/>
    <x v="2"/>
    <s v="Pickup issue"/>
    <n v="4.75"/>
    <n v="6"/>
    <m/>
    <n v="5.5"/>
    <s v="Saturday"/>
    <s v="0-5 min"/>
    <n v="0"/>
    <s v="Above 1.2"/>
  </r>
  <r>
    <s v="RF001002"/>
    <d v="2026-01-10T04:06:00"/>
    <d v="2026-01-10T00:00:00"/>
    <n v="4"/>
    <x v="0"/>
    <x v="0"/>
    <n v="16"/>
    <n v="351.31"/>
    <n v="326.79000000000002"/>
    <n v="1.1000000000000001"/>
    <n v="2"/>
    <n v="3.5"/>
    <n v="144"/>
    <s v="Medium"/>
    <n v="1.2769999999999999"/>
    <x v="0"/>
    <s v=""/>
    <n v="4.3600000000000003"/>
    <n v="68"/>
    <n v="-24.52"/>
    <n v="1.5"/>
    <s v="Saturday"/>
    <s v="0-5 min"/>
    <n v="1"/>
    <s v="Above 1.2"/>
  </r>
  <r>
    <s v="RF001003"/>
    <d v="2026-01-10T04:10:00"/>
    <d v="2026-01-10T00:00:00"/>
    <n v="4"/>
    <x v="1"/>
    <x v="1"/>
    <n v="7.9"/>
    <n v="170.46"/>
    <n v="168.6"/>
    <n v="1.2"/>
    <n v="6.8"/>
    <n v="14.3"/>
    <n v="84"/>
    <s v="Low"/>
    <n v="1.391"/>
    <x v="0"/>
    <s v=""/>
    <n v="4.88"/>
    <n v="0"/>
    <n v="-1.86"/>
    <n v="7.5"/>
    <s v="Saturday"/>
    <s v="5-10 min"/>
    <n v="1"/>
    <s v="Above 1.2"/>
  </r>
  <r>
    <s v="RF001004"/>
    <d v="2026-01-10T05:06:00"/>
    <d v="2026-01-10T00:00:00"/>
    <n v="5"/>
    <x v="0"/>
    <x v="1"/>
    <n v="9"/>
    <n v="192.68"/>
    <n v="188.14"/>
    <n v="1"/>
    <n v="3.3"/>
    <n v="8.5"/>
    <n v="125"/>
    <s v="Medium"/>
    <n v="1.052"/>
    <x v="0"/>
    <s v=""/>
    <n v="5"/>
    <n v="0"/>
    <n v="-4.54"/>
    <n v="5.2"/>
    <s v="Saturday"/>
    <s v="0-5 min"/>
    <n v="1"/>
    <s v="Between 1.0-1.2"/>
  </r>
  <r>
    <s v="RF001005"/>
    <d v="2026-01-10T05:25:00"/>
    <d v="2026-01-10T00:00:00"/>
    <n v="5"/>
    <x v="0"/>
    <x v="1"/>
    <n v="1"/>
    <n v="56.28"/>
    <n v="54.92"/>
    <n v="1"/>
    <n v="11"/>
    <n v="17.3"/>
    <n v="119"/>
    <s v="Medium"/>
    <n v="1.0049999999999999"/>
    <x v="0"/>
    <s v=""/>
    <n v="4.75"/>
    <n v="0"/>
    <n v="-1.36"/>
    <n v="6.3"/>
    <s v="Saturday"/>
    <s v="10-15 min"/>
    <n v="1"/>
    <s v="Between 1.0-1.2"/>
  </r>
  <r>
    <s v="RF001006"/>
    <d v="2026-01-10T05:30:00"/>
    <d v="2026-01-10T00:00:00"/>
    <n v="5"/>
    <x v="1"/>
    <x v="0"/>
    <n v="3.9"/>
    <n v="100.6"/>
    <n v="97.4"/>
    <n v="1"/>
    <n v="7.3"/>
    <n v="10.4"/>
    <n v="109"/>
    <s v="Medium"/>
    <n v="1.206"/>
    <x v="0"/>
    <s v=""/>
    <n v="4.92"/>
    <n v="18"/>
    <n v="-3.2"/>
    <n v="3.1"/>
    <s v="Saturday"/>
    <s v="5-10 min"/>
    <n v="1"/>
    <s v="Above 1.2"/>
  </r>
  <r>
    <s v="RF001007"/>
    <d v="2026-01-10T05:38:00"/>
    <d v="2026-01-10T00:00:00"/>
    <n v="5"/>
    <x v="1"/>
    <x v="0"/>
    <n v="6"/>
    <n v="124.51"/>
    <n v="126.95"/>
    <n v="1"/>
    <n v="7"/>
    <n v="11.3"/>
    <n v="91"/>
    <s v="Low"/>
    <n v="1.4119999999999999"/>
    <x v="0"/>
    <s v=""/>
    <n v="4.5599999999999996"/>
    <n v="5"/>
    <n v="2.44"/>
    <n v="4.3"/>
    <s v="Saturday"/>
    <s v="5-10 min"/>
    <n v="1"/>
    <s v="Above 1.2"/>
  </r>
  <r>
    <s v="RF001008"/>
    <d v="2026-01-10T06:02:00"/>
    <d v="2026-01-10T00:00:00"/>
    <n v="6"/>
    <x v="2"/>
    <x v="1"/>
    <n v="2.2999999999999998"/>
    <n v="78.12"/>
    <m/>
    <n v="1"/>
    <n v="2"/>
    <n v="2.1"/>
    <n v="130"/>
    <s v="Medium"/>
    <n v="1.2809999999999999"/>
    <x v="2"/>
    <s v="ETA too high"/>
    <n v="4.8600000000000003"/>
    <n v="0"/>
    <m/>
    <n v="0.1"/>
    <s v="Saturday"/>
    <s v="0-5 min"/>
    <n v="0"/>
    <s v="Above 1.2"/>
  </r>
  <r>
    <s v="RF001009"/>
    <d v="2026-01-10T06:06:00"/>
    <d v="2026-01-10T00:00:00"/>
    <n v="6"/>
    <x v="2"/>
    <x v="0"/>
    <n v="20.3"/>
    <n v="299.47000000000003"/>
    <n v="305.33999999999997"/>
    <n v="1"/>
    <n v="4.2"/>
    <n v="11.4"/>
    <n v="127"/>
    <s v="Medium"/>
    <n v="1.2050000000000001"/>
    <x v="0"/>
    <s v=""/>
    <n v="4.8"/>
    <n v="13"/>
    <n v="5.87"/>
    <n v="7.2"/>
    <s v="Saturday"/>
    <s v="0-5 min"/>
    <n v="1"/>
    <s v="Above 1.2"/>
  </r>
  <r>
    <s v="RF001010"/>
    <d v="2026-01-10T06:16:00"/>
    <d v="2026-01-10T00:00:00"/>
    <n v="6"/>
    <x v="2"/>
    <x v="0"/>
    <n v="12.7"/>
    <n v="214.53"/>
    <n v="221.96"/>
    <n v="1"/>
    <n v="2"/>
    <n v="1"/>
    <n v="121"/>
    <s v="Medium"/>
    <n v="1.2549999999999999"/>
    <x v="0"/>
    <s v=""/>
    <n v="4.84"/>
    <n v="4"/>
    <n v="7.43"/>
    <n v="-1"/>
    <s v="Saturday"/>
    <s v="0-5 min"/>
    <n v="1"/>
    <s v="Above 1.2"/>
  </r>
  <r>
    <s v="RF001011"/>
    <d v="2026-01-10T06:29:00"/>
    <d v="2026-01-10T00:00:00"/>
    <n v="6"/>
    <x v="2"/>
    <x v="0"/>
    <n v="6.2"/>
    <n v="160.91999999999999"/>
    <n v="168.33"/>
    <n v="1.1000000000000001"/>
    <n v="5.4"/>
    <n v="11.7"/>
    <n v="118"/>
    <s v="Low"/>
    <n v="1.2629999999999999"/>
    <x v="0"/>
    <s v=""/>
    <n v="4.8099999999999996"/>
    <n v="16"/>
    <n v="7.41"/>
    <n v="6.3"/>
    <s v="Saturday"/>
    <s v="5-10 min"/>
    <n v="1"/>
    <s v="Above 1.2"/>
  </r>
  <r>
    <s v="RF001012"/>
    <d v="2026-01-10T06:31:00"/>
    <d v="2026-01-10T00:00:00"/>
    <n v="6"/>
    <x v="2"/>
    <x v="0"/>
    <n v="9.8000000000000007"/>
    <n v="179.04"/>
    <n v="180.39"/>
    <n v="1"/>
    <n v="4.3"/>
    <n v="4.7"/>
    <n v="108"/>
    <s v="Low"/>
    <n v="1.6319999999999999"/>
    <x v="0"/>
    <s v=""/>
    <n v="4.7300000000000004"/>
    <n v="6"/>
    <n v="1.35"/>
    <n v="0.4"/>
    <s v="Saturday"/>
    <s v="0-5 min"/>
    <n v="1"/>
    <s v="Above 1.2"/>
  </r>
  <r>
    <s v="RF001013"/>
    <d v="2026-01-10T06:41:00"/>
    <d v="2026-01-10T00:00:00"/>
    <n v="6"/>
    <x v="0"/>
    <x v="0"/>
    <n v="4.5"/>
    <n v="103.91"/>
    <n v="108.52"/>
    <n v="1"/>
    <n v="7.6"/>
    <n v="4.4000000000000004"/>
    <n v="138"/>
    <s v="Medium"/>
    <n v="1.1870000000000001"/>
    <x v="0"/>
    <s v=""/>
    <n v="4.68"/>
    <n v="9"/>
    <n v="4.6100000000000003"/>
    <n v="-3.2"/>
    <s v="Saturday"/>
    <s v="5-10 min"/>
    <n v="1"/>
    <s v="Between 1.0-1.2"/>
  </r>
  <r>
    <s v="RF001014"/>
    <d v="2026-01-10T07:05:00"/>
    <d v="2026-01-10T00:00:00"/>
    <n v="7"/>
    <x v="1"/>
    <x v="1"/>
    <n v="11.3"/>
    <n v="198.02"/>
    <n v="195.74"/>
    <n v="1"/>
    <n v="2.6"/>
    <n v="5.3"/>
    <n v="91"/>
    <s v="Medium"/>
    <n v="1.03"/>
    <x v="0"/>
    <s v=""/>
    <n v="4.62"/>
    <n v="0"/>
    <n v="-2.2799999999999998"/>
    <n v="2.7"/>
    <s v="Saturday"/>
    <s v="0-5 min"/>
    <n v="1"/>
    <s v="Between 1.0-1.2"/>
  </r>
  <r>
    <s v="RF001015"/>
    <d v="2026-01-10T07:10:00"/>
    <d v="2026-01-10T00:00:00"/>
    <n v="7"/>
    <x v="0"/>
    <x v="0"/>
    <n v="5.0999999999999996"/>
    <n v="108.68"/>
    <n v="108.54"/>
    <n v="1"/>
    <n v="5.9"/>
    <n v="6.6"/>
    <n v="133"/>
    <s v="Medium"/>
    <n v="1.0629999999999999"/>
    <x v="0"/>
    <s v=""/>
    <n v="5"/>
    <n v="5"/>
    <n v="-0.14000000000000001"/>
    <n v="0.7"/>
    <s v="Saturday"/>
    <s v="5-10 min"/>
    <n v="1"/>
    <s v="Between 1.0-1.2"/>
  </r>
  <r>
    <s v="RF001016"/>
    <d v="2026-01-10T07:21:00"/>
    <d v="2026-01-10T00:00:00"/>
    <n v="7"/>
    <x v="0"/>
    <x v="1"/>
    <n v="15.4"/>
    <n v="260.64999999999998"/>
    <n v="268.42"/>
    <n v="1"/>
    <n v="4.8"/>
    <n v="7.6"/>
    <n v="142"/>
    <s v="Medium"/>
    <n v="1.252"/>
    <x v="0"/>
    <s v=""/>
    <n v="4.76"/>
    <n v="0"/>
    <n v="7.77"/>
    <n v="2.8"/>
    <s v="Saturday"/>
    <s v="0-5 min"/>
    <n v="1"/>
    <s v="Above 1.2"/>
  </r>
  <r>
    <s v="RF001017"/>
    <d v="2026-01-10T07:22:00"/>
    <d v="2026-01-10T00:00:00"/>
    <n v="7"/>
    <x v="0"/>
    <x v="1"/>
    <n v="3.5"/>
    <n v="100.45"/>
    <n v="100.79"/>
    <n v="1.1000000000000001"/>
    <n v="4.7"/>
    <n v="11.4"/>
    <n v="121"/>
    <s v="Low"/>
    <n v="1.222"/>
    <x v="0"/>
    <s v=""/>
    <n v="4.68"/>
    <n v="0"/>
    <n v="0.34"/>
    <n v="6.7"/>
    <s v="Saturday"/>
    <s v="0-5 min"/>
    <n v="1"/>
    <s v="Above 1.2"/>
  </r>
  <r>
    <s v="RF001018"/>
    <d v="2026-01-10T07:34:00"/>
    <d v="2026-01-10T00:00:00"/>
    <n v="7"/>
    <x v="2"/>
    <x v="0"/>
    <n v="1.9"/>
    <n v="65.400000000000006"/>
    <m/>
    <n v="1"/>
    <n v="6.6"/>
    <m/>
    <n v="128"/>
    <s v="Medium"/>
    <n v="1.137"/>
    <x v="3"/>
    <s v="No driver available"/>
    <n v="4.9800000000000004"/>
    <n v="18"/>
    <m/>
    <m/>
    <s v="Saturday"/>
    <s v="5-10 min"/>
    <n v="0"/>
    <s v="Between 1.0-1.2"/>
  </r>
  <r>
    <s v="RF001019"/>
    <d v="2026-01-10T08:14:00"/>
    <d v="2026-01-10T00:00:00"/>
    <n v="8"/>
    <x v="2"/>
    <x v="0"/>
    <n v="5.5"/>
    <n v="131.99"/>
    <n v="126.84"/>
    <n v="1.2"/>
    <n v="6.9"/>
    <n v="12.5"/>
    <n v="108"/>
    <s v="Medium"/>
    <n v="0.91500000000000004"/>
    <x v="0"/>
    <s v=""/>
    <n v="4.8499999999999996"/>
    <n v="8"/>
    <n v="-5.15"/>
    <n v="5.6"/>
    <s v="Saturday"/>
    <s v="5-10 min"/>
    <n v="1"/>
    <s v="Between 0.8-1.0"/>
  </r>
  <r>
    <s v="RF001020"/>
    <d v="2026-01-10T08:28:00"/>
    <d v="2026-01-10T00:00:00"/>
    <n v="8"/>
    <x v="4"/>
    <x v="0"/>
    <n v="3.3"/>
    <n v="87.06"/>
    <n v="89.41"/>
    <n v="1"/>
    <n v="7"/>
    <n v="10.1"/>
    <n v="59"/>
    <s v="Medium"/>
    <n v="1.1599999999999999"/>
    <x v="0"/>
    <s v=""/>
    <n v="4.8600000000000003"/>
    <n v="39"/>
    <n v="2.35"/>
    <n v="3.1"/>
    <s v="Saturday"/>
    <s v="5-10 min"/>
    <n v="1"/>
    <s v="Between 1.0-1.2"/>
  </r>
  <r>
    <s v="RF001021"/>
    <d v="2026-01-10T08:55:00"/>
    <d v="2026-01-10T00:00:00"/>
    <n v="8"/>
    <x v="4"/>
    <x v="1"/>
    <n v="7.7"/>
    <n v="158.69"/>
    <n v="159.5"/>
    <n v="1"/>
    <n v="6.3"/>
    <n v="9.6999999999999993"/>
    <n v="48"/>
    <s v="Low"/>
    <n v="1.655"/>
    <x v="0"/>
    <s v=""/>
    <n v="4.78"/>
    <n v="0"/>
    <n v="0.81"/>
    <n v="3.4"/>
    <s v="Saturday"/>
    <s v="5-10 min"/>
    <n v="1"/>
    <s v="Above 1.2"/>
  </r>
  <r>
    <s v="RF001022"/>
    <d v="2026-01-10T08:58:00"/>
    <d v="2026-01-10T00:00:00"/>
    <n v="8"/>
    <x v="4"/>
    <x v="0"/>
    <n v="2.8"/>
    <n v="80.84"/>
    <n v="80.87"/>
    <n v="1"/>
    <n v="6"/>
    <n v="1.5"/>
    <n v="52"/>
    <s v="Low"/>
    <n v="1.423"/>
    <x v="0"/>
    <s v=""/>
    <n v="5"/>
    <n v="4"/>
    <n v="0.03"/>
    <n v="-4.5"/>
    <s v="Saturday"/>
    <s v="5-10 min"/>
    <n v="1"/>
    <s v="Above 1.2"/>
  </r>
  <r>
    <s v="RF001023"/>
    <d v="2026-01-10T09:10:00"/>
    <d v="2026-01-10T00:00:00"/>
    <n v="9"/>
    <x v="0"/>
    <x v="0"/>
    <n v="20.3"/>
    <n v="343.35"/>
    <n v="349.79"/>
    <n v="1.1000000000000001"/>
    <n v="4.9000000000000004"/>
    <n v="7.4"/>
    <n v="104"/>
    <s v="Medium"/>
    <n v="0.83"/>
    <x v="0"/>
    <s v=""/>
    <n v="4.6399999999999997"/>
    <n v="17"/>
    <n v="6.44"/>
    <n v="2.5"/>
    <s v="Saturday"/>
    <s v="0-5 min"/>
    <n v="1"/>
    <s v="Between 0.8-1.0"/>
  </r>
  <r>
    <s v="RF001024"/>
    <d v="2026-01-10T09:19:00"/>
    <d v="2026-01-10T00:00:00"/>
    <n v="9"/>
    <x v="2"/>
    <x v="0"/>
    <n v="1.8"/>
    <n v="74.06"/>
    <n v="71.400000000000006"/>
    <n v="1.1000000000000001"/>
    <n v="6.2"/>
    <n v="10.6"/>
    <n v="116"/>
    <s v="High"/>
    <n v="0.83899999999999997"/>
    <x v="0"/>
    <s v=""/>
    <n v="4.5999999999999996"/>
    <n v="19"/>
    <n v="-2.66"/>
    <n v="4.4000000000000004"/>
    <s v="Saturday"/>
    <s v="5-10 min"/>
    <n v="1"/>
    <s v="Between 0.8-1.0"/>
  </r>
  <r>
    <s v="RF001025"/>
    <d v="2026-01-10T09:49:00"/>
    <d v="2026-01-10T00:00:00"/>
    <n v="9"/>
    <x v="2"/>
    <x v="0"/>
    <n v="7.9"/>
    <n v="207.44"/>
    <n v="210.35"/>
    <n v="1.2"/>
    <n v="5.5"/>
    <n v="12.7"/>
    <n v="98"/>
    <s v="High"/>
    <n v="0.69299999999999995"/>
    <x v="0"/>
    <s v=""/>
    <n v="4.55"/>
    <n v="14"/>
    <n v="2.91"/>
    <n v="7.2"/>
    <s v="Saturday"/>
    <s v="5-10 min"/>
    <n v="1"/>
    <s v="Below 0.8"/>
  </r>
  <r>
    <s v="RF001026"/>
    <d v="2026-01-10T09:55:00"/>
    <d v="2026-01-10T00:00:00"/>
    <n v="9"/>
    <x v="2"/>
    <x v="0"/>
    <n v="4.4000000000000004"/>
    <n v="150.18"/>
    <n v="149.78"/>
    <n v="1.3"/>
    <n v="7.1"/>
    <n v="3.6"/>
    <n v="109"/>
    <s v="High"/>
    <n v="0.72"/>
    <x v="0"/>
    <s v=""/>
    <n v="4.76"/>
    <n v="5"/>
    <n v="-0.4"/>
    <n v="-3.5"/>
    <s v="Saturday"/>
    <s v="5-10 min"/>
    <n v="1"/>
    <s v="Below 0.8"/>
  </r>
  <r>
    <s v="RF001027"/>
    <d v="2026-01-10T09:56:00"/>
    <d v="2026-01-10T00:00:00"/>
    <n v="9"/>
    <x v="0"/>
    <x v="0"/>
    <n v="14"/>
    <n v="391.41"/>
    <n v="376.73"/>
    <n v="1.4"/>
    <n v="8.5"/>
    <n v="8.6"/>
    <n v="111"/>
    <s v="High"/>
    <n v="0.71599999999999997"/>
    <x v="0"/>
    <s v=""/>
    <n v="4.83"/>
    <n v="10"/>
    <n v="-14.68"/>
    <n v="0.1"/>
    <s v="Saturday"/>
    <s v="5-10 min"/>
    <n v="1"/>
    <s v="Below 0.8"/>
  </r>
  <r>
    <s v="RF001028"/>
    <d v="2026-01-10T09:58:00"/>
    <d v="2026-01-10T00:00:00"/>
    <n v="9"/>
    <x v="0"/>
    <x v="0"/>
    <n v="4.5999999999999996"/>
    <n v="133.44999999999999"/>
    <m/>
    <n v="1.3"/>
    <n v="4.8"/>
    <n v="14.2"/>
    <n v="108"/>
    <s v="High"/>
    <n v="0.67800000000000005"/>
    <x v="2"/>
    <s v="Changed plans"/>
    <n v="4.55"/>
    <n v="30"/>
    <m/>
    <n v="9.4"/>
    <s v="Saturday"/>
    <s v="0-5 min"/>
    <n v="0"/>
    <s v="Below 0.8"/>
  </r>
  <r>
    <s v="RF001029"/>
    <d v="2026-01-10T10:02:00"/>
    <d v="2026-01-10T00:00:00"/>
    <n v="10"/>
    <x v="4"/>
    <x v="0"/>
    <n v="4.5999999999999996"/>
    <n v="115.44"/>
    <m/>
    <n v="1"/>
    <n v="6.9"/>
    <m/>
    <n v="46"/>
    <s v="Low"/>
    <n v="1.0569999999999999"/>
    <x v="3"/>
    <s v="No driver available"/>
    <n v="4.8600000000000003"/>
    <n v="12"/>
    <m/>
    <m/>
    <s v="Saturday"/>
    <s v="5-10 min"/>
    <n v="0"/>
    <s v="Between 1.0-1.2"/>
  </r>
  <r>
    <s v="RF001030"/>
    <d v="2026-01-10T10:20:00"/>
    <d v="2026-01-10T00:00:00"/>
    <n v="10"/>
    <x v="0"/>
    <x v="0"/>
    <n v="4.3"/>
    <n v="133.54"/>
    <m/>
    <n v="1.3"/>
    <n v="7.2"/>
    <n v="11.8"/>
    <n v="92"/>
    <s v="High"/>
    <n v="0.61699999999999999"/>
    <x v="2"/>
    <s v="ETA too high"/>
    <n v="4.79"/>
    <n v="2"/>
    <m/>
    <n v="4.5999999999999996"/>
    <s v="Saturday"/>
    <s v="5-10 min"/>
    <n v="0"/>
    <s v="Below 0.8"/>
  </r>
  <r>
    <s v="RF001031"/>
    <d v="2026-01-10T10:24:00"/>
    <d v="2026-01-10T00:00:00"/>
    <n v="10"/>
    <x v="3"/>
    <x v="0"/>
    <n v="8.1"/>
    <n v="140.46"/>
    <n v="141.68"/>
    <n v="1"/>
    <n v="4.9000000000000004"/>
    <n v="6.7"/>
    <n v="59"/>
    <s v="Low"/>
    <n v="1.2110000000000001"/>
    <x v="0"/>
    <s v=""/>
    <n v="4.99"/>
    <n v="4"/>
    <n v="1.22"/>
    <n v="1.8"/>
    <s v="Saturday"/>
    <s v="0-5 min"/>
    <n v="1"/>
    <s v="Above 1.2"/>
  </r>
  <r>
    <s v="RF001032"/>
    <d v="2026-01-10T10:24:00"/>
    <d v="2026-01-10T00:00:00"/>
    <n v="10"/>
    <x v="3"/>
    <x v="0"/>
    <n v="4.2"/>
    <n v="98.15"/>
    <n v="100.97"/>
    <n v="1"/>
    <n v="5.2"/>
    <n v="4.0999999999999996"/>
    <n v="60"/>
    <s v="Low"/>
    <n v="1.1180000000000001"/>
    <x v="0"/>
    <s v=""/>
    <n v="5"/>
    <n v="4"/>
    <n v="2.82"/>
    <n v="-1.1000000000000001"/>
    <s v="Saturday"/>
    <s v="5-10 min"/>
    <n v="1"/>
    <s v="Between 1.0-1.2"/>
  </r>
  <r>
    <s v="RF001033"/>
    <d v="2026-01-10T10:45:00"/>
    <d v="2026-01-10T00:00:00"/>
    <n v="10"/>
    <x v="0"/>
    <x v="1"/>
    <n v="3.8"/>
    <n v="123.94"/>
    <m/>
    <n v="1.3"/>
    <n v="8.6999999999999993"/>
    <n v="8.8000000000000007"/>
    <n v="104"/>
    <s v="High"/>
    <n v="0.59599999999999997"/>
    <x v="2"/>
    <s v="Fare too high"/>
    <n v="4.5999999999999996"/>
    <n v="0"/>
    <m/>
    <n v="0.1"/>
    <s v="Saturday"/>
    <s v="5-10 min"/>
    <n v="0"/>
    <s v="Below 0.8"/>
  </r>
  <r>
    <s v="RF001034"/>
    <d v="2026-01-10T11:17:00"/>
    <d v="2026-01-10T00:00:00"/>
    <n v="11"/>
    <x v="0"/>
    <x v="0"/>
    <n v="1.8"/>
    <n v="77.64"/>
    <n v="83.38"/>
    <n v="1.1000000000000001"/>
    <n v="2"/>
    <n v="10.7"/>
    <n v="121"/>
    <s v="Medium"/>
    <n v="0.93400000000000005"/>
    <x v="0"/>
    <s v=""/>
    <n v="4.62"/>
    <n v="1"/>
    <n v="5.74"/>
    <n v="8.6999999999999993"/>
    <s v="Saturday"/>
    <s v="0-5 min"/>
    <n v="1"/>
    <s v="Between 0.8-1.0"/>
  </r>
  <r>
    <s v="RF001035"/>
    <d v="2026-01-10T11:19:00"/>
    <d v="2026-01-10T00:00:00"/>
    <n v="11"/>
    <x v="4"/>
    <x v="1"/>
    <n v="3"/>
    <n v="88.26"/>
    <n v="91.09"/>
    <n v="1"/>
    <n v="4.5999999999999996"/>
    <n v="8.1999999999999993"/>
    <n v="68"/>
    <s v="Low"/>
    <n v="1.87"/>
    <x v="0"/>
    <s v=""/>
    <n v="4.5"/>
    <n v="0"/>
    <n v="2.83"/>
    <n v="3.6"/>
    <s v="Saturday"/>
    <s v="0-5 min"/>
    <n v="1"/>
    <s v="Above 1.2"/>
  </r>
  <r>
    <s v="RF001036"/>
    <d v="2026-01-10T11:21:00"/>
    <d v="2026-01-10T00:00:00"/>
    <n v="11"/>
    <x v="2"/>
    <x v="0"/>
    <n v="9.6"/>
    <n v="193.9"/>
    <n v="190.76"/>
    <n v="1"/>
    <n v="3.4"/>
    <n v="3.9"/>
    <n v="125"/>
    <s v="Medium"/>
    <n v="1.149"/>
    <x v="0"/>
    <s v=""/>
    <n v="4.68"/>
    <n v="3"/>
    <n v="-3.14"/>
    <n v="0.5"/>
    <s v="Saturday"/>
    <s v="0-5 min"/>
    <n v="1"/>
    <s v="Between 1.0-1.2"/>
  </r>
  <r>
    <s v="RF001037"/>
    <d v="2026-01-10T11:24:00"/>
    <d v="2026-01-10T00:00:00"/>
    <n v="11"/>
    <x v="4"/>
    <x v="1"/>
    <n v="3.3"/>
    <n v="97.27"/>
    <m/>
    <n v="1.1000000000000001"/>
    <n v="4.2"/>
    <n v="2.8"/>
    <n v="57"/>
    <s v="Low"/>
    <n v="1.627"/>
    <x v="2"/>
    <s v="Pickup issue"/>
    <n v="4.33"/>
    <n v="0"/>
    <m/>
    <n v="-1.4"/>
    <s v="Saturday"/>
    <s v="0-5 min"/>
    <n v="0"/>
    <s v="Above 1.2"/>
  </r>
  <r>
    <s v="RF001038"/>
    <d v="2026-01-10T11:54:00"/>
    <d v="2026-01-10T00:00:00"/>
    <n v="11"/>
    <x v="0"/>
    <x v="0"/>
    <n v="6.4"/>
    <n v="152.9"/>
    <n v="127.13"/>
    <n v="1.2"/>
    <n v="7"/>
    <n v="10.8"/>
    <n v="120"/>
    <s v="Medium"/>
    <n v="0.92300000000000004"/>
    <x v="0"/>
    <s v=""/>
    <n v="4.51"/>
    <n v="1"/>
    <n v="-25.77"/>
    <n v="3.8"/>
    <s v="Saturday"/>
    <s v="5-10 min"/>
    <n v="1"/>
    <s v="Between 0.8-1.0"/>
  </r>
  <r>
    <s v="RF001039"/>
    <d v="2026-01-10T12:00:00"/>
    <d v="2026-01-10T00:00:00"/>
    <n v="12"/>
    <x v="0"/>
    <x v="0"/>
    <n v="1.1000000000000001"/>
    <n v="59.71"/>
    <n v="60.51"/>
    <n v="1"/>
    <n v="3.4"/>
    <n v="3.4"/>
    <n v="131"/>
    <s v="Medium"/>
    <n v="1.1679999999999999"/>
    <x v="0"/>
    <s v=""/>
    <n v="4.8899999999999997"/>
    <n v="18"/>
    <n v="0.8"/>
    <n v="0"/>
    <s v="Saturday"/>
    <s v="0-5 min"/>
    <n v="1"/>
    <s v="Between 1.0-1.2"/>
  </r>
  <r>
    <s v="RF001040"/>
    <d v="2026-01-10T12:25:00"/>
    <d v="2026-01-10T00:00:00"/>
    <n v="12"/>
    <x v="3"/>
    <x v="1"/>
    <n v="9.4"/>
    <n v="168.28"/>
    <n v="183.03"/>
    <n v="1"/>
    <n v="2.8"/>
    <n v="1.1000000000000001"/>
    <n v="68"/>
    <s v="Low"/>
    <n v="1.37"/>
    <x v="0"/>
    <s v=""/>
    <n v="4.87"/>
    <n v="0"/>
    <n v="14.75"/>
    <n v="-1.7"/>
    <s v="Saturday"/>
    <s v="0-5 min"/>
    <n v="1"/>
    <s v="Above 1.2"/>
  </r>
  <r>
    <s v="RF001041"/>
    <d v="2026-01-10T12:29:00"/>
    <d v="2026-01-10T00:00:00"/>
    <n v="12"/>
    <x v="3"/>
    <x v="0"/>
    <n v="23.1"/>
    <n v="358.96"/>
    <n v="360.68"/>
    <n v="1"/>
    <n v="5.0999999999999996"/>
    <n v="5.4"/>
    <n v="70"/>
    <s v="Low"/>
    <n v="1.4350000000000001"/>
    <x v="0"/>
    <s v=""/>
    <n v="4.8899999999999997"/>
    <n v="5"/>
    <n v="1.72"/>
    <n v="0.3"/>
    <s v="Saturday"/>
    <s v="5-10 min"/>
    <n v="1"/>
    <s v="Above 1.2"/>
  </r>
  <r>
    <s v="RF001042"/>
    <d v="2026-01-10T12:33:00"/>
    <d v="2026-01-10T00:00:00"/>
    <n v="12"/>
    <x v="0"/>
    <x v="0"/>
    <n v="2.2000000000000002"/>
    <n v="89.11"/>
    <n v="87.53"/>
    <n v="1.2"/>
    <n v="3.4"/>
    <n v="5.9"/>
    <n v="126"/>
    <s v="High"/>
    <n v="0.84"/>
    <x v="0"/>
    <s v=""/>
    <n v="4.7699999999999996"/>
    <n v="5"/>
    <n v="-1.58"/>
    <n v="2.5"/>
    <s v="Saturday"/>
    <s v="0-5 min"/>
    <n v="1"/>
    <s v="Between 0.8-1.0"/>
  </r>
  <r>
    <s v="RF001043"/>
    <d v="2026-01-10T12:44:00"/>
    <d v="2026-01-10T00:00:00"/>
    <n v="12"/>
    <x v="2"/>
    <x v="1"/>
    <n v="2.7"/>
    <n v="84.81"/>
    <n v="86.03"/>
    <n v="1"/>
    <n v="6.9"/>
    <n v="7.3"/>
    <n v="114"/>
    <s v="Medium"/>
    <n v="1.1830000000000001"/>
    <x v="0"/>
    <s v=""/>
    <n v="4.82"/>
    <n v="0"/>
    <n v="1.22"/>
    <n v="0.4"/>
    <s v="Saturday"/>
    <s v="5-10 min"/>
    <n v="1"/>
    <s v="Between 1.0-1.2"/>
  </r>
  <r>
    <s v="RF001044"/>
    <d v="2026-01-10T12:50:00"/>
    <d v="2026-01-10T00:00:00"/>
    <n v="12"/>
    <x v="4"/>
    <x v="0"/>
    <n v="4.7"/>
    <n v="99.85"/>
    <n v="93.78"/>
    <n v="1"/>
    <n v="8.5"/>
    <n v="14.8"/>
    <n v="55"/>
    <s v="Low"/>
    <n v="1.56"/>
    <x v="0"/>
    <s v=""/>
    <n v="4.91"/>
    <n v="5"/>
    <n v="-6.07"/>
    <n v="6.3"/>
    <s v="Saturday"/>
    <s v="5-10 min"/>
    <n v="1"/>
    <s v="Above 1.2"/>
  </r>
  <r>
    <s v="RF001045"/>
    <d v="2026-01-10T12:50:00"/>
    <d v="2026-01-10T00:00:00"/>
    <n v="12"/>
    <x v="1"/>
    <x v="0"/>
    <n v="1.4"/>
    <n v="63.75"/>
    <n v="66.569999999999993"/>
    <n v="1"/>
    <n v="2"/>
    <n v="5.4"/>
    <n v="97"/>
    <s v="Low"/>
    <n v="1.2589999999999999"/>
    <x v="0"/>
    <s v=""/>
    <n v="4.6399999999999997"/>
    <n v="1"/>
    <n v="2.82"/>
    <n v="3.4"/>
    <s v="Saturday"/>
    <s v="0-5 min"/>
    <n v="1"/>
    <s v="Above 1.2"/>
  </r>
  <r>
    <s v="RF001046"/>
    <d v="2026-01-10T12:53:00"/>
    <d v="2026-01-10T00:00:00"/>
    <n v="12"/>
    <x v="3"/>
    <x v="0"/>
    <n v="2.4"/>
    <n v="73.959999999999994"/>
    <n v="73.48"/>
    <n v="1"/>
    <n v="5.7"/>
    <n v="5.8"/>
    <n v="52"/>
    <s v="Low"/>
    <n v="1.2549999999999999"/>
    <x v="0"/>
    <s v=""/>
    <n v="4.84"/>
    <n v="2"/>
    <n v="-0.48"/>
    <n v="0.1"/>
    <s v="Saturday"/>
    <s v="5-10 min"/>
    <n v="1"/>
    <s v="Above 1.2"/>
  </r>
  <r>
    <s v="RF001047"/>
    <d v="2026-01-10T12:57:00"/>
    <d v="2026-01-10T00:00:00"/>
    <n v="12"/>
    <x v="3"/>
    <x v="0"/>
    <n v="9"/>
    <n v="153.6"/>
    <n v="149.34"/>
    <n v="1"/>
    <n v="7.6"/>
    <n v="10.9"/>
    <n v="68"/>
    <s v="Low"/>
    <n v="1.373"/>
    <x v="0"/>
    <s v=""/>
    <n v="4.91"/>
    <n v="2"/>
    <n v="-4.26"/>
    <n v="3.3"/>
    <s v="Saturday"/>
    <s v="5-10 min"/>
    <n v="1"/>
    <s v="Above 1.2"/>
  </r>
  <r>
    <s v="RF001048"/>
    <d v="2026-01-10T13:02:00"/>
    <d v="2026-01-10T00:00:00"/>
    <n v="13"/>
    <x v="0"/>
    <x v="0"/>
    <n v="5.6"/>
    <n v="130.86000000000001"/>
    <n v="127.83"/>
    <n v="1"/>
    <n v="3.3"/>
    <n v="3.3"/>
    <n v="100"/>
    <s v="Low"/>
    <n v="1.1839999999999999"/>
    <x v="0"/>
    <s v=""/>
    <n v="4.79"/>
    <n v="10"/>
    <n v="-3.03"/>
    <n v="0"/>
    <s v="Saturday"/>
    <s v="0-5 min"/>
    <n v="1"/>
    <s v="Between 1.0-1.2"/>
  </r>
  <r>
    <s v="RF001049"/>
    <d v="2026-01-10T13:16:00"/>
    <d v="2026-01-10T00:00:00"/>
    <n v="13"/>
    <x v="0"/>
    <x v="0"/>
    <n v="5.7"/>
    <n v="145.62"/>
    <m/>
    <n v="1.1000000000000001"/>
    <n v="3.1"/>
    <n v="3.5"/>
    <n v="127"/>
    <s v="Medium"/>
    <n v="1.0760000000000001"/>
    <x v="2"/>
    <s v="Fare too high"/>
    <n v="4.71"/>
    <n v="19"/>
    <m/>
    <n v="0.4"/>
    <s v="Saturday"/>
    <s v="0-5 min"/>
    <n v="0"/>
    <s v="Between 1.0-1.2"/>
  </r>
  <r>
    <s v="RF001050"/>
    <d v="2026-01-10T13:46:00"/>
    <d v="2026-01-10T00:00:00"/>
    <n v="13"/>
    <x v="1"/>
    <x v="0"/>
    <n v="1.1000000000000001"/>
    <n v="64.97"/>
    <m/>
    <n v="1.1000000000000001"/>
    <n v="3.7"/>
    <m/>
    <n v="86"/>
    <s v="Medium"/>
    <n v="0.89900000000000002"/>
    <x v="3"/>
    <s v="No driver available"/>
    <n v="4.9400000000000004"/>
    <n v="32"/>
    <m/>
    <m/>
    <s v="Saturday"/>
    <s v="0-5 min"/>
    <n v="0"/>
    <s v="Between 0.8-1.0"/>
  </r>
  <r>
    <s v="RF001051"/>
    <d v="2026-01-10T13:47:00"/>
    <d v="2026-01-10T00:00:00"/>
    <n v="13"/>
    <x v="3"/>
    <x v="0"/>
    <n v="1.8"/>
    <n v="69.72"/>
    <n v="69.59"/>
    <n v="1.1000000000000001"/>
    <n v="6.9"/>
    <n v="6.4"/>
    <n v="75"/>
    <s v="Low"/>
    <n v="1.5"/>
    <x v="0"/>
    <s v=""/>
    <n v="4.2699999999999996"/>
    <n v="1"/>
    <n v="-0.13"/>
    <n v="-0.5"/>
    <s v="Saturday"/>
    <s v="5-10 min"/>
    <n v="1"/>
    <s v="Above 1.2"/>
  </r>
  <r>
    <s v="RF001052"/>
    <d v="2026-01-10T13:51:00"/>
    <d v="2026-01-10T00:00:00"/>
    <n v="13"/>
    <x v="1"/>
    <x v="0"/>
    <n v="4"/>
    <n v="91.97"/>
    <n v="94.2"/>
    <n v="1"/>
    <n v="7.1"/>
    <n v="11.4"/>
    <n v="95"/>
    <s v="Medium"/>
    <n v="1.0980000000000001"/>
    <x v="0"/>
    <s v=""/>
    <n v="4.18"/>
    <n v="14"/>
    <n v="2.23"/>
    <n v="4.3"/>
    <s v="Saturday"/>
    <s v="5-10 min"/>
    <n v="1"/>
    <s v="Between 1.0-1.2"/>
  </r>
  <r>
    <s v="RF001053"/>
    <d v="2026-01-10T14:22:00"/>
    <d v="2026-01-10T00:00:00"/>
    <n v="14"/>
    <x v="2"/>
    <x v="0"/>
    <n v="12.6"/>
    <n v="224.46"/>
    <n v="228.08"/>
    <n v="1"/>
    <n v="3.8"/>
    <n v="7.9"/>
    <n v="111"/>
    <s v="Medium"/>
    <n v="1.0469999999999999"/>
    <x v="0"/>
    <s v=""/>
    <n v="4.66"/>
    <n v="4"/>
    <n v="3.62"/>
    <n v="4.0999999999999996"/>
    <s v="Saturday"/>
    <s v="0-5 min"/>
    <n v="1"/>
    <s v="Between 1.0-1.2"/>
  </r>
  <r>
    <s v="RF001054"/>
    <d v="2026-01-10T14:24:00"/>
    <d v="2026-01-10T00:00:00"/>
    <n v="14"/>
    <x v="0"/>
    <x v="0"/>
    <n v="3.8"/>
    <n v="94.85"/>
    <n v="90.77"/>
    <n v="1"/>
    <n v="7.5"/>
    <n v="5.5"/>
    <n v="126"/>
    <s v="Low"/>
    <n v="1.236"/>
    <x v="0"/>
    <s v=""/>
    <n v="4.41"/>
    <n v="137"/>
    <n v="-4.08"/>
    <n v="-2"/>
    <s v="Saturday"/>
    <s v="5-10 min"/>
    <n v="1"/>
    <s v="Above 1.2"/>
  </r>
  <r>
    <s v="RF001055"/>
    <d v="2026-01-10T14:33:00"/>
    <d v="2026-01-10T00:00:00"/>
    <n v="14"/>
    <x v="0"/>
    <x v="0"/>
    <n v="6.6"/>
    <n v="142.56"/>
    <n v="146.44"/>
    <n v="1"/>
    <n v="2"/>
    <n v="8"/>
    <n v="112"/>
    <s v="Low"/>
    <n v="1.1259999999999999"/>
    <x v="0"/>
    <s v=""/>
    <n v="5"/>
    <n v="29"/>
    <n v="3.88"/>
    <n v="6"/>
    <s v="Saturday"/>
    <s v="0-5 min"/>
    <n v="1"/>
    <s v="Between 1.0-1.2"/>
  </r>
  <r>
    <s v="RF001056"/>
    <d v="2026-01-10T14:36:00"/>
    <d v="2026-01-10T00:00:00"/>
    <n v="14"/>
    <x v="0"/>
    <x v="0"/>
    <n v="3.3"/>
    <n v="92.63"/>
    <n v="93.92"/>
    <n v="1"/>
    <n v="5.4"/>
    <n v="7.8"/>
    <n v="135"/>
    <s v="Low"/>
    <n v="1.3560000000000001"/>
    <x v="0"/>
    <s v=""/>
    <n v="5"/>
    <n v="41"/>
    <n v="1.29"/>
    <n v="2.4"/>
    <s v="Saturday"/>
    <s v="5-10 min"/>
    <n v="1"/>
    <s v="Above 1.2"/>
  </r>
  <r>
    <s v="RF001057"/>
    <d v="2026-01-10T15:03:00"/>
    <d v="2026-01-10T00:00:00"/>
    <n v="15"/>
    <x v="0"/>
    <x v="0"/>
    <n v="5.6"/>
    <n v="121.6"/>
    <n v="120.82"/>
    <n v="1"/>
    <n v="2.7"/>
    <n v="1"/>
    <n v="125"/>
    <s v="Low"/>
    <n v="1.264"/>
    <x v="0"/>
    <s v=""/>
    <n v="4.76"/>
    <n v="16"/>
    <n v="-0.78"/>
    <n v="-1.7"/>
    <s v="Saturday"/>
    <s v="0-5 min"/>
    <n v="1"/>
    <s v="Above 1.2"/>
  </r>
  <r>
    <s v="RF001058"/>
    <d v="2026-01-10T15:20:00"/>
    <d v="2026-01-10T00:00:00"/>
    <n v="15"/>
    <x v="1"/>
    <x v="0"/>
    <n v="16.600000000000001"/>
    <n v="326.62"/>
    <n v="339.94"/>
    <n v="1"/>
    <n v="5"/>
    <n v="6.5"/>
    <n v="85"/>
    <s v="Medium"/>
    <n v="0.97699999999999998"/>
    <x v="0"/>
    <s v=""/>
    <n v="4.3499999999999996"/>
    <n v="11"/>
    <n v="13.32"/>
    <n v="1.5"/>
    <s v="Saturday"/>
    <s v="0-5 min"/>
    <n v="1"/>
    <s v="Between 0.8-1.0"/>
  </r>
  <r>
    <s v="RF001059"/>
    <d v="2026-01-10T15:34:00"/>
    <d v="2026-01-10T00:00:00"/>
    <n v="15"/>
    <x v="2"/>
    <x v="0"/>
    <n v="7.3"/>
    <n v="177.57"/>
    <m/>
    <n v="1.3"/>
    <n v="5.0999999999999996"/>
    <m/>
    <n v="96"/>
    <s v="Medium"/>
    <n v="0.8"/>
    <x v="3"/>
    <s v="No driver available"/>
    <n v="4.49"/>
    <n v="5"/>
    <m/>
    <m/>
    <s v="Saturday"/>
    <s v="5-10 min"/>
    <n v="0"/>
    <s v="Between 0.8-1.0"/>
  </r>
  <r>
    <s v="RF001060"/>
    <d v="2026-01-10T15:39:00"/>
    <d v="2026-01-10T00:00:00"/>
    <n v="15"/>
    <x v="4"/>
    <x v="0"/>
    <n v="4.5999999999999996"/>
    <n v="98.49"/>
    <m/>
    <n v="1"/>
    <n v="2.2999999999999998"/>
    <m/>
    <n v="54"/>
    <s v="Low"/>
    <n v="1.46"/>
    <x v="3"/>
    <s v="No driver available"/>
    <n v="4.55"/>
    <n v="4"/>
    <m/>
    <m/>
    <s v="Saturday"/>
    <s v="0-5 min"/>
    <n v="0"/>
    <s v="Above 1.2"/>
  </r>
  <r>
    <s v="RF001061"/>
    <d v="2026-01-10T15:44:00"/>
    <d v="2026-01-10T00:00:00"/>
    <n v="15"/>
    <x v="1"/>
    <x v="0"/>
    <n v="8.6"/>
    <n v="164.06"/>
    <n v="156.35"/>
    <n v="1"/>
    <n v="5.2"/>
    <n v="13.2"/>
    <n v="88"/>
    <s v="Medium"/>
    <n v="1.032"/>
    <x v="0"/>
    <s v=""/>
    <n v="4.68"/>
    <n v="3"/>
    <n v="-7.71"/>
    <n v="8"/>
    <s v="Saturday"/>
    <s v="5-10 min"/>
    <n v="1"/>
    <s v="Between 1.0-1.2"/>
  </r>
  <r>
    <s v="RF001062"/>
    <d v="2026-01-10T15:47:00"/>
    <d v="2026-01-10T00:00:00"/>
    <n v="15"/>
    <x v="3"/>
    <x v="1"/>
    <n v="8.4"/>
    <n v="182.22"/>
    <n v="190.71"/>
    <n v="1.1000000000000001"/>
    <n v="2"/>
    <n v="1"/>
    <n v="56"/>
    <s v="Low"/>
    <n v="1.302"/>
    <x v="0"/>
    <s v=""/>
    <n v="4.3"/>
    <n v="0"/>
    <n v="8.49"/>
    <n v="-1"/>
    <s v="Saturday"/>
    <s v="0-5 min"/>
    <n v="1"/>
    <s v="Above 1.2"/>
  </r>
  <r>
    <s v="RF001063"/>
    <d v="2026-01-10T15:54:00"/>
    <d v="2026-01-10T00:00:00"/>
    <n v="15"/>
    <x v="0"/>
    <x v="0"/>
    <n v="7.9"/>
    <n v="178.11"/>
    <n v="187.61"/>
    <n v="1.1000000000000001"/>
    <n v="6.8"/>
    <n v="9.4"/>
    <n v="111"/>
    <s v="Medium"/>
    <n v="0.878"/>
    <x v="0"/>
    <s v=""/>
    <n v="5"/>
    <n v="35"/>
    <n v="9.5"/>
    <n v="2.6"/>
    <s v="Saturday"/>
    <s v="5-10 min"/>
    <n v="1"/>
    <s v="Between 0.8-1.0"/>
  </r>
  <r>
    <s v="RF001064"/>
    <d v="2026-01-10T15:56:00"/>
    <d v="2026-01-10T00:00:00"/>
    <n v="15"/>
    <x v="3"/>
    <x v="0"/>
    <n v="3.9"/>
    <n v="110.56"/>
    <n v="105.81"/>
    <n v="1.1000000000000001"/>
    <n v="6"/>
    <n v="4.8"/>
    <n v="59"/>
    <s v="Low"/>
    <n v="2.1150000000000002"/>
    <x v="0"/>
    <s v=""/>
    <n v="4.66"/>
    <n v="5"/>
    <n v="-4.75"/>
    <n v="-1.2"/>
    <s v="Saturday"/>
    <s v="5-10 min"/>
    <n v="1"/>
    <s v="Above 1.2"/>
  </r>
  <r>
    <s v="RF001065"/>
    <d v="2026-01-10T15:59:00"/>
    <d v="2026-01-10T00:00:00"/>
    <n v="15"/>
    <x v="3"/>
    <x v="0"/>
    <n v="1.5"/>
    <n v="63.14"/>
    <n v="60.59"/>
    <n v="1.1000000000000001"/>
    <n v="4.7"/>
    <n v="3.6"/>
    <n v="62"/>
    <s v="Low"/>
    <n v="1.4359999999999999"/>
    <x v="0"/>
    <s v=""/>
    <n v="4.63"/>
    <n v="4"/>
    <n v="-2.5499999999999998"/>
    <n v="-1.1000000000000001"/>
    <s v="Saturday"/>
    <s v="0-5 min"/>
    <n v="1"/>
    <s v="Above 1.2"/>
  </r>
  <r>
    <s v="RF001066"/>
    <d v="2026-01-10T16:43:00"/>
    <d v="2026-01-10T00:00:00"/>
    <n v="16"/>
    <x v="2"/>
    <x v="0"/>
    <n v="5.0999999999999996"/>
    <n v="126.82"/>
    <n v="127.65"/>
    <n v="1"/>
    <n v="4.4000000000000004"/>
    <n v="5.6"/>
    <n v="98"/>
    <s v="Medium"/>
    <n v="0.96699999999999997"/>
    <x v="0"/>
    <s v=""/>
    <n v="4.8"/>
    <n v="2"/>
    <n v="0.83"/>
    <n v="1.2"/>
    <s v="Saturday"/>
    <s v="0-5 min"/>
    <n v="1"/>
    <s v="Between 0.8-1.0"/>
  </r>
  <r>
    <s v="RF001067"/>
    <d v="2026-01-10T17:07:00"/>
    <d v="2026-01-10T00:00:00"/>
    <n v="17"/>
    <x v="1"/>
    <x v="1"/>
    <n v="2.5"/>
    <n v="79.13"/>
    <n v="83.76"/>
    <n v="1.1000000000000001"/>
    <n v="7.3"/>
    <n v="5.7"/>
    <n v="82"/>
    <s v="Medium"/>
    <n v="0.90300000000000002"/>
    <x v="0"/>
    <s v=""/>
    <n v="4.68"/>
    <n v="0"/>
    <n v="4.63"/>
    <n v="-1.6"/>
    <s v="Saturday"/>
    <s v="5-10 min"/>
    <n v="1"/>
    <s v="Between 0.8-1.0"/>
  </r>
  <r>
    <s v="RF001068"/>
    <d v="2026-01-10T17:38:00"/>
    <d v="2026-01-10T00:00:00"/>
    <n v="17"/>
    <x v="0"/>
    <x v="0"/>
    <n v="2.2000000000000002"/>
    <n v="99.46"/>
    <n v="103.25"/>
    <n v="1.3"/>
    <n v="9"/>
    <n v="8.9"/>
    <n v="102"/>
    <s v="High"/>
    <n v="0.7"/>
    <x v="0"/>
    <s v=""/>
    <n v="4.41"/>
    <n v="25"/>
    <n v="3.79"/>
    <n v="-0.1"/>
    <s v="Saturday"/>
    <s v="5-10 min"/>
    <n v="1"/>
    <s v="Below 0.8"/>
  </r>
  <r>
    <s v="RF001069"/>
    <d v="2026-01-10T17:49:00"/>
    <d v="2026-01-10T00:00:00"/>
    <n v="17"/>
    <x v="0"/>
    <x v="0"/>
    <n v="6.5"/>
    <n v="168.4"/>
    <n v="168.54"/>
    <n v="1.2"/>
    <n v="5.4"/>
    <n v="4.3"/>
    <n v="107"/>
    <s v="Medium"/>
    <n v="0.82"/>
    <x v="0"/>
    <s v=""/>
    <n v="4.99"/>
    <n v="27"/>
    <n v="0.14000000000000001"/>
    <n v="-1.1000000000000001"/>
    <s v="Saturday"/>
    <s v="5-10 min"/>
    <n v="1"/>
    <s v="Between 0.8-1.0"/>
  </r>
  <r>
    <s v="RF001070"/>
    <d v="2026-01-10T17:56:00"/>
    <d v="2026-01-10T00:00:00"/>
    <n v="17"/>
    <x v="0"/>
    <x v="1"/>
    <n v="5.5"/>
    <n v="141.08000000000001"/>
    <m/>
    <n v="1.2"/>
    <n v="6.6"/>
    <n v="2.7"/>
    <n v="105"/>
    <s v="Medium"/>
    <n v="0.84199999999999997"/>
    <x v="2"/>
    <s v="Pickup issue"/>
    <n v="4.57"/>
    <n v="0"/>
    <m/>
    <n v="-3.9"/>
    <s v="Saturday"/>
    <s v="5-10 min"/>
    <n v="0"/>
    <s v="Between 0.8-1.0"/>
  </r>
  <r>
    <s v="RF001071"/>
    <d v="2026-01-10T18:02:00"/>
    <d v="2026-01-10T00:00:00"/>
    <n v="18"/>
    <x v="4"/>
    <x v="1"/>
    <n v="8.6"/>
    <n v="175.71"/>
    <n v="170.61"/>
    <n v="1.1000000000000001"/>
    <n v="4.7"/>
    <n v="4.5"/>
    <n v="45"/>
    <s v="Low"/>
    <n v="1.173"/>
    <x v="0"/>
    <s v=""/>
    <n v="4.6399999999999997"/>
    <n v="0"/>
    <n v="-5.0999999999999996"/>
    <n v="-0.2"/>
    <s v="Saturday"/>
    <s v="0-5 min"/>
    <n v="1"/>
    <s v="Between 1.0-1.2"/>
  </r>
  <r>
    <s v="RF001072"/>
    <d v="2026-01-10T18:22:00"/>
    <d v="2026-01-10T00:00:00"/>
    <n v="18"/>
    <x v="0"/>
    <x v="0"/>
    <n v="7.8"/>
    <n v="174.5"/>
    <n v="178.6"/>
    <n v="1.1000000000000001"/>
    <n v="7.8"/>
    <n v="15"/>
    <n v="104"/>
    <s v="Medium"/>
    <n v="0.79700000000000004"/>
    <x v="0"/>
    <s v=""/>
    <n v="4.9400000000000004"/>
    <n v="8"/>
    <n v="4.0999999999999996"/>
    <n v="7.2"/>
    <s v="Saturday"/>
    <s v="5-10 min"/>
    <n v="1"/>
    <s v="Below 0.8"/>
  </r>
  <r>
    <s v="RF001073"/>
    <d v="2026-01-10T18:31:00"/>
    <d v="2026-01-10T00:00:00"/>
    <n v="18"/>
    <x v="0"/>
    <x v="0"/>
    <n v="8.5"/>
    <n v="180.67"/>
    <m/>
    <n v="1.2"/>
    <n v="7"/>
    <m/>
    <n v="65"/>
    <s v="Medium"/>
    <n v="0.48099999999999998"/>
    <x v="3"/>
    <s v="No driver available"/>
    <n v="4.43"/>
    <n v="27"/>
    <m/>
    <m/>
    <s v="Saturday"/>
    <s v="5-10 min"/>
    <n v="0"/>
    <s v="Below 0.8"/>
  </r>
  <r>
    <s v="RF001074"/>
    <d v="2026-01-10T18:32:00"/>
    <d v="2026-01-10T00:00:00"/>
    <n v="18"/>
    <x v="0"/>
    <x v="0"/>
    <n v="21.1"/>
    <n v="412.6"/>
    <n v="433.02"/>
    <n v="1.2"/>
    <n v="8.1"/>
    <n v="8.8000000000000007"/>
    <n v="92"/>
    <s v="Medium"/>
    <n v="0.67"/>
    <x v="0"/>
    <s v=""/>
    <n v="4.63"/>
    <n v="2"/>
    <n v="20.420000000000002"/>
    <n v="0.7"/>
    <s v="Saturday"/>
    <s v="5-10 min"/>
    <n v="1"/>
    <s v="Below 0.8"/>
  </r>
  <r>
    <s v="RF001075"/>
    <d v="2026-01-10T18:41:00"/>
    <d v="2026-01-10T00:00:00"/>
    <n v="18"/>
    <x v="2"/>
    <x v="0"/>
    <n v="3.9"/>
    <n v="105.46"/>
    <n v="107.01"/>
    <n v="1.1000000000000001"/>
    <n v="6.6"/>
    <n v="7.7"/>
    <n v="82"/>
    <s v="Medium"/>
    <n v="0.75900000000000001"/>
    <x v="0"/>
    <s v=""/>
    <n v="4.96"/>
    <n v="5"/>
    <n v="1.55"/>
    <n v="1.1000000000000001"/>
    <s v="Saturday"/>
    <s v="5-10 min"/>
    <n v="1"/>
    <s v="Below 0.8"/>
  </r>
  <r>
    <s v="RF001076"/>
    <d v="2026-01-10T18:43:00"/>
    <d v="2026-01-10T00:00:00"/>
    <n v="18"/>
    <x v="1"/>
    <x v="0"/>
    <n v="7.5"/>
    <n v="167.42"/>
    <n v="159.07"/>
    <n v="1.1000000000000001"/>
    <n v="9.3000000000000007"/>
    <n v="15.5"/>
    <n v="75"/>
    <s v="Medium"/>
    <n v="0.71199999999999997"/>
    <x v="0"/>
    <s v=""/>
    <n v="4.7300000000000004"/>
    <n v="41"/>
    <n v="-8.35"/>
    <n v="6.2"/>
    <s v="Saturday"/>
    <s v="5-10 min"/>
    <n v="1"/>
    <s v="Below 0.8"/>
  </r>
  <r>
    <s v="RF001077"/>
    <d v="2026-01-10T19:27:00"/>
    <d v="2026-01-10T00:00:00"/>
    <n v="19"/>
    <x v="1"/>
    <x v="1"/>
    <n v="6.4"/>
    <n v="162.53"/>
    <n v="164.47"/>
    <n v="1.2"/>
    <n v="5.8"/>
    <n v="8"/>
    <n v="68"/>
    <s v="Medium"/>
    <n v="0.748"/>
    <x v="0"/>
    <s v=""/>
    <n v="4.51"/>
    <n v="0"/>
    <n v="1.94"/>
    <n v="2.2000000000000002"/>
    <s v="Saturday"/>
    <s v="5-10 min"/>
    <n v="1"/>
    <s v="Below 0.8"/>
  </r>
  <r>
    <s v="RF001078"/>
    <d v="2026-01-10T19:33:00"/>
    <d v="2026-01-10T00:00:00"/>
    <n v="19"/>
    <x v="3"/>
    <x v="0"/>
    <n v="1.1000000000000001"/>
    <n v="57.11"/>
    <n v="57.09"/>
    <n v="1"/>
    <n v="6.1"/>
    <n v="4.2"/>
    <n v="56"/>
    <s v="Low"/>
    <n v="1.452"/>
    <x v="0"/>
    <s v=""/>
    <n v="4.6399999999999997"/>
    <n v="7"/>
    <n v="-0.02"/>
    <n v="-1.9"/>
    <s v="Saturday"/>
    <s v="5-10 min"/>
    <n v="1"/>
    <s v="Above 1.2"/>
  </r>
  <r>
    <s v="RF001079"/>
    <d v="2026-01-10T19:35:00"/>
    <d v="2026-01-10T00:00:00"/>
    <n v="19"/>
    <x v="0"/>
    <x v="1"/>
    <n v="5"/>
    <n v="151.87"/>
    <n v="144.52000000000001"/>
    <n v="1.2"/>
    <n v="6.9"/>
    <n v="2.8"/>
    <n v="105"/>
    <s v="High"/>
    <n v="0.69"/>
    <x v="0"/>
    <s v=""/>
    <n v="4.58"/>
    <n v="0"/>
    <n v="-7.35"/>
    <n v="-4.0999999999999996"/>
    <s v="Saturday"/>
    <s v="5-10 min"/>
    <n v="1"/>
    <s v="Below 0.8"/>
  </r>
  <r>
    <s v="RF001080"/>
    <d v="2026-01-10T19:45:00"/>
    <d v="2026-01-10T00:00:00"/>
    <n v="19"/>
    <x v="2"/>
    <x v="1"/>
    <n v="2.2999999999999998"/>
    <n v="98.57"/>
    <m/>
    <n v="1.3"/>
    <n v="4.5"/>
    <m/>
    <n v="74"/>
    <s v="Medium"/>
    <n v="0.63300000000000001"/>
    <x v="3"/>
    <s v="No driver available"/>
    <n v="4.3899999999999997"/>
    <n v="0"/>
    <m/>
    <m/>
    <s v="Saturday"/>
    <s v="0-5 min"/>
    <n v="0"/>
    <s v="Below 0.8"/>
  </r>
  <r>
    <s v="RF001081"/>
    <d v="2026-01-10T20:01:00"/>
    <d v="2026-01-10T00:00:00"/>
    <n v="20"/>
    <x v="0"/>
    <x v="1"/>
    <n v="9.6"/>
    <n v="292.43"/>
    <n v="300.81"/>
    <n v="1.4"/>
    <n v="8"/>
    <n v="9.5"/>
    <n v="105"/>
    <s v="High"/>
    <n v="0.58099999999999996"/>
    <x v="0"/>
    <s v=""/>
    <n v="4.41"/>
    <n v="0"/>
    <n v="8.3800000000000008"/>
    <n v="1.5"/>
    <s v="Saturday"/>
    <s v="5-10 min"/>
    <n v="1"/>
    <s v="Below 0.8"/>
  </r>
  <r>
    <s v="RF001082"/>
    <d v="2026-01-10T20:02:00"/>
    <d v="2026-01-10T00:00:00"/>
    <n v="20"/>
    <x v="0"/>
    <x v="0"/>
    <n v="3.7"/>
    <n v="132.06"/>
    <n v="134.16"/>
    <n v="1.4"/>
    <n v="9.6999999999999993"/>
    <n v="7.2"/>
    <n v="88"/>
    <s v="High"/>
    <n v="0.55200000000000005"/>
    <x v="0"/>
    <s v=""/>
    <n v="4.68"/>
    <n v="34"/>
    <n v="2.1"/>
    <n v="-2.5"/>
    <s v="Saturday"/>
    <s v="5-10 min"/>
    <n v="1"/>
    <s v="Below 0.8"/>
  </r>
  <r>
    <s v="RF001083"/>
    <d v="2026-01-10T20:12:00"/>
    <d v="2026-01-10T00:00:00"/>
    <n v="20"/>
    <x v="1"/>
    <x v="0"/>
    <n v="3"/>
    <n v="82.05"/>
    <n v="82.19"/>
    <n v="1"/>
    <n v="6.6"/>
    <n v="11.4"/>
    <n v="83"/>
    <s v="Medium"/>
    <n v="1.0009999999999999"/>
    <x v="0"/>
    <s v=""/>
    <n v="4.3099999999999996"/>
    <n v="12"/>
    <n v="0.14000000000000001"/>
    <n v="4.8"/>
    <s v="Saturday"/>
    <s v="5-10 min"/>
    <n v="1"/>
    <s v="Between 1.0-1.2"/>
  </r>
  <r>
    <s v="RF001084"/>
    <d v="2026-01-10T20:29:00"/>
    <d v="2026-01-10T00:00:00"/>
    <n v="20"/>
    <x v="0"/>
    <x v="0"/>
    <n v="12.3"/>
    <n v="314.02999999999997"/>
    <n v="312.35000000000002"/>
    <n v="1.4"/>
    <n v="7"/>
    <n v="7"/>
    <n v="97"/>
    <s v="High"/>
    <n v="0.58299999999999996"/>
    <x v="0"/>
    <s v=""/>
    <n v="4.53"/>
    <n v="30"/>
    <n v="-1.68"/>
    <n v="0"/>
    <s v="Saturday"/>
    <s v="5-10 min"/>
    <n v="1"/>
    <s v="Below 0.8"/>
  </r>
  <r>
    <s v="RF001085"/>
    <d v="2026-01-10T20:48:00"/>
    <d v="2026-01-10T00:00:00"/>
    <n v="20"/>
    <x v="0"/>
    <x v="0"/>
    <n v="6.9"/>
    <n v="212.45"/>
    <n v="204.22"/>
    <n v="1.4"/>
    <n v="10.199999999999999"/>
    <n v="15.3"/>
    <n v="93"/>
    <s v="High"/>
    <n v="0.58599999999999997"/>
    <x v="0"/>
    <s v=""/>
    <n v="4.4400000000000004"/>
    <n v="3"/>
    <n v="-8.23"/>
    <n v="5.0999999999999996"/>
    <s v="Saturday"/>
    <s v="10-15 min"/>
    <n v="1"/>
    <s v="Below 0.8"/>
  </r>
  <r>
    <s v="RF001086"/>
    <d v="2026-01-10T20:51:00"/>
    <d v="2026-01-10T00:00:00"/>
    <n v="20"/>
    <x v="2"/>
    <x v="0"/>
    <n v="8"/>
    <n v="217.42"/>
    <n v="215.66"/>
    <n v="1.3"/>
    <n v="10.5"/>
    <n v="10.3"/>
    <n v="76"/>
    <s v="Medium"/>
    <n v="0.59099999999999997"/>
    <x v="0"/>
    <s v=""/>
    <n v="4.6500000000000004"/>
    <n v="6"/>
    <n v="-1.76"/>
    <n v="-0.2"/>
    <s v="Saturday"/>
    <s v="10-15 min"/>
    <n v="1"/>
    <s v="Below 0.8"/>
  </r>
  <r>
    <s v="RF001087"/>
    <d v="2026-01-10T21:00:00"/>
    <d v="2026-01-10T00:00:00"/>
    <n v="21"/>
    <x v="1"/>
    <x v="0"/>
    <n v="6.5"/>
    <n v="170.94"/>
    <n v="173.44"/>
    <n v="1.2"/>
    <n v="5"/>
    <n v="3.5"/>
    <n v="84"/>
    <s v="High"/>
    <n v="0.71399999999999997"/>
    <x v="0"/>
    <s v=""/>
    <n v="4.8099999999999996"/>
    <n v="82"/>
    <n v="2.5"/>
    <n v="-1.5"/>
    <s v="Saturday"/>
    <s v="0-5 min"/>
    <n v="1"/>
    <s v="Below 0.8"/>
  </r>
  <r>
    <s v="RF001088"/>
    <d v="2026-01-10T21:58:00"/>
    <d v="2026-01-10T00:00:00"/>
    <n v="21"/>
    <x v="0"/>
    <x v="1"/>
    <n v="2.4"/>
    <n v="89.17"/>
    <n v="88.03"/>
    <n v="1.2"/>
    <n v="7"/>
    <n v="5"/>
    <n v="98"/>
    <s v="Medium"/>
    <n v="0.71499999999999997"/>
    <x v="0"/>
    <s v=""/>
    <n v="4.5999999999999996"/>
    <n v="0"/>
    <n v="-1.1399999999999999"/>
    <n v="-2"/>
    <s v="Saturday"/>
    <s v="5-10 min"/>
    <n v="1"/>
    <s v="Below 0.8"/>
  </r>
  <r>
    <s v="RF001089"/>
    <d v="2026-01-10T22:52:00"/>
    <d v="2026-01-10T00:00:00"/>
    <n v="22"/>
    <x v="3"/>
    <x v="0"/>
    <n v="1.7"/>
    <n v="67.209999999999994"/>
    <m/>
    <n v="1.1000000000000001"/>
    <n v="7.2"/>
    <m/>
    <n v="54"/>
    <s v="Medium"/>
    <n v="0.91"/>
    <x v="3"/>
    <s v="No driver available"/>
    <n v="4.6900000000000004"/>
    <n v="2"/>
    <m/>
    <m/>
    <s v="Saturday"/>
    <s v="5-10 min"/>
    <n v="0"/>
    <s v="Between 0.8-1.0"/>
  </r>
  <r>
    <s v="RF001090"/>
    <d v="2026-01-10T22:57:00"/>
    <d v="2026-01-10T00:00:00"/>
    <n v="22"/>
    <x v="2"/>
    <x v="0"/>
    <n v="7.9"/>
    <n v="150.12"/>
    <m/>
    <n v="1"/>
    <n v="7.7"/>
    <n v="12.4"/>
    <n v="110"/>
    <s v="Medium"/>
    <n v="0.94399999999999995"/>
    <x v="2"/>
    <s v="ETA too high"/>
    <n v="4.91"/>
    <n v="7"/>
    <m/>
    <n v="4.7"/>
    <s v="Saturday"/>
    <s v="5-10 min"/>
    <n v="0"/>
    <s v="Between 0.8-1.0"/>
  </r>
  <r>
    <s v="RF001091"/>
    <d v="2026-01-10T23:05:00"/>
    <d v="2026-01-10T00:00:00"/>
    <n v="23"/>
    <x v="0"/>
    <x v="1"/>
    <n v="11.5"/>
    <n v="273.95999999999998"/>
    <n v="274.98"/>
    <n v="1.3"/>
    <n v="5.2"/>
    <n v="7.5"/>
    <n v="134"/>
    <s v="Medium"/>
    <n v="0.98799999999999999"/>
    <x v="0"/>
    <s v=""/>
    <n v="4.51"/>
    <n v="0"/>
    <n v="1.02"/>
    <n v="2.2999999999999998"/>
    <s v="Saturday"/>
    <s v="5-10 min"/>
    <n v="1"/>
    <s v="Between 0.8-1.0"/>
  </r>
  <r>
    <s v="RF001092"/>
    <d v="2026-01-10T23:09:00"/>
    <d v="2026-01-10T00:00:00"/>
    <n v="23"/>
    <x v="0"/>
    <x v="0"/>
    <n v="4.5999999999999996"/>
    <n v="129.44"/>
    <n v="130.5"/>
    <n v="1.2"/>
    <n v="6.8"/>
    <n v="4"/>
    <n v="127"/>
    <s v="Medium"/>
    <n v="1.0249999999999999"/>
    <x v="0"/>
    <s v=""/>
    <n v="4.71"/>
    <n v="11"/>
    <n v="1.06"/>
    <n v="-2.8"/>
    <s v="Saturday"/>
    <s v="5-10 min"/>
    <n v="1"/>
    <s v="Between 1.0-1.2"/>
  </r>
  <r>
    <s v="RF001093"/>
    <d v="2026-01-10T23:13:00"/>
    <d v="2026-01-10T00:00:00"/>
    <n v="23"/>
    <x v="1"/>
    <x v="1"/>
    <n v="11.7"/>
    <n v="225.26"/>
    <m/>
    <n v="1"/>
    <n v="7"/>
    <n v="8"/>
    <n v="81"/>
    <s v="Low"/>
    <n v="1.026"/>
    <x v="2"/>
    <s v="ETA too high"/>
    <n v="4.95"/>
    <n v="0"/>
    <m/>
    <n v="1"/>
    <s v="Saturday"/>
    <s v="5-10 min"/>
    <n v="0"/>
    <s v="Between 1.0-1.2"/>
  </r>
  <r>
    <s v="RF001094"/>
    <d v="2026-01-10T23:20:00"/>
    <d v="2026-01-10T00:00:00"/>
    <n v="23"/>
    <x v="1"/>
    <x v="1"/>
    <n v="4.5999999999999996"/>
    <n v="124.15"/>
    <n v="126.78"/>
    <n v="1.1000000000000001"/>
    <n v="5.5"/>
    <n v="5.8"/>
    <n v="93"/>
    <s v="Medium"/>
    <n v="1.1339999999999999"/>
    <x v="0"/>
    <s v=""/>
    <n v="5"/>
    <n v="0"/>
    <n v="2.63"/>
    <n v="0.3"/>
    <s v="Saturday"/>
    <s v="5-10 min"/>
    <n v="1"/>
    <s v="Between 1.0-1.2"/>
  </r>
  <r>
    <s v="RF001095"/>
    <d v="2026-01-10T23:22:00"/>
    <d v="2026-01-10T00:00:00"/>
    <n v="23"/>
    <x v="4"/>
    <x v="0"/>
    <n v="4"/>
    <n v="92.37"/>
    <n v="89.81"/>
    <n v="1"/>
    <n v="3.7"/>
    <n v="1"/>
    <n v="63"/>
    <s v="Low"/>
    <n v="2.2000000000000002"/>
    <x v="0"/>
    <s v=""/>
    <n v="4.95"/>
    <n v="8"/>
    <n v="-2.56"/>
    <n v="-2.7"/>
    <s v="Saturday"/>
    <s v="0-5 min"/>
    <n v="1"/>
    <s v="Above 1.2"/>
  </r>
  <r>
    <s v="RF001096"/>
    <d v="2026-01-10T23:32:00"/>
    <d v="2026-01-10T00:00:00"/>
    <n v="23"/>
    <x v="3"/>
    <x v="0"/>
    <n v="6.1"/>
    <n v="136.97999999999999"/>
    <n v="141.63999999999999"/>
    <n v="1"/>
    <n v="5.0999999999999996"/>
    <n v="6"/>
    <n v="65"/>
    <s v="Low"/>
    <n v="1.302"/>
    <x v="0"/>
    <s v=""/>
    <n v="4.55"/>
    <n v="23"/>
    <n v="4.66"/>
    <n v="0.9"/>
    <s v="Saturday"/>
    <s v="5-10 min"/>
    <n v="1"/>
    <s v="Above 1.2"/>
  </r>
  <r>
    <s v="RF001097"/>
    <d v="2026-01-10T23:44:00"/>
    <d v="2026-01-10T00:00:00"/>
    <n v="23"/>
    <x v="0"/>
    <x v="0"/>
    <n v="2.8"/>
    <n v="98.58"/>
    <n v="97.08"/>
    <n v="1.2"/>
    <n v="3.7"/>
    <n v="7.3"/>
    <n v="127"/>
    <s v="Medium"/>
    <n v="0.92100000000000004"/>
    <x v="0"/>
    <s v=""/>
    <n v="4.5599999999999996"/>
    <n v="14"/>
    <n v="-1.5"/>
    <n v="3.6"/>
    <s v="Saturday"/>
    <s v="0-5 min"/>
    <n v="1"/>
    <s v="Between 0.8-1.0"/>
  </r>
  <r>
    <s v="RF001098"/>
    <d v="2026-01-10T23:57:00"/>
    <d v="2026-01-10T00:00:00"/>
    <n v="23"/>
    <x v="1"/>
    <x v="1"/>
    <n v="8.9"/>
    <n v="152.79"/>
    <m/>
    <n v="1"/>
    <n v="3"/>
    <n v="8.6999999999999993"/>
    <n v="90"/>
    <s v="Low"/>
    <n v="1.3049999999999999"/>
    <x v="2"/>
    <s v="Pickup issue"/>
    <n v="4.8600000000000003"/>
    <n v="0"/>
    <m/>
    <n v="5.7"/>
    <s v="Saturday"/>
    <s v="0-5 min"/>
    <n v="0"/>
    <s v="Above 1.2"/>
  </r>
  <r>
    <s v="RF001099"/>
    <d v="2026-01-11T00:32:00"/>
    <d v="2026-01-11T00:00:00"/>
    <n v="0"/>
    <x v="1"/>
    <x v="0"/>
    <n v="12.2"/>
    <n v="232.35"/>
    <n v="229.97"/>
    <n v="1"/>
    <n v="2"/>
    <n v="5.3"/>
    <n v="93"/>
    <s v="Low"/>
    <n v="1.2010000000000001"/>
    <x v="0"/>
    <s v=""/>
    <n v="4.9000000000000004"/>
    <n v="1"/>
    <n v="-2.38"/>
    <n v="3.3"/>
    <s v="Sunday"/>
    <s v="0-5 min"/>
    <n v="1"/>
    <s v="Above 1.2"/>
  </r>
  <r>
    <s v="RF001100"/>
    <d v="2026-01-11T00:53:00"/>
    <d v="2026-01-11T00:00:00"/>
    <n v="0"/>
    <x v="0"/>
    <x v="0"/>
    <n v="2.5"/>
    <n v="83.11"/>
    <n v="83.26"/>
    <n v="1"/>
    <n v="6.8"/>
    <n v="2.9"/>
    <n v="119"/>
    <s v="Medium"/>
    <n v="0.90700000000000003"/>
    <x v="0"/>
    <s v=""/>
    <n v="4.8899999999999997"/>
    <n v="20"/>
    <n v="0.15"/>
    <n v="-3.9"/>
    <s v="Sunday"/>
    <s v="5-10 min"/>
    <n v="1"/>
    <s v="Between 0.8-1.0"/>
  </r>
  <r>
    <s v="RF001101"/>
    <d v="2026-01-11T00:55:00"/>
    <d v="2026-01-11T00:00:00"/>
    <n v="0"/>
    <x v="1"/>
    <x v="0"/>
    <n v="3.9"/>
    <n v="101.97"/>
    <n v="106.39"/>
    <n v="1"/>
    <n v="6.4"/>
    <n v="4.5999999999999996"/>
    <n v="102"/>
    <s v="Low"/>
    <n v="1.669"/>
    <x v="0"/>
    <s v=""/>
    <n v="4.3099999999999996"/>
    <n v="14"/>
    <n v="4.42"/>
    <n v="-1.8"/>
    <s v="Sunday"/>
    <s v="5-10 min"/>
    <n v="1"/>
    <s v="Above 1.2"/>
  </r>
  <r>
    <s v="RF001102"/>
    <d v="2026-01-11T01:03:00"/>
    <d v="2026-01-11T00:00:00"/>
    <n v="1"/>
    <x v="0"/>
    <x v="0"/>
    <n v="12.1"/>
    <n v="204.64"/>
    <n v="208.06"/>
    <n v="1"/>
    <n v="2"/>
    <n v="5.6"/>
    <n v="136"/>
    <s v="Low"/>
    <n v="1.429"/>
    <x v="0"/>
    <s v=""/>
    <n v="4.3899999999999997"/>
    <n v="11"/>
    <n v="3.42"/>
    <n v="3.6"/>
    <s v="Sunday"/>
    <s v="0-5 min"/>
    <n v="1"/>
    <s v="Above 1.2"/>
  </r>
  <r>
    <s v="RF001103"/>
    <d v="2026-01-11T01:24:00"/>
    <d v="2026-01-11T00:00:00"/>
    <n v="1"/>
    <x v="2"/>
    <x v="0"/>
    <n v="3.2"/>
    <n v="94.48"/>
    <n v="98.27"/>
    <n v="1.1000000000000001"/>
    <n v="3.2"/>
    <n v="1"/>
    <n v="111"/>
    <s v="Medium"/>
    <n v="1.038"/>
    <x v="0"/>
    <s v=""/>
    <n v="4.95"/>
    <n v="3"/>
    <n v="3.79"/>
    <n v="-2.2000000000000002"/>
    <s v="Sunday"/>
    <s v="0-5 min"/>
    <n v="1"/>
    <s v="Between 1.0-1.2"/>
  </r>
  <r>
    <s v="RF001104"/>
    <d v="2026-01-11T01:25:00"/>
    <d v="2026-01-11T00:00:00"/>
    <n v="1"/>
    <x v="2"/>
    <x v="0"/>
    <n v="3.1"/>
    <n v="90.15"/>
    <n v="92.59"/>
    <n v="1"/>
    <n v="2.9"/>
    <n v="5.5"/>
    <n v="125"/>
    <s v="Medium"/>
    <n v="1.2949999999999999"/>
    <x v="0"/>
    <s v=""/>
    <n v="4.7699999999999996"/>
    <n v="52"/>
    <n v="2.44"/>
    <n v="2.6"/>
    <s v="Sunday"/>
    <s v="0-5 min"/>
    <n v="1"/>
    <s v="Above 1.2"/>
  </r>
  <r>
    <s v="RF001105"/>
    <d v="2026-01-11T01:35:00"/>
    <d v="2026-01-11T00:00:00"/>
    <n v="1"/>
    <x v="3"/>
    <x v="0"/>
    <n v="15.1"/>
    <n v="232.29"/>
    <n v="241.62"/>
    <n v="1"/>
    <n v="5.3"/>
    <n v="4.5999999999999996"/>
    <n v="60"/>
    <s v="Low"/>
    <n v="1.6659999999999999"/>
    <x v="0"/>
    <s v=""/>
    <n v="4.75"/>
    <n v="9"/>
    <n v="9.33"/>
    <n v="-0.7"/>
    <s v="Sunday"/>
    <s v="5-10 min"/>
    <n v="1"/>
    <s v="Above 1.2"/>
  </r>
  <r>
    <s v="RF001106"/>
    <d v="2026-01-11T01:35:00"/>
    <d v="2026-01-11T00:00:00"/>
    <n v="1"/>
    <x v="4"/>
    <x v="1"/>
    <n v="17.100000000000001"/>
    <n v="330.46"/>
    <m/>
    <n v="1"/>
    <n v="4.2"/>
    <n v="4.8"/>
    <n v="60"/>
    <s v="Low"/>
    <n v="1.6120000000000001"/>
    <x v="2"/>
    <s v="Fare too high"/>
    <n v="4.63"/>
    <n v="0"/>
    <m/>
    <n v="0.6"/>
    <s v="Sunday"/>
    <s v="0-5 min"/>
    <n v="0"/>
    <s v="Above 1.2"/>
  </r>
  <r>
    <s v="RF001107"/>
    <d v="2026-01-11T01:56:00"/>
    <d v="2026-01-11T00:00:00"/>
    <n v="1"/>
    <x v="4"/>
    <x v="1"/>
    <n v="6.6"/>
    <n v="119.82"/>
    <m/>
    <n v="1"/>
    <n v="5.6"/>
    <n v="3"/>
    <n v="54"/>
    <s v="Low"/>
    <n v="1.6339999999999999"/>
    <x v="1"/>
    <s v="Driver unavailable"/>
    <n v="4.54"/>
    <n v="0"/>
    <m/>
    <n v="-2.6"/>
    <s v="Sunday"/>
    <s v="5-10 min"/>
    <n v="0"/>
    <s v="Above 1.2"/>
  </r>
  <r>
    <s v="RF001108"/>
    <d v="2026-01-11T02:01:00"/>
    <d v="2026-01-11T00:00:00"/>
    <n v="2"/>
    <x v="0"/>
    <x v="0"/>
    <n v="6.2"/>
    <n v="125.3"/>
    <n v="132.47999999999999"/>
    <n v="1"/>
    <n v="5.0999999999999996"/>
    <n v="7"/>
    <n v="117"/>
    <s v="Medium"/>
    <n v="0.89400000000000002"/>
    <x v="0"/>
    <s v=""/>
    <n v="4.6900000000000004"/>
    <n v="15"/>
    <n v="7.18"/>
    <n v="1.9"/>
    <s v="Sunday"/>
    <s v="5-10 min"/>
    <n v="1"/>
    <s v="Between 0.8-1.0"/>
  </r>
  <r>
    <s v="RF001109"/>
    <d v="2026-01-11T02:04:00"/>
    <d v="2026-01-11T00:00:00"/>
    <n v="2"/>
    <x v="3"/>
    <x v="0"/>
    <n v="17.399999999999999"/>
    <n v="308.85000000000002"/>
    <m/>
    <n v="1"/>
    <n v="4.8"/>
    <n v="4.3"/>
    <n v="62"/>
    <s v="Low"/>
    <n v="1.673"/>
    <x v="1"/>
    <s v="Driver unavailable"/>
    <n v="4.5599999999999996"/>
    <n v="15"/>
    <m/>
    <n v="-0.5"/>
    <s v="Sunday"/>
    <s v="0-5 min"/>
    <n v="0"/>
    <s v="Above 1.2"/>
  </r>
  <r>
    <s v="RF001110"/>
    <d v="2026-01-11T02:08:00"/>
    <d v="2026-01-11T00:00:00"/>
    <n v="2"/>
    <x v="1"/>
    <x v="0"/>
    <n v="12.6"/>
    <n v="227.33"/>
    <n v="236.45"/>
    <n v="1"/>
    <n v="4.3"/>
    <n v="10.4"/>
    <n v="94"/>
    <s v="Low"/>
    <n v="1.2609999999999999"/>
    <x v="0"/>
    <s v=""/>
    <n v="4.67"/>
    <n v="5"/>
    <n v="9.1199999999999992"/>
    <n v="6.1"/>
    <s v="Sunday"/>
    <s v="0-5 min"/>
    <n v="1"/>
    <s v="Above 1.2"/>
  </r>
  <r>
    <s v="RF001111"/>
    <d v="2026-01-11T02:11:00"/>
    <d v="2026-01-11T00:00:00"/>
    <n v="2"/>
    <x v="0"/>
    <x v="0"/>
    <n v="17.8"/>
    <n v="317.94"/>
    <n v="290.63"/>
    <n v="1"/>
    <n v="6.8"/>
    <n v="6.3"/>
    <n v="137"/>
    <s v="Medium"/>
    <n v="1.0920000000000001"/>
    <x v="0"/>
    <s v=""/>
    <n v="5"/>
    <n v="12"/>
    <n v="-27.31"/>
    <n v="-0.5"/>
    <s v="Sunday"/>
    <s v="5-10 min"/>
    <n v="1"/>
    <s v="Between 1.0-1.2"/>
  </r>
  <r>
    <s v="RF001112"/>
    <d v="2026-01-11T02:17:00"/>
    <d v="2026-01-11T00:00:00"/>
    <n v="2"/>
    <x v="3"/>
    <x v="0"/>
    <n v="3.6"/>
    <n v="91.16"/>
    <m/>
    <n v="1"/>
    <n v="2.1"/>
    <n v="10"/>
    <n v="70"/>
    <s v="Low"/>
    <n v="2.2000000000000002"/>
    <x v="1"/>
    <s v="Pickup too far"/>
    <n v="4.76"/>
    <n v="14"/>
    <m/>
    <n v="7.9"/>
    <s v="Sunday"/>
    <s v="0-5 min"/>
    <n v="0"/>
    <s v="Above 1.2"/>
  </r>
  <r>
    <s v="RF001113"/>
    <d v="2026-01-11T02:18:00"/>
    <d v="2026-01-11T00:00:00"/>
    <n v="2"/>
    <x v="0"/>
    <x v="0"/>
    <n v="4.4000000000000004"/>
    <n v="126.86"/>
    <n v="135.09"/>
    <n v="1.1000000000000001"/>
    <n v="2.9"/>
    <n v="5.3"/>
    <n v="123"/>
    <s v="Medium"/>
    <n v="0.97599999999999998"/>
    <x v="0"/>
    <s v=""/>
    <n v="4.58"/>
    <n v="8"/>
    <n v="8.23"/>
    <n v="2.4"/>
    <s v="Sunday"/>
    <s v="0-5 min"/>
    <n v="1"/>
    <s v="Between 0.8-1.0"/>
  </r>
  <r>
    <s v="RF001114"/>
    <d v="2026-01-11T03:27:00"/>
    <d v="2026-01-11T00:00:00"/>
    <n v="3"/>
    <x v="4"/>
    <x v="0"/>
    <n v="1"/>
    <n v="53.33"/>
    <n v="57.06"/>
    <n v="1"/>
    <n v="2.4"/>
    <n v="2.6"/>
    <n v="62"/>
    <s v="Low"/>
    <n v="2.2000000000000002"/>
    <x v="0"/>
    <s v=""/>
    <n v="4.5999999999999996"/>
    <n v="4"/>
    <n v="3.73"/>
    <n v="0.2"/>
    <s v="Sunday"/>
    <s v="0-5 min"/>
    <n v="1"/>
    <s v="Above 1.2"/>
  </r>
  <r>
    <s v="RF001115"/>
    <d v="2026-01-11T04:00:00"/>
    <d v="2026-01-11T00:00:00"/>
    <n v="4"/>
    <x v="3"/>
    <x v="1"/>
    <n v="1.2"/>
    <n v="57.62"/>
    <n v="55.26"/>
    <n v="1"/>
    <n v="5.0999999999999996"/>
    <n v="3.8"/>
    <n v="59"/>
    <s v="Low"/>
    <n v="1.4159999999999999"/>
    <x v="0"/>
    <s v=""/>
    <n v="4.6900000000000004"/>
    <n v="0"/>
    <n v="-2.36"/>
    <n v="-1.3"/>
    <s v="Sunday"/>
    <s v="5-10 min"/>
    <n v="1"/>
    <s v="Above 1.2"/>
  </r>
  <r>
    <s v="RF001116"/>
    <d v="2026-01-11T04:15:00"/>
    <d v="2026-01-11T00:00:00"/>
    <n v="4"/>
    <x v="2"/>
    <x v="0"/>
    <n v="1.4"/>
    <n v="66.73"/>
    <n v="62.01"/>
    <n v="1.1000000000000001"/>
    <n v="2"/>
    <n v="2.2999999999999998"/>
    <n v="127"/>
    <s v="Medium"/>
    <n v="1.101"/>
    <x v="0"/>
    <s v=""/>
    <n v="4.3499999999999996"/>
    <n v="17"/>
    <n v="-4.72"/>
    <n v="0.3"/>
    <s v="Sunday"/>
    <s v="0-5 min"/>
    <n v="1"/>
    <s v="Between 1.0-1.2"/>
  </r>
  <r>
    <s v="RF001117"/>
    <d v="2026-01-11T04:55:00"/>
    <d v="2026-01-11T00:00:00"/>
    <n v="4"/>
    <x v="3"/>
    <x v="1"/>
    <n v="4.5"/>
    <n v="102.79"/>
    <n v="99.32"/>
    <n v="1"/>
    <n v="2"/>
    <n v="1.5"/>
    <n v="57"/>
    <s v="Low"/>
    <n v="1.6439999999999999"/>
    <x v="0"/>
    <s v=""/>
    <n v="4.83"/>
    <n v="0"/>
    <n v="-3.47"/>
    <n v="-0.5"/>
    <s v="Sunday"/>
    <s v="0-5 min"/>
    <n v="1"/>
    <s v="Above 1.2"/>
  </r>
  <r>
    <s v="RF001118"/>
    <d v="2026-01-11T05:07:00"/>
    <d v="2026-01-11T00:00:00"/>
    <n v="5"/>
    <x v="0"/>
    <x v="0"/>
    <n v="2.8"/>
    <n v="85.86"/>
    <n v="86.15"/>
    <n v="1"/>
    <n v="5.7"/>
    <n v="6.5"/>
    <n v="124"/>
    <s v="Low"/>
    <n v="1.2110000000000001"/>
    <x v="0"/>
    <s v=""/>
    <n v="5"/>
    <n v="3"/>
    <n v="0.28999999999999998"/>
    <n v="0.8"/>
    <s v="Sunday"/>
    <s v="5-10 min"/>
    <n v="1"/>
    <s v="Above 1.2"/>
  </r>
  <r>
    <s v="RF001119"/>
    <d v="2026-01-11T05:12:00"/>
    <d v="2026-01-11T00:00:00"/>
    <n v="5"/>
    <x v="2"/>
    <x v="0"/>
    <n v="6.5"/>
    <n v="146.05000000000001"/>
    <n v="149.47"/>
    <n v="1"/>
    <n v="2"/>
    <n v="2.1"/>
    <n v="120"/>
    <s v="Low"/>
    <n v="1.3140000000000001"/>
    <x v="0"/>
    <s v=""/>
    <n v="4.8099999999999996"/>
    <n v="2"/>
    <n v="3.42"/>
    <n v="0.1"/>
    <s v="Sunday"/>
    <s v="0-5 min"/>
    <n v="1"/>
    <s v="Above 1.2"/>
  </r>
  <r>
    <s v="RF001120"/>
    <d v="2026-01-11T05:22:00"/>
    <d v="2026-01-11T00:00:00"/>
    <n v="5"/>
    <x v="0"/>
    <x v="0"/>
    <n v="3.4"/>
    <n v="97.89"/>
    <n v="96.06"/>
    <n v="1"/>
    <n v="2.4"/>
    <n v="7.9"/>
    <n v="137"/>
    <s v="Low"/>
    <n v="1.587"/>
    <x v="0"/>
    <s v=""/>
    <n v="4.59"/>
    <n v="8"/>
    <n v="-1.83"/>
    <n v="5.5"/>
    <s v="Sunday"/>
    <s v="0-5 min"/>
    <n v="1"/>
    <s v="Above 1.2"/>
  </r>
  <r>
    <s v="RF001121"/>
    <d v="2026-01-11T05:38:00"/>
    <d v="2026-01-11T00:00:00"/>
    <n v="5"/>
    <x v="0"/>
    <x v="0"/>
    <n v="14"/>
    <n v="239.33"/>
    <m/>
    <n v="1.1000000000000001"/>
    <n v="2.2999999999999998"/>
    <n v="5.5"/>
    <n v="135"/>
    <s v="High"/>
    <n v="0.93"/>
    <x v="1"/>
    <s v="Pickup too far"/>
    <n v="4.5999999999999996"/>
    <n v="19"/>
    <m/>
    <n v="3.2"/>
    <s v="Sunday"/>
    <s v="0-5 min"/>
    <n v="0"/>
    <s v="Between 0.8-1.0"/>
  </r>
  <r>
    <s v="RF001122"/>
    <d v="2026-01-11T05:39:00"/>
    <d v="2026-01-11T00:00:00"/>
    <n v="5"/>
    <x v="3"/>
    <x v="0"/>
    <n v="2.6"/>
    <n v="79.599999999999994"/>
    <n v="78.61"/>
    <n v="1"/>
    <n v="2.7"/>
    <n v="6.5"/>
    <n v="71"/>
    <s v="Low"/>
    <n v="1.8939999999999999"/>
    <x v="0"/>
    <s v=""/>
    <n v="4.68"/>
    <n v="21"/>
    <n v="-0.99"/>
    <n v="3.8"/>
    <s v="Sunday"/>
    <s v="0-5 min"/>
    <n v="1"/>
    <s v="Above 1.2"/>
  </r>
  <r>
    <s v="RF001123"/>
    <d v="2026-01-11T05:39:00"/>
    <d v="2026-01-11T00:00:00"/>
    <n v="5"/>
    <x v="2"/>
    <x v="1"/>
    <n v="0.9"/>
    <n v="56.28"/>
    <n v="55.99"/>
    <n v="1.1000000000000001"/>
    <n v="10.6"/>
    <n v="15"/>
    <n v="131"/>
    <s v="Medium"/>
    <n v="1.1259999999999999"/>
    <x v="0"/>
    <s v=""/>
    <n v="4.74"/>
    <n v="0"/>
    <n v="-0.28999999999999998"/>
    <n v="4.4000000000000004"/>
    <s v="Sunday"/>
    <s v="10-15 min"/>
    <n v="1"/>
    <s v="Between 1.0-1.2"/>
  </r>
  <r>
    <s v="RF001124"/>
    <d v="2026-01-11T06:02:00"/>
    <d v="2026-01-11T00:00:00"/>
    <n v="6"/>
    <x v="3"/>
    <x v="1"/>
    <n v="1.7"/>
    <n v="63.78"/>
    <n v="63.63"/>
    <n v="1"/>
    <n v="3.7"/>
    <n v="3.2"/>
    <n v="78"/>
    <s v="Low"/>
    <n v="2.1219999999999999"/>
    <x v="0"/>
    <s v=""/>
    <n v="4.7"/>
    <n v="0"/>
    <n v="-0.15"/>
    <n v="-0.5"/>
    <s v="Sunday"/>
    <s v="0-5 min"/>
    <n v="1"/>
    <s v="Above 1.2"/>
  </r>
  <r>
    <s v="RF001125"/>
    <d v="2026-01-11T06:16:00"/>
    <d v="2026-01-11T00:00:00"/>
    <n v="6"/>
    <x v="0"/>
    <x v="0"/>
    <n v="12.8"/>
    <n v="249.71"/>
    <n v="238.01"/>
    <n v="1"/>
    <n v="4.4000000000000004"/>
    <n v="1.5"/>
    <n v="130"/>
    <s v="Medium"/>
    <n v="1.1259999999999999"/>
    <x v="0"/>
    <s v=""/>
    <n v="4.78"/>
    <n v="3"/>
    <n v="-11.7"/>
    <n v="-2.9"/>
    <s v="Sunday"/>
    <s v="0-5 min"/>
    <n v="1"/>
    <s v="Between 1.0-1.2"/>
  </r>
  <r>
    <s v="RF001126"/>
    <d v="2026-01-11T06:24:00"/>
    <d v="2026-01-11T00:00:00"/>
    <n v="6"/>
    <x v="3"/>
    <x v="0"/>
    <n v="2.7"/>
    <n v="84.68"/>
    <n v="83.59"/>
    <n v="1"/>
    <n v="2.2999999999999998"/>
    <n v="4.3"/>
    <n v="69"/>
    <s v="Low"/>
    <n v="1.4419999999999999"/>
    <x v="0"/>
    <s v=""/>
    <n v="4.67"/>
    <n v="7"/>
    <n v="-1.0900000000000001"/>
    <n v="2"/>
    <s v="Sunday"/>
    <s v="0-5 min"/>
    <n v="1"/>
    <s v="Above 1.2"/>
  </r>
  <r>
    <s v="RF001127"/>
    <d v="2026-01-11T06:27:00"/>
    <d v="2026-01-11T00:00:00"/>
    <n v="6"/>
    <x v="0"/>
    <x v="0"/>
    <n v="9.3000000000000007"/>
    <n v="159.93"/>
    <n v="159.46"/>
    <n v="1"/>
    <n v="4.2"/>
    <n v="5.0999999999999996"/>
    <n v="128"/>
    <s v="Low"/>
    <n v="1.3180000000000001"/>
    <x v="0"/>
    <s v=""/>
    <n v="4.92"/>
    <n v="7"/>
    <n v="-0.47"/>
    <n v="0.9"/>
    <s v="Sunday"/>
    <s v="0-5 min"/>
    <n v="1"/>
    <s v="Above 1.2"/>
  </r>
  <r>
    <s v="RF001128"/>
    <d v="2026-01-11T06:28:00"/>
    <d v="2026-01-11T00:00:00"/>
    <n v="6"/>
    <x v="0"/>
    <x v="0"/>
    <n v="6.4"/>
    <n v="132.49"/>
    <n v="129.87"/>
    <n v="1"/>
    <n v="6.5"/>
    <n v="6.9"/>
    <n v="123"/>
    <s v="Medium"/>
    <n v="1.0860000000000001"/>
    <x v="0"/>
    <s v=""/>
    <n v="4.3099999999999996"/>
    <n v="22"/>
    <n v="-2.62"/>
    <n v="0.4"/>
    <s v="Sunday"/>
    <s v="5-10 min"/>
    <n v="1"/>
    <s v="Between 1.0-1.2"/>
  </r>
  <r>
    <s v="RF001129"/>
    <d v="2026-01-11T06:41:00"/>
    <d v="2026-01-11T00:00:00"/>
    <n v="6"/>
    <x v="1"/>
    <x v="0"/>
    <n v="11.5"/>
    <n v="187.29"/>
    <n v="183.27"/>
    <n v="1"/>
    <n v="4.5999999999999996"/>
    <n v="12.5"/>
    <n v="102"/>
    <s v="Medium"/>
    <n v="1.2"/>
    <x v="0"/>
    <s v=""/>
    <n v="4.47"/>
    <n v="5"/>
    <n v="-4.0199999999999996"/>
    <n v="7.9"/>
    <s v="Sunday"/>
    <s v="0-5 min"/>
    <n v="1"/>
    <s v="Between 1.0-1.2"/>
  </r>
  <r>
    <s v="RF001130"/>
    <d v="2026-01-11T06:48:00"/>
    <d v="2026-01-11T00:00:00"/>
    <n v="6"/>
    <x v="0"/>
    <x v="0"/>
    <n v="15"/>
    <n v="287.32"/>
    <n v="289.44"/>
    <n v="1"/>
    <n v="8.6"/>
    <n v="11.2"/>
    <n v="144"/>
    <s v="Medium"/>
    <n v="1.292"/>
    <x v="0"/>
    <s v=""/>
    <n v="4.92"/>
    <n v="5"/>
    <n v="2.12"/>
    <n v="2.6"/>
    <s v="Sunday"/>
    <s v="5-10 min"/>
    <n v="1"/>
    <s v="Above 1.2"/>
  </r>
  <r>
    <s v="RF001131"/>
    <d v="2026-01-11T07:08:00"/>
    <d v="2026-01-11T00:00:00"/>
    <n v="7"/>
    <x v="0"/>
    <x v="1"/>
    <n v="6.8"/>
    <n v="146.13999999999999"/>
    <n v="137.55000000000001"/>
    <n v="1.1000000000000001"/>
    <n v="4.2"/>
    <n v="1.9"/>
    <n v="95"/>
    <s v="Medium"/>
    <n v="0.80300000000000005"/>
    <x v="0"/>
    <s v=""/>
    <n v="4.6399999999999997"/>
    <n v="0"/>
    <n v="-8.59"/>
    <n v="-2.2999999999999998"/>
    <s v="Sunday"/>
    <s v="0-5 min"/>
    <n v="1"/>
    <s v="Between 0.8-1.0"/>
  </r>
  <r>
    <s v="RF001132"/>
    <d v="2026-01-11T07:12:00"/>
    <d v="2026-01-11T00:00:00"/>
    <n v="7"/>
    <x v="1"/>
    <x v="0"/>
    <n v="6.9"/>
    <n v="143.59"/>
    <n v="148.97999999999999"/>
    <n v="1.1000000000000001"/>
    <n v="2"/>
    <n v="3.7"/>
    <n v="93"/>
    <s v="Medium"/>
    <n v="0.98199999999999998"/>
    <x v="0"/>
    <s v=""/>
    <n v="4.72"/>
    <n v="35"/>
    <n v="5.39"/>
    <n v="1.7"/>
    <s v="Sunday"/>
    <s v="0-5 min"/>
    <n v="1"/>
    <s v="Between 0.8-1.0"/>
  </r>
  <r>
    <s v="RF001133"/>
    <d v="2026-01-11T07:23:00"/>
    <d v="2026-01-11T00:00:00"/>
    <n v="7"/>
    <x v="2"/>
    <x v="0"/>
    <n v="0.7"/>
    <n v="52.9"/>
    <n v="55.54"/>
    <n v="1.1000000000000001"/>
    <n v="6"/>
    <n v="8.3000000000000007"/>
    <n v="128"/>
    <s v="Medium"/>
    <n v="1.012"/>
    <x v="0"/>
    <s v=""/>
    <n v="4.63"/>
    <n v="3"/>
    <n v="2.64"/>
    <n v="2.2999999999999998"/>
    <s v="Sunday"/>
    <s v="5-10 min"/>
    <n v="1"/>
    <s v="Between 1.0-1.2"/>
  </r>
  <r>
    <s v="RF001134"/>
    <d v="2026-01-11T07:26:00"/>
    <d v="2026-01-11T00:00:00"/>
    <n v="7"/>
    <x v="0"/>
    <x v="1"/>
    <n v="6"/>
    <n v="152.13999999999999"/>
    <n v="150.59"/>
    <n v="1.1000000000000001"/>
    <n v="7.1"/>
    <n v="6"/>
    <n v="128"/>
    <s v="High"/>
    <n v="0.84699999999999998"/>
    <x v="0"/>
    <s v=""/>
    <n v="4.43"/>
    <n v="0"/>
    <n v="-1.55"/>
    <n v="-1.1000000000000001"/>
    <s v="Sunday"/>
    <s v="5-10 min"/>
    <n v="1"/>
    <s v="Between 0.8-1.0"/>
  </r>
  <r>
    <s v="RF001135"/>
    <d v="2026-01-11T08:02:00"/>
    <d v="2026-01-11T00:00:00"/>
    <n v="8"/>
    <x v="3"/>
    <x v="0"/>
    <n v="3.9"/>
    <n v="97.36"/>
    <n v="98.92"/>
    <n v="1.1000000000000001"/>
    <n v="5.3"/>
    <n v="8.5"/>
    <n v="65"/>
    <s v="Low"/>
    <n v="1.532"/>
    <x v="0"/>
    <s v=""/>
    <n v="4.78"/>
    <n v="2"/>
    <n v="1.56"/>
    <n v="3.2"/>
    <s v="Sunday"/>
    <s v="5-10 min"/>
    <n v="1"/>
    <s v="Above 1.2"/>
  </r>
  <r>
    <s v="RF001136"/>
    <d v="2026-01-11T08:48:00"/>
    <d v="2026-01-11T00:00:00"/>
    <n v="8"/>
    <x v="0"/>
    <x v="0"/>
    <n v="8.6"/>
    <n v="202.54"/>
    <m/>
    <n v="1.2"/>
    <n v="3.9"/>
    <n v="1.4"/>
    <n v="97"/>
    <s v="Medium"/>
    <n v="0.74299999999999999"/>
    <x v="1"/>
    <s v="Pickup too far"/>
    <n v="4.74"/>
    <n v="5"/>
    <m/>
    <n v="-2.5"/>
    <s v="Sunday"/>
    <s v="0-5 min"/>
    <n v="0"/>
    <s v="Below 0.8"/>
  </r>
  <r>
    <s v="RF001137"/>
    <d v="2026-01-11T08:59:00"/>
    <d v="2026-01-11T00:00:00"/>
    <n v="8"/>
    <x v="4"/>
    <x v="0"/>
    <n v="9.4"/>
    <n v="161.03"/>
    <n v="167.26"/>
    <n v="1"/>
    <n v="4"/>
    <n v="2.4"/>
    <n v="59"/>
    <s v="Low"/>
    <n v="1.615"/>
    <x v="0"/>
    <s v=""/>
    <n v="5"/>
    <n v="5"/>
    <n v="6.23"/>
    <n v="-1.6"/>
    <s v="Sunday"/>
    <s v="0-5 min"/>
    <n v="1"/>
    <s v="Above 1.2"/>
  </r>
  <r>
    <s v="RF001138"/>
    <d v="2026-01-11T09:06:00"/>
    <d v="2026-01-11T00:00:00"/>
    <n v="9"/>
    <x v="0"/>
    <x v="1"/>
    <n v="1.9"/>
    <n v="93.28"/>
    <n v="93.25"/>
    <n v="1.3"/>
    <n v="7.8"/>
    <n v="7.9"/>
    <n v="122"/>
    <s v="High"/>
    <n v="0.77100000000000002"/>
    <x v="0"/>
    <s v=""/>
    <n v="4.74"/>
    <n v="0"/>
    <n v="-0.03"/>
    <n v="0.1"/>
    <s v="Sunday"/>
    <s v="5-10 min"/>
    <n v="1"/>
    <s v="Below 0.8"/>
  </r>
  <r>
    <s v="RF001139"/>
    <d v="2026-01-11T09:08:00"/>
    <d v="2026-01-11T00:00:00"/>
    <n v="9"/>
    <x v="0"/>
    <x v="1"/>
    <n v="5"/>
    <n v="118.92"/>
    <m/>
    <n v="1.1000000000000001"/>
    <n v="6.7"/>
    <n v="6.3"/>
    <n v="113"/>
    <s v="Medium"/>
    <n v="0.88700000000000001"/>
    <x v="2"/>
    <s v="Pickup issue"/>
    <n v="4.9800000000000004"/>
    <n v="0"/>
    <m/>
    <n v="-0.4"/>
    <s v="Sunday"/>
    <s v="5-10 min"/>
    <n v="0"/>
    <s v="Between 0.8-1.0"/>
  </r>
  <r>
    <s v="RF001140"/>
    <d v="2026-01-11T09:16:00"/>
    <d v="2026-01-11T00:00:00"/>
    <n v="9"/>
    <x v="3"/>
    <x v="0"/>
    <n v="13.4"/>
    <n v="243.22"/>
    <n v="248.96"/>
    <n v="1.1000000000000001"/>
    <n v="6.8"/>
    <n v="8"/>
    <n v="56"/>
    <s v="Low"/>
    <n v="1.3759999999999999"/>
    <x v="0"/>
    <s v=""/>
    <n v="4.7"/>
    <n v="8"/>
    <n v="5.74"/>
    <n v="1.2"/>
    <s v="Sunday"/>
    <s v="5-10 min"/>
    <n v="1"/>
    <s v="Above 1.2"/>
  </r>
  <r>
    <s v="RF001141"/>
    <d v="2026-01-11T09:27:00"/>
    <d v="2026-01-11T00:00:00"/>
    <n v="9"/>
    <x v="0"/>
    <x v="0"/>
    <n v="9.4"/>
    <n v="219.76"/>
    <m/>
    <n v="1.1000000000000001"/>
    <n v="4.4000000000000004"/>
    <n v="3.1"/>
    <n v="116"/>
    <s v="Medium"/>
    <n v="0.85799999999999998"/>
    <x v="1"/>
    <s v="Driver unavailable"/>
    <n v="4.99"/>
    <n v="14"/>
    <m/>
    <n v="-1.3"/>
    <s v="Sunday"/>
    <s v="0-5 min"/>
    <n v="0"/>
    <s v="Between 0.8-1.0"/>
  </r>
  <r>
    <s v="RF001142"/>
    <d v="2026-01-11T09:55:00"/>
    <d v="2026-01-11T00:00:00"/>
    <n v="9"/>
    <x v="0"/>
    <x v="0"/>
    <n v="7.4"/>
    <n v="135.12"/>
    <m/>
    <n v="1"/>
    <n v="3"/>
    <n v="5.0999999999999996"/>
    <n v="99"/>
    <s v="Medium"/>
    <n v="0.753"/>
    <x v="2"/>
    <s v="Fare too high"/>
    <n v="4.58"/>
    <n v="5"/>
    <m/>
    <n v="2.1"/>
    <s v="Sunday"/>
    <s v="0-5 min"/>
    <n v="0"/>
    <s v="Below 0.8"/>
  </r>
  <r>
    <s v="RF001143"/>
    <d v="2026-01-11T10:15:00"/>
    <d v="2026-01-11T00:00:00"/>
    <n v="10"/>
    <x v="0"/>
    <x v="1"/>
    <n v="8.1999999999999993"/>
    <n v="175.1"/>
    <n v="168.58"/>
    <n v="1.2"/>
    <n v="7.4"/>
    <n v="9.4"/>
    <n v="99"/>
    <s v="High"/>
    <n v="0.64200000000000002"/>
    <x v="0"/>
    <s v=""/>
    <n v="4.49"/>
    <n v="0"/>
    <n v="-6.52"/>
    <n v="2"/>
    <s v="Sunday"/>
    <s v="5-10 min"/>
    <n v="1"/>
    <s v="Below 0.8"/>
  </r>
  <r>
    <s v="RF001144"/>
    <d v="2026-01-11T10:20:00"/>
    <d v="2026-01-11T00:00:00"/>
    <n v="10"/>
    <x v="1"/>
    <x v="0"/>
    <n v="0.7"/>
    <n v="51.32"/>
    <n v="48.67"/>
    <n v="1"/>
    <n v="7.1"/>
    <n v="1"/>
    <n v="93"/>
    <s v="Medium"/>
    <n v="0.93"/>
    <x v="0"/>
    <s v=""/>
    <n v="4.47"/>
    <n v="8"/>
    <n v="-2.65"/>
    <n v="-6.1"/>
    <s v="Sunday"/>
    <s v="5-10 min"/>
    <n v="1"/>
    <s v="Between 0.8-1.0"/>
  </r>
  <r>
    <s v="RF001145"/>
    <d v="2026-01-11T10:31:00"/>
    <d v="2026-01-11T00:00:00"/>
    <n v="10"/>
    <x v="1"/>
    <x v="0"/>
    <n v="5.7"/>
    <n v="117.29"/>
    <n v="115.92"/>
    <n v="1"/>
    <n v="2.4"/>
    <n v="7.2"/>
    <n v="96"/>
    <s v="Medium"/>
    <n v="1.143"/>
    <x v="0"/>
    <s v=""/>
    <n v="4.59"/>
    <n v="2"/>
    <n v="-1.37"/>
    <n v="4.8"/>
    <s v="Sunday"/>
    <s v="0-5 min"/>
    <n v="1"/>
    <s v="Between 1.0-1.2"/>
  </r>
  <r>
    <s v="RF001146"/>
    <d v="2026-01-11T10:46:00"/>
    <d v="2026-01-11T00:00:00"/>
    <n v="10"/>
    <x v="1"/>
    <x v="1"/>
    <n v="3.3"/>
    <n v="85.08"/>
    <m/>
    <n v="1"/>
    <n v="9"/>
    <n v="11.3"/>
    <n v="80"/>
    <s v="Medium"/>
    <n v="0.91400000000000003"/>
    <x v="1"/>
    <s v="Vehicle issue"/>
    <n v="4.63"/>
    <n v="0"/>
    <m/>
    <n v="2.2999999999999998"/>
    <s v="Sunday"/>
    <s v="5-10 min"/>
    <n v="0"/>
    <s v="Between 0.8-1.0"/>
  </r>
  <r>
    <s v="RF001147"/>
    <d v="2026-01-11T10:53:00"/>
    <d v="2026-01-11T00:00:00"/>
    <n v="10"/>
    <x v="2"/>
    <x v="1"/>
    <n v="14.9"/>
    <n v="225.83"/>
    <n v="219.84"/>
    <n v="1"/>
    <n v="4.5"/>
    <n v="4.8"/>
    <n v="91"/>
    <s v="Low"/>
    <n v="1.1339999999999999"/>
    <x v="0"/>
    <s v=""/>
    <n v="4.5"/>
    <n v="0"/>
    <n v="-5.99"/>
    <n v="0.3"/>
    <s v="Sunday"/>
    <s v="0-5 min"/>
    <n v="1"/>
    <s v="Between 1.0-1.2"/>
  </r>
  <r>
    <s v="RF001148"/>
    <d v="2026-01-11T11:38:00"/>
    <d v="2026-01-11T00:00:00"/>
    <n v="11"/>
    <x v="3"/>
    <x v="1"/>
    <n v="21"/>
    <n v="354.13"/>
    <n v="346.45"/>
    <n v="1"/>
    <n v="7.1"/>
    <n v="5.4"/>
    <n v="58"/>
    <s v="Low"/>
    <n v="1.4670000000000001"/>
    <x v="0"/>
    <s v=""/>
    <n v="4.8899999999999997"/>
    <n v="0"/>
    <n v="-7.68"/>
    <n v="-1.7"/>
    <s v="Sunday"/>
    <s v="5-10 min"/>
    <n v="1"/>
    <s v="Above 1.2"/>
  </r>
  <r>
    <s v="RF001149"/>
    <d v="2026-01-11T12:36:00"/>
    <d v="2026-01-11T00:00:00"/>
    <n v="12"/>
    <x v="4"/>
    <x v="1"/>
    <n v="3.4"/>
    <n v="85.23"/>
    <n v="81.96"/>
    <n v="1"/>
    <n v="8.1"/>
    <n v="11"/>
    <n v="60"/>
    <s v="Low"/>
    <n v="1.4079999999999999"/>
    <x v="0"/>
    <s v=""/>
    <n v="4.0999999999999996"/>
    <n v="0"/>
    <n v="-3.27"/>
    <n v="2.9"/>
    <s v="Sunday"/>
    <s v="5-10 min"/>
    <n v="1"/>
    <s v="Above 1.2"/>
  </r>
  <r>
    <s v="RF001150"/>
    <d v="2026-01-11T12:56:00"/>
    <d v="2026-01-11T00:00:00"/>
    <n v="12"/>
    <x v="2"/>
    <x v="1"/>
    <n v="16.2"/>
    <n v="309"/>
    <n v="318.23"/>
    <n v="1"/>
    <n v="2"/>
    <n v="1"/>
    <n v="100"/>
    <s v="Low"/>
    <n v="1.1220000000000001"/>
    <x v="0"/>
    <s v=""/>
    <n v="4.83"/>
    <n v="0"/>
    <n v="9.23"/>
    <n v="-1"/>
    <s v="Sunday"/>
    <s v="0-5 min"/>
    <n v="1"/>
    <s v="Between 1.0-1.2"/>
  </r>
  <r>
    <s v="RF001151"/>
    <d v="2026-01-11T13:20:00"/>
    <d v="2026-01-11T00:00:00"/>
    <n v="13"/>
    <x v="2"/>
    <x v="1"/>
    <n v="9"/>
    <n v="156.16999999999999"/>
    <m/>
    <n v="1"/>
    <n v="5.3"/>
    <n v="4.8"/>
    <n v="126"/>
    <s v="Low"/>
    <n v="1.639"/>
    <x v="2"/>
    <s v="ETA too high"/>
    <n v="4.66"/>
    <n v="0"/>
    <m/>
    <n v="-0.5"/>
    <s v="Sunday"/>
    <s v="5-10 min"/>
    <n v="0"/>
    <s v="Above 1.2"/>
  </r>
  <r>
    <s v="RF001152"/>
    <d v="2026-01-11T13:45:00"/>
    <d v="2026-01-11T00:00:00"/>
    <n v="13"/>
    <x v="2"/>
    <x v="1"/>
    <n v="0.7"/>
    <n v="56.36"/>
    <m/>
    <n v="1.1000000000000001"/>
    <n v="8.5"/>
    <n v="8.4"/>
    <n v="108"/>
    <s v="Medium"/>
    <n v="0.95399999999999996"/>
    <x v="2"/>
    <s v="Pickup issue"/>
    <n v="5"/>
    <n v="0"/>
    <m/>
    <n v="-0.1"/>
    <s v="Sunday"/>
    <s v="5-10 min"/>
    <n v="0"/>
    <s v="Between 0.8-1.0"/>
  </r>
  <r>
    <s v="RF001153"/>
    <d v="2026-01-11T13:48:00"/>
    <d v="2026-01-11T00:00:00"/>
    <n v="13"/>
    <x v="3"/>
    <x v="0"/>
    <n v="13.6"/>
    <n v="211.77"/>
    <n v="209.18"/>
    <n v="1"/>
    <n v="3.3"/>
    <n v="2.9"/>
    <n v="69"/>
    <s v="Low"/>
    <n v="2.2000000000000002"/>
    <x v="0"/>
    <s v=""/>
    <n v="4.6900000000000004"/>
    <n v="60"/>
    <n v="-2.59"/>
    <n v="-0.4"/>
    <s v="Sunday"/>
    <s v="0-5 min"/>
    <n v="1"/>
    <s v="Above 1.2"/>
  </r>
  <r>
    <s v="RF001154"/>
    <d v="2026-01-11T14:32:00"/>
    <d v="2026-01-11T00:00:00"/>
    <n v="14"/>
    <x v="0"/>
    <x v="0"/>
    <n v="11.4"/>
    <n v="216.77"/>
    <n v="214.26"/>
    <n v="1.1000000000000001"/>
    <n v="9.6999999999999993"/>
    <n v="9.8000000000000007"/>
    <n v="113"/>
    <s v="Medium"/>
    <n v="0.82799999999999996"/>
    <x v="0"/>
    <s v=""/>
    <n v="4.6900000000000004"/>
    <n v="1"/>
    <n v="-2.5099999999999998"/>
    <n v="0.1"/>
    <s v="Sunday"/>
    <s v="5-10 min"/>
    <n v="1"/>
    <s v="Between 0.8-1.0"/>
  </r>
  <r>
    <s v="RF001155"/>
    <d v="2026-01-11T14:53:00"/>
    <d v="2026-01-11T00:00:00"/>
    <n v="14"/>
    <x v="3"/>
    <x v="0"/>
    <n v="5.7"/>
    <n v="124.56"/>
    <n v="124.62"/>
    <n v="1.1000000000000001"/>
    <n v="6.5"/>
    <n v="2.2999999999999998"/>
    <n v="69"/>
    <s v="Medium"/>
    <n v="1.0860000000000001"/>
    <x v="0"/>
    <s v=""/>
    <n v="4.93"/>
    <n v="12"/>
    <n v="0.06"/>
    <n v="-4.2"/>
    <s v="Sunday"/>
    <s v="5-10 min"/>
    <n v="1"/>
    <s v="Between 1.0-1.2"/>
  </r>
  <r>
    <s v="RF001156"/>
    <d v="2026-01-11T15:09:00"/>
    <d v="2026-01-11T00:00:00"/>
    <n v="15"/>
    <x v="0"/>
    <x v="0"/>
    <n v="9"/>
    <n v="189.45"/>
    <n v="180.29"/>
    <n v="1"/>
    <n v="3.8"/>
    <n v="5.9"/>
    <n v="124"/>
    <s v="Medium"/>
    <n v="1.0740000000000001"/>
    <x v="0"/>
    <s v=""/>
    <n v="4.51"/>
    <n v="19"/>
    <n v="-9.16"/>
    <n v="2.1"/>
    <s v="Sunday"/>
    <s v="0-5 min"/>
    <n v="1"/>
    <s v="Between 1.0-1.2"/>
  </r>
  <r>
    <s v="RF001157"/>
    <d v="2026-01-11T15:12:00"/>
    <d v="2026-01-11T00:00:00"/>
    <n v="15"/>
    <x v="3"/>
    <x v="1"/>
    <n v="9.6999999999999993"/>
    <n v="190.31"/>
    <n v="190.36"/>
    <n v="1.1000000000000001"/>
    <n v="4.4000000000000004"/>
    <n v="2.7"/>
    <n v="52"/>
    <s v="Low"/>
    <n v="1.0149999999999999"/>
    <x v="0"/>
    <s v=""/>
    <n v="4.71"/>
    <n v="0"/>
    <n v="0.05"/>
    <n v="-1.7"/>
    <s v="Sunday"/>
    <s v="0-5 min"/>
    <n v="1"/>
    <s v="Between 1.0-1.2"/>
  </r>
  <r>
    <s v="RF001158"/>
    <d v="2026-01-11T15:23:00"/>
    <d v="2026-01-11T00:00:00"/>
    <n v="15"/>
    <x v="0"/>
    <x v="0"/>
    <n v="14.9"/>
    <n v="252.98"/>
    <n v="250.36"/>
    <n v="1.1000000000000001"/>
    <n v="2"/>
    <n v="2.2999999999999998"/>
    <n v="109"/>
    <s v="Low"/>
    <n v="1.206"/>
    <x v="0"/>
    <s v=""/>
    <n v="4.8899999999999997"/>
    <n v="19"/>
    <n v="-2.62"/>
    <n v="0.3"/>
    <s v="Sunday"/>
    <s v="0-5 min"/>
    <n v="1"/>
    <s v="Above 1.2"/>
  </r>
  <r>
    <s v="RF001159"/>
    <d v="2026-01-11T15:44:00"/>
    <d v="2026-01-11T00:00:00"/>
    <n v="15"/>
    <x v="0"/>
    <x v="0"/>
    <n v="15"/>
    <n v="269.29000000000002"/>
    <n v="256.26"/>
    <n v="1"/>
    <n v="3.1"/>
    <n v="2.4"/>
    <n v="115"/>
    <s v="Low"/>
    <n v="1.2829999999999999"/>
    <x v="0"/>
    <s v=""/>
    <n v="4.75"/>
    <n v="39"/>
    <n v="-13.03"/>
    <n v="-0.7"/>
    <s v="Sunday"/>
    <s v="0-5 min"/>
    <n v="1"/>
    <s v="Above 1.2"/>
  </r>
  <r>
    <s v="RF001160"/>
    <d v="2026-01-11T15:54:00"/>
    <d v="2026-01-11T00:00:00"/>
    <n v="15"/>
    <x v="4"/>
    <x v="0"/>
    <n v="4.2"/>
    <n v="93.51"/>
    <n v="91.76"/>
    <n v="1"/>
    <n v="5.9"/>
    <n v="6.6"/>
    <n v="53"/>
    <s v="Low"/>
    <n v="1.927"/>
    <x v="0"/>
    <s v=""/>
    <n v="4.9400000000000004"/>
    <n v="2"/>
    <n v="-1.75"/>
    <n v="0.7"/>
    <s v="Sunday"/>
    <s v="5-10 min"/>
    <n v="1"/>
    <s v="Above 1.2"/>
  </r>
  <r>
    <s v="RF001161"/>
    <d v="2026-01-11T15:55:00"/>
    <d v="2026-01-11T00:00:00"/>
    <n v="15"/>
    <x v="2"/>
    <x v="1"/>
    <n v="3.1"/>
    <n v="87.35"/>
    <m/>
    <n v="1"/>
    <n v="4"/>
    <m/>
    <n v="116"/>
    <s v="Medium"/>
    <n v="1.0489999999999999"/>
    <x v="3"/>
    <s v="No driver available"/>
    <n v="4.59"/>
    <n v="0"/>
    <m/>
    <m/>
    <s v="Sunday"/>
    <s v="0-5 min"/>
    <n v="0"/>
    <s v="Between 1.0-1.2"/>
  </r>
  <r>
    <s v="RF001162"/>
    <d v="2026-01-11T16:02:00"/>
    <d v="2026-01-11T00:00:00"/>
    <n v="16"/>
    <x v="1"/>
    <x v="1"/>
    <n v="3.3"/>
    <n v="88.62"/>
    <n v="86.18"/>
    <n v="1"/>
    <n v="5.8"/>
    <n v="5.3"/>
    <n v="79"/>
    <s v="Medium"/>
    <n v="0.95899999999999996"/>
    <x v="0"/>
    <s v=""/>
    <n v="4.59"/>
    <n v="0"/>
    <n v="-2.44"/>
    <n v="-0.5"/>
    <s v="Sunday"/>
    <s v="5-10 min"/>
    <n v="1"/>
    <s v="Between 0.8-1.0"/>
  </r>
  <r>
    <s v="RF001163"/>
    <d v="2026-01-11T16:03:00"/>
    <d v="2026-01-11T00:00:00"/>
    <n v="16"/>
    <x v="3"/>
    <x v="0"/>
    <n v="3"/>
    <n v="76.790000000000006"/>
    <n v="80.430000000000007"/>
    <n v="1"/>
    <n v="7.2"/>
    <n v="8.4"/>
    <n v="64"/>
    <s v="Low"/>
    <n v="1.5029999999999999"/>
    <x v="0"/>
    <s v=""/>
    <n v="4.87"/>
    <n v="2"/>
    <n v="3.64"/>
    <n v="1.2"/>
    <s v="Sunday"/>
    <s v="5-10 min"/>
    <n v="1"/>
    <s v="Above 1.2"/>
  </r>
  <r>
    <s v="RF001164"/>
    <d v="2026-01-11T16:05:00"/>
    <d v="2026-01-11T00:00:00"/>
    <n v="16"/>
    <x v="1"/>
    <x v="1"/>
    <n v="4.3"/>
    <n v="113.1"/>
    <n v="117.25"/>
    <n v="1"/>
    <n v="7.2"/>
    <n v="10.6"/>
    <n v="88"/>
    <s v="Low"/>
    <n v="1.325"/>
    <x v="0"/>
    <s v=""/>
    <n v="4.5599999999999996"/>
    <n v="0"/>
    <n v="4.1500000000000004"/>
    <n v="3.4"/>
    <s v="Sunday"/>
    <s v="5-10 min"/>
    <n v="1"/>
    <s v="Above 1.2"/>
  </r>
  <r>
    <s v="RF001165"/>
    <d v="2026-01-11T16:07:00"/>
    <d v="2026-01-11T00:00:00"/>
    <n v="16"/>
    <x v="4"/>
    <x v="1"/>
    <n v="4.5"/>
    <n v="97.35"/>
    <n v="96.65"/>
    <n v="1"/>
    <n v="5.6"/>
    <n v="7.3"/>
    <n v="52"/>
    <s v="Low"/>
    <n v="1.454"/>
    <x v="0"/>
    <s v=""/>
    <n v="4.57"/>
    <n v="0"/>
    <n v="-0.7"/>
    <n v="1.7"/>
    <s v="Sunday"/>
    <s v="5-10 min"/>
    <n v="1"/>
    <s v="Above 1.2"/>
  </r>
  <r>
    <s v="RF001166"/>
    <d v="2026-01-11T16:20:00"/>
    <d v="2026-01-11T00:00:00"/>
    <n v="16"/>
    <x v="1"/>
    <x v="1"/>
    <n v="2.8"/>
    <n v="75.11"/>
    <n v="76.06"/>
    <n v="1"/>
    <n v="3.7"/>
    <n v="7.7"/>
    <n v="91"/>
    <s v="Low"/>
    <n v="1.2230000000000001"/>
    <x v="0"/>
    <s v=""/>
    <n v="4.72"/>
    <n v="0"/>
    <n v="0.95"/>
    <n v="4"/>
    <s v="Sunday"/>
    <s v="0-5 min"/>
    <n v="1"/>
    <s v="Above 1.2"/>
  </r>
  <r>
    <s v="RF001167"/>
    <d v="2026-01-11T16:33:00"/>
    <d v="2026-01-11T00:00:00"/>
    <n v="16"/>
    <x v="1"/>
    <x v="0"/>
    <n v="5.0999999999999996"/>
    <n v="118.6"/>
    <n v="117.25"/>
    <n v="1"/>
    <n v="5.3"/>
    <n v="9.8000000000000007"/>
    <n v="70"/>
    <s v="Low"/>
    <n v="0.98699999999999999"/>
    <x v="0"/>
    <s v=""/>
    <n v="4.8099999999999996"/>
    <n v="24"/>
    <n v="-1.35"/>
    <n v="4.5"/>
    <s v="Sunday"/>
    <s v="5-10 min"/>
    <n v="1"/>
    <s v="Between 0.8-1.0"/>
  </r>
  <r>
    <s v="RF001168"/>
    <d v="2026-01-11T16:40:00"/>
    <d v="2026-01-11T00:00:00"/>
    <n v="16"/>
    <x v="3"/>
    <x v="0"/>
    <n v="13.5"/>
    <n v="262.61"/>
    <n v="262.08"/>
    <n v="1"/>
    <n v="5.3"/>
    <n v="4.7"/>
    <n v="59"/>
    <s v="Low"/>
    <n v="1.665"/>
    <x v="0"/>
    <s v=""/>
    <n v="4.91"/>
    <n v="9"/>
    <n v="-0.53"/>
    <n v="-0.6"/>
    <s v="Sunday"/>
    <s v="5-10 min"/>
    <n v="1"/>
    <s v="Above 1.2"/>
  </r>
  <r>
    <s v="RF001169"/>
    <d v="2026-01-11T16:46:00"/>
    <d v="2026-01-11T00:00:00"/>
    <n v="16"/>
    <x v="3"/>
    <x v="1"/>
    <n v="6"/>
    <n v="140.56"/>
    <n v="144.15"/>
    <n v="1.1000000000000001"/>
    <n v="3.5"/>
    <n v="9.1999999999999993"/>
    <n v="54"/>
    <s v="Low"/>
    <n v="1.1779999999999999"/>
    <x v="0"/>
    <s v=""/>
    <n v="4.71"/>
    <n v="0"/>
    <n v="3.59"/>
    <n v="5.7"/>
    <s v="Sunday"/>
    <s v="0-5 min"/>
    <n v="1"/>
    <s v="Between 1.0-1.2"/>
  </r>
  <r>
    <s v="RF001170"/>
    <d v="2026-01-11T16:48:00"/>
    <d v="2026-01-11T00:00:00"/>
    <n v="16"/>
    <x v="2"/>
    <x v="0"/>
    <n v="1.9"/>
    <n v="70.819999999999993"/>
    <n v="68.319999999999993"/>
    <n v="1"/>
    <n v="5.6"/>
    <n v="5.2"/>
    <n v="99"/>
    <s v="Medium"/>
    <n v="1.0209999999999999"/>
    <x v="0"/>
    <s v=""/>
    <n v="4.83"/>
    <n v="1"/>
    <n v="-2.5"/>
    <n v="-0.4"/>
    <s v="Sunday"/>
    <s v="5-10 min"/>
    <n v="1"/>
    <s v="Between 1.0-1.2"/>
  </r>
  <r>
    <s v="RF001171"/>
    <d v="2026-01-11T16:50:00"/>
    <d v="2026-01-11T00:00:00"/>
    <n v="16"/>
    <x v="4"/>
    <x v="0"/>
    <n v="3.5"/>
    <n v="81.040000000000006"/>
    <n v="79.72"/>
    <n v="1"/>
    <n v="3.1"/>
    <n v="1"/>
    <n v="50"/>
    <s v="Low"/>
    <n v="1.3620000000000001"/>
    <x v="0"/>
    <s v=""/>
    <n v="5"/>
    <n v="31"/>
    <n v="-1.32"/>
    <n v="-2.1"/>
    <s v="Sunday"/>
    <s v="0-5 min"/>
    <n v="1"/>
    <s v="Above 1.2"/>
  </r>
  <r>
    <s v="RF001172"/>
    <d v="2026-01-11T16:54:00"/>
    <d v="2026-01-11T00:00:00"/>
    <n v="16"/>
    <x v="3"/>
    <x v="1"/>
    <n v="17.5"/>
    <n v="281.70999999999998"/>
    <m/>
    <n v="1"/>
    <n v="4.8"/>
    <n v="6.3"/>
    <n v="60"/>
    <s v="Low"/>
    <n v="2.081"/>
    <x v="1"/>
    <s v="Driver unavailable"/>
    <n v="4.91"/>
    <n v="0"/>
    <m/>
    <n v="1.5"/>
    <s v="Sunday"/>
    <s v="0-5 min"/>
    <n v="0"/>
    <s v="Above 1.2"/>
  </r>
  <r>
    <s v="RF001173"/>
    <d v="2026-01-11T16:56:00"/>
    <d v="2026-01-11T00:00:00"/>
    <n v="16"/>
    <x v="3"/>
    <x v="0"/>
    <n v="13"/>
    <n v="242.21"/>
    <n v="233.36"/>
    <n v="1"/>
    <n v="3.6"/>
    <n v="6.1"/>
    <n v="59"/>
    <s v="Low"/>
    <n v="1.2150000000000001"/>
    <x v="0"/>
    <s v=""/>
    <n v="4.68"/>
    <n v="6"/>
    <n v="-8.85"/>
    <n v="2.5"/>
    <s v="Sunday"/>
    <s v="0-5 min"/>
    <n v="1"/>
    <s v="Above 1.2"/>
  </r>
  <r>
    <s v="RF001174"/>
    <d v="2026-01-11T17:05:00"/>
    <d v="2026-01-11T00:00:00"/>
    <n v="17"/>
    <x v="3"/>
    <x v="1"/>
    <n v="2.8"/>
    <n v="83.82"/>
    <n v="84.77"/>
    <n v="1"/>
    <n v="4.2"/>
    <n v="10.9"/>
    <n v="56"/>
    <s v="Low"/>
    <n v="1.0960000000000001"/>
    <x v="0"/>
    <s v=""/>
    <n v="4.8099999999999996"/>
    <n v="0"/>
    <n v="0.95"/>
    <n v="6.7"/>
    <s v="Sunday"/>
    <s v="0-5 min"/>
    <n v="1"/>
    <s v="Between 1.0-1.2"/>
  </r>
  <r>
    <s v="RF001175"/>
    <d v="2026-01-11T17:24:00"/>
    <d v="2026-01-11T00:00:00"/>
    <n v="17"/>
    <x v="3"/>
    <x v="0"/>
    <n v="15"/>
    <n v="254.52"/>
    <n v="264.79000000000002"/>
    <n v="1.1000000000000001"/>
    <n v="7.2"/>
    <n v="10.6"/>
    <n v="56"/>
    <s v="Low"/>
    <n v="1.1919999999999999"/>
    <x v="0"/>
    <s v=""/>
    <n v="5"/>
    <n v="9"/>
    <n v="10.27"/>
    <n v="3.4"/>
    <s v="Sunday"/>
    <s v="5-10 min"/>
    <n v="1"/>
    <s v="Between 1.0-1.2"/>
  </r>
  <r>
    <s v="RF001176"/>
    <d v="2026-01-11T17:30:00"/>
    <d v="2026-01-11T00:00:00"/>
    <n v="17"/>
    <x v="4"/>
    <x v="0"/>
    <n v="9.9"/>
    <n v="190.04"/>
    <m/>
    <n v="1"/>
    <n v="7.1"/>
    <m/>
    <n v="52"/>
    <s v="Low"/>
    <n v="1.238"/>
    <x v="3"/>
    <s v="No driver available"/>
    <n v="4.8600000000000003"/>
    <n v="20"/>
    <m/>
    <m/>
    <s v="Sunday"/>
    <s v="5-10 min"/>
    <n v="0"/>
    <s v="Above 1.2"/>
  </r>
  <r>
    <s v="RF001177"/>
    <d v="2026-01-11T17:46:00"/>
    <d v="2026-01-11T00:00:00"/>
    <n v="17"/>
    <x v="2"/>
    <x v="0"/>
    <n v="16.5"/>
    <n v="401.36"/>
    <m/>
    <n v="1.3"/>
    <n v="7.5"/>
    <n v="12.2"/>
    <n v="80"/>
    <s v="High"/>
    <n v="0.60099999999999998"/>
    <x v="2"/>
    <s v="ETA too high"/>
    <n v="4.68"/>
    <n v="14"/>
    <m/>
    <n v="4.7"/>
    <s v="Sunday"/>
    <s v="5-10 min"/>
    <n v="0"/>
    <s v="Below 0.8"/>
  </r>
  <r>
    <s v="RF001178"/>
    <d v="2026-01-11T17:54:00"/>
    <d v="2026-01-11T00:00:00"/>
    <n v="17"/>
    <x v="3"/>
    <x v="0"/>
    <n v="1.3"/>
    <n v="55.07"/>
    <n v="53.56"/>
    <n v="1"/>
    <n v="7.9"/>
    <n v="7"/>
    <n v="58"/>
    <s v="Low"/>
    <n v="1.5920000000000001"/>
    <x v="0"/>
    <s v=""/>
    <n v="5"/>
    <n v="9"/>
    <n v="-1.51"/>
    <n v="-0.9"/>
    <s v="Sunday"/>
    <s v="5-10 min"/>
    <n v="1"/>
    <s v="Above 1.2"/>
  </r>
  <r>
    <s v="RF001179"/>
    <d v="2026-01-11T18:00:00"/>
    <d v="2026-01-11T00:00:00"/>
    <n v="18"/>
    <x v="3"/>
    <x v="0"/>
    <n v="3.7"/>
    <n v="95.68"/>
    <n v="95.58"/>
    <n v="1.1000000000000001"/>
    <n v="8.1"/>
    <n v="10.5"/>
    <n v="43"/>
    <s v="Low"/>
    <n v="0.80200000000000005"/>
    <x v="0"/>
    <s v=""/>
    <n v="4.99"/>
    <n v="10"/>
    <n v="-0.1"/>
    <n v="2.4"/>
    <s v="Sunday"/>
    <s v="5-10 min"/>
    <n v="1"/>
    <s v="Between 0.8-1.0"/>
  </r>
  <r>
    <s v="RF001180"/>
    <d v="2026-01-11T18:29:00"/>
    <d v="2026-01-11T00:00:00"/>
    <n v="18"/>
    <x v="3"/>
    <x v="0"/>
    <n v="10.4"/>
    <n v="213.83"/>
    <n v="221.54"/>
    <n v="1.1000000000000001"/>
    <n v="7.6"/>
    <n v="6.5"/>
    <n v="35"/>
    <s v="Low"/>
    <n v="0.83899999999999997"/>
    <x v="0"/>
    <s v=""/>
    <n v="4.97"/>
    <n v="2"/>
    <n v="7.71"/>
    <n v="-1.1000000000000001"/>
    <s v="Sunday"/>
    <s v="5-10 min"/>
    <n v="1"/>
    <s v="Between 0.8-1.0"/>
  </r>
  <r>
    <s v="RF001181"/>
    <d v="2026-01-11T18:37:00"/>
    <d v="2026-01-11T00:00:00"/>
    <n v="18"/>
    <x v="0"/>
    <x v="0"/>
    <n v="7.9"/>
    <n v="220.98"/>
    <n v="212.73"/>
    <n v="1.4"/>
    <n v="7.3"/>
    <n v="8.6"/>
    <n v="119"/>
    <s v="High"/>
    <n v="0.76700000000000002"/>
    <x v="0"/>
    <s v=""/>
    <n v="4.6500000000000004"/>
    <n v="6"/>
    <n v="-8.25"/>
    <n v="1.3"/>
    <s v="Sunday"/>
    <s v="5-10 min"/>
    <n v="1"/>
    <s v="Below 0.8"/>
  </r>
  <r>
    <s v="RF001182"/>
    <d v="2026-01-11T18:56:00"/>
    <d v="2026-01-11T00:00:00"/>
    <n v="18"/>
    <x v="1"/>
    <x v="0"/>
    <n v="15.6"/>
    <n v="321.8"/>
    <m/>
    <n v="1.2"/>
    <n v="8.6999999999999993"/>
    <n v="9.8000000000000007"/>
    <n v="66"/>
    <s v="Medium"/>
    <n v="0.69"/>
    <x v="2"/>
    <s v="Pickup issue"/>
    <n v="4.5599999999999996"/>
    <n v="22"/>
    <m/>
    <n v="1.1000000000000001"/>
    <s v="Sunday"/>
    <s v="5-10 min"/>
    <n v="0"/>
    <s v="Below 0.8"/>
  </r>
  <r>
    <s v="RF001183"/>
    <d v="2026-01-11T19:12:00"/>
    <d v="2026-01-11T00:00:00"/>
    <n v="19"/>
    <x v="2"/>
    <x v="0"/>
    <n v="11.6"/>
    <n v="304.62"/>
    <m/>
    <n v="1.3"/>
    <n v="7.1"/>
    <m/>
    <n v="84"/>
    <s v="High"/>
    <n v="0.63200000000000001"/>
    <x v="3"/>
    <s v="No driver available"/>
    <n v="4.97"/>
    <n v="3"/>
    <m/>
    <m/>
    <s v="Sunday"/>
    <s v="5-10 min"/>
    <n v="0"/>
    <s v="Below 0.8"/>
  </r>
  <r>
    <s v="RF001184"/>
    <d v="2026-01-11T19:26:00"/>
    <d v="2026-01-11T00:00:00"/>
    <n v="19"/>
    <x v="1"/>
    <x v="1"/>
    <n v="1.2"/>
    <n v="72.010000000000005"/>
    <m/>
    <n v="1.3"/>
    <n v="9.1"/>
    <n v="15"/>
    <n v="58"/>
    <s v="High"/>
    <n v="0.51600000000000001"/>
    <x v="1"/>
    <s v="Driver unavailable"/>
    <n v="4.5599999999999996"/>
    <n v="0"/>
    <m/>
    <n v="5.9"/>
    <s v="Sunday"/>
    <s v="5-10 min"/>
    <n v="0"/>
    <s v="Below 0.8"/>
  </r>
  <r>
    <s v="RF001185"/>
    <d v="2026-01-11T19:33:00"/>
    <d v="2026-01-11T00:00:00"/>
    <n v="19"/>
    <x v="0"/>
    <x v="1"/>
    <n v="8.8000000000000007"/>
    <n v="258.12"/>
    <m/>
    <n v="1.4"/>
    <n v="11.6"/>
    <n v="16.7"/>
    <n v="92"/>
    <s v="High"/>
    <n v="0.53500000000000003"/>
    <x v="2"/>
    <s v="Fare too high"/>
    <n v="4.41"/>
    <n v="0"/>
    <m/>
    <n v="5.0999999999999996"/>
    <s v="Sunday"/>
    <s v="10-15 min"/>
    <n v="0"/>
    <s v="Below 0.8"/>
  </r>
  <r>
    <s v="RF001186"/>
    <d v="2026-01-11T19:41:00"/>
    <d v="2026-01-11T00:00:00"/>
    <n v="19"/>
    <x v="2"/>
    <x v="1"/>
    <n v="12.2"/>
    <n v="337.96"/>
    <m/>
    <n v="1.4"/>
    <n v="10.4"/>
    <n v="11.5"/>
    <n v="91"/>
    <s v="High"/>
    <n v="0.61"/>
    <x v="2"/>
    <s v="Pickup issue"/>
    <n v="4.8499999999999996"/>
    <n v="0"/>
    <m/>
    <n v="1.1000000000000001"/>
    <s v="Sunday"/>
    <s v="10-15 min"/>
    <n v="0"/>
    <s v="Below 0.8"/>
  </r>
  <r>
    <s v="RF001187"/>
    <d v="2026-01-11T20:07:00"/>
    <d v="2026-01-11T00:00:00"/>
    <n v="20"/>
    <x v="2"/>
    <x v="0"/>
    <n v="2.4"/>
    <n v="95.69"/>
    <n v="95.85"/>
    <n v="1.3"/>
    <n v="5.7"/>
    <n v="5.6"/>
    <n v="96"/>
    <s v="Medium"/>
    <n v="0.76"/>
    <x v="0"/>
    <s v=""/>
    <n v="5"/>
    <n v="30"/>
    <n v="0.16"/>
    <n v="-0.1"/>
    <s v="Sunday"/>
    <s v="5-10 min"/>
    <n v="1"/>
    <s v="Below 0.8"/>
  </r>
  <r>
    <s v="RF001188"/>
    <d v="2026-01-11T20:26:00"/>
    <d v="2026-01-11T00:00:00"/>
    <n v="20"/>
    <x v="0"/>
    <x v="0"/>
    <n v="6.5"/>
    <n v="218.64"/>
    <n v="216.91"/>
    <n v="1.5"/>
    <n v="10.9"/>
    <n v="15.6"/>
    <n v="89"/>
    <s v="High"/>
    <n v="0.52800000000000002"/>
    <x v="0"/>
    <s v=""/>
    <n v="4.4400000000000004"/>
    <n v="13"/>
    <n v="-1.73"/>
    <n v="4.7"/>
    <s v="Sunday"/>
    <s v="10-15 min"/>
    <n v="1"/>
    <s v="Below 0.8"/>
  </r>
  <r>
    <s v="RF001189"/>
    <d v="2026-01-11T20:30:00"/>
    <d v="2026-01-11T00:00:00"/>
    <n v="20"/>
    <x v="1"/>
    <x v="0"/>
    <n v="2.7"/>
    <n v="81.67"/>
    <n v="80.8"/>
    <n v="1"/>
    <n v="4.7"/>
    <n v="6.4"/>
    <n v="75"/>
    <s v="Medium"/>
    <n v="0.69899999999999995"/>
    <x v="0"/>
    <s v=""/>
    <n v="5"/>
    <n v="1"/>
    <n v="-0.87"/>
    <n v="1.7"/>
    <s v="Sunday"/>
    <s v="0-5 min"/>
    <n v="1"/>
    <s v="Below 0.8"/>
  </r>
  <r>
    <s v="RF001190"/>
    <d v="2026-01-11T20:36:00"/>
    <d v="2026-01-11T00:00:00"/>
    <n v="20"/>
    <x v="1"/>
    <x v="1"/>
    <n v="7.6"/>
    <n v="145.07"/>
    <n v="139.80000000000001"/>
    <n v="1"/>
    <n v="6.2"/>
    <n v="11"/>
    <n v="82"/>
    <s v="Medium"/>
    <n v="0.85"/>
    <x v="0"/>
    <s v=""/>
    <n v="4.57"/>
    <n v="0"/>
    <n v="-5.27"/>
    <n v="4.8"/>
    <s v="Sunday"/>
    <s v="5-10 min"/>
    <n v="1"/>
    <s v="Between 0.8-1.0"/>
  </r>
  <r>
    <s v="RF001191"/>
    <d v="2026-01-11T20:55:00"/>
    <d v="2026-01-11T00:00:00"/>
    <n v="20"/>
    <x v="2"/>
    <x v="0"/>
    <n v="5"/>
    <n v="160.02000000000001"/>
    <n v="156.78"/>
    <n v="1.4"/>
    <n v="9.6999999999999993"/>
    <n v="3.7"/>
    <n v="96"/>
    <s v="High"/>
    <n v="0.71799999999999997"/>
    <x v="0"/>
    <s v=""/>
    <n v="4.8099999999999996"/>
    <n v="5"/>
    <n v="-3.24"/>
    <n v="-6"/>
    <s v="Sunday"/>
    <s v="5-10 min"/>
    <n v="1"/>
    <s v="Below 0.8"/>
  </r>
  <r>
    <s v="RF001192"/>
    <d v="2026-01-11T22:07:00"/>
    <d v="2026-01-11T00:00:00"/>
    <n v="22"/>
    <x v="0"/>
    <x v="1"/>
    <n v="5.9"/>
    <n v="129.21"/>
    <n v="123.47"/>
    <n v="1.1000000000000001"/>
    <n v="4.2"/>
    <n v="5.3"/>
    <n v="120"/>
    <s v="High"/>
    <n v="0.83499999999999996"/>
    <x v="0"/>
    <s v=""/>
    <n v="4.96"/>
    <n v="0"/>
    <n v="-5.74"/>
    <n v="1.1000000000000001"/>
    <s v="Sunday"/>
    <s v="0-5 min"/>
    <n v="1"/>
    <s v="Between 0.8-1.0"/>
  </r>
  <r>
    <s v="RF001193"/>
    <d v="2026-01-11T22:32:00"/>
    <d v="2026-01-11T00:00:00"/>
    <n v="22"/>
    <x v="0"/>
    <x v="0"/>
    <n v="12.2"/>
    <n v="317.06"/>
    <m/>
    <n v="1.3"/>
    <n v="7.4"/>
    <n v="12.3"/>
    <n v="127"/>
    <s v="High"/>
    <n v="0.754"/>
    <x v="2"/>
    <s v="Fare too high"/>
    <n v="4.71"/>
    <n v="6"/>
    <m/>
    <n v="4.9000000000000004"/>
    <s v="Sunday"/>
    <s v="5-10 min"/>
    <n v="0"/>
    <s v="Below 0.8"/>
  </r>
  <r>
    <s v="RF001194"/>
    <d v="2026-01-11T22:51:00"/>
    <d v="2026-01-11T00:00:00"/>
    <n v="22"/>
    <x v="1"/>
    <x v="0"/>
    <n v="4.0999999999999996"/>
    <n v="101.64"/>
    <n v="99.67"/>
    <n v="1.1000000000000001"/>
    <n v="6.6"/>
    <n v="3.9"/>
    <n v="89"/>
    <s v="Medium"/>
    <n v="0.85799999999999998"/>
    <x v="0"/>
    <s v=""/>
    <n v="4.8600000000000003"/>
    <n v="3"/>
    <n v="-1.97"/>
    <n v="-2.7"/>
    <s v="Sunday"/>
    <s v="5-10 min"/>
    <n v="1"/>
    <s v="Between 0.8-1.0"/>
  </r>
  <r>
    <s v="RF001195"/>
    <d v="2026-01-11T22:56:00"/>
    <d v="2026-01-11T00:00:00"/>
    <n v="22"/>
    <x v="0"/>
    <x v="0"/>
    <n v="4.5999999999999996"/>
    <n v="106.2"/>
    <n v="108.02"/>
    <n v="1"/>
    <n v="7.9"/>
    <n v="4.4000000000000004"/>
    <n v="134"/>
    <s v="Medium"/>
    <n v="0.95399999999999996"/>
    <x v="0"/>
    <s v=""/>
    <n v="4.66"/>
    <n v="7"/>
    <n v="1.82"/>
    <n v="-3.5"/>
    <s v="Sunday"/>
    <s v="5-10 min"/>
    <n v="1"/>
    <s v="Between 0.8-1.0"/>
  </r>
  <r>
    <s v="RF001196"/>
    <d v="2026-01-11T23:00:00"/>
    <d v="2026-01-11T00:00:00"/>
    <n v="23"/>
    <x v="3"/>
    <x v="0"/>
    <n v="4.8"/>
    <n v="107.83"/>
    <n v="111.51"/>
    <n v="1"/>
    <n v="3.3"/>
    <n v="1"/>
    <n v="64"/>
    <s v="Low"/>
    <n v="1.4750000000000001"/>
    <x v="0"/>
    <s v=""/>
    <n v="4.92"/>
    <n v="5"/>
    <n v="3.68"/>
    <n v="-2.2999999999999998"/>
    <s v="Sunday"/>
    <s v="0-5 min"/>
    <n v="1"/>
    <s v="Above 1.2"/>
  </r>
  <r>
    <s v="RF001197"/>
    <d v="2026-01-11T23:09:00"/>
    <d v="2026-01-11T00:00:00"/>
    <n v="23"/>
    <x v="2"/>
    <x v="0"/>
    <n v="7.1"/>
    <n v="160.03"/>
    <n v="162.61000000000001"/>
    <n v="1.1000000000000001"/>
    <n v="6.9"/>
    <n v="8.1999999999999993"/>
    <n v="120"/>
    <s v="Medium"/>
    <n v="0.93500000000000005"/>
    <x v="0"/>
    <s v=""/>
    <n v="5"/>
    <n v="10"/>
    <n v="2.58"/>
    <n v="1.3"/>
    <s v="Sunday"/>
    <s v="5-10 min"/>
    <n v="1"/>
    <s v="Between 0.8-1.0"/>
  </r>
  <r>
    <s v="RF001198"/>
    <d v="2026-01-11T23:09:00"/>
    <d v="2026-01-11T00:00:00"/>
    <n v="23"/>
    <x v="0"/>
    <x v="1"/>
    <n v="4.2"/>
    <n v="126.83"/>
    <n v="128.76"/>
    <n v="1.2"/>
    <n v="4.5"/>
    <n v="3.5"/>
    <n v="131"/>
    <s v="High"/>
    <n v="0.83099999999999996"/>
    <x v="0"/>
    <s v=""/>
    <n v="4.68"/>
    <n v="0"/>
    <n v="1.93"/>
    <n v="-1"/>
    <s v="Sunday"/>
    <s v="0-5 min"/>
    <n v="1"/>
    <s v="Between 0.8-1.0"/>
  </r>
  <r>
    <s v="RF001199"/>
    <d v="2026-01-11T23:21:00"/>
    <d v="2026-01-11T00:00:00"/>
    <n v="23"/>
    <x v="3"/>
    <x v="1"/>
    <n v="3.1"/>
    <n v="86.1"/>
    <n v="88.65"/>
    <n v="1"/>
    <n v="3.6"/>
    <n v="5.6"/>
    <n v="56"/>
    <s v="Low"/>
    <n v="1.1279999999999999"/>
    <x v="0"/>
    <s v=""/>
    <n v="4.5999999999999996"/>
    <n v="0"/>
    <n v="2.5499999999999998"/>
    <n v="2"/>
    <s v="Sunday"/>
    <s v="0-5 min"/>
    <n v="1"/>
    <s v="Between 1.0-1.2"/>
  </r>
  <r>
    <s v="RF001200"/>
    <d v="2026-01-11T23:27:00"/>
    <d v="2026-01-11T00:00:00"/>
    <n v="23"/>
    <x v="4"/>
    <x v="0"/>
    <n v="10.5"/>
    <n v="236.92"/>
    <n v="237.24"/>
    <n v="1.1000000000000001"/>
    <n v="4.3"/>
    <n v="8"/>
    <n v="61"/>
    <s v="Low"/>
    <n v="1.383"/>
    <x v="0"/>
    <s v=""/>
    <n v="4.63"/>
    <n v="15"/>
    <n v="0.32"/>
    <n v="3.7"/>
    <s v="Sunday"/>
    <s v="0-5 min"/>
    <n v="1"/>
    <s v="Above 1.2"/>
  </r>
  <r>
    <s v="RF001201"/>
    <d v="2026-01-11T23:33:00"/>
    <d v="2026-01-11T00:00:00"/>
    <n v="23"/>
    <x v="1"/>
    <x v="1"/>
    <n v="4.5999999999999996"/>
    <n v="119.33"/>
    <n v="128.52000000000001"/>
    <n v="1.1000000000000001"/>
    <n v="5.2"/>
    <n v="4.2"/>
    <n v="88"/>
    <s v="Medium"/>
    <n v="0.85099999999999998"/>
    <x v="0"/>
    <s v=""/>
    <n v="4.82"/>
    <n v="0"/>
    <n v="9.19"/>
    <n v="-1"/>
    <s v="Sunday"/>
    <s v="5-10 min"/>
    <n v="1"/>
    <s v="Between 0.8-1.0"/>
  </r>
  <r>
    <s v="RF001202"/>
    <d v="2026-01-11T23:42:00"/>
    <d v="2026-01-11T00:00:00"/>
    <n v="23"/>
    <x v="1"/>
    <x v="0"/>
    <n v="5.4"/>
    <n v="125.11"/>
    <n v="128.05000000000001"/>
    <n v="1"/>
    <n v="6.4"/>
    <n v="8.8000000000000007"/>
    <n v="85"/>
    <s v="Medium"/>
    <n v="0.997"/>
    <x v="0"/>
    <s v=""/>
    <n v="4.5"/>
    <n v="13"/>
    <n v="2.94"/>
    <n v="2.4"/>
    <s v="Sunday"/>
    <s v="5-10 min"/>
    <n v="1"/>
    <s v="Between 0.8-1.0"/>
  </r>
  <r>
    <s v="RF001203"/>
    <d v="2026-01-12T00:08:00"/>
    <d v="2026-01-12T00:00:00"/>
    <n v="0"/>
    <x v="1"/>
    <x v="0"/>
    <n v="9.1999999999999993"/>
    <n v="159.1"/>
    <n v="156.32"/>
    <n v="1"/>
    <n v="9.3000000000000007"/>
    <n v="10.4"/>
    <n v="93"/>
    <s v="Low"/>
    <n v="1.3220000000000001"/>
    <x v="0"/>
    <s v=""/>
    <n v="4.84"/>
    <n v="4"/>
    <n v="-2.78"/>
    <n v="1.1000000000000001"/>
    <s v="Monday"/>
    <s v="5-10 min"/>
    <n v="1"/>
    <s v="Above 1.2"/>
  </r>
  <r>
    <s v="RF001204"/>
    <d v="2026-01-12T00:11:00"/>
    <d v="2026-01-12T00:00:00"/>
    <n v="0"/>
    <x v="0"/>
    <x v="0"/>
    <n v="3.8"/>
    <n v="105.49"/>
    <n v="103.6"/>
    <n v="1"/>
    <n v="4.2"/>
    <n v="1"/>
    <n v="128"/>
    <s v="Medium"/>
    <n v="1.107"/>
    <x v="0"/>
    <s v=""/>
    <n v="4.75"/>
    <n v="4"/>
    <n v="-1.89"/>
    <n v="-3.2"/>
    <s v="Monday"/>
    <s v="0-5 min"/>
    <n v="1"/>
    <s v="Between 1.0-1.2"/>
  </r>
  <r>
    <s v="RF001205"/>
    <d v="2026-01-12T01:07:00"/>
    <d v="2026-01-12T00:00:00"/>
    <n v="1"/>
    <x v="0"/>
    <x v="0"/>
    <n v="1.9"/>
    <n v="68.959999999999994"/>
    <n v="67.03"/>
    <n v="1"/>
    <n v="4.3"/>
    <n v="2.2000000000000002"/>
    <n v="110"/>
    <s v="Low"/>
    <n v="1.0900000000000001"/>
    <x v="0"/>
    <s v=""/>
    <n v="4.8"/>
    <n v="4"/>
    <n v="-1.93"/>
    <n v="-2.1"/>
    <s v="Monday"/>
    <s v="0-5 min"/>
    <n v="1"/>
    <s v="Between 1.0-1.2"/>
  </r>
  <r>
    <s v="RF001206"/>
    <d v="2026-01-12T01:09:00"/>
    <d v="2026-01-12T00:00:00"/>
    <n v="1"/>
    <x v="1"/>
    <x v="0"/>
    <n v="14.7"/>
    <n v="267.19"/>
    <n v="267.41000000000003"/>
    <n v="1"/>
    <n v="7.8"/>
    <n v="10.199999999999999"/>
    <n v="98"/>
    <s v="Medium"/>
    <n v="1.0860000000000001"/>
    <x v="0"/>
    <s v=""/>
    <n v="4.72"/>
    <n v="18"/>
    <n v="0.22"/>
    <n v="2.4"/>
    <s v="Monday"/>
    <s v="5-10 min"/>
    <n v="1"/>
    <s v="Between 1.0-1.2"/>
  </r>
  <r>
    <s v="RF001207"/>
    <d v="2026-01-12T01:29:00"/>
    <d v="2026-01-12T00:00:00"/>
    <n v="1"/>
    <x v="3"/>
    <x v="0"/>
    <n v="7.9"/>
    <n v="193.04"/>
    <m/>
    <n v="1.1000000000000001"/>
    <n v="9.3000000000000007"/>
    <m/>
    <n v="68"/>
    <s v="Low"/>
    <n v="2.036"/>
    <x v="3"/>
    <s v="No driver available"/>
    <n v="4.8600000000000003"/>
    <n v="3"/>
    <m/>
    <m/>
    <s v="Monday"/>
    <s v="5-10 min"/>
    <n v="0"/>
    <s v="Above 1.2"/>
  </r>
  <r>
    <s v="RF001208"/>
    <d v="2026-01-12T01:37:00"/>
    <d v="2026-01-12T00:00:00"/>
    <n v="1"/>
    <x v="0"/>
    <x v="0"/>
    <n v="5.9"/>
    <n v="138.1"/>
    <n v="137.06"/>
    <n v="1"/>
    <n v="3.9"/>
    <n v="1"/>
    <n v="140"/>
    <s v="Medium"/>
    <n v="1.2869999999999999"/>
    <x v="0"/>
    <s v=""/>
    <n v="4.55"/>
    <n v="18"/>
    <n v="-1.04"/>
    <n v="-2.9"/>
    <s v="Monday"/>
    <s v="0-5 min"/>
    <n v="1"/>
    <s v="Above 1.2"/>
  </r>
  <r>
    <s v="RF001209"/>
    <d v="2026-01-12T01:54:00"/>
    <d v="2026-01-12T00:00:00"/>
    <n v="1"/>
    <x v="0"/>
    <x v="0"/>
    <n v="6.3"/>
    <n v="160.21"/>
    <n v="145.51"/>
    <n v="1.2"/>
    <n v="6"/>
    <n v="6.5"/>
    <n v="121"/>
    <s v="Medium"/>
    <n v="0.873"/>
    <x v="0"/>
    <s v=""/>
    <n v="4.2"/>
    <n v="14"/>
    <n v="-14.7"/>
    <n v="0.5"/>
    <s v="Monday"/>
    <s v="5-10 min"/>
    <n v="1"/>
    <s v="Between 0.8-1.0"/>
  </r>
  <r>
    <s v="RF001210"/>
    <d v="2026-01-12T03:05:00"/>
    <d v="2026-01-12T00:00:00"/>
    <n v="3"/>
    <x v="2"/>
    <x v="1"/>
    <n v="16.7"/>
    <n v="285.44"/>
    <n v="298.06"/>
    <n v="1"/>
    <n v="2"/>
    <n v="1"/>
    <n v="131"/>
    <s v="Low"/>
    <n v="2.0720000000000001"/>
    <x v="0"/>
    <s v=""/>
    <n v="4.8600000000000003"/>
    <n v="0"/>
    <n v="12.62"/>
    <n v="-1"/>
    <s v="Monday"/>
    <s v="0-5 min"/>
    <n v="1"/>
    <s v="Above 1.2"/>
  </r>
  <r>
    <s v="RF001211"/>
    <d v="2026-01-12T03:18:00"/>
    <d v="2026-01-12T00:00:00"/>
    <n v="3"/>
    <x v="0"/>
    <x v="0"/>
    <n v="9.3000000000000007"/>
    <n v="181.52"/>
    <n v="180.91"/>
    <n v="1.1000000000000001"/>
    <n v="2.6"/>
    <n v="3.3"/>
    <n v="136"/>
    <s v="Medium"/>
    <n v="1.222"/>
    <x v="0"/>
    <s v=""/>
    <n v="4.46"/>
    <n v="21"/>
    <n v="-0.61"/>
    <n v="0.7"/>
    <s v="Monday"/>
    <s v="0-5 min"/>
    <n v="1"/>
    <s v="Above 1.2"/>
  </r>
  <r>
    <s v="RF001212"/>
    <d v="2026-01-12T03:20:00"/>
    <d v="2026-01-12T00:00:00"/>
    <n v="3"/>
    <x v="2"/>
    <x v="0"/>
    <n v="0.7"/>
    <n v="49.96"/>
    <n v="54.31"/>
    <n v="1"/>
    <n v="2"/>
    <n v="4.5999999999999996"/>
    <n v="120"/>
    <s v="Low"/>
    <n v="1.484"/>
    <x v="0"/>
    <s v=""/>
    <n v="4.76"/>
    <n v="13"/>
    <n v="4.3499999999999996"/>
    <n v="2.6"/>
    <s v="Monday"/>
    <s v="0-5 min"/>
    <n v="1"/>
    <s v="Above 1.2"/>
  </r>
  <r>
    <s v="RF001213"/>
    <d v="2026-01-12T03:22:00"/>
    <d v="2026-01-12T00:00:00"/>
    <n v="3"/>
    <x v="3"/>
    <x v="1"/>
    <n v="5.8"/>
    <n v="126.53"/>
    <n v="126.46"/>
    <n v="1"/>
    <n v="3.6"/>
    <n v="1"/>
    <n v="78"/>
    <s v="Low"/>
    <n v="2.0960000000000001"/>
    <x v="0"/>
    <s v=""/>
    <n v="4.5"/>
    <n v="0"/>
    <n v="-7.0000000000000007E-2"/>
    <n v="-2.6"/>
    <s v="Monday"/>
    <s v="0-5 min"/>
    <n v="1"/>
    <s v="Above 1.2"/>
  </r>
  <r>
    <s v="RF001214"/>
    <d v="2026-01-12T03:30:00"/>
    <d v="2026-01-12T00:00:00"/>
    <n v="3"/>
    <x v="1"/>
    <x v="1"/>
    <n v="6.3"/>
    <n v="151.16"/>
    <m/>
    <n v="1.1000000000000001"/>
    <n v="7.7"/>
    <n v="5.5"/>
    <n v="110"/>
    <s v="Low"/>
    <n v="2.0190000000000001"/>
    <x v="2"/>
    <s v="Fare too high"/>
    <n v="4.9000000000000004"/>
    <n v="0"/>
    <m/>
    <n v="-2.2000000000000002"/>
    <s v="Monday"/>
    <s v="5-10 min"/>
    <n v="0"/>
    <s v="Above 1.2"/>
  </r>
  <r>
    <s v="RF001215"/>
    <d v="2026-01-12T03:31:00"/>
    <d v="2026-01-12T00:00:00"/>
    <n v="3"/>
    <x v="0"/>
    <x v="0"/>
    <n v="5.9"/>
    <n v="136"/>
    <n v="130.88"/>
    <n v="1.1000000000000001"/>
    <n v="2.4"/>
    <n v="1"/>
    <n v="129"/>
    <s v="Low"/>
    <n v="1.266"/>
    <x v="0"/>
    <s v=""/>
    <n v="4.58"/>
    <n v="8"/>
    <n v="-5.12"/>
    <n v="-1.4"/>
    <s v="Monday"/>
    <s v="0-5 min"/>
    <n v="1"/>
    <s v="Above 1.2"/>
  </r>
  <r>
    <s v="RF001216"/>
    <d v="2026-01-12T03:33:00"/>
    <d v="2026-01-12T00:00:00"/>
    <n v="3"/>
    <x v="0"/>
    <x v="0"/>
    <n v="1"/>
    <n v="58.05"/>
    <n v="57.66"/>
    <n v="1"/>
    <n v="2.9"/>
    <n v="4.2"/>
    <n v="123"/>
    <s v="Medium"/>
    <n v="1.1359999999999999"/>
    <x v="0"/>
    <s v=""/>
    <n v="4.58"/>
    <n v="5"/>
    <n v="-0.39"/>
    <n v="1.3"/>
    <s v="Monday"/>
    <s v="0-5 min"/>
    <n v="1"/>
    <s v="Between 1.0-1.2"/>
  </r>
  <r>
    <s v="RF001217"/>
    <d v="2026-01-12T03:40:00"/>
    <d v="2026-01-12T00:00:00"/>
    <n v="3"/>
    <x v="1"/>
    <x v="0"/>
    <n v="2.2999999999999998"/>
    <n v="72.180000000000007"/>
    <n v="77.010000000000005"/>
    <n v="1"/>
    <n v="5.2"/>
    <n v="8.3000000000000007"/>
    <n v="104"/>
    <s v="Low"/>
    <n v="1.4390000000000001"/>
    <x v="0"/>
    <s v=""/>
    <n v="4.88"/>
    <n v="29"/>
    <n v="4.83"/>
    <n v="3.1"/>
    <s v="Monday"/>
    <s v="5-10 min"/>
    <n v="1"/>
    <s v="Above 1.2"/>
  </r>
  <r>
    <s v="RF001218"/>
    <d v="2026-01-12T03:42:00"/>
    <d v="2026-01-12T00:00:00"/>
    <n v="3"/>
    <x v="2"/>
    <x v="0"/>
    <n v="1.3"/>
    <n v="63.98"/>
    <n v="64.510000000000005"/>
    <n v="1.1000000000000001"/>
    <n v="2"/>
    <n v="7.8"/>
    <n v="105"/>
    <s v="Medium"/>
    <n v="1.012"/>
    <x v="0"/>
    <s v=""/>
    <n v="4.84"/>
    <n v="6"/>
    <n v="0.53"/>
    <n v="5.8"/>
    <s v="Monday"/>
    <s v="0-5 min"/>
    <n v="1"/>
    <s v="Between 1.0-1.2"/>
  </r>
  <r>
    <s v="RF001219"/>
    <d v="2026-01-12T03:49:00"/>
    <d v="2026-01-12T00:00:00"/>
    <n v="3"/>
    <x v="0"/>
    <x v="0"/>
    <n v="18.399999999999999"/>
    <n v="285.73"/>
    <n v="296.79000000000002"/>
    <n v="1"/>
    <n v="4.9000000000000004"/>
    <n v="1.2"/>
    <n v="116"/>
    <s v="Low"/>
    <n v="1.647"/>
    <x v="0"/>
    <s v=""/>
    <n v="4.8600000000000003"/>
    <n v="4"/>
    <n v="11.06"/>
    <n v="-3.7"/>
    <s v="Monday"/>
    <s v="0-5 min"/>
    <n v="1"/>
    <s v="Above 1.2"/>
  </r>
  <r>
    <s v="RF001220"/>
    <d v="2026-01-12T03:52:00"/>
    <d v="2026-01-12T00:00:00"/>
    <n v="3"/>
    <x v="3"/>
    <x v="0"/>
    <n v="6"/>
    <n v="134.44999999999999"/>
    <n v="134.63"/>
    <n v="1"/>
    <n v="2"/>
    <n v="2.7"/>
    <n v="78"/>
    <s v="Low"/>
    <n v="2.1589999999999998"/>
    <x v="0"/>
    <s v=""/>
    <n v="4.5199999999999996"/>
    <n v="23"/>
    <n v="0.18"/>
    <n v="0.7"/>
    <s v="Monday"/>
    <s v="0-5 min"/>
    <n v="1"/>
    <s v="Above 1.2"/>
  </r>
  <r>
    <s v="RF001221"/>
    <d v="2026-01-12T03:52:00"/>
    <d v="2026-01-12T00:00:00"/>
    <n v="3"/>
    <x v="3"/>
    <x v="1"/>
    <n v="6.7"/>
    <n v="127.64"/>
    <n v="134.43"/>
    <n v="1"/>
    <n v="3.7"/>
    <n v="7.5"/>
    <n v="74"/>
    <s v="Low"/>
    <n v="2.073"/>
    <x v="0"/>
    <s v=""/>
    <n v="4.51"/>
    <n v="0"/>
    <n v="6.79"/>
    <n v="3.8"/>
    <s v="Monday"/>
    <s v="0-5 min"/>
    <n v="1"/>
    <s v="Above 1.2"/>
  </r>
  <r>
    <s v="RF001222"/>
    <d v="2026-01-12T04:02:00"/>
    <d v="2026-01-12T00:00:00"/>
    <n v="4"/>
    <x v="0"/>
    <x v="0"/>
    <n v="5.0999999999999996"/>
    <n v="120.73"/>
    <n v="124.21"/>
    <n v="1"/>
    <n v="2"/>
    <n v="3.7"/>
    <n v="122"/>
    <s v="Medium"/>
    <n v="1.139"/>
    <x v="0"/>
    <s v=""/>
    <n v="4.8499999999999996"/>
    <n v="4"/>
    <n v="3.48"/>
    <n v="1.7"/>
    <s v="Monday"/>
    <s v="0-5 min"/>
    <n v="1"/>
    <s v="Between 1.0-1.2"/>
  </r>
  <r>
    <s v="RF001223"/>
    <d v="2026-01-12T04:03:00"/>
    <d v="2026-01-12T00:00:00"/>
    <n v="4"/>
    <x v="1"/>
    <x v="0"/>
    <n v="1.5"/>
    <n v="64.94"/>
    <n v="63.24"/>
    <n v="1"/>
    <n v="2.7"/>
    <n v="1"/>
    <n v="110"/>
    <s v="Low"/>
    <n v="1.573"/>
    <x v="0"/>
    <s v=""/>
    <n v="4.66"/>
    <n v="2"/>
    <n v="-1.7"/>
    <n v="-1.7"/>
    <s v="Monday"/>
    <s v="0-5 min"/>
    <n v="1"/>
    <s v="Above 1.2"/>
  </r>
  <r>
    <s v="RF001224"/>
    <d v="2026-01-12T04:07:00"/>
    <d v="2026-01-12T00:00:00"/>
    <n v="4"/>
    <x v="0"/>
    <x v="0"/>
    <n v="2.8"/>
    <n v="93.79"/>
    <m/>
    <n v="1.1000000000000001"/>
    <n v="4"/>
    <m/>
    <n v="116"/>
    <s v="Low"/>
    <n v="1.224"/>
    <x v="3"/>
    <s v="No driver available"/>
    <n v="4.4800000000000004"/>
    <n v="3"/>
    <m/>
    <m/>
    <s v="Monday"/>
    <s v="0-5 min"/>
    <n v="0"/>
    <s v="Above 1.2"/>
  </r>
  <r>
    <s v="RF001225"/>
    <d v="2026-01-12T04:13:00"/>
    <d v="2026-01-12T00:00:00"/>
    <n v="4"/>
    <x v="1"/>
    <x v="0"/>
    <n v="3.1"/>
    <n v="88.13"/>
    <m/>
    <n v="1"/>
    <n v="4"/>
    <n v="7.8"/>
    <n v="107"/>
    <s v="Low"/>
    <n v="2.12"/>
    <x v="2"/>
    <s v="ETA too high"/>
    <n v="4.75"/>
    <n v="4"/>
    <m/>
    <n v="3.8"/>
    <s v="Monday"/>
    <s v="0-5 min"/>
    <n v="0"/>
    <s v="Above 1.2"/>
  </r>
  <r>
    <s v="RF001226"/>
    <d v="2026-01-12T04:38:00"/>
    <d v="2026-01-12T00:00:00"/>
    <n v="4"/>
    <x v="0"/>
    <x v="0"/>
    <n v="18.5"/>
    <n v="354.63"/>
    <n v="328.75"/>
    <n v="1"/>
    <n v="3.8"/>
    <n v="4.7"/>
    <n v="123"/>
    <s v="Medium"/>
    <n v="1.1020000000000001"/>
    <x v="0"/>
    <s v=""/>
    <n v="5"/>
    <n v="14"/>
    <n v="-25.88"/>
    <n v="0.9"/>
    <s v="Monday"/>
    <s v="0-5 min"/>
    <n v="1"/>
    <s v="Between 1.0-1.2"/>
  </r>
  <r>
    <s v="RF001227"/>
    <d v="2026-01-12T04:43:00"/>
    <d v="2026-01-12T00:00:00"/>
    <n v="4"/>
    <x v="1"/>
    <x v="0"/>
    <n v="5.2"/>
    <n v="144.02000000000001"/>
    <n v="140.63"/>
    <n v="1.1000000000000001"/>
    <n v="8.9"/>
    <n v="11.7"/>
    <n v="110"/>
    <s v="Low"/>
    <n v="1.921"/>
    <x v="0"/>
    <s v=""/>
    <n v="4.6399999999999997"/>
    <n v="3"/>
    <n v="-3.39"/>
    <n v="2.8"/>
    <s v="Monday"/>
    <s v="5-10 min"/>
    <n v="1"/>
    <s v="Above 1.2"/>
  </r>
  <r>
    <s v="RF001228"/>
    <d v="2026-01-12T04:48:00"/>
    <d v="2026-01-12T00:00:00"/>
    <n v="4"/>
    <x v="3"/>
    <x v="0"/>
    <n v="3.7"/>
    <n v="87.86"/>
    <n v="82.77"/>
    <n v="1"/>
    <n v="5.7"/>
    <n v="9.3000000000000007"/>
    <n v="68"/>
    <s v="Low"/>
    <n v="1.6659999999999999"/>
    <x v="0"/>
    <s v=""/>
    <n v="4.55"/>
    <n v="1"/>
    <n v="-5.09"/>
    <n v="3.6"/>
    <s v="Monday"/>
    <s v="5-10 min"/>
    <n v="1"/>
    <s v="Above 1.2"/>
  </r>
  <r>
    <s v="RF001229"/>
    <d v="2026-01-12T04:54:00"/>
    <d v="2026-01-12T00:00:00"/>
    <n v="4"/>
    <x v="3"/>
    <x v="1"/>
    <n v="11.7"/>
    <n v="233.33"/>
    <n v="240.83"/>
    <n v="1.1000000000000001"/>
    <n v="2"/>
    <n v="1"/>
    <n v="70"/>
    <s v="Low"/>
    <n v="2.2000000000000002"/>
    <x v="0"/>
    <s v=""/>
    <n v="4.6100000000000003"/>
    <n v="0"/>
    <n v="7.5"/>
    <n v="-1"/>
    <s v="Monday"/>
    <s v="0-5 min"/>
    <n v="1"/>
    <s v="Above 1.2"/>
  </r>
  <r>
    <s v="RF001230"/>
    <d v="2026-01-12T05:09:00"/>
    <d v="2026-01-12T00:00:00"/>
    <n v="5"/>
    <x v="3"/>
    <x v="0"/>
    <n v="4.5999999999999996"/>
    <n v="103.84"/>
    <m/>
    <n v="1"/>
    <n v="2"/>
    <n v="1"/>
    <n v="60"/>
    <s v="Low"/>
    <n v="1.3680000000000001"/>
    <x v="2"/>
    <s v="Fare too high"/>
    <n v="4.5599999999999996"/>
    <n v="4"/>
    <m/>
    <n v="-1"/>
    <s v="Monday"/>
    <s v="0-5 min"/>
    <n v="0"/>
    <s v="Above 1.2"/>
  </r>
  <r>
    <s v="RF001231"/>
    <d v="2026-01-12T05:43:00"/>
    <d v="2026-01-12T00:00:00"/>
    <n v="5"/>
    <x v="4"/>
    <x v="1"/>
    <n v="1.9"/>
    <n v="60.41"/>
    <m/>
    <n v="1"/>
    <n v="7.1"/>
    <m/>
    <n v="69"/>
    <s v="Low"/>
    <n v="2.2000000000000002"/>
    <x v="3"/>
    <s v="No driver available"/>
    <n v="4.93"/>
    <n v="0"/>
    <m/>
    <m/>
    <s v="Monday"/>
    <s v="5-10 min"/>
    <n v="0"/>
    <s v="Above 1.2"/>
  </r>
  <r>
    <s v="RF001232"/>
    <d v="2026-01-12T05:43:00"/>
    <d v="2026-01-12T00:00:00"/>
    <n v="5"/>
    <x v="1"/>
    <x v="0"/>
    <n v="2.7"/>
    <n v="78.7"/>
    <n v="78.44"/>
    <n v="1"/>
    <n v="4.3"/>
    <n v="4.8"/>
    <n v="96"/>
    <s v="Low"/>
    <n v="1.3580000000000001"/>
    <x v="0"/>
    <s v=""/>
    <n v="5"/>
    <n v="27"/>
    <n v="-0.26"/>
    <n v="0.5"/>
    <s v="Monday"/>
    <s v="0-5 min"/>
    <n v="1"/>
    <s v="Above 1.2"/>
  </r>
  <r>
    <s v="RF001233"/>
    <d v="2026-01-12T05:50:00"/>
    <d v="2026-01-12T00:00:00"/>
    <n v="5"/>
    <x v="2"/>
    <x v="1"/>
    <n v="11.6"/>
    <n v="224.57"/>
    <n v="226.48"/>
    <n v="1"/>
    <n v="6.9"/>
    <n v="7.5"/>
    <n v="126"/>
    <s v="Low"/>
    <n v="1.423"/>
    <x v="0"/>
    <s v=""/>
    <n v="4.82"/>
    <n v="0"/>
    <n v="1.91"/>
    <n v="0.6"/>
    <s v="Monday"/>
    <s v="5-10 min"/>
    <n v="1"/>
    <s v="Above 1.2"/>
  </r>
  <r>
    <s v="RF001234"/>
    <d v="2026-01-12T06:42:00"/>
    <d v="2026-01-12T00:00:00"/>
    <n v="6"/>
    <x v="0"/>
    <x v="0"/>
    <n v="3.9"/>
    <n v="107.35"/>
    <m/>
    <n v="1"/>
    <n v="6.6"/>
    <n v="10.1"/>
    <n v="130"/>
    <s v="Medium"/>
    <n v="1.2"/>
    <x v="1"/>
    <s v="Pickup too far"/>
    <n v="4.79"/>
    <n v="33"/>
    <m/>
    <n v="3.5"/>
    <s v="Monday"/>
    <s v="5-10 min"/>
    <n v="0"/>
    <s v="Between 1.0-1.2"/>
  </r>
  <r>
    <s v="RF001235"/>
    <d v="2026-01-12T06:45:00"/>
    <d v="2026-01-12T00:00:00"/>
    <n v="6"/>
    <x v="3"/>
    <x v="0"/>
    <n v="7.2"/>
    <n v="157.6"/>
    <m/>
    <n v="1"/>
    <n v="3.9"/>
    <n v="2.4"/>
    <n v="66"/>
    <s v="Low"/>
    <n v="1.754"/>
    <x v="1"/>
    <s v="Driver unavailable"/>
    <n v="4.72"/>
    <n v="7"/>
    <m/>
    <n v="-1.5"/>
    <s v="Monday"/>
    <s v="0-5 min"/>
    <n v="0"/>
    <s v="Above 1.2"/>
  </r>
  <r>
    <s v="RF001236"/>
    <d v="2026-01-12T07:06:00"/>
    <d v="2026-01-12T00:00:00"/>
    <n v="7"/>
    <x v="0"/>
    <x v="1"/>
    <n v="5.2"/>
    <n v="139.79"/>
    <n v="138.69999999999999"/>
    <n v="1.3"/>
    <n v="7.3"/>
    <n v="12.7"/>
    <n v="98"/>
    <s v="High"/>
    <n v="0.67600000000000005"/>
    <x v="0"/>
    <s v=""/>
    <n v="5"/>
    <n v="0"/>
    <n v="-1.0900000000000001"/>
    <n v="5.4"/>
    <s v="Monday"/>
    <s v="5-10 min"/>
    <n v="1"/>
    <s v="Below 0.8"/>
  </r>
  <r>
    <s v="RF001237"/>
    <d v="2026-01-12T07:21:00"/>
    <d v="2026-01-12T00:00:00"/>
    <n v="7"/>
    <x v="3"/>
    <x v="0"/>
    <n v="9.8000000000000007"/>
    <n v="179.86"/>
    <m/>
    <n v="1"/>
    <n v="3.5"/>
    <n v="8.6"/>
    <n v="65"/>
    <s v="Low"/>
    <n v="2.1549999999999998"/>
    <x v="2"/>
    <s v="ETA too high"/>
    <n v="4.92"/>
    <n v="4"/>
    <m/>
    <n v="5.0999999999999996"/>
    <s v="Monday"/>
    <s v="0-5 min"/>
    <n v="0"/>
    <s v="Above 1.2"/>
  </r>
  <r>
    <s v="RF001238"/>
    <d v="2026-01-12T07:26:00"/>
    <d v="2026-01-12T00:00:00"/>
    <n v="7"/>
    <x v="1"/>
    <x v="0"/>
    <n v="4.7"/>
    <n v="121.04"/>
    <m/>
    <n v="1"/>
    <n v="6.8"/>
    <n v="10.3"/>
    <n v="92"/>
    <s v="Low"/>
    <n v="1.26"/>
    <x v="2"/>
    <s v="Pickup issue"/>
    <n v="5"/>
    <n v="8"/>
    <m/>
    <n v="3.5"/>
    <s v="Monday"/>
    <s v="5-10 min"/>
    <n v="0"/>
    <s v="Above 1.2"/>
  </r>
  <r>
    <s v="RF001239"/>
    <d v="2026-01-12T07:44:00"/>
    <d v="2026-01-12T00:00:00"/>
    <n v="7"/>
    <x v="2"/>
    <x v="1"/>
    <n v="3.2"/>
    <n v="96.64"/>
    <m/>
    <n v="1.1000000000000001"/>
    <n v="5.6"/>
    <n v="11.6"/>
    <n v="116"/>
    <s v="Medium"/>
    <n v="0.95599999999999996"/>
    <x v="2"/>
    <s v="Pickup issue"/>
    <n v="4.43"/>
    <n v="0"/>
    <m/>
    <n v="6"/>
    <s v="Monday"/>
    <s v="5-10 min"/>
    <n v="0"/>
    <s v="Between 0.8-1.0"/>
  </r>
  <r>
    <s v="RF001240"/>
    <d v="2026-01-12T08:13:00"/>
    <d v="2026-01-12T00:00:00"/>
    <n v="8"/>
    <x v="1"/>
    <x v="0"/>
    <n v="2.7"/>
    <n v="104.38"/>
    <m/>
    <n v="1.2"/>
    <n v="8.1"/>
    <n v="8.4"/>
    <n v="107"/>
    <s v="Medium"/>
    <n v="1.069"/>
    <x v="1"/>
    <s v="Driver unavailable"/>
    <n v="5"/>
    <n v="3"/>
    <m/>
    <n v="0.3"/>
    <s v="Monday"/>
    <s v="5-10 min"/>
    <n v="0"/>
    <s v="Between 1.0-1.2"/>
  </r>
  <r>
    <s v="RF001241"/>
    <d v="2026-01-12T08:31:00"/>
    <d v="2026-01-12T00:00:00"/>
    <n v="8"/>
    <x v="1"/>
    <x v="0"/>
    <n v="10.4"/>
    <n v="225.48"/>
    <n v="228.15"/>
    <n v="1.2"/>
    <n v="4.8"/>
    <n v="1.3"/>
    <n v="94"/>
    <s v="Medium"/>
    <n v="0.88300000000000001"/>
    <x v="0"/>
    <s v=""/>
    <n v="4.8600000000000003"/>
    <n v="6"/>
    <n v="2.67"/>
    <n v="-3.5"/>
    <s v="Monday"/>
    <s v="0-5 min"/>
    <n v="1"/>
    <s v="Between 0.8-1.0"/>
  </r>
  <r>
    <s v="RF001242"/>
    <d v="2026-01-12T08:39:00"/>
    <d v="2026-01-12T00:00:00"/>
    <n v="8"/>
    <x v="0"/>
    <x v="0"/>
    <n v="3.7"/>
    <n v="95.65"/>
    <n v="95.58"/>
    <n v="1"/>
    <n v="5.6"/>
    <n v="2.7"/>
    <n v="125"/>
    <s v="Medium"/>
    <n v="0.89900000000000002"/>
    <x v="0"/>
    <s v=""/>
    <n v="4.97"/>
    <n v="2"/>
    <n v="-7.0000000000000007E-2"/>
    <n v="-2.9"/>
    <s v="Monday"/>
    <s v="5-10 min"/>
    <n v="1"/>
    <s v="Between 0.8-1.0"/>
  </r>
  <r>
    <s v="RF001243"/>
    <d v="2026-01-12T08:40:00"/>
    <d v="2026-01-12T00:00:00"/>
    <n v="8"/>
    <x v="0"/>
    <x v="0"/>
    <n v="6.9"/>
    <n v="172.76"/>
    <n v="171.2"/>
    <n v="1.2"/>
    <n v="4.4000000000000004"/>
    <n v="5.8"/>
    <n v="112"/>
    <s v="Medium"/>
    <n v="0.94299999999999995"/>
    <x v="0"/>
    <s v=""/>
    <n v="5"/>
    <n v="9"/>
    <n v="-1.56"/>
    <n v="1.4"/>
    <s v="Monday"/>
    <s v="0-5 min"/>
    <n v="1"/>
    <s v="Between 0.8-1.0"/>
  </r>
  <r>
    <s v="RF001244"/>
    <d v="2026-01-12T08:45:00"/>
    <d v="2026-01-12T00:00:00"/>
    <n v="8"/>
    <x v="2"/>
    <x v="1"/>
    <n v="12.9"/>
    <n v="255.27"/>
    <n v="281.22000000000003"/>
    <n v="1"/>
    <n v="8.8000000000000007"/>
    <n v="8.4"/>
    <n v="92"/>
    <s v="Medium"/>
    <n v="0.90900000000000003"/>
    <x v="0"/>
    <s v=""/>
    <n v="4.5599999999999996"/>
    <n v="0"/>
    <n v="25.95"/>
    <n v="-0.4"/>
    <s v="Monday"/>
    <s v="5-10 min"/>
    <n v="1"/>
    <s v="Between 0.8-1.0"/>
  </r>
  <r>
    <s v="RF001245"/>
    <d v="2026-01-12T09:22:00"/>
    <d v="2026-01-12T00:00:00"/>
    <n v="9"/>
    <x v="0"/>
    <x v="1"/>
    <n v="5.9"/>
    <n v="136.74"/>
    <n v="137.41999999999999"/>
    <n v="1.1000000000000001"/>
    <n v="7.1"/>
    <n v="5.8"/>
    <n v="107"/>
    <s v="Medium"/>
    <n v="0.754"/>
    <x v="0"/>
    <s v=""/>
    <n v="4.79"/>
    <n v="0"/>
    <n v="0.68"/>
    <n v="-1.3"/>
    <s v="Monday"/>
    <s v="5-10 min"/>
    <n v="1"/>
    <s v="Below 0.8"/>
  </r>
  <r>
    <s v="RF001246"/>
    <d v="2026-01-12T10:00:00"/>
    <d v="2026-01-12T00:00:00"/>
    <n v="10"/>
    <x v="0"/>
    <x v="0"/>
    <n v="7.7"/>
    <n v="170.6"/>
    <n v="180.17"/>
    <n v="1.1000000000000001"/>
    <n v="7.3"/>
    <n v="10.7"/>
    <n v="104"/>
    <s v="High"/>
    <n v="0.68300000000000005"/>
    <x v="0"/>
    <s v=""/>
    <n v="4.51"/>
    <n v="2"/>
    <n v="9.57"/>
    <n v="3.4"/>
    <s v="Monday"/>
    <s v="5-10 min"/>
    <n v="1"/>
    <s v="Below 0.8"/>
  </r>
  <r>
    <s v="RF001247"/>
    <d v="2026-01-12T10:07:00"/>
    <d v="2026-01-12T00:00:00"/>
    <n v="10"/>
    <x v="4"/>
    <x v="0"/>
    <n v="3.8"/>
    <n v="98.43"/>
    <m/>
    <n v="1"/>
    <n v="4.8"/>
    <n v="5.2"/>
    <n v="54"/>
    <s v="Low"/>
    <n v="1.4139999999999999"/>
    <x v="2"/>
    <s v="ETA too high"/>
    <n v="5"/>
    <n v="15"/>
    <m/>
    <n v="0.4"/>
    <s v="Monday"/>
    <s v="0-5 min"/>
    <n v="0"/>
    <s v="Above 1.2"/>
  </r>
  <r>
    <s v="RF001248"/>
    <d v="2026-01-12T10:10:00"/>
    <d v="2026-01-12T00:00:00"/>
    <n v="10"/>
    <x v="4"/>
    <x v="1"/>
    <n v="4.5999999999999996"/>
    <n v="101.11"/>
    <n v="97.53"/>
    <n v="1"/>
    <n v="7.7"/>
    <n v="4.5"/>
    <n v="51"/>
    <s v="Low"/>
    <n v="1.3560000000000001"/>
    <x v="0"/>
    <s v=""/>
    <n v="4.54"/>
    <n v="0"/>
    <n v="-3.58"/>
    <n v="-3.2"/>
    <s v="Monday"/>
    <s v="5-10 min"/>
    <n v="1"/>
    <s v="Above 1.2"/>
  </r>
  <r>
    <s v="RF001249"/>
    <d v="2026-01-12T10:13:00"/>
    <d v="2026-01-12T00:00:00"/>
    <n v="10"/>
    <x v="1"/>
    <x v="0"/>
    <n v="13.1"/>
    <n v="230.46"/>
    <m/>
    <n v="1"/>
    <n v="12.9"/>
    <n v="10.199999999999999"/>
    <n v="72"/>
    <s v="Medium"/>
    <n v="0.75900000000000001"/>
    <x v="1"/>
    <s v="Driver unavailable"/>
    <n v="4.38"/>
    <n v="33"/>
    <m/>
    <n v="-2.7"/>
    <s v="Monday"/>
    <s v="10-15 min"/>
    <n v="0"/>
    <s v="Below 0.8"/>
  </r>
  <r>
    <s v="RF001250"/>
    <d v="2026-01-12T10:48:00"/>
    <d v="2026-01-12T00:00:00"/>
    <n v="10"/>
    <x v="3"/>
    <x v="0"/>
    <n v="9.6999999999999993"/>
    <n v="201.96"/>
    <n v="199.73"/>
    <n v="1"/>
    <n v="10.5"/>
    <n v="14.3"/>
    <n v="69"/>
    <s v="Low"/>
    <n v="1.4219999999999999"/>
    <x v="0"/>
    <s v=""/>
    <n v="4.51"/>
    <n v="50"/>
    <n v="-2.23"/>
    <n v="3.8"/>
    <s v="Monday"/>
    <s v="10-15 min"/>
    <n v="1"/>
    <s v="Above 1.2"/>
  </r>
  <r>
    <s v="RF001251"/>
    <d v="2026-01-12T10:54:00"/>
    <d v="2026-01-12T00:00:00"/>
    <n v="10"/>
    <x v="2"/>
    <x v="1"/>
    <n v="5.0999999999999996"/>
    <n v="111.73"/>
    <n v="103.91"/>
    <n v="1"/>
    <n v="7.2"/>
    <n v="3.7"/>
    <n v="102"/>
    <s v="Medium"/>
    <n v="0.91800000000000004"/>
    <x v="0"/>
    <s v=""/>
    <n v="4.59"/>
    <n v="0"/>
    <n v="-7.82"/>
    <n v="-3.5"/>
    <s v="Monday"/>
    <s v="5-10 min"/>
    <n v="1"/>
    <s v="Between 0.8-1.0"/>
  </r>
  <r>
    <s v="RF001252"/>
    <d v="2026-01-12T11:09:00"/>
    <d v="2026-01-12T00:00:00"/>
    <n v="11"/>
    <x v="0"/>
    <x v="0"/>
    <n v="6"/>
    <n v="133.41999999999999"/>
    <n v="139.69"/>
    <n v="1"/>
    <n v="2.8"/>
    <n v="1"/>
    <n v="115"/>
    <s v="Medium"/>
    <n v="1.046"/>
    <x v="0"/>
    <s v=""/>
    <n v="4.55"/>
    <n v="5"/>
    <n v="6.27"/>
    <n v="-1.8"/>
    <s v="Monday"/>
    <s v="0-5 min"/>
    <n v="1"/>
    <s v="Between 1.0-1.2"/>
  </r>
  <r>
    <s v="RF001253"/>
    <d v="2026-01-12T11:14:00"/>
    <d v="2026-01-12T00:00:00"/>
    <n v="11"/>
    <x v="3"/>
    <x v="0"/>
    <n v="4.9000000000000004"/>
    <n v="100.91"/>
    <n v="100.29"/>
    <n v="1"/>
    <n v="3.5"/>
    <n v="7.8"/>
    <n v="57"/>
    <s v="Low"/>
    <n v="1.1020000000000001"/>
    <x v="0"/>
    <s v=""/>
    <n v="4.75"/>
    <n v="12"/>
    <n v="-0.62"/>
    <n v="4.3"/>
    <s v="Monday"/>
    <s v="0-5 min"/>
    <n v="1"/>
    <s v="Between 1.0-1.2"/>
  </r>
  <r>
    <s v="RF001254"/>
    <d v="2026-01-12T11:20:00"/>
    <d v="2026-01-12T00:00:00"/>
    <n v="11"/>
    <x v="3"/>
    <x v="1"/>
    <n v="8.9"/>
    <n v="210.72"/>
    <n v="212"/>
    <n v="1.1000000000000001"/>
    <n v="5.4"/>
    <n v="8.5"/>
    <n v="61"/>
    <s v="Low"/>
    <n v="1.1599999999999999"/>
    <x v="0"/>
    <s v=""/>
    <n v="4.8899999999999997"/>
    <n v="0"/>
    <n v="1.28"/>
    <n v="3.1"/>
    <s v="Monday"/>
    <s v="5-10 min"/>
    <n v="1"/>
    <s v="Between 1.0-1.2"/>
  </r>
  <r>
    <s v="RF001255"/>
    <d v="2026-01-12T11:23:00"/>
    <d v="2026-01-12T00:00:00"/>
    <n v="11"/>
    <x v="4"/>
    <x v="1"/>
    <n v="3.6"/>
    <n v="92.91"/>
    <n v="89.84"/>
    <n v="1"/>
    <n v="2"/>
    <n v="7.2"/>
    <n v="52"/>
    <s v="Low"/>
    <n v="1.855"/>
    <x v="0"/>
    <s v=""/>
    <n v="4.46"/>
    <n v="0"/>
    <n v="-3.07"/>
    <n v="5.2"/>
    <s v="Monday"/>
    <s v="0-5 min"/>
    <n v="1"/>
    <s v="Above 1.2"/>
  </r>
  <r>
    <s v="RF001256"/>
    <d v="2026-01-12T11:33:00"/>
    <d v="2026-01-12T00:00:00"/>
    <n v="11"/>
    <x v="4"/>
    <x v="1"/>
    <n v="8.9"/>
    <n v="190.1"/>
    <n v="180.76"/>
    <n v="1"/>
    <n v="3.4"/>
    <n v="6.7"/>
    <n v="50"/>
    <s v="Low"/>
    <n v="1.512"/>
    <x v="0"/>
    <s v=""/>
    <n v="4.97"/>
    <n v="0"/>
    <n v="-9.34"/>
    <n v="3.3"/>
    <s v="Monday"/>
    <s v="0-5 min"/>
    <n v="1"/>
    <s v="Above 1.2"/>
  </r>
  <r>
    <s v="RF001257"/>
    <d v="2026-01-12T11:36:00"/>
    <d v="2026-01-12T00:00:00"/>
    <n v="11"/>
    <x v="1"/>
    <x v="0"/>
    <n v="16.3"/>
    <n v="309.94"/>
    <n v="298.43"/>
    <n v="1"/>
    <n v="6.6"/>
    <n v="9.1999999999999993"/>
    <n v="92"/>
    <s v="Medium"/>
    <n v="1.0309999999999999"/>
    <x v="0"/>
    <s v=""/>
    <n v="4.79"/>
    <n v="6"/>
    <n v="-11.51"/>
    <n v="2.6"/>
    <s v="Monday"/>
    <s v="5-10 min"/>
    <n v="1"/>
    <s v="Between 1.0-1.2"/>
  </r>
  <r>
    <s v="RF001258"/>
    <d v="2026-01-12T11:42:00"/>
    <d v="2026-01-12T00:00:00"/>
    <n v="11"/>
    <x v="0"/>
    <x v="1"/>
    <n v="6.4"/>
    <n v="161.07"/>
    <n v="167.73"/>
    <n v="1.1000000000000001"/>
    <n v="2"/>
    <n v="3.6"/>
    <n v="113"/>
    <s v="Medium"/>
    <n v="1.0489999999999999"/>
    <x v="0"/>
    <s v=""/>
    <n v="4.96"/>
    <n v="0"/>
    <n v="6.66"/>
    <n v="1.6"/>
    <s v="Monday"/>
    <s v="0-5 min"/>
    <n v="1"/>
    <s v="Between 1.0-1.2"/>
  </r>
  <r>
    <s v="RF001259"/>
    <d v="2026-01-12T12:00:00"/>
    <d v="2026-01-12T00:00:00"/>
    <n v="12"/>
    <x v="1"/>
    <x v="0"/>
    <n v="2.1"/>
    <n v="74.44"/>
    <n v="76.88"/>
    <n v="1.1000000000000001"/>
    <n v="5.5"/>
    <n v="7.1"/>
    <n v="100"/>
    <s v="Low"/>
    <n v="1.274"/>
    <x v="0"/>
    <s v=""/>
    <n v="4.7699999999999996"/>
    <n v="4"/>
    <n v="2.44"/>
    <n v="1.6"/>
    <s v="Monday"/>
    <s v="5-10 min"/>
    <n v="1"/>
    <s v="Above 1.2"/>
  </r>
  <r>
    <s v="RF001260"/>
    <d v="2026-01-12T12:13:00"/>
    <d v="2026-01-12T00:00:00"/>
    <n v="12"/>
    <x v="0"/>
    <x v="0"/>
    <n v="5.3"/>
    <n v="121.14"/>
    <n v="120.71"/>
    <n v="1"/>
    <n v="3.3"/>
    <n v="7.4"/>
    <n v="118"/>
    <s v="Medium"/>
    <n v="1.0740000000000001"/>
    <x v="0"/>
    <s v=""/>
    <n v="4.9400000000000004"/>
    <n v="6"/>
    <n v="-0.43"/>
    <n v="4.0999999999999996"/>
    <s v="Monday"/>
    <s v="0-5 min"/>
    <n v="1"/>
    <s v="Between 1.0-1.2"/>
  </r>
  <r>
    <s v="RF001261"/>
    <d v="2026-01-12T12:18:00"/>
    <d v="2026-01-12T00:00:00"/>
    <n v="12"/>
    <x v="4"/>
    <x v="1"/>
    <n v="15.4"/>
    <n v="229.68"/>
    <n v="219.89"/>
    <n v="1"/>
    <n v="3.1"/>
    <n v="1.3"/>
    <n v="59"/>
    <s v="Low"/>
    <n v="2.2000000000000002"/>
    <x v="0"/>
    <s v=""/>
    <n v="4.49"/>
    <n v="0"/>
    <n v="-9.7899999999999991"/>
    <n v="-1.8"/>
    <s v="Monday"/>
    <s v="0-5 min"/>
    <n v="1"/>
    <s v="Above 1.2"/>
  </r>
  <r>
    <s v="RF001262"/>
    <d v="2026-01-12T12:18:00"/>
    <d v="2026-01-12T00:00:00"/>
    <n v="12"/>
    <x v="0"/>
    <x v="0"/>
    <n v="6"/>
    <n v="147.24"/>
    <n v="147.74"/>
    <n v="1.1000000000000001"/>
    <n v="6.9"/>
    <n v="7"/>
    <n v="124"/>
    <s v="Medium"/>
    <n v="0.86299999999999999"/>
    <x v="0"/>
    <s v=""/>
    <n v="4.74"/>
    <n v="8"/>
    <n v="0.5"/>
    <n v="0.1"/>
    <s v="Monday"/>
    <s v="5-10 min"/>
    <n v="1"/>
    <s v="Between 0.8-1.0"/>
  </r>
  <r>
    <s v="RF001263"/>
    <d v="2026-01-12T12:24:00"/>
    <d v="2026-01-12T00:00:00"/>
    <n v="12"/>
    <x v="0"/>
    <x v="0"/>
    <n v="2.5"/>
    <n v="85.21"/>
    <n v="88.81"/>
    <n v="1"/>
    <n v="7.7"/>
    <n v="5.3"/>
    <n v="127"/>
    <s v="Medium"/>
    <n v="1.159"/>
    <x v="0"/>
    <s v=""/>
    <n v="4.58"/>
    <n v="29"/>
    <n v="3.6"/>
    <n v="-2.4"/>
    <s v="Monday"/>
    <s v="5-10 min"/>
    <n v="1"/>
    <s v="Between 1.0-1.2"/>
  </r>
  <r>
    <s v="RF001264"/>
    <d v="2026-01-12T12:35:00"/>
    <d v="2026-01-12T00:00:00"/>
    <n v="12"/>
    <x v="2"/>
    <x v="1"/>
    <n v="5.2"/>
    <n v="114.05"/>
    <n v="121.66"/>
    <n v="1"/>
    <n v="4.3"/>
    <n v="5.8"/>
    <n v="103"/>
    <s v="Medium"/>
    <n v="0.98699999999999999"/>
    <x v="0"/>
    <s v=""/>
    <n v="4.8499999999999996"/>
    <n v="0"/>
    <n v="7.61"/>
    <n v="1.5"/>
    <s v="Monday"/>
    <s v="0-5 min"/>
    <n v="1"/>
    <s v="Between 0.8-1.0"/>
  </r>
  <r>
    <s v="RF001265"/>
    <d v="2026-01-12T12:43:00"/>
    <d v="2026-01-12T00:00:00"/>
    <n v="12"/>
    <x v="3"/>
    <x v="0"/>
    <n v="13.8"/>
    <n v="234.51"/>
    <m/>
    <n v="1"/>
    <n v="7.3"/>
    <m/>
    <n v="72"/>
    <s v="Low"/>
    <n v="2.2000000000000002"/>
    <x v="3"/>
    <s v="No driver available"/>
    <n v="4.83"/>
    <n v="6"/>
    <m/>
    <m/>
    <s v="Monday"/>
    <s v="5-10 min"/>
    <n v="0"/>
    <s v="Above 1.2"/>
  </r>
  <r>
    <s v="RF001266"/>
    <d v="2026-01-12T12:52:00"/>
    <d v="2026-01-12T00:00:00"/>
    <n v="12"/>
    <x v="2"/>
    <x v="0"/>
    <n v="3.6"/>
    <n v="98.07"/>
    <n v="99.32"/>
    <n v="1.1000000000000001"/>
    <n v="6.2"/>
    <n v="8.5"/>
    <n v="100"/>
    <s v="Medium"/>
    <n v="0.83699999999999997"/>
    <x v="0"/>
    <s v=""/>
    <n v="4.8899999999999997"/>
    <n v="3"/>
    <n v="1.25"/>
    <n v="2.2999999999999998"/>
    <s v="Monday"/>
    <s v="5-10 min"/>
    <n v="1"/>
    <s v="Between 0.8-1.0"/>
  </r>
  <r>
    <s v="RF001267"/>
    <d v="2026-01-12T12:53:00"/>
    <d v="2026-01-12T00:00:00"/>
    <n v="12"/>
    <x v="0"/>
    <x v="0"/>
    <n v="14"/>
    <n v="283.01"/>
    <n v="275.49"/>
    <n v="1.1000000000000001"/>
    <n v="3.4"/>
    <n v="1.4"/>
    <n v="123"/>
    <s v="High"/>
    <n v="0.84"/>
    <x v="0"/>
    <s v=""/>
    <n v="4.8600000000000003"/>
    <n v="26"/>
    <n v="-7.52"/>
    <n v="-2"/>
    <s v="Monday"/>
    <s v="0-5 min"/>
    <n v="1"/>
    <s v="Between 0.8-1.0"/>
  </r>
  <r>
    <s v="RF001268"/>
    <d v="2026-01-12T13:03:00"/>
    <d v="2026-01-12T00:00:00"/>
    <n v="13"/>
    <x v="2"/>
    <x v="1"/>
    <n v="4.9000000000000004"/>
    <n v="122.41"/>
    <n v="123.58"/>
    <n v="1"/>
    <n v="6.6"/>
    <n v="10.8"/>
    <n v="100"/>
    <s v="Low"/>
    <n v="1.411"/>
    <x v="0"/>
    <s v=""/>
    <n v="4.8899999999999997"/>
    <n v="0"/>
    <n v="1.17"/>
    <n v="4.2"/>
    <s v="Monday"/>
    <s v="5-10 min"/>
    <n v="1"/>
    <s v="Above 1.2"/>
  </r>
  <r>
    <s v="RF001269"/>
    <d v="2026-01-12T13:04:00"/>
    <d v="2026-01-12T00:00:00"/>
    <n v="13"/>
    <x v="0"/>
    <x v="0"/>
    <n v="23.5"/>
    <n v="404.92"/>
    <n v="394.74"/>
    <n v="1"/>
    <n v="7"/>
    <n v="5.9"/>
    <n v="122"/>
    <s v="Medium"/>
    <n v="1.1299999999999999"/>
    <x v="0"/>
    <s v=""/>
    <n v="4.7699999999999996"/>
    <n v="5"/>
    <n v="-10.18"/>
    <n v="-1.1000000000000001"/>
    <s v="Monday"/>
    <s v="5-10 min"/>
    <n v="1"/>
    <s v="Between 1.0-1.2"/>
  </r>
  <r>
    <s v="RF001270"/>
    <d v="2026-01-12T13:06:00"/>
    <d v="2026-01-12T00:00:00"/>
    <n v="13"/>
    <x v="0"/>
    <x v="0"/>
    <n v="3.9"/>
    <n v="126.54"/>
    <m/>
    <n v="1.2"/>
    <n v="5.4"/>
    <n v="5.5"/>
    <n v="133"/>
    <s v="Medium"/>
    <n v="1.0069999999999999"/>
    <x v="2"/>
    <s v="ETA too high"/>
    <n v="4.6399999999999997"/>
    <n v="21"/>
    <m/>
    <n v="0.1"/>
    <s v="Monday"/>
    <s v="5-10 min"/>
    <n v="0"/>
    <s v="Between 1.0-1.2"/>
  </r>
  <r>
    <s v="RF001271"/>
    <d v="2026-01-12T13:33:00"/>
    <d v="2026-01-12T00:00:00"/>
    <n v="13"/>
    <x v="3"/>
    <x v="0"/>
    <n v="3"/>
    <n v="81.02"/>
    <n v="85.05"/>
    <n v="1"/>
    <n v="2"/>
    <n v="5.7"/>
    <n v="70"/>
    <s v="Low"/>
    <n v="2.052"/>
    <x v="0"/>
    <s v=""/>
    <n v="4.9400000000000004"/>
    <n v="28"/>
    <n v="4.03"/>
    <n v="3.7"/>
    <s v="Monday"/>
    <s v="0-5 min"/>
    <n v="1"/>
    <s v="Above 1.2"/>
  </r>
  <r>
    <s v="RF001272"/>
    <d v="2026-01-12T13:44:00"/>
    <d v="2026-01-12T00:00:00"/>
    <n v="13"/>
    <x v="0"/>
    <x v="0"/>
    <n v="0.7"/>
    <n v="52.05"/>
    <n v="51.74"/>
    <n v="1"/>
    <n v="2"/>
    <n v="3"/>
    <n v="135"/>
    <s v="Medium"/>
    <n v="1.1519999999999999"/>
    <x v="0"/>
    <s v=""/>
    <n v="4.57"/>
    <n v="32"/>
    <n v="-0.31"/>
    <n v="1"/>
    <s v="Monday"/>
    <s v="0-5 min"/>
    <n v="1"/>
    <s v="Between 1.0-1.2"/>
  </r>
  <r>
    <s v="RF001273"/>
    <d v="2026-01-12T13:45:00"/>
    <d v="2026-01-12T00:00:00"/>
    <n v="13"/>
    <x v="1"/>
    <x v="1"/>
    <n v="5.5"/>
    <n v="115.27"/>
    <n v="118.28"/>
    <n v="1"/>
    <n v="5.3"/>
    <n v="5.4"/>
    <n v="92"/>
    <s v="Low"/>
    <n v="1.825"/>
    <x v="0"/>
    <s v=""/>
    <n v="4.63"/>
    <n v="0"/>
    <n v="3.01"/>
    <n v="0.1"/>
    <s v="Monday"/>
    <s v="5-10 min"/>
    <n v="1"/>
    <s v="Above 1.2"/>
  </r>
  <r>
    <s v="RF001274"/>
    <d v="2026-01-12T14:08:00"/>
    <d v="2026-01-12T00:00:00"/>
    <n v="14"/>
    <x v="0"/>
    <x v="0"/>
    <n v="4.8"/>
    <n v="104.32"/>
    <n v="108.71"/>
    <n v="1"/>
    <n v="5.3"/>
    <n v="13.6"/>
    <n v="132"/>
    <s v="Low"/>
    <n v="1.3360000000000001"/>
    <x v="0"/>
    <s v=""/>
    <n v="4.8600000000000003"/>
    <n v="12"/>
    <n v="4.3899999999999997"/>
    <n v="8.3000000000000007"/>
    <s v="Monday"/>
    <s v="5-10 min"/>
    <n v="1"/>
    <s v="Above 1.2"/>
  </r>
  <r>
    <s v="RF001275"/>
    <d v="2026-01-12T14:21:00"/>
    <d v="2026-01-12T00:00:00"/>
    <n v="14"/>
    <x v="0"/>
    <x v="0"/>
    <n v="15.3"/>
    <n v="297.17"/>
    <m/>
    <n v="1"/>
    <n v="6"/>
    <n v="7.8"/>
    <n v="113"/>
    <s v="Medium"/>
    <n v="0.97"/>
    <x v="1"/>
    <s v="Pickup too far"/>
    <n v="4.7"/>
    <n v="10"/>
    <m/>
    <n v="1.8"/>
    <s v="Monday"/>
    <s v="5-10 min"/>
    <n v="0"/>
    <s v="Between 0.8-1.0"/>
  </r>
  <r>
    <s v="RF001276"/>
    <d v="2026-01-12T14:22:00"/>
    <d v="2026-01-12T00:00:00"/>
    <n v="14"/>
    <x v="2"/>
    <x v="1"/>
    <n v="10.6"/>
    <n v="210.03"/>
    <n v="218.18"/>
    <n v="1"/>
    <n v="2"/>
    <n v="2.9"/>
    <n v="106"/>
    <s v="Low"/>
    <n v="1.2470000000000001"/>
    <x v="0"/>
    <s v=""/>
    <n v="4.6500000000000004"/>
    <n v="0"/>
    <n v="8.15"/>
    <n v="0.9"/>
    <s v="Monday"/>
    <s v="0-5 min"/>
    <n v="1"/>
    <s v="Above 1.2"/>
  </r>
  <r>
    <s v="RF001277"/>
    <d v="2026-01-12T14:25:00"/>
    <d v="2026-01-12T00:00:00"/>
    <n v="14"/>
    <x v="0"/>
    <x v="1"/>
    <n v="13.6"/>
    <n v="220.93"/>
    <m/>
    <n v="1"/>
    <n v="2.5"/>
    <m/>
    <n v="123"/>
    <s v="Medium"/>
    <n v="1.163"/>
    <x v="3"/>
    <s v="No driver available"/>
    <n v="4.99"/>
    <n v="0"/>
    <m/>
    <m/>
    <s v="Monday"/>
    <s v="0-5 min"/>
    <n v="0"/>
    <s v="Between 1.0-1.2"/>
  </r>
  <r>
    <s v="RF001278"/>
    <d v="2026-01-12T14:42:00"/>
    <d v="2026-01-12T00:00:00"/>
    <n v="14"/>
    <x v="1"/>
    <x v="0"/>
    <n v="11.6"/>
    <n v="216.2"/>
    <n v="212.6"/>
    <n v="1"/>
    <n v="3.1"/>
    <n v="2.8"/>
    <n v="100"/>
    <s v="Low"/>
    <n v="1.8859999999999999"/>
    <x v="0"/>
    <s v=""/>
    <n v="4.1900000000000004"/>
    <n v="27"/>
    <n v="-3.6"/>
    <n v="-0.3"/>
    <s v="Monday"/>
    <s v="0-5 min"/>
    <n v="1"/>
    <s v="Above 1.2"/>
  </r>
  <r>
    <s v="RF001279"/>
    <d v="2026-01-12T14:56:00"/>
    <d v="2026-01-12T00:00:00"/>
    <n v="14"/>
    <x v="2"/>
    <x v="0"/>
    <n v="5.6"/>
    <n v="126.5"/>
    <n v="120.59"/>
    <n v="1"/>
    <n v="6.6"/>
    <n v="7.6"/>
    <n v="105"/>
    <s v="Medium"/>
    <n v="1.016"/>
    <x v="0"/>
    <s v=""/>
    <n v="4.9000000000000004"/>
    <n v="21"/>
    <n v="-5.91"/>
    <n v="1"/>
    <s v="Monday"/>
    <s v="5-10 min"/>
    <n v="1"/>
    <s v="Between 1.0-1.2"/>
  </r>
  <r>
    <s v="RF001280"/>
    <d v="2026-01-12T15:03:00"/>
    <d v="2026-01-12T00:00:00"/>
    <n v="15"/>
    <x v="0"/>
    <x v="1"/>
    <n v="35"/>
    <n v="630.86"/>
    <n v="639.4"/>
    <n v="1"/>
    <n v="4.5"/>
    <n v="3"/>
    <n v="125"/>
    <s v="Low"/>
    <n v="1.3069999999999999"/>
    <x v="0"/>
    <s v=""/>
    <n v="4.3"/>
    <n v="0"/>
    <n v="8.5399999999999991"/>
    <n v="-1.5"/>
    <s v="Monday"/>
    <s v="0-5 min"/>
    <n v="1"/>
    <s v="Above 1.2"/>
  </r>
  <r>
    <s v="RF001281"/>
    <d v="2026-01-12T15:21:00"/>
    <d v="2026-01-12T00:00:00"/>
    <n v="15"/>
    <x v="2"/>
    <x v="0"/>
    <n v="5.3"/>
    <n v="108.98"/>
    <n v="111.61"/>
    <n v="1"/>
    <n v="7.7"/>
    <n v="6.2"/>
    <n v="109"/>
    <s v="Medium"/>
    <n v="0.9"/>
    <x v="0"/>
    <s v=""/>
    <n v="4.72"/>
    <n v="9"/>
    <n v="2.63"/>
    <n v="-1.5"/>
    <s v="Monday"/>
    <s v="5-10 min"/>
    <n v="1"/>
    <s v="Between 0.8-1.0"/>
  </r>
  <r>
    <s v="RF001282"/>
    <d v="2026-01-12T15:22:00"/>
    <d v="2026-01-12T00:00:00"/>
    <n v="15"/>
    <x v="0"/>
    <x v="0"/>
    <n v="7.7"/>
    <n v="156.87"/>
    <n v="168.98"/>
    <n v="1.1000000000000001"/>
    <n v="2.4"/>
    <n v="2"/>
    <n v="120"/>
    <s v="Medium"/>
    <n v="1.1299999999999999"/>
    <x v="0"/>
    <s v=""/>
    <n v="4.91"/>
    <n v="72"/>
    <n v="12.11"/>
    <n v="-0.4"/>
    <s v="Monday"/>
    <s v="0-5 min"/>
    <n v="1"/>
    <s v="Between 1.0-1.2"/>
  </r>
  <r>
    <s v="RF001283"/>
    <d v="2026-01-12T15:25:00"/>
    <d v="2026-01-12T00:00:00"/>
    <n v="15"/>
    <x v="3"/>
    <x v="0"/>
    <n v="18.5"/>
    <n v="293.07"/>
    <n v="284.56"/>
    <n v="1"/>
    <n v="2"/>
    <n v="4.9000000000000004"/>
    <n v="58"/>
    <s v="Low"/>
    <n v="1.224"/>
    <x v="0"/>
    <s v=""/>
    <n v="4.83"/>
    <n v="5"/>
    <n v="-8.51"/>
    <n v="2.9"/>
    <s v="Monday"/>
    <s v="0-5 min"/>
    <n v="1"/>
    <s v="Above 1.2"/>
  </r>
  <r>
    <s v="RF001284"/>
    <d v="2026-01-12T15:25:00"/>
    <d v="2026-01-12T00:00:00"/>
    <n v="15"/>
    <x v="0"/>
    <x v="0"/>
    <n v="10.8"/>
    <n v="208.88"/>
    <n v="217.64"/>
    <n v="1.1000000000000001"/>
    <n v="7.2"/>
    <n v="11.1"/>
    <n v="112"/>
    <s v="Medium"/>
    <n v="0.871"/>
    <x v="0"/>
    <s v=""/>
    <n v="4.59"/>
    <n v="1"/>
    <n v="8.76"/>
    <n v="3.9"/>
    <s v="Monday"/>
    <s v="5-10 min"/>
    <n v="1"/>
    <s v="Between 0.8-1.0"/>
  </r>
  <r>
    <s v="RF001285"/>
    <d v="2026-01-12T15:37:00"/>
    <d v="2026-01-12T00:00:00"/>
    <n v="15"/>
    <x v="2"/>
    <x v="0"/>
    <n v="6.5"/>
    <n v="137.53"/>
    <n v="144.1"/>
    <n v="1.1000000000000001"/>
    <n v="4"/>
    <n v="1"/>
    <n v="105"/>
    <s v="Low"/>
    <n v="1.25"/>
    <x v="0"/>
    <s v=""/>
    <n v="4.8099999999999996"/>
    <n v="6"/>
    <n v="6.57"/>
    <n v="-3"/>
    <s v="Monday"/>
    <s v="0-5 min"/>
    <n v="1"/>
    <s v="Above 1.2"/>
  </r>
  <r>
    <s v="RF001286"/>
    <d v="2026-01-12T15:42:00"/>
    <d v="2026-01-12T00:00:00"/>
    <n v="15"/>
    <x v="1"/>
    <x v="0"/>
    <n v="8.6999999999999993"/>
    <n v="186.91"/>
    <n v="184.5"/>
    <n v="1"/>
    <n v="4.5999999999999996"/>
    <n v="6.3"/>
    <n v="92"/>
    <s v="Low"/>
    <n v="1.3480000000000001"/>
    <x v="0"/>
    <s v=""/>
    <n v="4.5599999999999996"/>
    <n v="8"/>
    <n v="-2.41"/>
    <n v="1.7"/>
    <s v="Monday"/>
    <s v="0-5 min"/>
    <n v="1"/>
    <s v="Above 1.2"/>
  </r>
  <r>
    <s v="RF001287"/>
    <d v="2026-01-12T15:53:00"/>
    <d v="2026-01-12T00:00:00"/>
    <n v="15"/>
    <x v="1"/>
    <x v="0"/>
    <n v="3.6"/>
    <n v="102.88"/>
    <m/>
    <n v="1"/>
    <n v="2"/>
    <n v="2.2999999999999998"/>
    <n v="82"/>
    <s v="Low"/>
    <n v="1.1759999999999999"/>
    <x v="1"/>
    <s v="Driver unavailable"/>
    <n v="4.46"/>
    <n v="27"/>
    <m/>
    <n v="0.3"/>
    <s v="Monday"/>
    <s v="0-5 min"/>
    <n v="0"/>
    <s v="Between 1.0-1.2"/>
  </r>
  <r>
    <s v="RF001288"/>
    <d v="2026-01-12T16:12:00"/>
    <d v="2026-01-12T00:00:00"/>
    <n v="16"/>
    <x v="4"/>
    <x v="0"/>
    <n v="4.4000000000000004"/>
    <n v="105.41"/>
    <n v="100.37"/>
    <n v="1"/>
    <n v="5.0999999999999996"/>
    <n v="13.6"/>
    <n v="45"/>
    <s v="Low"/>
    <n v="1.335"/>
    <x v="0"/>
    <s v=""/>
    <n v="4.53"/>
    <n v="4"/>
    <n v="-5.04"/>
    <n v="8.5"/>
    <s v="Monday"/>
    <s v="5-10 min"/>
    <n v="1"/>
    <s v="Above 1.2"/>
  </r>
  <r>
    <s v="RF001289"/>
    <d v="2026-01-12T16:16:00"/>
    <d v="2026-01-12T00:00:00"/>
    <n v="16"/>
    <x v="3"/>
    <x v="1"/>
    <n v="7.7"/>
    <n v="163.4"/>
    <n v="174.89"/>
    <n v="1"/>
    <n v="5.3"/>
    <n v="5.4"/>
    <n v="46"/>
    <s v="Low"/>
    <n v="1.399"/>
    <x v="0"/>
    <s v=""/>
    <n v="4.53"/>
    <n v="0"/>
    <n v="11.49"/>
    <n v="0.1"/>
    <s v="Monday"/>
    <s v="5-10 min"/>
    <n v="1"/>
    <s v="Above 1.2"/>
  </r>
  <r>
    <s v="RF001290"/>
    <d v="2026-01-12T16:37:00"/>
    <d v="2026-01-12T00:00:00"/>
    <n v="16"/>
    <x v="4"/>
    <x v="0"/>
    <n v="2.5"/>
    <n v="73.81"/>
    <n v="73.39"/>
    <n v="1"/>
    <n v="4.9000000000000004"/>
    <n v="2.2999999999999998"/>
    <n v="57"/>
    <s v="Low"/>
    <n v="1.3959999999999999"/>
    <x v="0"/>
    <s v=""/>
    <n v="4.8499999999999996"/>
    <n v="2"/>
    <n v="-0.42"/>
    <n v="-2.6"/>
    <s v="Monday"/>
    <s v="0-5 min"/>
    <n v="1"/>
    <s v="Above 1.2"/>
  </r>
  <r>
    <s v="RF001291"/>
    <d v="2026-01-12T16:51:00"/>
    <d v="2026-01-12T00:00:00"/>
    <n v="16"/>
    <x v="2"/>
    <x v="0"/>
    <n v="3.4"/>
    <n v="101.33"/>
    <n v="98.63"/>
    <n v="1.1000000000000001"/>
    <n v="6.2"/>
    <n v="9.3000000000000007"/>
    <n v="110"/>
    <s v="Medium"/>
    <n v="1.1299999999999999"/>
    <x v="0"/>
    <s v=""/>
    <n v="5"/>
    <n v="22"/>
    <n v="-2.7"/>
    <n v="3.1"/>
    <s v="Monday"/>
    <s v="5-10 min"/>
    <n v="1"/>
    <s v="Between 1.0-1.2"/>
  </r>
  <r>
    <s v="RF001292"/>
    <d v="2026-01-12T17:43:00"/>
    <d v="2026-01-12T00:00:00"/>
    <n v="17"/>
    <x v="4"/>
    <x v="0"/>
    <n v="1.1000000000000001"/>
    <n v="54.43"/>
    <n v="54.31"/>
    <n v="1"/>
    <n v="7.1"/>
    <n v="10.1"/>
    <n v="38"/>
    <s v="Low"/>
    <n v="0.95799999999999996"/>
    <x v="0"/>
    <s v=""/>
    <n v="4.79"/>
    <n v="8"/>
    <n v="-0.12"/>
    <n v="3"/>
    <s v="Monday"/>
    <s v="5-10 min"/>
    <n v="1"/>
    <s v="Between 0.8-1.0"/>
  </r>
  <r>
    <s v="RF001293"/>
    <d v="2026-01-12T18:11:00"/>
    <d v="2026-01-12T00:00:00"/>
    <n v="18"/>
    <x v="4"/>
    <x v="1"/>
    <n v="5.8"/>
    <n v="134.19"/>
    <n v="134.80000000000001"/>
    <n v="1"/>
    <n v="8.6"/>
    <n v="8.6999999999999993"/>
    <n v="47"/>
    <s v="Medium"/>
    <n v="0.92"/>
    <x v="0"/>
    <s v=""/>
    <n v="4.62"/>
    <n v="0"/>
    <n v="0.61"/>
    <n v="0.1"/>
    <s v="Monday"/>
    <s v="5-10 min"/>
    <n v="1"/>
    <s v="Between 0.8-1.0"/>
  </r>
  <r>
    <s v="RF001294"/>
    <d v="2026-01-12T18:25:00"/>
    <d v="2026-01-12T00:00:00"/>
    <n v="18"/>
    <x v="4"/>
    <x v="0"/>
    <n v="6.4"/>
    <n v="139.08000000000001"/>
    <m/>
    <n v="1.1000000000000001"/>
    <n v="6.1"/>
    <n v="8.1999999999999993"/>
    <n v="44"/>
    <s v="Low"/>
    <n v="0.92200000000000004"/>
    <x v="2"/>
    <s v="Pickup issue"/>
    <n v="4.46"/>
    <n v="62"/>
    <m/>
    <n v="2.1"/>
    <s v="Monday"/>
    <s v="5-10 min"/>
    <n v="0"/>
    <s v="Between 0.8-1.0"/>
  </r>
  <r>
    <s v="RF001295"/>
    <d v="2026-01-12T18:37:00"/>
    <d v="2026-01-12T00:00:00"/>
    <n v="18"/>
    <x v="0"/>
    <x v="0"/>
    <n v="12"/>
    <n v="311.8"/>
    <m/>
    <n v="1.3"/>
    <n v="10.7"/>
    <n v="15"/>
    <n v="111"/>
    <s v="Medium"/>
    <n v="0.78700000000000003"/>
    <x v="2"/>
    <s v="ETA too high"/>
    <n v="4.59"/>
    <n v="22"/>
    <m/>
    <n v="4.3"/>
    <s v="Monday"/>
    <s v="10-15 min"/>
    <n v="0"/>
    <s v="Below 0.8"/>
  </r>
  <r>
    <s v="RF001296"/>
    <d v="2026-01-12T18:43:00"/>
    <d v="2026-01-12T00:00:00"/>
    <n v="18"/>
    <x v="2"/>
    <x v="0"/>
    <n v="2.9"/>
    <n v="90.58"/>
    <m/>
    <n v="1.2"/>
    <n v="5.6"/>
    <n v="10.5"/>
    <n v="86"/>
    <s v="High"/>
    <n v="0.60499999999999998"/>
    <x v="2"/>
    <s v="Pickup issue"/>
    <n v="4.49"/>
    <n v="3"/>
    <m/>
    <n v="4.9000000000000004"/>
    <s v="Monday"/>
    <s v="5-10 min"/>
    <n v="0"/>
    <s v="Below 0.8"/>
  </r>
  <r>
    <s v="RF001297"/>
    <d v="2026-01-12T18:45:00"/>
    <d v="2026-01-12T00:00:00"/>
    <n v="18"/>
    <x v="2"/>
    <x v="1"/>
    <n v="4.4000000000000004"/>
    <n v="116.02"/>
    <m/>
    <n v="1.2"/>
    <n v="9.6999999999999993"/>
    <n v="12.3"/>
    <n v="94"/>
    <s v="High"/>
    <n v="0.68799999999999994"/>
    <x v="2"/>
    <s v="Fare too high"/>
    <n v="4.51"/>
    <n v="0"/>
    <m/>
    <n v="2.6"/>
    <s v="Monday"/>
    <s v="5-10 min"/>
    <n v="0"/>
    <s v="Below 0.8"/>
  </r>
  <r>
    <s v="RF001298"/>
    <d v="2026-01-12T18:47:00"/>
    <d v="2026-01-12T00:00:00"/>
    <n v="18"/>
    <x v="1"/>
    <x v="0"/>
    <n v="10"/>
    <n v="179.66"/>
    <n v="172.96"/>
    <n v="1"/>
    <n v="6.7"/>
    <n v="5.6"/>
    <n v="70"/>
    <s v="Medium"/>
    <n v="0.79200000000000004"/>
    <x v="0"/>
    <s v=""/>
    <n v="4.59"/>
    <n v="114"/>
    <n v="-6.7"/>
    <n v="-1.1000000000000001"/>
    <s v="Monday"/>
    <s v="5-10 min"/>
    <n v="1"/>
    <s v="Below 0.8"/>
  </r>
  <r>
    <s v="RF001299"/>
    <d v="2026-01-12T18:59:00"/>
    <d v="2026-01-12T00:00:00"/>
    <n v="18"/>
    <x v="0"/>
    <x v="1"/>
    <n v="11.2"/>
    <n v="272.51"/>
    <n v="280.02999999999997"/>
    <n v="1.3"/>
    <n v="7.8"/>
    <n v="4.9000000000000004"/>
    <n v="89"/>
    <s v="Medium"/>
    <n v="0.623"/>
    <x v="0"/>
    <s v=""/>
    <n v="4.6900000000000004"/>
    <n v="0"/>
    <n v="7.52"/>
    <n v="-2.9"/>
    <s v="Monday"/>
    <s v="5-10 min"/>
    <n v="1"/>
    <s v="Below 0.8"/>
  </r>
  <r>
    <s v="RF001300"/>
    <d v="2026-01-12T19:05:00"/>
    <d v="2026-01-12T00:00:00"/>
    <n v="19"/>
    <x v="4"/>
    <x v="0"/>
    <n v="10.8"/>
    <n v="201.91"/>
    <n v="208.73"/>
    <n v="1.1000000000000001"/>
    <n v="4.5999999999999996"/>
    <n v="3.4"/>
    <n v="51"/>
    <s v="Medium"/>
    <n v="0.999"/>
    <x v="0"/>
    <s v=""/>
    <n v="4.53"/>
    <n v="19"/>
    <n v="6.82"/>
    <n v="-1.2"/>
    <s v="Monday"/>
    <s v="0-5 min"/>
    <n v="1"/>
    <s v="Between 0.8-1.0"/>
  </r>
  <r>
    <s v="RF001301"/>
    <d v="2026-01-12T19:11:00"/>
    <d v="2026-01-12T00:00:00"/>
    <n v="19"/>
    <x v="0"/>
    <x v="1"/>
    <n v="3.1"/>
    <n v="122.52"/>
    <m/>
    <n v="1.3"/>
    <n v="9.3000000000000007"/>
    <n v="13.3"/>
    <n v="109"/>
    <s v="High"/>
    <n v="0.66600000000000004"/>
    <x v="2"/>
    <s v="ETA too high"/>
    <n v="4.95"/>
    <n v="0"/>
    <m/>
    <n v="4"/>
    <s v="Monday"/>
    <s v="5-10 min"/>
    <n v="0"/>
    <s v="Below 0.8"/>
  </r>
  <r>
    <s v="RF001302"/>
    <d v="2026-01-12T19:17:00"/>
    <d v="2026-01-12T00:00:00"/>
    <n v="19"/>
    <x v="1"/>
    <x v="0"/>
    <n v="1.3"/>
    <n v="59.77"/>
    <m/>
    <n v="1"/>
    <n v="10.5"/>
    <m/>
    <n v="63"/>
    <s v="Low"/>
    <n v="0.80200000000000005"/>
    <x v="3"/>
    <s v="No driver available"/>
    <n v="4.97"/>
    <n v="28"/>
    <m/>
    <m/>
    <s v="Monday"/>
    <s v="10-15 min"/>
    <n v="0"/>
    <s v="Between 0.8-1.0"/>
  </r>
  <r>
    <s v="RF001303"/>
    <d v="2026-01-12T19:24:00"/>
    <d v="2026-01-12T00:00:00"/>
    <n v="19"/>
    <x v="1"/>
    <x v="0"/>
    <n v="6.3"/>
    <n v="144.94999999999999"/>
    <n v="142.94"/>
    <n v="1.1000000000000001"/>
    <n v="8.4"/>
    <n v="3.7"/>
    <n v="84"/>
    <s v="Medium"/>
    <n v="0.99199999999999999"/>
    <x v="0"/>
    <s v=""/>
    <n v="4.7"/>
    <n v="4"/>
    <n v="-2.0099999999999998"/>
    <n v="-4.7"/>
    <s v="Monday"/>
    <s v="5-10 min"/>
    <n v="1"/>
    <s v="Between 0.8-1.0"/>
  </r>
  <r>
    <s v="RF001304"/>
    <d v="2026-01-12T19:35:00"/>
    <d v="2026-01-12T00:00:00"/>
    <n v="19"/>
    <x v="0"/>
    <x v="0"/>
    <n v="5.7"/>
    <n v="176.64"/>
    <m/>
    <n v="1.3"/>
    <n v="10.7"/>
    <n v="5.9"/>
    <n v="86"/>
    <s v="High"/>
    <n v="0.53"/>
    <x v="2"/>
    <s v="Fare too high"/>
    <n v="4.32"/>
    <n v="28"/>
    <m/>
    <n v="-4.8"/>
    <s v="Monday"/>
    <s v="10-15 min"/>
    <n v="0"/>
    <s v="Below 0.8"/>
  </r>
  <r>
    <s v="RF001305"/>
    <d v="2026-01-12T19:53:00"/>
    <d v="2026-01-12T00:00:00"/>
    <n v="19"/>
    <x v="2"/>
    <x v="0"/>
    <n v="6.7"/>
    <n v="161.03"/>
    <n v="162.19"/>
    <n v="1.1000000000000001"/>
    <n v="7.5"/>
    <n v="1"/>
    <n v="64"/>
    <s v="Medium"/>
    <n v="0.58399999999999996"/>
    <x v="0"/>
    <s v=""/>
    <n v="4.78"/>
    <n v="4"/>
    <n v="1.1599999999999999"/>
    <n v="-6.5"/>
    <s v="Monday"/>
    <s v="5-10 min"/>
    <n v="1"/>
    <s v="Below 0.8"/>
  </r>
  <r>
    <s v="RF001306"/>
    <d v="2026-01-12T20:35:00"/>
    <d v="2026-01-12T00:00:00"/>
    <n v="20"/>
    <x v="0"/>
    <x v="0"/>
    <n v="7.5"/>
    <n v="213.23"/>
    <n v="219.98"/>
    <n v="1.3"/>
    <n v="11.1"/>
    <n v="13.5"/>
    <n v="103"/>
    <s v="High"/>
    <n v="0.66800000000000004"/>
    <x v="0"/>
    <s v=""/>
    <n v="4.87"/>
    <n v="12"/>
    <n v="6.75"/>
    <n v="2.4"/>
    <s v="Monday"/>
    <s v="10-15 min"/>
    <n v="1"/>
    <s v="Below 0.8"/>
  </r>
  <r>
    <s v="RF001307"/>
    <d v="2026-01-12T20:44:00"/>
    <d v="2026-01-12T00:00:00"/>
    <n v="20"/>
    <x v="2"/>
    <x v="0"/>
    <n v="8.4"/>
    <n v="189.12"/>
    <n v="192.11"/>
    <n v="1.2"/>
    <n v="8.6"/>
    <n v="8.6"/>
    <n v="99"/>
    <s v="High"/>
    <n v="0.67300000000000004"/>
    <x v="0"/>
    <s v=""/>
    <n v="4.5199999999999996"/>
    <n v="4"/>
    <n v="2.99"/>
    <n v="0"/>
    <s v="Monday"/>
    <s v="5-10 min"/>
    <n v="1"/>
    <s v="Below 0.8"/>
  </r>
  <r>
    <s v="RF001308"/>
    <d v="2026-01-12T21:00:00"/>
    <d v="2026-01-12T00:00:00"/>
    <n v="21"/>
    <x v="2"/>
    <x v="0"/>
    <n v="8.4"/>
    <n v="172.89"/>
    <m/>
    <n v="1.1000000000000001"/>
    <n v="4.0999999999999996"/>
    <n v="3.9"/>
    <n v="85"/>
    <s v="Medium"/>
    <n v="0.753"/>
    <x v="2"/>
    <s v="ETA too high"/>
    <n v="4.4400000000000004"/>
    <n v="5"/>
    <m/>
    <n v="-0.2"/>
    <s v="Monday"/>
    <s v="0-5 min"/>
    <n v="0"/>
    <s v="Below 0.8"/>
  </r>
  <r>
    <s v="RF001309"/>
    <d v="2026-01-12T21:06:00"/>
    <d v="2026-01-12T00:00:00"/>
    <n v="21"/>
    <x v="3"/>
    <x v="0"/>
    <n v="4.5"/>
    <n v="111.1"/>
    <n v="112.87"/>
    <n v="1.1000000000000001"/>
    <n v="3.1"/>
    <n v="3.7"/>
    <n v="47"/>
    <s v="Low"/>
    <n v="1.3009999999999999"/>
    <x v="0"/>
    <s v=""/>
    <n v="5"/>
    <n v="14"/>
    <n v="1.77"/>
    <n v="0.6"/>
    <s v="Monday"/>
    <s v="0-5 min"/>
    <n v="1"/>
    <s v="Above 1.2"/>
  </r>
  <r>
    <s v="RF001310"/>
    <d v="2026-01-12T21:10:00"/>
    <d v="2026-01-12T00:00:00"/>
    <n v="21"/>
    <x v="2"/>
    <x v="0"/>
    <n v="5.0999999999999996"/>
    <n v="135.19999999999999"/>
    <n v="133.18"/>
    <n v="1.1000000000000001"/>
    <n v="9"/>
    <n v="8.5"/>
    <n v="96"/>
    <s v="Medium"/>
    <n v="0.872"/>
    <x v="0"/>
    <s v=""/>
    <n v="4.57"/>
    <n v="2"/>
    <n v="-2.02"/>
    <n v="-0.5"/>
    <s v="Monday"/>
    <s v="5-10 min"/>
    <n v="1"/>
    <s v="Between 0.8-1.0"/>
  </r>
  <r>
    <s v="RF001311"/>
    <d v="2026-01-12T21:10:00"/>
    <d v="2026-01-12T00:00:00"/>
    <n v="21"/>
    <x v="0"/>
    <x v="0"/>
    <n v="4"/>
    <n v="129.53"/>
    <n v="124.55"/>
    <n v="1.3"/>
    <n v="9.1999999999999993"/>
    <n v="8.5"/>
    <n v="104"/>
    <s v="High"/>
    <n v="0.71899999999999997"/>
    <x v="0"/>
    <s v=""/>
    <n v="4.5999999999999996"/>
    <n v="79"/>
    <n v="-4.9800000000000004"/>
    <n v="-0.7"/>
    <s v="Monday"/>
    <s v="5-10 min"/>
    <n v="1"/>
    <s v="Below 0.8"/>
  </r>
  <r>
    <s v="RF001312"/>
    <d v="2026-01-12T21:20:00"/>
    <d v="2026-01-12T00:00:00"/>
    <n v="21"/>
    <x v="2"/>
    <x v="0"/>
    <n v="10.199999999999999"/>
    <n v="190.04"/>
    <n v="180.98"/>
    <n v="1.1000000000000001"/>
    <n v="7.6"/>
    <n v="12.7"/>
    <n v="116"/>
    <s v="Medium"/>
    <n v="1.0649999999999999"/>
    <x v="0"/>
    <s v=""/>
    <n v="4.54"/>
    <n v="3"/>
    <n v="-9.06"/>
    <n v="5.0999999999999996"/>
    <s v="Monday"/>
    <s v="5-10 min"/>
    <n v="1"/>
    <s v="Between 1.0-1.2"/>
  </r>
  <r>
    <s v="RF001313"/>
    <d v="2026-01-12T21:35:00"/>
    <d v="2026-01-12T00:00:00"/>
    <n v="21"/>
    <x v="4"/>
    <x v="0"/>
    <n v="2.5"/>
    <n v="73.52"/>
    <n v="71.650000000000006"/>
    <n v="1"/>
    <n v="5.2"/>
    <n v="8.4"/>
    <n v="53"/>
    <s v="Low"/>
    <n v="1.3109999999999999"/>
    <x v="0"/>
    <s v=""/>
    <n v="4.57"/>
    <n v="3"/>
    <n v="-1.87"/>
    <n v="3.2"/>
    <s v="Monday"/>
    <s v="5-10 min"/>
    <n v="1"/>
    <s v="Above 1.2"/>
  </r>
  <r>
    <s v="RF001314"/>
    <d v="2026-01-12T21:42:00"/>
    <d v="2026-01-12T00:00:00"/>
    <n v="21"/>
    <x v="0"/>
    <x v="0"/>
    <n v="17.7"/>
    <n v="281.89"/>
    <n v="264.22000000000003"/>
    <n v="1"/>
    <n v="3"/>
    <n v="6.6"/>
    <n v="119"/>
    <s v="Medium"/>
    <n v="1.034"/>
    <x v="0"/>
    <s v=""/>
    <n v="4.6100000000000003"/>
    <n v="14"/>
    <n v="-17.670000000000002"/>
    <n v="3.6"/>
    <s v="Monday"/>
    <s v="0-5 min"/>
    <n v="1"/>
    <s v="Between 1.0-1.2"/>
  </r>
  <r>
    <s v="RF001315"/>
    <d v="2026-01-12T21:44:00"/>
    <d v="2026-01-12T00:00:00"/>
    <n v="21"/>
    <x v="2"/>
    <x v="1"/>
    <n v="5.8"/>
    <n v="128.22999999999999"/>
    <n v="126.95"/>
    <n v="1"/>
    <n v="2"/>
    <n v="7.4"/>
    <n v="103"/>
    <s v="Medium"/>
    <n v="1.0640000000000001"/>
    <x v="0"/>
    <s v=""/>
    <n v="4.6900000000000004"/>
    <n v="0"/>
    <n v="-1.28"/>
    <n v="5.4"/>
    <s v="Monday"/>
    <s v="0-5 min"/>
    <n v="1"/>
    <s v="Between 1.0-1.2"/>
  </r>
  <r>
    <s v="RF001316"/>
    <d v="2026-01-12T21:57:00"/>
    <d v="2026-01-12T00:00:00"/>
    <n v="21"/>
    <x v="1"/>
    <x v="0"/>
    <n v="5.7"/>
    <n v="138.83000000000001"/>
    <n v="144.63999999999999"/>
    <n v="1.1000000000000001"/>
    <n v="3.2"/>
    <n v="7.4"/>
    <n v="99"/>
    <s v="Medium"/>
    <n v="1.06"/>
    <x v="0"/>
    <s v=""/>
    <n v="4.4800000000000004"/>
    <n v="5"/>
    <n v="5.81"/>
    <n v="4.2"/>
    <s v="Monday"/>
    <s v="0-5 min"/>
    <n v="1"/>
    <s v="Between 1.0-1.2"/>
  </r>
  <r>
    <s v="RF001317"/>
    <d v="2026-01-12T22:03:00"/>
    <d v="2026-01-12T00:00:00"/>
    <n v="22"/>
    <x v="1"/>
    <x v="0"/>
    <n v="5"/>
    <n v="109.29"/>
    <n v="109.32"/>
    <n v="1"/>
    <n v="2"/>
    <n v="1"/>
    <n v="82"/>
    <s v="Low"/>
    <n v="1.232"/>
    <x v="0"/>
    <s v=""/>
    <n v="4.22"/>
    <n v="3"/>
    <n v="0.03"/>
    <n v="-1"/>
    <s v="Monday"/>
    <s v="0-5 min"/>
    <n v="1"/>
    <s v="Above 1.2"/>
  </r>
  <r>
    <s v="RF001318"/>
    <d v="2026-01-12T22:17:00"/>
    <d v="2026-01-12T00:00:00"/>
    <n v="22"/>
    <x v="2"/>
    <x v="0"/>
    <n v="10.4"/>
    <n v="238.85"/>
    <n v="227.7"/>
    <n v="1.1000000000000001"/>
    <n v="9.4"/>
    <n v="12"/>
    <n v="107"/>
    <s v="Low"/>
    <n v="1.7709999999999999"/>
    <x v="0"/>
    <s v=""/>
    <n v="4.78"/>
    <n v="3"/>
    <n v="-11.15"/>
    <n v="2.6"/>
    <s v="Monday"/>
    <s v="5-10 min"/>
    <n v="1"/>
    <s v="Above 1.2"/>
  </r>
  <r>
    <s v="RF001319"/>
    <d v="2026-01-12T22:18:00"/>
    <d v="2026-01-12T00:00:00"/>
    <n v="22"/>
    <x v="1"/>
    <x v="0"/>
    <n v="6.2"/>
    <n v="131.15"/>
    <n v="126.39"/>
    <n v="1"/>
    <n v="3.3"/>
    <n v="1"/>
    <n v="77"/>
    <s v="Low"/>
    <n v="1.0760000000000001"/>
    <x v="0"/>
    <s v=""/>
    <n v="4.59"/>
    <n v="3"/>
    <n v="-4.76"/>
    <n v="-2.2999999999999998"/>
    <s v="Monday"/>
    <s v="0-5 min"/>
    <n v="1"/>
    <s v="Between 1.0-1.2"/>
  </r>
  <r>
    <s v="RF001320"/>
    <d v="2026-01-12T22:24:00"/>
    <d v="2026-01-12T00:00:00"/>
    <n v="22"/>
    <x v="1"/>
    <x v="0"/>
    <n v="4.0999999999999996"/>
    <n v="102.16"/>
    <n v="110.52"/>
    <n v="1"/>
    <n v="3.3"/>
    <n v="1.8"/>
    <n v="97"/>
    <s v="Low"/>
    <n v="1.2250000000000001"/>
    <x v="0"/>
    <s v=""/>
    <n v="4.45"/>
    <n v="10"/>
    <n v="8.36"/>
    <n v="-1.5"/>
    <s v="Monday"/>
    <s v="0-5 min"/>
    <n v="1"/>
    <s v="Above 1.2"/>
  </r>
  <r>
    <s v="RF001321"/>
    <d v="2026-01-12T22:33:00"/>
    <d v="2026-01-12T00:00:00"/>
    <n v="22"/>
    <x v="0"/>
    <x v="0"/>
    <n v="10"/>
    <n v="243.25"/>
    <n v="245.05"/>
    <n v="1.2"/>
    <n v="3.8"/>
    <n v="7.6"/>
    <n v="131"/>
    <s v="Medium"/>
    <n v="0.97599999999999998"/>
    <x v="0"/>
    <s v=""/>
    <n v="4.72"/>
    <n v="7"/>
    <n v="1.8"/>
    <n v="3.8"/>
    <s v="Monday"/>
    <s v="0-5 min"/>
    <n v="1"/>
    <s v="Between 0.8-1.0"/>
  </r>
  <r>
    <s v="RF001322"/>
    <d v="2026-01-12T22:37:00"/>
    <d v="2026-01-12T00:00:00"/>
    <n v="22"/>
    <x v="3"/>
    <x v="0"/>
    <n v="3.6"/>
    <n v="103.93"/>
    <n v="104.85"/>
    <n v="1.1000000000000001"/>
    <n v="2"/>
    <n v="1"/>
    <n v="69"/>
    <s v="Low"/>
    <n v="1.2609999999999999"/>
    <x v="0"/>
    <s v=""/>
    <n v="4.7"/>
    <n v="11"/>
    <n v="0.92"/>
    <n v="-1"/>
    <s v="Monday"/>
    <s v="0-5 min"/>
    <n v="1"/>
    <s v="Above 1.2"/>
  </r>
  <r>
    <s v="RF001323"/>
    <d v="2026-01-12T22:48:00"/>
    <d v="2026-01-12T00:00:00"/>
    <n v="22"/>
    <x v="2"/>
    <x v="1"/>
    <n v="10.5"/>
    <n v="172.35"/>
    <m/>
    <n v="1"/>
    <n v="2"/>
    <n v="4.0999999999999996"/>
    <n v="106"/>
    <s v="Medium"/>
    <n v="1.0640000000000001"/>
    <x v="2"/>
    <s v="Changed plans"/>
    <n v="4.92"/>
    <n v="0"/>
    <m/>
    <n v="2.1"/>
    <s v="Monday"/>
    <s v="0-5 min"/>
    <n v="0"/>
    <s v="Between 1.0-1.2"/>
  </r>
  <r>
    <s v="RF001324"/>
    <d v="2026-01-12T23:34:00"/>
    <d v="2026-01-12T00:00:00"/>
    <n v="23"/>
    <x v="0"/>
    <x v="0"/>
    <n v="1.7"/>
    <n v="74.180000000000007"/>
    <n v="69.5"/>
    <n v="1.1000000000000001"/>
    <n v="8.5"/>
    <n v="14.2"/>
    <n v="106"/>
    <s v="Medium"/>
    <n v="0.87"/>
    <x v="0"/>
    <s v=""/>
    <n v="4.21"/>
    <n v="17"/>
    <n v="-4.68"/>
    <n v="5.7"/>
    <s v="Monday"/>
    <s v="5-10 min"/>
    <n v="1"/>
    <s v="Between 0.8-1.0"/>
  </r>
  <r>
    <s v="RF001325"/>
    <d v="2026-01-12T23:38:00"/>
    <d v="2026-01-12T00:00:00"/>
    <n v="23"/>
    <x v="1"/>
    <x v="1"/>
    <n v="13.6"/>
    <n v="271.35000000000002"/>
    <m/>
    <n v="1"/>
    <n v="8.1"/>
    <n v="8.6999999999999993"/>
    <n v="93"/>
    <s v="Low"/>
    <n v="1.2749999999999999"/>
    <x v="2"/>
    <s v="Fare too high"/>
    <n v="4.7"/>
    <n v="0"/>
    <m/>
    <n v="0.6"/>
    <s v="Monday"/>
    <s v="5-10 min"/>
    <n v="0"/>
    <s v="Above 1.2"/>
  </r>
  <r>
    <s v="RF001326"/>
    <d v="2026-01-13T00:11:00"/>
    <d v="2026-01-13T00:00:00"/>
    <n v="0"/>
    <x v="0"/>
    <x v="0"/>
    <n v="3.5"/>
    <n v="121.57"/>
    <m/>
    <n v="1.2"/>
    <n v="6.7"/>
    <n v="6.7"/>
    <n v="119"/>
    <s v="Medium"/>
    <n v="1.048"/>
    <x v="2"/>
    <s v="Changed plans"/>
    <n v="4.62"/>
    <n v="4"/>
    <m/>
    <n v="0"/>
    <s v="Tuesday"/>
    <s v="5-10 min"/>
    <n v="0"/>
    <s v="Between 1.0-1.2"/>
  </r>
  <r>
    <s v="RF001327"/>
    <d v="2026-01-13T00:21:00"/>
    <d v="2026-01-13T00:00:00"/>
    <n v="0"/>
    <x v="2"/>
    <x v="0"/>
    <n v="2.2000000000000002"/>
    <n v="67.92"/>
    <n v="66.290000000000006"/>
    <n v="1"/>
    <n v="5.3"/>
    <n v="5.3"/>
    <n v="125"/>
    <s v="Low"/>
    <n v="1.423"/>
    <x v="0"/>
    <s v=""/>
    <n v="4.51"/>
    <n v="9"/>
    <n v="-1.63"/>
    <n v="0"/>
    <s v="Tuesday"/>
    <s v="5-10 min"/>
    <n v="1"/>
    <s v="Above 1.2"/>
  </r>
  <r>
    <s v="RF001328"/>
    <d v="2026-01-13T00:53:00"/>
    <d v="2026-01-13T00:00:00"/>
    <n v="0"/>
    <x v="1"/>
    <x v="0"/>
    <n v="4.7"/>
    <n v="105.74"/>
    <n v="102.16"/>
    <n v="1"/>
    <n v="2"/>
    <n v="1.6"/>
    <n v="93"/>
    <s v="Low"/>
    <n v="1.256"/>
    <x v="0"/>
    <s v=""/>
    <n v="4.88"/>
    <n v="7"/>
    <n v="-3.58"/>
    <n v="-0.4"/>
    <s v="Tuesday"/>
    <s v="0-5 min"/>
    <n v="1"/>
    <s v="Above 1.2"/>
  </r>
  <r>
    <s v="RF001329"/>
    <d v="2026-01-13T00:58:00"/>
    <d v="2026-01-13T00:00:00"/>
    <n v="0"/>
    <x v="3"/>
    <x v="1"/>
    <n v="4.3"/>
    <n v="97.66"/>
    <n v="97.22"/>
    <n v="1"/>
    <n v="6.9"/>
    <n v="6.3"/>
    <n v="65"/>
    <s v="Low"/>
    <n v="2.1059999999999999"/>
    <x v="0"/>
    <s v=""/>
    <n v="4.7699999999999996"/>
    <n v="0"/>
    <n v="-0.44"/>
    <n v="-0.6"/>
    <s v="Tuesday"/>
    <s v="5-10 min"/>
    <n v="1"/>
    <s v="Above 1.2"/>
  </r>
  <r>
    <s v="RF001330"/>
    <d v="2026-01-13T01:12:00"/>
    <d v="2026-01-13T00:00:00"/>
    <n v="1"/>
    <x v="0"/>
    <x v="1"/>
    <n v="7.5"/>
    <n v="204.12"/>
    <n v="211.36"/>
    <n v="1.2"/>
    <n v="4.7"/>
    <n v="5.3"/>
    <n v="144"/>
    <s v="Medium"/>
    <n v="1.0309999999999999"/>
    <x v="0"/>
    <s v=""/>
    <n v="4.7"/>
    <n v="0"/>
    <n v="7.24"/>
    <n v="0.6"/>
    <s v="Tuesday"/>
    <s v="0-5 min"/>
    <n v="1"/>
    <s v="Between 1.0-1.2"/>
  </r>
  <r>
    <s v="RF001331"/>
    <d v="2026-01-13T01:15:00"/>
    <d v="2026-01-13T00:00:00"/>
    <n v="1"/>
    <x v="3"/>
    <x v="1"/>
    <n v="2.1"/>
    <n v="74.42"/>
    <n v="77.81"/>
    <n v="1"/>
    <n v="5.3"/>
    <n v="7.2"/>
    <n v="74"/>
    <s v="Low"/>
    <n v="2.2000000000000002"/>
    <x v="0"/>
    <s v=""/>
    <n v="4.54"/>
    <n v="0"/>
    <n v="3.39"/>
    <n v="1.9"/>
    <s v="Tuesday"/>
    <s v="5-10 min"/>
    <n v="1"/>
    <s v="Above 1.2"/>
  </r>
  <r>
    <s v="RF001332"/>
    <d v="2026-01-13T01:23:00"/>
    <d v="2026-01-13T00:00:00"/>
    <n v="1"/>
    <x v="4"/>
    <x v="0"/>
    <n v="7.4"/>
    <n v="144.74"/>
    <n v="142.12"/>
    <n v="1"/>
    <n v="4.8"/>
    <n v="4.8"/>
    <n v="67"/>
    <s v="Low"/>
    <n v="1.8959999999999999"/>
    <x v="0"/>
    <s v=""/>
    <n v="4.8899999999999997"/>
    <n v="2"/>
    <n v="-2.62"/>
    <n v="0"/>
    <s v="Tuesday"/>
    <s v="0-5 min"/>
    <n v="1"/>
    <s v="Above 1.2"/>
  </r>
  <r>
    <s v="RF001333"/>
    <d v="2026-01-13T01:38:00"/>
    <d v="2026-01-13T00:00:00"/>
    <n v="1"/>
    <x v="1"/>
    <x v="0"/>
    <n v="4.7"/>
    <n v="126.6"/>
    <n v="125.64"/>
    <n v="1.1000000000000001"/>
    <n v="5.8"/>
    <n v="5.8"/>
    <n v="94"/>
    <s v="Low"/>
    <n v="1.284"/>
    <x v="0"/>
    <s v=""/>
    <n v="4.3499999999999996"/>
    <n v="5"/>
    <n v="-0.96"/>
    <n v="0"/>
    <s v="Tuesday"/>
    <s v="5-10 min"/>
    <n v="1"/>
    <s v="Above 1.2"/>
  </r>
  <r>
    <s v="RF001334"/>
    <d v="2026-01-13T01:38:00"/>
    <d v="2026-01-13T00:00:00"/>
    <n v="1"/>
    <x v="3"/>
    <x v="0"/>
    <n v="6.1"/>
    <n v="119.34"/>
    <n v="120.89"/>
    <n v="1"/>
    <n v="6.3"/>
    <n v="7.3"/>
    <n v="62"/>
    <s v="Low"/>
    <n v="1.534"/>
    <x v="0"/>
    <s v=""/>
    <n v="4.91"/>
    <n v="23"/>
    <n v="1.55"/>
    <n v="1"/>
    <s v="Tuesday"/>
    <s v="5-10 min"/>
    <n v="1"/>
    <s v="Above 1.2"/>
  </r>
  <r>
    <s v="RF001335"/>
    <d v="2026-01-13T01:46:00"/>
    <d v="2026-01-13T00:00:00"/>
    <n v="1"/>
    <x v="2"/>
    <x v="0"/>
    <n v="2.5"/>
    <n v="78.5"/>
    <n v="79.12"/>
    <n v="1"/>
    <n v="3.9"/>
    <n v="1.3"/>
    <n v="128"/>
    <s v="Low"/>
    <n v="1.7490000000000001"/>
    <x v="0"/>
    <s v=""/>
    <n v="4.54"/>
    <n v="2"/>
    <n v="0.62"/>
    <n v="-2.6"/>
    <s v="Tuesday"/>
    <s v="0-5 min"/>
    <n v="1"/>
    <s v="Above 1.2"/>
  </r>
  <r>
    <s v="RF001336"/>
    <d v="2026-01-13T02:00:00"/>
    <d v="2026-01-13T00:00:00"/>
    <n v="2"/>
    <x v="3"/>
    <x v="0"/>
    <n v="5.9"/>
    <n v="113.16"/>
    <n v="113.46"/>
    <n v="1"/>
    <n v="6.4"/>
    <n v="6.6"/>
    <n v="78"/>
    <s v="Low"/>
    <n v="2.2000000000000002"/>
    <x v="0"/>
    <s v=""/>
    <n v="4.6500000000000004"/>
    <n v="21"/>
    <n v="0.3"/>
    <n v="0.2"/>
    <s v="Tuesday"/>
    <s v="5-10 min"/>
    <n v="1"/>
    <s v="Above 1.2"/>
  </r>
  <r>
    <s v="RF001337"/>
    <d v="2026-01-13T02:05:00"/>
    <d v="2026-01-13T00:00:00"/>
    <n v="2"/>
    <x v="3"/>
    <x v="1"/>
    <n v="3.5"/>
    <n v="83.12"/>
    <m/>
    <n v="1"/>
    <n v="3.6"/>
    <n v="6.4"/>
    <n v="62"/>
    <s v="Low"/>
    <n v="1.46"/>
    <x v="2"/>
    <s v="Fare too high"/>
    <n v="4.9800000000000004"/>
    <n v="0"/>
    <m/>
    <n v="2.8"/>
    <s v="Tuesday"/>
    <s v="0-5 min"/>
    <n v="0"/>
    <s v="Above 1.2"/>
  </r>
  <r>
    <s v="RF001338"/>
    <d v="2026-01-13T02:13:00"/>
    <d v="2026-01-13T00:00:00"/>
    <n v="2"/>
    <x v="3"/>
    <x v="0"/>
    <n v="1.4"/>
    <n v="58.26"/>
    <n v="59.86"/>
    <n v="1"/>
    <n v="6.3"/>
    <n v="3.6"/>
    <n v="67"/>
    <s v="Low"/>
    <n v="1.3720000000000001"/>
    <x v="0"/>
    <s v=""/>
    <n v="4.97"/>
    <n v="2"/>
    <n v="1.6"/>
    <n v="-2.7"/>
    <s v="Tuesday"/>
    <s v="5-10 min"/>
    <n v="1"/>
    <s v="Above 1.2"/>
  </r>
  <r>
    <s v="RF001339"/>
    <d v="2026-01-13T02:37:00"/>
    <d v="2026-01-13T00:00:00"/>
    <n v="2"/>
    <x v="0"/>
    <x v="0"/>
    <n v="8.9"/>
    <n v="210.52"/>
    <n v="217.28"/>
    <n v="1.1000000000000001"/>
    <n v="6.4"/>
    <n v="8.6999999999999993"/>
    <n v="119"/>
    <s v="Medium"/>
    <n v="1.069"/>
    <x v="0"/>
    <s v=""/>
    <n v="4.78"/>
    <n v="2"/>
    <n v="6.76"/>
    <n v="2.2999999999999998"/>
    <s v="Tuesday"/>
    <s v="5-10 min"/>
    <n v="1"/>
    <s v="Between 1.0-1.2"/>
  </r>
  <r>
    <s v="RF001340"/>
    <d v="2026-01-13T02:56:00"/>
    <d v="2026-01-13T00:00:00"/>
    <n v="2"/>
    <x v="2"/>
    <x v="1"/>
    <n v="3"/>
    <n v="76.69"/>
    <n v="76.84"/>
    <n v="1"/>
    <n v="2"/>
    <n v="4.9000000000000004"/>
    <n v="124"/>
    <s v="Medium"/>
    <n v="1.2110000000000001"/>
    <x v="0"/>
    <s v=""/>
    <n v="4.78"/>
    <n v="0"/>
    <n v="0.15"/>
    <n v="2.9"/>
    <s v="Tuesday"/>
    <s v="0-5 min"/>
    <n v="1"/>
    <s v="Above 1.2"/>
  </r>
  <r>
    <s v="RF001341"/>
    <d v="2026-01-13T02:58:00"/>
    <d v="2026-01-13T00:00:00"/>
    <n v="2"/>
    <x v="2"/>
    <x v="0"/>
    <n v="7.4"/>
    <n v="143.72999999999999"/>
    <n v="148.01"/>
    <n v="1"/>
    <n v="4.3"/>
    <n v="10.5"/>
    <n v="130"/>
    <s v="Low"/>
    <n v="1.5509999999999999"/>
    <x v="0"/>
    <s v=""/>
    <n v="4.66"/>
    <n v="15"/>
    <n v="4.28"/>
    <n v="6.2"/>
    <s v="Tuesday"/>
    <s v="0-5 min"/>
    <n v="1"/>
    <s v="Above 1.2"/>
  </r>
  <r>
    <s v="RF001342"/>
    <d v="2026-01-13T03:40:00"/>
    <d v="2026-01-13T00:00:00"/>
    <n v="3"/>
    <x v="4"/>
    <x v="0"/>
    <n v="3.1"/>
    <n v="84.58"/>
    <n v="76.209999999999994"/>
    <n v="1"/>
    <n v="2"/>
    <n v="3.8"/>
    <n v="61"/>
    <s v="Low"/>
    <n v="1.821"/>
    <x v="0"/>
    <s v=""/>
    <n v="4.91"/>
    <n v="27"/>
    <n v="-8.3699999999999992"/>
    <n v="1.8"/>
    <s v="Tuesday"/>
    <s v="0-5 min"/>
    <n v="1"/>
    <s v="Above 1.2"/>
  </r>
  <r>
    <s v="RF001343"/>
    <d v="2026-01-13T03:42:00"/>
    <d v="2026-01-13T00:00:00"/>
    <n v="3"/>
    <x v="4"/>
    <x v="0"/>
    <n v="5.7"/>
    <n v="115.99"/>
    <n v="116.57"/>
    <n v="1"/>
    <n v="2"/>
    <n v="1"/>
    <n v="61"/>
    <s v="Low"/>
    <n v="1.51"/>
    <x v="0"/>
    <s v=""/>
    <n v="4.82"/>
    <n v="25"/>
    <n v="0.57999999999999996"/>
    <n v="-1"/>
    <s v="Tuesday"/>
    <s v="0-5 min"/>
    <n v="1"/>
    <s v="Above 1.2"/>
  </r>
  <r>
    <s v="RF001344"/>
    <d v="2026-01-13T03:46:00"/>
    <d v="2026-01-13T00:00:00"/>
    <n v="3"/>
    <x v="3"/>
    <x v="1"/>
    <n v="21.9"/>
    <n v="312.52999999999997"/>
    <m/>
    <n v="1"/>
    <n v="4.4000000000000004"/>
    <n v="5"/>
    <n v="59"/>
    <s v="Low"/>
    <n v="1.71"/>
    <x v="2"/>
    <s v="ETA too high"/>
    <n v="4.8499999999999996"/>
    <n v="0"/>
    <m/>
    <n v="0.6"/>
    <s v="Tuesday"/>
    <s v="0-5 min"/>
    <n v="0"/>
    <s v="Above 1.2"/>
  </r>
  <r>
    <s v="RF001345"/>
    <d v="2026-01-13T04:03:00"/>
    <d v="2026-01-13T00:00:00"/>
    <n v="4"/>
    <x v="0"/>
    <x v="0"/>
    <n v="11.7"/>
    <n v="241.24"/>
    <n v="232.15"/>
    <n v="1.1000000000000001"/>
    <n v="4.4000000000000004"/>
    <n v="3.7"/>
    <n v="121"/>
    <s v="Medium"/>
    <n v="0.95099999999999996"/>
    <x v="0"/>
    <s v=""/>
    <n v="4.5199999999999996"/>
    <n v="3"/>
    <n v="-9.09"/>
    <n v="-0.7"/>
    <s v="Tuesday"/>
    <s v="0-5 min"/>
    <n v="1"/>
    <s v="Between 0.8-1.0"/>
  </r>
  <r>
    <s v="RF001346"/>
    <d v="2026-01-13T04:04:00"/>
    <d v="2026-01-13T00:00:00"/>
    <n v="4"/>
    <x v="1"/>
    <x v="1"/>
    <n v="16.5"/>
    <n v="256.41000000000003"/>
    <n v="266.8"/>
    <n v="1"/>
    <n v="3.7"/>
    <n v="3.9"/>
    <n v="110"/>
    <s v="Low"/>
    <n v="2.2000000000000002"/>
    <x v="0"/>
    <s v=""/>
    <n v="4.75"/>
    <n v="0"/>
    <n v="10.39"/>
    <n v="0.2"/>
    <s v="Tuesday"/>
    <s v="0-5 min"/>
    <n v="1"/>
    <s v="Above 1.2"/>
  </r>
  <r>
    <s v="RF001347"/>
    <d v="2026-01-13T04:12:00"/>
    <d v="2026-01-13T00:00:00"/>
    <n v="4"/>
    <x v="4"/>
    <x v="0"/>
    <n v="12.1"/>
    <n v="206.32"/>
    <n v="190.82"/>
    <n v="1"/>
    <n v="5.6"/>
    <n v="2.5"/>
    <n v="66"/>
    <s v="Low"/>
    <n v="2.2000000000000002"/>
    <x v="0"/>
    <s v=""/>
    <n v="4.6900000000000004"/>
    <n v="16"/>
    <n v="-15.5"/>
    <n v="-3.1"/>
    <s v="Tuesday"/>
    <s v="5-10 min"/>
    <n v="1"/>
    <s v="Above 1.2"/>
  </r>
  <r>
    <s v="RF001348"/>
    <d v="2026-01-13T04:29:00"/>
    <d v="2026-01-13T00:00:00"/>
    <n v="4"/>
    <x v="2"/>
    <x v="0"/>
    <n v="5.6"/>
    <n v="147.6"/>
    <n v="138.16999999999999"/>
    <n v="1.1000000000000001"/>
    <n v="3.4"/>
    <n v="4"/>
    <n v="131"/>
    <s v="Medium"/>
    <n v="1.325"/>
    <x v="0"/>
    <s v=""/>
    <n v="4.5599999999999996"/>
    <n v="31"/>
    <n v="-9.43"/>
    <n v="0.6"/>
    <s v="Tuesday"/>
    <s v="0-5 min"/>
    <n v="1"/>
    <s v="Above 1.2"/>
  </r>
  <r>
    <s v="RF001349"/>
    <d v="2026-01-13T04:56:00"/>
    <d v="2026-01-13T00:00:00"/>
    <n v="4"/>
    <x v="1"/>
    <x v="0"/>
    <n v="10.4"/>
    <n v="200.85"/>
    <n v="201.26"/>
    <n v="1"/>
    <n v="2"/>
    <n v="6.7"/>
    <n v="98"/>
    <s v="Medium"/>
    <n v="1.054"/>
    <x v="0"/>
    <s v=""/>
    <n v="4.72"/>
    <n v="3"/>
    <n v="0.41"/>
    <n v="4.7"/>
    <s v="Tuesday"/>
    <s v="0-5 min"/>
    <n v="1"/>
    <s v="Between 1.0-1.2"/>
  </r>
  <r>
    <s v="RF001350"/>
    <d v="2026-01-13T05:15:00"/>
    <d v="2026-01-13T00:00:00"/>
    <n v="5"/>
    <x v="2"/>
    <x v="0"/>
    <n v="5.0999999999999996"/>
    <n v="121.41"/>
    <n v="110.58"/>
    <n v="1"/>
    <n v="2"/>
    <n v="6.8"/>
    <n v="118"/>
    <s v="Low"/>
    <n v="1.278"/>
    <x v="0"/>
    <s v=""/>
    <n v="5"/>
    <n v="27"/>
    <n v="-10.83"/>
    <n v="4.8"/>
    <s v="Tuesday"/>
    <s v="0-5 min"/>
    <n v="1"/>
    <s v="Above 1.2"/>
  </r>
  <r>
    <s v="RF001351"/>
    <d v="2026-01-13T05:49:00"/>
    <d v="2026-01-13T00:00:00"/>
    <n v="5"/>
    <x v="2"/>
    <x v="1"/>
    <n v="2"/>
    <n v="65.59"/>
    <n v="65.67"/>
    <n v="1"/>
    <n v="2"/>
    <n v="4.8"/>
    <n v="121"/>
    <s v="Low"/>
    <n v="1.5720000000000001"/>
    <x v="0"/>
    <s v=""/>
    <n v="4.82"/>
    <n v="0"/>
    <n v="0.08"/>
    <n v="2.8"/>
    <s v="Tuesday"/>
    <s v="0-5 min"/>
    <n v="1"/>
    <s v="Above 1.2"/>
  </r>
  <r>
    <s v="RF001352"/>
    <d v="2026-01-13T06:33:00"/>
    <d v="2026-01-13T00:00:00"/>
    <n v="6"/>
    <x v="4"/>
    <x v="0"/>
    <n v="6.8"/>
    <n v="161.07"/>
    <n v="168.42"/>
    <n v="1.1000000000000001"/>
    <n v="2.6"/>
    <n v="1"/>
    <n v="64"/>
    <s v="Low"/>
    <n v="1.349"/>
    <x v="0"/>
    <s v=""/>
    <n v="4.6900000000000004"/>
    <n v="11"/>
    <n v="7.35"/>
    <n v="-1.6"/>
    <s v="Tuesday"/>
    <s v="0-5 min"/>
    <n v="1"/>
    <s v="Above 1.2"/>
  </r>
  <r>
    <s v="RF001353"/>
    <d v="2026-01-13T06:46:00"/>
    <d v="2026-01-13T00:00:00"/>
    <n v="6"/>
    <x v="2"/>
    <x v="0"/>
    <n v="1.5"/>
    <n v="64.92"/>
    <n v="64.900000000000006"/>
    <n v="1.1000000000000001"/>
    <n v="2.9"/>
    <n v="5.3"/>
    <n v="131"/>
    <s v="Medium"/>
    <n v="1.3839999999999999"/>
    <x v="0"/>
    <s v=""/>
    <n v="4.6399999999999997"/>
    <n v="7"/>
    <n v="-0.02"/>
    <n v="2.4"/>
    <s v="Tuesday"/>
    <s v="0-5 min"/>
    <n v="1"/>
    <s v="Above 1.2"/>
  </r>
  <r>
    <s v="RF001354"/>
    <d v="2026-01-13T06:53:00"/>
    <d v="2026-01-13T00:00:00"/>
    <n v="6"/>
    <x v="3"/>
    <x v="0"/>
    <n v="5"/>
    <n v="122.41"/>
    <n v="119.31"/>
    <n v="1"/>
    <n v="7.4"/>
    <n v="7.7"/>
    <n v="66"/>
    <s v="Low"/>
    <n v="1.4530000000000001"/>
    <x v="0"/>
    <s v=""/>
    <n v="4.6399999999999997"/>
    <n v="6"/>
    <n v="-3.1"/>
    <n v="0.3"/>
    <s v="Tuesday"/>
    <s v="5-10 min"/>
    <n v="1"/>
    <s v="Above 1.2"/>
  </r>
  <r>
    <s v="RF001355"/>
    <d v="2026-01-13T07:03:00"/>
    <d v="2026-01-13T00:00:00"/>
    <n v="7"/>
    <x v="0"/>
    <x v="0"/>
    <n v="12.8"/>
    <n v="246.15"/>
    <n v="254.78"/>
    <n v="1"/>
    <n v="5.2"/>
    <n v="5.2"/>
    <n v="122"/>
    <s v="Medium"/>
    <n v="1.0109999999999999"/>
    <x v="0"/>
    <s v=""/>
    <n v="4.75"/>
    <n v="8"/>
    <n v="8.6300000000000008"/>
    <n v="0"/>
    <s v="Tuesday"/>
    <s v="5-10 min"/>
    <n v="1"/>
    <s v="Between 1.0-1.2"/>
  </r>
  <r>
    <s v="RF001356"/>
    <d v="2026-01-13T07:11:00"/>
    <d v="2026-01-13T00:00:00"/>
    <n v="7"/>
    <x v="1"/>
    <x v="0"/>
    <n v="11.2"/>
    <n v="217.56"/>
    <n v="200.69"/>
    <n v="1"/>
    <n v="2.6"/>
    <n v="7"/>
    <n v="87"/>
    <s v="Medium"/>
    <n v="1.0509999999999999"/>
    <x v="0"/>
    <s v=""/>
    <n v="4.71"/>
    <n v="3"/>
    <n v="-16.87"/>
    <n v="4.4000000000000004"/>
    <s v="Tuesday"/>
    <s v="0-5 min"/>
    <n v="1"/>
    <s v="Between 1.0-1.2"/>
  </r>
  <r>
    <s v="RF001357"/>
    <d v="2026-01-13T07:17:00"/>
    <d v="2026-01-13T00:00:00"/>
    <n v="7"/>
    <x v="3"/>
    <x v="0"/>
    <n v="5"/>
    <n v="106.01"/>
    <m/>
    <n v="1"/>
    <n v="6.5"/>
    <n v="6.4"/>
    <n v="54"/>
    <s v="Low"/>
    <n v="1.399"/>
    <x v="2"/>
    <s v="Changed plans"/>
    <n v="4.9400000000000004"/>
    <n v="12"/>
    <m/>
    <n v="-0.1"/>
    <s v="Tuesday"/>
    <s v="5-10 min"/>
    <n v="0"/>
    <s v="Above 1.2"/>
  </r>
  <r>
    <s v="RF001358"/>
    <d v="2026-01-13T07:32:00"/>
    <d v="2026-01-13T00:00:00"/>
    <n v="7"/>
    <x v="4"/>
    <x v="0"/>
    <n v="16.5"/>
    <n v="277.87"/>
    <n v="277.58"/>
    <n v="1"/>
    <n v="6.5"/>
    <n v="6.3"/>
    <n v="64"/>
    <s v="Medium"/>
    <n v="1.1950000000000001"/>
    <x v="0"/>
    <s v=""/>
    <n v="4.63"/>
    <n v="8"/>
    <n v="-0.28999999999999998"/>
    <n v="-0.2"/>
    <s v="Tuesday"/>
    <s v="5-10 min"/>
    <n v="1"/>
    <s v="Between 1.0-1.2"/>
  </r>
  <r>
    <s v="RF001359"/>
    <d v="2026-01-13T07:33:00"/>
    <d v="2026-01-13T00:00:00"/>
    <n v="7"/>
    <x v="1"/>
    <x v="0"/>
    <n v="8.1"/>
    <n v="157.15"/>
    <n v="148.66999999999999"/>
    <n v="1.1000000000000001"/>
    <n v="4"/>
    <n v="6.3"/>
    <n v="110"/>
    <s v="Medium"/>
    <n v="1.1499999999999999"/>
    <x v="0"/>
    <s v=""/>
    <n v="4.93"/>
    <n v="19"/>
    <n v="-8.48"/>
    <n v="2.2999999999999998"/>
    <s v="Tuesday"/>
    <s v="0-5 min"/>
    <n v="1"/>
    <s v="Between 1.0-1.2"/>
  </r>
  <r>
    <s v="RF001360"/>
    <d v="2026-01-13T07:42:00"/>
    <d v="2026-01-13T00:00:00"/>
    <n v="7"/>
    <x v="3"/>
    <x v="0"/>
    <n v="9.1999999999999993"/>
    <n v="185.8"/>
    <n v="183.02"/>
    <n v="1.1000000000000001"/>
    <n v="7.5"/>
    <n v="4.3"/>
    <n v="71"/>
    <s v="Medium"/>
    <n v="1.2070000000000001"/>
    <x v="0"/>
    <s v=""/>
    <n v="4.63"/>
    <n v="36"/>
    <n v="-2.78"/>
    <n v="-3.2"/>
    <s v="Tuesday"/>
    <s v="5-10 min"/>
    <n v="1"/>
    <s v="Above 1.2"/>
  </r>
  <r>
    <s v="RF001361"/>
    <d v="2026-01-13T07:43:00"/>
    <d v="2026-01-13T00:00:00"/>
    <n v="7"/>
    <x v="3"/>
    <x v="1"/>
    <n v="4.3"/>
    <n v="92.24"/>
    <n v="92.31"/>
    <n v="1"/>
    <n v="7"/>
    <n v="7.3"/>
    <n v="68"/>
    <s v="Low"/>
    <n v="1.8560000000000001"/>
    <x v="0"/>
    <s v=""/>
    <n v="4.93"/>
    <n v="0"/>
    <n v="7.0000000000000007E-2"/>
    <n v="0.3"/>
    <s v="Tuesday"/>
    <s v="5-10 min"/>
    <n v="1"/>
    <s v="Above 1.2"/>
  </r>
  <r>
    <s v="RF001362"/>
    <d v="2026-01-13T07:53:00"/>
    <d v="2026-01-13T00:00:00"/>
    <n v="7"/>
    <x v="1"/>
    <x v="0"/>
    <n v="10.199999999999999"/>
    <n v="167.8"/>
    <n v="169.36"/>
    <n v="1"/>
    <n v="4.0999999999999996"/>
    <n v="8.8000000000000007"/>
    <n v="110"/>
    <s v="Low"/>
    <n v="1.879"/>
    <x v="0"/>
    <s v=""/>
    <n v="5"/>
    <n v="3"/>
    <n v="1.56"/>
    <n v="4.7"/>
    <s v="Tuesday"/>
    <s v="0-5 min"/>
    <n v="1"/>
    <s v="Above 1.2"/>
  </r>
  <r>
    <s v="RF001363"/>
    <d v="2026-01-13T08:13:00"/>
    <d v="2026-01-13T00:00:00"/>
    <n v="8"/>
    <x v="1"/>
    <x v="0"/>
    <n v="5.3"/>
    <n v="122.14"/>
    <m/>
    <n v="1.1000000000000001"/>
    <n v="5.0999999999999996"/>
    <n v="10.4"/>
    <n v="92"/>
    <s v="Medium"/>
    <n v="1.0660000000000001"/>
    <x v="2"/>
    <s v="Fare too high"/>
    <n v="5"/>
    <n v="2"/>
    <m/>
    <n v="5.3"/>
    <s v="Tuesday"/>
    <s v="5-10 min"/>
    <n v="0"/>
    <s v="Between 1.0-1.2"/>
  </r>
  <r>
    <s v="RF001364"/>
    <d v="2026-01-13T08:22:00"/>
    <d v="2026-01-13T00:00:00"/>
    <n v="8"/>
    <x v="0"/>
    <x v="0"/>
    <n v="2.7"/>
    <n v="127.34"/>
    <n v="126.24"/>
    <n v="1.5"/>
    <n v="7.2"/>
    <n v="5.7"/>
    <n v="125"/>
    <s v="High"/>
    <n v="0.69299999999999995"/>
    <x v="0"/>
    <s v=""/>
    <n v="4.97"/>
    <n v="40"/>
    <n v="-1.1000000000000001"/>
    <n v="-1.5"/>
    <s v="Tuesday"/>
    <s v="5-10 min"/>
    <n v="1"/>
    <s v="Below 0.8"/>
  </r>
  <r>
    <s v="RF001365"/>
    <d v="2026-01-13T08:48:00"/>
    <d v="2026-01-13T00:00:00"/>
    <n v="8"/>
    <x v="2"/>
    <x v="0"/>
    <n v="8.1999999999999993"/>
    <n v="166.18"/>
    <n v="164.31"/>
    <n v="1.1000000000000001"/>
    <n v="6.8"/>
    <n v="4.7"/>
    <n v="107"/>
    <s v="Medium"/>
    <n v="0.94799999999999995"/>
    <x v="0"/>
    <s v=""/>
    <n v="5"/>
    <n v="36"/>
    <n v="-1.87"/>
    <n v="-2.1"/>
    <s v="Tuesday"/>
    <s v="5-10 min"/>
    <n v="1"/>
    <s v="Between 0.8-1.0"/>
  </r>
  <r>
    <s v="RF001366"/>
    <d v="2026-01-13T09:07:00"/>
    <d v="2026-01-13T00:00:00"/>
    <n v="9"/>
    <x v="3"/>
    <x v="1"/>
    <n v="5.9"/>
    <n v="138.31"/>
    <n v="135.35"/>
    <n v="1"/>
    <n v="2"/>
    <n v="1.1000000000000001"/>
    <n v="61"/>
    <s v="Medium"/>
    <n v="1.0209999999999999"/>
    <x v="0"/>
    <s v=""/>
    <n v="4.53"/>
    <n v="0"/>
    <n v="-2.96"/>
    <n v="-0.9"/>
    <s v="Tuesday"/>
    <s v="0-5 min"/>
    <n v="1"/>
    <s v="Between 1.0-1.2"/>
  </r>
  <r>
    <s v="RF001367"/>
    <d v="2026-01-13T09:38:00"/>
    <d v="2026-01-13T00:00:00"/>
    <n v="9"/>
    <x v="3"/>
    <x v="0"/>
    <n v="5.6"/>
    <n v="123.48"/>
    <m/>
    <n v="1"/>
    <n v="7.4"/>
    <m/>
    <n v="59"/>
    <s v="Low"/>
    <n v="1.415"/>
    <x v="3"/>
    <s v="No driver available"/>
    <n v="4.54"/>
    <n v="8"/>
    <m/>
    <m/>
    <s v="Tuesday"/>
    <s v="5-10 min"/>
    <n v="0"/>
    <s v="Above 1.2"/>
  </r>
  <r>
    <s v="RF001368"/>
    <d v="2026-01-13T09:42:00"/>
    <d v="2026-01-13T00:00:00"/>
    <n v="9"/>
    <x v="0"/>
    <x v="0"/>
    <n v="8.6999999999999993"/>
    <n v="187.31"/>
    <n v="199.46"/>
    <n v="1.1000000000000001"/>
    <n v="3.3"/>
    <n v="9.4"/>
    <n v="120"/>
    <s v="Medium"/>
    <n v="0.9"/>
    <x v="0"/>
    <s v=""/>
    <n v="4.75"/>
    <n v="17"/>
    <n v="12.15"/>
    <n v="6.1"/>
    <s v="Tuesday"/>
    <s v="0-5 min"/>
    <n v="1"/>
    <s v="Between 0.8-1.0"/>
  </r>
  <r>
    <s v="RF001369"/>
    <d v="2026-01-13T09:51:00"/>
    <d v="2026-01-13T00:00:00"/>
    <n v="9"/>
    <x v="1"/>
    <x v="0"/>
    <n v="1.6"/>
    <n v="69.73"/>
    <n v="72.31"/>
    <n v="1.1000000000000001"/>
    <n v="5.2"/>
    <n v="8.1999999999999993"/>
    <n v="75"/>
    <s v="Medium"/>
    <n v="0.80400000000000005"/>
    <x v="0"/>
    <s v=""/>
    <n v="4.8499999999999996"/>
    <n v="27"/>
    <n v="2.58"/>
    <n v="3"/>
    <s v="Tuesday"/>
    <s v="5-10 min"/>
    <n v="1"/>
    <s v="Between 0.8-1.0"/>
  </r>
  <r>
    <s v="RF001370"/>
    <d v="2026-01-13T10:03:00"/>
    <d v="2026-01-13T00:00:00"/>
    <n v="10"/>
    <x v="2"/>
    <x v="0"/>
    <n v="3.7"/>
    <n v="121.62"/>
    <m/>
    <n v="1.3"/>
    <n v="11.9"/>
    <n v="9.6999999999999993"/>
    <n v="107"/>
    <s v="High"/>
    <n v="0.72"/>
    <x v="1"/>
    <s v="Driver unavailable"/>
    <n v="4.71"/>
    <n v="4"/>
    <m/>
    <n v="-2.2000000000000002"/>
    <s v="Tuesday"/>
    <s v="10-15 min"/>
    <n v="0"/>
    <s v="Below 0.8"/>
  </r>
  <r>
    <s v="RF001371"/>
    <d v="2026-01-13T10:04:00"/>
    <d v="2026-01-13T00:00:00"/>
    <n v="10"/>
    <x v="4"/>
    <x v="0"/>
    <n v="7.5"/>
    <n v="137.63"/>
    <n v="138.75"/>
    <n v="1"/>
    <n v="4.5"/>
    <n v="1.2"/>
    <n v="49"/>
    <s v="Low"/>
    <n v="1.008"/>
    <x v="0"/>
    <s v=""/>
    <n v="4.75"/>
    <n v="8"/>
    <n v="1.1200000000000001"/>
    <n v="-3.3"/>
    <s v="Tuesday"/>
    <s v="0-5 min"/>
    <n v="1"/>
    <s v="Between 1.0-1.2"/>
  </r>
  <r>
    <s v="RF001372"/>
    <d v="2026-01-13T10:18:00"/>
    <d v="2026-01-13T00:00:00"/>
    <n v="10"/>
    <x v="0"/>
    <x v="0"/>
    <n v="2.5"/>
    <n v="78.48"/>
    <n v="77.16"/>
    <n v="1"/>
    <n v="6"/>
    <n v="6.9"/>
    <n v="119"/>
    <s v="Medium"/>
    <n v="1.113"/>
    <x v="0"/>
    <s v=""/>
    <n v="4.91"/>
    <n v="2"/>
    <n v="-1.32"/>
    <n v="0.9"/>
    <s v="Tuesday"/>
    <s v="5-10 min"/>
    <n v="1"/>
    <s v="Between 1.0-1.2"/>
  </r>
  <r>
    <s v="RF001373"/>
    <d v="2026-01-13T10:31:00"/>
    <d v="2026-01-13T00:00:00"/>
    <n v="10"/>
    <x v="4"/>
    <x v="0"/>
    <n v="3.2"/>
    <n v="83.84"/>
    <n v="84.35"/>
    <n v="1.1000000000000001"/>
    <n v="6.1"/>
    <n v="8"/>
    <n v="67"/>
    <s v="Low"/>
    <n v="1.4790000000000001"/>
    <x v="0"/>
    <s v=""/>
    <n v="4.6900000000000004"/>
    <n v="6"/>
    <n v="0.51"/>
    <n v="1.9"/>
    <s v="Tuesday"/>
    <s v="5-10 min"/>
    <n v="1"/>
    <s v="Above 1.2"/>
  </r>
  <r>
    <s v="RF001374"/>
    <d v="2026-01-13T10:41:00"/>
    <d v="2026-01-13T00:00:00"/>
    <n v="10"/>
    <x v="2"/>
    <x v="0"/>
    <n v="10.199999999999999"/>
    <n v="187.68"/>
    <n v="171.1"/>
    <n v="1"/>
    <n v="6"/>
    <n v="13"/>
    <n v="110"/>
    <s v="Medium"/>
    <n v="1.093"/>
    <x v="0"/>
    <s v=""/>
    <n v="4.6100000000000003"/>
    <n v="35"/>
    <n v="-16.579999999999998"/>
    <n v="7"/>
    <s v="Tuesday"/>
    <s v="5-10 min"/>
    <n v="1"/>
    <s v="Between 1.0-1.2"/>
  </r>
  <r>
    <s v="RF001375"/>
    <d v="2026-01-13T10:47:00"/>
    <d v="2026-01-13T00:00:00"/>
    <n v="10"/>
    <x v="0"/>
    <x v="0"/>
    <n v="2.1"/>
    <n v="79.489999999999995"/>
    <n v="74.86"/>
    <n v="1.1000000000000001"/>
    <n v="4.7"/>
    <n v="4.0999999999999996"/>
    <n v="126"/>
    <s v="Medium"/>
    <n v="0.97699999999999998"/>
    <x v="0"/>
    <s v=""/>
    <n v="4.82"/>
    <n v="22"/>
    <n v="-4.63"/>
    <n v="-0.6"/>
    <s v="Tuesday"/>
    <s v="0-5 min"/>
    <n v="1"/>
    <s v="Between 0.8-1.0"/>
  </r>
  <r>
    <s v="RF001376"/>
    <d v="2026-01-13T11:20:00"/>
    <d v="2026-01-13T00:00:00"/>
    <n v="11"/>
    <x v="0"/>
    <x v="0"/>
    <n v="11.7"/>
    <n v="209.82"/>
    <n v="208.55"/>
    <n v="1.1000000000000001"/>
    <n v="6.3"/>
    <n v="7.9"/>
    <n v="129"/>
    <s v="Medium"/>
    <n v="0.96099999999999997"/>
    <x v="0"/>
    <s v=""/>
    <n v="4.79"/>
    <n v="8"/>
    <n v="-1.27"/>
    <n v="1.6"/>
    <s v="Tuesday"/>
    <s v="5-10 min"/>
    <n v="1"/>
    <s v="Between 0.8-1.0"/>
  </r>
  <r>
    <s v="RF001377"/>
    <d v="2026-01-13T11:29:00"/>
    <d v="2026-01-13T00:00:00"/>
    <n v="11"/>
    <x v="0"/>
    <x v="1"/>
    <n v="8.8000000000000007"/>
    <n v="232.4"/>
    <n v="238.15"/>
    <n v="1.3"/>
    <n v="7.3"/>
    <n v="6.9"/>
    <n v="92"/>
    <s v="High"/>
    <n v="0.61899999999999999"/>
    <x v="0"/>
    <s v=""/>
    <n v="4.63"/>
    <n v="0"/>
    <n v="5.75"/>
    <n v="-0.4"/>
    <s v="Tuesday"/>
    <s v="5-10 min"/>
    <n v="1"/>
    <s v="Below 0.8"/>
  </r>
  <r>
    <s v="RF001378"/>
    <d v="2026-01-13T11:36:00"/>
    <d v="2026-01-13T00:00:00"/>
    <n v="11"/>
    <x v="2"/>
    <x v="0"/>
    <n v="9.4"/>
    <n v="212.78"/>
    <n v="211.86"/>
    <n v="1.1000000000000001"/>
    <n v="2.4"/>
    <n v="2.8"/>
    <n v="107"/>
    <s v="Medium"/>
    <n v="0.85099999999999998"/>
    <x v="0"/>
    <s v=""/>
    <n v="4.63"/>
    <n v="4"/>
    <n v="-0.92"/>
    <n v="0.4"/>
    <s v="Tuesday"/>
    <s v="0-5 min"/>
    <n v="1"/>
    <s v="Between 0.8-1.0"/>
  </r>
  <r>
    <s v="RF001379"/>
    <d v="2026-01-13T11:39:00"/>
    <d v="2026-01-13T00:00:00"/>
    <n v="11"/>
    <x v="0"/>
    <x v="1"/>
    <n v="2.2999999999999998"/>
    <n v="87.54"/>
    <m/>
    <n v="1.2"/>
    <n v="3"/>
    <m/>
    <n v="124"/>
    <s v="Medium"/>
    <n v="0.94399999999999995"/>
    <x v="3"/>
    <s v="No driver available"/>
    <n v="4.84"/>
    <n v="0"/>
    <m/>
    <m/>
    <s v="Tuesday"/>
    <s v="0-5 min"/>
    <n v="0"/>
    <s v="Between 0.8-1.0"/>
  </r>
  <r>
    <s v="RF001380"/>
    <d v="2026-01-13T11:55:00"/>
    <d v="2026-01-13T00:00:00"/>
    <n v="11"/>
    <x v="3"/>
    <x v="0"/>
    <n v="12"/>
    <n v="215.66"/>
    <n v="219.24"/>
    <n v="1"/>
    <n v="4.5"/>
    <n v="13.6"/>
    <n v="51"/>
    <s v="Low"/>
    <n v="1.097"/>
    <x v="0"/>
    <s v=""/>
    <n v="4.59"/>
    <n v="6"/>
    <n v="3.58"/>
    <n v="9.1"/>
    <s v="Tuesday"/>
    <s v="0-5 min"/>
    <n v="1"/>
    <s v="Between 1.0-1.2"/>
  </r>
  <r>
    <s v="RF001381"/>
    <d v="2026-01-13T12:15:00"/>
    <d v="2026-01-13T00:00:00"/>
    <n v="12"/>
    <x v="2"/>
    <x v="0"/>
    <n v="6.7"/>
    <n v="168.68"/>
    <n v="167.06"/>
    <n v="1.1000000000000001"/>
    <n v="6.2"/>
    <n v="9.1999999999999993"/>
    <n v="109"/>
    <s v="Medium"/>
    <n v="0.93600000000000005"/>
    <x v="0"/>
    <s v=""/>
    <n v="4.4400000000000004"/>
    <n v="8"/>
    <n v="-1.62"/>
    <n v="3"/>
    <s v="Tuesday"/>
    <s v="5-10 min"/>
    <n v="1"/>
    <s v="Between 0.8-1.0"/>
  </r>
  <r>
    <s v="RF001382"/>
    <d v="2026-01-13T12:31:00"/>
    <d v="2026-01-13T00:00:00"/>
    <n v="12"/>
    <x v="2"/>
    <x v="0"/>
    <n v="16.7"/>
    <n v="322.87"/>
    <n v="319.62"/>
    <n v="1"/>
    <n v="5.6"/>
    <n v="2.5"/>
    <n v="111"/>
    <s v="Low"/>
    <n v="1.51"/>
    <x v="0"/>
    <s v=""/>
    <n v="4.45"/>
    <n v="9"/>
    <n v="-3.25"/>
    <n v="-3.1"/>
    <s v="Tuesday"/>
    <s v="5-10 min"/>
    <n v="1"/>
    <s v="Above 1.2"/>
  </r>
  <r>
    <s v="RF001383"/>
    <d v="2026-01-13T13:05:00"/>
    <d v="2026-01-13T00:00:00"/>
    <n v="13"/>
    <x v="1"/>
    <x v="0"/>
    <n v="8.9"/>
    <n v="179.09"/>
    <n v="173.62"/>
    <n v="1.1000000000000001"/>
    <n v="5.5"/>
    <n v="9.1999999999999993"/>
    <n v="83"/>
    <s v="Medium"/>
    <n v="0.88600000000000001"/>
    <x v="0"/>
    <s v=""/>
    <n v="4.4800000000000004"/>
    <n v="4"/>
    <n v="-5.47"/>
    <n v="3.7"/>
    <s v="Tuesday"/>
    <s v="5-10 min"/>
    <n v="1"/>
    <s v="Between 0.8-1.0"/>
  </r>
  <r>
    <s v="RF001384"/>
    <d v="2026-01-13T13:19:00"/>
    <d v="2026-01-13T00:00:00"/>
    <n v="13"/>
    <x v="2"/>
    <x v="1"/>
    <n v="5.6"/>
    <n v="126.69"/>
    <m/>
    <n v="1.1000000000000001"/>
    <n v="4.4000000000000004"/>
    <n v="5.3"/>
    <n v="102"/>
    <s v="Low"/>
    <n v="1.242"/>
    <x v="1"/>
    <s v="Pickup too far"/>
    <n v="4.4800000000000004"/>
    <n v="0"/>
    <m/>
    <n v="0.9"/>
    <s v="Tuesday"/>
    <s v="0-5 min"/>
    <n v="0"/>
    <s v="Above 1.2"/>
  </r>
  <r>
    <s v="RF001385"/>
    <d v="2026-01-13T13:35:00"/>
    <d v="2026-01-13T00:00:00"/>
    <n v="13"/>
    <x v="0"/>
    <x v="0"/>
    <n v="1.7"/>
    <n v="71.62"/>
    <n v="70.94"/>
    <n v="1.1000000000000001"/>
    <n v="4.0999999999999996"/>
    <n v="5.8"/>
    <n v="139"/>
    <s v="Medium"/>
    <n v="1.21"/>
    <x v="0"/>
    <s v=""/>
    <n v="4.8"/>
    <n v="6"/>
    <n v="-0.68"/>
    <n v="1.7"/>
    <s v="Tuesday"/>
    <s v="0-5 min"/>
    <n v="1"/>
    <s v="Above 1.2"/>
  </r>
  <r>
    <s v="RF001386"/>
    <d v="2026-01-13T13:41:00"/>
    <d v="2026-01-13T00:00:00"/>
    <n v="13"/>
    <x v="2"/>
    <x v="0"/>
    <n v="7.7"/>
    <n v="173.72"/>
    <n v="180.28"/>
    <n v="1.1000000000000001"/>
    <n v="5.7"/>
    <n v="6.1"/>
    <n v="75"/>
    <s v="Low"/>
    <n v="0.876"/>
    <x v="0"/>
    <s v=""/>
    <n v="4.6500000000000004"/>
    <n v="4"/>
    <n v="6.56"/>
    <n v="0.4"/>
    <s v="Tuesday"/>
    <s v="5-10 min"/>
    <n v="1"/>
    <s v="Between 0.8-1.0"/>
  </r>
  <r>
    <s v="RF001387"/>
    <d v="2026-01-13T13:44:00"/>
    <d v="2026-01-13T00:00:00"/>
    <n v="13"/>
    <x v="0"/>
    <x v="1"/>
    <n v="11"/>
    <n v="270.82"/>
    <n v="268.10000000000002"/>
    <n v="1.2"/>
    <n v="2.2999999999999998"/>
    <n v="1.4"/>
    <n v="126"/>
    <s v="Low"/>
    <n v="1.369"/>
    <x v="0"/>
    <s v=""/>
    <n v="4.84"/>
    <n v="0"/>
    <n v="-2.72"/>
    <n v="-0.9"/>
    <s v="Tuesday"/>
    <s v="0-5 min"/>
    <n v="1"/>
    <s v="Above 1.2"/>
  </r>
  <r>
    <s v="RF001388"/>
    <d v="2026-01-13T13:51:00"/>
    <d v="2026-01-13T00:00:00"/>
    <n v="13"/>
    <x v="0"/>
    <x v="0"/>
    <n v="10.1"/>
    <n v="198.6"/>
    <n v="186.48"/>
    <n v="1.1000000000000001"/>
    <n v="4.5"/>
    <n v="6.9"/>
    <n v="137"/>
    <s v="Medium"/>
    <n v="1.1599999999999999"/>
    <x v="0"/>
    <s v=""/>
    <n v="4.75"/>
    <n v="5"/>
    <n v="-12.12"/>
    <n v="2.4"/>
    <s v="Tuesday"/>
    <s v="0-5 min"/>
    <n v="1"/>
    <s v="Between 1.0-1.2"/>
  </r>
  <r>
    <s v="RF001389"/>
    <d v="2026-01-13T13:53:00"/>
    <d v="2026-01-13T00:00:00"/>
    <n v="13"/>
    <x v="4"/>
    <x v="0"/>
    <n v="2.6"/>
    <n v="76.849999999999994"/>
    <n v="77.83"/>
    <n v="1"/>
    <n v="6.2"/>
    <n v="5.3"/>
    <n v="59"/>
    <s v="Low"/>
    <n v="1.758"/>
    <x v="0"/>
    <s v=""/>
    <n v="4.71"/>
    <n v="1"/>
    <n v="0.98"/>
    <n v="-0.9"/>
    <s v="Tuesday"/>
    <s v="5-10 min"/>
    <n v="1"/>
    <s v="Above 1.2"/>
  </r>
  <r>
    <s v="RF001390"/>
    <d v="2026-01-13T13:56:00"/>
    <d v="2026-01-13T00:00:00"/>
    <n v="13"/>
    <x v="0"/>
    <x v="0"/>
    <n v="16.2"/>
    <n v="332.21"/>
    <n v="338.71"/>
    <n v="1.1000000000000001"/>
    <n v="4.5999999999999996"/>
    <n v="4.5999999999999996"/>
    <n v="139"/>
    <s v="Medium"/>
    <n v="1.276"/>
    <x v="0"/>
    <s v=""/>
    <n v="4.76"/>
    <n v="44"/>
    <n v="6.5"/>
    <n v="0"/>
    <s v="Tuesday"/>
    <s v="0-5 min"/>
    <n v="1"/>
    <s v="Above 1.2"/>
  </r>
  <r>
    <s v="RF001391"/>
    <d v="2026-01-13T13:57:00"/>
    <d v="2026-01-13T00:00:00"/>
    <n v="13"/>
    <x v="0"/>
    <x v="0"/>
    <n v="3.8"/>
    <n v="92.05"/>
    <m/>
    <n v="1"/>
    <n v="2.2999999999999998"/>
    <n v="3.3"/>
    <n v="118"/>
    <s v="Medium"/>
    <n v="1.091"/>
    <x v="2"/>
    <s v="Changed plans"/>
    <n v="4.87"/>
    <n v="3"/>
    <m/>
    <n v="1"/>
    <s v="Tuesday"/>
    <s v="0-5 min"/>
    <n v="0"/>
    <s v="Between 1.0-1.2"/>
  </r>
  <r>
    <s v="RF001392"/>
    <d v="2026-01-13T14:14:00"/>
    <d v="2026-01-13T00:00:00"/>
    <n v="14"/>
    <x v="1"/>
    <x v="0"/>
    <n v="11.5"/>
    <n v="207.77"/>
    <m/>
    <n v="1.1000000000000001"/>
    <n v="2.6"/>
    <n v="4.4000000000000004"/>
    <n v="85"/>
    <s v="Medium"/>
    <n v="0.93899999999999995"/>
    <x v="2"/>
    <s v="Fare too high"/>
    <n v="4.58"/>
    <n v="18"/>
    <m/>
    <n v="1.8"/>
    <s v="Tuesday"/>
    <s v="0-5 min"/>
    <n v="0"/>
    <s v="Between 0.8-1.0"/>
  </r>
  <r>
    <s v="RF001393"/>
    <d v="2026-01-13T14:27:00"/>
    <d v="2026-01-13T00:00:00"/>
    <n v="14"/>
    <x v="3"/>
    <x v="0"/>
    <n v="3"/>
    <n v="84.51"/>
    <n v="83.23"/>
    <n v="1.1000000000000001"/>
    <n v="7.1"/>
    <n v="3.5"/>
    <n v="65"/>
    <s v="Medium"/>
    <n v="1.1299999999999999"/>
    <x v="0"/>
    <s v=""/>
    <n v="4.82"/>
    <n v="4"/>
    <n v="-1.28"/>
    <n v="-3.6"/>
    <s v="Tuesday"/>
    <s v="5-10 min"/>
    <n v="1"/>
    <s v="Between 1.0-1.2"/>
  </r>
  <r>
    <s v="RF001394"/>
    <d v="2026-01-13T14:31:00"/>
    <d v="2026-01-13T00:00:00"/>
    <n v="14"/>
    <x v="0"/>
    <x v="0"/>
    <n v="2.9"/>
    <n v="93.26"/>
    <m/>
    <n v="1.1000000000000001"/>
    <n v="4.9000000000000004"/>
    <n v="6.9"/>
    <n v="117"/>
    <s v="Medium"/>
    <n v="0.88800000000000001"/>
    <x v="2"/>
    <s v="Fare too high"/>
    <n v="4.79"/>
    <n v="13"/>
    <m/>
    <n v="2"/>
    <s v="Tuesday"/>
    <s v="0-5 min"/>
    <n v="0"/>
    <s v="Between 0.8-1.0"/>
  </r>
  <r>
    <s v="RF001395"/>
    <d v="2026-01-13T14:47:00"/>
    <d v="2026-01-13T00:00:00"/>
    <n v="14"/>
    <x v="1"/>
    <x v="1"/>
    <n v="3.1"/>
    <n v="91"/>
    <m/>
    <n v="1.1000000000000001"/>
    <n v="2"/>
    <n v="1.5"/>
    <n v="88"/>
    <s v="Low"/>
    <n v="1.1719999999999999"/>
    <x v="2"/>
    <s v="ETA too high"/>
    <n v="4.92"/>
    <n v="0"/>
    <m/>
    <n v="-0.5"/>
    <s v="Tuesday"/>
    <s v="0-5 min"/>
    <n v="0"/>
    <s v="Between 1.0-1.2"/>
  </r>
  <r>
    <s v="RF001396"/>
    <d v="2026-01-13T14:52:00"/>
    <d v="2026-01-13T00:00:00"/>
    <n v="14"/>
    <x v="2"/>
    <x v="0"/>
    <n v="3.1"/>
    <n v="83.28"/>
    <m/>
    <n v="1"/>
    <n v="2.2000000000000002"/>
    <n v="4.5999999999999996"/>
    <n v="109"/>
    <s v="Low"/>
    <n v="1.5660000000000001"/>
    <x v="1"/>
    <s v="Driver unavailable"/>
    <n v="4.3099999999999996"/>
    <n v="20"/>
    <m/>
    <n v="2.4"/>
    <s v="Tuesday"/>
    <s v="0-5 min"/>
    <n v="0"/>
    <s v="Above 1.2"/>
  </r>
  <r>
    <s v="RF001397"/>
    <d v="2026-01-13T14:53:00"/>
    <d v="2026-01-13T00:00:00"/>
    <n v="14"/>
    <x v="2"/>
    <x v="0"/>
    <n v="2"/>
    <n v="73.75"/>
    <m/>
    <n v="1"/>
    <n v="2"/>
    <n v="9.5"/>
    <n v="102"/>
    <s v="Medium"/>
    <n v="0.99099999999999999"/>
    <x v="1"/>
    <s v="Vehicle issue"/>
    <n v="4.84"/>
    <n v="6"/>
    <m/>
    <n v="7.5"/>
    <s v="Tuesday"/>
    <s v="0-5 min"/>
    <n v="0"/>
    <s v="Between 0.8-1.0"/>
  </r>
  <r>
    <s v="RF001398"/>
    <d v="2026-01-13T14:56:00"/>
    <d v="2026-01-13T00:00:00"/>
    <n v="14"/>
    <x v="0"/>
    <x v="0"/>
    <n v="2.6"/>
    <n v="86.58"/>
    <n v="91.72"/>
    <n v="1.1000000000000001"/>
    <n v="2"/>
    <n v="1"/>
    <n v="111"/>
    <s v="Medium"/>
    <n v="0.90700000000000003"/>
    <x v="0"/>
    <s v=""/>
    <n v="4.82"/>
    <n v="4"/>
    <n v="5.14"/>
    <n v="-1"/>
    <s v="Tuesday"/>
    <s v="0-5 min"/>
    <n v="1"/>
    <s v="Between 0.8-1.0"/>
  </r>
  <r>
    <s v="RF001399"/>
    <d v="2026-01-13T14:56:00"/>
    <d v="2026-01-13T00:00:00"/>
    <n v="14"/>
    <x v="1"/>
    <x v="0"/>
    <n v="0.7"/>
    <n v="49.9"/>
    <n v="51.27"/>
    <n v="1"/>
    <n v="4.9000000000000004"/>
    <n v="5.5"/>
    <n v="83"/>
    <s v="Medium"/>
    <n v="1.022"/>
    <x v="0"/>
    <s v=""/>
    <n v="4.58"/>
    <n v="10"/>
    <n v="1.37"/>
    <n v="0.6"/>
    <s v="Tuesday"/>
    <s v="0-5 min"/>
    <n v="1"/>
    <s v="Between 1.0-1.2"/>
  </r>
  <r>
    <s v="RF001400"/>
    <d v="2026-01-13T15:07:00"/>
    <d v="2026-01-13T00:00:00"/>
    <n v="15"/>
    <x v="2"/>
    <x v="0"/>
    <n v="1.1000000000000001"/>
    <n v="56.82"/>
    <m/>
    <n v="1"/>
    <n v="3.3"/>
    <n v="3"/>
    <n v="111"/>
    <s v="Low"/>
    <n v="1.359"/>
    <x v="2"/>
    <s v="Changed plans"/>
    <n v="4.62"/>
    <n v="5"/>
    <m/>
    <n v="-0.3"/>
    <s v="Tuesday"/>
    <s v="0-5 min"/>
    <n v="0"/>
    <s v="Above 1.2"/>
  </r>
  <r>
    <s v="RF001401"/>
    <d v="2026-01-13T15:08:00"/>
    <d v="2026-01-13T00:00:00"/>
    <n v="15"/>
    <x v="0"/>
    <x v="0"/>
    <n v="18.8"/>
    <n v="402.04"/>
    <n v="414.69"/>
    <n v="1.1000000000000001"/>
    <n v="3.2"/>
    <n v="2.5"/>
    <n v="105"/>
    <s v="Medium"/>
    <n v="0.80200000000000005"/>
    <x v="0"/>
    <s v=""/>
    <n v="4.57"/>
    <n v="1"/>
    <n v="12.65"/>
    <n v="-0.7"/>
    <s v="Tuesday"/>
    <s v="0-5 min"/>
    <n v="1"/>
    <s v="Between 0.8-1.0"/>
  </r>
  <r>
    <s v="RF001402"/>
    <d v="2026-01-13T15:17:00"/>
    <d v="2026-01-13T00:00:00"/>
    <n v="15"/>
    <x v="0"/>
    <x v="0"/>
    <n v="7.3"/>
    <n v="188.16"/>
    <n v="194.29"/>
    <n v="1.2"/>
    <n v="9"/>
    <n v="6.5"/>
    <n v="102"/>
    <s v="Medium"/>
    <n v="0.71699999999999997"/>
    <x v="0"/>
    <s v=""/>
    <n v="4.6500000000000004"/>
    <n v="4"/>
    <n v="6.13"/>
    <n v="-2.5"/>
    <s v="Tuesday"/>
    <s v="5-10 min"/>
    <n v="1"/>
    <s v="Below 0.8"/>
  </r>
  <r>
    <s v="RF001403"/>
    <d v="2026-01-13T15:22:00"/>
    <d v="2026-01-13T00:00:00"/>
    <n v="15"/>
    <x v="0"/>
    <x v="0"/>
    <n v="5.7"/>
    <n v="148.69999999999999"/>
    <n v="154.65"/>
    <n v="1.1000000000000001"/>
    <n v="3.9"/>
    <n v="5.0999999999999996"/>
    <n v="104"/>
    <s v="Low"/>
    <n v="1.026"/>
    <x v="0"/>
    <s v=""/>
    <n v="4.8600000000000003"/>
    <n v="130"/>
    <n v="5.95"/>
    <n v="1.2"/>
    <s v="Tuesday"/>
    <s v="0-5 min"/>
    <n v="1"/>
    <s v="Between 1.0-1.2"/>
  </r>
  <r>
    <s v="RF001404"/>
    <d v="2026-01-13T16:29:00"/>
    <d v="2026-01-13T00:00:00"/>
    <n v="16"/>
    <x v="1"/>
    <x v="0"/>
    <n v="7.2"/>
    <n v="138.21"/>
    <m/>
    <n v="1"/>
    <n v="5.2"/>
    <m/>
    <n v="86"/>
    <s v="Medium"/>
    <n v="0.94899999999999995"/>
    <x v="3"/>
    <s v="No driver available"/>
    <n v="4.62"/>
    <n v="1"/>
    <m/>
    <m/>
    <s v="Tuesday"/>
    <s v="5-10 min"/>
    <n v="0"/>
    <s v="Between 0.8-1.0"/>
  </r>
  <r>
    <s v="RF001405"/>
    <d v="2026-01-13T16:37:00"/>
    <d v="2026-01-13T00:00:00"/>
    <n v="16"/>
    <x v="0"/>
    <x v="0"/>
    <n v="4.2"/>
    <n v="98.43"/>
    <n v="103.22"/>
    <n v="1"/>
    <n v="6.4"/>
    <n v="12.2"/>
    <n v="117"/>
    <s v="Medium"/>
    <n v="1.0189999999999999"/>
    <x v="0"/>
    <s v=""/>
    <n v="5"/>
    <n v="9"/>
    <n v="4.79"/>
    <n v="5.8"/>
    <s v="Tuesday"/>
    <s v="5-10 min"/>
    <n v="1"/>
    <s v="Between 1.0-1.2"/>
  </r>
  <r>
    <s v="RF001406"/>
    <d v="2026-01-13T17:07:00"/>
    <d v="2026-01-13T00:00:00"/>
    <n v="17"/>
    <x v="2"/>
    <x v="0"/>
    <n v="5.5"/>
    <n v="135.18"/>
    <n v="144.93"/>
    <n v="1"/>
    <n v="3"/>
    <n v="4.8"/>
    <n v="101"/>
    <s v="Medium"/>
    <n v="0.86199999999999999"/>
    <x v="0"/>
    <s v=""/>
    <n v="4.51"/>
    <n v="6"/>
    <n v="9.75"/>
    <n v="1.8"/>
    <s v="Tuesday"/>
    <s v="0-5 min"/>
    <n v="1"/>
    <s v="Between 0.8-1.0"/>
  </r>
  <r>
    <s v="RF001407"/>
    <d v="2026-01-13T17:11:00"/>
    <d v="2026-01-13T00:00:00"/>
    <n v="17"/>
    <x v="4"/>
    <x v="0"/>
    <n v="4.5"/>
    <n v="113.97"/>
    <m/>
    <n v="1"/>
    <n v="2.5"/>
    <n v="1"/>
    <n v="50"/>
    <s v="Low"/>
    <n v="1.504"/>
    <x v="2"/>
    <s v="ETA too high"/>
    <n v="4.34"/>
    <n v="46"/>
    <m/>
    <n v="-1.5"/>
    <s v="Tuesday"/>
    <s v="0-5 min"/>
    <n v="0"/>
    <s v="Above 1.2"/>
  </r>
  <r>
    <s v="RF001408"/>
    <d v="2026-01-13T17:29:00"/>
    <d v="2026-01-13T00:00:00"/>
    <n v="17"/>
    <x v="0"/>
    <x v="0"/>
    <n v="8.1999999999999993"/>
    <n v="190.33"/>
    <n v="186.54"/>
    <n v="1.2"/>
    <n v="6.7"/>
    <n v="8.6999999999999993"/>
    <n v="108"/>
    <s v="Medium"/>
    <n v="0.79600000000000004"/>
    <x v="0"/>
    <s v=""/>
    <n v="4.51"/>
    <n v="2"/>
    <n v="-3.79"/>
    <n v="2"/>
    <s v="Tuesday"/>
    <s v="5-10 min"/>
    <n v="1"/>
    <s v="Below 0.8"/>
  </r>
  <r>
    <s v="RF001409"/>
    <d v="2026-01-13T17:36:00"/>
    <d v="2026-01-13T00:00:00"/>
    <n v="17"/>
    <x v="1"/>
    <x v="0"/>
    <n v="10.6"/>
    <n v="215.12"/>
    <m/>
    <n v="1"/>
    <n v="2"/>
    <m/>
    <n v="78"/>
    <s v="Medium"/>
    <n v="0.90100000000000002"/>
    <x v="3"/>
    <s v="No driver available"/>
    <n v="4.68"/>
    <n v="8"/>
    <m/>
    <m/>
    <s v="Tuesday"/>
    <s v="0-5 min"/>
    <n v="0"/>
    <s v="Between 0.8-1.0"/>
  </r>
  <r>
    <s v="RF001410"/>
    <d v="2026-01-13T17:50:00"/>
    <d v="2026-01-13T00:00:00"/>
    <n v="17"/>
    <x v="0"/>
    <x v="0"/>
    <n v="3.3"/>
    <n v="105.48"/>
    <n v="106.82"/>
    <n v="1.2"/>
    <n v="11.5"/>
    <n v="9.1"/>
    <n v="107"/>
    <s v="High"/>
    <n v="0.72299999999999998"/>
    <x v="0"/>
    <s v=""/>
    <n v="4.7699999999999996"/>
    <n v="15"/>
    <n v="1.34"/>
    <n v="-2.4"/>
    <s v="Tuesday"/>
    <s v="10-15 min"/>
    <n v="1"/>
    <s v="Below 0.8"/>
  </r>
  <r>
    <s v="RF001411"/>
    <d v="2026-01-13T17:56:00"/>
    <d v="2026-01-13T00:00:00"/>
    <n v="17"/>
    <x v="0"/>
    <x v="1"/>
    <n v="2.5"/>
    <n v="96.1"/>
    <m/>
    <n v="1.3"/>
    <n v="8.4"/>
    <n v="9.3000000000000007"/>
    <n v="107"/>
    <s v="High"/>
    <n v="0.68700000000000006"/>
    <x v="1"/>
    <s v="Pickup too far"/>
    <n v="4.79"/>
    <n v="0"/>
    <m/>
    <n v="0.9"/>
    <s v="Tuesday"/>
    <s v="5-10 min"/>
    <n v="0"/>
    <s v="Below 0.8"/>
  </r>
  <r>
    <s v="RF001412"/>
    <d v="2026-01-13T18:14:00"/>
    <d v="2026-01-13T00:00:00"/>
    <n v="18"/>
    <x v="2"/>
    <x v="0"/>
    <n v="3.8"/>
    <n v="129.58000000000001"/>
    <m/>
    <n v="1.3"/>
    <n v="8.4"/>
    <n v="10.1"/>
    <n v="80"/>
    <s v="High"/>
    <n v="0.55300000000000005"/>
    <x v="1"/>
    <s v="Pickup too far"/>
    <n v="4.49"/>
    <n v="3"/>
    <m/>
    <n v="1.7"/>
    <s v="Tuesday"/>
    <s v="5-10 min"/>
    <n v="0"/>
    <s v="Below 0.8"/>
  </r>
  <r>
    <s v="RF001413"/>
    <d v="2026-01-13T18:53:00"/>
    <d v="2026-01-13T00:00:00"/>
    <n v="18"/>
    <x v="3"/>
    <x v="0"/>
    <n v="3.4"/>
    <n v="98.62"/>
    <n v="100.28"/>
    <n v="1.1000000000000001"/>
    <n v="6.7"/>
    <n v="14"/>
    <n v="45"/>
    <s v="Low"/>
    <n v="0.96899999999999997"/>
    <x v="0"/>
    <s v=""/>
    <n v="4.7"/>
    <n v="7"/>
    <n v="1.66"/>
    <n v="7.3"/>
    <s v="Tuesday"/>
    <s v="5-10 min"/>
    <n v="1"/>
    <s v="Between 0.8-1.0"/>
  </r>
  <r>
    <s v="RF001414"/>
    <d v="2026-01-13T18:56:00"/>
    <d v="2026-01-13T00:00:00"/>
    <n v="18"/>
    <x v="4"/>
    <x v="0"/>
    <n v="8.3000000000000007"/>
    <n v="141.93"/>
    <n v="138.57"/>
    <n v="1"/>
    <n v="6.9"/>
    <n v="4.4000000000000004"/>
    <n v="54"/>
    <s v="Low"/>
    <n v="1.171"/>
    <x v="0"/>
    <s v=""/>
    <n v="4.6399999999999997"/>
    <n v="5"/>
    <n v="-3.36"/>
    <n v="-2.5"/>
    <s v="Tuesday"/>
    <s v="5-10 min"/>
    <n v="1"/>
    <s v="Between 1.0-1.2"/>
  </r>
  <r>
    <s v="RF001415"/>
    <d v="2026-01-13T19:19:00"/>
    <d v="2026-01-13T00:00:00"/>
    <n v="19"/>
    <x v="1"/>
    <x v="0"/>
    <n v="5.8"/>
    <n v="124.78"/>
    <n v="120.98"/>
    <n v="1"/>
    <n v="6.8"/>
    <n v="8.6999999999999993"/>
    <n v="75"/>
    <s v="Medium"/>
    <n v="0.89800000000000002"/>
    <x v="0"/>
    <s v=""/>
    <n v="4.9800000000000004"/>
    <n v="5"/>
    <n v="-3.8"/>
    <n v="1.9"/>
    <s v="Tuesday"/>
    <s v="5-10 min"/>
    <n v="1"/>
    <s v="Between 0.8-1.0"/>
  </r>
  <r>
    <s v="RF001416"/>
    <d v="2026-01-13T19:19:00"/>
    <d v="2026-01-13T00:00:00"/>
    <n v="19"/>
    <x v="0"/>
    <x v="0"/>
    <n v="2.8"/>
    <n v="110.76"/>
    <n v="111.47"/>
    <n v="1.3"/>
    <n v="9.3000000000000007"/>
    <n v="6.8"/>
    <n v="109"/>
    <s v="High"/>
    <n v="0.73"/>
    <x v="0"/>
    <s v=""/>
    <n v="4.62"/>
    <n v="19"/>
    <n v="0.71"/>
    <n v="-2.5"/>
    <s v="Tuesday"/>
    <s v="5-10 min"/>
    <n v="1"/>
    <s v="Below 0.8"/>
  </r>
  <r>
    <s v="RF001417"/>
    <d v="2026-01-13T19:35:00"/>
    <d v="2026-01-13T00:00:00"/>
    <n v="19"/>
    <x v="3"/>
    <x v="0"/>
    <n v="19.399999999999999"/>
    <n v="350.66"/>
    <n v="353.76"/>
    <n v="1.1000000000000001"/>
    <n v="8.6999999999999993"/>
    <n v="8.5"/>
    <n v="45"/>
    <s v="Low"/>
    <n v="0.85699999999999998"/>
    <x v="0"/>
    <s v=""/>
    <n v="4.8099999999999996"/>
    <n v="11"/>
    <n v="3.1"/>
    <n v="-0.2"/>
    <s v="Tuesday"/>
    <s v="5-10 min"/>
    <n v="1"/>
    <s v="Between 0.8-1.0"/>
  </r>
  <r>
    <s v="RF001418"/>
    <d v="2026-01-13T19:42:00"/>
    <d v="2026-01-13T00:00:00"/>
    <n v="19"/>
    <x v="0"/>
    <x v="0"/>
    <n v="1.1000000000000001"/>
    <n v="61.59"/>
    <n v="62.36"/>
    <n v="1.1000000000000001"/>
    <n v="11.2"/>
    <n v="9.1"/>
    <n v="92"/>
    <s v="Medium"/>
    <n v="0.67600000000000005"/>
    <x v="0"/>
    <s v=""/>
    <n v="4.76"/>
    <n v="13"/>
    <n v="0.77"/>
    <n v="-2.1"/>
    <s v="Tuesday"/>
    <s v="10-15 min"/>
    <n v="1"/>
    <s v="Below 0.8"/>
  </r>
  <r>
    <s v="RF001419"/>
    <d v="2026-01-13T19:52:00"/>
    <d v="2026-01-13T00:00:00"/>
    <n v="19"/>
    <x v="2"/>
    <x v="0"/>
    <n v="9.3000000000000007"/>
    <n v="258.45"/>
    <n v="250.44"/>
    <n v="1.3"/>
    <n v="6.7"/>
    <n v="12"/>
    <n v="74"/>
    <s v="High"/>
    <n v="0.54800000000000004"/>
    <x v="0"/>
    <s v=""/>
    <n v="4.99"/>
    <n v="10"/>
    <n v="-8.01"/>
    <n v="5.3"/>
    <s v="Tuesday"/>
    <s v="5-10 min"/>
    <n v="1"/>
    <s v="Below 0.8"/>
  </r>
  <r>
    <s v="RF001420"/>
    <d v="2026-01-13T19:54:00"/>
    <d v="2026-01-13T00:00:00"/>
    <n v="19"/>
    <x v="2"/>
    <x v="1"/>
    <n v="3.3"/>
    <n v="114.67"/>
    <m/>
    <n v="1.2"/>
    <n v="4.5"/>
    <n v="9.3000000000000007"/>
    <n v="95"/>
    <s v="Medium"/>
    <n v="0.76300000000000001"/>
    <x v="2"/>
    <s v="ETA too high"/>
    <n v="4.82"/>
    <n v="0"/>
    <m/>
    <n v="4.8"/>
    <s v="Tuesday"/>
    <s v="0-5 min"/>
    <n v="0"/>
    <s v="Below 0.8"/>
  </r>
  <r>
    <s v="RF001421"/>
    <d v="2026-01-13T19:57:00"/>
    <d v="2026-01-13T00:00:00"/>
    <n v="19"/>
    <x v="3"/>
    <x v="0"/>
    <n v="4.4000000000000004"/>
    <n v="123.76"/>
    <m/>
    <n v="1.1000000000000001"/>
    <n v="3.4"/>
    <n v="7.6"/>
    <n v="48"/>
    <s v="Low"/>
    <n v="0.89800000000000002"/>
    <x v="1"/>
    <s v="Pickup too far"/>
    <n v="4.51"/>
    <n v="27"/>
    <m/>
    <n v="4.2"/>
    <s v="Tuesday"/>
    <s v="0-5 min"/>
    <n v="0"/>
    <s v="Between 0.8-1.0"/>
  </r>
  <r>
    <s v="RF001422"/>
    <d v="2026-01-13T20:14:00"/>
    <d v="2026-01-13T00:00:00"/>
    <n v="20"/>
    <x v="1"/>
    <x v="0"/>
    <n v="7.6"/>
    <n v="193.8"/>
    <n v="194.09"/>
    <n v="1.2"/>
    <n v="7.6"/>
    <n v="6.7"/>
    <n v="74"/>
    <s v="Medium"/>
    <n v="0.69899999999999995"/>
    <x v="0"/>
    <s v=""/>
    <n v="5"/>
    <n v="6"/>
    <n v="0.28999999999999998"/>
    <n v="-0.9"/>
    <s v="Tuesday"/>
    <s v="5-10 min"/>
    <n v="1"/>
    <s v="Below 0.8"/>
  </r>
  <r>
    <s v="RF001423"/>
    <d v="2026-01-13T20:45:00"/>
    <d v="2026-01-13T00:00:00"/>
    <n v="20"/>
    <x v="1"/>
    <x v="0"/>
    <n v="0.7"/>
    <n v="51.92"/>
    <n v="55.18"/>
    <n v="1"/>
    <n v="2"/>
    <n v="1"/>
    <n v="96"/>
    <s v="Medium"/>
    <n v="1.1220000000000001"/>
    <x v="0"/>
    <s v=""/>
    <n v="4.76"/>
    <n v="17"/>
    <n v="3.26"/>
    <n v="-1"/>
    <s v="Tuesday"/>
    <s v="0-5 min"/>
    <n v="1"/>
    <s v="Between 1.0-1.2"/>
  </r>
  <r>
    <s v="RF001424"/>
    <d v="2026-01-13T20:53:00"/>
    <d v="2026-01-13T00:00:00"/>
    <n v="20"/>
    <x v="2"/>
    <x v="0"/>
    <n v="7.7"/>
    <n v="201.83"/>
    <n v="202.96"/>
    <n v="1.2"/>
    <n v="4"/>
    <n v="5"/>
    <n v="101"/>
    <s v="Medium"/>
    <n v="0.77"/>
    <x v="0"/>
    <s v=""/>
    <n v="5"/>
    <n v="2"/>
    <n v="1.1299999999999999"/>
    <n v="1"/>
    <s v="Tuesday"/>
    <s v="0-5 min"/>
    <n v="1"/>
    <s v="Below 0.8"/>
  </r>
  <r>
    <s v="RF001425"/>
    <d v="2026-01-13T20:55:00"/>
    <d v="2026-01-13T00:00:00"/>
    <n v="20"/>
    <x v="0"/>
    <x v="0"/>
    <n v="10.3"/>
    <n v="258.43"/>
    <m/>
    <n v="1.3"/>
    <n v="8.9"/>
    <n v="15.6"/>
    <n v="110"/>
    <s v="High"/>
    <n v="0.66900000000000004"/>
    <x v="1"/>
    <s v="Pickup too far"/>
    <n v="4.79"/>
    <n v="1"/>
    <m/>
    <n v="6.7"/>
    <s v="Tuesday"/>
    <s v="5-10 min"/>
    <n v="0"/>
    <s v="Below 0.8"/>
  </r>
  <r>
    <s v="RF001426"/>
    <d v="2026-01-13T21:04:00"/>
    <d v="2026-01-13T00:00:00"/>
    <n v="21"/>
    <x v="0"/>
    <x v="1"/>
    <n v="12.2"/>
    <n v="270.88"/>
    <m/>
    <n v="1.2"/>
    <n v="6.2"/>
    <n v="10.199999999999999"/>
    <n v="97"/>
    <s v="High"/>
    <n v="0.64600000000000002"/>
    <x v="2"/>
    <s v="Changed plans"/>
    <n v="4.7300000000000004"/>
    <n v="0"/>
    <m/>
    <n v="4"/>
    <s v="Tuesday"/>
    <s v="5-10 min"/>
    <n v="0"/>
    <s v="Below 0.8"/>
  </r>
  <r>
    <s v="RF001427"/>
    <d v="2026-01-13T21:14:00"/>
    <d v="2026-01-13T00:00:00"/>
    <n v="21"/>
    <x v="0"/>
    <x v="0"/>
    <n v="3.1"/>
    <n v="99.35"/>
    <m/>
    <n v="1.1000000000000001"/>
    <n v="6.1"/>
    <m/>
    <n v="90"/>
    <s v="Medium"/>
    <n v="0.72099999999999997"/>
    <x v="3"/>
    <s v="No driver available"/>
    <n v="4.76"/>
    <n v="5"/>
    <m/>
    <m/>
    <s v="Tuesday"/>
    <s v="5-10 min"/>
    <n v="0"/>
    <s v="Below 0.8"/>
  </r>
  <r>
    <s v="RF001428"/>
    <d v="2026-01-13T21:18:00"/>
    <d v="2026-01-13T00:00:00"/>
    <n v="21"/>
    <x v="3"/>
    <x v="1"/>
    <n v="9.4"/>
    <n v="185.71"/>
    <n v="179.78"/>
    <n v="1.1000000000000001"/>
    <n v="8.1999999999999993"/>
    <n v="8.1"/>
    <n v="66"/>
    <s v="Low"/>
    <n v="1.849"/>
    <x v="0"/>
    <s v=""/>
    <n v="4.3499999999999996"/>
    <n v="0"/>
    <n v="-5.93"/>
    <n v="-0.1"/>
    <s v="Tuesday"/>
    <s v="5-10 min"/>
    <n v="1"/>
    <s v="Above 1.2"/>
  </r>
  <r>
    <s v="RF001429"/>
    <d v="2026-01-13T21:23:00"/>
    <d v="2026-01-13T00:00:00"/>
    <n v="21"/>
    <x v="3"/>
    <x v="1"/>
    <n v="11.1"/>
    <n v="201.67"/>
    <n v="203.42"/>
    <n v="1.1000000000000001"/>
    <n v="6.9"/>
    <n v="7.7"/>
    <n v="46"/>
    <s v="Low"/>
    <n v="1.2110000000000001"/>
    <x v="0"/>
    <s v=""/>
    <n v="4.51"/>
    <n v="0"/>
    <n v="1.75"/>
    <n v="0.8"/>
    <s v="Tuesday"/>
    <s v="5-10 min"/>
    <n v="1"/>
    <s v="Above 1.2"/>
  </r>
  <r>
    <s v="RF001430"/>
    <d v="2026-01-13T21:30:00"/>
    <d v="2026-01-13T00:00:00"/>
    <n v="21"/>
    <x v="0"/>
    <x v="1"/>
    <n v="10.8"/>
    <n v="227.17"/>
    <n v="215"/>
    <n v="1"/>
    <n v="5.3"/>
    <n v="8.3000000000000007"/>
    <n v="105"/>
    <s v="Low"/>
    <n v="1.026"/>
    <x v="0"/>
    <s v=""/>
    <n v="4.79"/>
    <n v="0"/>
    <n v="-12.17"/>
    <n v="3"/>
    <s v="Tuesday"/>
    <s v="5-10 min"/>
    <n v="1"/>
    <s v="Between 1.0-1.2"/>
  </r>
  <r>
    <s v="RF001431"/>
    <d v="2026-01-13T21:31:00"/>
    <d v="2026-01-13T00:00:00"/>
    <n v="21"/>
    <x v="3"/>
    <x v="0"/>
    <n v="6.6"/>
    <n v="136.72"/>
    <n v="137.15"/>
    <n v="1"/>
    <n v="2.6"/>
    <n v="3.2"/>
    <n v="55"/>
    <s v="Low"/>
    <n v="1.0980000000000001"/>
    <x v="0"/>
    <s v=""/>
    <n v="5"/>
    <n v="4"/>
    <n v="0.43"/>
    <n v="0.6"/>
    <s v="Tuesday"/>
    <s v="0-5 min"/>
    <n v="1"/>
    <s v="Between 1.0-1.2"/>
  </r>
  <r>
    <s v="RF001432"/>
    <d v="2026-01-13T21:37:00"/>
    <d v="2026-01-13T00:00:00"/>
    <n v="21"/>
    <x v="3"/>
    <x v="1"/>
    <n v="12.6"/>
    <n v="200.9"/>
    <n v="202.19"/>
    <n v="1"/>
    <n v="4.4000000000000004"/>
    <n v="5"/>
    <n v="54"/>
    <s v="Low"/>
    <n v="1.0669999999999999"/>
    <x v="0"/>
    <s v=""/>
    <n v="4.53"/>
    <n v="0"/>
    <n v="1.29"/>
    <n v="0.6"/>
    <s v="Tuesday"/>
    <s v="0-5 min"/>
    <n v="1"/>
    <s v="Between 1.0-1.2"/>
  </r>
  <r>
    <s v="RF001433"/>
    <d v="2026-01-13T21:38:00"/>
    <d v="2026-01-13T00:00:00"/>
    <n v="21"/>
    <x v="0"/>
    <x v="0"/>
    <n v="21.3"/>
    <n v="449.86"/>
    <n v="428.52"/>
    <n v="1.1000000000000001"/>
    <n v="4.2"/>
    <n v="2"/>
    <n v="106"/>
    <s v="Medium"/>
    <n v="0.81699999999999995"/>
    <x v="0"/>
    <s v=""/>
    <n v="4.8499999999999996"/>
    <n v="4"/>
    <n v="-21.34"/>
    <n v="-2.2000000000000002"/>
    <s v="Tuesday"/>
    <s v="0-5 min"/>
    <n v="1"/>
    <s v="Between 0.8-1.0"/>
  </r>
  <r>
    <s v="RF001434"/>
    <d v="2026-01-13T22:11:00"/>
    <d v="2026-01-13T00:00:00"/>
    <n v="22"/>
    <x v="4"/>
    <x v="0"/>
    <n v="5.6"/>
    <n v="141.49"/>
    <n v="140.35"/>
    <n v="1.1000000000000001"/>
    <n v="3.9"/>
    <n v="2.1"/>
    <n v="51"/>
    <s v="Low"/>
    <n v="2.0609999999999999"/>
    <x v="0"/>
    <s v=""/>
    <n v="4.92"/>
    <n v="5"/>
    <n v="-1.1399999999999999"/>
    <n v="-1.8"/>
    <s v="Tuesday"/>
    <s v="0-5 min"/>
    <n v="1"/>
    <s v="Above 1.2"/>
  </r>
  <r>
    <s v="RF001435"/>
    <d v="2026-01-13T22:25:00"/>
    <d v="2026-01-13T00:00:00"/>
    <n v="22"/>
    <x v="1"/>
    <x v="1"/>
    <n v="3.3"/>
    <n v="91.92"/>
    <n v="89.15"/>
    <n v="1"/>
    <n v="2.5"/>
    <n v="10.199999999999999"/>
    <n v="80"/>
    <s v="Low"/>
    <n v="1.1299999999999999"/>
    <x v="0"/>
    <s v=""/>
    <n v="4.84"/>
    <n v="0"/>
    <n v="-2.77"/>
    <n v="7.7"/>
    <s v="Tuesday"/>
    <s v="0-5 min"/>
    <n v="1"/>
    <s v="Between 1.0-1.2"/>
  </r>
  <r>
    <s v="RF001436"/>
    <d v="2026-01-13T22:45:00"/>
    <d v="2026-01-13T00:00:00"/>
    <n v="22"/>
    <x v="3"/>
    <x v="0"/>
    <n v="6.8"/>
    <n v="156.69999999999999"/>
    <n v="157.71"/>
    <n v="1"/>
    <n v="4.5999999999999996"/>
    <n v="3.8"/>
    <n v="65"/>
    <s v="Low"/>
    <n v="1.24"/>
    <x v="0"/>
    <s v=""/>
    <n v="4.62"/>
    <n v="24"/>
    <n v="1.01"/>
    <n v="-0.8"/>
    <s v="Tuesday"/>
    <s v="0-5 min"/>
    <n v="1"/>
    <s v="Above 1.2"/>
  </r>
  <r>
    <s v="RF001437"/>
    <d v="2026-01-13T22:49:00"/>
    <d v="2026-01-13T00:00:00"/>
    <n v="22"/>
    <x v="1"/>
    <x v="0"/>
    <n v="4.2"/>
    <n v="131.69"/>
    <n v="129.94999999999999"/>
    <n v="1.2"/>
    <n v="3.8"/>
    <n v="7.9"/>
    <n v="100"/>
    <s v="Medium"/>
    <n v="1.2070000000000001"/>
    <x v="0"/>
    <s v=""/>
    <n v="4.78"/>
    <n v="18"/>
    <n v="-1.74"/>
    <n v="4.0999999999999996"/>
    <s v="Tuesday"/>
    <s v="0-5 min"/>
    <n v="1"/>
    <s v="Above 1.2"/>
  </r>
  <r>
    <s v="RF001438"/>
    <d v="2026-01-13T22:50:00"/>
    <d v="2026-01-13T00:00:00"/>
    <n v="22"/>
    <x v="3"/>
    <x v="0"/>
    <n v="3.8"/>
    <n v="87.01"/>
    <n v="90.7"/>
    <n v="1"/>
    <n v="2.5"/>
    <n v="1"/>
    <n v="53"/>
    <s v="Low"/>
    <n v="1.1220000000000001"/>
    <x v="0"/>
    <s v=""/>
    <n v="4.3499999999999996"/>
    <n v="5"/>
    <n v="3.69"/>
    <n v="-1.5"/>
    <s v="Tuesday"/>
    <s v="0-5 min"/>
    <n v="1"/>
    <s v="Between 1.0-1.2"/>
  </r>
  <r>
    <s v="RF001439"/>
    <d v="2026-01-13T23:08:00"/>
    <d v="2026-01-13T00:00:00"/>
    <n v="23"/>
    <x v="2"/>
    <x v="0"/>
    <n v="17"/>
    <n v="375.26"/>
    <n v="348.11"/>
    <n v="1.2"/>
    <n v="3.3"/>
    <n v="4.5"/>
    <n v="114"/>
    <s v="High"/>
    <n v="0.80300000000000005"/>
    <x v="0"/>
    <s v=""/>
    <n v="5"/>
    <n v="15"/>
    <n v="-27.15"/>
    <n v="1.2"/>
    <s v="Tuesday"/>
    <s v="0-5 min"/>
    <n v="1"/>
    <s v="Between 0.8-1.0"/>
  </r>
  <r>
    <s v="RF001440"/>
    <d v="2026-01-13T23:09:00"/>
    <d v="2026-01-13T00:00:00"/>
    <n v="23"/>
    <x v="1"/>
    <x v="0"/>
    <n v="4.5999999999999996"/>
    <n v="110.28"/>
    <m/>
    <n v="1.1000000000000001"/>
    <n v="7.6"/>
    <n v="5.3"/>
    <n v="99"/>
    <s v="Low"/>
    <n v="1.3109999999999999"/>
    <x v="2"/>
    <s v="ETA too high"/>
    <n v="5"/>
    <n v="6"/>
    <m/>
    <n v="-2.2999999999999998"/>
    <s v="Tuesday"/>
    <s v="5-10 min"/>
    <n v="0"/>
    <s v="Above 1.2"/>
  </r>
  <r>
    <s v="RF001441"/>
    <d v="2026-01-13T23:20:00"/>
    <d v="2026-01-13T00:00:00"/>
    <n v="23"/>
    <x v="1"/>
    <x v="0"/>
    <n v="4.5"/>
    <n v="125.05"/>
    <m/>
    <n v="1.1000000000000001"/>
    <n v="2.7"/>
    <m/>
    <n v="98"/>
    <s v="Low"/>
    <n v="2.1840000000000002"/>
    <x v="3"/>
    <s v="No driver available"/>
    <n v="4.76"/>
    <n v="5"/>
    <m/>
    <m/>
    <s v="Tuesday"/>
    <s v="0-5 min"/>
    <n v="0"/>
    <s v="Above 1.2"/>
  </r>
  <r>
    <s v="RF001442"/>
    <d v="2026-01-13T23:22:00"/>
    <d v="2026-01-13T00:00:00"/>
    <n v="23"/>
    <x v="4"/>
    <x v="0"/>
    <n v="3.8"/>
    <n v="88.63"/>
    <n v="91.12"/>
    <n v="1"/>
    <n v="6.4"/>
    <n v="10"/>
    <n v="58"/>
    <s v="Low"/>
    <n v="2.2000000000000002"/>
    <x v="0"/>
    <s v=""/>
    <n v="4.6900000000000004"/>
    <n v="7"/>
    <n v="2.4900000000000002"/>
    <n v="3.6"/>
    <s v="Tuesday"/>
    <s v="5-10 min"/>
    <n v="1"/>
    <s v="Above 1.2"/>
  </r>
  <r>
    <s v="RF001443"/>
    <d v="2026-01-13T23:29:00"/>
    <d v="2026-01-13T00:00:00"/>
    <n v="23"/>
    <x v="2"/>
    <x v="1"/>
    <n v="7.5"/>
    <n v="160.41"/>
    <n v="152.74"/>
    <n v="1.1000000000000001"/>
    <n v="4"/>
    <n v="3.9"/>
    <n v="106"/>
    <s v="Medium"/>
    <n v="1.083"/>
    <x v="0"/>
    <s v=""/>
    <n v="4.79"/>
    <n v="0"/>
    <n v="-7.67"/>
    <n v="-0.1"/>
    <s v="Tuesday"/>
    <s v="0-5 min"/>
    <n v="1"/>
    <s v="Between 1.0-1.2"/>
  </r>
  <r>
    <s v="RF001444"/>
    <d v="2026-01-13T23:53:00"/>
    <d v="2026-01-13T00:00:00"/>
    <n v="23"/>
    <x v="2"/>
    <x v="0"/>
    <n v="8.8000000000000007"/>
    <n v="185.62"/>
    <n v="188.42"/>
    <n v="1"/>
    <n v="4.4000000000000004"/>
    <n v="11"/>
    <n v="120"/>
    <s v="Low"/>
    <n v="1.2809999999999999"/>
    <x v="0"/>
    <s v=""/>
    <n v="5"/>
    <n v="3"/>
    <n v="2.8"/>
    <n v="6.6"/>
    <s v="Tuesday"/>
    <s v="0-5 min"/>
    <n v="1"/>
    <s v="Above 1.2"/>
  </r>
  <r>
    <s v="RF001445"/>
    <d v="2026-01-14T00:10:00"/>
    <d v="2026-01-14T00:00:00"/>
    <n v="0"/>
    <x v="0"/>
    <x v="1"/>
    <n v="13.7"/>
    <n v="244.49"/>
    <n v="252.46"/>
    <n v="1.1000000000000001"/>
    <n v="4.3"/>
    <n v="6.1"/>
    <n v="130"/>
    <s v="Medium"/>
    <n v="1.238"/>
    <x v="0"/>
    <s v=""/>
    <n v="4.75"/>
    <n v="0"/>
    <n v="7.97"/>
    <n v="1.8"/>
    <s v="Wednesday"/>
    <s v="0-5 min"/>
    <n v="1"/>
    <s v="Above 1.2"/>
  </r>
  <r>
    <s v="RF001446"/>
    <d v="2026-01-14T00:20:00"/>
    <d v="2026-01-14T00:00:00"/>
    <n v="0"/>
    <x v="0"/>
    <x v="0"/>
    <n v="2.5"/>
    <n v="93.56"/>
    <n v="92.13"/>
    <n v="1.1000000000000001"/>
    <n v="3.5"/>
    <n v="4.9000000000000004"/>
    <n v="105"/>
    <s v="Medium"/>
    <n v="0.997"/>
    <x v="0"/>
    <s v=""/>
    <n v="4.58"/>
    <n v="90"/>
    <n v="-1.43"/>
    <n v="1.4"/>
    <s v="Wednesday"/>
    <s v="0-5 min"/>
    <n v="1"/>
    <s v="Between 0.8-1.0"/>
  </r>
  <r>
    <s v="RF001447"/>
    <d v="2026-01-14T01:02:00"/>
    <d v="2026-01-14T00:00:00"/>
    <n v="1"/>
    <x v="2"/>
    <x v="0"/>
    <n v="13.5"/>
    <n v="216.31"/>
    <n v="220.06"/>
    <n v="1"/>
    <n v="4.0999999999999996"/>
    <n v="3.8"/>
    <n v="115"/>
    <s v="Low"/>
    <n v="1.4550000000000001"/>
    <x v="0"/>
    <s v=""/>
    <n v="4.84"/>
    <n v="9"/>
    <n v="3.75"/>
    <n v="-0.3"/>
    <s v="Wednesday"/>
    <s v="0-5 min"/>
    <n v="1"/>
    <s v="Above 1.2"/>
  </r>
  <r>
    <s v="RF001448"/>
    <d v="2026-01-14T01:09:00"/>
    <d v="2026-01-14T00:00:00"/>
    <n v="1"/>
    <x v="3"/>
    <x v="1"/>
    <n v="2.9"/>
    <n v="74.62"/>
    <m/>
    <n v="1"/>
    <n v="5.3"/>
    <n v="3.5"/>
    <n v="70"/>
    <s v="Low"/>
    <n v="1.7310000000000001"/>
    <x v="1"/>
    <s v="Driver unavailable"/>
    <n v="4.7699999999999996"/>
    <n v="0"/>
    <m/>
    <n v="-1.8"/>
    <s v="Wednesday"/>
    <s v="5-10 min"/>
    <n v="0"/>
    <s v="Above 1.2"/>
  </r>
  <r>
    <s v="RF001449"/>
    <d v="2026-01-14T01:28:00"/>
    <d v="2026-01-14T00:00:00"/>
    <n v="1"/>
    <x v="2"/>
    <x v="1"/>
    <n v="2.4"/>
    <n v="76.239999999999995"/>
    <n v="79.2"/>
    <n v="1.1000000000000001"/>
    <n v="2"/>
    <n v="1"/>
    <n v="106"/>
    <s v="Medium"/>
    <n v="0.95399999999999996"/>
    <x v="0"/>
    <s v=""/>
    <n v="4.75"/>
    <n v="0"/>
    <n v="2.96"/>
    <n v="-1"/>
    <s v="Wednesday"/>
    <s v="0-5 min"/>
    <n v="1"/>
    <s v="Between 0.8-1.0"/>
  </r>
  <r>
    <s v="RF001450"/>
    <d v="2026-01-14T01:59:00"/>
    <d v="2026-01-14T00:00:00"/>
    <n v="1"/>
    <x v="2"/>
    <x v="0"/>
    <n v="5.0999999999999996"/>
    <n v="135.74"/>
    <n v="131.41"/>
    <n v="1.1000000000000001"/>
    <n v="4"/>
    <n v="6.3"/>
    <n v="115"/>
    <s v="Medium"/>
    <n v="0.99099999999999999"/>
    <x v="0"/>
    <s v=""/>
    <n v="4.8"/>
    <n v="12"/>
    <n v="-4.33"/>
    <n v="2.2999999999999998"/>
    <s v="Wednesday"/>
    <s v="0-5 min"/>
    <n v="1"/>
    <s v="Between 0.8-1.0"/>
  </r>
  <r>
    <s v="RF001451"/>
    <d v="2026-01-14T02:59:00"/>
    <d v="2026-01-14T00:00:00"/>
    <n v="2"/>
    <x v="0"/>
    <x v="0"/>
    <n v="2.7"/>
    <n v="82.23"/>
    <n v="79.81"/>
    <n v="1"/>
    <n v="4.5"/>
    <n v="3.1"/>
    <n v="136"/>
    <s v="Medium"/>
    <n v="1.006"/>
    <x v="0"/>
    <s v=""/>
    <n v="4.58"/>
    <n v="1"/>
    <n v="-2.42"/>
    <n v="-1.4"/>
    <s v="Wednesday"/>
    <s v="0-5 min"/>
    <n v="1"/>
    <s v="Between 1.0-1.2"/>
  </r>
  <r>
    <s v="RF001452"/>
    <d v="2026-01-14T03:26:00"/>
    <d v="2026-01-14T00:00:00"/>
    <n v="3"/>
    <x v="0"/>
    <x v="0"/>
    <n v="7.5"/>
    <n v="154.80000000000001"/>
    <n v="155.06"/>
    <n v="1"/>
    <n v="5.5"/>
    <n v="5.5"/>
    <n v="122"/>
    <s v="Low"/>
    <n v="1.319"/>
    <x v="0"/>
    <s v=""/>
    <n v="4.57"/>
    <n v="40"/>
    <n v="0.26"/>
    <n v="0"/>
    <s v="Wednesday"/>
    <s v="5-10 min"/>
    <n v="1"/>
    <s v="Above 1.2"/>
  </r>
  <r>
    <s v="RF001453"/>
    <d v="2026-01-14T03:44:00"/>
    <d v="2026-01-14T00:00:00"/>
    <n v="3"/>
    <x v="1"/>
    <x v="1"/>
    <n v="3.7"/>
    <n v="101.69"/>
    <n v="104.51"/>
    <n v="1"/>
    <n v="3.2"/>
    <n v="3"/>
    <n v="103"/>
    <s v="Low"/>
    <n v="1.4910000000000001"/>
    <x v="0"/>
    <s v=""/>
    <n v="4.34"/>
    <n v="0"/>
    <n v="2.82"/>
    <n v="-0.2"/>
    <s v="Wednesday"/>
    <s v="0-5 min"/>
    <n v="1"/>
    <s v="Above 1.2"/>
  </r>
  <r>
    <s v="RF001454"/>
    <d v="2026-01-14T04:18:00"/>
    <d v="2026-01-14T00:00:00"/>
    <n v="4"/>
    <x v="0"/>
    <x v="0"/>
    <n v="10.4"/>
    <n v="198.68"/>
    <n v="193.55"/>
    <n v="1"/>
    <n v="3.7"/>
    <n v="9.6"/>
    <n v="121"/>
    <s v="Low"/>
    <n v="1.1739999999999999"/>
    <x v="0"/>
    <s v=""/>
    <n v="4.6500000000000004"/>
    <n v="4"/>
    <n v="-5.13"/>
    <n v="5.9"/>
    <s v="Wednesday"/>
    <s v="0-5 min"/>
    <n v="1"/>
    <s v="Between 1.0-1.2"/>
  </r>
  <r>
    <s v="RF001455"/>
    <d v="2026-01-14T04:23:00"/>
    <d v="2026-01-14T00:00:00"/>
    <n v="4"/>
    <x v="1"/>
    <x v="1"/>
    <n v="8.3000000000000007"/>
    <n v="183.46"/>
    <n v="182.21"/>
    <n v="1"/>
    <n v="5.7"/>
    <n v="7"/>
    <n v="90"/>
    <s v="Low"/>
    <n v="1.1719999999999999"/>
    <x v="0"/>
    <s v=""/>
    <n v="4.63"/>
    <n v="0"/>
    <n v="-1.25"/>
    <n v="1.3"/>
    <s v="Wednesday"/>
    <s v="5-10 min"/>
    <n v="1"/>
    <s v="Between 1.0-1.2"/>
  </r>
  <r>
    <s v="RF001456"/>
    <d v="2026-01-14T04:32:00"/>
    <d v="2026-01-14T00:00:00"/>
    <n v="4"/>
    <x v="2"/>
    <x v="0"/>
    <n v="8.9"/>
    <n v="150.43"/>
    <m/>
    <n v="1"/>
    <n v="2"/>
    <n v="3.6"/>
    <n v="127"/>
    <s v="Low"/>
    <n v="1.417"/>
    <x v="2"/>
    <s v="Fare too high"/>
    <n v="4.6100000000000003"/>
    <n v="4"/>
    <m/>
    <n v="1.6"/>
    <s v="Wednesday"/>
    <s v="0-5 min"/>
    <n v="0"/>
    <s v="Above 1.2"/>
  </r>
  <r>
    <s v="RF001457"/>
    <d v="2026-01-14T04:42:00"/>
    <d v="2026-01-14T00:00:00"/>
    <n v="4"/>
    <x v="3"/>
    <x v="0"/>
    <n v="7"/>
    <n v="144.31"/>
    <n v="149.83000000000001"/>
    <n v="1.1000000000000001"/>
    <n v="6.5"/>
    <n v="4.7"/>
    <n v="78"/>
    <s v="Low"/>
    <n v="2.2000000000000002"/>
    <x v="0"/>
    <s v=""/>
    <n v="4.9000000000000004"/>
    <n v="10"/>
    <n v="5.52"/>
    <n v="-1.8"/>
    <s v="Wednesday"/>
    <s v="5-10 min"/>
    <n v="1"/>
    <s v="Above 1.2"/>
  </r>
  <r>
    <s v="RF001458"/>
    <d v="2026-01-14T04:54:00"/>
    <d v="2026-01-14T00:00:00"/>
    <n v="4"/>
    <x v="2"/>
    <x v="0"/>
    <n v="6.8"/>
    <n v="150.79"/>
    <n v="155.54"/>
    <n v="1"/>
    <n v="2.7"/>
    <n v="1"/>
    <n v="108"/>
    <s v="Medium"/>
    <n v="0.96199999999999997"/>
    <x v="0"/>
    <s v=""/>
    <n v="5"/>
    <n v="8"/>
    <n v="4.75"/>
    <n v="-1.7"/>
    <s v="Wednesday"/>
    <s v="0-5 min"/>
    <n v="1"/>
    <s v="Between 0.8-1.0"/>
  </r>
  <r>
    <s v="RF001459"/>
    <d v="2026-01-14T04:57:00"/>
    <d v="2026-01-14T00:00:00"/>
    <n v="4"/>
    <x v="1"/>
    <x v="0"/>
    <n v="3.5"/>
    <n v="99.77"/>
    <n v="96.46"/>
    <n v="1"/>
    <n v="6.3"/>
    <n v="4"/>
    <n v="110"/>
    <s v="Low"/>
    <n v="1.5549999999999999"/>
    <x v="0"/>
    <s v=""/>
    <n v="4.47"/>
    <n v="9"/>
    <n v="-3.31"/>
    <n v="-2.2999999999999998"/>
    <s v="Wednesday"/>
    <s v="5-10 min"/>
    <n v="1"/>
    <s v="Above 1.2"/>
  </r>
  <r>
    <s v="RF001460"/>
    <d v="2026-01-14T05:13:00"/>
    <d v="2026-01-14T00:00:00"/>
    <n v="5"/>
    <x v="2"/>
    <x v="0"/>
    <n v="3.8"/>
    <n v="99.92"/>
    <n v="89.71"/>
    <n v="1"/>
    <n v="6.8"/>
    <n v="7.3"/>
    <n v="121"/>
    <s v="Low"/>
    <n v="1.288"/>
    <x v="0"/>
    <s v=""/>
    <n v="4.95"/>
    <n v="3"/>
    <n v="-10.210000000000001"/>
    <n v="0.5"/>
    <s v="Wednesday"/>
    <s v="5-10 min"/>
    <n v="1"/>
    <s v="Above 1.2"/>
  </r>
  <r>
    <s v="RF001461"/>
    <d v="2026-01-14T05:50:00"/>
    <d v="2026-01-14T00:00:00"/>
    <n v="5"/>
    <x v="0"/>
    <x v="1"/>
    <n v="4"/>
    <n v="107.76"/>
    <n v="101.31"/>
    <n v="1.1000000000000001"/>
    <n v="3.9"/>
    <n v="1"/>
    <n v="107"/>
    <s v="Medium"/>
    <n v="0.92"/>
    <x v="0"/>
    <s v=""/>
    <n v="4.5999999999999996"/>
    <n v="0"/>
    <n v="-6.45"/>
    <n v="-2.9"/>
    <s v="Wednesday"/>
    <s v="0-5 min"/>
    <n v="1"/>
    <s v="Between 0.8-1.0"/>
  </r>
  <r>
    <s v="RF001462"/>
    <d v="2026-01-14T06:26:00"/>
    <d v="2026-01-14T00:00:00"/>
    <n v="6"/>
    <x v="2"/>
    <x v="0"/>
    <n v="9.9"/>
    <n v="204.36"/>
    <n v="214.22"/>
    <n v="1"/>
    <n v="6.6"/>
    <n v="9.6999999999999993"/>
    <n v="103"/>
    <s v="Medium"/>
    <n v="0.96799999999999997"/>
    <x v="0"/>
    <s v=""/>
    <n v="4.67"/>
    <n v="23"/>
    <n v="9.86"/>
    <n v="3.1"/>
    <s v="Wednesday"/>
    <s v="5-10 min"/>
    <n v="1"/>
    <s v="Between 0.8-1.0"/>
  </r>
  <r>
    <s v="RF001463"/>
    <d v="2026-01-14T07:04:00"/>
    <d v="2026-01-14T00:00:00"/>
    <n v="7"/>
    <x v="2"/>
    <x v="1"/>
    <n v="7.4"/>
    <n v="139.63999999999999"/>
    <n v="147.65"/>
    <n v="1"/>
    <n v="4.0999999999999996"/>
    <n v="6.3"/>
    <n v="119"/>
    <s v="Medium"/>
    <n v="1.0269999999999999"/>
    <x v="0"/>
    <s v=""/>
    <n v="4.5999999999999996"/>
    <n v="0"/>
    <n v="8.01"/>
    <n v="2.2000000000000002"/>
    <s v="Wednesday"/>
    <s v="0-5 min"/>
    <n v="1"/>
    <s v="Between 1.0-1.2"/>
  </r>
  <r>
    <s v="RF001464"/>
    <d v="2026-01-14T07:07:00"/>
    <d v="2026-01-14T00:00:00"/>
    <n v="7"/>
    <x v="0"/>
    <x v="1"/>
    <n v="3.9"/>
    <n v="119.16"/>
    <n v="117.49"/>
    <n v="1.2"/>
    <n v="5.4"/>
    <n v="2.7"/>
    <n v="105"/>
    <s v="High"/>
    <n v="0.69499999999999995"/>
    <x v="0"/>
    <s v=""/>
    <n v="4.5599999999999996"/>
    <n v="0"/>
    <n v="-1.67"/>
    <n v="-2.7"/>
    <s v="Wednesday"/>
    <s v="5-10 min"/>
    <n v="1"/>
    <s v="Below 0.8"/>
  </r>
  <r>
    <s v="RF001465"/>
    <d v="2026-01-14T07:12:00"/>
    <d v="2026-01-14T00:00:00"/>
    <n v="7"/>
    <x v="1"/>
    <x v="0"/>
    <n v="5.9"/>
    <n v="136.88999999999999"/>
    <n v="135.59"/>
    <n v="1"/>
    <n v="5.5"/>
    <n v="5.6"/>
    <n v="89"/>
    <s v="Low"/>
    <n v="1.3660000000000001"/>
    <x v="0"/>
    <s v=""/>
    <n v="4.97"/>
    <n v="6"/>
    <n v="-1.3"/>
    <n v="0.1"/>
    <s v="Wednesday"/>
    <s v="5-10 min"/>
    <n v="1"/>
    <s v="Above 1.2"/>
  </r>
  <r>
    <s v="RF001466"/>
    <d v="2026-01-14T07:25:00"/>
    <d v="2026-01-14T00:00:00"/>
    <n v="7"/>
    <x v="2"/>
    <x v="0"/>
    <n v="13.2"/>
    <n v="230.68"/>
    <m/>
    <n v="1"/>
    <n v="6.6"/>
    <m/>
    <n v="112"/>
    <s v="Medium"/>
    <n v="1.012"/>
    <x v="3"/>
    <s v="No driver available"/>
    <n v="4.5599999999999996"/>
    <n v="82"/>
    <m/>
    <m/>
    <s v="Wednesday"/>
    <s v="5-10 min"/>
    <n v="0"/>
    <s v="Between 1.0-1.2"/>
  </r>
  <r>
    <s v="RF001467"/>
    <d v="2026-01-14T07:30:00"/>
    <d v="2026-01-14T00:00:00"/>
    <n v="7"/>
    <x v="0"/>
    <x v="0"/>
    <n v="0.7"/>
    <n v="53.64"/>
    <n v="53.64"/>
    <n v="1"/>
    <n v="2.8"/>
    <n v="3.5"/>
    <n v="129"/>
    <s v="Medium"/>
    <n v="1.0369999999999999"/>
    <x v="0"/>
    <s v=""/>
    <n v="5"/>
    <n v="17"/>
    <n v="0"/>
    <n v="0.7"/>
    <s v="Wednesday"/>
    <s v="0-5 min"/>
    <n v="1"/>
    <s v="Between 1.0-1.2"/>
  </r>
  <r>
    <s v="RF001468"/>
    <d v="2026-01-14T07:31:00"/>
    <d v="2026-01-14T00:00:00"/>
    <n v="7"/>
    <x v="2"/>
    <x v="0"/>
    <n v="5.4"/>
    <n v="122.79"/>
    <n v="128.11000000000001"/>
    <n v="1"/>
    <n v="2"/>
    <n v="1"/>
    <n v="115"/>
    <s v="Medium"/>
    <n v="1.1339999999999999"/>
    <x v="0"/>
    <s v=""/>
    <n v="4.84"/>
    <n v="4"/>
    <n v="5.32"/>
    <n v="-1"/>
    <s v="Wednesday"/>
    <s v="0-5 min"/>
    <n v="1"/>
    <s v="Between 1.0-1.2"/>
  </r>
  <r>
    <s v="RF001469"/>
    <d v="2026-01-14T07:33:00"/>
    <d v="2026-01-14T00:00:00"/>
    <n v="7"/>
    <x v="4"/>
    <x v="0"/>
    <n v="6"/>
    <n v="136.85"/>
    <n v="142.57"/>
    <n v="1"/>
    <n v="5.0999999999999996"/>
    <n v="9.5"/>
    <n v="68"/>
    <s v="Low"/>
    <n v="1.619"/>
    <x v="0"/>
    <s v=""/>
    <n v="4.82"/>
    <n v="7"/>
    <n v="5.72"/>
    <n v="4.4000000000000004"/>
    <s v="Wednesday"/>
    <s v="5-10 min"/>
    <n v="1"/>
    <s v="Above 1.2"/>
  </r>
  <r>
    <s v="RF001470"/>
    <d v="2026-01-14T07:33:00"/>
    <d v="2026-01-14T00:00:00"/>
    <n v="7"/>
    <x v="2"/>
    <x v="0"/>
    <n v="3.7"/>
    <n v="107.52"/>
    <n v="102.87"/>
    <n v="1.2"/>
    <n v="9.4"/>
    <n v="13.3"/>
    <n v="104"/>
    <s v="Medium"/>
    <n v="0.83199999999999996"/>
    <x v="0"/>
    <s v=""/>
    <n v="4.5599999999999996"/>
    <n v="15"/>
    <n v="-4.6500000000000004"/>
    <n v="3.9"/>
    <s v="Wednesday"/>
    <s v="5-10 min"/>
    <n v="1"/>
    <s v="Between 0.8-1.0"/>
  </r>
  <r>
    <s v="RF001471"/>
    <d v="2026-01-14T08:07:00"/>
    <d v="2026-01-14T00:00:00"/>
    <n v="8"/>
    <x v="3"/>
    <x v="0"/>
    <n v="1.7"/>
    <n v="77.58"/>
    <m/>
    <n v="1.2"/>
    <n v="5.0999999999999996"/>
    <n v="9.6"/>
    <n v="63"/>
    <s v="Low"/>
    <n v="1.46"/>
    <x v="2"/>
    <s v="Fare too high"/>
    <n v="5"/>
    <n v="1"/>
    <m/>
    <n v="4.5"/>
    <s v="Wednesday"/>
    <s v="5-10 min"/>
    <n v="0"/>
    <s v="Above 1.2"/>
  </r>
  <r>
    <s v="RF001472"/>
    <d v="2026-01-14T08:27:00"/>
    <d v="2026-01-14T00:00:00"/>
    <n v="8"/>
    <x v="1"/>
    <x v="0"/>
    <n v="3.5"/>
    <n v="104.87"/>
    <n v="105.34"/>
    <n v="1.1000000000000001"/>
    <n v="9.1999999999999993"/>
    <n v="7.2"/>
    <n v="92"/>
    <s v="High"/>
    <n v="0.83099999999999996"/>
    <x v="0"/>
    <s v=""/>
    <n v="4.72"/>
    <n v="3"/>
    <n v="0.47"/>
    <n v="-2"/>
    <s v="Wednesday"/>
    <s v="5-10 min"/>
    <n v="1"/>
    <s v="Between 0.8-1.0"/>
  </r>
  <r>
    <s v="RF001473"/>
    <d v="2026-01-14T08:33:00"/>
    <d v="2026-01-14T00:00:00"/>
    <n v="8"/>
    <x v="4"/>
    <x v="1"/>
    <n v="3"/>
    <n v="79.72"/>
    <m/>
    <n v="1"/>
    <n v="7.4"/>
    <m/>
    <n v="59"/>
    <s v="Low"/>
    <n v="2.0249999999999999"/>
    <x v="3"/>
    <s v="No driver available"/>
    <n v="4.54"/>
    <n v="0"/>
    <m/>
    <m/>
    <s v="Wednesday"/>
    <s v="5-10 min"/>
    <n v="0"/>
    <s v="Above 1.2"/>
  </r>
  <r>
    <s v="RF001474"/>
    <d v="2026-01-14T08:37:00"/>
    <d v="2026-01-14T00:00:00"/>
    <n v="8"/>
    <x v="1"/>
    <x v="0"/>
    <n v="6.2"/>
    <n v="144.01"/>
    <m/>
    <n v="1.1000000000000001"/>
    <n v="7.2"/>
    <n v="9.1"/>
    <n v="98"/>
    <s v="Medium"/>
    <n v="1.008"/>
    <x v="2"/>
    <s v="Fare too high"/>
    <n v="4.67"/>
    <n v="36"/>
    <m/>
    <n v="1.9"/>
    <s v="Wednesday"/>
    <s v="5-10 min"/>
    <n v="0"/>
    <s v="Between 1.0-1.2"/>
  </r>
  <r>
    <s v="RF001475"/>
    <d v="2026-01-14T08:43:00"/>
    <d v="2026-01-14T00:00:00"/>
    <n v="8"/>
    <x v="0"/>
    <x v="0"/>
    <n v="3.2"/>
    <n v="96.68"/>
    <n v="97.44"/>
    <n v="1"/>
    <n v="5.6"/>
    <n v="6.2"/>
    <n v="110"/>
    <s v="Medium"/>
    <n v="0.876"/>
    <x v="0"/>
    <s v=""/>
    <n v="4.66"/>
    <n v="5"/>
    <n v="0.76"/>
    <n v="0.6"/>
    <s v="Wednesday"/>
    <s v="5-10 min"/>
    <n v="1"/>
    <s v="Between 0.8-1.0"/>
  </r>
  <r>
    <s v="RF001476"/>
    <d v="2026-01-14T08:57:00"/>
    <d v="2026-01-14T00:00:00"/>
    <n v="8"/>
    <x v="0"/>
    <x v="0"/>
    <n v="5.9"/>
    <n v="122.29"/>
    <n v="120.64"/>
    <n v="1"/>
    <n v="4.3"/>
    <n v="6.1"/>
    <n v="123"/>
    <s v="Medium"/>
    <n v="0.94899999999999995"/>
    <x v="0"/>
    <s v=""/>
    <n v="4.7"/>
    <n v="35"/>
    <n v="-1.65"/>
    <n v="1.8"/>
    <s v="Wednesday"/>
    <s v="0-5 min"/>
    <n v="1"/>
    <s v="Between 0.8-1.0"/>
  </r>
  <r>
    <s v="RF001477"/>
    <d v="2026-01-14T09:01:00"/>
    <d v="2026-01-14T00:00:00"/>
    <n v="9"/>
    <x v="2"/>
    <x v="0"/>
    <n v="15.3"/>
    <n v="261.33"/>
    <n v="251.91"/>
    <n v="1.1000000000000001"/>
    <n v="7.4"/>
    <n v="10.9"/>
    <n v="91"/>
    <s v="Medium"/>
    <n v="0.73399999999999999"/>
    <x v="0"/>
    <s v=""/>
    <n v="4.7699999999999996"/>
    <n v="3"/>
    <n v="-9.42"/>
    <n v="3.5"/>
    <s v="Wednesday"/>
    <s v="5-10 min"/>
    <n v="1"/>
    <s v="Below 0.8"/>
  </r>
  <r>
    <s v="RF001478"/>
    <d v="2026-01-14T09:01:00"/>
    <d v="2026-01-14T00:00:00"/>
    <n v="9"/>
    <x v="3"/>
    <x v="0"/>
    <n v="2.5"/>
    <n v="75.7"/>
    <m/>
    <n v="1"/>
    <n v="2.9"/>
    <n v="8.4"/>
    <n v="59"/>
    <s v="Low"/>
    <n v="1.252"/>
    <x v="1"/>
    <s v="Driver unavailable"/>
    <n v="4.67"/>
    <n v="1"/>
    <m/>
    <n v="5.5"/>
    <s v="Wednesday"/>
    <s v="0-5 min"/>
    <n v="0"/>
    <s v="Above 1.2"/>
  </r>
  <r>
    <s v="RF001479"/>
    <d v="2026-01-14T09:07:00"/>
    <d v="2026-01-14T00:00:00"/>
    <n v="9"/>
    <x v="0"/>
    <x v="0"/>
    <n v="11"/>
    <n v="273.49"/>
    <n v="265.89999999999998"/>
    <n v="1.2"/>
    <n v="7.1"/>
    <n v="5.4"/>
    <n v="116"/>
    <s v="Low"/>
    <n v="1.1539999999999999"/>
    <x v="0"/>
    <s v=""/>
    <n v="4.51"/>
    <n v="16"/>
    <n v="-7.59"/>
    <n v="-1.7"/>
    <s v="Wednesday"/>
    <s v="5-10 min"/>
    <n v="1"/>
    <s v="Between 1.0-1.2"/>
  </r>
  <r>
    <s v="RF001480"/>
    <d v="2026-01-14T09:47:00"/>
    <d v="2026-01-14T00:00:00"/>
    <n v="9"/>
    <x v="3"/>
    <x v="0"/>
    <n v="5"/>
    <n v="124.91"/>
    <m/>
    <n v="1"/>
    <n v="4.5"/>
    <m/>
    <n v="66"/>
    <s v="Medium"/>
    <n v="1.181"/>
    <x v="3"/>
    <s v="No driver available"/>
    <n v="4.47"/>
    <n v="13"/>
    <m/>
    <m/>
    <s v="Wednesday"/>
    <s v="0-5 min"/>
    <n v="0"/>
    <s v="Between 1.0-1.2"/>
  </r>
  <r>
    <s v="RF001481"/>
    <d v="2026-01-14T09:56:00"/>
    <d v="2026-01-14T00:00:00"/>
    <n v="9"/>
    <x v="2"/>
    <x v="0"/>
    <n v="0.7"/>
    <n v="55.98"/>
    <m/>
    <n v="1.1000000000000001"/>
    <n v="6.7"/>
    <n v="5.3"/>
    <n v="107"/>
    <s v="High"/>
    <n v="0.79500000000000004"/>
    <x v="2"/>
    <s v="Changed plans"/>
    <n v="4.74"/>
    <n v="15"/>
    <m/>
    <n v="-1.4"/>
    <s v="Wednesday"/>
    <s v="5-10 min"/>
    <n v="0"/>
    <s v="Below 0.8"/>
  </r>
  <r>
    <s v="RF001482"/>
    <d v="2026-01-14T10:14:00"/>
    <d v="2026-01-14T00:00:00"/>
    <n v="10"/>
    <x v="3"/>
    <x v="0"/>
    <n v="10.5"/>
    <n v="209.74"/>
    <n v="216.94"/>
    <n v="1"/>
    <n v="4.7"/>
    <n v="1"/>
    <n v="61"/>
    <s v="Low"/>
    <n v="1.3009999999999999"/>
    <x v="0"/>
    <s v=""/>
    <n v="4.26"/>
    <n v="15"/>
    <n v="7.2"/>
    <n v="-3.7"/>
    <s v="Wednesday"/>
    <s v="0-5 min"/>
    <n v="1"/>
    <s v="Above 1.2"/>
  </r>
  <r>
    <s v="RF001483"/>
    <d v="2026-01-14T10:19:00"/>
    <d v="2026-01-14T00:00:00"/>
    <n v="10"/>
    <x v="2"/>
    <x v="0"/>
    <n v="10.3"/>
    <n v="173.35"/>
    <n v="169.96"/>
    <n v="1"/>
    <n v="4.2"/>
    <n v="5.8"/>
    <n v="102"/>
    <s v="Medium"/>
    <n v="0.89400000000000002"/>
    <x v="0"/>
    <s v=""/>
    <n v="5"/>
    <n v="9"/>
    <n v="-3.39"/>
    <n v="1.6"/>
    <s v="Wednesday"/>
    <s v="0-5 min"/>
    <n v="1"/>
    <s v="Between 0.8-1.0"/>
  </r>
  <r>
    <s v="RF001484"/>
    <d v="2026-01-14T10:21:00"/>
    <d v="2026-01-14T00:00:00"/>
    <n v="10"/>
    <x v="2"/>
    <x v="1"/>
    <n v="2.5"/>
    <n v="78.010000000000005"/>
    <n v="77.83"/>
    <n v="1"/>
    <n v="4.3"/>
    <n v="8"/>
    <n v="109"/>
    <s v="Medium"/>
    <n v="0.97299999999999998"/>
    <x v="0"/>
    <s v=""/>
    <n v="4.67"/>
    <n v="0"/>
    <n v="-0.18"/>
    <n v="3.7"/>
    <s v="Wednesday"/>
    <s v="0-5 min"/>
    <n v="1"/>
    <s v="Between 0.8-1.0"/>
  </r>
  <r>
    <s v="RF001485"/>
    <d v="2026-01-14T10:38:00"/>
    <d v="2026-01-14T00:00:00"/>
    <n v="10"/>
    <x v="4"/>
    <x v="0"/>
    <n v="7.5"/>
    <n v="154.16"/>
    <n v="169.95"/>
    <n v="1"/>
    <n v="5.9"/>
    <n v="4.3"/>
    <n v="66"/>
    <s v="Low"/>
    <n v="2.2000000000000002"/>
    <x v="0"/>
    <s v=""/>
    <n v="4.88"/>
    <n v="6"/>
    <n v="15.79"/>
    <n v="-1.6"/>
    <s v="Wednesday"/>
    <s v="5-10 min"/>
    <n v="1"/>
    <s v="Above 1.2"/>
  </r>
  <r>
    <s v="RF001486"/>
    <d v="2026-01-14T10:57:00"/>
    <d v="2026-01-14T00:00:00"/>
    <n v="10"/>
    <x v="4"/>
    <x v="0"/>
    <n v="4.9000000000000004"/>
    <n v="109.38"/>
    <n v="112.07"/>
    <n v="1"/>
    <n v="2.8"/>
    <n v="1.6"/>
    <n v="59"/>
    <s v="Low"/>
    <n v="2.2000000000000002"/>
    <x v="0"/>
    <s v=""/>
    <n v="4.67"/>
    <n v="5"/>
    <n v="2.69"/>
    <n v="-1.2"/>
    <s v="Wednesday"/>
    <s v="0-5 min"/>
    <n v="1"/>
    <s v="Above 1.2"/>
  </r>
  <r>
    <s v="RF001487"/>
    <d v="2026-01-14T11:25:00"/>
    <d v="2026-01-14T00:00:00"/>
    <n v="11"/>
    <x v="0"/>
    <x v="0"/>
    <n v="6.6"/>
    <n v="167.52"/>
    <n v="165.54"/>
    <n v="1.1000000000000001"/>
    <n v="3.4"/>
    <n v="2.4"/>
    <n v="123"/>
    <s v="Medium"/>
    <n v="0.88500000000000001"/>
    <x v="0"/>
    <s v=""/>
    <n v="4.99"/>
    <n v="5"/>
    <n v="-1.98"/>
    <n v="-1"/>
    <s v="Wednesday"/>
    <s v="0-5 min"/>
    <n v="1"/>
    <s v="Between 0.8-1.0"/>
  </r>
  <r>
    <s v="RF001488"/>
    <d v="2026-01-14T11:28:00"/>
    <d v="2026-01-14T00:00:00"/>
    <n v="11"/>
    <x v="1"/>
    <x v="0"/>
    <n v="3.4"/>
    <n v="109.12"/>
    <n v="105.13"/>
    <n v="1.1000000000000001"/>
    <n v="3.9"/>
    <n v="7.7"/>
    <n v="79"/>
    <s v="Medium"/>
    <n v="0.83899999999999997"/>
    <x v="0"/>
    <s v=""/>
    <n v="4.5599999999999996"/>
    <n v="1"/>
    <n v="-3.99"/>
    <n v="3.8"/>
    <s v="Wednesday"/>
    <s v="0-5 min"/>
    <n v="1"/>
    <s v="Between 0.8-1.0"/>
  </r>
  <r>
    <s v="RF001489"/>
    <d v="2026-01-14T11:32:00"/>
    <d v="2026-01-14T00:00:00"/>
    <n v="11"/>
    <x v="0"/>
    <x v="0"/>
    <n v="2.7"/>
    <n v="106.66"/>
    <n v="109.45"/>
    <n v="1.2"/>
    <n v="6.2"/>
    <n v="5.5"/>
    <n v="109"/>
    <s v="Medium"/>
    <n v="0.80300000000000005"/>
    <x v="0"/>
    <s v=""/>
    <n v="5"/>
    <n v="2"/>
    <n v="2.79"/>
    <n v="-0.7"/>
    <s v="Wednesday"/>
    <s v="5-10 min"/>
    <n v="1"/>
    <s v="Between 0.8-1.0"/>
  </r>
  <r>
    <s v="RF001490"/>
    <d v="2026-01-14T11:38:00"/>
    <d v="2026-01-14T00:00:00"/>
    <n v="11"/>
    <x v="4"/>
    <x v="0"/>
    <n v="2.2000000000000002"/>
    <n v="63.72"/>
    <n v="64.44"/>
    <n v="1"/>
    <n v="2"/>
    <n v="1"/>
    <n v="55"/>
    <s v="Low"/>
    <n v="1.407"/>
    <x v="0"/>
    <s v=""/>
    <n v="4.72"/>
    <n v="6"/>
    <n v="0.72"/>
    <n v="-1"/>
    <s v="Wednesday"/>
    <s v="0-5 min"/>
    <n v="1"/>
    <s v="Above 1.2"/>
  </r>
  <r>
    <s v="RF001491"/>
    <d v="2026-01-14T11:43:00"/>
    <d v="2026-01-14T00:00:00"/>
    <n v="11"/>
    <x v="0"/>
    <x v="0"/>
    <n v="12.4"/>
    <n v="219.15"/>
    <n v="213.19"/>
    <n v="1.1000000000000001"/>
    <n v="4"/>
    <n v="5.2"/>
    <n v="129"/>
    <s v="Medium"/>
    <n v="0.93"/>
    <x v="0"/>
    <s v=""/>
    <n v="4.42"/>
    <n v="1"/>
    <n v="-5.96"/>
    <n v="1.2"/>
    <s v="Wednesday"/>
    <s v="0-5 min"/>
    <n v="1"/>
    <s v="Between 0.8-1.0"/>
  </r>
  <r>
    <s v="RF001492"/>
    <d v="2026-01-14T11:52:00"/>
    <d v="2026-01-14T00:00:00"/>
    <n v="11"/>
    <x v="1"/>
    <x v="1"/>
    <n v="2.5"/>
    <n v="71.92"/>
    <n v="73.459999999999994"/>
    <n v="1"/>
    <n v="2"/>
    <n v="1.5"/>
    <n v="82"/>
    <s v="Medium"/>
    <n v="0.91300000000000003"/>
    <x v="0"/>
    <s v=""/>
    <n v="4.57"/>
    <n v="0"/>
    <n v="1.54"/>
    <n v="-0.5"/>
    <s v="Wednesday"/>
    <s v="0-5 min"/>
    <n v="1"/>
    <s v="Between 0.8-1.0"/>
  </r>
  <r>
    <s v="RF001493"/>
    <d v="2026-01-14T12:05:00"/>
    <d v="2026-01-14T00:00:00"/>
    <n v="12"/>
    <x v="2"/>
    <x v="0"/>
    <n v="7.5"/>
    <n v="158.91999999999999"/>
    <n v="153.19999999999999"/>
    <n v="1.1000000000000001"/>
    <n v="2"/>
    <n v="1"/>
    <n v="119"/>
    <s v="Low"/>
    <n v="1.3979999999999999"/>
    <x v="0"/>
    <s v=""/>
    <n v="4.76"/>
    <n v="5"/>
    <n v="-5.72"/>
    <n v="-1"/>
    <s v="Wednesday"/>
    <s v="0-5 min"/>
    <n v="1"/>
    <s v="Above 1.2"/>
  </r>
  <r>
    <s v="RF001494"/>
    <d v="2026-01-14T12:16:00"/>
    <d v="2026-01-14T00:00:00"/>
    <n v="12"/>
    <x v="0"/>
    <x v="0"/>
    <n v="2.6"/>
    <n v="84.19"/>
    <n v="89.28"/>
    <n v="1"/>
    <n v="3.6"/>
    <n v="4.5"/>
    <n v="124"/>
    <s v="Medium"/>
    <n v="1.0449999999999999"/>
    <x v="0"/>
    <s v=""/>
    <n v="4.6100000000000003"/>
    <n v="6"/>
    <n v="5.09"/>
    <n v="0.9"/>
    <s v="Wednesday"/>
    <s v="0-5 min"/>
    <n v="1"/>
    <s v="Between 1.0-1.2"/>
  </r>
  <r>
    <s v="RF001495"/>
    <d v="2026-01-14T12:58:00"/>
    <d v="2026-01-14T00:00:00"/>
    <n v="12"/>
    <x v="2"/>
    <x v="1"/>
    <n v="21.5"/>
    <n v="369.53"/>
    <n v="365.27"/>
    <n v="1"/>
    <n v="5"/>
    <n v="6.3"/>
    <n v="116"/>
    <s v="Low"/>
    <n v="1.256"/>
    <x v="0"/>
    <s v=""/>
    <n v="4.95"/>
    <n v="0"/>
    <n v="-4.26"/>
    <n v="1.3"/>
    <s v="Wednesday"/>
    <s v="0-5 min"/>
    <n v="1"/>
    <s v="Above 1.2"/>
  </r>
  <r>
    <s v="RF001496"/>
    <d v="2026-01-14T13:17:00"/>
    <d v="2026-01-14T00:00:00"/>
    <n v="13"/>
    <x v="0"/>
    <x v="1"/>
    <n v="2.5"/>
    <n v="79.33"/>
    <n v="81.56"/>
    <n v="1"/>
    <n v="4.4000000000000004"/>
    <n v="4.3"/>
    <n v="121"/>
    <s v="Medium"/>
    <n v="1.141"/>
    <x v="0"/>
    <s v=""/>
    <n v="4.49"/>
    <n v="0"/>
    <n v="2.23"/>
    <n v="-0.1"/>
    <s v="Wednesday"/>
    <s v="0-5 min"/>
    <n v="1"/>
    <s v="Between 1.0-1.2"/>
  </r>
  <r>
    <s v="RF001497"/>
    <d v="2026-01-14T13:17:00"/>
    <d v="2026-01-14T00:00:00"/>
    <n v="13"/>
    <x v="3"/>
    <x v="0"/>
    <n v="2.5"/>
    <n v="78.430000000000007"/>
    <m/>
    <n v="1"/>
    <n v="4.2"/>
    <n v="4.5"/>
    <n v="63"/>
    <s v="Low"/>
    <n v="1.3109999999999999"/>
    <x v="1"/>
    <s v="Pickup too far"/>
    <n v="4.51"/>
    <n v="35"/>
    <m/>
    <n v="0.3"/>
    <s v="Wednesday"/>
    <s v="0-5 min"/>
    <n v="0"/>
    <s v="Above 1.2"/>
  </r>
  <r>
    <s v="RF001498"/>
    <d v="2026-01-14T13:24:00"/>
    <d v="2026-01-14T00:00:00"/>
    <n v="13"/>
    <x v="3"/>
    <x v="0"/>
    <n v="13.6"/>
    <n v="225.46"/>
    <m/>
    <n v="1"/>
    <n v="3"/>
    <n v="1"/>
    <n v="60"/>
    <s v="Low"/>
    <n v="1.157"/>
    <x v="1"/>
    <s v="Driver unavailable"/>
    <n v="4.54"/>
    <n v="2"/>
    <m/>
    <n v="-2"/>
    <s v="Wednesday"/>
    <s v="0-5 min"/>
    <n v="0"/>
    <s v="Between 1.0-1.2"/>
  </r>
  <r>
    <s v="RF001499"/>
    <d v="2026-01-14T13:27:00"/>
    <d v="2026-01-14T00:00:00"/>
    <n v="13"/>
    <x v="3"/>
    <x v="0"/>
    <n v="4.5999999999999996"/>
    <n v="130.13"/>
    <n v="132.22999999999999"/>
    <n v="1.1000000000000001"/>
    <n v="6.7"/>
    <n v="4.5999999999999996"/>
    <n v="70"/>
    <s v="Low"/>
    <n v="2.2000000000000002"/>
    <x v="0"/>
    <s v=""/>
    <n v="4.75"/>
    <n v="3"/>
    <n v="2.1"/>
    <n v="-2.1"/>
    <s v="Wednesday"/>
    <s v="5-10 min"/>
    <n v="1"/>
    <s v="Above 1.2"/>
  </r>
  <r>
    <s v="RF001500"/>
    <d v="2026-01-14T14:08:00"/>
    <d v="2026-01-14T00:00:00"/>
    <n v="14"/>
    <x v="1"/>
    <x v="1"/>
    <n v="2"/>
    <n v="67.47"/>
    <m/>
    <n v="1"/>
    <n v="3.3"/>
    <n v="5"/>
    <n v="92"/>
    <s v="Low"/>
    <n v="1.3420000000000001"/>
    <x v="1"/>
    <s v="Pickup too far"/>
    <n v="4.82"/>
    <n v="0"/>
    <m/>
    <n v="1.7"/>
    <s v="Wednesday"/>
    <s v="0-5 min"/>
    <n v="0"/>
    <s v="Above 1.2"/>
  </r>
  <r>
    <s v="RF001501"/>
    <d v="2026-01-14T14:13:00"/>
    <d v="2026-01-14T00:00:00"/>
    <n v="14"/>
    <x v="4"/>
    <x v="0"/>
    <n v="5.3"/>
    <n v="112.11"/>
    <n v="118.31"/>
    <n v="1"/>
    <n v="2"/>
    <n v="4.9000000000000004"/>
    <n v="52"/>
    <s v="Low"/>
    <n v="1.7549999999999999"/>
    <x v="0"/>
    <s v=""/>
    <n v="4.4800000000000004"/>
    <n v="27"/>
    <n v="6.2"/>
    <n v="2.9"/>
    <s v="Wednesday"/>
    <s v="0-5 min"/>
    <n v="1"/>
    <s v="Above 1.2"/>
  </r>
  <r>
    <s v="RF001502"/>
    <d v="2026-01-14T14:14:00"/>
    <d v="2026-01-14T00:00:00"/>
    <n v="14"/>
    <x v="3"/>
    <x v="1"/>
    <n v="2.9"/>
    <n v="86.61"/>
    <n v="80.31"/>
    <n v="1"/>
    <n v="7.2"/>
    <n v="5.7"/>
    <n v="67"/>
    <s v="Low"/>
    <n v="1.38"/>
    <x v="0"/>
    <s v=""/>
    <n v="4.87"/>
    <n v="0"/>
    <n v="-6.3"/>
    <n v="-1.5"/>
    <s v="Wednesday"/>
    <s v="5-10 min"/>
    <n v="1"/>
    <s v="Above 1.2"/>
  </r>
  <r>
    <s v="RF001503"/>
    <d v="2026-01-14T14:21:00"/>
    <d v="2026-01-14T00:00:00"/>
    <n v="14"/>
    <x v="1"/>
    <x v="1"/>
    <n v="23.9"/>
    <n v="432.94"/>
    <n v="440.6"/>
    <n v="1"/>
    <n v="2.4"/>
    <n v="8.6999999999999993"/>
    <n v="110"/>
    <s v="Low"/>
    <n v="2.044"/>
    <x v="0"/>
    <s v=""/>
    <n v="4.8600000000000003"/>
    <n v="0"/>
    <n v="7.66"/>
    <n v="6.3"/>
    <s v="Wednesday"/>
    <s v="0-5 min"/>
    <n v="1"/>
    <s v="Above 1.2"/>
  </r>
  <r>
    <s v="RF001504"/>
    <d v="2026-01-14T14:31:00"/>
    <d v="2026-01-14T00:00:00"/>
    <n v="14"/>
    <x v="2"/>
    <x v="0"/>
    <n v="1.2"/>
    <n v="54.92"/>
    <n v="57.73"/>
    <n v="1"/>
    <n v="3.7"/>
    <n v="3.8"/>
    <n v="108"/>
    <s v="Low"/>
    <n v="2.1709999999999998"/>
    <x v="0"/>
    <s v=""/>
    <n v="4.72"/>
    <n v="4"/>
    <n v="2.81"/>
    <n v="0.1"/>
    <s v="Wednesday"/>
    <s v="0-5 min"/>
    <n v="1"/>
    <s v="Above 1.2"/>
  </r>
  <r>
    <s v="RF001505"/>
    <d v="2026-01-14T14:49:00"/>
    <d v="2026-01-14T00:00:00"/>
    <n v="14"/>
    <x v="2"/>
    <x v="0"/>
    <n v="8.6"/>
    <n v="149.16"/>
    <n v="154.80000000000001"/>
    <n v="1"/>
    <n v="6.3"/>
    <n v="4.9000000000000004"/>
    <n v="128"/>
    <s v="Medium"/>
    <n v="1.21"/>
    <x v="0"/>
    <s v=""/>
    <n v="4.53"/>
    <n v="9"/>
    <n v="5.64"/>
    <n v="-1.4"/>
    <s v="Wednesday"/>
    <s v="5-10 min"/>
    <n v="1"/>
    <s v="Above 1.2"/>
  </r>
  <r>
    <s v="RF001506"/>
    <d v="2026-01-14T14:49:00"/>
    <d v="2026-01-14T00:00:00"/>
    <n v="14"/>
    <x v="0"/>
    <x v="0"/>
    <n v="13.9"/>
    <n v="287.33"/>
    <n v="292.95999999999998"/>
    <n v="1.1000000000000001"/>
    <n v="4.5999999999999996"/>
    <n v="5.9"/>
    <n v="91"/>
    <s v="Medium"/>
    <n v="0.71599999999999997"/>
    <x v="0"/>
    <s v=""/>
    <n v="4.78"/>
    <n v="2"/>
    <n v="5.63"/>
    <n v="1.3"/>
    <s v="Wednesday"/>
    <s v="0-5 min"/>
    <n v="1"/>
    <s v="Below 0.8"/>
  </r>
  <r>
    <s v="RF001507"/>
    <d v="2026-01-14T14:52:00"/>
    <d v="2026-01-14T00:00:00"/>
    <n v="14"/>
    <x v="4"/>
    <x v="0"/>
    <n v="9.4"/>
    <n v="186.19"/>
    <n v="196.17"/>
    <n v="1"/>
    <n v="6.6"/>
    <n v="8.4"/>
    <n v="56"/>
    <s v="Low"/>
    <n v="2.2000000000000002"/>
    <x v="0"/>
    <s v=""/>
    <n v="4.58"/>
    <n v="11"/>
    <n v="9.98"/>
    <n v="1.8"/>
    <s v="Wednesday"/>
    <s v="5-10 min"/>
    <n v="1"/>
    <s v="Above 1.2"/>
  </r>
  <r>
    <s v="RF001508"/>
    <d v="2026-01-14T15:09:00"/>
    <d v="2026-01-14T00:00:00"/>
    <n v="15"/>
    <x v="0"/>
    <x v="1"/>
    <n v="3.3"/>
    <n v="117.58"/>
    <n v="118.18"/>
    <n v="1.2"/>
    <n v="4.7"/>
    <n v="5.6"/>
    <n v="128"/>
    <s v="Medium"/>
    <n v="1.111"/>
    <x v="0"/>
    <s v=""/>
    <n v="4.79"/>
    <n v="0"/>
    <n v="0.6"/>
    <n v="0.9"/>
    <s v="Wednesday"/>
    <s v="0-5 min"/>
    <n v="1"/>
    <s v="Between 1.0-1.2"/>
  </r>
  <r>
    <s v="RF001509"/>
    <d v="2026-01-14T15:12:00"/>
    <d v="2026-01-14T00:00:00"/>
    <n v="15"/>
    <x v="1"/>
    <x v="0"/>
    <n v="11.3"/>
    <n v="182.94"/>
    <n v="201.46"/>
    <n v="1"/>
    <n v="6"/>
    <n v="6.7"/>
    <n v="89"/>
    <s v="Medium"/>
    <n v="0.94499999999999995"/>
    <x v="0"/>
    <s v=""/>
    <n v="4.58"/>
    <n v="12"/>
    <n v="18.52"/>
    <n v="0.7"/>
    <s v="Wednesday"/>
    <s v="5-10 min"/>
    <n v="1"/>
    <s v="Between 0.8-1.0"/>
  </r>
  <r>
    <s v="RF001510"/>
    <d v="2026-01-14T15:14:00"/>
    <d v="2026-01-14T00:00:00"/>
    <n v="15"/>
    <x v="1"/>
    <x v="1"/>
    <n v="6.2"/>
    <n v="144.43"/>
    <m/>
    <n v="1"/>
    <n v="5"/>
    <n v="7.4"/>
    <n v="84"/>
    <s v="Low"/>
    <n v="1.3540000000000001"/>
    <x v="1"/>
    <s v="Driver unavailable"/>
    <n v="4.5999999999999996"/>
    <n v="0"/>
    <m/>
    <n v="2.4"/>
    <s v="Wednesday"/>
    <s v="0-5 min"/>
    <n v="0"/>
    <s v="Above 1.2"/>
  </r>
  <r>
    <s v="RF001511"/>
    <d v="2026-01-14T15:19:00"/>
    <d v="2026-01-14T00:00:00"/>
    <n v="15"/>
    <x v="2"/>
    <x v="0"/>
    <n v="8.4"/>
    <n v="173.99"/>
    <n v="176.28"/>
    <n v="1.1000000000000001"/>
    <n v="3.9"/>
    <n v="8.6999999999999993"/>
    <n v="106"/>
    <s v="Medium"/>
    <n v="1.0609999999999999"/>
    <x v="0"/>
    <s v=""/>
    <n v="4.4400000000000004"/>
    <n v="4"/>
    <n v="2.29"/>
    <n v="4.8"/>
    <s v="Wednesday"/>
    <s v="0-5 min"/>
    <n v="1"/>
    <s v="Between 1.0-1.2"/>
  </r>
  <r>
    <s v="RF001512"/>
    <d v="2026-01-14T15:31:00"/>
    <d v="2026-01-14T00:00:00"/>
    <n v="15"/>
    <x v="0"/>
    <x v="1"/>
    <n v="9.6"/>
    <n v="179.37"/>
    <m/>
    <n v="1"/>
    <n v="7.9"/>
    <n v="5.8"/>
    <n v="128"/>
    <s v="Medium"/>
    <n v="1.0209999999999999"/>
    <x v="1"/>
    <s v="Pickup too far"/>
    <n v="4.8"/>
    <n v="0"/>
    <m/>
    <n v="-2.1"/>
    <s v="Wednesday"/>
    <s v="5-10 min"/>
    <n v="0"/>
    <s v="Between 1.0-1.2"/>
  </r>
  <r>
    <s v="RF001513"/>
    <d v="2026-01-14T15:35:00"/>
    <d v="2026-01-14T00:00:00"/>
    <n v="15"/>
    <x v="0"/>
    <x v="0"/>
    <n v="2.4"/>
    <n v="79.739999999999995"/>
    <n v="83.53"/>
    <n v="1"/>
    <n v="6.1"/>
    <n v="4.4000000000000004"/>
    <n v="141"/>
    <s v="Low"/>
    <n v="1.496"/>
    <x v="0"/>
    <s v=""/>
    <n v="4.67"/>
    <n v="6"/>
    <n v="3.79"/>
    <n v="-1.7"/>
    <s v="Wednesday"/>
    <s v="5-10 min"/>
    <n v="1"/>
    <s v="Above 1.2"/>
  </r>
  <r>
    <s v="RF001514"/>
    <d v="2026-01-14T15:53:00"/>
    <d v="2026-01-14T00:00:00"/>
    <n v="15"/>
    <x v="2"/>
    <x v="0"/>
    <n v="8"/>
    <n v="190.74"/>
    <n v="191.63"/>
    <n v="1.1000000000000001"/>
    <n v="2"/>
    <n v="3"/>
    <n v="118"/>
    <s v="Low"/>
    <n v="1.3089999999999999"/>
    <x v="0"/>
    <s v=""/>
    <n v="4.88"/>
    <n v="2"/>
    <n v="0.89"/>
    <n v="1"/>
    <s v="Wednesday"/>
    <s v="0-5 min"/>
    <n v="1"/>
    <s v="Above 1.2"/>
  </r>
  <r>
    <s v="RF001515"/>
    <d v="2026-01-14T16:59:00"/>
    <d v="2026-01-14T00:00:00"/>
    <n v="16"/>
    <x v="0"/>
    <x v="1"/>
    <n v="9.1999999999999993"/>
    <n v="176.01"/>
    <m/>
    <n v="1"/>
    <n v="3.8"/>
    <n v="7.1"/>
    <n v="104"/>
    <s v="Low"/>
    <n v="1.0329999999999999"/>
    <x v="2"/>
    <s v="Pickup issue"/>
    <n v="5"/>
    <n v="0"/>
    <m/>
    <n v="3.3"/>
    <s v="Wednesday"/>
    <s v="0-5 min"/>
    <n v="0"/>
    <s v="Between 1.0-1.2"/>
  </r>
  <r>
    <s v="RF001516"/>
    <d v="2026-01-14T17:01:00"/>
    <d v="2026-01-14T00:00:00"/>
    <n v="17"/>
    <x v="3"/>
    <x v="0"/>
    <n v="5.4"/>
    <n v="105.68"/>
    <n v="99.04"/>
    <n v="1"/>
    <n v="6.9"/>
    <n v="2.2000000000000002"/>
    <n v="54"/>
    <s v="Low"/>
    <n v="1.141"/>
    <x v="0"/>
    <s v=""/>
    <n v="4.5999999999999996"/>
    <n v="6"/>
    <n v="-6.64"/>
    <n v="-4.7"/>
    <s v="Wednesday"/>
    <s v="5-10 min"/>
    <n v="1"/>
    <s v="Between 1.0-1.2"/>
  </r>
  <r>
    <s v="RF001517"/>
    <d v="2026-01-14T17:10:00"/>
    <d v="2026-01-14T00:00:00"/>
    <n v="17"/>
    <x v="2"/>
    <x v="0"/>
    <n v="3.3"/>
    <n v="90.94"/>
    <n v="85.72"/>
    <n v="1"/>
    <n v="2"/>
    <n v="3.2"/>
    <n v="91"/>
    <s v="Medium"/>
    <n v="0.85"/>
    <x v="0"/>
    <s v=""/>
    <n v="4.47"/>
    <n v="4"/>
    <n v="-5.22"/>
    <n v="1.2"/>
    <s v="Wednesday"/>
    <s v="0-5 min"/>
    <n v="1"/>
    <s v="Between 0.8-1.0"/>
  </r>
  <r>
    <s v="RF001518"/>
    <d v="2026-01-14T17:19:00"/>
    <d v="2026-01-14T00:00:00"/>
    <n v="17"/>
    <x v="1"/>
    <x v="0"/>
    <n v="5.0999999999999996"/>
    <n v="129.66"/>
    <n v="121.3"/>
    <n v="1.1000000000000001"/>
    <n v="4.9000000000000004"/>
    <n v="10.7"/>
    <n v="70"/>
    <s v="Medium"/>
    <n v="0.75"/>
    <x v="0"/>
    <s v=""/>
    <n v="4.8099999999999996"/>
    <n v="2"/>
    <n v="-8.36"/>
    <n v="5.8"/>
    <s v="Wednesday"/>
    <s v="0-5 min"/>
    <n v="1"/>
    <s v="Below 0.8"/>
  </r>
  <r>
    <s v="RF001519"/>
    <d v="2026-01-14T17:32:00"/>
    <d v="2026-01-14T00:00:00"/>
    <n v="17"/>
    <x v="0"/>
    <x v="0"/>
    <n v="16.7"/>
    <n v="431.43"/>
    <n v="443.36"/>
    <n v="1.3"/>
    <n v="9.9"/>
    <n v="11.6"/>
    <n v="100"/>
    <s v="High"/>
    <n v="0.66"/>
    <x v="0"/>
    <s v=""/>
    <n v="4.99"/>
    <n v="24"/>
    <n v="11.93"/>
    <n v="1.7"/>
    <s v="Wednesday"/>
    <s v="5-10 min"/>
    <n v="1"/>
    <s v="Below 0.8"/>
  </r>
  <r>
    <s v="RF001520"/>
    <d v="2026-01-14T17:48:00"/>
    <d v="2026-01-14T00:00:00"/>
    <n v="17"/>
    <x v="3"/>
    <x v="0"/>
    <n v="7.4"/>
    <n v="150.04"/>
    <n v="147.44999999999999"/>
    <n v="1"/>
    <n v="6.6"/>
    <n v="9.1"/>
    <n v="53"/>
    <s v="Medium"/>
    <n v="0.872"/>
    <x v="0"/>
    <s v=""/>
    <n v="4.53"/>
    <n v="5"/>
    <n v="-2.59"/>
    <n v="2.5"/>
    <s v="Wednesday"/>
    <s v="5-10 min"/>
    <n v="1"/>
    <s v="Between 0.8-1.0"/>
  </r>
  <r>
    <s v="RF001521"/>
    <d v="2026-01-14T18:04:00"/>
    <d v="2026-01-14T00:00:00"/>
    <n v="18"/>
    <x v="4"/>
    <x v="0"/>
    <n v="5.8"/>
    <n v="164.81"/>
    <n v="165.94"/>
    <n v="1.3"/>
    <n v="6.4"/>
    <n v="7.6"/>
    <n v="40"/>
    <s v="Medium"/>
    <n v="0.65300000000000002"/>
    <x v="0"/>
    <s v=""/>
    <n v="4.55"/>
    <n v="78"/>
    <n v="1.1299999999999999"/>
    <n v="1.2"/>
    <s v="Wednesday"/>
    <s v="5-10 min"/>
    <n v="1"/>
    <s v="Below 0.8"/>
  </r>
  <r>
    <s v="RF001522"/>
    <d v="2026-01-14T18:12:00"/>
    <d v="2026-01-14T00:00:00"/>
    <n v="18"/>
    <x v="3"/>
    <x v="1"/>
    <n v="2.5"/>
    <n v="88.19"/>
    <n v="90.15"/>
    <n v="1.1000000000000001"/>
    <n v="7"/>
    <n v="8.6999999999999993"/>
    <n v="57"/>
    <s v="Low"/>
    <n v="1.0569999999999999"/>
    <x v="0"/>
    <s v=""/>
    <n v="4.6500000000000004"/>
    <n v="0"/>
    <n v="1.96"/>
    <n v="1.7"/>
    <s v="Wednesday"/>
    <s v="5-10 min"/>
    <n v="1"/>
    <s v="Between 1.0-1.2"/>
  </r>
  <r>
    <s v="RF001523"/>
    <d v="2026-01-14T18:15:00"/>
    <d v="2026-01-14T00:00:00"/>
    <n v="18"/>
    <x v="0"/>
    <x v="0"/>
    <n v="11.2"/>
    <n v="275.97000000000003"/>
    <n v="260.99"/>
    <n v="1.4"/>
    <n v="12.2"/>
    <n v="15.2"/>
    <n v="101"/>
    <s v="High"/>
    <n v="0.69199999999999995"/>
    <x v="0"/>
    <s v=""/>
    <n v="5"/>
    <n v="11"/>
    <n v="-14.98"/>
    <n v="3"/>
    <s v="Wednesday"/>
    <s v="10-15 min"/>
    <n v="1"/>
    <s v="Below 0.8"/>
  </r>
  <r>
    <s v="RF001524"/>
    <d v="2026-01-14T18:16:00"/>
    <d v="2026-01-14T00:00:00"/>
    <n v="18"/>
    <x v="0"/>
    <x v="1"/>
    <n v="8"/>
    <n v="199.6"/>
    <m/>
    <n v="1.4"/>
    <n v="6.1"/>
    <n v="4.7"/>
    <n v="89"/>
    <s v="High"/>
    <n v="0.61399999999999999"/>
    <x v="2"/>
    <s v="ETA too high"/>
    <n v="4.58"/>
    <n v="0"/>
    <m/>
    <n v="-1.4"/>
    <s v="Wednesday"/>
    <s v="5-10 min"/>
    <n v="0"/>
    <s v="Below 0.8"/>
  </r>
  <r>
    <s v="RF001525"/>
    <d v="2026-01-14T18:21:00"/>
    <d v="2026-01-14T00:00:00"/>
    <n v="18"/>
    <x v="3"/>
    <x v="0"/>
    <n v="4.0999999999999996"/>
    <n v="104.61"/>
    <n v="112.9"/>
    <n v="1"/>
    <n v="2.9"/>
    <n v="1"/>
    <n v="53"/>
    <s v="Low"/>
    <n v="1.212"/>
    <x v="0"/>
    <s v=""/>
    <n v="4.83"/>
    <n v="10"/>
    <n v="8.2899999999999991"/>
    <n v="-1.9"/>
    <s v="Wednesday"/>
    <s v="0-5 min"/>
    <n v="1"/>
    <s v="Above 1.2"/>
  </r>
  <r>
    <s v="RF001526"/>
    <d v="2026-01-14T18:33:00"/>
    <d v="2026-01-14T00:00:00"/>
    <n v="18"/>
    <x v="4"/>
    <x v="0"/>
    <n v="3.6"/>
    <n v="102.62"/>
    <n v="107.18"/>
    <n v="1.1000000000000001"/>
    <n v="9.8000000000000007"/>
    <n v="12.3"/>
    <n v="41"/>
    <s v="Low"/>
    <n v="0.876"/>
    <x v="0"/>
    <s v=""/>
    <n v="4.6900000000000004"/>
    <n v="22"/>
    <n v="4.5599999999999996"/>
    <n v="2.5"/>
    <s v="Wednesday"/>
    <s v="5-10 min"/>
    <n v="1"/>
    <s v="Between 0.8-1.0"/>
  </r>
  <r>
    <s v="RF001527"/>
    <d v="2026-01-14T18:41:00"/>
    <d v="2026-01-14T00:00:00"/>
    <n v="18"/>
    <x v="3"/>
    <x v="1"/>
    <n v="2.2000000000000002"/>
    <n v="75.19"/>
    <n v="76.819999999999993"/>
    <n v="1"/>
    <n v="7.7"/>
    <n v="8.6"/>
    <n v="49"/>
    <s v="Low"/>
    <n v="1.0249999999999999"/>
    <x v="0"/>
    <s v=""/>
    <n v="4.97"/>
    <n v="0"/>
    <n v="1.63"/>
    <n v="0.9"/>
    <s v="Wednesday"/>
    <s v="5-10 min"/>
    <n v="1"/>
    <s v="Between 1.0-1.2"/>
  </r>
  <r>
    <s v="RF001528"/>
    <d v="2026-01-14T18:51:00"/>
    <d v="2026-01-14T00:00:00"/>
    <n v="18"/>
    <x v="0"/>
    <x v="1"/>
    <n v="8.1999999999999993"/>
    <n v="200.28"/>
    <n v="203.74"/>
    <n v="1.3"/>
    <n v="7.5"/>
    <n v="14.2"/>
    <n v="104"/>
    <s v="High"/>
    <n v="0.65300000000000002"/>
    <x v="0"/>
    <s v=""/>
    <n v="4.8"/>
    <n v="0"/>
    <n v="3.46"/>
    <n v="6.7"/>
    <s v="Wednesday"/>
    <s v="5-10 min"/>
    <n v="1"/>
    <s v="Below 0.8"/>
  </r>
  <r>
    <s v="RF001529"/>
    <d v="2026-01-14T18:56:00"/>
    <d v="2026-01-14T00:00:00"/>
    <n v="18"/>
    <x v="1"/>
    <x v="1"/>
    <n v="1.1000000000000001"/>
    <n v="61.72"/>
    <n v="61.67"/>
    <n v="1.1000000000000001"/>
    <n v="6.1"/>
    <n v="2.7"/>
    <n v="78"/>
    <s v="Medium"/>
    <n v="0.91100000000000003"/>
    <x v="0"/>
    <s v=""/>
    <n v="4.8600000000000003"/>
    <n v="0"/>
    <n v="-0.05"/>
    <n v="-3.4"/>
    <s v="Wednesday"/>
    <s v="5-10 min"/>
    <n v="1"/>
    <s v="Between 0.8-1.0"/>
  </r>
  <r>
    <s v="RF001530"/>
    <d v="2026-01-14T19:05:00"/>
    <d v="2026-01-14T00:00:00"/>
    <n v="19"/>
    <x v="0"/>
    <x v="1"/>
    <n v="8.4"/>
    <n v="178.85"/>
    <m/>
    <n v="1.2"/>
    <n v="9.6999999999999993"/>
    <n v="13.4"/>
    <n v="91"/>
    <s v="Medium"/>
    <n v="0.63400000000000001"/>
    <x v="2"/>
    <s v="Fare too high"/>
    <n v="4.68"/>
    <n v="0"/>
    <m/>
    <n v="3.7"/>
    <s v="Wednesday"/>
    <s v="5-10 min"/>
    <n v="0"/>
    <s v="Below 0.8"/>
  </r>
  <r>
    <s v="RF001531"/>
    <d v="2026-01-14T19:12:00"/>
    <d v="2026-01-14T00:00:00"/>
    <n v="19"/>
    <x v="0"/>
    <x v="0"/>
    <n v="1.2"/>
    <n v="79.66"/>
    <m/>
    <n v="1.3"/>
    <n v="10"/>
    <n v="8.1"/>
    <n v="100"/>
    <s v="High"/>
    <n v="0.63300000000000001"/>
    <x v="1"/>
    <s v="Driver unavailable"/>
    <n v="4.54"/>
    <n v="8"/>
    <m/>
    <n v="-1.9"/>
    <s v="Wednesday"/>
    <s v="5-10 min"/>
    <n v="0"/>
    <s v="Below 0.8"/>
  </r>
  <r>
    <s v="RF001532"/>
    <d v="2026-01-14T19:26:00"/>
    <d v="2026-01-14T00:00:00"/>
    <n v="19"/>
    <x v="4"/>
    <x v="1"/>
    <n v="4.8"/>
    <n v="120.7"/>
    <n v="113.25"/>
    <n v="1.2"/>
    <n v="7.5"/>
    <n v="8.9"/>
    <n v="46"/>
    <s v="Low"/>
    <n v="1.085"/>
    <x v="0"/>
    <s v=""/>
    <n v="4.83"/>
    <n v="0"/>
    <n v="-7.45"/>
    <n v="1.4"/>
    <s v="Wednesday"/>
    <s v="5-10 min"/>
    <n v="1"/>
    <s v="Between 1.0-1.2"/>
  </r>
  <r>
    <s v="RF001533"/>
    <d v="2026-01-14T19:32:00"/>
    <d v="2026-01-14T00:00:00"/>
    <n v="19"/>
    <x v="2"/>
    <x v="0"/>
    <n v="11.4"/>
    <n v="213.08"/>
    <n v="201.88"/>
    <n v="1"/>
    <n v="4.9000000000000004"/>
    <n v="7.7"/>
    <n v="78"/>
    <s v="Medium"/>
    <n v="0.79100000000000004"/>
    <x v="0"/>
    <s v=""/>
    <n v="4.8499999999999996"/>
    <n v="43"/>
    <n v="-11.2"/>
    <n v="2.8"/>
    <s v="Wednesday"/>
    <s v="0-5 min"/>
    <n v="1"/>
    <s v="Below 0.8"/>
  </r>
  <r>
    <s v="RF001534"/>
    <d v="2026-01-14T19:36:00"/>
    <d v="2026-01-14T00:00:00"/>
    <n v="19"/>
    <x v="0"/>
    <x v="0"/>
    <n v="0.9"/>
    <n v="72.180000000000007"/>
    <n v="72.48"/>
    <n v="1.3"/>
    <n v="7.5"/>
    <n v="8.5"/>
    <n v="95"/>
    <s v="High"/>
    <n v="0.63"/>
    <x v="0"/>
    <s v=""/>
    <n v="4.5999999999999996"/>
    <n v="18"/>
    <n v="0.3"/>
    <n v="1"/>
    <s v="Wednesday"/>
    <s v="5-10 min"/>
    <n v="1"/>
    <s v="Below 0.8"/>
  </r>
  <r>
    <s v="RF001535"/>
    <d v="2026-01-14T19:36:00"/>
    <d v="2026-01-14T00:00:00"/>
    <n v="19"/>
    <x v="3"/>
    <x v="0"/>
    <n v="13.2"/>
    <n v="229.97"/>
    <m/>
    <n v="1"/>
    <n v="9.6"/>
    <n v="10.7"/>
    <n v="55"/>
    <s v="Low"/>
    <n v="1.218"/>
    <x v="2"/>
    <s v="ETA too high"/>
    <n v="4.68"/>
    <n v="4"/>
    <m/>
    <n v="1.1000000000000001"/>
    <s v="Wednesday"/>
    <s v="5-10 min"/>
    <n v="0"/>
    <s v="Above 1.2"/>
  </r>
  <r>
    <s v="RF001536"/>
    <d v="2026-01-14T19:37:00"/>
    <d v="2026-01-14T00:00:00"/>
    <n v="19"/>
    <x v="0"/>
    <x v="1"/>
    <n v="3.5"/>
    <n v="112.58"/>
    <n v="118.81"/>
    <n v="1.3"/>
    <n v="10"/>
    <n v="10.7"/>
    <n v="100"/>
    <s v="High"/>
    <n v="0.58799999999999997"/>
    <x v="0"/>
    <s v=""/>
    <n v="4.82"/>
    <n v="0"/>
    <n v="6.23"/>
    <n v="0.7"/>
    <s v="Wednesday"/>
    <s v="5-10 min"/>
    <n v="1"/>
    <s v="Below 0.8"/>
  </r>
  <r>
    <s v="RF001537"/>
    <d v="2026-01-14T19:37:00"/>
    <d v="2026-01-14T00:00:00"/>
    <n v="19"/>
    <x v="0"/>
    <x v="0"/>
    <n v="5.0999999999999996"/>
    <n v="169.68"/>
    <m/>
    <n v="1.4"/>
    <n v="12.7"/>
    <n v="13.9"/>
    <n v="77"/>
    <s v="High"/>
    <n v="0.46200000000000002"/>
    <x v="1"/>
    <s v="Driver unavailable"/>
    <n v="4.3600000000000003"/>
    <n v="16"/>
    <m/>
    <n v="1.2"/>
    <s v="Wednesday"/>
    <s v="10-15 min"/>
    <n v="0"/>
    <s v="Below 0.8"/>
  </r>
  <r>
    <s v="RF001538"/>
    <d v="2026-01-14T19:40:00"/>
    <d v="2026-01-14T00:00:00"/>
    <n v="19"/>
    <x v="1"/>
    <x v="0"/>
    <n v="3.5"/>
    <n v="92.7"/>
    <n v="94.19"/>
    <n v="1"/>
    <n v="6"/>
    <n v="3.1"/>
    <n v="76"/>
    <s v="Low"/>
    <n v="1.1020000000000001"/>
    <x v="0"/>
    <s v=""/>
    <n v="4.6399999999999997"/>
    <n v="29"/>
    <n v="1.49"/>
    <n v="-2.9"/>
    <s v="Wednesday"/>
    <s v="5-10 min"/>
    <n v="1"/>
    <s v="Between 1.0-1.2"/>
  </r>
  <r>
    <s v="RF001539"/>
    <d v="2026-01-14T19:43:00"/>
    <d v="2026-01-14T00:00:00"/>
    <n v="19"/>
    <x v="1"/>
    <x v="0"/>
    <n v="3.8"/>
    <n v="110.52"/>
    <n v="111.38"/>
    <n v="1.2"/>
    <n v="6.5"/>
    <n v="4.7"/>
    <n v="74"/>
    <s v="Medium"/>
    <n v="0.69199999999999995"/>
    <x v="0"/>
    <s v=""/>
    <n v="4.7300000000000004"/>
    <n v="1"/>
    <n v="0.86"/>
    <n v="-1.8"/>
    <s v="Wednesday"/>
    <s v="5-10 min"/>
    <n v="1"/>
    <s v="Below 0.8"/>
  </r>
  <r>
    <s v="RF001540"/>
    <d v="2026-01-14T19:43:00"/>
    <d v="2026-01-14T00:00:00"/>
    <n v="19"/>
    <x v="2"/>
    <x v="1"/>
    <n v="2.7"/>
    <n v="106.2"/>
    <n v="106.01"/>
    <n v="1.3"/>
    <n v="6.6"/>
    <n v="7.5"/>
    <n v="68"/>
    <s v="High"/>
    <n v="0.51300000000000001"/>
    <x v="0"/>
    <s v=""/>
    <n v="4.6900000000000004"/>
    <n v="0"/>
    <n v="-0.19"/>
    <n v="0.9"/>
    <s v="Wednesday"/>
    <s v="5-10 min"/>
    <n v="1"/>
    <s v="Below 0.8"/>
  </r>
  <r>
    <s v="RF001541"/>
    <d v="2026-01-14T19:46:00"/>
    <d v="2026-01-14T00:00:00"/>
    <n v="19"/>
    <x v="4"/>
    <x v="0"/>
    <n v="10.7"/>
    <n v="221.74"/>
    <n v="210.85"/>
    <n v="1"/>
    <n v="4.7"/>
    <n v="5.7"/>
    <n v="42"/>
    <s v="Low"/>
    <n v="1.3160000000000001"/>
    <x v="0"/>
    <s v=""/>
    <n v="4.8099999999999996"/>
    <n v="6"/>
    <n v="-10.89"/>
    <n v="1"/>
    <s v="Wednesday"/>
    <s v="0-5 min"/>
    <n v="1"/>
    <s v="Above 1.2"/>
  </r>
  <r>
    <s v="RF001542"/>
    <d v="2026-01-14T19:48:00"/>
    <d v="2026-01-14T00:00:00"/>
    <n v="19"/>
    <x v="0"/>
    <x v="0"/>
    <n v="9"/>
    <n v="255.29"/>
    <m/>
    <n v="1.3"/>
    <n v="11"/>
    <m/>
    <n v="102"/>
    <s v="High"/>
    <n v="0.61699999999999999"/>
    <x v="3"/>
    <s v="No driver available"/>
    <n v="4.33"/>
    <n v="1"/>
    <m/>
    <m/>
    <s v="Wednesday"/>
    <s v="10-15 min"/>
    <n v="0"/>
    <s v="Below 0.8"/>
  </r>
  <r>
    <s v="RF001543"/>
    <d v="2026-01-14T19:48:00"/>
    <d v="2026-01-14T00:00:00"/>
    <n v="19"/>
    <x v="4"/>
    <x v="0"/>
    <n v="2.5"/>
    <n v="78.36"/>
    <n v="77.62"/>
    <n v="1"/>
    <n v="5.8"/>
    <n v="3.4"/>
    <n v="54"/>
    <s v="Low"/>
    <n v="1.6120000000000001"/>
    <x v="0"/>
    <s v=""/>
    <n v="4.7300000000000004"/>
    <n v="12"/>
    <n v="-0.74"/>
    <n v="-2.4"/>
    <s v="Wednesday"/>
    <s v="5-10 min"/>
    <n v="1"/>
    <s v="Above 1.2"/>
  </r>
  <r>
    <s v="RF001544"/>
    <d v="2026-01-14T20:04:00"/>
    <d v="2026-01-14T00:00:00"/>
    <n v="20"/>
    <x v="1"/>
    <x v="0"/>
    <n v="7.5"/>
    <n v="178.13"/>
    <m/>
    <n v="1.1000000000000001"/>
    <n v="4.5999999999999996"/>
    <m/>
    <n v="64"/>
    <s v="Medium"/>
    <n v="0.61"/>
    <x v="3"/>
    <s v="No driver available"/>
    <n v="4.43"/>
    <n v="18"/>
    <m/>
    <m/>
    <s v="Wednesday"/>
    <s v="0-5 min"/>
    <n v="0"/>
    <s v="Below 0.8"/>
  </r>
  <r>
    <s v="RF001545"/>
    <d v="2026-01-14T20:33:00"/>
    <d v="2026-01-14T00:00:00"/>
    <n v="20"/>
    <x v="0"/>
    <x v="0"/>
    <n v="6.4"/>
    <n v="177.14"/>
    <n v="181.05"/>
    <n v="1.2"/>
    <n v="4.0999999999999996"/>
    <n v="5.9"/>
    <n v="114"/>
    <s v="Medium"/>
    <n v="0.871"/>
    <x v="0"/>
    <s v=""/>
    <n v="4.87"/>
    <n v="5"/>
    <n v="3.91"/>
    <n v="1.8"/>
    <s v="Wednesday"/>
    <s v="0-5 min"/>
    <n v="1"/>
    <s v="Between 0.8-1.0"/>
  </r>
  <r>
    <s v="RF001546"/>
    <d v="2026-01-14T20:40:00"/>
    <d v="2026-01-14T00:00:00"/>
    <n v="20"/>
    <x v="2"/>
    <x v="0"/>
    <n v="4.2"/>
    <n v="106.47"/>
    <m/>
    <n v="1"/>
    <n v="11.4"/>
    <n v="13"/>
    <n v="74"/>
    <s v="Medium"/>
    <n v="0.76800000000000002"/>
    <x v="2"/>
    <s v="ETA too high"/>
    <n v="4.66"/>
    <n v="3"/>
    <m/>
    <n v="1.6"/>
    <s v="Wednesday"/>
    <s v="10-15 min"/>
    <n v="0"/>
    <s v="Below 0.8"/>
  </r>
  <r>
    <s v="RF001547"/>
    <d v="2026-01-14T21:02:00"/>
    <d v="2026-01-14T00:00:00"/>
    <n v="21"/>
    <x v="0"/>
    <x v="0"/>
    <n v="7.8"/>
    <n v="202.11"/>
    <m/>
    <n v="1.3"/>
    <n v="5"/>
    <n v="6.1"/>
    <n v="127"/>
    <s v="High"/>
    <n v="0.78400000000000003"/>
    <x v="1"/>
    <s v="Pickup too far"/>
    <n v="4.53"/>
    <n v="41"/>
    <m/>
    <n v="1.1000000000000001"/>
    <s v="Wednesday"/>
    <s v="0-5 min"/>
    <n v="0"/>
    <s v="Below 0.8"/>
  </r>
  <r>
    <s v="RF001548"/>
    <d v="2026-01-14T21:03:00"/>
    <d v="2026-01-14T00:00:00"/>
    <n v="21"/>
    <x v="1"/>
    <x v="0"/>
    <n v="4.9000000000000004"/>
    <n v="105.86"/>
    <m/>
    <n v="1"/>
    <n v="5.4"/>
    <n v="3.1"/>
    <n v="83"/>
    <s v="Low"/>
    <n v="1.3140000000000001"/>
    <x v="2"/>
    <s v="Changed plans"/>
    <n v="4.46"/>
    <n v="4"/>
    <m/>
    <n v="-2.2999999999999998"/>
    <s v="Wednesday"/>
    <s v="5-10 min"/>
    <n v="0"/>
    <s v="Above 1.2"/>
  </r>
  <r>
    <s v="RF001549"/>
    <d v="2026-01-14T21:09:00"/>
    <d v="2026-01-14T00:00:00"/>
    <n v="21"/>
    <x v="2"/>
    <x v="1"/>
    <n v="9.9"/>
    <n v="200.23"/>
    <n v="199.43"/>
    <n v="1"/>
    <n v="6.8"/>
    <n v="2.7"/>
    <n v="94"/>
    <s v="Medium"/>
    <n v="0.98299999999999998"/>
    <x v="0"/>
    <s v=""/>
    <n v="4.84"/>
    <n v="0"/>
    <n v="-0.8"/>
    <n v="-4.0999999999999996"/>
    <s v="Wednesday"/>
    <s v="5-10 min"/>
    <n v="1"/>
    <s v="Between 0.8-1.0"/>
  </r>
  <r>
    <s v="RF001550"/>
    <d v="2026-01-14T21:15:00"/>
    <d v="2026-01-14T00:00:00"/>
    <n v="21"/>
    <x v="0"/>
    <x v="0"/>
    <n v="2.8"/>
    <n v="85.63"/>
    <n v="85.41"/>
    <n v="1"/>
    <n v="4.4000000000000004"/>
    <n v="5.4"/>
    <n v="115"/>
    <s v="Medium"/>
    <n v="0.97399999999999998"/>
    <x v="0"/>
    <s v=""/>
    <n v="4.72"/>
    <n v="2"/>
    <n v="-0.22"/>
    <n v="1"/>
    <s v="Wednesday"/>
    <s v="0-5 min"/>
    <n v="1"/>
    <s v="Between 0.8-1.0"/>
  </r>
  <r>
    <s v="RF001551"/>
    <d v="2026-01-14T21:15:00"/>
    <d v="2026-01-14T00:00:00"/>
    <n v="21"/>
    <x v="2"/>
    <x v="1"/>
    <n v="9.1999999999999993"/>
    <n v="191.15"/>
    <m/>
    <n v="1"/>
    <n v="2"/>
    <n v="1"/>
    <n v="91"/>
    <s v="Medium"/>
    <n v="0.90300000000000002"/>
    <x v="2"/>
    <s v="Pickup issue"/>
    <n v="4.83"/>
    <n v="0"/>
    <m/>
    <n v="-1"/>
    <s v="Wednesday"/>
    <s v="0-5 min"/>
    <n v="0"/>
    <s v="Between 0.8-1.0"/>
  </r>
  <r>
    <s v="RF001552"/>
    <d v="2026-01-14T21:16:00"/>
    <d v="2026-01-14T00:00:00"/>
    <n v="21"/>
    <x v="0"/>
    <x v="0"/>
    <n v="1.1000000000000001"/>
    <n v="67.09"/>
    <n v="67.489999999999995"/>
    <n v="1.1000000000000001"/>
    <n v="3.5"/>
    <n v="2.7"/>
    <n v="117"/>
    <s v="Medium"/>
    <n v="0.84099999999999997"/>
    <x v="0"/>
    <s v=""/>
    <n v="4.66"/>
    <n v="11"/>
    <n v="0.4"/>
    <n v="-0.8"/>
    <s v="Wednesday"/>
    <s v="0-5 min"/>
    <n v="1"/>
    <s v="Between 0.8-1.0"/>
  </r>
  <r>
    <s v="RF001553"/>
    <d v="2026-01-14T21:17:00"/>
    <d v="2026-01-14T00:00:00"/>
    <n v="21"/>
    <x v="2"/>
    <x v="0"/>
    <n v="6.1"/>
    <n v="127.25"/>
    <n v="129.63"/>
    <n v="1"/>
    <n v="3.3"/>
    <n v="6.2"/>
    <n v="100"/>
    <s v="Medium"/>
    <n v="0.92300000000000004"/>
    <x v="0"/>
    <s v=""/>
    <n v="4.33"/>
    <n v="18"/>
    <n v="2.38"/>
    <n v="2.9"/>
    <s v="Wednesday"/>
    <s v="0-5 min"/>
    <n v="1"/>
    <s v="Between 0.8-1.0"/>
  </r>
  <r>
    <s v="RF001554"/>
    <d v="2026-01-14T21:33:00"/>
    <d v="2026-01-14T00:00:00"/>
    <n v="21"/>
    <x v="0"/>
    <x v="0"/>
    <n v="5.5"/>
    <n v="189.85"/>
    <n v="190.44"/>
    <n v="1.4"/>
    <n v="5.0999999999999996"/>
    <n v="5.5"/>
    <n v="67"/>
    <s v="High"/>
    <n v="0.46500000000000002"/>
    <x v="0"/>
    <s v=""/>
    <n v="5"/>
    <n v="33"/>
    <n v="0.59"/>
    <n v="0.4"/>
    <s v="Wednesday"/>
    <s v="5-10 min"/>
    <n v="1"/>
    <s v="Below 0.8"/>
  </r>
  <r>
    <s v="RF001555"/>
    <d v="2026-01-14T21:36:00"/>
    <d v="2026-01-14T00:00:00"/>
    <n v="21"/>
    <x v="0"/>
    <x v="0"/>
    <n v="2.9"/>
    <n v="103.02"/>
    <m/>
    <n v="1.3"/>
    <n v="9.4"/>
    <n v="12.2"/>
    <n v="102"/>
    <s v="Medium"/>
    <n v="0.76200000000000001"/>
    <x v="1"/>
    <s v="Driver unavailable"/>
    <n v="4.82"/>
    <n v="3"/>
    <m/>
    <n v="2.8"/>
    <s v="Wednesday"/>
    <s v="5-10 min"/>
    <n v="0"/>
    <s v="Below 0.8"/>
  </r>
  <r>
    <s v="RF001556"/>
    <d v="2026-01-14T22:46:00"/>
    <d v="2026-01-14T00:00:00"/>
    <n v="22"/>
    <x v="3"/>
    <x v="1"/>
    <n v="8"/>
    <n v="148.22"/>
    <m/>
    <n v="1"/>
    <n v="6.2"/>
    <n v="5"/>
    <n v="65"/>
    <s v="Low"/>
    <n v="2.2000000000000002"/>
    <x v="2"/>
    <s v="ETA too high"/>
    <n v="4.9000000000000004"/>
    <n v="0"/>
    <m/>
    <n v="-1.2"/>
    <s v="Wednesday"/>
    <s v="5-10 min"/>
    <n v="0"/>
    <s v="Above 1.2"/>
  </r>
  <r>
    <s v="RF001557"/>
    <d v="2026-01-14T22:52:00"/>
    <d v="2026-01-14T00:00:00"/>
    <n v="22"/>
    <x v="2"/>
    <x v="1"/>
    <n v="8.5"/>
    <n v="165.11"/>
    <n v="169.01"/>
    <n v="1"/>
    <n v="7.1"/>
    <n v="6.9"/>
    <n v="119"/>
    <s v="Medium"/>
    <n v="1.117"/>
    <x v="0"/>
    <s v=""/>
    <n v="4.4000000000000004"/>
    <n v="0"/>
    <n v="3.9"/>
    <n v="-0.2"/>
    <s v="Wednesday"/>
    <s v="5-10 min"/>
    <n v="1"/>
    <s v="Between 1.0-1.2"/>
  </r>
  <r>
    <s v="RF001558"/>
    <d v="2026-01-14T23:03:00"/>
    <d v="2026-01-14T00:00:00"/>
    <n v="23"/>
    <x v="0"/>
    <x v="0"/>
    <n v="3.4"/>
    <n v="100.47"/>
    <m/>
    <n v="1"/>
    <n v="2.4"/>
    <m/>
    <n v="127"/>
    <s v="Medium"/>
    <n v="1.105"/>
    <x v="3"/>
    <s v="No driver available"/>
    <n v="5"/>
    <n v="2"/>
    <m/>
    <m/>
    <s v="Wednesday"/>
    <s v="0-5 min"/>
    <n v="0"/>
    <s v="Between 1.0-1.2"/>
  </r>
  <r>
    <s v="RF001559"/>
    <d v="2026-01-14T23:09:00"/>
    <d v="2026-01-14T00:00:00"/>
    <n v="23"/>
    <x v="2"/>
    <x v="1"/>
    <n v="4.2"/>
    <n v="111.93"/>
    <n v="114.65"/>
    <n v="1"/>
    <n v="3.8"/>
    <n v="1"/>
    <n v="123"/>
    <s v="Low"/>
    <n v="1.4610000000000001"/>
    <x v="0"/>
    <s v=""/>
    <n v="4.88"/>
    <n v="0"/>
    <n v="2.72"/>
    <n v="-2.8"/>
    <s v="Wednesday"/>
    <s v="0-5 min"/>
    <n v="1"/>
    <s v="Above 1.2"/>
  </r>
  <r>
    <s v="RF001560"/>
    <d v="2026-01-14T23:15:00"/>
    <d v="2026-01-14T00:00:00"/>
    <n v="23"/>
    <x v="0"/>
    <x v="1"/>
    <n v="7"/>
    <n v="162.12"/>
    <n v="157.24"/>
    <n v="1.1000000000000001"/>
    <n v="8.1"/>
    <n v="6.7"/>
    <n v="113"/>
    <s v="High"/>
    <n v="0.78200000000000003"/>
    <x v="0"/>
    <s v=""/>
    <n v="5"/>
    <n v="0"/>
    <n v="-4.88"/>
    <n v="-1.4"/>
    <s v="Wednesday"/>
    <s v="5-10 min"/>
    <n v="1"/>
    <s v="Below 0.8"/>
  </r>
  <r>
    <s v="RF001561"/>
    <d v="2026-01-14T23:39:00"/>
    <d v="2026-01-14T00:00:00"/>
    <n v="23"/>
    <x v="3"/>
    <x v="0"/>
    <n v="1.4"/>
    <n v="65.540000000000006"/>
    <n v="67.02"/>
    <n v="1.1000000000000001"/>
    <n v="2"/>
    <n v="6.9"/>
    <n v="71"/>
    <s v="Low"/>
    <n v="1.627"/>
    <x v="0"/>
    <s v=""/>
    <n v="4.7300000000000004"/>
    <n v="40"/>
    <n v="1.48"/>
    <n v="4.9000000000000004"/>
    <s v="Wednesday"/>
    <s v="0-5 min"/>
    <n v="1"/>
    <s v="Above 1.2"/>
  </r>
  <r>
    <s v="RF001562"/>
    <d v="2026-01-14T23:45:00"/>
    <d v="2026-01-14T00:00:00"/>
    <n v="23"/>
    <x v="3"/>
    <x v="0"/>
    <n v="3.6"/>
    <n v="91.09"/>
    <n v="87.25"/>
    <n v="1"/>
    <n v="8.1999999999999993"/>
    <n v="7"/>
    <n v="71"/>
    <s v="Low"/>
    <n v="1.526"/>
    <x v="0"/>
    <s v=""/>
    <n v="4.79"/>
    <n v="47"/>
    <n v="-3.84"/>
    <n v="-1.2"/>
    <s v="Wednesday"/>
    <s v="5-10 min"/>
    <n v="1"/>
    <s v="Above 1.2"/>
  </r>
  <r>
    <s v="RF001563"/>
    <d v="2026-01-15T00:00:00"/>
    <d v="2026-01-15T00:00:00"/>
    <n v="0"/>
    <x v="0"/>
    <x v="1"/>
    <n v="3.8"/>
    <n v="117.11"/>
    <n v="120.75"/>
    <n v="1.1000000000000001"/>
    <n v="7.4"/>
    <n v="8.6999999999999993"/>
    <n v="108"/>
    <s v="Medium"/>
    <n v="0.874"/>
    <x v="0"/>
    <s v=""/>
    <n v="4.8"/>
    <n v="0"/>
    <n v="3.64"/>
    <n v="1.3"/>
    <s v="Thursday"/>
    <s v="5-10 min"/>
    <n v="1"/>
    <s v="Between 0.8-1.0"/>
  </r>
  <r>
    <s v="RF001564"/>
    <d v="2026-01-15T00:15:00"/>
    <d v="2026-01-15T00:00:00"/>
    <n v="0"/>
    <x v="4"/>
    <x v="0"/>
    <n v="4.5"/>
    <n v="111.46"/>
    <m/>
    <n v="1"/>
    <n v="5.0999999999999996"/>
    <n v="3.7"/>
    <n v="67"/>
    <s v="Low"/>
    <n v="2.2000000000000002"/>
    <x v="1"/>
    <s v="Pickup too far"/>
    <n v="4.46"/>
    <n v="10"/>
    <m/>
    <n v="-1.4"/>
    <s v="Thursday"/>
    <s v="5-10 min"/>
    <n v="0"/>
    <s v="Above 1.2"/>
  </r>
  <r>
    <s v="RF001565"/>
    <d v="2026-01-15T00:20:00"/>
    <d v="2026-01-15T00:00:00"/>
    <n v="0"/>
    <x v="3"/>
    <x v="0"/>
    <n v="9.5"/>
    <n v="168.78"/>
    <n v="175.58"/>
    <n v="1"/>
    <n v="2.9"/>
    <n v="1.5"/>
    <n v="70"/>
    <s v="Low"/>
    <n v="1.639"/>
    <x v="0"/>
    <s v=""/>
    <n v="4.8"/>
    <n v="19"/>
    <n v="6.8"/>
    <n v="-1.4"/>
    <s v="Thursday"/>
    <s v="0-5 min"/>
    <n v="1"/>
    <s v="Above 1.2"/>
  </r>
  <r>
    <s v="RF001566"/>
    <d v="2026-01-15T00:22:00"/>
    <d v="2026-01-15T00:00:00"/>
    <n v="0"/>
    <x v="2"/>
    <x v="0"/>
    <n v="9.1"/>
    <n v="155.81"/>
    <n v="161.84"/>
    <n v="1"/>
    <n v="2"/>
    <n v="3.4"/>
    <n v="113"/>
    <s v="Medium"/>
    <n v="1.1870000000000001"/>
    <x v="0"/>
    <s v=""/>
    <n v="4.7699999999999996"/>
    <n v="16"/>
    <n v="6.03"/>
    <n v="1.4"/>
    <s v="Thursday"/>
    <s v="0-5 min"/>
    <n v="1"/>
    <s v="Between 1.0-1.2"/>
  </r>
  <r>
    <s v="RF001567"/>
    <d v="2026-01-15T00:24:00"/>
    <d v="2026-01-15T00:00:00"/>
    <n v="0"/>
    <x v="1"/>
    <x v="1"/>
    <n v="2.7"/>
    <n v="74.739999999999995"/>
    <n v="75.67"/>
    <n v="1"/>
    <n v="5.6"/>
    <n v="2.8"/>
    <n v="94"/>
    <s v="Low"/>
    <n v="1.506"/>
    <x v="0"/>
    <s v=""/>
    <n v="4.74"/>
    <n v="0"/>
    <n v="0.93"/>
    <n v="-2.8"/>
    <s v="Thursday"/>
    <s v="5-10 min"/>
    <n v="1"/>
    <s v="Above 1.2"/>
  </r>
  <r>
    <s v="RF001568"/>
    <d v="2026-01-15T00:26:00"/>
    <d v="2026-01-15T00:00:00"/>
    <n v="0"/>
    <x v="1"/>
    <x v="0"/>
    <n v="5.9"/>
    <n v="154.35"/>
    <n v="150.66999999999999"/>
    <n v="1.1000000000000001"/>
    <n v="7.4"/>
    <n v="10.6"/>
    <n v="88"/>
    <s v="Low"/>
    <n v="1.6220000000000001"/>
    <x v="0"/>
    <s v=""/>
    <n v="4.68"/>
    <n v="8"/>
    <n v="-3.68"/>
    <n v="3.2"/>
    <s v="Thursday"/>
    <s v="5-10 min"/>
    <n v="1"/>
    <s v="Above 1.2"/>
  </r>
  <r>
    <s v="RF001569"/>
    <d v="2026-01-15T00:39:00"/>
    <d v="2026-01-15T00:00:00"/>
    <n v="0"/>
    <x v="1"/>
    <x v="0"/>
    <n v="6.8"/>
    <n v="149.74"/>
    <n v="149.29"/>
    <n v="1"/>
    <n v="5"/>
    <n v="8"/>
    <n v="102"/>
    <s v="Low"/>
    <n v="1.466"/>
    <x v="0"/>
    <s v=""/>
    <n v="4.71"/>
    <n v="7"/>
    <n v="-0.45"/>
    <n v="3"/>
    <s v="Thursday"/>
    <s v="0-5 min"/>
    <n v="1"/>
    <s v="Above 1.2"/>
  </r>
  <r>
    <s v="RF001570"/>
    <d v="2026-01-15T00:58:00"/>
    <d v="2026-01-15T00:00:00"/>
    <n v="0"/>
    <x v="4"/>
    <x v="1"/>
    <n v="7.7"/>
    <n v="138.87"/>
    <n v="143.41999999999999"/>
    <n v="1"/>
    <n v="5.5"/>
    <n v="8.1"/>
    <n v="62"/>
    <s v="Low"/>
    <n v="1.7490000000000001"/>
    <x v="0"/>
    <s v=""/>
    <n v="5"/>
    <n v="0"/>
    <n v="4.55"/>
    <n v="2.6"/>
    <s v="Thursday"/>
    <s v="5-10 min"/>
    <n v="1"/>
    <s v="Above 1.2"/>
  </r>
  <r>
    <s v="RF001571"/>
    <d v="2026-01-15T01:28:00"/>
    <d v="2026-01-15T00:00:00"/>
    <n v="1"/>
    <x v="2"/>
    <x v="0"/>
    <n v="2"/>
    <n v="71.03"/>
    <n v="72.709999999999994"/>
    <n v="1"/>
    <n v="5.6"/>
    <n v="1"/>
    <n v="123"/>
    <s v="Low"/>
    <n v="1.355"/>
    <x v="0"/>
    <s v=""/>
    <n v="4.63"/>
    <n v="5"/>
    <n v="1.68"/>
    <n v="-4.5999999999999996"/>
    <s v="Thursday"/>
    <s v="5-10 min"/>
    <n v="1"/>
    <s v="Above 1.2"/>
  </r>
  <r>
    <s v="RF001572"/>
    <d v="2026-01-15T01:28:00"/>
    <d v="2026-01-15T00:00:00"/>
    <n v="1"/>
    <x v="1"/>
    <x v="0"/>
    <n v="0.7"/>
    <n v="50.18"/>
    <n v="49.1"/>
    <n v="1"/>
    <n v="4.5999999999999996"/>
    <n v="5.5"/>
    <n v="99"/>
    <s v="Low"/>
    <n v="1.476"/>
    <x v="0"/>
    <s v=""/>
    <n v="4.67"/>
    <n v="7"/>
    <n v="-1.08"/>
    <n v="0.9"/>
    <s v="Thursday"/>
    <s v="0-5 min"/>
    <n v="1"/>
    <s v="Above 1.2"/>
  </r>
  <r>
    <s v="RF001573"/>
    <d v="2026-01-15T01:31:00"/>
    <d v="2026-01-15T00:00:00"/>
    <n v="1"/>
    <x v="1"/>
    <x v="0"/>
    <n v="18.2"/>
    <n v="320.66000000000003"/>
    <m/>
    <n v="1"/>
    <n v="5.3"/>
    <m/>
    <n v="100"/>
    <s v="Low"/>
    <n v="1.4359999999999999"/>
    <x v="3"/>
    <s v="No driver available"/>
    <n v="4.8499999999999996"/>
    <n v="5"/>
    <m/>
    <m/>
    <s v="Thursday"/>
    <s v="5-10 min"/>
    <n v="0"/>
    <s v="Above 1.2"/>
  </r>
  <r>
    <s v="RF001574"/>
    <d v="2026-01-15T01:33:00"/>
    <d v="2026-01-15T00:00:00"/>
    <n v="1"/>
    <x v="1"/>
    <x v="1"/>
    <n v="3.1"/>
    <n v="96.83"/>
    <n v="105.42"/>
    <n v="1.1000000000000001"/>
    <n v="7.4"/>
    <n v="2.6"/>
    <n v="96"/>
    <s v="Low"/>
    <n v="1.46"/>
    <x v="0"/>
    <s v=""/>
    <n v="4.8"/>
    <n v="0"/>
    <n v="8.59"/>
    <n v="-4.8"/>
    <s v="Thursday"/>
    <s v="5-10 min"/>
    <n v="1"/>
    <s v="Above 1.2"/>
  </r>
  <r>
    <s v="RF001575"/>
    <d v="2026-01-15T01:35:00"/>
    <d v="2026-01-15T00:00:00"/>
    <n v="1"/>
    <x v="3"/>
    <x v="0"/>
    <n v="5.2"/>
    <n v="120.73"/>
    <m/>
    <n v="1"/>
    <n v="5.4"/>
    <n v="11"/>
    <n v="76"/>
    <s v="Low"/>
    <n v="1.5009999999999999"/>
    <x v="2"/>
    <s v="ETA too high"/>
    <n v="4.79"/>
    <n v="18"/>
    <m/>
    <n v="5.6"/>
    <s v="Thursday"/>
    <s v="5-10 min"/>
    <n v="0"/>
    <s v="Above 1.2"/>
  </r>
  <r>
    <s v="RF001576"/>
    <d v="2026-01-15T01:39:00"/>
    <d v="2026-01-15T00:00:00"/>
    <n v="1"/>
    <x v="1"/>
    <x v="0"/>
    <n v="6.9"/>
    <n v="149.61000000000001"/>
    <n v="137.85"/>
    <n v="1.1000000000000001"/>
    <n v="4.5"/>
    <n v="1"/>
    <n v="104"/>
    <s v="Low"/>
    <n v="1.4319999999999999"/>
    <x v="0"/>
    <s v=""/>
    <n v="4.7"/>
    <n v="12"/>
    <n v="-11.76"/>
    <n v="-3.5"/>
    <s v="Thursday"/>
    <s v="0-5 min"/>
    <n v="1"/>
    <s v="Above 1.2"/>
  </r>
  <r>
    <s v="RF001577"/>
    <d v="2026-01-15T01:49:00"/>
    <d v="2026-01-15T00:00:00"/>
    <n v="1"/>
    <x v="3"/>
    <x v="1"/>
    <n v="5.0999999999999996"/>
    <n v="125.34"/>
    <n v="116.32"/>
    <n v="1"/>
    <n v="2.5"/>
    <n v="5"/>
    <n v="70"/>
    <s v="Low"/>
    <n v="2.1230000000000002"/>
    <x v="0"/>
    <s v=""/>
    <n v="4.5"/>
    <n v="0"/>
    <n v="-9.02"/>
    <n v="2.5"/>
    <s v="Thursday"/>
    <s v="0-5 min"/>
    <n v="1"/>
    <s v="Above 1.2"/>
  </r>
  <r>
    <s v="RF001578"/>
    <d v="2026-01-15T02:35:00"/>
    <d v="2026-01-15T00:00:00"/>
    <n v="2"/>
    <x v="2"/>
    <x v="1"/>
    <n v="5.4"/>
    <n v="130.21"/>
    <n v="130.1"/>
    <n v="1"/>
    <n v="5.9"/>
    <n v="1.7"/>
    <n v="117"/>
    <s v="Low"/>
    <n v="1.8280000000000001"/>
    <x v="0"/>
    <s v=""/>
    <n v="4.4800000000000004"/>
    <n v="0"/>
    <n v="-0.11"/>
    <n v="-4.2"/>
    <s v="Thursday"/>
    <s v="5-10 min"/>
    <n v="1"/>
    <s v="Above 1.2"/>
  </r>
  <r>
    <s v="RF001579"/>
    <d v="2026-01-15T03:08:00"/>
    <d v="2026-01-15T00:00:00"/>
    <n v="3"/>
    <x v="4"/>
    <x v="0"/>
    <n v="6.7"/>
    <n v="120.16"/>
    <n v="117.15"/>
    <n v="1"/>
    <n v="4.4000000000000004"/>
    <n v="5.8"/>
    <n v="53"/>
    <s v="Low"/>
    <n v="1.8009999999999999"/>
    <x v="0"/>
    <s v=""/>
    <n v="4.78"/>
    <n v="5"/>
    <n v="-3.01"/>
    <n v="1.4"/>
    <s v="Thursday"/>
    <s v="0-5 min"/>
    <n v="1"/>
    <s v="Above 1.2"/>
  </r>
  <r>
    <s v="RF001580"/>
    <d v="2026-01-15T03:10:00"/>
    <d v="2026-01-15T00:00:00"/>
    <n v="3"/>
    <x v="4"/>
    <x v="1"/>
    <n v="2.9"/>
    <n v="82.2"/>
    <n v="81.7"/>
    <n v="1"/>
    <n v="4.4000000000000004"/>
    <n v="8.5"/>
    <n v="52"/>
    <s v="Low"/>
    <n v="1.962"/>
    <x v="0"/>
    <s v=""/>
    <n v="4.6100000000000003"/>
    <n v="0"/>
    <n v="-0.5"/>
    <n v="4.0999999999999996"/>
    <s v="Thursday"/>
    <s v="0-5 min"/>
    <n v="1"/>
    <s v="Above 1.2"/>
  </r>
  <r>
    <s v="RF001581"/>
    <d v="2026-01-15T03:16:00"/>
    <d v="2026-01-15T00:00:00"/>
    <n v="3"/>
    <x v="2"/>
    <x v="0"/>
    <n v="3"/>
    <n v="93.06"/>
    <n v="96.08"/>
    <n v="1.1000000000000001"/>
    <n v="5.4"/>
    <n v="2.2999999999999998"/>
    <n v="116"/>
    <s v="Low"/>
    <n v="1.4219999999999999"/>
    <x v="0"/>
    <s v=""/>
    <n v="4.7699999999999996"/>
    <n v="8"/>
    <n v="3.02"/>
    <n v="-3.1"/>
    <s v="Thursday"/>
    <s v="5-10 min"/>
    <n v="1"/>
    <s v="Above 1.2"/>
  </r>
  <r>
    <s v="RF001582"/>
    <d v="2026-01-15T04:05:00"/>
    <d v="2026-01-15T00:00:00"/>
    <n v="4"/>
    <x v="1"/>
    <x v="0"/>
    <n v="3.1"/>
    <n v="86.61"/>
    <n v="92.38"/>
    <n v="1"/>
    <n v="4.3"/>
    <n v="11.5"/>
    <n v="110"/>
    <s v="Medium"/>
    <n v="1.3560000000000001"/>
    <x v="0"/>
    <s v=""/>
    <n v="4.7300000000000004"/>
    <n v="13"/>
    <n v="5.77"/>
    <n v="7.2"/>
    <s v="Thursday"/>
    <s v="0-5 min"/>
    <n v="1"/>
    <s v="Above 1.2"/>
  </r>
  <r>
    <s v="RF001583"/>
    <d v="2026-01-15T04:14:00"/>
    <d v="2026-01-15T00:00:00"/>
    <n v="4"/>
    <x v="2"/>
    <x v="1"/>
    <n v="7.4"/>
    <n v="149.22999999999999"/>
    <n v="150.13999999999999"/>
    <n v="1.1000000000000001"/>
    <n v="5"/>
    <n v="2.4"/>
    <n v="113"/>
    <s v="Low"/>
    <n v="1.228"/>
    <x v="0"/>
    <s v=""/>
    <n v="5"/>
    <n v="0"/>
    <n v="0.91"/>
    <n v="-2.6"/>
    <s v="Thursday"/>
    <s v="0-5 min"/>
    <n v="1"/>
    <s v="Above 1.2"/>
  </r>
  <r>
    <s v="RF001584"/>
    <d v="2026-01-15T04:15:00"/>
    <d v="2026-01-15T00:00:00"/>
    <n v="4"/>
    <x v="0"/>
    <x v="0"/>
    <n v="8.6"/>
    <n v="172.64"/>
    <m/>
    <n v="1"/>
    <n v="4.5999999999999996"/>
    <n v="6.4"/>
    <n v="125"/>
    <s v="Low"/>
    <n v="1.542"/>
    <x v="2"/>
    <s v="ETA too high"/>
    <n v="4.6500000000000004"/>
    <n v="2"/>
    <m/>
    <n v="1.8"/>
    <s v="Thursday"/>
    <s v="0-5 min"/>
    <n v="0"/>
    <s v="Above 1.2"/>
  </r>
  <r>
    <s v="RF001585"/>
    <d v="2026-01-15T04:25:00"/>
    <d v="2026-01-15T00:00:00"/>
    <n v="4"/>
    <x v="3"/>
    <x v="0"/>
    <n v="2.7"/>
    <n v="89.87"/>
    <n v="95.48"/>
    <n v="1.1000000000000001"/>
    <n v="3.5"/>
    <n v="1.1000000000000001"/>
    <n v="65"/>
    <s v="Low"/>
    <n v="1.5229999999999999"/>
    <x v="0"/>
    <s v=""/>
    <n v="4.8499999999999996"/>
    <n v="4"/>
    <n v="5.61"/>
    <n v="-2.4"/>
    <s v="Thursday"/>
    <s v="0-5 min"/>
    <n v="1"/>
    <s v="Above 1.2"/>
  </r>
  <r>
    <s v="RF001586"/>
    <d v="2026-01-15T04:26:00"/>
    <d v="2026-01-15T00:00:00"/>
    <n v="4"/>
    <x v="0"/>
    <x v="1"/>
    <n v="2.9"/>
    <n v="78.459999999999994"/>
    <n v="80.14"/>
    <n v="1"/>
    <n v="6.1"/>
    <n v="10.6"/>
    <n v="117"/>
    <s v="Low"/>
    <n v="1.415"/>
    <x v="0"/>
    <s v=""/>
    <n v="4.4800000000000004"/>
    <n v="0"/>
    <n v="1.68"/>
    <n v="4.5"/>
    <s v="Thursday"/>
    <s v="5-10 min"/>
    <n v="1"/>
    <s v="Above 1.2"/>
  </r>
  <r>
    <s v="RF001587"/>
    <d v="2026-01-15T04:28:00"/>
    <d v="2026-01-15T00:00:00"/>
    <n v="4"/>
    <x v="0"/>
    <x v="0"/>
    <n v="8"/>
    <n v="158.94999999999999"/>
    <n v="161.84"/>
    <n v="1"/>
    <n v="2"/>
    <n v="8"/>
    <n v="122"/>
    <s v="Medium"/>
    <n v="1.022"/>
    <x v="0"/>
    <s v=""/>
    <n v="4.83"/>
    <n v="15"/>
    <n v="2.89"/>
    <n v="6"/>
    <s v="Thursday"/>
    <s v="0-5 min"/>
    <n v="1"/>
    <s v="Between 1.0-1.2"/>
  </r>
  <r>
    <s v="RF001588"/>
    <d v="2026-01-15T04:44:00"/>
    <d v="2026-01-15T00:00:00"/>
    <n v="4"/>
    <x v="4"/>
    <x v="0"/>
    <n v="9.5"/>
    <n v="184.25"/>
    <n v="193.12"/>
    <n v="1"/>
    <n v="5.4"/>
    <n v="5"/>
    <n v="65"/>
    <s v="Low"/>
    <n v="2.2000000000000002"/>
    <x v="0"/>
    <s v=""/>
    <n v="4.88"/>
    <n v="2"/>
    <n v="8.8699999999999992"/>
    <n v="-0.4"/>
    <s v="Thursday"/>
    <s v="5-10 min"/>
    <n v="1"/>
    <s v="Above 1.2"/>
  </r>
  <r>
    <s v="RF001589"/>
    <d v="2026-01-15T04:45:00"/>
    <d v="2026-01-15T00:00:00"/>
    <n v="4"/>
    <x v="2"/>
    <x v="0"/>
    <n v="10.3"/>
    <n v="192.94"/>
    <n v="191.79"/>
    <n v="1.1000000000000001"/>
    <n v="2.1"/>
    <n v="7.6"/>
    <n v="116"/>
    <s v="Low"/>
    <n v="1.2589999999999999"/>
    <x v="0"/>
    <s v=""/>
    <n v="4.93"/>
    <n v="10"/>
    <n v="-1.1499999999999999"/>
    <n v="5.5"/>
    <s v="Thursday"/>
    <s v="0-5 min"/>
    <n v="1"/>
    <s v="Above 1.2"/>
  </r>
  <r>
    <s v="RF001590"/>
    <d v="2026-01-15T05:06:00"/>
    <d v="2026-01-15T00:00:00"/>
    <n v="5"/>
    <x v="1"/>
    <x v="0"/>
    <n v="3.2"/>
    <n v="95.81"/>
    <n v="90.89"/>
    <n v="1"/>
    <n v="6.7"/>
    <n v="8.3000000000000007"/>
    <n v="96"/>
    <s v="Low"/>
    <n v="1.367"/>
    <x v="0"/>
    <s v=""/>
    <n v="4.63"/>
    <n v="9"/>
    <n v="-4.92"/>
    <n v="1.6"/>
    <s v="Thursday"/>
    <s v="5-10 min"/>
    <n v="1"/>
    <s v="Above 1.2"/>
  </r>
  <r>
    <s v="RF001591"/>
    <d v="2026-01-15T05:32:00"/>
    <d v="2026-01-15T00:00:00"/>
    <n v="5"/>
    <x v="0"/>
    <x v="0"/>
    <n v="7.5"/>
    <n v="161.55000000000001"/>
    <n v="161.69999999999999"/>
    <n v="1"/>
    <n v="2"/>
    <n v="1.9"/>
    <n v="125"/>
    <s v="Medium"/>
    <n v="1.165"/>
    <x v="0"/>
    <s v=""/>
    <n v="4.8899999999999997"/>
    <n v="5"/>
    <n v="0.15"/>
    <n v="-0.1"/>
    <s v="Thursday"/>
    <s v="0-5 min"/>
    <n v="1"/>
    <s v="Between 1.0-1.2"/>
  </r>
  <r>
    <s v="RF001592"/>
    <d v="2026-01-15T05:38:00"/>
    <d v="2026-01-15T00:00:00"/>
    <n v="5"/>
    <x v="2"/>
    <x v="0"/>
    <n v="15.3"/>
    <n v="282.60000000000002"/>
    <n v="274"/>
    <n v="1"/>
    <n v="3.1"/>
    <n v="1"/>
    <n v="123"/>
    <s v="Medium"/>
    <n v="1.292"/>
    <x v="0"/>
    <s v=""/>
    <n v="5"/>
    <n v="4"/>
    <n v="-8.6"/>
    <n v="-2.1"/>
    <s v="Thursday"/>
    <s v="0-5 min"/>
    <n v="1"/>
    <s v="Above 1.2"/>
  </r>
  <r>
    <s v="RF001593"/>
    <d v="2026-01-15T06:23:00"/>
    <d v="2026-01-15T00:00:00"/>
    <n v="6"/>
    <x v="3"/>
    <x v="0"/>
    <n v="3.8"/>
    <n v="103.49"/>
    <n v="102.08"/>
    <n v="1.1000000000000001"/>
    <n v="5.3"/>
    <n v="3.8"/>
    <n v="72"/>
    <s v="Low"/>
    <n v="1.784"/>
    <x v="0"/>
    <s v=""/>
    <n v="4.63"/>
    <n v="4"/>
    <n v="-1.41"/>
    <n v="-1.5"/>
    <s v="Thursday"/>
    <s v="5-10 min"/>
    <n v="1"/>
    <s v="Above 1.2"/>
  </r>
  <r>
    <s v="RF001594"/>
    <d v="2026-01-15T06:25:00"/>
    <d v="2026-01-15T00:00:00"/>
    <n v="6"/>
    <x v="2"/>
    <x v="1"/>
    <n v="9"/>
    <n v="201.9"/>
    <m/>
    <n v="1.3"/>
    <n v="5.5"/>
    <m/>
    <n v="99"/>
    <s v="Medium"/>
    <n v="0.79800000000000004"/>
    <x v="3"/>
    <s v="No driver available"/>
    <n v="4.7699999999999996"/>
    <n v="0"/>
    <m/>
    <m/>
    <s v="Thursday"/>
    <s v="5-10 min"/>
    <n v="0"/>
    <s v="Below 0.8"/>
  </r>
  <r>
    <s v="RF001595"/>
    <d v="2026-01-15T06:25:00"/>
    <d v="2026-01-15T00:00:00"/>
    <n v="6"/>
    <x v="4"/>
    <x v="0"/>
    <n v="6.1"/>
    <n v="153.76"/>
    <n v="153.77000000000001"/>
    <n v="1.1000000000000001"/>
    <n v="2.9"/>
    <n v="1.4"/>
    <n v="58"/>
    <s v="Low"/>
    <n v="1.6719999999999999"/>
    <x v="0"/>
    <s v=""/>
    <n v="4.82"/>
    <n v="23"/>
    <n v="0.01"/>
    <n v="-1.5"/>
    <s v="Thursday"/>
    <s v="0-5 min"/>
    <n v="1"/>
    <s v="Above 1.2"/>
  </r>
  <r>
    <s v="RF001596"/>
    <d v="2026-01-15T06:45:00"/>
    <d v="2026-01-15T00:00:00"/>
    <n v="6"/>
    <x v="3"/>
    <x v="0"/>
    <n v="20.100000000000001"/>
    <n v="294.92"/>
    <n v="297.08999999999997"/>
    <n v="1"/>
    <n v="6.7"/>
    <n v="9.5"/>
    <n v="69"/>
    <s v="Low"/>
    <n v="1.651"/>
    <x v="0"/>
    <s v=""/>
    <n v="4.62"/>
    <n v="24"/>
    <n v="2.17"/>
    <n v="2.8"/>
    <s v="Thursday"/>
    <s v="5-10 min"/>
    <n v="1"/>
    <s v="Above 1.2"/>
  </r>
  <r>
    <s v="RF001597"/>
    <d v="2026-01-15T06:53:00"/>
    <d v="2026-01-15T00:00:00"/>
    <n v="6"/>
    <x v="0"/>
    <x v="0"/>
    <n v="0.7"/>
    <n v="53.47"/>
    <n v="50.81"/>
    <n v="1"/>
    <n v="2"/>
    <n v="1.8"/>
    <n v="135"/>
    <s v="Low"/>
    <n v="1.3049999999999999"/>
    <x v="0"/>
    <s v=""/>
    <n v="4.67"/>
    <n v="2"/>
    <n v="-2.66"/>
    <n v="-0.2"/>
    <s v="Thursday"/>
    <s v="0-5 min"/>
    <n v="1"/>
    <s v="Above 1.2"/>
  </r>
  <r>
    <s v="RF001598"/>
    <d v="2026-01-15T07:12:00"/>
    <d v="2026-01-15T00:00:00"/>
    <n v="7"/>
    <x v="0"/>
    <x v="1"/>
    <n v="6.7"/>
    <n v="144.54"/>
    <m/>
    <n v="1.1000000000000001"/>
    <n v="5.6"/>
    <n v="11.2"/>
    <n v="125"/>
    <s v="Medium"/>
    <n v="0.94599999999999995"/>
    <x v="2"/>
    <s v="Fare too high"/>
    <n v="4.6100000000000003"/>
    <n v="0"/>
    <m/>
    <n v="5.6"/>
    <s v="Thursday"/>
    <s v="5-10 min"/>
    <n v="0"/>
    <s v="Between 0.8-1.0"/>
  </r>
  <r>
    <s v="RF001599"/>
    <d v="2026-01-15T07:23:00"/>
    <d v="2026-01-15T00:00:00"/>
    <n v="7"/>
    <x v="0"/>
    <x v="0"/>
    <n v="12.9"/>
    <n v="249.6"/>
    <n v="257.22000000000003"/>
    <n v="1"/>
    <n v="3.4"/>
    <n v="2.2000000000000002"/>
    <n v="133"/>
    <s v="Medium"/>
    <n v="1.214"/>
    <x v="0"/>
    <s v=""/>
    <n v="4.7699999999999996"/>
    <n v="1"/>
    <n v="7.62"/>
    <n v="-1.2"/>
    <s v="Thursday"/>
    <s v="0-5 min"/>
    <n v="1"/>
    <s v="Above 1.2"/>
  </r>
  <r>
    <s v="RF001600"/>
    <d v="2026-01-15T07:29:00"/>
    <d v="2026-01-15T00:00:00"/>
    <n v="7"/>
    <x v="3"/>
    <x v="0"/>
    <n v="2.5"/>
    <n v="82.9"/>
    <n v="79.77"/>
    <n v="1.1000000000000001"/>
    <n v="6.4"/>
    <n v="2.2999999999999998"/>
    <n v="58"/>
    <s v="Low"/>
    <n v="1.085"/>
    <x v="0"/>
    <s v=""/>
    <n v="4.59"/>
    <n v="8"/>
    <n v="-3.13"/>
    <n v="-4.0999999999999996"/>
    <s v="Thursday"/>
    <s v="5-10 min"/>
    <n v="1"/>
    <s v="Between 1.0-1.2"/>
  </r>
  <r>
    <s v="RF001601"/>
    <d v="2026-01-15T07:35:00"/>
    <d v="2026-01-15T00:00:00"/>
    <n v="7"/>
    <x v="0"/>
    <x v="0"/>
    <n v="9.1"/>
    <n v="176.4"/>
    <n v="178.22"/>
    <n v="1"/>
    <n v="3.6"/>
    <n v="1"/>
    <n v="128"/>
    <s v="Low"/>
    <n v="1.2529999999999999"/>
    <x v="0"/>
    <s v=""/>
    <n v="4.5199999999999996"/>
    <n v="13"/>
    <n v="1.82"/>
    <n v="-2.6"/>
    <s v="Thursday"/>
    <s v="0-5 min"/>
    <n v="1"/>
    <s v="Above 1.2"/>
  </r>
  <r>
    <s v="RF001602"/>
    <d v="2026-01-15T08:30:00"/>
    <d v="2026-01-15T00:00:00"/>
    <n v="8"/>
    <x v="0"/>
    <x v="1"/>
    <n v="3.9"/>
    <n v="121.25"/>
    <n v="131.47"/>
    <n v="1.1000000000000001"/>
    <n v="5.4"/>
    <n v="7.7"/>
    <n v="139"/>
    <s v="Medium"/>
    <n v="1.1000000000000001"/>
    <x v="0"/>
    <s v=""/>
    <n v="5"/>
    <n v="0"/>
    <n v="10.220000000000001"/>
    <n v="2.2999999999999998"/>
    <s v="Thursday"/>
    <s v="5-10 min"/>
    <n v="1"/>
    <s v="Between 1.0-1.2"/>
  </r>
  <r>
    <s v="RF001603"/>
    <d v="2026-01-15T08:56:00"/>
    <d v="2026-01-15T00:00:00"/>
    <n v="8"/>
    <x v="0"/>
    <x v="1"/>
    <n v="1.2"/>
    <n v="62.98"/>
    <m/>
    <n v="1"/>
    <n v="4.5999999999999996"/>
    <n v="5.2"/>
    <n v="116"/>
    <s v="Medium"/>
    <n v="1.02"/>
    <x v="1"/>
    <s v="Driver unavailable"/>
    <n v="4.83"/>
    <n v="0"/>
    <m/>
    <n v="0.6"/>
    <s v="Thursday"/>
    <s v="0-5 min"/>
    <n v="0"/>
    <s v="Between 1.0-1.2"/>
  </r>
  <r>
    <s v="RF001604"/>
    <d v="2026-01-15T09:02:00"/>
    <d v="2026-01-15T00:00:00"/>
    <n v="9"/>
    <x v="0"/>
    <x v="1"/>
    <n v="3.8"/>
    <n v="108.65"/>
    <n v="108.75"/>
    <n v="1.2"/>
    <n v="7.3"/>
    <n v="8.3000000000000007"/>
    <n v="112"/>
    <s v="High"/>
    <n v="0.73"/>
    <x v="0"/>
    <s v=""/>
    <n v="4.51"/>
    <n v="0"/>
    <n v="0.1"/>
    <n v="1"/>
    <s v="Thursday"/>
    <s v="5-10 min"/>
    <n v="1"/>
    <s v="Below 0.8"/>
  </r>
  <r>
    <s v="RF001605"/>
    <d v="2026-01-15T09:37:00"/>
    <d v="2026-01-15T00:00:00"/>
    <n v="9"/>
    <x v="2"/>
    <x v="0"/>
    <n v="2.7"/>
    <n v="93.34"/>
    <m/>
    <n v="1.1000000000000001"/>
    <n v="6.4"/>
    <n v="9.3000000000000007"/>
    <n v="107"/>
    <s v="Medium"/>
    <n v="0.91500000000000004"/>
    <x v="2"/>
    <s v="ETA too high"/>
    <n v="4.4800000000000004"/>
    <n v="9"/>
    <m/>
    <n v="2.9"/>
    <s v="Thursday"/>
    <s v="5-10 min"/>
    <n v="0"/>
    <s v="Between 0.8-1.0"/>
  </r>
  <r>
    <s v="RF001606"/>
    <d v="2026-01-15T09:51:00"/>
    <d v="2026-01-15T00:00:00"/>
    <n v="9"/>
    <x v="0"/>
    <x v="1"/>
    <n v="11"/>
    <n v="197.79"/>
    <m/>
    <n v="1.1000000000000001"/>
    <n v="8"/>
    <n v="5.4"/>
    <n v="104"/>
    <s v="High"/>
    <n v="0.66"/>
    <x v="2"/>
    <s v="Fare too high"/>
    <n v="4.26"/>
    <n v="0"/>
    <m/>
    <n v="-2.6"/>
    <s v="Thursday"/>
    <s v="5-10 min"/>
    <n v="0"/>
    <s v="Below 0.8"/>
  </r>
  <r>
    <s v="RF001607"/>
    <d v="2026-01-15T10:16:00"/>
    <d v="2026-01-15T00:00:00"/>
    <n v="10"/>
    <x v="2"/>
    <x v="0"/>
    <n v="20.399999999999999"/>
    <n v="355.29"/>
    <n v="357.03"/>
    <n v="1"/>
    <n v="5.6"/>
    <n v="4.4000000000000004"/>
    <n v="93"/>
    <s v="Medium"/>
    <n v="0.90100000000000002"/>
    <x v="0"/>
    <s v=""/>
    <n v="4.53"/>
    <n v="9"/>
    <n v="1.74"/>
    <n v="-1.2"/>
    <s v="Thursday"/>
    <s v="5-10 min"/>
    <n v="1"/>
    <s v="Between 0.8-1.0"/>
  </r>
  <r>
    <s v="RF001608"/>
    <d v="2026-01-15T10:18:00"/>
    <d v="2026-01-15T00:00:00"/>
    <n v="10"/>
    <x v="0"/>
    <x v="0"/>
    <n v="4.0999999999999996"/>
    <n v="132.08000000000001"/>
    <n v="134.94"/>
    <n v="1.2"/>
    <n v="5.6"/>
    <n v="5.3"/>
    <n v="113"/>
    <s v="High"/>
    <n v="0.76100000000000001"/>
    <x v="0"/>
    <s v=""/>
    <n v="4.47"/>
    <n v="14"/>
    <n v="2.86"/>
    <n v="-0.3"/>
    <s v="Thursday"/>
    <s v="5-10 min"/>
    <n v="1"/>
    <s v="Below 0.8"/>
  </r>
  <r>
    <s v="RF001609"/>
    <d v="2026-01-15T10:19:00"/>
    <d v="2026-01-15T00:00:00"/>
    <n v="10"/>
    <x v="0"/>
    <x v="1"/>
    <n v="3.9"/>
    <n v="116.42"/>
    <n v="114.16"/>
    <n v="1.2"/>
    <n v="8.1999999999999993"/>
    <n v="9.6"/>
    <n v="94"/>
    <s v="High"/>
    <n v="0.63"/>
    <x v="0"/>
    <s v=""/>
    <n v="4.71"/>
    <n v="0"/>
    <n v="-2.2599999999999998"/>
    <n v="1.4"/>
    <s v="Thursday"/>
    <s v="5-10 min"/>
    <n v="1"/>
    <s v="Below 0.8"/>
  </r>
  <r>
    <s v="RF001610"/>
    <d v="2026-01-15T10:26:00"/>
    <d v="2026-01-15T00:00:00"/>
    <n v="10"/>
    <x v="0"/>
    <x v="0"/>
    <n v="0.9"/>
    <n v="67.69"/>
    <n v="67.97"/>
    <n v="1.2"/>
    <n v="4.2"/>
    <n v="2.5"/>
    <n v="117"/>
    <s v="Medium"/>
    <n v="0.81599999999999995"/>
    <x v="0"/>
    <s v=""/>
    <n v="4.67"/>
    <n v="8"/>
    <n v="0.28000000000000003"/>
    <n v="-1.7"/>
    <s v="Thursday"/>
    <s v="0-5 min"/>
    <n v="1"/>
    <s v="Between 0.8-1.0"/>
  </r>
  <r>
    <s v="RF001611"/>
    <d v="2026-01-15T10:27:00"/>
    <d v="2026-01-15T00:00:00"/>
    <n v="10"/>
    <x v="2"/>
    <x v="0"/>
    <n v="10.4"/>
    <n v="240.56"/>
    <n v="253.94"/>
    <n v="1.2"/>
    <n v="6.6"/>
    <n v="6.1"/>
    <n v="109"/>
    <s v="Medium"/>
    <n v="0.92400000000000004"/>
    <x v="0"/>
    <s v=""/>
    <n v="4.45"/>
    <n v="2"/>
    <n v="13.38"/>
    <n v="-0.5"/>
    <s v="Thursday"/>
    <s v="5-10 min"/>
    <n v="1"/>
    <s v="Between 0.8-1.0"/>
  </r>
  <r>
    <s v="RF001612"/>
    <d v="2026-01-15T10:52:00"/>
    <d v="2026-01-15T00:00:00"/>
    <n v="10"/>
    <x v="0"/>
    <x v="0"/>
    <n v="14.3"/>
    <n v="304.31"/>
    <m/>
    <n v="1.2"/>
    <n v="7.4"/>
    <n v="6.7"/>
    <n v="94"/>
    <s v="Medium"/>
    <n v="0.66100000000000003"/>
    <x v="2"/>
    <s v="Changed plans"/>
    <n v="4.88"/>
    <n v="29"/>
    <m/>
    <n v="-0.7"/>
    <s v="Thursday"/>
    <s v="5-10 min"/>
    <n v="0"/>
    <s v="Below 0.8"/>
  </r>
  <r>
    <s v="RF001613"/>
    <d v="2026-01-15T10:54:00"/>
    <d v="2026-01-15T00:00:00"/>
    <n v="10"/>
    <x v="1"/>
    <x v="1"/>
    <n v="8.1"/>
    <n v="175.72"/>
    <n v="182.73"/>
    <n v="1"/>
    <n v="2"/>
    <n v="1"/>
    <n v="88"/>
    <s v="Low"/>
    <n v="1.1180000000000001"/>
    <x v="0"/>
    <s v=""/>
    <n v="4.45"/>
    <n v="0"/>
    <n v="7.01"/>
    <n v="-1"/>
    <s v="Thursday"/>
    <s v="0-5 min"/>
    <n v="1"/>
    <s v="Between 1.0-1.2"/>
  </r>
  <r>
    <s v="RF001614"/>
    <d v="2026-01-15T10:56:00"/>
    <d v="2026-01-15T00:00:00"/>
    <n v="10"/>
    <x v="0"/>
    <x v="0"/>
    <n v="3.7"/>
    <n v="100.89"/>
    <m/>
    <n v="1"/>
    <n v="6.3"/>
    <n v="5.6"/>
    <n v="110"/>
    <s v="Medium"/>
    <n v="0.89700000000000002"/>
    <x v="1"/>
    <s v="Driver unavailable"/>
    <n v="4.87"/>
    <n v="4"/>
    <m/>
    <n v="-0.7"/>
    <s v="Thursday"/>
    <s v="5-10 min"/>
    <n v="0"/>
    <s v="Between 0.8-1.0"/>
  </r>
  <r>
    <s v="RF001615"/>
    <d v="2026-01-15T11:05:00"/>
    <d v="2026-01-15T00:00:00"/>
    <n v="11"/>
    <x v="4"/>
    <x v="0"/>
    <n v="6.9"/>
    <n v="149.69"/>
    <n v="155.36000000000001"/>
    <n v="1"/>
    <n v="8.3000000000000007"/>
    <n v="10.3"/>
    <n v="65"/>
    <s v="Low"/>
    <n v="1.61"/>
    <x v="0"/>
    <s v=""/>
    <n v="4.53"/>
    <n v="2"/>
    <n v="5.67"/>
    <n v="2"/>
    <s v="Thursday"/>
    <s v="5-10 min"/>
    <n v="1"/>
    <s v="Above 1.2"/>
  </r>
  <r>
    <s v="RF001616"/>
    <d v="2026-01-15T11:17:00"/>
    <d v="2026-01-15T00:00:00"/>
    <n v="11"/>
    <x v="0"/>
    <x v="0"/>
    <n v="10.1"/>
    <n v="206.52"/>
    <n v="210.35"/>
    <n v="1.2"/>
    <n v="4.5999999999999996"/>
    <n v="1.9"/>
    <n v="134"/>
    <s v="Medium"/>
    <n v="1.115"/>
    <x v="0"/>
    <s v=""/>
    <n v="4.9000000000000004"/>
    <n v="11"/>
    <n v="3.83"/>
    <n v="-2.7"/>
    <s v="Thursday"/>
    <s v="0-5 min"/>
    <n v="1"/>
    <s v="Between 1.0-1.2"/>
  </r>
  <r>
    <s v="RF001617"/>
    <d v="2026-01-15T11:38:00"/>
    <d v="2026-01-15T00:00:00"/>
    <n v="11"/>
    <x v="3"/>
    <x v="0"/>
    <n v="5.0999999999999996"/>
    <n v="107.04"/>
    <m/>
    <n v="1"/>
    <n v="5.0999999999999996"/>
    <n v="1.5"/>
    <n v="69"/>
    <s v="Low"/>
    <n v="1.4550000000000001"/>
    <x v="1"/>
    <s v="Driver unavailable"/>
    <n v="4.57"/>
    <n v="29"/>
    <m/>
    <n v="-3.6"/>
    <s v="Thursday"/>
    <s v="5-10 min"/>
    <n v="0"/>
    <s v="Above 1.2"/>
  </r>
  <r>
    <s v="RF001618"/>
    <d v="2026-01-15T11:44:00"/>
    <d v="2026-01-15T00:00:00"/>
    <n v="11"/>
    <x v="2"/>
    <x v="0"/>
    <n v="8.6"/>
    <n v="189.53"/>
    <n v="182.71"/>
    <n v="1.1000000000000001"/>
    <n v="4"/>
    <n v="3.8"/>
    <n v="121"/>
    <s v="Medium"/>
    <n v="0.94"/>
    <x v="0"/>
    <s v=""/>
    <n v="4.57"/>
    <n v="3"/>
    <n v="-6.82"/>
    <n v="-0.2"/>
    <s v="Thursday"/>
    <s v="0-5 min"/>
    <n v="1"/>
    <s v="Between 0.8-1.0"/>
  </r>
  <r>
    <s v="RF001619"/>
    <d v="2026-01-15T11:48:00"/>
    <d v="2026-01-15T00:00:00"/>
    <n v="11"/>
    <x v="0"/>
    <x v="0"/>
    <n v="4.2"/>
    <n v="123"/>
    <n v="128.66"/>
    <n v="1.1000000000000001"/>
    <n v="10"/>
    <n v="8.6999999999999993"/>
    <n v="114"/>
    <s v="Medium"/>
    <n v="0.96"/>
    <x v="0"/>
    <s v=""/>
    <n v="4.97"/>
    <n v="5"/>
    <n v="5.66"/>
    <n v="-1.3"/>
    <s v="Thursday"/>
    <s v="5-10 min"/>
    <n v="1"/>
    <s v="Between 0.8-1.0"/>
  </r>
  <r>
    <s v="RF001620"/>
    <d v="2026-01-15T11:51:00"/>
    <d v="2026-01-15T00:00:00"/>
    <n v="11"/>
    <x v="0"/>
    <x v="0"/>
    <n v="1.8"/>
    <n v="71.44"/>
    <n v="73"/>
    <n v="1"/>
    <n v="9.5"/>
    <n v="4.5999999999999996"/>
    <n v="122"/>
    <s v="Medium"/>
    <n v="1.048"/>
    <x v="0"/>
    <s v=""/>
    <n v="4.49"/>
    <n v="3"/>
    <n v="1.56"/>
    <n v="-4.9000000000000004"/>
    <s v="Thursday"/>
    <s v="5-10 min"/>
    <n v="1"/>
    <s v="Between 1.0-1.2"/>
  </r>
  <r>
    <s v="RF001621"/>
    <d v="2026-01-15T12:16:00"/>
    <d v="2026-01-15T00:00:00"/>
    <n v="12"/>
    <x v="2"/>
    <x v="0"/>
    <n v="9.8000000000000007"/>
    <n v="202.88"/>
    <n v="195.92"/>
    <n v="1.1000000000000001"/>
    <n v="8.1"/>
    <n v="3.1"/>
    <n v="109"/>
    <s v="Low"/>
    <n v="1.1859999999999999"/>
    <x v="0"/>
    <s v=""/>
    <n v="4.95"/>
    <n v="35"/>
    <n v="-6.96"/>
    <n v="-5"/>
    <s v="Thursday"/>
    <s v="5-10 min"/>
    <n v="1"/>
    <s v="Between 1.0-1.2"/>
  </r>
  <r>
    <s v="RF001622"/>
    <d v="2026-01-15T12:18:00"/>
    <d v="2026-01-15T00:00:00"/>
    <n v="12"/>
    <x v="0"/>
    <x v="0"/>
    <n v="6.3"/>
    <n v="146.6"/>
    <m/>
    <n v="1"/>
    <n v="9.1"/>
    <n v="12.7"/>
    <n v="111"/>
    <s v="Medium"/>
    <n v="0.95899999999999996"/>
    <x v="2"/>
    <s v="Pickup issue"/>
    <n v="4.66"/>
    <n v="1"/>
    <m/>
    <n v="3.6"/>
    <s v="Thursday"/>
    <s v="5-10 min"/>
    <n v="0"/>
    <s v="Between 0.8-1.0"/>
  </r>
  <r>
    <s v="RF001623"/>
    <d v="2026-01-15T12:20:00"/>
    <d v="2026-01-15T00:00:00"/>
    <n v="12"/>
    <x v="0"/>
    <x v="0"/>
    <n v="6.9"/>
    <n v="174.71"/>
    <m/>
    <n v="1.1000000000000001"/>
    <n v="2.8"/>
    <m/>
    <n v="124"/>
    <s v="Medium"/>
    <n v="0.99199999999999999"/>
    <x v="3"/>
    <s v="No driver available"/>
    <n v="4.55"/>
    <n v="27"/>
    <m/>
    <m/>
    <s v="Thursday"/>
    <s v="0-5 min"/>
    <n v="0"/>
    <s v="Between 0.8-1.0"/>
  </r>
  <r>
    <s v="RF001624"/>
    <d v="2026-01-15T12:23:00"/>
    <d v="2026-01-15T00:00:00"/>
    <n v="12"/>
    <x v="3"/>
    <x v="0"/>
    <n v="10.7"/>
    <n v="223.82"/>
    <n v="208.27"/>
    <n v="1.1000000000000001"/>
    <n v="2"/>
    <n v="5.3"/>
    <n v="66"/>
    <s v="Low"/>
    <n v="1.6719999999999999"/>
    <x v="0"/>
    <s v=""/>
    <n v="4.74"/>
    <n v="5"/>
    <n v="-15.55"/>
    <n v="3.3"/>
    <s v="Thursday"/>
    <s v="0-5 min"/>
    <n v="1"/>
    <s v="Above 1.2"/>
  </r>
  <r>
    <s v="RF001625"/>
    <d v="2026-01-15T12:50:00"/>
    <d v="2026-01-15T00:00:00"/>
    <n v="12"/>
    <x v="0"/>
    <x v="1"/>
    <n v="2.8"/>
    <n v="87"/>
    <n v="87.7"/>
    <n v="1.1000000000000001"/>
    <n v="12"/>
    <n v="14.8"/>
    <n v="120"/>
    <s v="High"/>
    <n v="0.80800000000000005"/>
    <x v="0"/>
    <s v=""/>
    <n v="4.8099999999999996"/>
    <n v="0"/>
    <n v="0.7"/>
    <n v="2.8"/>
    <s v="Thursday"/>
    <s v="10-15 min"/>
    <n v="1"/>
    <s v="Between 0.8-1.0"/>
  </r>
  <r>
    <s v="RF001626"/>
    <d v="2026-01-15T12:56:00"/>
    <d v="2026-01-15T00:00:00"/>
    <n v="12"/>
    <x v="4"/>
    <x v="0"/>
    <n v="3.9"/>
    <n v="106.22"/>
    <m/>
    <n v="1.1000000000000001"/>
    <n v="4.0999999999999996"/>
    <n v="9.8000000000000007"/>
    <n v="58"/>
    <s v="Low"/>
    <n v="1.599"/>
    <x v="2"/>
    <s v="Fare too high"/>
    <n v="4.5"/>
    <n v="5"/>
    <m/>
    <n v="5.7"/>
    <s v="Thursday"/>
    <s v="0-5 min"/>
    <n v="0"/>
    <s v="Above 1.2"/>
  </r>
  <r>
    <s v="RF001627"/>
    <d v="2026-01-15T13:00:00"/>
    <d v="2026-01-15T00:00:00"/>
    <n v="13"/>
    <x v="1"/>
    <x v="1"/>
    <n v="14.2"/>
    <n v="263.76"/>
    <n v="264.33"/>
    <n v="1.1000000000000001"/>
    <n v="2.5"/>
    <n v="4"/>
    <n v="95"/>
    <s v="Medium"/>
    <n v="1.177"/>
    <x v="0"/>
    <s v=""/>
    <n v="4.71"/>
    <n v="0"/>
    <n v="0.56999999999999995"/>
    <n v="1.5"/>
    <s v="Thursday"/>
    <s v="0-5 min"/>
    <n v="1"/>
    <s v="Between 1.0-1.2"/>
  </r>
  <r>
    <s v="RF001628"/>
    <d v="2026-01-15T13:27:00"/>
    <d v="2026-01-15T00:00:00"/>
    <n v="13"/>
    <x v="1"/>
    <x v="0"/>
    <n v="6.7"/>
    <n v="135.74"/>
    <n v="139.35"/>
    <n v="1"/>
    <n v="5.3"/>
    <n v="4.0999999999999996"/>
    <n v="102"/>
    <s v="Low"/>
    <n v="1.4430000000000001"/>
    <x v="0"/>
    <s v=""/>
    <n v="4.78"/>
    <n v="4"/>
    <n v="3.61"/>
    <n v="-1.2"/>
    <s v="Thursday"/>
    <s v="5-10 min"/>
    <n v="1"/>
    <s v="Above 1.2"/>
  </r>
  <r>
    <s v="RF001629"/>
    <d v="2026-01-15T13:38:00"/>
    <d v="2026-01-15T00:00:00"/>
    <n v="13"/>
    <x v="0"/>
    <x v="1"/>
    <n v="10.1"/>
    <n v="256.06"/>
    <n v="247.05"/>
    <n v="1.2"/>
    <n v="2.6"/>
    <n v="5.4"/>
    <n v="116"/>
    <s v="Medium"/>
    <n v="0.91400000000000003"/>
    <x v="0"/>
    <s v=""/>
    <n v="4.5"/>
    <n v="0"/>
    <n v="-9.01"/>
    <n v="2.8"/>
    <s v="Thursday"/>
    <s v="0-5 min"/>
    <n v="1"/>
    <s v="Between 0.8-1.0"/>
  </r>
  <r>
    <s v="RF001630"/>
    <d v="2026-01-15T13:47:00"/>
    <d v="2026-01-15T00:00:00"/>
    <n v="13"/>
    <x v="2"/>
    <x v="1"/>
    <n v="5.8"/>
    <n v="140.07"/>
    <n v="149.30000000000001"/>
    <n v="1"/>
    <n v="4.8"/>
    <n v="1"/>
    <n v="99"/>
    <s v="Low"/>
    <n v="1.101"/>
    <x v="0"/>
    <s v=""/>
    <n v="4.87"/>
    <n v="0"/>
    <n v="9.23"/>
    <n v="-3.8"/>
    <s v="Thursday"/>
    <s v="0-5 min"/>
    <n v="1"/>
    <s v="Between 1.0-1.2"/>
  </r>
  <r>
    <s v="RF001631"/>
    <d v="2026-01-15T14:07:00"/>
    <d v="2026-01-15T00:00:00"/>
    <n v="14"/>
    <x v="1"/>
    <x v="1"/>
    <n v="8.4"/>
    <n v="174.81"/>
    <n v="156.71"/>
    <n v="1"/>
    <n v="2.6"/>
    <n v="6.1"/>
    <n v="99"/>
    <s v="Low"/>
    <n v="1.5529999999999999"/>
    <x v="0"/>
    <s v=""/>
    <n v="4.87"/>
    <n v="0"/>
    <n v="-18.100000000000001"/>
    <n v="3.5"/>
    <s v="Thursday"/>
    <s v="0-5 min"/>
    <n v="1"/>
    <s v="Above 1.2"/>
  </r>
  <r>
    <s v="RF001632"/>
    <d v="2026-01-15T14:18:00"/>
    <d v="2026-01-15T00:00:00"/>
    <n v="14"/>
    <x v="0"/>
    <x v="1"/>
    <n v="8.6999999999999993"/>
    <n v="180.83"/>
    <n v="170.93"/>
    <n v="1.1000000000000001"/>
    <n v="6.4"/>
    <n v="12.7"/>
    <n v="131"/>
    <s v="Medium"/>
    <n v="1.0389999999999999"/>
    <x v="0"/>
    <s v=""/>
    <n v="4.78"/>
    <n v="0"/>
    <n v="-9.9"/>
    <n v="6.3"/>
    <s v="Thursday"/>
    <s v="5-10 min"/>
    <n v="1"/>
    <s v="Between 1.0-1.2"/>
  </r>
  <r>
    <s v="RF001633"/>
    <d v="2026-01-15T14:32:00"/>
    <d v="2026-01-15T00:00:00"/>
    <n v="14"/>
    <x v="4"/>
    <x v="1"/>
    <n v="3.4"/>
    <n v="91.59"/>
    <n v="94.14"/>
    <n v="1.1000000000000001"/>
    <n v="2.5"/>
    <n v="1"/>
    <n v="60"/>
    <s v="Low"/>
    <n v="1.901"/>
    <x v="0"/>
    <s v=""/>
    <n v="4.78"/>
    <n v="0"/>
    <n v="2.5499999999999998"/>
    <n v="-1.5"/>
    <s v="Thursday"/>
    <s v="0-5 min"/>
    <n v="1"/>
    <s v="Above 1.2"/>
  </r>
  <r>
    <s v="RF001634"/>
    <d v="2026-01-15T14:41:00"/>
    <d v="2026-01-15T00:00:00"/>
    <n v="14"/>
    <x v="1"/>
    <x v="1"/>
    <n v="21.3"/>
    <n v="310.74"/>
    <n v="312.70999999999998"/>
    <n v="1"/>
    <n v="2"/>
    <n v="2"/>
    <n v="83"/>
    <s v="Low"/>
    <n v="1.111"/>
    <x v="0"/>
    <s v=""/>
    <n v="4.74"/>
    <n v="0"/>
    <n v="1.97"/>
    <n v="0"/>
    <s v="Thursday"/>
    <s v="0-5 min"/>
    <n v="1"/>
    <s v="Between 1.0-1.2"/>
  </r>
  <r>
    <s v="RF001635"/>
    <d v="2026-01-15T14:48:00"/>
    <d v="2026-01-15T00:00:00"/>
    <n v="14"/>
    <x v="2"/>
    <x v="0"/>
    <n v="6.9"/>
    <n v="127.31"/>
    <n v="119.59"/>
    <n v="1"/>
    <n v="2.4"/>
    <n v="3.5"/>
    <n v="109"/>
    <s v="Medium"/>
    <n v="1.008"/>
    <x v="0"/>
    <s v=""/>
    <n v="4.5999999999999996"/>
    <n v="34"/>
    <n v="-7.72"/>
    <n v="1.1000000000000001"/>
    <s v="Thursday"/>
    <s v="0-5 min"/>
    <n v="1"/>
    <s v="Between 1.0-1.2"/>
  </r>
  <r>
    <s v="RF001636"/>
    <d v="2026-01-15T14:58:00"/>
    <d v="2026-01-15T00:00:00"/>
    <n v="14"/>
    <x v="0"/>
    <x v="0"/>
    <n v="1.4"/>
    <n v="60.02"/>
    <n v="62.49"/>
    <n v="1"/>
    <n v="5"/>
    <n v="4.5999999999999996"/>
    <n v="124"/>
    <s v="Medium"/>
    <n v="1.0900000000000001"/>
    <x v="0"/>
    <s v=""/>
    <n v="4.75"/>
    <n v="4"/>
    <n v="2.4700000000000002"/>
    <n v="-0.4"/>
    <s v="Thursday"/>
    <s v="0-5 min"/>
    <n v="1"/>
    <s v="Between 1.0-1.2"/>
  </r>
  <r>
    <s v="RF001637"/>
    <d v="2026-01-15T15:08:00"/>
    <d v="2026-01-15T00:00:00"/>
    <n v="15"/>
    <x v="0"/>
    <x v="0"/>
    <n v="1.7"/>
    <n v="75.900000000000006"/>
    <n v="72.89"/>
    <n v="1.1000000000000001"/>
    <n v="3.7"/>
    <n v="4.0999999999999996"/>
    <n v="104"/>
    <s v="Medium"/>
    <n v="0.90600000000000003"/>
    <x v="0"/>
    <s v=""/>
    <n v="5"/>
    <n v="19"/>
    <n v="-3.01"/>
    <n v="0.4"/>
    <s v="Thursday"/>
    <s v="0-5 min"/>
    <n v="1"/>
    <s v="Between 0.8-1.0"/>
  </r>
  <r>
    <s v="RF001638"/>
    <d v="2026-01-15T15:30:00"/>
    <d v="2026-01-15T00:00:00"/>
    <n v="15"/>
    <x v="2"/>
    <x v="0"/>
    <n v="4"/>
    <n v="92.81"/>
    <n v="94.82"/>
    <n v="1"/>
    <n v="6.3"/>
    <n v="4.7"/>
    <n v="98"/>
    <s v="Low"/>
    <n v="1.0820000000000001"/>
    <x v="0"/>
    <s v=""/>
    <n v="4.13"/>
    <n v="12"/>
    <n v="2.0099999999999998"/>
    <n v="-1.6"/>
    <s v="Thursday"/>
    <s v="5-10 min"/>
    <n v="1"/>
    <s v="Between 1.0-1.2"/>
  </r>
  <r>
    <s v="RF001639"/>
    <d v="2026-01-15T15:31:00"/>
    <d v="2026-01-15T00:00:00"/>
    <n v="15"/>
    <x v="2"/>
    <x v="1"/>
    <n v="1.1000000000000001"/>
    <n v="53.2"/>
    <n v="48.19"/>
    <n v="1"/>
    <n v="5"/>
    <n v="3.9"/>
    <n v="105"/>
    <s v="Medium"/>
    <n v="0.92100000000000004"/>
    <x v="0"/>
    <s v=""/>
    <n v="4.5199999999999996"/>
    <n v="0"/>
    <n v="-5.01"/>
    <n v="-1.1000000000000001"/>
    <s v="Thursday"/>
    <s v="0-5 min"/>
    <n v="1"/>
    <s v="Between 0.8-1.0"/>
  </r>
  <r>
    <s v="RF001640"/>
    <d v="2026-01-15T15:32:00"/>
    <d v="2026-01-15T00:00:00"/>
    <n v="15"/>
    <x v="3"/>
    <x v="0"/>
    <n v="12.9"/>
    <n v="289.45"/>
    <n v="273.69"/>
    <n v="1.1000000000000001"/>
    <n v="5.8"/>
    <n v="15.3"/>
    <n v="70"/>
    <s v="Low"/>
    <n v="1.8680000000000001"/>
    <x v="0"/>
    <s v=""/>
    <n v="4.5599999999999996"/>
    <n v="11"/>
    <n v="-15.76"/>
    <n v="9.5"/>
    <s v="Thursday"/>
    <s v="5-10 min"/>
    <n v="1"/>
    <s v="Above 1.2"/>
  </r>
  <r>
    <s v="RF001641"/>
    <d v="2026-01-15T15:46:00"/>
    <d v="2026-01-15T00:00:00"/>
    <n v="15"/>
    <x v="0"/>
    <x v="0"/>
    <n v="3.5"/>
    <n v="108.08"/>
    <n v="111.61"/>
    <n v="1.1000000000000001"/>
    <n v="2.5"/>
    <n v="3.7"/>
    <n v="119"/>
    <s v="Medium"/>
    <n v="1.022"/>
    <x v="0"/>
    <s v=""/>
    <n v="4.53"/>
    <n v="9"/>
    <n v="3.53"/>
    <n v="1.2"/>
    <s v="Thursday"/>
    <s v="0-5 min"/>
    <n v="1"/>
    <s v="Between 1.0-1.2"/>
  </r>
  <r>
    <s v="RF001642"/>
    <d v="2026-01-15T15:48:00"/>
    <d v="2026-01-15T00:00:00"/>
    <n v="15"/>
    <x v="2"/>
    <x v="0"/>
    <n v="2.2000000000000002"/>
    <n v="73.13"/>
    <n v="78.12"/>
    <n v="1"/>
    <n v="4.3"/>
    <n v="1"/>
    <n v="100"/>
    <s v="Medium"/>
    <n v="0.97399999999999998"/>
    <x v="0"/>
    <s v=""/>
    <n v="4.49"/>
    <n v="2"/>
    <n v="4.99"/>
    <n v="-3.3"/>
    <s v="Thursday"/>
    <s v="0-5 min"/>
    <n v="1"/>
    <s v="Between 0.8-1.0"/>
  </r>
  <r>
    <s v="RF001643"/>
    <d v="2026-01-15T16:27:00"/>
    <d v="2026-01-15T00:00:00"/>
    <n v="16"/>
    <x v="0"/>
    <x v="0"/>
    <n v="7.2"/>
    <n v="182.04"/>
    <m/>
    <n v="1.2"/>
    <n v="6.1"/>
    <n v="5.2"/>
    <n v="107"/>
    <s v="Medium"/>
    <n v="0.80800000000000005"/>
    <x v="2"/>
    <s v="Pickup issue"/>
    <n v="4.75"/>
    <n v="4"/>
    <m/>
    <n v="-0.9"/>
    <s v="Thursday"/>
    <s v="5-10 min"/>
    <n v="0"/>
    <s v="Between 0.8-1.0"/>
  </r>
  <r>
    <s v="RF001644"/>
    <d v="2026-01-15T16:31:00"/>
    <d v="2026-01-15T00:00:00"/>
    <n v="16"/>
    <x v="3"/>
    <x v="0"/>
    <n v="8.5"/>
    <n v="184.94"/>
    <n v="185.76"/>
    <n v="1"/>
    <n v="3.1"/>
    <n v="2.6"/>
    <n v="55"/>
    <s v="Low"/>
    <n v="1.0389999999999999"/>
    <x v="0"/>
    <s v=""/>
    <n v="4.96"/>
    <n v="3"/>
    <n v="0.82"/>
    <n v="-0.5"/>
    <s v="Thursday"/>
    <s v="0-5 min"/>
    <n v="1"/>
    <s v="Between 1.0-1.2"/>
  </r>
  <r>
    <s v="RF001645"/>
    <d v="2026-01-15T16:43:00"/>
    <d v="2026-01-15T00:00:00"/>
    <n v="16"/>
    <x v="1"/>
    <x v="0"/>
    <n v="4.3"/>
    <n v="117.68"/>
    <n v="111.54"/>
    <n v="1.1000000000000001"/>
    <n v="3.9"/>
    <n v="9.6"/>
    <n v="80"/>
    <s v="Medium"/>
    <n v="0.98299999999999998"/>
    <x v="0"/>
    <s v=""/>
    <n v="4.6500000000000004"/>
    <n v="6"/>
    <n v="-6.14"/>
    <n v="5.7"/>
    <s v="Thursday"/>
    <s v="0-5 min"/>
    <n v="1"/>
    <s v="Between 0.8-1.0"/>
  </r>
  <r>
    <s v="RF001646"/>
    <d v="2026-01-15T16:47:00"/>
    <d v="2026-01-15T00:00:00"/>
    <n v="16"/>
    <x v="0"/>
    <x v="0"/>
    <n v="8.6"/>
    <n v="196.36"/>
    <n v="191.55"/>
    <n v="1.3"/>
    <n v="7.4"/>
    <n v="12.8"/>
    <n v="118"/>
    <s v="High"/>
    <n v="0.78600000000000003"/>
    <x v="0"/>
    <s v=""/>
    <n v="5"/>
    <n v="28"/>
    <n v="-4.8099999999999996"/>
    <n v="5.4"/>
    <s v="Thursday"/>
    <s v="5-10 min"/>
    <n v="1"/>
    <s v="Below 0.8"/>
  </r>
  <r>
    <s v="RF001647"/>
    <d v="2026-01-15T16:52:00"/>
    <d v="2026-01-15T00:00:00"/>
    <n v="16"/>
    <x v="0"/>
    <x v="0"/>
    <n v="10"/>
    <n v="255.41"/>
    <n v="246.67"/>
    <n v="1.3"/>
    <n v="2.9"/>
    <n v="4"/>
    <n v="88"/>
    <s v="Medium"/>
    <n v="0.71"/>
    <x v="0"/>
    <s v=""/>
    <n v="5"/>
    <n v="13"/>
    <n v="-8.74"/>
    <n v="1.1000000000000001"/>
    <s v="Thursday"/>
    <s v="0-5 min"/>
    <n v="1"/>
    <s v="Below 0.8"/>
  </r>
  <r>
    <s v="RF001648"/>
    <d v="2026-01-15T16:55:00"/>
    <d v="2026-01-15T00:00:00"/>
    <n v="16"/>
    <x v="0"/>
    <x v="0"/>
    <n v="4.2"/>
    <n v="113.89"/>
    <n v="110.9"/>
    <n v="1.1000000000000001"/>
    <n v="4.5999999999999996"/>
    <n v="2"/>
    <n v="125"/>
    <s v="Medium"/>
    <n v="0.93400000000000005"/>
    <x v="0"/>
    <s v=""/>
    <n v="4.8899999999999997"/>
    <n v="2"/>
    <n v="-2.99"/>
    <n v="-2.6"/>
    <s v="Thursday"/>
    <s v="0-5 min"/>
    <n v="1"/>
    <s v="Between 0.8-1.0"/>
  </r>
  <r>
    <s v="RF001649"/>
    <d v="2026-01-15T17:00:00"/>
    <d v="2026-01-15T00:00:00"/>
    <n v="17"/>
    <x v="4"/>
    <x v="0"/>
    <n v="2"/>
    <n v="70.989999999999995"/>
    <n v="67.19"/>
    <n v="1"/>
    <n v="5"/>
    <n v="6.4"/>
    <n v="61"/>
    <s v="Low"/>
    <n v="1.5589999999999999"/>
    <x v="0"/>
    <s v=""/>
    <n v="4.6399999999999997"/>
    <n v="6"/>
    <n v="-3.8"/>
    <n v="1.4"/>
    <s v="Thursday"/>
    <s v="0-5 min"/>
    <n v="1"/>
    <s v="Above 1.2"/>
  </r>
  <r>
    <s v="RF001650"/>
    <d v="2026-01-15T17:19:00"/>
    <d v="2026-01-15T00:00:00"/>
    <n v="17"/>
    <x v="3"/>
    <x v="0"/>
    <n v="3.8"/>
    <n v="113.66"/>
    <n v="116.66"/>
    <n v="1.2"/>
    <n v="3.5"/>
    <n v="1.7"/>
    <n v="56"/>
    <s v="Medium"/>
    <n v="0.83699999999999997"/>
    <x v="0"/>
    <s v=""/>
    <n v="4.45"/>
    <n v="9"/>
    <n v="3"/>
    <n v="-1.8"/>
    <s v="Thursday"/>
    <s v="0-5 min"/>
    <n v="1"/>
    <s v="Between 0.8-1.0"/>
  </r>
  <r>
    <s v="RF001651"/>
    <d v="2026-01-15T17:41:00"/>
    <d v="2026-01-15T00:00:00"/>
    <n v="17"/>
    <x v="1"/>
    <x v="0"/>
    <n v="4.8"/>
    <n v="142.55000000000001"/>
    <n v="140.13"/>
    <n v="1.2"/>
    <n v="2"/>
    <n v="3.7"/>
    <n v="71"/>
    <s v="Medium"/>
    <n v="0.82099999999999995"/>
    <x v="0"/>
    <s v=""/>
    <n v="4.76"/>
    <n v="16"/>
    <n v="-2.42"/>
    <n v="1.7"/>
    <s v="Thursday"/>
    <s v="0-5 min"/>
    <n v="1"/>
    <s v="Between 0.8-1.0"/>
  </r>
  <r>
    <s v="RF001652"/>
    <d v="2026-01-15T17:42:00"/>
    <d v="2026-01-15T00:00:00"/>
    <n v="17"/>
    <x v="4"/>
    <x v="0"/>
    <n v="5.9"/>
    <n v="133.88999999999999"/>
    <m/>
    <n v="1"/>
    <n v="5.0999999999999996"/>
    <n v="8.8000000000000007"/>
    <n v="55"/>
    <s v="Low"/>
    <n v="1.427"/>
    <x v="1"/>
    <s v="Pickup too far"/>
    <n v="4.8600000000000003"/>
    <n v="4"/>
    <m/>
    <n v="3.7"/>
    <s v="Thursday"/>
    <s v="5-10 min"/>
    <n v="0"/>
    <s v="Above 1.2"/>
  </r>
  <r>
    <s v="RF001653"/>
    <d v="2026-01-15T18:47:00"/>
    <d v="2026-01-15T00:00:00"/>
    <n v="18"/>
    <x v="1"/>
    <x v="0"/>
    <n v="10.199999999999999"/>
    <n v="204.17"/>
    <n v="197.44"/>
    <n v="1.2"/>
    <n v="4.9000000000000004"/>
    <n v="4"/>
    <n v="76"/>
    <s v="Medium"/>
    <n v="0.77200000000000002"/>
    <x v="0"/>
    <s v=""/>
    <n v="4.8099999999999996"/>
    <n v="2"/>
    <n v="-6.73"/>
    <n v="-0.9"/>
    <s v="Thursday"/>
    <s v="0-5 min"/>
    <n v="1"/>
    <s v="Below 0.8"/>
  </r>
  <r>
    <s v="RF001654"/>
    <d v="2026-01-15T19:03:00"/>
    <d v="2026-01-15T00:00:00"/>
    <n v="19"/>
    <x v="1"/>
    <x v="0"/>
    <n v="5"/>
    <n v="139.25"/>
    <n v="138.16999999999999"/>
    <n v="1.1000000000000001"/>
    <n v="3.4"/>
    <n v="4.8"/>
    <n v="69"/>
    <s v="Medium"/>
    <n v="0.73599999999999999"/>
    <x v="0"/>
    <s v=""/>
    <n v="5"/>
    <n v="7"/>
    <n v="-1.08"/>
    <n v="1.4"/>
    <s v="Thursday"/>
    <s v="0-5 min"/>
    <n v="1"/>
    <s v="Below 0.8"/>
  </r>
  <r>
    <s v="RF001655"/>
    <d v="2026-01-15T19:05:00"/>
    <d v="2026-01-15T00:00:00"/>
    <n v="19"/>
    <x v="1"/>
    <x v="1"/>
    <n v="3.1"/>
    <n v="104.16"/>
    <n v="104.57"/>
    <n v="1.2"/>
    <n v="5.9"/>
    <n v="9"/>
    <n v="66"/>
    <s v="Medium"/>
    <n v="0.65400000000000003"/>
    <x v="0"/>
    <s v=""/>
    <n v="5"/>
    <n v="0"/>
    <n v="0.41"/>
    <n v="3.1"/>
    <s v="Thursday"/>
    <s v="5-10 min"/>
    <n v="1"/>
    <s v="Below 0.8"/>
  </r>
  <r>
    <s v="RF001656"/>
    <d v="2026-01-15T19:28:00"/>
    <d v="2026-01-15T00:00:00"/>
    <n v="19"/>
    <x v="3"/>
    <x v="0"/>
    <n v="3.7"/>
    <n v="109.56"/>
    <n v="107.63"/>
    <n v="1.1000000000000001"/>
    <n v="7.1"/>
    <n v="9.4"/>
    <n v="50"/>
    <s v="Medium"/>
    <n v="0.79600000000000004"/>
    <x v="0"/>
    <s v=""/>
    <n v="4.9400000000000004"/>
    <n v="9"/>
    <n v="-1.93"/>
    <n v="2.2999999999999998"/>
    <s v="Thursday"/>
    <s v="5-10 min"/>
    <n v="1"/>
    <s v="Below 0.8"/>
  </r>
  <r>
    <s v="RF001657"/>
    <d v="2026-01-15T19:33:00"/>
    <d v="2026-01-15T00:00:00"/>
    <n v="19"/>
    <x v="1"/>
    <x v="0"/>
    <n v="6.6"/>
    <n v="158.02000000000001"/>
    <n v="149.59"/>
    <n v="1.1000000000000001"/>
    <n v="7.8"/>
    <n v="3.7"/>
    <n v="76"/>
    <s v="Medium"/>
    <n v="0.76800000000000002"/>
    <x v="0"/>
    <s v=""/>
    <n v="4.7300000000000004"/>
    <n v="3"/>
    <n v="-8.43"/>
    <n v="-4.0999999999999996"/>
    <s v="Thursday"/>
    <s v="5-10 min"/>
    <n v="1"/>
    <s v="Below 0.8"/>
  </r>
  <r>
    <s v="RF001658"/>
    <d v="2026-01-15T19:59:00"/>
    <d v="2026-01-15T00:00:00"/>
    <n v="19"/>
    <x v="4"/>
    <x v="1"/>
    <n v="7"/>
    <n v="139.28"/>
    <n v="140.58000000000001"/>
    <n v="1"/>
    <n v="5"/>
    <n v="5.6"/>
    <n v="51"/>
    <s v="Low"/>
    <n v="1.139"/>
    <x v="0"/>
    <s v=""/>
    <n v="4.5999999999999996"/>
    <n v="0"/>
    <n v="1.3"/>
    <n v="0.6"/>
    <s v="Thursday"/>
    <s v="0-5 min"/>
    <n v="1"/>
    <s v="Between 1.0-1.2"/>
  </r>
  <r>
    <s v="RF001659"/>
    <d v="2026-01-15T20:18:00"/>
    <d v="2026-01-15T00:00:00"/>
    <n v="20"/>
    <x v="2"/>
    <x v="0"/>
    <n v="15.9"/>
    <n v="285.47000000000003"/>
    <n v="293.5"/>
    <n v="1.1000000000000001"/>
    <n v="8.6"/>
    <n v="1"/>
    <n v="97"/>
    <s v="Medium"/>
    <n v="0.84099999999999997"/>
    <x v="0"/>
    <s v=""/>
    <n v="4.55"/>
    <n v="7"/>
    <n v="8.0299999999999994"/>
    <n v="-7.6"/>
    <s v="Thursday"/>
    <s v="5-10 min"/>
    <n v="1"/>
    <s v="Between 0.8-1.0"/>
  </r>
  <r>
    <s v="RF001660"/>
    <d v="2026-01-15T20:34:00"/>
    <d v="2026-01-15T00:00:00"/>
    <n v="20"/>
    <x v="3"/>
    <x v="0"/>
    <n v="4.8"/>
    <n v="123.01"/>
    <n v="124.35"/>
    <n v="1.2"/>
    <n v="6.6"/>
    <n v="8.3000000000000007"/>
    <n v="58"/>
    <s v="Low"/>
    <n v="1.3069999999999999"/>
    <x v="0"/>
    <s v=""/>
    <n v="4.9400000000000004"/>
    <n v="9"/>
    <n v="1.34"/>
    <n v="1.7"/>
    <s v="Thursday"/>
    <s v="5-10 min"/>
    <n v="1"/>
    <s v="Above 1.2"/>
  </r>
  <r>
    <s v="RF001661"/>
    <d v="2026-01-15T20:39:00"/>
    <d v="2026-01-15T00:00:00"/>
    <n v="20"/>
    <x v="3"/>
    <x v="1"/>
    <n v="3.1"/>
    <n v="87.79"/>
    <m/>
    <n v="1"/>
    <n v="2.7"/>
    <n v="6"/>
    <n v="53"/>
    <s v="Low"/>
    <n v="1.069"/>
    <x v="2"/>
    <s v="Pickup issue"/>
    <n v="4.62"/>
    <n v="0"/>
    <m/>
    <n v="3.3"/>
    <s v="Thursday"/>
    <s v="0-5 min"/>
    <n v="0"/>
    <s v="Between 1.0-1.2"/>
  </r>
  <r>
    <s v="RF001662"/>
    <d v="2026-01-15T20:39:00"/>
    <d v="2026-01-15T00:00:00"/>
    <n v="20"/>
    <x v="4"/>
    <x v="0"/>
    <n v="0.8"/>
    <n v="50.94"/>
    <m/>
    <n v="1.1000000000000001"/>
    <n v="4"/>
    <n v="6.1"/>
    <n v="54"/>
    <s v="Low"/>
    <n v="1.33"/>
    <x v="2"/>
    <s v="Changed plans"/>
    <n v="4.63"/>
    <n v="22"/>
    <m/>
    <n v="2.1"/>
    <s v="Thursday"/>
    <s v="0-5 min"/>
    <n v="0"/>
    <s v="Above 1.2"/>
  </r>
  <r>
    <s v="RF001663"/>
    <d v="2026-01-15T20:53:00"/>
    <d v="2026-01-15T00:00:00"/>
    <n v="20"/>
    <x v="0"/>
    <x v="1"/>
    <n v="1.2"/>
    <n v="76"/>
    <n v="81.92"/>
    <n v="1.3"/>
    <n v="3.5"/>
    <n v="5.5"/>
    <n v="100"/>
    <s v="High"/>
    <n v="0.624"/>
    <x v="0"/>
    <s v=""/>
    <n v="4.62"/>
    <n v="0"/>
    <n v="5.92"/>
    <n v="2"/>
    <s v="Thursday"/>
    <s v="0-5 min"/>
    <n v="1"/>
    <s v="Below 0.8"/>
  </r>
  <r>
    <s v="RF001664"/>
    <d v="2026-01-15T21:04:00"/>
    <d v="2026-01-15T00:00:00"/>
    <n v="21"/>
    <x v="2"/>
    <x v="0"/>
    <n v="7.9"/>
    <n v="158.5"/>
    <n v="157.49"/>
    <n v="1"/>
    <n v="7.7"/>
    <n v="9.4"/>
    <n v="121"/>
    <s v="Low"/>
    <n v="1.296"/>
    <x v="0"/>
    <s v=""/>
    <n v="4.79"/>
    <n v="10"/>
    <n v="-1.01"/>
    <n v="1.7"/>
    <s v="Thursday"/>
    <s v="5-10 min"/>
    <n v="1"/>
    <s v="Above 1.2"/>
  </r>
  <r>
    <s v="RF001665"/>
    <d v="2026-01-15T21:16:00"/>
    <d v="2026-01-15T00:00:00"/>
    <n v="21"/>
    <x v="0"/>
    <x v="0"/>
    <n v="3.6"/>
    <n v="109.15"/>
    <n v="108.51"/>
    <n v="1.2"/>
    <n v="6.1"/>
    <n v="8.8000000000000007"/>
    <n v="103"/>
    <s v="High"/>
    <n v="0.68100000000000005"/>
    <x v="0"/>
    <s v=""/>
    <n v="4.59"/>
    <n v="2"/>
    <n v="-0.64"/>
    <n v="2.7"/>
    <s v="Thursday"/>
    <s v="5-10 min"/>
    <n v="1"/>
    <s v="Below 0.8"/>
  </r>
  <r>
    <s v="RF001666"/>
    <d v="2026-01-15T21:17:00"/>
    <d v="2026-01-15T00:00:00"/>
    <n v="21"/>
    <x v="2"/>
    <x v="1"/>
    <n v="12"/>
    <n v="221.99"/>
    <m/>
    <n v="1"/>
    <n v="9.4"/>
    <m/>
    <n v="105"/>
    <s v="Medium"/>
    <n v="0.997"/>
    <x v="3"/>
    <s v="No driver available"/>
    <n v="5"/>
    <n v="0"/>
    <m/>
    <m/>
    <s v="Thursday"/>
    <s v="5-10 min"/>
    <n v="0"/>
    <s v="Between 0.8-1.0"/>
  </r>
  <r>
    <s v="RF001667"/>
    <d v="2026-01-15T21:27:00"/>
    <d v="2026-01-15T00:00:00"/>
    <n v="21"/>
    <x v="2"/>
    <x v="0"/>
    <n v="1"/>
    <n v="53.31"/>
    <m/>
    <n v="1"/>
    <n v="3.9"/>
    <n v="2.8"/>
    <n v="124"/>
    <s v="Medium"/>
    <n v="1.131"/>
    <x v="2"/>
    <s v="Pickup issue"/>
    <n v="4.46"/>
    <n v="16"/>
    <m/>
    <n v="-1.1000000000000001"/>
    <s v="Thursday"/>
    <s v="0-5 min"/>
    <n v="0"/>
    <s v="Between 1.0-1.2"/>
  </r>
  <r>
    <s v="RF001668"/>
    <d v="2026-01-15T21:32:00"/>
    <d v="2026-01-15T00:00:00"/>
    <n v="21"/>
    <x v="3"/>
    <x v="0"/>
    <n v="4"/>
    <n v="93.38"/>
    <n v="92.37"/>
    <n v="1"/>
    <n v="4.4000000000000004"/>
    <n v="5.6"/>
    <n v="66"/>
    <s v="Low"/>
    <n v="1.891"/>
    <x v="0"/>
    <s v=""/>
    <n v="5"/>
    <n v="20"/>
    <n v="-1.01"/>
    <n v="1.2"/>
    <s v="Thursday"/>
    <s v="0-5 min"/>
    <n v="1"/>
    <s v="Above 1.2"/>
  </r>
  <r>
    <s v="RF001669"/>
    <d v="2026-01-15T21:32:00"/>
    <d v="2026-01-15T00:00:00"/>
    <n v="21"/>
    <x v="0"/>
    <x v="0"/>
    <n v="9.9"/>
    <n v="261.52999999999997"/>
    <n v="273.54000000000002"/>
    <n v="1.3"/>
    <n v="7.1"/>
    <n v="11.8"/>
    <n v="119"/>
    <s v="Medium"/>
    <n v="0.86899999999999999"/>
    <x v="0"/>
    <s v=""/>
    <n v="4.55"/>
    <n v="8"/>
    <n v="12.01"/>
    <n v="4.7"/>
    <s v="Thursday"/>
    <s v="5-10 min"/>
    <n v="1"/>
    <s v="Between 0.8-1.0"/>
  </r>
  <r>
    <s v="RF001670"/>
    <d v="2026-01-15T21:34:00"/>
    <d v="2026-01-15T00:00:00"/>
    <n v="21"/>
    <x v="2"/>
    <x v="0"/>
    <n v="13.1"/>
    <n v="218.64"/>
    <n v="219.95"/>
    <n v="1"/>
    <n v="8.5"/>
    <n v="10.9"/>
    <n v="104"/>
    <s v="Low"/>
    <n v="1.1140000000000001"/>
    <x v="0"/>
    <s v=""/>
    <n v="4.46"/>
    <n v="7"/>
    <n v="1.31"/>
    <n v="2.4"/>
    <s v="Thursday"/>
    <s v="5-10 min"/>
    <n v="1"/>
    <s v="Between 1.0-1.2"/>
  </r>
  <r>
    <s v="RF001671"/>
    <d v="2026-01-15T21:46:00"/>
    <d v="2026-01-15T00:00:00"/>
    <n v="21"/>
    <x v="3"/>
    <x v="0"/>
    <n v="8.4"/>
    <n v="151.28"/>
    <n v="142.12"/>
    <n v="1"/>
    <n v="8.9"/>
    <n v="11.8"/>
    <n v="60"/>
    <s v="Low"/>
    <n v="1.266"/>
    <x v="0"/>
    <s v=""/>
    <n v="4.79"/>
    <n v="6"/>
    <n v="-9.16"/>
    <n v="2.9"/>
    <s v="Thursday"/>
    <s v="5-10 min"/>
    <n v="1"/>
    <s v="Above 1.2"/>
  </r>
  <r>
    <s v="RF001672"/>
    <d v="2026-01-15T22:01:00"/>
    <d v="2026-01-15T00:00:00"/>
    <n v="22"/>
    <x v="3"/>
    <x v="0"/>
    <n v="10.6"/>
    <n v="179.49"/>
    <n v="181.11"/>
    <n v="1"/>
    <n v="4.5"/>
    <n v="4.4000000000000004"/>
    <n v="63"/>
    <s v="Low"/>
    <n v="1.4710000000000001"/>
    <x v="0"/>
    <s v=""/>
    <n v="4.8499999999999996"/>
    <n v="72"/>
    <n v="1.62"/>
    <n v="-0.1"/>
    <s v="Thursday"/>
    <s v="0-5 min"/>
    <n v="1"/>
    <s v="Above 1.2"/>
  </r>
  <r>
    <s v="RF001673"/>
    <d v="2026-01-15T22:16:00"/>
    <d v="2026-01-15T00:00:00"/>
    <n v="22"/>
    <x v="1"/>
    <x v="1"/>
    <n v="3"/>
    <n v="80.540000000000006"/>
    <n v="80.11"/>
    <n v="1"/>
    <n v="4.3"/>
    <n v="5.4"/>
    <n v="85"/>
    <s v="Low"/>
    <n v="1.1919999999999999"/>
    <x v="0"/>
    <s v=""/>
    <n v="4.7699999999999996"/>
    <n v="0"/>
    <n v="-0.43"/>
    <n v="1.1000000000000001"/>
    <s v="Thursday"/>
    <s v="0-5 min"/>
    <n v="1"/>
    <s v="Between 1.0-1.2"/>
  </r>
  <r>
    <s v="RF001674"/>
    <d v="2026-01-15T22:21:00"/>
    <d v="2026-01-15T00:00:00"/>
    <n v="22"/>
    <x v="3"/>
    <x v="0"/>
    <n v="4.5"/>
    <n v="94.53"/>
    <m/>
    <n v="1"/>
    <n v="3.2"/>
    <n v="3.8"/>
    <n v="54"/>
    <s v="Low"/>
    <n v="1.9350000000000001"/>
    <x v="2"/>
    <s v="ETA too high"/>
    <n v="4.7699999999999996"/>
    <n v="2"/>
    <m/>
    <n v="0.6"/>
    <s v="Thursday"/>
    <s v="0-5 min"/>
    <n v="0"/>
    <s v="Above 1.2"/>
  </r>
  <r>
    <s v="RF001675"/>
    <d v="2026-01-15T22:28:00"/>
    <d v="2026-01-15T00:00:00"/>
    <n v="22"/>
    <x v="2"/>
    <x v="0"/>
    <n v="13.6"/>
    <n v="283.42"/>
    <n v="273.43"/>
    <n v="1.1000000000000001"/>
    <n v="9.5"/>
    <n v="6.7"/>
    <n v="115"/>
    <s v="Medium"/>
    <n v="0.88300000000000001"/>
    <x v="0"/>
    <s v=""/>
    <n v="4.8099999999999996"/>
    <n v="5"/>
    <n v="-9.99"/>
    <n v="-2.8"/>
    <s v="Thursday"/>
    <s v="5-10 min"/>
    <n v="1"/>
    <s v="Between 0.8-1.0"/>
  </r>
  <r>
    <s v="RF001676"/>
    <d v="2026-01-15T22:29:00"/>
    <d v="2026-01-15T00:00:00"/>
    <n v="22"/>
    <x v="0"/>
    <x v="0"/>
    <n v="2.8"/>
    <n v="93.41"/>
    <m/>
    <n v="1.1000000000000001"/>
    <n v="5.9"/>
    <n v="7.6"/>
    <n v="100"/>
    <s v="Low"/>
    <n v="0.998"/>
    <x v="1"/>
    <s v="Pickup too far"/>
    <n v="4.71"/>
    <n v="4"/>
    <m/>
    <n v="1.7"/>
    <s v="Thursday"/>
    <s v="5-10 min"/>
    <n v="0"/>
    <s v="Between 0.8-1.0"/>
  </r>
  <r>
    <s v="RF001677"/>
    <d v="2026-01-15T22:32:00"/>
    <d v="2026-01-15T00:00:00"/>
    <n v="22"/>
    <x v="3"/>
    <x v="0"/>
    <n v="5.7"/>
    <n v="121.67"/>
    <n v="116.71"/>
    <n v="1.1000000000000001"/>
    <n v="3.2"/>
    <n v="3.5"/>
    <n v="68"/>
    <s v="Low"/>
    <n v="1.589"/>
    <x v="0"/>
    <s v=""/>
    <n v="4.5599999999999996"/>
    <n v="26"/>
    <n v="-4.96"/>
    <n v="0.3"/>
    <s v="Thursday"/>
    <s v="0-5 min"/>
    <n v="1"/>
    <s v="Above 1.2"/>
  </r>
  <r>
    <s v="RF001678"/>
    <d v="2026-01-15T22:35:00"/>
    <d v="2026-01-15T00:00:00"/>
    <n v="22"/>
    <x v="4"/>
    <x v="0"/>
    <n v="8.9"/>
    <n v="168.73"/>
    <n v="173.71"/>
    <n v="1"/>
    <n v="6.5"/>
    <n v="9.9"/>
    <n v="55"/>
    <s v="Low"/>
    <n v="1.964"/>
    <x v="0"/>
    <s v=""/>
    <n v="4.51"/>
    <n v="2"/>
    <n v="4.9800000000000004"/>
    <n v="3.4"/>
    <s v="Thursday"/>
    <s v="5-10 min"/>
    <n v="1"/>
    <s v="Above 1.2"/>
  </r>
  <r>
    <s v="RF001679"/>
    <d v="2026-01-15T22:36:00"/>
    <d v="2026-01-15T00:00:00"/>
    <n v="22"/>
    <x v="0"/>
    <x v="0"/>
    <n v="12.5"/>
    <n v="250.44"/>
    <n v="250.22"/>
    <n v="1"/>
    <n v="7.3"/>
    <n v="3.7"/>
    <n v="107"/>
    <s v="Medium"/>
    <n v="0.79800000000000004"/>
    <x v="0"/>
    <s v=""/>
    <n v="4.8"/>
    <n v="4"/>
    <n v="-0.22"/>
    <n v="-3.6"/>
    <s v="Thursday"/>
    <s v="5-10 min"/>
    <n v="1"/>
    <s v="Below 0.8"/>
  </r>
  <r>
    <s v="RF001680"/>
    <d v="2026-01-15T22:41:00"/>
    <d v="2026-01-15T00:00:00"/>
    <n v="22"/>
    <x v="3"/>
    <x v="0"/>
    <n v="5.2"/>
    <n v="115.46"/>
    <m/>
    <n v="1"/>
    <n v="3"/>
    <n v="2.4"/>
    <n v="72"/>
    <s v="Low"/>
    <n v="1.9390000000000001"/>
    <x v="1"/>
    <s v="Vehicle issue"/>
    <n v="4.82"/>
    <n v="9"/>
    <m/>
    <n v="-0.6"/>
    <s v="Thursday"/>
    <s v="0-5 min"/>
    <n v="0"/>
    <s v="Above 1.2"/>
  </r>
  <r>
    <s v="RF001681"/>
    <d v="2026-01-15T23:01:00"/>
    <d v="2026-01-15T00:00:00"/>
    <n v="23"/>
    <x v="1"/>
    <x v="0"/>
    <n v="4.4000000000000004"/>
    <n v="117"/>
    <n v="119.16"/>
    <n v="1"/>
    <n v="3.2"/>
    <n v="1"/>
    <n v="81"/>
    <s v="Low"/>
    <n v="1.302"/>
    <x v="0"/>
    <s v=""/>
    <n v="4.8899999999999997"/>
    <n v="26"/>
    <n v="2.16"/>
    <n v="-2.2000000000000002"/>
    <s v="Thursday"/>
    <s v="0-5 min"/>
    <n v="1"/>
    <s v="Above 1.2"/>
  </r>
  <r>
    <s v="RF001682"/>
    <d v="2026-01-16T00:18:00"/>
    <d v="2026-01-16T00:00:00"/>
    <n v="0"/>
    <x v="4"/>
    <x v="0"/>
    <n v="7.5"/>
    <n v="146.94999999999999"/>
    <n v="135.51"/>
    <n v="1.1000000000000001"/>
    <n v="2"/>
    <n v="4"/>
    <n v="57"/>
    <s v="Low"/>
    <n v="1.605"/>
    <x v="0"/>
    <s v=""/>
    <n v="4.59"/>
    <n v="15"/>
    <n v="-11.44"/>
    <n v="2"/>
    <s v="Friday"/>
    <s v="0-5 min"/>
    <n v="1"/>
    <s v="Above 1.2"/>
  </r>
  <r>
    <s v="RF001683"/>
    <d v="2026-01-16T00:39:00"/>
    <d v="2026-01-16T00:00:00"/>
    <n v="0"/>
    <x v="1"/>
    <x v="0"/>
    <n v="16.600000000000001"/>
    <n v="298.45"/>
    <m/>
    <n v="1"/>
    <n v="6.6"/>
    <n v="9.8000000000000007"/>
    <n v="92"/>
    <s v="Low"/>
    <n v="1.7150000000000001"/>
    <x v="1"/>
    <s v="Vehicle issue"/>
    <n v="4.9400000000000004"/>
    <n v="37"/>
    <m/>
    <n v="3.2"/>
    <s v="Friday"/>
    <s v="5-10 min"/>
    <n v="0"/>
    <s v="Above 1.2"/>
  </r>
  <r>
    <s v="RF001684"/>
    <d v="2026-01-16T01:20:00"/>
    <d v="2026-01-16T00:00:00"/>
    <n v="1"/>
    <x v="2"/>
    <x v="0"/>
    <n v="7.4"/>
    <n v="150.97999999999999"/>
    <n v="157.06"/>
    <n v="1"/>
    <n v="3"/>
    <n v="4.9000000000000004"/>
    <n v="119"/>
    <s v="Low"/>
    <n v="1.4079999999999999"/>
    <x v="0"/>
    <s v=""/>
    <n v="5"/>
    <n v="10"/>
    <n v="6.08"/>
    <n v="1.9"/>
    <s v="Friday"/>
    <s v="0-5 min"/>
    <n v="1"/>
    <s v="Above 1.2"/>
  </r>
  <r>
    <s v="RF001685"/>
    <d v="2026-01-16T01:29:00"/>
    <d v="2026-01-16T00:00:00"/>
    <n v="1"/>
    <x v="0"/>
    <x v="0"/>
    <n v="7.7"/>
    <n v="176.88"/>
    <n v="172.6"/>
    <n v="1.1000000000000001"/>
    <n v="2"/>
    <n v="8.6999999999999993"/>
    <n v="121"/>
    <s v="Medium"/>
    <n v="1.0169999999999999"/>
    <x v="0"/>
    <s v=""/>
    <n v="4.71"/>
    <n v="6"/>
    <n v="-4.28"/>
    <n v="6.7"/>
    <s v="Friday"/>
    <s v="0-5 min"/>
    <n v="1"/>
    <s v="Between 1.0-1.2"/>
  </r>
  <r>
    <s v="RF001686"/>
    <d v="2026-01-16T01:30:00"/>
    <d v="2026-01-16T00:00:00"/>
    <n v="1"/>
    <x v="3"/>
    <x v="0"/>
    <n v="5.2"/>
    <n v="116.47"/>
    <n v="119.05"/>
    <n v="1"/>
    <n v="7.3"/>
    <n v="9.8000000000000007"/>
    <n v="78"/>
    <s v="Low"/>
    <n v="1.5509999999999999"/>
    <x v="0"/>
    <s v=""/>
    <n v="4.42"/>
    <n v="17"/>
    <n v="2.58"/>
    <n v="2.5"/>
    <s v="Friday"/>
    <s v="5-10 min"/>
    <n v="1"/>
    <s v="Above 1.2"/>
  </r>
  <r>
    <s v="RF001687"/>
    <d v="2026-01-16T01:33:00"/>
    <d v="2026-01-16T00:00:00"/>
    <n v="1"/>
    <x v="4"/>
    <x v="0"/>
    <n v="2.9"/>
    <n v="88.44"/>
    <n v="88.58"/>
    <n v="1.1000000000000001"/>
    <n v="4.9000000000000004"/>
    <n v="3.1"/>
    <n v="54"/>
    <s v="Low"/>
    <n v="2.1819999999999999"/>
    <x v="0"/>
    <s v=""/>
    <n v="4.49"/>
    <n v="2"/>
    <n v="0.14000000000000001"/>
    <n v="-1.8"/>
    <s v="Friday"/>
    <s v="0-5 min"/>
    <n v="1"/>
    <s v="Above 1.2"/>
  </r>
  <r>
    <s v="RF001688"/>
    <d v="2026-01-16T01:33:00"/>
    <d v="2026-01-16T00:00:00"/>
    <n v="1"/>
    <x v="4"/>
    <x v="0"/>
    <n v="4.5"/>
    <n v="123.99"/>
    <n v="131.88999999999999"/>
    <n v="1.1000000000000001"/>
    <n v="2"/>
    <n v="6.5"/>
    <n v="69"/>
    <s v="Low"/>
    <n v="2.2000000000000002"/>
    <x v="0"/>
    <s v=""/>
    <n v="4.6100000000000003"/>
    <n v="1"/>
    <n v="7.9"/>
    <n v="4.5"/>
    <s v="Friday"/>
    <s v="0-5 min"/>
    <n v="1"/>
    <s v="Above 1.2"/>
  </r>
  <r>
    <s v="RF001689"/>
    <d v="2026-01-16T02:13:00"/>
    <d v="2026-01-16T00:00:00"/>
    <n v="2"/>
    <x v="1"/>
    <x v="0"/>
    <n v="5.2"/>
    <n v="114.47"/>
    <m/>
    <n v="1"/>
    <n v="5.7"/>
    <n v="12.7"/>
    <n v="90"/>
    <s v="Low"/>
    <n v="1.222"/>
    <x v="2"/>
    <s v="Pickup issue"/>
    <n v="4.32"/>
    <n v="20"/>
    <m/>
    <n v="7"/>
    <s v="Friday"/>
    <s v="5-10 min"/>
    <n v="0"/>
    <s v="Above 1.2"/>
  </r>
  <r>
    <s v="RF001690"/>
    <d v="2026-01-16T02:16:00"/>
    <d v="2026-01-16T00:00:00"/>
    <n v="2"/>
    <x v="3"/>
    <x v="0"/>
    <n v="4.4000000000000004"/>
    <n v="118.27"/>
    <n v="121.76"/>
    <n v="1.1000000000000001"/>
    <n v="2"/>
    <n v="4.9000000000000004"/>
    <n v="78"/>
    <s v="Low"/>
    <n v="2.2000000000000002"/>
    <x v="0"/>
    <s v=""/>
    <n v="4.74"/>
    <n v="9"/>
    <n v="3.49"/>
    <n v="2.9"/>
    <s v="Friday"/>
    <s v="0-5 min"/>
    <n v="1"/>
    <s v="Above 1.2"/>
  </r>
  <r>
    <s v="RF001691"/>
    <d v="2026-01-16T02:34:00"/>
    <d v="2026-01-16T00:00:00"/>
    <n v="2"/>
    <x v="3"/>
    <x v="1"/>
    <n v="5.6"/>
    <n v="114.22"/>
    <n v="114.43"/>
    <n v="1"/>
    <n v="2.5"/>
    <n v="1.1000000000000001"/>
    <n v="77"/>
    <s v="Low"/>
    <n v="1.5720000000000001"/>
    <x v="0"/>
    <s v=""/>
    <n v="4.8"/>
    <n v="0"/>
    <n v="0.21"/>
    <n v="-1.4"/>
    <s v="Friday"/>
    <s v="0-5 min"/>
    <n v="1"/>
    <s v="Above 1.2"/>
  </r>
  <r>
    <s v="RF001692"/>
    <d v="2026-01-16T02:44:00"/>
    <d v="2026-01-16T00:00:00"/>
    <n v="2"/>
    <x v="0"/>
    <x v="0"/>
    <n v="7.9"/>
    <n v="154.78"/>
    <n v="155.96"/>
    <n v="1"/>
    <n v="5.0999999999999996"/>
    <n v="4"/>
    <n v="129"/>
    <s v="Low"/>
    <n v="1.4059999999999999"/>
    <x v="0"/>
    <s v=""/>
    <n v="4.79"/>
    <n v="3"/>
    <n v="1.18"/>
    <n v="-1.1000000000000001"/>
    <s v="Friday"/>
    <s v="5-10 min"/>
    <n v="1"/>
    <s v="Above 1.2"/>
  </r>
  <r>
    <s v="RF001693"/>
    <d v="2026-01-16T02:52:00"/>
    <d v="2026-01-16T00:00:00"/>
    <n v="2"/>
    <x v="4"/>
    <x v="0"/>
    <n v="3.6"/>
    <n v="90.68"/>
    <n v="89.47"/>
    <n v="1"/>
    <n v="5.0999999999999996"/>
    <n v="7"/>
    <n v="63"/>
    <s v="Low"/>
    <n v="2.2000000000000002"/>
    <x v="0"/>
    <s v=""/>
    <n v="4.4400000000000004"/>
    <n v="27"/>
    <n v="-1.21"/>
    <n v="1.9"/>
    <s v="Friday"/>
    <s v="5-10 min"/>
    <n v="1"/>
    <s v="Above 1.2"/>
  </r>
  <r>
    <s v="RF001694"/>
    <d v="2026-01-16T03:01:00"/>
    <d v="2026-01-16T00:00:00"/>
    <n v="3"/>
    <x v="2"/>
    <x v="1"/>
    <n v="10.3"/>
    <n v="204.25"/>
    <n v="205.1"/>
    <n v="1"/>
    <n v="2.6"/>
    <n v="2.2000000000000002"/>
    <n v="116"/>
    <s v="Low"/>
    <n v="1.228"/>
    <x v="0"/>
    <s v=""/>
    <n v="4.33"/>
    <n v="0"/>
    <n v="0.85"/>
    <n v="-0.4"/>
    <s v="Friday"/>
    <s v="0-5 min"/>
    <n v="1"/>
    <s v="Above 1.2"/>
  </r>
  <r>
    <s v="RF001695"/>
    <d v="2026-01-16T03:28:00"/>
    <d v="2026-01-16T00:00:00"/>
    <n v="3"/>
    <x v="3"/>
    <x v="0"/>
    <n v="7.5"/>
    <n v="166"/>
    <n v="163.41"/>
    <n v="1"/>
    <n v="2"/>
    <n v="6.1"/>
    <n v="73"/>
    <s v="Low"/>
    <n v="1.9379999999999999"/>
    <x v="0"/>
    <s v=""/>
    <n v="4.8600000000000003"/>
    <n v="7"/>
    <n v="-2.59"/>
    <n v="4.0999999999999996"/>
    <s v="Friday"/>
    <s v="0-5 min"/>
    <n v="1"/>
    <s v="Above 1.2"/>
  </r>
  <r>
    <s v="RF001696"/>
    <d v="2026-01-16T03:43:00"/>
    <d v="2026-01-16T00:00:00"/>
    <n v="3"/>
    <x v="0"/>
    <x v="0"/>
    <n v="6"/>
    <n v="138.11000000000001"/>
    <m/>
    <n v="1"/>
    <n v="8"/>
    <n v="8.1"/>
    <n v="123"/>
    <s v="Low"/>
    <n v="1.3320000000000001"/>
    <x v="1"/>
    <s v="Pickup too far"/>
    <n v="5"/>
    <n v="9"/>
    <m/>
    <n v="0.1"/>
    <s v="Friday"/>
    <s v="5-10 min"/>
    <n v="0"/>
    <s v="Above 1.2"/>
  </r>
  <r>
    <s v="RF001697"/>
    <d v="2026-01-16T04:16:00"/>
    <d v="2026-01-16T00:00:00"/>
    <n v="4"/>
    <x v="3"/>
    <x v="1"/>
    <n v="4.9000000000000004"/>
    <n v="116.14"/>
    <n v="114.25"/>
    <n v="1"/>
    <n v="7.3"/>
    <n v="10.7"/>
    <n v="76"/>
    <s v="Low"/>
    <n v="1.454"/>
    <x v="0"/>
    <s v=""/>
    <n v="5"/>
    <n v="0"/>
    <n v="-1.89"/>
    <n v="3.4"/>
    <s v="Friday"/>
    <s v="5-10 min"/>
    <n v="1"/>
    <s v="Above 1.2"/>
  </r>
  <r>
    <s v="RF001698"/>
    <d v="2026-01-16T04:40:00"/>
    <d v="2026-01-16T00:00:00"/>
    <n v="4"/>
    <x v="0"/>
    <x v="1"/>
    <n v="2.8"/>
    <n v="82.99"/>
    <n v="82.06"/>
    <n v="1"/>
    <n v="3.6"/>
    <n v="6.5"/>
    <n v="134"/>
    <s v="Low"/>
    <n v="2.0089999999999999"/>
    <x v="0"/>
    <s v=""/>
    <n v="4.71"/>
    <n v="0"/>
    <n v="-0.93"/>
    <n v="2.9"/>
    <s v="Friday"/>
    <s v="0-5 min"/>
    <n v="1"/>
    <s v="Above 1.2"/>
  </r>
  <r>
    <s v="RF001699"/>
    <d v="2026-01-16T04:45:00"/>
    <d v="2026-01-16T00:00:00"/>
    <n v="4"/>
    <x v="2"/>
    <x v="0"/>
    <n v="8"/>
    <n v="148.47"/>
    <n v="151.16999999999999"/>
    <n v="1"/>
    <n v="4.0999999999999996"/>
    <n v="1"/>
    <n v="110"/>
    <s v="Low"/>
    <n v="1.4790000000000001"/>
    <x v="0"/>
    <s v=""/>
    <n v="4.55"/>
    <n v="5"/>
    <n v="2.7"/>
    <n v="-3.1"/>
    <s v="Friday"/>
    <s v="0-5 min"/>
    <n v="1"/>
    <s v="Above 1.2"/>
  </r>
  <r>
    <s v="RF001700"/>
    <d v="2026-01-16T05:19:00"/>
    <d v="2026-01-16T00:00:00"/>
    <n v="5"/>
    <x v="1"/>
    <x v="0"/>
    <n v="21.5"/>
    <n v="385.08"/>
    <n v="368.07"/>
    <n v="1"/>
    <n v="2.7"/>
    <n v="3.2"/>
    <n v="105"/>
    <s v="Low"/>
    <n v="1.6759999999999999"/>
    <x v="0"/>
    <s v=""/>
    <n v="4.6100000000000003"/>
    <n v="10"/>
    <n v="-17.010000000000002"/>
    <n v="0.5"/>
    <s v="Friday"/>
    <s v="0-5 min"/>
    <n v="1"/>
    <s v="Above 1.2"/>
  </r>
  <r>
    <s v="RF001701"/>
    <d v="2026-01-16T05:39:00"/>
    <d v="2026-01-16T00:00:00"/>
    <n v="5"/>
    <x v="0"/>
    <x v="0"/>
    <n v="12.8"/>
    <n v="225.92"/>
    <n v="214.52"/>
    <n v="1"/>
    <n v="3.6"/>
    <n v="7.5"/>
    <n v="136"/>
    <s v="Low"/>
    <n v="1.4410000000000001"/>
    <x v="0"/>
    <s v=""/>
    <n v="4.82"/>
    <n v="5"/>
    <n v="-11.4"/>
    <n v="3.9"/>
    <s v="Friday"/>
    <s v="0-5 min"/>
    <n v="1"/>
    <s v="Above 1.2"/>
  </r>
  <r>
    <s v="RF001702"/>
    <d v="2026-01-16T05:53:00"/>
    <d v="2026-01-16T00:00:00"/>
    <n v="5"/>
    <x v="1"/>
    <x v="1"/>
    <n v="8.6999999999999993"/>
    <n v="205.48"/>
    <n v="209.44"/>
    <n v="1.1000000000000001"/>
    <n v="4.2"/>
    <n v="4.5999999999999996"/>
    <n v="95"/>
    <s v="Medium"/>
    <n v="1.111"/>
    <x v="0"/>
    <s v=""/>
    <n v="4.6100000000000003"/>
    <n v="0"/>
    <n v="3.96"/>
    <n v="0.4"/>
    <s v="Friday"/>
    <s v="0-5 min"/>
    <n v="1"/>
    <s v="Between 1.0-1.2"/>
  </r>
  <r>
    <s v="RF001703"/>
    <d v="2026-01-16T06:04:00"/>
    <d v="2026-01-16T00:00:00"/>
    <n v="6"/>
    <x v="4"/>
    <x v="1"/>
    <n v="13.8"/>
    <n v="294.76"/>
    <m/>
    <n v="1.1000000000000001"/>
    <n v="6"/>
    <n v="7.8"/>
    <n v="60"/>
    <s v="Low"/>
    <n v="2.2000000000000002"/>
    <x v="2"/>
    <s v="ETA too high"/>
    <n v="4.6500000000000004"/>
    <n v="0"/>
    <m/>
    <n v="1.8"/>
    <s v="Friday"/>
    <s v="5-10 min"/>
    <n v="0"/>
    <s v="Above 1.2"/>
  </r>
  <r>
    <s v="RF001704"/>
    <d v="2026-01-16T06:21:00"/>
    <d v="2026-01-16T00:00:00"/>
    <n v="6"/>
    <x v="0"/>
    <x v="0"/>
    <n v="3.8"/>
    <n v="100.09"/>
    <n v="105.68"/>
    <n v="1.1000000000000001"/>
    <n v="2"/>
    <n v="3.4"/>
    <n v="136"/>
    <s v="Medium"/>
    <n v="0.97199999999999998"/>
    <x v="0"/>
    <s v=""/>
    <n v="4.71"/>
    <n v="17"/>
    <n v="5.59"/>
    <n v="1.4"/>
    <s v="Friday"/>
    <s v="0-5 min"/>
    <n v="1"/>
    <s v="Between 0.8-1.0"/>
  </r>
  <r>
    <s v="RF001705"/>
    <d v="2026-01-16T06:30:00"/>
    <d v="2026-01-16T00:00:00"/>
    <n v="6"/>
    <x v="3"/>
    <x v="0"/>
    <n v="3.3"/>
    <n v="79.88"/>
    <n v="75.900000000000006"/>
    <n v="1"/>
    <n v="5.2"/>
    <n v="3.5"/>
    <n v="77"/>
    <s v="Low"/>
    <n v="2.0680000000000001"/>
    <x v="0"/>
    <s v=""/>
    <n v="4.95"/>
    <n v="22"/>
    <n v="-3.98"/>
    <n v="-1.7"/>
    <s v="Friday"/>
    <s v="5-10 min"/>
    <n v="1"/>
    <s v="Above 1.2"/>
  </r>
  <r>
    <s v="RF001706"/>
    <d v="2026-01-16T06:32:00"/>
    <d v="2026-01-16T00:00:00"/>
    <n v="6"/>
    <x v="1"/>
    <x v="0"/>
    <n v="5.6"/>
    <n v="135.19"/>
    <m/>
    <n v="1.1000000000000001"/>
    <n v="7.6"/>
    <m/>
    <n v="98"/>
    <s v="Low"/>
    <n v="1.7170000000000001"/>
    <x v="3"/>
    <s v="No driver available"/>
    <n v="4.9800000000000004"/>
    <n v="13"/>
    <m/>
    <m/>
    <s v="Friday"/>
    <s v="5-10 min"/>
    <n v="0"/>
    <s v="Above 1.2"/>
  </r>
  <r>
    <s v="RF001707"/>
    <d v="2026-01-16T06:34:00"/>
    <d v="2026-01-16T00:00:00"/>
    <n v="6"/>
    <x v="0"/>
    <x v="0"/>
    <n v="5.9"/>
    <n v="134.61000000000001"/>
    <n v="141.69999999999999"/>
    <n v="1.1000000000000001"/>
    <n v="3.6"/>
    <n v="2.1"/>
    <n v="140"/>
    <s v="Low"/>
    <n v="1.7270000000000001"/>
    <x v="0"/>
    <s v=""/>
    <n v="5"/>
    <n v="17"/>
    <n v="7.09"/>
    <n v="-1.5"/>
    <s v="Friday"/>
    <s v="0-5 min"/>
    <n v="1"/>
    <s v="Above 1.2"/>
  </r>
  <r>
    <s v="RF001708"/>
    <d v="2026-01-16T06:46:00"/>
    <d v="2026-01-16T00:00:00"/>
    <n v="6"/>
    <x v="1"/>
    <x v="0"/>
    <n v="11.9"/>
    <n v="203"/>
    <m/>
    <n v="1"/>
    <n v="2.2999999999999998"/>
    <n v="1"/>
    <n v="109"/>
    <s v="Low"/>
    <n v="1.5309999999999999"/>
    <x v="2"/>
    <s v="Changed plans"/>
    <n v="4.46"/>
    <n v="20"/>
    <m/>
    <n v="-1.3"/>
    <s v="Friday"/>
    <s v="0-5 min"/>
    <n v="0"/>
    <s v="Above 1.2"/>
  </r>
  <r>
    <s v="RF001709"/>
    <d v="2026-01-16T06:50:00"/>
    <d v="2026-01-16T00:00:00"/>
    <n v="6"/>
    <x v="1"/>
    <x v="0"/>
    <n v="10.1"/>
    <n v="186.99"/>
    <n v="190.37"/>
    <n v="1"/>
    <n v="6.6"/>
    <n v="10.6"/>
    <n v="110"/>
    <s v="Low"/>
    <n v="1.6870000000000001"/>
    <x v="0"/>
    <s v=""/>
    <n v="4.66"/>
    <n v="8"/>
    <n v="3.38"/>
    <n v="4"/>
    <s v="Friday"/>
    <s v="5-10 min"/>
    <n v="1"/>
    <s v="Above 1.2"/>
  </r>
  <r>
    <s v="RF001710"/>
    <d v="2026-01-16T06:57:00"/>
    <d v="2026-01-16T00:00:00"/>
    <n v="6"/>
    <x v="0"/>
    <x v="0"/>
    <n v="1"/>
    <n v="58.41"/>
    <m/>
    <n v="1"/>
    <n v="2.1"/>
    <n v="1.3"/>
    <n v="134"/>
    <s v="Medium"/>
    <n v="1.129"/>
    <x v="2"/>
    <s v="ETA too high"/>
    <n v="4.8"/>
    <n v="1"/>
    <m/>
    <n v="-0.8"/>
    <s v="Friday"/>
    <s v="0-5 min"/>
    <n v="0"/>
    <s v="Between 1.0-1.2"/>
  </r>
  <r>
    <s v="RF001711"/>
    <d v="2026-01-16T07:04:00"/>
    <d v="2026-01-16T00:00:00"/>
    <n v="7"/>
    <x v="0"/>
    <x v="1"/>
    <n v="10.199999999999999"/>
    <n v="177.93"/>
    <m/>
    <n v="1"/>
    <n v="2.2000000000000002"/>
    <n v="3.2"/>
    <n v="113"/>
    <s v="Medium"/>
    <n v="0.95099999999999996"/>
    <x v="2"/>
    <s v="ETA too high"/>
    <n v="4.6100000000000003"/>
    <n v="0"/>
    <m/>
    <n v="1"/>
    <s v="Friday"/>
    <s v="0-5 min"/>
    <n v="0"/>
    <s v="Between 0.8-1.0"/>
  </r>
  <r>
    <s v="RF001712"/>
    <d v="2026-01-16T07:09:00"/>
    <d v="2026-01-16T00:00:00"/>
    <n v="7"/>
    <x v="2"/>
    <x v="0"/>
    <n v="5"/>
    <n v="125.3"/>
    <m/>
    <n v="1"/>
    <n v="2"/>
    <m/>
    <n v="122"/>
    <s v="Medium"/>
    <n v="1.0169999999999999"/>
    <x v="3"/>
    <s v="No driver available"/>
    <n v="4.5999999999999996"/>
    <n v="3"/>
    <m/>
    <m/>
    <s v="Friday"/>
    <s v="0-5 min"/>
    <n v="0"/>
    <s v="Between 1.0-1.2"/>
  </r>
  <r>
    <s v="RF001713"/>
    <d v="2026-01-16T07:48:00"/>
    <d v="2026-01-16T00:00:00"/>
    <n v="7"/>
    <x v="3"/>
    <x v="0"/>
    <n v="7.2"/>
    <n v="149.81"/>
    <m/>
    <n v="1"/>
    <n v="5.7"/>
    <m/>
    <n v="65"/>
    <s v="Low"/>
    <n v="1.538"/>
    <x v="3"/>
    <s v="No driver available"/>
    <n v="5"/>
    <n v="2"/>
    <m/>
    <m/>
    <s v="Friday"/>
    <s v="5-10 min"/>
    <n v="0"/>
    <s v="Above 1.2"/>
  </r>
  <r>
    <s v="RF001714"/>
    <d v="2026-01-16T07:53:00"/>
    <d v="2026-01-16T00:00:00"/>
    <n v="7"/>
    <x v="1"/>
    <x v="0"/>
    <n v="5.4"/>
    <n v="140.99"/>
    <n v="148.31"/>
    <n v="1.1000000000000001"/>
    <n v="2"/>
    <n v="1"/>
    <n v="99"/>
    <s v="Low"/>
    <n v="1.306"/>
    <x v="0"/>
    <s v=""/>
    <n v="5"/>
    <n v="2"/>
    <n v="7.32"/>
    <n v="-1"/>
    <s v="Friday"/>
    <s v="0-5 min"/>
    <n v="1"/>
    <s v="Above 1.2"/>
  </r>
  <r>
    <s v="RF001715"/>
    <d v="2026-01-16T07:56:00"/>
    <d v="2026-01-16T00:00:00"/>
    <n v="7"/>
    <x v="1"/>
    <x v="1"/>
    <n v="3.6"/>
    <n v="87.85"/>
    <m/>
    <n v="1"/>
    <n v="2"/>
    <n v="2.4"/>
    <n v="89"/>
    <s v="Medium"/>
    <n v="0.95699999999999996"/>
    <x v="2"/>
    <s v="Changed plans"/>
    <n v="4.54"/>
    <n v="0"/>
    <m/>
    <n v="0.4"/>
    <s v="Friday"/>
    <s v="0-5 min"/>
    <n v="0"/>
    <s v="Between 0.8-1.0"/>
  </r>
  <r>
    <s v="RF001716"/>
    <d v="2026-01-16T08:02:00"/>
    <d v="2026-01-16T00:00:00"/>
    <n v="8"/>
    <x v="2"/>
    <x v="1"/>
    <n v="7.1"/>
    <n v="159.69999999999999"/>
    <n v="161.18"/>
    <n v="1.2"/>
    <n v="6.6"/>
    <n v="6.6"/>
    <n v="99"/>
    <s v="Medium"/>
    <n v="0.81899999999999995"/>
    <x v="0"/>
    <s v=""/>
    <n v="4.55"/>
    <n v="0"/>
    <n v="1.48"/>
    <n v="0"/>
    <s v="Friday"/>
    <s v="5-10 min"/>
    <n v="1"/>
    <s v="Between 0.8-1.0"/>
  </r>
  <r>
    <s v="RF001717"/>
    <d v="2026-01-16T08:28:00"/>
    <d v="2026-01-16T00:00:00"/>
    <n v="8"/>
    <x v="2"/>
    <x v="0"/>
    <n v="3.4"/>
    <n v="95.57"/>
    <n v="97.12"/>
    <n v="1.1000000000000001"/>
    <n v="4.5"/>
    <n v="5.3"/>
    <n v="98"/>
    <s v="Medium"/>
    <n v="0.76"/>
    <x v="0"/>
    <s v=""/>
    <n v="4.5"/>
    <n v="3"/>
    <n v="1.55"/>
    <n v="0.8"/>
    <s v="Friday"/>
    <s v="0-5 min"/>
    <n v="1"/>
    <s v="Below 0.8"/>
  </r>
  <r>
    <s v="RF001718"/>
    <d v="2026-01-16T08:53:00"/>
    <d v="2026-01-16T00:00:00"/>
    <n v="8"/>
    <x v="2"/>
    <x v="0"/>
    <n v="5"/>
    <n v="161.03"/>
    <n v="164.87"/>
    <n v="1.3"/>
    <n v="8.6"/>
    <n v="11.9"/>
    <n v="91"/>
    <s v="High"/>
    <n v="0.67700000000000005"/>
    <x v="0"/>
    <s v=""/>
    <n v="4.66"/>
    <n v="4"/>
    <n v="3.84"/>
    <n v="3.3"/>
    <s v="Friday"/>
    <s v="5-10 min"/>
    <n v="1"/>
    <s v="Below 0.8"/>
  </r>
  <r>
    <s v="RF001719"/>
    <d v="2026-01-16T09:22:00"/>
    <d v="2026-01-16T00:00:00"/>
    <n v="9"/>
    <x v="1"/>
    <x v="0"/>
    <n v="2.9"/>
    <n v="97.23"/>
    <m/>
    <n v="1.1000000000000001"/>
    <n v="7.1"/>
    <n v="12.4"/>
    <n v="80"/>
    <s v="Medium"/>
    <n v="0.88300000000000001"/>
    <x v="2"/>
    <s v="Fare too high"/>
    <n v="5"/>
    <n v="7"/>
    <m/>
    <n v="5.3"/>
    <s v="Friday"/>
    <s v="5-10 min"/>
    <n v="0"/>
    <s v="Between 0.8-1.0"/>
  </r>
  <r>
    <s v="RF001720"/>
    <d v="2026-01-16T09:47:00"/>
    <d v="2026-01-16T00:00:00"/>
    <n v="9"/>
    <x v="3"/>
    <x v="0"/>
    <n v="2.2000000000000002"/>
    <n v="75.27"/>
    <m/>
    <n v="1.1000000000000001"/>
    <n v="5.5"/>
    <m/>
    <n v="53"/>
    <s v="Low"/>
    <n v="1.0409999999999999"/>
    <x v="3"/>
    <s v="No driver available"/>
    <n v="4.58"/>
    <n v="13"/>
    <m/>
    <m/>
    <s v="Friday"/>
    <s v="5-10 min"/>
    <n v="0"/>
    <s v="Between 1.0-1.2"/>
  </r>
  <r>
    <s v="RF001721"/>
    <d v="2026-01-16T09:59:00"/>
    <d v="2026-01-16T00:00:00"/>
    <n v="9"/>
    <x v="3"/>
    <x v="1"/>
    <n v="20.8"/>
    <n v="341.29"/>
    <n v="345.29"/>
    <n v="1"/>
    <n v="3.7"/>
    <n v="2.2000000000000002"/>
    <n v="63"/>
    <s v="Medium"/>
    <n v="1.0880000000000001"/>
    <x v="0"/>
    <s v=""/>
    <n v="4.76"/>
    <n v="0"/>
    <n v="4"/>
    <n v="-1.5"/>
    <s v="Friday"/>
    <s v="0-5 min"/>
    <n v="1"/>
    <s v="Between 1.0-1.2"/>
  </r>
  <r>
    <s v="RF001722"/>
    <d v="2026-01-16T10:54:00"/>
    <d v="2026-01-16T00:00:00"/>
    <n v="10"/>
    <x v="3"/>
    <x v="0"/>
    <n v="4"/>
    <n v="98"/>
    <n v="95.66"/>
    <n v="1"/>
    <n v="6.8"/>
    <n v="8.3000000000000007"/>
    <n v="54"/>
    <s v="Low"/>
    <n v="1.9350000000000001"/>
    <x v="0"/>
    <s v=""/>
    <n v="5"/>
    <n v="3"/>
    <n v="-2.34"/>
    <n v="1.5"/>
    <s v="Friday"/>
    <s v="5-10 min"/>
    <n v="1"/>
    <s v="Above 1.2"/>
  </r>
  <r>
    <s v="RF001723"/>
    <d v="2026-01-16T11:14:00"/>
    <d v="2026-01-16T00:00:00"/>
    <n v="11"/>
    <x v="3"/>
    <x v="0"/>
    <n v="5"/>
    <n v="108.62"/>
    <n v="110.29"/>
    <n v="1"/>
    <n v="2"/>
    <n v="4.5"/>
    <n v="60"/>
    <s v="Low"/>
    <n v="1.4079999999999999"/>
    <x v="0"/>
    <s v=""/>
    <n v="4.8"/>
    <n v="10"/>
    <n v="1.67"/>
    <n v="2.5"/>
    <s v="Friday"/>
    <s v="0-5 min"/>
    <n v="1"/>
    <s v="Above 1.2"/>
  </r>
  <r>
    <s v="RF001724"/>
    <d v="2026-01-16T11:26:00"/>
    <d v="2026-01-16T00:00:00"/>
    <n v="11"/>
    <x v="0"/>
    <x v="1"/>
    <n v="12.6"/>
    <n v="311.23"/>
    <n v="312.89999999999998"/>
    <n v="1.2"/>
    <n v="7.4"/>
    <n v="9.1"/>
    <n v="119"/>
    <s v="Medium"/>
    <n v="0.97199999999999998"/>
    <x v="0"/>
    <s v=""/>
    <n v="4.91"/>
    <n v="0"/>
    <n v="1.67"/>
    <n v="1.7"/>
    <s v="Friday"/>
    <s v="5-10 min"/>
    <n v="1"/>
    <s v="Between 0.8-1.0"/>
  </r>
  <r>
    <s v="RF001725"/>
    <d v="2026-01-16T11:46:00"/>
    <d v="2026-01-16T00:00:00"/>
    <n v="11"/>
    <x v="3"/>
    <x v="0"/>
    <n v="6.3"/>
    <n v="138.15"/>
    <n v="131.69"/>
    <n v="1"/>
    <n v="4.2"/>
    <n v="8.1999999999999993"/>
    <n v="75"/>
    <s v="Low"/>
    <n v="1.6040000000000001"/>
    <x v="0"/>
    <s v=""/>
    <n v="4.6100000000000003"/>
    <n v="21"/>
    <n v="-6.46"/>
    <n v="4"/>
    <s v="Friday"/>
    <s v="0-5 min"/>
    <n v="1"/>
    <s v="Above 1.2"/>
  </r>
  <r>
    <s v="RF001726"/>
    <d v="2026-01-16T11:50:00"/>
    <d v="2026-01-16T00:00:00"/>
    <n v="11"/>
    <x v="3"/>
    <x v="0"/>
    <n v="2.8"/>
    <n v="86.94"/>
    <n v="88.31"/>
    <n v="1.1000000000000001"/>
    <n v="4.5"/>
    <n v="3.3"/>
    <n v="60"/>
    <s v="Low"/>
    <n v="1.6419999999999999"/>
    <x v="0"/>
    <s v=""/>
    <n v="4.67"/>
    <n v="8"/>
    <n v="1.37"/>
    <n v="-1.2"/>
    <s v="Friday"/>
    <s v="0-5 min"/>
    <n v="1"/>
    <s v="Above 1.2"/>
  </r>
  <r>
    <s v="RF001727"/>
    <d v="2026-01-16T11:52:00"/>
    <d v="2026-01-16T00:00:00"/>
    <n v="11"/>
    <x v="0"/>
    <x v="0"/>
    <n v="2.9"/>
    <n v="101.87"/>
    <n v="99.71"/>
    <n v="1.3"/>
    <n v="7.4"/>
    <n v="6.5"/>
    <n v="103"/>
    <s v="Medium"/>
    <n v="0.71699999999999997"/>
    <x v="0"/>
    <s v=""/>
    <n v="4.8499999999999996"/>
    <n v="3"/>
    <n v="-2.16"/>
    <n v="-0.9"/>
    <s v="Friday"/>
    <s v="5-10 min"/>
    <n v="1"/>
    <s v="Below 0.8"/>
  </r>
  <r>
    <s v="RF001728"/>
    <d v="2026-01-16T11:53:00"/>
    <d v="2026-01-16T00:00:00"/>
    <n v="11"/>
    <x v="0"/>
    <x v="1"/>
    <n v="2.7"/>
    <n v="76.53"/>
    <n v="80.39"/>
    <n v="1"/>
    <n v="7.9"/>
    <n v="9.1999999999999993"/>
    <n v="103"/>
    <s v="Medium"/>
    <n v="0.90200000000000002"/>
    <x v="0"/>
    <s v=""/>
    <n v="4.93"/>
    <n v="0"/>
    <n v="3.86"/>
    <n v="1.3"/>
    <s v="Friday"/>
    <s v="5-10 min"/>
    <n v="1"/>
    <s v="Between 0.8-1.0"/>
  </r>
  <r>
    <s v="RF001729"/>
    <d v="2026-01-16T12:08:00"/>
    <d v="2026-01-16T00:00:00"/>
    <n v="12"/>
    <x v="2"/>
    <x v="0"/>
    <n v="16.5"/>
    <n v="290.45999999999998"/>
    <n v="291.25"/>
    <n v="1"/>
    <n v="5"/>
    <n v="9.3000000000000007"/>
    <n v="103"/>
    <s v="Low"/>
    <n v="1.145"/>
    <x v="0"/>
    <s v=""/>
    <n v="4.42"/>
    <n v="11"/>
    <n v="0.79"/>
    <n v="4.3"/>
    <s v="Friday"/>
    <s v="0-5 min"/>
    <n v="1"/>
    <s v="Between 1.0-1.2"/>
  </r>
  <r>
    <s v="RF001730"/>
    <d v="2026-01-16T12:18:00"/>
    <d v="2026-01-16T00:00:00"/>
    <n v="12"/>
    <x v="1"/>
    <x v="0"/>
    <n v="0.8"/>
    <n v="58.32"/>
    <n v="56.15"/>
    <n v="1.1000000000000001"/>
    <n v="3.4"/>
    <n v="9.4"/>
    <n v="88"/>
    <s v="Low"/>
    <n v="1.337"/>
    <x v="0"/>
    <s v=""/>
    <n v="4.78"/>
    <n v="5"/>
    <n v="-2.17"/>
    <n v="6"/>
    <s v="Friday"/>
    <s v="0-5 min"/>
    <n v="1"/>
    <s v="Above 1.2"/>
  </r>
  <r>
    <s v="RF001731"/>
    <d v="2026-01-16T13:15:00"/>
    <d v="2026-01-16T00:00:00"/>
    <n v="13"/>
    <x v="2"/>
    <x v="1"/>
    <n v="2.4"/>
    <n v="84.04"/>
    <n v="86.49"/>
    <n v="1.1000000000000001"/>
    <n v="5.5"/>
    <n v="8"/>
    <n v="131"/>
    <s v="Medium"/>
    <n v="1.18"/>
    <x v="0"/>
    <s v=""/>
    <n v="4.6399999999999997"/>
    <n v="0"/>
    <n v="2.4500000000000002"/>
    <n v="2.5"/>
    <s v="Friday"/>
    <s v="5-10 min"/>
    <n v="1"/>
    <s v="Between 1.0-1.2"/>
  </r>
  <r>
    <s v="RF001732"/>
    <d v="2026-01-16T13:31:00"/>
    <d v="2026-01-16T00:00:00"/>
    <n v="13"/>
    <x v="1"/>
    <x v="0"/>
    <n v="4.0999999999999996"/>
    <n v="107.88"/>
    <n v="103.7"/>
    <n v="1"/>
    <n v="6.6"/>
    <n v="8.4"/>
    <n v="103"/>
    <s v="Low"/>
    <n v="2.2000000000000002"/>
    <x v="0"/>
    <s v=""/>
    <n v="4.3899999999999997"/>
    <n v="14"/>
    <n v="-4.18"/>
    <n v="1.8"/>
    <s v="Friday"/>
    <s v="5-10 min"/>
    <n v="1"/>
    <s v="Above 1.2"/>
  </r>
  <r>
    <s v="RF001733"/>
    <d v="2026-01-16T13:33:00"/>
    <d v="2026-01-16T00:00:00"/>
    <n v="13"/>
    <x v="2"/>
    <x v="0"/>
    <n v="4.0999999999999996"/>
    <n v="106.12"/>
    <n v="108.11"/>
    <n v="1"/>
    <n v="7.1"/>
    <n v="5.0999999999999996"/>
    <n v="109"/>
    <s v="Medium"/>
    <n v="0.91400000000000003"/>
    <x v="0"/>
    <s v=""/>
    <n v="4.62"/>
    <n v="25"/>
    <n v="1.99"/>
    <n v="-2"/>
    <s v="Friday"/>
    <s v="5-10 min"/>
    <n v="1"/>
    <s v="Between 0.8-1.0"/>
  </r>
  <r>
    <s v="RF001734"/>
    <d v="2026-01-16T13:40:00"/>
    <d v="2026-01-16T00:00:00"/>
    <n v="13"/>
    <x v="2"/>
    <x v="0"/>
    <n v="3.8"/>
    <n v="101.76"/>
    <m/>
    <n v="1"/>
    <n v="4.8"/>
    <n v="7.8"/>
    <n v="131"/>
    <s v="Medium"/>
    <n v="1.143"/>
    <x v="1"/>
    <s v="Vehicle issue"/>
    <n v="4.8"/>
    <n v="15"/>
    <m/>
    <n v="3"/>
    <s v="Friday"/>
    <s v="0-5 min"/>
    <n v="0"/>
    <s v="Between 1.0-1.2"/>
  </r>
  <r>
    <s v="RF001735"/>
    <d v="2026-01-16T13:43:00"/>
    <d v="2026-01-16T00:00:00"/>
    <n v="13"/>
    <x v="0"/>
    <x v="0"/>
    <n v="8.1"/>
    <n v="167.92"/>
    <n v="169.91"/>
    <n v="1"/>
    <n v="4.7"/>
    <n v="2.1"/>
    <n v="116"/>
    <s v="Low"/>
    <n v="1.1419999999999999"/>
    <x v="0"/>
    <s v=""/>
    <n v="4.75"/>
    <n v="6"/>
    <n v="1.99"/>
    <n v="-2.6"/>
    <s v="Friday"/>
    <s v="0-5 min"/>
    <n v="1"/>
    <s v="Between 1.0-1.2"/>
  </r>
  <r>
    <s v="RF001736"/>
    <d v="2026-01-16T13:46:00"/>
    <d v="2026-01-16T00:00:00"/>
    <n v="13"/>
    <x v="4"/>
    <x v="0"/>
    <n v="6.7"/>
    <n v="163.52000000000001"/>
    <n v="152.97999999999999"/>
    <n v="1.1000000000000001"/>
    <n v="5"/>
    <n v="9"/>
    <n v="57"/>
    <s v="Low"/>
    <n v="1.4370000000000001"/>
    <x v="0"/>
    <s v=""/>
    <n v="4.92"/>
    <n v="1"/>
    <n v="-10.54"/>
    <n v="4"/>
    <s v="Friday"/>
    <s v="0-5 min"/>
    <n v="1"/>
    <s v="Above 1.2"/>
  </r>
  <r>
    <s v="RF001737"/>
    <d v="2026-01-16T13:57:00"/>
    <d v="2026-01-16T00:00:00"/>
    <n v="13"/>
    <x v="0"/>
    <x v="0"/>
    <n v="3.2"/>
    <n v="87.4"/>
    <n v="82.13"/>
    <n v="1"/>
    <n v="6"/>
    <n v="7.3"/>
    <n v="118"/>
    <s v="Medium"/>
    <n v="1.0469999999999999"/>
    <x v="0"/>
    <s v=""/>
    <n v="4.83"/>
    <n v="9"/>
    <n v="-5.27"/>
    <n v="1.3"/>
    <s v="Friday"/>
    <s v="5-10 min"/>
    <n v="1"/>
    <s v="Between 1.0-1.2"/>
  </r>
  <r>
    <s v="RF001738"/>
    <d v="2026-01-16T14:18:00"/>
    <d v="2026-01-16T00:00:00"/>
    <n v="14"/>
    <x v="1"/>
    <x v="0"/>
    <n v="3.9"/>
    <n v="100.93"/>
    <n v="105.06"/>
    <n v="1.1000000000000001"/>
    <n v="4.0999999999999996"/>
    <n v="5.4"/>
    <n v="102"/>
    <s v="Medium"/>
    <n v="1.1080000000000001"/>
    <x v="0"/>
    <s v=""/>
    <n v="4.54"/>
    <n v="10"/>
    <n v="4.13"/>
    <n v="1.3"/>
    <s v="Friday"/>
    <s v="0-5 min"/>
    <n v="1"/>
    <s v="Between 1.0-1.2"/>
  </r>
  <r>
    <s v="RF001739"/>
    <d v="2026-01-16T15:18:00"/>
    <d v="2026-01-16T00:00:00"/>
    <n v="15"/>
    <x v="2"/>
    <x v="0"/>
    <n v="24.7"/>
    <n v="491.28"/>
    <m/>
    <n v="1.1000000000000001"/>
    <n v="5.2"/>
    <m/>
    <n v="106"/>
    <s v="Medium"/>
    <n v="0.94299999999999995"/>
    <x v="3"/>
    <s v="No driver available"/>
    <n v="4.58"/>
    <n v="8"/>
    <m/>
    <m/>
    <s v="Friday"/>
    <s v="5-10 min"/>
    <n v="0"/>
    <s v="Between 0.8-1.0"/>
  </r>
  <r>
    <s v="RF001740"/>
    <d v="2026-01-16T15:21:00"/>
    <d v="2026-01-16T00:00:00"/>
    <n v="15"/>
    <x v="3"/>
    <x v="0"/>
    <n v="6.9"/>
    <n v="147.99"/>
    <n v="151.19999999999999"/>
    <n v="1.1000000000000001"/>
    <n v="4.7"/>
    <n v="5.9"/>
    <n v="72"/>
    <s v="Medium"/>
    <n v="1.2110000000000001"/>
    <x v="0"/>
    <s v=""/>
    <n v="4.92"/>
    <n v="1"/>
    <n v="3.21"/>
    <n v="1.2"/>
    <s v="Friday"/>
    <s v="0-5 min"/>
    <n v="1"/>
    <s v="Above 1.2"/>
  </r>
  <r>
    <s v="RF001741"/>
    <d v="2026-01-16T15:43:00"/>
    <d v="2026-01-16T00:00:00"/>
    <n v="15"/>
    <x v="1"/>
    <x v="0"/>
    <n v="0.7"/>
    <n v="49.56"/>
    <n v="51.41"/>
    <n v="1"/>
    <n v="2"/>
    <n v="1.7"/>
    <n v="93"/>
    <s v="Low"/>
    <n v="1.6579999999999999"/>
    <x v="0"/>
    <s v=""/>
    <n v="4.8600000000000003"/>
    <n v="15"/>
    <n v="1.85"/>
    <n v="-0.3"/>
    <s v="Friday"/>
    <s v="0-5 min"/>
    <n v="1"/>
    <s v="Above 1.2"/>
  </r>
  <r>
    <s v="RF001742"/>
    <d v="2026-01-16T16:16:00"/>
    <d v="2026-01-16T00:00:00"/>
    <n v="16"/>
    <x v="3"/>
    <x v="0"/>
    <n v="2.9"/>
    <n v="82.32"/>
    <n v="80.95"/>
    <n v="1"/>
    <n v="3.5"/>
    <n v="5.0999999999999996"/>
    <n v="65"/>
    <s v="Low"/>
    <n v="1.419"/>
    <x v="0"/>
    <s v=""/>
    <n v="4.9000000000000004"/>
    <n v="3"/>
    <n v="-1.37"/>
    <n v="1.6"/>
    <s v="Friday"/>
    <s v="0-5 min"/>
    <n v="1"/>
    <s v="Above 1.2"/>
  </r>
  <r>
    <s v="RF001743"/>
    <d v="2026-01-16T16:18:00"/>
    <d v="2026-01-16T00:00:00"/>
    <n v="16"/>
    <x v="0"/>
    <x v="0"/>
    <n v="3.8"/>
    <n v="100.17"/>
    <m/>
    <n v="1"/>
    <n v="7.5"/>
    <n v="5.8"/>
    <n v="89"/>
    <s v="Low"/>
    <n v="0.88800000000000001"/>
    <x v="2"/>
    <s v="Fare too high"/>
    <n v="4.66"/>
    <n v="15"/>
    <m/>
    <n v="-1.7"/>
    <s v="Friday"/>
    <s v="5-10 min"/>
    <n v="0"/>
    <s v="Between 0.8-1.0"/>
  </r>
  <r>
    <s v="RF001744"/>
    <d v="2026-01-16T16:20:00"/>
    <d v="2026-01-16T00:00:00"/>
    <n v="16"/>
    <x v="0"/>
    <x v="0"/>
    <n v="20.399999999999999"/>
    <n v="335.15"/>
    <n v="326.58"/>
    <n v="1.1000000000000001"/>
    <n v="10.3"/>
    <n v="11.9"/>
    <n v="90"/>
    <s v="Medium"/>
    <n v="0.753"/>
    <x v="0"/>
    <s v=""/>
    <n v="5"/>
    <n v="40"/>
    <n v="-8.57"/>
    <n v="1.6"/>
    <s v="Friday"/>
    <s v="10-15 min"/>
    <n v="1"/>
    <s v="Below 0.8"/>
  </r>
  <r>
    <s v="RF001745"/>
    <d v="2026-01-16T16:26:00"/>
    <d v="2026-01-16T00:00:00"/>
    <n v="16"/>
    <x v="0"/>
    <x v="1"/>
    <n v="4"/>
    <n v="146.29"/>
    <m/>
    <n v="1.4"/>
    <n v="8.1"/>
    <n v="8.6999999999999993"/>
    <n v="91"/>
    <s v="High"/>
    <n v="0.55400000000000005"/>
    <x v="2"/>
    <s v="Changed plans"/>
    <n v="4.72"/>
    <n v="0"/>
    <m/>
    <n v="0.6"/>
    <s v="Friday"/>
    <s v="5-10 min"/>
    <n v="0"/>
    <s v="Below 0.8"/>
  </r>
  <r>
    <s v="RF001746"/>
    <d v="2026-01-16T16:41:00"/>
    <d v="2026-01-16T00:00:00"/>
    <n v="16"/>
    <x v="0"/>
    <x v="0"/>
    <n v="4.2"/>
    <n v="109.21"/>
    <m/>
    <n v="1.1000000000000001"/>
    <n v="6.1"/>
    <n v="5"/>
    <n v="105"/>
    <s v="Medium"/>
    <n v="0.77500000000000002"/>
    <x v="2"/>
    <s v="ETA too high"/>
    <n v="5"/>
    <n v="11"/>
    <m/>
    <n v="-1.1000000000000001"/>
    <s v="Friday"/>
    <s v="5-10 min"/>
    <n v="0"/>
    <s v="Below 0.8"/>
  </r>
  <r>
    <s v="RF001747"/>
    <d v="2026-01-16T16:42:00"/>
    <d v="2026-01-16T00:00:00"/>
    <n v="16"/>
    <x v="1"/>
    <x v="1"/>
    <n v="1.2"/>
    <n v="55.8"/>
    <n v="55.11"/>
    <n v="1"/>
    <n v="5.0999999999999996"/>
    <n v="13.1"/>
    <n v="70"/>
    <s v="Medium"/>
    <n v="0.74199999999999999"/>
    <x v="0"/>
    <s v=""/>
    <n v="4.75"/>
    <n v="0"/>
    <n v="-0.69"/>
    <n v="8"/>
    <s v="Friday"/>
    <s v="5-10 min"/>
    <n v="1"/>
    <s v="Below 0.8"/>
  </r>
  <r>
    <s v="RF001748"/>
    <d v="2026-01-16T16:57:00"/>
    <d v="2026-01-16T00:00:00"/>
    <n v="16"/>
    <x v="1"/>
    <x v="0"/>
    <n v="5.8"/>
    <n v="154.53"/>
    <m/>
    <n v="1.1000000000000001"/>
    <n v="2"/>
    <n v="2.2999999999999998"/>
    <n v="95"/>
    <s v="Medium"/>
    <n v="1.073"/>
    <x v="1"/>
    <s v="Driver unavailable"/>
    <n v="4.8"/>
    <n v="12"/>
    <m/>
    <n v="0.3"/>
    <s v="Friday"/>
    <s v="0-5 min"/>
    <n v="0"/>
    <s v="Between 1.0-1.2"/>
  </r>
  <r>
    <s v="RF001749"/>
    <d v="2026-01-16T17:00:00"/>
    <d v="2026-01-16T00:00:00"/>
    <n v="17"/>
    <x v="3"/>
    <x v="0"/>
    <n v="9.5"/>
    <n v="170.6"/>
    <n v="173.62"/>
    <n v="1"/>
    <n v="8.5"/>
    <n v="7.6"/>
    <n v="54"/>
    <s v="Low"/>
    <n v="1.0249999999999999"/>
    <x v="0"/>
    <s v=""/>
    <n v="5"/>
    <n v="8"/>
    <n v="3.02"/>
    <n v="-0.9"/>
    <s v="Friday"/>
    <s v="5-10 min"/>
    <n v="1"/>
    <s v="Between 1.0-1.2"/>
  </r>
  <r>
    <s v="RF001750"/>
    <d v="2026-01-16T17:06:00"/>
    <d v="2026-01-16T00:00:00"/>
    <n v="17"/>
    <x v="2"/>
    <x v="0"/>
    <n v="5.5"/>
    <n v="119.07"/>
    <m/>
    <n v="1"/>
    <n v="4.2"/>
    <n v="1"/>
    <n v="100"/>
    <s v="Medium"/>
    <n v="0.90100000000000002"/>
    <x v="1"/>
    <s v="Pickup too far"/>
    <n v="4.55"/>
    <n v="4"/>
    <m/>
    <n v="-3.2"/>
    <s v="Friday"/>
    <s v="0-5 min"/>
    <n v="0"/>
    <s v="Between 0.8-1.0"/>
  </r>
  <r>
    <s v="RF001751"/>
    <d v="2026-01-16T17:13:00"/>
    <d v="2026-01-16T00:00:00"/>
    <n v="17"/>
    <x v="0"/>
    <x v="1"/>
    <n v="3.9"/>
    <n v="102.89"/>
    <m/>
    <n v="1.1000000000000001"/>
    <n v="3.3"/>
    <n v="2"/>
    <n v="96"/>
    <s v="Medium"/>
    <n v="0.73899999999999999"/>
    <x v="1"/>
    <s v="Vehicle issue"/>
    <n v="4.7300000000000004"/>
    <n v="0"/>
    <m/>
    <n v="-1.3"/>
    <s v="Friday"/>
    <s v="0-5 min"/>
    <n v="0"/>
    <s v="Below 0.8"/>
  </r>
  <r>
    <s v="RF001752"/>
    <d v="2026-01-16T17:19:00"/>
    <d v="2026-01-16T00:00:00"/>
    <n v="17"/>
    <x v="0"/>
    <x v="0"/>
    <n v="4.9000000000000004"/>
    <n v="139.08000000000001"/>
    <n v="143.77000000000001"/>
    <n v="1.1000000000000001"/>
    <n v="7"/>
    <n v="10.199999999999999"/>
    <n v="111"/>
    <s v="Medium"/>
    <n v="0.83799999999999997"/>
    <x v="0"/>
    <s v=""/>
    <n v="4.55"/>
    <n v="36"/>
    <n v="4.6900000000000004"/>
    <n v="3.2"/>
    <s v="Friday"/>
    <s v="5-10 min"/>
    <n v="1"/>
    <s v="Between 0.8-1.0"/>
  </r>
  <r>
    <s v="RF001753"/>
    <d v="2026-01-16T17:35:00"/>
    <d v="2026-01-16T00:00:00"/>
    <n v="17"/>
    <x v="2"/>
    <x v="0"/>
    <n v="9.1999999999999993"/>
    <n v="170.19"/>
    <n v="169.63"/>
    <n v="1.1000000000000001"/>
    <n v="5.7"/>
    <n v="1.9"/>
    <n v="72"/>
    <s v="Low"/>
    <n v="0.91600000000000004"/>
    <x v="0"/>
    <s v=""/>
    <n v="4.75"/>
    <n v="11"/>
    <n v="-0.56000000000000005"/>
    <n v="-3.8"/>
    <s v="Friday"/>
    <s v="5-10 min"/>
    <n v="1"/>
    <s v="Between 0.8-1.0"/>
  </r>
  <r>
    <s v="RF001754"/>
    <d v="2026-01-16T17:36:00"/>
    <d v="2026-01-16T00:00:00"/>
    <n v="17"/>
    <x v="4"/>
    <x v="0"/>
    <n v="4.5"/>
    <n v="92.46"/>
    <n v="93.23"/>
    <n v="1"/>
    <n v="9.6999999999999993"/>
    <n v="7.1"/>
    <n v="48"/>
    <s v="Low"/>
    <n v="1.202"/>
    <x v="0"/>
    <s v=""/>
    <n v="4.43"/>
    <n v="17"/>
    <n v="0.77"/>
    <n v="-2.6"/>
    <s v="Friday"/>
    <s v="5-10 min"/>
    <n v="1"/>
    <s v="Above 1.2"/>
  </r>
  <r>
    <s v="RF001755"/>
    <d v="2026-01-16T17:48:00"/>
    <d v="2026-01-16T00:00:00"/>
    <n v="17"/>
    <x v="3"/>
    <x v="0"/>
    <n v="4.5999999999999996"/>
    <n v="104.83"/>
    <n v="107.76"/>
    <n v="1"/>
    <n v="6.3"/>
    <n v="10"/>
    <n v="58"/>
    <s v="Low"/>
    <n v="1.141"/>
    <x v="0"/>
    <s v=""/>
    <n v="5"/>
    <n v="11"/>
    <n v="2.93"/>
    <n v="3.7"/>
    <s v="Friday"/>
    <s v="5-10 min"/>
    <n v="1"/>
    <s v="Between 1.0-1.2"/>
  </r>
  <r>
    <s v="RF001756"/>
    <d v="2026-01-16T17:49:00"/>
    <d v="2026-01-16T00:00:00"/>
    <n v="17"/>
    <x v="0"/>
    <x v="0"/>
    <n v="7.5"/>
    <n v="154.32"/>
    <n v="158.36000000000001"/>
    <n v="1.1000000000000001"/>
    <n v="9.6999999999999993"/>
    <n v="9.5"/>
    <n v="109"/>
    <s v="Medium"/>
    <n v="0.83"/>
    <x v="0"/>
    <s v=""/>
    <n v="4.8899999999999997"/>
    <n v="20"/>
    <n v="4.04"/>
    <n v="-0.2"/>
    <s v="Friday"/>
    <s v="5-10 min"/>
    <n v="1"/>
    <s v="Between 0.8-1.0"/>
  </r>
  <r>
    <s v="RF001757"/>
    <d v="2026-01-16T17:57:00"/>
    <d v="2026-01-16T00:00:00"/>
    <n v="17"/>
    <x v="2"/>
    <x v="1"/>
    <n v="3.4"/>
    <n v="101.77"/>
    <n v="99.25"/>
    <n v="1.2"/>
    <n v="8.1999999999999993"/>
    <n v="7.6"/>
    <n v="90"/>
    <s v="Medium"/>
    <n v="0.77100000000000002"/>
    <x v="0"/>
    <s v=""/>
    <n v="4.67"/>
    <n v="0"/>
    <n v="-2.52"/>
    <n v="-0.6"/>
    <s v="Friday"/>
    <s v="5-10 min"/>
    <n v="1"/>
    <s v="Below 0.8"/>
  </r>
  <r>
    <s v="RF001758"/>
    <d v="2026-01-16T18:00:00"/>
    <d v="2026-01-16T00:00:00"/>
    <n v="18"/>
    <x v="4"/>
    <x v="0"/>
    <n v="2.7"/>
    <n v="80.989999999999995"/>
    <m/>
    <n v="1.1000000000000001"/>
    <n v="5.4"/>
    <n v="6.4"/>
    <n v="37"/>
    <s v="Low"/>
    <n v="0.78100000000000003"/>
    <x v="1"/>
    <s v="Vehicle issue"/>
    <n v="4.83"/>
    <n v="8"/>
    <m/>
    <n v="1"/>
    <s v="Friday"/>
    <s v="5-10 min"/>
    <n v="0"/>
    <s v="Below 0.8"/>
  </r>
  <r>
    <s v="RF001759"/>
    <d v="2026-01-16T18:02:00"/>
    <d v="2026-01-16T00:00:00"/>
    <n v="18"/>
    <x v="3"/>
    <x v="0"/>
    <n v="1.3"/>
    <n v="63.03"/>
    <n v="60.94"/>
    <n v="1.1000000000000001"/>
    <n v="11"/>
    <n v="15.4"/>
    <n v="58"/>
    <s v="Medium"/>
    <n v="0.97"/>
    <x v="0"/>
    <s v=""/>
    <n v="4.82"/>
    <n v="12"/>
    <n v="-2.09"/>
    <n v="4.4000000000000004"/>
    <s v="Friday"/>
    <s v="10-15 min"/>
    <n v="1"/>
    <s v="Between 0.8-1.0"/>
  </r>
  <r>
    <s v="RF001760"/>
    <d v="2026-01-16T18:23:00"/>
    <d v="2026-01-16T00:00:00"/>
    <n v="18"/>
    <x v="0"/>
    <x v="0"/>
    <n v="5.0999999999999996"/>
    <n v="166.97"/>
    <n v="168.15"/>
    <n v="1.3"/>
    <n v="10.8"/>
    <n v="8.8000000000000007"/>
    <n v="92"/>
    <s v="Medium"/>
    <n v="0.69799999999999995"/>
    <x v="0"/>
    <s v=""/>
    <n v="4.87"/>
    <n v="27"/>
    <n v="1.18"/>
    <n v="-2"/>
    <s v="Friday"/>
    <s v="10-15 min"/>
    <n v="1"/>
    <s v="Below 0.8"/>
  </r>
  <r>
    <s v="RF001761"/>
    <d v="2026-01-16T18:23:00"/>
    <d v="2026-01-16T00:00:00"/>
    <n v="18"/>
    <x v="0"/>
    <x v="0"/>
    <n v="3.4"/>
    <n v="110.02"/>
    <n v="109.28"/>
    <n v="1.2"/>
    <n v="8.9"/>
    <n v="15.7"/>
    <n v="93"/>
    <s v="Medium"/>
    <n v="0.67300000000000004"/>
    <x v="0"/>
    <s v=""/>
    <n v="4.54"/>
    <n v="107"/>
    <n v="-0.74"/>
    <n v="6.8"/>
    <s v="Friday"/>
    <s v="5-10 min"/>
    <n v="1"/>
    <s v="Below 0.8"/>
  </r>
  <r>
    <s v="RF001762"/>
    <d v="2026-01-16T18:44:00"/>
    <d v="2026-01-16T00:00:00"/>
    <n v="18"/>
    <x v="1"/>
    <x v="0"/>
    <n v="10.199999999999999"/>
    <n v="249.3"/>
    <n v="253.4"/>
    <n v="1.2"/>
    <n v="9"/>
    <n v="10.199999999999999"/>
    <n v="93"/>
    <s v="Medium"/>
    <n v="0.874"/>
    <x v="0"/>
    <s v=""/>
    <n v="4.84"/>
    <n v="11"/>
    <n v="4.0999999999999996"/>
    <n v="1.2"/>
    <s v="Friday"/>
    <s v="5-10 min"/>
    <n v="1"/>
    <s v="Between 0.8-1.0"/>
  </r>
  <r>
    <s v="RF001763"/>
    <d v="2026-01-16T18:59:00"/>
    <d v="2026-01-16T00:00:00"/>
    <n v="18"/>
    <x v="4"/>
    <x v="0"/>
    <n v="4.5999999999999996"/>
    <n v="115.6"/>
    <n v="110.25"/>
    <n v="1"/>
    <n v="6.4"/>
    <n v="7.1"/>
    <n v="47"/>
    <s v="Low"/>
    <n v="0.98199999999999998"/>
    <x v="0"/>
    <s v=""/>
    <n v="4.53"/>
    <n v="4"/>
    <n v="-5.35"/>
    <n v="0.7"/>
    <s v="Friday"/>
    <s v="5-10 min"/>
    <n v="1"/>
    <s v="Between 0.8-1.0"/>
  </r>
  <r>
    <s v="RF001764"/>
    <d v="2026-01-16T19:50:00"/>
    <d v="2026-01-16T00:00:00"/>
    <n v="19"/>
    <x v="1"/>
    <x v="1"/>
    <n v="9.4"/>
    <n v="256.32"/>
    <n v="249.84"/>
    <n v="1.3"/>
    <n v="8.6999999999999993"/>
    <n v="11.6"/>
    <n v="69"/>
    <s v="High"/>
    <n v="0.60699999999999998"/>
    <x v="0"/>
    <s v=""/>
    <n v="4.93"/>
    <n v="0"/>
    <n v="-6.48"/>
    <n v="2.9"/>
    <s v="Friday"/>
    <s v="5-10 min"/>
    <n v="1"/>
    <s v="Below 0.8"/>
  </r>
  <r>
    <s v="RF001765"/>
    <d v="2026-01-16T19:59:00"/>
    <d v="2026-01-16T00:00:00"/>
    <n v="19"/>
    <x v="3"/>
    <x v="0"/>
    <n v="8.3000000000000007"/>
    <n v="177.16"/>
    <m/>
    <n v="1"/>
    <n v="7.8"/>
    <n v="2.1"/>
    <n v="49"/>
    <s v="Medium"/>
    <n v="0.77300000000000002"/>
    <x v="1"/>
    <s v="Pickup too far"/>
    <n v="4.82"/>
    <n v="3"/>
    <m/>
    <n v="-5.7"/>
    <s v="Friday"/>
    <s v="5-10 min"/>
    <n v="0"/>
    <s v="Below 0.8"/>
  </r>
  <r>
    <s v="RF001766"/>
    <d v="2026-01-16T20:09:00"/>
    <d v="2026-01-16T00:00:00"/>
    <n v="20"/>
    <x v="1"/>
    <x v="0"/>
    <n v="1.2"/>
    <n v="71.75"/>
    <n v="71.13"/>
    <n v="1.2"/>
    <n v="12"/>
    <n v="13.9"/>
    <n v="84"/>
    <s v="High"/>
    <n v="0.69699999999999995"/>
    <x v="0"/>
    <s v=""/>
    <n v="4.63"/>
    <n v="3"/>
    <n v="-0.62"/>
    <n v="1.9"/>
    <s v="Friday"/>
    <s v="10-15 min"/>
    <n v="1"/>
    <s v="Below 0.8"/>
  </r>
  <r>
    <s v="RF001767"/>
    <d v="2026-01-16T20:27:00"/>
    <d v="2026-01-16T00:00:00"/>
    <n v="20"/>
    <x v="2"/>
    <x v="1"/>
    <n v="2.1"/>
    <n v="73.099999999999994"/>
    <n v="72.63"/>
    <n v="1.1000000000000001"/>
    <n v="9.4"/>
    <n v="10.8"/>
    <n v="85"/>
    <s v="Medium"/>
    <n v="0.74299999999999999"/>
    <x v="0"/>
    <s v=""/>
    <n v="5"/>
    <n v="0"/>
    <n v="-0.47"/>
    <n v="1.4"/>
    <s v="Friday"/>
    <s v="5-10 min"/>
    <n v="1"/>
    <s v="Below 0.8"/>
  </r>
  <r>
    <s v="RF001768"/>
    <d v="2026-01-16T20:39:00"/>
    <d v="2026-01-16T00:00:00"/>
    <n v="20"/>
    <x v="3"/>
    <x v="0"/>
    <n v="17.399999999999999"/>
    <n v="270.37"/>
    <n v="258.08"/>
    <n v="1"/>
    <n v="5.5"/>
    <n v="11.8"/>
    <n v="59"/>
    <s v="Medium"/>
    <n v="0.94499999999999995"/>
    <x v="0"/>
    <s v=""/>
    <n v="5"/>
    <n v="4"/>
    <n v="-12.29"/>
    <n v="6.3"/>
    <s v="Friday"/>
    <s v="5-10 min"/>
    <n v="1"/>
    <s v="Between 0.8-1.0"/>
  </r>
  <r>
    <s v="RF001769"/>
    <d v="2026-01-16T20:47:00"/>
    <d v="2026-01-16T00:00:00"/>
    <n v="20"/>
    <x v="2"/>
    <x v="0"/>
    <n v="3.5"/>
    <n v="87.55"/>
    <n v="90.2"/>
    <n v="1"/>
    <n v="5.7"/>
    <n v="13.4"/>
    <n v="105"/>
    <s v="Medium"/>
    <n v="0.998"/>
    <x v="0"/>
    <s v=""/>
    <n v="4.59"/>
    <n v="15"/>
    <n v="2.65"/>
    <n v="7.7"/>
    <s v="Friday"/>
    <s v="5-10 min"/>
    <n v="1"/>
    <s v="Between 0.8-1.0"/>
  </r>
  <r>
    <s v="RF001770"/>
    <d v="2026-01-16T20:55:00"/>
    <d v="2026-01-16T00:00:00"/>
    <n v="20"/>
    <x v="3"/>
    <x v="1"/>
    <n v="7.1"/>
    <n v="165.77"/>
    <n v="170.61"/>
    <n v="1.1000000000000001"/>
    <n v="3.3"/>
    <n v="4.7"/>
    <n v="55"/>
    <s v="Medium"/>
    <n v="0.79100000000000004"/>
    <x v="0"/>
    <s v=""/>
    <n v="4.5199999999999996"/>
    <n v="0"/>
    <n v="4.84"/>
    <n v="1.4"/>
    <s v="Friday"/>
    <s v="0-5 min"/>
    <n v="1"/>
    <s v="Below 0.8"/>
  </r>
  <r>
    <s v="RF001771"/>
    <d v="2026-01-16T20:55:00"/>
    <d v="2026-01-16T00:00:00"/>
    <n v="20"/>
    <x v="3"/>
    <x v="0"/>
    <n v="5"/>
    <n v="110.97"/>
    <m/>
    <n v="1"/>
    <n v="5.5"/>
    <m/>
    <n v="61"/>
    <s v="Low"/>
    <n v="1.157"/>
    <x v="3"/>
    <s v="No driver available"/>
    <n v="4.54"/>
    <n v="6"/>
    <m/>
    <m/>
    <s v="Friday"/>
    <s v="5-10 min"/>
    <n v="0"/>
    <s v="Between 1.0-1.2"/>
  </r>
  <r>
    <s v="RF001772"/>
    <d v="2026-01-16T21:08:00"/>
    <d v="2026-01-16T00:00:00"/>
    <n v="21"/>
    <x v="1"/>
    <x v="0"/>
    <n v="1.2"/>
    <n v="58.02"/>
    <n v="55.65"/>
    <n v="1"/>
    <n v="6.5"/>
    <n v="6.8"/>
    <n v="84"/>
    <s v="Medium"/>
    <n v="0.94499999999999995"/>
    <x v="0"/>
    <s v=""/>
    <n v="4.76"/>
    <n v="1"/>
    <n v="-2.37"/>
    <n v="0.3"/>
    <s v="Friday"/>
    <s v="5-10 min"/>
    <n v="1"/>
    <s v="Between 0.8-1.0"/>
  </r>
  <r>
    <s v="RF001773"/>
    <d v="2026-01-16T21:09:00"/>
    <d v="2026-01-16T00:00:00"/>
    <n v="21"/>
    <x v="3"/>
    <x v="0"/>
    <n v="2.9"/>
    <n v="86.03"/>
    <n v="88.68"/>
    <n v="1"/>
    <n v="5.7"/>
    <n v="6.4"/>
    <n v="56"/>
    <s v="Low"/>
    <n v="1.0620000000000001"/>
    <x v="0"/>
    <s v=""/>
    <n v="4.6100000000000003"/>
    <n v="21"/>
    <n v="2.65"/>
    <n v="0.7"/>
    <s v="Friday"/>
    <s v="5-10 min"/>
    <n v="1"/>
    <s v="Between 1.0-1.2"/>
  </r>
  <r>
    <s v="RF001774"/>
    <d v="2026-01-16T21:09:00"/>
    <d v="2026-01-16T00:00:00"/>
    <n v="21"/>
    <x v="4"/>
    <x v="1"/>
    <n v="2.4"/>
    <n v="66.400000000000006"/>
    <n v="61.92"/>
    <n v="1"/>
    <n v="5.3"/>
    <n v="4.9000000000000004"/>
    <n v="44"/>
    <s v="Low"/>
    <n v="1.675"/>
    <x v="0"/>
    <s v=""/>
    <n v="4.76"/>
    <n v="0"/>
    <n v="-4.4800000000000004"/>
    <n v="-0.4"/>
    <s v="Friday"/>
    <s v="5-10 min"/>
    <n v="1"/>
    <s v="Above 1.2"/>
  </r>
  <r>
    <s v="RF001775"/>
    <d v="2026-01-16T21:36:00"/>
    <d v="2026-01-16T00:00:00"/>
    <n v="21"/>
    <x v="1"/>
    <x v="0"/>
    <n v="8.9"/>
    <n v="189.77"/>
    <n v="189.42"/>
    <n v="1"/>
    <n v="3.4"/>
    <n v="7.2"/>
    <n v="87"/>
    <s v="Low"/>
    <n v="1.2609999999999999"/>
    <x v="0"/>
    <s v=""/>
    <n v="4.9400000000000004"/>
    <n v="7"/>
    <n v="-0.35"/>
    <n v="3.8"/>
    <s v="Friday"/>
    <s v="0-5 min"/>
    <n v="1"/>
    <s v="Above 1.2"/>
  </r>
  <r>
    <s v="RF001776"/>
    <d v="2026-01-16T21:42:00"/>
    <d v="2026-01-16T00:00:00"/>
    <n v="21"/>
    <x v="3"/>
    <x v="0"/>
    <n v="2.8"/>
    <n v="88.99"/>
    <n v="88.1"/>
    <n v="1.1000000000000001"/>
    <n v="6.7"/>
    <n v="11.6"/>
    <n v="62"/>
    <s v="Low"/>
    <n v="1.373"/>
    <x v="0"/>
    <s v=""/>
    <n v="5"/>
    <n v="1"/>
    <n v="-0.89"/>
    <n v="4.9000000000000004"/>
    <s v="Friday"/>
    <s v="5-10 min"/>
    <n v="1"/>
    <s v="Above 1.2"/>
  </r>
  <r>
    <s v="RF001777"/>
    <d v="2026-01-16T21:49:00"/>
    <d v="2026-01-16T00:00:00"/>
    <n v="21"/>
    <x v="3"/>
    <x v="0"/>
    <n v="7.6"/>
    <n v="155.47999999999999"/>
    <n v="162.94"/>
    <n v="1"/>
    <n v="7"/>
    <n v="11.5"/>
    <n v="66"/>
    <s v="Low"/>
    <n v="1.4"/>
    <x v="0"/>
    <s v=""/>
    <n v="4.42"/>
    <n v="5"/>
    <n v="7.46"/>
    <n v="4.5"/>
    <s v="Friday"/>
    <s v="5-10 min"/>
    <n v="1"/>
    <s v="Above 1.2"/>
  </r>
  <r>
    <s v="RF001778"/>
    <d v="2026-01-16T21:59:00"/>
    <d v="2026-01-16T00:00:00"/>
    <n v="21"/>
    <x v="1"/>
    <x v="0"/>
    <n v="1.8"/>
    <n v="84.53"/>
    <n v="87.56"/>
    <n v="1.3"/>
    <n v="6.2"/>
    <n v="11"/>
    <n v="93"/>
    <s v="Medium"/>
    <n v="0.86199999999999999"/>
    <x v="0"/>
    <s v=""/>
    <n v="4.24"/>
    <n v="11"/>
    <n v="3.03"/>
    <n v="4.8"/>
    <s v="Friday"/>
    <s v="5-10 min"/>
    <n v="1"/>
    <s v="Between 0.8-1.0"/>
  </r>
  <r>
    <s v="RF001779"/>
    <d v="2026-01-16T22:09:00"/>
    <d v="2026-01-16T00:00:00"/>
    <n v="22"/>
    <x v="3"/>
    <x v="0"/>
    <n v="0.7"/>
    <n v="47.33"/>
    <n v="51.01"/>
    <n v="1"/>
    <n v="4.7"/>
    <n v="7"/>
    <n v="76"/>
    <s v="Low"/>
    <n v="2.2000000000000002"/>
    <x v="0"/>
    <s v=""/>
    <n v="4.67"/>
    <n v="7"/>
    <n v="3.68"/>
    <n v="2.2999999999999998"/>
    <s v="Friday"/>
    <s v="0-5 min"/>
    <n v="1"/>
    <s v="Above 1.2"/>
  </r>
  <r>
    <s v="RF001780"/>
    <d v="2026-01-16T22:19:00"/>
    <d v="2026-01-16T00:00:00"/>
    <n v="22"/>
    <x v="2"/>
    <x v="1"/>
    <n v="5.9"/>
    <n v="155.54"/>
    <n v="149.05000000000001"/>
    <n v="1.2"/>
    <n v="5.6"/>
    <n v="8.8000000000000007"/>
    <n v="102"/>
    <s v="Medium"/>
    <n v="0.84299999999999997"/>
    <x v="0"/>
    <s v=""/>
    <n v="4.4800000000000004"/>
    <n v="0"/>
    <n v="-6.49"/>
    <n v="3.2"/>
    <s v="Friday"/>
    <s v="5-10 min"/>
    <n v="1"/>
    <s v="Between 0.8-1.0"/>
  </r>
  <r>
    <s v="RF001781"/>
    <d v="2026-01-16T22:49:00"/>
    <d v="2026-01-16T00:00:00"/>
    <n v="22"/>
    <x v="3"/>
    <x v="0"/>
    <n v="7.3"/>
    <n v="159.99"/>
    <n v="164.77"/>
    <n v="1"/>
    <n v="5.2"/>
    <n v="8.1999999999999993"/>
    <n v="66"/>
    <s v="Low"/>
    <n v="1.7310000000000001"/>
    <x v="0"/>
    <s v=""/>
    <n v="4.59"/>
    <n v="15"/>
    <n v="4.78"/>
    <n v="3"/>
    <s v="Friday"/>
    <s v="5-10 min"/>
    <n v="1"/>
    <s v="Above 1.2"/>
  </r>
  <r>
    <s v="RF001782"/>
    <d v="2026-01-16T22:54:00"/>
    <d v="2026-01-16T00:00:00"/>
    <n v="22"/>
    <x v="3"/>
    <x v="0"/>
    <n v="4.0999999999999996"/>
    <n v="104.74"/>
    <m/>
    <n v="1"/>
    <n v="5.6"/>
    <n v="2"/>
    <n v="59"/>
    <s v="Low"/>
    <n v="1.5529999999999999"/>
    <x v="2"/>
    <s v="Pickup issue"/>
    <n v="4.6900000000000004"/>
    <n v="9"/>
    <m/>
    <n v="-3.6"/>
    <s v="Friday"/>
    <s v="5-10 min"/>
    <n v="0"/>
    <s v="Above 1.2"/>
  </r>
  <r>
    <s v="RF001783"/>
    <d v="2026-01-16T23:01:00"/>
    <d v="2026-01-16T00:00:00"/>
    <n v="23"/>
    <x v="1"/>
    <x v="1"/>
    <n v="5.7"/>
    <n v="147.44"/>
    <n v="144.74"/>
    <n v="1.1000000000000001"/>
    <n v="2"/>
    <n v="2"/>
    <n v="102"/>
    <s v="Low"/>
    <n v="1.4690000000000001"/>
    <x v="0"/>
    <s v=""/>
    <n v="4.88"/>
    <n v="0"/>
    <n v="-2.7"/>
    <n v="0"/>
    <s v="Friday"/>
    <s v="0-5 min"/>
    <n v="1"/>
    <s v="Above 1.2"/>
  </r>
  <r>
    <s v="RF001784"/>
    <d v="2026-01-16T23:09:00"/>
    <d v="2026-01-16T00:00:00"/>
    <n v="23"/>
    <x v="0"/>
    <x v="1"/>
    <n v="1.5"/>
    <n v="63.28"/>
    <n v="62.45"/>
    <n v="1"/>
    <n v="3.3"/>
    <n v="2.2999999999999998"/>
    <n v="112"/>
    <s v="Medium"/>
    <n v="1.054"/>
    <x v="0"/>
    <s v=""/>
    <n v="4.74"/>
    <n v="0"/>
    <n v="-0.83"/>
    <n v="-1"/>
    <s v="Friday"/>
    <s v="0-5 min"/>
    <n v="1"/>
    <s v="Between 1.0-1.2"/>
  </r>
  <r>
    <s v="RF001785"/>
    <d v="2026-01-16T23:24:00"/>
    <d v="2026-01-16T00:00:00"/>
    <n v="23"/>
    <x v="1"/>
    <x v="0"/>
    <n v="4.3"/>
    <n v="107.27"/>
    <n v="112.86"/>
    <n v="1"/>
    <n v="2"/>
    <n v="2.5"/>
    <n v="102"/>
    <s v="Low"/>
    <n v="1.3169999999999999"/>
    <x v="0"/>
    <s v=""/>
    <n v="4.5999999999999996"/>
    <n v="2"/>
    <n v="5.59"/>
    <n v="0.5"/>
    <s v="Friday"/>
    <s v="0-5 min"/>
    <n v="1"/>
    <s v="Above 1.2"/>
  </r>
  <r>
    <s v="RF001786"/>
    <d v="2026-01-17T00:04:00"/>
    <d v="2026-01-17T00:00:00"/>
    <n v="0"/>
    <x v="1"/>
    <x v="0"/>
    <n v="10.199999999999999"/>
    <n v="215.96"/>
    <n v="215.38"/>
    <n v="1.1000000000000001"/>
    <n v="3.1"/>
    <n v="3.4"/>
    <n v="90"/>
    <s v="Low"/>
    <n v="1.397"/>
    <x v="0"/>
    <s v=""/>
    <n v="4.7699999999999996"/>
    <n v="12"/>
    <n v="-0.57999999999999996"/>
    <n v="0.3"/>
    <s v="Saturday"/>
    <s v="0-5 min"/>
    <n v="1"/>
    <s v="Above 1.2"/>
  </r>
  <r>
    <s v="RF001787"/>
    <d v="2026-01-17T00:07:00"/>
    <d v="2026-01-17T00:00:00"/>
    <n v="0"/>
    <x v="3"/>
    <x v="0"/>
    <n v="17.8"/>
    <n v="295.24"/>
    <n v="284.76"/>
    <n v="1.1000000000000001"/>
    <n v="6.8"/>
    <n v="9.5"/>
    <n v="73"/>
    <s v="Low"/>
    <n v="2.2000000000000002"/>
    <x v="0"/>
    <s v=""/>
    <n v="4.71"/>
    <n v="15"/>
    <n v="-10.48"/>
    <n v="2.7"/>
    <s v="Saturday"/>
    <s v="5-10 min"/>
    <n v="1"/>
    <s v="Above 1.2"/>
  </r>
  <r>
    <s v="RF001788"/>
    <d v="2026-01-17T00:07:00"/>
    <d v="2026-01-17T00:00:00"/>
    <n v="0"/>
    <x v="2"/>
    <x v="1"/>
    <n v="5.2"/>
    <n v="118.01"/>
    <m/>
    <n v="1"/>
    <n v="2.1"/>
    <n v="1.6"/>
    <n v="128"/>
    <s v="Low"/>
    <n v="1.478"/>
    <x v="1"/>
    <s v="Pickup too far"/>
    <n v="4.66"/>
    <n v="0"/>
    <m/>
    <n v="-0.5"/>
    <s v="Saturday"/>
    <s v="0-5 min"/>
    <n v="0"/>
    <s v="Above 1.2"/>
  </r>
  <r>
    <s v="RF001789"/>
    <d v="2026-01-17T00:17:00"/>
    <d v="2026-01-17T00:00:00"/>
    <n v="0"/>
    <x v="2"/>
    <x v="0"/>
    <n v="6.9"/>
    <n v="125.31"/>
    <n v="128.9"/>
    <n v="1"/>
    <n v="2"/>
    <n v="1"/>
    <n v="99"/>
    <s v="Medium"/>
    <n v="1.018"/>
    <x v="0"/>
    <s v=""/>
    <n v="4.5199999999999996"/>
    <n v="8"/>
    <n v="3.59"/>
    <n v="-1"/>
    <s v="Saturday"/>
    <s v="0-5 min"/>
    <n v="1"/>
    <s v="Between 1.0-1.2"/>
  </r>
  <r>
    <s v="RF001790"/>
    <d v="2026-01-17T00:27:00"/>
    <d v="2026-01-17T00:00:00"/>
    <n v="0"/>
    <x v="2"/>
    <x v="1"/>
    <n v="10.5"/>
    <n v="208.86"/>
    <n v="210.7"/>
    <n v="1"/>
    <n v="2"/>
    <n v="3.8"/>
    <n v="101"/>
    <s v="Low"/>
    <n v="1.444"/>
    <x v="0"/>
    <s v=""/>
    <n v="4.6399999999999997"/>
    <n v="0"/>
    <n v="1.84"/>
    <n v="1.8"/>
    <s v="Saturday"/>
    <s v="0-5 min"/>
    <n v="1"/>
    <s v="Above 1.2"/>
  </r>
  <r>
    <s v="RF001791"/>
    <d v="2026-01-17T00:39:00"/>
    <d v="2026-01-17T00:00:00"/>
    <n v="0"/>
    <x v="3"/>
    <x v="0"/>
    <n v="6"/>
    <n v="139.66999999999999"/>
    <n v="133.97999999999999"/>
    <n v="1"/>
    <n v="4.8"/>
    <n v="4.8"/>
    <n v="70"/>
    <s v="Low"/>
    <n v="1.657"/>
    <x v="0"/>
    <s v=""/>
    <n v="4.83"/>
    <n v="9"/>
    <n v="-5.69"/>
    <n v="0"/>
    <s v="Saturday"/>
    <s v="0-5 min"/>
    <n v="1"/>
    <s v="Above 1.2"/>
  </r>
  <r>
    <s v="RF001792"/>
    <d v="2026-01-17T00:46:00"/>
    <d v="2026-01-17T00:00:00"/>
    <n v="0"/>
    <x v="3"/>
    <x v="0"/>
    <n v="7.2"/>
    <n v="159.96"/>
    <n v="148.04"/>
    <n v="1"/>
    <n v="5.7"/>
    <n v="7.9"/>
    <n v="69"/>
    <s v="Low"/>
    <n v="1.454"/>
    <x v="0"/>
    <s v=""/>
    <n v="4.84"/>
    <n v="11"/>
    <n v="-11.92"/>
    <n v="2.2000000000000002"/>
    <s v="Saturday"/>
    <s v="5-10 min"/>
    <n v="1"/>
    <s v="Above 1.2"/>
  </r>
  <r>
    <s v="RF001793"/>
    <d v="2026-01-17T00:52:00"/>
    <d v="2026-01-17T00:00:00"/>
    <n v="0"/>
    <x v="2"/>
    <x v="0"/>
    <n v="14.3"/>
    <n v="240.91"/>
    <n v="260.17"/>
    <n v="1"/>
    <n v="4.4000000000000004"/>
    <n v="1.7"/>
    <n v="112"/>
    <s v="Medium"/>
    <n v="0.997"/>
    <x v="0"/>
    <s v=""/>
    <n v="4.51"/>
    <n v="11"/>
    <n v="19.260000000000002"/>
    <n v="-2.7"/>
    <s v="Saturday"/>
    <s v="0-5 min"/>
    <n v="1"/>
    <s v="Between 0.8-1.0"/>
  </r>
  <r>
    <s v="RF001794"/>
    <d v="2026-01-17T00:55:00"/>
    <d v="2026-01-17T00:00:00"/>
    <n v="0"/>
    <x v="1"/>
    <x v="0"/>
    <n v="6.9"/>
    <n v="162.05000000000001"/>
    <n v="160.36000000000001"/>
    <n v="1.1000000000000001"/>
    <n v="2"/>
    <n v="4.0999999999999996"/>
    <n v="93"/>
    <s v="Low"/>
    <n v="1.266"/>
    <x v="0"/>
    <s v=""/>
    <n v="4.6500000000000004"/>
    <n v="100"/>
    <n v="-1.69"/>
    <n v="2.1"/>
    <s v="Saturday"/>
    <s v="0-5 min"/>
    <n v="1"/>
    <s v="Above 1.2"/>
  </r>
  <r>
    <s v="RF001795"/>
    <d v="2026-01-17T01:02:00"/>
    <d v="2026-01-17T00:00:00"/>
    <n v="1"/>
    <x v="1"/>
    <x v="0"/>
    <n v="4.2"/>
    <n v="108.17"/>
    <n v="115.96"/>
    <n v="1"/>
    <n v="2.7"/>
    <n v="1"/>
    <n v="91"/>
    <s v="Low"/>
    <n v="1.9330000000000001"/>
    <x v="0"/>
    <s v=""/>
    <n v="4.53"/>
    <n v="3"/>
    <n v="7.79"/>
    <n v="-1.7"/>
    <s v="Saturday"/>
    <s v="0-5 min"/>
    <n v="1"/>
    <s v="Above 1.2"/>
  </r>
  <r>
    <s v="RF001796"/>
    <d v="2026-01-17T01:12:00"/>
    <d v="2026-01-17T00:00:00"/>
    <n v="1"/>
    <x v="1"/>
    <x v="0"/>
    <n v="14.1"/>
    <n v="261.39999999999998"/>
    <n v="265.27"/>
    <n v="1"/>
    <n v="7.6"/>
    <n v="3.4"/>
    <n v="101"/>
    <s v="Low"/>
    <n v="1.3069999999999999"/>
    <x v="0"/>
    <s v=""/>
    <n v="4.8899999999999997"/>
    <n v="186"/>
    <n v="3.87"/>
    <n v="-4.2"/>
    <s v="Saturday"/>
    <s v="5-10 min"/>
    <n v="1"/>
    <s v="Above 1.2"/>
  </r>
  <r>
    <s v="RF001797"/>
    <d v="2026-01-17T01:14:00"/>
    <d v="2026-01-17T00:00:00"/>
    <n v="1"/>
    <x v="2"/>
    <x v="0"/>
    <n v="6.5"/>
    <n v="120.7"/>
    <n v="123.73"/>
    <n v="1"/>
    <n v="4.4000000000000004"/>
    <n v="4.2"/>
    <n v="107"/>
    <s v="Medium"/>
    <n v="1.0209999999999999"/>
    <x v="0"/>
    <s v=""/>
    <n v="4.7300000000000004"/>
    <n v="2"/>
    <n v="3.03"/>
    <n v="-0.2"/>
    <s v="Saturday"/>
    <s v="0-5 min"/>
    <n v="1"/>
    <s v="Between 1.0-1.2"/>
  </r>
  <r>
    <s v="RF001798"/>
    <d v="2026-01-17T01:26:00"/>
    <d v="2026-01-17T00:00:00"/>
    <n v="1"/>
    <x v="0"/>
    <x v="0"/>
    <n v="2"/>
    <n v="72.25"/>
    <n v="68.97"/>
    <n v="1"/>
    <n v="2"/>
    <n v="1"/>
    <n v="132"/>
    <s v="Low"/>
    <n v="1.3660000000000001"/>
    <x v="0"/>
    <s v=""/>
    <n v="4.55"/>
    <n v="11"/>
    <n v="-3.28"/>
    <n v="-1"/>
    <s v="Saturday"/>
    <s v="0-5 min"/>
    <n v="1"/>
    <s v="Above 1.2"/>
  </r>
  <r>
    <s v="RF001799"/>
    <d v="2026-01-17T01:47:00"/>
    <d v="2026-01-17T00:00:00"/>
    <n v="1"/>
    <x v="1"/>
    <x v="0"/>
    <n v="4.5999999999999996"/>
    <n v="109.34"/>
    <n v="116.94"/>
    <n v="1"/>
    <n v="2.5"/>
    <n v="1.3"/>
    <n v="93"/>
    <s v="Low"/>
    <n v="1.36"/>
    <x v="0"/>
    <s v=""/>
    <n v="4.63"/>
    <n v="2"/>
    <n v="7.6"/>
    <n v="-1.2"/>
    <s v="Saturday"/>
    <s v="0-5 min"/>
    <n v="1"/>
    <s v="Above 1.2"/>
  </r>
  <r>
    <s v="RF001800"/>
    <d v="2026-01-17T02:10:00"/>
    <d v="2026-01-17T00:00:00"/>
    <n v="2"/>
    <x v="0"/>
    <x v="0"/>
    <n v="19.2"/>
    <n v="395.68"/>
    <m/>
    <n v="1.1000000000000001"/>
    <n v="2"/>
    <n v="3.1"/>
    <n v="125"/>
    <s v="Medium"/>
    <n v="1.081"/>
    <x v="2"/>
    <s v="ETA too high"/>
    <n v="4.26"/>
    <n v="10"/>
    <m/>
    <n v="1.1000000000000001"/>
    <s v="Saturday"/>
    <s v="0-5 min"/>
    <n v="0"/>
    <s v="Between 1.0-1.2"/>
  </r>
  <r>
    <s v="RF001801"/>
    <d v="2026-01-17T02:28:00"/>
    <d v="2026-01-17T00:00:00"/>
    <n v="2"/>
    <x v="3"/>
    <x v="0"/>
    <n v="11"/>
    <n v="219.72"/>
    <n v="220.31"/>
    <n v="1"/>
    <n v="3.2"/>
    <n v="1"/>
    <n v="78"/>
    <s v="Low"/>
    <n v="1.48"/>
    <x v="0"/>
    <s v=""/>
    <n v="4.6399999999999997"/>
    <n v="20"/>
    <n v="0.59"/>
    <n v="-2.2000000000000002"/>
    <s v="Saturday"/>
    <s v="0-5 min"/>
    <n v="1"/>
    <s v="Above 1.2"/>
  </r>
  <r>
    <s v="RF001802"/>
    <d v="2026-01-17T02:54:00"/>
    <d v="2026-01-17T00:00:00"/>
    <n v="2"/>
    <x v="1"/>
    <x v="0"/>
    <n v="3.5"/>
    <n v="95.28"/>
    <n v="98.04"/>
    <n v="1"/>
    <n v="4.4000000000000004"/>
    <n v="6.1"/>
    <n v="108"/>
    <s v="Low"/>
    <n v="1.633"/>
    <x v="0"/>
    <s v=""/>
    <n v="4.8"/>
    <n v="8"/>
    <n v="2.76"/>
    <n v="1.7"/>
    <s v="Saturday"/>
    <s v="0-5 min"/>
    <n v="1"/>
    <s v="Above 1.2"/>
  </r>
  <r>
    <s v="RF001803"/>
    <d v="2026-01-17T03:02:00"/>
    <d v="2026-01-17T00:00:00"/>
    <n v="3"/>
    <x v="1"/>
    <x v="1"/>
    <n v="11.9"/>
    <n v="197.98"/>
    <n v="190.45"/>
    <n v="1"/>
    <n v="3.9"/>
    <n v="1"/>
    <n v="92"/>
    <s v="Medium"/>
    <n v="1.1459999999999999"/>
    <x v="0"/>
    <s v=""/>
    <n v="4.8099999999999996"/>
    <n v="0"/>
    <n v="-7.53"/>
    <n v="-2.9"/>
    <s v="Saturday"/>
    <s v="0-5 min"/>
    <n v="1"/>
    <s v="Between 1.0-1.2"/>
  </r>
  <r>
    <s v="RF001804"/>
    <d v="2026-01-17T03:13:00"/>
    <d v="2026-01-17T00:00:00"/>
    <n v="3"/>
    <x v="3"/>
    <x v="0"/>
    <n v="4.5"/>
    <n v="106.84"/>
    <n v="112.91"/>
    <n v="1"/>
    <n v="3.4"/>
    <n v="1.3"/>
    <n v="65"/>
    <s v="Low"/>
    <n v="1.627"/>
    <x v="0"/>
    <s v=""/>
    <n v="4.5999999999999996"/>
    <n v="5"/>
    <n v="6.07"/>
    <n v="-2.1"/>
    <s v="Saturday"/>
    <s v="0-5 min"/>
    <n v="1"/>
    <s v="Above 1.2"/>
  </r>
  <r>
    <s v="RF001805"/>
    <d v="2026-01-17T03:37:00"/>
    <d v="2026-01-17T00:00:00"/>
    <n v="3"/>
    <x v="4"/>
    <x v="1"/>
    <n v="2.9"/>
    <n v="93.61"/>
    <n v="89.89"/>
    <n v="1.1000000000000001"/>
    <n v="8.6"/>
    <n v="6.2"/>
    <n v="67"/>
    <s v="Low"/>
    <n v="2.0619999999999998"/>
    <x v="0"/>
    <s v=""/>
    <n v="4.7"/>
    <n v="0"/>
    <n v="-3.72"/>
    <n v="-2.4"/>
    <s v="Saturday"/>
    <s v="5-10 min"/>
    <n v="1"/>
    <s v="Above 1.2"/>
  </r>
  <r>
    <s v="RF001806"/>
    <d v="2026-01-17T03:42:00"/>
    <d v="2026-01-17T00:00:00"/>
    <n v="3"/>
    <x v="2"/>
    <x v="0"/>
    <n v="10.4"/>
    <n v="177.47"/>
    <n v="179.25"/>
    <n v="1"/>
    <n v="5"/>
    <n v="7.6"/>
    <n v="105"/>
    <s v="Medium"/>
    <n v="0.95299999999999996"/>
    <x v="0"/>
    <s v=""/>
    <n v="4.82"/>
    <n v="14"/>
    <n v="1.78"/>
    <n v="2.6"/>
    <s v="Saturday"/>
    <s v="0-5 min"/>
    <n v="1"/>
    <s v="Between 0.8-1.0"/>
  </r>
  <r>
    <s v="RF001807"/>
    <d v="2026-01-17T03:43:00"/>
    <d v="2026-01-17T00:00:00"/>
    <n v="3"/>
    <x v="1"/>
    <x v="0"/>
    <n v="2.1"/>
    <n v="75.25"/>
    <n v="75.680000000000007"/>
    <n v="1"/>
    <n v="3.5"/>
    <n v="4.9000000000000004"/>
    <n v="110"/>
    <s v="Low"/>
    <n v="1.8620000000000001"/>
    <x v="0"/>
    <s v=""/>
    <n v="4.91"/>
    <n v="8"/>
    <n v="0.43"/>
    <n v="1.4"/>
    <s v="Saturday"/>
    <s v="0-5 min"/>
    <n v="1"/>
    <s v="Above 1.2"/>
  </r>
  <r>
    <s v="RF001808"/>
    <d v="2026-01-17T03:52:00"/>
    <d v="2026-01-17T00:00:00"/>
    <n v="3"/>
    <x v="4"/>
    <x v="1"/>
    <n v="3"/>
    <n v="74.739999999999995"/>
    <n v="78.55"/>
    <n v="1"/>
    <n v="5.8"/>
    <n v="5.0999999999999996"/>
    <n v="64"/>
    <s v="Low"/>
    <n v="1.956"/>
    <x v="0"/>
    <s v=""/>
    <n v="4.67"/>
    <n v="0"/>
    <n v="3.81"/>
    <n v="-0.7"/>
    <s v="Saturday"/>
    <s v="5-10 min"/>
    <n v="1"/>
    <s v="Above 1.2"/>
  </r>
  <r>
    <s v="RF001809"/>
    <d v="2026-01-17T03:54:00"/>
    <d v="2026-01-17T00:00:00"/>
    <n v="3"/>
    <x v="3"/>
    <x v="0"/>
    <n v="6"/>
    <n v="141.9"/>
    <n v="134.11000000000001"/>
    <n v="1"/>
    <n v="5.8"/>
    <n v="1"/>
    <n v="67"/>
    <s v="Low"/>
    <n v="1.7889999999999999"/>
    <x v="0"/>
    <s v=""/>
    <n v="4.87"/>
    <n v="5"/>
    <n v="-7.79"/>
    <n v="-4.8"/>
    <s v="Saturday"/>
    <s v="5-10 min"/>
    <n v="1"/>
    <s v="Above 1.2"/>
  </r>
  <r>
    <s v="RF001810"/>
    <d v="2026-01-17T03:57:00"/>
    <d v="2026-01-17T00:00:00"/>
    <n v="3"/>
    <x v="2"/>
    <x v="0"/>
    <n v="6.7"/>
    <n v="155.08000000000001"/>
    <n v="149.37"/>
    <n v="1"/>
    <n v="5.0999999999999996"/>
    <n v="5.6"/>
    <n v="120"/>
    <s v="Low"/>
    <n v="1.7529999999999999"/>
    <x v="0"/>
    <s v=""/>
    <n v="4.5199999999999996"/>
    <n v="11"/>
    <n v="-5.71"/>
    <n v="0.5"/>
    <s v="Saturday"/>
    <s v="5-10 min"/>
    <n v="1"/>
    <s v="Above 1.2"/>
  </r>
  <r>
    <s v="RF001811"/>
    <d v="2026-01-17T04:33:00"/>
    <d v="2026-01-17T00:00:00"/>
    <n v="4"/>
    <x v="0"/>
    <x v="0"/>
    <n v="9.3000000000000007"/>
    <n v="224.41"/>
    <n v="226.86"/>
    <n v="1.1000000000000001"/>
    <n v="10.199999999999999"/>
    <n v="7.4"/>
    <n v="144"/>
    <s v="Medium"/>
    <n v="1.125"/>
    <x v="0"/>
    <s v=""/>
    <n v="4.8099999999999996"/>
    <n v="3"/>
    <n v="2.4500000000000002"/>
    <n v="-2.8"/>
    <s v="Saturday"/>
    <s v="10-15 min"/>
    <n v="1"/>
    <s v="Between 1.0-1.2"/>
  </r>
  <r>
    <s v="RF001812"/>
    <d v="2026-01-17T04:35:00"/>
    <d v="2026-01-17T00:00:00"/>
    <n v="4"/>
    <x v="0"/>
    <x v="0"/>
    <n v="2.5"/>
    <n v="85.26"/>
    <n v="79.239999999999995"/>
    <n v="1.1000000000000001"/>
    <n v="3.3"/>
    <n v="1"/>
    <n v="108"/>
    <s v="Medium"/>
    <n v="0.88900000000000001"/>
    <x v="0"/>
    <s v=""/>
    <n v="4.7699999999999996"/>
    <n v="11"/>
    <n v="-6.02"/>
    <n v="-2.2999999999999998"/>
    <s v="Saturday"/>
    <s v="0-5 min"/>
    <n v="1"/>
    <s v="Between 0.8-1.0"/>
  </r>
  <r>
    <s v="RF001813"/>
    <d v="2026-01-17T04:57:00"/>
    <d v="2026-01-17T00:00:00"/>
    <n v="4"/>
    <x v="3"/>
    <x v="0"/>
    <n v="6"/>
    <n v="138.61000000000001"/>
    <n v="128.91999999999999"/>
    <n v="1"/>
    <n v="6.9"/>
    <n v="9.5"/>
    <n v="78"/>
    <s v="Low"/>
    <n v="2.0739999999999998"/>
    <x v="0"/>
    <s v=""/>
    <n v="4.3600000000000003"/>
    <n v="24"/>
    <n v="-9.69"/>
    <n v="2.6"/>
    <s v="Saturday"/>
    <s v="5-10 min"/>
    <n v="1"/>
    <s v="Above 1.2"/>
  </r>
  <r>
    <s v="RF001814"/>
    <d v="2026-01-17T05:25:00"/>
    <d v="2026-01-17T00:00:00"/>
    <n v="5"/>
    <x v="0"/>
    <x v="0"/>
    <n v="0.7"/>
    <n v="51.95"/>
    <n v="50.26"/>
    <n v="1"/>
    <n v="6.7"/>
    <n v="4.9000000000000004"/>
    <n v="144"/>
    <s v="Medium"/>
    <n v="1.365"/>
    <x v="0"/>
    <s v=""/>
    <n v="4.7"/>
    <n v="58"/>
    <n v="-1.69"/>
    <n v="-1.8"/>
    <s v="Saturday"/>
    <s v="5-10 min"/>
    <n v="1"/>
    <s v="Above 1.2"/>
  </r>
  <r>
    <s v="RF001815"/>
    <d v="2026-01-17T05:28:00"/>
    <d v="2026-01-17T00:00:00"/>
    <n v="5"/>
    <x v="1"/>
    <x v="0"/>
    <n v="0.8"/>
    <n v="55.44"/>
    <n v="55.27"/>
    <n v="1.1000000000000001"/>
    <n v="2"/>
    <n v="2.9"/>
    <n v="98"/>
    <s v="Low"/>
    <n v="1.39"/>
    <x v="0"/>
    <s v=""/>
    <n v="4.9800000000000004"/>
    <n v="30"/>
    <n v="-0.17"/>
    <n v="0.9"/>
    <s v="Saturday"/>
    <s v="0-5 min"/>
    <n v="1"/>
    <s v="Above 1.2"/>
  </r>
  <r>
    <s v="RF001816"/>
    <d v="2026-01-17T05:32:00"/>
    <d v="2026-01-17T00:00:00"/>
    <n v="5"/>
    <x v="0"/>
    <x v="0"/>
    <n v="3.1"/>
    <n v="87.43"/>
    <n v="82.68"/>
    <n v="1"/>
    <n v="5.5"/>
    <n v="3.5"/>
    <n v="131"/>
    <s v="Medium"/>
    <n v="1.0820000000000001"/>
    <x v="0"/>
    <s v=""/>
    <n v="4.49"/>
    <n v="9"/>
    <n v="-4.75"/>
    <n v="-2"/>
    <s v="Saturday"/>
    <s v="5-10 min"/>
    <n v="1"/>
    <s v="Between 1.0-1.2"/>
  </r>
  <r>
    <s v="RF001817"/>
    <d v="2026-01-17T05:33:00"/>
    <d v="2026-01-17T00:00:00"/>
    <n v="5"/>
    <x v="1"/>
    <x v="0"/>
    <n v="9.3000000000000007"/>
    <n v="193.55"/>
    <n v="196.18"/>
    <n v="1"/>
    <n v="2.2000000000000002"/>
    <n v="5.6"/>
    <n v="102"/>
    <s v="Low"/>
    <n v="1.4330000000000001"/>
    <x v="0"/>
    <s v=""/>
    <n v="4.7699999999999996"/>
    <n v="10"/>
    <n v="2.63"/>
    <n v="3.4"/>
    <s v="Saturday"/>
    <s v="0-5 min"/>
    <n v="1"/>
    <s v="Above 1.2"/>
  </r>
  <r>
    <s v="RF001818"/>
    <d v="2026-01-17T06:10:00"/>
    <d v="2026-01-17T00:00:00"/>
    <n v="6"/>
    <x v="0"/>
    <x v="1"/>
    <n v="7.8"/>
    <n v="154.5"/>
    <n v="158.72"/>
    <n v="1.1000000000000001"/>
    <n v="4.5999999999999996"/>
    <n v="6.9"/>
    <n v="138"/>
    <s v="Medium"/>
    <n v="1.325"/>
    <x v="0"/>
    <s v=""/>
    <n v="4.87"/>
    <n v="0"/>
    <n v="4.22"/>
    <n v="2.2999999999999998"/>
    <s v="Saturday"/>
    <s v="0-5 min"/>
    <n v="1"/>
    <s v="Above 1.2"/>
  </r>
  <r>
    <s v="RF001819"/>
    <d v="2026-01-17T06:18:00"/>
    <d v="2026-01-17T00:00:00"/>
    <n v="6"/>
    <x v="0"/>
    <x v="0"/>
    <n v="4.5"/>
    <n v="118.99"/>
    <n v="112.28"/>
    <n v="1.1000000000000001"/>
    <n v="7"/>
    <n v="10.8"/>
    <n v="121"/>
    <s v="Medium"/>
    <n v="1.135"/>
    <x v="0"/>
    <s v=""/>
    <n v="4.91"/>
    <n v="5"/>
    <n v="-6.71"/>
    <n v="3.8"/>
    <s v="Saturday"/>
    <s v="5-10 min"/>
    <n v="1"/>
    <s v="Between 1.0-1.2"/>
  </r>
  <r>
    <s v="RF001820"/>
    <d v="2026-01-17T06:19:00"/>
    <d v="2026-01-17T00:00:00"/>
    <n v="6"/>
    <x v="4"/>
    <x v="0"/>
    <n v="1.1000000000000001"/>
    <n v="53.07"/>
    <n v="54.58"/>
    <n v="1"/>
    <n v="4.7"/>
    <n v="9"/>
    <n v="62"/>
    <s v="Low"/>
    <n v="1.8859999999999999"/>
    <x v="0"/>
    <s v=""/>
    <n v="4.78"/>
    <n v="18"/>
    <n v="1.51"/>
    <n v="4.3"/>
    <s v="Saturday"/>
    <s v="0-5 min"/>
    <n v="1"/>
    <s v="Above 1.2"/>
  </r>
  <r>
    <s v="RF001821"/>
    <d v="2026-01-17T06:42:00"/>
    <d v="2026-01-17T00:00:00"/>
    <n v="6"/>
    <x v="1"/>
    <x v="0"/>
    <n v="6.7"/>
    <n v="166.18"/>
    <n v="169.83"/>
    <n v="1.1000000000000001"/>
    <n v="2"/>
    <n v="1"/>
    <n v="98"/>
    <s v="Low"/>
    <n v="1.571"/>
    <x v="0"/>
    <s v=""/>
    <n v="4.63"/>
    <n v="5"/>
    <n v="3.65"/>
    <n v="-1"/>
    <s v="Saturday"/>
    <s v="0-5 min"/>
    <n v="1"/>
    <s v="Above 1.2"/>
  </r>
  <r>
    <s v="RF001822"/>
    <d v="2026-01-17T06:42:00"/>
    <d v="2026-01-17T00:00:00"/>
    <n v="6"/>
    <x v="4"/>
    <x v="0"/>
    <n v="28.1"/>
    <n v="422.29"/>
    <n v="425.66"/>
    <n v="1"/>
    <n v="6.1"/>
    <n v="12.8"/>
    <n v="66"/>
    <s v="Low"/>
    <n v="1.857"/>
    <x v="0"/>
    <s v=""/>
    <n v="4.8899999999999997"/>
    <n v="11"/>
    <n v="3.37"/>
    <n v="6.7"/>
    <s v="Saturday"/>
    <s v="5-10 min"/>
    <n v="1"/>
    <s v="Above 1.2"/>
  </r>
  <r>
    <s v="RF001823"/>
    <d v="2026-01-17T06:48:00"/>
    <d v="2026-01-17T00:00:00"/>
    <n v="6"/>
    <x v="1"/>
    <x v="0"/>
    <n v="5.4"/>
    <n v="110.46"/>
    <m/>
    <n v="1"/>
    <n v="2"/>
    <m/>
    <n v="110"/>
    <s v="Low"/>
    <n v="1.7170000000000001"/>
    <x v="3"/>
    <s v="No driver available"/>
    <n v="4.71"/>
    <n v="3"/>
    <m/>
    <m/>
    <s v="Saturday"/>
    <s v="0-5 min"/>
    <n v="0"/>
    <s v="Above 1.2"/>
  </r>
  <r>
    <s v="RF001824"/>
    <d v="2026-01-17T06:58:00"/>
    <d v="2026-01-17T00:00:00"/>
    <n v="6"/>
    <x v="0"/>
    <x v="0"/>
    <n v="2.1"/>
    <n v="70.38"/>
    <n v="72.41"/>
    <n v="1"/>
    <n v="3.4"/>
    <n v="2.4"/>
    <n v="121"/>
    <s v="Low"/>
    <n v="1.216"/>
    <x v="0"/>
    <s v=""/>
    <n v="4.47"/>
    <n v="29"/>
    <n v="2.0299999999999998"/>
    <n v="-1"/>
    <s v="Saturday"/>
    <s v="0-5 min"/>
    <n v="1"/>
    <s v="Above 1.2"/>
  </r>
  <r>
    <s v="RF001825"/>
    <d v="2026-01-17T07:39:00"/>
    <d v="2026-01-17T00:00:00"/>
    <n v="7"/>
    <x v="1"/>
    <x v="1"/>
    <n v="5.0999999999999996"/>
    <n v="155.16999999999999"/>
    <n v="156.16"/>
    <n v="1.3"/>
    <n v="9.1999999999999993"/>
    <n v="8.9"/>
    <n v="95"/>
    <s v="High"/>
    <n v="0.78900000000000003"/>
    <x v="0"/>
    <s v=""/>
    <n v="4.6900000000000004"/>
    <n v="0"/>
    <n v="0.99"/>
    <n v="-0.3"/>
    <s v="Saturday"/>
    <s v="5-10 min"/>
    <n v="1"/>
    <s v="Below 0.8"/>
  </r>
  <r>
    <s v="RF001826"/>
    <d v="2026-01-17T07:56:00"/>
    <d v="2026-01-17T00:00:00"/>
    <n v="7"/>
    <x v="1"/>
    <x v="0"/>
    <n v="1.3"/>
    <n v="60.27"/>
    <n v="60.28"/>
    <n v="1"/>
    <n v="3.5"/>
    <n v="1"/>
    <n v="88"/>
    <s v="Medium"/>
    <n v="0.83899999999999997"/>
    <x v="0"/>
    <s v=""/>
    <n v="4.37"/>
    <n v="22"/>
    <n v="0.01"/>
    <n v="-2.5"/>
    <s v="Saturday"/>
    <s v="0-5 min"/>
    <n v="1"/>
    <s v="Between 0.8-1.0"/>
  </r>
  <r>
    <s v="RF001827"/>
    <d v="2026-01-17T07:58:00"/>
    <d v="2026-01-17T00:00:00"/>
    <n v="7"/>
    <x v="0"/>
    <x v="0"/>
    <n v="3.5"/>
    <n v="101.26"/>
    <m/>
    <n v="1.1000000000000001"/>
    <n v="6.5"/>
    <n v="5.8"/>
    <n v="118"/>
    <s v="Medium"/>
    <n v="0.91900000000000004"/>
    <x v="2"/>
    <s v="Changed plans"/>
    <n v="4.75"/>
    <n v="4"/>
    <m/>
    <n v="-0.7"/>
    <s v="Saturday"/>
    <s v="5-10 min"/>
    <n v="0"/>
    <s v="Between 0.8-1.0"/>
  </r>
  <r>
    <s v="RF001828"/>
    <d v="2026-01-17T07:58:00"/>
    <d v="2026-01-17T00:00:00"/>
    <n v="7"/>
    <x v="2"/>
    <x v="1"/>
    <n v="8.8000000000000007"/>
    <n v="206.11"/>
    <n v="205.78"/>
    <n v="1.2"/>
    <n v="4.3"/>
    <n v="8"/>
    <n v="101"/>
    <s v="Medium"/>
    <n v="0.85299999999999998"/>
    <x v="0"/>
    <s v=""/>
    <n v="4.7"/>
    <n v="0"/>
    <n v="-0.33"/>
    <n v="3.7"/>
    <s v="Saturday"/>
    <s v="0-5 min"/>
    <n v="1"/>
    <s v="Between 0.8-1.0"/>
  </r>
  <r>
    <s v="RF001829"/>
    <d v="2026-01-17T08:02:00"/>
    <d v="2026-01-17T00:00:00"/>
    <n v="8"/>
    <x v="1"/>
    <x v="0"/>
    <n v="13.4"/>
    <n v="302.24"/>
    <n v="311.16000000000003"/>
    <n v="1.3"/>
    <n v="2.2000000000000002"/>
    <n v="3.4"/>
    <n v="75"/>
    <s v="Medium"/>
    <n v="0.73199999999999998"/>
    <x v="0"/>
    <s v=""/>
    <n v="4.49"/>
    <n v="28"/>
    <n v="8.92"/>
    <n v="1.2"/>
    <s v="Saturday"/>
    <s v="0-5 min"/>
    <n v="1"/>
    <s v="Below 0.8"/>
  </r>
  <r>
    <s v="RF001830"/>
    <d v="2026-01-17T08:05:00"/>
    <d v="2026-01-17T00:00:00"/>
    <n v="8"/>
    <x v="2"/>
    <x v="0"/>
    <n v="4.3"/>
    <n v="104.17"/>
    <m/>
    <n v="1.1000000000000001"/>
    <n v="3.9"/>
    <n v="1"/>
    <n v="118"/>
    <s v="Medium"/>
    <n v="1.0129999999999999"/>
    <x v="2"/>
    <s v="ETA too high"/>
    <n v="5"/>
    <n v="4"/>
    <m/>
    <n v="-2.9"/>
    <s v="Saturday"/>
    <s v="0-5 min"/>
    <n v="0"/>
    <s v="Between 1.0-1.2"/>
  </r>
  <r>
    <s v="RF001831"/>
    <d v="2026-01-17T08:26:00"/>
    <d v="2026-01-17T00:00:00"/>
    <n v="8"/>
    <x v="1"/>
    <x v="0"/>
    <n v="1.7"/>
    <n v="68.209999999999994"/>
    <n v="69.010000000000005"/>
    <n v="1.1000000000000001"/>
    <n v="4"/>
    <n v="3.8"/>
    <n v="91"/>
    <s v="Medium"/>
    <n v="0.97399999999999998"/>
    <x v="0"/>
    <s v=""/>
    <n v="4.5"/>
    <n v="2"/>
    <n v="0.8"/>
    <n v="-0.2"/>
    <s v="Saturday"/>
    <s v="0-5 min"/>
    <n v="1"/>
    <s v="Between 0.8-1.0"/>
  </r>
  <r>
    <s v="RF001832"/>
    <d v="2026-01-17T08:32:00"/>
    <d v="2026-01-17T00:00:00"/>
    <n v="8"/>
    <x v="1"/>
    <x v="0"/>
    <n v="9.1999999999999993"/>
    <n v="178.38"/>
    <m/>
    <n v="1"/>
    <n v="2.5"/>
    <n v="6"/>
    <n v="89"/>
    <s v="Medium"/>
    <n v="1.026"/>
    <x v="2"/>
    <s v="ETA too high"/>
    <n v="4.79"/>
    <n v="3"/>
    <m/>
    <n v="3.5"/>
    <s v="Saturday"/>
    <s v="0-5 min"/>
    <n v="0"/>
    <s v="Between 1.0-1.2"/>
  </r>
  <r>
    <s v="RF001833"/>
    <d v="2026-01-17T08:43:00"/>
    <d v="2026-01-17T00:00:00"/>
    <n v="8"/>
    <x v="0"/>
    <x v="1"/>
    <n v="6.4"/>
    <n v="197.28"/>
    <n v="191.16"/>
    <n v="1.3"/>
    <n v="7.8"/>
    <n v="6.4"/>
    <n v="105"/>
    <s v="High"/>
    <n v="0.65600000000000003"/>
    <x v="0"/>
    <s v=""/>
    <n v="4.7"/>
    <n v="0"/>
    <n v="-6.12"/>
    <n v="-1.4"/>
    <s v="Saturday"/>
    <s v="5-10 min"/>
    <n v="1"/>
    <s v="Below 0.8"/>
  </r>
  <r>
    <s v="RF001834"/>
    <d v="2026-01-17T08:59:00"/>
    <d v="2026-01-17T00:00:00"/>
    <n v="8"/>
    <x v="4"/>
    <x v="0"/>
    <n v="5"/>
    <n v="109.44"/>
    <n v="111"/>
    <n v="1"/>
    <n v="5.4"/>
    <n v="5"/>
    <n v="55"/>
    <s v="Medium"/>
    <n v="1.1020000000000001"/>
    <x v="0"/>
    <s v=""/>
    <n v="4.6100000000000003"/>
    <n v="16"/>
    <n v="1.56"/>
    <n v="-0.4"/>
    <s v="Saturday"/>
    <s v="5-10 min"/>
    <n v="1"/>
    <s v="Between 1.0-1.2"/>
  </r>
  <r>
    <s v="RF001835"/>
    <d v="2026-01-17T09:32:00"/>
    <d v="2026-01-17T00:00:00"/>
    <n v="9"/>
    <x v="3"/>
    <x v="0"/>
    <n v="5.8"/>
    <n v="125.63"/>
    <n v="132"/>
    <n v="1"/>
    <n v="5.5"/>
    <n v="7.7"/>
    <n v="53"/>
    <s v="Medium"/>
    <n v="0.82599999999999996"/>
    <x v="0"/>
    <s v=""/>
    <n v="4.6500000000000004"/>
    <n v="3"/>
    <n v="6.37"/>
    <n v="2.2000000000000002"/>
    <s v="Saturday"/>
    <s v="5-10 min"/>
    <n v="1"/>
    <s v="Between 0.8-1.0"/>
  </r>
  <r>
    <s v="RF001836"/>
    <d v="2026-01-17T09:52:00"/>
    <d v="2026-01-17T00:00:00"/>
    <n v="9"/>
    <x v="0"/>
    <x v="0"/>
    <n v="4.4000000000000004"/>
    <n v="149.22999999999999"/>
    <n v="153.29"/>
    <n v="1.3"/>
    <n v="6.6"/>
    <n v="9.9"/>
    <n v="110"/>
    <s v="High"/>
    <n v="0.72899999999999998"/>
    <x v="0"/>
    <s v=""/>
    <n v="4.57"/>
    <n v="4"/>
    <n v="4.0599999999999996"/>
    <n v="3.3"/>
    <s v="Saturday"/>
    <s v="5-10 min"/>
    <n v="1"/>
    <s v="Below 0.8"/>
  </r>
  <r>
    <s v="RF001837"/>
    <d v="2026-01-17T10:12:00"/>
    <d v="2026-01-17T00:00:00"/>
    <n v="10"/>
    <x v="0"/>
    <x v="0"/>
    <n v="5.4"/>
    <n v="173.91"/>
    <n v="162.22"/>
    <n v="1.4"/>
    <n v="9.4"/>
    <n v="12.4"/>
    <n v="117"/>
    <s v="High"/>
    <n v="0.66900000000000004"/>
    <x v="0"/>
    <s v=""/>
    <n v="4.79"/>
    <n v="14"/>
    <n v="-11.69"/>
    <n v="3"/>
    <s v="Saturday"/>
    <s v="5-10 min"/>
    <n v="1"/>
    <s v="Below 0.8"/>
  </r>
  <r>
    <s v="RF001838"/>
    <d v="2026-01-17T10:18:00"/>
    <d v="2026-01-17T00:00:00"/>
    <n v="10"/>
    <x v="1"/>
    <x v="0"/>
    <n v="6.1"/>
    <n v="129.69999999999999"/>
    <n v="134.63999999999999"/>
    <n v="1.1000000000000001"/>
    <n v="2.7"/>
    <n v="2.4"/>
    <n v="82"/>
    <s v="Medium"/>
    <n v="0.92100000000000004"/>
    <x v="0"/>
    <s v=""/>
    <n v="5"/>
    <n v="28"/>
    <n v="4.9400000000000004"/>
    <n v="-0.3"/>
    <s v="Saturday"/>
    <s v="0-5 min"/>
    <n v="1"/>
    <s v="Between 0.8-1.0"/>
  </r>
  <r>
    <s v="RF001839"/>
    <d v="2026-01-17T10:52:00"/>
    <d v="2026-01-17T00:00:00"/>
    <n v="10"/>
    <x v="4"/>
    <x v="0"/>
    <n v="6.6"/>
    <n v="144"/>
    <m/>
    <n v="1.1000000000000001"/>
    <n v="8.3000000000000007"/>
    <n v="4.0999999999999996"/>
    <n v="50"/>
    <s v="Medium"/>
    <n v="0.89400000000000002"/>
    <x v="1"/>
    <s v="Driver unavailable"/>
    <n v="5"/>
    <n v="7"/>
    <m/>
    <n v="-4.2"/>
    <s v="Saturday"/>
    <s v="5-10 min"/>
    <n v="0"/>
    <s v="Between 0.8-1.0"/>
  </r>
  <r>
    <s v="RF001840"/>
    <d v="2026-01-17T11:04:00"/>
    <d v="2026-01-17T00:00:00"/>
    <n v="11"/>
    <x v="4"/>
    <x v="0"/>
    <n v="5.7"/>
    <n v="107.88"/>
    <n v="109.24"/>
    <n v="1"/>
    <n v="3.4"/>
    <n v="5"/>
    <n v="54"/>
    <s v="Low"/>
    <n v="1.6559999999999999"/>
    <x v="0"/>
    <s v=""/>
    <n v="4.8499999999999996"/>
    <n v="13"/>
    <n v="1.36"/>
    <n v="1.6"/>
    <s v="Saturday"/>
    <s v="0-5 min"/>
    <n v="1"/>
    <s v="Above 1.2"/>
  </r>
  <r>
    <s v="RF001841"/>
    <d v="2026-01-17T11:05:00"/>
    <d v="2026-01-17T00:00:00"/>
    <n v="11"/>
    <x v="2"/>
    <x v="0"/>
    <n v="2.7"/>
    <n v="85.16"/>
    <n v="82.61"/>
    <n v="1"/>
    <n v="4"/>
    <n v="1"/>
    <n v="117"/>
    <s v="Low"/>
    <n v="1.3480000000000001"/>
    <x v="0"/>
    <s v=""/>
    <n v="4.58"/>
    <n v="18"/>
    <n v="-2.5499999999999998"/>
    <n v="-3"/>
    <s v="Saturday"/>
    <s v="0-5 min"/>
    <n v="1"/>
    <s v="Above 1.2"/>
  </r>
  <r>
    <s v="RF001842"/>
    <d v="2026-01-17T11:41:00"/>
    <d v="2026-01-17T00:00:00"/>
    <n v="11"/>
    <x v="4"/>
    <x v="0"/>
    <n v="17.100000000000001"/>
    <n v="333.52"/>
    <m/>
    <n v="1"/>
    <n v="2.8"/>
    <n v="3.2"/>
    <n v="58"/>
    <s v="Medium"/>
    <n v="1.1200000000000001"/>
    <x v="1"/>
    <s v="Driver unavailable"/>
    <n v="4.8099999999999996"/>
    <n v="64"/>
    <m/>
    <n v="0.4"/>
    <s v="Saturday"/>
    <s v="0-5 min"/>
    <n v="0"/>
    <s v="Between 1.0-1.2"/>
  </r>
  <r>
    <s v="RF001843"/>
    <d v="2026-01-17T11:58:00"/>
    <d v="2026-01-17T00:00:00"/>
    <n v="11"/>
    <x v="2"/>
    <x v="0"/>
    <n v="5.2"/>
    <n v="131.77000000000001"/>
    <n v="121.29"/>
    <n v="1.2"/>
    <n v="3.6"/>
    <n v="1.9"/>
    <n v="91"/>
    <s v="Medium"/>
    <n v="0.78700000000000003"/>
    <x v="0"/>
    <s v=""/>
    <n v="4.75"/>
    <n v="2"/>
    <n v="-10.48"/>
    <n v="-1.7"/>
    <s v="Saturday"/>
    <s v="0-5 min"/>
    <n v="1"/>
    <s v="Below 0.8"/>
  </r>
  <r>
    <s v="RF001844"/>
    <d v="2026-01-17T12:10:00"/>
    <d v="2026-01-17T00:00:00"/>
    <n v="12"/>
    <x v="3"/>
    <x v="0"/>
    <n v="1"/>
    <n v="53.22"/>
    <m/>
    <n v="1"/>
    <n v="6.6"/>
    <n v="6.8"/>
    <n v="71"/>
    <s v="Low"/>
    <n v="1.6060000000000001"/>
    <x v="2"/>
    <s v="Changed plans"/>
    <n v="4.8"/>
    <n v="4"/>
    <m/>
    <n v="0.2"/>
    <s v="Saturday"/>
    <s v="5-10 min"/>
    <n v="0"/>
    <s v="Above 1.2"/>
  </r>
  <r>
    <s v="RF001845"/>
    <d v="2026-01-17T12:20:00"/>
    <d v="2026-01-17T00:00:00"/>
    <n v="12"/>
    <x v="1"/>
    <x v="0"/>
    <n v="4.5999999999999996"/>
    <n v="99.25"/>
    <m/>
    <n v="1"/>
    <n v="2.7"/>
    <n v="7.2"/>
    <n v="99"/>
    <s v="Low"/>
    <n v="1.4239999999999999"/>
    <x v="2"/>
    <s v="Changed plans"/>
    <n v="4.45"/>
    <n v="4"/>
    <m/>
    <n v="4.5"/>
    <s v="Saturday"/>
    <s v="0-5 min"/>
    <n v="0"/>
    <s v="Above 1.2"/>
  </r>
  <r>
    <s v="RF001846"/>
    <d v="2026-01-17T12:25:00"/>
    <d v="2026-01-17T00:00:00"/>
    <n v="12"/>
    <x v="0"/>
    <x v="1"/>
    <n v="4.8"/>
    <n v="107.3"/>
    <n v="100.74"/>
    <n v="1"/>
    <n v="5.5"/>
    <n v="7.1"/>
    <n v="125"/>
    <s v="Low"/>
    <n v="1.232"/>
    <x v="0"/>
    <s v=""/>
    <n v="4.3899999999999997"/>
    <n v="0"/>
    <n v="-6.56"/>
    <n v="1.6"/>
    <s v="Saturday"/>
    <s v="5-10 min"/>
    <n v="1"/>
    <s v="Above 1.2"/>
  </r>
  <r>
    <s v="RF001847"/>
    <d v="2026-01-17T12:28:00"/>
    <d v="2026-01-17T00:00:00"/>
    <n v="12"/>
    <x v="0"/>
    <x v="1"/>
    <n v="3"/>
    <n v="80.81"/>
    <n v="85.82"/>
    <n v="1"/>
    <n v="5.3"/>
    <n v="9.3000000000000007"/>
    <n v="142"/>
    <s v="Low"/>
    <n v="1.3779999999999999"/>
    <x v="0"/>
    <s v=""/>
    <n v="4.97"/>
    <n v="0"/>
    <n v="5.01"/>
    <n v="4"/>
    <s v="Saturday"/>
    <s v="5-10 min"/>
    <n v="1"/>
    <s v="Above 1.2"/>
  </r>
  <r>
    <s v="RF001848"/>
    <d v="2026-01-17T12:39:00"/>
    <d v="2026-01-17T00:00:00"/>
    <n v="12"/>
    <x v="3"/>
    <x v="1"/>
    <n v="2.2000000000000002"/>
    <n v="65.540000000000006"/>
    <m/>
    <n v="1"/>
    <n v="3.9"/>
    <n v="2.4"/>
    <n v="66"/>
    <s v="Low"/>
    <n v="1.613"/>
    <x v="2"/>
    <s v="ETA too high"/>
    <n v="4.7"/>
    <n v="0"/>
    <m/>
    <n v="-1.5"/>
    <s v="Saturday"/>
    <s v="0-5 min"/>
    <n v="0"/>
    <s v="Above 1.2"/>
  </r>
  <r>
    <s v="RF001849"/>
    <d v="2026-01-17T12:59:00"/>
    <d v="2026-01-17T00:00:00"/>
    <n v="12"/>
    <x v="0"/>
    <x v="1"/>
    <n v="6.1"/>
    <n v="151.99"/>
    <m/>
    <n v="1.1000000000000001"/>
    <n v="6.8"/>
    <n v="8.5"/>
    <n v="128"/>
    <s v="Medium"/>
    <n v="1.1359999999999999"/>
    <x v="2"/>
    <s v="Changed plans"/>
    <n v="4.6399999999999997"/>
    <n v="0"/>
    <m/>
    <n v="1.7"/>
    <s v="Saturday"/>
    <s v="5-10 min"/>
    <n v="0"/>
    <s v="Between 1.0-1.2"/>
  </r>
  <r>
    <s v="RF001850"/>
    <d v="2026-01-17T13:01:00"/>
    <d v="2026-01-17T00:00:00"/>
    <n v="13"/>
    <x v="4"/>
    <x v="0"/>
    <n v="6.1"/>
    <n v="125.56"/>
    <n v="124.69"/>
    <n v="1"/>
    <n v="4.5"/>
    <n v="2"/>
    <n v="62"/>
    <s v="Low"/>
    <n v="2.2000000000000002"/>
    <x v="0"/>
    <s v=""/>
    <n v="4.76"/>
    <n v="7"/>
    <n v="-0.87"/>
    <n v="-2.5"/>
    <s v="Saturday"/>
    <s v="0-5 min"/>
    <n v="1"/>
    <s v="Above 1.2"/>
  </r>
  <r>
    <s v="RF001851"/>
    <d v="2026-01-17T13:01:00"/>
    <d v="2026-01-17T00:00:00"/>
    <n v="13"/>
    <x v="4"/>
    <x v="0"/>
    <n v="2"/>
    <n v="74.739999999999995"/>
    <n v="75.739999999999995"/>
    <n v="1.1000000000000001"/>
    <n v="2"/>
    <n v="2.1"/>
    <n v="64"/>
    <s v="Low"/>
    <n v="1.429"/>
    <x v="0"/>
    <s v=""/>
    <n v="4.43"/>
    <n v="8"/>
    <n v="1"/>
    <n v="0.1"/>
    <s v="Saturday"/>
    <s v="0-5 min"/>
    <n v="1"/>
    <s v="Above 1.2"/>
  </r>
  <r>
    <s v="RF001852"/>
    <d v="2026-01-17T13:44:00"/>
    <d v="2026-01-17T00:00:00"/>
    <n v="13"/>
    <x v="3"/>
    <x v="0"/>
    <n v="6.2"/>
    <n v="145.56"/>
    <n v="147.18"/>
    <n v="1"/>
    <n v="2.9"/>
    <n v="5.2"/>
    <n v="65"/>
    <s v="Low"/>
    <n v="1.8819999999999999"/>
    <x v="0"/>
    <s v=""/>
    <n v="5"/>
    <n v="21"/>
    <n v="1.62"/>
    <n v="2.2999999999999998"/>
    <s v="Saturday"/>
    <s v="0-5 min"/>
    <n v="1"/>
    <s v="Above 1.2"/>
  </r>
  <r>
    <s v="RF001853"/>
    <d v="2026-01-17T14:06:00"/>
    <d v="2026-01-17T00:00:00"/>
    <n v="14"/>
    <x v="2"/>
    <x v="1"/>
    <n v="7.3"/>
    <n v="179.24"/>
    <n v="175.17"/>
    <n v="1.1000000000000001"/>
    <n v="10.7"/>
    <n v="5.6"/>
    <n v="104"/>
    <s v="Medium"/>
    <n v="0.92900000000000005"/>
    <x v="0"/>
    <s v=""/>
    <n v="4.47"/>
    <n v="0"/>
    <n v="-4.07"/>
    <n v="-5.0999999999999996"/>
    <s v="Saturday"/>
    <s v="10-15 min"/>
    <n v="1"/>
    <s v="Between 0.8-1.0"/>
  </r>
  <r>
    <s v="RF001854"/>
    <d v="2026-01-17T14:09:00"/>
    <d v="2026-01-17T00:00:00"/>
    <n v="14"/>
    <x v="3"/>
    <x v="0"/>
    <n v="1.8"/>
    <n v="60.82"/>
    <m/>
    <n v="1"/>
    <n v="4.4000000000000004"/>
    <m/>
    <n v="71"/>
    <s v="Low"/>
    <n v="2.194"/>
    <x v="3"/>
    <s v="No driver available"/>
    <n v="4.3899999999999997"/>
    <n v="6"/>
    <m/>
    <m/>
    <s v="Saturday"/>
    <s v="0-5 min"/>
    <n v="0"/>
    <s v="Above 1.2"/>
  </r>
  <r>
    <s v="RF001855"/>
    <d v="2026-01-17T14:24:00"/>
    <d v="2026-01-17T00:00:00"/>
    <n v="14"/>
    <x v="0"/>
    <x v="0"/>
    <n v="4.5"/>
    <n v="118.2"/>
    <n v="126.13"/>
    <n v="1.1000000000000001"/>
    <n v="4.0999999999999996"/>
    <n v="6.3"/>
    <n v="132"/>
    <s v="Medium"/>
    <n v="1.1579999999999999"/>
    <x v="0"/>
    <s v=""/>
    <n v="4.9800000000000004"/>
    <n v="2"/>
    <n v="7.93"/>
    <n v="2.2000000000000002"/>
    <s v="Saturday"/>
    <s v="0-5 min"/>
    <n v="1"/>
    <s v="Between 1.0-1.2"/>
  </r>
  <r>
    <s v="RF001856"/>
    <d v="2026-01-17T14:27:00"/>
    <d v="2026-01-17T00:00:00"/>
    <n v="14"/>
    <x v="3"/>
    <x v="0"/>
    <n v="17"/>
    <n v="330.02"/>
    <n v="335.07"/>
    <n v="1"/>
    <n v="6.5"/>
    <n v="5.9"/>
    <n v="73"/>
    <s v="Low"/>
    <n v="1.556"/>
    <x v="0"/>
    <s v=""/>
    <n v="5"/>
    <n v="9"/>
    <n v="5.05"/>
    <n v="-0.6"/>
    <s v="Saturday"/>
    <s v="5-10 min"/>
    <n v="1"/>
    <s v="Above 1.2"/>
  </r>
  <r>
    <s v="RF001857"/>
    <d v="2026-01-17T15:16:00"/>
    <d v="2026-01-17T00:00:00"/>
    <n v="15"/>
    <x v="0"/>
    <x v="1"/>
    <n v="8.4"/>
    <n v="206.16"/>
    <n v="203.76"/>
    <n v="1.1000000000000001"/>
    <n v="8.1999999999999993"/>
    <n v="11.5"/>
    <n v="121"/>
    <s v="Medium"/>
    <n v="0.92600000000000005"/>
    <x v="0"/>
    <s v=""/>
    <n v="4.5"/>
    <n v="0"/>
    <n v="-2.4"/>
    <n v="3.3"/>
    <s v="Saturday"/>
    <s v="5-10 min"/>
    <n v="1"/>
    <s v="Between 0.8-1.0"/>
  </r>
  <r>
    <s v="RF001858"/>
    <d v="2026-01-17T15:16:00"/>
    <d v="2026-01-17T00:00:00"/>
    <n v="15"/>
    <x v="3"/>
    <x v="0"/>
    <n v="8.5"/>
    <n v="175"/>
    <n v="176.65"/>
    <n v="1"/>
    <n v="2.5"/>
    <n v="2.9"/>
    <n v="53"/>
    <s v="Low"/>
    <n v="1.39"/>
    <x v="0"/>
    <s v=""/>
    <n v="4.8099999999999996"/>
    <n v="22"/>
    <n v="1.65"/>
    <n v="0.4"/>
    <s v="Saturday"/>
    <s v="0-5 min"/>
    <n v="1"/>
    <s v="Above 1.2"/>
  </r>
  <r>
    <s v="RF001859"/>
    <d v="2026-01-17T15:21:00"/>
    <d v="2026-01-17T00:00:00"/>
    <n v="15"/>
    <x v="0"/>
    <x v="1"/>
    <n v="8.5"/>
    <n v="174.91"/>
    <n v="179.35"/>
    <n v="1.1000000000000001"/>
    <n v="5"/>
    <n v="1.6"/>
    <n v="118"/>
    <s v="Medium"/>
    <n v="0.94099999999999995"/>
    <x v="0"/>
    <s v=""/>
    <n v="5"/>
    <n v="0"/>
    <n v="4.4400000000000004"/>
    <n v="-3.4"/>
    <s v="Saturday"/>
    <s v="0-5 min"/>
    <n v="1"/>
    <s v="Between 0.8-1.0"/>
  </r>
  <r>
    <s v="RF001860"/>
    <d v="2026-01-17T15:50:00"/>
    <d v="2026-01-17T00:00:00"/>
    <n v="15"/>
    <x v="0"/>
    <x v="0"/>
    <n v="11.6"/>
    <n v="211.98"/>
    <n v="209.56"/>
    <n v="1"/>
    <n v="5.2"/>
    <n v="6.9"/>
    <n v="117"/>
    <s v="Medium"/>
    <n v="0.91300000000000003"/>
    <x v="0"/>
    <s v=""/>
    <n v="4.38"/>
    <n v="5"/>
    <n v="-2.42"/>
    <n v="1.7"/>
    <s v="Saturday"/>
    <s v="5-10 min"/>
    <n v="1"/>
    <s v="Between 0.8-1.0"/>
  </r>
  <r>
    <s v="RF001861"/>
    <d v="2026-01-17T15:59:00"/>
    <d v="2026-01-17T00:00:00"/>
    <n v="15"/>
    <x v="0"/>
    <x v="0"/>
    <n v="3"/>
    <n v="83.73"/>
    <n v="82.82"/>
    <n v="1"/>
    <n v="2"/>
    <n v="2.9"/>
    <n v="131"/>
    <s v="Medium"/>
    <n v="1.141"/>
    <x v="0"/>
    <s v=""/>
    <n v="4.74"/>
    <n v="6"/>
    <n v="-0.91"/>
    <n v="0.9"/>
    <s v="Saturday"/>
    <s v="0-5 min"/>
    <n v="1"/>
    <s v="Between 1.0-1.2"/>
  </r>
  <r>
    <s v="RF001862"/>
    <d v="2026-01-17T16:06:00"/>
    <d v="2026-01-17T00:00:00"/>
    <n v="16"/>
    <x v="4"/>
    <x v="0"/>
    <n v="1.2"/>
    <n v="57.77"/>
    <n v="57.06"/>
    <n v="1.1000000000000001"/>
    <n v="4.4000000000000004"/>
    <n v="4.7"/>
    <n v="58"/>
    <s v="Low"/>
    <n v="2.0590000000000002"/>
    <x v="0"/>
    <s v=""/>
    <n v="4.93"/>
    <n v="41"/>
    <n v="-0.71"/>
    <n v="0.3"/>
    <s v="Saturday"/>
    <s v="0-5 min"/>
    <n v="1"/>
    <s v="Above 1.2"/>
  </r>
  <r>
    <s v="RF001863"/>
    <d v="2026-01-17T16:08:00"/>
    <d v="2026-01-17T00:00:00"/>
    <n v="16"/>
    <x v="0"/>
    <x v="1"/>
    <n v="4.4000000000000004"/>
    <n v="123.23"/>
    <n v="124.73"/>
    <n v="1.2"/>
    <n v="5.4"/>
    <n v="6"/>
    <n v="117"/>
    <s v="Medium"/>
    <n v="0.99099999999999999"/>
    <x v="0"/>
    <s v=""/>
    <n v="4.6100000000000003"/>
    <n v="0"/>
    <n v="1.5"/>
    <n v="0.6"/>
    <s v="Saturday"/>
    <s v="5-10 min"/>
    <n v="1"/>
    <s v="Between 0.8-1.0"/>
  </r>
  <r>
    <s v="RF001864"/>
    <d v="2026-01-17T16:24:00"/>
    <d v="2026-01-17T00:00:00"/>
    <n v="16"/>
    <x v="3"/>
    <x v="1"/>
    <n v="3.6"/>
    <n v="95.4"/>
    <n v="99.53"/>
    <n v="1"/>
    <n v="4.4000000000000004"/>
    <n v="7.4"/>
    <n v="46"/>
    <s v="Low"/>
    <n v="1.125"/>
    <x v="0"/>
    <s v=""/>
    <n v="4.9800000000000004"/>
    <n v="0"/>
    <n v="4.13"/>
    <n v="3"/>
    <s v="Saturday"/>
    <s v="0-5 min"/>
    <n v="1"/>
    <s v="Between 1.0-1.2"/>
  </r>
  <r>
    <s v="RF001865"/>
    <d v="2026-01-17T16:43:00"/>
    <d v="2026-01-17T00:00:00"/>
    <n v="16"/>
    <x v="1"/>
    <x v="0"/>
    <n v="3.9"/>
    <n v="102.48"/>
    <n v="102.88"/>
    <n v="1"/>
    <n v="9.5"/>
    <n v="10.199999999999999"/>
    <n v="77"/>
    <s v="Medium"/>
    <n v="0.93200000000000005"/>
    <x v="0"/>
    <s v=""/>
    <n v="4.84"/>
    <n v="8"/>
    <n v="0.4"/>
    <n v="0.7"/>
    <s v="Saturday"/>
    <s v="5-10 min"/>
    <n v="1"/>
    <s v="Between 0.8-1.0"/>
  </r>
  <r>
    <s v="RF001866"/>
    <d v="2026-01-17T16:53:00"/>
    <d v="2026-01-17T00:00:00"/>
    <n v="16"/>
    <x v="3"/>
    <x v="0"/>
    <n v="8.9"/>
    <n v="192.06"/>
    <n v="195.99"/>
    <n v="1.1000000000000001"/>
    <n v="6.6"/>
    <n v="9.1999999999999993"/>
    <n v="57"/>
    <s v="Medium"/>
    <n v="0.98299999999999998"/>
    <x v="0"/>
    <s v=""/>
    <n v="4.5"/>
    <n v="4"/>
    <n v="3.93"/>
    <n v="2.6"/>
    <s v="Saturday"/>
    <s v="5-10 min"/>
    <n v="1"/>
    <s v="Between 0.8-1.0"/>
  </r>
  <r>
    <s v="RF001867"/>
    <d v="2026-01-17T17:01:00"/>
    <d v="2026-01-17T00:00:00"/>
    <n v="17"/>
    <x v="1"/>
    <x v="0"/>
    <n v="3.1"/>
    <n v="102.66"/>
    <n v="104.09"/>
    <n v="1.1000000000000001"/>
    <n v="7.7"/>
    <n v="13"/>
    <n v="75"/>
    <s v="Medium"/>
    <n v="0.73199999999999998"/>
    <x v="0"/>
    <s v=""/>
    <n v="4.46"/>
    <n v="12"/>
    <n v="1.43"/>
    <n v="5.3"/>
    <s v="Saturday"/>
    <s v="5-10 min"/>
    <n v="1"/>
    <s v="Below 0.8"/>
  </r>
  <r>
    <s v="RF001868"/>
    <d v="2026-01-17T17:10:00"/>
    <d v="2026-01-17T00:00:00"/>
    <n v="17"/>
    <x v="0"/>
    <x v="0"/>
    <n v="17.5"/>
    <n v="360.06"/>
    <n v="332.06"/>
    <n v="1.1000000000000001"/>
    <n v="6.5"/>
    <n v="9.5"/>
    <n v="104"/>
    <s v="Medium"/>
    <n v="0.80700000000000005"/>
    <x v="0"/>
    <s v=""/>
    <n v="4.59"/>
    <n v="7"/>
    <n v="-28"/>
    <n v="3"/>
    <s v="Saturday"/>
    <s v="5-10 min"/>
    <n v="1"/>
    <s v="Between 0.8-1.0"/>
  </r>
  <r>
    <s v="RF001869"/>
    <d v="2026-01-17T17:15:00"/>
    <d v="2026-01-17T00:00:00"/>
    <n v="17"/>
    <x v="1"/>
    <x v="1"/>
    <n v="0.9"/>
    <n v="63.77"/>
    <n v="63.17"/>
    <n v="1.2"/>
    <n v="8.5"/>
    <n v="9.4"/>
    <n v="91"/>
    <s v="High"/>
    <n v="0.79900000000000004"/>
    <x v="0"/>
    <s v=""/>
    <n v="4.63"/>
    <n v="0"/>
    <n v="-0.6"/>
    <n v="0.9"/>
    <s v="Saturday"/>
    <s v="5-10 min"/>
    <n v="1"/>
    <s v="Below 0.8"/>
  </r>
  <r>
    <s v="RF001870"/>
    <d v="2026-01-17T17:42:00"/>
    <d v="2026-01-17T00:00:00"/>
    <n v="17"/>
    <x v="1"/>
    <x v="0"/>
    <n v="12.4"/>
    <n v="246.04"/>
    <n v="227.73"/>
    <n v="1"/>
    <n v="5.0999999999999996"/>
    <n v="5.7"/>
    <n v="85"/>
    <s v="Medium"/>
    <n v="0.94099999999999995"/>
    <x v="0"/>
    <s v=""/>
    <n v="4.7300000000000004"/>
    <n v="8"/>
    <n v="-18.309999999999999"/>
    <n v="0.6"/>
    <s v="Saturday"/>
    <s v="5-10 min"/>
    <n v="1"/>
    <s v="Between 0.8-1.0"/>
  </r>
  <r>
    <s v="RF001871"/>
    <d v="2026-01-17T18:03:00"/>
    <d v="2026-01-17T00:00:00"/>
    <n v="18"/>
    <x v="2"/>
    <x v="0"/>
    <n v="1.4"/>
    <n v="64.02"/>
    <n v="61.73"/>
    <n v="1.1000000000000001"/>
    <n v="5.2"/>
    <n v="5.3"/>
    <n v="78"/>
    <s v="High"/>
    <n v="0.56100000000000005"/>
    <x v="0"/>
    <s v=""/>
    <n v="5"/>
    <n v="7"/>
    <n v="-2.29"/>
    <n v="0.1"/>
    <s v="Saturday"/>
    <s v="5-10 min"/>
    <n v="1"/>
    <s v="Below 0.8"/>
  </r>
  <r>
    <s v="RF001872"/>
    <d v="2026-01-17T18:27:00"/>
    <d v="2026-01-17T00:00:00"/>
    <n v="18"/>
    <x v="1"/>
    <x v="0"/>
    <n v="8.6999999999999993"/>
    <n v="183.5"/>
    <n v="172.19"/>
    <n v="1.1000000000000001"/>
    <n v="4.0999999999999996"/>
    <n v="5"/>
    <n v="67"/>
    <s v="Medium"/>
    <n v="0.76800000000000002"/>
    <x v="0"/>
    <s v=""/>
    <n v="4.6100000000000003"/>
    <n v="2"/>
    <n v="-11.31"/>
    <n v="0.9"/>
    <s v="Saturday"/>
    <s v="0-5 min"/>
    <n v="1"/>
    <s v="Below 0.8"/>
  </r>
  <r>
    <s v="RF001873"/>
    <d v="2026-01-17T18:44:00"/>
    <d v="2026-01-17T00:00:00"/>
    <n v="18"/>
    <x v="3"/>
    <x v="0"/>
    <n v="8.3000000000000007"/>
    <n v="158.33000000000001"/>
    <n v="157.44"/>
    <n v="1.1000000000000001"/>
    <n v="6.4"/>
    <n v="7.5"/>
    <n v="46"/>
    <s v="Low"/>
    <n v="0.93600000000000005"/>
    <x v="0"/>
    <s v=""/>
    <n v="4.74"/>
    <n v="9"/>
    <n v="-0.89"/>
    <n v="1.1000000000000001"/>
    <s v="Saturday"/>
    <s v="5-10 min"/>
    <n v="1"/>
    <s v="Between 0.8-1.0"/>
  </r>
  <r>
    <s v="RF001874"/>
    <d v="2026-01-17T18:48:00"/>
    <d v="2026-01-17T00:00:00"/>
    <n v="18"/>
    <x v="3"/>
    <x v="0"/>
    <n v="4.5"/>
    <n v="126.32"/>
    <n v="123.14"/>
    <n v="1.1000000000000001"/>
    <n v="9.1999999999999993"/>
    <n v="7.9"/>
    <n v="51"/>
    <s v="Medium"/>
    <n v="0.82199999999999995"/>
    <x v="0"/>
    <s v=""/>
    <n v="5"/>
    <n v="1"/>
    <n v="-3.18"/>
    <n v="-1.3"/>
    <s v="Saturday"/>
    <s v="5-10 min"/>
    <n v="1"/>
    <s v="Between 0.8-1.0"/>
  </r>
  <r>
    <s v="RF001875"/>
    <d v="2026-01-17T18:48:00"/>
    <d v="2026-01-17T00:00:00"/>
    <n v="18"/>
    <x v="0"/>
    <x v="0"/>
    <n v="9.3000000000000007"/>
    <n v="205.3"/>
    <n v="206.44"/>
    <n v="1.2"/>
    <n v="6.3"/>
    <n v="5.7"/>
    <n v="106"/>
    <s v="Medium"/>
    <n v="0.75900000000000001"/>
    <x v="0"/>
    <s v=""/>
    <n v="4.92"/>
    <n v="4"/>
    <n v="1.1399999999999999"/>
    <n v="-0.6"/>
    <s v="Saturday"/>
    <s v="5-10 min"/>
    <n v="1"/>
    <s v="Below 0.8"/>
  </r>
  <r>
    <s v="RF001876"/>
    <d v="2026-01-17T19:11:00"/>
    <d v="2026-01-17T00:00:00"/>
    <n v="19"/>
    <x v="1"/>
    <x v="1"/>
    <n v="2.8"/>
    <n v="76.44"/>
    <n v="78.099999999999994"/>
    <n v="1"/>
    <n v="8.8000000000000007"/>
    <n v="7"/>
    <n v="83"/>
    <s v="Medium"/>
    <n v="0.80900000000000005"/>
    <x v="0"/>
    <s v=""/>
    <n v="4.7300000000000004"/>
    <n v="0"/>
    <n v="1.66"/>
    <n v="-1.8"/>
    <s v="Saturday"/>
    <s v="5-10 min"/>
    <n v="1"/>
    <s v="Between 0.8-1.0"/>
  </r>
  <r>
    <s v="RF001877"/>
    <d v="2026-01-17T19:15:00"/>
    <d v="2026-01-17T00:00:00"/>
    <n v="19"/>
    <x v="0"/>
    <x v="0"/>
    <n v="2.4"/>
    <n v="113.78"/>
    <n v="111.99"/>
    <n v="1.4"/>
    <n v="9.6999999999999993"/>
    <n v="12.9"/>
    <n v="92"/>
    <s v="High"/>
    <n v="0.55300000000000005"/>
    <x v="0"/>
    <s v=""/>
    <n v="4.67"/>
    <n v="24"/>
    <n v="-1.79"/>
    <n v="3.2"/>
    <s v="Saturday"/>
    <s v="5-10 min"/>
    <n v="1"/>
    <s v="Below 0.8"/>
  </r>
  <r>
    <s v="RF001878"/>
    <d v="2026-01-17T19:15:00"/>
    <d v="2026-01-17T00:00:00"/>
    <n v="19"/>
    <x v="3"/>
    <x v="1"/>
    <n v="8.8000000000000007"/>
    <n v="189.57"/>
    <n v="185.11"/>
    <n v="1"/>
    <n v="8"/>
    <n v="9.4"/>
    <n v="52"/>
    <s v="Low"/>
    <n v="1.1339999999999999"/>
    <x v="0"/>
    <s v=""/>
    <n v="4.4000000000000004"/>
    <n v="0"/>
    <n v="-4.46"/>
    <n v="1.4"/>
    <s v="Saturday"/>
    <s v="5-10 min"/>
    <n v="1"/>
    <s v="Between 1.0-1.2"/>
  </r>
  <r>
    <s v="RF001879"/>
    <d v="2026-01-17T19:22:00"/>
    <d v="2026-01-17T00:00:00"/>
    <n v="19"/>
    <x v="1"/>
    <x v="0"/>
    <n v="3.7"/>
    <n v="101.77"/>
    <n v="101.73"/>
    <n v="1"/>
    <n v="3.2"/>
    <n v="3.9"/>
    <n v="89"/>
    <s v="Medium"/>
    <n v="1.1120000000000001"/>
    <x v="0"/>
    <s v=""/>
    <n v="4.67"/>
    <n v="5"/>
    <n v="-0.04"/>
    <n v="0.7"/>
    <s v="Saturday"/>
    <s v="0-5 min"/>
    <n v="1"/>
    <s v="Between 1.0-1.2"/>
  </r>
  <r>
    <s v="RF001880"/>
    <d v="2026-01-17T19:23:00"/>
    <d v="2026-01-17T00:00:00"/>
    <n v="19"/>
    <x v="0"/>
    <x v="0"/>
    <n v="16.2"/>
    <n v="378.97"/>
    <m/>
    <n v="1.4"/>
    <n v="6.9"/>
    <n v="6"/>
    <n v="80"/>
    <s v="High"/>
    <n v="0.46200000000000002"/>
    <x v="2"/>
    <s v="ETA too high"/>
    <n v="5"/>
    <n v="3"/>
    <m/>
    <n v="-0.9"/>
    <s v="Saturday"/>
    <s v="5-10 min"/>
    <n v="0"/>
    <s v="Below 0.8"/>
  </r>
  <r>
    <s v="RF001881"/>
    <d v="2026-01-17T20:06:00"/>
    <d v="2026-01-17T00:00:00"/>
    <n v="20"/>
    <x v="0"/>
    <x v="1"/>
    <n v="8.8000000000000007"/>
    <n v="313.44"/>
    <m/>
    <n v="1.6"/>
    <n v="12.9"/>
    <n v="15.9"/>
    <n v="110"/>
    <s v="High"/>
    <n v="0.54100000000000004"/>
    <x v="2"/>
    <s v="Pickup issue"/>
    <n v="4.58"/>
    <n v="0"/>
    <m/>
    <n v="3"/>
    <s v="Saturday"/>
    <s v="10-15 min"/>
    <n v="0"/>
    <s v="Below 0.8"/>
  </r>
  <r>
    <s v="RF001882"/>
    <d v="2026-01-17T20:16:00"/>
    <d v="2026-01-17T00:00:00"/>
    <n v="20"/>
    <x v="1"/>
    <x v="1"/>
    <n v="7"/>
    <n v="178.3"/>
    <n v="172.61"/>
    <n v="1.3"/>
    <n v="3.1"/>
    <n v="2.1"/>
    <n v="83"/>
    <s v="Medium"/>
    <n v="0.77800000000000002"/>
    <x v="0"/>
    <s v=""/>
    <n v="4.93"/>
    <n v="0"/>
    <n v="-5.69"/>
    <n v="-1"/>
    <s v="Saturday"/>
    <s v="0-5 min"/>
    <n v="1"/>
    <s v="Below 0.8"/>
  </r>
  <r>
    <s v="RF001883"/>
    <d v="2026-01-17T20:26:00"/>
    <d v="2026-01-17T00:00:00"/>
    <n v="20"/>
    <x v="3"/>
    <x v="0"/>
    <n v="3.9"/>
    <n v="91.24"/>
    <n v="94.2"/>
    <n v="1"/>
    <n v="6.6"/>
    <n v="5.3"/>
    <n v="54"/>
    <s v="Medium"/>
    <n v="0.90200000000000002"/>
    <x v="0"/>
    <s v=""/>
    <n v="4.58"/>
    <n v="34"/>
    <n v="2.96"/>
    <n v="-1.3"/>
    <s v="Saturday"/>
    <s v="5-10 min"/>
    <n v="1"/>
    <s v="Between 0.8-1.0"/>
  </r>
  <r>
    <s v="RF001884"/>
    <d v="2026-01-17T20:30:00"/>
    <d v="2026-01-17T00:00:00"/>
    <n v="20"/>
    <x v="2"/>
    <x v="0"/>
    <n v="2"/>
    <n v="72.61"/>
    <n v="74.540000000000006"/>
    <n v="1.1000000000000001"/>
    <n v="10"/>
    <n v="13"/>
    <n v="94"/>
    <s v="Medium"/>
    <n v="0.78900000000000003"/>
    <x v="0"/>
    <s v=""/>
    <n v="4.8899999999999997"/>
    <n v="3"/>
    <n v="1.93"/>
    <n v="3"/>
    <s v="Saturday"/>
    <s v="5-10 min"/>
    <n v="1"/>
    <s v="Below 0.8"/>
  </r>
  <r>
    <s v="RF001885"/>
    <d v="2026-01-17T20:34:00"/>
    <d v="2026-01-17T00:00:00"/>
    <n v="20"/>
    <x v="4"/>
    <x v="0"/>
    <n v="10.9"/>
    <n v="190.37"/>
    <n v="197.15"/>
    <n v="1.1000000000000001"/>
    <n v="6.7"/>
    <n v="6.3"/>
    <n v="51"/>
    <s v="Medium"/>
    <n v="0.90400000000000003"/>
    <x v="0"/>
    <s v=""/>
    <n v="4.93"/>
    <n v="6"/>
    <n v="6.78"/>
    <n v="-0.4"/>
    <s v="Saturday"/>
    <s v="5-10 min"/>
    <n v="1"/>
    <s v="Between 0.8-1.0"/>
  </r>
  <r>
    <s v="RF001886"/>
    <d v="2026-01-17T20:40:00"/>
    <d v="2026-01-17T00:00:00"/>
    <n v="20"/>
    <x v="4"/>
    <x v="1"/>
    <n v="10.9"/>
    <n v="203.91"/>
    <n v="208.07"/>
    <n v="1"/>
    <n v="8.3000000000000007"/>
    <n v="9.9"/>
    <n v="47"/>
    <s v="Low"/>
    <n v="1.113"/>
    <x v="0"/>
    <s v=""/>
    <n v="4.6100000000000003"/>
    <n v="0"/>
    <n v="4.16"/>
    <n v="1.6"/>
    <s v="Saturday"/>
    <s v="5-10 min"/>
    <n v="1"/>
    <s v="Between 1.0-1.2"/>
  </r>
  <r>
    <s v="RF001887"/>
    <d v="2026-01-17T20:46:00"/>
    <d v="2026-01-17T00:00:00"/>
    <n v="20"/>
    <x v="3"/>
    <x v="0"/>
    <n v="3.1"/>
    <n v="96.97"/>
    <n v="95.57"/>
    <n v="1.1000000000000001"/>
    <n v="9.3000000000000007"/>
    <n v="8.5"/>
    <n v="51"/>
    <s v="Medium"/>
    <n v="0.79300000000000004"/>
    <x v="0"/>
    <s v=""/>
    <n v="4.59"/>
    <n v="19"/>
    <n v="-1.4"/>
    <n v="-0.8"/>
    <s v="Saturday"/>
    <s v="5-10 min"/>
    <n v="1"/>
    <s v="Below 0.8"/>
  </r>
  <r>
    <s v="RF001888"/>
    <d v="2026-01-17T20:47:00"/>
    <d v="2026-01-17T00:00:00"/>
    <n v="20"/>
    <x v="0"/>
    <x v="0"/>
    <n v="1.8"/>
    <n v="104.97"/>
    <n v="97.84"/>
    <n v="1.5"/>
    <n v="10.199999999999999"/>
    <n v="10.5"/>
    <n v="94"/>
    <s v="High"/>
    <n v="0.56299999999999994"/>
    <x v="0"/>
    <s v=""/>
    <n v="4.8499999999999996"/>
    <n v="13"/>
    <n v="-7.13"/>
    <n v="0.3"/>
    <s v="Saturday"/>
    <s v="10-15 min"/>
    <n v="1"/>
    <s v="Below 0.8"/>
  </r>
  <r>
    <s v="RF001889"/>
    <d v="2026-01-17T21:04:00"/>
    <d v="2026-01-17T00:00:00"/>
    <n v="21"/>
    <x v="1"/>
    <x v="1"/>
    <n v="5.8"/>
    <n v="153.54"/>
    <n v="153.74"/>
    <n v="1.2"/>
    <n v="6.3"/>
    <n v="7.1"/>
    <n v="101"/>
    <s v="Medium"/>
    <n v="0.95299999999999996"/>
    <x v="0"/>
    <s v=""/>
    <n v="4.8600000000000003"/>
    <n v="0"/>
    <n v="0.2"/>
    <n v="0.8"/>
    <s v="Saturday"/>
    <s v="5-10 min"/>
    <n v="1"/>
    <s v="Between 0.8-1.0"/>
  </r>
  <r>
    <s v="RF001890"/>
    <d v="2026-01-17T21:12:00"/>
    <d v="2026-01-17T00:00:00"/>
    <n v="21"/>
    <x v="1"/>
    <x v="0"/>
    <n v="5.5"/>
    <n v="139.03"/>
    <n v="147.13999999999999"/>
    <n v="1.1000000000000001"/>
    <n v="4"/>
    <n v="8"/>
    <n v="81"/>
    <s v="Medium"/>
    <n v="0.76800000000000002"/>
    <x v="0"/>
    <s v=""/>
    <n v="4.8899999999999997"/>
    <n v="13"/>
    <n v="8.11"/>
    <n v="4"/>
    <s v="Saturday"/>
    <s v="0-5 min"/>
    <n v="1"/>
    <s v="Below 0.8"/>
  </r>
  <r>
    <s v="RF001891"/>
    <d v="2026-01-17T21:14:00"/>
    <d v="2026-01-17T00:00:00"/>
    <n v="21"/>
    <x v="1"/>
    <x v="1"/>
    <n v="9.8000000000000007"/>
    <n v="225.71"/>
    <n v="227.58"/>
    <n v="1.1000000000000001"/>
    <n v="3"/>
    <n v="5"/>
    <n v="87"/>
    <s v="Medium"/>
    <n v="0.82799999999999996"/>
    <x v="0"/>
    <s v=""/>
    <n v="4.7300000000000004"/>
    <n v="0"/>
    <n v="1.87"/>
    <n v="2"/>
    <s v="Saturday"/>
    <s v="0-5 min"/>
    <n v="1"/>
    <s v="Between 0.8-1.0"/>
  </r>
  <r>
    <s v="RF001892"/>
    <d v="2026-01-17T21:23:00"/>
    <d v="2026-01-17T00:00:00"/>
    <n v="21"/>
    <x v="3"/>
    <x v="0"/>
    <n v="4.5"/>
    <n v="111.31"/>
    <n v="109.28"/>
    <n v="1.1000000000000001"/>
    <n v="4.4000000000000004"/>
    <n v="6.6"/>
    <n v="65"/>
    <s v="Low"/>
    <n v="1.1779999999999999"/>
    <x v="0"/>
    <s v=""/>
    <n v="4.51"/>
    <n v="3"/>
    <n v="-2.0299999999999998"/>
    <n v="2.2000000000000002"/>
    <s v="Saturday"/>
    <s v="0-5 min"/>
    <n v="1"/>
    <s v="Between 1.0-1.2"/>
  </r>
  <r>
    <s v="RF001893"/>
    <d v="2026-01-17T21:27:00"/>
    <d v="2026-01-17T00:00:00"/>
    <n v="21"/>
    <x v="0"/>
    <x v="0"/>
    <n v="15"/>
    <n v="371.28"/>
    <m/>
    <n v="1.4"/>
    <n v="3.7"/>
    <m/>
    <n v="108"/>
    <s v="High"/>
    <n v="0.64200000000000002"/>
    <x v="3"/>
    <s v="No driver available"/>
    <n v="4.7"/>
    <n v="28"/>
    <m/>
    <m/>
    <s v="Saturday"/>
    <s v="0-5 min"/>
    <n v="0"/>
    <s v="Below 0.8"/>
  </r>
  <r>
    <s v="RF001894"/>
    <d v="2026-01-17T21:46:00"/>
    <d v="2026-01-17T00:00:00"/>
    <n v="21"/>
    <x v="0"/>
    <x v="1"/>
    <n v="7.8"/>
    <n v="209.64"/>
    <m/>
    <n v="1.2"/>
    <n v="7.7"/>
    <n v="11.7"/>
    <n v="111"/>
    <s v="Medium"/>
    <n v="0.78700000000000003"/>
    <x v="2"/>
    <s v="Fare too high"/>
    <n v="4.5"/>
    <n v="0"/>
    <m/>
    <n v="4"/>
    <s v="Saturday"/>
    <s v="5-10 min"/>
    <n v="0"/>
    <s v="Below 0.8"/>
  </r>
  <r>
    <s v="RF001895"/>
    <d v="2026-01-17T21:46:00"/>
    <d v="2026-01-17T00:00:00"/>
    <n v="21"/>
    <x v="0"/>
    <x v="1"/>
    <n v="16.600000000000001"/>
    <n v="299.23"/>
    <m/>
    <n v="1.1000000000000001"/>
    <n v="11.7"/>
    <n v="17.5"/>
    <n v="117"/>
    <s v="High"/>
    <n v="0.78600000000000003"/>
    <x v="2"/>
    <s v="Pickup issue"/>
    <n v="4.83"/>
    <n v="0"/>
    <m/>
    <n v="5.8"/>
    <s v="Saturday"/>
    <s v="10-15 min"/>
    <n v="0"/>
    <s v="Below 0.8"/>
  </r>
  <r>
    <s v="RF001896"/>
    <d v="2026-01-17T21:49:00"/>
    <d v="2026-01-17T00:00:00"/>
    <n v="21"/>
    <x v="0"/>
    <x v="0"/>
    <n v="1.7"/>
    <n v="89.11"/>
    <n v="88.6"/>
    <n v="1.4"/>
    <n v="8.1999999999999993"/>
    <n v="10.9"/>
    <n v="101"/>
    <s v="High"/>
    <n v="0.57299999999999995"/>
    <x v="0"/>
    <s v=""/>
    <n v="4.5"/>
    <n v="19"/>
    <n v="-0.51"/>
    <n v="2.7"/>
    <s v="Saturday"/>
    <s v="5-10 min"/>
    <n v="1"/>
    <s v="Below 0.8"/>
  </r>
  <r>
    <s v="RF001897"/>
    <d v="2026-01-17T21:52:00"/>
    <d v="2026-01-17T00:00:00"/>
    <n v="21"/>
    <x v="4"/>
    <x v="0"/>
    <n v="6.2"/>
    <n v="123.82"/>
    <n v="120.86"/>
    <n v="1"/>
    <n v="5.6"/>
    <n v="3.7"/>
    <n v="45"/>
    <s v="Low"/>
    <n v="0.997"/>
    <x v="0"/>
    <s v=""/>
    <n v="4.5599999999999996"/>
    <n v="17"/>
    <n v="-2.96"/>
    <n v="-1.9"/>
    <s v="Saturday"/>
    <s v="5-10 min"/>
    <n v="1"/>
    <s v="Between 0.8-1.0"/>
  </r>
  <r>
    <s v="RF001898"/>
    <d v="2026-01-17T22:16:00"/>
    <d v="2026-01-17T00:00:00"/>
    <n v="22"/>
    <x v="0"/>
    <x v="0"/>
    <n v="14.1"/>
    <n v="344.58"/>
    <n v="352.86"/>
    <n v="1.3"/>
    <n v="3.5"/>
    <n v="5.3"/>
    <n v="110"/>
    <s v="Medium"/>
    <n v="0.78200000000000003"/>
    <x v="0"/>
    <s v=""/>
    <n v="4.68"/>
    <n v="17"/>
    <n v="8.2799999999999994"/>
    <n v="1.8"/>
    <s v="Saturday"/>
    <s v="0-5 min"/>
    <n v="1"/>
    <s v="Below 0.8"/>
  </r>
  <r>
    <s v="RF001899"/>
    <d v="2026-01-17T22:18:00"/>
    <d v="2026-01-17T00:00:00"/>
    <n v="22"/>
    <x v="1"/>
    <x v="0"/>
    <n v="1.9"/>
    <n v="64.349999999999994"/>
    <n v="63.05"/>
    <n v="1"/>
    <n v="4.7"/>
    <n v="9.6"/>
    <n v="106"/>
    <s v="Medium"/>
    <n v="0.995"/>
    <x v="0"/>
    <s v=""/>
    <n v="4.99"/>
    <n v="36"/>
    <n v="-1.3"/>
    <n v="4.9000000000000004"/>
    <s v="Saturday"/>
    <s v="0-5 min"/>
    <n v="1"/>
    <s v="Between 0.8-1.0"/>
  </r>
  <r>
    <s v="RF001900"/>
    <d v="2026-01-17T22:21:00"/>
    <d v="2026-01-17T00:00:00"/>
    <n v="22"/>
    <x v="4"/>
    <x v="0"/>
    <n v="10.3"/>
    <n v="174.87"/>
    <n v="167.8"/>
    <n v="1"/>
    <n v="4.5999999999999996"/>
    <n v="1.6"/>
    <n v="53"/>
    <s v="Low"/>
    <n v="1.097"/>
    <x v="0"/>
    <s v=""/>
    <n v="4.4800000000000004"/>
    <n v="7"/>
    <n v="-7.07"/>
    <n v="-3"/>
    <s v="Saturday"/>
    <s v="0-5 min"/>
    <n v="1"/>
    <s v="Between 1.0-1.2"/>
  </r>
  <r>
    <s v="RF001901"/>
    <d v="2026-01-17T22:33:00"/>
    <d v="2026-01-17T00:00:00"/>
    <n v="22"/>
    <x v="3"/>
    <x v="1"/>
    <n v="1.2"/>
    <n v="55.59"/>
    <n v="57.56"/>
    <n v="1"/>
    <n v="4"/>
    <n v="9.8000000000000007"/>
    <n v="64"/>
    <s v="Low"/>
    <n v="1.6379999999999999"/>
    <x v="0"/>
    <s v=""/>
    <n v="4.58"/>
    <n v="0"/>
    <n v="1.97"/>
    <n v="5.8"/>
    <s v="Saturday"/>
    <s v="0-5 min"/>
    <n v="1"/>
    <s v="Above 1.2"/>
  </r>
  <r>
    <s v="RF001902"/>
    <d v="2026-01-17T22:46:00"/>
    <d v="2026-01-17T00:00:00"/>
    <n v="22"/>
    <x v="1"/>
    <x v="1"/>
    <n v="2"/>
    <n v="82.5"/>
    <n v="82.83"/>
    <n v="1.2"/>
    <n v="6.9"/>
    <n v="9.9"/>
    <n v="79"/>
    <s v="Medium"/>
    <n v="0.76900000000000002"/>
    <x v="0"/>
    <s v=""/>
    <n v="4.62"/>
    <n v="0"/>
    <n v="0.33"/>
    <n v="3"/>
    <s v="Saturday"/>
    <s v="5-10 min"/>
    <n v="1"/>
    <s v="Below 0.8"/>
  </r>
  <r>
    <s v="RF001903"/>
    <d v="2026-01-17T23:06:00"/>
    <d v="2026-01-17T00:00:00"/>
    <n v="23"/>
    <x v="2"/>
    <x v="0"/>
    <n v="1.8"/>
    <n v="76.78"/>
    <n v="76.260000000000005"/>
    <n v="1.1000000000000001"/>
    <n v="3.1"/>
    <n v="4.9000000000000004"/>
    <n v="126"/>
    <s v="Medium"/>
    <n v="1.0840000000000001"/>
    <x v="0"/>
    <s v=""/>
    <n v="4.8099999999999996"/>
    <n v="23"/>
    <n v="-0.52"/>
    <n v="1.8"/>
    <s v="Saturday"/>
    <s v="0-5 min"/>
    <n v="1"/>
    <s v="Between 1.0-1.2"/>
  </r>
  <r>
    <s v="RF001904"/>
    <d v="2026-01-17T23:13:00"/>
    <d v="2026-01-17T00:00:00"/>
    <n v="23"/>
    <x v="3"/>
    <x v="0"/>
    <n v="2.2000000000000002"/>
    <n v="71.33"/>
    <m/>
    <n v="1"/>
    <n v="4.5999999999999996"/>
    <n v="4.5"/>
    <n v="64"/>
    <s v="Low"/>
    <n v="1.2050000000000001"/>
    <x v="2"/>
    <s v="Changed plans"/>
    <n v="4.54"/>
    <n v="20"/>
    <m/>
    <n v="-0.1"/>
    <s v="Saturday"/>
    <s v="0-5 min"/>
    <n v="0"/>
    <s v="Above 1.2"/>
  </r>
  <r>
    <s v="RF001905"/>
    <d v="2026-01-17T23:17:00"/>
    <d v="2026-01-17T00:00:00"/>
    <n v="23"/>
    <x v="3"/>
    <x v="1"/>
    <n v="9.4"/>
    <n v="197.25"/>
    <n v="189.21"/>
    <n v="1"/>
    <n v="5.3"/>
    <n v="4.5"/>
    <n v="63"/>
    <s v="Low"/>
    <n v="1.34"/>
    <x v="0"/>
    <s v=""/>
    <n v="4.47"/>
    <n v="0"/>
    <n v="-8.0399999999999991"/>
    <n v="-0.8"/>
    <s v="Saturday"/>
    <s v="5-10 min"/>
    <n v="1"/>
    <s v="Above 1.2"/>
  </r>
  <r>
    <s v="RF001906"/>
    <d v="2026-01-17T23:34:00"/>
    <d v="2026-01-17T00:00:00"/>
    <n v="23"/>
    <x v="2"/>
    <x v="1"/>
    <n v="4.4000000000000004"/>
    <n v="113.08"/>
    <n v="107.89"/>
    <n v="1.1000000000000001"/>
    <n v="8"/>
    <n v="11.9"/>
    <n v="111"/>
    <s v="Medium"/>
    <n v="0.91700000000000004"/>
    <x v="0"/>
    <s v=""/>
    <n v="4.5599999999999996"/>
    <n v="0"/>
    <n v="-5.19"/>
    <n v="3.9"/>
    <s v="Saturday"/>
    <s v="5-10 min"/>
    <n v="1"/>
    <s v="Between 0.8-1.0"/>
  </r>
  <r>
    <s v="RF001907"/>
    <d v="2026-01-17T23:37:00"/>
    <d v="2026-01-17T00:00:00"/>
    <n v="23"/>
    <x v="2"/>
    <x v="0"/>
    <n v="5.2"/>
    <n v="119.15"/>
    <n v="119.45"/>
    <n v="1"/>
    <n v="4.5"/>
    <n v="1.4"/>
    <n v="131"/>
    <s v="Low"/>
    <n v="1.5"/>
    <x v="0"/>
    <s v=""/>
    <n v="4.79"/>
    <n v="19"/>
    <n v="0.3"/>
    <n v="-3.1"/>
    <s v="Saturday"/>
    <s v="0-5 min"/>
    <n v="1"/>
    <s v="Above 1.2"/>
  </r>
  <r>
    <s v="RF001908"/>
    <d v="2026-01-17T23:45:00"/>
    <d v="2026-01-17T00:00:00"/>
    <n v="23"/>
    <x v="2"/>
    <x v="0"/>
    <n v="2.8"/>
    <n v="90.1"/>
    <n v="91.1"/>
    <n v="1.1000000000000001"/>
    <n v="3"/>
    <n v="10.4"/>
    <n v="117"/>
    <s v="Medium"/>
    <n v="1.1579999999999999"/>
    <x v="0"/>
    <s v=""/>
    <n v="4.4000000000000004"/>
    <n v="20"/>
    <n v="1"/>
    <n v="7.4"/>
    <s v="Saturday"/>
    <s v="0-5 min"/>
    <n v="1"/>
    <s v="Between 1.0-1.2"/>
  </r>
  <r>
    <s v="RF001909"/>
    <d v="2026-01-17T23:53:00"/>
    <d v="2026-01-17T00:00:00"/>
    <n v="23"/>
    <x v="4"/>
    <x v="0"/>
    <n v="5.6"/>
    <n v="121.55"/>
    <n v="117.41"/>
    <n v="1.1000000000000001"/>
    <n v="4"/>
    <n v="7.5"/>
    <n v="58"/>
    <s v="Low"/>
    <n v="1.2969999999999999"/>
    <x v="0"/>
    <s v=""/>
    <n v="4.93"/>
    <n v="4"/>
    <n v="-4.1399999999999997"/>
    <n v="3.5"/>
    <s v="Saturday"/>
    <s v="0-5 min"/>
    <n v="1"/>
    <s v="Above 1.2"/>
  </r>
  <r>
    <s v="RF001910"/>
    <d v="2026-01-18T00:09:00"/>
    <d v="2026-01-18T00:00:00"/>
    <n v="0"/>
    <x v="3"/>
    <x v="0"/>
    <n v="13.7"/>
    <n v="231.3"/>
    <n v="226.36"/>
    <n v="1.1000000000000001"/>
    <n v="6"/>
    <n v="8.4"/>
    <n v="50"/>
    <s v="Medium"/>
    <n v="0.83399999999999996"/>
    <x v="0"/>
    <s v=""/>
    <n v="4.8600000000000003"/>
    <n v="21"/>
    <n v="-4.9400000000000004"/>
    <n v="2.4"/>
    <s v="Sunday"/>
    <s v="5-10 min"/>
    <n v="1"/>
    <s v="Between 0.8-1.0"/>
  </r>
  <r>
    <s v="RF001911"/>
    <d v="2026-01-18T00:21:00"/>
    <d v="2026-01-18T00:00:00"/>
    <n v="0"/>
    <x v="2"/>
    <x v="0"/>
    <n v="1.9"/>
    <n v="71.83"/>
    <n v="70.77"/>
    <n v="1.1000000000000001"/>
    <n v="2.2000000000000002"/>
    <n v="4.2"/>
    <n v="130"/>
    <s v="Medium"/>
    <n v="1.355"/>
    <x v="0"/>
    <s v=""/>
    <n v="4.8499999999999996"/>
    <n v="12"/>
    <n v="-1.06"/>
    <n v="2"/>
    <s v="Sunday"/>
    <s v="0-5 min"/>
    <n v="1"/>
    <s v="Above 1.2"/>
  </r>
  <r>
    <s v="RF001912"/>
    <d v="2026-01-18T00:45:00"/>
    <d v="2026-01-18T00:00:00"/>
    <n v="0"/>
    <x v="1"/>
    <x v="0"/>
    <n v="35"/>
    <n v="486.52"/>
    <n v="476.04"/>
    <n v="1"/>
    <n v="2.7"/>
    <n v="1.4"/>
    <n v="91"/>
    <s v="Low"/>
    <n v="1.498"/>
    <x v="0"/>
    <s v=""/>
    <n v="4.8"/>
    <n v="1"/>
    <n v="-10.48"/>
    <n v="-1.3"/>
    <s v="Sunday"/>
    <s v="0-5 min"/>
    <n v="1"/>
    <s v="Above 1.2"/>
  </r>
  <r>
    <s v="RF001913"/>
    <d v="2026-01-18T00:51:00"/>
    <d v="2026-01-18T00:00:00"/>
    <n v="0"/>
    <x v="1"/>
    <x v="0"/>
    <n v="4.8"/>
    <n v="117.9"/>
    <n v="114.38"/>
    <n v="1"/>
    <n v="4.5"/>
    <n v="5.9"/>
    <n v="89"/>
    <s v="Low"/>
    <n v="1.254"/>
    <x v="0"/>
    <s v=""/>
    <n v="4.74"/>
    <n v="13"/>
    <n v="-3.52"/>
    <n v="1.4"/>
    <s v="Sunday"/>
    <s v="0-5 min"/>
    <n v="1"/>
    <s v="Above 1.2"/>
  </r>
  <r>
    <s v="RF001914"/>
    <d v="2026-01-18T01:01:00"/>
    <d v="2026-01-18T00:00:00"/>
    <n v="1"/>
    <x v="2"/>
    <x v="0"/>
    <n v="2.6"/>
    <n v="82.49"/>
    <m/>
    <n v="1"/>
    <n v="2"/>
    <n v="1"/>
    <n v="109"/>
    <s v="Low"/>
    <n v="1.4079999999999999"/>
    <x v="2"/>
    <s v="Fare too high"/>
    <n v="4.5599999999999996"/>
    <n v="3"/>
    <m/>
    <n v="-1"/>
    <s v="Sunday"/>
    <s v="0-5 min"/>
    <n v="0"/>
    <s v="Above 1.2"/>
  </r>
  <r>
    <s v="RF001915"/>
    <d v="2026-01-18T01:15:00"/>
    <d v="2026-01-18T00:00:00"/>
    <n v="1"/>
    <x v="2"/>
    <x v="0"/>
    <n v="1.8"/>
    <n v="64.569999999999993"/>
    <n v="63.13"/>
    <n v="1"/>
    <n v="4"/>
    <n v="1.7"/>
    <n v="131"/>
    <s v="Medium"/>
    <n v="1.2030000000000001"/>
    <x v="0"/>
    <s v=""/>
    <n v="4.63"/>
    <n v="1"/>
    <n v="-1.44"/>
    <n v="-2.2999999999999998"/>
    <s v="Sunday"/>
    <s v="0-5 min"/>
    <n v="1"/>
    <s v="Above 1.2"/>
  </r>
  <r>
    <s v="RF001916"/>
    <d v="2026-01-18T01:18:00"/>
    <d v="2026-01-18T00:00:00"/>
    <n v="1"/>
    <x v="4"/>
    <x v="0"/>
    <n v="7.2"/>
    <n v="132.32"/>
    <n v="133.11000000000001"/>
    <n v="1"/>
    <n v="3.2"/>
    <n v="1"/>
    <n v="61"/>
    <s v="Low"/>
    <n v="1.948"/>
    <x v="0"/>
    <s v=""/>
    <n v="4.62"/>
    <n v="11"/>
    <n v="0.79"/>
    <n v="-2.2000000000000002"/>
    <s v="Sunday"/>
    <s v="0-5 min"/>
    <n v="1"/>
    <s v="Above 1.2"/>
  </r>
  <r>
    <s v="RF001917"/>
    <d v="2026-01-18T01:18:00"/>
    <d v="2026-01-18T00:00:00"/>
    <n v="1"/>
    <x v="3"/>
    <x v="1"/>
    <n v="6.5"/>
    <n v="124.11"/>
    <n v="123.01"/>
    <n v="1"/>
    <n v="5.4"/>
    <n v="6.4"/>
    <n v="60"/>
    <s v="Low"/>
    <n v="1.2949999999999999"/>
    <x v="0"/>
    <s v=""/>
    <n v="4.43"/>
    <n v="0"/>
    <n v="-1.1000000000000001"/>
    <n v="1"/>
    <s v="Sunday"/>
    <s v="5-10 min"/>
    <n v="1"/>
    <s v="Above 1.2"/>
  </r>
  <r>
    <s v="RF001918"/>
    <d v="2026-01-18T01:38:00"/>
    <d v="2026-01-18T00:00:00"/>
    <n v="1"/>
    <x v="1"/>
    <x v="1"/>
    <n v="2.1"/>
    <n v="71.599999999999994"/>
    <n v="71.13"/>
    <n v="1"/>
    <n v="2.2999999999999998"/>
    <n v="1.8"/>
    <n v="96"/>
    <s v="Low"/>
    <n v="1.4239999999999999"/>
    <x v="0"/>
    <s v=""/>
    <n v="5"/>
    <n v="0"/>
    <n v="-0.47"/>
    <n v="-0.5"/>
    <s v="Sunday"/>
    <s v="0-5 min"/>
    <n v="1"/>
    <s v="Above 1.2"/>
  </r>
  <r>
    <s v="RF001919"/>
    <d v="2026-01-18T01:43:00"/>
    <d v="2026-01-18T00:00:00"/>
    <n v="1"/>
    <x v="0"/>
    <x v="1"/>
    <n v="12.1"/>
    <n v="242.03"/>
    <n v="236.5"/>
    <n v="1.1000000000000001"/>
    <n v="3.7"/>
    <n v="4"/>
    <n v="119"/>
    <s v="Medium"/>
    <n v="0.94299999999999995"/>
    <x v="0"/>
    <s v=""/>
    <n v="4.47"/>
    <n v="0"/>
    <n v="-5.53"/>
    <n v="0.3"/>
    <s v="Sunday"/>
    <s v="0-5 min"/>
    <n v="1"/>
    <s v="Between 0.8-1.0"/>
  </r>
  <r>
    <s v="RF001920"/>
    <d v="2026-01-18T01:53:00"/>
    <d v="2026-01-18T00:00:00"/>
    <n v="1"/>
    <x v="1"/>
    <x v="1"/>
    <n v="8"/>
    <n v="195.52"/>
    <m/>
    <n v="1.1000000000000001"/>
    <n v="4.0999999999999996"/>
    <n v="5.5"/>
    <n v="101"/>
    <s v="Low"/>
    <n v="2.0489999999999999"/>
    <x v="1"/>
    <s v="Driver unavailable"/>
    <n v="4.62"/>
    <n v="0"/>
    <m/>
    <n v="1.4"/>
    <s v="Sunday"/>
    <s v="0-5 min"/>
    <n v="0"/>
    <s v="Above 1.2"/>
  </r>
  <r>
    <s v="RF001921"/>
    <d v="2026-01-18T01:53:00"/>
    <d v="2026-01-18T00:00:00"/>
    <n v="1"/>
    <x v="2"/>
    <x v="1"/>
    <n v="11.7"/>
    <n v="262.17"/>
    <n v="256.64999999999998"/>
    <n v="1.1000000000000001"/>
    <n v="2.7"/>
    <n v="7.2"/>
    <n v="113"/>
    <s v="Low"/>
    <n v="1.2430000000000001"/>
    <x v="0"/>
    <s v=""/>
    <n v="4.6500000000000004"/>
    <n v="0"/>
    <n v="-5.52"/>
    <n v="4.5"/>
    <s v="Sunday"/>
    <s v="0-5 min"/>
    <n v="1"/>
    <s v="Above 1.2"/>
  </r>
  <r>
    <s v="RF001922"/>
    <d v="2026-01-18T02:29:00"/>
    <d v="2026-01-18T00:00:00"/>
    <n v="2"/>
    <x v="2"/>
    <x v="0"/>
    <n v="12.9"/>
    <n v="287.61"/>
    <n v="284.70999999999998"/>
    <n v="1.1000000000000001"/>
    <n v="2.1"/>
    <n v="1"/>
    <n v="102"/>
    <s v="Medium"/>
    <n v="1.036"/>
    <x v="0"/>
    <s v=""/>
    <n v="4.78"/>
    <n v="21"/>
    <n v="-2.9"/>
    <n v="-1.1000000000000001"/>
    <s v="Sunday"/>
    <s v="0-5 min"/>
    <n v="1"/>
    <s v="Between 1.0-1.2"/>
  </r>
  <r>
    <s v="RF001923"/>
    <d v="2026-01-18T02:30:00"/>
    <d v="2026-01-18T00:00:00"/>
    <n v="2"/>
    <x v="3"/>
    <x v="0"/>
    <n v="1.7"/>
    <n v="71.28"/>
    <m/>
    <n v="1.1000000000000001"/>
    <n v="2.8"/>
    <n v="7.9"/>
    <n v="70"/>
    <s v="Low"/>
    <n v="2.0070000000000001"/>
    <x v="1"/>
    <s v="Driver unavailable"/>
    <n v="4.63"/>
    <n v="3"/>
    <m/>
    <n v="5.0999999999999996"/>
    <s v="Sunday"/>
    <s v="0-5 min"/>
    <n v="0"/>
    <s v="Above 1.2"/>
  </r>
  <r>
    <s v="RF001924"/>
    <d v="2026-01-18T02:31:00"/>
    <d v="2026-01-18T00:00:00"/>
    <n v="2"/>
    <x v="1"/>
    <x v="0"/>
    <n v="12.8"/>
    <n v="254.32"/>
    <n v="245.28"/>
    <n v="1"/>
    <n v="2"/>
    <n v="3.1"/>
    <n v="99"/>
    <s v="Low"/>
    <n v="1.343"/>
    <x v="0"/>
    <s v=""/>
    <n v="4.58"/>
    <n v="9"/>
    <n v="-9.0399999999999991"/>
    <n v="1.1000000000000001"/>
    <s v="Sunday"/>
    <s v="0-5 min"/>
    <n v="1"/>
    <s v="Above 1.2"/>
  </r>
  <r>
    <s v="RF001925"/>
    <d v="2026-01-18T02:33:00"/>
    <d v="2026-01-18T00:00:00"/>
    <n v="2"/>
    <x v="3"/>
    <x v="0"/>
    <n v="8.9"/>
    <n v="185.17"/>
    <n v="179.33"/>
    <n v="1"/>
    <n v="2.1"/>
    <n v="1.5"/>
    <n v="62"/>
    <s v="Low"/>
    <n v="1.5429999999999999"/>
    <x v="0"/>
    <s v=""/>
    <n v="4.91"/>
    <n v="6"/>
    <n v="-5.84"/>
    <n v="-0.6"/>
    <s v="Sunday"/>
    <s v="0-5 min"/>
    <n v="1"/>
    <s v="Above 1.2"/>
  </r>
  <r>
    <s v="RF001926"/>
    <d v="2026-01-18T02:45:00"/>
    <d v="2026-01-18T00:00:00"/>
    <n v="2"/>
    <x v="0"/>
    <x v="0"/>
    <n v="7.9"/>
    <n v="152.52000000000001"/>
    <n v="156.24"/>
    <n v="1"/>
    <n v="6.3"/>
    <n v="7.9"/>
    <n v="107"/>
    <s v="Medium"/>
    <n v="0.85799999999999998"/>
    <x v="0"/>
    <s v=""/>
    <n v="5"/>
    <n v="14"/>
    <n v="3.72"/>
    <n v="1.6"/>
    <s v="Sunday"/>
    <s v="5-10 min"/>
    <n v="1"/>
    <s v="Between 0.8-1.0"/>
  </r>
  <r>
    <s v="RF001927"/>
    <d v="2026-01-18T03:18:00"/>
    <d v="2026-01-18T00:00:00"/>
    <n v="3"/>
    <x v="0"/>
    <x v="0"/>
    <n v="4.5999999999999996"/>
    <n v="113.66"/>
    <n v="107.97"/>
    <n v="1"/>
    <n v="2"/>
    <n v="4"/>
    <n v="135"/>
    <s v="Medium"/>
    <n v="1.145"/>
    <x v="0"/>
    <s v=""/>
    <n v="5"/>
    <n v="10"/>
    <n v="-5.69"/>
    <n v="2"/>
    <s v="Sunday"/>
    <s v="0-5 min"/>
    <n v="1"/>
    <s v="Between 1.0-1.2"/>
  </r>
  <r>
    <s v="RF001928"/>
    <d v="2026-01-18T03:28:00"/>
    <d v="2026-01-18T00:00:00"/>
    <n v="3"/>
    <x v="4"/>
    <x v="1"/>
    <n v="12.3"/>
    <n v="220.89"/>
    <m/>
    <n v="1"/>
    <n v="2"/>
    <n v="6.3"/>
    <n v="61"/>
    <s v="Low"/>
    <n v="1.7949999999999999"/>
    <x v="1"/>
    <s v="Vehicle issue"/>
    <n v="4.74"/>
    <n v="0"/>
    <m/>
    <n v="4.3"/>
    <s v="Sunday"/>
    <s v="0-5 min"/>
    <n v="0"/>
    <s v="Above 1.2"/>
  </r>
  <r>
    <s v="RF001929"/>
    <d v="2026-01-18T03:34:00"/>
    <d v="2026-01-18T00:00:00"/>
    <n v="3"/>
    <x v="3"/>
    <x v="1"/>
    <n v="13.6"/>
    <n v="246.72"/>
    <n v="236.6"/>
    <n v="1"/>
    <n v="3.6"/>
    <n v="3.9"/>
    <n v="69"/>
    <s v="Low"/>
    <n v="1.5389999999999999"/>
    <x v="0"/>
    <s v=""/>
    <n v="4.38"/>
    <n v="0"/>
    <n v="-10.119999999999999"/>
    <n v="0.3"/>
    <s v="Sunday"/>
    <s v="0-5 min"/>
    <n v="1"/>
    <s v="Above 1.2"/>
  </r>
  <r>
    <s v="RF001930"/>
    <d v="2026-01-18T03:47:00"/>
    <d v="2026-01-18T00:00:00"/>
    <n v="3"/>
    <x v="4"/>
    <x v="1"/>
    <n v="7.5"/>
    <n v="146.22999999999999"/>
    <n v="148.51"/>
    <n v="1"/>
    <n v="5.6"/>
    <n v="2.5"/>
    <n v="67"/>
    <s v="Low"/>
    <n v="2.2000000000000002"/>
    <x v="0"/>
    <s v=""/>
    <n v="4.37"/>
    <n v="0"/>
    <n v="2.2799999999999998"/>
    <n v="-3.1"/>
    <s v="Sunday"/>
    <s v="5-10 min"/>
    <n v="1"/>
    <s v="Above 1.2"/>
  </r>
  <r>
    <s v="RF001931"/>
    <d v="2026-01-18T03:58:00"/>
    <d v="2026-01-18T00:00:00"/>
    <n v="3"/>
    <x v="0"/>
    <x v="0"/>
    <n v="8"/>
    <n v="151.97999999999999"/>
    <n v="152.41"/>
    <n v="1"/>
    <n v="2"/>
    <n v="1"/>
    <n v="109"/>
    <s v="Low"/>
    <n v="1.1379999999999999"/>
    <x v="0"/>
    <s v=""/>
    <n v="4.91"/>
    <n v="1"/>
    <n v="0.43"/>
    <n v="-1"/>
    <s v="Sunday"/>
    <s v="0-5 min"/>
    <n v="1"/>
    <s v="Between 1.0-1.2"/>
  </r>
  <r>
    <s v="RF001932"/>
    <d v="2026-01-18T04:18:00"/>
    <d v="2026-01-18T00:00:00"/>
    <n v="4"/>
    <x v="2"/>
    <x v="1"/>
    <n v="20.5"/>
    <n v="414.47"/>
    <n v="372.9"/>
    <n v="1.1000000000000001"/>
    <n v="2.8"/>
    <n v="5.7"/>
    <n v="121"/>
    <s v="Low"/>
    <n v="1.7170000000000001"/>
    <x v="0"/>
    <s v=""/>
    <n v="4.7300000000000004"/>
    <n v="0"/>
    <n v="-41.57"/>
    <n v="2.9"/>
    <s v="Sunday"/>
    <s v="0-5 min"/>
    <n v="1"/>
    <s v="Above 1.2"/>
  </r>
  <r>
    <s v="RF001933"/>
    <d v="2026-01-18T05:19:00"/>
    <d v="2026-01-18T00:00:00"/>
    <n v="5"/>
    <x v="1"/>
    <x v="0"/>
    <n v="0.7"/>
    <n v="49.29"/>
    <n v="52.71"/>
    <n v="1"/>
    <n v="7.1"/>
    <n v="9.4"/>
    <n v="107"/>
    <s v="Low"/>
    <n v="1.385"/>
    <x v="0"/>
    <s v=""/>
    <n v="4.75"/>
    <n v="26"/>
    <n v="3.42"/>
    <n v="2.2999999999999998"/>
    <s v="Sunday"/>
    <s v="5-10 min"/>
    <n v="1"/>
    <s v="Above 1.2"/>
  </r>
  <r>
    <s v="RF001934"/>
    <d v="2026-01-18T05:29:00"/>
    <d v="2026-01-18T00:00:00"/>
    <n v="5"/>
    <x v="2"/>
    <x v="0"/>
    <n v="14.6"/>
    <n v="241.21"/>
    <n v="254.75"/>
    <n v="1"/>
    <n v="4.5"/>
    <n v="10.7"/>
    <n v="119"/>
    <s v="Medium"/>
    <n v="1.2110000000000001"/>
    <x v="0"/>
    <s v=""/>
    <n v="4.78"/>
    <n v="13"/>
    <n v="13.54"/>
    <n v="6.2"/>
    <s v="Sunday"/>
    <s v="0-5 min"/>
    <n v="1"/>
    <s v="Above 1.2"/>
  </r>
  <r>
    <s v="RF001935"/>
    <d v="2026-01-18T05:43:00"/>
    <d v="2026-01-18T00:00:00"/>
    <n v="5"/>
    <x v="1"/>
    <x v="0"/>
    <n v="5.8"/>
    <n v="136.15"/>
    <n v="128.66999999999999"/>
    <n v="1"/>
    <n v="5.6"/>
    <n v="2.1"/>
    <n v="89"/>
    <s v="Medium"/>
    <n v="1.016"/>
    <x v="0"/>
    <s v=""/>
    <n v="4.58"/>
    <n v="53"/>
    <n v="-7.48"/>
    <n v="-3.5"/>
    <s v="Sunday"/>
    <s v="5-10 min"/>
    <n v="1"/>
    <s v="Between 1.0-1.2"/>
  </r>
  <r>
    <s v="RF001936"/>
    <d v="2026-01-18T05:51:00"/>
    <d v="2026-01-18T00:00:00"/>
    <n v="5"/>
    <x v="2"/>
    <x v="0"/>
    <n v="15.5"/>
    <n v="302.32"/>
    <n v="309.01"/>
    <n v="1"/>
    <n v="2"/>
    <n v="4.2"/>
    <n v="114"/>
    <s v="Medium"/>
    <n v="1.171"/>
    <x v="0"/>
    <s v=""/>
    <n v="4.72"/>
    <n v="19"/>
    <n v="6.69"/>
    <n v="2.2000000000000002"/>
    <s v="Sunday"/>
    <s v="0-5 min"/>
    <n v="1"/>
    <s v="Between 1.0-1.2"/>
  </r>
  <r>
    <s v="RF001937"/>
    <d v="2026-01-18T06:28:00"/>
    <d v="2026-01-18T00:00:00"/>
    <n v="6"/>
    <x v="4"/>
    <x v="0"/>
    <n v="2.7"/>
    <n v="82.38"/>
    <n v="80.52"/>
    <n v="1"/>
    <n v="3"/>
    <n v="6.4"/>
    <n v="60"/>
    <s v="Low"/>
    <n v="2.1349999999999998"/>
    <x v="0"/>
    <s v=""/>
    <n v="4.83"/>
    <n v="11"/>
    <n v="-1.86"/>
    <n v="3.4"/>
    <s v="Sunday"/>
    <s v="0-5 min"/>
    <n v="1"/>
    <s v="Above 1.2"/>
  </r>
  <r>
    <s v="RF001938"/>
    <d v="2026-01-18T06:32:00"/>
    <d v="2026-01-18T00:00:00"/>
    <n v="6"/>
    <x v="1"/>
    <x v="0"/>
    <n v="7.4"/>
    <n v="167.8"/>
    <n v="159.21"/>
    <n v="1"/>
    <n v="6.5"/>
    <n v="8.1999999999999993"/>
    <n v="85"/>
    <s v="Low"/>
    <n v="1.1259999999999999"/>
    <x v="0"/>
    <s v=""/>
    <n v="5"/>
    <n v="5"/>
    <n v="-8.59"/>
    <n v="1.7"/>
    <s v="Sunday"/>
    <s v="5-10 min"/>
    <n v="1"/>
    <s v="Between 1.0-1.2"/>
  </r>
  <r>
    <s v="RF001939"/>
    <d v="2026-01-18T07:12:00"/>
    <d v="2026-01-18T00:00:00"/>
    <n v="7"/>
    <x v="0"/>
    <x v="0"/>
    <n v="7.3"/>
    <n v="138.54"/>
    <n v="133.07"/>
    <n v="1"/>
    <n v="5.5"/>
    <n v="5.8"/>
    <n v="128"/>
    <s v="Low"/>
    <n v="1.3360000000000001"/>
    <x v="0"/>
    <s v=""/>
    <n v="5"/>
    <n v="11"/>
    <n v="-5.47"/>
    <n v="0.3"/>
    <s v="Sunday"/>
    <s v="5-10 min"/>
    <n v="1"/>
    <s v="Above 1.2"/>
  </r>
  <r>
    <s v="RF001940"/>
    <d v="2026-01-18T07:13:00"/>
    <d v="2026-01-18T00:00:00"/>
    <n v="7"/>
    <x v="0"/>
    <x v="1"/>
    <n v="8.5"/>
    <n v="188.3"/>
    <n v="188.29"/>
    <n v="1.1000000000000001"/>
    <n v="6"/>
    <n v="5.9"/>
    <n v="123"/>
    <s v="Medium"/>
    <n v="1.03"/>
    <x v="0"/>
    <s v=""/>
    <n v="4.8600000000000003"/>
    <n v="0"/>
    <n v="-0.01"/>
    <n v="-0.1"/>
    <s v="Sunday"/>
    <s v="5-10 min"/>
    <n v="1"/>
    <s v="Between 1.0-1.2"/>
  </r>
  <r>
    <s v="RF001941"/>
    <d v="2026-01-18T07:22:00"/>
    <d v="2026-01-18T00:00:00"/>
    <n v="7"/>
    <x v="2"/>
    <x v="0"/>
    <n v="4.8"/>
    <n v="103.3"/>
    <m/>
    <n v="1"/>
    <n v="6.2"/>
    <n v="6.1"/>
    <n v="106"/>
    <s v="Low"/>
    <n v="1.4850000000000001"/>
    <x v="2"/>
    <s v="Fare too high"/>
    <n v="4.63"/>
    <n v="7"/>
    <m/>
    <n v="-0.1"/>
    <s v="Sunday"/>
    <s v="5-10 min"/>
    <n v="0"/>
    <s v="Above 1.2"/>
  </r>
  <r>
    <s v="RF001942"/>
    <d v="2026-01-18T07:22:00"/>
    <d v="2026-01-18T00:00:00"/>
    <n v="7"/>
    <x v="1"/>
    <x v="0"/>
    <n v="3.8"/>
    <n v="96.74"/>
    <n v="98.68"/>
    <n v="1"/>
    <n v="6.5"/>
    <n v="8.1"/>
    <n v="103"/>
    <s v="Medium"/>
    <n v="1.2110000000000001"/>
    <x v="0"/>
    <s v=""/>
    <n v="4.76"/>
    <n v="4"/>
    <n v="1.94"/>
    <n v="1.6"/>
    <s v="Sunday"/>
    <s v="5-10 min"/>
    <n v="1"/>
    <s v="Above 1.2"/>
  </r>
  <r>
    <s v="RF001943"/>
    <d v="2026-01-18T07:23:00"/>
    <d v="2026-01-18T00:00:00"/>
    <n v="7"/>
    <x v="1"/>
    <x v="1"/>
    <n v="8.5"/>
    <n v="195.39"/>
    <m/>
    <n v="1.1000000000000001"/>
    <n v="3.9"/>
    <n v="8.3000000000000007"/>
    <n v="90"/>
    <s v="Low"/>
    <n v="1.1599999999999999"/>
    <x v="2"/>
    <s v="ETA too high"/>
    <n v="4.97"/>
    <n v="0"/>
    <m/>
    <n v="4.4000000000000004"/>
    <s v="Sunday"/>
    <s v="0-5 min"/>
    <n v="0"/>
    <s v="Between 1.0-1.2"/>
  </r>
  <r>
    <s v="RF001944"/>
    <d v="2026-01-18T07:41:00"/>
    <d v="2026-01-18T00:00:00"/>
    <n v="7"/>
    <x v="1"/>
    <x v="0"/>
    <n v="9.1999999999999993"/>
    <n v="199.86"/>
    <n v="203.11"/>
    <n v="1"/>
    <n v="2.4"/>
    <n v="1"/>
    <n v="107"/>
    <s v="Medium"/>
    <n v="1.3480000000000001"/>
    <x v="0"/>
    <s v=""/>
    <n v="5"/>
    <n v="9"/>
    <n v="3.25"/>
    <n v="-1.4"/>
    <s v="Sunday"/>
    <s v="0-5 min"/>
    <n v="1"/>
    <s v="Above 1.2"/>
  </r>
  <r>
    <s v="RF001945"/>
    <d v="2026-01-18T07:47:00"/>
    <d v="2026-01-18T00:00:00"/>
    <n v="7"/>
    <x v="3"/>
    <x v="0"/>
    <n v="5.4"/>
    <n v="131.66"/>
    <n v="137.02000000000001"/>
    <n v="1"/>
    <n v="3.3"/>
    <n v="3"/>
    <n v="65"/>
    <s v="Low"/>
    <n v="1.8360000000000001"/>
    <x v="0"/>
    <s v=""/>
    <n v="4.9800000000000004"/>
    <n v="2"/>
    <n v="5.36"/>
    <n v="-0.3"/>
    <s v="Sunday"/>
    <s v="0-5 min"/>
    <n v="1"/>
    <s v="Above 1.2"/>
  </r>
  <r>
    <s v="RF001946"/>
    <d v="2026-01-18T07:54:00"/>
    <d v="2026-01-18T00:00:00"/>
    <n v="7"/>
    <x v="2"/>
    <x v="0"/>
    <n v="8.1999999999999993"/>
    <n v="165.18"/>
    <n v="165.75"/>
    <n v="1"/>
    <n v="3.8"/>
    <n v="9.1"/>
    <n v="103"/>
    <s v="Medium"/>
    <n v="1.073"/>
    <x v="0"/>
    <s v=""/>
    <n v="4.62"/>
    <n v="5"/>
    <n v="0.56999999999999995"/>
    <n v="5.3"/>
    <s v="Sunday"/>
    <s v="0-5 min"/>
    <n v="1"/>
    <s v="Between 1.0-1.2"/>
  </r>
  <r>
    <s v="RF001947"/>
    <d v="2026-01-18T07:55:00"/>
    <d v="2026-01-18T00:00:00"/>
    <n v="7"/>
    <x v="2"/>
    <x v="0"/>
    <n v="17.3"/>
    <n v="318.08999999999997"/>
    <n v="313.70999999999998"/>
    <n v="1.1000000000000001"/>
    <n v="2"/>
    <n v="1"/>
    <n v="103"/>
    <s v="Medium"/>
    <n v="0.88800000000000001"/>
    <x v="0"/>
    <s v=""/>
    <n v="4.96"/>
    <n v="1"/>
    <n v="-4.38"/>
    <n v="-1"/>
    <s v="Sunday"/>
    <s v="0-5 min"/>
    <n v="1"/>
    <s v="Between 0.8-1.0"/>
  </r>
  <r>
    <s v="RF001948"/>
    <d v="2026-01-18T07:59:00"/>
    <d v="2026-01-18T00:00:00"/>
    <n v="7"/>
    <x v="2"/>
    <x v="0"/>
    <n v="6.1"/>
    <n v="126.21"/>
    <n v="126.72"/>
    <n v="1"/>
    <n v="5.7"/>
    <n v="7.8"/>
    <n v="114"/>
    <s v="Low"/>
    <n v="1.345"/>
    <x v="0"/>
    <s v=""/>
    <n v="4.5999999999999996"/>
    <n v="17"/>
    <n v="0.51"/>
    <n v="2.1"/>
    <s v="Sunday"/>
    <s v="5-10 min"/>
    <n v="1"/>
    <s v="Above 1.2"/>
  </r>
  <r>
    <s v="RF001949"/>
    <d v="2026-01-18T08:45:00"/>
    <d v="2026-01-18T00:00:00"/>
    <n v="8"/>
    <x v="2"/>
    <x v="1"/>
    <n v="0.8"/>
    <n v="56.31"/>
    <n v="59.99"/>
    <n v="1.1000000000000001"/>
    <n v="8.6999999999999993"/>
    <n v="1.5"/>
    <n v="94"/>
    <s v="Medium"/>
    <n v="0.752"/>
    <x v="0"/>
    <s v=""/>
    <n v="4.9400000000000004"/>
    <n v="0"/>
    <n v="3.68"/>
    <n v="-7.2"/>
    <s v="Sunday"/>
    <s v="5-10 min"/>
    <n v="1"/>
    <s v="Below 0.8"/>
  </r>
  <r>
    <s v="RF001950"/>
    <d v="2026-01-18T08:53:00"/>
    <d v="2026-01-18T00:00:00"/>
    <n v="8"/>
    <x v="4"/>
    <x v="1"/>
    <n v="7.6"/>
    <n v="135.46"/>
    <n v="135.77000000000001"/>
    <n v="1"/>
    <n v="5.4"/>
    <n v="4.8"/>
    <n v="56"/>
    <s v="Low"/>
    <n v="1.651"/>
    <x v="0"/>
    <s v=""/>
    <n v="4.9800000000000004"/>
    <n v="0"/>
    <n v="0.31"/>
    <n v="-0.6"/>
    <s v="Sunday"/>
    <s v="5-10 min"/>
    <n v="1"/>
    <s v="Above 1.2"/>
  </r>
  <r>
    <s v="RF001951"/>
    <d v="2026-01-18T08:56:00"/>
    <d v="2026-01-18T00:00:00"/>
    <n v="8"/>
    <x v="1"/>
    <x v="0"/>
    <n v="2"/>
    <n v="68.77"/>
    <m/>
    <n v="1"/>
    <n v="3.8"/>
    <n v="1.9"/>
    <n v="85"/>
    <s v="Low"/>
    <n v="1.228"/>
    <x v="2"/>
    <s v="ETA too high"/>
    <n v="4.8899999999999997"/>
    <n v="46"/>
    <m/>
    <n v="-1.9"/>
    <s v="Sunday"/>
    <s v="0-5 min"/>
    <n v="0"/>
    <s v="Above 1.2"/>
  </r>
  <r>
    <s v="RF001952"/>
    <d v="2026-01-18T08:58:00"/>
    <d v="2026-01-18T00:00:00"/>
    <n v="8"/>
    <x v="4"/>
    <x v="0"/>
    <n v="7"/>
    <n v="128.18"/>
    <n v="126.27"/>
    <n v="1"/>
    <n v="5.4"/>
    <n v="9.6"/>
    <n v="53"/>
    <s v="Medium"/>
    <n v="1.069"/>
    <x v="0"/>
    <s v=""/>
    <n v="4.6100000000000003"/>
    <n v="28"/>
    <n v="-1.91"/>
    <n v="4.2"/>
    <s v="Sunday"/>
    <s v="5-10 min"/>
    <n v="1"/>
    <s v="Between 1.0-1.2"/>
  </r>
  <r>
    <s v="RF001953"/>
    <d v="2026-01-18T09:04:00"/>
    <d v="2026-01-18T00:00:00"/>
    <n v="9"/>
    <x v="0"/>
    <x v="0"/>
    <n v="10.9"/>
    <n v="236.09"/>
    <n v="231.5"/>
    <n v="1.3"/>
    <n v="4.5"/>
    <n v="2.1"/>
    <n v="110"/>
    <s v="High"/>
    <n v="0.65500000000000003"/>
    <x v="0"/>
    <s v=""/>
    <n v="4.51"/>
    <n v="12"/>
    <n v="-4.59"/>
    <n v="-2.4"/>
    <s v="Sunday"/>
    <s v="0-5 min"/>
    <n v="1"/>
    <s v="Below 0.8"/>
  </r>
  <r>
    <s v="RF001954"/>
    <d v="2026-01-18T09:19:00"/>
    <d v="2026-01-18T00:00:00"/>
    <n v="9"/>
    <x v="1"/>
    <x v="0"/>
    <n v="5.2"/>
    <n v="129.97999999999999"/>
    <n v="133.86000000000001"/>
    <n v="1"/>
    <n v="2"/>
    <n v="1"/>
    <n v="94"/>
    <s v="Medium"/>
    <n v="1.073"/>
    <x v="0"/>
    <s v=""/>
    <n v="4.66"/>
    <n v="7"/>
    <n v="3.88"/>
    <n v="-1"/>
    <s v="Sunday"/>
    <s v="0-5 min"/>
    <n v="1"/>
    <s v="Between 1.0-1.2"/>
  </r>
  <r>
    <s v="RF001955"/>
    <d v="2026-01-18T09:42:00"/>
    <d v="2026-01-18T00:00:00"/>
    <n v="9"/>
    <x v="2"/>
    <x v="0"/>
    <n v="10"/>
    <n v="197.87"/>
    <m/>
    <n v="1.1000000000000001"/>
    <n v="10"/>
    <n v="8.1999999999999993"/>
    <n v="95"/>
    <s v="Medium"/>
    <n v="0.82499999999999996"/>
    <x v="2"/>
    <s v="ETA too high"/>
    <n v="4.84"/>
    <n v="5"/>
    <m/>
    <n v="-1.8"/>
    <s v="Sunday"/>
    <s v="5-10 min"/>
    <n v="0"/>
    <s v="Between 0.8-1.0"/>
  </r>
  <r>
    <s v="RF001956"/>
    <d v="2026-01-18T10:14:00"/>
    <d v="2026-01-18T00:00:00"/>
    <n v="10"/>
    <x v="3"/>
    <x v="1"/>
    <n v="10.199999999999999"/>
    <n v="208.58"/>
    <n v="209.4"/>
    <n v="1.1000000000000001"/>
    <n v="2"/>
    <n v="1.2"/>
    <n v="62"/>
    <s v="Low"/>
    <n v="1.345"/>
    <x v="0"/>
    <s v=""/>
    <n v="4.5599999999999996"/>
    <n v="0"/>
    <n v="0.82"/>
    <n v="-0.8"/>
    <s v="Sunday"/>
    <s v="0-5 min"/>
    <n v="1"/>
    <s v="Above 1.2"/>
  </r>
  <r>
    <s v="RF001957"/>
    <d v="2026-01-18T10:15:00"/>
    <d v="2026-01-18T00:00:00"/>
    <n v="10"/>
    <x v="0"/>
    <x v="1"/>
    <n v="13"/>
    <n v="299.69"/>
    <m/>
    <n v="1.2"/>
    <n v="7.4"/>
    <n v="7"/>
    <n v="118"/>
    <s v="Medium"/>
    <n v="0.93"/>
    <x v="2"/>
    <s v="ETA too high"/>
    <n v="4.3600000000000003"/>
    <n v="0"/>
    <m/>
    <n v="-0.4"/>
    <s v="Sunday"/>
    <s v="5-10 min"/>
    <n v="0"/>
    <s v="Between 0.8-1.0"/>
  </r>
  <r>
    <s v="RF001958"/>
    <d v="2026-01-18T10:35:00"/>
    <d v="2026-01-18T00:00:00"/>
    <n v="10"/>
    <x v="1"/>
    <x v="0"/>
    <n v="19.100000000000001"/>
    <n v="327.44"/>
    <n v="342.15"/>
    <n v="1"/>
    <n v="8.4"/>
    <n v="7.4"/>
    <n v="76"/>
    <s v="Medium"/>
    <n v="0.92500000000000004"/>
    <x v="0"/>
    <s v=""/>
    <n v="5"/>
    <n v="13"/>
    <n v="14.71"/>
    <n v="-1"/>
    <s v="Sunday"/>
    <s v="5-10 min"/>
    <n v="1"/>
    <s v="Between 0.8-1.0"/>
  </r>
  <r>
    <s v="RF001959"/>
    <d v="2026-01-18T11:12:00"/>
    <d v="2026-01-18T00:00:00"/>
    <n v="11"/>
    <x v="3"/>
    <x v="0"/>
    <n v="15.5"/>
    <n v="301.45999999999998"/>
    <n v="298.05"/>
    <n v="1"/>
    <n v="4.7"/>
    <n v="6.3"/>
    <n v="67"/>
    <s v="Low"/>
    <n v="1.413"/>
    <x v="0"/>
    <s v=""/>
    <n v="4.47"/>
    <n v="14"/>
    <n v="-3.41"/>
    <n v="1.6"/>
    <s v="Sunday"/>
    <s v="0-5 min"/>
    <n v="1"/>
    <s v="Above 1.2"/>
  </r>
  <r>
    <s v="RF001960"/>
    <d v="2026-01-18T11:36:00"/>
    <d v="2026-01-18T00:00:00"/>
    <n v="11"/>
    <x v="4"/>
    <x v="1"/>
    <n v="0.7"/>
    <n v="47.93"/>
    <m/>
    <n v="1"/>
    <n v="4.5"/>
    <m/>
    <n v="61"/>
    <s v="Medium"/>
    <n v="1.17"/>
    <x v="3"/>
    <s v="No driver available"/>
    <n v="4.76"/>
    <n v="0"/>
    <m/>
    <m/>
    <s v="Sunday"/>
    <s v="0-5 min"/>
    <n v="0"/>
    <s v="Between 1.0-1.2"/>
  </r>
  <r>
    <s v="RF001961"/>
    <d v="2026-01-18T11:52:00"/>
    <d v="2026-01-18T00:00:00"/>
    <n v="11"/>
    <x v="3"/>
    <x v="0"/>
    <n v="3.7"/>
    <n v="89.39"/>
    <n v="91.73"/>
    <n v="1"/>
    <n v="5.0999999999999996"/>
    <n v="7.2"/>
    <n v="70"/>
    <s v="Low"/>
    <n v="1.732"/>
    <x v="0"/>
    <s v=""/>
    <n v="4.8"/>
    <n v="22"/>
    <n v="2.34"/>
    <n v="2.1"/>
    <s v="Sunday"/>
    <s v="5-10 min"/>
    <n v="1"/>
    <s v="Above 1.2"/>
  </r>
  <r>
    <s v="RF001962"/>
    <d v="2026-01-18T12:19:00"/>
    <d v="2026-01-18T00:00:00"/>
    <n v="12"/>
    <x v="0"/>
    <x v="0"/>
    <n v="2.7"/>
    <n v="89.68"/>
    <n v="85.7"/>
    <n v="1.1000000000000001"/>
    <n v="2"/>
    <n v="1"/>
    <n v="110"/>
    <s v="Medium"/>
    <n v="0.83599999999999997"/>
    <x v="0"/>
    <s v=""/>
    <n v="4.5599999999999996"/>
    <n v="6"/>
    <n v="-3.98"/>
    <n v="-1"/>
    <s v="Sunday"/>
    <s v="0-5 min"/>
    <n v="1"/>
    <s v="Between 0.8-1.0"/>
  </r>
  <r>
    <s v="RF001963"/>
    <d v="2026-01-18T12:23:00"/>
    <d v="2026-01-18T00:00:00"/>
    <n v="12"/>
    <x v="1"/>
    <x v="0"/>
    <n v="9"/>
    <n v="161.51"/>
    <n v="161.27000000000001"/>
    <n v="1"/>
    <n v="3"/>
    <n v="1"/>
    <n v="85"/>
    <s v="Low"/>
    <n v="1.085"/>
    <x v="0"/>
    <s v=""/>
    <n v="4.68"/>
    <n v="8"/>
    <n v="-0.24"/>
    <n v="-2"/>
    <s v="Sunday"/>
    <s v="0-5 min"/>
    <n v="1"/>
    <s v="Between 1.0-1.2"/>
  </r>
  <r>
    <s v="RF001964"/>
    <d v="2026-01-18T12:25:00"/>
    <d v="2026-01-18T00:00:00"/>
    <n v="12"/>
    <x v="3"/>
    <x v="0"/>
    <n v="5.2"/>
    <n v="139.93"/>
    <n v="139.99"/>
    <n v="1.1000000000000001"/>
    <n v="7.3"/>
    <n v="7.6"/>
    <n v="66"/>
    <s v="Low"/>
    <n v="2.2000000000000002"/>
    <x v="0"/>
    <s v=""/>
    <n v="5"/>
    <n v="3"/>
    <n v="0.06"/>
    <n v="0.3"/>
    <s v="Sunday"/>
    <s v="5-10 min"/>
    <n v="1"/>
    <s v="Above 1.2"/>
  </r>
  <r>
    <s v="RF001965"/>
    <d v="2026-01-18T12:36:00"/>
    <d v="2026-01-18T00:00:00"/>
    <n v="12"/>
    <x v="0"/>
    <x v="0"/>
    <n v="3"/>
    <n v="80.400000000000006"/>
    <n v="87.77"/>
    <n v="1"/>
    <n v="4.5999999999999996"/>
    <n v="6.7"/>
    <n v="121"/>
    <s v="Medium"/>
    <n v="1.0549999999999999"/>
    <x v="0"/>
    <s v=""/>
    <n v="4.38"/>
    <n v="6"/>
    <n v="7.37"/>
    <n v="2.1"/>
    <s v="Sunday"/>
    <s v="0-5 min"/>
    <n v="1"/>
    <s v="Between 1.0-1.2"/>
  </r>
  <r>
    <s v="RF001966"/>
    <d v="2026-01-18T12:48:00"/>
    <d v="2026-01-18T00:00:00"/>
    <n v="12"/>
    <x v="1"/>
    <x v="0"/>
    <n v="3.8"/>
    <n v="102.82"/>
    <n v="106.09"/>
    <n v="1"/>
    <n v="4"/>
    <n v="1.9"/>
    <n v="94"/>
    <s v="Low"/>
    <n v="1.3029999999999999"/>
    <x v="0"/>
    <s v=""/>
    <n v="4.9400000000000004"/>
    <n v="64"/>
    <n v="3.27"/>
    <n v="-2.1"/>
    <s v="Sunday"/>
    <s v="0-5 min"/>
    <n v="1"/>
    <s v="Above 1.2"/>
  </r>
  <r>
    <s v="RF001967"/>
    <d v="2026-01-18T12:50:00"/>
    <d v="2026-01-18T00:00:00"/>
    <n v="12"/>
    <x v="1"/>
    <x v="0"/>
    <n v="4.2"/>
    <n v="131.94"/>
    <n v="134.97"/>
    <n v="1.2"/>
    <n v="4.7"/>
    <n v="5.8"/>
    <n v="91"/>
    <s v="Medium"/>
    <n v="0.98899999999999999"/>
    <x v="0"/>
    <s v=""/>
    <n v="4.7300000000000004"/>
    <n v="3"/>
    <n v="3.03"/>
    <n v="1.1000000000000001"/>
    <s v="Sunday"/>
    <s v="0-5 min"/>
    <n v="1"/>
    <s v="Between 0.8-1.0"/>
  </r>
  <r>
    <s v="RF001968"/>
    <d v="2026-01-18T12:56:00"/>
    <d v="2026-01-18T00:00:00"/>
    <n v="12"/>
    <x v="0"/>
    <x v="0"/>
    <n v="10"/>
    <n v="274.20999999999998"/>
    <m/>
    <n v="1.3"/>
    <n v="3.8"/>
    <n v="3.3"/>
    <n v="125"/>
    <s v="Medium"/>
    <n v="0.89700000000000002"/>
    <x v="2"/>
    <s v="ETA too high"/>
    <n v="4.5599999999999996"/>
    <n v="11"/>
    <m/>
    <n v="-0.5"/>
    <s v="Sunday"/>
    <s v="0-5 min"/>
    <n v="0"/>
    <s v="Between 0.8-1.0"/>
  </r>
  <r>
    <s v="RF001969"/>
    <d v="2026-01-18T12:58:00"/>
    <d v="2026-01-18T00:00:00"/>
    <n v="12"/>
    <x v="1"/>
    <x v="1"/>
    <n v="1.3"/>
    <n v="66.52"/>
    <m/>
    <n v="1.1000000000000001"/>
    <n v="2.2999999999999998"/>
    <n v="1.3"/>
    <n v="71"/>
    <s v="Low"/>
    <n v="0.90300000000000002"/>
    <x v="2"/>
    <s v="Fare too high"/>
    <n v="4.8"/>
    <n v="0"/>
    <m/>
    <n v="-1"/>
    <s v="Sunday"/>
    <s v="0-5 min"/>
    <n v="0"/>
    <s v="Between 0.8-1.0"/>
  </r>
  <r>
    <s v="RF001970"/>
    <d v="2026-01-18T13:01:00"/>
    <d v="2026-01-18T00:00:00"/>
    <n v="13"/>
    <x v="1"/>
    <x v="0"/>
    <n v="3"/>
    <n v="85.24"/>
    <m/>
    <n v="1"/>
    <n v="6.2"/>
    <n v="8.8000000000000007"/>
    <n v="100"/>
    <s v="Medium"/>
    <n v="1.1619999999999999"/>
    <x v="1"/>
    <s v="Driver unavailable"/>
    <n v="4.63"/>
    <n v="1"/>
    <m/>
    <n v="2.6"/>
    <s v="Sunday"/>
    <s v="5-10 min"/>
    <n v="0"/>
    <s v="Between 1.0-1.2"/>
  </r>
  <r>
    <s v="RF001971"/>
    <d v="2026-01-18T13:15:00"/>
    <d v="2026-01-18T00:00:00"/>
    <n v="13"/>
    <x v="2"/>
    <x v="0"/>
    <n v="0.7"/>
    <n v="54.85"/>
    <n v="51.05"/>
    <n v="1.1000000000000001"/>
    <n v="2.2000000000000002"/>
    <n v="4.9000000000000004"/>
    <n v="128"/>
    <s v="Low"/>
    <n v="1.41"/>
    <x v="0"/>
    <s v=""/>
    <n v="4.75"/>
    <n v="13"/>
    <n v="-3.8"/>
    <n v="2.7"/>
    <s v="Sunday"/>
    <s v="0-5 min"/>
    <n v="1"/>
    <s v="Above 1.2"/>
  </r>
  <r>
    <s v="RF001972"/>
    <d v="2026-01-18T13:28:00"/>
    <d v="2026-01-18T00:00:00"/>
    <n v="13"/>
    <x v="3"/>
    <x v="0"/>
    <n v="9.9"/>
    <n v="188.34"/>
    <n v="187.9"/>
    <n v="1.1000000000000001"/>
    <n v="8.9"/>
    <n v="6.2"/>
    <n v="63"/>
    <s v="Low"/>
    <n v="1.3149999999999999"/>
    <x v="0"/>
    <s v=""/>
    <n v="4.88"/>
    <n v="4"/>
    <n v="-0.44"/>
    <n v="-2.7"/>
    <s v="Sunday"/>
    <s v="5-10 min"/>
    <n v="1"/>
    <s v="Above 1.2"/>
  </r>
  <r>
    <s v="RF001973"/>
    <d v="2026-01-18T13:30:00"/>
    <d v="2026-01-18T00:00:00"/>
    <n v="13"/>
    <x v="0"/>
    <x v="0"/>
    <n v="12.2"/>
    <n v="205.21"/>
    <n v="198.36"/>
    <n v="1"/>
    <n v="3.6"/>
    <n v="1.4"/>
    <n v="126"/>
    <s v="Medium"/>
    <n v="1.1220000000000001"/>
    <x v="0"/>
    <s v=""/>
    <n v="4.8899999999999997"/>
    <n v="10"/>
    <n v="-6.85"/>
    <n v="-2.2000000000000002"/>
    <s v="Sunday"/>
    <s v="0-5 min"/>
    <n v="1"/>
    <s v="Between 1.0-1.2"/>
  </r>
  <r>
    <s v="RF001974"/>
    <d v="2026-01-18T13:36:00"/>
    <d v="2026-01-18T00:00:00"/>
    <n v="13"/>
    <x v="4"/>
    <x v="1"/>
    <n v="8.1"/>
    <n v="169.34"/>
    <n v="167.67"/>
    <n v="1"/>
    <n v="5"/>
    <n v="7.9"/>
    <n v="68"/>
    <s v="Low"/>
    <n v="1.6919999999999999"/>
    <x v="0"/>
    <s v=""/>
    <n v="4.6399999999999997"/>
    <n v="0"/>
    <n v="-1.67"/>
    <n v="2.9"/>
    <s v="Sunday"/>
    <s v="0-5 min"/>
    <n v="1"/>
    <s v="Above 1.2"/>
  </r>
  <r>
    <s v="RF001975"/>
    <d v="2026-01-18T13:41:00"/>
    <d v="2026-01-18T00:00:00"/>
    <n v="13"/>
    <x v="1"/>
    <x v="0"/>
    <n v="9"/>
    <n v="177.03"/>
    <m/>
    <n v="1"/>
    <n v="7.7"/>
    <m/>
    <n v="95"/>
    <s v="Medium"/>
    <n v="1.1060000000000001"/>
    <x v="3"/>
    <s v="No driver available"/>
    <n v="4.88"/>
    <n v="9"/>
    <m/>
    <m/>
    <s v="Sunday"/>
    <s v="5-10 min"/>
    <n v="0"/>
    <s v="Between 1.0-1.2"/>
  </r>
  <r>
    <s v="RF001976"/>
    <d v="2026-01-18T13:43:00"/>
    <d v="2026-01-18T00:00:00"/>
    <n v="13"/>
    <x v="0"/>
    <x v="1"/>
    <n v="6.7"/>
    <n v="172.68"/>
    <n v="166"/>
    <n v="1.1000000000000001"/>
    <n v="5.3"/>
    <n v="3.4"/>
    <n v="127"/>
    <s v="Medium"/>
    <n v="1.0389999999999999"/>
    <x v="0"/>
    <s v=""/>
    <n v="5"/>
    <n v="0"/>
    <n v="-6.68"/>
    <n v="-1.9"/>
    <s v="Sunday"/>
    <s v="5-10 min"/>
    <n v="1"/>
    <s v="Between 1.0-1.2"/>
  </r>
  <r>
    <s v="RF001977"/>
    <d v="2026-01-18T13:46:00"/>
    <d v="2026-01-18T00:00:00"/>
    <n v="13"/>
    <x v="2"/>
    <x v="1"/>
    <n v="8"/>
    <n v="164.67"/>
    <n v="166.52"/>
    <n v="1.1000000000000001"/>
    <n v="2"/>
    <n v="1.9"/>
    <n v="131"/>
    <s v="Low"/>
    <n v="1.597"/>
    <x v="0"/>
    <s v=""/>
    <n v="4.4800000000000004"/>
    <n v="0"/>
    <n v="1.85"/>
    <n v="-0.1"/>
    <s v="Sunday"/>
    <s v="0-5 min"/>
    <n v="1"/>
    <s v="Above 1.2"/>
  </r>
  <r>
    <s v="RF001978"/>
    <d v="2026-01-18T14:06:00"/>
    <d v="2026-01-18T00:00:00"/>
    <n v="14"/>
    <x v="0"/>
    <x v="0"/>
    <n v="0.9"/>
    <n v="54.52"/>
    <n v="55.4"/>
    <n v="1"/>
    <n v="3"/>
    <n v="2"/>
    <n v="144"/>
    <s v="Medium"/>
    <n v="1.375"/>
    <x v="0"/>
    <s v=""/>
    <n v="4.5599999999999996"/>
    <n v="15"/>
    <n v="0.88"/>
    <n v="-1"/>
    <s v="Sunday"/>
    <s v="0-5 min"/>
    <n v="1"/>
    <s v="Above 1.2"/>
  </r>
  <r>
    <s v="RF001979"/>
    <d v="2026-01-18T14:15:00"/>
    <d v="2026-01-18T00:00:00"/>
    <n v="14"/>
    <x v="2"/>
    <x v="0"/>
    <n v="7.8"/>
    <n v="172.04"/>
    <n v="174.66"/>
    <n v="1.1000000000000001"/>
    <n v="2"/>
    <n v="1.2"/>
    <n v="99"/>
    <s v="Medium"/>
    <n v="0.94499999999999995"/>
    <x v="0"/>
    <s v=""/>
    <n v="4.42"/>
    <n v="6"/>
    <n v="2.62"/>
    <n v="-0.8"/>
    <s v="Sunday"/>
    <s v="0-5 min"/>
    <n v="1"/>
    <s v="Between 0.8-1.0"/>
  </r>
  <r>
    <s v="RF001980"/>
    <d v="2026-01-18T14:16:00"/>
    <d v="2026-01-18T00:00:00"/>
    <n v="14"/>
    <x v="2"/>
    <x v="0"/>
    <n v="2.8"/>
    <n v="75.099999999999994"/>
    <n v="76.930000000000007"/>
    <n v="1"/>
    <n v="3.9"/>
    <n v="3.9"/>
    <n v="106"/>
    <s v="Medium"/>
    <n v="0.99199999999999999"/>
    <x v="0"/>
    <s v=""/>
    <n v="5"/>
    <n v="1"/>
    <n v="1.83"/>
    <n v="0"/>
    <s v="Sunday"/>
    <s v="0-5 min"/>
    <n v="1"/>
    <s v="Between 0.8-1.0"/>
  </r>
  <r>
    <s v="RF001981"/>
    <d v="2026-01-18T14:51:00"/>
    <d v="2026-01-18T00:00:00"/>
    <n v="14"/>
    <x v="4"/>
    <x v="0"/>
    <n v="9.1"/>
    <n v="201.89"/>
    <n v="205.04"/>
    <n v="1.1000000000000001"/>
    <n v="2.1"/>
    <n v="2.2000000000000002"/>
    <n v="63"/>
    <s v="Low"/>
    <n v="1.8959999999999999"/>
    <x v="0"/>
    <s v=""/>
    <n v="4.72"/>
    <n v="17"/>
    <n v="3.15"/>
    <n v="0.1"/>
    <s v="Sunday"/>
    <s v="0-5 min"/>
    <n v="1"/>
    <s v="Above 1.2"/>
  </r>
  <r>
    <s v="RF001982"/>
    <d v="2026-01-18T15:46:00"/>
    <d v="2026-01-18T00:00:00"/>
    <n v="15"/>
    <x v="4"/>
    <x v="1"/>
    <n v="4.9000000000000004"/>
    <n v="101.34"/>
    <n v="101.82"/>
    <n v="1"/>
    <n v="3.9"/>
    <n v="5.3"/>
    <n v="59"/>
    <s v="Low"/>
    <n v="1.889"/>
    <x v="0"/>
    <s v=""/>
    <n v="4.68"/>
    <n v="0"/>
    <n v="0.48"/>
    <n v="1.4"/>
    <s v="Sunday"/>
    <s v="0-5 min"/>
    <n v="1"/>
    <s v="Above 1.2"/>
  </r>
  <r>
    <s v="RF001983"/>
    <d v="2026-01-18T16:17:00"/>
    <d v="2026-01-18T00:00:00"/>
    <n v="16"/>
    <x v="0"/>
    <x v="1"/>
    <n v="14.4"/>
    <n v="314.99"/>
    <m/>
    <n v="1.2"/>
    <n v="8.4"/>
    <n v="9.5"/>
    <n v="118"/>
    <s v="Medium"/>
    <n v="0.9"/>
    <x v="2"/>
    <s v="Fare too high"/>
    <n v="4.84"/>
    <n v="0"/>
    <m/>
    <n v="1.1000000000000001"/>
    <s v="Sunday"/>
    <s v="5-10 min"/>
    <n v="0"/>
    <s v="Between 0.8-1.0"/>
  </r>
  <r>
    <s v="RF001984"/>
    <d v="2026-01-18T16:20:00"/>
    <d v="2026-01-18T00:00:00"/>
    <n v="16"/>
    <x v="2"/>
    <x v="1"/>
    <n v="7"/>
    <n v="142.96"/>
    <n v="139.4"/>
    <n v="1.1000000000000001"/>
    <n v="9.8000000000000007"/>
    <n v="15.8"/>
    <n v="73"/>
    <s v="Medium"/>
    <n v="0.70499999999999996"/>
    <x v="0"/>
    <s v=""/>
    <n v="4.9000000000000004"/>
    <n v="0"/>
    <n v="-3.56"/>
    <n v="6"/>
    <s v="Sunday"/>
    <s v="5-10 min"/>
    <n v="1"/>
    <s v="Below 0.8"/>
  </r>
  <r>
    <s v="RF001985"/>
    <d v="2026-01-18T16:23:00"/>
    <d v="2026-01-18T00:00:00"/>
    <n v="16"/>
    <x v="3"/>
    <x v="0"/>
    <n v="2.6"/>
    <n v="75.819999999999993"/>
    <n v="68.959999999999994"/>
    <n v="1"/>
    <n v="2"/>
    <n v="4.5999999999999996"/>
    <n v="47"/>
    <s v="Low"/>
    <n v="1.1240000000000001"/>
    <x v="0"/>
    <s v=""/>
    <n v="4.76"/>
    <n v="16"/>
    <n v="-6.86"/>
    <n v="2.6"/>
    <s v="Sunday"/>
    <s v="0-5 min"/>
    <n v="1"/>
    <s v="Between 1.0-1.2"/>
  </r>
  <r>
    <s v="RF001986"/>
    <d v="2026-01-18T16:48:00"/>
    <d v="2026-01-18T00:00:00"/>
    <n v="16"/>
    <x v="1"/>
    <x v="0"/>
    <n v="1.9"/>
    <n v="82.87"/>
    <n v="87.24"/>
    <n v="1.2"/>
    <n v="2"/>
    <n v="2.7"/>
    <n v="100"/>
    <s v="Medium"/>
    <n v="0.93899999999999995"/>
    <x v="0"/>
    <s v=""/>
    <n v="5"/>
    <n v="12"/>
    <n v="4.37"/>
    <n v="0.7"/>
    <s v="Sunday"/>
    <s v="0-5 min"/>
    <n v="1"/>
    <s v="Between 0.8-1.0"/>
  </r>
  <r>
    <s v="RF001987"/>
    <d v="2026-01-18T16:57:00"/>
    <d v="2026-01-18T00:00:00"/>
    <n v="16"/>
    <x v="1"/>
    <x v="1"/>
    <n v="2.9"/>
    <n v="83.94"/>
    <n v="90.87"/>
    <n v="1"/>
    <n v="4.9000000000000004"/>
    <n v="10.6"/>
    <n v="91"/>
    <s v="Low"/>
    <n v="1.19"/>
    <x v="0"/>
    <s v=""/>
    <n v="4.7"/>
    <n v="0"/>
    <n v="6.93"/>
    <n v="5.7"/>
    <s v="Sunday"/>
    <s v="0-5 min"/>
    <n v="1"/>
    <s v="Between 1.0-1.2"/>
  </r>
  <r>
    <s v="RF001988"/>
    <d v="2026-01-18T17:02:00"/>
    <d v="2026-01-18T00:00:00"/>
    <n v="17"/>
    <x v="0"/>
    <x v="0"/>
    <n v="5.6"/>
    <n v="167.17"/>
    <n v="164.78"/>
    <n v="1.2"/>
    <n v="6.9"/>
    <n v="5.2"/>
    <n v="106"/>
    <s v="High"/>
    <n v="0.70599999999999996"/>
    <x v="0"/>
    <s v=""/>
    <n v="4.4800000000000004"/>
    <n v="3"/>
    <n v="-2.39"/>
    <n v="-1.7"/>
    <s v="Sunday"/>
    <s v="5-10 min"/>
    <n v="1"/>
    <s v="Below 0.8"/>
  </r>
  <r>
    <s v="RF001989"/>
    <d v="2026-01-18T17:22:00"/>
    <d v="2026-01-18T00:00:00"/>
    <n v="17"/>
    <x v="0"/>
    <x v="0"/>
    <n v="13.7"/>
    <n v="310.99"/>
    <n v="311.02"/>
    <n v="1.2"/>
    <n v="4.8"/>
    <n v="11.5"/>
    <n v="88"/>
    <s v="High"/>
    <n v="0.60899999999999999"/>
    <x v="0"/>
    <s v=""/>
    <n v="5"/>
    <n v="1"/>
    <n v="0.03"/>
    <n v="6.7"/>
    <s v="Sunday"/>
    <s v="0-5 min"/>
    <n v="1"/>
    <s v="Below 0.8"/>
  </r>
  <r>
    <s v="RF001990"/>
    <d v="2026-01-18T17:25:00"/>
    <d v="2026-01-18T00:00:00"/>
    <n v="17"/>
    <x v="0"/>
    <x v="0"/>
    <n v="4"/>
    <n v="123.19"/>
    <m/>
    <n v="1.2"/>
    <n v="5.8"/>
    <n v="14.3"/>
    <n v="97"/>
    <s v="Medium"/>
    <n v="0.79300000000000004"/>
    <x v="2"/>
    <s v="Fare too high"/>
    <n v="4.68"/>
    <n v="5"/>
    <m/>
    <n v="8.5"/>
    <s v="Sunday"/>
    <s v="5-10 min"/>
    <n v="0"/>
    <s v="Below 0.8"/>
  </r>
  <r>
    <s v="RF001991"/>
    <d v="2026-01-18T17:27:00"/>
    <d v="2026-01-18T00:00:00"/>
    <n v="17"/>
    <x v="0"/>
    <x v="0"/>
    <n v="7.6"/>
    <n v="178.01"/>
    <n v="179.51"/>
    <n v="1.1000000000000001"/>
    <n v="5.7"/>
    <n v="9.1"/>
    <n v="109"/>
    <s v="Medium"/>
    <n v="0.89500000000000002"/>
    <x v="0"/>
    <s v=""/>
    <n v="4.3899999999999997"/>
    <n v="27"/>
    <n v="1.5"/>
    <n v="3.4"/>
    <s v="Sunday"/>
    <s v="5-10 min"/>
    <n v="1"/>
    <s v="Between 0.8-1.0"/>
  </r>
  <r>
    <s v="RF001992"/>
    <d v="2026-01-18T17:28:00"/>
    <d v="2026-01-18T00:00:00"/>
    <n v="17"/>
    <x v="0"/>
    <x v="0"/>
    <n v="1.7"/>
    <n v="90.4"/>
    <n v="90.04"/>
    <n v="1.3"/>
    <n v="6.9"/>
    <n v="7.4"/>
    <n v="86"/>
    <s v="Medium"/>
    <n v="0.61099999999999999"/>
    <x v="0"/>
    <s v=""/>
    <n v="4.12"/>
    <n v="4"/>
    <n v="-0.36"/>
    <n v="0.5"/>
    <s v="Sunday"/>
    <s v="5-10 min"/>
    <n v="1"/>
    <s v="Below 0.8"/>
  </r>
  <r>
    <s v="RF001993"/>
    <d v="2026-01-18T17:44:00"/>
    <d v="2026-01-18T00:00:00"/>
    <n v="17"/>
    <x v="4"/>
    <x v="0"/>
    <n v="8.9"/>
    <n v="189.73"/>
    <n v="192.13"/>
    <n v="1"/>
    <n v="7.7"/>
    <n v="11.4"/>
    <n v="45"/>
    <s v="Low"/>
    <n v="1.75"/>
    <x v="0"/>
    <s v=""/>
    <n v="4.42"/>
    <n v="12"/>
    <n v="2.4"/>
    <n v="3.7"/>
    <s v="Sunday"/>
    <s v="5-10 min"/>
    <n v="1"/>
    <s v="Above 1.2"/>
  </r>
  <r>
    <s v="RF001994"/>
    <d v="2026-01-18T17:46:00"/>
    <d v="2026-01-18T00:00:00"/>
    <n v="17"/>
    <x v="1"/>
    <x v="0"/>
    <n v="5.0999999999999996"/>
    <n v="129.01"/>
    <n v="137.65"/>
    <n v="1.2"/>
    <n v="9.4"/>
    <n v="14"/>
    <n v="81"/>
    <s v="High"/>
    <n v="0.71199999999999997"/>
    <x v="0"/>
    <s v=""/>
    <n v="4.59"/>
    <n v="13"/>
    <n v="8.64"/>
    <n v="4.5999999999999996"/>
    <s v="Sunday"/>
    <s v="5-10 min"/>
    <n v="1"/>
    <s v="Below 0.8"/>
  </r>
  <r>
    <s v="RF001995"/>
    <d v="2026-01-18T18:33:00"/>
    <d v="2026-01-18T00:00:00"/>
    <n v="18"/>
    <x v="2"/>
    <x v="0"/>
    <n v="7.5"/>
    <n v="207.39"/>
    <n v="206.95"/>
    <n v="1.3"/>
    <n v="6.7"/>
    <n v="4.8"/>
    <n v="94"/>
    <s v="Medium"/>
    <n v="0.75900000000000001"/>
    <x v="0"/>
    <s v=""/>
    <n v="4.72"/>
    <n v="9"/>
    <n v="-0.44"/>
    <n v="-1.9"/>
    <s v="Sunday"/>
    <s v="5-10 min"/>
    <n v="1"/>
    <s v="Below 0.8"/>
  </r>
  <r>
    <s v="RF001996"/>
    <d v="2026-01-18T18:57:00"/>
    <d v="2026-01-18T00:00:00"/>
    <n v="18"/>
    <x v="2"/>
    <x v="1"/>
    <n v="15.2"/>
    <n v="275.98"/>
    <m/>
    <n v="1.2"/>
    <n v="10.1"/>
    <n v="13.4"/>
    <n v="83"/>
    <s v="Medium"/>
    <n v="0.67700000000000005"/>
    <x v="2"/>
    <s v="Changed plans"/>
    <n v="4.78"/>
    <n v="0"/>
    <m/>
    <n v="3.3"/>
    <s v="Sunday"/>
    <s v="10-15 min"/>
    <n v="0"/>
    <s v="Below 0.8"/>
  </r>
  <r>
    <s v="RF001997"/>
    <d v="2026-01-18T19:12:00"/>
    <d v="2026-01-18T00:00:00"/>
    <n v="19"/>
    <x v="2"/>
    <x v="0"/>
    <n v="6.2"/>
    <n v="140.04"/>
    <n v="137.81"/>
    <n v="1.2"/>
    <n v="10"/>
    <n v="10.4"/>
    <n v="99"/>
    <s v="High"/>
    <n v="0.65500000000000003"/>
    <x v="0"/>
    <s v=""/>
    <n v="4.41"/>
    <n v="10"/>
    <n v="-2.23"/>
    <n v="0.4"/>
    <s v="Sunday"/>
    <s v="5-10 min"/>
    <n v="1"/>
    <s v="Below 0.8"/>
  </r>
  <r>
    <s v="RF001998"/>
    <d v="2026-01-18T19:15:00"/>
    <d v="2026-01-18T00:00:00"/>
    <n v="19"/>
    <x v="3"/>
    <x v="0"/>
    <n v="2"/>
    <n v="70.14"/>
    <n v="70.17"/>
    <n v="1"/>
    <n v="5.6"/>
    <n v="3.9"/>
    <n v="58"/>
    <s v="Low"/>
    <n v="1.0840000000000001"/>
    <x v="0"/>
    <s v=""/>
    <n v="4.6500000000000004"/>
    <n v="5"/>
    <n v="0.03"/>
    <n v="-1.7"/>
    <s v="Sunday"/>
    <s v="5-10 min"/>
    <n v="1"/>
    <s v="Between 1.0-1.2"/>
  </r>
  <r>
    <s v="RF001999"/>
    <d v="2026-01-18T19:16:00"/>
    <d v="2026-01-18T00:00:00"/>
    <n v="19"/>
    <x v="2"/>
    <x v="1"/>
    <n v="6.6"/>
    <n v="195.71"/>
    <n v="202.03"/>
    <n v="1.4"/>
    <n v="3.3"/>
    <n v="5.3"/>
    <n v="70"/>
    <s v="High"/>
    <n v="0.49"/>
    <x v="0"/>
    <s v=""/>
    <n v="4.59"/>
    <n v="0"/>
    <n v="6.32"/>
    <n v="2"/>
    <s v="Sunday"/>
    <s v="0-5 min"/>
    <n v="1"/>
    <s v="Below 0.8"/>
  </r>
  <r>
    <s v="RF002000"/>
    <d v="2026-01-18T19:23:00"/>
    <d v="2026-01-18T00:00:00"/>
    <n v="19"/>
    <x v="2"/>
    <x v="0"/>
    <n v="6.4"/>
    <n v="187.97"/>
    <n v="187.66"/>
    <n v="1.3"/>
    <n v="3.5"/>
    <n v="4.7"/>
    <n v="106"/>
    <s v="Medium"/>
    <n v="0.84899999999999998"/>
    <x v="0"/>
    <s v=""/>
    <n v="4.8"/>
    <n v="23"/>
    <n v="-0.31"/>
    <n v="1.2"/>
    <s v="Sunday"/>
    <s v="0-5 min"/>
    <n v="1"/>
    <s v="Between 0.8-1.0"/>
  </r>
  <r>
    <s v="RF002001"/>
    <d v="2026-01-18T19:32:00"/>
    <d v="2026-01-18T00:00:00"/>
    <n v="19"/>
    <x v="2"/>
    <x v="0"/>
    <n v="10"/>
    <n v="219.46"/>
    <n v="212.8"/>
    <n v="1.2"/>
    <n v="6.3"/>
    <n v="3.2"/>
    <n v="101"/>
    <s v="High"/>
    <n v="0.754"/>
    <x v="0"/>
    <s v=""/>
    <n v="4.88"/>
    <n v="5"/>
    <n v="-6.66"/>
    <n v="-3.1"/>
    <s v="Sunday"/>
    <s v="5-10 min"/>
    <n v="1"/>
    <s v="Below 0.8"/>
  </r>
  <r>
    <s v="RF002002"/>
    <d v="2026-01-18T19:38:00"/>
    <d v="2026-01-18T00:00:00"/>
    <n v="19"/>
    <x v="4"/>
    <x v="1"/>
    <n v="6.1"/>
    <n v="116.91"/>
    <m/>
    <n v="1"/>
    <n v="7"/>
    <n v="12"/>
    <n v="47"/>
    <s v="Medium"/>
    <n v="0.88700000000000001"/>
    <x v="2"/>
    <s v="ETA too high"/>
    <n v="5"/>
    <n v="0"/>
    <m/>
    <n v="5"/>
    <s v="Sunday"/>
    <s v="5-10 min"/>
    <n v="0"/>
    <s v="Between 0.8-1.0"/>
  </r>
  <r>
    <s v="RF002003"/>
    <d v="2026-01-18T19:56:00"/>
    <d v="2026-01-18T00:00:00"/>
    <n v="19"/>
    <x v="1"/>
    <x v="1"/>
    <n v="14.8"/>
    <n v="327.13"/>
    <n v="316.67"/>
    <n v="1.2"/>
    <n v="3.7"/>
    <n v="5.0999999999999996"/>
    <n v="73"/>
    <s v="Medium"/>
    <n v="0.79900000000000004"/>
    <x v="0"/>
    <s v=""/>
    <n v="4.99"/>
    <n v="0"/>
    <n v="-10.46"/>
    <n v="1.4"/>
    <s v="Sunday"/>
    <s v="0-5 min"/>
    <n v="1"/>
    <s v="Below 0.8"/>
  </r>
  <r>
    <s v="RF002004"/>
    <d v="2026-01-18T20:06:00"/>
    <d v="2026-01-18T00:00:00"/>
    <n v="20"/>
    <x v="1"/>
    <x v="0"/>
    <n v="10.3"/>
    <n v="234.68"/>
    <n v="246.84"/>
    <n v="1.2"/>
    <n v="8.9"/>
    <n v="12.3"/>
    <n v="86"/>
    <s v="Medium"/>
    <n v="0.8"/>
    <x v="0"/>
    <s v=""/>
    <n v="4.4400000000000004"/>
    <n v="1"/>
    <n v="12.16"/>
    <n v="3.4"/>
    <s v="Sunday"/>
    <s v="5-10 min"/>
    <n v="1"/>
    <s v="Between 0.8-1.0"/>
  </r>
  <r>
    <s v="RF002005"/>
    <d v="2026-01-18T20:07:00"/>
    <d v="2026-01-18T00:00:00"/>
    <n v="20"/>
    <x v="4"/>
    <x v="0"/>
    <n v="6.2"/>
    <n v="122.75"/>
    <n v="121.94"/>
    <n v="1"/>
    <n v="8.1999999999999993"/>
    <n v="11.8"/>
    <n v="52"/>
    <s v="Low"/>
    <n v="1.962"/>
    <x v="0"/>
    <s v=""/>
    <n v="4.75"/>
    <n v="7"/>
    <n v="-0.81"/>
    <n v="3.6"/>
    <s v="Sunday"/>
    <s v="5-10 min"/>
    <n v="1"/>
    <s v="Above 1.2"/>
  </r>
  <r>
    <s v="RF002006"/>
    <d v="2026-01-18T20:30:00"/>
    <d v="2026-01-18T00:00:00"/>
    <n v="20"/>
    <x v="3"/>
    <x v="1"/>
    <n v="5.7"/>
    <n v="159.28"/>
    <n v="149.41"/>
    <n v="1.3"/>
    <n v="7.1"/>
    <n v="5.9"/>
    <n v="54"/>
    <s v="Medium"/>
    <n v="0.82799999999999996"/>
    <x v="0"/>
    <s v=""/>
    <n v="4.67"/>
    <n v="0"/>
    <n v="-9.8699999999999992"/>
    <n v="-1.2"/>
    <s v="Sunday"/>
    <s v="5-10 min"/>
    <n v="1"/>
    <s v="Between 0.8-1.0"/>
  </r>
  <r>
    <s v="RF002007"/>
    <d v="2026-01-18T20:56:00"/>
    <d v="2026-01-18T00:00:00"/>
    <n v="20"/>
    <x v="2"/>
    <x v="0"/>
    <n v="2.2999999999999998"/>
    <n v="81.47"/>
    <n v="76.27"/>
    <n v="1.1000000000000001"/>
    <n v="7.1"/>
    <n v="14.6"/>
    <n v="111"/>
    <s v="Medium"/>
    <n v="0.89600000000000002"/>
    <x v="0"/>
    <s v=""/>
    <n v="4.6900000000000004"/>
    <n v="3"/>
    <n v="-5.2"/>
    <n v="7.5"/>
    <s v="Sunday"/>
    <s v="5-10 min"/>
    <n v="1"/>
    <s v="Between 0.8-1.0"/>
  </r>
  <r>
    <s v="RF002008"/>
    <d v="2026-01-18T21:17:00"/>
    <d v="2026-01-18T00:00:00"/>
    <n v="21"/>
    <x v="0"/>
    <x v="0"/>
    <n v="4.4000000000000004"/>
    <n v="132"/>
    <m/>
    <n v="1.3"/>
    <n v="9.1"/>
    <n v="16.399999999999999"/>
    <n v="87"/>
    <s v="High"/>
    <n v="0.57499999999999996"/>
    <x v="2"/>
    <s v="ETA too high"/>
    <n v="4.7"/>
    <n v="7"/>
    <m/>
    <n v="7.3"/>
    <s v="Sunday"/>
    <s v="5-10 min"/>
    <n v="0"/>
    <s v="Below 0.8"/>
  </r>
  <r>
    <s v="RF002009"/>
    <d v="2026-01-18T21:39:00"/>
    <d v="2026-01-18T00:00:00"/>
    <n v="21"/>
    <x v="0"/>
    <x v="0"/>
    <n v="1.4"/>
    <n v="84.03"/>
    <n v="78.84"/>
    <n v="1.3"/>
    <n v="7.8"/>
    <n v="5.9"/>
    <n v="103"/>
    <s v="High"/>
    <n v="0.68100000000000005"/>
    <x v="0"/>
    <s v=""/>
    <n v="5"/>
    <n v="2"/>
    <n v="-5.19"/>
    <n v="-1.9"/>
    <s v="Sunday"/>
    <s v="5-10 min"/>
    <n v="1"/>
    <s v="Below 0.8"/>
  </r>
  <r>
    <s v="RF002010"/>
    <d v="2026-01-18T21:44:00"/>
    <d v="2026-01-18T00:00:00"/>
    <n v="21"/>
    <x v="1"/>
    <x v="0"/>
    <n v="5.2"/>
    <n v="132.87"/>
    <m/>
    <n v="1.1000000000000001"/>
    <n v="4.8"/>
    <m/>
    <n v="89"/>
    <s v="Medium"/>
    <n v="1.0329999999999999"/>
    <x v="3"/>
    <s v="No driver available"/>
    <n v="4.8600000000000003"/>
    <n v="2"/>
    <m/>
    <m/>
    <s v="Sunday"/>
    <s v="0-5 min"/>
    <n v="0"/>
    <s v="Between 1.0-1.2"/>
  </r>
  <r>
    <s v="RF002011"/>
    <d v="2026-01-18T22:00:00"/>
    <d v="2026-01-18T00:00:00"/>
    <n v="22"/>
    <x v="0"/>
    <x v="1"/>
    <n v="1.1000000000000001"/>
    <n v="61.72"/>
    <n v="62.5"/>
    <n v="1.1000000000000001"/>
    <n v="4.8"/>
    <n v="6.3"/>
    <n v="117"/>
    <s v="Medium"/>
    <n v="0.90700000000000003"/>
    <x v="0"/>
    <s v=""/>
    <n v="4.7300000000000004"/>
    <n v="0"/>
    <n v="0.78"/>
    <n v="1.5"/>
    <s v="Sunday"/>
    <s v="0-5 min"/>
    <n v="1"/>
    <s v="Between 0.8-1.0"/>
  </r>
  <r>
    <s v="RF002012"/>
    <d v="2026-01-18T22:12:00"/>
    <d v="2026-01-18T00:00:00"/>
    <n v="22"/>
    <x v="4"/>
    <x v="1"/>
    <n v="6.4"/>
    <n v="145.22"/>
    <n v="152.26"/>
    <n v="1.1000000000000001"/>
    <n v="6.3"/>
    <n v="5.2"/>
    <n v="60"/>
    <s v="Low"/>
    <n v="1.3080000000000001"/>
    <x v="0"/>
    <s v=""/>
    <n v="4.75"/>
    <n v="0"/>
    <n v="7.04"/>
    <n v="-1.1000000000000001"/>
    <s v="Sunday"/>
    <s v="5-10 min"/>
    <n v="1"/>
    <s v="Above 1.2"/>
  </r>
  <r>
    <s v="RF002013"/>
    <d v="2026-01-18T23:00:00"/>
    <d v="2026-01-18T00:00:00"/>
    <n v="23"/>
    <x v="0"/>
    <x v="0"/>
    <n v="2.2000000000000002"/>
    <n v="79.72"/>
    <m/>
    <n v="1.1000000000000001"/>
    <n v="7.9"/>
    <n v="7.8"/>
    <n v="107"/>
    <s v="High"/>
    <n v="0.73699999999999999"/>
    <x v="2"/>
    <s v="ETA too high"/>
    <n v="4.47"/>
    <n v="4"/>
    <m/>
    <n v="-0.1"/>
    <s v="Sunday"/>
    <s v="5-10 min"/>
    <n v="0"/>
    <s v="Below 0.8"/>
  </r>
  <r>
    <s v="RF002014"/>
    <d v="2026-01-18T23:18:00"/>
    <d v="2026-01-18T00:00:00"/>
    <n v="23"/>
    <x v="2"/>
    <x v="0"/>
    <n v="7.7"/>
    <n v="186.42"/>
    <n v="177.3"/>
    <n v="1.1000000000000001"/>
    <n v="2"/>
    <n v="10.1"/>
    <n v="110"/>
    <s v="Medium"/>
    <n v="1.087"/>
    <x v="0"/>
    <s v=""/>
    <n v="4.8499999999999996"/>
    <n v="42"/>
    <n v="-9.1199999999999992"/>
    <n v="8.1"/>
    <s v="Sunday"/>
    <s v="0-5 min"/>
    <n v="1"/>
    <s v="Between 1.0-1.2"/>
  </r>
  <r>
    <s v="RF002015"/>
    <d v="2026-01-18T23:29:00"/>
    <d v="2026-01-18T00:00:00"/>
    <n v="23"/>
    <x v="0"/>
    <x v="0"/>
    <n v="6"/>
    <n v="143.57"/>
    <n v="146.84"/>
    <n v="1.1000000000000001"/>
    <n v="4.9000000000000004"/>
    <n v="4.5"/>
    <n v="136"/>
    <s v="High"/>
    <n v="0.94"/>
    <x v="0"/>
    <s v=""/>
    <n v="4.67"/>
    <n v="7"/>
    <n v="3.27"/>
    <n v="-0.4"/>
    <s v="Sunday"/>
    <s v="0-5 min"/>
    <n v="1"/>
    <s v="Between 0.8-1.0"/>
  </r>
  <r>
    <s v="RF002016"/>
    <d v="2026-01-18T23:30:00"/>
    <d v="2026-01-18T00:00:00"/>
    <n v="23"/>
    <x v="4"/>
    <x v="1"/>
    <n v="3.8"/>
    <n v="86.23"/>
    <m/>
    <n v="1"/>
    <n v="5.2"/>
    <m/>
    <n v="51"/>
    <s v="Low"/>
    <n v="1.177"/>
    <x v="3"/>
    <s v="No driver available"/>
    <n v="4.5599999999999996"/>
    <n v="0"/>
    <m/>
    <m/>
    <s v="Sunday"/>
    <s v="5-10 min"/>
    <n v="0"/>
    <s v="Between 1.0-1.2"/>
  </r>
  <r>
    <s v="RF002017"/>
    <d v="2026-01-18T23:33:00"/>
    <d v="2026-01-18T00:00:00"/>
    <n v="23"/>
    <x v="3"/>
    <x v="0"/>
    <n v="1.6"/>
    <n v="63.33"/>
    <n v="61.12"/>
    <n v="1"/>
    <n v="2"/>
    <n v="6.5"/>
    <n v="65"/>
    <s v="Low"/>
    <n v="1.49"/>
    <x v="0"/>
    <s v=""/>
    <n v="4.46"/>
    <n v="22"/>
    <n v="-2.21"/>
    <n v="4.5"/>
    <s v="Sunday"/>
    <s v="0-5 min"/>
    <n v="1"/>
    <s v="Above 1.2"/>
  </r>
  <r>
    <s v="RF002018"/>
    <d v="2026-01-18T23:34:00"/>
    <d v="2026-01-18T00:00:00"/>
    <n v="23"/>
    <x v="0"/>
    <x v="0"/>
    <n v="5.6"/>
    <n v="119.4"/>
    <n v="121.06"/>
    <n v="1"/>
    <n v="5.5"/>
    <n v="7.7"/>
    <n v="117"/>
    <s v="Medium"/>
    <n v="1.016"/>
    <x v="0"/>
    <s v=""/>
    <n v="5"/>
    <n v="2"/>
    <n v="1.66"/>
    <n v="2.2000000000000002"/>
    <s v="Sunday"/>
    <s v="5-10 min"/>
    <n v="1"/>
    <s v="Between 1.0-1.2"/>
  </r>
  <r>
    <s v="RF002019"/>
    <d v="2026-01-18T23:35:00"/>
    <d v="2026-01-18T00:00:00"/>
    <n v="23"/>
    <x v="0"/>
    <x v="0"/>
    <n v="5.3"/>
    <n v="147.04"/>
    <n v="152.91999999999999"/>
    <n v="1.1000000000000001"/>
    <n v="4.5"/>
    <n v="9.5"/>
    <n v="127"/>
    <s v="Medium"/>
    <n v="0.93799999999999994"/>
    <x v="0"/>
    <s v=""/>
    <n v="4.62"/>
    <n v="3"/>
    <n v="5.88"/>
    <n v="5"/>
    <s v="Sunday"/>
    <s v="0-5 min"/>
    <n v="1"/>
    <s v="Between 0.8-1.0"/>
  </r>
  <r>
    <s v="RF002020"/>
    <d v="2026-01-18T23:36:00"/>
    <d v="2026-01-18T00:00:00"/>
    <n v="23"/>
    <x v="1"/>
    <x v="0"/>
    <n v="18.399999999999999"/>
    <n v="273.24"/>
    <n v="280.72000000000003"/>
    <n v="1"/>
    <n v="8.4"/>
    <n v="12.1"/>
    <n v="98"/>
    <s v="Medium"/>
    <n v="1.0660000000000001"/>
    <x v="0"/>
    <s v=""/>
    <n v="4.9000000000000004"/>
    <n v="16"/>
    <n v="7.48"/>
    <n v="3.7"/>
    <s v="Sunday"/>
    <s v="5-10 min"/>
    <n v="1"/>
    <s v="Between 1.0-1.2"/>
  </r>
  <r>
    <s v="RF002021"/>
    <d v="2026-01-18T23:46:00"/>
    <d v="2026-01-18T00:00:00"/>
    <n v="23"/>
    <x v="4"/>
    <x v="0"/>
    <n v="4.2"/>
    <n v="91.26"/>
    <n v="85.27"/>
    <n v="1"/>
    <n v="5.7"/>
    <n v="8.4"/>
    <n v="59"/>
    <s v="Low"/>
    <n v="1.53"/>
    <x v="0"/>
    <s v=""/>
    <n v="4.78"/>
    <n v="4"/>
    <n v="-5.99"/>
    <n v="2.7"/>
    <s v="Sunday"/>
    <s v="5-10 min"/>
    <n v="1"/>
    <s v="Above 1.2"/>
  </r>
  <r>
    <s v="RF002022"/>
    <d v="2026-01-18T23:48:00"/>
    <d v="2026-01-18T00:00:00"/>
    <n v="23"/>
    <x v="4"/>
    <x v="1"/>
    <n v="9.6"/>
    <n v="224.03"/>
    <n v="218.07"/>
    <n v="1.1000000000000001"/>
    <n v="4.4000000000000004"/>
    <n v="8.4"/>
    <n v="57"/>
    <s v="Low"/>
    <n v="1.6539999999999999"/>
    <x v="0"/>
    <s v=""/>
    <n v="4.97"/>
    <n v="0"/>
    <n v="-5.96"/>
    <n v="4"/>
    <s v="Sunday"/>
    <s v="0-5 min"/>
    <n v="1"/>
    <s v="Above 1.2"/>
  </r>
  <r>
    <s v="RF002023"/>
    <d v="2026-01-19T00:20:00"/>
    <d v="2026-01-19T00:00:00"/>
    <n v="0"/>
    <x v="3"/>
    <x v="1"/>
    <n v="3.2"/>
    <n v="102.49"/>
    <n v="101.39"/>
    <n v="1.1000000000000001"/>
    <n v="5"/>
    <n v="4.4000000000000004"/>
    <n v="69"/>
    <s v="Low"/>
    <n v="1.673"/>
    <x v="0"/>
    <s v=""/>
    <n v="4.4000000000000004"/>
    <n v="0"/>
    <n v="-1.1000000000000001"/>
    <n v="-0.6"/>
    <s v="Monday"/>
    <s v="0-5 min"/>
    <n v="1"/>
    <s v="Above 1.2"/>
  </r>
  <r>
    <s v="RF002024"/>
    <d v="2026-01-19T00:21:00"/>
    <d v="2026-01-19T00:00:00"/>
    <n v="0"/>
    <x v="1"/>
    <x v="0"/>
    <n v="2.5"/>
    <n v="72.010000000000005"/>
    <n v="71.56"/>
    <n v="1"/>
    <n v="4.3"/>
    <n v="4.5999999999999996"/>
    <n v="95"/>
    <s v="Medium"/>
    <n v="1.119"/>
    <x v="0"/>
    <s v=""/>
    <n v="4.9800000000000004"/>
    <n v="2"/>
    <n v="-0.45"/>
    <n v="0.3"/>
    <s v="Monday"/>
    <s v="0-5 min"/>
    <n v="1"/>
    <s v="Between 1.0-1.2"/>
  </r>
  <r>
    <s v="RF002025"/>
    <d v="2026-01-19T00:23:00"/>
    <d v="2026-01-19T00:00:00"/>
    <n v="0"/>
    <x v="0"/>
    <x v="1"/>
    <n v="8.1999999999999993"/>
    <n v="160.04"/>
    <n v="158.43"/>
    <n v="1"/>
    <n v="2"/>
    <n v="1"/>
    <n v="126"/>
    <s v="Low"/>
    <n v="1.321"/>
    <x v="0"/>
    <s v=""/>
    <n v="5"/>
    <n v="0"/>
    <n v="-1.61"/>
    <n v="-1"/>
    <s v="Monday"/>
    <s v="0-5 min"/>
    <n v="1"/>
    <s v="Above 1.2"/>
  </r>
  <r>
    <s v="RF002026"/>
    <d v="2026-01-19T00:35:00"/>
    <d v="2026-01-19T00:00:00"/>
    <n v="0"/>
    <x v="1"/>
    <x v="1"/>
    <n v="4"/>
    <n v="119.69"/>
    <n v="113.95"/>
    <n v="1.1000000000000001"/>
    <n v="4"/>
    <n v="7.1"/>
    <n v="110"/>
    <s v="Low"/>
    <n v="1.6759999999999999"/>
    <x v="0"/>
    <s v=""/>
    <n v="4.53"/>
    <n v="0"/>
    <n v="-5.74"/>
    <n v="3.1"/>
    <s v="Monday"/>
    <s v="0-5 min"/>
    <n v="1"/>
    <s v="Above 1.2"/>
  </r>
  <r>
    <s v="RF002027"/>
    <d v="2026-01-19T00:39:00"/>
    <d v="2026-01-19T00:00:00"/>
    <n v="0"/>
    <x v="1"/>
    <x v="0"/>
    <n v="5.5"/>
    <n v="139.44"/>
    <n v="135.82"/>
    <n v="1.2"/>
    <n v="2"/>
    <n v="1.1000000000000001"/>
    <n v="86"/>
    <s v="Medium"/>
    <n v="0.83399999999999996"/>
    <x v="0"/>
    <s v=""/>
    <n v="4.88"/>
    <n v="4"/>
    <n v="-3.62"/>
    <n v="-0.9"/>
    <s v="Monday"/>
    <s v="0-5 min"/>
    <n v="1"/>
    <s v="Between 0.8-1.0"/>
  </r>
  <r>
    <s v="RF002028"/>
    <d v="2026-01-19T00:40:00"/>
    <d v="2026-01-19T00:00:00"/>
    <n v="0"/>
    <x v="0"/>
    <x v="1"/>
    <n v="0.7"/>
    <n v="64.510000000000005"/>
    <n v="62.89"/>
    <n v="1.2"/>
    <n v="3.4"/>
    <n v="1"/>
    <n v="130"/>
    <s v="Medium"/>
    <n v="1.1559999999999999"/>
    <x v="0"/>
    <s v=""/>
    <n v="4.53"/>
    <n v="0"/>
    <n v="-1.62"/>
    <n v="-2.4"/>
    <s v="Monday"/>
    <s v="0-5 min"/>
    <n v="1"/>
    <s v="Between 1.0-1.2"/>
  </r>
  <r>
    <s v="RF002029"/>
    <d v="2026-01-19T00:45:00"/>
    <d v="2026-01-19T00:00:00"/>
    <n v="0"/>
    <x v="1"/>
    <x v="0"/>
    <n v="3.4"/>
    <n v="91.36"/>
    <n v="91.9"/>
    <n v="1"/>
    <n v="4.4000000000000004"/>
    <n v="7.1"/>
    <n v="89"/>
    <s v="Low"/>
    <n v="1.6579999999999999"/>
    <x v="0"/>
    <s v=""/>
    <n v="4.6500000000000004"/>
    <n v="5"/>
    <n v="0.54"/>
    <n v="2.7"/>
    <s v="Monday"/>
    <s v="0-5 min"/>
    <n v="1"/>
    <s v="Above 1.2"/>
  </r>
  <r>
    <s v="RF002030"/>
    <d v="2026-01-19T01:02:00"/>
    <d v="2026-01-19T00:00:00"/>
    <n v="1"/>
    <x v="4"/>
    <x v="0"/>
    <n v="3.7"/>
    <n v="106.91"/>
    <n v="104.96"/>
    <n v="1.1000000000000001"/>
    <n v="2"/>
    <n v="2.1"/>
    <n v="69"/>
    <s v="Low"/>
    <n v="2.2000000000000002"/>
    <x v="0"/>
    <s v=""/>
    <n v="4.5199999999999996"/>
    <n v="7"/>
    <n v="-1.95"/>
    <n v="0.1"/>
    <s v="Monday"/>
    <s v="0-5 min"/>
    <n v="1"/>
    <s v="Above 1.2"/>
  </r>
  <r>
    <s v="RF002031"/>
    <d v="2026-01-19T01:12:00"/>
    <d v="2026-01-19T00:00:00"/>
    <n v="1"/>
    <x v="0"/>
    <x v="0"/>
    <n v="2.2999999999999998"/>
    <n v="78.38"/>
    <n v="77.819999999999993"/>
    <n v="1"/>
    <n v="3.9"/>
    <n v="9.8000000000000007"/>
    <n v="129"/>
    <s v="Low"/>
    <n v="1.349"/>
    <x v="0"/>
    <s v=""/>
    <n v="4.83"/>
    <n v="9"/>
    <n v="-0.56000000000000005"/>
    <n v="5.9"/>
    <s v="Monday"/>
    <s v="0-5 min"/>
    <n v="1"/>
    <s v="Above 1.2"/>
  </r>
  <r>
    <s v="RF002032"/>
    <d v="2026-01-19T01:12:00"/>
    <d v="2026-01-19T00:00:00"/>
    <n v="1"/>
    <x v="0"/>
    <x v="1"/>
    <n v="4.3"/>
    <n v="113.05"/>
    <m/>
    <n v="1"/>
    <n v="7.2"/>
    <n v="10.8"/>
    <n v="114"/>
    <s v="Medium"/>
    <n v="1.0009999999999999"/>
    <x v="1"/>
    <s v="Driver unavailable"/>
    <n v="4.66"/>
    <n v="0"/>
    <m/>
    <n v="3.6"/>
    <s v="Monday"/>
    <s v="5-10 min"/>
    <n v="0"/>
    <s v="Between 1.0-1.2"/>
  </r>
  <r>
    <s v="RF002033"/>
    <d v="2026-01-19T01:26:00"/>
    <d v="2026-01-19T00:00:00"/>
    <n v="1"/>
    <x v="0"/>
    <x v="0"/>
    <n v="1.2"/>
    <n v="64.98"/>
    <n v="66.53"/>
    <n v="1.1000000000000001"/>
    <n v="2.9"/>
    <n v="8"/>
    <n v="126"/>
    <s v="Medium"/>
    <n v="1.117"/>
    <x v="0"/>
    <s v=""/>
    <n v="4.71"/>
    <n v="7"/>
    <n v="1.55"/>
    <n v="5.0999999999999996"/>
    <s v="Monday"/>
    <s v="0-5 min"/>
    <n v="1"/>
    <s v="Between 1.0-1.2"/>
  </r>
  <r>
    <s v="RF002034"/>
    <d v="2026-01-19T01:46:00"/>
    <d v="2026-01-19T00:00:00"/>
    <n v="1"/>
    <x v="0"/>
    <x v="0"/>
    <n v="6.4"/>
    <n v="153.51"/>
    <n v="153.47"/>
    <n v="1"/>
    <n v="2.1"/>
    <n v="2.8"/>
    <n v="112"/>
    <s v="Low"/>
    <n v="1.1479999999999999"/>
    <x v="0"/>
    <s v=""/>
    <n v="4.51"/>
    <n v="23"/>
    <n v="-0.04"/>
    <n v="0.7"/>
    <s v="Monday"/>
    <s v="0-5 min"/>
    <n v="1"/>
    <s v="Between 1.0-1.2"/>
  </r>
  <r>
    <s v="RF002035"/>
    <d v="2026-01-19T02:11:00"/>
    <d v="2026-01-19T00:00:00"/>
    <n v="2"/>
    <x v="0"/>
    <x v="0"/>
    <n v="4.4000000000000004"/>
    <n v="116.27"/>
    <n v="118.22"/>
    <n v="1.1000000000000001"/>
    <n v="7.4"/>
    <n v="9.4"/>
    <n v="123"/>
    <s v="Medium"/>
    <n v="0.89300000000000002"/>
    <x v="0"/>
    <s v=""/>
    <n v="4.9000000000000004"/>
    <n v="4"/>
    <n v="1.95"/>
    <n v="2"/>
    <s v="Monday"/>
    <s v="5-10 min"/>
    <n v="1"/>
    <s v="Between 0.8-1.0"/>
  </r>
  <r>
    <s v="RF002036"/>
    <d v="2026-01-19T02:14:00"/>
    <d v="2026-01-19T00:00:00"/>
    <n v="2"/>
    <x v="1"/>
    <x v="0"/>
    <n v="4.0999999999999996"/>
    <n v="92.03"/>
    <n v="89.5"/>
    <n v="1"/>
    <n v="4.5999999999999996"/>
    <n v="8.4"/>
    <n v="105"/>
    <s v="Low"/>
    <n v="1.4930000000000001"/>
    <x v="0"/>
    <s v=""/>
    <n v="4.67"/>
    <n v="2"/>
    <n v="-2.5299999999999998"/>
    <n v="3.8"/>
    <s v="Monday"/>
    <s v="0-5 min"/>
    <n v="1"/>
    <s v="Above 1.2"/>
  </r>
  <r>
    <s v="RF002037"/>
    <d v="2026-01-19T02:54:00"/>
    <d v="2026-01-19T00:00:00"/>
    <n v="2"/>
    <x v="0"/>
    <x v="0"/>
    <n v="8.1999999999999993"/>
    <n v="175.99"/>
    <n v="175.5"/>
    <n v="1"/>
    <n v="4"/>
    <n v="1"/>
    <n v="144"/>
    <s v="Low"/>
    <n v="1.4330000000000001"/>
    <x v="0"/>
    <s v=""/>
    <n v="4.74"/>
    <n v="5"/>
    <n v="-0.49"/>
    <n v="-3"/>
    <s v="Monday"/>
    <s v="0-5 min"/>
    <n v="1"/>
    <s v="Above 1.2"/>
  </r>
  <r>
    <s v="RF002038"/>
    <d v="2026-01-19T03:10:00"/>
    <d v="2026-01-19T00:00:00"/>
    <n v="3"/>
    <x v="2"/>
    <x v="1"/>
    <n v="2.2999999999999998"/>
    <n v="70.25"/>
    <n v="70.52"/>
    <n v="1"/>
    <n v="5.2"/>
    <n v="1.4"/>
    <n v="131"/>
    <s v="Low"/>
    <n v="1.8029999999999999"/>
    <x v="0"/>
    <s v=""/>
    <n v="4.6100000000000003"/>
    <n v="0"/>
    <n v="0.27"/>
    <n v="-3.8"/>
    <s v="Monday"/>
    <s v="5-10 min"/>
    <n v="1"/>
    <s v="Above 1.2"/>
  </r>
  <r>
    <s v="RF002039"/>
    <d v="2026-01-19T03:10:00"/>
    <d v="2026-01-19T00:00:00"/>
    <n v="3"/>
    <x v="4"/>
    <x v="1"/>
    <n v="15.2"/>
    <n v="233.05"/>
    <n v="230.14"/>
    <n v="1"/>
    <n v="4.4000000000000004"/>
    <n v="5.0999999999999996"/>
    <n v="62"/>
    <s v="Low"/>
    <n v="2.2000000000000002"/>
    <x v="0"/>
    <s v=""/>
    <n v="4.37"/>
    <n v="0"/>
    <n v="-2.91"/>
    <n v="0.7"/>
    <s v="Monday"/>
    <s v="0-5 min"/>
    <n v="1"/>
    <s v="Above 1.2"/>
  </r>
  <r>
    <s v="RF002040"/>
    <d v="2026-01-19T03:18:00"/>
    <d v="2026-01-19T00:00:00"/>
    <n v="3"/>
    <x v="4"/>
    <x v="0"/>
    <n v="2.2999999999999998"/>
    <n v="72.63"/>
    <n v="72.540000000000006"/>
    <n v="1"/>
    <n v="2.5"/>
    <n v="1"/>
    <n v="66"/>
    <s v="Low"/>
    <n v="2.2000000000000002"/>
    <x v="0"/>
    <s v=""/>
    <n v="4.53"/>
    <n v="32"/>
    <n v="-0.09"/>
    <n v="-1.5"/>
    <s v="Monday"/>
    <s v="0-5 min"/>
    <n v="1"/>
    <s v="Above 1.2"/>
  </r>
  <r>
    <s v="RF002041"/>
    <d v="2026-01-19T03:21:00"/>
    <d v="2026-01-19T00:00:00"/>
    <n v="3"/>
    <x v="1"/>
    <x v="0"/>
    <n v="10.5"/>
    <n v="212.18"/>
    <n v="218.16"/>
    <n v="1"/>
    <n v="2"/>
    <n v="1"/>
    <n v="108"/>
    <s v="Low"/>
    <n v="1.6120000000000001"/>
    <x v="0"/>
    <s v=""/>
    <n v="4.67"/>
    <n v="10"/>
    <n v="5.98"/>
    <n v="-1"/>
    <s v="Monday"/>
    <s v="0-5 min"/>
    <n v="1"/>
    <s v="Above 1.2"/>
  </r>
  <r>
    <s v="RF002042"/>
    <d v="2026-01-19T03:38:00"/>
    <d v="2026-01-19T00:00:00"/>
    <n v="3"/>
    <x v="0"/>
    <x v="0"/>
    <n v="13.7"/>
    <n v="256.62"/>
    <n v="255.95"/>
    <n v="1"/>
    <n v="7.9"/>
    <n v="10.6"/>
    <n v="144"/>
    <s v="Low"/>
    <n v="1.538"/>
    <x v="0"/>
    <s v=""/>
    <n v="4.68"/>
    <n v="16"/>
    <n v="-0.67"/>
    <n v="2.7"/>
    <s v="Monday"/>
    <s v="5-10 min"/>
    <n v="1"/>
    <s v="Above 1.2"/>
  </r>
  <r>
    <s v="RF002043"/>
    <d v="2026-01-19T03:41:00"/>
    <d v="2026-01-19T00:00:00"/>
    <n v="3"/>
    <x v="0"/>
    <x v="1"/>
    <n v="0.9"/>
    <n v="54.35"/>
    <n v="55.87"/>
    <n v="1"/>
    <n v="5.2"/>
    <n v="7.2"/>
    <n v="124"/>
    <s v="Medium"/>
    <n v="1.0289999999999999"/>
    <x v="0"/>
    <s v=""/>
    <n v="5"/>
    <n v="0"/>
    <n v="1.52"/>
    <n v="2"/>
    <s v="Monday"/>
    <s v="5-10 min"/>
    <n v="1"/>
    <s v="Between 1.0-1.2"/>
  </r>
  <r>
    <s v="RF002044"/>
    <d v="2026-01-19T03:50:00"/>
    <d v="2026-01-19T00:00:00"/>
    <n v="3"/>
    <x v="0"/>
    <x v="1"/>
    <n v="3.1"/>
    <n v="84"/>
    <n v="85.97"/>
    <n v="1"/>
    <n v="7.4"/>
    <n v="10.4"/>
    <n v="144"/>
    <s v="Low"/>
    <n v="1.4630000000000001"/>
    <x v="0"/>
    <s v=""/>
    <n v="5"/>
    <n v="0"/>
    <n v="1.97"/>
    <n v="3"/>
    <s v="Monday"/>
    <s v="5-10 min"/>
    <n v="1"/>
    <s v="Above 1.2"/>
  </r>
  <r>
    <s v="RF002045"/>
    <d v="2026-01-19T04:01:00"/>
    <d v="2026-01-19T00:00:00"/>
    <n v="4"/>
    <x v="4"/>
    <x v="0"/>
    <n v="1.7"/>
    <n v="59.91"/>
    <n v="56.54"/>
    <n v="1"/>
    <n v="3.6"/>
    <n v="1.2"/>
    <n v="57"/>
    <s v="Low"/>
    <n v="1.52"/>
    <x v="0"/>
    <s v=""/>
    <n v="4.8499999999999996"/>
    <n v="6"/>
    <n v="-3.37"/>
    <n v="-2.4"/>
    <s v="Monday"/>
    <s v="0-5 min"/>
    <n v="1"/>
    <s v="Above 1.2"/>
  </r>
  <r>
    <s v="RF002046"/>
    <d v="2026-01-19T04:16:00"/>
    <d v="2026-01-19T00:00:00"/>
    <n v="4"/>
    <x v="4"/>
    <x v="0"/>
    <n v="8"/>
    <n v="163.52000000000001"/>
    <n v="169.52"/>
    <n v="1"/>
    <n v="6.7"/>
    <n v="10.3"/>
    <n v="69"/>
    <s v="Low"/>
    <n v="1.982"/>
    <x v="0"/>
    <s v=""/>
    <n v="5"/>
    <n v="118"/>
    <n v="6"/>
    <n v="3.6"/>
    <s v="Monday"/>
    <s v="5-10 min"/>
    <n v="1"/>
    <s v="Above 1.2"/>
  </r>
  <r>
    <s v="RF002047"/>
    <d v="2026-01-19T04:30:00"/>
    <d v="2026-01-19T00:00:00"/>
    <n v="4"/>
    <x v="3"/>
    <x v="1"/>
    <n v="3.4"/>
    <n v="89.66"/>
    <n v="88.92"/>
    <n v="1.1000000000000001"/>
    <n v="2.5"/>
    <n v="1"/>
    <n v="67"/>
    <s v="Low"/>
    <n v="1.5609999999999999"/>
    <x v="0"/>
    <s v=""/>
    <n v="4.62"/>
    <n v="0"/>
    <n v="-0.74"/>
    <n v="-1.5"/>
    <s v="Monday"/>
    <s v="0-5 min"/>
    <n v="1"/>
    <s v="Above 1.2"/>
  </r>
  <r>
    <s v="RF002048"/>
    <d v="2026-01-19T04:34:00"/>
    <d v="2026-01-19T00:00:00"/>
    <n v="4"/>
    <x v="3"/>
    <x v="0"/>
    <n v="2.4"/>
    <n v="78.33"/>
    <n v="80.239999999999995"/>
    <n v="1"/>
    <n v="2"/>
    <n v="4.5999999999999996"/>
    <n v="67"/>
    <s v="Low"/>
    <n v="1.486"/>
    <x v="0"/>
    <s v=""/>
    <n v="4.8600000000000003"/>
    <n v="12"/>
    <n v="1.91"/>
    <n v="2.6"/>
    <s v="Monday"/>
    <s v="0-5 min"/>
    <n v="1"/>
    <s v="Above 1.2"/>
  </r>
  <r>
    <s v="RF002049"/>
    <d v="2026-01-19T04:39:00"/>
    <d v="2026-01-19T00:00:00"/>
    <n v="4"/>
    <x v="1"/>
    <x v="0"/>
    <n v="4.8"/>
    <n v="123.11"/>
    <n v="123.82"/>
    <n v="1"/>
    <n v="5.2"/>
    <n v="8.3000000000000007"/>
    <n v="99"/>
    <s v="Medium"/>
    <n v="1.052"/>
    <x v="0"/>
    <s v=""/>
    <n v="4.79"/>
    <n v="18"/>
    <n v="0.71"/>
    <n v="3.1"/>
    <s v="Monday"/>
    <s v="5-10 min"/>
    <n v="1"/>
    <s v="Between 1.0-1.2"/>
  </r>
  <r>
    <s v="RF002050"/>
    <d v="2026-01-19T04:59:00"/>
    <d v="2026-01-19T00:00:00"/>
    <n v="4"/>
    <x v="0"/>
    <x v="1"/>
    <n v="5.6"/>
    <n v="136.78"/>
    <n v="132.82"/>
    <n v="1"/>
    <n v="6.1"/>
    <n v="13.4"/>
    <n v="123"/>
    <s v="Low"/>
    <n v="1.302"/>
    <x v="0"/>
    <s v=""/>
    <n v="4.8"/>
    <n v="0"/>
    <n v="-3.96"/>
    <n v="7.3"/>
    <s v="Monday"/>
    <s v="5-10 min"/>
    <n v="1"/>
    <s v="Above 1.2"/>
  </r>
  <r>
    <s v="RF002051"/>
    <d v="2026-01-19T05:05:00"/>
    <d v="2026-01-19T00:00:00"/>
    <n v="5"/>
    <x v="4"/>
    <x v="0"/>
    <n v="12.4"/>
    <n v="217.26"/>
    <n v="193.46"/>
    <n v="1"/>
    <n v="6.4"/>
    <n v="12.6"/>
    <n v="66"/>
    <s v="Low"/>
    <n v="1.7370000000000001"/>
    <x v="0"/>
    <s v=""/>
    <n v="4.53"/>
    <n v="4"/>
    <n v="-23.8"/>
    <n v="6.2"/>
    <s v="Monday"/>
    <s v="5-10 min"/>
    <n v="1"/>
    <s v="Above 1.2"/>
  </r>
  <r>
    <s v="RF002052"/>
    <d v="2026-01-19T05:06:00"/>
    <d v="2026-01-19T00:00:00"/>
    <n v="5"/>
    <x v="0"/>
    <x v="0"/>
    <n v="12.5"/>
    <n v="231.2"/>
    <n v="252.03"/>
    <n v="1"/>
    <n v="5.0999999999999996"/>
    <n v="8.1999999999999993"/>
    <n v="144"/>
    <s v="Medium"/>
    <n v="1.24"/>
    <x v="0"/>
    <s v=""/>
    <n v="4.74"/>
    <n v="3"/>
    <n v="20.83"/>
    <n v="3.1"/>
    <s v="Monday"/>
    <s v="5-10 min"/>
    <n v="1"/>
    <s v="Above 1.2"/>
  </r>
  <r>
    <s v="RF002053"/>
    <d v="2026-01-19T05:11:00"/>
    <d v="2026-01-19T00:00:00"/>
    <n v="5"/>
    <x v="3"/>
    <x v="0"/>
    <n v="3"/>
    <n v="83.21"/>
    <n v="80.87"/>
    <n v="1"/>
    <n v="2.7"/>
    <n v="2.7"/>
    <n v="58"/>
    <s v="Low"/>
    <n v="1.232"/>
    <x v="0"/>
    <s v=""/>
    <n v="4.6399999999999997"/>
    <n v="11"/>
    <n v="-2.34"/>
    <n v="0"/>
    <s v="Monday"/>
    <s v="0-5 min"/>
    <n v="1"/>
    <s v="Above 1.2"/>
  </r>
  <r>
    <s v="RF002054"/>
    <d v="2026-01-19T05:11:00"/>
    <d v="2026-01-19T00:00:00"/>
    <n v="5"/>
    <x v="3"/>
    <x v="0"/>
    <n v="1.4"/>
    <n v="59.68"/>
    <n v="58.87"/>
    <n v="1"/>
    <n v="5"/>
    <n v="6.4"/>
    <n v="70"/>
    <s v="Low"/>
    <n v="1.804"/>
    <x v="0"/>
    <s v=""/>
    <n v="4.5"/>
    <n v="5"/>
    <n v="-0.81"/>
    <n v="1.4"/>
    <s v="Monday"/>
    <s v="0-5 min"/>
    <n v="1"/>
    <s v="Above 1.2"/>
  </r>
  <r>
    <s v="RF002055"/>
    <d v="2026-01-19T05:16:00"/>
    <d v="2026-01-19T00:00:00"/>
    <n v="5"/>
    <x v="0"/>
    <x v="0"/>
    <n v="7.3"/>
    <n v="197.34"/>
    <n v="188.11"/>
    <n v="1.2"/>
    <n v="5.5"/>
    <n v="7.6"/>
    <n v="120"/>
    <s v="Medium"/>
    <n v="0.93300000000000005"/>
    <x v="0"/>
    <s v=""/>
    <n v="4.82"/>
    <n v="8"/>
    <n v="-9.23"/>
    <n v="2.1"/>
    <s v="Monday"/>
    <s v="5-10 min"/>
    <n v="1"/>
    <s v="Between 0.8-1.0"/>
  </r>
  <r>
    <s v="RF002056"/>
    <d v="2026-01-19T05:22:00"/>
    <d v="2026-01-19T00:00:00"/>
    <n v="5"/>
    <x v="3"/>
    <x v="1"/>
    <n v="4.7"/>
    <n v="117.09"/>
    <n v="112.64"/>
    <n v="1"/>
    <n v="4"/>
    <n v="3.1"/>
    <n v="77"/>
    <s v="Low"/>
    <n v="2.2000000000000002"/>
    <x v="0"/>
    <s v=""/>
    <n v="4.38"/>
    <n v="0"/>
    <n v="-4.45"/>
    <n v="-0.9"/>
    <s v="Monday"/>
    <s v="0-5 min"/>
    <n v="1"/>
    <s v="Above 1.2"/>
  </r>
  <r>
    <s v="RF002057"/>
    <d v="2026-01-19T05:26:00"/>
    <d v="2026-01-19T00:00:00"/>
    <n v="5"/>
    <x v="2"/>
    <x v="0"/>
    <n v="13.1"/>
    <n v="245.42"/>
    <n v="243.34"/>
    <n v="1.1000000000000001"/>
    <n v="3.2"/>
    <n v="6.1"/>
    <n v="131"/>
    <s v="Low"/>
    <n v="1.6930000000000001"/>
    <x v="0"/>
    <s v=""/>
    <n v="4.97"/>
    <n v="1"/>
    <n v="-2.08"/>
    <n v="2.9"/>
    <s v="Monday"/>
    <s v="0-5 min"/>
    <n v="1"/>
    <s v="Above 1.2"/>
  </r>
  <r>
    <s v="RF002058"/>
    <d v="2026-01-19T05:47:00"/>
    <d v="2026-01-19T00:00:00"/>
    <n v="5"/>
    <x v="0"/>
    <x v="0"/>
    <n v="13.4"/>
    <n v="216.93"/>
    <n v="209.71"/>
    <n v="1"/>
    <n v="2"/>
    <n v="5.3"/>
    <n v="130"/>
    <s v="Low"/>
    <n v="1.2929999999999999"/>
    <x v="0"/>
    <s v=""/>
    <n v="4.7300000000000004"/>
    <n v="18"/>
    <n v="-7.22"/>
    <n v="3.3"/>
    <s v="Monday"/>
    <s v="0-5 min"/>
    <n v="1"/>
    <s v="Above 1.2"/>
  </r>
  <r>
    <s v="RF002059"/>
    <d v="2026-01-19T05:52:00"/>
    <d v="2026-01-19T00:00:00"/>
    <n v="5"/>
    <x v="1"/>
    <x v="0"/>
    <n v="7.6"/>
    <n v="156.12"/>
    <n v="152.72999999999999"/>
    <n v="1"/>
    <n v="4.5999999999999996"/>
    <n v="7.8"/>
    <n v="95"/>
    <s v="Low"/>
    <n v="1.365"/>
    <x v="0"/>
    <s v=""/>
    <n v="4.49"/>
    <n v="1"/>
    <n v="-3.39"/>
    <n v="3.2"/>
    <s v="Monday"/>
    <s v="0-5 min"/>
    <n v="1"/>
    <s v="Above 1.2"/>
  </r>
  <r>
    <s v="RF002060"/>
    <d v="2026-01-19T05:54:00"/>
    <d v="2026-01-19T00:00:00"/>
    <n v="5"/>
    <x v="3"/>
    <x v="0"/>
    <n v="6.2"/>
    <n v="116.7"/>
    <n v="115.69"/>
    <n v="1"/>
    <n v="4.7"/>
    <n v="2.2999999999999998"/>
    <n v="61"/>
    <s v="Low"/>
    <n v="1.595"/>
    <x v="0"/>
    <s v=""/>
    <n v="4.6500000000000004"/>
    <n v="4"/>
    <n v="-1.01"/>
    <n v="-2.4"/>
    <s v="Monday"/>
    <s v="0-5 min"/>
    <n v="1"/>
    <s v="Above 1.2"/>
  </r>
  <r>
    <s v="RF002061"/>
    <d v="2026-01-19T06:01:00"/>
    <d v="2026-01-19T00:00:00"/>
    <n v="6"/>
    <x v="0"/>
    <x v="0"/>
    <n v="6.6"/>
    <n v="161.55000000000001"/>
    <n v="166.18"/>
    <n v="1.1000000000000001"/>
    <n v="2"/>
    <n v="2.8"/>
    <n v="144"/>
    <s v="Low"/>
    <n v="1.3979999999999999"/>
    <x v="0"/>
    <s v=""/>
    <n v="4.71"/>
    <n v="2"/>
    <n v="4.63"/>
    <n v="0.8"/>
    <s v="Monday"/>
    <s v="0-5 min"/>
    <n v="1"/>
    <s v="Above 1.2"/>
  </r>
  <r>
    <s v="RF002062"/>
    <d v="2026-01-19T06:03:00"/>
    <d v="2026-01-19T00:00:00"/>
    <n v="6"/>
    <x v="0"/>
    <x v="1"/>
    <n v="6.1"/>
    <n v="139.99"/>
    <n v="141.4"/>
    <n v="1"/>
    <n v="8.4"/>
    <n v="12.2"/>
    <n v="144"/>
    <s v="Low"/>
    <n v="1.4550000000000001"/>
    <x v="0"/>
    <s v=""/>
    <n v="4.93"/>
    <n v="0"/>
    <n v="1.41"/>
    <n v="3.8"/>
    <s v="Monday"/>
    <s v="5-10 min"/>
    <n v="1"/>
    <s v="Above 1.2"/>
  </r>
  <r>
    <s v="RF002063"/>
    <d v="2026-01-19T06:11:00"/>
    <d v="2026-01-19T00:00:00"/>
    <n v="6"/>
    <x v="0"/>
    <x v="0"/>
    <n v="6.5"/>
    <n v="145.07"/>
    <n v="137.97"/>
    <n v="1"/>
    <n v="2"/>
    <n v="5.2"/>
    <n v="107"/>
    <s v="Medium"/>
    <n v="1.0249999999999999"/>
    <x v="0"/>
    <s v=""/>
    <n v="4.99"/>
    <n v="9"/>
    <n v="-7.1"/>
    <n v="3.2"/>
    <s v="Monday"/>
    <s v="0-5 min"/>
    <n v="1"/>
    <s v="Between 1.0-1.2"/>
  </r>
  <r>
    <s v="RF002064"/>
    <d v="2026-01-19T06:39:00"/>
    <d v="2026-01-19T00:00:00"/>
    <n v="6"/>
    <x v="0"/>
    <x v="0"/>
    <n v="3.8"/>
    <n v="94.41"/>
    <m/>
    <n v="1"/>
    <n v="2.9"/>
    <n v="3.3"/>
    <n v="137"/>
    <s v="Low"/>
    <n v="1.5680000000000001"/>
    <x v="1"/>
    <s v="Driver unavailable"/>
    <n v="4.68"/>
    <n v="25"/>
    <m/>
    <n v="0.4"/>
    <s v="Monday"/>
    <s v="0-5 min"/>
    <n v="0"/>
    <s v="Above 1.2"/>
  </r>
  <r>
    <s v="RF002065"/>
    <d v="2026-01-19T06:48:00"/>
    <d v="2026-01-19T00:00:00"/>
    <n v="6"/>
    <x v="3"/>
    <x v="0"/>
    <n v="3.5"/>
    <n v="113.69"/>
    <n v="110.56"/>
    <n v="1.2"/>
    <n v="4.9000000000000004"/>
    <n v="5.7"/>
    <n v="63"/>
    <s v="Low"/>
    <n v="1.696"/>
    <x v="0"/>
    <s v=""/>
    <n v="4.7"/>
    <n v="2"/>
    <n v="-3.13"/>
    <n v="0.8"/>
    <s v="Monday"/>
    <s v="0-5 min"/>
    <n v="1"/>
    <s v="Above 1.2"/>
  </r>
  <r>
    <s v="RF002066"/>
    <d v="2026-01-19T07:26:00"/>
    <d v="2026-01-19T00:00:00"/>
    <n v="7"/>
    <x v="2"/>
    <x v="0"/>
    <n v="4"/>
    <n v="104.35"/>
    <n v="98.01"/>
    <n v="1.1000000000000001"/>
    <n v="5.5"/>
    <n v="5.2"/>
    <n v="107"/>
    <s v="Medium"/>
    <n v="1.0189999999999999"/>
    <x v="0"/>
    <s v=""/>
    <n v="5"/>
    <n v="4"/>
    <n v="-6.34"/>
    <n v="-0.3"/>
    <s v="Monday"/>
    <s v="5-10 min"/>
    <n v="1"/>
    <s v="Between 1.0-1.2"/>
  </r>
  <r>
    <s v="RF002067"/>
    <d v="2026-01-19T07:32:00"/>
    <d v="2026-01-19T00:00:00"/>
    <n v="7"/>
    <x v="2"/>
    <x v="0"/>
    <n v="17.7"/>
    <n v="297.81"/>
    <n v="299.04000000000002"/>
    <n v="1"/>
    <n v="3.7"/>
    <n v="6.4"/>
    <n v="100"/>
    <s v="Medium"/>
    <n v="0.89"/>
    <x v="0"/>
    <s v=""/>
    <n v="4.4000000000000004"/>
    <n v="1"/>
    <n v="1.23"/>
    <n v="2.7"/>
    <s v="Monday"/>
    <s v="0-5 min"/>
    <n v="1"/>
    <s v="Between 0.8-1.0"/>
  </r>
  <r>
    <s v="RF002068"/>
    <d v="2026-01-19T07:37:00"/>
    <d v="2026-01-19T00:00:00"/>
    <n v="7"/>
    <x v="4"/>
    <x v="0"/>
    <n v="0.7"/>
    <n v="47.2"/>
    <n v="46.23"/>
    <n v="1"/>
    <n v="2.7"/>
    <n v="1"/>
    <n v="48"/>
    <s v="Low"/>
    <n v="1.282"/>
    <x v="0"/>
    <s v=""/>
    <n v="4.43"/>
    <n v="4"/>
    <n v="-0.97"/>
    <n v="-1.7"/>
    <s v="Monday"/>
    <s v="0-5 min"/>
    <n v="1"/>
    <s v="Above 1.2"/>
  </r>
  <r>
    <s v="RF002069"/>
    <d v="2026-01-19T07:58:00"/>
    <d v="2026-01-19T00:00:00"/>
    <n v="7"/>
    <x v="3"/>
    <x v="1"/>
    <n v="3.4"/>
    <n v="85.78"/>
    <n v="77.75"/>
    <n v="1"/>
    <n v="4.4000000000000004"/>
    <n v="2.4"/>
    <n v="66"/>
    <s v="Medium"/>
    <n v="1.1180000000000001"/>
    <x v="0"/>
    <s v=""/>
    <n v="5"/>
    <n v="0"/>
    <n v="-8.0299999999999994"/>
    <n v="-2"/>
    <s v="Monday"/>
    <s v="0-5 min"/>
    <n v="1"/>
    <s v="Between 1.0-1.2"/>
  </r>
  <r>
    <s v="RF002070"/>
    <d v="2026-01-19T08:20:00"/>
    <d v="2026-01-19T00:00:00"/>
    <n v="8"/>
    <x v="2"/>
    <x v="1"/>
    <n v="4"/>
    <n v="106.74"/>
    <n v="104.88"/>
    <n v="1"/>
    <n v="5.7"/>
    <n v="5"/>
    <n v="125"/>
    <s v="Medium"/>
    <n v="0.96499999999999997"/>
    <x v="0"/>
    <s v=""/>
    <n v="4.68"/>
    <n v="0"/>
    <n v="-1.86"/>
    <n v="-0.7"/>
    <s v="Monday"/>
    <s v="5-10 min"/>
    <n v="1"/>
    <s v="Between 0.8-1.0"/>
  </r>
  <r>
    <s v="RF002071"/>
    <d v="2026-01-19T08:40:00"/>
    <d v="2026-01-19T00:00:00"/>
    <n v="8"/>
    <x v="1"/>
    <x v="0"/>
    <n v="7.3"/>
    <n v="171.78"/>
    <n v="177.49"/>
    <n v="1.2"/>
    <n v="9.3000000000000007"/>
    <n v="11.9"/>
    <n v="80"/>
    <s v="Medium"/>
    <n v="0.80800000000000005"/>
    <x v="0"/>
    <s v=""/>
    <n v="4.8600000000000003"/>
    <n v="1"/>
    <n v="5.71"/>
    <n v="2.6"/>
    <s v="Monday"/>
    <s v="5-10 min"/>
    <n v="1"/>
    <s v="Between 0.8-1.0"/>
  </r>
  <r>
    <s v="RF002072"/>
    <d v="2026-01-19T09:24:00"/>
    <d v="2026-01-19T00:00:00"/>
    <n v="9"/>
    <x v="0"/>
    <x v="1"/>
    <n v="3.3"/>
    <n v="116.93"/>
    <n v="117.06"/>
    <n v="1.2"/>
    <n v="4.8"/>
    <n v="10.199999999999999"/>
    <n v="121"/>
    <s v="High"/>
    <n v="0.79300000000000004"/>
    <x v="0"/>
    <s v=""/>
    <n v="5"/>
    <n v="0"/>
    <n v="0.13"/>
    <n v="5.4"/>
    <s v="Monday"/>
    <s v="0-5 min"/>
    <n v="1"/>
    <s v="Below 0.8"/>
  </r>
  <r>
    <s v="RF002073"/>
    <d v="2026-01-19T09:29:00"/>
    <d v="2026-01-19T00:00:00"/>
    <n v="9"/>
    <x v="3"/>
    <x v="1"/>
    <n v="13.9"/>
    <n v="304.8"/>
    <m/>
    <n v="1.1000000000000001"/>
    <n v="5.4"/>
    <n v="7.4"/>
    <n v="66"/>
    <s v="Low"/>
    <n v="1.1950000000000001"/>
    <x v="1"/>
    <s v="Pickup too far"/>
    <n v="4.34"/>
    <n v="0"/>
    <m/>
    <n v="2"/>
    <s v="Monday"/>
    <s v="5-10 min"/>
    <n v="0"/>
    <s v="Between 1.0-1.2"/>
  </r>
  <r>
    <s v="RF002074"/>
    <d v="2026-01-19T09:39:00"/>
    <d v="2026-01-19T00:00:00"/>
    <n v="9"/>
    <x v="1"/>
    <x v="0"/>
    <n v="11.8"/>
    <n v="230.56"/>
    <n v="234.21"/>
    <n v="1.1000000000000001"/>
    <n v="5.0999999999999996"/>
    <n v="2.4"/>
    <n v="91"/>
    <s v="Medium"/>
    <n v="0.99399999999999999"/>
    <x v="0"/>
    <s v=""/>
    <n v="4.9800000000000004"/>
    <n v="2"/>
    <n v="3.65"/>
    <n v="-2.7"/>
    <s v="Monday"/>
    <s v="5-10 min"/>
    <n v="1"/>
    <s v="Between 0.8-1.0"/>
  </r>
  <r>
    <s v="RF002075"/>
    <d v="2026-01-19T09:56:00"/>
    <d v="2026-01-19T00:00:00"/>
    <n v="9"/>
    <x v="2"/>
    <x v="0"/>
    <n v="14.4"/>
    <n v="244.98"/>
    <n v="249.67"/>
    <n v="1.1000000000000001"/>
    <n v="6.6"/>
    <n v="6.9"/>
    <n v="122"/>
    <s v="Medium"/>
    <n v="0.97899999999999998"/>
    <x v="0"/>
    <s v=""/>
    <n v="4.87"/>
    <n v="8"/>
    <n v="4.6900000000000004"/>
    <n v="0.3"/>
    <s v="Monday"/>
    <s v="5-10 min"/>
    <n v="1"/>
    <s v="Between 0.8-1.0"/>
  </r>
  <r>
    <s v="RF002076"/>
    <d v="2026-01-19T10:52:00"/>
    <d v="2026-01-19T00:00:00"/>
    <n v="10"/>
    <x v="3"/>
    <x v="0"/>
    <n v="6.3"/>
    <n v="124.75"/>
    <n v="125.31"/>
    <n v="1"/>
    <n v="4.5999999999999996"/>
    <n v="2.7"/>
    <n v="67"/>
    <s v="Medium"/>
    <n v="1.0309999999999999"/>
    <x v="0"/>
    <s v=""/>
    <n v="4.42"/>
    <n v="14"/>
    <n v="0.56000000000000005"/>
    <n v="-1.9"/>
    <s v="Monday"/>
    <s v="0-5 min"/>
    <n v="1"/>
    <s v="Between 1.0-1.2"/>
  </r>
  <r>
    <s v="RF002077"/>
    <d v="2026-01-19T10:54:00"/>
    <d v="2026-01-19T00:00:00"/>
    <n v="10"/>
    <x v="0"/>
    <x v="1"/>
    <n v="13.2"/>
    <n v="309.41000000000003"/>
    <n v="326.87"/>
    <n v="1.2"/>
    <n v="7.9"/>
    <n v="8.1"/>
    <n v="134"/>
    <s v="Medium"/>
    <n v="0.96499999999999997"/>
    <x v="0"/>
    <s v=""/>
    <n v="4.62"/>
    <n v="0"/>
    <n v="17.46"/>
    <n v="0.2"/>
    <s v="Monday"/>
    <s v="5-10 min"/>
    <n v="1"/>
    <s v="Between 0.8-1.0"/>
  </r>
  <r>
    <s v="RF002078"/>
    <d v="2026-01-19T11:21:00"/>
    <d v="2026-01-19T00:00:00"/>
    <n v="11"/>
    <x v="4"/>
    <x v="0"/>
    <n v="3"/>
    <n v="74.930000000000007"/>
    <n v="78.31"/>
    <n v="1"/>
    <n v="6.1"/>
    <n v="4.2"/>
    <n v="50"/>
    <s v="Low"/>
    <n v="1.929"/>
    <x v="0"/>
    <s v=""/>
    <n v="4.7300000000000004"/>
    <n v="2"/>
    <n v="3.38"/>
    <n v="-1.9"/>
    <s v="Monday"/>
    <s v="5-10 min"/>
    <n v="1"/>
    <s v="Above 1.2"/>
  </r>
  <r>
    <s v="RF002079"/>
    <d v="2026-01-19T11:24:00"/>
    <d v="2026-01-19T00:00:00"/>
    <n v="11"/>
    <x v="0"/>
    <x v="0"/>
    <n v="5.6"/>
    <n v="150.16"/>
    <m/>
    <n v="1.1000000000000001"/>
    <n v="8.1999999999999993"/>
    <n v="8"/>
    <n v="127"/>
    <s v="Medium"/>
    <n v="0.92500000000000004"/>
    <x v="2"/>
    <s v="ETA too high"/>
    <n v="4.8499999999999996"/>
    <n v="7"/>
    <m/>
    <n v="-0.2"/>
    <s v="Monday"/>
    <s v="5-10 min"/>
    <n v="0"/>
    <s v="Between 0.8-1.0"/>
  </r>
  <r>
    <s v="RF002080"/>
    <d v="2026-01-19T11:38:00"/>
    <d v="2026-01-19T00:00:00"/>
    <n v="11"/>
    <x v="4"/>
    <x v="1"/>
    <n v="0.9"/>
    <n v="54.93"/>
    <n v="52.68"/>
    <n v="1.1000000000000001"/>
    <n v="4.9000000000000004"/>
    <n v="3.2"/>
    <n v="65"/>
    <s v="Low"/>
    <n v="1.5149999999999999"/>
    <x v="0"/>
    <s v=""/>
    <n v="4.51"/>
    <n v="0"/>
    <n v="-2.25"/>
    <n v="-1.7"/>
    <s v="Monday"/>
    <s v="0-5 min"/>
    <n v="1"/>
    <s v="Above 1.2"/>
  </r>
  <r>
    <s v="RF002081"/>
    <d v="2026-01-19T12:30:00"/>
    <d v="2026-01-19T00:00:00"/>
    <n v="12"/>
    <x v="2"/>
    <x v="0"/>
    <n v="8"/>
    <n v="170.88"/>
    <m/>
    <n v="1"/>
    <n v="4.3"/>
    <n v="11.3"/>
    <n v="104"/>
    <s v="Medium"/>
    <n v="1.0509999999999999"/>
    <x v="2"/>
    <s v="Pickup issue"/>
    <n v="4.88"/>
    <n v="14"/>
    <m/>
    <n v="7"/>
    <s v="Monday"/>
    <s v="0-5 min"/>
    <n v="0"/>
    <s v="Between 1.0-1.2"/>
  </r>
  <r>
    <s v="RF002082"/>
    <d v="2026-01-19T12:34:00"/>
    <d v="2026-01-19T00:00:00"/>
    <n v="12"/>
    <x v="2"/>
    <x v="0"/>
    <n v="7.9"/>
    <n v="167.73"/>
    <n v="167.61"/>
    <n v="1"/>
    <n v="3.5"/>
    <n v="5.5"/>
    <n v="75"/>
    <s v="Low"/>
    <n v="1.0860000000000001"/>
    <x v="0"/>
    <s v=""/>
    <n v="4.74"/>
    <n v="22"/>
    <n v="-0.12"/>
    <n v="2"/>
    <s v="Monday"/>
    <s v="0-5 min"/>
    <n v="1"/>
    <s v="Between 1.0-1.2"/>
  </r>
  <r>
    <s v="RF002083"/>
    <d v="2026-01-19T12:40:00"/>
    <d v="2026-01-19T00:00:00"/>
    <n v="12"/>
    <x v="2"/>
    <x v="0"/>
    <n v="6.3"/>
    <n v="155.62"/>
    <n v="153.29"/>
    <n v="1.1000000000000001"/>
    <n v="2.2000000000000002"/>
    <n v="1"/>
    <n v="99"/>
    <s v="Medium"/>
    <n v="0.85599999999999998"/>
    <x v="0"/>
    <s v=""/>
    <n v="4.55"/>
    <n v="20"/>
    <n v="-2.33"/>
    <n v="-1.2"/>
    <s v="Monday"/>
    <s v="0-5 min"/>
    <n v="1"/>
    <s v="Between 0.8-1.0"/>
  </r>
  <r>
    <s v="RF002084"/>
    <d v="2026-01-19T12:44:00"/>
    <d v="2026-01-19T00:00:00"/>
    <n v="12"/>
    <x v="0"/>
    <x v="0"/>
    <n v="4.5999999999999996"/>
    <n v="100.06"/>
    <n v="99"/>
    <n v="1"/>
    <n v="5.4"/>
    <n v="6.1"/>
    <n v="114"/>
    <s v="Medium"/>
    <n v="0.96"/>
    <x v="0"/>
    <s v=""/>
    <n v="4.6100000000000003"/>
    <n v="7"/>
    <n v="-1.06"/>
    <n v="0.7"/>
    <s v="Monday"/>
    <s v="5-10 min"/>
    <n v="1"/>
    <s v="Between 0.8-1.0"/>
  </r>
  <r>
    <s v="RF002085"/>
    <d v="2026-01-19T12:50:00"/>
    <d v="2026-01-19T00:00:00"/>
    <n v="12"/>
    <x v="1"/>
    <x v="0"/>
    <n v="9.8000000000000007"/>
    <n v="198.71"/>
    <n v="179.56"/>
    <n v="1"/>
    <n v="5.3"/>
    <n v="11.4"/>
    <n v="99"/>
    <s v="Low"/>
    <n v="1.411"/>
    <x v="0"/>
    <s v=""/>
    <n v="4.82"/>
    <n v="23"/>
    <n v="-19.149999999999999"/>
    <n v="6.1"/>
    <s v="Monday"/>
    <s v="5-10 min"/>
    <n v="1"/>
    <s v="Above 1.2"/>
  </r>
  <r>
    <s v="RF002086"/>
    <d v="2026-01-19T13:09:00"/>
    <d v="2026-01-19T00:00:00"/>
    <n v="13"/>
    <x v="2"/>
    <x v="0"/>
    <n v="12.9"/>
    <n v="292.75"/>
    <n v="294.42"/>
    <n v="1.2"/>
    <n v="5.6"/>
    <n v="9.1"/>
    <n v="107"/>
    <s v="Medium"/>
    <n v="0.96899999999999997"/>
    <x v="0"/>
    <s v=""/>
    <n v="4.5999999999999996"/>
    <n v="3"/>
    <n v="1.67"/>
    <n v="3.5"/>
    <s v="Monday"/>
    <s v="5-10 min"/>
    <n v="1"/>
    <s v="Between 0.8-1.0"/>
  </r>
  <r>
    <s v="RF002087"/>
    <d v="2026-01-19T13:32:00"/>
    <d v="2026-01-19T00:00:00"/>
    <n v="13"/>
    <x v="2"/>
    <x v="0"/>
    <n v="18.2"/>
    <n v="321.26"/>
    <n v="318.74"/>
    <n v="1"/>
    <n v="3.4"/>
    <n v="3.7"/>
    <n v="113"/>
    <s v="Low"/>
    <n v="1.7889999999999999"/>
    <x v="0"/>
    <s v=""/>
    <n v="4.6500000000000004"/>
    <n v="44"/>
    <n v="-2.52"/>
    <n v="0.3"/>
    <s v="Monday"/>
    <s v="0-5 min"/>
    <n v="1"/>
    <s v="Above 1.2"/>
  </r>
  <r>
    <s v="RF002088"/>
    <d v="2026-01-19T14:05:00"/>
    <d v="2026-01-19T00:00:00"/>
    <n v="14"/>
    <x v="0"/>
    <x v="0"/>
    <n v="7.7"/>
    <n v="171.24"/>
    <n v="160.66999999999999"/>
    <n v="1"/>
    <n v="2"/>
    <n v="1.1000000000000001"/>
    <n v="114"/>
    <s v="Medium"/>
    <n v="1.006"/>
    <x v="0"/>
    <s v=""/>
    <n v="4.6500000000000004"/>
    <n v="3"/>
    <n v="-10.57"/>
    <n v="-0.9"/>
    <s v="Monday"/>
    <s v="0-5 min"/>
    <n v="1"/>
    <s v="Between 1.0-1.2"/>
  </r>
  <r>
    <s v="RF002089"/>
    <d v="2026-01-19T14:19:00"/>
    <d v="2026-01-19T00:00:00"/>
    <n v="14"/>
    <x v="0"/>
    <x v="0"/>
    <n v="5.3"/>
    <n v="122.27"/>
    <n v="118.5"/>
    <n v="1"/>
    <n v="2.5"/>
    <n v="4.3"/>
    <n v="120"/>
    <s v="Low"/>
    <n v="1.167"/>
    <x v="0"/>
    <s v=""/>
    <n v="4.3899999999999997"/>
    <n v="1"/>
    <n v="-3.77"/>
    <n v="1.8"/>
    <s v="Monday"/>
    <s v="0-5 min"/>
    <n v="1"/>
    <s v="Between 1.0-1.2"/>
  </r>
  <r>
    <s v="RF002090"/>
    <d v="2026-01-19T14:22:00"/>
    <d v="2026-01-19T00:00:00"/>
    <n v="14"/>
    <x v="3"/>
    <x v="0"/>
    <n v="3.7"/>
    <n v="104.28"/>
    <n v="95.32"/>
    <n v="1.1000000000000001"/>
    <n v="4.7"/>
    <n v="4"/>
    <n v="65"/>
    <s v="Low"/>
    <n v="1.264"/>
    <x v="0"/>
    <s v=""/>
    <n v="4.6100000000000003"/>
    <n v="29"/>
    <n v="-8.9600000000000009"/>
    <n v="-0.7"/>
    <s v="Monday"/>
    <s v="0-5 min"/>
    <n v="1"/>
    <s v="Above 1.2"/>
  </r>
  <r>
    <s v="RF002091"/>
    <d v="2026-01-19T14:43:00"/>
    <d v="2026-01-19T00:00:00"/>
    <n v="14"/>
    <x v="3"/>
    <x v="1"/>
    <n v="8.4"/>
    <n v="164.75"/>
    <n v="171.1"/>
    <n v="1"/>
    <n v="6.5"/>
    <n v="10.8"/>
    <n v="61"/>
    <s v="Low"/>
    <n v="1.5029999999999999"/>
    <x v="0"/>
    <s v=""/>
    <n v="4.67"/>
    <n v="0"/>
    <n v="6.35"/>
    <n v="4.3"/>
    <s v="Monday"/>
    <s v="5-10 min"/>
    <n v="1"/>
    <s v="Above 1.2"/>
  </r>
  <r>
    <s v="RF002092"/>
    <d v="2026-01-19T14:44:00"/>
    <d v="2026-01-19T00:00:00"/>
    <n v="14"/>
    <x v="1"/>
    <x v="0"/>
    <n v="3"/>
    <n v="97.54"/>
    <n v="104.6"/>
    <n v="1.1000000000000001"/>
    <n v="2"/>
    <n v="10.5"/>
    <n v="100"/>
    <s v="Low"/>
    <n v="1.6379999999999999"/>
    <x v="0"/>
    <s v=""/>
    <n v="4.72"/>
    <n v="8"/>
    <n v="7.06"/>
    <n v="8.5"/>
    <s v="Monday"/>
    <s v="0-5 min"/>
    <n v="1"/>
    <s v="Above 1.2"/>
  </r>
  <r>
    <s v="RF002093"/>
    <d v="2026-01-19T14:57:00"/>
    <d v="2026-01-19T00:00:00"/>
    <n v="14"/>
    <x v="2"/>
    <x v="0"/>
    <n v="8"/>
    <n v="176.22"/>
    <n v="176.68"/>
    <n v="1"/>
    <n v="7.7"/>
    <n v="9.1"/>
    <n v="125"/>
    <s v="Medium"/>
    <n v="1.1319999999999999"/>
    <x v="0"/>
    <s v=""/>
    <n v="4.8600000000000003"/>
    <n v="3"/>
    <n v="0.46"/>
    <n v="1.4"/>
    <s v="Monday"/>
    <s v="5-10 min"/>
    <n v="1"/>
    <s v="Between 1.0-1.2"/>
  </r>
  <r>
    <s v="RF002094"/>
    <d v="2026-01-19T15:05:00"/>
    <d v="2026-01-19T00:00:00"/>
    <n v="15"/>
    <x v="2"/>
    <x v="1"/>
    <n v="3"/>
    <n v="94.04"/>
    <n v="94.11"/>
    <n v="1.1000000000000001"/>
    <n v="2"/>
    <n v="3.2"/>
    <n v="94"/>
    <s v="Low"/>
    <n v="1.5089999999999999"/>
    <x v="0"/>
    <s v=""/>
    <n v="4.54"/>
    <n v="0"/>
    <n v="7.0000000000000007E-2"/>
    <n v="1.2"/>
    <s v="Monday"/>
    <s v="0-5 min"/>
    <n v="1"/>
    <s v="Above 1.2"/>
  </r>
  <r>
    <s v="RF002095"/>
    <d v="2026-01-19T15:09:00"/>
    <d v="2026-01-19T00:00:00"/>
    <n v="15"/>
    <x v="1"/>
    <x v="0"/>
    <n v="5.5"/>
    <n v="118.47"/>
    <n v="112.85"/>
    <n v="1"/>
    <n v="8.3000000000000007"/>
    <n v="5.6"/>
    <n v="91"/>
    <s v="Medium"/>
    <n v="1.115"/>
    <x v="0"/>
    <s v=""/>
    <n v="4.91"/>
    <n v="46"/>
    <n v="-5.62"/>
    <n v="-2.7"/>
    <s v="Monday"/>
    <s v="5-10 min"/>
    <n v="1"/>
    <s v="Between 1.0-1.2"/>
  </r>
  <r>
    <s v="RF002096"/>
    <d v="2026-01-19T15:51:00"/>
    <d v="2026-01-19T00:00:00"/>
    <n v="15"/>
    <x v="0"/>
    <x v="0"/>
    <n v="2.7"/>
    <n v="82.66"/>
    <m/>
    <n v="1"/>
    <n v="2.2000000000000002"/>
    <n v="7.7"/>
    <n v="100"/>
    <s v="Low"/>
    <n v="1.032"/>
    <x v="1"/>
    <s v="Pickup too far"/>
    <n v="4.6399999999999997"/>
    <n v="35"/>
    <m/>
    <n v="5.5"/>
    <s v="Monday"/>
    <s v="0-5 min"/>
    <n v="0"/>
    <s v="Between 1.0-1.2"/>
  </r>
  <r>
    <s v="RF002097"/>
    <d v="2026-01-19T15:52:00"/>
    <d v="2026-01-19T00:00:00"/>
    <n v="15"/>
    <x v="3"/>
    <x v="0"/>
    <n v="4"/>
    <n v="117.6"/>
    <n v="112.94"/>
    <n v="1.1000000000000001"/>
    <n v="7.5"/>
    <n v="10"/>
    <n v="52"/>
    <s v="Low"/>
    <n v="1.427"/>
    <x v="0"/>
    <s v=""/>
    <n v="4.7"/>
    <n v="8"/>
    <n v="-4.66"/>
    <n v="2.5"/>
    <s v="Monday"/>
    <s v="5-10 min"/>
    <n v="1"/>
    <s v="Above 1.2"/>
  </r>
  <r>
    <s v="RF002098"/>
    <d v="2026-01-19T15:55:00"/>
    <d v="2026-01-19T00:00:00"/>
    <n v="15"/>
    <x v="3"/>
    <x v="0"/>
    <n v="7.5"/>
    <n v="152.49"/>
    <n v="148.35"/>
    <n v="1.1000000000000001"/>
    <n v="3.5"/>
    <n v="1"/>
    <n v="69"/>
    <s v="Low"/>
    <n v="1.7989999999999999"/>
    <x v="0"/>
    <s v=""/>
    <n v="4.4000000000000004"/>
    <n v="20"/>
    <n v="-4.1399999999999997"/>
    <n v="-2.5"/>
    <s v="Monday"/>
    <s v="0-5 min"/>
    <n v="1"/>
    <s v="Above 1.2"/>
  </r>
  <r>
    <s v="RF002099"/>
    <d v="2026-01-19T16:09:00"/>
    <d v="2026-01-19T00:00:00"/>
    <n v="16"/>
    <x v="0"/>
    <x v="0"/>
    <n v="10.7"/>
    <n v="269.08999999999997"/>
    <n v="249.24"/>
    <n v="1.2"/>
    <n v="8.5"/>
    <n v="10.6"/>
    <n v="133"/>
    <s v="Medium"/>
    <n v="0.93300000000000005"/>
    <x v="0"/>
    <s v=""/>
    <n v="4.51"/>
    <n v="7"/>
    <n v="-19.850000000000001"/>
    <n v="2.1"/>
    <s v="Monday"/>
    <s v="5-10 min"/>
    <n v="1"/>
    <s v="Between 0.8-1.0"/>
  </r>
  <r>
    <s v="RF002100"/>
    <d v="2026-01-19T16:10:00"/>
    <d v="2026-01-19T00:00:00"/>
    <n v="16"/>
    <x v="0"/>
    <x v="0"/>
    <n v="4.5"/>
    <n v="163.74"/>
    <n v="163.76"/>
    <n v="1.4"/>
    <n v="2.5"/>
    <n v="3.6"/>
    <n v="106"/>
    <s v="High"/>
    <n v="0.64900000000000002"/>
    <x v="0"/>
    <s v=""/>
    <n v="4.9000000000000004"/>
    <n v="23"/>
    <n v="0.02"/>
    <n v="1.1000000000000001"/>
    <s v="Monday"/>
    <s v="0-5 min"/>
    <n v="1"/>
    <s v="Below 0.8"/>
  </r>
  <r>
    <s v="RF002101"/>
    <d v="2026-01-19T16:29:00"/>
    <d v="2026-01-19T00:00:00"/>
    <n v="16"/>
    <x v="3"/>
    <x v="0"/>
    <n v="0.7"/>
    <n v="48.04"/>
    <n v="46.35"/>
    <n v="1"/>
    <n v="6"/>
    <n v="7.3"/>
    <n v="71"/>
    <s v="Low"/>
    <n v="2.2000000000000002"/>
    <x v="0"/>
    <s v=""/>
    <n v="4.53"/>
    <n v="5"/>
    <n v="-1.69"/>
    <n v="1.3"/>
    <s v="Monday"/>
    <s v="5-10 min"/>
    <n v="1"/>
    <s v="Above 1.2"/>
  </r>
  <r>
    <s v="RF002102"/>
    <d v="2026-01-19T16:40:00"/>
    <d v="2026-01-19T00:00:00"/>
    <n v="16"/>
    <x v="0"/>
    <x v="0"/>
    <n v="1.1000000000000001"/>
    <n v="66.64"/>
    <n v="61.54"/>
    <n v="1.1000000000000001"/>
    <n v="8.5"/>
    <n v="8.3000000000000007"/>
    <n v="102"/>
    <s v="Medium"/>
    <n v="0.755"/>
    <x v="0"/>
    <s v=""/>
    <n v="4.51"/>
    <n v="36"/>
    <n v="-5.0999999999999996"/>
    <n v="-0.2"/>
    <s v="Monday"/>
    <s v="5-10 min"/>
    <n v="1"/>
    <s v="Below 0.8"/>
  </r>
  <r>
    <s v="RF002103"/>
    <d v="2026-01-19T17:01:00"/>
    <d v="2026-01-19T00:00:00"/>
    <n v="17"/>
    <x v="1"/>
    <x v="0"/>
    <n v="1.1000000000000001"/>
    <n v="69.44"/>
    <n v="65.95"/>
    <n v="1.2"/>
    <n v="8.3000000000000007"/>
    <n v="9.6999999999999993"/>
    <n v="76"/>
    <s v="High"/>
    <n v="0.64400000000000002"/>
    <x v="0"/>
    <s v=""/>
    <n v="4.7300000000000004"/>
    <n v="5"/>
    <n v="-3.49"/>
    <n v="1.4"/>
    <s v="Monday"/>
    <s v="5-10 min"/>
    <n v="1"/>
    <s v="Below 0.8"/>
  </r>
  <r>
    <s v="RF002104"/>
    <d v="2026-01-19T17:16:00"/>
    <d v="2026-01-19T00:00:00"/>
    <n v="17"/>
    <x v="0"/>
    <x v="0"/>
    <n v="13.5"/>
    <n v="274.77"/>
    <m/>
    <n v="1"/>
    <n v="7.1"/>
    <n v="4.8"/>
    <n v="121"/>
    <s v="Medium"/>
    <n v="0.91600000000000004"/>
    <x v="2"/>
    <s v="ETA too high"/>
    <n v="4.8499999999999996"/>
    <n v="5"/>
    <m/>
    <n v="-2.2999999999999998"/>
    <s v="Monday"/>
    <s v="5-10 min"/>
    <n v="0"/>
    <s v="Between 0.8-1.0"/>
  </r>
  <r>
    <s v="RF002105"/>
    <d v="2026-01-19T17:51:00"/>
    <d v="2026-01-19T00:00:00"/>
    <n v="17"/>
    <x v="0"/>
    <x v="1"/>
    <n v="25.1"/>
    <n v="503.48"/>
    <n v="518.41999999999996"/>
    <n v="1.2"/>
    <n v="9.1999999999999993"/>
    <n v="10.5"/>
    <n v="91"/>
    <s v="Medium"/>
    <n v="0.69399999999999995"/>
    <x v="0"/>
    <s v=""/>
    <n v="4.6900000000000004"/>
    <n v="0"/>
    <n v="14.94"/>
    <n v="1.3"/>
    <s v="Monday"/>
    <s v="5-10 min"/>
    <n v="1"/>
    <s v="Below 0.8"/>
  </r>
  <r>
    <s v="RF002106"/>
    <d v="2026-01-19T17:53:00"/>
    <d v="2026-01-19T00:00:00"/>
    <n v="17"/>
    <x v="0"/>
    <x v="0"/>
    <n v="5.2"/>
    <n v="150.77000000000001"/>
    <n v="154.94999999999999"/>
    <n v="1.2"/>
    <n v="7.2"/>
    <n v="10.7"/>
    <n v="113"/>
    <s v="High"/>
    <n v="0.77900000000000003"/>
    <x v="0"/>
    <s v=""/>
    <n v="4.33"/>
    <n v="9"/>
    <n v="4.18"/>
    <n v="3.5"/>
    <s v="Monday"/>
    <s v="5-10 min"/>
    <n v="1"/>
    <s v="Below 0.8"/>
  </r>
  <r>
    <s v="RF002107"/>
    <d v="2026-01-19T18:05:00"/>
    <d v="2026-01-19T00:00:00"/>
    <n v="18"/>
    <x v="1"/>
    <x v="0"/>
    <n v="1.2"/>
    <n v="74.260000000000005"/>
    <m/>
    <n v="1.3"/>
    <n v="6.7"/>
    <n v="7.1"/>
    <n v="71"/>
    <s v="Medium"/>
    <n v="0.66200000000000003"/>
    <x v="2"/>
    <s v="ETA too high"/>
    <n v="4.4400000000000004"/>
    <n v="5"/>
    <m/>
    <n v="0.4"/>
    <s v="Monday"/>
    <s v="5-10 min"/>
    <n v="0"/>
    <s v="Below 0.8"/>
  </r>
  <r>
    <s v="RF002108"/>
    <d v="2026-01-19T18:18:00"/>
    <d v="2026-01-19T00:00:00"/>
    <n v="18"/>
    <x v="1"/>
    <x v="1"/>
    <n v="2.5"/>
    <n v="98.84"/>
    <n v="99.5"/>
    <n v="1.3"/>
    <n v="5"/>
    <n v="3.9"/>
    <n v="68"/>
    <s v="Medium"/>
    <n v="0.64600000000000002"/>
    <x v="0"/>
    <s v=""/>
    <n v="4.99"/>
    <n v="0"/>
    <n v="0.66"/>
    <n v="-1.1000000000000001"/>
    <s v="Monday"/>
    <s v="0-5 min"/>
    <n v="1"/>
    <s v="Below 0.8"/>
  </r>
  <r>
    <s v="RF002109"/>
    <d v="2026-01-19T18:40:00"/>
    <d v="2026-01-19T00:00:00"/>
    <n v="18"/>
    <x v="3"/>
    <x v="0"/>
    <n v="2.2000000000000002"/>
    <n v="67.48"/>
    <m/>
    <n v="1"/>
    <n v="7.4"/>
    <n v="12.6"/>
    <n v="49"/>
    <s v="Low"/>
    <n v="1"/>
    <x v="1"/>
    <s v="Pickup too far"/>
    <n v="4.8499999999999996"/>
    <n v="5"/>
    <m/>
    <n v="5.2"/>
    <s v="Monday"/>
    <s v="5-10 min"/>
    <n v="0"/>
    <s v="Between 1.0-1.2"/>
  </r>
  <r>
    <s v="RF002110"/>
    <d v="2026-01-19T18:46:00"/>
    <d v="2026-01-19T00:00:00"/>
    <n v="18"/>
    <x v="0"/>
    <x v="0"/>
    <n v="13"/>
    <n v="338.66"/>
    <n v="348.59"/>
    <n v="1.4"/>
    <n v="10.7"/>
    <n v="15.1"/>
    <n v="72"/>
    <s v="Medium"/>
    <n v="0.52100000000000002"/>
    <x v="0"/>
    <s v=""/>
    <n v="4.4000000000000004"/>
    <n v="16"/>
    <n v="9.93"/>
    <n v="4.4000000000000004"/>
    <s v="Monday"/>
    <s v="10-15 min"/>
    <n v="1"/>
    <s v="Below 0.8"/>
  </r>
  <r>
    <s v="RF002111"/>
    <d v="2026-01-19T18:51:00"/>
    <d v="2026-01-19T00:00:00"/>
    <n v="18"/>
    <x v="4"/>
    <x v="0"/>
    <n v="4.0999999999999996"/>
    <n v="96.06"/>
    <n v="95.52"/>
    <n v="1.1000000000000001"/>
    <n v="7"/>
    <n v="4.8"/>
    <n v="53"/>
    <s v="Medium"/>
    <n v="0.99099999999999999"/>
    <x v="0"/>
    <s v=""/>
    <n v="4.66"/>
    <n v="34"/>
    <n v="-0.54"/>
    <n v="-2.2000000000000002"/>
    <s v="Monday"/>
    <s v="5-10 min"/>
    <n v="1"/>
    <s v="Between 0.8-1.0"/>
  </r>
  <r>
    <s v="RF002112"/>
    <d v="2026-01-19T19:05:00"/>
    <d v="2026-01-19T00:00:00"/>
    <n v="19"/>
    <x v="1"/>
    <x v="0"/>
    <n v="35"/>
    <n v="638.26"/>
    <n v="640.04999999999995"/>
    <n v="1"/>
    <n v="7.8"/>
    <n v="7.4"/>
    <n v="76"/>
    <s v="Medium"/>
    <n v="0.86799999999999999"/>
    <x v="0"/>
    <s v=""/>
    <n v="5"/>
    <n v="8"/>
    <n v="1.79"/>
    <n v="-0.4"/>
    <s v="Monday"/>
    <s v="5-10 min"/>
    <n v="1"/>
    <s v="Between 0.8-1.0"/>
  </r>
  <r>
    <s v="RF002113"/>
    <d v="2026-01-19T19:21:00"/>
    <d v="2026-01-19T00:00:00"/>
    <n v="19"/>
    <x v="1"/>
    <x v="1"/>
    <n v="2.2000000000000002"/>
    <n v="71.150000000000006"/>
    <n v="71.7"/>
    <n v="1"/>
    <n v="6.1"/>
    <n v="7.1"/>
    <n v="73"/>
    <s v="Low"/>
    <n v="0.99299999999999999"/>
    <x v="0"/>
    <s v=""/>
    <n v="4.72"/>
    <n v="0"/>
    <n v="0.55000000000000004"/>
    <n v="1"/>
    <s v="Monday"/>
    <s v="5-10 min"/>
    <n v="1"/>
    <s v="Between 0.8-1.0"/>
  </r>
  <r>
    <s v="RF002114"/>
    <d v="2026-01-19T19:33:00"/>
    <d v="2026-01-19T00:00:00"/>
    <n v="19"/>
    <x v="1"/>
    <x v="0"/>
    <n v="2.4"/>
    <n v="85.22"/>
    <m/>
    <n v="1.1000000000000001"/>
    <n v="5.3"/>
    <n v="7.1"/>
    <n v="68"/>
    <s v="Low"/>
    <n v="0.85899999999999999"/>
    <x v="2"/>
    <s v="ETA too high"/>
    <n v="4.57"/>
    <n v="23"/>
    <m/>
    <n v="1.8"/>
    <s v="Monday"/>
    <s v="5-10 min"/>
    <n v="0"/>
    <s v="Between 0.8-1.0"/>
  </r>
  <r>
    <s v="RF002115"/>
    <d v="2026-01-19T20:02:00"/>
    <d v="2026-01-19T00:00:00"/>
    <n v="20"/>
    <x v="2"/>
    <x v="0"/>
    <n v="4.0999999999999996"/>
    <n v="132.26"/>
    <m/>
    <n v="1.2"/>
    <n v="8.3000000000000007"/>
    <n v="11.1"/>
    <n v="97"/>
    <s v="Medium"/>
    <n v="0.88"/>
    <x v="2"/>
    <s v="Fare too high"/>
    <n v="4.43"/>
    <n v="63"/>
    <m/>
    <n v="2.8"/>
    <s v="Monday"/>
    <s v="5-10 min"/>
    <n v="0"/>
    <s v="Between 0.8-1.0"/>
  </r>
  <r>
    <s v="RF002116"/>
    <d v="2026-01-19T20:21:00"/>
    <d v="2026-01-19T00:00:00"/>
    <n v="20"/>
    <x v="4"/>
    <x v="0"/>
    <n v="3.7"/>
    <n v="89.99"/>
    <n v="90.45"/>
    <n v="1"/>
    <n v="4.2"/>
    <n v="4.2"/>
    <n v="54"/>
    <s v="Medium"/>
    <n v="1.038"/>
    <x v="0"/>
    <s v=""/>
    <n v="4.63"/>
    <n v="7"/>
    <n v="0.46"/>
    <n v="0"/>
    <s v="Monday"/>
    <s v="0-5 min"/>
    <n v="1"/>
    <s v="Between 1.0-1.2"/>
  </r>
  <r>
    <s v="RF002117"/>
    <d v="2026-01-19T20:22:00"/>
    <d v="2026-01-19T00:00:00"/>
    <n v="20"/>
    <x v="3"/>
    <x v="0"/>
    <n v="11.7"/>
    <n v="188.43"/>
    <n v="201.55"/>
    <n v="1"/>
    <n v="5.5"/>
    <n v="3.6"/>
    <n v="54"/>
    <s v="Low"/>
    <n v="1.405"/>
    <x v="0"/>
    <s v=""/>
    <n v="4.88"/>
    <n v="1"/>
    <n v="13.12"/>
    <n v="-1.9"/>
    <s v="Monday"/>
    <s v="5-10 min"/>
    <n v="1"/>
    <s v="Above 1.2"/>
  </r>
  <r>
    <s v="RF002118"/>
    <d v="2026-01-19T21:04:00"/>
    <d v="2026-01-19T00:00:00"/>
    <n v="21"/>
    <x v="2"/>
    <x v="1"/>
    <n v="5.9"/>
    <n v="136.19999999999999"/>
    <n v="136.94999999999999"/>
    <n v="1.1000000000000001"/>
    <n v="7.2"/>
    <n v="9"/>
    <n v="111"/>
    <s v="Medium"/>
    <n v="0.85499999999999998"/>
    <x v="0"/>
    <s v=""/>
    <n v="5"/>
    <n v="0"/>
    <n v="0.75"/>
    <n v="1.8"/>
    <s v="Monday"/>
    <s v="5-10 min"/>
    <n v="1"/>
    <s v="Between 0.8-1.0"/>
  </r>
  <r>
    <s v="RF002119"/>
    <d v="2026-01-19T21:31:00"/>
    <d v="2026-01-19T00:00:00"/>
    <n v="21"/>
    <x v="0"/>
    <x v="0"/>
    <n v="8.8000000000000007"/>
    <n v="214.65"/>
    <n v="214.02"/>
    <n v="1.1000000000000001"/>
    <n v="9.5"/>
    <n v="8.4"/>
    <n v="114"/>
    <s v="High"/>
    <n v="0.76500000000000001"/>
    <x v="0"/>
    <s v=""/>
    <n v="4.9800000000000004"/>
    <n v="4"/>
    <n v="-0.63"/>
    <n v="-1.1000000000000001"/>
    <s v="Monday"/>
    <s v="5-10 min"/>
    <n v="1"/>
    <s v="Below 0.8"/>
  </r>
  <r>
    <s v="RF002120"/>
    <d v="2026-01-19T21:33:00"/>
    <d v="2026-01-19T00:00:00"/>
    <n v="21"/>
    <x v="1"/>
    <x v="0"/>
    <n v="7"/>
    <n v="161.02000000000001"/>
    <n v="171.58"/>
    <n v="1"/>
    <n v="2"/>
    <n v="4.5999999999999996"/>
    <n v="84"/>
    <s v="Medium"/>
    <n v="0.98799999999999999"/>
    <x v="0"/>
    <s v=""/>
    <n v="4.8099999999999996"/>
    <n v="3"/>
    <n v="10.56"/>
    <n v="2.6"/>
    <s v="Monday"/>
    <s v="0-5 min"/>
    <n v="1"/>
    <s v="Between 0.8-1.0"/>
  </r>
  <r>
    <s v="RF002121"/>
    <d v="2026-01-19T21:33:00"/>
    <d v="2026-01-19T00:00:00"/>
    <n v="21"/>
    <x v="3"/>
    <x v="0"/>
    <n v="7"/>
    <n v="149.38"/>
    <m/>
    <n v="1"/>
    <n v="6.6"/>
    <n v="9.1"/>
    <n v="65"/>
    <s v="Low"/>
    <n v="2.2000000000000002"/>
    <x v="2"/>
    <s v="ETA too high"/>
    <n v="4.7"/>
    <n v="1"/>
    <m/>
    <n v="2.5"/>
    <s v="Monday"/>
    <s v="5-10 min"/>
    <n v="0"/>
    <s v="Above 1.2"/>
  </r>
  <r>
    <s v="RF002122"/>
    <d v="2026-01-19T21:35:00"/>
    <d v="2026-01-19T00:00:00"/>
    <n v="21"/>
    <x v="0"/>
    <x v="0"/>
    <n v="4.9000000000000004"/>
    <n v="119.91"/>
    <n v="124.57"/>
    <n v="1"/>
    <n v="4"/>
    <n v="10.3"/>
    <n v="105"/>
    <s v="Medium"/>
    <n v="0.96499999999999997"/>
    <x v="0"/>
    <s v=""/>
    <n v="4.5"/>
    <n v="21"/>
    <n v="4.66"/>
    <n v="6.3"/>
    <s v="Monday"/>
    <s v="0-5 min"/>
    <n v="1"/>
    <s v="Between 0.8-1.0"/>
  </r>
  <r>
    <s v="RF002123"/>
    <d v="2026-01-19T21:47:00"/>
    <d v="2026-01-19T00:00:00"/>
    <n v="21"/>
    <x v="4"/>
    <x v="0"/>
    <n v="12.3"/>
    <n v="219.47"/>
    <n v="230.28"/>
    <n v="1"/>
    <n v="5.9"/>
    <n v="10.8"/>
    <n v="46"/>
    <s v="Low"/>
    <n v="1.4450000000000001"/>
    <x v="0"/>
    <s v=""/>
    <n v="4.67"/>
    <n v="1"/>
    <n v="10.81"/>
    <n v="4.9000000000000004"/>
    <s v="Monday"/>
    <s v="5-10 min"/>
    <n v="1"/>
    <s v="Above 1.2"/>
  </r>
  <r>
    <s v="RF002124"/>
    <d v="2026-01-19T22:00:00"/>
    <d v="2026-01-19T00:00:00"/>
    <n v="22"/>
    <x v="2"/>
    <x v="0"/>
    <n v="10.6"/>
    <n v="218.09"/>
    <n v="214.76"/>
    <n v="1.1000000000000001"/>
    <n v="2"/>
    <n v="5.0999999999999996"/>
    <n v="107"/>
    <s v="Medium"/>
    <n v="0.86399999999999999"/>
    <x v="0"/>
    <s v=""/>
    <n v="4.3600000000000003"/>
    <n v="19"/>
    <n v="-3.33"/>
    <n v="3.1"/>
    <s v="Monday"/>
    <s v="0-5 min"/>
    <n v="1"/>
    <s v="Between 0.8-1.0"/>
  </r>
  <r>
    <s v="RF002125"/>
    <d v="2026-01-19T22:20:00"/>
    <d v="2026-01-19T00:00:00"/>
    <n v="22"/>
    <x v="0"/>
    <x v="0"/>
    <n v="2.9"/>
    <n v="86.27"/>
    <m/>
    <n v="1"/>
    <n v="2.9"/>
    <n v="2.7"/>
    <n v="118"/>
    <s v="Medium"/>
    <n v="1.093"/>
    <x v="1"/>
    <s v="Driver unavailable"/>
    <n v="4.8899999999999997"/>
    <n v="66"/>
    <m/>
    <n v="-0.2"/>
    <s v="Monday"/>
    <s v="0-5 min"/>
    <n v="0"/>
    <s v="Between 1.0-1.2"/>
  </r>
  <r>
    <s v="RF002126"/>
    <d v="2026-01-19T22:20:00"/>
    <d v="2026-01-19T00:00:00"/>
    <n v="22"/>
    <x v="4"/>
    <x v="0"/>
    <n v="4.2"/>
    <n v="96.83"/>
    <n v="96.5"/>
    <n v="1"/>
    <n v="6.9"/>
    <n v="5.3"/>
    <n v="55"/>
    <s v="Low"/>
    <n v="1.988"/>
    <x v="0"/>
    <s v=""/>
    <n v="4.76"/>
    <n v="3"/>
    <n v="-0.33"/>
    <n v="-1.6"/>
    <s v="Monday"/>
    <s v="5-10 min"/>
    <n v="1"/>
    <s v="Above 1.2"/>
  </r>
  <r>
    <s v="RF002127"/>
    <d v="2026-01-19T22:42:00"/>
    <d v="2026-01-19T00:00:00"/>
    <n v="22"/>
    <x v="3"/>
    <x v="0"/>
    <n v="2.7"/>
    <n v="91.06"/>
    <n v="87.43"/>
    <n v="1.1000000000000001"/>
    <n v="6.9"/>
    <n v="11"/>
    <n v="71"/>
    <s v="Low"/>
    <n v="1.6879999999999999"/>
    <x v="0"/>
    <s v=""/>
    <n v="4.7"/>
    <n v="11"/>
    <n v="-3.63"/>
    <n v="4.0999999999999996"/>
    <s v="Monday"/>
    <s v="5-10 min"/>
    <n v="1"/>
    <s v="Above 1.2"/>
  </r>
  <r>
    <s v="RF002128"/>
    <d v="2026-01-19T22:55:00"/>
    <d v="2026-01-19T00:00:00"/>
    <n v="22"/>
    <x v="3"/>
    <x v="0"/>
    <n v="6.1"/>
    <n v="156.15"/>
    <n v="150.15"/>
    <n v="1.1000000000000001"/>
    <n v="4.0999999999999996"/>
    <n v="6.2"/>
    <n v="67"/>
    <s v="Low"/>
    <n v="2.2000000000000002"/>
    <x v="0"/>
    <s v=""/>
    <n v="4.4400000000000004"/>
    <n v="5"/>
    <n v="-6"/>
    <n v="2.1"/>
    <s v="Monday"/>
    <s v="0-5 min"/>
    <n v="1"/>
    <s v="Above 1.2"/>
  </r>
  <r>
    <s v="RF002129"/>
    <d v="2026-01-19T22:58:00"/>
    <d v="2026-01-19T00:00:00"/>
    <n v="22"/>
    <x v="2"/>
    <x v="0"/>
    <n v="7.6"/>
    <n v="183.46"/>
    <n v="187.57"/>
    <n v="1.1000000000000001"/>
    <n v="8"/>
    <n v="6.5"/>
    <n v="107"/>
    <s v="Medium"/>
    <n v="1.091"/>
    <x v="0"/>
    <s v=""/>
    <n v="4.78"/>
    <n v="17"/>
    <n v="4.1100000000000003"/>
    <n v="-1.5"/>
    <s v="Monday"/>
    <s v="5-10 min"/>
    <n v="1"/>
    <s v="Between 1.0-1.2"/>
  </r>
  <r>
    <s v="RF002130"/>
    <d v="2026-01-19T23:26:00"/>
    <d v="2026-01-19T00:00:00"/>
    <n v="23"/>
    <x v="3"/>
    <x v="1"/>
    <n v="3.7"/>
    <n v="89.48"/>
    <m/>
    <n v="1"/>
    <n v="4.3"/>
    <n v="5.7"/>
    <n v="66"/>
    <s v="Low"/>
    <n v="2.1"/>
    <x v="2"/>
    <s v="Pickup issue"/>
    <n v="4.67"/>
    <n v="0"/>
    <m/>
    <n v="1.4"/>
    <s v="Monday"/>
    <s v="0-5 min"/>
    <n v="0"/>
    <s v="Above 1.2"/>
  </r>
  <r>
    <s v="RF002131"/>
    <d v="2026-01-19T23:34:00"/>
    <d v="2026-01-19T00:00:00"/>
    <n v="23"/>
    <x v="3"/>
    <x v="0"/>
    <n v="4.2"/>
    <n v="94.72"/>
    <n v="96.52"/>
    <n v="1"/>
    <n v="5"/>
    <n v="5.4"/>
    <n v="67"/>
    <s v="Medium"/>
    <n v="1.0860000000000001"/>
    <x v="0"/>
    <s v=""/>
    <n v="4.8099999999999996"/>
    <n v="6"/>
    <n v="1.8"/>
    <n v="0.4"/>
    <s v="Monday"/>
    <s v="0-5 min"/>
    <n v="1"/>
    <s v="Between 1.0-1.2"/>
  </r>
  <r>
    <s v="RF002132"/>
    <d v="2026-01-19T23:37:00"/>
    <d v="2026-01-19T00:00:00"/>
    <n v="23"/>
    <x v="1"/>
    <x v="1"/>
    <n v="2.9"/>
    <n v="90.4"/>
    <m/>
    <n v="1"/>
    <n v="2.5"/>
    <n v="2.5"/>
    <n v="99"/>
    <s v="Low"/>
    <n v="1.6459999999999999"/>
    <x v="1"/>
    <s v="Driver unavailable"/>
    <n v="4.71"/>
    <n v="0"/>
    <m/>
    <n v="0"/>
    <s v="Monday"/>
    <s v="0-5 min"/>
    <n v="0"/>
    <s v="Above 1.2"/>
  </r>
  <r>
    <s v="RF002133"/>
    <d v="2026-01-20T00:04:00"/>
    <d v="2026-01-20T00:00:00"/>
    <n v="0"/>
    <x v="0"/>
    <x v="0"/>
    <n v="2.4"/>
    <n v="88.66"/>
    <n v="85.41"/>
    <n v="1.2"/>
    <n v="4.0999999999999996"/>
    <n v="5.5"/>
    <n v="127"/>
    <s v="Medium"/>
    <n v="0.91400000000000003"/>
    <x v="0"/>
    <s v=""/>
    <n v="4.92"/>
    <n v="7"/>
    <n v="-3.25"/>
    <n v="1.4"/>
    <s v="Tuesday"/>
    <s v="0-5 min"/>
    <n v="1"/>
    <s v="Between 0.8-1.0"/>
  </r>
  <r>
    <s v="RF002134"/>
    <d v="2026-01-20T00:10:00"/>
    <d v="2026-01-20T00:00:00"/>
    <n v="0"/>
    <x v="3"/>
    <x v="1"/>
    <n v="4.0999999999999996"/>
    <n v="96.9"/>
    <n v="103.8"/>
    <n v="1"/>
    <n v="5.0999999999999996"/>
    <n v="4.0999999999999996"/>
    <n v="67"/>
    <s v="Low"/>
    <n v="2.2000000000000002"/>
    <x v="0"/>
    <s v=""/>
    <n v="4.2699999999999996"/>
    <n v="0"/>
    <n v="6.9"/>
    <n v="-1"/>
    <s v="Tuesday"/>
    <s v="5-10 min"/>
    <n v="1"/>
    <s v="Above 1.2"/>
  </r>
  <r>
    <s v="RF002135"/>
    <d v="2026-01-20T00:14:00"/>
    <d v="2026-01-20T00:00:00"/>
    <n v="0"/>
    <x v="3"/>
    <x v="1"/>
    <n v="5"/>
    <n v="101.76"/>
    <n v="98.73"/>
    <n v="1"/>
    <n v="2"/>
    <n v="1"/>
    <n v="60"/>
    <s v="Low"/>
    <n v="1.52"/>
    <x v="0"/>
    <s v=""/>
    <n v="4.7699999999999996"/>
    <n v="0"/>
    <n v="-3.03"/>
    <n v="-1"/>
    <s v="Tuesday"/>
    <s v="0-5 min"/>
    <n v="1"/>
    <s v="Above 1.2"/>
  </r>
  <r>
    <s v="RF002136"/>
    <d v="2026-01-20T00:14:00"/>
    <d v="2026-01-20T00:00:00"/>
    <n v="0"/>
    <x v="1"/>
    <x v="0"/>
    <n v="2.9"/>
    <n v="79.290000000000006"/>
    <m/>
    <n v="1"/>
    <n v="4.4000000000000004"/>
    <n v="10.9"/>
    <n v="91"/>
    <s v="Low"/>
    <n v="1.206"/>
    <x v="2"/>
    <s v="ETA too high"/>
    <n v="4.8899999999999997"/>
    <n v="2"/>
    <m/>
    <n v="6.5"/>
    <s v="Tuesday"/>
    <s v="0-5 min"/>
    <n v="0"/>
    <s v="Above 1.2"/>
  </r>
  <r>
    <s v="RF002137"/>
    <d v="2026-01-20T00:29:00"/>
    <d v="2026-01-20T00:00:00"/>
    <n v="0"/>
    <x v="0"/>
    <x v="0"/>
    <n v="2.2999999999999998"/>
    <n v="83.23"/>
    <n v="81.05"/>
    <n v="1.1000000000000001"/>
    <n v="5.0999999999999996"/>
    <n v="5.4"/>
    <n v="130"/>
    <s v="Medium"/>
    <n v="1.181"/>
    <x v="0"/>
    <s v=""/>
    <n v="4.76"/>
    <n v="8"/>
    <n v="-2.1800000000000002"/>
    <n v="0.3"/>
    <s v="Tuesday"/>
    <s v="5-10 min"/>
    <n v="1"/>
    <s v="Between 1.0-1.2"/>
  </r>
  <r>
    <s v="RF002138"/>
    <d v="2026-01-20T00:50:00"/>
    <d v="2026-01-20T00:00:00"/>
    <n v="0"/>
    <x v="0"/>
    <x v="1"/>
    <n v="21.1"/>
    <n v="343.43"/>
    <n v="337.25"/>
    <n v="1.1000000000000001"/>
    <n v="4.2"/>
    <n v="6.9"/>
    <n v="129"/>
    <s v="Medium"/>
    <n v="1.1819999999999999"/>
    <x v="0"/>
    <s v=""/>
    <n v="4.71"/>
    <n v="0"/>
    <n v="-6.18"/>
    <n v="2.7"/>
    <s v="Tuesday"/>
    <s v="0-5 min"/>
    <n v="1"/>
    <s v="Between 1.0-1.2"/>
  </r>
  <r>
    <s v="RF002139"/>
    <d v="2026-01-20T01:03:00"/>
    <d v="2026-01-20T00:00:00"/>
    <n v="1"/>
    <x v="2"/>
    <x v="0"/>
    <n v="3.9"/>
    <n v="98.94"/>
    <n v="96.99"/>
    <n v="1"/>
    <n v="7.3"/>
    <n v="3.5"/>
    <n v="102"/>
    <s v="Medium"/>
    <n v="0.98799999999999999"/>
    <x v="0"/>
    <s v=""/>
    <n v="4.99"/>
    <n v="8"/>
    <n v="-1.95"/>
    <n v="-3.8"/>
    <s v="Tuesday"/>
    <s v="5-10 min"/>
    <n v="1"/>
    <s v="Between 0.8-1.0"/>
  </r>
  <r>
    <s v="RF002140"/>
    <d v="2026-01-20T01:21:00"/>
    <d v="2026-01-20T00:00:00"/>
    <n v="1"/>
    <x v="0"/>
    <x v="1"/>
    <n v="6.5"/>
    <n v="137.24"/>
    <n v="137.21"/>
    <n v="1"/>
    <n v="3.2"/>
    <n v="1"/>
    <n v="122"/>
    <s v="Medium"/>
    <n v="1.0649999999999999"/>
    <x v="0"/>
    <s v=""/>
    <n v="4.4800000000000004"/>
    <n v="0"/>
    <n v="-0.03"/>
    <n v="-2.2000000000000002"/>
    <s v="Tuesday"/>
    <s v="0-5 min"/>
    <n v="1"/>
    <s v="Between 1.0-1.2"/>
  </r>
  <r>
    <s v="RF002141"/>
    <d v="2026-01-20T01:23:00"/>
    <d v="2026-01-20T00:00:00"/>
    <n v="1"/>
    <x v="3"/>
    <x v="0"/>
    <n v="8.5"/>
    <n v="178.82"/>
    <n v="181.66"/>
    <n v="1.1000000000000001"/>
    <n v="3.7"/>
    <n v="1.8"/>
    <n v="63"/>
    <s v="Low"/>
    <n v="1.7649999999999999"/>
    <x v="0"/>
    <s v=""/>
    <n v="4.47"/>
    <n v="15"/>
    <n v="2.84"/>
    <n v="-1.9"/>
    <s v="Tuesday"/>
    <s v="0-5 min"/>
    <n v="1"/>
    <s v="Above 1.2"/>
  </r>
  <r>
    <s v="RF002142"/>
    <d v="2026-01-20T01:25:00"/>
    <d v="2026-01-20T00:00:00"/>
    <n v="1"/>
    <x v="2"/>
    <x v="1"/>
    <n v="7"/>
    <n v="153.19"/>
    <n v="157.16999999999999"/>
    <n v="1"/>
    <n v="3.3"/>
    <n v="1.4"/>
    <n v="131"/>
    <s v="Low"/>
    <n v="1.6240000000000001"/>
    <x v="0"/>
    <s v=""/>
    <n v="4.72"/>
    <n v="0"/>
    <n v="3.98"/>
    <n v="-1.9"/>
    <s v="Tuesday"/>
    <s v="0-5 min"/>
    <n v="1"/>
    <s v="Above 1.2"/>
  </r>
  <r>
    <s v="RF002143"/>
    <d v="2026-01-20T01:32:00"/>
    <d v="2026-01-20T00:00:00"/>
    <n v="1"/>
    <x v="2"/>
    <x v="0"/>
    <n v="9.1"/>
    <n v="170.74"/>
    <n v="161.62"/>
    <n v="1"/>
    <n v="3.6"/>
    <n v="1.4"/>
    <n v="120"/>
    <s v="Low"/>
    <n v="1.3620000000000001"/>
    <x v="0"/>
    <s v=""/>
    <n v="4.88"/>
    <n v="13"/>
    <n v="-9.1199999999999992"/>
    <n v="-2.2000000000000002"/>
    <s v="Tuesday"/>
    <s v="0-5 min"/>
    <n v="1"/>
    <s v="Above 1.2"/>
  </r>
  <r>
    <s v="RF002144"/>
    <d v="2026-01-20T01:36:00"/>
    <d v="2026-01-20T00:00:00"/>
    <n v="1"/>
    <x v="0"/>
    <x v="1"/>
    <n v="6.2"/>
    <n v="121.62"/>
    <n v="115.22"/>
    <n v="1"/>
    <n v="3.8"/>
    <n v="1.8"/>
    <n v="133"/>
    <s v="Medium"/>
    <n v="1.2669999999999999"/>
    <x v="0"/>
    <s v=""/>
    <n v="4.78"/>
    <n v="0"/>
    <n v="-6.4"/>
    <n v="-2"/>
    <s v="Tuesday"/>
    <s v="0-5 min"/>
    <n v="1"/>
    <s v="Above 1.2"/>
  </r>
  <r>
    <s v="RF002145"/>
    <d v="2026-01-20T01:49:00"/>
    <d v="2026-01-20T00:00:00"/>
    <n v="1"/>
    <x v="2"/>
    <x v="0"/>
    <n v="1.4"/>
    <n v="61.28"/>
    <n v="60.18"/>
    <n v="1"/>
    <n v="3"/>
    <n v="6.2"/>
    <n v="116"/>
    <s v="Low"/>
    <n v="1.323"/>
    <x v="0"/>
    <s v=""/>
    <n v="4.97"/>
    <n v="8"/>
    <n v="-1.1000000000000001"/>
    <n v="3.2"/>
    <s v="Tuesday"/>
    <s v="0-5 min"/>
    <n v="1"/>
    <s v="Above 1.2"/>
  </r>
  <r>
    <s v="RF002146"/>
    <d v="2026-01-20T01:52:00"/>
    <d v="2026-01-20T00:00:00"/>
    <n v="1"/>
    <x v="2"/>
    <x v="0"/>
    <n v="6.4"/>
    <n v="141.31"/>
    <n v="140.75"/>
    <n v="1"/>
    <n v="6.5"/>
    <n v="5.0999999999999996"/>
    <n v="111"/>
    <s v="Low"/>
    <n v="1.2110000000000001"/>
    <x v="0"/>
    <s v=""/>
    <n v="5"/>
    <n v="9"/>
    <n v="-0.56000000000000005"/>
    <n v="-1.4"/>
    <s v="Tuesday"/>
    <s v="5-10 min"/>
    <n v="1"/>
    <s v="Above 1.2"/>
  </r>
  <r>
    <s v="RF002147"/>
    <d v="2026-01-20T01:53:00"/>
    <d v="2026-01-20T00:00:00"/>
    <n v="1"/>
    <x v="3"/>
    <x v="0"/>
    <n v="4.4000000000000004"/>
    <n v="114.73"/>
    <n v="111.35"/>
    <n v="1.1000000000000001"/>
    <n v="7.1"/>
    <n v="1.4"/>
    <n v="66"/>
    <s v="Low"/>
    <n v="2.2000000000000002"/>
    <x v="0"/>
    <s v=""/>
    <n v="4.63"/>
    <n v="5"/>
    <n v="-3.38"/>
    <n v="-5.7"/>
    <s v="Tuesday"/>
    <s v="5-10 min"/>
    <n v="1"/>
    <s v="Above 1.2"/>
  </r>
  <r>
    <s v="RF002148"/>
    <d v="2026-01-20T02:14:00"/>
    <d v="2026-01-20T00:00:00"/>
    <n v="2"/>
    <x v="2"/>
    <x v="0"/>
    <n v="2.8"/>
    <n v="74.08"/>
    <n v="74.739999999999995"/>
    <n v="1"/>
    <n v="6.6"/>
    <n v="7.8"/>
    <n v="124"/>
    <s v="Low"/>
    <n v="1.643"/>
    <x v="0"/>
    <s v=""/>
    <n v="4.8499999999999996"/>
    <n v="9"/>
    <n v="0.66"/>
    <n v="1.2"/>
    <s v="Tuesday"/>
    <s v="5-10 min"/>
    <n v="1"/>
    <s v="Above 1.2"/>
  </r>
  <r>
    <s v="RF002149"/>
    <d v="2026-01-20T02:19:00"/>
    <d v="2026-01-20T00:00:00"/>
    <n v="2"/>
    <x v="2"/>
    <x v="1"/>
    <n v="17.2"/>
    <n v="335.6"/>
    <n v="333.52"/>
    <n v="1"/>
    <n v="5.7"/>
    <n v="5.0999999999999996"/>
    <n v="116"/>
    <s v="Medium"/>
    <n v="1.1279999999999999"/>
    <x v="0"/>
    <s v=""/>
    <n v="4.8600000000000003"/>
    <n v="0"/>
    <n v="-2.08"/>
    <n v="-0.6"/>
    <s v="Tuesday"/>
    <s v="5-10 min"/>
    <n v="1"/>
    <s v="Between 1.0-1.2"/>
  </r>
  <r>
    <s v="RF002150"/>
    <d v="2026-01-20T02:31:00"/>
    <d v="2026-01-20T00:00:00"/>
    <n v="2"/>
    <x v="1"/>
    <x v="1"/>
    <n v="1.1000000000000001"/>
    <n v="55.42"/>
    <n v="53.71"/>
    <n v="1"/>
    <n v="2.1"/>
    <n v="7.5"/>
    <n v="104"/>
    <s v="Low"/>
    <n v="2.2000000000000002"/>
    <x v="0"/>
    <s v=""/>
    <n v="4.84"/>
    <n v="0"/>
    <n v="-1.71"/>
    <n v="5.4"/>
    <s v="Tuesday"/>
    <s v="0-5 min"/>
    <n v="1"/>
    <s v="Above 1.2"/>
  </r>
  <r>
    <s v="RF002151"/>
    <d v="2026-01-20T03:22:00"/>
    <d v="2026-01-20T00:00:00"/>
    <n v="3"/>
    <x v="1"/>
    <x v="0"/>
    <n v="7.8"/>
    <n v="149.44"/>
    <n v="153.75"/>
    <n v="1"/>
    <n v="4"/>
    <n v="4.5999999999999996"/>
    <n v="102"/>
    <s v="Medium"/>
    <n v="1.2130000000000001"/>
    <x v="0"/>
    <s v=""/>
    <n v="4.62"/>
    <n v="23"/>
    <n v="4.3099999999999996"/>
    <n v="0.6"/>
    <s v="Tuesday"/>
    <s v="0-5 min"/>
    <n v="1"/>
    <s v="Above 1.2"/>
  </r>
  <r>
    <s v="RF002152"/>
    <d v="2026-01-20T04:14:00"/>
    <d v="2026-01-20T00:00:00"/>
    <n v="4"/>
    <x v="2"/>
    <x v="1"/>
    <n v="7.5"/>
    <n v="153.65"/>
    <n v="155.85"/>
    <n v="1.1000000000000001"/>
    <n v="8.6"/>
    <n v="13.2"/>
    <n v="124"/>
    <s v="Low"/>
    <n v="1.5009999999999999"/>
    <x v="0"/>
    <s v=""/>
    <n v="4.63"/>
    <n v="0"/>
    <n v="2.2000000000000002"/>
    <n v="4.5999999999999996"/>
    <s v="Tuesday"/>
    <s v="5-10 min"/>
    <n v="1"/>
    <s v="Above 1.2"/>
  </r>
  <r>
    <s v="RF002153"/>
    <d v="2026-01-20T04:20:00"/>
    <d v="2026-01-20T00:00:00"/>
    <n v="4"/>
    <x v="4"/>
    <x v="0"/>
    <n v="14.5"/>
    <n v="289.76"/>
    <n v="292.42"/>
    <n v="1.1000000000000001"/>
    <n v="3.7"/>
    <n v="3.8"/>
    <n v="65"/>
    <s v="Low"/>
    <n v="1.4810000000000001"/>
    <x v="0"/>
    <s v=""/>
    <n v="4.7"/>
    <n v="9"/>
    <n v="2.66"/>
    <n v="0.1"/>
    <s v="Tuesday"/>
    <s v="0-5 min"/>
    <n v="1"/>
    <s v="Above 1.2"/>
  </r>
  <r>
    <s v="RF002154"/>
    <d v="2026-01-20T04:21:00"/>
    <d v="2026-01-20T00:00:00"/>
    <n v="4"/>
    <x v="1"/>
    <x v="0"/>
    <n v="6.9"/>
    <n v="146.79"/>
    <n v="144.79"/>
    <n v="1"/>
    <n v="5"/>
    <n v="4"/>
    <n v="97"/>
    <s v="Medium"/>
    <n v="1.1459999999999999"/>
    <x v="0"/>
    <s v=""/>
    <n v="4.92"/>
    <n v="3"/>
    <n v="-2"/>
    <n v="-1"/>
    <s v="Tuesday"/>
    <s v="0-5 min"/>
    <n v="1"/>
    <s v="Between 1.0-1.2"/>
  </r>
  <r>
    <s v="RF002155"/>
    <d v="2026-01-20T05:52:00"/>
    <d v="2026-01-20T00:00:00"/>
    <n v="5"/>
    <x v="2"/>
    <x v="0"/>
    <n v="3.6"/>
    <n v="99.99"/>
    <m/>
    <n v="1"/>
    <n v="2"/>
    <n v="4.5999999999999996"/>
    <n v="117"/>
    <s v="Low"/>
    <n v="1.34"/>
    <x v="2"/>
    <s v="ETA too high"/>
    <n v="4.4000000000000004"/>
    <n v="4"/>
    <m/>
    <n v="2.6"/>
    <s v="Tuesday"/>
    <s v="0-5 min"/>
    <n v="0"/>
    <s v="Above 1.2"/>
  </r>
  <r>
    <s v="RF002156"/>
    <d v="2026-01-20T06:26:00"/>
    <d v="2026-01-20T00:00:00"/>
    <n v="6"/>
    <x v="2"/>
    <x v="0"/>
    <n v="1"/>
    <n v="60.09"/>
    <n v="62.35"/>
    <n v="1.1000000000000001"/>
    <n v="5.5"/>
    <n v="2.6"/>
    <n v="128"/>
    <s v="Low"/>
    <n v="1.373"/>
    <x v="0"/>
    <s v=""/>
    <n v="4.83"/>
    <n v="3"/>
    <n v="2.2599999999999998"/>
    <n v="-2.9"/>
    <s v="Tuesday"/>
    <s v="5-10 min"/>
    <n v="1"/>
    <s v="Above 1.2"/>
  </r>
  <r>
    <s v="RF002157"/>
    <d v="2026-01-20T06:56:00"/>
    <d v="2026-01-20T00:00:00"/>
    <n v="6"/>
    <x v="2"/>
    <x v="0"/>
    <n v="1.2"/>
    <n v="61.19"/>
    <n v="61.21"/>
    <n v="1.1000000000000001"/>
    <n v="3.3"/>
    <n v="7.6"/>
    <n v="131"/>
    <s v="Medium"/>
    <n v="1.0920000000000001"/>
    <x v="0"/>
    <s v=""/>
    <n v="4.53"/>
    <n v="19"/>
    <n v="0.02"/>
    <n v="4.3"/>
    <s v="Tuesday"/>
    <s v="0-5 min"/>
    <n v="1"/>
    <s v="Between 1.0-1.2"/>
  </r>
  <r>
    <s v="RF002158"/>
    <d v="2026-01-20T06:58:00"/>
    <d v="2026-01-20T00:00:00"/>
    <n v="6"/>
    <x v="4"/>
    <x v="0"/>
    <n v="3.9"/>
    <n v="100.05"/>
    <n v="95.61"/>
    <n v="1"/>
    <n v="3.8"/>
    <n v="3.4"/>
    <n v="67"/>
    <s v="Low"/>
    <n v="1.5660000000000001"/>
    <x v="0"/>
    <s v=""/>
    <n v="4.84"/>
    <n v="24"/>
    <n v="-4.4400000000000004"/>
    <n v="-0.4"/>
    <s v="Tuesday"/>
    <s v="0-5 min"/>
    <n v="1"/>
    <s v="Above 1.2"/>
  </r>
  <r>
    <s v="RF002159"/>
    <d v="2026-01-20T06:59:00"/>
    <d v="2026-01-20T00:00:00"/>
    <n v="6"/>
    <x v="0"/>
    <x v="0"/>
    <n v="13"/>
    <n v="245.67"/>
    <m/>
    <n v="1.1000000000000001"/>
    <n v="2"/>
    <n v="1"/>
    <n v="98"/>
    <s v="Medium"/>
    <n v="0.751"/>
    <x v="1"/>
    <s v="Pickup too far"/>
    <n v="4.6399999999999997"/>
    <n v="8"/>
    <m/>
    <n v="-1"/>
    <s v="Tuesday"/>
    <s v="0-5 min"/>
    <n v="0"/>
    <s v="Below 0.8"/>
  </r>
  <r>
    <s v="RF002160"/>
    <d v="2026-01-20T07:24:00"/>
    <d v="2026-01-20T00:00:00"/>
    <n v="7"/>
    <x v="0"/>
    <x v="0"/>
    <n v="1.4"/>
    <n v="72.349999999999994"/>
    <n v="77.55"/>
    <n v="1.1000000000000001"/>
    <n v="6.2"/>
    <n v="8.6999999999999993"/>
    <n v="115"/>
    <s v="High"/>
    <n v="0.79600000000000004"/>
    <x v="0"/>
    <s v=""/>
    <n v="4.8499999999999996"/>
    <n v="4"/>
    <n v="5.2"/>
    <n v="2.5"/>
    <s v="Tuesday"/>
    <s v="5-10 min"/>
    <n v="1"/>
    <s v="Below 0.8"/>
  </r>
  <r>
    <s v="RF002161"/>
    <d v="2026-01-20T07:30:00"/>
    <d v="2026-01-20T00:00:00"/>
    <n v="7"/>
    <x v="1"/>
    <x v="0"/>
    <n v="6.3"/>
    <n v="122.1"/>
    <n v="118.64"/>
    <n v="1"/>
    <n v="6.6"/>
    <n v="6.8"/>
    <n v="95"/>
    <s v="Low"/>
    <n v="1.405"/>
    <x v="0"/>
    <s v=""/>
    <n v="4.9400000000000004"/>
    <n v="1"/>
    <n v="-3.46"/>
    <n v="0.2"/>
    <s v="Tuesday"/>
    <s v="5-10 min"/>
    <n v="1"/>
    <s v="Above 1.2"/>
  </r>
  <r>
    <s v="RF002162"/>
    <d v="2026-01-20T07:39:00"/>
    <d v="2026-01-20T00:00:00"/>
    <n v="7"/>
    <x v="3"/>
    <x v="0"/>
    <n v="12.2"/>
    <n v="238.03"/>
    <m/>
    <n v="1.1000000000000001"/>
    <n v="6.7"/>
    <n v="3.9"/>
    <n v="60"/>
    <s v="Low"/>
    <n v="1.325"/>
    <x v="2"/>
    <s v="ETA too high"/>
    <n v="4.18"/>
    <n v="16"/>
    <m/>
    <n v="-2.8"/>
    <s v="Tuesday"/>
    <s v="5-10 min"/>
    <n v="0"/>
    <s v="Above 1.2"/>
  </r>
  <r>
    <s v="RF002163"/>
    <d v="2026-01-20T07:42:00"/>
    <d v="2026-01-20T00:00:00"/>
    <n v="7"/>
    <x v="1"/>
    <x v="0"/>
    <n v="16.3"/>
    <n v="355.97"/>
    <m/>
    <n v="1.1000000000000001"/>
    <n v="3.9"/>
    <n v="5.9"/>
    <n v="84"/>
    <s v="Low"/>
    <n v="1.1739999999999999"/>
    <x v="2"/>
    <s v="ETA too high"/>
    <n v="4.5599999999999996"/>
    <n v="4"/>
    <m/>
    <n v="2"/>
    <s v="Tuesday"/>
    <s v="0-5 min"/>
    <n v="0"/>
    <s v="Between 1.0-1.2"/>
  </r>
  <r>
    <s v="RF002164"/>
    <d v="2026-01-20T08:05:00"/>
    <d v="2026-01-20T00:00:00"/>
    <n v="8"/>
    <x v="2"/>
    <x v="1"/>
    <n v="4.7"/>
    <n v="127.06"/>
    <n v="130.03"/>
    <n v="1.1000000000000001"/>
    <n v="6.8"/>
    <n v="6.1"/>
    <n v="101"/>
    <s v="Medium"/>
    <n v="0.998"/>
    <x v="0"/>
    <s v=""/>
    <n v="4.72"/>
    <n v="0"/>
    <n v="2.97"/>
    <n v="-0.7"/>
    <s v="Tuesday"/>
    <s v="5-10 min"/>
    <n v="1"/>
    <s v="Between 0.8-1.0"/>
  </r>
  <r>
    <s v="RF002165"/>
    <d v="2026-01-20T08:27:00"/>
    <d v="2026-01-20T00:00:00"/>
    <n v="8"/>
    <x v="4"/>
    <x v="0"/>
    <n v="0.7"/>
    <n v="50.56"/>
    <m/>
    <n v="1.1000000000000001"/>
    <n v="7.2"/>
    <m/>
    <n v="57"/>
    <s v="Low"/>
    <n v="1.3759999999999999"/>
    <x v="3"/>
    <s v="No driver available"/>
    <n v="4.62"/>
    <n v="8"/>
    <m/>
    <m/>
    <s v="Tuesday"/>
    <s v="5-10 min"/>
    <n v="0"/>
    <s v="Above 1.2"/>
  </r>
  <r>
    <s v="RF002166"/>
    <d v="2026-01-20T08:33:00"/>
    <d v="2026-01-20T00:00:00"/>
    <n v="8"/>
    <x v="3"/>
    <x v="0"/>
    <n v="11.1"/>
    <n v="218.11"/>
    <n v="213.6"/>
    <n v="1"/>
    <n v="3.6"/>
    <n v="4"/>
    <n v="66"/>
    <s v="Low"/>
    <n v="1.4770000000000001"/>
    <x v="0"/>
    <s v=""/>
    <n v="4.38"/>
    <n v="5"/>
    <n v="-4.51"/>
    <n v="0.4"/>
    <s v="Tuesday"/>
    <s v="0-5 min"/>
    <n v="1"/>
    <s v="Above 1.2"/>
  </r>
  <r>
    <s v="RF002167"/>
    <d v="2026-01-20T08:41:00"/>
    <d v="2026-01-20T00:00:00"/>
    <n v="8"/>
    <x v="2"/>
    <x v="1"/>
    <n v="3.9"/>
    <n v="96.84"/>
    <n v="99.06"/>
    <n v="1.1000000000000001"/>
    <n v="8"/>
    <n v="10.199999999999999"/>
    <n v="101"/>
    <s v="Medium"/>
    <n v="0.877"/>
    <x v="0"/>
    <s v=""/>
    <n v="4.74"/>
    <n v="0"/>
    <n v="2.2200000000000002"/>
    <n v="2.2000000000000002"/>
    <s v="Tuesday"/>
    <s v="5-10 min"/>
    <n v="1"/>
    <s v="Between 0.8-1.0"/>
  </r>
  <r>
    <s v="RF002168"/>
    <d v="2026-01-20T08:47:00"/>
    <d v="2026-01-20T00:00:00"/>
    <n v="8"/>
    <x v="0"/>
    <x v="1"/>
    <n v="8"/>
    <n v="171.25"/>
    <n v="173.62"/>
    <n v="1.2"/>
    <n v="5.6"/>
    <n v="5.6"/>
    <n v="110"/>
    <s v="Medium"/>
    <n v="0.83399999999999996"/>
    <x v="0"/>
    <s v=""/>
    <n v="4.4400000000000004"/>
    <n v="0"/>
    <n v="2.37"/>
    <n v="0"/>
    <s v="Tuesday"/>
    <s v="5-10 min"/>
    <n v="1"/>
    <s v="Between 0.8-1.0"/>
  </r>
  <r>
    <s v="RF002169"/>
    <d v="2026-01-20T08:55:00"/>
    <d v="2026-01-20T00:00:00"/>
    <n v="8"/>
    <x v="1"/>
    <x v="0"/>
    <n v="8.1"/>
    <n v="157.65"/>
    <n v="164.92"/>
    <n v="1"/>
    <n v="2.4"/>
    <n v="1"/>
    <n v="81"/>
    <s v="Low"/>
    <n v="1.087"/>
    <x v="0"/>
    <s v=""/>
    <n v="4.97"/>
    <n v="10"/>
    <n v="7.27"/>
    <n v="-1.4"/>
    <s v="Tuesday"/>
    <s v="0-5 min"/>
    <n v="1"/>
    <s v="Between 1.0-1.2"/>
  </r>
  <r>
    <s v="RF002170"/>
    <d v="2026-01-20T09:10:00"/>
    <d v="2026-01-20T00:00:00"/>
    <n v="9"/>
    <x v="0"/>
    <x v="1"/>
    <n v="2.6"/>
    <n v="130.44"/>
    <m/>
    <n v="1.5"/>
    <n v="6.7"/>
    <n v="10.4"/>
    <n v="117"/>
    <s v="High"/>
    <n v="0.67300000000000004"/>
    <x v="1"/>
    <s v="Pickup too far"/>
    <n v="4.62"/>
    <n v="0"/>
    <m/>
    <n v="3.7"/>
    <s v="Tuesday"/>
    <s v="5-10 min"/>
    <n v="0"/>
    <s v="Below 0.8"/>
  </r>
  <r>
    <s v="RF002171"/>
    <d v="2026-01-20T09:20:00"/>
    <d v="2026-01-20T00:00:00"/>
    <n v="9"/>
    <x v="1"/>
    <x v="0"/>
    <n v="0.7"/>
    <n v="55.8"/>
    <n v="55.37"/>
    <n v="1.1000000000000001"/>
    <n v="6.4"/>
    <n v="5"/>
    <n v="89"/>
    <s v="Medium"/>
    <n v="0.92500000000000004"/>
    <x v="0"/>
    <s v=""/>
    <n v="4.62"/>
    <n v="12"/>
    <n v="-0.43"/>
    <n v="-1.4"/>
    <s v="Tuesday"/>
    <s v="5-10 min"/>
    <n v="1"/>
    <s v="Between 0.8-1.0"/>
  </r>
  <r>
    <s v="RF002172"/>
    <d v="2026-01-20T09:27:00"/>
    <d v="2026-01-20T00:00:00"/>
    <n v="9"/>
    <x v="1"/>
    <x v="0"/>
    <n v="6.1"/>
    <n v="119.33"/>
    <n v="122.89"/>
    <n v="1"/>
    <n v="2.2000000000000002"/>
    <n v="1"/>
    <n v="93"/>
    <s v="Low"/>
    <n v="1.216"/>
    <x v="0"/>
    <s v=""/>
    <n v="4.9400000000000004"/>
    <n v="9"/>
    <n v="3.56"/>
    <n v="-1.2"/>
    <s v="Tuesday"/>
    <s v="0-5 min"/>
    <n v="1"/>
    <s v="Above 1.2"/>
  </r>
  <r>
    <s v="RF002173"/>
    <d v="2026-01-20T09:28:00"/>
    <d v="2026-01-20T00:00:00"/>
    <n v="9"/>
    <x v="2"/>
    <x v="0"/>
    <n v="9.9"/>
    <n v="210.47"/>
    <n v="216.39"/>
    <n v="1.1000000000000001"/>
    <n v="2.4"/>
    <n v="2.1"/>
    <n v="102"/>
    <s v="Medium"/>
    <n v="0.81100000000000005"/>
    <x v="0"/>
    <s v=""/>
    <n v="4.47"/>
    <n v="21"/>
    <n v="5.92"/>
    <n v="-0.3"/>
    <s v="Tuesday"/>
    <s v="0-5 min"/>
    <n v="1"/>
    <s v="Between 0.8-1.0"/>
  </r>
  <r>
    <s v="RF002174"/>
    <d v="2026-01-20T09:33:00"/>
    <d v="2026-01-20T00:00:00"/>
    <n v="9"/>
    <x v="1"/>
    <x v="1"/>
    <n v="11.6"/>
    <n v="308.52999999999997"/>
    <m/>
    <n v="1.3"/>
    <n v="8.6"/>
    <n v="7.5"/>
    <n v="73"/>
    <s v="High"/>
    <n v="0.64600000000000002"/>
    <x v="2"/>
    <s v="Fare too high"/>
    <n v="4.47"/>
    <n v="0"/>
    <m/>
    <n v="-1.1000000000000001"/>
    <s v="Tuesday"/>
    <s v="5-10 min"/>
    <n v="0"/>
    <s v="Below 0.8"/>
  </r>
  <r>
    <s v="RF002175"/>
    <d v="2026-01-20T09:37:00"/>
    <d v="2026-01-20T00:00:00"/>
    <n v="9"/>
    <x v="3"/>
    <x v="0"/>
    <n v="7.3"/>
    <n v="150.21"/>
    <n v="150.83000000000001"/>
    <n v="1"/>
    <n v="6.2"/>
    <n v="9.6999999999999993"/>
    <n v="58"/>
    <s v="Medium"/>
    <n v="0.98399999999999999"/>
    <x v="0"/>
    <s v=""/>
    <n v="4.7"/>
    <n v="9"/>
    <n v="0.62"/>
    <n v="3.5"/>
    <s v="Tuesday"/>
    <s v="5-10 min"/>
    <n v="1"/>
    <s v="Between 0.8-1.0"/>
  </r>
  <r>
    <s v="RF002176"/>
    <d v="2026-01-20T09:45:00"/>
    <d v="2026-01-20T00:00:00"/>
    <n v="9"/>
    <x v="0"/>
    <x v="0"/>
    <n v="9.4"/>
    <n v="224.65"/>
    <n v="212.26"/>
    <n v="1.3"/>
    <n v="5.9"/>
    <n v="4.8"/>
    <n v="121"/>
    <s v="Medium"/>
    <n v="0.875"/>
    <x v="0"/>
    <s v=""/>
    <n v="4.8"/>
    <n v="14"/>
    <n v="-12.39"/>
    <n v="-1.1000000000000001"/>
    <s v="Tuesday"/>
    <s v="5-10 min"/>
    <n v="1"/>
    <s v="Between 0.8-1.0"/>
  </r>
  <r>
    <s v="RF002177"/>
    <d v="2026-01-20T10:23:00"/>
    <d v="2026-01-20T00:00:00"/>
    <n v="10"/>
    <x v="0"/>
    <x v="0"/>
    <n v="3.1"/>
    <n v="124.58"/>
    <m/>
    <n v="1.3"/>
    <n v="7.2"/>
    <n v="7.7"/>
    <n v="93"/>
    <s v="Medium"/>
    <n v="0.70499999999999996"/>
    <x v="2"/>
    <s v="ETA too high"/>
    <n v="4.57"/>
    <n v="4"/>
    <m/>
    <n v="0.5"/>
    <s v="Tuesday"/>
    <s v="5-10 min"/>
    <n v="0"/>
    <s v="Below 0.8"/>
  </r>
  <r>
    <s v="RF002178"/>
    <d v="2026-01-20T10:48:00"/>
    <d v="2026-01-20T00:00:00"/>
    <n v="10"/>
    <x v="4"/>
    <x v="0"/>
    <n v="12.2"/>
    <n v="245.91"/>
    <m/>
    <n v="1"/>
    <n v="6.6"/>
    <n v="9"/>
    <n v="53"/>
    <s v="Low"/>
    <n v="1.6160000000000001"/>
    <x v="2"/>
    <s v="Changed plans"/>
    <n v="4.3499999999999996"/>
    <n v="23"/>
    <m/>
    <n v="2.4"/>
    <s v="Tuesday"/>
    <s v="5-10 min"/>
    <n v="0"/>
    <s v="Above 1.2"/>
  </r>
  <r>
    <s v="RF002179"/>
    <d v="2026-01-20T11:05:00"/>
    <d v="2026-01-20T00:00:00"/>
    <n v="11"/>
    <x v="4"/>
    <x v="0"/>
    <n v="10.4"/>
    <n v="190.51"/>
    <n v="186.46"/>
    <n v="1"/>
    <n v="2"/>
    <n v="3"/>
    <n v="58"/>
    <s v="Low"/>
    <n v="1.9039999999999999"/>
    <x v="0"/>
    <s v=""/>
    <n v="4.7"/>
    <n v="1"/>
    <n v="-4.05"/>
    <n v="1"/>
    <s v="Tuesday"/>
    <s v="0-5 min"/>
    <n v="1"/>
    <s v="Above 1.2"/>
  </r>
  <r>
    <s v="RF002180"/>
    <d v="2026-01-20T11:08:00"/>
    <d v="2026-01-20T00:00:00"/>
    <n v="11"/>
    <x v="3"/>
    <x v="1"/>
    <n v="8.5"/>
    <n v="179.84"/>
    <n v="184.31"/>
    <n v="1"/>
    <n v="2"/>
    <n v="5.8"/>
    <n v="76"/>
    <s v="Low"/>
    <n v="2.0129999999999999"/>
    <x v="0"/>
    <s v=""/>
    <n v="4.6900000000000004"/>
    <n v="0"/>
    <n v="4.47"/>
    <n v="3.8"/>
    <s v="Tuesday"/>
    <s v="0-5 min"/>
    <n v="1"/>
    <s v="Above 1.2"/>
  </r>
  <r>
    <s v="RF002181"/>
    <d v="2026-01-20T11:19:00"/>
    <d v="2026-01-20T00:00:00"/>
    <n v="11"/>
    <x v="0"/>
    <x v="0"/>
    <n v="3.3"/>
    <n v="88.31"/>
    <n v="89.48"/>
    <n v="1"/>
    <n v="6.4"/>
    <n v="10.4"/>
    <n v="112"/>
    <s v="Low"/>
    <n v="1.093"/>
    <x v="0"/>
    <s v=""/>
    <n v="4.6399999999999997"/>
    <n v="1"/>
    <n v="1.17"/>
    <n v="4"/>
    <s v="Tuesday"/>
    <s v="5-10 min"/>
    <n v="1"/>
    <s v="Between 1.0-1.2"/>
  </r>
  <r>
    <s v="RF002182"/>
    <d v="2026-01-20T11:24:00"/>
    <d v="2026-01-20T00:00:00"/>
    <n v="11"/>
    <x v="3"/>
    <x v="0"/>
    <n v="5.8"/>
    <n v="116.9"/>
    <n v="117.9"/>
    <n v="1"/>
    <n v="5.5"/>
    <n v="3.5"/>
    <n v="63"/>
    <s v="Low"/>
    <n v="1.589"/>
    <x v="0"/>
    <s v=""/>
    <n v="4.72"/>
    <n v="4"/>
    <n v="1"/>
    <n v="-2"/>
    <s v="Tuesday"/>
    <s v="5-10 min"/>
    <n v="1"/>
    <s v="Above 1.2"/>
  </r>
  <r>
    <s v="RF002183"/>
    <d v="2026-01-20T11:54:00"/>
    <d v="2026-01-20T00:00:00"/>
    <n v="11"/>
    <x v="2"/>
    <x v="0"/>
    <n v="4.4000000000000004"/>
    <n v="114.32"/>
    <n v="114.97"/>
    <n v="1.1000000000000001"/>
    <n v="6"/>
    <n v="7.9"/>
    <n v="126"/>
    <s v="Medium"/>
    <n v="1.1359999999999999"/>
    <x v="0"/>
    <s v=""/>
    <n v="4.9000000000000004"/>
    <n v="6"/>
    <n v="0.65"/>
    <n v="1.9"/>
    <s v="Tuesday"/>
    <s v="5-10 min"/>
    <n v="1"/>
    <s v="Between 1.0-1.2"/>
  </r>
  <r>
    <s v="RF002184"/>
    <d v="2026-01-20T11:55:00"/>
    <d v="2026-01-20T00:00:00"/>
    <n v="11"/>
    <x v="3"/>
    <x v="1"/>
    <n v="4.7"/>
    <n v="117.66"/>
    <n v="115.11"/>
    <n v="1"/>
    <n v="3"/>
    <n v="8.6999999999999993"/>
    <n v="60"/>
    <s v="Low"/>
    <n v="1.504"/>
    <x v="0"/>
    <s v=""/>
    <n v="4.71"/>
    <n v="0"/>
    <n v="-2.5499999999999998"/>
    <n v="5.7"/>
    <s v="Tuesday"/>
    <s v="0-5 min"/>
    <n v="1"/>
    <s v="Above 1.2"/>
  </r>
  <r>
    <s v="RF002185"/>
    <d v="2026-01-20T11:57:00"/>
    <d v="2026-01-20T00:00:00"/>
    <n v="11"/>
    <x v="0"/>
    <x v="0"/>
    <n v="9.1"/>
    <n v="209.64"/>
    <n v="222.66"/>
    <n v="1.1000000000000001"/>
    <n v="5.4"/>
    <n v="3.7"/>
    <n v="131"/>
    <s v="Medium"/>
    <n v="1.0109999999999999"/>
    <x v="0"/>
    <s v=""/>
    <n v="4.79"/>
    <n v="6"/>
    <n v="13.02"/>
    <n v="-1.7"/>
    <s v="Tuesday"/>
    <s v="5-10 min"/>
    <n v="1"/>
    <s v="Between 1.0-1.2"/>
  </r>
  <r>
    <s v="RF002186"/>
    <d v="2026-01-20T12:05:00"/>
    <d v="2026-01-20T00:00:00"/>
    <n v="12"/>
    <x v="3"/>
    <x v="0"/>
    <n v="8.5"/>
    <n v="223.88"/>
    <n v="225.81"/>
    <n v="1.2"/>
    <n v="6.6"/>
    <n v="3.9"/>
    <n v="69"/>
    <s v="Low"/>
    <n v="1.2829999999999999"/>
    <x v="0"/>
    <s v=""/>
    <n v="4.79"/>
    <n v="4"/>
    <n v="1.93"/>
    <n v="-2.7"/>
    <s v="Tuesday"/>
    <s v="5-10 min"/>
    <n v="1"/>
    <s v="Above 1.2"/>
  </r>
  <r>
    <s v="RF002187"/>
    <d v="2026-01-20T12:16:00"/>
    <d v="2026-01-20T00:00:00"/>
    <n v="12"/>
    <x v="0"/>
    <x v="0"/>
    <n v="0.8"/>
    <n v="60.67"/>
    <n v="60.94"/>
    <n v="1.1000000000000001"/>
    <n v="6.2"/>
    <n v="9.1999999999999993"/>
    <n v="120"/>
    <s v="High"/>
    <n v="0.83"/>
    <x v="0"/>
    <s v=""/>
    <n v="4.76"/>
    <n v="2"/>
    <n v="0.27"/>
    <n v="3"/>
    <s v="Tuesday"/>
    <s v="5-10 min"/>
    <n v="1"/>
    <s v="Between 0.8-1.0"/>
  </r>
  <r>
    <s v="RF002188"/>
    <d v="2026-01-20T12:24:00"/>
    <d v="2026-01-20T00:00:00"/>
    <n v="12"/>
    <x v="3"/>
    <x v="0"/>
    <n v="3.3"/>
    <n v="92.22"/>
    <n v="92"/>
    <n v="1"/>
    <n v="3.3"/>
    <n v="1.8"/>
    <n v="69"/>
    <s v="Low"/>
    <n v="1.764"/>
    <x v="0"/>
    <s v=""/>
    <n v="4.6399999999999997"/>
    <n v="2"/>
    <n v="-0.22"/>
    <n v="-1.5"/>
    <s v="Tuesday"/>
    <s v="0-5 min"/>
    <n v="1"/>
    <s v="Above 1.2"/>
  </r>
  <r>
    <s v="RF002189"/>
    <d v="2026-01-20T12:32:00"/>
    <d v="2026-01-20T00:00:00"/>
    <n v="12"/>
    <x v="0"/>
    <x v="1"/>
    <n v="7.5"/>
    <n v="184.23"/>
    <n v="175.67"/>
    <n v="1.1000000000000001"/>
    <n v="5.4"/>
    <n v="12.2"/>
    <n v="121"/>
    <s v="Medium"/>
    <n v="0.93600000000000005"/>
    <x v="0"/>
    <s v=""/>
    <n v="4.76"/>
    <n v="0"/>
    <n v="-8.56"/>
    <n v="6.8"/>
    <s v="Tuesday"/>
    <s v="5-10 min"/>
    <n v="1"/>
    <s v="Between 0.8-1.0"/>
  </r>
  <r>
    <s v="RF002190"/>
    <d v="2026-01-20T12:45:00"/>
    <d v="2026-01-20T00:00:00"/>
    <n v="12"/>
    <x v="1"/>
    <x v="1"/>
    <n v="4.8"/>
    <n v="101.06"/>
    <n v="105.27"/>
    <n v="1"/>
    <n v="7.2"/>
    <n v="7"/>
    <n v="110"/>
    <s v="Low"/>
    <n v="1.5289999999999999"/>
    <x v="0"/>
    <s v=""/>
    <n v="4.93"/>
    <n v="0"/>
    <n v="4.21"/>
    <n v="-0.2"/>
    <s v="Tuesday"/>
    <s v="5-10 min"/>
    <n v="1"/>
    <s v="Above 1.2"/>
  </r>
  <r>
    <s v="RF002191"/>
    <d v="2026-01-20T14:04:00"/>
    <d v="2026-01-20T00:00:00"/>
    <n v="14"/>
    <x v="1"/>
    <x v="0"/>
    <n v="2.1"/>
    <n v="73.739999999999995"/>
    <n v="75.45"/>
    <n v="1"/>
    <n v="4.5999999999999996"/>
    <n v="2.7"/>
    <n v="74"/>
    <s v="Low"/>
    <n v="1.127"/>
    <x v="0"/>
    <s v=""/>
    <n v="4.58"/>
    <n v="5"/>
    <n v="1.71"/>
    <n v="-1.9"/>
    <s v="Tuesday"/>
    <s v="0-5 min"/>
    <n v="1"/>
    <s v="Between 1.0-1.2"/>
  </r>
  <r>
    <s v="RF002192"/>
    <d v="2026-01-20T14:26:00"/>
    <d v="2026-01-20T00:00:00"/>
    <n v="14"/>
    <x v="0"/>
    <x v="0"/>
    <n v="11.3"/>
    <n v="187.68"/>
    <n v="201.38"/>
    <n v="1"/>
    <n v="2"/>
    <n v="1.2"/>
    <n v="118"/>
    <s v="Low"/>
    <n v="1.2609999999999999"/>
    <x v="0"/>
    <s v=""/>
    <n v="4.43"/>
    <n v="25"/>
    <n v="13.7"/>
    <n v="-0.8"/>
    <s v="Tuesday"/>
    <s v="0-5 min"/>
    <n v="1"/>
    <s v="Above 1.2"/>
  </r>
  <r>
    <s v="RF002193"/>
    <d v="2026-01-20T14:31:00"/>
    <d v="2026-01-20T00:00:00"/>
    <n v="14"/>
    <x v="1"/>
    <x v="1"/>
    <n v="35"/>
    <n v="564.79"/>
    <m/>
    <n v="1"/>
    <n v="7.9"/>
    <n v="13"/>
    <n v="90"/>
    <s v="Low"/>
    <n v="1.2370000000000001"/>
    <x v="2"/>
    <s v="ETA too high"/>
    <n v="4.8499999999999996"/>
    <n v="0"/>
    <m/>
    <n v="5.0999999999999996"/>
    <s v="Tuesday"/>
    <s v="5-10 min"/>
    <n v="0"/>
    <s v="Above 1.2"/>
  </r>
  <r>
    <s v="RF002194"/>
    <d v="2026-01-20T14:45:00"/>
    <d v="2026-01-20T00:00:00"/>
    <n v="14"/>
    <x v="1"/>
    <x v="0"/>
    <n v="2.1"/>
    <n v="71.27"/>
    <n v="73.13"/>
    <n v="1"/>
    <n v="3.6"/>
    <n v="1"/>
    <n v="91"/>
    <s v="Medium"/>
    <n v="1.07"/>
    <x v="0"/>
    <s v=""/>
    <n v="4.58"/>
    <n v="5"/>
    <n v="1.86"/>
    <n v="-2.6"/>
    <s v="Tuesday"/>
    <s v="0-5 min"/>
    <n v="1"/>
    <s v="Between 1.0-1.2"/>
  </r>
  <r>
    <s v="RF002195"/>
    <d v="2026-01-20T15:27:00"/>
    <d v="2026-01-20T00:00:00"/>
    <n v="15"/>
    <x v="2"/>
    <x v="1"/>
    <n v="0.9"/>
    <n v="53.64"/>
    <n v="52.65"/>
    <n v="1"/>
    <n v="3"/>
    <n v="2.8"/>
    <n v="118"/>
    <s v="Low"/>
    <n v="1.48"/>
    <x v="0"/>
    <s v=""/>
    <n v="4.83"/>
    <n v="0"/>
    <n v="-0.99"/>
    <n v="-0.2"/>
    <s v="Tuesday"/>
    <s v="0-5 min"/>
    <n v="1"/>
    <s v="Above 1.2"/>
  </r>
  <r>
    <s v="RF002196"/>
    <d v="2026-01-20T15:46:00"/>
    <d v="2026-01-20T00:00:00"/>
    <n v="15"/>
    <x v="4"/>
    <x v="0"/>
    <n v="15.6"/>
    <n v="304.33999999999997"/>
    <n v="307.8"/>
    <n v="1"/>
    <n v="3.1"/>
    <n v="3.1"/>
    <n v="53"/>
    <s v="Low"/>
    <n v="1.6870000000000001"/>
    <x v="0"/>
    <s v=""/>
    <n v="4.41"/>
    <n v="34"/>
    <n v="3.46"/>
    <n v="0"/>
    <s v="Tuesday"/>
    <s v="0-5 min"/>
    <n v="1"/>
    <s v="Above 1.2"/>
  </r>
  <r>
    <s v="RF002197"/>
    <d v="2026-01-20T16:20:00"/>
    <d v="2026-01-20T00:00:00"/>
    <n v="16"/>
    <x v="0"/>
    <x v="0"/>
    <n v="2.9"/>
    <n v="80.75"/>
    <n v="82.45"/>
    <n v="1"/>
    <n v="6.3"/>
    <n v="1"/>
    <n v="115"/>
    <s v="Medium"/>
    <n v="0.93899999999999995"/>
    <x v="0"/>
    <s v=""/>
    <n v="4.58"/>
    <n v="8"/>
    <n v="1.7"/>
    <n v="-5.3"/>
    <s v="Tuesday"/>
    <s v="5-10 min"/>
    <n v="1"/>
    <s v="Between 0.8-1.0"/>
  </r>
  <r>
    <s v="RF002198"/>
    <d v="2026-01-20T16:24:00"/>
    <d v="2026-01-20T00:00:00"/>
    <n v="16"/>
    <x v="4"/>
    <x v="1"/>
    <n v="9.5"/>
    <n v="218.94"/>
    <n v="204.11"/>
    <n v="1.1000000000000001"/>
    <n v="3.5"/>
    <n v="2.9"/>
    <n v="54"/>
    <s v="Low"/>
    <n v="1.399"/>
    <x v="0"/>
    <s v=""/>
    <n v="4.7699999999999996"/>
    <n v="0"/>
    <n v="-14.83"/>
    <n v="-0.6"/>
    <s v="Tuesday"/>
    <s v="0-5 min"/>
    <n v="1"/>
    <s v="Above 1.2"/>
  </r>
  <r>
    <s v="RF002199"/>
    <d v="2026-01-20T16:39:00"/>
    <d v="2026-01-20T00:00:00"/>
    <n v="16"/>
    <x v="2"/>
    <x v="0"/>
    <n v="2.9"/>
    <n v="94.09"/>
    <n v="100.09"/>
    <n v="1.1000000000000001"/>
    <n v="2"/>
    <n v="2.2999999999999998"/>
    <n v="109"/>
    <s v="Medium"/>
    <n v="0.97899999999999998"/>
    <x v="0"/>
    <s v=""/>
    <n v="4.6399999999999997"/>
    <n v="19"/>
    <n v="6"/>
    <n v="0.3"/>
    <s v="Tuesday"/>
    <s v="0-5 min"/>
    <n v="1"/>
    <s v="Between 0.8-1.0"/>
  </r>
  <r>
    <s v="RF002200"/>
    <d v="2026-01-20T16:43:00"/>
    <d v="2026-01-20T00:00:00"/>
    <n v="16"/>
    <x v="2"/>
    <x v="0"/>
    <n v="17.899999999999999"/>
    <n v="349.31"/>
    <n v="355.43"/>
    <n v="1.1000000000000001"/>
    <n v="6.7"/>
    <n v="5"/>
    <n v="99"/>
    <s v="Medium"/>
    <n v="0.85799999999999998"/>
    <x v="0"/>
    <s v=""/>
    <n v="4.8"/>
    <n v="47"/>
    <n v="6.12"/>
    <n v="-1.7"/>
    <s v="Tuesday"/>
    <s v="5-10 min"/>
    <n v="1"/>
    <s v="Between 0.8-1.0"/>
  </r>
  <r>
    <s v="RF002201"/>
    <d v="2026-01-20T17:11:00"/>
    <d v="2026-01-20T00:00:00"/>
    <n v="17"/>
    <x v="3"/>
    <x v="0"/>
    <n v="10.1"/>
    <n v="221.74"/>
    <n v="231.17"/>
    <n v="1.1000000000000001"/>
    <n v="6.4"/>
    <n v="9.4"/>
    <n v="57"/>
    <s v="Medium"/>
    <n v="0.874"/>
    <x v="0"/>
    <s v=""/>
    <n v="4.87"/>
    <n v="6"/>
    <n v="9.43"/>
    <n v="3"/>
    <s v="Tuesday"/>
    <s v="5-10 min"/>
    <n v="1"/>
    <s v="Between 0.8-1.0"/>
  </r>
  <r>
    <s v="RF002202"/>
    <d v="2026-01-20T17:15:00"/>
    <d v="2026-01-20T00:00:00"/>
    <n v="17"/>
    <x v="3"/>
    <x v="1"/>
    <n v="2.9"/>
    <n v="77.430000000000007"/>
    <n v="80.48"/>
    <n v="1"/>
    <n v="5.4"/>
    <n v="8.6"/>
    <n v="54"/>
    <s v="Low"/>
    <n v="1.3109999999999999"/>
    <x v="0"/>
    <s v=""/>
    <n v="4.68"/>
    <n v="0"/>
    <n v="3.05"/>
    <n v="3.2"/>
    <s v="Tuesday"/>
    <s v="5-10 min"/>
    <n v="1"/>
    <s v="Above 1.2"/>
  </r>
  <r>
    <s v="RF002203"/>
    <d v="2026-01-20T17:19:00"/>
    <d v="2026-01-20T00:00:00"/>
    <n v="17"/>
    <x v="0"/>
    <x v="0"/>
    <n v="2.5"/>
    <n v="88.82"/>
    <n v="85.81"/>
    <n v="1.2"/>
    <n v="4.7"/>
    <n v="6"/>
    <n v="91"/>
    <s v="Medium"/>
    <n v="0.72"/>
    <x v="0"/>
    <s v=""/>
    <n v="4.68"/>
    <n v="18"/>
    <n v="-3.01"/>
    <n v="1.3"/>
    <s v="Tuesday"/>
    <s v="0-5 min"/>
    <n v="1"/>
    <s v="Below 0.8"/>
  </r>
  <r>
    <s v="RF002204"/>
    <d v="2026-01-20T17:26:00"/>
    <d v="2026-01-20T00:00:00"/>
    <n v="17"/>
    <x v="4"/>
    <x v="1"/>
    <n v="2.7"/>
    <n v="72.64"/>
    <n v="70.739999999999995"/>
    <n v="1"/>
    <n v="4.3"/>
    <n v="1.6"/>
    <n v="58"/>
    <s v="Low"/>
    <n v="1.3660000000000001"/>
    <x v="0"/>
    <s v=""/>
    <n v="4.6500000000000004"/>
    <n v="0"/>
    <n v="-1.9"/>
    <n v="-2.7"/>
    <s v="Tuesday"/>
    <s v="0-5 min"/>
    <n v="1"/>
    <s v="Above 1.2"/>
  </r>
  <r>
    <s v="RF002205"/>
    <d v="2026-01-20T17:26:00"/>
    <d v="2026-01-20T00:00:00"/>
    <n v="17"/>
    <x v="1"/>
    <x v="1"/>
    <n v="3.9"/>
    <n v="124.33"/>
    <n v="123.69"/>
    <n v="1.3"/>
    <n v="8.4"/>
    <n v="6.6"/>
    <n v="71"/>
    <s v="Medium"/>
    <n v="0.65300000000000002"/>
    <x v="0"/>
    <s v=""/>
    <n v="4.6500000000000004"/>
    <n v="0"/>
    <n v="-0.64"/>
    <n v="-1.8"/>
    <s v="Tuesday"/>
    <s v="5-10 min"/>
    <n v="1"/>
    <s v="Below 0.8"/>
  </r>
  <r>
    <s v="RF002206"/>
    <d v="2026-01-20T17:37:00"/>
    <d v="2026-01-20T00:00:00"/>
    <n v="17"/>
    <x v="3"/>
    <x v="0"/>
    <n v="11.7"/>
    <n v="230.3"/>
    <n v="227.81"/>
    <n v="1.1000000000000001"/>
    <n v="5.4"/>
    <n v="9.4"/>
    <n v="52"/>
    <s v="Low"/>
    <n v="1.4419999999999999"/>
    <x v="0"/>
    <s v=""/>
    <n v="4.88"/>
    <n v="1"/>
    <n v="-2.4900000000000002"/>
    <n v="4"/>
    <s v="Tuesday"/>
    <s v="5-10 min"/>
    <n v="1"/>
    <s v="Above 1.2"/>
  </r>
  <r>
    <s v="RF002207"/>
    <d v="2026-01-20T17:48:00"/>
    <d v="2026-01-20T00:00:00"/>
    <n v="17"/>
    <x v="1"/>
    <x v="0"/>
    <n v="1"/>
    <n v="63.72"/>
    <n v="64.42"/>
    <n v="1.2"/>
    <n v="7.4"/>
    <n v="15.2"/>
    <n v="70"/>
    <s v="Medium"/>
    <n v="0.73799999999999999"/>
    <x v="0"/>
    <s v=""/>
    <n v="4.8"/>
    <n v="16"/>
    <n v="0.7"/>
    <n v="7.8"/>
    <s v="Tuesday"/>
    <s v="5-10 min"/>
    <n v="1"/>
    <s v="Below 0.8"/>
  </r>
  <r>
    <s v="RF002208"/>
    <d v="2026-01-20T18:06:00"/>
    <d v="2026-01-20T00:00:00"/>
    <n v="18"/>
    <x v="0"/>
    <x v="1"/>
    <n v="3.3"/>
    <n v="124.45"/>
    <n v="128.75"/>
    <n v="1.3"/>
    <n v="10.9"/>
    <n v="14.7"/>
    <n v="101"/>
    <s v="High"/>
    <n v="0.68300000000000005"/>
    <x v="0"/>
    <s v=""/>
    <n v="4.6100000000000003"/>
    <n v="0"/>
    <n v="4.3"/>
    <n v="3.8"/>
    <s v="Tuesday"/>
    <s v="10-15 min"/>
    <n v="1"/>
    <s v="Below 0.8"/>
  </r>
  <r>
    <s v="RF002209"/>
    <d v="2026-01-20T18:17:00"/>
    <d v="2026-01-20T00:00:00"/>
    <n v="18"/>
    <x v="0"/>
    <x v="0"/>
    <n v="10.199999999999999"/>
    <n v="256.94"/>
    <m/>
    <n v="1.3"/>
    <n v="9.1999999999999993"/>
    <n v="11.7"/>
    <n v="91"/>
    <s v="High"/>
    <n v="0.55200000000000005"/>
    <x v="2"/>
    <s v="ETA too high"/>
    <n v="5"/>
    <n v="3"/>
    <m/>
    <n v="2.5"/>
    <s v="Tuesday"/>
    <s v="5-10 min"/>
    <n v="0"/>
    <s v="Below 0.8"/>
  </r>
  <r>
    <s v="RF002210"/>
    <d v="2026-01-20T18:33:00"/>
    <d v="2026-01-20T00:00:00"/>
    <n v="18"/>
    <x v="1"/>
    <x v="0"/>
    <n v="10.4"/>
    <n v="224.82"/>
    <n v="222.45"/>
    <n v="1.1000000000000001"/>
    <n v="7.8"/>
    <n v="5.8"/>
    <n v="87"/>
    <s v="Medium"/>
    <n v="0.83"/>
    <x v="0"/>
    <s v=""/>
    <n v="5"/>
    <n v="27"/>
    <n v="-2.37"/>
    <n v="-2"/>
    <s v="Tuesday"/>
    <s v="5-10 min"/>
    <n v="1"/>
    <s v="Between 0.8-1.0"/>
  </r>
  <r>
    <s v="RF002211"/>
    <d v="2026-01-20T18:57:00"/>
    <d v="2026-01-20T00:00:00"/>
    <n v="18"/>
    <x v="1"/>
    <x v="0"/>
    <n v="12.5"/>
    <n v="221.73"/>
    <m/>
    <n v="1.1000000000000001"/>
    <n v="4.8"/>
    <n v="6"/>
    <n v="79"/>
    <s v="Medium"/>
    <n v="0.80900000000000005"/>
    <x v="1"/>
    <s v="Pickup too far"/>
    <n v="4.71"/>
    <n v="11"/>
    <m/>
    <n v="1.2"/>
    <s v="Tuesday"/>
    <s v="0-5 min"/>
    <n v="0"/>
    <s v="Between 0.8-1.0"/>
  </r>
  <r>
    <s v="RF002212"/>
    <d v="2026-01-20T19:11:00"/>
    <d v="2026-01-20T00:00:00"/>
    <n v="19"/>
    <x v="2"/>
    <x v="0"/>
    <n v="1.6"/>
    <n v="81.900000000000006"/>
    <n v="77.31"/>
    <n v="1.3"/>
    <n v="5.6"/>
    <n v="2.6"/>
    <n v="85"/>
    <s v="High"/>
    <n v="0.63400000000000001"/>
    <x v="0"/>
    <s v=""/>
    <n v="4.5"/>
    <n v="28"/>
    <n v="-4.59"/>
    <n v="-3"/>
    <s v="Tuesday"/>
    <s v="5-10 min"/>
    <n v="1"/>
    <s v="Below 0.8"/>
  </r>
  <r>
    <s v="RF002213"/>
    <d v="2026-01-20T19:18:00"/>
    <d v="2026-01-20T00:00:00"/>
    <n v="19"/>
    <x v="1"/>
    <x v="0"/>
    <n v="4.5999999999999996"/>
    <n v="129.38"/>
    <n v="132.12"/>
    <n v="1.1000000000000001"/>
    <n v="8.3000000000000007"/>
    <n v="10.8"/>
    <n v="66"/>
    <s v="Medium"/>
    <n v="0.74199999999999999"/>
    <x v="0"/>
    <s v=""/>
    <n v="4.6100000000000003"/>
    <n v="3"/>
    <n v="2.74"/>
    <n v="2.5"/>
    <s v="Tuesday"/>
    <s v="5-10 min"/>
    <n v="1"/>
    <s v="Below 0.8"/>
  </r>
  <r>
    <s v="RF002214"/>
    <d v="2026-01-20T19:27:00"/>
    <d v="2026-01-20T00:00:00"/>
    <n v="19"/>
    <x v="1"/>
    <x v="0"/>
    <n v="3.1"/>
    <n v="110.51"/>
    <m/>
    <n v="1.2"/>
    <n v="6.6"/>
    <n v="6.4"/>
    <n v="73"/>
    <s v="Medium"/>
    <n v="0.68300000000000005"/>
    <x v="2"/>
    <s v="Pickup issue"/>
    <n v="4.67"/>
    <n v="11"/>
    <m/>
    <n v="-0.2"/>
    <s v="Tuesday"/>
    <s v="5-10 min"/>
    <n v="0"/>
    <s v="Below 0.8"/>
  </r>
  <r>
    <s v="RF002215"/>
    <d v="2026-01-20T19:28:00"/>
    <d v="2026-01-20T00:00:00"/>
    <n v="19"/>
    <x v="2"/>
    <x v="1"/>
    <n v="16.600000000000001"/>
    <n v="426.58"/>
    <m/>
    <n v="1.4"/>
    <n v="4.5"/>
    <n v="2"/>
    <n v="94"/>
    <s v="High"/>
    <n v="0.63800000000000001"/>
    <x v="2"/>
    <s v="Changed plans"/>
    <n v="4.7699999999999996"/>
    <n v="0"/>
    <m/>
    <n v="-2.5"/>
    <s v="Tuesday"/>
    <s v="0-5 min"/>
    <n v="0"/>
    <s v="Below 0.8"/>
  </r>
  <r>
    <s v="RF002216"/>
    <d v="2026-01-20T19:32:00"/>
    <d v="2026-01-20T00:00:00"/>
    <n v="19"/>
    <x v="0"/>
    <x v="0"/>
    <n v="6.2"/>
    <n v="179.76"/>
    <n v="181.67"/>
    <n v="1.3"/>
    <n v="9.1"/>
    <n v="8.6999999999999993"/>
    <n v="96"/>
    <s v="High"/>
    <n v="0.629"/>
    <x v="0"/>
    <s v=""/>
    <n v="5"/>
    <n v="9"/>
    <n v="1.91"/>
    <n v="-0.4"/>
    <s v="Tuesday"/>
    <s v="5-10 min"/>
    <n v="1"/>
    <s v="Below 0.8"/>
  </r>
  <r>
    <s v="RF002217"/>
    <d v="2026-01-20T20:16:00"/>
    <d v="2026-01-20T00:00:00"/>
    <n v="20"/>
    <x v="2"/>
    <x v="0"/>
    <n v="2.5"/>
    <n v="81.81"/>
    <n v="83.83"/>
    <n v="1"/>
    <n v="8.5"/>
    <n v="10.5"/>
    <n v="92"/>
    <s v="Medium"/>
    <n v="0.81599999999999995"/>
    <x v="0"/>
    <s v=""/>
    <n v="5"/>
    <n v="32"/>
    <n v="2.02"/>
    <n v="2"/>
    <s v="Tuesday"/>
    <s v="5-10 min"/>
    <n v="1"/>
    <s v="Between 0.8-1.0"/>
  </r>
  <r>
    <s v="RF002218"/>
    <d v="2026-01-20T20:20:00"/>
    <d v="2026-01-20T00:00:00"/>
    <n v="20"/>
    <x v="2"/>
    <x v="0"/>
    <n v="15.9"/>
    <n v="270.89"/>
    <n v="275.48"/>
    <n v="1.1000000000000001"/>
    <n v="4.7"/>
    <n v="6.2"/>
    <n v="83"/>
    <s v="Medium"/>
    <n v="0.71199999999999997"/>
    <x v="0"/>
    <s v=""/>
    <n v="4.78"/>
    <n v="2"/>
    <n v="4.59"/>
    <n v="1.5"/>
    <s v="Tuesday"/>
    <s v="0-5 min"/>
    <n v="1"/>
    <s v="Below 0.8"/>
  </r>
  <r>
    <s v="RF002219"/>
    <d v="2026-01-20T20:45:00"/>
    <d v="2026-01-20T00:00:00"/>
    <n v="20"/>
    <x v="0"/>
    <x v="1"/>
    <n v="5"/>
    <n v="126.61"/>
    <n v="129.94999999999999"/>
    <n v="1.2"/>
    <n v="3.2"/>
    <n v="4.3"/>
    <n v="128"/>
    <s v="High"/>
    <n v="0.83099999999999996"/>
    <x v="0"/>
    <s v=""/>
    <n v="4.16"/>
    <n v="0"/>
    <n v="3.34"/>
    <n v="1.1000000000000001"/>
    <s v="Tuesday"/>
    <s v="0-5 min"/>
    <n v="1"/>
    <s v="Between 0.8-1.0"/>
  </r>
  <r>
    <s v="RF002220"/>
    <d v="2026-01-20T20:55:00"/>
    <d v="2026-01-20T00:00:00"/>
    <n v="20"/>
    <x v="0"/>
    <x v="0"/>
    <n v="6.1"/>
    <n v="154.47"/>
    <n v="156.54"/>
    <n v="1.1000000000000001"/>
    <n v="10.199999999999999"/>
    <n v="12.1"/>
    <n v="100"/>
    <s v="Medium"/>
    <n v="0.71099999999999997"/>
    <x v="0"/>
    <s v=""/>
    <n v="4.47"/>
    <n v="19"/>
    <n v="2.0699999999999998"/>
    <n v="1.9"/>
    <s v="Tuesday"/>
    <s v="10-15 min"/>
    <n v="1"/>
    <s v="Below 0.8"/>
  </r>
  <r>
    <s v="RF002221"/>
    <d v="2026-01-20T21:05:00"/>
    <d v="2026-01-20T00:00:00"/>
    <n v="21"/>
    <x v="0"/>
    <x v="0"/>
    <n v="18.399999999999999"/>
    <n v="335.02"/>
    <m/>
    <n v="1.1000000000000001"/>
    <n v="8.1999999999999993"/>
    <n v="5.7"/>
    <n v="95"/>
    <s v="Medium"/>
    <n v="0.875"/>
    <x v="2"/>
    <s v="Changed plans"/>
    <n v="4.45"/>
    <n v="7"/>
    <m/>
    <n v="-2.5"/>
    <s v="Tuesday"/>
    <s v="5-10 min"/>
    <n v="0"/>
    <s v="Between 0.8-1.0"/>
  </r>
  <r>
    <s v="RF002222"/>
    <d v="2026-01-20T21:12:00"/>
    <d v="2026-01-20T00:00:00"/>
    <n v="21"/>
    <x v="0"/>
    <x v="0"/>
    <n v="6.4"/>
    <n v="164.12"/>
    <n v="165.71"/>
    <n v="1.3"/>
    <n v="9"/>
    <n v="6.9"/>
    <n v="99"/>
    <s v="Medium"/>
    <n v="0.69099999999999995"/>
    <x v="0"/>
    <s v=""/>
    <n v="4.97"/>
    <n v="24"/>
    <n v="1.59"/>
    <n v="-2.1"/>
    <s v="Tuesday"/>
    <s v="5-10 min"/>
    <n v="1"/>
    <s v="Below 0.8"/>
  </r>
  <r>
    <s v="RF002223"/>
    <d v="2026-01-20T21:49:00"/>
    <d v="2026-01-20T00:00:00"/>
    <n v="21"/>
    <x v="1"/>
    <x v="1"/>
    <n v="13.3"/>
    <n v="295.38"/>
    <n v="306.01"/>
    <n v="1.1000000000000001"/>
    <n v="3.1"/>
    <n v="1.2"/>
    <n v="82"/>
    <s v="Low"/>
    <n v="1.169"/>
    <x v="0"/>
    <s v=""/>
    <n v="4.5"/>
    <n v="0"/>
    <n v="10.63"/>
    <n v="-1.9"/>
    <s v="Tuesday"/>
    <s v="0-5 min"/>
    <n v="1"/>
    <s v="Between 1.0-1.2"/>
  </r>
  <r>
    <s v="RF002224"/>
    <d v="2026-01-20T22:13:00"/>
    <d v="2026-01-20T00:00:00"/>
    <n v="22"/>
    <x v="0"/>
    <x v="1"/>
    <n v="4"/>
    <n v="110.88"/>
    <n v="108.72"/>
    <n v="1.2"/>
    <n v="4"/>
    <n v="1"/>
    <n v="140"/>
    <s v="Medium"/>
    <n v="1.129"/>
    <x v="0"/>
    <s v=""/>
    <n v="4.3499999999999996"/>
    <n v="0"/>
    <n v="-2.16"/>
    <n v="-3"/>
    <s v="Tuesday"/>
    <s v="0-5 min"/>
    <n v="1"/>
    <s v="Between 1.0-1.2"/>
  </r>
  <r>
    <s v="RF002225"/>
    <d v="2026-01-20T22:15:00"/>
    <d v="2026-01-20T00:00:00"/>
    <n v="22"/>
    <x v="1"/>
    <x v="0"/>
    <n v="9.8000000000000007"/>
    <n v="201.19"/>
    <n v="206.56"/>
    <n v="1"/>
    <n v="5.3"/>
    <n v="6.1"/>
    <n v="89"/>
    <s v="Low"/>
    <n v="1.7010000000000001"/>
    <x v="0"/>
    <s v=""/>
    <n v="5"/>
    <n v="15"/>
    <n v="5.37"/>
    <n v="0.8"/>
    <s v="Tuesday"/>
    <s v="5-10 min"/>
    <n v="1"/>
    <s v="Above 1.2"/>
  </r>
  <r>
    <s v="RF002226"/>
    <d v="2026-01-20T22:24:00"/>
    <d v="2026-01-20T00:00:00"/>
    <n v="22"/>
    <x v="0"/>
    <x v="0"/>
    <n v="6.7"/>
    <n v="139.25"/>
    <n v="133.02000000000001"/>
    <n v="1"/>
    <n v="6.6"/>
    <n v="2.9"/>
    <n v="114"/>
    <s v="Medium"/>
    <n v="0.95899999999999996"/>
    <x v="0"/>
    <s v=""/>
    <n v="4.62"/>
    <n v="9"/>
    <n v="-6.23"/>
    <n v="-3.7"/>
    <s v="Tuesday"/>
    <s v="5-10 min"/>
    <n v="1"/>
    <s v="Between 0.8-1.0"/>
  </r>
  <r>
    <s v="RF002227"/>
    <d v="2026-01-20T22:30:00"/>
    <d v="2026-01-20T00:00:00"/>
    <n v="22"/>
    <x v="0"/>
    <x v="0"/>
    <n v="11.1"/>
    <n v="201.86"/>
    <n v="192.17"/>
    <n v="1"/>
    <n v="4.2"/>
    <n v="5.7"/>
    <n v="128"/>
    <s v="Medium"/>
    <n v="1.103"/>
    <x v="0"/>
    <s v=""/>
    <n v="4.75"/>
    <n v="1"/>
    <n v="-9.69"/>
    <n v="1.5"/>
    <s v="Tuesday"/>
    <s v="0-5 min"/>
    <n v="1"/>
    <s v="Between 1.0-1.2"/>
  </r>
  <r>
    <s v="RF002228"/>
    <d v="2026-01-20T22:33:00"/>
    <d v="2026-01-20T00:00:00"/>
    <n v="22"/>
    <x v="3"/>
    <x v="0"/>
    <n v="6.2"/>
    <n v="153.94999999999999"/>
    <n v="140.19"/>
    <n v="1.2"/>
    <n v="10"/>
    <n v="6"/>
    <n v="69"/>
    <s v="Low"/>
    <n v="2.2000000000000002"/>
    <x v="0"/>
    <s v=""/>
    <n v="4.78"/>
    <n v="124"/>
    <n v="-13.76"/>
    <n v="-4"/>
    <s v="Tuesday"/>
    <s v="5-10 min"/>
    <n v="1"/>
    <s v="Above 1.2"/>
  </r>
  <r>
    <s v="RF002229"/>
    <d v="2026-01-20T22:39:00"/>
    <d v="2026-01-20T00:00:00"/>
    <n v="22"/>
    <x v="0"/>
    <x v="0"/>
    <n v="6"/>
    <n v="140.24"/>
    <n v="137.54"/>
    <n v="1.1000000000000001"/>
    <n v="5.9"/>
    <n v="8.9"/>
    <n v="126"/>
    <s v="Medium"/>
    <n v="1.028"/>
    <x v="0"/>
    <s v=""/>
    <n v="4.8499999999999996"/>
    <n v="9"/>
    <n v="-2.7"/>
    <n v="3"/>
    <s v="Tuesday"/>
    <s v="5-10 min"/>
    <n v="1"/>
    <s v="Between 1.0-1.2"/>
  </r>
  <r>
    <s v="RF002230"/>
    <d v="2026-01-20T22:51:00"/>
    <d v="2026-01-20T00:00:00"/>
    <n v="22"/>
    <x v="4"/>
    <x v="0"/>
    <n v="12.8"/>
    <n v="202.93"/>
    <m/>
    <n v="1"/>
    <n v="4.8"/>
    <n v="6.3"/>
    <n v="58"/>
    <s v="Low"/>
    <n v="2.2000000000000002"/>
    <x v="2"/>
    <s v="ETA too high"/>
    <n v="4.3899999999999997"/>
    <n v="2"/>
    <m/>
    <n v="1.5"/>
    <s v="Tuesday"/>
    <s v="0-5 min"/>
    <n v="0"/>
    <s v="Above 1.2"/>
  </r>
  <r>
    <s v="RF002231"/>
    <d v="2026-01-20T22:57:00"/>
    <d v="2026-01-20T00:00:00"/>
    <n v="22"/>
    <x v="3"/>
    <x v="1"/>
    <n v="3.2"/>
    <n v="89.35"/>
    <n v="88.74"/>
    <n v="1"/>
    <n v="4.2"/>
    <n v="1"/>
    <n v="57"/>
    <s v="Low"/>
    <n v="1.385"/>
    <x v="0"/>
    <s v=""/>
    <n v="4.45"/>
    <n v="0"/>
    <n v="-0.61"/>
    <n v="-3.2"/>
    <s v="Tuesday"/>
    <s v="0-5 min"/>
    <n v="1"/>
    <s v="Above 1.2"/>
  </r>
  <r>
    <s v="RF002232"/>
    <d v="2026-01-20T23:08:00"/>
    <d v="2026-01-20T00:00:00"/>
    <n v="23"/>
    <x v="0"/>
    <x v="0"/>
    <n v="3.6"/>
    <n v="105.94"/>
    <m/>
    <n v="1.1000000000000001"/>
    <n v="4.8"/>
    <m/>
    <n v="114"/>
    <s v="Medium"/>
    <n v="1.0900000000000001"/>
    <x v="3"/>
    <s v="No driver available"/>
    <n v="5"/>
    <n v="11"/>
    <m/>
    <m/>
    <s v="Tuesday"/>
    <s v="0-5 min"/>
    <n v="0"/>
    <s v="Between 1.0-1.2"/>
  </r>
  <r>
    <s v="RF002233"/>
    <d v="2026-01-20T23:18:00"/>
    <d v="2026-01-20T00:00:00"/>
    <n v="23"/>
    <x v="0"/>
    <x v="0"/>
    <n v="20.399999999999999"/>
    <n v="337.5"/>
    <n v="328.78"/>
    <n v="1"/>
    <n v="5.0999999999999996"/>
    <n v="5.5"/>
    <n v="105"/>
    <s v="Low"/>
    <n v="1.202"/>
    <x v="0"/>
    <s v=""/>
    <n v="4.5"/>
    <n v="20"/>
    <n v="-8.7200000000000006"/>
    <n v="0.4"/>
    <s v="Tuesday"/>
    <s v="5-10 min"/>
    <n v="1"/>
    <s v="Above 1.2"/>
  </r>
  <r>
    <s v="RF002234"/>
    <d v="2026-01-20T23:21:00"/>
    <d v="2026-01-20T00:00:00"/>
    <n v="23"/>
    <x v="3"/>
    <x v="0"/>
    <n v="3.1"/>
    <n v="85.02"/>
    <m/>
    <n v="1"/>
    <n v="2"/>
    <n v="6.2"/>
    <n v="65"/>
    <s v="Low"/>
    <n v="2.2000000000000002"/>
    <x v="2"/>
    <s v="Changed plans"/>
    <n v="4.6900000000000004"/>
    <n v="19"/>
    <m/>
    <n v="4.2"/>
    <s v="Tuesday"/>
    <s v="0-5 min"/>
    <n v="0"/>
    <s v="Above 1.2"/>
  </r>
  <r>
    <s v="RF002235"/>
    <d v="2026-01-20T23:25:00"/>
    <d v="2026-01-20T00:00:00"/>
    <n v="23"/>
    <x v="1"/>
    <x v="0"/>
    <n v="4.0999999999999996"/>
    <n v="101.08"/>
    <n v="102.85"/>
    <n v="1"/>
    <n v="2"/>
    <n v="2.4"/>
    <n v="90"/>
    <s v="Low"/>
    <n v="1.5109999999999999"/>
    <x v="0"/>
    <s v=""/>
    <n v="5"/>
    <n v="6"/>
    <n v="1.77"/>
    <n v="0.4"/>
    <s v="Tuesday"/>
    <s v="0-5 min"/>
    <n v="1"/>
    <s v="Above 1.2"/>
  </r>
  <r>
    <s v="RF002236"/>
    <d v="2026-01-20T23:25:00"/>
    <d v="2026-01-20T00:00:00"/>
    <n v="23"/>
    <x v="2"/>
    <x v="1"/>
    <n v="3.1"/>
    <n v="81.56"/>
    <n v="78.22"/>
    <n v="1"/>
    <n v="2.8"/>
    <n v="1"/>
    <n v="107"/>
    <s v="Medium"/>
    <n v="0.99199999999999999"/>
    <x v="0"/>
    <s v=""/>
    <n v="5"/>
    <n v="0"/>
    <n v="-3.34"/>
    <n v="-1.8"/>
    <s v="Tuesday"/>
    <s v="0-5 min"/>
    <n v="1"/>
    <s v="Between 0.8-1.0"/>
  </r>
  <r>
    <s v="RF002237"/>
    <d v="2026-01-20T23:25:00"/>
    <d v="2026-01-20T00:00:00"/>
    <n v="23"/>
    <x v="3"/>
    <x v="0"/>
    <n v="3.7"/>
    <n v="95.83"/>
    <n v="88.93"/>
    <n v="1.1000000000000001"/>
    <n v="3.6"/>
    <n v="3.1"/>
    <n v="68"/>
    <s v="Low"/>
    <n v="1.4910000000000001"/>
    <x v="0"/>
    <s v=""/>
    <n v="4.82"/>
    <n v="12"/>
    <n v="-6.9"/>
    <n v="-0.5"/>
    <s v="Tuesday"/>
    <s v="0-5 min"/>
    <n v="1"/>
    <s v="Above 1.2"/>
  </r>
  <r>
    <s v="RF002238"/>
    <d v="2026-01-20T23:44:00"/>
    <d v="2026-01-20T00:00:00"/>
    <n v="23"/>
    <x v="1"/>
    <x v="0"/>
    <n v="1.5"/>
    <n v="71.23"/>
    <n v="71.05"/>
    <n v="1.1000000000000001"/>
    <n v="5.4"/>
    <n v="5.7"/>
    <n v="88"/>
    <s v="Medium"/>
    <n v="0.89300000000000002"/>
    <x v="0"/>
    <s v=""/>
    <n v="4.5999999999999996"/>
    <n v="1"/>
    <n v="-0.18"/>
    <n v="0.3"/>
    <s v="Tuesday"/>
    <s v="5-10 min"/>
    <n v="1"/>
    <s v="Between 0.8-1.0"/>
  </r>
  <r>
    <s v="RF002239"/>
    <d v="2026-01-21T00:08:00"/>
    <d v="2026-01-21T00:00:00"/>
    <n v="0"/>
    <x v="1"/>
    <x v="0"/>
    <n v="8.5"/>
    <n v="194.28"/>
    <n v="187.39"/>
    <n v="1.1000000000000001"/>
    <n v="3.3"/>
    <n v="2.5"/>
    <n v="94"/>
    <s v="Low"/>
    <n v="1.492"/>
    <x v="0"/>
    <s v=""/>
    <n v="4.79"/>
    <n v="25"/>
    <n v="-6.89"/>
    <n v="-0.8"/>
    <s v="Wednesday"/>
    <s v="0-5 min"/>
    <n v="1"/>
    <s v="Above 1.2"/>
  </r>
  <r>
    <s v="RF002240"/>
    <d v="2026-01-21T00:18:00"/>
    <d v="2026-01-21T00:00:00"/>
    <n v="0"/>
    <x v="2"/>
    <x v="1"/>
    <n v="9.6"/>
    <n v="168.23"/>
    <n v="174.23"/>
    <n v="1"/>
    <n v="4.0999999999999996"/>
    <n v="6.5"/>
    <n v="110"/>
    <s v="Low"/>
    <n v="1.3320000000000001"/>
    <x v="0"/>
    <s v=""/>
    <n v="4.51"/>
    <n v="0"/>
    <n v="6"/>
    <n v="2.4"/>
    <s v="Wednesday"/>
    <s v="0-5 min"/>
    <n v="1"/>
    <s v="Above 1.2"/>
  </r>
  <r>
    <s v="RF002241"/>
    <d v="2026-01-21T00:18:00"/>
    <d v="2026-01-21T00:00:00"/>
    <n v="0"/>
    <x v="1"/>
    <x v="1"/>
    <n v="0.7"/>
    <n v="54.1"/>
    <n v="55.16"/>
    <n v="1.1000000000000001"/>
    <n v="2"/>
    <n v="5.9"/>
    <n v="97"/>
    <s v="Low"/>
    <n v="1.367"/>
    <x v="0"/>
    <s v=""/>
    <n v="4.8600000000000003"/>
    <n v="0"/>
    <n v="1.06"/>
    <n v="3.9"/>
    <s v="Wednesday"/>
    <s v="0-5 min"/>
    <n v="1"/>
    <s v="Above 1.2"/>
  </r>
  <r>
    <s v="RF002242"/>
    <d v="2026-01-21T00:33:00"/>
    <d v="2026-01-21T00:00:00"/>
    <n v="0"/>
    <x v="0"/>
    <x v="0"/>
    <n v="4.3"/>
    <n v="118.33"/>
    <n v="116.04"/>
    <n v="1.1000000000000001"/>
    <n v="6.7"/>
    <n v="8.9"/>
    <n v="131"/>
    <s v="Low"/>
    <n v="1.2829999999999999"/>
    <x v="0"/>
    <s v=""/>
    <n v="4.8499999999999996"/>
    <n v="4"/>
    <n v="-2.29"/>
    <n v="2.2000000000000002"/>
    <s v="Wednesday"/>
    <s v="5-10 min"/>
    <n v="1"/>
    <s v="Above 1.2"/>
  </r>
  <r>
    <s v="RF002243"/>
    <d v="2026-01-21T00:39:00"/>
    <d v="2026-01-21T00:00:00"/>
    <n v="0"/>
    <x v="2"/>
    <x v="1"/>
    <n v="4.2"/>
    <n v="105.2"/>
    <n v="106.58"/>
    <n v="1"/>
    <n v="2"/>
    <n v="1"/>
    <n v="101"/>
    <s v="Low"/>
    <n v="1.232"/>
    <x v="0"/>
    <s v=""/>
    <n v="4.47"/>
    <n v="0"/>
    <n v="1.38"/>
    <n v="-1"/>
    <s v="Wednesday"/>
    <s v="0-5 min"/>
    <n v="1"/>
    <s v="Above 1.2"/>
  </r>
  <r>
    <s v="RF002244"/>
    <d v="2026-01-21T01:33:00"/>
    <d v="2026-01-21T00:00:00"/>
    <n v="1"/>
    <x v="2"/>
    <x v="0"/>
    <n v="2.1"/>
    <n v="71.400000000000006"/>
    <n v="71.81"/>
    <n v="1"/>
    <n v="4.8"/>
    <n v="6.6"/>
    <n v="122"/>
    <s v="Low"/>
    <n v="1.335"/>
    <x v="0"/>
    <s v=""/>
    <n v="5"/>
    <n v="3"/>
    <n v="0.41"/>
    <n v="1.8"/>
    <s v="Wednesday"/>
    <s v="0-5 min"/>
    <n v="1"/>
    <s v="Above 1.2"/>
  </r>
  <r>
    <s v="RF002245"/>
    <d v="2026-01-21T01:45:00"/>
    <d v="2026-01-21T00:00:00"/>
    <n v="1"/>
    <x v="3"/>
    <x v="0"/>
    <n v="2.1"/>
    <n v="67.13"/>
    <n v="69.55"/>
    <n v="1"/>
    <n v="2.1"/>
    <n v="2.7"/>
    <n v="71"/>
    <s v="Low"/>
    <n v="1.639"/>
    <x v="0"/>
    <s v=""/>
    <n v="4.8499999999999996"/>
    <n v="15"/>
    <n v="2.42"/>
    <n v="0.6"/>
    <s v="Wednesday"/>
    <s v="0-5 min"/>
    <n v="1"/>
    <s v="Above 1.2"/>
  </r>
  <r>
    <s v="RF002246"/>
    <d v="2026-01-21T02:18:00"/>
    <d v="2026-01-21T00:00:00"/>
    <n v="2"/>
    <x v="4"/>
    <x v="0"/>
    <n v="4.2"/>
    <n v="103.87"/>
    <n v="101.2"/>
    <n v="1"/>
    <n v="5"/>
    <n v="3.4"/>
    <n v="64"/>
    <s v="Low"/>
    <n v="2.2000000000000002"/>
    <x v="0"/>
    <s v=""/>
    <n v="4.59"/>
    <n v="4"/>
    <n v="-2.67"/>
    <n v="-1.6"/>
    <s v="Wednesday"/>
    <s v="0-5 min"/>
    <n v="1"/>
    <s v="Above 1.2"/>
  </r>
  <r>
    <s v="RF002247"/>
    <d v="2026-01-21T02:34:00"/>
    <d v="2026-01-21T00:00:00"/>
    <n v="2"/>
    <x v="2"/>
    <x v="1"/>
    <n v="12.7"/>
    <n v="211.2"/>
    <m/>
    <n v="1"/>
    <n v="7.5"/>
    <n v="12.6"/>
    <n v="120"/>
    <s v="Low"/>
    <n v="1.4610000000000001"/>
    <x v="2"/>
    <s v="Fare too high"/>
    <n v="5"/>
    <n v="0"/>
    <m/>
    <n v="5.0999999999999996"/>
    <s v="Wednesday"/>
    <s v="5-10 min"/>
    <n v="0"/>
    <s v="Above 1.2"/>
  </r>
  <r>
    <s v="RF002248"/>
    <d v="2026-01-21T02:51:00"/>
    <d v="2026-01-21T00:00:00"/>
    <n v="2"/>
    <x v="0"/>
    <x v="1"/>
    <n v="6.9"/>
    <n v="145.93"/>
    <n v="148.79"/>
    <n v="1"/>
    <n v="5.9"/>
    <n v="6.9"/>
    <n v="134"/>
    <s v="Low"/>
    <n v="1.5720000000000001"/>
    <x v="0"/>
    <s v=""/>
    <n v="4.7300000000000004"/>
    <n v="0"/>
    <n v="2.86"/>
    <n v="1"/>
    <s v="Wednesday"/>
    <s v="5-10 min"/>
    <n v="1"/>
    <s v="Above 1.2"/>
  </r>
  <r>
    <s v="RF002249"/>
    <d v="2026-01-21T02:53:00"/>
    <d v="2026-01-21T00:00:00"/>
    <n v="2"/>
    <x v="2"/>
    <x v="0"/>
    <n v="7.1"/>
    <n v="134.5"/>
    <n v="135.31"/>
    <n v="1"/>
    <n v="2.2999999999999998"/>
    <n v="1"/>
    <n v="114"/>
    <s v="Low"/>
    <n v="1.2909999999999999"/>
    <x v="0"/>
    <s v=""/>
    <n v="4.7"/>
    <n v="6"/>
    <n v="0.81"/>
    <n v="-1.3"/>
    <s v="Wednesday"/>
    <s v="0-5 min"/>
    <n v="1"/>
    <s v="Above 1.2"/>
  </r>
  <r>
    <s v="RF002250"/>
    <d v="2026-01-21T02:57:00"/>
    <d v="2026-01-21T00:00:00"/>
    <n v="2"/>
    <x v="1"/>
    <x v="0"/>
    <n v="3.5"/>
    <n v="89.88"/>
    <n v="91.58"/>
    <n v="1"/>
    <n v="4.7"/>
    <n v="5.0999999999999996"/>
    <n v="103"/>
    <s v="Low"/>
    <n v="1.38"/>
    <x v="0"/>
    <s v=""/>
    <n v="4.5999999999999996"/>
    <n v="8"/>
    <n v="1.7"/>
    <n v="0.4"/>
    <s v="Wednesday"/>
    <s v="0-5 min"/>
    <n v="1"/>
    <s v="Above 1.2"/>
  </r>
  <r>
    <s v="RF002251"/>
    <d v="2026-01-21T02:58:00"/>
    <d v="2026-01-21T00:00:00"/>
    <n v="2"/>
    <x v="1"/>
    <x v="0"/>
    <n v="2.2000000000000002"/>
    <n v="72.989999999999995"/>
    <n v="71.87"/>
    <n v="1"/>
    <n v="3.4"/>
    <n v="4.8"/>
    <n v="110"/>
    <s v="Medium"/>
    <n v="1.3240000000000001"/>
    <x v="0"/>
    <s v=""/>
    <n v="4.9000000000000004"/>
    <n v="9"/>
    <n v="-1.1200000000000001"/>
    <n v="1.4"/>
    <s v="Wednesday"/>
    <s v="0-5 min"/>
    <n v="1"/>
    <s v="Above 1.2"/>
  </r>
  <r>
    <s v="RF002252"/>
    <d v="2026-01-21T03:39:00"/>
    <d v="2026-01-21T00:00:00"/>
    <n v="3"/>
    <x v="1"/>
    <x v="0"/>
    <n v="18.399999999999999"/>
    <n v="322.67"/>
    <n v="321.01"/>
    <n v="1"/>
    <n v="2"/>
    <n v="7.8"/>
    <n v="96"/>
    <s v="Low"/>
    <n v="1.5"/>
    <x v="0"/>
    <s v=""/>
    <n v="5"/>
    <n v="3"/>
    <n v="-1.66"/>
    <n v="5.8"/>
    <s v="Wednesday"/>
    <s v="0-5 min"/>
    <n v="1"/>
    <s v="Above 1.2"/>
  </r>
  <r>
    <s v="RF002253"/>
    <d v="2026-01-21T03:41:00"/>
    <d v="2026-01-21T00:00:00"/>
    <n v="3"/>
    <x v="2"/>
    <x v="0"/>
    <n v="12.3"/>
    <n v="199.4"/>
    <n v="192.71"/>
    <n v="1"/>
    <n v="6.3"/>
    <n v="8.6"/>
    <n v="115"/>
    <s v="Low"/>
    <n v="1.248"/>
    <x v="0"/>
    <s v=""/>
    <n v="4.6900000000000004"/>
    <n v="15"/>
    <n v="-6.69"/>
    <n v="2.2999999999999998"/>
    <s v="Wednesday"/>
    <s v="5-10 min"/>
    <n v="1"/>
    <s v="Above 1.2"/>
  </r>
  <r>
    <s v="RF002254"/>
    <d v="2026-01-21T03:43:00"/>
    <d v="2026-01-21T00:00:00"/>
    <n v="3"/>
    <x v="1"/>
    <x v="1"/>
    <n v="11.8"/>
    <n v="208.55"/>
    <n v="215.84"/>
    <n v="1"/>
    <n v="9.1"/>
    <n v="7.9"/>
    <n v="106"/>
    <s v="Low"/>
    <n v="2.181"/>
    <x v="0"/>
    <s v=""/>
    <n v="4.75"/>
    <n v="0"/>
    <n v="7.29"/>
    <n v="-1.2"/>
    <s v="Wednesday"/>
    <s v="5-10 min"/>
    <n v="1"/>
    <s v="Above 1.2"/>
  </r>
  <r>
    <s v="RF002255"/>
    <d v="2026-01-21T04:44:00"/>
    <d v="2026-01-21T00:00:00"/>
    <n v="4"/>
    <x v="1"/>
    <x v="0"/>
    <n v="7.2"/>
    <n v="149.36000000000001"/>
    <m/>
    <n v="1"/>
    <n v="6.9"/>
    <m/>
    <n v="96"/>
    <s v="Low"/>
    <n v="1.629"/>
    <x v="3"/>
    <s v="No driver available"/>
    <n v="4.57"/>
    <n v="13"/>
    <m/>
    <m/>
    <s v="Wednesday"/>
    <s v="5-10 min"/>
    <n v="0"/>
    <s v="Above 1.2"/>
  </r>
  <r>
    <s v="RF002256"/>
    <d v="2026-01-21T04:50:00"/>
    <d v="2026-01-21T00:00:00"/>
    <n v="4"/>
    <x v="0"/>
    <x v="0"/>
    <n v="11"/>
    <n v="223.37"/>
    <n v="222.88"/>
    <n v="1"/>
    <n v="2"/>
    <n v="3.2"/>
    <n v="124"/>
    <s v="Medium"/>
    <n v="1.1120000000000001"/>
    <x v="0"/>
    <s v=""/>
    <n v="4.66"/>
    <n v="7"/>
    <n v="-0.49"/>
    <n v="1.2"/>
    <s v="Wednesday"/>
    <s v="0-5 min"/>
    <n v="1"/>
    <s v="Between 1.0-1.2"/>
  </r>
  <r>
    <s v="RF002257"/>
    <d v="2026-01-21T04:50:00"/>
    <d v="2026-01-21T00:00:00"/>
    <n v="4"/>
    <x v="3"/>
    <x v="0"/>
    <n v="9"/>
    <n v="162.13"/>
    <m/>
    <n v="1"/>
    <n v="8.6"/>
    <n v="4.7"/>
    <n v="74"/>
    <s v="Low"/>
    <n v="2.2000000000000002"/>
    <x v="1"/>
    <s v="Vehicle issue"/>
    <n v="4.8600000000000003"/>
    <n v="13"/>
    <m/>
    <n v="-3.9"/>
    <s v="Wednesday"/>
    <s v="5-10 min"/>
    <n v="0"/>
    <s v="Above 1.2"/>
  </r>
  <r>
    <s v="RF002258"/>
    <d v="2026-01-21T05:09:00"/>
    <d v="2026-01-21T00:00:00"/>
    <n v="5"/>
    <x v="4"/>
    <x v="0"/>
    <n v="2.5"/>
    <n v="77.13"/>
    <n v="76.48"/>
    <n v="1"/>
    <n v="3"/>
    <n v="1"/>
    <n v="61"/>
    <s v="Low"/>
    <n v="1.488"/>
    <x v="0"/>
    <s v=""/>
    <n v="4.92"/>
    <n v="5"/>
    <n v="-0.65"/>
    <n v="-2"/>
    <s v="Wednesday"/>
    <s v="0-5 min"/>
    <n v="1"/>
    <s v="Above 1.2"/>
  </r>
  <r>
    <s v="RF002259"/>
    <d v="2026-01-21T05:09:00"/>
    <d v="2026-01-21T00:00:00"/>
    <n v="5"/>
    <x v="2"/>
    <x v="0"/>
    <n v="18.8"/>
    <n v="364.68"/>
    <m/>
    <n v="1"/>
    <n v="3.4"/>
    <n v="1.8"/>
    <n v="131"/>
    <s v="Medium"/>
    <n v="1.3120000000000001"/>
    <x v="2"/>
    <s v="Pickup issue"/>
    <n v="4.6900000000000004"/>
    <n v="3"/>
    <m/>
    <n v="-1.6"/>
    <s v="Wednesday"/>
    <s v="0-5 min"/>
    <n v="0"/>
    <s v="Above 1.2"/>
  </r>
  <r>
    <s v="RF002260"/>
    <d v="2026-01-21T05:19:00"/>
    <d v="2026-01-21T00:00:00"/>
    <n v="5"/>
    <x v="0"/>
    <x v="0"/>
    <n v="11.1"/>
    <n v="216.67"/>
    <n v="215.22"/>
    <n v="1"/>
    <n v="2.7"/>
    <n v="1"/>
    <n v="127"/>
    <s v="Low"/>
    <n v="1.335"/>
    <x v="0"/>
    <s v=""/>
    <n v="4.68"/>
    <n v="11"/>
    <n v="-1.45"/>
    <n v="-1.7"/>
    <s v="Wednesday"/>
    <s v="0-5 min"/>
    <n v="1"/>
    <s v="Above 1.2"/>
  </r>
  <r>
    <s v="RF002261"/>
    <d v="2026-01-21T05:39:00"/>
    <d v="2026-01-21T00:00:00"/>
    <n v="5"/>
    <x v="4"/>
    <x v="0"/>
    <n v="5"/>
    <n v="116.96"/>
    <n v="106.33"/>
    <n v="1"/>
    <n v="4.5999999999999996"/>
    <n v="2.1"/>
    <n v="59"/>
    <s v="Low"/>
    <n v="2.2000000000000002"/>
    <x v="0"/>
    <s v=""/>
    <n v="4.71"/>
    <n v="5"/>
    <n v="-10.63"/>
    <n v="-2.5"/>
    <s v="Wednesday"/>
    <s v="0-5 min"/>
    <n v="1"/>
    <s v="Above 1.2"/>
  </r>
  <r>
    <s v="RF002262"/>
    <d v="2026-01-21T05:41:00"/>
    <d v="2026-01-21T00:00:00"/>
    <n v="5"/>
    <x v="2"/>
    <x v="0"/>
    <n v="1.9"/>
    <n v="70.37"/>
    <n v="73.39"/>
    <n v="1"/>
    <n v="2"/>
    <n v="4.2"/>
    <n v="121"/>
    <s v="Low"/>
    <n v="1.4830000000000001"/>
    <x v="0"/>
    <s v=""/>
    <n v="4.5999999999999996"/>
    <n v="32"/>
    <n v="3.02"/>
    <n v="2.2000000000000002"/>
    <s v="Wednesday"/>
    <s v="0-5 min"/>
    <n v="1"/>
    <s v="Above 1.2"/>
  </r>
  <r>
    <s v="RF002263"/>
    <d v="2026-01-21T06:03:00"/>
    <d v="2026-01-21T00:00:00"/>
    <n v="6"/>
    <x v="1"/>
    <x v="1"/>
    <n v="2.1"/>
    <n v="75.349999999999994"/>
    <m/>
    <n v="1"/>
    <n v="2.4"/>
    <n v="6"/>
    <n v="103"/>
    <s v="Low"/>
    <n v="1.641"/>
    <x v="1"/>
    <s v="Pickup too far"/>
    <n v="4.88"/>
    <n v="0"/>
    <m/>
    <n v="3.6"/>
    <s v="Wednesday"/>
    <s v="0-5 min"/>
    <n v="0"/>
    <s v="Above 1.2"/>
  </r>
  <r>
    <s v="RF002264"/>
    <d v="2026-01-21T06:09:00"/>
    <d v="2026-01-21T00:00:00"/>
    <n v="6"/>
    <x v="0"/>
    <x v="0"/>
    <n v="7.2"/>
    <n v="149.07"/>
    <n v="145.99"/>
    <n v="1.1000000000000001"/>
    <n v="6.9"/>
    <n v="3.8"/>
    <n v="133"/>
    <s v="Low"/>
    <n v="1.3959999999999999"/>
    <x v="0"/>
    <s v=""/>
    <n v="4.78"/>
    <n v="2"/>
    <n v="-3.08"/>
    <n v="-3.1"/>
    <s v="Wednesday"/>
    <s v="5-10 min"/>
    <n v="1"/>
    <s v="Above 1.2"/>
  </r>
  <r>
    <s v="RF002265"/>
    <d v="2026-01-21T06:23:00"/>
    <d v="2026-01-21T00:00:00"/>
    <n v="6"/>
    <x v="1"/>
    <x v="0"/>
    <n v="5.3"/>
    <n v="114.61"/>
    <n v="118.76"/>
    <n v="1"/>
    <n v="9.9"/>
    <n v="10.3"/>
    <n v="104"/>
    <s v="Low"/>
    <n v="1.84"/>
    <x v="0"/>
    <s v=""/>
    <n v="4.82"/>
    <n v="4"/>
    <n v="4.1500000000000004"/>
    <n v="0.4"/>
    <s v="Wednesday"/>
    <s v="5-10 min"/>
    <n v="1"/>
    <s v="Above 1.2"/>
  </r>
  <r>
    <s v="RF002266"/>
    <d v="2026-01-21T06:32:00"/>
    <d v="2026-01-21T00:00:00"/>
    <n v="6"/>
    <x v="0"/>
    <x v="0"/>
    <n v="3.7"/>
    <n v="97.62"/>
    <m/>
    <n v="1"/>
    <n v="2"/>
    <n v="6.4"/>
    <n v="123"/>
    <s v="Medium"/>
    <n v="1.1060000000000001"/>
    <x v="1"/>
    <s v="Pickup too far"/>
    <n v="4.51"/>
    <n v="3"/>
    <m/>
    <n v="4.4000000000000004"/>
    <s v="Wednesday"/>
    <s v="0-5 min"/>
    <n v="0"/>
    <s v="Between 1.0-1.2"/>
  </r>
  <r>
    <s v="RF002267"/>
    <d v="2026-01-21T06:38:00"/>
    <d v="2026-01-21T00:00:00"/>
    <n v="6"/>
    <x v="3"/>
    <x v="1"/>
    <n v="7"/>
    <n v="150.94"/>
    <m/>
    <n v="1.1000000000000001"/>
    <n v="6.6"/>
    <n v="10"/>
    <n v="77"/>
    <s v="Low"/>
    <n v="1.6739999999999999"/>
    <x v="2"/>
    <s v="ETA too high"/>
    <n v="4.92"/>
    <n v="0"/>
    <m/>
    <n v="3.4"/>
    <s v="Wednesday"/>
    <s v="5-10 min"/>
    <n v="0"/>
    <s v="Above 1.2"/>
  </r>
  <r>
    <s v="RF002268"/>
    <d v="2026-01-21T06:58:00"/>
    <d v="2026-01-21T00:00:00"/>
    <n v="6"/>
    <x v="1"/>
    <x v="0"/>
    <n v="5.8"/>
    <n v="118.9"/>
    <n v="124.25"/>
    <n v="1"/>
    <n v="2"/>
    <n v="1.8"/>
    <n v="85"/>
    <s v="Low"/>
    <n v="1.306"/>
    <x v="0"/>
    <s v=""/>
    <n v="4.58"/>
    <n v="16"/>
    <n v="5.35"/>
    <n v="-0.2"/>
    <s v="Wednesday"/>
    <s v="0-5 min"/>
    <n v="1"/>
    <s v="Above 1.2"/>
  </r>
  <r>
    <s v="RF002269"/>
    <d v="2026-01-21T07:16:00"/>
    <d v="2026-01-21T00:00:00"/>
    <n v="7"/>
    <x v="4"/>
    <x v="0"/>
    <n v="4.8"/>
    <n v="129.74"/>
    <n v="124.09"/>
    <n v="1.1000000000000001"/>
    <n v="3.8"/>
    <n v="3.1"/>
    <n v="55"/>
    <s v="Low"/>
    <n v="1.389"/>
    <x v="0"/>
    <s v=""/>
    <n v="4.6399999999999997"/>
    <n v="7"/>
    <n v="-5.65"/>
    <n v="-0.7"/>
    <s v="Wednesday"/>
    <s v="0-5 min"/>
    <n v="1"/>
    <s v="Above 1.2"/>
  </r>
  <r>
    <s v="RF002270"/>
    <d v="2026-01-21T07:22:00"/>
    <d v="2026-01-21T00:00:00"/>
    <n v="7"/>
    <x v="3"/>
    <x v="0"/>
    <n v="2.2000000000000002"/>
    <n v="73.97"/>
    <m/>
    <n v="1"/>
    <n v="2.1"/>
    <n v="7.5"/>
    <n v="67"/>
    <s v="Low"/>
    <n v="1.649"/>
    <x v="2"/>
    <s v="Fare too high"/>
    <n v="4.55"/>
    <n v="10"/>
    <m/>
    <n v="5.4"/>
    <s v="Wednesday"/>
    <s v="0-5 min"/>
    <n v="0"/>
    <s v="Above 1.2"/>
  </r>
  <r>
    <s v="RF002271"/>
    <d v="2026-01-21T07:23:00"/>
    <d v="2026-01-21T00:00:00"/>
    <n v="7"/>
    <x v="2"/>
    <x v="1"/>
    <n v="5.8"/>
    <n v="129.77000000000001"/>
    <n v="136.44"/>
    <n v="1.1000000000000001"/>
    <n v="7.5"/>
    <n v="12.5"/>
    <n v="105"/>
    <s v="Medium"/>
    <n v="0.91400000000000003"/>
    <x v="0"/>
    <s v=""/>
    <n v="4.5999999999999996"/>
    <n v="0"/>
    <n v="6.67"/>
    <n v="5"/>
    <s v="Wednesday"/>
    <s v="5-10 min"/>
    <n v="1"/>
    <s v="Between 0.8-1.0"/>
  </r>
  <r>
    <s v="RF002272"/>
    <d v="2026-01-21T07:40:00"/>
    <d v="2026-01-21T00:00:00"/>
    <n v="7"/>
    <x v="4"/>
    <x v="0"/>
    <n v="13.9"/>
    <n v="226.5"/>
    <n v="218.63"/>
    <n v="1"/>
    <n v="6"/>
    <n v="11.3"/>
    <n v="57"/>
    <s v="Low"/>
    <n v="1.893"/>
    <x v="0"/>
    <s v=""/>
    <n v="4.6900000000000004"/>
    <n v="17"/>
    <n v="-7.87"/>
    <n v="5.3"/>
    <s v="Wednesday"/>
    <s v="5-10 min"/>
    <n v="1"/>
    <s v="Above 1.2"/>
  </r>
  <r>
    <s v="RF002273"/>
    <d v="2026-01-21T07:40:00"/>
    <d v="2026-01-21T00:00:00"/>
    <n v="7"/>
    <x v="0"/>
    <x v="0"/>
    <n v="2"/>
    <n v="87.98"/>
    <m/>
    <n v="1.2"/>
    <n v="6"/>
    <n v="6.2"/>
    <n v="112"/>
    <s v="Medium"/>
    <n v="0.85799999999999998"/>
    <x v="1"/>
    <s v="Driver unavailable"/>
    <n v="4.67"/>
    <n v="12"/>
    <m/>
    <n v="0.2"/>
    <s v="Wednesday"/>
    <s v="5-10 min"/>
    <n v="0"/>
    <s v="Between 0.8-1.0"/>
  </r>
  <r>
    <s v="RF002274"/>
    <d v="2026-01-21T07:50:00"/>
    <d v="2026-01-21T00:00:00"/>
    <n v="7"/>
    <x v="0"/>
    <x v="0"/>
    <n v="13.3"/>
    <n v="239.27"/>
    <n v="250.03"/>
    <n v="1"/>
    <n v="6.9"/>
    <n v="7.1"/>
    <n v="121"/>
    <s v="Medium"/>
    <n v="0.94599999999999995"/>
    <x v="0"/>
    <s v=""/>
    <n v="4.6100000000000003"/>
    <n v="15"/>
    <n v="10.76"/>
    <n v="0.2"/>
    <s v="Wednesday"/>
    <s v="5-10 min"/>
    <n v="1"/>
    <s v="Between 0.8-1.0"/>
  </r>
  <r>
    <s v="RF002275"/>
    <d v="2026-01-21T08:00:00"/>
    <d v="2026-01-21T00:00:00"/>
    <n v="8"/>
    <x v="2"/>
    <x v="1"/>
    <n v="13.7"/>
    <n v="300.73"/>
    <m/>
    <n v="1.3"/>
    <n v="8.1999999999999993"/>
    <n v="5.9"/>
    <n v="110"/>
    <s v="High"/>
    <n v="0.8"/>
    <x v="2"/>
    <s v="Fare too high"/>
    <n v="5"/>
    <n v="0"/>
    <m/>
    <n v="-2.2999999999999998"/>
    <s v="Wednesday"/>
    <s v="5-10 min"/>
    <n v="0"/>
    <s v="Between 0.8-1.0"/>
  </r>
  <r>
    <s v="RF002276"/>
    <d v="2026-01-21T08:03:00"/>
    <d v="2026-01-21T00:00:00"/>
    <n v="8"/>
    <x v="2"/>
    <x v="0"/>
    <n v="6.7"/>
    <n v="165.79"/>
    <n v="174.07"/>
    <n v="1.1000000000000001"/>
    <n v="4.3"/>
    <n v="6"/>
    <n v="100"/>
    <s v="Medium"/>
    <n v="0.79500000000000004"/>
    <x v="0"/>
    <s v=""/>
    <n v="4.8899999999999997"/>
    <n v="4"/>
    <n v="8.2799999999999994"/>
    <n v="1.7"/>
    <s v="Wednesday"/>
    <s v="0-5 min"/>
    <n v="1"/>
    <s v="Below 0.8"/>
  </r>
  <r>
    <s v="RF002277"/>
    <d v="2026-01-21T08:34:00"/>
    <d v="2026-01-21T00:00:00"/>
    <n v="8"/>
    <x v="3"/>
    <x v="0"/>
    <n v="6.7"/>
    <n v="153.03"/>
    <n v="145.93"/>
    <n v="1"/>
    <n v="5.9"/>
    <n v="5.4"/>
    <n v="57"/>
    <s v="Low"/>
    <n v="1.129"/>
    <x v="0"/>
    <s v=""/>
    <n v="4.84"/>
    <n v="14"/>
    <n v="-7.1"/>
    <n v="-0.5"/>
    <s v="Wednesday"/>
    <s v="5-10 min"/>
    <n v="1"/>
    <s v="Between 1.0-1.2"/>
  </r>
  <r>
    <s v="RF002278"/>
    <d v="2026-01-21T08:49:00"/>
    <d v="2026-01-21T00:00:00"/>
    <n v="8"/>
    <x v="1"/>
    <x v="0"/>
    <n v="6.2"/>
    <n v="128.74"/>
    <n v="130.22999999999999"/>
    <n v="1"/>
    <n v="3.9"/>
    <n v="4.7"/>
    <n v="84"/>
    <s v="Low"/>
    <n v="1.169"/>
    <x v="0"/>
    <s v=""/>
    <n v="4.95"/>
    <n v="35"/>
    <n v="1.49"/>
    <n v="0.8"/>
    <s v="Wednesday"/>
    <s v="0-5 min"/>
    <n v="1"/>
    <s v="Between 1.0-1.2"/>
  </r>
  <r>
    <s v="RF002279"/>
    <d v="2026-01-21T08:53:00"/>
    <d v="2026-01-21T00:00:00"/>
    <n v="8"/>
    <x v="1"/>
    <x v="0"/>
    <n v="7.7"/>
    <n v="161.11000000000001"/>
    <n v="153.5"/>
    <n v="1"/>
    <n v="3.6"/>
    <n v="1"/>
    <n v="98"/>
    <s v="Medium"/>
    <n v="1.1739999999999999"/>
    <x v="0"/>
    <s v=""/>
    <n v="4.6399999999999997"/>
    <n v="22"/>
    <n v="-7.61"/>
    <n v="-2.6"/>
    <s v="Wednesday"/>
    <s v="0-5 min"/>
    <n v="1"/>
    <s v="Between 1.0-1.2"/>
  </r>
  <r>
    <s v="RF002280"/>
    <d v="2026-01-21T09:01:00"/>
    <d v="2026-01-21T00:00:00"/>
    <n v="9"/>
    <x v="2"/>
    <x v="1"/>
    <n v="4.3"/>
    <n v="99.96"/>
    <n v="99.64"/>
    <n v="1"/>
    <n v="6.6"/>
    <n v="6.2"/>
    <n v="113"/>
    <s v="Medium"/>
    <n v="1.014"/>
    <x v="0"/>
    <s v=""/>
    <n v="4.7699999999999996"/>
    <n v="0"/>
    <n v="-0.32"/>
    <n v="-0.4"/>
    <s v="Wednesday"/>
    <s v="5-10 min"/>
    <n v="1"/>
    <s v="Between 1.0-1.2"/>
  </r>
  <r>
    <s v="RF002281"/>
    <d v="2026-01-21T09:20:00"/>
    <d v="2026-01-21T00:00:00"/>
    <n v="9"/>
    <x v="2"/>
    <x v="1"/>
    <n v="8.8000000000000007"/>
    <n v="191.01"/>
    <m/>
    <n v="1"/>
    <n v="9"/>
    <n v="13.8"/>
    <n v="96"/>
    <s v="Medium"/>
    <n v="0.86399999999999999"/>
    <x v="1"/>
    <s v="Pickup too far"/>
    <n v="4.72"/>
    <n v="0"/>
    <m/>
    <n v="4.8"/>
    <s v="Wednesday"/>
    <s v="5-10 min"/>
    <n v="0"/>
    <s v="Between 0.8-1.0"/>
  </r>
  <r>
    <s v="RF002282"/>
    <d v="2026-01-21T09:25:00"/>
    <d v="2026-01-21T00:00:00"/>
    <n v="9"/>
    <x v="0"/>
    <x v="0"/>
    <n v="0.8"/>
    <n v="58.98"/>
    <n v="57.98"/>
    <n v="1.1000000000000001"/>
    <n v="6.9"/>
    <n v="8.3000000000000007"/>
    <n v="117"/>
    <s v="High"/>
    <n v="0.79700000000000004"/>
    <x v="0"/>
    <s v=""/>
    <n v="4.34"/>
    <n v="3"/>
    <n v="-1"/>
    <n v="1.4"/>
    <s v="Wednesday"/>
    <s v="5-10 min"/>
    <n v="1"/>
    <s v="Below 0.8"/>
  </r>
  <r>
    <s v="RF002283"/>
    <d v="2026-01-21T09:39:00"/>
    <d v="2026-01-21T00:00:00"/>
    <n v="9"/>
    <x v="0"/>
    <x v="0"/>
    <n v="22.6"/>
    <n v="417.53"/>
    <n v="404.58"/>
    <n v="1.2"/>
    <n v="10.9"/>
    <n v="3.6"/>
    <n v="110"/>
    <s v="High"/>
    <n v="0.73099999999999998"/>
    <x v="0"/>
    <s v=""/>
    <n v="4.87"/>
    <n v="3"/>
    <n v="-12.95"/>
    <n v="-7.3"/>
    <s v="Wednesday"/>
    <s v="10-15 min"/>
    <n v="1"/>
    <s v="Below 0.8"/>
  </r>
  <r>
    <s v="RF002284"/>
    <d v="2026-01-21T09:40:00"/>
    <d v="2026-01-21T00:00:00"/>
    <n v="9"/>
    <x v="0"/>
    <x v="1"/>
    <n v="10"/>
    <n v="224.33"/>
    <n v="226.58"/>
    <n v="1.2"/>
    <n v="6.2"/>
    <n v="9.1999999999999993"/>
    <n v="125"/>
    <s v="High"/>
    <n v="0.82699999999999996"/>
    <x v="0"/>
    <s v=""/>
    <n v="4.6500000000000004"/>
    <n v="0"/>
    <n v="2.25"/>
    <n v="3"/>
    <s v="Wednesday"/>
    <s v="5-10 min"/>
    <n v="1"/>
    <s v="Between 0.8-1.0"/>
  </r>
  <r>
    <s v="RF002285"/>
    <d v="2026-01-21T09:44:00"/>
    <d v="2026-01-21T00:00:00"/>
    <n v="9"/>
    <x v="4"/>
    <x v="0"/>
    <n v="7"/>
    <n v="134.63999999999999"/>
    <n v="132.38"/>
    <n v="1"/>
    <n v="2"/>
    <n v="6.6"/>
    <n v="54"/>
    <s v="Medium"/>
    <n v="1.0429999999999999"/>
    <x v="0"/>
    <s v=""/>
    <n v="4.74"/>
    <n v="1"/>
    <n v="-2.2599999999999998"/>
    <n v="4.5999999999999996"/>
    <s v="Wednesday"/>
    <s v="0-5 min"/>
    <n v="1"/>
    <s v="Between 1.0-1.2"/>
  </r>
  <r>
    <s v="RF002286"/>
    <d v="2026-01-21T09:48:00"/>
    <d v="2026-01-21T00:00:00"/>
    <n v="9"/>
    <x v="4"/>
    <x v="1"/>
    <n v="9.8000000000000007"/>
    <n v="183.45"/>
    <n v="187.25"/>
    <n v="1"/>
    <n v="2.6"/>
    <n v="1"/>
    <n v="52"/>
    <s v="Low"/>
    <n v="1.135"/>
    <x v="0"/>
    <s v=""/>
    <n v="4.59"/>
    <n v="0"/>
    <n v="3.8"/>
    <n v="-1.6"/>
    <s v="Wednesday"/>
    <s v="0-5 min"/>
    <n v="1"/>
    <s v="Between 1.0-1.2"/>
  </r>
  <r>
    <s v="RF002287"/>
    <d v="2026-01-21T09:52:00"/>
    <d v="2026-01-21T00:00:00"/>
    <n v="9"/>
    <x v="2"/>
    <x v="0"/>
    <n v="6.2"/>
    <n v="119.39"/>
    <n v="120.46"/>
    <n v="1"/>
    <n v="2.1"/>
    <n v="3.6"/>
    <n v="118"/>
    <s v="Medium"/>
    <n v="1.123"/>
    <x v="0"/>
    <s v=""/>
    <n v="4.71"/>
    <n v="3"/>
    <n v="1.07"/>
    <n v="1.5"/>
    <s v="Wednesday"/>
    <s v="0-5 min"/>
    <n v="1"/>
    <s v="Between 1.0-1.2"/>
  </r>
  <r>
    <s v="RF002288"/>
    <d v="2026-01-21T10:07:00"/>
    <d v="2026-01-21T00:00:00"/>
    <n v="10"/>
    <x v="0"/>
    <x v="0"/>
    <n v="9.3000000000000007"/>
    <n v="243.09"/>
    <n v="242.54"/>
    <n v="1.3"/>
    <n v="8"/>
    <n v="8"/>
    <n v="102"/>
    <s v="Medium"/>
    <n v="0.71199999999999997"/>
    <x v="0"/>
    <s v=""/>
    <n v="5"/>
    <n v="51"/>
    <n v="-0.55000000000000004"/>
    <n v="0"/>
    <s v="Wednesday"/>
    <s v="5-10 min"/>
    <n v="1"/>
    <s v="Below 0.8"/>
  </r>
  <r>
    <s v="RF002289"/>
    <d v="2026-01-21T10:50:00"/>
    <d v="2026-01-21T00:00:00"/>
    <n v="10"/>
    <x v="1"/>
    <x v="0"/>
    <n v="6.2"/>
    <n v="141.49"/>
    <m/>
    <n v="1"/>
    <n v="9.9"/>
    <m/>
    <n v="89"/>
    <s v="Medium"/>
    <n v="0.91600000000000004"/>
    <x v="3"/>
    <s v="No driver available"/>
    <n v="4.22"/>
    <n v="7"/>
    <m/>
    <m/>
    <s v="Wednesday"/>
    <s v="5-10 min"/>
    <n v="0"/>
    <s v="Between 0.8-1.0"/>
  </r>
  <r>
    <s v="RF002290"/>
    <d v="2026-01-21T11:44:00"/>
    <d v="2026-01-21T00:00:00"/>
    <n v="11"/>
    <x v="0"/>
    <x v="0"/>
    <n v="4.4000000000000004"/>
    <n v="123.35"/>
    <n v="123.69"/>
    <n v="1.2"/>
    <n v="8.1999999999999993"/>
    <n v="11.3"/>
    <n v="134"/>
    <s v="High"/>
    <n v="0.91500000000000004"/>
    <x v="0"/>
    <s v=""/>
    <n v="4.9000000000000004"/>
    <n v="15"/>
    <n v="0.34"/>
    <n v="3.1"/>
    <s v="Wednesday"/>
    <s v="5-10 min"/>
    <n v="1"/>
    <s v="Between 0.8-1.0"/>
  </r>
  <r>
    <s v="RF002291"/>
    <d v="2026-01-21T12:01:00"/>
    <d v="2026-01-21T00:00:00"/>
    <n v="12"/>
    <x v="3"/>
    <x v="0"/>
    <n v="8.1999999999999993"/>
    <n v="150.78"/>
    <m/>
    <n v="1"/>
    <n v="6.3"/>
    <n v="6.6"/>
    <n v="70"/>
    <s v="Low"/>
    <n v="1.8240000000000001"/>
    <x v="2"/>
    <s v="Changed plans"/>
    <n v="5"/>
    <n v="80"/>
    <m/>
    <n v="0.3"/>
    <s v="Wednesday"/>
    <s v="5-10 min"/>
    <n v="0"/>
    <s v="Above 1.2"/>
  </r>
  <r>
    <s v="RF002292"/>
    <d v="2026-01-21T12:04:00"/>
    <d v="2026-01-21T00:00:00"/>
    <n v="12"/>
    <x v="0"/>
    <x v="1"/>
    <n v="7.1"/>
    <n v="142.61000000000001"/>
    <n v="144.44"/>
    <n v="1"/>
    <n v="7.9"/>
    <n v="8.9"/>
    <n v="114"/>
    <s v="Medium"/>
    <n v="1.0109999999999999"/>
    <x v="0"/>
    <s v=""/>
    <n v="4.34"/>
    <n v="0"/>
    <n v="1.83"/>
    <n v="1"/>
    <s v="Wednesday"/>
    <s v="5-10 min"/>
    <n v="1"/>
    <s v="Between 1.0-1.2"/>
  </r>
  <r>
    <s v="RF002293"/>
    <d v="2026-01-21T12:11:00"/>
    <d v="2026-01-21T00:00:00"/>
    <n v="12"/>
    <x v="2"/>
    <x v="0"/>
    <n v="8.6999999999999993"/>
    <n v="204.1"/>
    <n v="200.33"/>
    <n v="1.2"/>
    <n v="6.5"/>
    <n v="12.7"/>
    <n v="103"/>
    <s v="Medium"/>
    <n v="0.91500000000000004"/>
    <x v="0"/>
    <s v=""/>
    <n v="4.59"/>
    <n v="5"/>
    <n v="-3.77"/>
    <n v="6.2"/>
    <s v="Wednesday"/>
    <s v="5-10 min"/>
    <n v="1"/>
    <s v="Between 0.8-1.0"/>
  </r>
  <r>
    <s v="RF002294"/>
    <d v="2026-01-21T12:24:00"/>
    <d v="2026-01-21T00:00:00"/>
    <n v="12"/>
    <x v="0"/>
    <x v="1"/>
    <n v="3.9"/>
    <n v="102.04"/>
    <m/>
    <n v="1.1000000000000001"/>
    <n v="7.4"/>
    <n v="20.399999999999999"/>
    <n v="106"/>
    <s v="Medium"/>
    <n v="0.89900000000000002"/>
    <x v="2"/>
    <s v="Fare too high"/>
    <n v="4.83"/>
    <n v="0"/>
    <m/>
    <n v="13"/>
    <s v="Wednesday"/>
    <s v="5-10 min"/>
    <n v="0"/>
    <s v="Between 0.8-1.0"/>
  </r>
  <r>
    <s v="RF002295"/>
    <d v="2026-01-21T12:37:00"/>
    <d v="2026-01-21T00:00:00"/>
    <n v="12"/>
    <x v="1"/>
    <x v="1"/>
    <n v="1.2"/>
    <n v="58.32"/>
    <n v="55.83"/>
    <n v="1"/>
    <n v="4.7"/>
    <n v="7.9"/>
    <n v="107"/>
    <s v="Low"/>
    <n v="1.9710000000000001"/>
    <x v="0"/>
    <s v=""/>
    <n v="4.6399999999999997"/>
    <n v="0"/>
    <n v="-2.4900000000000002"/>
    <n v="3.2"/>
    <s v="Wednesday"/>
    <s v="0-5 min"/>
    <n v="1"/>
    <s v="Above 1.2"/>
  </r>
  <r>
    <s v="RF002296"/>
    <d v="2026-01-21T12:39:00"/>
    <d v="2026-01-21T00:00:00"/>
    <n v="12"/>
    <x v="4"/>
    <x v="0"/>
    <n v="6.8"/>
    <n v="157.81"/>
    <n v="153.07"/>
    <n v="1.1000000000000001"/>
    <n v="2.6"/>
    <n v="4.3"/>
    <n v="52"/>
    <s v="Low"/>
    <n v="2.101"/>
    <x v="0"/>
    <s v=""/>
    <n v="4.5999999999999996"/>
    <n v="5"/>
    <n v="-4.74"/>
    <n v="1.7"/>
    <s v="Wednesday"/>
    <s v="0-5 min"/>
    <n v="1"/>
    <s v="Above 1.2"/>
  </r>
  <r>
    <s v="RF002297"/>
    <d v="2026-01-21T13:01:00"/>
    <d v="2026-01-21T00:00:00"/>
    <n v="13"/>
    <x v="2"/>
    <x v="0"/>
    <n v="9.6"/>
    <n v="226.6"/>
    <n v="231.18"/>
    <n v="1.1000000000000001"/>
    <n v="2"/>
    <n v="1.2"/>
    <n v="120"/>
    <s v="Medium"/>
    <n v="1"/>
    <x v="0"/>
    <s v=""/>
    <n v="4.8600000000000003"/>
    <n v="4"/>
    <n v="4.58"/>
    <n v="-0.8"/>
    <s v="Wednesday"/>
    <s v="0-5 min"/>
    <n v="1"/>
    <s v="Between 1.0-1.2"/>
  </r>
  <r>
    <s v="RF002298"/>
    <d v="2026-01-21T13:07:00"/>
    <d v="2026-01-21T00:00:00"/>
    <n v="13"/>
    <x v="0"/>
    <x v="0"/>
    <n v="18.7"/>
    <n v="365.99"/>
    <n v="340.17"/>
    <n v="1"/>
    <n v="3.5"/>
    <n v="4.2"/>
    <n v="107"/>
    <s v="Low"/>
    <n v="1.288"/>
    <x v="0"/>
    <s v=""/>
    <n v="4.2300000000000004"/>
    <n v="2"/>
    <n v="-25.82"/>
    <n v="0.7"/>
    <s v="Wednesday"/>
    <s v="0-5 min"/>
    <n v="1"/>
    <s v="Above 1.2"/>
  </r>
  <r>
    <s v="RF002299"/>
    <d v="2026-01-21T13:12:00"/>
    <d v="2026-01-21T00:00:00"/>
    <n v="13"/>
    <x v="4"/>
    <x v="0"/>
    <n v="8"/>
    <n v="148.71"/>
    <n v="151.68"/>
    <n v="1"/>
    <n v="2"/>
    <n v="3.1"/>
    <n v="69"/>
    <s v="Low"/>
    <n v="2.2000000000000002"/>
    <x v="0"/>
    <s v=""/>
    <n v="4.87"/>
    <n v="6"/>
    <n v="2.97"/>
    <n v="1.1000000000000001"/>
    <s v="Wednesday"/>
    <s v="0-5 min"/>
    <n v="1"/>
    <s v="Above 1.2"/>
  </r>
  <r>
    <s v="RF002300"/>
    <d v="2026-01-21T13:25:00"/>
    <d v="2026-01-21T00:00:00"/>
    <n v="13"/>
    <x v="1"/>
    <x v="1"/>
    <n v="2.9"/>
    <n v="85.91"/>
    <n v="81.75"/>
    <n v="1"/>
    <n v="3.6"/>
    <n v="4.9000000000000004"/>
    <n v="82"/>
    <s v="Medium"/>
    <n v="1"/>
    <x v="0"/>
    <s v=""/>
    <n v="4.88"/>
    <n v="0"/>
    <n v="-4.16"/>
    <n v="1.3"/>
    <s v="Wednesday"/>
    <s v="0-5 min"/>
    <n v="1"/>
    <s v="Between 1.0-1.2"/>
  </r>
  <r>
    <s v="RF002301"/>
    <d v="2026-01-21T13:52:00"/>
    <d v="2026-01-21T00:00:00"/>
    <n v="13"/>
    <x v="3"/>
    <x v="1"/>
    <n v="12.8"/>
    <n v="244.9"/>
    <n v="244.7"/>
    <n v="1"/>
    <n v="3.6"/>
    <n v="1"/>
    <n v="67"/>
    <s v="Low"/>
    <n v="2.2000000000000002"/>
    <x v="0"/>
    <s v=""/>
    <n v="4.9400000000000004"/>
    <n v="0"/>
    <n v="-0.2"/>
    <n v="-2.6"/>
    <s v="Wednesday"/>
    <s v="0-5 min"/>
    <n v="1"/>
    <s v="Above 1.2"/>
  </r>
  <r>
    <s v="RF002302"/>
    <d v="2026-01-21T14:23:00"/>
    <d v="2026-01-21T00:00:00"/>
    <n v="14"/>
    <x v="1"/>
    <x v="0"/>
    <n v="6.4"/>
    <n v="146.63"/>
    <n v="156.05000000000001"/>
    <n v="1"/>
    <n v="6.2"/>
    <n v="5.3"/>
    <n v="103"/>
    <s v="Low"/>
    <n v="1.7649999999999999"/>
    <x v="0"/>
    <s v=""/>
    <n v="4.82"/>
    <n v="6"/>
    <n v="9.42"/>
    <n v="-0.9"/>
    <s v="Wednesday"/>
    <s v="5-10 min"/>
    <n v="1"/>
    <s v="Above 1.2"/>
  </r>
  <r>
    <s v="RF002303"/>
    <d v="2026-01-21T14:24:00"/>
    <d v="2026-01-21T00:00:00"/>
    <n v="14"/>
    <x v="2"/>
    <x v="0"/>
    <n v="12.9"/>
    <n v="205.78"/>
    <n v="208.32"/>
    <n v="1"/>
    <n v="4"/>
    <n v="4.2"/>
    <n v="103"/>
    <s v="Low"/>
    <n v="1.367"/>
    <x v="0"/>
    <s v=""/>
    <n v="4.8899999999999997"/>
    <n v="30"/>
    <n v="2.54"/>
    <n v="0.2"/>
    <s v="Wednesday"/>
    <s v="0-5 min"/>
    <n v="1"/>
    <s v="Above 1.2"/>
  </r>
  <r>
    <s v="RF002304"/>
    <d v="2026-01-21T14:40:00"/>
    <d v="2026-01-21T00:00:00"/>
    <n v="14"/>
    <x v="3"/>
    <x v="0"/>
    <n v="3.8"/>
    <n v="87.96"/>
    <n v="86.28"/>
    <n v="1"/>
    <n v="7"/>
    <n v="6.8"/>
    <n v="69"/>
    <s v="Low"/>
    <n v="1.2749999999999999"/>
    <x v="0"/>
    <s v=""/>
    <n v="4.72"/>
    <n v="2"/>
    <n v="-1.68"/>
    <n v="-0.2"/>
    <s v="Wednesday"/>
    <s v="5-10 min"/>
    <n v="1"/>
    <s v="Above 1.2"/>
  </r>
  <r>
    <s v="RF002305"/>
    <d v="2026-01-21T16:03:00"/>
    <d v="2026-01-21T00:00:00"/>
    <n v="16"/>
    <x v="1"/>
    <x v="0"/>
    <n v="5.4"/>
    <n v="127.12"/>
    <n v="119.46"/>
    <n v="1.1000000000000001"/>
    <n v="5.5"/>
    <n v="7.6"/>
    <n v="82"/>
    <s v="Medium"/>
    <n v="0.76600000000000001"/>
    <x v="0"/>
    <s v=""/>
    <n v="4.37"/>
    <n v="51"/>
    <n v="-7.66"/>
    <n v="2.1"/>
    <s v="Wednesday"/>
    <s v="5-10 min"/>
    <n v="1"/>
    <s v="Below 0.8"/>
  </r>
  <r>
    <s v="RF002306"/>
    <d v="2026-01-21T16:32:00"/>
    <d v="2026-01-21T00:00:00"/>
    <n v="16"/>
    <x v="3"/>
    <x v="0"/>
    <n v="10.1"/>
    <n v="177.76"/>
    <m/>
    <n v="1"/>
    <n v="2.7"/>
    <m/>
    <n v="62"/>
    <s v="Low"/>
    <n v="1.6419999999999999"/>
    <x v="3"/>
    <s v="No driver available"/>
    <n v="4.62"/>
    <n v="4"/>
    <m/>
    <m/>
    <s v="Wednesday"/>
    <s v="0-5 min"/>
    <n v="0"/>
    <s v="Above 1.2"/>
  </r>
  <r>
    <s v="RF002307"/>
    <d v="2026-01-21T16:41:00"/>
    <d v="2026-01-21T00:00:00"/>
    <n v="16"/>
    <x v="0"/>
    <x v="0"/>
    <n v="11"/>
    <n v="244.78"/>
    <n v="237.79"/>
    <n v="1.1000000000000001"/>
    <n v="9.6"/>
    <n v="12.4"/>
    <n v="122"/>
    <s v="Medium"/>
    <n v="0.88900000000000001"/>
    <x v="0"/>
    <s v=""/>
    <n v="4.68"/>
    <n v="9"/>
    <n v="-6.99"/>
    <n v="2.8"/>
    <s v="Wednesday"/>
    <s v="5-10 min"/>
    <n v="1"/>
    <s v="Between 0.8-1.0"/>
  </r>
  <r>
    <s v="RF002308"/>
    <d v="2026-01-21T17:01:00"/>
    <d v="2026-01-21T00:00:00"/>
    <n v="17"/>
    <x v="2"/>
    <x v="0"/>
    <n v="7.6"/>
    <n v="181.48"/>
    <n v="176.8"/>
    <n v="1.1000000000000001"/>
    <n v="9.5"/>
    <n v="11.9"/>
    <n v="89"/>
    <s v="Medium"/>
    <n v="0.72199999999999998"/>
    <x v="0"/>
    <s v=""/>
    <n v="4.67"/>
    <n v="27"/>
    <n v="-4.68"/>
    <n v="2.4"/>
    <s v="Wednesday"/>
    <s v="5-10 min"/>
    <n v="1"/>
    <s v="Below 0.8"/>
  </r>
  <r>
    <s v="RF002309"/>
    <d v="2026-01-21T17:15:00"/>
    <d v="2026-01-21T00:00:00"/>
    <n v="17"/>
    <x v="0"/>
    <x v="0"/>
    <n v="8.6"/>
    <n v="186.57"/>
    <n v="200.57"/>
    <n v="1.1000000000000001"/>
    <n v="6.6"/>
    <n v="9.9"/>
    <n v="119"/>
    <s v="Medium"/>
    <n v="0.87"/>
    <x v="0"/>
    <s v=""/>
    <n v="4.57"/>
    <n v="36"/>
    <n v="14"/>
    <n v="3.3"/>
    <s v="Wednesday"/>
    <s v="5-10 min"/>
    <n v="1"/>
    <s v="Between 0.8-1.0"/>
  </r>
  <r>
    <s v="RF002310"/>
    <d v="2026-01-21T17:47:00"/>
    <d v="2026-01-21T00:00:00"/>
    <n v="17"/>
    <x v="3"/>
    <x v="0"/>
    <n v="10.8"/>
    <n v="198.68"/>
    <m/>
    <n v="1"/>
    <n v="4"/>
    <n v="9.1"/>
    <n v="57"/>
    <s v="Low"/>
    <n v="1.6459999999999999"/>
    <x v="1"/>
    <s v="Driver unavailable"/>
    <n v="4.62"/>
    <n v="12"/>
    <m/>
    <n v="5.0999999999999996"/>
    <s v="Wednesday"/>
    <s v="0-5 min"/>
    <n v="0"/>
    <s v="Above 1.2"/>
  </r>
  <r>
    <s v="RF002311"/>
    <d v="2026-01-21T17:55:00"/>
    <d v="2026-01-21T00:00:00"/>
    <n v="17"/>
    <x v="3"/>
    <x v="0"/>
    <n v="5.9"/>
    <n v="127.05"/>
    <m/>
    <n v="1"/>
    <n v="10.4"/>
    <n v="20"/>
    <n v="67"/>
    <s v="Medium"/>
    <n v="0.97399999999999998"/>
    <x v="1"/>
    <s v="Driver unavailable"/>
    <n v="4.8499999999999996"/>
    <n v="4"/>
    <m/>
    <n v="9.6"/>
    <s v="Wednesday"/>
    <s v="10-15 min"/>
    <n v="0"/>
    <s v="Between 0.8-1.0"/>
  </r>
  <r>
    <s v="RF002312"/>
    <d v="2026-01-21T17:59:00"/>
    <d v="2026-01-21T00:00:00"/>
    <n v="17"/>
    <x v="0"/>
    <x v="1"/>
    <n v="6.5"/>
    <n v="124.29"/>
    <n v="123"/>
    <n v="1"/>
    <n v="6.3"/>
    <n v="8.1"/>
    <n v="92"/>
    <s v="Medium"/>
    <n v="0.82099999999999995"/>
    <x v="0"/>
    <s v=""/>
    <n v="4.7699999999999996"/>
    <n v="0"/>
    <n v="-1.29"/>
    <n v="1.8"/>
    <s v="Wednesday"/>
    <s v="5-10 min"/>
    <n v="1"/>
    <s v="Between 0.8-1.0"/>
  </r>
  <r>
    <s v="RF002313"/>
    <d v="2026-01-21T18:09:00"/>
    <d v="2026-01-21T00:00:00"/>
    <n v="18"/>
    <x v="3"/>
    <x v="1"/>
    <n v="18.399999999999999"/>
    <n v="304.57"/>
    <m/>
    <n v="1"/>
    <n v="8"/>
    <n v="9.6999999999999993"/>
    <n v="48"/>
    <s v="Low"/>
    <n v="0.89"/>
    <x v="2"/>
    <s v="ETA too high"/>
    <n v="4.55"/>
    <n v="0"/>
    <m/>
    <n v="1.7"/>
    <s v="Wednesday"/>
    <s v="5-10 min"/>
    <n v="0"/>
    <s v="Between 0.8-1.0"/>
  </r>
  <r>
    <s v="RF002314"/>
    <d v="2026-01-21T18:16:00"/>
    <d v="2026-01-21T00:00:00"/>
    <n v="18"/>
    <x v="1"/>
    <x v="0"/>
    <n v="3.9"/>
    <n v="90.53"/>
    <n v="89.55"/>
    <n v="1"/>
    <n v="9.6999999999999993"/>
    <n v="11.7"/>
    <n v="72"/>
    <s v="Medium"/>
    <n v="0.80800000000000005"/>
    <x v="0"/>
    <s v=""/>
    <n v="4.8499999999999996"/>
    <n v="49"/>
    <n v="-0.98"/>
    <n v="2"/>
    <s v="Wednesday"/>
    <s v="5-10 min"/>
    <n v="1"/>
    <s v="Between 0.8-1.0"/>
  </r>
  <r>
    <s v="RF002315"/>
    <d v="2026-01-21T18:17:00"/>
    <d v="2026-01-21T00:00:00"/>
    <n v="18"/>
    <x v="3"/>
    <x v="0"/>
    <n v="1.7"/>
    <n v="60.38"/>
    <n v="59.18"/>
    <n v="1"/>
    <n v="7.9"/>
    <n v="10"/>
    <n v="45"/>
    <s v="Medium"/>
    <n v="0.73899999999999999"/>
    <x v="0"/>
    <s v=""/>
    <n v="4.75"/>
    <n v="5"/>
    <n v="-1.2"/>
    <n v="2.1"/>
    <s v="Wednesday"/>
    <s v="5-10 min"/>
    <n v="1"/>
    <s v="Below 0.8"/>
  </r>
  <r>
    <s v="RF002316"/>
    <d v="2026-01-21T18:20:00"/>
    <d v="2026-01-21T00:00:00"/>
    <n v="18"/>
    <x v="0"/>
    <x v="0"/>
    <n v="6.5"/>
    <n v="189.18"/>
    <n v="190.7"/>
    <n v="1.3"/>
    <n v="5.8"/>
    <n v="4.9000000000000004"/>
    <n v="107"/>
    <s v="High"/>
    <n v="0.65"/>
    <x v="0"/>
    <s v=""/>
    <n v="4.42"/>
    <n v="10"/>
    <n v="1.52"/>
    <n v="-0.9"/>
    <s v="Wednesday"/>
    <s v="5-10 min"/>
    <n v="1"/>
    <s v="Below 0.8"/>
  </r>
  <r>
    <s v="RF002317"/>
    <d v="2026-01-21T18:24:00"/>
    <d v="2026-01-21T00:00:00"/>
    <n v="18"/>
    <x v="2"/>
    <x v="0"/>
    <n v="6.4"/>
    <n v="150.06"/>
    <n v="147.87"/>
    <n v="1.1000000000000001"/>
    <n v="6.5"/>
    <n v="7.8"/>
    <n v="87"/>
    <s v="Medium"/>
    <n v="0.77300000000000002"/>
    <x v="0"/>
    <s v=""/>
    <n v="4.75"/>
    <n v="3"/>
    <n v="-2.19"/>
    <n v="1.3"/>
    <s v="Wednesday"/>
    <s v="5-10 min"/>
    <n v="1"/>
    <s v="Below 0.8"/>
  </r>
  <r>
    <s v="RF002318"/>
    <d v="2026-01-21T18:38:00"/>
    <d v="2026-01-21T00:00:00"/>
    <n v="18"/>
    <x v="4"/>
    <x v="1"/>
    <n v="2.2000000000000002"/>
    <n v="68.290000000000006"/>
    <n v="71.739999999999995"/>
    <n v="1"/>
    <n v="4.5"/>
    <n v="3.3"/>
    <n v="40"/>
    <s v="Low"/>
    <n v="1.0740000000000001"/>
    <x v="0"/>
    <s v=""/>
    <n v="4.83"/>
    <n v="0"/>
    <n v="3.45"/>
    <n v="-1.2"/>
    <s v="Wednesday"/>
    <s v="0-5 min"/>
    <n v="1"/>
    <s v="Between 1.0-1.2"/>
  </r>
  <r>
    <s v="RF002319"/>
    <d v="2026-01-21T19:11:00"/>
    <d v="2026-01-21T00:00:00"/>
    <n v="19"/>
    <x v="3"/>
    <x v="0"/>
    <n v="6.1"/>
    <n v="137.4"/>
    <n v="142.54"/>
    <n v="1"/>
    <n v="5.5"/>
    <n v="9.5"/>
    <n v="47"/>
    <s v="Low"/>
    <n v="1.216"/>
    <x v="0"/>
    <s v=""/>
    <n v="4.55"/>
    <n v="8"/>
    <n v="5.14"/>
    <n v="4"/>
    <s v="Wednesday"/>
    <s v="5-10 min"/>
    <n v="1"/>
    <s v="Above 1.2"/>
  </r>
  <r>
    <s v="RF002320"/>
    <d v="2026-01-21T19:33:00"/>
    <d v="2026-01-21T00:00:00"/>
    <n v="19"/>
    <x v="3"/>
    <x v="0"/>
    <n v="1.7"/>
    <n v="70.61"/>
    <n v="68.489999999999995"/>
    <n v="1.1000000000000001"/>
    <n v="6.9"/>
    <n v="17.399999999999999"/>
    <n v="47"/>
    <s v="Low"/>
    <n v="0.873"/>
    <x v="0"/>
    <s v=""/>
    <n v="4.75"/>
    <n v="5"/>
    <n v="-2.12"/>
    <n v="10.5"/>
    <s v="Wednesday"/>
    <s v="5-10 min"/>
    <n v="1"/>
    <s v="Between 0.8-1.0"/>
  </r>
  <r>
    <s v="RF002321"/>
    <d v="2026-01-21T19:41:00"/>
    <d v="2026-01-21T00:00:00"/>
    <n v="19"/>
    <x v="0"/>
    <x v="1"/>
    <n v="3.6"/>
    <n v="110.08"/>
    <n v="107.86"/>
    <n v="1.2"/>
    <n v="7.3"/>
    <n v="9.5"/>
    <n v="107"/>
    <s v="High"/>
    <n v="0.65800000000000003"/>
    <x v="0"/>
    <s v=""/>
    <n v="4.5199999999999996"/>
    <n v="0"/>
    <n v="-2.2200000000000002"/>
    <n v="2.2000000000000002"/>
    <s v="Wednesday"/>
    <s v="5-10 min"/>
    <n v="1"/>
    <s v="Below 0.8"/>
  </r>
  <r>
    <s v="RF002322"/>
    <d v="2026-01-21T20:28:00"/>
    <d v="2026-01-21T00:00:00"/>
    <n v="20"/>
    <x v="0"/>
    <x v="0"/>
    <n v="8"/>
    <n v="202.24"/>
    <n v="195.84"/>
    <n v="1.2"/>
    <n v="5.8"/>
    <n v="9.5"/>
    <n v="108"/>
    <s v="Medium"/>
    <n v="0.80500000000000005"/>
    <x v="0"/>
    <s v=""/>
    <n v="4.58"/>
    <n v="2"/>
    <n v="-6.4"/>
    <n v="3.7"/>
    <s v="Wednesday"/>
    <s v="5-10 min"/>
    <n v="1"/>
    <s v="Between 0.8-1.0"/>
  </r>
  <r>
    <s v="RF002323"/>
    <d v="2026-01-21T21:17:00"/>
    <d v="2026-01-21T00:00:00"/>
    <n v="21"/>
    <x v="3"/>
    <x v="0"/>
    <n v="1.8"/>
    <n v="63.09"/>
    <n v="63.3"/>
    <n v="1"/>
    <n v="5.2"/>
    <n v="9.9"/>
    <n v="59"/>
    <s v="Low"/>
    <n v="1.4039999999999999"/>
    <x v="0"/>
    <s v=""/>
    <n v="4.78"/>
    <n v="7"/>
    <n v="0.21"/>
    <n v="4.7"/>
    <s v="Wednesday"/>
    <s v="5-10 min"/>
    <n v="1"/>
    <s v="Above 1.2"/>
  </r>
  <r>
    <s v="RF002324"/>
    <d v="2026-01-21T22:18:00"/>
    <d v="2026-01-21T00:00:00"/>
    <n v="22"/>
    <x v="4"/>
    <x v="1"/>
    <n v="4.9000000000000004"/>
    <n v="109.97"/>
    <n v="113.01"/>
    <n v="1.1000000000000001"/>
    <n v="2"/>
    <n v="1"/>
    <n v="54"/>
    <s v="Low"/>
    <n v="1.1180000000000001"/>
    <x v="0"/>
    <s v=""/>
    <n v="5"/>
    <n v="0"/>
    <n v="3.04"/>
    <n v="-1"/>
    <s v="Wednesday"/>
    <s v="0-5 min"/>
    <n v="1"/>
    <s v="Between 1.0-1.2"/>
  </r>
  <r>
    <s v="RF002325"/>
    <d v="2026-01-21T22:18:00"/>
    <d v="2026-01-21T00:00:00"/>
    <n v="22"/>
    <x v="2"/>
    <x v="0"/>
    <n v="0.8"/>
    <n v="52.82"/>
    <n v="52.41"/>
    <n v="1"/>
    <n v="4.3"/>
    <n v="7.7"/>
    <n v="105"/>
    <s v="Medium"/>
    <n v="0.93600000000000005"/>
    <x v="0"/>
    <s v=""/>
    <n v="4.82"/>
    <n v="3"/>
    <n v="-0.41"/>
    <n v="3.4"/>
    <s v="Wednesday"/>
    <s v="0-5 min"/>
    <n v="1"/>
    <s v="Between 0.8-1.0"/>
  </r>
  <r>
    <s v="RF002326"/>
    <d v="2026-01-21T22:21:00"/>
    <d v="2026-01-21T00:00:00"/>
    <n v="22"/>
    <x v="3"/>
    <x v="0"/>
    <n v="3.9"/>
    <n v="113.3"/>
    <n v="118.64"/>
    <n v="1.1000000000000001"/>
    <n v="5.0999999999999996"/>
    <n v="7.4"/>
    <n v="75"/>
    <s v="Low"/>
    <n v="1.4390000000000001"/>
    <x v="0"/>
    <s v=""/>
    <n v="4.5599999999999996"/>
    <n v="18"/>
    <n v="5.34"/>
    <n v="2.2999999999999998"/>
    <s v="Wednesday"/>
    <s v="5-10 min"/>
    <n v="1"/>
    <s v="Above 1.2"/>
  </r>
  <r>
    <s v="RF002327"/>
    <d v="2026-01-21T22:28:00"/>
    <d v="2026-01-21T00:00:00"/>
    <n v="22"/>
    <x v="4"/>
    <x v="0"/>
    <n v="12.8"/>
    <n v="231.03"/>
    <n v="236.68"/>
    <n v="1"/>
    <n v="4.9000000000000004"/>
    <n v="1.4"/>
    <n v="55"/>
    <s v="Low"/>
    <n v="2.2000000000000002"/>
    <x v="0"/>
    <s v=""/>
    <n v="4.83"/>
    <n v="1"/>
    <n v="5.65"/>
    <n v="-3.5"/>
    <s v="Wednesday"/>
    <s v="0-5 min"/>
    <n v="1"/>
    <s v="Above 1.2"/>
  </r>
  <r>
    <s v="RF002328"/>
    <d v="2026-01-21T22:30:00"/>
    <d v="2026-01-21T00:00:00"/>
    <n v="22"/>
    <x v="3"/>
    <x v="0"/>
    <n v="23.8"/>
    <n v="346.9"/>
    <n v="355.22"/>
    <n v="1"/>
    <n v="2.9"/>
    <n v="3.3"/>
    <n v="69"/>
    <s v="Low"/>
    <n v="1.5269999999999999"/>
    <x v="0"/>
    <s v=""/>
    <n v="4.6900000000000004"/>
    <n v="3"/>
    <n v="8.32"/>
    <n v="0.4"/>
    <s v="Wednesday"/>
    <s v="0-5 min"/>
    <n v="1"/>
    <s v="Above 1.2"/>
  </r>
  <r>
    <s v="RF002329"/>
    <d v="2026-01-21T22:40:00"/>
    <d v="2026-01-21T00:00:00"/>
    <n v="22"/>
    <x v="0"/>
    <x v="1"/>
    <n v="5.3"/>
    <n v="119.52"/>
    <n v="125.29"/>
    <n v="1"/>
    <n v="3.9"/>
    <n v="1"/>
    <n v="114"/>
    <s v="Medium"/>
    <n v="0.94"/>
    <x v="0"/>
    <s v=""/>
    <n v="4.93"/>
    <n v="0"/>
    <n v="5.77"/>
    <n v="-2.9"/>
    <s v="Wednesday"/>
    <s v="0-5 min"/>
    <n v="1"/>
    <s v="Between 0.8-1.0"/>
  </r>
  <r>
    <s v="RF002330"/>
    <d v="2026-01-21T22:42:00"/>
    <d v="2026-01-21T00:00:00"/>
    <n v="22"/>
    <x v="3"/>
    <x v="1"/>
    <n v="7.7"/>
    <n v="172.06"/>
    <n v="173.41"/>
    <n v="1.1000000000000001"/>
    <n v="2"/>
    <n v="1"/>
    <n v="74"/>
    <s v="Low"/>
    <n v="2.2000000000000002"/>
    <x v="0"/>
    <s v=""/>
    <n v="4.7699999999999996"/>
    <n v="0"/>
    <n v="1.35"/>
    <n v="-1"/>
    <s v="Wednesday"/>
    <s v="0-5 min"/>
    <n v="1"/>
    <s v="Above 1.2"/>
  </r>
  <r>
    <s v="RF002331"/>
    <d v="2026-01-21T22:57:00"/>
    <d v="2026-01-21T00:00:00"/>
    <n v="22"/>
    <x v="0"/>
    <x v="0"/>
    <n v="2.2999999999999998"/>
    <n v="74.569999999999993"/>
    <n v="75.72"/>
    <n v="1"/>
    <n v="2.9"/>
    <n v="1"/>
    <n v="104"/>
    <s v="Low"/>
    <n v="1.036"/>
    <x v="0"/>
    <s v=""/>
    <n v="4.49"/>
    <n v="18"/>
    <n v="1.1499999999999999"/>
    <n v="-1.9"/>
    <s v="Wednesday"/>
    <s v="0-5 min"/>
    <n v="1"/>
    <s v="Between 1.0-1.2"/>
  </r>
  <r>
    <s v="RF002332"/>
    <d v="2026-01-21T23:05:00"/>
    <d v="2026-01-21T00:00:00"/>
    <n v="23"/>
    <x v="4"/>
    <x v="0"/>
    <n v="7.4"/>
    <n v="135.63"/>
    <n v="137.32"/>
    <n v="1"/>
    <n v="2"/>
    <n v="1"/>
    <n v="63"/>
    <s v="Low"/>
    <n v="2.0840000000000001"/>
    <x v="0"/>
    <s v=""/>
    <n v="4.72"/>
    <n v="3"/>
    <n v="1.69"/>
    <n v="-1"/>
    <s v="Wednesday"/>
    <s v="0-5 min"/>
    <n v="1"/>
    <s v="Above 1.2"/>
  </r>
  <r>
    <s v="RF002333"/>
    <d v="2026-01-21T23:31:00"/>
    <d v="2026-01-21T00:00:00"/>
    <n v="23"/>
    <x v="3"/>
    <x v="1"/>
    <n v="14.3"/>
    <n v="253.02"/>
    <n v="252.27"/>
    <n v="1"/>
    <n v="3.8"/>
    <n v="8.9"/>
    <n v="62"/>
    <s v="Low"/>
    <n v="2.2000000000000002"/>
    <x v="0"/>
    <s v=""/>
    <n v="4.71"/>
    <n v="0"/>
    <n v="-0.75"/>
    <n v="5.0999999999999996"/>
    <s v="Wednesday"/>
    <s v="0-5 min"/>
    <n v="1"/>
    <s v="Above 1.2"/>
  </r>
  <r>
    <s v="RF002334"/>
    <d v="2026-01-21T23:39:00"/>
    <d v="2026-01-21T00:00:00"/>
    <n v="23"/>
    <x v="1"/>
    <x v="0"/>
    <n v="6.1"/>
    <n v="143.30000000000001"/>
    <n v="139.82"/>
    <n v="1"/>
    <n v="5.3"/>
    <n v="2.6"/>
    <n v="110"/>
    <s v="Low"/>
    <n v="1.7849999999999999"/>
    <x v="0"/>
    <s v=""/>
    <n v="4.34"/>
    <n v="25"/>
    <n v="-3.48"/>
    <n v="-2.7"/>
    <s v="Wednesday"/>
    <s v="5-10 min"/>
    <n v="1"/>
    <s v="Above 1.2"/>
  </r>
  <r>
    <s v="RF002335"/>
    <d v="2026-01-21T23:40:00"/>
    <d v="2026-01-21T00:00:00"/>
    <n v="23"/>
    <x v="3"/>
    <x v="1"/>
    <n v="11.8"/>
    <n v="224.66"/>
    <n v="232.36"/>
    <n v="1.1000000000000001"/>
    <n v="2.8"/>
    <n v="4.5"/>
    <n v="71"/>
    <s v="Low"/>
    <n v="2.0670000000000002"/>
    <x v="0"/>
    <s v=""/>
    <n v="4.78"/>
    <n v="0"/>
    <n v="7.7"/>
    <n v="1.7"/>
    <s v="Wednesday"/>
    <s v="0-5 min"/>
    <n v="1"/>
    <s v="Above 1.2"/>
  </r>
  <r>
    <s v="RF002336"/>
    <d v="2026-01-22T00:19:00"/>
    <d v="2026-01-22T00:00:00"/>
    <n v="0"/>
    <x v="4"/>
    <x v="0"/>
    <n v="3.6"/>
    <n v="96.7"/>
    <n v="94.68"/>
    <n v="1"/>
    <n v="2"/>
    <n v="2.5"/>
    <n v="51"/>
    <s v="Low"/>
    <n v="1.4430000000000001"/>
    <x v="0"/>
    <s v=""/>
    <n v="5"/>
    <n v="5"/>
    <n v="-2.02"/>
    <n v="0.5"/>
    <s v="Thursday"/>
    <s v="0-5 min"/>
    <n v="1"/>
    <s v="Above 1.2"/>
  </r>
  <r>
    <s v="RF002337"/>
    <d v="2026-01-22T00:41:00"/>
    <d v="2026-01-22T00:00:00"/>
    <n v="0"/>
    <x v="1"/>
    <x v="0"/>
    <n v="1.2"/>
    <n v="57.28"/>
    <n v="57.02"/>
    <n v="1"/>
    <n v="6"/>
    <n v="6.4"/>
    <n v="89"/>
    <s v="Low"/>
    <n v="1.4690000000000001"/>
    <x v="0"/>
    <s v=""/>
    <n v="4.6100000000000003"/>
    <n v="1"/>
    <n v="-0.26"/>
    <n v="0.4"/>
    <s v="Thursday"/>
    <s v="5-10 min"/>
    <n v="1"/>
    <s v="Above 1.2"/>
  </r>
  <r>
    <s v="RF002338"/>
    <d v="2026-01-22T01:18:00"/>
    <d v="2026-01-22T00:00:00"/>
    <n v="1"/>
    <x v="1"/>
    <x v="0"/>
    <n v="4.5999999999999996"/>
    <n v="103.97"/>
    <m/>
    <n v="1"/>
    <n v="4.5999999999999996"/>
    <m/>
    <n v="104"/>
    <s v="Low"/>
    <n v="1.63"/>
    <x v="3"/>
    <s v="No driver available"/>
    <n v="4.1500000000000004"/>
    <n v="3"/>
    <m/>
    <m/>
    <s v="Thursday"/>
    <s v="0-5 min"/>
    <n v="0"/>
    <s v="Above 1.2"/>
  </r>
  <r>
    <s v="RF002339"/>
    <d v="2026-01-22T01:25:00"/>
    <d v="2026-01-22T00:00:00"/>
    <n v="1"/>
    <x v="0"/>
    <x v="0"/>
    <n v="3.5"/>
    <n v="110.97"/>
    <n v="118.32"/>
    <n v="1.1000000000000001"/>
    <n v="2.5"/>
    <n v="1.2"/>
    <n v="136"/>
    <s v="Medium"/>
    <n v="1.0940000000000001"/>
    <x v="0"/>
    <s v=""/>
    <n v="4.63"/>
    <n v="16"/>
    <n v="7.35"/>
    <n v="-1.3"/>
    <s v="Thursday"/>
    <s v="0-5 min"/>
    <n v="1"/>
    <s v="Between 1.0-1.2"/>
  </r>
  <r>
    <s v="RF002340"/>
    <d v="2026-01-22T01:30:00"/>
    <d v="2026-01-22T00:00:00"/>
    <n v="1"/>
    <x v="4"/>
    <x v="1"/>
    <n v="11.3"/>
    <n v="182.55"/>
    <n v="194.11"/>
    <n v="1"/>
    <n v="2.2999999999999998"/>
    <n v="5.4"/>
    <n v="65"/>
    <s v="Low"/>
    <n v="2.2000000000000002"/>
    <x v="0"/>
    <s v=""/>
    <n v="5"/>
    <n v="0"/>
    <n v="11.56"/>
    <n v="3.1"/>
    <s v="Thursday"/>
    <s v="0-5 min"/>
    <n v="1"/>
    <s v="Above 1.2"/>
  </r>
  <r>
    <s v="RF002341"/>
    <d v="2026-01-22T01:37:00"/>
    <d v="2026-01-22T00:00:00"/>
    <n v="1"/>
    <x v="1"/>
    <x v="0"/>
    <n v="11.4"/>
    <n v="226.07"/>
    <n v="231.47"/>
    <n v="1"/>
    <n v="6.1"/>
    <n v="1"/>
    <n v="100"/>
    <s v="Low"/>
    <n v="1.387"/>
    <x v="0"/>
    <s v=""/>
    <n v="4.51"/>
    <n v="7"/>
    <n v="5.4"/>
    <n v="-5.0999999999999996"/>
    <s v="Thursday"/>
    <s v="5-10 min"/>
    <n v="1"/>
    <s v="Above 1.2"/>
  </r>
  <r>
    <s v="RF002342"/>
    <d v="2026-01-22T01:55:00"/>
    <d v="2026-01-22T00:00:00"/>
    <n v="1"/>
    <x v="0"/>
    <x v="0"/>
    <n v="2.2000000000000002"/>
    <n v="74.73"/>
    <n v="75.39"/>
    <n v="1"/>
    <n v="5.0999999999999996"/>
    <n v="9"/>
    <n v="125"/>
    <s v="Medium"/>
    <n v="1.0960000000000001"/>
    <x v="0"/>
    <s v=""/>
    <n v="4.96"/>
    <n v="4"/>
    <n v="0.66"/>
    <n v="3.9"/>
    <s v="Thursday"/>
    <s v="5-10 min"/>
    <n v="1"/>
    <s v="Between 1.0-1.2"/>
  </r>
  <r>
    <s v="RF002343"/>
    <d v="2026-01-22T02:04:00"/>
    <d v="2026-01-22T00:00:00"/>
    <n v="2"/>
    <x v="2"/>
    <x v="1"/>
    <n v="8.3000000000000007"/>
    <n v="160.63999999999999"/>
    <m/>
    <n v="1.1000000000000001"/>
    <n v="5.7"/>
    <n v="5.2"/>
    <n v="130"/>
    <s v="Medium"/>
    <n v="1.3440000000000001"/>
    <x v="2"/>
    <s v="Changed plans"/>
    <n v="4.57"/>
    <n v="0"/>
    <m/>
    <n v="-0.5"/>
    <s v="Thursday"/>
    <s v="5-10 min"/>
    <n v="0"/>
    <s v="Above 1.2"/>
  </r>
  <r>
    <s v="RF002344"/>
    <d v="2026-01-22T02:13:00"/>
    <d v="2026-01-22T00:00:00"/>
    <n v="2"/>
    <x v="0"/>
    <x v="0"/>
    <n v="9.9"/>
    <n v="199.12"/>
    <n v="194.88"/>
    <n v="1"/>
    <n v="2"/>
    <n v="3.5"/>
    <n v="120"/>
    <s v="Low"/>
    <n v="1.2030000000000001"/>
    <x v="0"/>
    <s v=""/>
    <n v="4.78"/>
    <n v="11"/>
    <n v="-4.24"/>
    <n v="1.5"/>
    <s v="Thursday"/>
    <s v="0-5 min"/>
    <n v="1"/>
    <s v="Above 1.2"/>
  </r>
  <r>
    <s v="RF002345"/>
    <d v="2026-01-22T02:34:00"/>
    <d v="2026-01-22T00:00:00"/>
    <n v="2"/>
    <x v="3"/>
    <x v="1"/>
    <n v="4.0999999999999996"/>
    <n v="96.84"/>
    <m/>
    <n v="1"/>
    <n v="5.3"/>
    <n v="8.1"/>
    <n v="70"/>
    <s v="Low"/>
    <n v="2.2000000000000002"/>
    <x v="2"/>
    <s v="Changed plans"/>
    <n v="4.71"/>
    <n v="0"/>
    <m/>
    <n v="2.8"/>
    <s v="Thursday"/>
    <s v="5-10 min"/>
    <n v="0"/>
    <s v="Above 1.2"/>
  </r>
  <r>
    <s v="RF002346"/>
    <d v="2026-01-22T02:35:00"/>
    <d v="2026-01-22T00:00:00"/>
    <n v="2"/>
    <x v="1"/>
    <x v="0"/>
    <n v="6.5"/>
    <n v="160.44"/>
    <n v="170.3"/>
    <n v="1.1000000000000001"/>
    <n v="2"/>
    <n v="6.7"/>
    <n v="94"/>
    <s v="Medium"/>
    <n v="1.0680000000000001"/>
    <x v="0"/>
    <s v=""/>
    <n v="4.53"/>
    <n v="7"/>
    <n v="9.86"/>
    <n v="4.7"/>
    <s v="Thursday"/>
    <s v="0-5 min"/>
    <n v="1"/>
    <s v="Between 1.0-1.2"/>
  </r>
  <r>
    <s v="RF002347"/>
    <d v="2026-01-22T02:53:00"/>
    <d v="2026-01-22T00:00:00"/>
    <n v="2"/>
    <x v="3"/>
    <x v="0"/>
    <n v="9.1"/>
    <n v="192.68"/>
    <n v="193.77"/>
    <n v="1.1000000000000001"/>
    <n v="2"/>
    <n v="1"/>
    <n v="66"/>
    <s v="Low"/>
    <n v="2.2000000000000002"/>
    <x v="0"/>
    <s v=""/>
    <n v="4.53"/>
    <n v="20"/>
    <n v="1.0900000000000001"/>
    <n v="-1"/>
    <s v="Thursday"/>
    <s v="0-5 min"/>
    <n v="1"/>
    <s v="Above 1.2"/>
  </r>
  <r>
    <s v="RF002348"/>
    <d v="2026-01-22T02:57:00"/>
    <d v="2026-01-22T00:00:00"/>
    <n v="2"/>
    <x v="3"/>
    <x v="0"/>
    <n v="12.1"/>
    <n v="261.74"/>
    <n v="262.41000000000003"/>
    <n v="1.1000000000000001"/>
    <n v="4.0999999999999996"/>
    <n v="3.6"/>
    <n v="67"/>
    <s v="Low"/>
    <n v="2.2000000000000002"/>
    <x v="0"/>
    <s v=""/>
    <n v="4.9400000000000004"/>
    <n v="7"/>
    <n v="0.67"/>
    <n v="-0.5"/>
    <s v="Thursday"/>
    <s v="0-5 min"/>
    <n v="1"/>
    <s v="Above 1.2"/>
  </r>
  <r>
    <s v="RF002349"/>
    <d v="2026-01-22T03:15:00"/>
    <d v="2026-01-22T00:00:00"/>
    <n v="3"/>
    <x v="0"/>
    <x v="1"/>
    <n v="6.6"/>
    <n v="125.28"/>
    <n v="125.09"/>
    <n v="1"/>
    <n v="5.2"/>
    <n v="1.3"/>
    <n v="123"/>
    <s v="Medium"/>
    <n v="1.137"/>
    <x v="0"/>
    <s v=""/>
    <n v="4.99"/>
    <n v="0"/>
    <n v="-0.19"/>
    <n v="-3.9"/>
    <s v="Thursday"/>
    <s v="5-10 min"/>
    <n v="1"/>
    <s v="Between 1.0-1.2"/>
  </r>
  <r>
    <s v="RF002350"/>
    <d v="2026-01-22T03:39:00"/>
    <d v="2026-01-22T00:00:00"/>
    <n v="3"/>
    <x v="0"/>
    <x v="1"/>
    <n v="7.9"/>
    <n v="159.91"/>
    <m/>
    <n v="1"/>
    <n v="4.3"/>
    <n v="6.2"/>
    <n v="138"/>
    <s v="Low"/>
    <n v="1.4379999999999999"/>
    <x v="1"/>
    <s v="Pickup too far"/>
    <n v="4.79"/>
    <n v="0"/>
    <m/>
    <n v="1.9"/>
    <s v="Thursday"/>
    <s v="0-5 min"/>
    <n v="0"/>
    <s v="Above 1.2"/>
  </r>
  <r>
    <s v="RF002351"/>
    <d v="2026-01-22T03:48:00"/>
    <d v="2026-01-22T00:00:00"/>
    <n v="3"/>
    <x v="0"/>
    <x v="0"/>
    <n v="9.8000000000000007"/>
    <n v="207.9"/>
    <m/>
    <n v="1.1000000000000001"/>
    <n v="5"/>
    <n v="12"/>
    <n v="114"/>
    <s v="Medium"/>
    <n v="0.91400000000000003"/>
    <x v="2"/>
    <s v="Pickup issue"/>
    <n v="4.54"/>
    <n v="2"/>
    <m/>
    <n v="7"/>
    <s v="Thursday"/>
    <s v="0-5 min"/>
    <n v="0"/>
    <s v="Between 0.8-1.0"/>
  </r>
  <r>
    <s v="RF002352"/>
    <d v="2026-01-22T03:54:00"/>
    <d v="2026-01-22T00:00:00"/>
    <n v="3"/>
    <x v="0"/>
    <x v="0"/>
    <n v="2.2000000000000002"/>
    <n v="86.8"/>
    <n v="84.34"/>
    <n v="1.1000000000000001"/>
    <n v="2"/>
    <n v="1.2"/>
    <n v="136"/>
    <s v="Medium"/>
    <n v="1.3129999999999999"/>
    <x v="0"/>
    <s v=""/>
    <n v="4.7"/>
    <n v="4"/>
    <n v="-2.46"/>
    <n v="-0.8"/>
    <s v="Thursday"/>
    <s v="0-5 min"/>
    <n v="1"/>
    <s v="Above 1.2"/>
  </r>
  <r>
    <s v="RF002353"/>
    <d v="2026-01-22T03:55:00"/>
    <d v="2026-01-22T00:00:00"/>
    <n v="3"/>
    <x v="4"/>
    <x v="0"/>
    <n v="0.7"/>
    <n v="47.75"/>
    <m/>
    <n v="1"/>
    <n v="2"/>
    <n v="2.1"/>
    <n v="59"/>
    <s v="Low"/>
    <n v="1.474"/>
    <x v="2"/>
    <s v="Fare too high"/>
    <n v="4.68"/>
    <n v="6"/>
    <m/>
    <n v="0.1"/>
    <s v="Thursday"/>
    <s v="0-5 min"/>
    <n v="0"/>
    <s v="Above 1.2"/>
  </r>
  <r>
    <s v="RF002354"/>
    <d v="2026-01-22T04:04:00"/>
    <d v="2026-01-22T00:00:00"/>
    <n v="4"/>
    <x v="1"/>
    <x v="1"/>
    <n v="8.9"/>
    <n v="172.6"/>
    <n v="173.65"/>
    <n v="1"/>
    <n v="5.2"/>
    <n v="7.4"/>
    <n v="101"/>
    <s v="Low"/>
    <n v="1.3460000000000001"/>
    <x v="0"/>
    <s v=""/>
    <n v="4.8099999999999996"/>
    <n v="0"/>
    <n v="1.05"/>
    <n v="2.2000000000000002"/>
    <s v="Thursday"/>
    <s v="5-10 min"/>
    <n v="1"/>
    <s v="Above 1.2"/>
  </r>
  <r>
    <s v="RF002355"/>
    <d v="2026-01-22T04:09:00"/>
    <d v="2026-01-22T00:00:00"/>
    <n v="4"/>
    <x v="1"/>
    <x v="0"/>
    <n v="6.8"/>
    <n v="147.82"/>
    <n v="141.91"/>
    <n v="1.1000000000000001"/>
    <n v="4.7"/>
    <n v="5.2"/>
    <n v="100"/>
    <s v="Low"/>
    <n v="1.5449999999999999"/>
    <x v="0"/>
    <s v=""/>
    <n v="4.7"/>
    <n v="14"/>
    <n v="-5.91"/>
    <n v="0.5"/>
    <s v="Thursday"/>
    <s v="0-5 min"/>
    <n v="1"/>
    <s v="Above 1.2"/>
  </r>
  <r>
    <s v="RF002356"/>
    <d v="2026-01-22T04:27:00"/>
    <d v="2026-01-22T00:00:00"/>
    <n v="4"/>
    <x v="3"/>
    <x v="0"/>
    <n v="2"/>
    <n v="67.400000000000006"/>
    <n v="67.209999999999994"/>
    <n v="1"/>
    <n v="3.2"/>
    <n v="6.4"/>
    <n v="68"/>
    <s v="Low"/>
    <n v="1.4470000000000001"/>
    <x v="0"/>
    <s v=""/>
    <n v="4.6100000000000003"/>
    <n v="87"/>
    <n v="-0.19"/>
    <n v="3.2"/>
    <s v="Thursday"/>
    <s v="0-5 min"/>
    <n v="1"/>
    <s v="Above 1.2"/>
  </r>
  <r>
    <s v="RF002357"/>
    <d v="2026-01-22T04:33:00"/>
    <d v="2026-01-22T00:00:00"/>
    <n v="4"/>
    <x v="2"/>
    <x v="0"/>
    <n v="9.4"/>
    <n v="209.64"/>
    <n v="205.6"/>
    <n v="1.1000000000000001"/>
    <n v="3.3"/>
    <n v="4"/>
    <n v="131"/>
    <s v="Low"/>
    <n v="1.6120000000000001"/>
    <x v="0"/>
    <s v=""/>
    <n v="4.62"/>
    <n v="4"/>
    <n v="-4.04"/>
    <n v="0.7"/>
    <s v="Thursday"/>
    <s v="0-5 min"/>
    <n v="1"/>
    <s v="Above 1.2"/>
  </r>
  <r>
    <s v="RF002358"/>
    <d v="2026-01-22T04:34:00"/>
    <d v="2026-01-22T00:00:00"/>
    <n v="4"/>
    <x v="0"/>
    <x v="0"/>
    <n v="1.9"/>
    <n v="66.48"/>
    <n v="63.3"/>
    <n v="1"/>
    <n v="4.4000000000000004"/>
    <n v="8.1"/>
    <n v="128"/>
    <s v="Low"/>
    <n v="1.2430000000000001"/>
    <x v="0"/>
    <s v=""/>
    <n v="4.6900000000000004"/>
    <n v="5"/>
    <n v="-3.18"/>
    <n v="3.7"/>
    <s v="Thursday"/>
    <s v="0-5 min"/>
    <n v="1"/>
    <s v="Above 1.2"/>
  </r>
  <r>
    <s v="RF002359"/>
    <d v="2026-01-22T04:34:00"/>
    <d v="2026-01-22T00:00:00"/>
    <n v="4"/>
    <x v="0"/>
    <x v="0"/>
    <n v="6.4"/>
    <n v="168.61"/>
    <n v="170.35"/>
    <n v="1.1000000000000001"/>
    <n v="3.4"/>
    <n v="2.8"/>
    <n v="140"/>
    <s v="Medium"/>
    <n v="1.2"/>
    <x v="0"/>
    <s v=""/>
    <n v="5"/>
    <n v="4"/>
    <n v="1.74"/>
    <n v="-0.6"/>
    <s v="Thursday"/>
    <s v="0-5 min"/>
    <n v="1"/>
    <s v="Between 1.0-1.2"/>
  </r>
  <r>
    <s v="RF002360"/>
    <d v="2026-01-22T04:37:00"/>
    <d v="2026-01-22T00:00:00"/>
    <n v="4"/>
    <x v="1"/>
    <x v="0"/>
    <n v="9.1"/>
    <n v="201.05"/>
    <m/>
    <n v="1.1000000000000001"/>
    <n v="5.7"/>
    <n v="6.8"/>
    <n v="108"/>
    <s v="Low"/>
    <n v="1.494"/>
    <x v="1"/>
    <s v="Pickup too far"/>
    <n v="5"/>
    <n v="22"/>
    <m/>
    <n v="1.1000000000000001"/>
    <s v="Thursday"/>
    <s v="5-10 min"/>
    <n v="0"/>
    <s v="Above 1.2"/>
  </r>
  <r>
    <s v="RF002361"/>
    <d v="2026-01-22T04:55:00"/>
    <d v="2026-01-22T00:00:00"/>
    <n v="4"/>
    <x v="3"/>
    <x v="0"/>
    <n v="11.4"/>
    <n v="204.82"/>
    <n v="212.89"/>
    <n v="1"/>
    <n v="5.8"/>
    <n v="3.7"/>
    <n v="70"/>
    <s v="Low"/>
    <n v="2.2000000000000002"/>
    <x v="0"/>
    <s v=""/>
    <n v="4.82"/>
    <n v="23"/>
    <n v="8.07"/>
    <n v="-2.1"/>
    <s v="Thursday"/>
    <s v="5-10 min"/>
    <n v="1"/>
    <s v="Above 1.2"/>
  </r>
  <r>
    <s v="RF002362"/>
    <d v="2026-01-22T05:01:00"/>
    <d v="2026-01-22T00:00:00"/>
    <n v="5"/>
    <x v="2"/>
    <x v="1"/>
    <n v="4.5999999999999996"/>
    <n v="121.18"/>
    <n v="121.13"/>
    <n v="1.1000000000000001"/>
    <n v="4.0999999999999996"/>
    <n v="3"/>
    <n v="107"/>
    <s v="Low"/>
    <n v="1.538"/>
    <x v="0"/>
    <s v=""/>
    <n v="4.7699999999999996"/>
    <n v="0"/>
    <n v="-0.05"/>
    <n v="-1.1000000000000001"/>
    <s v="Thursday"/>
    <s v="0-5 min"/>
    <n v="1"/>
    <s v="Above 1.2"/>
  </r>
  <r>
    <s v="RF002363"/>
    <d v="2026-01-22T05:07:00"/>
    <d v="2026-01-22T00:00:00"/>
    <n v="5"/>
    <x v="4"/>
    <x v="1"/>
    <n v="10.9"/>
    <n v="220.95"/>
    <n v="217.79"/>
    <n v="1"/>
    <n v="3.8"/>
    <n v="4.9000000000000004"/>
    <n v="58"/>
    <s v="Low"/>
    <n v="1.851"/>
    <x v="0"/>
    <s v=""/>
    <n v="4.5599999999999996"/>
    <n v="0"/>
    <n v="-3.16"/>
    <n v="1.1000000000000001"/>
    <s v="Thursday"/>
    <s v="0-5 min"/>
    <n v="1"/>
    <s v="Above 1.2"/>
  </r>
  <r>
    <s v="RF002364"/>
    <d v="2026-01-22T05:32:00"/>
    <d v="2026-01-22T00:00:00"/>
    <n v="5"/>
    <x v="2"/>
    <x v="1"/>
    <n v="5.0999999999999996"/>
    <n v="124.31"/>
    <m/>
    <n v="1.1000000000000001"/>
    <n v="4.8"/>
    <n v="5.6"/>
    <n v="131"/>
    <s v="Low"/>
    <n v="1.6080000000000001"/>
    <x v="2"/>
    <s v="ETA too high"/>
    <n v="4.66"/>
    <n v="0"/>
    <m/>
    <n v="0.8"/>
    <s v="Thursday"/>
    <s v="0-5 min"/>
    <n v="0"/>
    <s v="Above 1.2"/>
  </r>
  <r>
    <s v="RF002365"/>
    <d v="2026-01-22T05:41:00"/>
    <d v="2026-01-22T00:00:00"/>
    <n v="5"/>
    <x v="0"/>
    <x v="0"/>
    <n v="2.8"/>
    <n v="80.17"/>
    <n v="84.93"/>
    <n v="1"/>
    <n v="2"/>
    <n v="5.7"/>
    <n v="138"/>
    <s v="Medium"/>
    <n v="1.2529999999999999"/>
    <x v="0"/>
    <s v=""/>
    <n v="4.7300000000000004"/>
    <n v="21"/>
    <n v="4.76"/>
    <n v="3.7"/>
    <s v="Thursday"/>
    <s v="0-5 min"/>
    <n v="1"/>
    <s v="Above 1.2"/>
  </r>
  <r>
    <s v="RF002366"/>
    <d v="2026-01-22T05:45:00"/>
    <d v="2026-01-22T00:00:00"/>
    <n v="5"/>
    <x v="0"/>
    <x v="1"/>
    <n v="3.6"/>
    <n v="99.02"/>
    <n v="95.88"/>
    <n v="1"/>
    <n v="4.0999999999999996"/>
    <n v="5.9"/>
    <n v="134"/>
    <s v="Low"/>
    <n v="1.302"/>
    <x v="0"/>
    <s v=""/>
    <n v="4.91"/>
    <n v="0"/>
    <n v="-3.14"/>
    <n v="1.8"/>
    <s v="Thursday"/>
    <s v="0-5 min"/>
    <n v="1"/>
    <s v="Above 1.2"/>
  </r>
  <r>
    <s v="RF002367"/>
    <d v="2026-01-22T06:20:00"/>
    <d v="2026-01-22T00:00:00"/>
    <n v="6"/>
    <x v="0"/>
    <x v="0"/>
    <n v="4.0999999999999996"/>
    <n v="103.82"/>
    <n v="103.58"/>
    <n v="1.1000000000000001"/>
    <n v="2"/>
    <n v="2.4"/>
    <n v="123"/>
    <s v="Low"/>
    <n v="1.19"/>
    <x v="0"/>
    <s v=""/>
    <n v="4.68"/>
    <n v="2"/>
    <n v="-0.24"/>
    <n v="0.4"/>
    <s v="Thursday"/>
    <s v="0-5 min"/>
    <n v="1"/>
    <s v="Between 1.0-1.2"/>
  </r>
  <r>
    <s v="RF002368"/>
    <d v="2026-01-22T06:21:00"/>
    <d v="2026-01-22T00:00:00"/>
    <n v="6"/>
    <x v="2"/>
    <x v="1"/>
    <n v="0.7"/>
    <n v="49.07"/>
    <m/>
    <n v="1"/>
    <n v="5.3"/>
    <n v="4.7"/>
    <n v="131"/>
    <s v="Low"/>
    <n v="1.415"/>
    <x v="2"/>
    <s v="Fare too high"/>
    <n v="4.58"/>
    <n v="0"/>
    <m/>
    <n v="-0.6"/>
    <s v="Thursday"/>
    <s v="5-10 min"/>
    <n v="0"/>
    <s v="Above 1.2"/>
  </r>
  <r>
    <s v="RF002369"/>
    <d v="2026-01-22T06:23:00"/>
    <d v="2026-01-22T00:00:00"/>
    <n v="6"/>
    <x v="4"/>
    <x v="0"/>
    <n v="9.8000000000000007"/>
    <n v="168.71"/>
    <n v="174.33"/>
    <n v="1"/>
    <n v="6.3"/>
    <n v="7.6"/>
    <n v="57"/>
    <s v="Low"/>
    <n v="1.7589999999999999"/>
    <x v="0"/>
    <s v=""/>
    <n v="4.7"/>
    <n v="1"/>
    <n v="5.62"/>
    <n v="1.3"/>
    <s v="Thursday"/>
    <s v="5-10 min"/>
    <n v="1"/>
    <s v="Above 1.2"/>
  </r>
  <r>
    <s v="RF002370"/>
    <d v="2026-01-22T06:32:00"/>
    <d v="2026-01-22T00:00:00"/>
    <n v="6"/>
    <x v="4"/>
    <x v="0"/>
    <n v="7.7"/>
    <n v="161.19999999999999"/>
    <m/>
    <n v="1"/>
    <n v="2"/>
    <n v="5.6"/>
    <n v="63"/>
    <s v="Low"/>
    <n v="1.6439999999999999"/>
    <x v="1"/>
    <s v="Pickup too far"/>
    <n v="4.92"/>
    <n v="17"/>
    <m/>
    <n v="3.6"/>
    <s v="Thursday"/>
    <s v="0-5 min"/>
    <n v="0"/>
    <s v="Above 1.2"/>
  </r>
  <r>
    <s v="RF002371"/>
    <d v="2026-01-22T06:34:00"/>
    <d v="2026-01-22T00:00:00"/>
    <n v="6"/>
    <x v="0"/>
    <x v="0"/>
    <n v="3.7"/>
    <n v="114.55"/>
    <n v="108.04"/>
    <n v="1.1000000000000001"/>
    <n v="6"/>
    <n v="4.8"/>
    <n v="135"/>
    <s v="Medium"/>
    <n v="1.109"/>
    <x v="0"/>
    <s v=""/>
    <n v="4.8600000000000003"/>
    <n v="2"/>
    <n v="-6.51"/>
    <n v="-1.2"/>
    <s v="Thursday"/>
    <s v="5-10 min"/>
    <n v="1"/>
    <s v="Between 1.0-1.2"/>
  </r>
  <r>
    <s v="RF002372"/>
    <d v="2026-01-22T06:44:00"/>
    <d v="2026-01-22T00:00:00"/>
    <n v="6"/>
    <x v="2"/>
    <x v="0"/>
    <n v="8.1"/>
    <n v="207.43"/>
    <n v="204.11"/>
    <n v="1.2"/>
    <n v="5.5"/>
    <n v="14.7"/>
    <n v="105"/>
    <s v="Medium"/>
    <n v="0.82499999999999996"/>
    <x v="0"/>
    <s v=""/>
    <n v="4.79"/>
    <n v="13"/>
    <n v="-3.32"/>
    <n v="9.1999999999999993"/>
    <s v="Thursday"/>
    <s v="5-10 min"/>
    <n v="1"/>
    <s v="Between 0.8-1.0"/>
  </r>
  <r>
    <s v="RF002373"/>
    <d v="2026-01-22T06:57:00"/>
    <d v="2026-01-22T00:00:00"/>
    <n v="6"/>
    <x v="1"/>
    <x v="0"/>
    <n v="1.9"/>
    <n v="71.19"/>
    <n v="71.66"/>
    <n v="1.1000000000000001"/>
    <n v="5.5"/>
    <n v="2.2000000000000002"/>
    <n v="93"/>
    <s v="Low"/>
    <n v="1.23"/>
    <x v="0"/>
    <s v=""/>
    <n v="4.72"/>
    <n v="16"/>
    <n v="0.47"/>
    <n v="-3.3"/>
    <s v="Thursday"/>
    <s v="5-10 min"/>
    <n v="1"/>
    <s v="Above 1.2"/>
  </r>
  <r>
    <s v="RF002374"/>
    <d v="2026-01-22T07:00:00"/>
    <d v="2026-01-22T00:00:00"/>
    <n v="7"/>
    <x v="2"/>
    <x v="0"/>
    <n v="8.4"/>
    <n v="149.97999999999999"/>
    <n v="154.56"/>
    <n v="1"/>
    <n v="6.9"/>
    <n v="5.3"/>
    <n v="108"/>
    <s v="Medium"/>
    <n v="1.125"/>
    <x v="0"/>
    <s v=""/>
    <n v="4.5999999999999996"/>
    <n v="23"/>
    <n v="4.58"/>
    <n v="-1.6"/>
    <s v="Thursday"/>
    <s v="5-10 min"/>
    <n v="1"/>
    <s v="Between 1.0-1.2"/>
  </r>
  <r>
    <s v="RF002375"/>
    <d v="2026-01-22T07:11:00"/>
    <d v="2026-01-22T00:00:00"/>
    <n v="7"/>
    <x v="1"/>
    <x v="0"/>
    <n v="9.5"/>
    <n v="202.93"/>
    <n v="210.54"/>
    <n v="1"/>
    <n v="5.2"/>
    <n v="4.5999999999999996"/>
    <n v="102"/>
    <s v="Low"/>
    <n v="1.292"/>
    <x v="0"/>
    <s v=""/>
    <n v="4.68"/>
    <n v="18"/>
    <n v="7.61"/>
    <n v="-0.6"/>
    <s v="Thursday"/>
    <s v="5-10 min"/>
    <n v="1"/>
    <s v="Above 1.2"/>
  </r>
  <r>
    <s v="RF002376"/>
    <d v="2026-01-22T07:13:00"/>
    <d v="2026-01-22T00:00:00"/>
    <n v="7"/>
    <x v="0"/>
    <x v="0"/>
    <n v="1.6"/>
    <n v="73.67"/>
    <n v="71.37"/>
    <n v="1.1000000000000001"/>
    <n v="6.1"/>
    <n v="9.8000000000000007"/>
    <n v="118"/>
    <s v="Medium"/>
    <n v="0.873"/>
    <x v="0"/>
    <s v=""/>
    <n v="4.62"/>
    <n v="8"/>
    <n v="-2.2999999999999998"/>
    <n v="3.7"/>
    <s v="Thursday"/>
    <s v="5-10 min"/>
    <n v="1"/>
    <s v="Between 0.8-1.0"/>
  </r>
  <r>
    <s v="RF002377"/>
    <d v="2026-01-22T07:14:00"/>
    <d v="2026-01-22T00:00:00"/>
    <n v="7"/>
    <x v="0"/>
    <x v="0"/>
    <n v="10.3"/>
    <n v="240.33"/>
    <n v="236.69"/>
    <n v="1.3"/>
    <n v="4.0999999999999996"/>
    <n v="9.4"/>
    <n v="107"/>
    <s v="Medium"/>
    <n v="0.753"/>
    <x v="0"/>
    <s v=""/>
    <n v="4.5599999999999996"/>
    <n v="5"/>
    <n v="-3.64"/>
    <n v="5.3"/>
    <s v="Thursday"/>
    <s v="0-5 min"/>
    <n v="1"/>
    <s v="Below 0.8"/>
  </r>
  <r>
    <s v="RF002378"/>
    <d v="2026-01-22T07:16:00"/>
    <d v="2026-01-22T00:00:00"/>
    <n v="7"/>
    <x v="4"/>
    <x v="0"/>
    <n v="5.0999999999999996"/>
    <n v="115.01"/>
    <n v="114.59"/>
    <n v="1"/>
    <n v="2.9"/>
    <n v="2.7"/>
    <n v="51"/>
    <s v="Low"/>
    <n v="1.097"/>
    <x v="0"/>
    <s v=""/>
    <n v="4.59"/>
    <n v="7"/>
    <n v="-0.42"/>
    <n v="-0.2"/>
    <s v="Thursday"/>
    <s v="0-5 min"/>
    <n v="1"/>
    <s v="Between 1.0-1.2"/>
  </r>
  <r>
    <s v="RF002379"/>
    <d v="2026-01-22T07:22:00"/>
    <d v="2026-01-22T00:00:00"/>
    <n v="7"/>
    <x v="3"/>
    <x v="0"/>
    <n v="5.0999999999999996"/>
    <n v="120.35"/>
    <n v="119.86"/>
    <n v="1"/>
    <n v="9"/>
    <n v="7.2"/>
    <n v="62"/>
    <s v="Low"/>
    <n v="1.7889999999999999"/>
    <x v="0"/>
    <s v=""/>
    <n v="4.6900000000000004"/>
    <n v="2"/>
    <n v="-0.49"/>
    <n v="-1.8"/>
    <s v="Thursday"/>
    <s v="5-10 min"/>
    <n v="1"/>
    <s v="Above 1.2"/>
  </r>
  <r>
    <s v="RF002380"/>
    <d v="2026-01-22T07:31:00"/>
    <d v="2026-01-22T00:00:00"/>
    <n v="7"/>
    <x v="3"/>
    <x v="0"/>
    <n v="1.6"/>
    <n v="63.39"/>
    <m/>
    <n v="1"/>
    <n v="6.9"/>
    <n v="5"/>
    <n v="57"/>
    <s v="Low"/>
    <n v="1.044"/>
    <x v="1"/>
    <s v="Pickup too far"/>
    <n v="4.8099999999999996"/>
    <n v="6"/>
    <m/>
    <n v="-1.9"/>
    <s v="Thursday"/>
    <s v="5-10 min"/>
    <n v="0"/>
    <s v="Between 1.0-1.2"/>
  </r>
  <r>
    <s v="RF002381"/>
    <d v="2026-01-22T07:37:00"/>
    <d v="2026-01-22T00:00:00"/>
    <n v="7"/>
    <x v="3"/>
    <x v="0"/>
    <n v="11.5"/>
    <n v="202.86"/>
    <m/>
    <n v="1"/>
    <n v="5.7"/>
    <m/>
    <n v="71"/>
    <s v="Low"/>
    <n v="1.6479999999999999"/>
    <x v="3"/>
    <s v="No driver available"/>
    <n v="4.7300000000000004"/>
    <n v="6"/>
    <m/>
    <m/>
    <s v="Thursday"/>
    <s v="5-10 min"/>
    <n v="0"/>
    <s v="Above 1.2"/>
  </r>
  <r>
    <s v="RF002382"/>
    <d v="2026-01-22T08:03:00"/>
    <d v="2026-01-22T00:00:00"/>
    <n v="8"/>
    <x v="3"/>
    <x v="0"/>
    <n v="11.6"/>
    <n v="218.86"/>
    <n v="212.92"/>
    <n v="1"/>
    <n v="3.2"/>
    <n v="1"/>
    <n v="67"/>
    <s v="Low"/>
    <n v="1.665"/>
    <x v="0"/>
    <s v=""/>
    <n v="4.7"/>
    <n v="3"/>
    <n v="-5.94"/>
    <n v="-2.2000000000000002"/>
    <s v="Thursday"/>
    <s v="0-5 min"/>
    <n v="1"/>
    <s v="Above 1.2"/>
  </r>
  <r>
    <s v="RF002383"/>
    <d v="2026-01-22T08:32:00"/>
    <d v="2026-01-22T00:00:00"/>
    <n v="8"/>
    <x v="4"/>
    <x v="0"/>
    <n v="15.5"/>
    <n v="236.57"/>
    <n v="241.97"/>
    <n v="1"/>
    <n v="5.9"/>
    <n v="7.6"/>
    <n v="55"/>
    <s v="Low"/>
    <n v="1.425"/>
    <x v="0"/>
    <s v=""/>
    <n v="4.79"/>
    <n v="1"/>
    <n v="5.4"/>
    <n v="1.7"/>
    <s v="Thursday"/>
    <s v="5-10 min"/>
    <n v="1"/>
    <s v="Above 1.2"/>
  </r>
  <r>
    <s v="RF002384"/>
    <d v="2026-01-22T08:34:00"/>
    <d v="2026-01-22T00:00:00"/>
    <n v="8"/>
    <x v="0"/>
    <x v="0"/>
    <n v="12.4"/>
    <n v="329.78"/>
    <n v="348.8"/>
    <n v="1.3"/>
    <n v="6.6"/>
    <n v="8.8000000000000007"/>
    <n v="112"/>
    <s v="High"/>
    <n v="0.70199999999999996"/>
    <x v="0"/>
    <s v=""/>
    <n v="4.5"/>
    <n v="2"/>
    <n v="19.02"/>
    <n v="2.2000000000000002"/>
    <s v="Thursday"/>
    <s v="5-10 min"/>
    <n v="1"/>
    <s v="Below 0.8"/>
  </r>
  <r>
    <s v="RF002385"/>
    <d v="2026-01-22T09:04:00"/>
    <d v="2026-01-22T00:00:00"/>
    <n v="9"/>
    <x v="0"/>
    <x v="1"/>
    <n v="6.7"/>
    <n v="167.84"/>
    <n v="171.19"/>
    <n v="1.1000000000000001"/>
    <n v="11.9"/>
    <n v="13.9"/>
    <n v="119"/>
    <s v="High"/>
    <n v="0.77300000000000002"/>
    <x v="0"/>
    <s v=""/>
    <n v="4.32"/>
    <n v="0"/>
    <n v="3.35"/>
    <n v="2"/>
    <s v="Thursday"/>
    <s v="10-15 min"/>
    <n v="1"/>
    <s v="Below 0.8"/>
  </r>
  <r>
    <s v="RF002386"/>
    <d v="2026-01-22T09:20:00"/>
    <d v="2026-01-22T00:00:00"/>
    <n v="9"/>
    <x v="2"/>
    <x v="1"/>
    <n v="7.4"/>
    <n v="180.52"/>
    <n v="177.91"/>
    <n v="1.1000000000000001"/>
    <n v="8.3000000000000007"/>
    <n v="6.7"/>
    <n v="108"/>
    <s v="Medium"/>
    <n v="1.0249999999999999"/>
    <x v="0"/>
    <s v=""/>
    <n v="4.4400000000000004"/>
    <n v="0"/>
    <n v="-2.61"/>
    <n v="-1.6"/>
    <s v="Thursday"/>
    <s v="5-10 min"/>
    <n v="1"/>
    <s v="Between 1.0-1.2"/>
  </r>
  <r>
    <s v="RF002387"/>
    <d v="2026-01-22T09:27:00"/>
    <d v="2026-01-22T00:00:00"/>
    <n v="9"/>
    <x v="1"/>
    <x v="0"/>
    <n v="0.7"/>
    <n v="54.63"/>
    <n v="54.37"/>
    <n v="1.1000000000000001"/>
    <n v="3.9"/>
    <n v="1"/>
    <n v="76"/>
    <s v="Medium"/>
    <n v="0.95699999999999996"/>
    <x v="0"/>
    <s v=""/>
    <n v="4.83"/>
    <n v="11"/>
    <n v="-0.26"/>
    <n v="-2.9"/>
    <s v="Thursday"/>
    <s v="0-5 min"/>
    <n v="1"/>
    <s v="Between 0.8-1.0"/>
  </r>
  <r>
    <s v="RF002388"/>
    <d v="2026-01-22T09:27:00"/>
    <d v="2026-01-22T00:00:00"/>
    <n v="9"/>
    <x v="0"/>
    <x v="0"/>
    <n v="0.7"/>
    <n v="56.74"/>
    <n v="59.93"/>
    <n v="1.1000000000000001"/>
    <n v="5.0999999999999996"/>
    <n v="6"/>
    <n v="101"/>
    <s v="Medium"/>
    <n v="0.79700000000000004"/>
    <x v="0"/>
    <s v=""/>
    <n v="5"/>
    <n v="1"/>
    <n v="3.19"/>
    <n v="0.9"/>
    <s v="Thursday"/>
    <s v="5-10 min"/>
    <n v="1"/>
    <s v="Below 0.8"/>
  </r>
  <r>
    <s v="RF002389"/>
    <d v="2026-01-22T09:43:00"/>
    <d v="2026-01-22T00:00:00"/>
    <n v="9"/>
    <x v="0"/>
    <x v="0"/>
    <n v="5.4"/>
    <n v="149.58000000000001"/>
    <n v="140.86000000000001"/>
    <n v="1.2"/>
    <n v="5.9"/>
    <n v="8.6999999999999993"/>
    <n v="119"/>
    <s v="Medium"/>
    <n v="0.88200000000000001"/>
    <x v="0"/>
    <s v=""/>
    <n v="4.66"/>
    <n v="9"/>
    <n v="-8.7200000000000006"/>
    <n v="2.8"/>
    <s v="Thursday"/>
    <s v="5-10 min"/>
    <n v="1"/>
    <s v="Between 0.8-1.0"/>
  </r>
  <r>
    <s v="RF002390"/>
    <d v="2026-01-22T09:47:00"/>
    <d v="2026-01-22T00:00:00"/>
    <n v="9"/>
    <x v="0"/>
    <x v="0"/>
    <n v="5.3"/>
    <n v="153.65"/>
    <n v="154.72999999999999"/>
    <n v="1.3"/>
    <n v="9.9"/>
    <n v="9.8000000000000007"/>
    <n v="114"/>
    <s v="High"/>
    <n v="0.77100000000000002"/>
    <x v="0"/>
    <s v=""/>
    <n v="4.83"/>
    <n v="7"/>
    <n v="1.08"/>
    <n v="-0.1"/>
    <s v="Thursday"/>
    <s v="5-10 min"/>
    <n v="1"/>
    <s v="Below 0.8"/>
  </r>
  <r>
    <s v="RF002391"/>
    <d v="2026-01-22T09:53:00"/>
    <d v="2026-01-22T00:00:00"/>
    <n v="9"/>
    <x v="0"/>
    <x v="0"/>
    <n v="2.7"/>
    <n v="86.26"/>
    <m/>
    <n v="1.1000000000000001"/>
    <n v="8.4"/>
    <n v="11.2"/>
    <n v="118"/>
    <s v="Medium"/>
    <n v="0.91800000000000004"/>
    <x v="2"/>
    <s v="ETA too high"/>
    <n v="4.42"/>
    <n v="2"/>
    <m/>
    <n v="2.8"/>
    <s v="Thursday"/>
    <s v="5-10 min"/>
    <n v="0"/>
    <s v="Between 0.8-1.0"/>
  </r>
  <r>
    <s v="RF002392"/>
    <d v="2026-01-22T09:56:00"/>
    <d v="2026-01-22T00:00:00"/>
    <n v="9"/>
    <x v="0"/>
    <x v="0"/>
    <n v="5.6"/>
    <n v="161.19999999999999"/>
    <n v="168.11"/>
    <n v="1.2"/>
    <n v="2.7"/>
    <n v="3.2"/>
    <n v="100"/>
    <s v="Medium"/>
    <n v="0.71599999999999997"/>
    <x v="0"/>
    <s v=""/>
    <n v="4.43"/>
    <n v="5"/>
    <n v="6.91"/>
    <n v="0.5"/>
    <s v="Thursday"/>
    <s v="0-5 min"/>
    <n v="1"/>
    <s v="Below 0.8"/>
  </r>
  <r>
    <s v="RF002393"/>
    <d v="2026-01-22T10:01:00"/>
    <d v="2026-01-22T00:00:00"/>
    <n v="10"/>
    <x v="0"/>
    <x v="0"/>
    <n v="3.2"/>
    <n v="116.72"/>
    <m/>
    <n v="1.4"/>
    <n v="8.8000000000000007"/>
    <n v="11.7"/>
    <n v="104"/>
    <s v="High"/>
    <n v="0.64"/>
    <x v="2"/>
    <s v="Fare too high"/>
    <n v="4.72"/>
    <n v="21"/>
    <m/>
    <n v="2.9"/>
    <s v="Thursday"/>
    <s v="5-10 min"/>
    <n v="0"/>
    <s v="Below 0.8"/>
  </r>
  <r>
    <s v="RF002394"/>
    <d v="2026-01-22T10:02:00"/>
    <d v="2026-01-22T00:00:00"/>
    <n v="10"/>
    <x v="2"/>
    <x v="1"/>
    <n v="11.7"/>
    <n v="224.16"/>
    <n v="217.39"/>
    <n v="1.2"/>
    <n v="9.6"/>
    <n v="7.5"/>
    <n v="108"/>
    <s v="High"/>
    <n v="0.76400000000000001"/>
    <x v="0"/>
    <s v=""/>
    <n v="5"/>
    <n v="0"/>
    <n v="-6.77"/>
    <n v="-2.1"/>
    <s v="Thursday"/>
    <s v="5-10 min"/>
    <n v="1"/>
    <s v="Below 0.8"/>
  </r>
  <r>
    <s v="RF002395"/>
    <d v="2026-01-22T10:44:00"/>
    <d v="2026-01-22T00:00:00"/>
    <n v="10"/>
    <x v="2"/>
    <x v="0"/>
    <n v="6.3"/>
    <n v="172.62"/>
    <m/>
    <n v="1.2"/>
    <n v="7.1"/>
    <n v="7.4"/>
    <n v="96"/>
    <s v="High"/>
    <n v="0.68400000000000005"/>
    <x v="2"/>
    <s v="Changed plans"/>
    <n v="4.7300000000000004"/>
    <n v="8"/>
    <m/>
    <n v="0.3"/>
    <s v="Thursday"/>
    <s v="5-10 min"/>
    <n v="0"/>
    <s v="Below 0.8"/>
  </r>
  <r>
    <s v="RF002396"/>
    <d v="2026-01-22T10:48:00"/>
    <d v="2026-01-22T00:00:00"/>
    <n v="10"/>
    <x v="4"/>
    <x v="0"/>
    <n v="3.5"/>
    <n v="83.57"/>
    <m/>
    <n v="1"/>
    <n v="6.4"/>
    <n v="12.3"/>
    <n v="46"/>
    <s v="Low"/>
    <n v="1.7470000000000001"/>
    <x v="2"/>
    <s v="Fare too high"/>
    <n v="4.41"/>
    <n v="10"/>
    <m/>
    <n v="5.9"/>
    <s v="Thursday"/>
    <s v="5-10 min"/>
    <n v="0"/>
    <s v="Above 1.2"/>
  </r>
  <r>
    <s v="RF002397"/>
    <d v="2026-01-22T10:54:00"/>
    <d v="2026-01-22T00:00:00"/>
    <n v="10"/>
    <x v="3"/>
    <x v="1"/>
    <n v="11.6"/>
    <n v="233.84"/>
    <n v="229.25"/>
    <n v="1"/>
    <n v="9.6999999999999993"/>
    <n v="8.6999999999999993"/>
    <n v="57"/>
    <s v="Medium"/>
    <n v="0.90700000000000003"/>
    <x v="0"/>
    <s v=""/>
    <n v="4.62"/>
    <n v="0"/>
    <n v="-4.59"/>
    <n v="-1"/>
    <s v="Thursday"/>
    <s v="5-10 min"/>
    <n v="1"/>
    <s v="Between 0.8-1.0"/>
  </r>
  <r>
    <s v="RF002398"/>
    <d v="2026-01-22T11:05:00"/>
    <d v="2026-01-22T00:00:00"/>
    <n v="11"/>
    <x v="3"/>
    <x v="0"/>
    <n v="1.9"/>
    <n v="73.760000000000005"/>
    <n v="72.92"/>
    <n v="1.1000000000000001"/>
    <n v="7.7"/>
    <n v="9.6"/>
    <n v="63"/>
    <s v="Low"/>
    <n v="1.4219999999999999"/>
    <x v="0"/>
    <s v=""/>
    <n v="4.46"/>
    <n v="20"/>
    <n v="-0.84"/>
    <n v="1.9"/>
    <s v="Thursday"/>
    <s v="5-10 min"/>
    <n v="1"/>
    <s v="Above 1.2"/>
  </r>
  <r>
    <s v="RF002399"/>
    <d v="2026-01-22T11:16:00"/>
    <d v="2026-01-22T00:00:00"/>
    <n v="11"/>
    <x v="4"/>
    <x v="0"/>
    <n v="19.8"/>
    <n v="343.21"/>
    <n v="340.83"/>
    <n v="1"/>
    <n v="5.8"/>
    <n v="6.5"/>
    <n v="66"/>
    <s v="Low"/>
    <n v="1.7949999999999999"/>
    <x v="0"/>
    <s v=""/>
    <n v="4.78"/>
    <n v="11"/>
    <n v="-2.38"/>
    <n v="0.7"/>
    <s v="Thursday"/>
    <s v="5-10 min"/>
    <n v="1"/>
    <s v="Above 1.2"/>
  </r>
  <r>
    <s v="RF002400"/>
    <d v="2026-01-22T11:28:00"/>
    <d v="2026-01-22T00:00:00"/>
    <n v="11"/>
    <x v="2"/>
    <x v="1"/>
    <n v="6.9"/>
    <n v="138.57"/>
    <n v="138.01"/>
    <n v="1.1000000000000001"/>
    <n v="6.7"/>
    <n v="6.1"/>
    <n v="99"/>
    <s v="Medium"/>
    <n v="0.81799999999999995"/>
    <x v="0"/>
    <s v=""/>
    <n v="4.53"/>
    <n v="0"/>
    <n v="-0.56000000000000005"/>
    <n v="-0.6"/>
    <s v="Thursday"/>
    <s v="5-10 min"/>
    <n v="1"/>
    <s v="Between 0.8-1.0"/>
  </r>
  <r>
    <s v="RF002401"/>
    <d v="2026-01-22T11:37:00"/>
    <d v="2026-01-22T00:00:00"/>
    <n v="11"/>
    <x v="1"/>
    <x v="0"/>
    <n v="5.3"/>
    <n v="117.95"/>
    <n v="117.1"/>
    <n v="1"/>
    <n v="4.7"/>
    <n v="8"/>
    <n v="90"/>
    <s v="Medium"/>
    <n v="1.0029999999999999"/>
    <x v="0"/>
    <s v=""/>
    <n v="4.93"/>
    <n v="79"/>
    <n v="-0.85"/>
    <n v="3.3"/>
    <s v="Thursday"/>
    <s v="0-5 min"/>
    <n v="1"/>
    <s v="Between 1.0-1.2"/>
  </r>
  <r>
    <s v="RF002402"/>
    <d v="2026-01-22T11:38:00"/>
    <d v="2026-01-22T00:00:00"/>
    <n v="11"/>
    <x v="0"/>
    <x v="0"/>
    <n v="1.3"/>
    <n v="64.19"/>
    <n v="65.349999999999994"/>
    <n v="1"/>
    <n v="5.9"/>
    <n v="4.7"/>
    <n v="142"/>
    <s v="Low"/>
    <n v="1.4790000000000001"/>
    <x v="0"/>
    <s v=""/>
    <n v="4.53"/>
    <n v="20"/>
    <n v="1.1599999999999999"/>
    <n v="-1.2"/>
    <s v="Thursday"/>
    <s v="5-10 min"/>
    <n v="1"/>
    <s v="Above 1.2"/>
  </r>
  <r>
    <s v="RF002403"/>
    <d v="2026-01-22T11:44:00"/>
    <d v="2026-01-22T00:00:00"/>
    <n v="11"/>
    <x v="3"/>
    <x v="0"/>
    <n v="5.8"/>
    <n v="132.11000000000001"/>
    <m/>
    <n v="1"/>
    <n v="4.4000000000000004"/>
    <n v="8.5"/>
    <n v="57"/>
    <s v="Low"/>
    <n v="1.4930000000000001"/>
    <x v="2"/>
    <s v="Pickup issue"/>
    <n v="4.54"/>
    <n v="1"/>
    <m/>
    <n v="4.0999999999999996"/>
    <s v="Thursday"/>
    <s v="0-5 min"/>
    <n v="0"/>
    <s v="Above 1.2"/>
  </r>
  <r>
    <s v="RF002404"/>
    <d v="2026-01-22T11:45:00"/>
    <d v="2026-01-22T00:00:00"/>
    <n v="11"/>
    <x v="1"/>
    <x v="1"/>
    <n v="5"/>
    <n v="108.93"/>
    <n v="115.16"/>
    <n v="1"/>
    <n v="7"/>
    <n v="9.9"/>
    <n v="97"/>
    <s v="Low"/>
    <n v="1.268"/>
    <x v="0"/>
    <s v=""/>
    <n v="5"/>
    <n v="0"/>
    <n v="6.23"/>
    <n v="2.9"/>
    <s v="Thursday"/>
    <s v="5-10 min"/>
    <n v="1"/>
    <s v="Above 1.2"/>
  </r>
  <r>
    <s v="RF002405"/>
    <d v="2026-01-22T11:46:00"/>
    <d v="2026-01-22T00:00:00"/>
    <n v="11"/>
    <x v="1"/>
    <x v="0"/>
    <n v="8.9"/>
    <n v="153.06"/>
    <n v="152.1"/>
    <n v="1"/>
    <n v="2.6"/>
    <n v="1"/>
    <n v="84"/>
    <s v="Low"/>
    <n v="1.2989999999999999"/>
    <x v="0"/>
    <s v=""/>
    <n v="4.43"/>
    <n v="87"/>
    <n v="-0.96"/>
    <n v="-1.6"/>
    <s v="Thursday"/>
    <s v="0-5 min"/>
    <n v="1"/>
    <s v="Above 1.2"/>
  </r>
  <r>
    <s v="RF002406"/>
    <d v="2026-01-22T13:09:00"/>
    <d v="2026-01-22T00:00:00"/>
    <n v="13"/>
    <x v="0"/>
    <x v="0"/>
    <n v="5.3"/>
    <n v="123.21"/>
    <n v="128.25"/>
    <n v="1.1000000000000001"/>
    <n v="3.2"/>
    <n v="6.5"/>
    <n v="128"/>
    <s v="Medium"/>
    <n v="1.01"/>
    <x v="0"/>
    <s v=""/>
    <n v="4.96"/>
    <n v="3"/>
    <n v="5.04"/>
    <n v="3.3"/>
    <s v="Thursday"/>
    <s v="0-5 min"/>
    <n v="1"/>
    <s v="Between 1.0-1.2"/>
  </r>
  <r>
    <s v="RF002407"/>
    <d v="2026-01-22T13:17:00"/>
    <d v="2026-01-22T00:00:00"/>
    <n v="13"/>
    <x v="4"/>
    <x v="1"/>
    <n v="2"/>
    <n v="68.94"/>
    <n v="69.430000000000007"/>
    <n v="1"/>
    <n v="3.4"/>
    <n v="4.5"/>
    <n v="69"/>
    <s v="Low"/>
    <n v="1.611"/>
    <x v="0"/>
    <s v=""/>
    <n v="4.54"/>
    <n v="0"/>
    <n v="0.49"/>
    <n v="1.1000000000000001"/>
    <s v="Thursday"/>
    <s v="0-5 min"/>
    <n v="1"/>
    <s v="Above 1.2"/>
  </r>
  <r>
    <s v="RF002408"/>
    <d v="2026-01-22T13:23:00"/>
    <d v="2026-01-22T00:00:00"/>
    <n v="13"/>
    <x v="1"/>
    <x v="0"/>
    <n v="4.7"/>
    <n v="110.36"/>
    <n v="106.06"/>
    <n v="1"/>
    <n v="6.9"/>
    <n v="4.5"/>
    <n v="101"/>
    <s v="Low"/>
    <n v="1.423"/>
    <x v="0"/>
    <s v=""/>
    <n v="4.51"/>
    <n v="25"/>
    <n v="-4.3"/>
    <n v="-2.4"/>
    <s v="Thursday"/>
    <s v="5-10 min"/>
    <n v="1"/>
    <s v="Above 1.2"/>
  </r>
  <r>
    <s v="RF002409"/>
    <d v="2026-01-22T13:26:00"/>
    <d v="2026-01-22T00:00:00"/>
    <n v="13"/>
    <x v="1"/>
    <x v="0"/>
    <n v="3.2"/>
    <n v="87.79"/>
    <n v="85.33"/>
    <n v="1"/>
    <n v="6"/>
    <n v="5.2"/>
    <n v="96"/>
    <s v="Low"/>
    <n v="1.2829999999999999"/>
    <x v="0"/>
    <s v=""/>
    <n v="4.9000000000000004"/>
    <n v="14"/>
    <n v="-2.46"/>
    <n v="-0.8"/>
    <s v="Thursday"/>
    <s v="5-10 min"/>
    <n v="1"/>
    <s v="Above 1.2"/>
  </r>
  <r>
    <s v="RF002410"/>
    <d v="2026-01-22T14:08:00"/>
    <d v="2026-01-22T00:00:00"/>
    <n v="14"/>
    <x v="0"/>
    <x v="0"/>
    <n v="1.9"/>
    <n v="73.91"/>
    <n v="76.44"/>
    <n v="1"/>
    <n v="5"/>
    <n v="3.3"/>
    <n v="110"/>
    <s v="Medium"/>
    <n v="0.98799999999999999"/>
    <x v="0"/>
    <s v=""/>
    <n v="4.7300000000000004"/>
    <n v="16"/>
    <n v="2.5299999999999998"/>
    <n v="-1.7"/>
    <s v="Thursday"/>
    <s v="0-5 min"/>
    <n v="1"/>
    <s v="Between 0.8-1.0"/>
  </r>
  <r>
    <s v="RF002411"/>
    <d v="2026-01-22T14:21:00"/>
    <d v="2026-01-22T00:00:00"/>
    <n v="14"/>
    <x v="2"/>
    <x v="0"/>
    <n v="12.9"/>
    <n v="229.63"/>
    <n v="236.2"/>
    <n v="1"/>
    <n v="5.0999999999999996"/>
    <n v="6.9"/>
    <n v="109"/>
    <s v="Medium"/>
    <n v="1.1459999999999999"/>
    <x v="0"/>
    <s v=""/>
    <n v="4.51"/>
    <n v="15"/>
    <n v="6.57"/>
    <n v="1.8"/>
    <s v="Thursday"/>
    <s v="5-10 min"/>
    <n v="1"/>
    <s v="Between 1.0-1.2"/>
  </r>
  <r>
    <s v="RF002412"/>
    <d v="2026-01-22T14:38:00"/>
    <d v="2026-01-22T00:00:00"/>
    <n v="14"/>
    <x v="2"/>
    <x v="0"/>
    <n v="1.1000000000000001"/>
    <n v="55.2"/>
    <m/>
    <n v="1"/>
    <n v="2"/>
    <n v="8.6"/>
    <n v="105"/>
    <s v="Medium"/>
    <n v="0.95399999999999996"/>
    <x v="2"/>
    <s v="ETA too high"/>
    <n v="4.6100000000000003"/>
    <n v="8"/>
    <m/>
    <n v="6.6"/>
    <s v="Thursday"/>
    <s v="0-5 min"/>
    <n v="0"/>
    <s v="Between 0.8-1.0"/>
  </r>
  <r>
    <s v="RF002413"/>
    <d v="2026-01-22T14:53:00"/>
    <d v="2026-01-22T00:00:00"/>
    <n v="14"/>
    <x v="0"/>
    <x v="1"/>
    <n v="11.9"/>
    <n v="214.01"/>
    <n v="215.82"/>
    <n v="1.1000000000000001"/>
    <n v="5.7"/>
    <n v="6.4"/>
    <n v="104"/>
    <s v="Low"/>
    <n v="1.2509999999999999"/>
    <x v="0"/>
    <s v=""/>
    <n v="4.4000000000000004"/>
    <n v="0"/>
    <n v="1.81"/>
    <n v="0.7"/>
    <s v="Thursday"/>
    <s v="5-10 min"/>
    <n v="1"/>
    <s v="Above 1.2"/>
  </r>
  <r>
    <s v="RF002414"/>
    <d v="2026-01-22T14:56:00"/>
    <d v="2026-01-22T00:00:00"/>
    <n v="14"/>
    <x v="1"/>
    <x v="1"/>
    <n v="6"/>
    <n v="138.66"/>
    <n v="132.72999999999999"/>
    <n v="1"/>
    <n v="2.2000000000000002"/>
    <n v="1.4"/>
    <n v="74"/>
    <s v="Low"/>
    <n v="0.95299999999999996"/>
    <x v="0"/>
    <s v=""/>
    <n v="4.42"/>
    <n v="0"/>
    <n v="-5.93"/>
    <n v="-0.8"/>
    <s v="Thursday"/>
    <s v="0-5 min"/>
    <n v="1"/>
    <s v="Between 0.8-1.0"/>
  </r>
  <r>
    <s v="RF002415"/>
    <d v="2026-01-22T14:56:00"/>
    <d v="2026-01-22T00:00:00"/>
    <n v="14"/>
    <x v="1"/>
    <x v="0"/>
    <n v="9.5"/>
    <n v="197.87"/>
    <n v="210.49"/>
    <n v="1.1000000000000001"/>
    <n v="2.9"/>
    <n v="3.6"/>
    <n v="85"/>
    <s v="Low"/>
    <n v="1.1830000000000001"/>
    <x v="0"/>
    <s v=""/>
    <n v="4.78"/>
    <n v="5"/>
    <n v="12.62"/>
    <n v="0.7"/>
    <s v="Thursday"/>
    <s v="0-5 min"/>
    <n v="1"/>
    <s v="Between 1.0-1.2"/>
  </r>
  <r>
    <s v="RF002416"/>
    <d v="2026-01-22T15:25:00"/>
    <d v="2026-01-22T00:00:00"/>
    <n v="15"/>
    <x v="2"/>
    <x v="0"/>
    <n v="13.6"/>
    <n v="272.99"/>
    <m/>
    <n v="1"/>
    <n v="11"/>
    <n v="11.4"/>
    <n v="106"/>
    <s v="Low"/>
    <n v="1.2050000000000001"/>
    <x v="2"/>
    <s v="Changed plans"/>
    <n v="4.5599999999999996"/>
    <n v="5"/>
    <m/>
    <n v="0.4"/>
    <s v="Thursday"/>
    <s v="10-15 min"/>
    <n v="0"/>
    <s v="Above 1.2"/>
  </r>
  <r>
    <s v="RF002417"/>
    <d v="2026-01-22T15:34:00"/>
    <d v="2026-01-22T00:00:00"/>
    <n v="15"/>
    <x v="0"/>
    <x v="1"/>
    <n v="3.5"/>
    <n v="89.69"/>
    <n v="88.33"/>
    <n v="1"/>
    <n v="5.5"/>
    <n v="7.9"/>
    <n v="129"/>
    <s v="Medium"/>
    <n v="1.1819999999999999"/>
    <x v="0"/>
    <s v=""/>
    <n v="5"/>
    <n v="0"/>
    <n v="-1.36"/>
    <n v="2.4"/>
    <s v="Thursday"/>
    <s v="5-10 min"/>
    <n v="1"/>
    <s v="Between 1.0-1.2"/>
  </r>
  <r>
    <s v="RF002418"/>
    <d v="2026-01-22T15:44:00"/>
    <d v="2026-01-22T00:00:00"/>
    <n v="15"/>
    <x v="2"/>
    <x v="0"/>
    <n v="6.3"/>
    <n v="136.09"/>
    <n v="130.51"/>
    <n v="1.1000000000000001"/>
    <n v="6.2"/>
    <n v="5.8"/>
    <n v="99"/>
    <s v="Medium"/>
    <n v="0.79"/>
    <x v="0"/>
    <s v=""/>
    <n v="4.5599999999999996"/>
    <n v="5"/>
    <n v="-5.58"/>
    <n v="-0.4"/>
    <s v="Thursday"/>
    <s v="5-10 min"/>
    <n v="1"/>
    <s v="Below 0.8"/>
  </r>
  <r>
    <s v="RF002419"/>
    <d v="2026-01-22T15:56:00"/>
    <d v="2026-01-22T00:00:00"/>
    <n v="15"/>
    <x v="3"/>
    <x v="1"/>
    <n v="3.8"/>
    <n v="85.56"/>
    <n v="83.14"/>
    <n v="1"/>
    <n v="4"/>
    <n v="1"/>
    <n v="64"/>
    <s v="Low"/>
    <n v="2.2000000000000002"/>
    <x v="0"/>
    <s v=""/>
    <n v="4.49"/>
    <n v="0"/>
    <n v="-2.42"/>
    <n v="-3"/>
    <s v="Thursday"/>
    <s v="0-5 min"/>
    <n v="1"/>
    <s v="Above 1.2"/>
  </r>
  <r>
    <s v="RF002420"/>
    <d v="2026-01-22T16:01:00"/>
    <d v="2026-01-22T00:00:00"/>
    <n v="16"/>
    <x v="0"/>
    <x v="0"/>
    <n v="5"/>
    <n v="146.09"/>
    <m/>
    <n v="1.2"/>
    <n v="9"/>
    <n v="10.1"/>
    <n v="90"/>
    <s v="Medium"/>
    <n v="0.71899999999999997"/>
    <x v="1"/>
    <s v="Driver unavailable"/>
    <n v="4.67"/>
    <n v="10"/>
    <m/>
    <n v="1.1000000000000001"/>
    <s v="Thursday"/>
    <s v="5-10 min"/>
    <n v="0"/>
    <s v="Below 0.8"/>
  </r>
  <r>
    <s v="RF002421"/>
    <d v="2026-01-22T16:11:00"/>
    <d v="2026-01-22T00:00:00"/>
    <n v="16"/>
    <x v="0"/>
    <x v="0"/>
    <n v="9"/>
    <n v="214.48"/>
    <n v="213.69"/>
    <n v="1.2"/>
    <n v="5"/>
    <n v="5.0999999999999996"/>
    <n v="101"/>
    <s v="High"/>
    <n v="0.65500000000000003"/>
    <x v="0"/>
    <s v=""/>
    <n v="4.5999999999999996"/>
    <n v="6"/>
    <n v="-0.79"/>
    <n v="0.1"/>
    <s v="Thursday"/>
    <s v="0-5 min"/>
    <n v="1"/>
    <s v="Below 0.8"/>
  </r>
  <r>
    <s v="RF002422"/>
    <d v="2026-01-22T16:24:00"/>
    <d v="2026-01-22T00:00:00"/>
    <n v="16"/>
    <x v="0"/>
    <x v="0"/>
    <n v="5.6"/>
    <n v="131.91999999999999"/>
    <n v="123.21"/>
    <n v="1.1000000000000001"/>
    <n v="4.8"/>
    <n v="2.2999999999999998"/>
    <n v="82"/>
    <s v="Medium"/>
    <n v="0.76300000000000001"/>
    <x v="0"/>
    <s v=""/>
    <n v="4.63"/>
    <n v="1"/>
    <n v="-8.7100000000000009"/>
    <n v="-2.5"/>
    <s v="Thursday"/>
    <s v="0-5 min"/>
    <n v="1"/>
    <s v="Below 0.8"/>
  </r>
  <r>
    <s v="RF002423"/>
    <d v="2026-01-22T16:26:00"/>
    <d v="2026-01-22T00:00:00"/>
    <n v="16"/>
    <x v="0"/>
    <x v="0"/>
    <n v="6.2"/>
    <n v="155.71"/>
    <n v="152.08000000000001"/>
    <n v="1.2"/>
    <n v="7.3"/>
    <n v="7.3"/>
    <n v="135"/>
    <s v="Medium"/>
    <n v="1.1200000000000001"/>
    <x v="0"/>
    <s v=""/>
    <n v="4.53"/>
    <n v="62"/>
    <n v="-3.63"/>
    <n v="0"/>
    <s v="Thursday"/>
    <s v="5-10 min"/>
    <n v="1"/>
    <s v="Between 1.0-1.2"/>
  </r>
  <r>
    <s v="RF002424"/>
    <d v="2026-01-22T16:29:00"/>
    <d v="2026-01-22T00:00:00"/>
    <n v="16"/>
    <x v="1"/>
    <x v="1"/>
    <n v="2.6"/>
    <n v="76.44"/>
    <n v="74.02"/>
    <n v="1"/>
    <n v="4.8"/>
    <n v="9.3000000000000007"/>
    <n v="86"/>
    <s v="Medium"/>
    <n v="1.0389999999999999"/>
    <x v="0"/>
    <s v=""/>
    <n v="4.75"/>
    <n v="0"/>
    <n v="-2.42"/>
    <n v="4.5"/>
    <s v="Thursday"/>
    <s v="0-5 min"/>
    <n v="1"/>
    <s v="Between 1.0-1.2"/>
  </r>
  <r>
    <s v="RF002425"/>
    <d v="2026-01-22T16:30:00"/>
    <d v="2026-01-22T00:00:00"/>
    <n v="16"/>
    <x v="2"/>
    <x v="0"/>
    <n v="5.4"/>
    <n v="128.54"/>
    <n v="125.39"/>
    <n v="1.1000000000000001"/>
    <n v="6.3"/>
    <n v="4.5"/>
    <n v="102"/>
    <s v="Medium"/>
    <n v="0.89800000000000002"/>
    <x v="0"/>
    <s v=""/>
    <n v="4.66"/>
    <n v="1"/>
    <n v="-3.15"/>
    <n v="-1.8"/>
    <s v="Thursday"/>
    <s v="5-10 min"/>
    <n v="1"/>
    <s v="Between 0.8-1.0"/>
  </r>
  <r>
    <s v="RF002426"/>
    <d v="2026-01-22T17:11:00"/>
    <d v="2026-01-22T00:00:00"/>
    <n v="17"/>
    <x v="0"/>
    <x v="0"/>
    <n v="4.0999999999999996"/>
    <n v="129.38999999999999"/>
    <n v="130.03"/>
    <n v="1.3"/>
    <n v="5.5"/>
    <n v="6.1"/>
    <n v="108"/>
    <s v="Medium"/>
    <n v="0.77100000000000002"/>
    <x v="0"/>
    <s v=""/>
    <n v="4.9400000000000004"/>
    <n v="20"/>
    <n v="0.64"/>
    <n v="0.6"/>
    <s v="Thursday"/>
    <s v="5-10 min"/>
    <n v="1"/>
    <s v="Below 0.8"/>
  </r>
  <r>
    <s v="RF002427"/>
    <d v="2026-01-22T17:14:00"/>
    <d v="2026-01-22T00:00:00"/>
    <n v="17"/>
    <x v="4"/>
    <x v="0"/>
    <n v="5.9"/>
    <n v="122.62"/>
    <n v="115.2"/>
    <n v="1"/>
    <n v="6.4"/>
    <n v="5.9"/>
    <n v="63"/>
    <s v="Low"/>
    <n v="1.8720000000000001"/>
    <x v="0"/>
    <s v=""/>
    <n v="5"/>
    <n v="7"/>
    <n v="-7.42"/>
    <n v="-0.5"/>
    <s v="Thursday"/>
    <s v="5-10 min"/>
    <n v="1"/>
    <s v="Above 1.2"/>
  </r>
  <r>
    <s v="RF002428"/>
    <d v="2026-01-22T17:21:00"/>
    <d v="2026-01-22T00:00:00"/>
    <n v="17"/>
    <x v="0"/>
    <x v="1"/>
    <n v="2.4"/>
    <n v="106.8"/>
    <n v="107.04"/>
    <n v="1.3"/>
    <n v="6.4"/>
    <n v="3.2"/>
    <n v="97"/>
    <s v="High"/>
    <n v="0.65300000000000002"/>
    <x v="0"/>
    <s v=""/>
    <n v="4.58"/>
    <n v="0"/>
    <n v="0.24"/>
    <n v="-3.2"/>
    <s v="Thursday"/>
    <s v="5-10 min"/>
    <n v="1"/>
    <s v="Below 0.8"/>
  </r>
  <r>
    <s v="RF002429"/>
    <d v="2026-01-22T17:36:00"/>
    <d v="2026-01-22T00:00:00"/>
    <n v="17"/>
    <x v="1"/>
    <x v="0"/>
    <n v="3.6"/>
    <n v="94.56"/>
    <n v="102.46"/>
    <n v="1"/>
    <n v="3"/>
    <n v="4.5999999999999996"/>
    <n v="69"/>
    <s v="Medium"/>
    <n v="0.77"/>
    <x v="0"/>
    <s v=""/>
    <n v="4.6900000000000004"/>
    <n v="19"/>
    <n v="7.9"/>
    <n v="1.6"/>
    <s v="Thursday"/>
    <s v="0-5 min"/>
    <n v="1"/>
    <s v="Below 0.8"/>
  </r>
  <r>
    <s v="RF002430"/>
    <d v="2026-01-22T17:37:00"/>
    <d v="2026-01-22T00:00:00"/>
    <n v="17"/>
    <x v="4"/>
    <x v="0"/>
    <n v="7"/>
    <n v="150.68"/>
    <n v="146.69999999999999"/>
    <n v="1"/>
    <n v="7.3"/>
    <n v="7.9"/>
    <n v="60"/>
    <s v="Low"/>
    <n v="1.3220000000000001"/>
    <x v="0"/>
    <s v=""/>
    <n v="5"/>
    <n v="1"/>
    <n v="-3.98"/>
    <n v="0.6"/>
    <s v="Thursday"/>
    <s v="5-10 min"/>
    <n v="1"/>
    <s v="Above 1.2"/>
  </r>
  <r>
    <s v="RF002431"/>
    <d v="2026-01-22T17:45:00"/>
    <d v="2026-01-22T00:00:00"/>
    <n v="17"/>
    <x v="2"/>
    <x v="1"/>
    <n v="8.6999999999999993"/>
    <n v="224.45"/>
    <n v="234.59"/>
    <n v="1.3"/>
    <n v="5.9"/>
    <n v="13.6"/>
    <n v="80"/>
    <s v="High"/>
    <n v="0.60499999999999998"/>
    <x v="0"/>
    <s v=""/>
    <n v="4.38"/>
    <n v="0"/>
    <n v="10.14"/>
    <n v="7.7"/>
    <s v="Thursday"/>
    <s v="5-10 min"/>
    <n v="1"/>
    <s v="Below 0.8"/>
  </r>
  <r>
    <s v="RF002432"/>
    <d v="2026-01-22T17:47:00"/>
    <d v="2026-01-22T00:00:00"/>
    <n v="17"/>
    <x v="1"/>
    <x v="1"/>
    <n v="6.5"/>
    <n v="143.26"/>
    <n v="140.52000000000001"/>
    <n v="1.1000000000000001"/>
    <n v="2.5"/>
    <n v="5.4"/>
    <n v="89"/>
    <s v="Low"/>
    <n v="1.2270000000000001"/>
    <x v="0"/>
    <s v=""/>
    <n v="5"/>
    <n v="0"/>
    <n v="-2.74"/>
    <n v="2.9"/>
    <s v="Thursday"/>
    <s v="0-5 min"/>
    <n v="1"/>
    <s v="Above 1.2"/>
  </r>
  <r>
    <s v="RF002433"/>
    <d v="2026-01-22T17:56:00"/>
    <d v="2026-01-22T00:00:00"/>
    <n v="17"/>
    <x v="2"/>
    <x v="1"/>
    <n v="4.5999999999999996"/>
    <n v="142.55000000000001"/>
    <n v="135.97999999999999"/>
    <n v="1.2"/>
    <n v="5.3"/>
    <n v="8.6999999999999993"/>
    <n v="92"/>
    <s v="High"/>
    <n v="0.68700000000000006"/>
    <x v="0"/>
    <s v=""/>
    <n v="4.8600000000000003"/>
    <n v="0"/>
    <n v="-6.57"/>
    <n v="3.4"/>
    <s v="Thursday"/>
    <s v="5-10 min"/>
    <n v="1"/>
    <s v="Below 0.8"/>
  </r>
  <r>
    <s v="RF002434"/>
    <d v="2026-01-22T18:00:00"/>
    <d v="2026-01-22T00:00:00"/>
    <n v="18"/>
    <x v="0"/>
    <x v="0"/>
    <n v="3.4"/>
    <n v="113.92"/>
    <n v="104.24"/>
    <n v="1.3"/>
    <n v="7.7"/>
    <n v="6.2"/>
    <n v="102"/>
    <s v="High"/>
    <n v="0.69399999999999995"/>
    <x v="0"/>
    <s v=""/>
    <n v="4.37"/>
    <n v="69"/>
    <n v="-9.68"/>
    <n v="-1.5"/>
    <s v="Thursday"/>
    <s v="5-10 min"/>
    <n v="1"/>
    <s v="Below 0.8"/>
  </r>
  <r>
    <s v="RF002435"/>
    <d v="2026-01-22T18:04:00"/>
    <d v="2026-01-22T00:00:00"/>
    <n v="18"/>
    <x v="0"/>
    <x v="0"/>
    <n v="1"/>
    <n v="77.03"/>
    <m/>
    <n v="1.3"/>
    <n v="7.4"/>
    <n v="10.7"/>
    <n v="80"/>
    <s v="High"/>
    <n v="0.48699999999999999"/>
    <x v="2"/>
    <s v="ETA too high"/>
    <n v="4.5999999999999996"/>
    <n v="6"/>
    <m/>
    <n v="3.3"/>
    <s v="Thursday"/>
    <s v="5-10 min"/>
    <n v="0"/>
    <s v="Below 0.8"/>
  </r>
  <r>
    <s v="RF002436"/>
    <d v="2026-01-22T18:31:00"/>
    <d v="2026-01-22T00:00:00"/>
    <n v="18"/>
    <x v="3"/>
    <x v="0"/>
    <n v="13.2"/>
    <n v="291.26"/>
    <n v="294.29000000000002"/>
    <n v="1.1000000000000001"/>
    <n v="9.4"/>
    <n v="11.9"/>
    <n v="68"/>
    <s v="Medium"/>
    <n v="1.206"/>
    <x v="0"/>
    <s v=""/>
    <n v="5"/>
    <n v="12"/>
    <n v="3.03"/>
    <n v="2.5"/>
    <s v="Thursday"/>
    <s v="5-10 min"/>
    <n v="1"/>
    <s v="Above 1.2"/>
  </r>
  <r>
    <s v="RF002437"/>
    <d v="2026-01-22T19:00:00"/>
    <d v="2026-01-22T00:00:00"/>
    <n v="19"/>
    <x v="0"/>
    <x v="0"/>
    <n v="11.3"/>
    <n v="271.14"/>
    <m/>
    <n v="1.4"/>
    <n v="11.5"/>
    <n v="5.4"/>
    <n v="92"/>
    <s v="High"/>
    <n v="0.50900000000000001"/>
    <x v="2"/>
    <s v="Fare too high"/>
    <n v="4.8"/>
    <n v="115"/>
    <m/>
    <n v="-6.1"/>
    <s v="Thursday"/>
    <s v="10-15 min"/>
    <n v="0"/>
    <s v="Below 0.8"/>
  </r>
  <r>
    <s v="RF002438"/>
    <d v="2026-01-22T19:24:00"/>
    <d v="2026-01-22T00:00:00"/>
    <n v="19"/>
    <x v="3"/>
    <x v="0"/>
    <n v="14.4"/>
    <n v="229.67"/>
    <n v="229.83"/>
    <n v="1"/>
    <n v="6.1"/>
    <n v="10.3"/>
    <n v="48"/>
    <s v="Low"/>
    <n v="0.92"/>
    <x v="0"/>
    <s v=""/>
    <n v="4.59"/>
    <n v="7"/>
    <n v="0.16"/>
    <n v="4.2"/>
    <s v="Thursday"/>
    <s v="5-10 min"/>
    <n v="1"/>
    <s v="Between 0.8-1.0"/>
  </r>
  <r>
    <s v="RF002439"/>
    <d v="2026-01-22T19:40:00"/>
    <d v="2026-01-22T00:00:00"/>
    <n v="19"/>
    <x v="0"/>
    <x v="1"/>
    <n v="14.2"/>
    <n v="288.32"/>
    <n v="272.57"/>
    <n v="1.2"/>
    <n v="5.5"/>
    <n v="6.1"/>
    <n v="103"/>
    <s v="High"/>
    <n v="0.71299999999999997"/>
    <x v="0"/>
    <s v=""/>
    <n v="4.51"/>
    <n v="0"/>
    <n v="-15.75"/>
    <n v="0.6"/>
    <s v="Thursday"/>
    <s v="5-10 min"/>
    <n v="1"/>
    <s v="Below 0.8"/>
  </r>
  <r>
    <s v="RF002440"/>
    <d v="2026-01-22T19:45:00"/>
    <d v="2026-01-22T00:00:00"/>
    <n v="19"/>
    <x v="4"/>
    <x v="0"/>
    <n v="7.2"/>
    <n v="147.86000000000001"/>
    <n v="159.26"/>
    <n v="1"/>
    <n v="7.5"/>
    <n v="5.6"/>
    <n v="43"/>
    <s v="Low"/>
    <n v="1.0920000000000001"/>
    <x v="0"/>
    <s v=""/>
    <n v="4.37"/>
    <n v="2"/>
    <n v="11.4"/>
    <n v="-1.9"/>
    <s v="Thursday"/>
    <s v="5-10 min"/>
    <n v="1"/>
    <s v="Between 1.0-1.2"/>
  </r>
  <r>
    <s v="RF002441"/>
    <d v="2026-01-22T20:04:00"/>
    <d v="2026-01-22T00:00:00"/>
    <n v="20"/>
    <x v="4"/>
    <x v="1"/>
    <n v="22.7"/>
    <n v="368.52"/>
    <n v="368.16"/>
    <n v="1"/>
    <n v="5.8"/>
    <n v="6.3"/>
    <n v="51"/>
    <s v="Low"/>
    <n v="1.5660000000000001"/>
    <x v="0"/>
    <s v=""/>
    <n v="4.7699999999999996"/>
    <n v="0"/>
    <n v="-0.36"/>
    <n v="0.5"/>
    <s v="Thursday"/>
    <s v="5-10 min"/>
    <n v="1"/>
    <s v="Above 1.2"/>
  </r>
  <r>
    <s v="RF002442"/>
    <d v="2026-01-22T20:08:00"/>
    <d v="2026-01-22T00:00:00"/>
    <n v="20"/>
    <x v="2"/>
    <x v="1"/>
    <n v="5.0999999999999996"/>
    <n v="161.80000000000001"/>
    <n v="159.49"/>
    <n v="1.3"/>
    <n v="6.2"/>
    <n v="5.3"/>
    <n v="80"/>
    <s v="Medium"/>
    <n v="0.61299999999999999"/>
    <x v="0"/>
    <s v=""/>
    <n v="4.95"/>
    <n v="0"/>
    <n v="-2.31"/>
    <n v="-0.9"/>
    <s v="Thursday"/>
    <s v="5-10 min"/>
    <n v="1"/>
    <s v="Below 0.8"/>
  </r>
  <r>
    <s v="RF002443"/>
    <d v="2026-01-22T20:10:00"/>
    <d v="2026-01-22T00:00:00"/>
    <n v="20"/>
    <x v="2"/>
    <x v="0"/>
    <n v="6.3"/>
    <n v="148.63999999999999"/>
    <n v="146.44999999999999"/>
    <n v="1"/>
    <n v="6.1"/>
    <n v="7.9"/>
    <n v="95"/>
    <s v="Medium"/>
    <n v="0.92700000000000005"/>
    <x v="0"/>
    <s v=""/>
    <n v="4.83"/>
    <n v="10"/>
    <n v="-2.19"/>
    <n v="1.8"/>
    <s v="Thursday"/>
    <s v="5-10 min"/>
    <n v="1"/>
    <s v="Between 0.8-1.0"/>
  </r>
  <r>
    <s v="RF002444"/>
    <d v="2026-01-22T20:24:00"/>
    <d v="2026-01-22T00:00:00"/>
    <n v="20"/>
    <x v="0"/>
    <x v="0"/>
    <n v="3.5"/>
    <n v="121.56"/>
    <n v="123.04"/>
    <n v="1.3"/>
    <n v="8.3000000000000007"/>
    <n v="8.1"/>
    <n v="96"/>
    <s v="High"/>
    <n v="0.623"/>
    <x v="0"/>
    <s v=""/>
    <n v="4.7"/>
    <n v="9"/>
    <n v="1.48"/>
    <n v="-0.2"/>
    <s v="Thursday"/>
    <s v="5-10 min"/>
    <n v="1"/>
    <s v="Below 0.8"/>
  </r>
  <r>
    <s v="RF002445"/>
    <d v="2026-01-22T20:50:00"/>
    <d v="2026-01-22T00:00:00"/>
    <n v="20"/>
    <x v="0"/>
    <x v="0"/>
    <n v="1.8"/>
    <n v="77.56"/>
    <n v="76.459999999999994"/>
    <n v="1.2"/>
    <n v="5.6"/>
    <n v="11.7"/>
    <n v="94"/>
    <s v="Medium"/>
    <n v="0.68300000000000005"/>
    <x v="0"/>
    <s v=""/>
    <n v="4.79"/>
    <n v="8"/>
    <n v="-1.1000000000000001"/>
    <n v="6.1"/>
    <s v="Thursday"/>
    <s v="5-10 min"/>
    <n v="1"/>
    <s v="Below 0.8"/>
  </r>
  <r>
    <s v="RF002446"/>
    <d v="2026-01-22T21:09:00"/>
    <d v="2026-01-22T00:00:00"/>
    <n v="21"/>
    <x v="1"/>
    <x v="0"/>
    <n v="4"/>
    <n v="109.54"/>
    <n v="105.22"/>
    <n v="1"/>
    <n v="2"/>
    <n v="8"/>
    <n v="77"/>
    <s v="Low"/>
    <n v="1.2729999999999999"/>
    <x v="0"/>
    <s v=""/>
    <n v="4.66"/>
    <n v="5"/>
    <n v="-4.32"/>
    <n v="6"/>
    <s v="Thursday"/>
    <s v="0-5 min"/>
    <n v="1"/>
    <s v="Above 1.2"/>
  </r>
  <r>
    <s v="RF002447"/>
    <d v="2026-01-22T21:14:00"/>
    <d v="2026-01-22T00:00:00"/>
    <n v="21"/>
    <x v="1"/>
    <x v="0"/>
    <n v="3.8"/>
    <n v="95.5"/>
    <n v="97.21"/>
    <n v="1"/>
    <n v="8"/>
    <n v="9.6"/>
    <n v="93"/>
    <s v="Medium"/>
    <n v="0.92500000000000004"/>
    <x v="0"/>
    <s v=""/>
    <n v="4.83"/>
    <n v="9"/>
    <n v="1.71"/>
    <n v="1.6"/>
    <s v="Thursday"/>
    <s v="5-10 min"/>
    <n v="1"/>
    <s v="Between 0.8-1.0"/>
  </r>
  <r>
    <s v="RF002448"/>
    <d v="2026-01-22T22:10:00"/>
    <d v="2026-01-22T00:00:00"/>
    <n v="22"/>
    <x v="3"/>
    <x v="0"/>
    <n v="9.5"/>
    <n v="180.61"/>
    <m/>
    <n v="1"/>
    <n v="6"/>
    <n v="8.5"/>
    <n v="61"/>
    <s v="Low"/>
    <n v="2.1859999999999999"/>
    <x v="2"/>
    <s v="ETA too high"/>
    <n v="4.4000000000000004"/>
    <n v="43"/>
    <m/>
    <n v="2.5"/>
    <s v="Thursday"/>
    <s v="5-10 min"/>
    <n v="0"/>
    <s v="Above 1.2"/>
  </r>
  <r>
    <s v="RF002449"/>
    <d v="2026-01-22T22:17:00"/>
    <d v="2026-01-22T00:00:00"/>
    <n v="22"/>
    <x v="3"/>
    <x v="0"/>
    <n v="6.7"/>
    <n v="157.02000000000001"/>
    <n v="161.97"/>
    <n v="1.1000000000000001"/>
    <n v="4.2"/>
    <n v="10.1"/>
    <n v="63"/>
    <s v="Low"/>
    <n v="1.5860000000000001"/>
    <x v="0"/>
    <s v=""/>
    <n v="4.46"/>
    <n v="72"/>
    <n v="4.95"/>
    <n v="5.9"/>
    <s v="Thursday"/>
    <s v="0-5 min"/>
    <n v="1"/>
    <s v="Above 1.2"/>
  </r>
  <r>
    <s v="RF002450"/>
    <d v="2026-01-22T22:19:00"/>
    <d v="2026-01-22T00:00:00"/>
    <n v="22"/>
    <x v="1"/>
    <x v="0"/>
    <n v="8.1"/>
    <n v="172.15"/>
    <n v="179.74"/>
    <n v="1"/>
    <n v="5.6"/>
    <n v="5.4"/>
    <n v="94"/>
    <s v="Low"/>
    <n v="1.202"/>
    <x v="0"/>
    <s v=""/>
    <n v="4.57"/>
    <n v="6"/>
    <n v="7.59"/>
    <n v="-0.2"/>
    <s v="Thursday"/>
    <s v="5-10 min"/>
    <n v="1"/>
    <s v="Above 1.2"/>
  </r>
  <r>
    <s v="RF002451"/>
    <d v="2026-01-22T22:23:00"/>
    <d v="2026-01-22T00:00:00"/>
    <n v="22"/>
    <x v="0"/>
    <x v="0"/>
    <n v="7.2"/>
    <n v="164.24"/>
    <m/>
    <n v="1.1000000000000001"/>
    <n v="6.3"/>
    <n v="6.6"/>
    <n v="131"/>
    <s v="Low"/>
    <n v="1.637"/>
    <x v="2"/>
    <s v="ETA too high"/>
    <n v="4.42"/>
    <n v="5"/>
    <m/>
    <n v="0.3"/>
    <s v="Thursday"/>
    <s v="5-10 min"/>
    <n v="0"/>
    <s v="Above 1.2"/>
  </r>
  <r>
    <s v="RF002452"/>
    <d v="2026-01-22T22:31:00"/>
    <d v="2026-01-22T00:00:00"/>
    <n v="22"/>
    <x v="3"/>
    <x v="1"/>
    <n v="7.4"/>
    <n v="131.93"/>
    <m/>
    <n v="1"/>
    <n v="3.6"/>
    <n v="6.2"/>
    <n v="58"/>
    <s v="Low"/>
    <n v="1.31"/>
    <x v="2"/>
    <s v="Changed plans"/>
    <n v="5"/>
    <n v="0"/>
    <m/>
    <n v="2.6"/>
    <s v="Thursday"/>
    <s v="0-5 min"/>
    <n v="0"/>
    <s v="Above 1.2"/>
  </r>
  <r>
    <s v="RF002453"/>
    <d v="2026-01-22T22:45:00"/>
    <d v="2026-01-22T00:00:00"/>
    <n v="22"/>
    <x v="3"/>
    <x v="0"/>
    <n v="3.6"/>
    <n v="94.2"/>
    <n v="93.17"/>
    <n v="1"/>
    <n v="3.8"/>
    <n v="4.4000000000000004"/>
    <n v="65"/>
    <s v="Low"/>
    <n v="1.8779999999999999"/>
    <x v="0"/>
    <s v=""/>
    <n v="4.6399999999999997"/>
    <n v="108"/>
    <n v="-1.03"/>
    <n v="0.6"/>
    <s v="Thursday"/>
    <s v="0-5 min"/>
    <n v="1"/>
    <s v="Above 1.2"/>
  </r>
  <r>
    <s v="RF002454"/>
    <d v="2026-01-22T23:10:00"/>
    <d v="2026-01-22T00:00:00"/>
    <n v="23"/>
    <x v="1"/>
    <x v="1"/>
    <n v="7.1"/>
    <n v="144.69999999999999"/>
    <n v="144.46"/>
    <n v="1"/>
    <n v="7.9"/>
    <n v="9.5"/>
    <n v="86"/>
    <s v="Low"/>
    <n v="1.2569999999999999"/>
    <x v="0"/>
    <s v=""/>
    <n v="4.7"/>
    <n v="0"/>
    <n v="-0.24"/>
    <n v="1.6"/>
    <s v="Thursday"/>
    <s v="5-10 min"/>
    <n v="1"/>
    <s v="Above 1.2"/>
  </r>
  <r>
    <s v="RF002455"/>
    <d v="2026-01-22T23:13:00"/>
    <d v="2026-01-22T00:00:00"/>
    <n v="23"/>
    <x v="4"/>
    <x v="0"/>
    <n v="10"/>
    <n v="188.08"/>
    <n v="178.67"/>
    <n v="1"/>
    <n v="2.9"/>
    <n v="2.7"/>
    <n v="58"/>
    <s v="Low"/>
    <n v="1.373"/>
    <x v="0"/>
    <s v=""/>
    <n v="4.8899999999999997"/>
    <n v="23"/>
    <n v="-9.41"/>
    <n v="-0.2"/>
    <s v="Thursday"/>
    <s v="0-5 min"/>
    <n v="1"/>
    <s v="Above 1.2"/>
  </r>
  <r>
    <s v="RF002456"/>
    <d v="2026-01-22T23:17:00"/>
    <d v="2026-01-22T00:00:00"/>
    <n v="23"/>
    <x v="1"/>
    <x v="0"/>
    <n v="12.7"/>
    <n v="237.8"/>
    <n v="220.52"/>
    <n v="1.1000000000000001"/>
    <n v="8.1999999999999993"/>
    <n v="6"/>
    <n v="103"/>
    <s v="Low"/>
    <n v="1.407"/>
    <x v="0"/>
    <s v=""/>
    <n v="4.58"/>
    <n v="15"/>
    <n v="-17.28"/>
    <n v="-2.2000000000000002"/>
    <s v="Thursday"/>
    <s v="5-10 min"/>
    <n v="1"/>
    <s v="Above 1.2"/>
  </r>
  <r>
    <s v="RF002457"/>
    <d v="2026-01-22T23:28:00"/>
    <d v="2026-01-22T00:00:00"/>
    <n v="23"/>
    <x v="2"/>
    <x v="0"/>
    <n v="11.2"/>
    <n v="179.26"/>
    <n v="166.47"/>
    <n v="1"/>
    <n v="11.3"/>
    <n v="9.1"/>
    <n v="88"/>
    <s v="Low"/>
    <n v="0.997"/>
    <x v="0"/>
    <s v=""/>
    <n v="4.41"/>
    <n v="67"/>
    <n v="-12.79"/>
    <n v="-2.2000000000000002"/>
    <s v="Thursday"/>
    <s v="10-15 min"/>
    <n v="1"/>
    <s v="Between 0.8-1.0"/>
  </r>
  <r>
    <s v="RF002458"/>
    <d v="2026-01-22T23:41:00"/>
    <d v="2026-01-22T00:00:00"/>
    <n v="23"/>
    <x v="2"/>
    <x v="0"/>
    <n v="8.9"/>
    <n v="156.09"/>
    <m/>
    <n v="1"/>
    <n v="4.9000000000000004"/>
    <n v="9.3000000000000007"/>
    <n v="103"/>
    <s v="Low"/>
    <n v="1.133"/>
    <x v="2"/>
    <s v="Pickup issue"/>
    <n v="4.55"/>
    <n v="6"/>
    <m/>
    <n v="4.4000000000000004"/>
    <s v="Thursday"/>
    <s v="0-5 min"/>
    <n v="0"/>
    <s v="Between 1.0-1.2"/>
  </r>
  <r>
    <s v="RF002459"/>
    <d v="2026-01-22T23:42:00"/>
    <d v="2026-01-22T00:00:00"/>
    <n v="23"/>
    <x v="0"/>
    <x v="0"/>
    <n v="6.6"/>
    <n v="158.05000000000001"/>
    <n v="162.46"/>
    <n v="1.1000000000000001"/>
    <n v="2"/>
    <n v="4.0999999999999996"/>
    <n v="120"/>
    <s v="Medium"/>
    <n v="0.85799999999999998"/>
    <x v="0"/>
    <s v=""/>
    <n v="4.6100000000000003"/>
    <n v="2"/>
    <n v="4.41"/>
    <n v="2.1"/>
    <s v="Thursday"/>
    <s v="0-5 min"/>
    <n v="1"/>
    <s v="Between 0.8-1.0"/>
  </r>
  <r>
    <s v="RF002460"/>
    <d v="2026-01-23T00:01:00"/>
    <d v="2026-01-23T00:00:00"/>
    <n v="0"/>
    <x v="1"/>
    <x v="1"/>
    <n v="4.3"/>
    <n v="107.63"/>
    <n v="102.52"/>
    <n v="1"/>
    <n v="4"/>
    <n v="7.5"/>
    <n v="100"/>
    <s v="Low"/>
    <n v="1.3460000000000001"/>
    <x v="0"/>
    <s v=""/>
    <n v="4.7699999999999996"/>
    <n v="0"/>
    <n v="-5.1100000000000003"/>
    <n v="3.5"/>
    <s v="Friday"/>
    <s v="0-5 min"/>
    <n v="1"/>
    <s v="Above 1.2"/>
  </r>
  <r>
    <s v="RF002461"/>
    <d v="2026-01-23T00:04:00"/>
    <d v="2026-01-23T00:00:00"/>
    <n v="0"/>
    <x v="1"/>
    <x v="0"/>
    <n v="7.4"/>
    <n v="137.1"/>
    <n v="142.1"/>
    <n v="1"/>
    <n v="4.4000000000000004"/>
    <n v="2.5"/>
    <n v="108"/>
    <s v="Low"/>
    <n v="1.849"/>
    <x v="0"/>
    <s v=""/>
    <n v="4.5199999999999996"/>
    <n v="18"/>
    <n v="5"/>
    <n v="-1.9"/>
    <s v="Friday"/>
    <s v="0-5 min"/>
    <n v="1"/>
    <s v="Above 1.2"/>
  </r>
  <r>
    <s v="RF002462"/>
    <d v="2026-01-23T00:04:00"/>
    <d v="2026-01-23T00:00:00"/>
    <n v="0"/>
    <x v="1"/>
    <x v="1"/>
    <n v="14.8"/>
    <n v="257.35000000000002"/>
    <m/>
    <n v="1"/>
    <n v="4"/>
    <n v="6.2"/>
    <n v="82"/>
    <s v="Low"/>
    <n v="1.296"/>
    <x v="2"/>
    <s v="ETA too high"/>
    <n v="4.6900000000000004"/>
    <n v="0"/>
    <m/>
    <n v="2.2000000000000002"/>
    <s v="Friday"/>
    <s v="0-5 min"/>
    <n v="0"/>
    <s v="Above 1.2"/>
  </r>
  <r>
    <s v="RF002463"/>
    <d v="2026-01-23T00:11:00"/>
    <d v="2026-01-23T00:00:00"/>
    <n v="0"/>
    <x v="0"/>
    <x v="0"/>
    <n v="4.8"/>
    <n v="117.09"/>
    <n v="118.55"/>
    <n v="1"/>
    <n v="6.9"/>
    <n v="9.5"/>
    <n v="143"/>
    <s v="Low"/>
    <n v="1.613"/>
    <x v="0"/>
    <s v=""/>
    <n v="4.7300000000000004"/>
    <n v="34"/>
    <n v="1.46"/>
    <n v="2.6"/>
    <s v="Friday"/>
    <s v="5-10 min"/>
    <n v="1"/>
    <s v="Above 1.2"/>
  </r>
  <r>
    <s v="RF002464"/>
    <d v="2026-01-23T00:15:00"/>
    <d v="2026-01-23T00:00:00"/>
    <n v="0"/>
    <x v="4"/>
    <x v="1"/>
    <n v="17"/>
    <n v="284.72000000000003"/>
    <n v="246.55"/>
    <n v="1"/>
    <n v="3.2"/>
    <n v="2.1"/>
    <n v="63"/>
    <s v="Low"/>
    <n v="2.2000000000000002"/>
    <x v="0"/>
    <s v=""/>
    <n v="4.67"/>
    <n v="0"/>
    <n v="-38.17"/>
    <n v="-1.1000000000000001"/>
    <s v="Friday"/>
    <s v="0-5 min"/>
    <n v="1"/>
    <s v="Above 1.2"/>
  </r>
  <r>
    <s v="RF002465"/>
    <d v="2026-01-23T00:23:00"/>
    <d v="2026-01-23T00:00:00"/>
    <n v="0"/>
    <x v="4"/>
    <x v="0"/>
    <n v="7.6"/>
    <n v="157.55000000000001"/>
    <n v="153.32"/>
    <n v="1"/>
    <n v="5.0999999999999996"/>
    <n v="4.5"/>
    <n v="59"/>
    <s v="Low"/>
    <n v="1.3620000000000001"/>
    <x v="0"/>
    <s v=""/>
    <n v="5"/>
    <n v="36"/>
    <n v="-4.2300000000000004"/>
    <n v="-0.6"/>
    <s v="Friday"/>
    <s v="5-10 min"/>
    <n v="1"/>
    <s v="Above 1.2"/>
  </r>
  <r>
    <s v="RF002466"/>
    <d v="2026-01-23T00:33:00"/>
    <d v="2026-01-23T00:00:00"/>
    <n v="0"/>
    <x v="0"/>
    <x v="0"/>
    <n v="13.1"/>
    <n v="293.63"/>
    <n v="304.62"/>
    <n v="1.1000000000000001"/>
    <n v="5"/>
    <n v="10.199999999999999"/>
    <n v="110"/>
    <s v="Medium"/>
    <n v="1.046"/>
    <x v="0"/>
    <s v=""/>
    <n v="4.79"/>
    <n v="9"/>
    <n v="10.99"/>
    <n v="5.2"/>
    <s v="Friday"/>
    <s v="0-5 min"/>
    <n v="1"/>
    <s v="Between 1.0-1.2"/>
  </r>
  <r>
    <s v="RF002467"/>
    <d v="2026-01-23T00:39:00"/>
    <d v="2026-01-23T00:00:00"/>
    <n v="0"/>
    <x v="0"/>
    <x v="1"/>
    <n v="3.8"/>
    <n v="95.7"/>
    <m/>
    <n v="1"/>
    <n v="5.0999999999999996"/>
    <n v="5.3"/>
    <n v="120"/>
    <s v="Low"/>
    <n v="1.391"/>
    <x v="2"/>
    <s v="Fare too high"/>
    <n v="4.75"/>
    <n v="0"/>
    <m/>
    <n v="0.2"/>
    <s v="Friday"/>
    <s v="5-10 min"/>
    <n v="0"/>
    <s v="Above 1.2"/>
  </r>
  <r>
    <s v="RF002468"/>
    <d v="2026-01-23T00:41:00"/>
    <d v="2026-01-23T00:00:00"/>
    <n v="0"/>
    <x v="0"/>
    <x v="0"/>
    <n v="3.5"/>
    <n v="109.59"/>
    <n v="115.84"/>
    <n v="1.1000000000000001"/>
    <n v="2.2000000000000002"/>
    <n v="5.2"/>
    <n v="138"/>
    <s v="Medium"/>
    <n v="1.2030000000000001"/>
    <x v="0"/>
    <s v=""/>
    <n v="4.95"/>
    <n v="13"/>
    <n v="6.25"/>
    <n v="3"/>
    <s v="Friday"/>
    <s v="0-5 min"/>
    <n v="1"/>
    <s v="Above 1.2"/>
  </r>
  <r>
    <s v="RF002469"/>
    <d v="2026-01-23T00:45:00"/>
    <d v="2026-01-23T00:00:00"/>
    <n v="0"/>
    <x v="2"/>
    <x v="0"/>
    <n v="2"/>
    <n v="66.37"/>
    <n v="67.930000000000007"/>
    <n v="1"/>
    <n v="6.2"/>
    <n v="4.5"/>
    <n v="116"/>
    <s v="Low"/>
    <n v="1.3680000000000001"/>
    <x v="0"/>
    <s v=""/>
    <n v="4.8099999999999996"/>
    <n v="5"/>
    <n v="1.56"/>
    <n v="-1.7"/>
    <s v="Friday"/>
    <s v="5-10 min"/>
    <n v="1"/>
    <s v="Above 1.2"/>
  </r>
  <r>
    <s v="RF002470"/>
    <d v="2026-01-23T00:53:00"/>
    <d v="2026-01-23T00:00:00"/>
    <n v="0"/>
    <x v="1"/>
    <x v="1"/>
    <n v="14.7"/>
    <n v="292.83999999999997"/>
    <n v="290.14999999999998"/>
    <n v="1.1000000000000001"/>
    <n v="2.1"/>
    <n v="7.2"/>
    <n v="95"/>
    <s v="Low"/>
    <n v="1.246"/>
    <x v="0"/>
    <s v=""/>
    <n v="4.24"/>
    <n v="0"/>
    <n v="-2.69"/>
    <n v="5.0999999999999996"/>
    <s v="Friday"/>
    <s v="0-5 min"/>
    <n v="1"/>
    <s v="Above 1.2"/>
  </r>
  <r>
    <s v="RF002471"/>
    <d v="2026-01-23T00:56:00"/>
    <d v="2026-01-23T00:00:00"/>
    <n v="0"/>
    <x v="0"/>
    <x v="0"/>
    <n v="7.6"/>
    <n v="204.28"/>
    <m/>
    <n v="1.2"/>
    <n v="5"/>
    <n v="4.7"/>
    <n v="115"/>
    <s v="Medium"/>
    <n v="1.107"/>
    <x v="1"/>
    <s v="Driver unavailable"/>
    <n v="4.9800000000000004"/>
    <n v="5"/>
    <m/>
    <n v="-0.3"/>
    <s v="Friday"/>
    <s v="0-5 min"/>
    <n v="0"/>
    <s v="Between 1.0-1.2"/>
  </r>
  <r>
    <s v="RF002472"/>
    <d v="2026-01-23T01:00:00"/>
    <d v="2026-01-23T00:00:00"/>
    <n v="1"/>
    <x v="2"/>
    <x v="0"/>
    <n v="9.9"/>
    <n v="206.21"/>
    <n v="211.72"/>
    <n v="1"/>
    <n v="5.4"/>
    <n v="5.8"/>
    <n v="125"/>
    <s v="Medium"/>
    <n v="1.1180000000000001"/>
    <x v="0"/>
    <s v=""/>
    <n v="4.51"/>
    <n v="10"/>
    <n v="5.51"/>
    <n v="0.4"/>
    <s v="Friday"/>
    <s v="5-10 min"/>
    <n v="1"/>
    <s v="Between 1.0-1.2"/>
  </r>
  <r>
    <s v="RF002473"/>
    <d v="2026-01-23T01:21:00"/>
    <d v="2026-01-23T00:00:00"/>
    <n v="1"/>
    <x v="3"/>
    <x v="0"/>
    <n v="6.3"/>
    <n v="129.88"/>
    <n v="131.13999999999999"/>
    <n v="1"/>
    <n v="2.1"/>
    <n v="4.4000000000000004"/>
    <n v="68"/>
    <s v="Low"/>
    <n v="2.2000000000000002"/>
    <x v="0"/>
    <s v=""/>
    <n v="4.7300000000000004"/>
    <n v="5"/>
    <n v="1.26"/>
    <n v="2.2999999999999998"/>
    <s v="Friday"/>
    <s v="0-5 min"/>
    <n v="1"/>
    <s v="Above 1.2"/>
  </r>
  <r>
    <s v="RF002474"/>
    <d v="2026-01-23T01:29:00"/>
    <d v="2026-01-23T00:00:00"/>
    <n v="1"/>
    <x v="3"/>
    <x v="0"/>
    <n v="6.7"/>
    <n v="149.41"/>
    <n v="147.52000000000001"/>
    <n v="1"/>
    <n v="2"/>
    <n v="11.2"/>
    <n v="68"/>
    <s v="Low"/>
    <n v="2.2000000000000002"/>
    <x v="0"/>
    <s v=""/>
    <n v="4.5199999999999996"/>
    <n v="11"/>
    <n v="-1.89"/>
    <n v="9.1999999999999993"/>
    <s v="Friday"/>
    <s v="0-5 min"/>
    <n v="1"/>
    <s v="Above 1.2"/>
  </r>
  <r>
    <s v="RF002475"/>
    <d v="2026-01-23T01:31:00"/>
    <d v="2026-01-23T00:00:00"/>
    <n v="1"/>
    <x v="3"/>
    <x v="0"/>
    <n v="1.7"/>
    <n v="69.59"/>
    <n v="70.89"/>
    <n v="1.1000000000000001"/>
    <n v="3.5"/>
    <n v="2.9"/>
    <n v="69"/>
    <s v="Low"/>
    <n v="1.522"/>
    <x v="0"/>
    <s v=""/>
    <n v="4.78"/>
    <n v="11"/>
    <n v="1.3"/>
    <n v="-0.6"/>
    <s v="Friday"/>
    <s v="0-5 min"/>
    <n v="1"/>
    <s v="Above 1.2"/>
  </r>
  <r>
    <s v="RF002476"/>
    <d v="2026-01-23T01:33:00"/>
    <d v="2026-01-23T00:00:00"/>
    <n v="1"/>
    <x v="1"/>
    <x v="0"/>
    <n v="7.7"/>
    <n v="177.29"/>
    <m/>
    <n v="1.1000000000000001"/>
    <n v="6.5"/>
    <n v="7.5"/>
    <n v="92"/>
    <s v="Low"/>
    <n v="2.0619999999999998"/>
    <x v="2"/>
    <s v="ETA too high"/>
    <n v="4.53"/>
    <n v="9"/>
    <m/>
    <n v="1"/>
    <s v="Friday"/>
    <s v="5-10 min"/>
    <n v="0"/>
    <s v="Above 1.2"/>
  </r>
  <r>
    <s v="RF002477"/>
    <d v="2026-01-23T01:45:00"/>
    <d v="2026-01-23T00:00:00"/>
    <n v="1"/>
    <x v="1"/>
    <x v="0"/>
    <n v="10.6"/>
    <n v="200.69"/>
    <n v="196.24"/>
    <n v="1"/>
    <n v="5.0999999999999996"/>
    <n v="9.6999999999999993"/>
    <n v="91"/>
    <s v="Low"/>
    <n v="1.355"/>
    <x v="0"/>
    <s v=""/>
    <n v="4.72"/>
    <n v="9"/>
    <n v="-4.45"/>
    <n v="4.5999999999999996"/>
    <s v="Friday"/>
    <s v="5-10 min"/>
    <n v="1"/>
    <s v="Above 1.2"/>
  </r>
  <r>
    <s v="RF002478"/>
    <d v="2026-01-23T01:46:00"/>
    <d v="2026-01-23T00:00:00"/>
    <n v="1"/>
    <x v="0"/>
    <x v="0"/>
    <n v="0.8"/>
    <n v="54.24"/>
    <m/>
    <n v="1"/>
    <n v="6.9"/>
    <m/>
    <n v="111"/>
    <s v="Medium"/>
    <n v="0.92"/>
    <x v="3"/>
    <s v="No driver available"/>
    <n v="4.8899999999999997"/>
    <n v="4"/>
    <m/>
    <m/>
    <s v="Friday"/>
    <s v="5-10 min"/>
    <n v="0"/>
    <s v="Between 0.8-1.0"/>
  </r>
  <r>
    <s v="RF002479"/>
    <d v="2026-01-23T01:58:00"/>
    <d v="2026-01-23T00:00:00"/>
    <n v="1"/>
    <x v="3"/>
    <x v="0"/>
    <n v="4.3"/>
    <n v="93.21"/>
    <n v="91.12"/>
    <n v="1"/>
    <n v="6.6"/>
    <n v="7.7"/>
    <n v="65"/>
    <s v="Low"/>
    <n v="2.2000000000000002"/>
    <x v="0"/>
    <s v=""/>
    <n v="4.4800000000000004"/>
    <n v="6"/>
    <n v="-2.09"/>
    <n v="1.1000000000000001"/>
    <s v="Friday"/>
    <s v="5-10 min"/>
    <n v="1"/>
    <s v="Above 1.2"/>
  </r>
  <r>
    <s v="RF002480"/>
    <d v="2026-01-23T02:09:00"/>
    <d v="2026-01-23T00:00:00"/>
    <n v="2"/>
    <x v="4"/>
    <x v="0"/>
    <n v="3.2"/>
    <n v="116.44"/>
    <n v="116.67"/>
    <n v="1.3"/>
    <n v="5.8"/>
    <n v="13.1"/>
    <n v="52"/>
    <s v="Low"/>
    <n v="1.6539999999999999"/>
    <x v="0"/>
    <s v=""/>
    <n v="4.53"/>
    <n v="1"/>
    <n v="0.23"/>
    <n v="7.3"/>
    <s v="Friday"/>
    <s v="5-10 min"/>
    <n v="1"/>
    <s v="Above 1.2"/>
  </r>
  <r>
    <s v="RF002481"/>
    <d v="2026-01-23T02:14:00"/>
    <d v="2026-01-23T00:00:00"/>
    <n v="2"/>
    <x v="1"/>
    <x v="0"/>
    <n v="8.8000000000000007"/>
    <n v="179.92"/>
    <n v="178.66"/>
    <n v="1.1000000000000001"/>
    <n v="4.0999999999999996"/>
    <n v="8.9"/>
    <n v="104"/>
    <s v="Low"/>
    <n v="2.044"/>
    <x v="0"/>
    <s v=""/>
    <n v="4.42"/>
    <n v="7"/>
    <n v="-1.26"/>
    <n v="4.8"/>
    <s v="Friday"/>
    <s v="0-5 min"/>
    <n v="1"/>
    <s v="Above 1.2"/>
  </r>
  <r>
    <s v="RF002482"/>
    <d v="2026-01-23T02:25:00"/>
    <d v="2026-01-23T00:00:00"/>
    <n v="2"/>
    <x v="4"/>
    <x v="1"/>
    <n v="8.5"/>
    <n v="146.82"/>
    <n v="149.80000000000001"/>
    <n v="1"/>
    <n v="2"/>
    <n v="9.5"/>
    <n v="58"/>
    <s v="Low"/>
    <n v="2.2000000000000002"/>
    <x v="0"/>
    <s v=""/>
    <n v="5"/>
    <n v="0"/>
    <n v="2.98"/>
    <n v="7.5"/>
    <s v="Friday"/>
    <s v="0-5 min"/>
    <n v="1"/>
    <s v="Above 1.2"/>
  </r>
  <r>
    <s v="RF002483"/>
    <d v="2026-01-23T02:42:00"/>
    <d v="2026-01-23T00:00:00"/>
    <n v="2"/>
    <x v="1"/>
    <x v="1"/>
    <n v="9.8000000000000007"/>
    <n v="198.22"/>
    <n v="200.6"/>
    <n v="1.1000000000000001"/>
    <n v="5.6"/>
    <n v="4.8"/>
    <n v="96"/>
    <s v="Low"/>
    <n v="1.7090000000000001"/>
    <x v="0"/>
    <s v=""/>
    <n v="4.67"/>
    <n v="0"/>
    <n v="2.38"/>
    <n v="-0.8"/>
    <s v="Friday"/>
    <s v="5-10 min"/>
    <n v="1"/>
    <s v="Above 1.2"/>
  </r>
  <r>
    <s v="RF002484"/>
    <d v="2026-01-23T03:05:00"/>
    <d v="2026-01-23T00:00:00"/>
    <n v="3"/>
    <x v="2"/>
    <x v="0"/>
    <n v="0.7"/>
    <n v="52.83"/>
    <n v="54.8"/>
    <n v="1.1000000000000001"/>
    <n v="9.1"/>
    <n v="12.7"/>
    <n v="120"/>
    <s v="Low"/>
    <n v="1.365"/>
    <x v="0"/>
    <s v=""/>
    <n v="4.67"/>
    <n v="4"/>
    <n v="1.97"/>
    <n v="3.6"/>
    <s v="Friday"/>
    <s v="5-10 min"/>
    <n v="1"/>
    <s v="Above 1.2"/>
  </r>
  <r>
    <s v="RF002485"/>
    <d v="2026-01-23T03:10:00"/>
    <d v="2026-01-23T00:00:00"/>
    <n v="3"/>
    <x v="0"/>
    <x v="0"/>
    <n v="6.4"/>
    <n v="122.87"/>
    <n v="115.78"/>
    <n v="1"/>
    <n v="2.6"/>
    <n v="3.8"/>
    <n v="122"/>
    <s v="Low"/>
    <n v="1.264"/>
    <x v="0"/>
    <s v=""/>
    <n v="4.53"/>
    <n v="1"/>
    <n v="-7.09"/>
    <n v="1.2"/>
    <s v="Friday"/>
    <s v="0-5 min"/>
    <n v="1"/>
    <s v="Above 1.2"/>
  </r>
  <r>
    <s v="RF002486"/>
    <d v="2026-01-23T03:11:00"/>
    <d v="2026-01-23T00:00:00"/>
    <n v="3"/>
    <x v="2"/>
    <x v="1"/>
    <n v="1.1000000000000001"/>
    <n v="54.81"/>
    <n v="56.84"/>
    <n v="1"/>
    <n v="4.2"/>
    <n v="4.9000000000000004"/>
    <n v="108"/>
    <s v="Medium"/>
    <n v="1.0109999999999999"/>
    <x v="0"/>
    <s v=""/>
    <n v="4.58"/>
    <n v="0"/>
    <n v="2.0299999999999998"/>
    <n v="0.7"/>
    <s v="Friday"/>
    <s v="0-5 min"/>
    <n v="1"/>
    <s v="Between 1.0-1.2"/>
  </r>
  <r>
    <s v="RF002487"/>
    <d v="2026-01-23T03:12:00"/>
    <d v="2026-01-23T00:00:00"/>
    <n v="3"/>
    <x v="0"/>
    <x v="0"/>
    <n v="7.3"/>
    <n v="151.41"/>
    <n v="148.43"/>
    <n v="1"/>
    <n v="7.9"/>
    <n v="8.9"/>
    <n v="134"/>
    <s v="Medium"/>
    <n v="1.2270000000000001"/>
    <x v="0"/>
    <s v=""/>
    <n v="4.3099999999999996"/>
    <n v="6"/>
    <n v="-2.98"/>
    <n v="1"/>
    <s v="Friday"/>
    <s v="5-10 min"/>
    <n v="1"/>
    <s v="Above 1.2"/>
  </r>
  <r>
    <s v="RF002488"/>
    <d v="2026-01-23T03:19:00"/>
    <d v="2026-01-23T00:00:00"/>
    <n v="3"/>
    <x v="0"/>
    <x v="1"/>
    <n v="1.8"/>
    <n v="72.61"/>
    <n v="70.56"/>
    <n v="1"/>
    <n v="5.3"/>
    <n v="8.5"/>
    <n v="144"/>
    <s v="Low"/>
    <n v="1.44"/>
    <x v="0"/>
    <s v=""/>
    <n v="4.83"/>
    <n v="0"/>
    <n v="-2.0499999999999998"/>
    <n v="3.2"/>
    <s v="Friday"/>
    <s v="5-10 min"/>
    <n v="1"/>
    <s v="Above 1.2"/>
  </r>
  <r>
    <s v="RF002489"/>
    <d v="2026-01-23T03:23:00"/>
    <d v="2026-01-23T00:00:00"/>
    <n v="3"/>
    <x v="0"/>
    <x v="0"/>
    <n v="8.3000000000000007"/>
    <n v="178.01"/>
    <n v="172.89"/>
    <n v="1.1000000000000001"/>
    <n v="5.2"/>
    <n v="6.4"/>
    <n v="142"/>
    <s v="Low"/>
    <n v="1.637"/>
    <x v="0"/>
    <s v=""/>
    <n v="4.5199999999999996"/>
    <n v="4"/>
    <n v="-5.12"/>
    <n v="1.2"/>
    <s v="Friday"/>
    <s v="5-10 min"/>
    <n v="1"/>
    <s v="Above 1.2"/>
  </r>
  <r>
    <s v="RF002490"/>
    <d v="2026-01-23T03:30:00"/>
    <d v="2026-01-23T00:00:00"/>
    <n v="3"/>
    <x v="0"/>
    <x v="0"/>
    <n v="1.9"/>
    <n v="80.77"/>
    <n v="78.08"/>
    <n v="1.1000000000000001"/>
    <n v="3.3"/>
    <n v="1.8"/>
    <n v="144"/>
    <s v="Medium"/>
    <n v="1.292"/>
    <x v="0"/>
    <s v=""/>
    <n v="4.71"/>
    <n v="40"/>
    <n v="-2.69"/>
    <n v="-1.5"/>
    <s v="Friday"/>
    <s v="0-5 min"/>
    <n v="1"/>
    <s v="Above 1.2"/>
  </r>
  <r>
    <s v="RF002491"/>
    <d v="2026-01-23T03:58:00"/>
    <d v="2026-01-23T00:00:00"/>
    <n v="3"/>
    <x v="4"/>
    <x v="0"/>
    <n v="2.6"/>
    <n v="76.599999999999994"/>
    <n v="74.7"/>
    <n v="1"/>
    <n v="4.8"/>
    <n v="3.4"/>
    <n v="56"/>
    <s v="Low"/>
    <n v="1.196"/>
    <x v="0"/>
    <s v=""/>
    <n v="4.78"/>
    <n v="2"/>
    <n v="-1.9"/>
    <n v="-1.4"/>
    <s v="Friday"/>
    <s v="0-5 min"/>
    <n v="1"/>
    <s v="Between 1.0-1.2"/>
  </r>
  <r>
    <s v="RF002492"/>
    <d v="2026-01-23T04:07:00"/>
    <d v="2026-01-23T00:00:00"/>
    <n v="4"/>
    <x v="4"/>
    <x v="0"/>
    <n v="12.2"/>
    <n v="216.84"/>
    <m/>
    <n v="1"/>
    <n v="4.5999999999999996"/>
    <n v="2.2000000000000002"/>
    <n v="62"/>
    <s v="Low"/>
    <n v="2.2000000000000002"/>
    <x v="1"/>
    <s v="Driver unavailable"/>
    <n v="5"/>
    <n v="9"/>
    <m/>
    <n v="-2.4"/>
    <s v="Friday"/>
    <s v="0-5 min"/>
    <n v="0"/>
    <s v="Above 1.2"/>
  </r>
  <r>
    <s v="RF002493"/>
    <d v="2026-01-23T04:23:00"/>
    <d v="2026-01-23T00:00:00"/>
    <n v="4"/>
    <x v="2"/>
    <x v="0"/>
    <n v="5.5"/>
    <n v="109.06"/>
    <n v="114.55"/>
    <n v="1"/>
    <n v="5.0999999999999996"/>
    <n v="6.1"/>
    <n v="119"/>
    <s v="Low"/>
    <n v="1.4470000000000001"/>
    <x v="0"/>
    <s v=""/>
    <n v="4.45"/>
    <n v="2"/>
    <n v="5.49"/>
    <n v="1"/>
    <s v="Friday"/>
    <s v="5-10 min"/>
    <n v="1"/>
    <s v="Above 1.2"/>
  </r>
  <r>
    <s v="RF002494"/>
    <d v="2026-01-23T04:49:00"/>
    <d v="2026-01-23T00:00:00"/>
    <n v="4"/>
    <x v="0"/>
    <x v="1"/>
    <n v="5.6"/>
    <n v="149.44999999999999"/>
    <n v="151.27000000000001"/>
    <n v="1.1000000000000001"/>
    <n v="2"/>
    <n v="4.9000000000000004"/>
    <n v="144"/>
    <s v="Low"/>
    <n v="1.581"/>
    <x v="0"/>
    <s v=""/>
    <n v="4.7300000000000004"/>
    <n v="0"/>
    <n v="1.82"/>
    <n v="2.9"/>
    <s v="Friday"/>
    <s v="0-5 min"/>
    <n v="1"/>
    <s v="Above 1.2"/>
  </r>
  <r>
    <s v="RF002495"/>
    <d v="2026-01-23T04:55:00"/>
    <d v="2026-01-23T00:00:00"/>
    <n v="4"/>
    <x v="4"/>
    <x v="0"/>
    <n v="2.5"/>
    <n v="74.97"/>
    <n v="72.709999999999994"/>
    <n v="1"/>
    <n v="9.3000000000000007"/>
    <n v="13.7"/>
    <n v="68"/>
    <s v="Low"/>
    <n v="1.6930000000000001"/>
    <x v="0"/>
    <s v=""/>
    <n v="4.63"/>
    <n v="6"/>
    <n v="-2.2599999999999998"/>
    <n v="4.4000000000000004"/>
    <s v="Friday"/>
    <s v="5-10 min"/>
    <n v="1"/>
    <s v="Above 1.2"/>
  </r>
  <r>
    <s v="RF002496"/>
    <d v="2026-01-23T05:14:00"/>
    <d v="2026-01-23T00:00:00"/>
    <n v="5"/>
    <x v="2"/>
    <x v="1"/>
    <n v="11.4"/>
    <n v="193.88"/>
    <n v="184.39"/>
    <n v="1"/>
    <n v="4.3"/>
    <n v="6.8"/>
    <n v="119"/>
    <s v="Medium"/>
    <n v="1.125"/>
    <x v="0"/>
    <s v=""/>
    <n v="4.3099999999999996"/>
    <n v="0"/>
    <n v="-9.49"/>
    <n v="2.5"/>
    <s v="Friday"/>
    <s v="0-5 min"/>
    <n v="1"/>
    <s v="Between 1.0-1.2"/>
  </r>
  <r>
    <s v="RF002497"/>
    <d v="2026-01-23T05:33:00"/>
    <d v="2026-01-23T00:00:00"/>
    <n v="5"/>
    <x v="3"/>
    <x v="0"/>
    <n v="7.6"/>
    <n v="143.53"/>
    <m/>
    <n v="1"/>
    <n v="2.2000000000000002"/>
    <n v="3.9"/>
    <n v="57"/>
    <s v="Low"/>
    <n v="1.6779999999999999"/>
    <x v="2"/>
    <s v="Fare too high"/>
    <n v="5"/>
    <n v="12"/>
    <m/>
    <n v="1.7"/>
    <s v="Friday"/>
    <s v="0-5 min"/>
    <n v="0"/>
    <s v="Above 1.2"/>
  </r>
  <r>
    <s v="RF002498"/>
    <d v="2026-01-23T05:39:00"/>
    <d v="2026-01-23T00:00:00"/>
    <n v="5"/>
    <x v="1"/>
    <x v="0"/>
    <n v="7.2"/>
    <n v="156.80000000000001"/>
    <n v="155.76"/>
    <n v="1"/>
    <n v="2.8"/>
    <n v="7.3"/>
    <n v="91"/>
    <s v="Low"/>
    <n v="1.4410000000000001"/>
    <x v="0"/>
    <s v=""/>
    <n v="4.51"/>
    <n v="7"/>
    <n v="-1.04"/>
    <n v="4.5"/>
    <s v="Friday"/>
    <s v="0-5 min"/>
    <n v="1"/>
    <s v="Above 1.2"/>
  </r>
  <r>
    <s v="RF002499"/>
    <d v="2026-01-23T05:46:00"/>
    <d v="2026-01-23T00:00:00"/>
    <n v="5"/>
    <x v="1"/>
    <x v="1"/>
    <n v="2.2000000000000002"/>
    <n v="76.489999999999995"/>
    <n v="74.33"/>
    <n v="1"/>
    <n v="2"/>
    <n v="1"/>
    <n v="107"/>
    <s v="Low"/>
    <n v="1.8169999999999999"/>
    <x v="0"/>
    <s v=""/>
    <n v="4.7300000000000004"/>
    <n v="0"/>
    <n v="-2.16"/>
    <n v="-1"/>
    <s v="Friday"/>
    <s v="0-5 min"/>
    <n v="1"/>
    <s v="Above 1.2"/>
  </r>
  <r>
    <s v="RF002500"/>
    <d v="2026-01-23T05:53:00"/>
    <d v="2026-01-23T00:00:00"/>
    <n v="5"/>
    <x v="0"/>
    <x v="1"/>
    <n v="6.3"/>
    <n v="157.99"/>
    <n v="156.71"/>
    <n v="1.1000000000000001"/>
    <n v="3.7"/>
    <n v="6.3"/>
    <n v="128"/>
    <s v="Medium"/>
    <n v="1.2190000000000001"/>
    <x v="0"/>
    <s v=""/>
    <n v="4.71"/>
    <n v="0"/>
    <n v="-1.28"/>
    <n v="2.6"/>
    <s v="Friday"/>
    <s v="0-5 min"/>
    <n v="1"/>
    <s v="Above 1.2"/>
  </r>
  <r>
    <s v="RF002501"/>
    <d v="2026-01-23T06:04:00"/>
    <d v="2026-01-23T00:00:00"/>
    <n v="6"/>
    <x v="1"/>
    <x v="0"/>
    <n v="25"/>
    <n v="378.5"/>
    <n v="374.28"/>
    <n v="1"/>
    <n v="3.7"/>
    <n v="6"/>
    <n v="98"/>
    <s v="Medium"/>
    <n v="1.1339999999999999"/>
    <x v="0"/>
    <s v=""/>
    <n v="4.78"/>
    <n v="14"/>
    <n v="-4.22"/>
    <n v="2.2999999999999998"/>
    <s v="Friday"/>
    <s v="0-5 min"/>
    <n v="1"/>
    <s v="Between 1.0-1.2"/>
  </r>
  <r>
    <s v="RF002502"/>
    <d v="2026-01-23T06:05:00"/>
    <d v="2026-01-23T00:00:00"/>
    <n v="6"/>
    <x v="2"/>
    <x v="0"/>
    <n v="3.4"/>
    <n v="82.75"/>
    <n v="86.73"/>
    <n v="1"/>
    <n v="6.5"/>
    <n v="4"/>
    <n v="125"/>
    <s v="Medium"/>
    <n v="1.2869999999999999"/>
    <x v="0"/>
    <s v=""/>
    <n v="5"/>
    <n v="9"/>
    <n v="3.98"/>
    <n v="-2.5"/>
    <s v="Friday"/>
    <s v="5-10 min"/>
    <n v="1"/>
    <s v="Above 1.2"/>
  </r>
  <r>
    <s v="RF002503"/>
    <d v="2026-01-23T06:57:00"/>
    <d v="2026-01-23T00:00:00"/>
    <n v="6"/>
    <x v="0"/>
    <x v="1"/>
    <n v="12"/>
    <n v="240.06"/>
    <n v="226.35"/>
    <n v="1.1000000000000001"/>
    <n v="2.1"/>
    <n v="1"/>
    <n v="143"/>
    <s v="Medium"/>
    <n v="1.054"/>
    <x v="0"/>
    <s v=""/>
    <n v="4.7699999999999996"/>
    <n v="0"/>
    <n v="-13.71"/>
    <n v="-1.1000000000000001"/>
    <s v="Friday"/>
    <s v="0-5 min"/>
    <n v="1"/>
    <s v="Between 1.0-1.2"/>
  </r>
  <r>
    <s v="RF002504"/>
    <d v="2026-01-23T07:03:00"/>
    <d v="2026-01-23T00:00:00"/>
    <n v="7"/>
    <x v="3"/>
    <x v="0"/>
    <n v="0.7"/>
    <n v="53.5"/>
    <n v="53.56"/>
    <n v="1.1000000000000001"/>
    <n v="2"/>
    <n v="2.8"/>
    <n v="62"/>
    <s v="Low"/>
    <n v="1.665"/>
    <x v="0"/>
    <s v=""/>
    <n v="4.67"/>
    <n v="50"/>
    <n v="0.06"/>
    <n v="0.8"/>
    <s v="Friday"/>
    <s v="0-5 min"/>
    <n v="1"/>
    <s v="Above 1.2"/>
  </r>
  <r>
    <s v="RF002505"/>
    <d v="2026-01-23T07:20:00"/>
    <d v="2026-01-23T00:00:00"/>
    <n v="7"/>
    <x v="1"/>
    <x v="0"/>
    <n v="9.6999999999999993"/>
    <n v="206.21"/>
    <n v="204.61"/>
    <n v="1.1000000000000001"/>
    <n v="2"/>
    <n v="5"/>
    <n v="100"/>
    <s v="Low"/>
    <n v="1.9039999999999999"/>
    <x v="0"/>
    <s v=""/>
    <n v="4.79"/>
    <n v="5"/>
    <n v="-1.6"/>
    <n v="3"/>
    <s v="Friday"/>
    <s v="0-5 min"/>
    <n v="1"/>
    <s v="Above 1.2"/>
  </r>
  <r>
    <s v="RF002506"/>
    <d v="2026-01-23T07:28:00"/>
    <d v="2026-01-23T00:00:00"/>
    <n v="7"/>
    <x v="2"/>
    <x v="0"/>
    <n v="7.9"/>
    <n v="207.38"/>
    <n v="210.21"/>
    <n v="1.3"/>
    <n v="6.8"/>
    <n v="3.9"/>
    <n v="130"/>
    <s v="High"/>
    <n v="0.90200000000000002"/>
    <x v="0"/>
    <s v=""/>
    <n v="4.7300000000000004"/>
    <n v="1"/>
    <n v="2.83"/>
    <n v="-2.9"/>
    <s v="Friday"/>
    <s v="5-10 min"/>
    <n v="1"/>
    <s v="Between 0.8-1.0"/>
  </r>
  <r>
    <s v="RF002507"/>
    <d v="2026-01-23T07:33:00"/>
    <d v="2026-01-23T00:00:00"/>
    <n v="7"/>
    <x v="4"/>
    <x v="0"/>
    <n v="5.0999999999999996"/>
    <n v="117.84"/>
    <n v="119.57"/>
    <n v="1"/>
    <n v="6.2"/>
    <n v="5.2"/>
    <n v="67"/>
    <s v="Low"/>
    <n v="1.772"/>
    <x v="0"/>
    <s v=""/>
    <n v="4.92"/>
    <n v="2"/>
    <n v="1.73"/>
    <n v="-1"/>
    <s v="Friday"/>
    <s v="5-10 min"/>
    <n v="1"/>
    <s v="Above 1.2"/>
  </r>
  <r>
    <s v="RF002508"/>
    <d v="2026-01-23T07:57:00"/>
    <d v="2026-01-23T00:00:00"/>
    <n v="7"/>
    <x v="2"/>
    <x v="1"/>
    <n v="7.6"/>
    <n v="171.14"/>
    <n v="178.81"/>
    <n v="1.1000000000000001"/>
    <n v="2"/>
    <n v="2.8"/>
    <n v="107"/>
    <s v="Medium"/>
    <n v="0.91200000000000003"/>
    <x v="0"/>
    <s v=""/>
    <n v="4.93"/>
    <n v="0"/>
    <n v="7.67"/>
    <n v="0.8"/>
    <s v="Friday"/>
    <s v="0-5 min"/>
    <n v="1"/>
    <s v="Between 0.8-1.0"/>
  </r>
  <r>
    <s v="RF002509"/>
    <d v="2026-01-23T08:01:00"/>
    <d v="2026-01-23T00:00:00"/>
    <n v="8"/>
    <x v="1"/>
    <x v="0"/>
    <n v="7.7"/>
    <n v="145.37"/>
    <n v="144.93"/>
    <n v="1"/>
    <n v="6.1"/>
    <n v="10.1"/>
    <n v="91"/>
    <s v="Medium"/>
    <n v="1.1339999999999999"/>
    <x v="0"/>
    <s v=""/>
    <n v="4.72"/>
    <n v="3"/>
    <n v="-0.44"/>
    <n v="4"/>
    <s v="Friday"/>
    <s v="5-10 min"/>
    <n v="1"/>
    <s v="Between 1.0-1.2"/>
  </r>
  <r>
    <s v="RF002510"/>
    <d v="2026-01-23T08:18:00"/>
    <d v="2026-01-23T00:00:00"/>
    <n v="8"/>
    <x v="1"/>
    <x v="1"/>
    <n v="7.7"/>
    <n v="137.77000000000001"/>
    <n v="135.56"/>
    <n v="1"/>
    <n v="3.7"/>
    <n v="5.9"/>
    <n v="95"/>
    <s v="Low"/>
    <n v="1.298"/>
    <x v="0"/>
    <s v=""/>
    <n v="4.84"/>
    <n v="0"/>
    <n v="-2.21"/>
    <n v="2.2000000000000002"/>
    <s v="Friday"/>
    <s v="0-5 min"/>
    <n v="1"/>
    <s v="Above 1.2"/>
  </r>
  <r>
    <s v="RF002511"/>
    <d v="2026-01-23T08:18:00"/>
    <d v="2026-01-23T00:00:00"/>
    <n v="8"/>
    <x v="1"/>
    <x v="0"/>
    <n v="4.4000000000000004"/>
    <n v="105.56"/>
    <n v="106.78"/>
    <n v="1"/>
    <n v="7.7"/>
    <n v="9.9"/>
    <n v="88"/>
    <s v="Medium"/>
    <n v="0.95799999999999996"/>
    <x v="0"/>
    <s v=""/>
    <n v="5"/>
    <n v="7"/>
    <n v="1.22"/>
    <n v="2.2000000000000002"/>
    <s v="Friday"/>
    <s v="5-10 min"/>
    <n v="1"/>
    <s v="Between 0.8-1.0"/>
  </r>
  <r>
    <s v="RF002512"/>
    <d v="2026-01-23T08:27:00"/>
    <d v="2026-01-23T00:00:00"/>
    <n v="8"/>
    <x v="1"/>
    <x v="1"/>
    <n v="4"/>
    <n v="103.17"/>
    <n v="95.92"/>
    <n v="1.1000000000000001"/>
    <n v="9.1999999999999993"/>
    <n v="9.3000000000000007"/>
    <n v="86"/>
    <s v="Low"/>
    <n v="1.3149999999999999"/>
    <x v="0"/>
    <s v=""/>
    <n v="4.72"/>
    <n v="0"/>
    <n v="-7.25"/>
    <n v="0.1"/>
    <s v="Friday"/>
    <s v="5-10 min"/>
    <n v="1"/>
    <s v="Above 1.2"/>
  </r>
  <r>
    <s v="RF002513"/>
    <d v="2026-01-23T08:33:00"/>
    <d v="2026-01-23T00:00:00"/>
    <n v="8"/>
    <x v="0"/>
    <x v="0"/>
    <n v="3.1"/>
    <n v="104.51"/>
    <n v="104.52"/>
    <n v="1.2"/>
    <n v="3.5"/>
    <n v="9"/>
    <n v="95"/>
    <s v="Medium"/>
    <n v="0.7"/>
    <x v="0"/>
    <s v=""/>
    <n v="4.91"/>
    <n v="9"/>
    <n v="0.01"/>
    <n v="5.5"/>
    <s v="Friday"/>
    <s v="0-5 min"/>
    <n v="1"/>
    <s v="Below 0.8"/>
  </r>
  <r>
    <s v="RF002514"/>
    <d v="2026-01-23T08:33:00"/>
    <d v="2026-01-23T00:00:00"/>
    <n v="8"/>
    <x v="2"/>
    <x v="0"/>
    <n v="1.5"/>
    <n v="77.3"/>
    <n v="78.040000000000006"/>
    <n v="1.3"/>
    <n v="5.9"/>
    <n v="8.1999999999999993"/>
    <n v="96"/>
    <s v="High"/>
    <n v="0.72399999999999998"/>
    <x v="0"/>
    <s v=""/>
    <n v="4.66"/>
    <n v="4"/>
    <n v="0.74"/>
    <n v="2.2999999999999998"/>
    <s v="Friday"/>
    <s v="5-10 min"/>
    <n v="1"/>
    <s v="Below 0.8"/>
  </r>
  <r>
    <s v="RF002515"/>
    <d v="2026-01-23T08:42:00"/>
    <d v="2026-01-23T00:00:00"/>
    <n v="8"/>
    <x v="2"/>
    <x v="0"/>
    <n v="5.5"/>
    <n v="145.25"/>
    <n v="145.57"/>
    <n v="1.2"/>
    <n v="8.8000000000000007"/>
    <n v="8.1999999999999993"/>
    <n v="98"/>
    <s v="Medium"/>
    <n v="0.78900000000000003"/>
    <x v="0"/>
    <s v=""/>
    <n v="4.8"/>
    <n v="20"/>
    <n v="0.32"/>
    <n v="-0.6"/>
    <s v="Friday"/>
    <s v="5-10 min"/>
    <n v="1"/>
    <s v="Below 0.8"/>
  </r>
  <r>
    <s v="RF002516"/>
    <d v="2026-01-23T09:08:00"/>
    <d v="2026-01-23T00:00:00"/>
    <n v="9"/>
    <x v="1"/>
    <x v="1"/>
    <n v="10.9"/>
    <n v="207.89"/>
    <n v="204.35"/>
    <n v="1.1000000000000001"/>
    <n v="9"/>
    <n v="8.6999999999999993"/>
    <n v="74"/>
    <s v="Medium"/>
    <n v="0.76"/>
    <x v="0"/>
    <s v=""/>
    <n v="4.4800000000000004"/>
    <n v="0"/>
    <n v="-3.54"/>
    <n v="-0.3"/>
    <s v="Friday"/>
    <s v="5-10 min"/>
    <n v="1"/>
    <s v="Below 0.8"/>
  </r>
  <r>
    <s v="RF002517"/>
    <d v="2026-01-23T09:10:00"/>
    <d v="2026-01-23T00:00:00"/>
    <n v="9"/>
    <x v="2"/>
    <x v="0"/>
    <n v="3.9"/>
    <n v="112.34"/>
    <n v="113.43"/>
    <n v="1.2"/>
    <n v="7.6"/>
    <n v="8.3000000000000007"/>
    <n v="102"/>
    <s v="High"/>
    <n v="0.68500000000000005"/>
    <x v="0"/>
    <s v=""/>
    <n v="4.5199999999999996"/>
    <n v="36"/>
    <n v="1.0900000000000001"/>
    <n v="0.7"/>
    <s v="Friday"/>
    <s v="5-10 min"/>
    <n v="1"/>
    <s v="Below 0.8"/>
  </r>
  <r>
    <s v="RF002518"/>
    <d v="2026-01-23T09:12:00"/>
    <d v="2026-01-23T00:00:00"/>
    <n v="9"/>
    <x v="1"/>
    <x v="1"/>
    <n v="2.2000000000000002"/>
    <n v="69.59"/>
    <n v="70.05"/>
    <n v="1"/>
    <n v="8"/>
    <n v="8.1"/>
    <n v="92"/>
    <s v="Medium"/>
    <n v="0.93"/>
    <x v="0"/>
    <s v=""/>
    <n v="5"/>
    <n v="0"/>
    <n v="0.46"/>
    <n v="0.1"/>
    <s v="Friday"/>
    <s v="5-10 min"/>
    <n v="1"/>
    <s v="Between 0.8-1.0"/>
  </r>
  <r>
    <s v="RF002519"/>
    <d v="2026-01-23T09:20:00"/>
    <d v="2026-01-23T00:00:00"/>
    <n v="9"/>
    <x v="3"/>
    <x v="0"/>
    <n v="3.1"/>
    <n v="94.58"/>
    <m/>
    <n v="1.1000000000000001"/>
    <n v="6.4"/>
    <n v="2.2000000000000002"/>
    <n v="57"/>
    <s v="Low"/>
    <n v="1.673"/>
    <x v="2"/>
    <s v="Changed plans"/>
    <n v="4.75"/>
    <n v="5"/>
    <m/>
    <n v="-4.2"/>
    <s v="Friday"/>
    <s v="5-10 min"/>
    <n v="0"/>
    <s v="Above 1.2"/>
  </r>
  <r>
    <s v="RF002520"/>
    <d v="2026-01-23T09:34:00"/>
    <d v="2026-01-23T00:00:00"/>
    <n v="9"/>
    <x v="0"/>
    <x v="0"/>
    <n v="6.2"/>
    <n v="168.85"/>
    <n v="171.61"/>
    <n v="1.2"/>
    <n v="10.1"/>
    <n v="9.5"/>
    <n v="85"/>
    <s v="High"/>
    <n v="0.58899999999999997"/>
    <x v="0"/>
    <s v=""/>
    <n v="4.7"/>
    <n v="27"/>
    <n v="2.76"/>
    <n v="-0.6"/>
    <s v="Friday"/>
    <s v="10-15 min"/>
    <n v="1"/>
    <s v="Below 0.8"/>
  </r>
  <r>
    <s v="RF002521"/>
    <d v="2026-01-23T09:40:00"/>
    <d v="2026-01-23T00:00:00"/>
    <n v="9"/>
    <x v="0"/>
    <x v="0"/>
    <n v="6.2"/>
    <n v="190.68"/>
    <n v="192.15"/>
    <n v="1.4"/>
    <n v="10.7"/>
    <n v="13.3"/>
    <n v="109"/>
    <s v="High"/>
    <n v="0.61399999999999999"/>
    <x v="0"/>
    <s v=""/>
    <n v="4.9800000000000004"/>
    <n v="10"/>
    <n v="1.47"/>
    <n v="2.6"/>
    <s v="Friday"/>
    <s v="10-15 min"/>
    <n v="1"/>
    <s v="Below 0.8"/>
  </r>
  <r>
    <s v="RF002522"/>
    <d v="2026-01-23T09:47:00"/>
    <d v="2026-01-23T00:00:00"/>
    <n v="9"/>
    <x v="3"/>
    <x v="0"/>
    <n v="2.9"/>
    <n v="88.72"/>
    <n v="88.97"/>
    <n v="1"/>
    <n v="5.0999999999999996"/>
    <n v="3.6"/>
    <n v="61"/>
    <s v="Low"/>
    <n v="1.2729999999999999"/>
    <x v="0"/>
    <s v=""/>
    <n v="4.8499999999999996"/>
    <n v="16"/>
    <n v="0.25"/>
    <n v="-1.5"/>
    <s v="Friday"/>
    <s v="5-10 min"/>
    <n v="1"/>
    <s v="Above 1.2"/>
  </r>
  <r>
    <s v="RF002523"/>
    <d v="2026-01-23T10:25:00"/>
    <d v="2026-01-23T00:00:00"/>
    <n v="10"/>
    <x v="3"/>
    <x v="0"/>
    <n v="5.6"/>
    <n v="131.91999999999999"/>
    <n v="129.85"/>
    <n v="1.1000000000000001"/>
    <n v="7.2"/>
    <n v="8.4"/>
    <n v="62"/>
    <s v="Medium"/>
    <n v="0.96199999999999997"/>
    <x v="0"/>
    <s v=""/>
    <n v="4.6900000000000004"/>
    <n v="15"/>
    <n v="-2.0699999999999998"/>
    <n v="1.2"/>
    <s v="Friday"/>
    <s v="5-10 min"/>
    <n v="1"/>
    <s v="Between 0.8-1.0"/>
  </r>
  <r>
    <s v="RF002524"/>
    <d v="2026-01-23T10:40:00"/>
    <d v="2026-01-23T00:00:00"/>
    <n v="10"/>
    <x v="0"/>
    <x v="0"/>
    <n v="5"/>
    <n v="130.91999999999999"/>
    <m/>
    <n v="1.2"/>
    <n v="7.4"/>
    <n v="5.0999999999999996"/>
    <n v="105"/>
    <s v="High"/>
    <n v="0.67100000000000004"/>
    <x v="1"/>
    <s v="Vehicle issue"/>
    <n v="4.63"/>
    <n v="7"/>
    <m/>
    <n v="-2.2999999999999998"/>
    <s v="Friday"/>
    <s v="5-10 min"/>
    <n v="0"/>
    <s v="Below 0.8"/>
  </r>
  <r>
    <s v="RF002525"/>
    <d v="2026-01-23T10:45:00"/>
    <d v="2026-01-23T00:00:00"/>
    <n v="10"/>
    <x v="0"/>
    <x v="0"/>
    <n v="8.3000000000000007"/>
    <n v="179.99"/>
    <n v="192.18"/>
    <n v="1"/>
    <n v="8.6999999999999993"/>
    <n v="3.2"/>
    <n v="99"/>
    <s v="Medium"/>
    <n v="0.74199999999999999"/>
    <x v="0"/>
    <s v=""/>
    <n v="4.84"/>
    <n v="8"/>
    <n v="12.19"/>
    <n v="-5.5"/>
    <s v="Friday"/>
    <s v="5-10 min"/>
    <n v="1"/>
    <s v="Below 0.8"/>
  </r>
  <r>
    <s v="RF002526"/>
    <d v="2026-01-23T10:47:00"/>
    <d v="2026-01-23T00:00:00"/>
    <n v="10"/>
    <x v="0"/>
    <x v="0"/>
    <n v="13.9"/>
    <n v="247.3"/>
    <n v="255.82"/>
    <n v="1"/>
    <n v="3.8"/>
    <n v="3.8"/>
    <n v="123"/>
    <s v="Medium"/>
    <n v="1.004"/>
    <x v="0"/>
    <s v=""/>
    <n v="4.84"/>
    <n v="6"/>
    <n v="8.52"/>
    <n v="0"/>
    <s v="Friday"/>
    <s v="0-5 min"/>
    <n v="1"/>
    <s v="Between 1.0-1.2"/>
  </r>
  <r>
    <s v="RF002527"/>
    <d v="2026-01-23T10:55:00"/>
    <d v="2026-01-23T00:00:00"/>
    <n v="10"/>
    <x v="2"/>
    <x v="0"/>
    <n v="3.8"/>
    <n v="112.46"/>
    <m/>
    <n v="1.2"/>
    <n v="7.1"/>
    <n v="8.6"/>
    <n v="107"/>
    <s v="Medium"/>
    <n v="0.873"/>
    <x v="2"/>
    <s v="ETA too high"/>
    <n v="4.78"/>
    <n v="3"/>
    <m/>
    <n v="1.5"/>
    <s v="Friday"/>
    <s v="5-10 min"/>
    <n v="0"/>
    <s v="Between 0.8-1.0"/>
  </r>
  <r>
    <s v="RF002528"/>
    <d v="2026-01-23T11:01:00"/>
    <d v="2026-01-23T00:00:00"/>
    <n v="11"/>
    <x v="2"/>
    <x v="0"/>
    <n v="3.3"/>
    <n v="106.96"/>
    <n v="103"/>
    <n v="1.2"/>
    <n v="7"/>
    <n v="6.4"/>
    <n v="101"/>
    <s v="Medium"/>
    <n v="0.81100000000000005"/>
    <x v="0"/>
    <s v=""/>
    <n v="5"/>
    <n v="1"/>
    <n v="-3.96"/>
    <n v="-0.6"/>
    <s v="Friday"/>
    <s v="5-10 min"/>
    <n v="1"/>
    <s v="Between 0.8-1.0"/>
  </r>
  <r>
    <s v="RF002529"/>
    <d v="2026-01-23T11:17:00"/>
    <d v="2026-01-23T00:00:00"/>
    <n v="11"/>
    <x v="3"/>
    <x v="0"/>
    <n v="6.2"/>
    <n v="119.69"/>
    <n v="121.08"/>
    <n v="1"/>
    <n v="6.8"/>
    <n v="4.5999999999999996"/>
    <n v="55"/>
    <s v="Low"/>
    <n v="1.8460000000000001"/>
    <x v="0"/>
    <s v=""/>
    <n v="4.57"/>
    <n v="4"/>
    <n v="1.39"/>
    <n v="-2.2000000000000002"/>
    <s v="Friday"/>
    <s v="5-10 min"/>
    <n v="1"/>
    <s v="Above 1.2"/>
  </r>
  <r>
    <s v="RF002530"/>
    <d v="2026-01-23T11:21:00"/>
    <d v="2026-01-23T00:00:00"/>
    <n v="11"/>
    <x v="0"/>
    <x v="0"/>
    <n v="7"/>
    <n v="161.44"/>
    <n v="166.65"/>
    <n v="1"/>
    <n v="5"/>
    <n v="7.8"/>
    <n v="121"/>
    <s v="Medium"/>
    <n v="0.94499999999999995"/>
    <x v="0"/>
    <s v=""/>
    <n v="4.8"/>
    <n v="9"/>
    <n v="5.21"/>
    <n v="2.8"/>
    <s v="Friday"/>
    <s v="0-5 min"/>
    <n v="1"/>
    <s v="Between 0.8-1.0"/>
  </r>
  <r>
    <s v="RF002531"/>
    <d v="2026-01-23T11:33:00"/>
    <d v="2026-01-23T00:00:00"/>
    <n v="11"/>
    <x v="0"/>
    <x v="0"/>
    <n v="8.6"/>
    <n v="184.87"/>
    <n v="182.96"/>
    <n v="1"/>
    <n v="2.8"/>
    <n v="3.5"/>
    <n v="108"/>
    <s v="Low"/>
    <n v="1.159"/>
    <x v="0"/>
    <s v=""/>
    <n v="4.67"/>
    <n v="22"/>
    <n v="-1.91"/>
    <n v="0.7"/>
    <s v="Friday"/>
    <s v="0-5 min"/>
    <n v="1"/>
    <s v="Between 1.0-1.2"/>
  </r>
  <r>
    <s v="RF002532"/>
    <d v="2026-01-23T11:37:00"/>
    <d v="2026-01-23T00:00:00"/>
    <n v="11"/>
    <x v="0"/>
    <x v="0"/>
    <n v="1.3"/>
    <n v="77.14"/>
    <n v="76.62"/>
    <n v="1.2"/>
    <n v="4.7"/>
    <n v="7.5"/>
    <n v="123"/>
    <s v="Medium"/>
    <n v="1.02"/>
    <x v="0"/>
    <s v=""/>
    <n v="4.6100000000000003"/>
    <n v="16"/>
    <n v="-0.52"/>
    <n v="2.8"/>
    <s v="Friday"/>
    <s v="0-5 min"/>
    <n v="1"/>
    <s v="Between 1.0-1.2"/>
  </r>
  <r>
    <s v="RF002533"/>
    <d v="2026-01-23T11:58:00"/>
    <d v="2026-01-23T00:00:00"/>
    <n v="11"/>
    <x v="3"/>
    <x v="1"/>
    <n v="19.2"/>
    <n v="323.61"/>
    <n v="318.98"/>
    <n v="1"/>
    <n v="2"/>
    <n v="8.5"/>
    <n v="65"/>
    <s v="Low"/>
    <n v="2.2000000000000002"/>
    <x v="0"/>
    <s v=""/>
    <n v="4.6399999999999997"/>
    <n v="0"/>
    <n v="-4.63"/>
    <n v="6.5"/>
    <s v="Friday"/>
    <s v="0-5 min"/>
    <n v="1"/>
    <s v="Above 1.2"/>
  </r>
  <r>
    <s v="RF002534"/>
    <d v="2026-01-23T11:58:00"/>
    <d v="2026-01-23T00:00:00"/>
    <n v="11"/>
    <x v="0"/>
    <x v="1"/>
    <n v="4.5999999999999996"/>
    <n v="117.84"/>
    <n v="126.52"/>
    <n v="1.1000000000000001"/>
    <n v="4.2"/>
    <n v="6.5"/>
    <n v="142"/>
    <s v="Medium"/>
    <n v="1.0509999999999999"/>
    <x v="0"/>
    <s v=""/>
    <n v="4.78"/>
    <n v="0"/>
    <n v="8.68"/>
    <n v="2.2999999999999998"/>
    <s v="Friday"/>
    <s v="0-5 min"/>
    <n v="1"/>
    <s v="Between 1.0-1.2"/>
  </r>
  <r>
    <s v="RF002535"/>
    <d v="2026-01-23T12:01:00"/>
    <d v="2026-01-23T00:00:00"/>
    <n v="12"/>
    <x v="3"/>
    <x v="1"/>
    <n v="3.5"/>
    <n v="92.63"/>
    <n v="93.16"/>
    <n v="1.1000000000000001"/>
    <n v="2"/>
    <n v="4.2"/>
    <n v="66"/>
    <s v="Low"/>
    <n v="1.9570000000000001"/>
    <x v="0"/>
    <s v=""/>
    <n v="4.57"/>
    <n v="0"/>
    <n v="0.53"/>
    <n v="2.2000000000000002"/>
    <s v="Friday"/>
    <s v="0-5 min"/>
    <n v="1"/>
    <s v="Above 1.2"/>
  </r>
  <r>
    <s v="RF002536"/>
    <d v="2026-01-23T12:22:00"/>
    <d v="2026-01-23T00:00:00"/>
    <n v="12"/>
    <x v="4"/>
    <x v="0"/>
    <n v="2.2000000000000002"/>
    <n v="77.89"/>
    <n v="79.930000000000007"/>
    <n v="1.1000000000000001"/>
    <n v="4.5999999999999996"/>
    <n v="3.3"/>
    <n v="69"/>
    <s v="Low"/>
    <n v="1.645"/>
    <x v="0"/>
    <s v=""/>
    <n v="4.57"/>
    <n v="3"/>
    <n v="2.04"/>
    <n v="-1.3"/>
    <s v="Friday"/>
    <s v="0-5 min"/>
    <n v="1"/>
    <s v="Above 1.2"/>
  </r>
  <r>
    <s v="RF002537"/>
    <d v="2026-01-23T12:42:00"/>
    <d v="2026-01-23T00:00:00"/>
    <n v="12"/>
    <x v="1"/>
    <x v="0"/>
    <n v="3.9"/>
    <n v="93.34"/>
    <n v="89.89"/>
    <n v="1"/>
    <n v="6.7"/>
    <n v="7.4"/>
    <n v="95"/>
    <s v="Low"/>
    <n v="1.411"/>
    <x v="0"/>
    <s v=""/>
    <n v="4.29"/>
    <n v="1"/>
    <n v="-3.45"/>
    <n v="0.7"/>
    <s v="Friday"/>
    <s v="5-10 min"/>
    <n v="1"/>
    <s v="Above 1.2"/>
  </r>
  <r>
    <s v="RF002538"/>
    <d v="2026-01-23T12:48:00"/>
    <d v="2026-01-23T00:00:00"/>
    <n v="12"/>
    <x v="2"/>
    <x v="1"/>
    <n v="1.5"/>
    <n v="60.03"/>
    <n v="59.4"/>
    <n v="1"/>
    <n v="6.4"/>
    <n v="3.5"/>
    <n v="105"/>
    <s v="Low"/>
    <n v="1.2010000000000001"/>
    <x v="0"/>
    <s v=""/>
    <n v="4.93"/>
    <n v="0"/>
    <n v="-0.63"/>
    <n v="-2.9"/>
    <s v="Friday"/>
    <s v="5-10 min"/>
    <n v="1"/>
    <s v="Above 1.2"/>
  </r>
  <r>
    <s v="RF002539"/>
    <d v="2026-01-23T12:51:00"/>
    <d v="2026-01-23T00:00:00"/>
    <n v="12"/>
    <x v="0"/>
    <x v="0"/>
    <n v="11.9"/>
    <n v="191.62"/>
    <n v="205.87"/>
    <n v="1"/>
    <n v="2"/>
    <n v="1"/>
    <n v="110"/>
    <s v="Low"/>
    <n v="1.2350000000000001"/>
    <x v="0"/>
    <s v=""/>
    <n v="4.78"/>
    <n v="29"/>
    <n v="14.25"/>
    <n v="-1"/>
    <s v="Friday"/>
    <s v="0-5 min"/>
    <n v="1"/>
    <s v="Above 1.2"/>
  </r>
  <r>
    <s v="RF002540"/>
    <d v="2026-01-23T12:56:00"/>
    <d v="2026-01-23T00:00:00"/>
    <n v="12"/>
    <x v="0"/>
    <x v="0"/>
    <n v="5"/>
    <n v="141.41"/>
    <n v="141.1"/>
    <n v="1.1000000000000001"/>
    <n v="5.4"/>
    <n v="7.1"/>
    <n v="113"/>
    <s v="Medium"/>
    <n v="0.93100000000000005"/>
    <x v="0"/>
    <s v=""/>
    <n v="4.88"/>
    <n v="47"/>
    <n v="-0.31"/>
    <n v="1.7"/>
    <s v="Friday"/>
    <s v="5-10 min"/>
    <n v="1"/>
    <s v="Between 0.8-1.0"/>
  </r>
  <r>
    <s v="RF002541"/>
    <d v="2026-01-23T13:06:00"/>
    <d v="2026-01-23T00:00:00"/>
    <n v="13"/>
    <x v="4"/>
    <x v="0"/>
    <n v="3.3"/>
    <n v="91.16"/>
    <n v="93.43"/>
    <n v="1"/>
    <n v="9.6"/>
    <n v="9.5"/>
    <n v="61"/>
    <s v="Low"/>
    <n v="1.716"/>
    <x v="0"/>
    <s v=""/>
    <n v="4.51"/>
    <n v="16"/>
    <n v="2.27"/>
    <n v="-0.1"/>
    <s v="Friday"/>
    <s v="5-10 min"/>
    <n v="1"/>
    <s v="Above 1.2"/>
  </r>
  <r>
    <s v="RF002542"/>
    <d v="2026-01-23T13:17:00"/>
    <d v="2026-01-23T00:00:00"/>
    <n v="13"/>
    <x v="3"/>
    <x v="1"/>
    <n v="10.4"/>
    <n v="225.74"/>
    <n v="216.2"/>
    <n v="1.1000000000000001"/>
    <n v="3.1"/>
    <n v="2.1"/>
    <n v="67"/>
    <s v="Low"/>
    <n v="1.446"/>
    <x v="0"/>
    <s v=""/>
    <n v="4.7699999999999996"/>
    <n v="0"/>
    <n v="-9.5399999999999991"/>
    <n v="-1"/>
    <s v="Friday"/>
    <s v="0-5 min"/>
    <n v="1"/>
    <s v="Above 1.2"/>
  </r>
  <r>
    <s v="RF002543"/>
    <d v="2026-01-23T13:18:00"/>
    <d v="2026-01-23T00:00:00"/>
    <n v="13"/>
    <x v="1"/>
    <x v="0"/>
    <n v="4.8"/>
    <n v="118.16"/>
    <m/>
    <n v="1"/>
    <n v="5.4"/>
    <n v="6.6"/>
    <n v="78"/>
    <s v="Low"/>
    <n v="0.98499999999999999"/>
    <x v="1"/>
    <s v="Pickup too far"/>
    <n v="4.7699999999999996"/>
    <n v="2"/>
    <m/>
    <n v="1.2"/>
    <s v="Friday"/>
    <s v="5-10 min"/>
    <n v="0"/>
    <s v="Between 0.8-1.0"/>
  </r>
  <r>
    <s v="RF002544"/>
    <d v="2026-01-23T13:50:00"/>
    <d v="2026-01-23T00:00:00"/>
    <n v="13"/>
    <x v="4"/>
    <x v="0"/>
    <n v="3.3"/>
    <n v="90.97"/>
    <n v="84.56"/>
    <n v="1"/>
    <n v="6.8"/>
    <n v="5.9"/>
    <n v="65"/>
    <s v="Low"/>
    <n v="1.8660000000000001"/>
    <x v="0"/>
    <s v=""/>
    <n v="4.76"/>
    <n v="6"/>
    <n v="-6.41"/>
    <n v="-0.9"/>
    <s v="Friday"/>
    <s v="5-10 min"/>
    <n v="1"/>
    <s v="Above 1.2"/>
  </r>
  <r>
    <s v="RF002545"/>
    <d v="2026-01-23T13:57:00"/>
    <d v="2026-01-23T00:00:00"/>
    <n v="13"/>
    <x v="1"/>
    <x v="0"/>
    <n v="15.6"/>
    <n v="252.24"/>
    <n v="247.71"/>
    <n v="1"/>
    <n v="2"/>
    <n v="2"/>
    <n v="107"/>
    <s v="Low"/>
    <n v="1.3640000000000001"/>
    <x v="0"/>
    <s v=""/>
    <n v="4.63"/>
    <n v="14"/>
    <n v="-4.53"/>
    <n v="0"/>
    <s v="Friday"/>
    <s v="0-5 min"/>
    <n v="1"/>
    <s v="Above 1.2"/>
  </r>
  <r>
    <s v="RF002546"/>
    <d v="2026-01-23T14:53:00"/>
    <d v="2026-01-23T00:00:00"/>
    <n v="14"/>
    <x v="3"/>
    <x v="1"/>
    <n v="4"/>
    <n v="97.35"/>
    <n v="97.26"/>
    <n v="1"/>
    <n v="5.0999999999999996"/>
    <n v="6.8"/>
    <n v="54"/>
    <s v="Low"/>
    <n v="1.2130000000000001"/>
    <x v="0"/>
    <s v=""/>
    <n v="4.54"/>
    <n v="0"/>
    <n v="-0.09"/>
    <n v="1.7"/>
    <s v="Friday"/>
    <s v="5-10 min"/>
    <n v="1"/>
    <s v="Above 1.2"/>
  </r>
  <r>
    <s v="RF002547"/>
    <d v="2026-01-23T15:03:00"/>
    <d v="2026-01-23T00:00:00"/>
    <n v="15"/>
    <x v="1"/>
    <x v="1"/>
    <n v="0.9"/>
    <n v="58.54"/>
    <n v="60.6"/>
    <n v="1.1000000000000001"/>
    <n v="6.5"/>
    <n v="5.9"/>
    <n v="98"/>
    <s v="Medium"/>
    <n v="1.133"/>
    <x v="0"/>
    <s v=""/>
    <n v="4.8"/>
    <n v="0"/>
    <n v="2.06"/>
    <n v="-0.6"/>
    <s v="Friday"/>
    <s v="5-10 min"/>
    <n v="1"/>
    <s v="Between 1.0-1.2"/>
  </r>
  <r>
    <s v="RF002548"/>
    <d v="2026-01-23T15:41:00"/>
    <d v="2026-01-23T00:00:00"/>
    <n v="15"/>
    <x v="0"/>
    <x v="0"/>
    <n v="5.6"/>
    <n v="113.21"/>
    <n v="112.53"/>
    <n v="1"/>
    <n v="3.8"/>
    <n v="1.8"/>
    <n v="136"/>
    <s v="Low"/>
    <n v="1.468"/>
    <x v="0"/>
    <s v=""/>
    <n v="4.68"/>
    <n v="25"/>
    <n v="-0.68"/>
    <n v="-2"/>
    <s v="Friday"/>
    <s v="0-5 min"/>
    <n v="1"/>
    <s v="Above 1.2"/>
  </r>
  <r>
    <s v="RF002549"/>
    <d v="2026-01-23T15:41:00"/>
    <d v="2026-01-23T00:00:00"/>
    <n v="15"/>
    <x v="0"/>
    <x v="0"/>
    <n v="5.0999999999999996"/>
    <n v="133.53"/>
    <n v="133.13"/>
    <n v="1.1000000000000001"/>
    <n v="2.1"/>
    <n v="6.6"/>
    <n v="96"/>
    <s v="Medium"/>
    <n v="0.875"/>
    <x v="0"/>
    <s v=""/>
    <n v="4.68"/>
    <n v="52"/>
    <n v="-0.4"/>
    <n v="4.5"/>
    <s v="Friday"/>
    <s v="0-5 min"/>
    <n v="1"/>
    <s v="Between 0.8-1.0"/>
  </r>
  <r>
    <s v="RF002550"/>
    <d v="2026-01-23T16:01:00"/>
    <d v="2026-01-23T00:00:00"/>
    <n v="16"/>
    <x v="0"/>
    <x v="1"/>
    <n v="3.4"/>
    <n v="95.38"/>
    <n v="92.23"/>
    <n v="1.1000000000000001"/>
    <n v="7.5"/>
    <n v="14.1"/>
    <n v="104"/>
    <s v="Low"/>
    <n v="1.022"/>
    <x v="0"/>
    <s v=""/>
    <n v="4.53"/>
    <n v="0"/>
    <n v="-3.15"/>
    <n v="6.6"/>
    <s v="Friday"/>
    <s v="5-10 min"/>
    <n v="1"/>
    <s v="Between 1.0-1.2"/>
  </r>
  <r>
    <s v="RF002551"/>
    <d v="2026-01-23T16:08:00"/>
    <d v="2026-01-23T00:00:00"/>
    <n v="16"/>
    <x v="4"/>
    <x v="0"/>
    <n v="3"/>
    <n v="90.28"/>
    <n v="89.77"/>
    <n v="1.1000000000000001"/>
    <n v="2"/>
    <n v="2.8"/>
    <n v="48"/>
    <s v="Low"/>
    <n v="1.222"/>
    <x v="0"/>
    <s v=""/>
    <n v="4.67"/>
    <n v="122"/>
    <n v="-0.51"/>
    <n v="0.8"/>
    <s v="Friday"/>
    <s v="0-5 min"/>
    <n v="1"/>
    <s v="Above 1.2"/>
  </r>
  <r>
    <s v="RF002552"/>
    <d v="2026-01-23T16:51:00"/>
    <d v="2026-01-23T00:00:00"/>
    <n v="16"/>
    <x v="1"/>
    <x v="1"/>
    <n v="5.9"/>
    <n v="149.41999999999999"/>
    <n v="153.28"/>
    <n v="1.1000000000000001"/>
    <n v="2"/>
    <n v="2.4"/>
    <n v="93"/>
    <s v="Medium"/>
    <n v="0.90900000000000003"/>
    <x v="0"/>
    <s v=""/>
    <n v="4.97"/>
    <n v="0"/>
    <n v="3.86"/>
    <n v="0.4"/>
    <s v="Friday"/>
    <s v="0-5 min"/>
    <n v="1"/>
    <s v="Between 0.8-1.0"/>
  </r>
  <r>
    <s v="RF002553"/>
    <d v="2026-01-23T17:15:00"/>
    <d v="2026-01-23T00:00:00"/>
    <n v="17"/>
    <x v="0"/>
    <x v="0"/>
    <n v="4.0999999999999996"/>
    <n v="123.92"/>
    <n v="112.57"/>
    <n v="1.3"/>
    <n v="4.9000000000000004"/>
    <n v="6"/>
    <n v="97"/>
    <s v="High"/>
    <n v="0.623"/>
    <x v="0"/>
    <s v=""/>
    <n v="4.88"/>
    <n v="3"/>
    <n v="-11.35"/>
    <n v="1.1000000000000001"/>
    <s v="Friday"/>
    <s v="0-5 min"/>
    <n v="1"/>
    <s v="Below 0.8"/>
  </r>
  <r>
    <s v="RF002554"/>
    <d v="2026-01-23T18:24:00"/>
    <d v="2026-01-23T00:00:00"/>
    <n v="18"/>
    <x v="0"/>
    <x v="0"/>
    <n v="4.5999999999999996"/>
    <n v="124.2"/>
    <m/>
    <n v="1.2"/>
    <n v="7"/>
    <m/>
    <n v="91"/>
    <s v="Medium"/>
    <n v="0.64400000000000002"/>
    <x v="3"/>
    <s v="No driver available"/>
    <n v="4.75"/>
    <n v="9"/>
    <m/>
    <m/>
    <s v="Friday"/>
    <s v="5-10 min"/>
    <n v="0"/>
    <s v="Below 0.8"/>
  </r>
  <r>
    <s v="RF002555"/>
    <d v="2026-01-23T18:33:00"/>
    <d v="2026-01-23T00:00:00"/>
    <n v="18"/>
    <x v="2"/>
    <x v="1"/>
    <n v="6.8"/>
    <n v="168.97"/>
    <m/>
    <n v="1.1000000000000001"/>
    <n v="4.4000000000000004"/>
    <n v="8.8000000000000007"/>
    <n v="93"/>
    <s v="High"/>
    <n v="0.69199999999999995"/>
    <x v="2"/>
    <s v="Fare too high"/>
    <n v="4.8"/>
    <n v="0"/>
    <m/>
    <n v="4.4000000000000004"/>
    <s v="Friday"/>
    <s v="0-5 min"/>
    <n v="0"/>
    <s v="Below 0.8"/>
  </r>
  <r>
    <s v="RF002556"/>
    <d v="2026-01-23T18:35:00"/>
    <d v="2026-01-23T00:00:00"/>
    <n v="18"/>
    <x v="4"/>
    <x v="1"/>
    <n v="4.4000000000000004"/>
    <n v="106.98"/>
    <n v="106.3"/>
    <n v="1"/>
    <n v="3"/>
    <n v="6.6"/>
    <n v="55"/>
    <s v="Low"/>
    <n v="1.1950000000000001"/>
    <x v="0"/>
    <s v=""/>
    <n v="4.42"/>
    <n v="0"/>
    <n v="-0.68"/>
    <n v="3.6"/>
    <s v="Friday"/>
    <s v="0-5 min"/>
    <n v="1"/>
    <s v="Between 1.0-1.2"/>
  </r>
  <r>
    <s v="RF002557"/>
    <d v="2026-01-23T18:52:00"/>
    <d v="2026-01-23T00:00:00"/>
    <n v="18"/>
    <x v="0"/>
    <x v="0"/>
    <n v="3.6"/>
    <n v="131.43"/>
    <n v="129.41"/>
    <n v="1.3"/>
    <n v="6.7"/>
    <n v="6.3"/>
    <n v="96"/>
    <s v="High"/>
    <n v="0.62"/>
    <x v="0"/>
    <s v=""/>
    <n v="5"/>
    <n v="5"/>
    <n v="-2.02"/>
    <n v="-0.4"/>
    <s v="Friday"/>
    <s v="5-10 min"/>
    <n v="1"/>
    <s v="Below 0.8"/>
  </r>
  <r>
    <s v="RF002558"/>
    <d v="2026-01-23T18:53:00"/>
    <d v="2026-01-23T00:00:00"/>
    <n v="18"/>
    <x v="3"/>
    <x v="0"/>
    <n v="8.6999999999999993"/>
    <n v="153.49"/>
    <m/>
    <n v="1"/>
    <n v="8.3000000000000007"/>
    <n v="8.1"/>
    <n v="49"/>
    <s v="Low"/>
    <n v="1.2010000000000001"/>
    <x v="2"/>
    <s v="Fare too high"/>
    <n v="5"/>
    <n v="67"/>
    <m/>
    <n v="-0.2"/>
    <s v="Friday"/>
    <s v="5-10 min"/>
    <n v="0"/>
    <s v="Above 1.2"/>
  </r>
  <r>
    <s v="RF002559"/>
    <d v="2026-01-23T19:01:00"/>
    <d v="2026-01-23T00:00:00"/>
    <n v="19"/>
    <x v="2"/>
    <x v="1"/>
    <n v="4.0999999999999996"/>
    <n v="135.59"/>
    <n v="129.77000000000001"/>
    <n v="1.3"/>
    <n v="9.5"/>
    <n v="11.7"/>
    <n v="85"/>
    <s v="High"/>
    <n v="0.58099999999999996"/>
    <x v="0"/>
    <s v=""/>
    <n v="4.51"/>
    <n v="0"/>
    <n v="-5.82"/>
    <n v="2.2000000000000002"/>
    <s v="Friday"/>
    <s v="5-10 min"/>
    <n v="1"/>
    <s v="Below 0.8"/>
  </r>
  <r>
    <s v="RF002560"/>
    <d v="2026-01-23T19:08:00"/>
    <d v="2026-01-23T00:00:00"/>
    <n v="19"/>
    <x v="4"/>
    <x v="0"/>
    <n v="3.4"/>
    <n v="88.92"/>
    <n v="86.09"/>
    <n v="1.1000000000000001"/>
    <n v="6"/>
    <n v="10.3"/>
    <n v="50"/>
    <s v="Low"/>
    <n v="1.4590000000000001"/>
    <x v="0"/>
    <s v=""/>
    <n v="4.66"/>
    <n v="3"/>
    <n v="-2.83"/>
    <n v="4.3"/>
    <s v="Friday"/>
    <s v="5-10 min"/>
    <n v="1"/>
    <s v="Above 1.2"/>
  </r>
  <r>
    <s v="RF002561"/>
    <d v="2026-01-23T19:09:00"/>
    <d v="2026-01-23T00:00:00"/>
    <n v="19"/>
    <x v="4"/>
    <x v="1"/>
    <n v="1.8"/>
    <n v="68.48"/>
    <n v="65.8"/>
    <n v="1.1000000000000001"/>
    <n v="9.1999999999999993"/>
    <n v="11.3"/>
    <n v="39"/>
    <s v="Low"/>
    <n v="0.96199999999999997"/>
    <x v="0"/>
    <s v=""/>
    <n v="4.79"/>
    <n v="0"/>
    <n v="-2.68"/>
    <n v="2.1"/>
    <s v="Friday"/>
    <s v="5-10 min"/>
    <n v="1"/>
    <s v="Between 0.8-1.0"/>
  </r>
  <r>
    <s v="RF002562"/>
    <d v="2026-01-23T19:18:00"/>
    <d v="2026-01-23T00:00:00"/>
    <n v="19"/>
    <x v="0"/>
    <x v="0"/>
    <n v="2.8"/>
    <n v="100.85"/>
    <n v="102.97"/>
    <n v="1.3"/>
    <n v="12.2"/>
    <n v="15"/>
    <n v="97"/>
    <s v="High"/>
    <n v="0.58299999999999996"/>
    <x v="0"/>
    <s v=""/>
    <n v="4.8099999999999996"/>
    <n v="17"/>
    <n v="2.12"/>
    <n v="2.8"/>
    <s v="Friday"/>
    <s v="10-15 min"/>
    <n v="1"/>
    <s v="Below 0.8"/>
  </r>
  <r>
    <s v="RF002563"/>
    <d v="2026-01-23T19:49:00"/>
    <d v="2026-01-23T00:00:00"/>
    <n v="19"/>
    <x v="0"/>
    <x v="0"/>
    <n v="2.1"/>
    <n v="100.37"/>
    <n v="105.52"/>
    <n v="1.4"/>
    <n v="6.2"/>
    <n v="8.4"/>
    <n v="86"/>
    <s v="High"/>
    <n v="0.59299999999999997"/>
    <x v="0"/>
    <s v=""/>
    <n v="4.5999999999999996"/>
    <n v="22"/>
    <n v="5.15"/>
    <n v="2.2000000000000002"/>
    <s v="Friday"/>
    <s v="5-10 min"/>
    <n v="1"/>
    <s v="Below 0.8"/>
  </r>
  <r>
    <s v="RF002564"/>
    <d v="2026-01-23T19:54:00"/>
    <d v="2026-01-23T00:00:00"/>
    <n v="19"/>
    <x v="3"/>
    <x v="0"/>
    <n v="1.7"/>
    <n v="74.23"/>
    <n v="73.16"/>
    <n v="1.1000000000000001"/>
    <n v="4.2"/>
    <n v="5.6"/>
    <n v="45"/>
    <s v="Low"/>
    <n v="0.85199999999999998"/>
    <x v="0"/>
    <s v=""/>
    <n v="4.75"/>
    <n v="9"/>
    <n v="-1.07"/>
    <n v="1.4"/>
    <s v="Friday"/>
    <s v="0-5 min"/>
    <n v="1"/>
    <s v="Between 0.8-1.0"/>
  </r>
  <r>
    <s v="RF002565"/>
    <d v="2026-01-23T20:24:00"/>
    <d v="2026-01-23T00:00:00"/>
    <n v="20"/>
    <x v="0"/>
    <x v="0"/>
    <n v="3"/>
    <n v="107.93"/>
    <n v="105.76"/>
    <n v="1.2"/>
    <n v="6.7"/>
    <n v="8.8000000000000007"/>
    <n v="80"/>
    <s v="Medium"/>
    <n v="0.55900000000000005"/>
    <x v="0"/>
    <s v=""/>
    <n v="4.82"/>
    <n v="2"/>
    <n v="-2.17"/>
    <n v="2.1"/>
    <s v="Friday"/>
    <s v="5-10 min"/>
    <n v="1"/>
    <s v="Below 0.8"/>
  </r>
  <r>
    <s v="RF002566"/>
    <d v="2026-01-23T20:38:00"/>
    <d v="2026-01-23T00:00:00"/>
    <n v="20"/>
    <x v="4"/>
    <x v="0"/>
    <n v="7"/>
    <n v="124.81"/>
    <n v="124.18"/>
    <n v="1"/>
    <n v="5.8"/>
    <n v="9"/>
    <n v="46"/>
    <s v="Low"/>
    <n v="1.1200000000000001"/>
    <x v="0"/>
    <s v=""/>
    <n v="4.51"/>
    <n v="8"/>
    <n v="-0.63"/>
    <n v="3.2"/>
    <s v="Friday"/>
    <s v="5-10 min"/>
    <n v="1"/>
    <s v="Between 1.0-1.2"/>
  </r>
  <r>
    <s v="RF002567"/>
    <d v="2026-01-23T20:41:00"/>
    <d v="2026-01-23T00:00:00"/>
    <n v="20"/>
    <x v="0"/>
    <x v="1"/>
    <n v="5.5"/>
    <n v="158.22"/>
    <m/>
    <n v="1.2"/>
    <n v="9.6999999999999993"/>
    <n v="11.6"/>
    <n v="115"/>
    <s v="Medium"/>
    <n v="0.80300000000000005"/>
    <x v="1"/>
    <s v="Driver unavailable"/>
    <n v="4.66"/>
    <n v="0"/>
    <m/>
    <n v="1.9"/>
    <s v="Friday"/>
    <s v="5-10 min"/>
    <n v="0"/>
    <s v="Between 0.8-1.0"/>
  </r>
  <r>
    <s v="RF002568"/>
    <d v="2026-01-23T20:53:00"/>
    <d v="2026-01-23T00:00:00"/>
    <n v="20"/>
    <x v="1"/>
    <x v="0"/>
    <n v="4.3"/>
    <n v="102.11"/>
    <m/>
    <n v="1"/>
    <n v="4.9000000000000004"/>
    <n v="5.0999999999999996"/>
    <n v="61"/>
    <s v="Medium"/>
    <n v="0.65300000000000002"/>
    <x v="2"/>
    <s v="ETA too high"/>
    <n v="4.9000000000000004"/>
    <n v="9"/>
    <m/>
    <n v="0.2"/>
    <s v="Friday"/>
    <s v="0-5 min"/>
    <n v="0"/>
    <s v="Below 0.8"/>
  </r>
  <r>
    <s v="RF002569"/>
    <d v="2026-01-23T21:12:00"/>
    <d v="2026-01-23T00:00:00"/>
    <n v="21"/>
    <x v="4"/>
    <x v="1"/>
    <n v="7.6"/>
    <n v="142.06"/>
    <n v="141.36000000000001"/>
    <n v="1"/>
    <n v="4.7"/>
    <n v="12.6"/>
    <n v="56"/>
    <s v="Low"/>
    <n v="1.502"/>
    <x v="0"/>
    <s v=""/>
    <n v="4.96"/>
    <n v="0"/>
    <n v="-0.7"/>
    <n v="7.9"/>
    <s v="Friday"/>
    <s v="0-5 min"/>
    <n v="1"/>
    <s v="Above 1.2"/>
  </r>
  <r>
    <s v="RF002570"/>
    <d v="2026-01-23T21:26:00"/>
    <d v="2026-01-23T00:00:00"/>
    <n v="21"/>
    <x v="4"/>
    <x v="0"/>
    <n v="3.6"/>
    <n v="84.45"/>
    <n v="78.05"/>
    <n v="1"/>
    <n v="4.5"/>
    <n v="1"/>
    <n v="49"/>
    <s v="Low"/>
    <n v="1.6439999999999999"/>
    <x v="0"/>
    <s v=""/>
    <n v="4.8499999999999996"/>
    <n v="22"/>
    <n v="-6.4"/>
    <n v="-3.5"/>
    <s v="Friday"/>
    <s v="0-5 min"/>
    <n v="1"/>
    <s v="Above 1.2"/>
  </r>
  <r>
    <s v="RF002571"/>
    <d v="2026-01-23T21:29:00"/>
    <d v="2026-01-23T00:00:00"/>
    <n v="21"/>
    <x v="1"/>
    <x v="0"/>
    <n v="6.6"/>
    <n v="136.38999999999999"/>
    <m/>
    <n v="1"/>
    <n v="7.9"/>
    <n v="11.4"/>
    <n v="76"/>
    <s v="Low"/>
    <n v="1.204"/>
    <x v="2"/>
    <s v="Pickup issue"/>
    <n v="4.8600000000000003"/>
    <n v="7"/>
    <m/>
    <n v="3.5"/>
    <s v="Friday"/>
    <s v="5-10 min"/>
    <n v="0"/>
    <s v="Above 1.2"/>
  </r>
  <r>
    <s v="RF002572"/>
    <d v="2026-01-23T21:40:00"/>
    <d v="2026-01-23T00:00:00"/>
    <n v="21"/>
    <x v="4"/>
    <x v="1"/>
    <n v="8.5"/>
    <n v="168.56"/>
    <n v="160.6"/>
    <n v="1.1000000000000001"/>
    <n v="6.7"/>
    <n v="6.1"/>
    <n v="55"/>
    <s v="Low"/>
    <n v="1.2390000000000001"/>
    <x v="0"/>
    <s v=""/>
    <n v="4.68"/>
    <n v="0"/>
    <n v="-7.96"/>
    <n v="-0.6"/>
    <s v="Friday"/>
    <s v="5-10 min"/>
    <n v="1"/>
    <s v="Above 1.2"/>
  </r>
  <r>
    <s v="RF002573"/>
    <d v="2026-01-23T21:49:00"/>
    <d v="2026-01-23T00:00:00"/>
    <n v="21"/>
    <x v="0"/>
    <x v="0"/>
    <n v="0.9"/>
    <n v="68.87"/>
    <n v="68.290000000000006"/>
    <n v="1.2"/>
    <n v="3.8"/>
    <n v="1"/>
    <n v="126"/>
    <s v="High"/>
    <n v="0.871"/>
    <x v="0"/>
    <s v=""/>
    <n v="4.67"/>
    <n v="3"/>
    <n v="-0.57999999999999996"/>
    <n v="-2.8"/>
    <s v="Friday"/>
    <s v="0-5 min"/>
    <n v="1"/>
    <s v="Between 0.8-1.0"/>
  </r>
  <r>
    <s v="RF002574"/>
    <d v="2026-01-23T22:02:00"/>
    <d v="2026-01-23T00:00:00"/>
    <n v="22"/>
    <x v="3"/>
    <x v="0"/>
    <n v="5.4"/>
    <n v="124.43"/>
    <n v="122.66"/>
    <n v="1"/>
    <n v="6.2"/>
    <n v="1"/>
    <n v="73"/>
    <s v="Low"/>
    <n v="1.6839999999999999"/>
    <x v="0"/>
    <s v=""/>
    <n v="4.75"/>
    <n v="19"/>
    <n v="-1.77"/>
    <n v="-5.2"/>
    <s v="Friday"/>
    <s v="5-10 min"/>
    <n v="1"/>
    <s v="Above 1.2"/>
  </r>
  <r>
    <s v="RF002575"/>
    <d v="2026-01-23T22:12:00"/>
    <d v="2026-01-23T00:00:00"/>
    <n v="22"/>
    <x v="0"/>
    <x v="0"/>
    <n v="7.3"/>
    <n v="166.56"/>
    <m/>
    <n v="1"/>
    <n v="4.0999999999999996"/>
    <n v="4.4000000000000004"/>
    <n v="121"/>
    <s v="Medium"/>
    <n v="0.98799999999999999"/>
    <x v="1"/>
    <s v="Vehicle issue"/>
    <n v="4.5599999999999996"/>
    <n v="15"/>
    <m/>
    <n v="0.3"/>
    <s v="Friday"/>
    <s v="0-5 min"/>
    <n v="0"/>
    <s v="Between 0.8-1.0"/>
  </r>
  <r>
    <s v="RF002576"/>
    <d v="2026-01-23T22:18:00"/>
    <d v="2026-01-23T00:00:00"/>
    <n v="22"/>
    <x v="4"/>
    <x v="0"/>
    <n v="6.9"/>
    <n v="135.81"/>
    <m/>
    <n v="1.1000000000000001"/>
    <n v="5.0999999999999996"/>
    <n v="12.1"/>
    <n v="56"/>
    <s v="Low"/>
    <n v="2.1070000000000002"/>
    <x v="1"/>
    <s v="Pickup too far"/>
    <n v="4.68"/>
    <n v="3"/>
    <m/>
    <n v="7"/>
    <s v="Friday"/>
    <s v="5-10 min"/>
    <n v="0"/>
    <s v="Above 1.2"/>
  </r>
  <r>
    <s v="RF002577"/>
    <d v="2026-01-23T22:20:00"/>
    <d v="2026-01-23T00:00:00"/>
    <n v="22"/>
    <x v="4"/>
    <x v="0"/>
    <n v="5.6"/>
    <n v="117.91"/>
    <n v="123.54"/>
    <n v="1.1000000000000001"/>
    <n v="2"/>
    <n v="8.3000000000000007"/>
    <n v="59"/>
    <s v="Low"/>
    <n v="2.2000000000000002"/>
    <x v="0"/>
    <s v=""/>
    <n v="4.74"/>
    <n v="13"/>
    <n v="5.63"/>
    <n v="6.3"/>
    <s v="Friday"/>
    <s v="0-5 min"/>
    <n v="1"/>
    <s v="Above 1.2"/>
  </r>
  <r>
    <s v="RF002578"/>
    <d v="2026-01-23T22:47:00"/>
    <d v="2026-01-23T00:00:00"/>
    <n v="22"/>
    <x v="0"/>
    <x v="1"/>
    <n v="3.8"/>
    <n v="111.57"/>
    <n v="115.85"/>
    <n v="1.1000000000000001"/>
    <n v="2"/>
    <n v="1.2"/>
    <n v="144"/>
    <s v="Medium"/>
    <n v="1.272"/>
    <x v="0"/>
    <s v=""/>
    <n v="5"/>
    <n v="0"/>
    <n v="4.28"/>
    <n v="-0.8"/>
    <s v="Friday"/>
    <s v="0-5 min"/>
    <n v="1"/>
    <s v="Above 1.2"/>
  </r>
  <r>
    <s v="RF002579"/>
    <d v="2026-01-23T22:50:00"/>
    <d v="2026-01-23T00:00:00"/>
    <n v="22"/>
    <x v="0"/>
    <x v="0"/>
    <n v="4.7"/>
    <n v="126.74"/>
    <n v="126.36"/>
    <n v="1.1000000000000001"/>
    <n v="3.8"/>
    <n v="2.8"/>
    <n v="115"/>
    <s v="Low"/>
    <n v="1.3280000000000001"/>
    <x v="0"/>
    <s v=""/>
    <n v="5"/>
    <n v="8"/>
    <n v="-0.38"/>
    <n v="-1"/>
    <s v="Friday"/>
    <s v="0-5 min"/>
    <n v="1"/>
    <s v="Above 1.2"/>
  </r>
  <r>
    <s v="RF002580"/>
    <d v="2026-01-23T23:01:00"/>
    <d v="2026-01-23T00:00:00"/>
    <n v="23"/>
    <x v="3"/>
    <x v="0"/>
    <n v="12.4"/>
    <n v="261.27999999999997"/>
    <n v="279.94"/>
    <n v="1.1000000000000001"/>
    <n v="2.2000000000000002"/>
    <n v="1.9"/>
    <n v="73"/>
    <s v="Low"/>
    <n v="1.827"/>
    <x v="0"/>
    <s v=""/>
    <n v="5"/>
    <n v="3"/>
    <n v="18.66"/>
    <n v="-0.3"/>
    <s v="Friday"/>
    <s v="0-5 min"/>
    <n v="1"/>
    <s v="Above 1.2"/>
  </r>
  <r>
    <s v="RF002581"/>
    <d v="2026-01-23T23:04:00"/>
    <d v="2026-01-23T00:00:00"/>
    <n v="23"/>
    <x v="0"/>
    <x v="1"/>
    <n v="1.1000000000000001"/>
    <n v="64.75"/>
    <n v="63.79"/>
    <n v="1.1000000000000001"/>
    <n v="4.8"/>
    <n v="6.3"/>
    <n v="116"/>
    <s v="Medium"/>
    <n v="0.878"/>
    <x v="0"/>
    <s v=""/>
    <n v="4.49"/>
    <n v="0"/>
    <n v="-0.96"/>
    <n v="1.5"/>
    <s v="Friday"/>
    <s v="0-5 min"/>
    <n v="1"/>
    <s v="Between 0.8-1.0"/>
  </r>
  <r>
    <s v="RF002582"/>
    <d v="2026-01-23T23:12:00"/>
    <d v="2026-01-23T00:00:00"/>
    <n v="23"/>
    <x v="2"/>
    <x v="0"/>
    <n v="3.2"/>
    <n v="79.56"/>
    <n v="77.38"/>
    <n v="1"/>
    <n v="2.9"/>
    <n v="9.5"/>
    <n v="104"/>
    <s v="Low"/>
    <n v="1.2330000000000001"/>
    <x v="0"/>
    <s v=""/>
    <n v="5"/>
    <n v="13"/>
    <n v="-2.1800000000000002"/>
    <n v="6.6"/>
    <s v="Friday"/>
    <s v="0-5 min"/>
    <n v="1"/>
    <s v="Above 1.2"/>
  </r>
  <r>
    <s v="RF002583"/>
    <d v="2026-01-23T23:15:00"/>
    <d v="2026-01-23T00:00:00"/>
    <n v="23"/>
    <x v="0"/>
    <x v="0"/>
    <n v="5.4"/>
    <n v="128.08000000000001"/>
    <n v="136.18"/>
    <n v="1"/>
    <n v="4.4000000000000004"/>
    <n v="8.1"/>
    <n v="143"/>
    <s v="Low"/>
    <n v="1.399"/>
    <x v="0"/>
    <s v=""/>
    <n v="4.7699999999999996"/>
    <n v="3"/>
    <n v="8.1"/>
    <n v="3.7"/>
    <s v="Friday"/>
    <s v="0-5 min"/>
    <n v="1"/>
    <s v="Above 1.2"/>
  </r>
  <r>
    <s v="RF002584"/>
    <d v="2026-01-23T23:19:00"/>
    <d v="2026-01-23T00:00:00"/>
    <n v="23"/>
    <x v="2"/>
    <x v="0"/>
    <n v="1.7"/>
    <n v="74.03"/>
    <n v="76.099999999999994"/>
    <n v="1.1000000000000001"/>
    <n v="4.8"/>
    <n v="7.6"/>
    <n v="112"/>
    <s v="Low"/>
    <n v="1.425"/>
    <x v="0"/>
    <s v=""/>
    <n v="4.6100000000000003"/>
    <n v="3"/>
    <n v="2.0699999999999998"/>
    <n v="2.8"/>
    <s v="Friday"/>
    <s v="0-5 min"/>
    <n v="1"/>
    <s v="Above 1.2"/>
  </r>
  <r>
    <s v="RF002585"/>
    <d v="2026-01-23T23:21:00"/>
    <d v="2026-01-23T00:00:00"/>
    <n v="23"/>
    <x v="1"/>
    <x v="1"/>
    <n v="4.5"/>
    <n v="112.04"/>
    <n v="115.53"/>
    <n v="1"/>
    <n v="5.9"/>
    <n v="7.5"/>
    <n v="96"/>
    <s v="Low"/>
    <n v="1.333"/>
    <x v="0"/>
    <s v=""/>
    <n v="4.66"/>
    <n v="0"/>
    <n v="3.49"/>
    <n v="1.6"/>
    <s v="Friday"/>
    <s v="5-10 min"/>
    <n v="1"/>
    <s v="Above 1.2"/>
  </r>
  <r>
    <s v="RF002586"/>
    <d v="2026-01-23T23:29:00"/>
    <d v="2026-01-23T00:00:00"/>
    <n v="23"/>
    <x v="3"/>
    <x v="0"/>
    <n v="8.8000000000000007"/>
    <n v="184.12"/>
    <n v="188.99"/>
    <n v="1"/>
    <n v="5.8"/>
    <n v="1"/>
    <n v="70"/>
    <s v="Low"/>
    <n v="1.8380000000000001"/>
    <x v="0"/>
    <s v=""/>
    <n v="4.45"/>
    <n v="17"/>
    <n v="4.87"/>
    <n v="-4.8"/>
    <s v="Friday"/>
    <s v="5-10 min"/>
    <n v="1"/>
    <s v="Above 1.2"/>
  </r>
  <r>
    <s v="RF002587"/>
    <d v="2026-01-23T23:33:00"/>
    <d v="2026-01-23T00:00:00"/>
    <n v="23"/>
    <x v="0"/>
    <x v="0"/>
    <n v="7.9"/>
    <n v="158.26"/>
    <m/>
    <n v="1"/>
    <n v="7.1"/>
    <n v="2.2000000000000002"/>
    <n v="113"/>
    <s v="Low"/>
    <n v="1.1919999999999999"/>
    <x v="2"/>
    <s v="Fare too high"/>
    <n v="4.72"/>
    <n v="63"/>
    <m/>
    <n v="-4.9000000000000004"/>
    <s v="Friday"/>
    <s v="5-10 min"/>
    <n v="0"/>
    <s v="Between 1.0-1.2"/>
  </r>
  <r>
    <s v="RF002588"/>
    <d v="2026-01-23T23:37:00"/>
    <d v="2026-01-23T00:00:00"/>
    <n v="23"/>
    <x v="4"/>
    <x v="1"/>
    <n v="5.4"/>
    <n v="106.31"/>
    <m/>
    <n v="1"/>
    <n v="4.5"/>
    <n v="3"/>
    <n v="56"/>
    <s v="Low"/>
    <n v="1.4379999999999999"/>
    <x v="2"/>
    <s v="ETA too high"/>
    <n v="4.88"/>
    <n v="0"/>
    <m/>
    <n v="-1.5"/>
    <s v="Friday"/>
    <s v="0-5 min"/>
    <n v="0"/>
    <s v="Above 1.2"/>
  </r>
  <r>
    <s v="RF002589"/>
    <d v="2026-01-24T00:11:00"/>
    <d v="2026-01-24T00:00:00"/>
    <n v="0"/>
    <x v="1"/>
    <x v="0"/>
    <n v="6.1"/>
    <n v="157.99"/>
    <n v="153.54"/>
    <n v="1.1000000000000001"/>
    <n v="2.5"/>
    <n v="1"/>
    <n v="91"/>
    <s v="Medium"/>
    <n v="0.88700000000000001"/>
    <x v="0"/>
    <s v=""/>
    <n v="4.49"/>
    <n v="2"/>
    <n v="-4.45"/>
    <n v="-1.5"/>
    <s v="Saturday"/>
    <s v="0-5 min"/>
    <n v="1"/>
    <s v="Between 0.8-1.0"/>
  </r>
  <r>
    <s v="RF002590"/>
    <d v="2026-01-24T00:13:00"/>
    <d v="2026-01-24T00:00:00"/>
    <n v="0"/>
    <x v="3"/>
    <x v="1"/>
    <n v="0.7"/>
    <n v="49.43"/>
    <n v="46.83"/>
    <n v="1"/>
    <n v="6.3"/>
    <n v="2.1"/>
    <n v="70"/>
    <s v="Low"/>
    <n v="1.4730000000000001"/>
    <x v="0"/>
    <s v=""/>
    <n v="4.55"/>
    <n v="0"/>
    <n v="-2.6"/>
    <n v="-4.2"/>
    <s v="Saturday"/>
    <s v="5-10 min"/>
    <n v="1"/>
    <s v="Above 1.2"/>
  </r>
  <r>
    <s v="RF002591"/>
    <d v="2026-01-24T00:25:00"/>
    <d v="2026-01-24T00:00:00"/>
    <n v="0"/>
    <x v="3"/>
    <x v="0"/>
    <n v="2.2000000000000002"/>
    <n v="71.41"/>
    <n v="70.22"/>
    <n v="1"/>
    <n v="4.8"/>
    <n v="8.5"/>
    <n v="70"/>
    <s v="Low"/>
    <n v="1.9319999999999999"/>
    <x v="0"/>
    <s v=""/>
    <n v="4.67"/>
    <n v="21"/>
    <n v="-1.19"/>
    <n v="3.7"/>
    <s v="Saturday"/>
    <s v="0-5 min"/>
    <n v="1"/>
    <s v="Above 1.2"/>
  </r>
  <r>
    <s v="RF002592"/>
    <d v="2026-01-24T00:29:00"/>
    <d v="2026-01-24T00:00:00"/>
    <n v="0"/>
    <x v="4"/>
    <x v="0"/>
    <n v="3.4"/>
    <n v="89"/>
    <n v="89.77"/>
    <n v="1.1000000000000001"/>
    <n v="5.9"/>
    <n v="6"/>
    <n v="57"/>
    <s v="Low"/>
    <n v="1.9"/>
    <x v="0"/>
    <s v=""/>
    <n v="5"/>
    <n v="1"/>
    <n v="0.77"/>
    <n v="0.1"/>
    <s v="Saturday"/>
    <s v="5-10 min"/>
    <n v="1"/>
    <s v="Above 1.2"/>
  </r>
  <r>
    <s v="RF002593"/>
    <d v="2026-01-24T00:35:00"/>
    <d v="2026-01-24T00:00:00"/>
    <n v="0"/>
    <x v="2"/>
    <x v="1"/>
    <n v="4.2"/>
    <n v="95.07"/>
    <n v="98.76"/>
    <n v="1"/>
    <n v="6"/>
    <n v="4.3"/>
    <n v="131"/>
    <s v="Low"/>
    <n v="1.5780000000000001"/>
    <x v="0"/>
    <s v=""/>
    <n v="4.2699999999999996"/>
    <n v="0"/>
    <n v="3.69"/>
    <n v="-1.7"/>
    <s v="Saturday"/>
    <s v="5-10 min"/>
    <n v="1"/>
    <s v="Above 1.2"/>
  </r>
  <r>
    <s v="RF002594"/>
    <d v="2026-01-24T00:49:00"/>
    <d v="2026-01-24T00:00:00"/>
    <n v="0"/>
    <x v="2"/>
    <x v="0"/>
    <n v="9.1"/>
    <n v="161.54"/>
    <n v="159.05000000000001"/>
    <n v="1"/>
    <n v="3.6"/>
    <n v="1"/>
    <n v="115"/>
    <s v="Low"/>
    <n v="1.39"/>
    <x v="0"/>
    <s v=""/>
    <n v="4.83"/>
    <n v="5"/>
    <n v="-2.4900000000000002"/>
    <n v="-2.6"/>
    <s v="Saturday"/>
    <s v="0-5 min"/>
    <n v="1"/>
    <s v="Above 1.2"/>
  </r>
  <r>
    <s v="RF002595"/>
    <d v="2026-01-24T00:53:00"/>
    <d v="2026-01-24T00:00:00"/>
    <n v="0"/>
    <x v="1"/>
    <x v="0"/>
    <n v="16.100000000000001"/>
    <n v="253.64"/>
    <m/>
    <n v="1"/>
    <n v="3.6"/>
    <m/>
    <n v="98"/>
    <s v="Medium"/>
    <n v="1.208"/>
    <x v="3"/>
    <s v="No driver available"/>
    <n v="4.79"/>
    <n v="17"/>
    <m/>
    <m/>
    <s v="Saturday"/>
    <s v="0-5 min"/>
    <n v="0"/>
    <s v="Above 1.2"/>
  </r>
  <r>
    <s v="RF002596"/>
    <d v="2026-01-24T02:25:00"/>
    <d v="2026-01-24T00:00:00"/>
    <n v="2"/>
    <x v="4"/>
    <x v="0"/>
    <n v="4.7"/>
    <n v="114.03"/>
    <n v="119.6"/>
    <n v="1"/>
    <n v="8.5"/>
    <n v="9.1"/>
    <n v="69"/>
    <s v="Low"/>
    <n v="1.7849999999999999"/>
    <x v="0"/>
    <s v=""/>
    <n v="4.83"/>
    <n v="1"/>
    <n v="5.57"/>
    <n v="0.6"/>
    <s v="Saturday"/>
    <s v="5-10 min"/>
    <n v="1"/>
    <s v="Above 1.2"/>
  </r>
  <r>
    <s v="RF002597"/>
    <d v="2026-01-24T02:31:00"/>
    <d v="2026-01-24T00:00:00"/>
    <n v="2"/>
    <x v="0"/>
    <x v="1"/>
    <n v="4.5"/>
    <n v="119.11"/>
    <m/>
    <n v="1.1000000000000001"/>
    <n v="2"/>
    <n v="1"/>
    <n v="120"/>
    <s v="Low"/>
    <n v="1.349"/>
    <x v="2"/>
    <s v="Fare too high"/>
    <n v="4.29"/>
    <n v="0"/>
    <m/>
    <n v="-1"/>
    <s v="Saturday"/>
    <s v="0-5 min"/>
    <n v="0"/>
    <s v="Above 1.2"/>
  </r>
  <r>
    <s v="RF002598"/>
    <d v="2026-01-24T02:42:00"/>
    <d v="2026-01-24T00:00:00"/>
    <n v="2"/>
    <x v="2"/>
    <x v="0"/>
    <n v="5.3"/>
    <n v="112.96"/>
    <n v="111.46"/>
    <n v="1"/>
    <n v="3.2"/>
    <n v="2.7"/>
    <n v="113"/>
    <s v="Medium"/>
    <n v="1.1779999999999999"/>
    <x v="0"/>
    <s v=""/>
    <n v="4.5599999999999996"/>
    <n v="16"/>
    <n v="-1.5"/>
    <n v="-0.5"/>
    <s v="Saturday"/>
    <s v="0-5 min"/>
    <n v="1"/>
    <s v="Between 1.0-1.2"/>
  </r>
  <r>
    <s v="RF002599"/>
    <d v="2026-01-24T02:53:00"/>
    <d v="2026-01-24T00:00:00"/>
    <n v="2"/>
    <x v="3"/>
    <x v="1"/>
    <n v="3"/>
    <n v="80.540000000000006"/>
    <n v="81.47"/>
    <n v="1"/>
    <n v="6"/>
    <n v="12.4"/>
    <n v="72"/>
    <s v="Low"/>
    <n v="1.5369999999999999"/>
    <x v="0"/>
    <s v=""/>
    <n v="4.6100000000000003"/>
    <n v="0"/>
    <n v="0.93"/>
    <n v="6.4"/>
    <s v="Saturday"/>
    <s v="5-10 min"/>
    <n v="1"/>
    <s v="Above 1.2"/>
  </r>
  <r>
    <s v="RF002600"/>
    <d v="2026-01-24T03:09:00"/>
    <d v="2026-01-24T00:00:00"/>
    <n v="3"/>
    <x v="1"/>
    <x v="0"/>
    <n v="13.4"/>
    <n v="225.48"/>
    <n v="222.19"/>
    <n v="1"/>
    <n v="3.8"/>
    <n v="7.7"/>
    <n v="88"/>
    <s v="Low"/>
    <n v="1.3540000000000001"/>
    <x v="0"/>
    <s v=""/>
    <n v="4.41"/>
    <n v="16"/>
    <n v="-3.29"/>
    <n v="3.9"/>
    <s v="Saturday"/>
    <s v="0-5 min"/>
    <n v="1"/>
    <s v="Above 1.2"/>
  </r>
  <r>
    <s v="RF002601"/>
    <d v="2026-01-24T03:26:00"/>
    <d v="2026-01-24T00:00:00"/>
    <n v="3"/>
    <x v="4"/>
    <x v="0"/>
    <n v="2.7"/>
    <n v="76.91"/>
    <n v="73.84"/>
    <n v="1"/>
    <n v="3"/>
    <n v="4"/>
    <n v="62"/>
    <s v="Low"/>
    <n v="2.1150000000000002"/>
    <x v="0"/>
    <s v=""/>
    <n v="5"/>
    <n v="18"/>
    <n v="-3.07"/>
    <n v="1"/>
    <s v="Saturday"/>
    <s v="0-5 min"/>
    <n v="1"/>
    <s v="Above 1.2"/>
  </r>
  <r>
    <s v="RF002602"/>
    <d v="2026-01-24T03:31:00"/>
    <d v="2026-01-24T00:00:00"/>
    <n v="3"/>
    <x v="4"/>
    <x v="1"/>
    <n v="2.8"/>
    <n v="77.25"/>
    <n v="76.87"/>
    <n v="1"/>
    <n v="5.9"/>
    <n v="7.8"/>
    <n v="69"/>
    <s v="Low"/>
    <n v="1.9"/>
    <x v="0"/>
    <s v=""/>
    <n v="4.8499999999999996"/>
    <n v="0"/>
    <n v="-0.38"/>
    <n v="1.9"/>
    <s v="Saturday"/>
    <s v="5-10 min"/>
    <n v="1"/>
    <s v="Above 1.2"/>
  </r>
  <r>
    <s v="RF002603"/>
    <d v="2026-01-24T03:50:00"/>
    <d v="2026-01-24T00:00:00"/>
    <n v="3"/>
    <x v="1"/>
    <x v="1"/>
    <n v="3.6"/>
    <n v="111.3"/>
    <n v="105.12"/>
    <n v="1.1000000000000001"/>
    <n v="7.1"/>
    <n v="6.6"/>
    <n v="110"/>
    <s v="Low"/>
    <n v="1.4059999999999999"/>
    <x v="0"/>
    <s v=""/>
    <n v="4.91"/>
    <n v="0"/>
    <n v="-6.18"/>
    <n v="-0.5"/>
    <s v="Saturday"/>
    <s v="5-10 min"/>
    <n v="1"/>
    <s v="Above 1.2"/>
  </r>
  <r>
    <s v="RF002604"/>
    <d v="2026-01-24T03:55:00"/>
    <d v="2026-01-24T00:00:00"/>
    <n v="3"/>
    <x v="1"/>
    <x v="1"/>
    <n v="14.7"/>
    <n v="236.52"/>
    <n v="238.09"/>
    <n v="1"/>
    <n v="4.5999999999999996"/>
    <n v="4.5999999999999996"/>
    <n v="108"/>
    <s v="Low"/>
    <n v="1.4470000000000001"/>
    <x v="0"/>
    <s v=""/>
    <n v="4.87"/>
    <n v="0"/>
    <n v="1.57"/>
    <n v="0"/>
    <s v="Saturday"/>
    <s v="0-5 min"/>
    <n v="1"/>
    <s v="Above 1.2"/>
  </r>
  <r>
    <s v="RF002605"/>
    <d v="2026-01-24T03:57:00"/>
    <d v="2026-01-24T00:00:00"/>
    <n v="3"/>
    <x v="4"/>
    <x v="1"/>
    <n v="7.2"/>
    <n v="156.84"/>
    <n v="158.75"/>
    <n v="1"/>
    <n v="2"/>
    <n v="1"/>
    <n v="69"/>
    <s v="Low"/>
    <n v="2.097"/>
    <x v="0"/>
    <s v=""/>
    <n v="4.4000000000000004"/>
    <n v="0"/>
    <n v="1.91"/>
    <n v="-1"/>
    <s v="Saturday"/>
    <s v="0-5 min"/>
    <n v="1"/>
    <s v="Above 1.2"/>
  </r>
  <r>
    <s v="RF002606"/>
    <d v="2026-01-24T04:01:00"/>
    <d v="2026-01-24T00:00:00"/>
    <n v="4"/>
    <x v="4"/>
    <x v="0"/>
    <n v="5.3"/>
    <n v="110.54"/>
    <n v="107.25"/>
    <n v="1"/>
    <n v="4.5"/>
    <n v="3.3"/>
    <n v="66"/>
    <s v="Low"/>
    <n v="1.94"/>
    <x v="0"/>
    <s v=""/>
    <n v="4.4000000000000004"/>
    <n v="5"/>
    <n v="-3.29"/>
    <n v="-1.2"/>
    <s v="Saturday"/>
    <s v="0-5 min"/>
    <n v="1"/>
    <s v="Above 1.2"/>
  </r>
  <r>
    <s v="RF002607"/>
    <d v="2026-01-24T04:05:00"/>
    <d v="2026-01-24T00:00:00"/>
    <n v="4"/>
    <x v="2"/>
    <x v="0"/>
    <n v="4.3"/>
    <n v="113.75"/>
    <m/>
    <n v="1"/>
    <n v="5.0999999999999996"/>
    <m/>
    <n v="116"/>
    <s v="Low"/>
    <n v="1.337"/>
    <x v="3"/>
    <s v="No driver available"/>
    <n v="4.9400000000000004"/>
    <n v="9"/>
    <m/>
    <m/>
    <s v="Saturday"/>
    <s v="5-10 min"/>
    <n v="0"/>
    <s v="Above 1.2"/>
  </r>
  <r>
    <s v="RF002608"/>
    <d v="2026-01-24T04:11:00"/>
    <d v="2026-01-24T00:00:00"/>
    <n v="4"/>
    <x v="0"/>
    <x v="1"/>
    <n v="5"/>
    <n v="121.76"/>
    <n v="115.66"/>
    <n v="1"/>
    <n v="2"/>
    <n v="7.1"/>
    <n v="144"/>
    <s v="Low"/>
    <n v="1.597"/>
    <x v="0"/>
    <s v=""/>
    <n v="4.49"/>
    <n v="0"/>
    <n v="-6.1"/>
    <n v="5.0999999999999996"/>
    <s v="Saturday"/>
    <s v="0-5 min"/>
    <n v="1"/>
    <s v="Above 1.2"/>
  </r>
  <r>
    <s v="RF002609"/>
    <d v="2026-01-24T04:11:00"/>
    <d v="2026-01-24T00:00:00"/>
    <n v="4"/>
    <x v="3"/>
    <x v="0"/>
    <n v="2.2999999999999998"/>
    <n v="85.15"/>
    <n v="81.73"/>
    <n v="1.1000000000000001"/>
    <n v="7.5"/>
    <n v="9.4"/>
    <n v="65"/>
    <s v="Low"/>
    <n v="2.2000000000000002"/>
    <x v="0"/>
    <s v=""/>
    <n v="4.8"/>
    <n v="20"/>
    <n v="-3.42"/>
    <n v="1.9"/>
    <s v="Saturday"/>
    <s v="5-10 min"/>
    <n v="1"/>
    <s v="Above 1.2"/>
  </r>
  <r>
    <s v="RF002610"/>
    <d v="2026-01-24T04:26:00"/>
    <d v="2026-01-24T00:00:00"/>
    <n v="4"/>
    <x v="4"/>
    <x v="0"/>
    <n v="0.8"/>
    <n v="49.61"/>
    <n v="50.91"/>
    <n v="1"/>
    <n v="5.4"/>
    <n v="9.1"/>
    <n v="69"/>
    <s v="Low"/>
    <n v="1.9370000000000001"/>
    <x v="0"/>
    <s v=""/>
    <n v="4.51"/>
    <n v="8"/>
    <n v="1.3"/>
    <n v="3.7"/>
    <s v="Saturday"/>
    <s v="5-10 min"/>
    <n v="1"/>
    <s v="Above 1.2"/>
  </r>
  <r>
    <s v="RF002611"/>
    <d v="2026-01-24T04:27:00"/>
    <d v="2026-01-24T00:00:00"/>
    <n v="4"/>
    <x v="2"/>
    <x v="1"/>
    <n v="9.6"/>
    <n v="182.42"/>
    <n v="185"/>
    <n v="1"/>
    <n v="2.1"/>
    <n v="1"/>
    <n v="115"/>
    <s v="Low"/>
    <n v="1.244"/>
    <x v="0"/>
    <s v=""/>
    <n v="4.54"/>
    <n v="0"/>
    <n v="2.58"/>
    <n v="-1.1000000000000001"/>
    <s v="Saturday"/>
    <s v="0-5 min"/>
    <n v="1"/>
    <s v="Above 1.2"/>
  </r>
  <r>
    <s v="RF002612"/>
    <d v="2026-01-24T04:36:00"/>
    <d v="2026-01-24T00:00:00"/>
    <n v="4"/>
    <x v="2"/>
    <x v="0"/>
    <n v="1.9"/>
    <n v="73.5"/>
    <n v="72.099999999999994"/>
    <n v="1.1000000000000001"/>
    <n v="5.4"/>
    <n v="7.6"/>
    <n v="116"/>
    <s v="Medium"/>
    <n v="1.1890000000000001"/>
    <x v="0"/>
    <s v=""/>
    <n v="4.7"/>
    <n v="5"/>
    <n v="-1.4"/>
    <n v="2.2000000000000002"/>
    <s v="Saturday"/>
    <s v="5-10 min"/>
    <n v="1"/>
    <s v="Between 1.0-1.2"/>
  </r>
  <r>
    <s v="RF002613"/>
    <d v="2026-01-24T04:51:00"/>
    <d v="2026-01-24T00:00:00"/>
    <n v="4"/>
    <x v="1"/>
    <x v="1"/>
    <n v="13.1"/>
    <n v="236.69"/>
    <m/>
    <n v="1.1000000000000001"/>
    <n v="5.4"/>
    <n v="7.2"/>
    <n v="106"/>
    <s v="Low"/>
    <n v="1.7869999999999999"/>
    <x v="2"/>
    <s v="ETA too high"/>
    <n v="4.4800000000000004"/>
    <n v="0"/>
    <m/>
    <n v="1.8"/>
    <s v="Saturday"/>
    <s v="5-10 min"/>
    <n v="0"/>
    <s v="Above 1.2"/>
  </r>
  <r>
    <s v="RF002614"/>
    <d v="2026-01-24T05:03:00"/>
    <d v="2026-01-24T00:00:00"/>
    <n v="5"/>
    <x v="3"/>
    <x v="0"/>
    <n v="7.4"/>
    <n v="143.32"/>
    <m/>
    <n v="1"/>
    <n v="2.9"/>
    <n v="1.4"/>
    <n v="78"/>
    <s v="Low"/>
    <n v="2.0129999999999999"/>
    <x v="1"/>
    <s v="Driver unavailable"/>
    <n v="4.25"/>
    <n v="27"/>
    <m/>
    <n v="-1.5"/>
    <s v="Saturday"/>
    <s v="0-5 min"/>
    <n v="0"/>
    <s v="Above 1.2"/>
  </r>
  <r>
    <s v="RF002615"/>
    <d v="2026-01-24T05:29:00"/>
    <d v="2026-01-24T00:00:00"/>
    <n v="5"/>
    <x v="3"/>
    <x v="0"/>
    <n v="4.7"/>
    <n v="103.86"/>
    <n v="101.77"/>
    <n v="1"/>
    <n v="2"/>
    <n v="2.6"/>
    <n v="78"/>
    <s v="Low"/>
    <n v="2.024"/>
    <x v="0"/>
    <s v=""/>
    <n v="4.7300000000000004"/>
    <n v="5"/>
    <n v="-2.09"/>
    <n v="0.6"/>
    <s v="Saturday"/>
    <s v="0-5 min"/>
    <n v="1"/>
    <s v="Above 1.2"/>
  </r>
  <r>
    <s v="RF002616"/>
    <d v="2026-01-24T05:53:00"/>
    <d v="2026-01-24T00:00:00"/>
    <n v="5"/>
    <x v="2"/>
    <x v="0"/>
    <n v="7"/>
    <n v="152.58000000000001"/>
    <n v="153.97"/>
    <n v="1.1000000000000001"/>
    <n v="3.8"/>
    <n v="8.6"/>
    <n v="124"/>
    <s v="Medium"/>
    <n v="1.1180000000000001"/>
    <x v="0"/>
    <s v=""/>
    <n v="5"/>
    <n v="16"/>
    <n v="1.39"/>
    <n v="4.8"/>
    <s v="Saturday"/>
    <s v="0-5 min"/>
    <n v="1"/>
    <s v="Between 1.0-1.2"/>
  </r>
  <r>
    <s v="RF002617"/>
    <d v="2026-01-24T06:26:00"/>
    <d v="2026-01-24T00:00:00"/>
    <n v="6"/>
    <x v="0"/>
    <x v="0"/>
    <n v="5.8"/>
    <n v="143.6"/>
    <n v="142.37"/>
    <n v="1.2"/>
    <n v="3.3"/>
    <n v="5.4"/>
    <n v="130"/>
    <s v="Medium"/>
    <n v="1.0109999999999999"/>
    <x v="0"/>
    <s v=""/>
    <n v="4.8600000000000003"/>
    <n v="16"/>
    <n v="-1.23"/>
    <n v="2.1"/>
    <s v="Saturday"/>
    <s v="0-5 min"/>
    <n v="1"/>
    <s v="Between 1.0-1.2"/>
  </r>
  <r>
    <s v="RF002618"/>
    <d v="2026-01-24T06:29:00"/>
    <d v="2026-01-24T00:00:00"/>
    <n v="6"/>
    <x v="2"/>
    <x v="1"/>
    <n v="5.0999999999999996"/>
    <n v="108.13"/>
    <n v="106.47"/>
    <n v="1"/>
    <n v="5"/>
    <n v="4.8"/>
    <n v="127"/>
    <s v="Low"/>
    <n v="1.4830000000000001"/>
    <x v="0"/>
    <s v=""/>
    <n v="4.4800000000000004"/>
    <n v="0"/>
    <n v="-1.66"/>
    <n v="-0.2"/>
    <s v="Saturday"/>
    <s v="0-5 min"/>
    <n v="1"/>
    <s v="Above 1.2"/>
  </r>
  <r>
    <s v="RF002619"/>
    <d v="2026-01-24T06:30:00"/>
    <d v="2026-01-24T00:00:00"/>
    <n v="6"/>
    <x v="2"/>
    <x v="0"/>
    <n v="5.4"/>
    <n v="128.35"/>
    <n v="126.59"/>
    <n v="1"/>
    <n v="3.8"/>
    <n v="10.1"/>
    <n v="131"/>
    <s v="Medium"/>
    <n v="1.26"/>
    <x v="0"/>
    <s v=""/>
    <n v="4.59"/>
    <n v="40"/>
    <n v="-1.76"/>
    <n v="6.3"/>
    <s v="Saturday"/>
    <s v="0-5 min"/>
    <n v="1"/>
    <s v="Above 1.2"/>
  </r>
  <r>
    <s v="RF002620"/>
    <d v="2026-01-24T06:33:00"/>
    <d v="2026-01-24T00:00:00"/>
    <n v="6"/>
    <x v="2"/>
    <x v="1"/>
    <n v="9.6999999999999993"/>
    <n v="218.63"/>
    <n v="236.97"/>
    <n v="1.1000000000000001"/>
    <n v="5.5"/>
    <n v="6.4"/>
    <n v="100"/>
    <s v="Low"/>
    <n v="1.169"/>
    <x v="0"/>
    <s v=""/>
    <n v="4.68"/>
    <n v="0"/>
    <n v="18.34"/>
    <n v="0.9"/>
    <s v="Saturday"/>
    <s v="5-10 min"/>
    <n v="1"/>
    <s v="Between 1.0-1.2"/>
  </r>
  <r>
    <s v="RF002621"/>
    <d v="2026-01-24T06:44:00"/>
    <d v="2026-01-24T00:00:00"/>
    <n v="6"/>
    <x v="3"/>
    <x v="1"/>
    <n v="7.1"/>
    <n v="173.06"/>
    <n v="177.22"/>
    <n v="1.1000000000000001"/>
    <n v="4.9000000000000004"/>
    <n v="10.3"/>
    <n v="69"/>
    <s v="Low"/>
    <n v="2.2000000000000002"/>
    <x v="0"/>
    <s v=""/>
    <n v="4.7300000000000004"/>
    <n v="0"/>
    <n v="4.16"/>
    <n v="5.4"/>
    <s v="Saturday"/>
    <s v="0-5 min"/>
    <n v="1"/>
    <s v="Above 1.2"/>
  </r>
  <r>
    <s v="RF002622"/>
    <d v="2026-01-24T06:53:00"/>
    <d v="2026-01-24T00:00:00"/>
    <n v="6"/>
    <x v="2"/>
    <x v="1"/>
    <n v="4.9000000000000004"/>
    <n v="115.13"/>
    <n v="112.92"/>
    <n v="1.1000000000000001"/>
    <n v="7"/>
    <n v="6.7"/>
    <n v="107"/>
    <s v="Medium"/>
    <n v="0.878"/>
    <x v="0"/>
    <s v=""/>
    <n v="4.53"/>
    <n v="0"/>
    <n v="-2.21"/>
    <n v="-0.3"/>
    <s v="Saturday"/>
    <s v="5-10 min"/>
    <n v="1"/>
    <s v="Between 0.8-1.0"/>
  </r>
  <r>
    <s v="RF002623"/>
    <d v="2026-01-24T07:02:00"/>
    <d v="2026-01-24T00:00:00"/>
    <n v="7"/>
    <x v="0"/>
    <x v="0"/>
    <n v="8.6"/>
    <n v="190.45"/>
    <n v="183.67"/>
    <n v="1"/>
    <n v="6.1"/>
    <n v="7"/>
    <n v="121"/>
    <s v="Medium"/>
    <n v="1.008"/>
    <x v="0"/>
    <s v=""/>
    <n v="4.96"/>
    <n v="15"/>
    <n v="-6.78"/>
    <n v="0.9"/>
    <s v="Saturday"/>
    <s v="5-10 min"/>
    <n v="1"/>
    <s v="Between 1.0-1.2"/>
  </r>
  <r>
    <s v="RF002624"/>
    <d v="2026-01-24T07:05:00"/>
    <d v="2026-01-24T00:00:00"/>
    <n v="7"/>
    <x v="0"/>
    <x v="0"/>
    <n v="14.1"/>
    <n v="306.64"/>
    <m/>
    <n v="1.3"/>
    <n v="8.6"/>
    <n v="14"/>
    <n v="109"/>
    <s v="Medium"/>
    <n v="0.76300000000000001"/>
    <x v="2"/>
    <s v="ETA too high"/>
    <n v="4.59"/>
    <n v="6"/>
    <m/>
    <n v="5.4"/>
    <s v="Saturday"/>
    <s v="5-10 min"/>
    <n v="0"/>
    <s v="Below 0.8"/>
  </r>
  <r>
    <s v="RF002625"/>
    <d v="2026-01-24T07:48:00"/>
    <d v="2026-01-24T00:00:00"/>
    <n v="7"/>
    <x v="3"/>
    <x v="0"/>
    <n v="4.8"/>
    <n v="102.66"/>
    <n v="96.47"/>
    <n v="1"/>
    <n v="2.9"/>
    <n v="1"/>
    <n v="55"/>
    <s v="Low"/>
    <n v="1.4570000000000001"/>
    <x v="0"/>
    <s v=""/>
    <n v="4.74"/>
    <n v="4"/>
    <n v="-6.19"/>
    <n v="-1.9"/>
    <s v="Saturday"/>
    <s v="0-5 min"/>
    <n v="1"/>
    <s v="Above 1.2"/>
  </r>
  <r>
    <s v="RF002626"/>
    <d v="2026-01-24T07:48:00"/>
    <d v="2026-01-24T00:00:00"/>
    <n v="7"/>
    <x v="0"/>
    <x v="0"/>
    <n v="3.2"/>
    <n v="84.12"/>
    <n v="87.97"/>
    <n v="1"/>
    <n v="7.3"/>
    <n v="15.2"/>
    <n v="108"/>
    <s v="Medium"/>
    <n v="0.95499999999999996"/>
    <x v="0"/>
    <s v=""/>
    <n v="5"/>
    <n v="39"/>
    <n v="3.85"/>
    <n v="7.9"/>
    <s v="Saturday"/>
    <s v="5-10 min"/>
    <n v="1"/>
    <s v="Between 0.8-1.0"/>
  </r>
  <r>
    <s v="RF002627"/>
    <d v="2026-01-24T08:03:00"/>
    <d v="2026-01-24T00:00:00"/>
    <n v="8"/>
    <x v="4"/>
    <x v="0"/>
    <n v="9"/>
    <n v="154.63999999999999"/>
    <n v="150.97"/>
    <n v="1"/>
    <n v="9.4"/>
    <n v="8"/>
    <n v="52"/>
    <s v="Low"/>
    <n v="1.4470000000000001"/>
    <x v="0"/>
    <s v=""/>
    <n v="4.68"/>
    <n v="45"/>
    <n v="-3.67"/>
    <n v="-1.4"/>
    <s v="Saturday"/>
    <s v="5-10 min"/>
    <n v="1"/>
    <s v="Above 1.2"/>
  </r>
  <r>
    <s v="RF002628"/>
    <d v="2026-01-24T08:23:00"/>
    <d v="2026-01-24T00:00:00"/>
    <n v="8"/>
    <x v="4"/>
    <x v="0"/>
    <n v="4.8"/>
    <n v="102.53"/>
    <n v="102.16"/>
    <n v="1"/>
    <n v="7.8"/>
    <n v="10.6"/>
    <n v="58"/>
    <s v="Low"/>
    <n v="1.3779999999999999"/>
    <x v="0"/>
    <s v=""/>
    <n v="5"/>
    <n v="5"/>
    <n v="-0.37"/>
    <n v="2.8"/>
    <s v="Saturday"/>
    <s v="5-10 min"/>
    <n v="1"/>
    <s v="Above 1.2"/>
  </r>
  <r>
    <s v="RF002629"/>
    <d v="2026-01-24T09:02:00"/>
    <d v="2026-01-24T00:00:00"/>
    <n v="9"/>
    <x v="0"/>
    <x v="0"/>
    <n v="10.9"/>
    <n v="278.04000000000002"/>
    <n v="287.14999999999998"/>
    <n v="1.2"/>
    <n v="4.5"/>
    <n v="7.1"/>
    <n v="101"/>
    <s v="High"/>
    <n v="0.67600000000000005"/>
    <x v="0"/>
    <s v=""/>
    <n v="4.8"/>
    <n v="2"/>
    <n v="9.11"/>
    <n v="2.6"/>
    <s v="Saturday"/>
    <s v="0-5 min"/>
    <n v="1"/>
    <s v="Below 0.8"/>
  </r>
  <r>
    <s v="RF002630"/>
    <d v="2026-01-24T09:02:00"/>
    <d v="2026-01-24T00:00:00"/>
    <n v="9"/>
    <x v="2"/>
    <x v="0"/>
    <n v="2.2999999999999998"/>
    <n v="98.84"/>
    <n v="104.15"/>
    <n v="1.3"/>
    <n v="11"/>
    <n v="8.6"/>
    <n v="92"/>
    <s v="Medium"/>
    <n v="0.70499999999999996"/>
    <x v="0"/>
    <s v=""/>
    <n v="4.6100000000000003"/>
    <n v="48"/>
    <n v="5.31"/>
    <n v="-2.4"/>
    <s v="Saturday"/>
    <s v="10-15 min"/>
    <n v="1"/>
    <s v="Below 0.8"/>
  </r>
  <r>
    <s v="RF002631"/>
    <d v="2026-01-24T09:09:00"/>
    <d v="2026-01-24T00:00:00"/>
    <n v="9"/>
    <x v="1"/>
    <x v="0"/>
    <n v="3.8"/>
    <n v="107.4"/>
    <m/>
    <n v="1.1000000000000001"/>
    <n v="7.1"/>
    <n v="3.3"/>
    <n v="88"/>
    <s v="Medium"/>
    <n v="0.998"/>
    <x v="2"/>
    <s v="ETA too high"/>
    <n v="4.66"/>
    <n v="12"/>
    <m/>
    <n v="-3.8"/>
    <s v="Saturday"/>
    <s v="5-10 min"/>
    <n v="0"/>
    <s v="Between 0.8-1.0"/>
  </r>
  <r>
    <s v="RF002632"/>
    <d v="2026-01-24T09:59:00"/>
    <d v="2026-01-24T00:00:00"/>
    <n v="9"/>
    <x v="2"/>
    <x v="0"/>
    <n v="17"/>
    <n v="337.24"/>
    <n v="345.15"/>
    <n v="1.2"/>
    <n v="8.8000000000000007"/>
    <n v="5.9"/>
    <n v="104"/>
    <s v="Medium"/>
    <n v="0.84"/>
    <x v="0"/>
    <s v=""/>
    <n v="4.5999999999999996"/>
    <n v="11"/>
    <n v="7.91"/>
    <n v="-2.9"/>
    <s v="Saturday"/>
    <s v="5-10 min"/>
    <n v="1"/>
    <s v="Between 0.8-1.0"/>
  </r>
  <r>
    <s v="RF002633"/>
    <d v="2026-01-24T10:05:00"/>
    <d v="2026-01-24T00:00:00"/>
    <n v="10"/>
    <x v="4"/>
    <x v="1"/>
    <n v="3.7"/>
    <n v="93.17"/>
    <n v="99.71"/>
    <n v="1"/>
    <n v="3.5"/>
    <n v="3.7"/>
    <n v="63"/>
    <s v="Low"/>
    <n v="1.871"/>
    <x v="0"/>
    <s v=""/>
    <n v="4.41"/>
    <n v="0"/>
    <n v="6.54"/>
    <n v="0.2"/>
    <s v="Saturday"/>
    <s v="0-5 min"/>
    <n v="1"/>
    <s v="Above 1.2"/>
  </r>
  <r>
    <s v="RF002634"/>
    <d v="2026-01-24T10:21:00"/>
    <d v="2026-01-24T00:00:00"/>
    <n v="10"/>
    <x v="1"/>
    <x v="0"/>
    <n v="11.1"/>
    <n v="245.8"/>
    <m/>
    <n v="1.2"/>
    <n v="3.2"/>
    <n v="6.2"/>
    <n v="95"/>
    <s v="Medium"/>
    <n v="0.879"/>
    <x v="2"/>
    <s v="Pickup issue"/>
    <n v="3.98"/>
    <n v="3"/>
    <m/>
    <n v="3"/>
    <s v="Saturday"/>
    <s v="0-5 min"/>
    <n v="0"/>
    <s v="Between 0.8-1.0"/>
  </r>
  <r>
    <s v="RF002635"/>
    <d v="2026-01-24T10:53:00"/>
    <d v="2026-01-24T00:00:00"/>
    <n v="10"/>
    <x v="0"/>
    <x v="0"/>
    <n v="3.1"/>
    <n v="94.61"/>
    <n v="92.11"/>
    <n v="1"/>
    <n v="9.1999999999999993"/>
    <n v="9.1999999999999993"/>
    <n v="101"/>
    <s v="Medium"/>
    <n v="0.85"/>
    <x v="0"/>
    <s v=""/>
    <n v="4.53"/>
    <n v="5"/>
    <n v="-2.5"/>
    <n v="0"/>
    <s v="Saturday"/>
    <s v="5-10 min"/>
    <n v="1"/>
    <s v="Between 0.8-1.0"/>
  </r>
  <r>
    <s v="RF002636"/>
    <d v="2026-01-24T10:59:00"/>
    <d v="2026-01-24T00:00:00"/>
    <n v="10"/>
    <x v="0"/>
    <x v="0"/>
    <n v="8.6"/>
    <n v="177.21"/>
    <n v="179.05"/>
    <n v="1.1000000000000001"/>
    <n v="5.3"/>
    <n v="4.5"/>
    <n v="105"/>
    <s v="Medium"/>
    <n v="0.82899999999999996"/>
    <x v="0"/>
    <s v=""/>
    <n v="4.29"/>
    <n v="15"/>
    <n v="1.84"/>
    <n v="-0.8"/>
    <s v="Saturday"/>
    <s v="5-10 min"/>
    <n v="1"/>
    <s v="Between 0.8-1.0"/>
  </r>
  <r>
    <s v="RF002637"/>
    <d v="2026-01-24T11:07:00"/>
    <d v="2026-01-24T00:00:00"/>
    <n v="11"/>
    <x v="1"/>
    <x v="1"/>
    <n v="2.6"/>
    <n v="74.959999999999994"/>
    <n v="72.680000000000007"/>
    <n v="1"/>
    <n v="3"/>
    <n v="1.9"/>
    <n v="97"/>
    <s v="Low"/>
    <n v="1.2789999999999999"/>
    <x v="0"/>
    <s v=""/>
    <n v="4.51"/>
    <n v="0"/>
    <n v="-2.2799999999999998"/>
    <n v="-1.1000000000000001"/>
    <s v="Saturday"/>
    <s v="0-5 min"/>
    <n v="1"/>
    <s v="Above 1.2"/>
  </r>
  <r>
    <s v="RF002638"/>
    <d v="2026-01-24T11:22:00"/>
    <d v="2026-01-24T00:00:00"/>
    <n v="11"/>
    <x v="4"/>
    <x v="1"/>
    <n v="9.1999999999999993"/>
    <n v="163.66999999999999"/>
    <m/>
    <n v="1"/>
    <n v="2"/>
    <n v="2.2000000000000002"/>
    <n v="52"/>
    <s v="Medium"/>
    <n v="0.95299999999999996"/>
    <x v="2"/>
    <s v="Fare too high"/>
    <n v="4.95"/>
    <n v="0"/>
    <m/>
    <n v="0.2"/>
    <s v="Saturday"/>
    <s v="0-5 min"/>
    <n v="0"/>
    <s v="Between 0.8-1.0"/>
  </r>
  <r>
    <s v="RF002639"/>
    <d v="2026-01-24T12:03:00"/>
    <d v="2026-01-24T00:00:00"/>
    <n v="12"/>
    <x v="1"/>
    <x v="0"/>
    <n v="4.4000000000000004"/>
    <n v="111.47"/>
    <n v="113.73"/>
    <n v="1"/>
    <n v="2"/>
    <n v="1.8"/>
    <n v="91"/>
    <s v="Medium"/>
    <n v="1.091"/>
    <x v="0"/>
    <s v=""/>
    <n v="4.63"/>
    <n v="7"/>
    <n v="2.2599999999999998"/>
    <n v="-0.2"/>
    <s v="Saturday"/>
    <s v="0-5 min"/>
    <n v="1"/>
    <s v="Between 1.0-1.2"/>
  </r>
  <r>
    <s v="RF002640"/>
    <d v="2026-01-24T12:16:00"/>
    <d v="2026-01-24T00:00:00"/>
    <n v="12"/>
    <x v="3"/>
    <x v="0"/>
    <n v="3.8"/>
    <n v="96.04"/>
    <m/>
    <n v="1"/>
    <n v="4.4000000000000004"/>
    <n v="3.8"/>
    <n v="56"/>
    <s v="Low"/>
    <n v="1.734"/>
    <x v="2"/>
    <s v="ETA too high"/>
    <n v="5"/>
    <n v="3"/>
    <m/>
    <n v="-0.6"/>
    <s v="Saturday"/>
    <s v="0-5 min"/>
    <n v="0"/>
    <s v="Above 1.2"/>
  </r>
  <r>
    <s v="RF002641"/>
    <d v="2026-01-24T12:20:00"/>
    <d v="2026-01-24T00:00:00"/>
    <n v="12"/>
    <x v="0"/>
    <x v="0"/>
    <n v="4.5"/>
    <n v="125.97"/>
    <n v="131.51"/>
    <n v="1.1000000000000001"/>
    <n v="7.4"/>
    <n v="5.2"/>
    <n v="108"/>
    <s v="Medium"/>
    <n v="0.84199999999999997"/>
    <x v="0"/>
    <s v=""/>
    <n v="4.6100000000000003"/>
    <n v="37"/>
    <n v="5.54"/>
    <n v="-2.2000000000000002"/>
    <s v="Saturday"/>
    <s v="5-10 min"/>
    <n v="1"/>
    <s v="Between 0.8-1.0"/>
  </r>
  <r>
    <s v="RF002642"/>
    <d v="2026-01-24T13:02:00"/>
    <d v="2026-01-24T00:00:00"/>
    <n v="13"/>
    <x v="4"/>
    <x v="0"/>
    <n v="5.5"/>
    <n v="118.28"/>
    <n v="115.03"/>
    <n v="1"/>
    <n v="4.9000000000000004"/>
    <n v="3.2"/>
    <n v="66"/>
    <s v="Low"/>
    <n v="1.8480000000000001"/>
    <x v="0"/>
    <s v=""/>
    <n v="4.8899999999999997"/>
    <n v="13"/>
    <n v="-3.25"/>
    <n v="-1.7"/>
    <s v="Saturday"/>
    <s v="0-5 min"/>
    <n v="1"/>
    <s v="Above 1.2"/>
  </r>
  <r>
    <s v="RF002643"/>
    <d v="2026-01-24T13:10:00"/>
    <d v="2026-01-24T00:00:00"/>
    <n v="13"/>
    <x v="3"/>
    <x v="0"/>
    <n v="6.2"/>
    <n v="128.11000000000001"/>
    <n v="127.29"/>
    <n v="1"/>
    <n v="4"/>
    <n v="7.3"/>
    <n v="67"/>
    <s v="Low"/>
    <n v="1.6519999999999999"/>
    <x v="0"/>
    <s v=""/>
    <n v="4.6900000000000004"/>
    <n v="10"/>
    <n v="-0.82"/>
    <n v="3.3"/>
    <s v="Saturday"/>
    <s v="0-5 min"/>
    <n v="1"/>
    <s v="Above 1.2"/>
  </r>
  <r>
    <s v="RF002644"/>
    <d v="2026-01-24T13:27:00"/>
    <d v="2026-01-24T00:00:00"/>
    <n v="13"/>
    <x v="2"/>
    <x v="0"/>
    <n v="2.1"/>
    <n v="74.709999999999994"/>
    <n v="71.87"/>
    <n v="1.1000000000000001"/>
    <n v="7.2"/>
    <n v="5.9"/>
    <n v="106"/>
    <s v="Medium"/>
    <n v="1.0269999999999999"/>
    <x v="0"/>
    <s v=""/>
    <n v="4.63"/>
    <n v="13"/>
    <n v="-2.84"/>
    <n v="-1.3"/>
    <s v="Saturday"/>
    <s v="5-10 min"/>
    <n v="1"/>
    <s v="Between 1.0-1.2"/>
  </r>
  <r>
    <s v="RF002645"/>
    <d v="2026-01-24T13:41:00"/>
    <d v="2026-01-24T00:00:00"/>
    <n v="13"/>
    <x v="2"/>
    <x v="1"/>
    <n v="6.7"/>
    <n v="164.74"/>
    <n v="174.2"/>
    <n v="1.1000000000000001"/>
    <n v="7.5"/>
    <n v="10.7"/>
    <n v="107"/>
    <s v="Low"/>
    <n v="1.141"/>
    <x v="0"/>
    <s v=""/>
    <n v="5"/>
    <n v="0"/>
    <n v="9.4600000000000009"/>
    <n v="3.2"/>
    <s v="Saturday"/>
    <s v="5-10 min"/>
    <n v="1"/>
    <s v="Between 1.0-1.2"/>
  </r>
  <r>
    <s v="RF002646"/>
    <d v="2026-01-24T14:08:00"/>
    <d v="2026-01-24T00:00:00"/>
    <n v="14"/>
    <x v="0"/>
    <x v="1"/>
    <n v="1.7"/>
    <n v="66.260000000000005"/>
    <n v="67.25"/>
    <n v="1"/>
    <n v="2.2999999999999998"/>
    <n v="3.4"/>
    <n v="141"/>
    <s v="Medium"/>
    <n v="1.234"/>
    <x v="0"/>
    <s v=""/>
    <n v="5"/>
    <n v="0"/>
    <n v="0.99"/>
    <n v="1.1000000000000001"/>
    <s v="Saturday"/>
    <s v="0-5 min"/>
    <n v="1"/>
    <s v="Above 1.2"/>
  </r>
  <r>
    <s v="RF002647"/>
    <d v="2026-01-24T14:45:00"/>
    <d v="2026-01-24T00:00:00"/>
    <n v="14"/>
    <x v="0"/>
    <x v="0"/>
    <n v="10.1"/>
    <n v="170.33"/>
    <n v="169.61"/>
    <n v="1"/>
    <n v="4.7"/>
    <n v="11.2"/>
    <n v="114"/>
    <s v="Low"/>
    <n v="1.3169999999999999"/>
    <x v="0"/>
    <s v=""/>
    <n v="4.63"/>
    <n v="2"/>
    <n v="-0.72"/>
    <n v="6.5"/>
    <s v="Saturday"/>
    <s v="0-5 min"/>
    <n v="1"/>
    <s v="Above 1.2"/>
  </r>
  <r>
    <s v="RF002648"/>
    <d v="2026-01-24T14:54:00"/>
    <d v="2026-01-24T00:00:00"/>
    <n v="14"/>
    <x v="3"/>
    <x v="0"/>
    <n v="7"/>
    <n v="135.94"/>
    <n v="135.94999999999999"/>
    <n v="1"/>
    <n v="4.5999999999999996"/>
    <n v="5.9"/>
    <n v="68"/>
    <s v="Low"/>
    <n v="1.333"/>
    <x v="0"/>
    <s v=""/>
    <n v="4.5"/>
    <n v="8"/>
    <n v="0.01"/>
    <n v="1.3"/>
    <s v="Saturday"/>
    <s v="0-5 min"/>
    <n v="1"/>
    <s v="Above 1.2"/>
  </r>
  <r>
    <s v="RF002649"/>
    <d v="2026-01-24T14:58:00"/>
    <d v="2026-01-24T00:00:00"/>
    <n v="14"/>
    <x v="3"/>
    <x v="0"/>
    <n v="7"/>
    <n v="144.08000000000001"/>
    <n v="143.25"/>
    <n v="1.1000000000000001"/>
    <n v="3.7"/>
    <n v="6.2"/>
    <n v="71"/>
    <s v="Low"/>
    <n v="2.052"/>
    <x v="0"/>
    <s v=""/>
    <n v="4.71"/>
    <n v="10"/>
    <n v="-0.83"/>
    <n v="2.5"/>
    <s v="Saturday"/>
    <s v="0-5 min"/>
    <n v="1"/>
    <s v="Above 1.2"/>
  </r>
  <r>
    <s v="RF002650"/>
    <d v="2026-01-24T15:29:00"/>
    <d v="2026-01-24T00:00:00"/>
    <n v="15"/>
    <x v="2"/>
    <x v="0"/>
    <n v="9.1"/>
    <n v="178.16"/>
    <n v="174.83"/>
    <n v="1"/>
    <n v="5.5"/>
    <n v="3.1"/>
    <n v="122"/>
    <s v="Low"/>
    <n v="1.52"/>
    <x v="0"/>
    <s v=""/>
    <n v="4.79"/>
    <n v="9"/>
    <n v="-3.33"/>
    <n v="-2.4"/>
    <s v="Saturday"/>
    <s v="5-10 min"/>
    <n v="1"/>
    <s v="Above 1.2"/>
  </r>
  <r>
    <s v="RF002651"/>
    <d v="2026-01-24T15:48:00"/>
    <d v="2026-01-24T00:00:00"/>
    <n v="15"/>
    <x v="2"/>
    <x v="1"/>
    <n v="7.1"/>
    <n v="160.04"/>
    <n v="158.52000000000001"/>
    <n v="1.1000000000000001"/>
    <n v="7.6"/>
    <n v="4.3"/>
    <n v="98"/>
    <s v="Low"/>
    <n v="1.0760000000000001"/>
    <x v="0"/>
    <s v=""/>
    <n v="4.84"/>
    <n v="0"/>
    <n v="-1.52"/>
    <n v="-3.3"/>
    <s v="Saturday"/>
    <s v="5-10 min"/>
    <n v="1"/>
    <s v="Between 1.0-1.2"/>
  </r>
  <r>
    <s v="RF002652"/>
    <d v="2026-01-24T16:01:00"/>
    <d v="2026-01-24T00:00:00"/>
    <n v="16"/>
    <x v="0"/>
    <x v="0"/>
    <n v="14.5"/>
    <n v="283.81"/>
    <n v="278.27999999999997"/>
    <n v="1.1000000000000001"/>
    <n v="2"/>
    <n v="8.5"/>
    <n v="94"/>
    <s v="Medium"/>
    <n v="0.77900000000000003"/>
    <x v="0"/>
    <s v=""/>
    <n v="4.74"/>
    <n v="2"/>
    <n v="-5.53"/>
    <n v="6.5"/>
    <s v="Saturday"/>
    <s v="0-5 min"/>
    <n v="1"/>
    <s v="Below 0.8"/>
  </r>
  <r>
    <s v="RF002653"/>
    <d v="2026-01-24T16:03:00"/>
    <d v="2026-01-24T00:00:00"/>
    <n v="16"/>
    <x v="1"/>
    <x v="1"/>
    <n v="2.7"/>
    <n v="77.14"/>
    <n v="78.5"/>
    <n v="1"/>
    <n v="5.3"/>
    <n v="8.8000000000000007"/>
    <n v="74"/>
    <s v="Low"/>
    <n v="1.0209999999999999"/>
    <x v="0"/>
    <s v=""/>
    <n v="4.54"/>
    <n v="0"/>
    <n v="1.36"/>
    <n v="3.5"/>
    <s v="Saturday"/>
    <s v="5-10 min"/>
    <n v="1"/>
    <s v="Between 1.0-1.2"/>
  </r>
  <r>
    <s v="RF002654"/>
    <d v="2026-01-24T16:10:00"/>
    <d v="2026-01-24T00:00:00"/>
    <n v="16"/>
    <x v="0"/>
    <x v="0"/>
    <n v="2"/>
    <n v="74.819999999999993"/>
    <n v="71.77"/>
    <n v="1.1000000000000001"/>
    <n v="6.4"/>
    <n v="3.5"/>
    <n v="118"/>
    <s v="Medium"/>
    <n v="0.83899999999999997"/>
    <x v="0"/>
    <s v=""/>
    <n v="5"/>
    <n v="11"/>
    <n v="-3.05"/>
    <n v="-2.9"/>
    <s v="Saturday"/>
    <s v="5-10 min"/>
    <n v="1"/>
    <s v="Between 0.8-1.0"/>
  </r>
  <r>
    <s v="RF002655"/>
    <d v="2026-01-24T16:19:00"/>
    <d v="2026-01-24T00:00:00"/>
    <n v="16"/>
    <x v="0"/>
    <x v="1"/>
    <n v="14.8"/>
    <n v="235.92"/>
    <n v="238.19"/>
    <n v="1"/>
    <n v="5.2"/>
    <n v="8.1"/>
    <n v="133"/>
    <s v="High"/>
    <n v="0.92500000000000004"/>
    <x v="0"/>
    <s v=""/>
    <n v="4.54"/>
    <n v="0"/>
    <n v="2.27"/>
    <n v="2.9"/>
    <s v="Saturday"/>
    <s v="5-10 min"/>
    <n v="1"/>
    <s v="Between 0.8-1.0"/>
  </r>
  <r>
    <s v="RF002656"/>
    <d v="2026-01-24T16:21:00"/>
    <d v="2026-01-24T00:00:00"/>
    <n v="16"/>
    <x v="2"/>
    <x v="0"/>
    <n v="7.2"/>
    <n v="155.97"/>
    <m/>
    <n v="1.1000000000000001"/>
    <n v="6.4"/>
    <n v="9.4"/>
    <n v="108"/>
    <s v="Low"/>
    <n v="1.371"/>
    <x v="2"/>
    <s v="ETA too high"/>
    <n v="4.68"/>
    <n v="2"/>
    <m/>
    <n v="3"/>
    <s v="Saturday"/>
    <s v="5-10 min"/>
    <n v="0"/>
    <s v="Above 1.2"/>
  </r>
  <r>
    <s v="RF002657"/>
    <d v="2026-01-24T16:45:00"/>
    <d v="2026-01-24T00:00:00"/>
    <n v="16"/>
    <x v="2"/>
    <x v="0"/>
    <n v="7.7"/>
    <n v="159.41"/>
    <n v="163.05000000000001"/>
    <n v="1"/>
    <n v="4.5999999999999996"/>
    <n v="10.199999999999999"/>
    <n v="93"/>
    <s v="Medium"/>
    <n v="0.93"/>
    <x v="0"/>
    <s v=""/>
    <n v="4.95"/>
    <n v="24"/>
    <n v="3.64"/>
    <n v="5.6"/>
    <s v="Saturday"/>
    <s v="0-5 min"/>
    <n v="1"/>
    <s v="Between 0.8-1.0"/>
  </r>
  <r>
    <s v="RF002658"/>
    <d v="2026-01-24T16:49:00"/>
    <d v="2026-01-24T00:00:00"/>
    <n v="16"/>
    <x v="2"/>
    <x v="0"/>
    <n v="2.5"/>
    <n v="70.459999999999994"/>
    <n v="67.849999999999994"/>
    <n v="1"/>
    <n v="3.3"/>
    <n v="1.5"/>
    <n v="113"/>
    <s v="Medium"/>
    <n v="1.1180000000000001"/>
    <x v="0"/>
    <s v=""/>
    <n v="4.51"/>
    <n v="35"/>
    <n v="-2.61"/>
    <n v="-1.8"/>
    <s v="Saturday"/>
    <s v="0-5 min"/>
    <n v="1"/>
    <s v="Between 1.0-1.2"/>
  </r>
  <r>
    <s v="RF002659"/>
    <d v="2026-01-24T17:03:00"/>
    <d v="2026-01-24T00:00:00"/>
    <n v="17"/>
    <x v="0"/>
    <x v="1"/>
    <n v="7.4"/>
    <n v="161.72"/>
    <n v="158.51"/>
    <n v="1.2"/>
    <n v="8.9"/>
    <n v="9.4"/>
    <n v="97"/>
    <s v="Medium"/>
    <n v="0.69699999999999995"/>
    <x v="0"/>
    <s v=""/>
    <n v="4.72"/>
    <n v="0"/>
    <n v="-3.21"/>
    <n v="0.5"/>
    <s v="Saturday"/>
    <s v="5-10 min"/>
    <n v="1"/>
    <s v="Below 0.8"/>
  </r>
  <r>
    <s v="RF002660"/>
    <d v="2026-01-24T17:06:00"/>
    <d v="2026-01-24T00:00:00"/>
    <n v="17"/>
    <x v="1"/>
    <x v="1"/>
    <n v="5"/>
    <n v="137.5"/>
    <m/>
    <n v="1.3"/>
    <n v="5"/>
    <n v="4.4000000000000004"/>
    <n v="71"/>
    <s v="High"/>
    <n v="0.63200000000000001"/>
    <x v="2"/>
    <s v="ETA too high"/>
    <n v="4.84"/>
    <n v="0"/>
    <m/>
    <n v="-0.6"/>
    <s v="Saturday"/>
    <s v="0-5 min"/>
    <n v="0"/>
    <s v="Below 0.8"/>
  </r>
  <r>
    <s v="RF002661"/>
    <d v="2026-01-24T17:12:00"/>
    <d v="2026-01-24T00:00:00"/>
    <n v="17"/>
    <x v="3"/>
    <x v="0"/>
    <n v="8.5"/>
    <n v="182.38"/>
    <n v="179.6"/>
    <n v="1.1000000000000001"/>
    <n v="3.8"/>
    <n v="5.3"/>
    <n v="53"/>
    <s v="Low"/>
    <n v="1.264"/>
    <x v="0"/>
    <s v=""/>
    <n v="4.76"/>
    <n v="9"/>
    <n v="-2.78"/>
    <n v="1.5"/>
    <s v="Saturday"/>
    <s v="0-5 min"/>
    <n v="1"/>
    <s v="Above 1.2"/>
  </r>
  <r>
    <s v="RF002662"/>
    <d v="2026-01-24T17:16:00"/>
    <d v="2026-01-24T00:00:00"/>
    <n v="17"/>
    <x v="4"/>
    <x v="1"/>
    <n v="5.7"/>
    <n v="116.74"/>
    <m/>
    <n v="1"/>
    <n v="4.0999999999999996"/>
    <n v="3.7"/>
    <n v="46"/>
    <s v="Medium"/>
    <n v="0.871"/>
    <x v="2"/>
    <s v="Pickup issue"/>
    <n v="4.8099999999999996"/>
    <n v="0"/>
    <m/>
    <n v="-0.4"/>
    <s v="Saturday"/>
    <s v="0-5 min"/>
    <n v="0"/>
    <s v="Between 0.8-1.0"/>
  </r>
  <r>
    <s v="RF002663"/>
    <d v="2026-01-24T17:46:00"/>
    <d v="2026-01-24T00:00:00"/>
    <n v="17"/>
    <x v="1"/>
    <x v="1"/>
    <n v="5"/>
    <n v="113.58"/>
    <n v="110.24"/>
    <n v="1"/>
    <n v="9.9"/>
    <n v="12.9"/>
    <n v="72"/>
    <s v="Medium"/>
    <n v="0.80500000000000005"/>
    <x v="0"/>
    <s v=""/>
    <n v="4.67"/>
    <n v="0"/>
    <n v="-3.34"/>
    <n v="3"/>
    <s v="Saturday"/>
    <s v="5-10 min"/>
    <n v="1"/>
    <s v="Between 0.8-1.0"/>
  </r>
  <r>
    <s v="RF002664"/>
    <d v="2026-01-24T17:54:00"/>
    <d v="2026-01-24T00:00:00"/>
    <n v="17"/>
    <x v="4"/>
    <x v="0"/>
    <n v="5.7"/>
    <n v="115.98"/>
    <n v="115.25"/>
    <n v="1"/>
    <n v="5.5"/>
    <n v="2.1"/>
    <n v="55"/>
    <s v="Medium"/>
    <n v="1.0409999999999999"/>
    <x v="0"/>
    <s v=""/>
    <n v="4.78"/>
    <n v="28"/>
    <n v="-0.73"/>
    <n v="-3.4"/>
    <s v="Saturday"/>
    <s v="5-10 min"/>
    <n v="1"/>
    <s v="Between 1.0-1.2"/>
  </r>
  <r>
    <s v="RF002665"/>
    <d v="2026-01-24T18:18:00"/>
    <d v="2026-01-24T00:00:00"/>
    <n v="18"/>
    <x v="0"/>
    <x v="1"/>
    <n v="3.5"/>
    <n v="127.1"/>
    <n v="121.53"/>
    <n v="1.3"/>
    <n v="5.2"/>
    <n v="6.7"/>
    <n v="91"/>
    <s v="High"/>
    <n v="0.61199999999999999"/>
    <x v="0"/>
    <s v=""/>
    <n v="4.57"/>
    <n v="0"/>
    <n v="-5.57"/>
    <n v="1.5"/>
    <s v="Saturday"/>
    <s v="5-10 min"/>
    <n v="1"/>
    <s v="Below 0.8"/>
  </r>
  <r>
    <s v="RF002666"/>
    <d v="2026-01-24T18:19:00"/>
    <d v="2026-01-24T00:00:00"/>
    <n v="18"/>
    <x v="3"/>
    <x v="1"/>
    <n v="4.0999999999999996"/>
    <n v="95.47"/>
    <n v="101.63"/>
    <n v="1"/>
    <n v="6.8"/>
    <n v="3.4"/>
    <n v="42"/>
    <s v="Low"/>
    <n v="0.85099999999999998"/>
    <x v="0"/>
    <s v=""/>
    <n v="4.38"/>
    <n v="0"/>
    <n v="6.16"/>
    <n v="-3.4"/>
    <s v="Saturday"/>
    <s v="5-10 min"/>
    <n v="1"/>
    <s v="Between 0.8-1.0"/>
  </r>
  <r>
    <s v="RF002667"/>
    <d v="2026-01-24T19:13:00"/>
    <d v="2026-01-24T00:00:00"/>
    <n v="19"/>
    <x v="2"/>
    <x v="0"/>
    <n v="11.5"/>
    <n v="233.5"/>
    <n v="232.08"/>
    <n v="1.2"/>
    <n v="5.2"/>
    <n v="9.6999999999999993"/>
    <n v="95"/>
    <s v="High"/>
    <n v="0.71499999999999997"/>
    <x v="0"/>
    <s v=""/>
    <n v="4.58"/>
    <n v="16"/>
    <n v="-1.42"/>
    <n v="4.5"/>
    <s v="Saturday"/>
    <s v="5-10 min"/>
    <n v="1"/>
    <s v="Below 0.8"/>
  </r>
  <r>
    <s v="RF002668"/>
    <d v="2026-01-24T19:24:00"/>
    <d v="2026-01-24T00:00:00"/>
    <n v="19"/>
    <x v="3"/>
    <x v="0"/>
    <n v="7.6"/>
    <n v="210.61"/>
    <n v="201.31"/>
    <n v="1.3"/>
    <n v="7.8"/>
    <n v="7.9"/>
    <n v="46"/>
    <s v="Medium"/>
    <n v="0.69699999999999995"/>
    <x v="0"/>
    <s v=""/>
    <n v="4.72"/>
    <n v="10"/>
    <n v="-9.3000000000000007"/>
    <n v="0.1"/>
    <s v="Saturday"/>
    <s v="5-10 min"/>
    <n v="1"/>
    <s v="Below 0.8"/>
  </r>
  <r>
    <s v="RF002669"/>
    <d v="2026-01-24T19:28:00"/>
    <d v="2026-01-24T00:00:00"/>
    <n v="19"/>
    <x v="1"/>
    <x v="0"/>
    <n v="4.8"/>
    <n v="160.11000000000001"/>
    <n v="168.66"/>
    <n v="1.3"/>
    <n v="5"/>
    <n v="5.4"/>
    <n v="66"/>
    <s v="Medium"/>
    <n v="0.63500000000000001"/>
    <x v="0"/>
    <s v=""/>
    <n v="4.83"/>
    <n v="19"/>
    <n v="8.5500000000000007"/>
    <n v="0.4"/>
    <s v="Saturday"/>
    <s v="0-5 min"/>
    <n v="1"/>
    <s v="Below 0.8"/>
  </r>
  <r>
    <s v="RF002670"/>
    <d v="2026-01-24T19:31:00"/>
    <d v="2026-01-24T00:00:00"/>
    <n v="19"/>
    <x v="1"/>
    <x v="0"/>
    <n v="7.5"/>
    <n v="154.81"/>
    <n v="158.24"/>
    <n v="1"/>
    <n v="3.9"/>
    <n v="7.3"/>
    <n v="80"/>
    <s v="Medium"/>
    <n v="0.76500000000000001"/>
    <x v="0"/>
    <s v=""/>
    <n v="4.97"/>
    <n v="34"/>
    <n v="3.43"/>
    <n v="3.4"/>
    <s v="Saturday"/>
    <s v="0-5 min"/>
    <n v="1"/>
    <s v="Below 0.8"/>
  </r>
  <r>
    <s v="RF002671"/>
    <d v="2026-01-24T19:46:00"/>
    <d v="2026-01-24T00:00:00"/>
    <n v="19"/>
    <x v="4"/>
    <x v="0"/>
    <n v="6.8"/>
    <n v="122.96"/>
    <m/>
    <n v="1"/>
    <n v="7.9"/>
    <n v="9.3000000000000007"/>
    <n v="42"/>
    <s v="Medium"/>
    <n v="0.83299999999999996"/>
    <x v="2"/>
    <s v="Changed plans"/>
    <n v="5"/>
    <n v="18"/>
    <m/>
    <n v="1.4"/>
    <s v="Saturday"/>
    <s v="5-10 min"/>
    <n v="0"/>
    <s v="Between 0.8-1.0"/>
  </r>
  <r>
    <s v="RF002672"/>
    <d v="2026-01-24T19:57:00"/>
    <d v="2026-01-24T00:00:00"/>
    <n v="19"/>
    <x v="0"/>
    <x v="0"/>
    <n v="4.0999999999999996"/>
    <n v="142.58000000000001"/>
    <n v="142.5"/>
    <n v="1.3"/>
    <n v="6.6"/>
    <n v="7.6"/>
    <n v="92"/>
    <s v="High"/>
    <n v="0.63700000000000001"/>
    <x v="0"/>
    <s v=""/>
    <n v="4.42"/>
    <n v="7"/>
    <n v="-0.08"/>
    <n v="1"/>
    <s v="Saturday"/>
    <s v="5-10 min"/>
    <n v="1"/>
    <s v="Below 0.8"/>
  </r>
  <r>
    <s v="RF002673"/>
    <d v="2026-01-24T19:59:00"/>
    <d v="2026-01-24T00:00:00"/>
    <n v="19"/>
    <x v="4"/>
    <x v="0"/>
    <n v="3.5"/>
    <n v="87.25"/>
    <n v="87.39"/>
    <n v="1"/>
    <n v="8.3000000000000007"/>
    <n v="7.3"/>
    <n v="47"/>
    <s v="Low"/>
    <n v="0.97699999999999998"/>
    <x v="0"/>
    <s v=""/>
    <n v="4.51"/>
    <n v="4"/>
    <n v="0.14000000000000001"/>
    <n v="-1"/>
    <s v="Saturday"/>
    <s v="5-10 min"/>
    <n v="1"/>
    <s v="Between 0.8-1.0"/>
  </r>
  <r>
    <s v="RF002674"/>
    <d v="2026-01-24T20:00:00"/>
    <d v="2026-01-24T00:00:00"/>
    <n v="20"/>
    <x v="3"/>
    <x v="1"/>
    <n v="4"/>
    <n v="101.85"/>
    <n v="105.71"/>
    <n v="1"/>
    <n v="2"/>
    <n v="2.2000000000000002"/>
    <n v="54"/>
    <s v="Low"/>
    <n v="1.107"/>
    <x v="0"/>
    <s v=""/>
    <n v="4.63"/>
    <n v="0"/>
    <n v="3.86"/>
    <n v="0.2"/>
    <s v="Saturday"/>
    <s v="0-5 min"/>
    <n v="1"/>
    <s v="Between 1.0-1.2"/>
  </r>
  <r>
    <s v="RF002675"/>
    <d v="2026-01-24T20:01:00"/>
    <d v="2026-01-24T00:00:00"/>
    <n v="20"/>
    <x v="3"/>
    <x v="0"/>
    <n v="10.4"/>
    <n v="238"/>
    <n v="248.52"/>
    <n v="1.2"/>
    <n v="7.7"/>
    <n v="5.6"/>
    <n v="53"/>
    <s v="Medium"/>
    <n v="0.79100000000000004"/>
    <x v="0"/>
    <s v=""/>
    <n v="4.78"/>
    <n v="1"/>
    <n v="10.52"/>
    <n v="-2.1"/>
    <s v="Saturday"/>
    <s v="5-10 min"/>
    <n v="1"/>
    <s v="Below 0.8"/>
  </r>
  <r>
    <s v="RF002676"/>
    <d v="2026-01-24T20:22:00"/>
    <d v="2026-01-24T00:00:00"/>
    <n v="20"/>
    <x v="1"/>
    <x v="0"/>
    <n v="4.8"/>
    <n v="134.41999999999999"/>
    <n v="122.49"/>
    <n v="1.2"/>
    <n v="7"/>
    <n v="4.9000000000000004"/>
    <n v="58"/>
    <s v="Medium"/>
    <n v="0.54600000000000004"/>
    <x v="0"/>
    <s v=""/>
    <n v="4.7"/>
    <n v="9"/>
    <n v="-11.93"/>
    <n v="-2.1"/>
    <s v="Saturday"/>
    <s v="5-10 min"/>
    <n v="1"/>
    <s v="Below 0.8"/>
  </r>
  <r>
    <s v="RF002677"/>
    <d v="2026-01-24T20:25:00"/>
    <d v="2026-01-24T00:00:00"/>
    <n v="20"/>
    <x v="0"/>
    <x v="0"/>
    <n v="11.3"/>
    <n v="285.66000000000003"/>
    <m/>
    <n v="1.4"/>
    <n v="9.8000000000000007"/>
    <n v="11.9"/>
    <n v="101"/>
    <s v="High"/>
    <n v="0.6"/>
    <x v="2"/>
    <s v="ETA too high"/>
    <n v="4.8600000000000003"/>
    <n v="5"/>
    <m/>
    <n v="2.1"/>
    <s v="Saturday"/>
    <s v="5-10 min"/>
    <n v="0"/>
    <s v="Below 0.8"/>
  </r>
  <r>
    <s v="RF002678"/>
    <d v="2026-01-24T20:26:00"/>
    <d v="2026-01-24T00:00:00"/>
    <n v="20"/>
    <x v="4"/>
    <x v="0"/>
    <n v="3.8"/>
    <n v="87.44"/>
    <n v="87.56"/>
    <n v="1"/>
    <n v="4.4000000000000004"/>
    <n v="1.2"/>
    <n v="58"/>
    <s v="Low"/>
    <n v="1.972"/>
    <x v="0"/>
    <s v=""/>
    <n v="4.79"/>
    <n v="5"/>
    <n v="0.12"/>
    <n v="-3.2"/>
    <s v="Saturday"/>
    <s v="0-5 min"/>
    <n v="1"/>
    <s v="Above 1.2"/>
  </r>
  <r>
    <s v="RF002679"/>
    <d v="2026-01-24T20:34:00"/>
    <d v="2026-01-24T00:00:00"/>
    <n v="20"/>
    <x v="4"/>
    <x v="0"/>
    <n v="3.2"/>
    <n v="82.16"/>
    <n v="79.959999999999994"/>
    <n v="1"/>
    <n v="6.5"/>
    <n v="6.7"/>
    <n v="53"/>
    <s v="Medium"/>
    <n v="1.048"/>
    <x v="0"/>
    <s v=""/>
    <n v="4.8600000000000003"/>
    <n v="21"/>
    <n v="-2.2000000000000002"/>
    <n v="0.2"/>
    <s v="Saturday"/>
    <s v="5-10 min"/>
    <n v="1"/>
    <s v="Between 1.0-1.2"/>
  </r>
  <r>
    <s v="RF002680"/>
    <d v="2026-01-24T20:51:00"/>
    <d v="2026-01-24T00:00:00"/>
    <n v="20"/>
    <x v="4"/>
    <x v="0"/>
    <n v="5"/>
    <n v="102.53"/>
    <n v="99.39"/>
    <n v="1"/>
    <n v="4.7"/>
    <n v="6.2"/>
    <n v="47"/>
    <s v="Low"/>
    <n v="1.0740000000000001"/>
    <x v="0"/>
    <s v=""/>
    <n v="4.43"/>
    <n v="7"/>
    <n v="-3.14"/>
    <n v="1.5"/>
    <s v="Saturday"/>
    <s v="0-5 min"/>
    <n v="1"/>
    <s v="Between 1.0-1.2"/>
  </r>
  <r>
    <s v="RF002681"/>
    <d v="2026-01-24T21:13:00"/>
    <d v="2026-01-24T00:00:00"/>
    <n v="21"/>
    <x v="4"/>
    <x v="0"/>
    <n v="6.5"/>
    <n v="139.09"/>
    <n v="141.52000000000001"/>
    <n v="1"/>
    <n v="5"/>
    <n v="6.8"/>
    <n v="56"/>
    <s v="Low"/>
    <n v="1.7090000000000001"/>
    <x v="0"/>
    <s v=""/>
    <n v="4.74"/>
    <n v="49"/>
    <n v="2.4300000000000002"/>
    <n v="1.8"/>
    <s v="Saturday"/>
    <s v="0-5 min"/>
    <n v="1"/>
    <s v="Above 1.2"/>
  </r>
  <r>
    <s v="RF002682"/>
    <d v="2026-01-24T21:49:00"/>
    <d v="2026-01-24T00:00:00"/>
    <n v="21"/>
    <x v="1"/>
    <x v="0"/>
    <n v="5.7"/>
    <n v="113.76"/>
    <n v="119.89"/>
    <n v="1"/>
    <n v="8.3000000000000007"/>
    <n v="2.2999999999999998"/>
    <n v="90"/>
    <s v="Medium"/>
    <n v="0.90600000000000003"/>
    <x v="0"/>
    <s v=""/>
    <n v="4.76"/>
    <n v="4"/>
    <n v="6.13"/>
    <n v="-6"/>
    <s v="Saturday"/>
    <s v="5-10 min"/>
    <n v="1"/>
    <s v="Between 0.8-1.0"/>
  </r>
  <r>
    <s v="RF002683"/>
    <d v="2026-01-24T22:08:00"/>
    <d v="2026-01-24T00:00:00"/>
    <n v="22"/>
    <x v="3"/>
    <x v="0"/>
    <n v="7"/>
    <n v="150.54"/>
    <n v="150.59"/>
    <n v="1"/>
    <n v="4.5999999999999996"/>
    <n v="3.4"/>
    <n v="58"/>
    <s v="Low"/>
    <n v="1.56"/>
    <x v="0"/>
    <s v=""/>
    <n v="4.76"/>
    <n v="3"/>
    <n v="0.05"/>
    <n v="-1.2"/>
    <s v="Saturday"/>
    <s v="0-5 min"/>
    <n v="1"/>
    <s v="Above 1.2"/>
  </r>
  <r>
    <s v="RF002684"/>
    <d v="2026-01-24T22:10:00"/>
    <d v="2026-01-24T00:00:00"/>
    <n v="22"/>
    <x v="2"/>
    <x v="0"/>
    <n v="7.2"/>
    <n v="173.51"/>
    <n v="171.43"/>
    <n v="1.1000000000000001"/>
    <n v="4.0999999999999996"/>
    <n v="7.5"/>
    <n v="121"/>
    <s v="High"/>
    <n v="0.92"/>
    <x v="0"/>
    <s v=""/>
    <n v="4.71"/>
    <n v="2"/>
    <n v="-2.08"/>
    <n v="3.4"/>
    <s v="Saturday"/>
    <s v="0-5 min"/>
    <n v="1"/>
    <s v="Between 0.8-1.0"/>
  </r>
  <r>
    <s v="RF002685"/>
    <d v="2026-01-24T22:16:00"/>
    <d v="2026-01-24T00:00:00"/>
    <n v="22"/>
    <x v="0"/>
    <x v="0"/>
    <n v="8.3000000000000007"/>
    <n v="239.75"/>
    <n v="229.3"/>
    <n v="1.4"/>
    <n v="4.9000000000000004"/>
    <n v="7.7"/>
    <n v="120"/>
    <s v="High"/>
    <n v="0.71"/>
    <x v="0"/>
    <s v=""/>
    <n v="5"/>
    <n v="15"/>
    <n v="-10.45"/>
    <n v="2.8"/>
    <s v="Saturday"/>
    <s v="0-5 min"/>
    <n v="1"/>
    <s v="Below 0.8"/>
  </r>
  <r>
    <s v="RF002686"/>
    <d v="2026-01-24T22:37:00"/>
    <d v="2026-01-24T00:00:00"/>
    <n v="22"/>
    <x v="2"/>
    <x v="0"/>
    <n v="2.5"/>
    <n v="80.55"/>
    <n v="84.75"/>
    <n v="1"/>
    <n v="5.5"/>
    <n v="6.4"/>
    <n v="105"/>
    <s v="Medium"/>
    <n v="1.091"/>
    <x v="0"/>
    <s v=""/>
    <n v="4.72"/>
    <n v="23"/>
    <n v="4.2"/>
    <n v="0.9"/>
    <s v="Saturday"/>
    <s v="5-10 min"/>
    <n v="1"/>
    <s v="Between 1.0-1.2"/>
  </r>
  <r>
    <s v="RF002687"/>
    <d v="2026-01-24T22:46:00"/>
    <d v="2026-01-24T00:00:00"/>
    <n v="22"/>
    <x v="1"/>
    <x v="1"/>
    <n v="3.5"/>
    <n v="98.75"/>
    <n v="100.07"/>
    <n v="1.1000000000000001"/>
    <n v="7"/>
    <n v="6.3"/>
    <n v="104"/>
    <s v="Medium"/>
    <n v="1.113"/>
    <x v="0"/>
    <s v=""/>
    <n v="4.49"/>
    <n v="0"/>
    <n v="1.32"/>
    <n v="-0.7"/>
    <s v="Saturday"/>
    <s v="5-10 min"/>
    <n v="1"/>
    <s v="Between 1.0-1.2"/>
  </r>
  <r>
    <s v="RF002688"/>
    <d v="2026-01-24T23:33:00"/>
    <d v="2026-01-24T00:00:00"/>
    <n v="23"/>
    <x v="1"/>
    <x v="1"/>
    <n v="6"/>
    <n v="142.99"/>
    <n v="144.24"/>
    <n v="1.1000000000000001"/>
    <n v="6.3"/>
    <n v="6.5"/>
    <n v="76"/>
    <s v="Medium"/>
    <n v="0.89"/>
    <x v="0"/>
    <s v=""/>
    <n v="4.49"/>
    <n v="0"/>
    <n v="1.25"/>
    <n v="0.2"/>
    <s v="Saturday"/>
    <s v="5-10 min"/>
    <n v="1"/>
    <s v="Between 0.8-1.0"/>
  </r>
  <r>
    <s v="RF002689"/>
    <d v="2026-01-25T00:34:00"/>
    <d v="2026-01-25T00:00:00"/>
    <n v="0"/>
    <x v="3"/>
    <x v="0"/>
    <n v="4.0999999999999996"/>
    <n v="99.56"/>
    <m/>
    <n v="1"/>
    <n v="7.9"/>
    <m/>
    <n v="61"/>
    <s v="Low"/>
    <n v="2.1859999999999999"/>
    <x v="3"/>
    <s v="No driver available"/>
    <n v="4.6100000000000003"/>
    <n v="34"/>
    <m/>
    <m/>
    <s v="Sunday"/>
    <s v="5-10 min"/>
    <n v="0"/>
    <s v="Above 1.2"/>
  </r>
  <r>
    <s v="RF002690"/>
    <d v="2026-01-25T00:40:00"/>
    <d v="2026-01-25T00:00:00"/>
    <n v="0"/>
    <x v="3"/>
    <x v="0"/>
    <n v="5"/>
    <n v="128.07"/>
    <n v="132.54"/>
    <n v="1.1000000000000001"/>
    <n v="4.8"/>
    <n v="4.5"/>
    <n v="72"/>
    <s v="Low"/>
    <n v="1.5940000000000001"/>
    <x v="0"/>
    <s v=""/>
    <n v="4.49"/>
    <n v="2"/>
    <n v="4.47"/>
    <n v="-0.3"/>
    <s v="Sunday"/>
    <s v="0-5 min"/>
    <n v="1"/>
    <s v="Above 1.2"/>
  </r>
  <r>
    <s v="RF002691"/>
    <d v="2026-01-25T00:44:00"/>
    <d v="2026-01-25T00:00:00"/>
    <n v="0"/>
    <x v="0"/>
    <x v="1"/>
    <n v="5.4"/>
    <n v="122.19"/>
    <m/>
    <n v="1"/>
    <n v="3.1"/>
    <n v="5.4"/>
    <n v="134"/>
    <s v="Medium"/>
    <n v="1.137"/>
    <x v="2"/>
    <s v="Fare too high"/>
    <n v="5"/>
    <n v="0"/>
    <m/>
    <n v="2.2999999999999998"/>
    <s v="Sunday"/>
    <s v="0-5 min"/>
    <n v="0"/>
    <s v="Between 1.0-1.2"/>
  </r>
  <r>
    <s v="RF002692"/>
    <d v="2026-01-25T01:22:00"/>
    <d v="2026-01-25T00:00:00"/>
    <n v="1"/>
    <x v="3"/>
    <x v="1"/>
    <n v="4.5999999999999996"/>
    <n v="96.87"/>
    <n v="99.07"/>
    <n v="1"/>
    <n v="7.1"/>
    <n v="10.7"/>
    <n v="78"/>
    <s v="Low"/>
    <n v="1.4239999999999999"/>
    <x v="0"/>
    <s v=""/>
    <n v="5"/>
    <n v="0"/>
    <n v="2.2000000000000002"/>
    <n v="3.6"/>
    <s v="Sunday"/>
    <s v="5-10 min"/>
    <n v="1"/>
    <s v="Above 1.2"/>
  </r>
  <r>
    <s v="RF002693"/>
    <d v="2026-01-25T01:26:00"/>
    <d v="2026-01-25T00:00:00"/>
    <n v="1"/>
    <x v="3"/>
    <x v="0"/>
    <n v="4.0999999999999996"/>
    <n v="99.81"/>
    <n v="98.72"/>
    <n v="1"/>
    <n v="2"/>
    <n v="1.8"/>
    <n v="55"/>
    <s v="Low"/>
    <n v="1.325"/>
    <x v="0"/>
    <s v=""/>
    <n v="4.6100000000000003"/>
    <n v="11"/>
    <n v="-1.0900000000000001"/>
    <n v="-0.2"/>
    <s v="Sunday"/>
    <s v="0-5 min"/>
    <n v="1"/>
    <s v="Above 1.2"/>
  </r>
  <r>
    <s v="RF002694"/>
    <d v="2026-01-25T01:33:00"/>
    <d v="2026-01-25T00:00:00"/>
    <n v="1"/>
    <x v="0"/>
    <x v="0"/>
    <n v="3"/>
    <n v="87.9"/>
    <n v="85.81"/>
    <n v="1.1000000000000001"/>
    <n v="2.5"/>
    <n v="5"/>
    <n v="138"/>
    <s v="Low"/>
    <n v="1.4730000000000001"/>
    <x v="0"/>
    <s v=""/>
    <n v="4.8"/>
    <n v="22"/>
    <n v="-2.09"/>
    <n v="2.5"/>
    <s v="Sunday"/>
    <s v="0-5 min"/>
    <n v="1"/>
    <s v="Above 1.2"/>
  </r>
  <r>
    <s v="RF002695"/>
    <d v="2026-01-25T01:36:00"/>
    <d v="2026-01-25T00:00:00"/>
    <n v="1"/>
    <x v="0"/>
    <x v="0"/>
    <n v="4.7"/>
    <n v="122.11"/>
    <m/>
    <n v="1.1000000000000001"/>
    <n v="4.5"/>
    <n v="3.7"/>
    <n v="114"/>
    <s v="Medium"/>
    <n v="0.98199999999999998"/>
    <x v="1"/>
    <s v="Pickup too far"/>
    <n v="4.6500000000000004"/>
    <n v="12"/>
    <m/>
    <n v="-0.8"/>
    <s v="Sunday"/>
    <s v="0-5 min"/>
    <n v="0"/>
    <s v="Between 0.8-1.0"/>
  </r>
  <r>
    <s v="RF002696"/>
    <d v="2026-01-25T01:51:00"/>
    <d v="2026-01-25T00:00:00"/>
    <n v="1"/>
    <x v="1"/>
    <x v="0"/>
    <n v="4"/>
    <n v="90.65"/>
    <n v="87.41"/>
    <n v="1"/>
    <n v="2.1"/>
    <n v="1.8"/>
    <n v="102"/>
    <s v="Medium"/>
    <n v="1.198"/>
    <x v="0"/>
    <s v=""/>
    <n v="4.67"/>
    <n v="5"/>
    <n v="-3.24"/>
    <n v="-0.3"/>
    <s v="Sunday"/>
    <s v="0-5 min"/>
    <n v="1"/>
    <s v="Between 1.0-1.2"/>
  </r>
  <r>
    <s v="RF002697"/>
    <d v="2026-01-25T02:10:00"/>
    <d v="2026-01-25T00:00:00"/>
    <n v="2"/>
    <x v="3"/>
    <x v="0"/>
    <n v="8.8000000000000007"/>
    <n v="169.19"/>
    <n v="159.28"/>
    <n v="1"/>
    <n v="5.3"/>
    <n v="7.9"/>
    <n v="70"/>
    <s v="Low"/>
    <n v="2.1110000000000002"/>
    <x v="0"/>
    <s v=""/>
    <n v="4.59"/>
    <n v="30"/>
    <n v="-9.91"/>
    <n v="2.6"/>
    <s v="Sunday"/>
    <s v="5-10 min"/>
    <n v="1"/>
    <s v="Above 1.2"/>
  </r>
  <r>
    <s v="RF002698"/>
    <d v="2026-01-25T02:36:00"/>
    <d v="2026-01-25T00:00:00"/>
    <n v="2"/>
    <x v="2"/>
    <x v="0"/>
    <n v="7.7"/>
    <n v="164.51"/>
    <m/>
    <n v="1.1000000000000001"/>
    <n v="3.3"/>
    <m/>
    <n v="128"/>
    <s v="Medium"/>
    <n v="1.242"/>
    <x v="3"/>
    <s v="No driver available"/>
    <n v="4.83"/>
    <n v="10"/>
    <m/>
    <m/>
    <s v="Sunday"/>
    <s v="0-5 min"/>
    <n v="0"/>
    <s v="Above 1.2"/>
  </r>
  <r>
    <s v="RF002699"/>
    <d v="2026-01-25T03:03:00"/>
    <d v="2026-01-25T00:00:00"/>
    <n v="3"/>
    <x v="0"/>
    <x v="0"/>
    <n v="2.5"/>
    <n v="79.62"/>
    <n v="82.7"/>
    <n v="1"/>
    <n v="6.4"/>
    <n v="6.6"/>
    <n v="129"/>
    <s v="Low"/>
    <n v="1.8440000000000001"/>
    <x v="0"/>
    <s v=""/>
    <n v="4.68"/>
    <n v="294"/>
    <n v="3.08"/>
    <n v="0.2"/>
    <s v="Sunday"/>
    <s v="5-10 min"/>
    <n v="1"/>
    <s v="Above 1.2"/>
  </r>
  <r>
    <s v="RF002700"/>
    <d v="2026-01-25T03:46:00"/>
    <d v="2026-01-25T00:00:00"/>
    <n v="3"/>
    <x v="1"/>
    <x v="0"/>
    <n v="13.4"/>
    <n v="243.04"/>
    <m/>
    <n v="1"/>
    <n v="5.2"/>
    <n v="13.1"/>
    <n v="109"/>
    <s v="Medium"/>
    <n v="1.246"/>
    <x v="2"/>
    <s v="Fare too high"/>
    <n v="4.6399999999999997"/>
    <n v="1"/>
    <m/>
    <n v="7.9"/>
    <s v="Sunday"/>
    <s v="5-10 min"/>
    <n v="0"/>
    <s v="Above 1.2"/>
  </r>
  <r>
    <s v="RF002701"/>
    <d v="2026-01-25T03:59:00"/>
    <d v="2026-01-25T00:00:00"/>
    <n v="3"/>
    <x v="0"/>
    <x v="0"/>
    <n v="4.0999999999999996"/>
    <n v="109.52"/>
    <n v="109.45"/>
    <n v="1"/>
    <n v="8.3000000000000007"/>
    <n v="7.5"/>
    <n v="122"/>
    <s v="Medium"/>
    <n v="1.01"/>
    <x v="0"/>
    <s v=""/>
    <n v="4.6399999999999997"/>
    <n v="1"/>
    <n v="-7.0000000000000007E-2"/>
    <n v="-0.8"/>
    <s v="Sunday"/>
    <s v="5-10 min"/>
    <n v="1"/>
    <s v="Between 1.0-1.2"/>
  </r>
  <r>
    <s v="RF002702"/>
    <d v="2026-01-25T04:22:00"/>
    <d v="2026-01-25T00:00:00"/>
    <n v="4"/>
    <x v="1"/>
    <x v="0"/>
    <n v="2"/>
    <n v="74.42"/>
    <n v="74.67"/>
    <n v="1"/>
    <n v="2"/>
    <n v="6"/>
    <n v="101"/>
    <s v="Low"/>
    <n v="2.2000000000000002"/>
    <x v="0"/>
    <s v=""/>
    <n v="4.93"/>
    <n v="20"/>
    <n v="0.25"/>
    <n v="4"/>
    <s v="Sunday"/>
    <s v="0-5 min"/>
    <n v="1"/>
    <s v="Above 1.2"/>
  </r>
  <r>
    <s v="RF002703"/>
    <d v="2026-01-25T04:25:00"/>
    <d v="2026-01-25T00:00:00"/>
    <n v="4"/>
    <x v="1"/>
    <x v="1"/>
    <n v="3.7"/>
    <n v="90.82"/>
    <m/>
    <n v="1"/>
    <n v="5.2"/>
    <n v="9.1"/>
    <n v="103"/>
    <s v="Low"/>
    <n v="1.387"/>
    <x v="2"/>
    <s v="Fare too high"/>
    <n v="4.55"/>
    <n v="0"/>
    <m/>
    <n v="3.9"/>
    <s v="Sunday"/>
    <s v="5-10 min"/>
    <n v="0"/>
    <s v="Above 1.2"/>
  </r>
  <r>
    <s v="RF002704"/>
    <d v="2026-01-25T04:31:00"/>
    <d v="2026-01-25T00:00:00"/>
    <n v="4"/>
    <x v="1"/>
    <x v="1"/>
    <n v="1.7"/>
    <n v="69"/>
    <m/>
    <n v="1"/>
    <n v="4.5"/>
    <m/>
    <n v="110"/>
    <s v="Low"/>
    <n v="2.2000000000000002"/>
    <x v="3"/>
    <s v="No driver available"/>
    <n v="4.5999999999999996"/>
    <n v="0"/>
    <m/>
    <m/>
    <s v="Sunday"/>
    <s v="0-5 min"/>
    <n v="0"/>
    <s v="Above 1.2"/>
  </r>
  <r>
    <s v="RF002705"/>
    <d v="2026-01-25T04:44:00"/>
    <d v="2026-01-25T00:00:00"/>
    <n v="4"/>
    <x v="3"/>
    <x v="0"/>
    <n v="1.9"/>
    <n v="71.849999999999994"/>
    <n v="73.37"/>
    <n v="1.1000000000000001"/>
    <n v="4.5"/>
    <n v="4.2"/>
    <n v="76"/>
    <s v="Low"/>
    <n v="2.2000000000000002"/>
    <x v="0"/>
    <s v=""/>
    <n v="4.59"/>
    <n v="2"/>
    <n v="1.52"/>
    <n v="-0.3"/>
    <s v="Sunday"/>
    <s v="0-5 min"/>
    <n v="1"/>
    <s v="Above 1.2"/>
  </r>
  <r>
    <s v="RF002706"/>
    <d v="2026-01-25T04:45:00"/>
    <d v="2026-01-25T00:00:00"/>
    <n v="4"/>
    <x v="1"/>
    <x v="0"/>
    <n v="22.9"/>
    <n v="379.54"/>
    <n v="365.26"/>
    <n v="1.1000000000000001"/>
    <n v="3.3"/>
    <n v="5.7"/>
    <n v="103"/>
    <s v="Low"/>
    <n v="1.3220000000000001"/>
    <x v="0"/>
    <s v=""/>
    <n v="4.87"/>
    <n v="8"/>
    <n v="-14.28"/>
    <n v="2.4"/>
    <s v="Sunday"/>
    <s v="0-5 min"/>
    <n v="1"/>
    <s v="Above 1.2"/>
  </r>
  <r>
    <s v="RF002707"/>
    <d v="2026-01-25T05:19:00"/>
    <d v="2026-01-25T00:00:00"/>
    <n v="5"/>
    <x v="0"/>
    <x v="0"/>
    <n v="8.6"/>
    <n v="192.92"/>
    <n v="190.63"/>
    <n v="1.1000000000000001"/>
    <n v="4.9000000000000004"/>
    <n v="6.2"/>
    <n v="140"/>
    <s v="Medium"/>
    <n v="1.302"/>
    <x v="0"/>
    <s v=""/>
    <n v="5"/>
    <n v="12"/>
    <n v="-2.29"/>
    <n v="1.3"/>
    <s v="Sunday"/>
    <s v="0-5 min"/>
    <n v="1"/>
    <s v="Above 1.2"/>
  </r>
  <r>
    <s v="RF002708"/>
    <d v="2026-01-25T05:34:00"/>
    <d v="2026-01-25T00:00:00"/>
    <n v="5"/>
    <x v="3"/>
    <x v="1"/>
    <n v="2.2999999999999998"/>
    <n v="71.260000000000005"/>
    <n v="70.19"/>
    <n v="1"/>
    <n v="2"/>
    <n v="2.4"/>
    <n v="78"/>
    <s v="Low"/>
    <n v="1.6"/>
    <x v="0"/>
    <s v=""/>
    <n v="4.58"/>
    <n v="0"/>
    <n v="-1.07"/>
    <n v="0.4"/>
    <s v="Sunday"/>
    <s v="0-5 min"/>
    <n v="1"/>
    <s v="Above 1.2"/>
  </r>
  <r>
    <s v="RF002709"/>
    <d v="2026-01-25T06:09:00"/>
    <d v="2026-01-25T00:00:00"/>
    <n v="6"/>
    <x v="3"/>
    <x v="0"/>
    <n v="1.4"/>
    <n v="57.74"/>
    <m/>
    <n v="1"/>
    <n v="2"/>
    <m/>
    <n v="72"/>
    <s v="Low"/>
    <n v="1.7909999999999999"/>
    <x v="3"/>
    <s v="No driver available"/>
    <n v="5"/>
    <n v="9"/>
    <m/>
    <m/>
    <s v="Sunday"/>
    <s v="0-5 min"/>
    <n v="0"/>
    <s v="Above 1.2"/>
  </r>
  <r>
    <s v="RF002710"/>
    <d v="2026-01-25T06:12:00"/>
    <d v="2026-01-25T00:00:00"/>
    <n v="6"/>
    <x v="1"/>
    <x v="0"/>
    <n v="5"/>
    <n v="118.09"/>
    <n v="118.64"/>
    <n v="1"/>
    <n v="2.7"/>
    <n v="1"/>
    <n v="90"/>
    <s v="Low"/>
    <n v="1.226"/>
    <x v="0"/>
    <s v=""/>
    <n v="4.95"/>
    <n v="2"/>
    <n v="0.55000000000000004"/>
    <n v="-1.7"/>
    <s v="Sunday"/>
    <s v="0-5 min"/>
    <n v="1"/>
    <s v="Above 1.2"/>
  </r>
  <r>
    <s v="RF002711"/>
    <d v="2026-01-25T06:58:00"/>
    <d v="2026-01-25T00:00:00"/>
    <n v="6"/>
    <x v="3"/>
    <x v="0"/>
    <n v="1.2"/>
    <n v="57.17"/>
    <n v="52.08"/>
    <n v="1"/>
    <n v="2"/>
    <n v="2.6"/>
    <n v="74"/>
    <s v="Low"/>
    <n v="1.5049999999999999"/>
    <x v="0"/>
    <s v=""/>
    <n v="4.5199999999999996"/>
    <n v="11"/>
    <n v="-5.09"/>
    <n v="0.6"/>
    <s v="Sunday"/>
    <s v="0-5 min"/>
    <n v="1"/>
    <s v="Above 1.2"/>
  </r>
  <r>
    <s v="RF002712"/>
    <d v="2026-01-25T07:56:00"/>
    <d v="2026-01-25T00:00:00"/>
    <n v="7"/>
    <x v="2"/>
    <x v="0"/>
    <n v="4.8"/>
    <n v="109.73"/>
    <n v="115.71"/>
    <n v="1"/>
    <n v="5.6"/>
    <n v="5.2"/>
    <n v="112"/>
    <s v="Medium"/>
    <n v="1.1100000000000001"/>
    <x v="0"/>
    <s v=""/>
    <n v="4.76"/>
    <n v="31"/>
    <n v="5.98"/>
    <n v="-0.4"/>
    <s v="Sunday"/>
    <s v="5-10 min"/>
    <n v="1"/>
    <s v="Between 1.0-1.2"/>
  </r>
  <r>
    <s v="RF002713"/>
    <d v="2026-01-25T07:56:00"/>
    <d v="2026-01-25T00:00:00"/>
    <n v="7"/>
    <x v="3"/>
    <x v="0"/>
    <n v="6.8"/>
    <n v="132.44"/>
    <n v="125.6"/>
    <n v="1"/>
    <n v="2.7"/>
    <n v="2.8"/>
    <n v="64"/>
    <s v="Low"/>
    <n v="1.4790000000000001"/>
    <x v="0"/>
    <s v=""/>
    <n v="4.5"/>
    <n v="2"/>
    <n v="-6.84"/>
    <n v="0.1"/>
    <s v="Sunday"/>
    <s v="0-5 min"/>
    <n v="1"/>
    <s v="Above 1.2"/>
  </r>
  <r>
    <s v="RF002714"/>
    <d v="2026-01-25T08:12:00"/>
    <d v="2026-01-25T00:00:00"/>
    <n v="8"/>
    <x v="0"/>
    <x v="0"/>
    <n v="7.1"/>
    <n v="190.39"/>
    <n v="189.83"/>
    <n v="1.2"/>
    <n v="6.8"/>
    <n v="4.0999999999999996"/>
    <n v="106"/>
    <s v="Medium"/>
    <n v="0.748"/>
    <x v="0"/>
    <s v=""/>
    <n v="4.6500000000000004"/>
    <n v="2"/>
    <n v="-0.56000000000000005"/>
    <n v="-2.7"/>
    <s v="Sunday"/>
    <s v="5-10 min"/>
    <n v="1"/>
    <s v="Below 0.8"/>
  </r>
  <r>
    <s v="RF002715"/>
    <d v="2026-01-25T08:21:00"/>
    <d v="2026-01-25T00:00:00"/>
    <n v="8"/>
    <x v="0"/>
    <x v="0"/>
    <n v="2.2999999999999998"/>
    <n v="93.83"/>
    <n v="98.06"/>
    <n v="1.2"/>
    <n v="6.8"/>
    <n v="6.8"/>
    <n v="122"/>
    <s v="Medium"/>
    <n v="0.879"/>
    <x v="0"/>
    <s v=""/>
    <n v="4.43"/>
    <n v="24"/>
    <n v="4.2300000000000004"/>
    <n v="0"/>
    <s v="Sunday"/>
    <s v="5-10 min"/>
    <n v="1"/>
    <s v="Between 0.8-1.0"/>
  </r>
  <r>
    <s v="RF002716"/>
    <d v="2026-01-25T08:31:00"/>
    <d v="2026-01-25T00:00:00"/>
    <n v="8"/>
    <x v="0"/>
    <x v="0"/>
    <n v="6.2"/>
    <n v="166.84"/>
    <n v="161.19999999999999"/>
    <n v="1.2"/>
    <n v="6.8"/>
    <n v="8.6999999999999993"/>
    <n v="121"/>
    <s v="High"/>
    <n v="0.76300000000000001"/>
    <x v="0"/>
    <s v=""/>
    <n v="4.63"/>
    <n v="2"/>
    <n v="-5.64"/>
    <n v="1.9"/>
    <s v="Sunday"/>
    <s v="5-10 min"/>
    <n v="1"/>
    <s v="Below 0.8"/>
  </r>
  <r>
    <s v="RF002717"/>
    <d v="2026-01-25T08:33:00"/>
    <d v="2026-01-25T00:00:00"/>
    <n v="8"/>
    <x v="1"/>
    <x v="0"/>
    <n v="10.1"/>
    <n v="212.66"/>
    <n v="214.6"/>
    <n v="1"/>
    <n v="6.7"/>
    <n v="4.8"/>
    <n v="80"/>
    <s v="Medium"/>
    <n v="0.97899999999999998"/>
    <x v="0"/>
    <s v=""/>
    <n v="4.66"/>
    <n v="17"/>
    <n v="1.94"/>
    <n v="-1.9"/>
    <s v="Sunday"/>
    <s v="5-10 min"/>
    <n v="1"/>
    <s v="Between 0.8-1.0"/>
  </r>
  <r>
    <s v="RF002718"/>
    <d v="2026-01-25T08:42:00"/>
    <d v="2026-01-25T00:00:00"/>
    <n v="8"/>
    <x v="2"/>
    <x v="0"/>
    <n v="4.2"/>
    <n v="112.43"/>
    <n v="108.29"/>
    <n v="1"/>
    <n v="4.7"/>
    <n v="6.5"/>
    <n v="94"/>
    <s v="Medium"/>
    <n v="0.89200000000000002"/>
    <x v="0"/>
    <s v=""/>
    <n v="4.53"/>
    <n v="8"/>
    <n v="-4.1399999999999997"/>
    <n v="1.8"/>
    <s v="Sunday"/>
    <s v="0-5 min"/>
    <n v="1"/>
    <s v="Between 0.8-1.0"/>
  </r>
  <r>
    <s v="RF002719"/>
    <d v="2026-01-25T08:48:00"/>
    <d v="2026-01-25T00:00:00"/>
    <n v="8"/>
    <x v="2"/>
    <x v="1"/>
    <n v="2.2000000000000002"/>
    <n v="67.010000000000005"/>
    <n v="66.41"/>
    <n v="1"/>
    <n v="5"/>
    <n v="6.1"/>
    <n v="125"/>
    <s v="Medium"/>
    <n v="1.226"/>
    <x v="0"/>
    <s v=""/>
    <n v="4.8"/>
    <n v="0"/>
    <n v="-0.6"/>
    <n v="1.1000000000000001"/>
    <s v="Sunday"/>
    <s v="0-5 min"/>
    <n v="1"/>
    <s v="Above 1.2"/>
  </r>
  <r>
    <s v="RF002720"/>
    <d v="2026-01-25T08:50:00"/>
    <d v="2026-01-25T00:00:00"/>
    <n v="8"/>
    <x v="3"/>
    <x v="0"/>
    <n v="4"/>
    <n v="93.09"/>
    <n v="90.72"/>
    <n v="1"/>
    <n v="4.0999999999999996"/>
    <n v="3.9"/>
    <n v="68"/>
    <s v="Low"/>
    <n v="2.2000000000000002"/>
    <x v="0"/>
    <s v=""/>
    <n v="4.95"/>
    <n v="32"/>
    <n v="-2.37"/>
    <n v="-0.2"/>
    <s v="Sunday"/>
    <s v="0-5 min"/>
    <n v="1"/>
    <s v="Above 1.2"/>
  </r>
  <r>
    <s v="RF002721"/>
    <d v="2026-01-25T08:51:00"/>
    <d v="2026-01-25T00:00:00"/>
    <n v="8"/>
    <x v="0"/>
    <x v="0"/>
    <n v="2.5"/>
    <n v="108.39"/>
    <n v="110.69"/>
    <n v="1.3"/>
    <n v="9.5"/>
    <n v="12.3"/>
    <n v="116"/>
    <s v="High"/>
    <n v="0.70799999999999996"/>
    <x v="0"/>
    <s v=""/>
    <n v="4.82"/>
    <n v="19"/>
    <n v="2.2999999999999998"/>
    <n v="2.8"/>
    <s v="Sunday"/>
    <s v="5-10 min"/>
    <n v="1"/>
    <s v="Below 0.8"/>
  </r>
  <r>
    <s v="RF002722"/>
    <d v="2026-01-25T09:11:00"/>
    <d v="2026-01-25T00:00:00"/>
    <n v="9"/>
    <x v="2"/>
    <x v="1"/>
    <n v="27.1"/>
    <n v="391.38"/>
    <n v="395.4"/>
    <n v="1"/>
    <n v="2.8"/>
    <n v="6.5"/>
    <n v="107"/>
    <s v="Medium"/>
    <n v="0.97299999999999998"/>
    <x v="0"/>
    <s v=""/>
    <n v="4.46"/>
    <n v="0"/>
    <n v="4.0199999999999996"/>
    <n v="3.7"/>
    <s v="Sunday"/>
    <s v="0-5 min"/>
    <n v="1"/>
    <s v="Between 0.8-1.0"/>
  </r>
  <r>
    <s v="RF002723"/>
    <d v="2026-01-25T09:12:00"/>
    <d v="2026-01-25T00:00:00"/>
    <n v="9"/>
    <x v="0"/>
    <x v="0"/>
    <n v="9.1"/>
    <n v="188.44"/>
    <n v="191.5"/>
    <n v="1.2"/>
    <n v="8"/>
    <n v="7.6"/>
    <n v="105"/>
    <s v="Medium"/>
    <n v="0.73499999999999999"/>
    <x v="0"/>
    <s v=""/>
    <n v="4.97"/>
    <n v="1"/>
    <n v="3.06"/>
    <n v="-0.4"/>
    <s v="Sunday"/>
    <s v="5-10 min"/>
    <n v="1"/>
    <s v="Below 0.8"/>
  </r>
  <r>
    <s v="RF002724"/>
    <d v="2026-01-25T09:17:00"/>
    <d v="2026-01-25T00:00:00"/>
    <n v="9"/>
    <x v="3"/>
    <x v="0"/>
    <n v="7.9"/>
    <n v="149.78"/>
    <n v="150.03"/>
    <n v="1"/>
    <n v="9.1"/>
    <n v="7.8"/>
    <n v="59"/>
    <s v="Medium"/>
    <n v="0.92"/>
    <x v="0"/>
    <s v=""/>
    <n v="4.76"/>
    <n v="15"/>
    <n v="0.25"/>
    <n v="-1.3"/>
    <s v="Sunday"/>
    <s v="5-10 min"/>
    <n v="1"/>
    <s v="Between 0.8-1.0"/>
  </r>
  <r>
    <s v="RF002725"/>
    <d v="2026-01-25T09:39:00"/>
    <d v="2026-01-25T00:00:00"/>
    <n v="9"/>
    <x v="2"/>
    <x v="0"/>
    <n v="1.4"/>
    <n v="74.41"/>
    <m/>
    <n v="1.2"/>
    <n v="7.5"/>
    <n v="10.3"/>
    <n v="101"/>
    <s v="Medium"/>
    <n v="0.83399999999999996"/>
    <x v="2"/>
    <s v="ETA too high"/>
    <n v="4.55"/>
    <n v="3"/>
    <m/>
    <n v="2.8"/>
    <s v="Sunday"/>
    <s v="5-10 min"/>
    <n v="0"/>
    <s v="Between 0.8-1.0"/>
  </r>
  <r>
    <s v="RF002726"/>
    <d v="2026-01-25T09:53:00"/>
    <d v="2026-01-25T00:00:00"/>
    <n v="9"/>
    <x v="3"/>
    <x v="0"/>
    <n v="4.4000000000000004"/>
    <n v="102.03"/>
    <n v="103.98"/>
    <n v="1"/>
    <n v="4.0999999999999996"/>
    <n v="3.1"/>
    <n v="66"/>
    <s v="Low"/>
    <n v="1.1990000000000001"/>
    <x v="0"/>
    <s v=""/>
    <n v="4.68"/>
    <n v="6"/>
    <n v="1.95"/>
    <n v="-1"/>
    <s v="Sunday"/>
    <s v="0-5 min"/>
    <n v="1"/>
    <s v="Between 1.0-1.2"/>
  </r>
  <r>
    <s v="RF002727"/>
    <d v="2026-01-25T09:57:00"/>
    <d v="2026-01-25T00:00:00"/>
    <n v="9"/>
    <x v="0"/>
    <x v="1"/>
    <n v="3.9"/>
    <n v="104.41"/>
    <n v="105.47"/>
    <n v="1.1000000000000001"/>
    <n v="7.4"/>
    <n v="4.5999999999999996"/>
    <n v="94"/>
    <s v="Medium"/>
    <n v="0.76"/>
    <x v="0"/>
    <s v=""/>
    <n v="4.97"/>
    <n v="0"/>
    <n v="1.06"/>
    <n v="-2.8"/>
    <s v="Sunday"/>
    <s v="5-10 min"/>
    <n v="1"/>
    <s v="Below 0.8"/>
  </r>
  <r>
    <s v="RF002728"/>
    <d v="2026-01-25T10:11:00"/>
    <d v="2026-01-25T00:00:00"/>
    <n v="10"/>
    <x v="0"/>
    <x v="0"/>
    <n v="3.3"/>
    <n v="120.48"/>
    <n v="115.14"/>
    <n v="1.4"/>
    <n v="6.6"/>
    <n v="9.8000000000000007"/>
    <n v="101"/>
    <s v="High"/>
    <n v="0.622"/>
    <x v="0"/>
    <s v=""/>
    <n v="4.71"/>
    <n v="49"/>
    <n v="-5.34"/>
    <n v="3.2"/>
    <s v="Sunday"/>
    <s v="5-10 min"/>
    <n v="1"/>
    <s v="Below 0.8"/>
  </r>
  <r>
    <s v="RF002729"/>
    <d v="2026-01-25T10:18:00"/>
    <d v="2026-01-25T00:00:00"/>
    <n v="10"/>
    <x v="1"/>
    <x v="0"/>
    <n v="11"/>
    <n v="207.79"/>
    <n v="213.72"/>
    <n v="1"/>
    <n v="8.1999999999999993"/>
    <n v="7.4"/>
    <n v="76"/>
    <s v="Medium"/>
    <n v="0.85899999999999999"/>
    <x v="0"/>
    <s v=""/>
    <n v="4.6100000000000003"/>
    <n v="6"/>
    <n v="5.93"/>
    <n v="-0.8"/>
    <s v="Sunday"/>
    <s v="5-10 min"/>
    <n v="1"/>
    <s v="Between 0.8-1.0"/>
  </r>
  <r>
    <s v="RF002730"/>
    <d v="2026-01-25T11:24:00"/>
    <d v="2026-01-25T00:00:00"/>
    <n v="11"/>
    <x v="0"/>
    <x v="0"/>
    <n v="19.8"/>
    <n v="324.31"/>
    <n v="332.32"/>
    <n v="1"/>
    <n v="5.7"/>
    <n v="8"/>
    <n v="128"/>
    <s v="Medium"/>
    <n v="1.167"/>
    <x v="0"/>
    <s v=""/>
    <n v="4.6900000000000004"/>
    <n v="2"/>
    <n v="8.01"/>
    <n v="2.2999999999999998"/>
    <s v="Sunday"/>
    <s v="5-10 min"/>
    <n v="1"/>
    <s v="Between 1.0-1.2"/>
  </r>
  <r>
    <s v="RF002731"/>
    <d v="2026-01-25T11:37:00"/>
    <d v="2026-01-25T00:00:00"/>
    <n v="11"/>
    <x v="1"/>
    <x v="0"/>
    <n v="3.3"/>
    <n v="91.63"/>
    <m/>
    <n v="1"/>
    <n v="5.0999999999999996"/>
    <n v="1.9"/>
    <n v="90"/>
    <s v="Low"/>
    <n v="1.3140000000000001"/>
    <x v="2"/>
    <s v="ETA too high"/>
    <n v="4.4400000000000004"/>
    <n v="32"/>
    <m/>
    <n v="-3.2"/>
    <s v="Sunday"/>
    <s v="5-10 min"/>
    <n v="0"/>
    <s v="Above 1.2"/>
  </r>
  <r>
    <s v="RF002732"/>
    <d v="2026-01-25T12:02:00"/>
    <d v="2026-01-25T00:00:00"/>
    <n v="12"/>
    <x v="3"/>
    <x v="1"/>
    <n v="0.9"/>
    <n v="52.82"/>
    <n v="53.61"/>
    <n v="1"/>
    <n v="7.3"/>
    <n v="8.8000000000000007"/>
    <n v="60"/>
    <s v="Low"/>
    <n v="1.103"/>
    <x v="0"/>
    <s v=""/>
    <n v="4.55"/>
    <n v="0"/>
    <n v="0.79"/>
    <n v="1.5"/>
    <s v="Sunday"/>
    <s v="5-10 min"/>
    <n v="1"/>
    <s v="Between 1.0-1.2"/>
  </r>
  <r>
    <s v="RF002733"/>
    <d v="2026-01-25T12:11:00"/>
    <d v="2026-01-25T00:00:00"/>
    <n v="12"/>
    <x v="3"/>
    <x v="0"/>
    <n v="3.4"/>
    <n v="80.569999999999993"/>
    <n v="77.989999999999995"/>
    <n v="1"/>
    <n v="4.5"/>
    <n v="5.3"/>
    <n v="65"/>
    <s v="Low"/>
    <n v="1.877"/>
    <x v="0"/>
    <s v=""/>
    <n v="4.84"/>
    <n v="16"/>
    <n v="-2.58"/>
    <n v="0.8"/>
    <s v="Sunday"/>
    <s v="0-5 min"/>
    <n v="1"/>
    <s v="Above 1.2"/>
  </r>
  <r>
    <s v="RF002734"/>
    <d v="2026-01-25T12:34:00"/>
    <d v="2026-01-25T00:00:00"/>
    <n v="12"/>
    <x v="0"/>
    <x v="1"/>
    <n v="10.6"/>
    <n v="210.86"/>
    <n v="211.05"/>
    <n v="1.1000000000000001"/>
    <n v="2"/>
    <n v="5.2"/>
    <n v="115"/>
    <s v="Low"/>
    <n v="1.161"/>
    <x v="0"/>
    <s v=""/>
    <n v="4.6900000000000004"/>
    <n v="0"/>
    <n v="0.19"/>
    <n v="3.2"/>
    <s v="Sunday"/>
    <s v="0-5 min"/>
    <n v="1"/>
    <s v="Between 1.0-1.2"/>
  </r>
  <r>
    <s v="RF002735"/>
    <d v="2026-01-25T12:47:00"/>
    <d v="2026-01-25T00:00:00"/>
    <n v="12"/>
    <x v="2"/>
    <x v="0"/>
    <n v="9.1"/>
    <n v="177.61"/>
    <n v="169.15"/>
    <n v="1"/>
    <n v="4.5"/>
    <n v="1"/>
    <n v="97"/>
    <s v="Low"/>
    <n v="1.0740000000000001"/>
    <x v="0"/>
    <s v=""/>
    <n v="4.6399999999999997"/>
    <n v="41"/>
    <n v="-8.4600000000000009"/>
    <n v="-3.5"/>
    <s v="Sunday"/>
    <s v="0-5 min"/>
    <n v="1"/>
    <s v="Between 1.0-1.2"/>
  </r>
  <r>
    <s v="RF002736"/>
    <d v="2026-01-25T12:56:00"/>
    <d v="2026-01-25T00:00:00"/>
    <n v="12"/>
    <x v="3"/>
    <x v="0"/>
    <n v="5.4"/>
    <n v="123.75"/>
    <n v="126.46"/>
    <n v="1"/>
    <n v="3.8"/>
    <n v="1"/>
    <n v="74"/>
    <s v="Low"/>
    <n v="1.845"/>
    <x v="0"/>
    <s v=""/>
    <n v="4.71"/>
    <n v="3"/>
    <n v="2.71"/>
    <n v="-2.8"/>
    <s v="Sunday"/>
    <s v="0-5 min"/>
    <n v="1"/>
    <s v="Above 1.2"/>
  </r>
  <r>
    <s v="RF002737"/>
    <d v="2026-01-25T13:15:00"/>
    <d v="2026-01-25T00:00:00"/>
    <n v="13"/>
    <x v="2"/>
    <x v="1"/>
    <n v="7.8"/>
    <n v="148.36000000000001"/>
    <n v="154.9"/>
    <n v="1"/>
    <n v="4.2"/>
    <n v="8.6999999999999993"/>
    <n v="111"/>
    <s v="Medium"/>
    <n v="1.1659999999999999"/>
    <x v="0"/>
    <s v=""/>
    <n v="4.87"/>
    <n v="0"/>
    <n v="6.54"/>
    <n v="4.5"/>
    <s v="Sunday"/>
    <s v="0-5 min"/>
    <n v="1"/>
    <s v="Between 1.0-1.2"/>
  </r>
  <r>
    <s v="RF002738"/>
    <d v="2026-01-25T13:19:00"/>
    <d v="2026-01-25T00:00:00"/>
    <n v="13"/>
    <x v="3"/>
    <x v="0"/>
    <n v="4.0999999999999996"/>
    <n v="98.96"/>
    <n v="106.09"/>
    <n v="1"/>
    <n v="5.3"/>
    <n v="5.8"/>
    <n v="74"/>
    <s v="Low"/>
    <n v="1.7609999999999999"/>
    <x v="0"/>
    <s v=""/>
    <n v="5"/>
    <n v="17"/>
    <n v="7.13"/>
    <n v="0.5"/>
    <s v="Sunday"/>
    <s v="5-10 min"/>
    <n v="1"/>
    <s v="Above 1.2"/>
  </r>
  <r>
    <s v="RF002739"/>
    <d v="2026-01-25T13:32:00"/>
    <d v="2026-01-25T00:00:00"/>
    <n v="13"/>
    <x v="0"/>
    <x v="0"/>
    <n v="3.2"/>
    <n v="83.69"/>
    <n v="82.49"/>
    <n v="1"/>
    <n v="6"/>
    <n v="3.3"/>
    <n v="107"/>
    <s v="Medium"/>
    <n v="0.93500000000000005"/>
    <x v="0"/>
    <s v=""/>
    <n v="4.13"/>
    <n v="6"/>
    <n v="-1.2"/>
    <n v="-2.7"/>
    <s v="Sunday"/>
    <s v="5-10 min"/>
    <n v="1"/>
    <s v="Between 0.8-1.0"/>
  </r>
  <r>
    <s v="RF002740"/>
    <d v="2026-01-25T13:32:00"/>
    <d v="2026-01-25T00:00:00"/>
    <n v="13"/>
    <x v="3"/>
    <x v="0"/>
    <n v="2.7"/>
    <n v="87.67"/>
    <n v="82.12"/>
    <n v="1.2"/>
    <n v="2"/>
    <n v="4"/>
    <n v="70"/>
    <s v="Low"/>
    <n v="1.5980000000000001"/>
    <x v="0"/>
    <s v=""/>
    <n v="4.7"/>
    <n v="6"/>
    <n v="-5.55"/>
    <n v="2"/>
    <s v="Sunday"/>
    <s v="0-5 min"/>
    <n v="1"/>
    <s v="Above 1.2"/>
  </r>
  <r>
    <s v="RF002741"/>
    <d v="2026-01-25T13:35:00"/>
    <d v="2026-01-25T00:00:00"/>
    <n v="13"/>
    <x v="1"/>
    <x v="1"/>
    <n v="5.2"/>
    <n v="127.39"/>
    <m/>
    <n v="1"/>
    <n v="4.3"/>
    <n v="3.6"/>
    <n v="82"/>
    <s v="Low"/>
    <n v="1.21"/>
    <x v="2"/>
    <s v="ETA too high"/>
    <n v="4.6500000000000004"/>
    <n v="0"/>
    <m/>
    <n v="-0.7"/>
    <s v="Sunday"/>
    <s v="0-5 min"/>
    <n v="0"/>
    <s v="Above 1.2"/>
  </r>
  <r>
    <s v="RF002742"/>
    <d v="2026-01-25T13:49:00"/>
    <d v="2026-01-25T00:00:00"/>
    <n v="13"/>
    <x v="3"/>
    <x v="0"/>
    <n v="3.5"/>
    <n v="91.18"/>
    <n v="88.68"/>
    <n v="1"/>
    <n v="3.8"/>
    <n v="2.5"/>
    <n v="78"/>
    <s v="Medium"/>
    <n v="1.389"/>
    <x v="0"/>
    <s v=""/>
    <n v="4.97"/>
    <n v="13"/>
    <n v="-2.5"/>
    <n v="-1.3"/>
    <s v="Sunday"/>
    <s v="0-5 min"/>
    <n v="1"/>
    <s v="Above 1.2"/>
  </r>
  <r>
    <s v="RF002743"/>
    <d v="2026-01-25T13:55:00"/>
    <d v="2026-01-25T00:00:00"/>
    <n v="13"/>
    <x v="2"/>
    <x v="1"/>
    <n v="2.4"/>
    <n v="74.55"/>
    <n v="72.930000000000007"/>
    <n v="1"/>
    <n v="4.7"/>
    <n v="10.5"/>
    <n v="94"/>
    <s v="Low"/>
    <n v="1.0960000000000001"/>
    <x v="0"/>
    <s v=""/>
    <n v="4.6900000000000004"/>
    <n v="0"/>
    <n v="-1.62"/>
    <n v="5.8"/>
    <s v="Sunday"/>
    <s v="0-5 min"/>
    <n v="1"/>
    <s v="Between 1.0-1.2"/>
  </r>
  <r>
    <s v="RF002744"/>
    <d v="2026-01-25T13:58:00"/>
    <d v="2026-01-25T00:00:00"/>
    <n v="13"/>
    <x v="4"/>
    <x v="0"/>
    <n v="5.9"/>
    <n v="134.91999999999999"/>
    <n v="143.11000000000001"/>
    <n v="1.1000000000000001"/>
    <n v="5.0999999999999996"/>
    <n v="4.5"/>
    <n v="69"/>
    <s v="Low"/>
    <n v="1.637"/>
    <x v="0"/>
    <s v=""/>
    <n v="4.62"/>
    <n v="6"/>
    <n v="8.19"/>
    <n v="-0.6"/>
    <s v="Sunday"/>
    <s v="5-10 min"/>
    <n v="1"/>
    <s v="Above 1.2"/>
  </r>
  <r>
    <s v="RF002745"/>
    <d v="2026-01-25T14:01:00"/>
    <d v="2026-01-25T00:00:00"/>
    <n v="14"/>
    <x v="2"/>
    <x v="0"/>
    <n v="3.8"/>
    <n v="104.61"/>
    <n v="105.37"/>
    <n v="1"/>
    <n v="4.0999999999999996"/>
    <n v="1"/>
    <n v="110"/>
    <s v="Low"/>
    <n v="1.296"/>
    <x v="0"/>
    <s v=""/>
    <n v="4.66"/>
    <n v="2"/>
    <n v="0.76"/>
    <n v="-3.1"/>
    <s v="Sunday"/>
    <s v="0-5 min"/>
    <n v="1"/>
    <s v="Above 1.2"/>
  </r>
  <r>
    <s v="RF002746"/>
    <d v="2026-01-25T14:02:00"/>
    <d v="2026-01-25T00:00:00"/>
    <n v="14"/>
    <x v="1"/>
    <x v="0"/>
    <n v="10.9"/>
    <n v="199.27"/>
    <n v="209.11"/>
    <n v="1"/>
    <n v="2"/>
    <n v="1.8"/>
    <n v="91"/>
    <s v="Low"/>
    <n v="1.6819999999999999"/>
    <x v="0"/>
    <s v=""/>
    <n v="5"/>
    <n v="25"/>
    <n v="9.84"/>
    <n v="-0.2"/>
    <s v="Sunday"/>
    <s v="0-5 min"/>
    <n v="1"/>
    <s v="Above 1.2"/>
  </r>
  <r>
    <s v="RF002747"/>
    <d v="2026-01-25T14:05:00"/>
    <d v="2026-01-25T00:00:00"/>
    <n v="14"/>
    <x v="1"/>
    <x v="0"/>
    <n v="6.7"/>
    <n v="132.47999999999999"/>
    <n v="136.75"/>
    <n v="1"/>
    <n v="4.0999999999999996"/>
    <n v="2.5"/>
    <n v="98"/>
    <s v="Low"/>
    <n v="1.9159999999999999"/>
    <x v="0"/>
    <s v=""/>
    <n v="4.3600000000000003"/>
    <n v="10"/>
    <n v="4.2699999999999996"/>
    <n v="-1.6"/>
    <s v="Sunday"/>
    <s v="0-5 min"/>
    <n v="1"/>
    <s v="Above 1.2"/>
  </r>
  <r>
    <s v="RF002748"/>
    <d v="2026-01-25T14:36:00"/>
    <d v="2026-01-25T00:00:00"/>
    <n v="14"/>
    <x v="1"/>
    <x v="0"/>
    <n v="16.2"/>
    <n v="250.25"/>
    <n v="257.44"/>
    <n v="1"/>
    <n v="6.7"/>
    <n v="1"/>
    <n v="84"/>
    <s v="Low"/>
    <n v="1.1140000000000001"/>
    <x v="0"/>
    <s v=""/>
    <n v="4.7699999999999996"/>
    <n v="23"/>
    <n v="7.19"/>
    <n v="-5.7"/>
    <s v="Sunday"/>
    <s v="5-10 min"/>
    <n v="1"/>
    <s v="Between 1.0-1.2"/>
  </r>
  <r>
    <s v="RF002749"/>
    <d v="2026-01-25T14:44:00"/>
    <d v="2026-01-25T00:00:00"/>
    <n v="14"/>
    <x v="0"/>
    <x v="0"/>
    <n v="7.2"/>
    <n v="160.93"/>
    <n v="163.94"/>
    <n v="1"/>
    <n v="2.2000000000000002"/>
    <n v="5"/>
    <n v="130"/>
    <s v="Medium"/>
    <n v="0.998"/>
    <x v="0"/>
    <s v=""/>
    <n v="4.8"/>
    <n v="1"/>
    <n v="3.01"/>
    <n v="2.8"/>
    <s v="Sunday"/>
    <s v="0-5 min"/>
    <n v="1"/>
    <s v="Between 0.8-1.0"/>
  </r>
  <r>
    <s v="RF002750"/>
    <d v="2026-01-25T14:53:00"/>
    <d v="2026-01-25T00:00:00"/>
    <n v="14"/>
    <x v="2"/>
    <x v="0"/>
    <n v="4.9000000000000004"/>
    <n v="123.4"/>
    <n v="121.36"/>
    <n v="1"/>
    <n v="7.1"/>
    <n v="11.6"/>
    <n v="120"/>
    <s v="Low"/>
    <n v="1.5629999999999999"/>
    <x v="0"/>
    <s v=""/>
    <n v="5"/>
    <n v="8"/>
    <n v="-2.04"/>
    <n v="4.5"/>
    <s v="Sunday"/>
    <s v="5-10 min"/>
    <n v="1"/>
    <s v="Above 1.2"/>
  </r>
  <r>
    <s v="RF002751"/>
    <d v="2026-01-25T15:07:00"/>
    <d v="2026-01-25T00:00:00"/>
    <n v="15"/>
    <x v="2"/>
    <x v="0"/>
    <n v="9.8000000000000007"/>
    <n v="207.03"/>
    <n v="210.99"/>
    <n v="1"/>
    <n v="2"/>
    <n v="3.8"/>
    <n v="107"/>
    <s v="Low"/>
    <n v="1.25"/>
    <x v="0"/>
    <s v=""/>
    <n v="4.46"/>
    <n v="4"/>
    <n v="3.96"/>
    <n v="1.8"/>
    <s v="Sunday"/>
    <s v="0-5 min"/>
    <n v="1"/>
    <s v="Above 1.2"/>
  </r>
  <r>
    <s v="RF002752"/>
    <d v="2026-01-25T15:11:00"/>
    <d v="2026-01-25T00:00:00"/>
    <n v="15"/>
    <x v="0"/>
    <x v="0"/>
    <n v="15"/>
    <n v="242.21"/>
    <n v="260.27"/>
    <n v="1"/>
    <n v="5.2"/>
    <n v="5.5"/>
    <n v="119"/>
    <s v="Medium"/>
    <n v="0.96399999999999997"/>
    <x v="0"/>
    <s v=""/>
    <n v="4.5999999999999996"/>
    <n v="8"/>
    <n v="18.059999999999999"/>
    <n v="0.3"/>
    <s v="Sunday"/>
    <s v="5-10 min"/>
    <n v="1"/>
    <s v="Between 0.8-1.0"/>
  </r>
  <r>
    <s v="RF002753"/>
    <d v="2026-01-25T15:30:00"/>
    <d v="2026-01-25T00:00:00"/>
    <n v="15"/>
    <x v="4"/>
    <x v="0"/>
    <n v="1.2"/>
    <n v="60.35"/>
    <n v="60.56"/>
    <n v="1.1000000000000001"/>
    <n v="3.1"/>
    <n v="2.5"/>
    <n v="66"/>
    <s v="Low"/>
    <n v="1.9630000000000001"/>
    <x v="0"/>
    <s v=""/>
    <n v="4.8099999999999996"/>
    <n v="19"/>
    <n v="0.21"/>
    <n v="-0.6"/>
    <s v="Sunday"/>
    <s v="0-5 min"/>
    <n v="1"/>
    <s v="Above 1.2"/>
  </r>
  <r>
    <s v="RF002754"/>
    <d v="2026-01-25T15:34:00"/>
    <d v="2026-01-25T00:00:00"/>
    <n v="15"/>
    <x v="2"/>
    <x v="1"/>
    <n v="9.8000000000000007"/>
    <n v="187.57"/>
    <m/>
    <n v="1"/>
    <n v="4.4000000000000004"/>
    <m/>
    <n v="113"/>
    <s v="Low"/>
    <n v="1.2569999999999999"/>
    <x v="3"/>
    <s v="No driver available"/>
    <n v="4.6399999999999997"/>
    <n v="0"/>
    <m/>
    <m/>
    <s v="Sunday"/>
    <s v="0-5 min"/>
    <n v="0"/>
    <s v="Above 1.2"/>
  </r>
  <r>
    <s v="RF002755"/>
    <d v="2026-01-25T15:38:00"/>
    <d v="2026-01-25T00:00:00"/>
    <n v="15"/>
    <x v="3"/>
    <x v="0"/>
    <n v="5.2"/>
    <n v="124.97"/>
    <m/>
    <n v="1.1000000000000001"/>
    <n v="6"/>
    <n v="9.3000000000000007"/>
    <n v="58"/>
    <s v="Low"/>
    <n v="1.976"/>
    <x v="1"/>
    <s v="Driver unavailable"/>
    <n v="4.3899999999999997"/>
    <n v="8"/>
    <m/>
    <n v="3.3"/>
    <s v="Sunday"/>
    <s v="5-10 min"/>
    <n v="0"/>
    <s v="Above 1.2"/>
  </r>
  <r>
    <s v="RF002756"/>
    <d v="2026-01-25T16:00:00"/>
    <d v="2026-01-25T00:00:00"/>
    <n v="16"/>
    <x v="4"/>
    <x v="0"/>
    <n v="7.3"/>
    <n v="156.96"/>
    <n v="155.34"/>
    <n v="1"/>
    <n v="6.7"/>
    <n v="1.2"/>
    <n v="57"/>
    <s v="Low"/>
    <n v="1.4570000000000001"/>
    <x v="0"/>
    <s v=""/>
    <n v="4.9000000000000004"/>
    <n v="7"/>
    <n v="-1.62"/>
    <n v="-5.5"/>
    <s v="Sunday"/>
    <s v="5-10 min"/>
    <n v="1"/>
    <s v="Above 1.2"/>
  </r>
  <r>
    <s v="RF002757"/>
    <d v="2026-01-25T16:07:00"/>
    <d v="2026-01-25T00:00:00"/>
    <n v="16"/>
    <x v="0"/>
    <x v="0"/>
    <n v="15.8"/>
    <n v="372.62"/>
    <n v="367.08"/>
    <n v="1.2"/>
    <n v="9.1999999999999993"/>
    <n v="10"/>
    <n v="104"/>
    <s v="Medium"/>
    <n v="0.75"/>
    <x v="0"/>
    <s v=""/>
    <n v="4.72"/>
    <n v="2"/>
    <n v="-5.54"/>
    <n v="0.8"/>
    <s v="Sunday"/>
    <s v="5-10 min"/>
    <n v="1"/>
    <s v="Below 0.8"/>
  </r>
  <r>
    <s v="RF002758"/>
    <d v="2026-01-25T16:12:00"/>
    <d v="2026-01-25T00:00:00"/>
    <n v="16"/>
    <x v="0"/>
    <x v="0"/>
    <n v="5.5"/>
    <n v="137.38999999999999"/>
    <n v="145.63999999999999"/>
    <n v="1.2"/>
    <n v="3.2"/>
    <n v="7.2"/>
    <n v="101"/>
    <s v="Medium"/>
    <n v="0.74299999999999999"/>
    <x v="0"/>
    <s v=""/>
    <n v="4.55"/>
    <n v="3"/>
    <n v="8.25"/>
    <n v="4"/>
    <s v="Sunday"/>
    <s v="0-5 min"/>
    <n v="1"/>
    <s v="Below 0.8"/>
  </r>
  <r>
    <s v="RF002759"/>
    <d v="2026-01-25T16:16:00"/>
    <d v="2026-01-25T00:00:00"/>
    <n v="16"/>
    <x v="3"/>
    <x v="1"/>
    <n v="2.2000000000000002"/>
    <n v="65.56"/>
    <n v="65.2"/>
    <n v="1"/>
    <n v="2.9"/>
    <n v="1"/>
    <n v="62"/>
    <s v="Low"/>
    <n v="1.3959999999999999"/>
    <x v="0"/>
    <s v=""/>
    <n v="4.5"/>
    <n v="0"/>
    <n v="-0.36"/>
    <n v="-1.9"/>
    <s v="Sunday"/>
    <s v="0-5 min"/>
    <n v="1"/>
    <s v="Above 1.2"/>
  </r>
  <r>
    <s v="RF002760"/>
    <d v="2026-01-25T16:20:00"/>
    <d v="2026-01-25T00:00:00"/>
    <n v="16"/>
    <x v="1"/>
    <x v="1"/>
    <n v="1.6"/>
    <n v="61.56"/>
    <m/>
    <n v="1"/>
    <n v="3.5"/>
    <n v="7"/>
    <n v="75"/>
    <s v="Low"/>
    <n v="1.0820000000000001"/>
    <x v="2"/>
    <s v="Pickup issue"/>
    <n v="4.78"/>
    <n v="0"/>
    <m/>
    <n v="3.5"/>
    <s v="Sunday"/>
    <s v="0-5 min"/>
    <n v="0"/>
    <s v="Between 1.0-1.2"/>
  </r>
  <r>
    <s v="RF002761"/>
    <d v="2026-01-25T16:21:00"/>
    <d v="2026-01-25T00:00:00"/>
    <n v="16"/>
    <x v="3"/>
    <x v="0"/>
    <n v="15.4"/>
    <n v="292.83999999999997"/>
    <m/>
    <n v="1"/>
    <n v="3.2"/>
    <n v="8.8000000000000007"/>
    <n v="59"/>
    <s v="Low"/>
    <n v="1.2569999999999999"/>
    <x v="2"/>
    <s v="Changed plans"/>
    <n v="4.46"/>
    <n v="23"/>
    <m/>
    <n v="5.6"/>
    <s v="Sunday"/>
    <s v="0-5 min"/>
    <n v="0"/>
    <s v="Above 1.2"/>
  </r>
  <r>
    <s v="RF002762"/>
    <d v="2026-01-25T16:22:00"/>
    <d v="2026-01-25T00:00:00"/>
    <n v="16"/>
    <x v="4"/>
    <x v="0"/>
    <n v="6.7"/>
    <n v="165.48"/>
    <n v="169.75"/>
    <n v="1.1000000000000001"/>
    <n v="5.6"/>
    <n v="4.5999999999999996"/>
    <n v="56"/>
    <s v="Low"/>
    <n v="1.4510000000000001"/>
    <x v="0"/>
    <s v=""/>
    <n v="4.8"/>
    <n v="17"/>
    <n v="4.2699999999999996"/>
    <n v="-1"/>
    <s v="Sunday"/>
    <s v="5-10 min"/>
    <n v="1"/>
    <s v="Above 1.2"/>
  </r>
  <r>
    <s v="RF002763"/>
    <d v="2026-01-25T16:50:00"/>
    <d v="2026-01-25T00:00:00"/>
    <n v="16"/>
    <x v="0"/>
    <x v="0"/>
    <n v="5.5"/>
    <n v="155.35"/>
    <m/>
    <n v="1.2"/>
    <n v="6.4"/>
    <n v="3.1"/>
    <n v="132"/>
    <s v="Medium"/>
    <n v="1.2350000000000001"/>
    <x v="1"/>
    <s v="Pickup too far"/>
    <n v="5"/>
    <n v="18"/>
    <m/>
    <n v="-3.3"/>
    <s v="Sunday"/>
    <s v="5-10 min"/>
    <n v="0"/>
    <s v="Above 1.2"/>
  </r>
  <r>
    <s v="RF002764"/>
    <d v="2026-01-25T17:04:00"/>
    <d v="2026-01-25T00:00:00"/>
    <n v="17"/>
    <x v="0"/>
    <x v="0"/>
    <n v="14.3"/>
    <n v="244.21"/>
    <m/>
    <n v="1.1000000000000001"/>
    <n v="2.7"/>
    <n v="1.7"/>
    <n v="109"/>
    <s v="Medium"/>
    <n v="0.79500000000000004"/>
    <x v="1"/>
    <s v="Driver unavailable"/>
    <n v="4.4800000000000004"/>
    <n v="10"/>
    <m/>
    <n v="-1"/>
    <s v="Sunday"/>
    <s v="0-5 min"/>
    <n v="0"/>
    <s v="Below 0.8"/>
  </r>
  <r>
    <s v="RF002765"/>
    <d v="2026-01-25T17:14:00"/>
    <d v="2026-01-25T00:00:00"/>
    <n v="17"/>
    <x v="1"/>
    <x v="1"/>
    <n v="3.1"/>
    <n v="105.26"/>
    <m/>
    <n v="1.2"/>
    <n v="4.7"/>
    <n v="6.6"/>
    <n v="65"/>
    <s v="Medium"/>
    <n v="0.67800000000000005"/>
    <x v="2"/>
    <s v="Fare too high"/>
    <n v="5"/>
    <n v="0"/>
    <m/>
    <n v="1.9"/>
    <s v="Sunday"/>
    <s v="0-5 min"/>
    <n v="0"/>
    <s v="Below 0.8"/>
  </r>
  <r>
    <s v="RF002766"/>
    <d v="2026-01-25T17:21:00"/>
    <d v="2026-01-25T00:00:00"/>
    <n v="17"/>
    <x v="0"/>
    <x v="0"/>
    <n v="3.1"/>
    <n v="104.71"/>
    <n v="108.77"/>
    <n v="1.2"/>
    <n v="7.2"/>
    <n v="15.5"/>
    <n v="87"/>
    <s v="Medium"/>
    <n v="0.61799999999999999"/>
    <x v="0"/>
    <s v=""/>
    <n v="4.97"/>
    <n v="6"/>
    <n v="4.0599999999999996"/>
    <n v="8.3000000000000007"/>
    <s v="Sunday"/>
    <s v="5-10 min"/>
    <n v="1"/>
    <s v="Below 0.8"/>
  </r>
  <r>
    <s v="RF002767"/>
    <d v="2026-01-25T17:37:00"/>
    <d v="2026-01-25T00:00:00"/>
    <n v="17"/>
    <x v="2"/>
    <x v="0"/>
    <n v="17.399999999999999"/>
    <n v="324.47000000000003"/>
    <n v="319.88"/>
    <n v="1"/>
    <n v="5.0999999999999996"/>
    <n v="3.5"/>
    <n v="111"/>
    <s v="Low"/>
    <n v="1.2270000000000001"/>
    <x v="0"/>
    <s v=""/>
    <n v="4.5999999999999996"/>
    <n v="14"/>
    <n v="-4.59"/>
    <n v="-1.6"/>
    <s v="Sunday"/>
    <s v="5-10 min"/>
    <n v="1"/>
    <s v="Above 1.2"/>
  </r>
  <r>
    <s v="RF002768"/>
    <d v="2026-01-25T17:39:00"/>
    <d v="2026-01-25T00:00:00"/>
    <n v="17"/>
    <x v="3"/>
    <x v="0"/>
    <n v="2.7"/>
    <n v="81.91"/>
    <n v="81.31"/>
    <n v="1"/>
    <n v="8.5"/>
    <n v="7.1"/>
    <n v="51"/>
    <s v="Low"/>
    <n v="1.1739999999999999"/>
    <x v="0"/>
    <s v=""/>
    <n v="4.6500000000000004"/>
    <n v="1"/>
    <n v="-0.6"/>
    <n v="-1.4"/>
    <s v="Sunday"/>
    <s v="5-10 min"/>
    <n v="1"/>
    <s v="Between 1.0-1.2"/>
  </r>
  <r>
    <s v="RF002769"/>
    <d v="2026-01-25T17:44:00"/>
    <d v="2026-01-25T00:00:00"/>
    <n v="17"/>
    <x v="4"/>
    <x v="0"/>
    <n v="1.9"/>
    <n v="61.64"/>
    <n v="60.62"/>
    <n v="1"/>
    <n v="2.6"/>
    <n v="3"/>
    <n v="40"/>
    <s v="Low"/>
    <n v="1.133"/>
    <x v="0"/>
    <s v=""/>
    <n v="4.62"/>
    <n v="26"/>
    <n v="-1.02"/>
    <n v="0.4"/>
    <s v="Sunday"/>
    <s v="0-5 min"/>
    <n v="1"/>
    <s v="Between 1.0-1.2"/>
  </r>
  <r>
    <s v="RF002770"/>
    <d v="2026-01-25T17:51:00"/>
    <d v="2026-01-25T00:00:00"/>
    <n v="17"/>
    <x v="2"/>
    <x v="0"/>
    <n v="17.3"/>
    <n v="395.68"/>
    <m/>
    <n v="1.4"/>
    <n v="6.2"/>
    <n v="7.5"/>
    <n v="83"/>
    <s v="Medium"/>
    <n v="0.65100000000000002"/>
    <x v="2"/>
    <s v="ETA too high"/>
    <n v="4.79"/>
    <n v="4"/>
    <m/>
    <n v="1.3"/>
    <s v="Sunday"/>
    <s v="5-10 min"/>
    <n v="0"/>
    <s v="Below 0.8"/>
  </r>
  <r>
    <s v="RF002771"/>
    <d v="2026-01-25T17:56:00"/>
    <d v="2026-01-25T00:00:00"/>
    <n v="17"/>
    <x v="0"/>
    <x v="0"/>
    <n v="9.6"/>
    <n v="258.56"/>
    <n v="269.77"/>
    <n v="1.5"/>
    <n v="11.1"/>
    <n v="12.2"/>
    <n v="111"/>
    <s v="High"/>
    <n v="0.60399999999999998"/>
    <x v="0"/>
    <s v=""/>
    <n v="4.7300000000000004"/>
    <n v="7"/>
    <n v="11.21"/>
    <n v="1.1000000000000001"/>
    <s v="Sunday"/>
    <s v="10-15 min"/>
    <n v="1"/>
    <s v="Below 0.8"/>
  </r>
  <r>
    <s v="RF002772"/>
    <d v="2026-01-25T18:04:00"/>
    <d v="2026-01-25T00:00:00"/>
    <n v="18"/>
    <x v="0"/>
    <x v="0"/>
    <n v="5.2"/>
    <n v="144.88999999999999"/>
    <m/>
    <n v="1.2"/>
    <n v="7"/>
    <n v="3"/>
    <n v="98"/>
    <s v="High"/>
    <n v="0.629"/>
    <x v="2"/>
    <s v="Changed plans"/>
    <n v="4.6399999999999997"/>
    <n v="7"/>
    <m/>
    <n v="-4"/>
    <s v="Sunday"/>
    <s v="5-10 min"/>
    <n v="0"/>
    <s v="Below 0.8"/>
  </r>
  <r>
    <s v="RF002773"/>
    <d v="2026-01-25T18:05:00"/>
    <d v="2026-01-25T00:00:00"/>
    <n v="18"/>
    <x v="0"/>
    <x v="0"/>
    <n v="22.8"/>
    <n v="437.23"/>
    <n v="441.5"/>
    <n v="1.3"/>
    <n v="8.5"/>
    <n v="5.7"/>
    <n v="104"/>
    <s v="Medium"/>
    <n v="0.77300000000000002"/>
    <x v="0"/>
    <s v=""/>
    <n v="4.58"/>
    <n v="7"/>
    <n v="4.2699999999999996"/>
    <n v="-2.8"/>
    <s v="Sunday"/>
    <s v="5-10 min"/>
    <n v="1"/>
    <s v="Below 0.8"/>
  </r>
  <r>
    <s v="RF002774"/>
    <d v="2026-01-25T18:12:00"/>
    <d v="2026-01-25T00:00:00"/>
    <n v="18"/>
    <x v="4"/>
    <x v="1"/>
    <n v="3.7"/>
    <n v="93.24"/>
    <n v="98.59"/>
    <n v="1"/>
    <n v="4.5"/>
    <n v="7.7"/>
    <n v="46"/>
    <s v="Low"/>
    <n v="1.073"/>
    <x v="0"/>
    <s v=""/>
    <n v="4.57"/>
    <n v="0"/>
    <n v="5.35"/>
    <n v="3.2"/>
    <s v="Sunday"/>
    <s v="0-5 min"/>
    <n v="1"/>
    <s v="Between 1.0-1.2"/>
  </r>
  <r>
    <s v="RF002775"/>
    <d v="2026-01-25T18:19:00"/>
    <d v="2026-01-25T00:00:00"/>
    <n v="18"/>
    <x v="2"/>
    <x v="0"/>
    <n v="8.3000000000000007"/>
    <n v="211.39"/>
    <m/>
    <n v="1.3"/>
    <n v="7.5"/>
    <n v="12.3"/>
    <n v="77"/>
    <s v="Medium"/>
    <n v="0.59599999999999997"/>
    <x v="2"/>
    <s v="Changed plans"/>
    <n v="4.8899999999999997"/>
    <n v="9"/>
    <m/>
    <n v="4.8"/>
    <s v="Sunday"/>
    <s v="5-10 min"/>
    <n v="0"/>
    <s v="Below 0.8"/>
  </r>
  <r>
    <s v="RF002776"/>
    <d v="2026-01-25T18:25:00"/>
    <d v="2026-01-25T00:00:00"/>
    <n v="18"/>
    <x v="3"/>
    <x v="1"/>
    <n v="7.6"/>
    <n v="169.73"/>
    <n v="165.29"/>
    <n v="1.1000000000000001"/>
    <n v="8.3000000000000007"/>
    <n v="5.0999999999999996"/>
    <n v="41"/>
    <s v="Medium"/>
    <n v="0.68799999999999994"/>
    <x v="0"/>
    <s v=""/>
    <n v="4.5199999999999996"/>
    <n v="0"/>
    <n v="-4.4400000000000004"/>
    <n v="-3.2"/>
    <s v="Sunday"/>
    <s v="5-10 min"/>
    <n v="1"/>
    <s v="Below 0.8"/>
  </r>
  <r>
    <s v="RF002777"/>
    <d v="2026-01-25T18:41:00"/>
    <d v="2026-01-25T00:00:00"/>
    <n v="18"/>
    <x v="0"/>
    <x v="0"/>
    <n v="14.5"/>
    <n v="397.64"/>
    <m/>
    <n v="1.4"/>
    <n v="8.5"/>
    <n v="13.2"/>
    <n v="87"/>
    <s v="High"/>
    <n v="0.501"/>
    <x v="2"/>
    <s v="ETA too high"/>
    <n v="4.59"/>
    <n v="1"/>
    <m/>
    <n v="4.7"/>
    <s v="Sunday"/>
    <s v="5-10 min"/>
    <n v="0"/>
    <s v="Below 0.8"/>
  </r>
  <r>
    <s v="RF002778"/>
    <d v="2026-01-25T19:22:00"/>
    <d v="2026-01-25T00:00:00"/>
    <n v="19"/>
    <x v="2"/>
    <x v="0"/>
    <n v="3"/>
    <n v="117.33"/>
    <n v="118.57"/>
    <n v="1.4"/>
    <n v="7"/>
    <n v="1.1000000000000001"/>
    <n v="90"/>
    <s v="High"/>
    <n v="0.58599999999999997"/>
    <x v="0"/>
    <s v=""/>
    <n v="4.87"/>
    <n v="2"/>
    <n v="1.24"/>
    <n v="-5.9"/>
    <s v="Sunday"/>
    <s v="5-10 min"/>
    <n v="1"/>
    <s v="Below 0.8"/>
  </r>
  <r>
    <s v="RF002779"/>
    <d v="2026-01-25T19:23:00"/>
    <d v="2026-01-25T00:00:00"/>
    <n v="19"/>
    <x v="0"/>
    <x v="1"/>
    <n v="17.3"/>
    <n v="489.5"/>
    <m/>
    <n v="1.5"/>
    <n v="10.4"/>
    <n v="12.2"/>
    <n v="83"/>
    <s v="High"/>
    <n v="0.496"/>
    <x v="2"/>
    <s v="Fare too high"/>
    <n v="4.6399999999999997"/>
    <n v="0"/>
    <m/>
    <n v="1.8"/>
    <s v="Sunday"/>
    <s v="10-15 min"/>
    <n v="0"/>
    <s v="Below 0.8"/>
  </r>
  <r>
    <s v="RF002780"/>
    <d v="2026-01-25T19:26:00"/>
    <d v="2026-01-25T00:00:00"/>
    <n v="19"/>
    <x v="2"/>
    <x v="0"/>
    <n v="21.3"/>
    <n v="485.86"/>
    <n v="495.52"/>
    <n v="1.2"/>
    <n v="5.4"/>
    <n v="5.3"/>
    <n v="99"/>
    <s v="High"/>
    <n v="0.74299999999999999"/>
    <x v="0"/>
    <s v=""/>
    <n v="4.58"/>
    <n v="15"/>
    <n v="9.66"/>
    <n v="-0.1"/>
    <s v="Sunday"/>
    <s v="5-10 min"/>
    <n v="1"/>
    <s v="Below 0.8"/>
  </r>
  <r>
    <s v="RF002781"/>
    <d v="2026-01-25T19:38:00"/>
    <d v="2026-01-25T00:00:00"/>
    <n v="19"/>
    <x v="2"/>
    <x v="1"/>
    <n v="12.9"/>
    <n v="309.18"/>
    <m/>
    <n v="1.5"/>
    <n v="10.6"/>
    <m/>
    <n v="78"/>
    <s v="High"/>
    <n v="0.503"/>
    <x v="3"/>
    <s v="No driver available"/>
    <n v="4.6399999999999997"/>
    <n v="0"/>
    <m/>
    <m/>
    <s v="Sunday"/>
    <s v="10-15 min"/>
    <n v="0"/>
    <s v="Below 0.8"/>
  </r>
  <r>
    <s v="RF002782"/>
    <d v="2026-01-25T19:49:00"/>
    <d v="2026-01-25T00:00:00"/>
    <n v="19"/>
    <x v="0"/>
    <x v="0"/>
    <n v="3.3"/>
    <n v="118.33"/>
    <m/>
    <n v="1.4"/>
    <n v="7.9"/>
    <n v="4.8"/>
    <n v="78"/>
    <s v="High"/>
    <n v="0.51"/>
    <x v="2"/>
    <s v="ETA too high"/>
    <n v="5"/>
    <n v="4"/>
    <m/>
    <n v="-3.1"/>
    <s v="Sunday"/>
    <s v="5-10 min"/>
    <n v="0"/>
    <s v="Below 0.8"/>
  </r>
  <r>
    <s v="RF002783"/>
    <d v="2026-01-25T19:59:00"/>
    <d v="2026-01-25T00:00:00"/>
    <n v="19"/>
    <x v="1"/>
    <x v="1"/>
    <n v="6.5"/>
    <n v="152.69999999999999"/>
    <m/>
    <n v="1.2"/>
    <n v="5.3"/>
    <m/>
    <n v="74"/>
    <s v="Medium"/>
    <n v="0.72099999999999997"/>
    <x v="3"/>
    <s v="No driver available"/>
    <n v="4.5199999999999996"/>
    <n v="0"/>
    <m/>
    <m/>
    <s v="Sunday"/>
    <s v="5-10 min"/>
    <n v="0"/>
    <s v="Below 0.8"/>
  </r>
  <r>
    <s v="RF002784"/>
    <d v="2026-01-25T20:00:00"/>
    <d v="2026-01-25T00:00:00"/>
    <n v="20"/>
    <x v="0"/>
    <x v="0"/>
    <n v="7.6"/>
    <n v="214.02"/>
    <n v="214.04"/>
    <n v="1.3"/>
    <n v="9"/>
    <n v="9"/>
    <n v="111"/>
    <s v="High"/>
    <n v="0.72399999999999998"/>
    <x v="0"/>
    <s v=""/>
    <n v="4.96"/>
    <n v="2"/>
    <n v="0.02"/>
    <n v="0"/>
    <s v="Sunday"/>
    <s v="5-10 min"/>
    <n v="1"/>
    <s v="Below 0.8"/>
  </r>
  <r>
    <s v="RF002785"/>
    <d v="2026-01-25T20:36:00"/>
    <d v="2026-01-25T00:00:00"/>
    <n v="20"/>
    <x v="3"/>
    <x v="0"/>
    <n v="7.4"/>
    <n v="154.05000000000001"/>
    <n v="167.38"/>
    <n v="1"/>
    <n v="4.2"/>
    <n v="2.6"/>
    <n v="65"/>
    <s v="Low"/>
    <n v="1.8180000000000001"/>
    <x v="0"/>
    <s v=""/>
    <n v="4.5999999999999996"/>
    <n v="6"/>
    <n v="13.33"/>
    <n v="-1.6"/>
    <s v="Sunday"/>
    <s v="0-5 min"/>
    <n v="1"/>
    <s v="Above 1.2"/>
  </r>
  <r>
    <s v="RF002786"/>
    <d v="2026-01-25T21:20:00"/>
    <d v="2026-01-25T00:00:00"/>
    <n v="21"/>
    <x v="4"/>
    <x v="1"/>
    <n v="1.5"/>
    <n v="59.27"/>
    <n v="58.33"/>
    <n v="1"/>
    <n v="5.2"/>
    <n v="4.5999999999999996"/>
    <n v="44"/>
    <s v="Medium"/>
    <n v="0.82099999999999995"/>
    <x v="0"/>
    <s v=""/>
    <n v="4.79"/>
    <n v="0"/>
    <n v="-0.94"/>
    <n v="-0.6"/>
    <s v="Sunday"/>
    <s v="5-10 min"/>
    <n v="1"/>
    <s v="Between 0.8-1.0"/>
  </r>
  <r>
    <s v="RF002787"/>
    <d v="2026-01-25T21:22:00"/>
    <d v="2026-01-25T00:00:00"/>
    <n v="21"/>
    <x v="2"/>
    <x v="0"/>
    <n v="9"/>
    <n v="218.16"/>
    <n v="219.39"/>
    <n v="1.2"/>
    <n v="2"/>
    <n v="5.2"/>
    <n v="116"/>
    <s v="High"/>
    <n v="0.83899999999999997"/>
    <x v="0"/>
    <s v=""/>
    <n v="4.6100000000000003"/>
    <n v="6"/>
    <n v="1.23"/>
    <n v="3.2"/>
    <s v="Sunday"/>
    <s v="0-5 min"/>
    <n v="1"/>
    <s v="Between 0.8-1.0"/>
  </r>
  <r>
    <s v="RF002788"/>
    <d v="2026-01-25T21:23:00"/>
    <d v="2026-01-25T00:00:00"/>
    <n v="21"/>
    <x v="2"/>
    <x v="1"/>
    <n v="6.9"/>
    <n v="155.16999999999999"/>
    <m/>
    <n v="1.1000000000000001"/>
    <n v="2.2999999999999998"/>
    <n v="2.9"/>
    <n v="103"/>
    <s v="Low"/>
    <n v="1.1020000000000001"/>
    <x v="2"/>
    <s v="ETA too high"/>
    <n v="4.9000000000000004"/>
    <n v="0"/>
    <m/>
    <n v="0.6"/>
    <s v="Sunday"/>
    <s v="0-5 min"/>
    <n v="0"/>
    <s v="Between 1.0-1.2"/>
  </r>
  <r>
    <s v="RF002789"/>
    <d v="2026-01-25T21:48:00"/>
    <d v="2026-01-25T00:00:00"/>
    <n v="21"/>
    <x v="1"/>
    <x v="0"/>
    <n v="5"/>
    <n v="142.69"/>
    <n v="136.83000000000001"/>
    <n v="1.3"/>
    <n v="9.1"/>
    <n v="11"/>
    <n v="79"/>
    <s v="High"/>
    <n v="0.71499999999999997"/>
    <x v="0"/>
    <s v=""/>
    <n v="4.45"/>
    <n v="16"/>
    <n v="-5.86"/>
    <n v="1.9"/>
    <s v="Sunday"/>
    <s v="5-10 min"/>
    <n v="1"/>
    <s v="Below 0.8"/>
  </r>
  <r>
    <s v="RF002790"/>
    <d v="2026-01-25T21:59:00"/>
    <d v="2026-01-25T00:00:00"/>
    <n v="21"/>
    <x v="0"/>
    <x v="1"/>
    <n v="5.4"/>
    <n v="137.4"/>
    <n v="142.43"/>
    <n v="1.2"/>
    <n v="6.7"/>
    <n v="9.6999999999999993"/>
    <n v="119"/>
    <s v="High"/>
    <n v="0.80500000000000005"/>
    <x v="0"/>
    <s v=""/>
    <n v="4.55"/>
    <n v="0"/>
    <n v="5.03"/>
    <n v="3"/>
    <s v="Sunday"/>
    <s v="5-10 min"/>
    <n v="1"/>
    <s v="Between 0.8-1.0"/>
  </r>
  <r>
    <s v="RF002791"/>
    <d v="2026-01-25T22:07:00"/>
    <d v="2026-01-25T00:00:00"/>
    <n v="22"/>
    <x v="2"/>
    <x v="0"/>
    <n v="23.4"/>
    <n v="529.70000000000005"/>
    <n v="531.15"/>
    <n v="1.2"/>
    <n v="8"/>
    <n v="6.8"/>
    <n v="122"/>
    <s v="High"/>
    <n v="0.89"/>
    <x v="0"/>
    <s v=""/>
    <n v="4.59"/>
    <n v="4"/>
    <n v="1.45"/>
    <n v="-1.2"/>
    <s v="Sunday"/>
    <s v="5-10 min"/>
    <n v="1"/>
    <s v="Between 0.8-1.0"/>
  </r>
  <r>
    <s v="RF002792"/>
    <d v="2026-01-25T22:34:00"/>
    <d v="2026-01-25T00:00:00"/>
    <n v="22"/>
    <x v="1"/>
    <x v="1"/>
    <n v="13"/>
    <n v="218.63"/>
    <m/>
    <n v="1"/>
    <n v="5.4"/>
    <n v="4.3"/>
    <n v="76"/>
    <s v="Medium"/>
    <n v="0.80200000000000005"/>
    <x v="2"/>
    <s v="ETA too high"/>
    <n v="4.78"/>
    <n v="0"/>
    <m/>
    <n v="-1.1000000000000001"/>
    <s v="Sunday"/>
    <s v="5-10 min"/>
    <n v="0"/>
    <s v="Between 0.8-1.0"/>
  </r>
  <r>
    <s v="RF002793"/>
    <d v="2026-01-25T22:44:00"/>
    <d v="2026-01-25T00:00:00"/>
    <n v="22"/>
    <x v="0"/>
    <x v="0"/>
    <n v="1.3"/>
    <n v="72.56"/>
    <n v="72.569999999999993"/>
    <n v="1.2"/>
    <n v="5.2"/>
    <n v="13.8"/>
    <n v="113"/>
    <s v="Medium"/>
    <n v="0.91100000000000003"/>
    <x v="0"/>
    <s v=""/>
    <n v="4.72"/>
    <n v="3"/>
    <n v="0.01"/>
    <n v="8.6"/>
    <s v="Sunday"/>
    <s v="5-10 min"/>
    <n v="1"/>
    <s v="Between 0.8-1.0"/>
  </r>
  <r>
    <s v="RF002794"/>
    <d v="2026-01-25T22:51:00"/>
    <d v="2026-01-25T00:00:00"/>
    <n v="22"/>
    <x v="3"/>
    <x v="1"/>
    <n v="5"/>
    <n v="130.38"/>
    <n v="125.33"/>
    <n v="1.1000000000000001"/>
    <n v="7.9"/>
    <n v="4.5999999999999996"/>
    <n v="60"/>
    <s v="Low"/>
    <n v="1.1859999999999999"/>
    <x v="0"/>
    <s v=""/>
    <n v="4.37"/>
    <n v="0"/>
    <n v="-5.05"/>
    <n v="-3.3"/>
    <s v="Sunday"/>
    <s v="5-10 min"/>
    <n v="1"/>
    <s v="Between 1.0-1.2"/>
  </r>
  <r>
    <s v="RF002795"/>
    <d v="2026-01-25T23:05:00"/>
    <d v="2026-01-25T00:00:00"/>
    <n v="23"/>
    <x v="1"/>
    <x v="0"/>
    <n v="11.5"/>
    <n v="226.92"/>
    <n v="233.51"/>
    <n v="1"/>
    <n v="5.0999999999999996"/>
    <n v="1"/>
    <n v="100"/>
    <s v="Low"/>
    <n v="1.31"/>
    <x v="0"/>
    <s v=""/>
    <n v="4.51"/>
    <n v="4"/>
    <n v="6.59"/>
    <n v="-4.0999999999999996"/>
    <s v="Sunday"/>
    <s v="5-10 min"/>
    <n v="1"/>
    <s v="Above 1.2"/>
  </r>
  <r>
    <s v="RF002796"/>
    <d v="2026-01-25T23:25:00"/>
    <d v="2026-01-25T00:00:00"/>
    <n v="23"/>
    <x v="2"/>
    <x v="0"/>
    <n v="13.2"/>
    <n v="238.85"/>
    <n v="249.99"/>
    <n v="1"/>
    <n v="7.7"/>
    <n v="6.1"/>
    <n v="128"/>
    <s v="Medium"/>
    <n v="1.33"/>
    <x v="0"/>
    <s v=""/>
    <n v="5"/>
    <n v="16"/>
    <n v="11.14"/>
    <n v="-1.6"/>
    <s v="Sunday"/>
    <s v="5-10 min"/>
    <n v="1"/>
    <s v="Above 1.2"/>
  </r>
  <r>
    <s v="RF002797"/>
    <d v="2026-01-25T23:25:00"/>
    <d v="2026-01-25T00:00:00"/>
    <n v="23"/>
    <x v="0"/>
    <x v="0"/>
    <n v="7.3"/>
    <n v="182.58"/>
    <n v="175.8"/>
    <n v="1.2"/>
    <n v="4.8"/>
    <n v="4.8"/>
    <n v="124"/>
    <s v="High"/>
    <n v="0.82699999999999996"/>
    <x v="0"/>
    <s v=""/>
    <n v="4.72"/>
    <n v="14"/>
    <n v="-6.78"/>
    <n v="0"/>
    <s v="Sunday"/>
    <s v="0-5 min"/>
    <n v="1"/>
    <s v="Between 0.8-1.0"/>
  </r>
  <r>
    <s v="RF002798"/>
    <d v="2026-01-25T23:49:00"/>
    <d v="2026-01-25T00:00:00"/>
    <n v="23"/>
    <x v="2"/>
    <x v="0"/>
    <n v="2.4"/>
    <n v="88.66"/>
    <n v="89.08"/>
    <n v="1.1000000000000001"/>
    <n v="4.4000000000000004"/>
    <n v="7.4"/>
    <n v="109"/>
    <s v="Medium"/>
    <n v="0.90800000000000003"/>
    <x v="0"/>
    <s v=""/>
    <n v="4.3099999999999996"/>
    <n v="27"/>
    <n v="0.42"/>
    <n v="3"/>
    <s v="Sunday"/>
    <s v="0-5 min"/>
    <n v="1"/>
    <s v="Between 0.8-1.0"/>
  </r>
  <r>
    <s v="RF002799"/>
    <d v="2026-01-25T23:56:00"/>
    <d v="2026-01-25T00:00:00"/>
    <n v="23"/>
    <x v="3"/>
    <x v="1"/>
    <n v="2.2000000000000002"/>
    <n v="70.59"/>
    <n v="73.31"/>
    <n v="1"/>
    <n v="2.6"/>
    <n v="1.3"/>
    <n v="69"/>
    <s v="Medium"/>
    <n v="1.1519999999999999"/>
    <x v="0"/>
    <s v=""/>
    <n v="4.84"/>
    <n v="0"/>
    <n v="2.72"/>
    <n v="-1.3"/>
    <s v="Sunday"/>
    <s v="0-5 min"/>
    <n v="1"/>
    <s v="Between 1.0-1.2"/>
  </r>
  <r>
    <s v="RF002800"/>
    <d v="2026-01-26T00:12:00"/>
    <d v="2026-01-26T00:00:00"/>
    <n v="0"/>
    <x v="0"/>
    <x v="0"/>
    <n v="8.9"/>
    <n v="212.58"/>
    <n v="210.88"/>
    <n v="1.1000000000000001"/>
    <n v="5.3"/>
    <n v="8.4"/>
    <n v="124"/>
    <s v="Low"/>
    <n v="1.222"/>
    <x v="0"/>
    <s v=""/>
    <n v="4.7300000000000004"/>
    <n v="1"/>
    <n v="-1.7"/>
    <n v="3.1"/>
    <s v="Monday"/>
    <s v="5-10 min"/>
    <n v="1"/>
    <s v="Above 1.2"/>
  </r>
  <r>
    <s v="RF002801"/>
    <d v="2026-01-26T00:31:00"/>
    <d v="2026-01-26T00:00:00"/>
    <n v="0"/>
    <x v="0"/>
    <x v="0"/>
    <n v="4.3"/>
    <n v="116.96"/>
    <m/>
    <n v="1"/>
    <n v="2.2000000000000002"/>
    <n v="1.5"/>
    <n v="102"/>
    <s v="Low"/>
    <n v="1.105"/>
    <x v="1"/>
    <s v="Pickup too far"/>
    <n v="4.78"/>
    <n v="5"/>
    <m/>
    <n v="-0.7"/>
    <s v="Monday"/>
    <s v="0-5 min"/>
    <n v="0"/>
    <s v="Between 1.0-1.2"/>
  </r>
  <r>
    <s v="RF002802"/>
    <d v="2026-01-26T00:35:00"/>
    <d v="2026-01-26T00:00:00"/>
    <n v="0"/>
    <x v="2"/>
    <x v="0"/>
    <n v="2.7"/>
    <n v="73.599999999999994"/>
    <m/>
    <n v="1"/>
    <n v="7.7"/>
    <m/>
    <n v="121"/>
    <s v="Medium"/>
    <n v="1.2110000000000001"/>
    <x v="3"/>
    <s v="No driver available"/>
    <n v="4.82"/>
    <n v="35"/>
    <m/>
    <m/>
    <s v="Monday"/>
    <s v="5-10 min"/>
    <n v="0"/>
    <s v="Above 1.2"/>
  </r>
  <r>
    <s v="RF002803"/>
    <d v="2026-01-26T00:38:00"/>
    <d v="2026-01-26T00:00:00"/>
    <n v="0"/>
    <x v="3"/>
    <x v="0"/>
    <n v="0.7"/>
    <n v="58.86"/>
    <n v="58.36"/>
    <n v="1.2"/>
    <n v="2"/>
    <n v="6.1"/>
    <n v="74"/>
    <s v="Low"/>
    <n v="2.2000000000000002"/>
    <x v="0"/>
    <s v=""/>
    <n v="4.5199999999999996"/>
    <n v="5"/>
    <n v="-0.5"/>
    <n v="4.0999999999999996"/>
    <s v="Monday"/>
    <s v="0-5 min"/>
    <n v="1"/>
    <s v="Above 1.2"/>
  </r>
  <r>
    <s v="RF002804"/>
    <d v="2026-01-26T00:38:00"/>
    <d v="2026-01-26T00:00:00"/>
    <n v="0"/>
    <x v="1"/>
    <x v="0"/>
    <n v="1.7"/>
    <n v="69.44"/>
    <m/>
    <n v="1"/>
    <n v="4.0999999999999996"/>
    <n v="3"/>
    <n v="106"/>
    <s v="Low"/>
    <n v="1.619"/>
    <x v="2"/>
    <s v="Fare too high"/>
    <n v="4.8"/>
    <n v="1"/>
    <m/>
    <n v="-1.1000000000000001"/>
    <s v="Monday"/>
    <s v="0-5 min"/>
    <n v="0"/>
    <s v="Above 1.2"/>
  </r>
  <r>
    <s v="RF002805"/>
    <d v="2026-01-26T00:43:00"/>
    <d v="2026-01-26T00:00:00"/>
    <n v="0"/>
    <x v="0"/>
    <x v="1"/>
    <n v="6.7"/>
    <n v="154.68"/>
    <n v="151.62"/>
    <n v="1.1000000000000001"/>
    <n v="3.1"/>
    <n v="6.4"/>
    <n v="113"/>
    <s v="Medium"/>
    <n v="0.97199999999999998"/>
    <x v="0"/>
    <s v=""/>
    <n v="4.9000000000000004"/>
    <n v="0"/>
    <n v="-3.06"/>
    <n v="3.3"/>
    <s v="Monday"/>
    <s v="0-5 min"/>
    <n v="1"/>
    <s v="Between 0.8-1.0"/>
  </r>
  <r>
    <s v="RF002806"/>
    <d v="2026-01-26T00:47:00"/>
    <d v="2026-01-26T00:00:00"/>
    <n v="0"/>
    <x v="2"/>
    <x v="0"/>
    <n v="4.8"/>
    <n v="108.12"/>
    <n v="109.26"/>
    <n v="1"/>
    <n v="4.7"/>
    <n v="2"/>
    <n v="122"/>
    <s v="Low"/>
    <n v="1.375"/>
    <x v="0"/>
    <s v=""/>
    <n v="4.66"/>
    <n v="12"/>
    <n v="1.1399999999999999"/>
    <n v="-2.7"/>
    <s v="Monday"/>
    <s v="0-5 min"/>
    <n v="1"/>
    <s v="Above 1.2"/>
  </r>
  <r>
    <s v="RF002807"/>
    <d v="2026-01-26T00:49:00"/>
    <d v="2026-01-26T00:00:00"/>
    <n v="0"/>
    <x v="2"/>
    <x v="1"/>
    <n v="14.1"/>
    <n v="241.65"/>
    <n v="239.62"/>
    <n v="1"/>
    <n v="2.5"/>
    <n v="3.4"/>
    <n v="131"/>
    <s v="Low"/>
    <n v="1.571"/>
    <x v="0"/>
    <s v=""/>
    <n v="4.96"/>
    <n v="0"/>
    <n v="-2.0299999999999998"/>
    <n v="0.9"/>
    <s v="Monday"/>
    <s v="0-5 min"/>
    <n v="1"/>
    <s v="Above 1.2"/>
  </r>
  <r>
    <s v="RF002808"/>
    <d v="2026-01-26T00:56:00"/>
    <d v="2026-01-26T00:00:00"/>
    <n v="0"/>
    <x v="3"/>
    <x v="0"/>
    <n v="2"/>
    <n v="70.62"/>
    <n v="71.14"/>
    <n v="1"/>
    <n v="4.5999999999999996"/>
    <n v="5.9"/>
    <n v="78"/>
    <s v="Low"/>
    <n v="2.2000000000000002"/>
    <x v="0"/>
    <s v=""/>
    <n v="4.37"/>
    <n v="6"/>
    <n v="0.52"/>
    <n v="1.3"/>
    <s v="Monday"/>
    <s v="0-5 min"/>
    <n v="1"/>
    <s v="Above 1.2"/>
  </r>
  <r>
    <s v="RF002809"/>
    <d v="2026-01-26T01:20:00"/>
    <d v="2026-01-26T00:00:00"/>
    <n v="1"/>
    <x v="4"/>
    <x v="1"/>
    <n v="3.3"/>
    <n v="88.3"/>
    <n v="89.95"/>
    <n v="1"/>
    <n v="5"/>
    <n v="6.1"/>
    <n v="64"/>
    <s v="Low"/>
    <n v="1.6779999999999999"/>
    <x v="0"/>
    <s v=""/>
    <n v="4.8499999999999996"/>
    <n v="0"/>
    <n v="1.65"/>
    <n v="1.1000000000000001"/>
    <s v="Monday"/>
    <s v="0-5 min"/>
    <n v="1"/>
    <s v="Above 1.2"/>
  </r>
  <r>
    <s v="RF002810"/>
    <d v="2026-01-26T01:47:00"/>
    <d v="2026-01-26T00:00:00"/>
    <n v="1"/>
    <x v="0"/>
    <x v="0"/>
    <n v="3.8"/>
    <n v="97.84"/>
    <n v="95.53"/>
    <n v="1"/>
    <n v="5.3"/>
    <n v="6.8"/>
    <n v="140"/>
    <s v="Low"/>
    <n v="1.3740000000000001"/>
    <x v="0"/>
    <s v=""/>
    <n v="4.5"/>
    <n v="12"/>
    <n v="-2.31"/>
    <n v="1.5"/>
    <s v="Monday"/>
    <s v="5-10 min"/>
    <n v="1"/>
    <s v="Above 1.2"/>
  </r>
  <r>
    <s v="RF002811"/>
    <d v="2026-01-26T01:48:00"/>
    <d v="2026-01-26T00:00:00"/>
    <n v="1"/>
    <x v="0"/>
    <x v="0"/>
    <n v="6.3"/>
    <n v="139.16999999999999"/>
    <n v="136.47999999999999"/>
    <n v="1"/>
    <n v="7.9"/>
    <n v="9.3000000000000007"/>
    <n v="117"/>
    <s v="Medium"/>
    <n v="0.99399999999999999"/>
    <x v="0"/>
    <s v=""/>
    <n v="4.2699999999999996"/>
    <n v="8"/>
    <n v="-2.69"/>
    <n v="1.4"/>
    <s v="Monday"/>
    <s v="5-10 min"/>
    <n v="1"/>
    <s v="Between 0.8-1.0"/>
  </r>
  <r>
    <s v="RF002812"/>
    <d v="2026-01-26T02:00:00"/>
    <d v="2026-01-26T00:00:00"/>
    <n v="2"/>
    <x v="1"/>
    <x v="0"/>
    <n v="3.8"/>
    <n v="98.88"/>
    <n v="99.12"/>
    <n v="1"/>
    <n v="4"/>
    <n v="1"/>
    <n v="90"/>
    <s v="Low"/>
    <n v="1.1950000000000001"/>
    <x v="0"/>
    <s v=""/>
    <n v="4.46"/>
    <n v="2"/>
    <n v="0.24"/>
    <n v="-3"/>
    <s v="Monday"/>
    <s v="0-5 min"/>
    <n v="1"/>
    <s v="Between 1.0-1.2"/>
  </r>
  <r>
    <s v="RF002813"/>
    <d v="2026-01-26T02:39:00"/>
    <d v="2026-01-26T00:00:00"/>
    <n v="2"/>
    <x v="2"/>
    <x v="0"/>
    <n v="3"/>
    <n v="80.88"/>
    <n v="77.540000000000006"/>
    <n v="1"/>
    <n v="3.6"/>
    <n v="4.9000000000000004"/>
    <n v="129"/>
    <s v="Medium"/>
    <n v="1.21"/>
    <x v="0"/>
    <s v=""/>
    <n v="4.3499999999999996"/>
    <n v="7"/>
    <n v="-3.34"/>
    <n v="1.3"/>
    <s v="Monday"/>
    <s v="0-5 min"/>
    <n v="1"/>
    <s v="Above 1.2"/>
  </r>
  <r>
    <s v="RF002814"/>
    <d v="2026-01-26T03:16:00"/>
    <d v="2026-01-26T00:00:00"/>
    <n v="3"/>
    <x v="0"/>
    <x v="0"/>
    <n v="7.4"/>
    <n v="134.72999999999999"/>
    <n v="132.35"/>
    <n v="1"/>
    <n v="3.7"/>
    <n v="1"/>
    <n v="108"/>
    <s v="Medium"/>
    <n v="1.038"/>
    <x v="0"/>
    <s v=""/>
    <n v="5"/>
    <n v="4"/>
    <n v="-2.38"/>
    <n v="-2.7"/>
    <s v="Monday"/>
    <s v="0-5 min"/>
    <n v="1"/>
    <s v="Between 1.0-1.2"/>
  </r>
  <r>
    <s v="RF002815"/>
    <d v="2026-01-26T03:24:00"/>
    <d v="2026-01-26T00:00:00"/>
    <n v="3"/>
    <x v="1"/>
    <x v="0"/>
    <n v="6"/>
    <n v="126.62"/>
    <n v="122.17"/>
    <n v="1.1000000000000001"/>
    <n v="2"/>
    <n v="1"/>
    <n v="102"/>
    <s v="Low"/>
    <n v="1.5680000000000001"/>
    <x v="0"/>
    <s v=""/>
    <n v="4.5599999999999996"/>
    <n v="32"/>
    <n v="-4.45"/>
    <n v="-1"/>
    <s v="Monday"/>
    <s v="0-5 min"/>
    <n v="1"/>
    <s v="Above 1.2"/>
  </r>
  <r>
    <s v="RF002816"/>
    <d v="2026-01-26T03:41:00"/>
    <d v="2026-01-26T00:00:00"/>
    <n v="3"/>
    <x v="3"/>
    <x v="0"/>
    <n v="9.8000000000000007"/>
    <n v="182.51"/>
    <n v="182.18"/>
    <n v="1"/>
    <n v="6.1"/>
    <n v="9.1999999999999993"/>
    <n v="78"/>
    <s v="Low"/>
    <n v="2.2000000000000002"/>
    <x v="0"/>
    <s v=""/>
    <n v="4.8099999999999996"/>
    <n v="18"/>
    <n v="-0.33"/>
    <n v="3.1"/>
    <s v="Monday"/>
    <s v="5-10 min"/>
    <n v="1"/>
    <s v="Above 1.2"/>
  </r>
  <r>
    <s v="RF002817"/>
    <d v="2026-01-26T04:00:00"/>
    <d v="2026-01-26T00:00:00"/>
    <n v="4"/>
    <x v="1"/>
    <x v="0"/>
    <n v="4.7"/>
    <n v="126.37"/>
    <n v="129.35"/>
    <n v="1.1000000000000001"/>
    <n v="2.1"/>
    <n v="4.3"/>
    <n v="108"/>
    <s v="Low"/>
    <n v="1.7190000000000001"/>
    <x v="0"/>
    <s v=""/>
    <n v="4.5999999999999996"/>
    <n v="7"/>
    <n v="2.98"/>
    <n v="2.2000000000000002"/>
    <s v="Monday"/>
    <s v="0-5 min"/>
    <n v="1"/>
    <s v="Above 1.2"/>
  </r>
  <r>
    <s v="RF002818"/>
    <d v="2026-01-26T04:21:00"/>
    <d v="2026-01-26T00:00:00"/>
    <n v="4"/>
    <x v="1"/>
    <x v="1"/>
    <n v="12.3"/>
    <n v="250.46"/>
    <n v="258.97000000000003"/>
    <n v="1"/>
    <n v="6.4"/>
    <n v="11.5"/>
    <n v="107"/>
    <s v="Low"/>
    <n v="1.4510000000000001"/>
    <x v="0"/>
    <s v=""/>
    <n v="5"/>
    <n v="0"/>
    <n v="8.51"/>
    <n v="5.0999999999999996"/>
    <s v="Monday"/>
    <s v="5-10 min"/>
    <n v="1"/>
    <s v="Above 1.2"/>
  </r>
  <r>
    <s v="RF002819"/>
    <d v="2026-01-26T04:25:00"/>
    <d v="2026-01-26T00:00:00"/>
    <n v="4"/>
    <x v="4"/>
    <x v="0"/>
    <n v="2.7"/>
    <n v="81.08"/>
    <n v="85.02"/>
    <n v="1"/>
    <n v="2.2999999999999998"/>
    <n v="4.2"/>
    <n v="63"/>
    <s v="Low"/>
    <n v="2.2000000000000002"/>
    <x v="0"/>
    <s v=""/>
    <n v="4.6100000000000003"/>
    <n v="20"/>
    <n v="3.94"/>
    <n v="1.9"/>
    <s v="Monday"/>
    <s v="0-5 min"/>
    <n v="1"/>
    <s v="Above 1.2"/>
  </r>
  <r>
    <s v="RF002820"/>
    <d v="2026-01-26T04:25:00"/>
    <d v="2026-01-26T00:00:00"/>
    <n v="4"/>
    <x v="3"/>
    <x v="0"/>
    <n v="8.9"/>
    <n v="164.65"/>
    <n v="165.77"/>
    <n v="1"/>
    <n v="2"/>
    <n v="1"/>
    <n v="69"/>
    <s v="Low"/>
    <n v="1.722"/>
    <x v="0"/>
    <s v=""/>
    <n v="4.7699999999999996"/>
    <n v="6"/>
    <n v="1.1200000000000001"/>
    <n v="-1"/>
    <s v="Monday"/>
    <s v="0-5 min"/>
    <n v="1"/>
    <s v="Above 1.2"/>
  </r>
  <r>
    <s v="RF002821"/>
    <d v="2026-01-26T04:38:00"/>
    <d v="2026-01-26T00:00:00"/>
    <n v="4"/>
    <x v="1"/>
    <x v="0"/>
    <n v="10.4"/>
    <n v="217.86"/>
    <n v="209.18"/>
    <n v="1.1000000000000001"/>
    <n v="2"/>
    <n v="1"/>
    <n v="110"/>
    <s v="Medium"/>
    <n v="1.256"/>
    <x v="0"/>
    <s v=""/>
    <n v="4.5599999999999996"/>
    <n v="16"/>
    <n v="-8.68"/>
    <n v="-1"/>
    <s v="Monday"/>
    <s v="0-5 min"/>
    <n v="1"/>
    <s v="Above 1.2"/>
  </r>
  <r>
    <s v="RF002822"/>
    <d v="2026-01-26T05:14:00"/>
    <d v="2026-01-26T00:00:00"/>
    <n v="5"/>
    <x v="1"/>
    <x v="1"/>
    <n v="0.7"/>
    <n v="50.32"/>
    <n v="48.25"/>
    <n v="1"/>
    <n v="6"/>
    <n v="10.3"/>
    <n v="110"/>
    <s v="Low"/>
    <n v="1.6919999999999999"/>
    <x v="0"/>
    <s v=""/>
    <n v="4.8600000000000003"/>
    <n v="0"/>
    <n v="-2.0699999999999998"/>
    <n v="4.3"/>
    <s v="Monday"/>
    <s v="5-10 min"/>
    <n v="1"/>
    <s v="Above 1.2"/>
  </r>
  <r>
    <s v="RF002823"/>
    <d v="2026-01-26T05:17:00"/>
    <d v="2026-01-26T00:00:00"/>
    <n v="5"/>
    <x v="3"/>
    <x v="0"/>
    <n v="9"/>
    <n v="159.81"/>
    <n v="162.22999999999999"/>
    <n v="1"/>
    <n v="6.9"/>
    <n v="4.4000000000000004"/>
    <n v="76"/>
    <s v="Low"/>
    <n v="2.2000000000000002"/>
    <x v="0"/>
    <s v=""/>
    <n v="4.68"/>
    <n v="5"/>
    <n v="2.42"/>
    <n v="-2.5"/>
    <s v="Monday"/>
    <s v="5-10 min"/>
    <n v="1"/>
    <s v="Above 1.2"/>
  </r>
  <r>
    <s v="RF002824"/>
    <d v="2026-01-26T05:36:00"/>
    <d v="2026-01-26T00:00:00"/>
    <n v="5"/>
    <x v="0"/>
    <x v="0"/>
    <n v="5.2"/>
    <n v="112.4"/>
    <n v="111.05"/>
    <n v="1"/>
    <n v="5"/>
    <n v="2.2000000000000002"/>
    <n v="132"/>
    <s v="Low"/>
    <n v="1.2809999999999999"/>
    <x v="0"/>
    <s v=""/>
    <n v="4.83"/>
    <n v="38"/>
    <n v="-1.35"/>
    <n v="-2.8"/>
    <s v="Monday"/>
    <s v="0-5 min"/>
    <n v="1"/>
    <s v="Above 1.2"/>
  </r>
  <r>
    <s v="RF002825"/>
    <d v="2026-01-26T05:52:00"/>
    <d v="2026-01-26T00:00:00"/>
    <n v="5"/>
    <x v="4"/>
    <x v="0"/>
    <n v="6.4"/>
    <n v="142.94999999999999"/>
    <n v="138.72999999999999"/>
    <n v="1"/>
    <n v="2"/>
    <n v="2.9"/>
    <n v="60"/>
    <s v="Low"/>
    <n v="2.2000000000000002"/>
    <x v="0"/>
    <s v=""/>
    <n v="4.41"/>
    <n v="29"/>
    <n v="-4.22"/>
    <n v="0.9"/>
    <s v="Monday"/>
    <s v="0-5 min"/>
    <n v="1"/>
    <s v="Above 1.2"/>
  </r>
  <r>
    <s v="RF002826"/>
    <d v="2026-01-26T05:53:00"/>
    <d v="2026-01-26T00:00:00"/>
    <n v="5"/>
    <x v="0"/>
    <x v="0"/>
    <n v="13.9"/>
    <n v="246.85"/>
    <n v="255"/>
    <n v="1.1000000000000001"/>
    <n v="2"/>
    <n v="6.4"/>
    <n v="144"/>
    <s v="Medium"/>
    <n v="1.0980000000000001"/>
    <x v="0"/>
    <s v=""/>
    <n v="4.8099999999999996"/>
    <n v="9"/>
    <n v="8.15"/>
    <n v="4.4000000000000004"/>
    <s v="Monday"/>
    <s v="0-5 min"/>
    <n v="1"/>
    <s v="Between 1.0-1.2"/>
  </r>
  <r>
    <s v="RF002827"/>
    <d v="2026-01-26T05:55:00"/>
    <d v="2026-01-26T00:00:00"/>
    <n v="5"/>
    <x v="2"/>
    <x v="1"/>
    <n v="5.6"/>
    <n v="110.96"/>
    <n v="117.13"/>
    <n v="1"/>
    <n v="3.2"/>
    <n v="4.0999999999999996"/>
    <n v="117"/>
    <s v="Low"/>
    <n v="1.2529999999999999"/>
    <x v="0"/>
    <s v=""/>
    <n v="4.7300000000000004"/>
    <n v="0"/>
    <n v="6.17"/>
    <n v="0.9"/>
    <s v="Monday"/>
    <s v="0-5 min"/>
    <n v="1"/>
    <s v="Above 1.2"/>
  </r>
  <r>
    <s v="RF002828"/>
    <d v="2026-01-26T05:56:00"/>
    <d v="2026-01-26T00:00:00"/>
    <n v="5"/>
    <x v="0"/>
    <x v="0"/>
    <n v="2.6"/>
    <n v="78.09"/>
    <n v="79.39"/>
    <n v="1"/>
    <n v="6.1"/>
    <n v="5.8"/>
    <n v="133"/>
    <s v="Low"/>
    <n v="1.3580000000000001"/>
    <x v="0"/>
    <s v=""/>
    <n v="4.3899999999999997"/>
    <n v="9"/>
    <n v="1.3"/>
    <n v="-0.3"/>
    <s v="Monday"/>
    <s v="5-10 min"/>
    <n v="1"/>
    <s v="Above 1.2"/>
  </r>
  <r>
    <s v="RF002829"/>
    <d v="2026-01-26T05:57:00"/>
    <d v="2026-01-26T00:00:00"/>
    <n v="5"/>
    <x v="2"/>
    <x v="0"/>
    <n v="8.5"/>
    <n v="166.03"/>
    <m/>
    <n v="1"/>
    <n v="3.6"/>
    <n v="2"/>
    <n v="127"/>
    <s v="Low"/>
    <n v="1.5129999999999999"/>
    <x v="2"/>
    <s v="ETA too high"/>
    <n v="4.3"/>
    <n v="6"/>
    <m/>
    <n v="-1.6"/>
    <s v="Monday"/>
    <s v="0-5 min"/>
    <n v="0"/>
    <s v="Above 1.2"/>
  </r>
  <r>
    <s v="RF002830"/>
    <d v="2026-01-26T06:02:00"/>
    <d v="2026-01-26T00:00:00"/>
    <n v="6"/>
    <x v="0"/>
    <x v="0"/>
    <n v="4.9000000000000004"/>
    <n v="114.84"/>
    <n v="112.99"/>
    <n v="1.1000000000000001"/>
    <n v="2"/>
    <n v="3.8"/>
    <n v="132"/>
    <s v="Low"/>
    <n v="1.377"/>
    <x v="0"/>
    <s v=""/>
    <n v="4.99"/>
    <n v="3"/>
    <n v="-1.85"/>
    <n v="1.8"/>
    <s v="Monday"/>
    <s v="0-5 min"/>
    <n v="1"/>
    <s v="Above 1.2"/>
  </r>
  <r>
    <s v="RF002831"/>
    <d v="2026-01-26T06:04:00"/>
    <d v="2026-01-26T00:00:00"/>
    <n v="6"/>
    <x v="4"/>
    <x v="0"/>
    <n v="5.6"/>
    <n v="115.54"/>
    <n v="113.92"/>
    <n v="1"/>
    <n v="2.5"/>
    <n v="1"/>
    <n v="69"/>
    <s v="Low"/>
    <n v="1.6930000000000001"/>
    <x v="0"/>
    <s v=""/>
    <n v="4.82"/>
    <n v="13"/>
    <n v="-1.62"/>
    <n v="-1.5"/>
    <s v="Monday"/>
    <s v="0-5 min"/>
    <n v="1"/>
    <s v="Above 1.2"/>
  </r>
  <r>
    <s v="RF002832"/>
    <d v="2026-01-26T06:07:00"/>
    <d v="2026-01-26T00:00:00"/>
    <n v="6"/>
    <x v="2"/>
    <x v="1"/>
    <n v="5.2"/>
    <n v="138.13999999999999"/>
    <m/>
    <n v="1.1000000000000001"/>
    <n v="5.9"/>
    <n v="2.4"/>
    <n v="104"/>
    <s v="Medium"/>
    <n v="0.84199999999999997"/>
    <x v="2"/>
    <s v="ETA too high"/>
    <n v="4.82"/>
    <n v="0"/>
    <m/>
    <n v="-3.5"/>
    <s v="Monday"/>
    <s v="5-10 min"/>
    <n v="0"/>
    <s v="Between 0.8-1.0"/>
  </r>
  <r>
    <s v="RF002833"/>
    <d v="2026-01-26T06:10:00"/>
    <d v="2026-01-26T00:00:00"/>
    <n v="6"/>
    <x v="0"/>
    <x v="0"/>
    <n v="9.6"/>
    <n v="179.76"/>
    <n v="186.69"/>
    <n v="1"/>
    <n v="6.9"/>
    <n v="5.2"/>
    <n v="130"/>
    <s v="Low"/>
    <n v="1.431"/>
    <x v="0"/>
    <s v=""/>
    <n v="5"/>
    <n v="5"/>
    <n v="6.93"/>
    <n v="-1.7"/>
    <s v="Monday"/>
    <s v="5-10 min"/>
    <n v="1"/>
    <s v="Above 1.2"/>
  </r>
  <r>
    <s v="RF002834"/>
    <d v="2026-01-26T06:14:00"/>
    <d v="2026-01-26T00:00:00"/>
    <n v="6"/>
    <x v="2"/>
    <x v="1"/>
    <n v="7.3"/>
    <n v="167.12"/>
    <m/>
    <n v="1.1000000000000001"/>
    <n v="5.8"/>
    <m/>
    <n v="131"/>
    <s v="Medium"/>
    <n v="1.171"/>
    <x v="3"/>
    <s v="No driver available"/>
    <n v="4.8899999999999997"/>
    <n v="0"/>
    <m/>
    <m/>
    <s v="Monday"/>
    <s v="5-10 min"/>
    <n v="0"/>
    <s v="Between 1.0-1.2"/>
  </r>
  <r>
    <s v="RF002835"/>
    <d v="2026-01-26T06:27:00"/>
    <d v="2026-01-26T00:00:00"/>
    <n v="6"/>
    <x v="1"/>
    <x v="0"/>
    <n v="5.7"/>
    <n v="138.66"/>
    <n v="138.81"/>
    <n v="1"/>
    <n v="2.6"/>
    <n v="1.5"/>
    <n v="107"/>
    <s v="Low"/>
    <n v="1.5109999999999999"/>
    <x v="0"/>
    <s v=""/>
    <n v="4.99"/>
    <n v="2"/>
    <n v="0.15"/>
    <n v="-1.1000000000000001"/>
    <s v="Monday"/>
    <s v="0-5 min"/>
    <n v="1"/>
    <s v="Above 1.2"/>
  </r>
  <r>
    <s v="RF002836"/>
    <d v="2026-01-26T06:44:00"/>
    <d v="2026-01-26T00:00:00"/>
    <n v="6"/>
    <x v="3"/>
    <x v="0"/>
    <n v="7"/>
    <n v="150.13"/>
    <n v="157.07"/>
    <n v="1"/>
    <n v="4.3"/>
    <n v="7.9"/>
    <n v="69"/>
    <s v="Low"/>
    <n v="1.3620000000000001"/>
    <x v="0"/>
    <s v=""/>
    <n v="4.49"/>
    <n v="14"/>
    <n v="6.94"/>
    <n v="3.6"/>
    <s v="Monday"/>
    <s v="0-5 min"/>
    <n v="1"/>
    <s v="Above 1.2"/>
  </r>
  <r>
    <s v="RF002837"/>
    <d v="2026-01-26T06:45:00"/>
    <d v="2026-01-26T00:00:00"/>
    <n v="6"/>
    <x v="0"/>
    <x v="1"/>
    <n v="2.7"/>
    <n v="84.94"/>
    <n v="86.32"/>
    <n v="1"/>
    <n v="6.5"/>
    <n v="11.1"/>
    <n v="139"/>
    <s v="Low"/>
    <n v="1.6279999999999999"/>
    <x v="0"/>
    <s v=""/>
    <n v="4.72"/>
    <n v="0"/>
    <n v="1.38"/>
    <n v="4.5999999999999996"/>
    <s v="Monday"/>
    <s v="5-10 min"/>
    <n v="1"/>
    <s v="Above 1.2"/>
  </r>
  <r>
    <s v="RF002838"/>
    <d v="2026-01-26T07:11:00"/>
    <d v="2026-01-26T00:00:00"/>
    <n v="7"/>
    <x v="2"/>
    <x v="0"/>
    <n v="9"/>
    <n v="195.22"/>
    <n v="195.86"/>
    <n v="1"/>
    <n v="4.7"/>
    <n v="2.6"/>
    <n v="112"/>
    <s v="Medium"/>
    <n v="1.026"/>
    <x v="0"/>
    <s v=""/>
    <n v="5"/>
    <n v="27"/>
    <n v="0.64"/>
    <n v="-2.1"/>
    <s v="Monday"/>
    <s v="0-5 min"/>
    <n v="1"/>
    <s v="Between 1.0-1.2"/>
  </r>
  <r>
    <s v="RF002839"/>
    <d v="2026-01-26T07:27:00"/>
    <d v="2026-01-26T00:00:00"/>
    <n v="7"/>
    <x v="2"/>
    <x v="0"/>
    <n v="7.5"/>
    <n v="136.25"/>
    <n v="141.87"/>
    <n v="1"/>
    <n v="2"/>
    <n v="1.9"/>
    <n v="128"/>
    <s v="Medium"/>
    <n v="1.282"/>
    <x v="0"/>
    <s v=""/>
    <n v="4.8499999999999996"/>
    <n v="6"/>
    <n v="5.62"/>
    <n v="-0.1"/>
    <s v="Monday"/>
    <s v="0-5 min"/>
    <n v="1"/>
    <s v="Above 1.2"/>
  </r>
  <r>
    <s v="RF002840"/>
    <d v="2026-01-26T07:29:00"/>
    <d v="2026-01-26T00:00:00"/>
    <n v="7"/>
    <x v="3"/>
    <x v="0"/>
    <n v="15.1"/>
    <n v="297.45"/>
    <n v="292.92"/>
    <n v="1"/>
    <n v="3.3"/>
    <n v="1.7"/>
    <n v="72"/>
    <s v="Low"/>
    <n v="1.4630000000000001"/>
    <x v="0"/>
    <s v=""/>
    <n v="4.1100000000000003"/>
    <n v="5"/>
    <n v="-4.53"/>
    <n v="-1.6"/>
    <s v="Monday"/>
    <s v="0-5 min"/>
    <n v="1"/>
    <s v="Above 1.2"/>
  </r>
  <r>
    <s v="RF002841"/>
    <d v="2026-01-26T07:38:00"/>
    <d v="2026-01-26T00:00:00"/>
    <n v="7"/>
    <x v="2"/>
    <x v="1"/>
    <n v="3.6"/>
    <n v="86.74"/>
    <m/>
    <n v="1"/>
    <n v="2"/>
    <n v="1"/>
    <n v="104"/>
    <s v="Medium"/>
    <n v="0.97399999999999998"/>
    <x v="2"/>
    <s v="ETA too high"/>
    <n v="4.76"/>
    <n v="0"/>
    <m/>
    <n v="-1"/>
    <s v="Monday"/>
    <s v="0-5 min"/>
    <n v="0"/>
    <s v="Between 0.8-1.0"/>
  </r>
  <r>
    <s v="RF002842"/>
    <d v="2026-01-26T07:44:00"/>
    <d v="2026-01-26T00:00:00"/>
    <n v="7"/>
    <x v="0"/>
    <x v="0"/>
    <n v="3.7"/>
    <n v="97.8"/>
    <n v="96.4"/>
    <n v="1.1000000000000001"/>
    <n v="5.6"/>
    <n v="7.9"/>
    <n v="126"/>
    <s v="Medium"/>
    <n v="0.997"/>
    <x v="0"/>
    <s v=""/>
    <n v="4.5999999999999996"/>
    <n v="8"/>
    <n v="-1.4"/>
    <n v="2.2999999999999998"/>
    <s v="Monday"/>
    <s v="5-10 min"/>
    <n v="1"/>
    <s v="Between 0.8-1.0"/>
  </r>
  <r>
    <s v="RF002843"/>
    <d v="2026-01-26T07:47:00"/>
    <d v="2026-01-26T00:00:00"/>
    <n v="7"/>
    <x v="0"/>
    <x v="0"/>
    <n v="6.6"/>
    <n v="153.85"/>
    <n v="147.78"/>
    <n v="1.1000000000000001"/>
    <n v="7.6"/>
    <n v="11.7"/>
    <n v="128"/>
    <s v="Medium"/>
    <n v="1.03"/>
    <x v="0"/>
    <s v=""/>
    <n v="4.53"/>
    <n v="8"/>
    <n v="-6.07"/>
    <n v="4.0999999999999996"/>
    <s v="Monday"/>
    <s v="5-10 min"/>
    <n v="1"/>
    <s v="Between 1.0-1.2"/>
  </r>
  <r>
    <s v="RF002844"/>
    <d v="2026-01-26T08:04:00"/>
    <d v="2026-01-26T00:00:00"/>
    <n v="8"/>
    <x v="1"/>
    <x v="0"/>
    <n v="5.5"/>
    <n v="133.08000000000001"/>
    <m/>
    <n v="1"/>
    <n v="9.6"/>
    <n v="14.2"/>
    <n v="92"/>
    <s v="Medium"/>
    <n v="0.84299999999999997"/>
    <x v="2"/>
    <s v="Fare too high"/>
    <n v="4.95"/>
    <n v="16"/>
    <m/>
    <n v="4.5999999999999996"/>
    <s v="Monday"/>
    <s v="5-10 min"/>
    <n v="0"/>
    <s v="Between 0.8-1.0"/>
  </r>
  <r>
    <s v="RF002845"/>
    <d v="2026-01-26T08:25:00"/>
    <d v="2026-01-26T00:00:00"/>
    <n v="8"/>
    <x v="0"/>
    <x v="0"/>
    <n v="2.6"/>
    <n v="94.28"/>
    <m/>
    <n v="1.2"/>
    <n v="6.1"/>
    <n v="7"/>
    <n v="119"/>
    <s v="Medium"/>
    <n v="0.86799999999999999"/>
    <x v="2"/>
    <s v="ETA too high"/>
    <n v="4.62"/>
    <n v="8"/>
    <m/>
    <n v="0.9"/>
    <s v="Monday"/>
    <s v="5-10 min"/>
    <n v="0"/>
    <s v="Between 0.8-1.0"/>
  </r>
  <r>
    <s v="RF002846"/>
    <d v="2026-01-26T08:58:00"/>
    <d v="2026-01-26T00:00:00"/>
    <n v="8"/>
    <x v="0"/>
    <x v="0"/>
    <n v="2.2000000000000002"/>
    <n v="77.55"/>
    <m/>
    <n v="1.1000000000000001"/>
    <n v="5"/>
    <n v="1"/>
    <n v="122"/>
    <s v="High"/>
    <n v="0.79300000000000004"/>
    <x v="2"/>
    <s v="Changed plans"/>
    <n v="4.78"/>
    <n v="60"/>
    <m/>
    <n v="-4"/>
    <s v="Monday"/>
    <s v="0-5 min"/>
    <n v="0"/>
    <s v="Below 0.8"/>
  </r>
  <r>
    <s v="RF002847"/>
    <d v="2026-01-26T09:35:00"/>
    <d v="2026-01-26T00:00:00"/>
    <n v="9"/>
    <x v="1"/>
    <x v="0"/>
    <n v="11.9"/>
    <n v="189.88"/>
    <n v="192.2"/>
    <n v="1"/>
    <n v="5.9"/>
    <n v="2.6"/>
    <n v="88"/>
    <s v="Medium"/>
    <n v="0.86299999999999999"/>
    <x v="0"/>
    <s v=""/>
    <n v="4.57"/>
    <n v="12"/>
    <n v="2.3199999999999998"/>
    <n v="-3.3"/>
    <s v="Monday"/>
    <s v="5-10 min"/>
    <n v="1"/>
    <s v="Between 0.8-1.0"/>
  </r>
  <r>
    <s v="RF002848"/>
    <d v="2026-01-26T09:43:00"/>
    <d v="2026-01-26T00:00:00"/>
    <n v="9"/>
    <x v="0"/>
    <x v="1"/>
    <n v="3.3"/>
    <n v="107.65"/>
    <n v="109.75"/>
    <n v="1.2"/>
    <n v="8.4"/>
    <n v="4.2"/>
    <n v="102"/>
    <s v="High"/>
    <n v="0.63400000000000001"/>
    <x v="0"/>
    <s v=""/>
    <n v="4.78"/>
    <n v="0"/>
    <n v="2.1"/>
    <n v="-4.2"/>
    <s v="Monday"/>
    <s v="5-10 min"/>
    <n v="1"/>
    <s v="Below 0.8"/>
  </r>
  <r>
    <s v="RF002849"/>
    <d v="2026-01-26T09:54:00"/>
    <d v="2026-01-26T00:00:00"/>
    <n v="9"/>
    <x v="0"/>
    <x v="1"/>
    <n v="4.7"/>
    <n v="136.28"/>
    <n v="139.30000000000001"/>
    <n v="1.1000000000000001"/>
    <n v="9.3000000000000007"/>
    <n v="13.1"/>
    <n v="105"/>
    <s v="Medium"/>
    <n v="0.80600000000000005"/>
    <x v="0"/>
    <s v=""/>
    <n v="4.8499999999999996"/>
    <n v="0"/>
    <n v="3.02"/>
    <n v="3.8"/>
    <s v="Monday"/>
    <s v="5-10 min"/>
    <n v="1"/>
    <s v="Between 0.8-1.0"/>
  </r>
  <r>
    <s v="RF002850"/>
    <d v="2026-01-26T10:16:00"/>
    <d v="2026-01-26T00:00:00"/>
    <n v="10"/>
    <x v="2"/>
    <x v="0"/>
    <n v="2"/>
    <n v="84.94"/>
    <m/>
    <n v="1.2"/>
    <n v="7.5"/>
    <m/>
    <n v="100"/>
    <s v="Medium"/>
    <n v="0.78200000000000003"/>
    <x v="3"/>
    <s v="No driver available"/>
    <n v="4.78"/>
    <n v="13"/>
    <m/>
    <m/>
    <s v="Monday"/>
    <s v="5-10 min"/>
    <n v="0"/>
    <s v="Below 0.8"/>
  </r>
  <r>
    <s v="RF002851"/>
    <d v="2026-01-26T10:31:00"/>
    <d v="2026-01-26T00:00:00"/>
    <n v="10"/>
    <x v="1"/>
    <x v="0"/>
    <n v="21.4"/>
    <n v="398.1"/>
    <n v="380.22"/>
    <n v="1.1000000000000001"/>
    <n v="2.2000000000000002"/>
    <n v="3.3"/>
    <n v="87"/>
    <s v="Medium"/>
    <n v="0.92500000000000004"/>
    <x v="0"/>
    <s v=""/>
    <n v="4.6500000000000004"/>
    <n v="3"/>
    <n v="-17.88"/>
    <n v="1.1000000000000001"/>
    <s v="Monday"/>
    <s v="0-5 min"/>
    <n v="1"/>
    <s v="Between 0.8-1.0"/>
  </r>
  <r>
    <s v="RF002852"/>
    <d v="2026-01-26T10:34:00"/>
    <d v="2026-01-26T00:00:00"/>
    <n v="10"/>
    <x v="2"/>
    <x v="0"/>
    <n v="3.5"/>
    <n v="94.97"/>
    <m/>
    <n v="1.1000000000000001"/>
    <n v="6.9"/>
    <n v="12.1"/>
    <n v="100"/>
    <s v="Medium"/>
    <n v="0.999"/>
    <x v="1"/>
    <s v="Driver unavailable"/>
    <n v="4.78"/>
    <n v="13"/>
    <m/>
    <n v="5.2"/>
    <s v="Monday"/>
    <s v="5-10 min"/>
    <n v="0"/>
    <s v="Between 0.8-1.0"/>
  </r>
  <r>
    <s v="RF002853"/>
    <d v="2026-01-26T10:36:00"/>
    <d v="2026-01-26T00:00:00"/>
    <n v="10"/>
    <x v="1"/>
    <x v="1"/>
    <n v="5.0999999999999996"/>
    <n v="127.98"/>
    <n v="135.02000000000001"/>
    <n v="1"/>
    <n v="2"/>
    <n v="1"/>
    <n v="96"/>
    <s v="Medium"/>
    <n v="1.099"/>
    <x v="0"/>
    <s v=""/>
    <n v="5"/>
    <n v="0"/>
    <n v="7.04"/>
    <n v="-1"/>
    <s v="Monday"/>
    <s v="0-5 min"/>
    <n v="1"/>
    <s v="Between 1.0-1.2"/>
  </r>
  <r>
    <s v="RF002854"/>
    <d v="2026-01-26T10:53:00"/>
    <d v="2026-01-26T00:00:00"/>
    <n v="10"/>
    <x v="1"/>
    <x v="1"/>
    <n v="1.5"/>
    <n v="70.88"/>
    <m/>
    <n v="1.2"/>
    <n v="8"/>
    <n v="8"/>
    <n v="78"/>
    <s v="High"/>
    <n v="0.66"/>
    <x v="2"/>
    <s v="Fare too high"/>
    <n v="4.9000000000000004"/>
    <n v="0"/>
    <m/>
    <n v="0"/>
    <s v="Monday"/>
    <s v="5-10 min"/>
    <n v="0"/>
    <s v="Below 0.8"/>
  </r>
  <r>
    <s v="RF002855"/>
    <d v="2026-01-26T10:56:00"/>
    <d v="2026-01-26T00:00:00"/>
    <n v="10"/>
    <x v="0"/>
    <x v="0"/>
    <n v="6.4"/>
    <n v="160.04"/>
    <n v="166.56"/>
    <n v="1.3"/>
    <n v="10.6"/>
    <n v="11.6"/>
    <n v="93"/>
    <s v="Medium"/>
    <n v="0.69599999999999995"/>
    <x v="0"/>
    <s v=""/>
    <n v="4.66"/>
    <n v="3"/>
    <n v="6.52"/>
    <n v="1"/>
    <s v="Monday"/>
    <s v="10-15 min"/>
    <n v="1"/>
    <s v="Below 0.8"/>
  </r>
  <r>
    <s v="RF002856"/>
    <d v="2026-01-26T11:14:00"/>
    <d v="2026-01-26T00:00:00"/>
    <n v="11"/>
    <x v="2"/>
    <x v="0"/>
    <n v="17.8"/>
    <n v="288.06"/>
    <n v="286.33999999999997"/>
    <n v="1"/>
    <n v="2"/>
    <n v="1"/>
    <n v="129"/>
    <s v="Medium"/>
    <n v="1.284"/>
    <x v="0"/>
    <s v=""/>
    <n v="4.5"/>
    <n v="19"/>
    <n v="-1.72"/>
    <n v="-1"/>
    <s v="Monday"/>
    <s v="0-5 min"/>
    <n v="1"/>
    <s v="Above 1.2"/>
  </r>
  <r>
    <s v="RF002857"/>
    <d v="2026-01-26T11:34:00"/>
    <d v="2026-01-26T00:00:00"/>
    <n v="11"/>
    <x v="0"/>
    <x v="0"/>
    <n v="2.2000000000000002"/>
    <n v="81.95"/>
    <m/>
    <n v="1.1000000000000001"/>
    <n v="5.7"/>
    <n v="8.9"/>
    <n v="109"/>
    <s v="Medium"/>
    <n v="0.81799999999999995"/>
    <x v="1"/>
    <s v="Vehicle issue"/>
    <n v="4.37"/>
    <n v="10"/>
    <m/>
    <n v="3.2"/>
    <s v="Monday"/>
    <s v="5-10 min"/>
    <n v="0"/>
    <s v="Between 0.8-1.0"/>
  </r>
  <r>
    <s v="RF002858"/>
    <d v="2026-01-26T11:47:00"/>
    <d v="2026-01-26T00:00:00"/>
    <n v="11"/>
    <x v="0"/>
    <x v="0"/>
    <n v="6.6"/>
    <n v="169.25"/>
    <n v="162.38999999999999"/>
    <n v="1.1000000000000001"/>
    <n v="4.5999999999999996"/>
    <n v="8.9"/>
    <n v="131"/>
    <s v="Medium"/>
    <n v="1.1160000000000001"/>
    <x v="0"/>
    <s v=""/>
    <n v="4.3899999999999997"/>
    <n v="4"/>
    <n v="-6.86"/>
    <n v="4.3"/>
    <s v="Monday"/>
    <s v="0-5 min"/>
    <n v="1"/>
    <s v="Between 1.0-1.2"/>
  </r>
  <r>
    <s v="RF002859"/>
    <d v="2026-01-26T11:48:00"/>
    <d v="2026-01-26T00:00:00"/>
    <n v="11"/>
    <x v="2"/>
    <x v="1"/>
    <n v="4.0999999999999996"/>
    <n v="115.32"/>
    <n v="117.57"/>
    <n v="1.1000000000000001"/>
    <n v="4.8"/>
    <n v="7.6"/>
    <n v="115"/>
    <s v="Medium"/>
    <n v="1.0649999999999999"/>
    <x v="0"/>
    <s v=""/>
    <n v="4.38"/>
    <n v="0"/>
    <n v="2.25"/>
    <n v="2.8"/>
    <s v="Monday"/>
    <s v="0-5 min"/>
    <n v="1"/>
    <s v="Between 1.0-1.2"/>
  </r>
  <r>
    <s v="RF002860"/>
    <d v="2026-01-26T11:56:00"/>
    <d v="2026-01-26T00:00:00"/>
    <n v="11"/>
    <x v="2"/>
    <x v="0"/>
    <n v="5.7"/>
    <n v="121.52"/>
    <n v="125.28"/>
    <n v="1"/>
    <n v="6.5"/>
    <n v="9.3000000000000007"/>
    <n v="100"/>
    <s v="Medium"/>
    <n v="1.0069999999999999"/>
    <x v="0"/>
    <s v=""/>
    <n v="4.3899999999999997"/>
    <n v="12"/>
    <n v="3.76"/>
    <n v="2.8"/>
    <s v="Monday"/>
    <s v="5-10 min"/>
    <n v="1"/>
    <s v="Between 1.0-1.2"/>
  </r>
  <r>
    <s v="RF002861"/>
    <d v="2026-01-26T11:59:00"/>
    <d v="2026-01-26T00:00:00"/>
    <n v="11"/>
    <x v="1"/>
    <x v="0"/>
    <n v="4.4000000000000004"/>
    <n v="109.31"/>
    <m/>
    <n v="1"/>
    <n v="3.3"/>
    <m/>
    <n v="90"/>
    <s v="Medium"/>
    <n v="1.0469999999999999"/>
    <x v="3"/>
    <s v="No driver available"/>
    <n v="4.8"/>
    <n v="4"/>
    <m/>
    <m/>
    <s v="Monday"/>
    <s v="0-5 min"/>
    <n v="0"/>
    <s v="Between 1.0-1.2"/>
  </r>
  <r>
    <s v="RF002862"/>
    <d v="2026-01-26T12:14:00"/>
    <d v="2026-01-26T00:00:00"/>
    <n v="12"/>
    <x v="0"/>
    <x v="0"/>
    <n v="1.9"/>
    <n v="72.63"/>
    <n v="75.459999999999994"/>
    <n v="1"/>
    <n v="5.8"/>
    <n v="7.6"/>
    <n v="119"/>
    <s v="Medium"/>
    <n v="1.0429999999999999"/>
    <x v="0"/>
    <s v=""/>
    <n v="4.92"/>
    <n v="10"/>
    <n v="2.83"/>
    <n v="1.8"/>
    <s v="Monday"/>
    <s v="5-10 min"/>
    <n v="1"/>
    <s v="Between 1.0-1.2"/>
  </r>
  <r>
    <s v="RF002863"/>
    <d v="2026-01-26T12:17:00"/>
    <d v="2026-01-26T00:00:00"/>
    <n v="12"/>
    <x v="0"/>
    <x v="1"/>
    <n v="7"/>
    <n v="163.26"/>
    <m/>
    <n v="1.2"/>
    <n v="5.0999999999999996"/>
    <n v="9.6"/>
    <n v="127"/>
    <s v="High"/>
    <n v="0.86699999999999999"/>
    <x v="2"/>
    <s v="ETA too high"/>
    <n v="4.62"/>
    <n v="0"/>
    <m/>
    <n v="4.5"/>
    <s v="Monday"/>
    <s v="5-10 min"/>
    <n v="0"/>
    <s v="Between 0.8-1.0"/>
  </r>
  <r>
    <s v="RF002864"/>
    <d v="2026-01-26T12:24:00"/>
    <d v="2026-01-26T00:00:00"/>
    <n v="12"/>
    <x v="1"/>
    <x v="0"/>
    <n v="10"/>
    <n v="181.92"/>
    <n v="184.88"/>
    <n v="1"/>
    <n v="4.7"/>
    <n v="8.6999999999999993"/>
    <n v="87"/>
    <s v="Low"/>
    <n v="1.167"/>
    <x v="0"/>
    <s v=""/>
    <n v="4.7300000000000004"/>
    <n v="19"/>
    <n v="2.96"/>
    <n v="4"/>
    <s v="Monday"/>
    <s v="0-5 min"/>
    <n v="1"/>
    <s v="Between 1.0-1.2"/>
  </r>
  <r>
    <s v="RF002865"/>
    <d v="2026-01-26T12:24:00"/>
    <d v="2026-01-26T00:00:00"/>
    <n v="12"/>
    <x v="2"/>
    <x v="0"/>
    <n v="4.2"/>
    <n v="96.57"/>
    <n v="96.58"/>
    <n v="1"/>
    <n v="2"/>
    <n v="4"/>
    <n v="110"/>
    <s v="Low"/>
    <n v="1.1779999999999999"/>
    <x v="0"/>
    <s v=""/>
    <n v="4.87"/>
    <n v="8"/>
    <n v="0.01"/>
    <n v="2"/>
    <s v="Monday"/>
    <s v="0-5 min"/>
    <n v="1"/>
    <s v="Between 1.0-1.2"/>
  </r>
  <r>
    <s v="RF002866"/>
    <d v="2026-01-26T12:32:00"/>
    <d v="2026-01-26T00:00:00"/>
    <n v="12"/>
    <x v="3"/>
    <x v="0"/>
    <n v="11.9"/>
    <n v="236.14"/>
    <m/>
    <n v="1"/>
    <n v="6.7"/>
    <n v="4.9000000000000004"/>
    <n v="66"/>
    <s v="Low"/>
    <n v="1.357"/>
    <x v="1"/>
    <s v="Pickup too far"/>
    <n v="4.84"/>
    <n v="9"/>
    <m/>
    <n v="-1.8"/>
    <s v="Monday"/>
    <s v="5-10 min"/>
    <n v="0"/>
    <s v="Above 1.2"/>
  </r>
  <r>
    <s v="RF002867"/>
    <d v="2026-01-26T12:34:00"/>
    <d v="2026-01-26T00:00:00"/>
    <n v="12"/>
    <x v="0"/>
    <x v="0"/>
    <n v="12"/>
    <n v="245.25"/>
    <n v="245.45"/>
    <n v="1"/>
    <n v="4.7"/>
    <n v="1"/>
    <n v="135"/>
    <s v="Low"/>
    <n v="1.456"/>
    <x v="0"/>
    <s v=""/>
    <n v="4.8099999999999996"/>
    <n v="4"/>
    <n v="0.2"/>
    <n v="-3.7"/>
    <s v="Monday"/>
    <s v="0-5 min"/>
    <n v="1"/>
    <s v="Above 1.2"/>
  </r>
  <r>
    <s v="RF002868"/>
    <d v="2026-01-26T12:55:00"/>
    <d v="2026-01-26T00:00:00"/>
    <n v="12"/>
    <x v="0"/>
    <x v="1"/>
    <n v="10"/>
    <n v="232.91"/>
    <n v="222.2"/>
    <n v="1.1000000000000001"/>
    <n v="7"/>
    <n v="11.9"/>
    <n v="118"/>
    <s v="Medium"/>
    <n v="0.82899999999999996"/>
    <x v="0"/>
    <s v=""/>
    <n v="4.93"/>
    <n v="0"/>
    <n v="-10.71"/>
    <n v="4.9000000000000004"/>
    <s v="Monday"/>
    <s v="5-10 min"/>
    <n v="1"/>
    <s v="Between 0.8-1.0"/>
  </r>
  <r>
    <s v="RF002869"/>
    <d v="2026-01-26T13:14:00"/>
    <d v="2026-01-26T00:00:00"/>
    <n v="13"/>
    <x v="1"/>
    <x v="0"/>
    <n v="2.5"/>
    <n v="78.650000000000006"/>
    <n v="78.66"/>
    <n v="1"/>
    <n v="6.6"/>
    <n v="12.4"/>
    <n v="86"/>
    <s v="Low"/>
    <n v="1.4590000000000001"/>
    <x v="0"/>
    <s v=""/>
    <n v="4.84"/>
    <n v="2"/>
    <n v="0.01"/>
    <n v="5.8"/>
    <s v="Monday"/>
    <s v="5-10 min"/>
    <n v="1"/>
    <s v="Above 1.2"/>
  </r>
  <r>
    <s v="RF002870"/>
    <d v="2026-01-26T13:27:00"/>
    <d v="2026-01-26T00:00:00"/>
    <n v="13"/>
    <x v="2"/>
    <x v="0"/>
    <n v="8.4"/>
    <n v="174.81"/>
    <m/>
    <n v="1.1000000000000001"/>
    <n v="3.9"/>
    <n v="2.9"/>
    <n v="107"/>
    <s v="Medium"/>
    <n v="0.96899999999999997"/>
    <x v="1"/>
    <s v="Pickup too far"/>
    <n v="4.54"/>
    <n v="9"/>
    <m/>
    <n v="-1"/>
    <s v="Monday"/>
    <s v="0-5 min"/>
    <n v="0"/>
    <s v="Between 0.8-1.0"/>
  </r>
  <r>
    <s v="RF002871"/>
    <d v="2026-01-26T13:33:00"/>
    <d v="2026-01-26T00:00:00"/>
    <n v="13"/>
    <x v="0"/>
    <x v="0"/>
    <n v="7.8"/>
    <n v="159.31"/>
    <n v="158.01"/>
    <n v="1"/>
    <n v="4.4000000000000004"/>
    <n v="8.6999999999999993"/>
    <n v="127"/>
    <s v="Medium"/>
    <n v="0.94699999999999995"/>
    <x v="0"/>
    <s v=""/>
    <n v="4.78"/>
    <n v="15"/>
    <n v="-1.3"/>
    <n v="4.3"/>
    <s v="Monday"/>
    <s v="0-5 min"/>
    <n v="1"/>
    <s v="Between 0.8-1.0"/>
  </r>
  <r>
    <s v="RF002872"/>
    <d v="2026-01-26T14:02:00"/>
    <d v="2026-01-26T00:00:00"/>
    <n v="14"/>
    <x v="0"/>
    <x v="0"/>
    <n v="2.9"/>
    <n v="100.1"/>
    <n v="102.14"/>
    <n v="1.1000000000000001"/>
    <n v="2"/>
    <n v="1"/>
    <n v="101"/>
    <s v="Low"/>
    <n v="0.98"/>
    <x v="0"/>
    <s v=""/>
    <n v="5"/>
    <n v="7"/>
    <n v="2.04"/>
    <n v="-1"/>
    <s v="Monday"/>
    <s v="0-5 min"/>
    <n v="1"/>
    <s v="Between 0.8-1.0"/>
  </r>
  <r>
    <s v="RF002873"/>
    <d v="2026-01-26T14:02:00"/>
    <d v="2026-01-26T00:00:00"/>
    <n v="14"/>
    <x v="0"/>
    <x v="0"/>
    <n v="3.9"/>
    <n v="104.03"/>
    <n v="98.33"/>
    <n v="1"/>
    <n v="4.7"/>
    <n v="7.6"/>
    <n v="135"/>
    <s v="Medium"/>
    <n v="1.2909999999999999"/>
    <x v="0"/>
    <s v=""/>
    <n v="4.67"/>
    <n v="3"/>
    <n v="-5.7"/>
    <n v="2.9"/>
    <s v="Monday"/>
    <s v="0-5 min"/>
    <n v="1"/>
    <s v="Above 1.2"/>
  </r>
  <r>
    <s v="RF002874"/>
    <d v="2026-01-26T14:03:00"/>
    <d v="2026-01-26T00:00:00"/>
    <n v="14"/>
    <x v="0"/>
    <x v="0"/>
    <n v="5.8"/>
    <n v="152.53"/>
    <m/>
    <n v="1.1000000000000001"/>
    <n v="7.2"/>
    <n v="9.1999999999999993"/>
    <n v="121"/>
    <s v="Medium"/>
    <n v="1.1020000000000001"/>
    <x v="1"/>
    <s v="Pickup too far"/>
    <n v="4.8600000000000003"/>
    <n v="8"/>
    <m/>
    <n v="2"/>
    <s v="Monday"/>
    <s v="5-10 min"/>
    <n v="0"/>
    <s v="Between 1.0-1.2"/>
  </r>
  <r>
    <s v="RF002875"/>
    <d v="2026-01-26T14:17:00"/>
    <d v="2026-01-26T00:00:00"/>
    <n v="14"/>
    <x v="1"/>
    <x v="1"/>
    <n v="3.8"/>
    <n v="89.17"/>
    <m/>
    <n v="1"/>
    <n v="4.2"/>
    <n v="3"/>
    <n v="96"/>
    <s v="Medium"/>
    <n v="1.21"/>
    <x v="2"/>
    <s v="Changed plans"/>
    <n v="5"/>
    <n v="0"/>
    <m/>
    <n v="-1.2"/>
    <s v="Monday"/>
    <s v="0-5 min"/>
    <n v="0"/>
    <s v="Above 1.2"/>
  </r>
  <r>
    <s v="RF002876"/>
    <d v="2026-01-26T14:18:00"/>
    <d v="2026-01-26T00:00:00"/>
    <n v="14"/>
    <x v="0"/>
    <x v="1"/>
    <n v="5.2"/>
    <n v="120.79"/>
    <n v="122.13"/>
    <n v="1"/>
    <n v="2.6"/>
    <n v="9.3000000000000007"/>
    <n v="124"/>
    <s v="Low"/>
    <n v="1.2989999999999999"/>
    <x v="0"/>
    <s v=""/>
    <n v="4.62"/>
    <n v="0"/>
    <n v="1.34"/>
    <n v="6.7"/>
    <s v="Monday"/>
    <s v="0-5 min"/>
    <n v="1"/>
    <s v="Above 1.2"/>
  </r>
  <r>
    <s v="RF002877"/>
    <d v="2026-01-26T14:34:00"/>
    <d v="2026-01-26T00:00:00"/>
    <n v="14"/>
    <x v="1"/>
    <x v="1"/>
    <n v="15.5"/>
    <n v="296.82"/>
    <n v="294.92"/>
    <n v="1"/>
    <n v="6.2"/>
    <n v="6.2"/>
    <n v="87"/>
    <s v="Low"/>
    <n v="1.2370000000000001"/>
    <x v="0"/>
    <s v=""/>
    <n v="4.46"/>
    <n v="0"/>
    <n v="-1.9"/>
    <n v="0"/>
    <s v="Monday"/>
    <s v="5-10 min"/>
    <n v="1"/>
    <s v="Above 1.2"/>
  </r>
  <r>
    <s v="RF002878"/>
    <d v="2026-01-26T14:36:00"/>
    <d v="2026-01-26T00:00:00"/>
    <n v="14"/>
    <x v="2"/>
    <x v="0"/>
    <n v="3.1"/>
    <n v="85.98"/>
    <n v="85.4"/>
    <n v="1"/>
    <n v="2"/>
    <n v="5.6"/>
    <n v="99"/>
    <s v="Low"/>
    <n v="1.111"/>
    <x v="0"/>
    <s v=""/>
    <n v="4.71"/>
    <n v="57"/>
    <n v="-0.57999999999999996"/>
    <n v="3.6"/>
    <s v="Monday"/>
    <s v="0-5 min"/>
    <n v="1"/>
    <s v="Between 1.0-1.2"/>
  </r>
  <r>
    <s v="RF002879"/>
    <d v="2026-01-26T14:36:00"/>
    <d v="2026-01-26T00:00:00"/>
    <n v="14"/>
    <x v="4"/>
    <x v="1"/>
    <n v="3"/>
    <n v="93.7"/>
    <n v="97.73"/>
    <n v="1.2"/>
    <n v="3"/>
    <n v="9.4"/>
    <n v="54"/>
    <s v="Low"/>
    <n v="2.1819999999999999"/>
    <x v="0"/>
    <s v=""/>
    <n v="4.6100000000000003"/>
    <n v="0"/>
    <n v="4.03"/>
    <n v="6.4"/>
    <s v="Monday"/>
    <s v="0-5 min"/>
    <n v="1"/>
    <s v="Above 1.2"/>
  </r>
  <r>
    <s v="RF002880"/>
    <d v="2026-01-26T14:38:00"/>
    <d v="2026-01-26T00:00:00"/>
    <n v="14"/>
    <x v="4"/>
    <x v="0"/>
    <n v="11.4"/>
    <n v="198.55"/>
    <n v="203.45"/>
    <n v="1"/>
    <n v="2.9"/>
    <n v="3.3"/>
    <n v="50"/>
    <s v="Low"/>
    <n v="2.02"/>
    <x v="0"/>
    <s v=""/>
    <n v="4.7300000000000004"/>
    <n v="5"/>
    <n v="4.9000000000000004"/>
    <n v="0.4"/>
    <s v="Monday"/>
    <s v="0-5 min"/>
    <n v="1"/>
    <s v="Above 1.2"/>
  </r>
  <r>
    <s v="RF002881"/>
    <d v="2026-01-26T14:57:00"/>
    <d v="2026-01-26T00:00:00"/>
    <n v="14"/>
    <x v="0"/>
    <x v="0"/>
    <n v="6"/>
    <n v="118.98"/>
    <n v="111.2"/>
    <n v="1"/>
    <n v="6.2"/>
    <n v="9.6"/>
    <n v="125"/>
    <s v="Medium"/>
    <n v="1.1000000000000001"/>
    <x v="0"/>
    <s v=""/>
    <n v="4.47"/>
    <n v="6"/>
    <n v="-7.78"/>
    <n v="3.4"/>
    <s v="Monday"/>
    <s v="5-10 min"/>
    <n v="1"/>
    <s v="Between 1.0-1.2"/>
  </r>
  <r>
    <s v="RF002882"/>
    <d v="2026-01-26T14:59:00"/>
    <d v="2026-01-26T00:00:00"/>
    <n v="14"/>
    <x v="0"/>
    <x v="0"/>
    <n v="6.5"/>
    <n v="151.88"/>
    <n v="147.41"/>
    <n v="1"/>
    <n v="4.8"/>
    <n v="5.5"/>
    <n v="119"/>
    <s v="Medium"/>
    <n v="1.05"/>
    <x v="0"/>
    <s v=""/>
    <n v="4.49"/>
    <n v="15"/>
    <n v="-4.47"/>
    <n v="0.7"/>
    <s v="Monday"/>
    <s v="0-5 min"/>
    <n v="1"/>
    <s v="Between 1.0-1.2"/>
  </r>
  <r>
    <s v="RF002883"/>
    <d v="2026-01-26T15:01:00"/>
    <d v="2026-01-26T00:00:00"/>
    <n v="15"/>
    <x v="3"/>
    <x v="0"/>
    <n v="4.7"/>
    <n v="113.12"/>
    <n v="111.06"/>
    <n v="1"/>
    <n v="3.3"/>
    <n v="5.0999999999999996"/>
    <n v="53"/>
    <s v="Low"/>
    <n v="1.5680000000000001"/>
    <x v="0"/>
    <s v=""/>
    <n v="4.6900000000000004"/>
    <n v="3"/>
    <n v="-2.06"/>
    <n v="1.8"/>
    <s v="Monday"/>
    <s v="0-5 min"/>
    <n v="1"/>
    <s v="Above 1.2"/>
  </r>
  <r>
    <s v="RF002884"/>
    <d v="2026-01-26T15:11:00"/>
    <d v="2026-01-26T00:00:00"/>
    <n v="15"/>
    <x v="2"/>
    <x v="1"/>
    <n v="4.8"/>
    <n v="120.65"/>
    <m/>
    <n v="1"/>
    <n v="3.4"/>
    <m/>
    <n v="100"/>
    <s v="Medium"/>
    <n v="1.004"/>
    <x v="3"/>
    <s v="No driver available"/>
    <n v="4.62"/>
    <n v="0"/>
    <m/>
    <m/>
    <s v="Monday"/>
    <s v="0-5 min"/>
    <n v="0"/>
    <s v="Between 1.0-1.2"/>
  </r>
  <r>
    <s v="RF002885"/>
    <d v="2026-01-26T15:18:00"/>
    <d v="2026-01-26T00:00:00"/>
    <n v="15"/>
    <x v="0"/>
    <x v="0"/>
    <n v="5.3"/>
    <n v="112.56"/>
    <n v="110.89"/>
    <n v="1"/>
    <n v="4.8"/>
    <n v="6"/>
    <n v="124"/>
    <s v="Medium"/>
    <n v="1.161"/>
    <x v="0"/>
    <s v=""/>
    <n v="5"/>
    <n v="8"/>
    <n v="-1.67"/>
    <n v="1.2"/>
    <s v="Monday"/>
    <s v="0-5 min"/>
    <n v="1"/>
    <s v="Between 1.0-1.2"/>
  </r>
  <r>
    <s v="RF002886"/>
    <d v="2026-01-26T15:40:00"/>
    <d v="2026-01-26T00:00:00"/>
    <n v="15"/>
    <x v="3"/>
    <x v="0"/>
    <n v="6.5"/>
    <n v="139.54"/>
    <n v="134.19"/>
    <n v="1.1000000000000001"/>
    <n v="4.9000000000000004"/>
    <n v="6.2"/>
    <n v="71"/>
    <s v="Low"/>
    <n v="1.371"/>
    <x v="0"/>
    <s v=""/>
    <n v="4.58"/>
    <n v="11"/>
    <n v="-5.35"/>
    <n v="1.3"/>
    <s v="Monday"/>
    <s v="0-5 min"/>
    <n v="1"/>
    <s v="Above 1.2"/>
  </r>
  <r>
    <s v="RF002887"/>
    <d v="2026-01-26T15:51:00"/>
    <d v="2026-01-26T00:00:00"/>
    <n v="15"/>
    <x v="0"/>
    <x v="0"/>
    <n v="9.9"/>
    <n v="192.65"/>
    <n v="190.34"/>
    <n v="1"/>
    <n v="5.4"/>
    <n v="6.5"/>
    <n v="102"/>
    <s v="Medium"/>
    <n v="0.88300000000000001"/>
    <x v="0"/>
    <s v=""/>
    <n v="4.6399999999999997"/>
    <n v="4"/>
    <n v="-2.31"/>
    <n v="1.1000000000000001"/>
    <s v="Monday"/>
    <s v="5-10 min"/>
    <n v="1"/>
    <s v="Between 0.8-1.0"/>
  </r>
  <r>
    <s v="RF002888"/>
    <d v="2026-01-26T16:01:00"/>
    <d v="2026-01-26T00:00:00"/>
    <n v="16"/>
    <x v="0"/>
    <x v="0"/>
    <n v="2.7"/>
    <n v="92.4"/>
    <n v="90.64"/>
    <n v="1.2"/>
    <n v="4.3"/>
    <n v="8.6999999999999993"/>
    <n v="135"/>
    <s v="High"/>
    <n v="0.92700000000000005"/>
    <x v="0"/>
    <s v=""/>
    <n v="4.82"/>
    <n v="3"/>
    <n v="-1.76"/>
    <n v="4.4000000000000004"/>
    <s v="Monday"/>
    <s v="0-5 min"/>
    <n v="1"/>
    <s v="Between 0.8-1.0"/>
  </r>
  <r>
    <s v="RF002889"/>
    <d v="2026-01-26T16:04:00"/>
    <d v="2026-01-26T00:00:00"/>
    <n v="16"/>
    <x v="2"/>
    <x v="0"/>
    <n v="3.2"/>
    <n v="88.95"/>
    <n v="87.16"/>
    <n v="1"/>
    <n v="7.1"/>
    <n v="8.6999999999999993"/>
    <n v="90"/>
    <s v="Low"/>
    <n v="1.0900000000000001"/>
    <x v="0"/>
    <s v=""/>
    <n v="5"/>
    <n v="1"/>
    <n v="-1.79"/>
    <n v="1.6"/>
    <s v="Monday"/>
    <s v="5-10 min"/>
    <n v="1"/>
    <s v="Between 1.0-1.2"/>
  </r>
  <r>
    <s v="RF002890"/>
    <d v="2026-01-26T16:16:00"/>
    <d v="2026-01-26T00:00:00"/>
    <n v="16"/>
    <x v="1"/>
    <x v="0"/>
    <n v="11.5"/>
    <n v="202.37"/>
    <n v="202.68"/>
    <n v="1"/>
    <n v="9.1999999999999993"/>
    <n v="6.9"/>
    <n v="69"/>
    <s v="Medium"/>
    <n v="0.8"/>
    <x v="0"/>
    <s v=""/>
    <n v="4.68"/>
    <n v="33"/>
    <n v="0.31"/>
    <n v="-2.2999999999999998"/>
    <s v="Monday"/>
    <s v="5-10 min"/>
    <n v="1"/>
    <s v="Between 0.8-1.0"/>
  </r>
  <r>
    <s v="RF002891"/>
    <d v="2026-01-26T16:36:00"/>
    <d v="2026-01-26T00:00:00"/>
    <n v="16"/>
    <x v="1"/>
    <x v="1"/>
    <n v="6.2"/>
    <n v="122.72"/>
    <m/>
    <n v="1"/>
    <n v="7.8"/>
    <n v="10.199999999999999"/>
    <n v="99"/>
    <s v="Medium"/>
    <n v="1.105"/>
    <x v="2"/>
    <s v="ETA too high"/>
    <n v="4.92"/>
    <n v="0"/>
    <m/>
    <n v="2.4"/>
    <s v="Monday"/>
    <s v="5-10 min"/>
    <n v="0"/>
    <s v="Between 1.0-1.2"/>
  </r>
  <r>
    <s v="RF002892"/>
    <d v="2026-01-26T16:41:00"/>
    <d v="2026-01-26T00:00:00"/>
    <n v="16"/>
    <x v="4"/>
    <x v="0"/>
    <n v="4.4000000000000004"/>
    <n v="98.49"/>
    <n v="100.45"/>
    <n v="1"/>
    <n v="7.4"/>
    <n v="6.4"/>
    <n v="47"/>
    <s v="Low"/>
    <n v="1.3180000000000001"/>
    <x v="0"/>
    <s v=""/>
    <n v="4.6399999999999997"/>
    <n v="14"/>
    <n v="1.96"/>
    <n v="-1"/>
    <s v="Monday"/>
    <s v="5-10 min"/>
    <n v="1"/>
    <s v="Above 1.2"/>
  </r>
  <r>
    <s v="RF002893"/>
    <d v="2026-01-26T16:42:00"/>
    <d v="2026-01-26T00:00:00"/>
    <n v="16"/>
    <x v="0"/>
    <x v="0"/>
    <n v="7.2"/>
    <n v="199.13"/>
    <n v="209.93"/>
    <n v="1.2"/>
    <n v="9.9"/>
    <n v="11.3"/>
    <n v="127"/>
    <s v="Medium"/>
    <n v="1.0649999999999999"/>
    <x v="0"/>
    <s v=""/>
    <n v="4.46"/>
    <n v="10"/>
    <n v="10.8"/>
    <n v="1.4"/>
    <s v="Monday"/>
    <s v="5-10 min"/>
    <n v="1"/>
    <s v="Between 1.0-1.2"/>
  </r>
  <r>
    <s v="RF002894"/>
    <d v="2026-01-26T17:35:00"/>
    <d v="2026-01-26T00:00:00"/>
    <n v="17"/>
    <x v="0"/>
    <x v="1"/>
    <n v="3.9"/>
    <n v="133.44999999999999"/>
    <n v="135.61000000000001"/>
    <n v="1.3"/>
    <n v="5.9"/>
    <n v="7.2"/>
    <n v="94"/>
    <s v="Medium"/>
    <n v="0.67700000000000005"/>
    <x v="0"/>
    <s v=""/>
    <n v="4.5599999999999996"/>
    <n v="0"/>
    <n v="2.16"/>
    <n v="1.3"/>
    <s v="Monday"/>
    <s v="5-10 min"/>
    <n v="1"/>
    <s v="Below 0.8"/>
  </r>
  <r>
    <s v="RF002895"/>
    <d v="2026-01-26T17:51:00"/>
    <d v="2026-01-26T00:00:00"/>
    <n v="17"/>
    <x v="3"/>
    <x v="1"/>
    <n v="11.1"/>
    <n v="211.25"/>
    <n v="215.48"/>
    <n v="1"/>
    <n v="4.0999999999999996"/>
    <n v="7"/>
    <n v="53"/>
    <s v="Low"/>
    <n v="0.96"/>
    <x v="0"/>
    <s v=""/>
    <n v="4.66"/>
    <n v="0"/>
    <n v="4.2300000000000004"/>
    <n v="2.9"/>
    <s v="Monday"/>
    <s v="0-5 min"/>
    <n v="1"/>
    <s v="Between 0.8-1.0"/>
  </r>
  <r>
    <s v="RF002896"/>
    <d v="2026-01-26T17:55:00"/>
    <d v="2026-01-26T00:00:00"/>
    <n v="17"/>
    <x v="1"/>
    <x v="0"/>
    <n v="3.4"/>
    <n v="95.43"/>
    <n v="96.16"/>
    <n v="1"/>
    <n v="2.9"/>
    <n v="4.3"/>
    <n v="67"/>
    <s v="Low"/>
    <n v="0.88300000000000001"/>
    <x v="0"/>
    <s v=""/>
    <n v="5"/>
    <n v="6"/>
    <n v="0.73"/>
    <n v="1.4"/>
    <s v="Monday"/>
    <s v="0-5 min"/>
    <n v="1"/>
    <s v="Between 0.8-1.0"/>
  </r>
  <r>
    <s v="RF002897"/>
    <d v="2026-01-26T18:10:00"/>
    <d v="2026-01-26T00:00:00"/>
    <n v="18"/>
    <x v="1"/>
    <x v="0"/>
    <n v="3.8"/>
    <n v="113.62"/>
    <m/>
    <n v="1.1000000000000001"/>
    <n v="6.5"/>
    <m/>
    <n v="85"/>
    <s v="Medium"/>
    <n v="0.80400000000000005"/>
    <x v="3"/>
    <s v="No driver available"/>
    <n v="4.8899999999999997"/>
    <n v="3"/>
    <m/>
    <m/>
    <s v="Monday"/>
    <s v="5-10 min"/>
    <n v="0"/>
    <s v="Between 0.8-1.0"/>
  </r>
  <r>
    <s v="RF002898"/>
    <d v="2026-01-26T18:38:00"/>
    <d v="2026-01-26T00:00:00"/>
    <n v="18"/>
    <x v="0"/>
    <x v="1"/>
    <n v="4.3"/>
    <n v="129.88999999999999"/>
    <n v="127.49"/>
    <n v="1.2"/>
    <n v="5.2"/>
    <n v="6.6"/>
    <n v="110"/>
    <s v="High"/>
    <n v="0.70399999999999996"/>
    <x v="0"/>
    <s v=""/>
    <n v="4.87"/>
    <n v="0"/>
    <n v="-2.4"/>
    <n v="1.4"/>
    <s v="Monday"/>
    <s v="5-10 min"/>
    <n v="1"/>
    <s v="Below 0.8"/>
  </r>
  <r>
    <s v="RF002899"/>
    <d v="2026-01-26T18:43:00"/>
    <d v="2026-01-26T00:00:00"/>
    <n v="18"/>
    <x v="4"/>
    <x v="0"/>
    <n v="7.8"/>
    <n v="151.22999999999999"/>
    <n v="145.65"/>
    <n v="1"/>
    <n v="8.3000000000000007"/>
    <n v="16"/>
    <n v="43"/>
    <s v="Low"/>
    <n v="1.04"/>
    <x v="0"/>
    <s v=""/>
    <n v="4.63"/>
    <n v="3"/>
    <n v="-5.58"/>
    <n v="7.7"/>
    <s v="Monday"/>
    <s v="5-10 min"/>
    <n v="1"/>
    <s v="Between 1.0-1.2"/>
  </r>
  <r>
    <s v="RF002900"/>
    <d v="2026-01-26T18:47:00"/>
    <d v="2026-01-26T00:00:00"/>
    <n v="18"/>
    <x v="3"/>
    <x v="0"/>
    <n v="11.9"/>
    <n v="192.56"/>
    <n v="180.7"/>
    <n v="1"/>
    <n v="6"/>
    <n v="5.8"/>
    <n v="52"/>
    <s v="Low"/>
    <n v="1.0349999999999999"/>
    <x v="0"/>
    <s v=""/>
    <n v="4.5999999999999996"/>
    <n v="8"/>
    <n v="-11.86"/>
    <n v="-0.2"/>
    <s v="Monday"/>
    <s v="5-10 min"/>
    <n v="1"/>
    <s v="Between 1.0-1.2"/>
  </r>
  <r>
    <s v="RF002901"/>
    <d v="2026-01-26T18:51:00"/>
    <d v="2026-01-26T00:00:00"/>
    <n v="18"/>
    <x v="3"/>
    <x v="0"/>
    <n v="8.4"/>
    <n v="175.52"/>
    <n v="178.93"/>
    <n v="1"/>
    <n v="4.9000000000000004"/>
    <n v="4.0999999999999996"/>
    <n v="56"/>
    <s v="Low"/>
    <n v="1.0640000000000001"/>
    <x v="0"/>
    <s v=""/>
    <n v="4.54"/>
    <n v="8"/>
    <n v="3.41"/>
    <n v="-0.8"/>
    <s v="Monday"/>
    <s v="0-5 min"/>
    <n v="1"/>
    <s v="Between 1.0-1.2"/>
  </r>
  <r>
    <s v="RF002902"/>
    <d v="2026-01-26T19:02:00"/>
    <d v="2026-01-26T00:00:00"/>
    <n v="19"/>
    <x v="1"/>
    <x v="0"/>
    <n v="10"/>
    <n v="212.57"/>
    <n v="214.55"/>
    <n v="1.2"/>
    <n v="6"/>
    <n v="8.9"/>
    <n v="70"/>
    <s v="High"/>
    <n v="0.59599999999999997"/>
    <x v="0"/>
    <s v=""/>
    <n v="4.87"/>
    <n v="18"/>
    <n v="1.98"/>
    <n v="2.9"/>
    <s v="Monday"/>
    <s v="5-10 min"/>
    <n v="1"/>
    <s v="Below 0.8"/>
  </r>
  <r>
    <s v="RF002903"/>
    <d v="2026-01-26T19:15:00"/>
    <d v="2026-01-26T00:00:00"/>
    <n v="19"/>
    <x v="4"/>
    <x v="0"/>
    <n v="1.6"/>
    <n v="57.28"/>
    <n v="54.89"/>
    <n v="1"/>
    <n v="2.9"/>
    <n v="2.4"/>
    <n v="54"/>
    <s v="Low"/>
    <n v="1.173"/>
    <x v="0"/>
    <s v=""/>
    <n v="4.92"/>
    <n v="58"/>
    <n v="-2.39"/>
    <n v="-0.5"/>
    <s v="Monday"/>
    <s v="0-5 min"/>
    <n v="1"/>
    <s v="Between 1.0-1.2"/>
  </r>
  <r>
    <s v="RF002904"/>
    <d v="2026-01-26T19:22:00"/>
    <d v="2026-01-26T00:00:00"/>
    <n v="19"/>
    <x v="1"/>
    <x v="1"/>
    <n v="1.5"/>
    <n v="65.760000000000005"/>
    <n v="66.48"/>
    <n v="1"/>
    <n v="5.2"/>
    <n v="8.4"/>
    <n v="73"/>
    <s v="Medium"/>
    <n v="0.85399999999999998"/>
    <x v="0"/>
    <s v=""/>
    <n v="4.91"/>
    <n v="0"/>
    <n v="0.72"/>
    <n v="3.2"/>
    <s v="Monday"/>
    <s v="5-10 min"/>
    <n v="1"/>
    <s v="Between 0.8-1.0"/>
  </r>
  <r>
    <s v="RF002905"/>
    <d v="2026-01-26T19:25:00"/>
    <d v="2026-01-26T00:00:00"/>
    <n v="19"/>
    <x v="4"/>
    <x v="0"/>
    <n v="1.9"/>
    <n v="66.069999999999993"/>
    <n v="66.72"/>
    <n v="1"/>
    <n v="9"/>
    <n v="6.2"/>
    <n v="43"/>
    <s v="Low"/>
    <n v="1.075"/>
    <x v="0"/>
    <s v=""/>
    <n v="4.46"/>
    <n v="6"/>
    <n v="0.65"/>
    <n v="-2.8"/>
    <s v="Monday"/>
    <s v="5-10 min"/>
    <n v="1"/>
    <s v="Between 1.0-1.2"/>
  </r>
  <r>
    <s v="RF002906"/>
    <d v="2026-01-26T19:32:00"/>
    <d v="2026-01-26T00:00:00"/>
    <n v="19"/>
    <x v="0"/>
    <x v="1"/>
    <n v="5.5"/>
    <n v="152.44"/>
    <n v="156.11000000000001"/>
    <n v="1.2"/>
    <n v="10.4"/>
    <n v="11.8"/>
    <n v="79"/>
    <s v="Medium"/>
    <n v="0.59599999999999997"/>
    <x v="0"/>
    <s v=""/>
    <n v="4.55"/>
    <n v="0"/>
    <n v="3.67"/>
    <n v="1.4"/>
    <s v="Monday"/>
    <s v="10-15 min"/>
    <n v="1"/>
    <s v="Below 0.8"/>
  </r>
  <r>
    <s v="RF002907"/>
    <d v="2026-01-26T19:33:00"/>
    <d v="2026-01-26T00:00:00"/>
    <n v="19"/>
    <x v="1"/>
    <x v="0"/>
    <n v="4"/>
    <n v="114.2"/>
    <m/>
    <n v="1.1000000000000001"/>
    <n v="7.9"/>
    <n v="10.1"/>
    <n v="63"/>
    <s v="Low"/>
    <n v="0.85399999999999998"/>
    <x v="2"/>
    <s v="Pickup issue"/>
    <n v="5"/>
    <n v="2"/>
    <m/>
    <n v="2.2000000000000002"/>
    <s v="Monday"/>
    <s v="5-10 min"/>
    <n v="0"/>
    <s v="Between 0.8-1.0"/>
  </r>
  <r>
    <s v="RF002908"/>
    <d v="2026-01-26T19:41:00"/>
    <d v="2026-01-26T00:00:00"/>
    <n v="19"/>
    <x v="2"/>
    <x v="0"/>
    <n v="2"/>
    <n v="67.540000000000006"/>
    <n v="65.88"/>
    <n v="1"/>
    <n v="2"/>
    <n v="1"/>
    <n v="95"/>
    <s v="Medium"/>
    <n v="0.86499999999999999"/>
    <x v="0"/>
    <s v=""/>
    <n v="4.87"/>
    <n v="1"/>
    <n v="-1.66"/>
    <n v="-1"/>
    <s v="Monday"/>
    <s v="0-5 min"/>
    <n v="1"/>
    <s v="Between 0.8-1.0"/>
  </r>
  <r>
    <s v="RF002909"/>
    <d v="2026-01-26T19:53:00"/>
    <d v="2026-01-26T00:00:00"/>
    <n v="19"/>
    <x v="1"/>
    <x v="0"/>
    <n v="0.7"/>
    <n v="67.400000000000006"/>
    <n v="65.87"/>
    <n v="1.3"/>
    <n v="6.8"/>
    <n v="8.9"/>
    <n v="76"/>
    <s v="Medium"/>
    <n v="0.77100000000000002"/>
    <x v="0"/>
    <s v=""/>
    <n v="4.9400000000000004"/>
    <n v="3"/>
    <n v="-1.53"/>
    <n v="2.1"/>
    <s v="Monday"/>
    <s v="5-10 min"/>
    <n v="1"/>
    <s v="Below 0.8"/>
  </r>
  <r>
    <s v="RF002910"/>
    <d v="2026-01-26T20:21:00"/>
    <d v="2026-01-26T00:00:00"/>
    <n v="20"/>
    <x v="3"/>
    <x v="0"/>
    <n v="8.1999999999999993"/>
    <n v="160.93"/>
    <n v="165.41"/>
    <n v="1"/>
    <n v="4.7"/>
    <n v="1"/>
    <n v="60"/>
    <s v="Medium"/>
    <n v="1.0029999999999999"/>
    <x v="0"/>
    <s v=""/>
    <n v="4.6900000000000004"/>
    <n v="17"/>
    <n v="4.4800000000000004"/>
    <n v="-3.7"/>
    <s v="Monday"/>
    <s v="0-5 min"/>
    <n v="1"/>
    <s v="Between 1.0-1.2"/>
  </r>
  <r>
    <s v="RF002911"/>
    <d v="2026-01-26T20:56:00"/>
    <d v="2026-01-26T00:00:00"/>
    <n v="20"/>
    <x v="4"/>
    <x v="0"/>
    <n v="13.3"/>
    <n v="238.41"/>
    <m/>
    <n v="1"/>
    <n v="4"/>
    <m/>
    <n v="46"/>
    <s v="Low"/>
    <n v="0.95399999999999996"/>
    <x v="3"/>
    <s v="No driver available"/>
    <n v="4.8899999999999997"/>
    <n v="9"/>
    <m/>
    <m/>
    <s v="Monday"/>
    <s v="0-5 min"/>
    <n v="0"/>
    <s v="Between 0.8-1.0"/>
  </r>
  <r>
    <s v="RF002912"/>
    <d v="2026-01-26T21:22:00"/>
    <d v="2026-01-26T00:00:00"/>
    <n v="21"/>
    <x v="0"/>
    <x v="0"/>
    <n v="10.199999999999999"/>
    <n v="186.73"/>
    <n v="181.16"/>
    <n v="1"/>
    <n v="5.8"/>
    <n v="10.199999999999999"/>
    <n v="92"/>
    <s v="Medium"/>
    <n v="0.84199999999999997"/>
    <x v="0"/>
    <s v=""/>
    <n v="4.6399999999999997"/>
    <n v="2"/>
    <n v="-5.57"/>
    <n v="4.4000000000000004"/>
    <s v="Monday"/>
    <s v="5-10 min"/>
    <n v="1"/>
    <s v="Between 0.8-1.0"/>
  </r>
  <r>
    <s v="RF002913"/>
    <d v="2026-01-26T21:38:00"/>
    <d v="2026-01-26T00:00:00"/>
    <n v="21"/>
    <x v="3"/>
    <x v="1"/>
    <n v="5.2"/>
    <n v="128.44999999999999"/>
    <n v="128.54"/>
    <n v="1"/>
    <n v="2.9"/>
    <n v="1.2"/>
    <n v="57"/>
    <s v="Low"/>
    <n v="1.532"/>
    <x v="0"/>
    <s v=""/>
    <n v="4.8499999999999996"/>
    <n v="0"/>
    <n v="0.09"/>
    <n v="-1.7"/>
    <s v="Monday"/>
    <s v="0-5 min"/>
    <n v="1"/>
    <s v="Above 1.2"/>
  </r>
  <r>
    <s v="RF002914"/>
    <d v="2026-01-26T21:40:00"/>
    <d v="2026-01-26T00:00:00"/>
    <n v="21"/>
    <x v="2"/>
    <x v="0"/>
    <n v="6.7"/>
    <n v="139.22999999999999"/>
    <n v="137.4"/>
    <n v="1"/>
    <n v="3.7"/>
    <n v="4.3"/>
    <n v="123"/>
    <s v="Low"/>
    <n v="1.3129999999999999"/>
    <x v="0"/>
    <s v=""/>
    <n v="4.7"/>
    <n v="2"/>
    <n v="-1.83"/>
    <n v="0.6"/>
    <s v="Monday"/>
    <s v="0-5 min"/>
    <n v="1"/>
    <s v="Above 1.2"/>
  </r>
  <r>
    <s v="RF002915"/>
    <d v="2026-01-26T21:45:00"/>
    <d v="2026-01-26T00:00:00"/>
    <n v="21"/>
    <x v="4"/>
    <x v="0"/>
    <n v="3.4"/>
    <n v="79.099999999999994"/>
    <n v="77.55"/>
    <n v="1"/>
    <n v="3"/>
    <n v="1.3"/>
    <n v="48"/>
    <s v="Low"/>
    <n v="1.9390000000000001"/>
    <x v="0"/>
    <s v=""/>
    <n v="4.7"/>
    <n v="2"/>
    <n v="-1.55"/>
    <n v="-1.7"/>
    <s v="Monday"/>
    <s v="0-5 min"/>
    <n v="1"/>
    <s v="Above 1.2"/>
  </r>
  <r>
    <s v="RF002916"/>
    <d v="2026-01-26T21:55:00"/>
    <d v="2026-01-26T00:00:00"/>
    <n v="21"/>
    <x v="4"/>
    <x v="0"/>
    <n v="5.7"/>
    <n v="146.12"/>
    <n v="148.18"/>
    <n v="1.1000000000000001"/>
    <n v="3.5"/>
    <n v="6.4"/>
    <n v="53"/>
    <s v="Low"/>
    <n v="1.496"/>
    <x v="0"/>
    <s v=""/>
    <n v="4.72"/>
    <n v="35"/>
    <n v="2.06"/>
    <n v="2.9"/>
    <s v="Monday"/>
    <s v="0-5 min"/>
    <n v="1"/>
    <s v="Above 1.2"/>
  </r>
  <r>
    <s v="RF002917"/>
    <d v="2026-01-26T22:12:00"/>
    <d v="2026-01-26T00:00:00"/>
    <n v="22"/>
    <x v="4"/>
    <x v="0"/>
    <n v="5.4"/>
    <n v="126.21"/>
    <n v="126.84"/>
    <n v="1.1000000000000001"/>
    <n v="2"/>
    <n v="5.3"/>
    <n v="43"/>
    <s v="Low"/>
    <n v="1.08"/>
    <x v="0"/>
    <s v=""/>
    <n v="4.28"/>
    <n v="6"/>
    <n v="0.63"/>
    <n v="3.3"/>
    <s v="Monday"/>
    <s v="0-5 min"/>
    <n v="1"/>
    <s v="Between 1.0-1.2"/>
  </r>
  <r>
    <s v="RF002918"/>
    <d v="2026-01-26T22:24:00"/>
    <d v="2026-01-26T00:00:00"/>
    <n v="22"/>
    <x v="0"/>
    <x v="0"/>
    <n v="7.5"/>
    <n v="189.32"/>
    <m/>
    <n v="1.2"/>
    <n v="4.7"/>
    <m/>
    <n v="112"/>
    <s v="Medium"/>
    <n v="0.99"/>
    <x v="3"/>
    <s v="No driver available"/>
    <n v="4.4800000000000004"/>
    <n v="43"/>
    <m/>
    <m/>
    <s v="Monday"/>
    <s v="0-5 min"/>
    <n v="0"/>
    <s v="Between 0.8-1.0"/>
  </r>
  <r>
    <s v="RF002919"/>
    <d v="2026-01-26T22:30:00"/>
    <d v="2026-01-26T00:00:00"/>
    <n v="22"/>
    <x v="4"/>
    <x v="0"/>
    <n v="3.3"/>
    <n v="89.79"/>
    <m/>
    <n v="1.1000000000000001"/>
    <n v="5.8"/>
    <n v="8.9"/>
    <n v="54"/>
    <s v="Low"/>
    <n v="2.1819999999999999"/>
    <x v="1"/>
    <s v="Driver unavailable"/>
    <n v="4.95"/>
    <n v="3"/>
    <m/>
    <n v="3.1"/>
    <s v="Monday"/>
    <s v="5-10 min"/>
    <n v="0"/>
    <s v="Above 1.2"/>
  </r>
  <r>
    <s v="RF002920"/>
    <d v="2026-01-26T22:34:00"/>
    <d v="2026-01-26T00:00:00"/>
    <n v="22"/>
    <x v="3"/>
    <x v="0"/>
    <n v="21.1"/>
    <n v="305.16000000000003"/>
    <n v="320.74"/>
    <n v="1"/>
    <n v="2.8"/>
    <n v="1.6"/>
    <n v="66"/>
    <s v="Low"/>
    <n v="1.994"/>
    <x v="0"/>
    <s v=""/>
    <n v="4.84"/>
    <n v="12"/>
    <n v="15.58"/>
    <n v="-1.2"/>
    <s v="Monday"/>
    <s v="0-5 min"/>
    <n v="1"/>
    <s v="Above 1.2"/>
  </r>
  <r>
    <s v="RF002921"/>
    <d v="2026-01-26T22:46:00"/>
    <d v="2026-01-26T00:00:00"/>
    <n v="22"/>
    <x v="1"/>
    <x v="1"/>
    <n v="2.2000000000000002"/>
    <n v="68.53"/>
    <n v="68.58"/>
    <n v="1"/>
    <n v="6.8"/>
    <n v="7.3"/>
    <n v="88"/>
    <s v="Low"/>
    <n v="1.2350000000000001"/>
    <x v="0"/>
    <s v=""/>
    <n v="4.83"/>
    <n v="0"/>
    <n v="0.05"/>
    <n v="0.5"/>
    <s v="Monday"/>
    <s v="5-10 min"/>
    <n v="1"/>
    <s v="Above 1.2"/>
  </r>
  <r>
    <s v="RF002922"/>
    <d v="2026-01-26T22:47:00"/>
    <d v="2026-01-26T00:00:00"/>
    <n v="22"/>
    <x v="3"/>
    <x v="0"/>
    <n v="6.6"/>
    <n v="129.94"/>
    <n v="136.35"/>
    <n v="1"/>
    <n v="2.7"/>
    <n v="1"/>
    <n v="54"/>
    <s v="Low"/>
    <n v="1.1459999999999999"/>
    <x v="0"/>
    <s v=""/>
    <n v="4.45"/>
    <n v="18"/>
    <n v="6.41"/>
    <n v="-1.7"/>
    <s v="Monday"/>
    <s v="0-5 min"/>
    <n v="1"/>
    <s v="Between 1.0-1.2"/>
  </r>
  <r>
    <s v="RF002923"/>
    <d v="2026-01-26T22:54:00"/>
    <d v="2026-01-26T00:00:00"/>
    <n v="22"/>
    <x v="2"/>
    <x v="0"/>
    <n v="9"/>
    <n v="188.99"/>
    <n v="190.96"/>
    <n v="1"/>
    <n v="2"/>
    <n v="1"/>
    <n v="101"/>
    <s v="Medium"/>
    <n v="1.0549999999999999"/>
    <x v="0"/>
    <s v=""/>
    <n v="4.62"/>
    <n v="10"/>
    <n v="1.97"/>
    <n v="-1"/>
    <s v="Monday"/>
    <s v="0-5 min"/>
    <n v="1"/>
    <s v="Between 1.0-1.2"/>
  </r>
  <r>
    <s v="RF002924"/>
    <d v="2026-01-26T22:55:00"/>
    <d v="2026-01-26T00:00:00"/>
    <n v="22"/>
    <x v="1"/>
    <x v="0"/>
    <n v="2.2999999999999998"/>
    <n v="80.150000000000006"/>
    <n v="85.72"/>
    <n v="1"/>
    <n v="6.7"/>
    <n v="7"/>
    <n v="89"/>
    <s v="Medium"/>
    <n v="1.071"/>
    <x v="0"/>
    <s v=""/>
    <n v="4.9400000000000004"/>
    <n v="20"/>
    <n v="5.57"/>
    <n v="0.3"/>
    <s v="Monday"/>
    <s v="5-10 min"/>
    <n v="1"/>
    <s v="Between 1.0-1.2"/>
  </r>
  <r>
    <s v="RF002925"/>
    <d v="2026-01-26T23:08:00"/>
    <d v="2026-01-26T00:00:00"/>
    <n v="23"/>
    <x v="2"/>
    <x v="0"/>
    <n v="1.3"/>
    <n v="61.57"/>
    <n v="65.88"/>
    <n v="1.1000000000000001"/>
    <n v="3.2"/>
    <n v="7.6"/>
    <n v="102"/>
    <s v="Low"/>
    <n v="1.1060000000000001"/>
    <x v="0"/>
    <s v=""/>
    <n v="4.43"/>
    <n v="13"/>
    <n v="4.3099999999999996"/>
    <n v="4.4000000000000004"/>
    <s v="Monday"/>
    <s v="0-5 min"/>
    <n v="1"/>
    <s v="Between 1.0-1.2"/>
  </r>
  <r>
    <s v="RF002926"/>
    <d v="2026-01-26T23:16:00"/>
    <d v="2026-01-26T00:00:00"/>
    <n v="23"/>
    <x v="0"/>
    <x v="0"/>
    <n v="9.1"/>
    <n v="185.07"/>
    <n v="198.02"/>
    <n v="1"/>
    <n v="4.9000000000000004"/>
    <n v="3.1"/>
    <n v="113"/>
    <s v="Medium"/>
    <n v="0.98299999999999998"/>
    <x v="0"/>
    <s v=""/>
    <n v="4.58"/>
    <n v="2"/>
    <n v="12.95"/>
    <n v="-1.8"/>
    <s v="Monday"/>
    <s v="0-5 min"/>
    <n v="1"/>
    <s v="Between 0.8-1.0"/>
  </r>
  <r>
    <s v="RF002927"/>
    <d v="2026-01-26T23:34:00"/>
    <d v="2026-01-26T00:00:00"/>
    <n v="23"/>
    <x v="0"/>
    <x v="0"/>
    <n v="21.3"/>
    <n v="407.96"/>
    <n v="417.7"/>
    <n v="1"/>
    <n v="2"/>
    <n v="3.8"/>
    <n v="134"/>
    <s v="Low"/>
    <n v="1.395"/>
    <x v="0"/>
    <s v=""/>
    <n v="4.42"/>
    <n v="15"/>
    <n v="9.74"/>
    <n v="1.8"/>
    <s v="Monday"/>
    <s v="0-5 min"/>
    <n v="1"/>
    <s v="Above 1.2"/>
  </r>
  <r>
    <s v="RF002928"/>
    <d v="2026-01-26T23:46:00"/>
    <d v="2026-01-26T00:00:00"/>
    <n v="23"/>
    <x v="3"/>
    <x v="0"/>
    <n v="1"/>
    <n v="52.05"/>
    <n v="52.49"/>
    <n v="1"/>
    <n v="4"/>
    <n v="2.2000000000000002"/>
    <n v="62"/>
    <s v="Low"/>
    <n v="1.913"/>
    <x v="0"/>
    <s v=""/>
    <n v="4.84"/>
    <n v="7"/>
    <n v="0.44"/>
    <n v="-1.8"/>
    <s v="Monday"/>
    <s v="0-5 min"/>
    <n v="1"/>
    <s v="Above 1.2"/>
  </r>
  <r>
    <s v="RF002929"/>
    <d v="2026-01-27T00:02:00"/>
    <d v="2026-01-27T00:00:00"/>
    <n v="0"/>
    <x v="0"/>
    <x v="0"/>
    <n v="21.2"/>
    <n v="405.28"/>
    <n v="387.67"/>
    <n v="1"/>
    <n v="3.5"/>
    <n v="1"/>
    <n v="132"/>
    <s v="Low"/>
    <n v="1.5069999999999999"/>
    <x v="0"/>
    <s v=""/>
    <n v="4.58"/>
    <n v="3"/>
    <n v="-17.61"/>
    <n v="-2.5"/>
    <s v="Tuesday"/>
    <s v="0-5 min"/>
    <n v="1"/>
    <s v="Above 1.2"/>
  </r>
  <r>
    <s v="RF002930"/>
    <d v="2026-01-27T00:14:00"/>
    <d v="2026-01-27T00:00:00"/>
    <n v="0"/>
    <x v="2"/>
    <x v="0"/>
    <n v="9.4"/>
    <n v="178.42"/>
    <n v="169.92"/>
    <n v="1"/>
    <n v="3.4"/>
    <n v="8.4"/>
    <n v="114"/>
    <s v="Medium"/>
    <n v="1.147"/>
    <x v="0"/>
    <s v=""/>
    <n v="4.97"/>
    <n v="15"/>
    <n v="-8.5"/>
    <n v="5"/>
    <s v="Tuesday"/>
    <s v="0-5 min"/>
    <n v="1"/>
    <s v="Between 1.0-1.2"/>
  </r>
  <r>
    <s v="RF002931"/>
    <d v="2026-01-27T00:25:00"/>
    <d v="2026-01-27T00:00:00"/>
    <n v="0"/>
    <x v="0"/>
    <x v="0"/>
    <n v="5.6"/>
    <n v="121.69"/>
    <n v="127.63"/>
    <n v="1"/>
    <n v="3.4"/>
    <n v="7.7"/>
    <n v="112"/>
    <s v="Low"/>
    <n v="1.0860000000000001"/>
    <x v="0"/>
    <s v=""/>
    <n v="4.75"/>
    <n v="19"/>
    <n v="5.94"/>
    <n v="4.3"/>
    <s v="Tuesday"/>
    <s v="0-5 min"/>
    <n v="1"/>
    <s v="Between 1.0-1.2"/>
  </r>
  <r>
    <s v="RF002932"/>
    <d v="2026-01-27T00:27:00"/>
    <d v="2026-01-27T00:00:00"/>
    <n v="0"/>
    <x v="1"/>
    <x v="0"/>
    <n v="10.199999999999999"/>
    <n v="230"/>
    <n v="223.16"/>
    <n v="1.1000000000000001"/>
    <n v="4.5999999999999996"/>
    <n v="3.1"/>
    <n v="94"/>
    <s v="Low"/>
    <n v="2.2000000000000002"/>
    <x v="0"/>
    <s v=""/>
    <n v="4.8"/>
    <n v="5"/>
    <n v="-6.84"/>
    <n v="-1.5"/>
    <s v="Tuesday"/>
    <s v="0-5 min"/>
    <n v="1"/>
    <s v="Above 1.2"/>
  </r>
  <r>
    <s v="RF002933"/>
    <d v="2026-01-27T00:55:00"/>
    <d v="2026-01-27T00:00:00"/>
    <n v="0"/>
    <x v="0"/>
    <x v="1"/>
    <n v="12.2"/>
    <n v="220.77"/>
    <n v="232.62"/>
    <n v="1.1000000000000001"/>
    <n v="4.5"/>
    <n v="4.3"/>
    <n v="130"/>
    <s v="Medium"/>
    <n v="1.125"/>
    <x v="0"/>
    <s v=""/>
    <n v="4.82"/>
    <n v="0"/>
    <n v="11.85"/>
    <n v="-0.2"/>
    <s v="Tuesday"/>
    <s v="0-5 min"/>
    <n v="1"/>
    <s v="Between 1.0-1.2"/>
  </r>
  <r>
    <s v="RF002934"/>
    <d v="2026-01-27T01:10:00"/>
    <d v="2026-01-27T00:00:00"/>
    <n v="1"/>
    <x v="0"/>
    <x v="0"/>
    <n v="5"/>
    <n v="116.7"/>
    <m/>
    <n v="1"/>
    <n v="5.4"/>
    <n v="6.8"/>
    <n v="144"/>
    <s v="Medium"/>
    <n v="1.1659999999999999"/>
    <x v="1"/>
    <s v="Pickup too far"/>
    <n v="5"/>
    <n v="2"/>
    <m/>
    <n v="1.4"/>
    <s v="Tuesday"/>
    <s v="5-10 min"/>
    <n v="0"/>
    <s v="Between 1.0-1.2"/>
  </r>
  <r>
    <s v="RF002935"/>
    <d v="2026-01-27T01:19:00"/>
    <d v="2026-01-27T00:00:00"/>
    <n v="1"/>
    <x v="1"/>
    <x v="1"/>
    <n v="25.2"/>
    <n v="380.7"/>
    <m/>
    <n v="1"/>
    <n v="2"/>
    <m/>
    <n v="91"/>
    <s v="Low"/>
    <n v="1.5349999999999999"/>
    <x v="3"/>
    <s v="No driver available"/>
    <n v="4.8499999999999996"/>
    <n v="0"/>
    <m/>
    <m/>
    <s v="Tuesday"/>
    <s v="0-5 min"/>
    <n v="0"/>
    <s v="Above 1.2"/>
  </r>
  <r>
    <s v="RF002936"/>
    <d v="2026-01-27T01:29:00"/>
    <d v="2026-01-27T00:00:00"/>
    <n v="1"/>
    <x v="3"/>
    <x v="0"/>
    <n v="20.8"/>
    <n v="380.58"/>
    <n v="369.16"/>
    <n v="1.1000000000000001"/>
    <n v="7.4"/>
    <n v="9.6999999999999993"/>
    <n v="69"/>
    <s v="Low"/>
    <n v="1.6679999999999999"/>
    <x v="0"/>
    <s v=""/>
    <n v="4.95"/>
    <n v="6"/>
    <n v="-11.42"/>
    <n v="2.2999999999999998"/>
    <s v="Tuesday"/>
    <s v="5-10 min"/>
    <n v="1"/>
    <s v="Above 1.2"/>
  </r>
  <r>
    <s v="RF002937"/>
    <d v="2026-01-27T01:37:00"/>
    <d v="2026-01-27T00:00:00"/>
    <n v="1"/>
    <x v="0"/>
    <x v="1"/>
    <n v="3.6"/>
    <n v="106.14"/>
    <n v="100.9"/>
    <n v="1.1000000000000001"/>
    <n v="3.7"/>
    <n v="1"/>
    <n v="139"/>
    <s v="Medium"/>
    <n v="1.331"/>
    <x v="0"/>
    <s v=""/>
    <n v="4.5999999999999996"/>
    <n v="0"/>
    <n v="-5.24"/>
    <n v="-2.7"/>
    <s v="Tuesday"/>
    <s v="0-5 min"/>
    <n v="1"/>
    <s v="Above 1.2"/>
  </r>
  <r>
    <s v="RF002938"/>
    <d v="2026-01-27T01:40:00"/>
    <d v="2026-01-27T00:00:00"/>
    <n v="1"/>
    <x v="0"/>
    <x v="0"/>
    <n v="7.1"/>
    <n v="152.91"/>
    <n v="160.69"/>
    <n v="1"/>
    <n v="3.1"/>
    <n v="2.2999999999999998"/>
    <n v="143"/>
    <s v="Low"/>
    <n v="1.94"/>
    <x v="0"/>
    <s v=""/>
    <n v="4.58"/>
    <n v="4"/>
    <n v="7.78"/>
    <n v="-0.8"/>
    <s v="Tuesday"/>
    <s v="0-5 min"/>
    <n v="1"/>
    <s v="Above 1.2"/>
  </r>
  <r>
    <s v="RF002939"/>
    <d v="2026-01-27T01:55:00"/>
    <d v="2026-01-27T00:00:00"/>
    <n v="1"/>
    <x v="0"/>
    <x v="0"/>
    <n v="2.2999999999999998"/>
    <n v="86.86"/>
    <n v="86.03"/>
    <n v="1.2"/>
    <n v="6"/>
    <n v="5.9"/>
    <n v="121"/>
    <s v="Medium"/>
    <n v="0.86899999999999999"/>
    <x v="0"/>
    <s v=""/>
    <n v="4.42"/>
    <n v="31"/>
    <n v="-0.83"/>
    <n v="-0.1"/>
    <s v="Tuesday"/>
    <s v="5-10 min"/>
    <n v="1"/>
    <s v="Between 0.8-1.0"/>
  </r>
  <r>
    <s v="RF002940"/>
    <d v="2026-01-27T02:02:00"/>
    <d v="2026-01-27T00:00:00"/>
    <n v="2"/>
    <x v="1"/>
    <x v="0"/>
    <n v="1.8"/>
    <n v="76.709999999999994"/>
    <n v="75.89"/>
    <n v="1.1000000000000001"/>
    <n v="3.8"/>
    <n v="6"/>
    <n v="98"/>
    <s v="Low"/>
    <n v="1.4670000000000001"/>
    <x v="0"/>
    <s v=""/>
    <n v="4.82"/>
    <n v="6"/>
    <n v="-0.82"/>
    <n v="2.2000000000000002"/>
    <s v="Tuesday"/>
    <s v="0-5 min"/>
    <n v="1"/>
    <s v="Above 1.2"/>
  </r>
  <r>
    <s v="RF002941"/>
    <d v="2026-01-27T02:04:00"/>
    <d v="2026-01-27T00:00:00"/>
    <n v="2"/>
    <x v="0"/>
    <x v="0"/>
    <n v="4.5"/>
    <n v="130.81"/>
    <n v="128.4"/>
    <n v="1.1000000000000001"/>
    <n v="4.4000000000000004"/>
    <n v="9"/>
    <n v="143"/>
    <s v="Medium"/>
    <n v="1.288"/>
    <x v="0"/>
    <s v=""/>
    <n v="4.6399999999999997"/>
    <n v="6"/>
    <n v="-2.41"/>
    <n v="4.5999999999999996"/>
    <s v="Tuesday"/>
    <s v="0-5 min"/>
    <n v="1"/>
    <s v="Above 1.2"/>
  </r>
  <r>
    <s v="RF002942"/>
    <d v="2026-01-27T02:05:00"/>
    <d v="2026-01-27T00:00:00"/>
    <n v="2"/>
    <x v="3"/>
    <x v="1"/>
    <n v="6.9"/>
    <n v="154.79"/>
    <m/>
    <n v="1"/>
    <n v="3.4"/>
    <m/>
    <n v="73"/>
    <s v="Low"/>
    <n v="2.2000000000000002"/>
    <x v="3"/>
    <s v="No driver available"/>
    <n v="4.7"/>
    <n v="0"/>
    <m/>
    <m/>
    <s v="Tuesday"/>
    <s v="0-5 min"/>
    <n v="0"/>
    <s v="Above 1.2"/>
  </r>
  <r>
    <s v="RF002943"/>
    <d v="2026-01-27T02:15:00"/>
    <d v="2026-01-27T00:00:00"/>
    <n v="2"/>
    <x v="2"/>
    <x v="1"/>
    <n v="2.9"/>
    <n v="83.57"/>
    <n v="84.41"/>
    <n v="1"/>
    <n v="5.4"/>
    <n v="5.8"/>
    <n v="129"/>
    <s v="Low"/>
    <n v="1.496"/>
    <x v="0"/>
    <s v=""/>
    <n v="4.72"/>
    <n v="0"/>
    <n v="0.84"/>
    <n v="0.4"/>
    <s v="Tuesday"/>
    <s v="5-10 min"/>
    <n v="1"/>
    <s v="Above 1.2"/>
  </r>
  <r>
    <s v="RF002944"/>
    <d v="2026-01-27T02:23:00"/>
    <d v="2026-01-27T00:00:00"/>
    <n v="2"/>
    <x v="1"/>
    <x v="1"/>
    <n v="10"/>
    <n v="198.72"/>
    <m/>
    <n v="1"/>
    <n v="2"/>
    <n v="4.5"/>
    <n v="110"/>
    <s v="Low"/>
    <n v="1.5429999999999999"/>
    <x v="1"/>
    <s v="Driver unavailable"/>
    <n v="4.82"/>
    <n v="0"/>
    <m/>
    <n v="2.5"/>
    <s v="Tuesday"/>
    <s v="0-5 min"/>
    <n v="0"/>
    <s v="Above 1.2"/>
  </r>
  <r>
    <s v="RF002945"/>
    <d v="2026-01-27T02:32:00"/>
    <d v="2026-01-27T00:00:00"/>
    <n v="2"/>
    <x v="1"/>
    <x v="0"/>
    <n v="7.3"/>
    <n v="164.34"/>
    <m/>
    <n v="1"/>
    <n v="4.7"/>
    <m/>
    <n v="104"/>
    <s v="Low"/>
    <n v="1.8420000000000001"/>
    <x v="3"/>
    <s v="No driver available"/>
    <n v="4.6100000000000003"/>
    <n v="6"/>
    <m/>
    <m/>
    <s v="Tuesday"/>
    <s v="0-5 min"/>
    <n v="0"/>
    <s v="Above 1.2"/>
  </r>
  <r>
    <s v="RF002946"/>
    <d v="2026-01-27T03:04:00"/>
    <d v="2026-01-27T00:00:00"/>
    <n v="3"/>
    <x v="0"/>
    <x v="0"/>
    <n v="6"/>
    <n v="144.25"/>
    <n v="136.30000000000001"/>
    <n v="1.2"/>
    <n v="3.6"/>
    <n v="3.9"/>
    <n v="133"/>
    <s v="Medium"/>
    <n v="0.98399999999999999"/>
    <x v="0"/>
    <s v=""/>
    <n v="4.79"/>
    <n v="4"/>
    <n v="-7.95"/>
    <n v="0.3"/>
    <s v="Tuesday"/>
    <s v="0-5 min"/>
    <n v="1"/>
    <s v="Between 0.8-1.0"/>
  </r>
  <r>
    <s v="RF002947"/>
    <d v="2026-01-27T03:35:00"/>
    <d v="2026-01-27T00:00:00"/>
    <n v="3"/>
    <x v="4"/>
    <x v="0"/>
    <n v="3.2"/>
    <n v="96.04"/>
    <n v="92.85"/>
    <n v="1.1000000000000001"/>
    <n v="2"/>
    <n v="5.2"/>
    <n v="59"/>
    <s v="Low"/>
    <n v="1.577"/>
    <x v="0"/>
    <s v=""/>
    <n v="4.4800000000000004"/>
    <n v="4"/>
    <n v="-3.19"/>
    <n v="3.2"/>
    <s v="Tuesday"/>
    <s v="0-5 min"/>
    <n v="1"/>
    <s v="Above 1.2"/>
  </r>
  <r>
    <s v="RF002948"/>
    <d v="2026-01-27T03:38:00"/>
    <d v="2026-01-27T00:00:00"/>
    <n v="3"/>
    <x v="3"/>
    <x v="0"/>
    <n v="3.5"/>
    <n v="91.7"/>
    <n v="86.92"/>
    <n v="1"/>
    <n v="6.5"/>
    <n v="1.6"/>
    <n v="69"/>
    <s v="Low"/>
    <n v="1.655"/>
    <x v="0"/>
    <s v=""/>
    <n v="4.96"/>
    <n v="8"/>
    <n v="-4.78"/>
    <n v="-4.9000000000000004"/>
    <s v="Tuesday"/>
    <s v="5-10 min"/>
    <n v="1"/>
    <s v="Above 1.2"/>
  </r>
  <r>
    <s v="RF002949"/>
    <d v="2026-01-27T03:55:00"/>
    <d v="2026-01-27T00:00:00"/>
    <n v="3"/>
    <x v="0"/>
    <x v="1"/>
    <n v="4.7"/>
    <n v="129.38"/>
    <n v="135.22999999999999"/>
    <n v="1.1000000000000001"/>
    <n v="3.4"/>
    <n v="3.5"/>
    <n v="129"/>
    <s v="Medium"/>
    <n v="1.222"/>
    <x v="0"/>
    <s v=""/>
    <n v="4.28"/>
    <n v="0"/>
    <n v="5.85"/>
    <n v="0.1"/>
    <s v="Tuesday"/>
    <s v="0-5 min"/>
    <n v="1"/>
    <s v="Above 1.2"/>
  </r>
  <r>
    <s v="RF002950"/>
    <d v="2026-01-27T04:10:00"/>
    <d v="2026-01-27T00:00:00"/>
    <n v="4"/>
    <x v="4"/>
    <x v="0"/>
    <n v="3.7"/>
    <n v="85.88"/>
    <n v="84.49"/>
    <n v="1"/>
    <n v="6.3"/>
    <n v="7.2"/>
    <n v="69"/>
    <s v="Low"/>
    <n v="2.2000000000000002"/>
    <x v="0"/>
    <s v=""/>
    <n v="4.5"/>
    <n v="21"/>
    <n v="-1.39"/>
    <n v="0.9"/>
    <s v="Tuesday"/>
    <s v="5-10 min"/>
    <n v="1"/>
    <s v="Above 1.2"/>
  </r>
  <r>
    <s v="RF002951"/>
    <d v="2026-01-27T04:22:00"/>
    <d v="2026-01-27T00:00:00"/>
    <n v="4"/>
    <x v="1"/>
    <x v="0"/>
    <n v="4.3"/>
    <n v="100.15"/>
    <n v="94.07"/>
    <n v="1"/>
    <n v="5.7"/>
    <n v="6.3"/>
    <n v="103"/>
    <s v="Medium"/>
    <n v="1.2529999999999999"/>
    <x v="0"/>
    <s v=""/>
    <n v="4.8499999999999996"/>
    <n v="7"/>
    <n v="-6.08"/>
    <n v="0.6"/>
    <s v="Tuesday"/>
    <s v="5-10 min"/>
    <n v="1"/>
    <s v="Above 1.2"/>
  </r>
  <r>
    <s v="RF002952"/>
    <d v="2026-01-27T04:29:00"/>
    <d v="2026-01-27T00:00:00"/>
    <n v="4"/>
    <x v="1"/>
    <x v="0"/>
    <n v="3.2"/>
    <n v="104.14"/>
    <n v="105.66"/>
    <n v="1.1000000000000001"/>
    <n v="2.7"/>
    <n v="1.1000000000000001"/>
    <n v="103"/>
    <s v="Low"/>
    <n v="1.337"/>
    <x v="0"/>
    <s v=""/>
    <n v="4.84"/>
    <n v="13"/>
    <n v="1.52"/>
    <n v="-1.6"/>
    <s v="Tuesday"/>
    <s v="0-5 min"/>
    <n v="1"/>
    <s v="Above 1.2"/>
  </r>
  <r>
    <s v="RF002953"/>
    <d v="2026-01-27T04:40:00"/>
    <d v="2026-01-27T00:00:00"/>
    <n v="4"/>
    <x v="4"/>
    <x v="1"/>
    <n v="7.8"/>
    <n v="137.13999999999999"/>
    <n v="133.51"/>
    <n v="1"/>
    <n v="6.7"/>
    <n v="10.1"/>
    <n v="58"/>
    <s v="Low"/>
    <n v="2.0739999999999998"/>
    <x v="0"/>
    <s v=""/>
    <n v="4.84"/>
    <n v="0"/>
    <n v="-3.63"/>
    <n v="3.4"/>
    <s v="Tuesday"/>
    <s v="5-10 min"/>
    <n v="1"/>
    <s v="Above 1.2"/>
  </r>
  <r>
    <s v="RF002954"/>
    <d v="2026-01-27T04:45:00"/>
    <d v="2026-01-27T00:00:00"/>
    <n v="4"/>
    <x v="0"/>
    <x v="0"/>
    <n v="2.1"/>
    <n v="77.97"/>
    <n v="80.69"/>
    <n v="1"/>
    <n v="3.7"/>
    <n v="5.3"/>
    <n v="144"/>
    <s v="Low"/>
    <n v="1.5880000000000001"/>
    <x v="0"/>
    <s v=""/>
    <n v="4.46"/>
    <n v="30"/>
    <n v="2.72"/>
    <n v="1.6"/>
    <s v="Tuesday"/>
    <s v="0-5 min"/>
    <n v="1"/>
    <s v="Above 1.2"/>
  </r>
  <r>
    <s v="RF002955"/>
    <d v="2026-01-27T04:50:00"/>
    <d v="2026-01-27T00:00:00"/>
    <n v="4"/>
    <x v="2"/>
    <x v="0"/>
    <n v="10.9"/>
    <n v="214.53"/>
    <n v="209.33"/>
    <n v="1"/>
    <n v="2.8"/>
    <n v="1"/>
    <n v="113"/>
    <s v="Low"/>
    <n v="1.669"/>
    <x v="0"/>
    <s v=""/>
    <n v="4.12"/>
    <n v="5"/>
    <n v="-5.2"/>
    <n v="-1.8"/>
    <s v="Tuesday"/>
    <s v="0-5 min"/>
    <n v="1"/>
    <s v="Above 1.2"/>
  </r>
  <r>
    <s v="RF002956"/>
    <d v="2026-01-27T05:01:00"/>
    <d v="2026-01-27T00:00:00"/>
    <n v="5"/>
    <x v="1"/>
    <x v="1"/>
    <n v="3.8"/>
    <n v="92.38"/>
    <n v="91.05"/>
    <n v="1"/>
    <n v="2.2000000000000002"/>
    <n v="4.8"/>
    <n v="99"/>
    <s v="Low"/>
    <n v="1.397"/>
    <x v="0"/>
    <s v=""/>
    <n v="4.99"/>
    <n v="0"/>
    <n v="-1.33"/>
    <n v="2.6"/>
    <s v="Tuesday"/>
    <s v="0-5 min"/>
    <n v="1"/>
    <s v="Above 1.2"/>
  </r>
  <r>
    <s v="RF002957"/>
    <d v="2026-01-27T05:16:00"/>
    <d v="2026-01-27T00:00:00"/>
    <n v="5"/>
    <x v="3"/>
    <x v="0"/>
    <n v="8.1"/>
    <n v="167.36"/>
    <n v="180.5"/>
    <n v="1"/>
    <n v="2.6"/>
    <n v="2.9"/>
    <n v="78"/>
    <s v="Low"/>
    <n v="2.1850000000000001"/>
    <x v="0"/>
    <s v=""/>
    <n v="4.72"/>
    <n v="16"/>
    <n v="13.14"/>
    <n v="0.3"/>
    <s v="Tuesday"/>
    <s v="0-5 min"/>
    <n v="1"/>
    <s v="Above 1.2"/>
  </r>
  <r>
    <s v="RF002958"/>
    <d v="2026-01-27T05:36:00"/>
    <d v="2026-01-27T00:00:00"/>
    <n v="5"/>
    <x v="0"/>
    <x v="0"/>
    <n v="5.8"/>
    <n v="168.71"/>
    <n v="169.28"/>
    <n v="1.2"/>
    <n v="5.3"/>
    <n v="8.8000000000000007"/>
    <n v="142"/>
    <s v="Medium"/>
    <n v="1.103"/>
    <x v="0"/>
    <s v=""/>
    <n v="4.84"/>
    <n v="5"/>
    <n v="0.56999999999999995"/>
    <n v="3.5"/>
    <s v="Tuesday"/>
    <s v="5-10 min"/>
    <n v="1"/>
    <s v="Between 1.0-1.2"/>
  </r>
  <r>
    <s v="RF002959"/>
    <d v="2026-01-27T06:18:00"/>
    <d v="2026-01-27T00:00:00"/>
    <n v="6"/>
    <x v="0"/>
    <x v="0"/>
    <n v="1.8"/>
    <n v="79.569999999999993"/>
    <n v="79.62"/>
    <n v="1.2"/>
    <n v="3.6"/>
    <n v="8.4"/>
    <n v="120"/>
    <s v="Medium"/>
    <n v="0.91700000000000004"/>
    <x v="0"/>
    <s v=""/>
    <n v="4.54"/>
    <n v="12"/>
    <n v="0.05"/>
    <n v="4.8"/>
    <s v="Tuesday"/>
    <s v="0-5 min"/>
    <n v="1"/>
    <s v="Between 0.8-1.0"/>
  </r>
  <r>
    <s v="RF002960"/>
    <d v="2026-01-27T06:29:00"/>
    <d v="2026-01-27T00:00:00"/>
    <n v="6"/>
    <x v="4"/>
    <x v="0"/>
    <n v="10.5"/>
    <n v="203.55"/>
    <n v="204.44"/>
    <n v="1"/>
    <n v="5.3"/>
    <n v="6.3"/>
    <n v="56"/>
    <s v="Low"/>
    <n v="1.6830000000000001"/>
    <x v="0"/>
    <s v=""/>
    <n v="4.71"/>
    <n v="77"/>
    <n v="0.89"/>
    <n v="1"/>
    <s v="Tuesday"/>
    <s v="5-10 min"/>
    <n v="1"/>
    <s v="Above 1.2"/>
  </r>
  <r>
    <s v="RF002961"/>
    <d v="2026-01-27T06:38:00"/>
    <d v="2026-01-27T00:00:00"/>
    <n v="6"/>
    <x v="0"/>
    <x v="0"/>
    <n v="16.5"/>
    <n v="327.54000000000002"/>
    <m/>
    <n v="1"/>
    <n v="3.3"/>
    <n v="1.8"/>
    <n v="127"/>
    <s v="Medium"/>
    <n v="1.1180000000000001"/>
    <x v="1"/>
    <s v="Driver unavailable"/>
    <n v="4.4000000000000004"/>
    <n v="3"/>
    <m/>
    <n v="-1.5"/>
    <s v="Tuesday"/>
    <s v="0-5 min"/>
    <n v="0"/>
    <s v="Between 1.0-1.2"/>
  </r>
  <r>
    <s v="RF002962"/>
    <d v="2026-01-27T06:50:00"/>
    <d v="2026-01-27T00:00:00"/>
    <n v="6"/>
    <x v="0"/>
    <x v="0"/>
    <n v="5.0999999999999996"/>
    <n v="112.18"/>
    <n v="120.39"/>
    <n v="1"/>
    <n v="6.4"/>
    <n v="9.9"/>
    <n v="123"/>
    <s v="Low"/>
    <n v="1.2769999999999999"/>
    <x v="0"/>
    <s v=""/>
    <n v="4.66"/>
    <n v="34"/>
    <n v="8.2100000000000009"/>
    <n v="3.5"/>
    <s v="Tuesday"/>
    <s v="5-10 min"/>
    <n v="1"/>
    <s v="Above 1.2"/>
  </r>
  <r>
    <s v="RF002963"/>
    <d v="2026-01-27T07:23:00"/>
    <d v="2026-01-27T00:00:00"/>
    <n v="7"/>
    <x v="2"/>
    <x v="0"/>
    <n v="1.2"/>
    <n v="71.39"/>
    <n v="69.17"/>
    <n v="1.2"/>
    <n v="5.3"/>
    <n v="10.6"/>
    <n v="97"/>
    <s v="Medium"/>
    <n v="0.79900000000000004"/>
    <x v="0"/>
    <s v=""/>
    <n v="4.8899999999999997"/>
    <n v="5"/>
    <n v="-2.2200000000000002"/>
    <n v="5.3"/>
    <s v="Tuesday"/>
    <s v="5-10 min"/>
    <n v="1"/>
    <s v="Below 0.8"/>
  </r>
  <r>
    <s v="RF002964"/>
    <d v="2026-01-27T07:25:00"/>
    <d v="2026-01-27T00:00:00"/>
    <n v="7"/>
    <x v="2"/>
    <x v="0"/>
    <n v="7.5"/>
    <n v="137.59"/>
    <n v="143.66"/>
    <n v="1"/>
    <n v="4.4000000000000004"/>
    <n v="6.2"/>
    <n v="105"/>
    <s v="Medium"/>
    <n v="1"/>
    <x v="0"/>
    <s v=""/>
    <n v="4.29"/>
    <n v="28"/>
    <n v="6.07"/>
    <n v="1.8"/>
    <s v="Tuesday"/>
    <s v="0-5 min"/>
    <n v="1"/>
    <s v="Between 1.0-1.2"/>
  </r>
  <r>
    <s v="RF002965"/>
    <d v="2026-01-27T07:27:00"/>
    <d v="2026-01-27T00:00:00"/>
    <n v="7"/>
    <x v="0"/>
    <x v="0"/>
    <n v="6.1"/>
    <n v="182.57"/>
    <n v="180.26"/>
    <n v="1.3"/>
    <n v="6.5"/>
    <n v="7.2"/>
    <n v="92"/>
    <s v="Medium"/>
    <n v="0.67800000000000005"/>
    <x v="0"/>
    <s v=""/>
    <n v="5"/>
    <n v="15"/>
    <n v="-2.31"/>
    <n v="0.7"/>
    <s v="Tuesday"/>
    <s v="5-10 min"/>
    <n v="1"/>
    <s v="Below 0.8"/>
  </r>
  <r>
    <s v="RF002966"/>
    <d v="2026-01-27T07:43:00"/>
    <d v="2026-01-27T00:00:00"/>
    <n v="7"/>
    <x v="2"/>
    <x v="0"/>
    <n v="2.9"/>
    <n v="83.55"/>
    <m/>
    <n v="1.1000000000000001"/>
    <n v="5.5"/>
    <m/>
    <n v="122"/>
    <s v="Medium"/>
    <n v="0.99099999999999999"/>
    <x v="3"/>
    <s v="No driver available"/>
    <n v="4.45"/>
    <n v="13"/>
    <m/>
    <m/>
    <s v="Tuesday"/>
    <s v="5-10 min"/>
    <n v="0"/>
    <s v="Between 0.8-1.0"/>
  </r>
  <r>
    <s v="RF002967"/>
    <d v="2026-01-27T08:00:00"/>
    <d v="2026-01-27T00:00:00"/>
    <n v="8"/>
    <x v="1"/>
    <x v="0"/>
    <n v="6.1"/>
    <n v="132.38"/>
    <n v="129.56"/>
    <n v="1"/>
    <n v="5.3"/>
    <n v="3.5"/>
    <n v="96"/>
    <s v="Medium"/>
    <n v="1.157"/>
    <x v="0"/>
    <s v=""/>
    <n v="4.5999999999999996"/>
    <n v="6"/>
    <n v="-2.82"/>
    <n v="-1.8"/>
    <s v="Tuesday"/>
    <s v="5-10 min"/>
    <n v="1"/>
    <s v="Between 1.0-1.2"/>
  </r>
  <r>
    <s v="RF002968"/>
    <d v="2026-01-27T08:06:00"/>
    <d v="2026-01-27T00:00:00"/>
    <n v="8"/>
    <x v="2"/>
    <x v="0"/>
    <n v="13.5"/>
    <n v="232.58"/>
    <n v="216.03"/>
    <n v="1.1000000000000001"/>
    <n v="3.2"/>
    <n v="4.3"/>
    <n v="120"/>
    <s v="Medium"/>
    <n v="1.139"/>
    <x v="0"/>
    <s v=""/>
    <n v="4.6500000000000004"/>
    <n v="6"/>
    <n v="-16.55"/>
    <n v="1.1000000000000001"/>
    <s v="Tuesday"/>
    <s v="0-5 min"/>
    <n v="1"/>
    <s v="Between 1.0-1.2"/>
  </r>
  <r>
    <s v="RF002969"/>
    <d v="2026-01-27T08:24:00"/>
    <d v="2026-01-27T00:00:00"/>
    <n v="8"/>
    <x v="0"/>
    <x v="0"/>
    <n v="11.8"/>
    <n v="321.27"/>
    <m/>
    <n v="1.3"/>
    <n v="12.1"/>
    <m/>
    <n v="119"/>
    <s v="High"/>
    <n v="0.66200000000000003"/>
    <x v="3"/>
    <s v="No driver available"/>
    <n v="5"/>
    <n v="4"/>
    <m/>
    <m/>
    <s v="Tuesday"/>
    <s v="10-15 min"/>
    <n v="0"/>
    <s v="Below 0.8"/>
  </r>
  <r>
    <s v="RF002970"/>
    <d v="2026-01-27T08:44:00"/>
    <d v="2026-01-27T00:00:00"/>
    <n v="8"/>
    <x v="0"/>
    <x v="1"/>
    <n v="4.5"/>
    <n v="128.84"/>
    <m/>
    <n v="1.1000000000000001"/>
    <n v="8.5"/>
    <n v="11.2"/>
    <n v="110"/>
    <s v="High"/>
    <n v="0.73599999999999999"/>
    <x v="1"/>
    <s v="Driver unavailable"/>
    <n v="4.67"/>
    <n v="0"/>
    <m/>
    <n v="2.7"/>
    <s v="Tuesday"/>
    <s v="5-10 min"/>
    <n v="0"/>
    <s v="Below 0.8"/>
  </r>
  <r>
    <s v="RF002971"/>
    <d v="2026-01-27T08:51:00"/>
    <d v="2026-01-27T00:00:00"/>
    <n v="8"/>
    <x v="1"/>
    <x v="0"/>
    <n v="4.4000000000000004"/>
    <n v="125.36"/>
    <n v="125.16"/>
    <n v="1.1000000000000001"/>
    <n v="7.1"/>
    <n v="7.3"/>
    <n v="97"/>
    <s v="Medium"/>
    <n v="1.121"/>
    <x v="0"/>
    <s v=""/>
    <n v="4.84"/>
    <n v="6"/>
    <n v="-0.2"/>
    <n v="0.2"/>
    <s v="Tuesday"/>
    <s v="5-10 min"/>
    <n v="1"/>
    <s v="Between 1.0-1.2"/>
  </r>
  <r>
    <s v="RF002972"/>
    <d v="2026-01-27T08:57:00"/>
    <d v="2026-01-27T00:00:00"/>
    <n v="8"/>
    <x v="0"/>
    <x v="0"/>
    <n v="2.8"/>
    <n v="116.94"/>
    <n v="112.23"/>
    <n v="1.3"/>
    <n v="10.199999999999999"/>
    <n v="10.7"/>
    <n v="107"/>
    <s v="High"/>
    <n v="0.66900000000000004"/>
    <x v="0"/>
    <s v=""/>
    <n v="4.49"/>
    <n v="9"/>
    <n v="-4.71"/>
    <n v="0.5"/>
    <s v="Tuesday"/>
    <s v="10-15 min"/>
    <n v="1"/>
    <s v="Below 0.8"/>
  </r>
  <r>
    <s v="RF002973"/>
    <d v="2026-01-27T09:33:00"/>
    <d v="2026-01-27T00:00:00"/>
    <n v="9"/>
    <x v="1"/>
    <x v="1"/>
    <n v="4.5999999999999996"/>
    <n v="125.48"/>
    <n v="128.16999999999999"/>
    <n v="1.1000000000000001"/>
    <n v="6"/>
    <n v="8.5"/>
    <n v="73"/>
    <s v="Medium"/>
    <n v="0.80700000000000005"/>
    <x v="0"/>
    <s v=""/>
    <n v="4.6100000000000003"/>
    <n v="0"/>
    <n v="2.69"/>
    <n v="2.5"/>
    <s v="Tuesday"/>
    <s v="5-10 min"/>
    <n v="1"/>
    <s v="Between 0.8-1.0"/>
  </r>
  <r>
    <s v="RF002974"/>
    <d v="2026-01-27T09:41:00"/>
    <d v="2026-01-27T00:00:00"/>
    <n v="9"/>
    <x v="0"/>
    <x v="0"/>
    <n v="6.7"/>
    <n v="162.56"/>
    <m/>
    <n v="1.2"/>
    <n v="9.1999999999999993"/>
    <n v="14.3"/>
    <n v="109"/>
    <s v="High"/>
    <n v="0.71799999999999997"/>
    <x v="2"/>
    <s v="ETA too high"/>
    <n v="4.7300000000000004"/>
    <n v="8"/>
    <m/>
    <n v="5.0999999999999996"/>
    <s v="Tuesday"/>
    <s v="5-10 min"/>
    <n v="0"/>
    <s v="Below 0.8"/>
  </r>
  <r>
    <s v="RF002975"/>
    <d v="2026-01-27T10:09:00"/>
    <d v="2026-01-27T00:00:00"/>
    <n v="10"/>
    <x v="2"/>
    <x v="0"/>
    <n v="6.5"/>
    <n v="152.75"/>
    <n v="151.26"/>
    <n v="1"/>
    <n v="8.1999999999999993"/>
    <n v="10.9"/>
    <n v="107"/>
    <s v="Medium"/>
    <n v="0.98"/>
    <x v="0"/>
    <s v=""/>
    <n v="4.3499999999999996"/>
    <n v="26"/>
    <n v="-1.49"/>
    <n v="2.7"/>
    <s v="Tuesday"/>
    <s v="5-10 min"/>
    <n v="1"/>
    <s v="Between 0.8-1.0"/>
  </r>
  <r>
    <s v="RF002976"/>
    <d v="2026-01-27T10:12:00"/>
    <d v="2026-01-27T00:00:00"/>
    <n v="10"/>
    <x v="4"/>
    <x v="0"/>
    <n v="7.2"/>
    <n v="166.32"/>
    <m/>
    <n v="1.2"/>
    <n v="8.1999999999999993"/>
    <n v="11.5"/>
    <n v="49"/>
    <s v="Low"/>
    <n v="1.224"/>
    <x v="1"/>
    <s v="Pickup too far"/>
    <n v="4.4800000000000004"/>
    <n v="19"/>
    <m/>
    <n v="3.3"/>
    <s v="Tuesday"/>
    <s v="5-10 min"/>
    <n v="0"/>
    <s v="Above 1.2"/>
  </r>
  <r>
    <s v="RF002977"/>
    <d v="2026-01-27T10:17:00"/>
    <d v="2026-01-27T00:00:00"/>
    <n v="10"/>
    <x v="2"/>
    <x v="0"/>
    <n v="7.1"/>
    <n v="158.65"/>
    <m/>
    <n v="1"/>
    <n v="8.3000000000000007"/>
    <n v="12.3"/>
    <n v="92"/>
    <s v="Medium"/>
    <n v="0.81"/>
    <x v="1"/>
    <s v="Driver unavailable"/>
    <n v="4.6100000000000003"/>
    <n v="8"/>
    <m/>
    <n v="4"/>
    <s v="Tuesday"/>
    <s v="5-10 min"/>
    <n v="0"/>
    <s v="Between 0.8-1.0"/>
  </r>
  <r>
    <s v="RF002978"/>
    <d v="2026-01-27T10:57:00"/>
    <d v="2026-01-27T00:00:00"/>
    <n v="10"/>
    <x v="4"/>
    <x v="0"/>
    <n v="3.2"/>
    <n v="88.01"/>
    <n v="87.63"/>
    <n v="1"/>
    <n v="4.7"/>
    <n v="4.5999999999999996"/>
    <n v="52"/>
    <s v="Low"/>
    <n v="1.5129999999999999"/>
    <x v="0"/>
    <s v=""/>
    <n v="4.82"/>
    <n v="96"/>
    <n v="-0.38"/>
    <n v="-0.1"/>
    <s v="Tuesday"/>
    <s v="0-5 min"/>
    <n v="1"/>
    <s v="Above 1.2"/>
  </r>
  <r>
    <s v="RF002979"/>
    <d v="2026-01-27T11:07:00"/>
    <d v="2026-01-27T00:00:00"/>
    <n v="11"/>
    <x v="4"/>
    <x v="0"/>
    <n v="10.4"/>
    <n v="199.04"/>
    <n v="198.05"/>
    <n v="1"/>
    <n v="7.6"/>
    <n v="9"/>
    <n v="59"/>
    <s v="Low"/>
    <n v="1.5509999999999999"/>
    <x v="0"/>
    <s v=""/>
    <n v="4.71"/>
    <n v="4"/>
    <n v="-0.99"/>
    <n v="1.4"/>
    <s v="Tuesday"/>
    <s v="5-10 min"/>
    <n v="1"/>
    <s v="Above 1.2"/>
  </r>
  <r>
    <s v="RF002980"/>
    <d v="2026-01-27T11:15:00"/>
    <d v="2026-01-27T00:00:00"/>
    <n v="11"/>
    <x v="3"/>
    <x v="1"/>
    <n v="11.6"/>
    <n v="244.18"/>
    <n v="251.4"/>
    <n v="1.1000000000000001"/>
    <n v="2.1"/>
    <n v="2.6"/>
    <n v="63"/>
    <s v="Low"/>
    <n v="1.66"/>
    <x v="0"/>
    <s v=""/>
    <n v="4.8600000000000003"/>
    <n v="0"/>
    <n v="7.22"/>
    <n v="0.5"/>
    <s v="Tuesday"/>
    <s v="0-5 min"/>
    <n v="1"/>
    <s v="Above 1.2"/>
  </r>
  <r>
    <s v="RF002981"/>
    <d v="2026-01-27T11:20:00"/>
    <d v="2026-01-27T00:00:00"/>
    <n v="11"/>
    <x v="3"/>
    <x v="0"/>
    <n v="6"/>
    <n v="113.01"/>
    <n v="105.32"/>
    <n v="1"/>
    <n v="3.4"/>
    <n v="4.2"/>
    <n v="78"/>
    <s v="Low"/>
    <n v="1.6080000000000001"/>
    <x v="0"/>
    <s v=""/>
    <n v="4.54"/>
    <n v="2"/>
    <n v="-7.69"/>
    <n v="0.8"/>
    <s v="Tuesday"/>
    <s v="0-5 min"/>
    <n v="1"/>
    <s v="Above 1.2"/>
  </r>
  <r>
    <s v="RF002982"/>
    <d v="2026-01-27T12:39:00"/>
    <d v="2026-01-27T00:00:00"/>
    <n v="12"/>
    <x v="4"/>
    <x v="0"/>
    <n v="25.7"/>
    <n v="474.01"/>
    <n v="459.21"/>
    <n v="1.1000000000000001"/>
    <n v="2"/>
    <n v="1.7"/>
    <n v="58"/>
    <s v="Low"/>
    <n v="1.89"/>
    <x v="0"/>
    <s v=""/>
    <n v="4.9800000000000004"/>
    <n v="5"/>
    <n v="-14.8"/>
    <n v="-0.3"/>
    <s v="Tuesday"/>
    <s v="0-5 min"/>
    <n v="1"/>
    <s v="Above 1.2"/>
  </r>
  <r>
    <s v="RF002983"/>
    <d v="2026-01-27T12:40:00"/>
    <d v="2026-01-27T00:00:00"/>
    <n v="12"/>
    <x v="4"/>
    <x v="0"/>
    <n v="7.8"/>
    <n v="137.19999999999999"/>
    <n v="135.55000000000001"/>
    <n v="1"/>
    <n v="3.9"/>
    <n v="4.2"/>
    <n v="63"/>
    <s v="Low"/>
    <n v="2.2000000000000002"/>
    <x v="0"/>
    <s v=""/>
    <n v="4.8600000000000003"/>
    <n v="44"/>
    <n v="-1.65"/>
    <n v="0.3"/>
    <s v="Tuesday"/>
    <s v="0-5 min"/>
    <n v="1"/>
    <s v="Above 1.2"/>
  </r>
  <r>
    <s v="RF002984"/>
    <d v="2026-01-27T12:42:00"/>
    <d v="2026-01-27T00:00:00"/>
    <n v="12"/>
    <x v="4"/>
    <x v="0"/>
    <n v="2.1"/>
    <n v="72.739999999999995"/>
    <m/>
    <n v="1"/>
    <n v="3.6"/>
    <n v="3.6"/>
    <n v="51"/>
    <s v="Low"/>
    <n v="1.349"/>
    <x v="2"/>
    <s v="ETA too high"/>
    <n v="4.6500000000000004"/>
    <n v="5"/>
    <m/>
    <n v="0"/>
    <s v="Tuesday"/>
    <s v="0-5 min"/>
    <n v="0"/>
    <s v="Above 1.2"/>
  </r>
  <r>
    <s v="RF002985"/>
    <d v="2026-01-27T12:57:00"/>
    <d v="2026-01-27T00:00:00"/>
    <n v="12"/>
    <x v="2"/>
    <x v="0"/>
    <n v="4.7"/>
    <n v="102.7"/>
    <n v="102.9"/>
    <n v="1"/>
    <n v="3.5"/>
    <n v="2.1"/>
    <n v="118"/>
    <s v="Medium"/>
    <n v="1.113"/>
    <x v="0"/>
    <s v=""/>
    <n v="4.62"/>
    <n v="2"/>
    <n v="0.2"/>
    <n v="-1.4"/>
    <s v="Tuesday"/>
    <s v="0-5 min"/>
    <n v="1"/>
    <s v="Between 1.0-1.2"/>
  </r>
  <r>
    <s v="RF002986"/>
    <d v="2026-01-27T13:14:00"/>
    <d v="2026-01-27T00:00:00"/>
    <n v="13"/>
    <x v="0"/>
    <x v="0"/>
    <n v="4.5"/>
    <n v="140.82"/>
    <n v="139.78"/>
    <n v="1.2"/>
    <n v="5.4"/>
    <n v="1"/>
    <n v="118"/>
    <s v="High"/>
    <n v="0.80300000000000005"/>
    <x v="0"/>
    <s v=""/>
    <n v="4.62"/>
    <n v="18"/>
    <n v="-1.04"/>
    <n v="-4.4000000000000004"/>
    <s v="Tuesday"/>
    <s v="5-10 min"/>
    <n v="1"/>
    <s v="Between 0.8-1.0"/>
  </r>
  <r>
    <s v="RF002987"/>
    <d v="2026-01-27T13:17:00"/>
    <d v="2026-01-27T00:00:00"/>
    <n v="13"/>
    <x v="4"/>
    <x v="1"/>
    <n v="1.1000000000000001"/>
    <n v="59.51"/>
    <n v="61.59"/>
    <n v="1.1000000000000001"/>
    <n v="2"/>
    <n v="2.9"/>
    <n v="59"/>
    <s v="Low"/>
    <n v="1.85"/>
    <x v="0"/>
    <s v=""/>
    <n v="4.53"/>
    <n v="0"/>
    <n v="2.08"/>
    <n v="0.9"/>
    <s v="Tuesday"/>
    <s v="0-5 min"/>
    <n v="1"/>
    <s v="Above 1.2"/>
  </r>
  <r>
    <s v="RF002988"/>
    <d v="2026-01-27T13:19:00"/>
    <d v="2026-01-27T00:00:00"/>
    <n v="13"/>
    <x v="4"/>
    <x v="0"/>
    <n v="4.9000000000000004"/>
    <n v="113.68"/>
    <n v="128.44"/>
    <n v="1"/>
    <n v="5.6"/>
    <n v="11.1"/>
    <n v="68"/>
    <s v="Low"/>
    <n v="2.0510000000000002"/>
    <x v="0"/>
    <s v=""/>
    <n v="4.6100000000000003"/>
    <n v="17"/>
    <n v="14.76"/>
    <n v="5.5"/>
    <s v="Tuesday"/>
    <s v="5-10 min"/>
    <n v="1"/>
    <s v="Above 1.2"/>
  </r>
  <r>
    <s v="RF002989"/>
    <d v="2026-01-27T13:22:00"/>
    <d v="2026-01-27T00:00:00"/>
    <n v="13"/>
    <x v="1"/>
    <x v="0"/>
    <n v="10.1"/>
    <n v="214.87"/>
    <n v="213.36"/>
    <n v="1.1000000000000001"/>
    <n v="3.8"/>
    <n v="6.2"/>
    <n v="91"/>
    <s v="Low"/>
    <n v="1.1819999999999999"/>
    <x v="0"/>
    <s v=""/>
    <n v="4.7"/>
    <n v="5"/>
    <n v="-1.51"/>
    <n v="2.4"/>
    <s v="Tuesday"/>
    <s v="0-5 min"/>
    <n v="1"/>
    <s v="Between 1.0-1.2"/>
  </r>
  <r>
    <s v="RF002990"/>
    <d v="2026-01-27T13:40:00"/>
    <d v="2026-01-27T00:00:00"/>
    <n v="13"/>
    <x v="2"/>
    <x v="0"/>
    <n v="11.3"/>
    <n v="224.87"/>
    <n v="236.27"/>
    <n v="1.1000000000000001"/>
    <n v="4.0999999999999996"/>
    <n v="4.5"/>
    <n v="99"/>
    <s v="Medium"/>
    <n v="0.91700000000000004"/>
    <x v="0"/>
    <s v=""/>
    <n v="4.76"/>
    <n v="3"/>
    <n v="11.4"/>
    <n v="0.4"/>
    <s v="Tuesday"/>
    <s v="0-5 min"/>
    <n v="1"/>
    <s v="Between 0.8-1.0"/>
  </r>
  <r>
    <s v="RF002991"/>
    <d v="2026-01-27T13:42:00"/>
    <d v="2026-01-27T00:00:00"/>
    <n v="13"/>
    <x v="1"/>
    <x v="1"/>
    <n v="17.3"/>
    <n v="354.45"/>
    <n v="376.7"/>
    <n v="1.1000000000000001"/>
    <n v="2"/>
    <n v="1"/>
    <n v="84"/>
    <s v="Medium"/>
    <n v="1.0129999999999999"/>
    <x v="0"/>
    <s v=""/>
    <n v="4.8899999999999997"/>
    <n v="0"/>
    <n v="22.25"/>
    <n v="-1"/>
    <s v="Tuesday"/>
    <s v="0-5 min"/>
    <n v="1"/>
    <s v="Between 1.0-1.2"/>
  </r>
  <r>
    <s v="RF002992"/>
    <d v="2026-01-27T13:54:00"/>
    <d v="2026-01-27T00:00:00"/>
    <n v="13"/>
    <x v="4"/>
    <x v="1"/>
    <n v="8.1"/>
    <n v="152.97999999999999"/>
    <n v="149.69999999999999"/>
    <n v="1"/>
    <n v="2.1"/>
    <n v="1"/>
    <n v="60"/>
    <s v="Low"/>
    <n v="1.754"/>
    <x v="0"/>
    <s v=""/>
    <n v="4.76"/>
    <n v="0"/>
    <n v="-3.28"/>
    <n v="-1.1000000000000001"/>
    <s v="Tuesday"/>
    <s v="0-5 min"/>
    <n v="1"/>
    <s v="Above 1.2"/>
  </r>
  <r>
    <s v="RF002993"/>
    <d v="2026-01-27T13:58:00"/>
    <d v="2026-01-27T00:00:00"/>
    <n v="13"/>
    <x v="0"/>
    <x v="0"/>
    <n v="9.5"/>
    <n v="196.61"/>
    <n v="197.81"/>
    <n v="1"/>
    <n v="2.2999999999999998"/>
    <n v="1"/>
    <n v="125"/>
    <s v="Medium"/>
    <n v="1.135"/>
    <x v="0"/>
    <s v=""/>
    <n v="4.45"/>
    <n v="7"/>
    <n v="1.2"/>
    <n v="-1.3"/>
    <s v="Tuesday"/>
    <s v="0-5 min"/>
    <n v="1"/>
    <s v="Between 1.0-1.2"/>
  </r>
  <r>
    <s v="RF002994"/>
    <d v="2026-01-27T14:02:00"/>
    <d v="2026-01-27T00:00:00"/>
    <n v="14"/>
    <x v="2"/>
    <x v="0"/>
    <n v="3.7"/>
    <n v="97.5"/>
    <n v="90.84"/>
    <n v="1.1000000000000001"/>
    <n v="5.3"/>
    <n v="7.3"/>
    <n v="111"/>
    <s v="Medium"/>
    <n v="1.046"/>
    <x v="0"/>
    <s v=""/>
    <n v="4.6900000000000004"/>
    <n v="11"/>
    <n v="-6.66"/>
    <n v="2"/>
    <s v="Tuesday"/>
    <s v="5-10 min"/>
    <n v="1"/>
    <s v="Between 1.0-1.2"/>
  </r>
  <r>
    <s v="RF002995"/>
    <d v="2026-01-27T14:15:00"/>
    <d v="2026-01-27T00:00:00"/>
    <n v="14"/>
    <x v="0"/>
    <x v="1"/>
    <n v="8.8000000000000007"/>
    <n v="188.03"/>
    <n v="185.8"/>
    <n v="1"/>
    <n v="10.3"/>
    <n v="8.6999999999999993"/>
    <n v="106"/>
    <s v="Medium"/>
    <n v="0.96099999999999997"/>
    <x v="0"/>
    <s v=""/>
    <n v="4.8600000000000003"/>
    <n v="0"/>
    <n v="-2.23"/>
    <n v="-1.6"/>
    <s v="Tuesday"/>
    <s v="10-15 min"/>
    <n v="1"/>
    <s v="Between 0.8-1.0"/>
  </r>
  <r>
    <s v="RF002996"/>
    <d v="2026-01-27T14:27:00"/>
    <d v="2026-01-27T00:00:00"/>
    <n v="14"/>
    <x v="3"/>
    <x v="1"/>
    <n v="7.6"/>
    <n v="162.26"/>
    <n v="165.8"/>
    <n v="1"/>
    <n v="4.8"/>
    <n v="8.9"/>
    <n v="78"/>
    <s v="Low"/>
    <n v="2.2000000000000002"/>
    <x v="0"/>
    <s v=""/>
    <n v="5"/>
    <n v="0"/>
    <n v="3.54"/>
    <n v="4.0999999999999996"/>
    <s v="Tuesday"/>
    <s v="0-5 min"/>
    <n v="1"/>
    <s v="Above 1.2"/>
  </r>
  <r>
    <s v="RF002997"/>
    <d v="2026-01-27T15:07:00"/>
    <d v="2026-01-27T00:00:00"/>
    <n v="15"/>
    <x v="0"/>
    <x v="0"/>
    <n v="4.5999999999999996"/>
    <n v="128.72999999999999"/>
    <m/>
    <n v="1.1000000000000001"/>
    <n v="6.1"/>
    <n v="1"/>
    <n v="133"/>
    <s v="Low"/>
    <n v="1.429"/>
    <x v="2"/>
    <s v="Fare too high"/>
    <n v="4.71"/>
    <n v="7"/>
    <m/>
    <n v="-5.0999999999999996"/>
    <s v="Tuesday"/>
    <s v="5-10 min"/>
    <n v="0"/>
    <s v="Above 1.2"/>
  </r>
  <r>
    <s v="RF002998"/>
    <d v="2026-01-27T15:25:00"/>
    <d v="2026-01-27T00:00:00"/>
    <n v="15"/>
    <x v="3"/>
    <x v="0"/>
    <n v="17.7"/>
    <n v="295.41000000000003"/>
    <n v="297.05"/>
    <n v="1"/>
    <n v="6.3"/>
    <n v="5.5"/>
    <n v="64"/>
    <s v="Low"/>
    <n v="1.6890000000000001"/>
    <x v="0"/>
    <s v=""/>
    <n v="4.71"/>
    <n v="4"/>
    <n v="1.64"/>
    <n v="-0.8"/>
    <s v="Tuesday"/>
    <s v="5-10 min"/>
    <n v="1"/>
    <s v="Above 1.2"/>
  </r>
  <r>
    <s v="RF002999"/>
    <d v="2026-01-27T15:38:00"/>
    <d v="2026-01-27T00:00:00"/>
    <n v="15"/>
    <x v="0"/>
    <x v="0"/>
    <n v="2.1"/>
    <n v="75.62"/>
    <n v="76.94"/>
    <n v="1"/>
    <n v="2"/>
    <n v="5.8"/>
    <n v="99"/>
    <s v="Medium"/>
    <n v="0.83099999999999996"/>
    <x v="0"/>
    <s v=""/>
    <n v="4.6900000000000004"/>
    <n v="8"/>
    <n v="1.32"/>
    <n v="3.8"/>
    <s v="Tuesday"/>
    <s v="0-5 min"/>
    <n v="1"/>
    <s v="Between 0.8-1.0"/>
  </r>
  <r>
    <s v="RF003000"/>
    <d v="2026-01-27T15:40:00"/>
    <d v="2026-01-27T00:00:00"/>
    <n v="15"/>
    <x v="4"/>
    <x v="0"/>
    <n v="6.2"/>
    <n v="142.22999999999999"/>
    <n v="143.65"/>
    <n v="1.1000000000000001"/>
    <n v="6.9"/>
    <n v="3.7"/>
    <n v="64"/>
    <s v="Medium"/>
    <n v="1.2150000000000001"/>
    <x v="0"/>
    <s v=""/>
    <n v="4.7699999999999996"/>
    <n v="5"/>
    <n v="1.42"/>
    <n v="-3.2"/>
    <s v="Tuesday"/>
    <s v="5-10 min"/>
    <n v="1"/>
    <s v="Above 1.2"/>
  </r>
  <r>
    <s v="RF003001"/>
    <d v="2026-01-27T15:54:00"/>
    <d v="2026-01-27T00:00:00"/>
    <n v="15"/>
    <x v="1"/>
    <x v="1"/>
    <n v="13.5"/>
    <n v="226.92"/>
    <n v="228.92"/>
    <n v="1"/>
    <n v="5"/>
    <n v="1.8"/>
    <n v="99"/>
    <s v="Low"/>
    <n v="1.34"/>
    <x v="0"/>
    <s v=""/>
    <n v="4.5599999999999996"/>
    <n v="0"/>
    <n v="2"/>
    <n v="-3.2"/>
    <s v="Tuesday"/>
    <s v="0-5 min"/>
    <n v="1"/>
    <s v="Above 1.2"/>
  </r>
  <r>
    <s v="RF003002"/>
    <d v="2026-01-27T16:00:00"/>
    <d v="2026-01-27T00:00:00"/>
    <n v="16"/>
    <x v="4"/>
    <x v="0"/>
    <n v="2.9"/>
    <n v="79.06"/>
    <n v="79.819999999999993"/>
    <n v="1"/>
    <n v="7.1"/>
    <n v="6.1"/>
    <n v="53"/>
    <s v="Low"/>
    <n v="1.43"/>
    <x v="0"/>
    <s v=""/>
    <n v="4.91"/>
    <n v="18"/>
    <n v="0.76"/>
    <n v="-1"/>
    <s v="Tuesday"/>
    <s v="5-10 min"/>
    <n v="1"/>
    <s v="Above 1.2"/>
  </r>
  <r>
    <s v="RF003003"/>
    <d v="2026-01-27T16:06:00"/>
    <d v="2026-01-27T00:00:00"/>
    <n v="16"/>
    <x v="0"/>
    <x v="0"/>
    <n v="4"/>
    <n v="100.01"/>
    <n v="101.3"/>
    <n v="1"/>
    <n v="2.8"/>
    <n v="1"/>
    <n v="124"/>
    <s v="Medium"/>
    <n v="1.0209999999999999"/>
    <x v="0"/>
    <s v=""/>
    <n v="4.7699999999999996"/>
    <n v="12"/>
    <n v="1.29"/>
    <n v="-1.8"/>
    <s v="Tuesday"/>
    <s v="0-5 min"/>
    <n v="1"/>
    <s v="Between 1.0-1.2"/>
  </r>
  <r>
    <s v="RF003004"/>
    <d v="2026-01-27T16:08:00"/>
    <d v="2026-01-27T00:00:00"/>
    <n v="16"/>
    <x v="0"/>
    <x v="0"/>
    <n v="9.8000000000000007"/>
    <n v="206.92"/>
    <n v="208.21"/>
    <n v="1.2"/>
    <n v="7.1"/>
    <n v="6.7"/>
    <n v="104"/>
    <s v="Medium"/>
    <n v="0.754"/>
    <x v="0"/>
    <s v=""/>
    <n v="5"/>
    <n v="1"/>
    <n v="1.29"/>
    <n v="-0.4"/>
    <s v="Tuesday"/>
    <s v="5-10 min"/>
    <n v="1"/>
    <s v="Below 0.8"/>
  </r>
  <r>
    <s v="RF003005"/>
    <d v="2026-01-27T16:11:00"/>
    <d v="2026-01-27T00:00:00"/>
    <n v="16"/>
    <x v="2"/>
    <x v="0"/>
    <n v="9.8000000000000007"/>
    <n v="178.46"/>
    <n v="174.19"/>
    <n v="1.1000000000000001"/>
    <n v="7.4"/>
    <n v="1.3"/>
    <n v="90"/>
    <s v="Medium"/>
    <n v="0.80700000000000005"/>
    <x v="0"/>
    <s v=""/>
    <n v="4.71"/>
    <n v="3"/>
    <n v="-4.2699999999999996"/>
    <n v="-6.1"/>
    <s v="Tuesday"/>
    <s v="5-10 min"/>
    <n v="1"/>
    <s v="Between 0.8-1.0"/>
  </r>
  <r>
    <s v="RF003006"/>
    <d v="2026-01-27T16:19:00"/>
    <d v="2026-01-27T00:00:00"/>
    <n v="16"/>
    <x v="2"/>
    <x v="0"/>
    <n v="5.3"/>
    <n v="134.85"/>
    <n v="129.38"/>
    <n v="1.1000000000000001"/>
    <n v="4.5999999999999996"/>
    <n v="8.8000000000000007"/>
    <n v="102"/>
    <s v="Medium"/>
    <n v="1.04"/>
    <x v="0"/>
    <s v=""/>
    <n v="4.88"/>
    <n v="4"/>
    <n v="-5.47"/>
    <n v="4.2"/>
    <s v="Tuesday"/>
    <s v="0-5 min"/>
    <n v="1"/>
    <s v="Between 1.0-1.2"/>
  </r>
  <r>
    <s v="RF003007"/>
    <d v="2026-01-27T16:30:00"/>
    <d v="2026-01-27T00:00:00"/>
    <n v="16"/>
    <x v="1"/>
    <x v="0"/>
    <n v="7.2"/>
    <n v="156.68"/>
    <n v="156.80000000000001"/>
    <n v="1"/>
    <n v="2.4"/>
    <n v="5.4"/>
    <n v="70"/>
    <s v="Low"/>
    <n v="1.0029999999999999"/>
    <x v="0"/>
    <s v=""/>
    <n v="4.63"/>
    <n v="3"/>
    <n v="0.12"/>
    <n v="3"/>
    <s v="Tuesday"/>
    <s v="0-5 min"/>
    <n v="1"/>
    <s v="Between 1.0-1.2"/>
  </r>
  <r>
    <s v="RF003008"/>
    <d v="2026-01-27T16:48:00"/>
    <d v="2026-01-27T00:00:00"/>
    <n v="16"/>
    <x v="2"/>
    <x v="0"/>
    <n v="6.1"/>
    <n v="149.63999999999999"/>
    <n v="146.22999999999999"/>
    <n v="1.2"/>
    <n v="2"/>
    <n v="1"/>
    <n v="89"/>
    <s v="Medium"/>
    <n v="0.876"/>
    <x v="0"/>
    <s v=""/>
    <n v="4.78"/>
    <n v="4"/>
    <n v="-3.41"/>
    <n v="-1"/>
    <s v="Tuesday"/>
    <s v="0-5 min"/>
    <n v="1"/>
    <s v="Between 0.8-1.0"/>
  </r>
  <r>
    <s v="RF003009"/>
    <d v="2026-01-27T17:14:00"/>
    <d v="2026-01-27T00:00:00"/>
    <n v="17"/>
    <x v="2"/>
    <x v="1"/>
    <n v="10.6"/>
    <n v="269.20999999999998"/>
    <n v="282.64"/>
    <n v="1.2"/>
    <n v="7.1"/>
    <n v="2.2000000000000002"/>
    <n v="99"/>
    <s v="Medium"/>
    <n v="0.93100000000000005"/>
    <x v="0"/>
    <s v=""/>
    <n v="4.84"/>
    <n v="0"/>
    <n v="13.43"/>
    <n v="-4.9000000000000004"/>
    <s v="Tuesday"/>
    <s v="5-10 min"/>
    <n v="1"/>
    <s v="Between 0.8-1.0"/>
  </r>
  <r>
    <s v="RF003010"/>
    <d v="2026-01-27T17:15:00"/>
    <d v="2026-01-27T00:00:00"/>
    <n v="17"/>
    <x v="1"/>
    <x v="1"/>
    <n v="10.9"/>
    <n v="188.22"/>
    <n v="177.19"/>
    <n v="1"/>
    <n v="6.9"/>
    <n v="4.9000000000000004"/>
    <n v="80"/>
    <s v="Medium"/>
    <n v="0.90900000000000003"/>
    <x v="0"/>
    <s v=""/>
    <n v="5"/>
    <n v="0"/>
    <n v="-11.03"/>
    <n v="-2"/>
    <s v="Tuesday"/>
    <s v="5-10 min"/>
    <n v="1"/>
    <s v="Between 0.8-1.0"/>
  </r>
  <r>
    <s v="RF003011"/>
    <d v="2026-01-27T17:23:00"/>
    <d v="2026-01-27T00:00:00"/>
    <n v="17"/>
    <x v="4"/>
    <x v="0"/>
    <n v="14.4"/>
    <n v="259.85000000000002"/>
    <n v="255.3"/>
    <n v="1"/>
    <n v="3.9"/>
    <n v="6.7"/>
    <n v="41"/>
    <s v="Low"/>
    <n v="0.98499999999999999"/>
    <x v="0"/>
    <s v=""/>
    <n v="4.6399999999999997"/>
    <n v="5"/>
    <n v="-4.55"/>
    <n v="2.8"/>
    <s v="Tuesday"/>
    <s v="0-5 min"/>
    <n v="1"/>
    <s v="Between 0.8-1.0"/>
  </r>
  <r>
    <s v="RF003012"/>
    <d v="2026-01-27T17:28:00"/>
    <d v="2026-01-27T00:00:00"/>
    <n v="17"/>
    <x v="2"/>
    <x v="0"/>
    <n v="14.3"/>
    <n v="303.70999999999998"/>
    <m/>
    <n v="1.1000000000000001"/>
    <n v="8.1"/>
    <n v="11.1"/>
    <n v="89"/>
    <s v="Medium"/>
    <n v="0.79900000000000004"/>
    <x v="1"/>
    <s v="Driver unavailable"/>
    <n v="4.6399999999999997"/>
    <n v="13"/>
    <m/>
    <n v="3"/>
    <s v="Tuesday"/>
    <s v="5-10 min"/>
    <n v="0"/>
    <s v="Below 0.8"/>
  </r>
  <r>
    <s v="RF003013"/>
    <d v="2026-01-27T17:46:00"/>
    <d v="2026-01-27T00:00:00"/>
    <n v="17"/>
    <x v="1"/>
    <x v="0"/>
    <n v="7.4"/>
    <n v="206.88"/>
    <n v="196.93"/>
    <n v="1.3"/>
    <n v="6.6"/>
    <n v="5.5"/>
    <n v="66"/>
    <s v="Medium"/>
    <n v="0.60699999999999998"/>
    <x v="0"/>
    <s v=""/>
    <n v="4.7300000000000004"/>
    <n v="10"/>
    <n v="-9.9499999999999993"/>
    <n v="-1.1000000000000001"/>
    <s v="Tuesday"/>
    <s v="5-10 min"/>
    <n v="1"/>
    <s v="Below 0.8"/>
  </r>
  <r>
    <s v="RF003014"/>
    <d v="2026-01-27T18:10:00"/>
    <d v="2026-01-27T00:00:00"/>
    <n v="18"/>
    <x v="3"/>
    <x v="1"/>
    <n v="2.5"/>
    <n v="81.63"/>
    <n v="79.48"/>
    <n v="1.1000000000000001"/>
    <n v="4.5999999999999996"/>
    <n v="6.6"/>
    <n v="49"/>
    <s v="Medium"/>
    <n v="0.78800000000000003"/>
    <x v="0"/>
    <s v=""/>
    <n v="4.37"/>
    <n v="0"/>
    <n v="-2.15"/>
    <n v="2"/>
    <s v="Tuesday"/>
    <s v="0-5 min"/>
    <n v="1"/>
    <s v="Below 0.8"/>
  </r>
  <r>
    <s v="RF003015"/>
    <d v="2026-01-27T18:13:00"/>
    <d v="2026-01-27T00:00:00"/>
    <n v="18"/>
    <x v="0"/>
    <x v="1"/>
    <n v="3.4"/>
    <n v="128.79"/>
    <m/>
    <n v="1.3"/>
    <n v="9"/>
    <n v="5.2"/>
    <n v="90"/>
    <s v="High"/>
    <n v="0.61099999999999999"/>
    <x v="2"/>
    <s v="ETA too high"/>
    <n v="4.8899999999999997"/>
    <n v="0"/>
    <m/>
    <n v="-3.8"/>
    <s v="Tuesday"/>
    <s v="5-10 min"/>
    <n v="0"/>
    <s v="Below 0.8"/>
  </r>
  <r>
    <s v="RF003016"/>
    <d v="2026-01-27T18:24:00"/>
    <d v="2026-01-27T00:00:00"/>
    <n v="18"/>
    <x v="0"/>
    <x v="0"/>
    <n v="3.8"/>
    <n v="124.38"/>
    <n v="132.12"/>
    <n v="1.2"/>
    <n v="3.3"/>
    <n v="3.8"/>
    <n v="108"/>
    <s v="Medium"/>
    <n v="0.79700000000000004"/>
    <x v="0"/>
    <s v=""/>
    <n v="4.71"/>
    <n v="4"/>
    <n v="7.74"/>
    <n v="0.5"/>
    <s v="Tuesday"/>
    <s v="0-5 min"/>
    <n v="1"/>
    <s v="Below 0.8"/>
  </r>
  <r>
    <s v="RF003017"/>
    <d v="2026-01-27T18:24:00"/>
    <d v="2026-01-27T00:00:00"/>
    <n v="18"/>
    <x v="2"/>
    <x v="0"/>
    <n v="5.5"/>
    <n v="126.27"/>
    <n v="124.31"/>
    <n v="1.1000000000000001"/>
    <n v="8"/>
    <n v="4.9000000000000004"/>
    <n v="87"/>
    <s v="Medium"/>
    <n v="0.68799999999999994"/>
    <x v="0"/>
    <s v=""/>
    <n v="4.8099999999999996"/>
    <n v="8"/>
    <n v="-1.96"/>
    <n v="-3.1"/>
    <s v="Tuesday"/>
    <s v="5-10 min"/>
    <n v="1"/>
    <s v="Below 0.8"/>
  </r>
  <r>
    <s v="RF003018"/>
    <d v="2026-01-27T19:11:00"/>
    <d v="2026-01-27T00:00:00"/>
    <n v="19"/>
    <x v="2"/>
    <x v="0"/>
    <n v="6.4"/>
    <n v="171.14"/>
    <n v="173.8"/>
    <n v="1.2"/>
    <n v="4"/>
    <n v="5.8"/>
    <n v="86"/>
    <s v="Medium"/>
    <n v="0.68799999999999994"/>
    <x v="0"/>
    <s v=""/>
    <n v="4.63"/>
    <n v="3"/>
    <n v="2.66"/>
    <n v="1.8"/>
    <s v="Tuesday"/>
    <s v="0-5 min"/>
    <n v="1"/>
    <s v="Below 0.8"/>
  </r>
  <r>
    <s v="RF003019"/>
    <d v="2026-01-27T19:33:00"/>
    <d v="2026-01-27T00:00:00"/>
    <n v="19"/>
    <x v="3"/>
    <x v="0"/>
    <n v="2.8"/>
    <n v="77.63"/>
    <n v="77.11"/>
    <n v="1"/>
    <n v="3.2"/>
    <n v="2.5"/>
    <n v="50"/>
    <s v="Low"/>
    <n v="0.97"/>
    <x v="0"/>
    <s v=""/>
    <n v="4.7"/>
    <n v="3"/>
    <n v="-0.52"/>
    <n v="-0.7"/>
    <s v="Tuesday"/>
    <s v="0-5 min"/>
    <n v="1"/>
    <s v="Between 0.8-1.0"/>
  </r>
  <r>
    <s v="RF003020"/>
    <d v="2026-01-27T19:34:00"/>
    <d v="2026-01-27T00:00:00"/>
    <n v="19"/>
    <x v="1"/>
    <x v="0"/>
    <n v="1"/>
    <n v="64.58"/>
    <m/>
    <n v="1.2"/>
    <n v="6.7"/>
    <n v="6.5"/>
    <n v="59"/>
    <s v="Medium"/>
    <n v="0.64"/>
    <x v="2"/>
    <s v="Changed plans"/>
    <n v="4.8499999999999996"/>
    <n v="2"/>
    <m/>
    <n v="-0.2"/>
    <s v="Tuesday"/>
    <s v="5-10 min"/>
    <n v="0"/>
    <s v="Below 0.8"/>
  </r>
  <r>
    <s v="RF003021"/>
    <d v="2026-01-27T19:35:00"/>
    <d v="2026-01-27T00:00:00"/>
    <n v="19"/>
    <x v="0"/>
    <x v="0"/>
    <n v="8.4"/>
    <n v="179.22"/>
    <m/>
    <n v="1.1000000000000001"/>
    <n v="8.8000000000000007"/>
    <n v="9.5"/>
    <n v="96"/>
    <s v="Medium"/>
    <n v="0.71599999999999997"/>
    <x v="2"/>
    <s v="Pickup issue"/>
    <n v="4.8099999999999996"/>
    <n v="3"/>
    <m/>
    <n v="0.7"/>
    <s v="Tuesday"/>
    <s v="5-10 min"/>
    <n v="0"/>
    <s v="Below 0.8"/>
  </r>
  <r>
    <s v="RF003022"/>
    <d v="2026-01-27T20:03:00"/>
    <d v="2026-01-27T00:00:00"/>
    <n v="20"/>
    <x v="0"/>
    <x v="0"/>
    <n v="5.8"/>
    <n v="151.30000000000001"/>
    <n v="145.5"/>
    <n v="1.2"/>
    <n v="2.6"/>
    <n v="1"/>
    <n v="108"/>
    <s v="Medium"/>
    <n v="0.76100000000000001"/>
    <x v="0"/>
    <s v=""/>
    <n v="4.5199999999999996"/>
    <n v="8"/>
    <n v="-5.8"/>
    <n v="-1.6"/>
    <s v="Tuesday"/>
    <s v="0-5 min"/>
    <n v="1"/>
    <s v="Below 0.8"/>
  </r>
  <r>
    <s v="RF003023"/>
    <d v="2026-01-27T20:51:00"/>
    <d v="2026-01-27T00:00:00"/>
    <n v="20"/>
    <x v="4"/>
    <x v="1"/>
    <n v="18.399999999999999"/>
    <n v="267.27"/>
    <m/>
    <n v="1"/>
    <n v="6.8"/>
    <n v="7.5"/>
    <n v="50"/>
    <s v="Low"/>
    <n v="1.321"/>
    <x v="2"/>
    <s v="Fare too high"/>
    <n v="4.8899999999999997"/>
    <n v="0"/>
    <m/>
    <n v="0.7"/>
    <s v="Tuesday"/>
    <s v="5-10 min"/>
    <n v="0"/>
    <s v="Above 1.2"/>
  </r>
  <r>
    <s v="RF003024"/>
    <d v="2026-01-27T21:07:00"/>
    <d v="2026-01-27T00:00:00"/>
    <n v="21"/>
    <x v="3"/>
    <x v="0"/>
    <n v="3.7"/>
    <n v="89.12"/>
    <n v="89.63"/>
    <n v="1"/>
    <n v="7.3"/>
    <n v="11.4"/>
    <n v="64"/>
    <s v="Low"/>
    <n v="1.5289999999999999"/>
    <x v="0"/>
    <s v=""/>
    <n v="4.76"/>
    <n v="6"/>
    <n v="0.51"/>
    <n v="4.0999999999999996"/>
    <s v="Tuesday"/>
    <s v="5-10 min"/>
    <n v="1"/>
    <s v="Above 1.2"/>
  </r>
  <r>
    <s v="RF003025"/>
    <d v="2026-01-27T21:19:00"/>
    <d v="2026-01-27T00:00:00"/>
    <n v="21"/>
    <x v="0"/>
    <x v="0"/>
    <n v="16.5"/>
    <n v="335.13"/>
    <n v="350.06"/>
    <n v="1.1000000000000001"/>
    <n v="6"/>
    <n v="7"/>
    <n v="119"/>
    <s v="Medium"/>
    <n v="0.91900000000000004"/>
    <x v="0"/>
    <s v=""/>
    <n v="4.67"/>
    <n v="5"/>
    <n v="14.93"/>
    <n v="1"/>
    <s v="Tuesday"/>
    <s v="5-10 min"/>
    <n v="1"/>
    <s v="Between 0.8-1.0"/>
  </r>
  <r>
    <s v="RF003026"/>
    <d v="2026-01-27T21:24:00"/>
    <d v="2026-01-27T00:00:00"/>
    <n v="21"/>
    <x v="1"/>
    <x v="0"/>
    <n v="3"/>
    <n v="83.1"/>
    <n v="82.48"/>
    <n v="1"/>
    <n v="4.4000000000000004"/>
    <n v="8.3000000000000007"/>
    <n v="104"/>
    <s v="Medium"/>
    <n v="1.278"/>
    <x v="0"/>
    <s v=""/>
    <n v="4.6399999999999997"/>
    <n v="43"/>
    <n v="-0.62"/>
    <n v="3.9"/>
    <s v="Tuesday"/>
    <s v="0-5 min"/>
    <n v="1"/>
    <s v="Above 1.2"/>
  </r>
  <r>
    <s v="RF003027"/>
    <d v="2026-01-27T21:43:00"/>
    <d v="2026-01-27T00:00:00"/>
    <n v="21"/>
    <x v="3"/>
    <x v="0"/>
    <n v="5.6"/>
    <n v="125.72"/>
    <n v="119.37"/>
    <n v="1"/>
    <n v="4.8"/>
    <n v="4.3"/>
    <n v="53"/>
    <s v="Low"/>
    <n v="1.1839999999999999"/>
    <x v="0"/>
    <s v=""/>
    <n v="4.84"/>
    <n v="2"/>
    <n v="-6.35"/>
    <n v="-0.5"/>
    <s v="Tuesday"/>
    <s v="0-5 min"/>
    <n v="1"/>
    <s v="Between 1.0-1.2"/>
  </r>
  <r>
    <s v="RF003028"/>
    <d v="2026-01-27T21:55:00"/>
    <d v="2026-01-27T00:00:00"/>
    <n v="21"/>
    <x v="2"/>
    <x v="1"/>
    <n v="6.1"/>
    <n v="135.22999999999999"/>
    <n v="129.21"/>
    <n v="1"/>
    <n v="2"/>
    <n v="3.5"/>
    <n v="104"/>
    <s v="Medium"/>
    <n v="1.0229999999999999"/>
    <x v="0"/>
    <s v=""/>
    <n v="4.51"/>
    <n v="0"/>
    <n v="-6.02"/>
    <n v="1.5"/>
    <s v="Tuesday"/>
    <s v="0-5 min"/>
    <n v="1"/>
    <s v="Between 1.0-1.2"/>
  </r>
  <r>
    <s v="RF003029"/>
    <d v="2026-01-27T22:06:00"/>
    <d v="2026-01-27T00:00:00"/>
    <n v="22"/>
    <x v="4"/>
    <x v="0"/>
    <n v="1.7"/>
    <n v="65.569999999999993"/>
    <n v="63.35"/>
    <n v="1"/>
    <n v="4.4000000000000004"/>
    <n v="6.2"/>
    <n v="58"/>
    <s v="Low"/>
    <n v="1.5940000000000001"/>
    <x v="0"/>
    <s v=""/>
    <n v="4.49"/>
    <n v="3"/>
    <n v="-2.2200000000000002"/>
    <n v="1.8"/>
    <s v="Tuesday"/>
    <s v="0-5 min"/>
    <n v="1"/>
    <s v="Above 1.2"/>
  </r>
  <r>
    <s v="RF003030"/>
    <d v="2026-01-27T22:12:00"/>
    <d v="2026-01-27T00:00:00"/>
    <n v="22"/>
    <x v="1"/>
    <x v="0"/>
    <n v="7"/>
    <n v="142.44999999999999"/>
    <n v="146.69999999999999"/>
    <n v="1"/>
    <n v="5.0999999999999996"/>
    <n v="7.7"/>
    <n v="88"/>
    <s v="Low"/>
    <n v="1.3240000000000001"/>
    <x v="0"/>
    <s v=""/>
    <n v="4.9400000000000004"/>
    <n v="7"/>
    <n v="4.25"/>
    <n v="2.6"/>
    <s v="Tuesday"/>
    <s v="5-10 min"/>
    <n v="1"/>
    <s v="Above 1.2"/>
  </r>
  <r>
    <s v="RF003031"/>
    <d v="2026-01-27T22:27:00"/>
    <d v="2026-01-27T00:00:00"/>
    <n v="22"/>
    <x v="1"/>
    <x v="0"/>
    <n v="3.4"/>
    <n v="92.56"/>
    <n v="91.27"/>
    <n v="1"/>
    <n v="12.2"/>
    <n v="15.8"/>
    <n v="85"/>
    <s v="Low"/>
    <n v="1.373"/>
    <x v="0"/>
    <s v=""/>
    <n v="4.78"/>
    <n v="12"/>
    <n v="-1.29"/>
    <n v="3.6"/>
    <s v="Tuesday"/>
    <s v="10-15 min"/>
    <n v="1"/>
    <s v="Above 1.2"/>
  </r>
  <r>
    <s v="RF003032"/>
    <d v="2026-01-27T22:38:00"/>
    <d v="2026-01-27T00:00:00"/>
    <n v="22"/>
    <x v="3"/>
    <x v="0"/>
    <n v="12.3"/>
    <n v="235.88"/>
    <n v="240.58"/>
    <n v="1"/>
    <n v="7.2"/>
    <n v="3.8"/>
    <n v="67"/>
    <s v="Low"/>
    <n v="2.0489999999999999"/>
    <x v="0"/>
    <s v=""/>
    <n v="4.82"/>
    <n v="14"/>
    <n v="4.7"/>
    <n v="-3.4"/>
    <s v="Tuesday"/>
    <s v="5-10 min"/>
    <n v="1"/>
    <s v="Above 1.2"/>
  </r>
  <r>
    <s v="RF003033"/>
    <d v="2026-01-27T22:39:00"/>
    <d v="2026-01-27T00:00:00"/>
    <n v="22"/>
    <x v="1"/>
    <x v="1"/>
    <n v="9.6999999999999993"/>
    <n v="213.44"/>
    <m/>
    <n v="1.1000000000000001"/>
    <n v="4.0999999999999996"/>
    <n v="2.5"/>
    <n v="94"/>
    <s v="Low"/>
    <n v="1.403"/>
    <x v="2"/>
    <s v="Changed plans"/>
    <n v="4.67"/>
    <n v="0"/>
    <m/>
    <n v="-1.6"/>
    <s v="Tuesday"/>
    <s v="0-5 min"/>
    <n v="0"/>
    <s v="Above 1.2"/>
  </r>
  <r>
    <s v="RF003034"/>
    <d v="2026-01-27T22:40:00"/>
    <d v="2026-01-27T00:00:00"/>
    <n v="22"/>
    <x v="3"/>
    <x v="0"/>
    <n v="7.7"/>
    <n v="154.69"/>
    <n v="158.71"/>
    <n v="1"/>
    <n v="2.4"/>
    <n v="4.7"/>
    <n v="57"/>
    <s v="Low"/>
    <n v="1.9490000000000001"/>
    <x v="0"/>
    <s v=""/>
    <n v="4.83"/>
    <n v="7"/>
    <n v="4.0199999999999996"/>
    <n v="2.2999999999999998"/>
    <s v="Tuesday"/>
    <s v="0-5 min"/>
    <n v="1"/>
    <s v="Above 1.2"/>
  </r>
  <r>
    <s v="RF003035"/>
    <d v="2026-01-27T22:43:00"/>
    <d v="2026-01-27T00:00:00"/>
    <n v="22"/>
    <x v="0"/>
    <x v="0"/>
    <n v="4"/>
    <n v="118.68"/>
    <n v="122.25"/>
    <n v="1.1000000000000001"/>
    <n v="5.2"/>
    <n v="7.1"/>
    <n v="97"/>
    <s v="Low"/>
    <n v="1.079"/>
    <x v="0"/>
    <s v=""/>
    <n v="4.58"/>
    <n v="5"/>
    <n v="3.57"/>
    <n v="1.9"/>
    <s v="Tuesday"/>
    <s v="5-10 min"/>
    <n v="1"/>
    <s v="Between 1.0-1.2"/>
  </r>
  <r>
    <s v="RF003036"/>
    <d v="2026-01-27T22:44:00"/>
    <d v="2026-01-27T00:00:00"/>
    <n v="22"/>
    <x v="2"/>
    <x v="1"/>
    <n v="2.2999999999999998"/>
    <n v="90.34"/>
    <m/>
    <n v="1.2"/>
    <n v="4.5"/>
    <n v="5.2"/>
    <n v="103"/>
    <s v="Medium"/>
    <n v="0.97299999999999998"/>
    <x v="2"/>
    <s v="Changed plans"/>
    <n v="4.8099999999999996"/>
    <n v="0"/>
    <m/>
    <n v="0.7"/>
    <s v="Tuesday"/>
    <s v="0-5 min"/>
    <n v="0"/>
    <s v="Between 0.8-1.0"/>
  </r>
  <r>
    <s v="RF003037"/>
    <d v="2026-01-27T22:56:00"/>
    <d v="2026-01-27T00:00:00"/>
    <n v="22"/>
    <x v="3"/>
    <x v="0"/>
    <n v="16"/>
    <n v="291.51"/>
    <n v="281.77"/>
    <n v="1"/>
    <n v="5.2"/>
    <n v="13.8"/>
    <n v="59"/>
    <s v="Low"/>
    <n v="1.1459999999999999"/>
    <x v="0"/>
    <s v=""/>
    <n v="4.5"/>
    <n v="1"/>
    <n v="-9.74"/>
    <n v="8.6"/>
    <s v="Tuesday"/>
    <s v="5-10 min"/>
    <n v="1"/>
    <s v="Between 1.0-1.2"/>
  </r>
  <r>
    <s v="RF003038"/>
    <d v="2026-01-27T22:59:00"/>
    <d v="2026-01-27T00:00:00"/>
    <n v="22"/>
    <x v="1"/>
    <x v="0"/>
    <n v="15.1"/>
    <n v="250.34"/>
    <n v="268.22000000000003"/>
    <n v="1"/>
    <n v="2.2999999999999998"/>
    <n v="3.4"/>
    <n v="96"/>
    <s v="Medium"/>
    <n v="1.1679999999999999"/>
    <x v="0"/>
    <s v=""/>
    <n v="4.93"/>
    <n v="8"/>
    <n v="17.88"/>
    <n v="1.1000000000000001"/>
    <s v="Tuesday"/>
    <s v="0-5 min"/>
    <n v="1"/>
    <s v="Between 1.0-1.2"/>
  </r>
  <r>
    <s v="RF003039"/>
    <d v="2026-01-27T23:04:00"/>
    <d v="2026-01-27T00:00:00"/>
    <n v="23"/>
    <x v="0"/>
    <x v="0"/>
    <n v="3.9"/>
    <n v="116.84"/>
    <n v="114.18"/>
    <n v="1.1000000000000001"/>
    <n v="2"/>
    <n v="3.7"/>
    <n v="112"/>
    <s v="Low"/>
    <n v="1.083"/>
    <x v="0"/>
    <s v=""/>
    <n v="4.91"/>
    <n v="11"/>
    <n v="-2.66"/>
    <n v="1.7"/>
    <s v="Tuesday"/>
    <s v="0-5 min"/>
    <n v="1"/>
    <s v="Between 1.0-1.2"/>
  </r>
  <r>
    <s v="RF003040"/>
    <d v="2026-01-27T23:20:00"/>
    <d v="2026-01-27T00:00:00"/>
    <n v="23"/>
    <x v="2"/>
    <x v="0"/>
    <n v="10.8"/>
    <n v="204.44"/>
    <n v="211.05"/>
    <n v="1"/>
    <n v="5.0999999999999996"/>
    <n v="1.8"/>
    <n v="110"/>
    <s v="Low"/>
    <n v="1.6140000000000001"/>
    <x v="0"/>
    <s v=""/>
    <n v="4.66"/>
    <n v="48"/>
    <n v="6.61"/>
    <n v="-3.3"/>
    <s v="Tuesday"/>
    <s v="5-10 min"/>
    <n v="1"/>
    <s v="Above 1.2"/>
  </r>
  <r>
    <s v="RF003041"/>
    <d v="2026-01-27T23:28:00"/>
    <d v="2026-01-27T00:00:00"/>
    <n v="23"/>
    <x v="0"/>
    <x v="1"/>
    <n v="2.9"/>
    <n v="108.6"/>
    <n v="112.26"/>
    <n v="1.2"/>
    <n v="3.8"/>
    <n v="7.4"/>
    <n v="103"/>
    <s v="Medium"/>
    <n v="0.90100000000000002"/>
    <x v="0"/>
    <s v=""/>
    <n v="4.63"/>
    <n v="0"/>
    <n v="3.66"/>
    <n v="3.6"/>
    <s v="Tuesday"/>
    <s v="0-5 min"/>
    <n v="1"/>
    <s v="Between 0.8-1.0"/>
  </r>
  <r>
    <s v="RF003042"/>
    <d v="2026-01-27T23:31:00"/>
    <d v="2026-01-27T00:00:00"/>
    <n v="23"/>
    <x v="3"/>
    <x v="0"/>
    <n v="3.4"/>
    <n v="83.17"/>
    <n v="79.31"/>
    <n v="1"/>
    <n v="4.3"/>
    <n v="5.4"/>
    <n v="57"/>
    <s v="Low"/>
    <n v="2.0430000000000001"/>
    <x v="0"/>
    <s v=""/>
    <n v="4.84"/>
    <n v="5"/>
    <n v="-3.86"/>
    <n v="1.1000000000000001"/>
    <s v="Tuesday"/>
    <s v="0-5 min"/>
    <n v="1"/>
    <s v="Above 1.2"/>
  </r>
  <r>
    <s v="RF003043"/>
    <d v="2026-01-27T23:50:00"/>
    <d v="2026-01-27T00:00:00"/>
    <n v="23"/>
    <x v="2"/>
    <x v="0"/>
    <n v="5.8"/>
    <n v="122.8"/>
    <n v="116.38"/>
    <n v="1"/>
    <n v="2"/>
    <n v="3"/>
    <n v="104"/>
    <s v="Low"/>
    <n v="1.129"/>
    <x v="0"/>
    <s v=""/>
    <n v="4.5199999999999996"/>
    <n v="2"/>
    <n v="-6.42"/>
    <n v="1"/>
    <s v="Tuesday"/>
    <s v="0-5 min"/>
    <n v="1"/>
    <s v="Between 1.0-1.2"/>
  </r>
  <r>
    <s v="RF003044"/>
    <d v="2026-01-27T23:59:00"/>
    <d v="2026-01-27T00:00:00"/>
    <n v="23"/>
    <x v="3"/>
    <x v="0"/>
    <n v="8"/>
    <n v="166.02"/>
    <n v="169.2"/>
    <n v="1"/>
    <n v="6.6"/>
    <n v="13.1"/>
    <n v="65"/>
    <s v="Low"/>
    <n v="2.069"/>
    <x v="0"/>
    <s v=""/>
    <n v="4.59"/>
    <n v="1"/>
    <n v="3.18"/>
    <n v="6.5"/>
    <s v="Tuesday"/>
    <s v="5-10 min"/>
    <n v="1"/>
    <s v="Above 1.2"/>
  </r>
  <r>
    <s v="RF003045"/>
    <d v="2026-01-28T00:26:00"/>
    <d v="2026-01-28T00:00:00"/>
    <n v="0"/>
    <x v="4"/>
    <x v="0"/>
    <n v="2.2000000000000002"/>
    <n v="80.83"/>
    <n v="78.02"/>
    <n v="1.1000000000000001"/>
    <n v="2"/>
    <n v="2.2999999999999998"/>
    <n v="56"/>
    <s v="Low"/>
    <n v="2.2000000000000002"/>
    <x v="0"/>
    <s v=""/>
    <n v="4.95"/>
    <n v="6"/>
    <n v="-2.81"/>
    <n v="0.3"/>
    <s v="Wednesday"/>
    <s v="0-5 min"/>
    <n v="1"/>
    <s v="Above 1.2"/>
  </r>
  <r>
    <s v="RF003046"/>
    <d v="2026-01-28T00:35:00"/>
    <d v="2026-01-28T00:00:00"/>
    <n v="0"/>
    <x v="0"/>
    <x v="1"/>
    <n v="1.1000000000000001"/>
    <n v="66.56"/>
    <n v="69.84"/>
    <n v="1.1000000000000001"/>
    <n v="6.4"/>
    <n v="10.6"/>
    <n v="128"/>
    <s v="Medium"/>
    <n v="0.97199999999999998"/>
    <x v="0"/>
    <s v=""/>
    <n v="4.67"/>
    <n v="0"/>
    <n v="3.28"/>
    <n v="4.2"/>
    <s v="Wednesday"/>
    <s v="5-10 min"/>
    <n v="1"/>
    <s v="Between 0.8-1.0"/>
  </r>
  <r>
    <s v="RF003047"/>
    <d v="2026-01-28T00:41:00"/>
    <d v="2026-01-28T00:00:00"/>
    <n v="0"/>
    <x v="2"/>
    <x v="1"/>
    <n v="3.3"/>
    <n v="90.33"/>
    <n v="88.52"/>
    <n v="1"/>
    <n v="4.0999999999999996"/>
    <n v="8.1999999999999993"/>
    <n v="98"/>
    <s v="Low"/>
    <n v="1.359"/>
    <x v="0"/>
    <s v=""/>
    <n v="4.7699999999999996"/>
    <n v="0"/>
    <n v="-1.81"/>
    <n v="4.0999999999999996"/>
    <s v="Wednesday"/>
    <s v="0-5 min"/>
    <n v="1"/>
    <s v="Above 1.2"/>
  </r>
  <r>
    <s v="RF003048"/>
    <d v="2026-01-28T01:32:00"/>
    <d v="2026-01-28T00:00:00"/>
    <n v="1"/>
    <x v="4"/>
    <x v="0"/>
    <n v="5.4"/>
    <n v="123.42"/>
    <n v="128.38999999999999"/>
    <n v="1"/>
    <n v="3.7"/>
    <n v="3.9"/>
    <n v="60"/>
    <s v="Low"/>
    <n v="2.1280000000000001"/>
    <x v="0"/>
    <s v=""/>
    <n v="4.45"/>
    <n v="4"/>
    <n v="4.97"/>
    <n v="0.2"/>
    <s v="Wednesday"/>
    <s v="0-5 min"/>
    <n v="1"/>
    <s v="Above 1.2"/>
  </r>
  <r>
    <s v="RF003049"/>
    <d v="2026-01-28T01:40:00"/>
    <d v="2026-01-28T00:00:00"/>
    <n v="1"/>
    <x v="1"/>
    <x v="0"/>
    <n v="2"/>
    <n v="69.11"/>
    <n v="71.75"/>
    <n v="1"/>
    <n v="4.5"/>
    <n v="1"/>
    <n v="96"/>
    <s v="Low"/>
    <n v="1.4179999999999999"/>
    <x v="0"/>
    <s v=""/>
    <n v="4.82"/>
    <n v="14"/>
    <n v="2.64"/>
    <n v="-3.5"/>
    <s v="Wednesday"/>
    <s v="0-5 min"/>
    <n v="1"/>
    <s v="Above 1.2"/>
  </r>
  <r>
    <s v="RF003050"/>
    <d v="2026-01-28T01:47:00"/>
    <d v="2026-01-28T00:00:00"/>
    <n v="1"/>
    <x v="2"/>
    <x v="0"/>
    <n v="4.2"/>
    <n v="95.11"/>
    <n v="96.11"/>
    <n v="1"/>
    <n v="3.7"/>
    <n v="2.6"/>
    <n v="102"/>
    <s v="Low"/>
    <n v="1.2190000000000001"/>
    <x v="0"/>
    <s v=""/>
    <n v="5"/>
    <n v="6"/>
    <n v="1"/>
    <n v="-1.1000000000000001"/>
    <s v="Wednesday"/>
    <s v="0-5 min"/>
    <n v="1"/>
    <s v="Above 1.2"/>
  </r>
  <r>
    <s v="RF003051"/>
    <d v="2026-01-28T01:58:00"/>
    <d v="2026-01-28T00:00:00"/>
    <n v="1"/>
    <x v="3"/>
    <x v="0"/>
    <n v="4.3"/>
    <n v="102.22"/>
    <n v="101.96"/>
    <n v="1"/>
    <n v="3.5"/>
    <n v="7.6"/>
    <n v="71"/>
    <s v="Low"/>
    <n v="1.722"/>
    <x v="0"/>
    <s v=""/>
    <n v="4.7699999999999996"/>
    <n v="13"/>
    <n v="-0.26"/>
    <n v="4.0999999999999996"/>
    <s v="Wednesday"/>
    <s v="0-5 min"/>
    <n v="1"/>
    <s v="Above 1.2"/>
  </r>
  <r>
    <s v="RF003052"/>
    <d v="2026-01-28T02:02:00"/>
    <d v="2026-01-28T00:00:00"/>
    <n v="2"/>
    <x v="2"/>
    <x v="1"/>
    <n v="20.8"/>
    <n v="398.29"/>
    <n v="405.5"/>
    <n v="1"/>
    <n v="4.0999999999999996"/>
    <n v="3.7"/>
    <n v="96"/>
    <s v="Low"/>
    <n v="1.2050000000000001"/>
    <x v="0"/>
    <s v=""/>
    <n v="4.97"/>
    <n v="0"/>
    <n v="7.21"/>
    <n v="-0.4"/>
    <s v="Wednesday"/>
    <s v="0-5 min"/>
    <n v="1"/>
    <s v="Above 1.2"/>
  </r>
  <r>
    <s v="RF003053"/>
    <d v="2026-01-28T02:30:00"/>
    <d v="2026-01-28T00:00:00"/>
    <n v="2"/>
    <x v="4"/>
    <x v="0"/>
    <n v="8.1"/>
    <n v="167.64"/>
    <n v="166.66"/>
    <n v="1.1000000000000001"/>
    <n v="3.1"/>
    <n v="1"/>
    <n v="58"/>
    <s v="Low"/>
    <n v="1.712"/>
    <x v="0"/>
    <s v=""/>
    <n v="4.59"/>
    <n v="6"/>
    <n v="-0.98"/>
    <n v="-2.1"/>
    <s v="Wednesday"/>
    <s v="0-5 min"/>
    <n v="1"/>
    <s v="Above 1.2"/>
  </r>
  <r>
    <s v="RF003054"/>
    <d v="2026-01-28T02:42:00"/>
    <d v="2026-01-28T00:00:00"/>
    <n v="2"/>
    <x v="2"/>
    <x v="1"/>
    <n v="6.8"/>
    <n v="141.97"/>
    <m/>
    <n v="1"/>
    <n v="4.8"/>
    <n v="6"/>
    <n v="127"/>
    <s v="Medium"/>
    <n v="1.333"/>
    <x v="2"/>
    <s v="Changed plans"/>
    <n v="5"/>
    <n v="0"/>
    <m/>
    <n v="1.2"/>
    <s v="Wednesday"/>
    <s v="0-5 min"/>
    <n v="0"/>
    <s v="Above 1.2"/>
  </r>
  <r>
    <s v="RF003055"/>
    <d v="2026-01-28T02:51:00"/>
    <d v="2026-01-28T00:00:00"/>
    <n v="2"/>
    <x v="4"/>
    <x v="1"/>
    <n v="4.8"/>
    <n v="118.63"/>
    <n v="113.42"/>
    <n v="1"/>
    <n v="6.9"/>
    <n v="4.5"/>
    <n v="50"/>
    <s v="Low"/>
    <n v="2.02"/>
    <x v="0"/>
    <s v=""/>
    <n v="4.7"/>
    <n v="0"/>
    <n v="-5.21"/>
    <n v="-2.4"/>
    <s v="Wednesday"/>
    <s v="5-10 min"/>
    <n v="1"/>
    <s v="Above 1.2"/>
  </r>
  <r>
    <s v="RF003056"/>
    <d v="2026-01-28T02:54:00"/>
    <d v="2026-01-28T00:00:00"/>
    <n v="2"/>
    <x v="1"/>
    <x v="1"/>
    <n v="14.3"/>
    <n v="225.99"/>
    <m/>
    <n v="1"/>
    <n v="9.5"/>
    <m/>
    <n v="105"/>
    <s v="Low"/>
    <n v="1.454"/>
    <x v="3"/>
    <s v="No driver available"/>
    <n v="4.53"/>
    <n v="0"/>
    <m/>
    <m/>
    <s v="Wednesday"/>
    <s v="5-10 min"/>
    <n v="0"/>
    <s v="Above 1.2"/>
  </r>
  <r>
    <s v="RF003057"/>
    <d v="2026-01-28T02:55:00"/>
    <d v="2026-01-28T00:00:00"/>
    <n v="2"/>
    <x v="1"/>
    <x v="1"/>
    <n v="2.2999999999999998"/>
    <n v="69.349999999999994"/>
    <n v="68.34"/>
    <n v="1"/>
    <n v="6.3"/>
    <n v="4.0999999999999996"/>
    <n v="89"/>
    <s v="Low"/>
    <n v="1.58"/>
    <x v="0"/>
    <s v=""/>
    <n v="4.3899999999999997"/>
    <n v="0"/>
    <n v="-1.01"/>
    <n v="-2.2000000000000002"/>
    <s v="Wednesday"/>
    <s v="5-10 min"/>
    <n v="1"/>
    <s v="Above 1.2"/>
  </r>
  <r>
    <s v="RF003058"/>
    <d v="2026-01-28T03:01:00"/>
    <d v="2026-01-28T00:00:00"/>
    <n v="3"/>
    <x v="3"/>
    <x v="0"/>
    <n v="9.1"/>
    <n v="197.96"/>
    <n v="202.11"/>
    <n v="1.1000000000000001"/>
    <n v="5.6"/>
    <n v="9.3000000000000007"/>
    <n v="67"/>
    <s v="Low"/>
    <n v="2.2000000000000002"/>
    <x v="0"/>
    <s v=""/>
    <n v="4.8600000000000003"/>
    <n v="19"/>
    <n v="4.1500000000000004"/>
    <n v="3.7"/>
    <s v="Wednesday"/>
    <s v="5-10 min"/>
    <n v="1"/>
    <s v="Above 1.2"/>
  </r>
  <r>
    <s v="RF003059"/>
    <d v="2026-01-28T03:09:00"/>
    <d v="2026-01-28T00:00:00"/>
    <n v="3"/>
    <x v="2"/>
    <x v="0"/>
    <n v="14.9"/>
    <n v="251.19"/>
    <n v="255.64"/>
    <n v="1"/>
    <n v="2"/>
    <n v="6.6"/>
    <n v="131"/>
    <s v="Medium"/>
    <n v="1.381"/>
    <x v="0"/>
    <s v=""/>
    <n v="4.95"/>
    <n v="2"/>
    <n v="4.45"/>
    <n v="4.5999999999999996"/>
    <s v="Wednesday"/>
    <s v="0-5 min"/>
    <n v="1"/>
    <s v="Above 1.2"/>
  </r>
  <r>
    <s v="RF003060"/>
    <d v="2026-01-28T03:14:00"/>
    <d v="2026-01-28T00:00:00"/>
    <n v="3"/>
    <x v="4"/>
    <x v="0"/>
    <n v="10.3"/>
    <n v="198.97"/>
    <n v="189.44"/>
    <n v="1"/>
    <n v="3.9"/>
    <n v="1"/>
    <n v="59"/>
    <s v="Low"/>
    <n v="2.1219999999999999"/>
    <x v="0"/>
    <s v=""/>
    <n v="4.37"/>
    <n v="6"/>
    <n v="-9.5299999999999994"/>
    <n v="-2.9"/>
    <s v="Wednesday"/>
    <s v="0-5 min"/>
    <n v="1"/>
    <s v="Above 1.2"/>
  </r>
  <r>
    <s v="RF003061"/>
    <d v="2026-01-28T03:15:00"/>
    <d v="2026-01-28T00:00:00"/>
    <n v="3"/>
    <x v="1"/>
    <x v="0"/>
    <n v="3.5"/>
    <n v="90.67"/>
    <n v="91.94"/>
    <n v="1"/>
    <n v="2.8"/>
    <n v="4.2"/>
    <n v="110"/>
    <s v="Low"/>
    <n v="1.488"/>
    <x v="0"/>
    <s v=""/>
    <n v="4.83"/>
    <n v="10"/>
    <n v="1.27"/>
    <n v="1.4"/>
    <s v="Wednesday"/>
    <s v="0-5 min"/>
    <n v="1"/>
    <s v="Above 1.2"/>
  </r>
  <r>
    <s v="RF003062"/>
    <d v="2026-01-28T03:30:00"/>
    <d v="2026-01-28T00:00:00"/>
    <n v="3"/>
    <x v="0"/>
    <x v="1"/>
    <n v="2.1"/>
    <n v="80.97"/>
    <n v="82.96"/>
    <n v="1.1000000000000001"/>
    <n v="2"/>
    <n v="4.3"/>
    <n v="128"/>
    <s v="Medium"/>
    <n v="1.123"/>
    <x v="0"/>
    <s v=""/>
    <n v="4.67"/>
    <n v="0"/>
    <n v="1.99"/>
    <n v="2.2999999999999998"/>
    <s v="Wednesday"/>
    <s v="0-5 min"/>
    <n v="1"/>
    <s v="Between 1.0-1.2"/>
  </r>
  <r>
    <s v="RF003063"/>
    <d v="2026-01-28T03:31:00"/>
    <d v="2026-01-28T00:00:00"/>
    <n v="3"/>
    <x v="1"/>
    <x v="0"/>
    <n v="10.6"/>
    <n v="268.42"/>
    <n v="268.68"/>
    <n v="1.2"/>
    <n v="6.4"/>
    <n v="5.0999999999999996"/>
    <n v="100"/>
    <s v="Low"/>
    <n v="1.9330000000000001"/>
    <x v="0"/>
    <s v=""/>
    <n v="4.93"/>
    <n v="8"/>
    <n v="0.26"/>
    <n v="-1.3"/>
    <s v="Wednesday"/>
    <s v="5-10 min"/>
    <n v="1"/>
    <s v="Above 1.2"/>
  </r>
  <r>
    <s v="RF003064"/>
    <d v="2026-01-28T03:34:00"/>
    <d v="2026-01-28T00:00:00"/>
    <n v="3"/>
    <x v="2"/>
    <x v="0"/>
    <n v="9.1999999999999993"/>
    <n v="175.5"/>
    <n v="178.14"/>
    <n v="1"/>
    <n v="2"/>
    <n v="1"/>
    <n v="129"/>
    <s v="Medium"/>
    <n v="1.2709999999999999"/>
    <x v="0"/>
    <s v=""/>
    <n v="4.57"/>
    <n v="31"/>
    <n v="2.64"/>
    <n v="-1"/>
    <s v="Wednesday"/>
    <s v="0-5 min"/>
    <n v="1"/>
    <s v="Above 1.2"/>
  </r>
  <r>
    <s v="RF003065"/>
    <d v="2026-01-28T03:48:00"/>
    <d v="2026-01-28T00:00:00"/>
    <n v="3"/>
    <x v="4"/>
    <x v="0"/>
    <n v="11.9"/>
    <n v="225.09"/>
    <m/>
    <n v="1"/>
    <n v="2.5"/>
    <n v="8.1999999999999993"/>
    <n v="66"/>
    <s v="Low"/>
    <n v="1.9910000000000001"/>
    <x v="2"/>
    <s v="Pickup issue"/>
    <n v="4.8600000000000003"/>
    <n v="2"/>
    <m/>
    <n v="5.7"/>
    <s v="Wednesday"/>
    <s v="0-5 min"/>
    <n v="0"/>
    <s v="Above 1.2"/>
  </r>
  <r>
    <s v="RF003066"/>
    <d v="2026-01-28T03:49:00"/>
    <d v="2026-01-28T00:00:00"/>
    <n v="3"/>
    <x v="0"/>
    <x v="0"/>
    <n v="9.8000000000000007"/>
    <n v="213.34"/>
    <n v="226.16"/>
    <n v="1"/>
    <n v="2"/>
    <n v="1"/>
    <n v="133"/>
    <s v="Low"/>
    <n v="1.351"/>
    <x v="0"/>
    <s v=""/>
    <n v="5"/>
    <n v="6"/>
    <n v="12.82"/>
    <n v="-1"/>
    <s v="Wednesday"/>
    <s v="0-5 min"/>
    <n v="1"/>
    <s v="Above 1.2"/>
  </r>
  <r>
    <s v="RF003067"/>
    <d v="2026-01-28T03:51:00"/>
    <d v="2026-01-28T00:00:00"/>
    <n v="3"/>
    <x v="0"/>
    <x v="1"/>
    <n v="12.5"/>
    <n v="223.14"/>
    <n v="223.84"/>
    <n v="1"/>
    <n v="3.9"/>
    <n v="6.5"/>
    <n v="126"/>
    <s v="Medium"/>
    <n v="1.1919999999999999"/>
    <x v="0"/>
    <s v=""/>
    <n v="4.6100000000000003"/>
    <n v="0"/>
    <n v="0.7"/>
    <n v="2.6"/>
    <s v="Wednesday"/>
    <s v="0-5 min"/>
    <n v="1"/>
    <s v="Between 1.0-1.2"/>
  </r>
  <r>
    <s v="RF003068"/>
    <d v="2026-01-28T03:52:00"/>
    <d v="2026-01-28T00:00:00"/>
    <n v="3"/>
    <x v="3"/>
    <x v="0"/>
    <n v="4.7"/>
    <n v="96.96"/>
    <n v="100.38"/>
    <n v="1"/>
    <n v="6.6"/>
    <n v="8.6999999999999993"/>
    <n v="61"/>
    <s v="Low"/>
    <n v="1.39"/>
    <x v="0"/>
    <s v=""/>
    <n v="4.54"/>
    <n v="14"/>
    <n v="3.42"/>
    <n v="2.1"/>
    <s v="Wednesday"/>
    <s v="5-10 min"/>
    <n v="1"/>
    <s v="Above 1.2"/>
  </r>
  <r>
    <s v="RF003069"/>
    <d v="2026-01-28T03:52:00"/>
    <d v="2026-01-28T00:00:00"/>
    <n v="3"/>
    <x v="0"/>
    <x v="0"/>
    <n v="6.2"/>
    <n v="155.44"/>
    <n v="147.51"/>
    <n v="1.1000000000000001"/>
    <n v="2"/>
    <n v="10"/>
    <n v="114"/>
    <s v="Low"/>
    <n v="1.1100000000000001"/>
    <x v="0"/>
    <s v=""/>
    <n v="5"/>
    <n v="13"/>
    <n v="-7.93"/>
    <n v="8"/>
    <s v="Wednesday"/>
    <s v="0-5 min"/>
    <n v="1"/>
    <s v="Between 1.0-1.2"/>
  </r>
  <r>
    <s v="RF003070"/>
    <d v="2026-01-28T03:54:00"/>
    <d v="2026-01-28T00:00:00"/>
    <n v="3"/>
    <x v="4"/>
    <x v="1"/>
    <n v="2.4"/>
    <n v="73.7"/>
    <m/>
    <n v="1"/>
    <n v="3.1"/>
    <n v="7.3"/>
    <n v="69"/>
    <s v="Low"/>
    <n v="1.4610000000000001"/>
    <x v="2"/>
    <s v="Fare too high"/>
    <n v="4.74"/>
    <n v="0"/>
    <m/>
    <n v="4.2"/>
    <s v="Wednesday"/>
    <s v="0-5 min"/>
    <n v="0"/>
    <s v="Above 1.2"/>
  </r>
  <r>
    <s v="RF003071"/>
    <d v="2026-01-28T03:55:00"/>
    <d v="2026-01-28T00:00:00"/>
    <n v="3"/>
    <x v="3"/>
    <x v="0"/>
    <n v="2"/>
    <n v="66.55"/>
    <m/>
    <n v="1"/>
    <n v="5.9"/>
    <n v="2"/>
    <n v="78"/>
    <s v="Low"/>
    <n v="1.5549999999999999"/>
    <x v="2"/>
    <s v="ETA too high"/>
    <n v="4.6900000000000004"/>
    <n v="21"/>
    <m/>
    <n v="-3.9"/>
    <s v="Wednesday"/>
    <s v="5-10 min"/>
    <n v="0"/>
    <s v="Above 1.2"/>
  </r>
  <r>
    <s v="RF003072"/>
    <d v="2026-01-28T04:09:00"/>
    <d v="2026-01-28T00:00:00"/>
    <n v="4"/>
    <x v="1"/>
    <x v="0"/>
    <n v="7.6"/>
    <n v="162.80000000000001"/>
    <n v="161.44999999999999"/>
    <n v="1"/>
    <n v="6.9"/>
    <n v="4"/>
    <n v="102"/>
    <s v="Low"/>
    <n v="1.4370000000000001"/>
    <x v="0"/>
    <s v=""/>
    <n v="4.59"/>
    <n v="10"/>
    <n v="-1.35"/>
    <n v="-2.9"/>
    <s v="Wednesday"/>
    <s v="5-10 min"/>
    <n v="1"/>
    <s v="Above 1.2"/>
  </r>
  <r>
    <s v="RF003073"/>
    <d v="2026-01-28T04:21:00"/>
    <d v="2026-01-28T00:00:00"/>
    <n v="4"/>
    <x v="0"/>
    <x v="0"/>
    <n v="3.9"/>
    <n v="105.66"/>
    <m/>
    <n v="1"/>
    <n v="4.2"/>
    <n v="2.9"/>
    <n v="112"/>
    <s v="Medium"/>
    <n v="1.0720000000000001"/>
    <x v="1"/>
    <s v="Driver unavailable"/>
    <n v="4.96"/>
    <n v="10"/>
    <m/>
    <n v="-1.3"/>
    <s v="Wednesday"/>
    <s v="0-5 min"/>
    <n v="0"/>
    <s v="Between 1.0-1.2"/>
  </r>
  <r>
    <s v="RF003074"/>
    <d v="2026-01-28T04:28:00"/>
    <d v="2026-01-28T00:00:00"/>
    <n v="4"/>
    <x v="3"/>
    <x v="0"/>
    <n v="15.2"/>
    <n v="245.5"/>
    <n v="250.28"/>
    <n v="1"/>
    <n v="2"/>
    <n v="3"/>
    <n v="67"/>
    <s v="Low"/>
    <n v="1.8759999999999999"/>
    <x v="0"/>
    <s v=""/>
    <n v="4.68"/>
    <n v="5"/>
    <n v="4.78"/>
    <n v="1"/>
    <s v="Wednesday"/>
    <s v="0-5 min"/>
    <n v="1"/>
    <s v="Above 1.2"/>
  </r>
  <r>
    <s v="RF003075"/>
    <d v="2026-01-28T04:42:00"/>
    <d v="2026-01-28T00:00:00"/>
    <n v="4"/>
    <x v="4"/>
    <x v="0"/>
    <n v="9.1"/>
    <n v="158.56"/>
    <n v="161.4"/>
    <n v="1"/>
    <n v="3.5"/>
    <n v="1"/>
    <n v="59"/>
    <s v="Low"/>
    <n v="2.2000000000000002"/>
    <x v="0"/>
    <s v=""/>
    <n v="4.68"/>
    <n v="8"/>
    <n v="2.84"/>
    <n v="-2.5"/>
    <s v="Wednesday"/>
    <s v="0-5 min"/>
    <n v="1"/>
    <s v="Above 1.2"/>
  </r>
  <r>
    <s v="RF003076"/>
    <d v="2026-01-28T05:21:00"/>
    <d v="2026-01-28T00:00:00"/>
    <n v="5"/>
    <x v="1"/>
    <x v="0"/>
    <n v="6.6"/>
    <n v="144.99"/>
    <n v="140.59"/>
    <n v="1"/>
    <n v="3.4"/>
    <n v="5.2"/>
    <n v="96"/>
    <s v="Low"/>
    <n v="1.3320000000000001"/>
    <x v="0"/>
    <s v=""/>
    <n v="4.62"/>
    <n v="10"/>
    <n v="-4.4000000000000004"/>
    <n v="1.8"/>
    <s v="Wednesday"/>
    <s v="0-5 min"/>
    <n v="1"/>
    <s v="Above 1.2"/>
  </r>
  <r>
    <s v="RF003077"/>
    <d v="2026-01-28T05:26:00"/>
    <d v="2026-01-28T00:00:00"/>
    <n v="5"/>
    <x v="0"/>
    <x v="0"/>
    <n v="1.6"/>
    <n v="65.41"/>
    <n v="66.48"/>
    <n v="1"/>
    <n v="3.1"/>
    <n v="4.7"/>
    <n v="122"/>
    <s v="Medium"/>
    <n v="1.01"/>
    <x v="0"/>
    <s v=""/>
    <n v="4.7300000000000004"/>
    <n v="1"/>
    <n v="1.07"/>
    <n v="1.6"/>
    <s v="Wednesday"/>
    <s v="0-5 min"/>
    <n v="1"/>
    <s v="Between 1.0-1.2"/>
  </r>
  <r>
    <s v="RF003078"/>
    <d v="2026-01-28T05:44:00"/>
    <d v="2026-01-28T00:00:00"/>
    <n v="5"/>
    <x v="0"/>
    <x v="0"/>
    <n v="2.8"/>
    <n v="86.62"/>
    <n v="84.55"/>
    <n v="1.1000000000000001"/>
    <n v="2"/>
    <n v="1.5"/>
    <n v="138"/>
    <s v="Low"/>
    <n v="1.569"/>
    <x v="0"/>
    <s v=""/>
    <n v="4.79"/>
    <n v="9"/>
    <n v="-2.0699999999999998"/>
    <n v="-0.5"/>
    <s v="Wednesday"/>
    <s v="0-5 min"/>
    <n v="1"/>
    <s v="Above 1.2"/>
  </r>
  <r>
    <s v="RF003079"/>
    <d v="2026-01-28T06:15:00"/>
    <d v="2026-01-28T00:00:00"/>
    <n v="6"/>
    <x v="4"/>
    <x v="1"/>
    <n v="3.4"/>
    <n v="88.44"/>
    <n v="87.31"/>
    <n v="1.1000000000000001"/>
    <n v="5.9"/>
    <n v="10.199999999999999"/>
    <n v="63"/>
    <s v="Low"/>
    <n v="1.661"/>
    <x v="0"/>
    <s v=""/>
    <n v="4.97"/>
    <n v="0"/>
    <n v="-1.1299999999999999"/>
    <n v="4.3"/>
    <s v="Wednesday"/>
    <s v="5-10 min"/>
    <n v="1"/>
    <s v="Above 1.2"/>
  </r>
  <r>
    <s v="RF003080"/>
    <d v="2026-01-28T06:24:00"/>
    <d v="2026-01-28T00:00:00"/>
    <n v="6"/>
    <x v="4"/>
    <x v="0"/>
    <n v="4.5"/>
    <n v="101.64"/>
    <n v="107.85"/>
    <n v="1.1000000000000001"/>
    <n v="3.7"/>
    <n v="6.2"/>
    <n v="69"/>
    <s v="Low"/>
    <n v="1.718"/>
    <x v="0"/>
    <s v=""/>
    <n v="4.49"/>
    <n v="43"/>
    <n v="6.21"/>
    <n v="2.5"/>
    <s v="Wednesday"/>
    <s v="0-5 min"/>
    <n v="1"/>
    <s v="Above 1.2"/>
  </r>
  <r>
    <s v="RF003081"/>
    <d v="2026-01-28T06:54:00"/>
    <d v="2026-01-28T00:00:00"/>
    <n v="6"/>
    <x v="0"/>
    <x v="0"/>
    <n v="11.1"/>
    <n v="222.24"/>
    <n v="229.27"/>
    <n v="1.2"/>
    <n v="2"/>
    <n v="6.4"/>
    <n v="125"/>
    <s v="Medium"/>
    <n v="1.0069999999999999"/>
    <x v="0"/>
    <s v=""/>
    <n v="4.6399999999999997"/>
    <n v="6"/>
    <n v="7.03"/>
    <n v="4.4000000000000004"/>
    <s v="Wednesday"/>
    <s v="0-5 min"/>
    <n v="1"/>
    <s v="Between 1.0-1.2"/>
  </r>
  <r>
    <s v="RF003082"/>
    <d v="2026-01-28T07:01:00"/>
    <d v="2026-01-28T00:00:00"/>
    <n v="7"/>
    <x v="1"/>
    <x v="0"/>
    <n v="1.9"/>
    <n v="70.14"/>
    <n v="70.319999999999993"/>
    <n v="1"/>
    <n v="6"/>
    <n v="14.6"/>
    <n v="96"/>
    <s v="Medium"/>
    <n v="1.2090000000000001"/>
    <x v="0"/>
    <s v=""/>
    <n v="5"/>
    <n v="3"/>
    <n v="0.18"/>
    <n v="8.6"/>
    <s v="Wednesday"/>
    <s v="5-10 min"/>
    <n v="1"/>
    <s v="Above 1.2"/>
  </r>
  <r>
    <s v="RF003083"/>
    <d v="2026-01-28T07:11:00"/>
    <d v="2026-01-28T00:00:00"/>
    <n v="7"/>
    <x v="0"/>
    <x v="0"/>
    <n v="20.6"/>
    <n v="475.28"/>
    <n v="474.46"/>
    <n v="1.2"/>
    <n v="8.6999999999999993"/>
    <n v="6.9"/>
    <n v="132"/>
    <s v="Medium"/>
    <n v="0.98099999999999998"/>
    <x v="0"/>
    <s v=""/>
    <n v="4.74"/>
    <n v="10"/>
    <n v="-0.82"/>
    <n v="-1.8"/>
    <s v="Wednesday"/>
    <s v="5-10 min"/>
    <n v="1"/>
    <s v="Between 0.8-1.0"/>
  </r>
  <r>
    <s v="RF003084"/>
    <d v="2026-01-28T07:12:00"/>
    <d v="2026-01-28T00:00:00"/>
    <n v="7"/>
    <x v="1"/>
    <x v="0"/>
    <n v="10"/>
    <n v="225.26"/>
    <m/>
    <n v="1.1000000000000001"/>
    <n v="5.5"/>
    <m/>
    <n v="103"/>
    <s v="Medium"/>
    <n v="1.0620000000000001"/>
    <x v="3"/>
    <s v="No driver available"/>
    <n v="4.8499999999999996"/>
    <n v="8"/>
    <m/>
    <m/>
    <s v="Wednesday"/>
    <s v="5-10 min"/>
    <n v="0"/>
    <s v="Between 1.0-1.2"/>
  </r>
  <r>
    <s v="RF003085"/>
    <d v="2026-01-28T07:26:00"/>
    <d v="2026-01-28T00:00:00"/>
    <n v="7"/>
    <x v="0"/>
    <x v="0"/>
    <n v="2.5"/>
    <n v="79.27"/>
    <n v="82.59"/>
    <n v="1"/>
    <n v="3.5"/>
    <n v="2.6"/>
    <n v="109"/>
    <s v="Medium"/>
    <n v="0.871"/>
    <x v="0"/>
    <s v=""/>
    <n v="4.66"/>
    <n v="6"/>
    <n v="3.32"/>
    <n v="-0.9"/>
    <s v="Wednesday"/>
    <s v="0-5 min"/>
    <n v="1"/>
    <s v="Between 0.8-1.0"/>
  </r>
  <r>
    <s v="RF003086"/>
    <d v="2026-01-28T07:29:00"/>
    <d v="2026-01-28T00:00:00"/>
    <n v="7"/>
    <x v="2"/>
    <x v="1"/>
    <n v="14.5"/>
    <n v="270.62"/>
    <n v="274.82"/>
    <n v="1"/>
    <n v="9.1999999999999993"/>
    <n v="12.1"/>
    <n v="117"/>
    <s v="Medium"/>
    <n v="1.1020000000000001"/>
    <x v="0"/>
    <s v=""/>
    <n v="4.66"/>
    <n v="0"/>
    <n v="4.2"/>
    <n v="2.9"/>
    <s v="Wednesday"/>
    <s v="5-10 min"/>
    <n v="1"/>
    <s v="Between 1.0-1.2"/>
  </r>
  <r>
    <s v="RF003087"/>
    <d v="2026-01-28T07:44:00"/>
    <d v="2026-01-28T00:00:00"/>
    <n v="7"/>
    <x v="4"/>
    <x v="1"/>
    <n v="9"/>
    <n v="175.07"/>
    <n v="182.16"/>
    <n v="1"/>
    <n v="4.7"/>
    <n v="4.3"/>
    <n v="60"/>
    <s v="Medium"/>
    <n v="1.141"/>
    <x v="0"/>
    <s v=""/>
    <n v="4.8899999999999997"/>
    <n v="0"/>
    <n v="7.09"/>
    <n v="-0.4"/>
    <s v="Wednesday"/>
    <s v="0-5 min"/>
    <n v="1"/>
    <s v="Between 1.0-1.2"/>
  </r>
  <r>
    <s v="RF003088"/>
    <d v="2026-01-28T07:49:00"/>
    <d v="2026-01-28T00:00:00"/>
    <n v="7"/>
    <x v="0"/>
    <x v="0"/>
    <n v="3.7"/>
    <n v="101.79"/>
    <m/>
    <n v="1.1000000000000001"/>
    <n v="6.8"/>
    <n v="6.6"/>
    <n v="127"/>
    <s v="Medium"/>
    <n v="0.97"/>
    <x v="1"/>
    <s v="Pickup too far"/>
    <n v="4.66"/>
    <n v="4"/>
    <m/>
    <n v="-0.2"/>
    <s v="Wednesday"/>
    <s v="5-10 min"/>
    <n v="0"/>
    <s v="Between 0.8-1.0"/>
  </r>
  <r>
    <s v="RF003089"/>
    <d v="2026-01-28T07:52:00"/>
    <d v="2026-01-28T00:00:00"/>
    <n v="7"/>
    <x v="3"/>
    <x v="0"/>
    <n v="10.1"/>
    <n v="202.86"/>
    <n v="206.87"/>
    <n v="1.1000000000000001"/>
    <n v="3.9"/>
    <n v="1.5"/>
    <n v="67"/>
    <s v="Low"/>
    <n v="1.9279999999999999"/>
    <x v="0"/>
    <s v=""/>
    <n v="4.8600000000000003"/>
    <n v="6"/>
    <n v="4.01"/>
    <n v="-2.4"/>
    <s v="Wednesday"/>
    <s v="0-5 min"/>
    <n v="1"/>
    <s v="Above 1.2"/>
  </r>
  <r>
    <s v="RF003090"/>
    <d v="2026-01-28T08:12:00"/>
    <d v="2026-01-28T00:00:00"/>
    <n v="8"/>
    <x v="0"/>
    <x v="0"/>
    <n v="2.6"/>
    <n v="96.86"/>
    <n v="94.93"/>
    <n v="1.2"/>
    <n v="5.0999999999999996"/>
    <n v="7.7"/>
    <n v="135"/>
    <s v="High"/>
    <n v="0.877"/>
    <x v="0"/>
    <s v=""/>
    <n v="4.93"/>
    <n v="15"/>
    <n v="-1.93"/>
    <n v="2.6"/>
    <s v="Wednesday"/>
    <s v="5-10 min"/>
    <n v="1"/>
    <s v="Between 0.8-1.0"/>
  </r>
  <r>
    <s v="RF003091"/>
    <d v="2026-01-28T08:31:00"/>
    <d v="2026-01-28T00:00:00"/>
    <n v="8"/>
    <x v="3"/>
    <x v="0"/>
    <n v="6.3"/>
    <n v="125.31"/>
    <n v="125.53"/>
    <n v="1"/>
    <n v="6.7"/>
    <n v="12.6"/>
    <n v="57"/>
    <s v="Low"/>
    <n v="1.101"/>
    <x v="0"/>
    <s v=""/>
    <n v="4.42"/>
    <n v="4"/>
    <n v="0.22"/>
    <n v="5.9"/>
    <s v="Wednesday"/>
    <s v="5-10 min"/>
    <n v="1"/>
    <s v="Between 1.0-1.2"/>
  </r>
  <r>
    <s v="RF003092"/>
    <d v="2026-01-28T09:38:00"/>
    <d v="2026-01-28T00:00:00"/>
    <n v="9"/>
    <x v="0"/>
    <x v="0"/>
    <n v="8.5"/>
    <n v="207.03"/>
    <n v="194.87"/>
    <n v="1.1000000000000001"/>
    <n v="5.0999999999999996"/>
    <n v="2.9"/>
    <n v="100"/>
    <s v="Medium"/>
    <n v="0.73499999999999999"/>
    <x v="0"/>
    <s v=""/>
    <n v="4.7300000000000004"/>
    <n v="6"/>
    <n v="-12.16"/>
    <n v="-2.2000000000000002"/>
    <s v="Wednesday"/>
    <s v="5-10 min"/>
    <n v="1"/>
    <s v="Below 0.8"/>
  </r>
  <r>
    <s v="RF003093"/>
    <d v="2026-01-28T10:01:00"/>
    <d v="2026-01-28T00:00:00"/>
    <n v="10"/>
    <x v="0"/>
    <x v="0"/>
    <n v="2.7"/>
    <n v="87.46"/>
    <n v="85.51"/>
    <n v="1.1000000000000001"/>
    <n v="5.2"/>
    <n v="1"/>
    <n v="103"/>
    <s v="Medium"/>
    <n v="0.84299999999999997"/>
    <x v="0"/>
    <s v=""/>
    <n v="4.71"/>
    <n v="13"/>
    <n v="-1.95"/>
    <n v="-4.2"/>
    <s v="Wednesday"/>
    <s v="5-10 min"/>
    <n v="1"/>
    <s v="Between 0.8-1.0"/>
  </r>
  <r>
    <s v="RF003094"/>
    <d v="2026-01-28T10:09:00"/>
    <d v="2026-01-28T00:00:00"/>
    <n v="10"/>
    <x v="4"/>
    <x v="0"/>
    <n v="6.8"/>
    <n v="144.61000000000001"/>
    <n v="141.94"/>
    <n v="1"/>
    <n v="4.9000000000000004"/>
    <n v="7.8"/>
    <n v="52"/>
    <s v="Low"/>
    <n v="1.238"/>
    <x v="0"/>
    <s v=""/>
    <n v="4.83"/>
    <n v="6"/>
    <n v="-2.67"/>
    <n v="2.9"/>
    <s v="Wednesday"/>
    <s v="0-5 min"/>
    <n v="1"/>
    <s v="Above 1.2"/>
  </r>
  <r>
    <s v="RF003095"/>
    <d v="2026-01-28T10:36:00"/>
    <d v="2026-01-28T00:00:00"/>
    <n v="10"/>
    <x v="0"/>
    <x v="0"/>
    <n v="7.9"/>
    <n v="184.45"/>
    <m/>
    <n v="1.2"/>
    <n v="9.1"/>
    <n v="13.9"/>
    <n v="116"/>
    <s v="Medium"/>
    <n v="0.83499999999999996"/>
    <x v="2"/>
    <s v="ETA too high"/>
    <n v="4.96"/>
    <n v="100"/>
    <m/>
    <n v="4.8"/>
    <s v="Wednesday"/>
    <s v="5-10 min"/>
    <n v="0"/>
    <s v="Between 0.8-1.0"/>
  </r>
  <r>
    <s v="RF003096"/>
    <d v="2026-01-28T10:42:00"/>
    <d v="2026-01-28T00:00:00"/>
    <n v="10"/>
    <x v="2"/>
    <x v="1"/>
    <n v="4.4000000000000004"/>
    <n v="104.53"/>
    <n v="103.09"/>
    <n v="1"/>
    <n v="2.2999999999999998"/>
    <n v="10.9"/>
    <n v="98"/>
    <s v="Medium"/>
    <n v="0.98699999999999999"/>
    <x v="0"/>
    <s v=""/>
    <n v="4.63"/>
    <n v="0"/>
    <n v="-1.44"/>
    <n v="8.6"/>
    <s v="Wednesday"/>
    <s v="0-5 min"/>
    <n v="1"/>
    <s v="Between 0.8-1.0"/>
  </r>
  <r>
    <s v="RF003097"/>
    <d v="2026-01-28T10:45:00"/>
    <d v="2026-01-28T00:00:00"/>
    <n v="10"/>
    <x v="0"/>
    <x v="1"/>
    <n v="3.5"/>
    <n v="107.91"/>
    <m/>
    <n v="1.1000000000000001"/>
    <n v="8.4"/>
    <n v="9"/>
    <n v="124"/>
    <s v="Medium"/>
    <n v="0.89500000000000002"/>
    <x v="1"/>
    <s v="Pickup too far"/>
    <n v="4.91"/>
    <n v="0"/>
    <m/>
    <n v="0.6"/>
    <s v="Wednesday"/>
    <s v="5-10 min"/>
    <n v="0"/>
    <s v="Between 0.8-1.0"/>
  </r>
  <r>
    <s v="RF003098"/>
    <d v="2026-01-28T10:52:00"/>
    <d v="2026-01-28T00:00:00"/>
    <n v="10"/>
    <x v="1"/>
    <x v="0"/>
    <n v="6.4"/>
    <n v="144.37"/>
    <n v="150.15"/>
    <n v="1"/>
    <n v="6.9"/>
    <n v="7.3"/>
    <n v="86"/>
    <s v="Medium"/>
    <n v="0.97599999999999998"/>
    <x v="0"/>
    <s v=""/>
    <n v="4.9000000000000004"/>
    <n v="3"/>
    <n v="5.78"/>
    <n v="0.4"/>
    <s v="Wednesday"/>
    <s v="5-10 min"/>
    <n v="1"/>
    <s v="Between 0.8-1.0"/>
  </r>
  <r>
    <s v="RF003099"/>
    <d v="2026-01-28T11:37:00"/>
    <d v="2026-01-28T00:00:00"/>
    <n v="11"/>
    <x v="3"/>
    <x v="0"/>
    <n v="5"/>
    <n v="106.36"/>
    <n v="106.64"/>
    <n v="1"/>
    <n v="6"/>
    <n v="8.6"/>
    <n v="63"/>
    <s v="Low"/>
    <n v="1.4670000000000001"/>
    <x v="0"/>
    <s v=""/>
    <n v="4.75"/>
    <n v="3"/>
    <n v="0.28000000000000003"/>
    <n v="2.6"/>
    <s v="Wednesday"/>
    <s v="5-10 min"/>
    <n v="1"/>
    <s v="Above 1.2"/>
  </r>
  <r>
    <s v="RF003100"/>
    <d v="2026-01-28T11:50:00"/>
    <d v="2026-01-28T00:00:00"/>
    <n v="11"/>
    <x v="4"/>
    <x v="0"/>
    <n v="16"/>
    <n v="279.85000000000002"/>
    <n v="285.75"/>
    <n v="1"/>
    <n v="6.2"/>
    <n v="4.4000000000000004"/>
    <n v="49"/>
    <s v="Low"/>
    <n v="1.226"/>
    <x v="0"/>
    <s v=""/>
    <n v="4.7699999999999996"/>
    <n v="3"/>
    <n v="5.9"/>
    <n v="-1.8"/>
    <s v="Wednesday"/>
    <s v="5-10 min"/>
    <n v="1"/>
    <s v="Above 1.2"/>
  </r>
  <r>
    <s v="RF003101"/>
    <d v="2026-01-28T12:02:00"/>
    <d v="2026-01-28T00:00:00"/>
    <n v="12"/>
    <x v="0"/>
    <x v="0"/>
    <n v="8.6"/>
    <n v="176.95"/>
    <n v="180.64"/>
    <n v="1"/>
    <n v="2.1"/>
    <n v="1"/>
    <n v="144"/>
    <s v="Low"/>
    <n v="1.66"/>
    <x v="0"/>
    <s v=""/>
    <n v="4.68"/>
    <n v="13"/>
    <n v="3.69"/>
    <n v="-1.1000000000000001"/>
    <s v="Wednesday"/>
    <s v="0-5 min"/>
    <n v="1"/>
    <s v="Above 1.2"/>
  </r>
  <r>
    <s v="RF003102"/>
    <d v="2026-01-28T12:16:00"/>
    <d v="2026-01-28T00:00:00"/>
    <n v="12"/>
    <x v="0"/>
    <x v="0"/>
    <n v="5.0999999999999996"/>
    <n v="106.64"/>
    <n v="103.46"/>
    <n v="1"/>
    <n v="2"/>
    <n v="5.5"/>
    <n v="122"/>
    <s v="Low"/>
    <n v="1.2549999999999999"/>
    <x v="0"/>
    <s v=""/>
    <n v="4.5599999999999996"/>
    <n v="2"/>
    <n v="-3.18"/>
    <n v="3.5"/>
    <s v="Wednesday"/>
    <s v="0-5 min"/>
    <n v="1"/>
    <s v="Above 1.2"/>
  </r>
  <r>
    <s v="RF003103"/>
    <d v="2026-01-28T12:31:00"/>
    <d v="2026-01-28T00:00:00"/>
    <n v="12"/>
    <x v="2"/>
    <x v="1"/>
    <n v="5.9"/>
    <n v="135.1"/>
    <m/>
    <n v="1"/>
    <n v="2"/>
    <n v="1"/>
    <n v="129"/>
    <s v="Low"/>
    <n v="1.4410000000000001"/>
    <x v="2"/>
    <s v="ETA too high"/>
    <n v="4.87"/>
    <n v="0"/>
    <m/>
    <n v="-1"/>
    <s v="Wednesday"/>
    <s v="0-5 min"/>
    <n v="0"/>
    <s v="Above 1.2"/>
  </r>
  <r>
    <s v="RF003104"/>
    <d v="2026-01-28T12:36:00"/>
    <d v="2026-01-28T00:00:00"/>
    <n v="12"/>
    <x v="2"/>
    <x v="0"/>
    <n v="3.7"/>
    <n v="106.5"/>
    <n v="107.44"/>
    <n v="1.1000000000000001"/>
    <n v="4.3"/>
    <n v="2.1"/>
    <n v="105"/>
    <s v="Medium"/>
    <n v="0.90400000000000003"/>
    <x v="0"/>
    <s v=""/>
    <n v="4.78"/>
    <n v="23"/>
    <n v="0.94"/>
    <n v="-2.2000000000000002"/>
    <s v="Wednesday"/>
    <s v="0-5 min"/>
    <n v="1"/>
    <s v="Between 0.8-1.0"/>
  </r>
  <r>
    <s v="RF003105"/>
    <d v="2026-01-28T12:51:00"/>
    <d v="2026-01-28T00:00:00"/>
    <n v="12"/>
    <x v="2"/>
    <x v="1"/>
    <n v="12.3"/>
    <n v="278.52999999999997"/>
    <n v="282.83"/>
    <n v="1.2"/>
    <n v="6"/>
    <n v="2.5"/>
    <n v="121"/>
    <s v="High"/>
    <n v="0.92"/>
    <x v="0"/>
    <s v=""/>
    <n v="4.78"/>
    <n v="0"/>
    <n v="4.3"/>
    <n v="-3.5"/>
    <s v="Wednesday"/>
    <s v="5-10 min"/>
    <n v="1"/>
    <s v="Between 0.8-1.0"/>
  </r>
  <r>
    <s v="RF003106"/>
    <d v="2026-01-28T12:58:00"/>
    <d v="2026-01-28T00:00:00"/>
    <n v="12"/>
    <x v="0"/>
    <x v="0"/>
    <n v="9.1"/>
    <n v="165"/>
    <n v="171.4"/>
    <n v="1"/>
    <n v="2.2999999999999998"/>
    <n v="1"/>
    <n v="116"/>
    <s v="Medium"/>
    <n v="1.0069999999999999"/>
    <x v="0"/>
    <s v=""/>
    <n v="4.97"/>
    <n v="14"/>
    <n v="6.4"/>
    <n v="-1.3"/>
    <s v="Wednesday"/>
    <s v="0-5 min"/>
    <n v="1"/>
    <s v="Between 1.0-1.2"/>
  </r>
  <r>
    <s v="RF003107"/>
    <d v="2026-01-28T13:14:00"/>
    <d v="2026-01-28T00:00:00"/>
    <n v="13"/>
    <x v="0"/>
    <x v="1"/>
    <n v="16.8"/>
    <n v="293.38"/>
    <n v="306.44"/>
    <n v="1"/>
    <n v="5.5"/>
    <n v="5.3"/>
    <n v="144"/>
    <s v="Medium"/>
    <n v="1.2929999999999999"/>
    <x v="0"/>
    <s v=""/>
    <n v="4.5999999999999996"/>
    <n v="0"/>
    <n v="13.06"/>
    <n v="-0.2"/>
    <s v="Wednesday"/>
    <s v="5-10 min"/>
    <n v="1"/>
    <s v="Above 1.2"/>
  </r>
  <r>
    <s v="RF003108"/>
    <d v="2026-01-28T13:14:00"/>
    <d v="2026-01-28T00:00:00"/>
    <n v="13"/>
    <x v="2"/>
    <x v="0"/>
    <n v="6.8"/>
    <n v="143.34"/>
    <n v="150.84"/>
    <n v="1"/>
    <n v="3.9"/>
    <n v="3.9"/>
    <n v="124"/>
    <s v="Low"/>
    <n v="2.1749999999999998"/>
    <x v="0"/>
    <s v=""/>
    <n v="4.67"/>
    <n v="5"/>
    <n v="7.5"/>
    <n v="0"/>
    <s v="Wednesday"/>
    <s v="0-5 min"/>
    <n v="1"/>
    <s v="Above 1.2"/>
  </r>
  <r>
    <s v="RF003109"/>
    <d v="2026-01-28T13:42:00"/>
    <d v="2026-01-28T00:00:00"/>
    <n v="13"/>
    <x v="1"/>
    <x v="0"/>
    <n v="5.2"/>
    <n v="114"/>
    <n v="113.5"/>
    <n v="1"/>
    <n v="4.3"/>
    <n v="4.4000000000000004"/>
    <n v="102"/>
    <s v="Medium"/>
    <n v="1.24"/>
    <x v="0"/>
    <s v=""/>
    <n v="4.24"/>
    <n v="3"/>
    <n v="-0.5"/>
    <n v="0.1"/>
    <s v="Wednesday"/>
    <s v="0-5 min"/>
    <n v="1"/>
    <s v="Above 1.2"/>
  </r>
  <r>
    <s v="RF003110"/>
    <d v="2026-01-28T13:59:00"/>
    <d v="2026-01-28T00:00:00"/>
    <n v="13"/>
    <x v="1"/>
    <x v="0"/>
    <n v="7"/>
    <n v="151.44999999999999"/>
    <m/>
    <n v="1"/>
    <n v="5.6"/>
    <m/>
    <n v="88"/>
    <s v="Low"/>
    <n v="1.1479999999999999"/>
    <x v="3"/>
    <s v="No driver available"/>
    <n v="4.82"/>
    <n v="10"/>
    <m/>
    <m/>
    <s v="Wednesday"/>
    <s v="5-10 min"/>
    <n v="0"/>
    <s v="Between 1.0-1.2"/>
  </r>
  <r>
    <s v="RF003111"/>
    <d v="2026-01-28T14:37:00"/>
    <d v="2026-01-28T00:00:00"/>
    <n v="14"/>
    <x v="0"/>
    <x v="0"/>
    <n v="16.3"/>
    <n v="248.95"/>
    <n v="256.88"/>
    <n v="1"/>
    <n v="4.3"/>
    <n v="4.5999999999999996"/>
    <n v="143"/>
    <s v="Medium"/>
    <n v="1.232"/>
    <x v="0"/>
    <s v=""/>
    <n v="4.5199999999999996"/>
    <n v="3"/>
    <n v="7.93"/>
    <n v="0.3"/>
    <s v="Wednesday"/>
    <s v="0-5 min"/>
    <n v="1"/>
    <s v="Above 1.2"/>
  </r>
  <r>
    <s v="RF003112"/>
    <d v="2026-01-28T15:10:00"/>
    <d v="2026-01-28T00:00:00"/>
    <n v="15"/>
    <x v="0"/>
    <x v="0"/>
    <n v="4.4000000000000004"/>
    <n v="108.14"/>
    <n v="109.45"/>
    <n v="1"/>
    <n v="2"/>
    <n v="1"/>
    <n v="140"/>
    <s v="Low"/>
    <n v="1.4410000000000001"/>
    <x v="0"/>
    <s v=""/>
    <n v="4.75"/>
    <n v="59"/>
    <n v="1.31"/>
    <n v="-1"/>
    <s v="Wednesday"/>
    <s v="0-5 min"/>
    <n v="1"/>
    <s v="Above 1.2"/>
  </r>
  <r>
    <s v="RF003113"/>
    <d v="2026-01-28T15:13:00"/>
    <d v="2026-01-28T00:00:00"/>
    <n v="15"/>
    <x v="4"/>
    <x v="0"/>
    <n v="4"/>
    <n v="87.19"/>
    <n v="83.96"/>
    <n v="1"/>
    <n v="7.7"/>
    <n v="4.9000000000000004"/>
    <n v="54"/>
    <s v="Low"/>
    <n v="1.105"/>
    <x v="0"/>
    <s v=""/>
    <n v="4.4000000000000004"/>
    <n v="1"/>
    <n v="-3.23"/>
    <n v="-2.8"/>
    <s v="Wednesday"/>
    <s v="5-10 min"/>
    <n v="1"/>
    <s v="Between 1.0-1.2"/>
  </r>
  <r>
    <s v="RF003114"/>
    <d v="2026-01-28T15:33:00"/>
    <d v="2026-01-28T00:00:00"/>
    <n v="15"/>
    <x v="2"/>
    <x v="0"/>
    <n v="4.8"/>
    <n v="109.51"/>
    <n v="106.13"/>
    <n v="1"/>
    <n v="6.5"/>
    <n v="6.3"/>
    <n v="108"/>
    <s v="Medium"/>
    <n v="0.89400000000000002"/>
    <x v="0"/>
    <s v=""/>
    <n v="4.75"/>
    <n v="23"/>
    <n v="-3.38"/>
    <n v="-0.2"/>
    <s v="Wednesday"/>
    <s v="5-10 min"/>
    <n v="1"/>
    <s v="Between 0.8-1.0"/>
  </r>
  <r>
    <s v="RF003115"/>
    <d v="2026-01-28T15:39:00"/>
    <d v="2026-01-28T00:00:00"/>
    <n v="15"/>
    <x v="0"/>
    <x v="1"/>
    <n v="3.6"/>
    <n v="103.05"/>
    <n v="101.65"/>
    <n v="1"/>
    <n v="2.2000000000000002"/>
    <n v="8.8000000000000007"/>
    <n v="127"/>
    <s v="Medium"/>
    <n v="1.0409999999999999"/>
    <x v="0"/>
    <s v=""/>
    <n v="4.7699999999999996"/>
    <n v="0"/>
    <n v="-1.4"/>
    <n v="6.6"/>
    <s v="Wednesday"/>
    <s v="0-5 min"/>
    <n v="1"/>
    <s v="Between 1.0-1.2"/>
  </r>
  <r>
    <s v="RF003116"/>
    <d v="2026-01-28T15:42:00"/>
    <d v="2026-01-28T00:00:00"/>
    <n v="15"/>
    <x v="4"/>
    <x v="1"/>
    <n v="7.3"/>
    <n v="143.65"/>
    <m/>
    <n v="1"/>
    <n v="4"/>
    <n v="5.6"/>
    <n v="45"/>
    <s v="Low"/>
    <n v="1.0900000000000001"/>
    <x v="2"/>
    <s v="ETA too high"/>
    <n v="4.6900000000000004"/>
    <n v="0"/>
    <m/>
    <n v="1.6"/>
    <s v="Wednesday"/>
    <s v="0-5 min"/>
    <n v="0"/>
    <s v="Between 1.0-1.2"/>
  </r>
  <r>
    <s v="RF003117"/>
    <d v="2026-01-28T15:57:00"/>
    <d v="2026-01-28T00:00:00"/>
    <n v="15"/>
    <x v="1"/>
    <x v="0"/>
    <n v="4.5"/>
    <n v="118.33"/>
    <n v="115.08"/>
    <n v="1"/>
    <n v="4.8"/>
    <n v="10.7"/>
    <n v="99"/>
    <s v="Low"/>
    <n v="1.3029999999999999"/>
    <x v="0"/>
    <s v=""/>
    <n v="4.67"/>
    <n v="8"/>
    <n v="-3.25"/>
    <n v="5.9"/>
    <s v="Wednesday"/>
    <s v="0-5 min"/>
    <n v="1"/>
    <s v="Above 1.2"/>
  </r>
  <r>
    <s v="RF003118"/>
    <d v="2026-01-28T16:16:00"/>
    <d v="2026-01-28T00:00:00"/>
    <n v="16"/>
    <x v="3"/>
    <x v="1"/>
    <n v="14"/>
    <n v="265.81"/>
    <n v="272.52999999999997"/>
    <n v="1"/>
    <n v="2.2999999999999998"/>
    <n v="1"/>
    <n v="66"/>
    <s v="Low"/>
    <n v="1.2869999999999999"/>
    <x v="0"/>
    <s v=""/>
    <n v="4.5999999999999996"/>
    <n v="0"/>
    <n v="6.72"/>
    <n v="-1.3"/>
    <s v="Wednesday"/>
    <s v="0-5 min"/>
    <n v="1"/>
    <s v="Above 1.2"/>
  </r>
  <r>
    <s v="RF003119"/>
    <d v="2026-01-28T16:16:00"/>
    <d v="2026-01-28T00:00:00"/>
    <n v="16"/>
    <x v="3"/>
    <x v="0"/>
    <n v="2.5"/>
    <n v="89.19"/>
    <n v="91.15"/>
    <n v="1.1000000000000001"/>
    <n v="6.4"/>
    <n v="4.4000000000000004"/>
    <n v="56"/>
    <s v="Low"/>
    <n v="1.708"/>
    <x v="0"/>
    <s v=""/>
    <n v="5"/>
    <n v="87"/>
    <n v="1.96"/>
    <n v="-2"/>
    <s v="Wednesday"/>
    <s v="5-10 min"/>
    <n v="1"/>
    <s v="Above 1.2"/>
  </r>
  <r>
    <s v="RF003120"/>
    <d v="2026-01-28T16:26:00"/>
    <d v="2026-01-28T00:00:00"/>
    <n v="16"/>
    <x v="2"/>
    <x v="0"/>
    <n v="9.3000000000000007"/>
    <n v="195.96"/>
    <n v="196.95"/>
    <n v="1"/>
    <n v="2.4"/>
    <n v="1"/>
    <n v="77"/>
    <s v="Low"/>
    <n v="1.04"/>
    <x v="0"/>
    <s v=""/>
    <n v="4.5199999999999996"/>
    <n v="6"/>
    <n v="0.99"/>
    <n v="-1.4"/>
    <s v="Wednesday"/>
    <s v="0-5 min"/>
    <n v="1"/>
    <s v="Between 1.0-1.2"/>
  </r>
  <r>
    <s v="RF003121"/>
    <d v="2026-01-28T16:28:00"/>
    <d v="2026-01-28T00:00:00"/>
    <n v="16"/>
    <x v="3"/>
    <x v="0"/>
    <n v="12.8"/>
    <n v="252.83"/>
    <n v="243.38"/>
    <n v="1"/>
    <n v="8.4"/>
    <n v="8.8000000000000007"/>
    <n v="61"/>
    <s v="Low"/>
    <n v="1.8420000000000001"/>
    <x v="0"/>
    <s v=""/>
    <n v="5"/>
    <n v="9"/>
    <n v="-9.4499999999999993"/>
    <n v="0.4"/>
    <s v="Wednesday"/>
    <s v="5-10 min"/>
    <n v="1"/>
    <s v="Above 1.2"/>
  </r>
  <r>
    <s v="RF003122"/>
    <d v="2026-01-28T16:33:00"/>
    <d v="2026-01-28T00:00:00"/>
    <n v="16"/>
    <x v="1"/>
    <x v="0"/>
    <n v="2.4"/>
    <n v="73.959999999999994"/>
    <m/>
    <n v="1"/>
    <n v="6.8"/>
    <n v="9"/>
    <n v="74"/>
    <s v="Low"/>
    <n v="1.024"/>
    <x v="1"/>
    <s v="Driver unavailable"/>
    <n v="4.67"/>
    <n v="4"/>
    <m/>
    <n v="2.2000000000000002"/>
    <s v="Wednesday"/>
    <s v="5-10 min"/>
    <n v="0"/>
    <s v="Between 1.0-1.2"/>
  </r>
  <r>
    <s v="RF003123"/>
    <d v="2026-01-28T16:39:00"/>
    <d v="2026-01-28T00:00:00"/>
    <n v="16"/>
    <x v="2"/>
    <x v="0"/>
    <n v="8.3000000000000007"/>
    <n v="176.89"/>
    <n v="175.07"/>
    <n v="1"/>
    <n v="4.0999999999999996"/>
    <n v="7.7"/>
    <n v="84"/>
    <s v="Medium"/>
    <n v="0.85699999999999998"/>
    <x v="0"/>
    <s v=""/>
    <n v="5"/>
    <n v="2"/>
    <n v="-1.82"/>
    <n v="3.6"/>
    <s v="Wednesday"/>
    <s v="0-5 min"/>
    <n v="1"/>
    <s v="Between 0.8-1.0"/>
  </r>
  <r>
    <s v="RF003124"/>
    <d v="2026-01-28T16:41:00"/>
    <d v="2026-01-28T00:00:00"/>
    <n v="16"/>
    <x v="0"/>
    <x v="1"/>
    <n v="11.3"/>
    <n v="242.72"/>
    <n v="226.69"/>
    <n v="1.2"/>
    <n v="3.7"/>
    <n v="6.8"/>
    <n v="114"/>
    <s v="Medium"/>
    <n v="0.84399999999999997"/>
    <x v="0"/>
    <s v=""/>
    <n v="4.74"/>
    <n v="0"/>
    <n v="-16.03"/>
    <n v="3.1"/>
    <s v="Wednesday"/>
    <s v="0-5 min"/>
    <n v="1"/>
    <s v="Between 0.8-1.0"/>
  </r>
  <r>
    <s v="RF003125"/>
    <d v="2026-01-28T16:50:00"/>
    <d v="2026-01-28T00:00:00"/>
    <n v="16"/>
    <x v="4"/>
    <x v="0"/>
    <n v="1.6"/>
    <n v="75.34"/>
    <n v="76.78"/>
    <n v="1.2"/>
    <n v="5.0999999999999996"/>
    <n v="8.8000000000000007"/>
    <n v="60"/>
    <s v="Low"/>
    <n v="1.728"/>
    <x v="0"/>
    <s v=""/>
    <n v="4.88"/>
    <n v="9"/>
    <n v="1.44"/>
    <n v="3.7"/>
    <s v="Wednesday"/>
    <s v="5-10 min"/>
    <n v="1"/>
    <s v="Above 1.2"/>
  </r>
  <r>
    <s v="RF003126"/>
    <d v="2026-01-28T16:55:00"/>
    <d v="2026-01-28T00:00:00"/>
    <n v="16"/>
    <x v="3"/>
    <x v="0"/>
    <n v="3.1"/>
    <n v="84.02"/>
    <n v="81.42"/>
    <n v="1"/>
    <n v="2"/>
    <n v="2.1"/>
    <n v="58"/>
    <s v="Low"/>
    <n v="1.321"/>
    <x v="0"/>
    <s v=""/>
    <n v="4.49"/>
    <n v="1"/>
    <n v="-2.6"/>
    <n v="0.1"/>
    <s v="Wednesday"/>
    <s v="0-5 min"/>
    <n v="1"/>
    <s v="Above 1.2"/>
  </r>
  <r>
    <s v="RF003127"/>
    <d v="2026-01-28T16:59:00"/>
    <d v="2026-01-28T00:00:00"/>
    <n v="16"/>
    <x v="3"/>
    <x v="0"/>
    <n v="12.3"/>
    <n v="192.26"/>
    <m/>
    <n v="1"/>
    <n v="4.4000000000000004"/>
    <n v="3.5"/>
    <n v="67"/>
    <s v="Low"/>
    <n v="1.9790000000000001"/>
    <x v="1"/>
    <s v="Pickup too far"/>
    <n v="4.38"/>
    <n v="12"/>
    <m/>
    <n v="-0.9"/>
    <s v="Wednesday"/>
    <s v="0-5 min"/>
    <n v="0"/>
    <s v="Above 1.2"/>
  </r>
  <r>
    <s v="RF003128"/>
    <d v="2026-01-28T17:25:00"/>
    <d v="2026-01-28T00:00:00"/>
    <n v="17"/>
    <x v="2"/>
    <x v="1"/>
    <n v="12.3"/>
    <n v="248.96"/>
    <m/>
    <n v="1"/>
    <n v="5.2"/>
    <n v="3.2"/>
    <n v="100"/>
    <s v="Medium"/>
    <n v="1"/>
    <x v="2"/>
    <s v="Fare too high"/>
    <n v="4.99"/>
    <n v="0"/>
    <m/>
    <n v="-2"/>
    <s v="Wednesday"/>
    <s v="5-10 min"/>
    <n v="0"/>
    <s v="Between 1.0-1.2"/>
  </r>
  <r>
    <s v="RF003129"/>
    <d v="2026-01-28T17:33:00"/>
    <d v="2026-01-28T00:00:00"/>
    <n v="17"/>
    <x v="1"/>
    <x v="0"/>
    <n v="5.7"/>
    <n v="157.33000000000001"/>
    <n v="148.12"/>
    <n v="1.2"/>
    <n v="7.5"/>
    <n v="13"/>
    <n v="66"/>
    <s v="Medium"/>
    <n v="0.72299999999999998"/>
    <x v="0"/>
    <s v=""/>
    <n v="5"/>
    <n v="4"/>
    <n v="-9.2100000000000009"/>
    <n v="5.5"/>
    <s v="Wednesday"/>
    <s v="5-10 min"/>
    <n v="1"/>
    <s v="Below 0.8"/>
  </r>
  <r>
    <s v="RF003130"/>
    <d v="2026-01-28T17:59:00"/>
    <d v="2026-01-28T00:00:00"/>
    <n v="17"/>
    <x v="3"/>
    <x v="0"/>
    <n v="7"/>
    <n v="164.48"/>
    <n v="166.93"/>
    <n v="1.1000000000000001"/>
    <n v="7.3"/>
    <n v="10.4"/>
    <n v="52"/>
    <s v="Low"/>
    <n v="1.18"/>
    <x v="0"/>
    <s v=""/>
    <n v="4.57"/>
    <n v="4"/>
    <n v="2.4500000000000002"/>
    <n v="3.1"/>
    <s v="Wednesday"/>
    <s v="5-10 min"/>
    <n v="1"/>
    <s v="Between 1.0-1.2"/>
  </r>
  <r>
    <s v="RF003131"/>
    <d v="2026-01-28T18:06:00"/>
    <d v="2026-01-28T00:00:00"/>
    <n v="18"/>
    <x v="1"/>
    <x v="0"/>
    <n v="9"/>
    <n v="211.13"/>
    <n v="211.29"/>
    <n v="1.1000000000000001"/>
    <n v="8.3000000000000007"/>
    <n v="8"/>
    <n v="83"/>
    <s v="Medium"/>
    <n v="0.85399999999999998"/>
    <x v="0"/>
    <s v=""/>
    <n v="5"/>
    <n v="11"/>
    <n v="0.16"/>
    <n v="-0.3"/>
    <s v="Wednesday"/>
    <s v="5-10 min"/>
    <n v="1"/>
    <s v="Between 0.8-1.0"/>
  </r>
  <r>
    <s v="RF003132"/>
    <d v="2026-01-28T18:16:00"/>
    <d v="2026-01-28T00:00:00"/>
    <n v="18"/>
    <x v="4"/>
    <x v="1"/>
    <n v="11"/>
    <n v="226.38"/>
    <m/>
    <n v="1"/>
    <n v="8"/>
    <n v="9"/>
    <n v="43"/>
    <s v="Low"/>
    <n v="0.90500000000000003"/>
    <x v="2"/>
    <s v="Fare too high"/>
    <n v="4.34"/>
    <n v="0"/>
    <m/>
    <n v="1"/>
    <s v="Wednesday"/>
    <s v="5-10 min"/>
    <n v="0"/>
    <s v="Between 0.8-1.0"/>
  </r>
  <r>
    <s v="RF003133"/>
    <d v="2026-01-28T18:36:00"/>
    <d v="2026-01-28T00:00:00"/>
    <n v="18"/>
    <x v="2"/>
    <x v="1"/>
    <n v="6.5"/>
    <n v="188.71"/>
    <n v="184.3"/>
    <n v="1.3"/>
    <n v="9"/>
    <n v="13.1"/>
    <n v="97"/>
    <s v="High"/>
    <n v="0.64200000000000002"/>
    <x v="0"/>
    <s v=""/>
    <n v="4.72"/>
    <n v="0"/>
    <n v="-4.41"/>
    <n v="4.0999999999999996"/>
    <s v="Wednesday"/>
    <s v="5-10 min"/>
    <n v="1"/>
    <s v="Below 0.8"/>
  </r>
  <r>
    <s v="RF003134"/>
    <d v="2026-01-28T18:43:00"/>
    <d v="2026-01-28T00:00:00"/>
    <n v="18"/>
    <x v="2"/>
    <x v="0"/>
    <n v="11"/>
    <n v="249.42"/>
    <m/>
    <n v="1.2"/>
    <n v="8"/>
    <n v="6.8"/>
    <n v="84"/>
    <s v="Medium"/>
    <n v="0.66400000000000003"/>
    <x v="1"/>
    <s v="Pickup too far"/>
    <n v="4.6100000000000003"/>
    <n v="16"/>
    <m/>
    <n v="-1.2"/>
    <s v="Wednesday"/>
    <s v="5-10 min"/>
    <n v="0"/>
    <s v="Below 0.8"/>
  </r>
  <r>
    <s v="RF003135"/>
    <d v="2026-01-28T18:44:00"/>
    <d v="2026-01-28T00:00:00"/>
    <n v="18"/>
    <x v="0"/>
    <x v="0"/>
    <n v="1"/>
    <n v="77.55"/>
    <n v="78.44"/>
    <n v="1.4"/>
    <n v="7.4"/>
    <n v="9.3000000000000007"/>
    <n v="105"/>
    <s v="High"/>
    <n v="0.58299999999999996"/>
    <x v="0"/>
    <s v=""/>
    <n v="4.6900000000000004"/>
    <n v="3"/>
    <n v="0.89"/>
    <n v="1.9"/>
    <s v="Wednesday"/>
    <s v="5-10 min"/>
    <n v="1"/>
    <s v="Below 0.8"/>
  </r>
  <r>
    <s v="RF003136"/>
    <d v="2026-01-28T18:53:00"/>
    <d v="2026-01-28T00:00:00"/>
    <n v="18"/>
    <x v="3"/>
    <x v="1"/>
    <n v="5.2"/>
    <n v="121.65"/>
    <n v="121.56"/>
    <n v="1"/>
    <n v="2"/>
    <n v="2.2000000000000002"/>
    <n v="55"/>
    <s v="Low"/>
    <n v="0.98799999999999999"/>
    <x v="0"/>
    <s v=""/>
    <n v="4.9800000000000004"/>
    <n v="0"/>
    <n v="-0.09"/>
    <n v="0.2"/>
    <s v="Wednesday"/>
    <s v="0-5 min"/>
    <n v="1"/>
    <s v="Between 0.8-1.0"/>
  </r>
  <r>
    <s v="RF003137"/>
    <d v="2026-01-28T19:12:00"/>
    <d v="2026-01-28T00:00:00"/>
    <n v="19"/>
    <x v="1"/>
    <x v="0"/>
    <n v="8.9"/>
    <n v="208.28"/>
    <n v="212.25"/>
    <n v="1.2"/>
    <n v="7.9"/>
    <n v="12.6"/>
    <n v="72"/>
    <s v="Medium"/>
    <n v="0.68200000000000005"/>
    <x v="0"/>
    <s v=""/>
    <n v="4.38"/>
    <n v="14"/>
    <n v="3.97"/>
    <n v="4.7"/>
    <s v="Wednesday"/>
    <s v="5-10 min"/>
    <n v="1"/>
    <s v="Below 0.8"/>
  </r>
  <r>
    <s v="RF003138"/>
    <d v="2026-01-28T19:47:00"/>
    <d v="2026-01-28T00:00:00"/>
    <n v="19"/>
    <x v="0"/>
    <x v="0"/>
    <n v="7.6"/>
    <n v="204.07"/>
    <n v="203.5"/>
    <n v="1.3"/>
    <n v="5.8"/>
    <n v="5.9"/>
    <n v="105"/>
    <s v="High"/>
    <n v="0.625"/>
    <x v="0"/>
    <s v=""/>
    <n v="4.7699999999999996"/>
    <n v="2"/>
    <n v="-0.56999999999999995"/>
    <n v="0.1"/>
    <s v="Wednesday"/>
    <s v="5-10 min"/>
    <n v="1"/>
    <s v="Below 0.8"/>
  </r>
  <r>
    <s v="RF003139"/>
    <d v="2026-01-28T19:58:00"/>
    <d v="2026-01-28T00:00:00"/>
    <n v="19"/>
    <x v="2"/>
    <x v="0"/>
    <n v="14.8"/>
    <n v="326.86"/>
    <n v="308.18"/>
    <n v="1.2"/>
    <n v="9.1"/>
    <n v="12.2"/>
    <n v="66"/>
    <s v="High"/>
    <n v="0.48"/>
    <x v="0"/>
    <s v=""/>
    <n v="4.4000000000000004"/>
    <n v="9"/>
    <n v="-18.68"/>
    <n v="3.1"/>
    <s v="Wednesday"/>
    <s v="5-10 min"/>
    <n v="1"/>
    <s v="Below 0.8"/>
  </r>
  <r>
    <s v="RF003140"/>
    <d v="2026-01-28T20:04:00"/>
    <d v="2026-01-28T00:00:00"/>
    <n v="20"/>
    <x v="3"/>
    <x v="0"/>
    <n v="3.1"/>
    <n v="88.51"/>
    <n v="86.95"/>
    <n v="1"/>
    <n v="2"/>
    <n v="1"/>
    <n v="49"/>
    <s v="Low"/>
    <n v="1.1719999999999999"/>
    <x v="0"/>
    <s v=""/>
    <n v="4.55"/>
    <n v="12"/>
    <n v="-1.56"/>
    <n v="-1"/>
    <s v="Wednesday"/>
    <s v="0-5 min"/>
    <n v="1"/>
    <s v="Between 1.0-1.2"/>
  </r>
  <r>
    <s v="RF003141"/>
    <d v="2026-01-28T20:21:00"/>
    <d v="2026-01-28T00:00:00"/>
    <n v="20"/>
    <x v="0"/>
    <x v="0"/>
    <n v="2.9"/>
    <n v="106.64"/>
    <m/>
    <n v="1.3"/>
    <n v="5.4"/>
    <n v="3.1"/>
    <n v="97"/>
    <s v="High"/>
    <n v="0.61099999999999999"/>
    <x v="2"/>
    <s v="Changed plans"/>
    <n v="4.8099999999999996"/>
    <n v="7"/>
    <m/>
    <n v="-2.2999999999999998"/>
    <s v="Wednesday"/>
    <s v="5-10 min"/>
    <n v="0"/>
    <s v="Below 0.8"/>
  </r>
  <r>
    <s v="RF003142"/>
    <d v="2026-01-28T20:36:00"/>
    <d v="2026-01-28T00:00:00"/>
    <n v="20"/>
    <x v="0"/>
    <x v="0"/>
    <n v="15.9"/>
    <n v="292.57"/>
    <n v="295.93"/>
    <n v="1.1000000000000001"/>
    <n v="4.7"/>
    <n v="1.9"/>
    <n v="116"/>
    <s v="Medium"/>
    <n v="0.85699999999999998"/>
    <x v="0"/>
    <s v=""/>
    <n v="4.7300000000000004"/>
    <n v="10"/>
    <n v="3.36"/>
    <n v="-2.8"/>
    <s v="Wednesday"/>
    <s v="0-5 min"/>
    <n v="1"/>
    <s v="Between 0.8-1.0"/>
  </r>
  <r>
    <s v="RF003143"/>
    <d v="2026-01-28T20:38:00"/>
    <d v="2026-01-28T00:00:00"/>
    <n v="20"/>
    <x v="0"/>
    <x v="0"/>
    <n v="1.7"/>
    <n v="84.89"/>
    <n v="83.35"/>
    <n v="1.3"/>
    <n v="14.5"/>
    <n v="18.399999999999999"/>
    <n v="86"/>
    <s v="High"/>
    <n v="0.58799999999999997"/>
    <x v="0"/>
    <s v=""/>
    <n v="4.76"/>
    <n v="8"/>
    <n v="-1.54"/>
    <n v="3.9"/>
    <s v="Wednesday"/>
    <s v="10-15 min"/>
    <n v="1"/>
    <s v="Below 0.8"/>
  </r>
  <r>
    <s v="RF003144"/>
    <d v="2026-01-28T20:40:00"/>
    <d v="2026-01-28T00:00:00"/>
    <n v="20"/>
    <x v="3"/>
    <x v="1"/>
    <n v="10"/>
    <n v="200.75"/>
    <n v="198.69"/>
    <n v="1"/>
    <n v="3.7"/>
    <n v="6.4"/>
    <n v="55"/>
    <s v="Low"/>
    <n v="1.1020000000000001"/>
    <x v="0"/>
    <s v=""/>
    <n v="4.45"/>
    <n v="0"/>
    <n v="-2.06"/>
    <n v="2.7"/>
    <s v="Wednesday"/>
    <s v="0-5 min"/>
    <n v="1"/>
    <s v="Between 1.0-1.2"/>
  </r>
  <r>
    <s v="RF003145"/>
    <d v="2026-01-28T20:50:00"/>
    <d v="2026-01-28T00:00:00"/>
    <n v="20"/>
    <x v="1"/>
    <x v="0"/>
    <n v="9.3000000000000007"/>
    <n v="195.61"/>
    <n v="198.86"/>
    <n v="1.1000000000000001"/>
    <n v="5.9"/>
    <n v="10.8"/>
    <n v="81"/>
    <s v="Medium"/>
    <n v="0.77200000000000002"/>
    <x v="0"/>
    <s v=""/>
    <n v="4.96"/>
    <n v="2"/>
    <n v="3.25"/>
    <n v="4.9000000000000004"/>
    <s v="Wednesday"/>
    <s v="5-10 min"/>
    <n v="1"/>
    <s v="Below 0.8"/>
  </r>
  <r>
    <s v="RF003146"/>
    <d v="2026-01-28T20:57:00"/>
    <d v="2026-01-28T00:00:00"/>
    <n v="20"/>
    <x v="1"/>
    <x v="0"/>
    <n v="4.2"/>
    <n v="126"/>
    <n v="129.09"/>
    <n v="1.2"/>
    <n v="6.3"/>
    <n v="9.1"/>
    <n v="81"/>
    <s v="Medium"/>
    <n v="0.84699999999999998"/>
    <x v="0"/>
    <s v=""/>
    <n v="4.5599999999999996"/>
    <n v="7"/>
    <n v="3.09"/>
    <n v="2.8"/>
    <s v="Wednesday"/>
    <s v="5-10 min"/>
    <n v="1"/>
    <s v="Between 0.8-1.0"/>
  </r>
  <r>
    <s v="RF003147"/>
    <d v="2026-01-28T21:30:00"/>
    <d v="2026-01-28T00:00:00"/>
    <n v="21"/>
    <x v="0"/>
    <x v="0"/>
    <n v="15.6"/>
    <n v="306.35000000000002"/>
    <n v="310.58999999999997"/>
    <n v="1.1000000000000001"/>
    <n v="6.5"/>
    <n v="7.7"/>
    <n v="110"/>
    <s v="Medium"/>
    <n v="1.042"/>
    <x v="0"/>
    <s v=""/>
    <n v="4.91"/>
    <n v="27"/>
    <n v="4.24"/>
    <n v="1.2"/>
    <s v="Wednesday"/>
    <s v="5-10 min"/>
    <n v="1"/>
    <s v="Between 1.0-1.2"/>
  </r>
  <r>
    <s v="RF003148"/>
    <d v="2026-01-28T21:36:00"/>
    <d v="2026-01-28T00:00:00"/>
    <n v="21"/>
    <x v="0"/>
    <x v="0"/>
    <n v="5.9"/>
    <n v="197.06"/>
    <n v="198.78"/>
    <n v="1.4"/>
    <n v="5.9"/>
    <n v="6.1"/>
    <n v="104"/>
    <s v="High"/>
    <n v="0.64400000000000002"/>
    <x v="0"/>
    <s v=""/>
    <n v="4.6900000000000004"/>
    <n v="21"/>
    <n v="1.72"/>
    <n v="0.2"/>
    <s v="Wednesday"/>
    <s v="5-10 min"/>
    <n v="1"/>
    <s v="Below 0.8"/>
  </r>
  <r>
    <s v="RF003149"/>
    <d v="2026-01-28T21:36:00"/>
    <d v="2026-01-28T00:00:00"/>
    <n v="21"/>
    <x v="2"/>
    <x v="0"/>
    <n v="6.4"/>
    <n v="165.16"/>
    <m/>
    <n v="1.2"/>
    <n v="2"/>
    <n v="6"/>
    <n v="99"/>
    <s v="Medium"/>
    <n v="0.82699999999999996"/>
    <x v="2"/>
    <s v="Fare too high"/>
    <n v="4.9000000000000004"/>
    <n v="5"/>
    <m/>
    <n v="4"/>
    <s v="Wednesday"/>
    <s v="0-5 min"/>
    <n v="0"/>
    <s v="Between 0.8-1.0"/>
  </r>
  <r>
    <s v="RF003150"/>
    <d v="2026-01-28T21:51:00"/>
    <d v="2026-01-28T00:00:00"/>
    <n v="21"/>
    <x v="0"/>
    <x v="0"/>
    <n v="3.2"/>
    <n v="97.68"/>
    <n v="105.34"/>
    <n v="1"/>
    <n v="2"/>
    <n v="4.7"/>
    <n v="122"/>
    <s v="Medium"/>
    <n v="1.0249999999999999"/>
    <x v="0"/>
    <s v=""/>
    <n v="5"/>
    <n v="5"/>
    <n v="7.66"/>
    <n v="2.7"/>
    <s v="Wednesday"/>
    <s v="0-5 min"/>
    <n v="1"/>
    <s v="Between 1.0-1.2"/>
  </r>
  <r>
    <s v="RF003151"/>
    <d v="2026-01-28T22:17:00"/>
    <d v="2026-01-28T00:00:00"/>
    <n v="22"/>
    <x v="1"/>
    <x v="0"/>
    <n v="3.5"/>
    <n v="103.62"/>
    <n v="105.03"/>
    <n v="1.1000000000000001"/>
    <n v="3.8"/>
    <n v="2.2000000000000002"/>
    <n v="84"/>
    <s v="Low"/>
    <n v="1.37"/>
    <x v="0"/>
    <s v=""/>
    <n v="4.6900000000000004"/>
    <n v="5"/>
    <n v="1.41"/>
    <n v="-1.6"/>
    <s v="Wednesday"/>
    <s v="0-5 min"/>
    <n v="1"/>
    <s v="Above 1.2"/>
  </r>
  <r>
    <s v="RF003152"/>
    <d v="2026-01-28T22:19:00"/>
    <d v="2026-01-28T00:00:00"/>
    <n v="22"/>
    <x v="1"/>
    <x v="1"/>
    <n v="2.8"/>
    <n v="90.23"/>
    <n v="89.54"/>
    <n v="1.1000000000000001"/>
    <n v="8.6"/>
    <n v="7.7"/>
    <n v="71"/>
    <s v="Medium"/>
    <n v="0.81599999999999995"/>
    <x v="0"/>
    <s v=""/>
    <n v="5"/>
    <n v="0"/>
    <n v="-0.69"/>
    <n v="-0.9"/>
    <s v="Wednesday"/>
    <s v="5-10 min"/>
    <n v="1"/>
    <s v="Between 0.8-1.0"/>
  </r>
  <r>
    <s v="RF003153"/>
    <d v="2026-01-28T22:22:00"/>
    <d v="2026-01-28T00:00:00"/>
    <n v="22"/>
    <x v="1"/>
    <x v="1"/>
    <n v="8.5"/>
    <n v="163.78"/>
    <n v="162.79"/>
    <n v="1.1000000000000001"/>
    <n v="2.4"/>
    <n v="3.7"/>
    <n v="94"/>
    <s v="Low"/>
    <n v="1.498"/>
    <x v="0"/>
    <s v=""/>
    <n v="4.8499999999999996"/>
    <n v="0"/>
    <n v="-0.99"/>
    <n v="1.3"/>
    <s v="Wednesday"/>
    <s v="0-5 min"/>
    <n v="1"/>
    <s v="Above 1.2"/>
  </r>
  <r>
    <s v="RF003154"/>
    <d v="2026-01-28T22:34:00"/>
    <d v="2026-01-28T00:00:00"/>
    <n v="22"/>
    <x v="4"/>
    <x v="0"/>
    <n v="8.1999999999999993"/>
    <n v="155.87"/>
    <n v="163.53"/>
    <n v="1"/>
    <n v="6.1"/>
    <n v="6.9"/>
    <n v="65"/>
    <s v="Low"/>
    <n v="1.6339999999999999"/>
    <x v="0"/>
    <s v=""/>
    <n v="4.78"/>
    <n v="21"/>
    <n v="7.66"/>
    <n v="0.8"/>
    <s v="Wednesday"/>
    <s v="5-10 min"/>
    <n v="1"/>
    <s v="Above 1.2"/>
  </r>
  <r>
    <s v="RF003155"/>
    <d v="2026-01-28T23:00:00"/>
    <d v="2026-01-28T00:00:00"/>
    <n v="23"/>
    <x v="1"/>
    <x v="0"/>
    <n v="1"/>
    <n v="54.18"/>
    <n v="52.82"/>
    <n v="1"/>
    <n v="3.2"/>
    <n v="6.4"/>
    <n v="85"/>
    <s v="Medium"/>
    <n v="1.004"/>
    <x v="0"/>
    <s v=""/>
    <n v="4.4800000000000004"/>
    <n v="71"/>
    <n v="-1.36"/>
    <n v="3.2"/>
    <s v="Wednesday"/>
    <s v="0-5 min"/>
    <n v="1"/>
    <s v="Between 1.0-1.2"/>
  </r>
  <r>
    <s v="RF003156"/>
    <d v="2026-01-28T23:02:00"/>
    <d v="2026-01-28T00:00:00"/>
    <n v="23"/>
    <x v="4"/>
    <x v="0"/>
    <n v="11.8"/>
    <n v="217.85"/>
    <n v="217.64"/>
    <n v="1"/>
    <n v="3.9"/>
    <n v="6.7"/>
    <n v="66"/>
    <s v="Low"/>
    <n v="2.2000000000000002"/>
    <x v="0"/>
    <s v=""/>
    <n v="4.62"/>
    <n v="3"/>
    <n v="-0.21"/>
    <n v="2.8"/>
    <s v="Wednesday"/>
    <s v="0-5 min"/>
    <n v="1"/>
    <s v="Above 1.2"/>
  </r>
  <r>
    <s v="RF003157"/>
    <d v="2026-01-28T23:11:00"/>
    <d v="2026-01-28T00:00:00"/>
    <n v="23"/>
    <x v="2"/>
    <x v="0"/>
    <n v="5.5"/>
    <n v="117.35"/>
    <n v="119.86"/>
    <n v="1"/>
    <n v="2"/>
    <n v="1"/>
    <n v="118"/>
    <s v="Low"/>
    <n v="1.43"/>
    <x v="0"/>
    <s v=""/>
    <n v="4.8"/>
    <n v="14"/>
    <n v="2.5099999999999998"/>
    <n v="-1"/>
    <s v="Wednesday"/>
    <s v="0-5 min"/>
    <n v="1"/>
    <s v="Above 1.2"/>
  </r>
  <r>
    <s v="RF003158"/>
    <d v="2026-01-28T23:40:00"/>
    <d v="2026-01-28T00:00:00"/>
    <n v="23"/>
    <x v="0"/>
    <x v="0"/>
    <n v="1.7"/>
    <n v="65.88"/>
    <m/>
    <n v="1"/>
    <n v="5.0999999999999996"/>
    <n v="2.7"/>
    <n v="110"/>
    <s v="Medium"/>
    <n v="1.0620000000000001"/>
    <x v="1"/>
    <s v="Driver unavailable"/>
    <n v="4.66"/>
    <n v="13"/>
    <m/>
    <n v="-2.4"/>
    <s v="Wednesday"/>
    <s v="5-10 min"/>
    <n v="0"/>
    <s v="Between 1.0-1.2"/>
  </r>
  <r>
    <s v="RF003159"/>
    <d v="2026-01-28T23:40:00"/>
    <d v="2026-01-28T00:00:00"/>
    <n v="23"/>
    <x v="0"/>
    <x v="0"/>
    <n v="15"/>
    <n v="334.86"/>
    <n v="314.56"/>
    <n v="1.1000000000000001"/>
    <n v="5.5"/>
    <n v="1.4"/>
    <n v="115"/>
    <s v="Low"/>
    <n v="1.2070000000000001"/>
    <x v="0"/>
    <s v=""/>
    <n v="4.8"/>
    <n v="5"/>
    <n v="-20.3"/>
    <n v="-4.0999999999999996"/>
    <s v="Wednesday"/>
    <s v="5-10 min"/>
    <n v="1"/>
    <s v="Above 1.2"/>
  </r>
  <r>
    <s v="RF003160"/>
    <d v="2026-01-28T23:47:00"/>
    <d v="2026-01-28T00:00:00"/>
    <n v="23"/>
    <x v="3"/>
    <x v="0"/>
    <n v="4.7"/>
    <n v="104.27"/>
    <n v="105.41"/>
    <n v="1"/>
    <n v="2"/>
    <n v="2.8"/>
    <n v="62"/>
    <s v="Low"/>
    <n v="1.536"/>
    <x v="0"/>
    <s v=""/>
    <n v="4.79"/>
    <n v="3"/>
    <n v="1.1399999999999999"/>
    <n v="0.8"/>
    <s v="Wednesday"/>
    <s v="0-5 min"/>
    <n v="1"/>
    <s v="Above 1.2"/>
  </r>
  <r>
    <s v="RF003161"/>
    <d v="2026-01-28T23:52:00"/>
    <d v="2026-01-28T00:00:00"/>
    <n v="23"/>
    <x v="3"/>
    <x v="0"/>
    <n v="4.7"/>
    <n v="128.43"/>
    <n v="122.91"/>
    <n v="1.1000000000000001"/>
    <n v="2.5"/>
    <n v="8.6999999999999993"/>
    <n v="67"/>
    <s v="Low"/>
    <n v="1.611"/>
    <x v="0"/>
    <s v=""/>
    <n v="4.5"/>
    <n v="10"/>
    <n v="-5.52"/>
    <n v="6.2"/>
    <s v="Wednesday"/>
    <s v="0-5 min"/>
    <n v="1"/>
    <s v="Above 1.2"/>
  </r>
  <r>
    <s v="RF003162"/>
    <d v="2026-01-28T23:53:00"/>
    <d v="2026-01-28T00:00:00"/>
    <n v="23"/>
    <x v="1"/>
    <x v="0"/>
    <n v="5.8"/>
    <n v="149.58000000000001"/>
    <m/>
    <n v="1.1000000000000001"/>
    <n v="4"/>
    <n v="4.2"/>
    <n v="92"/>
    <s v="Medium"/>
    <n v="1.1439999999999999"/>
    <x v="1"/>
    <s v="Vehicle issue"/>
    <n v="4.62"/>
    <n v="62"/>
    <m/>
    <n v="0.2"/>
    <s v="Wednesday"/>
    <s v="0-5 min"/>
    <n v="0"/>
    <s v="Between 1.0-1.2"/>
  </r>
  <r>
    <s v="RF003163"/>
    <d v="2026-01-29T00:14:00"/>
    <d v="2026-01-29T00:00:00"/>
    <n v="0"/>
    <x v="0"/>
    <x v="0"/>
    <n v="11.2"/>
    <n v="200.17"/>
    <n v="198.21"/>
    <n v="1"/>
    <n v="5.3"/>
    <n v="6"/>
    <n v="139"/>
    <s v="Low"/>
    <n v="1.4730000000000001"/>
    <x v="0"/>
    <s v=""/>
    <n v="4.99"/>
    <n v="10"/>
    <n v="-1.96"/>
    <n v="0.7"/>
    <s v="Thursday"/>
    <s v="5-10 min"/>
    <n v="1"/>
    <s v="Above 1.2"/>
  </r>
  <r>
    <s v="RF003164"/>
    <d v="2026-01-29T00:41:00"/>
    <d v="2026-01-29T00:00:00"/>
    <n v="0"/>
    <x v="0"/>
    <x v="0"/>
    <n v="4.2"/>
    <n v="112.74"/>
    <m/>
    <n v="1.1000000000000001"/>
    <n v="9.3000000000000007"/>
    <m/>
    <n v="136"/>
    <s v="Medium"/>
    <n v="1.121"/>
    <x v="3"/>
    <s v="No driver available"/>
    <n v="4.62"/>
    <n v="3"/>
    <m/>
    <m/>
    <s v="Thursday"/>
    <s v="5-10 min"/>
    <n v="0"/>
    <s v="Between 1.0-1.2"/>
  </r>
  <r>
    <s v="RF003165"/>
    <d v="2026-01-29T00:48:00"/>
    <d v="2026-01-29T00:00:00"/>
    <n v="0"/>
    <x v="3"/>
    <x v="0"/>
    <n v="13.3"/>
    <n v="253.54"/>
    <n v="272.16000000000003"/>
    <n v="1"/>
    <n v="2.8"/>
    <n v="3.7"/>
    <n v="59"/>
    <s v="Low"/>
    <n v="2.0609999999999999"/>
    <x v="0"/>
    <s v=""/>
    <n v="4.47"/>
    <n v="6"/>
    <n v="18.62"/>
    <n v="0.9"/>
    <s v="Thursday"/>
    <s v="0-5 min"/>
    <n v="1"/>
    <s v="Above 1.2"/>
  </r>
  <r>
    <s v="RF003166"/>
    <d v="2026-01-29T01:36:00"/>
    <d v="2026-01-29T00:00:00"/>
    <n v="1"/>
    <x v="1"/>
    <x v="1"/>
    <n v="2.8"/>
    <n v="80.400000000000006"/>
    <m/>
    <n v="1"/>
    <n v="2"/>
    <n v="1"/>
    <n v="86"/>
    <s v="Medium"/>
    <n v="1.08"/>
    <x v="2"/>
    <s v="Fare too high"/>
    <n v="4.55"/>
    <n v="0"/>
    <m/>
    <n v="-1"/>
    <s v="Thursday"/>
    <s v="0-5 min"/>
    <n v="0"/>
    <s v="Between 1.0-1.2"/>
  </r>
  <r>
    <s v="RF003167"/>
    <d v="2026-01-29T02:08:00"/>
    <d v="2026-01-29T00:00:00"/>
    <n v="2"/>
    <x v="2"/>
    <x v="0"/>
    <n v="4.5"/>
    <n v="96.18"/>
    <n v="93.36"/>
    <n v="1"/>
    <n v="3"/>
    <n v="1.7"/>
    <n v="125"/>
    <s v="Low"/>
    <n v="1.819"/>
    <x v="0"/>
    <s v=""/>
    <n v="4.88"/>
    <n v="8"/>
    <n v="-2.82"/>
    <n v="-1.3"/>
    <s v="Thursday"/>
    <s v="0-5 min"/>
    <n v="1"/>
    <s v="Above 1.2"/>
  </r>
  <r>
    <s v="RF003168"/>
    <d v="2026-01-29T02:22:00"/>
    <d v="2026-01-29T00:00:00"/>
    <n v="2"/>
    <x v="4"/>
    <x v="0"/>
    <n v="0.7"/>
    <n v="51.16"/>
    <m/>
    <n v="1.1000000000000001"/>
    <n v="4.9000000000000004"/>
    <n v="4.9000000000000004"/>
    <n v="59"/>
    <s v="Low"/>
    <n v="1.3720000000000001"/>
    <x v="1"/>
    <s v="Vehicle issue"/>
    <n v="4.62"/>
    <n v="15"/>
    <m/>
    <n v="0"/>
    <s v="Thursday"/>
    <s v="0-5 min"/>
    <n v="0"/>
    <s v="Above 1.2"/>
  </r>
  <r>
    <s v="RF003169"/>
    <d v="2026-01-29T02:42:00"/>
    <d v="2026-01-29T00:00:00"/>
    <n v="2"/>
    <x v="0"/>
    <x v="0"/>
    <n v="4.8"/>
    <n v="126.21"/>
    <n v="136.88"/>
    <n v="1.1000000000000001"/>
    <n v="5.2"/>
    <n v="10.7"/>
    <n v="128"/>
    <s v="Low"/>
    <n v="1.2869999999999999"/>
    <x v="0"/>
    <s v=""/>
    <n v="4.45"/>
    <n v="4"/>
    <n v="10.67"/>
    <n v="5.5"/>
    <s v="Thursday"/>
    <s v="5-10 min"/>
    <n v="1"/>
    <s v="Above 1.2"/>
  </r>
  <r>
    <s v="RF003170"/>
    <d v="2026-01-29T02:45:00"/>
    <d v="2026-01-29T00:00:00"/>
    <n v="2"/>
    <x v="3"/>
    <x v="0"/>
    <n v="2"/>
    <n v="66.33"/>
    <n v="66.38"/>
    <n v="1"/>
    <n v="3.8"/>
    <n v="8.1999999999999993"/>
    <n v="73"/>
    <s v="Low"/>
    <n v="1.722"/>
    <x v="0"/>
    <s v=""/>
    <n v="4.6500000000000004"/>
    <n v="1"/>
    <n v="0.05"/>
    <n v="4.4000000000000004"/>
    <s v="Thursday"/>
    <s v="0-5 min"/>
    <n v="1"/>
    <s v="Above 1.2"/>
  </r>
  <r>
    <s v="RF003171"/>
    <d v="2026-01-29T03:09:00"/>
    <d v="2026-01-29T00:00:00"/>
    <n v="3"/>
    <x v="4"/>
    <x v="0"/>
    <n v="2.2999999999999998"/>
    <n v="65.36"/>
    <n v="65.430000000000007"/>
    <n v="1"/>
    <n v="2"/>
    <n v="1"/>
    <n v="68"/>
    <s v="Low"/>
    <n v="1.88"/>
    <x v="0"/>
    <s v=""/>
    <n v="4.83"/>
    <n v="10"/>
    <n v="7.0000000000000007E-2"/>
    <n v="-1"/>
    <s v="Thursday"/>
    <s v="0-5 min"/>
    <n v="1"/>
    <s v="Above 1.2"/>
  </r>
  <r>
    <s v="RF003172"/>
    <d v="2026-01-29T03:10:00"/>
    <d v="2026-01-29T00:00:00"/>
    <n v="3"/>
    <x v="2"/>
    <x v="0"/>
    <n v="2.1"/>
    <n v="69.849999999999994"/>
    <m/>
    <n v="1"/>
    <n v="5"/>
    <n v="9.8000000000000007"/>
    <n v="107"/>
    <s v="Low"/>
    <n v="1.4870000000000001"/>
    <x v="2"/>
    <s v="ETA too high"/>
    <n v="4.57"/>
    <n v="4"/>
    <m/>
    <n v="4.8"/>
    <s v="Thursday"/>
    <s v="0-5 min"/>
    <n v="0"/>
    <s v="Above 1.2"/>
  </r>
  <r>
    <s v="RF003173"/>
    <d v="2026-01-29T03:20:00"/>
    <d v="2026-01-29T00:00:00"/>
    <n v="3"/>
    <x v="1"/>
    <x v="0"/>
    <n v="5.9"/>
    <n v="142.13"/>
    <n v="149.6"/>
    <n v="1"/>
    <n v="4.4000000000000004"/>
    <n v="10.4"/>
    <n v="81"/>
    <s v="Medium"/>
    <n v="1.0169999999999999"/>
    <x v="0"/>
    <s v=""/>
    <n v="4.82"/>
    <n v="3"/>
    <n v="7.47"/>
    <n v="6"/>
    <s v="Thursday"/>
    <s v="0-5 min"/>
    <n v="1"/>
    <s v="Between 1.0-1.2"/>
  </r>
  <r>
    <s v="RF003174"/>
    <d v="2026-01-29T03:24:00"/>
    <d v="2026-01-29T00:00:00"/>
    <n v="3"/>
    <x v="1"/>
    <x v="0"/>
    <n v="5.8"/>
    <n v="139.47"/>
    <n v="137.80000000000001"/>
    <n v="1"/>
    <n v="4.7"/>
    <n v="6.8"/>
    <n v="100"/>
    <s v="Low"/>
    <n v="1.599"/>
    <x v="0"/>
    <s v=""/>
    <n v="4.79"/>
    <n v="3"/>
    <n v="-1.67"/>
    <n v="2.1"/>
    <s v="Thursday"/>
    <s v="0-5 min"/>
    <n v="1"/>
    <s v="Above 1.2"/>
  </r>
  <r>
    <s v="RF003175"/>
    <d v="2026-01-29T04:07:00"/>
    <d v="2026-01-29T00:00:00"/>
    <n v="4"/>
    <x v="0"/>
    <x v="0"/>
    <n v="9.8000000000000007"/>
    <n v="205.39"/>
    <n v="200.04"/>
    <n v="1"/>
    <n v="2.7"/>
    <n v="1.7"/>
    <n v="122"/>
    <s v="Low"/>
    <n v="1.1819999999999999"/>
    <x v="0"/>
    <s v=""/>
    <n v="4.76"/>
    <n v="11"/>
    <n v="-5.35"/>
    <n v="-1"/>
    <s v="Thursday"/>
    <s v="0-5 min"/>
    <n v="1"/>
    <s v="Between 1.0-1.2"/>
  </r>
  <r>
    <s v="RF003176"/>
    <d v="2026-01-29T04:21:00"/>
    <d v="2026-01-29T00:00:00"/>
    <n v="4"/>
    <x v="4"/>
    <x v="1"/>
    <n v="4.5999999999999996"/>
    <n v="102.01"/>
    <n v="106.11"/>
    <n v="1"/>
    <n v="6"/>
    <n v="7"/>
    <n v="64"/>
    <s v="Low"/>
    <n v="2.2000000000000002"/>
    <x v="0"/>
    <s v=""/>
    <n v="4.54"/>
    <n v="0"/>
    <n v="4.0999999999999996"/>
    <n v="1"/>
    <s v="Thursday"/>
    <s v="5-10 min"/>
    <n v="1"/>
    <s v="Above 1.2"/>
  </r>
  <r>
    <s v="RF003177"/>
    <d v="2026-01-29T04:46:00"/>
    <d v="2026-01-29T00:00:00"/>
    <n v="4"/>
    <x v="1"/>
    <x v="1"/>
    <n v="8.6"/>
    <n v="155.38999999999999"/>
    <n v="147.38"/>
    <n v="1"/>
    <n v="4.5999999999999996"/>
    <n v="10.1"/>
    <n v="100"/>
    <s v="Medium"/>
    <n v="1.119"/>
    <x v="0"/>
    <s v=""/>
    <n v="4.49"/>
    <n v="0"/>
    <n v="-8.01"/>
    <n v="5.5"/>
    <s v="Thursday"/>
    <s v="0-5 min"/>
    <n v="1"/>
    <s v="Between 1.0-1.2"/>
  </r>
  <r>
    <s v="RF003178"/>
    <d v="2026-01-29T05:18:00"/>
    <d v="2026-01-29T00:00:00"/>
    <n v="5"/>
    <x v="1"/>
    <x v="0"/>
    <n v="6.4"/>
    <n v="166.33"/>
    <n v="169.77"/>
    <n v="1.1000000000000001"/>
    <n v="4"/>
    <n v="1.4"/>
    <n v="93"/>
    <s v="Low"/>
    <n v="1.6579999999999999"/>
    <x v="0"/>
    <s v=""/>
    <n v="4.95"/>
    <n v="19"/>
    <n v="3.44"/>
    <n v="-2.6"/>
    <s v="Thursday"/>
    <s v="0-5 min"/>
    <n v="1"/>
    <s v="Above 1.2"/>
  </r>
  <r>
    <s v="RF003179"/>
    <d v="2026-01-29T05:31:00"/>
    <d v="2026-01-29T00:00:00"/>
    <n v="5"/>
    <x v="1"/>
    <x v="0"/>
    <n v="3.9"/>
    <n v="116.05"/>
    <n v="107.51"/>
    <n v="1.1000000000000001"/>
    <n v="6.4"/>
    <n v="6"/>
    <n v="110"/>
    <s v="Low"/>
    <n v="1.4510000000000001"/>
    <x v="0"/>
    <s v=""/>
    <n v="4.8499999999999996"/>
    <n v="6"/>
    <n v="-8.5399999999999991"/>
    <n v="-0.4"/>
    <s v="Thursday"/>
    <s v="5-10 min"/>
    <n v="1"/>
    <s v="Above 1.2"/>
  </r>
  <r>
    <s v="RF003180"/>
    <d v="2026-01-29T05:40:00"/>
    <d v="2026-01-29T00:00:00"/>
    <n v="5"/>
    <x v="3"/>
    <x v="0"/>
    <n v="11.5"/>
    <n v="192.98"/>
    <n v="197.89"/>
    <n v="1"/>
    <n v="3.5"/>
    <n v="5.5"/>
    <n v="71"/>
    <s v="Low"/>
    <n v="2.1890000000000001"/>
    <x v="0"/>
    <s v=""/>
    <n v="4.79"/>
    <n v="4"/>
    <n v="4.91"/>
    <n v="2"/>
    <s v="Thursday"/>
    <s v="0-5 min"/>
    <n v="1"/>
    <s v="Above 1.2"/>
  </r>
  <r>
    <s v="RF003181"/>
    <d v="2026-01-29T05:54:00"/>
    <d v="2026-01-29T00:00:00"/>
    <n v="5"/>
    <x v="0"/>
    <x v="0"/>
    <n v="3.4"/>
    <n v="100.91"/>
    <n v="100.8"/>
    <n v="1.1000000000000001"/>
    <n v="6.4"/>
    <n v="6.2"/>
    <n v="126"/>
    <s v="Medium"/>
    <n v="0.99"/>
    <x v="0"/>
    <s v=""/>
    <n v="4.79"/>
    <n v="8"/>
    <n v="-0.11"/>
    <n v="-0.2"/>
    <s v="Thursday"/>
    <s v="5-10 min"/>
    <n v="1"/>
    <s v="Between 0.8-1.0"/>
  </r>
  <r>
    <s v="RF003182"/>
    <d v="2026-01-29T05:59:00"/>
    <d v="2026-01-29T00:00:00"/>
    <n v="5"/>
    <x v="2"/>
    <x v="0"/>
    <n v="1.4"/>
    <n v="72.849999999999994"/>
    <n v="75.11"/>
    <n v="1.2"/>
    <n v="3.6"/>
    <n v="1"/>
    <n v="122"/>
    <s v="Medium"/>
    <n v="0.96599999999999997"/>
    <x v="0"/>
    <s v=""/>
    <n v="4.8600000000000003"/>
    <n v="6"/>
    <n v="2.2599999999999998"/>
    <n v="-2.6"/>
    <s v="Thursday"/>
    <s v="0-5 min"/>
    <n v="1"/>
    <s v="Between 0.8-1.0"/>
  </r>
  <r>
    <s v="RF003183"/>
    <d v="2026-01-29T06:00:00"/>
    <d v="2026-01-29T00:00:00"/>
    <n v="6"/>
    <x v="1"/>
    <x v="0"/>
    <n v="0.8"/>
    <n v="52.44"/>
    <n v="50.07"/>
    <n v="1"/>
    <n v="2"/>
    <n v="1"/>
    <n v="104"/>
    <s v="Low"/>
    <n v="1.5740000000000001"/>
    <x v="0"/>
    <s v=""/>
    <n v="4.6100000000000003"/>
    <n v="1"/>
    <n v="-2.37"/>
    <n v="-1"/>
    <s v="Thursday"/>
    <s v="0-5 min"/>
    <n v="1"/>
    <s v="Above 1.2"/>
  </r>
  <r>
    <s v="RF003184"/>
    <d v="2026-01-29T06:34:00"/>
    <d v="2026-01-29T00:00:00"/>
    <n v="6"/>
    <x v="0"/>
    <x v="0"/>
    <n v="4"/>
    <n v="104.9"/>
    <m/>
    <n v="1"/>
    <n v="4.4000000000000004"/>
    <n v="1.1000000000000001"/>
    <n v="122"/>
    <s v="Medium"/>
    <n v="1.0409999999999999"/>
    <x v="1"/>
    <s v="Pickup too far"/>
    <n v="4.91"/>
    <n v="50"/>
    <m/>
    <n v="-3.3"/>
    <s v="Thursday"/>
    <s v="0-5 min"/>
    <n v="0"/>
    <s v="Between 1.0-1.2"/>
  </r>
  <r>
    <s v="RF003185"/>
    <d v="2026-01-29T06:48:00"/>
    <d v="2026-01-29T00:00:00"/>
    <n v="6"/>
    <x v="3"/>
    <x v="0"/>
    <n v="5.2"/>
    <n v="140.47999999999999"/>
    <n v="135.62"/>
    <n v="1.1000000000000001"/>
    <n v="2"/>
    <n v="1.5"/>
    <n v="78"/>
    <s v="Low"/>
    <n v="2.149"/>
    <x v="0"/>
    <s v=""/>
    <n v="4.66"/>
    <n v="15"/>
    <n v="-4.8600000000000003"/>
    <n v="-0.5"/>
    <s v="Thursday"/>
    <s v="0-5 min"/>
    <n v="1"/>
    <s v="Above 1.2"/>
  </r>
  <r>
    <s v="RF003186"/>
    <d v="2026-01-29T06:59:00"/>
    <d v="2026-01-29T00:00:00"/>
    <n v="6"/>
    <x v="4"/>
    <x v="1"/>
    <n v="5.2"/>
    <n v="105.02"/>
    <n v="100.25"/>
    <n v="1"/>
    <n v="5.0999999999999996"/>
    <n v="11.3"/>
    <n v="54"/>
    <s v="Low"/>
    <n v="1.3180000000000001"/>
    <x v="0"/>
    <s v=""/>
    <n v="4.68"/>
    <n v="0"/>
    <n v="-4.7699999999999996"/>
    <n v="6.2"/>
    <s v="Thursday"/>
    <s v="5-10 min"/>
    <n v="1"/>
    <s v="Above 1.2"/>
  </r>
  <r>
    <s v="RF003187"/>
    <d v="2026-01-29T07:11:00"/>
    <d v="2026-01-29T00:00:00"/>
    <n v="7"/>
    <x v="3"/>
    <x v="0"/>
    <n v="0.7"/>
    <n v="54.87"/>
    <n v="55.82"/>
    <n v="1.1000000000000001"/>
    <n v="6.9"/>
    <n v="11.9"/>
    <n v="58"/>
    <s v="Low"/>
    <n v="1.403"/>
    <x v="0"/>
    <s v=""/>
    <n v="5"/>
    <n v="1"/>
    <n v="0.95"/>
    <n v="5"/>
    <s v="Thursday"/>
    <s v="5-10 min"/>
    <n v="1"/>
    <s v="Above 1.2"/>
  </r>
  <r>
    <s v="RF003188"/>
    <d v="2026-01-29T07:12:00"/>
    <d v="2026-01-29T00:00:00"/>
    <n v="7"/>
    <x v="3"/>
    <x v="0"/>
    <n v="7.5"/>
    <n v="142.12"/>
    <m/>
    <n v="1"/>
    <n v="9.8000000000000007"/>
    <n v="10.7"/>
    <n v="57"/>
    <s v="Low"/>
    <n v="1.1100000000000001"/>
    <x v="2"/>
    <s v="ETA too high"/>
    <n v="4.8499999999999996"/>
    <n v="6"/>
    <m/>
    <n v="0.9"/>
    <s v="Thursday"/>
    <s v="5-10 min"/>
    <n v="0"/>
    <s v="Between 1.0-1.2"/>
  </r>
  <r>
    <s v="RF003189"/>
    <d v="2026-01-29T07:16:00"/>
    <d v="2026-01-29T00:00:00"/>
    <n v="7"/>
    <x v="1"/>
    <x v="0"/>
    <n v="4.5999999999999996"/>
    <n v="110.19"/>
    <n v="100.67"/>
    <n v="1"/>
    <n v="6.9"/>
    <n v="9.6"/>
    <n v="94"/>
    <s v="Low"/>
    <n v="1.2350000000000001"/>
    <x v="0"/>
    <s v=""/>
    <n v="4.59"/>
    <n v="4"/>
    <n v="-9.52"/>
    <n v="2.7"/>
    <s v="Thursday"/>
    <s v="5-10 min"/>
    <n v="1"/>
    <s v="Above 1.2"/>
  </r>
  <r>
    <s v="RF003190"/>
    <d v="2026-01-29T07:29:00"/>
    <d v="2026-01-29T00:00:00"/>
    <n v="7"/>
    <x v="2"/>
    <x v="0"/>
    <n v="9.4"/>
    <n v="219.02"/>
    <n v="227.74"/>
    <n v="1.2"/>
    <n v="10"/>
    <n v="11.5"/>
    <n v="118"/>
    <s v="High"/>
    <n v="0.85"/>
    <x v="0"/>
    <s v=""/>
    <n v="4.82"/>
    <n v="7"/>
    <n v="8.7200000000000006"/>
    <n v="1.5"/>
    <s v="Thursday"/>
    <s v="5-10 min"/>
    <n v="1"/>
    <s v="Between 0.8-1.0"/>
  </r>
  <r>
    <s v="RF003191"/>
    <d v="2026-01-29T07:33:00"/>
    <d v="2026-01-29T00:00:00"/>
    <n v="7"/>
    <x v="1"/>
    <x v="0"/>
    <n v="5.9"/>
    <n v="147.76"/>
    <n v="155.38"/>
    <n v="1.1000000000000001"/>
    <n v="5.4"/>
    <n v="5.6"/>
    <n v="92"/>
    <s v="Low"/>
    <n v="1.7030000000000001"/>
    <x v="0"/>
    <s v=""/>
    <n v="4.6500000000000004"/>
    <n v="1"/>
    <n v="7.62"/>
    <n v="0.2"/>
    <s v="Thursday"/>
    <s v="5-10 min"/>
    <n v="1"/>
    <s v="Above 1.2"/>
  </r>
  <r>
    <s v="RF003192"/>
    <d v="2026-01-29T07:36:00"/>
    <d v="2026-01-29T00:00:00"/>
    <n v="7"/>
    <x v="2"/>
    <x v="1"/>
    <n v="8.4"/>
    <n v="174.61"/>
    <n v="187.44"/>
    <n v="1.1000000000000001"/>
    <n v="7.8"/>
    <n v="8.6999999999999993"/>
    <n v="118"/>
    <s v="Medium"/>
    <n v="1.0589999999999999"/>
    <x v="0"/>
    <s v=""/>
    <n v="4.72"/>
    <n v="0"/>
    <n v="12.83"/>
    <n v="0.9"/>
    <s v="Thursday"/>
    <s v="5-10 min"/>
    <n v="1"/>
    <s v="Between 1.0-1.2"/>
  </r>
  <r>
    <s v="RF003193"/>
    <d v="2026-01-29T07:43:00"/>
    <d v="2026-01-29T00:00:00"/>
    <n v="7"/>
    <x v="0"/>
    <x v="1"/>
    <n v="1.8"/>
    <n v="78.650000000000006"/>
    <m/>
    <n v="1.2"/>
    <n v="5.3"/>
    <n v="5.2"/>
    <n v="129"/>
    <s v="Medium"/>
    <n v="1.0249999999999999"/>
    <x v="2"/>
    <s v="Changed plans"/>
    <n v="4.78"/>
    <n v="0"/>
    <m/>
    <n v="-0.1"/>
    <s v="Thursday"/>
    <s v="5-10 min"/>
    <n v="0"/>
    <s v="Between 1.0-1.2"/>
  </r>
  <r>
    <s v="RF003194"/>
    <d v="2026-01-29T07:45:00"/>
    <d v="2026-01-29T00:00:00"/>
    <n v="7"/>
    <x v="4"/>
    <x v="0"/>
    <n v="9.4"/>
    <n v="193.23"/>
    <n v="202.63"/>
    <n v="1"/>
    <n v="7.7"/>
    <n v="4.7"/>
    <n v="57"/>
    <s v="Low"/>
    <n v="1.5920000000000001"/>
    <x v="0"/>
    <s v=""/>
    <n v="4.3899999999999997"/>
    <n v="6"/>
    <n v="9.4"/>
    <n v="-3"/>
    <s v="Thursday"/>
    <s v="5-10 min"/>
    <n v="1"/>
    <s v="Above 1.2"/>
  </r>
  <r>
    <s v="RF003195"/>
    <d v="2026-01-29T07:46:00"/>
    <d v="2026-01-29T00:00:00"/>
    <n v="7"/>
    <x v="4"/>
    <x v="0"/>
    <n v="7.2"/>
    <n v="145.75"/>
    <n v="146.77000000000001"/>
    <n v="1.1000000000000001"/>
    <n v="2"/>
    <n v="2.9"/>
    <n v="61"/>
    <s v="Low"/>
    <n v="1.59"/>
    <x v="0"/>
    <s v=""/>
    <n v="4.63"/>
    <n v="6"/>
    <n v="1.02"/>
    <n v="0.9"/>
    <s v="Thursday"/>
    <s v="0-5 min"/>
    <n v="1"/>
    <s v="Above 1.2"/>
  </r>
  <r>
    <s v="RF003196"/>
    <d v="2026-01-29T07:47:00"/>
    <d v="2026-01-29T00:00:00"/>
    <n v="7"/>
    <x v="1"/>
    <x v="0"/>
    <n v="3.5"/>
    <n v="87.95"/>
    <n v="87.09"/>
    <n v="1"/>
    <n v="2.4"/>
    <n v="1"/>
    <n v="93"/>
    <s v="Medium"/>
    <n v="1.1379999999999999"/>
    <x v="0"/>
    <s v=""/>
    <n v="4.6500000000000004"/>
    <n v="8"/>
    <n v="-0.86"/>
    <n v="-1.4"/>
    <s v="Thursday"/>
    <s v="0-5 min"/>
    <n v="1"/>
    <s v="Between 1.0-1.2"/>
  </r>
  <r>
    <s v="RF003197"/>
    <d v="2026-01-29T07:51:00"/>
    <d v="2026-01-29T00:00:00"/>
    <n v="7"/>
    <x v="1"/>
    <x v="1"/>
    <n v="14.7"/>
    <n v="229.57"/>
    <n v="244.39"/>
    <n v="1"/>
    <n v="4"/>
    <n v="3.2"/>
    <n v="91"/>
    <s v="Medium"/>
    <n v="1.087"/>
    <x v="0"/>
    <s v=""/>
    <n v="4.75"/>
    <n v="0"/>
    <n v="14.82"/>
    <n v="-0.8"/>
    <s v="Thursday"/>
    <s v="0-5 min"/>
    <n v="1"/>
    <s v="Between 1.0-1.2"/>
  </r>
  <r>
    <s v="RF003198"/>
    <d v="2026-01-29T08:08:00"/>
    <d v="2026-01-29T00:00:00"/>
    <n v="8"/>
    <x v="0"/>
    <x v="1"/>
    <n v="21.6"/>
    <n v="477.13"/>
    <n v="475.6"/>
    <n v="1.3"/>
    <n v="8.9"/>
    <n v="11.2"/>
    <n v="110"/>
    <s v="High"/>
    <n v="0.751"/>
    <x v="0"/>
    <s v=""/>
    <n v="4.4400000000000004"/>
    <n v="0"/>
    <n v="-1.53"/>
    <n v="2.2999999999999998"/>
    <s v="Thursday"/>
    <s v="5-10 min"/>
    <n v="1"/>
    <s v="Below 0.8"/>
  </r>
  <r>
    <s v="RF003199"/>
    <d v="2026-01-29T08:11:00"/>
    <d v="2026-01-29T00:00:00"/>
    <n v="8"/>
    <x v="3"/>
    <x v="0"/>
    <n v="3.5"/>
    <n v="92.35"/>
    <n v="92.39"/>
    <n v="1"/>
    <n v="6.8"/>
    <n v="2.8"/>
    <n v="64"/>
    <s v="Medium"/>
    <n v="1.008"/>
    <x v="0"/>
    <s v=""/>
    <n v="4.41"/>
    <n v="3"/>
    <n v="0.04"/>
    <n v="-4"/>
    <s v="Thursday"/>
    <s v="5-10 min"/>
    <n v="1"/>
    <s v="Between 1.0-1.2"/>
  </r>
  <r>
    <s v="RF003200"/>
    <d v="2026-01-29T08:16:00"/>
    <d v="2026-01-29T00:00:00"/>
    <n v="8"/>
    <x v="0"/>
    <x v="1"/>
    <n v="9.9"/>
    <n v="210.72"/>
    <n v="198.11"/>
    <n v="1.1000000000000001"/>
    <n v="3.2"/>
    <n v="1"/>
    <n v="129"/>
    <s v="Low"/>
    <n v="1.3520000000000001"/>
    <x v="0"/>
    <s v=""/>
    <n v="4.75"/>
    <n v="0"/>
    <n v="-12.61"/>
    <n v="-2.2000000000000002"/>
    <s v="Thursday"/>
    <s v="0-5 min"/>
    <n v="1"/>
    <s v="Above 1.2"/>
  </r>
  <r>
    <s v="RF003201"/>
    <d v="2026-01-29T08:52:00"/>
    <d v="2026-01-29T00:00:00"/>
    <n v="8"/>
    <x v="0"/>
    <x v="0"/>
    <n v="5.6"/>
    <n v="148.68"/>
    <m/>
    <n v="1.3"/>
    <n v="5.3"/>
    <n v="6.4"/>
    <n v="101"/>
    <s v="High"/>
    <n v="0.59499999999999997"/>
    <x v="2"/>
    <s v="ETA too high"/>
    <n v="4.95"/>
    <n v="4"/>
    <m/>
    <n v="1.1000000000000001"/>
    <s v="Thursday"/>
    <s v="5-10 min"/>
    <n v="0"/>
    <s v="Below 0.8"/>
  </r>
  <r>
    <s v="RF003202"/>
    <d v="2026-01-29T09:14:00"/>
    <d v="2026-01-29T00:00:00"/>
    <n v="9"/>
    <x v="4"/>
    <x v="0"/>
    <n v="8.1"/>
    <n v="188.29"/>
    <m/>
    <n v="1.1000000000000001"/>
    <n v="6.4"/>
    <n v="3.7"/>
    <n v="50"/>
    <s v="Medium"/>
    <n v="0.80900000000000005"/>
    <x v="2"/>
    <s v="ETA too high"/>
    <n v="4.78"/>
    <n v="2"/>
    <m/>
    <n v="-2.7"/>
    <s v="Thursday"/>
    <s v="5-10 min"/>
    <n v="0"/>
    <s v="Between 0.8-1.0"/>
  </r>
  <r>
    <s v="RF003203"/>
    <d v="2026-01-29T09:33:00"/>
    <d v="2026-01-29T00:00:00"/>
    <n v="9"/>
    <x v="0"/>
    <x v="0"/>
    <n v="6.7"/>
    <n v="127.83"/>
    <n v="136.72"/>
    <n v="1"/>
    <n v="4.7"/>
    <n v="3.6"/>
    <n v="113"/>
    <s v="Medium"/>
    <n v="0.95399999999999996"/>
    <x v="0"/>
    <s v=""/>
    <n v="5"/>
    <n v="19"/>
    <n v="8.89"/>
    <n v="-1.1000000000000001"/>
    <s v="Thursday"/>
    <s v="0-5 min"/>
    <n v="1"/>
    <s v="Between 0.8-1.0"/>
  </r>
  <r>
    <s v="RF003204"/>
    <d v="2026-01-29T09:37:00"/>
    <d v="2026-01-29T00:00:00"/>
    <n v="9"/>
    <x v="1"/>
    <x v="1"/>
    <n v="9.6999999999999993"/>
    <n v="250.63"/>
    <n v="260.19"/>
    <n v="1.2"/>
    <n v="4.7"/>
    <n v="8.1"/>
    <n v="100"/>
    <s v="Medium"/>
    <n v="1.054"/>
    <x v="0"/>
    <s v=""/>
    <n v="4.6900000000000004"/>
    <n v="0"/>
    <n v="9.56"/>
    <n v="3.4"/>
    <s v="Thursday"/>
    <s v="0-5 min"/>
    <n v="1"/>
    <s v="Between 1.0-1.2"/>
  </r>
  <r>
    <s v="RF003205"/>
    <d v="2026-01-29T09:53:00"/>
    <d v="2026-01-29T00:00:00"/>
    <n v="9"/>
    <x v="3"/>
    <x v="1"/>
    <n v="1"/>
    <n v="52.37"/>
    <m/>
    <n v="1"/>
    <n v="4.9000000000000004"/>
    <n v="4.9000000000000004"/>
    <n v="62"/>
    <s v="Medium"/>
    <n v="0.99199999999999999"/>
    <x v="2"/>
    <s v="ETA too high"/>
    <n v="4.7"/>
    <n v="0"/>
    <m/>
    <n v="0"/>
    <s v="Thursday"/>
    <s v="0-5 min"/>
    <n v="0"/>
    <s v="Between 0.8-1.0"/>
  </r>
  <r>
    <s v="RF003206"/>
    <d v="2026-01-29T10:03:00"/>
    <d v="2026-01-29T00:00:00"/>
    <n v="10"/>
    <x v="3"/>
    <x v="0"/>
    <n v="8"/>
    <n v="160.81"/>
    <m/>
    <n v="1"/>
    <n v="4.7"/>
    <n v="3.2"/>
    <n v="56"/>
    <s v="Medium"/>
    <n v="0.995"/>
    <x v="1"/>
    <s v="Vehicle issue"/>
    <n v="4.57"/>
    <n v="32"/>
    <m/>
    <n v="-1.5"/>
    <s v="Thursday"/>
    <s v="0-5 min"/>
    <n v="0"/>
    <s v="Between 0.8-1.0"/>
  </r>
  <r>
    <s v="RF003207"/>
    <d v="2026-01-29T10:11:00"/>
    <d v="2026-01-29T00:00:00"/>
    <n v="10"/>
    <x v="3"/>
    <x v="0"/>
    <n v="7"/>
    <n v="149.62"/>
    <n v="152.72"/>
    <n v="1"/>
    <n v="7.9"/>
    <n v="11.1"/>
    <n v="55"/>
    <s v="Medium"/>
    <n v="0.875"/>
    <x v="0"/>
    <s v=""/>
    <n v="5"/>
    <n v="3"/>
    <n v="3.1"/>
    <n v="3.2"/>
    <s v="Thursday"/>
    <s v="5-10 min"/>
    <n v="1"/>
    <s v="Between 0.8-1.0"/>
  </r>
  <r>
    <s v="RF003208"/>
    <d v="2026-01-29T10:24:00"/>
    <d v="2026-01-29T00:00:00"/>
    <n v="10"/>
    <x v="3"/>
    <x v="0"/>
    <n v="6.1"/>
    <n v="143.34"/>
    <n v="148.99"/>
    <n v="1.1000000000000001"/>
    <n v="7.1"/>
    <n v="2.7"/>
    <n v="67"/>
    <s v="Low"/>
    <n v="1.3009999999999999"/>
    <x v="0"/>
    <s v=""/>
    <n v="4.58"/>
    <n v="5"/>
    <n v="5.65"/>
    <n v="-4.4000000000000004"/>
    <s v="Thursday"/>
    <s v="5-10 min"/>
    <n v="1"/>
    <s v="Above 1.2"/>
  </r>
  <r>
    <s v="RF003209"/>
    <d v="2026-01-29T10:39:00"/>
    <d v="2026-01-29T00:00:00"/>
    <n v="10"/>
    <x v="1"/>
    <x v="1"/>
    <n v="12.4"/>
    <n v="247.19"/>
    <n v="250.63"/>
    <n v="1"/>
    <n v="4.3"/>
    <n v="1"/>
    <n v="84"/>
    <s v="Low"/>
    <n v="1.294"/>
    <x v="0"/>
    <s v=""/>
    <n v="4.74"/>
    <n v="0"/>
    <n v="3.44"/>
    <n v="-3.3"/>
    <s v="Thursday"/>
    <s v="0-5 min"/>
    <n v="1"/>
    <s v="Above 1.2"/>
  </r>
  <r>
    <s v="RF003210"/>
    <d v="2026-01-29T11:01:00"/>
    <d v="2026-01-29T00:00:00"/>
    <n v="11"/>
    <x v="4"/>
    <x v="1"/>
    <n v="2.4"/>
    <n v="82.92"/>
    <n v="77.760000000000005"/>
    <n v="1.1000000000000001"/>
    <n v="3.9"/>
    <n v="1"/>
    <n v="50"/>
    <s v="Low"/>
    <n v="1.0820000000000001"/>
    <x v="0"/>
    <s v=""/>
    <n v="4.26"/>
    <n v="0"/>
    <n v="-5.16"/>
    <n v="-2.9"/>
    <s v="Thursday"/>
    <s v="0-5 min"/>
    <n v="1"/>
    <s v="Between 1.0-1.2"/>
  </r>
  <r>
    <s v="RF003211"/>
    <d v="2026-01-29T11:06:00"/>
    <d v="2026-01-29T00:00:00"/>
    <n v="11"/>
    <x v="3"/>
    <x v="1"/>
    <n v="9.4"/>
    <n v="182.77"/>
    <n v="194.6"/>
    <n v="1"/>
    <n v="6.4"/>
    <n v="5.2"/>
    <n v="70"/>
    <s v="Low"/>
    <n v="1.4279999999999999"/>
    <x v="0"/>
    <s v=""/>
    <n v="4.99"/>
    <n v="0"/>
    <n v="11.83"/>
    <n v="-1.2"/>
    <s v="Thursday"/>
    <s v="5-10 min"/>
    <n v="1"/>
    <s v="Above 1.2"/>
  </r>
  <r>
    <s v="RF003212"/>
    <d v="2026-01-29T11:09:00"/>
    <d v="2026-01-29T00:00:00"/>
    <n v="11"/>
    <x v="4"/>
    <x v="0"/>
    <n v="3.2"/>
    <n v="76.25"/>
    <n v="77.3"/>
    <n v="1"/>
    <n v="5.3"/>
    <n v="1.4"/>
    <n v="58"/>
    <s v="Low"/>
    <n v="1.222"/>
    <x v="0"/>
    <s v=""/>
    <n v="4.88"/>
    <n v="21"/>
    <n v="1.05"/>
    <n v="-3.9"/>
    <s v="Thursday"/>
    <s v="5-10 min"/>
    <n v="1"/>
    <s v="Above 1.2"/>
  </r>
  <r>
    <s v="RF003213"/>
    <d v="2026-01-29T11:20:00"/>
    <d v="2026-01-29T00:00:00"/>
    <n v="11"/>
    <x v="1"/>
    <x v="1"/>
    <n v="4"/>
    <n v="113.06"/>
    <m/>
    <n v="1.1000000000000001"/>
    <n v="6.7"/>
    <n v="13"/>
    <n v="80"/>
    <s v="Low"/>
    <n v="1.288"/>
    <x v="2"/>
    <s v="Fare too high"/>
    <n v="4.68"/>
    <n v="0"/>
    <m/>
    <n v="6.3"/>
    <s v="Thursday"/>
    <s v="5-10 min"/>
    <n v="0"/>
    <s v="Above 1.2"/>
  </r>
  <r>
    <s v="RF003214"/>
    <d v="2026-01-29T11:20:00"/>
    <d v="2026-01-29T00:00:00"/>
    <n v="11"/>
    <x v="1"/>
    <x v="1"/>
    <n v="3.5"/>
    <n v="97.56"/>
    <n v="103.34"/>
    <n v="1"/>
    <n v="5.8"/>
    <n v="1"/>
    <n v="79"/>
    <s v="Low"/>
    <n v="1.196"/>
    <x v="0"/>
    <s v=""/>
    <n v="4.6900000000000004"/>
    <n v="0"/>
    <n v="5.78"/>
    <n v="-4.8"/>
    <s v="Thursday"/>
    <s v="5-10 min"/>
    <n v="1"/>
    <s v="Between 1.0-1.2"/>
  </r>
  <r>
    <s v="RF003215"/>
    <d v="2026-01-29T11:33:00"/>
    <d v="2026-01-29T00:00:00"/>
    <n v="11"/>
    <x v="0"/>
    <x v="0"/>
    <n v="6"/>
    <n v="169.72"/>
    <n v="168.57"/>
    <n v="1.2"/>
    <n v="6.2"/>
    <n v="8.3000000000000007"/>
    <n v="94"/>
    <s v="Medium"/>
    <n v="0.74399999999999999"/>
    <x v="0"/>
    <s v=""/>
    <n v="4.78"/>
    <n v="30"/>
    <n v="-1.1499999999999999"/>
    <n v="2.1"/>
    <s v="Thursday"/>
    <s v="5-10 min"/>
    <n v="1"/>
    <s v="Below 0.8"/>
  </r>
  <r>
    <s v="RF003216"/>
    <d v="2026-01-29T11:34:00"/>
    <d v="2026-01-29T00:00:00"/>
    <n v="11"/>
    <x v="0"/>
    <x v="0"/>
    <n v="9.5"/>
    <n v="223.92"/>
    <n v="229.48"/>
    <n v="1.2"/>
    <n v="7"/>
    <n v="6.7"/>
    <n v="111"/>
    <s v="High"/>
    <n v="0.752"/>
    <x v="0"/>
    <s v=""/>
    <n v="5"/>
    <n v="7"/>
    <n v="5.56"/>
    <n v="-0.3"/>
    <s v="Thursday"/>
    <s v="5-10 min"/>
    <n v="1"/>
    <s v="Below 0.8"/>
  </r>
  <r>
    <s v="RF003217"/>
    <d v="2026-01-29T11:42:00"/>
    <d v="2026-01-29T00:00:00"/>
    <n v="11"/>
    <x v="2"/>
    <x v="0"/>
    <n v="5.6"/>
    <n v="154.15"/>
    <n v="151.04"/>
    <n v="1.3"/>
    <n v="2"/>
    <n v="3.1"/>
    <n v="111"/>
    <s v="Medium"/>
    <n v="0.85699999999999998"/>
    <x v="0"/>
    <s v=""/>
    <n v="4.63"/>
    <n v="12"/>
    <n v="-3.11"/>
    <n v="1.1000000000000001"/>
    <s v="Thursday"/>
    <s v="0-5 min"/>
    <n v="1"/>
    <s v="Between 0.8-1.0"/>
  </r>
  <r>
    <s v="RF003218"/>
    <d v="2026-01-29T11:49:00"/>
    <d v="2026-01-29T00:00:00"/>
    <n v="11"/>
    <x v="1"/>
    <x v="1"/>
    <n v="10.5"/>
    <n v="209.09"/>
    <n v="202.75"/>
    <n v="1.1000000000000001"/>
    <n v="3.4"/>
    <n v="2.5"/>
    <n v="99"/>
    <s v="Low"/>
    <n v="1.373"/>
    <x v="0"/>
    <s v=""/>
    <n v="4.79"/>
    <n v="0"/>
    <n v="-6.34"/>
    <n v="-0.9"/>
    <s v="Thursday"/>
    <s v="0-5 min"/>
    <n v="1"/>
    <s v="Above 1.2"/>
  </r>
  <r>
    <s v="RF003219"/>
    <d v="2026-01-29T12:04:00"/>
    <d v="2026-01-29T00:00:00"/>
    <n v="12"/>
    <x v="3"/>
    <x v="0"/>
    <n v="4.4000000000000004"/>
    <n v="111.18"/>
    <n v="114.51"/>
    <n v="1.1000000000000001"/>
    <n v="7.5"/>
    <n v="7.6"/>
    <n v="69"/>
    <s v="Low"/>
    <n v="1.907"/>
    <x v="0"/>
    <s v=""/>
    <n v="4.47"/>
    <n v="21"/>
    <n v="3.33"/>
    <n v="0.1"/>
    <s v="Thursday"/>
    <s v="5-10 min"/>
    <n v="1"/>
    <s v="Above 1.2"/>
  </r>
  <r>
    <s v="RF003220"/>
    <d v="2026-01-29T12:07:00"/>
    <d v="2026-01-29T00:00:00"/>
    <n v="12"/>
    <x v="2"/>
    <x v="1"/>
    <n v="1.6"/>
    <n v="90.37"/>
    <n v="86.21"/>
    <n v="1.4"/>
    <n v="8.8000000000000007"/>
    <n v="6.8"/>
    <n v="98"/>
    <s v="High"/>
    <n v="0.70599999999999996"/>
    <x v="0"/>
    <s v=""/>
    <n v="4.92"/>
    <n v="0"/>
    <n v="-4.16"/>
    <n v="-2"/>
    <s v="Thursday"/>
    <s v="5-10 min"/>
    <n v="1"/>
    <s v="Below 0.8"/>
  </r>
  <r>
    <s v="RF003221"/>
    <d v="2026-01-29T12:48:00"/>
    <d v="2026-01-29T00:00:00"/>
    <n v="12"/>
    <x v="3"/>
    <x v="0"/>
    <n v="6.7"/>
    <n v="145.21"/>
    <n v="154.28"/>
    <n v="1"/>
    <n v="3.9"/>
    <n v="8.1999999999999993"/>
    <n v="64"/>
    <s v="Low"/>
    <n v="1.833"/>
    <x v="0"/>
    <s v=""/>
    <n v="4.96"/>
    <n v="1"/>
    <n v="9.07"/>
    <n v="4.3"/>
    <s v="Thursday"/>
    <s v="0-5 min"/>
    <n v="1"/>
    <s v="Above 1.2"/>
  </r>
  <r>
    <s v="RF003222"/>
    <d v="2026-01-29T12:48:00"/>
    <d v="2026-01-29T00:00:00"/>
    <n v="12"/>
    <x v="2"/>
    <x v="0"/>
    <n v="4.9000000000000004"/>
    <n v="126.28"/>
    <n v="125.95"/>
    <n v="1.1000000000000001"/>
    <n v="2.1"/>
    <n v="1"/>
    <n v="127"/>
    <s v="Medium"/>
    <n v="1.1910000000000001"/>
    <x v="0"/>
    <s v=""/>
    <n v="4.55"/>
    <n v="14"/>
    <n v="-0.33"/>
    <n v="-1.1000000000000001"/>
    <s v="Thursday"/>
    <s v="0-5 min"/>
    <n v="1"/>
    <s v="Between 1.0-1.2"/>
  </r>
  <r>
    <s v="RF003223"/>
    <d v="2026-01-29T12:58:00"/>
    <d v="2026-01-29T00:00:00"/>
    <n v="12"/>
    <x v="3"/>
    <x v="1"/>
    <n v="14.5"/>
    <n v="274.8"/>
    <m/>
    <n v="1"/>
    <n v="5.8"/>
    <n v="6.1"/>
    <n v="63"/>
    <s v="Low"/>
    <n v="1.76"/>
    <x v="1"/>
    <s v="Pickup too far"/>
    <n v="4.66"/>
    <n v="0"/>
    <m/>
    <n v="0.3"/>
    <s v="Thursday"/>
    <s v="5-10 min"/>
    <n v="0"/>
    <s v="Above 1.2"/>
  </r>
  <r>
    <s v="RF003224"/>
    <d v="2026-01-29T13:01:00"/>
    <d v="2026-01-29T00:00:00"/>
    <n v="13"/>
    <x v="4"/>
    <x v="0"/>
    <n v="2.7"/>
    <n v="83.85"/>
    <m/>
    <n v="1.1000000000000001"/>
    <n v="2"/>
    <n v="10"/>
    <n v="63"/>
    <s v="Low"/>
    <n v="1.7789999999999999"/>
    <x v="1"/>
    <s v="Pickup too far"/>
    <n v="4.9800000000000004"/>
    <n v="2"/>
    <m/>
    <n v="8"/>
    <s v="Thursday"/>
    <s v="0-5 min"/>
    <n v="0"/>
    <s v="Above 1.2"/>
  </r>
  <r>
    <s v="RF003225"/>
    <d v="2026-01-29T13:01:00"/>
    <d v="2026-01-29T00:00:00"/>
    <n v="13"/>
    <x v="0"/>
    <x v="0"/>
    <n v="7.5"/>
    <n v="155.79"/>
    <n v="158.54"/>
    <n v="1"/>
    <n v="5.3"/>
    <n v="8.4"/>
    <n v="131"/>
    <s v="Low"/>
    <n v="1.355"/>
    <x v="0"/>
    <s v=""/>
    <n v="4.7699999999999996"/>
    <n v="26"/>
    <n v="2.75"/>
    <n v="3.1"/>
    <s v="Thursday"/>
    <s v="5-10 min"/>
    <n v="1"/>
    <s v="Above 1.2"/>
  </r>
  <r>
    <s v="RF003226"/>
    <d v="2026-01-29T13:03:00"/>
    <d v="2026-01-29T00:00:00"/>
    <n v="13"/>
    <x v="0"/>
    <x v="0"/>
    <n v="5.7"/>
    <n v="137.97"/>
    <n v="133.72"/>
    <n v="1"/>
    <n v="4.4000000000000004"/>
    <n v="1.5"/>
    <n v="132"/>
    <s v="Low"/>
    <n v="1.359"/>
    <x v="0"/>
    <s v=""/>
    <n v="4.43"/>
    <n v="19"/>
    <n v="-4.25"/>
    <n v="-2.9"/>
    <s v="Thursday"/>
    <s v="0-5 min"/>
    <n v="1"/>
    <s v="Above 1.2"/>
  </r>
  <r>
    <s v="RF003227"/>
    <d v="2026-01-29T13:42:00"/>
    <d v="2026-01-29T00:00:00"/>
    <n v="13"/>
    <x v="2"/>
    <x v="1"/>
    <n v="1.7"/>
    <n v="64.5"/>
    <m/>
    <n v="1"/>
    <n v="3.7"/>
    <n v="8.3000000000000007"/>
    <n v="117"/>
    <s v="Low"/>
    <n v="1.337"/>
    <x v="2"/>
    <s v="Fare too high"/>
    <n v="4.9400000000000004"/>
    <n v="0"/>
    <m/>
    <n v="4.5999999999999996"/>
    <s v="Thursday"/>
    <s v="0-5 min"/>
    <n v="0"/>
    <s v="Above 1.2"/>
  </r>
  <r>
    <s v="RF003228"/>
    <d v="2026-01-29T13:46:00"/>
    <d v="2026-01-29T00:00:00"/>
    <n v="13"/>
    <x v="0"/>
    <x v="0"/>
    <n v="1.2"/>
    <n v="58.8"/>
    <n v="63.06"/>
    <n v="1"/>
    <n v="6.5"/>
    <n v="8.1999999999999993"/>
    <n v="132"/>
    <s v="Low"/>
    <n v="1.296"/>
    <x v="0"/>
    <s v=""/>
    <n v="4.6500000000000004"/>
    <n v="1"/>
    <n v="4.26"/>
    <n v="1.7"/>
    <s v="Thursday"/>
    <s v="5-10 min"/>
    <n v="1"/>
    <s v="Above 1.2"/>
  </r>
  <r>
    <s v="RF003229"/>
    <d v="2026-01-29T14:05:00"/>
    <d v="2026-01-29T00:00:00"/>
    <n v="14"/>
    <x v="4"/>
    <x v="1"/>
    <n v="1.3"/>
    <n v="54.97"/>
    <n v="56.48"/>
    <n v="1"/>
    <n v="6.2"/>
    <n v="5.6"/>
    <n v="50"/>
    <s v="Low"/>
    <n v="1.6859999999999999"/>
    <x v="0"/>
    <s v=""/>
    <n v="4.5"/>
    <n v="0"/>
    <n v="1.51"/>
    <n v="-0.6"/>
    <s v="Thursday"/>
    <s v="5-10 min"/>
    <n v="1"/>
    <s v="Above 1.2"/>
  </r>
  <r>
    <s v="RF003230"/>
    <d v="2026-01-29T14:08:00"/>
    <d v="2026-01-29T00:00:00"/>
    <n v="14"/>
    <x v="1"/>
    <x v="0"/>
    <n v="9.5"/>
    <n v="187.91"/>
    <m/>
    <n v="1.1000000000000001"/>
    <n v="5.9"/>
    <n v="9.1"/>
    <n v="106"/>
    <s v="Low"/>
    <n v="1.3560000000000001"/>
    <x v="1"/>
    <s v="Pickup too far"/>
    <n v="4.8600000000000003"/>
    <n v="14"/>
    <m/>
    <n v="3.2"/>
    <s v="Thursday"/>
    <s v="5-10 min"/>
    <n v="0"/>
    <s v="Above 1.2"/>
  </r>
  <r>
    <s v="RF003231"/>
    <d v="2026-01-29T14:16:00"/>
    <d v="2026-01-29T00:00:00"/>
    <n v="14"/>
    <x v="0"/>
    <x v="1"/>
    <n v="5.5"/>
    <n v="128.61000000000001"/>
    <n v="124.41"/>
    <n v="1.1000000000000001"/>
    <n v="9.6"/>
    <n v="14.5"/>
    <n v="100"/>
    <s v="Medium"/>
    <n v="0.70399999999999996"/>
    <x v="0"/>
    <s v=""/>
    <n v="5"/>
    <n v="0"/>
    <n v="-4.2"/>
    <n v="4.9000000000000004"/>
    <s v="Thursday"/>
    <s v="5-10 min"/>
    <n v="1"/>
    <s v="Below 0.8"/>
  </r>
  <r>
    <s v="RF003232"/>
    <d v="2026-01-29T14:28:00"/>
    <d v="2026-01-29T00:00:00"/>
    <n v="14"/>
    <x v="0"/>
    <x v="0"/>
    <n v="8.1999999999999993"/>
    <n v="169.44"/>
    <n v="160.16"/>
    <n v="1"/>
    <n v="3.2"/>
    <n v="1.8"/>
    <n v="125"/>
    <s v="Low"/>
    <n v="1.2250000000000001"/>
    <x v="0"/>
    <s v=""/>
    <n v="4.74"/>
    <n v="12"/>
    <n v="-9.2799999999999994"/>
    <n v="-1.4"/>
    <s v="Thursday"/>
    <s v="0-5 min"/>
    <n v="1"/>
    <s v="Above 1.2"/>
  </r>
  <r>
    <s v="RF003233"/>
    <d v="2026-01-29T14:50:00"/>
    <d v="2026-01-29T00:00:00"/>
    <n v="14"/>
    <x v="4"/>
    <x v="0"/>
    <n v="8.5"/>
    <n v="142.94"/>
    <n v="146.63"/>
    <n v="1"/>
    <n v="3.2"/>
    <n v="2.6"/>
    <n v="58"/>
    <s v="Low"/>
    <n v="2.2000000000000002"/>
    <x v="0"/>
    <s v=""/>
    <n v="4.68"/>
    <n v="6"/>
    <n v="3.69"/>
    <n v="-0.6"/>
    <s v="Thursday"/>
    <s v="0-5 min"/>
    <n v="1"/>
    <s v="Above 1.2"/>
  </r>
  <r>
    <s v="RF003234"/>
    <d v="2026-01-29T14:51:00"/>
    <d v="2026-01-29T00:00:00"/>
    <n v="14"/>
    <x v="1"/>
    <x v="0"/>
    <n v="16"/>
    <n v="264.86"/>
    <n v="256.08"/>
    <n v="1"/>
    <n v="4.5"/>
    <n v="3.8"/>
    <n v="87"/>
    <s v="Low"/>
    <n v="1.212"/>
    <x v="0"/>
    <s v=""/>
    <n v="4.4000000000000004"/>
    <n v="5"/>
    <n v="-8.7799999999999994"/>
    <n v="-0.7"/>
    <s v="Thursday"/>
    <s v="0-5 min"/>
    <n v="1"/>
    <s v="Above 1.2"/>
  </r>
  <r>
    <s v="RF003235"/>
    <d v="2026-01-29T15:01:00"/>
    <d v="2026-01-29T00:00:00"/>
    <n v="15"/>
    <x v="4"/>
    <x v="0"/>
    <n v="10.9"/>
    <n v="227.91"/>
    <m/>
    <n v="1.1000000000000001"/>
    <n v="8.3000000000000007"/>
    <n v="10.8"/>
    <n v="50"/>
    <s v="Low"/>
    <n v="1.8460000000000001"/>
    <x v="2"/>
    <s v="ETA too high"/>
    <n v="4.45"/>
    <n v="2"/>
    <m/>
    <n v="2.5"/>
    <s v="Thursday"/>
    <s v="5-10 min"/>
    <n v="0"/>
    <s v="Above 1.2"/>
  </r>
  <r>
    <s v="RF003236"/>
    <d v="2026-01-29T15:11:00"/>
    <d v="2026-01-29T00:00:00"/>
    <n v="15"/>
    <x v="0"/>
    <x v="0"/>
    <n v="5.5"/>
    <n v="128.27000000000001"/>
    <n v="128.63"/>
    <n v="1.1000000000000001"/>
    <n v="2"/>
    <n v="5.4"/>
    <n v="123"/>
    <s v="Low"/>
    <n v="1.353"/>
    <x v="0"/>
    <s v=""/>
    <n v="4.3"/>
    <n v="4"/>
    <n v="0.36"/>
    <n v="3.4"/>
    <s v="Thursday"/>
    <s v="0-5 min"/>
    <n v="1"/>
    <s v="Above 1.2"/>
  </r>
  <r>
    <s v="RF003237"/>
    <d v="2026-01-29T15:23:00"/>
    <d v="2026-01-29T00:00:00"/>
    <n v="15"/>
    <x v="4"/>
    <x v="0"/>
    <n v="7.9"/>
    <n v="174.16"/>
    <n v="175.31"/>
    <n v="1"/>
    <n v="3.4"/>
    <n v="6.1"/>
    <n v="60"/>
    <s v="Low"/>
    <n v="1.4339999999999999"/>
    <x v="0"/>
    <s v=""/>
    <n v="4.54"/>
    <n v="10"/>
    <n v="1.1499999999999999"/>
    <n v="2.7"/>
    <s v="Thursday"/>
    <s v="0-5 min"/>
    <n v="1"/>
    <s v="Above 1.2"/>
  </r>
  <r>
    <s v="RF003238"/>
    <d v="2026-01-29T15:25:00"/>
    <d v="2026-01-29T00:00:00"/>
    <n v="15"/>
    <x v="1"/>
    <x v="0"/>
    <n v="2.2000000000000002"/>
    <n v="74.41"/>
    <n v="73.72"/>
    <n v="1"/>
    <n v="3.2"/>
    <n v="1.1000000000000001"/>
    <n v="88"/>
    <s v="Low"/>
    <n v="1.153"/>
    <x v="0"/>
    <s v=""/>
    <n v="4.5599999999999996"/>
    <n v="10"/>
    <n v="-0.69"/>
    <n v="-2.1"/>
    <s v="Thursday"/>
    <s v="0-5 min"/>
    <n v="1"/>
    <s v="Between 1.0-1.2"/>
  </r>
  <r>
    <s v="RF003239"/>
    <d v="2026-01-29T15:35:00"/>
    <d v="2026-01-29T00:00:00"/>
    <n v="15"/>
    <x v="1"/>
    <x v="0"/>
    <n v="1.9"/>
    <n v="69.73"/>
    <m/>
    <n v="1"/>
    <n v="5.5"/>
    <n v="12"/>
    <n v="87"/>
    <s v="Low"/>
    <n v="1.1220000000000001"/>
    <x v="2"/>
    <s v="ETA too high"/>
    <n v="4.55"/>
    <n v="16"/>
    <m/>
    <n v="6.5"/>
    <s v="Thursday"/>
    <s v="5-10 min"/>
    <n v="0"/>
    <s v="Between 1.0-1.2"/>
  </r>
  <r>
    <s v="RF003240"/>
    <d v="2026-01-29T15:44:00"/>
    <d v="2026-01-29T00:00:00"/>
    <n v="15"/>
    <x v="3"/>
    <x v="1"/>
    <n v="5"/>
    <n v="113.83"/>
    <n v="110.96"/>
    <n v="1"/>
    <n v="2.1"/>
    <n v="1"/>
    <n v="71"/>
    <s v="Low"/>
    <n v="2.2000000000000002"/>
    <x v="0"/>
    <s v=""/>
    <n v="4.67"/>
    <n v="0"/>
    <n v="-2.87"/>
    <n v="-1.1000000000000001"/>
    <s v="Thursday"/>
    <s v="0-5 min"/>
    <n v="1"/>
    <s v="Above 1.2"/>
  </r>
  <r>
    <s v="RF003241"/>
    <d v="2026-01-29T16:26:00"/>
    <d v="2026-01-29T00:00:00"/>
    <n v="16"/>
    <x v="0"/>
    <x v="0"/>
    <n v="3.4"/>
    <n v="97.53"/>
    <n v="99.18"/>
    <n v="1"/>
    <n v="5.6"/>
    <n v="7.2"/>
    <n v="105"/>
    <s v="Medium"/>
    <n v="0.88600000000000001"/>
    <x v="0"/>
    <s v=""/>
    <n v="4.71"/>
    <n v="1"/>
    <n v="1.65"/>
    <n v="1.6"/>
    <s v="Thursday"/>
    <s v="5-10 min"/>
    <n v="1"/>
    <s v="Between 0.8-1.0"/>
  </r>
  <r>
    <s v="RF003242"/>
    <d v="2026-01-29T16:49:00"/>
    <d v="2026-01-29T00:00:00"/>
    <n v="16"/>
    <x v="4"/>
    <x v="1"/>
    <n v="5.8"/>
    <n v="128.66999999999999"/>
    <n v="124.45"/>
    <n v="1"/>
    <n v="8.4"/>
    <n v="8.6999999999999993"/>
    <n v="52"/>
    <s v="Low"/>
    <n v="2.0150000000000001"/>
    <x v="0"/>
    <s v=""/>
    <n v="4.5"/>
    <n v="0"/>
    <n v="-4.22"/>
    <n v="0.3"/>
    <s v="Thursday"/>
    <s v="5-10 min"/>
    <n v="1"/>
    <s v="Above 1.2"/>
  </r>
  <r>
    <s v="RF003243"/>
    <d v="2026-01-29T16:55:00"/>
    <d v="2026-01-29T00:00:00"/>
    <n v="16"/>
    <x v="4"/>
    <x v="0"/>
    <n v="4"/>
    <n v="113.02"/>
    <n v="110.9"/>
    <n v="1.1000000000000001"/>
    <n v="2.2000000000000002"/>
    <n v="1"/>
    <n v="51"/>
    <s v="Low"/>
    <n v="1.395"/>
    <x v="0"/>
    <s v=""/>
    <n v="4.7"/>
    <n v="3"/>
    <n v="-2.12"/>
    <n v="-1.2"/>
    <s v="Thursday"/>
    <s v="0-5 min"/>
    <n v="1"/>
    <s v="Above 1.2"/>
  </r>
  <r>
    <s v="RF003244"/>
    <d v="2026-01-29T17:04:00"/>
    <d v="2026-01-29T00:00:00"/>
    <n v="17"/>
    <x v="3"/>
    <x v="0"/>
    <n v="10.4"/>
    <n v="181.33"/>
    <n v="176.05"/>
    <n v="1"/>
    <n v="3.4"/>
    <n v="4.9000000000000004"/>
    <n v="70"/>
    <s v="Low"/>
    <n v="1.4019999999999999"/>
    <x v="0"/>
    <s v=""/>
    <n v="4.84"/>
    <n v="9"/>
    <n v="-5.28"/>
    <n v="1.5"/>
    <s v="Thursday"/>
    <s v="0-5 min"/>
    <n v="1"/>
    <s v="Above 1.2"/>
  </r>
  <r>
    <s v="RF003245"/>
    <d v="2026-01-29T17:19:00"/>
    <d v="2026-01-29T00:00:00"/>
    <n v="17"/>
    <x v="4"/>
    <x v="1"/>
    <n v="7.7"/>
    <n v="148.69999999999999"/>
    <n v="156.84"/>
    <n v="1"/>
    <n v="5.5"/>
    <n v="6.5"/>
    <n v="44"/>
    <s v="Low"/>
    <n v="1.0580000000000001"/>
    <x v="0"/>
    <s v=""/>
    <n v="4.92"/>
    <n v="0"/>
    <n v="8.14"/>
    <n v="1"/>
    <s v="Thursday"/>
    <s v="5-10 min"/>
    <n v="1"/>
    <s v="Between 1.0-1.2"/>
  </r>
  <r>
    <s v="RF003246"/>
    <d v="2026-01-29T17:22:00"/>
    <d v="2026-01-29T00:00:00"/>
    <n v="17"/>
    <x v="0"/>
    <x v="0"/>
    <n v="3.5"/>
    <n v="95.12"/>
    <m/>
    <n v="1"/>
    <n v="8.1999999999999993"/>
    <n v="11.2"/>
    <n v="112"/>
    <s v="Medium"/>
    <n v="0.85799999999999998"/>
    <x v="2"/>
    <s v="Fare too high"/>
    <n v="4.8099999999999996"/>
    <n v="24"/>
    <m/>
    <n v="3"/>
    <s v="Thursday"/>
    <s v="5-10 min"/>
    <n v="0"/>
    <s v="Between 0.8-1.0"/>
  </r>
  <r>
    <s v="RF003247"/>
    <d v="2026-01-29T17:24:00"/>
    <d v="2026-01-29T00:00:00"/>
    <n v="17"/>
    <x v="0"/>
    <x v="0"/>
    <n v="8.6"/>
    <n v="197.74"/>
    <n v="202.02"/>
    <n v="1.2"/>
    <n v="7.7"/>
    <n v="8.5"/>
    <n v="82"/>
    <s v="Medium"/>
    <n v="0.64300000000000002"/>
    <x v="0"/>
    <s v=""/>
    <n v="4.99"/>
    <n v="3"/>
    <n v="4.28"/>
    <n v="0.8"/>
    <s v="Thursday"/>
    <s v="5-10 min"/>
    <n v="1"/>
    <s v="Below 0.8"/>
  </r>
  <r>
    <s v="RF003248"/>
    <d v="2026-01-29T17:59:00"/>
    <d v="2026-01-29T00:00:00"/>
    <n v="17"/>
    <x v="0"/>
    <x v="0"/>
    <n v="2.2999999999999998"/>
    <n v="88.52"/>
    <n v="95.11"/>
    <n v="1.2"/>
    <n v="9.4"/>
    <n v="11"/>
    <n v="91"/>
    <s v="Medium"/>
    <n v="0.65800000000000003"/>
    <x v="0"/>
    <s v=""/>
    <n v="4.42"/>
    <n v="36"/>
    <n v="6.59"/>
    <n v="1.6"/>
    <s v="Thursday"/>
    <s v="5-10 min"/>
    <n v="1"/>
    <s v="Below 0.8"/>
  </r>
  <r>
    <s v="RF003249"/>
    <d v="2026-01-29T18:00:00"/>
    <d v="2026-01-29T00:00:00"/>
    <n v="18"/>
    <x v="3"/>
    <x v="0"/>
    <n v="5.4"/>
    <n v="127.16"/>
    <n v="117.99"/>
    <n v="1.2"/>
    <n v="8"/>
    <n v="14.2"/>
    <n v="50"/>
    <s v="Low"/>
    <n v="0.90600000000000003"/>
    <x v="0"/>
    <s v=""/>
    <n v="4.13"/>
    <n v="12"/>
    <n v="-9.17"/>
    <n v="6.2"/>
    <s v="Thursday"/>
    <s v="5-10 min"/>
    <n v="1"/>
    <s v="Between 0.8-1.0"/>
  </r>
  <r>
    <s v="RF003250"/>
    <d v="2026-01-29T18:11:00"/>
    <d v="2026-01-29T00:00:00"/>
    <n v="18"/>
    <x v="0"/>
    <x v="0"/>
    <n v="10.6"/>
    <n v="233.05"/>
    <n v="237.31"/>
    <n v="1.2"/>
    <n v="5.3"/>
    <n v="5.7"/>
    <n v="95"/>
    <s v="Medium"/>
    <n v="0.67"/>
    <x v="0"/>
    <s v=""/>
    <n v="4.83"/>
    <n v="3"/>
    <n v="4.26"/>
    <n v="0.4"/>
    <s v="Thursday"/>
    <s v="5-10 min"/>
    <n v="1"/>
    <s v="Below 0.8"/>
  </r>
  <r>
    <s v="RF003251"/>
    <d v="2026-01-29T18:20:00"/>
    <d v="2026-01-29T00:00:00"/>
    <n v="18"/>
    <x v="3"/>
    <x v="1"/>
    <n v="1"/>
    <n v="52.78"/>
    <n v="51.14"/>
    <n v="1"/>
    <n v="5.2"/>
    <n v="1.1000000000000001"/>
    <n v="50"/>
    <s v="Low"/>
    <n v="1.137"/>
    <x v="0"/>
    <s v=""/>
    <n v="5"/>
    <n v="0"/>
    <n v="-1.64"/>
    <n v="-4.0999999999999996"/>
    <s v="Thursday"/>
    <s v="5-10 min"/>
    <n v="1"/>
    <s v="Between 1.0-1.2"/>
  </r>
  <r>
    <s v="RF003252"/>
    <d v="2026-01-29T18:28:00"/>
    <d v="2026-01-29T00:00:00"/>
    <n v="18"/>
    <x v="0"/>
    <x v="1"/>
    <n v="12.8"/>
    <n v="303.98"/>
    <n v="312.89"/>
    <n v="1.2"/>
    <n v="3.3"/>
    <n v="7"/>
    <n v="95"/>
    <s v="Medium"/>
    <n v="0.69499999999999995"/>
    <x v="0"/>
    <s v=""/>
    <n v="4.42"/>
    <n v="0"/>
    <n v="8.91"/>
    <n v="3.7"/>
    <s v="Thursday"/>
    <s v="0-5 min"/>
    <n v="1"/>
    <s v="Below 0.8"/>
  </r>
  <r>
    <s v="RF003253"/>
    <d v="2026-01-29T19:25:00"/>
    <d v="2026-01-29T00:00:00"/>
    <n v="19"/>
    <x v="2"/>
    <x v="0"/>
    <n v="4.0999999999999996"/>
    <n v="125.17"/>
    <n v="119.69"/>
    <n v="1.2"/>
    <n v="8.5"/>
    <n v="12"/>
    <n v="81"/>
    <s v="Medium"/>
    <n v="0.69099999999999995"/>
    <x v="0"/>
    <s v=""/>
    <n v="4.67"/>
    <n v="9"/>
    <n v="-5.48"/>
    <n v="3.5"/>
    <s v="Thursday"/>
    <s v="5-10 min"/>
    <n v="1"/>
    <s v="Below 0.8"/>
  </r>
  <r>
    <s v="RF003254"/>
    <d v="2026-01-29T19:32:00"/>
    <d v="2026-01-29T00:00:00"/>
    <n v="19"/>
    <x v="2"/>
    <x v="1"/>
    <n v="10.7"/>
    <n v="229.13"/>
    <n v="237.1"/>
    <n v="1.2"/>
    <n v="11.1"/>
    <n v="7.8"/>
    <n v="102"/>
    <s v="Medium"/>
    <n v="0.84799999999999998"/>
    <x v="0"/>
    <s v=""/>
    <n v="4.63"/>
    <n v="0"/>
    <n v="7.97"/>
    <n v="-3.3"/>
    <s v="Thursday"/>
    <s v="10-15 min"/>
    <n v="1"/>
    <s v="Between 0.8-1.0"/>
  </r>
  <r>
    <s v="RF003255"/>
    <d v="2026-01-29T19:40:00"/>
    <d v="2026-01-29T00:00:00"/>
    <n v="19"/>
    <x v="2"/>
    <x v="0"/>
    <n v="4.2"/>
    <n v="117.67"/>
    <m/>
    <n v="1.1000000000000001"/>
    <n v="5.9"/>
    <n v="3.1"/>
    <n v="78"/>
    <s v="Medium"/>
    <n v="0.70399999999999996"/>
    <x v="1"/>
    <s v="Vehicle issue"/>
    <n v="5"/>
    <n v="12"/>
    <m/>
    <n v="-2.8"/>
    <s v="Thursday"/>
    <s v="5-10 min"/>
    <n v="0"/>
    <s v="Below 0.8"/>
  </r>
  <r>
    <s v="RF003256"/>
    <d v="2026-01-29T20:03:00"/>
    <d v="2026-01-29T00:00:00"/>
    <n v="20"/>
    <x v="0"/>
    <x v="0"/>
    <n v="1.4"/>
    <n v="66.64"/>
    <m/>
    <n v="1.1000000000000001"/>
    <n v="5.8"/>
    <n v="5.2"/>
    <n v="111"/>
    <s v="Medium"/>
    <n v="0.82799999999999996"/>
    <x v="2"/>
    <s v="ETA too high"/>
    <n v="4.82"/>
    <n v="12"/>
    <m/>
    <n v="-0.6"/>
    <s v="Thursday"/>
    <s v="5-10 min"/>
    <n v="0"/>
    <s v="Between 0.8-1.0"/>
  </r>
  <r>
    <s v="RF003257"/>
    <d v="2026-01-29T20:06:00"/>
    <d v="2026-01-29T00:00:00"/>
    <n v="20"/>
    <x v="2"/>
    <x v="0"/>
    <n v="3.7"/>
    <n v="108.94"/>
    <n v="108.66"/>
    <n v="1.2"/>
    <n v="5.7"/>
    <n v="3.9"/>
    <n v="101"/>
    <s v="High"/>
    <n v="0.73799999999999999"/>
    <x v="0"/>
    <s v=""/>
    <n v="4.68"/>
    <n v="3"/>
    <n v="-0.28000000000000003"/>
    <n v="-1.8"/>
    <s v="Thursday"/>
    <s v="5-10 min"/>
    <n v="1"/>
    <s v="Below 0.8"/>
  </r>
  <r>
    <s v="RF003258"/>
    <d v="2026-01-29T20:10:00"/>
    <d v="2026-01-29T00:00:00"/>
    <n v="20"/>
    <x v="0"/>
    <x v="0"/>
    <n v="12"/>
    <n v="296.58999999999997"/>
    <n v="288.93"/>
    <n v="1.4"/>
    <n v="10.4"/>
    <n v="10.3"/>
    <n v="92"/>
    <s v="Medium"/>
    <n v="0.67400000000000004"/>
    <x v="0"/>
    <s v=""/>
    <n v="4.9400000000000004"/>
    <n v="6"/>
    <n v="-7.66"/>
    <n v="-0.1"/>
    <s v="Thursday"/>
    <s v="10-15 min"/>
    <n v="1"/>
    <s v="Below 0.8"/>
  </r>
  <r>
    <s v="RF003259"/>
    <d v="2026-01-29T20:11:00"/>
    <d v="2026-01-29T00:00:00"/>
    <n v="20"/>
    <x v="2"/>
    <x v="0"/>
    <n v="6.3"/>
    <n v="130.47"/>
    <m/>
    <n v="1.1000000000000001"/>
    <n v="7.1"/>
    <n v="7"/>
    <n v="90"/>
    <s v="Medium"/>
    <n v="0.89600000000000002"/>
    <x v="2"/>
    <s v="Fare too high"/>
    <n v="4.76"/>
    <n v="8"/>
    <m/>
    <n v="-0.1"/>
    <s v="Thursday"/>
    <s v="5-10 min"/>
    <n v="0"/>
    <s v="Between 0.8-1.0"/>
  </r>
  <r>
    <s v="RF003260"/>
    <d v="2026-01-29T20:15:00"/>
    <d v="2026-01-29T00:00:00"/>
    <n v="20"/>
    <x v="1"/>
    <x v="0"/>
    <n v="10.8"/>
    <n v="222.07"/>
    <n v="211.86"/>
    <n v="1"/>
    <n v="4.5999999999999996"/>
    <n v="5.0999999999999996"/>
    <n v="79"/>
    <s v="Low"/>
    <n v="1.254"/>
    <x v="0"/>
    <s v=""/>
    <n v="4.5599999999999996"/>
    <n v="13"/>
    <n v="-10.210000000000001"/>
    <n v="0.5"/>
    <s v="Thursday"/>
    <s v="0-5 min"/>
    <n v="1"/>
    <s v="Above 1.2"/>
  </r>
  <r>
    <s v="RF003261"/>
    <d v="2026-01-29T20:27:00"/>
    <d v="2026-01-29T00:00:00"/>
    <n v="20"/>
    <x v="3"/>
    <x v="0"/>
    <n v="4.2"/>
    <n v="109.43"/>
    <n v="114.76"/>
    <n v="1.1000000000000001"/>
    <n v="2.4"/>
    <n v="7"/>
    <n v="66"/>
    <s v="Medium"/>
    <n v="1.02"/>
    <x v="0"/>
    <s v=""/>
    <n v="4.95"/>
    <n v="13"/>
    <n v="5.33"/>
    <n v="4.5999999999999996"/>
    <s v="Thursday"/>
    <s v="0-5 min"/>
    <n v="1"/>
    <s v="Between 1.0-1.2"/>
  </r>
  <r>
    <s v="RF003262"/>
    <d v="2026-01-29T20:39:00"/>
    <d v="2026-01-29T00:00:00"/>
    <n v="20"/>
    <x v="0"/>
    <x v="0"/>
    <n v="3"/>
    <n v="100.9"/>
    <n v="100.07"/>
    <n v="1.2"/>
    <n v="7.4"/>
    <n v="14.7"/>
    <n v="98"/>
    <s v="High"/>
    <n v="0.61399999999999999"/>
    <x v="0"/>
    <s v=""/>
    <n v="4.41"/>
    <n v="9"/>
    <n v="-0.83"/>
    <n v="7.3"/>
    <s v="Thursday"/>
    <s v="5-10 min"/>
    <n v="1"/>
    <s v="Below 0.8"/>
  </r>
  <r>
    <s v="RF003263"/>
    <d v="2026-01-29T20:40:00"/>
    <d v="2026-01-29T00:00:00"/>
    <n v="20"/>
    <x v="2"/>
    <x v="0"/>
    <n v="10.4"/>
    <n v="207.64"/>
    <n v="212.19"/>
    <n v="1"/>
    <n v="3.3"/>
    <n v="1"/>
    <n v="131"/>
    <s v="Medium"/>
    <n v="1.0660000000000001"/>
    <x v="0"/>
    <s v=""/>
    <n v="4.67"/>
    <n v="4"/>
    <n v="4.55"/>
    <n v="-2.2999999999999998"/>
    <s v="Thursday"/>
    <s v="0-5 min"/>
    <n v="1"/>
    <s v="Between 1.0-1.2"/>
  </r>
  <r>
    <s v="RF003264"/>
    <d v="2026-01-29T20:42:00"/>
    <d v="2026-01-29T00:00:00"/>
    <n v="20"/>
    <x v="4"/>
    <x v="0"/>
    <n v="5.5"/>
    <n v="119.4"/>
    <n v="115.39"/>
    <n v="1"/>
    <n v="5"/>
    <n v="6.1"/>
    <n v="53"/>
    <s v="Medium"/>
    <n v="1.071"/>
    <x v="0"/>
    <s v=""/>
    <n v="4.6500000000000004"/>
    <n v="4"/>
    <n v="-4.01"/>
    <n v="1.1000000000000001"/>
    <s v="Thursday"/>
    <s v="0-5 min"/>
    <n v="1"/>
    <s v="Between 1.0-1.2"/>
  </r>
  <r>
    <s v="RF003265"/>
    <d v="2026-01-29T20:44:00"/>
    <d v="2026-01-29T00:00:00"/>
    <n v="20"/>
    <x v="1"/>
    <x v="0"/>
    <n v="7.1"/>
    <n v="160.16"/>
    <n v="163.29"/>
    <n v="1"/>
    <n v="6.6"/>
    <n v="10.8"/>
    <n v="82"/>
    <s v="Medium"/>
    <n v="0.84199999999999997"/>
    <x v="0"/>
    <s v=""/>
    <n v="5"/>
    <n v="2"/>
    <n v="3.13"/>
    <n v="4.2"/>
    <s v="Thursday"/>
    <s v="5-10 min"/>
    <n v="1"/>
    <s v="Between 0.8-1.0"/>
  </r>
  <r>
    <s v="RF003266"/>
    <d v="2026-01-29T20:47:00"/>
    <d v="2026-01-29T00:00:00"/>
    <n v="20"/>
    <x v="4"/>
    <x v="0"/>
    <n v="7.5"/>
    <n v="170.81"/>
    <n v="171.64"/>
    <n v="1.1000000000000001"/>
    <n v="3.4"/>
    <n v="7.9"/>
    <n v="54"/>
    <s v="Low"/>
    <n v="1.351"/>
    <x v="0"/>
    <s v=""/>
    <n v="4.4000000000000004"/>
    <n v="13"/>
    <n v="0.83"/>
    <n v="4.5"/>
    <s v="Thursday"/>
    <s v="0-5 min"/>
    <n v="1"/>
    <s v="Above 1.2"/>
  </r>
  <r>
    <s v="RF003267"/>
    <d v="2026-01-29T21:00:00"/>
    <d v="2026-01-29T00:00:00"/>
    <n v="21"/>
    <x v="4"/>
    <x v="0"/>
    <n v="0.9"/>
    <n v="51.28"/>
    <n v="53.69"/>
    <n v="1"/>
    <n v="4"/>
    <n v="1"/>
    <n v="44"/>
    <s v="Low"/>
    <n v="1.62"/>
    <x v="0"/>
    <s v=""/>
    <n v="4.51"/>
    <n v="4"/>
    <n v="2.41"/>
    <n v="-3"/>
    <s v="Thursday"/>
    <s v="0-5 min"/>
    <n v="1"/>
    <s v="Above 1.2"/>
  </r>
  <r>
    <s v="RF003268"/>
    <d v="2026-01-29T21:02:00"/>
    <d v="2026-01-29T00:00:00"/>
    <n v="21"/>
    <x v="0"/>
    <x v="0"/>
    <n v="8.8000000000000007"/>
    <n v="220.49"/>
    <m/>
    <n v="1.2"/>
    <n v="8.8000000000000007"/>
    <n v="9.8000000000000007"/>
    <n v="124"/>
    <s v="High"/>
    <n v="0.78200000000000003"/>
    <x v="1"/>
    <s v="Pickup too far"/>
    <n v="4.8899999999999997"/>
    <n v="6"/>
    <m/>
    <n v="1"/>
    <s v="Thursday"/>
    <s v="5-10 min"/>
    <n v="0"/>
    <s v="Below 0.8"/>
  </r>
  <r>
    <s v="RF003269"/>
    <d v="2026-01-29T21:05:00"/>
    <d v="2026-01-29T00:00:00"/>
    <n v="21"/>
    <x v="2"/>
    <x v="1"/>
    <n v="2.2999999999999998"/>
    <n v="76.73"/>
    <m/>
    <n v="1"/>
    <n v="4.2"/>
    <n v="7.8"/>
    <n v="87"/>
    <s v="Medium"/>
    <n v="0.86099999999999999"/>
    <x v="2"/>
    <s v="Fare too high"/>
    <n v="4.5599999999999996"/>
    <n v="0"/>
    <m/>
    <n v="3.6"/>
    <s v="Thursday"/>
    <s v="0-5 min"/>
    <n v="0"/>
    <s v="Between 0.8-1.0"/>
  </r>
  <r>
    <s v="RF003270"/>
    <d v="2026-01-29T21:29:00"/>
    <d v="2026-01-29T00:00:00"/>
    <n v="21"/>
    <x v="3"/>
    <x v="0"/>
    <n v="1.2"/>
    <n v="55.58"/>
    <n v="55.05"/>
    <n v="1"/>
    <n v="8.1"/>
    <n v="6.4"/>
    <n v="65"/>
    <s v="Low"/>
    <n v="1.5920000000000001"/>
    <x v="0"/>
    <s v=""/>
    <n v="4.78"/>
    <n v="7"/>
    <n v="-0.53"/>
    <n v="-1.7"/>
    <s v="Thursday"/>
    <s v="5-10 min"/>
    <n v="1"/>
    <s v="Above 1.2"/>
  </r>
  <r>
    <s v="RF003271"/>
    <d v="2026-01-29T21:32:00"/>
    <d v="2026-01-29T00:00:00"/>
    <n v="21"/>
    <x v="1"/>
    <x v="1"/>
    <n v="3.8"/>
    <n v="98.44"/>
    <n v="97.79"/>
    <n v="1.1000000000000001"/>
    <n v="6.1"/>
    <n v="5"/>
    <n v="80"/>
    <s v="Medium"/>
    <n v="0.96699999999999997"/>
    <x v="0"/>
    <s v=""/>
    <n v="4.66"/>
    <n v="0"/>
    <n v="-0.65"/>
    <n v="-1.1000000000000001"/>
    <s v="Thursday"/>
    <s v="5-10 min"/>
    <n v="1"/>
    <s v="Between 0.8-1.0"/>
  </r>
  <r>
    <s v="RF003272"/>
    <d v="2026-01-29T21:49:00"/>
    <d v="2026-01-29T00:00:00"/>
    <n v="21"/>
    <x v="0"/>
    <x v="0"/>
    <n v="4.9000000000000004"/>
    <n v="126.59"/>
    <n v="128.69999999999999"/>
    <n v="1.1000000000000001"/>
    <n v="6.9"/>
    <n v="10.6"/>
    <n v="102"/>
    <s v="Medium"/>
    <n v="0.79200000000000004"/>
    <x v="0"/>
    <s v=""/>
    <n v="4.57"/>
    <n v="3"/>
    <n v="2.11"/>
    <n v="3.7"/>
    <s v="Thursday"/>
    <s v="5-10 min"/>
    <n v="1"/>
    <s v="Below 0.8"/>
  </r>
  <r>
    <s v="RF003273"/>
    <d v="2026-01-29T21:57:00"/>
    <d v="2026-01-29T00:00:00"/>
    <n v="21"/>
    <x v="4"/>
    <x v="1"/>
    <n v="13.7"/>
    <n v="244.36"/>
    <n v="248.37"/>
    <n v="1"/>
    <n v="5.8"/>
    <n v="5.2"/>
    <n v="63"/>
    <s v="Low"/>
    <n v="1.532"/>
    <x v="0"/>
    <s v=""/>
    <n v="4.74"/>
    <n v="0"/>
    <n v="4.01"/>
    <n v="-0.6"/>
    <s v="Thursday"/>
    <s v="5-10 min"/>
    <n v="1"/>
    <s v="Above 1.2"/>
  </r>
  <r>
    <s v="RF003274"/>
    <d v="2026-01-29T22:13:00"/>
    <d v="2026-01-29T00:00:00"/>
    <n v="22"/>
    <x v="2"/>
    <x v="0"/>
    <n v="9.1"/>
    <n v="164.17"/>
    <n v="157.32"/>
    <n v="1"/>
    <n v="2"/>
    <n v="4.5999999999999996"/>
    <n v="107"/>
    <s v="Medium"/>
    <n v="1.0169999999999999"/>
    <x v="0"/>
    <s v=""/>
    <n v="4.84"/>
    <n v="5"/>
    <n v="-6.85"/>
    <n v="2.6"/>
    <s v="Thursday"/>
    <s v="0-5 min"/>
    <n v="1"/>
    <s v="Between 1.0-1.2"/>
  </r>
  <r>
    <s v="RF003275"/>
    <d v="2026-01-29T22:25:00"/>
    <d v="2026-01-29T00:00:00"/>
    <n v="22"/>
    <x v="0"/>
    <x v="1"/>
    <n v="1.1000000000000001"/>
    <n v="57.01"/>
    <m/>
    <n v="1"/>
    <n v="6.8"/>
    <n v="12.7"/>
    <n v="100"/>
    <s v="Medium"/>
    <n v="0.92700000000000005"/>
    <x v="2"/>
    <s v="Changed plans"/>
    <n v="4.54"/>
    <n v="0"/>
    <m/>
    <n v="5.9"/>
    <s v="Thursday"/>
    <s v="5-10 min"/>
    <n v="0"/>
    <s v="Between 0.8-1.0"/>
  </r>
  <r>
    <s v="RF003276"/>
    <d v="2026-01-29T22:30:00"/>
    <d v="2026-01-29T00:00:00"/>
    <n v="22"/>
    <x v="3"/>
    <x v="0"/>
    <n v="7"/>
    <n v="138.43"/>
    <m/>
    <n v="1"/>
    <n v="7"/>
    <n v="8.5"/>
    <n v="70"/>
    <s v="Low"/>
    <n v="1.722"/>
    <x v="2"/>
    <s v="Fare too high"/>
    <n v="4.4800000000000004"/>
    <n v="24"/>
    <m/>
    <n v="1.5"/>
    <s v="Thursday"/>
    <s v="5-10 min"/>
    <n v="0"/>
    <s v="Above 1.2"/>
  </r>
  <r>
    <s v="RF003277"/>
    <d v="2026-01-29T22:32:00"/>
    <d v="2026-01-29T00:00:00"/>
    <n v="22"/>
    <x v="3"/>
    <x v="0"/>
    <n v="5.4"/>
    <n v="128.51"/>
    <n v="127.53"/>
    <n v="1.1000000000000001"/>
    <n v="5.6"/>
    <n v="5.4"/>
    <n v="56"/>
    <s v="Low"/>
    <n v="1.2410000000000001"/>
    <x v="0"/>
    <s v=""/>
    <n v="4.66"/>
    <n v="12"/>
    <n v="-0.98"/>
    <n v="-0.2"/>
    <s v="Thursday"/>
    <s v="5-10 min"/>
    <n v="1"/>
    <s v="Above 1.2"/>
  </r>
  <r>
    <s v="RF003278"/>
    <d v="2026-01-29T22:37:00"/>
    <d v="2026-01-29T00:00:00"/>
    <n v="22"/>
    <x v="2"/>
    <x v="0"/>
    <n v="2.6"/>
    <n v="79.569999999999993"/>
    <n v="79.239999999999995"/>
    <n v="1"/>
    <n v="2"/>
    <n v="4.8"/>
    <n v="122"/>
    <s v="Low"/>
    <n v="1.3759999999999999"/>
    <x v="0"/>
    <s v=""/>
    <n v="4.5999999999999996"/>
    <n v="4"/>
    <n v="-0.33"/>
    <n v="2.8"/>
    <s v="Thursday"/>
    <s v="0-5 min"/>
    <n v="1"/>
    <s v="Above 1.2"/>
  </r>
  <r>
    <s v="RF003279"/>
    <d v="2026-01-29T22:42:00"/>
    <d v="2026-01-29T00:00:00"/>
    <n v="22"/>
    <x v="4"/>
    <x v="1"/>
    <n v="8.5"/>
    <n v="154.65"/>
    <n v="153.71"/>
    <n v="1"/>
    <n v="5.5"/>
    <n v="7.6"/>
    <n v="56"/>
    <s v="Low"/>
    <n v="1.2509999999999999"/>
    <x v="0"/>
    <s v=""/>
    <n v="4.83"/>
    <n v="0"/>
    <n v="-0.94"/>
    <n v="2.1"/>
    <s v="Thursday"/>
    <s v="5-10 min"/>
    <n v="1"/>
    <s v="Above 1.2"/>
  </r>
  <r>
    <s v="RF003280"/>
    <d v="2026-01-29T23:09:00"/>
    <d v="2026-01-29T00:00:00"/>
    <n v="23"/>
    <x v="3"/>
    <x v="1"/>
    <n v="13.6"/>
    <n v="212.7"/>
    <m/>
    <n v="1"/>
    <n v="2.1"/>
    <n v="1.4"/>
    <n v="58"/>
    <s v="Low"/>
    <n v="1.5189999999999999"/>
    <x v="2"/>
    <s v="ETA too high"/>
    <n v="4.74"/>
    <n v="0"/>
    <m/>
    <n v="-0.7"/>
    <s v="Thursday"/>
    <s v="0-5 min"/>
    <n v="0"/>
    <s v="Above 1.2"/>
  </r>
  <r>
    <s v="RF003281"/>
    <d v="2026-01-29T23:26:00"/>
    <d v="2026-01-29T00:00:00"/>
    <n v="23"/>
    <x v="3"/>
    <x v="1"/>
    <n v="5.8"/>
    <n v="120.16"/>
    <n v="116.28"/>
    <n v="1"/>
    <n v="5.8"/>
    <n v="6.9"/>
    <n v="71"/>
    <s v="Low"/>
    <n v="1.359"/>
    <x v="0"/>
    <s v=""/>
    <n v="4.79"/>
    <n v="0"/>
    <n v="-3.88"/>
    <n v="1.1000000000000001"/>
    <s v="Thursday"/>
    <s v="5-10 min"/>
    <n v="1"/>
    <s v="Above 1.2"/>
  </r>
  <r>
    <s v="RF003282"/>
    <d v="2026-01-29T23:35:00"/>
    <d v="2026-01-29T00:00:00"/>
    <n v="23"/>
    <x v="1"/>
    <x v="0"/>
    <n v="4.2"/>
    <n v="97.18"/>
    <m/>
    <n v="1"/>
    <n v="5.6"/>
    <m/>
    <n v="99"/>
    <s v="Low"/>
    <n v="1.823"/>
    <x v="3"/>
    <s v="No driver available"/>
    <n v="4.71"/>
    <n v="8"/>
    <m/>
    <m/>
    <s v="Thursday"/>
    <s v="5-10 min"/>
    <n v="0"/>
    <s v="Above 1.2"/>
  </r>
  <r>
    <s v="RF003283"/>
    <d v="2026-01-29T23:41:00"/>
    <d v="2026-01-29T00:00:00"/>
    <n v="23"/>
    <x v="3"/>
    <x v="0"/>
    <n v="6.1"/>
    <n v="146.41999999999999"/>
    <n v="144.68"/>
    <n v="1.1000000000000001"/>
    <n v="3.5"/>
    <n v="5.0999999999999996"/>
    <n v="53"/>
    <s v="Low"/>
    <n v="1.2030000000000001"/>
    <x v="0"/>
    <s v=""/>
    <n v="4.5999999999999996"/>
    <n v="14"/>
    <n v="-1.74"/>
    <n v="1.6"/>
    <s v="Thursday"/>
    <s v="0-5 min"/>
    <n v="1"/>
    <s v="Above 1.2"/>
  </r>
  <r>
    <s v="RF003284"/>
    <d v="2026-01-29T23:47:00"/>
    <d v="2026-01-29T00:00:00"/>
    <n v="23"/>
    <x v="1"/>
    <x v="0"/>
    <n v="7"/>
    <n v="140.69999999999999"/>
    <n v="147.88999999999999"/>
    <n v="1"/>
    <n v="4.8"/>
    <n v="3"/>
    <n v="93"/>
    <s v="Low"/>
    <n v="1.5369999999999999"/>
    <x v="0"/>
    <s v=""/>
    <n v="5"/>
    <n v="9"/>
    <n v="7.19"/>
    <n v="-1.8"/>
    <s v="Thursday"/>
    <s v="0-5 min"/>
    <n v="1"/>
    <s v="Above 1.2"/>
  </r>
  <r>
    <s v="RF003285"/>
    <d v="2026-01-29T23:59:00"/>
    <d v="2026-01-29T00:00:00"/>
    <n v="23"/>
    <x v="0"/>
    <x v="0"/>
    <n v="18.5"/>
    <n v="327.22000000000003"/>
    <n v="324.33"/>
    <n v="1"/>
    <n v="4.9000000000000004"/>
    <n v="8.1999999999999993"/>
    <n v="126"/>
    <s v="Low"/>
    <n v="1.248"/>
    <x v="0"/>
    <s v=""/>
    <n v="4.7699999999999996"/>
    <n v="5"/>
    <n v="-2.89"/>
    <n v="3.3"/>
    <s v="Thursday"/>
    <s v="0-5 min"/>
    <n v="1"/>
    <s v="Above 1.2"/>
  </r>
  <r>
    <s v="RF003286"/>
    <d v="2026-01-30T00:12:00"/>
    <d v="2026-01-30T00:00:00"/>
    <n v="0"/>
    <x v="0"/>
    <x v="0"/>
    <n v="3.2"/>
    <n v="87.77"/>
    <n v="92.53"/>
    <n v="1"/>
    <n v="7"/>
    <n v="7.2"/>
    <n v="129"/>
    <s v="Medium"/>
    <n v="1.054"/>
    <x v="0"/>
    <s v=""/>
    <n v="4.4000000000000004"/>
    <n v="4"/>
    <n v="4.76"/>
    <n v="0.2"/>
    <s v="Friday"/>
    <s v="5-10 min"/>
    <n v="1"/>
    <s v="Between 1.0-1.2"/>
  </r>
  <r>
    <s v="RF003287"/>
    <d v="2026-01-30T00:15:00"/>
    <d v="2026-01-30T00:00:00"/>
    <n v="0"/>
    <x v="3"/>
    <x v="0"/>
    <n v="3.3"/>
    <n v="88.72"/>
    <n v="89.71"/>
    <n v="1"/>
    <n v="5.2"/>
    <n v="5.0999999999999996"/>
    <n v="67"/>
    <s v="Low"/>
    <n v="1.9019999999999999"/>
    <x v="0"/>
    <s v=""/>
    <n v="4.8"/>
    <n v="7"/>
    <n v="0.99"/>
    <n v="-0.1"/>
    <s v="Friday"/>
    <s v="5-10 min"/>
    <n v="1"/>
    <s v="Above 1.2"/>
  </r>
  <r>
    <s v="RF003288"/>
    <d v="2026-01-30T00:18:00"/>
    <d v="2026-01-30T00:00:00"/>
    <n v="0"/>
    <x v="4"/>
    <x v="0"/>
    <n v="10.199999999999999"/>
    <n v="180.06"/>
    <n v="177.88"/>
    <n v="1.1000000000000001"/>
    <n v="2.2000000000000002"/>
    <n v="1"/>
    <n v="65"/>
    <s v="Medium"/>
    <n v="1.276"/>
    <x v="0"/>
    <s v=""/>
    <n v="4.4400000000000004"/>
    <n v="14"/>
    <n v="-2.1800000000000002"/>
    <n v="-1.2"/>
    <s v="Friday"/>
    <s v="0-5 min"/>
    <n v="1"/>
    <s v="Above 1.2"/>
  </r>
  <r>
    <s v="RF003289"/>
    <d v="2026-01-30T00:27:00"/>
    <d v="2026-01-30T00:00:00"/>
    <n v="0"/>
    <x v="3"/>
    <x v="1"/>
    <n v="3.9"/>
    <n v="108.17"/>
    <n v="113.86"/>
    <n v="1.1000000000000001"/>
    <n v="2"/>
    <n v="6.9"/>
    <n v="72"/>
    <s v="Low"/>
    <n v="1.7270000000000001"/>
    <x v="0"/>
    <s v=""/>
    <n v="4.8"/>
    <n v="0"/>
    <n v="5.69"/>
    <n v="4.9000000000000004"/>
    <s v="Friday"/>
    <s v="0-5 min"/>
    <n v="1"/>
    <s v="Above 1.2"/>
  </r>
  <r>
    <s v="RF003290"/>
    <d v="2026-01-30T00:31:00"/>
    <d v="2026-01-30T00:00:00"/>
    <n v="0"/>
    <x v="0"/>
    <x v="0"/>
    <n v="0.8"/>
    <n v="52.2"/>
    <n v="55.42"/>
    <n v="1"/>
    <n v="7.1"/>
    <n v="9.5"/>
    <n v="127"/>
    <s v="Low"/>
    <n v="1.3149999999999999"/>
    <x v="0"/>
    <s v=""/>
    <n v="4.99"/>
    <n v="2"/>
    <n v="3.22"/>
    <n v="2.4"/>
    <s v="Friday"/>
    <s v="5-10 min"/>
    <n v="1"/>
    <s v="Above 1.2"/>
  </r>
  <r>
    <s v="RF003291"/>
    <d v="2026-01-30T00:34:00"/>
    <d v="2026-01-30T00:00:00"/>
    <n v="0"/>
    <x v="2"/>
    <x v="0"/>
    <n v="13.7"/>
    <n v="262.69"/>
    <n v="258.79000000000002"/>
    <n v="1"/>
    <n v="2"/>
    <n v="1.6"/>
    <n v="113"/>
    <s v="Medium"/>
    <n v="1.151"/>
    <x v="0"/>
    <s v=""/>
    <n v="4.75"/>
    <n v="43"/>
    <n v="-3.9"/>
    <n v="-0.4"/>
    <s v="Friday"/>
    <s v="0-5 min"/>
    <n v="1"/>
    <s v="Between 1.0-1.2"/>
  </r>
  <r>
    <s v="RF003292"/>
    <d v="2026-01-30T00:35:00"/>
    <d v="2026-01-30T00:00:00"/>
    <n v="0"/>
    <x v="4"/>
    <x v="0"/>
    <n v="13.3"/>
    <n v="262.74"/>
    <m/>
    <n v="1"/>
    <n v="2"/>
    <n v="4.7"/>
    <n v="61"/>
    <s v="Low"/>
    <n v="2.0950000000000002"/>
    <x v="2"/>
    <s v="Pickup issue"/>
    <n v="5"/>
    <n v="6"/>
    <m/>
    <n v="2.7"/>
    <s v="Friday"/>
    <s v="0-5 min"/>
    <n v="0"/>
    <s v="Above 1.2"/>
  </r>
  <r>
    <s v="RF003293"/>
    <d v="2026-01-30T01:14:00"/>
    <d v="2026-01-30T00:00:00"/>
    <n v="1"/>
    <x v="3"/>
    <x v="0"/>
    <n v="2"/>
    <n v="68.31"/>
    <n v="70.099999999999994"/>
    <n v="1"/>
    <n v="3.2"/>
    <n v="7.4"/>
    <n v="65"/>
    <s v="Low"/>
    <n v="1.4630000000000001"/>
    <x v="0"/>
    <s v=""/>
    <n v="4.4400000000000004"/>
    <n v="19"/>
    <n v="1.79"/>
    <n v="4.2"/>
    <s v="Friday"/>
    <s v="0-5 min"/>
    <n v="1"/>
    <s v="Above 1.2"/>
  </r>
  <r>
    <s v="RF003294"/>
    <d v="2026-01-30T01:51:00"/>
    <d v="2026-01-30T00:00:00"/>
    <n v="1"/>
    <x v="0"/>
    <x v="0"/>
    <n v="5.8"/>
    <n v="115.21"/>
    <m/>
    <n v="1"/>
    <n v="3.3"/>
    <m/>
    <n v="117"/>
    <s v="Low"/>
    <n v="1.135"/>
    <x v="3"/>
    <s v="No driver available"/>
    <n v="4.8899999999999997"/>
    <n v="4"/>
    <m/>
    <m/>
    <s v="Friday"/>
    <s v="0-5 min"/>
    <n v="0"/>
    <s v="Between 1.0-1.2"/>
  </r>
  <r>
    <s v="RF003295"/>
    <d v="2026-01-30T01:52:00"/>
    <d v="2026-01-30T00:00:00"/>
    <n v="1"/>
    <x v="2"/>
    <x v="0"/>
    <n v="1.2"/>
    <n v="55.84"/>
    <n v="55.17"/>
    <n v="1"/>
    <n v="2"/>
    <n v="1.8"/>
    <n v="105"/>
    <s v="Medium"/>
    <n v="1.0880000000000001"/>
    <x v="0"/>
    <s v=""/>
    <n v="4.66"/>
    <n v="1"/>
    <n v="-0.67"/>
    <n v="-0.2"/>
    <s v="Friday"/>
    <s v="0-5 min"/>
    <n v="1"/>
    <s v="Between 1.0-1.2"/>
  </r>
  <r>
    <s v="RF003296"/>
    <d v="2026-01-30T01:56:00"/>
    <d v="2026-01-30T00:00:00"/>
    <n v="1"/>
    <x v="3"/>
    <x v="0"/>
    <n v="9.6"/>
    <n v="179.38"/>
    <n v="176.75"/>
    <n v="1.1000000000000001"/>
    <n v="4.3"/>
    <n v="2.2999999999999998"/>
    <n v="69"/>
    <s v="Low"/>
    <n v="1.7729999999999999"/>
    <x v="0"/>
    <s v=""/>
    <n v="4.5"/>
    <n v="2"/>
    <n v="-2.63"/>
    <n v="-2"/>
    <s v="Friday"/>
    <s v="0-5 min"/>
    <n v="1"/>
    <s v="Above 1.2"/>
  </r>
  <r>
    <s v="RF003297"/>
    <d v="2026-01-30T01:57:00"/>
    <d v="2026-01-30T00:00:00"/>
    <n v="1"/>
    <x v="1"/>
    <x v="1"/>
    <n v="9.4"/>
    <n v="193.01"/>
    <n v="203.24"/>
    <n v="1.2"/>
    <n v="2"/>
    <n v="1.1000000000000001"/>
    <n v="91"/>
    <s v="Low"/>
    <n v="1.2949999999999999"/>
    <x v="0"/>
    <s v=""/>
    <n v="5"/>
    <n v="0"/>
    <n v="10.23"/>
    <n v="-0.9"/>
    <s v="Friday"/>
    <s v="0-5 min"/>
    <n v="1"/>
    <s v="Above 1.2"/>
  </r>
  <r>
    <s v="RF003298"/>
    <d v="2026-01-30T02:07:00"/>
    <d v="2026-01-30T00:00:00"/>
    <n v="2"/>
    <x v="0"/>
    <x v="0"/>
    <n v="5.5"/>
    <n v="141.16999999999999"/>
    <n v="148.13"/>
    <n v="1.1000000000000001"/>
    <n v="5.2"/>
    <n v="7.1"/>
    <n v="128"/>
    <s v="Medium"/>
    <n v="1.0269999999999999"/>
    <x v="0"/>
    <s v=""/>
    <n v="4.67"/>
    <n v="12"/>
    <n v="6.96"/>
    <n v="1.9"/>
    <s v="Friday"/>
    <s v="5-10 min"/>
    <n v="1"/>
    <s v="Between 1.0-1.2"/>
  </r>
  <r>
    <s v="RF003299"/>
    <d v="2026-01-30T02:15:00"/>
    <d v="2026-01-30T00:00:00"/>
    <n v="2"/>
    <x v="0"/>
    <x v="0"/>
    <n v="11.3"/>
    <n v="220.93"/>
    <n v="217.59"/>
    <n v="1"/>
    <n v="5.2"/>
    <n v="2.1"/>
    <n v="144"/>
    <s v="Low"/>
    <n v="1.8280000000000001"/>
    <x v="0"/>
    <s v=""/>
    <n v="4.72"/>
    <n v="8"/>
    <n v="-3.34"/>
    <n v="-3.1"/>
    <s v="Friday"/>
    <s v="5-10 min"/>
    <n v="1"/>
    <s v="Above 1.2"/>
  </r>
  <r>
    <s v="RF003300"/>
    <d v="2026-01-30T02:55:00"/>
    <d v="2026-01-30T00:00:00"/>
    <n v="2"/>
    <x v="3"/>
    <x v="1"/>
    <n v="1.3"/>
    <n v="58.29"/>
    <m/>
    <n v="1"/>
    <n v="6.5"/>
    <m/>
    <n v="69"/>
    <s v="Low"/>
    <n v="1.8140000000000001"/>
    <x v="3"/>
    <s v="No driver available"/>
    <n v="4.71"/>
    <n v="0"/>
    <m/>
    <m/>
    <s v="Friday"/>
    <s v="5-10 min"/>
    <n v="0"/>
    <s v="Above 1.2"/>
  </r>
  <r>
    <s v="RF003301"/>
    <d v="2026-01-30T03:14:00"/>
    <d v="2026-01-30T00:00:00"/>
    <n v="3"/>
    <x v="2"/>
    <x v="0"/>
    <n v="6.6"/>
    <n v="126.51"/>
    <n v="123.96"/>
    <n v="1"/>
    <n v="5.2"/>
    <n v="7"/>
    <n v="121"/>
    <s v="Low"/>
    <n v="1.5069999999999999"/>
    <x v="0"/>
    <s v=""/>
    <n v="5"/>
    <n v="23"/>
    <n v="-2.5499999999999998"/>
    <n v="1.8"/>
    <s v="Friday"/>
    <s v="5-10 min"/>
    <n v="1"/>
    <s v="Above 1.2"/>
  </r>
  <r>
    <s v="RF003302"/>
    <d v="2026-01-30T03:17:00"/>
    <d v="2026-01-30T00:00:00"/>
    <n v="3"/>
    <x v="3"/>
    <x v="1"/>
    <n v="0.9"/>
    <n v="50.05"/>
    <n v="52.76"/>
    <n v="1"/>
    <n v="5.6"/>
    <n v="9.6"/>
    <n v="69"/>
    <s v="Low"/>
    <n v="2.2000000000000002"/>
    <x v="0"/>
    <s v=""/>
    <n v="4.8600000000000003"/>
    <n v="0"/>
    <n v="2.71"/>
    <n v="4"/>
    <s v="Friday"/>
    <s v="5-10 min"/>
    <n v="1"/>
    <s v="Above 1.2"/>
  </r>
  <r>
    <s v="RF003303"/>
    <d v="2026-01-30T03:27:00"/>
    <d v="2026-01-30T00:00:00"/>
    <n v="3"/>
    <x v="0"/>
    <x v="1"/>
    <n v="2.5"/>
    <n v="77.010000000000005"/>
    <n v="76.16"/>
    <n v="1"/>
    <n v="2"/>
    <n v="1"/>
    <n v="144"/>
    <s v="Low"/>
    <n v="1.526"/>
    <x v="0"/>
    <s v=""/>
    <n v="4.96"/>
    <n v="0"/>
    <n v="-0.85"/>
    <n v="-1"/>
    <s v="Friday"/>
    <s v="0-5 min"/>
    <n v="1"/>
    <s v="Above 1.2"/>
  </r>
  <r>
    <s v="RF003304"/>
    <d v="2026-01-30T03:37:00"/>
    <d v="2026-01-30T00:00:00"/>
    <n v="3"/>
    <x v="3"/>
    <x v="0"/>
    <n v="1.2"/>
    <n v="55.45"/>
    <n v="56.15"/>
    <n v="1"/>
    <n v="2.5"/>
    <n v="3.8"/>
    <n v="78"/>
    <s v="Low"/>
    <n v="2.2000000000000002"/>
    <x v="0"/>
    <s v=""/>
    <n v="4.55"/>
    <n v="166"/>
    <n v="0.7"/>
    <n v="1.3"/>
    <s v="Friday"/>
    <s v="0-5 min"/>
    <n v="1"/>
    <s v="Above 1.2"/>
  </r>
  <r>
    <s v="RF003305"/>
    <d v="2026-01-30T03:42:00"/>
    <d v="2026-01-30T00:00:00"/>
    <n v="3"/>
    <x v="2"/>
    <x v="0"/>
    <n v="15.1"/>
    <n v="245.09"/>
    <n v="254.92"/>
    <n v="1"/>
    <n v="3.9"/>
    <n v="3"/>
    <n v="115"/>
    <s v="Low"/>
    <n v="1.32"/>
    <x v="0"/>
    <s v=""/>
    <n v="4.53"/>
    <n v="7"/>
    <n v="9.83"/>
    <n v="-0.9"/>
    <s v="Friday"/>
    <s v="0-5 min"/>
    <n v="1"/>
    <s v="Above 1.2"/>
  </r>
  <r>
    <s v="RF003306"/>
    <d v="2026-01-30T03:47:00"/>
    <d v="2026-01-30T00:00:00"/>
    <n v="3"/>
    <x v="0"/>
    <x v="0"/>
    <n v="11"/>
    <n v="251.31"/>
    <n v="234.21"/>
    <n v="1.1000000000000001"/>
    <n v="6"/>
    <n v="1.4"/>
    <n v="140"/>
    <s v="Medium"/>
    <n v="1.236"/>
    <x v="0"/>
    <s v=""/>
    <n v="4.58"/>
    <n v="4"/>
    <n v="-17.100000000000001"/>
    <n v="-4.5999999999999996"/>
    <s v="Friday"/>
    <s v="5-10 min"/>
    <n v="1"/>
    <s v="Above 1.2"/>
  </r>
  <r>
    <s v="RF003307"/>
    <d v="2026-01-30T03:57:00"/>
    <d v="2026-01-30T00:00:00"/>
    <n v="3"/>
    <x v="2"/>
    <x v="0"/>
    <n v="0.9"/>
    <n v="50.37"/>
    <n v="50.44"/>
    <n v="1"/>
    <n v="4.0999999999999996"/>
    <n v="6.7"/>
    <n v="131"/>
    <s v="Medium"/>
    <n v="1.329"/>
    <x v="0"/>
    <s v=""/>
    <n v="4.6399999999999997"/>
    <n v="12"/>
    <n v="7.0000000000000007E-2"/>
    <n v="2.6"/>
    <s v="Friday"/>
    <s v="0-5 min"/>
    <n v="1"/>
    <s v="Above 1.2"/>
  </r>
  <r>
    <s v="RF003308"/>
    <d v="2026-01-30T04:06:00"/>
    <d v="2026-01-30T00:00:00"/>
    <n v="4"/>
    <x v="1"/>
    <x v="0"/>
    <n v="6.9"/>
    <n v="142.91999999999999"/>
    <n v="134.63"/>
    <n v="1"/>
    <n v="3.6"/>
    <n v="8.1999999999999993"/>
    <n v="91"/>
    <s v="Low"/>
    <n v="1.411"/>
    <x v="0"/>
    <s v=""/>
    <n v="4.51"/>
    <n v="15"/>
    <n v="-8.2899999999999991"/>
    <n v="4.5999999999999996"/>
    <s v="Friday"/>
    <s v="0-5 min"/>
    <n v="1"/>
    <s v="Above 1.2"/>
  </r>
  <r>
    <s v="RF003309"/>
    <d v="2026-01-30T04:21:00"/>
    <d v="2026-01-30T00:00:00"/>
    <n v="4"/>
    <x v="3"/>
    <x v="0"/>
    <n v="0.9"/>
    <n v="58.87"/>
    <n v="62.17"/>
    <n v="1.1000000000000001"/>
    <n v="5.4"/>
    <n v="13.3"/>
    <n v="77"/>
    <s v="Low"/>
    <n v="1.508"/>
    <x v="0"/>
    <s v=""/>
    <n v="4.66"/>
    <n v="10"/>
    <n v="3.3"/>
    <n v="7.9"/>
    <s v="Friday"/>
    <s v="5-10 min"/>
    <n v="1"/>
    <s v="Above 1.2"/>
  </r>
  <r>
    <s v="RF003310"/>
    <d v="2026-01-30T04:42:00"/>
    <d v="2026-01-30T00:00:00"/>
    <n v="4"/>
    <x v="4"/>
    <x v="1"/>
    <n v="8.8000000000000007"/>
    <n v="189.41"/>
    <m/>
    <n v="1"/>
    <n v="2"/>
    <n v="3.7"/>
    <n v="54"/>
    <s v="Low"/>
    <n v="1.9159999999999999"/>
    <x v="2"/>
    <s v="ETA too high"/>
    <n v="4.97"/>
    <n v="0"/>
    <m/>
    <n v="1.7"/>
    <s v="Friday"/>
    <s v="0-5 min"/>
    <n v="0"/>
    <s v="Above 1.2"/>
  </r>
  <r>
    <s v="RF003311"/>
    <d v="2026-01-30T05:11:00"/>
    <d v="2026-01-30T00:00:00"/>
    <n v="5"/>
    <x v="4"/>
    <x v="0"/>
    <n v="10.199999999999999"/>
    <n v="180.06"/>
    <n v="167.1"/>
    <n v="1"/>
    <n v="2.1"/>
    <n v="1.7"/>
    <n v="63"/>
    <s v="Low"/>
    <n v="2.2000000000000002"/>
    <x v="0"/>
    <s v=""/>
    <n v="4.7300000000000004"/>
    <n v="33"/>
    <n v="-12.96"/>
    <n v="-0.4"/>
    <s v="Friday"/>
    <s v="0-5 min"/>
    <n v="1"/>
    <s v="Above 1.2"/>
  </r>
  <r>
    <s v="RF003312"/>
    <d v="2026-01-30T05:13:00"/>
    <d v="2026-01-30T00:00:00"/>
    <n v="5"/>
    <x v="3"/>
    <x v="0"/>
    <n v="8.9"/>
    <n v="177.31"/>
    <m/>
    <n v="1"/>
    <n v="4.5999999999999996"/>
    <n v="8.1"/>
    <n v="70"/>
    <s v="Low"/>
    <n v="2.008"/>
    <x v="1"/>
    <s v="Pickup too far"/>
    <n v="4.33"/>
    <n v="29"/>
    <m/>
    <n v="3.5"/>
    <s v="Friday"/>
    <s v="0-5 min"/>
    <n v="0"/>
    <s v="Above 1.2"/>
  </r>
  <r>
    <s v="RF003313"/>
    <d v="2026-01-30T05:30:00"/>
    <d v="2026-01-30T00:00:00"/>
    <n v="5"/>
    <x v="0"/>
    <x v="0"/>
    <n v="6.9"/>
    <n v="156.01"/>
    <n v="152.63"/>
    <n v="1"/>
    <n v="4.3"/>
    <n v="3"/>
    <n v="113"/>
    <s v="Medium"/>
    <n v="1.0229999999999999"/>
    <x v="0"/>
    <s v=""/>
    <n v="5"/>
    <n v="7"/>
    <n v="-3.38"/>
    <n v="-1.3"/>
    <s v="Friday"/>
    <s v="0-5 min"/>
    <n v="1"/>
    <s v="Between 1.0-1.2"/>
  </r>
  <r>
    <s v="RF003314"/>
    <d v="2026-01-30T05:40:00"/>
    <d v="2026-01-30T00:00:00"/>
    <n v="5"/>
    <x v="3"/>
    <x v="1"/>
    <n v="4.9000000000000004"/>
    <n v="104.83"/>
    <n v="100.11"/>
    <n v="1"/>
    <n v="5.2"/>
    <n v="4.2"/>
    <n v="78"/>
    <s v="Low"/>
    <n v="2.2000000000000002"/>
    <x v="0"/>
    <s v=""/>
    <n v="4.4000000000000004"/>
    <n v="0"/>
    <n v="-4.72"/>
    <n v="-1"/>
    <s v="Friday"/>
    <s v="5-10 min"/>
    <n v="1"/>
    <s v="Above 1.2"/>
  </r>
  <r>
    <s v="RF003315"/>
    <d v="2026-01-30T05:44:00"/>
    <d v="2026-01-30T00:00:00"/>
    <n v="5"/>
    <x v="0"/>
    <x v="1"/>
    <n v="6.5"/>
    <n v="141.28"/>
    <n v="133.97999999999999"/>
    <n v="1"/>
    <n v="5.0999999999999996"/>
    <n v="5.8"/>
    <n v="134"/>
    <s v="Medium"/>
    <n v="1.038"/>
    <x v="0"/>
    <s v=""/>
    <n v="4.96"/>
    <n v="0"/>
    <n v="-7.3"/>
    <n v="0.7"/>
    <s v="Friday"/>
    <s v="5-10 min"/>
    <n v="1"/>
    <s v="Between 1.0-1.2"/>
  </r>
  <r>
    <s v="RF003316"/>
    <d v="2026-01-30T06:02:00"/>
    <d v="2026-01-30T00:00:00"/>
    <n v="6"/>
    <x v="1"/>
    <x v="0"/>
    <n v="2.6"/>
    <n v="93.61"/>
    <n v="94.88"/>
    <n v="1.1000000000000001"/>
    <n v="5.3"/>
    <n v="3.3"/>
    <n v="91"/>
    <s v="Low"/>
    <n v="1.2529999999999999"/>
    <x v="0"/>
    <s v=""/>
    <n v="4.7"/>
    <n v="4"/>
    <n v="1.27"/>
    <n v="-2"/>
    <s v="Friday"/>
    <s v="5-10 min"/>
    <n v="1"/>
    <s v="Above 1.2"/>
  </r>
  <r>
    <s v="RF003317"/>
    <d v="2026-01-30T06:11:00"/>
    <d v="2026-01-30T00:00:00"/>
    <n v="6"/>
    <x v="4"/>
    <x v="1"/>
    <n v="6.9"/>
    <n v="153.08000000000001"/>
    <n v="154.84"/>
    <n v="1"/>
    <n v="3.2"/>
    <n v="1.4"/>
    <n v="64"/>
    <s v="Low"/>
    <n v="2.2000000000000002"/>
    <x v="0"/>
    <s v=""/>
    <n v="5"/>
    <n v="0"/>
    <n v="1.76"/>
    <n v="-1.8"/>
    <s v="Friday"/>
    <s v="0-5 min"/>
    <n v="1"/>
    <s v="Above 1.2"/>
  </r>
  <r>
    <s v="RF003318"/>
    <d v="2026-01-30T06:33:00"/>
    <d v="2026-01-30T00:00:00"/>
    <n v="6"/>
    <x v="2"/>
    <x v="0"/>
    <n v="4.3"/>
    <n v="122.96"/>
    <n v="125.47"/>
    <n v="1.1000000000000001"/>
    <n v="7.2"/>
    <n v="12.6"/>
    <n v="128"/>
    <s v="Low"/>
    <n v="1.5529999999999999"/>
    <x v="0"/>
    <s v=""/>
    <n v="5"/>
    <n v="11"/>
    <n v="2.5099999999999998"/>
    <n v="5.4"/>
    <s v="Friday"/>
    <s v="5-10 min"/>
    <n v="1"/>
    <s v="Above 1.2"/>
  </r>
  <r>
    <s v="RF003319"/>
    <d v="2026-01-30T06:44:00"/>
    <d v="2026-01-30T00:00:00"/>
    <n v="6"/>
    <x v="3"/>
    <x v="0"/>
    <n v="1.2"/>
    <n v="62.32"/>
    <n v="61.92"/>
    <n v="1.1000000000000001"/>
    <n v="2.2000000000000002"/>
    <n v="1"/>
    <n v="59"/>
    <s v="Low"/>
    <n v="1.276"/>
    <x v="0"/>
    <s v=""/>
    <n v="4.8499999999999996"/>
    <n v="107"/>
    <n v="-0.4"/>
    <n v="-1.2"/>
    <s v="Friday"/>
    <s v="0-5 min"/>
    <n v="1"/>
    <s v="Above 1.2"/>
  </r>
  <r>
    <s v="RF003320"/>
    <d v="2026-01-30T06:51:00"/>
    <d v="2026-01-30T00:00:00"/>
    <n v="6"/>
    <x v="3"/>
    <x v="1"/>
    <n v="2.2999999999999998"/>
    <n v="73.92"/>
    <m/>
    <n v="1"/>
    <n v="3.9"/>
    <n v="6.4"/>
    <n v="50"/>
    <s v="Low"/>
    <n v="1.0569999999999999"/>
    <x v="2"/>
    <s v="Changed plans"/>
    <n v="4.71"/>
    <n v="0"/>
    <m/>
    <n v="2.5"/>
    <s v="Friday"/>
    <s v="0-5 min"/>
    <n v="0"/>
    <s v="Between 1.0-1.2"/>
  </r>
  <r>
    <s v="RF003321"/>
    <d v="2026-01-30T07:15:00"/>
    <d v="2026-01-30T00:00:00"/>
    <n v="7"/>
    <x v="0"/>
    <x v="0"/>
    <n v="10.1"/>
    <n v="179.98"/>
    <n v="180.78"/>
    <n v="1"/>
    <n v="4.8"/>
    <n v="3.1"/>
    <n v="123"/>
    <s v="Medium"/>
    <n v="1.0640000000000001"/>
    <x v="0"/>
    <s v=""/>
    <n v="5"/>
    <n v="3"/>
    <n v="0.8"/>
    <n v="-1.7"/>
    <s v="Friday"/>
    <s v="0-5 min"/>
    <n v="1"/>
    <s v="Between 1.0-1.2"/>
  </r>
  <r>
    <s v="RF003322"/>
    <d v="2026-01-30T07:41:00"/>
    <d v="2026-01-30T00:00:00"/>
    <n v="7"/>
    <x v="1"/>
    <x v="0"/>
    <n v="1.3"/>
    <n v="67.66"/>
    <n v="67.12"/>
    <n v="1.1000000000000001"/>
    <n v="6.1"/>
    <n v="6.5"/>
    <n v="88"/>
    <s v="Low"/>
    <n v="1.3680000000000001"/>
    <x v="0"/>
    <s v=""/>
    <n v="4.75"/>
    <n v="4"/>
    <n v="-0.54"/>
    <n v="0.4"/>
    <s v="Friday"/>
    <s v="5-10 min"/>
    <n v="1"/>
    <s v="Above 1.2"/>
  </r>
  <r>
    <s v="RF003323"/>
    <d v="2026-01-30T07:46:00"/>
    <d v="2026-01-30T00:00:00"/>
    <n v="7"/>
    <x v="0"/>
    <x v="0"/>
    <n v="6.2"/>
    <n v="157.68"/>
    <m/>
    <n v="1.1000000000000001"/>
    <n v="3"/>
    <n v="4.9000000000000004"/>
    <n v="139"/>
    <s v="Medium"/>
    <n v="1.085"/>
    <x v="2"/>
    <s v="Fare too high"/>
    <n v="4.83"/>
    <n v="1"/>
    <m/>
    <n v="1.9"/>
    <s v="Friday"/>
    <s v="0-5 min"/>
    <n v="0"/>
    <s v="Between 1.0-1.2"/>
  </r>
  <r>
    <s v="RF003324"/>
    <d v="2026-01-30T07:55:00"/>
    <d v="2026-01-30T00:00:00"/>
    <n v="7"/>
    <x v="4"/>
    <x v="0"/>
    <n v="4.0999999999999996"/>
    <n v="96.08"/>
    <n v="91.2"/>
    <n v="1"/>
    <n v="4.5999999999999996"/>
    <n v="5.7"/>
    <n v="57"/>
    <s v="Low"/>
    <n v="1.4770000000000001"/>
    <x v="0"/>
    <s v=""/>
    <n v="4.76"/>
    <n v="1"/>
    <n v="-4.88"/>
    <n v="1.1000000000000001"/>
    <s v="Friday"/>
    <s v="0-5 min"/>
    <n v="1"/>
    <s v="Above 1.2"/>
  </r>
  <r>
    <s v="RF003325"/>
    <d v="2026-01-30T08:04:00"/>
    <d v="2026-01-30T00:00:00"/>
    <n v="8"/>
    <x v="2"/>
    <x v="0"/>
    <n v="2.2999999999999998"/>
    <n v="100.89"/>
    <m/>
    <n v="1.3"/>
    <n v="8.5"/>
    <n v="6.9"/>
    <n v="109"/>
    <s v="Medium"/>
    <n v="0.86599999999999999"/>
    <x v="2"/>
    <s v="Changed plans"/>
    <n v="4.58"/>
    <n v="8"/>
    <m/>
    <n v="-1.6"/>
    <s v="Friday"/>
    <s v="5-10 min"/>
    <n v="0"/>
    <s v="Between 0.8-1.0"/>
  </r>
  <r>
    <s v="RF003326"/>
    <d v="2026-01-30T08:13:00"/>
    <d v="2026-01-30T00:00:00"/>
    <n v="8"/>
    <x v="0"/>
    <x v="0"/>
    <n v="11.4"/>
    <n v="238.15"/>
    <n v="225.88"/>
    <n v="1.2"/>
    <n v="6.2"/>
    <n v="9.8000000000000007"/>
    <n v="113"/>
    <s v="Medium"/>
    <n v="0.86299999999999999"/>
    <x v="0"/>
    <s v=""/>
    <n v="4.79"/>
    <n v="2"/>
    <n v="-12.27"/>
    <n v="3.6"/>
    <s v="Friday"/>
    <s v="5-10 min"/>
    <n v="1"/>
    <s v="Between 0.8-1.0"/>
  </r>
  <r>
    <s v="RF003327"/>
    <d v="2026-01-30T08:30:00"/>
    <d v="2026-01-30T00:00:00"/>
    <n v="8"/>
    <x v="2"/>
    <x v="0"/>
    <n v="12.7"/>
    <n v="301.88"/>
    <m/>
    <n v="1.2"/>
    <n v="6.9"/>
    <m/>
    <n v="89"/>
    <s v="Medium"/>
    <n v="0.76900000000000002"/>
    <x v="3"/>
    <s v="No driver available"/>
    <n v="4.5599999999999996"/>
    <n v="38"/>
    <m/>
    <m/>
    <s v="Friday"/>
    <s v="5-10 min"/>
    <n v="0"/>
    <s v="Below 0.8"/>
  </r>
  <r>
    <s v="RF003328"/>
    <d v="2026-01-30T08:37:00"/>
    <d v="2026-01-30T00:00:00"/>
    <n v="8"/>
    <x v="1"/>
    <x v="0"/>
    <n v="1.4"/>
    <n v="68.069999999999993"/>
    <n v="68.06"/>
    <n v="1.1000000000000001"/>
    <n v="4.5"/>
    <n v="1"/>
    <n v="89"/>
    <s v="Medium"/>
    <n v="0.98699999999999999"/>
    <x v="0"/>
    <s v=""/>
    <n v="4.87"/>
    <n v="24"/>
    <n v="-0.01"/>
    <n v="-3.5"/>
    <s v="Friday"/>
    <s v="0-5 min"/>
    <n v="1"/>
    <s v="Between 0.8-1.0"/>
  </r>
  <r>
    <s v="RF003329"/>
    <d v="2026-01-30T08:40:00"/>
    <d v="2026-01-30T00:00:00"/>
    <n v="8"/>
    <x v="2"/>
    <x v="0"/>
    <n v="6.3"/>
    <n v="154.93"/>
    <m/>
    <n v="1.3"/>
    <n v="7.3"/>
    <n v="11"/>
    <n v="91"/>
    <s v="High"/>
    <n v="0.69099999999999995"/>
    <x v="2"/>
    <s v="Fare too high"/>
    <n v="4.72"/>
    <n v="6"/>
    <m/>
    <n v="3.7"/>
    <s v="Friday"/>
    <s v="5-10 min"/>
    <n v="0"/>
    <s v="Below 0.8"/>
  </r>
  <r>
    <s v="RF003330"/>
    <d v="2026-01-30T09:20:00"/>
    <d v="2026-01-30T00:00:00"/>
    <n v="9"/>
    <x v="3"/>
    <x v="0"/>
    <n v="4.5999999999999996"/>
    <n v="114.04"/>
    <n v="109.87"/>
    <n v="1.1000000000000001"/>
    <n v="6.3"/>
    <n v="7.3"/>
    <n v="51"/>
    <s v="Medium"/>
    <n v="0.82099999999999995"/>
    <x v="0"/>
    <s v=""/>
    <n v="4.6100000000000003"/>
    <n v="5"/>
    <n v="-4.17"/>
    <n v="1"/>
    <s v="Friday"/>
    <s v="5-10 min"/>
    <n v="1"/>
    <s v="Between 0.8-1.0"/>
  </r>
  <r>
    <s v="RF003331"/>
    <d v="2026-01-30T09:48:00"/>
    <d v="2026-01-30T00:00:00"/>
    <n v="9"/>
    <x v="0"/>
    <x v="1"/>
    <n v="6.1"/>
    <n v="194.88"/>
    <n v="193.67"/>
    <n v="1.4"/>
    <n v="9.5"/>
    <n v="10.1"/>
    <n v="98"/>
    <s v="High"/>
    <n v="0.56799999999999995"/>
    <x v="0"/>
    <s v=""/>
    <n v="4.58"/>
    <n v="0"/>
    <n v="-1.21"/>
    <n v="0.6"/>
    <s v="Friday"/>
    <s v="5-10 min"/>
    <n v="1"/>
    <s v="Below 0.8"/>
  </r>
  <r>
    <s v="RF003332"/>
    <d v="2026-01-30T10:06:00"/>
    <d v="2026-01-30T00:00:00"/>
    <n v="10"/>
    <x v="1"/>
    <x v="0"/>
    <n v="25.7"/>
    <n v="590.58000000000004"/>
    <n v="598.91999999999996"/>
    <n v="1.3"/>
    <n v="4.5"/>
    <n v="6.2"/>
    <n v="76"/>
    <s v="Medium"/>
    <n v="0.71699999999999997"/>
    <x v="0"/>
    <s v=""/>
    <n v="5"/>
    <n v="41"/>
    <n v="8.34"/>
    <n v="1.7"/>
    <s v="Friday"/>
    <s v="0-5 min"/>
    <n v="1"/>
    <s v="Below 0.8"/>
  </r>
  <r>
    <s v="RF003333"/>
    <d v="2026-01-30T10:08:00"/>
    <d v="2026-01-30T00:00:00"/>
    <n v="10"/>
    <x v="0"/>
    <x v="0"/>
    <n v="4.2"/>
    <n v="122.69"/>
    <n v="123.73"/>
    <n v="1.2"/>
    <n v="7.7"/>
    <n v="3.7"/>
    <n v="110"/>
    <s v="High"/>
    <n v="0.65"/>
    <x v="0"/>
    <s v=""/>
    <n v="4.5"/>
    <n v="3"/>
    <n v="1.04"/>
    <n v="-4"/>
    <s v="Friday"/>
    <s v="5-10 min"/>
    <n v="1"/>
    <s v="Below 0.8"/>
  </r>
  <r>
    <s v="RF003334"/>
    <d v="2026-01-30T10:14:00"/>
    <d v="2026-01-30T00:00:00"/>
    <n v="10"/>
    <x v="1"/>
    <x v="0"/>
    <n v="2.9"/>
    <n v="95.48"/>
    <n v="99.96"/>
    <n v="1.2"/>
    <n v="6.8"/>
    <n v="5.3"/>
    <n v="83"/>
    <s v="Medium"/>
    <n v="0.81"/>
    <x v="0"/>
    <s v=""/>
    <n v="4.78"/>
    <n v="3"/>
    <n v="4.4800000000000004"/>
    <n v="-1.5"/>
    <s v="Friday"/>
    <s v="5-10 min"/>
    <n v="1"/>
    <s v="Between 0.8-1.0"/>
  </r>
  <r>
    <s v="RF003335"/>
    <d v="2026-01-30T10:41:00"/>
    <d v="2026-01-30T00:00:00"/>
    <n v="10"/>
    <x v="0"/>
    <x v="1"/>
    <n v="5.2"/>
    <n v="133.84"/>
    <m/>
    <n v="1.2"/>
    <n v="7.7"/>
    <n v="9.1"/>
    <n v="116"/>
    <s v="Medium"/>
    <n v="0.88900000000000001"/>
    <x v="2"/>
    <s v="Fare too high"/>
    <n v="4.4800000000000004"/>
    <n v="0"/>
    <m/>
    <n v="1.4"/>
    <s v="Friday"/>
    <s v="5-10 min"/>
    <n v="0"/>
    <s v="Between 0.8-1.0"/>
  </r>
  <r>
    <s v="RF003336"/>
    <d v="2026-01-30T10:56:00"/>
    <d v="2026-01-30T00:00:00"/>
    <n v="10"/>
    <x v="2"/>
    <x v="0"/>
    <n v="7.2"/>
    <n v="213.46"/>
    <n v="231.37"/>
    <n v="1.3"/>
    <n v="9.3000000000000007"/>
    <n v="7.3"/>
    <n v="86"/>
    <s v="High"/>
    <n v="0.61399999999999999"/>
    <x v="0"/>
    <s v=""/>
    <n v="4.8099999999999996"/>
    <n v="11"/>
    <n v="17.91"/>
    <n v="-2"/>
    <s v="Friday"/>
    <s v="5-10 min"/>
    <n v="1"/>
    <s v="Below 0.8"/>
  </r>
  <r>
    <s v="RF003337"/>
    <d v="2026-01-30T11:04:00"/>
    <d v="2026-01-30T00:00:00"/>
    <n v="11"/>
    <x v="2"/>
    <x v="0"/>
    <n v="4"/>
    <n v="106.55"/>
    <n v="108.76"/>
    <n v="1.1000000000000001"/>
    <n v="7.7"/>
    <n v="10.6"/>
    <n v="106"/>
    <s v="Low"/>
    <n v="1.2370000000000001"/>
    <x v="0"/>
    <s v=""/>
    <n v="4.6500000000000004"/>
    <n v="4"/>
    <n v="2.21"/>
    <n v="2.9"/>
    <s v="Friday"/>
    <s v="5-10 min"/>
    <n v="1"/>
    <s v="Above 1.2"/>
  </r>
  <r>
    <s v="RF003338"/>
    <d v="2026-01-30T11:16:00"/>
    <d v="2026-01-30T00:00:00"/>
    <n v="11"/>
    <x v="0"/>
    <x v="0"/>
    <n v="24.3"/>
    <n v="513.41999999999996"/>
    <n v="520.79"/>
    <n v="1.3"/>
    <n v="7.3"/>
    <n v="4.5"/>
    <n v="113"/>
    <s v="High"/>
    <n v="0.68799999999999994"/>
    <x v="0"/>
    <s v=""/>
    <n v="4.74"/>
    <n v="12"/>
    <n v="7.37"/>
    <n v="-2.8"/>
    <s v="Friday"/>
    <s v="5-10 min"/>
    <n v="1"/>
    <s v="Below 0.8"/>
  </r>
  <r>
    <s v="RF003339"/>
    <d v="2026-01-30T11:23:00"/>
    <d v="2026-01-30T00:00:00"/>
    <n v="11"/>
    <x v="3"/>
    <x v="0"/>
    <n v="2.8"/>
    <n v="75.36"/>
    <n v="72.02"/>
    <n v="1"/>
    <n v="2"/>
    <n v="2.2999999999999998"/>
    <n v="65"/>
    <s v="Low"/>
    <n v="1.855"/>
    <x v="0"/>
    <s v=""/>
    <n v="4.6399999999999997"/>
    <n v="52"/>
    <n v="-3.34"/>
    <n v="0.3"/>
    <s v="Friday"/>
    <s v="0-5 min"/>
    <n v="1"/>
    <s v="Above 1.2"/>
  </r>
  <r>
    <s v="RF003340"/>
    <d v="2026-01-30T11:25:00"/>
    <d v="2026-01-30T00:00:00"/>
    <n v="11"/>
    <x v="2"/>
    <x v="0"/>
    <n v="9"/>
    <n v="185.25"/>
    <n v="187.74"/>
    <n v="1.1000000000000001"/>
    <n v="5.2"/>
    <n v="10.199999999999999"/>
    <n v="111"/>
    <s v="Medium"/>
    <n v="0.93300000000000005"/>
    <x v="0"/>
    <s v=""/>
    <n v="4.3"/>
    <n v="2"/>
    <n v="2.4900000000000002"/>
    <n v="5"/>
    <s v="Friday"/>
    <s v="5-10 min"/>
    <n v="1"/>
    <s v="Between 0.8-1.0"/>
  </r>
  <r>
    <s v="RF003341"/>
    <d v="2026-01-30T12:03:00"/>
    <d v="2026-01-30T00:00:00"/>
    <n v="12"/>
    <x v="0"/>
    <x v="0"/>
    <n v="14.4"/>
    <n v="350.98"/>
    <m/>
    <n v="1.2"/>
    <n v="2"/>
    <n v="1"/>
    <n v="124"/>
    <s v="Medium"/>
    <n v="0.89600000000000002"/>
    <x v="2"/>
    <s v="Changed plans"/>
    <n v="4.79"/>
    <n v="5"/>
    <m/>
    <n v="-1"/>
    <s v="Friday"/>
    <s v="0-5 min"/>
    <n v="0"/>
    <s v="Between 0.8-1.0"/>
  </r>
  <r>
    <s v="RF003342"/>
    <d v="2026-01-30T12:08:00"/>
    <d v="2026-01-30T00:00:00"/>
    <n v="12"/>
    <x v="1"/>
    <x v="0"/>
    <n v="0.7"/>
    <n v="50.5"/>
    <n v="50.18"/>
    <n v="1"/>
    <n v="2"/>
    <n v="2.8"/>
    <n v="85"/>
    <s v="Medium"/>
    <n v="1.0669999999999999"/>
    <x v="0"/>
    <s v=""/>
    <n v="4.7699999999999996"/>
    <n v="2"/>
    <n v="-0.32"/>
    <n v="0.8"/>
    <s v="Friday"/>
    <s v="0-5 min"/>
    <n v="1"/>
    <s v="Between 1.0-1.2"/>
  </r>
  <r>
    <s v="RF003343"/>
    <d v="2026-01-30T12:18:00"/>
    <d v="2026-01-30T00:00:00"/>
    <n v="12"/>
    <x v="1"/>
    <x v="1"/>
    <n v="7.7"/>
    <n v="163.47"/>
    <n v="165.33"/>
    <n v="1"/>
    <n v="3.1"/>
    <n v="1.2"/>
    <n v="94"/>
    <s v="Low"/>
    <n v="1.929"/>
    <x v="0"/>
    <s v=""/>
    <n v="4.51"/>
    <n v="0"/>
    <n v="1.86"/>
    <n v="-1.9"/>
    <s v="Friday"/>
    <s v="0-5 min"/>
    <n v="1"/>
    <s v="Above 1.2"/>
  </r>
  <r>
    <s v="RF003344"/>
    <d v="2026-01-30T12:36:00"/>
    <d v="2026-01-30T00:00:00"/>
    <n v="12"/>
    <x v="3"/>
    <x v="0"/>
    <n v="2.9"/>
    <n v="87.9"/>
    <n v="89.68"/>
    <n v="1"/>
    <n v="4.9000000000000004"/>
    <n v="1.1000000000000001"/>
    <n v="63"/>
    <s v="Low"/>
    <n v="2.0009999999999999"/>
    <x v="0"/>
    <s v=""/>
    <n v="4.7300000000000004"/>
    <n v="6"/>
    <n v="1.78"/>
    <n v="-3.8"/>
    <s v="Friday"/>
    <s v="0-5 min"/>
    <n v="1"/>
    <s v="Above 1.2"/>
  </r>
  <r>
    <s v="RF003345"/>
    <d v="2026-01-30T12:38:00"/>
    <d v="2026-01-30T00:00:00"/>
    <n v="12"/>
    <x v="2"/>
    <x v="0"/>
    <n v="2.2999999999999998"/>
    <n v="78.38"/>
    <n v="78.87"/>
    <n v="1"/>
    <n v="2.2000000000000002"/>
    <n v="4.8"/>
    <n v="126"/>
    <s v="Medium"/>
    <n v="1.236"/>
    <x v="0"/>
    <s v=""/>
    <n v="4.78"/>
    <n v="4"/>
    <n v="0.49"/>
    <n v="2.6"/>
    <s v="Friday"/>
    <s v="0-5 min"/>
    <n v="1"/>
    <s v="Above 1.2"/>
  </r>
  <r>
    <s v="RF003346"/>
    <d v="2026-01-30T12:41:00"/>
    <d v="2026-01-30T00:00:00"/>
    <n v="12"/>
    <x v="1"/>
    <x v="1"/>
    <n v="4.9000000000000004"/>
    <n v="135.1"/>
    <n v="130.16999999999999"/>
    <n v="1.1000000000000001"/>
    <n v="7.2"/>
    <n v="7.8"/>
    <n v="95"/>
    <s v="Medium"/>
    <n v="1.161"/>
    <x v="0"/>
    <s v=""/>
    <n v="4.8"/>
    <n v="0"/>
    <n v="-4.93"/>
    <n v="0.6"/>
    <s v="Friday"/>
    <s v="5-10 min"/>
    <n v="1"/>
    <s v="Between 1.0-1.2"/>
  </r>
  <r>
    <s v="RF003347"/>
    <d v="2026-01-30T12:44:00"/>
    <d v="2026-01-30T00:00:00"/>
    <n v="12"/>
    <x v="1"/>
    <x v="0"/>
    <n v="13.7"/>
    <n v="273.45"/>
    <n v="263.31"/>
    <n v="1"/>
    <n v="4.9000000000000004"/>
    <n v="5.9"/>
    <n v="95"/>
    <s v="Low"/>
    <n v="1.323"/>
    <x v="0"/>
    <s v=""/>
    <n v="4.7300000000000004"/>
    <n v="9"/>
    <n v="-10.14"/>
    <n v="1"/>
    <s v="Friday"/>
    <s v="0-5 min"/>
    <n v="1"/>
    <s v="Above 1.2"/>
  </r>
  <r>
    <s v="RF003348"/>
    <d v="2026-01-30T13:15:00"/>
    <d v="2026-01-30T00:00:00"/>
    <n v="13"/>
    <x v="0"/>
    <x v="0"/>
    <n v="10.5"/>
    <n v="205.33"/>
    <n v="196.85"/>
    <n v="1"/>
    <n v="7.1"/>
    <n v="8.8000000000000007"/>
    <n v="108"/>
    <s v="Medium"/>
    <n v="0.96599999999999997"/>
    <x v="0"/>
    <s v=""/>
    <n v="4.58"/>
    <n v="10"/>
    <n v="-8.48"/>
    <n v="1.7"/>
    <s v="Friday"/>
    <s v="5-10 min"/>
    <n v="1"/>
    <s v="Between 0.8-1.0"/>
  </r>
  <r>
    <s v="RF003349"/>
    <d v="2026-01-30T13:21:00"/>
    <d v="2026-01-30T00:00:00"/>
    <n v="13"/>
    <x v="0"/>
    <x v="1"/>
    <n v="1.2"/>
    <n v="62.2"/>
    <n v="63.44"/>
    <n v="1"/>
    <n v="7.9"/>
    <n v="6.2"/>
    <n v="116"/>
    <s v="Low"/>
    <n v="1.333"/>
    <x v="0"/>
    <s v=""/>
    <n v="4.88"/>
    <n v="0"/>
    <n v="1.24"/>
    <n v="-1.7"/>
    <s v="Friday"/>
    <s v="5-10 min"/>
    <n v="1"/>
    <s v="Above 1.2"/>
  </r>
  <r>
    <s v="RF003350"/>
    <d v="2026-01-30T13:45:00"/>
    <d v="2026-01-30T00:00:00"/>
    <n v="13"/>
    <x v="0"/>
    <x v="0"/>
    <n v="10.4"/>
    <n v="234.58"/>
    <n v="233.09"/>
    <n v="1.1000000000000001"/>
    <n v="7.3"/>
    <n v="4.5999999999999996"/>
    <n v="126"/>
    <s v="Medium"/>
    <n v="0.90500000000000003"/>
    <x v="0"/>
    <s v=""/>
    <n v="4.79"/>
    <n v="6"/>
    <n v="-1.49"/>
    <n v="-2.7"/>
    <s v="Friday"/>
    <s v="5-10 min"/>
    <n v="1"/>
    <s v="Between 0.8-1.0"/>
  </r>
  <r>
    <s v="RF003351"/>
    <d v="2026-01-30T13:59:00"/>
    <d v="2026-01-30T00:00:00"/>
    <n v="13"/>
    <x v="4"/>
    <x v="0"/>
    <n v="2.8"/>
    <n v="84.88"/>
    <n v="85.78"/>
    <n v="1"/>
    <n v="3.3"/>
    <n v="4.7"/>
    <n v="58"/>
    <s v="Low"/>
    <n v="2.0110000000000001"/>
    <x v="0"/>
    <s v=""/>
    <n v="4.33"/>
    <n v="5"/>
    <n v="0.9"/>
    <n v="1.4"/>
    <s v="Friday"/>
    <s v="0-5 min"/>
    <n v="1"/>
    <s v="Above 1.2"/>
  </r>
  <r>
    <s v="RF003352"/>
    <d v="2026-01-30T14:09:00"/>
    <d v="2026-01-30T00:00:00"/>
    <n v="14"/>
    <x v="4"/>
    <x v="0"/>
    <n v="12.3"/>
    <n v="243.91"/>
    <n v="234.2"/>
    <n v="1"/>
    <n v="2.1"/>
    <n v="7.3"/>
    <n v="57"/>
    <s v="Low"/>
    <n v="1.4970000000000001"/>
    <x v="0"/>
    <s v=""/>
    <n v="4.63"/>
    <n v="6"/>
    <n v="-9.7100000000000009"/>
    <n v="5.2"/>
    <s v="Friday"/>
    <s v="0-5 min"/>
    <n v="1"/>
    <s v="Above 1.2"/>
  </r>
  <r>
    <s v="RF003353"/>
    <d v="2026-01-30T14:10:00"/>
    <d v="2026-01-30T00:00:00"/>
    <n v="14"/>
    <x v="2"/>
    <x v="0"/>
    <n v="0.7"/>
    <n v="49.63"/>
    <m/>
    <n v="1"/>
    <n v="3.5"/>
    <n v="5.3"/>
    <n v="92"/>
    <s v="Medium"/>
    <n v="0.80500000000000005"/>
    <x v="2"/>
    <s v="Changed plans"/>
    <n v="4.8499999999999996"/>
    <n v="11"/>
    <m/>
    <n v="1.8"/>
    <s v="Friday"/>
    <s v="0-5 min"/>
    <n v="0"/>
    <s v="Between 0.8-1.0"/>
  </r>
  <r>
    <s v="RF003354"/>
    <d v="2026-01-30T14:31:00"/>
    <d v="2026-01-30T00:00:00"/>
    <n v="14"/>
    <x v="0"/>
    <x v="0"/>
    <n v="8.1"/>
    <n v="143.35"/>
    <n v="149.74"/>
    <n v="1"/>
    <n v="4.5999999999999996"/>
    <n v="1.2"/>
    <n v="112"/>
    <s v="Low"/>
    <n v="1.2050000000000001"/>
    <x v="0"/>
    <s v=""/>
    <n v="5"/>
    <n v="1"/>
    <n v="6.39"/>
    <n v="-3.4"/>
    <s v="Friday"/>
    <s v="0-5 min"/>
    <n v="1"/>
    <s v="Above 1.2"/>
  </r>
  <r>
    <s v="RF003355"/>
    <d v="2026-01-30T14:48:00"/>
    <d v="2026-01-30T00:00:00"/>
    <n v="14"/>
    <x v="1"/>
    <x v="0"/>
    <n v="2.5"/>
    <n v="83.67"/>
    <n v="82.7"/>
    <n v="1"/>
    <n v="3.4"/>
    <n v="13"/>
    <n v="90"/>
    <s v="Low"/>
    <n v="1.228"/>
    <x v="0"/>
    <s v=""/>
    <n v="4.76"/>
    <n v="10"/>
    <n v="-0.97"/>
    <n v="9.6"/>
    <s v="Friday"/>
    <s v="0-5 min"/>
    <n v="1"/>
    <s v="Above 1.2"/>
  </r>
  <r>
    <s v="RF003356"/>
    <d v="2026-01-30T15:00:00"/>
    <d v="2026-01-30T00:00:00"/>
    <n v="15"/>
    <x v="2"/>
    <x v="1"/>
    <n v="10.3"/>
    <n v="195.26"/>
    <n v="206.31"/>
    <n v="1"/>
    <n v="2.2999999999999998"/>
    <n v="1"/>
    <n v="119"/>
    <s v="Medium"/>
    <n v="1.1599999999999999"/>
    <x v="0"/>
    <s v=""/>
    <n v="4.46"/>
    <n v="0"/>
    <n v="11.05"/>
    <n v="-1.3"/>
    <s v="Friday"/>
    <s v="0-5 min"/>
    <n v="1"/>
    <s v="Between 1.0-1.2"/>
  </r>
  <r>
    <s v="RF003357"/>
    <d v="2026-01-30T15:03:00"/>
    <d v="2026-01-30T00:00:00"/>
    <n v="15"/>
    <x v="1"/>
    <x v="1"/>
    <n v="16.2"/>
    <n v="318.91000000000003"/>
    <n v="326.32"/>
    <n v="1"/>
    <n v="5.7"/>
    <n v="1"/>
    <n v="73"/>
    <s v="Low"/>
    <n v="1.012"/>
    <x v="0"/>
    <s v=""/>
    <n v="4.38"/>
    <n v="0"/>
    <n v="7.41"/>
    <n v="-4.7"/>
    <s v="Friday"/>
    <s v="5-10 min"/>
    <n v="1"/>
    <s v="Between 1.0-1.2"/>
  </r>
  <r>
    <s v="RF003358"/>
    <d v="2026-01-30T15:12:00"/>
    <d v="2026-01-30T00:00:00"/>
    <n v="15"/>
    <x v="0"/>
    <x v="1"/>
    <n v="4.9000000000000004"/>
    <n v="124.95"/>
    <m/>
    <n v="1.1000000000000001"/>
    <n v="6.9"/>
    <n v="13.1"/>
    <n v="105"/>
    <s v="Medium"/>
    <n v="0.79500000000000004"/>
    <x v="2"/>
    <s v="Changed plans"/>
    <n v="4.74"/>
    <n v="0"/>
    <m/>
    <n v="6.2"/>
    <s v="Friday"/>
    <s v="5-10 min"/>
    <n v="0"/>
    <s v="Below 0.8"/>
  </r>
  <r>
    <s v="RF003359"/>
    <d v="2026-01-30T15:31:00"/>
    <d v="2026-01-30T00:00:00"/>
    <n v="15"/>
    <x v="4"/>
    <x v="1"/>
    <n v="3.5"/>
    <n v="91.12"/>
    <n v="94.86"/>
    <n v="1"/>
    <n v="2.6"/>
    <n v="1"/>
    <n v="45"/>
    <s v="Low"/>
    <n v="1.579"/>
    <x v="0"/>
    <s v=""/>
    <n v="4.6900000000000004"/>
    <n v="0"/>
    <n v="3.74"/>
    <n v="-1.6"/>
    <s v="Friday"/>
    <s v="0-5 min"/>
    <n v="1"/>
    <s v="Above 1.2"/>
  </r>
  <r>
    <s v="RF003360"/>
    <d v="2026-01-30T15:59:00"/>
    <d v="2026-01-30T00:00:00"/>
    <n v="15"/>
    <x v="0"/>
    <x v="1"/>
    <n v="4.4000000000000004"/>
    <n v="116.34"/>
    <n v="117.49"/>
    <n v="1"/>
    <n v="3.4"/>
    <n v="2.7"/>
    <n v="120"/>
    <s v="Medium"/>
    <n v="1.016"/>
    <x v="0"/>
    <s v=""/>
    <n v="4.79"/>
    <n v="0"/>
    <n v="1.1499999999999999"/>
    <n v="-0.7"/>
    <s v="Friday"/>
    <s v="0-5 min"/>
    <n v="1"/>
    <s v="Between 1.0-1.2"/>
  </r>
  <r>
    <s v="RF003361"/>
    <d v="2026-01-30T16:19:00"/>
    <d v="2026-01-30T00:00:00"/>
    <n v="16"/>
    <x v="0"/>
    <x v="0"/>
    <n v="5.3"/>
    <n v="112.38"/>
    <m/>
    <n v="1"/>
    <n v="2"/>
    <n v="6.3"/>
    <n v="123"/>
    <s v="Medium"/>
    <n v="1.0089999999999999"/>
    <x v="2"/>
    <s v="ETA too high"/>
    <n v="4.5"/>
    <n v="12"/>
    <m/>
    <n v="4.3"/>
    <s v="Friday"/>
    <s v="0-5 min"/>
    <n v="0"/>
    <s v="Between 1.0-1.2"/>
  </r>
  <r>
    <s v="RF003362"/>
    <d v="2026-01-30T16:20:00"/>
    <d v="2026-01-30T00:00:00"/>
    <n v="16"/>
    <x v="4"/>
    <x v="0"/>
    <n v="7.9"/>
    <n v="149.16999999999999"/>
    <n v="149.41999999999999"/>
    <n v="1"/>
    <n v="5.0999999999999996"/>
    <n v="10.9"/>
    <n v="54"/>
    <s v="Medium"/>
    <n v="0.98899999999999999"/>
    <x v="0"/>
    <s v=""/>
    <n v="4.7699999999999996"/>
    <n v="2"/>
    <n v="0.25"/>
    <n v="5.8"/>
    <s v="Friday"/>
    <s v="5-10 min"/>
    <n v="1"/>
    <s v="Between 0.8-1.0"/>
  </r>
  <r>
    <s v="RF003363"/>
    <d v="2026-01-30T16:29:00"/>
    <d v="2026-01-30T00:00:00"/>
    <n v="16"/>
    <x v="1"/>
    <x v="1"/>
    <n v="1.3"/>
    <n v="61.94"/>
    <m/>
    <n v="1"/>
    <n v="3.9"/>
    <m/>
    <n v="89"/>
    <s v="Low"/>
    <n v="1.202"/>
    <x v="3"/>
    <s v="No driver available"/>
    <n v="4.7"/>
    <n v="0"/>
    <m/>
    <m/>
    <s v="Friday"/>
    <s v="0-5 min"/>
    <n v="0"/>
    <s v="Above 1.2"/>
  </r>
  <r>
    <s v="RF003364"/>
    <d v="2026-01-30T16:30:00"/>
    <d v="2026-01-30T00:00:00"/>
    <n v="16"/>
    <x v="3"/>
    <x v="0"/>
    <n v="2"/>
    <n v="67.959999999999994"/>
    <n v="66.2"/>
    <n v="1"/>
    <n v="6.9"/>
    <n v="9.9"/>
    <n v="53"/>
    <s v="Low"/>
    <n v="1.0469999999999999"/>
    <x v="0"/>
    <s v=""/>
    <n v="4.53"/>
    <n v="23"/>
    <n v="-1.76"/>
    <n v="3"/>
    <s v="Friday"/>
    <s v="5-10 min"/>
    <n v="1"/>
    <s v="Between 1.0-1.2"/>
  </r>
  <r>
    <s v="RF003365"/>
    <d v="2026-01-30T16:30:00"/>
    <d v="2026-01-30T00:00:00"/>
    <n v="16"/>
    <x v="1"/>
    <x v="1"/>
    <n v="6"/>
    <n v="148.24"/>
    <n v="145.56"/>
    <n v="1.1000000000000001"/>
    <n v="6"/>
    <n v="12.3"/>
    <n v="87"/>
    <s v="Medium"/>
    <n v="0.83399999999999996"/>
    <x v="0"/>
    <s v=""/>
    <n v="5"/>
    <n v="0"/>
    <n v="-2.68"/>
    <n v="6.3"/>
    <s v="Friday"/>
    <s v="5-10 min"/>
    <n v="1"/>
    <s v="Between 0.8-1.0"/>
  </r>
  <r>
    <s v="RF003366"/>
    <d v="2026-01-30T16:39:00"/>
    <d v="2026-01-30T00:00:00"/>
    <n v="16"/>
    <x v="4"/>
    <x v="0"/>
    <n v="5.4"/>
    <n v="129.99"/>
    <n v="121.49"/>
    <n v="1.1000000000000001"/>
    <n v="3.2"/>
    <n v="1"/>
    <n v="48"/>
    <s v="Low"/>
    <n v="1.62"/>
    <x v="0"/>
    <s v=""/>
    <n v="4.8899999999999997"/>
    <n v="7"/>
    <n v="-8.5"/>
    <n v="-2.2000000000000002"/>
    <s v="Friday"/>
    <s v="0-5 min"/>
    <n v="1"/>
    <s v="Above 1.2"/>
  </r>
  <r>
    <s v="RF003367"/>
    <d v="2026-01-30T16:51:00"/>
    <d v="2026-01-30T00:00:00"/>
    <n v="16"/>
    <x v="0"/>
    <x v="0"/>
    <n v="1.9"/>
    <n v="77.22"/>
    <n v="77.55"/>
    <n v="1.1000000000000001"/>
    <n v="5.9"/>
    <n v="7.6"/>
    <n v="110"/>
    <s v="Medium"/>
    <n v="0.85"/>
    <x v="0"/>
    <s v=""/>
    <n v="4.6900000000000004"/>
    <n v="1"/>
    <n v="0.33"/>
    <n v="1.7"/>
    <s v="Friday"/>
    <s v="5-10 min"/>
    <n v="1"/>
    <s v="Between 0.8-1.0"/>
  </r>
  <r>
    <s v="RF003368"/>
    <d v="2026-01-30T17:13:00"/>
    <d v="2026-01-30T00:00:00"/>
    <n v="17"/>
    <x v="2"/>
    <x v="0"/>
    <n v="11.9"/>
    <n v="209.09"/>
    <n v="205.69"/>
    <n v="1"/>
    <n v="4.9000000000000004"/>
    <n v="4.5"/>
    <n v="98"/>
    <s v="Medium"/>
    <n v="0.94"/>
    <x v="0"/>
    <s v=""/>
    <n v="4.45"/>
    <n v="3"/>
    <n v="-3.4"/>
    <n v="-0.4"/>
    <s v="Friday"/>
    <s v="0-5 min"/>
    <n v="1"/>
    <s v="Between 0.8-1.0"/>
  </r>
  <r>
    <s v="RF003369"/>
    <d v="2026-01-30T17:14:00"/>
    <d v="2026-01-30T00:00:00"/>
    <n v="17"/>
    <x v="3"/>
    <x v="1"/>
    <n v="3.2"/>
    <n v="93.4"/>
    <n v="91.68"/>
    <n v="1"/>
    <n v="3.6"/>
    <n v="1"/>
    <n v="53"/>
    <s v="Low"/>
    <n v="1.694"/>
    <x v="0"/>
    <s v=""/>
    <n v="4.82"/>
    <n v="0"/>
    <n v="-1.72"/>
    <n v="-2.6"/>
    <s v="Friday"/>
    <s v="0-5 min"/>
    <n v="1"/>
    <s v="Above 1.2"/>
  </r>
  <r>
    <s v="RF003370"/>
    <d v="2026-01-30T17:20:00"/>
    <d v="2026-01-30T00:00:00"/>
    <n v="17"/>
    <x v="0"/>
    <x v="0"/>
    <n v="18.399999999999999"/>
    <n v="372.52"/>
    <m/>
    <n v="1.1000000000000001"/>
    <n v="5.8"/>
    <m/>
    <n v="111"/>
    <s v="Medium"/>
    <n v="0.86299999999999999"/>
    <x v="3"/>
    <s v="No driver available"/>
    <n v="4.58"/>
    <n v="19"/>
    <m/>
    <m/>
    <s v="Friday"/>
    <s v="5-10 min"/>
    <n v="0"/>
    <s v="Between 0.8-1.0"/>
  </r>
  <r>
    <s v="RF003371"/>
    <d v="2026-01-30T17:29:00"/>
    <d v="2026-01-30T00:00:00"/>
    <n v="17"/>
    <x v="3"/>
    <x v="0"/>
    <n v="7.7"/>
    <n v="170.92"/>
    <n v="188.38"/>
    <n v="1"/>
    <n v="2.4"/>
    <n v="6.8"/>
    <n v="54"/>
    <s v="Low"/>
    <n v="1.2330000000000001"/>
    <x v="0"/>
    <s v=""/>
    <n v="4.8499999999999996"/>
    <n v="4"/>
    <n v="17.46"/>
    <n v="4.4000000000000004"/>
    <s v="Friday"/>
    <s v="0-5 min"/>
    <n v="1"/>
    <s v="Above 1.2"/>
  </r>
  <r>
    <s v="RF003372"/>
    <d v="2026-01-30T17:37:00"/>
    <d v="2026-01-30T00:00:00"/>
    <n v="17"/>
    <x v="1"/>
    <x v="1"/>
    <n v="9.8000000000000007"/>
    <n v="204.74"/>
    <n v="201.74"/>
    <n v="1"/>
    <n v="5.8"/>
    <n v="8.5"/>
    <n v="80"/>
    <s v="Medium"/>
    <n v="0.94599999999999995"/>
    <x v="0"/>
    <s v=""/>
    <n v="4.8"/>
    <n v="0"/>
    <n v="-3"/>
    <n v="2.7"/>
    <s v="Friday"/>
    <s v="5-10 min"/>
    <n v="1"/>
    <s v="Between 0.8-1.0"/>
  </r>
  <r>
    <s v="RF003373"/>
    <d v="2026-01-30T17:44:00"/>
    <d v="2026-01-30T00:00:00"/>
    <n v="17"/>
    <x v="0"/>
    <x v="0"/>
    <n v="6.6"/>
    <n v="151.13999999999999"/>
    <n v="153.13999999999999"/>
    <n v="1.2"/>
    <n v="6.5"/>
    <n v="9.1"/>
    <n v="124"/>
    <s v="Medium"/>
    <n v="0.90900000000000003"/>
    <x v="0"/>
    <s v=""/>
    <n v="4.51"/>
    <n v="10"/>
    <n v="2"/>
    <n v="2.6"/>
    <s v="Friday"/>
    <s v="5-10 min"/>
    <n v="1"/>
    <s v="Between 0.8-1.0"/>
  </r>
  <r>
    <s v="RF003374"/>
    <d v="2026-01-30T17:47:00"/>
    <d v="2026-01-30T00:00:00"/>
    <n v="17"/>
    <x v="3"/>
    <x v="0"/>
    <n v="3.6"/>
    <n v="98.59"/>
    <n v="102.23"/>
    <n v="1"/>
    <n v="7.4"/>
    <n v="7.4"/>
    <n v="58"/>
    <s v="Low"/>
    <n v="1.1879999999999999"/>
    <x v="0"/>
    <s v=""/>
    <n v="4.71"/>
    <n v="2"/>
    <n v="3.64"/>
    <n v="0"/>
    <s v="Friday"/>
    <s v="5-10 min"/>
    <n v="1"/>
    <s v="Between 1.0-1.2"/>
  </r>
  <r>
    <s v="RF003375"/>
    <d v="2026-01-30T18:05:00"/>
    <d v="2026-01-30T00:00:00"/>
    <n v="18"/>
    <x v="1"/>
    <x v="1"/>
    <n v="6.4"/>
    <n v="122.84"/>
    <n v="124.66"/>
    <n v="1"/>
    <n v="6.8"/>
    <n v="8.6"/>
    <n v="67"/>
    <s v="Medium"/>
    <n v="0.81399999999999995"/>
    <x v="0"/>
    <s v=""/>
    <n v="4.92"/>
    <n v="0"/>
    <n v="1.82"/>
    <n v="1.8"/>
    <s v="Friday"/>
    <s v="5-10 min"/>
    <n v="1"/>
    <s v="Between 0.8-1.0"/>
  </r>
  <r>
    <s v="RF003376"/>
    <d v="2026-01-30T18:13:00"/>
    <d v="2026-01-30T00:00:00"/>
    <n v="18"/>
    <x v="1"/>
    <x v="0"/>
    <n v="4.8"/>
    <n v="134.84"/>
    <n v="135.08000000000001"/>
    <n v="1.1000000000000001"/>
    <n v="5.3"/>
    <n v="7.9"/>
    <n v="70"/>
    <s v="Medium"/>
    <n v="0.69"/>
    <x v="0"/>
    <s v=""/>
    <n v="4.41"/>
    <n v="2"/>
    <n v="0.24"/>
    <n v="2.6"/>
    <s v="Friday"/>
    <s v="5-10 min"/>
    <n v="1"/>
    <s v="Below 0.8"/>
  </r>
  <r>
    <s v="RF003377"/>
    <d v="2026-01-30T18:15:00"/>
    <d v="2026-01-30T00:00:00"/>
    <n v="18"/>
    <x v="2"/>
    <x v="0"/>
    <n v="1.5"/>
    <n v="86.31"/>
    <n v="87.58"/>
    <n v="1.4"/>
    <n v="2"/>
    <n v="10.1"/>
    <n v="97"/>
    <s v="High"/>
    <n v="0.67"/>
    <x v="0"/>
    <s v=""/>
    <n v="4.79"/>
    <n v="10"/>
    <n v="1.27"/>
    <n v="8.1"/>
    <s v="Friday"/>
    <s v="0-5 min"/>
    <n v="1"/>
    <s v="Below 0.8"/>
  </r>
  <r>
    <s v="RF003378"/>
    <d v="2026-01-30T18:20:00"/>
    <d v="2026-01-30T00:00:00"/>
    <n v="18"/>
    <x v="2"/>
    <x v="0"/>
    <n v="1.6"/>
    <n v="73.69"/>
    <n v="74.52"/>
    <n v="1.2"/>
    <n v="5.6"/>
    <n v="1.8"/>
    <n v="99"/>
    <s v="High"/>
    <n v="0.67600000000000005"/>
    <x v="0"/>
    <s v=""/>
    <n v="5"/>
    <n v="3"/>
    <n v="0.83"/>
    <n v="-3.8"/>
    <s v="Friday"/>
    <s v="5-10 min"/>
    <n v="1"/>
    <s v="Below 0.8"/>
  </r>
  <r>
    <s v="RF003379"/>
    <d v="2026-01-30T18:23:00"/>
    <d v="2026-01-30T00:00:00"/>
    <n v="18"/>
    <x v="3"/>
    <x v="0"/>
    <n v="4.2"/>
    <n v="104.5"/>
    <n v="102.58"/>
    <n v="1"/>
    <n v="6.2"/>
    <n v="5.2"/>
    <n v="52"/>
    <s v="Low"/>
    <n v="1.0429999999999999"/>
    <x v="0"/>
    <s v=""/>
    <n v="4.5"/>
    <n v="2"/>
    <n v="-1.92"/>
    <n v="-1"/>
    <s v="Friday"/>
    <s v="5-10 min"/>
    <n v="1"/>
    <s v="Between 1.0-1.2"/>
  </r>
  <r>
    <s v="RF003380"/>
    <d v="2026-01-30T18:47:00"/>
    <d v="2026-01-30T00:00:00"/>
    <n v="18"/>
    <x v="3"/>
    <x v="0"/>
    <n v="8.1"/>
    <n v="193.54"/>
    <n v="198.62"/>
    <n v="1.1000000000000001"/>
    <n v="9.5"/>
    <n v="9.6999999999999993"/>
    <n v="43"/>
    <s v="Medium"/>
    <n v="0.71799999999999997"/>
    <x v="0"/>
    <s v=""/>
    <n v="4.37"/>
    <n v="19"/>
    <n v="5.08"/>
    <n v="0.2"/>
    <s v="Friday"/>
    <s v="5-10 min"/>
    <n v="1"/>
    <s v="Below 0.8"/>
  </r>
  <r>
    <s v="RF003381"/>
    <d v="2026-01-30T18:53:00"/>
    <d v="2026-01-30T00:00:00"/>
    <n v="18"/>
    <x v="1"/>
    <x v="1"/>
    <n v="4.2"/>
    <n v="135.97"/>
    <n v="136.55000000000001"/>
    <n v="1.2"/>
    <n v="7"/>
    <n v="9.1999999999999993"/>
    <n v="66"/>
    <s v="Medium"/>
    <n v="0.74399999999999999"/>
    <x v="0"/>
    <s v=""/>
    <n v="5"/>
    <n v="0"/>
    <n v="0.57999999999999996"/>
    <n v="2.2000000000000002"/>
    <s v="Friday"/>
    <s v="5-10 min"/>
    <n v="1"/>
    <s v="Below 0.8"/>
  </r>
  <r>
    <s v="RF003382"/>
    <d v="2026-01-30T18:57:00"/>
    <d v="2026-01-30T00:00:00"/>
    <n v="18"/>
    <x v="1"/>
    <x v="1"/>
    <n v="4.3"/>
    <n v="98.55"/>
    <n v="98.45"/>
    <n v="1"/>
    <n v="4.9000000000000004"/>
    <n v="10.199999999999999"/>
    <n v="75"/>
    <s v="Medium"/>
    <n v="0.80800000000000005"/>
    <x v="0"/>
    <s v=""/>
    <n v="4.26"/>
    <n v="0"/>
    <n v="-0.1"/>
    <n v="5.3"/>
    <s v="Friday"/>
    <s v="0-5 min"/>
    <n v="1"/>
    <s v="Between 0.8-1.0"/>
  </r>
  <r>
    <s v="RF003383"/>
    <d v="2026-01-30T19:11:00"/>
    <d v="2026-01-30T00:00:00"/>
    <n v="19"/>
    <x v="0"/>
    <x v="0"/>
    <n v="8.3000000000000007"/>
    <n v="211.84"/>
    <n v="209.96"/>
    <n v="1.2"/>
    <n v="8.5"/>
    <n v="12.6"/>
    <n v="103"/>
    <s v="High"/>
    <n v="0.65400000000000003"/>
    <x v="0"/>
    <s v=""/>
    <n v="4.7"/>
    <n v="3"/>
    <n v="-1.88"/>
    <n v="4.0999999999999996"/>
    <s v="Friday"/>
    <s v="5-10 min"/>
    <n v="1"/>
    <s v="Below 0.8"/>
  </r>
  <r>
    <s v="RF003384"/>
    <d v="2026-01-30T19:30:00"/>
    <d v="2026-01-30T00:00:00"/>
    <n v="19"/>
    <x v="3"/>
    <x v="0"/>
    <n v="4.0999999999999996"/>
    <n v="103.02"/>
    <n v="105.22"/>
    <n v="1.1000000000000001"/>
    <n v="2"/>
    <n v="1.9"/>
    <n v="58"/>
    <s v="Low"/>
    <n v="1.179"/>
    <x v="0"/>
    <s v=""/>
    <n v="4.96"/>
    <n v="2"/>
    <n v="2.2000000000000002"/>
    <n v="-0.1"/>
    <s v="Friday"/>
    <s v="0-5 min"/>
    <n v="1"/>
    <s v="Between 1.0-1.2"/>
  </r>
  <r>
    <s v="RF003385"/>
    <d v="2026-01-30T19:33:00"/>
    <d v="2026-01-30T00:00:00"/>
    <n v="19"/>
    <x v="0"/>
    <x v="0"/>
    <n v="23.1"/>
    <n v="469.59"/>
    <m/>
    <n v="1.4"/>
    <n v="8.1"/>
    <n v="10.9"/>
    <n v="73"/>
    <s v="Medium"/>
    <n v="0.55900000000000005"/>
    <x v="1"/>
    <s v="Driver unavailable"/>
    <n v="4.99"/>
    <n v="5"/>
    <m/>
    <n v="2.8"/>
    <s v="Friday"/>
    <s v="5-10 min"/>
    <n v="0"/>
    <s v="Below 0.8"/>
  </r>
  <r>
    <s v="RF003386"/>
    <d v="2026-01-30T19:51:00"/>
    <d v="2026-01-30T00:00:00"/>
    <n v="19"/>
    <x v="3"/>
    <x v="0"/>
    <n v="3.2"/>
    <n v="80.650000000000006"/>
    <n v="84.64"/>
    <n v="1"/>
    <n v="6.9"/>
    <n v="7.4"/>
    <n v="58"/>
    <s v="Medium"/>
    <n v="0.97699999999999998"/>
    <x v="0"/>
    <s v=""/>
    <n v="4.78"/>
    <n v="133"/>
    <n v="3.99"/>
    <n v="0.5"/>
    <s v="Friday"/>
    <s v="5-10 min"/>
    <n v="1"/>
    <s v="Between 0.8-1.0"/>
  </r>
  <r>
    <s v="RF003387"/>
    <d v="2026-01-30T19:57:00"/>
    <d v="2026-01-30T00:00:00"/>
    <n v="19"/>
    <x v="4"/>
    <x v="0"/>
    <n v="10.3"/>
    <n v="204.3"/>
    <n v="198.58"/>
    <n v="1"/>
    <n v="3.9"/>
    <n v="5.5"/>
    <n v="54"/>
    <s v="Low"/>
    <n v="1.4610000000000001"/>
    <x v="0"/>
    <s v=""/>
    <n v="5"/>
    <n v="17"/>
    <n v="-5.72"/>
    <n v="1.6"/>
    <s v="Friday"/>
    <s v="0-5 min"/>
    <n v="1"/>
    <s v="Above 1.2"/>
  </r>
  <r>
    <s v="RF003388"/>
    <d v="2026-01-30T19:59:00"/>
    <d v="2026-01-30T00:00:00"/>
    <n v="19"/>
    <x v="1"/>
    <x v="0"/>
    <n v="5.9"/>
    <n v="164.3"/>
    <n v="165.62"/>
    <n v="1.4"/>
    <n v="9.8000000000000007"/>
    <n v="13.7"/>
    <n v="53"/>
    <s v="Medium"/>
    <n v="0.58399999999999996"/>
    <x v="0"/>
    <s v=""/>
    <n v="4.67"/>
    <n v="13"/>
    <n v="1.32"/>
    <n v="3.9"/>
    <s v="Friday"/>
    <s v="5-10 min"/>
    <n v="1"/>
    <s v="Below 0.8"/>
  </r>
  <r>
    <s v="RF003389"/>
    <d v="2026-01-30T20:11:00"/>
    <d v="2026-01-30T00:00:00"/>
    <n v="20"/>
    <x v="3"/>
    <x v="0"/>
    <n v="32.799999999999997"/>
    <n v="567.54"/>
    <n v="610.91"/>
    <n v="1"/>
    <n v="8.4"/>
    <n v="1.2"/>
    <n v="55"/>
    <s v="Medium"/>
    <n v="0.94899999999999995"/>
    <x v="0"/>
    <s v=""/>
    <n v="4.63"/>
    <n v="13"/>
    <n v="43.37"/>
    <n v="-7.2"/>
    <s v="Friday"/>
    <s v="5-10 min"/>
    <n v="1"/>
    <s v="Between 0.8-1.0"/>
  </r>
  <r>
    <s v="RF003390"/>
    <d v="2026-01-30T20:34:00"/>
    <d v="2026-01-30T00:00:00"/>
    <n v="20"/>
    <x v="1"/>
    <x v="0"/>
    <n v="3.9"/>
    <n v="118.08"/>
    <m/>
    <n v="1.1000000000000001"/>
    <n v="7.3"/>
    <n v="7.4"/>
    <n v="85"/>
    <s v="Medium"/>
    <n v="0.872"/>
    <x v="1"/>
    <s v="Vehicle issue"/>
    <n v="4.75"/>
    <n v="5"/>
    <m/>
    <n v="0.1"/>
    <s v="Friday"/>
    <s v="5-10 min"/>
    <n v="0"/>
    <s v="Between 0.8-1.0"/>
  </r>
  <r>
    <s v="RF003391"/>
    <d v="2026-01-30T20:40:00"/>
    <d v="2026-01-30T00:00:00"/>
    <n v="20"/>
    <x v="1"/>
    <x v="1"/>
    <n v="9.1999999999999993"/>
    <n v="226.54"/>
    <n v="216.4"/>
    <n v="1.2"/>
    <n v="7.6"/>
    <n v="5.5"/>
    <n v="66"/>
    <s v="Medium"/>
    <n v="0.71"/>
    <x v="0"/>
    <s v=""/>
    <n v="4.8"/>
    <n v="0"/>
    <n v="-10.14"/>
    <n v="-2.1"/>
    <s v="Friday"/>
    <s v="5-10 min"/>
    <n v="1"/>
    <s v="Below 0.8"/>
  </r>
  <r>
    <s v="RF003392"/>
    <d v="2026-01-30T21:28:00"/>
    <d v="2026-01-30T00:00:00"/>
    <n v="21"/>
    <x v="3"/>
    <x v="1"/>
    <n v="5.3"/>
    <n v="111.37"/>
    <n v="114.2"/>
    <n v="1"/>
    <n v="2"/>
    <n v="1"/>
    <n v="57"/>
    <s v="Low"/>
    <n v="1.8160000000000001"/>
    <x v="0"/>
    <s v=""/>
    <n v="4.8099999999999996"/>
    <n v="0"/>
    <n v="2.83"/>
    <n v="-1"/>
    <s v="Friday"/>
    <s v="0-5 min"/>
    <n v="1"/>
    <s v="Above 1.2"/>
  </r>
  <r>
    <s v="RF003393"/>
    <d v="2026-01-30T21:34:00"/>
    <d v="2026-01-30T00:00:00"/>
    <n v="21"/>
    <x v="3"/>
    <x v="1"/>
    <n v="0.7"/>
    <n v="49.82"/>
    <n v="47.91"/>
    <n v="1"/>
    <n v="5.5"/>
    <n v="4.5"/>
    <n v="63"/>
    <s v="Low"/>
    <n v="1.851"/>
    <x v="0"/>
    <s v=""/>
    <n v="4.53"/>
    <n v="0"/>
    <n v="-1.91"/>
    <n v="-1"/>
    <s v="Friday"/>
    <s v="5-10 min"/>
    <n v="1"/>
    <s v="Above 1.2"/>
  </r>
  <r>
    <s v="RF003394"/>
    <d v="2026-01-30T21:40:00"/>
    <d v="2026-01-30T00:00:00"/>
    <n v="21"/>
    <x v="2"/>
    <x v="0"/>
    <n v="5.7"/>
    <n v="159.54"/>
    <m/>
    <n v="1.2"/>
    <n v="7.8"/>
    <n v="3"/>
    <n v="96"/>
    <s v="Medium"/>
    <n v="0.84699999999999998"/>
    <x v="2"/>
    <s v="ETA too high"/>
    <n v="4.74"/>
    <n v="20"/>
    <m/>
    <n v="-4.8"/>
    <s v="Friday"/>
    <s v="5-10 min"/>
    <n v="0"/>
    <s v="Between 0.8-1.0"/>
  </r>
  <r>
    <s v="RF003395"/>
    <d v="2026-01-30T21:56:00"/>
    <d v="2026-01-30T00:00:00"/>
    <n v="21"/>
    <x v="0"/>
    <x v="0"/>
    <n v="3.9"/>
    <n v="112.77"/>
    <n v="111.91"/>
    <n v="1.1000000000000001"/>
    <n v="6.1"/>
    <n v="10.9"/>
    <n v="107"/>
    <s v="Medium"/>
    <n v="0.77500000000000002"/>
    <x v="0"/>
    <s v=""/>
    <n v="4.51"/>
    <n v="2"/>
    <n v="-0.86"/>
    <n v="4.8"/>
    <s v="Friday"/>
    <s v="5-10 min"/>
    <n v="1"/>
    <s v="Below 0.8"/>
  </r>
  <r>
    <s v="RF003396"/>
    <d v="2026-01-30T22:51:00"/>
    <d v="2026-01-30T00:00:00"/>
    <n v="22"/>
    <x v="1"/>
    <x v="0"/>
    <n v="6.8"/>
    <n v="158.06"/>
    <n v="157.06"/>
    <n v="1"/>
    <n v="6.2"/>
    <n v="14.7"/>
    <n v="92"/>
    <s v="Low"/>
    <n v="1.173"/>
    <x v="0"/>
    <s v=""/>
    <n v="4.6900000000000004"/>
    <n v="3"/>
    <n v="-1"/>
    <n v="8.5"/>
    <s v="Friday"/>
    <s v="5-10 min"/>
    <n v="1"/>
    <s v="Between 1.0-1.2"/>
  </r>
  <r>
    <s v="RF003397"/>
    <d v="2026-01-30T22:58:00"/>
    <d v="2026-01-30T00:00:00"/>
    <n v="22"/>
    <x v="1"/>
    <x v="0"/>
    <n v="3"/>
    <n v="88.19"/>
    <n v="87.62"/>
    <n v="1.1000000000000001"/>
    <n v="4.8"/>
    <n v="6.2"/>
    <n v="80"/>
    <s v="Low"/>
    <n v="1.151"/>
    <x v="0"/>
    <s v=""/>
    <n v="4.84"/>
    <n v="6"/>
    <n v="-0.56999999999999995"/>
    <n v="1.4"/>
    <s v="Friday"/>
    <s v="0-5 min"/>
    <n v="1"/>
    <s v="Between 1.0-1.2"/>
  </r>
  <r>
    <s v="RF003398"/>
    <d v="2026-01-30T23:28:00"/>
    <d v="2026-01-30T00:00:00"/>
    <n v="23"/>
    <x v="2"/>
    <x v="0"/>
    <n v="0.7"/>
    <n v="47.78"/>
    <n v="47.06"/>
    <n v="1"/>
    <n v="4.4000000000000004"/>
    <n v="10.1"/>
    <n v="101"/>
    <s v="Low"/>
    <n v="1.175"/>
    <x v="0"/>
    <s v=""/>
    <n v="4.83"/>
    <n v="20"/>
    <n v="-0.72"/>
    <n v="5.7"/>
    <s v="Friday"/>
    <s v="0-5 min"/>
    <n v="1"/>
    <s v="Between 1.0-1.2"/>
  </r>
  <r>
    <s v="RF003399"/>
    <d v="2026-01-30T23:29:00"/>
    <d v="2026-01-30T00:00:00"/>
    <n v="23"/>
    <x v="4"/>
    <x v="0"/>
    <n v="15.4"/>
    <n v="248.67"/>
    <n v="247.11"/>
    <n v="1"/>
    <n v="5.3"/>
    <n v="4.0999999999999996"/>
    <n v="61"/>
    <s v="Low"/>
    <n v="1.8169999999999999"/>
    <x v="0"/>
    <s v=""/>
    <n v="5"/>
    <n v="2"/>
    <n v="-1.56"/>
    <n v="-1.2"/>
    <s v="Friday"/>
    <s v="5-10 min"/>
    <n v="1"/>
    <s v="Above 1.2"/>
  </r>
  <r>
    <s v="RF003400"/>
    <d v="2026-01-31T00:02:00"/>
    <d v="2026-01-31T00:00:00"/>
    <n v="0"/>
    <x v="2"/>
    <x v="0"/>
    <n v="3.3"/>
    <n v="85.07"/>
    <n v="84.17"/>
    <n v="1"/>
    <n v="3.8"/>
    <n v="8.6"/>
    <n v="125"/>
    <s v="Low"/>
    <n v="1.732"/>
    <x v="0"/>
    <s v=""/>
    <n v="4.62"/>
    <n v="7"/>
    <n v="-0.9"/>
    <n v="4.8"/>
    <s v="Saturday"/>
    <s v="0-5 min"/>
    <n v="1"/>
    <s v="Above 1.2"/>
  </r>
  <r>
    <s v="RF003401"/>
    <d v="2026-01-31T00:14:00"/>
    <d v="2026-01-31T00:00:00"/>
    <n v="0"/>
    <x v="1"/>
    <x v="0"/>
    <n v="10"/>
    <n v="173.58"/>
    <n v="173.05"/>
    <n v="1"/>
    <n v="2.6"/>
    <n v="2"/>
    <n v="100"/>
    <s v="Low"/>
    <n v="1.42"/>
    <x v="0"/>
    <s v=""/>
    <n v="4.93"/>
    <n v="6"/>
    <n v="-0.53"/>
    <n v="-0.6"/>
    <s v="Saturday"/>
    <s v="0-5 min"/>
    <n v="1"/>
    <s v="Above 1.2"/>
  </r>
  <r>
    <s v="RF003402"/>
    <d v="2026-01-31T00:28:00"/>
    <d v="2026-01-31T00:00:00"/>
    <n v="0"/>
    <x v="0"/>
    <x v="0"/>
    <n v="5"/>
    <n v="118.26"/>
    <n v="119.98"/>
    <n v="1"/>
    <n v="3.7"/>
    <n v="2.8"/>
    <n v="142"/>
    <s v="Low"/>
    <n v="1.6619999999999999"/>
    <x v="0"/>
    <s v=""/>
    <n v="5"/>
    <n v="2"/>
    <n v="1.72"/>
    <n v="-0.9"/>
    <s v="Saturday"/>
    <s v="0-5 min"/>
    <n v="1"/>
    <s v="Above 1.2"/>
  </r>
  <r>
    <s v="RF003403"/>
    <d v="2026-01-31T00:34:00"/>
    <d v="2026-01-31T00:00:00"/>
    <n v="0"/>
    <x v="1"/>
    <x v="1"/>
    <n v="6.7"/>
    <n v="127.32"/>
    <n v="126.22"/>
    <n v="1"/>
    <n v="3.5"/>
    <n v="4.8"/>
    <n v="100"/>
    <s v="Low"/>
    <n v="1.7749999999999999"/>
    <x v="0"/>
    <s v=""/>
    <n v="5"/>
    <n v="0"/>
    <n v="-1.1000000000000001"/>
    <n v="1.3"/>
    <s v="Saturday"/>
    <s v="0-5 min"/>
    <n v="1"/>
    <s v="Above 1.2"/>
  </r>
  <r>
    <s v="RF003404"/>
    <d v="2026-01-31T00:38:00"/>
    <d v="2026-01-31T00:00:00"/>
    <n v="0"/>
    <x v="2"/>
    <x v="1"/>
    <n v="6.3"/>
    <n v="137.32"/>
    <n v="151.86000000000001"/>
    <n v="1"/>
    <n v="5"/>
    <n v="11.2"/>
    <n v="131"/>
    <s v="Low"/>
    <n v="1.4059999999999999"/>
    <x v="0"/>
    <s v=""/>
    <n v="4.93"/>
    <n v="0"/>
    <n v="14.54"/>
    <n v="6.2"/>
    <s v="Saturday"/>
    <s v="0-5 min"/>
    <n v="1"/>
    <s v="Above 1.2"/>
  </r>
  <r>
    <s v="RF003405"/>
    <d v="2026-01-31T00:39:00"/>
    <d v="2026-01-31T00:00:00"/>
    <n v="0"/>
    <x v="4"/>
    <x v="1"/>
    <n v="4.0999999999999996"/>
    <n v="89.79"/>
    <n v="90.29"/>
    <n v="1"/>
    <n v="2.2999999999999998"/>
    <n v="6.6"/>
    <n v="61"/>
    <s v="Low"/>
    <n v="1.722"/>
    <x v="0"/>
    <s v=""/>
    <n v="4.4400000000000004"/>
    <n v="0"/>
    <n v="0.5"/>
    <n v="4.3"/>
    <s v="Saturday"/>
    <s v="0-5 min"/>
    <n v="1"/>
    <s v="Above 1.2"/>
  </r>
  <r>
    <s v="RF003406"/>
    <d v="2026-01-31T01:14:00"/>
    <d v="2026-01-31T00:00:00"/>
    <n v="1"/>
    <x v="2"/>
    <x v="0"/>
    <n v="5.8"/>
    <n v="122.96"/>
    <n v="126.85"/>
    <n v="1"/>
    <n v="6.6"/>
    <n v="11.8"/>
    <n v="120"/>
    <s v="Medium"/>
    <n v="1.2549999999999999"/>
    <x v="0"/>
    <s v=""/>
    <n v="4.5199999999999996"/>
    <n v="30"/>
    <n v="3.89"/>
    <n v="5.2"/>
    <s v="Saturday"/>
    <s v="5-10 min"/>
    <n v="1"/>
    <s v="Above 1.2"/>
  </r>
  <r>
    <s v="RF003407"/>
    <d v="2026-01-31T01:38:00"/>
    <d v="2026-01-31T00:00:00"/>
    <n v="1"/>
    <x v="0"/>
    <x v="0"/>
    <n v="9.6"/>
    <n v="184.29"/>
    <n v="179.45"/>
    <n v="1"/>
    <n v="4.9000000000000004"/>
    <n v="1.4"/>
    <n v="133"/>
    <s v="Low"/>
    <n v="1.48"/>
    <x v="0"/>
    <s v=""/>
    <n v="4.55"/>
    <n v="12"/>
    <n v="-4.84"/>
    <n v="-3.5"/>
    <s v="Saturday"/>
    <s v="0-5 min"/>
    <n v="1"/>
    <s v="Above 1.2"/>
  </r>
  <r>
    <s v="RF003408"/>
    <d v="2026-01-31T01:39:00"/>
    <d v="2026-01-31T00:00:00"/>
    <n v="1"/>
    <x v="2"/>
    <x v="0"/>
    <n v="5.9"/>
    <n v="129.22999999999999"/>
    <n v="128.56"/>
    <n v="1.1000000000000001"/>
    <n v="6.7"/>
    <n v="4.2"/>
    <n v="111"/>
    <s v="Low"/>
    <n v="1.76"/>
    <x v="0"/>
    <s v=""/>
    <n v="4.75"/>
    <n v="10"/>
    <n v="-0.67"/>
    <n v="-2.5"/>
    <s v="Saturday"/>
    <s v="5-10 min"/>
    <n v="1"/>
    <s v="Above 1.2"/>
  </r>
  <r>
    <s v="RF003409"/>
    <d v="2026-01-31T01:40:00"/>
    <d v="2026-01-31T00:00:00"/>
    <n v="1"/>
    <x v="4"/>
    <x v="1"/>
    <n v="10.9"/>
    <n v="224.87"/>
    <m/>
    <n v="1"/>
    <n v="3.7"/>
    <n v="3"/>
    <n v="57"/>
    <s v="Low"/>
    <n v="1.8460000000000001"/>
    <x v="1"/>
    <s v="Driver unavailable"/>
    <n v="5"/>
    <n v="0"/>
    <m/>
    <n v="-0.7"/>
    <s v="Saturday"/>
    <s v="0-5 min"/>
    <n v="0"/>
    <s v="Above 1.2"/>
  </r>
  <r>
    <s v="RF003410"/>
    <d v="2026-01-31T01:43:00"/>
    <d v="2026-01-31T00:00:00"/>
    <n v="1"/>
    <x v="2"/>
    <x v="0"/>
    <n v="3.8"/>
    <n v="88.34"/>
    <n v="94.24"/>
    <n v="1"/>
    <n v="2"/>
    <n v="7.3"/>
    <n v="108"/>
    <s v="Low"/>
    <n v="1.724"/>
    <x v="0"/>
    <s v=""/>
    <n v="4.6900000000000004"/>
    <n v="2"/>
    <n v="5.9"/>
    <n v="5.3"/>
    <s v="Saturday"/>
    <s v="0-5 min"/>
    <n v="1"/>
    <s v="Above 1.2"/>
  </r>
  <r>
    <s v="RF003411"/>
    <d v="2026-01-31T01:45:00"/>
    <d v="2026-01-31T00:00:00"/>
    <n v="1"/>
    <x v="2"/>
    <x v="0"/>
    <n v="5.3"/>
    <n v="121.57"/>
    <n v="123.25"/>
    <n v="1.1000000000000001"/>
    <n v="2"/>
    <n v="4.9000000000000004"/>
    <n v="111"/>
    <s v="Medium"/>
    <n v="1.0629999999999999"/>
    <x v="0"/>
    <s v=""/>
    <n v="4.57"/>
    <n v="4"/>
    <n v="1.68"/>
    <n v="2.9"/>
    <s v="Saturday"/>
    <s v="0-5 min"/>
    <n v="1"/>
    <s v="Between 1.0-1.2"/>
  </r>
  <r>
    <s v="RF003412"/>
    <d v="2026-01-31T01:58:00"/>
    <d v="2026-01-31T00:00:00"/>
    <n v="1"/>
    <x v="1"/>
    <x v="0"/>
    <n v="2.1"/>
    <n v="77.319999999999993"/>
    <n v="75.92"/>
    <n v="1.1000000000000001"/>
    <n v="2.8"/>
    <n v="1"/>
    <n v="110"/>
    <s v="Low"/>
    <n v="1.9650000000000001"/>
    <x v="0"/>
    <s v=""/>
    <n v="4.97"/>
    <n v="11"/>
    <n v="-1.4"/>
    <n v="-1.8"/>
    <s v="Saturday"/>
    <s v="0-5 min"/>
    <n v="1"/>
    <s v="Above 1.2"/>
  </r>
  <r>
    <s v="RF003413"/>
    <d v="2026-01-31T02:01:00"/>
    <d v="2026-01-31T00:00:00"/>
    <n v="2"/>
    <x v="1"/>
    <x v="0"/>
    <n v="7.2"/>
    <n v="159.41999999999999"/>
    <n v="150.55000000000001"/>
    <n v="1"/>
    <n v="2.2000000000000002"/>
    <n v="2.2000000000000002"/>
    <n v="110"/>
    <s v="Medium"/>
    <n v="1.1359999999999999"/>
    <x v="0"/>
    <s v=""/>
    <n v="4.62"/>
    <n v="4"/>
    <n v="-8.8699999999999992"/>
    <n v="0"/>
    <s v="Saturday"/>
    <s v="0-5 min"/>
    <n v="1"/>
    <s v="Between 1.0-1.2"/>
  </r>
  <r>
    <s v="RF003414"/>
    <d v="2026-01-31T02:04:00"/>
    <d v="2026-01-31T00:00:00"/>
    <n v="2"/>
    <x v="0"/>
    <x v="1"/>
    <n v="5"/>
    <n v="141.76"/>
    <n v="144.99"/>
    <n v="1.2"/>
    <n v="2"/>
    <n v="1"/>
    <n v="126"/>
    <s v="Low"/>
    <n v="1.365"/>
    <x v="0"/>
    <s v=""/>
    <n v="4.92"/>
    <n v="0"/>
    <n v="3.23"/>
    <n v="-1"/>
    <s v="Saturday"/>
    <s v="0-5 min"/>
    <n v="1"/>
    <s v="Above 1.2"/>
  </r>
  <r>
    <s v="RF003415"/>
    <d v="2026-01-31T02:12:00"/>
    <d v="2026-01-31T00:00:00"/>
    <n v="2"/>
    <x v="0"/>
    <x v="1"/>
    <n v="6.2"/>
    <n v="130.56"/>
    <n v="132.85"/>
    <n v="1"/>
    <n v="4.5999999999999996"/>
    <n v="5"/>
    <n v="125"/>
    <s v="Medium"/>
    <n v="1.0840000000000001"/>
    <x v="0"/>
    <s v=""/>
    <n v="4.6500000000000004"/>
    <n v="0"/>
    <n v="2.29"/>
    <n v="0.4"/>
    <s v="Saturday"/>
    <s v="0-5 min"/>
    <n v="1"/>
    <s v="Between 1.0-1.2"/>
  </r>
  <r>
    <s v="RF003416"/>
    <d v="2026-01-31T02:26:00"/>
    <d v="2026-01-31T00:00:00"/>
    <n v="2"/>
    <x v="2"/>
    <x v="0"/>
    <n v="14.8"/>
    <n v="259.08999999999997"/>
    <n v="269.97000000000003"/>
    <n v="1"/>
    <n v="4.9000000000000004"/>
    <n v="12.5"/>
    <n v="96"/>
    <s v="Low"/>
    <n v="1.204"/>
    <x v="0"/>
    <s v=""/>
    <n v="4.9000000000000004"/>
    <n v="12"/>
    <n v="10.88"/>
    <n v="7.6"/>
    <s v="Saturday"/>
    <s v="0-5 min"/>
    <n v="1"/>
    <s v="Above 1.2"/>
  </r>
  <r>
    <s v="RF003417"/>
    <d v="2026-01-31T02:41:00"/>
    <d v="2026-01-31T00:00:00"/>
    <n v="2"/>
    <x v="4"/>
    <x v="1"/>
    <n v="5.0999999999999996"/>
    <n v="121.51"/>
    <m/>
    <n v="1"/>
    <n v="3.7"/>
    <n v="3.9"/>
    <n v="57"/>
    <s v="Low"/>
    <n v="1.923"/>
    <x v="1"/>
    <s v="Pickup too far"/>
    <n v="4.7699999999999996"/>
    <n v="0"/>
    <m/>
    <n v="0.2"/>
    <s v="Saturday"/>
    <s v="0-5 min"/>
    <n v="0"/>
    <s v="Above 1.2"/>
  </r>
  <r>
    <s v="RF003418"/>
    <d v="2026-01-31T03:08:00"/>
    <d v="2026-01-31T00:00:00"/>
    <n v="3"/>
    <x v="2"/>
    <x v="0"/>
    <n v="13.6"/>
    <n v="262.82"/>
    <n v="266.11"/>
    <n v="1.1000000000000001"/>
    <n v="7.1"/>
    <n v="6.7"/>
    <n v="111"/>
    <s v="Low"/>
    <n v="1.19"/>
    <x v="0"/>
    <s v=""/>
    <n v="4.66"/>
    <n v="1"/>
    <n v="3.29"/>
    <n v="-0.4"/>
    <s v="Saturday"/>
    <s v="5-10 min"/>
    <n v="1"/>
    <s v="Between 1.0-1.2"/>
  </r>
  <r>
    <s v="RF003419"/>
    <d v="2026-01-31T03:20:00"/>
    <d v="2026-01-31T00:00:00"/>
    <n v="3"/>
    <x v="3"/>
    <x v="0"/>
    <n v="2.8"/>
    <n v="76.27"/>
    <n v="78.400000000000006"/>
    <n v="1"/>
    <n v="4.0999999999999996"/>
    <n v="1.4"/>
    <n v="68"/>
    <s v="Low"/>
    <n v="1.522"/>
    <x v="0"/>
    <s v=""/>
    <n v="4.43"/>
    <n v="8"/>
    <n v="2.13"/>
    <n v="-2.7"/>
    <s v="Saturday"/>
    <s v="0-5 min"/>
    <n v="1"/>
    <s v="Above 1.2"/>
  </r>
  <r>
    <s v="RF003420"/>
    <d v="2026-01-31T03:42:00"/>
    <d v="2026-01-31T00:00:00"/>
    <n v="3"/>
    <x v="0"/>
    <x v="1"/>
    <n v="3"/>
    <n v="82.62"/>
    <n v="79.930000000000007"/>
    <n v="1"/>
    <n v="3.7"/>
    <n v="7.1"/>
    <n v="125"/>
    <s v="Medium"/>
    <n v="1.006"/>
    <x v="0"/>
    <s v=""/>
    <n v="4.7300000000000004"/>
    <n v="0"/>
    <n v="-2.69"/>
    <n v="3.4"/>
    <s v="Saturday"/>
    <s v="0-5 min"/>
    <n v="1"/>
    <s v="Between 1.0-1.2"/>
  </r>
  <r>
    <s v="RF003421"/>
    <d v="2026-01-31T04:17:00"/>
    <d v="2026-01-31T00:00:00"/>
    <n v="4"/>
    <x v="0"/>
    <x v="0"/>
    <n v="2.9"/>
    <n v="99.51"/>
    <n v="103.73"/>
    <n v="1.1000000000000001"/>
    <n v="3.7"/>
    <n v="4.2"/>
    <n v="135"/>
    <s v="Medium"/>
    <n v="1.1259999999999999"/>
    <x v="0"/>
    <s v=""/>
    <n v="4.46"/>
    <n v="1"/>
    <n v="4.22"/>
    <n v="0.5"/>
    <s v="Saturday"/>
    <s v="0-5 min"/>
    <n v="1"/>
    <s v="Between 1.0-1.2"/>
  </r>
  <r>
    <s v="RF003422"/>
    <d v="2026-01-31T04:39:00"/>
    <d v="2026-01-31T00:00:00"/>
    <n v="4"/>
    <x v="2"/>
    <x v="1"/>
    <n v="1.8"/>
    <n v="63.75"/>
    <m/>
    <n v="1"/>
    <n v="5.8"/>
    <n v="4"/>
    <n v="129"/>
    <s v="Medium"/>
    <n v="1.216"/>
    <x v="1"/>
    <s v="Pickup too far"/>
    <n v="4.79"/>
    <n v="0"/>
    <m/>
    <n v="-1.8"/>
    <s v="Saturday"/>
    <s v="5-10 min"/>
    <n v="0"/>
    <s v="Above 1.2"/>
  </r>
  <r>
    <s v="RF003423"/>
    <d v="2026-01-31T04:50:00"/>
    <d v="2026-01-31T00:00:00"/>
    <n v="4"/>
    <x v="1"/>
    <x v="0"/>
    <n v="6"/>
    <n v="131.02000000000001"/>
    <m/>
    <n v="1"/>
    <n v="2"/>
    <m/>
    <n v="95"/>
    <s v="Low"/>
    <n v="1.534"/>
    <x v="3"/>
    <s v="No driver available"/>
    <n v="4.91"/>
    <n v="121"/>
    <m/>
    <m/>
    <s v="Saturday"/>
    <s v="0-5 min"/>
    <n v="0"/>
    <s v="Above 1.2"/>
  </r>
  <r>
    <s v="RF003424"/>
    <d v="2026-01-31T04:51:00"/>
    <d v="2026-01-31T00:00:00"/>
    <n v="4"/>
    <x v="4"/>
    <x v="0"/>
    <n v="8"/>
    <n v="163.9"/>
    <n v="161.35"/>
    <n v="1"/>
    <n v="2"/>
    <n v="1.7"/>
    <n v="69"/>
    <s v="Low"/>
    <n v="1.915"/>
    <x v="0"/>
    <s v=""/>
    <n v="4.83"/>
    <n v="16"/>
    <n v="-2.5499999999999998"/>
    <n v="-0.3"/>
    <s v="Saturday"/>
    <s v="0-5 min"/>
    <n v="1"/>
    <s v="Above 1.2"/>
  </r>
  <r>
    <s v="RF003425"/>
    <d v="2026-01-31T04:53:00"/>
    <d v="2026-01-31T00:00:00"/>
    <n v="4"/>
    <x v="3"/>
    <x v="0"/>
    <n v="19.2"/>
    <n v="322.01"/>
    <n v="319.16000000000003"/>
    <n v="1.1000000000000001"/>
    <n v="4.7"/>
    <n v="4.9000000000000004"/>
    <n v="73"/>
    <s v="Low"/>
    <n v="2.125"/>
    <x v="0"/>
    <s v=""/>
    <n v="4.71"/>
    <n v="30"/>
    <n v="-2.85"/>
    <n v="0.2"/>
    <s v="Saturday"/>
    <s v="0-5 min"/>
    <n v="1"/>
    <s v="Above 1.2"/>
  </r>
  <r>
    <s v="RF003426"/>
    <d v="2026-01-31T04:57:00"/>
    <d v="2026-01-31T00:00:00"/>
    <n v="4"/>
    <x v="1"/>
    <x v="1"/>
    <n v="4.9000000000000004"/>
    <n v="101.73"/>
    <n v="104.55"/>
    <n v="1"/>
    <n v="4.7"/>
    <n v="2.4"/>
    <n v="109"/>
    <s v="Medium"/>
    <n v="1.335"/>
    <x v="0"/>
    <s v=""/>
    <n v="4.71"/>
    <n v="0"/>
    <n v="2.82"/>
    <n v="-2.2999999999999998"/>
    <s v="Saturday"/>
    <s v="0-5 min"/>
    <n v="1"/>
    <s v="Above 1.2"/>
  </r>
  <r>
    <s v="RF003427"/>
    <d v="2026-01-31T05:20:00"/>
    <d v="2026-01-31T00:00:00"/>
    <n v="5"/>
    <x v="2"/>
    <x v="0"/>
    <n v="14.4"/>
    <n v="290.22000000000003"/>
    <m/>
    <n v="1"/>
    <n v="5.5"/>
    <n v="1"/>
    <n v="116"/>
    <s v="Low"/>
    <n v="1.236"/>
    <x v="1"/>
    <s v="Driver unavailable"/>
    <n v="4.8600000000000003"/>
    <n v="9"/>
    <m/>
    <n v="-4.5"/>
    <s v="Saturday"/>
    <s v="5-10 min"/>
    <n v="0"/>
    <s v="Above 1.2"/>
  </r>
  <r>
    <s v="RF003428"/>
    <d v="2026-01-31T05:30:00"/>
    <d v="2026-01-31T00:00:00"/>
    <n v="5"/>
    <x v="0"/>
    <x v="0"/>
    <n v="2.2000000000000002"/>
    <n v="78.459999999999994"/>
    <n v="79.34"/>
    <n v="1"/>
    <n v="4.3"/>
    <n v="7.5"/>
    <n v="138"/>
    <s v="Medium"/>
    <n v="1.153"/>
    <x v="0"/>
    <s v=""/>
    <n v="4.5999999999999996"/>
    <n v="18"/>
    <n v="0.88"/>
    <n v="3.2"/>
    <s v="Saturday"/>
    <s v="0-5 min"/>
    <n v="1"/>
    <s v="Between 1.0-1.2"/>
  </r>
  <r>
    <s v="RF003429"/>
    <d v="2026-01-31T06:02:00"/>
    <d v="2026-01-31T00:00:00"/>
    <n v="6"/>
    <x v="4"/>
    <x v="0"/>
    <n v="3.1"/>
    <n v="89.42"/>
    <n v="88.73"/>
    <n v="1"/>
    <n v="8.1"/>
    <n v="10.1"/>
    <n v="64"/>
    <s v="Low"/>
    <n v="1.8169999999999999"/>
    <x v="0"/>
    <s v=""/>
    <n v="4.76"/>
    <n v="4"/>
    <n v="-0.69"/>
    <n v="2"/>
    <s v="Saturday"/>
    <s v="5-10 min"/>
    <n v="1"/>
    <s v="Above 1.2"/>
  </r>
  <r>
    <s v="RF003430"/>
    <d v="2026-01-31T06:22:00"/>
    <d v="2026-01-31T00:00:00"/>
    <n v="6"/>
    <x v="1"/>
    <x v="0"/>
    <n v="4.7"/>
    <n v="134.47"/>
    <n v="131.37"/>
    <n v="1.2"/>
    <n v="6.1"/>
    <n v="7.8"/>
    <n v="110"/>
    <s v="Medium"/>
    <n v="1.3220000000000001"/>
    <x v="0"/>
    <s v=""/>
    <n v="4.4400000000000004"/>
    <n v="12"/>
    <n v="-3.1"/>
    <n v="1.7"/>
    <s v="Saturday"/>
    <s v="5-10 min"/>
    <n v="1"/>
    <s v="Above 1.2"/>
  </r>
  <r>
    <s v="RF003431"/>
    <d v="2026-01-31T06:34:00"/>
    <d v="2026-01-31T00:00:00"/>
    <n v="6"/>
    <x v="0"/>
    <x v="0"/>
    <n v="2.2999999999999998"/>
    <n v="73.33"/>
    <m/>
    <n v="1"/>
    <n v="2"/>
    <n v="2.4"/>
    <n v="137"/>
    <s v="Low"/>
    <n v="1.345"/>
    <x v="1"/>
    <s v="Driver unavailable"/>
    <n v="4.57"/>
    <n v="24"/>
    <m/>
    <n v="0.4"/>
    <s v="Saturday"/>
    <s v="0-5 min"/>
    <n v="0"/>
    <s v="Above 1.2"/>
  </r>
  <r>
    <s v="RF003432"/>
    <d v="2026-01-31T07:04:00"/>
    <d v="2026-01-31T00:00:00"/>
    <n v="7"/>
    <x v="0"/>
    <x v="0"/>
    <n v="6.5"/>
    <n v="154.24"/>
    <m/>
    <n v="1.1000000000000001"/>
    <n v="2"/>
    <n v="1.1000000000000001"/>
    <n v="133"/>
    <s v="Low"/>
    <n v="1.32"/>
    <x v="1"/>
    <s v="Driver unavailable"/>
    <n v="4.7699999999999996"/>
    <n v="15"/>
    <m/>
    <n v="-0.9"/>
    <s v="Saturday"/>
    <s v="0-5 min"/>
    <n v="0"/>
    <s v="Above 1.2"/>
  </r>
  <r>
    <s v="RF003433"/>
    <d v="2026-01-31T07:12:00"/>
    <d v="2026-01-31T00:00:00"/>
    <n v="7"/>
    <x v="4"/>
    <x v="0"/>
    <n v="1.7"/>
    <n v="70.099999999999994"/>
    <n v="71.58"/>
    <n v="1.1000000000000001"/>
    <n v="2"/>
    <n v="3.1"/>
    <n v="56"/>
    <s v="Low"/>
    <n v="1.2789999999999999"/>
    <x v="0"/>
    <s v=""/>
    <n v="4.45"/>
    <n v="26"/>
    <n v="1.48"/>
    <n v="1.1000000000000001"/>
    <s v="Saturday"/>
    <s v="0-5 min"/>
    <n v="1"/>
    <s v="Above 1.2"/>
  </r>
  <r>
    <s v="RF003434"/>
    <d v="2026-01-31T07:16:00"/>
    <d v="2026-01-31T00:00:00"/>
    <n v="7"/>
    <x v="1"/>
    <x v="0"/>
    <n v="5.6"/>
    <n v="126.74"/>
    <m/>
    <n v="1"/>
    <n v="5.0999999999999996"/>
    <n v="8"/>
    <n v="105"/>
    <s v="Medium"/>
    <n v="1.0760000000000001"/>
    <x v="1"/>
    <s v="Vehicle issue"/>
    <n v="4.76"/>
    <n v="9"/>
    <m/>
    <n v="2.9"/>
    <s v="Saturday"/>
    <s v="5-10 min"/>
    <n v="0"/>
    <s v="Between 1.0-1.2"/>
  </r>
  <r>
    <s v="RF003435"/>
    <d v="2026-01-31T07:36:00"/>
    <d v="2026-01-31T00:00:00"/>
    <n v="7"/>
    <x v="2"/>
    <x v="0"/>
    <n v="5.3"/>
    <n v="117.83"/>
    <n v="117.18"/>
    <n v="1"/>
    <n v="5.4"/>
    <n v="7.4"/>
    <n v="99"/>
    <s v="Medium"/>
    <n v="0.95"/>
    <x v="0"/>
    <s v=""/>
    <n v="4.8499999999999996"/>
    <n v="40"/>
    <n v="-0.65"/>
    <n v="2"/>
    <s v="Saturday"/>
    <s v="5-10 min"/>
    <n v="1"/>
    <s v="Between 0.8-1.0"/>
  </r>
  <r>
    <s v="RF003436"/>
    <d v="2026-01-31T07:46:00"/>
    <d v="2026-01-31T00:00:00"/>
    <n v="7"/>
    <x v="2"/>
    <x v="0"/>
    <n v="7.2"/>
    <n v="178.93"/>
    <n v="177.48"/>
    <n v="1.2"/>
    <n v="9.1"/>
    <n v="7.8"/>
    <n v="107"/>
    <s v="Medium"/>
    <n v="0.90800000000000003"/>
    <x v="0"/>
    <s v=""/>
    <n v="4.58"/>
    <n v="6"/>
    <n v="-1.45"/>
    <n v="-1.3"/>
    <s v="Saturday"/>
    <s v="5-10 min"/>
    <n v="1"/>
    <s v="Between 0.8-1.0"/>
  </r>
  <r>
    <s v="RF003437"/>
    <d v="2026-01-31T07:46:00"/>
    <d v="2026-01-31T00:00:00"/>
    <n v="7"/>
    <x v="3"/>
    <x v="1"/>
    <n v="13.6"/>
    <n v="223.18"/>
    <m/>
    <n v="1"/>
    <n v="3.2"/>
    <n v="6.9"/>
    <n v="68"/>
    <s v="Low"/>
    <n v="2.2000000000000002"/>
    <x v="1"/>
    <s v="Driver unavailable"/>
    <n v="4.79"/>
    <n v="0"/>
    <m/>
    <n v="3.7"/>
    <s v="Saturday"/>
    <s v="0-5 min"/>
    <n v="0"/>
    <s v="Above 1.2"/>
  </r>
  <r>
    <s v="RF003438"/>
    <d v="2026-01-31T07:49:00"/>
    <d v="2026-01-31T00:00:00"/>
    <n v="7"/>
    <x v="2"/>
    <x v="0"/>
    <n v="3.2"/>
    <n v="85.21"/>
    <n v="87.31"/>
    <n v="1"/>
    <n v="2.9"/>
    <n v="3.9"/>
    <n v="101"/>
    <s v="Medium"/>
    <n v="1.044"/>
    <x v="0"/>
    <s v=""/>
    <n v="4.45"/>
    <n v="13"/>
    <n v="2.1"/>
    <n v="1"/>
    <s v="Saturday"/>
    <s v="0-5 min"/>
    <n v="1"/>
    <s v="Between 1.0-1.2"/>
  </r>
  <r>
    <s v="RF003439"/>
    <d v="2026-01-31T07:53:00"/>
    <d v="2026-01-31T00:00:00"/>
    <n v="7"/>
    <x v="4"/>
    <x v="1"/>
    <n v="17"/>
    <n v="287.06"/>
    <n v="291.06"/>
    <n v="1"/>
    <n v="5.3"/>
    <n v="6.2"/>
    <n v="54"/>
    <s v="Low"/>
    <n v="1.4670000000000001"/>
    <x v="0"/>
    <s v=""/>
    <n v="4.8099999999999996"/>
    <n v="0"/>
    <n v="4"/>
    <n v="0.9"/>
    <s v="Saturday"/>
    <s v="5-10 min"/>
    <n v="1"/>
    <s v="Above 1.2"/>
  </r>
  <r>
    <s v="RF003440"/>
    <d v="2026-01-31T08:12:00"/>
    <d v="2026-01-31T00:00:00"/>
    <n v="8"/>
    <x v="0"/>
    <x v="1"/>
    <n v="11"/>
    <n v="221.33"/>
    <n v="211.78"/>
    <n v="1"/>
    <n v="3.4"/>
    <n v="2.5"/>
    <n v="105"/>
    <s v="Medium"/>
    <n v="0.93700000000000006"/>
    <x v="0"/>
    <s v=""/>
    <n v="4.63"/>
    <n v="0"/>
    <n v="-9.5500000000000007"/>
    <n v="-0.9"/>
    <s v="Saturday"/>
    <s v="0-5 min"/>
    <n v="1"/>
    <s v="Between 0.8-1.0"/>
  </r>
  <r>
    <s v="RF003441"/>
    <d v="2026-01-31T08:27:00"/>
    <d v="2026-01-31T00:00:00"/>
    <n v="8"/>
    <x v="2"/>
    <x v="0"/>
    <n v="7.1"/>
    <n v="146.68"/>
    <n v="145.44"/>
    <n v="1"/>
    <n v="4.7"/>
    <n v="4.0999999999999996"/>
    <n v="109"/>
    <s v="Medium"/>
    <n v="1.147"/>
    <x v="0"/>
    <s v=""/>
    <n v="4.53"/>
    <n v="3"/>
    <n v="-1.24"/>
    <n v="-0.6"/>
    <s v="Saturday"/>
    <s v="0-5 min"/>
    <n v="1"/>
    <s v="Between 1.0-1.2"/>
  </r>
  <r>
    <s v="RF003442"/>
    <d v="2026-01-31T08:58:00"/>
    <d v="2026-01-31T00:00:00"/>
    <n v="8"/>
    <x v="3"/>
    <x v="1"/>
    <n v="1.8"/>
    <n v="64.540000000000006"/>
    <n v="67.87"/>
    <n v="1"/>
    <n v="7.1"/>
    <n v="8.5"/>
    <n v="61"/>
    <s v="Low"/>
    <n v="1.228"/>
    <x v="0"/>
    <s v=""/>
    <n v="4.6500000000000004"/>
    <n v="0"/>
    <n v="3.33"/>
    <n v="1.4"/>
    <s v="Saturday"/>
    <s v="5-10 min"/>
    <n v="1"/>
    <s v="Above 1.2"/>
  </r>
  <r>
    <s v="RF003443"/>
    <d v="2026-01-31T09:42:00"/>
    <d v="2026-01-31T00:00:00"/>
    <n v="9"/>
    <x v="3"/>
    <x v="1"/>
    <n v="6.4"/>
    <n v="163.34"/>
    <n v="165.89"/>
    <n v="1.1000000000000001"/>
    <n v="7"/>
    <n v="3.8"/>
    <n v="66"/>
    <s v="Low"/>
    <n v="1.456"/>
    <x v="0"/>
    <s v=""/>
    <n v="4.4800000000000004"/>
    <n v="0"/>
    <n v="2.5499999999999998"/>
    <n v="-3.2"/>
    <s v="Saturday"/>
    <s v="5-10 min"/>
    <n v="1"/>
    <s v="Above 1.2"/>
  </r>
  <r>
    <s v="RF003444"/>
    <d v="2026-01-31T10:08:00"/>
    <d v="2026-01-31T00:00:00"/>
    <n v="10"/>
    <x v="3"/>
    <x v="0"/>
    <n v="2.1"/>
    <n v="66.45"/>
    <m/>
    <n v="1"/>
    <n v="7.4"/>
    <n v="7"/>
    <n v="72"/>
    <s v="Low"/>
    <n v="1.59"/>
    <x v="1"/>
    <s v="Vehicle issue"/>
    <n v="4.87"/>
    <n v="2"/>
    <m/>
    <n v="-0.4"/>
    <s v="Saturday"/>
    <s v="5-10 min"/>
    <n v="0"/>
    <s v="Above 1.2"/>
  </r>
  <r>
    <s v="RF003445"/>
    <d v="2026-01-31T10:09:00"/>
    <d v="2026-01-31T00:00:00"/>
    <n v="10"/>
    <x v="2"/>
    <x v="0"/>
    <n v="8.5"/>
    <n v="179.66"/>
    <n v="180.58"/>
    <n v="1"/>
    <n v="2.8"/>
    <n v="2"/>
    <n v="106"/>
    <s v="Medium"/>
    <n v="0.95"/>
    <x v="0"/>
    <s v=""/>
    <n v="4.75"/>
    <n v="27"/>
    <n v="0.92"/>
    <n v="-0.8"/>
    <s v="Saturday"/>
    <s v="0-5 min"/>
    <n v="1"/>
    <s v="Between 0.8-1.0"/>
  </r>
  <r>
    <s v="RF003446"/>
    <d v="2026-01-31T10:16:00"/>
    <d v="2026-01-31T00:00:00"/>
    <n v="10"/>
    <x v="0"/>
    <x v="1"/>
    <n v="3.9"/>
    <n v="99.91"/>
    <m/>
    <n v="1.1000000000000001"/>
    <n v="7"/>
    <n v="7.2"/>
    <n v="107"/>
    <s v="Medium"/>
    <n v="0.89700000000000002"/>
    <x v="2"/>
    <s v="Pickup issue"/>
    <n v="4.93"/>
    <n v="0"/>
    <m/>
    <n v="0.2"/>
    <s v="Saturday"/>
    <s v="5-10 min"/>
    <n v="0"/>
    <s v="Between 0.8-1.0"/>
  </r>
  <r>
    <s v="RF003447"/>
    <d v="2026-01-31T10:35:00"/>
    <d v="2026-01-31T00:00:00"/>
    <n v="10"/>
    <x v="3"/>
    <x v="0"/>
    <n v="12.6"/>
    <n v="242.21"/>
    <n v="239.24"/>
    <n v="1.1000000000000001"/>
    <n v="5.2"/>
    <n v="6.8"/>
    <n v="63"/>
    <s v="Low"/>
    <n v="1.3580000000000001"/>
    <x v="0"/>
    <s v=""/>
    <n v="4.3600000000000003"/>
    <n v="8"/>
    <n v="-2.97"/>
    <n v="1.6"/>
    <s v="Saturday"/>
    <s v="5-10 min"/>
    <n v="1"/>
    <s v="Above 1.2"/>
  </r>
  <r>
    <s v="RF003448"/>
    <d v="2026-01-31T10:44:00"/>
    <d v="2026-01-31T00:00:00"/>
    <n v="10"/>
    <x v="2"/>
    <x v="1"/>
    <n v="12.9"/>
    <n v="212.73"/>
    <n v="215.53"/>
    <n v="1"/>
    <n v="11.4"/>
    <n v="8.1"/>
    <n v="94"/>
    <s v="Medium"/>
    <n v="0.80100000000000005"/>
    <x v="0"/>
    <s v=""/>
    <n v="4.9000000000000004"/>
    <n v="0"/>
    <n v="2.8"/>
    <n v="-3.3"/>
    <s v="Saturday"/>
    <s v="10-15 min"/>
    <n v="1"/>
    <s v="Between 0.8-1.0"/>
  </r>
  <r>
    <s v="RF003449"/>
    <d v="2026-01-31T10:53:00"/>
    <d v="2026-01-31T00:00:00"/>
    <n v="10"/>
    <x v="0"/>
    <x v="0"/>
    <n v="9"/>
    <n v="176.12"/>
    <n v="190.64"/>
    <n v="1"/>
    <n v="7.7"/>
    <n v="13.6"/>
    <n v="112"/>
    <s v="Medium"/>
    <n v="0.85799999999999998"/>
    <x v="0"/>
    <s v=""/>
    <n v="4.3899999999999997"/>
    <n v="3"/>
    <n v="14.52"/>
    <n v="5.9"/>
    <s v="Saturday"/>
    <s v="5-10 min"/>
    <n v="1"/>
    <s v="Between 0.8-1.0"/>
  </r>
  <r>
    <s v="RF003450"/>
    <d v="2026-01-31T11:03:00"/>
    <d v="2026-01-31T00:00:00"/>
    <n v="11"/>
    <x v="2"/>
    <x v="0"/>
    <n v="2.4"/>
    <n v="89.89"/>
    <n v="85.13"/>
    <n v="1.2"/>
    <n v="4.8"/>
    <n v="5.5"/>
    <n v="131"/>
    <s v="Medium"/>
    <n v="1.33"/>
    <x v="0"/>
    <s v=""/>
    <n v="4.71"/>
    <n v="1"/>
    <n v="-4.76"/>
    <n v="0.7"/>
    <s v="Saturday"/>
    <s v="0-5 min"/>
    <n v="1"/>
    <s v="Above 1.2"/>
  </r>
  <r>
    <s v="RF003451"/>
    <d v="2026-01-31T11:04:00"/>
    <d v="2026-01-31T00:00:00"/>
    <n v="11"/>
    <x v="4"/>
    <x v="1"/>
    <n v="4.4000000000000004"/>
    <n v="109.55"/>
    <n v="104.69"/>
    <n v="1.1000000000000001"/>
    <n v="6.9"/>
    <n v="9.4"/>
    <n v="56"/>
    <s v="Low"/>
    <n v="1.6180000000000001"/>
    <x v="0"/>
    <s v=""/>
    <n v="5"/>
    <n v="0"/>
    <n v="-4.8600000000000003"/>
    <n v="2.5"/>
    <s v="Saturday"/>
    <s v="5-10 min"/>
    <n v="1"/>
    <s v="Above 1.2"/>
  </r>
  <r>
    <s v="RF003452"/>
    <d v="2026-01-31T11:21:00"/>
    <d v="2026-01-31T00:00:00"/>
    <n v="11"/>
    <x v="0"/>
    <x v="0"/>
    <n v="12.9"/>
    <n v="227.45"/>
    <n v="221.97"/>
    <n v="1.1000000000000001"/>
    <n v="7.1"/>
    <n v="10.8"/>
    <n v="122"/>
    <s v="Medium"/>
    <n v="0.876"/>
    <x v="0"/>
    <s v=""/>
    <n v="4.4000000000000004"/>
    <n v="2"/>
    <n v="-5.48"/>
    <n v="3.7"/>
    <s v="Saturday"/>
    <s v="5-10 min"/>
    <n v="1"/>
    <s v="Between 0.8-1.0"/>
  </r>
  <r>
    <s v="RF003453"/>
    <d v="2026-01-31T11:33:00"/>
    <d v="2026-01-31T00:00:00"/>
    <n v="11"/>
    <x v="0"/>
    <x v="0"/>
    <n v="24.1"/>
    <n v="371.11"/>
    <n v="353.36"/>
    <n v="1"/>
    <n v="6.8"/>
    <n v="13.1"/>
    <n v="117"/>
    <s v="Medium"/>
    <n v="0.93899999999999995"/>
    <x v="0"/>
    <s v=""/>
    <n v="4.72"/>
    <n v="2"/>
    <n v="-17.75"/>
    <n v="6.3"/>
    <s v="Saturday"/>
    <s v="5-10 min"/>
    <n v="1"/>
    <s v="Between 0.8-1.0"/>
  </r>
  <r>
    <s v="RF003454"/>
    <d v="2026-01-31T11:34:00"/>
    <d v="2026-01-31T00:00:00"/>
    <n v="11"/>
    <x v="4"/>
    <x v="0"/>
    <n v="3.7"/>
    <n v="87.08"/>
    <n v="88.38"/>
    <n v="1"/>
    <n v="5.8"/>
    <n v="7.1"/>
    <n v="54"/>
    <s v="Low"/>
    <n v="2.1819999999999999"/>
    <x v="0"/>
    <s v=""/>
    <n v="4.51"/>
    <n v="30"/>
    <n v="1.3"/>
    <n v="1.3"/>
    <s v="Saturday"/>
    <s v="5-10 min"/>
    <n v="1"/>
    <s v="Above 1.2"/>
  </r>
  <r>
    <s v="RF003455"/>
    <d v="2026-01-31T11:55:00"/>
    <d v="2026-01-31T00:00:00"/>
    <n v="11"/>
    <x v="0"/>
    <x v="0"/>
    <n v="6.4"/>
    <n v="136.86000000000001"/>
    <n v="138.46"/>
    <n v="1"/>
    <n v="4"/>
    <n v="2.1"/>
    <n v="124"/>
    <s v="Medium"/>
    <n v="1.161"/>
    <x v="0"/>
    <s v=""/>
    <n v="4.5999999999999996"/>
    <n v="11"/>
    <n v="1.6"/>
    <n v="-1.9"/>
    <s v="Saturday"/>
    <s v="0-5 min"/>
    <n v="1"/>
    <s v="Between 1.0-1.2"/>
  </r>
  <r>
    <s v="RF003456"/>
    <d v="2026-01-31T12:07:00"/>
    <d v="2026-01-31T00:00:00"/>
    <n v="12"/>
    <x v="0"/>
    <x v="0"/>
    <n v="3.8"/>
    <n v="107.3"/>
    <n v="107.12"/>
    <n v="1.1000000000000001"/>
    <n v="4.8"/>
    <n v="1.9"/>
    <n v="108"/>
    <s v="Medium"/>
    <n v="0.83"/>
    <x v="0"/>
    <s v=""/>
    <n v="4.5199999999999996"/>
    <n v="8"/>
    <n v="-0.18"/>
    <n v="-2.9"/>
    <s v="Saturday"/>
    <s v="0-5 min"/>
    <n v="1"/>
    <s v="Between 0.8-1.0"/>
  </r>
  <r>
    <s v="RF003457"/>
    <d v="2026-01-31T12:08:00"/>
    <d v="2026-01-31T00:00:00"/>
    <n v="12"/>
    <x v="4"/>
    <x v="0"/>
    <n v="2.5"/>
    <n v="69.77"/>
    <n v="69.44"/>
    <n v="1"/>
    <n v="5.9"/>
    <n v="8.1"/>
    <n v="58"/>
    <s v="Low"/>
    <n v="2.09"/>
    <x v="0"/>
    <s v=""/>
    <n v="4.1900000000000004"/>
    <n v="10"/>
    <n v="-0.33"/>
    <n v="2.2000000000000002"/>
    <s v="Saturday"/>
    <s v="5-10 min"/>
    <n v="1"/>
    <s v="Above 1.2"/>
  </r>
  <r>
    <s v="RF003458"/>
    <d v="2026-01-31T12:15:00"/>
    <d v="2026-01-31T00:00:00"/>
    <n v="12"/>
    <x v="4"/>
    <x v="0"/>
    <n v="3"/>
    <n v="82.62"/>
    <n v="82.88"/>
    <n v="1"/>
    <n v="3.1"/>
    <n v="2.9"/>
    <n v="51"/>
    <s v="Low"/>
    <n v="1.577"/>
    <x v="0"/>
    <s v=""/>
    <n v="4.82"/>
    <n v="19"/>
    <n v="0.26"/>
    <n v="-0.2"/>
    <s v="Saturday"/>
    <s v="0-5 min"/>
    <n v="1"/>
    <s v="Above 1.2"/>
  </r>
  <r>
    <s v="RF003459"/>
    <d v="2026-01-31T12:16:00"/>
    <d v="2026-01-31T00:00:00"/>
    <n v="12"/>
    <x v="1"/>
    <x v="0"/>
    <n v="5.4"/>
    <n v="144.22"/>
    <m/>
    <n v="1.2"/>
    <n v="5"/>
    <n v="10.8"/>
    <n v="107"/>
    <s v="Medium"/>
    <n v="1.095"/>
    <x v="2"/>
    <s v="Pickup issue"/>
    <n v="4.72"/>
    <n v="8"/>
    <m/>
    <n v="5.8"/>
    <s v="Saturday"/>
    <s v="0-5 min"/>
    <n v="0"/>
    <s v="Between 1.0-1.2"/>
  </r>
  <r>
    <s v="RF003460"/>
    <d v="2026-01-31T12:17:00"/>
    <d v="2026-01-31T00:00:00"/>
    <n v="12"/>
    <x v="1"/>
    <x v="0"/>
    <n v="1.2"/>
    <n v="56.33"/>
    <n v="54.76"/>
    <n v="1"/>
    <n v="5.5"/>
    <n v="4.2"/>
    <n v="103"/>
    <s v="Medium"/>
    <n v="1.26"/>
    <x v="0"/>
    <s v=""/>
    <n v="4.53"/>
    <n v="2"/>
    <n v="-1.57"/>
    <n v="-1.3"/>
    <s v="Saturday"/>
    <s v="5-10 min"/>
    <n v="1"/>
    <s v="Above 1.2"/>
  </r>
  <r>
    <s v="RF003461"/>
    <d v="2026-01-31T12:41:00"/>
    <d v="2026-01-31T00:00:00"/>
    <n v="12"/>
    <x v="4"/>
    <x v="0"/>
    <n v="11.3"/>
    <n v="181.62"/>
    <n v="182.45"/>
    <n v="1"/>
    <n v="3.2"/>
    <n v="1"/>
    <n v="54"/>
    <s v="Low"/>
    <n v="2.1819999999999999"/>
    <x v="0"/>
    <s v=""/>
    <n v="4.97"/>
    <n v="15"/>
    <n v="0.83"/>
    <n v="-2.2000000000000002"/>
    <s v="Saturday"/>
    <s v="0-5 min"/>
    <n v="1"/>
    <s v="Above 1.2"/>
  </r>
  <r>
    <s v="RF003462"/>
    <d v="2026-01-31T12:56:00"/>
    <d v="2026-01-31T00:00:00"/>
    <n v="12"/>
    <x v="1"/>
    <x v="0"/>
    <n v="4.5999999999999996"/>
    <n v="110.35"/>
    <n v="115.03"/>
    <n v="1.1000000000000001"/>
    <n v="6.3"/>
    <n v="3.9"/>
    <n v="77"/>
    <s v="Medium"/>
    <n v="0.83899999999999997"/>
    <x v="0"/>
    <s v=""/>
    <n v="4.83"/>
    <n v="11"/>
    <n v="4.68"/>
    <n v="-2.4"/>
    <s v="Saturday"/>
    <s v="5-10 min"/>
    <n v="1"/>
    <s v="Between 0.8-1.0"/>
  </r>
  <r>
    <s v="RF003463"/>
    <d v="2026-01-31T12:58:00"/>
    <d v="2026-01-31T00:00:00"/>
    <n v="12"/>
    <x v="1"/>
    <x v="0"/>
    <n v="6.7"/>
    <n v="126.1"/>
    <n v="128.12"/>
    <n v="1"/>
    <n v="4.5"/>
    <n v="12.3"/>
    <n v="98"/>
    <s v="Low"/>
    <n v="1.292"/>
    <x v="0"/>
    <s v=""/>
    <n v="4.72"/>
    <n v="24"/>
    <n v="2.02"/>
    <n v="7.8"/>
    <s v="Saturday"/>
    <s v="0-5 min"/>
    <n v="1"/>
    <s v="Above 1.2"/>
  </r>
  <r>
    <s v="RF003464"/>
    <d v="2026-01-31T13:16:00"/>
    <d v="2026-01-31T00:00:00"/>
    <n v="13"/>
    <x v="2"/>
    <x v="0"/>
    <n v="6.6"/>
    <n v="122.91"/>
    <n v="119.16"/>
    <n v="1"/>
    <n v="3.5"/>
    <n v="9.1"/>
    <n v="112"/>
    <s v="Medium"/>
    <n v="1.139"/>
    <x v="0"/>
    <s v=""/>
    <n v="4.83"/>
    <n v="2"/>
    <n v="-3.75"/>
    <n v="5.6"/>
    <s v="Saturday"/>
    <s v="0-5 min"/>
    <n v="1"/>
    <s v="Between 1.0-1.2"/>
  </r>
  <r>
    <s v="RF003465"/>
    <d v="2026-01-31T13:32:00"/>
    <d v="2026-01-31T00:00:00"/>
    <n v="13"/>
    <x v="1"/>
    <x v="0"/>
    <n v="4.7"/>
    <n v="101.02"/>
    <n v="101.14"/>
    <n v="1"/>
    <n v="5.9"/>
    <n v="3.7"/>
    <n v="110"/>
    <s v="Low"/>
    <n v="1.4690000000000001"/>
    <x v="0"/>
    <s v=""/>
    <n v="4.83"/>
    <n v="4"/>
    <n v="0.12"/>
    <n v="-2.2000000000000002"/>
    <s v="Saturday"/>
    <s v="5-10 min"/>
    <n v="1"/>
    <s v="Above 1.2"/>
  </r>
  <r>
    <s v="RF003466"/>
    <d v="2026-01-31T13:35:00"/>
    <d v="2026-01-31T00:00:00"/>
    <n v="13"/>
    <x v="1"/>
    <x v="0"/>
    <n v="3.6"/>
    <n v="91.11"/>
    <n v="84.93"/>
    <n v="1"/>
    <n v="2"/>
    <n v="1.8"/>
    <n v="107"/>
    <s v="Medium"/>
    <n v="1.2989999999999999"/>
    <x v="0"/>
    <s v=""/>
    <n v="4.71"/>
    <n v="11"/>
    <n v="-6.18"/>
    <n v="-0.2"/>
    <s v="Saturday"/>
    <s v="0-5 min"/>
    <n v="1"/>
    <s v="Above 1.2"/>
  </r>
  <r>
    <s v="RF003467"/>
    <d v="2026-01-31T13:37:00"/>
    <d v="2026-01-31T00:00:00"/>
    <n v="13"/>
    <x v="3"/>
    <x v="1"/>
    <n v="3.3"/>
    <n v="88.02"/>
    <n v="81.12"/>
    <n v="1"/>
    <n v="2"/>
    <n v="1.6"/>
    <n v="70"/>
    <s v="Low"/>
    <n v="1.867"/>
    <x v="0"/>
    <s v=""/>
    <n v="4.8099999999999996"/>
    <n v="0"/>
    <n v="-6.9"/>
    <n v="-0.4"/>
    <s v="Saturday"/>
    <s v="0-5 min"/>
    <n v="1"/>
    <s v="Above 1.2"/>
  </r>
  <r>
    <s v="RF003468"/>
    <d v="2026-01-31T13:39:00"/>
    <d v="2026-01-31T00:00:00"/>
    <n v="13"/>
    <x v="1"/>
    <x v="1"/>
    <n v="10.9"/>
    <n v="201.99"/>
    <n v="200.82"/>
    <n v="1"/>
    <n v="4.4000000000000004"/>
    <n v="1"/>
    <n v="90"/>
    <s v="Low"/>
    <n v="1.702"/>
    <x v="0"/>
    <s v=""/>
    <n v="4.7699999999999996"/>
    <n v="0"/>
    <n v="-1.17"/>
    <n v="-3.4"/>
    <s v="Saturday"/>
    <s v="0-5 min"/>
    <n v="1"/>
    <s v="Above 1.2"/>
  </r>
  <r>
    <s v="RF003469"/>
    <d v="2026-01-31T13:40:00"/>
    <d v="2026-01-31T00:00:00"/>
    <n v="13"/>
    <x v="1"/>
    <x v="0"/>
    <n v="1.8"/>
    <n v="77.67"/>
    <m/>
    <n v="1.1000000000000001"/>
    <n v="2"/>
    <m/>
    <n v="92"/>
    <s v="Low"/>
    <n v="1.2250000000000001"/>
    <x v="3"/>
    <s v="No driver available"/>
    <n v="4.6399999999999997"/>
    <n v="9"/>
    <m/>
    <m/>
    <s v="Saturday"/>
    <s v="0-5 min"/>
    <n v="0"/>
    <s v="Above 1.2"/>
  </r>
  <r>
    <s v="RF003470"/>
    <d v="2026-01-31T13:47:00"/>
    <d v="2026-01-31T00:00:00"/>
    <n v="13"/>
    <x v="3"/>
    <x v="0"/>
    <n v="9"/>
    <n v="191.23"/>
    <m/>
    <n v="1"/>
    <n v="7"/>
    <n v="9.8000000000000007"/>
    <n v="68"/>
    <s v="Low"/>
    <n v="2.2000000000000002"/>
    <x v="2"/>
    <s v="Changed plans"/>
    <n v="4.58"/>
    <n v="18"/>
    <m/>
    <n v="2.8"/>
    <s v="Saturday"/>
    <s v="5-10 min"/>
    <n v="0"/>
    <s v="Above 1.2"/>
  </r>
  <r>
    <s v="RF003471"/>
    <d v="2026-01-31T13:49:00"/>
    <d v="2026-01-31T00:00:00"/>
    <n v="13"/>
    <x v="3"/>
    <x v="0"/>
    <n v="9.3000000000000007"/>
    <n v="162.79"/>
    <n v="145.96"/>
    <n v="1"/>
    <n v="3.6"/>
    <n v="4.5999999999999996"/>
    <n v="69"/>
    <s v="Low"/>
    <n v="1.2789999999999999"/>
    <x v="0"/>
    <s v=""/>
    <n v="4.58"/>
    <n v="6"/>
    <n v="-16.829999999999998"/>
    <n v="1"/>
    <s v="Saturday"/>
    <s v="0-5 min"/>
    <n v="1"/>
    <s v="Above 1.2"/>
  </r>
  <r>
    <s v="RF003472"/>
    <d v="2026-01-31T14:24:00"/>
    <d v="2026-01-31T00:00:00"/>
    <n v="14"/>
    <x v="2"/>
    <x v="0"/>
    <n v="3.2"/>
    <n v="92.87"/>
    <n v="101.24"/>
    <n v="1"/>
    <n v="2"/>
    <n v="2"/>
    <n v="103"/>
    <s v="Low"/>
    <n v="1.1659999999999999"/>
    <x v="0"/>
    <s v=""/>
    <n v="4.54"/>
    <n v="13"/>
    <n v="8.3699999999999992"/>
    <n v="0"/>
    <s v="Saturday"/>
    <s v="0-5 min"/>
    <n v="1"/>
    <s v="Between 1.0-1.2"/>
  </r>
  <r>
    <s v="RF003473"/>
    <d v="2026-01-31T14:30:00"/>
    <d v="2026-01-31T00:00:00"/>
    <n v="14"/>
    <x v="3"/>
    <x v="0"/>
    <n v="4.0999999999999996"/>
    <n v="100.81"/>
    <n v="99.74"/>
    <n v="1"/>
    <n v="4"/>
    <n v="3.6"/>
    <n v="57"/>
    <s v="Low"/>
    <n v="1.4990000000000001"/>
    <x v="0"/>
    <s v=""/>
    <n v="4.6900000000000004"/>
    <n v="11"/>
    <n v="-1.07"/>
    <n v="-0.4"/>
    <s v="Saturday"/>
    <s v="0-5 min"/>
    <n v="1"/>
    <s v="Above 1.2"/>
  </r>
  <r>
    <s v="RF003474"/>
    <d v="2026-01-31T14:31:00"/>
    <d v="2026-01-31T00:00:00"/>
    <n v="14"/>
    <x v="0"/>
    <x v="0"/>
    <n v="7"/>
    <n v="155.33000000000001"/>
    <n v="155.79"/>
    <n v="1"/>
    <n v="8.1"/>
    <n v="7.7"/>
    <n v="143"/>
    <s v="Low"/>
    <n v="1.421"/>
    <x v="0"/>
    <s v=""/>
    <n v="4.82"/>
    <n v="7"/>
    <n v="0.46"/>
    <n v="-0.4"/>
    <s v="Saturday"/>
    <s v="5-10 min"/>
    <n v="1"/>
    <s v="Above 1.2"/>
  </r>
  <r>
    <s v="RF003475"/>
    <d v="2026-01-31T14:42:00"/>
    <d v="2026-01-31T00:00:00"/>
    <n v="14"/>
    <x v="0"/>
    <x v="0"/>
    <n v="6.6"/>
    <n v="150.6"/>
    <n v="149.37"/>
    <n v="1"/>
    <n v="2.5"/>
    <n v="3.9"/>
    <n v="121"/>
    <s v="Medium"/>
    <n v="1.034"/>
    <x v="0"/>
    <s v=""/>
    <n v="4.9000000000000004"/>
    <n v="8"/>
    <n v="-1.23"/>
    <n v="1.4"/>
    <s v="Saturday"/>
    <s v="0-5 min"/>
    <n v="1"/>
    <s v="Between 1.0-1.2"/>
  </r>
  <r>
    <s v="RF003476"/>
    <d v="2026-01-31T14:57:00"/>
    <d v="2026-01-31T00:00:00"/>
    <n v="14"/>
    <x v="0"/>
    <x v="1"/>
    <n v="10.9"/>
    <n v="200.17"/>
    <n v="204.97"/>
    <n v="1"/>
    <n v="3.1"/>
    <n v="8.1999999999999993"/>
    <n v="126"/>
    <s v="Medium"/>
    <n v="1.06"/>
    <x v="0"/>
    <s v=""/>
    <n v="4.76"/>
    <n v="0"/>
    <n v="4.8"/>
    <n v="5.0999999999999996"/>
    <s v="Saturday"/>
    <s v="0-5 min"/>
    <n v="1"/>
    <s v="Between 1.0-1.2"/>
  </r>
  <r>
    <s v="RF003477"/>
    <d v="2026-01-31T15:02:00"/>
    <d v="2026-01-31T00:00:00"/>
    <n v="15"/>
    <x v="2"/>
    <x v="0"/>
    <n v="9.5"/>
    <n v="177.92"/>
    <n v="171.9"/>
    <n v="1"/>
    <n v="5.7"/>
    <n v="5.4"/>
    <n v="97"/>
    <s v="Low"/>
    <n v="1.0960000000000001"/>
    <x v="0"/>
    <s v=""/>
    <n v="4.9400000000000004"/>
    <n v="3"/>
    <n v="-6.02"/>
    <n v="-0.3"/>
    <s v="Saturday"/>
    <s v="5-10 min"/>
    <n v="1"/>
    <s v="Between 1.0-1.2"/>
  </r>
  <r>
    <s v="RF003478"/>
    <d v="2026-01-31T15:08:00"/>
    <d v="2026-01-31T00:00:00"/>
    <n v="15"/>
    <x v="3"/>
    <x v="0"/>
    <n v="3"/>
    <n v="86.82"/>
    <m/>
    <n v="1"/>
    <n v="7.5"/>
    <n v="6"/>
    <n v="71"/>
    <s v="Low"/>
    <n v="1.6"/>
    <x v="2"/>
    <s v="ETA too high"/>
    <n v="4.49"/>
    <n v="16"/>
    <m/>
    <n v="-1.5"/>
    <s v="Saturday"/>
    <s v="5-10 min"/>
    <n v="0"/>
    <s v="Above 1.2"/>
  </r>
  <r>
    <s v="RF003479"/>
    <d v="2026-01-31T15:08:00"/>
    <d v="2026-01-31T00:00:00"/>
    <n v="15"/>
    <x v="0"/>
    <x v="0"/>
    <n v="12.6"/>
    <n v="251.35"/>
    <n v="271.32"/>
    <n v="1"/>
    <n v="2.5"/>
    <n v="1"/>
    <n v="129"/>
    <s v="Medium"/>
    <n v="1.0900000000000001"/>
    <x v="0"/>
    <s v=""/>
    <n v="4.93"/>
    <n v="2"/>
    <n v="19.97"/>
    <n v="-1.5"/>
    <s v="Saturday"/>
    <s v="0-5 min"/>
    <n v="1"/>
    <s v="Between 1.0-1.2"/>
  </r>
  <r>
    <s v="RF003480"/>
    <d v="2026-01-31T15:11:00"/>
    <d v="2026-01-31T00:00:00"/>
    <n v="15"/>
    <x v="2"/>
    <x v="1"/>
    <n v="3.9"/>
    <n v="96.31"/>
    <m/>
    <n v="1"/>
    <n v="2.9"/>
    <n v="9.4"/>
    <n v="107"/>
    <s v="Medium"/>
    <n v="1.1020000000000001"/>
    <x v="2"/>
    <s v="Changed plans"/>
    <n v="4.92"/>
    <n v="0"/>
    <m/>
    <n v="6.5"/>
    <s v="Saturday"/>
    <s v="0-5 min"/>
    <n v="0"/>
    <s v="Between 1.0-1.2"/>
  </r>
  <r>
    <s v="RF003481"/>
    <d v="2026-01-31T15:15:00"/>
    <d v="2026-01-31T00:00:00"/>
    <n v="15"/>
    <x v="0"/>
    <x v="0"/>
    <n v="1.7"/>
    <n v="65.349999999999994"/>
    <n v="63.61"/>
    <n v="1"/>
    <n v="2"/>
    <n v="8.4"/>
    <n v="119"/>
    <s v="Medium"/>
    <n v="1.1319999999999999"/>
    <x v="0"/>
    <s v=""/>
    <n v="4.4400000000000004"/>
    <n v="24"/>
    <n v="-1.74"/>
    <n v="6.4"/>
    <s v="Saturday"/>
    <s v="0-5 min"/>
    <n v="1"/>
    <s v="Between 1.0-1.2"/>
  </r>
  <r>
    <s v="RF003482"/>
    <d v="2026-01-31T15:40:00"/>
    <d v="2026-01-31T00:00:00"/>
    <n v="15"/>
    <x v="0"/>
    <x v="0"/>
    <n v="1.3"/>
    <n v="81.38"/>
    <n v="81.81"/>
    <n v="1.3"/>
    <n v="6.3"/>
    <n v="7.2"/>
    <n v="120"/>
    <s v="High"/>
    <n v="0.77700000000000002"/>
    <x v="0"/>
    <s v=""/>
    <n v="4.49"/>
    <n v="2"/>
    <n v="0.43"/>
    <n v="0.9"/>
    <s v="Saturday"/>
    <s v="5-10 min"/>
    <n v="1"/>
    <s v="Below 0.8"/>
  </r>
  <r>
    <s v="RF003483"/>
    <d v="2026-01-31T16:19:00"/>
    <d v="2026-01-31T00:00:00"/>
    <n v="16"/>
    <x v="2"/>
    <x v="0"/>
    <n v="8.8000000000000007"/>
    <n v="201.63"/>
    <m/>
    <n v="1.1000000000000001"/>
    <n v="6.7"/>
    <n v="8"/>
    <n v="101"/>
    <s v="Medium"/>
    <n v="0.80800000000000005"/>
    <x v="2"/>
    <s v="ETA too high"/>
    <n v="4.59"/>
    <n v="6"/>
    <m/>
    <n v="1.3"/>
    <s v="Saturday"/>
    <s v="5-10 min"/>
    <n v="0"/>
    <s v="Between 0.8-1.0"/>
  </r>
  <r>
    <s v="RF003484"/>
    <d v="2026-01-31T16:50:00"/>
    <d v="2026-01-31T00:00:00"/>
    <n v="16"/>
    <x v="1"/>
    <x v="0"/>
    <n v="20.5"/>
    <n v="374.66"/>
    <m/>
    <n v="1"/>
    <n v="7"/>
    <n v="7.1"/>
    <n v="89"/>
    <s v="Medium"/>
    <n v="0.97499999999999998"/>
    <x v="2"/>
    <s v="Pickup issue"/>
    <n v="4.82"/>
    <n v="78"/>
    <m/>
    <n v="0.1"/>
    <s v="Saturday"/>
    <s v="5-10 min"/>
    <n v="0"/>
    <s v="Between 0.8-1.0"/>
  </r>
  <r>
    <s v="RF003485"/>
    <d v="2026-01-31T17:09:00"/>
    <d v="2026-01-31T00:00:00"/>
    <n v="17"/>
    <x v="2"/>
    <x v="0"/>
    <n v="2.8"/>
    <n v="103.31"/>
    <n v="106.71"/>
    <n v="1.3"/>
    <n v="8.1999999999999993"/>
    <n v="5.8"/>
    <n v="97"/>
    <s v="High"/>
    <n v="0.71399999999999997"/>
    <x v="0"/>
    <s v=""/>
    <n v="4.2699999999999996"/>
    <n v="21"/>
    <n v="3.4"/>
    <n v="-2.4"/>
    <s v="Saturday"/>
    <s v="5-10 min"/>
    <n v="1"/>
    <s v="Below 0.8"/>
  </r>
  <r>
    <s v="RF003486"/>
    <d v="2026-01-31T17:19:00"/>
    <d v="2026-01-31T00:00:00"/>
    <n v="17"/>
    <x v="2"/>
    <x v="0"/>
    <n v="1.1000000000000001"/>
    <n v="64.5"/>
    <n v="62.15"/>
    <n v="1.2"/>
    <n v="7.2"/>
    <n v="8"/>
    <n v="91"/>
    <s v="Medium"/>
    <n v="0.73599999999999999"/>
    <x v="0"/>
    <s v=""/>
    <n v="4.7699999999999996"/>
    <n v="4"/>
    <n v="-2.35"/>
    <n v="0.8"/>
    <s v="Saturday"/>
    <s v="5-10 min"/>
    <n v="1"/>
    <s v="Below 0.8"/>
  </r>
  <r>
    <s v="RF003487"/>
    <d v="2026-01-31T17:22:00"/>
    <d v="2026-01-31T00:00:00"/>
    <n v="17"/>
    <x v="4"/>
    <x v="0"/>
    <n v="8.1999999999999993"/>
    <n v="159.01"/>
    <n v="155.06"/>
    <n v="1"/>
    <n v="5.8"/>
    <n v="2.2000000000000002"/>
    <n v="42"/>
    <s v="Low"/>
    <n v="1.103"/>
    <x v="0"/>
    <s v=""/>
    <n v="4.83"/>
    <n v="4"/>
    <n v="-3.95"/>
    <n v="-3.6"/>
    <s v="Saturday"/>
    <s v="5-10 min"/>
    <n v="1"/>
    <s v="Between 1.0-1.2"/>
  </r>
  <r>
    <s v="RF003488"/>
    <d v="2026-01-31T17:23:00"/>
    <d v="2026-01-31T00:00:00"/>
    <n v="17"/>
    <x v="0"/>
    <x v="1"/>
    <n v="2.2999999999999998"/>
    <n v="74"/>
    <n v="74.569999999999993"/>
    <n v="1"/>
    <n v="6.5"/>
    <n v="4.9000000000000004"/>
    <n v="102"/>
    <s v="Low"/>
    <n v="1.0249999999999999"/>
    <x v="0"/>
    <s v=""/>
    <n v="5"/>
    <n v="0"/>
    <n v="0.56999999999999995"/>
    <n v="-1.6"/>
    <s v="Saturday"/>
    <s v="5-10 min"/>
    <n v="1"/>
    <s v="Between 1.0-1.2"/>
  </r>
  <r>
    <s v="RF003489"/>
    <d v="2026-01-31T17:27:00"/>
    <d v="2026-01-31T00:00:00"/>
    <n v="17"/>
    <x v="2"/>
    <x v="0"/>
    <n v="10.1"/>
    <n v="181.17"/>
    <n v="184.95"/>
    <n v="1"/>
    <n v="2.8"/>
    <n v="2.1"/>
    <n v="101"/>
    <s v="Medium"/>
    <n v="0.996"/>
    <x v="0"/>
    <s v=""/>
    <n v="5"/>
    <n v="27"/>
    <n v="3.78"/>
    <n v="-0.7"/>
    <s v="Saturday"/>
    <s v="0-5 min"/>
    <n v="1"/>
    <s v="Between 0.8-1.0"/>
  </r>
  <r>
    <s v="RF003490"/>
    <d v="2026-01-31T17:43:00"/>
    <d v="2026-01-31T00:00:00"/>
    <n v="17"/>
    <x v="2"/>
    <x v="1"/>
    <n v="4.8"/>
    <n v="150.07"/>
    <n v="159.86000000000001"/>
    <n v="1.3"/>
    <n v="8.4"/>
    <n v="12.7"/>
    <n v="100"/>
    <s v="High"/>
    <n v="0.66200000000000003"/>
    <x v="0"/>
    <s v=""/>
    <n v="4.6399999999999997"/>
    <n v="0"/>
    <n v="9.7899999999999991"/>
    <n v="4.3"/>
    <s v="Saturday"/>
    <s v="5-10 min"/>
    <n v="1"/>
    <s v="Below 0.8"/>
  </r>
  <r>
    <s v="RF003491"/>
    <d v="2026-01-31T18:02:00"/>
    <d v="2026-01-31T00:00:00"/>
    <n v="18"/>
    <x v="0"/>
    <x v="0"/>
    <n v="3"/>
    <n v="118.09"/>
    <n v="115.8"/>
    <n v="1.4"/>
    <n v="4.9000000000000004"/>
    <n v="6.2"/>
    <n v="112"/>
    <s v="High"/>
    <n v="0.65"/>
    <x v="0"/>
    <s v=""/>
    <n v="4.5999999999999996"/>
    <n v="3"/>
    <n v="-2.29"/>
    <n v="1.3"/>
    <s v="Saturday"/>
    <s v="0-5 min"/>
    <n v="1"/>
    <s v="Below 0.8"/>
  </r>
  <r>
    <s v="RF003492"/>
    <d v="2026-01-31T18:24:00"/>
    <d v="2026-01-31T00:00:00"/>
    <n v="18"/>
    <x v="4"/>
    <x v="0"/>
    <n v="4.9000000000000004"/>
    <n v="116.93"/>
    <n v="118.39"/>
    <n v="1"/>
    <n v="7.9"/>
    <n v="5.8"/>
    <n v="54"/>
    <s v="Low"/>
    <n v="1.1819999999999999"/>
    <x v="0"/>
    <s v=""/>
    <n v="4.95"/>
    <n v="15"/>
    <n v="1.46"/>
    <n v="-2.1"/>
    <s v="Saturday"/>
    <s v="5-10 min"/>
    <n v="1"/>
    <s v="Between 1.0-1.2"/>
  </r>
  <r>
    <s v="RF003493"/>
    <d v="2026-01-31T18:33:00"/>
    <d v="2026-01-31T00:00:00"/>
    <n v="18"/>
    <x v="3"/>
    <x v="1"/>
    <n v="14.5"/>
    <n v="247.74"/>
    <n v="254.59"/>
    <n v="1"/>
    <n v="9.3000000000000007"/>
    <n v="13.4"/>
    <n v="56"/>
    <s v="Low"/>
    <n v="1.423"/>
    <x v="0"/>
    <s v=""/>
    <n v="4.97"/>
    <n v="0"/>
    <n v="6.85"/>
    <n v="4.0999999999999996"/>
    <s v="Saturday"/>
    <s v="5-10 min"/>
    <n v="1"/>
    <s v="Above 1.2"/>
  </r>
  <r>
    <s v="RF003494"/>
    <d v="2026-01-31T18:38:00"/>
    <d v="2026-01-31T00:00:00"/>
    <n v="18"/>
    <x v="4"/>
    <x v="0"/>
    <n v="1.1000000000000001"/>
    <n v="50.69"/>
    <n v="51.05"/>
    <n v="1"/>
    <n v="4.5"/>
    <n v="4.9000000000000004"/>
    <n v="47"/>
    <s v="Low"/>
    <n v="0.95899999999999996"/>
    <x v="0"/>
    <s v=""/>
    <n v="4.83"/>
    <n v="3"/>
    <n v="0.36"/>
    <n v="0.4"/>
    <s v="Saturday"/>
    <s v="0-5 min"/>
    <n v="1"/>
    <s v="Between 0.8-1.0"/>
  </r>
  <r>
    <s v="RF003495"/>
    <d v="2026-01-31T19:09:00"/>
    <d v="2026-01-31T00:00:00"/>
    <n v="19"/>
    <x v="1"/>
    <x v="0"/>
    <n v="10.4"/>
    <n v="212.86"/>
    <n v="221.09"/>
    <n v="1.1000000000000001"/>
    <n v="7.6"/>
    <n v="5.5"/>
    <n v="77"/>
    <s v="Medium"/>
    <n v="0.78100000000000003"/>
    <x v="0"/>
    <s v=""/>
    <n v="4.4800000000000004"/>
    <n v="7"/>
    <n v="8.23"/>
    <n v="-2.1"/>
    <s v="Saturday"/>
    <s v="5-10 min"/>
    <n v="1"/>
    <s v="Below 0.8"/>
  </r>
  <r>
    <s v="RF003496"/>
    <d v="2026-01-31T19:11:00"/>
    <d v="2026-01-31T00:00:00"/>
    <n v="19"/>
    <x v="1"/>
    <x v="0"/>
    <n v="11"/>
    <n v="255.79"/>
    <m/>
    <n v="1.3"/>
    <n v="9.6999999999999993"/>
    <m/>
    <n v="69"/>
    <s v="High"/>
    <n v="0.624"/>
    <x v="3"/>
    <s v="No driver available"/>
    <n v="4.71"/>
    <n v="7"/>
    <m/>
    <m/>
    <s v="Saturday"/>
    <s v="5-10 min"/>
    <n v="0"/>
    <s v="Below 0.8"/>
  </r>
  <r>
    <s v="RF003497"/>
    <d v="2026-01-31T19:16:00"/>
    <d v="2026-01-31T00:00:00"/>
    <n v="19"/>
    <x v="0"/>
    <x v="1"/>
    <n v="4"/>
    <n v="118.08"/>
    <n v="121.52"/>
    <n v="1.2"/>
    <n v="10.6"/>
    <n v="12"/>
    <n v="106"/>
    <s v="Medium"/>
    <n v="0.753"/>
    <x v="0"/>
    <s v=""/>
    <n v="4.6100000000000003"/>
    <n v="0"/>
    <n v="3.44"/>
    <n v="1.4"/>
    <s v="Saturday"/>
    <s v="10-15 min"/>
    <n v="1"/>
    <s v="Below 0.8"/>
  </r>
  <r>
    <s v="RF003498"/>
    <d v="2026-01-31T19:18:00"/>
    <d v="2026-01-31T00:00:00"/>
    <n v="19"/>
    <x v="4"/>
    <x v="0"/>
    <n v="8.5"/>
    <n v="150.72999999999999"/>
    <n v="140.85"/>
    <n v="1"/>
    <n v="5.3"/>
    <n v="1"/>
    <n v="54"/>
    <s v="Low"/>
    <n v="1.2929999999999999"/>
    <x v="0"/>
    <s v=""/>
    <n v="4.47"/>
    <n v="11"/>
    <n v="-9.8800000000000008"/>
    <n v="-4.3"/>
    <s v="Saturday"/>
    <s v="5-10 min"/>
    <n v="1"/>
    <s v="Above 1.2"/>
  </r>
  <r>
    <s v="RF003499"/>
    <d v="2026-01-31T19:24:00"/>
    <d v="2026-01-31T00:00:00"/>
    <n v="19"/>
    <x v="1"/>
    <x v="0"/>
    <n v="7"/>
    <n v="163.07"/>
    <n v="167.91"/>
    <n v="1.2"/>
    <n v="6"/>
    <n v="7.4"/>
    <n v="83"/>
    <s v="High"/>
    <n v="0.73499999999999999"/>
    <x v="0"/>
    <s v=""/>
    <n v="4.78"/>
    <n v="13"/>
    <n v="4.84"/>
    <n v="1.4"/>
    <s v="Saturday"/>
    <s v="5-10 min"/>
    <n v="1"/>
    <s v="Below 0.8"/>
  </r>
  <r>
    <s v="RF003500"/>
    <d v="2026-01-31T19:30:00"/>
    <d v="2026-01-31T00:00:00"/>
    <n v="19"/>
    <x v="0"/>
    <x v="0"/>
    <n v="11"/>
    <n v="331.46"/>
    <n v="344.08"/>
    <n v="1.5"/>
    <n v="10.199999999999999"/>
    <n v="9.3000000000000007"/>
    <n v="103"/>
    <s v="High"/>
    <n v="0.54300000000000004"/>
    <x v="0"/>
    <s v=""/>
    <n v="4.54"/>
    <n v="4"/>
    <n v="12.62"/>
    <n v="-0.9"/>
    <s v="Saturday"/>
    <s v="10-15 min"/>
    <n v="1"/>
    <s v="Below 0.8"/>
  </r>
  <r>
    <s v="RF003501"/>
    <d v="2026-01-31T19:35:00"/>
    <d v="2026-01-31T00:00:00"/>
    <n v="19"/>
    <x v="0"/>
    <x v="0"/>
    <n v="4.9000000000000004"/>
    <n v="158.57"/>
    <n v="154.52000000000001"/>
    <n v="1.3"/>
    <n v="10.8"/>
    <n v="9.3000000000000007"/>
    <n v="94"/>
    <s v="High"/>
    <n v="0.63500000000000001"/>
    <x v="0"/>
    <s v=""/>
    <n v="5"/>
    <n v="39"/>
    <n v="-4.05"/>
    <n v="-1.5"/>
    <s v="Saturday"/>
    <s v="10-15 min"/>
    <n v="1"/>
    <s v="Below 0.8"/>
  </r>
  <r>
    <s v="RF003502"/>
    <d v="2026-01-31T19:35:00"/>
    <d v="2026-01-31T00:00:00"/>
    <n v="19"/>
    <x v="2"/>
    <x v="0"/>
    <n v="1.6"/>
    <n v="68.62"/>
    <n v="69.14"/>
    <n v="1.1000000000000001"/>
    <n v="7.4"/>
    <n v="7.3"/>
    <n v="85"/>
    <s v="Medium"/>
    <n v="0.71699999999999997"/>
    <x v="0"/>
    <s v=""/>
    <n v="4.51"/>
    <n v="10"/>
    <n v="0.52"/>
    <n v="-0.1"/>
    <s v="Saturday"/>
    <s v="5-10 min"/>
    <n v="1"/>
    <s v="Below 0.8"/>
  </r>
  <r>
    <s v="RF003503"/>
    <d v="2026-01-31T19:59:00"/>
    <d v="2026-01-31T00:00:00"/>
    <n v="19"/>
    <x v="0"/>
    <x v="0"/>
    <n v="13.1"/>
    <n v="314.57"/>
    <n v="304.27999999999997"/>
    <n v="1.4"/>
    <n v="11.8"/>
    <n v="7.4"/>
    <n v="95"/>
    <s v="High"/>
    <n v="0.54300000000000004"/>
    <x v="0"/>
    <s v=""/>
    <n v="4.24"/>
    <n v="3"/>
    <n v="-10.29"/>
    <n v="-4.4000000000000004"/>
    <s v="Saturday"/>
    <s v="10-15 min"/>
    <n v="1"/>
    <s v="Below 0.8"/>
  </r>
  <r>
    <s v="RF003504"/>
    <d v="2026-01-31T20:01:00"/>
    <d v="2026-01-31T00:00:00"/>
    <n v="20"/>
    <x v="1"/>
    <x v="1"/>
    <n v="3.1"/>
    <n v="97.26"/>
    <n v="102.49"/>
    <n v="1.1000000000000001"/>
    <n v="8.1999999999999993"/>
    <n v="8.3000000000000007"/>
    <n v="72"/>
    <s v="Medium"/>
    <n v="0.84199999999999997"/>
    <x v="0"/>
    <s v=""/>
    <n v="4.76"/>
    <n v="0"/>
    <n v="5.23"/>
    <n v="0.1"/>
    <s v="Saturday"/>
    <s v="5-10 min"/>
    <n v="1"/>
    <s v="Between 0.8-1.0"/>
  </r>
  <r>
    <s v="RF003505"/>
    <d v="2026-01-31T20:06:00"/>
    <d v="2026-01-31T00:00:00"/>
    <n v="20"/>
    <x v="2"/>
    <x v="0"/>
    <n v="3.9"/>
    <n v="100.62"/>
    <n v="105.08"/>
    <n v="1"/>
    <n v="7.8"/>
    <n v="9.5"/>
    <n v="97"/>
    <s v="Medium"/>
    <n v="0.84599999999999997"/>
    <x v="0"/>
    <s v=""/>
    <n v="5"/>
    <n v="4"/>
    <n v="4.46"/>
    <n v="1.7"/>
    <s v="Saturday"/>
    <s v="5-10 min"/>
    <n v="1"/>
    <s v="Between 0.8-1.0"/>
  </r>
  <r>
    <s v="RF003506"/>
    <d v="2026-01-31T20:07:00"/>
    <d v="2026-01-31T00:00:00"/>
    <n v="20"/>
    <x v="0"/>
    <x v="0"/>
    <n v="4.5999999999999996"/>
    <n v="157.02000000000001"/>
    <n v="155.53"/>
    <n v="1.4"/>
    <n v="8.9"/>
    <n v="7.4"/>
    <n v="70"/>
    <s v="High"/>
    <n v="0.433"/>
    <x v="0"/>
    <s v=""/>
    <n v="4.75"/>
    <n v="9"/>
    <n v="-1.49"/>
    <n v="-1.5"/>
    <s v="Saturday"/>
    <s v="5-10 min"/>
    <n v="1"/>
    <s v="Below 0.8"/>
  </r>
  <r>
    <s v="RF003507"/>
    <d v="2026-01-31T20:07:00"/>
    <d v="2026-01-31T00:00:00"/>
    <n v="20"/>
    <x v="1"/>
    <x v="0"/>
    <n v="12"/>
    <n v="305.82"/>
    <n v="312.17"/>
    <n v="1.3"/>
    <n v="7.8"/>
    <n v="8"/>
    <n v="74"/>
    <s v="High"/>
    <n v="0.58399999999999996"/>
    <x v="0"/>
    <s v=""/>
    <n v="4.6100000000000003"/>
    <n v="5"/>
    <n v="6.35"/>
    <n v="0.2"/>
    <s v="Saturday"/>
    <s v="5-10 min"/>
    <n v="1"/>
    <s v="Below 0.8"/>
  </r>
  <r>
    <s v="RF003508"/>
    <d v="2026-01-31T20:12:00"/>
    <d v="2026-01-31T00:00:00"/>
    <n v="20"/>
    <x v="0"/>
    <x v="0"/>
    <n v="18.399999999999999"/>
    <n v="403.92"/>
    <n v="391.97"/>
    <n v="1.3"/>
    <n v="10.8"/>
    <n v="11.9"/>
    <n v="103"/>
    <s v="Medium"/>
    <n v="0.71699999999999997"/>
    <x v="0"/>
    <s v=""/>
    <n v="4.51"/>
    <n v="14"/>
    <n v="-11.95"/>
    <n v="1.1000000000000001"/>
    <s v="Saturday"/>
    <s v="10-15 min"/>
    <n v="1"/>
    <s v="Below 0.8"/>
  </r>
  <r>
    <s v="RF003509"/>
    <d v="2026-01-31T20:14:00"/>
    <d v="2026-01-31T00:00:00"/>
    <n v="20"/>
    <x v="4"/>
    <x v="0"/>
    <n v="4.2"/>
    <n v="102.14"/>
    <m/>
    <n v="1"/>
    <n v="3.4"/>
    <n v="5.6"/>
    <n v="63"/>
    <s v="Low"/>
    <n v="1.49"/>
    <x v="1"/>
    <s v="Driver unavailable"/>
    <n v="4.43"/>
    <n v="5"/>
    <m/>
    <n v="2.2000000000000002"/>
    <s v="Saturday"/>
    <s v="0-5 min"/>
    <n v="0"/>
    <s v="Above 1.2"/>
  </r>
  <r>
    <s v="RF003510"/>
    <d v="2026-01-31T20:15:00"/>
    <d v="2026-01-31T00:00:00"/>
    <n v="20"/>
    <x v="2"/>
    <x v="0"/>
    <n v="4.4000000000000004"/>
    <n v="136.86000000000001"/>
    <n v="140.47999999999999"/>
    <n v="1.3"/>
    <n v="8.4"/>
    <n v="11.2"/>
    <n v="94"/>
    <s v="High"/>
    <n v="0.70299999999999996"/>
    <x v="0"/>
    <s v=""/>
    <n v="4.5999999999999996"/>
    <n v="5"/>
    <n v="3.62"/>
    <n v="2.8"/>
    <s v="Saturday"/>
    <s v="5-10 min"/>
    <n v="1"/>
    <s v="Below 0.8"/>
  </r>
  <r>
    <s v="RF003511"/>
    <d v="2026-01-31T20:30:00"/>
    <d v="2026-01-31T00:00:00"/>
    <n v="20"/>
    <x v="0"/>
    <x v="0"/>
    <n v="6.8"/>
    <n v="179.19"/>
    <m/>
    <n v="1.3"/>
    <n v="8.4"/>
    <n v="7.5"/>
    <n v="103"/>
    <s v="High"/>
    <n v="0.68799999999999994"/>
    <x v="2"/>
    <s v="ETA too high"/>
    <n v="4.51"/>
    <n v="6"/>
    <m/>
    <n v="-0.9"/>
    <s v="Saturday"/>
    <s v="5-10 min"/>
    <n v="0"/>
    <s v="Below 0.8"/>
  </r>
  <r>
    <s v="RF003512"/>
    <d v="2026-01-31T21:24:00"/>
    <d v="2026-01-31T00:00:00"/>
    <n v="21"/>
    <x v="1"/>
    <x v="0"/>
    <n v="2.4"/>
    <n v="78.73"/>
    <n v="75.62"/>
    <n v="1.1000000000000001"/>
    <n v="5.6"/>
    <n v="5.6"/>
    <n v="78"/>
    <s v="Low"/>
    <n v="1.0209999999999999"/>
    <x v="0"/>
    <s v=""/>
    <n v="4.76"/>
    <n v="4"/>
    <n v="-3.11"/>
    <n v="0"/>
    <s v="Saturday"/>
    <s v="5-10 min"/>
    <n v="1"/>
    <s v="Between 1.0-1.2"/>
  </r>
  <r>
    <s v="RF003513"/>
    <d v="2026-01-31T21:26:00"/>
    <d v="2026-01-31T00:00:00"/>
    <n v="21"/>
    <x v="1"/>
    <x v="0"/>
    <n v="8.1999999999999993"/>
    <n v="180.31"/>
    <n v="179.24"/>
    <n v="1.2"/>
    <n v="3.4"/>
    <n v="1"/>
    <n v="100"/>
    <s v="Medium"/>
    <n v="0.92600000000000005"/>
    <x v="0"/>
    <s v=""/>
    <n v="4.6900000000000004"/>
    <n v="22"/>
    <n v="-1.07"/>
    <n v="-2.4"/>
    <s v="Saturday"/>
    <s v="0-5 min"/>
    <n v="1"/>
    <s v="Between 0.8-1.0"/>
  </r>
  <r>
    <s v="RF003514"/>
    <d v="2026-01-31T21:30:00"/>
    <d v="2026-01-31T00:00:00"/>
    <n v="21"/>
    <x v="4"/>
    <x v="1"/>
    <n v="8.3000000000000007"/>
    <n v="160.12"/>
    <n v="157.44999999999999"/>
    <n v="1"/>
    <n v="5"/>
    <n v="3.8"/>
    <n v="49"/>
    <s v="Low"/>
    <n v="1.083"/>
    <x v="0"/>
    <s v=""/>
    <n v="4.7300000000000004"/>
    <n v="0"/>
    <n v="-2.67"/>
    <n v="-1.2"/>
    <s v="Saturday"/>
    <s v="0-5 min"/>
    <n v="1"/>
    <s v="Between 1.0-1.2"/>
  </r>
  <r>
    <s v="RF003515"/>
    <d v="2026-01-31T21:38:00"/>
    <d v="2026-01-31T00:00:00"/>
    <n v="21"/>
    <x v="3"/>
    <x v="0"/>
    <n v="6.9"/>
    <n v="131.15"/>
    <n v="121.13"/>
    <n v="1"/>
    <n v="3.7"/>
    <n v="8.4"/>
    <n v="72"/>
    <s v="Medium"/>
    <n v="1.288"/>
    <x v="0"/>
    <s v=""/>
    <n v="4.54"/>
    <n v="7"/>
    <n v="-10.02"/>
    <n v="4.7"/>
    <s v="Saturday"/>
    <s v="0-5 min"/>
    <n v="1"/>
    <s v="Above 1.2"/>
  </r>
  <r>
    <s v="RF003516"/>
    <d v="2026-01-31T21:45:00"/>
    <d v="2026-01-31T00:00:00"/>
    <n v="21"/>
    <x v="1"/>
    <x v="0"/>
    <n v="1.8"/>
    <n v="71.16"/>
    <m/>
    <n v="1"/>
    <n v="8"/>
    <n v="5.9"/>
    <n v="78"/>
    <s v="Medium"/>
    <n v="0.80900000000000005"/>
    <x v="2"/>
    <s v="Pickup issue"/>
    <n v="4.68"/>
    <n v="8"/>
    <m/>
    <n v="-2.1"/>
    <s v="Saturday"/>
    <s v="5-10 min"/>
    <n v="0"/>
    <s v="Between 0.8-1.0"/>
  </r>
  <r>
    <s v="RF003517"/>
    <d v="2026-01-31T21:57:00"/>
    <d v="2026-01-31T00:00:00"/>
    <n v="21"/>
    <x v="4"/>
    <x v="0"/>
    <n v="18"/>
    <n v="293.52999999999997"/>
    <m/>
    <n v="1"/>
    <n v="5.4"/>
    <n v="9.6999999999999993"/>
    <n v="58"/>
    <s v="Medium"/>
    <n v="1.046"/>
    <x v="1"/>
    <s v="Driver unavailable"/>
    <n v="4.91"/>
    <n v="7"/>
    <m/>
    <n v="4.3"/>
    <s v="Saturday"/>
    <s v="5-10 min"/>
    <n v="0"/>
    <s v="Between 1.0-1.2"/>
  </r>
  <r>
    <s v="RF003518"/>
    <d v="2026-01-31T22:24:00"/>
    <d v="2026-01-31T00:00:00"/>
    <n v="22"/>
    <x v="0"/>
    <x v="0"/>
    <n v="8.6999999999999993"/>
    <n v="173.24"/>
    <m/>
    <n v="1.1000000000000001"/>
    <n v="8.8000000000000007"/>
    <n v="6.3"/>
    <n v="117"/>
    <s v="Medium"/>
    <n v="0.84899999999999998"/>
    <x v="2"/>
    <s v="Changed plans"/>
    <n v="4.3600000000000003"/>
    <n v="19"/>
    <m/>
    <n v="-2.5"/>
    <s v="Saturday"/>
    <s v="5-10 min"/>
    <n v="0"/>
    <s v="Between 0.8-1.0"/>
  </r>
  <r>
    <s v="RF003519"/>
    <d v="2026-01-31T22:38:00"/>
    <d v="2026-01-31T00:00:00"/>
    <n v="22"/>
    <x v="1"/>
    <x v="0"/>
    <n v="16.399999999999999"/>
    <n v="353.64"/>
    <n v="371.69"/>
    <n v="1.1000000000000001"/>
    <n v="7.5"/>
    <n v="10.4"/>
    <n v="85"/>
    <s v="Medium"/>
    <n v="1.056"/>
    <x v="0"/>
    <s v=""/>
    <n v="4.55"/>
    <n v="2"/>
    <n v="18.05"/>
    <n v="2.9"/>
    <s v="Saturday"/>
    <s v="5-10 min"/>
    <n v="1"/>
    <s v="Between 1.0-1.2"/>
  </r>
  <r>
    <s v="RF003520"/>
    <d v="2026-01-31T22:38:00"/>
    <d v="2026-01-31T00:00:00"/>
    <n v="22"/>
    <x v="0"/>
    <x v="0"/>
    <n v="2"/>
    <n v="98.01"/>
    <m/>
    <n v="1.3"/>
    <n v="6"/>
    <n v="7.8"/>
    <n v="130"/>
    <s v="High"/>
    <n v="0.753"/>
    <x v="1"/>
    <s v="Driver unavailable"/>
    <n v="4.66"/>
    <n v="13"/>
    <m/>
    <n v="1.8"/>
    <s v="Saturday"/>
    <s v="5-10 min"/>
    <n v="0"/>
    <s v="Below 0.8"/>
  </r>
  <r>
    <s v="RF003521"/>
    <d v="2026-01-31T22:38:00"/>
    <d v="2026-01-31T00:00:00"/>
    <n v="22"/>
    <x v="1"/>
    <x v="0"/>
    <n v="2.8"/>
    <n v="78.52"/>
    <n v="76.06"/>
    <n v="1"/>
    <n v="7.5"/>
    <n v="13.3"/>
    <n v="102"/>
    <s v="Low"/>
    <n v="1.5289999999999999"/>
    <x v="0"/>
    <s v=""/>
    <n v="4.63"/>
    <n v="2"/>
    <n v="-2.46"/>
    <n v="5.8"/>
    <s v="Saturday"/>
    <s v="5-10 min"/>
    <n v="1"/>
    <s v="Above 1.2"/>
  </r>
  <r>
    <s v="RF003522"/>
    <d v="2026-01-31T22:41:00"/>
    <d v="2026-01-31T00:00:00"/>
    <n v="22"/>
    <x v="3"/>
    <x v="1"/>
    <n v="3.3"/>
    <n v="90.27"/>
    <n v="92.31"/>
    <n v="1"/>
    <n v="3.2"/>
    <n v="1"/>
    <n v="62"/>
    <s v="Low"/>
    <n v="1.2649999999999999"/>
    <x v="0"/>
    <s v=""/>
    <n v="5"/>
    <n v="0"/>
    <n v="2.04"/>
    <n v="-2.2000000000000002"/>
    <s v="Saturday"/>
    <s v="0-5 min"/>
    <n v="1"/>
    <s v="Above 1.2"/>
  </r>
  <r>
    <s v="RF003523"/>
    <d v="2026-01-31T23:00:00"/>
    <d v="2026-01-31T00:00:00"/>
    <n v="23"/>
    <x v="4"/>
    <x v="0"/>
    <n v="18.600000000000001"/>
    <n v="335.65"/>
    <m/>
    <n v="1"/>
    <n v="7.1"/>
    <n v="5.5"/>
    <n v="59"/>
    <s v="Low"/>
    <n v="1.5349999999999999"/>
    <x v="2"/>
    <s v="Changed plans"/>
    <n v="4.3899999999999997"/>
    <n v="2"/>
    <m/>
    <n v="-1.6"/>
    <s v="Saturday"/>
    <s v="5-10 min"/>
    <n v="0"/>
    <s v="Above 1.2"/>
  </r>
  <r>
    <s v="RF003524"/>
    <d v="2026-01-31T23:07:00"/>
    <d v="2026-01-31T00:00:00"/>
    <n v="23"/>
    <x v="3"/>
    <x v="1"/>
    <n v="6.6"/>
    <n v="136.81"/>
    <m/>
    <n v="1"/>
    <n v="2"/>
    <n v="7.8"/>
    <n v="64"/>
    <s v="Low"/>
    <n v="1.3939999999999999"/>
    <x v="2"/>
    <s v="Pickup issue"/>
    <n v="4.13"/>
    <n v="0"/>
    <m/>
    <n v="5.8"/>
    <s v="Saturday"/>
    <s v="0-5 min"/>
    <n v="0"/>
    <s v="Above 1.2"/>
  </r>
  <r>
    <s v="RF003525"/>
    <d v="2026-01-31T23:11:00"/>
    <d v="2026-01-31T00:00:00"/>
    <n v="23"/>
    <x v="0"/>
    <x v="0"/>
    <n v="5.6"/>
    <n v="128.47"/>
    <n v="125.77"/>
    <n v="1"/>
    <n v="7.4"/>
    <n v="8.5"/>
    <n v="125"/>
    <s v="Medium"/>
    <n v="1.1259999999999999"/>
    <x v="0"/>
    <s v=""/>
    <n v="4.95"/>
    <n v="4"/>
    <n v="-2.7"/>
    <n v="1.1000000000000001"/>
    <s v="Saturday"/>
    <s v="5-10 min"/>
    <n v="1"/>
    <s v="Between 1.0-1.2"/>
  </r>
  <r>
    <s v="RF003526"/>
    <d v="2026-01-31T23:20:00"/>
    <d v="2026-01-31T00:00:00"/>
    <n v="23"/>
    <x v="2"/>
    <x v="0"/>
    <n v="0.7"/>
    <n v="50.7"/>
    <n v="48.16"/>
    <n v="1"/>
    <n v="2.8"/>
    <n v="5.2"/>
    <n v="101"/>
    <s v="Medium"/>
    <n v="1.0429999999999999"/>
    <x v="0"/>
    <s v=""/>
    <n v="4.42"/>
    <n v="38"/>
    <n v="-2.54"/>
    <n v="2.4"/>
    <s v="Saturday"/>
    <s v="0-5 min"/>
    <n v="1"/>
    <s v="Between 1.0-1.2"/>
  </r>
  <r>
    <s v="RF003527"/>
    <d v="2026-01-31T23:35:00"/>
    <d v="2026-01-31T00:00:00"/>
    <n v="23"/>
    <x v="2"/>
    <x v="1"/>
    <n v="4.3"/>
    <n v="134.28"/>
    <n v="128.38999999999999"/>
    <n v="1.3"/>
    <n v="5.8"/>
    <n v="4.2"/>
    <n v="84"/>
    <s v="Medium"/>
    <n v="0.65500000000000003"/>
    <x v="0"/>
    <s v=""/>
    <n v="4.5599999999999996"/>
    <n v="0"/>
    <n v="-5.89"/>
    <n v="-1.6"/>
    <s v="Saturday"/>
    <s v="5-10 min"/>
    <n v="1"/>
    <s v="Below 0.8"/>
  </r>
  <r>
    <s v="RF003528"/>
    <d v="2026-01-31T23:45:00"/>
    <d v="2026-01-31T00:00:00"/>
    <n v="23"/>
    <x v="2"/>
    <x v="0"/>
    <n v="5"/>
    <n v="124.21"/>
    <n v="124.6"/>
    <n v="1.1000000000000001"/>
    <n v="6.1"/>
    <n v="3.8"/>
    <n v="93"/>
    <s v="High"/>
    <n v="0.69099999999999995"/>
    <x v="0"/>
    <s v=""/>
    <n v="4.78"/>
    <n v="11"/>
    <n v="0.39"/>
    <n v="-2.2999999999999998"/>
    <s v="Saturday"/>
    <s v="5-10 min"/>
    <n v="1"/>
    <s v="Below 0.8"/>
  </r>
  <r>
    <s v="RF003529"/>
    <d v="2026-02-01T00:17:00"/>
    <d v="2026-02-01T00:00:00"/>
    <n v="0"/>
    <x v="2"/>
    <x v="0"/>
    <n v="7.1"/>
    <n v="154.04"/>
    <m/>
    <n v="1"/>
    <n v="3"/>
    <n v="7.4"/>
    <n v="113"/>
    <s v="Low"/>
    <n v="1.3380000000000001"/>
    <x v="2"/>
    <s v="ETA too high"/>
    <n v="4.97"/>
    <n v="2"/>
    <m/>
    <n v="4.4000000000000004"/>
    <s v="Sunday"/>
    <s v="0-5 min"/>
    <n v="0"/>
    <s v="Above 1.2"/>
  </r>
  <r>
    <s v="RF003530"/>
    <d v="2026-02-01T00:25:00"/>
    <d v="2026-02-01T00:00:00"/>
    <n v="0"/>
    <x v="0"/>
    <x v="1"/>
    <n v="18.8"/>
    <n v="365.71"/>
    <n v="368.57"/>
    <n v="1"/>
    <n v="7.1"/>
    <n v="7.7"/>
    <n v="114"/>
    <s v="Low"/>
    <n v="1.228"/>
    <x v="0"/>
    <s v=""/>
    <n v="4.58"/>
    <n v="0"/>
    <n v="2.86"/>
    <n v="0.6"/>
    <s v="Sunday"/>
    <s v="5-10 min"/>
    <n v="1"/>
    <s v="Above 1.2"/>
  </r>
  <r>
    <s v="RF003531"/>
    <d v="2026-02-01T00:41:00"/>
    <d v="2026-02-01T00:00:00"/>
    <n v="0"/>
    <x v="1"/>
    <x v="0"/>
    <n v="14.3"/>
    <n v="341.66"/>
    <n v="352.74"/>
    <n v="1.2"/>
    <n v="2"/>
    <n v="12.5"/>
    <n v="96"/>
    <s v="Low"/>
    <n v="2.0289999999999999"/>
    <x v="0"/>
    <s v=""/>
    <n v="4.59"/>
    <n v="38"/>
    <n v="11.08"/>
    <n v="10.5"/>
    <s v="Sunday"/>
    <s v="0-5 min"/>
    <n v="1"/>
    <s v="Above 1.2"/>
  </r>
  <r>
    <s v="RF003532"/>
    <d v="2026-02-01T00:50:00"/>
    <d v="2026-02-01T00:00:00"/>
    <n v="0"/>
    <x v="0"/>
    <x v="0"/>
    <n v="4.7"/>
    <n v="115.24"/>
    <m/>
    <n v="1"/>
    <n v="5.5"/>
    <n v="6.8"/>
    <n v="121"/>
    <s v="Medium"/>
    <n v="0.98399999999999999"/>
    <x v="2"/>
    <s v="ETA too high"/>
    <n v="4.47"/>
    <n v="18"/>
    <m/>
    <n v="1.3"/>
    <s v="Sunday"/>
    <s v="5-10 min"/>
    <n v="0"/>
    <s v="Between 0.8-1.0"/>
  </r>
  <r>
    <s v="RF003533"/>
    <d v="2026-02-01T00:54:00"/>
    <d v="2026-02-01T00:00:00"/>
    <n v="0"/>
    <x v="0"/>
    <x v="1"/>
    <n v="2.7"/>
    <n v="83.12"/>
    <n v="80.63"/>
    <n v="1"/>
    <n v="5.9"/>
    <n v="9.1"/>
    <n v="118"/>
    <s v="Medium"/>
    <n v="0.95199999999999996"/>
    <x v="0"/>
    <s v=""/>
    <n v="4.72"/>
    <n v="0"/>
    <n v="-2.4900000000000002"/>
    <n v="3.2"/>
    <s v="Sunday"/>
    <s v="5-10 min"/>
    <n v="1"/>
    <s v="Between 0.8-1.0"/>
  </r>
  <r>
    <s v="RF003534"/>
    <d v="2026-02-01T01:11:00"/>
    <d v="2026-02-01T00:00:00"/>
    <n v="1"/>
    <x v="4"/>
    <x v="0"/>
    <n v="4.7"/>
    <n v="109.47"/>
    <n v="110.02"/>
    <n v="1"/>
    <n v="2"/>
    <n v="6"/>
    <n v="58"/>
    <s v="Low"/>
    <n v="2.2000000000000002"/>
    <x v="0"/>
    <s v=""/>
    <n v="5"/>
    <n v="5"/>
    <n v="0.55000000000000004"/>
    <n v="4"/>
    <s v="Sunday"/>
    <s v="0-5 min"/>
    <n v="1"/>
    <s v="Above 1.2"/>
  </r>
  <r>
    <s v="RF003535"/>
    <d v="2026-02-01T01:48:00"/>
    <d v="2026-02-01T00:00:00"/>
    <n v="1"/>
    <x v="2"/>
    <x v="0"/>
    <n v="6.1"/>
    <n v="116.99"/>
    <n v="120.15"/>
    <n v="1"/>
    <n v="3.3"/>
    <n v="5.6"/>
    <n v="127"/>
    <s v="Low"/>
    <n v="2.2000000000000002"/>
    <x v="0"/>
    <s v=""/>
    <n v="4.59"/>
    <n v="8"/>
    <n v="3.16"/>
    <n v="2.2999999999999998"/>
    <s v="Sunday"/>
    <s v="0-5 min"/>
    <n v="1"/>
    <s v="Above 1.2"/>
  </r>
  <r>
    <s v="RF003536"/>
    <d v="2026-02-01T02:01:00"/>
    <d v="2026-02-01T00:00:00"/>
    <n v="2"/>
    <x v="0"/>
    <x v="1"/>
    <n v="8.5"/>
    <n v="186.07"/>
    <n v="183"/>
    <n v="1"/>
    <n v="2.1"/>
    <n v="5.3"/>
    <n v="133"/>
    <s v="Medium"/>
    <n v="1.2090000000000001"/>
    <x v="0"/>
    <s v=""/>
    <n v="4.54"/>
    <n v="0"/>
    <n v="-3.07"/>
    <n v="3.2"/>
    <s v="Sunday"/>
    <s v="0-5 min"/>
    <n v="1"/>
    <s v="Above 1.2"/>
  </r>
  <r>
    <s v="RF003537"/>
    <d v="2026-02-01T02:13:00"/>
    <d v="2026-02-01T00:00:00"/>
    <n v="2"/>
    <x v="0"/>
    <x v="0"/>
    <n v="0.7"/>
    <n v="50.88"/>
    <n v="48.54"/>
    <n v="1"/>
    <n v="3.5"/>
    <n v="8.3000000000000007"/>
    <n v="144"/>
    <s v="Medium"/>
    <n v="1.2849999999999999"/>
    <x v="0"/>
    <s v=""/>
    <n v="4.6900000000000004"/>
    <n v="93"/>
    <n v="-2.34"/>
    <n v="4.8"/>
    <s v="Sunday"/>
    <s v="0-5 min"/>
    <n v="1"/>
    <s v="Above 1.2"/>
  </r>
  <r>
    <s v="RF003538"/>
    <d v="2026-02-01T02:21:00"/>
    <d v="2026-02-01T00:00:00"/>
    <n v="2"/>
    <x v="4"/>
    <x v="0"/>
    <n v="4.7"/>
    <n v="106.1"/>
    <n v="110.61"/>
    <n v="1.1000000000000001"/>
    <n v="6.1"/>
    <n v="6.8"/>
    <n v="63"/>
    <s v="Low"/>
    <n v="2.2000000000000002"/>
    <x v="0"/>
    <s v=""/>
    <n v="4.83"/>
    <n v="5"/>
    <n v="4.51"/>
    <n v="0.7"/>
    <s v="Sunday"/>
    <s v="5-10 min"/>
    <n v="1"/>
    <s v="Above 1.2"/>
  </r>
  <r>
    <s v="RF003539"/>
    <d v="2026-02-01T02:39:00"/>
    <d v="2026-02-01T00:00:00"/>
    <n v="2"/>
    <x v="0"/>
    <x v="0"/>
    <n v="5"/>
    <n v="116.04"/>
    <n v="113.87"/>
    <n v="1.1000000000000001"/>
    <n v="3.4"/>
    <n v="2.5"/>
    <n v="108"/>
    <s v="Medium"/>
    <n v="1.0069999999999999"/>
    <x v="0"/>
    <s v=""/>
    <n v="4.88"/>
    <n v="7"/>
    <n v="-2.17"/>
    <n v="-0.9"/>
    <s v="Sunday"/>
    <s v="0-5 min"/>
    <n v="1"/>
    <s v="Between 1.0-1.2"/>
  </r>
  <r>
    <s v="RF003540"/>
    <d v="2026-02-01T02:46:00"/>
    <d v="2026-02-01T00:00:00"/>
    <n v="2"/>
    <x v="0"/>
    <x v="1"/>
    <n v="4.5999999999999996"/>
    <n v="116.27"/>
    <n v="120.97"/>
    <n v="1"/>
    <n v="4.8"/>
    <n v="8.6"/>
    <n v="118"/>
    <s v="Medium"/>
    <n v="1.1359999999999999"/>
    <x v="0"/>
    <s v=""/>
    <n v="4.68"/>
    <n v="0"/>
    <n v="4.7"/>
    <n v="3.8"/>
    <s v="Sunday"/>
    <s v="0-5 min"/>
    <n v="1"/>
    <s v="Between 1.0-1.2"/>
  </r>
  <r>
    <s v="RF003541"/>
    <d v="2026-02-01T03:02:00"/>
    <d v="2026-02-01T00:00:00"/>
    <n v="3"/>
    <x v="0"/>
    <x v="0"/>
    <n v="18.7"/>
    <n v="301.97000000000003"/>
    <n v="309.02999999999997"/>
    <n v="1"/>
    <n v="4"/>
    <n v="9.6999999999999993"/>
    <n v="133"/>
    <s v="Medium"/>
    <n v="1.228"/>
    <x v="0"/>
    <s v=""/>
    <n v="5"/>
    <n v="9"/>
    <n v="7.06"/>
    <n v="5.7"/>
    <s v="Sunday"/>
    <s v="0-5 min"/>
    <n v="1"/>
    <s v="Above 1.2"/>
  </r>
  <r>
    <s v="RF003542"/>
    <d v="2026-02-01T03:02:00"/>
    <d v="2026-02-01T00:00:00"/>
    <n v="3"/>
    <x v="0"/>
    <x v="0"/>
    <n v="5.2"/>
    <n v="117.63"/>
    <n v="115.91"/>
    <n v="1"/>
    <n v="8.4"/>
    <n v="7.1"/>
    <n v="134"/>
    <s v="Low"/>
    <n v="1.4350000000000001"/>
    <x v="0"/>
    <s v=""/>
    <n v="4.84"/>
    <n v="29"/>
    <n v="-1.72"/>
    <n v="-1.3"/>
    <s v="Sunday"/>
    <s v="5-10 min"/>
    <n v="1"/>
    <s v="Above 1.2"/>
  </r>
  <r>
    <s v="RF003543"/>
    <d v="2026-02-01T03:21:00"/>
    <d v="2026-02-01T00:00:00"/>
    <n v="3"/>
    <x v="3"/>
    <x v="0"/>
    <n v="5.8"/>
    <n v="117.7"/>
    <m/>
    <n v="1"/>
    <n v="4.5"/>
    <m/>
    <n v="67"/>
    <s v="Low"/>
    <n v="1.806"/>
    <x v="3"/>
    <s v="No driver available"/>
    <n v="4.72"/>
    <n v="8"/>
    <m/>
    <m/>
    <s v="Sunday"/>
    <s v="0-5 min"/>
    <n v="0"/>
    <s v="Above 1.2"/>
  </r>
  <r>
    <s v="RF003544"/>
    <d v="2026-02-01T03:29:00"/>
    <d v="2026-02-01T00:00:00"/>
    <n v="3"/>
    <x v="4"/>
    <x v="0"/>
    <n v="17.3"/>
    <n v="332.02"/>
    <n v="332.03"/>
    <n v="1"/>
    <n v="2.4"/>
    <n v="1"/>
    <n v="58"/>
    <s v="Low"/>
    <n v="2.2000000000000002"/>
    <x v="0"/>
    <s v=""/>
    <n v="4.71"/>
    <n v="6"/>
    <n v="0.01"/>
    <n v="-1.4"/>
    <s v="Sunday"/>
    <s v="0-5 min"/>
    <n v="1"/>
    <s v="Above 1.2"/>
  </r>
  <r>
    <s v="RF003545"/>
    <d v="2026-02-01T03:34:00"/>
    <d v="2026-02-01T00:00:00"/>
    <n v="3"/>
    <x v="3"/>
    <x v="0"/>
    <n v="14.1"/>
    <n v="284.43"/>
    <n v="259.97000000000003"/>
    <n v="1"/>
    <n v="4.7"/>
    <n v="5.7"/>
    <n v="67"/>
    <s v="Low"/>
    <n v="2.1869999999999998"/>
    <x v="0"/>
    <s v=""/>
    <n v="4.3"/>
    <n v="3"/>
    <n v="-24.46"/>
    <n v="1"/>
    <s v="Sunday"/>
    <s v="0-5 min"/>
    <n v="1"/>
    <s v="Above 1.2"/>
  </r>
  <r>
    <s v="RF003546"/>
    <d v="2026-02-01T03:44:00"/>
    <d v="2026-02-01T00:00:00"/>
    <n v="3"/>
    <x v="1"/>
    <x v="0"/>
    <n v="12.8"/>
    <n v="296.60000000000002"/>
    <n v="314.52"/>
    <n v="1.3"/>
    <n v="5.7"/>
    <n v="1.9"/>
    <n v="99"/>
    <s v="Low"/>
    <n v="2.137"/>
    <x v="0"/>
    <s v=""/>
    <n v="4.5999999999999996"/>
    <n v="25"/>
    <n v="17.920000000000002"/>
    <n v="-3.8"/>
    <s v="Sunday"/>
    <s v="5-10 min"/>
    <n v="1"/>
    <s v="Above 1.2"/>
  </r>
  <r>
    <s v="RF003547"/>
    <d v="2026-02-01T03:49:00"/>
    <d v="2026-02-01T00:00:00"/>
    <n v="3"/>
    <x v="2"/>
    <x v="1"/>
    <n v="6.9"/>
    <n v="168.77"/>
    <m/>
    <n v="1.1000000000000001"/>
    <n v="3.1"/>
    <m/>
    <n v="119"/>
    <s v="Low"/>
    <n v="1.3520000000000001"/>
    <x v="3"/>
    <s v="No driver available"/>
    <n v="4.51"/>
    <n v="0"/>
    <m/>
    <m/>
    <s v="Sunday"/>
    <s v="0-5 min"/>
    <n v="0"/>
    <s v="Above 1.2"/>
  </r>
  <r>
    <s v="RF003548"/>
    <d v="2026-02-01T04:14:00"/>
    <d v="2026-02-01T00:00:00"/>
    <n v="4"/>
    <x v="1"/>
    <x v="0"/>
    <n v="4.0999999999999996"/>
    <n v="96.43"/>
    <n v="99.04"/>
    <n v="1"/>
    <n v="6.9"/>
    <n v="7"/>
    <n v="92"/>
    <s v="Medium"/>
    <n v="1.1579999999999999"/>
    <x v="0"/>
    <s v=""/>
    <n v="4.67"/>
    <n v="6"/>
    <n v="2.61"/>
    <n v="0.1"/>
    <s v="Sunday"/>
    <s v="5-10 min"/>
    <n v="1"/>
    <s v="Between 1.0-1.2"/>
  </r>
  <r>
    <s v="RF003549"/>
    <d v="2026-02-01T04:23:00"/>
    <d v="2026-02-01T00:00:00"/>
    <n v="4"/>
    <x v="2"/>
    <x v="0"/>
    <n v="2.6"/>
    <n v="79.930000000000007"/>
    <n v="76.06"/>
    <n v="1"/>
    <n v="2"/>
    <n v="4.3"/>
    <n v="123"/>
    <s v="Low"/>
    <n v="1.429"/>
    <x v="0"/>
    <s v=""/>
    <n v="4.54"/>
    <n v="1"/>
    <n v="-3.87"/>
    <n v="2.2999999999999998"/>
    <s v="Sunday"/>
    <s v="0-5 min"/>
    <n v="1"/>
    <s v="Above 1.2"/>
  </r>
  <r>
    <s v="RF003550"/>
    <d v="2026-02-01T04:25:00"/>
    <d v="2026-02-01T00:00:00"/>
    <n v="4"/>
    <x v="1"/>
    <x v="0"/>
    <n v="11"/>
    <n v="184.8"/>
    <m/>
    <n v="1"/>
    <n v="3.3"/>
    <m/>
    <n v="103"/>
    <s v="Low"/>
    <n v="1.581"/>
    <x v="3"/>
    <s v="No driver available"/>
    <n v="4.4400000000000004"/>
    <n v="7"/>
    <m/>
    <m/>
    <s v="Sunday"/>
    <s v="0-5 min"/>
    <n v="0"/>
    <s v="Above 1.2"/>
  </r>
  <r>
    <s v="RF003551"/>
    <d v="2026-02-01T04:36:00"/>
    <d v="2026-02-01T00:00:00"/>
    <n v="4"/>
    <x v="1"/>
    <x v="0"/>
    <n v="16.3"/>
    <n v="345.58"/>
    <n v="339.11"/>
    <n v="1.1000000000000001"/>
    <n v="4.3"/>
    <n v="10.7"/>
    <n v="100"/>
    <s v="Medium"/>
    <n v="1.177"/>
    <x v="0"/>
    <s v=""/>
    <n v="4.8899999999999997"/>
    <n v="5"/>
    <n v="-6.47"/>
    <n v="6.4"/>
    <s v="Sunday"/>
    <s v="0-5 min"/>
    <n v="1"/>
    <s v="Between 1.0-1.2"/>
  </r>
  <r>
    <s v="RF003552"/>
    <d v="2026-02-01T04:53:00"/>
    <d v="2026-02-01T00:00:00"/>
    <n v="4"/>
    <x v="1"/>
    <x v="0"/>
    <n v="8.5"/>
    <n v="164.55"/>
    <n v="163.30000000000001"/>
    <n v="1"/>
    <n v="6.3"/>
    <n v="3.5"/>
    <n v="95"/>
    <s v="Medium"/>
    <n v="1.1559999999999999"/>
    <x v="0"/>
    <s v=""/>
    <n v="4.37"/>
    <n v="1"/>
    <n v="-1.25"/>
    <n v="-2.8"/>
    <s v="Sunday"/>
    <s v="5-10 min"/>
    <n v="1"/>
    <s v="Between 1.0-1.2"/>
  </r>
  <r>
    <s v="RF003553"/>
    <d v="2026-02-01T05:14:00"/>
    <d v="2026-02-01T00:00:00"/>
    <n v="5"/>
    <x v="2"/>
    <x v="1"/>
    <n v="2.2999999999999998"/>
    <n v="83.69"/>
    <m/>
    <n v="1.1000000000000001"/>
    <n v="7.5"/>
    <n v="8.4"/>
    <n v="128"/>
    <s v="Medium"/>
    <n v="1.0880000000000001"/>
    <x v="2"/>
    <s v="ETA too high"/>
    <n v="5"/>
    <n v="0"/>
    <m/>
    <n v="0.9"/>
    <s v="Sunday"/>
    <s v="5-10 min"/>
    <n v="0"/>
    <s v="Between 1.0-1.2"/>
  </r>
  <r>
    <s v="RF003554"/>
    <d v="2026-02-01T05:33:00"/>
    <d v="2026-02-01T00:00:00"/>
    <n v="5"/>
    <x v="2"/>
    <x v="0"/>
    <n v="6.5"/>
    <n v="155.18"/>
    <n v="150.13999999999999"/>
    <n v="1.1000000000000001"/>
    <n v="7.6"/>
    <n v="6.3"/>
    <n v="131"/>
    <s v="Medium"/>
    <n v="1.0449999999999999"/>
    <x v="0"/>
    <s v=""/>
    <n v="4.5"/>
    <n v="4"/>
    <n v="-5.04"/>
    <n v="-1.3"/>
    <s v="Sunday"/>
    <s v="5-10 min"/>
    <n v="1"/>
    <s v="Between 1.0-1.2"/>
  </r>
  <r>
    <s v="RF003555"/>
    <d v="2026-02-01T05:48:00"/>
    <d v="2026-02-01T00:00:00"/>
    <n v="5"/>
    <x v="2"/>
    <x v="0"/>
    <n v="12.6"/>
    <n v="270.31"/>
    <n v="264.20999999999998"/>
    <n v="1.1000000000000001"/>
    <n v="4.5999999999999996"/>
    <n v="4.0999999999999996"/>
    <n v="116"/>
    <s v="Low"/>
    <n v="1.2470000000000001"/>
    <x v="0"/>
    <s v=""/>
    <n v="4.7"/>
    <n v="49"/>
    <n v="-6.1"/>
    <n v="-0.5"/>
    <s v="Sunday"/>
    <s v="0-5 min"/>
    <n v="1"/>
    <s v="Above 1.2"/>
  </r>
  <r>
    <s v="RF003556"/>
    <d v="2026-02-01T06:00:00"/>
    <d v="2026-02-01T00:00:00"/>
    <n v="6"/>
    <x v="0"/>
    <x v="0"/>
    <n v="2.8"/>
    <n v="82.29"/>
    <n v="85.52"/>
    <n v="1"/>
    <n v="6.8"/>
    <n v="5.7"/>
    <n v="122"/>
    <s v="Low"/>
    <n v="1.2669999999999999"/>
    <x v="0"/>
    <s v=""/>
    <n v="4.4400000000000004"/>
    <n v="30"/>
    <n v="3.23"/>
    <n v="-1.1000000000000001"/>
    <s v="Sunday"/>
    <s v="5-10 min"/>
    <n v="1"/>
    <s v="Above 1.2"/>
  </r>
  <r>
    <s v="RF003557"/>
    <d v="2026-02-01T06:35:00"/>
    <d v="2026-02-01T00:00:00"/>
    <n v="6"/>
    <x v="1"/>
    <x v="0"/>
    <n v="3"/>
    <n v="95.19"/>
    <n v="98.14"/>
    <n v="1.1000000000000001"/>
    <n v="5.8"/>
    <n v="5.3"/>
    <n v="103"/>
    <s v="Low"/>
    <n v="1.5269999999999999"/>
    <x v="0"/>
    <s v=""/>
    <n v="4.5199999999999996"/>
    <n v="4"/>
    <n v="2.95"/>
    <n v="-0.5"/>
    <s v="Sunday"/>
    <s v="5-10 min"/>
    <n v="1"/>
    <s v="Above 1.2"/>
  </r>
  <r>
    <s v="RF003558"/>
    <d v="2026-02-01T06:58:00"/>
    <d v="2026-02-01T00:00:00"/>
    <n v="6"/>
    <x v="2"/>
    <x v="1"/>
    <n v="8.1"/>
    <n v="181.51"/>
    <n v="183.16"/>
    <n v="1.1000000000000001"/>
    <n v="4.7"/>
    <n v="5.0999999999999996"/>
    <n v="106"/>
    <s v="Medium"/>
    <n v="1.01"/>
    <x v="0"/>
    <s v=""/>
    <n v="4.88"/>
    <n v="0"/>
    <n v="1.65"/>
    <n v="0.4"/>
    <s v="Sunday"/>
    <s v="0-5 min"/>
    <n v="1"/>
    <s v="Between 1.0-1.2"/>
  </r>
  <r>
    <s v="RF003559"/>
    <d v="2026-02-01T06:58:00"/>
    <d v="2026-02-01T00:00:00"/>
    <n v="6"/>
    <x v="0"/>
    <x v="0"/>
    <n v="8.6"/>
    <n v="189.67"/>
    <n v="182.66"/>
    <n v="1.2"/>
    <n v="4.5999999999999996"/>
    <n v="1.7"/>
    <n v="115"/>
    <s v="Medium"/>
    <n v="0.83299999999999996"/>
    <x v="0"/>
    <s v=""/>
    <n v="4.57"/>
    <n v="37"/>
    <n v="-7.01"/>
    <n v="-2.9"/>
    <s v="Sunday"/>
    <s v="0-5 min"/>
    <n v="1"/>
    <s v="Between 0.8-1.0"/>
  </r>
  <r>
    <s v="RF003560"/>
    <d v="2026-02-01T07:24:00"/>
    <d v="2026-02-01T00:00:00"/>
    <n v="7"/>
    <x v="2"/>
    <x v="0"/>
    <n v="7.9"/>
    <n v="145.13"/>
    <n v="142.69999999999999"/>
    <n v="1"/>
    <n v="5.3"/>
    <n v="9.1999999999999993"/>
    <n v="106"/>
    <s v="Low"/>
    <n v="1.1719999999999999"/>
    <x v="0"/>
    <s v=""/>
    <n v="4.58"/>
    <n v="4"/>
    <n v="-2.4300000000000002"/>
    <n v="3.9"/>
    <s v="Sunday"/>
    <s v="5-10 min"/>
    <n v="1"/>
    <s v="Between 1.0-1.2"/>
  </r>
  <r>
    <s v="RF003561"/>
    <d v="2026-02-01T07:27:00"/>
    <d v="2026-02-01T00:00:00"/>
    <n v="7"/>
    <x v="3"/>
    <x v="0"/>
    <n v="13.6"/>
    <n v="256.27"/>
    <n v="258.38"/>
    <n v="1"/>
    <n v="7.4"/>
    <n v="11.8"/>
    <n v="68"/>
    <s v="Low"/>
    <n v="1.488"/>
    <x v="0"/>
    <s v=""/>
    <n v="4.91"/>
    <n v="3"/>
    <n v="2.11"/>
    <n v="4.4000000000000004"/>
    <s v="Sunday"/>
    <s v="5-10 min"/>
    <n v="1"/>
    <s v="Above 1.2"/>
  </r>
  <r>
    <s v="RF003562"/>
    <d v="2026-02-01T07:42:00"/>
    <d v="2026-02-01T00:00:00"/>
    <n v="7"/>
    <x v="0"/>
    <x v="0"/>
    <n v="5.7"/>
    <n v="131.88999999999999"/>
    <n v="133.28"/>
    <n v="1.1000000000000001"/>
    <n v="5"/>
    <n v="6.2"/>
    <n v="113"/>
    <s v="Medium"/>
    <n v="0.998"/>
    <x v="0"/>
    <s v=""/>
    <n v="5"/>
    <n v="1"/>
    <n v="1.39"/>
    <n v="1.2"/>
    <s v="Sunday"/>
    <s v="0-5 min"/>
    <n v="1"/>
    <s v="Between 0.8-1.0"/>
  </r>
  <r>
    <s v="RF003563"/>
    <d v="2026-02-01T07:44:00"/>
    <d v="2026-02-01T00:00:00"/>
    <n v="7"/>
    <x v="2"/>
    <x v="0"/>
    <n v="3.9"/>
    <n v="99.97"/>
    <n v="102.79"/>
    <n v="1"/>
    <n v="4"/>
    <n v="4.2"/>
    <n v="113"/>
    <s v="Medium"/>
    <n v="1.0900000000000001"/>
    <x v="0"/>
    <s v=""/>
    <n v="4.6399999999999997"/>
    <n v="11"/>
    <n v="2.82"/>
    <n v="0.2"/>
    <s v="Sunday"/>
    <s v="0-5 min"/>
    <n v="1"/>
    <s v="Between 1.0-1.2"/>
  </r>
  <r>
    <s v="RF003564"/>
    <d v="2026-02-01T07:44:00"/>
    <d v="2026-02-01T00:00:00"/>
    <n v="7"/>
    <x v="0"/>
    <x v="1"/>
    <n v="10.5"/>
    <n v="246.06"/>
    <n v="235.75"/>
    <n v="1.1000000000000001"/>
    <n v="8.3000000000000007"/>
    <n v="8.3000000000000007"/>
    <n v="100"/>
    <s v="Medium"/>
    <n v="0.81"/>
    <x v="0"/>
    <s v=""/>
    <n v="4.33"/>
    <n v="0"/>
    <n v="-10.31"/>
    <n v="0"/>
    <s v="Sunday"/>
    <s v="5-10 min"/>
    <n v="1"/>
    <s v="Between 0.8-1.0"/>
  </r>
  <r>
    <s v="RF003565"/>
    <d v="2026-02-01T07:52:00"/>
    <d v="2026-02-01T00:00:00"/>
    <n v="7"/>
    <x v="3"/>
    <x v="0"/>
    <n v="21.2"/>
    <n v="331.72"/>
    <m/>
    <n v="1"/>
    <n v="3.8"/>
    <n v="7.5"/>
    <n v="70"/>
    <s v="Low"/>
    <n v="1.496"/>
    <x v="2"/>
    <s v="ETA too high"/>
    <n v="4.6500000000000004"/>
    <n v="11"/>
    <m/>
    <n v="3.7"/>
    <s v="Sunday"/>
    <s v="0-5 min"/>
    <n v="0"/>
    <s v="Above 1.2"/>
  </r>
  <r>
    <s v="RF003566"/>
    <d v="2026-02-01T08:16:00"/>
    <d v="2026-02-01T00:00:00"/>
    <n v="8"/>
    <x v="3"/>
    <x v="0"/>
    <n v="4.0999999999999996"/>
    <n v="107.24"/>
    <n v="112.89"/>
    <n v="1"/>
    <n v="6.5"/>
    <n v="4.3"/>
    <n v="71"/>
    <s v="Medium"/>
    <n v="1.077"/>
    <x v="0"/>
    <s v=""/>
    <n v="4.67"/>
    <n v="4"/>
    <n v="5.65"/>
    <n v="-2.2000000000000002"/>
    <s v="Sunday"/>
    <s v="5-10 min"/>
    <n v="1"/>
    <s v="Between 1.0-1.2"/>
  </r>
  <r>
    <s v="RF003567"/>
    <d v="2026-02-01T08:42:00"/>
    <d v="2026-02-01T00:00:00"/>
    <n v="8"/>
    <x v="4"/>
    <x v="0"/>
    <n v="9.5"/>
    <n v="179.69"/>
    <n v="180.83"/>
    <n v="1"/>
    <n v="6"/>
    <n v="8.4"/>
    <n v="50"/>
    <s v="Low"/>
    <n v="1.141"/>
    <x v="0"/>
    <s v=""/>
    <n v="4.71"/>
    <n v="3"/>
    <n v="1.1399999999999999"/>
    <n v="2.4"/>
    <s v="Sunday"/>
    <s v="5-10 min"/>
    <n v="1"/>
    <s v="Between 1.0-1.2"/>
  </r>
  <r>
    <s v="RF003568"/>
    <d v="2026-02-01T08:49:00"/>
    <d v="2026-02-01T00:00:00"/>
    <n v="8"/>
    <x v="3"/>
    <x v="1"/>
    <n v="14.7"/>
    <n v="264.95999999999998"/>
    <n v="273.39"/>
    <n v="1"/>
    <n v="7.1"/>
    <n v="6.8"/>
    <n v="65"/>
    <s v="Low"/>
    <n v="1.4590000000000001"/>
    <x v="0"/>
    <s v=""/>
    <n v="4.84"/>
    <n v="0"/>
    <n v="8.43"/>
    <n v="-0.3"/>
    <s v="Sunday"/>
    <s v="5-10 min"/>
    <n v="1"/>
    <s v="Above 1.2"/>
  </r>
  <r>
    <s v="RF003569"/>
    <d v="2026-02-01T09:15:00"/>
    <d v="2026-02-01T00:00:00"/>
    <n v="9"/>
    <x v="2"/>
    <x v="0"/>
    <n v="7.3"/>
    <n v="168.05"/>
    <n v="162.38999999999999"/>
    <n v="1.2"/>
    <n v="8"/>
    <n v="7.5"/>
    <n v="99"/>
    <s v="Medium"/>
    <n v="0.86499999999999999"/>
    <x v="0"/>
    <s v=""/>
    <n v="4.88"/>
    <n v="2"/>
    <n v="-5.66"/>
    <n v="-0.5"/>
    <s v="Sunday"/>
    <s v="5-10 min"/>
    <n v="1"/>
    <s v="Between 0.8-1.0"/>
  </r>
  <r>
    <s v="RF003570"/>
    <d v="2026-02-01T09:32:00"/>
    <d v="2026-02-01T00:00:00"/>
    <n v="9"/>
    <x v="2"/>
    <x v="0"/>
    <n v="2.2999999999999998"/>
    <n v="94.08"/>
    <n v="96.51"/>
    <n v="1.2"/>
    <n v="7.9"/>
    <n v="8.4"/>
    <n v="102"/>
    <s v="Medium"/>
    <n v="0.84699999999999998"/>
    <x v="0"/>
    <s v=""/>
    <n v="4.55"/>
    <n v="4"/>
    <n v="2.4300000000000002"/>
    <n v="0.5"/>
    <s v="Sunday"/>
    <s v="5-10 min"/>
    <n v="1"/>
    <s v="Between 0.8-1.0"/>
  </r>
  <r>
    <s v="RF003571"/>
    <d v="2026-02-01T09:50:00"/>
    <d v="2026-02-01T00:00:00"/>
    <n v="9"/>
    <x v="1"/>
    <x v="0"/>
    <n v="7.4"/>
    <n v="158.82"/>
    <n v="158.06"/>
    <n v="1"/>
    <n v="4.8"/>
    <n v="6.1"/>
    <n v="83"/>
    <s v="Medium"/>
    <n v="0.99399999999999999"/>
    <x v="0"/>
    <s v=""/>
    <n v="4.74"/>
    <n v="4"/>
    <n v="-0.76"/>
    <n v="1.3"/>
    <s v="Sunday"/>
    <s v="0-5 min"/>
    <n v="1"/>
    <s v="Between 0.8-1.0"/>
  </r>
  <r>
    <s v="RF003572"/>
    <d v="2026-02-01T10:36:00"/>
    <d v="2026-02-01T00:00:00"/>
    <n v="10"/>
    <x v="4"/>
    <x v="0"/>
    <n v="8.3000000000000007"/>
    <n v="186.12"/>
    <n v="173.48"/>
    <n v="1.1000000000000001"/>
    <n v="4.0999999999999996"/>
    <n v="1"/>
    <n v="52"/>
    <s v="Low"/>
    <n v="1.2609999999999999"/>
    <x v="0"/>
    <s v=""/>
    <n v="4.75"/>
    <n v="7"/>
    <n v="-12.64"/>
    <n v="-3.1"/>
    <s v="Sunday"/>
    <s v="0-5 min"/>
    <n v="1"/>
    <s v="Above 1.2"/>
  </r>
  <r>
    <s v="RF003573"/>
    <d v="2026-02-01T11:03:00"/>
    <d v="2026-02-01T00:00:00"/>
    <n v="11"/>
    <x v="2"/>
    <x v="0"/>
    <n v="4.9000000000000004"/>
    <n v="121.23"/>
    <n v="132.25"/>
    <n v="1"/>
    <n v="5.4"/>
    <n v="3.3"/>
    <n v="99"/>
    <s v="Low"/>
    <n v="1.405"/>
    <x v="0"/>
    <s v=""/>
    <n v="5"/>
    <n v="8"/>
    <n v="11.02"/>
    <n v="-2.1"/>
    <s v="Sunday"/>
    <s v="5-10 min"/>
    <n v="1"/>
    <s v="Above 1.2"/>
  </r>
  <r>
    <s v="RF003574"/>
    <d v="2026-02-01T11:07:00"/>
    <d v="2026-02-01T00:00:00"/>
    <n v="11"/>
    <x v="3"/>
    <x v="0"/>
    <n v="4.7"/>
    <n v="99.35"/>
    <n v="100.74"/>
    <n v="1"/>
    <n v="5.3"/>
    <n v="4.2"/>
    <n v="57"/>
    <s v="Low"/>
    <n v="1.3680000000000001"/>
    <x v="0"/>
    <s v=""/>
    <n v="4.9000000000000004"/>
    <n v="3"/>
    <n v="1.39"/>
    <n v="-1.1000000000000001"/>
    <s v="Sunday"/>
    <s v="5-10 min"/>
    <n v="1"/>
    <s v="Above 1.2"/>
  </r>
  <r>
    <s v="RF003575"/>
    <d v="2026-02-01T11:18:00"/>
    <d v="2026-02-01T00:00:00"/>
    <n v="11"/>
    <x v="4"/>
    <x v="0"/>
    <n v="1.8"/>
    <n v="59.4"/>
    <n v="62.42"/>
    <n v="1"/>
    <n v="10"/>
    <n v="11.6"/>
    <n v="63"/>
    <s v="Low"/>
    <n v="1.792"/>
    <x v="0"/>
    <s v=""/>
    <n v="4.59"/>
    <n v="22"/>
    <n v="3.02"/>
    <n v="1.6"/>
    <s v="Sunday"/>
    <s v="5-10 min"/>
    <n v="1"/>
    <s v="Above 1.2"/>
  </r>
  <r>
    <s v="RF003576"/>
    <d v="2026-02-01T11:33:00"/>
    <d v="2026-02-01T00:00:00"/>
    <n v="11"/>
    <x v="1"/>
    <x v="0"/>
    <n v="3.4"/>
    <n v="83.9"/>
    <n v="86.41"/>
    <n v="1"/>
    <n v="5.5"/>
    <n v="1"/>
    <n v="76"/>
    <s v="Low"/>
    <n v="1.139"/>
    <x v="0"/>
    <s v=""/>
    <n v="4.47"/>
    <n v="6"/>
    <n v="2.5099999999999998"/>
    <n v="-4.5"/>
    <s v="Sunday"/>
    <s v="5-10 min"/>
    <n v="1"/>
    <s v="Between 1.0-1.2"/>
  </r>
  <r>
    <s v="RF003577"/>
    <d v="2026-02-01T11:39:00"/>
    <d v="2026-02-01T00:00:00"/>
    <n v="11"/>
    <x v="0"/>
    <x v="0"/>
    <n v="3.7"/>
    <n v="104.56"/>
    <n v="100.23"/>
    <n v="1"/>
    <n v="5.0999999999999996"/>
    <n v="8.6999999999999993"/>
    <n v="118"/>
    <s v="Medium"/>
    <n v="0.98399999999999999"/>
    <x v="0"/>
    <s v=""/>
    <n v="4.62"/>
    <n v="33"/>
    <n v="-4.33"/>
    <n v="3.6"/>
    <s v="Sunday"/>
    <s v="5-10 min"/>
    <n v="1"/>
    <s v="Between 0.8-1.0"/>
  </r>
  <r>
    <s v="RF003578"/>
    <d v="2026-02-01T12:05:00"/>
    <d v="2026-02-01T00:00:00"/>
    <n v="12"/>
    <x v="0"/>
    <x v="1"/>
    <n v="3"/>
    <n v="111.64"/>
    <n v="109.82"/>
    <n v="1.2"/>
    <n v="4"/>
    <n v="9.5"/>
    <n v="122"/>
    <s v="Medium"/>
    <n v="0.91600000000000004"/>
    <x v="0"/>
    <s v=""/>
    <n v="4.7300000000000004"/>
    <n v="0"/>
    <n v="-1.82"/>
    <n v="5.5"/>
    <s v="Sunday"/>
    <s v="0-5 min"/>
    <n v="1"/>
    <s v="Between 0.8-1.0"/>
  </r>
  <r>
    <s v="RF003579"/>
    <d v="2026-02-01T12:37:00"/>
    <d v="2026-02-01T00:00:00"/>
    <n v="12"/>
    <x v="1"/>
    <x v="0"/>
    <n v="5.5"/>
    <n v="120.53"/>
    <n v="120.72"/>
    <n v="1"/>
    <n v="2.2999999999999998"/>
    <n v="1"/>
    <n v="93"/>
    <s v="Medium"/>
    <n v="1.0489999999999999"/>
    <x v="0"/>
    <s v=""/>
    <n v="4.67"/>
    <n v="8"/>
    <n v="0.19"/>
    <n v="-1.3"/>
    <s v="Sunday"/>
    <s v="0-5 min"/>
    <n v="1"/>
    <s v="Between 1.0-1.2"/>
  </r>
  <r>
    <s v="RF003580"/>
    <d v="2026-02-01T12:38:00"/>
    <d v="2026-02-01T00:00:00"/>
    <n v="12"/>
    <x v="0"/>
    <x v="0"/>
    <n v="11.5"/>
    <n v="224.05"/>
    <n v="247.8"/>
    <n v="1"/>
    <n v="2"/>
    <n v="2.8"/>
    <n v="130"/>
    <s v="Medium"/>
    <n v="1.22"/>
    <x v="0"/>
    <s v=""/>
    <n v="4.54"/>
    <n v="5"/>
    <n v="23.75"/>
    <n v="0.8"/>
    <s v="Sunday"/>
    <s v="0-5 min"/>
    <n v="1"/>
    <s v="Above 1.2"/>
  </r>
  <r>
    <s v="RF003581"/>
    <d v="2026-02-01T12:46:00"/>
    <d v="2026-02-01T00:00:00"/>
    <n v="12"/>
    <x v="1"/>
    <x v="1"/>
    <n v="3.6"/>
    <n v="100.28"/>
    <n v="101.47"/>
    <n v="1"/>
    <n v="2.2000000000000002"/>
    <n v="6"/>
    <n v="91"/>
    <s v="Medium"/>
    <n v="1.131"/>
    <x v="0"/>
    <s v=""/>
    <n v="4.54"/>
    <n v="0"/>
    <n v="1.19"/>
    <n v="3.8"/>
    <s v="Sunday"/>
    <s v="0-5 min"/>
    <n v="1"/>
    <s v="Between 1.0-1.2"/>
  </r>
  <r>
    <s v="RF003582"/>
    <d v="2026-02-01T12:55:00"/>
    <d v="2026-02-01T00:00:00"/>
    <n v="12"/>
    <x v="3"/>
    <x v="0"/>
    <n v="15.5"/>
    <n v="259.64999999999998"/>
    <n v="248.62"/>
    <n v="1"/>
    <n v="3.8"/>
    <n v="4.3"/>
    <n v="70"/>
    <s v="Low"/>
    <n v="2.2000000000000002"/>
    <x v="0"/>
    <s v=""/>
    <n v="4.9000000000000004"/>
    <n v="8"/>
    <n v="-11.03"/>
    <n v="0.5"/>
    <s v="Sunday"/>
    <s v="0-5 min"/>
    <n v="1"/>
    <s v="Above 1.2"/>
  </r>
  <r>
    <s v="RF003583"/>
    <d v="2026-02-01T13:12:00"/>
    <d v="2026-02-01T00:00:00"/>
    <n v="13"/>
    <x v="1"/>
    <x v="1"/>
    <n v="8"/>
    <n v="150.53"/>
    <m/>
    <n v="1"/>
    <n v="6.3"/>
    <n v="6.2"/>
    <n v="110"/>
    <s v="Low"/>
    <n v="1.63"/>
    <x v="1"/>
    <s v="Pickup too far"/>
    <n v="4.34"/>
    <n v="0"/>
    <m/>
    <n v="-0.1"/>
    <s v="Sunday"/>
    <s v="5-10 min"/>
    <n v="0"/>
    <s v="Above 1.2"/>
  </r>
  <r>
    <s v="RF003584"/>
    <d v="2026-02-01T13:52:00"/>
    <d v="2026-02-01T00:00:00"/>
    <n v="13"/>
    <x v="0"/>
    <x v="0"/>
    <n v="25.8"/>
    <n v="538.24"/>
    <n v="565.34"/>
    <n v="1.1000000000000001"/>
    <n v="5.2"/>
    <n v="8.6999999999999993"/>
    <n v="121"/>
    <s v="Medium"/>
    <n v="1.0580000000000001"/>
    <x v="0"/>
    <s v=""/>
    <n v="4.97"/>
    <n v="37"/>
    <n v="27.1"/>
    <n v="3.5"/>
    <s v="Sunday"/>
    <s v="5-10 min"/>
    <n v="1"/>
    <s v="Between 1.0-1.2"/>
  </r>
  <r>
    <s v="RF003585"/>
    <d v="2026-02-01T13:52:00"/>
    <d v="2026-02-01T00:00:00"/>
    <n v="13"/>
    <x v="2"/>
    <x v="0"/>
    <n v="9.6"/>
    <n v="201.89"/>
    <n v="199.19"/>
    <n v="1.2"/>
    <n v="3.5"/>
    <n v="8.1"/>
    <n v="91"/>
    <s v="Medium"/>
    <n v="0.78900000000000003"/>
    <x v="0"/>
    <s v=""/>
    <n v="4.7300000000000004"/>
    <n v="4"/>
    <n v="-2.7"/>
    <n v="4.5999999999999996"/>
    <s v="Sunday"/>
    <s v="0-5 min"/>
    <n v="1"/>
    <s v="Below 0.8"/>
  </r>
  <r>
    <s v="RF003586"/>
    <d v="2026-02-01T14:09:00"/>
    <d v="2026-02-01T00:00:00"/>
    <n v="14"/>
    <x v="3"/>
    <x v="0"/>
    <n v="1.5"/>
    <n v="60.51"/>
    <n v="59.06"/>
    <n v="1"/>
    <n v="3.1"/>
    <n v="2.2000000000000002"/>
    <n v="64"/>
    <s v="Low"/>
    <n v="1.31"/>
    <x v="0"/>
    <s v=""/>
    <n v="4.55"/>
    <n v="14"/>
    <n v="-1.45"/>
    <n v="-0.9"/>
    <s v="Sunday"/>
    <s v="0-5 min"/>
    <n v="1"/>
    <s v="Above 1.2"/>
  </r>
  <r>
    <s v="RF003587"/>
    <d v="2026-02-01T14:09:00"/>
    <d v="2026-02-01T00:00:00"/>
    <n v="14"/>
    <x v="0"/>
    <x v="1"/>
    <n v="13.8"/>
    <n v="255.13"/>
    <n v="255.8"/>
    <n v="1"/>
    <n v="4.0999999999999996"/>
    <n v="3.1"/>
    <n v="118"/>
    <s v="Medium"/>
    <n v="1.0269999999999999"/>
    <x v="0"/>
    <s v=""/>
    <n v="4.7300000000000004"/>
    <n v="0"/>
    <n v="0.67"/>
    <n v="-1"/>
    <s v="Sunday"/>
    <s v="0-5 min"/>
    <n v="1"/>
    <s v="Between 1.0-1.2"/>
  </r>
  <r>
    <s v="RF003588"/>
    <d v="2026-02-01T14:35:00"/>
    <d v="2026-02-01T00:00:00"/>
    <n v="14"/>
    <x v="3"/>
    <x v="1"/>
    <n v="0.9"/>
    <n v="50.94"/>
    <m/>
    <n v="1"/>
    <n v="3.6"/>
    <n v="5.8"/>
    <n v="68"/>
    <s v="Low"/>
    <n v="2.2000000000000002"/>
    <x v="2"/>
    <s v="ETA too high"/>
    <n v="4.91"/>
    <n v="0"/>
    <m/>
    <n v="2.2000000000000002"/>
    <s v="Sunday"/>
    <s v="0-5 min"/>
    <n v="0"/>
    <s v="Above 1.2"/>
  </r>
  <r>
    <s v="RF003589"/>
    <d v="2026-02-01T14:38:00"/>
    <d v="2026-02-01T00:00:00"/>
    <n v="14"/>
    <x v="1"/>
    <x v="1"/>
    <n v="1.3"/>
    <n v="59.45"/>
    <n v="59.83"/>
    <n v="1"/>
    <n v="3.3"/>
    <n v="2.2000000000000002"/>
    <n v="75"/>
    <s v="Medium"/>
    <n v="0.84799999999999998"/>
    <x v="0"/>
    <s v=""/>
    <n v="4.7699999999999996"/>
    <n v="0"/>
    <n v="0.38"/>
    <n v="-1.1000000000000001"/>
    <s v="Sunday"/>
    <s v="0-5 min"/>
    <n v="1"/>
    <s v="Between 0.8-1.0"/>
  </r>
  <r>
    <s v="RF003590"/>
    <d v="2026-02-01T14:54:00"/>
    <d v="2026-02-01T00:00:00"/>
    <n v="14"/>
    <x v="1"/>
    <x v="1"/>
    <n v="11.5"/>
    <n v="230.16"/>
    <n v="239.95"/>
    <n v="1"/>
    <n v="2"/>
    <n v="1"/>
    <n v="95"/>
    <s v="Low"/>
    <n v="1.407"/>
    <x v="0"/>
    <s v=""/>
    <n v="4.5999999999999996"/>
    <n v="0"/>
    <n v="9.7899999999999991"/>
    <n v="-1"/>
    <s v="Sunday"/>
    <s v="0-5 min"/>
    <n v="1"/>
    <s v="Above 1.2"/>
  </r>
  <r>
    <s v="RF003591"/>
    <d v="2026-02-01T15:02:00"/>
    <d v="2026-02-01T00:00:00"/>
    <n v="15"/>
    <x v="1"/>
    <x v="0"/>
    <n v="19.600000000000001"/>
    <n v="355.53"/>
    <n v="362.21"/>
    <n v="1"/>
    <n v="2.2999999999999998"/>
    <n v="1.3"/>
    <n v="86"/>
    <s v="Medium"/>
    <n v="1.0629999999999999"/>
    <x v="0"/>
    <s v=""/>
    <n v="4.63"/>
    <n v="4"/>
    <n v="6.68"/>
    <n v="-1"/>
    <s v="Sunday"/>
    <s v="0-5 min"/>
    <n v="1"/>
    <s v="Between 1.0-1.2"/>
  </r>
  <r>
    <s v="RF003592"/>
    <d v="2026-02-01T15:11:00"/>
    <d v="2026-02-01T00:00:00"/>
    <n v="15"/>
    <x v="0"/>
    <x v="0"/>
    <n v="19.600000000000001"/>
    <n v="401.43"/>
    <n v="393.35"/>
    <n v="1.1000000000000001"/>
    <n v="2.4"/>
    <n v="1"/>
    <n v="126"/>
    <s v="Medium"/>
    <n v="1.093"/>
    <x v="0"/>
    <s v=""/>
    <n v="4.67"/>
    <n v="4"/>
    <n v="-8.08"/>
    <n v="-1.4"/>
    <s v="Sunday"/>
    <s v="0-5 min"/>
    <n v="1"/>
    <s v="Between 1.0-1.2"/>
  </r>
  <r>
    <s v="RF003593"/>
    <d v="2026-02-01T15:31:00"/>
    <d v="2026-02-01T00:00:00"/>
    <n v="15"/>
    <x v="2"/>
    <x v="0"/>
    <n v="7.5"/>
    <n v="157.68"/>
    <n v="156.27000000000001"/>
    <n v="1.1000000000000001"/>
    <n v="8.4"/>
    <n v="5.4"/>
    <n v="101"/>
    <s v="Medium"/>
    <n v="0.79100000000000004"/>
    <x v="0"/>
    <s v=""/>
    <n v="4.8099999999999996"/>
    <n v="3"/>
    <n v="-1.41"/>
    <n v="-3"/>
    <s v="Sunday"/>
    <s v="5-10 min"/>
    <n v="1"/>
    <s v="Below 0.8"/>
  </r>
  <r>
    <s v="RF003594"/>
    <d v="2026-02-01T15:40:00"/>
    <d v="2026-02-01T00:00:00"/>
    <n v="15"/>
    <x v="3"/>
    <x v="1"/>
    <n v="4.7"/>
    <n v="102.98"/>
    <n v="105.64"/>
    <n v="1"/>
    <n v="7.4"/>
    <n v="13"/>
    <n v="68"/>
    <s v="Low"/>
    <n v="1.9339999999999999"/>
    <x v="0"/>
    <s v=""/>
    <n v="4.4000000000000004"/>
    <n v="0"/>
    <n v="2.66"/>
    <n v="5.6"/>
    <s v="Sunday"/>
    <s v="5-10 min"/>
    <n v="1"/>
    <s v="Above 1.2"/>
  </r>
  <r>
    <s v="RF003595"/>
    <d v="2026-02-01T16:10:00"/>
    <d v="2026-02-01T00:00:00"/>
    <n v="16"/>
    <x v="0"/>
    <x v="1"/>
    <n v="5.6"/>
    <n v="166.61"/>
    <n v="150.37"/>
    <n v="1.4"/>
    <n v="3.2"/>
    <n v="1"/>
    <n v="92"/>
    <s v="Medium"/>
    <n v="0.64400000000000002"/>
    <x v="0"/>
    <s v=""/>
    <n v="4.6100000000000003"/>
    <n v="0"/>
    <n v="-16.239999999999998"/>
    <n v="-2.2000000000000002"/>
    <s v="Sunday"/>
    <s v="0-5 min"/>
    <n v="1"/>
    <s v="Below 0.8"/>
  </r>
  <r>
    <s v="RF003596"/>
    <d v="2026-02-01T16:25:00"/>
    <d v="2026-02-01T00:00:00"/>
    <n v="16"/>
    <x v="2"/>
    <x v="1"/>
    <n v="5.7"/>
    <n v="125.5"/>
    <n v="121.46"/>
    <n v="1"/>
    <n v="6.7"/>
    <n v="7.6"/>
    <n v="100"/>
    <s v="Medium"/>
    <n v="0.94099999999999995"/>
    <x v="0"/>
    <s v=""/>
    <n v="4.7"/>
    <n v="0"/>
    <n v="-4.04"/>
    <n v="0.9"/>
    <s v="Sunday"/>
    <s v="5-10 min"/>
    <n v="1"/>
    <s v="Between 0.8-1.0"/>
  </r>
  <r>
    <s v="RF003597"/>
    <d v="2026-02-01T16:34:00"/>
    <d v="2026-02-01T00:00:00"/>
    <n v="16"/>
    <x v="1"/>
    <x v="1"/>
    <n v="6.4"/>
    <n v="125.17"/>
    <n v="120.73"/>
    <n v="1"/>
    <n v="8.1999999999999993"/>
    <n v="3.4"/>
    <n v="75"/>
    <s v="Medium"/>
    <n v="0.84"/>
    <x v="0"/>
    <s v=""/>
    <n v="4.71"/>
    <n v="0"/>
    <n v="-4.4400000000000004"/>
    <n v="-4.8"/>
    <s v="Sunday"/>
    <s v="5-10 min"/>
    <n v="1"/>
    <s v="Between 0.8-1.0"/>
  </r>
  <r>
    <s v="RF003598"/>
    <d v="2026-02-01T16:46:00"/>
    <d v="2026-02-01T00:00:00"/>
    <n v="16"/>
    <x v="1"/>
    <x v="0"/>
    <n v="3.2"/>
    <n v="114.53"/>
    <n v="116.77"/>
    <n v="1.2"/>
    <n v="4.7"/>
    <n v="10.3"/>
    <n v="80"/>
    <s v="Medium"/>
    <n v="0.78200000000000003"/>
    <x v="0"/>
    <s v=""/>
    <n v="4.6399999999999997"/>
    <n v="9"/>
    <n v="2.2400000000000002"/>
    <n v="5.6"/>
    <s v="Sunday"/>
    <s v="0-5 min"/>
    <n v="1"/>
    <s v="Below 0.8"/>
  </r>
  <r>
    <s v="RF003599"/>
    <d v="2026-02-01T16:56:00"/>
    <d v="2026-02-01T00:00:00"/>
    <n v="16"/>
    <x v="3"/>
    <x v="1"/>
    <n v="6.2"/>
    <n v="155.03"/>
    <n v="151.44"/>
    <n v="1.1000000000000001"/>
    <n v="2"/>
    <n v="3"/>
    <n v="76"/>
    <s v="Low"/>
    <n v="2.2000000000000002"/>
    <x v="0"/>
    <s v=""/>
    <n v="4.74"/>
    <n v="0"/>
    <n v="-3.59"/>
    <n v="1"/>
    <s v="Sunday"/>
    <s v="0-5 min"/>
    <n v="1"/>
    <s v="Above 1.2"/>
  </r>
  <r>
    <s v="RF003600"/>
    <d v="2026-02-01T17:08:00"/>
    <d v="2026-02-01T00:00:00"/>
    <n v="17"/>
    <x v="3"/>
    <x v="0"/>
    <n v="4.0999999999999996"/>
    <n v="120.36"/>
    <m/>
    <n v="1.1000000000000001"/>
    <n v="8.6999999999999993"/>
    <n v="14"/>
    <n v="49"/>
    <s v="Low"/>
    <n v="1.012"/>
    <x v="1"/>
    <s v="Driver unavailable"/>
    <n v="4.32"/>
    <n v="8"/>
    <m/>
    <n v="5.3"/>
    <s v="Sunday"/>
    <s v="5-10 min"/>
    <n v="0"/>
    <s v="Between 1.0-1.2"/>
  </r>
  <r>
    <s v="RF003601"/>
    <d v="2026-02-01T17:48:00"/>
    <d v="2026-02-01T00:00:00"/>
    <n v="17"/>
    <x v="1"/>
    <x v="0"/>
    <n v="3"/>
    <n v="81.17"/>
    <n v="81.760000000000005"/>
    <n v="1"/>
    <n v="5.2"/>
    <n v="3.6"/>
    <n v="75"/>
    <s v="Medium"/>
    <n v="0.93400000000000005"/>
    <x v="0"/>
    <s v=""/>
    <n v="4.3600000000000003"/>
    <n v="6"/>
    <n v="0.59"/>
    <n v="-1.6"/>
    <s v="Sunday"/>
    <s v="5-10 min"/>
    <n v="1"/>
    <s v="Between 0.8-1.0"/>
  </r>
  <r>
    <s v="RF003602"/>
    <d v="2026-02-01T17:55:00"/>
    <d v="2026-02-01T00:00:00"/>
    <n v="17"/>
    <x v="0"/>
    <x v="1"/>
    <n v="15.9"/>
    <n v="379.86"/>
    <n v="354.18"/>
    <n v="1.3"/>
    <n v="10.6"/>
    <n v="18.8"/>
    <n v="89"/>
    <s v="High"/>
    <n v="0.59699999999999998"/>
    <x v="0"/>
    <s v=""/>
    <n v="5"/>
    <n v="0"/>
    <n v="-25.68"/>
    <n v="8.1999999999999993"/>
    <s v="Sunday"/>
    <s v="10-15 min"/>
    <n v="1"/>
    <s v="Below 0.8"/>
  </r>
  <r>
    <s v="RF003603"/>
    <d v="2026-02-01T18:03:00"/>
    <d v="2026-02-01T00:00:00"/>
    <n v="18"/>
    <x v="0"/>
    <x v="1"/>
    <n v="8.6"/>
    <n v="263.91000000000003"/>
    <m/>
    <n v="1.4"/>
    <n v="8.9"/>
    <m/>
    <n v="93"/>
    <s v="High"/>
    <n v="0.56399999999999995"/>
    <x v="3"/>
    <s v="No driver available"/>
    <n v="4.71"/>
    <n v="0"/>
    <m/>
    <m/>
    <s v="Sunday"/>
    <s v="5-10 min"/>
    <n v="0"/>
    <s v="Below 0.8"/>
  </r>
  <r>
    <s v="RF003604"/>
    <d v="2026-02-01T18:05:00"/>
    <d v="2026-02-01T00:00:00"/>
    <n v="18"/>
    <x v="4"/>
    <x v="0"/>
    <n v="8.5"/>
    <n v="161.01"/>
    <n v="165.65"/>
    <n v="1"/>
    <n v="8.6"/>
    <n v="11.1"/>
    <n v="45"/>
    <s v="Low"/>
    <n v="1.111"/>
    <x v="0"/>
    <s v=""/>
    <n v="4.68"/>
    <n v="11"/>
    <n v="4.6399999999999997"/>
    <n v="2.5"/>
    <s v="Sunday"/>
    <s v="5-10 min"/>
    <n v="1"/>
    <s v="Between 1.0-1.2"/>
  </r>
  <r>
    <s v="RF003605"/>
    <d v="2026-02-01T18:31:00"/>
    <d v="2026-02-01T00:00:00"/>
    <n v="18"/>
    <x v="1"/>
    <x v="0"/>
    <n v="6.5"/>
    <n v="164.4"/>
    <n v="161.08000000000001"/>
    <n v="1.2"/>
    <n v="8"/>
    <n v="1.4"/>
    <n v="67"/>
    <s v="Medium"/>
    <n v="0.72499999999999998"/>
    <x v="0"/>
    <s v=""/>
    <n v="4.3600000000000003"/>
    <n v="2"/>
    <n v="-3.32"/>
    <n v="-6.6"/>
    <s v="Sunday"/>
    <s v="5-10 min"/>
    <n v="1"/>
    <s v="Below 0.8"/>
  </r>
  <r>
    <s v="RF003606"/>
    <d v="2026-02-01T18:53:00"/>
    <d v="2026-02-01T00:00:00"/>
    <n v="18"/>
    <x v="3"/>
    <x v="1"/>
    <n v="3.2"/>
    <n v="78.650000000000006"/>
    <n v="73.94"/>
    <n v="1"/>
    <n v="4.8"/>
    <n v="4.2"/>
    <n v="62"/>
    <s v="Low"/>
    <n v="1.131"/>
    <x v="0"/>
    <s v=""/>
    <n v="4.3"/>
    <n v="0"/>
    <n v="-4.71"/>
    <n v="-0.6"/>
    <s v="Sunday"/>
    <s v="0-5 min"/>
    <n v="1"/>
    <s v="Between 1.0-1.2"/>
  </r>
  <r>
    <s v="RF003607"/>
    <d v="2026-02-01T18:53:00"/>
    <d v="2026-02-01T00:00:00"/>
    <n v="18"/>
    <x v="0"/>
    <x v="0"/>
    <n v="6.1"/>
    <n v="176.94"/>
    <n v="179.24"/>
    <n v="1.2"/>
    <n v="5.8"/>
    <n v="6.5"/>
    <n v="110"/>
    <s v="Medium"/>
    <n v="0.82599999999999996"/>
    <x v="0"/>
    <s v=""/>
    <n v="4.79"/>
    <n v="4"/>
    <n v="2.2999999999999998"/>
    <n v="0.7"/>
    <s v="Sunday"/>
    <s v="5-10 min"/>
    <n v="1"/>
    <s v="Between 0.8-1.0"/>
  </r>
  <r>
    <s v="RF003608"/>
    <d v="2026-02-01T19:01:00"/>
    <d v="2026-02-01T00:00:00"/>
    <n v="19"/>
    <x v="2"/>
    <x v="0"/>
    <n v="19.2"/>
    <n v="455.29"/>
    <n v="450.84"/>
    <n v="1.3"/>
    <n v="7.2"/>
    <n v="8.1999999999999993"/>
    <n v="78"/>
    <s v="High"/>
    <n v="0.56499999999999995"/>
    <x v="0"/>
    <s v=""/>
    <n v="4.9800000000000004"/>
    <n v="3"/>
    <n v="-4.45"/>
    <n v="1"/>
    <s v="Sunday"/>
    <s v="5-10 min"/>
    <n v="1"/>
    <s v="Below 0.8"/>
  </r>
  <r>
    <s v="RF003609"/>
    <d v="2026-02-01T19:06:00"/>
    <d v="2026-02-01T00:00:00"/>
    <n v="19"/>
    <x v="0"/>
    <x v="0"/>
    <n v="8.6"/>
    <n v="229.27"/>
    <n v="239.51"/>
    <n v="1.2"/>
    <n v="7.1"/>
    <n v="6.6"/>
    <n v="106"/>
    <s v="High"/>
    <n v="0.72899999999999998"/>
    <x v="0"/>
    <s v=""/>
    <n v="4.53"/>
    <n v="2"/>
    <n v="10.24"/>
    <n v="-0.5"/>
    <s v="Sunday"/>
    <s v="5-10 min"/>
    <n v="1"/>
    <s v="Below 0.8"/>
  </r>
  <r>
    <s v="RF003610"/>
    <d v="2026-02-01T19:12:00"/>
    <d v="2026-02-01T00:00:00"/>
    <n v="19"/>
    <x v="0"/>
    <x v="0"/>
    <n v="5.4"/>
    <n v="150.18"/>
    <m/>
    <n v="1.3"/>
    <n v="8.8000000000000007"/>
    <n v="11.1"/>
    <n v="91"/>
    <s v="High"/>
    <n v="0.53400000000000003"/>
    <x v="2"/>
    <s v="Pickup issue"/>
    <n v="4.7699999999999996"/>
    <n v="2"/>
    <m/>
    <n v="2.2999999999999998"/>
    <s v="Sunday"/>
    <s v="5-10 min"/>
    <n v="0"/>
    <s v="Below 0.8"/>
  </r>
  <r>
    <s v="RF003611"/>
    <d v="2026-02-01T20:20:00"/>
    <d v="2026-02-01T00:00:00"/>
    <n v="20"/>
    <x v="0"/>
    <x v="0"/>
    <n v="7.8"/>
    <n v="203.56"/>
    <m/>
    <n v="1.2"/>
    <n v="8.1999999999999993"/>
    <n v="7.5"/>
    <n v="89"/>
    <s v="Medium"/>
    <n v="0.65400000000000003"/>
    <x v="2"/>
    <s v="ETA too high"/>
    <n v="4.9400000000000004"/>
    <n v="5"/>
    <m/>
    <n v="-0.7"/>
    <s v="Sunday"/>
    <s v="5-10 min"/>
    <n v="0"/>
    <s v="Below 0.8"/>
  </r>
  <r>
    <s v="RF003612"/>
    <d v="2026-02-01T21:06:00"/>
    <d v="2026-02-01T00:00:00"/>
    <n v="21"/>
    <x v="2"/>
    <x v="0"/>
    <n v="4.5999999999999996"/>
    <n v="101.3"/>
    <n v="99.31"/>
    <n v="1"/>
    <n v="5.4"/>
    <n v="10.6"/>
    <n v="94"/>
    <s v="Medium"/>
    <n v="0.78400000000000003"/>
    <x v="0"/>
    <s v=""/>
    <n v="4.6500000000000004"/>
    <n v="33"/>
    <n v="-1.99"/>
    <n v="5.2"/>
    <s v="Sunday"/>
    <s v="5-10 min"/>
    <n v="1"/>
    <s v="Below 0.8"/>
  </r>
  <r>
    <s v="RF003613"/>
    <d v="2026-02-01T21:07:00"/>
    <d v="2026-02-01T00:00:00"/>
    <n v="21"/>
    <x v="1"/>
    <x v="0"/>
    <n v="4.5"/>
    <n v="99.67"/>
    <n v="101.46"/>
    <n v="1"/>
    <n v="9.4"/>
    <n v="11.6"/>
    <n v="74"/>
    <s v="Medium"/>
    <n v="0.83199999999999996"/>
    <x v="0"/>
    <s v=""/>
    <n v="4.97"/>
    <n v="4"/>
    <n v="1.79"/>
    <n v="2.2000000000000002"/>
    <s v="Sunday"/>
    <s v="5-10 min"/>
    <n v="1"/>
    <s v="Between 0.8-1.0"/>
  </r>
  <r>
    <s v="RF003614"/>
    <d v="2026-02-01T21:46:00"/>
    <d v="2026-02-01T00:00:00"/>
    <n v="21"/>
    <x v="0"/>
    <x v="0"/>
    <n v="11.9"/>
    <n v="269.82"/>
    <n v="275.97000000000003"/>
    <n v="1.1000000000000001"/>
    <n v="9.6999999999999993"/>
    <n v="6.7"/>
    <n v="122"/>
    <s v="High"/>
    <n v="0.82499999999999996"/>
    <x v="0"/>
    <s v=""/>
    <n v="4.6399999999999997"/>
    <n v="1"/>
    <n v="6.15"/>
    <n v="-3"/>
    <s v="Sunday"/>
    <s v="5-10 min"/>
    <n v="1"/>
    <s v="Between 0.8-1.0"/>
  </r>
  <r>
    <s v="RF003615"/>
    <d v="2026-02-01T22:12:00"/>
    <d v="2026-02-01T00:00:00"/>
    <n v="22"/>
    <x v="0"/>
    <x v="0"/>
    <n v="6.6"/>
    <n v="180.22"/>
    <n v="186.22"/>
    <n v="1.4"/>
    <n v="7.9"/>
    <n v="10.199999999999999"/>
    <n v="108"/>
    <s v="High"/>
    <n v="0.64300000000000002"/>
    <x v="0"/>
    <s v=""/>
    <n v="4.7699999999999996"/>
    <n v="11"/>
    <n v="6"/>
    <n v="2.2999999999999998"/>
    <s v="Sunday"/>
    <s v="5-10 min"/>
    <n v="1"/>
    <s v="Below 0.8"/>
  </r>
  <r>
    <s v="RF003616"/>
    <d v="2026-02-01T22:22:00"/>
    <d v="2026-02-01T00:00:00"/>
    <n v="22"/>
    <x v="1"/>
    <x v="0"/>
    <n v="8.9"/>
    <n v="199.26"/>
    <n v="194.35"/>
    <n v="1.1000000000000001"/>
    <n v="8.9"/>
    <n v="9.6"/>
    <n v="102"/>
    <s v="Medium"/>
    <n v="0.97899999999999998"/>
    <x v="0"/>
    <s v=""/>
    <n v="5"/>
    <n v="2"/>
    <n v="-4.91"/>
    <n v="0.7"/>
    <s v="Sunday"/>
    <s v="5-10 min"/>
    <n v="1"/>
    <s v="Between 0.8-1.0"/>
  </r>
  <r>
    <s v="RF003617"/>
    <d v="2026-02-01T22:27:00"/>
    <d v="2026-02-01T00:00:00"/>
    <n v="22"/>
    <x v="1"/>
    <x v="1"/>
    <n v="6.3"/>
    <n v="145.04"/>
    <m/>
    <n v="1.1000000000000001"/>
    <n v="7.6"/>
    <n v="1.4"/>
    <n v="92"/>
    <s v="Medium"/>
    <n v="1.0469999999999999"/>
    <x v="2"/>
    <s v="ETA too high"/>
    <n v="4.8600000000000003"/>
    <n v="0"/>
    <m/>
    <n v="-6.2"/>
    <s v="Sunday"/>
    <s v="5-10 min"/>
    <n v="0"/>
    <s v="Between 1.0-1.2"/>
  </r>
  <r>
    <s v="RF003618"/>
    <d v="2026-02-01T22:46:00"/>
    <d v="2026-02-01T00:00:00"/>
    <n v="22"/>
    <x v="2"/>
    <x v="0"/>
    <n v="10.199999999999999"/>
    <n v="213.94"/>
    <n v="230.91"/>
    <n v="1"/>
    <n v="4.5999999999999996"/>
    <n v="10"/>
    <n v="104"/>
    <s v="Medium"/>
    <n v="0.9"/>
    <x v="0"/>
    <s v=""/>
    <n v="4.6900000000000004"/>
    <n v="5"/>
    <n v="16.97"/>
    <n v="5.4"/>
    <s v="Sunday"/>
    <s v="0-5 min"/>
    <n v="1"/>
    <s v="Between 0.8-1.0"/>
  </r>
  <r>
    <s v="RF003619"/>
    <d v="2026-02-01T22:55:00"/>
    <d v="2026-02-01T00:00:00"/>
    <n v="22"/>
    <x v="0"/>
    <x v="0"/>
    <n v="4.4000000000000004"/>
    <n v="130.02000000000001"/>
    <n v="134.65"/>
    <n v="1.2"/>
    <n v="7.9"/>
    <n v="5.9"/>
    <n v="112"/>
    <s v="High"/>
    <n v="0.69899999999999995"/>
    <x v="0"/>
    <s v=""/>
    <n v="4.59"/>
    <n v="6"/>
    <n v="4.63"/>
    <n v="-2"/>
    <s v="Sunday"/>
    <s v="5-10 min"/>
    <n v="1"/>
    <s v="Below 0.8"/>
  </r>
  <r>
    <s v="RF003620"/>
    <d v="2026-02-01T23:09:00"/>
    <d v="2026-02-01T00:00:00"/>
    <n v="23"/>
    <x v="2"/>
    <x v="0"/>
    <n v="5"/>
    <n v="117.52"/>
    <n v="120.19"/>
    <n v="1"/>
    <n v="4.2"/>
    <n v="5.3"/>
    <n v="131"/>
    <s v="Medium"/>
    <n v="1.349"/>
    <x v="0"/>
    <s v=""/>
    <n v="4.9400000000000004"/>
    <n v="24"/>
    <n v="2.67"/>
    <n v="1.1000000000000001"/>
    <s v="Sunday"/>
    <s v="0-5 min"/>
    <n v="1"/>
    <s v="Above 1.2"/>
  </r>
  <r>
    <s v="RF003621"/>
    <d v="2026-02-01T23:14:00"/>
    <d v="2026-02-01T00:00:00"/>
    <n v="23"/>
    <x v="4"/>
    <x v="1"/>
    <n v="18"/>
    <n v="329.57"/>
    <n v="325.24"/>
    <n v="1"/>
    <n v="7.4"/>
    <n v="9.3000000000000007"/>
    <n v="59"/>
    <s v="Low"/>
    <n v="1.5049999999999999"/>
    <x v="0"/>
    <s v=""/>
    <n v="4.84"/>
    <n v="0"/>
    <n v="-4.33"/>
    <n v="1.9"/>
    <s v="Sunday"/>
    <s v="5-10 min"/>
    <n v="1"/>
    <s v="Above 1.2"/>
  </r>
  <r>
    <s v="RF003622"/>
    <d v="2026-02-01T23:16:00"/>
    <d v="2026-02-01T00:00:00"/>
    <n v="23"/>
    <x v="1"/>
    <x v="0"/>
    <n v="1.2"/>
    <n v="57.11"/>
    <n v="58.92"/>
    <n v="1"/>
    <n v="2.5"/>
    <n v="3.4"/>
    <n v="90"/>
    <s v="Medium"/>
    <n v="1.1259999999999999"/>
    <x v="0"/>
    <s v=""/>
    <n v="4.8499999999999996"/>
    <n v="2"/>
    <n v="1.81"/>
    <n v="0.9"/>
    <s v="Sunday"/>
    <s v="0-5 min"/>
    <n v="1"/>
    <s v="Between 1.0-1.2"/>
  </r>
  <r>
    <s v="RF003623"/>
    <d v="2026-02-01T23:24:00"/>
    <d v="2026-02-01T00:00:00"/>
    <n v="23"/>
    <x v="0"/>
    <x v="1"/>
    <n v="10"/>
    <n v="213.99"/>
    <m/>
    <n v="1"/>
    <n v="2"/>
    <n v="5.2"/>
    <n v="133"/>
    <s v="Medium"/>
    <n v="0.998"/>
    <x v="2"/>
    <s v="ETA too high"/>
    <n v="4.75"/>
    <n v="0"/>
    <m/>
    <n v="3.2"/>
    <s v="Sunday"/>
    <s v="0-5 min"/>
    <n v="0"/>
    <s v="Between 0.8-1.0"/>
  </r>
  <r>
    <s v="RF003624"/>
    <d v="2026-02-01T23:31:00"/>
    <d v="2026-02-01T00:00:00"/>
    <n v="23"/>
    <x v="1"/>
    <x v="0"/>
    <n v="7"/>
    <n v="130.1"/>
    <m/>
    <n v="1"/>
    <n v="4.5"/>
    <n v="8"/>
    <n v="99"/>
    <s v="Medium"/>
    <n v="1.0169999999999999"/>
    <x v="2"/>
    <s v="Changed plans"/>
    <n v="4.8899999999999997"/>
    <n v="1"/>
    <m/>
    <n v="3.5"/>
    <s v="Sunday"/>
    <s v="0-5 min"/>
    <n v="0"/>
    <s v="Between 1.0-1.2"/>
  </r>
  <r>
    <s v="RF003625"/>
    <d v="2026-02-01T23:32:00"/>
    <d v="2026-02-01T00:00:00"/>
    <n v="23"/>
    <x v="3"/>
    <x v="0"/>
    <n v="5.2"/>
    <n v="106.35"/>
    <n v="102.78"/>
    <n v="1"/>
    <n v="2.5"/>
    <n v="3.9"/>
    <n v="60"/>
    <s v="Low"/>
    <n v="1.4590000000000001"/>
    <x v="0"/>
    <s v=""/>
    <n v="4.54"/>
    <n v="100"/>
    <n v="-3.57"/>
    <n v="1.4"/>
    <s v="Sunday"/>
    <s v="0-5 min"/>
    <n v="1"/>
    <s v="Above 1.2"/>
  </r>
  <r>
    <s v="RF003626"/>
    <d v="2026-02-01T23:34:00"/>
    <d v="2026-02-01T00:00:00"/>
    <n v="23"/>
    <x v="0"/>
    <x v="0"/>
    <n v="3.3"/>
    <n v="103.68"/>
    <n v="101.61"/>
    <n v="1.1000000000000001"/>
    <n v="4.2"/>
    <n v="2.2999999999999998"/>
    <n v="123"/>
    <s v="High"/>
    <n v="0.81100000000000005"/>
    <x v="0"/>
    <s v=""/>
    <n v="4.57"/>
    <n v="3"/>
    <n v="-2.0699999999999998"/>
    <n v="-1.9"/>
    <s v="Sunday"/>
    <s v="0-5 min"/>
    <n v="1"/>
    <s v="Between 0.8-1.0"/>
  </r>
  <r>
    <s v="RF003627"/>
    <d v="2026-02-01T23:35:00"/>
    <d v="2026-02-01T00:00:00"/>
    <n v="23"/>
    <x v="3"/>
    <x v="0"/>
    <n v="13.3"/>
    <n v="233.17"/>
    <n v="239.34"/>
    <n v="1"/>
    <n v="4.9000000000000004"/>
    <n v="6"/>
    <n v="55"/>
    <s v="Medium"/>
    <n v="0.83299999999999996"/>
    <x v="0"/>
    <s v=""/>
    <n v="4.54"/>
    <n v="24"/>
    <n v="6.17"/>
    <n v="1.1000000000000001"/>
    <s v="Sunday"/>
    <s v="0-5 min"/>
    <n v="1"/>
    <s v="Between 0.8-1.0"/>
  </r>
  <r>
    <s v="RF003628"/>
    <d v="2026-02-01T23:51:00"/>
    <d v="2026-02-01T00:00:00"/>
    <n v="23"/>
    <x v="4"/>
    <x v="1"/>
    <n v="19.5"/>
    <n v="313.10000000000002"/>
    <n v="287.04000000000002"/>
    <n v="1"/>
    <n v="3.4"/>
    <n v="7.7"/>
    <n v="59"/>
    <s v="Low"/>
    <n v="1.351"/>
    <x v="0"/>
    <s v=""/>
    <n v="4.84"/>
    <n v="0"/>
    <n v="-26.06"/>
    <n v="4.3"/>
    <s v="Sunday"/>
    <s v="0-5 min"/>
    <n v="1"/>
    <s v="Above 1.2"/>
  </r>
  <r>
    <s v="RF003629"/>
    <d v="2026-02-01T23:55:00"/>
    <d v="2026-02-01T00:00:00"/>
    <n v="23"/>
    <x v="3"/>
    <x v="1"/>
    <n v="4.9000000000000004"/>
    <n v="117.78"/>
    <n v="112.14"/>
    <n v="1"/>
    <n v="3.7"/>
    <n v="4.0999999999999996"/>
    <n v="68"/>
    <s v="Low"/>
    <n v="1.472"/>
    <x v="0"/>
    <s v=""/>
    <n v="4.59"/>
    <n v="0"/>
    <n v="-5.64"/>
    <n v="0.4"/>
    <s v="Sunday"/>
    <s v="0-5 min"/>
    <n v="1"/>
    <s v="Above 1.2"/>
  </r>
  <r>
    <s v="RF003630"/>
    <d v="2026-02-01T23:58:00"/>
    <d v="2026-02-01T00:00:00"/>
    <n v="23"/>
    <x v="2"/>
    <x v="0"/>
    <n v="9.3000000000000007"/>
    <n v="229.12"/>
    <n v="223.86"/>
    <n v="1.2"/>
    <n v="5"/>
    <n v="1.6"/>
    <n v="117"/>
    <s v="Medium"/>
    <n v="0.89200000000000002"/>
    <x v="0"/>
    <s v=""/>
    <n v="4.5599999999999996"/>
    <n v="8"/>
    <n v="-5.26"/>
    <n v="-3.4"/>
    <s v="Sunday"/>
    <s v="0-5 min"/>
    <n v="1"/>
    <s v="Between 0.8-1.0"/>
  </r>
  <r>
    <s v="RF003631"/>
    <d v="2026-02-02T01:38:00"/>
    <d v="2026-02-02T00:00:00"/>
    <n v="1"/>
    <x v="1"/>
    <x v="1"/>
    <n v="9.1"/>
    <n v="193.32"/>
    <n v="175.56"/>
    <n v="1"/>
    <n v="4.8"/>
    <n v="9"/>
    <n v="89"/>
    <s v="Low"/>
    <n v="1.6"/>
    <x v="0"/>
    <s v=""/>
    <n v="4.75"/>
    <n v="0"/>
    <n v="-17.760000000000002"/>
    <n v="4.2"/>
    <s v="Monday"/>
    <s v="0-5 min"/>
    <n v="1"/>
    <s v="Above 1.2"/>
  </r>
  <r>
    <s v="RF003632"/>
    <d v="2026-02-02T01:56:00"/>
    <d v="2026-02-02T00:00:00"/>
    <n v="1"/>
    <x v="1"/>
    <x v="0"/>
    <n v="9.6"/>
    <n v="168.32"/>
    <n v="169.13"/>
    <n v="1"/>
    <n v="2.9"/>
    <n v="2.2999999999999998"/>
    <n v="92"/>
    <s v="Medium"/>
    <n v="1.0449999999999999"/>
    <x v="0"/>
    <s v=""/>
    <n v="4.5199999999999996"/>
    <n v="16"/>
    <n v="0.81"/>
    <n v="-0.6"/>
    <s v="Monday"/>
    <s v="0-5 min"/>
    <n v="1"/>
    <s v="Between 1.0-1.2"/>
  </r>
  <r>
    <s v="RF003633"/>
    <d v="2026-02-02T02:27:00"/>
    <d v="2026-02-02T00:00:00"/>
    <n v="2"/>
    <x v="0"/>
    <x v="0"/>
    <n v="2.2000000000000002"/>
    <n v="78.42"/>
    <n v="76.81"/>
    <n v="1"/>
    <n v="3.1"/>
    <n v="6.5"/>
    <n v="133"/>
    <s v="Low"/>
    <n v="1.39"/>
    <x v="0"/>
    <s v=""/>
    <n v="4.82"/>
    <n v="17"/>
    <n v="-1.61"/>
    <n v="3.4"/>
    <s v="Monday"/>
    <s v="0-5 min"/>
    <n v="1"/>
    <s v="Above 1.2"/>
  </r>
  <r>
    <s v="RF003634"/>
    <d v="2026-02-02T02:52:00"/>
    <d v="2026-02-02T00:00:00"/>
    <n v="2"/>
    <x v="1"/>
    <x v="1"/>
    <n v="12.4"/>
    <n v="260.49"/>
    <n v="266.73"/>
    <n v="1.1000000000000001"/>
    <n v="6.2"/>
    <n v="5.4"/>
    <n v="110"/>
    <s v="Medium"/>
    <n v="1.1459999999999999"/>
    <x v="0"/>
    <s v=""/>
    <n v="4.6100000000000003"/>
    <n v="0"/>
    <n v="6.24"/>
    <n v="-0.8"/>
    <s v="Monday"/>
    <s v="5-10 min"/>
    <n v="1"/>
    <s v="Between 1.0-1.2"/>
  </r>
  <r>
    <s v="RF003635"/>
    <d v="2026-02-02T03:06:00"/>
    <d v="2026-02-02T00:00:00"/>
    <n v="3"/>
    <x v="0"/>
    <x v="0"/>
    <n v="1.6"/>
    <n v="68.819999999999993"/>
    <n v="69.42"/>
    <n v="1"/>
    <n v="6.7"/>
    <n v="9"/>
    <n v="132"/>
    <s v="Low"/>
    <n v="1.371"/>
    <x v="0"/>
    <s v=""/>
    <n v="5"/>
    <n v="2"/>
    <n v="0.6"/>
    <n v="2.2999999999999998"/>
    <s v="Monday"/>
    <s v="5-10 min"/>
    <n v="1"/>
    <s v="Above 1.2"/>
  </r>
  <r>
    <s v="RF003636"/>
    <d v="2026-02-02T03:20:00"/>
    <d v="2026-02-02T00:00:00"/>
    <n v="3"/>
    <x v="3"/>
    <x v="0"/>
    <n v="9"/>
    <n v="177.29"/>
    <n v="175.58"/>
    <n v="1"/>
    <n v="8"/>
    <n v="8"/>
    <n v="67"/>
    <s v="Low"/>
    <n v="1.56"/>
    <x v="0"/>
    <s v=""/>
    <n v="4.99"/>
    <n v="2"/>
    <n v="-1.71"/>
    <n v="0"/>
    <s v="Monday"/>
    <s v="5-10 min"/>
    <n v="1"/>
    <s v="Above 1.2"/>
  </r>
  <r>
    <s v="RF003637"/>
    <d v="2026-02-02T03:22:00"/>
    <d v="2026-02-02T00:00:00"/>
    <n v="3"/>
    <x v="0"/>
    <x v="0"/>
    <n v="14.2"/>
    <n v="310.35000000000002"/>
    <n v="301.33"/>
    <n v="1.1000000000000001"/>
    <n v="4.3"/>
    <n v="3.2"/>
    <n v="143"/>
    <s v="Low"/>
    <n v="1.728"/>
    <x v="0"/>
    <s v=""/>
    <n v="5"/>
    <n v="1"/>
    <n v="-9.02"/>
    <n v="-1.1000000000000001"/>
    <s v="Monday"/>
    <s v="0-5 min"/>
    <n v="1"/>
    <s v="Above 1.2"/>
  </r>
  <r>
    <s v="RF003638"/>
    <d v="2026-02-02T03:55:00"/>
    <d v="2026-02-02T00:00:00"/>
    <n v="3"/>
    <x v="3"/>
    <x v="0"/>
    <n v="4.2"/>
    <n v="106.78"/>
    <n v="111.21"/>
    <n v="1"/>
    <n v="6.6"/>
    <n v="8.9"/>
    <n v="72"/>
    <s v="Low"/>
    <n v="2.036"/>
    <x v="0"/>
    <s v=""/>
    <n v="4.5"/>
    <n v="6"/>
    <n v="4.43"/>
    <n v="2.2999999999999998"/>
    <s v="Monday"/>
    <s v="5-10 min"/>
    <n v="1"/>
    <s v="Above 1.2"/>
  </r>
  <r>
    <s v="RF003639"/>
    <d v="2026-02-02T04:24:00"/>
    <d v="2026-02-02T00:00:00"/>
    <n v="4"/>
    <x v="1"/>
    <x v="0"/>
    <n v="6.9"/>
    <n v="174.22"/>
    <n v="177.74"/>
    <n v="1.1000000000000001"/>
    <n v="3.6"/>
    <n v="2"/>
    <n v="103"/>
    <s v="Low"/>
    <n v="1.8320000000000001"/>
    <x v="0"/>
    <s v=""/>
    <n v="4.67"/>
    <n v="7"/>
    <n v="3.52"/>
    <n v="-1.6"/>
    <s v="Monday"/>
    <s v="0-5 min"/>
    <n v="1"/>
    <s v="Above 1.2"/>
  </r>
  <r>
    <s v="RF003640"/>
    <d v="2026-02-02T04:35:00"/>
    <d v="2026-02-02T00:00:00"/>
    <n v="4"/>
    <x v="0"/>
    <x v="0"/>
    <n v="10.3"/>
    <n v="204.13"/>
    <n v="212.4"/>
    <n v="1"/>
    <n v="5.2"/>
    <n v="1"/>
    <n v="141"/>
    <s v="Low"/>
    <n v="1.66"/>
    <x v="0"/>
    <s v=""/>
    <n v="4.93"/>
    <n v="2"/>
    <n v="8.27"/>
    <n v="-4.2"/>
    <s v="Monday"/>
    <s v="5-10 min"/>
    <n v="1"/>
    <s v="Above 1.2"/>
  </r>
  <r>
    <s v="RF003641"/>
    <d v="2026-02-02T04:58:00"/>
    <d v="2026-02-02T00:00:00"/>
    <n v="4"/>
    <x v="0"/>
    <x v="1"/>
    <n v="5.0999999999999996"/>
    <n v="127.89"/>
    <n v="126.95"/>
    <n v="1.1000000000000001"/>
    <n v="4.7"/>
    <n v="7.7"/>
    <n v="131"/>
    <s v="Medium"/>
    <n v="1.0269999999999999"/>
    <x v="0"/>
    <s v=""/>
    <n v="5"/>
    <n v="0"/>
    <n v="-0.94"/>
    <n v="3"/>
    <s v="Monday"/>
    <s v="0-5 min"/>
    <n v="1"/>
    <s v="Between 1.0-1.2"/>
  </r>
  <r>
    <s v="RF003642"/>
    <d v="2026-02-02T05:40:00"/>
    <d v="2026-02-02T00:00:00"/>
    <n v="5"/>
    <x v="4"/>
    <x v="1"/>
    <n v="3.1"/>
    <n v="80.900000000000006"/>
    <n v="79.53"/>
    <n v="1"/>
    <n v="7.9"/>
    <n v="7"/>
    <n v="58"/>
    <s v="Low"/>
    <n v="2.2000000000000002"/>
    <x v="0"/>
    <s v=""/>
    <n v="4.41"/>
    <n v="0"/>
    <n v="-1.37"/>
    <n v="-0.9"/>
    <s v="Monday"/>
    <s v="5-10 min"/>
    <n v="1"/>
    <s v="Above 1.2"/>
  </r>
  <r>
    <s v="RF003643"/>
    <d v="2026-02-02T05:50:00"/>
    <d v="2026-02-02T00:00:00"/>
    <n v="5"/>
    <x v="0"/>
    <x v="0"/>
    <n v="9.5"/>
    <n v="180.05"/>
    <n v="176.72"/>
    <n v="1"/>
    <n v="3"/>
    <n v="4.5999999999999996"/>
    <n v="130"/>
    <s v="Low"/>
    <n v="1.3280000000000001"/>
    <x v="0"/>
    <s v=""/>
    <n v="4.8499999999999996"/>
    <n v="4"/>
    <n v="-3.33"/>
    <n v="1.6"/>
    <s v="Monday"/>
    <s v="0-5 min"/>
    <n v="1"/>
    <s v="Above 1.2"/>
  </r>
  <r>
    <s v="RF003644"/>
    <d v="2026-02-02T06:12:00"/>
    <d v="2026-02-02T00:00:00"/>
    <n v="6"/>
    <x v="3"/>
    <x v="0"/>
    <n v="2.6"/>
    <n v="79.319999999999993"/>
    <n v="84.37"/>
    <n v="1"/>
    <n v="2.7"/>
    <n v="4.2"/>
    <n v="77"/>
    <s v="Low"/>
    <n v="2.2000000000000002"/>
    <x v="0"/>
    <s v=""/>
    <n v="4.76"/>
    <n v="6"/>
    <n v="5.05"/>
    <n v="1.5"/>
    <s v="Monday"/>
    <s v="0-5 min"/>
    <n v="1"/>
    <s v="Above 1.2"/>
  </r>
  <r>
    <s v="RF003645"/>
    <d v="2026-02-02T06:43:00"/>
    <d v="2026-02-02T00:00:00"/>
    <n v="6"/>
    <x v="3"/>
    <x v="0"/>
    <n v="1"/>
    <n v="52.18"/>
    <n v="55.61"/>
    <n v="1"/>
    <n v="4.5"/>
    <n v="7.3"/>
    <n v="78"/>
    <s v="Low"/>
    <n v="1.575"/>
    <x v="0"/>
    <s v=""/>
    <n v="4.78"/>
    <n v="5"/>
    <n v="3.43"/>
    <n v="2.8"/>
    <s v="Monday"/>
    <s v="0-5 min"/>
    <n v="1"/>
    <s v="Above 1.2"/>
  </r>
  <r>
    <s v="RF003646"/>
    <d v="2026-02-02T06:59:00"/>
    <d v="2026-02-02T00:00:00"/>
    <n v="6"/>
    <x v="3"/>
    <x v="0"/>
    <n v="6.6"/>
    <n v="120.85"/>
    <n v="122.01"/>
    <n v="1"/>
    <n v="2"/>
    <n v="5.5"/>
    <n v="62"/>
    <s v="Low"/>
    <n v="1.2789999999999999"/>
    <x v="0"/>
    <s v=""/>
    <n v="4.51"/>
    <n v="9"/>
    <n v="1.1599999999999999"/>
    <n v="3.5"/>
    <s v="Monday"/>
    <s v="0-5 min"/>
    <n v="1"/>
    <s v="Above 1.2"/>
  </r>
  <r>
    <s v="RF003647"/>
    <d v="2026-02-02T07:33:00"/>
    <d v="2026-02-02T00:00:00"/>
    <n v="7"/>
    <x v="2"/>
    <x v="0"/>
    <n v="5.0999999999999996"/>
    <n v="115.8"/>
    <n v="109.83"/>
    <n v="1.1000000000000001"/>
    <n v="5.3"/>
    <n v="7.7"/>
    <n v="130"/>
    <s v="Medium"/>
    <n v="1.044"/>
    <x v="0"/>
    <s v=""/>
    <n v="4.6399999999999997"/>
    <n v="4"/>
    <n v="-5.97"/>
    <n v="2.4"/>
    <s v="Monday"/>
    <s v="5-10 min"/>
    <n v="1"/>
    <s v="Between 1.0-1.2"/>
  </r>
  <r>
    <s v="RF003648"/>
    <d v="2026-02-02T07:52:00"/>
    <d v="2026-02-02T00:00:00"/>
    <n v="7"/>
    <x v="0"/>
    <x v="0"/>
    <n v="9.6"/>
    <n v="220.22"/>
    <n v="221.85"/>
    <n v="1.1000000000000001"/>
    <n v="2"/>
    <n v="4.7"/>
    <n v="119"/>
    <s v="Medium"/>
    <n v="1.05"/>
    <x v="0"/>
    <s v=""/>
    <n v="4.92"/>
    <n v="5"/>
    <n v="1.63"/>
    <n v="2.7"/>
    <s v="Monday"/>
    <s v="0-5 min"/>
    <n v="1"/>
    <s v="Between 1.0-1.2"/>
  </r>
  <r>
    <s v="RF003649"/>
    <d v="2026-02-02T08:10:00"/>
    <d v="2026-02-02T00:00:00"/>
    <n v="8"/>
    <x v="3"/>
    <x v="1"/>
    <n v="7"/>
    <n v="157.81"/>
    <m/>
    <n v="1"/>
    <n v="3.4"/>
    <n v="6.9"/>
    <n v="62"/>
    <s v="Medium"/>
    <n v="1.0329999999999999"/>
    <x v="1"/>
    <s v="Driver unavailable"/>
    <n v="4.91"/>
    <n v="0"/>
    <m/>
    <n v="3.5"/>
    <s v="Monday"/>
    <s v="0-5 min"/>
    <n v="0"/>
    <s v="Between 1.0-1.2"/>
  </r>
  <r>
    <s v="RF003650"/>
    <d v="2026-02-02T08:50:00"/>
    <d v="2026-02-02T00:00:00"/>
    <n v="8"/>
    <x v="1"/>
    <x v="1"/>
    <n v="21.5"/>
    <n v="316.45"/>
    <n v="327.33999999999997"/>
    <n v="1"/>
    <n v="5.2"/>
    <n v="4.4000000000000004"/>
    <n v="103"/>
    <s v="Medium"/>
    <n v="1.2849999999999999"/>
    <x v="0"/>
    <s v=""/>
    <n v="4.7699999999999996"/>
    <n v="0"/>
    <n v="10.89"/>
    <n v="-0.8"/>
    <s v="Monday"/>
    <s v="5-10 min"/>
    <n v="1"/>
    <s v="Above 1.2"/>
  </r>
  <r>
    <s v="RF003651"/>
    <d v="2026-02-02T08:52:00"/>
    <d v="2026-02-02T00:00:00"/>
    <n v="8"/>
    <x v="3"/>
    <x v="0"/>
    <n v="13.6"/>
    <n v="253.14"/>
    <n v="242.98"/>
    <n v="1.1000000000000001"/>
    <n v="2"/>
    <n v="1"/>
    <n v="60"/>
    <s v="Low"/>
    <n v="1.4379999999999999"/>
    <x v="0"/>
    <s v=""/>
    <n v="4.97"/>
    <n v="8"/>
    <n v="-10.16"/>
    <n v="-1"/>
    <s v="Monday"/>
    <s v="0-5 min"/>
    <n v="1"/>
    <s v="Above 1.2"/>
  </r>
  <r>
    <s v="RF003652"/>
    <d v="2026-02-02T08:59:00"/>
    <d v="2026-02-02T00:00:00"/>
    <n v="8"/>
    <x v="4"/>
    <x v="0"/>
    <n v="7.6"/>
    <n v="151.02000000000001"/>
    <m/>
    <n v="1"/>
    <n v="5.7"/>
    <m/>
    <n v="54"/>
    <s v="Low"/>
    <n v="1.5529999999999999"/>
    <x v="3"/>
    <s v="No driver available"/>
    <n v="4.9000000000000004"/>
    <n v="6"/>
    <m/>
    <m/>
    <s v="Monday"/>
    <s v="5-10 min"/>
    <n v="0"/>
    <s v="Above 1.2"/>
  </r>
  <r>
    <s v="RF003653"/>
    <d v="2026-02-02T09:12:00"/>
    <d v="2026-02-02T00:00:00"/>
    <n v="9"/>
    <x v="4"/>
    <x v="0"/>
    <n v="12.6"/>
    <n v="266.04000000000002"/>
    <n v="297.72000000000003"/>
    <n v="1.1000000000000001"/>
    <n v="2"/>
    <n v="1"/>
    <n v="49"/>
    <s v="Low"/>
    <n v="1.325"/>
    <x v="0"/>
    <s v=""/>
    <n v="5"/>
    <n v="50"/>
    <n v="31.68"/>
    <n v="-1"/>
    <s v="Monday"/>
    <s v="0-5 min"/>
    <n v="1"/>
    <s v="Above 1.2"/>
  </r>
  <r>
    <s v="RF003654"/>
    <d v="2026-02-02T09:14:00"/>
    <d v="2026-02-02T00:00:00"/>
    <n v="9"/>
    <x v="0"/>
    <x v="1"/>
    <n v="15"/>
    <n v="338.17"/>
    <m/>
    <n v="1.2"/>
    <n v="7"/>
    <n v="4.0999999999999996"/>
    <n v="111"/>
    <s v="High"/>
    <n v="0.76500000000000001"/>
    <x v="1"/>
    <s v="Vehicle issue"/>
    <n v="4.84"/>
    <n v="0"/>
    <m/>
    <n v="-2.9"/>
    <s v="Monday"/>
    <s v="5-10 min"/>
    <n v="0"/>
    <s v="Below 0.8"/>
  </r>
  <r>
    <s v="RF003655"/>
    <d v="2026-02-02T09:23:00"/>
    <d v="2026-02-02T00:00:00"/>
    <n v="9"/>
    <x v="3"/>
    <x v="0"/>
    <n v="15"/>
    <n v="329.66"/>
    <n v="337.9"/>
    <n v="1.1000000000000001"/>
    <n v="6.9"/>
    <n v="2.7"/>
    <n v="62"/>
    <s v="Low"/>
    <n v="1.431"/>
    <x v="0"/>
    <s v=""/>
    <n v="5"/>
    <n v="6"/>
    <n v="8.24"/>
    <n v="-4.2"/>
    <s v="Monday"/>
    <s v="5-10 min"/>
    <n v="1"/>
    <s v="Above 1.2"/>
  </r>
  <r>
    <s v="RF003656"/>
    <d v="2026-02-02T09:27:00"/>
    <d v="2026-02-02T00:00:00"/>
    <n v="9"/>
    <x v="0"/>
    <x v="0"/>
    <n v="2.8"/>
    <n v="102.23"/>
    <m/>
    <n v="1.2"/>
    <n v="10.1"/>
    <n v="14.4"/>
    <n v="103"/>
    <s v="High"/>
    <n v="0.68500000000000005"/>
    <x v="1"/>
    <s v="Pickup too far"/>
    <n v="4.66"/>
    <n v="12"/>
    <m/>
    <n v="4.3"/>
    <s v="Monday"/>
    <s v="10-15 min"/>
    <n v="0"/>
    <s v="Below 0.8"/>
  </r>
  <r>
    <s v="RF003657"/>
    <d v="2026-02-02T09:35:00"/>
    <d v="2026-02-02T00:00:00"/>
    <n v="9"/>
    <x v="0"/>
    <x v="0"/>
    <n v="3.3"/>
    <n v="90.19"/>
    <n v="86.63"/>
    <n v="1"/>
    <n v="8.6"/>
    <n v="12.7"/>
    <n v="127"/>
    <s v="Medium"/>
    <n v="1.214"/>
    <x v="0"/>
    <s v=""/>
    <n v="5"/>
    <n v="61"/>
    <n v="-3.56"/>
    <n v="4.0999999999999996"/>
    <s v="Monday"/>
    <s v="5-10 min"/>
    <n v="1"/>
    <s v="Above 1.2"/>
  </r>
  <r>
    <s v="RF003658"/>
    <d v="2026-02-02T09:53:00"/>
    <d v="2026-02-02T00:00:00"/>
    <n v="9"/>
    <x v="1"/>
    <x v="1"/>
    <n v="16.7"/>
    <n v="357.15"/>
    <m/>
    <n v="1.1000000000000001"/>
    <n v="4.8"/>
    <n v="8.1"/>
    <n v="78"/>
    <s v="Medium"/>
    <n v="0.80400000000000005"/>
    <x v="2"/>
    <s v="Pickup issue"/>
    <n v="4.5199999999999996"/>
    <n v="0"/>
    <m/>
    <n v="3.3"/>
    <s v="Monday"/>
    <s v="0-5 min"/>
    <n v="0"/>
    <s v="Between 0.8-1.0"/>
  </r>
  <r>
    <s v="RF003659"/>
    <d v="2026-02-02T09:59:00"/>
    <d v="2026-02-02T00:00:00"/>
    <n v="9"/>
    <x v="1"/>
    <x v="0"/>
    <n v="6.8"/>
    <n v="135.11000000000001"/>
    <n v="135.03"/>
    <n v="1"/>
    <n v="4.5"/>
    <n v="5.4"/>
    <n v="89"/>
    <s v="Medium"/>
    <n v="1.101"/>
    <x v="0"/>
    <s v=""/>
    <n v="4.7"/>
    <n v="1"/>
    <n v="-0.08"/>
    <n v="0.9"/>
    <s v="Monday"/>
    <s v="0-5 min"/>
    <n v="1"/>
    <s v="Between 1.0-1.2"/>
  </r>
  <r>
    <s v="RF003660"/>
    <d v="2026-02-02T10:49:00"/>
    <d v="2026-02-02T00:00:00"/>
    <n v="10"/>
    <x v="3"/>
    <x v="0"/>
    <n v="7.1"/>
    <n v="134.22999999999999"/>
    <n v="137.31"/>
    <n v="1"/>
    <n v="3.7"/>
    <n v="3.1"/>
    <n v="61"/>
    <s v="Low"/>
    <n v="1.4359999999999999"/>
    <x v="0"/>
    <s v=""/>
    <n v="4.8600000000000003"/>
    <n v="11"/>
    <n v="3.08"/>
    <n v="-0.6"/>
    <s v="Monday"/>
    <s v="0-5 min"/>
    <n v="1"/>
    <s v="Above 1.2"/>
  </r>
  <r>
    <s v="RF003661"/>
    <d v="2026-02-02T11:01:00"/>
    <d v="2026-02-02T00:00:00"/>
    <n v="11"/>
    <x v="0"/>
    <x v="0"/>
    <n v="8.8000000000000007"/>
    <n v="163.93"/>
    <n v="162.88999999999999"/>
    <n v="1"/>
    <n v="6.6"/>
    <n v="6.7"/>
    <n v="133"/>
    <s v="Medium"/>
    <n v="1.1499999999999999"/>
    <x v="0"/>
    <s v=""/>
    <n v="4.1900000000000004"/>
    <n v="3"/>
    <n v="-1.04"/>
    <n v="0.1"/>
    <s v="Monday"/>
    <s v="5-10 min"/>
    <n v="1"/>
    <s v="Between 1.0-1.2"/>
  </r>
  <r>
    <s v="RF003662"/>
    <d v="2026-02-02T11:14:00"/>
    <d v="2026-02-02T00:00:00"/>
    <n v="11"/>
    <x v="0"/>
    <x v="1"/>
    <n v="5.7"/>
    <n v="134.30000000000001"/>
    <n v="135.85"/>
    <n v="1.1000000000000001"/>
    <n v="6.8"/>
    <n v="8.9"/>
    <n v="109"/>
    <s v="Medium"/>
    <n v="0.77200000000000002"/>
    <x v="0"/>
    <s v=""/>
    <n v="4.6100000000000003"/>
    <n v="0"/>
    <n v="1.55"/>
    <n v="2.1"/>
    <s v="Monday"/>
    <s v="5-10 min"/>
    <n v="1"/>
    <s v="Below 0.8"/>
  </r>
  <r>
    <s v="RF003663"/>
    <d v="2026-02-02T11:17:00"/>
    <d v="2026-02-02T00:00:00"/>
    <n v="11"/>
    <x v="4"/>
    <x v="0"/>
    <n v="17.8"/>
    <n v="331.29"/>
    <n v="335.25"/>
    <n v="1.1000000000000001"/>
    <n v="4.7"/>
    <n v="7.6"/>
    <n v="60"/>
    <s v="Low"/>
    <n v="1.498"/>
    <x v="0"/>
    <s v=""/>
    <n v="5"/>
    <n v="40"/>
    <n v="3.96"/>
    <n v="2.9"/>
    <s v="Monday"/>
    <s v="0-5 min"/>
    <n v="1"/>
    <s v="Above 1.2"/>
  </r>
  <r>
    <s v="RF003664"/>
    <d v="2026-02-02T11:21:00"/>
    <d v="2026-02-02T00:00:00"/>
    <n v="11"/>
    <x v="4"/>
    <x v="0"/>
    <n v="8"/>
    <n v="147.57"/>
    <n v="146.29"/>
    <n v="1"/>
    <n v="4.5999999999999996"/>
    <n v="2.1"/>
    <n v="69"/>
    <s v="Low"/>
    <n v="1.9770000000000001"/>
    <x v="0"/>
    <s v=""/>
    <n v="5"/>
    <n v="33"/>
    <n v="-1.28"/>
    <n v="-2.5"/>
    <s v="Monday"/>
    <s v="0-5 min"/>
    <n v="1"/>
    <s v="Above 1.2"/>
  </r>
  <r>
    <s v="RF003665"/>
    <d v="2026-02-02T11:33:00"/>
    <d v="2026-02-02T00:00:00"/>
    <n v="11"/>
    <x v="0"/>
    <x v="0"/>
    <n v="11.7"/>
    <n v="261.89999999999998"/>
    <n v="259.73"/>
    <n v="1.1000000000000001"/>
    <n v="6.5"/>
    <n v="9.4"/>
    <n v="102"/>
    <s v="Medium"/>
    <n v="0.89"/>
    <x v="0"/>
    <s v=""/>
    <n v="4.42"/>
    <n v="3"/>
    <n v="-2.17"/>
    <n v="2.9"/>
    <s v="Monday"/>
    <s v="5-10 min"/>
    <n v="1"/>
    <s v="Between 0.8-1.0"/>
  </r>
  <r>
    <s v="RF003666"/>
    <d v="2026-02-02T12:09:00"/>
    <d v="2026-02-02T00:00:00"/>
    <n v="12"/>
    <x v="1"/>
    <x v="0"/>
    <n v="4.8"/>
    <n v="136.16999999999999"/>
    <n v="135.77000000000001"/>
    <n v="1.1000000000000001"/>
    <n v="2.6"/>
    <n v="6.6"/>
    <n v="86"/>
    <s v="Medium"/>
    <n v="1.028"/>
    <x v="0"/>
    <s v=""/>
    <n v="4.4000000000000004"/>
    <n v="3"/>
    <n v="-0.4"/>
    <n v="4"/>
    <s v="Monday"/>
    <s v="0-5 min"/>
    <n v="1"/>
    <s v="Between 1.0-1.2"/>
  </r>
  <r>
    <s v="RF003667"/>
    <d v="2026-02-02T12:15:00"/>
    <d v="2026-02-02T00:00:00"/>
    <n v="12"/>
    <x v="3"/>
    <x v="0"/>
    <n v="5.4"/>
    <n v="131.55000000000001"/>
    <m/>
    <n v="1"/>
    <n v="6.1"/>
    <n v="9.3000000000000007"/>
    <n v="78"/>
    <s v="Low"/>
    <n v="1.411"/>
    <x v="1"/>
    <s v="Vehicle issue"/>
    <n v="4.42"/>
    <n v="9"/>
    <m/>
    <n v="3.2"/>
    <s v="Monday"/>
    <s v="5-10 min"/>
    <n v="0"/>
    <s v="Above 1.2"/>
  </r>
  <r>
    <s v="RF003668"/>
    <d v="2026-02-02T12:24:00"/>
    <d v="2026-02-02T00:00:00"/>
    <n v="12"/>
    <x v="2"/>
    <x v="0"/>
    <n v="3.2"/>
    <n v="89.92"/>
    <n v="88.86"/>
    <n v="1"/>
    <n v="5.0999999999999996"/>
    <n v="1.4"/>
    <n v="111"/>
    <s v="Medium"/>
    <n v="1.153"/>
    <x v="0"/>
    <s v=""/>
    <n v="4.55"/>
    <n v="3"/>
    <n v="-1.06"/>
    <n v="-3.7"/>
    <s v="Monday"/>
    <s v="5-10 min"/>
    <n v="1"/>
    <s v="Between 1.0-1.2"/>
  </r>
  <r>
    <s v="RF003669"/>
    <d v="2026-02-02T12:34:00"/>
    <d v="2026-02-02T00:00:00"/>
    <n v="12"/>
    <x v="1"/>
    <x v="0"/>
    <n v="10.8"/>
    <n v="234.11"/>
    <n v="222.62"/>
    <n v="1.1000000000000001"/>
    <n v="6.6"/>
    <n v="9.6"/>
    <n v="95"/>
    <s v="Low"/>
    <n v="1.75"/>
    <x v="0"/>
    <s v=""/>
    <n v="4.72"/>
    <n v="6"/>
    <n v="-11.49"/>
    <n v="3"/>
    <s v="Monday"/>
    <s v="5-10 min"/>
    <n v="1"/>
    <s v="Above 1.2"/>
  </r>
  <r>
    <s v="RF003670"/>
    <d v="2026-02-02T12:55:00"/>
    <d v="2026-02-02T00:00:00"/>
    <n v="12"/>
    <x v="4"/>
    <x v="0"/>
    <n v="6"/>
    <n v="112.55"/>
    <n v="109.67"/>
    <n v="1"/>
    <n v="3.7"/>
    <n v="4.3"/>
    <n v="57"/>
    <s v="Low"/>
    <n v="2.0640000000000001"/>
    <x v="0"/>
    <s v=""/>
    <n v="4.8899999999999997"/>
    <n v="4"/>
    <n v="-2.88"/>
    <n v="0.6"/>
    <s v="Monday"/>
    <s v="0-5 min"/>
    <n v="1"/>
    <s v="Above 1.2"/>
  </r>
  <r>
    <s v="RF003671"/>
    <d v="2026-02-02T13:03:00"/>
    <d v="2026-02-02T00:00:00"/>
    <n v="13"/>
    <x v="0"/>
    <x v="0"/>
    <n v="10.8"/>
    <n v="203.29"/>
    <n v="191.94"/>
    <n v="1"/>
    <n v="4.5"/>
    <n v="10"/>
    <n v="142"/>
    <s v="Medium"/>
    <n v="1.1870000000000001"/>
    <x v="0"/>
    <s v=""/>
    <n v="4.9400000000000004"/>
    <n v="5"/>
    <n v="-11.35"/>
    <n v="5.5"/>
    <s v="Monday"/>
    <s v="0-5 min"/>
    <n v="1"/>
    <s v="Between 1.0-1.2"/>
  </r>
  <r>
    <s v="RF003672"/>
    <d v="2026-02-02T13:30:00"/>
    <d v="2026-02-02T00:00:00"/>
    <n v="13"/>
    <x v="3"/>
    <x v="0"/>
    <n v="10.1"/>
    <n v="194.65"/>
    <n v="201.77"/>
    <n v="1"/>
    <n v="6.6"/>
    <n v="7"/>
    <n v="56"/>
    <s v="Low"/>
    <n v="1.631"/>
    <x v="0"/>
    <s v=""/>
    <n v="5"/>
    <n v="2"/>
    <n v="7.12"/>
    <n v="0.4"/>
    <s v="Monday"/>
    <s v="5-10 min"/>
    <n v="1"/>
    <s v="Above 1.2"/>
  </r>
  <r>
    <s v="RF003673"/>
    <d v="2026-02-02T13:50:00"/>
    <d v="2026-02-02T00:00:00"/>
    <n v="13"/>
    <x v="4"/>
    <x v="0"/>
    <n v="3"/>
    <n v="87.21"/>
    <n v="88.64"/>
    <n v="1"/>
    <n v="2"/>
    <n v="6.1"/>
    <n v="66"/>
    <s v="Low"/>
    <n v="2.2000000000000002"/>
    <x v="0"/>
    <s v=""/>
    <n v="5"/>
    <n v="17"/>
    <n v="1.43"/>
    <n v="4.0999999999999996"/>
    <s v="Monday"/>
    <s v="0-5 min"/>
    <n v="1"/>
    <s v="Above 1.2"/>
  </r>
  <r>
    <s v="RF003674"/>
    <d v="2026-02-02T14:13:00"/>
    <d v="2026-02-02T00:00:00"/>
    <n v="14"/>
    <x v="0"/>
    <x v="0"/>
    <n v="5.5"/>
    <n v="113.13"/>
    <n v="115.09"/>
    <n v="1"/>
    <n v="6.9"/>
    <n v="12.1"/>
    <n v="104"/>
    <s v="Low"/>
    <n v="1.0720000000000001"/>
    <x v="0"/>
    <s v=""/>
    <n v="4.25"/>
    <n v="25"/>
    <n v="1.96"/>
    <n v="5.2"/>
    <s v="Monday"/>
    <s v="5-10 min"/>
    <n v="1"/>
    <s v="Between 1.0-1.2"/>
  </r>
  <r>
    <s v="RF003675"/>
    <d v="2026-02-02T14:37:00"/>
    <d v="2026-02-02T00:00:00"/>
    <n v="14"/>
    <x v="0"/>
    <x v="0"/>
    <n v="2.7"/>
    <n v="82.66"/>
    <m/>
    <n v="1"/>
    <n v="4.2"/>
    <n v="7.4"/>
    <n v="103"/>
    <s v="Medium"/>
    <n v="0.91100000000000003"/>
    <x v="1"/>
    <s v="Pickup too far"/>
    <n v="4.63"/>
    <n v="7"/>
    <m/>
    <n v="3.2"/>
    <s v="Monday"/>
    <s v="0-5 min"/>
    <n v="0"/>
    <s v="Between 0.8-1.0"/>
  </r>
  <r>
    <s v="RF003676"/>
    <d v="2026-02-02T15:04:00"/>
    <d v="2026-02-02T00:00:00"/>
    <n v="15"/>
    <x v="2"/>
    <x v="1"/>
    <n v="3"/>
    <n v="82.98"/>
    <n v="80.349999999999994"/>
    <n v="1"/>
    <n v="6.1"/>
    <n v="5.3"/>
    <n v="95"/>
    <s v="Low"/>
    <n v="1.2509999999999999"/>
    <x v="0"/>
    <s v=""/>
    <n v="4.4400000000000004"/>
    <n v="0"/>
    <n v="-2.63"/>
    <n v="-0.8"/>
    <s v="Monday"/>
    <s v="5-10 min"/>
    <n v="1"/>
    <s v="Above 1.2"/>
  </r>
  <r>
    <s v="RF003677"/>
    <d v="2026-02-02T15:08:00"/>
    <d v="2026-02-02T00:00:00"/>
    <n v="15"/>
    <x v="2"/>
    <x v="0"/>
    <n v="2.5"/>
    <n v="72.14"/>
    <n v="70.959999999999994"/>
    <n v="1"/>
    <n v="6.2"/>
    <n v="8.4"/>
    <n v="105"/>
    <s v="Medium"/>
    <n v="1.0720000000000001"/>
    <x v="0"/>
    <s v=""/>
    <n v="5"/>
    <n v="14"/>
    <n v="-1.18"/>
    <n v="2.2000000000000002"/>
    <s v="Monday"/>
    <s v="5-10 min"/>
    <n v="1"/>
    <s v="Between 1.0-1.2"/>
  </r>
  <r>
    <s v="RF003678"/>
    <d v="2026-02-02T15:24:00"/>
    <d v="2026-02-02T00:00:00"/>
    <n v="15"/>
    <x v="1"/>
    <x v="1"/>
    <n v="3.5"/>
    <n v="120.65"/>
    <n v="117.42"/>
    <n v="1.2"/>
    <n v="4.0999999999999996"/>
    <n v="2.5"/>
    <n v="83"/>
    <s v="Low"/>
    <n v="1.0860000000000001"/>
    <x v="0"/>
    <s v=""/>
    <n v="4.6500000000000004"/>
    <n v="0"/>
    <n v="-3.23"/>
    <n v="-1.6"/>
    <s v="Monday"/>
    <s v="0-5 min"/>
    <n v="1"/>
    <s v="Between 1.0-1.2"/>
  </r>
  <r>
    <s v="RF003679"/>
    <d v="2026-02-02T17:05:00"/>
    <d v="2026-02-02T00:00:00"/>
    <n v="17"/>
    <x v="2"/>
    <x v="0"/>
    <n v="4"/>
    <n v="107.39"/>
    <n v="100.91"/>
    <n v="1"/>
    <n v="6.7"/>
    <n v="5.9"/>
    <n v="85"/>
    <s v="Medium"/>
    <n v="0.75800000000000001"/>
    <x v="0"/>
    <s v=""/>
    <n v="4.58"/>
    <n v="42"/>
    <n v="-6.48"/>
    <n v="-0.8"/>
    <s v="Monday"/>
    <s v="5-10 min"/>
    <n v="1"/>
    <s v="Below 0.8"/>
  </r>
  <r>
    <s v="RF003680"/>
    <d v="2026-02-02T17:09:00"/>
    <d v="2026-02-02T00:00:00"/>
    <n v="17"/>
    <x v="2"/>
    <x v="0"/>
    <n v="24.6"/>
    <n v="400.77"/>
    <n v="400.24"/>
    <n v="1.1000000000000001"/>
    <n v="3.4"/>
    <n v="7.7"/>
    <n v="83"/>
    <s v="Medium"/>
    <n v="0.80300000000000005"/>
    <x v="0"/>
    <s v=""/>
    <n v="4.88"/>
    <n v="2"/>
    <n v="-0.53"/>
    <n v="4.3"/>
    <s v="Monday"/>
    <s v="0-5 min"/>
    <n v="1"/>
    <s v="Between 0.8-1.0"/>
  </r>
  <r>
    <s v="RF003681"/>
    <d v="2026-02-02T17:32:00"/>
    <d v="2026-02-02T00:00:00"/>
    <n v="17"/>
    <x v="0"/>
    <x v="0"/>
    <n v="5.0999999999999996"/>
    <n v="134.44"/>
    <m/>
    <n v="1.2"/>
    <n v="4.4000000000000004"/>
    <n v="5.6"/>
    <n v="92"/>
    <s v="High"/>
    <n v="0.58299999999999996"/>
    <x v="2"/>
    <s v="ETA too high"/>
    <n v="4.67"/>
    <n v="17"/>
    <m/>
    <n v="1.2"/>
    <s v="Monday"/>
    <s v="0-5 min"/>
    <n v="0"/>
    <s v="Below 0.8"/>
  </r>
  <r>
    <s v="RF003682"/>
    <d v="2026-02-02T17:47:00"/>
    <d v="2026-02-02T00:00:00"/>
    <n v="17"/>
    <x v="1"/>
    <x v="0"/>
    <n v="11.2"/>
    <n v="212.01"/>
    <m/>
    <n v="1"/>
    <n v="5.8"/>
    <n v="6.2"/>
    <n v="70"/>
    <s v="Low"/>
    <n v="0.94099999999999995"/>
    <x v="1"/>
    <s v="Pickup too far"/>
    <n v="4.95"/>
    <n v="7"/>
    <m/>
    <n v="0.4"/>
    <s v="Monday"/>
    <s v="5-10 min"/>
    <n v="0"/>
    <s v="Between 0.8-1.0"/>
  </r>
  <r>
    <s v="RF003683"/>
    <d v="2026-02-02T17:48:00"/>
    <d v="2026-02-02T00:00:00"/>
    <n v="17"/>
    <x v="2"/>
    <x v="1"/>
    <n v="9.1999999999999993"/>
    <n v="198.91"/>
    <n v="192.02"/>
    <n v="1.2"/>
    <n v="9.1"/>
    <n v="14.9"/>
    <n v="96"/>
    <s v="Medium"/>
    <n v="0.79200000000000004"/>
    <x v="0"/>
    <s v=""/>
    <n v="4.5999999999999996"/>
    <n v="0"/>
    <n v="-6.89"/>
    <n v="5.8"/>
    <s v="Monday"/>
    <s v="5-10 min"/>
    <n v="1"/>
    <s v="Below 0.8"/>
  </r>
  <r>
    <s v="RF003684"/>
    <d v="2026-02-02T18:02:00"/>
    <d v="2026-02-02T00:00:00"/>
    <n v="18"/>
    <x v="2"/>
    <x v="0"/>
    <n v="8"/>
    <n v="199.38"/>
    <n v="189.69"/>
    <n v="1.2"/>
    <n v="7.9"/>
    <n v="13.1"/>
    <n v="81"/>
    <s v="High"/>
    <n v="0.58899999999999997"/>
    <x v="0"/>
    <s v=""/>
    <n v="4.92"/>
    <n v="70"/>
    <n v="-9.69"/>
    <n v="5.2"/>
    <s v="Monday"/>
    <s v="5-10 min"/>
    <n v="1"/>
    <s v="Below 0.8"/>
  </r>
  <r>
    <s v="RF003685"/>
    <d v="2026-02-02T18:28:00"/>
    <d v="2026-02-02T00:00:00"/>
    <n v="18"/>
    <x v="0"/>
    <x v="0"/>
    <n v="12.2"/>
    <n v="316.3"/>
    <n v="316.08"/>
    <n v="1.3"/>
    <n v="4.8"/>
    <n v="2.6"/>
    <n v="66"/>
    <s v="High"/>
    <n v="0.43"/>
    <x v="0"/>
    <s v=""/>
    <n v="4.22"/>
    <n v="80"/>
    <n v="-0.22"/>
    <n v="-2.2000000000000002"/>
    <s v="Monday"/>
    <s v="0-5 min"/>
    <n v="1"/>
    <s v="Below 0.8"/>
  </r>
  <r>
    <s v="RF003686"/>
    <d v="2026-02-02T18:39:00"/>
    <d v="2026-02-02T00:00:00"/>
    <n v="18"/>
    <x v="0"/>
    <x v="1"/>
    <n v="7.6"/>
    <n v="198.78"/>
    <m/>
    <n v="1.3"/>
    <n v="7.8"/>
    <n v="9.1999999999999993"/>
    <n v="96"/>
    <s v="High"/>
    <n v="0.56200000000000006"/>
    <x v="1"/>
    <s v="Pickup too far"/>
    <n v="5"/>
    <n v="0"/>
    <m/>
    <n v="1.4"/>
    <s v="Monday"/>
    <s v="5-10 min"/>
    <n v="0"/>
    <s v="Below 0.8"/>
  </r>
  <r>
    <s v="RF003687"/>
    <d v="2026-02-02T18:39:00"/>
    <d v="2026-02-02T00:00:00"/>
    <n v="18"/>
    <x v="2"/>
    <x v="1"/>
    <n v="3.3"/>
    <n v="105.67"/>
    <m/>
    <n v="1.1000000000000001"/>
    <n v="5.3"/>
    <m/>
    <n v="96"/>
    <s v="Medium"/>
    <n v="0.871"/>
    <x v="3"/>
    <s v="No driver available"/>
    <n v="4.87"/>
    <n v="0"/>
    <m/>
    <m/>
    <s v="Monday"/>
    <s v="5-10 min"/>
    <n v="0"/>
    <s v="Between 0.8-1.0"/>
  </r>
  <r>
    <s v="RF003688"/>
    <d v="2026-02-02T18:59:00"/>
    <d v="2026-02-02T00:00:00"/>
    <n v="18"/>
    <x v="0"/>
    <x v="0"/>
    <n v="8.6"/>
    <n v="187.16"/>
    <n v="187.85"/>
    <n v="1.2"/>
    <n v="6.9"/>
    <n v="7.1"/>
    <n v="93"/>
    <s v="Medium"/>
    <n v="0.67200000000000004"/>
    <x v="0"/>
    <s v=""/>
    <n v="4.79"/>
    <n v="5"/>
    <n v="0.69"/>
    <n v="0.2"/>
    <s v="Monday"/>
    <s v="5-10 min"/>
    <n v="1"/>
    <s v="Below 0.8"/>
  </r>
  <r>
    <s v="RF003689"/>
    <d v="2026-02-02T19:01:00"/>
    <d v="2026-02-02T00:00:00"/>
    <n v="19"/>
    <x v="0"/>
    <x v="0"/>
    <n v="10.1"/>
    <n v="232.1"/>
    <n v="228.4"/>
    <n v="1.3"/>
    <n v="6.1"/>
    <n v="10.199999999999999"/>
    <n v="82"/>
    <s v="Medium"/>
    <n v="0.57099999999999995"/>
    <x v="0"/>
    <s v=""/>
    <n v="4.62"/>
    <n v="5"/>
    <n v="-3.7"/>
    <n v="4.0999999999999996"/>
    <s v="Monday"/>
    <s v="5-10 min"/>
    <n v="1"/>
    <s v="Below 0.8"/>
  </r>
  <r>
    <s v="RF003690"/>
    <d v="2026-02-02T19:11:00"/>
    <d v="2026-02-02T00:00:00"/>
    <n v="19"/>
    <x v="2"/>
    <x v="1"/>
    <n v="2.7"/>
    <n v="115.51"/>
    <n v="114.82"/>
    <n v="1.4"/>
    <n v="7.7"/>
    <n v="10.9"/>
    <n v="96"/>
    <s v="High"/>
    <n v="0.54800000000000004"/>
    <x v="0"/>
    <s v=""/>
    <n v="4.72"/>
    <n v="0"/>
    <n v="-0.69"/>
    <n v="3.2"/>
    <s v="Monday"/>
    <s v="5-10 min"/>
    <n v="1"/>
    <s v="Below 0.8"/>
  </r>
  <r>
    <s v="RF003691"/>
    <d v="2026-02-02T19:42:00"/>
    <d v="2026-02-02T00:00:00"/>
    <n v="19"/>
    <x v="1"/>
    <x v="0"/>
    <n v="7.5"/>
    <n v="169.27"/>
    <n v="177.23"/>
    <n v="1.1000000000000001"/>
    <n v="4.8"/>
    <n v="1"/>
    <n v="62"/>
    <s v="Medium"/>
    <n v="0.6"/>
    <x v="0"/>
    <s v=""/>
    <n v="4.71"/>
    <n v="2"/>
    <n v="7.96"/>
    <n v="-3.8"/>
    <s v="Monday"/>
    <s v="0-5 min"/>
    <n v="1"/>
    <s v="Below 0.8"/>
  </r>
  <r>
    <s v="RF003692"/>
    <d v="2026-02-02T20:13:00"/>
    <d v="2026-02-02T00:00:00"/>
    <n v="20"/>
    <x v="3"/>
    <x v="0"/>
    <n v="11.8"/>
    <n v="222.27"/>
    <n v="221"/>
    <n v="1"/>
    <n v="9.6999999999999993"/>
    <n v="13.9"/>
    <n v="53"/>
    <s v="Low"/>
    <n v="0.96699999999999997"/>
    <x v="0"/>
    <s v=""/>
    <n v="4.68"/>
    <n v="47"/>
    <n v="-1.27"/>
    <n v="4.2"/>
    <s v="Monday"/>
    <s v="5-10 min"/>
    <n v="1"/>
    <s v="Between 0.8-1.0"/>
  </r>
  <r>
    <s v="RF003693"/>
    <d v="2026-02-02T20:18:00"/>
    <d v="2026-02-02T00:00:00"/>
    <n v="20"/>
    <x v="0"/>
    <x v="0"/>
    <n v="6.4"/>
    <n v="167.1"/>
    <n v="167.35"/>
    <n v="1.2"/>
    <n v="11.1"/>
    <n v="10.7"/>
    <n v="102"/>
    <s v="High"/>
    <n v="0.67200000000000004"/>
    <x v="0"/>
    <s v=""/>
    <n v="4.78"/>
    <n v="7"/>
    <n v="0.25"/>
    <n v="-0.4"/>
    <s v="Monday"/>
    <s v="10-15 min"/>
    <n v="1"/>
    <s v="Below 0.8"/>
  </r>
  <r>
    <s v="RF003694"/>
    <d v="2026-02-02T20:30:00"/>
    <d v="2026-02-02T00:00:00"/>
    <n v="20"/>
    <x v="0"/>
    <x v="0"/>
    <n v="19.899999999999999"/>
    <n v="414.91"/>
    <m/>
    <n v="1.1000000000000001"/>
    <n v="4.7"/>
    <m/>
    <n v="115"/>
    <s v="Medium"/>
    <n v="0.80700000000000005"/>
    <x v="3"/>
    <s v="No driver available"/>
    <n v="4.7"/>
    <n v="8"/>
    <m/>
    <m/>
    <s v="Monday"/>
    <s v="0-5 min"/>
    <n v="0"/>
    <s v="Between 0.8-1.0"/>
  </r>
  <r>
    <s v="RF003695"/>
    <d v="2026-02-02T20:42:00"/>
    <d v="2026-02-02T00:00:00"/>
    <n v="20"/>
    <x v="2"/>
    <x v="0"/>
    <n v="4.0999999999999996"/>
    <n v="117.68"/>
    <m/>
    <n v="1.2"/>
    <n v="7.2"/>
    <m/>
    <n v="100"/>
    <s v="High"/>
    <n v="0.746"/>
    <x v="3"/>
    <s v="No driver available"/>
    <n v="4.71"/>
    <n v="3"/>
    <m/>
    <m/>
    <s v="Monday"/>
    <s v="5-10 min"/>
    <n v="0"/>
    <s v="Below 0.8"/>
  </r>
  <r>
    <s v="RF003696"/>
    <d v="2026-02-02T20:47:00"/>
    <d v="2026-02-02T00:00:00"/>
    <n v="20"/>
    <x v="1"/>
    <x v="0"/>
    <n v="5.2"/>
    <n v="106.58"/>
    <n v="107.98"/>
    <n v="1"/>
    <n v="4"/>
    <n v="7.1"/>
    <n v="81"/>
    <s v="Low"/>
    <n v="1.1950000000000001"/>
    <x v="0"/>
    <s v=""/>
    <n v="4.6399999999999997"/>
    <n v="9"/>
    <n v="1.4"/>
    <n v="3.1"/>
    <s v="Monday"/>
    <s v="0-5 min"/>
    <n v="1"/>
    <s v="Between 1.0-1.2"/>
  </r>
  <r>
    <s v="RF003697"/>
    <d v="2026-02-02T21:08:00"/>
    <d v="2026-02-02T00:00:00"/>
    <n v="21"/>
    <x v="0"/>
    <x v="0"/>
    <n v="8.9"/>
    <n v="202.09"/>
    <n v="211.26"/>
    <n v="1.1000000000000001"/>
    <n v="5.2"/>
    <n v="4.4000000000000004"/>
    <n v="122"/>
    <s v="Medium"/>
    <n v="0.92200000000000004"/>
    <x v="0"/>
    <s v=""/>
    <n v="4.7"/>
    <n v="2"/>
    <n v="9.17"/>
    <n v="-0.8"/>
    <s v="Monday"/>
    <s v="5-10 min"/>
    <n v="1"/>
    <s v="Between 0.8-1.0"/>
  </r>
  <r>
    <s v="RF003698"/>
    <d v="2026-02-02T21:13:00"/>
    <d v="2026-02-02T00:00:00"/>
    <n v="21"/>
    <x v="3"/>
    <x v="0"/>
    <n v="4.4000000000000004"/>
    <n v="104.24"/>
    <n v="96.81"/>
    <n v="1"/>
    <n v="5.7"/>
    <n v="7.8"/>
    <n v="53"/>
    <s v="Low"/>
    <n v="1.107"/>
    <x v="0"/>
    <s v=""/>
    <n v="4.7699999999999996"/>
    <n v="3"/>
    <n v="-7.43"/>
    <n v="2.1"/>
    <s v="Monday"/>
    <s v="5-10 min"/>
    <n v="1"/>
    <s v="Between 1.0-1.2"/>
  </r>
  <r>
    <s v="RF003699"/>
    <d v="2026-02-02T21:28:00"/>
    <d v="2026-02-02T00:00:00"/>
    <n v="21"/>
    <x v="0"/>
    <x v="0"/>
    <n v="4.3"/>
    <n v="130.69999999999999"/>
    <n v="125.55"/>
    <n v="1.2"/>
    <n v="6.3"/>
    <n v="9.8000000000000007"/>
    <n v="129"/>
    <s v="High"/>
    <n v="0.89400000000000002"/>
    <x v="0"/>
    <s v=""/>
    <n v="4.75"/>
    <n v="2"/>
    <n v="-5.15"/>
    <n v="3.5"/>
    <s v="Monday"/>
    <s v="5-10 min"/>
    <n v="1"/>
    <s v="Between 0.8-1.0"/>
  </r>
  <r>
    <s v="RF003700"/>
    <d v="2026-02-02T21:29:00"/>
    <d v="2026-02-02T00:00:00"/>
    <n v="21"/>
    <x v="0"/>
    <x v="0"/>
    <n v="14.2"/>
    <n v="259.81"/>
    <n v="260.04000000000002"/>
    <n v="1.1000000000000001"/>
    <n v="8.5"/>
    <n v="8.9"/>
    <n v="76"/>
    <s v="Medium"/>
    <n v="0.69499999999999995"/>
    <x v="0"/>
    <s v=""/>
    <n v="4.71"/>
    <n v="27"/>
    <n v="0.23"/>
    <n v="0.4"/>
    <s v="Monday"/>
    <s v="5-10 min"/>
    <n v="1"/>
    <s v="Below 0.8"/>
  </r>
  <r>
    <s v="RF003701"/>
    <d v="2026-02-02T22:06:00"/>
    <d v="2026-02-02T00:00:00"/>
    <n v="22"/>
    <x v="0"/>
    <x v="0"/>
    <n v="5.3"/>
    <n v="129.16999999999999"/>
    <m/>
    <n v="1"/>
    <n v="3.4"/>
    <n v="2.8"/>
    <n v="134"/>
    <s v="Low"/>
    <n v="1.343"/>
    <x v="1"/>
    <s v="Driver unavailable"/>
    <n v="4.67"/>
    <n v="1"/>
    <m/>
    <n v="-0.6"/>
    <s v="Monday"/>
    <s v="0-5 min"/>
    <n v="0"/>
    <s v="Above 1.2"/>
  </r>
  <r>
    <s v="RF003702"/>
    <d v="2026-02-02T22:33:00"/>
    <d v="2026-02-02T00:00:00"/>
    <n v="22"/>
    <x v="1"/>
    <x v="0"/>
    <n v="11.8"/>
    <n v="191.22"/>
    <n v="198.14"/>
    <n v="1"/>
    <n v="4.5"/>
    <n v="2.2999999999999998"/>
    <n v="83"/>
    <s v="Low"/>
    <n v="1.3220000000000001"/>
    <x v="0"/>
    <s v=""/>
    <n v="4.84"/>
    <n v="2"/>
    <n v="6.92"/>
    <n v="-2.2000000000000002"/>
    <s v="Monday"/>
    <s v="0-5 min"/>
    <n v="1"/>
    <s v="Above 1.2"/>
  </r>
  <r>
    <s v="RF003703"/>
    <d v="2026-02-02T22:47:00"/>
    <d v="2026-02-02T00:00:00"/>
    <n v="22"/>
    <x v="0"/>
    <x v="0"/>
    <n v="2.9"/>
    <n v="81.11"/>
    <n v="81.08"/>
    <n v="1"/>
    <n v="2"/>
    <n v="8.3000000000000007"/>
    <n v="122"/>
    <s v="Medium"/>
    <n v="0.97199999999999998"/>
    <x v="0"/>
    <s v=""/>
    <n v="4.59"/>
    <n v="1"/>
    <n v="-0.03"/>
    <n v="6.3"/>
    <s v="Monday"/>
    <s v="0-5 min"/>
    <n v="1"/>
    <s v="Between 0.8-1.0"/>
  </r>
  <r>
    <s v="RF003704"/>
    <d v="2026-02-02T23:07:00"/>
    <d v="2026-02-02T00:00:00"/>
    <n v="23"/>
    <x v="3"/>
    <x v="1"/>
    <n v="5.2"/>
    <n v="103.21"/>
    <n v="100.06"/>
    <n v="1"/>
    <n v="4.5999999999999996"/>
    <n v="1.8"/>
    <n v="75"/>
    <s v="Low"/>
    <n v="1.7430000000000001"/>
    <x v="0"/>
    <s v=""/>
    <n v="4.38"/>
    <n v="0"/>
    <n v="-3.15"/>
    <n v="-2.8"/>
    <s v="Monday"/>
    <s v="0-5 min"/>
    <n v="1"/>
    <s v="Above 1.2"/>
  </r>
  <r>
    <s v="RF003705"/>
    <d v="2026-02-02T23:17:00"/>
    <d v="2026-02-02T00:00:00"/>
    <n v="23"/>
    <x v="3"/>
    <x v="1"/>
    <n v="5"/>
    <n v="117.74"/>
    <n v="114.22"/>
    <n v="1"/>
    <n v="2"/>
    <n v="1"/>
    <n v="70"/>
    <s v="Low"/>
    <n v="2.2000000000000002"/>
    <x v="0"/>
    <s v=""/>
    <n v="4.7"/>
    <n v="0"/>
    <n v="-3.52"/>
    <n v="-1"/>
    <s v="Monday"/>
    <s v="0-5 min"/>
    <n v="1"/>
    <s v="Above 1.2"/>
  </r>
  <r>
    <s v="RF003706"/>
    <d v="2026-02-02T23:24:00"/>
    <d v="2026-02-02T00:00:00"/>
    <n v="23"/>
    <x v="3"/>
    <x v="0"/>
    <n v="5.3"/>
    <n v="124.55"/>
    <n v="130.47999999999999"/>
    <n v="1"/>
    <n v="2"/>
    <n v="3.5"/>
    <n v="69"/>
    <s v="Low"/>
    <n v="1.2549999999999999"/>
    <x v="0"/>
    <s v=""/>
    <n v="4.9000000000000004"/>
    <n v="20"/>
    <n v="5.93"/>
    <n v="1.5"/>
    <s v="Monday"/>
    <s v="0-5 min"/>
    <n v="1"/>
    <s v="Above 1.2"/>
  </r>
  <r>
    <s v="RF003707"/>
    <d v="2026-02-02T23:28:00"/>
    <d v="2026-02-02T00:00:00"/>
    <n v="23"/>
    <x v="0"/>
    <x v="0"/>
    <n v="2.9"/>
    <n v="86.09"/>
    <m/>
    <n v="1"/>
    <n v="7"/>
    <n v="4.8"/>
    <n v="133"/>
    <s v="Medium"/>
    <n v="1.149"/>
    <x v="2"/>
    <s v="Fare too high"/>
    <n v="4.82"/>
    <n v="6"/>
    <m/>
    <n v="-2.2000000000000002"/>
    <s v="Monday"/>
    <s v="5-10 min"/>
    <n v="0"/>
    <s v="Between 1.0-1.2"/>
  </r>
  <r>
    <s v="RF003708"/>
    <d v="2026-02-02T23:32:00"/>
    <d v="2026-02-02T00:00:00"/>
    <n v="23"/>
    <x v="0"/>
    <x v="1"/>
    <n v="4.8"/>
    <n v="106.29"/>
    <m/>
    <n v="1"/>
    <n v="7.3"/>
    <n v="13.5"/>
    <n v="106"/>
    <s v="Medium"/>
    <n v="0.93700000000000006"/>
    <x v="2"/>
    <s v="Fare too high"/>
    <n v="4.88"/>
    <n v="0"/>
    <m/>
    <n v="6.2"/>
    <s v="Monday"/>
    <s v="5-10 min"/>
    <n v="0"/>
    <s v="Between 0.8-1.0"/>
  </r>
  <r>
    <s v="RF003709"/>
    <d v="2026-02-02T23:36:00"/>
    <d v="2026-02-02T00:00:00"/>
    <n v="23"/>
    <x v="0"/>
    <x v="0"/>
    <n v="6.3"/>
    <n v="122.27"/>
    <n v="130.41999999999999"/>
    <n v="1"/>
    <n v="2.2000000000000002"/>
    <n v="1"/>
    <n v="108"/>
    <s v="Medium"/>
    <n v="1.0009999999999999"/>
    <x v="0"/>
    <s v=""/>
    <n v="4.6399999999999997"/>
    <n v="10"/>
    <n v="8.15"/>
    <n v="-1.2"/>
    <s v="Monday"/>
    <s v="0-5 min"/>
    <n v="1"/>
    <s v="Between 1.0-1.2"/>
  </r>
  <r>
    <s v="RF003710"/>
    <d v="2026-02-02T23:48:00"/>
    <d v="2026-02-02T00:00:00"/>
    <n v="23"/>
    <x v="3"/>
    <x v="0"/>
    <n v="1.4"/>
    <n v="57.55"/>
    <n v="51.34"/>
    <n v="1"/>
    <n v="7.9"/>
    <n v="9.3000000000000007"/>
    <n v="68"/>
    <s v="Low"/>
    <n v="1.464"/>
    <x v="0"/>
    <s v=""/>
    <n v="4.8099999999999996"/>
    <n v="5"/>
    <n v="-6.21"/>
    <n v="1.4"/>
    <s v="Monday"/>
    <s v="5-10 min"/>
    <n v="1"/>
    <s v="Above 1.2"/>
  </r>
  <r>
    <s v="RF003711"/>
    <d v="2026-02-02T23:52:00"/>
    <d v="2026-02-02T00:00:00"/>
    <n v="23"/>
    <x v="2"/>
    <x v="0"/>
    <n v="4.2"/>
    <n v="109.56"/>
    <n v="105.6"/>
    <n v="1.1000000000000001"/>
    <n v="5.8"/>
    <n v="9.4"/>
    <n v="110"/>
    <s v="Medium"/>
    <n v="1.1100000000000001"/>
    <x v="0"/>
    <s v=""/>
    <n v="5"/>
    <n v="82"/>
    <n v="-3.96"/>
    <n v="3.6"/>
    <s v="Monday"/>
    <s v="5-10 min"/>
    <n v="1"/>
    <s v="Between 1.0-1.2"/>
  </r>
  <r>
    <s v="RF003712"/>
    <d v="2026-02-02T23:56:00"/>
    <d v="2026-02-02T00:00:00"/>
    <n v="23"/>
    <x v="0"/>
    <x v="0"/>
    <n v="8.8000000000000007"/>
    <n v="207.43"/>
    <m/>
    <n v="1.2"/>
    <n v="6.6"/>
    <n v="3.9"/>
    <n v="119"/>
    <s v="Medium"/>
    <n v="0.84"/>
    <x v="2"/>
    <s v="ETA too high"/>
    <n v="4.49"/>
    <n v="4"/>
    <m/>
    <n v="-2.7"/>
    <s v="Monday"/>
    <s v="5-10 min"/>
    <n v="0"/>
    <s v="Between 0.8-1.0"/>
  </r>
  <r>
    <s v="RF003713"/>
    <d v="2026-02-03T00:02:00"/>
    <d v="2026-02-03T00:00:00"/>
    <n v="0"/>
    <x v="2"/>
    <x v="1"/>
    <n v="3.7"/>
    <n v="109.28"/>
    <n v="101.13"/>
    <n v="1.1000000000000001"/>
    <n v="2"/>
    <n v="1"/>
    <n v="129"/>
    <s v="Low"/>
    <n v="1.774"/>
    <x v="0"/>
    <s v=""/>
    <n v="4.82"/>
    <n v="0"/>
    <n v="-8.15"/>
    <n v="-1"/>
    <s v="Tuesday"/>
    <s v="0-5 min"/>
    <n v="1"/>
    <s v="Above 1.2"/>
  </r>
  <r>
    <s v="RF003714"/>
    <d v="2026-02-03T00:07:00"/>
    <d v="2026-02-03T00:00:00"/>
    <n v="0"/>
    <x v="2"/>
    <x v="0"/>
    <n v="7.3"/>
    <n v="164.67"/>
    <n v="167.34"/>
    <n v="1"/>
    <n v="8"/>
    <n v="9.1999999999999993"/>
    <n v="128"/>
    <s v="Low"/>
    <n v="1.887"/>
    <x v="0"/>
    <s v=""/>
    <n v="4.6500000000000004"/>
    <n v="17"/>
    <n v="2.67"/>
    <n v="1.2"/>
    <s v="Tuesday"/>
    <s v="5-10 min"/>
    <n v="1"/>
    <s v="Above 1.2"/>
  </r>
  <r>
    <s v="RF003715"/>
    <d v="2026-02-03T00:09:00"/>
    <d v="2026-02-03T00:00:00"/>
    <n v="0"/>
    <x v="0"/>
    <x v="0"/>
    <n v="3.5"/>
    <n v="99.81"/>
    <n v="95.72"/>
    <n v="1"/>
    <n v="5.7"/>
    <n v="4.5"/>
    <n v="116"/>
    <s v="Low"/>
    <n v="1.21"/>
    <x v="0"/>
    <s v=""/>
    <n v="4.9800000000000004"/>
    <n v="4"/>
    <n v="-4.09"/>
    <n v="-1.2"/>
    <s v="Tuesday"/>
    <s v="5-10 min"/>
    <n v="1"/>
    <s v="Above 1.2"/>
  </r>
  <r>
    <s v="RF003716"/>
    <d v="2026-02-03T00:45:00"/>
    <d v="2026-02-03T00:00:00"/>
    <n v="0"/>
    <x v="0"/>
    <x v="0"/>
    <n v="6"/>
    <n v="127.54"/>
    <n v="124.45"/>
    <n v="1"/>
    <n v="2.6"/>
    <n v="4.7"/>
    <n v="132"/>
    <s v="Medium"/>
    <n v="1.131"/>
    <x v="0"/>
    <s v=""/>
    <n v="4.72"/>
    <n v="9"/>
    <n v="-3.09"/>
    <n v="2.1"/>
    <s v="Tuesday"/>
    <s v="0-5 min"/>
    <n v="1"/>
    <s v="Between 1.0-1.2"/>
  </r>
  <r>
    <s v="RF003717"/>
    <d v="2026-02-03T01:10:00"/>
    <d v="2026-02-03T00:00:00"/>
    <n v="1"/>
    <x v="0"/>
    <x v="0"/>
    <n v="1"/>
    <n v="54.6"/>
    <n v="54.54"/>
    <n v="1"/>
    <n v="2"/>
    <n v="2.2000000000000002"/>
    <n v="110"/>
    <s v="Low"/>
    <n v="1.0900000000000001"/>
    <x v="0"/>
    <s v=""/>
    <n v="4.67"/>
    <n v="4"/>
    <n v="-0.06"/>
    <n v="0.2"/>
    <s v="Tuesday"/>
    <s v="0-5 min"/>
    <n v="1"/>
    <s v="Between 1.0-1.2"/>
  </r>
  <r>
    <s v="RF003718"/>
    <d v="2026-02-03T01:49:00"/>
    <d v="2026-02-03T00:00:00"/>
    <n v="1"/>
    <x v="0"/>
    <x v="1"/>
    <n v="8.6"/>
    <n v="229.68"/>
    <m/>
    <n v="1.2"/>
    <n v="2.7"/>
    <n v="3.9"/>
    <n v="110"/>
    <s v="Medium"/>
    <n v="0.85799999999999998"/>
    <x v="1"/>
    <s v="Pickup too far"/>
    <n v="4.4400000000000004"/>
    <n v="0"/>
    <m/>
    <n v="1.2"/>
    <s v="Tuesday"/>
    <s v="0-5 min"/>
    <n v="0"/>
    <s v="Between 0.8-1.0"/>
  </r>
  <r>
    <s v="RF003719"/>
    <d v="2026-02-03T01:57:00"/>
    <d v="2026-02-03T00:00:00"/>
    <n v="1"/>
    <x v="1"/>
    <x v="1"/>
    <n v="4.3"/>
    <n v="119.21"/>
    <n v="125.53"/>
    <n v="1.1000000000000001"/>
    <n v="4.5"/>
    <n v="7.4"/>
    <n v="90"/>
    <s v="Low"/>
    <n v="1.3959999999999999"/>
    <x v="0"/>
    <s v=""/>
    <n v="4.53"/>
    <n v="0"/>
    <n v="6.32"/>
    <n v="2.9"/>
    <s v="Tuesday"/>
    <s v="0-5 min"/>
    <n v="1"/>
    <s v="Above 1.2"/>
  </r>
  <r>
    <s v="RF003720"/>
    <d v="2026-02-03T01:59:00"/>
    <d v="2026-02-03T00:00:00"/>
    <n v="1"/>
    <x v="0"/>
    <x v="1"/>
    <n v="11"/>
    <n v="216.9"/>
    <n v="220.05"/>
    <n v="1.1000000000000001"/>
    <n v="3.9"/>
    <n v="2.1"/>
    <n v="128"/>
    <s v="Medium"/>
    <n v="1.022"/>
    <x v="0"/>
    <s v=""/>
    <n v="4.6500000000000004"/>
    <n v="0"/>
    <n v="3.15"/>
    <n v="-1.8"/>
    <s v="Tuesday"/>
    <s v="0-5 min"/>
    <n v="1"/>
    <s v="Between 1.0-1.2"/>
  </r>
  <r>
    <s v="RF003721"/>
    <d v="2026-02-03T02:40:00"/>
    <d v="2026-02-03T00:00:00"/>
    <n v="2"/>
    <x v="2"/>
    <x v="0"/>
    <n v="5.5"/>
    <n v="146.69999999999999"/>
    <m/>
    <n v="1.1000000000000001"/>
    <n v="7.3"/>
    <n v="8.1"/>
    <n v="112"/>
    <s v="Low"/>
    <n v="1.429"/>
    <x v="2"/>
    <s v="Fare too high"/>
    <n v="4.91"/>
    <n v="2"/>
    <m/>
    <n v="0.8"/>
    <s v="Tuesday"/>
    <s v="5-10 min"/>
    <n v="0"/>
    <s v="Above 1.2"/>
  </r>
  <r>
    <s v="RF003722"/>
    <d v="2026-02-03T03:04:00"/>
    <d v="2026-02-03T00:00:00"/>
    <n v="3"/>
    <x v="1"/>
    <x v="0"/>
    <n v="4.5999999999999996"/>
    <n v="99.59"/>
    <m/>
    <n v="1"/>
    <n v="2"/>
    <n v="2.1"/>
    <n v="104"/>
    <s v="Medium"/>
    <n v="1.24"/>
    <x v="1"/>
    <s v="Driver unavailable"/>
    <n v="5"/>
    <n v="48"/>
    <m/>
    <n v="0.1"/>
    <s v="Tuesday"/>
    <s v="0-5 min"/>
    <n v="0"/>
    <s v="Above 1.2"/>
  </r>
  <r>
    <s v="RF003723"/>
    <d v="2026-02-03T03:22:00"/>
    <d v="2026-02-03T00:00:00"/>
    <n v="3"/>
    <x v="2"/>
    <x v="0"/>
    <n v="3.9"/>
    <n v="94.45"/>
    <n v="91.64"/>
    <n v="1"/>
    <n v="5"/>
    <n v="3.1"/>
    <n v="120"/>
    <s v="Medium"/>
    <n v="1.0840000000000001"/>
    <x v="0"/>
    <s v=""/>
    <n v="4.7"/>
    <n v="13"/>
    <n v="-2.81"/>
    <n v="-1.9"/>
    <s v="Tuesday"/>
    <s v="0-5 min"/>
    <n v="1"/>
    <s v="Between 1.0-1.2"/>
  </r>
  <r>
    <s v="RF003724"/>
    <d v="2026-02-03T03:37:00"/>
    <d v="2026-02-03T00:00:00"/>
    <n v="3"/>
    <x v="2"/>
    <x v="0"/>
    <n v="4.3"/>
    <n v="103.47"/>
    <n v="110.41"/>
    <n v="1"/>
    <n v="6.4"/>
    <n v="9.6"/>
    <n v="131"/>
    <s v="Low"/>
    <n v="1.5920000000000001"/>
    <x v="0"/>
    <s v=""/>
    <n v="4.6500000000000004"/>
    <n v="2"/>
    <n v="6.94"/>
    <n v="3.2"/>
    <s v="Tuesday"/>
    <s v="5-10 min"/>
    <n v="1"/>
    <s v="Above 1.2"/>
  </r>
  <r>
    <s v="RF003725"/>
    <d v="2026-02-03T04:28:00"/>
    <d v="2026-02-03T00:00:00"/>
    <n v="4"/>
    <x v="1"/>
    <x v="1"/>
    <n v="4.2"/>
    <n v="98.39"/>
    <m/>
    <n v="1"/>
    <n v="2"/>
    <m/>
    <n v="106"/>
    <s v="Low"/>
    <n v="1.403"/>
    <x v="3"/>
    <s v="No driver available"/>
    <n v="4.79"/>
    <n v="0"/>
    <m/>
    <m/>
    <s v="Tuesday"/>
    <s v="0-5 min"/>
    <n v="0"/>
    <s v="Above 1.2"/>
  </r>
  <r>
    <s v="RF003726"/>
    <d v="2026-02-03T04:46:00"/>
    <d v="2026-02-03T00:00:00"/>
    <n v="4"/>
    <x v="4"/>
    <x v="0"/>
    <n v="3.4"/>
    <n v="80.45"/>
    <n v="80.16"/>
    <n v="1"/>
    <n v="5.5"/>
    <n v="2.2000000000000002"/>
    <n v="58"/>
    <s v="Low"/>
    <n v="1.752"/>
    <x v="0"/>
    <s v=""/>
    <n v="4.76"/>
    <n v="2"/>
    <n v="-0.28999999999999998"/>
    <n v="-3.3"/>
    <s v="Tuesday"/>
    <s v="5-10 min"/>
    <n v="1"/>
    <s v="Above 1.2"/>
  </r>
  <r>
    <s v="RF003727"/>
    <d v="2026-02-03T04:59:00"/>
    <d v="2026-02-03T00:00:00"/>
    <n v="4"/>
    <x v="4"/>
    <x v="0"/>
    <n v="3.7"/>
    <n v="84.56"/>
    <n v="82.29"/>
    <n v="1"/>
    <n v="4.2"/>
    <n v="7.1"/>
    <n v="68"/>
    <s v="Low"/>
    <n v="1.9419999999999999"/>
    <x v="0"/>
    <s v=""/>
    <n v="4.6900000000000004"/>
    <n v="16"/>
    <n v="-2.27"/>
    <n v="2.9"/>
    <s v="Tuesday"/>
    <s v="0-5 min"/>
    <n v="1"/>
    <s v="Above 1.2"/>
  </r>
  <r>
    <s v="RF003728"/>
    <d v="2026-02-03T05:00:00"/>
    <d v="2026-02-03T00:00:00"/>
    <n v="5"/>
    <x v="3"/>
    <x v="1"/>
    <n v="19.100000000000001"/>
    <n v="340.06"/>
    <n v="345.1"/>
    <n v="1"/>
    <n v="3.1"/>
    <n v="1"/>
    <n v="66"/>
    <s v="Low"/>
    <n v="1.347"/>
    <x v="0"/>
    <s v=""/>
    <n v="4.72"/>
    <n v="0"/>
    <n v="5.04"/>
    <n v="-2.1"/>
    <s v="Tuesday"/>
    <s v="0-5 min"/>
    <n v="1"/>
    <s v="Above 1.2"/>
  </r>
  <r>
    <s v="RF003729"/>
    <d v="2026-02-03T05:00:00"/>
    <d v="2026-02-03T00:00:00"/>
    <n v="5"/>
    <x v="0"/>
    <x v="0"/>
    <n v="5.6"/>
    <n v="139.07"/>
    <n v="141.4"/>
    <n v="1"/>
    <n v="2"/>
    <n v="8"/>
    <n v="137"/>
    <s v="Medium"/>
    <n v="1.093"/>
    <x v="0"/>
    <s v=""/>
    <n v="4.78"/>
    <n v="7"/>
    <n v="2.33"/>
    <n v="6"/>
    <s v="Tuesday"/>
    <s v="0-5 min"/>
    <n v="1"/>
    <s v="Between 1.0-1.2"/>
  </r>
  <r>
    <s v="RF003730"/>
    <d v="2026-02-03T05:27:00"/>
    <d v="2026-02-03T00:00:00"/>
    <n v="5"/>
    <x v="3"/>
    <x v="0"/>
    <n v="1.4"/>
    <n v="62.4"/>
    <n v="62.12"/>
    <n v="1"/>
    <n v="5.2"/>
    <n v="1.6"/>
    <n v="68"/>
    <s v="Low"/>
    <n v="1.607"/>
    <x v="0"/>
    <s v=""/>
    <n v="4.96"/>
    <n v="3"/>
    <n v="-0.28000000000000003"/>
    <n v="-3.6"/>
    <s v="Tuesday"/>
    <s v="5-10 min"/>
    <n v="1"/>
    <s v="Above 1.2"/>
  </r>
  <r>
    <s v="RF003731"/>
    <d v="2026-02-03T05:27:00"/>
    <d v="2026-02-03T00:00:00"/>
    <n v="5"/>
    <x v="0"/>
    <x v="0"/>
    <n v="1.4"/>
    <n v="69.099999999999994"/>
    <n v="63.01"/>
    <n v="1.1000000000000001"/>
    <n v="2.9"/>
    <n v="8.3000000000000007"/>
    <n v="144"/>
    <s v="Medium"/>
    <n v="1.196"/>
    <x v="0"/>
    <s v=""/>
    <n v="4.58"/>
    <n v="5"/>
    <n v="-6.09"/>
    <n v="5.4"/>
    <s v="Tuesday"/>
    <s v="0-5 min"/>
    <n v="1"/>
    <s v="Between 1.0-1.2"/>
  </r>
  <r>
    <s v="RF003732"/>
    <d v="2026-02-03T05:37:00"/>
    <d v="2026-02-03T00:00:00"/>
    <n v="5"/>
    <x v="1"/>
    <x v="1"/>
    <n v="19.399999999999999"/>
    <n v="356.71"/>
    <n v="350.54"/>
    <n v="1"/>
    <n v="3.5"/>
    <n v="7"/>
    <n v="108"/>
    <s v="Low"/>
    <n v="1.968"/>
    <x v="0"/>
    <s v=""/>
    <n v="4.46"/>
    <n v="0"/>
    <n v="-6.17"/>
    <n v="3.5"/>
    <s v="Tuesday"/>
    <s v="0-5 min"/>
    <n v="1"/>
    <s v="Above 1.2"/>
  </r>
  <r>
    <s v="RF003733"/>
    <d v="2026-02-03T05:45:00"/>
    <d v="2026-02-03T00:00:00"/>
    <n v="5"/>
    <x v="3"/>
    <x v="0"/>
    <n v="5.5"/>
    <n v="112.52"/>
    <n v="110.22"/>
    <n v="1"/>
    <n v="7.2"/>
    <n v="3.2"/>
    <n v="67"/>
    <s v="Low"/>
    <n v="1.7869999999999999"/>
    <x v="0"/>
    <s v=""/>
    <n v="4.76"/>
    <n v="21"/>
    <n v="-2.2999999999999998"/>
    <n v="-4"/>
    <s v="Tuesday"/>
    <s v="5-10 min"/>
    <n v="1"/>
    <s v="Above 1.2"/>
  </r>
  <r>
    <s v="RF003734"/>
    <d v="2026-02-03T05:46:00"/>
    <d v="2026-02-03T00:00:00"/>
    <n v="5"/>
    <x v="1"/>
    <x v="0"/>
    <n v="2.5"/>
    <n v="79.91"/>
    <m/>
    <n v="1"/>
    <n v="4.2"/>
    <n v="5.0999999999999996"/>
    <n v="98"/>
    <s v="Low"/>
    <n v="1.7210000000000001"/>
    <x v="2"/>
    <s v="Pickup issue"/>
    <n v="4.54"/>
    <n v="17"/>
    <m/>
    <n v="0.9"/>
    <s v="Tuesday"/>
    <s v="0-5 min"/>
    <n v="0"/>
    <s v="Above 1.2"/>
  </r>
  <r>
    <s v="RF003735"/>
    <d v="2026-02-03T06:03:00"/>
    <d v="2026-02-03T00:00:00"/>
    <n v="6"/>
    <x v="2"/>
    <x v="0"/>
    <n v="11.8"/>
    <n v="213.4"/>
    <n v="200.42"/>
    <n v="1"/>
    <n v="4.9000000000000004"/>
    <n v="1.5"/>
    <n v="131"/>
    <s v="Medium"/>
    <n v="1.361"/>
    <x v="0"/>
    <s v=""/>
    <n v="5"/>
    <n v="2"/>
    <n v="-12.98"/>
    <n v="-3.4"/>
    <s v="Tuesday"/>
    <s v="0-5 min"/>
    <n v="1"/>
    <s v="Above 1.2"/>
  </r>
  <r>
    <s v="RF003736"/>
    <d v="2026-02-03T06:16:00"/>
    <d v="2026-02-03T00:00:00"/>
    <n v="6"/>
    <x v="0"/>
    <x v="1"/>
    <n v="3.8"/>
    <n v="111.94"/>
    <n v="115.22"/>
    <n v="1.1000000000000001"/>
    <n v="9.5"/>
    <n v="7.9"/>
    <n v="115"/>
    <s v="Medium"/>
    <n v="0.86499999999999999"/>
    <x v="0"/>
    <s v=""/>
    <n v="4.79"/>
    <n v="0"/>
    <n v="3.28"/>
    <n v="-1.6"/>
    <s v="Tuesday"/>
    <s v="5-10 min"/>
    <n v="1"/>
    <s v="Between 0.8-1.0"/>
  </r>
  <r>
    <s v="RF003737"/>
    <d v="2026-02-03T06:48:00"/>
    <d v="2026-02-03T00:00:00"/>
    <n v="6"/>
    <x v="1"/>
    <x v="1"/>
    <n v="6.2"/>
    <n v="118.48"/>
    <n v="118.34"/>
    <n v="1"/>
    <n v="4.8"/>
    <n v="4.2"/>
    <n v="93"/>
    <s v="Low"/>
    <n v="1.2609999999999999"/>
    <x v="0"/>
    <s v=""/>
    <n v="4.7"/>
    <n v="0"/>
    <n v="-0.14000000000000001"/>
    <n v="-0.6"/>
    <s v="Tuesday"/>
    <s v="0-5 min"/>
    <n v="1"/>
    <s v="Above 1.2"/>
  </r>
  <r>
    <s v="RF003738"/>
    <d v="2026-02-03T06:54:00"/>
    <d v="2026-02-03T00:00:00"/>
    <n v="6"/>
    <x v="3"/>
    <x v="0"/>
    <n v="6.9"/>
    <n v="150.57"/>
    <m/>
    <n v="1"/>
    <n v="2.7"/>
    <n v="1"/>
    <n v="66"/>
    <s v="Low"/>
    <n v="2.2000000000000002"/>
    <x v="1"/>
    <s v="Vehicle issue"/>
    <n v="4.71"/>
    <n v="4"/>
    <m/>
    <n v="-1.7"/>
    <s v="Tuesday"/>
    <s v="0-5 min"/>
    <n v="0"/>
    <s v="Above 1.2"/>
  </r>
  <r>
    <s v="RF003739"/>
    <d v="2026-02-03T07:06:00"/>
    <d v="2026-02-03T00:00:00"/>
    <n v="7"/>
    <x v="2"/>
    <x v="0"/>
    <n v="2.6"/>
    <n v="78.77"/>
    <n v="74.95"/>
    <n v="1"/>
    <n v="7.4"/>
    <n v="6"/>
    <n v="101"/>
    <s v="Low"/>
    <n v="1.1160000000000001"/>
    <x v="0"/>
    <s v=""/>
    <n v="4.8"/>
    <n v="1"/>
    <n v="-3.82"/>
    <n v="-1.4"/>
    <s v="Tuesday"/>
    <s v="5-10 min"/>
    <n v="1"/>
    <s v="Between 1.0-1.2"/>
  </r>
  <r>
    <s v="RF003740"/>
    <d v="2026-02-03T07:09:00"/>
    <d v="2026-02-03T00:00:00"/>
    <n v="7"/>
    <x v="1"/>
    <x v="1"/>
    <n v="3.8"/>
    <n v="97.93"/>
    <n v="95.38"/>
    <n v="1"/>
    <n v="5.0999999999999996"/>
    <n v="5.2"/>
    <n v="85"/>
    <s v="Medium"/>
    <n v="0.96399999999999997"/>
    <x v="0"/>
    <s v=""/>
    <n v="4.8499999999999996"/>
    <n v="0"/>
    <n v="-2.5499999999999998"/>
    <n v="0.1"/>
    <s v="Tuesday"/>
    <s v="5-10 min"/>
    <n v="1"/>
    <s v="Between 0.8-1.0"/>
  </r>
  <r>
    <s v="RF003741"/>
    <d v="2026-02-03T07:24:00"/>
    <d v="2026-02-03T00:00:00"/>
    <n v="7"/>
    <x v="0"/>
    <x v="0"/>
    <n v="9.6"/>
    <n v="189.95"/>
    <n v="191.72"/>
    <n v="1.1000000000000001"/>
    <n v="3.7"/>
    <n v="3.8"/>
    <n v="122"/>
    <s v="Medium"/>
    <n v="1.04"/>
    <x v="0"/>
    <s v=""/>
    <n v="5"/>
    <n v="33"/>
    <n v="1.77"/>
    <n v="0.1"/>
    <s v="Tuesday"/>
    <s v="0-5 min"/>
    <n v="1"/>
    <s v="Between 1.0-1.2"/>
  </r>
  <r>
    <s v="RF003742"/>
    <d v="2026-02-03T07:31:00"/>
    <d v="2026-02-03T00:00:00"/>
    <n v="7"/>
    <x v="1"/>
    <x v="1"/>
    <n v="14.3"/>
    <n v="244.36"/>
    <n v="254.06"/>
    <n v="1"/>
    <n v="2.9"/>
    <n v="1"/>
    <n v="99"/>
    <s v="Medium"/>
    <n v="1.0920000000000001"/>
    <x v="0"/>
    <s v=""/>
    <n v="4.51"/>
    <n v="0"/>
    <n v="9.6999999999999993"/>
    <n v="-1.9"/>
    <s v="Tuesday"/>
    <s v="0-5 min"/>
    <n v="1"/>
    <s v="Between 1.0-1.2"/>
  </r>
  <r>
    <s v="RF003743"/>
    <d v="2026-02-03T07:41:00"/>
    <d v="2026-02-03T00:00:00"/>
    <n v="7"/>
    <x v="0"/>
    <x v="0"/>
    <n v="10.199999999999999"/>
    <n v="172.1"/>
    <n v="179.14"/>
    <n v="1"/>
    <n v="4.2"/>
    <n v="3.5"/>
    <n v="105"/>
    <s v="Medium"/>
    <n v="0.98499999999999999"/>
    <x v="0"/>
    <s v=""/>
    <n v="4.92"/>
    <n v="8"/>
    <n v="7.04"/>
    <n v="-0.7"/>
    <s v="Tuesday"/>
    <s v="0-5 min"/>
    <n v="1"/>
    <s v="Between 0.8-1.0"/>
  </r>
  <r>
    <s v="RF003744"/>
    <d v="2026-02-03T07:50:00"/>
    <d v="2026-02-03T00:00:00"/>
    <n v="7"/>
    <x v="2"/>
    <x v="0"/>
    <n v="7.6"/>
    <n v="161.9"/>
    <n v="156.56"/>
    <n v="1.1000000000000001"/>
    <n v="7.1"/>
    <n v="8.5"/>
    <n v="107"/>
    <s v="Medium"/>
    <n v="0.96"/>
    <x v="0"/>
    <s v=""/>
    <n v="5"/>
    <n v="6"/>
    <n v="-5.34"/>
    <n v="1.4"/>
    <s v="Tuesday"/>
    <s v="5-10 min"/>
    <n v="1"/>
    <s v="Between 0.8-1.0"/>
  </r>
  <r>
    <s v="RF003745"/>
    <d v="2026-02-03T07:56:00"/>
    <d v="2026-02-03T00:00:00"/>
    <n v="7"/>
    <x v="1"/>
    <x v="0"/>
    <n v="4.5999999999999996"/>
    <n v="114.16"/>
    <n v="124.18"/>
    <n v="1.1000000000000001"/>
    <n v="3.6"/>
    <n v="6.6"/>
    <n v="87"/>
    <s v="Medium"/>
    <n v="1.008"/>
    <x v="0"/>
    <s v=""/>
    <n v="4.8"/>
    <n v="6"/>
    <n v="10.02"/>
    <n v="3"/>
    <s v="Tuesday"/>
    <s v="0-5 min"/>
    <n v="1"/>
    <s v="Between 1.0-1.2"/>
  </r>
  <r>
    <s v="RF003746"/>
    <d v="2026-02-03T07:57:00"/>
    <d v="2026-02-03T00:00:00"/>
    <n v="7"/>
    <x v="3"/>
    <x v="0"/>
    <n v="8.3000000000000007"/>
    <n v="191.61"/>
    <n v="207.12"/>
    <n v="1.1000000000000001"/>
    <n v="5.0999999999999996"/>
    <n v="13.4"/>
    <n v="59"/>
    <s v="Low"/>
    <n v="1.1719999999999999"/>
    <x v="0"/>
    <s v=""/>
    <n v="4.74"/>
    <n v="5"/>
    <n v="15.51"/>
    <n v="8.3000000000000007"/>
    <s v="Tuesday"/>
    <s v="5-10 min"/>
    <n v="1"/>
    <s v="Between 1.0-1.2"/>
  </r>
  <r>
    <s v="RF003747"/>
    <d v="2026-02-03T08:10:00"/>
    <d v="2026-02-03T00:00:00"/>
    <n v="8"/>
    <x v="2"/>
    <x v="0"/>
    <n v="9.3000000000000007"/>
    <n v="177.67"/>
    <n v="169.36"/>
    <n v="1.1000000000000001"/>
    <n v="3.5"/>
    <n v="7.6"/>
    <n v="116"/>
    <s v="Medium"/>
    <n v="1.075"/>
    <x v="0"/>
    <s v=""/>
    <n v="4.6500000000000004"/>
    <n v="16"/>
    <n v="-8.31"/>
    <n v="4.0999999999999996"/>
    <s v="Tuesday"/>
    <s v="0-5 min"/>
    <n v="1"/>
    <s v="Between 1.0-1.2"/>
  </r>
  <r>
    <s v="RF003748"/>
    <d v="2026-02-03T08:11:00"/>
    <d v="2026-02-03T00:00:00"/>
    <n v="8"/>
    <x v="2"/>
    <x v="0"/>
    <n v="14.1"/>
    <n v="249.55"/>
    <n v="239.78"/>
    <n v="1.1000000000000001"/>
    <n v="9.9"/>
    <n v="8.1"/>
    <n v="97"/>
    <s v="Medium"/>
    <n v="0.752"/>
    <x v="0"/>
    <s v=""/>
    <n v="4.71"/>
    <n v="8"/>
    <n v="-9.77"/>
    <n v="-1.8"/>
    <s v="Tuesday"/>
    <s v="5-10 min"/>
    <n v="1"/>
    <s v="Below 0.8"/>
  </r>
  <r>
    <s v="RF003749"/>
    <d v="2026-02-03T08:29:00"/>
    <d v="2026-02-03T00:00:00"/>
    <n v="8"/>
    <x v="2"/>
    <x v="1"/>
    <n v="6"/>
    <n v="165.62"/>
    <n v="164.63"/>
    <n v="1.2"/>
    <n v="4.8"/>
    <n v="4.2"/>
    <n v="91"/>
    <s v="High"/>
    <n v="0.65100000000000002"/>
    <x v="0"/>
    <s v=""/>
    <n v="4.72"/>
    <n v="0"/>
    <n v="-0.99"/>
    <n v="-0.6"/>
    <s v="Tuesday"/>
    <s v="0-5 min"/>
    <n v="1"/>
    <s v="Below 0.8"/>
  </r>
  <r>
    <s v="RF003750"/>
    <d v="2026-02-03T08:33:00"/>
    <d v="2026-02-03T00:00:00"/>
    <n v="8"/>
    <x v="1"/>
    <x v="0"/>
    <n v="23.5"/>
    <n v="402.63"/>
    <n v="418.46"/>
    <n v="1"/>
    <n v="3.1"/>
    <n v="5"/>
    <n v="96"/>
    <s v="Low"/>
    <n v="1.55"/>
    <x v="0"/>
    <s v=""/>
    <n v="4.96"/>
    <n v="8"/>
    <n v="15.83"/>
    <n v="1.9"/>
    <s v="Tuesday"/>
    <s v="0-5 min"/>
    <n v="1"/>
    <s v="Above 1.2"/>
  </r>
  <r>
    <s v="RF003751"/>
    <d v="2026-02-03T08:55:00"/>
    <d v="2026-02-03T00:00:00"/>
    <n v="8"/>
    <x v="2"/>
    <x v="0"/>
    <n v="11.2"/>
    <n v="258.33999999999997"/>
    <n v="270.64"/>
    <n v="1.2"/>
    <n v="4.0999999999999996"/>
    <n v="8.8000000000000007"/>
    <n v="118"/>
    <s v="Medium"/>
    <n v="0.997"/>
    <x v="0"/>
    <s v=""/>
    <n v="4.9800000000000004"/>
    <n v="2"/>
    <n v="12.3"/>
    <n v="4.7"/>
    <s v="Tuesday"/>
    <s v="0-5 min"/>
    <n v="1"/>
    <s v="Between 0.8-1.0"/>
  </r>
  <r>
    <s v="RF003752"/>
    <d v="2026-02-03T09:05:00"/>
    <d v="2026-02-03T00:00:00"/>
    <n v="9"/>
    <x v="3"/>
    <x v="0"/>
    <n v="5.6"/>
    <n v="111.62"/>
    <m/>
    <n v="1"/>
    <n v="2.5"/>
    <n v="8.5"/>
    <n v="61"/>
    <s v="Low"/>
    <n v="1.7470000000000001"/>
    <x v="2"/>
    <s v="Changed plans"/>
    <n v="4.62"/>
    <n v="12"/>
    <m/>
    <n v="6"/>
    <s v="Tuesday"/>
    <s v="0-5 min"/>
    <n v="0"/>
    <s v="Above 1.2"/>
  </r>
  <r>
    <s v="RF003753"/>
    <d v="2026-02-03T09:10:00"/>
    <d v="2026-02-03T00:00:00"/>
    <n v="9"/>
    <x v="2"/>
    <x v="0"/>
    <n v="12.6"/>
    <n v="261.27999999999997"/>
    <n v="268.04000000000002"/>
    <n v="1.1000000000000001"/>
    <n v="7.5"/>
    <n v="3.1"/>
    <n v="91"/>
    <s v="Medium"/>
    <n v="0.82299999999999995"/>
    <x v="0"/>
    <s v=""/>
    <n v="4.9800000000000004"/>
    <n v="4"/>
    <n v="6.76"/>
    <n v="-4.4000000000000004"/>
    <s v="Tuesday"/>
    <s v="5-10 min"/>
    <n v="1"/>
    <s v="Between 0.8-1.0"/>
  </r>
  <r>
    <s v="RF003754"/>
    <d v="2026-02-03T09:11:00"/>
    <d v="2026-02-03T00:00:00"/>
    <n v="9"/>
    <x v="2"/>
    <x v="1"/>
    <n v="4.7"/>
    <n v="124.21"/>
    <m/>
    <n v="1.1000000000000001"/>
    <n v="7.6"/>
    <n v="11.4"/>
    <n v="98"/>
    <s v="Medium"/>
    <n v="0.877"/>
    <x v="2"/>
    <s v="Pickup issue"/>
    <n v="4.76"/>
    <n v="0"/>
    <m/>
    <n v="3.8"/>
    <s v="Tuesday"/>
    <s v="5-10 min"/>
    <n v="0"/>
    <s v="Between 0.8-1.0"/>
  </r>
  <r>
    <s v="RF003755"/>
    <d v="2026-02-03T09:26:00"/>
    <d v="2026-02-03T00:00:00"/>
    <n v="9"/>
    <x v="0"/>
    <x v="1"/>
    <n v="3.8"/>
    <n v="127.93"/>
    <m/>
    <n v="1.3"/>
    <n v="8.8000000000000007"/>
    <n v="5.9"/>
    <n v="103"/>
    <s v="High"/>
    <n v="0.70799999999999996"/>
    <x v="2"/>
    <s v="Changed plans"/>
    <n v="4.7699999999999996"/>
    <n v="0"/>
    <m/>
    <n v="-2.9"/>
    <s v="Tuesday"/>
    <s v="5-10 min"/>
    <n v="0"/>
    <s v="Below 0.8"/>
  </r>
  <r>
    <s v="RF003756"/>
    <d v="2026-02-03T09:41:00"/>
    <d v="2026-02-03T00:00:00"/>
    <n v="9"/>
    <x v="0"/>
    <x v="0"/>
    <n v="1.4"/>
    <n v="79.45"/>
    <n v="80.7"/>
    <n v="1.2"/>
    <n v="9"/>
    <n v="9.1"/>
    <n v="110"/>
    <s v="High"/>
    <n v="0.72"/>
    <x v="0"/>
    <s v=""/>
    <n v="4.91"/>
    <n v="5"/>
    <n v="1.25"/>
    <n v="0.1"/>
    <s v="Tuesday"/>
    <s v="5-10 min"/>
    <n v="1"/>
    <s v="Below 0.8"/>
  </r>
  <r>
    <s v="RF003757"/>
    <d v="2026-02-03T09:54:00"/>
    <d v="2026-02-03T00:00:00"/>
    <n v="9"/>
    <x v="0"/>
    <x v="0"/>
    <n v="18.8"/>
    <n v="393.3"/>
    <m/>
    <n v="1.3"/>
    <n v="4.4000000000000004"/>
    <n v="8.4"/>
    <n v="119"/>
    <s v="High"/>
    <n v="0.73799999999999999"/>
    <x v="2"/>
    <s v="Pickup issue"/>
    <n v="4.68"/>
    <n v="5"/>
    <m/>
    <n v="4"/>
    <s v="Tuesday"/>
    <s v="0-5 min"/>
    <n v="0"/>
    <s v="Below 0.8"/>
  </r>
  <r>
    <s v="RF003758"/>
    <d v="2026-02-03T09:57:00"/>
    <d v="2026-02-03T00:00:00"/>
    <n v="9"/>
    <x v="0"/>
    <x v="0"/>
    <n v="4.5999999999999996"/>
    <n v="135.29"/>
    <n v="145.81"/>
    <n v="1.2"/>
    <n v="8"/>
    <n v="6.5"/>
    <n v="110"/>
    <s v="High"/>
    <n v="0.72899999999999998"/>
    <x v="0"/>
    <s v=""/>
    <n v="4.75"/>
    <n v="24"/>
    <n v="10.52"/>
    <n v="-1.5"/>
    <s v="Tuesday"/>
    <s v="5-10 min"/>
    <n v="1"/>
    <s v="Below 0.8"/>
  </r>
  <r>
    <s v="RF003759"/>
    <d v="2026-02-03T10:28:00"/>
    <d v="2026-02-03T00:00:00"/>
    <n v="10"/>
    <x v="3"/>
    <x v="1"/>
    <n v="9.3000000000000007"/>
    <n v="160.27000000000001"/>
    <m/>
    <n v="1"/>
    <n v="8.1"/>
    <n v="7.5"/>
    <n v="61"/>
    <s v="Low"/>
    <n v="1.127"/>
    <x v="2"/>
    <s v="Fare too high"/>
    <n v="4.79"/>
    <n v="0"/>
    <m/>
    <n v="-0.6"/>
    <s v="Tuesday"/>
    <s v="5-10 min"/>
    <n v="0"/>
    <s v="Between 1.0-1.2"/>
  </r>
  <r>
    <s v="RF003760"/>
    <d v="2026-02-03T10:31:00"/>
    <d v="2026-02-03T00:00:00"/>
    <n v="10"/>
    <x v="0"/>
    <x v="1"/>
    <n v="11.3"/>
    <n v="225.6"/>
    <m/>
    <n v="1.1000000000000001"/>
    <n v="5.3"/>
    <n v="11.9"/>
    <n v="107"/>
    <s v="Medium"/>
    <n v="0.873"/>
    <x v="2"/>
    <s v="ETA too high"/>
    <n v="5"/>
    <n v="0"/>
    <m/>
    <n v="6.6"/>
    <s v="Tuesday"/>
    <s v="5-10 min"/>
    <n v="0"/>
    <s v="Between 0.8-1.0"/>
  </r>
  <r>
    <s v="RF003761"/>
    <d v="2026-02-03T10:36:00"/>
    <d v="2026-02-03T00:00:00"/>
    <n v="10"/>
    <x v="1"/>
    <x v="0"/>
    <n v="4.7"/>
    <n v="115.48"/>
    <n v="114.51"/>
    <n v="1.1000000000000001"/>
    <n v="8.4"/>
    <n v="14.1"/>
    <n v="92"/>
    <s v="Medium"/>
    <n v="0.89300000000000002"/>
    <x v="0"/>
    <s v=""/>
    <n v="4.3499999999999996"/>
    <n v="19"/>
    <n v="-0.97"/>
    <n v="5.7"/>
    <s v="Tuesday"/>
    <s v="5-10 min"/>
    <n v="1"/>
    <s v="Between 0.8-1.0"/>
  </r>
  <r>
    <s v="RF003762"/>
    <d v="2026-02-03T10:53:00"/>
    <d v="2026-02-03T00:00:00"/>
    <n v="10"/>
    <x v="0"/>
    <x v="1"/>
    <n v="5.0999999999999996"/>
    <n v="123.5"/>
    <n v="120.89"/>
    <n v="1"/>
    <n v="4.9000000000000004"/>
    <n v="7.1"/>
    <n v="117"/>
    <s v="Low"/>
    <n v="1.347"/>
    <x v="0"/>
    <s v=""/>
    <n v="4.76"/>
    <n v="0"/>
    <n v="-2.61"/>
    <n v="2.2000000000000002"/>
    <s v="Tuesday"/>
    <s v="0-5 min"/>
    <n v="1"/>
    <s v="Above 1.2"/>
  </r>
  <r>
    <s v="RF003763"/>
    <d v="2026-02-03T11:30:00"/>
    <d v="2026-02-03T00:00:00"/>
    <n v="11"/>
    <x v="0"/>
    <x v="0"/>
    <n v="1.4"/>
    <n v="90.78"/>
    <m/>
    <n v="1.4"/>
    <n v="7"/>
    <n v="2.4"/>
    <n v="97"/>
    <s v="High"/>
    <n v="0.64400000000000002"/>
    <x v="2"/>
    <s v="ETA too high"/>
    <n v="4.53"/>
    <n v="65"/>
    <m/>
    <n v="-4.5999999999999996"/>
    <s v="Tuesday"/>
    <s v="5-10 min"/>
    <n v="0"/>
    <s v="Below 0.8"/>
  </r>
  <r>
    <s v="RF003764"/>
    <d v="2026-02-03T11:31:00"/>
    <d v="2026-02-03T00:00:00"/>
    <n v="11"/>
    <x v="1"/>
    <x v="0"/>
    <n v="2.8"/>
    <n v="95.73"/>
    <m/>
    <n v="1.1000000000000001"/>
    <n v="3.7"/>
    <n v="1"/>
    <n v="75"/>
    <s v="Medium"/>
    <n v="0.76800000000000002"/>
    <x v="1"/>
    <s v="Driver unavailable"/>
    <n v="4.97"/>
    <n v="4"/>
    <m/>
    <n v="-2.7"/>
    <s v="Tuesday"/>
    <s v="0-5 min"/>
    <n v="0"/>
    <s v="Below 0.8"/>
  </r>
  <r>
    <s v="RF003765"/>
    <d v="2026-02-03T11:35:00"/>
    <d v="2026-02-03T00:00:00"/>
    <n v="11"/>
    <x v="3"/>
    <x v="0"/>
    <n v="1.8"/>
    <n v="62.73"/>
    <n v="63.26"/>
    <n v="1"/>
    <n v="3.8"/>
    <n v="5"/>
    <n v="62"/>
    <s v="Low"/>
    <n v="1.24"/>
    <x v="0"/>
    <s v=""/>
    <n v="4.5"/>
    <n v="3"/>
    <n v="0.53"/>
    <n v="1.2"/>
    <s v="Tuesday"/>
    <s v="0-5 min"/>
    <n v="1"/>
    <s v="Above 1.2"/>
  </r>
  <r>
    <s v="RF003766"/>
    <d v="2026-02-03T11:41:00"/>
    <d v="2026-02-03T00:00:00"/>
    <n v="11"/>
    <x v="3"/>
    <x v="0"/>
    <n v="21.9"/>
    <n v="382.77"/>
    <n v="366.3"/>
    <n v="1"/>
    <n v="7.5"/>
    <n v="9.6999999999999993"/>
    <n v="70"/>
    <s v="Medium"/>
    <n v="1.1140000000000001"/>
    <x v="0"/>
    <s v=""/>
    <n v="4.95"/>
    <n v="17"/>
    <n v="-16.47"/>
    <n v="2.2000000000000002"/>
    <s v="Tuesday"/>
    <s v="5-10 min"/>
    <n v="1"/>
    <s v="Between 1.0-1.2"/>
  </r>
  <r>
    <s v="RF003767"/>
    <d v="2026-02-03T11:54:00"/>
    <d v="2026-02-03T00:00:00"/>
    <n v="11"/>
    <x v="2"/>
    <x v="1"/>
    <n v="5.3"/>
    <n v="118.68"/>
    <n v="117.04"/>
    <n v="1"/>
    <n v="3.4"/>
    <n v="5"/>
    <n v="120"/>
    <s v="Low"/>
    <n v="1.512"/>
    <x v="0"/>
    <s v=""/>
    <n v="4.62"/>
    <n v="0"/>
    <n v="-1.64"/>
    <n v="1.6"/>
    <s v="Tuesday"/>
    <s v="0-5 min"/>
    <n v="1"/>
    <s v="Above 1.2"/>
  </r>
  <r>
    <s v="RF003768"/>
    <d v="2026-02-03T12:05:00"/>
    <d v="2026-02-03T00:00:00"/>
    <n v="12"/>
    <x v="4"/>
    <x v="0"/>
    <n v="3.7"/>
    <n v="92.15"/>
    <m/>
    <n v="1"/>
    <n v="8.4"/>
    <m/>
    <n v="63"/>
    <s v="Low"/>
    <n v="1.6140000000000001"/>
    <x v="3"/>
    <s v="No driver available"/>
    <n v="5"/>
    <n v="3"/>
    <m/>
    <m/>
    <s v="Tuesday"/>
    <s v="5-10 min"/>
    <n v="0"/>
    <s v="Above 1.2"/>
  </r>
  <r>
    <s v="RF003769"/>
    <d v="2026-02-03T12:36:00"/>
    <d v="2026-02-03T00:00:00"/>
    <n v="12"/>
    <x v="1"/>
    <x v="0"/>
    <n v="4.4000000000000004"/>
    <n v="99.95"/>
    <n v="102.61"/>
    <n v="1"/>
    <n v="4.0999999999999996"/>
    <n v="4.7"/>
    <n v="93"/>
    <s v="Low"/>
    <n v="1.2290000000000001"/>
    <x v="0"/>
    <s v=""/>
    <n v="4.53"/>
    <n v="12"/>
    <n v="2.66"/>
    <n v="0.6"/>
    <s v="Tuesday"/>
    <s v="0-5 min"/>
    <n v="1"/>
    <s v="Above 1.2"/>
  </r>
  <r>
    <s v="RF003770"/>
    <d v="2026-02-03T12:48:00"/>
    <d v="2026-02-03T00:00:00"/>
    <n v="12"/>
    <x v="0"/>
    <x v="0"/>
    <n v="6.1"/>
    <n v="167.83"/>
    <m/>
    <n v="1.2"/>
    <n v="7.3"/>
    <n v="11.2"/>
    <n v="139"/>
    <s v="Medium"/>
    <n v="1.1679999999999999"/>
    <x v="1"/>
    <s v="Driver unavailable"/>
    <n v="4.76"/>
    <n v="113"/>
    <m/>
    <n v="3.9"/>
    <s v="Tuesday"/>
    <s v="5-10 min"/>
    <n v="0"/>
    <s v="Between 1.0-1.2"/>
  </r>
  <r>
    <s v="RF003771"/>
    <d v="2026-02-03T13:02:00"/>
    <d v="2026-02-03T00:00:00"/>
    <n v="13"/>
    <x v="0"/>
    <x v="0"/>
    <n v="3.3"/>
    <n v="102.88"/>
    <n v="99.97"/>
    <n v="1.1000000000000001"/>
    <n v="4.3"/>
    <n v="4.5999999999999996"/>
    <n v="115"/>
    <s v="Low"/>
    <n v="1.2509999999999999"/>
    <x v="0"/>
    <s v=""/>
    <n v="4.82"/>
    <n v="8"/>
    <n v="-2.91"/>
    <n v="0.3"/>
    <s v="Tuesday"/>
    <s v="0-5 min"/>
    <n v="1"/>
    <s v="Above 1.2"/>
  </r>
  <r>
    <s v="RF003772"/>
    <d v="2026-02-03T13:03:00"/>
    <d v="2026-02-03T00:00:00"/>
    <n v="13"/>
    <x v="4"/>
    <x v="0"/>
    <n v="9.1"/>
    <n v="191"/>
    <n v="188.56"/>
    <n v="1"/>
    <n v="2"/>
    <n v="1"/>
    <n v="57"/>
    <s v="Low"/>
    <n v="1.6379999999999999"/>
    <x v="0"/>
    <s v=""/>
    <n v="4.6900000000000004"/>
    <n v="19"/>
    <n v="-2.44"/>
    <n v="-1"/>
    <s v="Tuesday"/>
    <s v="0-5 min"/>
    <n v="1"/>
    <s v="Above 1.2"/>
  </r>
  <r>
    <s v="RF003773"/>
    <d v="2026-02-03T13:05:00"/>
    <d v="2026-02-03T00:00:00"/>
    <n v="13"/>
    <x v="1"/>
    <x v="1"/>
    <n v="11.3"/>
    <n v="236.7"/>
    <n v="232.73"/>
    <n v="1.1000000000000001"/>
    <n v="2.8"/>
    <n v="3.8"/>
    <n v="82"/>
    <s v="Low"/>
    <n v="1.087"/>
    <x v="0"/>
    <s v=""/>
    <n v="4.45"/>
    <n v="0"/>
    <n v="-3.97"/>
    <n v="1"/>
    <s v="Tuesday"/>
    <s v="0-5 min"/>
    <n v="1"/>
    <s v="Between 1.0-1.2"/>
  </r>
  <r>
    <s v="RF003774"/>
    <d v="2026-02-03T13:48:00"/>
    <d v="2026-02-03T00:00:00"/>
    <n v="13"/>
    <x v="2"/>
    <x v="0"/>
    <n v="5.4"/>
    <n v="125.25"/>
    <n v="120.72"/>
    <n v="1"/>
    <n v="2.8"/>
    <n v="5"/>
    <n v="109"/>
    <s v="Low"/>
    <n v="1.3160000000000001"/>
    <x v="0"/>
    <s v=""/>
    <n v="4.8"/>
    <n v="90"/>
    <n v="-4.53"/>
    <n v="2.2000000000000002"/>
    <s v="Tuesday"/>
    <s v="0-5 min"/>
    <n v="1"/>
    <s v="Above 1.2"/>
  </r>
  <r>
    <s v="RF003775"/>
    <d v="2026-02-03T14:15:00"/>
    <d v="2026-02-03T00:00:00"/>
    <n v="14"/>
    <x v="1"/>
    <x v="0"/>
    <n v="3.9"/>
    <n v="95.47"/>
    <n v="93.74"/>
    <n v="1"/>
    <n v="2.9"/>
    <n v="2.6"/>
    <n v="85"/>
    <s v="Low"/>
    <n v="1.2"/>
    <x v="0"/>
    <s v=""/>
    <n v="4.37"/>
    <n v="9"/>
    <n v="-1.73"/>
    <n v="-0.3"/>
    <s v="Tuesday"/>
    <s v="0-5 min"/>
    <n v="1"/>
    <s v="Between 1.0-1.2"/>
  </r>
  <r>
    <s v="RF003776"/>
    <d v="2026-02-03T14:21:00"/>
    <d v="2026-02-03T00:00:00"/>
    <n v="14"/>
    <x v="0"/>
    <x v="0"/>
    <n v="4.7"/>
    <n v="126.2"/>
    <n v="127.2"/>
    <n v="1.2"/>
    <n v="2"/>
    <n v="3.7"/>
    <n v="139"/>
    <s v="Low"/>
    <n v="1.538"/>
    <x v="0"/>
    <s v=""/>
    <n v="4.79"/>
    <n v="26"/>
    <n v="1"/>
    <n v="1.7"/>
    <s v="Tuesday"/>
    <s v="0-5 min"/>
    <n v="1"/>
    <s v="Above 1.2"/>
  </r>
  <r>
    <s v="RF003777"/>
    <d v="2026-02-03T14:30:00"/>
    <d v="2026-02-03T00:00:00"/>
    <n v="14"/>
    <x v="3"/>
    <x v="1"/>
    <n v="2.9"/>
    <n v="87.98"/>
    <n v="83.2"/>
    <n v="1"/>
    <n v="2.2000000000000002"/>
    <n v="2.5"/>
    <n v="74"/>
    <s v="Low"/>
    <n v="2.1110000000000002"/>
    <x v="0"/>
    <s v=""/>
    <n v="4.76"/>
    <n v="0"/>
    <n v="-4.78"/>
    <n v="0.3"/>
    <s v="Tuesday"/>
    <s v="0-5 min"/>
    <n v="1"/>
    <s v="Above 1.2"/>
  </r>
  <r>
    <s v="RF003778"/>
    <d v="2026-02-03T14:57:00"/>
    <d v="2026-02-03T00:00:00"/>
    <n v="14"/>
    <x v="2"/>
    <x v="0"/>
    <n v="5.0999999999999996"/>
    <n v="118.14"/>
    <n v="120.13"/>
    <n v="1"/>
    <n v="5.6"/>
    <n v="2.1"/>
    <n v="111"/>
    <s v="Medium"/>
    <n v="1.03"/>
    <x v="0"/>
    <s v=""/>
    <n v="4.6100000000000003"/>
    <n v="8"/>
    <n v="1.99"/>
    <n v="-3.5"/>
    <s v="Tuesday"/>
    <s v="5-10 min"/>
    <n v="1"/>
    <s v="Between 1.0-1.2"/>
  </r>
  <r>
    <s v="RF003779"/>
    <d v="2026-02-03T15:00:00"/>
    <d v="2026-02-03T00:00:00"/>
    <n v="15"/>
    <x v="2"/>
    <x v="1"/>
    <n v="9.6999999999999993"/>
    <n v="183.45"/>
    <n v="177.25"/>
    <n v="1"/>
    <n v="10.199999999999999"/>
    <n v="10.1"/>
    <n v="111"/>
    <s v="Medium"/>
    <n v="0.98299999999999998"/>
    <x v="0"/>
    <s v=""/>
    <n v="4.2300000000000004"/>
    <n v="0"/>
    <n v="-6.2"/>
    <n v="-0.1"/>
    <s v="Tuesday"/>
    <s v="10-15 min"/>
    <n v="1"/>
    <s v="Between 0.8-1.0"/>
  </r>
  <r>
    <s v="RF003780"/>
    <d v="2026-02-03T15:06:00"/>
    <d v="2026-02-03T00:00:00"/>
    <n v="15"/>
    <x v="0"/>
    <x v="0"/>
    <n v="16.3"/>
    <n v="359.84"/>
    <n v="342.04"/>
    <n v="1.1000000000000001"/>
    <n v="6"/>
    <n v="9.9"/>
    <n v="110"/>
    <s v="Medium"/>
    <n v="0.84899999999999998"/>
    <x v="0"/>
    <s v=""/>
    <n v="4.29"/>
    <n v="1"/>
    <n v="-17.8"/>
    <n v="3.9"/>
    <s v="Tuesday"/>
    <s v="5-10 min"/>
    <n v="1"/>
    <s v="Between 0.8-1.0"/>
  </r>
  <r>
    <s v="RF003781"/>
    <d v="2026-02-03T15:13:00"/>
    <d v="2026-02-03T00:00:00"/>
    <n v="15"/>
    <x v="1"/>
    <x v="0"/>
    <n v="7.6"/>
    <n v="159.57"/>
    <n v="155.88"/>
    <n v="1.1000000000000001"/>
    <n v="5"/>
    <n v="4.5999999999999996"/>
    <n v="67"/>
    <s v="Medium"/>
    <n v="0.76900000000000002"/>
    <x v="0"/>
    <s v=""/>
    <n v="4.54"/>
    <n v="1"/>
    <n v="-3.69"/>
    <n v="-0.4"/>
    <s v="Tuesday"/>
    <s v="0-5 min"/>
    <n v="1"/>
    <s v="Below 0.8"/>
  </r>
  <r>
    <s v="RF003782"/>
    <d v="2026-02-03T15:40:00"/>
    <d v="2026-02-03T00:00:00"/>
    <n v="15"/>
    <x v="0"/>
    <x v="0"/>
    <n v="9.6"/>
    <n v="215.48"/>
    <n v="214.15"/>
    <n v="1.1000000000000001"/>
    <n v="2"/>
    <n v="9"/>
    <n v="108"/>
    <s v="Medium"/>
    <n v="0.81299999999999994"/>
    <x v="0"/>
    <s v=""/>
    <n v="4.67"/>
    <n v="11"/>
    <n v="-1.33"/>
    <n v="7"/>
    <s v="Tuesday"/>
    <s v="0-5 min"/>
    <n v="1"/>
    <s v="Between 0.8-1.0"/>
  </r>
  <r>
    <s v="RF003783"/>
    <d v="2026-02-03T15:42:00"/>
    <d v="2026-02-03T00:00:00"/>
    <n v="15"/>
    <x v="4"/>
    <x v="1"/>
    <n v="5.5"/>
    <n v="110.95"/>
    <n v="112.65"/>
    <n v="1"/>
    <n v="8.6"/>
    <n v="3.8"/>
    <n v="60"/>
    <s v="Low"/>
    <n v="2.0920000000000001"/>
    <x v="0"/>
    <s v=""/>
    <n v="4.8099999999999996"/>
    <n v="0"/>
    <n v="1.7"/>
    <n v="-4.8"/>
    <s v="Tuesday"/>
    <s v="5-10 min"/>
    <n v="1"/>
    <s v="Above 1.2"/>
  </r>
  <r>
    <s v="RF003784"/>
    <d v="2026-02-03T16:00:00"/>
    <d v="2026-02-03T00:00:00"/>
    <n v="16"/>
    <x v="0"/>
    <x v="1"/>
    <n v="12.1"/>
    <n v="219.88"/>
    <n v="214.95"/>
    <n v="1"/>
    <n v="8.1"/>
    <n v="10.3"/>
    <n v="115"/>
    <s v="Medium"/>
    <n v="0.86199999999999999"/>
    <x v="0"/>
    <s v=""/>
    <n v="4.75"/>
    <n v="0"/>
    <n v="-4.93"/>
    <n v="2.2000000000000002"/>
    <s v="Tuesday"/>
    <s v="5-10 min"/>
    <n v="1"/>
    <s v="Between 0.8-1.0"/>
  </r>
  <r>
    <s v="RF003785"/>
    <d v="2026-02-03T16:06:00"/>
    <d v="2026-02-03T00:00:00"/>
    <n v="16"/>
    <x v="2"/>
    <x v="0"/>
    <n v="3.4"/>
    <n v="105.54"/>
    <n v="107.2"/>
    <n v="1.2"/>
    <n v="5.4"/>
    <n v="8.1"/>
    <n v="96"/>
    <s v="Medium"/>
    <n v="0.77800000000000002"/>
    <x v="0"/>
    <s v=""/>
    <n v="4.45"/>
    <n v="35"/>
    <n v="1.66"/>
    <n v="2.7"/>
    <s v="Tuesday"/>
    <s v="5-10 min"/>
    <n v="1"/>
    <s v="Below 0.8"/>
  </r>
  <r>
    <s v="RF003786"/>
    <d v="2026-02-03T16:14:00"/>
    <d v="2026-02-03T00:00:00"/>
    <n v="16"/>
    <x v="0"/>
    <x v="1"/>
    <n v="2.2000000000000002"/>
    <n v="85.58"/>
    <n v="86.11"/>
    <n v="1.1000000000000001"/>
    <n v="5.5"/>
    <n v="3"/>
    <n v="118"/>
    <s v="Medium"/>
    <n v="1.1160000000000001"/>
    <x v="0"/>
    <s v=""/>
    <n v="5"/>
    <n v="0"/>
    <n v="0.53"/>
    <n v="-2.5"/>
    <s v="Tuesday"/>
    <s v="5-10 min"/>
    <n v="1"/>
    <s v="Between 1.0-1.2"/>
  </r>
  <r>
    <s v="RF003787"/>
    <d v="2026-02-03T16:38:00"/>
    <d v="2026-02-03T00:00:00"/>
    <n v="16"/>
    <x v="1"/>
    <x v="0"/>
    <n v="5.3"/>
    <n v="118.64"/>
    <n v="123.48"/>
    <n v="1"/>
    <n v="3.8"/>
    <n v="4.4000000000000004"/>
    <n v="80"/>
    <s v="Low"/>
    <n v="1.228"/>
    <x v="0"/>
    <s v=""/>
    <n v="4.96"/>
    <n v="10"/>
    <n v="4.84"/>
    <n v="0.6"/>
    <s v="Tuesday"/>
    <s v="0-5 min"/>
    <n v="1"/>
    <s v="Above 1.2"/>
  </r>
  <r>
    <s v="RF003788"/>
    <d v="2026-02-03T16:50:00"/>
    <d v="2026-02-03T00:00:00"/>
    <n v="16"/>
    <x v="1"/>
    <x v="1"/>
    <n v="8.1999999999999993"/>
    <n v="156.69999999999999"/>
    <n v="155.30000000000001"/>
    <n v="1"/>
    <n v="2.4"/>
    <n v="1"/>
    <n v="74"/>
    <s v="Low"/>
    <n v="1.1479999999999999"/>
    <x v="0"/>
    <s v=""/>
    <n v="4.6900000000000004"/>
    <n v="0"/>
    <n v="-1.4"/>
    <n v="-1.4"/>
    <s v="Tuesday"/>
    <s v="0-5 min"/>
    <n v="1"/>
    <s v="Between 1.0-1.2"/>
  </r>
  <r>
    <s v="RF003789"/>
    <d v="2026-02-03T16:51:00"/>
    <d v="2026-02-03T00:00:00"/>
    <n v="16"/>
    <x v="3"/>
    <x v="0"/>
    <n v="2.1"/>
    <n v="67.319999999999993"/>
    <m/>
    <n v="1"/>
    <n v="4"/>
    <n v="5"/>
    <n v="64"/>
    <s v="Low"/>
    <n v="2.2000000000000002"/>
    <x v="2"/>
    <s v="Pickup issue"/>
    <n v="4.9000000000000004"/>
    <n v="8"/>
    <m/>
    <n v="1"/>
    <s v="Tuesday"/>
    <s v="0-5 min"/>
    <n v="0"/>
    <s v="Above 1.2"/>
  </r>
  <r>
    <s v="RF003790"/>
    <d v="2026-02-03T17:59:00"/>
    <d v="2026-02-03T00:00:00"/>
    <n v="17"/>
    <x v="2"/>
    <x v="0"/>
    <n v="18.100000000000001"/>
    <n v="375.21"/>
    <n v="409.88"/>
    <n v="1.1000000000000001"/>
    <n v="7.9"/>
    <n v="7.4"/>
    <n v="87"/>
    <s v="Medium"/>
    <n v="0.84299999999999997"/>
    <x v="0"/>
    <s v=""/>
    <n v="4.55"/>
    <n v="18"/>
    <n v="34.67"/>
    <n v="-0.5"/>
    <s v="Tuesday"/>
    <s v="5-10 min"/>
    <n v="1"/>
    <s v="Between 0.8-1.0"/>
  </r>
  <r>
    <s v="RF003791"/>
    <d v="2026-02-03T18:05:00"/>
    <d v="2026-02-03T00:00:00"/>
    <n v="18"/>
    <x v="4"/>
    <x v="0"/>
    <n v="2.9"/>
    <n v="75.27"/>
    <n v="77.87"/>
    <n v="1"/>
    <n v="6.3"/>
    <n v="8.1999999999999993"/>
    <n v="52"/>
    <s v="Low"/>
    <n v="1.323"/>
    <x v="0"/>
    <s v=""/>
    <n v="4.66"/>
    <n v="16"/>
    <n v="2.6"/>
    <n v="1.9"/>
    <s v="Tuesday"/>
    <s v="5-10 min"/>
    <n v="1"/>
    <s v="Above 1.2"/>
  </r>
  <r>
    <s v="RF003792"/>
    <d v="2026-02-03T18:36:00"/>
    <d v="2026-02-03T00:00:00"/>
    <n v="18"/>
    <x v="2"/>
    <x v="0"/>
    <n v="4.3"/>
    <n v="153.94"/>
    <n v="149.79"/>
    <n v="1.5"/>
    <n v="8.8000000000000007"/>
    <n v="11.6"/>
    <n v="67"/>
    <s v="High"/>
    <n v="0.44900000000000001"/>
    <x v="0"/>
    <s v=""/>
    <n v="4.3099999999999996"/>
    <n v="15"/>
    <n v="-4.1500000000000004"/>
    <n v="2.8"/>
    <s v="Tuesday"/>
    <s v="5-10 min"/>
    <n v="1"/>
    <s v="Below 0.8"/>
  </r>
  <r>
    <s v="RF003793"/>
    <d v="2026-02-03T19:12:00"/>
    <d v="2026-02-03T00:00:00"/>
    <n v="19"/>
    <x v="3"/>
    <x v="0"/>
    <n v="8.1999999999999993"/>
    <n v="173.65"/>
    <m/>
    <n v="1.1000000000000001"/>
    <n v="6.9"/>
    <n v="7.1"/>
    <n v="49"/>
    <s v="Low"/>
    <n v="1.014"/>
    <x v="2"/>
    <s v="Changed plans"/>
    <n v="4.57"/>
    <n v="13"/>
    <m/>
    <n v="0.2"/>
    <s v="Tuesday"/>
    <s v="5-10 min"/>
    <n v="0"/>
    <s v="Between 1.0-1.2"/>
  </r>
  <r>
    <s v="RF003794"/>
    <d v="2026-02-03T19:18:00"/>
    <d v="2026-02-03T00:00:00"/>
    <n v="19"/>
    <x v="2"/>
    <x v="0"/>
    <n v="7.5"/>
    <n v="165.46"/>
    <n v="177.17"/>
    <n v="1.1000000000000001"/>
    <n v="5.3"/>
    <n v="2.6"/>
    <n v="95"/>
    <s v="Medium"/>
    <n v="0.90800000000000003"/>
    <x v="0"/>
    <s v=""/>
    <n v="4.6500000000000004"/>
    <n v="2"/>
    <n v="11.71"/>
    <n v="-2.7"/>
    <s v="Tuesday"/>
    <s v="5-10 min"/>
    <n v="1"/>
    <s v="Between 0.8-1.0"/>
  </r>
  <r>
    <s v="RF003795"/>
    <d v="2026-02-03T19:37:00"/>
    <d v="2026-02-03T00:00:00"/>
    <n v="19"/>
    <x v="1"/>
    <x v="0"/>
    <n v="12.4"/>
    <n v="283.64"/>
    <n v="285.3"/>
    <n v="1.2"/>
    <n v="9.5"/>
    <n v="6.3"/>
    <n v="78"/>
    <s v="Medium"/>
    <n v="0.78700000000000003"/>
    <x v="0"/>
    <s v=""/>
    <n v="4.87"/>
    <n v="23"/>
    <n v="1.66"/>
    <n v="-3.2"/>
    <s v="Tuesday"/>
    <s v="5-10 min"/>
    <n v="1"/>
    <s v="Below 0.8"/>
  </r>
  <r>
    <s v="RF003796"/>
    <d v="2026-02-03T19:43:00"/>
    <d v="2026-02-03T00:00:00"/>
    <n v="19"/>
    <x v="1"/>
    <x v="0"/>
    <n v="9.9"/>
    <n v="207.64"/>
    <n v="208.8"/>
    <n v="1"/>
    <n v="4.7"/>
    <n v="2.1"/>
    <n v="72"/>
    <s v="Medium"/>
    <n v="0.76"/>
    <x v="0"/>
    <s v=""/>
    <n v="4.8899999999999997"/>
    <n v="3"/>
    <n v="1.1599999999999999"/>
    <n v="-2.6"/>
    <s v="Tuesday"/>
    <s v="0-5 min"/>
    <n v="1"/>
    <s v="Below 0.8"/>
  </r>
  <r>
    <s v="RF003797"/>
    <d v="2026-02-03T20:56:00"/>
    <d v="2026-02-03T00:00:00"/>
    <n v="20"/>
    <x v="3"/>
    <x v="1"/>
    <n v="3"/>
    <n v="77.86"/>
    <n v="75.900000000000006"/>
    <n v="1"/>
    <n v="4.5"/>
    <n v="6.2"/>
    <n v="57"/>
    <s v="Low"/>
    <n v="1.3580000000000001"/>
    <x v="0"/>
    <s v=""/>
    <n v="4.49"/>
    <n v="0"/>
    <n v="-1.96"/>
    <n v="1.7"/>
    <s v="Tuesday"/>
    <s v="0-5 min"/>
    <n v="1"/>
    <s v="Above 1.2"/>
  </r>
  <r>
    <s v="RF003798"/>
    <d v="2026-02-03T20:58:00"/>
    <d v="2026-02-03T00:00:00"/>
    <n v="20"/>
    <x v="1"/>
    <x v="0"/>
    <n v="4.5"/>
    <n v="112.37"/>
    <n v="116.8"/>
    <n v="1"/>
    <n v="7.1"/>
    <n v="8.6999999999999993"/>
    <n v="80"/>
    <s v="Medium"/>
    <n v="0.95699999999999996"/>
    <x v="0"/>
    <s v=""/>
    <n v="4.54"/>
    <n v="5"/>
    <n v="4.43"/>
    <n v="1.6"/>
    <s v="Tuesday"/>
    <s v="5-10 min"/>
    <n v="1"/>
    <s v="Between 0.8-1.0"/>
  </r>
  <r>
    <s v="RF003799"/>
    <d v="2026-02-03T21:03:00"/>
    <d v="2026-02-03T00:00:00"/>
    <n v="21"/>
    <x v="0"/>
    <x v="0"/>
    <n v="8.8000000000000007"/>
    <n v="189.95"/>
    <m/>
    <n v="1.2"/>
    <n v="8.6999999999999993"/>
    <n v="2.9"/>
    <n v="94"/>
    <s v="High"/>
    <n v="0.64800000000000002"/>
    <x v="1"/>
    <s v="Driver unavailable"/>
    <n v="4.6500000000000004"/>
    <n v="10"/>
    <m/>
    <n v="-5.8"/>
    <s v="Tuesday"/>
    <s v="5-10 min"/>
    <n v="0"/>
    <s v="Below 0.8"/>
  </r>
  <r>
    <s v="RF003800"/>
    <d v="2026-02-03T21:10:00"/>
    <d v="2026-02-03T00:00:00"/>
    <n v="21"/>
    <x v="3"/>
    <x v="0"/>
    <n v="5.5"/>
    <n v="106.93"/>
    <m/>
    <n v="1"/>
    <n v="3.4"/>
    <n v="9.6999999999999993"/>
    <n v="58"/>
    <s v="Low"/>
    <n v="1.8180000000000001"/>
    <x v="2"/>
    <s v="ETA too high"/>
    <n v="4.99"/>
    <n v="5"/>
    <m/>
    <n v="6.3"/>
    <s v="Tuesday"/>
    <s v="0-5 min"/>
    <n v="0"/>
    <s v="Above 1.2"/>
  </r>
  <r>
    <s v="RF003801"/>
    <d v="2026-02-03T21:19:00"/>
    <d v="2026-02-03T00:00:00"/>
    <n v="21"/>
    <x v="0"/>
    <x v="1"/>
    <n v="2.9"/>
    <n v="78.36"/>
    <n v="77.94"/>
    <n v="1"/>
    <n v="3"/>
    <n v="4.7"/>
    <n v="114"/>
    <s v="Low"/>
    <n v="1.1279999999999999"/>
    <x v="0"/>
    <s v=""/>
    <n v="4.91"/>
    <n v="0"/>
    <n v="-0.42"/>
    <n v="1.7"/>
    <s v="Tuesday"/>
    <s v="0-5 min"/>
    <n v="1"/>
    <s v="Between 1.0-1.2"/>
  </r>
  <r>
    <s v="RF003802"/>
    <d v="2026-02-03T21:44:00"/>
    <d v="2026-02-03T00:00:00"/>
    <n v="21"/>
    <x v="0"/>
    <x v="1"/>
    <n v="1"/>
    <n v="58.98"/>
    <n v="58.78"/>
    <n v="1"/>
    <n v="7"/>
    <n v="6.4"/>
    <n v="117"/>
    <s v="Medium"/>
    <n v="0.86399999999999999"/>
    <x v="0"/>
    <s v=""/>
    <n v="4.79"/>
    <n v="0"/>
    <n v="-0.2"/>
    <n v="-0.6"/>
    <s v="Tuesday"/>
    <s v="5-10 min"/>
    <n v="1"/>
    <s v="Between 0.8-1.0"/>
  </r>
  <r>
    <s v="RF003803"/>
    <d v="2026-02-03T21:44:00"/>
    <d v="2026-02-03T00:00:00"/>
    <n v="21"/>
    <x v="0"/>
    <x v="1"/>
    <n v="14.3"/>
    <n v="281.26"/>
    <n v="278.5"/>
    <n v="1"/>
    <n v="8.1999999999999993"/>
    <n v="6.8"/>
    <n v="110"/>
    <s v="Medium"/>
    <n v="0.93200000000000005"/>
    <x v="0"/>
    <s v=""/>
    <n v="4.8099999999999996"/>
    <n v="0"/>
    <n v="-2.76"/>
    <n v="-1.4"/>
    <s v="Tuesday"/>
    <s v="5-10 min"/>
    <n v="1"/>
    <s v="Between 0.8-1.0"/>
  </r>
  <r>
    <s v="RF003804"/>
    <d v="2026-02-03T22:19:00"/>
    <d v="2026-02-03T00:00:00"/>
    <n v="22"/>
    <x v="0"/>
    <x v="0"/>
    <n v="4.3"/>
    <n v="113.04"/>
    <n v="112.04"/>
    <n v="1.1000000000000001"/>
    <n v="8"/>
    <n v="7.6"/>
    <n v="112"/>
    <s v="Medium"/>
    <n v="0.78800000000000003"/>
    <x v="0"/>
    <s v=""/>
    <n v="4.74"/>
    <n v="7"/>
    <n v="-1"/>
    <n v="-0.4"/>
    <s v="Tuesday"/>
    <s v="5-10 min"/>
    <n v="1"/>
    <s v="Below 0.8"/>
  </r>
  <r>
    <s v="RF003805"/>
    <d v="2026-02-03T22:37:00"/>
    <d v="2026-02-03T00:00:00"/>
    <n v="22"/>
    <x v="2"/>
    <x v="0"/>
    <n v="8.6999999999999993"/>
    <n v="175.98"/>
    <n v="165.48"/>
    <n v="1"/>
    <n v="2.1"/>
    <n v="6.5"/>
    <n v="94"/>
    <s v="Medium"/>
    <n v="0.97799999999999998"/>
    <x v="0"/>
    <s v=""/>
    <n v="4.8"/>
    <n v="2"/>
    <n v="-10.5"/>
    <n v="4.4000000000000004"/>
    <s v="Tuesday"/>
    <s v="0-5 min"/>
    <n v="1"/>
    <s v="Between 0.8-1.0"/>
  </r>
  <r>
    <s v="RF003806"/>
    <d v="2026-02-03T22:40:00"/>
    <d v="2026-02-03T00:00:00"/>
    <n v="22"/>
    <x v="1"/>
    <x v="0"/>
    <n v="3.1"/>
    <n v="81.069999999999993"/>
    <n v="87.09"/>
    <n v="1"/>
    <n v="3.1"/>
    <n v="6.3"/>
    <n v="97"/>
    <s v="Low"/>
    <n v="1.3089999999999999"/>
    <x v="0"/>
    <s v=""/>
    <n v="4.55"/>
    <n v="15"/>
    <n v="6.02"/>
    <n v="3.2"/>
    <s v="Tuesday"/>
    <s v="0-5 min"/>
    <n v="1"/>
    <s v="Above 1.2"/>
  </r>
  <r>
    <s v="RF003807"/>
    <d v="2026-02-03T22:45:00"/>
    <d v="2026-02-03T00:00:00"/>
    <n v="22"/>
    <x v="0"/>
    <x v="0"/>
    <n v="7.7"/>
    <n v="184.01"/>
    <n v="182.51"/>
    <n v="1.1000000000000001"/>
    <n v="2.7"/>
    <n v="3.3"/>
    <n v="125"/>
    <s v="Medium"/>
    <n v="0.96299999999999997"/>
    <x v="0"/>
    <s v=""/>
    <n v="4.5999999999999996"/>
    <n v="4"/>
    <n v="-1.5"/>
    <n v="0.6"/>
    <s v="Tuesday"/>
    <s v="0-5 min"/>
    <n v="1"/>
    <s v="Between 0.8-1.0"/>
  </r>
  <r>
    <s v="RF003808"/>
    <d v="2026-02-03T22:48:00"/>
    <d v="2026-02-03T00:00:00"/>
    <n v="22"/>
    <x v="2"/>
    <x v="1"/>
    <n v="1.2"/>
    <n v="59.99"/>
    <n v="63.22"/>
    <n v="1"/>
    <n v="7.5"/>
    <n v="11.3"/>
    <n v="118"/>
    <s v="Low"/>
    <n v="1.5980000000000001"/>
    <x v="0"/>
    <s v=""/>
    <n v="4.55"/>
    <n v="0"/>
    <n v="3.23"/>
    <n v="3.8"/>
    <s v="Tuesday"/>
    <s v="5-10 min"/>
    <n v="1"/>
    <s v="Above 1.2"/>
  </r>
  <r>
    <s v="RF003809"/>
    <d v="2026-02-03T22:55:00"/>
    <d v="2026-02-03T00:00:00"/>
    <n v="22"/>
    <x v="4"/>
    <x v="0"/>
    <n v="3.1"/>
    <n v="89.39"/>
    <n v="87.93"/>
    <n v="1"/>
    <n v="4.4000000000000004"/>
    <n v="7.5"/>
    <n v="51"/>
    <s v="Low"/>
    <n v="1.4079999999999999"/>
    <x v="0"/>
    <s v=""/>
    <n v="4.95"/>
    <n v="2"/>
    <n v="-1.46"/>
    <n v="3.1"/>
    <s v="Tuesday"/>
    <s v="0-5 min"/>
    <n v="1"/>
    <s v="Above 1.2"/>
  </r>
  <r>
    <s v="RF003810"/>
    <d v="2026-02-03T23:54:00"/>
    <d v="2026-02-03T00:00:00"/>
    <n v="23"/>
    <x v="4"/>
    <x v="0"/>
    <n v="4.8"/>
    <n v="111.21"/>
    <n v="105.58"/>
    <n v="1"/>
    <n v="3.7"/>
    <n v="3.9"/>
    <n v="59"/>
    <s v="Low"/>
    <n v="2.028"/>
    <x v="0"/>
    <s v=""/>
    <n v="5"/>
    <n v="27"/>
    <n v="-5.63"/>
    <n v="0.2"/>
    <s v="Tuesday"/>
    <s v="0-5 min"/>
    <n v="1"/>
    <s v="Above 1.2"/>
  </r>
  <r>
    <s v="RF003811"/>
    <d v="2026-02-04T00:07:00"/>
    <d v="2026-02-04T00:00:00"/>
    <n v="0"/>
    <x v="2"/>
    <x v="0"/>
    <n v="3.4"/>
    <n v="98.01"/>
    <n v="98.27"/>
    <n v="1.1000000000000001"/>
    <n v="4.8"/>
    <n v="8.9"/>
    <n v="108"/>
    <s v="Medium"/>
    <n v="1.022"/>
    <x v="0"/>
    <s v=""/>
    <n v="4.72"/>
    <n v="8"/>
    <n v="0.26"/>
    <n v="4.0999999999999996"/>
    <s v="Wednesday"/>
    <s v="0-5 min"/>
    <n v="1"/>
    <s v="Between 1.0-1.2"/>
  </r>
  <r>
    <s v="RF003812"/>
    <d v="2026-02-04T00:23:00"/>
    <d v="2026-02-04T00:00:00"/>
    <n v="0"/>
    <x v="4"/>
    <x v="0"/>
    <n v="3.8"/>
    <n v="90.46"/>
    <n v="93.47"/>
    <n v="1"/>
    <n v="5.2"/>
    <n v="9.8000000000000007"/>
    <n v="61"/>
    <s v="Low"/>
    <n v="2.2000000000000002"/>
    <x v="0"/>
    <s v=""/>
    <n v="5"/>
    <n v="8"/>
    <n v="3.01"/>
    <n v="4.5999999999999996"/>
    <s v="Wednesday"/>
    <s v="5-10 min"/>
    <n v="1"/>
    <s v="Above 1.2"/>
  </r>
  <r>
    <s v="RF003813"/>
    <d v="2026-02-04T00:27:00"/>
    <d v="2026-02-04T00:00:00"/>
    <n v="0"/>
    <x v="1"/>
    <x v="0"/>
    <n v="10.1"/>
    <n v="198.24"/>
    <m/>
    <n v="1.1000000000000001"/>
    <n v="3.4"/>
    <m/>
    <n v="110"/>
    <s v="Low"/>
    <n v="1.5389999999999999"/>
    <x v="3"/>
    <s v="No driver available"/>
    <n v="4.87"/>
    <n v="17"/>
    <m/>
    <m/>
    <s v="Wednesday"/>
    <s v="0-5 min"/>
    <n v="0"/>
    <s v="Above 1.2"/>
  </r>
  <r>
    <s v="RF003814"/>
    <d v="2026-02-04T00:54:00"/>
    <d v="2026-02-04T00:00:00"/>
    <n v="0"/>
    <x v="4"/>
    <x v="1"/>
    <n v="4.3"/>
    <n v="91.59"/>
    <n v="95.29"/>
    <n v="1"/>
    <n v="4.8"/>
    <n v="7.3"/>
    <n v="65"/>
    <s v="Low"/>
    <n v="2.2000000000000002"/>
    <x v="0"/>
    <s v=""/>
    <n v="4.7"/>
    <n v="0"/>
    <n v="3.7"/>
    <n v="2.5"/>
    <s v="Wednesday"/>
    <s v="0-5 min"/>
    <n v="1"/>
    <s v="Above 1.2"/>
  </r>
  <r>
    <s v="RF003815"/>
    <d v="2026-02-04T01:08:00"/>
    <d v="2026-02-04T00:00:00"/>
    <n v="1"/>
    <x v="4"/>
    <x v="0"/>
    <n v="2.6"/>
    <n v="78.34"/>
    <n v="76.959999999999994"/>
    <n v="1.1000000000000001"/>
    <n v="4.4000000000000004"/>
    <n v="6.8"/>
    <n v="57"/>
    <s v="Low"/>
    <n v="1.671"/>
    <x v="0"/>
    <s v=""/>
    <n v="4.33"/>
    <n v="4"/>
    <n v="-1.38"/>
    <n v="2.4"/>
    <s v="Wednesday"/>
    <s v="0-5 min"/>
    <n v="1"/>
    <s v="Above 1.2"/>
  </r>
  <r>
    <s v="RF003816"/>
    <d v="2026-02-04T01:10:00"/>
    <d v="2026-02-04T00:00:00"/>
    <n v="1"/>
    <x v="3"/>
    <x v="0"/>
    <n v="4.3"/>
    <n v="103.76"/>
    <n v="99.39"/>
    <n v="1"/>
    <n v="7.6"/>
    <n v="5.8"/>
    <n v="68"/>
    <s v="Low"/>
    <n v="1.9419999999999999"/>
    <x v="0"/>
    <s v=""/>
    <n v="5"/>
    <n v="9"/>
    <n v="-4.37"/>
    <n v="-1.8"/>
    <s v="Wednesday"/>
    <s v="5-10 min"/>
    <n v="1"/>
    <s v="Above 1.2"/>
  </r>
  <r>
    <s v="RF003817"/>
    <d v="2026-02-04T01:16:00"/>
    <d v="2026-02-04T00:00:00"/>
    <n v="1"/>
    <x v="2"/>
    <x v="0"/>
    <n v="1"/>
    <n v="52.86"/>
    <n v="53.44"/>
    <n v="1"/>
    <n v="4.3"/>
    <n v="1"/>
    <n v="113"/>
    <s v="Low"/>
    <n v="1.1970000000000001"/>
    <x v="0"/>
    <s v=""/>
    <n v="4.91"/>
    <n v="1"/>
    <n v="0.57999999999999996"/>
    <n v="-3.3"/>
    <s v="Wednesday"/>
    <s v="0-5 min"/>
    <n v="1"/>
    <s v="Between 1.0-1.2"/>
  </r>
  <r>
    <s v="RF003818"/>
    <d v="2026-02-04T01:45:00"/>
    <d v="2026-02-04T00:00:00"/>
    <n v="1"/>
    <x v="2"/>
    <x v="1"/>
    <n v="5"/>
    <n v="131.6"/>
    <n v="138.03"/>
    <n v="1.1000000000000001"/>
    <n v="5.3"/>
    <n v="7"/>
    <n v="118"/>
    <s v="Medium"/>
    <n v="1.014"/>
    <x v="0"/>
    <s v=""/>
    <n v="4.71"/>
    <n v="0"/>
    <n v="6.43"/>
    <n v="1.7"/>
    <s v="Wednesday"/>
    <s v="5-10 min"/>
    <n v="1"/>
    <s v="Between 1.0-1.2"/>
  </r>
  <r>
    <s v="RF003819"/>
    <d v="2026-02-04T01:49:00"/>
    <d v="2026-02-04T00:00:00"/>
    <n v="1"/>
    <x v="2"/>
    <x v="0"/>
    <n v="4.7"/>
    <n v="115.79"/>
    <n v="124.2"/>
    <n v="1"/>
    <n v="2.9"/>
    <n v="3"/>
    <n v="101"/>
    <s v="Low"/>
    <n v="1.17"/>
    <x v="0"/>
    <s v=""/>
    <n v="4.7300000000000004"/>
    <n v="3"/>
    <n v="8.41"/>
    <n v="0.1"/>
    <s v="Wednesday"/>
    <s v="0-5 min"/>
    <n v="1"/>
    <s v="Between 1.0-1.2"/>
  </r>
  <r>
    <s v="RF003820"/>
    <d v="2026-02-04T02:17:00"/>
    <d v="2026-02-04T00:00:00"/>
    <n v="2"/>
    <x v="4"/>
    <x v="0"/>
    <n v="4.9000000000000004"/>
    <n v="119.82"/>
    <n v="113.93"/>
    <n v="1.1000000000000001"/>
    <n v="2.9"/>
    <n v="2.5"/>
    <n v="64"/>
    <s v="Low"/>
    <n v="1.88"/>
    <x v="0"/>
    <s v=""/>
    <n v="5"/>
    <n v="2"/>
    <n v="-5.89"/>
    <n v="-0.4"/>
    <s v="Wednesday"/>
    <s v="0-5 min"/>
    <n v="1"/>
    <s v="Above 1.2"/>
  </r>
  <r>
    <s v="RF003821"/>
    <d v="2026-02-04T02:21:00"/>
    <d v="2026-02-04T00:00:00"/>
    <n v="2"/>
    <x v="3"/>
    <x v="0"/>
    <n v="1.9"/>
    <n v="70.349999999999994"/>
    <n v="68.66"/>
    <n v="1"/>
    <n v="5.2"/>
    <n v="1.8"/>
    <n v="57"/>
    <s v="Medium"/>
    <n v="0.999"/>
    <x v="0"/>
    <s v=""/>
    <n v="4.66"/>
    <n v="5"/>
    <n v="-1.69"/>
    <n v="-3.4"/>
    <s v="Wednesday"/>
    <s v="5-10 min"/>
    <n v="1"/>
    <s v="Between 0.8-1.0"/>
  </r>
  <r>
    <s v="RF003822"/>
    <d v="2026-02-04T02:41:00"/>
    <d v="2026-02-04T00:00:00"/>
    <n v="2"/>
    <x v="3"/>
    <x v="0"/>
    <n v="6.9"/>
    <n v="152.38"/>
    <m/>
    <n v="1"/>
    <n v="2.2999999999999998"/>
    <n v="5.3"/>
    <n v="60"/>
    <s v="Low"/>
    <n v="1.478"/>
    <x v="2"/>
    <s v="Changed plans"/>
    <n v="4.43"/>
    <n v="12"/>
    <m/>
    <n v="3"/>
    <s v="Wednesday"/>
    <s v="0-5 min"/>
    <n v="0"/>
    <s v="Above 1.2"/>
  </r>
  <r>
    <s v="RF003823"/>
    <d v="2026-02-04T02:44:00"/>
    <d v="2026-02-04T00:00:00"/>
    <n v="2"/>
    <x v="1"/>
    <x v="0"/>
    <n v="5.2"/>
    <n v="117.72"/>
    <n v="115.81"/>
    <n v="1.1000000000000001"/>
    <n v="4.9000000000000004"/>
    <n v="5.0999999999999996"/>
    <n v="110"/>
    <s v="Low"/>
    <n v="2.2000000000000002"/>
    <x v="0"/>
    <s v=""/>
    <n v="5"/>
    <n v="16"/>
    <n v="-1.91"/>
    <n v="0.2"/>
    <s v="Wednesday"/>
    <s v="0-5 min"/>
    <n v="1"/>
    <s v="Above 1.2"/>
  </r>
  <r>
    <s v="RF003824"/>
    <d v="2026-02-04T02:45:00"/>
    <d v="2026-02-04T00:00:00"/>
    <n v="2"/>
    <x v="2"/>
    <x v="0"/>
    <n v="14"/>
    <n v="270.17"/>
    <n v="271.75"/>
    <n v="1"/>
    <n v="3.7"/>
    <n v="1.4"/>
    <n v="115"/>
    <s v="Low"/>
    <n v="1.4239999999999999"/>
    <x v="0"/>
    <s v=""/>
    <n v="4.5999999999999996"/>
    <n v="45"/>
    <n v="1.58"/>
    <n v="-2.2999999999999998"/>
    <s v="Wednesday"/>
    <s v="0-5 min"/>
    <n v="1"/>
    <s v="Above 1.2"/>
  </r>
  <r>
    <s v="RF003825"/>
    <d v="2026-02-04T02:54:00"/>
    <d v="2026-02-04T00:00:00"/>
    <n v="2"/>
    <x v="2"/>
    <x v="1"/>
    <n v="10.7"/>
    <n v="217.14"/>
    <n v="234.14"/>
    <n v="1"/>
    <n v="5.5"/>
    <n v="4.2"/>
    <n v="131"/>
    <s v="Low"/>
    <n v="1.798"/>
    <x v="0"/>
    <s v=""/>
    <n v="4.63"/>
    <n v="0"/>
    <n v="17"/>
    <n v="-1.3"/>
    <s v="Wednesday"/>
    <s v="5-10 min"/>
    <n v="1"/>
    <s v="Above 1.2"/>
  </r>
  <r>
    <s v="RF003826"/>
    <d v="2026-02-04T02:55:00"/>
    <d v="2026-02-04T00:00:00"/>
    <n v="2"/>
    <x v="2"/>
    <x v="0"/>
    <n v="3.2"/>
    <n v="84.55"/>
    <n v="91.24"/>
    <n v="1"/>
    <n v="2"/>
    <n v="1"/>
    <n v="110"/>
    <s v="Medium"/>
    <n v="1.056"/>
    <x v="0"/>
    <s v=""/>
    <n v="4.38"/>
    <n v="9"/>
    <n v="6.69"/>
    <n v="-1"/>
    <s v="Wednesday"/>
    <s v="0-5 min"/>
    <n v="1"/>
    <s v="Between 1.0-1.2"/>
  </r>
  <r>
    <s v="RF003827"/>
    <d v="2026-02-04T03:03:00"/>
    <d v="2026-02-04T00:00:00"/>
    <n v="3"/>
    <x v="2"/>
    <x v="0"/>
    <n v="3.1"/>
    <n v="85.39"/>
    <n v="93.44"/>
    <n v="1"/>
    <n v="7.2"/>
    <n v="7"/>
    <n v="98"/>
    <s v="Low"/>
    <n v="1.0980000000000001"/>
    <x v="0"/>
    <s v=""/>
    <n v="5"/>
    <n v="7"/>
    <n v="8.0500000000000007"/>
    <n v="-0.2"/>
    <s v="Wednesday"/>
    <s v="5-10 min"/>
    <n v="1"/>
    <s v="Between 1.0-1.2"/>
  </r>
  <r>
    <s v="RF003828"/>
    <d v="2026-02-04T03:12:00"/>
    <d v="2026-02-04T00:00:00"/>
    <n v="3"/>
    <x v="4"/>
    <x v="0"/>
    <n v="10.9"/>
    <n v="176.07"/>
    <n v="182.38"/>
    <n v="1"/>
    <n v="2"/>
    <n v="2.8"/>
    <n v="57"/>
    <s v="Low"/>
    <n v="1.456"/>
    <x v="0"/>
    <s v=""/>
    <n v="4.9000000000000004"/>
    <n v="10"/>
    <n v="6.31"/>
    <n v="0.8"/>
    <s v="Wednesday"/>
    <s v="0-5 min"/>
    <n v="1"/>
    <s v="Above 1.2"/>
  </r>
  <r>
    <s v="RF003829"/>
    <d v="2026-02-04T03:38:00"/>
    <d v="2026-02-04T00:00:00"/>
    <n v="3"/>
    <x v="0"/>
    <x v="0"/>
    <n v="2.7"/>
    <n v="79.34"/>
    <n v="79.12"/>
    <n v="1"/>
    <n v="8"/>
    <n v="10.199999999999999"/>
    <n v="144"/>
    <s v="Medium"/>
    <n v="1.2230000000000001"/>
    <x v="0"/>
    <s v=""/>
    <n v="4.3600000000000003"/>
    <n v="11"/>
    <n v="-0.22"/>
    <n v="2.2000000000000002"/>
    <s v="Wednesday"/>
    <s v="5-10 min"/>
    <n v="1"/>
    <s v="Above 1.2"/>
  </r>
  <r>
    <s v="RF003830"/>
    <d v="2026-02-04T04:11:00"/>
    <d v="2026-02-04T00:00:00"/>
    <n v="4"/>
    <x v="4"/>
    <x v="0"/>
    <n v="2.9"/>
    <n v="86.05"/>
    <n v="82.43"/>
    <n v="1"/>
    <n v="4.4000000000000004"/>
    <n v="1"/>
    <n v="56"/>
    <s v="Low"/>
    <n v="1.5680000000000001"/>
    <x v="0"/>
    <s v=""/>
    <n v="4.91"/>
    <n v="19"/>
    <n v="-3.62"/>
    <n v="-3.4"/>
    <s v="Wednesday"/>
    <s v="0-5 min"/>
    <n v="1"/>
    <s v="Above 1.2"/>
  </r>
  <r>
    <s v="RF003831"/>
    <d v="2026-02-04T04:46:00"/>
    <d v="2026-02-04T00:00:00"/>
    <n v="4"/>
    <x v="0"/>
    <x v="0"/>
    <n v="7.3"/>
    <n v="167.31"/>
    <n v="155.61000000000001"/>
    <n v="1"/>
    <n v="5.3"/>
    <n v="6.5"/>
    <n v="144"/>
    <s v="Low"/>
    <n v="1.6279999999999999"/>
    <x v="0"/>
    <s v=""/>
    <n v="4.87"/>
    <n v="19"/>
    <n v="-11.7"/>
    <n v="1.2"/>
    <s v="Wednesday"/>
    <s v="5-10 min"/>
    <n v="1"/>
    <s v="Above 1.2"/>
  </r>
  <r>
    <s v="RF003832"/>
    <d v="2026-02-04T04:47:00"/>
    <d v="2026-02-04T00:00:00"/>
    <n v="4"/>
    <x v="1"/>
    <x v="0"/>
    <n v="3.8"/>
    <n v="100.48"/>
    <n v="103.95"/>
    <n v="1"/>
    <n v="4.0999999999999996"/>
    <n v="1"/>
    <n v="104"/>
    <s v="Low"/>
    <n v="1.373"/>
    <x v="0"/>
    <s v=""/>
    <n v="4.97"/>
    <n v="12"/>
    <n v="3.47"/>
    <n v="-3.1"/>
    <s v="Wednesday"/>
    <s v="0-5 min"/>
    <n v="1"/>
    <s v="Above 1.2"/>
  </r>
  <r>
    <s v="RF003833"/>
    <d v="2026-02-04T04:47:00"/>
    <d v="2026-02-04T00:00:00"/>
    <n v="4"/>
    <x v="0"/>
    <x v="0"/>
    <n v="7.3"/>
    <n v="133.91999999999999"/>
    <m/>
    <n v="1"/>
    <n v="4.5999999999999996"/>
    <n v="4.2"/>
    <n v="134"/>
    <s v="Medium"/>
    <n v="1.03"/>
    <x v="1"/>
    <s v="Pickup too far"/>
    <n v="4.5999999999999996"/>
    <n v="33"/>
    <m/>
    <n v="-0.4"/>
    <s v="Wednesday"/>
    <s v="0-5 min"/>
    <n v="0"/>
    <s v="Between 1.0-1.2"/>
  </r>
  <r>
    <s v="RF003834"/>
    <d v="2026-02-04T04:53:00"/>
    <d v="2026-02-04T00:00:00"/>
    <n v="4"/>
    <x v="1"/>
    <x v="0"/>
    <n v="1.3"/>
    <n v="62.05"/>
    <m/>
    <n v="1.1000000000000001"/>
    <n v="2.2000000000000002"/>
    <n v="4.2"/>
    <n v="95"/>
    <s v="Low"/>
    <n v="1.8380000000000001"/>
    <x v="2"/>
    <s v="Pickup issue"/>
    <n v="4.3600000000000003"/>
    <n v="8"/>
    <m/>
    <n v="2"/>
    <s v="Wednesday"/>
    <s v="0-5 min"/>
    <n v="0"/>
    <s v="Above 1.2"/>
  </r>
  <r>
    <s v="RF003835"/>
    <d v="2026-02-04T05:02:00"/>
    <d v="2026-02-04T00:00:00"/>
    <n v="5"/>
    <x v="3"/>
    <x v="1"/>
    <n v="4.3"/>
    <n v="104.54"/>
    <m/>
    <n v="1"/>
    <n v="5.6"/>
    <n v="5.7"/>
    <n v="66"/>
    <s v="Low"/>
    <n v="1.88"/>
    <x v="2"/>
    <s v="Fare too high"/>
    <n v="4.6100000000000003"/>
    <n v="0"/>
    <m/>
    <n v="0.1"/>
    <s v="Wednesday"/>
    <s v="5-10 min"/>
    <n v="0"/>
    <s v="Above 1.2"/>
  </r>
  <r>
    <s v="RF003836"/>
    <d v="2026-02-04T05:05:00"/>
    <d v="2026-02-04T00:00:00"/>
    <n v="5"/>
    <x v="0"/>
    <x v="0"/>
    <n v="11.6"/>
    <n v="220.39"/>
    <n v="231.33"/>
    <n v="1.1000000000000001"/>
    <n v="5.2"/>
    <n v="1"/>
    <n v="139"/>
    <s v="Medium"/>
    <n v="1.204"/>
    <x v="0"/>
    <s v=""/>
    <n v="4.42"/>
    <n v="5"/>
    <n v="10.94"/>
    <n v="-4.2"/>
    <s v="Wednesday"/>
    <s v="5-10 min"/>
    <n v="1"/>
    <s v="Above 1.2"/>
  </r>
  <r>
    <s v="RF003837"/>
    <d v="2026-02-04T05:18:00"/>
    <d v="2026-02-04T00:00:00"/>
    <n v="5"/>
    <x v="1"/>
    <x v="1"/>
    <n v="3"/>
    <n v="87.28"/>
    <n v="90.77"/>
    <n v="1"/>
    <n v="5.2"/>
    <n v="4.5999999999999996"/>
    <n v="110"/>
    <s v="Low"/>
    <n v="1.534"/>
    <x v="0"/>
    <s v=""/>
    <n v="4.9400000000000004"/>
    <n v="0"/>
    <n v="3.49"/>
    <n v="-0.6"/>
    <s v="Wednesday"/>
    <s v="5-10 min"/>
    <n v="1"/>
    <s v="Above 1.2"/>
  </r>
  <r>
    <s v="RF003838"/>
    <d v="2026-02-04T05:43:00"/>
    <d v="2026-02-04T00:00:00"/>
    <n v="5"/>
    <x v="2"/>
    <x v="0"/>
    <n v="3.9"/>
    <n v="89.62"/>
    <n v="81.58"/>
    <n v="1"/>
    <n v="7.6"/>
    <n v="13.1"/>
    <n v="123"/>
    <s v="Medium"/>
    <n v="1.0860000000000001"/>
    <x v="0"/>
    <s v=""/>
    <n v="4.2300000000000004"/>
    <n v="3"/>
    <n v="-8.0399999999999991"/>
    <n v="5.5"/>
    <s v="Wednesday"/>
    <s v="5-10 min"/>
    <n v="1"/>
    <s v="Between 1.0-1.2"/>
  </r>
  <r>
    <s v="RF003839"/>
    <d v="2026-02-04T06:21:00"/>
    <d v="2026-02-04T00:00:00"/>
    <n v="6"/>
    <x v="0"/>
    <x v="1"/>
    <n v="4.9000000000000004"/>
    <n v="152.93"/>
    <n v="154.47"/>
    <n v="1.2"/>
    <n v="2"/>
    <n v="5.9"/>
    <n v="138"/>
    <s v="Medium"/>
    <n v="1.0900000000000001"/>
    <x v="0"/>
    <s v=""/>
    <n v="4.66"/>
    <n v="0"/>
    <n v="1.54"/>
    <n v="3.9"/>
    <s v="Wednesday"/>
    <s v="0-5 min"/>
    <n v="1"/>
    <s v="Between 1.0-1.2"/>
  </r>
  <r>
    <s v="RF003840"/>
    <d v="2026-02-04T06:22:00"/>
    <d v="2026-02-04T00:00:00"/>
    <n v="6"/>
    <x v="2"/>
    <x v="0"/>
    <n v="4.0999999999999996"/>
    <n v="101.86"/>
    <n v="101.4"/>
    <n v="1.1000000000000001"/>
    <n v="4.5999999999999996"/>
    <n v="12.7"/>
    <n v="114"/>
    <s v="Medium"/>
    <n v="1.1120000000000001"/>
    <x v="0"/>
    <s v=""/>
    <n v="4.5199999999999996"/>
    <n v="2"/>
    <n v="-0.46"/>
    <n v="8.1"/>
    <s v="Wednesday"/>
    <s v="0-5 min"/>
    <n v="1"/>
    <s v="Between 1.0-1.2"/>
  </r>
  <r>
    <s v="RF003841"/>
    <d v="2026-02-04T06:35:00"/>
    <d v="2026-02-04T00:00:00"/>
    <n v="6"/>
    <x v="0"/>
    <x v="0"/>
    <n v="1.3"/>
    <n v="60.44"/>
    <n v="57.6"/>
    <n v="1"/>
    <n v="2"/>
    <n v="3.1"/>
    <n v="144"/>
    <s v="Medium"/>
    <n v="1.125"/>
    <x v="0"/>
    <s v=""/>
    <n v="4.59"/>
    <n v="10"/>
    <n v="-2.84"/>
    <n v="1.1000000000000001"/>
    <s v="Wednesday"/>
    <s v="0-5 min"/>
    <n v="1"/>
    <s v="Between 1.0-1.2"/>
  </r>
  <r>
    <s v="RF003842"/>
    <d v="2026-02-04T06:49:00"/>
    <d v="2026-02-04T00:00:00"/>
    <n v="6"/>
    <x v="0"/>
    <x v="0"/>
    <n v="11"/>
    <n v="203.36"/>
    <n v="218.04"/>
    <n v="1.1000000000000001"/>
    <n v="7.1"/>
    <n v="5.8"/>
    <n v="132"/>
    <s v="Medium"/>
    <n v="1.038"/>
    <x v="0"/>
    <s v=""/>
    <n v="4.66"/>
    <n v="11"/>
    <n v="14.68"/>
    <n v="-1.3"/>
    <s v="Wednesday"/>
    <s v="5-10 min"/>
    <n v="1"/>
    <s v="Between 1.0-1.2"/>
  </r>
  <r>
    <s v="RF003843"/>
    <d v="2026-02-04T07:00:00"/>
    <d v="2026-02-04T00:00:00"/>
    <n v="7"/>
    <x v="0"/>
    <x v="0"/>
    <n v="5.0999999999999996"/>
    <n v="127.09"/>
    <n v="129.6"/>
    <n v="1.1000000000000001"/>
    <n v="6.5"/>
    <n v="6.1"/>
    <n v="144"/>
    <s v="Medium"/>
    <n v="1.137"/>
    <x v="0"/>
    <s v=""/>
    <n v="4.8"/>
    <n v="1"/>
    <n v="2.5099999999999998"/>
    <n v="-0.4"/>
    <s v="Wednesday"/>
    <s v="5-10 min"/>
    <n v="1"/>
    <s v="Between 1.0-1.2"/>
  </r>
  <r>
    <s v="RF003844"/>
    <d v="2026-02-04T07:37:00"/>
    <d v="2026-02-04T00:00:00"/>
    <n v="7"/>
    <x v="1"/>
    <x v="1"/>
    <n v="7.7"/>
    <n v="164.12"/>
    <n v="175.8"/>
    <n v="1.1000000000000001"/>
    <n v="4.3"/>
    <n v="5.6"/>
    <n v="86"/>
    <s v="Low"/>
    <n v="1.1220000000000001"/>
    <x v="0"/>
    <s v=""/>
    <n v="4.72"/>
    <n v="0"/>
    <n v="11.68"/>
    <n v="1.3"/>
    <s v="Wednesday"/>
    <s v="0-5 min"/>
    <n v="1"/>
    <s v="Between 1.0-1.2"/>
  </r>
  <r>
    <s v="RF003845"/>
    <d v="2026-02-04T07:37:00"/>
    <d v="2026-02-04T00:00:00"/>
    <n v="7"/>
    <x v="2"/>
    <x v="0"/>
    <n v="12.1"/>
    <n v="252.24"/>
    <m/>
    <n v="1.1000000000000001"/>
    <n v="7.3"/>
    <n v="7.3"/>
    <n v="112"/>
    <s v="Medium"/>
    <n v="0.93"/>
    <x v="2"/>
    <s v="ETA too high"/>
    <n v="4.71"/>
    <n v="46"/>
    <m/>
    <n v="0"/>
    <s v="Wednesday"/>
    <s v="5-10 min"/>
    <n v="0"/>
    <s v="Between 0.8-1.0"/>
  </r>
  <r>
    <s v="RF003846"/>
    <d v="2026-02-04T07:42:00"/>
    <d v="2026-02-04T00:00:00"/>
    <n v="7"/>
    <x v="1"/>
    <x v="0"/>
    <n v="3.9"/>
    <n v="105.51"/>
    <n v="106.63"/>
    <n v="1"/>
    <n v="5.8"/>
    <n v="8.6999999999999993"/>
    <n v="104"/>
    <s v="Low"/>
    <n v="1.4470000000000001"/>
    <x v="0"/>
    <s v=""/>
    <n v="4.66"/>
    <n v="14"/>
    <n v="1.1200000000000001"/>
    <n v="2.9"/>
    <s v="Wednesday"/>
    <s v="5-10 min"/>
    <n v="1"/>
    <s v="Above 1.2"/>
  </r>
  <r>
    <s v="RF003847"/>
    <d v="2026-02-04T07:50:00"/>
    <d v="2026-02-04T00:00:00"/>
    <n v="7"/>
    <x v="2"/>
    <x v="0"/>
    <n v="7"/>
    <n v="154.86000000000001"/>
    <m/>
    <n v="1"/>
    <n v="2"/>
    <m/>
    <n v="114"/>
    <s v="Medium"/>
    <n v="1.0880000000000001"/>
    <x v="3"/>
    <s v="No driver available"/>
    <n v="4.9800000000000004"/>
    <n v="12"/>
    <m/>
    <m/>
    <s v="Wednesday"/>
    <s v="0-5 min"/>
    <n v="0"/>
    <s v="Between 1.0-1.2"/>
  </r>
  <r>
    <s v="RF003848"/>
    <d v="2026-02-04T08:28:00"/>
    <d v="2026-02-04T00:00:00"/>
    <n v="8"/>
    <x v="1"/>
    <x v="0"/>
    <n v="0.7"/>
    <n v="56.45"/>
    <n v="56.83"/>
    <n v="1.1000000000000001"/>
    <n v="6.6"/>
    <n v="3.1"/>
    <n v="93"/>
    <s v="Low"/>
    <n v="1.2290000000000001"/>
    <x v="0"/>
    <s v=""/>
    <n v="4.87"/>
    <n v="4"/>
    <n v="0.38"/>
    <n v="-3.5"/>
    <s v="Wednesday"/>
    <s v="5-10 min"/>
    <n v="1"/>
    <s v="Above 1.2"/>
  </r>
  <r>
    <s v="RF003849"/>
    <d v="2026-02-04T08:43:00"/>
    <d v="2026-02-04T00:00:00"/>
    <n v="8"/>
    <x v="2"/>
    <x v="0"/>
    <n v="0.7"/>
    <n v="56.36"/>
    <m/>
    <n v="1.1000000000000001"/>
    <n v="5.2"/>
    <n v="8.6999999999999993"/>
    <n v="95"/>
    <s v="Medium"/>
    <n v="0.74"/>
    <x v="2"/>
    <s v="Pickup issue"/>
    <n v="4.59"/>
    <n v="10"/>
    <m/>
    <n v="3.5"/>
    <s v="Wednesday"/>
    <s v="5-10 min"/>
    <n v="0"/>
    <s v="Below 0.8"/>
  </r>
  <r>
    <s v="RF003850"/>
    <d v="2026-02-04T09:11:00"/>
    <d v="2026-02-04T00:00:00"/>
    <n v="9"/>
    <x v="4"/>
    <x v="1"/>
    <n v="5.6"/>
    <n v="107.22"/>
    <n v="108.06"/>
    <n v="1"/>
    <n v="5.8"/>
    <n v="7.1"/>
    <n v="51"/>
    <s v="Medium"/>
    <n v="0.98899999999999999"/>
    <x v="0"/>
    <s v=""/>
    <n v="4.4400000000000004"/>
    <n v="0"/>
    <n v="0.84"/>
    <n v="1.3"/>
    <s v="Wednesday"/>
    <s v="5-10 min"/>
    <n v="1"/>
    <s v="Between 0.8-1.0"/>
  </r>
  <r>
    <s v="RF003851"/>
    <d v="2026-02-04T10:03:00"/>
    <d v="2026-02-04T00:00:00"/>
    <n v="10"/>
    <x v="3"/>
    <x v="0"/>
    <n v="1.7"/>
    <n v="65.959999999999994"/>
    <m/>
    <n v="1"/>
    <n v="7.2"/>
    <n v="12.7"/>
    <n v="55"/>
    <s v="Low"/>
    <n v="1.369"/>
    <x v="2"/>
    <s v="Pickup issue"/>
    <n v="4.75"/>
    <n v="3"/>
    <m/>
    <n v="5.5"/>
    <s v="Wednesday"/>
    <s v="5-10 min"/>
    <n v="0"/>
    <s v="Above 1.2"/>
  </r>
  <r>
    <s v="RF003852"/>
    <d v="2026-02-04T10:31:00"/>
    <d v="2026-02-04T00:00:00"/>
    <n v="10"/>
    <x v="0"/>
    <x v="0"/>
    <n v="7.8"/>
    <n v="173.5"/>
    <m/>
    <n v="1.2"/>
    <n v="6.7"/>
    <n v="10.7"/>
    <n v="112"/>
    <s v="Medium"/>
    <n v="0.81499999999999995"/>
    <x v="2"/>
    <s v="ETA too high"/>
    <n v="4.74"/>
    <n v="5"/>
    <m/>
    <n v="4"/>
    <s v="Wednesday"/>
    <s v="5-10 min"/>
    <n v="0"/>
    <s v="Between 0.8-1.0"/>
  </r>
  <r>
    <s v="RF003853"/>
    <d v="2026-02-04T10:38:00"/>
    <d v="2026-02-04T00:00:00"/>
    <n v="10"/>
    <x v="0"/>
    <x v="0"/>
    <n v="8.9"/>
    <n v="198.34"/>
    <n v="192.12"/>
    <n v="1.1000000000000001"/>
    <n v="6.2"/>
    <n v="10.4"/>
    <n v="111"/>
    <s v="Medium"/>
    <n v="0.84"/>
    <x v="0"/>
    <s v=""/>
    <n v="4.5599999999999996"/>
    <n v="5"/>
    <n v="-6.22"/>
    <n v="4.2"/>
    <s v="Wednesday"/>
    <s v="5-10 min"/>
    <n v="1"/>
    <s v="Between 0.8-1.0"/>
  </r>
  <r>
    <s v="RF003854"/>
    <d v="2026-02-04T10:40:00"/>
    <d v="2026-02-04T00:00:00"/>
    <n v="10"/>
    <x v="1"/>
    <x v="0"/>
    <n v="3.4"/>
    <n v="115.55"/>
    <m/>
    <n v="1.2"/>
    <n v="9.6"/>
    <n v="10.3"/>
    <n v="82"/>
    <s v="Medium"/>
    <n v="0.79500000000000004"/>
    <x v="1"/>
    <s v="Driver unavailable"/>
    <n v="4.57"/>
    <n v="2"/>
    <m/>
    <n v="0.7"/>
    <s v="Wednesday"/>
    <s v="5-10 min"/>
    <n v="0"/>
    <s v="Below 0.8"/>
  </r>
  <r>
    <s v="RF003855"/>
    <d v="2026-02-04T10:48:00"/>
    <d v="2026-02-04T00:00:00"/>
    <n v="10"/>
    <x v="1"/>
    <x v="0"/>
    <n v="8.4"/>
    <n v="207.34"/>
    <n v="206.77"/>
    <n v="1.2"/>
    <n v="6.8"/>
    <n v="3.8"/>
    <n v="92"/>
    <s v="Medium"/>
    <n v="0.85699999999999998"/>
    <x v="0"/>
    <s v=""/>
    <n v="4.8"/>
    <n v="2"/>
    <n v="-0.56999999999999995"/>
    <n v="-3"/>
    <s v="Wednesday"/>
    <s v="5-10 min"/>
    <n v="1"/>
    <s v="Between 0.8-1.0"/>
  </r>
  <r>
    <s v="RF003856"/>
    <d v="2026-02-04T11:16:00"/>
    <d v="2026-02-04T00:00:00"/>
    <n v="11"/>
    <x v="0"/>
    <x v="0"/>
    <n v="4.5999999999999996"/>
    <n v="102.13"/>
    <n v="96.17"/>
    <n v="1"/>
    <n v="4.8"/>
    <n v="9.6"/>
    <n v="106"/>
    <s v="Medium"/>
    <n v="0.89600000000000002"/>
    <x v="0"/>
    <s v=""/>
    <n v="5"/>
    <n v="6"/>
    <n v="-5.96"/>
    <n v="4.8"/>
    <s v="Wednesday"/>
    <s v="0-5 min"/>
    <n v="1"/>
    <s v="Between 0.8-1.0"/>
  </r>
  <r>
    <s v="RF003857"/>
    <d v="2026-02-04T11:53:00"/>
    <d v="2026-02-04T00:00:00"/>
    <n v="11"/>
    <x v="4"/>
    <x v="0"/>
    <n v="13.4"/>
    <n v="215.82"/>
    <n v="214.28"/>
    <n v="1"/>
    <n v="2"/>
    <n v="5.0999999999999996"/>
    <n v="45"/>
    <s v="Low"/>
    <n v="1.8180000000000001"/>
    <x v="0"/>
    <s v=""/>
    <n v="4.99"/>
    <n v="3"/>
    <n v="-1.54"/>
    <n v="3.1"/>
    <s v="Wednesday"/>
    <s v="0-5 min"/>
    <n v="1"/>
    <s v="Above 1.2"/>
  </r>
  <r>
    <s v="RF003858"/>
    <d v="2026-02-04T11:58:00"/>
    <d v="2026-02-04T00:00:00"/>
    <n v="11"/>
    <x v="4"/>
    <x v="0"/>
    <n v="2"/>
    <n v="69.87"/>
    <n v="68.349999999999994"/>
    <n v="1"/>
    <n v="4.8"/>
    <n v="10.7"/>
    <n v="54"/>
    <s v="Low"/>
    <n v="1.1990000000000001"/>
    <x v="0"/>
    <s v=""/>
    <n v="4.5599999999999996"/>
    <n v="5"/>
    <n v="-1.52"/>
    <n v="5.9"/>
    <s v="Wednesday"/>
    <s v="0-5 min"/>
    <n v="1"/>
    <s v="Between 1.0-1.2"/>
  </r>
  <r>
    <s v="RF003859"/>
    <d v="2026-02-04T12:00:00"/>
    <d v="2026-02-04T00:00:00"/>
    <n v="12"/>
    <x v="0"/>
    <x v="1"/>
    <n v="5.0999999999999996"/>
    <n v="128.97"/>
    <n v="130.91999999999999"/>
    <n v="1"/>
    <n v="5.9"/>
    <n v="5.3"/>
    <n v="144"/>
    <s v="Medium"/>
    <n v="1.2430000000000001"/>
    <x v="0"/>
    <s v=""/>
    <n v="4.7300000000000004"/>
    <n v="0"/>
    <n v="1.95"/>
    <n v="-0.6"/>
    <s v="Wednesday"/>
    <s v="5-10 min"/>
    <n v="1"/>
    <s v="Above 1.2"/>
  </r>
  <r>
    <s v="RF003860"/>
    <d v="2026-02-04T12:01:00"/>
    <d v="2026-02-04T00:00:00"/>
    <n v="12"/>
    <x v="0"/>
    <x v="0"/>
    <n v="6.7"/>
    <n v="150.76"/>
    <n v="156.51"/>
    <n v="1"/>
    <n v="7.6"/>
    <n v="9.5"/>
    <n v="128"/>
    <s v="Medium"/>
    <n v="1.105"/>
    <x v="0"/>
    <s v=""/>
    <n v="4.8"/>
    <n v="16"/>
    <n v="5.75"/>
    <n v="1.9"/>
    <s v="Wednesday"/>
    <s v="5-10 min"/>
    <n v="1"/>
    <s v="Between 1.0-1.2"/>
  </r>
  <r>
    <s v="RF003861"/>
    <d v="2026-02-04T12:27:00"/>
    <d v="2026-02-04T00:00:00"/>
    <n v="12"/>
    <x v="0"/>
    <x v="0"/>
    <n v="9.6999999999999993"/>
    <n v="212.99"/>
    <n v="201.61"/>
    <n v="1.2"/>
    <n v="2.1"/>
    <n v="3.2"/>
    <n v="113"/>
    <s v="Medium"/>
    <n v="0.86499999999999999"/>
    <x v="0"/>
    <s v=""/>
    <n v="4.84"/>
    <n v="59"/>
    <n v="-11.38"/>
    <n v="1.1000000000000001"/>
    <s v="Wednesday"/>
    <s v="0-5 min"/>
    <n v="1"/>
    <s v="Between 0.8-1.0"/>
  </r>
  <r>
    <s v="RF003862"/>
    <d v="2026-02-04T12:46:00"/>
    <d v="2026-02-04T00:00:00"/>
    <n v="12"/>
    <x v="3"/>
    <x v="1"/>
    <n v="9.1999999999999993"/>
    <n v="164.52"/>
    <n v="160.81"/>
    <n v="1"/>
    <n v="5.4"/>
    <n v="4.3"/>
    <n v="69"/>
    <s v="Low"/>
    <n v="1.8879999999999999"/>
    <x v="0"/>
    <s v=""/>
    <n v="5"/>
    <n v="0"/>
    <n v="-3.71"/>
    <n v="-1.1000000000000001"/>
    <s v="Wednesday"/>
    <s v="5-10 min"/>
    <n v="1"/>
    <s v="Above 1.2"/>
  </r>
  <r>
    <s v="RF003863"/>
    <d v="2026-02-04T13:11:00"/>
    <d v="2026-02-04T00:00:00"/>
    <n v="13"/>
    <x v="2"/>
    <x v="0"/>
    <n v="4.2"/>
    <n v="93.01"/>
    <n v="92.01"/>
    <n v="1"/>
    <n v="5.7"/>
    <n v="1.6"/>
    <n v="111"/>
    <s v="Low"/>
    <n v="1.327"/>
    <x v="0"/>
    <s v=""/>
    <n v="4.67"/>
    <n v="23"/>
    <n v="-1"/>
    <n v="-4.0999999999999996"/>
    <s v="Wednesday"/>
    <s v="5-10 min"/>
    <n v="1"/>
    <s v="Above 1.2"/>
  </r>
  <r>
    <s v="RF003864"/>
    <d v="2026-02-04T13:16:00"/>
    <d v="2026-02-04T00:00:00"/>
    <n v="13"/>
    <x v="1"/>
    <x v="0"/>
    <n v="4.7"/>
    <n v="109.75"/>
    <n v="117.72"/>
    <n v="1"/>
    <n v="3.4"/>
    <n v="3.2"/>
    <n v="98"/>
    <s v="Low"/>
    <n v="1.468"/>
    <x v="0"/>
    <s v=""/>
    <n v="4.54"/>
    <n v="14"/>
    <n v="7.97"/>
    <n v="-0.2"/>
    <s v="Wednesday"/>
    <s v="0-5 min"/>
    <n v="1"/>
    <s v="Above 1.2"/>
  </r>
  <r>
    <s v="RF003865"/>
    <d v="2026-02-04T13:20:00"/>
    <d v="2026-02-04T00:00:00"/>
    <n v="13"/>
    <x v="0"/>
    <x v="0"/>
    <n v="2.9"/>
    <n v="92.37"/>
    <n v="91.12"/>
    <n v="1.1000000000000001"/>
    <n v="7.8"/>
    <n v="6.3"/>
    <n v="133"/>
    <s v="Medium"/>
    <n v="1.1220000000000001"/>
    <x v="0"/>
    <s v=""/>
    <n v="4.75"/>
    <n v="10"/>
    <n v="-1.25"/>
    <n v="-1.5"/>
    <s v="Wednesday"/>
    <s v="5-10 min"/>
    <n v="1"/>
    <s v="Between 1.0-1.2"/>
  </r>
  <r>
    <s v="RF003866"/>
    <d v="2026-02-04T13:20:00"/>
    <d v="2026-02-04T00:00:00"/>
    <n v="13"/>
    <x v="3"/>
    <x v="1"/>
    <n v="12.5"/>
    <n v="209.57"/>
    <n v="191.66"/>
    <n v="1"/>
    <n v="2.5"/>
    <n v="7.1"/>
    <n v="68"/>
    <s v="Low"/>
    <n v="1.4850000000000001"/>
    <x v="0"/>
    <s v=""/>
    <n v="4.54"/>
    <n v="0"/>
    <n v="-17.91"/>
    <n v="4.5999999999999996"/>
    <s v="Wednesday"/>
    <s v="0-5 min"/>
    <n v="1"/>
    <s v="Above 1.2"/>
  </r>
  <r>
    <s v="RF003867"/>
    <d v="2026-02-04T13:54:00"/>
    <d v="2026-02-04T00:00:00"/>
    <n v="13"/>
    <x v="0"/>
    <x v="1"/>
    <n v="16"/>
    <n v="323.42"/>
    <m/>
    <n v="1.1000000000000001"/>
    <n v="9"/>
    <n v="11"/>
    <n v="125"/>
    <s v="Medium"/>
    <n v="0.91300000000000003"/>
    <x v="1"/>
    <s v="Pickup too far"/>
    <n v="4.7300000000000004"/>
    <n v="0"/>
    <m/>
    <n v="2"/>
    <s v="Wednesday"/>
    <s v="5-10 min"/>
    <n v="0"/>
    <s v="Between 0.8-1.0"/>
  </r>
  <r>
    <s v="RF003868"/>
    <d v="2026-02-04T14:06:00"/>
    <d v="2026-02-04T00:00:00"/>
    <n v="14"/>
    <x v="3"/>
    <x v="0"/>
    <n v="1.1000000000000001"/>
    <n v="52.89"/>
    <n v="54.4"/>
    <n v="1"/>
    <n v="4.5999999999999996"/>
    <n v="3.9"/>
    <n v="74"/>
    <s v="Low"/>
    <n v="1.7629999999999999"/>
    <x v="0"/>
    <s v=""/>
    <n v="4.59"/>
    <n v="15"/>
    <n v="1.51"/>
    <n v="-0.7"/>
    <s v="Wednesday"/>
    <s v="0-5 min"/>
    <n v="1"/>
    <s v="Above 1.2"/>
  </r>
  <r>
    <s v="RF003869"/>
    <d v="2026-02-04T14:31:00"/>
    <d v="2026-02-04T00:00:00"/>
    <n v="14"/>
    <x v="3"/>
    <x v="1"/>
    <n v="10.8"/>
    <n v="177.8"/>
    <n v="172.13"/>
    <n v="1"/>
    <n v="5.9"/>
    <n v="10.3"/>
    <n v="69"/>
    <s v="Low"/>
    <n v="1.853"/>
    <x v="0"/>
    <s v=""/>
    <n v="4.8600000000000003"/>
    <n v="0"/>
    <n v="-5.67"/>
    <n v="4.4000000000000004"/>
    <s v="Wednesday"/>
    <s v="5-10 min"/>
    <n v="1"/>
    <s v="Above 1.2"/>
  </r>
  <r>
    <s v="RF003870"/>
    <d v="2026-02-04T14:53:00"/>
    <d v="2026-02-04T00:00:00"/>
    <n v="14"/>
    <x v="1"/>
    <x v="1"/>
    <n v="8.9"/>
    <n v="170.49"/>
    <n v="164.34"/>
    <n v="1"/>
    <n v="3.5"/>
    <n v="7"/>
    <n v="94"/>
    <s v="Medium"/>
    <n v="1.1379999999999999"/>
    <x v="0"/>
    <s v=""/>
    <n v="4.99"/>
    <n v="0"/>
    <n v="-6.15"/>
    <n v="3.5"/>
    <s v="Wednesday"/>
    <s v="0-5 min"/>
    <n v="1"/>
    <s v="Between 1.0-1.2"/>
  </r>
  <r>
    <s v="RF003871"/>
    <d v="2026-02-04T14:54:00"/>
    <d v="2026-02-04T00:00:00"/>
    <n v="14"/>
    <x v="1"/>
    <x v="0"/>
    <n v="0.7"/>
    <n v="51.29"/>
    <n v="50.71"/>
    <n v="1"/>
    <n v="2"/>
    <n v="3.3"/>
    <n v="93"/>
    <s v="Low"/>
    <n v="1.5569999999999999"/>
    <x v="0"/>
    <s v=""/>
    <n v="4.5"/>
    <n v="13"/>
    <n v="-0.57999999999999996"/>
    <n v="1.3"/>
    <s v="Wednesday"/>
    <s v="0-5 min"/>
    <n v="1"/>
    <s v="Above 1.2"/>
  </r>
  <r>
    <s v="RF003872"/>
    <d v="2026-02-04T15:19:00"/>
    <d v="2026-02-04T00:00:00"/>
    <n v="15"/>
    <x v="2"/>
    <x v="1"/>
    <n v="10.199999999999999"/>
    <n v="175.88"/>
    <m/>
    <n v="1"/>
    <n v="5.3"/>
    <n v="6.2"/>
    <n v="101"/>
    <s v="Medium"/>
    <n v="0.84599999999999997"/>
    <x v="2"/>
    <s v="Fare too high"/>
    <n v="4.5199999999999996"/>
    <n v="0"/>
    <m/>
    <n v="0.9"/>
    <s v="Wednesday"/>
    <s v="5-10 min"/>
    <n v="0"/>
    <s v="Between 0.8-1.0"/>
  </r>
  <r>
    <s v="RF003873"/>
    <d v="2026-02-04T15:22:00"/>
    <d v="2026-02-04T00:00:00"/>
    <n v="15"/>
    <x v="0"/>
    <x v="0"/>
    <n v="13.9"/>
    <n v="256.60000000000002"/>
    <n v="252.02"/>
    <n v="1"/>
    <n v="6.8"/>
    <n v="4.8"/>
    <n v="102"/>
    <s v="Medium"/>
    <n v="0.84599999999999997"/>
    <x v="0"/>
    <s v=""/>
    <n v="4.5199999999999996"/>
    <n v="4"/>
    <n v="-4.58"/>
    <n v="-2"/>
    <s v="Wednesday"/>
    <s v="5-10 min"/>
    <n v="1"/>
    <s v="Between 0.8-1.0"/>
  </r>
  <r>
    <s v="RF003874"/>
    <d v="2026-02-04T15:43:00"/>
    <d v="2026-02-04T00:00:00"/>
    <n v="15"/>
    <x v="2"/>
    <x v="0"/>
    <n v="9.6"/>
    <n v="163.19999999999999"/>
    <n v="169.74"/>
    <n v="1"/>
    <n v="3.4"/>
    <n v="4.9000000000000004"/>
    <n v="114"/>
    <s v="Medium"/>
    <n v="1.1990000000000001"/>
    <x v="0"/>
    <s v=""/>
    <n v="4.66"/>
    <n v="16"/>
    <n v="6.54"/>
    <n v="1.5"/>
    <s v="Wednesday"/>
    <s v="0-5 min"/>
    <n v="1"/>
    <s v="Between 1.0-1.2"/>
  </r>
  <r>
    <s v="RF003875"/>
    <d v="2026-02-04T15:47:00"/>
    <d v="2026-02-04T00:00:00"/>
    <n v="15"/>
    <x v="0"/>
    <x v="1"/>
    <n v="2.7"/>
    <n v="79.38"/>
    <n v="78.7"/>
    <n v="1"/>
    <n v="3.9"/>
    <n v="4.3"/>
    <n v="131"/>
    <s v="Low"/>
    <n v="1.2889999999999999"/>
    <x v="0"/>
    <s v=""/>
    <n v="4.9000000000000004"/>
    <n v="0"/>
    <n v="-0.68"/>
    <n v="0.4"/>
    <s v="Wednesday"/>
    <s v="0-5 min"/>
    <n v="1"/>
    <s v="Above 1.2"/>
  </r>
  <r>
    <s v="RF003876"/>
    <d v="2026-02-04T15:57:00"/>
    <d v="2026-02-04T00:00:00"/>
    <n v="15"/>
    <x v="3"/>
    <x v="0"/>
    <n v="17.8"/>
    <n v="334.81"/>
    <n v="346.98"/>
    <n v="1"/>
    <n v="4.7"/>
    <n v="9.1"/>
    <n v="66"/>
    <s v="Low"/>
    <n v="1.4379999999999999"/>
    <x v="0"/>
    <s v=""/>
    <n v="4.42"/>
    <n v="6"/>
    <n v="12.17"/>
    <n v="4.4000000000000004"/>
    <s v="Wednesday"/>
    <s v="0-5 min"/>
    <n v="1"/>
    <s v="Above 1.2"/>
  </r>
  <r>
    <s v="RF003877"/>
    <d v="2026-02-04T16:08:00"/>
    <d v="2026-02-04T00:00:00"/>
    <n v="16"/>
    <x v="2"/>
    <x v="1"/>
    <n v="11.2"/>
    <n v="187.22"/>
    <n v="182.14"/>
    <n v="1"/>
    <n v="2"/>
    <n v="4.2"/>
    <n v="106"/>
    <s v="Medium"/>
    <n v="1.026"/>
    <x v="0"/>
    <s v=""/>
    <n v="4.78"/>
    <n v="0"/>
    <n v="-5.08"/>
    <n v="2.2000000000000002"/>
    <s v="Wednesday"/>
    <s v="0-5 min"/>
    <n v="1"/>
    <s v="Between 1.0-1.2"/>
  </r>
  <r>
    <s v="RF003878"/>
    <d v="2026-02-04T16:23:00"/>
    <d v="2026-02-04T00:00:00"/>
    <n v="16"/>
    <x v="2"/>
    <x v="1"/>
    <n v="2.9"/>
    <n v="84.91"/>
    <n v="88.37"/>
    <n v="1"/>
    <n v="5"/>
    <n v="4.9000000000000004"/>
    <n v="91"/>
    <s v="Medium"/>
    <n v="0.85799999999999998"/>
    <x v="0"/>
    <s v=""/>
    <n v="5"/>
    <n v="0"/>
    <n v="3.46"/>
    <n v="-0.1"/>
    <s v="Wednesday"/>
    <s v="0-5 min"/>
    <n v="1"/>
    <s v="Between 0.8-1.0"/>
  </r>
  <r>
    <s v="RF003879"/>
    <d v="2026-02-04T16:29:00"/>
    <d v="2026-02-04T00:00:00"/>
    <n v="16"/>
    <x v="0"/>
    <x v="0"/>
    <n v="8"/>
    <n v="142.57"/>
    <n v="136.86000000000001"/>
    <n v="1"/>
    <n v="5.3"/>
    <n v="10.1"/>
    <n v="103"/>
    <s v="Low"/>
    <n v="1.02"/>
    <x v="0"/>
    <s v=""/>
    <n v="4.54"/>
    <n v="1"/>
    <n v="-5.71"/>
    <n v="4.8"/>
    <s v="Wednesday"/>
    <s v="5-10 min"/>
    <n v="1"/>
    <s v="Between 1.0-1.2"/>
  </r>
  <r>
    <s v="RF003880"/>
    <d v="2026-02-04T17:35:00"/>
    <d v="2026-02-04T00:00:00"/>
    <n v="17"/>
    <x v="1"/>
    <x v="0"/>
    <n v="7.7"/>
    <n v="173.13"/>
    <n v="176.41"/>
    <n v="1.1000000000000001"/>
    <n v="5.2"/>
    <n v="4.4000000000000004"/>
    <n v="67"/>
    <s v="Medium"/>
    <n v="0.78400000000000003"/>
    <x v="0"/>
    <s v=""/>
    <n v="4.59"/>
    <n v="3"/>
    <n v="3.28"/>
    <n v="-0.8"/>
    <s v="Wednesday"/>
    <s v="5-10 min"/>
    <n v="1"/>
    <s v="Below 0.8"/>
  </r>
  <r>
    <s v="RF003881"/>
    <d v="2026-02-04T18:01:00"/>
    <d v="2026-02-04T00:00:00"/>
    <n v="18"/>
    <x v="2"/>
    <x v="0"/>
    <n v="2"/>
    <n v="73.06"/>
    <m/>
    <n v="1.1000000000000001"/>
    <n v="9.8000000000000007"/>
    <n v="9.5"/>
    <n v="86"/>
    <s v="Medium"/>
    <n v="0.72599999999999998"/>
    <x v="1"/>
    <s v="Driver unavailable"/>
    <n v="4.5999999999999996"/>
    <n v="2"/>
    <m/>
    <n v="-0.3"/>
    <s v="Wednesday"/>
    <s v="5-10 min"/>
    <n v="0"/>
    <s v="Below 0.8"/>
  </r>
  <r>
    <s v="RF003882"/>
    <d v="2026-02-04T18:27:00"/>
    <d v="2026-02-04T00:00:00"/>
    <n v="18"/>
    <x v="4"/>
    <x v="0"/>
    <n v="6.2"/>
    <n v="132.44"/>
    <n v="125.16"/>
    <n v="1.1000000000000001"/>
    <n v="6"/>
    <n v="7.2"/>
    <n v="52"/>
    <s v="Low"/>
    <n v="1.117"/>
    <x v="0"/>
    <s v=""/>
    <n v="5"/>
    <n v="7"/>
    <n v="-7.28"/>
    <n v="1.2"/>
    <s v="Wednesday"/>
    <s v="5-10 min"/>
    <n v="1"/>
    <s v="Between 1.0-1.2"/>
  </r>
  <r>
    <s v="RF003883"/>
    <d v="2026-02-04T18:29:00"/>
    <d v="2026-02-04T00:00:00"/>
    <n v="18"/>
    <x v="1"/>
    <x v="0"/>
    <n v="7.4"/>
    <n v="166.28"/>
    <n v="169.52"/>
    <n v="1.1000000000000001"/>
    <n v="2.6"/>
    <n v="5.5"/>
    <n v="68"/>
    <s v="Medium"/>
    <n v="0.72499999999999998"/>
    <x v="0"/>
    <s v=""/>
    <n v="4.75"/>
    <n v="22"/>
    <n v="3.24"/>
    <n v="2.9"/>
    <s v="Wednesday"/>
    <s v="0-5 min"/>
    <n v="1"/>
    <s v="Below 0.8"/>
  </r>
  <r>
    <s v="RF003884"/>
    <d v="2026-02-04T18:34:00"/>
    <d v="2026-02-04T00:00:00"/>
    <n v="18"/>
    <x v="0"/>
    <x v="0"/>
    <n v="4"/>
    <n v="111.75"/>
    <n v="114.28"/>
    <n v="1"/>
    <n v="5.0999999999999996"/>
    <n v="7.3"/>
    <n v="96"/>
    <s v="Medium"/>
    <n v="0.88600000000000001"/>
    <x v="0"/>
    <s v=""/>
    <n v="4.8899999999999997"/>
    <n v="12"/>
    <n v="2.5299999999999998"/>
    <n v="2.2000000000000002"/>
    <s v="Wednesday"/>
    <s v="5-10 min"/>
    <n v="1"/>
    <s v="Between 0.8-1.0"/>
  </r>
  <r>
    <s v="RF003885"/>
    <d v="2026-02-04T18:47:00"/>
    <d v="2026-02-04T00:00:00"/>
    <n v="18"/>
    <x v="1"/>
    <x v="0"/>
    <n v="14.9"/>
    <n v="268.08"/>
    <n v="266.16000000000003"/>
    <n v="1.1000000000000001"/>
    <n v="4.8"/>
    <n v="11.2"/>
    <n v="80"/>
    <s v="Medium"/>
    <n v="0.87"/>
    <x v="0"/>
    <s v=""/>
    <n v="4.5999999999999996"/>
    <n v="4"/>
    <n v="-1.92"/>
    <n v="6.4"/>
    <s v="Wednesday"/>
    <s v="0-5 min"/>
    <n v="1"/>
    <s v="Between 0.8-1.0"/>
  </r>
  <r>
    <s v="RF003886"/>
    <d v="2026-02-04T19:33:00"/>
    <d v="2026-02-04T00:00:00"/>
    <n v="19"/>
    <x v="0"/>
    <x v="0"/>
    <n v="4.9000000000000004"/>
    <n v="128.44999999999999"/>
    <m/>
    <n v="1.1000000000000001"/>
    <n v="4.5999999999999996"/>
    <n v="7.4"/>
    <n v="111"/>
    <s v="Medium"/>
    <n v="0.87"/>
    <x v="2"/>
    <s v="Fare too high"/>
    <n v="4.9000000000000004"/>
    <n v="4"/>
    <m/>
    <n v="2.8"/>
    <s v="Wednesday"/>
    <s v="0-5 min"/>
    <n v="0"/>
    <s v="Between 0.8-1.0"/>
  </r>
  <r>
    <s v="RF003887"/>
    <d v="2026-02-04T19:57:00"/>
    <d v="2026-02-04T00:00:00"/>
    <n v="19"/>
    <x v="0"/>
    <x v="0"/>
    <n v="8.5"/>
    <n v="197.23"/>
    <n v="203.55"/>
    <n v="1.2"/>
    <n v="11.3"/>
    <n v="6.9"/>
    <n v="78"/>
    <s v="Medium"/>
    <n v="0.58099999999999996"/>
    <x v="0"/>
    <s v=""/>
    <n v="4.7"/>
    <n v="3"/>
    <n v="6.32"/>
    <n v="-4.4000000000000004"/>
    <s v="Wednesday"/>
    <s v="10-15 min"/>
    <n v="1"/>
    <s v="Below 0.8"/>
  </r>
  <r>
    <s v="RF003888"/>
    <d v="2026-02-04T20:10:00"/>
    <d v="2026-02-04T00:00:00"/>
    <n v="20"/>
    <x v="1"/>
    <x v="1"/>
    <n v="6"/>
    <n v="163.02000000000001"/>
    <n v="161.49"/>
    <n v="1.2"/>
    <n v="8.4"/>
    <n v="10.1"/>
    <n v="74"/>
    <s v="Medium"/>
    <n v="0.71699999999999997"/>
    <x v="0"/>
    <s v=""/>
    <n v="5"/>
    <n v="0"/>
    <n v="-1.53"/>
    <n v="1.7"/>
    <s v="Wednesday"/>
    <s v="5-10 min"/>
    <n v="1"/>
    <s v="Below 0.8"/>
  </r>
  <r>
    <s v="RF003889"/>
    <d v="2026-02-04T20:46:00"/>
    <d v="2026-02-04T00:00:00"/>
    <n v="20"/>
    <x v="2"/>
    <x v="0"/>
    <n v="3.3"/>
    <n v="95.59"/>
    <n v="94.61"/>
    <n v="1"/>
    <n v="4.9000000000000004"/>
    <n v="6.1"/>
    <n v="86"/>
    <s v="Low"/>
    <n v="0.91600000000000004"/>
    <x v="0"/>
    <s v=""/>
    <n v="4.8899999999999997"/>
    <n v="8"/>
    <n v="-0.98"/>
    <n v="1.2"/>
    <s v="Wednesday"/>
    <s v="0-5 min"/>
    <n v="1"/>
    <s v="Between 0.8-1.0"/>
  </r>
  <r>
    <s v="RF003890"/>
    <d v="2026-02-04T20:57:00"/>
    <d v="2026-02-04T00:00:00"/>
    <n v="20"/>
    <x v="0"/>
    <x v="0"/>
    <n v="7"/>
    <n v="187.56"/>
    <m/>
    <n v="1.3"/>
    <n v="6.7"/>
    <m/>
    <n v="93"/>
    <s v="High"/>
    <n v="0.63700000000000001"/>
    <x v="3"/>
    <s v="No driver available"/>
    <n v="5"/>
    <n v="9"/>
    <m/>
    <m/>
    <s v="Wednesday"/>
    <s v="5-10 min"/>
    <n v="0"/>
    <s v="Below 0.8"/>
  </r>
  <r>
    <s v="RF003891"/>
    <d v="2026-02-04T21:00:00"/>
    <d v="2026-02-04T00:00:00"/>
    <n v="21"/>
    <x v="2"/>
    <x v="1"/>
    <n v="5.5"/>
    <n v="132.74"/>
    <m/>
    <n v="1"/>
    <n v="4.3"/>
    <n v="4.7"/>
    <n v="97"/>
    <s v="Medium"/>
    <n v="0.97"/>
    <x v="2"/>
    <s v="ETA too high"/>
    <n v="4.9400000000000004"/>
    <n v="0"/>
    <m/>
    <n v="0.4"/>
    <s v="Wednesday"/>
    <s v="0-5 min"/>
    <n v="0"/>
    <s v="Between 0.8-1.0"/>
  </r>
  <r>
    <s v="RF003892"/>
    <d v="2026-02-04T21:10:00"/>
    <d v="2026-02-04T00:00:00"/>
    <n v="21"/>
    <x v="2"/>
    <x v="0"/>
    <n v="17.600000000000001"/>
    <n v="339.69"/>
    <m/>
    <n v="1"/>
    <n v="4.5"/>
    <n v="1.5"/>
    <n v="81"/>
    <s v="Medium"/>
    <n v="0.83399999999999996"/>
    <x v="2"/>
    <s v="Fare too high"/>
    <n v="4.55"/>
    <n v="2"/>
    <m/>
    <n v="-3"/>
    <s v="Wednesday"/>
    <s v="0-5 min"/>
    <n v="0"/>
    <s v="Between 0.8-1.0"/>
  </r>
  <r>
    <s v="RF003893"/>
    <d v="2026-02-04T21:44:00"/>
    <d v="2026-02-04T00:00:00"/>
    <n v="21"/>
    <x v="2"/>
    <x v="0"/>
    <n v="10.9"/>
    <n v="222.74"/>
    <n v="218.39"/>
    <n v="1"/>
    <n v="3.4"/>
    <n v="5.2"/>
    <n v="97"/>
    <s v="Low"/>
    <n v="1.042"/>
    <x v="0"/>
    <s v=""/>
    <n v="5"/>
    <n v="7"/>
    <n v="-4.3499999999999996"/>
    <n v="1.8"/>
    <s v="Wednesday"/>
    <s v="0-5 min"/>
    <n v="1"/>
    <s v="Between 1.0-1.2"/>
  </r>
  <r>
    <s v="RF003894"/>
    <d v="2026-02-04T21:47:00"/>
    <d v="2026-02-04T00:00:00"/>
    <n v="21"/>
    <x v="0"/>
    <x v="1"/>
    <n v="1.5"/>
    <n v="62.61"/>
    <n v="66.2"/>
    <n v="1"/>
    <n v="7.1"/>
    <n v="7.8"/>
    <n v="111"/>
    <s v="Medium"/>
    <n v="0.83399999999999996"/>
    <x v="0"/>
    <s v=""/>
    <n v="5"/>
    <n v="0"/>
    <n v="3.59"/>
    <n v="0.7"/>
    <s v="Wednesday"/>
    <s v="5-10 min"/>
    <n v="1"/>
    <s v="Between 0.8-1.0"/>
  </r>
  <r>
    <s v="RF003895"/>
    <d v="2026-02-04T22:11:00"/>
    <d v="2026-02-04T00:00:00"/>
    <n v="22"/>
    <x v="3"/>
    <x v="0"/>
    <n v="3.2"/>
    <n v="89.22"/>
    <n v="87.48"/>
    <n v="1"/>
    <n v="2"/>
    <n v="1"/>
    <n v="57"/>
    <s v="Low"/>
    <n v="1.29"/>
    <x v="0"/>
    <s v=""/>
    <n v="4.45"/>
    <n v="8"/>
    <n v="-1.74"/>
    <n v="-1"/>
    <s v="Wednesday"/>
    <s v="0-5 min"/>
    <n v="1"/>
    <s v="Above 1.2"/>
  </r>
  <r>
    <s v="RF003896"/>
    <d v="2026-02-04T22:12:00"/>
    <d v="2026-02-04T00:00:00"/>
    <n v="22"/>
    <x v="0"/>
    <x v="0"/>
    <n v="2.8"/>
    <n v="89.91"/>
    <n v="86.75"/>
    <n v="1.1000000000000001"/>
    <n v="5.6"/>
    <n v="5.0999999999999996"/>
    <n v="113"/>
    <s v="Low"/>
    <n v="1.264"/>
    <x v="0"/>
    <s v=""/>
    <n v="4.71"/>
    <n v="8"/>
    <n v="-3.16"/>
    <n v="-0.5"/>
    <s v="Wednesday"/>
    <s v="5-10 min"/>
    <n v="1"/>
    <s v="Above 1.2"/>
  </r>
  <r>
    <s v="RF003897"/>
    <d v="2026-02-04T22:24:00"/>
    <d v="2026-02-04T00:00:00"/>
    <n v="22"/>
    <x v="0"/>
    <x v="0"/>
    <n v="0.7"/>
    <n v="56.55"/>
    <n v="58.13"/>
    <n v="1.1000000000000001"/>
    <n v="2.2999999999999998"/>
    <n v="6.9"/>
    <n v="118"/>
    <s v="Medium"/>
    <n v="0.87"/>
    <x v="0"/>
    <s v=""/>
    <n v="4.57"/>
    <n v="13"/>
    <n v="1.58"/>
    <n v="4.5999999999999996"/>
    <s v="Wednesday"/>
    <s v="0-5 min"/>
    <n v="1"/>
    <s v="Between 0.8-1.0"/>
  </r>
  <r>
    <s v="RF003898"/>
    <d v="2026-02-04T22:27:00"/>
    <d v="2026-02-04T00:00:00"/>
    <n v="22"/>
    <x v="3"/>
    <x v="0"/>
    <n v="9"/>
    <n v="171.26"/>
    <m/>
    <n v="1"/>
    <n v="5.6"/>
    <n v="6.8"/>
    <n v="64"/>
    <s v="Low"/>
    <n v="2.1240000000000001"/>
    <x v="2"/>
    <s v="Pickup issue"/>
    <n v="4.8"/>
    <n v="1"/>
    <m/>
    <n v="1.2"/>
    <s v="Wednesday"/>
    <s v="5-10 min"/>
    <n v="0"/>
    <s v="Above 1.2"/>
  </r>
  <r>
    <s v="RF003899"/>
    <d v="2026-02-04T23:12:00"/>
    <d v="2026-02-04T00:00:00"/>
    <n v="23"/>
    <x v="3"/>
    <x v="0"/>
    <n v="7.9"/>
    <n v="155.76"/>
    <n v="142.43"/>
    <n v="1"/>
    <n v="6.5"/>
    <n v="6.5"/>
    <n v="56"/>
    <s v="Low"/>
    <n v="1.3420000000000001"/>
    <x v="0"/>
    <s v=""/>
    <n v="4.76"/>
    <n v="2"/>
    <n v="-13.33"/>
    <n v="0"/>
    <s v="Wednesday"/>
    <s v="5-10 min"/>
    <n v="1"/>
    <s v="Above 1.2"/>
  </r>
  <r>
    <s v="RF003900"/>
    <d v="2026-02-04T23:28:00"/>
    <d v="2026-02-04T00:00:00"/>
    <n v="23"/>
    <x v="0"/>
    <x v="0"/>
    <n v="2.4"/>
    <n v="79.760000000000005"/>
    <m/>
    <n v="1"/>
    <n v="2.1"/>
    <n v="1"/>
    <n v="131"/>
    <s v="Low"/>
    <n v="1.421"/>
    <x v="2"/>
    <s v="ETA too high"/>
    <n v="4.82"/>
    <n v="7"/>
    <m/>
    <n v="-1.1000000000000001"/>
    <s v="Wednesday"/>
    <s v="0-5 min"/>
    <n v="0"/>
    <s v="Above 1.2"/>
  </r>
  <r>
    <s v="RF003901"/>
    <d v="2026-02-04T23:36:00"/>
    <d v="2026-02-04T00:00:00"/>
    <n v="23"/>
    <x v="0"/>
    <x v="0"/>
    <n v="2.5"/>
    <n v="84.99"/>
    <n v="86.73"/>
    <n v="1.1000000000000001"/>
    <n v="2.8"/>
    <n v="5.5"/>
    <n v="131"/>
    <s v="Medium"/>
    <n v="1.262"/>
    <x v="0"/>
    <s v=""/>
    <n v="4.5999999999999996"/>
    <n v="4"/>
    <n v="1.74"/>
    <n v="2.7"/>
    <s v="Wednesday"/>
    <s v="0-5 min"/>
    <n v="1"/>
    <s v="Above 1.2"/>
  </r>
  <r>
    <s v="RF003902"/>
    <d v="2026-02-05T00:20:00"/>
    <d v="2026-02-05T00:00:00"/>
    <n v="0"/>
    <x v="4"/>
    <x v="1"/>
    <n v="0.9"/>
    <n v="47.61"/>
    <m/>
    <n v="1"/>
    <n v="6.2"/>
    <n v="9.6"/>
    <n v="56"/>
    <s v="Low"/>
    <n v="2.2000000000000002"/>
    <x v="2"/>
    <s v="ETA too high"/>
    <n v="4.43"/>
    <n v="0"/>
    <m/>
    <n v="3.4"/>
    <s v="Thursday"/>
    <s v="5-10 min"/>
    <n v="0"/>
    <s v="Above 1.2"/>
  </r>
  <r>
    <s v="RF003903"/>
    <d v="2026-02-05T00:24:00"/>
    <d v="2026-02-05T00:00:00"/>
    <n v="0"/>
    <x v="2"/>
    <x v="0"/>
    <n v="3"/>
    <n v="88.92"/>
    <n v="85.1"/>
    <n v="1.1000000000000001"/>
    <n v="3.5"/>
    <n v="6.6"/>
    <n v="131"/>
    <s v="Low"/>
    <n v="1.5820000000000001"/>
    <x v="0"/>
    <s v=""/>
    <n v="4.49"/>
    <n v="8"/>
    <n v="-3.82"/>
    <n v="3.1"/>
    <s v="Thursday"/>
    <s v="0-5 min"/>
    <n v="1"/>
    <s v="Above 1.2"/>
  </r>
  <r>
    <s v="RF003904"/>
    <d v="2026-02-05T00:26:00"/>
    <d v="2026-02-05T00:00:00"/>
    <n v="0"/>
    <x v="3"/>
    <x v="0"/>
    <n v="7.6"/>
    <n v="164.1"/>
    <n v="163.41"/>
    <n v="1"/>
    <n v="2.6"/>
    <n v="5.4"/>
    <n v="71"/>
    <s v="Low"/>
    <n v="2.0030000000000001"/>
    <x v="0"/>
    <s v=""/>
    <n v="4.87"/>
    <n v="4"/>
    <n v="-0.69"/>
    <n v="2.8"/>
    <s v="Thursday"/>
    <s v="0-5 min"/>
    <n v="1"/>
    <s v="Above 1.2"/>
  </r>
  <r>
    <s v="RF003905"/>
    <d v="2026-02-05T00:51:00"/>
    <d v="2026-02-05T00:00:00"/>
    <n v="0"/>
    <x v="4"/>
    <x v="0"/>
    <n v="18.899999999999999"/>
    <n v="389.25"/>
    <n v="383.38"/>
    <n v="1.1000000000000001"/>
    <n v="2.7"/>
    <n v="6.7"/>
    <n v="62"/>
    <s v="Low"/>
    <n v="2.2000000000000002"/>
    <x v="0"/>
    <s v=""/>
    <n v="4.55"/>
    <n v="9"/>
    <n v="-5.87"/>
    <n v="4"/>
    <s v="Thursday"/>
    <s v="0-5 min"/>
    <n v="1"/>
    <s v="Above 1.2"/>
  </r>
  <r>
    <s v="RF003906"/>
    <d v="2026-02-05T00:57:00"/>
    <d v="2026-02-05T00:00:00"/>
    <n v="0"/>
    <x v="0"/>
    <x v="0"/>
    <n v="1.6"/>
    <n v="62.56"/>
    <n v="64.94"/>
    <n v="1"/>
    <n v="9.3000000000000007"/>
    <n v="9.1999999999999993"/>
    <n v="134"/>
    <s v="Medium"/>
    <n v="1.1870000000000001"/>
    <x v="0"/>
    <s v=""/>
    <n v="4.42"/>
    <n v="13"/>
    <n v="2.38"/>
    <n v="-0.1"/>
    <s v="Thursday"/>
    <s v="5-10 min"/>
    <n v="1"/>
    <s v="Between 1.0-1.2"/>
  </r>
  <r>
    <s v="RF003907"/>
    <d v="2026-02-05T01:00:00"/>
    <d v="2026-02-05T00:00:00"/>
    <n v="1"/>
    <x v="3"/>
    <x v="1"/>
    <n v="7.1"/>
    <n v="133.96"/>
    <m/>
    <n v="1"/>
    <n v="3.2"/>
    <n v="1.9"/>
    <n v="63"/>
    <s v="Low"/>
    <n v="1.534"/>
    <x v="2"/>
    <s v="ETA too high"/>
    <n v="4.55"/>
    <n v="0"/>
    <m/>
    <n v="-1.3"/>
    <s v="Thursday"/>
    <s v="0-5 min"/>
    <n v="0"/>
    <s v="Above 1.2"/>
  </r>
  <r>
    <s v="RF003908"/>
    <d v="2026-02-05T01:17:00"/>
    <d v="2026-02-05T00:00:00"/>
    <n v="1"/>
    <x v="2"/>
    <x v="1"/>
    <n v="20.7"/>
    <n v="334.36"/>
    <n v="329.78"/>
    <n v="1.1000000000000001"/>
    <n v="6.4"/>
    <n v="8.5"/>
    <n v="113"/>
    <s v="Medium"/>
    <n v="0.86699999999999999"/>
    <x v="0"/>
    <s v=""/>
    <n v="4.8899999999999997"/>
    <n v="0"/>
    <n v="-4.58"/>
    <n v="2.1"/>
    <s v="Thursday"/>
    <s v="5-10 min"/>
    <n v="1"/>
    <s v="Between 0.8-1.0"/>
  </r>
  <r>
    <s v="RF003909"/>
    <d v="2026-02-05T01:41:00"/>
    <d v="2026-02-05T00:00:00"/>
    <n v="1"/>
    <x v="3"/>
    <x v="1"/>
    <n v="5.2"/>
    <n v="116"/>
    <n v="111.55"/>
    <n v="1"/>
    <n v="5.6"/>
    <n v="6.8"/>
    <n v="73"/>
    <s v="Low"/>
    <n v="1.613"/>
    <x v="0"/>
    <s v=""/>
    <n v="4.54"/>
    <n v="0"/>
    <n v="-4.45"/>
    <n v="1.2"/>
    <s v="Thursday"/>
    <s v="5-10 min"/>
    <n v="1"/>
    <s v="Above 1.2"/>
  </r>
  <r>
    <s v="RF003910"/>
    <d v="2026-02-05T01:46:00"/>
    <d v="2026-02-05T00:00:00"/>
    <n v="1"/>
    <x v="0"/>
    <x v="0"/>
    <n v="5.0999999999999996"/>
    <n v="121.18"/>
    <m/>
    <n v="1.1000000000000001"/>
    <n v="8"/>
    <m/>
    <n v="119"/>
    <s v="Medium"/>
    <n v="0.93899999999999995"/>
    <x v="3"/>
    <s v="No driver available"/>
    <n v="4.8099999999999996"/>
    <n v="4"/>
    <m/>
    <m/>
    <s v="Thursday"/>
    <s v="5-10 min"/>
    <n v="0"/>
    <s v="Between 0.8-1.0"/>
  </r>
  <r>
    <s v="RF003911"/>
    <d v="2026-02-05T01:49:00"/>
    <d v="2026-02-05T00:00:00"/>
    <n v="1"/>
    <x v="3"/>
    <x v="1"/>
    <n v="5.9"/>
    <n v="134.71"/>
    <m/>
    <n v="1"/>
    <n v="8.3000000000000007"/>
    <n v="9.4"/>
    <n v="67"/>
    <s v="Low"/>
    <n v="2.2000000000000002"/>
    <x v="2"/>
    <s v="Pickup issue"/>
    <n v="4.72"/>
    <n v="0"/>
    <m/>
    <n v="1.1000000000000001"/>
    <s v="Thursday"/>
    <s v="5-10 min"/>
    <n v="0"/>
    <s v="Above 1.2"/>
  </r>
  <r>
    <s v="RF003912"/>
    <d v="2026-02-05T01:54:00"/>
    <d v="2026-02-05T00:00:00"/>
    <n v="1"/>
    <x v="1"/>
    <x v="0"/>
    <n v="5.4"/>
    <n v="142.66"/>
    <n v="137.02000000000001"/>
    <n v="1.1000000000000001"/>
    <n v="2"/>
    <n v="8.9"/>
    <n v="103"/>
    <s v="Low"/>
    <n v="2.2000000000000002"/>
    <x v="0"/>
    <s v=""/>
    <n v="4.74"/>
    <n v="3"/>
    <n v="-5.64"/>
    <n v="6.9"/>
    <s v="Thursday"/>
    <s v="0-5 min"/>
    <n v="1"/>
    <s v="Above 1.2"/>
  </r>
  <r>
    <s v="RF003913"/>
    <d v="2026-02-05T02:05:00"/>
    <d v="2026-02-05T00:00:00"/>
    <n v="2"/>
    <x v="1"/>
    <x v="0"/>
    <n v="9.3000000000000007"/>
    <n v="179.39"/>
    <n v="178.02"/>
    <n v="1"/>
    <n v="7.2"/>
    <n v="9.1"/>
    <n v="102"/>
    <s v="Low"/>
    <n v="1.554"/>
    <x v="0"/>
    <s v=""/>
    <n v="4.8"/>
    <n v="3"/>
    <n v="-1.37"/>
    <n v="1.9"/>
    <s v="Thursday"/>
    <s v="5-10 min"/>
    <n v="1"/>
    <s v="Above 1.2"/>
  </r>
  <r>
    <s v="RF003914"/>
    <d v="2026-02-05T02:09:00"/>
    <d v="2026-02-05T00:00:00"/>
    <n v="2"/>
    <x v="3"/>
    <x v="0"/>
    <n v="24.9"/>
    <n v="407.19"/>
    <n v="406.41"/>
    <n v="1"/>
    <n v="4.5"/>
    <n v="7.6"/>
    <n v="70"/>
    <s v="Low"/>
    <n v="1.3280000000000001"/>
    <x v="0"/>
    <s v=""/>
    <n v="4.43"/>
    <n v="7"/>
    <n v="-0.78"/>
    <n v="3.1"/>
    <s v="Thursday"/>
    <s v="0-5 min"/>
    <n v="1"/>
    <s v="Above 1.2"/>
  </r>
  <r>
    <s v="RF003915"/>
    <d v="2026-02-05T02:32:00"/>
    <d v="2026-02-05T00:00:00"/>
    <n v="2"/>
    <x v="3"/>
    <x v="0"/>
    <n v="3.3"/>
    <n v="88.1"/>
    <n v="83.86"/>
    <n v="1"/>
    <n v="2"/>
    <n v="1"/>
    <n v="70"/>
    <s v="Medium"/>
    <n v="1.1930000000000001"/>
    <x v="0"/>
    <s v=""/>
    <n v="4.7699999999999996"/>
    <n v="7"/>
    <n v="-4.24"/>
    <n v="-1"/>
    <s v="Thursday"/>
    <s v="0-5 min"/>
    <n v="1"/>
    <s v="Between 1.0-1.2"/>
  </r>
  <r>
    <s v="RF003916"/>
    <d v="2026-02-05T02:56:00"/>
    <d v="2026-02-05T00:00:00"/>
    <n v="2"/>
    <x v="0"/>
    <x v="1"/>
    <n v="1.9"/>
    <n v="68.03"/>
    <n v="68.72"/>
    <n v="1"/>
    <n v="6.3"/>
    <n v="10.7"/>
    <n v="128"/>
    <s v="Low"/>
    <n v="1.323"/>
    <x v="0"/>
    <s v=""/>
    <n v="4.6399999999999997"/>
    <n v="0"/>
    <n v="0.69"/>
    <n v="4.4000000000000004"/>
    <s v="Thursday"/>
    <s v="5-10 min"/>
    <n v="1"/>
    <s v="Above 1.2"/>
  </r>
  <r>
    <s v="RF003917"/>
    <d v="2026-02-05T02:57:00"/>
    <d v="2026-02-05T00:00:00"/>
    <n v="2"/>
    <x v="1"/>
    <x v="0"/>
    <n v="2.5"/>
    <n v="79.91"/>
    <n v="82.52"/>
    <n v="1"/>
    <n v="2.2999999999999998"/>
    <n v="3.4"/>
    <n v="107"/>
    <s v="Low"/>
    <n v="1.724"/>
    <x v="0"/>
    <s v=""/>
    <n v="4.6500000000000004"/>
    <n v="47"/>
    <n v="2.61"/>
    <n v="1.1000000000000001"/>
    <s v="Thursday"/>
    <s v="0-5 min"/>
    <n v="1"/>
    <s v="Above 1.2"/>
  </r>
  <r>
    <s v="RF003918"/>
    <d v="2026-02-05T02:59:00"/>
    <d v="2026-02-05T00:00:00"/>
    <n v="2"/>
    <x v="0"/>
    <x v="0"/>
    <n v="9.8000000000000007"/>
    <n v="197.64"/>
    <m/>
    <n v="1"/>
    <n v="6.9"/>
    <n v="8.1999999999999993"/>
    <n v="144"/>
    <s v="Medium"/>
    <n v="1.2350000000000001"/>
    <x v="2"/>
    <s v="Changed plans"/>
    <n v="4.62"/>
    <n v="10"/>
    <m/>
    <n v="1.3"/>
    <s v="Thursday"/>
    <s v="5-10 min"/>
    <n v="0"/>
    <s v="Above 1.2"/>
  </r>
  <r>
    <s v="RF003919"/>
    <d v="2026-02-05T03:21:00"/>
    <d v="2026-02-05T00:00:00"/>
    <n v="3"/>
    <x v="2"/>
    <x v="1"/>
    <n v="6.6"/>
    <n v="138.84"/>
    <n v="132.49"/>
    <n v="1.1000000000000001"/>
    <n v="3.4"/>
    <n v="3.6"/>
    <n v="123"/>
    <s v="Low"/>
    <n v="1.403"/>
    <x v="0"/>
    <s v=""/>
    <n v="4.66"/>
    <n v="0"/>
    <n v="-6.35"/>
    <n v="0.2"/>
    <s v="Thursday"/>
    <s v="0-5 min"/>
    <n v="1"/>
    <s v="Above 1.2"/>
  </r>
  <r>
    <s v="RF003920"/>
    <d v="2026-02-05T03:26:00"/>
    <d v="2026-02-05T00:00:00"/>
    <n v="3"/>
    <x v="2"/>
    <x v="0"/>
    <n v="11"/>
    <n v="193.39"/>
    <n v="198.59"/>
    <n v="1"/>
    <n v="6.5"/>
    <n v="3.8"/>
    <n v="131"/>
    <s v="Low"/>
    <n v="1.4870000000000001"/>
    <x v="0"/>
    <s v=""/>
    <n v="4.79"/>
    <n v="2"/>
    <n v="5.2"/>
    <n v="-2.7"/>
    <s v="Thursday"/>
    <s v="5-10 min"/>
    <n v="1"/>
    <s v="Above 1.2"/>
  </r>
  <r>
    <s v="RF003921"/>
    <d v="2026-02-05T03:45:00"/>
    <d v="2026-02-05T00:00:00"/>
    <n v="3"/>
    <x v="3"/>
    <x v="0"/>
    <n v="1.1000000000000001"/>
    <n v="54.38"/>
    <n v="53.09"/>
    <n v="1"/>
    <n v="5.8"/>
    <n v="2"/>
    <n v="68"/>
    <s v="Low"/>
    <n v="1.5920000000000001"/>
    <x v="0"/>
    <s v=""/>
    <n v="4.87"/>
    <n v="11"/>
    <n v="-1.29"/>
    <n v="-3.8"/>
    <s v="Thursday"/>
    <s v="5-10 min"/>
    <n v="1"/>
    <s v="Above 1.2"/>
  </r>
  <r>
    <s v="RF003922"/>
    <d v="2026-02-05T04:21:00"/>
    <d v="2026-02-05T00:00:00"/>
    <n v="4"/>
    <x v="2"/>
    <x v="1"/>
    <n v="4.9000000000000004"/>
    <n v="134.84"/>
    <n v="130.51"/>
    <n v="1.1000000000000001"/>
    <n v="2.8"/>
    <n v="1.4"/>
    <n v="114"/>
    <s v="Medium"/>
    <n v="0.872"/>
    <x v="0"/>
    <s v=""/>
    <n v="4.8899999999999997"/>
    <n v="0"/>
    <n v="-4.33"/>
    <n v="-1.4"/>
    <s v="Thursday"/>
    <s v="0-5 min"/>
    <n v="1"/>
    <s v="Between 0.8-1.0"/>
  </r>
  <r>
    <s v="RF003923"/>
    <d v="2026-02-05T04:24:00"/>
    <d v="2026-02-05T00:00:00"/>
    <n v="4"/>
    <x v="0"/>
    <x v="0"/>
    <n v="9.1"/>
    <n v="163.15"/>
    <n v="175.47"/>
    <n v="1"/>
    <n v="2"/>
    <n v="13.5"/>
    <n v="123"/>
    <s v="Medium"/>
    <n v="0.95199999999999996"/>
    <x v="0"/>
    <s v=""/>
    <n v="5"/>
    <n v="64"/>
    <n v="12.32"/>
    <n v="11.5"/>
    <s v="Thursday"/>
    <s v="0-5 min"/>
    <n v="1"/>
    <s v="Between 0.8-1.0"/>
  </r>
  <r>
    <s v="RF003924"/>
    <d v="2026-02-05T04:26:00"/>
    <d v="2026-02-05T00:00:00"/>
    <n v="4"/>
    <x v="3"/>
    <x v="1"/>
    <n v="1.1000000000000001"/>
    <n v="52.15"/>
    <n v="48.87"/>
    <n v="1"/>
    <n v="4.5999999999999996"/>
    <n v="10"/>
    <n v="66"/>
    <s v="Low"/>
    <n v="1.2330000000000001"/>
    <x v="0"/>
    <s v=""/>
    <n v="4.7300000000000004"/>
    <n v="0"/>
    <n v="-3.28"/>
    <n v="5.4"/>
    <s v="Thursday"/>
    <s v="0-5 min"/>
    <n v="1"/>
    <s v="Above 1.2"/>
  </r>
  <r>
    <s v="RF003925"/>
    <d v="2026-02-05T04:28:00"/>
    <d v="2026-02-05T00:00:00"/>
    <n v="4"/>
    <x v="3"/>
    <x v="1"/>
    <n v="7.1"/>
    <n v="131.47999999999999"/>
    <n v="125.98"/>
    <n v="1"/>
    <n v="3.2"/>
    <n v="4.5"/>
    <n v="70"/>
    <s v="Low"/>
    <n v="2.2000000000000002"/>
    <x v="0"/>
    <s v=""/>
    <n v="4.96"/>
    <n v="0"/>
    <n v="-5.5"/>
    <n v="1.3"/>
    <s v="Thursday"/>
    <s v="0-5 min"/>
    <n v="1"/>
    <s v="Above 1.2"/>
  </r>
  <r>
    <s v="RF003926"/>
    <d v="2026-02-05T04:41:00"/>
    <d v="2026-02-05T00:00:00"/>
    <n v="4"/>
    <x v="3"/>
    <x v="1"/>
    <n v="5.0999999999999996"/>
    <n v="107.73"/>
    <m/>
    <n v="1"/>
    <n v="5.6"/>
    <n v="7.6"/>
    <n v="77"/>
    <s v="Low"/>
    <n v="1.651"/>
    <x v="2"/>
    <s v="ETA too high"/>
    <n v="4.5999999999999996"/>
    <n v="0"/>
    <m/>
    <n v="2"/>
    <s v="Thursday"/>
    <s v="5-10 min"/>
    <n v="0"/>
    <s v="Above 1.2"/>
  </r>
  <r>
    <s v="RF003927"/>
    <d v="2026-02-05T05:37:00"/>
    <d v="2026-02-05T00:00:00"/>
    <n v="5"/>
    <x v="2"/>
    <x v="0"/>
    <n v="16"/>
    <n v="316.61"/>
    <n v="314.91000000000003"/>
    <n v="1.1000000000000001"/>
    <n v="3.8"/>
    <n v="9.1999999999999993"/>
    <n v="131"/>
    <s v="Low"/>
    <n v="1.6759999999999999"/>
    <x v="0"/>
    <s v=""/>
    <n v="4.54"/>
    <n v="23"/>
    <n v="-1.7"/>
    <n v="5.4"/>
    <s v="Thursday"/>
    <s v="0-5 min"/>
    <n v="1"/>
    <s v="Above 1.2"/>
  </r>
  <r>
    <s v="RF003928"/>
    <d v="2026-02-05T05:38:00"/>
    <d v="2026-02-05T00:00:00"/>
    <n v="5"/>
    <x v="4"/>
    <x v="0"/>
    <n v="1.7"/>
    <n v="57.51"/>
    <n v="57.95"/>
    <n v="1"/>
    <n v="2.4"/>
    <n v="3.9"/>
    <n v="60"/>
    <s v="Low"/>
    <n v="1.3520000000000001"/>
    <x v="0"/>
    <s v=""/>
    <n v="4.62"/>
    <n v="1"/>
    <n v="0.44"/>
    <n v="1.5"/>
    <s v="Thursday"/>
    <s v="0-5 min"/>
    <n v="1"/>
    <s v="Above 1.2"/>
  </r>
  <r>
    <s v="RF003929"/>
    <d v="2026-02-05T05:39:00"/>
    <d v="2026-02-05T00:00:00"/>
    <n v="5"/>
    <x v="3"/>
    <x v="0"/>
    <n v="11.6"/>
    <n v="184.95"/>
    <n v="186.24"/>
    <n v="1"/>
    <n v="5"/>
    <n v="1"/>
    <n v="69"/>
    <s v="Low"/>
    <n v="1.39"/>
    <x v="0"/>
    <s v=""/>
    <n v="4.55"/>
    <n v="2"/>
    <n v="1.29"/>
    <n v="-4"/>
    <s v="Thursday"/>
    <s v="0-5 min"/>
    <n v="1"/>
    <s v="Above 1.2"/>
  </r>
  <r>
    <s v="RF003930"/>
    <d v="2026-02-05T06:07:00"/>
    <d v="2026-02-05T00:00:00"/>
    <n v="6"/>
    <x v="3"/>
    <x v="0"/>
    <n v="4.0999999999999996"/>
    <n v="118.23"/>
    <n v="117.62"/>
    <n v="1.1000000000000001"/>
    <n v="2"/>
    <n v="6.7"/>
    <n v="70"/>
    <s v="Low"/>
    <n v="1.56"/>
    <x v="0"/>
    <s v=""/>
    <n v="4.9400000000000004"/>
    <n v="21"/>
    <n v="-0.61"/>
    <n v="4.7"/>
    <s v="Thursday"/>
    <s v="0-5 min"/>
    <n v="1"/>
    <s v="Above 1.2"/>
  </r>
  <r>
    <s v="RF003931"/>
    <d v="2026-02-05T06:22:00"/>
    <d v="2026-02-05T00:00:00"/>
    <n v="6"/>
    <x v="1"/>
    <x v="0"/>
    <n v="1.1000000000000001"/>
    <n v="54.41"/>
    <n v="56.45"/>
    <n v="1"/>
    <n v="2"/>
    <n v="3"/>
    <n v="101"/>
    <s v="Low"/>
    <n v="1.5609999999999999"/>
    <x v="0"/>
    <s v=""/>
    <n v="5"/>
    <n v="33"/>
    <n v="2.04"/>
    <n v="1"/>
    <s v="Thursday"/>
    <s v="0-5 min"/>
    <n v="1"/>
    <s v="Above 1.2"/>
  </r>
  <r>
    <s v="RF003932"/>
    <d v="2026-02-05T06:34:00"/>
    <d v="2026-02-05T00:00:00"/>
    <n v="6"/>
    <x v="0"/>
    <x v="0"/>
    <n v="3.5"/>
    <n v="91.49"/>
    <n v="94.17"/>
    <n v="1"/>
    <n v="2.2000000000000002"/>
    <n v="3.7"/>
    <n v="136"/>
    <s v="Medium"/>
    <n v="1.27"/>
    <x v="0"/>
    <s v=""/>
    <n v="4.8499999999999996"/>
    <n v="2"/>
    <n v="2.68"/>
    <n v="1.5"/>
    <s v="Thursday"/>
    <s v="0-5 min"/>
    <n v="1"/>
    <s v="Above 1.2"/>
  </r>
  <r>
    <s v="RF003933"/>
    <d v="2026-02-05T06:35:00"/>
    <d v="2026-02-05T00:00:00"/>
    <n v="6"/>
    <x v="0"/>
    <x v="0"/>
    <n v="10.6"/>
    <n v="193.61"/>
    <n v="192.22"/>
    <n v="1"/>
    <n v="2"/>
    <n v="2.7"/>
    <n v="125"/>
    <s v="Medium"/>
    <n v="1.153"/>
    <x v="0"/>
    <s v=""/>
    <n v="4.71"/>
    <n v="1"/>
    <n v="-1.39"/>
    <n v="0.7"/>
    <s v="Thursday"/>
    <s v="0-5 min"/>
    <n v="1"/>
    <s v="Between 1.0-1.2"/>
  </r>
  <r>
    <s v="RF003934"/>
    <d v="2026-02-05T06:48:00"/>
    <d v="2026-02-05T00:00:00"/>
    <n v="6"/>
    <x v="4"/>
    <x v="0"/>
    <n v="10"/>
    <n v="220.81"/>
    <n v="218.99"/>
    <n v="1.1000000000000001"/>
    <n v="5.2"/>
    <n v="5.4"/>
    <n v="61"/>
    <s v="Low"/>
    <n v="1.571"/>
    <x v="0"/>
    <s v=""/>
    <n v="4.7300000000000004"/>
    <n v="9"/>
    <n v="-1.82"/>
    <n v="0.2"/>
    <s v="Thursday"/>
    <s v="5-10 min"/>
    <n v="1"/>
    <s v="Above 1.2"/>
  </r>
  <r>
    <s v="RF003935"/>
    <d v="2026-02-05T06:50:00"/>
    <d v="2026-02-05T00:00:00"/>
    <n v="6"/>
    <x v="2"/>
    <x v="0"/>
    <n v="8.4"/>
    <n v="182.31"/>
    <m/>
    <n v="1"/>
    <n v="2.6"/>
    <n v="5.8"/>
    <n v="131"/>
    <s v="Medium"/>
    <n v="1.2789999999999999"/>
    <x v="2"/>
    <s v="ETA too high"/>
    <n v="4.79"/>
    <n v="12"/>
    <m/>
    <n v="3.2"/>
    <s v="Thursday"/>
    <s v="0-5 min"/>
    <n v="0"/>
    <s v="Above 1.2"/>
  </r>
  <r>
    <s v="RF003936"/>
    <d v="2026-02-05T07:05:00"/>
    <d v="2026-02-05T00:00:00"/>
    <n v="7"/>
    <x v="4"/>
    <x v="0"/>
    <n v="2.5"/>
    <n v="76.89"/>
    <n v="76.42"/>
    <n v="1"/>
    <n v="5.3"/>
    <n v="6.6"/>
    <n v="58"/>
    <s v="Low"/>
    <n v="1.2310000000000001"/>
    <x v="0"/>
    <s v=""/>
    <n v="5"/>
    <n v="9"/>
    <n v="-0.47"/>
    <n v="1.3"/>
    <s v="Thursday"/>
    <s v="5-10 min"/>
    <n v="1"/>
    <s v="Above 1.2"/>
  </r>
  <r>
    <s v="RF003937"/>
    <d v="2026-02-05T07:19:00"/>
    <d v="2026-02-05T00:00:00"/>
    <n v="7"/>
    <x v="0"/>
    <x v="1"/>
    <n v="16.3"/>
    <n v="315.27"/>
    <n v="329.74"/>
    <n v="1.1000000000000001"/>
    <n v="8.1999999999999993"/>
    <n v="9.9"/>
    <n v="117"/>
    <s v="High"/>
    <n v="0.77"/>
    <x v="0"/>
    <s v=""/>
    <n v="4.92"/>
    <n v="0"/>
    <n v="14.47"/>
    <n v="1.7"/>
    <s v="Thursday"/>
    <s v="5-10 min"/>
    <n v="1"/>
    <s v="Below 0.8"/>
  </r>
  <r>
    <s v="RF003938"/>
    <d v="2026-02-05T07:31:00"/>
    <d v="2026-02-05T00:00:00"/>
    <n v="7"/>
    <x v="0"/>
    <x v="0"/>
    <n v="5.9"/>
    <n v="131.72"/>
    <m/>
    <n v="1"/>
    <n v="7.4"/>
    <n v="5.7"/>
    <n v="122"/>
    <s v="Medium"/>
    <n v="1.085"/>
    <x v="2"/>
    <s v="ETA too high"/>
    <n v="5"/>
    <n v="1"/>
    <m/>
    <n v="-1.7"/>
    <s v="Thursday"/>
    <s v="5-10 min"/>
    <n v="0"/>
    <s v="Between 1.0-1.2"/>
  </r>
  <r>
    <s v="RF003939"/>
    <d v="2026-02-05T07:46:00"/>
    <d v="2026-02-05T00:00:00"/>
    <n v="7"/>
    <x v="3"/>
    <x v="1"/>
    <n v="4.9000000000000004"/>
    <n v="110"/>
    <n v="112.12"/>
    <n v="1"/>
    <n v="6.4"/>
    <n v="14.2"/>
    <n v="67"/>
    <s v="Low"/>
    <n v="1.407"/>
    <x v="0"/>
    <s v=""/>
    <n v="4.67"/>
    <n v="0"/>
    <n v="2.12"/>
    <n v="7.8"/>
    <s v="Thursday"/>
    <s v="5-10 min"/>
    <n v="1"/>
    <s v="Above 1.2"/>
  </r>
  <r>
    <s v="RF003940"/>
    <d v="2026-02-05T07:57:00"/>
    <d v="2026-02-05T00:00:00"/>
    <n v="7"/>
    <x v="4"/>
    <x v="0"/>
    <n v="5.8"/>
    <n v="136.93"/>
    <n v="143.57"/>
    <n v="1"/>
    <n v="2"/>
    <n v="6.8"/>
    <n v="51"/>
    <s v="Low"/>
    <n v="1.284"/>
    <x v="0"/>
    <s v=""/>
    <n v="4.6900000000000004"/>
    <n v="6"/>
    <n v="6.64"/>
    <n v="4.8"/>
    <s v="Thursday"/>
    <s v="0-5 min"/>
    <n v="1"/>
    <s v="Above 1.2"/>
  </r>
  <r>
    <s v="RF003941"/>
    <d v="2026-02-05T08:15:00"/>
    <d v="2026-02-05T00:00:00"/>
    <n v="8"/>
    <x v="0"/>
    <x v="0"/>
    <n v="1.9"/>
    <n v="82.37"/>
    <n v="83.96"/>
    <n v="1.1000000000000001"/>
    <n v="4.8"/>
    <n v="8.8000000000000007"/>
    <n v="110"/>
    <s v="Medium"/>
    <n v="0.79500000000000004"/>
    <x v="0"/>
    <s v=""/>
    <n v="4.79"/>
    <n v="4"/>
    <n v="1.59"/>
    <n v="4"/>
    <s v="Thursday"/>
    <s v="0-5 min"/>
    <n v="1"/>
    <s v="Below 0.8"/>
  </r>
  <r>
    <s v="RF003942"/>
    <d v="2026-02-05T08:17:00"/>
    <d v="2026-02-05T00:00:00"/>
    <n v="8"/>
    <x v="0"/>
    <x v="1"/>
    <n v="1.1000000000000001"/>
    <n v="71.930000000000007"/>
    <n v="72.31"/>
    <n v="1.2"/>
    <n v="3.4"/>
    <n v="9.1999999999999993"/>
    <n v="120"/>
    <s v="High"/>
    <n v="0.77400000000000002"/>
    <x v="0"/>
    <s v=""/>
    <n v="4.5599999999999996"/>
    <n v="0"/>
    <n v="0.38"/>
    <n v="5.8"/>
    <s v="Thursday"/>
    <s v="0-5 min"/>
    <n v="1"/>
    <s v="Below 0.8"/>
  </r>
  <r>
    <s v="RF003943"/>
    <d v="2026-02-05T08:17:00"/>
    <d v="2026-02-05T00:00:00"/>
    <n v="8"/>
    <x v="0"/>
    <x v="0"/>
    <n v="5.0999999999999996"/>
    <n v="153.85"/>
    <n v="153.84"/>
    <n v="1.2"/>
    <n v="4.2"/>
    <n v="5.7"/>
    <n v="138"/>
    <s v="High"/>
    <n v="0.93300000000000005"/>
    <x v="0"/>
    <s v=""/>
    <n v="4.9000000000000004"/>
    <n v="13"/>
    <n v="-0.01"/>
    <n v="1.5"/>
    <s v="Thursday"/>
    <s v="0-5 min"/>
    <n v="1"/>
    <s v="Between 0.8-1.0"/>
  </r>
  <r>
    <s v="RF003944"/>
    <d v="2026-02-05T08:18:00"/>
    <d v="2026-02-05T00:00:00"/>
    <n v="8"/>
    <x v="2"/>
    <x v="0"/>
    <n v="0.8"/>
    <n v="51.22"/>
    <m/>
    <n v="1"/>
    <n v="8.8000000000000007"/>
    <n v="12.7"/>
    <n v="100"/>
    <s v="Medium"/>
    <n v="0.91700000000000004"/>
    <x v="2"/>
    <s v="Pickup issue"/>
    <n v="4.5999999999999996"/>
    <n v="18"/>
    <m/>
    <n v="3.9"/>
    <s v="Thursday"/>
    <s v="5-10 min"/>
    <n v="0"/>
    <s v="Between 0.8-1.0"/>
  </r>
  <r>
    <s v="RF003945"/>
    <d v="2026-02-05T08:34:00"/>
    <d v="2026-02-05T00:00:00"/>
    <n v="8"/>
    <x v="2"/>
    <x v="0"/>
    <n v="10.3"/>
    <n v="216.41"/>
    <n v="228.17"/>
    <n v="1.1000000000000001"/>
    <n v="6.1"/>
    <n v="9.6"/>
    <n v="113"/>
    <s v="Medium"/>
    <n v="0.97899999999999998"/>
    <x v="0"/>
    <s v=""/>
    <n v="4.47"/>
    <n v="3"/>
    <n v="11.76"/>
    <n v="3.5"/>
    <s v="Thursday"/>
    <s v="5-10 min"/>
    <n v="1"/>
    <s v="Between 0.8-1.0"/>
  </r>
  <r>
    <s v="RF003946"/>
    <d v="2026-02-05T08:42:00"/>
    <d v="2026-02-05T00:00:00"/>
    <n v="8"/>
    <x v="2"/>
    <x v="0"/>
    <n v="14.4"/>
    <n v="299.88"/>
    <m/>
    <n v="1.1000000000000001"/>
    <n v="7.7"/>
    <n v="9"/>
    <n v="107"/>
    <s v="Medium"/>
    <n v="0.95199999999999996"/>
    <x v="1"/>
    <s v="Driver unavailable"/>
    <n v="5"/>
    <n v="6"/>
    <m/>
    <n v="1.3"/>
    <s v="Thursday"/>
    <s v="5-10 min"/>
    <n v="0"/>
    <s v="Between 0.8-1.0"/>
  </r>
  <r>
    <s v="RF003947"/>
    <d v="2026-02-05T08:43:00"/>
    <d v="2026-02-05T00:00:00"/>
    <n v="8"/>
    <x v="0"/>
    <x v="0"/>
    <n v="23.9"/>
    <n v="420.95"/>
    <m/>
    <n v="1.1000000000000001"/>
    <n v="2.6"/>
    <m/>
    <n v="129"/>
    <s v="Medium"/>
    <n v="1.006"/>
    <x v="3"/>
    <s v="No driver available"/>
    <n v="4.99"/>
    <n v="4"/>
    <m/>
    <m/>
    <s v="Thursday"/>
    <s v="0-5 min"/>
    <n v="0"/>
    <s v="Between 1.0-1.2"/>
  </r>
  <r>
    <s v="RF003948"/>
    <d v="2026-02-05T09:25:00"/>
    <d v="2026-02-05T00:00:00"/>
    <n v="9"/>
    <x v="2"/>
    <x v="1"/>
    <n v="3.2"/>
    <n v="89.58"/>
    <n v="87.5"/>
    <n v="1"/>
    <n v="6.4"/>
    <n v="7.3"/>
    <n v="95"/>
    <s v="Medium"/>
    <n v="0.77900000000000003"/>
    <x v="0"/>
    <s v=""/>
    <n v="4.83"/>
    <n v="0"/>
    <n v="-2.08"/>
    <n v="0.9"/>
    <s v="Thursday"/>
    <s v="5-10 min"/>
    <n v="1"/>
    <s v="Below 0.8"/>
  </r>
  <r>
    <s v="RF003949"/>
    <d v="2026-02-05T09:29:00"/>
    <d v="2026-02-05T00:00:00"/>
    <n v="9"/>
    <x v="3"/>
    <x v="0"/>
    <n v="10"/>
    <n v="184.14"/>
    <n v="190.52"/>
    <n v="1"/>
    <n v="6.7"/>
    <n v="8.1"/>
    <n v="67"/>
    <s v="Low"/>
    <n v="1.7030000000000001"/>
    <x v="0"/>
    <s v=""/>
    <n v="4.9000000000000004"/>
    <n v="12"/>
    <n v="6.38"/>
    <n v="1.4"/>
    <s v="Thursday"/>
    <s v="5-10 min"/>
    <n v="1"/>
    <s v="Above 1.2"/>
  </r>
  <r>
    <s v="RF003950"/>
    <d v="2026-02-05T09:31:00"/>
    <d v="2026-02-05T00:00:00"/>
    <n v="9"/>
    <x v="0"/>
    <x v="0"/>
    <n v="0.7"/>
    <n v="59.38"/>
    <n v="57.88"/>
    <n v="1.1000000000000001"/>
    <n v="4.9000000000000004"/>
    <n v="2.1"/>
    <n v="127"/>
    <s v="High"/>
    <n v="0.82299999999999995"/>
    <x v="0"/>
    <s v=""/>
    <n v="4.88"/>
    <n v="12"/>
    <n v="-1.5"/>
    <n v="-2.8"/>
    <s v="Thursday"/>
    <s v="0-5 min"/>
    <n v="1"/>
    <s v="Between 0.8-1.0"/>
  </r>
  <r>
    <s v="RF003951"/>
    <d v="2026-02-05T09:39:00"/>
    <d v="2026-02-05T00:00:00"/>
    <n v="9"/>
    <x v="0"/>
    <x v="0"/>
    <n v="9.6999999999999993"/>
    <n v="252.71"/>
    <n v="254.82"/>
    <n v="1.4"/>
    <n v="7.2"/>
    <n v="10.3"/>
    <n v="127"/>
    <s v="High"/>
    <n v="0.75"/>
    <x v="0"/>
    <s v=""/>
    <n v="4.7"/>
    <n v="22"/>
    <n v="2.11"/>
    <n v="3.1"/>
    <s v="Thursday"/>
    <s v="5-10 min"/>
    <n v="1"/>
    <s v="Below 0.8"/>
  </r>
  <r>
    <s v="RF003952"/>
    <d v="2026-02-05T09:49:00"/>
    <d v="2026-02-05T00:00:00"/>
    <n v="9"/>
    <x v="1"/>
    <x v="0"/>
    <n v="5.3"/>
    <n v="123.11"/>
    <n v="125.74"/>
    <n v="1"/>
    <n v="7.5"/>
    <n v="12"/>
    <n v="97"/>
    <s v="Medium"/>
    <n v="1.022"/>
    <x v="0"/>
    <s v=""/>
    <n v="5"/>
    <n v="21"/>
    <n v="2.63"/>
    <n v="4.5"/>
    <s v="Thursday"/>
    <s v="5-10 min"/>
    <n v="1"/>
    <s v="Between 1.0-1.2"/>
  </r>
  <r>
    <s v="RF003953"/>
    <d v="2026-02-05T09:52:00"/>
    <d v="2026-02-05T00:00:00"/>
    <n v="9"/>
    <x v="3"/>
    <x v="0"/>
    <n v="8.1"/>
    <n v="140.05000000000001"/>
    <n v="141.06"/>
    <n v="1"/>
    <n v="7.5"/>
    <n v="6.7"/>
    <n v="61"/>
    <s v="Medium"/>
    <n v="1.0369999999999999"/>
    <x v="0"/>
    <s v=""/>
    <n v="5"/>
    <n v="6"/>
    <n v="1.01"/>
    <n v="-0.8"/>
    <s v="Thursday"/>
    <s v="5-10 min"/>
    <n v="1"/>
    <s v="Between 1.0-1.2"/>
  </r>
  <r>
    <s v="RF003954"/>
    <d v="2026-02-05T09:57:00"/>
    <d v="2026-02-05T00:00:00"/>
    <n v="9"/>
    <x v="4"/>
    <x v="1"/>
    <n v="13"/>
    <n v="236.33"/>
    <n v="235.47"/>
    <n v="1"/>
    <n v="6.5"/>
    <n v="5.9"/>
    <n v="56"/>
    <s v="Low"/>
    <n v="1.294"/>
    <x v="0"/>
    <s v=""/>
    <n v="4.8899999999999997"/>
    <n v="0"/>
    <n v="-0.86"/>
    <n v="-0.6"/>
    <s v="Thursday"/>
    <s v="5-10 min"/>
    <n v="1"/>
    <s v="Above 1.2"/>
  </r>
  <r>
    <s v="RF003955"/>
    <d v="2026-02-05T10:14:00"/>
    <d v="2026-02-05T00:00:00"/>
    <n v="10"/>
    <x v="3"/>
    <x v="0"/>
    <n v="4.4000000000000004"/>
    <n v="121.07"/>
    <n v="117.21"/>
    <n v="1.1000000000000001"/>
    <n v="5.0999999999999996"/>
    <n v="3.9"/>
    <n v="58"/>
    <s v="Low"/>
    <n v="1.472"/>
    <x v="0"/>
    <s v=""/>
    <n v="4.4400000000000004"/>
    <n v="35"/>
    <n v="-3.86"/>
    <n v="-1.2"/>
    <s v="Thursday"/>
    <s v="5-10 min"/>
    <n v="1"/>
    <s v="Above 1.2"/>
  </r>
  <r>
    <s v="RF003956"/>
    <d v="2026-02-05T10:40:00"/>
    <d v="2026-02-05T00:00:00"/>
    <n v="10"/>
    <x v="3"/>
    <x v="0"/>
    <n v="8.6"/>
    <n v="199.45"/>
    <n v="204.34"/>
    <n v="1.1000000000000001"/>
    <n v="7"/>
    <n v="6.8"/>
    <n v="47"/>
    <s v="Medium"/>
    <n v="0.71499999999999997"/>
    <x v="0"/>
    <s v=""/>
    <n v="4.45"/>
    <n v="4"/>
    <n v="4.8899999999999997"/>
    <n v="-0.2"/>
    <s v="Thursday"/>
    <s v="5-10 min"/>
    <n v="1"/>
    <s v="Below 0.8"/>
  </r>
  <r>
    <s v="RF003957"/>
    <d v="2026-02-05T11:11:00"/>
    <d v="2026-02-05T00:00:00"/>
    <n v="11"/>
    <x v="1"/>
    <x v="0"/>
    <n v="7.9"/>
    <n v="173.41"/>
    <n v="167.24"/>
    <n v="1"/>
    <n v="2.4"/>
    <n v="1"/>
    <n v="93"/>
    <s v="Low"/>
    <n v="1.8169999999999999"/>
    <x v="0"/>
    <s v=""/>
    <n v="4.83"/>
    <n v="8"/>
    <n v="-6.17"/>
    <n v="-1.4"/>
    <s v="Thursday"/>
    <s v="0-5 min"/>
    <n v="1"/>
    <s v="Above 1.2"/>
  </r>
  <r>
    <s v="RF003958"/>
    <d v="2026-02-05T11:13:00"/>
    <d v="2026-02-05T00:00:00"/>
    <n v="11"/>
    <x v="1"/>
    <x v="1"/>
    <n v="6.9"/>
    <n v="158.05000000000001"/>
    <n v="160.63999999999999"/>
    <n v="1.1000000000000001"/>
    <n v="8.6999999999999993"/>
    <n v="8.1999999999999993"/>
    <n v="89"/>
    <s v="Medium"/>
    <n v="1.097"/>
    <x v="0"/>
    <s v=""/>
    <n v="4.9800000000000004"/>
    <n v="0"/>
    <n v="2.59"/>
    <n v="-0.5"/>
    <s v="Thursday"/>
    <s v="5-10 min"/>
    <n v="1"/>
    <s v="Between 1.0-1.2"/>
  </r>
  <r>
    <s v="RF003959"/>
    <d v="2026-02-05T11:16:00"/>
    <d v="2026-02-05T00:00:00"/>
    <n v="11"/>
    <x v="0"/>
    <x v="0"/>
    <n v="2.9"/>
    <n v="86.76"/>
    <m/>
    <n v="1"/>
    <n v="2.1"/>
    <n v="6"/>
    <n v="130"/>
    <s v="Medium"/>
    <n v="1.143"/>
    <x v="2"/>
    <s v="ETA too high"/>
    <n v="4.5"/>
    <n v="8"/>
    <m/>
    <n v="3.9"/>
    <s v="Thursday"/>
    <s v="0-5 min"/>
    <n v="0"/>
    <s v="Between 1.0-1.2"/>
  </r>
  <r>
    <s v="RF003960"/>
    <d v="2026-02-05T11:18:00"/>
    <d v="2026-02-05T00:00:00"/>
    <n v="11"/>
    <x v="1"/>
    <x v="0"/>
    <n v="2.4"/>
    <n v="81.2"/>
    <n v="79"/>
    <n v="1.1000000000000001"/>
    <n v="7.9"/>
    <n v="5.6"/>
    <n v="98"/>
    <s v="Medium"/>
    <n v="0.97499999999999998"/>
    <x v="0"/>
    <s v=""/>
    <n v="4.95"/>
    <n v="39"/>
    <n v="-2.2000000000000002"/>
    <n v="-2.2999999999999998"/>
    <s v="Thursday"/>
    <s v="5-10 min"/>
    <n v="1"/>
    <s v="Between 0.8-1.0"/>
  </r>
  <r>
    <s v="RF003961"/>
    <d v="2026-02-05T11:31:00"/>
    <d v="2026-02-05T00:00:00"/>
    <n v="11"/>
    <x v="0"/>
    <x v="1"/>
    <n v="4.4000000000000004"/>
    <n v="129.78"/>
    <m/>
    <n v="1.1000000000000001"/>
    <n v="2"/>
    <n v="2.2999999999999998"/>
    <n v="106"/>
    <s v="Medium"/>
    <n v="0.81799999999999995"/>
    <x v="1"/>
    <s v="Pickup too far"/>
    <n v="4.6100000000000003"/>
    <n v="0"/>
    <m/>
    <n v="0.3"/>
    <s v="Thursday"/>
    <s v="0-5 min"/>
    <n v="0"/>
    <s v="Between 0.8-1.0"/>
  </r>
  <r>
    <s v="RF003962"/>
    <d v="2026-02-05T11:57:00"/>
    <d v="2026-02-05T00:00:00"/>
    <n v="11"/>
    <x v="3"/>
    <x v="1"/>
    <n v="10.4"/>
    <n v="220.97"/>
    <n v="220.18"/>
    <n v="1.1000000000000001"/>
    <n v="4.3"/>
    <n v="7.4"/>
    <n v="78"/>
    <s v="Medium"/>
    <n v="1.1879999999999999"/>
    <x v="0"/>
    <s v=""/>
    <n v="4.8099999999999996"/>
    <n v="0"/>
    <n v="-0.79"/>
    <n v="3.1"/>
    <s v="Thursday"/>
    <s v="0-5 min"/>
    <n v="1"/>
    <s v="Between 1.0-1.2"/>
  </r>
  <r>
    <s v="RF003963"/>
    <d v="2026-02-05T12:04:00"/>
    <d v="2026-02-05T00:00:00"/>
    <n v="12"/>
    <x v="2"/>
    <x v="0"/>
    <n v="6.9"/>
    <n v="134.09"/>
    <n v="137.56"/>
    <n v="1"/>
    <n v="5.2"/>
    <n v="7.2"/>
    <n v="116"/>
    <s v="Medium"/>
    <n v="1.1930000000000001"/>
    <x v="0"/>
    <s v=""/>
    <n v="4.6900000000000004"/>
    <n v="10"/>
    <n v="3.47"/>
    <n v="2"/>
    <s v="Thursday"/>
    <s v="5-10 min"/>
    <n v="1"/>
    <s v="Between 1.0-1.2"/>
  </r>
  <r>
    <s v="RF003964"/>
    <d v="2026-02-05T12:24:00"/>
    <d v="2026-02-05T00:00:00"/>
    <n v="12"/>
    <x v="1"/>
    <x v="1"/>
    <n v="8.5"/>
    <n v="184.15"/>
    <n v="172.17"/>
    <n v="1"/>
    <n v="2.9"/>
    <n v="5.5"/>
    <n v="83"/>
    <s v="Low"/>
    <n v="1.2849999999999999"/>
    <x v="0"/>
    <s v=""/>
    <n v="4.6399999999999997"/>
    <n v="0"/>
    <n v="-11.98"/>
    <n v="2.6"/>
    <s v="Thursday"/>
    <s v="0-5 min"/>
    <n v="1"/>
    <s v="Above 1.2"/>
  </r>
  <r>
    <s v="RF003965"/>
    <d v="2026-02-05T12:29:00"/>
    <d v="2026-02-05T00:00:00"/>
    <n v="12"/>
    <x v="3"/>
    <x v="0"/>
    <n v="8.1"/>
    <n v="165.05"/>
    <n v="160.55000000000001"/>
    <n v="1"/>
    <n v="2"/>
    <n v="4.5"/>
    <n v="59"/>
    <s v="Low"/>
    <n v="2.1150000000000002"/>
    <x v="0"/>
    <s v=""/>
    <n v="4.6900000000000004"/>
    <n v="54"/>
    <n v="-4.5"/>
    <n v="2.5"/>
    <s v="Thursday"/>
    <s v="0-5 min"/>
    <n v="1"/>
    <s v="Above 1.2"/>
  </r>
  <r>
    <s v="RF003966"/>
    <d v="2026-02-05T12:51:00"/>
    <d v="2026-02-05T00:00:00"/>
    <n v="12"/>
    <x v="0"/>
    <x v="0"/>
    <n v="22.8"/>
    <n v="526.54999999999995"/>
    <m/>
    <n v="1.3"/>
    <n v="4.4000000000000004"/>
    <m/>
    <n v="98"/>
    <s v="Medium"/>
    <n v="0.73699999999999999"/>
    <x v="3"/>
    <s v="No driver available"/>
    <n v="4.83"/>
    <n v="3"/>
    <m/>
    <m/>
    <s v="Thursday"/>
    <s v="0-5 min"/>
    <n v="0"/>
    <s v="Below 0.8"/>
  </r>
  <r>
    <s v="RF003967"/>
    <d v="2026-02-05T13:12:00"/>
    <d v="2026-02-05T00:00:00"/>
    <n v="13"/>
    <x v="1"/>
    <x v="0"/>
    <n v="9.6999999999999993"/>
    <n v="184.12"/>
    <n v="190.89"/>
    <n v="1.1000000000000001"/>
    <n v="3.8"/>
    <n v="1.3"/>
    <n v="101"/>
    <s v="Low"/>
    <n v="1.66"/>
    <x v="0"/>
    <s v=""/>
    <n v="5"/>
    <n v="105"/>
    <n v="6.77"/>
    <n v="-2.5"/>
    <s v="Thursday"/>
    <s v="0-5 min"/>
    <n v="1"/>
    <s v="Above 1.2"/>
  </r>
  <r>
    <s v="RF003968"/>
    <d v="2026-02-05T13:25:00"/>
    <d v="2026-02-05T00:00:00"/>
    <n v="13"/>
    <x v="3"/>
    <x v="0"/>
    <n v="2.9"/>
    <n v="82.01"/>
    <n v="79.48"/>
    <n v="1.1000000000000001"/>
    <n v="4.5999999999999996"/>
    <n v="5.7"/>
    <n v="63"/>
    <s v="Low"/>
    <n v="1.8240000000000001"/>
    <x v="0"/>
    <s v=""/>
    <n v="4.6100000000000003"/>
    <n v="5"/>
    <n v="-2.5299999999999998"/>
    <n v="1.1000000000000001"/>
    <s v="Thursday"/>
    <s v="0-5 min"/>
    <n v="1"/>
    <s v="Above 1.2"/>
  </r>
  <r>
    <s v="RF003969"/>
    <d v="2026-02-05T13:26:00"/>
    <d v="2026-02-05T00:00:00"/>
    <n v="13"/>
    <x v="4"/>
    <x v="0"/>
    <n v="5.2"/>
    <n v="127.9"/>
    <n v="127.02"/>
    <n v="1.1000000000000001"/>
    <n v="4"/>
    <n v="3"/>
    <n v="54"/>
    <s v="Low"/>
    <n v="1.3109999999999999"/>
    <x v="0"/>
    <s v=""/>
    <n v="4.66"/>
    <n v="2"/>
    <n v="-0.88"/>
    <n v="-1"/>
    <s v="Thursday"/>
    <s v="0-5 min"/>
    <n v="1"/>
    <s v="Above 1.2"/>
  </r>
  <r>
    <s v="RF003970"/>
    <d v="2026-02-05T13:27:00"/>
    <d v="2026-02-05T00:00:00"/>
    <n v="13"/>
    <x v="1"/>
    <x v="1"/>
    <n v="11.1"/>
    <n v="225.71"/>
    <n v="227.2"/>
    <n v="1.2"/>
    <n v="4.5"/>
    <n v="7.9"/>
    <n v="89"/>
    <s v="Medium"/>
    <n v="1.0580000000000001"/>
    <x v="0"/>
    <s v=""/>
    <n v="4.84"/>
    <n v="0"/>
    <n v="1.49"/>
    <n v="3.4"/>
    <s v="Thursday"/>
    <s v="0-5 min"/>
    <n v="1"/>
    <s v="Between 1.0-1.2"/>
  </r>
  <r>
    <s v="RF003971"/>
    <d v="2026-02-05T13:32:00"/>
    <d v="2026-02-05T00:00:00"/>
    <n v="13"/>
    <x v="2"/>
    <x v="0"/>
    <n v="1"/>
    <n v="54.94"/>
    <n v="53.81"/>
    <n v="1"/>
    <n v="5"/>
    <n v="3.9"/>
    <n v="109"/>
    <s v="Low"/>
    <n v="1.298"/>
    <x v="0"/>
    <s v=""/>
    <n v="4.83"/>
    <n v="3"/>
    <n v="-1.1299999999999999"/>
    <n v="-1.1000000000000001"/>
    <s v="Thursday"/>
    <s v="0-5 min"/>
    <n v="1"/>
    <s v="Above 1.2"/>
  </r>
  <r>
    <s v="RF003972"/>
    <d v="2026-02-05T13:42:00"/>
    <d v="2026-02-05T00:00:00"/>
    <n v="13"/>
    <x v="3"/>
    <x v="1"/>
    <n v="5.7"/>
    <n v="126.46"/>
    <n v="128.75"/>
    <n v="1"/>
    <n v="5.7"/>
    <n v="9.6"/>
    <n v="70"/>
    <s v="Low"/>
    <n v="2.0449999999999999"/>
    <x v="0"/>
    <s v=""/>
    <n v="4.53"/>
    <n v="0"/>
    <n v="2.29"/>
    <n v="3.9"/>
    <s v="Thursday"/>
    <s v="5-10 min"/>
    <n v="1"/>
    <s v="Above 1.2"/>
  </r>
  <r>
    <s v="RF003973"/>
    <d v="2026-02-05T13:49:00"/>
    <d v="2026-02-05T00:00:00"/>
    <n v="13"/>
    <x v="2"/>
    <x v="1"/>
    <n v="4.2"/>
    <n v="98.35"/>
    <n v="96.25"/>
    <n v="1"/>
    <n v="3.3"/>
    <n v="4.5"/>
    <n v="95"/>
    <s v="Low"/>
    <n v="1.415"/>
    <x v="0"/>
    <s v=""/>
    <n v="4.25"/>
    <n v="0"/>
    <n v="-2.1"/>
    <n v="1.2"/>
    <s v="Thursday"/>
    <s v="0-5 min"/>
    <n v="1"/>
    <s v="Above 1.2"/>
  </r>
  <r>
    <s v="RF003974"/>
    <d v="2026-02-05T15:07:00"/>
    <d v="2026-02-05T00:00:00"/>
    <n v="15"/>
    <x v="0"/>
    <x v="1"/>
    <n v="2.6"/>
    <n v="80.17"/>
    <n v="75.12"/>
    <n v="1"/>
    <n v="5.2"/>
    <n v="7.5"/>
    <n v="104"/>
    <s v="Low"/>
    <n v="1.236"/>
    <x v="0"/>
    <s v=""/>
    <n v="4.4800000000000004"/>
    <n v="0"/>
    <n v="-5.05"/>
    <n v="2.2999999999999998"/>
    <s v="Thursday"/>
    <s v="5-10 min"/>
    <n v="1"/>
    <s v="Above 1.2"/>
  </r>
  <r>
    <s v="RF003975"/>
    <d v="2026-02-05T15:10:00"/>
    <d v="2026-02-05T00:00:00"/>
    <n v="15"/>
    <x v="0"/>
    <x v="0"/>
    <n v="2.4"/>
    <n v="81.95"/>
    <n v="79.14"/>
    <n v="1"/>
    <n v="2.6"/>
    <n v="5.5"/>
    <n v="122"/>
    <s v="Medium"/>
    <n v="0.94199999999999995"/>
    <x v="0"/>
    <s v=""/>
    <n v="4.6100000000000003"/>
    <n v="14"/>
    <n v="-2.81"/>
    <n v="2.9"/>
    <s v="Thursday"/>
    <s v="0-5 min"/>
    <n v="1"/>
    <s v="Between 0.8-1.0"/>
  </r>
  <r>
    <s v="RF003976"/>
    <d v="2026-02-05T15:17:00"/>
    <d v="2026-02-05T00:00:00"/>
    <n v="15"/>
    <x v="0"/>
    <x v="1"/>
    <n v="9.4"/>
    <n v="210.61"/>
    <n v="196.94"/>
    <n v="1.1000000000000001"/>
    <n v="2.2000000000000002"/>
    <n v="7.3"/>
    <n v="110"/>
    <s v="Medium"/>
    <n v="0.83799999999999997"/>
    <x v="0"/>
    <s v=""/>
    <n v="4.71"/>
    <n v="0"/>
    <n v="-13.67"/>
    <n v="5.0999999999999996"/>
    <s v="Thursday"/>
    <s v="0-5 min"/>
    <n v="1"/>
    <s v="Between 0.8-1.0"/>
  </r>
  <r>
    <s v="RF003977"/>
    <d v="2026-02-05T15:30:00"/>
    <d v="2026-02-05T00:00:00"/>
    <n v="15"/>
    <x v="0"/>
    <x v="1"/>
    <n v="10.4"/>
    <n v="188.12"/>
    <m/>
    <n v="1"/>
    <n v="3.6"/>
    <n v="7.2"/>
    <n v="123"/>
    <s v="Medium"/>
    <n v="1"/>
    <x v="2"/>
    <s v="Fare too high"/>
    <n v="4.9000000000000004"/>
    <n v="0"/>
    <m/>
    <n v="3.6"/>
    <s v="Thursday"/>
    <s v="0-5 min"/>
    <n v="0"/>
    <s v="Between 1.0-1.2"/>
  </r>
  <r>
    <s v="RF003978"/>
    <d v="2026-02-05T15:43:00"/>
    <d v="2026-02-05T00:00:00"/>
    <n v="15"/>
    <x v="4"/>
    <x v="0"/>
    <n v="4.3"/>
    <n v="100.54"/>
    <n v="100.08"/>
    <n v="1"/>
    <n v="11"/>
    <n v="10.8"/>
    <n v="53"/>
    <s v="Low"/>
    <n v="1.5109999999999999"/>
    <x v="0"/>
    <s v=""/>
    <n v="4.4400000000000004"/>
    <n v="31"/>
    <n v="-0.46"/>
    <n v="-0.2"/>
    <s v="Thursday"/>
    <s v="10-15 min"/>
    <n v="1"/>
    <s v="Above 1.2"/>
  </r>
  <r>
    <s v="RF003979"/>
    <d v="2026-02-05T16:08:00"/>
    <d v="2026-02-05T00:00:00"/>
    <n v="16"/>
    <x v="2"/>
    <x v="1"/>
    <n v="4.5999999999999996"/>
    <n v="106.95"/>
    <m/>
    <n v="1"/>
    <n v="4.8"/>
    <m/>
    <n v="117"/>
    <s v="Medium"/>
    <n v="1.2050000000000001"/>
    <x v="3"/>
    <s v="No driver available"/>
    <n v="4.68"/>
    <n v="0"/>
    <m/>
    <m/>
    <s v="Thursday"/>
    <s v="0-5 min"/>
    <n v="0"/>
    <s v="Above 1.2"/>
  </r>
  <r>
    <s v="RF003980"/>
    <d v="2026-02-05T16:08:00"/>
    <d v="2026-02-05T00:00:00"/>
    <n v="16"/>
    <x v="1"/>
    <x v="0"/>
    <n v="5.3"/>
    <n v="118.28"/>
    <n v="120.41"/>
    <n v="1.1000000000000001"/>
    <n v="7.6"/>
    <n v="10"/>
    <n v="86"/>
    <s v="Medium"/>
    <n v="0.85699999999999998"/>
    <x v="0"/>
    <s v=""/>
    <n v="5"/>
    <n v="11"/>
    <n v="2.13"/>
    <n v="2.4"/>
    <s v="Thursday"/>
    <s v="5-10 min"/>
    <n v="1"/>
    <s v="Between 0.8-1.0"/>
  </r>
  <r>
    <s v="RF003981"/>
    <d v="2026-02-05T16:18:00"/>
    <d v="2026-02-05T00:00:00"/>
    <n v="16"/>
    <x v="1"/>
    <x v="0"/>
    <n v="0.7"/>
    <n v="50"/>
    <m/>
    <n v="1"/>
    <n v="7.3"/>
    <n v="11"/>
    <n v="95"/>
    <s v="Low"/>
    <n v="1.577"/>
    <x v="2"/>
    <s v="ETA too high"/>
    <n v="4.6100000000000003"/>
    <n v="1"/>
    <m/>
    <n v="3.7"/>
    <s v="Thursday"/>
    <s v="5-10 min"/>
    <n v="0"/>
    <s v="Above 1.2"/>
  </r>
  <r>
    <s v="RF003982"/>
    <d v="2026-02-05T16:33:00"/>
    <d v="2026-02-05T00:00:00"/>
    <n v="16"/>
    <x v="1"/>
    <x v="0"/>
    <n v="17.899999999999999"/>
    <n v="274.67"/>
    <n v="265.01"/>
    <n v="1"/>
    <n v="4.2"/>
    <n v="5.6"/>
    <n v="89"/>
    <s v="Low"/>
    <n v="1.1639999999999999"/>
    <x v="0"/>
    <s v=""/>
    <n v="4.95"/>
    <n v="7"/>
    <n v="-9.66"/>
    <n v="1.4"/>
    <s v="Thursday"/>
    <s v="0-5 min"/>
    <n v="1"/>
    <s v="Between 1.0-1.2"/>
  </r>
  <r>
    <s v="RF003983"/>
    <d v="2026-02-05T16:47:00"/>
    <d v="2026-02-05T00:00:00"/>
    <n v="16"/>
    <x v="1"/>
    <x v="1"/>
    <n v="9.1"/>
    <n v="177.66"/>
    <n v="179.61"/>
    <n v="1.1000000000000001"/>
    <n v="7.9"/>
    <n v="13.5"/>
    <n v="89"/>
    <s v="Medium"/>
    <n v="1.0569999999999999"/>
    <x v="0"/>
    <s v=""/>
    <n v="4.9000000000000004"/>
    <n v="0"/>
    <n v="1.95"/>
    <n v="5.6"/>
    <s v="Thursday"/>
    <s v="5-10 min"/>
    <n v="1"/>
    <s v="Between 1.0-1.2"/>
  </r>
  <r>
    <s v="RF003984"/>
    <d v="2026-02-05T17:20:00"/>
    <d v="2026-02-05T00:00:00"/>
    <n v="17"/>
    <x v="2"/>
    <x v="1"/>
    <n v="11"/>
    <n v="195.05"/>
    <n v="187.73"/>
    <n v="1"/>
    <n v="8"/>
    <n v="9.6999999999999993"/>
    <n v="85"/>
    <s v="Medium"/>
    <n v="0.71599999999999997"/>
    <x v="0"/>
    <s v=""/>
    <n v="4.99"/>
    <n v="0"/>
    <n v="-7.32"/>
    <n v="1.7"/>
    <s v="Thursday"/>
    <s v="5-10 min"/>
    <n v="1"/>
    <s v="Below 0.8"/>
  </r>
  <r>
    <s v="RF003985"/>
    <d v="2026-02-05T17:23:00"/>
    <d v="2026-02-05T00:00:00"/>
    <n v="17"/>
    <x v="1"/>
    <x v="0"/>
    <n v="4.4000000000000004"/>
    <n v="140.28"/>
    <n v="132.34"/>
    <n v="1.2"/>
    <n v="7.8"/>
    <n v="4.3"/>
    <n v="88"/>
    <s v="Medium"/>
    <n v="0.96899999999999997"/>
    <x v="0"/>
    <s v=""/>
    <n v="4.59"/>
    <n v="2"/>
    <n v="-7.94"/>
    <n v="-3.5"/>
    <s v="Thursday"/>
    <s v="5-10 min"/>
    <n v="1"/>
    <s v="Between 0.8-1.0"/>
  </r>
  <r>
    <s v="RF003986"/>
    <d v="2026-02-05T17:25:00"/>
    <d v="2026-02-05T00:00:00"/>
    <n v="17"/>
    <x v="2"/>
    <x v="0"/>
    <n v="9"/>
    <n v="213.92"/>
    <n v="222.69"/>
    <n v="1.2"/>
    <n v="6.5"/>
    <n v="7.9"/>
    <n v="95"/>
    <s v="Medium"/>
    <n v="0.85499999999999998"/>
    <x v="0"/>
    <s v=""/>
    <n v="4.72"/>
    <n v="5"/>
    <n v="8.77"/>
    <n v="1.4"/>
    <s v="Thursday"/>
    <s v="5-10 min"/>
    <n v="1"/>
    <s v="Between 0.8-1.0"/>
  </r>
  <r>
    <s v="RF003987"/>
    <d v="2026-02-05T17:38:00"/>
    <d v="2026-02-05T00:00:00"/>
    <n v="17"/>
    <x v="0"/>
    <x v="1"/>
    <n v="2"/>
    <n v="91.13"/>
    <n v="90.69"/>
    <n v="1.3"/>
    <n v="8.4"/>
    <n v="7.2"/>
    <n v="91"/>
    <s v="High"/>
    <n v="0.60699999999999998"/>
    <x v="0"/>
    <s v=""/>
    <n v="4.63"/>
    <n v="0"/>
    <n v="-0.44"/>
    <n v="-1.2"/>
    <s v="Thursday"/>
    <s v="5-10 min"/>
    <n v="1"/>
    <s v="Below 0.8"/>
  </r>
  <r>
    <s v="RF003988"/>
    <d v="2026-02-05T18:01:00"/>
    <d v="2026-02-05T00:00:00"/>
    <n v="18"/>
    <x v="4"/>
    <x v="0"/>
    <n v="8.6999999999999993"/>
    <n v="151.9"/>
    <m/>
    <n v="1"/>
    <n v="8.5"/>
    <n v="8.4"/>
    <n v="35"/>
    <s v="Low"/>
    <n v="1.03"/>
    <x v="2"/>
    <s v="Fare too high"/>
    <n v="4.97"/>
    <n v="5"/>
    <m/>
    <n v="-0.1"/>
    <s v="Thursday"/>
    <s v="5-10 min"/>
    <n v="0"/>
    <s v="Between 1.0-1.2"/>
  </r>
  <r>
    <s v="RF003989"/>
    <d v="2026-02-05T18:14:00"/>
    <d v="2026-02-05T00:00:00"/>
    <n v="18"/>
    <x v="0"/>
    <x v="0"/>
    <n v="5.9"/>
    <n v="165.1"/>
    <n v="158.08000000000001"/>
    <n v="1.3"/>
    <n v="6.9"/>
    <n v="7.9"/>
    <n v="98"/>
    <s v="High"/>
    <n v="0.65900000000000003"/>
    <x v="0"/>
    <s v=""/>
    <n v="4.72"/>
    <n v="15"/>
    <n v="-7.02"/>
    <n v="1"/>
    <s v="Thursday"/>
    <s v="5-10 min"/>
    <n v="1"/>
    <s v="Below 0.8"/>
  </r>
  <r>
    <s v="RF003990"/>
    <d v="2026-02-05T18:19:00"/>
    <d v="2026-02-05T00:00:00"/>
    <n v="18"/>
    <x v="3"/>
    <x v="1"/>
    <n v="2"/>
    <n v="65.75"/>
    <m/>
    <n v="1"/>
    <n v="6.2"/>
    <n v="8.8000000000000007"/>
    <n v="61"/>
    <s v="Medium"/>
    <n v="1.0920000000000001"/>
    <x v="1"/>
    <s v="Pickup too far"/>
    <n v="4.72"/>
    <n v="0"/>
    <m/>
    <n v="2.6"/>
    <s v="Thursday"/>
    <s v="5-10 min"/>
    <n v="0"/>
    <s v="Between 1.0-1.2"/>
  </r>
  <r>
    <s v="RF003991"/>
    <d v="2026-02-05T18:20:00"/>
    <d v="2026-02-05T00:00:00"/>
    <n v="18"/>
    <x v="4"/>
    <x v="0"/>
    <n v="15.7"/>
    <n v="300.81"/>
    <n v="298.23"/>
    <n v="1"/>
    <n v="5.7"/>
    <n v="5.7"/>
    <n v="41"/>
    <s v="Low"/>
    <n v="1.0049999999999999"/>
    <x v="0"/>
    <s v=""/>
    <n v="4.2300000000000004"/>
    <n v="8"/>
    <n v="-2.58"/>
    <n v="0"/>
    <s v="Thursday"/>
    <s v="5-10 min"/>
    <n v="1"/>
    <s v="Between 1.0-1.2"/>
  </r>
  <r>
    <s v="RF003992"/>
    <d v="2026-02-05T18:27:00"/>
    <d v="2026-02-05T00:00:00"/>
    <n v="18"/>
    <x v="0"/>
    <x v="0"/>
    <n v="9.3000000000000007"/>
    <n v="237.55"/>
    <n v="236.99"/>
    <n v="1.3"/>
    <n v="8.6999999999999993"/>
    <n v="14.5"/>
    <n v="86"/>
    <s v="High"/>
    <n v="0.56899999999999995"/>
    <x v="0"/>
    <s v=""/>
    <n v="4.4000000000000004"/>
    <n v="5"/>
    <n v="-0.56000000000000005"/>
    <n v="5.8"/>
    <s v="Thursday"/>
    <s v="5-10 min"/>
    <n v="1"/>
    <s v="Below 0.8"/>
  </r>
  <r>
    <s v="RF003993"/>
    <d v="2026-02-05T18:32:00"/>
    <d v="2026-02-05T00:00:00"/>
    <n v="18"/>
    <x v="0"/>
    <x v="0"/>
    <n v="24.2"/>
    <n v="640.64"/>
    <n v="677.07"/>
    <n v="1.4"/>
    <n v="9.8000000000000007"/>
    <n v="11.4"/>
    <n v="93"/>
    <s v="High"/>
    <n v="0.60199999999999998"/>
    <x v="0"/>
    <s v=""/>
    <n v="4.93"/>
    <n v="21"/>
    <n v="36.43"/>
    <n v="1.6"/>
    <s v="Thursday"/>
    <s v="5-10 min"/>
    <n v="1"/>
    <s v="Below 0.8"/>
  </r>
  <r>
    <s v="RF003994"/>
    <d v="2026-02-05T18:38:00"/>
    <d v="2026-02-05T00:00:00"/>
    <n v="18"/>
    <x v="3"/>
    <x v="0"/>
    <n v="2.8"/>
    <n v="77.55"/>
    <n v="72.44"/>
    <n v="1"/>
    <n v="6.2"/>
    <n v="6.6"/>
    <n v="59"/>
    <s v="Low"/>
    <n v="1.6020000000000001"/>
    <x v="0"/>
    <s v=""/>
    <n v="4.91"/>
    <n v="23"/>
    <n v="-5.1100000000000003"/>
    <n v="0.4"/>
    <s v="Thursday"/>
    <s v="5-10 min"/>
    <n v="1"/>
    <s v="Above 1.2"/>
  </r>
  <r>
    <s v="RF003995"/>
    <d v="2026-02-05T18:39:00"/>
    <d v="2026-02-05T00:00:00"/>
    <n v="18"/>
    <x v="3"/>
    <x v="0"/>
    <n v="5"/>
    <n v="103.72"/>
    <n v="105.72"/>
    <n v="1"/>
    <n v="5.4"/>
    <n v="9.5"/>
    <n v="41"/>
    <s v="Low"/>
    <n v="1.089"/>
    <x v="0"/>
    <s v=""/>
    <n v="4.76"/>
    <n v="5"/>
    <n v="2"/>
    <n v="4.0999999999999996"/>
    <s v="Thursday"/>
    <s v="5-10 min"/>
    <n v="1"/>
    <s v="Between 1.0-1.2"/>
  </r>
  <r>
    <s v="RF003996"/>
    <d v="2026-02-05T18:46:00"/>
    <d v="2026-02-05T00:00:00"/>
    <n v="18"/>
    <x v="4"/>
    <x v="0"/>
    <n v="9.4"/>
    <n v="193.58"/>
    <m/>
    <n v="1"/>
    <n v="9.3000000000000007"/>
    <m/>
    <n v="43"/>
    <s v="Low"/>
    <n v="0.96899999999999997"/>
    <x v="3"/>
    <s v="No driver available"/>
    <n v="5"/>
    <n v="128"/>
    <m/>
    <m/>
    <s v="Thursday"/>
    <s v="5-10 min"/>
    <n v="0"/>
    <s v="Between 0.8-1.0"/>
  </r>
  <r>
    <s v="RF003997"/>
    <d v="2026-02-05T19:15:00"/>
    <d v="2026-02-05T00:00:00"/>
    <n v="19"/>
    <x v="2"/>
    <x v="0"/>
    <n v="0.8"/>
    <n v="67.03"/>
    <n v="68.2"/>
    <n v="1.3"/>
    <n v="8.4"/>
    <n v="5.3"/>
    <n v="78"/>
    <s v="Medium"/>
    <n v="0.66100000000000003"/>
    <x v="0"/>
    <s v=""/>
    <n v="4.67"/>
    <n v="3"/>
    <n v="1.17"/>
    <n v="-3.1"/>
    <s v="Thursday"/>
    <s v="5-10 min"/>
    <n v="1"/>
    <s v="Below 0.8"/>
  </r>
  <r>
    <s v="RF003998"/>
    <d v="2026-02-05T19:32:00"/>
    <d v="2026-02-05T00:00:00"/>
    <n v="19"/>
    <x v="3"/>
    <x v="0"/>
    <n v="7"/>
    <n v="164.67"/>
    <n v="170.74"/>
    <n v="1.1000000000000001"/>
    <n v="4.2"/>
    <n v="2"/>
    <n v="56"/>
    <s v="Low"/>
    <n v="1.1819999999999999"/>
    <x v="0"/>
    <s v=""/>
    <n v="4.87"/>
    <n v="20"/>
    <n v="6.07"/>
    <n v="-2.2000000000000002"/>
    <s v="Thursday"/>
    <s v="0-5 min"/>
    <n v="1"/>
    <s v="Between 1.0-1.2"/>
  </r>
  <r>
    <s v="RF003999"/>
    <d v="2026-02-05T19:55:00"/>
    <d v="2026-02-05T00:00:00"/>
    <n v="19"/>
    <x v="4"/>
    <x v="0"/>
    <n v="9.5"/>
    <n v="162.1"/>
    <m/>
    <n v="1"/>
    <n v="5.9"/>
    <n v="12.2"/>
    <n v="45"/>
    <s v="Low"/>
    <n v="0.94299999999999995"/>
    <x v="2"/>
    <s v="Pickup issue"/>
    <n v="4.84"/>
    <n v="3"/>
    <m/>
    <n v="6.3"/>
    <s v="Thursday"/>
    <s v="5-10 min"/>
    <n v="0"/>
    <s v="Between 0.8-1.0"/>
  </r>
  <r>
    <s v="RF004000"/>
    <d v="2026-02-05T20:29:00"/>
    <d v="2026-02-05T00:00:00"/>
    <n v="20"/>
    <x v="1"/>
    <x v="0"/>
    <n v="2.5"/>
    <n v="82.69"/>
    <n v="82.6"/>
    <n v="1.1000000000000001"/>
    <n v="5.5"/>
    <n v="6.6"/>
    <n v="76"/>
    <s v="Low"/>
    <n v="0.96599999999999997"/>
    <x v="0"/>
    <s v=""/>
    <n v="4.93"/>
    <n v="16"/>
    <n v="-0.09"/>
    <n v="1.1000000000000001"/>
    <s v="Thursday"/>
    <s v="5-10 min"/>
    <n v="1"/>
    <s v="Between 0.8-1.0"/>
  </r>
  <r>
    <s v="RF004001"/>
    <d v="2026-02-05T20:35:00"/>
    <d v="2026-02-05T00:00:00"/>
    <n v="20"/>
    <x v="2"/>
    <x v="1"/>
    <n v="6.1"/>
    <n v="117.02"/>
    <n v="120.47"/>
    <n v="1"/>
    <n v="4.0999999999999996"/>
    <n v="5.0999999999999996"/>
    <n v="92"/>
    <s v="Low"/>
    <n v="1.105"/>
    <x v="0"/>
    <s v=""/>
    <n v="4.88"/>
    <n v="0"/>
    <n v="3.45"/>
    <n v="1"/>
    <s v="Thursday"/>
    <s v="0-5 min"/>
    <n v="1"/>
    <s v="Between 1.0-1.2"/>
  </r>
  <r>
    <s v="RF004002"/>
    <d v="2026-02-05T20:41:00"/>
    <d v="2026-02-05T00:00:00"/>
    <n v="20"/>
    <x v="0"/>
    <x v="0"/>
    <n v="3.3"/>
    <n v="122.86"/>
    <m/>
    <n v="1.4"/>
    <n v="7"/>
    <n v="12.2"/>
    <n v="112"/>
    <s v="High"/>
    <n v="0.66700000000000004"/>
    <x v="2"/>
    <s v="Fare too high"/>
    <n v="4.5"/>
    <n v="3"/>
    <m/>
    <n v="5.2"/>
    <s v="Thursday"/>
    <s v="5-10 min"/>
    <n v="0"/>
    <s v="Below 0.8"/>
  </r>
  <r>
    <s v="RF004003"/>
    <d v="2026-02-05T20:46:00"/>
    <d v="2026-02-05T00:00:00"/>
    <n v="20"/>
    <x v="1"/>
    <x v="0"/>
    <n v="7.6"/>
    <n v="192.68"/>
    <n v="182.78"/>
    <n v="1.2"/>
    <n v="6.3"/>
    <n v="7.5"/>
    <n v="88"/>
    <s v="Medium"/>
    <n v="0.83199999999999996"/>
    <x v="0"/>
    <s v=""/>
    <n v="4.51"/>
    <n v="6"/>
    <n v="-9.9"/>
    <n v="1.2"/>
    <s v="Thursday"/>
    <s v="5-10 min"/>
    <n v="1"/>
    <s v="Between 0.8-1.0"/>
  </r>
  <r>
    <s v="RF004004"/>
    <d v="2026-02-05T20:52:00"/>
    <d v="2026-02-05T00:00:00"/>
    <n v="20"/>
    <x v="0"/>
    <x v="0"/>
    <n v="8.8000000000000007"/>
    <n v="225.05"/>
    <m/>
    <n v="1.2"/>
    <n v="8.6"/>
    <n v="8.9"/>
    <n v="114"/>
    <s v="High"/>
    <n v="0.71"/>
    <x v="2"/>
    <s v="Changed plans"/>
    <n v="4.7"/>
    <n v="48"/>
    <m/>
    <n v="0.3"/>
    <s v="Thursday"/>
    <s v="5-10 min"/>
    <n v="0"/>
    <s v="Below 0.8"/>
  </r>
  <r>
    <s v="RF004005"/>
    <d v="2026-02-05T21:04:00"/>
    <d v="2026-02-05T00:00:00"/>
    <n v="21"/>
    <x v="0"/>
    <x v="0"/>
    <n v="5.9"/>
    <n v="143.36000000000001"/>
    <n v="146.68"/>
    <n v="1"/>
    <n v="2.5"/>
    <n v="3.6"/>
    <n v="118"/>
    <s v="Medium"/>
    <n v="1.0740000000000001"/>
    <x v="0"/>
    <s v=""/>
    <n v="4.8600000000000003"/>
    <n v="3"/>
    <n v="3.32"/>
    <n v="1.1000000000000001"/>
    <s v="Thursday"/>
    <s v="0-5 min"/>
    <n v="1"/>
    <s v="Between 1.0-1.2"/>
  </r>
  <r>
    <s v="RF004006"/>
    <d v="2026-02-05T21:06:00"/>
    <d v="2026-02-05T00:00:00"/>
    <n v="21"/>
    <x v="2"/>
    <x v="0"/>
    <n v="10.3"/>
    <n v="185.57"/>
    <n v="190.42"/>
    <n v="1"/>
    <n v="6.1"/>
    <n v="6.2"/>
    <n v="116"/>
    <s v="Medium"/>
    <n v="1.091"/>
    <x v="0"/>
    <s v=""/>
    <n v="5"/>
    <n v="11"/>
    <n v="4.8499999999999996"/>
    <n v="0.1"/>
    <s v="Thursday"/>
    <s v="5-10 min"/>
    <n v="1"/>
    <s v="Between 1.0-1.2"/>
  </r>
  <r>
    <s v="RF004007"/>
    <d v="2026-02-05T21:11:00"/>
    <d v="2026-02-05T00:00:00"/>
    <n v="21"/>
    <x v="0"/>
    <x v="0"/>
    <n v="2"/>
    <n v="76.56"/>
    <n v="76.64"/>
    <n v="1.1000000000000001"/>
    <n v="4.8"/>
    <n v="5.6"/>
    <n v="100"/>
    <s v="Medium"/>
    <n v="0.93"/>
    <x v="0"/>
    <s v=""/>
    <n v="4.87"/>
    <n v="10"/>
    <n v="0.08"/>
    <n v="0.8"/>
    <s v="Thursday"/>
    <s v="0-5 min"/>
    <n v="1"/>
    <s v="Between 0.8-1.0"/>
  </r>
  <r>
    <s v="RF004008"/>
    <d v="2026-02-05T21:16:00"/>
    <d v="2026-02-05T00:00:00"/>
    <n v="21"/>
    <x v="1"/>
    <x v="0"/>
    <n v="10.5"/>
    <n v="215.91"/>
    <n v="220.45"/>
    <n v="1"/>
    <n v="2.6"/>
    <n v="4"/>
    <n v="88"/>
    <s v="Medium"/>
    <n v="1.08"/>
    <x v="0"/>
    <s v=""/>
    <n v="4.6500000000000004"/>
    <n v="7"/>
    <n v="4.54"/>
    <n v="1.4"/>
    <s v="Thursday"/>
    <s v="0-5 min"/>
    <n v="1"/>
    <s v="Between 1.0-1.2"/>
  </r>
  <r>
    <s v="RF004009"/>
    <d v="2026-02-05T21:30:00"/>
    <d v="2026-02-05T00:00:00"/>
    <n v="21"/>
    <x v="2"/>
    <x v="1"/>
    <n v="17.899999999999999"/>
    <n v="324.41000000000003"/>
    <n v="318.94"/>
    <n v="1.1000000000000001"/>
    <n v="5.9"/>
    <n v="8.3000000000000007"/>
    <n v="126"/>
    <s v="Medium"/>
    <n v="1.2310000000000001"/>
    <x v="0"/>
    <s v=""/>
    <n v="4.6900000000000004"/>
    <n v="0"/>
    <n v="-5.47"/>
    <n v="2.4"/>
    <s v="Thursday"/>
    <s v="5-10 min"/>
    <n v="1"/>
    <s v="Above 1.2"/>
  </r>
  <r>
    <s v="RF004010"/>
    <d v="2026-02-05T21:30:00"/>
    <d v="2026-02-05T00:00:00"/>
    <n v="21"/>
    <x v="0"/>
    <x v="0"/>
    <n v="2.2999999999999998"/>
    <n v="75.47"/>
    <n v="75.77"/>
    <n v="1"/>
    <n v="6.5"/>
    <n v="6.9"/>
    <n v="90"/>
    <s v="Medium"/>
    <n v="0.81399999999999995"/>
    <x v="0"/>
    <s v=""/>
    <n v="4.9000000000000004"/>
    <n v="17"/>
    <n v="0.3"/>
    <n v="0.4"/>
    <s v="Thursday"/>
    <s v="5-10 min"/>
    <n v="1"/>
    <s v="Between 0.8-1.0"/>
  </r>
  <r>
    <s v="RF004011"/>
    <d v="2026-02-05T22:15:00"/>
    <d v="2026-02-05T00:00:00"/>
    <n v="22"/>
    <x v="3"/>
    <x v="1"/>
    <n v="2.2000000000000002"/>
    <n v="81.47"/>
    <n v="82"/>
    <n v="1.2"/>
    <n v="5.7"/>
    <n v="6.6"/>
    <n v="60"/>
    <s v="Low"/>
    <n v="1.339"/>
    <x v="0"/>
    <s v=""/>
    <n v="4.66"/>
    <n v="0"/>
    <n v="0.53"/>
    <n v="0.9"/>
    <s v="Thursday"/>
    <s v="5-10 min"/>
    <n v="1"/>
    <s v="Above 1.2"/>
  </r>
  <r>
    <s v="RF004012"/>
    <d v="2026-02-05T23:18:00"/>
    <d v="2026-02-05T00:00:00"/>
    <n v="23"/>
    <x v="2"/>
    <x v="0"/>
    <n v="14.5"/>
    <n v="224.09"/>
    <n v="227.25"/>
    <n v="1"/>
    <n v="6.7"/>
    <n v="7.9"/>
    <n v="101"/>
    <s v="Low"/>
    <n v="1.127"/>
    <x v="0"/>
    <s v=""/>
    <n v="4.87"/>
    <n v="22"/>
    <n v="3.16"/>
    <n v="1.2"/>
    <s v="Thursday"/>
    <s v="5-10 min"/>
    <n v="1"/>
    <s v="Between 1.0-1.2"/>
  </r>
  <r>
    <s v="RF004013"/>
    <d v="2026-02-05T23:39:00"/>
    <d v="2026-02-05T00:00:00"/>
    <n v="23"/>
    <x v="4"/>
    <x v="0"/>
    <n v="6.9"/>
    <n v="128.88999999999999"/>
    <n v="127.1"/>
    <n v="1"/>
    <n v="8.1999999999999993"/>
    <n v="16.399999999999999"/>
    <n v="60"/>
    <s v="Low"/>
    <n v="1.3280000000000001"/>
    <x v="0"/>
    <s v=""/>
    <n v="4.33"/>
    <n v="9"/>
    <n v="-1.79"/>
    <n v="8.1999999999999993"/>
    <s v="Thursday"/>
    <s v="5-10 min"/>
    <n v="1"/>
    <s v="Above 1.2"/>
  </r>
  <r>
    <s v="RF004014"/>
    <d v="2026-02-05T23:53:00"/>
    <d v="2026-02-05T00:00:00"/>
    <n v="23"/>
    <x v="0"/>
    <x v="0"/>
    <n v="9.6999999999999993"/>
    <n v="189.4"/>
    <n v="187.53"/>
    <n v="1.1000000000000001"/>
    <n v="4.5"/>
    <n v="6.9"/>
    <n v="139"/>
    <s v="Medium"/>
    <n v="1.2350000000000001"/>
    <x v="0"/>
    <s v=""/>
    <n v="4.49"/>
    <n v="8"/>
    <n v="-1.87"/>
    <n v="2.4"/>
    <s v="Thursday"/>
    <s v="0-5 min"/>
    <n v="1"/>
    <s v="Above 1.2"/>
  </r>
  <r>
    <s v="RF004015"/>
    <d v="2026-02-05T23:55:00"/>
    <d v="2026-02-05T00:00:00"/>
    <n v="23"/>
    <x v="4"/>
    <x v="1"/>
    <n v="3.5"/>
    <n v="102.01"/>
    <n v="104.43"/>
    <n v="1.1000000000000001"/>
    <n v="3.8"/>
    <n v="1"/>
    <n v="62"/>
    <s v="Low"/>
    <n v="2.2000000000000002"/>
    <x v="0"/>
    <s v=""/>
    <n v="4.83"/>
    <n v="0"/>
    <n v="2.42"/>
    <n v="-2.8"/>
    <s v="Thursday"/>
    <s v="0-5 min"/>
    <n v="1"/>
    <s v="Above 1.2"/>
  </r>
  <r>
    <s v="RF004016"/>
    <d v="2026-02-06T00:07:00"/>
    <d v="2026-02-06T00:00:00"/>
    <n v="0"/>
    <x v="2"/>
    <x v="0"/>
    <n v="4.0999999999999996"/>
    <n v="103.36"/>
    <n v="104.54"/>
    <n v="1"/>
    <n v="4"/>
    <n v="4.5999999999999996"/>
    <n v="113"/>
    <s v="Low"/>
    <n v="1.768"/>
    <x v="0"/>
    <s v=""/>
    <n v="5"/>
    <n v="3"/>
    <n v="1.18"/>
    <n v="0.6"/>
    <s v="Friday"/>
    <s v="0-5 min"/>
    <n v="1"/>
    <s v="Above 1.2"/>
  </r>
  <r>
    <s v="RF004017"/>
    <d v="2026-02-06T00:08:00"/>
    <d v="2026-02-06T00:00:00"/>
    <n v="0"/>
    <x v="1"/>
    <x v="0"/>
    <n v="12.6"/>
    <n v="201.63"/>
    <n v="207.86"/>
    <n v="1"/>
    <n v="3.7"/>
    <n v="1"/>
    <n v="102"/>
    <s v="Medium"/>
    <n v="1.0720000000000001"/>
    <x v="0"/>
    <s v=""/>
    <n v="4.5999999999999996"/>
    <n v="35"/>
    <n v="6.23"/>
    <n v="-2.7"/>
    <s v="Friday"/>
    <s v="0-5 min"/>
    <n v="1"/>
    <s v="Between 1.0-1.2"/>
  </r>
  <r>
    <s v="RF004018"/>
    <d v="2026-02-06T00:27:00"/>
    <d v="2026-02-06T00:00:00"/>
    <n v="0"/>
    <x v="3"/>
    <x v="0"/>
    <n v="4.5999999999999996"/>
    <n v="95.89"/>
    <n v="91.92"/>
    <n v="1"/>
    <n v="3.1"/>
    <n v="3.1"/>
    <n v="66"/>
    <s v="Low"/>
    <n v="1.9359999999999999"/>
    <x v="0"/>
    <s v=""/>
    <n v="4.84"/>
    <n v="5"/>
    <n v="-3.97"/>
    <n v="0"/>
    <s v="Friday"/>
    <s v="0-5 min"/>
    <n v="1"/>
    <s v="Above 1.2"/>
  </r>
  <r>
    <s v="RF004019"/>
    <d v="2026-02-06T00:58:00"/>
    <d v="2026-02-06T00:00:00"/>
    <n v="0"/>
    <x v="2"/>
    <x v="1"/>
    <n v="3.8"/>
    <n v="95.49"/>
    <n v="97.66"/>
    <n v="1"/>
    <n v="4.3"/>
    <n v="4.4000000000000004"/>
    <n v="118"/>
    <s v="Low"/>
    <n v="1.254"/>
    <x v="0"/>
    <s v=""/>
    <n v="5"/>
    <n v="0"/>
    <n v="2.17"/>
    <n v="0.1"/>
    <s v="Friday"/>
    <s v="0-5 min"/>
    <n v="1"/>
    <s v="Above 1.2"/>
  </r>
  <r>
    <s v="RF004020"/>
    <d v="2026-02-06T00:59:00"/>
    <d v="2026-02-06T00:00:00"/>
    <n v="0"/>
    <x v="2"/>
    <x v="1"/>
    <n v="1.1000000000000001"/>
    <n v="55.87"/>
    <n v="53.98"/>
    <n v="1"/>
    <n v="2"/>
    <n v="1"/>
    <n v="122"/>
    <s v="Low"/>
    <n v="1.345"/>
    <x v="0"/>
    <s v=""/>
    <n v="4.8099999999999996"/>
    <n v="0"/>
    <n v="-1.89"/>
    <n v="-1"/>
    <s v="Friday"/>
    <s v="0-5 min"/>
    <n v="1"/>
    <s v="Above 1.2"/>
  </r>
  <r>
    <s v="RF004021"/>
    <d v="2026-02-06T01:06:00"/>
    <d v="2026-02-06T00:00:00"/>
    <n v="1"/>
    <x v="3"/>
    <x v="0"/>
    <n v="4.0999999999999996"/>
    <n v="113.31"/>
    <n v="119"/>
    <n v="1.1000000000000001"/>
    <n v="6"/>
    <n v="12.4"/>
    <n v="78"/>
    <s v="Low"/>
    <n v="1.5760000000000001"/>
    <x v="0"/>
    <s v=""/>
    <n v="4.72"/>
    <n v="9"/>
    <n v="5.69"/>
    <n v="6.4"/>
    <s v="Friday"/>
    <s v="5-10 min"/>
    <n v="1"/>
    <s v="Above 1.2"/>
  </r>
  <r>
    <s v="RF004022"/>
    <d v="2026-02-06T01:32:00"/>
    <d v="2026-02-06T00:00:00"/>
    <n v="1"/>
    <x v="4"/>
    <x v="0"/>
    <n v="2.2000000000000002"/>
    <n v="73.510000000000005"/>
    <n v="73.680000000000007"/>
    <n v="1.1000000000000001"/>
    <n v="5"/>
    <n v="6.4"/>
    <n v="64"/>
    <s v="Low"/>
    <n v="2.2000000000000002"/>
    <x v="0"/>
    <s v=""/>
    <n v="5"/>
    <n v="6"/>
    <n v="0.17"/>
    <n v="1.4"/>
    <s v="Friday"/>
    <s v="0-5 min"/>
    <n v="1"/>
    <s v="Above 1.2"/>
  </r>
  <r>
    <s v="RF004023"/>
    <d v="2026-02-06T01:41:00"/>
    <d v="2026-02-06T00:00:00"/>
    <n v="1"/>
    <x v="4"/>
    <x v="0"/>
    <n v="2.6"/>
    <n v="75.81"/>
    <n v="75.7"/>
    <n v="1"/>
    <n v="7.4"/>
    <n v="11.4"/>
    <n v="63"/>
    <s v="Low"/>
    <n v="1.53"/>
    <x v="0"/>
    <s v=""/>
    <n v="4.4800000000000004"/>
    <n v="11"/>
    <n v="-0.11"/>
    <n v="4"/>
    <s v="Friday"/>
    <s v="5-10 min"/>
    <n v="1"/>
    <s v="Above 1.2"/>
  </r>
  <r>
    <s v="RF004024"/>
    <d v="2026-02-06T02:14:00"/>
    <d v="2026-02-06T00:00:00"/>
    <n v="2"/>
    <x v="1"/>
    <x v="0"/>
    <n v="3.2"/>
    <n v="98.66"/>
    <n v="99.34"/>
    <n v="1.1000000000000001"/>
    <n v="2.4"/>
    <n v="1.3"/>
    <n v="110"/>
    <s v="Medium"/>
    <n v="1.2969999999999999"/>
    <x v="0"/>
    <s v=""/>
    <n v="4.3"/>
    <n v="14"/>
    <n v="0.68"/>
    <n v="-1.1000000000000001"/>
    <s v="Friday"/>
    <s v="0-5 min"/>
    <n v="1"/>
    <s v="Above 1.2"/>
  </r>
  <r>
    <s v="RF004025"/>
    <d v="2026-02-06T02:20:00"/>
    <d v="2026-02-06T00:00:00"/>
    <n v="2"/>
    <x v="2"/>
    <x v="0"/>
    <n v="10.9"/>
    <n v="176.92"/>
    <n v="179.28"/>
    <n v="1"/>
    <n v="7.3"/>
    <n v="8.1"/>
    <n v="98"/>
    <s v="Low"/>
    <n v="1.081"/>
    <x v="0"/>
    <s v=""/>
    <n v="4.45"/>
    <n v="7"/>
    <n v="2.36"/>
    <n v="0.8"/>
    <s v="Friday"/>
    <s v="5-10 min"/>
    <n v="1"/>
    <s v="Between 1.0-1.2"/>
  </r>
  <r>
    <s v="RF004026"/>
    <d v="2026-02-06T02:43:00"/>
    <d v="2026-02-06T00:00:00"/>
    <n v="2"/>
    <x v="1"/>
    <x v="0"/>
    <n v="1"/>
    <n v="57.45"/>
    <n v="59.31"/>
    <n v="1"/>
    <n v="6.2"/>
    <n v="9.3000000000000007"/>
    <n v="99"/>
    <s v="Low"/>
    <n v="1.331"/>
    <x v="0"/>
    <s v=""/>
    <n v="4.37"/>
    <n v="19"/>
    <n v="1.86"/>
    <n v="3.1"/>
    <s v="Friday"/>
    <s v="5-10 min"/>
    <n v="1"/>
    <s v="Above 1.2"/>
  </r>
  <r>
    <s v="RF004027"/>
    <d v="2026-02-06T02:49:00"/>
    <d v="2026-02-06T00:00:00"/>
    <n v="2"/>
    <x v="2"/>
    <x v="1"/>
    <n v="6.3"/>
    <n v="147.52000000000001"/>
    <m/>
    <n v="1"/>
    <n v="2.2000000000000002"/>
    <m/>
    <n v="111"/>
    <s v="Low"/>
    <n v="1.304"/>
    <x v="3"/>
    <s v="No driver available"/>
    <n v="4.55"/>
    <n v="0"/>
    <m/>
    <m/>
    <s v="Friday"/>
    <s v="0-5 min"/>
    <n v="0"/>
    <s v="Above 1.2"/>
  </r>
  <r>
    <s v="RF004028"/>
    <d v="2026-02-06T02:55:00"/>
    <d v="2026-02-06T00:00:00"/>
    <n v="2"/>
    <x v="2"/>
    <x v="1"/>
    <n v="4.3"/>
    <n v="100.84"/>
    <m/>
    <n v="1"/>
    <n v="2"/>
    <m/>
    <n v="116"/>
    <s v="Low"/>
    <n v="1.7629999999999999"/>
    <x v="3"/>
    <s v="No driver available"/>
    <n v="4.6900000000000004"/>
    <n v="0"/>
    <m/>
    <m/>
    <s v="Friday"/>
    <s v="0-5 min"/>
    <n v="0"/>
    <s v="Above 1.2"/>
  </r>
  <r>
    <s v="RF004029"/>
    <d v="2026-02-06T03:35:00"/>
    <d v="2026-02-06T00:00:00"/>
    <n v="3"/>
    <x v="0"/>
    <x v="1"/>
    <n v="7.2"/>
    <n v="153.37"/>
    <n v="152.15"/>
    <n v="1"/>
    <n v="5"/>
    <n v="9.6"/>
    <n v="138"/>
    <s v="Medium"/>
    <n v="1.177"/>
    <x v="0"/>
    <s v=""/>
    <n v="4.6100000000000003"/>
    <n v="0"/>
    <n v="-1.22"/>
    <n v="4.5999999999999996"/>
    <s v="Friday"/>
    <s v="0-5 min"/>
    <n v="1"/>
    <s v="Between 1.0-1.2"/>
  </r>
  <r>
    <s v="RF004030"/>
    <d v="2026-02-06T03:40:00"/>
    <d v="2026-02-06T00:00:00"/>
    <n v="3"/>
    <x v="0"/>
    <x v="0"/>
    <n v="8"/>
    <n v="157.18"/>
    <n v="154.6"/>
    <n v="1"/>
    <n v="5.5"/>
    <n v="7"/>
    <n v="143"/>
    <s v="Medium"/>
    <n v="1.2789999999999999"/>
    <x v="0"/>
    <s v=""/>
    <n v="4.2300000000000004"/>
    <n v="14"/>
    <n v="-2.58"/>
    <n v="1.5"/>
    <s v="Friday"/>
    <s v="5-10 min"/>
    <n v="1"/>
    <s v="Above 1.2"/>
  </r>
  <r>
    <s v="RF004031"/>
    <d v="2026-02-06T03:41:00"/>
    <d v="2026-02-06T00:00:00"/>
    <n v="3"/>
    <x v="3"/>
    <x v="0"/>
    <n v="3.1"/>
    <n v="89.75"/>
    <n v="87.56"/>
    <n v="1"/>
    <n v="5.9"/>
    <n v="5"/>
    <n v="68"/>
    <s v="Low"/>
    <n v="1.72"/>
    <x v="0"/>
    <s v=""/>
    <n v="4.67"/>
    <n v="1"/>
    <n v="-2.19"/>
    <n v="-0.9"/>
    <s v="Friday"/>
    <s v="5-10 min"/>
    <n v="1"/>
    <s v="Above 1.2"/>
  </r>
  <r>
    <s v="RF004032"/>
    <d v="2026-02-06T04:16:00"/>
    <d v="2026-02-06T00:00:00"/>
    <n v="4"/>
    <x v="4"/>
    <x v="0"/>
    <n v="11.3"/>
    <n v="182.36"/>
    <n v="174.25"/>
    <n v="1"/>
    <n v="2.9"/>
    <n v="4.4000000000000004"/>
    <n v="67"/>
    <s v="Low"/>
    <n v="1.9279999999999999"/>
    <x v="0"/>
    <s v=""/>
    <n v="4.71"/>
    <n v="7"/>
    <n v="-8.11"/>
    <n v="1.5"/>
    <s v="Friday"/>
    <s v="0-5 min"/>
    <n v="1"/>
    <s v="Above 1.2"/>
  </r>
  <r>
    <s v="RF004033"/>
    <d v="2026-02-06T04:25:00"/>
    <d v="2026-02-06T00:00:00"/>
    <n v="4"/>
    <x v="3"/>
    <x v="0"/>
    <n v="18.5"/>
    <n v="285.39999999999998"/>
    <n v="285.89999999999998"/>
    <n v="1"/>
    <n v="9.3000000000000007"/>
    <n v="3.7"/>
    <n v="66"/>
    <s v="Low"/>
    <n v="2.0579999999999998"/>
    <x v="0"/>
    <s v=""/>
    <n v="4.8600000000000003"/>
    <n v="2"/>
    <n v="0.5"/>
    <n v="-5.6"/>
    <s v="Friday"/>
    <s v="5-10 min"/>
    <n v="1"/>
    <s v="Above 1.2"/>
  </r>
  <r>
    <s v="RF004034"/>
    <d v="2026-02-06T04:37:00"/>
    <d v="2026-02-06T00:00:00"/>
    <n v="4"/>
    <x v="4"/>
    <x v="0"/>
    <n v="2.1"/>
    <n v="69.88"/>
    <n v="66.86"/>
    <n v="1"/>
    <n v="2"/>
    <n v="4"/>
    <n v="56"/>
    <s v="Low"/>
    <n v="1.3169999999999999"/>
    <x v="0"/>
    <s v=""/>
    <n v="4.9400000000000004"/>
    <n v="27"/>
    <n v="-3.02"/>
    <n v="2"/>
    <s v="Friday"/>
    <s v="0-5 min"/>
    <n v="1"/>
    <s v="Above 1.2"/>
  </r>
  <r>
    <s v="RF004035"/>
    <d v="2026-02-06T04:41:00"/>
    <d v="2026-02-06T00:00:00"/>
    <n v="4"/>
    <x v="3"/>
    <x v="0"/>
    <n v="9.1"/>
    <n v="162.9"/>
    <n v="168.36"/>
    <n v="1"/>
    <n v="6.7"/>
    <n v="12.1"/>
    <n v="72"/>
    <s v="Low"/>
    <n v="1.9259999999999999"/>
    <x v="0"/>
    <s v=""/>
    <n v="4.8499999999999996"/>
    <n v="5"/>
    <n v="5.46"/>
    <n v="5.4"/>
    <s v="Friday"/>
    <s v="5-10 min"/>
    <n v="1"/>
    <s v="Above 1.2"/>
  </r>
  <r>
    <s v="RF004036"/>
    <d v="2026-02-06T04:47:00"/>
    <d v="2026-02-06T00:00:00"/>
    <n v="4"/>
    <x v="0"/>
    <x v="0"/>
    <n v="5.3"/>
    <n v="134.4"/>
    <n v="130.96"/>
    <n v="1"/>
    <n v="2"/>
    <n v="1"/>
    <n v="130"/>
    <s v="Medium"/>
    <n v="1.1120000000000001"/>
    <x v="0"/>
    <s v=""/>
    <n v="4.18"/>
    <n v="24"/>
    <n v="-3.44"/>
    <n v="-1"/>
    <s v="Friday"/>
    <s v="0-5 min"/>
    <n v="1"/>
    <s v="Between 1.0-1.2"/>
  </r>
  <r>
    <s v="RF004037"/>
    <d v="2026-02-06T05:07:00"/>
    <d v="2026-02-06T00:00:00"/>
    <n v="5"/>
    <x v="4"/>
    <x v="1"/>
    <n v="6"/>
    <n v="136.06"/>
    <n v="137.97"/>
    <n v="1"/>
    <n v="2.7"/>
    <n v="1.9"/>
    <n v="69"/>
    <s v="Low"/>
    <n v="2.2000000000000002"/>
    <x v="0"/>
    <s v=""/>
    <n v="4.58"/>
    <n v="0"/>
    <n v="1.91"/>
    <n v="-0.8"/>
    <s v="Friday"/>
    <s v="0-5 min"/>
    <n v="1"/>
    <s v="Above 1.2"/>
  </r>
  <r>
    <s v="RF004038"/>
    <d v="2026-02-06T05:12:00"/>
    <d v="2026-02-06T00:00:00"/>
    <n v="5"/>
    <x v="1"/>
    <x v="1"/>
    <n v="11.5"/>
    <n v="231.44"/>
    <n v="225.11"/>
    <n v="1"/>
    <n v="6.2"/>
    <n v="4.4000000000000004"/>
    <n v="110"/>
    <s v="Medium"/>
    <n v="1.3180000000000001"/>
    <x v="0"/>
    <s v=""/>
    <n v="4.62"/>
    <n v="0"/>
    <n v="-6.33"/>
    <n v="-1.8"/>
    <s v="Friday"/>
    <s v="5-10 min"/>
    <n v="1"/>
    <s v="Above 1.2"/>
  </r>
  <r>
    <s v="RF004039"/>
    <d v="2026-02-06T05:27:00"/>
    <d v="2026-02-06T00:00:00"/>
    <n v="5"/>
    <x v="3"/>
    <x v="0"/>
    <n v="9.1"/>
    <n v="159.38"/>
    <m/>
    <n v="1"/>
    <n v="8"/>
    <n v="12.3"/>
    <n v="67"/>
    <s v="Low"/>
    <n v="1.7290000000000001"/>
    <x v="2"/>
    <s v="Fare too high"/>
    <n v="4.49"/>
    <n v="7"/>
    <m/>
    <n v="4.3"/>
    <s v="Friday"/>
    <s v="5-10 min"/>
    <n v="0"/>
    <s v="Above 1.2"/>
  </r>
  <r>
    <s v="RF004040"/>
    <d v="2026-02-06T05:31:00"/>
    <d v="2026-02-06T00:00:00"/>
    <n v="5"/>
    <x v="0"/>
    <x v="0"/>
    <n v="4.5999999999999996"/>
    <n v="104.1"/>
    <n v="102.68"/>
    <n v="1"/>
    <n v="6.7"/>
    <n v="9.1"/>
    <n v="111"/>
    <s v="Medium"/>
    <n v="1.0249999999999999"/>
    <x v="0"/>
    <s v=""/>
    <n v="5"/>
    <n v="117"/>
    <n v="-1.42"/>
    <n v="2.4"/>
    <s v="Friday"/>
    <s v="5-10 min"/>
    <n v="1"/>
    <s v="Between 1.0-1.2"/>
  </r>
  <r>
    <s v="RF004041"/>
    <d v="2026-02-06T05:38:00"/>
    <d v="2026-02-06T00:00:00"/>
    <n v="5"/>
    <x v="0"/>
    <x v="0"/>
    <n v="12.5"/>
    <n v="273.87"/>
    <n v="264.62"/>
    <n v="1.1000000000000001"/>
    <n v="4.7"/>
    <n v="3.9"/>
    <n v="116"/>
    <s v="Medium"/>
    <n v="0.89800000000000002"/>
    <x v="0"/>
    <s v=""/>
    <n v="4.63"/>
    <n v="24"/>
    <n v="-9.25"/>
    <n v="-0.8"/>
    <s v="Friday"/>
    <s v="0-5 min"/>
    <n v="1"/>
    <s v="Between 0.8-1.0"/>
  </r>
  <r>
    <s v="RF004042"/>
    <d v="2026-02-06T05:51:00"/>
    <d v="2026-02-06T00:00:00"/>
    <n v="5"/>
    <x v="0"/>
    <x v="0"/>
    <n v="5.4"/>
    <n v="120.93"/>
    <n v="125.54"/>
    <n v="1"/>
    <n v="2"/>
    <n v="2.8"/>
    <n v="123"/>
    <s v="Low"/>
    <n v="1.5009999999999999"/>
    <x v="0"/>
    <s v=""/>
    <n v="4.5199999999999996"/>
    <n v="23"/>
    <n v="4.6100000000000003"/>
    <n v="0.8"/>
    <s v="Friday"/>
    <s v="0-5 min"/>
    <n v="1"/>
    <s v="Above 1.2"/>
  </r>
  <r>
    <s v="RF004043"/>
    <d v="2026-02-06T05:57:00"/>
    <d v="2026-02-06T00:00:00"/>
    <n v="5"/>
    <x v="3"/>
    <x v="0"/>
    <n v="3.2"/>
    <n v="98.91"/>
    <n v="100"/>
    <n v="1.1000000000000001"/>
    <n v="7"/>
    <n v="8.4"/>
    <n v="73"/>
    <s v="Low"/>
    <n v="2.0609999999999999"/>
    <x v="0"/>
    <s v=""/>
    <n v="4.82"/>
    <n v="56"/>
    <n v="1.0900000000000001"/>
    <n v="1.4"/>
    <s v="Friday"/>
    <s v="5-10 min"/>
    <n v="1"/>
    <s v="Above 1.2"/>
  </r>
  <r>
    <s v="RF004044"/>
    <d v="2026-02-06T06:06:00"/>
    <d v="2026-02-06T00:00:00"/>
    <n v="6"/>
    <x v="1"/>
    <x v="0"/>
    <n v="6.6"/>
    <n v="157.44999999999999"/>
    <m/>
    <n v="1.1000000000000001"/>
    <n v="4.0999999999999996"/>
    <n v="1.5"/>
    <n v="97"/>
    <s v="Low"/>
    <n v="1.4630000000000001"/>
    <x v="1"/>
    <s v="Driver unavailable"/>
    <n v="4.41"/>
    <n v="10"/>
    <m/>
    <n v="-2.6"/>
    <s v="Friday"/>
    <s v="0-5 min"/>
    <n v="0"/>
    <s v="Above 1.2"/>
  </r>
  <r>
    <s v="RF004045"/>
    <d v="2026-02-06T06:08:00"/>
    <d v="2026-02-06T00:00:00"/>
    <n v="6"/>
    <x v="3"/>
    <x v="0"/>
    <n v="13.5"/>
    <n v="265.49"/>
    <n v="262.33"/>
    <n v="1"/>
    <n v="7.5"/>
    <n v="5.2"/>
    <n v="62"/>
    <s v="Low"/>
    <n v="1.446"/>
    <x v="0"/>
    <s v=""/>
    <n v="4.53"/>
    <n v="7"/>
    <n v="-3.16"/>
    <n v="-2.2999999999999998"/>
    <s v="Friday"/>
    <s v="5-10 min"/>
    <n v="1"/>
    <s v="Above 1.2"/>
  </r>
  <r>
    <s v="RF004046"/>
    <d v="2026-02-06T06:12:00"/>
    <d v="2026-02-06T00:00:00"/>
    <n v="6"/>
    <x v="0"/>
    <x v="0"/>
    <n v="1.5"/>
    <n v="66.73"/>
    <n v="69.22"/>
    <n v="1"/>
    <n v="7"/>
    <n v="6.4"/>
    <n v="144"/>
    <s v="Medium"/>
    <n v="1.2"/>
    <x v="0"/>
    <s v=""/>
    <n v="4.8"/>
    <n v="6"/>
    <n v="2.4900000000000002"/>
    <n v="-0.6"/>
    <s v="Friday"/>
    <s v="5-10 min"/>
    <n v="1"/>
    <s v="Between 1.0-1.2"/>
  </r>
  <r>
    <s v="RF004047"/>
    <d v="2026-02-06T06:13:00"/>
    <d v="2026-02-06T00:00:00"/>
    <n v="6"/>
    <x v="0"/>
    <x v="0"/>
    <n v="8.6"/>
    <n v="196.13"/>
    <n v="200"/>
    <n v="1.1000000000000001"/>
    <n v="5.6"/>
    <n v="3.8"/>
    <n v="137"/>
    <s v="Medium"/>
    <n v="1.194"/>
    <x v="0"/>
    <s v=""/>
    <n v="4.53"/>
    <n v="10"/>
    <n v="3.87"/>
    <n v="-1.8"/>
    <s v="Friday"/>
    <s v="5-10 min"/>
    <n v="1"/>
    <s v="Between 1.0-1.2"/>
  </r>
  <r>
    <s v="RF004048"/>
    <d v="2026-02-06T06:23:00"/>
    <d v="2026-02-06T00:00:00"/>
    <n v="6"/>
    <x v="3"/>
    <x v="0"/>
    <n v="0.8"/>
    <n v="50.54"/>
    <n v="49"/>
    <n v="1"/>
    <n v="2.8"/>
    <n v="3.3"/>
    <n v="78"/>
    <s v="Low"/>
    <n v="2.2000000000000002"/>
    <x v="0"/>
    <s v=""/>
    <n v="5"/>
    <n v="1"/>
    <n v="-1.54"/>
    <n v="0.5"/>
    <s v="Friday"/>
    <s v="0-5 min"/>
    <n v="1"/>
    <s v="Above 1.2"/>
  </r>
  <r>
    <s v="RF004049"/>
    <d v="2026-02-06T06:44:00"/>
    <d v="2026-02-06T00:00:00"/>
    <n v="6"/>
    <x v="4"/>
    <x v="0"/>
    <n v="9.6"/>
    <n v="194.31"/>
    <n v="195.27"/>
    <n v="1"/>
    <n v="2.9"/>
    <n v="1.4"/>
    <n v="52"/>
    <s v="Low"/>
    <n v="1.5860000000000001"/>
    <x v="0"/>
    <s v=""/>
    <n v="4.84"/>
    <n v="7"/>
    <n v="0.96"/>
    <n v="-1.5"/>
    <s v="Friday"/>
    <s v="0-5 min"/>
    <n v="1"/>
    <s v="Above 1.2"/>
  </r>
  <r>
    <s v="RF004050"/>
    <d v="2026-02-06T06:46:00"/>
    <d v="2026-02-06T00:00:00"/>
    <n v="6"/>
    <x v="3"/>
    <x v="0"/>
    <n v="7.7"/>
    <n v="153.34"/>
    <m/>
    <n v="1"/>
    <n v="5.7"/>
    <n v="7"/>
    <n v="78"/>
    <s v="Low"/>
    <n v="1.837"/>
    <x v="2"/>
    <s v="Changed plans"/>
    <n v="4.74"/>
    <n v="9"/>
    <m/>
    <n v="1.3"/>
    <s v="Friday"/>
    <s v="5-10 min"/>
    <n v="0"/>
    <s v="Above 1.2"/>
  </r>
  <r>
    <s v="RF004051"/>
    <d v="2026-02-06T06:56:00"/>
    <d v="2026-02-06T00:00:00"/>
    <n v="6"/>
    <x v="0"/>
    <x v="0"/>
    <n v="15.4"/>
    <n v="302.17"/>
    <n v="297.24"/>
    <n v="1.1000000000000001"/>
    <n v="4.8"/>
    <n v="5.5"/>
    <n v="128"/>
    <s v="Medium"/>
    <n v="1.143"/>
    <x v="0"/>
    <s v=""/>
    <n v="4.7699999999999996"/>
    <n v="6"/>
    <n v="-4.93"/>
    <n v="0.7"/>
    <s v="Friday"/>
    <s v="0-5 min"/>
    <n v="1"/>
    <s v="Between 1.0-1.2"/>
  </r>
  <r>
    <s v="RF004052"/>
    <d v="2026-02-06T07:04:00"/>
    <d v="2026-02-06T00:00:00"/>
    <n v="7"/>
    <x v="1"/>
    <x v="1"/>
    <n v="1.8"/>
    <n v="85.16"/>
    <n v="87.3"/>
    <n v="1.2"/>
    <n v="9.1"/>
    <n v="11.9"/>
    <n v="91"/>
    <s v="Medium"/>
    <n v="0.96099999999999997"/>
    <x v="0"/>
    <s v=""/>
    <n v="4.4400000000000004"/>
    <n v="0"/>
    <n v="2.14"/>
    <n v="2.8"/>
    <s v="Friday"/>
    <s v="5-10 min"/>
    <n v="1"/>
    <s v="Between 0.8-1.0"/>
  </r>
  <r>
    <s v="RF004053"/>
    <d v="2026-02-06T07:14:00"/>
    <d v="2026-02-06T00:00:00"/>
    <n v="7"/>
    <x v="4"/>
    <x v="0"/>
    <n v="7"/>
    <n v="166.41"/>
    <n v="158.05000000000001"/>
    <n v="1.1000000000000001"/>
    <n v="6.1"/>
    <n v="7.8"/>
    <n v="59"/>
    <s v="Low"/>
    <n v="1.4430000000000001"/>
    <x v="0"/>
    <s v=""/>
    <n v="4.71"/>
    <n v="6"/>
    <n v="-8.36"/>
    <n v="1.7"/>
    <s v="Friday"/>
    <s v="5-10 min"/>
    <n v="1"/>
    <s v="Above 1.2"/>
  </r>
  <r>
    <s v="RF004054"/>
    <d v="2026-02-06T07:37:00"/>
    <d v="2026-02-06T00:00:00"/>
    <n v="7"/>
    <x v="2"/>
    <x v="0"/>
    <n v="3.1"/>
    <n v="91.41"/>
    <n v="90.98"/>
    <n v="1"/>
    <n v="6"/>
    <n v="1.1000000000000001"/>
    <n v="105"/>
    <s v="Medium"/>
    <n v="0.98899999999999999"/>
    <x v="0"/>
    <s v=""/>
    <n v="4.47"/>
    <n v="2"/>
    <n v="-0.43"/>
    <n v="-4.9000000000000004"/>
    <s v="Friday"/>
    <s v="5-10 min"/>
    <n v="1"/>
    <s v="Between 0.8-1.0"/>
  </r>
  <r>
    <s v="RF004055"/>
    <d v="2026-02-06T07:46:00"/>
    <d v="2026-02-06T00:00:00"/>
    <n v="7"/>
    <x v="2"/>
    <x v="1"/>
    <n v="4.4000000000000004"/>
    <n v="108.83"/>
    <n v="107.28"/>
    <n v="1"/>
    <n v="8.1"/>
    <n v="7.6"/>
    <n v="111"/>
    <s v="Low"/>
    <n v="1.5549999999999999"/>
    <x v="0"/>
    <s v=""/>
    <n v="4.96"/>
    <n v="0"/>
    <n v="-1.55"/>
    <n v="-0.5"/>
    <s v="Friday"/>
    <s v="5-10 min"/>
    <n v="1"/>
    <s v="Above 1.2"/>
  </r>
  <r>
    <s v="RF004056"/>
    <d v="2026-02-06T07:54:00"/>
    <d v="2026-02-06T00:00:00"/>
    <n v="7"/>
    <x v="4"/>
    <x v="0"/>
    <n v="17.2"/>
    <n v="283.27"/>
    <m/>
    <n v="1"/>
    <n v="3.5"/>
    <n v="5.8"/>
    <n v="64"/>
    <s v="Low"/>
    <n v="1.8560000000000001"/>
    <x v="1"/>
    <s v="Driver unavailable"/>
    <n v="5"/>
    <n v="6"/>
    <m/>
    <n v="2.2999999999999998"/>
    <s v="Friday"/>
    <s v="0-5 min"/>
    <n v="0"/>
    <s v="Above 1.2"/>
  </r>
  <r>
    <s v="RF004057"/>
    <d v="2026-02-06T08:24:00"/>
    <d v="2026-02-06T00:00:00"/>
    <n v="8"/>
    <x v="1"/>
    <x v="0"/>
    <n v="7.3"/>
    <n v="181.52"/>
    <n v="175.77"/>
    <n v="1.1000000000000001"/>
    <n v="8"/>
    <n v="12.6"/>
    <n v="71"/>
    <s v="Medium"/>
    <n v="0.72699999999999998"/>
    <x v="0"/>
    <s v=""/>
    <n v="4.47"/>
    <n v="1"/>
    <n v="-5.75"/>
    <n v="4.5999999999999996"/>
    <s v="Friday"/>
    <s v="5-10 min"/>
    <n v="1"/>
    <s v="Below 0.8"/>
  </r>
  <r>
    <s v="RF004058"/>
    <d v="2026-02-06T08:42:00"/>
    <d v="2026-02-06T00:00:00"/>
    <n v="8"/>
    <x v="4"/>
    <x v="0"/>
    <n v="8.6"/>
    <n v="154.33000000000001"/>
    <m/>
    <n v="1"/>
    <n v="3.5"/>
    <n v="7.9"/>
    <n v="63"/>
    <s v="Low"/>
    <n v="1.6579999999999999"/>
    <x v="1"/>
    <s v="Vehicle issue"/>
    <n v="4.62"/>
    <n v="6"/>
    <m/>
    <n v="4.4000000000000004"/>
    <s v="Friday"/>
    <s v="0-5 min"/>
    <n v="0"/>
    <s v="Above 1.2"/>
  </r>
  <r>
    <s v="RF004059"/>
    <d v="2026-02-06T08:45:00"/>
    <d v="2026-02-06T00:00:00"/>
    <n v="8"/>
    <x v="0"/>
    <x v="0"/>
    <n v="4.3"/>
    <n v="112.84"/>
    <n v="118.36"/>
    <n v="1.1000000000000001"/>
    <n v="8.6"/>
    <n v="13.5"/>
    <n v="120"/>
    <s v="High"/>
    <n v="0.82899999999999996"/>
    <x v="0"/>
    <s v=""/>
    <n v="4.76"/>
    <n v="18"/>
    <n v="5.52"/>
    <n v="4.9000000000000004"/>
    <s v="Friday"/>
    <s v="5-10 min"/>
    <n v="1"/>
    <s v="Between 0.8-1.0"/>
  </r>
  <r>
    <s v="RF004060"/>
    <d v="2026-02-06T08:50:00"/>
    <d v="2026-02-06T00:00:00"/>
    <n v="8"/>
    <x v="2"/>
    <x v="0"/>
    <n v="5.8"/>
    <n v="141.68"/>
    <m/>
    <n v="1.2"/>
    <n v="9.3000000000000007"/>
    <n v="10.6"/>
    <n v="104"/>
    <s v="Medium"/>
    <n v="0.91"/>
    <x v="2"/>
    <s v="Pickup issue"/>
    <n v="4.96"/>
    <n v="9"/>
    <m/>
    <n v="1.3"/>
    <s v="Friday"/>
    <s v="5-10 min"/>
    <n v="0"/>
    <s v="Between 0.8-1.0"/>
  </r>
  <r>
    <s v="RF004061"/>
    <d v="2026-02-06T08:58:00"/>
    <d v="2026-02-06T00:00:00"/>
    <n v="8"/>
    <x v="2"/>
    <x v="0"/>
    <n v="11.7"/>
    <n v="227.05"/>
    <m/>
    <n v="1"/>
    <n v="6.3"/>
    <n v="10.6"/>
    <n v="115"/>
    <s v="Medium"/>
    <n v="0.95099999999999996"/>
    <x v="2"/>
    <s v="Changed plans"/>
    <n v="5"/>
    <n v="3"/>
    <m/>
    <n v="4.3"/>
    <s v="Friday"/>
    <s v="5-10 min"/>
    <n v="0"/>
    <s v="Between 0.8-1.0"/>
  </r>
  <r>
    <s v="RF004062"/>
    <d v="2026-02-06T08:58:00"/>
    <d v="2026-02-06T00:00:00"/>
    <n v="8"/>
    <x v="4"/>
    <x v="0"/>
    <n v="15.4"/>
    <n v="273.68"/>
    <n v="280.89"/>
    <n v="1"/>
    <n v="2"/>
    <n v="8.5"/>
    <n v="57"/>
    <s v="Medium"/>
    <n v="1.119"/>
    <x v="0"/>
    <s v=""/>
    <n v="4.72"/>
    <n v="4"/>
    <n v="7.21"/>
    <n v="6.5"/>
    <s v="Friday"/>
    <s v="0-5 min"/>
    <n v="1"/>
    <s v="Between 1.0-1.2"/>
  </r>
  <r>
    <s v="RF004063"/>
    <d v="2026-02-06T09:14:00"/>
    <d v="2026-02-06T00:00:00"/>
    <n v="9"/>
    <x v="3"/>
    <x v="0"/>
    <n v="5.8"/>
    <n v="127.15"/>
    <n v="135.47"/>
    <n v="1"/>
    <n v="7.7"/>
    <n v="11.1"/>
    <n v="57"/>
    <s v="Medium"/>
    <n v="0.99299999999999999"/>
    <x v="0"/>
    <s v=""/>
    <n v="5"/>
    <n v="6"/>
    <n v="8.32"/>
    <n v="3.4"/>
    <s v="Friday"/>
    <s v="5-10 min"/>
    <n v="1"/>
    <s v="Between 0.8-1.0"/>
  </r>
  <r>
    <s v="RF004064"/>
    <d v="2026-02-06T09:25:00"/>
    <d v="2026-02-06T00:00:00"/>
    <n v="9"/>
    <x v="2"/>
    <x v="0"/>
    <n v="13.5"/>
    <n v="306.12"/>
    <n v="307.04000000000002"/>
    <n v="1.2"/>
    <n v="9.1999999999999993"/>
    <n v="11"/>
    <n v="93"/>
    <s v="Medium"/>
    <n v="0.89300000000000002"/>
    <x v="0"/>
    <s v=""/>
    <n v="4.75"/>
    <n v="5"/>
    <n v="0.92"/>
    <n v="1.8"/>
    <s v="Friday"/>
    <s v="5-10 min"/>
    <n v="1"/>
    <s v="Between 0.8-1.0"/>
  </r>
  <r>
    <s v="RF004065"/>
    <d v="2026-02-06T09:54:00"/>
    <d v="2026-02-06T00:00:00"/>
    <n v="9"/>
    <x v="0"/>
    <x v="0"/>
    <n v="5.7"/>
    <n v="150.55000000000001"/>
    <n v="159.22999999999999"/>
    <n v="1.1000000000000001"/>
    <n v="4"/>
    <n v="6.6"/>
    <n v="128"/>
    <s v="Medium"/>
    <n v="1.0669999999999999"/>
    <x v="0"/>
    <s v=""/>
    <n v="4.6399999999999997"/>
    <n v="2"/>
    <n v="8.68"/>
    <n v="2.6"/>
    <s v="Friday"/>
    <s v="0-5 min"/>
    <n v="1"/>
    <s v="Between 1.0-1.2"/>
  </r>
  <r>
    <s v="RF004066"/>
    <d v="2026-02-06T10:15:00"/>
    <d v="2026-02-06T00:00:00"/>
    <n v="10"/>
    <x v="1"/>
    <x v="0"/>
    <n v="3.3"/>
    <n v="94.12"/>
    <n v="96.03"/>
    <n v="1.1000000000000001"/>
    <n v="5.3"/>
    <n v="1"/>
    <n v="73"/>
    <s v="Medium"/>
    <n v="0.76500000000000001"/>
    <x v="0"/>
    <s v=""/>
    <n v="4.41"/>
    <n v="7"/>
    <n v="1.91"/>
    <n v="-4.3"/>
    <s v="Friday"/>
    <s v="5-10 min"/>
    <n v="1"/>
    <s v="Below 0.8"/>
  </r>
  <r>
    <s v="RF004067"/>
    <d v="2026-02-06T10:29:00"/>
    <d v="2026-02-06T00:00:00"/>
    <n v="10"/>
    <x v="3"/>
    <x v="0"/>
    <n v="6.8"/>
    <n v="148.93"/>
    <n v="159.24"/>
    <n v="1"/>
    <n v="7.4"/>
    <n v="6.9"/>
    <n v="60"/>
    <s v="Medium"/>
    <n v="1.0269999999999999"/>
    <x v="0"/>
    <s v=""/>
    <n v="4.58"/>
    <n v="2"/>
    <n v="10.31"/>
    <n v="-0.5"/>
    <s v="Friday"/>
    <s v="5-10 min"/>
    <n v="1"/>
    <s v="Between 1.0-1.2"/>
  </r>
  <r>
    <s v="RF004068"/>
    <d v="2026-02-06T10:47:00"/>
    <d v="2026-02-06T00:00:00"/>
    <n v="10"/>
    <x v="1"/>
    <x v="0"/>
    <n v="3"/>
    <n v="85.32"/>
    <n v="87.02"/>
    <n v="1"/>
    <n v="3.4"/>
    <n v="1"/>
    <n v="74"/>
    <s v="Low"/>
    <n v="1.0649999999999999"/>
    <x v="0"/>
    <s v=""/>
    <n v="4.72"/>
    <n v="19"/>
    <n v="1.7"/>
    <n v="-2.4"/>
    <s v="Friday"/>
    <s v="0-5 min"/>
    <n v="1"/>
    <s v="Between 1.0-1.2"/>
  </r>
  <r>
    <s v="RF004069"/>
    <d v="2026-02-06T11:19:00"/>
    <d v="2026-02-06T00:00:00"/>
    <n v="11"/>
    <x v="1"/>
    <x v="0"/>
    <n v="7.2"/>
    <n v="162.08000000000001"/>
    <n v="174.34"/>
    <n v="1"/>
    <n v="2.5"/>
    <n v="3.1"/>
    <n v="95"/>
    <s v="Low"/>
    <n v="1.2110000000000001"/>
    <x v="0"/>
    <s v=""/>
    <n v="4.63"/>
    <n v="22"/>
    <n v="12.26"/>
    <n v="0.6"/>
    <s v="Friday"/>
    <s v="0-5 min"/>
    <n v="1"/>
    <s v="Above 1.2"/>
  </r>
  <r>
    <s v="RF004070"/>
    <d v="2026-02-06T12:26:00"/>
    <d v="2026-02-06T00:00:00"/>
    <n v="12"/>
    <x v="3"/>
    <x v="0"/>
    <n v="2.1"/>
    <n v="64.67"/>
    <n v="63.81"/>
    <n v="1"/>
    <n v="2.7"/>
    <n v="1"/>
    <n v="66"/>
    <s v="Medium"/>
    <n v="1.0940000000000001"/>
    <x v="0"/>
    <s v=""/>
    <n v="5"/>
    <n v="3"/>
    <n v="-0.86"/>
    <n v="-1.7"/>
    <s v="Friday"/>
    <s v="0-5 min"/>
    <n v="1"/>
    <s v="Between 1.0-1.2"/>
  </r>
  <r>
    <s v="RF004071"/>
    <d v="2026-02-06T12:31:00"/>
    <d v="2026-02-06T00:00:00"/>
    <n v="12"/>
    <x v="0"/>
    <x v="0"/>
    <n v="9.3000000000000007"/>
    <n v="169.15"/>
    <n v="170.28"/>
    <n v="1"/>
    <n v="3.7"/>
    <n v="1"/>
    <n v="108"/>
    <s v="Medium"/>
    <n v="0.97499999999999998"/>
    <x v="0"/>
    <s v=""/>
    <n v="4.78"/>
    <n v="4"/>
    <n v="1.1299999999999999"/>
    <n v="-2.7"/>
    <s v="Friday"/>
    <s v="0-5 min"/>
    <n v="1"/>
    <s v="Between 0.8-1.0"/>
  </r>
  <r>
    <s v="RF004072"/>
    <d v="2026-02-06T12:52:00"/>
    <d v="2026-02-06T00:00:00"/>
    <n v="12"/>
    <x v="3"/>
    <x v="0"/>
    <n v="2.2000000000000002"/>
    <n v="74.23"/>
    <n v="71.739999999999995"/>
    <n v="1.1000000000000001"/>
    <n v="6.2"/>
    <n v="8.4"/>
    <n v="61"/>
    <s v="Medium"/>
    <n v="0.99"/>
    <x v="0"/>
    <s v=""/>
    <n v="4.67"/>
    <n v="5"/>
    <n v="-2.4900000000000002"/>
    <n v="2.2000000000000002"/>
    <s v="Friday"/>
    <s v="5-10 min"/>
    <n v="1"/>
    <s v="Between 0.8-1.0"/>
  </r>
  <r>
    <s v="RF004073"/>
    <d v="2026-02-06T13:16:00"/>
    <d v="2026-02-06T00:00:00"/>
    <n v="13"/>
    <x v="1"/>
    <x v="0"/>
    <n v="3.3"/>
    <n v="82.17"/>
    <n v="84.47"/>
    <n v="1"/>
    <n v="4.7"/>
    <n v="3.4"/>
    <n v="95"/>
    <s v="Low"/>
    <n v="1.5580000000000001"/>
    <x v="0"/>
    <s v=""/>
    <n v="4.41"/>
    <n v="7"/>
    <n v="2.2999999999999998"/>
    <n v="-1.3"/>
    <s v="Friday"/>
    <s v="0-5 min"/>
    <n v="1"/>
    <s v="Above 1.2"/>
  </r>
  <r>
    <s v="RF004074"/>
    <d v="2026-02-06T13:47:00"/>
    <d v="2026-02-06T00:00:00"/>
    <n v="13"/>
    <x v="1"/>
    <x v="0"/>
    <n v="3.7"/>
    <n v="98.62"/>
    <n v="99.46"/>
    <n v="1"/>
    <n v="6.4"/>
    <n v="6.7"/>
    <n v="97"/>
    <s v="Low"/>
    <n v="1.536"/>
    <x v="0"/>
    <s v=""/>
    <n v="4.6399999999999997"/>
    <n v="10"/>
    <n v="0.84"/>
    <n v="0.3"/>
    <s v="Friday"/>
    <s v="5-10 min"/>
    <n v="1"/>
    <s v="Above 1.2"/>
  </r>
  <r>
    <s v="RF004075"/>
    <d v="2026-02-06T14:02:00"/>
    <d v="2026-02-06T00:00:00"/>
    <n v="14"/>
    <x v="2"/>
    <x v="1"/>
    <n v="2.4"/>
    <n v="86.33"/>
    <n v="88.49"/>
    <n v="1.1000000000000001"/>
    <n v="5.6"/>
    <n v="7.7"/>
    <n v="90"/>
    <s v="Low"/>
    <n v="1.08"/>
    <x v="0"/>
    <s v=""/>
    <n v="4.6100000000000003"/>
    <n v="0"/>
    <n v="2.16"/>
    <n v="2.1"/>
    <s v="Friday"/>
    <s v="5-10 min"/>
    <n v="1"/>
    <s v="Between 1.0-1.2"/>
  </r>
  <r>
    <s v="RF004076"/>
    <d v="2026-02-06T14:15:00"/>
    <d v="2026-02-06T00:00:00"/>
    <n v="14"/>
    <x v="0"/>
    <x v="1"/>
    <n v="5.6"/>
    <n v="126.73"/>
    <n v="129.26"/>
    <n v="1"/>
    <n v="7.3"/>
    <n v="3.7"/>
    <n v="113"/>
    <s v="Low"/>
    <n v="1.2430000000000001"/>
    <x v="0"/>
    <s v=""/>
    <n v="4.7"/>
    <n v="0"/>
    <n v="2.5299999999999998"/>
    <n v="-3.6"/>
    <s v="Friday"/>
    <s v="5-10 min"/>
    <n v="1"/>
    <s v="Above 1.2"/>
  </r>
  <r>
    <s v="RF004077"/>
    <d v="2026-02-06T14:30:00"/>
    <d v="2026-02-06T00:00:00"/>
    <n v="14"/>
    <x v="2"/>
    <x v="0"/>
    <n v="0.7"/>
    <n v="50.67"/>
    <n v="51.58"/>
    <n v="1"/>
    <n v="6.6"/>
    <n v="9.6"/>
    <n v="112"/>
    <s v="Low"/>
    <n v="1.627"/>
    <x v="0"/>
    <s v=""/>
    <n v="5"/>
    <n v="35"/>
    <n v="0.91"/>
    <n v="3"/>
    <s v="Friday"/>
    <s v="5-10 min"/>
    <n v="1"/>
    <s v="Above 1.2"/>
  </r>
  <r>
    <s v="RF004078"/>
    <d v="2026-02-06T14:42:00"/>
    <d v="2026-02-06T00:00:00"/>
    <n v="14"/>
    <x v="2"/>
    <x v="0"/>
    <n v="5.0999999999999996"/>
    <n v="130.93"/>
    <n v="134.97999999999999"/>
    <n v="1.1000000000000001"/>
    <n v="2.1"/>
    <n v="3.1"/>
    <n v="123"/>
    <s v="Low"/>
    <n v="1.36"/>
    <x v="0"/>
    <s v=""/>
    <n v="4.8499999999999996"/>
    <n v="8"/>
    <n v="4.05"/>
    <n v="1"/>
    <s v="Friday"/>
    <s v="0-5 min"/>
    <n v="1"/>
    <s v="Above 1.2"/>
  </r>
  <r>
    <s v="RF004079"/>
    <d v="2026-02-06T14:48:00"/>
    <d v="2026-02-06T00:00:00"/>
    <n v="14"/>
    <x v="0"/>
    <x v="1"/>
    <n v="0.7"/>
    <n v="53.01"/>
    <m/>
    <n v="1"/>
    <n v="3.7"/>
    <n v="6"/>
    <n v="131"/>
    <s v="Medium"/>
    <n v="1.151"/>
    <x v="2"/>
    <s v="ETA too high"/>
    <n v="4.79"/>
    <n v="0"/>
    <m/>
    <n v="2.2999999999999998"/>
    <s v="Friday"/>
    <s v="0-5 min"/>
    <n v="0"/>
    <s v="Between 1.0-1.2"/>
  </r>
  <r>
    <s v="RF004080"/>
    <d v="2026-02-06T15:27:00"/>
    <d v="2026-02-06T00:00:00"/>
    <n v="15"/>
    <x v="3"/>
    <x v="0"/>
    <n v="7.3"/>
    <n v="137.75"/>
    <n v="139.93"/>
    <n v="1"/>
    <n v="7.3"/>
    <n v="5.8"/>
    <n v="60"/>
    <s v="Low"/>
    <n v="1.7529999999999999"/>
    <x v="0"/>
    <s v=""/>
    <n v="4.67"/>
    <n v="1"/>
    <n v="2.1800000000000002"/>
    <n v="-1.5"/>
    <s v="Friday"/>
    <s v="5-10 min"/>
    <n v="1"/>
    <s v="Above 1.2"/>
  </r>
  <r>
    <s v="RF004081"/>
    <d v="2026-02-06T15:49:00"/>
    <d v="2026-02-06T00:00:00"/>
    <n v="15"/>
    <x v="3"/>
    <x v="0"/>
    <n v="2"/>
    <n v="72.66"/>
    <m/>
    <n v="1"/>
    <n v="5.5"/>
    <n v="9.5"/>
    <n v="69"/>
    <s v="Low"/>
    <n v="1.9"/>
    <x v="2"/>
    <s v="Changed plans"/>
    <n v="4.6500000000000004"/>
    <n v="38"/>
    <m/>
    <n v="4"/>
    <s v="Friday"/>
    <s v="5-10 min"/>
    <n v="0"/>
    <s v="Above 1.2"/>
  </r>
  <r>
    <s v="RF004082"/>
    <d v="2026-02-06T15:54:00"/>
    <d v="2026-02-06T00:00:00"/>
    <n v="15"/>
    <x v="3"/>
    <x v="1"/>
    <n v="7.8"/>
    <n v="154.77000000000001"/>
    <m/>
    <n v="1"/>
    <n v="3.5"/>
    <n v="4.4000000000000004"/>
    <n v="61"/>
    <s v="Low"/>
    <n v="1.151"/>
    <x v="2"/>
    <s v="ETA too high"/>
    <n v="4.78"/>
    <n v="0"/>
    <m/>
    <n v="0.9"/>
    <s v="Friday"/>
    <s v="0-5 min"/>
    <n v="0"/>
    <s v="Between 1.0-1.2"/>
  </r>
  <r>
    <s v="RF004083"/>
    <d v="2026-02-06T15:55:00"/>
    <d v="2026-02-06T00:00:00"/>
    <n v="15"/>
    <x v="0"/>
    <x v="0"/>
    <n v="13.1"/>
    <n v="349.48"/>
    <n v="362.96"/>
    <n v="1.3"/>
    <n v="6.2"/>
    <n v="7.6"/>
    <n v="81"/>
    <s v="Medium"/>
    <n v="0.61"/>
    <x v="0"/>
    <s v=""/>
    <n v="4.84"/>
    <n v="9"/>
    <n v="13.48"/>
    <n v="1.4"/>
    <s v="Friday"/>
    <s v="5-10 min"/>
    <n v="1"/>
    <s v="Below 0.8"/>
  </r>
  <r>
    <s v="RF004084"/>
    <d v="2026-02-06T16:20:00"/>
    <d v="2026-02-06T00:00:00"/>
    <n v="16"/>
    <x v="0"/>
    <x v="1"/>
    <n v="3.8"/>
    <n v="106.88"/>
    <n v="103.79"/>
    <n v="1.1000000000000001"/>
    <n v="6.9"/>
    <n v="6.6"/>
    <n v="126"/>
    <s v="Medium"/>
    <n v="1.018"/>
    <x v="0"/>
    <s v=""/>
    <n v="4.8499999999999996"/>
    <n v="0"/>
    <n v="-3.09"/>
    <n v="-0.3"/>
    <s v="Friday"/>
    <s v="5-10 min"/>
    <n v="1"/>
    <s v="Between 1.0-1.2"/>
  </r>
  <r>
    <s v="RF004085"/>
    <d v="2026-02-06T16:29:00"/>
    <d v="2026-02-06T00:00:00"/>
    <n v="16"/>
    <x v="0"/>
    <x v="0"/>
    <n v="6.1"/>
    <n v="171.6"/>
    <n v="170.58"/>
    <n v="1.3"/>
    <n v="5.3"/>
    <n v="1.9"/>
    <n v="115"/>
    <s v="Medium"/>
    <n v="0.85299999999999998"/>
    <x v="0"/>
    <s v=""/>
    <n v="4.8899999999999997"/>
    <n v="9"/>
    <n v="-1.02"/>
    <n v="-3.4"/>
    <s v="Friday"/>
    <s v="5-10 min"/>
    <n v="1"/>
    <s v="Between 0.8-1.0"/>
  </r>
  <r>
    <s v="RF004086"/>
    <d v="2026-02-06T16:42:00"/>
    <d v="2026-02-06T00:00:00"/>
    <n v="16"/>
    <x v="0"/>
    <x v="0"/>
    <n v="1.7"/>
    <n v="69.27"/>
    <n v="69.489999999999995"/>
    <n v="1"/>
    <n v="7.3"/>
    <n v="8.3000000000000007"/>
    <n v="112"/>
    <s v="Low"/>
    <n v="1.103"/>
    <x v="0"/>
    <s v=""/>
    <n v="4.9000000000000004"/>
    <n v="11"/>
    <n v="0.22"/>
    <n v="1"/>
    <s v="Friday"/>
    <s v="5-10 min"/>
    <n v="1"/>
    <s v="Between 1.0-1.2"/>
  </r>
  <r>
    <s v="RF004087"/>
    <d v="2026-02-06T17:07:00"/>
    <d v="2026-02-06T00:00:00"/>
    <n v="17"/>
    <x v="0"/>
    <x v="0"/>
    <n v="7.8"/>
    <n v="222.08"/>
    <n v="212.07"/>
    <n v="1.3"/>
    <n v="7"/>
    <n v="9.8000000000000007"/>
    <n v="102"/>
    <s v="High"/>
    <n v="0.7"/>
    <x v="0"/>
    <s v=""/>
    <n v="4.45"/>
    <n v="5"/>
    <n v="-10.01"/>
    <n v="2.8"/>
    <s v="Friday"/>
    <s v="5-10 min"/>
    <n v="1"/>
    <s v="Below 0.8"/>
  </r>
  <r>
    <s v="RF004088"/>
    <d v="2026-02-06T17:09:00"/>
    <d v="2026-02-06T00:00:00"/>
    <n v="17"/>
    <x v="2"/>
    <x v="0"/>
    <n v="9.1"/>
    <n v="179.75"/>
    <n v="172.1"/>
    <n v="1.1000000000000001"/>
    <n v="9.6999999999999993"/>
    <n v="10"/>
    <n v="96"/>
    <s v="Medium"/>
    <n v="0.81499999999999995"/>
    <x v="0"/>
    <s v=""/>
    <n v="4.78"/>
    <n v="21"/>
    <n v="-7.65"/>
    <n v="0.3"/>
    <s v="Friday"/>
    <s v="5-10 min"/>
    <n v="1"/>
    <s v="Between 0.8-1.0"/>
  </r>
  <r>
    <s v="RF004089"/>
    <d v="2026-02-06T17:11:00"/>
    <d v="2026-02-06T00:00:00"/>
    <n v="17"/>
    <x v="1"/>
    <x v="0"/>
    <n v="1.5"/>
    <n v="66.209999999999994"/>
    <n v="64.56"/>
    <n v="1"/>
    <n v="8.3000000000000007"/>
    <n v="6.3"/>
    <n v="78"/>
    <s v="Medium"/>
    <n v="0.90500000000000003"/>
    <x v="0"/>
    <s v=""/>
    <n v="4.96"/>
    <n v="4"/>
    <n v="-1.65"/>
    <n v="-2"/>
    <s v="Friday"/>
    <s v="5-10 min"/>
    <n v="1"/>
    <s v="Between 0.8-1.0"/>
  </r>
  <r>
    <s v="RF004090"/>
    <d v="2026-02-06T17:37:00"/>
    <d v="2026-02-06T00:00:00"/>
    <n v="17"/>
    <x v="3"/>
    <x v="0"/>
    <n v="9.1999999999999993"/>
    <n v="154.80000000000001"/>
    <n v="157.63"/>
    <n v="1"/>
    <n v="4.0999999999999996"/>
    <n v="3.7"/>
    <n v="53"/>
    <s v="Low"/>
    <n v="1.081"/>
    <x v="0"/>
    <s v=""/>
    <n v="4.62"/>
    <n v="3"/>
    <n v="2.83"/>
    <n v="-0.4"/>
    <s v="Friday"/>
    <s v="0-5 min"/>
    <n v="1"/>
    <s v="Between 1.0-1.2"/>
  </r>
  <r>
    <s v="RF004091"/>
    <d v="2026-02-06T17:58:00"/>
    <d v="2026-02-06T00:00:00"/>
    <n v="17"/>
    <x v="1"/>
    <x v="0"/>
    <n v="20.5"/>
    <n v="361.68"/>
    <n v="366.34"/>
    <n v="1.2"/>
    <n v="8"/>
    <n v="10.5"/>
    <n v="72"/>
    <s v="Medium"/>
    <n v="0.80700000000000005"/>
    <x v="0"/>
    <s v=""/>
    <n v="4.55"/>
    <n v="1"/>
    <n v="4.66"/>
    <n v="2.5"/>
    <s v="Friday"/>
    <s v="5-10 min"/>
    <n v="1"/>
    <s v="Between 0.8-1.0"/>
  </r>
  <r>
    <s v="RF004092"/>
    <d v="2026-02-06T18:02:00"/>
    <d v="2026-02-06T00:00:00"/>
    <n v="18"/>
    <x v="1"/>
    <x v="0"/>
    <n v="4.5999999999999996"/>
    <n v="100.14"/>
    <m/>
    <n v="1"/>
    <n v="3.1"/>
    <n v="6.4"/>
    <n v="75"/>
    <s v="Medium"/>
    <n v="0.92700000000000005"/>
    <x v="1"/>
    <s v="Driver unavailable"/>
    <n v="4.3600000000000003"/>
    <n v="6"/>
    <m/>
    <n v="3.3"/>
    <s v="Friday"/>
    <s v="0-5 min"/>
    <n v="0"/>
    <s v="Between 0.8-1.0"/>
  </r>
  <r>
    <s v="RF004093"/>
    <d v="2026-02-06T18:18:00"/>
    <d v="2026-02-06T00:00:00"/>
    <n v="18"/>
    <x v="0"/>
    <x v="1"/>
    <n v="3.9"/>
    <n v="142.44999999999999"/>
    <n v="149.32"/>
    <n v="1.4"/>
    <n v="9.5"/>
    <n v="13.5"/>
    <n v="86"/>
    <s v="High"/>
    <n v="0.48299999999999998"/>
    <x v="0"/>
    <s v=""/>
    <n v="4.54"/>
    <n v="0"/>
    <n v="6.87"/>
    <n v="4"/>
    <s v="Friday"/>
    <s v="5-10 min"/>
    <n v="1"/>
    <s v="Below 0.8"/>
  </r>
  <r>
    <s v="RF004094"/>
    <d v="2026-02-06T18:23:00"/>
    <d v="2026-02-06T00:00:00"/>
    <n v="18"/>
    <x v="0"/>
    <x v="0"/>
    <n v="11.4"/>
    <n v="331.18"/>
    <n v="327.04000000000002"/>
    <n v="1.5"/>
    <n v="9.1"/>
    <n v="13.2"/>
    <n v="83"/>
    <s v="High"/>
    <n v="0.499"/>
    <x v="0"/>
    <s v=""/>
    <n v="4.68"/>
    <n v="5"/>
    <n v="-4.1399999999999997"/>
    <n v="4.0999999999999996"/>
    <s v="Friday"/>
    <s v="5-10 min"/>
    <n v="1"/>
    <s v="Below 0.8"/>
  </r>
  <r>
    <s v="RF004095"/>
    <d v="2026-02-06T18:25:00"/>
    <d v="2026-02-06T00:00:00"/>
    <n v="18"/>
    <x v="0"/>
    <x v="1"/>
    <n v="3.7"/>
    <n v="136.36000000000001"/>
    <n v="143.82"/>
    <n v="1.3"/>
    <n v="4.0999999999999996"/>
    <n v="1.9"/>
    <n v="100"/>
    <s v="High"/>
    <n v="0.69099999999999995"/>
    <x v="0"/>
    <s v=""/>
    <n v="4.9400000000000004"/>
    <n v="0"/>
    <n v="7.46"/>
    <n v="-2.2000000000000002"/>
    <s v="Friday"/>
    <s v="0-5 min"/>
    <n v="1"/>
    <s v="Below 0.8"/>
  </r>
  <r>
    <s v="RF004096"/>
    <d v="2026-02-06T18:34:00"/>
    <d v="2026-02-06T00:00:00"/>
    <n v="18"/>
    <x v="1"/>
    <x v="0"/>
    <n v="1.8"/>
    <n v="79.849999999999994"/>
    <n v="79.12"/>
    <n v="1.2"/>
    <n v="2"/>
    <n v="4.0999999999999996"/>
    <n v="82"/>
    <s v="Low"/>
    <n v="1.0880000000000001"/>
    <x v="0"/>
    <s v=""/>
    <n v="4.43"/>
    <n v="10"/>
    <n v="-0.73"/>
    <n v="2.1"/>
    <s v="Friday"/>
    <s v="0-5 min"/>
    <n v="1"/>
    <s v="Between 1.0-1.2"/>
  </r>
  <r>
    <s v="RF004097"/>
    <d v="2026-02-06T18:43:00"/>
    <d v="2026-02-06T00:00:00"/>
    <n v="18"/>
    <x v="3"/>
    <x v="0"/>
    <n v="5.2"/>
    <n v="123.38"/>
    <n v="120.57"/>
    <n v="1"/>
    <n v="8.1"/>
    <n v="9.5"/>
    <n v="47"/>
    <s v="Low"/>
    <n v="1.526"/>
    <x v="0"/>
    <s v=""/>
    <n v="4.95"/>
    <n v="4"/>
    <n v="-2.81"/>
    <n v="1.4"/>
    <s v="Friday"/>
    <s v="5-10 min"/>
    <n v="1"/>
    <s v="Above 1.2"/>
  </r>
  <r>
    <s v="RF004098"/>
    <d v="2026-02-06T18:58:00"/>
    <d v="2026-02-06T00:00:00"/>
    <n v="18"/>
    <x v="3"/>
    <x v="0"/>
    <n v="9.9"/>
    <n v="230.52"/>
    <n v="252.06"/>
    <n v="1.2"/>
    <n v="7.3"/>
    <n v="7.2"/>
    <n v="48"/>
    <s v="Medium"/>
    <n v="0.69"/>
    <x v="0"/>
    <s v=""/>
    <n v="4.74"/>
    <n v="35"/>
    <n v="21.54"/>
    <n v="-0.1"/>
    <s v="Friday"/>
    <s v="5-10 min"/>
    <n v="1"/>
    <s v="Below 0.8"/>
  </r>
  <r>
    <s v="RF004099"/>
    <d v="2026-02-06T19:09:00"/>
    <d v="2026-02-06T00:00:00"/>
    <n v="19"/>
    <x v="1"/>
    <x v="1"/>
    <n v="5.4"/>
    <n v="154.28"/>
    <n v="143.36000000000001"/>
    <n v="1.3"/>
    <n v="8"/>
    <n v="3.5"/>
    <n v="59"/>
    <s v="Medium"/>
    <n v="0.621"/>
    <x v="0"/>
    <s v=""/>
    <n v="4.42"/>
    <n v="0"/>
    <n v="-10.92"/>
    <n v="-4.5"/>
    <s v="Friday"/>
    <s v="5-10 min"/>
    <n v="1"/>
    <s v="Below 0.8"/>
  </r>
  <r>
    <s v="RF004100"/>
    <d v="2026-02-06T19:30:00"/>
    <d v="2026-02-06T00:00:00"/>
    <n v="19"/>
    <x v="4"/>
    <x v="0"/>
    <n v="4.5999999999999996"/>
    <n v="117.36"/>
    <n v="118.74"/>
    <n v="1.1000000000000001"/>
    <n v="6"/>
    <n v="5.6"/>
    <n v="39"/>
    <s v="Low"/>
    <n v="0.79200000000000004"/>
    <x v="0"/>
    <s v=""/>
    <n v="4.8499999999999996"/>
    <n v="2"/>
    <n v="1.38"/>
    <n v="-0.4"/>
    <s v="Friday"/>
    <s v="5-10 min"/>
    <n v="1"/>
    <s v="Below 0.8"/>
  </r>
  <r>
    <s v="RF004101"/>
    <d v="2026-02-06T19:41:00"/>
    <d v="2026-02-06T00:00:00"/>
    <n v="19"/>
    <x v="3"/>
    <x v="1"/>
    <n v="8.1999999999999993"/>
    <n v="149.30000000000001"/>
    <n v="145.44999999999999"/>
    <n v="1"/>
    <n v="8.1999999999999993"/>
    <n v="14.3"/>
    <n v="44"/>
    <s v="Low"/>
    <n v="1.0029999999999999"/>
    <x v="0"/>
    <s v=""/>
    <n v="4.8499999999999996"/>
    <n v="0"/>
    <n v="-3.85"/>
    <n v="6.1"/>
    <s v="Friday"/>
    <s v="5-10 min"/>
    <n v="1"/>
    <s v="Between 1.0-1.2"/>
  </r>
  <r>
    <s v="RF004102"/>
    <d v="2026-02-06T19:44:00"/>
    <d v="2026-02-06T00:00:00"/>
    <n v="19"/>
    <x v="1"/>
    <x v="0"/>
    <n v="2.8"/>
    <n v="102.83"/>
    <n v="98.5"/>
    <n v="1.2"/>
    <n v="3.1"/>
    <n v="5"/>
    <n v="83"/>
    <s v="Medium"/>
    <n v="0.89"/>
    <x v="0"/>
    <s v=""/>
    <n v="4.7699999999999996"/>
    <n v="3"/>
    <n v="-4.33"/>
    <n v="1.9"/>
    <s v="Friday"/>
    <s v="0-5 min"/>
    <n v="1"/>
    <s v="Between 0.8-1.0"/>
  </r>
  <r>
    <s v="RF004103"/>
    <d v="2026-02-06T19:50:00"/>
    <d v="2026-02-06T00:00:00"/>
    <n v="19"/>
    <x v="1"/>
    <x v="0"/>
    <n v="6.3"/>
    <n v="149.4"/>
    <n v="149.26"/>
    <n v="1.1000000000000001"/>
    <n v="9.4"/>
    <n v="9.6999999999999993"/>
    <n v="59"/>
    <s v="Medium"/>
    <n v="0.628"/>
    <x v="0"/>
    <s v=""/>
    <n v="4.8"/>
    <n v="2"/>
    <n v="-0.14000000000000001"/>
    <n v="0.3"/>
    <s v="Friday"/>
    <s v="5-10 min"/>
    <n v="1"/>
    <s v="Below 0.8"/>
  </r>
  <r>
    <s v="RF004104"/>
    <d v="2026-02-06T20:09:00"/>
    <d v="2026-02-06T00:00:00"/>
    <n v="20"/>
    <x v="2"/>
    <x v="0"/>
    <n v="0.9"/>
    <n v="64.75"/>
    <n v="68.400000000000006"/>
    <n v="1.2"/>
    <n v="10.7"/>
    <n v="9"/>
    <n v="99"/>
    <s v="Medium"/>
    <n v="0.81"/>
    <x v="0"/>
    <s v=""/>
    <n v="4.87"/>
    <n v="7"/>
    <n v="3.65"/>
    <n v="-1.7"/>
    <s v="Friday"/>
    <s v="10-15 min"/>
    <n v="1"/>
    <s v="Between 0.8-1.0"/>
  </r>
  <r>
    <s v="RF004105"/>
    <d v="2026-02-06T20:15:00"/>
    <d v="2026-02-06T00:00:00"/>
    <n v="20"/>
    <x v="2"/>
    <x v="1"/>
    <n v="7.9"/>
    <n v="167.48"/>
    <n v="170.9"/>
    <n v="1.1000000000000001"/>
    <n v="5.0999999999999996"/>
    <n v="7.9"/>
    <n v="91"/>
    <s v="Medium"/>
    <n v="0.75800000000000001"/>
    <x v="0"/>
    <s v=""/>
    <n v="4.75"/>
    <n v="0"/>
    <n v="3.42"/>
    <n v="2.8"/>
    <s v="Friday"/>
    <s v="5-10 min"/>
    <n v="1"/>
    <s v="Below 0.8"/>
  </r>
  <r>
    <s v="RF004106"/>
    <d v="2026-02-06T20:31:00"/>
    <d v="2026-02-06T00:00:00"/>
    <n v="20"/>
    <x v="2"/>
    <x v="1"/>
    <n v="11.9"/>
    <n v="199.11"/>
    <n v="188.15"/>
    <n v="1"/>
    <n v="3.5"/>
    <n v="9.1999999999999993"/>
    <n v="100"/>
    <s v="Medium"/>
    <n v="0.95099999999999996"/>
    <x v="0"/>
    <s v=""/>
    <n v="4.91"/>
    <n v="0"/>
    <n v="-10.96"/>
    <n v="5.7"/>
    <s v="Friday"/>
    <s v="0-5 min"/>
    <n v="1"/>
    <s v="Between 0.8-1.0"/>
  </r>
  <r>
    <s v="RF004107"/>
    <d v="2026-02-06T20:35:00"/>
    <d v="2026-02-06T00:00:00"/>
    <n v="20"/>
    <x v="0"/>
    <x v="0"/>
    <n v="14.9"/>
    <n v="264.33"/>
    <m/>
    <n v="1"/>
    <n v="6.7"/>
    <n v="9.4"/>
    <n v="116"/>
    <s v="Medium"/>
    <n v="0.91800000000000004"/>
    <x v="2"/>
    <s v="ETA too high"/>
    <n v="4.47"/>
    <n v="4"/>
    <m/>
    <n v="2.7"/>
    <s v="Friday"/>
    <s v="5-10 min"/>
    <n v="0"/>
    <s v="Between 0.8-1.0"/>
  </r>
  <r>
    <s v="RF004108"/>
    <d v="2026-02-06T20:57:00"/>
    <d v="2026-02-06T00:00:00"/>
    <n v="20"/>
    <x v="3"/>
    <x v="0"/>
    <n v="10.5"/>
    <n v="195.06"/>
    <n v="191.44"/>
    <n v="1"/>
    <n v="6.6"/>
    <n v="3.8"/>
    <n v="55"/>
    <s v="Low"/>
    <n v="1.145"/>
    <x v="0"/>
    <s v=""/>
    <n v="4.79"/>
    <n v="1"/>
    <n v="-3.62"/>
    <n v="-2.8"/>
    <s v="Friday"/>
    <s v="5-10 min"/>
    <n v="1"/>
    <s v="Between 1.0-1.2"/>
  </r>
  <r>
    <s v="RF004109"/>
    <d v="2026-02-06T21:17:00"/>
    <d v="2026-02-06T00:00:00"/>
    <n v="21"/>
    <x v="2"/>
    <x v="0"/>
    <n v="9"/>
    <n v="165.85"/>
    <n v="160.4"/>
    <n v="1"/>
    <n v="2.1"/>
    <n v="1"/>
    <n v="113"/>
    <s v="Low"/>
    <n v="1.3839999999999999"/>
    <x v="0"/>
    <s v=""/>
    <n v="4.8"/>
    <n v="4"/>
    <n v="-5.45"/>
    <n v="-1.1000000000000001"/>
    <s v="Friday"/>
    <s v="0-5 min"/>
    <n v="1"/>
    <s v="Above 1.2"/>
  </r>
  <r>
    <s v="RF004110"/>
    <d v="2026-02-06T21:20:00"/>
    <d v="2026-02-06T00:00:00"/>
    <n v="21"/>
    <x v="3"/>
    <x v="1"/>
    <n v="5.4"/>
    <n v="146.18"/>
    <n v="153.37"/>
    <n v="1.2"/>
    <n v="4.0999999999999996"/>
    <n v="1.4"/>
    <n v="69"/>
    <s v="Low"/>
    <n v="1.865"/>
    <x v="0"/>
    <s v=""/>
    <n v="4.9400000000000004"/>
    <n v="0"/>
    <n v="7.19"/>
    <n v="-2.7"/>
    <s v="Friday"/>
    <s v="0-5 min"/>
    <n v="1"/>
    <s v="Above 1.2"/>
  </r>
  <r>
    <s v="RF004111"/>
    <d v="2026-02-06T21:33:00"/>
    <d v="2026-02-06T00:00:00"/>
    <n v="21"/>
    <x v="4"/>
    <x v="1"/>
    <n v="9.3000000000000007"/>
    <n v="166.18"/>
    <n v="169.51"/>
    <n v="1"/>
    <n v="8"/>
    <n v="15.1"/>
    <n v="60"/>
    <s v="Low"/>
    <n v="1.6890000000000001"/>
    <x v="0"/>
    <s v=""/>
    <n v="4.8600000000000003"/>
    <n v="0"/>
    <n v="3.33"/>
    <n v="7.1"/>
    <s v="Friday"/>
    <s v="5-10 min"/>
    <n v="1"/>
    <s v="Above 1.2"/>
  </r>
  <r>
    <s v="RF004112"/>
    <d v="2026-02-06T21:39:00"/>
    <d v="2026-02-06T00:00:00"/>
    <n v="21"/>
    <x v="3"/>
    <x v="0"/>
    <n v="5.9"/>
    <n v="142.15"/>
    <m/>
    <n v="1.1000000000000001"/>
    <n v="8.8000000000000007"/>
    <n v="10.4"/>
    <n v="56"/>
    <s v="Low"/>
    <n v="1.177"/>
    <x v="2"/>
    <s v="ETA too high"/>
    <n v="4.6399999999999997"/>
    <n v="27"/>
    <m/>
    <n v="1.6"/>
    <s v="Friday"/>
    <s v="5-10 min"/>
    <n v="0"/>
    <s v="Between 1.0-1.2"/>
  </r>
  <r>
    <s v="RF004113"/>
    <d v="2026-02-06T21:42:00"/>
    <d v="2026-02-06T00:00:00"/>
    <n v="21"/>
    <x v="1"/>
    <x v="0"/>
    <n v="2"/>
    <n v="77.349999999999994"/>
    <n v="77.22"/>
    <n v="1.1000000000000001"/>
    <n v="6.5"/>
    <n v="9.6"/>
    <n v="68"/>
    <s v="Medium"/>
    <n v="0.67500000000000004"/>
    <x v="0"/>
    <s v=""/>
    <n v="4.84"/>
    <n v="4"/>
    <n v="-0.13"/>
    <n v="3.1"/>
    <s v="Friday"/>
    <s v="5-10 min"/>
    <n v="1"/>
    <s v="Below 0.8"/>
  </r>
  <r>
    <s v="RF004114"/>
    <d v="2026-02-06T21:50:00"/>
    <d v="2026-02-06T00:00:00"/>
    <n v="21"/>
    <x v="3"/>
    <x v="0"/>
    <n v="12.3"/>
    <n v="193.08"/>
    <n v="186.86"/>
    <n v="1"/>
    <n v="5.0999999999999996"/>
    <n v="7"/>
    <n v="59"/>
    <s v="Low"/>
    <n v="1.4750000000000001"/>
    <x v="0"/>
    <s v=""/>
    <n v="4.55"/>
    <n v="9"/>
    <n v="-6.22"/>
    <n v="1.9"/>
    <s v="Friday"/>
    <s v="5-10 min"/>
    <n v="1"/>
    <s v="Above 1.2"/>
  </r>
  <r>
    <s v="RF004115"/>
    <d v="2026-02-06T21:52:00"/>
    <d v="2026-02-06T00:00:00"/>
    <n v="21"/>
    <x v="3"/>
    <x v="1"/>
    <n v="0.9"/>
    <n v="52.25"/>
    <n v="51.32"/>
    <n v="1"/>
    <n v="5.5"/>
    <n v="7.6"/>
    <n v="61"/>
    <s v="Low"/>
    <n v="1.3720000000000001"/>
    <x v="0"/>
    <s v=""/>
    <n v="4.54"/>
    <n v="0"/>
    <n v="-0.93"/>
    <n v="2.1"/>
    <s v="Friday"/>
    <s v="5-10 min"/>
    <n v="1"/>
    <s v="Above 1.2"/>
  </r>
  <r>
    <s v="RF004116"/>
    <d v="2026-02-06T21:53:00"/>
    <d v="2026-02-06T00:00:00"/>
    <n v="21"/>
    <x v="2"/>
    <x v="1"/>
    <n v="4"/>
    <n v="116.64"/>
    <n v="111.76"/>
    <n v="1.2"/>
    <n v="2"/>
    <n v="1"/>
    <n v="81"/>
    <s v="Low"/>
    <n v="1.012"/>
    <x v="0"/>
    <s v=""/>
    <n v="4.7"/>
    <n v="0"/>
    <n v="-4.88"/>
    <n v="-1"/>
    <s v="Friday"/>
    <s v="0-5 min"/>
    <n v="1"/>
    <s v="Between 1.0-1.2"/>
  </r>
  <r>
    <s v="RF004117"/>
    <d v="2026-02-06T22:04:00"/>
    <d v="2026-02-06T00:00:00"/>
    <n v="22"/>
    <x v="0"/>
    <x v="0"/>
    <n v="3.1"/>
    <n v="93.19"/>
    <n v="93.55"/>
    <n v="1"/>
    <n v="3.2"/>
    <n v="1.1000000000000001"/>
    <n v="119"/>
    <s v="Medium"/>
    <n v="0.97099999999999997"/>
    <x v="0"/>
    <s v=""/>
    <n v="4.5199999999999996"/>
    <n v="11"/>
    <n v="0.36"/>
    <n v="-2.1"/>
    <s v="Friday"/>
    <s v="0-5 min"/>
    <n v="1"/>
    <s v="Between 0.8-1.0"/>
  </r>
  <r>
    <s v="RF004118"/>
    <d v="2026-02-06T22:20:00"/>
    <d v="2026-02-06T00:00:00"/>
    <n v="22"/>
    <x v="1"/>
    <x v="0"/>
    <n v="6"/>
    <n v="150.44999999999999"/>
    <n v="148.38999999999999"/>
    <n v="1.1000000000000001"/>
    <n v="4.4000000000000004"/>
    <n v="1.7"/>
    <n v="68"/>
    <s v="Low"/>
    <n v="1.0609999999999999"/>
    <x v="0"/>
    <s v=""/>
    <n v="4.67"/>
    <n v="4"/>
    <n v="-2.06"/>
    <n v="-2.7"/>
    <s v="Friday"/>
    <s v="0-5 min"/>
    <n v="1"/>
    <s v="Between 1.0-1.2"/>
  </r>
  <r>
    <s v="RF004119"/>
    <d v="2026-02-06T22:32:00"/>
    <d v="2026-02-06T00:00:00"/>
    <n v="22"/>
    <x v="1"/>
    <x v="0"/>
    <n v="10.199999999999999"/>
    <n v="228.6"/>
    <n v="228.72"/>
    <n v="1.1000000000000001"/>
    <n v="9.4"/>
    <n v="10.199999999999999"/>
    <n v="104"/>
    <s v="Low"/>
    <n v="1.454"/>
    <x v="0"/>
    <s v=""/>
    <n v="4.8499999999999996"/>
    <n v="3"/>
    <n v="0.12"/>
    <n v="0.8"/>
    <s v="Friday"/>
    <s v="5-10 min"/>
    <n v="1"/>
    <s v="Above 1.2"/>
  </r>
  <r>
    <s v="RF004120"/>
    <d v="2026-02-06T22:33:00"/>
    <d v="2026-02-06T00:00:00"/>
    <n v="22"/>
    <x v="2"/>
    <x v="0"/>
    <n v="8.6999999999999993"/>
    <n v="159.19999999999999"/>
    <n v="165.21"/>
    <n v="1"/>
    <n v="5.4"/>
    <n v="4.8"/>
    <n v="113"/>
    <s v="Medium"/>
    <n v="1.0720000000000001"/>
    <x v="0"/>
    <s v=""/>
    <n v="4.9000000000000004"/>
    <n v="1"/>
    <n v="6.01"/>
    <n v="-0.6"/>
    <s v="Friday"/>
    <s v="5-10 min"/>
    <n v="1"/>
    <s v="Between 1.0-1.2"/>
  </r>
  <r>
    <s v="RF004121"/>
    <d v="2026-02-06T23:02:00"/>
    <d v="2026-02-06T00:00:00"/>
    <n v="23"/>
    <x v="1"/>
    <x v="0"/>
    <n v="1.2"/>
    <n v="59.48"/>
    <m/>
    <n v="1"/>
    <n v="7.4"/>
    <n v="6.6"/>
    <n v="87"/>
    <s v="Low"/>
    <n v="1.1180000000000001"/>
    <x v="1"/>
    <s v="Pickup too far"/>
    <n v="4.51"/>
    <n v="27"/>
    <m/>
    <n v="-0.8"/>
    <s v="Friday"/>
    <s v="5-10 min"/>
    <n v="0"/>
    <s v="Between 1.0-1.2"/>
  </r>
  <r>
    <s v="RF004122"/>
    <d v="2026-02-06T23:06:00"/>
    <d v="2026-02-06T00:00:00"/>
    <n v="23"/>
    <x v="4"/>
    <x v="1"/>
    <n v="2"/>
    <n v="67.58"/>
    <m/>
    <n v="1"/>
    <n v="3.9"/>
    <n v="5"/>
    <n v="59"/>
    <s v="Low"/>
    <n v="2.2000000000000002"/>
    <x v="1"/>
    <s v="Driver unavailable"/>
    <n v="4.3099999999999996"/>
    <n v="0"/>
    <m/>
    <n v="1.1000000000000001"/>
    <s v="Friday"/>
    <s v="0-5 min"/>
    <n v="0"/>
    <s v="Above 1.2"/>
  </r>
  <r>
    <s v="RF004123"/>
    <d v="2026-02-06T23:21:00"/>
    <d v="2026-02-06T00:00:00"/>
    <n v="23"/>
    <x v="2"/>
    <x v="0"/>
    <n v="9"/>
    <n v="212.19"/>
    <n v="225.31"/>
    <n v="1.1000000000000001"/>
    <n v="5.3"/>
    <n v="1.2"/>
    <n v="115"/>
    <s v="Medium"/>
    <n v="1.093"/>
    <x v="0"/>
    <s v=""/>
    <n v="4.53"/>
    <n v="22"/>
    <n v="13.12"/>
    <n v="-4.0999999999999996"/>
    <s v="Friday"/>
    <s v="5-10 min"/>
    <n v="1"/>
    <s v="Between 1.0-1.2"/>
  </r>
  <r>
    <s v="RF004124"/>
    <d v="2026-02-06T23:26:00"/>
    <d v="2026-02-06T00:00:00"/>
    <n v="23"/>
    <x v="3"/>
    <x v="1"/>
    <n v="22.1"/>
    <n v="386.27"/>
    <n v="389.49"/>
    <n v="1"/>
    <n v="2.2999999999999998"/>
    <n v="1"/>
    <n v="69"/>
    <s v="Low"/>
    <n v="1.8149999999999999"/>
    <x v="0"/>
    <s v=""/>
    <n v="4.6500000000000004"/>
    <n v="0"/>
    <n v="3.22"/>
    <n v="-1.3"/>
    <s v="Friday"/>
    <s v="0-5 min"/>
    <n v="1"/>
    <s v="Above 1.2"/>
  </r>
  <r>
    <s v="RF004125"/>
    <d v="2026-02-07T00:11:00"/>
    <d v="2026-02-07T00:00:00"/>
    <n v="0"/>
    <x v="2"/>
    <x v="1"/>
    <n v="3.6"/>
    <n v="94.62"/>
    <n v="90.57"/>
    <n v="1.1000000000000001"/>
    <n v="2"/>
    <n v="6.2"/>
    <n v="116"/>
    <s v="Medium"/>
    <n v="1.0620000000000001"/>
    <x v="0"/>
    <s v=""/>
    <n v="5"/>
    <n v="0"/>
    <n v="-4.05"/>
    <n v="4.2"/>
    <s v="Saturday"/>
    <s v="0-5 min"/>
    <n v="1"/>
    <s v="Between 1.0-1.2"/>
  </r>
  <r>
    <s v="RF004126"/>
    <d v="2026-02-07T00:21:00"/>
    <d v="2026-02-07T00:00:00"/>
    <n v="0"/>
    <x v="4"/>
    <x v="0"/>
    <n v="1.9"/>
    <n v="64.87"/>
    <n v="64.540000000000006"/>
    <n v="1"/>
    <n v="2"/>
    <n v="6.9"/>
    <n v="66"/>
    <s v="Low"/>
    <n v="1.5640000000000001"/>
    <x v="0"/>
    <s v=""/>
    <n v="4.58"/>
    <n v="4"/>
    <n v="-0.33"/>
    <n v="4.9000000000000004"/>
    <s v="Saturday"/>
    <s v="0-5 min"/>
    <n v="1"/>
    <s v="Above 1.2"/>
  </r>
  <r>
    <s v="RF004127"/>
    <d v="2026-02-07T00:58:00"/>
    <d v="2026-02-07T00:00:00"/>
    <n v="0"/>
    <x v="0"/>
    <x v="1"/>
    <n v="4.3"/>
    <n v="120.46"/>
    <n v="124.38"/>
    <n v="1.1000000000000001"/>
    <n v="4.4000000000000004"/>
    <n v="10"/>
    <n v="112"/>
    <s v="Medium"/>
    <n v="0.83799999999999997"/>
    <x v="0"/>
    <s v=""/>
    <n v="5"/>
    <n v="0"/>
    <n v="3.92"/>
    <n v="5.6"/>
    <s v="Saturday"/>
    <s v="0-5 min"/>
    <n v="1"/>
    <s v="Between 0.8-1.0"/>
  </r>
  <r>
    <s v="RF004128"/>
    <d v="2026-02-07T01:00:00"/>
    <d v="2026-02-07T00:00:00"/>
    <n v="1"/>
    <x v="1"/>
    <x v="0"/>
    <n v="1.6"/>
    <n v="67.36"/>
    <n v="66.58"/>
    <n v="1"/>
    <n v="4"/>
    <n v="3.9"/>
    <n v="97"/>
    <s v="Low"/>
    <n v="1.8740000000000001"/>
    <x v="0"/>
    <s v=""/>
    <n v="4.87"/>
    <n v="16"/>
    <n v="-0.78"/>
    <n v="-0.1"/>
    <s v="Saturday"/>
    <s v="0-5 min"/>
    <n v="1"/>
    <s v="Above 1.2"/>
  </r>
  <r>
    <s v="RF004129"/>
    <d v="2026-02-07T01:02:00"/>
    <d v="2026-02-07T00:00:00"/>
    <n v="1"/>
    <x v="0"/>
    <x v="1"/>
    <n v="5"/>
    <n v="111.54"/>
    <n v="111.3"/>
    <n v="1"/>
    <n v="2.8"/>
    <n v="3.4"/>
    <n v="144"/>
    <s v="Medium"/>
    <n v="1.26"/>
    <x v="0"/>
    <s v=""/>
    <n v="4.71"/>
    <n v="0"/>
    <n v="-0.24"/>
    <n v="0.6"/>
    <s v="Saturday"/>
    <s v="0-5 min"/>
    <n v="1"/>
    <s v="Above 1.2"/>
  </r>
  <r>
    <s v="RF004130"/>
    <d v="2026-02-07T01:10:00"/>
    <d v="2026-02-07T00:00:00"/>
    <n v="1"/>
    <x v="1"/>
    <x v="0"/>
    <n v="6.1"/>
    <n v="127.27"/>
    <n v="126.5"/>
    <n v="1"/>
    <n v="2"/>
    <n v="6.1"/>
    <n v="95"/>
    <s v="Low"/>
    <n v="1.905"/>
    <x v="0"/>
    <s v=""/>
    <n v="4.6900000000000004"/>
    <n v="5"/>
    <n v="-0.77"/>
    <n v="4.0999999999999996"/>
    <s v="Saturday"/>
    <s v="0-5 min"/>
    <n v="1"/>
    <s v="Above 1.2"/>
  </r>
  <r>
    <s v="RF004131"/>
    <d v="2026-02-07T01:12:00"/>
    <d v="2026-02-07T00:00:00"/>
    <n v="1"/>
    <x v="0"/>
    <x v="0"/>
    <n v="11.8"/>
    <n v="285.7"/>
    <n v="302.13"/>
    <n v="1.2"/>
    <n v="5.8"/>
    <n v="1.9"/>
    <n v="131"/>
    <s v="Medium"/>
    <n v="1.0169999999999999"/>
    <x v="0"/>
    <s v=""/>
    <n v="4.96"/>
    <n v="16"/>
    <n v="16.43"/>
    <n v="-3.9"/>
    <s v="Saturday"/>
    <s v="5-10 min"/>
    <n v="1"/>
    <s v="Between 1.0-1.2"/>
  </r>
  <r>
    <s v="RF004132"/>
    <d v="2026-02-07T01:24:00"/>
    <d v="2026-02-07T00:00:00"/>
    <n v="1"/>
    <x v="2"/>
    <x v="0"/>
    <n v="8.1999999999999993"/>
    <n v="166.5"/>
    <n v="180.77"/>
    <n v="1"/>
    <n v="2.6"/>
    <n v="2.8"/>
    <n v="107"/>
    <s v="Medium"/>
    <n v="0.95699999999999996"/>
    <x v="0"/>
    <s v=""/>
    <n v="4.6100000000000003"/>
    <n v="10"/>
    <n v="14.27"/>
    <n v="0.2"/>
    <s v="Saturday"/>
    <s v="0-5 min"/>
    <n v="1"/>
    <s v="Between 0.8-1.0"/>
  </r>
  <r>
    <s v="RF004133"/>
    <d v="2026-02-07T01:30:00"/>
    <d v="2026-02-07T00:00:00"/>
    <n v="1"/>
    <x v="3"/>
    <x v="0"/>
    <n v="10"/>
    <n v="185.28"/>
    <n v="191.55"/>
    <n v="1"/>
    <n v="4.0999999999999996"/>
    <n v="6.2"/>
    <n v="78"/>
    <s v="Low"/>
    <n v="1.7070000000000001"/>
    <x v="0"/>
    <s v=""/>
    <n v="5"/>
    <n v="14"/>
    <n v="6.27"/>
    <n v="2.1"/>
    <s v="Saturday"/>
    <s v="0-5 min"/>
    <n v="1"/>
    <s v="Above 1.2"/>
  </r>
  <r>
    <s v="RF004134"/>
    <d v="2026-02-07T01:34:00"/>
    <d v="2026-02-07T00:00:00"/>
    <n v="1"/>
    <x v="1"/>
    <x v="0"/>
    <n v="5"/>
    <n v="120.55"/>
    <n v="127.76"/>
    <n v="1"/>
    <n v="2.5"/>
    <n v="2.5"/>
    <n v="101"/>
    <s v="Low"/>
    <n v="1.5760000000000001"/>
    <x v="0"/>
    <s v=""/>
    <n v="4.84"/>
    <n v="3"/>
    <n v="7.21"/>
    <n v="0"/>
    <s v="Saturday"/>
    <s v="0-5 min"/>
    <n v="1"/>
    <s v="Above 1.2"/>
  </r>
  <r>
    <s v="RF004135"/>
    <d v="2026-02-07T01:51:00"/>
    <d v="2026-02-07T00:00:00"/>
    <n v="1"/>
    <x v="0"/>
    <x v="1"/>
    <n v="17.399999999999999"/>
    <n v="262.10000000000002"/>
    <m/>
    <n v="1"/>
    <n v="6.3"/>
    <n v="10.4"/>
    <n v="114"/>
    <s v="Medium"/>
    <n v="0.97799999999999998"/>
    <x v="2"/>
    <s v="ETA too high"/>
    <n v="4.66"/>
    <n v="0"/>
    <m/>
    <n v="4.0999999999999996"/>
    <s v="Saturday"/>
    <s v="5-10 min"/>
    <n v="0"/>
    <s v="Between 0.8-1.0"/>
  </r>
  <r>
    <s v="RF004136"/>
    <d v="2026-02-07T01:54:00"/>
    <d v="2026-02-07T00:00:00"/>
    <n v="1"/>
    <x v="2"/>
    <x v="0"/>
    <n v="1.6"/>
    <n v="68.3"/>
    <n v="67.44"/>
    <n v="1.1000000000000001"/>
    <n v="2"/>
    <n v="3.1"/>
    <n v="129"/>
    <s v="Low"/>
    <n v="1.5649999999999999"/>
    <x v="0"/>
    <s v=""/>
    <n v="4.75"/>
    <n v="7"/>
    <n v="-0.86"/>
    <n v="1.1000000000000001"/>
    <s v="Saturday"/>
    <s v="0-5 min"/>
    <n v="1"/>
    <s v="Above 1.2"/>
  </r>
  <r>
    <s v="RF004137"/>
    <d v="2026-02-07T02:28:00"/>
    <d v="2026-02-07T00:00:00"/>
    <n v="2"/>
    <x v="1"/>
    <x v="0"/>
    <n v="5.2"/>
    <n v="115.79"/>
    <n v="112.42"/>
    <n v="1"/>
    <n v="5.9"/>
    <n v="3"/>
    <n v="90"/>
    <s v="Low"/>
    <n v="1.2949999999999999"/>
    <x v="0"/>
    <s v=""/>
    <n v="4.95"/>
    <n v="22"/>
    <n v="-3.37"/>
    <n v="-2.9"/>
    <s v="Saturday"/>
    <s v="5-10 min"/>
    <n v="1"/>
    <s v="Above 1.2"/>
  </r>
  <r>
    <s v="RF004138"/>
    <d v="2026-02-07T02:32:00"/>
    <d v="2026-02-07T00:00:00"/>
    <n v="2"/>
    <x v="1"/>
    <x v="0"/>
    <n v="5"/>
    <n v="104.63"/>
    <m/>
    <n v="1"/>
    <n v="3"/>
    <n v="2.6"/>
    <n v="105"/>
    <s v="Low"/>
    <n v="1.54"/>
    <x v="1"/>
    <s v="Driver unavailable"/>
    <n v="5"/>
    <n v="19"/>
    <m/>
    <n v="-0.4"/>
    <s v="Saturday"/>
    <s v="0-5 min"/>
    <n v="0"/>
    <s v="Above 1.2"/>
  </r>
  <r>
    <s v="RF004139"/>
    <d v="2026-02-07T02:35:00"/>
    <d v="2026-02-07T00:00:00"/>
    <n v="2"/>
    <x v="3"/>
    <x v="1"/>
    <n v="3.3"/>
    <n v="95.17"/>
    <n v="99.22"/>
    <n v="1"/>
    <n v="3.3"/>
    <n v="1.4"/>
    <n v="76"/>
    <s v="Low"/>
    <n v="2.2000000000000002"/>
    <x v="0"/>
    <s v=""/>
    <n v="4.8"/>
    <n v="0"/>
    <n v="4.05"/>
    <n v="-1.9"/>
    <s v="Saturday"/>
    <s v="0-5 min"/>
    <n v="1"/>
    <s v="Above 1.2"/>
  </r>
  <r>
    <s v="RF004140"/>
    <d v="2026-02-07T02:43:00"/>
    <d v="2026-02-07T00:00:00"/>
    <n v="2"/>
    <x v="0"/>
    <x v="0"/>
    <n v="13.2"/>
    <n v="271.58"/>
    <n v="269.70999999999998"/>
    <n v="1"/>
    <n v="4"/>
    <n v="7.9"/>
    <n v="144"/>
    <s v="Low"/>
    <n v="1.5189999999999999"/>
    <x v="0"/>
    <s v=""/>
    <n v="4.63"/>
    <n v="7"/>
    <n v="-1.87"/>
    <n v="3.9"/>
    <s v="Saturday"/>
    <s v="0-5 min"/>
    <n v="1"/>
    <s v="Above 1.2"/>
  </r>
  <r>
    <s v="RF004141"/>
    <d v="2026-02-07T03:07:00"/>
    <d v="2026-02-07T00:00:00"/>
    <n v="3"/>
    <x v="3"/>
    <x v="0"/>
    <n v="0.7"/>
    <n v="53.74"/>
    <m/>
    <n v="1.1000000000000001"/>
    <n v="3.8"/>
    <n v="7"/>
    <n v="72"/>
    <s v="Medium"/>
    <n v="1.2649999999999999"/>
    <x v="1"/>
    <s v="Driver unavailable"/>
    <n v="4.7699999999999996"/>
    <n v="15"/>
    <m/>
    <n v="3.2"/>
    <s v="Saturday"/>
    <s v="0-5 min"/>
    <n v="0"/>
    <s v="Above 1.2"/>
  </r>
  <r>
    <s v="RF004142"/>
    <d v="2026-02-07T03:09:00"/>
    <d v="2026-02-07T00:00:00"/>
    <n v="3"/>
    <x v="4"/>
    <x v="0"/>
    <n v="2.4"/>
    <n v="70.010000000000005"/>
    <m/>
    <n v="1"/>
    <n v="6.9"/>
    <n v="10"/>
    <n v="63"/>
    <s v="Low"/>
    <n v="2.08"/>
    <x v="2"/>
    <s v="ETA too high"/>
    <n v="4.5"/>
    <n v="22"/>
    <m/>
    <n v="3.1"/>
    <s v="Saturday"/>
    <s v="5-10 min"/>
    <n v="0"/>
    <s v="Above 1.2"/>
  </r>
  <r>
    <s v="RF004143"/>
    <d v="2026-02-07T03:19:00"/>
    <d v="2026-02-07T00:00:00"/>
    <n v="3"/>
    <x v="0"/>
    <x v="1"/>
    <n v="6.1"/>
    <n v="138.06"/>
    <n v="134.5"/>
    <n v="1"/>
    <n v="5.4"/>
    <n v="8.4"/>
    <n v="108"/>
    <s v="Medium"/>
    <n v="0.97799999999999998"/>
    <x v="0"/>
    <s v=""/>
    <n v="4.87"/>
    <n v="0"/>
    <n v="-3.56"/>
    <n v="3"/>
    <s v="Saturday"/>
    <s v="5-10 min"/>
    <n v="1"/>
    <s v="Between 0.8-1.0"/>
  </r>
  <r>
    <s v="RF004144"/>
    <d v="2026-02-07T04:04:00"/>
    <d v="2026-02-07T00:00:00"/>
    <n v="4"/>
    <x v="1"/>
    <x v="0"/>
    <n v="4.5"/>
    <n v="117.11"/>
    <n v="110.3"/>
    <n v="1"/>
    <n v="6.7"/>
    <n v="10.199999999999999"/>
    <n v="97"/>
    <s v="Low"/>
    <n v="1.397"/>
    <x v="0"/>
    <s v=""/>
    <n v="4.59"/>
    <n v="9"/>
    <n v="-6.81"/>
    <n v="3.5"/>
    <s v="Saturday"/>
    <s v="5-10 min"/>
    <n v="1"/>
    <s v="Above 1.2"/>
  </r>
  <r>
    <s v="RF004145"/>
    <d v="2026-02-07T04:09:00"/>
    <d v="2026-02-07T00:00:00"/>
    <n v="4"/>
    <x v="0"/>
    <x v="0"/>
    <n v="5.3"/>
    <n v="144.54"/>
    <n v="149.53"/>
    <n v="1.1000000000000001"/>
    <n v="5"/>
    <n v="12.8"/>
    <n v="124"/>
    <s v="Low"/>
    <n v="1.2210000000000001"/>
    <x v="0"/>
    <s v=""/>
    <n v="4.63"/>
    <n v="15"/>
    <n v="4.99"/>
    <n v="7.8"/>
    <s v="Saturday"/>
    <s v="0-5 min"/>
    <n v="1"/>
    <s v="Above 1.2"/>
  </r>
  <r>
    <s v="RF004146"/>
    <d v="2026-02-07T04:46:00"/>
    <d v="2026-02-07T00:00:00"/>
    <n v="4"/>
    <x v="2"/>
    <x v="0"/>
    <n v="2.6"/>
    <n v="75.7"/>
    <n v="74.37"/>
    <n v="1"/>
    <n v="3.6"/>
    <n v="3.7"/>
    <n v="119"/>
    <s v="Low"/>
    <n v="1.302"/>
    <x v="0"/>
    <s v=""/>
    <n v="4.91"/>
    <n v="4"/>
    <n v="-1.33"/>
    <n v="0.1"/>
    <s v="Saturday"/>
    <s v="0-5 min"/>
    <n v="1"/>
    <s v="Above 1.2"/>
  </r>
  <r>
    <s v="RF004147"/>
    <d v="2026-02-07T04:57:00"/>
    <d v="2026-02-07T00:00:00"/>
    <n v="4"/>
    <x v="0"/>
    <x v="0"/>
    <n v="3.7"/>
    <n v="101.41"/>
    <n v="100.53"/>
    <n v="1"/>
    <n v="3.7"/>
    <n v="4.5999999999999996"/>
    <n v="126"/>
    <s v="Low"/>
    <n v="1.24"/>
    <x v="0"/>
    <s v=""/>
    <n v="4.9000000000000004"/>
    <n v="34"/>
    <n v="-0.88"/>
    <n v="0.9"/>
    <s v="Saturday"/>
    <s v="0-5 min"/>
    <n v="1"/>
    <s v="Above 1.2"/>
  </r>
  <r>
    <s v="RF004148"/>
    <d v="2026-02-07T05:11:00"/>
    <d v="2026-02-07T00:00:00"/>
    <n v="5"/>
    <x v="3"/>
    <x v="0"/>
    <n v="11.4"/>
    <n v="208.21"/>
    <m/>
    <n v="1.1000000000000001"/>
    <n v="2"/>
    <n v="2.8"/>
    <n v="76"/>
    <s v="Low"/>
    <n v="2.2000000000000002"/>
    <x v="1"/>
    <s v="Pickup too far"/>
    <n v="4.55"/>
    <n v="1"/>
    <m/>
    <n v="0.8"/>
    <s v="Saturday"/>
    <s v="0-5 min"/>
    <n v="0"/>
    <s v="Above 1.2"/>
  </r>
  <r>
    <s v="RF004149"/>
    <d v="2026-02-07T05:18:00"/>
    <d v="2026-02-07T00:00:00"/>
    <n v="5"/>
    <x v="3"/>
    <x v="0"/>
    <n v="8.6999999999999993"/>
    <n v="176.02"/>
    <n v="169.52"/>
    <n v="1"/>
    <n v="8"/>
    <n v="9.6"/>
    <n v="68"/>
    <s v="Low"/>
    <n v="1.522"/>
    <x v="0"/>
    <s v=""/>
    <n v="4.7699999999999996"/>
    <n v="8"/>
    <n v="-6.5"/>
    <n v="1.6"/>
    <s v="Saturday"/>
    <s v="5-10 min"/>
    <n v="1"/>
    <s v="Above 1.2"/>
  </r>
  <r>
    <s v="RF004150"/>
    <d v="2026-02-07T05:30:00"/>
    <d v="2026-02-07T00:00:00"/>
    <n v="5"/>
    <x v="0"/>
    <x v="1"/>
    <n v="5.5"/>
    <n v="117.25"/>
    <n v="124.93"/>
    <n v="1"/>
    <n v="4.0999999999999996"/>
    <n v="6"/>
    <n v="138"/>
    <s v="Medium"/>
    <n v="1.0169999999999999"/>
    <x v="0"/>
    <s v=""/>
    <n v="4.74"/>
    <n v="0"/>
    <n v="7.68"/>
    <n v="1.9"/>
    <s v="Saturday"/>
    <s v="0-5 min"/>
    <n v="1"/>
    <s v="Between 1.0-1.2"/>
  </r>
  <r>
    <s v="RF004151"/>
    <d v="2026-02-07T05:31:00"/>
    <d v="2026-02-07T00:00:00"/>
    <n v="5"/>
    <x v="3"/>
    <x v="0"/>
    <n v="9.6999999999999993"/>
    <n v="198.58"/>
    <n v="202"/>
    <n v="1"/>
    <n v="2"/>
    <n v="7.5"/>
    <n v="71"/>
    <s v="Low"/>
    <n v="2.2000000000000002"/>
    <x v="0"/>
    <s v=""/>
    <n v="4.5999999999999996"/>
    <n v="4"/>
    <n v="3.42"/>
    <n v="5.5"/>
    <s v="Saturday"/>
    <s v="0-5 min"/>
    <n v="1"/>
    <s v="Above 1.2"/>
  </r>
  <r>
    <s v="RF004152"/>
    <d v="2026-02-07T05:41:00"/>
    <d v="2026-02-07T00:00:00"/>
    <n v="5"/>
    <x v="3"/>
    <x v="0"/>
    <n v="11.1"/>
    <n v="215.45"/>
    <n v="210.25"/>
    <n v="1"/>
    <n v="2"/>
    <n v="7.4"/>
    <n v="67"/>
    <s v="Low"/>
    <n v="1.9550000000000001"/>
    <x v="0"/>
    <s v=""/>
    <n v="4.7699999999999996"/>
    <n v="10"/>
    <n v="-5.2"/>
    <n v="5.4"/>
    <s v="Saturday"/>
    <s v="0-5 min"/>
    <n v="1"/>
    <s v="Above 1.2"/>
  </r>
  <r>
    <s v="RF004153"/>
    <d v="2026-02-07T05:48:00"/>
    <d v="2026-02-07T00:00:00"/>
    <n v="5"/>
    <x v="1"/>
    <x v="1"/>
    <n v="19.399999999999999"/>
    <n v="283.58999999999997"/>
    <n v="294.95999999999998"/>
    <n v="1"/>
    <n v="2"/>
    <n v="3.6"/>
    <n v="95"/>
    <s v="Medium"/>
    <n v="1.0680000000000001"/>
    <x v="0"/>
    <s v=""/>
    <n v="4.72"/>
    <n v="0"/>
    <n v="11.37"/>
    <n v="1.6"/>
    <s v="Saturday"/>
    <s v="0-5 min"/>
    <n v="1"/>
    <s v="Between 1.0-1.2"/>
  </r>
  <r>
    <s v="RF004154"/>
    <d v="2026-02-07T06:05:00"/>
    <d v="2026-02-07T00:00:00"/>
    <n v="6"/>
    <x v="4"/>
    <x v="0"/>
    <n v="9.3000000000000007"/>
    <n v="178.36"/>
    <n v="188.57"/>
    <n v="1"/>
    <n v="2.6"/>
    <n v="6.1"/>
    <n v="63"/>
    <s v="Low"/>
    <n v="2.2000000000000002"/>
    <x v="0"/>
    <s v=""/>
    <n v="4.67"/>
    <n v="64"/>
    <n v="10.210000000000001"/>
    <n v="3.5"/>
    <s v="Saturday"/>
    <s v="0-5 min"/>
    <n v="1"/>
    <s v="Above 1.2"/>
  </r>
  <r>
    <s v="RF004155"/>
    <d v="2026-02-07T06:06:00"/>
    <d v="2026-02-07T00:00:00"/>
    <n v="6"/>
    <x v="3"/>
    <x v="0"/>
    <n v="10.7"/>
    <n v="195.96"/>
    <n v="183.82"/>
    <n v="1"/>
    <n v="5.3"/>
    <n v="1.7"/>
    <n v="78"/>
    <s v="Low"/>
    <n v="1.8140000000000001"/>
    <x v="0"/>
    <s v=""/>
    <n v="4.91"/>
    <n v="2"/>
    <n v="-12.14"/>
    <n v="-3.6"/>
    <s v="Saturday"/>
    <s v="5-10 min"/>
    <n v="1"/>
    <s v="Above 1.2"/>
  </r>
  <r>
    <s v="RF004156"/>
    <d v="2026-02-07T06:12:00"/>
    <d v="2026-02-07T00:00:00"/>
    <n v="6"/>
    <x v="4"/>
    <x v="0"/>
    <n v="3"/>
    <n v="96.34"/>
    <n v="85.33"/>
    <n v="1.1000000000000001"/>
    <n v="2"/>
    <n v="4.8"/>
    <n v="58"/>
    <s v="Medium"/>
    <n v="0.875"/>
    <x v="0"/>
    <s v=""/>
    <n v="4.46"/>
    <n v="3"/>
    <n v="-11.01"/>
    <n v="2.8"/>
    <s v="Saturday"/>
    <s v="0-5 min"/>
    <n v="1"/>
    <s v="Between 0.8-1.0"/>
  </r>
  <r>
    <s v="RF004157"/>
    <d v="2026-02-07T06:17:00"/>
    <d v="2026-02-07T00:00:00"/>
    <n v="6"/>
    <x v="3"/>
    <x v="0"/>
    <n v="7.7"/>
    <n v="155.36000000000001"/>
    <n v="154.27000000000001"/>
    <n v="1"/>
    <n v="6.9"/>
    <n v="13.5"/>
    <n v="70"/>
    <s v="Low"/>
    <n v="1.5509999999999999"/>
    <x v="0"/>
    <s v=""/>
    <n v="4.6399999999999997"/>
    <n v="3"/>
    <n v="-1.0900000000000001"/>
    <n v="6.6"/>
    <s v="Saturday"/>
    <s v="5-10 min"/>
    <n v="1"/>
    <s v="Above 1.2"/>
  </r>
  <r>
    <s v="RF004158"/>
    <d v="2026-02-07T06:17:00"/>
    <d v="2026-02-07T00:00:00"/>
    <n v="6"/>
    <x v="0"/>
    <x v="0"/>
    <n v="5.9"/>
    <n v="119.05"/>
    <n v="119.17"/>
    <n v="1"/>
    <n v="2.8"/>
    <n v="1"/>
    <n v="135"/>
    <s v="Medium"/>
    <n v="1.1639999999999999"/>
    <x v="0"/>
    <s v=""/>
    <n v="4.5999999999999996"/>
    <n v="9"/>
    <n v="0.12"/>
    <n v="-1.8"/>
    <s v="Saturday"/>
    <s v="0-5 min"/>
    <n v="1"/>
    <s v="Between 1.0-1.2"/>
  </r>
  <r>
    <s v="RF004159"/>
    <d v="2026-02-07T06:21:00"/>
    <d v="2026-02-07T00:00:00"/>
    <n v="6"/>
    <x v="0"/>
    <x v="1"/>
    <n v="11"/>
    <n v="245.45"/>
    <n v="247.75"/>
    <n v="1.1000000000000001"/>
    <n v="3.9"/>
    <n v="7.3"/>
    <n v="129"/>
    <s v="Medium"/>
    <n v="0.999"/>
    <x v="0"/>
    <s v=""/>
    <n v="4.46"/>
    <n v="0"/>
    <n v="2.2999999999999998"/>
    <n v="3.4"/>
    <s v="Saturday"/>
    <s v="0-5 min"/>
    <n v="1"/>
    <s v="Between 0.8-1.0"/>
  </r>
  <r>
    <s v="RF004160"/>
    <d v="2026-02-07T06:37:00"/>
    <d v="2026-02-07T00:00:00"/>
    <n v="6"/>
    <x v="3"/>
    <x v="0"/>
    <n v="10.6"/>
    <n v="217.03"/>
    <n v="228.65"/>
    <n v="1"/>
    <n v="4"/>
    <n v="7.8"/>
    <n v="59"/>
    <s v="Low"/>
    <n v="1.272"/>
    <x v="0"/>
    <s v=""/>
    <n v="4.76"/>
    <n v="13"/>
    <n v="11.62"/>
    <n v="3.8"/>
    <s v="Saturday"/>
    <s v="0-5 min"/>
    <n v="1"/>
    <s v="Above 1.2"/>
  </r>
  <r>
    <s v="RF004161"/>
    <d v="2026-02-07T07:00:00"/>
    <d v="2026-02-07T00:00:00"/>
    <n v="7"/>
    <x v="3"/>
    <x v="0"/>
    <n v="10.3"/>
    <n v="214.83"/>
    <n v="217.09"/>
    <n v="1.1000000000000001"/>
    <n v="2.2000000000000002"/>
    <n v="2.8"/>
    <n v="70"/>
    <s v="Low"/>
    <n v="1.855"/>
    <x v="0"/>
    <s v=""/>
    <n v="4.55"/>
    <n v="32"/>
    <n v="2.2599999999999998"/>
    <n v="0.6"/>
    <s v="Saturday"/>
    <s v="0-5 min"/>
    <n v="1"/>
    <s v="Above 1.2"/>
  </r>
  <r>
    <s v="RF004162"/>
    <d v="2026-02-07T07:09:00"/>
    <d v="2026-02-07T00:00:00"/>
    <n v="7"/>
    <x v="2"/>
    <x v="0"/>
    <n v="12.8"/>
    <n v="255.03"/>
    <m/>
    <n v="1"/>
    <n v="6"/>
    <n v="9.1999999999999993"/>
    <n v="97"/>
    <s v="Low"/>
    <n v="1.2070000000000001"/>
    <x v="1"/>
    <s v="Pickup too far"/>
    <n v="4.5999999999999996"/>
    <n v="3"/>
    <m/>
    <n v="3.2"/>
    <s v="Saturday"/>
    <s v="5-10 min"/>
    <n v="0"/>
    <s v="Above 1.2"/>
  </r>
  <r>
    <s v="RF004163"/>
    <d v="2026-02-07T07:26:00"/>
    <d v="2026-02-07T00:00:00"/>
    <n v="7"/>
    <x v="1"/>
    <x v="0"/>
    <n v="8.1999999999999993"/>
    <n v="155.25"/>
    <m/>
    <n v="1"/>
    <n v="2"/>
    <n v="1.8"/>
    <n v="81"/>
    <s v="Medium"/>
    <n v="0.91700000000000004"/>
    <x v="1"/>
    <s v="Pickup too far"/>
    <n v="4.8499999999999996"/>
    <n v="14"/>
    <m/>
    <n v="-0.2"/>
    <s v="Saturday"/>
    <s v="0-5 min"/>
    <n v="0"/>
    <s v="Between 0.8-1.0"/>
  </r>
  <r>
    <s v="RF004164"/>
    <d v="2026-02-07T07:51:00"/>
    <d v="2026-02-07T00:00:00"/>
    <n v="7"/>
    <x v="1"/>
    <x v="1"/>
    <n v="3.2"/>
    <n v="93.14"/>
    <m/>
    <n v="1.1000000000000001"/>
    <n v="8.1999999999999993"/>
    <n v="14.5"/>
    <n v="83"/>
    <s v="Medium"/>
    <n v="0.92"/>
    <x v="1"/>
    <s v="Driver unavailable"/>
    <n v="4.41"/>
    <n v="0"/>
    <m/>
    <n v="6.3"/>
    <s v="Saturday"/>
    <s v="5-10 min"/>
    <n v="0"/>
    <s v="Between 0.8-1.0"/>
  </r>
  <r>
    <s v="RF004165"/>
    <d v="2026-02-07T07:52:00"/>
    <d v="2026-02-07T00:00:00"/>
    <n v="7"/>
    <x v="1"/>
    <x v="0"/>
    <n v="8.8000000000000007"/>
    <n v="188.95"/>
    <n v="177.56"/>
    <n v="1"/>
    <n v="2.2000000000000002"/>
    <n v="6.2"/>
    <n v="93"/>
    <s v="Low"/>
    <n v="1.202"/>
    <x v="0"/>
    <s v=""/>
    <n v="4.83"/>
    <n v="9"/>
    <n v="-11.39"/>
    <n v="4"/>
    <s v="Saturday"/>
    <s v="0-5 min"/>
    <n v="1"/>
    <s v="Above 1.2"/>
  </r>
  <r>
    <s v="RF004166"/>
    <d v="2026-02-07T07:55:00"/>
    <d v="2026-02-07T00:00:00"/>
    <n v="7"/>
    <x v="3"/>
    <x v="0"/>
    <n v="10.9"/>
    <n v="197"/>
    <n v="205.68"/>
    <n v="1"/>
    <n v="4.4000000000000004"/>
    <n v="6.5"/>
    <n v="61"/>
    <s v="Medium"/>
    <n v="1.056"/>
    <x v="0"/>
    <s v=""/>
    <n v="5"/>
    <n v="22"/>
    <n v="8.68"/>
    <n v="2.1"/>
    <s v="Saturday"/>
    <s v="0-5 min"/>
    <n v="1"/>
    <s v="Between 1.0-1.2"/>
  </r>
  <r>
    <s v="RF004167"/>
    <d v="2026-02-07T08:04:00"/>
    <d v="2026-02-07T00:00:00"/>
    <n v="8"/>
    <x v="1"/>
    <x v="0"/>
    <n v="11.1"/>
    <n v="304.11"/>
    <n v="300.75"/>
    <n v="1.3"/>
    <n v="5.4"/>
    <n v="2.5"/>
    <n v="76"/>
    <s v="Medium"/>
    <n v="0.70499999999999996"/>
    <x v="0"/>
    <s v=""/>
    <n v="4.78"/>
    <n v="1"/>
    <n v="-3.36"/>
    <n v="-2.9"/>
    <s v="Saturday"/>
    <s v="5-10 min"/>
    <n v="1"/>
    <s v="Below 0.8"/>
  </r>
  <r>
    <s v="RF004168"/>
    <d v="2026-02-07T08:09:00"/>
    <d v="2026-02-07T00:00:00"/>
    <n v="8"/>
    <x v="0"/>
    <x v="0"/>
    <n v="4.0999999999999996"/>
    <n v="123.67"/>
    <n v="128.49"/>
    <n v="1.1000000000000001"/>
    <n v="8.9"/>
    <n v="8"/>
    <n v="120"/>
    <s v="High"/>
    <n v="0.78700000000000003"/>
    <x v="0"/>
    <s v=""/>
    <n v="4.88"/>
    <n v="54"/>
    <n v="4.82"/>
    <n v="-0.9"/>
    <s v="Saturday"/>
    <s v="5-10 min"/>
    <n v="1"/>
    <s v="Below 0.8"/>
  </r>
  <r>
    <s v="RF004169"/>
    <d v="2026-02-07T08:11:00"/>
    <d v="2026-02-07T00:00:00"/>
    <n v="8"/>
    <x v="0"/>
    <x v="0"/>
    <n v="0.9"/>
    <n v="61.24"/>
    <n v="59.48"/>
    <n v="1.1000000000000001"/>
    <n v="3.6"/>
    <n v="1"/>
    <n v="115"/>
    <s v="Medium"/>
    <n v="0.84899999999999998"/>
    <x v="0"/>
    <s v=""/>
    <n v="5"/>
    <n v="6"/>
    <n v="-1.76"/>
    <n v="-2.6"/>
    <s v="Saturday"/>
    <s v="0-5 min"/>
    <n v="1"/>
    <s v="Between 0.8-1.0"/>
  </r>
  <r>
    <s v="RF004170"/>
    <d v="2026-02-07T08:11:00"/>
    <d v="2026-02-07T00:00:00"/>
    <n v="8"/>
    <x v="3"/>
    <x v="0"/>
    <n v="14.4"/>
    <n v="274.48"/>
    <n v="266.13"/>
    <n v="1"/>
    <n v="7.8"/>
    <n v="8.6999999999999993"/>
    <n v="67"/>
    <s v="Low"/>
    <n v="2.2000000000000002"/>
    <x v="0"/>
    <s v=""/>
    <n v="4.7699999999999996"/>
    <n v="1"/>
    <n v="-8.35"/>
    <n v="0.9"/>
    <s v="Saturday"/>
    <s v="5-10 min"/>
    <n v="1"/>
    <s v="Above 1.2"/>
  </r>
  <r>
    <s v="RF004171"/>
    <d v="2026-02-07T08:24:00"/>
    <d v="2026-02-07T00:00:00"/>
    <n v="8"/>
    <x v="0"/>
    <x v="0"/>
    <n v="3.8"/>
    <n v="104.69"/>
    <n v="107.59"/>
    <n v="1"/>
    <n v="10.9"/>
    <n v="13"/>
    <n v="107"/>
    <s v="Medium"/>
    <n v="0.78"/>
    <x v="0"/>
    <s v=""/>
    <n v="4.8"/>
    <n v="4"/>
    <n v="2.9"/>
    <n v="2.1"/>
    <s v="Saturday"/>
    <s v="10-15 min"/>
    <n v="1"/>
    <s v="Below 0.8"/>
  </r>
  <r>
    <s v="RF004172"/>
    <d v="2026-02-07T08:30:00"/>
    <d v="2026-02-07T00:00:00"/>
    <n v="8"/>
    <x v="1"/>
    <x v="0"/>
    <n v="5.0999999999999996"/>
    <n v="124.11"/>
    <n v="129.16999999999999"/>
    <n v="1.1000000000000001"/>
    <n v="2"/>
    <n v="2.1"/>
    <n v="88"/>
    <s v="Low"/>
    <n v="1.3069999999999999"/>
    <x v="0"/>
    <s v=""/>
    <n v="4.93"/>
    <n v="8"/>
    <n v="5.0599999999999996"/>
    <n v="0.1"/>
    <s v="Saturday"/>
    <s v="0-5 min"/>
    <n v="1"/>
    <s v="Above 1.2"/>
  </r>
  <r>
    <s v="RF004173"/>
    <d v="2026-02-07T08:39:00"/>
    <d v="2026-02-07T00:00:00"/>
    <n v="8"/>
    <x v="0"/>
    <x v="1"/>
    <n v="4.5"/>
    <n v="108.63"/>
    <n v="114.27"/>
    <n v="1"/>
    <n v="2"/>
    <n v="2.1"/>
    <n v="125"/>
    <s v="Low"/>
    <n v="1.226"/>
    <x v="0"/>
    <s v=""/>
    <n v="4.62"/>
    <n v="0"/>
    <n v="5.64"/>
    <n v="0.1"/>
    <s v="Saturday"/>
    <s v="0-5 min"/>
    <n v="1"/>
    <s v="Above 1.2"/>
  </r>
  <r>
    <s v="RF004174"/>
    <d v="2026-02-07T08:43:00"/>
    <d v="2026-02-07T00:00:00"/>
    <n v="8"/>
    <x v="0"/>
    <x v="0"/>
    <n v="6.6"/>
    <n v="200.59"/>
    <n v="190.06"/>
    <n v="1.3"/>
    <n v="6.7"/>
    <n v="6.7"/>
    <n v="100"/>
    <s v="High"/>
    <n v="0.66500000000000004"/>
    <x v="0"/>
    <s v=""/>
    <n v="4.58"/>
    <n v="1"/>
    <n v="-10.53"/>
    <n v="0"/>
    <s v="Saturday"/>
    <s v="5-10 min"/>
    <n v="1"/>
    <s v="Below 0.8"/>
  </r>
  <r>
    <s v="RF004175"/>
    <d v="2026-02-07T08:51:00"/>
    <d v="2026-02-07T00:00:00"/>
    <n v="8"/>
    <x v="4"/>
    <x v="0"/>
    <n v="4.5"/>
    <n v="103.68"/>
    <n v="105.13"/>
    <n v="1"/>
    <n v="5.2"/>
    <n v="3.6"/>
    <n v="52"/>
    <s v="Low"/>
    <n v="1.0569999999999999"/>
    <x v="0"/>
    <s v=""/>
    <n v="4.72"/>
    <n v="8"/>
    <n v="1.45"/>
    <n v="-1.6"/>
    <s v="Saturday"/>
    <s v="5-10 min"/>
    <n v="1"/>
    <s v="Between 1.0-1.2"/>
  </r>
  <r>
    <s v="RF004176"/>
    <d v="2026-02-07T09:00:00"/>
    <d v="2026-02-07T00:00:00"/>
    <n v="9"/>
    <x v="4"/>
    <x v="1"/>
    <n v="6.2"/>
    <n v="135.11000000000001"/>
    <n v="139.24"/>
    <n v="1.1000000000000001"/>
    <n v="4.5999999999999996"/>
    <n v="4.7"/>
    <n v="58"/>
    <s v="Low"/>
    <n v="2.1440000000000001"/>
    <x v="0"/>
    <s v=""/>
    <n v="4.66"/>
    <n v="0"/>
    <n v="4.13"/>
    <n v="0.1"/>
    <s v="Saturday"/>
    <s v="0-5 min"/>
    <n v="1"/>
    <s v="Above 1.2"/>
  </r>
  <r>
    <s v="RF004177"/>
    <d v="2026-02-07T09:31:00"/>
    <d v="2026-02-07T00:00:00"/>
    <n v="9"/>
    <x v="1"/>
    <x v="0"/>
    <n v="3"/>
    <n v="87.36"/>
    <n v="82.64"/>
    <n v="1.1000000000000001"/>
    <n v="4.9000000000000004"/>
    <n v="6.7"/>
    <n v="85"/>
    <s v="Medium"/>
    <n v="0.93300000000000005"/>
    <x v="0"/>
    <s v=""/>
    <n v="4.4800000000000004"/>
    <n v="14"/>
    <n v="-4.72"/>
    <n v="1.8"/>
    <s v="Saturday"/>
    <s v="0-5 min"/>
    <n v="1"/>
    <s v="Between 0.8-1.0"/>
  </r>
  <r>
    <s v="RF004178"/>
    <d v="2026-02-07T09:51:00"/>
    <d v="2026-02-07T00:00:00"/>
    <n v="9"/>
    <x v="1"/>
    <x v="1"/>
    <n v="13.3"/>
    <n v="234.61"/>
    <n v="221.44"/>
    <n v="1"/>
    <n v="7.3"/>
    <n v="3.2"/>
    <n v="83"/>
    <s v="Medium"/>
    <n v="0.88300000000000001"/>
    <x v="0"/>
    <s v=""/>
    <n v="4.46"/>
    <n v="0"/>
    <n v="-13.17"/>
    <n v="-4.0999999999999996"/>
    <s v="Saturday"/>
    <s v="5-10 min"/>
    <n v="1"/>
    <s v="Between 0.8-1.0"/>
  </r>
  <r>
    <s v="RF004179"/>
    <d v="2026-02-07T09:52:00"/>
    <d v="2026-02-07T00:00:00"/>
    <n v="9"/>
    <x v="2"/>
    <x v="0"/>
    <n v="8.5"/>
    <n v="180.81"/>
    <n v="182.71"/>
    <n v="1.1000000000000001"/>
    <n v="6.9"/>
    <n v="12.5"/>
    <n v="101"/>
    <s v="Medium"/>
    <n v="0.85"/>
    <x v="0"/>
    <s v=""/>
    <n v="4.45"/>
    <n v="71"/>
    <n v="1.9"/>
    <n v="5.6"/>
    <s v="Saturday"/>
    <s v="5-10 min"/>
    <n v="1"/>
    <s v="Between 0.8-1.0"/>
  </r>
  <r>
    <s v="RF004180"/>
    <d v="2026-02-07T10:08:00"/>
    <d v="2026-02-07T00:00:00"/>
    <n v="10"/>
    <x v="0"/>
    <x v="1"/>
    <n v="6.2"/>
    <n v="148.28"/>
    <n v="149.33000000000001"/>
    <n v="1.1000000000000001"/>
    <n v="2"/>
    <n v="1.8"/>
    <n v="127"/>
    <s v="Medium"/>
    <n v="1.079"/>
    <x v="0"/>
    <s v=""/>
    <n v="4.62"/>
    <n v="0"/>
    <n v="1.05"/>
    <n v="-0.2"/>
    <s v="Saturday"/>
    <s v="0-5 min"/>
    <n v="1"/>
    <s v="Between 1.0-1.2"/>
  </r>
  <r>
    <s v="RF004181"/>
    <d v="2026-02-07T10:16:00"/>
    <d v="2026-02-07T00:00:00"/>
    <n v="10"/>
    <x v="3"/>
    <x v="0"/>
    <n v="0.7"/>
    <n v="49.39"/>
    <n v="49.89"/>
    <n v="1"/>
    <n v="3.4"/>
    <n v="2.2999999999999998"/>
    <n v="61"/>
    <s v="Medium"/>
    <n v="1.0189999999999999"/>
    <x v="0"/>
    <s v=""/>
    <n v="4.51"/>
    <n v="9"/>
    <n v="0.5"/>
    <n v="-1.1000000000000001"/>
    <s v="Saturday"/>
    <s v="0-5 min"/>
    <n v="1"/>
    <s v="Between 1.0-1.2"/>
  </r>
  <r>
    <s v="RF004182"/>
    <d v="2026-02-07T10:49:00"/>
    <d v="2026-02-07T00:00:00"/>
    <n v="10"/>
    <x v="0"/>
    <x v="0"/>
    <n v="2.6"/>
    <n v="95.93"/>
    <m/>
    <n v="1.1000000000000001"/>
    <n v="8"/>
    <n v="11.6"/>
    <n v="113"/>
    <s v="Medium"/>
    <n v="0.95599999999999996"/>
    <x v="1"/>
    <s v="Driver unavailable"/>
    <n v="4.83"/>
    <n v="14"/>
    <m/>
    <n v="3.6"/>
    <s v="Saturday"/>
    <s v="5-10 min"/>
    <n v="0"/>
    <s v="Between 0.8-1.0"/>
  </r>
  <r>
    <s v="RF004183"/>
    <d v="2026-02-07T10:54:00"/>
    <d v="2026-02-07T00:00:00"/>
    <n v="10"/>
    <x v="3"/>
    <x v="1"/>
    <n v="9.6"/>
    <n v="176.69"/>
    <n v="173.41"/>
    <n v="1"/>
    <n v="5.3"/>
    <n v="9.6999999999999993"/>
    <n v="61"/>
    <s v="Low"/>
    <n v="1.9450000000000001"/>
    <x v="0"/>
    <s v=""/>
    <n v="5"/>
    <n v="0"/>
    <n v="-3.28"/>
    <n v="4.4000000000000004"/>
    <s v="Saturday"/>
    <s v="5-10 min"/>
    <n v="1"/>
    <s v="Above 1.2"/>
  </r>
  <r>
    <s v="RF004184"/>
    <d v="2026-02-07T11:01:00"/>
    <d v="2026-02-07T00:00:00"/>
    <n v="11"/>
    <x v="4"/>
    <x v="0"/>
    <n v="2.9"/>
    <n v="92.39"/>
    <n v="98.48"/>
    <n v="1.1000000000000001"/>
    <n v="4.4000000000000004"/>
    <n v="10.7"/>
    <n v="48"/>
    <s v="Low"/>
    <n v="1.8759999999999999"/>
    <x v="0"/>
    <s v=""/>
    <n v="4.82"/>
    <n v="4"/>
    <n v="6.09"/>
    <n v="6.3"/>
    <s v="Saturday"/>
    <s v="0-5 min"/>
    <n v="1"/>
    <s v="Above 1.2"/>
  </r>
  <r>
    <s v="RF004185"/>
    <d v="2026-02-07T11:07:00"/>
    <d v="2026-02-07T00:00:00"/>
    <n v="11"/>
    <x v="2"/>
    <x v="0"/>
    <n v="7.9"/>
    <n v="178.89"/>
    <n v="176.52"/>
    <n v="1.1000000000000001"/>
    <n v="2"/>
    <n v="7.1"/>
    <n v="114"/>
    <s v="Medium"/>
    <n v="1.0089999999999999"/>
    <x v="0"/>
    <s v=""/>
    <n v="4.58"/>
    <n v="44"/>
    <n v="-2.37"/>
    <n v="5.0999999999999996"/>
    <s v="Saturday"/>
    <s v="0-5 min"/>
    <n v="1"/>
    <s v="Between 1.0-1.2"/>
  </r>
  <r>
    <s v="RF004186"/>
    <d v="2026-02-07T11:21:00"/>
    <d v="2026-02-07T00:00:00"/>
    <n v="11"/>
    <x v="4"/>
    <x v="0"/>
    <n v="4.5999999999999996"/>
    <n v="113.05"/>
    <n v="113.88"/>
    <n v="1"/>
    <n v="6.1"/>
    <n v="3.1"/>
    <n v="52"/>
    <s v="Low"/>
    <n v="1.524"/>
    <x v="0"/>
    <s v=""/>
    <n v="5"/>
    <n v="5"/>
    <n v="0.83"/>
    <n v="-3"/>
    <s v="Saturday"/>
    <s v="5-10 min"/>
    <n v="1"/>
    <s v="Above 1.2"/>
  </r>
  <r>
    <s v="RF004187"/>
    <d v="2026-02-07T11:24:00"/>
    <d v="2026-02-07T00:00:00"/>
    <n v="11"/>
    <x v="2"/>
    <x v="0"/>
    <n v="6.2"/>
    <n v="129.69"/>
    <n v="124.8"/>
    <n v="1"/>
    <n v="4.5"/>
    <n v="6.7"/>
    <n v="95"/>
    <s v="Medium"/>
    <n v="1.004"/>
    <x v="0"/>
    <s v=""/>
    <n v="4.5999999999999996"/>
    <n v="7"/>
    <n v="-4.8899999999999997"/>
    <n v="2.2000000000000002"/>
    <s v="Saturday"/>
    <s v="0-5 min"/>
    <n v="1"/>
    <s v="Between 1.0-1.2"/>
  </r>
  <r>
    <s v="RF004188"/>
    <d v="2026-02-07T11:52:00"/>
    <d v="2026-02-07T00:00:00"/>
    <n v="11"/>
    <x v="1"/>
    <x v="0"/>
    <n v="4.8"/>
    <n v="111.15"/>
    <m/>
    <n v="1"/>
    <n v="5.2"/>
    <m/>
    <n v="75"/>
    <s v="Medium"/>
    <n v="0.85699999999999998"/>
    <x v="3"/>
    <s v="No driver available"/>
    <n v="4.6399999999999997"/>
    <n v="5"/>
    <m/>
    <m/>
    <s v="Saturday"/>
    <s v="5-10 min"/>
    <n v="0"/>
    <s v="Between 0.8-1.0"/>
  </r>
  <r>
    <s v="RF004189"/>
    <d v="2026-02-07T11:59:00"/>
    <d v="2026-02-07T00:00:00"/>
    <n v="11"/>
    <x v="2"/>
    <x v="0"/>
    <n v="5.0999999999999996"/>
    <n v="110.45"/>
    <n v="110.52"/>
    <n v="1"/>
    <n v="7.6"/>
    <n v="11.1"/>
    <n v="92"/>
    <s v="Medium"/>
    <n v="0.83"/>
    <x v="0"/>
    <s v=""/>
    <n v="4.67"/>
    <n v="32"/>
    <n v="7.0000000000000007E-2"/>
    <n v="3.5"/>
    <s v="Saturday"/>
    <s v="5-10 min"/>
    <n v="1"/>
    <s v="Between 0.8-1.0"/>
  </r>
  <r>
    <s v="RF004190"/>
    <d v="2026-02-07T12:04:00"/>
    <d v="2026-02-07T00:00:00"/>
    <n v="12"/>
    <x v="1"/>
    <x v="0"/>
    <n v="9.4"/>
    <n v="190.41"/>
    <n v="194.29"/>
    <n v="1"/>
    <n v="2"/>
    <n v="1"/>
    <n v="74"/>
    <s v="Low"/>
    <n v="1.6240000000000001"/>
    <x v="0"/>
    <s v=""/>
    <n v="4.91"/>
    <n v="6"/>
    <n v="3.88"/>
    <n v="-1"/>
    <s v="Saturday"/>
    <s v="0-5 min"/>
    <n v="1"/>
    <s v="Above 1.2"/>
  </r>
  <r>
    <s v="RF004191"/>
    <d v="2026-02-07T12:08:00"/>
    <d v="2026-02-07T00:00:00"/>
    <n v="12"/>
    <x v="3"/>
    <x v="0"/>
    <n v="9.6999999999999993"/>
    <n v="172.82"/>
    <n v="181.89"/>
    <n v="1"/>
    <n v="6.7"/>
    <n v="5.4"/>
    <n v="60"/>
    <s v="Low"/>
    <n v="1.357"/>
    <x v="0"/>
    <s v=""/>
    <n v="4.5599999999999996"/>
    <n v="2"/>
    <n v="9.07"/>
    <n v="-1.3"/>
    <s v="Saturday"/>
    <s v="5-10 min"/>
    <n v="1"/>
    <s v="Above 1.2"/>
  </r>
  <r>
    <s v="RF004192"/>
    <d v="2026-02-07T12:22:00"/>
    <d v="2026-02-07T00:00:00"/>
    <n v="12"/>
    <x v="0"/>
    <x v="0"/>
    <n v="6.6"/>
    <n v="165.61"/>
    <m/>
    <n v="1.2"/>
    <n v="5.8"/>
    <n v="4.8"/>
    <n v="118"/>
    <s v="Medium"/>
    <n v="0.88"/>
    <x v="2"/>
    <s v="ETA too high"/>
    <n v="5"/>
    <n v="97"/>
    <m/>
    <n v="-1"/>
    <s v="Saturday"/>
    <s v="5-10 min"/>
    <n v="0"/>
    <s v="Between 0.8-1.0"/>
  </r>
  <r>
    <s v="RF004193"/>
    <d v="2026-02-07T12:28:00"/>
    <d v="2026-02-07T00:00:00"/>
    <n v="12"/>
    <x v="1"/>
    <x v="0"/>
    <n v="9.8000000000000007"/>
    <n v="206.55"/>
    <n v="224.97"/>
    <n v="1.1000000000000001"/>
    <n v="6.6"/>
    <n v="9.9"/>
    <n v="103"/>
    <s v="Low"/>
    <n v="1.421"/>
    <x v="0"/>
    <s v=""/>
    <n v="4.34"/>
    <n v="2"/>
    <n v="18.420000000000002"/>
    <n v="3.3"/>
    <s v="Saturday"/>
    <s v="5-10 min"/>
    <n v="1"/>
    <s v="Above 1.2"/>
  </r>
  <r>
    <s v="RF004194"/>
    <d v="2026-02-07T12:31:00"/>
    <d v="2026-02-07T00:00:00"/>
    <n v="12"/>
    <x v="0"/>
    <x v="0"/>
    <n v="1.9"/>
    <n v="73.55"/>
    <n v="77.400000000000006"/>
    <n v="1"/>
    <n v="3.6"/>
    <n v="3.1"/>
    <n v="123"/>
    <s v="Medium"/>
    <n v="1.105"/>
    <x v="0"/>
    <s v=""/>
    <n v="4.58"/>
    <n v="7"/>
    <n v="3.85"/>
    <n v="-0.5"/>
    <s v="Saturday"/>
    <s v="0-5 min"/>
    <n v="1"/>
    <s v="Between 1.0-1.2"/>
  </r>
  <r>
    <s v="RF004195"/>
    <d v="2026-02-07T12:47:00"/>
    <d v="2026-02-07T00:00:00"/>
    <n v="12"/>
    <x v="1"/>
    <x v="0"/>
    <n v="5.8"/>
    <n v="131.31"/>
    <n v="131.15"/>
    <n v="1"/>
    <n v="7.2"/>
    <n v="9.9"/>
    <n v="96"/>
    <s v="Medium"/>
    <n v="0.98599999999999999"/>
    <x v="0"/>
    <s v=""/>
    <n v="4.9000000000000004"/>
    <n v="3"/>
    <n v="-0.16"/>
    <n v="2.7"/>
    <s v="Saturday"/>
    <s v="5-10 min"/>
    <n v="1"/>
    <s v="Between 0.8-1.0"/>
  </r>
  <r>
    <s v="RF004196"/>
    <d v="2026-02-07T12:50:00"/>
    <d v="2026-02-07T00:00:00"/>
    <n v="12"/>
    <x v="0"/>
    <x v="0"/>
    <n v="4.2"/>
    <n v="105.77"/>
    <n v="103.42"/>
    <n v="1"/>
    <n v="2"/>
    <n v="2.4"/>
    <n v="137"/>
    <s v="Medium"/>
    <n v="1.3220000000000001"/>
    <x v="0"/>
    <s v=""/>
    <n v="5"/>
    <n v="4"/>
    <n v="-2.35"/>
    <n v="0.4"/>
    <s v="Saturday"/>
    <s v="0-5 min"/>
    <n v="1"/>
    <s v="Above 1.2"/>
  </r>
  <r>
    <s v="RF004197"/>
    <d v="2026-02-07T13:16:00"/>
    <d v="2026-02-07T00:00:00"/>
    <n v="13"/>
    <x v="1"/>
    <x v="1"/>
    <n v="4.0999999999999996"/>
    <n v="102.11"/>
    <n v="98.52"/>
    <n v="1.1000000000000001"/>
    <n v="2"/>
    <n v="5.4"/>
    <n v="69"/>
    <s v="Low"/>
    <n v="0.999"/>
    <x v="0"/>
    <s v=""/>
    <n v="5"/>
    <n v="0"/>
    <n v="-3.59"/>
    <n v="3.4"/>
    <s v="Saturday"/>
    <s v="0-5 min"/>
    <n v="1"/>
    <s v="Between 0.8-1.0"/>
  </r>
  <r>
    <s v="RF004198"/>
    <d v="2026-02-07T13:20:00"/>
    <d v="2026-02-07T00:00:00"/>
    <n v="13"/>
    <x v="0"/>
    <x v="0"/>
    <n v="3.8"/>
    <n v="90.8"/>
    <m/>
    <n v="1"/>
    <n v="2.1"/>
    <m/>
    <n v="128"/>
    <s v="Medium"/>
    <n v="1.1040000000000001"/>
    <x v="3"/>
    <s v="No driver available"/>
    <n v="4.84"/>
    <n v="4"/>
    <m/>
    <m/>
    <s v="Saturday"/>
    <s v="0-5 min"/>
    <n v="0"/>
    <s v="Between 1.0-1.2"/>
  </r>
  <r>
    <s v="RF004199"/>
    <d v="2026-02-07T14:03:00"/>
    <d v="2026-02-07T00:00:00"/>
    <n v="14"/>
    <x v="0"/>
    <x v="0"/>
    <n v="12.2"/>
    <n v="216.33"/>
    <n v="205.3"/>
    <n v="1"/>
    <n v="2.5"/>
    <n v="4.5999999999999996"/>
    <n v="125"/>
    <s v="Medium"/>
    <n v="1.113"/>
    <x v="0"/>
    <s v=""/>
    <n v="4.5599999999999996"/>
    <n v="20"/>
    <n v="-11.03"/>
    <n v="2.1"/>
    <s v="Saturday"/>
    <s v="0-5 min"/>
    <n v="1"/>
    <s v="Between 1.0-1.2"/>
  </r>
  <r>
    <s v="RF004200"/>
    <d v="2026-02-07T14:19:00"/>
    <d v="2026-02-07T00:00:00"/>
    <n v="14"/>
    <x v="1"/>
    <x v="0"/>
    <n v="2.5"/>
    <n v="71.55"/>
    <n v="74.02"/>
    <n v="1"/>
    <n v="6.4"/>
    <n v="1.8"/>
    <n v="100"/>
    <s v="Low"/>
    <n v="1.4630000000000001"/>
    <x v="0"/>
    <s v=""/>
    <n v="4.5999999999999996"/>
    <n v="1"/>
    <n v="2.4700000000000002"/>
    <n v="-4.5999999999999996"/>
    <s v="Saturday"/>
    <s v="5-10 min"/>
    <n v="1"/>
    <s v="Above 1.2"/>
  </r>
  <r>
    <s v="RF004201"/>
    <d v="2026-02-07T14:20:00"/>
    <d v="2026-02-07T00:00:00"/>
    <n v="14"/>
    <x v="0"/>
    <x v="0"/>
    <n v="3.8"/>
    <n v="103.16"/>
    <n v="105.73"/>
    <n v="1.1000000000000001"/>
    <n v="2"/>
    <n v="1"/>
    <n v="100"/>
    <s v="Medium"/>
    <n v="0.88500000000000001"/>
    <x v="0"/>
    <s v=""/>
    <n v="4.88"/>
    <n v="26"/>
    <n v="2.57"/>
    <n v="-1"/>
    <s v="Saturday"/>
    <s v="0-5 min"/>
    <n v="1"/>
    <s v="Between 0.8-1.0"/>
  </r>
  <r>
    <s v="RF004202"/>
    <d v="2026-02-07T14:47:00"/>
    <d v="2026-02-07T00:00:00"/>
    <n v="14"/>
    <x v="4"/>
    <x v="0"/>
    <n v="6.6"/>
    <n v="164.87"/>
    <n v="165.44"/>
    <n v="1.1000000000000001"/>
    <n v="6"/>
    <n v="9.1999999999999993"/>
    <n v="55"/>
    <s v="Low"/>
    <n v="1.248"/>
    <x v="0"/>
    <s v=""/>
    <n v="4.88"/>
    <n v="22"/>
    <n v="0.56999999999999995"/>
    <n v="3.2"/>
    <s v="Saturday"/>
    <s v="5-10 min"/>
    <n v="1"/>
    <s v="Above 1.2"/>
  </r>
  <r>
    <s v="RF004203"/>
    <d v="2026-02-07T15:12:00"/>
    <d v="2026-02-07T00:00:00"/>
    <n v="15"/>
    <x v="3"/>
    <x v="0"/>
    <n v="3.9"/>
    <n v="90.97"/>
    <n v="93.69"/>
    <n v="1"/>
    <n v="4.2"/>
    <n v="4.4000000000000004"/>
    <n v="57"/>
    <s v="Low"/>
    <n v="1.2010000000000001"/>
    <x v="0"/>
    <s v=""/>
    <n v="4.6399999999999997"/>
    <n v="12"/>
    <n v="2.72"/>
    <n v="0.2"/>
    <s v="Saturday"/>
    <s v="0-5 min"/>
    <n v="1"/>
    <s v="Above 1.2"/>
  </r>
  <r>
    <s v="RF004204"/>
    <d v="2026-02-07T15:19:00"/>
    <d v="2026-02-07T00:00:00"/>
    <n v="15"/>
    <x v="3"/>
    <x v="0"/>
    <n v="3.9"/>
    <n v="112.57"/>
    <n v="112.35"/>
    <n v="1.1000000000000001"/>
    <n v="2"/>
    <n v="1"/>
    <n v="55"/>
    <s v="Low"/>
    <n v="1.3819999999999999"/>
    <x v="0"/>
    <s v=""/>
    <n v="4.6399999999999997"/>
    <n v="8"/>
    <n v="-0.22"/>
    <n v="-1"/>
    <s v="Saturday"/>
    <s v="0-5 min"/>
    <n v="1"/>
    <s v="Above 1.2"/>
  </r>
  <r>
    <s v="RF004205"/>
    <d v="2026-02-07T15:28:00"/>
    <d v="2026-02-07T00:00:00"/>
    <n v="15"/>
    <x v="0"/>
    <x v="0"/>
    <n v="4.3"/>
    <n v="109.92"/>
    <m/>
    <n v="1"/>
    <n v="8"/>
    <n v="4.7"/>
    <n v="143"/>
    <s v="Low"/>
    <n v="1.3839999999999999"/>
    <x v="2"/>
    <s v="Pickup issue"/>
    <n v="4.9400000000000004"/>
    <n v="10"/>
    <m/>
    <n v="-3.3"/>
    <s v="Saturday"/>
    <s v="5-10 min"/>
    <n v="0"/>
    <s v="Above 1.2"/>
  </r>
  <r>
    <s v="RF004206"/>
    <d v="2026-02-07T15:36:00"/>
    <d v="2026-02-07T00:00:00"/>
    <n v="15"/>
    <x v="2"/>
    <x v="0"/>
    <n v="8.6"/>
    <n v="151.9"/>
    <n v="155.99"/>
    <n v="1"/>
    <n v="2"/>
    <n v="1"/>
    <n v="101"/>
    <s v="Low"/>
    <n v="1.151"/>
    <x v="0"/>
    <s v=""/>
    <n v="4.88"/>
    <n v="31"/>
    <n v="4.09"/>
    <n v="-1"/>
    <s v="Saturday"/>
    <s v="0-5 min"/>
    <n v="1"/>
    <s v="Between 1.0-1.2"/>
  </r>
  <r>
    <s v="RF004207"/>
    <d v="2026-02-07T15:40:00"/>
    <d v="2026-02-07T00:00:00"/>
    <n v="15"/>
    <x v="1"/>
    <x v="1"/>
    <n v="12.7"/>
    <n v="211.71"/>
    <n v="208.26"/>
    <n v="1"/>
    <n v="6.2"/>
    <n v="8.6"/>
    <n v="97"/>
    <s v="Medium"/>
    <n v="1.1140000000000001"/>
    <x v="0"/>
    <s v=""/>
    <n v="4.8"/>
    <n v="0"/>
    <n v="-3.45"/>
    <n v="2.4"/>
    <s v="Saturday"/>
    <s v="5-10 min"/>
    <n v="1"/>
    <s v="Between 1.0-1.2"/>
  </r>
  <r>
    <s v="RF004208"/>
    <d v="2026-02-07T15:44:00"/>
    <d v="2026-02-07T00:00:00"/>
    <n v="15"/>
    <x v="3"/>
    <x v="0"/>
    <n v="9.6"/>
    <n v="159.44"/>
    <m/>
    <n v="1"/>
    <n v="7"/>
    <n v="14"/>
    <n v="67"/>
    <s v="Low"/>
    <n v="2.2000000000000002"/>
    <x v="2"/>
    <s v="ETA too high"/>
    <n v="4.58"/>
    <n v="15"/>
    <m/>
    <n v="7"/>
    <s v="Saturday"/>
    <s v="5-10 min"/>
    <n v="0"/>
    <s v="Above 1.2"/>
  </r>
  <r>
    <s v="RF004209"/>
    <d v="2026-02-07T15:45:00"/>
    <d v="2026-02-07T00:00:00"/>
    <n v="15"/>
    <x v="0"/>
    <x v="0"/>
    <n v="18.5"/>
    <n v="358.85"/>
    <n v="361.16"/>
    <n v="1.3"/>
    <n v="2.9"/>
    <n v="1"/>
    <n v="100"/>
    <s v="High"/>
    <n v="0.64100000000000001"/>
    <x v="0"/>
    <s v=""/>
    <n v="4.8099999999999996"/>
    <n v="4"/>
    <n v="2.31"/>
    <n v="-1.9"/>
    <s v="Saturday"/>
    <s v="0-5 min"/>
    <n v="1"/>
    <s v="Below 0.8"/>
  </r>
  <r>
    <s v="RF004210"/>
    <d v="2026-02-07T15:56:00"/>
    <d v="2026-02-07T00:00:00"/>
    <n v="15"/>
    <x v="2"/>
    <x v="0"/>
    <n v="16.2"/>
    <n v="313.38"/>
    <n v="337.9"/>
    <n v="1"/>
    <n v="2.1"/>
    <n v="4.3"/>
    <n v="101"/>
    <s v="Medium"/>
    <n v="1.0309999999999999"/>
    <x v="0"/>
    <s v=""/>
    <n v="4.6399999999999997"/>
    <n v="17"/>
    <n v="24.52"/>
    <n v="2.2000000000000002"/>
    <s v="Saturday"/>
    <s v="0-5 min"/>
    <n v="1"/>
    <s v="Between 1.0-1.2"/>
  </r>
  <r>
    <s v="RF004211"/>
    <d v="2026-02-07T16:07:00"/>
    <d v="2026-02-07T00:00:00"/>
    <n v="16"/>
    <x v="4"/>
    <x v="0"/>
    <n v="1.2"/>
    <n v="56.88"/>
    <n v="57.59"/>
    <n v="1"/>
    <n v="7.4"/>
    <n v="7.5"/>
    <n v="53"/>
    <s v="Low"/>
    <n v="2.028"/>
    <x v="0"/>
    <s v=""/>
    <n v="4.72"/>
    <n v="4"/>
    <n v="0.71"/>
    <n v="0.1"/>
    <s v="Saturday"/>
    <s v="5-10 min"/>
    <n v="1"/>
    <s v="Above 1.2"/>
  </r>
  <r>
    <s v="RF004212"/>
    <d v="2026-02-07T16:08:00"/>
    <d v="2026-02-07T00:00:00"/>
    <n v="16"/>
    <x v="3"/>
    <x v="1"/>
    <n v="12.4"/>
    <n v="250.59"/>
    <n v="242.57"/>
    <n v="1"/>
    <n v="5"/>
    <n v="5.6"/>
    <n v="62"/>
    <s v="Low"/>
    <n v="1.355"/>
    <x v="0"/>
    <s v=""/>
    <n v="4.7699999999999996"/>
    <n v="0"/>
    <n v="-8.02"/>
    <n v="0.6"/>
    <s v="Saturday"/>
    <s v="0-5 min"/>
    <n v="1"/>
    <s v="Above 1.2"/>
  </r>
  <r>
    <s v="RF004213"/>
    <d v="2026-02-07T16:11:00"/>
    <d v="2026-02-07T00:00:00"/>
    <n v="16"/>
    <x v="0"/>
    <x v="0"/>
    <n v="15.9"/>
    <n v="268.95999999999998"/>
    <m/>
    <n v="1"/>
    <n v="6.1"/>
    <m/>
    <n v="114"/>
    <s v="Medium"/>
    <n v="0.99"/>
    <x v="3"/>
    <s v="No driver available"/>
    <n v="4.84"/>
    <n v="2"/>
    <m/>
    <m/>
    <s v="Saturday"/>
    <s v="5-10 min"/>
    <n v="0"/>
    <s v="Between 0.8-1.0"/>
  </r>
  <r>
    <s v="RF004214"/>
    <d v="2026-02-07T16:17:00"/>
    <d v="2026-02-07T00:00:00"/>
    <n v="16"/>
    <x v="0"/>
    <x v="0"/>
    <n v="8.4"/>
    <n v="165.11"/>
    <n v="167.27"/>
    <n v="1.1000000000000001"/>
    <n v="4.9000000000000004"/>
    <n v="1.4"/>
    <n v="130"/>
    <s v="Medium"/>
    <n v="1.0720000000000001"/>
    <x v="0"/>
    <s v=""/>
    <n v="4.33"/>
    <n v="1"/>
    <n v="2.16"/>
    <n v="-3.5"/>
    <s v="Saturday"/>
    <s v="0-5 min"/>
    <n v="1"/>
    <s v="Between 1.0-1.2"/>
  </r>
  <r>
    <s v="RF004215"/>
    <d v="2026-02-07T16:22:00"/>
    <d v="2026-02-07T00:00:00"/>
    <n v="16"/>
    <x v="0"/>
    <x v="0"/>
    <n v="5.0999999999999996"/>
    <n v="125.23"/>
    <n v="124.84"/>
    <n v="1"/>
    <n v="6.2"/>
    <n v="7.4"/>
    <n v="120"/>
    <s v="Medium"/>
    <n v="1.157"/>
    <x v="0"/>
    <s v=""/>
    <n v="4.93"/>
    <n v="7"/>
    <n v="-0.39"/>
    <n v="1.2"/>
    <s v="Saturday"/>
    <s v="5-10 min"/>
    <n v="1"/>
    <s v="Between 1.0-1.2"/>
  </r>
  <r>
    <s v="RF004216"/>
    <d v="2026-02-07T16:44:00"/>
    <d v="2026-02-07T00:00:00"/>
    <n v="16"/>
    <x v="2"/>
    <x v="0"/>
    <n v="2.9"/>
    <n v="79.38"/>
    <m/>
    <n v="1"/>
    <n v="2.1"/>
    <n v="8.4"/>
    <n v="107"/>
    <s v="Medium"/>
    <n v="1.028"/>
    <x v="1"/>
    <s v="Pickup too far"/>
    <n v="4.92"/>
    <n v="31"/>
    <m/>
    <n v="6.3"/>
    <s v="Saturday"/>
    <s v="0-5 min"/>
    <n v="0"/>
    <s v="Between 1.0-1.2"/>
  </r>
  <r>
    <s v="RF004217"/>
    <d v="2026-02-07T17:17:00"/>
    <d v="2026-02-07T00:00:00"/>
    <n v="17"/>
    <x v="4"/>
    <x v="0"/>
    <n v="9.1"/>
    <n v="158.6"/>
    <n v="165.72"/>
    <n v="1"/>
    <n v="6.6"/>
    <n v="8.5"/>
    <n v="54"/>
    <s v="Low"/>
    <n v="2.1819999999999999"/>
    <x v="0"/>
    <s v=""/>
    <n v="4.87"/>
    <n v="13"/>
    <n v="7.12"/>
    <n v="1.9"/>
    <s v="Saturday"/>
    <s v="5-10 min"/>
    <n v="1"/>
    <s v="Above 1.2"/>
  </r>
  <r>
    <s v="RF004218"/>
    <d v="2026-02-07T17:37:00"/>
    <d v="2026-02-07T00:00:00"/>
    <n v="17"/>
    <x v="4"/>
    <x v="0"/>
    <n v="2"/>
    <n v="72.150000000000006"/>
    <m/>
    <n v="1.1000000000000001"/>
    <n v="4.7"/>
    <n v="6.1"/>
    <n v="56"/>
    <s v="Low"/>
    <n v="1.55"/>
    <x v="1"/>
    <s v="Pickup too far"/>
    <n v="4.8"/>
    <n v="13"/>
    <m/>
    <n v="1.4"/>
    <s v="Saturday"/>
    <s v="0-5 min"/>
    <n v="0"/>
    <s v="Above 1.2"/>
  </r>
  <r>
    <s v="RF004219"/>
    <d v="2026-02-07T17:41:00"/>
    <d v="2026-02-07T00:00:00"/>
    <n v="17"/>
    <x v="2"/>
    <x v="0"/>
    <n v="6.4"/>
    <n v="121.58"/>
    <m/>
    <n v="1"/>
    <n v="5.6"/>
    <n v="7.1"/>
    <n v="87"/>
    <s v="Medium"/>
    <n v="0.81200000000000006"/>
    <x v="2"/>
    <s v="ETA too high"/>
    <n v="4.46"/>
    <n v="17"/>
    <m/>
    <n v="1.5"/>
    <s v="Saturday"/>
    <s v="5-10 min"/>
    <n v="0"/>
    <s v="Between 0.8-1.0"/>
  </r>
  <r>
    <s v="RF004220"/>
    <d v="2026-02-07T18:13:00"/>
    <d v="2026-02-07T00:00:00"/>
    <n v="18"/>
    <x v="0"/>
    <x v="0"/>
    <n v="26.2"/>
    <n v="521.82000000000005"/>
    <n v="524.66"/>
    <n v="1.4"/>
    <n v="5.4"/>
    <n v="6.1"/>
    <n v="78"/>
    <s v="High"/>
    <n v="0.53600000000000003"/>
    <x v="0"/>
    <s v=""/>
    <n v="4.91"/>
    <n v="5"/>
    <n v="2.84"/>
    <n v="0.7"/>
    <s v="Saturday"/>
    <s v="5-10 min"/>
    <n v="1"/>
    <s v="Below 0.8"/>
  </r>
  <r>
    <s v="RF004221"/>
    <d v="2026-02-07T18:27:00"/>
    <d v="2026-02-07T00:00:00"/>
    <n v="18"/>
    <x v="4"/>
    <x v="1"/>
    <n v="1.7"/>
    <n v="61.53"/>
    <n v="60.15"/>
    <n v="1"/>
    <n v="2.1"/>
    <n v="5.5"/>
    <n v="43"/>
    <s v="Low"/>
    <n v="1.125"/>
    <x v="0"/>
    <s v=""/>
    <n v="4.6100000000000003"/>
    <n v="0"/>
    <n v="-1.38"/>
    <n v="3.4"/>
    <s v="Saturday"/>
    <s v="0-5 min"/>
    <n v="1"/>
    <s v="Between 1.0-1.2"/>
  </r>
  <r>
    <s v="RF004222"/>
    <d v="2026-02-07T18:41:00"/>
    <d v="2026-02-07T00:00:00"/>
    <n v="18"/>
    <x v="3"/>
    <x v="1"/>
    <n v="6.5"/>
    <n v="139.69"/>
    <n v="130.66"/>
    <n v="1"/>
    <n v="5.9"/>
    <n v="10.5"/>
    <n v="44"/>
    <s v="Low"/>
    <n v="0.82499999999999996"/>
    <x v="0"/>
    <s v=""/>
    <n v="4.59"/>
    <n v="0"/>
    <n v="-9.0299999999999994"/>
    <n v="4.5999999999999996"/>
    <s v="Saturday"/>
    <s v="5-10 min"/>
    <n v="1"/>
    <s v="Between 0.8-1.0"/>
  </r>
  <r>
    <s v="RF004223"/>
    <d v="2026-02-07T18:47:00"/>
    <d v="2026-02-07T00:00:00"/>
    <n v="18"/>
    <x v="3"/>
    <x v="0"/>
    <n v="11.1"/>
    <n v="231.67"/>
    <n v="245.36"/>
    <n v="1.1000000000000001"/>
    <n v="9.1999999999999993"/>
    <n v="9.4"/>
    <n v="46"/>
    <s v="Medium"/>
    <n v="0.75700000000000001"/>
    <x v="0"/>
    <s v=""/>
    <n v="5"/>
    <n v="5"/>
    <n v="13.69"/>
    <n v="0.2"/>
    <s v="Saturday"/>
    <s v="5-10 min"/>
    <n v="1"/>
    <s v="Below 0.8"/>
  </r>
  <r>
    <s v="RF004224"/>
    <d v="2026-02-07T19:22:00"/>
    <d v="2026-02-07T00:00:00"/>
    <n v="19"/>
    <x v="2"/>
    <x v="0"/>
    <n v="7.1"/>
    <n v="167.24"/>
    <m/>
    <n v="1.3"/>
    <n v="8.3000000000000007"/>
    <m/>
    <n v="89"/>
    <s v="High"/>
    <n v="0.64200000000000002"/>
    <x v="3"/>
    <s v="No driver available"/>
    <n v="4.78"/>
    <n v="6"/>
    <m/>
    <m/>
    <s v="Saturday"/>
    <s v="5-10 min"/>
    <n v="0"/>
    <s v="Below 0.8"/>
  </r>
  <r>
    <s v="RF004225"/>
    <d v="2026-02-07T19:33:00"/>
    <d v="2026-02-07T00:00:00"/>
    <n v="19"/>
    <x v="0"/>
    <x v="0"/>
    <n v="9.1999999999999993"/>
    <n v="241.5"/>
    <n v="233.9"/>
    <n v="1.5"/>
    <n v="7"/>
    <n v="11.3"/>
    <n v="90"/>
    <s v="High"/>
    <n v="0.501"/>
    <x v="0"/>
    <s v=""/>
    <n v="4.67"/>
    <n v="4"/>
    <n v="-7.6"/>
    <n v="4.3"/>
    <s v="Saturday"/>
    <s v="5-10 min"/>
    <n v="1"/>
    <s v="Below 0.8"/>
  </r>
  <r>
    <s v="RF004226"/>
    <d v="2026-02-07T19:40:00"/>
    <d v="2026-02-07T00:00:00"/>
    <n v="19"/>
    <x v="2"/>
    <x v="0"/>
    <n v="1.7"/>
    <n v="80.38"/>
    <n v="75.709999999999994"/>
    <n v="1.3"/>
    <n v="6.6"/>
    <n v="7.4"/>
    <n v="95"/>
    <s v="Medium"/>
    <n v="0.754"/>
    <x v="0"/>
    <s v=""/>
    <n v="4.63"/>
    <n v="7"/>
    <n v="-4.67"/>
    <n v="0.8"/>
    <s v="Saturday"/>
    <s v="5-10 min"/>
    <n v="1"/>
    <s v="Below 0.8"/>
  </r>
  <r>
    <s v="RF004227"/>
    <d v="2026-02-07T19:46:00"/>
    <d v="2026-02-07T00:00:00"/>
    <n v="19"/>
    <x v="4"/>
    <x v="1"/>
    <n v="18.100000000000001"/>
    <n v="321.72000000000003"/>
    <n v="318.79000000000002"/>
    <n v="1.1000000000000001"/>
    <n v="4.8"/>
    <n v="5.2"/>
    <n v="48"/>
    <s v="Low"/>
    <n v="1"/>
    <x v="0"/>
    <s v=""/>
    <n v="4.76"/>
    <n v="0"/>
    <n v="-2.93"/>
    <n v="0.4"/>
    <s v="Saturday"/>
    <s v="0-5 min"/>
    <n v="1"/>
    <s v="Between 1.0-1.2"/>
  </r>
  <r>
    <s v="RF004228"/>
    <d v="2026-02-07T19:46:00"/>
    <d v="2026-02-07T00:00:00"/>
    <n v="19"/>
    <x v="2"/>
    <x v="0"/>
    <n v="6.9"/>
    <n v="180.46"/>
    <n v="179.86"/>
    <n v="1.2"/>
    <n v="6"/>
    <n v="10.1"/>
    <n v="92"/>
    <s v="High"/>
    <n v="0.66400000000000003"/>
    <x v="0"/>
    <s v=""/>
    <n v="4.58"/>
    <n v="4"/>
    <n v="-0.6"/>
    <n v="4.0999999999999996"/>
    <s v="Saturday"/>
    <s v="5-10 min"/>
    <n v="1"/>
    <s v="Below 0.8"/>
  </r>
  <r>
    <s v="RF004229"/>
    <d v="2026-02-07T20:01:00"/>
    <d v="2026-02-07T00:00:00"/>
    <n v="20"/>
    <x v="2"/>
    <x v="0"/>
    <n v="2.1"/>
    <n v="85.16"/>
    <m/>
    <n v="1.3"/>
    <n v="9.1999999999999993"/>
    <n v="9.9"/>
    <n v="80"/>
    <s v="High"/>
    <n v="0.53700000000000003"/>
    <x v="2"/>
    <s v="ETA too high"/>
    <n v="4.2300000000000004"/>
    <n v="6"/>
    <m/>
    <n v="0.7"/>
    <s v="Saturday"/>
    <s v="5-10 min"/>
    <n v="0"/>
    <s v="Below 0.8"/>
  </r>
  <r>
    <s v="RF004230"/>
    <d v="2026-02-07T20:17:00"/>
    <d v="2026-02-07T00:00:00"/>
    <n v="20"/>
    <x v="3"/>
    <x v="1"/>
    <n v="10.8"/>
    <n v="183.12"/>
    <n v="180.74"/>
    <n v="1"/>
    <n v="3"/>
    <n v="7.4"/>
    <n v="50"/>
    <s v="Low"/>
    <n v="1.044"/>
    <x v="0"/>
    <s v=""/>
    <n v="4.49"/>
    <n v="0"/>
    <n v="-2.38"/>
    <n v="4.4000000000000004"/>
    <s v="Saturday"/>
    <s v="0-5 min"/>
    <n v="1"/>
    <s v="Between 1.0-1.2"/>
  </r>
  <r>
    <s v="RF004231"/>
    <d v="2026-02-07T20:43:00"/>
    <d v="2026-02-07T00:00:00"/>
    <n v="20"/>
    <x v="0"/>
    <x v="0"/>
    <n v="17.8"/>
    <n v="463.02"/>
    <n v="485.63"/>
    <n v="1.4"/>
    <n v="7.3"/>
    <n v="12.5"/>
    <n v="81"/>
    <s v="High"/>
    <n v="0.47699999999999998"/>
    <x v="0"/>
    <s v=""/>
    <n v="4.72"/>
    <n v="2"/>
    <n v="22.61"/>
    <n v="5.2"/>
    <s v="Saturday"/>
    <s v="5-10 min"/>
    <n v="1"/>
    <s v="Below 0.8"/>
  </r>
  <r>
    <s v="RF004232"/>
    <d v="2026-02-07T21:10:00"/>
    <d v="2026-02-07T00:00:00"/>
    <n v="21"/>
    <x v="2"/>
    <x v="0"/>
    <n v="4.8"/>
    <n v="119.16"/>
    <n v="119.66"/>
    <n v="1.1000000000000001"/>
    <n v="2.9"/>
    <n v="7.3"/>
    <n v="107"/>
    <s v="Medium"/>
    <n v="0.92500000000000004"/>
    <x v="0"/>
    <s v=""/>
    <n v="4.87"/>
    <n v="11"/>
    <n v="0.5"/>
    <n v="4.4000000000000004"/>
    <s v="Saturday"/>
    <s v="0-5 min"/>
    <n v="1"/>
    <s v="Between 0.8-1.0"/>
  </r>
  <r>
    <s v="RF004233"/>
    <d v="2026-02-07T21:23:00"/>
    <d v="2026-02-07T00:00:00"/>
    <n v="21"/>
    <x v="1"/>
    <x v="0"/>
    <n v="5.6"/>
    <n v="135"/>
    <n v="131.52000000000001"/>
    <n v="1.1000000000000001"/>
    <n v="3.1"/>
    <n v="5.5"/>
    <n v="102"/>
    <s v="Medium"/>
    <n v="1.119"/>
    <x v="0"/>
    <s v=""/>
    <n v="4.8499999999999996"/>
    <n v="5"/>
    <n v="-3.48"/>
    <n v="2.4"/>
    <s v="Saturday"/>
    <s v="0-5 min"/>
    <n v="1"/>
    <s v="Between 1.0-1.2"/>
  </r>
  <r>
    <s v="RF004234"/>
    <d v="2026-02-07T21:23:00"/>
    <d v="2026-02-07T00:00:00"/>
    <n v="21"/>
    <x v="4"/>
    <x v="0"/>
    <n v="12.5"/>
    <n v="198.7"/>
    <n v="202.21"/>
    <n v="1"/>
    <n v="7.9"/>
    <n v="9"/>
    <n v="54"/>
    <s v="Low"/>
    <n v="1.3149999999999999"/>
    <x v="0"/>
    <s v=""/>
    <n v="4.8499999999999996"/>
    <n v="9"/>
    <n v="3.51"/>
    <n v="1.1000000000000001"/>
    <s v="Saturday"/>
    <s v="5-10 min"/>
    <n v="1"/>
    <s v="Above 1.2"/>
  </r>
  <r>
    <s v="RF004235"/>
    <d v="2026-02-07T21:28:00"/>
    <d v="2026-02-07T00:00:00"/>
    <n v="21"/>
    <x v="0"/>
    <x v="0"/>
    <n v="10.4"/>
    <n v="243.68"/>
    <n v="240.92"/>
    <n v="1.3"/>
    <n v="5.4"/>
    <n v="5.5"/>
    <n v="114"/>
    <s v="High"/>
    <n v="0.71199999999999997"/>
    <x v="0"/>
    <s v=""/>
    <n v="4.54"/>
    <n v="4"/>
    <n v="-2.76"/>
    <n v="0.1"/>
    <s v="Saturday"/>
    <s v="5-10 min"/>
    <n v="1"/>
    <s v="Below 0.8"/>
  </r>
  <r>
    <s v="RF004236"/>
    <d v="2026-02-07T21:44:00"/>
    <d v="2026-02-07T00:00:00"/>
    <n v="21"/>
    <x v="3"/>
    <x v="1"/>
    <n v="3.3"/>
    <n v="84.85"/>
    <n v="82.06"/>
    <n v="1"/>
    <n v="3.6"/>
    <n v="1.6"/>
    <n v="56"/>
    <s v="Low"/>
    <n v="1.294"/>
    <x v="0"/>
    <s v=""/>
    <n v="4.7699999999999996"/>
    <n v="0"/>
    <n v="-2.79"/>
    <n v="-2"/>
    <s v="Saturday"/>
    <s v="0-5 min"/>
    <n v="1"/>
    <s v="Above 1.2"/>
  </r>
  <r>
    <s v="RF004237"/>
    <d v="2026-02-07T21:57:00"/>
    <d v="2026-02-07T00:00:00"/>
    <n v="21"/>
    <x v="3"/>
    <x v="0"/>
    <n v="0.9"/>
    <n v="58.92"/>
    <n v="55.63"/>
    <n v="1.1000000000000001"/>
    <n v="6.3"/>
    <n v="11.3"/>
    <n v="58"/>
    <s v="Low"/>
    <n v="1.304"/>
    <x v="0"/>
    <s v=""/>
    <n v="4.8600000000000003"/>
    <n v="19"/>
    <n v="-3.29"/>
    <n v="5"/>
    <s v="Saturday"/>
    <s v="5-10 min"/>
    <n v="1"/>
    <s v="Above 1.2"/>
  </r>
  <r>
    <s v="RF004238"/>
    <d v="2026-02-07T22:34:00"/>
    <d v="2026-02-07T00:00:00"/>
    <n v="22"/>
    <x v="2"/>
    <x v="1"/>
    <n v="18"/>
    <n v="314.02"/>
    <m/>
    <n v="1"/>
    <n v="6.6"/>
    <n v="7.9"/>
    <n v="121"/>
    <s v="Medium"/>
    <n v="1.07"/>
    <x v="2"/>
    <s v="ETA too high"/>
    <n v="4.8600000000000003"/>
    <n v="0"/>
    <m/>
    <n v="1.3"/>
    <s v="Saturday"/>
    <s v="5-10 min"/>
    <n v="0"/>
    <s v="Between 1.0-1.2"/>
  </r>
  <r>
    <s v="RF004239"/>
    <d v="2026-02-07T22:47:00"/>
    <d v="2026-02-07T00:00:00"/>
    <n v="22"/>
    <x v="2"/>
    <x v="0"/>
    <n v="4.4000000000000004"/>
    <n v="106.62"/>
    <n v="101.58"/>
    <n v="1.1000000000000001"/>
    <n v="4.2"/>
    <n v="3.7"/>
    <n v="109"/>
    <s v="Medium"/>
    <n v="0.88400000000000001"/>
    <x v="0"/>
    <s v=""/>
    <n v="4.6100000000000003"/>
    <n v="12"/>
    <n v="-5.04"/>
    <n v="-0.5"/>
    <s v="Saturday"/>
    <s v="0-5 min"/>
    <n v="1"/>
    <s v="Between 0.8-1.0"/>
  </r>
  <r>
    <s v="RF004240"/>
    <d v="2026-02-07T23:00:00"/>
    <d v="2026-02-07T00:00:00"/>
    <n v="23"/>
    <x v="4"/>
    <x v="0"/>
    <n v="2.4"/>
    <n v="74.989999999999995"/>
    <n v="75.86"/>
    <n v="1"/>
    <n v="6.8"/>
    <n v="9.6"/>
    <n v="62"/>
    <s v="Low"/>
    <n v="1.9490000000000001"/>
    <x v="0"/>
    <s v=""/>
    <n v="4.8499999999999996"/>
    <n v="31"/>
    <n v="0.87"/>
    <n v="2.8"/>
    <s v="Saturday"/>
    <s v="5-10 min"/>
    <n v="1"/>
    <s v="Above 1.2"/>
  </r>
  <r>
    <s v="RF004241"/>
    <d v="2026-02-07T23:03:00"/>
    <d v="2026-02-07T00:00:00"/>
    <n v="23"/>
    <x v="0"/>
    <x v="0"/>
    <n v="3.5"/>
    <n v="122.41"/>
    <m/>
    <n v="1.2"/>
    <n v="2.6"/>
    <n v="8.1"/>
    <n v="138"/>
    <s v="Medium"/>
    <n v="0.98399999999999999"/>
    <x v="2"/>
    <s v="Changed plans"/>
    <n v="4.75"/>
    <n v="3"/>
    <m/>
    <n v="5.5"/>
    <s v="Saturday"/>
    <s v="0-5 min"/>
    <n v="0"/>
    <s v="Between 0.8-1.0"/>
  </r>
  <r>
    <s v="RF004242"/>
    <d v="2026-02-07T23:21:00"/>
    <d v="2026-02-07T00:00:00"/>
    <n v="23"/>
    <x v="1"/>
    <x v="0"/>
    <n v="14.3"/>
    <n v="221.32"/>
    <n v="227.92"/>
    <n v="1"/>
    <n v="5.6"/>
    <n v="7.1"/>
    <n v="104"/>
    <s v="Medium"/>
    <n v="1.2529999999999999"/>
    <x v="0"/>
    <s v=""/>
    <n v="4.6500000000000004"/>
    <n v="3"/>
    <n v="6.6"/>
    <n v="1.5"/>
    <s v="Saturday"/>
    <s v="5-10 min"/>
    <n v="1"/>
    <s v="Above 1.2"/>
  </r>
  <r>
    <s v="RF004243"/>
    <d v="2026-02-08T00:01:00"/>
    <d v="2026-02-08T00:00:00"/>
    <n v="0"/>
    <x v="0"/>
    <x v="0"/>
    <n v="0.7"/>
    <n v="52.58"/>
    <m/>
    <n v="1"/>
    <n v="3.9"/>
    <n v="8"/>
    <n v="127"/>
    <s v="Medium"/>
    <n v="1.073"/>
    <x v="1"/>
    <s v="Driver unavailable"/>
    <n v="4.51"/>
    <n v="15"/>
    <m/>
    <n v="4.0999999999999996"/>
    <s v="Sunday"/>
    <s v="0-5 min"/>
    <n v="0"/>
    <s v="Between 1.0-1.2"/>
  </r>
  <r>
    <s v="RF004244"/>
    <d v="2026-02-08T00:25:00"/>
    <d v="2026-02-08T00:00:00"/>
    <n v="0"/>
    <x v="0"/>
    <x v="0"/>
    <n v="12.3"/>
    <n v="220.62"/>
    <m/>
    <n v="1"/>
    <n v="4.9000000000000004"/>
    <n v="9.3000000000000007"/>
    <n v="128"/>
    <s v="Medium"/>
    <n v="1.1759999999999999"/>
    <x v="2"/>
    <s v="Fare too high"/>
    <n v="4.67"/>
    <n v="2"/>
    <m/>
    <n v="4.4000000000000004"/>
    <s v="Sunday"/>
    <s v="0-5 min"/>
    <n v="0"/>
    <s v="Between 1.0-1.2"/>
  </r>
  <r>
    <s v="RF004245"/>
    <d v="2026-02-08T00:35:00"/>
    <d v="2026-02-08T00:00:00"/>
    <n v="0"/>
    <x v="3"/>
    <x v="0"/>
    <n v="8.4"/>
    <n v="169.11"/>
    <n v="176.47"/>
    <n v="1"/>
    <n v="5.3"/>
    <n v="6.6"/>
    <n v="66"/>
    <s v="Low"/>
    <n v="1.2589999999999999"/>
    <x v="0"/>
    <s v=""/>
    <n v="4.59"/>
    <n v="3"/>
    <n v="7.36"/>
    <n v="1.3"/>
    <s v="Sunday"/>
    <s v="5-10 min"/>
    <n v="1"/>
    <s v="Above 1.2"/>
  </r>
  <r>
    <s v="RF004246"/>
    <d v="2026-02-08T01:06:00"/>
    <d v="2026-02-08T00:00:00"/>
    <n v="1"/>
    <x v="1"/>
    <x v="1"/>
    <n v="5"/>
    <n v="105.18"/>
    <n v="111.89"/>
    <n v="1"/>
    <n v="3.9"/>
    <n v="4.0999999999999996"/>
    <n v="103"/>
    <s v="Low"/>
    <n v="1.4550000000000001"/>
    <x v="0"/>
    <s v=""/>
    <n v="4.5199999999999996"/>
    <n v="0"/>
    <n v="6.71"/>
    <n v="0.2"/>
    <s v="Sunday"/>
    <s v="0-5 min"/>
    <n v="1"/>
    <s v="Above 1.2"/>
  </r>
  <r>
    <s v="RF004247"/>
    <d v="2026-02-08T01:09:00"/>
    <d v="2026-02-08T00:00:00"/>
    <n v="1"/>
    <x v="3"/>
    <x v="1"/>
    <n v="6.6"/>
    <n v="125.51"/>
    <m/>
    <n v="1"/>
    <n v="5.0999999999999996"/>
    <n v="8.9"/>
    <n v="67"/>
    <s v="Low"/>
    <n v="2.2000000000000002"/>
    <x v="2"/>
    <s v="Pickup issue"/>
    <n v="4.6500000000000004"/>
    <n v="0"/>
    <m/>
    <n v="3.8"/>
    <s v="Sunday"/>
    <s v="5-10 min"/>
    <n v="0"/>
    <s v="Above 1.2"/>
  </r>
  <r>
    <s v="RF004248"/>
    <d v="2026-02-08T01:14:00"/>
    <d v="2026-02-08T00:00:00"/>
    <n v="1"/>
    <x v="3"/>
    <x v="0"/>
    <n v="10"/>
    <n v="209.72"/>
    <n v="202.87"/>
    <n v="1.1000000000000001"/>
    <n v="5.7"/>
    <n v="7.6"/>
    <n v="71"/>
    <s v="Low"/>
    <n v="2.008"/>
    <x v="0"/>
    <s v=""/>
    <n v="4.63"/>
    <n v="4"/>
    <n v="-6.85"/>
    <n v="1.9"/>
    <s v="Sunday"/>
    <s v="5-10 min"/>
    <n v="1"/>
    <s v="Above 1.2"/>
  </r>
  <r>
    <s v="RF004249"/>
    <d v="2026-02-08T01:15:00"/>
    <d v="2026-02-08T00:00:00"/>
    <n v="1"/>
    <x v="1"/>
    <x v="0"/>
    <n v="4.5999999999999996"/>
    <n v="108.7"/>
    <n v="103.13"/>
    <n v="1"/>
    <n v="2"/>
    <n v="3.8"/>
    <n v="107"/>
    <s v="Low"/>
    <n v="1.538"/>
    <x v="0"/>
    <s v=""/>
    <n v="5"/>
    <n v="6"/>
    <n v="-5.57"/>
    <n v="1.8"/>
    <s v="Sunday"/>
    <s v="0-5 min"/>
    <n v="1"/>
    <s v="Above 1.2"/>
  </r>
  <r>
    <s v="RF004250"/>
    <d v="2026-02-08T01:29:00"/>
    <d v="2026-02-08T00:00:00"/>
    <n v="1"/>
    <x v="2"/>
    <x v="1"/>
    <n v="3.5"/>
    <n v="94.98"/>
    <n v="98.04"/>
    <n v="1"/>
    <n v="2.2000000000000002"/>
    <n v="3"/>
    <n v="99"/>
    <s v="Low"/>
    <n v="1.282"/>
    <x v="0"/>
    <s v=""/>
    <n v="4.9000000000000004"/>
    <n v="0"/>
    <n v="3.06"/>
    <n v="0.8"/>
    <s v="Sunday"/>
    <s v="0-5 min"/>
    <n v="1"/>
    <s v="Above 1.2"/>
  </r>
  <r>
    <s v="RF004251"/>
    <d v="2026-02-08T01:42:00"/>
    <d v="2026-02-08T00:00:00"/>
    <n v="1"/>
    <x v="0"/>
    <x v="0"/>
    <n v="9.6"/>
    <n v="255.46"/>
    <n v="265.68"/>
    <n v="1.3"/>
    <n v="7.2"/>
    <n v="9"/>
    <n v="107"/>
    <s v="Medium"/>
    <n v="0.80900000000000005"/>
    <x v="0"/>
    <s v=""/>
    <n v="4.59"/>
    <n v="23"/>
    <n v="10.220000000000001"/>
    <n v="1.8"/>
    <s v="Sunday"/>
    <s v="5-10 min"/>
    <n v="1"/>
    <s v="Between 0.8-1.0"/>
  </r>
  <r>
    <s v="RF004252"/>
    <d v="2026-02-08T01:45:00"/>
    <d v="2026-02-08T00:00:00"/>
    <n v="1"/>
    <x v="3"/>
    <x v="1"/>
    <n v="7.1"/>
    <n v="171.54"/>
    <n v="156.85"/>
    <n v="1.1000000000000001"/>
    <n v="2"/>
    <n v="1.6"/>
    <n v="69"/>
    <s v="Low"/>
    <n v="1.9990000000000001"/>
    <x v="0"/>
    <s v=""/>
    <n v="4.9400000000000004"/>
    <n v="0"/>
    <n v="-14.69"/>
    <n v="-0.4"/>
    <s v="Sunday"/>
    <s v="0-5 min"/>
    <n v="1"/>
    <s v="Above 1.2"/>
  </r>
  <r>
    <s v="RF004253"/>
    <d v="2026-02-08T01:51:00"/>
    <d v="2026-02-08T00:00:00"/>
    <n v="1"/>
    <x v="2"/>
    <x v="0"/>
    <n v="14.9"/>
    <n v="309.27999999999997"/>
    <n v="321.87"/>
    <n v="1.1000000000000001"/>
    <n v="2"/>
    <n v="1.5"/>
    <n v="124"/>
    <s v="Low"/>
    <n v="1.5289999999999999"/>
    <x v="0"/>
    <s v=""/>
    <n v="4.8099999999999996"/>
    <n v="2"/>
    <n v="12.59"/>
    <n v="-0.5"/>
    <s v="Sunday"/>
    <s v="0-5 min"/>
    <n v="1"/>
    <s v="Above 1.2"/>
  </r>
  <r>
    <s v="RF004254"/>
    <d v="2026-02-08T02:23:00"/>
    <d v="2026-02-08T00:00:00"/>
    <n v="2"/>
    <x v="2"/>
    <x v="0"/>
    <n v="14.1"/>
    <n v="281.95"/>
    <m/>
    <n v="1"/>
    <n v="7.3"/>
    <n v="14.8"/>
    <n v="122"/>
    <s v="Low"/>
    <n v="1.3089999999999999"/>
    <x v="2"/>
    <s v="Changed plans"/>
    <n v="4.45"/>
    <n v="2"/>
    <m/>
    <n v="7.5"/>
    <s v="Sunday"/>
    <s v="5-10 min"/>
    <n v="0"/>
    <s v="Above 1.2"/>
  </r>
  <r>
    <s v="RF004255"/>
    <d v="2026-02-08T02:31:00"/>
    <d v="2026-02-08T00:00:00"/>
    <n v="2"/>
    <x v="2"/>
    <x v="1"/>
    <n v="5"/>
    <n v="128.11000000000001"/>
    <n v="124.91"/>
    <n v="1.1000000000000001"/>
    <n v="3.3"/>
    <n v="4"/>
    <n v="106"/>
    <s v="Low"/>
    <n v="1.3720000000000001"/>
    <x v="0"/>
    <s v=""/>
    <n v="4.74"/>
    <n v="0"/>
    <n v="-3.2"/>
    <n v="0.7"/>
    <s v="Sunday"/>
    <s v="0-5 min"/>
    <n v="1"/>
    <s v="Above 1.2"/>
  </r>
  <r>
    <s v="RF004256"/>
    <d v="2026-02-08T02:45:00"/>
    <d v="2026-02-08T00:00:00"/>
    <n v="2"/>
    <x v="0"/>
    <x v="1"/>
    <n v="6"/>
    <n v="168.18"/>
    <m/>
    <n v="1.2"/>
    <n v="4.5999999999999996"/>
    <n v="7.8"/>
    <n v="140"/>
    <s v="Medium"/>
    <n v="1.135"/>
    <x v="1"/>
    <s v="Pickup too far"/>
    <n v="4.7699999999999996"/>
    <n v="0"/>
    <m/>
    <n v="3.2"/>
    <s v="Sunday"/>
    <s v="0-5 min"/>
    <n v="0"/>
    <s v="Between 1.0-1.2"/>
  </r>
  <r>
    <s v="RF004257"/>
    <d v="2026-02-08T02:56:00"/>
    <d v="2026-02-08T00:00:00"/>
    <n v="2"/>
    <x v="1"/>
    <x v="0"/>
    <n v="13.6"/>
    <n v="272.16000000000003"/>
    <n v="275.54000000000002"/>
    <n v="1"/>
    <n v="4.9000000000000004"/>
    <n v="4.9000000000000004"/>
    <n v="110"/>
    <s v="Low"/>
    <n v="1.397"/>
    <x v="0"/>
    <s v=""/>
    <n v="4.67"/>
    <n v="26"/>
    <n v="3.38"/>
    <n v="0"/>
    <s v="Sunday"/>
    <s v="0-5 min"/>
    <n v="1"/>
    <s v="Above 1.2"/>
  </r>
  <r>
    <s v="RF004258"/>
    <d v="2026-02-08T02:59:00"/>
    <d v="2026-02-08T00:00:00"/>
    <n v="2"/>
    <x v="4"/>
    <x v="0"/>
    <n v="11.2"/>
    <n v="202.7"/>
    <n v="207.15"/>
    <n v="1"/>
    <n v="5"/>
    <n v="10"/>
    <n v="57"/>
    <s v="Low"/>
    <n v="1.784"/>
    <x v="0"/>
    <s v=""/>
    <n v="4.3600000000000003"/>
    <n v="2"/>
    <n v="4.45"/>
    <n v="5"/>
    <s v="Sunday"/>
    <s v="0-5 min"/>
    <n v="1"/>
    <s v="Above 1.2"/>
  </r>
  <r>
    <s v="RF004259"/>
    <d v="2026-02-08T03:05:00"/>
    <d v="2026-02-08T00:00:00"/>
    <n v="3"/>
    <x v="3"/>
    <x v="0"/>
    <n v="8.6"/>
    <n v="150.6"/>
    <n v="145.51"/>
    <n v="1"/>
    <n v="3"/>
    <n v="5"/>
    <n v="66"/>
    <s v="Low"/>
    <n v="1.5580000000000001"/>
    <x v="0"/>
    <s v=""/>
    <n v="4.29"/>
    <n v="6"/>
    <n v="-5.09"/>
    <n v="2"/>
    <s v="Sunday"/>
    <s v="0-5 min"/>
    <n v="1"/>
    <s v="Above 1.2"/>
  </r>
  <r>
    <s v="RF004260"/>
    <d v="2026-02-08T03:21:00"/>
    <d v="2026-02-08T00:00:00"/>
    <n v="3"/>
    <x v="3"/>
    <x v="1"/>
    <n v="12.6"/>
    <n v="248.35"/>
    <n v="240.12"/>
    <n v="1"/>
    <n v="3.3"/>
    <n v="3.8"/>
    <n v="71"/>
    <s v="Low"/>
    <n v="2.16"/>
    <x v="0"/>
    <s v=""/>
    <n v="4.87"/>
    <n v="0"/>
    <n v="-8.23"/>
    <n v="0.5"/>
    <s v="Sunday"/>
    <s v="0-5 min"/>
    <n v="1"/>
    <s v="Above 1.2"/>
  </r>
  <r>
    <s v="RF004261"/>
    <d v="2026-02-08T03:24:00"/>
    <d v="2026-02-08T00:00:00"/>
    <n v="3"/>
    <x v="4"/>
    <x v="0"/>
    <n v="1.9"/>
    <n v="66.959999999999994"/>
    <n v="66.94"/>
    <n v="1.1000000000000001"/>
    <n v="8.6"/>
    <n v="3.9"/>
    <n v="62"/>
    <s v="Low"/>
    <n v="2.2000000000000002"/>
    <x v="0"/>
    <s v=""/>
    <n v="4.7300000000000004"/>
    <n v="5"/>
    <n v="-0.02"/>
    <n v="-4.7"/>
    <s v="Sunday"/>
    <s v="5-10 min"/>
    <n v="1"/>
    <s v="Above 1.2"/>
  </r>
  <r>
    <s v="RF004262"/>
    <d v="2026-02-08T03:52:00"/>
    <d v="2026-02-08T00:00:00"/>
    <n v="3"/>
    <x v="0"/>
    <x v="0"/>
    <n v="8.5"/>
    <n v="162.43"/>
    <n v="161.08000000000001"/>
    <n v="1"/>
    <n v="2"/>
    <n v="1.1000000000000001"/>
    <n v="144"/>
    <s v="Low"/>
    <n v="1.403"/>
    <x v="0"/>
    <s v=""/>
    <n v="4.58"/>
    <n v="4"/>
    <n v="-1.35"/>
    <n v="-0.9"/>
    <s v="Sunday"/>
    <s v="0-5 min"/>
    <n v="1"/>
    <s v="Above 1.2"/>
  </r>
  <r>
    <s v="RF004263"/>
    <d v="2026-02-08T04:00:00"/>
    <d v="2026-02-08T00:00:00"/>
    <n v="4"/>
    <x v="2"/>
    <x v="0"/>
    <n v="3"/>
    <n v="88.26"/>
    <n v="87.57"/>
    <n v="1"/>
    <n v="2.6"/>
    <n v="5.9"/>
    <n v="124"/>
    <s v="Low"/>
    <n v="1.4850000000000001"/>
    <x v="0"/>
    <s v=""/>
    <n v="4.93"/>
    <n v="7"/>
    <n v="-0.69"/>
    <n v="3.3"/>
    <s v="Sunday"/>
    <s v="0-5 min"/>
    <n v="1"/>
    <s v="Above 1.2"/>
  </r>
  <r>
    <s v="RF004264"/>
    <d v="2026-02-08T04:32:00"/>
    <d v="2026-02-08T00:00:00"/>
    <n v="4"/>
    <x v="2"/>
    <x v="0"/>
    <n v="10.6"/>
    <n v="182.64"/>
    <m/>
    <n v="1"/>
    <n v="2"/>
    <n v="1"/>
    <n v="118"/>
    <s v="Low"/>
    <n v="1.9370000000000001"/>
    <x v="2"/>
    <s v="Changed plans"/>
    <n v="4.7300000000000004"/>
    <n v="13"/>
    <m/>
    <n v="-1"/>
    <s v="Sunday"/>
    <s v="0-5 min"/>
    <n v="0"/>
    <s v="Above 1.2"/>
  </r>
  <r>
    <s v="RF004265"/>
    <d v="2026-02-08T04:34:00"/>
    <d v="2026-02-08T00:00:00"/>
    <n v="4"/>
    <x v="0"/>
    <x v="1"/>
    <n v="8.4"/>
    <n v="171.54"/>
    <m/>
    <n v="1.1000000000000001"/>
    <n v="3.6"/>
    <n v="1.9"/>
    <n v="126"/>
    <s v="Low"/>
    <n v="1.383"/>
    <x v="1"/>
    <s v="Driver unavailable"/>
    <n v="4.4800000000000004"/>
    <n v="0"/>
    <m/>
    <n v="-1.7"/>
    <s v="Sunday"/>
    <s v="0-5 min"/>
    <n v="0"/>
    <s v="Above 1.2"/>
  </r>
  <r>
    <s v="RF004266"/>
    <d v="2026-02-08T04:47:00"/>
    <d v="2026-02-08T00:00:00"/>
    <n v="4"/>
    <x v="2"/>
    <x v="0"/>
    <n v="12.2"/>
    <n v="242"/>
    <n v="236.42"/>
    <n v="1"/>
    <n v="2.1"/>
    <n v="1"/>
    <n v="105"/>
    <s v="Low"/>
    <n v="1.4430000000000001"/>
    <x v="0"/>
    <s v=""/>
    <n v="4.75"/>
    <n v="4"/>
    <n v="-5.58"/>
    <n v="-1.1000000000000001"/>
    <s v="Sunday"/>
    <s v="0-5 min"/>
    <n v="1"/>
    <s v="Above 1.2"/>
  </r>
  <r>
    <s v="RF004267"/>
    <d v="2026-02-08T04:51:00"/>
    <d v="2026-02-08T00:00:00"/>
    <n v="4"/>
    <x v="3"/>
    <x v="0"/>
    <n v="14.3"/>
    <n v="241.08"/>
    <m/>
    <n v="1"/>
    <n v="6.7"/>
    <n v="1"/>
    <n v="78"/>
    <s v="Low"/>
    <n v="2.2000000000000002"/>
    <x v="2"/>
    <s v="Pickup issue"/>
    <n v="4.8899999999999997"/>
    <n v="4"/>
    <m/>
    <n v="-5.7"/>
    <s v="Sunday"/>
    <s v="5-10 min"/>
    <n v="0"/>
    <s v="Above 1.2"/>
  </r>
  <r>
    <s v="RF004268"/>
    <d v="2026-02-08T05:31:00"/>
    <d v="2026-02-08T00:00:00"/>
    <n v="5"/>
    <x v="2"/>
    <x v="0"/>
    <n v="2.2000000000000002"/>
    <n v="72.11"/>
    <n v="77.05"/>
    <n v="1"/>
    <n v="7.6"/>
    <n v="9.3000000000000007"/>
    <n v="127"/>
    <s v="Medium"/>
    <n v="1.137"/>
    <x v="0"/>
    <s v=""/>
    <n v="4.28"/>
    <n v="5"/>
    <n v="4.9400000000000004"/>
    <n v="1.7"/>
    <s v="Sunday"/>
    <s v="5-10 min"/>
    <n v="1"/>
    <s v="Between 1.0-1.2"/>
  </r>
  <r>
    <s v="RF004269"/>
    <d v="2026-02-08T05:40:00"/>
    <d v="2026-02-08T00:00:00"/>
    <n v="5"/>
    <x v="4"/>
    <x v="0"/>
    <n v="8.6"/>
    <n v="154.77000000000001"/>
    <n v="151.16999999999999"/>
    <n v="1"/>
    <n v="4"/>
    <n v="1"/>
    <n v="63"/>
    <s v="Low"/>
    <n v="1.7789999999999999"/>
    <x v="0"/>
    <s v=""/>
    <n v="4.93"/>
    <n v="4"/>
    <n v="-3.6"/>
    <n v="-3"/>
    <s v="Sunday"/>
    <s v="0-5 min"/>
    <n v="1"/>
    <s v="Above 1.2"/>
  </r>
  <r>
    <s v="RF004270"/>
    <d v="2026-02-08T05:45:00"/>
    <d v="2026-02-08T00:00:00"/>
    <n v="5"/>
    <x v="2"/>
    <x v="1"/>
    <n v="4.0999999999999996"/>
    <n v="97.74"/>
    <n v="93.26"/>
    <n v="1"/>
    <n v="2"/>
    <n v="3.8"/>
    <n v="122"/>
    <s v="Medium"/>
    <n v="1.147"/>
    <x v="0"/>
    <s v=""/>
    <n v="4.95"/>
    <n v="0"/>
    <n v="-4.4800000000000004"/>
    <n v="1.8"/>
    <s v="Sunday"/>
    <s v="0-5 min"/>
    <n v="1"/>
    <s v="Between 1.0-1.2"/>
  </r>
  <r>
    <s v="RF004271"/>
    <d v="2026-02-08T05:54:00"/>
    <d v="2026-02-08T00:00:00"/>
    <n v="5"/>
    <x v="0"/>
    <x v="1"/>
    <n v="10"/>
    <n v="226.74"/>
    <n v="225.4"/>
    <n v="1.1000000000000001"/>
    <n v="8"/>
    <n v="12.2"/>
    <n v="131"/>
    <s v="Medium"/>
    <n v="1.111"/>
    <x v="0"/>
    <s v=""/>
    <n v="4.83"/>
    <n v="0"/>
    <n v="-1.34"/>
    <n v="4.2"/>
    <s v="Sunday"/>
    <s v="5-10 min"/>
    <n v="1"/>
    <s v="Between 1.0-1.2"/>
  </r>
  <r>
    <s v="RF004272"/>
    <d v="2026-02-08T05:57:00"/>
    <d v="2026-02-08T00:00:00"/>
    <n v="5"/>
    <x v="2"/>
    <x v="1"/>
    <n v="3.9"/>
    <n v="104.55"/>
    <m/>
    <n v="1"/>
    <n v="2.9"/>
    <n v="2.9"/>
    <n v="102"/>
    <s v="Medium"/>
    <n v="0.94399999999999995"/>
    <x v="2"/>
    <s v="ETA too high"/>
    <n v="4.71"/>
    <n v="0"/>
    <m/>
    <n v="0"/>
    <s v="Sunday"/>
    <s v="0-5 min"/>
    <n v="0"/>
    <s v="Between 0.8-1.0"/>
  </r>
  <r>
    <s v="RF004273"/>
    <d v="2026-02-08T05:57:00"/>
    <d v="2026-02-08T00:00:00"/>
    <n v="5"/>
    <x v="4"/>
    <x v="0"/>
    <n v="4.2"/>
    <n v="98.36"/>
    <m/>
    <n v="1"/>
    <n v="4.5999999999999996"/>
    <n v="5.4"/>
    <n v="55"/>
    <s v="Low"/>
    <n v="1.736"/>
    <x v="2"/>
    <s v="Fare too high"/>
    <n v="4.7699999999999996"/>
    <n v="5"/>
    <m/>
    <n v="0.8"/>
    <s v="Sunday"/>
    <s v="0-5 min"/>
    <n v="0"/>
    <s v="Above 1.2"/>
  </r>
  <r>
    <s v="RF004274"/>
    <d v="2026-02-08T06:10:00"/>
    <d v="2026-02-08T00:00:00"/>
    <n v="6"/>
    <x v="1"/>
    <x v="1"/>
    <n v="6.9"/>
    <n v="143.53"/>
    <n v="143.31"/>
    <n v="1"/>
    <n v="5.0999999999999996"/>
    <n v="4.0999999999999996"/>
    <n v="97"/>
    <s v="Medium"/>
    <n v="1.048"/>
    <x v="0"/>
    <s v=""/>
    <n v="4.53"/>
    <n v="0"/>
    <n v="-0.22"/>
    <n v="-1"/>
    <s v="Sunday"/>
    <s v="5-10 min"/>
    <n v="1"/>
    <s v="Between 1.0-1.2"/>
  </r>
  <r>
    <s v="RF004275"/>
    <d v="2026-02-08T06:13:00"/>
    <d v="2026-02-08T00:00:00"/>
    <n v="6"/>
    <x v="1"/>
    <x v="1"/>
    <n v="2.1"/>
    <n v="73.400000000000006"/>
    <n v="74.62"/>
    <n v="1"/>
    <n v="2.2000000000000002"/>
    <n v="3.9"/>
    <n v="97"/>
    <s v="Low"/>
    <n v="1.653"/>
    <x v="0"/>
    <s v=""/>
    <n v="4.55"/>
    <n v="0"/>
    <n v="1.22"/>
    <n v="1.7"/>
    <s v="Sunday"/>
    <s v="0-5 min"/>
    <n v="1"/>
    <s v="Above 1.2"/>
  </r>
  <r>
    <s v="RF004276"/>
    <d v="2026-02-08T06:20:00"/>
    <d v="2026-02-08T00:00:00"/>
    <n v="6"/>
    <x v="0"/>
    <x v="1"/>
    <n v="3.1"/>
    <n v="85.14"/>
    <n v="84.1"/>
    <n v="1"/>
    <n v="3.4"/>
    <n v="4.2"/>
    <n v="129"/>
    <s v="Medium"/>
    <n v="1.1339999999999999"/>
    <x v="0"/>
    <s v=""/>
    <n v="5"/>
    <n v="0"/>
    <n v="-1.04"/>
    <n v="0.8"/>
    <s v="Sunday"/>
    <s v="0-5 min"/>
    <n v="1"/>
    <s v="Between 1.0-1.2"/>
  </r>
  <r>
    <s v="RF004277"/>
    <d v="2026-02-08T06:41:00"/>
    <d v="2026-02-08T00:00:00"/>
    <n v="6"/>
    <x v="2"/>
    <x v="1"/>
    <n v="9.1"/>
    <n v="187.18"/>
    <n v="183.68"/>
    <n v="1"/>
    <n v="8.1"/>
    <n v="5.2"/>
    <n v="131"/>
    <s v="Low"/>
    <n v="1.6080000000000001"/>
    <x v="0"/>
    <s v=""/>
    <n v="4.6100000000000003"/>
    <n v="0"/>
    <n v="-3.5"/>
    <n v="-2.9"/>
    <s v="Sunday"/>
    <s v="5-10 min"/>
    <n v="1"/>
    <s v="Above 1.2"/>
  </r>
  <r>
    <s v="RF004278"/>
    <d v="2026-02-08T06:54:00"/>
    <d v="2026-02-08T00:00:00"/>
    <n v="6"/>
    <x v="0"/>
    <x v="0"/>
    <n v="16.600000000000001"/>
    <n v="328"/>
    <n v="327.45"/>
    <n v="1"/>
    <n v="5.5"/>
    <n v="5"/>
    <n v="126"/>
    <s v="Medium"/>
    <n v="0.93400000000000005"/>
    <x v="0"/>
    <s v=""/>
    <n v="4.6399999999999997"/>
    <n v="23"/>
    <n v="-0.55000000000000004"/>
    <n v="-0.5"/>
    <s v="Sunday"/>
    <s v="5-10 min"/>
    <n v="1"/>
    <s v="Between 0.8-1.0"/>
  </r>
  <r>
    <s v="RF004279"/>
    <d v="2026-02-08T06:58:00"/>
    <d v="2026-02-08T00:00:00"/>
    <n v="6"/>
    <x v="3"/>
    <x v="0"/>
    <n v="1.2"/>
    <n v="54.03"/>
    <n v="51.61"/>
    <n v="1"/>
    <n v="5.3"/>
    <n v="10.1"/>
    <n v="65"/>
    <s v="Low"/>
    <n v="1.502"/>
    <x v="0"/>
    <s v=""/>
    <n v="4.8600000000000003"/>
    <n v="13"/>
    <n v="-2.42"/>
    <n v="4.8"/>
    <s v="Sunday"/>
    <s v="5-10 min"/>
    <n v="1"/>
    <s v="Above 1.2"/>
  </r>
  <r>
    <s v="RF004280"/>
    <d v="2026-02-08T07:32:00"/>
    <d v="2026-02-08T00:00:00"/>
    <n v="7"/>
    <x v="4"/>
    <x v="0"/>
    <n v="3.7"/>
    <n v="97.94"/>
    <n v="100.94"/>
    <n v="1.1000000000000001"/>
    <n v="6.3"/>
    <n v="11.1"/>
    <n v="59"/>
    <s v="Low"/>
    <n v="1.302"/>
    <x v="0"/>
    <s v=""/>
    <n v="4.33"/>
    <n v="6"/>
    <n v="3"/>
    <n v="4.8"/>
    <s v="Sunday"/>
    <s v="5-10 min"/>
    <n v="1"/>
    <s v="Above 1.2"/>
  </r>
  <r>
    <s v="RF004281"/>
    <d v="2026-02-08T07:33:00"/>
    <d v="2026-02-08T00:00:00"/>
    <n v="7"/>
    <x v="4"/>
    <x v="0"/>
    <n v="8"/>
    <n v="141.31"/>
    <n v="155.58000000000001"/>
    <n v="1"/>
    <n v="5.5"/>
    <n v="6.7"/>
    <n v="51"/>
    <s v="Low"/>
    <n v="2.0110000000000001"/>
    <x v="0"/>
    <s v=""/>
    <n v="4.5999999999999996"/>
    <n v="4"/>
    <n v="14.27"/>
    <n v="1.2"/>
    <s v="Sunday"/>
    <s v="5-10 min"/>
    <n v="1"/>
    <s v="Above 1.2"/>
  </r>
  <r>
    <s v="RF004282"/>
    <d v="2026-02-08T07:35:00"/>
    <d v="2026-02-08T00:00:00"/>
    <n v="7"/>
    <x v="4"/>
    <x v="0"/>
    <n v="1.5"/>
    <n v="55.57"/>
    <n v="55.07"/>
    <n v="1"/>
    <n v="6.7"/>
    <n v="1"/>
    <n v="60"/>
    <s v="Low"/>
    <n v="1.903"/>
    <x v="0"/>
    <s v=""/>
    <n v="4.62"/>
    <n v="22"/>
    <n v="-0.5"/>
    <n v="-5.7"/>
    <s v="Sunday"/>
    <s v="5-10 min"/>
    <n v="1"/>
    <s v="Above 1.2"/>
  </r>
  <r>
    <s v="RF004283"/>
    <d v="2026-02-08T07:54:00"/>
    <d v="2026-02-08T00:00:00"/>
    <n v="7"/>
    <x v="3"/>
    <x v="0"/>
    <n v="5.0999999999999996"/>
    <n v="116.78"/>
    <n v="122.88"/>
    <n v="1"/>
    <n v="5.7"/>
    <n v="9.1999999999999993"/>
    <n v="62"/>
    <s v="Low"/>
    <n v="2.2000000000000002"/>
    <x v="0"/>
    <s v=""/>
    <n v="4.7300000000000004"/>
    <n v="6"/>
    <n v="6.1"/>
    <n v="3.5"/>
    <s v="Sunday"/>
    <s v="5-10 min"/>
    <n v="1"/>
    <s v="Above 1.2"/>
  </r>
  <r>
    <s v="RF004284"/>
    <d v="2026-02-08T08:05:00"/>
    <d v="2026-02-08T00:00:00"/>
    <n v="8"/>
    <x v="0"/>
    <x v="0"/>
    <n v="7.4"/>
    <n v="173.82"/>
    <n v="181.49"/>
    <n v="1.2"/>
    <n v="6.3"/>
    <n v="3.3"/>
    <n v="118"/>
    <s v="High"/>
    <n v="0.81"/>
    <x v="0"/>
    <s v=""/>
    <n v="4.84"/>
    <n v="2"/>
    <n v="7.67"/>
    <n v="-3"/>
    <s v="Sunday"/>
    <s v="5-10 min"/>
    <n v="1"/>
    <s v="Between 0.8-1.0"/>
  </r>
  <r>
    <s v="RF004285"/>
    <d v="2026-02-08T08:07:00"/>
    <d v="2026-02-08T00:00:00"/>
    <n v="8"/>
    <x v="1"/>
    <x v="1"/>
    <n v="6.1"/>
    <n v="136.63"/>
    <m/>
    <n v="1.1000000000000001"/>
    <n v="11.7"/>
    <n v="10.8"/>
    <n v="87"/>
    <s v="Medium"/>
    <n v="1.0269999999999999"/>
    <x v="2"/>
    <s v="ETA too high"/>
    <n v="4.7"/>
    <n v="0"/>
    <m/>
    <n v="-0.9"/>
    <s v="Sunday"/>
    <s v="10-15 min"/>
    <n v="0"/>
    <s v="Between 1.0-1.2"/>
  </r>
  <r>
    <s v="RF004286"/>
    <d v="2026-02-08T08:35:00"/>
    <d v="2026-02-08T00:00:00"/>
    <n v="8"/>
    <x v="0"/>
    <x v="0"/>
    <n v="4.4000000000000004"/>
    <n v="126.82"/>
    <n v="120.28"/>
    <n v="1.2"/>
    <n v="5.7"/>
    <n v="6.8"/>
    <n v="114"/>
    <s v="High"/>
    <n v="0.749"/>
    <x v="0"/>
    <s v=""/>
    <n v="4.7300000000000004"/>
    <n v="4"/>
    <n v="-6.54"/>
    <n v="1.1000000000000001"/>
    <s v="Sunday"/>
    <s v="5-10 min"/>
    <n v="1"/>
    <s v="Below 0.8"/>
  </r>
  <r>
    <s v="RF004287"/>
    <d v="2026-02-08T08:41:00"/>
    <d v="2026-02-08T00:00:00"/>
    <n v="8"/>
    <x v="2"/>
    <x v="0"/>
    <n v="1.9"/>
    <n v="69.319999999999993"/>
    <n v="66"/>
    <n v="1"/>
    <n v="4.7"/>
    <n v="10.1"/>
    <n v="112"/>
    <s v="Medium"/>
    <n v="0.94899999999999995"/>
    <x v="0"/>
    <s v=""/>
    <n v="4.43"/>
    <n v="18"/>
    <n v="-3.32"/>
    <n v="5.4"/>
    <s v="Sunday"/>
    <s v="0-5 min"/>
    <n v="1"/>
    <s v="Between 0.8-1.0"/>
  </r>
  <r>
    <s v="RF004288"/>
    <d v="2026-02-08T09:52:00"/>
    <d v="2026-02-08T00:00:00"/>
    <n v="9"/>
    <x v="1"/>
    <x v="0"/>
    <n v="23.5"/>
    <n v="368.37"/>
    <n v="352.75"/>
    <n v="1"/>
    <n v="8.1999999999999993"/>
    <n v="8.3000000000000007"/>
    <n v="91"/>
    <s v="Low"/>
    <n v="1.3380000000000001"/>
    <x v="0"/>
    <s v=""/>
    <n v="4.1900000000000004"/>
    <n v="1"/>
    <n v="-15.62"/>
    <n v="0.1"/>
    <s v="Sunday"/>
    <s v="5-10 min"/>
    <n v="1"/>
    <s v="Above 1.2"/>
  </r>
  <r>
    <s v="RF004289"/>
    <d v="2026-02-08T10:38:00"/>
    <d v="2026-02-08T00:00:00"/>
    <n v="10"/>
    <x v="3"/>
    <x v="0"/>
    <n v="3.6"/>
    <n v="92.56"/>
    <n v="87.75"/>
    <n v="1"/>
    <n v="6.7"/>
    <n v="9.4"/>
    <n v="73"/>
    <s v="Low"/>
    <n v="2.1549999999999998"/>
    <x v="0"/>
    <s v=""/>
    <n v="4.67"/>
    <n v="5"/>
    <n v="-4.8099999999999996"/>
    <n v="2.7"/>
    <s v="Sunday"/>
    <s v="5-10 min"/>
    <n v="1"/>
    <s v="Above 1.2"/>
  </r>
  <r>
    <s v="RF004290"/>
    <d v="2026-02-08T11:14:00"/>
    <d v="2026-02-08T00:00:00"/>
    <n v="11"/>
    <x v="0"/>
    <x v="1"/>
    <n v="10.4"/>
    <n v="256.74"/>
    <m/>
    <n v="1.2"/>
    <n v="4"/>
    <m/>
    <n v="127"/>
    <s v="Medium"/>
    <n v="0.997"/>
    <x v="3"/>
    <s v="No driver available"/>
    <n v="4.54"/>
    <n v="0"/>
    <m/>
    <m/>
    <s v="Sunday"/>
    <s v="0-5 min"/>
    <n v="0"/>
    <s v="Between 0.8-1.0"/>
  </r>
  <r>
    <s v="RF004291"/>
    <d v="2026-02-08T11:27:00"/>
    <d v="2026-02-08T00:00:00"/>
    <n v="11"/>
    <x v="3"/>
    <x v="1"/>
    <n v="9.3000000000000007"/>
    <n v="157.57"/>
    <n v="149.97999999999999"/>
    <n v="1"/>
    <n v="3.6"/>
    <n v="5.0999999999999996"/>
    <n v="62"/>
    <s v="Low"/>
    <n v="1.304"/>
    <x v="0"/>
    <s v=""/>
    <n v="4.66"/>
    <n v="0"/>
    <n v="-7.59"/>
    <n v="1.5"/>
    <s v="Sunday"/>
    <s v="0-5 min"/>
    <n v="1"/>
    <s v="Above 1.2"/>
  </r>
  <r>
    <s v="RF004292"/>
    <d v="2026-02-08T12:04:00"/>
    <d v="2026-02-08T00:00:00"/>
    <n v="12"/>
    <x v="2"/>
    <x v="0"/>
    <n v="5.2"/>
    <n v="119.61"/>
    <n v="118.3"/>
    <n v="1.1000000000000001"/>
    <n v="4.3"/>
    <n v="8.1999999999999993"/>
    <n v="105"/>
    <s v="Low"/>
    <n v="1.6379999999999999"/>
    <x v="0"/>
    <s v=""/>
    <n v="4.8099999999999996"/>
    <n v="13"/>
    <n v="-1.31"/>
    <n v="3.9"/>
    <s v="Sunday"/>
    <s v="0-5 min"/>
    <n v="1"/>
    <s v="Above 1.2"/>
  </r>
  <r>
    <s v="RF004293"/>
    <d v="2026-02-08T12:15:00"/>
    <d v="2026-02-08T00:00:00"/>
    <n v="12"/>
    <x v="2"/>
    <x v="0"/>
    <n v="4.4000000000000004"/>
    <n v="105.62"/>
    <n v="111.63"/>
    <n v="1"/>
    <n v="5"/>
    <n v="4.5999999999999996"/>
    <n v="116"/>
    <s v="Medium"/>
    <n v="1.2150000000000001"/>
    <x v="0"/>
    <s v=""/>
    <n v="4.45"/>
    <n v="3"/>
    <n v="6.01"/>
    <n v="-0.4"/>
    <s v="Sunday"/>
    <s v="0-5 min"/>
    <n v="1"/>
    <s v="Above 1.2"/>
  </r>
  <r>
    <s v="RF004294"/>
    <d v="2026-02-08T12:16:00"/>
    <d v="2026-02-08T00:00:00"/>
    <n v="12"/>
    <x v="0"/>
    <x v="1"/>
    <n v="2"/>
    <n v="69.739999999999995"/>
    <m/>
    <n v="1"/>
    <n v="4.3"/>
    <m/>
    <n v="139"/>
    <s v="Low"/>
    <n v="1.4079999999999999"/>
    <x v="3"/>
    <s v="No driver available"/>
    <n v="5"/>
    <n v="0"/>
    <m/>
    <m/>
    <s v="Sunday"/>
    <s v="0-5 min"/>
    <n v="0"/>
    <s v="Above 1.2"/>
  </r>
  <r>
    <s v="RF004295"/>
    <d v="2026-02-08T12:21:00"/>
    <d v="2026-02-08T00:00:00"/>
    <n v="12"/>
    <x v="0"/>
    <x v="1"/>
    <n v="11.5"/>
    <n v="263.82"/>
    <n v="259.45"/>
    <n v="1.1000000000000001"/>
    <n v="3.2"/>
    <n v="8.4"/>
    <n v="132"/>
    <s v="Low"/>
    <n v="1.3580000000000001"/>
    <x v="0"/>
    <s v=""/>
    <n v="4.83"/>
    <n v="0"/>
    <n v="-4.37"/>
    <n v="5.2"/>
    <s v="Sunday"/>
    <s v="0-5 min"/>
    <n v="1"/>
    <s v="Above 1.2"/>
  </r>
  <r>
    <s v="RF004296"/>
    <d v="2026-02-08T12:24:00"/>
    <d v="2026-02-08T00:00:00"/>
    <n v="12"/>
    <x v="3"/>
    <x v="0"/>
    <n v="12.2"/>
    <n v="194.81"/>
    <n v="192.7"/>
    <n v="1"/>
    <n v="5.7"/>
    <n v="5.4"/>
    <n v="62"/>
    <s v="Low"/>
    <n v="1.8220000000000001"/>
    <x v="0"/>
    <s v=""/>
    <n v="4.6900000000000004"/>
    <n v="9"/>
    <n v="-2.11"/>
    <n v="-0.3"/>
    <s v="Sunday"/>
    <s v="5-10 min"/>
    <n v="1"/>
    <s v="Above 1.2"/>
  </r>
  <r>
    <s v="RF004297"/>
    <d v="2026-02-08T12:30:00"/>
    <d v="2026-02-08T00:00:00"/>
    <n v="12"/>
    <x v="0"/>
    <x v="1"/>
    <n v="5.3"/>
    <n v="128.66999999999999"/>
    <n v="125.91"/>
    <n v="1.1000000000000001"/>
    <n v="4.5"/>
    <n v="6.6"/>
    <n v="128"/>
    <s v="Medium"/>
    <n v="1.093"/>
    <x v="0"/>
    <s v=""/>
    <n v="4.79"/>
    <n v="0"/>
    <n v="-2.76"/>
    <n v="2.1"/>
    <s v="Sunday"/>
    <s v="0-5 min"/>
    <n v="1"/>
    <s v="Between 1.0-1.2"/>
  </r>
  <r>
    <s v="RF004298"/>
    <d v="2026-02-08T12:32:00"/>
    <d v="2026-02-08T00:00:00"/>
    <n v="12"/>
    <x v="4"/>
    <x v="0"/>
    <n v="3.8"/>
    <n v="91.96"/>
    <m/>
    <n v="1.1000000000000001"/>
    <n v="6.2"/>
    <n v="4.5999999999999996"/>
    <n v="60"/>
    <s v="Low"/>
    <n v="2.1749999999999998"/>
    <x v="2"/>
    <s v="Fare too high"/>
    <n v="4.5999999999999996"/>
    <n v="27"/>
    <m/>
    <n v="-1.6"/>
    <s v="Sunday"/>
    <s v="5-10 min"/>
    <n v="0"/>
    <s v="Above 1.2"/>
  </r>
  <r>
    <s v="RF004299"/>
    <d v="2026-02-08T12:41:00"/>
    <d v="2026-02-08T00:00:00"/>
    <n v="12"/>
    <x v="1"/>
    <x v="0"/>
    <n v="2.8"/>
    <n v="82.59"/>
    <m/>
    <n v="1.1000000000000001"/>
    <n v="4.5999999999999996"/>
    <m/>
    <n v="103"/>
    <s v="Low"/>
    <n v="2.08"/>
    <x v="3"/>
    <s v="No driver available"/>
    <n v="4.5999999999999996"/>
    <n v="16"/>
    <m/>
    <m/>
    <s v="Sunday"/>
    <s v="0-5 min"/>
    <n v="0"/>
    <s v="Above 1.2"/>
  </r>
  <r>
    <s v="RF004300"/>
    <d v="2026-02-08T12:50:00"/>
    <d v="2026-02-08T00:00:00"/>
    <n v="12"/>
    <x v="0"/>
    <x v="0"/>
    <n v="5.6"/>
    <n v="113.9"/>
    <n v="111.18"/>
    <n v="1"/>
    <n v="2"/>
    <n v="1"/>
    <n v="126"/>
    <s v="Medium"/>
    <n v="1.077"/>
    <x v="0"/>
    <s v=""/>
    <n v="4.33"/>
    <n v="17"/>
    <n v="-2.72"/>
    <n v="-1"/>
    <s v="Sunday"/>
    <s v="0-5 min"/>
    <n v="1"/>
    <s v="Between 1.0-1.2"/>
  </r>
  <r>
    <s v="RF004301"/>
    <d v="2026-02-08T12:58:00"/>
    <d v="2026-02-08T00:00:00"/>
    <n v="12"/>
    <x v="2"/>
    <x v="0"/>
    <n v="3.2"/>
    <n v="85.55"/>
    <n v="83.21"/>
    <n v="1"/>
    <n v="5.4"/>
    <n v="1.5"/>
    <n v="115"/>
    <s v="Low"/>
    <n v="1.256"/>
    <x v="0"/>
    <s v=""/>
    <n v="4.24"/>
    <n v="3"/>
    <n v="-2.34"/>
    <n v="-3.9"/>
    <s v="Sunday"/>
    <s v="5-10 min"/>
    <n v="1"/>
    <s v="Above 1.2"/>
  </r>
  <r>
    <s v="RF004302"/>
    <d v="2026-02-08T13:19:00"/>
    <d v="2026-02-08T00:00:00"/>
    <n v="13"/>
    <x v="3"/>
    <x v="0"/>
    <n v="6.9"/>
    <n v="135.76"/>
    <n v="137.34"/>
    <n v="1"/>
    <n v="6.3"/>
    <n v="5.7"/>
    <n v="59"/>
    <s v="Low"/>
    <n v="1.9650000000000001"/>
    <x v="0"/>
    <s v=""/>
    <n v="4.7"/>
    <n v="5"/>
    <n v="1.58"/>
    <n v="-0.6"/>
    <s v="Sunday"/>
    <s v="5-10 min"/>
    <n v="1"/>
    <s v="Above 1.2"/>
  </r>
  <r>
    <s v="RF004303"/>
    <d v="2026-02-08T13:20:00"/>
    <d v="2026-02-08T00:00:00"/>
    <n v="13"/>
    <x v="0"/>
    <x v="0"/>
    <n v="7.6"/>
    <n v="153.08000000000001"/>
    <n v="156.11000000000001"/>
    <n v="1"/>
    <n v="5"/>
    <n v="9.4"/>
    <n v="132"/>
    <s v="Medium"/>
    <n v="1.2490000000000001"/>
    <x v="0"/>
    <s v=""/>
    <n v="4.38"/>
    <n v="2"/>
    <n v="3.03"/>
    <n v="4.4000000000000004"/>
    <s v="Sunday"/>
    <s v="0-5 min"/>
    <n v="1"/>
    <s v="Above 1.2"/>
  </r>
  <r>
    <s v="RF004304"/>
    <d v="2026-02-08T13:45:00"/>
    <d v="2026-02-08T00:00:00"/>
    <n v="13"/>
    <x v="1"/>
    <x v="0"/>
    <n v="7.6"/>
    <n v="148.9"/>
    <m/>
    <n v="1"/>
    <n v="2"/>
    <n v="3.6"/>
    <n v="82"/>
    <s v="Low"/>
    <n v="1.2270000000000001"/>
    <x v="2"/>
    <s v="ETA too high"/>
    <n v="4.8600000000000003"/>
    <n v="2"/>
    <m/>
    <n v="1.6"/>
    <s v="Sunday"/>
    <s v="0-5 min"/>
    <n v="0"/>
    <s v="Above 1.2"/>
  </r>
  <r>
    <s v="RF004305"/>
    <d v="2026-02-08T14:41:00"/>
    <d v="2026-02-08T00:00:00"/>
    <n v="14"/>
    <x v="0"/>
    <x v="0"/>
    <n v="2.9"/>
    <n v="79.34"/>
    <n v="77.540000000000006"/>
    <n v="1"/>
    <n v="4.9000000000000004"/>
    <n v="8"/>
    <n v="122"/>
    <s v="Medium"/>
    <n v="1.087"/>
    <x v="0"/>
    <s v=""/>
    <n v="4.67"/>
    <n v="3"/>
    <n v="-1.8"/>
    <n v="3.1"/>
    <s v="Sunday"/>
    <s v="0-5 min"/>
    <n v="1"/>
    <s v="Between 1.0-1.2"/>
  </r>
  <r>
    <s v="RF004306"/>
    <d v="2026-02-08T14:48:00"/>
    <d v="2026-02-08T00:00:00"/>
    <n v="14"/>
    <x v="3"/>
    <x v="0"/>
    <n v="3.1"/>
    <n v="86.14"/>
    <n v="81.64"/>
    <n v="1"/>
    <n v="3.3"/>
    <n v="1"/>
    <n v="62"/>
    <s v="Low"/>
    <n v="1.7070000000000001"/>
    <x v="0"/>
    <s v=""/>
    <n v="4.5999999999999996"/>
    <n v="7"/>
    <n v="-4.5"/>
    <n v="-2.2999999999999998"/>
    <s v="Sunday"/>
    <s v="0-5 min"/>
    <n v="1"/>
    <s v="Above 1.2"/>
  </r>
  <r>
    <s v="RF004307"/>
    <d v="2026-02-08T14:48:00"/>
    <d v="2026-02-08T00:00:00"/>
    <n v="14"/>
    <x v="2"/>
    <x v="1"/>
    <n v="5.3"/>
    <n v="113.95"/>
    <n v="107.93"/>
    <n v="1"/>
    <n v="4.4000000000000004"/>
    <n v="11.6"/>
    <n v="104"/>
    <s v="Medium"/>
    <n v="1.0820000000000001"/>
    <x v="0"/>
    <s v=""/>
    <n v="4.57"/>
    <n v="0"/>
    <n v="-6.02"/>
    <n v="7.2"/>
    <s v="Sunday"/>
    <s v="0-5 min"/>
    <n v="1"/>
    <s v="Between 1.0-1.2"/>
  </r>
  <r>
    <s v="RF004308"/>
    <d v="2026-02-08T14:51:00"/>
    <d v="2026-02-08T00:00:00"/>
    <n v="14"/>
    <x v="4"/>
    <x v="1"/>
    <n v="11.4"/>
    <n v="209.06"/>
    <n v="201.98"/>
    <n v="1"/>
    <n v="5.3"/>
    <n v="9"/>
    <n v="61"/>
    <s v="Low"/>
    <n v="1.929"/>
    <x v="0"/>
    <s v=""/>
    <n v="4.3"/>
    <n v="0"/>
    <n v="-7.08"/>
    <n v="3.7"/>
    <s v="Sunday"/>
    <s v="5-10 min"/>
    <n v="1"/>
    <s v="Above 1.2"/>
  </r>
  <r>
    <s v="RF004309"/>
    <d v="2026-02-08T15:04:00"/>
    <d v="2026-02-08T00:00:00"/>
    <n v="15"/>
    <x v="3"/>
    <x v="0"/>
    <n v="7.6"/>
    <n v="163.44"/>
    <n v="166.28"/>
    <n v="1"/>
    <n v="3.9"/>
    <n v="1.8"/>
    <n v="63"/>
    <s v="Low"/>
    <n v="1.325"/>
    <x v="0"/>
    <s v=""/>
    <n v="4.8099999999999996"/>
    <n v="6"/>
    <n v="2.84"/>
    <n v="-2.1"/>
    <s v="Sunday"/>
    <s v="0-5 min"/>
    <n v="1"/>
    <s v="Above 1.2"/>
  </r>
  <r>
    <s v="RF004310"/>
    <d v="2026-02-08T15:12:00"/>
    <d v="2026-02-08T00:00:00"/>
    <n v="15"/>
    <x v="1"/>
    <x v="0"/>
    <n v="2.7"/>
    <n v="94.64"/>
    <n v="96.67"/>
    <n v="1.1000000000000001"/>
    <n v="7.4"/>
    <n v="6.9"/>
    <n v="68"/>
    <s v="Medium"/>
    <n v="0.71699999999999997"/>
    <x v="0"/>
    <s v=""/>
    <n v="4.82"/>
    <n v="2"/>
    <n v="2.0299999999999998"/>
    <n v="-0.5"/>
    <s v="Sunday"/>
    <s v="5-10 min"/>
    <n v="1"/>
    <s v="Below 0.8"/>
  </r>
  <r>
    <s v="RF004311"/>
    <d v="2026-02-08T15:13:00"/>
    <d v="2026-02-08T00:00:00"/>
    <n v="15"/>
    <x v="0"/>
    <x v="1"/>
    <n v="7.7"/>
    <n v="171.86"/>
    <n v="173.03"/>
    <n v="1"/>
    <n v="5.6"/>
    <n v="1.8"/>
    <n v="114"/>
    <s v="Medium"/>
    <n v="0.97399999999999998"/>
    <x v="0"/>
    <s v=""/>
    <n v="4.47"/>
    <n v="0"/>
    <n v="1.17"/>
    <n v="-3.8"/>
    <s v="Sunday"/>
    <s v="5-10 min"/>
    <n v="1"/>
    <s v="Between 0.8-1.0"/>
  </r>
  <r>
    <s v="RF004312"/>
    <d v="2026-02-08T15:23:00"/>
    <d v="2026-02-08T00:00:00"/>
    <n v="15"/>
    <x v="1"/>
    <x v="0"/>
    <n v="0.7"/>
    <n v="50.03"/>
    <n v="49.46"/>
    <n v="1"/>
    <n v="5.2"/>
    <n v="1.1000000000000001"/>
    <n v="86"/>
    <s v="Low"/>
    <n v="1.27"/>
    <x v="0"/>
    <s v=""/>
    <n v="4.82"/>
    <n v="2"/>
    <n v="-0.56999999999999995"/>
    <n v="-4.0999999999999996"/>
    <s v="Sunday"/>
    <s v="5-10 min"/>
    <n v="1"/>
    <s v="Above 1.2"/>
  </r>
  <r>
    <s v="RF004313"/>
    <d v="2026-02-08T16:23:00"/>
    <d v="2026-02-08T00:00:00"/>
    <n v="16"/>
    <x v="0"/>
    <x v="0"/>
    <n v="9.6999999999999993"/>
    <n v="171.81"/>
    <n v="167.16"/>
    <n v="1"/>
    <n v="4"/>
    <n v="6"/>
    <n v="124"/>
    <s v="Medium"/>
    <n v="1.1819999999999999"/>
    <x v="0"/>
    <s v=""/>
    <n v="4.45"/>
    <n v="23"/>
    <n v="-4.6500000000000004"/>
    <n v="2"/>
    <s v="Sunday"/>
    <s v="0-5 min"/>
    <n v="1"/>
    <s v="Between 1.0-1.2"/>
  </r>
  <r>
    <s v="RF004314"/>
    <d v="2026-02-08T16:42:00"/>
    <d v="2026-02-08T00:00:00"/>
    <n v="16"/>
    <x v="1"/>
    <x v="0"/>
    <n v="12.6"/>
    <n v="256.01"/>
    <m/>
    <n v="1.1000000000000001"/>
    <n v="7.9"/>
    <n v="2"/>
    <n v="73"/>
    <s v="Medium"/>
    <n v="0.80900000000000005"/>
    <x v="2"/>
    <s v="Fare too high"/>
    <n v="4.4000000000000004"/>
    <n v="1"/>
    <m/>
    <n v="-5.9"/>
    <s v="Sunday"/>
    <s v="5-10 min"/>
    <n v="0"/>
    <s v="Between 0.8-1.0"/>
  </r>
  <r>
    <s v="RF004315"/>
    <d v="2026-02-08T16:51:00"/>
    <d v="2026-02-08T00:00:00"/>
    <n v="16"/>
    <x v="0"/>
    <x v="0"/>
    <n v="4.2"/>
    <n v="112.81"/>
    <n v="112.15"/>
    <n v="1"/>
    <n v="7.9"/>
    <n v="9.1"/>
    <n v="132"/>
    <s v="Medium"/>
    <n v="1.163"/>
    <x v="0"/>
    <s v=""/>
    <n v="4.9800000000000004"/>
    <n v="6"/>
    <n v="-0.66"/>
    <n v="1.2"/>
    <s v="Sunday"/>
    <s v="5-10 min"/>
    <n v="1"/>
    <s v="Between 1.0-1.2"/>
  </r>
  <r>
    <s v="RF004316"/>
    <d v="2026-02-08T16:59:00"/>
    <d v="2026-02-08T00:00:00"/>
    <n v="16"/>
    <x v="4"/>
    <x v="1"/>
    <n v="6.4"/>
    <n v="141.78"/>
    <n v="142.19"/>
    <n v="1"/>
    <n v="4.8"/>
    <n v="3.4"/>
    <n v="57"/>
    <s v="Medium"/>
    <n v="1.04"/>
    <x v="0"/>
    <s v=""/>
    <n v="4.3600000000000003"/>
    <n v="0"/>
    <n v="0.41"/>
    <n v="-1.4"/>
    <s v="Sunday"/>
    <s v="0-5 min"/>
    <n v="1"/>
    <s v="Between 1.0-1.2"/>
  </r>
  <r>
    <s v="RF004317"/>
    <d v="2026-02-08T17:14:00"/>
    <d v="2026-02-08T00:00:00"/>
    <n v="17"/>
    <x v="4"/>
    <x v="0"/>
    <n v="3.1"/>
    <n v="98.2"/>
    <n v="98.58"/>
    <n v="1.2"/>
    <n v="5.7"/>
    <n v="8.1999999999999993"/>
    <n v="47"/>
    <s v="Medium"/>
    <n v="0.75600000000000001"/>
    <x v="0"/>
    <s v=""/>
    <n v="4.3499999999999996"/>
    <n v="4"/>
    <n v="0.38"/>
    <n v="2.5"/>
    <s v="Sunday"/>
    <s v="5-10 min"/>
    <n v="1"/>
    <s v="Below 0.8"/>
  </r>
  <r>
    <s v="RF004318"/>
    <d v="2026-02-08T17:53:00"/>
    <d v="2026-02-08T00:00:00"/>
    <n v="17"/>
    <x v="3"/>
    <x v="1"/>
    <n v="2.4"/>
    <n v="77.3"/>
    <n v="75.95"/>
    <n v="1"/>
    <n v="4.4000000000000004"/>
    <n v="5.5"/>
    <n v="52"/>
    <s v="Low"/>
    <n v="1.103"/>
    <x v="0"/>
    <s v=""/>
    <n v="4.55"/>
    <n v="0"/>
    <n v="-1.35"/>
    <n v="1.1000000000000001"/>
    <s v="Sunday"/>
    <s v="0-5 min"/>
    <n v="1"/>
    <s v="Between 1.0-1.2"/>
  </r>
  <r>
    <s v="RF004319"/>
    <d v="2026-02-08T18:07:00"/>
    <d v="2026-02-08T00:00:00"/>
    <n v="18"/>
    <x v="2"/>
    <x v="0"/>
    <n v="11.1"/>
    <n v="206.84"/>
    <n v="204.8"/>
    <n v="1.1000000000000001"/>
    <n v="8.4"/>
    <n v="4.9000000000000004"/>
    <n v="81"/>
    <s v="Medium"/>
    <n v="0.77400000000000002"/>
    <x v="0"/>
    <s v=""/>
    <n v="4.82"/>
    <n v="5"/>
    <n v="-2.04"/>
    <n v="-3.5"/>
    <s v="Sunday"/>
    <s v="5-10 min"/>
    <n v="1"/>
    <s v="Below 0.8"/>
  </r>
  <r>
    <s v="RF004320"/>
    <d v="2026-02-08T18:32:00"/>
    <d v="2026-02-08T00:00:00"/>
    <n v="18"/>
    <x v="0"/>
    <x v="0"/>
    <n v="3.2"/>
    <n v="98.89"/>
    <m/>
    <n v="1.2"/>
    <n v="8.6"/>
    <n v="8.9"/>
    <n v="100"/>
    <s v="High"/>
    <n v="0.60899999999999999"/>
    <x v="1"/>
    <s v="Driver unavailable"/>
    <n v="4.63"/>
    <n v="2"/>
    <m/>
    <n v="0.3"/>
    <s v="Sunday"/>
    <s v="5-10 min"/>
    <n v="0"/>
    <s v="Below 0.8"/>
  </r>
  <r>
    <s v="RF004321"/>
    <d v="2026-02-08T18:40:00"/>
    <d v="2026-02-08T00:00:00"/>
    <n v="18"/>
    <x v="2"/>
    <x v="1"/>
    <n v="6.2"/>
    <n v="217.23"/>
    <m/>
    <n v="1.5"/>
    <n v="8.6999999999999993"/>
    <n v="10.199999999999999"/>
    <n v="80"/>
    <s v="High"/>
    <n v="0.5"/>
    <x v="2"/>
    <s v="ETA too high"/>
    <n v="4.92"/>
    <n v="0"/>
    <m/>
    <n v="1.5"/>
    <s v="Sunday"/>
    <s v="5-10 min"/>
    <n v="0"/>
    <s v="Below 0.8"/>
  </r>
  <r>
    <s v="RF004322"/>
    <d v="2026-02-08T18:42:00"/>
    <d v="2026-02-08T00:00:00"/>
    <n v="18"/>
    <x v="0"/>
    <x v="0"/>
    <n v="8.6999999999999993"/>
    <n v="249.67"/>
    <n v="246.18"/>
    <n v="1.3"/>
    <n v="5.8"/>
    <n v="6.9"/>
    <n v="95"/>
    <s v="Medium"/>
    <n v="0.71599999999999997"/>
    <x v="0"/>
    <s v=""/>
    <n v="4.96"/>
    <n v="5"/>
    <n v="-3.49"/>
    <n v="1.1000000000000001"/>
    <s v="Sunday"/>
    <s v="5-10 min"/>
    <n v="1"/>
    <s v="Below 0.8"/>
  </r>
  <r>
    <s v="RF004323"/>
    <d v="2026-02-08T19:00:00"/>
    <d v="2026-02-08T00:00:00"/>
    <n v="19"/>
    <x v="0"/>
    <x v="0"/>
    <n v="6.9"/>
    <n v="245.3"/>
    <n v="245.19"/>
    <n v="1.6"/>
    <n v="10.5"/>
    <n v="11.4"/>
    <n v="84"/>
    <s v="High"/>
    <n v="0.44400000000000001"/>
    <x v="0"/>
    <s v=""/>
    <n v="4.7"/>
    <n v="9"/>
    <n v="-0.11"/>
    <n v="0.9"/>
    <s v="Sunday"/>
    <s v="10-15 min"/>
    <n v="1"/>
    <s v="Below 0.8"/>
  </r>
  <r>
    <s v="RF004324"/>
    <d v="2026-02-08T19:07:00"/>
    <d v="2026-02-08T00:00:00"/>
    <n v="19"/>
    <x v="1"/>
    <x v="0"/>
    <n v="1.8"/>
    <n v="65.540000000000006"/>
    <n v="69.63"/>
    <n v="1"/>
    <n v="6.8"/>
    <n v="11.3"/>
    <n v="80"/>
    <s v="Low"/>
    <n v="1.01"/>
    <x v="0"/>
    <s v=""/>
    <n v="4.62"/>
    <n v="3"/>
    <n v="4.09"/>
    <n v="4.5"/>
    <s v="Sunday"/>
    <s v="5-10 min"/>
    <n v="1"/>
    <s v="Between 1.0-1.2"/>
  </r>
  <r>
    <s v="RF004325"/>
    <d v="2026-02-08T19:17:00"/>
    <d v="2026-02-08T00:00:00"/>
    <n v="19"/>
    <x v="3"/>
    <x v="0"/>
    <n v="5.4"/>
    <n v="107.77"/>
    <n v="102.37"/>
    <n v="1"/>
    <n v="5.4"/>
    <n v="9.5"/>
    <n v="53"/>
    <s v="Low"/>
    <n v="1.258"/>
    <x v="0"/>
    <s v=""/>
    <n v="4.8899999999999997"/>
    <n v="3"/>
    <n v="-5.4"/>
    <n v="4.0999999999999996"/>
    <s v="Sunday"/>
    <s v="5-10 min"/>
    <n v="1"/>
    <s v="Above 1.2"/>
  </r>
  <r>
    <s v="RF004326"/>
    <d v="2026-02-08T19:25:00"/>
    <d v="2026-02-08T00:00:00"/>
    <n v="19"/>
    <x v="1"/>
    <x v="1"/>
    <n v="9.6"/>
    <n v="210.17"/>
    <n v="216.48"/>
    <n v="1.3"/>
    <n v="8.3000000000000007"/>
    <n v="5.8"/>
    <n v="70"/>
    <s v="Medium"/>
    <n v="0.66200000000000003"/>
    <x v="0"/>
    <s v=""/>
    <n v="4.9400000000000004"/>
    <n v="0"/>
    <n v="6.31"/>
    <n v="-2.5"/>
    <s v="Sunday"/>
    <s v="5-10 min"/>
    <n v="1"/>
    <s v="Below 0.8"/>
  </r>
  <r>
    <s v="RF004327"/>
    <d v="2026-02-08T19:36:00"/>
    <d v="2026-02-08T00:00:00"/>
    <n v="19"/>
    <x v="1"/>
    <x v="0"/>
    <n v="5.4"/>
    <n v="129.79"/>
    <m/>
    <n v="1.2"/>
    <n v="9.1"/>
    <n v="5.9"/>
    <n v="72"/>
    <s v="High"/>
    <n v="0.629"/>
    <x v="1"/>
    <s v="Pickup too far"/>
    <n v="4.47"/>
    <n v="16"/>
    <m/>
    <n v="-3.2"/>
    <s v="Sunday"/>
    <s v="5-10 min"/>
    <n v="0"/>
    <s v="Below 0.8"/>
  </r>
  <r>
    <s v="RF004328"/>
    <d v="2026-02-08T19:38:00"/>
    <d v="2026-02-08T00:00:00"/>
    <n v="19"/>
    <x v="0"/>
    <x v="1"/>
    <n v="5.6"/>
    <n v="156.29"/>
    <m/>
    <n v="1.3"/>
    <n v="10.5"/>
    <n v="7.6"/>
    <n v="89"/>
    <s v="High"/>
    <n v="0.56499999999999995"/>
    <x v="1"/>
    <s v="Pickup too far"/>
    <n v="4.91"/>
    <n v="0"/>
    <m/>
    <n v="-2.9"/>
    <s v="Sunday"/>
    <s v="10-15 min"/>
    <n v="0"/>
    <s v="Below 0.8"/>
  </r>
  <r>
    <s v="RF004329"/>
    <d v="2026-02-08T19:39:00"/>
    <d v="2026-02-08T00:00:00"/>
    <n v="19"/>
    <x v="0"/>
    <x v="1"/>
    <n v="10.5"/>
    <n v="243.62"/>
    <n v="243.11"/>
    <n v="1.3"/>
    <n v="6.6"/>
    <n v="7"/>
    <n v="100"/>
    <s v="High"/>
    <n v="0.60299999999999998"/>
    <x v="0"/>
    <s v=""/>
    <n v="4.62"/>
    <n v="0"/>
    <n v="-0.51"/>
    <n v="0.4"/>
    <s v="Sunday"/>
    <s v="5-10 min"/>
    <n v="1"/>
    <s v="Below 0.8"/>
  </r>
  <r>
    <s v="RF004330"/>
    <d v="2026-02-08T19:44:00"/>
    <d v="2026-02-08T00:00:00"/>
    <n v="19"/>
    <x v="1"/>
    <x v="0"/>
    <n v="9"/>
    <n v="213.36"/>
    <m/>
    <n v="1.3"/>
    <n v="7"/>
    <n v="8.6"/>
    <n v="63"/>
    <s v="High"/>
    <n v="0.54500000000000004"/>
    <x v="2"/>
    <s v="ETA too high"/>
    <n v="4.7"/>
    <n v="9"/>
    <m/>
    <n v="1.6"/>
    <s v="Sunday"/>
    <s v="5-10 min"/>
    <n v="0"/>
    <s v="Below 0.8"/>
  </r>
  <r>
    <s v="RF004331"/>
    <d v="2026-02-08T19:51:00"/>
    <d v="2026-02-08T00:00:00"/>
    <n v="19"/>
    <x v="1"/>
    <x v="0"/>
    <n v="4.3"/>
    <n v="135.35"/>
    <n v="129.28"/>
    <n v="1.2"/>
    <n v="6.9"/>
    <n v="13.3"/>
    <n v="82"/>
    <s v="High"/>
    <n v="0.70099999999999996"/>
    <x v="0"/>
    <s v=""/>
    <n v="4.91"/>
    <n v="8"/>
    <n v="-6.07"/>
    <n v="6.4"/>
    <s v="Sunday"/>
    <s v="5-10 min"/>
    <n v="1"/>
    <s v="Below 0.8"/>
  </r>
  <r>
    <s v="RF004332"/>
    <d v="2026-02-08T20:04:00"/>
    <d v="2026-02-08T00:00:00"/>
    <n v="20"/>
    <x v="0"/>
    <x v="0"/>
    <n v="14.5"/>
    <n v="282.98"/>
    <n v="282.08"/>
    <n v="1.2"/>
    <n v="7.3"/>
    <n v="5.5"/>
    <n v="105"/>
    <s v="High"/>
    <n v="0.71299999999999997"/>
    <x v="0"/>
    <s v=""/>
    <n v="4.5599999999999996"/>
    <n v="13"/>
    <n v="-0.9"/>
    <n v="-1.8"/>
    <s v="Sunday"/>
    <s v="5-10 min"/>
    <n v="1"/>
    <s v="Below 0.8"/>
  </r>
  <r>
    <s v="RF004333"/>
    <d v="2026-02-08T20:25:00"/>
    <d v="2026-02-08T00:00:00"/>
    <n v="20"/>
    <x v="3"/>
    <x v="0"/>
    <n v="3.3"/>
    <n v="81.2"/>
    <n v="86.57"/>
    <n v="1"/>
    <n v="4.2"/>
    <n v="5"/>
    <n v="53"/>
    <s v="Low"/>
    <n v="1.1339999999999999"/>
    <x v="0"/>
    <s v=""/>
    <n v="4.9400000000000004"/>
    <n v="5"/>
    <n v="5.37"/>
    <n v="0.8"/>
    <s v="Sunday"/>
    <s v="0-5 min"/>
    <n v="1"/>
    <s v="Between 1.0-1.2"/>
  </r>
  <r>
    <s v="RF004334"/>
    <d v="2026-02-08T20:47:00"/>
    <d v="2026-02-08T00:00:00"/>
    <n v="20"/>
    <x v="1"/>
    <x v="0"/>
    <n v="4.0999999999999996"/>
    <n v="119.45"/>
    <n v="115.8"/>
    <n v="1.2"/>
    <n v="6.6"/>
    <n v="6.8"/>
    <n v="84"/>
    <s v="High"/>
    <n v="0.73699999999999999"/>
    <x v="0"/>
    <s v=""/>
    <n v="4.47"/>
    <n v="7"/>
    <n v="-3.65"/>
    <n v="0.2"/>
    <s v="Sunday"/>
    <s v="5-10 min"/>
    <n v="1"/>
    <s v="Below 0.8"/>
  </r>
  <r>
    <s v="RF004335"/>
    <d v="2026-02-08T21:00:00"/>
    <d v="2026-02-08T00:00:00"/>
    <n v="21"/>
    <x v="1"/>
    <x v="0"/>
    <n v="6.2"/>
    <n v="170"/>
    <n v="169.2"/>
    <n v="1.2"/>
    <n v="7.5"/>
    <n v="9.8000000000000007"/>
    <n v="88"/>
    <s v="Medium"/>
    <n v="0.84799999999999998"/>
    <x v="0"/>
    <s v=""/>
    <n v="4.7300000000000004"/>
    <n v="11"/>
    <n v="-0.8"/>
    <n v="2.2999999999999998"/>
    <s v="Sunday"/>
    <s v="5-10 min"/>
    <n v="1"/>
    <s v="Between 0.8-1.0"/>
  </r>
  <r>
    <s v="RF004336"/>
    <d v="2026-02-08T21:02:00"/>
    <d v="2026-02-08T00:00:00"/>
    <n v="21"/>
    <x v="2"/>
    <x v="1"/>
    <n v="8.6999999999999993"/>
    <n v="218.79"/>
    <n v="225.66"/>
    <n v="1.3"/>
    <n v="4.2"/>
    <n v="5"/>
    <n v="90"/>
    <s v="High"/>
    <n v="0.65700000000000003"/>
    <x v="0"/>
    <s v=""/>
    <n v="4.42"/>
    <n v="0"/>
    <n v="6.87"/>
    <n v="0.8"/>
    <s v="Sunday"/>
    <s v="0-5 min"/>
    <n v="1"/>
    <s v="Below 0.8"/>
  </r>
  <r>
    <s v="RF004337"/>
    <d v="2026-02-08T21:17:00"/>
    <d v="2026-02-08T00:00:00"/>
    <n v="21"/>
    <x v="3"/>
    <x v="0"/>
    <n v="13.2"/>
    <n v="246.94"/>
    <n v="237.25"/>
    <n v="1"/>
    <n v="3.1"/>
    <n v="1.3"/>
    <n v="68"/>
    <s v="Low"/>
    <n v="1.448"/>
    <x v="0"/>
    <s v=""/>
    <n v="4.63"/>
    <n v="18"/>
    <n v="-9.69"/>
    <n v="-1.8"/>
    <s v="Sunday"/>
    <s v="0-5 min"/>
    <n v="1"/>
    <s v="Above 1.2"/>
  </r>
  <r>
    <s v="RF004338"/>
    <d v="2026-02-08T21:18:00"/>
    <d v="2026-02-08T00:00:00"/>
    <n v="21"/>
    <x v="1"/>
    <x v="0"/>
    <n v="4.2"/>
    <n v="138.06"/>
    <n v="135.30000000000001"/>
    <n v="1.3"/>
    <n v="5.9"/>
    <n v="7.2"/>
    <n v="63"/>
    <s v="Medium"/>
    <n v="0.59399999999999997"/>
    <x v="0"/>
    <s v=""/>
    <n v="4.93"/>
    <n v="8"/>
    <n v="-2.76"/>
    <n v="1.3"/>
    <s v="Sunday"/>
    <s v="5-10 min"/>
    <n v="1"/>
    <s v="Below 0.8"/>
  </r>
  <r>
    <s v="RF004339"/>
    <d v="2026-02-08T21:19:00"/>
    <d v="2026-02-08T00:00:00"/>
    <n v="21"/>
    <x v="1"/>
    <x v="0"/>
    <n v="6.3"/>
    <n v="123.56"/>
    <n v="123.14"/>
    <n v="1"/>
    <n v="7.4"/>
    <n v="13.3"/>
    <n v="94"/>
    <s v="Medium"/>
    <n v="1.1100000000000001"/>
    <x v="0"/>
    <s v=""/>
    <n v="4.3499999999999996"/>
    <n v="2"/>
    <n v="-0.42"/>
    <n v="5.9"/>
    <s v="Sunday"/>
    <s v="5-10 min"/>
    <n v="1"/>
    <s v="Between 1.0-1.2"/>
  </r>
  <r>
    <s v="RF004340"/>
    <d v="2026-02-08T21:49:00"/>
    <d v="2026-02-08T00:00:00"/>
    <n v="21"/>
    <x v="3"/>
    <x v="0"/>
    <n v="14.5"/>
    <n v="272.98"/>
    <n v="270.12"/>
    <n v="1"/>
    <n v="5"/>
    <n v="5.6"/>
    <n v="59"/>
    <s v="Low"/>
    <n v="1.0760000000000001"/>
    <x v="0"/>
    <s v=""/>
    <n v="4.3899999999999997"/>
    <n v="2"/>
    <n v="-2.86"/>
    <n v="0.6"/>
    <s v="Sunday"/>
    <s v="0-5 min"/>
    <n v="1"/>
    <s v="Between 1.0-1.2"/>
  </r>
  <r>
    <s v="RF004341"/>
    <d v="2026-02-08T21:50:00"/>
    <d v="2026-02-08T00:00:00"/>
    <n v="21"/>
    <x v="0"/>
    <x v="0"/>
    <n v="11"/>
    <n v="241.97"/>
    <n v="248.67"/>
    <n v="1.3"/>
    <n v="7.1"/>
    <n v="13.1"/>
    <n v="122"/>
    <s v="High"/>
    <n v="0.79"/>
    <x v="0"/>
    <s v=""/>
    <n v="4.92"/>
    <n v="7"/>
    <n v="6.7"/>
    <n v="6"/>
    <s v="Sunday"/>
    <s v="5-10 min"/>
    <n v="1"/>
    <s v="Below 0.8"/>
  </r>
  <r>
    <s v="RF004342"/>
    <d v="2026-02-08T22:01:00"/>
    <d v="2026-02-08T00:00:00"/>
    <n v="22"/>
    <x v="0"/>
    <x v="0"/>
    <n v="7.8"/>
    <n v="217.49"/>
    <n v="229.09"/>
    <n v="1.3"/>
    <n v="3.7"/>
    <n v="4.3"/>
    <n v="135"/>
    <s v="High"/>
    <n v="0.91300000000000003"/>
    <x v="0"/>
    <s v=""/>
    <n v="4.6100000000000003"/>
    <n v="4"/>
    <n v="11.6"/>
    <n v="0.6"/>
    <s v="Sunday"/>
    <s v="0-5 min"/>
    <n v="1"/>
    <s v="Between 0.8-1.0"/>
  </r>
  <r>
    <s v="RF004343"/>
    <d v="2026-02-08T22:07:00"/>
    <d v="2026-02-08T00:00:00"/>
    <n v="22"/>
    <x v="2"/>
    <x v="0"/>
    <n v="6.9"/>
    <n v="188.53"/>
    <m/>
    <n v="1.2"/>
    <n v="5.2"/>
    <n v="9.6999999999999993"/>
    <n v="103"/>
    <s v="High"/>
    <n v="0.76800000000000002"/>
    <x v="2"/>
    <s v="ETA too high"/>
    <n v="4.66"/>
    <n v="16"/>
    <m/>
    <n v="4.5"/>
    <s v="Sunday"/>
    <s v="5-10 min"/>
    <n v="0"/>
    <s v="Below 0.8"/>
  </r>
  <r>
    <s v="RF004344"/>
    <d v="2026-02-08T22:14:00"/>
    <d v="2026-02-08T00:00:00"/>
    <n v="22"/>
    <x v="0"/>
    <x v="0"/>
    <n v="1.6"/>
    <n v="69.22"/>
    <n v="68.510000000000005"/>
    <n v="1.1000000000000001"/>
    <n v="2"/>
    <n v="1.1000000000000001"/>
    <n v="114"/>
    <s v="Medium"/>
    <n v="0.88"/>
    <x v="0"/>
    <s v=""/>
    <n v="4.87"/>
    <n v="6"/>
    <n v="-0.71"/>
    <n v="-0.9"/>
    <s v="Sunday"/>
    <s v="0-5 min"/>
    <n v="1"/>
    <s v="Between 0.8-1.0"/>
  </r>
  <r>
    <s v="RF004345"/>
    <d v="2026-02-08T23:13:00"/>
    <d v="2026-02-08T00:00:00"/>
    <n v="23"/>
    <x v="1"/>
    <x v="0"/>
    <n v="8.6"/>
    <n v="152.94"/>
    <n v="158.18"/>
    <n v="1"/>
    <n v="4.5999999999999996"/>
    <n v="6.9"/>
    <n v="97"/>
    <s v="Medium"/>
    <n v="1.0129999999999999"/>
    <x v="0"/>
    <s v=""/>
    <n v="4.8499999999999996"/>
    <n v="10"/>
    <n v="5.24"/>
    <n v="2.2999999999999998"/>
    <s v="Sunday"/>
    <s v="0-5 min"/>
    <n v="1"/>
    <s v="Between 1.0-1.2"/>
  </r>
  <r>
    <s v="RF004346"/>
    <d v="2026-02-08T23:16:00"/>
    <d v="2026-02-08T00:00:00"/>
    <n v="23"/>
    <x v="1"/>
    <x v="0"/>
    <n v="4.5"/>
    <n v="118.48"/>
    <n v="127.49"/>
    <n v="1"/>
    <n v="3.1"/>
    <n v="7.3"/>
    <n v="84"/>
    <s v="Medium"/>
    <n v="0.95799999999999996"/>
    <x v="0"/>
    <s v=""/>
    <n v="4.46"/>
    <n v="3"/>
    <n v="9.01"/>
    <n v="4.2"/>
    <s v="Sunday"/>
    <s v="0-5 min"/>
    <n v="1"/>
    <s v="Between 0.8-1.0"/>
  </r>
  <r>
    <s v="RF004347"/>
    <d v="2026-02-08T23:18:00"/>
    <d v="2026-02-08T00:00:00"/>
    <n v="23"/>
    <x v="3"/>
    <x v="0"/>
    <n v="11.9"/>
    <n v="244.55"/>
    <n v="253.13"/>
    <n v="1"/>
    <n v="2"/>
    <n v="5.3"/>
    <n v="64"/>
    <s v="Low"/>
    <n v="1.5980000000000001"/>
    <x v="0"/>
    <s v=""/>
    <n v="4.7"/>
    <n v="7"/>
    <n v="8.58"/>
    <n v="3.3"/>
    <s v="Sunday"/>
    <s v="0-5 min"/>
    <n v="1"/>
    <s v="Above 1.2"/>
  </r>
  <r>
    <s v="RF004348"/>
    <d v="2026-02-08T23:50:00"/>
    <d v="2026-02-08T00:00:00"/>
    <n v="23"/>
    <x v="2"/>
    <x v="1"/>
    <n v="6.7"/>
    <n v="139.06"/>
    <n v="139.24"/>
    <n v="1"/>
    <n v="4.9000000000000004"/>
    <n v="11"/>
    <n v="108"/>
    <s v="Medium"/>
    <n v="1.139"/>
    <x v="0"/>
    <s v=""/>
    <n v="4.7300000000000004"/>
    <n v="0"/>
    <n v="0.18"/>
    <n v="6.1"/>
    <s v="Sunday"/>
    <s v="0-5 min"/>
    <n v="1"/>
    <s v="Between 1.0-1.2"/>
  </r>
  <r>
    <s v="RF004349"/>
    <d v="2026-02-09T00:05:00"/>
    <d v="2026-02-09T00:00:00"/>
    <n v="0"/>
    <x v="2"/>
    <x v="0"/>
    <n v="2.1"/>
    <n v="66.83"/>
    <n v="68.89"/>
    <n v="1"/>
    <n v="3.1"/>
    <n v="12.4"/>
    <n v="103"/>
    <s v="Medium"/>
    <n v="0.87"/>
    <x v="0"/>
    <s v=""/>
    <n v="4.6900000000000004"/>
    <n v="6"/>
    <n v="2.06"/>
    <n v="9.3000000000000007"/>
    <s v="Monday"/>
    <s v="0-5 min"/>
    <n v="1"/>
    <s v="Between 0.8-1.0"/>
  </r>
  <r>
    <s v="RF004350"/>
    <d v="2026-02-09T00:11:00"/>
    <d v="2026-02-09T00:00:00"/>
    <n v="0"/>
    <x v="0"/>
    <x v="0"/>
    <n v="2.7"/>
    <n v="92.81"/>
    <n v="92.25"/>
    <n v="1.1000000000000001"/>
    <n v="4.4000000000000004"/>
    <n v="1"/>
    <n v="121"/>
    <s v="Medium"/>
    <n v="1.1339999999999999"/>
    <x v="0"/>
    <s v=""/>
    <n v="4.58"/>
    <n v="4"/>
    <n v="-0.56000000000000005"/>
    <n v="-3.4"/>
    <s v="Monday"/>
    <s v="0-5 min"/>
    <n v="1"/>
    <s v="Between 1.0-1.2"/>
  </r>
  <r>
    <s v="RF004351"/>
    <d v="2026-02-09T00:17:00"/>
    <d v="2026-02-09T00:00:00"/>
    <n v="0"/>
    <x v="2"/>
    <x v="1"/>
    <n v="19.899999999999999"/>
    <n v="340.16"/>
    <n v="353.04"/>
    <n v="1"/>
    <n v="4.8"/>
    <n v="2.1"/>
    <n v="123"/>
    <s v="Low"/>
    <n v="1.4410000000000001"/>
    <x v="0"/>
    <s v=""/>
    <n v="4.79"/>
    <n v="0"/>
    <n v="12.88"/>
    <n v="-2.7"/>
    <s v="Monday"/>
    <s v="0-5 min"/>
    <n v="1"/>
    <s v="Above 1.2"/>
  </r>
  <r>
    <s v="RF004352"/>
    <d v="2026-02-09T00:36:00"/>
    <d v="2026-02-09T00:00:00"/>
    <n v="0"/>
    <x v="1"/>
    <x v="1"/>
    <n v="9"/>
    <n v="170"/>
    <n v="169.47"/>
    <n v="1"/>
    <n v="10"/>
    <n v="6.5"/>
    <n v="103"/>
    <s v="Low"/>
    <n v="1.8660000000000001"/>
    <x v="0"/>
    <s v=""/>
    <n v="4.5999999999999996"/>
    <n v="0"/>
    <n v="-0.53"/>
    <n v="-3.5"/>
    <s v="Monday"/>
    <s v="5-10 min"/>
    <n v="1"/>
    <s v="Above 1.2"/>
  </r>
  <r>
    <s v="RF004353"/>
    <d v="2026-02-09T00:36:00"/>
    <d v="2026-02-09T00:00:00"/>
    <n v="0"/>
    <x v="3"/>
    <x v="0"/>
    <n v="4.0999999999999996"/>
    <n v="114.66"/>
    <m/>
    <n v="1.1000000000000001"/>
    <n v="3.3"/>
    <n v="9.9"/>
    <n v="67"/>
    <s v="Low"/>
    <n v="1.4359999999999999"/>
    <x v="1"/>
    <s v="Pickup too far"/>
    <n v="4.74"/>
    <n v="30"/>
    <m/>
    <n v="6.6"/>
    <s v="Monday"/>
    <s v="0-5 min"/>
    <n v="0"/>
    <s v="Above 1.2"/>
  </r>
  <r>
    <s v="RF004354"/>
    <d v="2026-02-09T00:47:00"/>
    <d v="2026-02-09T00:00:00"/>
    <n v="0"/>
    <x v="2"/>
    <x v="1"/>
    <n v="6.9"/>
    <n v="133.49"/>
    <n v="135.6"/>
    <n v="1"/>
    <n v="4.5999999999999996"/>
    <n v="3.6"/>
    <n v="116"/>
    <s v="Medium"/>
    <n v="1.1000000000000001"/>
    <x v="0"/>
    <s v=""/>
    <n v="4.71"/>
    <n v="0"/>
    <n v="2.11"/>
    <n v="-1"/>
    <s v="Monday"/>
    <s v="0-5 min"/>
    <n v="1"/>
    <s v="Between 1.0-1.2"/>
  </r>
  <r>
    <s v="RF004355"/>
    <d v="2026-02-09T00:57:00"/>
    <d v="2026-02-09T00:00:00"/>
    <n v="0"/>
    <x v="2"/>
    <x v="0"/>
    <n v="5.3"/>
    <n v="125.87"/>
    <n v="123.68"/>
    <n v="1"/>
    <n v="4.0999999999999996"/>
    <n v="3.9"/>
    <n v="112"/>
    <s v="Medium"/>
    <n v="1.0920000000000001"/>
    <x v="0"/>
    <s v=""/>
    <n v="4.8"/>
    <n v="7"/>
    <n v="-2.19"/>
    <n v="-0.2"/>
    <s v="Monday"/>
    <s v="0-5 min"/>
    <n v="1"/>
    <s v="Between 1.0-1.2"/>
  </r>
  <r>
    <s v="RF004356"/>
    <d v="2026-02-09T01:05:00"/>
    <d v="2026-02-09T00:00:00"/>
    <n v="1"/>
    <x v="3"/>
    <x v="1"/>
    <n v="11.8"/>
    <n v="223.83"/>
    <n v="233.18"/>
    <n v="1"/>
    <n v="2.6"/>
    <n v="5"/>
    <n v="58"/>
    <s v="Low"/>
    <n v="1.5820000000000001"/>
    <x v="0"/>
    <s v=""/>
    <n v="4.38"/>
    <n v="0"/>
    <n v="9.35"/>
    <n v="2.4"/>
    <s v="Monday"/>
    <s v="0-5 min"/>
    <n v="1"/>
    <s v="Above 1.2"/>
  </r>
  <r>
    <s v="RF004357"/>
    <d v="2026-02-09T01:13:00"/>
    <d v="2026-02-09T00:00:00"/>
    <n v="1"/>
    <x v="4"/>
    <x v="1"/>
    <n v="9.6"/>
    <n v="177.74"/>
    <n v="185.83"/>
    <n v="1.1000000000000001"/>
    <n v="4.5999999999999996"/>
    <n v="5.3"/>
    <n v="56"/>
    <s v="Low"/>
    <n v="1.5249999999999999"/>
    <x v="0"/>
    <s v=""/>
    <n v="4.75"/>
    <n v="0"/>
    <n v="8.09"/>
    <n v="0.7"/>
    <s v="Monday"/>
    <s v="0-5 min"/>
    <n v="1"/>
    <s v="Above 1.2"/>
  </r>
  <r>
    <s v="RF004358"/>
    <d v="2026-02-09T01:26:00"/>
    <d v="2026-02-09T00:00:00"/>
    <n v="1"/>
    <x v="1"/>
    <x v="1"/>
    <n v="26"/>
    <n v="420.54"/>
    <n v="425.15"/>
    <n v="1"/>
    <n v="5.8"/>
    <n v="7.7"/>
    <n v="107"/>
    <s v="Low"/>
    <n v="1.8089999999999999"/>
    <x v="0"/>
    <s v=""/>
    <n v="5"/>
    <n v="0"/>
    <n v="4.6100000000000003"/>
    <n v="1.9"/>
    <s v="Monday"/>
    <s v="5-10 min"/>
    <n v="1"/>
    <s v="Above 1.2"/>
  </r>
  <r>
    <s v="RF004359"/>
    <d v="2026-02-09T01:31:00"/>
    <d v="2026-02-09T00:00:00"/>
    <n v="1"/>
    <x v="1"/>
    <x v="0"/>
    <n v="7.6"/>
    <n v="170.15"/>
    <m/>
    <n v="1.1000000000000001"/>
    <n v="5.3"/>
    <m/>
    <n v="109"/>
    <s v="Low"/>
    <n v="1.514"/>
    <x v="3"/>
    <s v="No driver available"/>
    <n v="4.9400000000000004"/>
    <n v="2"/>
    <m/>
    <m/>
    <s v="Monday"/>
    <s v="5-10 min"/>
    <n v="0"/>
    <s v="Above 1.2"/>
  </r>
  <r>
    <s v="RF004360"/>
    <d v="2026-02-09T01:34:00"/>
    <d v="2026-02-09T00:00:00"/>
    <n v="1"/>
    <x v="0"/>
    <x v="0"/>
    <n v="2.4"/>
    <n v="77.739999999999995"/>
    <n v="78.599999999999994"/>
    <n v="1"/>
    <n v="5.6"/>
    <n v="10.7"/>
    <n v="118"/>
    <s v="Medium"/>
    <n v="1.103"/>
    <x v="0"/>
    <s v=""/>
    <n v="4.59"/>
    <n v="5"/>
    <n v="0.86"/>
    <n v="5.0999999999999996"/>
    <s v="Monday"/>
    <s v="5-10 min"/>
    <n v="1"/>
    <s v="Between 1.0-1.2"/>
  </r>
  <r>
    <s v="RF004361"/>
    <d v="2026-02-09T01:58:00"/>
    <d v="2026-02-09T00:00:00"/>
    <n v="1"/>
    <x v="0"/>
    <x v="0"/>
    <n v="1.1000000000000001"/>
    <n v="58.33"/>
    <n v="55.68"/>
    <n v="1"/>
    <n v="2.5"/>
    <n v="1"/>
    <n v="141"/>
    <s v="Medium"/>
    <n v="1.258"/>
    <x v="0"/>
    <s v=""/>
    <n v="4.79"/>
    <n v="10"/>
    <n v="-2.65"/>
    <n v="-1.5"/>
    <s v="Monday"/>
    <s v="0-5 min"/>
    <n v="1"/>
    <s v="Above 1.2"/>
  </r>
  <r>
    <s v="RF004362"/>
    <d v="2026-02-09T02:04:00"/>
    <d v="2026-02-09T00:00:00"/>
    <n v="2"/>
    <x v="3"/>
    <x v="0"/>
    <n v="0.7"/>
    <n v="49.52"/>
    <m/>
    <n v="1"/>
    <n v="4.3"/>
    <n v="4.8"/>
    <n v="63"/>
    <s v="Low"/>
    <n v="2.2000000000000002"/>
    <x v="2"/>
    <s v="Changed plans"/>
    <n v="4.62"/>
    <n v="8"/>
    <m/>
    <n v="0.5"/>
    <s v="Monday"/>
    <s v="0-5 min"/>
    <n v="0"/>
    <s v="Above 1.2"/>
  </r>
  <r>
    <s v="RF004363"/>
    <d v="2026-02-09T02:07:00"/>
    <d v="2026-02-09T00:00:00"/>
    <n v="2"/>
    <x v="1"/>
    <x v="0"/>
    <n v="11.1"/>
    <n v="208.77"/>
    <n v="196.24"/>
    <n v="1"/>
    <n v="2"/>
    <n v="3.6"/>
    <n v="95"/>
    <s v="Medium"/>
    <n v="1.0289999999999999"/>
    <x v="0"/>
    <s v=""/>
    <n v="4.58"/>
    <n v="10"/>
    <n v="-12.53"/>
    <n v="1.6"/>
    <s v="Monday"/>
    <s v="0-5 min"/>
    <n v="1"/>
    <s v="Between 1.0-1.2"/>
  </r>
  <r>
    <s v="RF004364"/>
    <d v="2026-02-09T02:11:00"/>
    <d v="2026-02-09T00:00:00"/>
    <n v="2"/>
    <x v="1"/>
    <x v="1"/>
    <n v="6.6"/>
    <n v="129.9"/>
    <n v="135.38999999999999"/>
    <n v="1"/>
    <n v="2"/>
    <n v="4.8"/>
    <n v="98"/>
    <s v="Medium"/>
    <n v="1.0980000000000001"/>
    <x v="0"/>
    <s v=""/>
    <n v="4.76"/>
    <n v="0"/>
    <n v="5.49"/>
    <n v="2.8"/>
    <s v="Monday"/>
    <s v="0-5 min"/>
    <n v="1"/>
    <s v="Between 1.0-1.2"/>
  </r>
  <r>
    <s v="RF004365"/>
    <d v="2026-02-09T02:19:00"/>
    <d v="2026-02-09T00:00:00"/>
    <n v="2"/>
    <x v="2"/>
    <x v="1"/>
    <n v="5.3"/>
    <n v="132.86000000000001"/>
    <m/>
    <n v="1.1000000000000001"/>
    <n v="7.7"/>
    <m/>
    <n v="116"/>
    <s v="Low"/>
    <n v="1.575"/>
    <x v="3"/>
    <s v="No driver available"/>
    <n v="4.67"/>
    <n v="0"/>
    <m/>
    <m/>
    <s v="Monday"/>
    <s v="5-10 min"/>
    <n v="0"/>
    <s v="Above 1.2"/>
  </r>
  <r>
    <s v="RF004366"/>
    <d v="2026-02-09T02:39:00"/>
    <d v="2026-02-09T00:00:00"/>
    <n v="2"/>
    <x v="0"/>
    <x v="0"/>
    <n v="2.9"/>
    <n v="82.48"/>
    <n v="79.599999999999994"/>
    <n v="1"/>
    <n v="4.4000000000000004"/>
    <n v="4.3"/>
    <n v="122"/>
    <s v="Medium"/>
    <n v="1.042"/>
    <x v="0"/>
    <s v=""/>
    <n v="4.33"/>
    <n v="4"/>
    <n v="-2.88"/>
    <n v="-0.1"/>
    <s v="Monday"/>
    <s v="0-5 min"/>
    <n v="1"/>
    <s v="Between 1.0-1.2"/>
  </r>
  <r>
    <s v="RF004367"/>
    <d v="2026-02-09T02:44:00"/>
    <d v="2026-02-09T00:00:00"/>
    <n v="2"/>
    <x v="2"/>
    <x v="1"/>
    <n v="5.8"/>
    <n v="128.88"/>
    <n v="129.09"/>
    <n v="1.1000000000000001"/>
    <n v="5.5"/>
    <n v="4.2"/>
    <n v="120"/>
    <s v="Low"/>
    <n v="1.7470000000000001"/>
    <x v="0"/>
    <s v=""/>
    <n v="4.91"/>
    <n v="0"/>
    <n v="0.21"/>
    <n v="-1.3"/>
    <s v="Monday"/>
    <s v="5-10 min"/>
    <n v="1"/>
    <s v="Above 1.2"/>
  </r>
  <r>
    <s v="RF004368"/>
    <d v="2026-02-09T02:45:00"/>
    <d v="2026-02-09T00:00:00"/>
    <n v="2"/>
    <x v="2"/>
    <x v="0"/>
    <n v="9.6"/>
    <n v="227.41"/>
    <n v="234.87"/>
    <n v="1.1000000000000001"/>
    <n v="5.5"/>
    <n v="11.5"/>
    <n v="127"/>
    <s v="Low"/>
    <n v="1.383"/>
    <x v="0"/>
    <s v=""/>
    <n v="4.8"/>
    <n v="1"/>
    <n v="7.46"/>
    <n v="6"/>
    <s v="Monday"/>
    <s v="5-10 min"/>
    <n v="1"/>
    <s v="Above 1.2"/>
  </r>
  <r>
    <s v="RF004369"/>
    <d v="2026-02-09T03:01:00"/>
    <d v="2026-02-09T00:00:00"/>
    <n v="3"/>
    <x v="2"/>
    <x v="0"/>
    <n v="5.4"/>
    <n v="135.94999999999999"/>
    <n v="141.49"/>
    <n v="1.1000000000000001"/>
    <n v="4.0999999999999996"/>
    <n v="1"/>
    <n v="105"/>
    <s v="Low"/>
    <n v="1.8"/>
    <x v="0"/>
    <s v=""/>
    <n v="4.8899999999999997"/>
    <n v="6"/>
    <n v="5.54"/>
    <n v="-3.1"/>
    <s v="Monday"/>
    <s v="0-5 min"/>
    <n v="1"/>
    <s v="Above 1.2"/>
  </r>
  <r>
    <s v="RF004370"/>
    <d v="2026-02-09T03:04:00"/>
    <d v="2026-02-09T00:00:00"/>
    <n v="3"/>
    <x v="2"/>
    <x v="0"/>
    <n v="12.4"/>
    <n v="235.97"/>
    <n v="245.19"/>
    <n v="1.1000000000000001"/>
    <n v="7"/>
    <n v="10.3"/>
    <n v="121"/>
    <s v="Low"/>
    <n v="1.4019999999999999"/>
    <x v="0"/>
    <s v=""/>
    <n v="4.84"/>
    <n v="8"/>
    <n v="9.2200000000000006"/>
    <n v="3.3"/>
    <s v="Monday"/>
    <s v="5-10 min"/>
    <n v="1"/>
    <s v="Above 1.2"/>
  </r>
  <r>
    <s v="RF004371"/>
    <d v="2026-02-09T03:12:00"/>
    <d v="2026-02-09T00:00:00"/>
    <n v="3"/>
    <x v="4"/>
    <x v="0"/>
    <n v="17"/>
    <n v="271.56"/>
    <n v="264.45"/>
    <n v="1"/>
    <n v="3.9"/>
    <n v="1"/>
    <n v="68"/>
    <s v="Low"/>
    <n v="2.2000000000000002"/>
    <x v="0"/>
    <s v=""/>
    <n v="4.95"/>
    <n v="28"/>
    <n v="-7.11"/>
    <n v="-2.9"/>
    <s v="Monday"/>
    <s v="0-5 min"/>
    <n v="1"/>
    <s v="Above 1.2"/>
  </r>
  <r>
    <s v="RF004372"/>
    <d v="2026-02-09T03:32:00"/>
    <d v="2026-02-09T00:00:00"/>
    <n v="3"/>
    <x v="0"/>
    <x v="0"/>
    <n v="6.9"/>
    <n v="171.05"/>
    <n v="165.24"/>
    <n v="1.2"/>
    <n v="2"/>
    <n v="4.2"/>
    <n v="127"/>
    <s v="Medium"/>
    <n v="1.004"/>
    <x v="0"/>
    <s v=""/>
    <n v="4.82"/>
    <n v="8"/>
    <n v="-5.81"/>
    <n v="2.2000000000000002"/>
    <s v="Monday"/>
    <s v="0-5 min"/>
    <n v="1"/>
    <s v="Between 1.0-1.2"/>
  </r>
  <r>
    <s v="RF004373"/>
    <d v="2026-02-09T03:42:00"/>
    <d v="2026-02-09T00:00:00"/>
    <n v="3"/>
    <x v="2"/>
    <x v="0"/>
    <n v="5"/>
    <n v="132.91"/>
    <n v="131.53"/>
    <n v="1.1000000000000001"/>
    <n v="4.8"/>
    <n v="8.5"/>
    <n v="114"/>
    <s v="Medium"/>
    <n v="0.99"/>
    <x v="0"/>
    <s v=""/>
    <n v="4.5"/>
    <n v="9"/>
    <n v="-1.38"/>
    <n v="3.7"/>
    <s v="Monday"/>
    <s v="0-5 min"/>
    <n v="1"/>
    <s v="Between 0.8-1.0"/>
  </r>
  <r>
    <s v="RF004374"/>
    <d v="2026-02-09T03:47:00"/>
    <d v="2026-02-09T00:00:00"/>
    <n v="3"/>
    <x v="4"/>
    <x v="0"/>
    <n v="4.7"/>
    <n v="123.95"/>
    <n v="123.48"/>
    <n v="1.1000000000000001"/>
    <n v="6.1"/>
    <n v="2.9"/>
    <n v="58"/>
    <s v="Low"/>
    <n v="1.319"/>
    <x v="0"/>
    <s v=""/>
    <n v="4.49"/>
    <n v="11"/>
    <n v="-0.47"/>
    <n v="-3.2"/>
    <s v="Monday"/>
    <s v="5-10 min"/>
    <n v="1"/>
    <s v="Above 1.2"/>
  </r>
  <r>
    <s v="RF004375"/>
    <d v="2026-02-09T03:48:00"/>
    <d v="2026-02-09T00:00:00"/>
    <n v="3"/>
    <x v="1"/>
    <x v="0"/>
    <n v="6.7"/>
    <n v="142.61000000000001"/>
    <m/>
    <n v="1"/>
    <n v="2"/>
    <m/>
    <n v="110"/>
    <s v="Medium"/>
    <n v="1.3160000000000001"/>
    <x v="3"/>
    <s v="No driver available"/>
    <n v="4.63"/>
    <n v="26"/>
    <m/>
    <m/>
    <s v="Monday"/>
    <s v="0-5 min"/>
    <n v="0"/>
    <s v="Above 1.2"/>
  </r>
  <r>
    <s v="RF004376"/>
    <d v="2026-02-09T03:59:00"/>
    <d v="2026-02-09T00:00:00"/>
    <n v="3"/>
    <x v="0"/>
    <x v="0"/>
    <n v="6.9"/>
    <n v="156.56"/>
    <n v="148.91"/>
    <n v="1"/>
    <n v="3.6"/>
    <n v="2.5"/>
    <n v="144"/>
    <s v="Medium"/>
    <n v="1.319"/>
    <x v="0"/>
    <s v=""/>
    <n v="4.54"/>
    <n v="5"/>
    <n v="-7.65"/>
    <n v="-1.1000000000000001"/>
    <s v="Monday"/>
    <s v="0-5 min"/>
    <n v="1"/>
    <s v="Above 1.2"/>
  </r>
  <r>
    <s v="RF004377"/>
    <d v="2026-02-09T04:04:00"/>
    <d v="2026-02-09T00:00:00"/>
    <n v="4"/>
    <x v="4"/>
    <x v="0"/>
    <n v="7.6"/>
    <n v="151.08000000000001"/>
    <n v="151.13"/>
    <n v="1"/>
    <n v="6.5"/>
    <n v="1"/>
    <n v="62"/>
    <s v="Low"/>
    <n v="1.8220000000000001"/>
    <x v="0"/>
    <s v=""/>
    <n v="4.26"/>
    <n v="2"/>
    <n v="0.05"/>
    <n v="-5.5"/>
    <s v="Monday"/>
    <s v="5-10 min"/>
    <n v="1"/>
    <s v="Above 1.2"/>
  </r>
  <r>
    <s v="RF004378"/>
    <d v="2026-02-09T04:13:00"/>
    <d v="2026-02-09T00:00:00"/>
    <n v="4"/>
    <x v="0"/>
    <x v="0"/>
    <n v="1.6"/>
    <n v="68.37"/>
    <n v="69.91"/>
    <n v="1"/>
    <n v="6"/>
    <n v="9.1999999999999993"/>
    <n v="144"/>
    <s v="Medium"/>
    <n v="1.26"/>
    <x v="0"/>
    <s v=""/>
    <n v="4.51"/>
    <n v="1"/>
    <n v="1.54"/>
    <n v="3.2"/>
    <s v="Monday"/>
    <s v="5-10 min"/>
    <n v="1"/>
    <s v="Above 1.2"/>
  </r>
  <r>
    <s v="RF004379"/>
    <d v="2026-02-09T04:27:00"/>
    <d v="2026-02-09T00:00:00"/>
    <n v="4"/>
    <x v="3"/>
    <x v="0"/>
    <n v="7.4"/>
    <n v="160.16"/>
    <n v="157.6"/>
    <n v="1"/>
    <n v="3.9"/>
    <n v="1.5"/>
    <n v="68"/>
    <s v="Low"/>
    <n v="2.2000000000000002"/>
    <x v="0"/>
    <s v=""/>
    <n v="4.9400000000000004"/>
    <n v="14"/>
    <n v="-2.56"/>
    <n v="-2.4"/>
    <s v="Monday"/>
    <s v="0-5 min"/>
    <n v="1"/>
    <s v="Above 1.2"/>
  </r>
  <r>
    <s v="RF004380"/>
    <d v="2026-02-09T04:45:00"/>
    <d v="2026-02-09T00:00:00"/>
    <n v="4"/>
    <x v="0"/>
    <x v="0"/>
    <n v="7.3"/>
    <n v="169.17"/>
    <n v="169.4"/>
    <n v="1.1000000000000001"/>
    <n v="2.8"/>
    <n v="1.6"/>
    <n v="131"/>
    <s v="Medium"/>
    <n v="1.0349999999999999"/>
    <x v="0"/>
    <s v=""/>
    <n v="4.5"/>
    <n v="9"/>
    <n v="0.23"/>
    <n v="-1.2"/>
    <s v="Monday"/>
    <s v="0-5 min"/>
    <n v="1"/>
    <s v="Between 1.0-1.2"/>
  </r>
  <r>
    <s v="RF004381"/>
    <d v="2026-02-09T05:01:00"/>
    <d v="2026-02-09T00:00:00"/>
    <n v="5"/>
    <x v="3"/>
    <x v="1"/>
    <n v="9.4"/>
    <n v="164.11"/>
    <n v="170.49"/>
    <n v="1"/>
    <n v="4.2"/>
    <n v="1"/>
    <n v="65"/>
    <s v="Low"/>
    <n v="1.4830000000000001"/>
    <x v="0"/>
    <s v=""/>
    <n v="4.7699999999999996"/>
    <n v="0"/>
    <n v="6.38"/>
    <n v="-3.2"/>
    <s v="Monday"/>
    <s v="0-5 min"/>
    <n v="1"/>
    <s v="Above 1.2"/>
  </r>
  <r>
    <s v="RF004382"/>
    <d v="2026-02-09T05:16:00"/>
    <d v="2026-02-09T00:00:00"/>
    <n v="5"/>
    <x v="3"/>
    <x v="0"/>
    <n v="10.3"/>
    <n v="204.6"/>
    <n v="195.2"/>
    <n v="1"/>
    <n v="4.7"/>
    <n v="3.3"/>
    <n v="60"/>
    <s v="Low"/>
    <n v="1.3560000000000001"/>
    <x v="0"/>
    <s v=""/>
    <n v="4.55"/>
    <n v="4"/>
    <n v="-9.4"/>
    <n v="-1.4"/>
    <s v="Monday"/>
    <s v="0-5 min"/>
    <n v="1"/>
    <s v="Above 1.2"/>
  </r>
  <r>
    <s v="RF004383"/>
    <d v="2026-02-09T05:43:00"/>
    <d v="2026-02-09T00:00:00"/>
    <n v="5"/>
    <x v="1"/>
    <x v="0"/>
    <n v="12.9"/>
    <n v="255.03"/>
    <m/>
    <n v="1"/>
    <n v="5.8"/>
    <n v="10.8"/>
    <n v="96"/>
    <s v="Low"/>
    <n v="2.2000000000000002"/>
    <x v="2"/>
    <s v="Fare too high"/>
    <n v="4.72"/>
    <n v="9"/>
    <m/>
    <n v="5"/>
    <s v="Monday"/>
    <s v="5-10 min"/>
    <n v="0"/>
    <s v="Above 1.2"/>
  </r>
  <r>
    <s v="RF004384"/>
    <d v="2026-02-09T06:03:00"/>
    <d v="2026-02-09T00:00:00"/>
    <n v="6"/>
    <x v="4"/>
    <x v="0"/>
    <n v="7.8"/>
    <n v="154.22999999999999"/>
    <n v="144.4"/>
    <n v="1"/>
    <n v="4.0999999999999996"/>
    <n v="10.199999999999999"/>
    <n v="60"/>
    <s v="Low"/>
    <n v="1.6459999999999999"/>
    <x v="0"/>
    <s v=""/>
    <n v="4.6500000000000004"/>
    <n v="9"/>
    <n v="-9.83"/>
    <n v="6.1"/>
    <s v="Monday"/>
    <s v="0-5 min"/>
    <n v="1"/>
    <s v="Above 1.2"/>
  </r>
  <r>
    <s v="RF004385"/>
    <d v="2026-02-09T06:17:00"/>
    <d v="2026-02-09T00:00:00"/>
    <n v="6"/>
    <x v="3"/>
    <x v="1"/>
    <n v="10.4"/>
    <n v="225.3"/>
    <n v="215.59"/>
    <n v="1.1000000000000001"/>
    <n v="7.6"/>
    <n v="5.9"/>
    <n v="73"/>
    <s v="Low"/>
    <n v="1.5089999999999999"/>
    <x v="0"/>
    <s v=""/>
    <n v="4.5599999999999996"/>
    <n v="0"/>
    <n v="-9.7100000000000009"/>
    <n v="-1.7"/>
    <s v="Monday"/>
    <s v="5-10 min"/>
    <n v="1"/>
    <s v="Above 1.2"/>
  </r>
  <r>
    <s v="RF004386"/>
    <d v="2026-02-09T06:23:00"/>
    <d v="2026-02-09T00:00:00"/>
    <n v="6"/>
    <x v="1"/>
    <x v="0"/>
    <n v="7.9"/>
    <n v="158.06"/>
    <n v="167.45"/>
    <n v="1"/>
    <n v="4.9000000000000004"/>
    <n v="5.0999999999999996"/>
    <n v="105"/>
    <s v="Low"/>
    <n v="1.425"/>
    <x v="0"/>
    <s v=""/>
    <n v="4.8"/>
    <n v="2"/>
    <n v="9.39"/>
    <n v="0.2"/>
    <s v="Monday"/>
    <s v="0-5 min"/>
    <n v="1"/>
    <s v="Above 1.2"/>
  </r>
  <r>
    <s v="RF004387"/>
    <d v="2026-02-09T06:26:00"/>
    <d v="2026-02-09T00:00:00"/>
    <n v="6"/>
    <x v="4"/>
    <x v="0"/>
    <n v="12.8"/>
    <n v="196.42"/>
    <n v="191.38"/>
    <n v="1"/>
    <n v="3.6"/>
    <n v="5.2"/>
    <n v="61"/>
    <s v="Low"/>
    <n v="2.0950000000000002"/>
    <x v="0"/>
    <s v=""/>
    <n v="4.62"/>
    <n v="1"/>
    <n v="-5.04"/>
    <n v="1.6"/>
    <s v="Monday"/>
    <s v="0-5 min"/>
    <n v="1"/>
    <s v="Above 1.2"/>
  </r>
  <r>
    <s v="RF004388"/>
    <d v="2026-02-09T06:41:00"/>
    <d v="2026-02-09T00:00:00"/>
    <n v="6"/>
    <x v="2"/>
    <x v="0"/>
    <n v="6"/>
    <n v="137.44"/>
    <n v="138.41"/>
    <n v="1"/>
    <n v="3.2"/>
    <n v="1"/>
    <n v="108"/>
    <s v="Low"/>
    <n v="1.4119999999999999"/>
    <x v="0"/>
    <s v=""/>
    <n v="4.4800000000000004"/>
    <n v="3"/>
    <n v="0.97"/>
    <n v="-2.2000000000000002"/>
    <s v="Monday"/>
    <s v="0-5 min"/>
    <n v="1"/>
    <s v="Above 1.2"/>
  </r>
  <r>
    <s v="RF004389"/>
    <d v="2026-02-09T06:42:00"/>
    <d v="2026-02-09T00:00:00"/>
    <n v="6"/>
    <x v="0"/>
    <x v="0"/>
    <n v="4.2"/>
    <n v="103.99"/>
    <m/>
    <n v="1"/>
    <n v="2.6"/>
    <n v="5.3"/>
    <n v="122"/>
    <s v="Low"/>
    <n v="1.329"/>
    <x v="1"/>
    <s v="Pickup too far"/>
    <n v="4.7"/>
    <n v="2"/>
    <m/>
    <n v="2.7"/>
    <s v="Monday"/>
    <s v="0-5 min"/>
    <n v="0"/>
    <s v="Above 1.2"/>
  </r>
  <r>
    <s v="RF004390"/>
    <d v="2026-02-09T07:12:00"/>
    <d v="2026-02-09T00:00:00"/>
    <n v="7"/>
    <x v="0"/>
    <x v="0"/>
    <n v="6.5"/>
    <n v="170.04"/>
    <n v="168.3"/>
    <n v="1.1000000000000001"/>
    <n v="7.1"/>
    <n v="12.2"/>
    <n v="142"/>
    <s v="Medium"/>
    <n v="1.105"/>
    <x v="0"/>
    <s v=""/>
    <n v="5"/>
    <n v="2"/>
    <n v="-1.74"/>
    <n v="5.0999999999999996"/>
    <s v="Monday"/>
    <s v="5-10 min"/>
    <n v="1"/>
    <s v="Between 1.0-1.2"/>
  </r>
  <r>
    <s v="RF004391"/>
    <d v="2026-02-09T07:12:00"/>
    <d v="2026-02-09T00:00:00"/>
    <n v="7"/>
    <x v="1"/>
    <x v="0"/>
    <n v="14.6"/>
    <n v="224.58"/>
    <n v="227.76"/>
    <n v="1"/>
    <n v="4.3"/>
    <n v="1.4"/>
    <n v="100"/>
    <s v="Low"/>
    <n v="1.28"/>
    <x v="0"/>
    <s v=""/>
    <n v="4.57"/>
    <n v="36"/>
    <n v="3.18"/>
    <n v="-2.9"/>
    <s v="Monday"/>
    <s v="0-5 min"/>
    <n v="1"/>
    <s v="Above 1.2"/>
  </r>
  <r>
    <s v="RF004392"/>
    <d v="2026-02-09T07:17:00"/>
    <d v="2026-02-09T00:00:00"/>
    <n v="7"/>
    <x v="2"/>
    <x v="1"/>
    <n v="4.4000000000000004"/>
    <n v="113.11"/>
    <n v="115.91"/>
    <n v="1"/>
    <n v="2"/>
    <n v="6.9"/>
    <n v="128"/>
    <s v="Medium"/>
    <n v="1.252"/>
    <x v="0"/>
    <s v=""/>
    <n v="4.7"/>
    <n v="0"/>
    <n v="2.8"/>
    <n v="4.9000000000000004"/>
    <s v="Monday"/>
    <s v="0-5 min"/>
    <n v="1"/>
    <s v="Above 1.2"/>
  </r>
  <r>
    <s v="RF004393"/>
    <d v="2026-02-09T07:18:00"/>
    <d v="2026-02-09T00:00:00"/>
    <n v="7"/>
    <x v="1"/>
    <x v="0"/>
    <n v="14.5"/>
    <n v="254.28"/>
    <n v="259.22000000000003"/>
    <n v="1.1000000000000001"/>
    <n v="4.2"/>
    <n v="1.4"/>
    <n v="110"/>
    <s v="Medium"/>
    <n v="1.1020000000000001"/>
    <x v="0"/>
    <s v=""/>
    <n v="4.87"/>
    <n v="12"/>
    <n v="4.9400000000000004"/>
    <n v="-2.8"/>
    <s v="Monday"/>
    <s v="0-5 min"/>
    <n v="1"/>
    <s v="Between 1.0-1.2"/>
  </r>
  <r>
    <s v="RF004394"/>
    <d v="2026-02-09T07:29:00"/>
    <d v="2026-02-09T00:00:00"/>
    <n v="7"/>
    <x v="0"/>
    <x v="0"/>
    <n v="8.1"/>
    <n v="146.51"/>
    <m/>
    <n v="1"/>
    <n v="7.3"/>
    <m/>
    <n v="116"/>
    <s v="Medium"/>
    <n v="1.0960000000000001"/>
    <x v="3"/>
    <s v="No driver available"/>
    <n v="4.72"/>
    <n v="18"/>
    <m/>
    <m/>
    <s v="Monday"/>
    <s v="5-10 min"/>
    <n v="0"/>
    <s v="Between 1.0-1.2"/>
  </r>
  <r>
    <s v="RF004395"/>
    <d v="2026-02-09T07:30:00"/>
    <d v="2026-02-09T00:00:00"/>
    <n v="7"/>
    <x v="2"/>
    <x v="0"/>
    <n v="11.1"/>
    <n v="200.26"/>
    <m/>
    <n v="1"/>
    <n v="3.7"/>
    <n v="12"/>
    <n v="121"/>
    <s v="Medium"/>
    <n v="1.2010000000000001"/>
    <x v="1"/>
    <s v="Driver unavailable"/>
    <n v="4.42"/>
    <n v="20"/>
    <m/>
    <n v="8.3000000000000007"/>
    <s v="Monday"/>
    <s v="0-5 min"/>
    <n v="0"/>
    <s v="Above 1.2"/>
  </r>
  <r>
    <s v="RF004396"/>
    <d v="2026-02-09T07:36:00"/>
    <d v="2026-02-09T00:00:00"/>
    <n v="7"/>
    <x v="1"/>
    <x v="0"/>
    <n v="8.6"/>
    <n v="170.83"/>
    <n v="172.23"/>
    <n v="1.1000000000000001"/>
    <n v="3"/>
    <n v="9.5"/>
    <n v="87"/>
    <s v="Medium"/>
    <n v="0.85399999999999998"/>
    <x v="0"/>
    <s v=""/>
    <n v="4.47"/>
    <n v="10"/>
    <n v="1.4"/>
    <n v="6.5"/>
    <s v="Monday"/>
    <s v="0-5 min"/>
    <n v="1"/>
    <s v="Between 0.8-1.0"/>
  </r>
  <r>
    <s v="RF004397"/>
    <d v="2026-02-09T07:53:00"/>
    <d v="2026-02-09T00:00:00"/>
    <n v="7"/>
    <x v="1"/>
    <x v="0"/>
    <n v="6.8"/>
    <n v="162.02000000000001"/>
    <n v="152.72"/>
    <n v="1.1000000000000001"/>
    <n v="3.7"/>
    <n v="1"/>
    <n v="104"/>
    <s v="Low"/>
    <n v="1.3480000000000001"/>
    <x v="0"/>
    <s v=""/>
    <n v="4.34"/>
    <n v="28"/>
    <n v="-9.3000000000000007"/>
    <n v="-2.7"/>
    <s v="Monday"/>
    <s v="0-5 min"/>
    <n v="1"/>
    <s v="Above 1.2"/>
  </r>
  <r>
    <s v="RF004398"/>
    <d v="2026-02-09T07:59:00"/>
    <d v="2026-02-09T00:00:00"/>
    <n v="7"/>
    <x v="2"/>
    <x v="1"/>
    <n v="4.0999999999999996"/>
    <n v="112.95"/>
    <n v="112"/>
    <n v="1.1000000000000001"/>
    <n v="6"/>
    <n v="9.3000000000000007"/>
    <n v="121"/>
    <s v="Medium"/>
    <n v="1.133"/>
    <x v="0"/>
    <s v=""/>
    <n v="4.67"/>
    <n v="0"/>
    <n v="-0.95"/>
    <n v="3.3"/>
    <s v="Monday"/>
    <s v="5-10 min"/>
    <n v="1"/>
    <s v="Between 1.0-1.2"/>
  </r>
  <r>
    <s v="RF004399"/>
    <d v="2026-02-09T08:11:00"/>
    <d v="2026-02-09T00:00:00"/>
    <n v="8"/>
    <x v="2"/>
    <x v="0"/>
    <n v="24.5"/>
    <n v="537.26"/>
    <n v="518.03"/>
    <n v="1.2"/>
    <n v="6.3"/>
    <n v="3.1"/>
    <n v="83"/>
    <s v="Medium"/>
    <n v="0.72199999999999998"/>
    <x v="0"/>
    <s v=""/>
    <n v="4.45"/>
    <n v="5"/>
    <n v="-19.23"/>
    <n v="-3.2"/>
    <s v="Monday"/>
    <s v="5-10 min"/>
    <n v="1"/>
    <s v="Below 0.8"/>
  </r>
  <r>
    <s v="RF004400"/>
    <d v="2026-02-09T08:14:00"/>
    <d v="2026-02-09T00:00:00"/>
    <n v="8"/>
    <x v="1"/>
    <x v="0"/>
    <n v="1.9"/>
    <n v="86.2"/>
    <n v="82.98"/>
    <n v="1.2"/>
    <n v="3.8"/>
    <n v="6.2"/>
    <n v="92"/>
    <s v="Medium"/>
    <n v="0.93300000000000005"/>
    <x v="0"/>
    <s v=""/>
    <n v="4.5599999999999996"/>
    <n v="12"/>
    <n v="-3.22"/>
    <n v="2.4"/>
    <s v="Monday"/>
    <s v="0-5 min"/>
    <n v="1"/>
    <s v="Between 0.8-1.0"/>
  </r>
  <r>
    <s v="RF004401"/>
    <d v="2026-02-09T08:39:00"/>
    <d v="2026-02-09T00:00:00"/>
    <n v="8"/>
    <x v="1"/>
    <x v="0"/>
    <n v="12.1"/>
    <n v="229.83"/>
    <n v="229.71"/>
    <n v="1.1000000000000001"/>
    <n v="6.4"/>
    <n v="6"/>
    <n v="81"/>
    <s v="Low"/>
    <n v="1.2529999999999999"/>
    <x v="0"/>
    <s v=""/>
    <n v="4.7699999999999996"/>
    <n v="26"/>
    <n v="-0.12"/>
    <n v="-0.4"/>
    <s v="Monday"/>
    <s v="5-10 min"/>
    <n v="1"/>
    <s v="Above 1.2"/>
  </r>
  <r>
    <s v="RF004402"/>
    <d v="2026-02-09T08:57:00"/>
    <d v="2026-02-09T00:00:00"/>
    <n v="8"/>
    <x v="1"/>
    <x v="0"/>
    <n v="1.4"/>
    <n v="62.91"/>
    <n v="60.79"/>
    <n v="1"/>
    <n v="7.7"/>
    <n v="10.3"/>
    <n v="85"/>
    <s v="Medium"/>
    <n v="0.97199999999999998"/>
    <x v="0"/>
    <s v=""/>
    <n v="4.68"/>
    <n v="3"/>
    <n v="-2.12"/>
    <n v="2.6"/>
    <s v="Monday"/>
    <s v="5-10 min"/>
    <n v="1"/>
    <s v="Between 0.8-1.0"/>
  </r>
  <r>
    <s v="RF004403"/>
    <d v="2026-02-09T09:04:00"/>
    <d v="2026-02-09T00:00:00"/>
    <n v="9"/>
    <x v="1"/>
    <x v="0"/>
    <n v="16.100000000000001"/>
    <n v="348.67"/>
    <n v="355.12"/>
    <n v="1.1000000000000001"/>
    <n v="9.4"/>
    <n v="11.2"/>
    <n v="79"/>
    <s v="Medium"/>
    <n v="0.83199999999999996"/>
    <x v="0"/>
    <s v=""/>
    <n v="4.37"/>
    <n v="6"/>
    <n v="6.45"/>
    <n v="1.8"/>
    <s v="Monday"/>
    <s v="5-10 min"/>
    <n v="1"/>
    <s v="Between 0.8-1.0"/>
  </r>
  <r>
    <s v="RF004404"/>
    <d v="2026-02-09T09:44:00"/>
    <d v="2026-02-09T00:00:00"/>
    <n v="9"/>
    <x v="3"/>
    <x v="0"/>
    <n v="9.6"/>
    <n v="173.39"/>
    <n v="177.32"/>
    <n v="1"/>
    <n v="5.8"/>
    <n v="7.3"/>
    <n v="65"/>
    <s v="Low"/>
    <n v="1.55"/>
    <x v="0"/>
    <s v=""/>
    <n v="4.68"/>
    <n v="4"/>
    <n v="3.93"/>
    <n v="1.5"/>
    <s v="Monday"/>
    <s v="5-10 min"/>
    <n v="1"/>
    <s v="Above 1.2"/>
  </r>
  <r>
    <s v="RF004405"/>
    <d v="2026-02-09T09:45:00"/>
    <d v="2026-02-09T00:00:00"/>
    <n v="9"/>
    <x v="2"/>
    <x v="0"/>
    <n v="3.3"/>
    <n v="103.39"/>
    <n v="94.27"/>
    <n v="1.2"/>
    <n v="6.8"/>
    <n v="7.1"/>
    <n v="94"/>
    <s v="Medium"/>
    <n v="0.73299999999999998"/>
    <x v="0"/>
    <s v=""/>
    <n v="4.7"/>
    <n v="12"/>
    <n v="-9.1199999999999992"/>
    <n v="0.3"/>
    <s v="Monday"/>
    <s v="5-10 min"/>
    <n v="1"/>
    <s v="Below 0.8"/>
  </r>
  <r>
    <s v="RF004406"/>
    <d v="2026-02-09T09:52:00"/>
    <d v="2026-02-09T00:00:00"/>
    <n v="9"/>
    <x v="1"/>
    <x v="0"/>
    <n v="3.5"/>
    <n v="103.7"/>
    <n v="107.36"/>
    <n v="1.2"/>
    <n v="8.1999999999999993"/>
    <n v="15.8"/>
    <n v="73"/>
    <s v="Medium"/>
    <n v="0.70199999999999996"/>
    <x v="0"/>
    <s v=""/>
    <n v="5"/>
    <n v="1"/>
    <n v="3.66"/>
    <n v="7.6"/>
    <s v="Monday"/>
    <s v="5-10 min"/>
    <n v="1"/>
    <s v="Below 0.8"/>
  </r>
  <r>
    <s v="RF004407"/>
    <d v="2026-02-09T09:57:00"/>
    <d v="2026-02-09T00:00:00"/>
    <n v="9"/>
    <x v="1"/>
    <x v="0"/>
    <n v="6.5"/>
    <n v="168.98"/>
    <n v="168.79"/>
    <n v="1.1000000000000001"/>
    <n v="9.4"/>
    <n v="8.8000000000000007"/>
    <n v="78"/>
    <s v="Medium"/>
    <n v="0.78100000000000003"/>
    <x v="0"/>
    <s v=""/>
    <n v="4.74"/>
    <n v="31"/>
    <n v="-0.19"/>
    <n v="-0.6"/>
    <s v="Monday"/>
    <s v="5-10 min"/>
    <n v="1"/>
    <s v="Below 0.8"/>
  </r>
  <r>
    <s v="RF004408"/>
    <d v="2026-02-09T10:03:00"/>
    <d v="2026-02-09T00:00:00"/>
    <n v="10"/>
    <x v="0"/>
    <x v="1"/>
    <n v="1.3"/>
    <n v="83.79"/>
    <n v="85.13"/>
    <n v="1.3"/>
    <n v="10.1"/>
    <n v="9.1999999999999993"/>
    <n v="110"/>
    <s v="High"/>
    <n v="0.65200000000000002"/>
    <x v="0"/>
    <s v=""/>
    <n v="4.8899999999999997"/>
    <n v="0"/>
    <n v="1.34"/>
    <n v="-0.9"/>
    <s v="Monday"/>
    <s v="10-15 min"/>
    <n v="1"/>
    <s v="Below 0.8"/>
  </r>
  <r>
    <s v="RF004409"/>
    <d v="2026-02-09T10:08:00"/>
    <d v="2026-02-09T00:00:00"/>
    <n v="10"/>
    <x v="2"/>
    <x v="0"/>
    <n v="12.6"/>
    <n v="241.15"/>
    <m/>
    <n v="1"/>
    <n v="5.3"/>
    <n v="10.8"/>
    <n v="107"/>
    <s v="Medium"/>
    <n v="0.96199999999999997"/>
    <x v="1"/>
    <s v="Driver unavailable"/>
    <n v="5"/>
    <n v="13"/>
    <m/>
    <n v="5.5"/>
    <s v="Monday"/>
    <s v="5-10 min"/>
    <n v="0"/>
    <s v="Between 0.8-1.0"/>
  </r>
  <r>
    <s v="RF004410"/>
    <d v="2026-02-09T10:35:00"/>
    <d v="2026-02-09T00:00:00"/>
    <n v="10"/>
    <x v="1"/>
    <x v="0"/>
    <n v="3.8"/>
    <n v="87.95"/>
    <n v="84.26"/>
    <n v="1"/>
    <n v="3.3"/>
    <n v="1"/>
    <n v="97"/>
    <s v="Medium"/>
    <n v="1.0089999999999999"/>
    <x v="0"/>
    <s v=""/>
    <n v="4.96"/>
    <n v="1"/>
    <n v="-3.69"/>
    <n v="-2.2999999999999998"/>
    <s v="Monday"/>
    <s v="0-5 min"/>
    <n v="1"/>
    <s v="Between 1.0-1.2"/>
  </r>
  <r>
    <s v="RF004411"/>
    <d v="2026-02-09T10:45:00"/>
    <d v="2026-02-09T00:00:00"/>
    <n v="10"/>
    <x v="3"/>
    <x v="0"/>
    <n v="2.1"/>
    <n v="69.64"/>
    <n v="69.7"/>
    <n v="1"/>
    <n v="5.6"/>
    <n v="9.4"/>
    <n v="64"/>
    <s v="Low"/>
    <n v="1.2210000000000001"/>
    <x v="0"/>
    <s v=""/>
    <n v="4.49"/>
    <n v="3"/>
    <n v="0.06"/>
    <n v="3.8"/>
    <s v="Monday"/>
    <s v="5-10 min"/>
    <n v="1"/>
    <s v="Above 1.2"/>
  </r>
  <r>
    <s v="RF004412"/>
    <d v="2026-02-09T10:54:00"/>
    <d v="2026-02-09T00:00:00"/>
    <n v="10"/>
    <x v="3"/>
    <x v="1"/>
    <n v="11.3"/>
    <n v="251.42"/>
    <m/>
    <n v="1.1000000000000001"/>
    <n v="5.0999999999999996"/>
    <m/>
    <n v="64"/>
    <s v="Low"/>
    <n v="1.3839999999999999"/>
    <x v="3"/>
    <s v="No driver available"/>
    <n v="4.67"/>
    <n v="0"/>
    <m/>
    <m/>
    <s v="Monday"/>
    <s v="5-10 min"/>
    <n v="0"/>
    <s v="Above 1.2"/>
  </r>
  <r>
    <s v="RF004413"/>
    <d v="2026-02-09T10:57:00"/>
    <d v="2026-02-09T00:00:00"/>
    <n v="10"/>
    <x v="0"/>
    <x v="0"/>
    <n v="1"/>
    <n v="71.42"/>
    <n v="71.69"/>
    <n v="1.3"/>
    <n v="8.1"/>
    <n v="6.6"/>
    <n v="121"/>
    <s v="High"/>
    <n v="0.76500000000000001"/>
    <x v="0"/>
    <s v=""/>
    <n v="5"/>
    <n v="6"/>
    <n v="0.27"/>
    <n v="-1.5"/>
    <s v="Monday"/>
    <s v="5-10 min"/>
    <n v="1"/>
    <s v="Below 0.8"/>
  </r>
  <r>
    <s v="RF004414"/>
    <d v="2026-02-09T11:42:00"/>
    <d v="2026-02-09T00:00:00"/>
    <n v="11"/>
    <x v="4"/>
    <x v="0"/>
    <n v="6"/>
    <n v="123.61"/>
    <n v="130.62"/>
    <n v="1"/>
    <n v="2.4"/>
    <n v="6.6"/>
    <n v="61"/>
    <s v="Low"/>
    <n v="1.589"/>
    <x v="0"/>
    <s v=""/>
    <n v="4.55"/>
    <n v="1"/>
    <n v="7.01"/>
    <n v="4.2"/>
    <s v="Monday"/>
    <s v="0-5 min"/>
    <n v="1"/>
    <s v="Above 1.2"/>
  </r>
  <r>
    <s v="RF004415"/>
    <d v="2026-02-09T11:50:00"/>
    <d v="2026-02-09T00:00:00"/>
    <n v="11"/>
    <x v="2"/>
    <x v="1"/>
    <n v="2.8"/>
    <n v="75.3"/>
    <m/>
    <n v="1"/>
    <n v="3.3"/>
    <n v="5"/>
    <n v="119"/>
    <s v="Low"/>
    <n v="1.349"/>
    <x v="1"/>
    <s v="Driver unavailable"/>
    <n v="4.7"/>
    <n v="0"/>
    <m/>
    <n v="1.7"/>
    <s v="Monday"/>
    <s v="0-5 min"/>
    <n v="0"/>
    <s v="Above 1.2"/>
  </r>
  <r>
    <s v="RF004416"/>
    <d v="2026-02-09T11:51:00"/>
    <d v="2026-02-09T00:00:00"/>
    <n v="11"/>
    <x v="1"/>
    <x v="0"/>
    <n v="8.4"/>
    <n v="182.62"/>
    <m/>
    <n v="1"/>
    <n v="6.6"/>
    <n v="7.6"/>
    <n v="110"/>
    <s v="Medium"/>
    <n v="1.218"/>
    <x v="2"/>
    <s v="ETA too high"/>
    <n v="4.91"/>
    <n v="15"/>
    <m/>
    <n v="1"/>
    <s v="Monday"/>
    <s v="5-10 min"/>
    <n v="0"/>
    <s v="Above 1.2"/>
  </r>
  <r>
    <s v="RF004417"/>
    <d v="2026-02-09T11:51:00"/>
    <d v="2026-02-09T00:00:00"/>
    <n v="11"/>
    <x v="3"/>
    <x v="0"/>
    <n v="12.8"/>
    <n v="238.62"/>
    <n v="238.41"/>
    <n v="1"/>
    <n v="5.0999999999999996"/>
    <n v="6.5"/>
    <n v="69"/>
    <s v="Low"/>
    <n v="1.762"/>
    <x v="0"/>
    <s v=""/>
    <n v="4.8"/>
    <n v="13"/>
    <n v="-0.21"/>
    <n v="1.4"/>
    <s v="Monday"/>
    <s v="5-10 min"/>
    <n v="1"/>
    <s v="Above 1.2"/>
  </r>
  <r>
    <s v="RF004418"/>
    <d v="2026-02-09T11:58:00"/>
    <d v="2026-02-09T00:00:00"/>
    <n v="11"/>
    <x v="2"/>
    <x v="0"/>
    <n v="1.2"/>
    <n v="63.49"/>
    <m/>
    <n v="1.1000000000000001"/>
    <n v="2.2000000000000002"/>
    <n v="5.0999999999999996"/>
    <n v="111"/>
    <s v="Medium"/>
    <n v="1.097"/>
    <x v="1"/>
    <s v="Vehicle issue"/>
    <n v="4.62"/>
    <n v="6"/>
    <m/>
    <n v="2.9"/>
    <s v="Monday"/>
    <s v="0-5 min"/>
    <n v="0"/>
    <s v="Between 1.0-1.2"/>
  </r>
  <r>
    <s v="RF004419"/>
    <d v="2026-02-09T12:02:00"/>
    <d v="2026-02-09T00:00:00"/>
    <n v="12"/>
    <x v="1"/>
    <x v="0"/>
    <n v="12.9"/>
    <n v="266.02"/>
    <n v="270.16000000000003"/>
    <n v="1.2"/>
    <n v="7.1"/>
    <n v="3.6"/>
    <n v="90"/>
    <s v="Low"/>
    <n v="1.2689999999999999"/>
    <x v="0"/>
    <s v=""/>
    <n v="4.91"/>
    <n v="23"/>
    <n v="4.1399999999999997"/>
    <n v="-3.5"/>
    <s v="Monday"/>
    <s v="5-10 min"/>
    <n v="1"/>
    <s v="Above 1.2"/>
  </r>
  <r>
    <s v="RF004420"/>
    <d v="2026-02-09T12:14:00"/>
    <d v="2026-02-09T00:00:00"/>
    <n v="12"/>
    <x v="4"/>
    <x v="0"/>
    <n v="5.4"/>
    <n v="114.51"/>
    <m/>
    <n v="1"/>
    <n v="3.8"/>
    <n v="7.9"/>
    <n v="60"/>
    <s v="Low"/>
    <n v="1.5509999999999999"/>
    <x v="2"/>
    <s v="Pickup issue"/>
    <n v="4.4400000000000004"/>
    <n v="4"/>
    <m/>
    <n v="4.0999999999999996"/>
    <s v="Monday"/>
    <s v="0-5 min"/>
    <n v="0"/>
    <s v="Above 1.2"/>
  </r>
  <r>
    <s v="RF004421"/>
    <d v="2026-02-09T12:18:00"/>
    <d v="2026-02-09T00:00:00"/>
    <n v="12"/>
    <x v="0"/>
    <x v="0"/>
    <n v="2.5"/>
    <n v="90.98"/>
    <n v="97.83"/>
    <n v="1.1000000000000001"/>
    <n v="5.5"/>
    <n v="1.2"/>
    <n v="136"/>
    <s v="Medium"/>
    <n v="1.0269999999999999"/>
    <x v="0"/>
    <s v=""/>
    <n v="4.6399999999999997"/>
    <n v="13"/>
    <n v="6.85"/>
    <n v="-4.3"/>
    <s v="Monday"/>
    <s v="5-10 min"/>
    <n v="1"/>
    <s v="Between 1.0-1.2"/>
  </r>
  <r>
    <s v="RF004422"/>
    <d v="2026-02-09T12:27:00"/>
    <d v="2026-02-09T00:00:00"/>
    <n v="12"/>
    <x v="0"/>
    <x v="0"/>
    <n v="2.4"/>
    <n v="73.069999999999993"/>
    <n v="75.260000000000005"/>
    <n v="1"/>
    <n v="3.5"/>
    <n v="1"/>
    <n v="109"/>
    <s v="Medium"/>
    <n v="0.96899999999999997"/>
    <x v="0"/>
    <s v=""/>
    <n v="4.8099999999999996"/>
    <n v="8"/>
    <n v="2.19"/>
    <n v="-2.5"/>
    <s v="Monday"/>
    <s v="0-5 min"/>
    <n v="1"/>
    <s v="Between 0.8-1.0"/>
  </r>
  <r>
    <s v="RF004423"/>
    <d v="2026-02-09T12:31:00"/>
    <d v="2026-02-09T00:00:00"/>
    <n v="12"/>
    <x v="1"/>
    <x v="0"/>
    <n v="5.4"/>
    <n v="126.33"/>
    <m/>
    <n v="1"/>
    <n v="4.9000000000000004"/>
    <n v="8"/>
    <n v="105"/>
    <s v="Low"/>
    <n v="1.472"/>
    <x v="1"/>
    <s v="Pickup too far"/>
    <n v="4.51"/>
    <n v="6"/>
    <m/>
    <n v="3.1"/>
    <s v="Monday"/>
    <s v="0-5 min"/>
    <n v="0"/>
    <s v="Above 1.2"/>
  </r>
  <r>
    <s v="RF004424"/>
    <d v="2026-02-09T12:37:00"/>
    <d v="2026-02-09T00:00:00"/>
    <n v="12"/>
    <x v="0"/>
    <x v="0"/>
    <n v="1"/>
    <n v="56.98"/>
    <n v="56.83"/>
    <n v="1"/>
    <n v="7.1"/>
    <n v="11"/>
    <n v="118"/>
    <s v="Low"/>
    <n v="1.4370000000000001"/>
    <x v="0"/>
    <s v=""/>
    <n v="4.9800000000000004"/>
    <n v="5"/>
    <n v="-0.15"/>
    <n v="3.9"/>
    <s v="Monday"/>
    <s v="5-10 min"/>
    <n v="1"/>
    <s v="Above 1.2"/>
  </r>
  <r>
    <s v="RF004425"/>
    <d v="2026-02-09T12:41:00"/>
    <d v="2026-02-09T00:00:00"/>
    <n v="12"/>
    <x v="1"/>
    <x v="0"/>
    <n v="5.3"/>
    <n v="129.03"/>
    <n v="132.97"/>
    <n v="1.1000000000000001"/>
    <n v="7.1"/>
    <n v="6.3"/>
    <n v="92"/>
    <s v="Low"/>
    <n v="1.41"/>
    <x v="0"/>
    <s v=""/>
    <n v="4.8499999999999996"/>
    <n v="5"/>
    <n v="3.94"/>
    <n v="-0.8"/>
    <s v="Monday"/>
    <s v="5-10 min"/>
    <n v="1"/>
    <s v="Above 1.2"/>
  </r>
  <r>
    <s v="RF004426"/>
    <d v="2026-02-09T12:45:00"/>
    <d v="2026-02-09T00:00:00"/>
    <n v="12"/>
    <x v="2"/>
    <x v="1"/>
    <n v="5.8"/>
    <n v="129.87"/>
    <n v="126.2"/>
    <n v="1"/>
    <n v="7.6"/>
    <n v="10.9"/>
    <n v="117"/>
    <s v="Low"/>
    <n v="1.4139999999999999"/>
    <x v="0"/>
    <s v=""/>
    <n v="4.9800000000000004"/>
    <n v="0"/>
    <n v="-3.67"/>
    <n v="3.3"/>
    <s v="Monday"/>
    <s v="5-10 min"/>
    <n v="1"/>
    <s v="Above 1.2"/>
  </r>
  <r>
    <s v="RF004427"/>
    <d v="2026-02-09T12:49:00"/>
    <d v="2026-02-09T00:00:00"/>
    <n v="12"/>
    <x v="0"/>
    <x v="0"/>
    <n v="8.8000000000000007"/>
    <n v="152.77000000000001"/>
    <n v="157.47"/>
    <n v="1"/>
    <n v="3.6"/>
    <n v="3.4"/>
    <n v="117"/>
    <s v="Medium"/>
    <n v="0.97399999999999998"/>
    <x v="0"/>
    <s v=""/>
    <n v="5"/>
    <n v="6"/>
    <n v="4.7"/>
    <n v="-0.2"/>
    <s v="Monday"/>
    <s v="0-5 min"/>
    <n v="1"/>
    <s v="Between 0.8-1.0"/>
  </r>
  <r>
    <s v="RF004428"/>
    <d v="2026-02-09T12:59:00"/>
    <d v="2026-02-09T00:00:00"/>
    <n v="12"/>
    <x v="3"/>
    <x v="0"/>
    <n v="12.1"/>
    <n v="221.39"/>
    <n v="231.35"/>
    <n v="1"/>
    <n v="5.7"/>
    <n v="1.6"/>
    <n v="69"/>
    <s v="Low"/>
    <n v="1.7789999999999999"/>
    <x v="0"/>
    <s v=""/>
    <n v="4.7699999999999996"/>
    <n v="15"/>
    <n v="9.9600000000000009"/>
    <n v="-4.0999999999999996"/>
    <s v="Monday"/>
    <s v="5-10 min"/>
    <n v="1"/>
    <s v="Above 1.2"/>
  </r>
  <r>
    <s v="RF004429"/>
    <d v="2026-02-09T13:02:00"/>
    <d v="2026-02-09T00:00:00"/>
    <n v="13"/>
    <x v="2"/>
    <x v="0"/>
    <n v="9.4"/>
    <n v="183.17"/>
    <n v="187.08"/>
    <n v="1"/>
    <n v="2"/>
    <n v="1"/>
    <n v="100"/>
    <s v="Low"/>
    <n v="1.2569999999999999"/>
    <x v="0"/>
    <s v=""/>
    <n v="4.4400000000000004"/>
    <n v="4"/>
    <n v="3.91"/>
    <n v="-1"/>
    <s v="Monday"/>
    <s v="0-5 min"/>
    <n v="1"/>
    <s v="Above 1.2"/>
  </r>
  <r>
    <s v="RF004430"/>
    <d v="2026-02-09T13:33:00"/>
    <d v="2026-02-09T00:00:00"/>
    <n v="13"/>
    <x v="2"/>
    <x v="0"/>
    <n v="14.7"/>
    <n v="230.97"/>
    <n v="226.54"/>
    <n v="1"/>
    <n v="4.9000000000000004"/>
    <n v="1.5"/>
    <n v="122"/>
    <s v="Medium"/>
    <n v="1.282"/>
    <x v="0"/>
    <s v=""/>
    <n v="4.8"/>
    <n v="35"/>
    <n v="-4.43"/>
    <n v="-3.4"/>
    <s v="Monday"/>
    <s v="0-5 min"/>
    <n v="1"/>
    <s v="Above 1.2"/>
  </r>
  <r>
    <s v="RF004431"/>
    <d v="2026-02-09T13:44:00"/>
    <d v="2026-02-09T00:00:00"/>
    <n v="13"/>
    <x v="1"/>
    <x v="0"/>
    <n v="2.8"/>
    <n v="76.64"/>
    <m/>
    <n v="1"/>
    <n v="8.1"/>
    <n v="8.9"/>
    <n v="96"/>
    <s v="Low"/>
    <n v="1.3660000000000001"/>
    <x v="2"/>
    <s v="Fare too high"/>
    <n v="4.78"/>
    <n v="4"/>
    <m/>
    <n v="0.8"/>
    <s v="Monday"/>
    <s v="5-10 min"/>
    <n v="0"/>
    <s v="Above 1.2"/>
  </r>
  <r>
    <s v="RF004432"/>
    <d v="2026-02-09T13:54:00"/>
    <d v="2026-02-09T00:00:00"/>
    <n v="13"/>
    <x v="0"/>
    <x v="0"/>
    <n v="8.1"/>
    <n v="158.84"/>
    <n v="162.63"/>
    <n v="1"/>
    <n v="2"/>
    <n v="3.6"/>
    <n v="123"/>
    <s v="Low"/>
    <n v="1.764"/>
    <x v="0"/>
    <s v=""/>
    <n v="4.9400000000000004"/>
    <n v="19"/>
    <n v="3.79"/>
    <n v="1.6"/>
    <s v="Monday"/>
    <s v="0-5 min"/>
    <n v="1"/>
    <s v="Above 1.2"/>
  </r>
  <r>
    <s v="RF004433"/>
    <d v="2026-02-09T13:59:00"/>
    <d v="2026-02-09T00:00:00"/>
    <n v="13"/>
    <x v="1"/>
    <x v="0"/>
    <n v="8.5"/>
    <n v="203.98"/>
    <n v="207.12"/>
    <n v="1.1000000000000001"/>
    <n v="2.5"/>
    <n v="4.5999999999999996"/>
    <n v="97"/>
    <s v="Medium"/>
    <n v="1.1439999999999999"/>
    <x v="0"/>
    <s v=""/>
    <n v="4.5599999999999996"/>
    <n v="19"/>
    <n v="3.14"/>
    <n v="2.1"/>
    <s v="Monday"/>
    <s v="0-5 min"/>
    <n v="1"/>
    <s v="Between 1.0-1.2"/>
  </r>
  <r>
    <s v="RF004434"/>
    <d v="2026-02-09T14:04:00"/>
    <d v="2026-02-09T00:00:00"/>
    <n v="14"/>
    <x v="3"/>
    <x v="1"/>
    <n v="14.5"/>
    <n v="263.45"/>
    <n v="286.07"/>
    <n v="1"/>
    <n v="4"/>
    <n v="1"/>
    <n v="65"/>
    <s v="Low"/>
    <n v="1.375"/>
    <x v="0"/>
    <s v=""/>
    <n v="4.46"/>
    <n v="0"/>
    <n v="22.62"/>
    <n v="-3"/>
    <s v="Monday"/>
    <s v="0-5 min"/>
    <n v="1"/>
    <s v="Above 1.2"/>
  </r>
  <r>
    <s v="RF004435"/>
    <d v="2026-02-09T14:08:00"/>
    <d v="2026-02-09T00:00:00"/>
    <n v="14"/>
    <x v="2"/>
    <x v="0"/>
    <n v="8.5"/>
    <n v="169.02"/>
    <n v="164.53"/>
    <n v="1"/>
    <n v="3.8"/>
    <n v="5.9"/>
    <n v="115"/>
    <s v="Low"/>
    <n v="1.2749999999999999"/>
    <x v="0"/>
    <s v=""/>
    <n v="4.6500000000000004"/>
    <n v="8"/>
    <n v="-4.49"/>
    <n v="2.1"/>
    <s v="Monday"/>
    <s v="0-5 min"/>
    <n v="1"/>
    <s v="Above 1.2"/>
  </r>
  <r>
    <s v="RF004436"/>
    <d v="2026-02-09T14:23:00"/>
    <d v="2026-02-09T00:00:00"/>
    <n v="14"/>
    <x v="1"/>
    <x v="0"/>
    <n v="3.5"/>
    <n v="110.87"/>
    <n v="113.46"/>
    <n v="1.1000000000000001"/>
    <n v="6"/>
    <n v="8.5"/>
    <n v="91"/>
    <s v="Low"/>
    <n v="1.1970000000000001"/>
    <x v="0"/>
    <s v=""/>
    <n v="5"/>
    <n v="4"/>
    <n v="2.59"/>
    <n v="2.5"/>
    <s v="Monday"/>
    <s v="5-10 min"/>
    <n v="1"/>
    <s v="Between 1.0-1.2"/>
  </r>
  <r>
    <s v="RF004437"/>
    <d v="2026-02-09T14:30:00"/>
    <d v="2026-02-09T00:00:00"/>
    <n v="14"/>
    <x v="0"/>
    <x v="0"/>
    <n v="6.1"/>
    <n v="134.68"/>
    <n v="133.61000000000001"/>
    <n v="1"/>
    <n v="5.9"/>
    <n v="10.7"/>
    <n v="118"/>
    <s v="Medium"/>
    <n v="1.1100000000000001"/>
    <x v="0"/>
    <s v=""/>
    <n v="4.7699999999999996"/>
    <n v="4"/>
    <n v="-1.07"/>
    <n v="4.8"/>
    <s v="Monday"/>
    <s v="5-10 min"/>
    <n v="1"/>
    <s v="Between 1.0-1.2"/>
  </r>
  <r>
    <s v="RF004438"/>
    <d v="2026-02-09T14:35:00"/>
    <d v="2026-02-09T00:00:00"/>
    <n v="14"/>
    <x v="2"/>
    <x v="0"/>
    <n v="8.1"/>
    <n v="141.31"/>
    <n v="129.80000000000001"/>
    <n v="1"/>
    <n v="2"/>
    <n v="1.1000000000000001"/>
    <n v="92"/>
    <s v="Low"/>
    <n v="1.3120000000000001"/>
    <x v="0"/>
    <s v=""/>
    <n v="4.68"/>
    <n v="9"/>
    <n v="-11.51"/>
    <n v="-0.9"/>
    <s v="Monday"/>
    <s v="0-5 min"/>
    <n v="1"/>
    <s v="Above 1.2"/>
  </r>
  <r>
    <s v="RF004439"/>
    <d v="2026-02-09T14:44:00"/>
    <d v="2026-02-09T00:00:00"/>
    <n v="14"/>
    <x v="1"/>
    <x v="1"/>
    <n v="1.7"/>
    <n v="68.36"/>
    <m/>
    <n v="1"/>
    <n v="2.2999999999999998"/>
    <n v="1"/>
    <n v="105"/>
    <s v="Medium"/>
    <n v="1.0680000000000001"/>
    <x v="1"/>
    <s v="Pickup too far"/>
    <n v="4.7"/>
    <n v="0"/>
    <m/>
    <n v="-1.3"/>
    <s v="Monday"/>
    <s v="0-5 min"/>
    <n v="0"/>
    <s v="Between 1.0-1.2"/>
  </r>
  <r>
    <s v="RF004440"/>
    <d v="2026-02-09T15:01:00"/>
    <d v="2026-02-09T00:00:00"/>
    <n v="15"/>
    <x v="0"/>
    <x v="1"/>
    <n v="15.8"/>
    <n v="378.1"/>
    <n v="375.34"/>
    <n v="1.2"/>
    <n v="5.4"/>
    <n v="3.8"/>
    <n v="103"/>
    <s v="Medium"/>
    <n v="0.79700000000000004"/>
    <x v="0"/>
    <s v=""/>
    <n v="4.72"/>
    <n v="0"/>
    <n v="-2.76"/>
    <n v="-1.6"/>
    <s v="Monday"/>
    <s v="5-10 min"/>
    <n v="1"/>
    <s v="Below 0.8"/>
  </r>
  <r>
    <s v="RF004441"/>
    <d v="2026-02-09T15:12:00"/>
    <d v="2026-02-09T00:00:00"/>
    <n v="15"/>
    <x v="1"/>
    <x v="1"/>
    <n v="6.2"/>
    <n v="147.58000000000001"/>
    <n v="154.56"/>
    <n v="1"/>
    <n v="3.3"/>
    <n v="4.7"/>
    <n v="103"/>
    <s v="Medium"/>
    <n v="1.1850000000000001"/>
    <x v="0"/>
    <s v=""/>
    <n v="4.95"/>
    <n v="0"/>
    <n v="6.98"/>
    <n v="1.4"/>
    <s v="Monday"/>
    <s v="0-5 min"/>
    <n v="1"/>
    <s v="Between 1.0-1.2"/>
  </r>
  <r>
    <s v="RF004442"/>
    <d v="2026-02-09T15:29:00"/>
    <d v="2026-02-09T00:00:00"/>
    <n v="15"/>
    <x v="4"/>
    <x v="1"/>
    <n v="20.2"/>
    <n v="309.83999999999997"/>
    <n v="319.26"/>
    <n v="1"/>
    <n v="5.2"/>
    <n v="5.9"/>
    <n v="54"/>
    <s v="Low"/>
    <n v="1.7170000000000001"/>
    <x v="0"/>
    <s v=""/>
    <n v="4.76"/>
    <n v="0"/>
    <n v="9.42"/>
    <n v="0.7"/>
    <s v="Monday"/>
    <s v="5-10 min"/>
    <n v="1"/>
    <s v="Above 1.2"/>
  </r>
  <r>
    <s v="RF004443"/>
    <d v="2026-02-09T16:16:00"/>
    <d v="2026-02-09T00:00:00"/>
    <n v="16"/>
    <x v="2"/>
    <x v="0"/>
    <n v="2"/>
    <n v="76.37"/>
    <m/>
    <n v="1.1000000000000001"/>
    <n v="6.5"/>
    <n v="6.9"/>
    <n v="113"/>
    <s v="Medium"/>
    <n v="0.91100000000000003"/>
    <x v="2"/>
    <s v="Changed plans"/>
    <n v="5"/>
    <n v="1"/>
    <m/>
    <n v="0.4"/>
    <s v="Monday"/>
    <s v="5-10 min"/>
    <n v="0"/>
    <s v="Between 0.8-1.0"/>
  </r>
  <r>
    <s v="RF004444"/>
    <d v="2026-02-09T16:28:00"/>
    <d v="2026-02-09T00:00:00"/>
    <n v="16"/>
    <x v="0"/>
    <x v="0"/>
    <n v="3"/>
    <n v="94.16"/>
    <n v="93.12"/>
    <n v="1.1000000000000001"/>
    <n v="2"/>
    <n v="1.1000000000000001"/>
    <n v="122"/>
    <s v="Medium"/>
    <n v="1.1519999999999999"/>
    <x v="0"/>
    <s v=""/>
    <n v="4.72"/>
    <n v="14"/>
    <n v="-1.04"/>
    <n v="-0.9"/>
    <s v="Monday"/>
    <s v="0-5 min"/>
    <n v="1"/>
    <s v="Between 1.0-1.2"/>
  </r>
  <r>
    <s v="RF004445"/>
    <d v="2026-02-09T16:32:00"/>
    <d v="2026-02-09T00:00:00"/>
    <n v="16"/>
    <x v="2"/>
    <x v="1"/>
    <n v="8.8000000000000007"/>
    <n v="168.41"/>
    <n v="165.43"/>
    <n v="1"/>
    <n v="4.0999999999999996"/>
    <n v="6.7"/>
    <n v="110"/>
    <s v="Medium"/>
    <n v="1.0589999999999999"/>
    <x v="0"/>
    <s v=""/>
    <n v="4.71"/>
    <n v="0"/>
    <n v="-2.98"/>
    <n v="2.6"/>
    <s v="Monday"/>
    <s v="0-5 min"/>
    <n v="1"/>
    <s v="Between 1.0-1.2"/>
  </r>
  <r>
    <s v="RF004446"/>
    <d v="2026-02-09T16:36:00"/>
    <d v="2026-02-09T00:00:00"/>
    <n v="16"/>
    <x v="0"/>
    <x v="0"/>
    <n v="4.7"/>
    <n v="129.96"/>
    <n v="139.86000000000001"/>
    <n v="1.2"/>
    <n v="4.5999999999999996"/>
    <n v="7.1"/>
    <n v="110"/>
    <s v="Medium"/>
    <n v="0.78700000000000003"/>
    <x v="0"/>
    <s v=""/>
    <n v="4.9000000000000004"/>
    <n v="20"/>
    <n v="9.9"/>
    <n v="2.5"/>
    <s v="Monday"/>
    <s v="0-5 min"/>
    <n v="1"/>
    <s v="Below 0.8"/>
  </r>
  <r>
    <s v="RF004447"/>
    <d v="2026-02-09T16:39:00"/>
    <d v="2026-02-09T00:00:00"/>
    <n v="16"/>
    <x v="1"/>
    <x v="1"/>
    <n v="11.8"/>
    <n v="189.14"/>
    <n v="191.97"/>
    <n v="1"/>
    <n v="5.0999999999999996"/>
    <n v="5.0999999999999996"/>
    <n v="74"/>
    <s v="Low"/>
    <n v="0.99299999999999999"/>
    <x v="0"/>
    <s v=""/>
    <n v="4.7300000000000004"/>
    <n v="0"/>
    <n v="2.83"/>
    <n v="0"/>
    <s v="Monday"/>
    <s v="5-10 min"/>
    <n v="1"/>
    <s v="Between 0.8-1.0"/>
  </r>
  <r>
    <s v="RF004448"/>
    <d v="2026-02-09T16:41:00"/>
    <d v="2026-02-09T00:00:00"/>
    <n v="16"/>
    <x v="1"/>
    <x v="1"/>
    <n v="6.5"/>
    <n v="127.79"/>
    <m/>
    <n v="1"/>
    <n v="7"/>
    <n v="14.8"/>
    <n v="82"/>
    <s v="Medium"/>
    <n v="0.877"/>
    <x v="2"/>
    <s v="ETA too high"/>
    <n v="5"/>
    <n v="0"/>
    <m/>
    <n v="7.8"/>
    <s v="Monday"/>
    <s v="5-10 min"/>
    <n v="0"/>
    <s v="Between 0.8-1.0"/>
  </r>
  <r>
    <s v="RF004449"/>
    <d v="2026-02-09T16:43:00"/>
    <d v="2026-02-09T00:00:00"/>
    <n v="16"/>
    <x v="0"/>
    <x v="0"/>
    <n v="6.3"/>
    <n v="148.24"/>
    <n v="148.66999999999999"/>
    <n v="1.2"/>
    <n v="5.7"/>
    <n v="2.6"/>
    <n v="106"/>
    <s v="Medium"/>
    <n v="0.79800000000000004"/>
    <x v="0"/>
    <s v=""/>
    <n v="4.5999999999999996"/>
    <n v="17"/>
    <n v="0.43"/>
    <n v="-3.1"/>
    <s v="Monday"/>
    <s v="5-10 min"/>
    <n v="1"/>
    <s v="Below 0.8"/>
  </r>
  <r>
    <s v="RF004450"/>
    <d v="2026-02-09T16:55:00"/>
    <d v="2026-02-09T00:00:00"/>
    <n v="16"/>
    <x v="3"/>
    <x v="0"/>
    <n v="6.1"/>
    <n v="129.07"/>
    <m/>
    <n v="1"/>
    <n v="2.1"/>
    <n v="1.3"/>
    <n v="59"/>
    <s v="Low"/>
    <n v="1.284"/>
    <x v="1"/>
    <s v="Driver unavailable"/>
    <n v="4.66"/>
    <n v="14"/>
    <m/>
    <n v="-0.8"/>
    <s v="Monday"/>
    <s v="0-5 min"/>
    <n v="0"/>
    <s v="Above 1.2"/>
  </r>
  <r>
    <s v="RF004451"/>
    <d v="2026-02-09T17:01:00"/>
    <d v="2026-02-09T00:00:00"/>
    <n v="17"/>
    <x v="4"/>
    <x v="0"/>
    <n v="2.2000000000000002"/>
    <n v="65.510000000000005"/>
    <n v="67.09"/>
    <n v="1"/>
    <n v="8"/>
    <n v="5.8"/>
    <n v="42"/>
    <s v="Low"/>
    <n v="1.2"/>
    <x v="0"/>
    <s v=""/>
    <n v="4.38"/>
    <n v="16"/>
    <n v="1.58"/>
    <n v="-2.2000000000000002"/>
    <s v="Monday"/>
    <s v="5-10 min"/>
    <n v="1"/>
    <s v="Between 1.0-1.2"/>
  </r>
  <r>
    <s v="RF004452"/>
    <d v="2026-02-09T17:02:00"/>
    <d v="2026-02-09T00:00:00"/>
    <n v="17"/>
    <x v="0"/>
    <x v="1"/>
    <n v="6.7"/>
    <n v="171.06"/>
    <n v="178.42"/>
    <n v="1.2"/>
    <n v="5.9"/>
    <n v="4.5999999999999996"/>
    <n v="99"/>
    <s v="High"/>
    <n v="0.67"/>
    <x v="0"/>
    <s v=""/>
    <n v="4.9800000000000004"/>
    <n v="0"/>
    <n v="7.36"/>
    <n v="-1.3"/>
    <s v="Monday"/>
    <s v="5-10 min"/>
    <n v="1"/>
    <s v="Below 0.8"/>
  </r>
  <r>
    <s v="RF004453"/>
    <d v="2026-02-09T18:17:00"/>
    <d v="2026-02-09T00:00:00"/>
    <n v="18"/>
    <x v="2"/>
    <x v="0"/>
    <n v="2.8"/>
    <n v="115.2"/>
    <n v="106.37"/>
    <n v="1.5"/>
    <n v="8.6"/>
    <n v="8.9"/>
    <n v="58"/>
    <s v="High"/>
    <n v="0.374"/>
    <x v="0"/>
    <s v=""/>
    <n v="5"/>
    <n v="2"/>
    <n v="-8.83"/>
    <n v="0.3"/>
    <s v="Monday"/>
    <s v="5-10 min"/>
    <n v="1"/>
    <s v="Below 0.8"/>
  </r>
  <r>
    <s v="RF004454"/>
    <d v="2026-02-09T18:30:00"/>
    <d v="2026-02-09T00:00:00"/>
    <n v="18"/>
    <x v="1"/>
    <x v="1"/>
    <n v="20.7"/>
    <n v="443.16"/>
    <n v="437.87"/>
    <n v="1.2"/>
    <n v="3.3"/>
    <n v="5.0999999999999996"/>
    <n v="71"/>
    <s v="Medium"/>
    <n v="0.71499999999999997"/>
    <x v="0"/>
    <s v=""/>
    <n v="4.79"/>
    <n v="0"/>
    <n v="-5.29"/>
    <n v="1.8"/>
    <s v="Monday"/>
    <s v="0-5 min"/>
    <n v="1"/>
    <s v="Below 0.8"/>
  </r>
  <r>
    <s v="RF004455"/>
    <d v="2026-02-09T18:56:00"/>
    <d v="2026-02-09T00:00:00"/>
    <n v="18"/>
    <x v="1"/>
    <x v="0"/>
    <n v="0.8"/>
    <n v="64.42"/>
    <n v="65.89"/>
    <n v="1.2"/>
    <n v="8.5"/>
    <n v="9.5"/>
    <n v="75"/>
    <s v="Medium"/>
    <n v="0.72199999999999998"/>
    <x v="0"/>
    <s v=""/>
    <n v="5"/>
    <n v="26"/>
    <n v="1.47"/>
    <n v="1"/>
    <s v="Monday"/>
    <s v="5-10 min"/>
    <n v="1"/>
    <s v="Below 0.8"/>
  </r>
  <r>
    <s v="RF004456"/>
    <d v="2026-02-09T19:02:00"/>
    <d v="2026-02-09T00:00:00"/>
    <n v="19"/>
    <x v="0"/>
    <x v="0"/>
    <n v="7.3"/>
    <n v="200.9"/>
    <n v="212.26"/>
    <n v="1.3"/>
    <n v="8.8000000000000007"/>
    <n v="18.3"/>
    <n v="88"/>
    <s v="High"/>
    <n v="0.54200000000000004"/>
    <x v="0"/>
    <s v=""/>
    <n v="4.43"/>
    <n v="3"/>
    <n v="11.36"/>
    <n v="9.5"/>
    <s v="Monday"/>
    <s v="5-10 min"/>
    <n v="1"/>
    <s v="Below 0.8"/>
  </r>
  <r>
    <s v="RF004457"/>
    <d v="2026-02-09T19:23:00"/>
    <d v="2026-02-09T00:00:00"/>
    <n v="19"/>
    <x v="0"/>
    <x v="0"/>
    <n v="7.9"/>
    <n v="159.34"/>
    <m/>
    <n v="1.1000000000000001"/>
    <n v="8.4"/>
    <n v="4.4000000000000004"/>
    <n v="94"/>
    <s v="Medium"/>
    <n v="0.70899999999999996"/>
    <x v="1"/>
    <s v="Pickup too far"/>
    <n v="4.8899999999999997"/>
    <n v="4"/>
    <m/>
    <n v="-4"/>
    <s v="Monday"/>
    <s v="5-10 min"/>
    <n v="0"/>
    <s v="Below 0.8"/>
  </r>
  <r>
    <s v="RF004458"/>
    <d v="2026-02-09T19:33:00"/>
    <d v="2026-02-09T00:00:00"/>
    <n v="19"/>
    <x v="0"/>
    <x v="0"/>
    <n v="8.8000000000000007"/>
    <n v="206.62"/>
    <n v="204.31"/>
    <n v="1.3"/>
    <n v="6.2"/>
    <n v="6.1"/>
    <n v="99"/>
    <s v="High"/>
    <n v="0.66500000000000004"/>
    <x v="0"/>
    <s v=""/>
    <n v="4.84"/>
    <n v="7"/>
    <n v="-2.31"/>
    <n v="-0.1"/>
    <s v="Monday"/>
    <s v="5-10 min"/>
    <n v="1"/>
    <s v="Below 0.8"/>
  </r>
  <r>
    <s v="RF004459"/>
    <d v="2026-02-09T19:51:00"/>
    <d v="2026-02-09T00:00:00"/>
    <n v="19"/>
    <x v="1"/>
    <x v="0"/>
    <n v="10.4"/>
    <n v="212.54"/>
    <m/>
    <n v="1"/>
    <n v="7.7"/>
    <n v="10.4"/>
    <n v="83"/>
    <s v="Medium"/>
    <n v="0.873"/>
    <x v="1"/>
    <s v="Driver unavailable"/>
    <n v="5"/>
    <n v="2"/>
    <m/>
    <n v="2.7"/>
    <s v="Monday"/>
    <s v="5-10 min"/>
    <n v="0"/>
    <s v="Between 0.8-1.0"/>
  </r>
  <r>
    <s v="RF004460"/>
    <d v="2026-02-09T19:56:00"/>
    <d v="2026-02-09T00:00:00"/>
    <n v="19"/>
    <x v="4"/>
    <x v="0"/>
    <n v="1.4"/>
    <n v="62.05"/>
    <n v="68.13"/>
    <n v="1.1000000000000001"/>
    <n v="8.5"/>
    <n v="1"/>
    <n v="52"/>
    <s v="Low"/>
    <n v="1.927"/>
    <x v="0"/>
    <s v=""/>
    <n v="4.8600000000000003"/>
    <n v="11"/>
    <n v="6.08"/>
    <n v="-7.5"/>
    <s v="Monday"/>
    <s v="5-10 min"/>
    <n v="1"/>
    <s v="Above 1.2"/>
  </r>
  <r>
    <s v="RF004461"/>
    <d v="2026-02-09T20:01:00"/>
    <d v="2026-02-09T00:00:00"/>
    <n v="20"/>
    <x v="2"/>
    <x v="1"/>
    <n v="8.1"/>
    <n v="218.2"/>
    <m/>
    <n v="1.3"/>
    <n v="2.2000000000000002"/>
    <n v="5.3"/>
    <n v="97"/>
    <s v="Medium"/>
    <n v="0.74399999999999999"/>
    <x v="2"/>
    <s v="Pickup issue"/>
    <n v="4.8499999999999996"/>
    <n v="0"/>
    <m/>
    <n v="3.1"/>
    <s v="Monday"/>
    <s v="0-5 min"/>
    <n v="0"/>
    <s v="Below 0.8"/>
  </r>
  <r>
    <s v="RF004462"/>
    <d v="2026-02-09T20:08:00"/>
    <d v="2026-02-09T00:00:00"/>
    <n v="20"/>
    <x v="0"/>
    <x v="0"/>
    <n v="5.9"/>
    <n v="149.28"/>
    <n v="148.63999999999999"/>
    <n v="1.1000000000000001"/>
    <n v="7.4"/>
    <n v="12.5"/>
    <n v="102"/>
    <s v="Medium"/>
    <n v="0.80800000000000005"/>
    <x v="0"/>
    <s v=""/>
    <n v="4.66"/>
    <n v="2"/>
    <n v="-0.64"/>
    <n v="5.0999999999999996"/>
    <s v="Monday"/>
    <s v="5-10 min"/>
    <n v="1"/>
    <s v="Between 0.8-1.0"/>
  </r>
  <r>
    <s v="RF004463"/>
    <d v="2026-02-09T20:10:00"/>
    <d v="2026-02-09T00:00:00"/>
    <n v="20"/>
    <x v="0"/>
    <x v="0"/>
    <n v="5.2"/>
    <n v="135.05000000000001"/>
    <n v="139.21"/>
    <n v="1.2"/>
    <n v="4.4000000000000004"/>
    <n v="4.4000000000000004"/>
    <n v="107"/>
    <s v="High"/>
    <n v="0.70299999999999996"/>
    <x v="0"/>
    <s v=""/>
    <n v="4.92"/>
    <n v="9"/>
    <n v="4.16"/>
    <n v="0"/>
    <s v="Monday"/>
    <s v="0-5 min"/>
    <n v="1"/>
    <s v="Below 0.8"/>
  </r>
  <r>
    <s v="RF004464"/>
    <d v="2026-02-09T20:23:00"/>
    <d v="2026-02-09T00:00:00"/>
    <n v="20"/>
    <x v="0"/>
    <x v="1"/>
    <n v="11.3"/>
    <n v="219.76"/>
    <n v="219.24"/>
    <n v="1.1000000000000001"/>
    <n v="6.7"/>
    <n v="5.5"/>
    <n v="123"/>
    <s v="Medium"/>
    <n v="0.95299999999999996"/>
    <x v="0"/>
    <s v=""/>
    <n v="4.46"/>
    <n v="0"/>
    <n v="-0.52"/>
    <n v="-1.2"/>
    <s v="Monday"/>
    <s v="5-10 min"/>
    <n v="1"/>
    <s v="Between 0.8-1.0"/>
  </r>
  <r>
    <s v="RF004465"/>
    <d v="2026-02-09T20:33:00"/>
    <d v="2026-02-09T00:00:00"/>
    <n v="20"/>
    <x v="4"/>
    <x v="1"/>
    <n v="13.6"/>
    <n v="280.43"/>
    <n v="284.19"/>
    <n v="1.1000000000000001"/>
    <n v="7.9"/>
    <n v="7.2"/>
    <n v="52"/>
    <s v="Medium"/>
    <n v="0.92400000000000004"/>
    <x v="0"/>
    <s v=""/>
    <n v="4.6500000000000004"/>
    <n v="0"/>
    <n v="3.76"/>
    <n v="-0.7"/>
    <s v="Monday"/>
    <s v="5-10 min"/>
    <n v="1"/>
    <s v="Between 0.8-1.0"/>
  </r>
  <r>
    <s v="RF004466"/>
    <d v="2026-02-09T21:15:00"/>
    <d v="2026-02-09T00:00:00"/>
    <n v="21"/>
    <x v="0"/>
    <x v="0"/>
    <n v="1.9"/>
    <n v="72.45"/>
    <n v="74.02"/>
    <n v="1.1000000000000001"/>
    <n v="3.2"/>
    <n v="5"/>
    <n v="114"/>
    <s v="Medium"/>
    <n v="0.92400000000000004"/>
    <x v="0"/>
    <s v=""/>
    <n v="4.68"/>
    <n v="8"/>
    <n v="1.57"/>
    <n v="1.8"/>
    <s v="Monday"/>
    <s v="0-5 min"/>
    <n v="1"/>
    <s v="Between 0.8-1.0"/>
  </r>
  <r>
    <s v="RF004467"/>
    <d v="2026-02-09T21:34:00"/>
    <d v="2026-02-09T00:00:00"/>
    <n v="21"/>
    <x v="0"/>
    <x v="1"/>
    <n v="6.2"/>
    <n v="175.08"/>
    <n v="172.23"/>
    <n v="1.3"/>
    <n v="5.0999999999999996"/>
    <n v="6.6"/>
    <n v="123"/>
    <s v="High"/>
    <n v="0.77400000000000002"/>
    <x v="0"/>
    <s v=""/>
    <n v="4.34"/>
    <n v="0"/>
    <n v="-2.85"/>
    <n v="1.5"/>
    <s v="Monday"/>
    <s v="5-10 min"/>
    <n v="1"/>
    <s v="Below 0.8"/>
  </r>
  <r>
    <s v="RF004468"/>
    <d v="2026-02-09T21:46:00"/>
    <d v="2026-02-09T00:00:00"/>
    <n v="21"/>
    <x v="1"/>
    <x v="0"/>
    <n v="10"/>
    <n v="171.73"/>
    <n v="169.01"/>
    <n v="1"/>
    <n v="5.0999999999999996"/>
    <n v="7.7"/>
    <n v="85"/>
    <s v="Medium"/>
    <n v="1.0609999999999999"/>
    <x v="0"/>
    <s v=""/>
    <n v="4.8499999999999996"/>
    <n v="11"/>
    <n v="-2.72"/>
    <n v="2.6"/>
    <s v="Monday"/>
    <s v="5-10 min"/>
    <n v="1"/>
    <s v="Between 1.0-1.2"/>
  </r>
  <r>
    <s v="RF004469"/>
    <d v="2026-02-09T22:08:00"/>
    <d v="2026-02-09T00:00:00"/>
    <n v="22"/>
    <x v="1"/>
    <x v="0"/>
    <n v="6.6"/>
    <n v="139.37"/>
    <n v="149.22999999999999"/>
    <n v="1"/>
    <n v="4.5"/>
    <n v="2.8"/>
    <n v="83"/>
    <s v="Low"/>
    <n v="1.1120000000000001"/>
    <x v="0"/>
    <s v=""/>
    <n v="4.41"/>
    <n v="7"/>
    <n v="9.86"/>
    <n v="-1.7"/>
    <s v="Monday"/>
    <s v="0-5 min"/>
    <n v="1"/>
    <s v="Between 1.0-1.2"/>
  </r>
  <r>
    <s v="RF004470"/>
    <d v="2026-02-09T22:25:00"/>
    <d v="2026-02-09T00:00:00"/>
    <n v="22"/>
    <x v="0"/>
    <x v="0"/>
    <n v="13"/>
    <n v="259.85000000000002"/>
    <m/>
    <n v="1.1000000000000001"/>
    <n v="2.8"/>
    <m/>
    <n v="123"/>
    <s v="Medium"/>
    <n v="0.86399999999999999"/>
    <x v="3"/>
    <s v="No driver available"/>
    <n v="4.95"/>
    <n v="3"/>
    <m/>
    <m/>
    <s v="Monday"/>
    <s v="0-5 min"/>
    <n v="0"/>
    <s v="Between 0.8-1.0"/>
  </r>
  <r>
    <s v="RF004471"/>
    <d v="2026-02-09T22:30:00"/>
    <d v="2026-02-09T00:00:00"/>
    <n v="22"/>
    <x v="1"/>
    <x v="0"/>
    <n v="3.4"/>
    <n v="91.91"/>
    <n v="89.03"/>
    <n v="1"/>
    <n v="3.3"/>
    <n v="3.7"/>
    <n v="92"/>
    <s v="Low"/>
    <n v="1.4370000000000001"/>
    <x v="0"/>
    <s v=""/>
    <n v="4.5199999999999996"/>
    <n v="19"/>
    <n v="-2.88"/>
    <n v="0.4"/>
    <s v="Monday"/>
    <s v="0-5 min"/>
    <n v="1"/>
    <s v="Above 1.2"/>
  </r>
  <r>
    <s v="RF004472"/>
    <d v="2026-02-09T22:30:00"/>
    <d v="2026-02-09T00:00:00"/>
    <n v="22"/>
    <x v="0"/>
    <x v="0"/>
    <n v="12.3"/>
    <n v="217.45"/>
    <n v="219.15"/>
    <n v="1"/>
    <n v="3"/>
    <n v="11.4"/>
    <n v="116"/>
    <s v="Medium"/>
    <n v="0.98299999999999998"/>
    <x v="0"/>
    <s v=""/>
    <n v="4.71"/>
    <n v="11"/>
    <n v="1.7"/>
    <n v="8.4"/>
    <s v="Monday"/>
    <s v="0-5 min"/>
    <n v="1"/>
    <s v="Between 0.8-1.0"/>
  </r>
  <r>
    <s v="RF004473"/>
    <d v="2026-02-09T22:33:00"/>
    <d v="2026-02-09T00:00:00"/>
    <n v="22"/>
    <x v="0"/>
    <x v="0"/>
    <n v="4.7"/>
    <n v="106.14"/>
    <n v="103.12"/>
    <n v="1"/>
    <n v="4.3"/>
    <n v="2.1"/>
    <n v="124"/>
    <s v="Medium"/>
    <n v="0.98499999999999999"/>
    <x v="0"/>
    <s v=""/>
    <n v="4.88"/>
    <n v="59"/>
    <n v="-3.02"/>
    <n v="-2.2000000000000002"/>
    <s v="Monday"/>
    <s v="0-5 min"/>
    <n v="1"/>
    <s v="Between 0.8-1.0"/>
  </r>
  <r>
    <s v="RF004474"/>
    <d v="2026-02-09T22:54:00"/>
    <d v="2026-02-09T00:00:00"/>
    <n v="22"/>
    <x v="0"/>
    <x v="1"/>
    <n v="2.8"/>
    <n v="91.94"/>
    <m/>
    <n v="1.1000000000000001"/>
    <n v="9.4"/>
    <n v="14.5"/>
    <n v="97"/>
    <s v="Medium"/>
    <n v="0.78400000000000003"/>
    <x v="2"/>
    <s v="Pickup issue"/>
    <n v="5"/>
    <n v="0"/>
    <m/>
    <n v="5.0999999999999996"/>
    <s v="Monday"/>
    <s v="5-10 min"/>
    <n v="0"/>
    <s v="Below 0.8"/>
  </r>
  <r>
    <s v="RF004475"/>
    <d v="2026-02-09T23:20:00"/>
    <d v="2026-02-09T00:00:00"/>
    <n v="23"/>
    <x v="3"/>
    <x v="1"/>
    <n v="6.6"/>
    <n v="149.47"/>
    <m/>
    <n v="1.1000000000000001"/>
    <n v="4.5999999999999996"/>
    <n v="3.3"/>
    <n v="63"/>
    <s v="Low"/>
    <n v="1.6259999999999999"/>
    <x v="2"/>
    <s v="Fare too high"/>
    <n v="4.62"/>
    <n v="0"/>
    <m/>
    <n v="-1.3"/>
    <s v="Monday"/>
    <s v="0-5 min"/>
    <n v="0"/>
    <s v="Above 1.2"/>
  </r>
  <r>
    <s v="RF004476"/>
    <d v="2026-02-09T23:40:00"/>
    <d v="2026-02-09T00:00:00"/>
    <n v="23"/>
    <x v="4"/>
    <x v="0"/>
    <n v="5.5"/>
    <n v="117.59"/>
    <n v="121.1"/>
    <n v="1"/>
    <n v="2"/>
    <n v="1"/>
    <n v="54"/>
    <s v="Low"/>
    <n v="1.732"/>
    <x v="0"/>
    <s v=""/>
    <n v="4.59"/>
    <n v="10"/>
    <n v="3.51"/>
    <n v="-1"/>
    <s v="Monday"/>
    <s v="0-5 min"/>
    <n v="1"/>
    <s v="Above 1.2"/>
  </r>
  <r>
    <s v="RF004477"/>
    <d v="2026-02-09T23:49:00"/>
    <d v="2026-02-09T00:00:00"/>
    <n v="23"/>
    <x v="1"/>
    <x v="0"/>
    <n v="1.7"/>
    <n v="65.790000000000006"/>
    <n v="68.709999999999994"/>
    <n v="1"/>
    <n v="4.9000000000000004"/>
    <n v="5.6"/>
    <n v="87"/>
    <s v="Medium"/>
    <n v="1.0620000000000001"/>
    <x v="0"/>
    <s v=""/>
    <n v="4.9400000000000004"/>
    <n v="11"/>
    <n v="2.92"/>
    <n v="0.7"/>
    <s v="Monday"/>
    <s v="0-5 min"/>
    <n v="1"/>
    <s v="Between 1.0-1.2"/>
  </r>
  <r>
    <s v="RF004478"/>
    <d v="2026-02-09T23:52:00"/>
    <d v="2026-02-09T00:00:00"/>
    <n v="23"/>
    <x v="2"/>
    <x v="0"/>
    <n v="6.2"/>
    <n v="131.49"/>
    <n v="133.87"/>
    <n v="1"/>
    <n v="3.8"/>
    <n v="1.1000000000000001"/>
    <n v="111"/>
    <s v="Medium"/>
    <n v="1.1559999999999999"/>
    <x v="0"/>
    <s v=""/>
    <n v="4.7699999999999996"/>
    <n v="24"/>
    <n v="2.38"/>
    <n v="-2.7"/>
    <s v="Monday"/>
    <s v="0-5 min"/>
    <n v="1"/>
    <s v="Between 1.0-1.2"/>
  </r>
  <r>
    <s v="RF004479"/>
    <d v="2026-02-10T00:01:00"/>
    <d v="2026-02-10T00:00:00"/>
    <n v="0"/>
    <x v="3"/>
    <x v="1"/>
    <n v="11"/>
    <n v="233.14"/>
    <n v="243.51"/>
    <n v="1.2"/>
    <n v="7.2"/>
    <n v="9.1"/>
    <n v="63"/>
    <s v="Low"/>
    <n v="1.3819999999999999"/>
    <x v="0"/>
    <s v=""/>
    <n v="4.8499999999999996"/>
    <n v="0"/>
    <n v="10.37"/>
    <n v="1.9"/>
    <s v="Tuesday"/>
    <s v="5-10 min"/>
    <n v="1"/>
    <s v="Above 1.2"/>
  </r>
  <r>
    <s v="RF004480"/>
    <d v="2026-02-10T00:03:00"/>
    <d v="2026-02-10T00:00:00"/>
    <n v="0"/>
    <x v="2"/>
    <x v="0"/>
    <n v="14.2"/>
    <n v="236.82"/>
    <n v="222.71"/>
    <n v="1"/>
    <n v="3.3"/>
    <n v="7.1"/>
    <n v="131"/>
    <s v="Medium"/>
    <n v="1.36"/>
    <x v="0"/>
    <s v=""/>
    <n v="4.8"/>
    <n v="6"/>
    <n v="-14.11"/>
    <n v="3.8"/>
    <s v="Tuesday"/>
    <s v="0-5 min"/>
    <n v="1"/>
    <s v="Above 1.2"/>
  </r>
  <r>
    <s v="RF004481"/>
    <d v="2026-02-10T00:31:00"/>
    <d v="2026-02-10T00:00:00"/>
    <n v="0"/>
    <x v="4"/>
    <x v="0"/>
    <n v="10"/>
    <n v="197.7"/>
    <n v="198.19"/>
    <n v="1"/>
    <n v="3.6"/>
    <n v="3"/>
    <n v="63"/>
    <s v="Low"/>
    <n v="1.7529999999999999"/>
    <x v="0"/>
    <s v=""/>
    <n v="4.71"/>
    <n v="2"/>
    <n v="0.49"/>
    <n v="-0.6"/>
    <s v="Tuesday"/>
    <s v="0-5 min"/>
    <n v="1"/>
    <s v="Above 1.2"/>
  </r>
  <r>
    <s v="RF004482"/>
    <d v="2026-02-10T00:50:00"/>
    <d v="2026-02-10T00:00:00"/>
    <n v="0"/>
    <x v="3"/>
    <x v="1"/>
    <n v="3.2"/>
    <n v="86.69"/>
    <m/>
    <n v="1"/>
    <n v="6.5"/>
    <n v="4.8"/>
    <n v="63"/>
    <s v="Low"/>
    <n v="1.339"/>
    <x v="2"/>
    <s v="Fare too high"/>
    <n v="4.68"/>
    <n v="0"/>
    <m/>
    <n v="-1.7"/>
    <s v="Tuesday"/>
    <s v="5-10 min"/>
    <n v="0"/>
    <s v="Above 1.2"/>
  </r>
  <r>
    <s v="RF004483"/>
    <d v="2026-02-10T01:03:00"/>
    <d v="2026-02-10T00:00:00"/>
    <n v="1"/>
    <x v="4"/>
    <x v="0"/>
    <n v="7.8"/>
    <n v="137.78"/>
    <n v="139.84"/>
    <n v="1"/>
    <n v="2.4"/>
    <n v="6.1"/>
    <n v="52"/>
    <s v="Low"/>
    <n v="1.821"/>
    <x v="0"/>
    <s v=""/>
    <n v="5"/>
    <n v="2"/>
    <n v="2.06"/>
    <n v="3.7"/>
    <s v="Tuesday"/>
    <s v="0-5 min"/>
    <n v="1"/>
    <s v="Above 1.2"/>
  </r>
  <r>
    <s v="RF004484"/>
    <d v="2026-02-10T01:09:00"/>
    <d v="2026-02-10T00:00:00"/>
    <n v="1"/>
    <x v="1"/>
    <x v="0"/>
    <n v="1.5"/>
    <n v="60.3"/>
    <n v="63.34"/>
    <n v="1"/>
    <n v="2"/>
    <n v="1"/>
    <n v="93"/>
    <s v="Medium"/>
    <n v="1.121"/>
    <x v="0"/>
    <s v=""/>
    <n v="4.46"/>
    <n v="4"/>
    <n v="3.04"/>
    <n v="-1"/>
    <s v="Tuesday"/>
    <s v="0-5 min"/>
    <n v="1"/>
    <s v="Between 1.0-1.2"/>
  </r>
  <r>
    <s v="RF004485"/>
    <d v="2026-02-10T01:14:00"/>
    <d v="2026-02-10T00:00:00"/>
    <n v="1"/>
    <x v="2"/>
    <x v="0"/>
    <n v="9.1999999999999993"/>
    <n v="175.49"/>
    <n v="168.12"/>
    <n v="1"/>
    <n v="4.8"/>
    <n v="1"/>
    <n v="114"/>
    <s v="Low"/>
    <n v="1.292"/>
    <x v="0"/>
    <s v=""/>
    <n v="4.4400000000000004"/>
    <n v="33"/>
    <n v="-7.37"/>
    <n v="-3.8"/>
    <s v="Tuesday"/>
    <s v="0-5 min"/>
    <n v="1"/>
    <s v="Above 1.2"/>
  </r>
  <r>
    <s v="RF004486"/>
    <d v="2026-02-10T01:36:00"/>
    <d v="2026-02-10T00:00:00"/>
    <n v="1"/>
    <x v="0"/>
    <x v="0"/>
    <n v="8.6"/>
    <n v="150.87"/>
    <m/>
    <n v="1"/>
    <n v="4.5999999999999996"/>
    <n v="8.1"/>
    <n v="121"/>
    <s v="Low"/>
    <n v="1.419"/>
    <x v="2"/>
    <s v="Pickup issue"/>
    <n v="4.54"/>
    <n v="34"/>
    <m/>
    <n v="3.5"/>
    <s v="Tuesday"/>
    <s v="0-5 min"/>
    <n v="0"/>
    <s v="Above 1.2"/>
  </r>
  <r>
    <s v="RF004487"/>
    <d v="2026-02-10T01:45:00"/>
    <d v="2026-02-10T00:00:00"/>
    <n v="1"/>
    <x v="1"/>
    <x v="0"/>
    <n v="3.2"/>
    <n v="90.21"/>
    <n v="88.25"/>
    <n v="1.1000000000000001"/>
    <n v="2"/>
    <n v="3.4"/>
    <n v="110"/>
    <s v="Low"/>
    <n v="1.6859999999999999"/>
    <x v="0"/>
    <s v=""/>
    <n v="5"/>
    <n v="19"/>
    <n v="-1.96"/>
    <n v="1.4"/>
    <s v="Tuesday"/>
    <s v="0-5 min"/>
    <n v="1"/>
    <s v="Above 1.2"/>
  </r>
  <r>
    <s v="RF004488"/>
    <d v="2026-02-10T01:46:00"/>
    <d v="2026-02-10T00:00:00"/>
    <n v="1"/>
    <x v="1"/>
    <x v="0"/>
    <n v="4.5999999999999996"/>
    <n v="100.63"/>
    <n v="103.82"/>
    <n v="1"/>
    <n v="2"/>
    <n v="2.7"/>
    <n v="84"/>
    <s v="Low"/>
    <n v="1.391"/>
    <x v="0"/>
    <s v=""/>
    <n v="5"/>
    <n v="25"/>
    <n v="3.19"/>
    <n v="0.7"/>
    <s v="Tuesday"/>
    <s v="0-5 min"/>
    <n v="1"/>
    <s v="Above 1.2"/>
  </r>
  <r>
    <s v="RF004489"/>
    <d v="2026-02-10T01:46:00"/>
    <d v="2026-02-10T00:00:00"/>
    <n v="1"/>
    <x v="4"/>
    <x v="1"/>
    <n v="7.3"/>
    <n v="174.83"/>
    <n v="176.55"/>
    <n v="1.1000000000000001"/>
    <n v="4.9000000000000004"/>
    <n v="2.9"/>
    <n v="62"/>
    <s v="Low"/>
    <n v="1.833"/>
    <x v="0"/>
    <s v=""/>
    <n v="4.91"/>
    <n v="0"/>
    <n v="1.72"/>
    <n v="-2"/>
    <s v="Tuesday"/>
    <s v="0-5 min"/>
    <n v="1"/>
    <s v="Above 1.2"/>
  </r>
  <r>
    <s v="RF004490"/>
    <d v="2026-02-10T02:13:00"/>
    <d v="2026-02-10T00:00:00"/>
    <n v="2"/>
    <x v="4"/>
    <x v="0"/>
    <n v="8.6"/>
    <n v="175.89"/>
    <m/>
    <n v="1.1000000000000001"/>
    <n v="4.9000000000000004"/>
    <m/>
    <n v="61"/>
    <s v="Low"/>
    <n v="2.1230000000000002"/>
    <x v="3"/>
    <s v="No driver available"/>
    <n v="4.3600000000000003"/>
    <n v="2"/>
    <m/>
    <m/>
    <s v="Tuesday"/>
    <s v="0-5 min"/>
    <n v="0"/>
    <s v="Above 1.2"/>
  </r>
  <r>
    <s v="RF004491"/>
    <d v="2026-02-10T02:16:00"/>
    <d v="2026-02-10T00:00:00"/>
    <n v="2"/>
    <x v="3"/>
    <x v="0"/>
    <n v="11.3"/>
    <n v="227.93"/>
    <n v="230.32"/>
    <n v="1"/>
    <n v="5.3"/>
    <n v="8.4"/>
    <n v="69"/>
    <s v="Low"/>
    <n v="1.8009999999999999"/>
    <x v="0"/>
    <s v=""/>
    <n v="4.8600000000000003"/>
    <n v="3"/>
    <n v="2.39"/>
    <n v="3.1"/>
    <s v="Tuesday"/>
    <s v="5-10 min"/>
    <n v="1"/>
    <s v="Above 1.2"/>
  </r>
  <r>
    <s v="RF004492"/>
    <d v="2026-02-10T02:41:00"/>
    <d v="2026-02-10T00:00:00"/>
    <n v="2"/>
    <x v="4"/>
    <x v="0"/>
    <n v="1.5"/>
    <n v="57.5"/>
    <n v="54.64"/>
    <n v="1"/>
    <n v="6.3"/>
    <n v="1.2"/>
    <n v="51"/>
    <s v="Low"/>
    <n v="1.3160000000000001"/>
    <x v="0"/>
    <s v=""/>
    <n v="4.71"/>
    <n v="1"/>
    <n v="-2.86"/>
    <n v="-5.0999999999999996"/>
    <s v="Tuesday"/>
    <s v="5-10 min"/>
    <n v="1"/>
    <s v="Above 1.2"/>
  </r>
  <r>
    <s v="RF004493"/>
    <d v="2026-02-10T02:46:00"/>
    <d v="2026-02-10T00:00:00"/>
    <n v="2"/>
    <x v="4"/>
    <x v="0"/>
    <n v="1.4"/>
    <n v="64.3"/>
    <n v="64.86"/>
    <n v="1.1000000000000001"/>
    <n v="4.4000000000000004"/>
    <n v="13.9"/>
    <n v="62"/>
    <s v="Low"/>
    <n v="1.4630000000000001"/>
    <x v="0"/>
    <s v=""/>
    <n v="4.54"/>
    <n v="2"/>
    <n v="0.56000000000000005"/>
    <n v="9.5"/>
    <s v="Tuesday"/>
    <s v="0-5 min"/>
    <n v="1"/>
    <s v="Above 1.2"/>
  </r>
  <r>
    <s v="RF004494"/>
    <d v="2026-02-10T02:46:00"/>
    <d v="2026-02-10T00:00:00"/>
    <n v="2"/>
    <x v="1"/>
    <x v="0"/>
    <n v="7.5"/>
    <n v="153.33000000000001"/>
    <n v="149.94"/>
    <n v="1"/>
    <n v="3.9"/>
    <n v="1"/>
    <n v="101"/>
    <s v="Low"/>
    <n v="1.385"/>
    <x v="0"/>
    <s v=""/>
    <n v="5"/>
    <n v="4"/>
    <n v="-3.39"/>
    <n v="-2.9"/>
    <s v="Tuesday"/>
    <s v="0-5 min"/>
    <n v="1"/>
    <s v="Above 1.2"/>
  </r>
  <r>
    <s v="RF004495"/>
    <d v="2026-02-10T02:50:00"/>
    <d v="2026-02-10T00:00:00"/>
    <n v="2"/>
    <x v="0"/>
    <x v="0"/>
    <n v="9.8000000000000007"/>
    <n v="175.72"/>
    <n v="181.21"/>
    <n v="1"/>
    <n v="5.9"/>
    <n v="4.8"/>
    <n v="138"/>
    <s v="Medium"/>
    <n v="1.101"/>
    <x v="0"/>
    <s v=""/>
    <n v="5"/>
    <n v="9"/>
    <n v="5.49"/>
    <n v="-1.1000000000000001"/>
    <s v="Tuesday"/>
    <s v="5-10 min"/>
    <n v="1"/>
    <s v="Between 1.0-1.2"/>
  </r>
  <r>
    <s v="RF004496"/>
    <d v="2026-02-10T03:17:00"/>
    <d v="2026-02-10T00:00:00"/>
    <n v="3"/>
    <x v="0"/>
    <x v="0"/>
    <n v="4.9000000000000004"/>
    <n v="137.9"/>
    <n v="131.35"/>
    <n v="1.1000000000000001"/>
    <n v="4.4000000000000004"/>
    <n v="3.8"/>
    <n v="137"/>
    <s v="Medium"/>
    <n v="1.3049999999999999"/>
    <x v="0"/>
    <s v=""/>
    <n v="4.5999999999999996"/>
    <n v="8"/>
    <n v="-6.55"/>
    <n v="-0.6"/>
    <s v="Tuesday"/>
    <s v="0-5 min"/>
    <n v="1"/>
    <s v="Above 1.2"/>
  </r>
  <r>
    <s v="RF004497"/>
    <d v="2026-02-10T03:25:00"/>
    <d v="2026-02-10T00:00:00"/>
    <n v="3"/>
    <x v="0"/>
    <x v="1"/>
    <n v="4.5"/>
    <n v="129.76"/>
    <n v="130.44"/>
    <n v="1.1000000000000001"/>
    <n v="2"/>
    <n v="1"/>
    <n v="144"/>
    <s v="Low"/>
    <n v="1.7410000000000001"/>
    <x v="0"/>
    <s v=""/>
    <n v="4.93"/>
    <n v="0"/>
    <n v="0.68"/>
    <n v="-1"/>
    <s v="Tuesday"/>
    <s v="0-5 min"/>
    <n v="1"/>
    <s v="Above 1.2"/>
  </r>
  <r>
    <s v="RF004498"/>
    <d v="2026-02-10T03:29:00"/>
    <d v="2026-02-10T00:00:00"/>
    <n v="3"/>
    <x v="0"/>
    <x v="0"/>
    <n v="2.8"/>
    <n v="96.23"/>
    <n v="95.41"/>
    <n v="1.1000000000000001"/>
    <n v="4.7"/>
    <n v="2.6"/>
    <n v="108"/>
    <s v="Low"/>
    <n v="1.2150000000000001"/>
    <x v="0"/>
    <s v=""/>
    <n v="4.6100000000000003"/>
    <n v="13"/>
    <n v="-0.82"/>
    <n v="-2.1"/>
    <s v="Tuesday"/>
    <s v="0-5 min"/>
    <n v="1"/>
    <s v="Above 1.2"/>
  </r>
  <r>
    <s v="RF004499"/>
    <d v="2026-02-10T03:31:00"/>
    <d v="2026-02-10T00:00:00"/>
    <n v="3"/>
    <x v="4"/>
    <x v="1"/>
    <n v="10.3"/>
    <n v="198.94"/>
    <n v="206.73"/>
    <n v="1"/>
    <n v="5.6"/>
    <n v="4.5999999999999996"/>
    <n v="62"/>
    <s v="Low"/>
    <n v="2.1059999999999999"/>
    <x v="0"/>
    <s v=""/>
    <n v="4.75"/>
    <n v="0"/>
    <n v="7.79"/>
    <n v="-1"/>
    <s v="Tuesday"/>
    <s v="5-10 min"/>
    <n v="1"/>
    <s v="Above 1.2"/>
  </r>
  <r>
    <s v="RF004500"/>
    <d v="2026-02-10T03:41:00"/>
    <d v="2026-02-10T00:00:00"/>
    <n v="3"/>
    <x v="0"/>
    <x v="0"/>
    <n v="6.9"/>
    <n v="157.88999999999999"/>
    <n v="153.97"/>
    <n v="1.1000000000000001"/>
    <n v="2.4"/>
    <n v="2.1"/>
    <n v="144"/>
    <s v="Medium"/>
    <n v="1.1930000000000001"/>
    <x v="0"/>
    <s v=""/>
    <n v="4.46"/>
    <n v="7"/>
    <n v="-3.92"/>
    <n v="-0.3"/>
    <s v="Tuesday"/>
    <s v="0-5 min"/>
    <n v="1"/>
    <s v="Between 1.0-1.2"/>
  </r>
  <r>
    <s v="RF004501"/>
    <d v="2026-02-10T03:54:00"/>
    <d v="2026-02-10T00:00:00"/>
    <n v="3"/>
    <x v="2"/>
    <x v="0"/>
    <n v="8.4"/>
    <n v="149.59"/>
    <n v="139.41"/>
    <n v="1"/>
    <n v="7.8"/>
    <n v="6.2"/>
    <n v="131"/>
    <s v="Low"/>
    <n v="1.4930000000000001"/>
    <x v="0"/>
    <s v=""/>
    <n v="4.57"/>
    <n v="2"/>
    <n v="-10.18"/>
    <n v="-1.6"/>
    <s v="Tuesday"/>
    <s v="5-10 min"/>
    <n v="1"/>
    <s v="Above 1.2"/>
  </r>
  <r>
    <s v="RF004502"/>
    <d v="2026-02-10T03:57:00"/>
    <d v="2026-02-10T00:00:00"/>
    <n v="3"/>
    <x v="1"/>
    <x v="1"/>
    <n v="5.3"/>
    <n v="117.39"/>
    <n v="120.18"/>
    <n v="1"/>
    <n v="3.5"/>
    <n v="7.7"/>
    <n v="88"/>
    <s v="Medium"/>
    <n v="1.048"/>
    <x v="0"/>
    <s v=""/>
    <n v="4.4400000000000004"/>
    <n v="0"/>
    <n v="2.79"/>
    <n v="4.2"/>
    <s v="Tuesday"/>
    <s v="0-5 min"/>
    <n v="1"/>
    <s v="Between 1.0-1.2"/>
  </r>
  <r>
    <s v="RF004503"/>
    <d v="2026-02-10T03:58:00"/>
    <d v="2026-02-10T00:00:00"/>
    <n v="3"/>
    <x v="1"/>
    <x v="0"/>
    <n v="4.7"/>
    <n v="127.38"/>
    <n v="121.98"/>
    <n v="1.1000000000000001"/>
    <n v="6.5"/>
    <n v="8.3000000000000007"/>
    <n v="101"/>
    <s v="Medium"/>
    <n v="1.099"/>
    <x v="0"/>
    <s v=""/>
    <n v="4.6399999999999997"/>
    <n v="8"/>
    <n v="-5.4"/>
    <n v="1.8"/>
    <s v="Tuesday"/>
    <s v="5-10 min"/>
    <n v="1"/>
    <s v="Between 1.0-1.2"/>
  </r>
  <r>
    <s v="RF004504"/>
    <d v="2026-02-10T04:12:00"/>
    <d v="2026-02-10T00:00:00"/>
    <n v="4"/>
    <x v="0"/>
    <x v="0"/>
    <n v="5.9"/>
    <n v="129.9"/>
    <n v="129.53"/>
    <n v="1"/>
    <n v="2.1"/>
    <n v="5.7"/>
    <n v="120"/>
    <s v="Low"/>
    <n v="1.2789999999999999"/>
    <x v="0"/>
    <s v=""/>
    <n v="4.38"/>
    <n v="15"/>
    <n v="-0.37"/>
    <n v="3.6"/>
    <s v="Tuesday"/>
    <s v="0-5 min"/>
    <n v="1"/>
    <s v="Above 1.2"/>
  </r>
  <r>
    <s v="RF004505"/>
    <d v="2026-02-10T04:31:00"/>
    <d v="2026-02-10T00:00:00"/>
    <n v="4"/>
    <x v="1"/>
    <x v="0"/>
    <n v="5.5"/>
    <n v="162.91999999999999"/>
    <m/>
    <n v="1.2"/>
    <n v="6.1"/>
    <n v="5.9"/>
    <n v="97"/>
    <s v="Medium"/>
    <n v="1.014"/>
    <x v="2"/>
    <s v="ETA too high"/>
    <n v="5"/>
    <n v="2"/>
    <m/>
    <n v="-0.2"/>
    <s v="Tuesday"/>
    <s v="5-10 min"/>
    <n v="0"/>
    <s v="Between 1.0-1.2"/>
  </r>
  <r>
    <s v="RF004506"/>
    <d v="2026-02-10T04:32:00"/>
    <d v="2026-02-10T00:00:00"/>
    <n v="4"/>
    <x v="1"/>
    <x v="0"/>
    <n v="13.5"/>
    <n v="251.24"/>
    <n v="231.84"/>
    <n v="1"/>
    <n v="7.1"/>
    <n v="9.9"/>
    <n v="110"/>
    <s v="Low"/>
    <n v="2.2000000000000002"/>
    <x v="0"/>
    <s v=""/>
    <n v="4.6100000000000003"/>
    <n v="9"/>
    <n v="-19.399999999999999"/>
    <n v="2.8"/>
    <s v="Tuesday"/>
    <s v="5-10 min"/>
    <n v="1"/>
    <s v="Above 1.2"/>
  </r>
  <r>
    <s v="RF004507"/>
    <d v="2026-02-10T04:34:00"/>
    <d v="2026-02-10T00:00:00"/>
    <n v="4"/>
    <x v="1"/>
    <x v="0"/>
    <n v="2.5"/>
    <n v="73.27"/>
    <m/>
    <n v="1"/>
    <n v="2.6"/>
    <n v="4"/>
    <n v="110"/>
    <s v="Medium"/>
    <n v="1.1919999999999999"/>
    <x v="2"/>
    <s v="ETA too high"/>
    <n v="4.8"/>
    <n v="13"/>
    <m/>
    <n v="1.4"/>
    <s v="Tuesday"/>
    <s v="0-5 min"/>
    <n v="0"/>
    <s v="Between 1.0-1.2"/>
  </r>
  <r>
    <s v="RF004508"/>
    <d v="2026-02-10T04:36:00"/>
    <d v="2026-02-10T00:00:00"/>
    <n v="4"/>
    <x v="0"/>
    <x v="0"/>
    <n v="10.4"/>
    <n v="176.07"/>
    <n v="182.98"/>
    <n v="1"/>
    <n v="4.8"/>
    <n v="7.9"/>
    <n v="115"/>
    <s v="Medium"/>
    <n v="1.069"/>
    <x v="0"/>
    <s v=""/>
    <n v="4.84"/>
    <n v="1"/>
    <n v="6.91"/>
    <n v="3.1"/>
    <s v="Tuesday"/>
    <s v="0-5 min"/>
    <n v="1"/>
    <s v="Between 1.0-1.2"/>
  </r>
  <r>
    <s v="RF004509"/>
    <d v="2026-02-10T04:38:00"/>
    <d v="2026-02-10T00:00:00"/>
    <n v="4"/>
    <x v="2"/>
    <x v="1"/>
    <n v="3.8"/>
    <n v="99.64"/>
    <n v="103.12"/>
    <n v="1.1000000000000001"/>
    <n v="3.7"/>
    <n v="1.3"/>
    <n v="113"/>
    <s v="Low"/>
    <n v="1.292"/>
    <x v="0"/>
    <s v=""/>
    <n v="4.41"/>
    <n v="0"/>
    <n v="3.48"/>
    <n v="-2.4"/>
    <s v="Tuesday"/>
    <s v="0-5 min"/>
    <n v="1"/>
    <s v="Above 1.2"/>
  </r>
  <r>
    <s v="RF004510"/>
    <d v="2026-02-10T05:04:00"/>
    <d v="2026-02-10T00:00:00"/>
    <n v="5"/>
    <x v="0"/>
    <x v="0"/>
    <n v="4.5999999999999996"/>
    <n v="123.13"/>
    <n v="122.82"/>
    <n v="1.1000000000000001"/>
    <n v="2.1"/>
    <n v="6.4"/>
    <n v="132"/>
    <s v="Medium"/>
    <n v="1.2050000000000001"/>
    <x v="0"/>
    <s v=""/>
    <n v="4.83"/>
    <n v="2"/>
    <n v="-0.31"/>
    <n v="4.3"/>
    <s v="Tuesday"/>
    <s v="0-5 min"/>
    <n v="1"/>
    <s v="Above 1.2"/>
  </r>
  <r>
    <s v="RF004511"/>
    <d v="2026-02-10T05:04:00"/>
    <d v="2026-02-10T00:00:00"/>
    <n v="5"/>
    <x v="1"/>
    <x v="0"/>
    <n v="7.4"/>
    <n v="185.1"/>
    <n v="178.33"/>
    <n v="1.1000000000000001"/>
    <n v="4.5"/>
    <n v="5.9"/>
    <n v="99"/>
    <s v="Low"/>
    <n v="1.6319999999999999"/>
    <x v="0"/>
    <s v=""/>
    <n v="4.58"/>
    <n v="9"/>
    <n v="-6.77"/>
    <n v="1.4"/>
    <s v="Tuesday"/>
    <s v="0-5 min"/>
    <n v="1"/>
    <s v="Above 1.2"/>
  </r>
  <r>
    <s v="RF004512"/>
    <d v="2026-02-10T05:10:00"/>
    <d v="2026-02-10T00:00:00"/>
    <n v="5"/>
    <x v="3"/>
    <x v="0"/>
    <n v="9.6"/>
    <n v="205.43"/>
    <n v="224.66"/>
    <n v="1"/>
    <n v="3.6"/>
    <n v="4.5"/>
    <n v="73"/>
    <s v="Low"/>
    <n v="1.4350000000000001"/>
    <x v="0"/>
    <s v=""/>
    <n v="4.7699999999999996"/>
    <n v="44"/>
    <n v="19.23"/>
    <n v="0.9"/>
    <s v="Tuesday"/>
    <s v="0-5 min"/>
    <n v="1"/>
    <s v="Above 1.2"/>
  </r>
  <r>
    <s v="RF004513"/>
    <d v="2026-02-10T05:34:00"/>
    <d v="2026-02-10T00:00:00"/>
    <n v="5"/>
    <x v="0"/>
    <x v="0"/>
    <n v="5.3"/>
    <n v="128.47999999999999"/>
    <n v="130.15"/>
    <n v="1"/>
    <n v="3.7"/>
    <n v="8.6999999999999993"/>
    <n v="123"/>
    <s v="Low"/>
    <n v="1.248"/>
    <x v="0"/>
    <s v=""/>
    <n v="4.72"/>
    <n v="19"/>
    <n v="1.67"/>
    <n v="5"/>
    <s v="Tuesday"/>
    <s v="0-5 min"/>
    <n v="1"/>
    <s v="Above 1.2"/>
  </r>
  <r>
    <s v="RF004514"/>
    <d v="2026-02-10T05:36:00"/>
    <d v="2026-02-10T00:00:00"/>
    <n v="5"/>
    <x v="2"/>
    <x v="0"/>
    <n v="2.2999999999999998"/>
    <n v="70.540000000000006"/>
    <n v="72.75"/>
    <n v="1"/>
    <n v="2"/>
    <n v="1.9"/>
    <n v="117"/>
    <s v="Low"/>
    <n v="1.395"/>
    <x v="0"/>
    <s v=""/>
    <n v="4.67"/>
    <n v="2"/>
    <n v="2.21"/>
    <n v="-0.1"/>
    <s v="Tuesday"/>
    <s v="0-5 min"/>
    <n v="1"/>
    <s v="Above 1.2"/>
  </r>
  <r>
    <s v="RF004515"/>
    <d v="2026-02-10T05:47:00"/>
    <d v="2026-02-10T00:00:00"/>
    <n v="5"/>
    <x v="0"/>
    <x v="1"/>
    <n v="16.7"/>
    <n v="367"/>
    <m/>
    <n v="1.1000000000000001"/>
    <n v="6.1"/>
    <n v="5.8"/>
    <n v="123"/>
    <s v="Low"/>
    <n v="1.4059999999999999"/>
    <x v="1"/>
    <s v="Pickup too far"/>
    <n v="4.57"/>
    <n v="0"/>
    <m/>
    <n v="-0.3"/>
    <s v="Tuesday"/>
    <s v="5-10 min"/>
    <n v="0"/>
    <s v="Above 1.2"/>
  </r>
  <r>
    <s v="RF004516"/>
    <d v="2026-02-10T05:54:00"/>
    <d v="2026-02-10T00:00:00"/>
    <n v="5"/>
    <x v="4"/>
    <x v="1"/>
    <n v="1.6"/>
    <n v="63.51"/>
    <n v="61.22"/>
    <n v="1"/>
    <n v="3.4"/>
    <n v="8.1999999999999993"/>
    <n v="61"/>
    <s v="Low"/>
    <n v="2.2000000000000002"/>
    <x v="0"/>
    <s v=""/>
    <n v="4.9800000000000004"/>
    <n v="0"/>
    <n v="-2.29"/>
    <n v="4.8"/>
    <s v="Tuesday"/>
    <s v="0-5 min"/>
    <n v="1"/>
    <s v="Above 1.2"/>
  </r>
  <r>
    <s v="RF004517"/>
    <d v="2026-02-10T05:56:00"/>
    <d v="2026-02-10T00:00:00"/>
    <n v="5"/>
    <x v="4"/>
    <x v="1"/>
    <n v="2.4"/>
    <n v="73.819999999999993"/>
    <m/>
    <n v="1"/>
    <n v="3.6"/>
    <n v="3.2"/>
    <n v="67"/>
    <s v="Low"/>
    <n v="2.2000000000000002"/>
    <x v="2"/>
    <s v="Fare too high"/>
    <n v="5"/>
    <n v="0"/>
    <m/>
    <n v="-0.4"/>
    <s v="Tuesday"/>
    <s v="0-5 min"/>
    <n v="0"/>
    <s v="Above 1.2"/>
  </r>
  <r>
    <s v="RF004518"/>
    <d v="2026-02-10T06:06:00"/>
    <d v="2026-02-10T00:00:00"/>
    <n v="6"/>
    <x v="3"/>
    <x v="1"/>
    <n v="14.5"/>
    <n v="264.47000000000003"/>
    <n v="263.02"/>
    <n v="1.2"/>
    <n v="2.2000000000000002"/>
    <n v="2.4"/>
    <n v="72"/>
    <s v="Low"/>
    <n v="2.1829999999999998"/>
    <x v="0"/>
    <s v=""/>
    <n v="4.8499999999999996"/>
    <n v="0"/>
    <n v="-1.45"/>
    <n v="0.2"/>
    <s v="Tuesday"/>
    <s v="0-5 min"/>
    <n v="1"/>
    <s v="Above 1.2"/>
  </r>
  <r>
    <s v="RF004519"/>
    <d v="2026-02-10T06:14:00"/>
    <d v="2026-02-10T00:00:00"/>
    <n v="6"/>
    <x v="3"/>
    <x v="0"/>
    <n v="12.2"/>
    <n v="205.75"/>
    <n v="207.67"/>
    <n v="1"/>
    <n v="6.7"/>
    <n v="3"/>
    <n v="66"/>
    <s v="Low"/>
    <n v="1.7310000000000001"/>
    <x v="0"/>
    <s v=""/>
    <n v="4.8"/>
    <n v="5"/>
    <n v="1.92"/>
    <n v="-3.7"/>
    <s v="Tuesday"/>
    <s v="5-10 min"/>
    <n v="1"/>
    <s v="Above 1.2"/>
  </r>
  <r>
    <s v="RF004520"/>
    <d v="2026-02-10T06:20:00"/>
    <d v="2026-02-10T00:00:00"/>
    <n v="6"/>
    <x v="0"/>
    <x v="0"/>
    <n v="15.3"/>
    <n v="270.39999999999998"/>
    <m/>
    <n v="1"/>
    <n v="2"/>
    <n v="1"/>
    <n v="143"/>
    <s v="Low"/>
    <n v="1.4750000000000001"/>
    <x v="1"/>
    <s v="Driver unavailable"/>
    <n v="4.54"/>
    <n v="13"/>
    <m/>
    <n v="-1"/>
    <s v="Tuesday"/>
    <s v="0-5 min"/>
    <n v="0"/>
    <s v="Above 1.2"/>
  </r>
  <r>
    <s v="RF004521"/>
    <d v="2026-02-10T06:22:00"/>
    <d v="2026-02-10T00:00:00"/>
    <n v="6"/>
    <x v="4"/>
    <x v="1"/>
    <n v="3.8"/>
    <n v="89.16"/>
    <n v="93.81"/>
    <n v="1"/>
    <n v="2"/>
    <n v="5.8"/>
    <n v="68"/>
    <s v="Low"/>
    <n v="1.5029999999999999"/>
    <x v="0"/>
    <s v=""/>
    <n v="4.82"/>
    <n v="0"/>
    <n v="4.6500000000000004"/>
    <n v="3.8"/>
    <s v="Tuesday"/>
    <s v="0-5 min"/>
    <n v="1"/>
    <s v="Above 1.2"/>
  </r>
  <r>
    <s v="RF004522"/>
    <d v="2026-02-10T07:41:00"/>
    <d v="2026-02-10T00:00:00"/>
    <n v="7"/>
    <x v="1"/>
    <x v="0"/>
    <n v="3"/>
    <n v="86.69"/>
    <n v="86.19"/>
    <n v="1"/>
    <n v="5.0999999999999996"/>
    <n v="6.6"/>
    <n v="94"/>
    <s v="Low"/>
    <n v="1.1879999999999999"/>
    <x v="0"/>
    <s v=""/>
    <n v="4.6399999999999997"/>
    <n v="14"/>
    <n v="-0.5"/>
    <n v="1.5"/>
    <s v="Tuesday"/>
    <s v="5-10 min"/>
    <n v="1"/>
    <s v="Between 1.0-1.2"/>
  </r>
  <r>
    <s v="RF004523"/>
    <d v="2026-02-10T07:49:00"/>
    <d v="2026-02-10T00:00:00"/>
    <n v="7"/>
    <x v="0"/>
    <x v="1"/>
    <n v="11.1"/>
    <n v="212.41"/>
    <m/>
    <n v="1"/>
    <n v="4.5"/>
    <n v="2.1"/>
    <n v="120"/>
    <s v="Medium"/>
    <n v="0.90900000000000003"/>
    <x v="2"/>
    <s v="Fare too high"/>
    <n v="4.37"/>
    <n v="0"/>
    <m/>
    <n v="-2.4"/>
    <s v="Tuesday"/>
    <s v="0-5 min"/>
    <n v="0"/>
    <s v="Between 0.8-1.0"/>
  </r>
  <r>
    <s v="RF004524"/>
    <d v="2026-02-10T08:07:00"/>
    <d v="2026-02-10T00:00:00"/>
    <n v="8"/>
    <x v="1"/>
    <x v="0"/>
    <n v="2.2999999999999998"/>
    <n v="80.05"/>
    <n v="80.569999999999993"/>
    <n v="1"/>
    <n v="6.8"/>
    <n v="5.9"/>
    <n v="104"/>
    <s v="Medium"/>
    <n v="1.034"/>
    <x v="0"/>
    <s v=""/>
    <n v="4.62"/>
    <n v="7"/>
    <n v="0.52"/>
    <n v="-0.9"/>
    <s v="Tuesday"/>
    <s v="5-10 min"/>
    <n v="1"/>
    <s v="Between 1.0-1.2"/>
  </r>
  <r>
    <s v="RF004525"/>
    <d v="2026-02-10T08:08:00"/>
    <d v="2026-02-10T00:00:00"/>
    <n v="8"/>
    <x v="0"/>
    <x v="0"/>
    <n v="3.1"/>
    <n v="113.79"/>
    <m/>
    <n v="1.3"/>
    <n v="10.6"/>
    <n v="8.9"/>
    <n v="134"/>
    <s v="High"/>
    <n v="0.77700000000000002"/>
    <x v="2"/>
    <s v="ETA too high"/>
    <n v="4.6900000000000004"/>
    <n v="6"/>
    <m/>
    <n v="-1.7"/>
    <s v="Tuesday"/>
    <s v="10-15 min"/>
    <n v="0"/>
    <s v="Below 0.8"/>
  </r>
  <r>
    <s v="RF004526"/>
    <d v="2026-02-10T08:11:00"/>
    <d v="2026-02-10T00:00:00"/>
    <n v="8"/>
    <x v="1"/>
    <x v="0"/>
    <n v="1.7"/>
    <n v="67.650000000000006"/>
    <n v="65.73"/>
    <n v="1.1000000000000001"/>
    <n v="9.5"/>
    <n v="11.5"/>
    <n v="75"/>
    <s v="Medium"/>
    <n v="0.74099999999999999"/>
    <x v="0"/>
    <s v=""/>
    <n v="4.91"/>
    <n v="13"/>
    <n v="-1.92"/>
    <n v="2"/>
    <s v="Tuesday"/>
    <s v="5-10 min"/>
    <n v="1"/>
    <s v="Below 0.8"/>
  </r>
  <r>
    <s v="RF004527"/>
    <d v="2026-02-10T08:12:00"/>
    <d v="2026-02-10T00:00:00"/>
    <n v="8"/>
    <x v="1"/>
    <x v="1"/>
    <n v="3.6"/>
    <n v="85.9"/>
    <n v="86.86"/>
    <n v="1"/>
    <n v="7.2"/>
    <n v="9.4"/>
    <n v="99"/>
    <s v="Medium"/>
    <n v="1.139"/>
    <x v="0"/>
    <s v=""/>
    <n v="4.76"/>
    <n v="0"/>
    <n v="0.96"/>
    <n v="2.2000000000000002"/>
    <s v="Tuesday"/>
    <s v="5-10 min"/>
    <n v="1"/>
    <s v="Between 1.0-1.2"/>
  </r>
  <r>
    <s v="RF004528"/>
    <d v="2026-02-10T08:13:00"/>
    <d v="2026-02-10T00:00:00"/>
    <n v="8"/>
    <x v="0"/>
    <x v="0"/>
    <n v="2.7"/>
    <n v="77.88"/>
    <m/>
    <n v="1"/>
    <n v="3.4"/>
    <n v="2.4"/>
    <n v="135"/>
    <s v="Medium"/>
    <n v="1.101"/>
    <x v="1"/>
    <s v="Pickup too far"/>
    <n v="4.7"/>
    <n v="31"/>
    <m/>
    <n v="-1"/>
    <s v="Tuesday"/>
    <s v="0-5 min"/>
    <n v="0"/>
    <s v="Between 1.0-1.2"/>
  </r>
  <r>
    <s v="RF004529"/>
    <d v="2026-02-10T08:20:00"/>
    <d v="2026-02-10T00:00:00"/>
    <n v="8"/>
    <x v="2"/>
    <x v="0"/>
    <n v="2"/>
    <n v="73.16"/>
    <n v="72.569999999999993"/>
    <n v="1.1000000000000001"/>
    <n v="8.1999999999999993"/>
    <n v="5.9"/>
    <n v="112"/>
    <s v="Medium"/>
    <n v="0.91400000000000003"/>
    <x v="0"/>
    <s v=""/>
    <n v="4.7"/>
    <n v="20"/>
    <n v="-0.59"/>
    <n v="-2.2999999999999998"/>
    <s v="Tuesday"/>
    <s v="5-10 min"/>
    <n v="1"/>
    <s v="Between 0.8-1.0"/>
  </r>
  <r>
    <s v="RF004530"/>
    <d v="2026-02-10T08:40:00"/>
    <d v="2026-02-10T00:00:00"/>
    <n v="8"/>
    <x v="0"/>
    <x v="0"/>
    <n v="6.3"/>
    <n v="184.42"/>
    <n v="194.11"/>
    <n v="1.3"/>
    <n v="6.5"/>
    <n v="2.5"/>
    <n v="110"/>
    <s v="High"/>
    <n v="0.7"/>
    <x v="0"/>
    <s v=""/>
    <n v="4.91"/>
    <n v="3"/>
    <n v="9.69"/>
    <n v="-4"/>
    <s v="Tuesday"/>
    <s v="5-10 min"/>
    <n v="1"/>
    <s v="Below 0.8"/>
  </r>
  <r>
    <s v="RF004531"/>
    <d v="2026-02-10T08:48:00"/>
    <d v="2026-02-10T00:00:00"/>
    <n v="8"/>
    <x v="1"/>
    <x v="1"/>
    <n v="4.4000000000000004"/>
    <n v="109.91"/>
    <n v="108.78"/>
    <n v="1"/>
    <n v="3.3"/>
    <n v="8.5"/>
    <n v="85"/>
    <s v="Medium"/>
    <n v="0.92700000000000005"/>
    <x v="0"/>
    <s v=""/>
    <n v="4.5199999999999996"/>
    <n v="0"/>
    <n v="-1.1299999999999999"/>
    <n v="5.2"/>
    <s v="Tuesday"/>
    <s v="0-5 min"/>
    <n v="1"/>
    <s v="Between 0.8-1.0"/>
  </r>
  <r>
    <s v="RF004532"/>
    <d v="2026-02-10T08:50:00"/>
    <d v="2026-02-10T00:00:00"/>
    <n v="8"/>
    <x v="1"/>
    <x v="0"/>
    <n v="8.1999999999999993"/>
    <n v="194.78"/>
    <n v="209.76"/>
    <n v="1.1000000000000001"/>
    <n v="6.4"/>
    <n v="6.4"/>
    <n v="103"/>
    <s v="Medium"/>
    <n v="1.135"/>
    <x v="0"/>
    <s v=""/>
    <n v="4.75"/>
    <n v="10"/>
    <n v="14.98"/>
    <n v="0"/>
    <s v="Tuesday"/>
    <s v="5-10 min"/>
    <n v="1"/>
    <s v="Between 1.0-1.2"/>
  </r>
  <r>
    <s v="RF004533"/>
    <d v="2026-02-10T08:58:00"/>
    <d v="2026-02-10T00:00:00"/>
    <n v="8"/>
    <x v="4"/>
    <x v="0"/>
    <n v="2.4"/>
    <n v="66.06"/>
    <n v="65.56"/>
    <n v="1"/>
    <n v="4.3"/>
    <n v="6.8"/>
    <n v="60"/>
    <s v="Low"/>
    <n v="1.4350000000000001"/>
    <x v="0"/>
    <s v=""/>
    <n v="4.95"/>
    <n v="9"/>
    <n v="-0.5"/>
    <n v="2.5"/>
    <s v="Tuesday"/>
    <s v="0-5 min"/>
    <n v="1"/>
    <s v="Above 1.2"/>
  </r>
  <r>
    <s v="RF004534"/>
    <d v="2026-02-10T09:15:00"/>
    <d v="2026-02-10T00:00:00"/>
    <n v="9"/>
    <x v="1"/>
    <x v="0"/>
    <n v="3.6"/>
    <n v="97.21"/>
    <n v="95.26"/>
    <n v="1"/>
    <n v="5.0999999999999996"/>
    <n v="2.7"/>
    <n v="90"/>
    <s v="Low"/>
    <n v="1.264"/>
    <x v="0"/>
    <s v=""/>
    <n v="4.74"/>
    <n v="17"/>
    <n v="-1.95"/>
    <n v="-2.4"/>
    <s v="Tuesday"/>
    <s v="5-10 min"/>
    <n v="1"/>
    <s v="Above 1.2"/>
  </r>
  <r>
    <s v="RF004535"/>
    <d v="2026-02-10T09:21:00"/>
    <d v="2026-02-10T00:00:00"/>
    <n v="9"/>
    <x v="4"/>
    <x v="0"/>
    <n v="1.4"/>
    <n v="57.43"/>
    <n v="60.55"/>
    <n v="1"/>
    <n v="6.8"/>
    <n v="6.5"/>
    <n v="66"/>
    <s v="Low"/>
    <n v="1.528"/>
    <x v="0"/>
    <s v=""/>
    <n v="4.6900000000000004"/>
    <n v="3"/>
    <n v="3.12"/>
    <n v="-0.3"/>
    <s v="Tuesday"/>
    <s v="5-10 min"/>
    <n v="1"/>
    <s v="Above 1.2"/>
  </r>
  <r>
    <s v="RF004536"/>
    <d v="2026-02-10T09:25:00"/>
    <d v="2026-02-10T00:00:00"/>
    <n v="9"/>
    <x v="3"/>
    <x v="0"/>
    <n v="4.3"/>
    <n v="97.27"/>
    <n v="98.34"/>
    <n v="1"/>
    <n v="7.4"/>
    <n v="4.7"/>
    <n v="53"/>
    <s v="Medium"/>
    <n v="0.93100000000000005"/>
    <x v="0"/>
    <s v=""/>
    <n v="4.68"/>
    <n v="2"/>
    <n v="1.07"/>
    <n v="-2.7"/>
    <s v="Tuesday"/>
    <s v="5-10 min"/>
    <n v="1"/>
    <s v="Between 0.8-1.0"/>
  </r>
  <r>
    <s v="RF004537"/>
    <d v="2026-02-10T09:28:00"/>
    <d v="2026-02-10T00:00:00"/>
    <n v="9"/>
    <x v="2"/>
    <x v="0"/>
    <n v="11.1"/>
    <n v="232.08"/>
    <n v="243.54"/>
    <n v="1.1000000000000001"/>
    <n v="6"/>
    <n v="8.8000000000000007"/>
    <n v="100"/>
    <s v="Medium"/>
    <n v="0.81599999999999995"/>
    <x v="0"/>
    <s v=""/>
    <n v="4.3499999999999996"/>
    <n v="8"/>
    <n v="11.46"/>
    <n v="2.8"/>
    <s v="Tuesday"/>
    <s v="5-10 min"/>
    <n v="1"/>
    <s v="Between 0.8-1.0"/>
  </r>
  <r>
    <s v="RF004538"/>
    <d v="2026-02-10T09:46:00"/>
    <d v="2026-02-10T00:00:00"/>
    <n v="9"/>
    <x v="0"/>
    <x v="0"/>
    <n v="9.6999999999999993"/>
    <n v="204.43"/>
    <n v="196.13"/>
    <n v="1.2"/>
    <n v="8.1999999999999993"/>
    <n v="11.6"/>
    <n v="113"/>
    <s v="High"/>
    <n v="0.68600000000000005"/>
    <x v="0"/>
    <s v=""/>
    <n v="4.76"/>
    <n v="4"/>
    <n v="-8.3000000000000007"/>
    <n v="3.4"/>
    <s v="Tuesday"/>
    <s v="5-10 min"/>
    <n v="1"/>
    <s v="Below 0.8"/>
  </r>
  <r>
    <s v="RF004539"/>
    <d v="2026-02-10T09:46:00"/>
    <d v="2026-02-10T00:00:00"/>
    <n v="9"/>
    <x v="2"/>
    <x v="1"/>
    <n v="5.4"/>
    <n v="139.16"/>
    <n v="129.26"/>
    <n v="1.3"/>
    <n v="9.5"/>
    <n v="12.9"/>
    <n v="99"/>
    <s v="High"/>
    <n v="0.70599999999999996"/>
    <x v="0"/>
    <s v=""/>
    <n v="4.47"/>
    <n v="0"/>
    <n v="-9.9"/>
    <n v="3.4"/>
    <s v="Tuesday"/>
    <s v="5-10 min"/>
    <n v="1"/>
    <s v="Below 0.8"/>
  </r>
  <r>
    <s v="RF004540"/>
    <d v="2026-02-10T09:55:00"/>
    <d v="2026-02-10T00:00:00"/>
    <n v="9"/>
    <x v="0"/>
    <x v="0"/>
    <n v="20.100000000000001"/>
    <n v="443.08"/>
    <m/>
    <n v="1.3"/>
    <n v="6.1"/>
    <n v="4.5999999999999996"/>
    <n v="90"/>
    <s v="Medium"/>
    <n v="0.65"/>
    <x v="1"/>
    <s v="Vehicle issue"/>
    <n v="4.74"/>
    <n v="3"/>
    <m/>
    <n v="-1.5"/>
    <s v="Tuesday"/>
    <s v="5-10 min"/>
    <n v="0"/>
    <s v="Below 0.8"/>
  </r>
  <r>
    <s v="RF004541"/>
    <d v="2026-02-10T09:57:00"/>
    <d v="2026-02-10T00:00:00"/>
    <n v="9"/>
    <x v="4"/>
    <x v="1"/>
    <n v="1.5"/>
    <n v="59.53"/>
    <n v="56.53"/>
    <n v="1"/>
    <n v="2.1"/>
    <n v="3.2"/>
    <n v="58"/>
    <s v="Low"/>
    <n v="1.2749999999999999"/>
    <x v="0"/>
    <s v=""/>
    <n v="4.6100000000000003"/>
    <n v="0"/>
    <n v="-3"/>
    <n v="1.1000000000000001"/>
    <s v="Tuesday"/>
    <s v="0-5 min"/>
    <n v="1"/>
    <s v="Above 1.2"/>
  </r>
  <r>
    <s v="RF004542"/>
    <d v="2026-02-10T10:26:00"/>
    <d v="2026-02-10T00:00:00"/>
    <n v="10"/>
    <x v="4"/>
    <x v="0"/>
    <n v="12.1"/>
    <n v="220.59"/>
    <n v="210.13"/>
    <n v="1"/>
    <n v="4.2"/>
    <n v="1.3"/>
    <n v="50"/>
    <s v="Low"/>
    <n v="1.2350000000000001"/>
    <x v="0"/>
    <s v=""/>
    <n v="5"/>
    <n v="9"/>
    <n v="-10.46"/>
    <n v="-2.9"/>
    <s v="Tuesday"/>
    <s v="0-5 min"/>
    <n v="1"/>
    <s v="Above 1.2"/>
  </r>
  <r>
    <s v="RF004543"/>
    <d v="2026-02-10T10:36:00"/>
    <d v="2026-02-10T00:00:00"/>
    <n v="10"/>
    <x v="3"/>
    <x v="0"/>
    <n v="2.5"/>
    <n v="79.12"/>
    <n v="80.650000000000006"/>
    <n v="1"/>
    <n v="4.5"/>
    <n v="5.7"/>
    <n v="56"/>
    <s v="Low"/>
    <n v="1.825"/>
    <x v="0"/>
    <s v=""/>
    <n v="4.66"/>
    <n v="25"/>
    <n v="1.53"/>
    <n v="1.2"/>
    <s v="Tuesday"/>
    <s v="0-5 min"/>
    <n v="1"/>
    <s v="Above 1.2"/>
  </r>
  <r>
    <s v="RF004544"/>
    <d v="2026-02-10T10:37:00"/>
    <d v="2026-02-10T00:00:00"/>
    <n v="10"/>
    <x v="1"/>
    <x v="0"/>
    <n v="5.7"/>
    <n v="129.76"/>
    <m/>
    <n v="1.1000000000000001"/>
    <n v="5.2"/>
    <n v="8.3000000000000007"/>
    <n v="83"/>
    <s v="Medium"/>
    <n v="0.94699999999999995"/>
    <x v="2"/>
    <s v="Pickup issue"/>
    <n v="4.28"/>
    <n v="3"/>
    <m/>
    <n v="3.1"/>
    <s v="Tuesday"/>
    <s v="5-10 min"/>
    <n v="0"/>
    <s v="Between 0.8-1.0"/>
  </r>
  <r>
    <s v="RF004545"/>
    <d v="2026-02-10T10:41:00"/>
    <d v="2026-02-10T00:00:00"/>
    <n v="10"/>
    <x v="1"/>
    <x v="1"/>
    <n v="8.8000000000000007"/>
    <n v="165.05"/>
    <n v="163.19"/>
    <n v="1"/>
    <n v="9.9"/>
    <n v="9.5"/>
    <n v="84"/>
    <s v="Low"/>
    <n v="1.087"/>
    <x v="0"/>
    <s v=""/>
    <n v="4.71"/>
    <n v="0"/>
    <n v="-1.86"/>
    <n v="-0.4"/>
    <s v="Tuesday"/>
    <s v="5-10 min"/>
    <n v="1"/>
    <s v="Between 1.0-1.2"/>
  </r>
  <r>
    <s v="RF004546"/>
    <d v="2026-02-10T10:45:00"/>
    <d v="2026-02-10T00:00:00"/>
    <n v="10"/>
    <x v="0"/>
    <x v="0"/>
    <n v="3.3"/>
    <n v="111.55"/>
    <n v="106.48"/>
    <n v="1.2"/>
    <n v="5.3"/>
    <n v="5.8"/>
    <n v="111"/>
    <s v="Medium"/>
    <n v="0.78100000000000003"/>
    <x v="0"/>
    <s v=""/>
    <n v="4.4400000000000004"/>
    <n v="30"/>
    <n v="-5.07"/>
    <n v="0.5"/>
    <s v="Tuesday"/>
    <s v="5-10 min"/>
    <n v="1"/>
    <s v="Below 0.8"/>
  </r>
  <r>
    <s v="RF004547"/>
    <d v="2026-02-10T10:59:00"/>
    <d v="2026-02-10T00:00:00"/>
    <n v="10"/>
    <x v="1"/>
    <x v="0"/>
    <n v="3.8"/>
    <n v="104.36"/>
    <n v="107.61"/>
    <n v="1.1000000000000001"/>
    <n v="5.3"/>
    <n v="3.3"/>
    <n v="95"/>
    <s v="Medium"/>
    <n v="0.96599999999999997"/>
    <x v="0"/>
    <s v=""/>
    <n v="4.8"/>
    <n v="8"/>
    <n v="3.25"/>
    <n v="-2"/>
    <s v="Tuesday"/>
    <s v="5-10 min"/>
    <n v="1"/>
    <s v="Between 0.8-1.0"/>
  </r>
  <r>
    <s v="RF004548"/>
    <d v="2026-02-10T11:05:00"/>
    <d v="2026-02-10T00:00:00"/>
    <n v="11"/>
    <x v="2"/>
    <x v="0"/>
    <n v="12.1"/>
    <n v="260.93"/>
    <m/>
    <n v="1.1000000000000001"/>
    <n v="3"/>
    <n v="1.3"/>
    <n v="121"/>
    <s v="Medium"/>
    <n v="1.1779999999999999"/>
    <x v="2"/>
    <s v="Fare too high"/>
    <n v="4.9000000000000004"/>
    <n v="17"/>
    <m/>
    <n v="-1.7"/>
    <s v="Tuesday"/>
    <s v="0-5 min"/>
    <n v="0"/>
    <s v="Between 1.0-1.2"/>
  </r>
  <r>
    <s v="RF004549"/>
    <d v="2026-02-10T11:12:00"/>
    <d v="2026-02-10T00:00:00"/>
    <n v="11"/>
    <x v="1"/>
    <x v="0"/>
    <n v="6.2"/>
    <n v="117.88"/>
    <m/>
    <n v="1"/>
    <n v="5.3"/>
    <n v="3.6"/>
    <n v="88"/>
    <s v="Low"/>
    <n v="1.258"/>
    <x v="2"/>
    <s v="Fare too high"/>
    <n v="4.53"/>
    <n v="17"/>
    <m/>
    <n v="-1.7"/>
    <s v="Tuesday"/>
    <s v="5-10 min"/>
    <n v="0"/>
    <s v="Above 1.2"/>
  </r>
  <r>
    <s v="RF004550"/>
    <d v="2026-02-10T11:22:00"/>
    <d v="2026-02-10T00:00:00"/>
    <n v="11"/>
    <x v="0"/>
    <x v="1"/>
    <n v="1.7"/>
    <n v="83.76"/>
    <n v="82.67"/>
    <n v="1.2"/>
    <n v="6.8"/>
    <n v="5.5"/>
    <n v="112"/>
    <s v="Medium"/>
    <n v="0.86299999999999999"/>
    <x v="0"/>
    <s v=""/>
    <n v="4.78"/>
    <n v="0"/>
    <n v="-1.0900000000000001"/>
    <n v="-1.3"/>
    <s v="Tuesday"/>
    <s v="5-10 min"/>
    <n v="1"/>
    <s v="Between 0.8-1.0"/>
  </r>
  <r>
    <s v="RF004551"/>
    <d v="2026-02-10T11:40:00"/>
    <d v="2026-02-10T00:00:00"/>
    <n v="11"/>
    <x v="4"/>
    <x v="0"/>
    <n v="4.5"/>
    <n v="121.6"/>
    <n v="118.15"/>
    <n v="1.1000000000000001"/>
    <n v="6.3"/>
    <n v="10"/>
    <n v="56"/>
    <s v="Medium"/>
    <n v="1.018"/>
    <x v="0"/>
    <s v=""/>
    <n v="4.7699999999999996"/>
    <n v="5"/>
    <n v="-3.45"/>
    <n v="3.7"/>
    <s v="Tuesday"/>
    <s v="5-10 min"/>
    <n v="1"/>
    <s v="Between 1.0-1.2"/>
  </r>
  <r>
    <s v="RF004552"/>
    <d v="2026-02-10T11:41:00"/>
    <d v="2026-02-10T00:00:00"/>
    <n v="11"/>
    <x v="0"/>
    <x v="1"/>
    <n v="3.4"/>
    <n v="106.05"/>
    <m/>
    <n v="1.1000000000000001"/>
    <n v="5.3"/>
    <n v="3.9"/>
    <n v="108"/>
    <s v="Low"/>
    <n v="1.1859999999999999"/>
    <x v="1"/>
    <s v="Pickup too far"/>
    <n v="4.51"/>
    <n v="0"/>
    <m/>
    <n v="-1.4"/>
    <s v="Tuesday"/>
    <s v="5-10 min"/>
    <n v="0"/>
    <s v="Between 1.0-1.2"/>
  </r>
  <r>
    <s v="RF004553"/>
    <d v="2026-02-10T12:50:00"/>
    <d v="2026-02-10T00:00:00"/>
    <n v="12"/>
    <x v="1"/>
    <x v="0"/>
    <n v="1.3"/>
    <n v="65.8"/>
    <n v="66.31"/>
    <n v="1.1000000000000001"/>
    <n v="4.5999999999999996"/>
    <n v="5.3"/>
    <n v="94"/>
    <s v="Low"/>
    <n v="1.2230000000000001"/>
    <x v="0"/>
    <s v=""/>
    <n v="4.62"/>
    <n v="1"/>
    <n v="0.51"/>
    <n v="0.7"/>
    <s v="Tuesday"/>
    <s v="0-5 min"/>
    <n v="1"/>
    <s v="Above 1.2"/>
  </r>
  <r>
    <s v="RF004554"/>
    <d v="2026-02-10T12:59:00"/>
    <d v="2026-02-10T00:00:00"/>
    <n v="12"/>
    <x v="0"/>
    <x v="1"/>
    <n v="1.7"/>
    <n v="65.33"/>
    <n v="65.3"/>
    <n v="1"/>
    <n v="2"/>
    <n v="5.2"/>
    <n v="112"/>
    <s v="Medium"/>
    <n v="1.0529999999999999"/>
    <x v="0"/>
    <s v=""/>
    <n v="5"/>
    <n v="0"/>
    <n v="-0.03"/>
    <n v="3.2"/>
    <s v="Tuesday"/>
    <s v="0-5 min"/>
    <n v="1"/>
    <s v="Between 1.0-1.2"/>
  </r>
  <r>
    <s v="RF004555"/>
    <d v="2026-02-10T12:59:00"/>
    <d v="2026-02-10T00:00:00"/>
    <n v="12"/>
    <x v="0"/>
    <x v="1"/>
    <n v="7.3"/>
    <n v="138.58000000000001"/>
    <n v="139.6"/>
    <n v="1"/>
    <n v="5.9"/>
    <n v="7.6"/>
    <n v="144"/>
    <s v="Medium"/>
    <n v="1.33"/>
    <x v="0"/>
    <s v=""/>
    <n v="4.6900000000000004"/>
    <n v="0"/>
    <n v="1.02"/>
    <n v="1.7"/>
    <s v="Tuesday"/>
    <s v="5-10 min"/>
    <n v="1"/>
    <s v="Above 1.2"/>
  </r>
  <r>
    <s v="RF004556"/>
    <d v="2026-02-10T13:14:00"/>
    <d v="2026-02-10T00:00:00"/>
    <n v="13"/>
    <x v="0"/>
    <x v="1"/>
    <n v="2.8"/>
    <n v="98.44"/>
    <m/>
    <n v="1.1000000000000001"/>
    <n v="7.2"/>
    <n v="15.7"/>
    <n v="125"/>
    <s v="Medium"/>
    <n v="1.147"/>
    <x v="2"/>
    <s v="Fare too high"/>
    <n v="4.6500000000000004"/>
    <n v="0"/>
    <m/>
    <n v="8.5"/>
    <s v="Tuesday"/>
    <s v="5-10 min"/>
    <n v="0"/>
    <s v="Between 1.0-1.2"/>
  </r>
  <r>
    <s v="RF004557"/>
    <d v="2026-02-10T13:17:00"/>
    <d v="2026-02-10T00:00:00"/>
    <n v="13"/>
    <x v="3"/>
    <x v="1"/>
    <n v="21.2"/>
    <n v="408.97"/>
    <n v="412.88"/>
    <n v="1"/>
    <n v="2.6"/>
    <n v="5.4"/>
    <n v="63"/>
    <s v="Low"/>
    <n v="1.79"/>
    <x v="0"/>
    <s v=""/>
    <n v="4.75"/>
    <n v="0"/>
    <n v="3.91"/>
    <n v="2.8"/>
    <s v="Tuesday"/>
    <s v="0-5 min"/>
    <n v="1"/>
    <s v="Above 1.2"/>
  </r>
  <r>
    <s v="RF004558"/>
    <d v="2026-02-10T13:24:00"/>
    <d v="2026-02-10T00:00:00"/>
    <n v="13"/>
    <x v="1"/>
    <x v="0"/>
    <n v="7.6"/>
    <n v="141.27000000000001"/>
    <n v="130.77000000000001"/>
    <n v="1"/>
    <n v="2.5"/>
    <n v="2.2999999999999998"/>
    <n v="100"/>
    <s v="Low"/>
    <n v="1.2729999999999999"/>
    <x v="0"/>
    <s v=""/>
    <n v="4.66"/>
    <n v="8"/>
    <n v="-10.5"/>
    <n v="-0.2"/>
    <s v="Tuesday"/>
    <s v="0-5 min"/>
    <n v="1"/>
    <s v="Above 1.2"/>
  </r>
  <r>
    <s v="RF004559"/>
    <d v="2026-02-10T13:29:00"/>
    <d v="2026-02-10T00:00:00"/>
    <n v="13"/>
    <x v="1"/>
    <x v="0"/>
    <n v="11.2"/>
    <n v="201.4"/>
    <n v="201.42"/>
    <n v="1"/>
    <n v="2"/>
    <n v="1"/>
    <n v="83"/>
    <s v="Low"/>
    <n v="1.218"/>
    <x v="0"/>
    <s v=""/>
    <n v="4.6900000000000004"/>
    <n v="28"/>
    <n v="0.02"/>
    <n v="-1"/>
    <s v="Tuesday"/>
    <s v="0-5 min"/>
    <n v="1"/>
    <s v="Above 1.2"/>
  </r>
  <r>
    <s v="RF004560"/>
    <d v="2026-02-10T13:32:00"/>
    <d v="2026-02-10T00:00:00"/>
    <n v="13"/>
    <x v="1"/>
    <x v="1"/>
    <n v="1.1000000000000001"/>
    <n v="55.01"/>
    <n v="60.65"/>
    <n v="1"/>
    <n v="5.6"/>
    <n v="10"/>
    <n v="88"/>
    <s v="Low"/>
    <n v="1.978"/>
    <x v="0"/>
    <s v=""/>
    <n v="4.8099999999999996"/>
    <n v="0"/>
    <n v="5.64"/>
    <n v="4.4000000000000004"/>
    <s v="Tuesday"/>
    <s v="5-10 min"/>
    <n v="1"/>
    <s v="Above 1.2"/>
  </r>
  <r>
    <s v="RF004561"/>
    <d v="2026-02-10T13:35:00"/>
    <d v="2026-02-10T00:00:00"/>
    <n v="13"/>
    <x v="1"/>
    <x v="1"/>
    <n v="7.6"/>
    <n v="142.79"/>
    <n v="138"/>
    <n v="1"/>
    <n v="2"/>
    <n v="1.4"/>
    <n v="98"/>
    <s v="Medium"/>
    <n v="1.1279999999999999"/>
    <x v="0"/>
    <s v=""/>
    <n v="4.75"/>
    <n v="0"/>
    <n v="-4.79"/>
    <n v="-0.6"/>
    <s v="Tuesday"/>
    <s v="0-5 min"/>
    <n v="1"/>
    <s v="Between 1.0-1.2"/>
  </r>
  <r>
    <s v="RF004562"/>
    <d v="2026-02-10T13:54:00"/>
    <d v="2026-02-10T00:00:00"/>
    <n v="13"/>
    <x v="0"/>
    <x v="0"/>
    <n v="6.4"/>
    <n v="144.5"/>
    <n v="149.19999999999999"/>
    <n v="1"/>
    <n v="4.4000000000000004"/>
    <n v="2.9"/>
    <n v="125"/>
    <s v="Medium"/>
    <n v="0.97"/>
    <x v="0"/>
    <s v=""/>
    <n v="5"/>
    <n v="26"/>
    <n v="4.7"/>
    <n v="-1.5"/>
    <s v="Tuesday"/>
    <s v="0-5 min"/>
    <n v="1"/>
    <s v="Between 0.8-1.0"/>
  </r>
  <r>
    <s v="RF004563"/>
    <d v="2026-02-10T13:58:00"/>
    <d v="2026-02-10T00:00:00"/>
    <n v="13"/>
    <x v="0"/>
    <x v="1"/>
    <n v="8.5"/>
    <n v="188.02"/>
    <m/>
    <n v="1"/>
    <n v="2"/>
    <n v="1"/>
    <n v="135"/>
    <s v="Low"/>
    <n v="1.3380000000000001"/>
    <x v="2"/>
    <s v="Changed plans"/>
    <n v="5"/>
    <n v="0"/>
    <m/>
    <n v="-1"/>
    <s v="Tuesday"/>
    <s v="0-5 min"/>
    <n v="0"/>
    <s v="Above 1.2"/>
  </r>
  <r>
    <s v="RF004564"/>
    <d v="2026-02-10T13:59:00"/>
    <d v="2026-02-10T00:00:00"/>
    <n v="13"/>
    <x v="1"/>
    <x v="0"/>
    <n v="0.7"/>
    <n v="55.15"/>
    <n v="54.96"/>
    <n v="1.1000000000000001"/>
    <n v="5.3"/>
    <n v="2.7"/>
    <n v="70"/>
    <s v="Low"/>
    <n v="0.97599999999999998"/>
    <x v="0"/>
    <s v=""/>
    <n v="4.7300000000000004"/>
    <n v="32"/>
    <n v="-0.19"/>
    <n v="-2.6"/>
    <s v="Tuesday"/>
    <s v="5-10 min"/>
    <n v="1"/>
    <s v="Between 0.8-1.0"/>
  </r>
  <r>
    <s v="RF004565"/>
    <d v="2026-02-10T14:15:00"/>
    <d v="2026-02-10T00:00:00"/>
    <n v="14"/>
    <x v="1"/>
    <x v="1"/>
    <n v="17.5"/>
    <n v="365.55"/>
    <n v="353.53"/>
    <n v="1.1000000000000001"/>
    <n v="3.4"/>
    <n v="3.5"/>
    <n v="100"/>
    <s v="Medium"/>
    <n v="1.1539999999999999"/>
    <x v="0"/>
    <s v=""/>
    <n v="4.78"/>
    <n v="0"/>
    <n v="-12.02"/>
    <n v="0.1"/>
    <s v="Tuesday"/>
    <s v="0-5 min"/>
    <n v="1"/>
    <s v="Between 1.0-1.2"/>
  </r>
  <r>
    <s v="RF004566"/>
    <d v="2026-02-10T14:21:00"/>
    <d v="2026-02-10T00:00:00"/>
    <n v="14"/>
    <x v="1"/>
    <x v="0"/>
    <n v="5.5"/>
    <n v="132.80000000000001"/>
    <n v="135.32"/>
    <n v="1"/>
    <n v="4.8"/>
    <n v="4"/>
    <n v="88"/>
    <s v="Medium"/>
    <n v="1.042"/>
    <x v="0"/>
    <s v=""/>
    <n v="4.5"/>
    <n v="8"/>
    <n v="2.52"/>
    <n v="-0.8"/>
    <s v="Tuesday"/>
    <s v="0-5 min"/>
    <n v="1"/>
    <s v="Between 1.0-1.2"/>
  </r>
  <r>
    <s v="RF004567"/>
    <d v="2026-02-10T14:28:00"/>
    <d v="2026-02-10T00:00:00"/>
    <n v="14"/>
    <x v="0"/>
    <x v="0"/>
    <n v="5.4"/>
    <n v="128.08000000000001"/>
    <n v="126.38"/>
    <n v="1"/>
    <n v="3.8"/>
    <n v="5.3"/>
    <n v="108"/>
    <s v="Medium"/>
    <n v="0.81"/>
    <x v="0"/>
    <s v=""/>
    <n v="4.5999999999999996"/>
    <n v="35"/>
    <n v="-1.7"/>
    <n v="1.5"/>
    <s v="Tuesday"/>
    <s v="0-5 min"/>
    <n v="1"/>
    <s v="Between 0.8-1.0"/>
  </r>
  <r>
    <s v="RF004568"/>
    <d v="2026-02-10T14:30:00"/>
    <d v="2026-02-10T00:00:00"/>
    <n v="14"/>
    <x v="2"/>
    <x v="1"/>
    <n v="6.1"/>
    <n v="152.91"/>
    <m/>
    <n v="1.1000000000000001"/>
    <n v="3.2"/>
    <m/>
    <n v="92"/>
    <s v="Medium"/>
    <n v="0.92800000000000005"/>
    <x v="3"/>
    <s v="No driver available"/>
    <n v="4.72"/>
    <n v="0"/>
    <m/>
    <m/>
    <s v="Tuesday"/>
    <s v="0-5 min"/>
    <n v="0"/>
    <s v="Between 0.8-1.0"/>
  </r>
  <r>
    <s v="RF004569"/>
    <d v="2026-02-10T14:33:00"/>
    <d v="2026-02-10T00:00:00"/>
    <n v="14"/>
    <x v="0"/>
    <x v="0"/>
    <n v="3.1"/>
    <n v="90.35"/>
    <n v="91.74"/>
    <n v="1.1000000000000001"/>
    <n v="3.6"/>
    <n v="4.5999999999999996"/>
    <n v="115"/>
    <s v="Medium"/>
    <n v="0.92800000000000005"/>
    <x v="0"/>
    <s v=""/>
    <n v="4.93"/>
    <n v="3"/>
    <n v="1.39"/>
    <n v="1"/>
    <s v="Tuesday"/>
    <s v="0-5 min"/>
    <n v="1"/>
    <s v="Between 0.8-1.0"/>
  </r>
  <r>
    <s v="RF004570"/>
    <d v="2026-02-10T14:37:00"/>
    <d v="2026-02-10T00:00:00"/>
    <n v="14"/>
    <x v="1"/>
    <x v="0"/>
    <n v="15.8"/>
    <n v="300"/>
    <n v="290.01"/>
    <n v="1"/>
    <n v="2.6"/>
    <n v="8.6"/>
    <n v="107"/>
    <s v="Medium"/>
    <n v="1.202"/>
    <x v="0"/>
    <s v=""/>
    <n v="4.79"/>
    <n v="5"/>
    <n v="-9.99"/>
    <n v="6"/>
    <s v="Tuesday"/>
    <s v="0-5 min"/>
    <n v="1"/>
    <s v="Above 1.2"/>
  </r>
  <r>
    <s v="RF004571"/>
    <d v="2026-02-10T14:48:00"/>
    <d v="2026-02-10T00:00:00"/>
    <n v="14"/>
    <x v="0"/>
    <x v="0"/>
    <n v="0.8"/>
    <n v="57.86"/>
    <n v="57.11"/>
    <n v="1.1000000000000001"/>
    <n v="2.4"/>
    <n v="2.2000000000000002"/>
    <n v="132"/>
    <s v="Medium"/>
    <n v="1.2450000000000001"/>
    <x v="0"/>
    <s v=""/>
    <n v="4.7699999999999996"/>
    <n v="6"/>
    <n v="-0.75"/>
    <n v="-0.2"/>
    <s v="Tuesday"/>
    <s v="0-5 min"/>
    <n v="1"/>
    <s v="Above 1.2"/>
  </r>
  <r>
    <s v="RF004572"/>
    <d v="2026-02-10T14:55:00"/>
    <d v="2026-02-10T00:00:00"/>
    <n v="14"/>
    <x v="1"/>
    <x v="0"/>
    <n v="4.0999999999999996"/>
    <n v="116.71"/>
    <n v="119.62"/>
    <n v="1.1000000000000001"/>
    <n v="2"/>
    <n v="2.1"/>
    <n v="107"/>
    <s v="Low"/>
    <n v="1.387"/>
    <x v="0"/>
    <s v=""/>
    <n v="4.6500000000000004"/>
    <n v="104"/>
    <n v="2.91"/>
    <n v="0.1"/>
    <s v="Tuesday"/>
    <s v="0-5 min"/>
    <n v="1"/>
    <s v="Above 1.2"/>
  </r>
  <r>
    <s v="RF004573"/>
    <d v="2026-02-10T15:22:00"/>
    <d v="2026-02-10T00:00:00"/>
    <n v="15"/>
    <x v="3"/>
    <x v="0"/>
    <n v="4.2"/>
    <n v="110.57"/>
    <n v="110.43"/>
    <n v="1"/>
    <n v="5.5"/>
    <n v="1"/>
    <n v="62"/>
    <s v="Low"/>
    <n v="2.2000000000000002"/>
    <x v="0"/>
    <s v=""/>
    <n v="4.47"/>
    <n v="3"/>
    <n v="-0.14000000000000001"/>
    <n v="-4.5"/>
    <s v="Tuesday"/>
    <s v="5-10 min"/>
    <n v="1"/>
    <s v="Above 1.2"/>
  </r>
  <r>
    <s v="RF004574"/>
    <d v="2026-02-10T16:03:00"/>
    <d v="2026-02-10T00:00:00"/>
    <n v="16"/>
    <x v="2"/>
    <x v="0"/>
    <n v="3.1"/>
    <n v="90.38"/>
    <n v="84.6"/>
    <n v="1.1000000000000001"/>
    <n v="5.5"/>
    <n v="9.9"/>
    <n v="101"/>
    <s v="Low"/>
    <n v="1.1990000000000001"/>
    <x v="0"/>
    <s v=""/>
    <n v="4.58"/>
    <n v="2"/>
    <n v="-5.78"/>
    <n v="4.4000000000000004"/>
    <s v="Tuesday"/>
    <s v="5-10 min"/>
    <n v="1"/>
    <s v="Between 1.0-1.2"/>
  </r>
  <r>
    <s v="RF004575"/>
    <d v="2026-02-10T16:18:00"/>
    <d v="2026-02-10T00:00:00"/>
    <n v="16"/>
    <x v="0"/>
    <x v="0"/>
    <n v="5"/>
    <n v="139.80000000000001"/>
    <n v="141.72"/>
    <n v="1.2"/>
    <n v="6"/>
    <n v="4.3"/>
    <n v="92"/>
    <s v="Medium"/>
    <n v="0.67700000000000005"/>
    <x v="0"/>
    <s v=""/>
    <n v="4.6100000000000003"/>
    <n v="3"/>
    <n v="1.92"/>
    <n v="-1.7"/>
    <s v="Tuesday"/>
    <s v="5-10 min"/>
    <n v="1"/>
    <s v="Below 0.8"/>
  </r>
  <r>
    <s v="RF004576"/>
    <d v="2026-02-10T16:41:00"/>
    <d v="2026-02-10T00:00:00"/>
    <n v="16"/>
    <x v="1"/>
    <x v="1"/>
    <n v="4.0999999999999996"/>
    <n v="100.91"/>
    <n v="102.95"/>
    <n v="1"/>
    <n v="7.6"/>
    <n v="10.7"/>
    <n v="70"/>
    <s v="Medium"/>
    <n v="0.77500000000000002"/>
    <x v="0"/>
    <s v=""/>
    <n v="4.84"/>
    <n v="0"/>
    <n v="2.04"/>
    <n v="3.1"/>
    <s v="Tuesday"/>
    <s v="5-10 min"/>
    <n v="1"/>
    <s v="Below 0.8"/>
  </r>
  <r>
    <s v="RF004577"/>
    <d v="2026-02-10T16:50:00"/>
    <d v="2026-02-10T00:00:00"/>
    <n v="16"/>
    <x v="0"/>
    <x v="0"/>
    <n v="2.7"/>
    <n v="86.14"/>
    <n v="88.2"/>
    <n v="1.1000000000000001"/>
    <n v="8.6"/>
    <n v="2"/>
    <n v="108"/>
    <s v="Medium"/>
    <n v="0.88700000000000001"/>
    <x v="0"/>
    <s v=""/>
    <n v="5"/>
    <n v="12"/>
    <n v="2.06"/>
    <n v="-6.6"/>
    <s v="Tuesday"/>
    <s v="5-10 min"/>
    <n v="1"/>
    <s v="Between 0.8-1.0"/>
  </r>
  <r>
    <s v="RF004578"/>
    <d v="2026-02-10T16:51:00"/>
    <d v="2026-02-10T00:00:00"/>
    <n v="16"/>
    <x v="2"/>
    <x v="0"/>
    <n v="5.7"/>
    <n v="110.79"/>
    <m/>
    <n v="1"/>
    <n v="4"/>
    <n v="2.7"/>
    <n v="86"/>
    <s v="Medium"/>
    <n v="0.873"/>
    <x v="2"/>
    <s v="Fare too high"/>
    <n v="4.55"/>
    <n v="4"/>
    <m/>
    <n v="-1.3"/>
    <s v="Tuesday"/>
    <s v="0-5 min"/>
    <n v="0"/>
    <s v="Between 0.8-1.0"/>
  </r>
  <r>
    <s v="RF004579"/>
    <d v="2026-02-10T17:12:00"/>
    <d v="2026-02-10T00:00:00"/>
    <n v="17"/>
    <x v="0"/>
    <x v="1"/>
    <n v="6.5"/>
    <n v="192.47"/>
    <n v="186.04"/>
    <n v="1.3"/>
    <n v="7.7"/>
    <n v="9"/>
    <n v="92"/>
    <s v="Medium"/>
    <n v="0.67900000000000005"/>
    <x v="0"/>
    <s v=""/>
    <n v="4.75"/>
    <n v="0"/>
    <n v="-6.43"/>
    <n v="1.3"/>
    <s v="Tuesday"/>
    <s v="5-10 min"/>
    <n v="1"/>
    <s v="Below 0.8"/>
  </r>
  <r>
    <s v="RF004580"/>
    <d v="2026-02-10T17:17:00"/>
    <d v="2026-02-10T00:00:00"/>
    <n v="17"/>
    <x v="0"/>
    <x v="0"/>
    <n v="23.1"/>
    <n v="563.76"/>
    <n v="539.53"/>
    <n v="1.3"/>
    <n v="7.7"/>
    <n v="8"/>
    <n v="102"/>
    <s v="High"/>
    <n v="0.70599999999999996"/>
    <x v="0"/>
    <s v=""/>
    <n v="5"/>
    <n v="52"/>
    <n v="-24.23"/>
    <n v="0.3"/>
    <s v="Tuesday"/>
    <s v="5-10 min"/>
    <n v="1"/>
    <s v="Below 0.8"/>
  </r>
  <r>
    <s v="RF004581"/>
    <d v="2026-02-10T17:19:00"/>
    <d v="2026-02-10T00:00:00"/>
    <n v="17"/>
    <x v="2"/>
    <x v="1"/>
    <n v="2.6"/>
    <n v="74.989999999999995"/>
    <m/>
    <n v="1"/>
    <n v="3.9"/>
    <n v="2.1"/>
    <n v="106"/>
    <s v="Low"/>
    <n v="1.252"/>
    <x v="1"/>
    <s v="Pickup too far"/>
    <n v="4.6900000000000004"/>
    <n v="0"/>
    <m/>
    <n v="-1.8"/>
    <s v="Tuesday"/>
    <s v="0-5 min"/>
    <n v="0"/>
    <s v="Above 1.2"/>
  </r>
  <r>
    <s v="RF004582"/>
    <d v="2026-02-10T17:25:00"/>
    <d v="2026-02-10T00:00:00"/>
    <n v="17"/>
    <x v="0"/>
    <x v="0"/>
    <n v="7.6"/>
    <n v="195.06"/>
    <n v="200.03"/>
    <n v="1.2"/>
    <n v="4.7"/>
    <n v="6.2"/>
    <n v="102"/>
    <s v="High"/>
    <n v="0.68500000000000005"/>
    <x v="0"/>
    <s v=""/>
    <n v="4.8899999999999997"/>
    <n v="10"/>
    <n v="4.97"/>
    <n v="1.5"/>
    <s v="Tuesday"/>
    <s v="0-5 min"/>
    <n v="1"/>
    <s v="Below 0.8"/>
  </r>
  <r>
    <s v="RF004583"/>
    <d v="2026-02-10T17:35:00"/>
    <d v="2026-02-10T00:00:00"/>
    <n v="17"/>
    <x v="0"/>
    <x v="1"/>
    <n v="7.5"/>
    <n v="190.44"/>
    <n v="185.76"/>
    <n v="1.2"/>
    <n v="12.9"/>
    <n v="16"/>
    <n v="86"/>
    <s v="Medium"/>
    <n v="0.60599999999999998"/>
    <x v="0"/>
    <s v=""/>
    <n v="4.46"/>
    <n v="0"/>
    <n v="-4.68"/>
    <n v="3.1"/>
    <s v="Tuesday"/>
    <s v="10-15 min"/>
    <n v="1"/>
    <s v="Below 0.8"/>
  </r>
  <r>
    <s v="RF004584"/>
    <d v="2026-02-10T17:59:00"/>
    <d v="2026-02-10T00:00:00"/>
    <n v="17"/>
    <x v="2"/>
    <x v="0"/>
    <n v="10.6"/>
    <n v="226.44"/>
    <n v="240.76"/>
    <n v="1.2"/>
    <n v="8.3000000000000007"/>
    <n v="4.8"/>
    <n v="74"/>
    <s v="Medium"/>
    <n v="0.60499999999999998"/>
    <x v="0"/>
    <s v=""/>
    <n v="5"/>
    <n v="4"/>
    <n v="14.32"/>
    <n v="-3.5"/>
    <s v="Tuesday"/>
    <s v="5-10 min"/>
    <n v="1"/>
    <s v="Below 0.8"/>
  </r>
  <r>
    <s v="RF004585"/>
    <d v="2026-02-10T18:11:00"/>
    <d v="2026-02-10T00:00:00"/>
    <n v="18"/>
    <x v="2"/>
    <x v="0"/>
    <n v="9.6"/>
    <n v="206.53"/>
    <n v="202.26"/>
    <n v="1.2"/>
    <n v="7.5"/>
    <n v="9.9"/>
    <n v="89"/>
    <s v="Medium"/>
    <n v="0.71199999999999997"/>
    <x v="0"/>
    <s v=""/>
    <n v="4.59"/>
    <n v="3"/>
    <n v="-4.2699999999999996"/>
    <n v="2.4"/>
    <s v="Tuesday"/>
    <s v="5-10 min"/>
    <n v="1"/>
    <s v="Below 0.8"/>
  </r>
  <r>
    <s v="RF004586"/>
    <d v="2026-02-10T18:11:00"/>
    <d v="2026-02-10T00:00:00"/>
    <n v="18"/>
    <x v="2"/>
    <x v="0"/>
    <n v="1.1000000000000001"/>
    <n v="69.05"/>
    <m/>
    <n v="1.2"/>
    <n v="7.4"/>
    <n v="11.4"/>
    <n v="82"/>
    <s v="Medium"/>
    <n v="0.77"/>
    <x v="2"/>
    <s v="Changed plans"/>
    <n v="4.5599999999999996"/>
    <n v="5"/>
    <m/>
    <n v="4"/>
    <s v="Tuesday"/>
    <s v="5-10 min"/>
    <n v="0"/>
    <s v="Below 0.8"/>
  </r>
  <r>
    <s v="RF004587"/>
    <d v="2026-02-10T18:18:00"/>
    <d v="2026-02-10T00:00:00"/>
    <n v="18"/>
    <x v="3"/>
    <x v="1"/>
    <n v="4.8"/>
    <n v="107.54"/>
    <n v="109.05"/>
    <n v="1"/>
    <n v="10.6"/>
    <n v="14.3"/>
    <n v="53"/>
    <s v="Low"/>
    <n v="1.2450000000000001"/>
    <x v="0"/>
    <s v=""/>
    <n v="5"/>
    <n v="0"/>
    <n v="1.51"/>
    <n v="3.7"/>
    <s v="Tuesday"/>
    <s v="10-15 min"/>
    <n v="1"/>
    <s v="Above 1.2"/>
  </r>
  <r>
    <s v="RF004588"/>
    <d v="2026-02-10T18:39:00"/>
    <d v="2026-02-10T00:00:00"/>
    <n v="18"/>
    <x v="1"/>
    <x v="1"/>
    <n v="2.5"/>
    <n v="100.45"/>
    <n v="98.57"/>
    <n v="1.2"/>
    <n v="7.7"/>
    <n v="8.6999999999999993"/>
    <n v="72"/>
    <s v="High"/>
    <n v="0.621"/>
    <x v="0"/>
    <s v=""/>
    <n v="4.91"/>
    <n v="0"/>
    <n v="-1.88"/>
    <n v="1"/>
    <s v="Tuesday"/>
    <s v="5-10 min"/>
    <n v="1"/>
    <s v="Below 0.8"/>
  </r>
  <r>
    <s v="RF004589"/>
    <d v="2026-02-10T18:53:00"/>
    <d v="2026-02-10T00:00:00"/>
    <n v="18"/>
    <x v="2"/>
    <x v="0"/>
    <n v="2.8"/>
    <n v="94.22"/>
    <n v="90.36"/>
    <n v="1.1000000000000001"/>
    <n v="7.2"/>
    <n v="7.1"/>
    <n v="87"/>
    <s v="Medium"/>
    <n v="0.74099999999999999"/>
    <x v="0"/>
    <s v=""/>
    <n v="4.5599999999999996"/>
    <n v="8"/>
    <n v="-3.86"/>
    <n v="-0.1"/>
    <s v="Tuesday"/>
    <s v="5-10 min"/>
    <n v="1"/>
    <s v="Below 0.8"/>
  </r>
  <r>
    <s v="RF004590"/>
    <d v="2026-02-10T19:05:00"/>
    <d v="2026-02-10T00:00:00"/>
    <n v="19"/>
    <x v="0"/>
    <x v="0"/>
    <n v="1.7"/>
    <n v="91.44"/>
    <m/>
    <n v="1.3"/>
    <n v="8.1999999999999993"/>
    <n v="11.1"/>
    <n v="111"/>
    <s v="High"/>
    <n v="0.67700000000000005"/>
    <x v="2"/>
    <s v="ETA too high"/>
    <n v="4.8099999999999996"/>
    <n v="9"/>
    <m/>
    <n v="2.9"/>
    <s v="Tuesday"/>
    <s v="5-10 min"/>
    <n v="0"/>
    <s v="Below 0.8"/>
  </r>
  <r>
    <s v="RF004591"/>
    <d v="2026-02-10T19:06:00"/>
    <d v="2026-02-10T00:00:00"/>
    <n v="19"/>
    <x v="2"/>
    <x v="1"/>
    <n v="4.8"/>
    <n v="114.65"/>
    <n v="114.12"/>
    <n v="1.1000000000000001"/>
    <n v="8.5"/>
    <n v="8.8000000000000007"/>
    <n v="99"/>
    <s v="Medium"/>
    <n v="0.89200000000000002"/>
    <x v="0"/>
    <s v=""/>
    <n v="4.84"/>
    <n v="0"/>
    <n v="-0.53"/>
    <n v="0.3"/>
    <s v="Tuesday"/>
    <s v="5-10 min"/>
    <n v="1"/>
    <s v="Between 0.8-1.0"/>
  </r>
  <r>
    <s v="RF004592"/>
    <d v="2026-02-10T19:48:00"/>
    <d v="2026-02-10T00:00:00"/>
    <n v="19"/>
    <x v="0"/>
    <x v="0"/>
    <n v="7.8"/>
    <n v="202.38"/>
    <n v="197.09"/>
    <n v="1.3"/>
    <n v="8.4"/>
    <n v="13.1"/>
    <n v="101"/>
    <s v="High"/>
    <n v="0.67"/>
    <x v="0"/>
    <s v=""/>
    <n v="4.4800000000000004"/>
    <n v="9"/>
    <n v="-5.29"/>
    <n v="4.7"/>
    <s v="Tuesday"/>
    <s v="5-10 min"/>
    <n v="1"/>
    <s v="Below 0.8"/>
  </r>
  <r>
    <s v="RF004593"/>
    <d v="2026-02-10T20:11:00"/>
    <d v="2026-02-10T00:00:00"/>
    <n v="20"/>
    <x v="4"/>
    <x v="0"/>
    <n v="14.4"/>
    <n v="224.78"/>
    <n v="225.21"/>
    <n v="1"/>
    <n v="2"/>
    <n v="9.6999999999999993"/>
    <n v="44"/>
    <s v="Low"/>
    <n v="1.1839999999999999"/>
    <x v="0"/>
    <s v=""/>
    <n v="4.5"/>
    <n v="10"/>
    <n v="0.43"/>
    <n v="7.7"/>
    <s v="Tuesday"/>
    <s v="0-5 min"/>
    <n v="1"/>
    <s v="Between 1.0-1.2"/>
  </r>
  <r>
    <s v="RF004594"/>
    <d v="2026-02-10T20:22:00"/>
    <d v="2026-02-10T00:00:00"/>
    <n v="20"/>
    <x v="1"/>
    <x v="0"/>
    <n v="6.1"/>
    <n v="127.73"/>
    <n v="128.77000000000001"/>
    <n v="1"/>
    <n v="2.2999999999999998"/>
    <n v="1"/>
    <n v="74"/>
    <s v="Medium"/>
    <n v="0.84799999999999998"/>
    <x v="0"/>
    <s v=""/>
    <n v="4.91"/>
    <n v="2"/>
    <n v="1.04"/>
    <n v="-1.3"/>
    <s v="Tuesday"/>
    <s v="0-5 min"/>
    <n v="1"/>
    <s v="Between 0.8-1.0"/>
  </r>
  <r>
    <s v="RF004595"/>
    <d v="2026-02-10T20:25:00"/>
    <d v="2026-02-10T00:00:00"/>
    <n v="20"/>
    <x v="1"/>
    <x v="0"/>
    <n v="2.9"/>
    <n v="90.72"/>
    <n v="87.89"/>
    <n v="1"/>
    <n v="7.5"/>
    <n v="9.3000000000000007"/>
    <n v="85"/>
    <s v="Medium"/>
    <n v="0.98099999999999998"/>
    <x v="0"/>
    <s v=""/>
    <n v="4.8499999999999996"/>
    <n v="10"/>
    <n v="-2.83"/>
    <n v="1.8"/>
    <s v="Tuesday"/>
    <s v="5-10 min"/>
    <n v="1"/>
    <s v="Between 0.8-1.0"/>
  </r>
  <r>
    <s v="RF004596"/>
    <d v="2026-02-10T20:36:00"/>
    <d v="2026-02-10T00:00:00"/>
    <n v="20"/>
    <x v="1"/>
    <x v="0"/>
    <n v="6.6"/>
    <n v="172.04"/>
    <n v="172.67"/>
    <n v="1.2"/>
    <n v="7.1"/>
    <n v="7.8"/>
    <n v="90"/>
    <s v="Medium"/>
    <n v="0.82899999999999996"/>
    <x v="0"/>
    <s v=""/>
    <n v="4.49"/>
    <n v="13"/>
    <n v="0.63"/>
    <n v="0.7"/>
    <s v="Tuesday"/>
    <s v="5-10 min"/>
    <n v="1"/>
    <s v="Between 0.8-1.0"/>
  </r>
  <r>
    <s v="RF004597"/>
    <d v="2026-02-10T21:00:00"/>
    <d v="2026-02-10T00:00:00"/>
    <n v="21"/>
    <x v="0"/>
    <x v="0"/>
    <n v="8.3000000000000007"/>
    <n v="191.62"/>
    <n v="176.94"/>
    <n v="1.2"/>
    <n v="6.9"/>
    <n v="1.9"/>
    <n v="96"/>
    <s v="High"/>
    <n v="0.60399999999999998"/>
    <x v="0"/>
    <s v=""/>
    <n v="4.7"/>
    <n v="1"/>
    <n v="-14.68"/>
    <n v="-5"/>
    <s v="Tuesday"/>
    <s v="5-10 min"/>
    <n v="1"/>
    <s v="Below 0.8"/>
  </r>
  <r>
    <s v="RF004598"/>
    <d v="2026-02-10T21:01:00"/>
    <d v="2026-02-10T00:00:00"/>
    <n v="21"/>
    <x v="3"/>
    <x v="1"/>
    <n v="13"/>
    <n v="241.44"/>
    <n v="229.96"/>
    <n v="1.1000000000000001"/>
    <n v="3.2"/>
    <n v="5.2"/>
    <n v="69"/>
    <s v="Low"/>
    <n v="1.4930000000000001"/>
    <x v="0"/>
    <s v=""/>
    <n v="4.87"/>
    <n v="0"/>
    <n v="-11.48"/>
    <n v="2"/>
    <s v="Tuesday"/>
    <s v="0-5 min"/>
    <n v="1"/>
    <s v="Above 1.2"/>
  </r>
  <r>
    <s v="RF004599"/>
    <d v="2026-02-10T21:12:00"/>
    <d v="2026-02-10T00:00:00"/>
    <n v="21"/>
    <x v="2"/>
    <x v="0"/>
    <n v="2.5"/>
    <n v="72.92"/>
    <n v="75.25"/>
    <n v="1"/>
    <n v="8.9"/>
    <n v="9.3000000000000007"/>
    <n v="93"/>
    <s v="Medium"/>
    <n v="0.91700000000000004"/>
    <x v="0"/>
    <s v=""/>
    <n v="4.75"/>
    <n v="2"/>
    <n v="2.33"/>
    <n v="0.4"/>
    <s v="Tuesday"/>
    <s v="5-10 min"/>
    <n v="1"/>
    <s v="Between 0.8-1.0"/>
  </r>
  <r>
    <s v="RF004600"/>
    <d v="2026-02-10T21:19:00"/>
    <d v="2026-02-10T00:00:00"/>
    <n v="21"/>
    <x v="1"/>
    <x v="0"/>
    <n v="1.7"/>
    <n v="62.19"/>
    <m/>
    <n v="1"/>
    <n v="5.3"/>
    <n v="8.6"/>
    <n v="91"/>
    <s v="Low"/>
    <n v="1.3819999999999999"/>
    <x v="1"/>
    <s v="Driver unavailable"/>
    <n v="4.66"/>
    <n v="2"/>
    <m/>
    <n v="3.3"/>
    <s v="Tuesday"/>
    <s v="5-10 min"/>
    <n v="0"/>
    <s v="Above 1.2"/>
  </r>
  <r>
    <s v="RF004601"/>
    <d v="2026-02-10T21:21:00"/>
    <d v="2026-02-10T00:00:00"/>
    <n v="21"/>
    <x v="1"/>
    <x v="0"/>
    <n v="7"/>
    <n v="133.43"/>
    <n v="136.46"/>
    <n v="1"/>
    <n v="5.9"/>
    <n v="9.4"/>
    <n v="110"/>
    <s v="Low"/>
    <n v="1.6919999999999999"/>
    <x v="0"/>
    <s v=""/>
    <n v="4.57"/>
    <n v="9"/>
    <n v="3.03"/>
    <n v="3.5"/>
    <s v="Tuesday"/>
    <s v="5-10 min"/>
    <n v="1"/>
    <s v="Above 1.2"/>
  </r>
  <r>
    <s v="RF004602"/>
    <d v="2026-02-10T21:22:00"/>
    <d v="2026-02-10T00:00:00"/>
    <n v="21"/>
    <x v="0"/>
    <x v="0"/>
    <n v="5.6"/>
    <n v="171.16"/>
    <m/>
    <n v="1.4"/>
    <n v="9.1999999999999993"/>
    <n v="10.7"/>
    <n v="93"/>
    <s v="High"/>
    <n v="0.61499999999999999"/>
    <x v="2"/>
    <s v="ETA too high"/>
    <n v="4.82"/>
    <n v="13"/>
    <m/>
    <n v="1.5"/>
    <s v="Tuesday"/>
    <s v="5-10 min"/>
    <n v="0"/>
    <s v="Below 0.8"/>
  </r>
  <r>
    <s v="RF004603"/>
    <d v="2026-02-10T21:37:00"/>
    <d v="2026-02-10T00:00:00"/>
    <n v="21"/>
    <x v="2"/>
    <x v="0"/>
    <n v="4.5"/>
    <n v="115.38"/>
    <n v="119.24"/>
    <n v="1.1000000000000001"/>
    <n v="5.7"/>
    <n v="9.3000000000000007"/>
    <n v="107"/>
    <s v="Low"/>
    <n v="1.246"/>
    <x v="0"/>
    <s v=""/>
    <n v="4.7"/>
    <n v="16"/>
    <n v="3.86"/>
    <n v="3.6"/>
    <s v="Tuesday"/>
    <s v="5-10 min"/>
    <n v="1"/>
    <s v="Above 1.2"/>
  </r>
  <r>
    <s v="RF004604"/>
    <d v="2026-02-10T21:38:00"/>
    <d v="2026-02-10T00:00:00"/>
    <n v="21"/>
    <x v="3"/>
    <x v="0"/>
    <n v="5.4"/>
    <n v="115.82"/>
    <n v="118.53"/>
    <n v="1"/>
    <n v="3.9"/>
    <n v="1"/>
    <n v="58"/>
    <s v="Low"/>
    <n v="1.4390000000000001"/>
    <x v="0"/>
    <s v=""/>
    <n v="4.7"/>
    <n v="13"/>
    <n v="2.71"/>
    <n v="-2.9"/>
    <s v="Tuesday"/>
    <s v="0-5 min"/>
    <n v="1"/>
    <s v="Above 1.2"/>
  </r>
  <r>
    <s v="RF004605"/>
    <d v="2026-02-10T21:41:00"/>
    <d v="2026-02-10T00:00:00"/>
    <n v="21"/>
    <x v="0"/>
    <x v="1"/>
    <n v="2.6"/>
    <n v="84.13"/>
    <n v="86.68"/>
    <n v="1.1000000000000001"/>
    <n v="5.2"/>
    <n v="5.9"/>
    <n v="116"/>
    <s v="Medium"/>
    <n v="0.88900000000000001"/>
    <x v="0"/>
    <s v=""/>
    <n v="4.74"/>
    <n v="0"/>
    <n v="2.5499999999999998"/>
    <n v="0.7"/>
    <s v="Tuesday"/>
    <s v="5-10 min"/>
    <n v="1"/>
    <s v="Between 0.8-1.0"/>
  </r>
  <r>
    <s v="RF004606"/>
    <d v="2026-02-10T22:09:00"/>
    <d v="2026-02-10T00:00:00"/>
    <n v="22"/>
    <x v="4"/>
    <x v="0"/>
    <n v="1"/>
    <n v="49.9"/>
    <m/>
    <n v="1"/>
    <n v="5.8"/>
    <n v="10.1"/>
    <n v="53"/>
    <s v="Low"/>
    <n v="2.141"/>
    <x v="1"/>
    <s v="Pickup too far"/>
    <n v="4.9000000000000004"/>
    <n v="8"/>
    <m/>
    <n v="4.3"/>
    <s v="Tuesday"/>
    <s v="5-10 min"/>
    <n v="0"/>
    <s v="Above 1.2"/>
  </r>
  <r>
    <s v="RF004607"/>
    <d v="2026-02-10T22:12:00"/>
    <d v="2026-02-10T00:00:00"/>
    <n v="22"/>
    <x v="1"/>
    <x v="0"/>
    <n v="9.4"/>
    <n v="196.22"/>
    <n v="207.35"/>
    <n v="1.1000000000000001"/>
    <n v="6.4"/>
    <n v="9.6999999999999993"/>
    <n v="69"/>
    <s v="Low"/>
    <n v="1.1519999999999999"/>
    <x v="0"/>
    <s v=""/>
    <n v="4.32"/>
    <n v="5"/>
    <n v="11.13"/>
    <n v="3.3"/>
    <s v="Tuesday"/>
    <s v="5-10 min"/>
    <n v="1"/>
    <s v="Between 1.0-1.2"/>
  </r>
  <r>
    <s v="RF004608"/>
    <d v="2026-02-10T22:18:00"/>
    <d v="2026-02-10T00:00:00"/>
    <n v="22"/>
    <x v="1"/>
    <x v="0"/>
    <n v="9"/>
    <n v="171.92"/>
    <n v="175.44"/>
    <n v="1.1000000000000001"/>
    <n v="6.7"/>
    <n v="7"/>
    <n v="84"/>
    <s v="Low"/>
    <n v="1.4279999999999999"/>
    <x v="0"/>
    <s v=""/>
    <n v="4.62"/>
    <n v="9"/>
    <n v="3.52"/>
    <n v="0.3"/>
    <s v="Tuesday"/>
    <s v="5-10 min"/>
    <n v="1"/>
    <s v="Above 1.2"/>
  </r>
  <r>
    <s v="RF004609"/>
    <d v="2026-02-10T22:21:00"/>
    <d v="2026-02-10T00:00:00"/>
    <n v="22"/>
    <x v="4"/>
    <x v="1"/>
    <n v="1.9"/>
    <n v="60.23"/>
    <n v="65.459999999999994"/>
    <n v="1"/>
    <n v="2.8"/>
    <n v="4.9000000000000004"/>
    <n v="58"/>
    <s v="Low"/>
    <n v="2.0350000000000001"/>
    <x v="0"/>
    <s v=""/>
    <n v="4.79"/>
    <n v="0"/>
    <n v="5.23"/>
    <n v="2.1"/>
    <s v="Tuesday"/>
    <s v="0-5 min"/>
    <n v="1"/>
    <s v="Above 1.2"/>
  </r>
  <r>
    <s v="RF004610"/>
    <d v="2026-02-10T22:22:00"/>
    <d v="2026-02-10T00:00:00"/>
    <n v="22"/>
    <x v="3"/>
    <x v="1"/>
    <n v="5.2"/>
    <n v="123.64"/>
    <m/>
    <n v="1"/>
    <n v="4.9000000000000004"/>
    <n v="3.3"/>
    <n v="72"/>
    <s v="Low"/>
    <n v="1.6870000000000001"/>
    <x v="2"/>
    <s v="ETA too high"/>
    <n v="4.76"/>
    <n v="0"/>
    <m/>
    <n v="-1.6"/>
    <s v="Tuesday"/>
    <s v="0-5 min"/>
    <n v="0"/>
    <s v="Above 1.2"/>
  </r>
  <r>
    <s v="RF004611"/>
    <d v="2026-02-10T22:34:00"/>
    <d v="2026-02-10T00:00:00"/>
    <n v="22"/>
    <x v="4"/>
    <x v="1"/>
    <n v="8.6999999999999993"/>
    <n v="168.78"/>
    <n v="163.69999999999999"/>
    <n v="1.1000000000000001"/>
    <n v="2.8"/>
    <n v="8.1999999999999993"/>
    <n v="59"/>
    <s v="Low"/>
    <n v="1.42"/>
    <x v="0"/>
    <s v=""/>
    <n v="5"/>
    <n v="0"/>
    <n v="-5.08"/>
    <n v="5.4"/>
    <s v="Tuesday"/>
    <s v="0-5 min"/>
    <n v="1"/>
    <s v="Above 1.2"/>
  </r>
  <r>
    <s v="RF004612"/>
    <d v="2026-02-10T22:38:00"/>
    <d v="2026-02-10T00:00:00"/>
    <n v="22"/>
    <x v="2"/>
    <x v="0"/>
    <n v="8"/>
    <n v="151.13"/>
    <n v="157.08000000000001"/>
    <n v="1"/>
    <n v="4.2"/>
    <n v="7.8"/>
    <n v="123"/>
    <s v="Low"/>
    <n v="1.387"/>
    <x v="0"/>
    <s v=""/>
    <n v="4.79"/>
    <n v="1"/>
    <n v="5.95"/>
    <n v="3.6"/>
    <s v="Tuesday"/>
    <s v="0-5 min"/>
    <n v="1"/>
    <s v="Above 1.2"/>
  </r>
  <r>
    <s v="RF004613"/>
    <d v="2026-02-10T22:50:00"/>
    <d v="2026-02-10T00:00:00"/>
    <n v="22"/>
    <x v="1"/>
    <x v="0"/>
    <n v="3.2"/>
    <n v="89.76"/>
    <n v="92.41"/>
    <n v="1.1000000000000001"/>
    <n v="4"/>
    <n v="5.2"/>
    <n v="86"/>
    <s v="Low"/>
    <n v="1.2350000000000001"/>
    <x v="0"/>
    <s v=""/>
    <n v="4.97"/>
    <n v="17"/>
    <n v="2.65"/>
    <n v="1.2"/>
    <s v="Tuesday"/>
    <s v="0-5 min"/>
    <n v="1"/>
    <s v="Above 1.2"/>
  </r>
  <r>
    <s v="RF004614"/>
    <d v="2026-02-10T23:03:00"/>
    <d v="2026-02-10T00:00:00"/>
    <n v="23"/>
    <x v="0"/>
    <x v="0"/>
    <n v="6.5"/>
    <n v="142.18"/>
    <n v="133.61000000000001"/>
    <n v="1.1000000000000001"/>
    <n v="4.3"/>
    <n v="6.3"/>
    <n v="116"/>
    <s v="Medium"/>
    <n v="1.0620000000000001"/>
    <x v="0"/>
    <s v=""/>
    <n v="4.8899999999999997"/>
    <n v="10"/>
    <n v="-8.57"/>
    <n v="2"/>
    <s v="Tuesday"/>
    <s v="0-5 min"/>
    <n v="1"/>
    <s v="Between 1.0-1.2"/>
  </r>
  <r>
    <s v="RF004615"/>
    <d v="2026-02-10T23:33:00"/>
    <d v="2026-02-10T00:00:00"/>
    <n v="23"/>
    <x v="0"/>
    <x v="0"/>
    <n v="2.2999999999999998"/>
    <n v="80.37"/>
    <n v="80.14"/>
    <n v="1"/>
    <n v="6.2"/>
    <n v="8.4"/>
    <n v="127"/>
    <s v="Low"/>
    <n v="1.2929999999999999"/>
    <x v="0"/>
    <s v=""/>
    <n v="4.95"/>
    <n v="1"/>
    <n v="-0.23"/>
    <n v="2.2000000000000002"/>
    <s v="Tuesday"/>
    <s v="5-10 min"/>
    <n v="1"/>
    <s v="Above 1.2"/>
  </r>
  <r>
    <s v="RF004616"/>
    <d v="2026-02-10T23:35:00"/>
    <d v="2026-02-10T00:00:00"/>
    <n v="23"/>
    <x v="3"/>
    <x v="0"/>
    <n v="10"/>
    <n v="230.12"/>
    <m/>
    <n v="1.1000000000000001"/>
    <n v="2.5"/>
    <m/>
    <n v="64"/>
    <s v="Low"/>
    <n v="1.524"/>
    <x v="3"/>
    <s v="No driver available"/>
    <n v="4.68"/>
    <n v="16"/>
    <m/>
    <m/>
    <s v="Tuesday"/>
    <s v="0-5 min"/>
    <n v="0"/>
    <s v="Above 1.2"/>
  </r>
  <r>
    <s v="RF004617"/>
    <d v="2026-02-10T23:47:00"/>
    <d v="2026-02-10T00:00:00"/>
    <n v="23"/>
    <x v="0"/>
    <x v="0"/>
    <n v="4.9000000000000004"/>
    <n v="124.68"/>
    <n v="122.42"/>
    <n v="1.1000000000000001"/>
    <n v="8.5"/>
    <n v="8.5"/>
    <n v="136"/>
    <s v="Medium"/>
    <n v="1.149"/>
    <x v="0"/>
    <s v=""/>
    <n v="4.5"/>
    <n v="7"/>
    <n v="-2.2599999999999998"/>
    <n v="0"/>
    <s v="Tuesday"/>
    <s v="5-10 min"/>
    <n v="1"/>
    <s v="Between 1.0-1.2"/>
  </r>
  <r>
    <s v="RF004618"/>
    <d v="2026-02-11T00:13:00"/>
    <d v="2026-02-11T00:00:00"/>
    <n v="0"/>
    <x v="0"/>
    <x v="0"/>
    <n v="6.7"/>
    <n v="132.88"/>
    <n v="133.19"/>
    <n v="1"/>
    <n v="6.8"/>
    <n v="9.6"/>
    <n v="110"/>
    <s v="Low"/>
    <n v="1.7190000000000001"/>
    <x v="0"/>
    <s v=""/>
    <n v="5"/>
    <n v="3"/>
    <n v="0.31"/>
    <n v="2.8"/>
    <s v="Wednesday"/>
    <s v="5-10 min"/>
    <n v="1"/>
    <s v="Above 1.2"/>
  </r>
  <r>
    <s v="RF004619"/>
    <d v="2026-02-11T00:28:00"/>
    <d v="2026-02-11T00:00:00"/>
    <n v="0"/>
    <x v="1"/>
    <x v="1"/>
    <n v="7.5"/>
    <n v="159.81"/>
    <m/>
    <n v="1"/>
    <n v="2"/>
    <n v="8.6999999999999993"/>
    <n v="104"/>
    <s v="Low"/>
    <n v="1.3480000000000001"/>
    <x v="2"/>
    <s v="ETA too high"/>
    <n v="4.74"/>
    <n v="0"/>
    <m/>
    <n v="6.7"/>
    <s v="Wednesday"/>
    <s v="0-5 min"/>
    <n v="0"/>
    <s v="Above 1.2"/>
  </r>
  <r>
    <s v="RF004620"/>
    <d v="2026-02-11T00:32:00"/>
    <d v="2026-02-11T00:00:00"/>
    <n v="0"/>
    <x v="2"/>
    <x v="0"/>
    <n v="4.9000000000000004"/>
    <n v="115.78"/>
    <n v="120.16"/>
    <n v="1.1000000000000001"/>
    <n v="4.8"/>
    <n v="8.1999999999999993"/>
    <n v="128"/>
    <s v="Low"/>
    <n v="1.385"/>
    <x v="0"/>
    <s v=""/>
    <n v="4.6900000000000004"/>
    <n v="4"/>
    <n v="4.38"/>
    <n v="3.4"/>
    <s v="Wednesday"/>
    <s v="0-5 min"/>
    <n v="1"/>
    <s v="Above 1.2"/>
  </r>
  <r>
    <s v="RF004621"/>
    <d v="2026-02-11T01:04:00"/>
    <d v="2026-02-11T00:00:00"/>
    <n v="1"/>
    <x v="0"/>
    <x v="0"/>
    <n v="7.5"/>
    <n v="161.29"/>
    <n v="156.74"/>
    <n v="1"/>
    <n v="2"/>
    <n v="1.8"/>
    <n v="132"/>
    <s v="Medium"/>
    <n v="1.179"/>
    <x v="0"/>
    <s v=""/>
    <n v="4.51"/>
    <n v="3"/>
    <n v="-4.55"/>
    <n v="-0.2"/>
    <s v="Wednesday"/>
    <s v="0-5 min"/>
    <n v="1"/>
    <s v="Between 1.0-1.2"/>
  </r>
  <r>
    <s v="RF004622"/>
    <d v="2026-02-11T01:22:00"/>
    <d v="2026-02-11T00:00:00"/>
    <n v="1"/>
    <x v="2"/>
    <x v="0"/>
    <n v="10.199999999999999"/>
    <n v="221.62"/>
    <n v="215.37"/>
    <n v="1.1000000000000001"/>
    <n v="5"/>
    <n v="4.8"/>
    <n v="127"/>
    <s v="Medium"/>
    <n v="1.177"/>
    <x v="0"/>
    <s v=""/>
    <n v="4.8499999999999996"/>
    <n v="3"/>
    <n v="-6.25"/>
    <n v="-0.2"/>
    <s v="Wednesday"/>
    <s v="0-5 min"/>
    <n v="1"/>
    <s v="Between 1.0-1.2"/>
  </r>
  <r>
    <s v="RF004623"/>
    <d v="2026-02-11T01:29:00"/>
    <d v="2026-02-11T00:00:00"/>
    <n v="1"/>
    <x v="4"/>
    <x v="0"/>
    <n v="2.5"/>
    <n v="77.25"/>
    <n v="73.81"/>
    <n v="1"/>
    <n v="2"/>
    <n v="3.5"/>
    <n v="58"/>
    <s v="Low"/>
    <n v="2.2000000000000002"/>
    <x v="0"/>
    <s v=""/>
    <n v="4.18"/>
    <n v="40"/>
    <n v="-3.44"/>
    <n v="1.5"/>
    <s v="Wednesday"/>
    <s v="0-5 min"/>
    <n v="1"/>
    <s v="Above 1.2"/>
  </r>
  <r>
    <s v="RF004624"/>
    <d v="2026-02-11T01:49:00"/>
    <d v="2026-02-11T00:00:00"/>
    <n v="1"/>
    <x v="2"/>
    <x v="1"/>
    <n v="11.8"/>
    <n v="241.81"/>
    <n v="244.34"/>
    <n v="1.2"/>
    <n v="6.6"/>
    <n v="11.9"/>
    <n v="108"/>
    <s v="Low"/>
    <n v="1.498"/>
    <x v="0"/>
    <s v=""/>
    <n v="4.4000000000000004"/>
    <n v="0"/>
    <n v="2.5299999999999998"/>
    <n v="5.3"/>
    <s v="Wednesday"/>
    <s v="5-10 min"/>
    <n v="1"/>
    <s v="Above 1.2"/>
  </r>
  <r>
    <s v="RF004625"/>
    <d v="2026-02-11T01:56:00"/>
    <d v="2026-02-11T00:00:00"/>
    <n v="1"/>
    <x v="2"/>
    <x v="1"/>
    <n v="3.9"/>
    <n v="94"/>
    <n v="90.12"/>
    <n v="1"/>
    <n v="6.7"/>
    <n v="8.9"/>
    <n v="121"/>
    <s v="Low"/>
    <n v="1.351"/>
    <x v="0"/>
    <s v=""/>
    <n v="4.38"/>
    <n v="0"/>
    <n v="-3.88"/>
    <n v="2.2000000000000002"/>
    <s v="Wednesday"/>
    <s v="5-10 min"/>
    <n v="1"/>
    <s v="Above 1.2"/>
  </r>
  <r>
    <s v="RF004626"/>
    <d v="2026-02-11T02:08:00"/>
    <d v="2026-02-11T00:00:00"/>
    <n v="2"/>
    <x v="2"/>
    <x v="1"/>
    <n v="7.8"/>
    <n v="146.32"/>
    <n v="149.21"/>
    <n v="1"/>
    <n v="3.2"/>
    <n v="1"/>
    <n v="111"/>
    <s v="Low"/>
    <n v="1.9670000000000001"/>
    <x v="0"/>
    <s v=""/>
    <n v="4.4800000000000004"/>
    <n v="0"/>
    <n v="2.89"/>
    <n v="-2.2000000000000002"/>
    <s v="Wednesday"/>
    <s v="0-5 min"/>
    <n v="1"/>
    <s v="Above 1.2"/>
  </r>
  <r>
    <s v="RF004627"/>
    <d v="2026-02-11T02:22:00"/>
    <d v="2026-02-11T00:00:00"/>
    <n v="2"/>
    <x v="0"/>
    <x v="0"/>
    <n v="4.8"/>
    <n v="129.07"/>
    <n v="134.06"/>
    <n v="1.1000000000000001"/>
    <n v="4.5"/>
    <n v="2.2999999999999998"/>
    <n v="133"/>
    <s v="Medium"/>
    <n v="1.274"/>
    <x v="0"/>
    <s v=""/>
    <n v="4.6500000000000004"/>
    <n v="13"/>
    <n v="4.99"/>
    <n v="-2.2000000000000002"/>
    <s v="Wednesday"/>
    <s v="0-5 min"/>
    <n v="1"/>
    <s v="Above 1.2"/>
  </r>
  <r>
    <s v="RF004628"/>
    <d v="2026-02-11T02:34:00"/>
    <d v="2026-02-11T00:00:00"/>
    <n v="2"/>
    <x v="3"/>
    <x v="0"/>
    <n v="6.9"/>
    <n v="157.91999999999999"/>
    <n v="155.1"/>
    <n v="1"/>
    <n v="2"/>
    <n v="1"/>
    <n v="72"/>
    <s v="Low"/>
    <n v="1.6160000000000001"/>
    <x v="0"/>
    <s v=""/>
    <n v="4.8600000000000003"/>
    <n v="3"/>
    <n v="-2.82"/>
    <n v="-1"/>
    <s v="Wednesday"/>
    <s v="0-5 min"/>
    <n v="1"/>
    <s v="Above 1.2"/>
  </r>
  <r>
    <s v="RF004629"/>
    <d v="2026-02-11T03:32:00"/>
    <d v="2026-02-11T00:00:00"/>
    <n v="3"/>
    <x v="4"/>
    <x v="0"/>
    <n v="11.2"/>
    <n v="199.52"/>
    <m/>
    <n v="1"/>
    <n v="3"/>
    <n v="5.7"/>
    <n v="62"/>
    <s v="Low"/>
    <n v="1.823"/>
    <x v="1"/>
    <s v="Pickup too far"/>
    <n v="4.67"/>
    <n v="6"/>
    <m/>
    <n v="2.7"/>
    <s v="Wednesday"/>
    <s v="0-5 min"/>
    <n v="0"/>
    <s v="Above 1.2"/>
  </r>
  <r>
    <s v="RF004630"/>
    <d v="2026-02-11T04:01:00"/>
    <d v="2026-02-11T00:00:00"/>
    <n v="4"/>
    <x v="1"/>
    <x v="0"/>
    <n v="5.7"/>
    <n v="132.94"/>
    <n v="131.62"/>
    <n v="1.1000000000000001"/>
    <n v="3.8"/>
    <n v="1"/>
    <n v="104"/>
    <s v="Low"/>
    <n v="1.4750000000000001"/>
    <x v="0"/>
    <s v=""/>
    <n v="4.91"/>
    <n v="7"/>
    <n v="-1.32"/>
    <n v="-2.8"/>
    <s v="Wednesday"/>
    <s v="0-5 min"/>
    <n v="1"/>
    <s v="Above 1.2"/>
  </r>
  <r>
    <s v="RF004631"/>
    <d v="2026-02-11T04:23:00"/>
    <d v="2026-02-11T00:00:00"/>
    <n v="4"/>
    <x v="2"/>
    <x v="0"/>
    <n v="7.4"/>
    <n v="183.55"/>
    <n v="190.96"/>
    <n v="1.2"/>
    <n v="2"/>
    <n v="6"/>
    <n v="127"/>
    <s v="Low"/>
    <n v="1.4530000000000001"/>
    <x v="0"/>
    <s v=""/>
    <n v="5"/>
    <n v="14"/>
    <n v="7.41"/>
    <n v="4"/>
    <s v="Wednesday"/>
    <s v="0-5 min"/>
    <n v="1"/>
    <s v="Above 1.2"/>
  </r>
  <r>
    <s v="RF004632"/>
    <d v="2026-02-11T04:42:00"/>
    <d v="2026-02-11T00:00:00"/>
    <n v="4"/>
    <x v="4"/>
    <x v="0"/>
    <n v="13.4"/>
    <n v="227.19"/>
    <n v="233.72"/>
    <n v="1"/>
    <n v="7.6"/>
    <n v="13.5"/>
    <n v="63"/>
    <s v="Low"/>
    <n v="2.2000000000000002"/>
    <x v="0"/>
    <s v=""/>
    <n v="4.7699999999999996"/>
    <n v="7"/>
    <n v="6.53"/>
    <n v="5.9"/>
    <s v="Wednesday"/>
    <s v="5-10 min"/>
    <n v="1"/>
    <s v="Above 1.2"/>
  </r>
  <r>
    <s v="RF004633"/>
    <d v="2026-02-11T04:48:00"/>
    <d v="2026-02-11T00:00:00"/>
    <n v="4"/>
    <x v="0"/>
    <x v="0"/>
    <n v="4"/>
    <n v="94.24"/>
    <m/>
    <n v="1"/>
    <n v="4.5"/>
    <n v="7.9"/>
    <n v="127"/>
    <s v="Low"/>
    <n v="1.266"/>
    <x v="2"/>
    <s v="Changed plans"/>
    <n v="4.93"/>
    <n v="10"/>
    <m/>
    <n v="3.4"/>
    <s v="Wednesday"/>
    <s v="0-5 min"/>
    <n v="0"/>
    <s v="Above 1.2"/>
  </r>
  <r>
    <s v="RF004634"/>
    <d v="2026-02-11T04:53:00"/>
    <d v="2026-02-11T00:00:00"/>
    <n v="4"/>
    <x v="3"/>
    <x v="1"/>
    <n v="2.9"/>
    <n v="81.430000000000007"/>
    <n v="81.73"/>
    <n v="1"/>
    <n v="6.8"/>
    <n v="1.5"/>
    <n v="76"/>
    <s v="Low"/>
    <n v="1.9339999999999999"/>
    <x v="0"/>
    <s v=""/>
    <n v="4.88"/>
    <n v="0"/>
    <n v="0.3"/>
    <n v="-5.3"/>
    <s v="Wednesday"/>
    <s v="5-10 min"/>
    <n v="1"/>
    <s v="Above 1.2"/>
  </r>
  <r>
    <s v="RF004635"/>
    <d v="2026-02-11T05:03:00"/>
    <d v="2026-02-11T00:00:00"/>
    <n v="5"/>
    <x v="1"/>
    <x v="0"/>
    <n v="10.7"/>
    <n v="205.1"/>
    <n v="206.73"/>
    <n v="1"/>
    <n v="3.8"/>
    <n v="2.1"/>
    <n v="104"/>
    <s v="Low"/>
    <n v="2.0230000000000001"/>
    <x v="0"/>
    <s v=""/>
    <n v="4.8"/>
    <n v="5"/>
    <n v="1.63"/>
    <n v="-1.7"/>
    <s v="Wednesday"/>
    <s v="0-5 min"/>
    <n v="1"/>
    <s v="Above 1.2"/>
  </r>
  <r>
    <s v="RF004636"/>
    <d v="2026-02-11T05:23:00"/>
    <d v="2026-02-11T00:00:00"/>
    <n v="5"/>
    <x v="0"/>
    <x v="0"/>
    <n v="5"/>
    <n v="126.84"/>
    <m/>
    <n v="1.1000000000000001"/>
    <n v="3.1"/>
    <n v="3.2"/>
    <n v="137"/>
    <s v="Medium"/>
    <n v="1.028"/>
    <x v="2"/>
    <s v="ETA too high"/>
    <n v="4.46"/>
    <n v="5"/>
    <m/>
    <n v="0.1"/>
    <s v="Wednesday"/>
    <s v="0-5 min"/>
    <n v="0"/>
    <s v="Between 1.0-1.2"/>
  </r>
  <r>
    <s v="RF004637"/>
    <d v="2026-02-11T05:24:00"/>
    <d v="2026-02-11T00:00:00"/>
    <n v="5"/>
    <x v="1"/>
    <x v="0"/>
    <n v="4.5"/>
    <n v="113.46"/>
    <n v="109.05"/>
    <n v="1"/>
    <n v="4.4000000000000004"/>
    <n v="3.6"/>
    <n v="106"/>
    <s v="Low"/>
    <n v="1.726"/>
    <x v="0"/>
    <s v=""/>
    <n v="4.72"/>
    <n v="4"/>
    <n v="-4.41"/>
    <n v="-0.8"/>
    <s v="Wednesday"/>
    <s v="0-5 min"/>
    <n v="1"/>
    <s v="Above 1.2"/>
  </r>
  <r>
    <s v="RF004638"/>
    <d v="2026-02-11T05:50:00"/>
    <d v="2026-02-11T00:00:00"/>
    <n v="5"/>
    <x v="2"/>
    <x v="0"/>
    <n v="11.9"/>
    <n v="228.08"/>
    <n v="223.48"/>
    <n v="1"/>
    <n v="6.2"/>
    <n v="4.2"/>
    <n v="122"/>
    <s v="Medium"/>
    <n v="1.216"/>
    <x v="0"/>
    <s v=""/>
    <n v="4.55"/>
    <n v="22"/>
    <n v="-4.5999999999999996"/>
    <n v="-2"/>
    <s v="Wednesday"/>
    <s v="5-10 min"/>
    <n v="1"/>
    <s v="Above 1.2"/>
  </r>
  <r>
    <s v="RF004639"/>
    <d v="2026-02-11T06:05:00"/>
    <d v="2026-02-11T00:00:00"/>
    <n v="6"/>
    <x v="1"/>
    <x v="0"/>
    <n v="3.2"/>
    <n v="87.35"/>
    <n v="85.16"/>
    <n v="1"/>
    <n v="2.9"/>
    <n v="1.3"/>
    <n v="96"/>
    <s v="Low"/>
    <n v="1.2829999999999999"/>
    <x v="0"/>
    <s v=""/>
    <n v="4.8099999999999996"/>
    <n v="5"/>
    <n v="-2.19"/>
    <n v="-1.6"/>
    <s v="Wednesday"/>
    <s v="0-5 min"/>
    <n v="1"/>
    <s v="Above 1.2"/>
  </r>
  <r>
    <s v="RF004640"/>
    <d v="2026-02-11T06:27:00"/>
    <d v="2026-02-11T00:00:00"/>
    <n v="6"/>
    <x v="0"/>
    <x v="0"/>
    <n v="7.8"/>
    <n v="176.53"/>
    <m/>
    <n v="1"/>
    <n v="4.9000000000000004"/>
    <n v="6"/>
    <n v="123"/>
    <s v="Low"/>
    <n v="1.2769999999999999"/>
    <x v="2"/>
    <s v="ETA too high"/>
    <n v="4.8"/>
    <n v="10"/>
    <m/>
    <n v="1.1000000000000001"/>
    <s v="Wednesday"/>
    <s v="0-5 min"/>
    <n v="0"/>
    <s v="Above 1.2"/>
  </r>
  <r>
    <s v="RF004641"/>
    <d v="2026-02-11T06:29:00"/>
    <d v="2026-02-11T00:00:00"/>
    <n v="6"/>
    <x v="2"/>
    <x v="1"/>
    <n v="14.9"/>
    <n v="295.88"/>
    <n v="318.23"/>
    <n v="1.1000000000000001"/>
    <n v="3.3"/>
    <n v="2.6"/>
    <n v="117"/>
    <s v="Medium"/>
    <n v="1.0129999999999999"/>
    <x v="0"/>
    <s v=""/>
    <n v="4.63"/>
    <n v="0"/>
    <n v="22.35"/>
    <n v="-0.7"/>
    <s v="Wednesday"/>
    <s v="0-5 min"/>
    <n v="1"/>
    <s v="Between 1.0-1.2"/>
  </r>
  <r>
    <s v="RF004642"/>
    <d v="2026-02-11T06:32:00"/>
    <d v="2026-02-11T00:00:00"/>
    <n v="6"/>
    <x v="0"/>
    <x v="0"/>
    <n v="2.2999999999999998"/>
    <n v="82.38"/>
    <n v="80.989999999999995"/>
    <n v="1.1000000000000001"/>
    <n v="2"/>
    <n v="1.9"/>
    <n v="135"/>
    <s v="Medium"/>
    <n v="1.02"/>
    <x v="0"/>
    <s v=""/>
    <n v="4.8600000000000003"/>
    <n v="21"/>
    <n v="-1.39"/>
    <n v="-0.1"/>
    <s v="Wednesday"/>
    <s v="0-5 min"/>
    <n v="1"/>
    <s v="Between 1.0-1.2"/>
  </r>
  <r>
    <s v="RF004643"/>
    <d v="2026-02-11T07:13:00"/>
    <d v="2026-02-11T00:00:00"/>
    <n v="7"/>
    <x v="4"/>
    <x v="1"/>
    <n v="15.2"/>
    <n v="279.95"/>
    <n v="292.61"/>
    <n v="1.1000000000000001"/>
    <n v="4"/>
    <n v="6.9"/>
    <n v="62"/>
    <s v="Low"/>
    <n v="2.2000000000000002"/>
    <x v="0"/>
    <s v=""/>
    <n v="4.6500000000000004"/>
    <n v="0"/>
    <n v="12.66"/>
    <n v="2.9"/>
    <s v="Wednesday"/>
    <s v="0-5 min"/>
    <n v="1"/>
    <s v="Above 1.2"/>
  </r>
  <r>
    <s v="RF004644"/>
    <d v="2026-02-11T07:14:00"/>
    <d v="2026-02-11T00:00:00"/>
    <n v="7"/>
    <x v="0"/>
    <x v="1"/>
    <n v="4.3"/>
    <n v="105.84"/>
    <n v="108.02"/>
    <n v="1.1000000000000001"/>
    <n v="5.2"/>
    <n v="1"/>
    <n v="125"/>
    <s v="Medium"/>
    <n v="1.0009999999999999"/>
    <x v="0"/>
    <s v=""/>
    <n v="4.79"/>
    <n v="0"/>
    <n v="2.1800000000000002"/>
    <n v="-4.2"/>
    <s v="Wednesday"/>
    <s v="5-10 min"/>
    <n v="1"/>
    <s v="Between 1.0-1.2"/>
  </r>
  <r>
    <s v="RF004645"/>
    <d v="2026-02-11T07:15:00"/>
    <d v="2026-02-11T00:00:00"/>
    <n v="7"/>
    <x v="2"/>
    <x v="1"/>
    <n v="4.5"/>
    <n v="110.36"/>
    <n v="107.43"/>
    <n v="1"/>
    <n v="4.8"/>
    <n v="1"/>
    <n v="116"/>
    <s v="Medium"/>
    <n v="1.0649999999999999"/>
    <x v="0"/>
    <s v=""/>
    <n v="4.49"/>
    <n v="0"/>
    <n v="-2.93"/>
    <n v="-3.8"/>
    <s v="Wednesday"/>
    <s v="0-5 min"/>
    <n v="1"/>
    <s v="Between 1.0-1.2"/>
  </r>
  <r>
    <s v="RF004646"/>
    <d v="2026-02-11T07:17:00"/>
    <d v="2026-02-11T00:00:00"/>
    <n v="7"/>
    <x v="1"/>
    <x v="0"/>
    <n v="1.6"/>
    <n v="65.959999999999994"/>
    <n v="67.86"/>
    <n v="1"/>
    <n v="4.0999999999999996"/>
    <n v="3.4"/>
    <n v="85"/>
    <s v="Low"/>
    <n v="1.532"/>
    <x v="0"/>
    <s v=""/>
    <n v="4.41"/>
    <n v="11"/>
    <n v="1.9"/>
    <n v="-0.7"/>
    <s v="Wednesday"/>
    <s v="0-5 min"/>
    <n v="1"/>
    <s v="Above 1.2"/>
  </r>
  <r>
    <s v="RF004647"/>
    <d v="2026-02-11T07:51:00"/>
    <d v="2026-02-11T00:00:00"/>
    <n v="7"/>
    <x v="3"/>
    <x v="0"/>
    <n v="6.8"/>
    <n v="143.63999999999999"/>
    <n v="139.33000000000001"/>
    <n v="1.1000000000000001"/>
    <n v="4.9000000000000004"/>
    <n v="4.5"/>
    <n v="64"/>
    <s v="Low"/>
    <n v="2.2000000000000002"/>
    <x v="0"/>
    <s v=""/>
    <n v="5"/>
    <n v="6"/>
    <n v="-4.3099999999999996"/>
    <n v="-0.4"/>
    <s v="Wednesday"/>
    <s v="0-5 min"/>
    <n v="1"/>
    <s v="Above 1.2"/>
  </r>
  <r>
    <s v="RF004648"/>
    <d v="2026-02-11T08:02:00"/>
    <d v="2026-02-11T00:00:00"/>
    <n v="8"/>
    <x v="1"/>
    <x v="0"/>
    <n v="2.6"/>
    <n v="82.49"/>
    <n v="88.07"/>
    <n v="1"/>
    <n v="3.8"/>
    <n v="2.8"/>
    <n v="94"/>
    <s v="Medium"/>
    <n v="1.18"/>
    <x v="0"/>
    <s v=""/>
    <n v="4.9400000000000004"/>
    <n v="2"/>
    <n v="5.58"/>
    <n v="-1"/>
    <s v="Wednesday"/>
    <s v="0-5 min"/>
    <n v="1"/>
    <s v="Between 1.0-1.2"/>
  </r>
  <r>
    <s v="RF004649"/>
    <d v="2026-02-11T08:33:00"/>
    <d v="2026-02-11T00:00:00"/>
    <n v="8"/>
    <x v="0"/>
    <x v="0"/>
    <n v="8"/>
    <n v="186.01"/>
    <n v="181.74"/>
    <n v="1.1000000000000001"/>
    <n v="6.8"/>
    <n v="7.7"/>
    <n v="106"/>
    <s v="Medium"/>
    <n v="0.89200000000000002"/>
    <x v="0"/>
    <s v=""/>
    <n v="4.82"/>
    <n v="10"/>
    <n v="-4.2699999999999996"/>
    <n v="0.9"/>
    <s v="Wednesday"/>
    <s v="5-10 min"/>
    <n v="1"/>
    <s v="Between 0.8-1.0"/>
  </r>
  <r>
    <s v="RF004650"/>
    <d v="2026-02-11T08:37:00"/>
    <d v="2026-02-11T00:00:00"/>
    <n v="8"/>
    <x v="3"/>
    <x v="1"/>
    <n v="5.3"/>
    <n v="105.69"/>
    <n v="102.86"/>
    <n v="1"/>
    <n v="4.2"/>
    <n v="3.9"/>
    <n v="63"/>
    <s v="Low"/>
    <n v="1.6060000000000001"/>
    <x v="0"/>
    <s v=""/>
    <n v="4.55"/>
    <n v="0"/>
    <n v="-2.83"/>
    <n v="-0.3"/>
    <s v="Wednesday"/>
    <s v="0-5 min"/>
    <n v="1"/>
    <s v="Above 1.2"/>
  </r>
  <r>
    <s v="RF004651"/>
    <d v="2026-02-11T08:58:00"/>
    <d v="2026-02-11T00:00:00"/>
    <n v="8"/>
    <x v="2"/>
    <x v="0"/>
    <n v="6.7"/>
    <n v="131.65"/>
    <n v="137.19999999999999"/>
    <n v="1"/>
    <n v="6.9"/>
    <n v="12.2"/>
    <n v="106"/>
    <s v="Medium"/>
    <n v="1.079"/>
    <x v="0"/>
    <s v=""/>
    <n v="4.53"/>
    <n v="6"/>
    <n v="5.55"/>
    <n v="5.3"/>
    <s v="Wednesday"/>
    <s v="5-10 min"/>
    <n v="1"/>
    <s v="Between 1.0-1.2"/>
  </r>
  <r>
    <s v="RF004652"/>
    <d v="2026-02-11T09:14:00"/>
    <d v="2026-02-11T00:00:00"/>
    <n v="9"/>
    <x v="2"/>
    <x v="0"/>
    <n v="8.9"/>
    <n v="214.23"/>
    <n v="213.74"/>
    <n v="1.1000000000000001"/>
    <n v="3.7"/>
    <n v="1.5"/>
    <n v="100"/>
    <s v="Medium"/>
    <n v="0.82399999999999995"/>
    <x v="0"/>
    <s v=""/>
    <n v="4.46"/>
    <n v="7"/>
    <n v="-0.49"/>
    <n v="-2.2000000000000002"/>
    <s v="Wednesday"/>
    <s v="0-5 min"/>
    <n v="1"/>
    <s v="Between 0.8-1.0"/>
  </r>
  <r>
    <s v="RF004653"/>
    <d v="2026-02-11T09:40:00"/>
    <d v="2026-02-11T00:00:00"/>
    <n v="9"/>
    <x v="0"/>
    <x v="0"/>
    <n v="17.600000000000001"/>
    <n v="262.7"/>
    <n v="277.39"/>
    <n v="1"/>
    <n v="6.4"/>
    <n v="7.6"/>
    <n v="118"/>
    <s v="Medium"/>
    <n v="0.89200000000000002"/>
    <x v="0"/>
    <s v=""/>
    <n v="4.6900000000000004"/>
    <n v="9"/>
    <n v="14.69"/>
    <n v="1.2"/>
    <s v="Wednesday"/>
    <s v="5-10 min"/>
    <n v="1"/>
    <s v="Between 0.8-1.0"/>
  </r>
  <r>
    <s v="RF004654"/>
    <d v="2026-02-11T09:40:00"/>
    <d v="2026-02-11T00:00:00"/>
    <n v="9"/>
    <x v="1"/>
    <x v="0"/>
    <n v="5.7"/>
    <n v="151.22999999999999"/>
    <m/>
    <n v="1.1000000000000001"/>
    <n v="7.8"/>
    <n v="7.9"/>
    <n v="87"/>
    <s v="Medium"/>
    <n v="0.80600000000000005"/>
    <x v="2"/>
    <s v="Fare too high"/>
    <n v="4.8"/>
    <n v="24"/>
    <m/>
    <n v="0.1"/>
    <s v="Wednesday"/>
    <s v="5-10 min"/>
    <n v="0"/>
    <s v="Between 0.8-1.0"/>
  </r>
  <r>
    <s v="RF004655"/>
    <d v="2026-02-11T10:07:00"/>
    <d v="2026-02-11T00:00:00"/>
    <n v="10"/>
    <x v="2"/>
    <x v="0"/>
    <n v="8.1"/>
    <n v="208.02"/>
    <n v="223.23"/>
    <n v="1.2"/>
    <n v="9.3000000000000007"/>
    <n v="10"/>
    <n v="90"/>
    <s v="Medium"/>
    <n v="0.749"/>
    <x v="0"/>
    <s v=""/>
    <n v="4.63"/>
    <n v="5"/>
    <n v="15.21"/>
    <n v="0.7"/>
    <s v="Wednesday"/>
    <s v="5-10 min"/>
    <n v="1"/>
    <s v="Below 0.8"/>
  </r>
  <r>
    <s v="RF004656"/>
    <d v="2026-02-11T10:27:00"/>
    <d v="2026-02-11T00:00:00"/>
    <n v="10"/>
    <x v="2"/>
    <x v="0"/>
    <n v="7.3"/>
    <n v="188.17"/>
    <n v="180.52"/>
    <n v="1.2"/>
    <n v="5.3"/>
    <n v="5.3"/>
    <n v="108"/>
    <s v="Medium"/>
    <n v="0.83599999999999997"/>
    <x v="0"/>
    <s v=""/>
    <n v="5"/>
    <n v="20"/>
    <n v="-7.65"/>
    <n v="0"/>
    <s v="Wednesday"/>
    <s v="5-10 min"/>
    <n v="1"/>
    <s v="Between 0.8-1.0"/>
  </r>
  <r>
    <s v="RF004657"/>
    <d v="2026-02-11T10:40:00"/>
    <d v="2026-02-11T00:00:00"/>
    <n v="10"/>
    <x v="3"/>
    <x v="0"/>
    <n v="6.7"/>
    <n v="168.48"/>
    <m/>
    <n v="1.2"/>
    <n v="7.6"/>
    <n v="11"/>
    <n v="58"/>
    <s v="Low"/>
    <n v="1.7250000000000001"/>
    <x v="2"/>
    <s v="Fare too high"/>
    <n v="4.28"/>
    <n v="7"/>
    <m/>
    <n v="3.4"/>
    <s v="Wednesday"/>
    <s v="5-10 min"/>
    <n v="0"/>
    <s v="Above 1.2"/>
  </r>
  <r>
    <s v="RF004658"/>
    <d v="2026-02-11T11:11:00"/>
    <d v="2026-02-11T00:00:00"/>
    <n v="11"/>
    <x v="0"/>
    <x v="1"/>
    <n v="1.9"/>
    <n v="74.98"/>
    <n v="73.14"/>
    <n v="1.1000000000000001"/>
    <n v="6.2"/>
    <n v="8.1"/>
    <n v="103"/>
    <s v="Medium"/>
    <n v="0.88800000000000001"/>
    <x v="0"/>
    <s v=""/>
    <n v="4.88"/>
    <n v="0"/>
    <n v="-1.84"/>
    <n v="1.9"/>
    <s v="Wednesday"/>
    <s v="5-10 min"/>
    <n v="1"/>
    <s v="Between 0.8-1.0"/>
  </r>
  <r>
    <s v="RF004659"/>
    <d v="2026-02-11T11:15:00"/>
    <d v="2026-02-11T00:00:00"/>
    <n v="11"/>
    <x v="4"/>
    <x v="0"/>
    <n v="3.1"/>
    <n v="77.290000000000006"/>
    <m/>
    <n v="1"/>
    <n v="8.3000000000000007"/>
    <n v="5.7"/>
    <n v="61"/>
    <s v="Low"/>
    <n v="1.639"/>
    <x v="2"/>
    <s v="Pickup issue"/>
    <n v="4.7"/>
    <n v="6"/>
    <m/>
    <n v="-2.6"/>
    <s v="Wednesday"/>
    <s v="5-10 min"/>
    <n v="0"/>
    <s v="Above 1.2"/>
  </r>
  <r>
    <s v="RF004660"/>
    <d v="2026-02-11T11:36:00"/>
    <d v="2026-02-11T00:00:00"/>
    <n v="11"/>
    <x v="3"/>
    <x v="1"/>
    <n v="2"/>
    <n v="69.930000000000007"/>
    <n v="73.069999999999993"/>
    <n v="1.1000000000000001"/>
    <n v="2"/>
    <n v="6.5"/>
    <n v="57"/>
    <s v="Low"/>
    <n v="1.202"/>
    <x v="0"/>
    <s v=""/>
    <n v="4.7300000000000004"/>
    <n v="0"/>
    <n v="3.14"/>
    <n v="4.5"/>
    <s v="Wednesday"/>
    <s v="0-5 min"/>
    <n v="1"/>
    <s v="Above 1.2"/>
  </r>
  <r>
    <s v="RF004661"/>
    <d v="2026-02-11T11:43:00"/>
    <d v="2026-02-11T00:00:00"/>
    <n v="11"/>
    <x v="3"/>
    <x v="0"/>
    <n v="14"/>
    <n v="277.54000000000002"/>
    <n v="269.89"/>
    <n v="1.1000000000000001"/>
    <n v="5.2"/>
    <n v="7.5"/>
    <n v="62"/>
    <s v="Low"/>
    <n v="1.637"/>
    <x v="0"/>
    <s v=""/>
    <n v="4.1500000000000004"/>
    <n v="2"/>
    <n v="-7.65"/>
    <n v="2.2999999999999998"/>
    <s v="Wednesday"/>
    <s v="5-10 min"/>
    <n v="1"/>
    <s v="Above 1.2"/>
  </r>
  <r>
    <s v="RF004662"/>
    <d v="2026-02-11T11:58:00"/>
    <d v="2026-02-11T00:00:00"/>
    <n v="11"/>
    <x v="2"/>
    <x v="0"/>
    <n v="14.1"/>
    <n v="277.32"/>
    <n v="294.45"/>
    <n v="1"/>
    <n v="4.5999999999999996"/>
    <n v="4.3"/>
    <n v="111"/>
    <s v="Medium"/>
    <n v="1.127"/>
    <x v="0"/>
    <s v=""/>
    <n v="4.57"/>
    <n v="7"/>
    <n v="17.13"/>
    <n v="-0.3"/>
    <s v="Wednesday"/>
    <s v="0-5 min"/>
    <n v="1"/>
    <s v="Between 1.0-1.2"/>
  </r>
  <r>
    <s v="RF004663"/>
    <d v="2026-02-11T12:12:00"/>
    <d v="2026-02-11T00:00:00"/>
    <n v="12"/>
    <x v="0"/>
    <x v="0"/>
    <n v="8.9"/>
    <n v="176.03"/>
    <n v="180.65"/>
    <n v="1.1000000000000001"/>
    <n v="4.7"/>
    <n v="7.8"/>
    <n v="122"/>
    <s v="Medium"/>
    <n v="1.121"/>
    <x v="0"/>
    <s v=""/>
    <n v="4.4800000000000004"/>
    <n v="3"/>
    <n v="4.62"/>
    <n v="3.1"/>
    <s v="Wednesday"/>
    <s v="0-5 min"/>
    <n v="1"/>
    <s v="Between 1.0-1.2"/>
  </r>
  <r>
    <s v="RF004664"/>
    <d v="2026-02-11T12:20:00"/>
    <d v="2026-02-11T00:00:00"/>
    <n v="12"/>
    <x v="2"/>
    <x v="0"/>
    <n v="10.8"/>
    <n v="186.95"/>
    <n v="174.71"/>
    <n v="1"/>
    <n v="6.2"/>
    <n v="5.0999999999999996"/>
    <n v="105"/>
    <s v="Low"/>
    <n v="1.1379999999999999"/>
    <x v="0"/>
    <s v=""/>
    <n v="4.9800000000000004"/>
    <n v="30"/>
    <n v="-12.24"/>
    <n v="-1.1000000000000001"/>
    <s v="Wednesday"/>
    <s v="5-10 min"/>
    <n v="1"/>
    <s v="Between 1.0-1.2"/>
  </r>
  <r>
    <s v="RF004665"/>
    <d v="2026-02-11T12:23:00"/>
    <d v="2026-02-11T00:00:00"/>
    <n v="12"/>
    <x v="0"/>
    <x v="1"/>
    <n v="2.1"/>
    <n v="83.77"/>
    <n v="82.76"/>
    <n v="1.2"/>
    <n v="9.1999999999999993"/>
    <n v="10.7"/>
    <n v="111"/>
    <s v="High"/>
    <n v="0.74"/>
    <x v="0"/>
    <s v=""/>
    <n v="4.5999999999999996"/>
    <n v="0"/>
    <n v="-1.01"/>
    <n v="1.5"/>
    <s v="Wednesday"/>
    <s v="5-10 min"/>
    <n v="1"/>
    <s v="Below 0.8"/>
  </r>
  <r>
    <s v="RF004666"/>
    <d v="2026-02-11T12:46:00"/>
    <d v="2026-02-11T00:00:00"/>
    <n v="12"/>
    <x v="2"/>
    <x v="0"/>
    <n v="8.1"/>
    <n v="165.48"/>
    <n v="166.2"/>
    <n v="1"/>
    <n v="5"/>
    <n v="2.4"/>
    <n v="104"/>
    <s v="Medium"/>
    <n v="1.0269999999999999"/>
    <x v="0"/>
    <s v=""/>
    <n v="4.34"/>
    <n v="4"/>
    <n v="0.72"/>
    <n v="-2.6"/>
    <s v="Wednesday"/>
    <s v="0-5 min"/>
    <n v="1"/>
    <s v="Between 1.0-1.2"/>
  </r>
  <r>
    <s v="RF004667"/>
    <d v="2026-02-11T13:10:00"/>
    <d v="2026-02-11T00:00:00"/>
    <n v="13"/>
    <x v="4"/>
    <x v="0"/>
    <n v="3.6"/>
    <n v="94.73"/>
    <m/>
    <n v="1"/>
    <n v="2"/>
    <n v="5.0999999999999996"/>
    <n v="53"/>
    <s v="Low"/>
    <n v="1.653"/>
    <x v="2"/>
    <s v="ETA too high"/>
    <n v="4.78"/>
    <n v="13"/>
    <m/>
    <n v="3.1"/>
    <s v="Wednesday"/>
    <s v="0-5 min"/>
    <n v="0"/>
    <s v="Above 1.2"/>
  </r>
  <r>
    <s v="RF004668"/>
    <d v="2026-02-11T13:18:00"/>
    <d v="2026-02-11T00:00:00"/>
    <n v="13"/>
    <x v="4"/>
    <x v="0"/>
    <n v="2.5"/>
    <n v="77.760000000000005"/>
    <n v="75.06"/>
    <n v="1"/>
    <n v="3.4"/>
    <n v="5.3"/>
    <n v="58"/>
    <s v="Low"/>
    <n v="2.2000000000000002"/>
    <x v="0"/>
    <s v=""/>
    <n v="4.92"/>
    <n v="24"/>
    <n v="-2.7"/>
    <n v="1.9"/>
    <s v="Wednesday"/>
    <s v="0-5 min"/>
    <n v="1"/>
    <s v="Above 1.2"/>
  </r>
  <r>
    <s v="RF004669"/>
    <d v="2026-02-11T13:19:00"/>
    <d v="2026-02-11T00:00:00"/>
    <n v="13"/>
    <x v="4"/>
    <x v="0"/>
    <n v="10.8"/>
    <n v="183.78"/>
    <n v="179.83"/>
    <n v="1"/>
    <n v="10.8"/>
    <n v="11.6"/>
    <n v="56"/>
    <s v="Low"/>
    <n v="2.2000000000000002"/>
    <x v="0"/>
    <s v=""/>
    <n v="4.8499999999999996"/>
    <n v="15"/>
    <n v="-3.95"/>
    <n v="0.8"/>
    <s v="Wednesday"/>
    <s v="10-15 min"/>
    <n v="1"/>
    <s v="Above 1.2"/>
  </r>
  <r>
    <s v="RF004670"/>
    <d v="2026-02-11T13:26:00"/>
    <d v="2026-02-11T00:00:00"/>
    <n v="13"/>
    <x v="2"/>
    <x v="1"/>
    <n v="8.1"/>
    <n v="168.63"/>
    <m/>
    <n v="1"/>
    <n v="2.2000000000000002"/>
    <n v="4.5999999999999996"/>
    <n v="98"/>
    <s v="Low"/>
    <n v="1.091"/>
    <x v="2"/>
    <s v="Pickup issue"/>
    <n v="4.71"/>
    <n v="0"/>
    <m/>
    <n v="2.4"/>
    <s v="Wednesday"/>
    <s v="0-5 min"/>
    <n v="0"/>
    <s v="Between 1.0-1.2"/>
  </r>
  <r>
    <s v="RF004671"/>
    <d v="2026-02-11T13:31:00"/>
    <d v="2026-02-11T00:00:00"/>
    <n v="13"/>
    <x v="0"/>
    <x v="1"/>
    <n v="2.2000000000000002"/>
    <n v="81.900000000000006"/>
    <n v="86.3"/>
    <n v="1.1000000000000001"/>
    <n v="5.2"/>
    <n v="1.4"/>
    <n v="120"/>
    <s v="Medium"/>
    <n v="0.93100000000000005"/>
    <x v="0"/>
    <s v=""/>
    <n v="4.87"/>
    <n v="0"/>
    <n v="4.4000000000000004"/>
    <n v="-3.8"/>
    <s v="Wednesday"/>
    <s v="5-10 min"/>
    <n v="1"/>
    <s v="Between 0.8-1.0"/>
  </r>
  <r>
    <s v="RF004672"/>
    <d v="2026-02-11T13:39:00"/>
    <d v="2026-02-11T00:00:00"/>
    <n v="13"/>
    <x v="4"/>
    <x v="0"/>
    <n v="13.1"/>
    <n v="264.56"/>
    <n v="248.32"/>
    <n v="1"/>
    <n v="5.7"/>
    <n v="8.9"/>
    <n v="55"/>
    <s v="Low"/>
    <n v="1.82"/>
    <x v="0"/>
    <s v=""/>
    <n v="4.5199999999999996"/>
    <n v="7"/>
    <n v="-16.239999999999998"/>
    <n v="3.2"/>
    <s v="Wednesday"/>
    <s v="5-10 min"/>
    <n v="1"/>
    <s v="Above 1.2"/>
  </r>
  <r>
    <s v="RF004673"/>
    <d v="2026-02-11T14:06:00"/>
    <d v="2026-02-11T00:00:00"/>
    <n v="14"/>
    <x v="4"/>
    <x v="0"/>
    <n v="5.4"/>
    <n v="122.48"/>
    <m/>
    <n v="1"/>
    <n v="6.3"/>
    <n v="4.8"/>
    <n v="59"/>
    <s v="Low"/>
    <n v="1.9159999999999999"/>
    <x v="2"/>
    <s v="Fare too high"/>
    <n v="4.78"/>
    <n v="55"/>
    <m/>
    <n v="-1.5"/>
    <s v="Wednesday"/>
    <s v="5-10 min"/>
    <n v="0"/>
    <s v="Above 1.2"/>
  </r>
  <r>
    <s v="RF004674"/>
    <d v="2026-02-11T14:24:00"/>
    <d v="2026-02-11T00:00:00"/>
    <n v="14"/>
    <x v="1"/>
    <x v="1"/>
    <n v="9.1999999999999993"/>
    <n v="159.72"/>
    <n v="154.96"/>
    <n v="1"/>
    <n v="3"/>
    <n v="8.9"/>
    <n v="96"/>
    <s v="Low"/>
    <n v="1.536"/>
    <x v="0"/>
    <s v=""/>
    <n v="4.8099999999999996"/>
    <n v="0"/>
    <n v="-4.76"/>
    <n v="5.9"/>
    <s v="Wednesday"/>
    <s v="0-5 min"/>
    <n v="1"/>
    <s v="Above 1.2"/>
  </r>
  <r>
    <s v="RF004675"/>
    <d v="2026-02-11T14:40:00"/>
    <d v="2026-02-11T00:00:00"/>
    <n v="14"/>
    <x v="3"/>
    <x v="0"/>
    <n v="4"/>
    <n v="94.09"/>
    <n v="92.16"/>
    <n v="1"/>
    <n v="7.3"/>
    <n v="8"/>
    <n v="74"/>
    <s v="Low"/>
    <n v="2.2000000000000002"/>
    <x v="0"/>
    <s v=""/>
    <n v="4.72"/>
    <n v="15"/>
    <n v="-1.93"/>
    <n v="0.7"/>
    <s v="Wednesday"/>
    <s v="5-10 min"/>
    <n v="1"/>
    <s v="Above 1.2"/>
  </r>
  <r>
    <s v="RF004676"/>
    <d v="2026-02-11T14:54:00"/>
    <d v="2026-02-11T00:00:00"/>
    <n v="14"/>
    <x v="0"/>
    <x v="1"/>
    <n v="6.9"/>
    <n v="151.62"/>
    <m/>
    <n v="1"/>
    <n v="6.9"/>
    <n v="3.9"/>
    <n v="129"/>
    <s v="Medium"/>
    <n v="1.0880000000000001"/>
    <x v="2"/>
    <s v="Fare too high"/>
    <n v="4.6399999999999997"/>
    <n v="0"/>
    <m/>
    <n v="-3"/>
    <s v="Wednesday"/>
    <s v="5-10 min"/>
    <n v="0"/>
    <s v="Between 1.0-1.2"/>
  </r>
  <r>
    <s v="RF004677"/>
    <d v="2026-02-11T15:12:00"/>
    <d v="2026-02-11T00:00:00"/>
    <n v="15"/>
    <x v="1"/>
    <x v="0"/>
    <n v="9.6"/>
    <n v="193.52"/>
    <n v="191.89"/>
    <n v="1"/>
    <n v="5.3"/>
    <n v="12.9"/>
    <n v="80"/>
    <s v="Low"/>
    <n v="1.1080000000000001"/>
    <x v="0"/>
    <s v=""/>
    <n v="4.53"/>
    <n v="17"/>
    <n v="-1.63"/>
    <n v="7.6"/>
    <s v="Wednesday"/>
    <s v="5-10 min"/>
    <n v="1"/>
    <s v="Between 1.0-1.2"/>
  </r>
  <r>
    <s v="RF004678"/>
    <d v="2026-02-11T15:13:00"/>
    <d v="2026-02-11T00:00:00"/>
    <n v="15"/>
    <x v="2"/>
    <x v="0"/>
    <n v="2.4"/>
    <n v="88.45"/>
    <n v="91.99"/>
    <n v="1.2"/>
    <n v="3.5"/>
    <n v="6.4"/>
    <n v="84"/>
    <s v="Medium"/>
    <n v="0.8"/>
    <x v="0"/>
    <s v=""/>
    <n v="4.5999999999999996"/>
    <n v="2"/>
    <n v="3.54"/>
    <n v="2.9"/>
    <s v="Wednesday"/>
    <s v="0-5 min"/>
    <n v="1"/>
    <s v="Between 0.8-1.0"/>
  </r>
  <r>
    <s v="RF004679"/>
    <d v="2026-02-11T15:16:00"/>
    <d v="2026-02-11T00:00:00"/>
    <n v="15"/>
    <x v="3"/>
    <x v="0"/>
    <n v="15.5"/>
    <n v="280.29000000000002"/>
    <n v="271.86"/>
    <n v="1.1000000000000001"/>
    <n v="3.2"/>
    <n v="1"/>
    <n v="53"/>
    <s v="Low"/>
    <n v="1.268"/>
    <x v="0"/>
    <s v=""/>
    <n v="4.9400000000000004"/>
    <n v="7"/>
    <n v="-8.43"/>
    <n v="-2.2000000000000002"/>
    <s v="Wednesday"/>
    <s v="0-5 min"/>
    <n v="1"/>
    <s v="Above 1.2"/>
  </r>
  <r>
    <s v="RF004680"/>
    <d v="2026-02-11T15:38:00"/>
    <d v="2026-02-11T00:00:00"/>
    <n v="15"/>
    <x v="3"/>
    <x v="0"/>
    <n v="9"/>
    <n v="178.21"/>
    <n v="174.49"/>
    <n v="1.1000000000000001"/>
    <n v="3"/>
    <n v="4.5999999999999996"/>
    <n v="60"/>
    <s v="Low"/>
    <n v="1.871"/>
    <x v="0"/>
    <s v=""/>
    <n v="4.57"/>
    <n v="33"/>
    <n v="-3.72"/>
    <n v="1.6"/>
    <s v="Wednesday"/>
    <s v="0-5 min"/>
    <n v="1"/>
    <s v="Above 1.2"/>
  </r>
  <r>
    <s v="RF004681"/>
    <d v="2026-02-11T15:38:00"/>
    <d v="2026-02-11T00:00:00"/>
    <n v="15"/>
    <x v="1"/>
    <x v="1"/>
    <n v="7.4"/>
    <n v="144.46"/>
    <n v="147.94"/>
    <n v="1"/>
    <n v="4.0999999999999996"/>
    <n v="7.9"/>
    <n v="75"/>
    <s v="Low"/>
    <n v="0.96"/>
    <x v="0"/>
    <s v=""/>
    <n v="4.6500000000000004"/>
    <n v="0"/>
    <n v="3.48"/>
    <n v="3.8"/>
    <s v="Wednesday"/>
    <s v="0-5 min"/>
    <n v="1"/>
    <s v="Between 0.8-1.0"/>
  </r>
  <r>
    <s v="RF004682"/>
    <d v="2026-02-11T15:57:00"/>
    <d v="2026-02-11T00:00:00"/>
    <n v="15"/>
    <x v="0"/>
    <x v="0"/>
    <n v="0.7"/>
    <n v="56.17"/>
    <m/>
    <n v="1.1000000000000001"/>
    <n v="7.3"/>
    <n v="1"/>
    <n v="110"/>
    <s v="Low"/>
    <n v="1.141"/>
    <x v="1"/>
    <s v="Driver unavailable"/>
    <n v="4.8499999999999996"/>
    <n v="7"/>
    <m/>
    <n v="-6.3"/>
    <s v="Wednesday"/>
    <s v="5-10 min"/>
    <n v="0"/>
    <s v="Between 1.0-1.2"/>
  </r>
  <r>
    <s v="RF004683"/>
    <d v="2026-02-11T16:05:00"/>
    <d v="2026-02-11T00:00:00"/>
    <n v="16"/>
    <x v="4"/>
    <x v="0"/>
    <n v="5.7"/>
    <n v="129.4"/>
    <n v="133.01"/>
    <n v="1.1000000000000001"/>
    <n v="5.3"/>
    <n v="6.6"/>
    <n v="53"/>
    <s v="Low"/>
    <n v="1.381"/>
    <x v="0"/>
    <s v=""/>
    <n v="4.45"/>
    <n v="33"/>
    <n v="3.61"/>
    <n v="1.3"/>
    <s v="Wednesday"/>
    <s v="5-10 min"/>
    <n v="1"/>
    <s v="Above 1.2"/>
  </r>
  <r>
    <s v="RF004684"/>
    <d v="2026-02-11T16:10:00"/>
    <d v="2026-02-11T00:00:00"/>
    <n v="16"/>
    <x v="0"/>
    <x v="1"/>
    <n v="10.9"/>
    <n v="187.13"/>
    <n v="172.79"/>
    <n v="1"/>
    <n v="7.2"/>
    <n v="8.1"/>
    <n v="103"/>
    <s v="Medium"/>
    <n v="0.81200000000000006"/>
    <x v="0"/>
    <s v=""/>
    <n v="4.55"/>
    <n v="0"/>
    <n v="-14.34"/>
    <n v="0.9"/>
    <s v="Wednesday"/>
    <s v="5-10 min"/>
    <n v="1"/>
    <s v="Between 0.8-1.0"/>
  </r>
  <r>
    <s v="RF004685"/>
    <d v="2026-02-11T16:15:00"/>
    <d v="2026-02-11T00:00:00"/>
    <n v="16"/>
    <x v="0"/>
    <x v="0"/>
    <n v="0.9"/>
    <n v="65.09"/>
    <n v="65.239999999999995"/>
    <n v="1.2"/>
    <n v="7.1"/>
    <n v="8.1999999999999993"/>
    <n v="113"/>
    <s v="High"/>
    <n v="0.74"/>
    <x v="0"/>
    <s v=""/>
    <n v="4.3499999999999996"/>
    <n v="16"/>
    <n v="0.15"/>
    <n v="1.1000000000000001"/>
    <s v="Wednesday"/>
    <s v="5-10 min"/>
    <n v="1"/>
    <s v="Below 0.8"/>
  </r>
  <r>
    <s v="RF004686"/>
    <d v="2026-02-11T16:24:00"/>
    <d v="2026-02-11T00:00:00"/>
    <n v="16"/>
    <x v="0"/>
    <x v="1"/>
    <n v="14"/>
    <n v="233.15"/>
    <n v="243.76"/>
    <n v="1"/>
    <n v="8.4"/>
    <n v="4.4000000000000004"/>
    <n v="103"/>
    <s v="Medium"/>
    <n v="0.90400000000000003"/>
    <x v="0"/>
    <s v=""/>
    <n v="5"/>
    <n v="0"/>
    <n v="10.61"/>
    <n v="-4"/>
    <s v="Wednesday"/>
    <s v="5-10 min"/>
    <n v="1"/>
    <s v="Between 0.8-1.0"/>
  </r>
  <r>
    <s v="RF004687"/>
    <d v="2026-02-11T16:31:00"/>
    <d v="2026-02-11T00:00:00"/>
    <n v="16"/>
    <x v="2"/>
    <x v="0"/>
    <n v="1.6"/>
    <n v="66.42"/>
    <m/>
    <n v="1.1000000000000001"/>
    <n v="2"/>
    <n v="2"/>
    <n v="92"/>
    <s v="Low"/>
    <n v="1.046"/>
    <x v="2"/>
    <s v="ETA too high"/>
    <n v="4.6500000000000004"/>
    <n v="13"/>
    <m/>
    <n v="0"/>
    <s v="Wednesday"/>
    <s v="0-5 min"/>
    <n v="0"/>
    <s v="Between 1.0-1.2"/>
  </r>
  <r>
    <s v="RF004688"/>
    <d v="2026-02-11T17:14:00"/>
    <d v="2026-02-11T00:00:00"/>
    <n v="17"/>
    <x v="2"/>
    <x v="0"/>
    <n v="6.8"/>
    <n v="155.19999999999999"/>
    <m/>
    <n v="1.1000000000000001"/>
    <n v="2"/>
    <n v="1"/>
    <n v="111"/>
    <s v="Medium"/>
    <n v="0.98599999999999999"/>
    <x v="1"/>
    <s v="Pickup too far"/>
    <n v="4.84"/>
    <n v="14"/>
    <m/>
    <n v="-1"/>
    <s v="Wednesday"/>
    <s v="0-5 min"/>
    <n v="0"/>
    <s v="Between 0.8-1.0"/>
  </r>
  <r>
    <s v="RF004689"/>
    <d v="2026-02-11T17:25:00"/>
    <d v="2026-02-11T00:00:00"/>
    <n v="17"/>
    <x v="0"/>
    <x v="1"/>
    <n v="16"/>
    <n v="354.05"/>
    <n v="350.11"/>
    <n v="1.2"/>
    <n v="7.3"/>
    <n v="9.4"/>
    <n v="102"/>
    <s v="High"/>
    <n v="0.67500000000000004"/>
    <x v="0"/>
    <s v=""/>
    <n v="5"/>
    <n v="0"/>
    <n v="-3.94"/>
    <n v="2.1"/>
    <s v="Wednesday"/>
    <s v="5-10 min"/>
    <n v="1"/>
    <s v="Below 0.8"/>
  </r>
  <r>
    <s v="RF004690"/>
    <d v="2026-02-11T17:32:00"/>
    <d v="2026-02-11T00:00:00"/>
    <n v="17"/>
    <x v="0"/>
    <x v="0"/>
    <n v="7.6"/>
    <n v="170.06"/>
    <n v="182.57"/>
    <n v="1"/>
    <n v="5.0999999999999996"/>
    <n v="4.2"/>
    <n v="103"/>
    <s v="Low"/>
    <n v="1.07"/>
    <x v="0"/>
    <s v=""/>
    <n v="4.45"/>
    <n v="31"/>
    <n v="12.51"/>
    <n v="-0.9"/>
    <s v="Wednesday"/>
    <s v="5-10 min"/>
    <n v="1"/>
    <s v="Between 1.0-1.2"/>
  </r>
  <r>
    <s v="RF004691"/>
    <d v="2026-02-11T17:36:00"/>
    <d v="2026-02-11T00:00:00"/>
    <n v="17"/>
    <x v="3"/>
    <x v="0"/>
    <n v="10"/>
    <n v="189.19"/>
    <n v="191.53"/>
    <n v="1"/>
    <n v="5"/>
    <n v="6.3"/>
    <n v="60"/>
    <s v="Medium"/>
    <n v="1.0649999999999999"/>
    <x v="0"/>
    <s v=""/>
    <n v="4.7"/>
    <n v="5"/>
    <n v="2.34"/>
    <n v="1.3"/>
    <s v="Wednesday"/>
    <s v="0-5 min"/>
    <n v="1"/>
    <s v="Between 1.0-1.2"/>
  </r>
  <r>
    <s v="RF004692"/>
    <d v="2026-02-11T17:38:00"/>
    <d v="2026-02-11T00:00:00"/>
    <n v="17"/>
    <x v="0"/>
    <x v="0"/>
    <n v="10.8"/>
    <n v="179.84"/>
    <n v="183.53"/>
    <n v="1"/>
    <n v="5"/>
    <n v="5.9"/>
    <n v="112"/>
    <s v="Medium"/>
    <n v="0.81200000000000006"/>
    <x v="0"/>
    <s v=""/>
    <n v="4.5999999999999996"/>
    <n v="11"/>
    <n v="3.69"/>
    <n v="0.9"/>
    <s v="Wednesday"/>
    <s v="0-5 min"/>
    <n v="1"/>
    <s v="Between 0.8-1.0"/>
  </r>
  <r>
    <s v="RF004693"/>
    <d v="2026-02-11T17:52:00"/>
    <d v="2026-02-11T00:00:00"/>
    <n v="17"/>
    <x v="2"/>
    <x v="0"/>
    <n v="8.4"/>
    <n v="157.82"/>
    <n v="164.21"/>
    <n v="1"/>
    <n v="3"/>
    <n v="4.4000000000000004"/>
    <n v="89"/>
    <s v="Medium"/>
    <n v="0.873"/>
    <x v="0"/>
    <s v=""/>
    <n v="4.6500000000000004"/>
    <n v="26"/>
    <n v="6.39"/>
    <n v="1.4"/>
    <s v="Wednesday"/>
    <s v="0-5 min"/>
    <n v="1"/>
    <s v="Between 0.8-1.0"/>
  </r>
  <r>
    <s v="RF004694"/>
    <d v="2026-02-11T17:56:00"/>
    <d v="2026-02-11T00:00:00"/>
    <n v="17"/>
    <x v="0"/>
    <x v="0"/>
    <n v="3"/>
    <n v="96.21"/>
    <n v="86.85"/>
    <n v="1.1000000000000001"/>
    <n v="6.1"/>
    <n v="5.5"/>
    <n v="114"/>
    <s v="Medium"/>
    <n v="0.84199999999999997"/>
    <x v="0"/>
    <s v=""/>
    <n v="4.7300000000000004"/>
    <n v="6"/>
    <n v="-9.36"/>
    <n v="-0.6"/>
    <s v="Wednesday"/>
    <s v="5-10 min"/>
    <n v="1"/>
    <s v="Between 0.8-1.0"/>
  </r>
  <r>
    <s v="RF004695"/>
    <d v="2026-02-11T18:01:00"/>
    <d v="2026-02-11T00:00:00"/>
    <n v="18"/>
    <x v="1"/>
    <x v="0"/>
    <n v="4.8"/>
    <n v="128.91999999999999"/>
    <m/>
    <n v="1.1000000000000001"/>
    <n v="5.7"/>
    <m/>
    <n v="70"/>
    <s v="Medium"/>
    <n v="0.79600000000000004"/>
    <x v="3"/>
    <s v="No driver available"/>
    <n v="5"/>
    <n v="2"/>
    <m/>
    <m/>
    <s v="Wednesday"/>
    <s v="5-10 min"/>
    <n v="0"/>
    <s v="Below 0.8"/>
  </r>
  <r>
    <s v="RF004696"/>
    <d v="2026-02-11T18:04:00"/>
    <d v="2026-02-11T00:00:00"/>
    <n v="18"/>
    <x v="3"/>
    <x v="0"/>
    <n v="3"/>
    <n v="78.91"/>
    <n v="76.8"/>
    <n v="1"/>
    <n v="5.9"/>
    <n v="7.2"/>
    <n v="58"/>
    <s v="Low"/>
    <n v="1.3979999999999999"/>
    <x v="0"/>
    <s v=""/>
    <n v="4.84"/>
    <n v="3"/>
    <n v="-2.11"/>
    <n v="1.3"/>
    <s v="Wednesday"/>
    <s v="5-10 min"/>
    <n v="1"/>
    <s v="Above 1.2"/>
  </r>
  <r>
    <s v="RF004697"/>
    <d v="2026-02-11T18:27:00"/>
    <d v="2026-02-11T00:00:00"/>
    <n v="18"/>
    <x v="3"/>
    <x v="0"/>
    <n v="15"/>
    <n v="282.19"/>
    <n v="271.07"/>
    <n v="1"/>
    <n v="6.9"/>
    <n v="11.8"/>
    <n v="44"/>
    <s v="Low"/>
    <n v="1.2470000000000001"/>
    <x v="0"/>
    <s v=""/>
    <n v="5"/>
    <n v="3"/>
    <n v="-11.12"/>
    <n v="4.9000000000000004"/>
    <s v="Wednesday"/>
    <s v="5-10 min"/>
    <n v="1"/>
    <s v="Above 1.2"/>
  </r>
  <r>
    <s v="RF004698"/>
    <d v="2026-02-11T18:32:00"/>
    <d v="2026-02-11T00:00:00"/>
    <n v="18"/>
    <x v="3"/>
    <x v="1"/>
    <n v="4.9000000000000004"/>
    <n v="117.26"/>
    <n v="115.57"/>
    <n v="1"/>
    <n v="8.6"/>
    <n v="10.199999999999999"/>
    <n v="50"/>
    <s v="Medium"/>
    <n v="0.85499999999999998"/>
    <x v="0"/>
    <s v=""/>
    <n v="4.74"/>
    <n v="0"/>
    <n v="-1.69"/>
    <n v="1.6"/>
    <s v="Wednesday"/>
    <s v="5-10 min"/>
    <n v="1"/>
    <s v="Between 0.8-1.0"/>
  </r>
  <r>
    <s v="RF004699"/>
    <d v="2026-02-11T19:02:00"/>
    <d v="2026-02-11T00:00:00"/>
    <n v="19"/>
    <x v="0"/>
    <x v="1"/>
    <n v="11.4"/>
    <n v="272.62"/>
    <n v="270.41000000000003"/>
    <n v="1.2"/>
    <n v="9.1999999999999993"/>
    <n v="12.3"/>
    <n v="99"/>
    <s v="Medium"/>
    <n v="0.69699999999999995"/>
    <x v="0"/>
    <s v=""/>
    <n v="4.6100000000000003"/>
    <n v="0"/>
    <n v="-2.21"/>
    <n v="3.1"/>
    <s v="Wednesday"/>
    <s v="5-10 min"/>
    <n v="1"/>
    <s v="Below 0.8"/>
  </r>
  <r>
    <s v="RF004700"/>
    <d v="2026-02-11T19:06:00"/>
    <d v="2026-02-11T00:00:00"/>
    <n v="19"/>
    <x v="0"/>
    <x v="0"/>
    <n v="9.1999999999999993"/>
    <n v="225.12"/>
    <n v="227.72"/>
    <n v="1.2"/>
    <n v="7.5"/>
    <n v="10.6"/>
    <n v="101"/>
    <s v="High"/>
    <n v="0.69799999999999995"/>
    <x v="0"/>
    <s v=""/>
    <n v="4.9400000000000004"/>
    <n v="21"/>
    <n v="2.6"/>
    <n v="3.1"/>
    <s v="Wednesday"/>
    <s v="5-10 min"/>
    <n v="1"/>
    <s v="Below 0.8"/>
  </r>
  <r>
    <s v="RF004701"/>
    <d v="2026-02-11T19:20:00"/>
    <d v="2026-02-11T00:00:00"/>
    <n v="19"/>
    <x v="0"/>
    <x v="1"/>
    <n v="6.6"/>
    <n v="171.82"/>
    <n v="177.01"/>
    <n v="1.3"/>
    <n v="9.6999999999999993"/>
    <n v="10.7"/>
    <n v="87"/>
    <s v="High"/>
    <n v="0.52800000000000002"/>
    <x v="0"/>
    <s v=""/>
    <n v="4.5999999999999996"/>
    <n v="0"/>
    <n v="5.19"/>
    <n v="1"/>
    <s v="Wednesday"/>
    <s v="5-10 min"/>
    <n v="1"/>
    <s v="Below 0.8"/>
  </r>
  <r>
    <s v="RF004702"/>
    <d v="2026-02-11T19:32:00"/>
    <d v="2026-02-11T00:00:00"/>
    <n v="19"/>
    <x v="0"/>
    <x v="0"/>
    <n v="2.9"/>
    <n v="112.78"/>
    <m/>
    <n v="1.3"/>
    <n v="6.1"/>
    <n v="9"/>
    <n v="78"/>
    <s v="High"/>
    <n v="0.51300000000000001"/>
    <x v="2"/>
    <s v="Fare too high"/>
    <n v="4.74"/>
    <n v="26"/>
    <m/>
    <n v="2.9"/>
    <s v="Wednesday"/>
    <s v="5-10 min"/>
    <n v="0"/>
    <s v="Below 0.8"/>
  </r>
  <r>
    <s v="RF004703"/>
    <d v="2026-02-11T19:42:00"/>
    <d v="2026-02-11T00:00:00"/>
    <n v="19"/>
    <x v="4"/>
    <x v="0"/>
    <n v="3.4"/>
    <n v="91.52"/>
    <n v="88.99"/>
    <n v="1.1000000000000001"/>
    <n v="3.7"/>
    <n v="5.9"/>
    <n v="49"/>
    <s v="Low"/>
    <n v="1.5640000000000001"/>
    <x v="0"/>
    <s v=""/>
    <n v="4.83"/>
    <n v="2"/>
    <n v="-2.5299999999999998"/>
    <n v="2.2000000000000002"/>
    <s v="Wednesday"/>
    <s v="0-5 min"/>
    <n v="1"/>
    <s v="Above 1.2"/>
  </r>
  <r>
    <s v="RF004704"/>
    <d v="2026-02-11T20:20:00"/>
    <d v="2026-02-11T00:00:00"/>
    <n v="20"/>
    <x v="0"/>
    <x v="1"/>
    <n v="3.8"/>
    <n v="138.97999999999999"/>
    <n v="138.86000000000001"/>
    <n v="1.3"/>
    <n v="11.1"/>
    <n v="7"/>
    <n v="100"/>
    <s v="High"/>
    <n v="0.65700000000000003"/>
    <x v="0"/>
    <s v=""/>
    <n v="4.9000000000000004"/>
    <n v="0"/>
    <n v="-0.12"/>
    <n v="-4.0999999999999996"/>
    <s v="Wednesday"/>
    <s v="10-15 min"/>
    <n v="1"/>
    <s v="Below 0.8"/>
  </r>
  <r>
    <s v="RF004705"/>
    <d v="2026-02-11T20:25:00"/>
    <d v="2026-02-11T00:00:00"/>
    <n v="20"/>
    <x v="3"/>
    <x v="0"/>
    <n v="2.1"/>
    <n v="64.8"/>
    <n v="58.7"/>
    <n v="1"/>
    <n v="8"/>
    <n v="10.6"/>
    <n v="53"/>
    <s v="Medium"/>
    <n v="0.86"/>
    <x v="0"/>
    <s v=""/>
    <n v="4.71"/>
    <n v="8"/>
    <n v="-6.1"/>
    <n v="2.6"/>
    <s v="Wednesday"/>
    <s v="5-10 min"/>
    <n v="1"/>
    <s v="Between 0.8-1.0"/>
  </r>
  <r>
    <s v="RF004706"/>
    <d v="2026-02-11T20:37:00"/>
    <d v="2026-02-11T00:00:00"/>
    <n v="20"/>
    <x v="0"/>
    <x v="0"/>
    <n v="18.7"/>
    <n v="406.86"/>
    <n v="394.17"/>
    <n v="1.2"/>
    <n v="3.6"/>
    <n v="7.7"/>
    <n v="122"/>
    <s v="High"/>
    <n v="0.81699999999999995"/>
    <x v="0"/>
    <s v=""/>
    <n v="4.87"/>
    <n v="17"/>
    <n v="-12.69"/>
    <n v="4.0999999999999996"/>
    <s v="Wednesday"/>
    <s v="0-5 min"/>
    <n v="1"/>
    <s v="Between 0.8-1.0"/>
  </r>
  <r>
    <s v="RF004707"/>
    <d v="2026-02-11T20:45:00"/>
    <d v="2026-02-11T00:00:00"/>
    <n v="20"/>
    <x v="2"/>
    <x v="0"/>
    <n v="8.8000000000000007"/>
    <n v="206.06"/>
    <n v="209.08"/>
    <n v="1.1000000000000001"/>
    <n v="4.4000000000000004"/>
    <n v="6.5"/>
    <n v="91"/>
    <s v="Medium"/>
    <n v="0.85899999999999999"/>
    <x v="0"/>
    <s v=""/>
    <n v="4.59"/>
    <n v="23"/>
    <n v="3.02"/>
    <n v="2.1"/>
    <s v="Wednesday"/>
    <s v="0-5 min"/>
    <n v="1"/>
    <s v="Between 0.8-1.0"/>
  </r>
  <r>
    <s v="RF004708"/>
    <d v="2026-02-11T20:51:00"/>
    <d v="2026-02-11T00:00:00"/>
    <n v="20"/>
    <x v="4"/>
    <x v="0"/>
    <n v="6.6"/>
    <n v="129.55000000000001"/>
    <n v="133.03"/>
    <n v="1"/>
    <n v="9"/>
    <n v="6.7"/>
    <n v="46"/>
    <s v="Low"/>
    <n v="1.575"/>
    <x v="0"/>
    <s v=""/>
    <n v="4.6500000000000004"/>
    <n v="4"/>
    <n v="3.48"/>
    <n v="-2.2999999999999998"/>
    <s v="Wednesday"/>
    <s v="5-10 min"/>
    <n v="1"/>
    <s v="Above 1.2"/>
  </r>
  <r>
    <s v="RF004709"/>
    <d v="2026-02-11T21:28:00"/>
    <d v="2026-02-11T00:00:00"/>
    <n v="21"/>
    <x v="2"/>
    <x v="0"/>
    <n v="1.1000000000000001"/>
    <n v="54.14"/>
    <n v="59.29"/>
    <n v="1"/>
    <n v="3.8"/>
    <n v="2.1"/>
    <n v="82"/>
    <s v="Low"/>
    <n v="0.87"/>
    <x v="0"/>
    <s v=""/>
    <n v="4.82"/>
    <n v="20"/>
    <n v="5.15"/>
    <n v="-1.7"/>
    <s v="Wednesday"/>
    <s v="0-5 min"/>
    <n v="1"/>
    <s v="Between 0.8-1.0"/>
  </r>
  <r>
    <s v="RF004710"/>
    <d v="2026-02-11T21:42:00"/>
    <d v="2026-02-11T00:00:00"/>
    <n v="21"/>
    <x v="1"/>
    <x v="0"/>
    <n v="5.2"/>
    <n v="118.7"/>
    <n v="117.8"/>
    <n v="1.1000000000000001"/>
    <n v="2"/>
    <n v="1"/>
    <n v="75"/>
    <s v="Medium"/>
    <n v="0.89800000000000002"/>
    <x v="0"/>
    <s v=""/>
    <n v="4.72"/>
    <n v="1"/>
    <n v="-0.9"/>
    <n v="-1"/>
    <s v="Wednesday"/>
    <s v="0-5 min"/>
    <n v="1"/>
    <s v="Between 0.8-1.0"/>
  </r>
  <r>
    <s v="RF004711"/>
    <d v="2026-02-11T22:02:00"/>
    <d v="2026-02-11T00:00:00"/>
    <n v="22"/>
    <x v="2"/>
    <x v="0"/>
    <n v="5.5"/>
    <n v="134.19999999999999"/>
    <n v="130.41"/>
    <n v="1.1000000000000001"/>
    <n v="3.7"/>
    <n v="5.5"/>
    <n v="117"/>
    <s v="Medium"/>
    <n v="0.98"/>
    <x v="0"/>
    <s v=""/>
    <n v="4.58"/>
    <n v="18"/>
    <n v="-3.79"/>
    <n v="1.8"/>
    <s v="Wednesday"/>
    <s v="0-5 min"/>
    <n v="1"/>
    <s v="Between 0.8-1.0"/>
  </r>
  <r>
    <s v="RF004712"/>
    <d v="2026-02-11T22:09:00"/>
    <d v="2026-02-11T00:00:00"/>
    <n v="22"/>
    <x v="3"/>
    <x v="1"/>
    <n v="6.2"/>
    <n v="121.35"/>
    <n v="120.81"/>
    <n v="1"/>
    <n v="3.4"/>
    <n v="6.7"/>
    <n v="59"/>
    <s v="Low"/>
    <n v="1.744"/>
    <x v="0"/>
    <s v=""/>
    <n v="4.8899999999999997"/>
    <n v="0"/>
    <n v="-0.54"/>
    <n v="3.3"/>
    <s v="Wednesday"/>
    <s v="0-5 min"/>
    <n v="1"/>
    <s v="Above 1.2"/>
  </r>
  <r>
    <s v="RF004713"/>
    <d v="2026-02-11T22:17:00"/>
    <d v="2026-02-11T00:00:00"/>
    <n v="22"/>
    <x v="2"/>
    <x v="0"/>
    <n v="6.3"/>
    <n v="136.31"/>
    <n v="135.30000000000001"/>
    <n v="1"/>
    <n v="6.8"/>
    <n v="1.4"/>
    <n v="114"/>
    <s v="Low"/>
    <n v="1.2829999999999999"/>
    <x v="0"/>
    <s v=""/>
    <n v="4.76"/>
    <n v="12"/>
    <n v="-1.01"/>
    <n v="-5.4"/>
    <s v="Wednesday"/>
    <s v="5-10 min"/>
    <n v="1"/>
    <s v="Above 1.2"/>
  </r>
  <r>
    <s v="RF004714"/>
    <d v="2026-02-11T22:31:00"/>
    <d v="2026-02-11T00:00:00"/>
    <n v="22"/>
    <x v="2"/>
    <x v="1"/>
    <n v="8.4"/>
    <n v="168.04"/>
    <m/>
    <n v="1"/>
    <n v="7.3"/>
    <n v="6.9"/>
    <n v="94"/>
    <s v="Medium"/>
    <n v="0.82899999999999996"/>
    <x v="2"/>
    <s v="ETA too high"/>
    <n v="4.42"/>
    <n v="0"/>
    <m/>
    <n v="-0.4"/>
    <s v="Wednesday"/>
    <s v="5-10 min"/>
    <n v="0"/>
    <s v="Between 0.8-1.0"/>
  </r>
  <r>
    <s v="RF004715"/>
    <d v="2026-02-11T22:46:00"/>
    <d v="2026-02-11T00:00:00"/>
    <n v="22"/>
    <x v="0"/>
    <x v="1"/>
    <n v="2"/>
    <n v="68.3"/>
    <n v="69.44"/>
    <n v="1"/>
    <n v="3.5"/>
    <n v="4.2"/>
    <n v="108"/>
    <s v="Medium"/>
    <n v="0.98"/>
    <x v="0"/>
    <s v=""/>
    <n v="4.8"/>
    <n v="0"/>
    <n v="1.1399999999999999"/>
    <n v="0.7"/>
    <s v="Wednesday"/>
    <s v="0-5 min"/>
    <n v="1"/>
    <s v="Between 0.8-1.0"/>
  </r>
  <r>
    <s v="RF004716"/>
    <d v="2026-02-11T23:39:00"/>
    <d v="2026-02-11T00:00:00"/>
    <n v="23"/>
    <x v="1"/>
    <x v="1"/>
    <n v="4.0999999999999996"/>
    <n v="115.97"/>
    <n v="110.46"/>
    <n v="1.1000000000000001"/>
    <n v="4.5999999999999996"/>
    <n v="6"/>
    <n v="86"/>
    <s v="Medium"/>
    <n v="0.92900000000000005"/>
    <x v="0"/>
    <s v=""/>
    <n v="4.82"/>
    <n v="0"/>
    <n v="-5.51"/>
    <n v="1.4"/>
    <s v="Wednesday"/>
    <s v="0-5 min"/>
    <n v="1"/>
    <s v="Between 0.8-1.0"/>
  </r>
  <r>
    <s v="RF004717"/>
    <d v="2026-02-12T00:07:00"/>
    <d v="2026-02-12T00:00:00"/>
    <n v="0"/>
    <x v="0"/>
    <x v="0"/>
    <n v="8"/>
    <n v="178.69"/>
    <n v="181.62"/>
    <n v="1"/>
    <n v="4.8"/>
    <n v="3"/>
    <n v="132"/>
    <s v="Medium"/>
    <n v="1.252"/>
    <x v="0"/>
    <s v=""/>
    <n v="4.71"/>
    <n v="5"/>
    <n v="2.93"/>
    <n v="-1.8"/>
    <s v="Thursday"/>
    <s v="0-5 min"/>
    <n v="1"/>
    <s v="Above 1.2"/>
  </r>
  <r>
    <s v="RF004718"/>
    <d v="2026-02-12T00:07:00"/>
    <d v="2026-02-12T00:00:00"/>
    <n v="0"/>
    <x v="0"/>
    <x v="0"/>
    <n v="8.1"/>
    <n v="199.06"/>
    <n v="200.1"/>
    <n v="1.1000000000000001"/>
    <n v="6"/>
    <n v="6.7"/>
    <n v="124"/>
    <s v="Medium"/>
    <n v="0.97899999999999998"/>
    <x v="0"/>
    <s v=""/>
    <n v="4.7699999999999996"/>
    <n v="15"/>
    <n v="1.04"/>
    <n v="0.7"/>
    <s v="Thursday"/>
    <s v="5-10 min"/>
    <n v="1"/>
    <s v="Between 0.8-1.0"/>
  </r>
  <r>
    <s v="RF004719"/>
    <d v="2026-02-12T00:11:00"/>
    <d v="2026-02-12T00:00:00"/>
    <n v="0"/>
    <x v="2"/>
    <x v="0"/>
    <n v="6.8"/>
    <n v="129.06"/>
    <n v="130.47999999999999"/>
    <n v="1"/>
    <n v="3.4"/>
    <n v="4.5"/>
    <n v="104"/>
    <s v="Medium"/>
    <n v="1.081"/>
    <x v="0"/>
    <s v=""/>
    <n v="4.96"/>
    <n v="15"/>
    <n v="1.42"/>
    <n v="1.1000000000000001"/>
    <s v="Thursday"/>
    <s v="0-5 min"/>
    <n v="1"/>
    <s v="Between 1.0-1.2"/>
  </r>
  <r>
    <s v="RF004720"/>
    <d v="2026-02-12T00:45:00"/>
    <d v="2026-02-12T00:00:00"/>
    <n v="0"/>
    <x v="0"/>
    <x v="0"/>
    <n v="10.199999999999999"/>
    <n v="211.48"/>
    <n v="216.58"/>
    <n v="1"/>
    <n v="4.9000000000000004"/>
    <n v="5.4"/>
    <n v="135"/>
    <s v="Medium"/>
    <n v="1.133"/>
    <x v="0"/>
    <s v=""/>
    <n v="4.37"/>
    <n v="10"/>
    <n v="5.0999999999999996"/>
    <n v="0.5"/>
    <s v="Thursday"/>
    <s v="0-5 min"/>
    <n v="1"/>
    <s v="Between 1.0-1.2"/>
  </r>
  <r>
    <s v="RF004721"/>
    <d v="2026-02-12T00:48:00"/>
    <d v="2026-02-12T00:00:00"/>
    <n v="0"/>
    <x v="2"/>
    <x v="0"/>
    <n v="4.8"/>
    <n v="116.94"/>
    <n v="123.08"/>
    <n v="1"/>
    <n v="7.2"/>
    <n v="8.9"/>
    <n v="121"/>
    <s v="Low"/>
    <n v="1.3759999999999999"/>
    <x v="0"/>
    <s v=""/>
    <n v="4.8899999999999997"/>
    <n v="1"/>
    <n v="6.14"/>
    <n v="1.7"/>
    <s v="Thursday"/>
    <s v="5-10 min"/>
    <n v="1"/>
    <s v="Above 1.2"/>
  </r>
  <r>
    <s v="RF004722"/>
    <d v="2026-02-12T00:57:00"/>
    <d v="2026-02-12T00:00:00"/>
    <n v="0"/>
    <x v="4"/>
    <x v="0"/>
    <n v="5.8"/>
    <n v="136.38"/>
    <n v="136.65"/>
    <n v="1"/>
    <n v="3.9"/>
    <n v="4.2"/>
    <n v="62"/>
    <s v="Low"/>
    <n v="2.0609999999999999"/>
    <x v="0"/>
    <s v=""/>
    <n v="4.2300000000000004"/>
    <n v="24"/>
    <n v="0.27"/>
    <n v="0.3"/>
    <s v="Thursday"/>
    <s v="0-5 min"/>
    <n v="1"/>
    <s v="Above 1.2"/>
  </r>
  <r>
    <s v="RF004723"/>
    <d v="2026-02-12T01:12:00"/>
    <d v="2026-02-12T00:00:00"/>
    <n v="1"/>
    <x v="1"/>
    <x v="0"/>
    <n v="10.199999999999999"/>
    <n v="180.07"/>
    <m/>
    <n v="1"/>
    <n v="4.5"/>
    <n v="6"/>
    <n v="101"/>
    <s v="Low"/>
    <n v="1.3560000000000001"/>
    <x v="2"/>
    <s v="Fare too high"/>
    <n v="4.57"/>
    <n v="29"/>
    <m/>
    <n v="1.5"/>
    <s v="Thursday"/>
    <s v="0-5 min"/>
    <n v="0"/>
    <s v="Above 1.2"/>
  </r>
  <r>
    <s v="RF004724"/>
    <d v="2026-02-12T01:18:00"/>
    <d v="2026-02-12T00:00:00"/>
    <n v="1"/>
    <x v="3"/>
    <x v="0"/>
    <n v="2.1"/>
    <n v="77.33"/>
    <m/>
    <n v="1.1000000000000001"/>
    <n v="5.5"/>
    <m/>
    <n v="64"/>
    <s v="Low"/>
    <n v="1.45"/>
    <x v="3"/>
    <s v="No driver available"/>
    <n v="4.3600000000000003"/>
    <n v="9"/>
    <m/>
    <m/>
    <s v="Thursday"/>
    <s v="5-10 min"/>
    <n v="0"/>
    <s v="Above 1.2"/>
  </r>
  <r>
    <s v="RF004725"/>
    <d v="2026-02-12T01:29:00"/>
    <d v="2026-02-12T00:00:00"/>
    <n v="1"/>
    <x v="1"/>
    <x v="1"/>
    <n v="15.2"/>
    <n v="297.8"/>
    <n v="294.20999999999998"/>
    <n v="1.1000000000000001"/>
    <n v="3"/>
    <n v="3.6"/>
    <n v="109"/>
    <s v="Low"/>
    <n v="1.4379999999999999"/>
    <x v="0"/>
    <s v=""/>
    <n v="5"/>
    <n v="0"/>
    <n v="-3.59"/>
    <n v="0.6"/>
    <s v="Thursday"/>
    <s v="0-5 min"/>
    <n v="1"/>
    <s v="Above 1.2"/>
  </r>
  <r>
    <s v="RF004726"/>
    <d v="2026-02-12T01:32:00"/>
    <d v="2026-02-12T00:00:00"/>
    <n v="1"/>
    <x v="2"/>
    <x v="0"/>
    <n v="9.5"/>
    <n v="197.1"/>
    <n v="205.12"/>
    <n v="1"/>
    <n v="2.2999999999999998"/>
    <n v="1.6"/>
    <n v="116"/>
    <s v="Low"/>
    <n v="1.796"/>
    <x v="0"/>
    <s v=""/>
    <n v="4.66"/>
    <n v="12"/>
    <n v="8.02"/>
    <n v="-0.7"/>
    <s v="Thursday"/>
    <s v="0-5 min"/>
    <n v="1"/>
    <s v="Above 1.2"/>
  </r>
  <r>
    <s v="RF004727"/>
    <d v="2026-02-12T01:34:00"/>
    <d v="2026-02-12T00:00:00"/>
    <n v="1"/>
    <x v="0"/>
    <x v="0"/>
    <n v="3.8"/>
    <n v="90.94"/>
    <n v="86.69"/>
    <n v="1"/>
    <n v="5"/>
    <n v="6"/>
    <n v="131"/>
    <s v="Medium"/>
    <n v="1.17"/>
    <x v="0"/>
    <s v=""/>
    <n v="4.72"/>
    <n v="32"/>
    <n v="-4.25"/>
    <n v="1"/>
    <s v="Thursday"/>
    <s v="0-5 min"/>
    <n v="1"/>
    <s v="Between 1.0-1.2"/>
  </r>
  <r>
    <s v="RF004728"/>
    <d v="2026-02-12T01:45:00"/>
    <d v="2026-02-12T00:00:00"/>
    <n v="1"/>
    <x v="0"/>
    <x v="0"/>
    <n v="10.5"/>
    <n v="200.68"/>
    <n v="203.77"/>
    <n v="1"/>
    <n v="5.4"/>
    <n v="6.2"/>
    <n v="133"/>
    <s v="Low"/>
    <n v="1.3680000000000001"/>
    <x v="0"/>
    <s v=""/>
    <n v="4.66"/>
    <n v="9"/>
    <n v="3.09"/>
    <n v="0.8"/>
    <s v="Thursday"/>
    <s v="5-10 min"/>
    <n v="1"/>
    <s v="Above 1.2"/>
  </r>
  <r>
    <s v="RF004729"/>
    <d v="2026-02-12T02:00:00"/>
    <d v="2026-02-12T00:00:00"/>
    <n v="2"/>
    <x v="1"/>
    <x v="1"/>
    <n v="2.4"/>
    <n v="75.400000000000006"/>
    <n v="74.650000000000006"/>
    <n v="1"/>
    <n v="4"/>
    <n v="3.2"/>
    <n v="91"/>
    <s v="Low"/>
    <n v="1.454"/>
    <x v="0"/>
    <s v=""/>
    <n v="4.6900000000000004"/>
    <n v="0"/>
    <n v="-0.75"/>
    <n v="-0.8"/>
    <s v="Thursday"/>
    <s v="0-5 min"/>
    <n v="1"/>
    <s v="Above 1.2"/>
  </r>
  <r>
    <s v="RF004730"/>
    <d v="2026-02-12T02:06:00"/>
    <d v="2026-02-12T00:00:00"/>
    <n v="2"/>
    <x v="4"/>
    <x v="0"/>
    <n v="13.8"/>
    <n v="276.39999999999998"/>
    <n v="282.08999999999997"/>
    <n v="1"/>
    <n v="2.9"/>
    <n v="2.6"/>
    <n v="69"/>
    <s v="Low"/>
    <n v="2.0019999999999998"/>
    <x v="0"/>
    <s v=""/>
    <n v="4.6900000000000004"/>
    <n v="11"/>
    <n v="5.69"/>
    <n v="-0.3"/>
    <s v="Thursday"/>
    <s v="0-5 min"/>
    <n v="1"/>
    <s v="Above 1.2"/>
  </r>
  <r>
    <s v="RF004731"/>
    <d v="2026-02-12T02:07:00"/>
    <d v="2026-02-12T00:00:00"/>
    <n v="2"/>
    <x v="0"/>
    <x v="0"/>
    <n v="1.2"/>
    <n v="61.93"/>
    <n v="60.19"/>
    <n v="1"/>
    <n v="3.8"/>
    <n v="3.9"/>
    <n v="130"/>
    <s v="Medium"/>
    <n v="0.96199999999999997"/>
    <x v="0"/>
    <s v=""/>
    <n v="4.9000000000000004"/>
    <n v="7"/>
    <n v="-1.74"/>
    <n v="0.1"/>
    <s v="Thursday"/>
    <s v="0-5 min"/>
    <n v="1"/>
    <s v="Between 0.8-1.0"/>
  </r>
  <r>
    <s v="RF004732"/>
    <d v="2026-02-12T02:17:00"/>
    <d v="2026-02-12T00:00:00"/>
    <n v="2"/>
    <x v="3"/>
    <x v="1"/>
    <n v="1.9"/>
    <n v="70.83"/>
    <n v="76.25"/>
    <n v="1"/>
    <n v="4.7"/>
    <n v="4.5999999999999996"/>
    <n v="70"/>
    <s v="Low"/>
    <n v="1.9890000000000001"/>
    <x v="0"/>
    <s v=""/>
    <n v="4.7699999999999996"/>
    <n v="0"/>
    <n v="5.42"/>
    <n v="-0.1"/>
    <s v="Thursday"/>
    <s v="0-5 min"/>
    <n v="1"/>
    <s v="Above 1.2"/>
  </r>
  <r>
    <s v="RF004733"/>
    <d v="2026-02-12T02:33:00"/>
    <d v="2026-02-12T00:00:00"/>
    <n v="2"/>
    <x v="4"/>
    <x v="0"/>
    <n v="3.2"/>
    <n v="95.83"/>
    <n v="98.02"/>
    <n v="1.1000000000000001"/>
    <n v="2"/>
    <n v="1"/>
    <n v="60"/>
    <s v="Low"/>
    <n v="1.3009999999999999"/>
    <x v="0"/>
    <s v=""/>
    <n v="4.57"/>
    <n v="1"/>
    <n v="2.19"/>
    <n v="-1"/>
    <s v="Thursday"/>
    <s v="0-5 min"/>
    <n v="1"/>
    <s v="Above 1.2"/>
  </r>
  <r>
    <s v="RF004734"/>
    <d v="2026-02-12T02:46:00"/>
    <d v="2026-02-12T00:00:00"/>
    <n v="2"/>
    <x v="0"/>
    <x v="0"/>
    <n v="3.4"/>
    <n v="97.42"/>
    <m/>
    <n v="1.1000000000000001"/>
    <n v="6.4"/>
    <n v="11"/>
    <n v="143"/>
    <s v="Low"/>
    <n v="1.5860000000000001"/>
    <x v="2"/>
    <s v="Pickup issue"/>
    <n v="4.38"/>
    <n v="12"/>
    <m/>
    <n v="4.5999999999999996"/>
    <s v="Thursday"/>
    <s v="5-10 min"/>
    <n v="0"/>
    <s v="Above 1.2"/>
  </r>
  <r>
    <s v="RF004735"/>
    <d v="2026-02-12T03:04:00"/>
    <d v="2026-02-12T00:00:00"/>
    <n v="3"/>
    <x v="0"/>
    <x v="0"/>
    <n v="7.2"/>
    <n v="171.47"/>
    <n v="172.86"/>
    <n v="1.1000000000000001"/>
    <n v="7.7"/>
    <n v="7.7"/>
    <n v="144"/>
    <s v="Medium"/>
    <n v="1.1279999999999999"/>
    <x v="0"/>
    <s v=""/>
    <n v="4.96"/>
    <n v="24"/>
    <n v="1.39"/>
    <n v="0"/>
    <s v="Thursday"/>
    <s v="5-10 min"/>
    <n v="1"/>
    <s v="Between 1.0-1.2"/>
  </r>
  <r>
    <s v="RF004736"/>
    <d v="2026-02-12T03:09:00"/>
    <d v="2026-02-12T00:00:00"/>
    <n v="3"/>
    <x v="1"/>
    <x v="0"/>
    <n v="10"/>
    <n v="227.4"/>
    <n v="228.49"/>
    <n v="1.1000000000000001"/>
    <n v="2"/>
    <n v="4.5"/>
    <n v="102"/>
    <s v="Low"/>
    <n v="1.367"/>
    <x v="0"/>
    <s v=""/>
    <n v="4.8099999999999996"/>
    <n v="20"/>
    <n v="1.0900000000000001"/>
    <n v="2.5"/>
    <s v="Thursday"/>
    <s v="0-5 min"/>
    <n v="1"/>
    <s v="Above 1.2"/>
  </r>
  <r>
    <s v="RF004737"/>
    <d v="2026-02-12T03:22:00"/>
    <d v="2026-02-12T00:00:00"/>
    <n v="3"/>
    <x v="0"/>
    <x v="0"/>
    <n v="1.5"/>
    <n v="62.96"/>
    <n v="64.08"/>
    <n v="1"/>
    <n v="5.4"/>
    <n v="1"/>
    <n v="114"/>
    <s v="Medium"/>
    <n v="1.0249999999999999"/>
    <x v="0"/>
    <s v=""/>
    <n v="4.66"/>
    <n v="19"/>
    <n v="1.1200000000000001"/>
    <n v="-4.4000000000000004"/>
    <s v="Thursday"/>
    <s v="5-10 min"/>
    <n v="1"/>
    <s v="Between 1.0-1.2"/>
  </r>
  <r>
    <s v="RF004738"/>
    <d v="2026-02-12T03:34:00"/>
    <d v="2026-02-12T00:00:00"/>
    <n v="3"/>
    <x v="0"/>
    <x v="0"/>
    <n v="14.3"/>
    <n v="262.45"/>
    <n v="262.79000000000002"/>
    <n v="1"/>
    <n v="6.2"/>
    <n v="7.6"/>
    <n v="129"/>
    <s v="Medium"/>
    <n v="0.99099999999999999"/>
    <x v="0"/>
    <s v=""/>
    <n v="4.92"/>
    <n v="7"/>
    <n v="0.34"/>
    <n v="1.4"/>
    <s v="Thursday"/>
    <s v="5-10 min"/>
    <n v="1"/>
    <s v="Between 0.8-1.0"/>
  </r>
  <r>
    <s v="RF004739"/>
    <d v="2026-02-12T03:36:00"/>
    <d v="2026-02-12T00:00:00"/>
    <n v="3"/>
    <x v="1"/>
    <x v="0"/>
    <n v="8.1"/>
    <n v="145.37"/>
    <n v="151.33000000000001"/>
    <n v="1"/>
    <n v="6"/>
    <n v="6.2"/>
    <n v="100"/>
    <s v="Low"/>
    <n v="1.6259999999999999"/>
    <x v="0"/>
    <s v=""/>
    <n v="5"/>
    <n v="9"/>
    <n v="5.96"/>
    <n v="0.2"/>
    <s v="Thursday"/>
    <s v="5-10 min"/>
    <n v="1"/>
    <s v="Above 1.2"/>
  </r>
  <r>
    <s v="RF004740"/>
    <d v="2026-02-12T03:40:00"/>
    <d v="2026-02-12T00:00:00"/>
    <n v="3"/>
    <x v="1"/>
    <x v="0"/>
    <n v="18.399999999999999"/>
    <n v="311.82"/>
    <n v="281.81"/>
    <n v="1.1000000000000001"/>
    <n v="2"/>
    <n v="1"/>
    <n v="97"/>
    <s v="Medium"/>
    <n v="1.1399999999999999"/>
    <x v="0"/>
    <s v=""/>
    <n v="4.7300000000000004"/>
    <n v="24"/>
    <n v="-30.01"/>
    <n v="-1"/>
    <s v="Thursday"/>
    <s v="0-5 min"/>
    <n v="1"/>
    <s v="Between 1.0-1.2"/>
  </r>
  <r>
    <s v="RF004741"/>
    <d v="2026-02-12T03:45:00"/>
    <d v="2026-02-12T00:00:00"/>
    <n v="3"/>
    <x v="1"/>
    <x v="0"/>
    <n v="5.6"/>
    <n v="121.15"/>
    <n v="118.43"/>
    <n v="1"/>
    <n v="3.5"/>
    <n v="8.9"/>
    <n v="92"/>
    <s v="Low"/>
    <n v="1.3779999999999999"/>
    <x v="0"/>
    <s v=""/>
    <n v="4.99"/>
    <n v="18"/>
    <n v="-2.72"/>
    <n v="5.4"/>
    <s v="Thursday"/>
    <s v="0-5 min"/>
    <n v="1"/>
    <s v="Above 1.2"/>
  </r>
  <r>
    <s v="RF004742"/>
    <d v="2026-02-12T03:45:00"/>
    <d v="2026-02-12T00:00:00"/>
    <n v="3"/>
    <x v="3"/>
    <x v="0"/>
    <n v="15.3"/>
    <n v="268.95"/>
    <m/>
    <n v="1"/>
    <n v="3"/>
    <n v="7.8"/>
    <n v="61"/>
    <s v="Low"/>
    <n v="1.9279999999999999"/>
    <x v="2"/>
    <s v="ETA too high"/>
    <n v="4.7300000000000004"/>
    <n v="33"/>
    <m/>
    <n v="4.8"/>
    <s v="Thursday"/>
    <s v="0-5 min"/>
    <n v="0"/>
    <s v="Above 1.2"/>
  </r>
  <r>
    <s v="RF004743"/>
    <d v="2026-02-12T03:46:00"/>
    <d v="2026-02-12T00:00:00"/>
    <n v="3"/>
    <x v="1"/>
    <x v="1"/>
    <n v="19.5"/>
    <n v="325.52"/>
    <n v="309.52999999999997"/>
    <n v="1"/>
    <n v="3.7"/>
    <n v="5.7"/>
    <n v="110"/>
    <s v="Low"/>
    <n v="2.0760000000000001"/>
    <x v="0"/>
    <s v=""/>
    <n v="5"/>
    <n v="0"/>
    <n v="-15.99"/>
    <n v="2"/>
    <s v="Thursday"/>
    <s v="0-5 min"/>
    <n v="1"/>
    <s v="Above 1.2"/>
  </r>
  <r>
    <s v="RF004744"/>
    <d v="2026-02-12T03:49:00"/>
    <d v="2026-02-12T00:00:00"/>
    <n v="3"/>
    <x v="1"/>
    <x v="1"/>
    <n v="3.4"/>
    <n v="91.44"/>
    <n v="92.87"/>
    <n v="1.1000000000000001"/>
    <n v="2"/>
    <n v="5.3"/>
    <n v="107"/>
    <s v="Medium"/>
    <n v="1.204"/>
    <x v="0"/>
    <s v=""/>
    <n v="4.75"/>
    <n v="0"/>
    <n v="1.43"/>
    <n v="3.3"/>
    <s v="Thursday"/>
    <s v="0-5 min"/>
    <n v="1"/>
    <s v="Above 1.2"/>
  </r>
  <r>
    <s v="RF004745"/>
    <d v="2026-02-12T03:59:00"/>
    <d v="2026-02-12T00:00:00"/>
    <n v="3"/>
    <x v="2"/>
    <x v="1"/>
    <n v="3.1"/>
    <n v="99.28"/>
    <n v="102.47"/>
    <n v="1.1000000000000001"/>
    <n v="7.9"/>
    <n v="10"/>
    <n v="120"/>
    <s v="Medium"/>
    <n v="1.1180000000000001"/>
    <x v="0"/>
    <s v=""/>
    <n v="4.6399999999999997"/>
    <n v="0"/>
    <n v="3.19"/>
    <n v="2.1"/>
    <s v="Thursday"/>
    <s v="5-10 min"/>
    <n v="1"/>
    <s v="Between 1.0-1.2"/>
  </r>
  <r>
    <s v="RF004746"/>
    <d v="2026-02-12T04:20:00"/>
    <d v="2026-02-12T00:00:00"/>
    <n v="4"/>
    <x v="2"/>
    <x v="0"/>
    <n v="4.5999999999999996"/>
    <n v="103.31"/>
    <m/>
    <n v="1"/>
    <n v="5.0999999999999996"/>
    <n v="4.7"/>
    <n v="114"/>
    <s v="Low"/>
    <n v="1.36"/>
    <x v="2"/>
    <s v="Fare too high"/>
    <n v="4.99"/>
    <n v="3"/>
    <m/>
    <n v="-0.4"/>
    <s v="Thursday"/>
    <s v="5-10 min"/>
    <n v="0"/>
    <s v="Above 1.2"/>
  </r>
  <r>
    <s v="RF004747"/>
    <d v="2026-02-12T04:31:00"/>
    <d v="2026-02-12T00:00:00"/>
    <n v="4"/>
    <x v="1"/>
    <x v="0"/>
    <n v="4.4000000000000004"/>
    <n v="115.1"/>
    <m/>
    <n v="1"/>
    <n v="2.1"/>
    <n v="1"/>
    <n v="104"/>
    <s v="Low"/>
    <n v="1.3640000000000001"/>
    <x v="2"/>
    <s v="ETA too high"/>
    <n v="4.75"/>
    <n v="2"/>
    <m/>
    <n v="-1.1000000000000001"/>
    <s v="Thursday"/>
    <s v="0-5 min"/>
    <n v="0"/>
    <s v="Above 1.2"/>
  </r>
  <r>
    <s v="RF004748"/>
    <d v="2026-02-12T04:36:00"/>
    <d v="2026-02-12T00:00:00"/>
    <n v="4"/>
    <x v="4"/>
    <x v="0"/>
    <n v="7.1"/>
    <n v="146.5"/>
    <m/>
    <n v="1.1000000000000001"/>
    <n v="3.1"/>
    <n v="1"/>
    <n v="64"/>
    <s v="Low"/>
    <n v="1.9990000000000001"/>
    <x v="1"/>
    <s v="Driver unavailable"/>
    <n v="4.7300000000000004"/>
    <n v="12"/>
    <m/>
    <n v="-2.1"/>
    <s v="Thursday"/>
    <s v="0-5 min"/>
    <n v="0"/>
    <s v="Above 1.2"/>
  </r>
  <r>
    <s v="RF004749"/>
    <d v="2026-02-12T04:45:00"/>
    <d v="2026-02-12T00:00:00"/>
    <n v="4"/>
    <x v="2"/>
    <x v="0"/>
    <n v="4.5"/>
    <n v="110.2"/>
    <n v="112.7"/>
    <n v="1"/>
    <n v="7.2"/>
    <n v="6.3"/>
    <n v="117"/>
    <s v="Low"/>
    <n v="1.3660000000000001"/>
    <x v="0"/>
    <s v=""/>
    <n v="4.8899999999999997"/>
    <n v="11"/>
    <n v="2.5"/>
    <n v="-0.9"/>
    <s v="Thursday"/>
    <s v="5-10 min"/>
    <n v="1"/>
    <s v="Above 1.2"/>
  </r>
  <r>
    <s v="RF004750"/>
    <d v="2026-02-12T05:03:00"/>
    <d v="2026-02-12T00:00:00"/>
    <n v="5"/>
    <x v="0"/>
    <x v="0"/>
    <n v="10.5"/>
    <n v="197.24"/>
    <n v="194.44"/>
    <n v="1"/>
    <n v="4.2"/>
    <n v="11.2"/>
    <n v="137"/>
    <s v="Medium"/>
    <n v="1.0940000000000001"/>
    <x v="0"/>
    <s v=""/>
    <n v="4.7"/>
    <n v="9"/>
    <n v="-2.8"/>
    <n v="7"/>
    <s v="Thursday"/>
    <s v="0-5 min"/>
    <n v="1"/>
    <s v="Between 1.0-1.2"/>
  </r>
  <r>
    <s v="RF004751"/>
    <d v="2026-02-12T05:13:00"/>
    <d v="2026-02-12T00:00:00"/>
    <n v="5"/>
    <x v="4"/>
    <x v="1"/>
    <n v="8.6999999999999993"/>
    <n v="145.63999999999999"/>
    <n v="142.87"/>
    <n v="1"/>
    <n v="6.9"/>
    <n v="5"/>
    <n v="66"/>
    <s v="Low"/>
    <n v="2.2000000000000002"/>
    <x v="0"/>
    <s v=""/>
    <n v="4.37"/>
    <n v="0"/>
    <n v="-2.77"/>
    <n v="-1.9"/>
    <s v="Thursday"/>
    <s v="5-10 min"/>
    <n v="1"/>
    <s v="Above 1.2"/>
  </r>
  <r>
    <s v="RF004752"/>
    <d v="2026-02-12T05:16:00"/>
    <d v="2026-02-12T00:00:00"/>
    <n v="5"/>
    <x v="4"/>
    <x v="0"/>
    <n v="3.2"/>
    <n v="94.32"/>
    <n v="94.56"/>
    <n v="1.1000000000000001"/>
    <n v="5.7"/>
    <n v="5.5"/>
    <n v="67"/>
    <s v="Low"/>
    <n v="2.2000000000000002"/>
    <x v="0"/>
    <s v=""/>
    <n v="4.6500000000000004"/>
    <n v="2"/>
    <n v="0.24"/>
    <n v="-0.2"/>
    <s v="Thursday"/>
    <s v="5-10 min"/>
    <n v="1"/>
    <s v="Above 1.2"/>
  </r>
  <r>
    <s v="RF004753"/>
    <d v="2026-02-12T05:18:00"/>
    <d v="2026-02-12T00:00:00"/>
    <n v="5"/>
    <x v="3"/>
    <x v="1"/>
    <n v="5.6"/>
    <n v="108.89"/>
    <m/>
    <n v="1"/>
    <n v="2"/>
    <n v="3"/>
    <n v="66"/>
    <s v="Low"/>
    <n v="1.6459999999999999"/>
    <x v="2"/>
    <s v="ETA too high"/>
    <n v="4.5999999999999996"/>
    <n v="0"/>
    <m/>
    <n v="1"/>
    <s v="Thursday"/>
    <s v="0-5 min"/>
    <n v="0"/>
    <s v="Above 1.2"/>
  </r>
  <r>
    <s v="RF004754"/>
    <d v="2026-02-12T05:19:00"/>
    <d v="2026-02-12T00:00:00"/>
    <n v="5"/>
    <x v="0"/>
    <x v="0"/>
    <n v="10.9"/>
    <n v="181.19"/>
    <m/>
    <n v="1"/>
    <n v="2.2000000000000002"/>
    <n v="4.4000000000000004"/>
    <n v="137"/>
    <s v="Medium"/>
    <n v="1.2370000000000001"/>
    <x v="1"/>
    <s v="Pickup too far"/>
    <n v="4.55"/>
    <n v="6"/>
    <m/>
    <n v="2.2000000000000002"/>
    <s v="Thursday"/>
    <s v="0-5 min"/>
    <n v="0"/>
    <s v="Above 1.2"/>
  </r>
  <r>
    <s v="RF004755"/>
    <d v="2026-02-12T05:44:00"/>
    <d v="2026-02-12T00:00:00"/>
    <n v="5"/>
    <x v="1"/>
    <x v="0"/>
    <n v="7.6"/>
    <n v="160.13"/>
    <m/>
    <n v="1"/>
    <n v="2"/>
    <n v="2.2000000000000002"/>
    <n v="110"/>
    <s v="Low"/>
    <n v="1.74"/>
    <x v="1"/>
    <s v="Driver unavailable"/>
    <n v="4.93"/>
    <n v="8"/>
    <m/>
    <n v="0.2"/>
    <s v="Thursday"/>
    <s v="0-5 min"/>
    <n v="0"/>
    <s v="Above 1.2"/>
  </r>
  <r>
    <s v="RF004756"/>
    <d v="2026-02-12T06:13:00"/>
    <d v="2026-02-12T00:00:00"/>
    <n v="6"/>
    <x v="3"/>
    <x v="0"/>
    <n v="9.1"/>
    <n v="191.82"/>
    <n v="194.39"/>
    <n v="1.1000000000000001"/>
    <n v="5.4"/>
    <n v="4.9000000000000004"/>
    <n v="72"/>
    <s v="Low"/>
    <n v="2.2000000000000002"/>
    <x v="0"/>
    <s v=""/>
    <n v="4.62"/>
    <n v="2"/>
    <n v="2.57"/>
    <n v="-0.5"/>
    <s v="Thursday"/>
    <s v="5-10 min"/>
    <n v="1"/>
    <s v="Above 1.2"/>
  </r>
  <r>
    <s v="RF004757"/>
    <d v="2026-02-12T06:14:00"/>
    <d v="2026-02-12T00:00:00"/>
    <n v="6"/>
    <x v="2"/>
    <x v="1"/>
    <n v="3.1"/>
    <n v="91.43"/>
    <m/>
    <n v="1"/>
    <n v="8.4"/>
    <n v="16.600000000000001"/>
    <n v="131"/>
    <s v="Low"/>
    <n v="1.78"/>
    <x v="1"/>
    <s v="Driver unavailable"/>
    <n v="4.63"/>
    <n v="0"/>
    <m/>
    <n v="8.1999999999999993"/>
    <s v="Thursday"/>
    <s v="5-10 min"/>
    <n v="0"/>
    <s v="Above 1.2"/>
  </r>
  <r>
    <s v="RF004758"/>
    <d v="2026-02-12T06:14:00"/>
    <d v="2026-02-12T00:00:00"/>
    <n v="6"/>
    <x v="1"/>
    <x v="1"/>
    <n v="6.1"/>
    <n v="143.08000000000001"/>
    <n v="139.4"/>
    <n v="1.1000000000000001"/>
    <n v="4.8"/>
    <n v="4.0999999999999996"/>
    <n v="98"/>
    <s v="Low"/>
    <n v="1.4119999999999999"/>
    <x v="0"/>
    <s v=""/>
    <n v="4.71"/>
    <n v="0"/>
    <n v="-3.68"/>
    <n v="-0.7"/>
    <s v="Thursday"/>
    <s v="0-5 min"/>
    <n v="1"/>
    <s v="Above 1.2"/>
  </r>
  <r>
    <s v="RF004759"/>
    <d v="2026-02-12T06:27:00"/>
    <d v="2026-02-12T00:00:00"/>
    <n v="6"/>
    <x v="0"/>
    <x v="0"/>
    <n v="2.2999999999999998"/>
    <n v="82.1"/>
    <m/>
    <n v="1"/>
    <n v="4.2"/>
    <n v="12.2"/>
    <n v="110"/>
    <s v="Low"/>
    <n v="1.091"/>
    <x v="2"/>
    <s v="Changed plans"/>
    <n v="4.79"/>
    <n v="21"/>
    <m/>
    <n v="8"/>
    <s v="Thursday"/>
    <s v="0-5 min"/>
    <n v="0"/>
    <s v="Between 1.0-1.2"/>
  </r>
  <r>
    <s v="RF004760"/>
    <d v="2026-02-12T06:46:00"/>
    <d v="2026-02-12T00:00:00"/>
    <n v="6"/>
    <x v="0"/>
    <x v="0"/>
    <n v="6.6"/>
    <n v="125.18"/>
    <n v="131.31"/>
    <n v="1"/>
    <n v="6.2"/>
    <n v="5.9"/>
    <n v="120"/>
    <s v="Medium"/>
    <n v="0.92"/>
    <x v="0"/>
    <s v=""/>
    <n v="4.82"/>
    <n v="10"/>
    <n v="6.13"/>
    <n v="-0.3"/>
    <s v="Thursday"/>
    <s v="5-10 min"/>
    <n v="1"/>
    <s v="Between 0.8-1.0"/>
  </r>
  <r>
    <s v="RF004761"/>
    <d v="2026-02-12T07:06:00"/>
    <d v="2026-02-12T00:00:00"/>
    <n v="7"/>
    <x v="4"/>
    <x v="0"/>
    <n v="5.3"/>
    <n v="126.68"/>
    <n v="131.19999999999999"/>
    <n v="1"/>
    <n v="4.5999999999999996"/>
    <n v="5.6"/>
    <n v="55"/>
    <s v="Low"/>
    <n v="1.37"/>
    <x v="0"/>
    <s v=""/>
    <n v="4.75"/>
    <n v="21"/>
    <n v="4.5199999999999996"/>
    <n v="1"/>
    <s v="Thursday"/>
    <s v="0-5 min"/>
    <n v="1"/>
    <s v="Above 1.2"/>
  </r>
  <r>
    <s v="RF004762"/>
    <d v="2026-02-12T07:07:00"/>
    <d v="2026-02-12T00:00:00"/>
    <n v="7"/>
    <x v="0"/>
    <x v="0"/>
    <n v="6.9"/>
    <n v="149.4"/>
    <n v="151.43"/>
    <n v="1.1000000000000001"/>
    <n v="4.0999999999999996"/>
    <n v="7.3"/>
    <n v="130"/>
    <s v="Medium"/>
    <n v="1.1000000000000001"/>
    <x v="0"/>
    <s v=""/>
    <n v="4.75"/>
    <n v="7"/>
    <n v="2.0299999999999998"/>
    <n v="3.2"/>
    <s v="Thursday"/>
    <s v="0-5 min"/>
    <n v="1"/>
    <s v="Between 1.0-1.2"/>
  </r>
  <r>
    <s v="RF004763"/>
    <d v="2026-02-12T07:33:00"/>
    <d v="2026-02-12T00:00:00"/>
    <n v="7"/>
    <x v="2"/>
    <x v="0"/>
    <n v="2.9"/>
    <n v="78"/>
    <m/>
    <n v="1"/>
    <n v="5.3"/>
    <n v="5"/>
    <n v="121"/>
    <s v="Medium"/>
    <n v="1.0660000000000001"/>
    <x v="2"/>
    <s v="Pickup issue"/>
    <n v="4.49"/>
    <n v="7"/>
    <m/>
    <n v="-0.3"/>
    <s v="Thursday"/>
    <s v="5-10 min"/>
    <n v="0"/>
    <s v="Between 1.0-1.2"/>
  </r>
  <r>
    <s v="RF004764"/>
    <d v="2026-02-12T07:35:00"/>
    <d v="2026-02-12T00:00:00"/>
    <n v="7"/>
    <x v="0"/>
    <x v="0"/>
    <n v="8.1"/>
    <n v="162.91999999999999"/>
    <n v="160.94"/>
    <n v="1"/>
    <n v="6.5"/>
    <n v="3.3"/>
    <n v="125"/>
    <s v="Medium"/>
    <n v="1.006"/>
    <x v="0"/>
    <s v=""/>
    <n v="4.82"/>
    <n v="12"/>
    <n v="-1.98"/>
    <n v="-3.2"/>
    <s v="Thursday"/>
    <s v="5-10 min"/>
    <n v="1"/>
    <s v="Between 1.0-1.2"/>
  </r>
  <r>
    <s v="RF004765"/>
    <d v="2026-02-12T07:42:00"/>
    <d v="2026-02-12T00:00:00"/>
    <n v="7"/>
    <x v="3"/>
    <x v="0"/>
    <n v="11.1"/>
    <n v="212.95"/>
    <n v="213.03"/>
    <n v="1"/>
    <n v="3.7"/>
    <n v="5.3"/>
    <n v="68"/>
    <s v="Low"/>
    <n v="1.653"/>
    <x v="0"/>
    <s v=""/>
    <n v="4.53"/>
    <n v="6"/>
    <n v="0.08"/>
    <n v="1.6"/>
    <s v="Thursday"/>
    <s v="0-5 min"/>
    <n v="1"/>
    <s v="Above 1.2"/>
  </r>
  <r>
    <s v="RF004766"/>
    <d v="2026-02-12T07:47:00"/>
    <d v="2026-02-12T00:00:00"/>
    <n v="7"/>
    <x v="1"/>
    <x v="0"/>
    <n v="0.8"/>
    <n v="52.5"/>
    <m/>
    <n v="1"/>
    <n v="2.7"/>
    <n v="1"/>
    <n v="110"/>
    <s v="Medium"/>
    <n v="1.369"/>
    <x v="1"/>
    <s v="Pickup too far"/>
    <n v="4.95"/>
    <n v="4"/>
    <m/>
    <n v="-1.7"/>
    <s v="Thursday"/>
    <s v="0-5 min"/>
    <n v="0"/>
    <s v="Above 1.2"/>
  </r>
  <r>
    <s v="RF004767"/>
    <d v="2026-02-12T07:55:00"/>
    <d v="2026-02-12T00:00:00"/>
    <n v="7"/>
    <x v="0"/>
    <x v="0"/>
    <n v="1.8"/>
    <n v="81.22"/>
    <n v="83.83"/>
    <n v="1.2"/>
    <n v="8.8000000000000007"/>
    <n v="2.7"/>
    <n v="114"/>
    <s v="High"/>
    <n v="0.73799999999999999"/>
    <x v="0"/>
    <s v=""/>
    <n v="4.67"/>
    <n v="2"/>
    <n v="2.61"/>
    <n v="-6.1"/>
    <s v="Thursday"/>
    <s v="5-10 min"/>
    <n v="1"/>
    <s v="Below 0.8"/>
  </r>
  <r>
    <s v="RF004768"/>
    <d v="2026-02-12T09:04:00"/>
    <d v="2026-02-12T00:00:00"/>
    <n v="9"/>
    <x v="1"/>
    <x v="0"/>
    <n v="3.4"/>
    <n v="102.24"/>
    <n v="96.03"/>
    <n v="1.1000000000000001"/>
    <n v="2"/>
    <n v="4.2"/>
    <n v="84"/>
    <s v="Medium"/>
    <n v="0.82199999999999995"/>
    <x v="0"/>
    <s v=""/>
    <n v="4.46"/>
    <n v="4"/>
    <n v="-6.21"/>
    <n v="2.2000000000000002"/>
    <s v="Thursday"/>
    <s v="0-5 min"/>
    <n v="1"/>
    <s v="Between 0.8-1.0"/>
  </r>
  <r>
    <s v="RF004769"/>
    <d v="2026-02-12T09:15:00"/>
    <d v="2026-02-12T00:00:00"/>
    <n v="9"/>
    <x v="2"/>
    <x v="0"/>
    <n v="4.5999999999999996"/>
    <n v="128.24"/>
    <n v="124.82"/>
    <n v="1.2"/>
    <n v="3.9"/>
    <n v="1.5"/>
    <n v="96"/>
    <s v="Medium"/>
    <n v="0.80800000000000005"/>
    <x v="0"/>
    <s v=""/>
    <n v="4.7699999999999996"/>
    <n v="17"/>
    <n v="-3.42"/>
    <n v="-2.4"/>
    <s v="Thursday"/>
    <s v="0-5 min"/>
    <n v="1"/>
    <s v="Between 0.8-1.0"/>
  </r>
  <r>
    <s v="RF004770"/>
    <d v="2026-02-12T09:16:00"/>
    <d v="2026-02-12T00:00:00"/>
    <n v="9"/>
    <x v="0"/>
    <x v="1"/>
    <n v="3.8"/>
    <n v="121.5"/>
    <m/>
    <n v="1.3"/>
    <n v="8.3000000000000007"/>
    <n v="12"/>
    <n v="97"/>
    <s v="High"/>
    <n v="0.60199999999999998"/>
    <x v="2"/>
    <s v="ETA too high"/>
    <n v="4.87"/>
    <n v="0"/>
    <m/>
    <n v="3.7"/>
    <s v="Thursday"/>
    <s v="5-10 min"/>
    <n v="0"/>
    <s v="Below 0.8"/>
  </r>
  <r>
    <s v="RF004771"/>
    <d v="2026-02-12T09:20:00"/>
    <d v="2026-02-12T00:00:00"/>
    <n v="9"/>
    <x v="3"/>
    <x v="1"/>
    <n v="2.2000000000000002"/>
    <n v="72.5"/>
    <n v="69.959999999999994"/>
    <n v="1.1000000000000001"/>
    <n v="8.3000000000000007"/>
    <n v="9.8000000000000007"/>
    <n v="47"/>
    <s v="Medium"/>
    <n v="0.81"/>
    <x v="0"/>
    <s v=""/>
    <n v="4.6500000000000004"/>
    <n v="0"/>
    <n v="-2.54"/>
    <n v="1.5"/>
    <s v="Thursday"/>
    <s v="5-10 min"/>
    <n v="1"/>
    <s v="Between 0.8-1.0"/>
  </r>
  <r>
    <s v="RF004772"/>
    <d v="2026-02-12T09:34:00"/>
    <d v="2026-02-12T00:00:00"/>
    <n v="9"/>
    <x v="2"/>
    <x v="1"/>
    <n v="7"/>
    <n v="164.31"/>
    <n v="158.41"/>
    <n v="1.1000000000000001"/>
    <n v="6.7"/>
    <n v="9.8000000000000007"/>
    <n v="115"/>
    <s v="Medium"/>
    <n v="0.90600000000000003"/>
    <x v="0"/>
    <s v=""/>
    <n v="4.8499999999999996"/>
    <n v="0"/>
    <n v="-5.9"/>
    <n v="3.1"/>
    <s v="Thursday"/>
    <s v="5-10 min"/>
    <n v="1"/>
    <s v="Between 0.8-1.0"/>
  </r>
  <r>
    <s v="RF004773"/>
    <d v="2026-02-12T09:40:00"/>
    <d v="2026-02-12T00:00:00"/>
    <n v="9"/>
    <x v="2"/>
    <x v="0"/>
    <n v="6.7"/>
    <n v="171.41"/>
    <n v="175.87"/>
    <n v="1.2"/>
    <n v="5.6"/>
    <n v="10.5"/>
    <n v="93"/>
    <s v="Medium"/>
    <n v="0.78600000000000003"/>
    <x v="0"/>
    <s v=""/>
    <n v="5"/>
    <n v="19"/>
    <n v="4.46"/>
    <n v="4.9000000000000004"/>
    <s v="Thursday"/>
    <s v="5-10 min"/>
    <n v="1"/>
    <s v="Below 0.8"/>
  </r>
  <r>
    <s v="RF004774"/>
    <d v="2026-02-12T09:58:00"/>
    <d v="2026-02-12T00:00:00"/>
    <n v="9"/>
    <x v="1"/>
    <x v="0"/>
    <n v="3.8"/>
    <n v="97.07"/>
    <m/>
    <n v="1"/>
    <n v="7.6"/>
    <n v="10.5"/>
    <n v="82"/>
    <s v="Medium"/>
    <n v="0.91700000000000004"/>
    <x v="2"/>
    <s v="Fare too high"/>
    <n v="4.79"/>
    <n v="8"/>
    <m/>
    <n v="2.9"/>
    <s v="Thursday"/>
    <s v="5-10 min"/>
    <n v="0"/>
    <s v="Between 0.8-1.0"/>
  </r>
  <r>
    <s v="RF004775"/>
    <d v="2026-02-12T10:02:00"/>
    <d v="2026-02-12T00:00:00"/>
    <n v="10"/>
    <x v="2"/>
    <x v="1"/>
    <n v="7.7"/>
    <n v="152.65"/>
    <n v="146.66"/>
    <n v="1"/>
    <n v="3.5"/>
    <n v="7.5"/>
    <n v="108"/>
    <s v="Medium"/>
    <n v="1.0609999999999999"/>
    <x v="0"/>
    <s v=""/>
    <n v="4.46"/>
    <n v="0"/>
    <n v="-5.99"/>
    <n v="4"/>
    <s v="Thursday"/>
    <s v="0-5 min"/>
    <n v="1"/>
    <s v="Between 1.0-1.2"/>
  </r>
  <r>
    <s v="RF004776"/>
    <d v="2026-02-12T10:28:00"/>
    <d v="2026-02-12T00:00:00"/>
    <n v="10"/>
    <x v="0"/>
    <x v="1"/>
    <n v="5.2"/>
    <n v="144.13"/>
    <n v="141.25"/>
    <n v="1.2"/>
    <n v="8.6999999999999993"/>
    <n v="7.7"/>
    <n v="99"/>
    <s v="Medium"/>
    <n v="0.69299999999999995"/>
    <x v="0"/>
    <s v=""/>
    <n v="4.72"/>
    <n v="0"/>
    <n v="-2.88"/>
    <n v="-1"/>
    <s v="Thursday"/>
    <s v="5-10 min"/>
    <n v="1"/>
    <s v="Below 0.8"/>
  </r>
  <r>
    <s v="RF004777"/>
    <d v="2026-02-12T10:35:00"/>
    <d v="2026-02-12T00:00:00"/>
    <n v="10"/>
    <x v="0"/>
    <x v="0"/>
    <n v="15.8"/>
    <n v="273.25"/>
    <n v="266.92"/>
    <n v="1.1000000000000001"/>
    <n v="5.6"/>
    <n v="9.8000000000000007"/>
    <n v="103"/>
    <s v="Medium"/>
    <n v="0.79200000000000004"/>
    <x v="0"/>
    <s v=""/>
    <n v="4.62"/>
    <n v="3"/>
    <n v="-6.33"/>
    <n v="4.2"/>
    <s v="Thursday"/>
    <s v="5-10 min"/>
    <n v="1"/>
    <s v="Below 0.8"/>
  </r>
  <r>
    <s v="RF004778"/>
    <d v="2026-02-12T10:39:00"/>
    <d v="2026-02-12T00:00:00"/>
    <n v="10"/>
    <x v="1"/>
    <x v="0"/>
    <n v="1.5"/>
    <n v="70.25"/>
    <m/>
    <n v="1.1000000000000001"/>
    <n v="2.7"/>
    <n v="5.0999999999999996"/>
    <n v="86"/>
    <s v="Medium"/>
    <n v="1.0169999999999999"/>
    <x v="2"/>
    <s v="ETA too high"/>
    <n v="4.33"/>
    <n v="5"/>
    <m/>
    <n v="2.4"/>
    <s v="Thursday"/>
    <s v="0-5 min"/>
    <n v="0"/>
    <s v="Between 1.0-1.2"/>
  </r>
  <r>
    <s v="RF004779"/>
    <d v="2026-02-12T10:42:00"/>
    <d v="2026-02-12T00:00:00"/>
    <n v="10"/>
    <x v="2"/>
    <x v="1"/>
    <n v="3"/>
    <n v="98.34"/>
    <n v="94.23"/>
    <n v="1.1000000000000001"/>
    <n v="8.3000000000000007"/>
    <n v="10.7"/>
    <n v="98"/>
    <s v="Medium"/>
    <n v="0.77300000000000002"/>
    <x v="0"/>
    <s v=""/>
    <n v="4.45"/>
    <n v="0"/>
    <n v="-4.1100000000000003"/>
    <n v="2.4"/>
    <s v="Thursday"/>
    <s v="5-10 min"/>
    <n v="1"/>
    <s v="Below 0.8"/>
  </r>
  <r>
    <s v="RF004780"/>
    <d v="2026-02-12T10:44:00"/>
    <d v="2026-02-12T00:00:00"/>
    <n v="10"/>
    <x v="2"/>
    <x v="1"/>
    <n v="4.8"/>
    <n v="132.28"/>
    <m/>
    <n v="1.3"/>
    <n v="11.1"/>
    <n v="15.2"/>
    <n v="90"/>
    <s v="High"/>
    <n v="0.63200000000000001"/>
    <x v="2"/>
    <s v="ETA too high"/>
    <n v="5"/>
    <n v="0"/>
    <m/>
    <n v="4.0999999999999996"/>
    <s v="Thursday"/>
    <s v="10-15 min"/>
    <n v="0"/>
    <s v="Below 0.8"/>
  </r>
  <r>
    <s v="RF004781"/>
    <d v="2026-02-12T10:55:00"/>
    <d v="2026-02-12T00:00:00"/>
    <n v="10"/>
    <x v="0"/>
    <x v="0"/>
    <n v="11.5"/>
    <n v="276.06"/>
    <n v="287.25"/>
    <n v="1.2"/>
    <n v="5.8"/>
    <n v="10"/>
    <n v="120"/>
    <s v="High"/>
    <n v="0.82199999999999995"/>
    <x v="0"/>
    <s v=""/>
    <n v="4.6399999999999997"/>
    <n v="3"/>
    <n v="11.19"/>
    <n v="4.2"/>
    <s v="Thursday"/>
    <s v="5-10 min"/>
    <n v="1"/>
    <s v="Between 0.8-1.0"/>
  </r>
  <r>
    <s v="RF004782"/>
    <d v="2026-02-12T10:57:00"/>
    <d v="2026-02-12T00:00:00"/>
    <n v="10"/>
    <x v="1"/>
    <x v="0"/>
    <n v="9.5"/>
    <n v="196.5"/>
    <n v="195.37"/>
    <n v="1.1000000000000001"/>
    <n v="7.7"/>
    <n v="9.4"/>
    <n v="82"/>
    <s v="Medium"/>
    <n v="0.92500000000000004"/>
    <x v="0"/>
    <s v=""/>
    <n v="4.68"/>
    <n v="7"/>
    <n v="-1.1299999999999999"/>
    <n v="1.7"/>
    <s v="Thursday"/>
    <s v="5-10 min"/>
    <n v="1"/>
    <s v="Between 0.8-1.0"/>
  </r>
  <r>
    <s v="RF004783"/>
    <d v="2026-02-12T11:03:00"/>
    <d v="2026-02-12T00:00:00"/>
    <n v="11"/>
    <x v="1"/>
    <x v="0"/>
    <n v="8.1"/>
    <n v="173.17"/>
    <n v="165.28"/>
    <n v="1"/>
    <n v="2"/>
    <n v="1"/>
    <n v="92"/>
    <s v="Medium"/>
    <n v="1.139"/>
    <x v="0"/>
    <s v=""/>
    <n v="4.47"/>
    <n v="79"/>
    <n v="-7.89"/>
    <n v="-1"/>
    <s v="Thursday"/>
    <s v="0-5 min"/>
    <n v="1"/>
    <s v="Between 1.0-1.2"/>
  </r>
  <r>
    <s v="RF004784"/>
    <d v="2026-02-12T11:04:00"/>
    <d v="2026-02-12T00:00:00"/>
    <n v="11"/>
    <x v="0"/>
    <x v="1"/>
    <n v="1.9"/>
    <n v="84.65"/>
    <m/>
    <n v="1.2"/>
    <n v="3.3"/>
    <n v="8.4"/>
    <n v="119"/>
    <s v="High"/>
    <n v="0.82399999999999995"/>
    <x v="2"/>
    <s v="ETA too high"/>
    <n v="5"/>
    <n v="0"/>
    <m/>
    <n v="5.0999999999999996"/>
    <s v="Thursday"/>
    <s v="0-5 min"/>
    <n v="0"/>
    <s v="Between 0.8-1.0"/>
  </r>
  <r>
    <s v="RF004785"/>
    <d v="2026-02-12T11:15:00"/>
    <d v="2026-02-12T00:00:00"/>
    <n v="11"/>
    <x v="1"/>
    <x v="1"/>
    <n v="3.5"/>
    <n v="87.63"/>
    <n v="87.75"/>
    <n v="1"/>
    <n v="2.7"/>
    <n v="2"/>
    <n v="99"/>
    <s v="Medium"/>
    <n v="1.1539999999999999"/>
    <x v="0"/>
    <s v=""/>
    <n v="4.8"/>
    <n v="0"/>
    <n v="0.12"/>
    <n v="-0.7"/>
    <s v="Thursday"/>
    <s v="0-5 min"/>
    <n v="1"/>
    <s v="Between 1.0-1.2"/>
  </r>
  <r>
    <s v="RF004786"/>
    <d v="2026-02-12T11:23:00"/>
    <d v="2026-02-12T00:00:00"/>
    <n v="11"/>
    <x v="1"/>
    <x v="0"/>
    <n v="5.2"/>
    <n v="127.25"/>
    <n v="128.02000000000001"/>
    <n v="1.1000000000000001"/>
    <n v="4.4000000000000004"/>
    <n v="6.2"/>
    <n v="94"/>
    <s v="Medium"/>
    <n v="1.127"/>
    <x v="0"/>
    <s v=""/>
    <n v="4.6500000000000004"/>
    <n v="7"/>
    <n v="0.77"/>
    <n v="1.8"/>
    <s v="Thursday"/>
    <s v="0-5 min"/>
    <n v="1"/>
    <s v="Between 1.0-1.2"/>
  </r>
  <r>
    <s v="RF004787"/>
    <d v="2026-02-12T11:49:00"/>
    <d v="2026-02-12T00:00:00"/>
    <n v="11"/>
    <x v="0"/>
    <x v="0"/>
    <n v="10.5"/>
    <n v="197.63"/>
    <m/>
    <n v="1.1000000000000001"/>
    <n v="6.9"/>
    <n v="9.8000000000000007"/>
    <n v="109"/>
    <s v="Medium"/>
    <n v="0.83599999999999997"/>
    <x v="2"/>
    <s v="ETA too high"/>
    <n v="4.88"/>
    <n v="14"/>
    <m/>
    <n v="2.9"/>
    <s v="Thursday"/>
    <s v="5-10 min"/>
    <n v="0"/>
    <s v="Between 0.8-1.0"/>
  </r>
  <r>
    <s v="RF004788"/>
    <d v="2026-02-12T12:30:00"/>
    <d v="2026-02-12T00:00:00"/>
    <n v="12"/>
    <x v="3"/>
    <x v="0"/>
    <n v="5.5"/>
    <n v="107.22"/>
    <n v="107.23"/>
    <n v="1"/>
    <n v="2"/>
    <n v="1"/>
    <n v="73"/>
    <s v="Low"/>
    <n v="2.2000000000000002"/>
    <x v="0"/>
    <s v=""/>
    <n v="4.9800000000000004"/>
    <n v="13"/>
    <n v="0.01"/>
    <n v="-1"/>
    <s v="Thursday"/>
    <s v="0-5 min"/>
    <n v="1"/>
    <s v="Above 1.2"/>
  </r>
  <r>
    <s v="RF004789"/>
    <d v="2026-02-12T12:31:00"/>
    <d v="2026-02-12T00:00:00"/>
    <n v="12"/>
    <x v="0"/>
    <x v="0"/>
    <n v="8.6"/>
    <n v="150.81"/>
    <n v="146.03"/>
    <n v="1"/>
    <n v="2.7"/>
    <n v="2.5"/>
    <n v="117"/>
    <s v="Medium"/>
    <n v="0.96399999999999997"/>
    <x v="0"/>
    <s v=""/>
    <n v="4.3099999999999996"/>
    <n v="3"/>
    <n v="-4.78"/>
    <n v="-0.2"/>
    <s v="Thursday"/>
    <s v="0-5 min"/>
    <n v="1"/>
    <s v="Between 0.8-1.0"/>
  </r>
  <r>
    <s v="RF004790"/>
    <d v="2026-02-12T12:43:00"/>
    <d v="2026-02-12T00:00:00"/>
    <n v="12"/>
    <x v="4"/>
    <x v="0"/>
    <n v="7.8"/>
    <n v="170.94"/>
    <n v="157.68"/>
    <n v="1"/>
    <n v="6.1"/>
    <n v="7.4"/>
    <n v="54"/>
    <s v="Low"/>
    <n v="2.0539999999999998"/>
    <x v="0"/>
    <s v=""/>
    <n v="4.97"/>
    <n v="5"/>
    <n v="-13.26"/>
    <n v="1.3"/>
    <s v="Thursday"/>
    <s v="5-10 min"/>
    <n v="1"/>
    <s v="Above 1.2"/>
  </r>
  <r>
    <s v="RF004791"/>
    <d v="2026-02-12T12:45:00"/>
    <d v="2026-02-12T00:00:00"/>
    <n v="12"/>
    <x v="0"/>
    <x v="1"/>
    <n v="8.6"/>
    <n v="211.28"/>
    <n v="200.97"/>
    <n v="1.1000000000000001"/>
    <n v="3.1"/>
    <n v="13"/>
    <n v="112"/>
    <s v="Medium"/>
    <n v="0.92200000000000004"/>
    <x v="0"/>
    <s v=""/>
    <n v="4.54"/>
    <n v="0"/>
    <n v="-10.31"/>
    <n v="9.9"/>
    <s v="Thursday"/>
    <s v="0-5 min"/>
    <n v="1"/>
    <s v="Between 0.8-1.0"/>
  </r>
  <r>
    <s v="RF004792"/>
    <d v="2026-02-12T12:48:00"/>
    <d v="2026-02-12T00:00:00"/>
    <n v="12"/>
    <x v="0"/>
    <x v="0"/>
    <n v="3.3"/>
    <n v="83.9"/>
    <n v="78.59"/>
    <n v="1"/>
    <n v="7.6"/>
    <n v="11.1"/>
    <n v="96"/>
    <s v="Low"/>
    <n v="0.93"/>
    <x v="0"/>
    <s v=""/>
    <n v="4.3899999999999997"/>
    <n v="6"/>
    <n v="-5.31"/>
    <n v="3.5"/>
    <s v="Thursday"/>
    <s v="5-10 min"/>
    <n v="1"/>
    <s v="Between 0.8-1.0"/>
  </r>
  <r>
    <s v="RF004793"/>
    <d v="2026-02-12T12:53:00"/>
    <d v="2026-02-12T00:00:00"/>
    <n v="12"/>
    <x v="0"/>
    <x v="0"/>
    <n v="9.6999999999999993"/>
    <n v="172.46"/>
    <n v="173.55"/>
    <n v="1"/>
    <n v="3.4"/>
    <n v="1.5"/>
    <n v="116"/>
    <s v="Medium"/>
    <n v="0.93100000000000005"/>
    <x v="0"/>
    <s v=""/>
    <n v="5"/>
    <n v="46"/>
    <n v="1.0900000000000001"/>
    <n v="-1.9"/>
    <s v="Thursday"/>
    <s v="0-5 min"/>
    <n v="1"/>
    <s v="Between 0.8-1.0"/>
  </r>
  <r>
    <s v="RF004794"/>
    <d v="2026-02-12T13:12:00"/>
    <d v="2026-02-12T00:00:00"/>
    <n v="13"/>
    <x v="0"/>
    <x v="1"/>
    <n v="8.3000000000000007"/>
    <n v="182.58"/>
    <n v="178.38"/>
    <n v="1.1000000000000001"/>
    <n v="6.7"/>
    <n v="11.1"/>
    <n v="128"/>
    <s v="Medium"/>
    <n v="1.1830000000000001"/>
    <x v="0"/>
    <s v=""/>
    <n v="4.79"/>
    <n v="0"/>
    <n v="-4.2"/>
    <n v="4.4000000000000004"/>
    <s v="Thursday"/>
    <s v="5-10 min"/>
    <n v="1"/>
    <s v="Between 1.0-1.2"/>
  </r>
  <r>
    <s v="RF004795"/>
    <d v="2026-02-12T13:25:00"/>
    <d v="2026-02-12T00:00:00"/>
    <n v="13"/>
    <x v="0"/>
    <x v="0"/>
    <n v="15"/>
    <n v="333.44"/>
    <m/>
    <n v="1.2"/>
    <n v="5.9"/>
    <n v="11.1"/>
    <n v="108"/>
    <s v="Low"/>
    <n v="1.171"/>
    <x v="2"/>
    <s v="ETA too high"/>
    <n v="4.59"/>
    <n v="7"/>
    <m/>
    <n v="5.2"/>
    <s v="Thursday"/>
    <s v="5-10 min"/>
    <n v="0"/>
    <s v="Between 1.0-1.2"/>
  </r>
  <r>
    <s v="RF004796"/>
    <d v="2026-02-12T13:26:00"/>
    <d v="2026-02-12T00:00:00"/>
    <n v="13"/>
    <x v="1"/>
    <x v="1"/>
    <n v="4.3"/>
    <n v="97.46"/>
    <n v="99.42"/>
    <n v="1"/>
    <n v="4.4000000000000004"/>
    <n v="4.5"/>
    <n v="109"/>
    <s v="Low"/>
    <n v="1.6140000000000001"/>
    <x v="0"/>
    <s v=""/>
    <n v="5"/>
    <n v="0"/>
    <n v="1.96"/>
    <n v="0.1"/>
    <s v="Thursday"/>
    <s v="0-5 min"/>
    <n v="1"/>
    <s v="Above 1.2"/>
  </r>
  <r>
    <s v="RF004797"/>
    <d v="2026-02-12T13:56:00"/>
    <d v="2026-02-12T00:00:00"/>
    <n v="13"/>
    <x v="0"/>
    <x v="0"/>
    <n v="6.6"/>
    <n v="170.98"/>
    <n v="172.64"/>
    <n v="1.3"/>
    <n v="7"/>
    <n v="8.1999999999999993"/>
    <n v="97"/>
    <s v="High"/>
    <n v="0.66400000000000003"/>
    <x v="0"/>
    <s v=""/>
    <n v="4.63"/>
    <n v="9"/>
    <n v="1.66"/>
    <n v="1.2"/>
    <s v="Thursday"/>
    <s v="5-10 min"/>
    <n v="1"/>
    <s v="Below 0.8"/>
  </r>
  <r>
    <s v="RF004798"/>
    <d v="2026-02-12T14:00:00"/>
    <d v="2026-02-12T00:00:00"/>
    <n v="14"/>
    <x v="0"/>
    <x v="1"/>
    <n v="2.1"/>
    <n v="73.650000000000006"/>
    <n v="78.08"/>
    <n v="1"/>
    <n v="4.5"/>
    <n v="6.9"/>
    <n v="112"/>
    <s v="Low"/>
    <n v="1.4950000000000001"/>
    <x v="0"/>
    <s v=""/>
    <n v="4.5199999999999996"/>
    <n v="0"/>
    <n v="4.43"/>
    <n v="2.4"/>
    <s v="Thursday"/>
    <s v="0-5 min"/>
    <n v="1"/>
    <s v="Above 1.2"/>
  </r>
  <r>
    <s v="RF004799"/>
    <d v="2026-02-12T14:09:00"/>
    <d v="2026-02-12T00:00:00"/>
    <n v="14"/>
    <x v="0"/>
    <x v="0"/>
    <n v="1.5"/>
    <n v="67.23"/>
    <n v="63.8"/>
    <n v="1.1000000000000001"/>
    <n v="7.1"/>
    <n v="9.5"/>
    <n v="104"/>
    <s v="Medium"/>
    <n v="0.91100000000000003"/>
    <x v="0"/>
    <s v=""/>
    <n v="4.9000000000000004"/>
    <n v="39"/>
    <n v="-3.43"/>
    <n v="2.4"/>
    <s v="Thursday"/>
    <s v="5-10 min"/>
    <n v="1"/>
    <s v="Between 0.8-1.0"/>
  </r>
  <r>
    <s v="RF004800"/>
    <d v="2026-02-12T14:22:00"/>
    <d v="2026-02-12T00:00:00"/>
    <n v="14"/>
    <x v="3"/>
    <x v="1"/>
    <n v="16.5"/>
    <n v="288.27"/>
    <n v="309.92"/>
    <n v="1"/>
    <n v="2"/>
    <n v="2.7"/>
    <n v="71"/>
    <s v="Low"/>
    <n v="2.2000000000000002"/>
    <x v="0"/>
    <s v=""/>
    <n v="4.4000000000000004"/>
    <n v="0"/>
    <n v="21.65"/>
    <n v="0.7"/>
    <s v="Thursday"/>
    <s v="0-5 min"/>
    <n v="1"/>
    <s v="Above 1.2"/>
  </r>
  <r>
    <s v="RF004801"/>
    <d v="2026-02-12T14:42:00"/>
    <d v="2026-02-12T00:00:00"/>
    <n v="14"/>
    <x v="0"/>
    <x v="0"/>
    <n v="7.6"/>
    <n v="204.67"/>
    <n v="198.03"/>
    <n v="1.2"/>
    <n v="4"/>
    <n v="1.7"/>
    <n v="129"/>
    <s v="Medium"/>
    <n v="0.96499999999999997"/>
    <x v="0"/>
    <s v=""/>
    <n v="4.7300000000000004"/>
    <n v="1"/>
    <n v="-6.64"/>
    <n v="-2.2999999999999998"/>
    <s v="Thursday"/>
    <s v="0-5 min"/>
    <n v="1"/>
    <s v="Between 0.8-1.0"/>
  </r>
  <r>
    <s v="RF004802"/>
    <d v="2026-02-12T14:44:00"/>
    <d v="2026-02-12T00:00:00"/>
    <n v="14"/>
    <x v="1"/>
    <x v="0"/>
    <n v="1.4"/>
    <n v="64.41"/>
    <m/>
    <n v="1"/>
    <n v="4.5999999999999996"/>
    <n v="1"/>
    <n v="90"/>
    <s v="Medium"/>
    <n v="1.101"/>
    <x v="2"/>
    <s v="Fare too high"/>
    <n v="4.43"/>
    <n v="1"/>
    <m/>
    <n v="-3.6"/>
    <s v="Thursday"/>
    <s v="0-5 min"/>
    <n v="0"/>
    <s v="Between 1.0-1.2"/>
  </r>
  <r>
    <s v="RF004803"/>
    <d v="2026-02-12T15:20:00"/>
    <d v="2026-02-12T00:00:00"/>
    <n v="15"/>
    <x v="2"/>
    <x v="0"/>
    <n v="8.1999999999999993"/>
    <n v="163.68"/>
    <n v="155.41999999999999"/>
    <n v="1"/>
    <n v="7.4"/>
    <n v="5.3"/>
    <n v="92"/>
    <s v="Medium"/>
    <n v="0.90900000000000003"/>
    <x v="0"/>
    <s v=""/>
    <n v="4.5"/>
    <n v="23"/>
    <n v="-8.26"/>
    <n v="-2.1"/>
    <s v="Thursday"/>
    <s v="5-10 min"/>
    <n v="1"/>
    <s v="Between 0.8-1.0"/>
  </r>
  <r>
    <s v="RF004804"/>
    <d v="2026-02-12T15:28:00"/>
    <d v="2026-02-12T00:00:00"/>
    <n v="15"/>
    <x v="2"/>
    <x v="0"/>
    <n v="4.3"/>
    <n v="110.78"/>
    <n v="111.67"/>
    <n v="1.1000000000000001"/>
    <n v="4.2"/>
    <n v="3.4"/>
    <n v="94"/>
    <s v="Medium"/>
    <n v="0.84"/>
    <x v="0"/>
    <s v=""/>
    <n v="4.84"/>
    <n v="2"/>
    <n v="0.89"/>
    <n v="-0.8"/>
    <s v="Thursday"/>
    <s v="0-5 min"/>
    <n v="1"/>
    <s v="Between 0.8-1.0"/>
  </r>
  <r>
    <s v="RF004805"/>
    <d v="2026-02-12T15:41:00"/>
    <d v="2026-02-12T00:00:00"/>
    <n v="15"/>
    <x v="0"/>
    <x v="1"/>
    <n v="8.5"/>
    <n v="199.01"/>
    <n v="208.67"/>
    <n v="1.1000000000000001"/>
    <n v="2"/>
    <n v="2.4"/>
    <n v="119"/>
    <s v="Medium"/>
    <n v="0.98199999999999998"/>
    <x v="0"/>
    <s v=""/>
    <n v="4.53"/>
    <n v="0"/>
    <n v="9.66"/>
    <n v="0.4"/>
    <s v="Thursday"/>
    <s v="0-5 min"/>
    <n v="1"/>
    <s v="Between 0.8-1.0"/>
  </r>
  <r>
    <s v="RF004806"/>
    <d v="2026-02-12T15:48:00"/>
    <d v="2026-02-12T00:00:00"/>
    <n v="15"/>
    <x v="2"/>
    <x v="0"/>
    <n v="10"/>
    <n v="209.1"/>
    <n v="213.33"/>
    <n v="1"/>
    <n v="2"/>
    <n v="4.9000000000000004"/>
    <n v="99"/>
    <s v="Medium"/>
    <n v="1.0049999999999999"/>
    <x v="0"/>
    <s v=""/>
    <n v="4.88"/>
    <n v="8"/>
    <n v="4.2300000000000004"/>
    <n v="2.9"/>
    <s v="Thursday"/>
    <s v="0-5 min"/>
    <n v="1"/>
    <s v="Between 1.0-1.2"/>
  </r>
  <r>
    <s v="RF004807"/>
    <d v="2026-02-12T15:50:00"/>
    <d v="2026-02-12T00:00:00"/>
    <n v="15"/>
    <x v="2"/>
    <x v="1"/>
    <n v="7.1"/>
    <n v="144.9"/>
    <n v="145.36000000000001"/>
    <n v="1"/>
    <n v="4.5999999999999996"/>
    <n v="2.8"/>
    <n v="101"/>
    <s v="Low"/>
    <n v="1.127"/>
    <x v="0"/>
    <s v=""/>
    <n v="4.29"/>
    <n v="0"/>
    <n v="0.46"/>
    <n v="-1.8"/>
    <s v="Thursday"/>
    <s v="0-5 min"/>
    <n v="1"/>
    <s v="Between 1.0-1.2"/>
  </r>
  <r>
    <s v="RF004808"/>
    <d v="2026-02-12T15:57:00"/>
    <d v="2026-02-12T00:00:00"/>
    <n v="15"/>
    <x v="0"/>
    <x v="0"/>
    <n v="4.7"/>
    <n v="132.66999999999999"/>
    <n v="141.74"/>
    <n v="1.1000000000000001"/>
    <n v="2"/>
    <n v="1"/>
    <n v="116"/>
    <s v="Medium"/>
    <n v="1.0409999999999999"/>
    <x v="0"/>
    <s v=""/>
    <n v="4.68"/>
    <n v="6"/>
    <n v="9.07"/>
    <n v="-1"/>
    <s v="Thursday"/>
    <s v="0-5 min"/>
    <n v="1"/>
    <s v="Between 1.0-1.2"/>
  </r>
  <r>
    <s v="RF004809"/>
    <d v="2026-02-12T16:05:00"/>
    <d v="2026-02-12T00:00:00"/>
    <n v="16"/>
    <x v="3"/>
    <x v="1"/>
    <n v="5.9"/>
    <n v="124.35"/>
    <n v="119.12"/>
    <n v="1"/>
    <n v="4.3"/>
    <n v="6.6"/>
    <n v="57"/>
    <s v="Low"/>
    <n v="1.421"/>
    <x v="0"/>
    <s v=""/>
    <n v="4.6100000000000003"/>
    <n v="0"/>
    <n v="-5.23"/>
    <n v="2.2999999999999998"/>
    <s v="Thursday"/>
    <s v="0-5 min"/>
    <n v="1"/>
    <s v="Above 1.2"/>
  </r>
  <r>
    <s v="RF004810"/>
    <d v="2026-02-12T16:07:00"/>
    <d v="2026-02-12T00:00:00"/>
    <n v="16"/>
    <x v="2"/>
    <x v="0"/>
    <n v="8.8000000000000007"/>
    <n v="185.68"/>
    <m/>
    <n v="1.1000000000000001"/>
    <n v="3.4"/>
    <m/>
    <n v="82"/>
    <s v="Medium"/>
    <n v="0.76200000000000001"/>
    <x v="3"/>
    <s v="No driver available"/>
    <n v="4.67"/>
    <n v="10"/>
    <m/>
    <m/>
    <s v="Thursday"/>
    <s v="0-5 min"/>
    <n v="0"/>
    <s v="Below 0.8"/>
  </r>
  <r>
    <s v="RF004811"/>
    <d v="2026-02-12T16:12:00"/>
    <d v="2026-02-12T00:00:00"/>
    <n v="16"/>
    <x v="3"/>
    <x v="0"/>
    <n v="9.6"/>
    <n v="204.3"/>
    <n v="195.65"/>
    <n v="1.1000000000000001"/>
    <n v="4"/>
    <n v="2.8"/>
    <n v="51"/>
    <s v="Low"/>
    <n v="1.8280000000000001"/>
    <x v="0"/>
    <s v=""/>
    <n v="4.63"/>
    <n v="7"/>
    <n v="-8.65"/>
    <n v="-1.2"/>
    <s v="Thursday"/>
    <s v="0-5 min"/>
    <n v="1"/>
    <s v="Above 1.2"/>
  </r>
  <r>
    <s v="RF004812"/>
    <d v="2026-02-12T16:21:00"/>
    <d v="2026-02-12T00:00:00"/>
    <n v="16"/>
    <x v="3"/>
    <x v="0"/>
    <n v="3.2"/>
    <n v="84.92"/>
    <n v="84.57"/>
    <n v="1"/>
    <n v="9.1"/>
    <n v="9.5"/>
    <n v="51"/>
    <s v="Low"/>
    <n v="0.96099999999999997"/>
    <x v="0"/>
    <s v=""/>
    <n v="4.79"/>
    <n v="3"/>
    <n v="-0.35"/>
    <n v="0.4"/>
    <s v="Thursday"/>
    <s v="5-10 min"/>
    <n v="1"/>
    <s v="Between 0.8-1.0"/>
  </r>
  <r>
    <s v="RF004813"/>
    <d v="2026-02-12T16:36:00"/>
    <d v="2026-02-12T00:00:00"/>
    <n v="16"/>
    <x v="1"/>
    <x v="0"/>
    <n v="1.8"/>
    <n v="77.709999999999994"/>
    <m/>
    <n v="1.2"/>
    <n v="9.1999999999999993"/>
    <n v="9.4"/>
    <n v="78"/>
    <s v="Medium"/>
    <n v="0.73399999999999999"/>
    <x v="1"/>
    <s v="Driver unavailable"/>
    <n v="4.8"/>
    <n v="11"/>
    <m/>
    <n v="0.2"/>
    <s v="Thursday"/>
    <s v="5-10 min"/>
    <n v="0"/>
    <s v="Below 0.8"/>
  </r>
  <r>
    <s v="RF004814"/>
    <d v="2026-02-12T16:39:00"/>
    <d v="2026-02-12T00:00:00"/>
    <n v="16"/>
    <x v="0"/>
    <x v="1"/>
    <n v="2.2999999999999998"/>
    <n v="88.88"/>
    <n v="88.46"/>
    <n v="1.1000000000000001"/>
    <n v="5.3"/>
    <n v="2.7"/>
    <n v="111"/>
    <s v="Medium"/>
    <n v="0.91800000000000004"/>
    <x v="0"/>
    <s v=""/>
    <n v="4.6399999999999997"/>
    <n v="0"/>
    <n v="-0.42"/>
    <n v="-2.6"/>
    <s v="Thursday"/>
    <s v="5-10 min"/>
    <n v="1"/>
    <s v="Between 0.8-1.0"/>
  </r>
  <r>
    <s v="RF004815"/>
    <d v="2026-02-12T16:44:00"/>
    <d v="2026-02-12T00:00:00"/>
    <n v="16"/>
    <x v="4"/>
    <x v="0"/>
    <n v="4.9000000000000004"/>
    <n v="120.63"/>
    <n v="117.34"/>
    <n v="1"/>
    <n v="4.2"/>
    <n v="7.1"/>
    <n v="53"/>
    <s v="Low"/>
    <n v="1.1579999999999999"/>
    <x v="0"/>
    <s v=""/>
    <n v="4.62"/>
    <n v="19"/>
    <n v="-3.29"/>
    <n v="2.9"/>
    <s v="Thursday"/>
    <s v="0-5 min"/>
    <n v="1"/>
    <s v="Between 1.0-1.2"/>
  </r>
  <r>
    <s v="RF004816"/>
    <d v="2026-02-12T16:44:00"/>
    <d v="2026-02-12T00:00:00"/>
    <n v="16"/>
    <x v="0"/>
    <x v="1"/>
    <n v="9.4"/>
    <n v="185.11"/>
    <n v="180.54"/>
    <n v="1"/>
    <n v="3.2"/>
    <n v="7.4"/>
    <n v="123"/>
    <s v="Medium"/>
    <n v="0.97799999999999998"/>
    <x v="0"/>
    <s v=""/>
    <n v="4.8"/>
    <n v="0"/>
    <n v="-4.57"/>
    <n v="4.2"/>
    <s v="Thursday"/>
    <s v="0-5 min"/>
    <n v="1"/>
    <s v="Between 0.8-1.0"/>
  </r>
  <r>
    <s v="RF004817"/>
    <d v="2026-02-12T16:57:00"/>
    <d v="2026-02-12T00:00:00"/>
    <n v="16"/>
    <x v="0"/>
    <x v="0"/>
    <n v="5.0999999999999996"/>
    <n v="151.04"/>
    <n v="149.76"/>
    <n v="1.2"/>
    <n v="7"/>
    <n v="6.5"/>
    <n v="94"/>
    <s v="Medium"/>
    <n v="0.79500000000000004"/>
    <x v="0"/>
    <s v=""/>
    <n v="4.83"/>
    <n v="12"/>
    <n v="-1.28"/>
    <n v="-0.5"/>
    <s v="Thursday"/>
    <s v="5-10 min"/>
    <n v="1"/>
    <s v="Below 0.8"/>
  </r>
  <r>
    <s v="RF004818"/>
    <d v="2026-02-12T16:59:00"/>
    <d v="2026-02-12T00:00:00"/>
    <n v="16"/>
    <x v="0"/>
    <x v="0"/>
    <n v="2.1"/>
    <n v="70.64"/>
    <n v="72.05"/>
    <n v="1"/>
    <n v="4.5"/>
    <n v="11.9"/>
    <n v="113"/>
    <s v="Medium"/>
    <n v="0.92800000000000005"/>
    <x v="0"/>
    <s v=""/>
    <n v="4.28"/>
    <n v="1"/>
    <n v="1.41"/>
    <n v="7.4"/>
    <s v="Thursday"/>
    <s v="0-5 min"/>
    <n v="1"/>
    <s v="Between 0.8-1.0"/>
  </r>
  <r>
    <s v="RF004819"/>
    <d v="2026-02-12T17:16:00"/>
    <d v="2026-02-12T00:00:00"/>
    <n v="17"/>
    <x v="3"/>
    <x v="0"/>
    <n v="7"/>
    <n v="149.78"/>
    <n v="147.18"/>
    <n v="1"/>
    <n v="8"/>
    <n v="6.6"/>
    <n v="50"/>
    <s v="Low"/>
    <n v="1.01"/>
    <x v="0"/>
    <s v=""/>
    <n v="4.4400000000000004"/>
    <n v="2"/>
    <n v="-2.6"/>
    <n v="-1.4"/>
    <s v="Thursday"/>
    <s v="5-10 min"/>
    <n v="1"/>
    <s v="Between 1.0-1.2"/>
  </r>
  <r>
    <s v="RF004820"/>
    <d v="2026-02-12T17:44:00"/>
    <d v="2026-02-12T00:00:00"/>
    <n v="17"/>
    <x v="4"/>
    <x v="0"/>
    <n v="5.5"/>
    <n v="113.23"/>
    <n v="111.4"/>
    <n v="1"/>
    <n v="5.4"/>
    <n v="6.2"/>
    <n v="60"/>
    <s v="Low"/>
    <n v="1.714"/>
    <x v="0"/>
    <s v=""/>
    <n v="4.47"/>
    <n v="4"/>
    <n v="-1.83"/>
    <n v="0.8"/>
    <s v="Thursday"/>
    <s v="5-10 min"/>
    <n v="1"/>
    <s v="Above 1.2"/>
  </r>
  <r>
    <s v="RF004821"/>
    <d v="2026-02-12T17:54:00"/>
    <d v="2026-02-12T00:00:00"/>
    <n v="17"/>
    <x v="2"/>
    <x v="0"/>
    <n v="9.8000000000000007"/>
    <n v="203.93"/>
    <n v="198.95"/>
    <n v="1.2"/>
    <n v="7.4"/>
    <n v="4.4000000000000004"/>
    <n v="92"/>
    <s v="Medium"/>
    <n v="0.72099999999999997"/>
    <x v="0"/>
    <s v=""/>
    <n v="4.63"/>
    <n v="14"/>
    <n v="-4.9800000000000004"/>
    <n v="-3"/>
    <s v="Thursday"/>
    <s v="5-10 min"/>
    <n v="1"/>
    <s v="Below 0.8"/>
  </r>
  <r>
    <s v="RF004822"/>
    <d v="2026-02-12T18:01:00"/>
    <d v="2026-02-12T00:00:00"/>
    <n v="18"/>
    <x v="4"/>
    <x v="1"/>
    <n v="2.7"/>
    <n v="76.33"/>
    <n v="75.67"/>
    <n v="1"/>
    <n v="2"/>
    <n v="1.4"/>
    <n v="43"/>
    <s v="Low"/>
    <n v="1.093"/>
    <x v="0"/>
    <s v=""/>
    <n v="4.33"/>
    <n v="0"/>
    <n v="-0.66"/>
    <n v="-0.6"/>
    <s v="Thursday"/>
    <s v="0-5 min"/>
    <n v="1"/>
    <s v="Between 1.0-1.2"/>
  </r>
  <r>
    <s v="RF004823"/>
    <d v="2026-02-12T18:02:00"/>
    <d v="2026-02-12T00:00:00"/>
    <n v="18"/>
    <x v="1"/>
    <x v="1"/>
    <n v="7.4"/>
    <n v="133.63999999999999"/>
    <n v="122.64"/>
    <n v="1"/>
    <n v="4.8"/>
    <n v="11.1"/>
    <n v="76"/>
    <s v="Medium"/>
    <n v="0.90600000000000003"/>
    <x v="0"/>
    <s v=""/>
    <n v="4.8099999999999996"/>
    <n v="0"/>
    <n v="-11"/>
    <n v="6.3"/>
    <s v="Thursday"/>
    <s v="0-5 min"/>
    <n v="1"/>
    <s v="Between 0.8-1.0"/>
  </r>
  <r>
    <s v="RF004824"/>
    <d v="2026-02-12T18:08:00"/>
    <d v="2026-02-12T00:00:00"/>
    <n v="18"/>
    <x v="3"/>
    <x v="0"/>
    <n v="6.8"/>
    <n v="132.91"/>
    <n v="130.27000000000001"/>
    <n v="1"/>
    <n v="9.4"/>
    <n v="11.2"/>
    <n v="53"/>
    <s v="Low"/>
    <n v="1.02"/>
    <x v="0"/>
    <s v=""/>
    <n v="4.5199999999999996"/>
    <n v="6"/>
    <n v="-2.64"/>
    <n v="1.8"/>
    <s v="Thursday"/>
    <s v="5-10 min"/>
    <n v="1"/>
    <s v="Between 1.0-1.2"/>
  </r>
  <r>
    <s v="RF004825"/>
    <d v="2026-02-12T18:14:00"/>
    <d v="2026-02-12T00:00:00"/>
    <n v="18"/>
    <x v="3"/>
    <x v="0"/>
    <n v="8.4"/>
    <n v="152.41"/>
    <n v="154.9"/>
    <n v="1"/>
    <n v="2.2000000000000002"/>
    <n v="3.2"/>
    <n v="50"/>
    <s v="Low"/>
    <n v="1.085"/>
    <x v="0"/>
    <s v=""/>
    <n v="4.8600000000000003"/>
    <n v="3"/>
    <n v="2.4900000000000002"/>
    <n v="1"/>
    <s v="Thursday"/>
    <s v="0-5 min"/>
    <n v="1"/>
    <s v="Between 1.0-1.2"/>
  </r>
  <r>
    <s v="RF004826"/>
    <d v="2026-02-12T18:26:00"/>
    <d v="2026-02-12T00:00:00"/>
    <n v="18"/>
    <x v="0"/>
    <x v="0"/>
    <n v="10.8"/>
    <n v="244.57"/>
    <n v="230.71"/>
    <n v="1.2"/>
    <n v="7"/>
    <n v="5.5"/>
    <n v="103"/>
    <s v="High"/>
    <n v="0.70699999999999996"/>
    <x v="0"/>
    <s v=""/>
    <n v="4.58"/>
    <n v="6"/>
    <n v="-13.86"/>
    <n v="-1.5"/>
    <s v="Thursday"/>
    <s v="5-10 min"/>
    <n v="1"/>
    <s v="Below 0.8"/>
  </r>
  <r>
    <s v="RF004827"/>
    <d v="2026-02-12T18:34:00"/>
    <d v="2026-02-12T00:00:00"/>
    <n v="18"/>
    <x v="4"/>
    <x v="0"/>
    <n v="1"/>
    <n v="50.98"/>
    <n v="51.44"/>
    <n v="1"/>
    <n v="5"/>
    <n v="1.6"/>
    <n v="54"/>
    <s v="Low"/>
    <n v="1.258"/>
    <x v="0"/>
    <s v=""/>
    <n v="4.8899999999999997"/>
    <n v="3"/>
    <n v="0.46"/>
    <n v="-3.4"/>
    <s v="Thursday"/>
    <s v="0-5 min"/>
    <n v="1"/>
    <s v="Above 1.2"/>
  </r>
  <r>
    <s v="RF004828"/>
    <d v="2026-02-12T18:39:00"/>
    <d v="2026-02-12T00:00:00"/>
    <n v="18"/>
    <x v="1"/>
    <x v="1"/>
    <n v="3.6"/>
    <n v="97.26"/>
    <n v="102.05"/>
    <n v="1"/>
    <n v="6"/>
    <n v="10.5"/>
    <n v="82"/>
    <s v="Medium"/>
    <n v="1.018"/>
    <x v="0"/>
    <s v=""/>
    <n v="4.6399999999999997"/>
    <n v="0"/>
    <n v="4.79"/>
    <n v="4.5"/>
    <s v="Thursday"/>
    <s v="5-10 min"/>
    <n v="1"/>
    <s v="Between 1.0-1.2"/>
  </r>
  <r>
    <s v="RF004829"/>
    <d v="2026-02-12T18:43:00"/>
    <d v="2026-02-12T00:00:00"/>
    <n v="18"/>
    <x v="3"/>
    <x v="0"/>
    <n v="5.2"/>
    <n v="116.78"/>
    <n v="117.37"/>
    <n v="1.1000000000000001"/>
    <n v="7.5"/>
    <n v="9.5"/>
    <n v="51"/>
    <s v="Medium"/>
    <n v="0.78700000000000003"/>
    <x v="0"/>
    <s v=""/>
    <n v="4.67"/>
    <n v="20"/>
    <n v="0.59"/>
    <n v="2"/>
    <s v="Thursday"/>
    <s v="5-10 min"/>
    <n v="1"/>
    <s v="Below 0.8"/>
  </r>
  <r>
    <s v="RF004830"/>
    <d v="2026-02-12T18:54:00"/>
    <d v="2026-02-12T00:00:00"/>
    <n v="18"/>
    <x v="1"/>
    <x v="0"/>
    <n v="3.5"/>
    <n v="109.76"/>
    <n v="109.21"/>
    <n v="1.2"/>
    <n v="5.6"/>
    <n v="4.0999999999999996"/>
    <n v="90"/>
    <s v="Medium"/>
    <n v="0.84"/>
    <x v="0"/>
    <s v=""/>
    <n v="4.8499999999999996"/>
    <n v="12"/>
    <n v="-0.55000000000000004"/>
    <n v="-1.5"/>
    <s v="Thursday"/>
    <s v="5-10 min"/>
    <n v="1"/>
    <s v="Between 0.8-1.0"/>
  </r>
  <r>
    <s v="RF004831"/>
    <d v="2026-02-12T19:05:00"/>
    <d v="2026-02-12T00:00:00"/>
    <n v="19"/>
    <x v="2"/>
    <x v="0"/>
    <n v="6.5"/>
    <n v="133.88"/>
    <m/>
    <n v="1.1000000000000001"/>
    <n v="8.6"/>
    <m/>
    <n v="93"/>
    <s v="Medium"/>
    <n v="0.79100000000000004"/>
    <x v="3"/>
    <s v="No driver available"/>
    <n v="4.62"/>
    <n v="12"/>
    <m/>
    <m/>
    <s v="Thursday"/>
    <s v="5-10 min"/>
    <n v="0"/>
    <s v="Below 0.8"/>
  </r>
  <r>
    <s v="RF004832"/>
    <d v="2026-02-12T19:12:00"/>
    <d v="2026-02-12T00:00:00"/>
    <n v="19"/>
    <x v="0"/>
    <x v="0"/>
    <n v="5.3"/>
    <n v="181.26"/>
    <n v="182.23"/>
    <n v="1.4"/>
    <n v="7.1"/>
    <n v="9.6999999999999993"/>
    <n v="84"/>
    <s v="High"/>
    <n v="0.55700000000000005"/>
    <x v="0"/>
    <s v=""/>
    <n v="4.38"/>
    <n v="26"/>
    <n v="0.97"/>
    <n v="2.6"/>
    <s v="Thursday"/>
    <s v="5-10 min"/>
    <n v="1"/>
    <s v="Below 0.8"/>
  </r>
  <r>
    <s v="RF004833"/>
    <d v="2026-02-12T19:12:00"/>
    <d v="2026-02-12T00:00:00"/>
    <n v="19"/>
    <x v="2"/>
    <x v="0"/>
    <n v="2.1"/>
    <n v="104.48"/>
    <n v="108.81"/>
    <n v="1.4"/>
    <n v="9"/>
    <n v="13"/>
    <n v="89"/>
    <s v="High"/>
    <n v="0.65300000000000002"/>
    <x v="0"/>
    <s v=""/>
    <n v="4.3899999999999997"/>
    <n v="12"/>
    <n v="4.33"/>
    <n v="4"/>
    <s v="Thursday"/>
    <s v="5-10 min"/>
    <n v="1"/>
    <s v="Below 0.8"/>
  </r>
  <r>
    <s v="RF004834"/>
    <d v="2026-02-12T19:22:00"/>
    <d v="2026-02-12T00:00:00"/>
    <n v="19"/>
    <x v="2"/>
    <x v="0"/>
    <n v="8.6"/>
    <n v="226.92"/>
    <n v="222.9"/>
    <n v="1.2"/>
    <n v="4.4000000000000004"/>
    <n v="1"/>
    <n v="86"/>
    <s v="Medium"/>
    <n v="0.66200000000000003"/>
    <x v="0"/>
    <s v=""/>
    <n v="4.91"/>
    <n v="3"/>
    <n v="-4.0199999999999996"/>
    <n v="-3.4"/>
    <s v="Thursday"/>
    <s v="0-5 min"/>
    <n v="1"/>
    <s v="Below 0.8"/>
  </r>
  <r>
    <s v="RF004835"/>
    <d v="2026-02-12T19:31:00"/>
    <d v="2026-02-12T00:00:00"/>
    <n v="19"/>
    <x v="2"/>
    <x v="0"/>
    <n v="2.6"/>
    <n v="117.38"/>
    <n v="124.04"/>
    <n v="1.5"/>
    <n v="7.2"/>
    <n v="8.1"/>
    <n v="83"/>
    <s v="High"/>
    <n v="0.53700000000000003"/>
    <x v="0"/>
    <s v=""/>
    <n v="4.46"/>
    <n v="15"/>
    <n v="6.66"/>
    <n v="0.9"/>
    <s v="Thursday"/>
    <s v="5-10 min"/>
    <n v="1"/>
    <s v="Below 0.8"/>
  </r>
  <r>
    <s v="RF004836"/>
    <d v="2026-02-12T19:48:00"/>
    <d v="2026-02-12T00:00:00"/>
    <n v="19"/>
    <x v="0"/>
    <x v="0"/>
    <n v="6.5"/>
    <n v="196.09"/>
    <m/>
    <n v="1.3"/>
    <n v="4.5"/>
    <n v="6.2"/>
    <n v="100"/>
    <s v="High"/>
    <n v="0.67900000000000005"/>
    <x v="2"/>
    <s v="Changed plans"/>
    <n v="4.63"/>
    <n v="2"/>
    <m/>
    <n v="1.7"/>
    <s v="Thursday"/>
    <s v="0-5 min"/>
    <n v="0"/>
    <s v="Below 0.8"/>
  </r>
  <r>
    <s v="RF004837"/>
    <d v="2026-02-12T19:58:00"/>
    <d v="2026-02-12T00:00:00"/>
    <n v="19"/>
    <x v="0"/>
    <x v="0"/>
    <n v="2.2999999999999998"/>
    <n v="114.04"/>
    <n v="116.85"/>
    <n v="1.5"/>
    <n v="9.9"/>
    <n v="11.3"/>
    <n v="75"/>
    <s v="High"/>
    <n v="0.441"/>
    <x v="0"/>
    <s v=""/>
    <n v="5"/>
    <n v="5"/>
    <n v="2.81"/>
    <n v="1.4"/>
    <s v="Thursday"/>
    <s v="5-10 min"/>
    <n v="1"/>
    <s v="Below 0.8"/>
  </r>
  <r>
    <s v="RF004838"/>
    <d v="2026-02-12T20:00:00"/>
    <d v="2026-02-12T00:00:00"/>
    <n v="20"/>
    <x v="3"/>
    <x v="0"/>
    <n v="6.5"/>
    <n v="125.85"/>
    <n v="126.51"/>
    <n v="1"/>
    <n v="5.8"/>
    <n v="6.2"/>
    <n v="65"/>
    <s v="Low"/>
    <n v="1.7490000000000001"/>
    <x v="0"/>
    <s v=""/>
    <n v="4.5999999999999996"/>
    <n v="7"/>
    <n v="0.66"/>
    <n v="0.4"/>
    <s v="Thursday"/>
    <s v="5-10 min"/>
    <n v="1"/>
    <s v="Above 1.2"/>
  </r>
  <r>
    <s v="RF004839"/>
    <d v="2026-02-12T20:21:00"/>
    <d v="2026-02-12T00:00:00"/>
    <n v="20"/>
    <x v="2"/>
    <x v="0"/>
    <n v="5.2"/>
    <n v="125.81"/>
    <n v="130.68"/>
    <n v="1"/>
    <n v="4.3"/>
    <n v="1"/>
    <n v="100"/>
    <s v="Medium"/>
    <n v="0.98699999999999999"/>
    <x v="0"/>
    <s v=""/>
    <n v="4.5599999999999996"/>
    <n v="6"/>
    <n v="4.87"/>
    <n v="-3.3"/>
    <s v="Thursday"/>
    <s v="0-5 min"/>
    <n v="1"/>
    <s v="Between 0.8-1.0"/>
  </r>
  <r>
    <s v="RF004840"/>
    <d v="2026-02-12T20:26:00"/>
    <d v="2026-02-12T00:00:00"/>
    <n v="20"/>
    <x v="4"/>
    <x v="0"/>
    <n v="5.8"/>
    <n v="120.84"/>
    <n v="128.29"/>
    <n v="1.1000000000000001"/>
    <n v="7.1"/>
    <n v="8.1"/>
    <n v="39"/>
    <s v="Medium"/>
    <n v="0.72899999999999998"/>
    <x v="0"/>
    <s v=""/>
    <n v="4.76"/>
    <n v="1"/>
    <n v="7.45"/>
    <n v="1"/>
    <s v="Thursday"/>
    <s v="5-10 min"/>
    <n v="1"/>
    <s v="Below 0.8"/>
  </r>
  <r>
    <s v="RF004841"/>
    <d v="2026-02-12T20:29:00"/>
    <d v="2026-02-12T00:00:00"/>
    <n v="20"/>
    <x v="1"/>
    <x v="1"/>
    <n v="6.8"/>
    <n v="145.19999999999999"/>
    <m/>
    <n v="1"/>
    <n v="2.7"/>
    <n v="5.9"/>
    <n v="84"/>
    <s v="Medium"/>
    <n v="0.98199999999999998"/>
    <x v="2"/>
    <s v="ETA too high"/>
    <n v="4.9800000000000004"/>
    <n v="0"/>
    <m/>
    <n v="3.2"/>
    <s v="Thursday"/>
    <s v="0-5 min"/>
    <n v="0"/>
    <s v="Between 0.8-1.0"/>
  </r>
  <r>
    <s v="RF004842"/>
    <d v="2026-02-12T20:31:00"/>
    <d v="2026-02-12T00:00:00"/>
    <n v="20"/>
    <x v="0"/>
    <x v="0"/>
    <n v="10.1"/>
    <n v="258.64999999999998"/>
    <m/>
    <n v="1.2"/>
    <n v="8.5"/>
    <n v="5.0999999999999996"/>
    <n v="108"/>
    <s v="Medium"/>
    <n v="0.88200000000000001"/>
    <x v="2"/>
    <s v="Pickup issue"/>
    <n v="5"/>
    <n v="7"/>
    <m/>
    <n v="-3.4"/>
    <s v="Thursday"/>
    <s v="5-10 min"/>
    <n v="0"/>
    <s v="Between 0.8-1.0"/>
  </r>
  <r>
    <s v="RF004843"/>
    <d v="2026-02-12T20:32:00"/>
    <d v="2026-02-12T00:00:00"/>
    <n v="20"/>
    <x v="0"/>
    <x v="0"/>
    <n v="4.0999999999999996"/>
    <n v="118.57"/>
    <n v="110.67"/>
    <n v="1.2"/>
    <n v="8.1999999999999993"/>
    <n v="9.6"/>
    <n v="120"/>
    <s v="Medium"/>
    <n v="0.85399999999999998"/>
    <x v="0"/>
    <s v=""/>
    <n v="4.5599999999999996"/>
    <n v="4"/>
    <n v="-7.9"/>
    <n v="1.4"/>
    <s v="Thursday"/>
    <s v="5-10 min"/>
    <n v="1"/>
    <s v="Between 0.8-1.0"/>
  </r>
  <r>
    <s v="RF004844"/>
    <d v="2026-02-12T20:32:00"/>
    <d v="2026-02-12T00:00:00"/>
    <n v="20"/>
    <x v="1"/>
    <x v="0"/>
    <n v="1.9"/>
    <n v="66.150000000000006"/>
    <n v="66.290000000000006"/>
    <n v="1"/>
    <n v="4.2"/>
    <n v="6.4"/>
    <n v="94"/>
    <s v="Medium"/>
    <n v="0.88300000000000001"/>
    <x v="0"/>
    <s v=""/>
    <n v="4.83"/>
    <n v="23"/>
    <n v="0.14000000000000001"/>
    <n v="2.2000000000000002"/>
    <s v="Thursday"/>
    <s v="0-5 min"/>
    <n v="1"/>
    <s v="Between 0.8-1.0"/>
  </r>
  <r>
    <s v="RF004845"/>
    <d v="2026-02-12T20:42:00"/>
    <d v="2026-02-12T00:00:00"/>
    <n v="20"/>
    <x v="0"/>
    <x v="0"/>
    <n v="4.9000000000000004"/>
    <n v="116.4"/>
    <n v="116.5"/>
    <n v="1.1000000000000001"/>
    <n v="3"/>
    <n v="1"/>
    <n v="124"/>
    <s v="Medium"/>
    <n v="0.96099999999999997"/>
    <x v="0"/>
    <s v=""/>
    <n v="4.6900000000000004"/>
    <n v="27"/>
    <n v="0.1"/>
    <n v="-2"/>
    <s v="Thursday"/>
    <s v="0-5 min"/>
    <n v="1"/>
    <s v="Between 0.8-1.0"/>
  </r>
  <r>
    <s v="RF004846"/>
    <d v="2026-02-12T20:46:00"/>
    <d v="2026-02-12T00:00:00"/>
    <n v="20"/>
    <x v="1"/>
    <x v="0"/>
    <n v="10.3"/>
    <n v="214.14"/>
    <n v="225.15"/>
    <n v="1.1000000000000001"/>
    <n v="5"/>
    <n v="4"/>
    <n v="76"/>
    <s v="Medium"/>
    <n v="0.84099999999999997"/>
    <x v="0"/>
    <s v=""/>
    <n v="4.7"/>
    <n v="2"/>
    <n v="11.01"/>
    <n v="-1"/>
    <s v="Thursday"/>
    <s v="0-5 min"/>
    <n v="1"/>
    <s v="Between 0.8-1.0"/>
  </r>
  <r>
    <s v="RF004847"/>
    <d v="2026-02-12T21:15:00"/>
    <d v="2026-02-12T00:00:00"/>
    <n v="21"/>
    <x v="2"/>
    <x v="0"/>
    <n v="0.7"/>
    <n v="49.98"/>
    <m/>
    <n v="1"/>
    <n v="5.2"/>
    <m/>
    <n v="107"/>
    <s v="Low"/>
    <n v="1.3340000000000001"/>
    <x v="3"/>
    <s v="No driver available"/>
    <n v="4.8099999999999996"/>
    <n v="8"/>
    <m/>
    <m/>
    <s v="Thursday"/>
    <s v="5-10 min"/>
    <n v="0"/>
    <s v="Above 1.2"/>
  </r>
  <r>
    <s v="RF004848"/>
    <d v="2026-02-12T21:45:00"/>
    <d v="2026-02-12T00:00:00"/>
    <n v="21"/>
    <x v="3"/>
    <x v="0"/>
    <n v="1.9"/>
    <n v="66.599999999999994"/>
    <n v="62.03"/>
    <n v="1"/>
    <n v="4.9000000000000004"/>
    <n v="5.8"/>
    <n v="57"/>
    <s v="Low"/>
    <n v="1.423"/>
    <x v="0"/>
    <s v=""/>
    <n v="4.78"/>
    <n v="36"/>
    <n v="-4.57"/>
    <n v="0.9"/>
    <s v="Thursday"/>
    <s v="0-5 min"/>
    <n v="1"/>
    <s v="Above 1.2"/>
  </r>
  <r>
    <s v="RF004849"/>
    <d v="2026-02-12T22:00:00"/>
    <d v="2026-02-12T00:00:00"/>
    <n v="22"/>
    <x v="3"/>
    <x v="0"/>
    <n v="5.0999999999999996"/>
    <n v="110.37"/>
    <n v="108.25"/>
    <n v="1"/>
    <n v="2.1"/>
    <n v="1"/>
    <n v="70"/>
    <s v="Low"/>
    <n v="1.4259999999999999"/>
    <x v="0"/>
    <s v=""/>
    <n v="4.51"/>
    <n v="6"/>
    <n v="-2.12"/>
    <n v="-1.1000000000000001"/>
    <s v="Thursday"/>
    <s v="0-5 min"/>
    <n v="1"/>
    <s v="Above 1.2"/>
  </r>
  <r>
    <s v="RF004850"/>
    <d v="2026-02-12T22:14:00"/>
    <d v="2026-02-12T00:00:00"/>
    <n v="22"/>
    <x v="0"/>
    <x v="0"/>
    <n v="11"/>
    <n v="223.43"/>
    <n v="220.81"/>
    <n v="1.1000000000000001"/>
    <n v="4.0999999999999996"/>
    <n v="1"/>
    <n v="93"/>
    <s v="Medium"/>
    <n v="0.89"/>
    <x v="0"/>
    <s v=""/>
    <n v="4.51"/>
    <n v="5"/>
    <n v="-2.62"/>
    <n v="-3.1"/>
    <s v="Thursday"/>
    <s v="0-5 min"/>
    <n v="1"/>
    <s v="Between 0.8-1.0"/>
  </r>
  <r>
    <s v="RF004851"/>
    <d v="2026-02-12T22:29:00"/>
    <d v="2026-02-12T00:00:00"/>
    <n v="22"/>
    <x v="0"/>
    <x v="0"/>
    <n v="3.7"/>
    <n v="114.04"/>
    <n v="113.8"/>
    <n v="1.1000000000000001"/>
    <n v="5.0999999999999996"/>
    <n v="7.2"/>
    <n v="103"/>
    <s v="Low"/>
    <n v="1.0649999999999999"/>
    <x v="0"/>
    <s v=""/>
    <n v="5"/>
    <n v="17"/>
    <n v="-0.24"/>
    <n v="2.1"/>
    <s v="Thursday"/>
    <s v="5-10 min"/>
    <n v="1"/>
    <s v="Between 1.0-1.2"/>
  </r>
  <r>
    <s v="RF004852"/>
    <d v="2026-02-12T22:45:00"/>
    <d v="2026-02-12T00:00:00"/>
    <n v="22"/>
    <x v="2"/>
    <x v="0"/>
    <n v="4.9000000000000004"/>
    <n v="123.38"/>
    <n v="125.83"/>
    <n v="1"/>
    <n v="3.5"/>
    <n v="7.5"/>
    <n v="103"/>
    <s v="Low"/>
    <n v="1.1839999999999999"/>
    <x v="0"/>
    <s v=""/>
    <n v="4.6100000000000003"/>
    <n v="6"/>
    <n v="2.4500000000000002"/>
    <n v="4"/>
    <s v="Thursday"/>
    <s v="0-5 min"/>
    <n v="1"/>
    <s v="Between 1.0-1.2"/>
  </r>
  <r>
    <s v="RF004853"/>
    <d v="2026-02-12T22:49:00"/>
    <d v="2026-02-12T00:00:00"/>
    <n v="22"/>
    <x v="3"/>
    <x v="0"/>
    <n v="3.4"/>
    <n v="86.04"/>
    <n v="84.49"/>
    <n v="1"/>
    <n v="4.5999999999999996"/>
    <n v="4.5"/>
    <n v="63"/>
    <s v="Low"/>
    <n v="1.7929999999999999"/>
    <x v="0"/>
    <s v=""/>
    <n v="4.83"/>
    <n v="26"/>
    <n v="-1.55"/>
    <n v="-0.1"/>
    <s v="Thursday"/>
    <s v="0-5 min"/>
    <n v="1"/>
    <s v="Above 1.2"/>
  </r>
  <r>
    <s v="RF004854"/>
    <d v="2026-02-12T22:54:00"/>
    <d v="2026-02-12T00:00:00"/>
    <n v="22"/>
    <x v="0"/>
    <x v="0"/>
    <n v="4.2"/>
    <n v="129.46"/>
    <n v="133.28"/>
    <n v="1.2"/>
    <n v="7.1"/>
    <n v="2.1"/>
    <n v="120"/>
    <s v="Medium"/>
    <n v="0.92700000000000005"/>
    <x v="0"/>
    <s v=""/>
    <n v="5"/>
    <n v="4"/>
    <n v="3.82"/>
    <n v="-5"/>
    <s v="Thursday"/>
    <s v="5-10 min"/>
    <n v="1"/>
    <s v="Between 0.8-1.0"/>
  </r>
  <r>
    <s v="RF004855"/>
    <d v="2026-02-12T23:07:00"/>
    <d v="2026-02-12T00:00:00"/>
    <n v="23"/>
    <x v="0"/>
    <x v="1"/>
    <n v="8.9"/>
    <n v="189.95"/>
    <n v="199.54"/>
    <n v="1"/>
    <n v="2.9"/>
    <n v="1"/>
    <n v="138"/>
    <s v="Medium"/>
    <n v="1.1759999999999999"/>
    <x v="0"/>
    <s v=""/>
    <n v="4.68"/>
    <n v="0"/>
    <n v="9.59"/>
    <n v="-1.9"/>
    <s v="Thursday"/>
    <s v="0-5 min"/>
    <n v="1"/>
    <s v="Between 1.0-1.2"/>
  </r>
  <r>
    <s v="RF004856"/>
    <d v="2026-02-12T23:19:00"/>
    <d v="2026-02-12T00:00:00"/>
    <n v="23"/>
    <x v="0"/>
    <x v="1"/>
    <n v="9.8000000000000007"/>
    <n v="215.13"/>
    <m/>
    <n v="1.1000000000000001"/>
    <n v="6.4"/>
    <m/>
    <n v="115"/>
    <s v="Medium"/>
    <n v="0.95499999999999996"/>
    <x v="3"/>
    <s v="No driver available"/>
    <n v="5"/>
    <n v="0"/>
    <m/>
    <m/>
    <s v="Thursday"/>
    <s v="5-10 min"/>
    <n v="0"/>
    <s v="Between 0.8-1.0"/>
  </r>
  <r>
    <s v="RF004857"/>
    <d v="2026-02-12T23:24:00"/>
    <d v="2026-02-12T00:00:00"/>
    <n v="23"/>
    <x v="1"/>
    <x v="0"/>
    <n v="9.3000000000000007"/>
    <n v="197.58"/>
    <n v="214.92"/>
    <n v="1"/>
    <n v="4.0999999999999996"/>
    <n v="5.4"/>
    <n v="83"/>
    <s v="Low"/>
    <n v="1.1559999999999999"/>
    <x v="0"/>
    <s v=""/>
    <n v="4.58"/>
    <n v="8"/>
    <n v="17.34"/>
    <n v="1.3"/>
    <s v="Thursday"/>
    <s v="0-5 min"/>
    <n v="1"/>
    <s v="Between 1.0-1.2"/>
  </r>
  <r>
    <s v="RF004858"/>
    <d v="2026-02-12T23:41:00"/>
    <d v="2026-02-12T00:00:00"/>
    <n v="23"/>
    <x v="1"/>
    <x v="0"/>
    <n v="8.4"/>
    <n v="172.89"/>
    <n v="177.78"/>
    <n v="1"/>
    <n v="3.9"/>
    <n v="2.2999999999999998"/>
    <n v="91"/>
    <s v="Low"/>
    <n v="1.4259999999999999"/>
    <x v="0"/>
    <s v=""/>
    <n v="4.93"/>
    <n v="8"/>
    <n v="4.8899999999999997"/>
    <n v="-1.6"/>
    <s v="Thursday"/>
    <s v="0-5 min"/>
    <n v="1"/>
    <s v="Above 1.2"/>
  </r>
  <r>
    <s v="RF004859"/>
    <d v="2026-02-12T23:43:00"/>
    <d v="2026-02-12T00:00:00"/>
    <n v="23"/>
    <x v="1"/>
    <x v="0"/>
    <n v="2.4"/>
    <n v="72.959999999999994"/>
    <n v="71.91"/>
    <n v="1"/>
    <n v="2"/>
    <n v="3.5"/>
    <n v="89"/>
    <s v="Low"/>
    <n v="1.4379999999999999"/>
    <x v="0"/>
    <s v=""/>
    <n v="4.74"/>
    <n v="1"/>
    <n v="-1.05"/>
    <n v="1.5"/>
    <s v="Thursday"/>
    <s v="0-5 min"/>
    <n v="1"/>
    <s v="Above 1.2"/>
  </r>
  <r>
    <s v="RF004860"/>
    <d v="2026-02-13T00:12:00"/>
    <d v="2026-02-13T00:00:00"/>
    <n v="0"/>
    <x v="1"/>
    <x v="0"/>
    <n v="15.2"/>
    <n v="275.83999999999997"/>
    <n v="268.72000000000003"/>
    <n v="1"/>
    <n v="5.8"/>
    <n v="4"/>
    <n v="102"/>
    <s v="Low"/>
    <n v="1.367"/>
    <x v="0"/>
    <s v=""/>
    <n v="4.67"/>
    <n v="5"/>
    <n v="-7.12"/>
    <n v="-1.8"/>
    <s v="Friday"/>
    <s v="5-10 min"/>
    <n v="1"/>
    <s v="Above 1.2"/>
  </r>
  <r>
    <s v="RF004861"/>
    <d v="2026-02-13T00:21:00"/>
    <d v="2026-02-13T00:00:00"/>
    <n v="0"/>
    <x v="0"/>
    <x v="1"/>
    <n v="14.4"/>
    <n v="288.44"/>
    <m/>
    <n v="1.1000000000000001"/>
    <n v="8.6"/>
    <n v="13"/>
    <n v="144"/>
    <s v="Medium"/>
    <n v="1.079"/>
    <x v="2"/>
    <s v="ETA too high"/>
    <n v="4.87"/>
    <n v="0"/>
    <m/>
    <n v="4.4000000000000004"/>
    <s v="Friday"/>
    <s v="5-10 min"/>
    <n v="0"/>
    <s v="Between 1.0-1.2"/>
  </r>
  <r>
    <s v="RF004862"/>
    <d v="2026-02-13T00:28:00"/>
    <d v="2026-02-13T00:00:00"/>
    <n v="0"/>
    <x v="1"/>
    <x v="0"/>
    <n v="5.2"/>
    <n v="113.81"/>
    <n v="119.47"/>
    <n v="1"/>
    <n v="2"/>
    <n v="1"/>
    <n v="109"/>
    <s v="Low"/>
    <n v="1.889"/>
    <x v="0"/>
    <s v=""/>
    <n v="4.67"/>
    <n v="3"/>
    <n v="5.66"/>
    <n v="-1"/>
    <s v="Friday"/>
    <s v="0-5 min"/>
    <n v="1"/>
    <s v="Above 1.2"/>
  </r>
  <r>
    <s v="RF004863"/>
    <d v="2026-02-13T00:35:00"/>
    <d v="2026-02-13T00:00:00"/>
    <n v="0"/>
    <x v="0"/>
    <x v="0"/>
    <n v="10.7"/>
    <n v="180.1"/>
    <m/>
    <n v="1"/>
    <n v="2.2000000000000002"/>
    <m/>
    <n v="139"/>
    <s v="Low"/>
    <n v="1.52"/>
    <x v="3"/>
    <s v="No driver available"/>
    <n v="4.58"/>
    <n v="15"/>
    <m/>
    <m/>
    <s v="Friday"/>
    <s v="0-5 min"/>
    <n v="0"/>
    <s v="Above 1.2"/>
  </r>
  <r>
    <s v="RF004864"/>
    <d v="2026-02-13T00:35:00"/>
    <d v="2026-02-13T00:00:00"/>
    <n v="0"/>
    <x v="4"/>
    <x v="0"/>
    <n v="0.8"/>
    <n v="49.33"/>
    <n v="51.57"/>
    <n v="1"/>
    <n v="7.4"/>
    <n v="6.4"/>
    <n v="57"/>
    <s v="Low"/>
    <n v="2.2000000000000002"/>
    <x v="0"/>
    <s v=""/>
    <n v="4.38"/>
    <n v="10"/>
    <n v="2.2400000000000002"/>
    <n v="-1"/>
    <s v="Friday"/>
    <s v="5-10 min"/>
    <n v="1"/>
    <s v="Above 1.2"/>
  </r>
  <r>
    <s v="RF004865"/>
    <d v="2026-02-13T00:50:00"/>
    <d v="2026-02-13T00:00:00"/>
    <n v="0"/>
    <x v="0"/>
    <x v="0"/>
    <n v="11.4"/>
    <n v="252.63"/>
    <n v="268.10000000000002"/>
    <n v="1.1000000000000001"/>
    <n v="5.6"/>
    <n v="6.9"/>
    <n v="125"/>
    <s v="Medium"/>
    <n v="1.0309999999999999"/>
    <x v="0"/>
    <s v=""/>
    <n v="4.83"/>
    <n v="6"/>
    <n v="15.47"/>
    <n v="1.3"/>
    <s v="Friday"/>
    <s v="5-10 min"/>
    <n v="1"/>
    <s v="Between 1.0-1.2"/>
  </r>
  <r>
    <s v="RF004866"/>
    <d v="2026-02-13T00:51:00"/>
    <d v="2026-02-13T00:00:00"/>
    <n v="0"/>
    <x v="3"/>
    <x v="0"/>
    <n v="6.4"/>
    <n v="130.80000000000001"/>
    <n v="137.41"/>
    <n v="1.1000000000000001"/>
    <n v="2.8"/>
    <n v="1"/>
    <n v="71"/>
    <s v="Low"/>
    <n v="1.9279999999999999"/>
    <x v="0"/>
    <s v=""/>
    <n v="4.8499999999999996"/>
    <n v="29"/>
    <n v="6.61"/>
    <n v="-1.8"/>
    <s v="Friday"/>
    <s v="0-5 min"/>
    <n v="1"/>
    <s v="Above 1.2"/>
  </r>
  <r>
    <s v="RF004867"/>
    <d v="2026-02-13T01:21:00"/>
    <d v="2026-02-13T00:00:00"/>
    <n v="1"/>
    <x v="0"/>
    <x v="0"/>
    <n v="2.6"/>
    <n v="83.93"/>
    <n v="88.13"/>
    <n v="1"/>
    <n v="7.7"/>
    <n v="8.8000000000000007"/>
    <n v="119"/>
    <s v="Medium"/>
    <n v="1.0189999999999999"/>
    <x v="0"/>
    <s v=""/>
    <n v="5"/>
    <n v="5"/>
    <n v="4.2"/>
    <n v="1.1000000000000001"/>
    <s v="Friday"/>
    <s v="5-10 min"/>
    <n v="1"/>
    <s v="Between 1.0-1.2"/>
  </r>
  <r>
    <s v="RF004868"/>
    <d v="2026-02-13T01:32:00"/>
    <d v="2026-02-13T00:00:00"/>
    <n v="1"/>
    <x v="2"/>
    <x v="1"/>
    <n v="11.7"/>
    <n v="223.61"/>
    <n v="222.69"/>
    <n v="1"/>
    <n v="3.2"/>
    <n v="2.2999999999999998"/>
    <n v="110"/>
    <s v="Low"/>
    <n v="1.3240000000000001"/>
    <x v="0"/>
    <s v=""/>
    <n v="4.8099999999999996"/>
    <n v="0"/>
    <n v="-0.92"/>
    <n v="-0.9"/>
    <s v="Friday"/>
    <s v="0-5 min"/>
    <n v="1"/>
    <s v="Above 1.2"/>
  </r>
  <r>
    <s v="RF004869"/>
    <d v="2026-02-13T01:35:00"/>
    <d v="2026-02-13T00:00:00"/>
    <n v="1"/>
    <x v="0"/>
    <x v="0"/>
    <n v="1"/>
    <n v="56.32"/>
    <n v="55.58"/>
    <n v="1"/>
    <n v="4.3"/>
    <n v="5.7"/>
    <n v="133"/>
    <s v="Medium"/>
    <n v="1.129"/>
    <x v="0"/>
    <s v=""/>
    <n v="4.5599999999999996"/>
    <n v="6"/>
    <n v="-0.74"/>
    <n v="1.4"/>
    <s v="Friday"/>
    <s v="0-5 min"/>
    <n v="1"/>
    <s v="Between 1.0-1.2"/>
  </r>
  <r>
    <s v="RF004870"/>
    <d v="2026-02-13T01:37:00"/>
    <d v="2026-02-13T00:00:00"/>
    <n v="1"/>
    <x v="4"/>
    <x v="0"/>
    <n v="9.3000000000000007"/>
    <n v="188.97"/>
    <m/>
    <n v="1"/>
    <n v="4.9000000000000004"/>
    <n v="3.9"/>
    <n v="54"/>
    <s v="Low"/>
    <n v="1.88"/>
    <x v="2"/>
    <s v="Fare too high"/>
    <n v="4.74"/>
    <n v="8"/>
    <m/>
    <n v="-1"/>
    <s v="Friday"/>
    <s v="0-5 min"/>
    <n v="0"/>
    <s v="Above 1.2"/>
  </r>
  <r>
    <s v="RF004871"/>
    <d v="2026-02-13T02:21:00"/>
    <d v="2026-02-13T00:00:00"/>
    <n v="2"/>
    <x v="0"/>
    <x v="0"/>
    <n v="11.6"/>
    <n v="235.07"/>
    <n v="231.7"/>
    <n v="1"/>
    <n v="5.8"/>
    <n v="9.9"/>
    <n v="143"/>
    <s v="Low"/>
    <n v="1.724"/>
    <x v="0"/>
    <s v=""/>
    <n v="4.6900000000000004"/>
    <n v="16"/>
    <n v="-3.37"/>
    <n v="4.0999999999999996"/>
    <s v="Friday"/>
    <s v="5-10 min"/>
    <n v="1"/>
    <s v="Above 1.2"/>
  </r>
  <r>
    <s v="RF004872"/>
    <d v="2026-02-13T02:27:00"/>
    <d v="2026-02-13T00:00:00"/>
    <n v="2"/>
    <x v="2"/>
    <x v="0"/>
    <n v="12.9"/>
    <n v="255.8"/>
    <n v="250.76"/>
    <n v="1"/>
    <n v="5.0999999999999996"/>
    <n v="5.8"/>
    <n v="114"/>
    <s v="Medium"/>
    <n v="1.095"/>
    <x v="0"/>
    <s v=""/>
    <n v="4.95"/>
    <n v="2"/>
    <n v="-5.04"/>
    <n v="0.7"/>
    <s v="Friday"/>
    <s v="5-10 min"/>
    <n v="1"/>
    <s v="Between 1.0-1.2"/>
  </r>
  <r>
    <s v="RF004873"/>
    <d v="2026-02-13T02:28:00"/>
    <d v="2026-02-13T00:00:00"/>
    <n v="2"/>
    <x v="1"/>
    <x v="0"/>
    <n v="0.8"/>
    <n v="50.31"/>
    <n v="47.88"/>
    <n v="1"/>
    <n v="8.5"/>
    <n v="8.1999999999999993"/>
    <n v="104"/>
    <s v="Low"/>
    <n v="1.51"/>
    <x v="0"/>
    <s v=""/>
    <n v="4.95"/>
    <n v="18"/>
    <n v="-2.4300000000000002"/>
    <n v="-0.3"/>
    <s v="Friday"/>
    <s v="5-10 min"/>
    <n v="1"/>
    <s v="Above 1.2"/>
  </r>
  <r>
    <s v="RF004874"/>
    <d v="2026-02-13T03:06:00"/>
    <d v="2026-02-13T00:00:00"/>
    <n v="3"/>
    <x v="0"/>
    <x v="1"/>
    <n v="1.6"/>
    <n v="65.02"/>
    <m/>
    <n v="1"/>
    <n v="7.1"/>
    <m/>
    <n v="134"/>
    <s v="Low"/>
    <n v="1.3029999999999999"/>
    <x v="3"/>
    <s v="No driver available"/>
    <n v="5"/>
    <n v="0"/>
    <m/>
    <m/>
    <s v="Friday"/>
    <s v="5-10 min"/>
    <n v="0"/>
    <s v="Above 1.2"/>
  </r>
  <r>
    <s v="RF004875"/>
    <d v="2026-02-13T03:07:00"/>
    <d v="2026-02-13T00:00:00"/>
    <n v="3"/>
    <x v="0"/>
    <x v="1"/>
    <n v="1.7"/>
    <n v="69.86"/>
    <n v="68.209999999999994"/>
    <n v="1.1000000000000001"/>
    <n v="7.5"/>
    <n v="7.4"/>
    <n v="144"/>
    <s v="Medium"/>
    <n v="1.2809999999999999"/>
    <x v="0"/>
    <s v=""/>
    <n v="4.6900000000000004"/>
    <n v="0"/>
    <n v="-1.65"/>
    <n v="-0.1"/>
    <s v="Friday"/>
    <s v="5-10 min"/>
    <n v="1"/>
    <s v="Above 1.2"/>
  </r>
  <r>
    <s v="RF004876"/>
    <d v="2026-02-13T03:13:00"/>
    <d v="2026-02-13T00:00:00"/>
    <n v="3"/>
    <x v="3"/>
    <x v="0"/>
    <n v="8.8000000000000007"/>
    <n v="180.14"/>
    <n v="178.62"/>
    <n v="1"/>
    <n v="2.8"/>
    <n v="5.5"/>
    <n v="58"/>
    <s v="Low"/>
    <n v="2.0790000000000002"/>
    <x v="0"/>
    <s v=""/>
    <n v="4.96"/>
    <n v="81"/>
    <n v="-1.52"/>
    <n v="2.7"/>
    <s v="Friday"/>
    <s v="0-5 min"/>
    <n v="1"/>
    <s v="Above 1.2"/>
  </r>
  <r>
    <s v="RF004877"/>
    <d v="2026-02-13T03:26:00"/>
    <d v="2026-02-13T00:00:00"/>
    <n v="3"/>
    <x v="2"/>
    <x v="0"/>
    <n v="14.8"/>
    <n v="255.2"/>
    <n v="254.62"/>
    <n v="1"/>
    <n v="4.9000000000000004"/>
    <n v="5.8"/>
    <n v="131"/>
    <s v="Medium"/>
    <n v="1.351"/>
    <x v="0"/>
    <s v=""/>
    <n v="5"/>
    <n v="4"/>
    <n v="-0.57999999999999996"/>
    <n v="0.9"/>
    <s v="Friday"/>
    <s v="0-5 min"/>
    <n v="1"/>
    <s v="Above 1.2"/>
  </r>
  <r>
    <s v="RF004878"/>
    <d v="2026-02-13T03:32:00"/>
    <d v="2026-02-13T00:00:00"/>
    <n v="3"/>
    <x v="2"/>
    <x v="0"/>
    <n v="7.5"/>
    <n v="176.94"/>
    <m/>
    <n v="1.1000000000000001"/>
    <n v="7.7"/>
    <n v="7.6"/>
    <n v="131"/>
    <s v="Low"/>
    <n v="1.601"/>
    <x v="2"/>
    <s v="Pickup issue"/>
    <n v="4.87"/>
    <n v="2"/>
    <m/>
    <n v="-0.1"/>
    <s v="Friday"/>
    <s v="5-10 min"/>
    <n v="0"/>
    <s v="Above 1.2"/>
  </r>
  <r>
    <s v="RF004879"/>
    <d v="2026-02-13T04:11:00"/>
    <d v="2026-02-13T00:00:00"/>
    <n v="4"/>
    <x v="0"/>
    <x v="1"/>
    <n v="3.9"/>
    <n v="116.86"/>
    <m/>
    <n v="1.1000000000000001"/>
    <n v="3.4"/>
    <n v="6.4"/>
    <n v="136"/>
    <s v="Medium"/>
    <n v="1.2869999999999999"/>
    <x v="1"/>
    <s v="Driver unavailable"/>
    <n v="4.62"/>
    <n v="0"/>
    <m/>
    <n v="3"/>
    <s v="Friday"/>
    <s v="0-5 min"/>
    <n v="0"/>
    <s v="Above 1.2"/>
  </r>
  <r>
    <s v="RF004880"/>
    <d v="2026-02-13T04:21:00"/>
    <d v="2026-02-13T00:00:00"/>
    <n v="4"/>
    <x v="3"/>
    <x v="0"/>
    <n v="13.8"/>
    <n v="236.57"/>
    <n v="239.9"/>
    <n v="1.1000000000000001"/>
    <n v="3.4"/>
    <n v="10.5"/>
    <n v="75"/>
    <s v="Low"/>
    <n v="1.589"/>
    <x v="0"/>
    <s v=""/>
    <n v="4.6399999999999997"/>
    <n v="11"/>
    <n v="3.33"/>
    <n v="7.1"/>
    <s v="Friday"/>
    <s v="0-5 min"/>
    <n v="1"/>
    <s v="Above 1.2"/>
  </r>
  <r>
    <s v="RF004881"/>
    <d v="2026-02-13T04:30:00"/>
    <d v="2026-02-13T00:00:00"/>
    <n v="4"/>
    <x v="0"/>
    <x v="1"/>
    <n v="14.2"/>
    <n v="315.16000000000003"/>
    <n v="319.31"/>
    <n v="1.1000000000000001"/>
    <n v="6.2"/>
    <n v="5"/>
    <n v="139"/>
    <s v="Medium"/>
    <n v="1.173"/>
    <x v="0"/>
    <s v=""/>
    <n v="4.88"/>
    <n v="0"/>
    <n v="4.1500000000000004"/>
    <n v="-1.2"/>
    <s v="Friday"/>
    <s v="5-10 min"/>
    <n v="1"/>
    <s v="Between 1.0-1.2"/>
  </r>
  <r>
    <s v="RF004882"/>
    <d v="2026-02-13T04:52:00"/>
    <d v="2026-02-13T00:00:00"/>
    <n v="4"/>
    <x v="0"/>
    <x v="0"/>
    <n v="15.7"/>
    <n v="277.27"/>
    <n v="281.31"/>
    <n v="1"/>
    <n v="5.2"/>
    <n v="6.7"/>
    <n v="122"/>
    <s v="Medium"/>
    <n v="1.1579999999999999"/>
    <x v="0"/>
    <s v=""/>
    <n v="4.84"/>
    <n v="4"/>
    <n v="4.04"/>
    <n v="1.5"/>
    <s v="Friday"/>
    <s v="5-10 min"/>
    <n v="1"/>
    <s v="Between 1.0-1.2"/>
  </r>
  <r>
    <s v="RF004883"/>
    <d v="2026-02-13T04:54:00"/>
    <d v="2026-02-13T00:00:00"/>
    <n v="4"/>
    <x v="1"/>
    <x v="1"/>
    <n v="2.6"/>
    <n v="85.07"/>
    <n v="83.56"/>
    <n v="1"/>
    <n v="4.2"/>
    <n v="2.6"/>
    <n v="102"/>
    <s v="Low"/>
    <n v="1.494"/>
    <x v="0"/>
    <s v=""/>
    <n v="4.47"/>
    <n v="0"/>
    <n v="-1.51"/>
    <n v="-1.6"/>
    <s v="Friday"/>
    <s v="0-5 min"/>
    <n v="1"/>
    <s v="Above 1.2"/>
  </r>
  <r>
    <s v="RF004884"/>
    <d v="2026-02-13T04:58:00"/>
    <d v="2026-02-13T00:00:00"/>
    <n v="4"/>
    <x v="3"/>
    <x v="0"/>
    <n v="2"/>
    <n v="70.8"/>
    <n v="69.430000000000007"/>
    <n v="1.1000000000000001"/>
    <n v="4.8"/>
    <n v="7.1"/>
    <n v="77"/>
    <s v="Low"/>
    <n v="2.2000000000000002"/>
    <x v="0"/>
    <s v=""/>
    <n v="4.5"/>
    <n v="2"/>
    <n v="-1.37"/>
    <n v="2.2999999999999998"/>
    <s v="Friday"/>
    <s v="0-5 min"/>
    <n v="1"/>
    <s v="Above 1.2"/>
  </r>
  <r>
    <s v="RF004885"/>
    <d v="2026-02-13T06:00:00"/>
    <d v="2026-02-13T00:00:00"/>
    <n v="6"/>
    <x v="0"/>
    <x v="0"/>
    <n v="1.4"/>
    <n v="61.95"/>
    <n v="64.989999999999995"/>
    <n v="1"/>
    <n v="2"/>
    <n v="6.7"/>
    <n v="109"/>
    <s v="Low"/>
    <n v="1.0720000000000001"/>
    <x v="0"/>
    <s v=""/>
    <n v="4.82"/>
    <n v="2"/>
    <n v="3.04"/>
    <n v="4.7"/>
    <s v="Friday"/>
    <s v="0-5 min"/>
    <n v="1"/>
    <s v="Between 1.0-1.2"/>
  </r>
  <r>
    <s v="RF004886"/>
    <d v="2026-02-13T06:06:00"/>
    <d v="2026-02-13T00:00:00"/>
    <n v="6"/>
    <x v="2"/>
    <x v="1"/>
    <n v="1.9"/>
    <n v="67.099999999999994"/>
    <n v="68.52"/>
    <n v="1"/>
    <n v="3.7"/>
    <n v="1"/>
    <n v="123"/>
    <s v="Medium"/>
    <n v="1.2430000000000001"/>
    <x v="0"/>
    <s v=""/>
    <n v="4.2699999999999996"/>
    <n v="0"/>
    <n v="1.42"/>
    <n v="-2.7"/>
    <s v="Friday"/>
    <s v="0-5 min"/>
    <n v="1"/>
    <s v="Above 1.2"/>
  </r>
  <r>
    <s v="RF004887"/>
    <d v="2026-02-13T06:06:00"/>
    <d v="2026-02-13T00:00:00"/>
    <n v="6"/>
    <x v="2"/>
    <x v="0"/>
    <n v="0.9"/>
    <n v="59.93"/>
    <n v="61.34"/>
    <n v="1.1000000000000001"/>
    <n v="2.6"/>
    <n v="4.4000000000000004"/>
    <n v="119"/>
    <s v="Low"/>
    <n v="1.395"/>
    <x v="0"/>
    <s v=""/>
    <n v="4.76"/>
    <n v="7"/>
    <n v="1.41"/>
    <n v="1.8"/>
    <s v="Friday"/>
    <s v="0-5 min"/>
    <n v="1"/>
    <s v="Above 1.2"/>
  </r>
  <r>
    <s v="RF004888"/>
    <d v="2026-02-13T06:45:00"/>
    <d v="2026-02-13T00:00:00"/>
    <n v="6"/>
    <x v="2"/>
    <x v="0"/>
    <n v="10.6"/>
    <n v="177.07"/>
    <n v="177.76"/>
    <n v="1"/>
    <n v="7.8"/>
    <n v="3.6"/>
    <n v="125"/>
    <s v="Low"/>
    <n v="1.623"/>
    <x v="0"/>
    <s v=""/>
    <n v="4.5999999999999996"/>
    <n v="58"/>
    <n v="0.69"/>
    <n v="-4.2"/>
    <s v="Friday"/>
    <s v="5-10 min"/>
    <n v="1"/>
    <s v="Above 1.2"/>
  </r>
  <r>
    <s v="RF004889"/>
    <d v="2026-02-13T06:45:00"/>
    <d v="2026-02-13T00:00:00"/>
    <n v="6"/>
    <x v="0"/>
    <x v="0"/>
    <n v="7.4"/>
    <n v="170.26"/>
    <n v="168.21"/>
    <n v="1.1000000000000001"/>
    <n v="4.5"/>
    <n v="3.6"/>
    <n v="115"/>
    <s v="Medium"/>
    <n v="0.93799999999999994"/>
    <x v="0"/>
    <s v=""/>
    <n v="4.54"/>
    <n v="1"/>
    <n v="-2.0499999999999998"/>
    <n v="-0.9"/>
    <s v="Friday"/>
    <s v="0-5 min"/>
    <n v="1"/>
    <s v="Between 0.8-1.0"/>
  </r>
  <r>
    <s v="RF004890"/>
    <d v="2026-02-13T06:57:00"/>
    <d v="2026-02-13T00:00:00"/>
    <n v="6"/>
    <x v="4"/>
    <x v="1"/>
    <n v="30.6"/>
    <n v="482.7"/>
    <n v="507.04"/>
    <n v="1.1000000000000001"/>
    <n v="4.5999999999999996"/>
    <n v="5.0999999999999996"/>
    <n v="58"/>
    <s v="Low"/>
    <n v="1.3480000000000001"/>
    <x v="0"/>
    <s v=""/>
    <n v="4.6100000000000003"/>
    <n v="0"/>
    <n v="24.34"/>
    <n v="0.5"/>
    <s v="Friday"/>
    <s v="0-5 min"/>
    <n v="1"/>
    <s v="Above 1.2"/>
  </r>
  <r>
    <s v="RF004891"/>
    <d v="2026-02-13T07:13:00"/>
    <d v="2026-02-13T00:00:00"/>
    <n v="7"/>
    <x v="1"/>
    <x v="0"/>
    <n v="5.6"/>
    <n v="116.26"/>
    <m/>
    <n v="1"/>
    <n v="7.1"/>
    <n v="9.6999999999999993"/>
    <n v="82"/>
    <s v="Low"/>
    <n v="1.137"/>
    <x v="1"/>
    <s v="Driver unavailable"/>
    <n v="4.76"/>
    <n v="4"/>
    <m/>
    <n v="2.6"/>
    <s v="Friday"/>
    <s v="5-10 min"/>
    <n v="0"/>
    <s v="Between 1.0-1.2"/>
  </r>
  <r>
    <s v="RF004892"/>
    <d v="2026-02-13T07:15:00"/>
    <d v="2026-02-13T00:00:00"/>
    <n v="7"/>
    <x v="1"/>
    <x v="0"/>
    <n v="6.1"/>
    <n v="148.26"/>
    <n v="156.33000000000001"/>
    <n v="1.1000000000000001"/>
    <n v="8.6999999999999993"/>
    <n v="6.3"/>
    <n v="82"/>
    <s v="Medium"/>
    <n v="0.89300000000000002"/>
    <x v="0"/>
    <s v=""/>
    <n v="4.71"/>
    <n v="9"/>
    <n v="8.07"/>
    <n v="-2.4"/>
    <s v="Friday"/>
    <s v="5-10 min"/>
    <n v="1"/>
    <s v="Between 0.8-1.0"/>
  </r>
  <r>
    <s v="RF004893"/>
    <d v="2026-02-13T07:23:00"/>
    <d v="2026-02-13T00:00:00"/>
    <n v="7"/>
    <x v="0"/>
    <x v="0"/>
    <n v="11.9"/>
    <n v="207.43"/>
    <n v="203.02"/>
    <n v="1"/>
    <n v="5.9"/>
    <n v="3.1"/>
    <n v="133"/>
    <s v="Medium"/>
    <n v="0.96599999999999997"/>
    <x v="0"/>
    <s v=""/>
    <n v="4.46"/>
    <n v="4"/>
    <n v="-4.41"/>
    <n v="-2.8"/>
    <s v="Friday"/>
    <s v="5-10 min"/>
    <n v="1"/>
    <s v="Between 0.8-1.0"/>
  </r>
  <r>
    <s v="RF004894"/>
    <d v="2026-02-13T07:46:00"/>
    <d v="2026-02-13T00:00:00"/>
    <n v="7"/>
    <x v="4"/>
    <x v="0"/>
    <n v="4.2"/>
    <n v="94.52"/>
    <n v="95.53"/>
    <n v="1"/>
    <n v="3"/>
    <n v="1.5"/>
    <n v="56"/>
    <s v="Low"/>
    <n v="1.9550000000000001"/>
    <x v="0"/>
    <s v=""/>
    <n v="4.3600000000000003"/>
    <n v="21"/>
    <n v="1.01"/>
    <n v="-1.5"/>
    <s v="Friday"/>
    <s v="0-5 min"/>
    <n v="1"/>
    <s v="Above 1.2"/>
  </r>
  <r>
    <s v="RF004895"/>
    <d v="2026-02-13T07:59:00"/>
    <d v="2026-02-13T00:00:00"/>
    <n v="7"/>
    <x v="1"/>
    <x v="0"/>
    <n v="2.7"/>
    <n v="82.79"/>
    <n v="83.58"/>
    <n v="1"/>
    <n v="3.6"/>
    <n v="4.9000000000000004"/>
    <n v="89"/>
    <s v="Low"/>
    <n v="1.2350000000000001"/>
    <x v="0"/>
    <s v=""/>
    <n v="4.75"/>
    <n v="21"/>
    <n v="0.79"/>
    <n v="1.3"/>
    <s v="Friday"/>
    <s v="0-5 min"/>
    <n v="1"/>
    <s v="Above 1.2"/>
  </r>
  <r>
    <s v="RF004896"/>
    <d v="2026-02-13T08:01:00"/>
    <d v="2026-02-13T00:00:00"/>
    <n v="8"/>
    <x v="2"/>
    <x v="0"/>
    <n v="7.1"/>
    <n v="187.73"/>
    <n v="189.17"/>
    <n v="1.2"/>
    <n v="7.5"/>
    <n v="4.0999999999999996"/>
    <n v="117"/>
    <s v="High"/>
    <n v="0.81200000000000006"/>
    <x v="0"/>
    <s v=""/>
    <n v="4.8099999999999996"/>
    <n v="7"/>
    <n v="1.44"/>
    <n v="-3.4"/>
    <s v="Friday"/>
    <s v="5-10 min"/>
    <n v="1"/>
    <s v="Between 0.8-1.0"/>
  </r>
  <r>
    <s v="RF004897"/>
    <d v="2026-02-13T08:14:00"/>
    <d v="2026-02-13T00:00:00"/>
    <n v="8"/>
    <x v="1"/>
    <x v="0"/>
    <n v="5.3"/>
    <n v="107.15"/>
    <n v="111.44"/>
    <n v="1"/>
    <n v="5.9"/>
    <n v="13.9"/>
    <n v="85"/>
    <s v="Low"/>
    <n v="1.1160000000000001"/>
    <x v="0"/>
    <s v=""/>
    <n v="4.8600000000000003"/>
    <n v="31"/>
    <n v="4.29"/>
    <n v="8"/>
    <s v="Friday"/>
    <s v="5-10 min"/>
    <n v="1"/>
    <s v="Between 1.0-1.2"/>
  </r>
  <r>
    <s v="RF004898"/>
    <d v="2026-02-13T08:36:00"/>
    <d v="2026-02-13T00:00:00"/>
    <n v="8"/>
    <x v="2"/>
    <x v="0"/>
    <n v="6.9"/>
    <n v="133"/>
    <n v="126.18"/>
    <n v="1"/>
    <n v="3.6"/>
    <n v="2.2999999999999998"/>
    <n v="115"/>
    <s v="Medium"/>
    <n v="1.0589999999999999"/>
    <x v="0"/>
    <s v=""/>
    <n v="4.38"/>
    <n v="16"/>
    <n v="-6.82"/>
    <n v="-1.3"/>
    <s v="Friday"/>
    <s v="0-5 min"/>
    <n v="1"/>
    <s v="Between 1.0-1.2"/>
  </r>
  <r>
    <s v="RF004899"/>
    <d v="2026-02-13T09:11:00"/>
    <d v="2026-02-13T00:00:00"/>
    <n v="9"/>
    <x v="2"/>
    <x v="1"/>
    <n v="15.8"/>
    <n v="361.54"/>
    <n v="329.31"/>
    <n v="1.3"/>
    <n v="4.0999999999999996"/>
    <n v="2.5"/>
    <n v="90"/>
    <s v="High"/>
    <n v="0.59199999999999997"/>
    <x v="0"/>
    <s v=""/>
    <n v="4.7699999999999996"/>
    <n v="0"/>
    <n v="-32.229999999999997"/>
    <n v="-1.6"/>
    <s v="Friday"/>
    <s v="0-5 min"/>
    <n v="1"/>
    <s v="Below 0.8"/>
  </r>
  <r>
    <s v="RF004900"/>
    <d v="2026-02-13T09:11:00"/>
    <d v="2026-02-13T00:00:00"/>
    <n v="9"/>
    <x v="4"/>
    <x v="0"/>
    <n v="3.2"/>
    <n v="90.55"/>
    <n v="94.1"/>
    <n v="1"/>
    <n v="2"/>
    <n v="1"/>
    <n v="51"/>
    <s v="Low"/>
    <n v="1.353"/>
    <x v="0"/>
    <s v=""/>
    <n v="4.83"/>
    <n v="7"/>
    <n v="3.55"/>
    <n v="-1"/>
    <s v="Friday"/>
    <s v="0-5 min"/>
    <n v="1"/>
    <s v="Above 1.2"/>
  </r>
  <r>
    <s v="RF004901"/>
    <d v="2026-02-13T09:13:00"/>
    <d v="2026-02-13T00:00:00"/>
    <n v="9"/>
    <x v="0"/>
    <x v="0"/>
    <n v="3.3"/>
    <n v="125.12"/>
    <n v="125.31"/>
    <n v="1.4"/>
    <n v="6"/>
    <n v="8.6"/>
    <n v="100"/>
    <s v="High"/>
    <n v="0.59399999999999997"/>
    <x v="0"/>
    <s v=""/>
    <n v="4.6100000000000003"/>
    <n v="19"/>
    <n v="0.19"/>
    <n v="2.6"/>
    <s v="Friday"/>
    <s v="5-10 min"/>
    <n v="1"/>
    <s v="Below 0.8"/>
  </r>
  <r>
    <s v="RF004902"/>
    <d v="2026-02-13T09:33:00"/>
    <d v="2026-02-13T00:00:00"/>
    <n v="9"/>
    <x v="0"/>
    <x v="0"/>
    <n v="9.9"/>
    <n v="180.04"/>
    <m/>
    <n v="1"/>
    <n v="5.7"/>
    <n v="4.9000000000000004"/>
    <n v="117"/>
    <s v="Medium"/>
    <n v="0.89900000000000002"/>
    <x v="1"/>
    <s v="Pickup too far"/>
    <n v="4.63"/>
    <n v="3"/>
    <m/>
    <n v="-0.8"/>
    <s v="Friday"/>
    <s v="5-10 min"/>
    <n v="0"/>
    <s v="Between 0.8-1.0"/>
  </r>
  <r>
    <s v="RF004903"/>
    <d v="2026-02-13T09:46:00"/>
    <d v="2026-02-13T00:00:00"/>
    <n v="9"/>
    <x v="2"/>
    <x v="0"/>
    <n v="3.4"/>
    <n v="99.72"/>
    <n v="99.46"/>
    <n v="1.2"/>
    <n v="6.2"/>
    <n v="8.8000000000000007"/>
    <n v="99"/>
    <s v="Medium"/>
    <n v="0.79100000000000004"/>
    <x v="0"/>
    <s v=""/>
    <n v="4.62"/>
    <n v="3"/>
    <n v="-0.26"/>
    <n v="2.6"/>
    <s v="Friday"/>
    <s v="5-10 min"/>
    <n v="1"/>
    <s v="Below 0.8"/>
  </r>
  <r>
    <s v="RF004904"/>
    <d v="2026-02-13T09:55:00"/>
    <d v="2026-02-13T00:00:00"/>
    <n v="9"/>
    <x v="1"/>
    <x v="1"/>
    <n v="27.2"/>
    <n v="490.2"/>
    <n v="472.15"/>
    <n v="1.2"/>
    <n v="3.2"/>
    <n v="5.0999999999999996"/>
    <n v="91"/>
    <s v="Medium"/>
    <n v="0.84599999999999997"/>
    <x v="0"/>
    <s v=""/>
    <n v="4.5999999999999996"/>
    <n v="0"/>
    <n v="-18.05"/>
    <n v="1.9"/>
    <s v="Friday"/>
    <s v="0-5 min"/>
    <n v="1"/>
    <s v="Between 0.8-1.0"/>
  </r>
  <r>
    <s v="RF004905"/>
    <d v="2026-02-13T10:16:00"/>
    <d v="2026-02-13T00:00:00"/>
    <n v="10"/>
    <x v="1"/>
    <x v="0"/>
    <n v="5"/>
    <n v="114.93"/>
    <n v="114.81"/>
    <n v="1"/>
    <n v="4.7"/>
    <n v="11.2"/>
    <n v="88"/>
    <s v="Medium"/>
    <n v="1.0449999999999999"/>
    <x v="0"/>
    <s v=""/>
    <n v="4.96"/>
    <n v="2"/>
    <n v="-0.12"/>
    <n v="6.5"/>
    <s v="Friday"/>
    <s v="0-5 min"/>
    <n v="1"/>
    <s v="Between 1.0-1.2"/>
  </r>
  <r>
    <s v="RF004906"/>
    <d v="2026-02-13T10:21:00"/>
    <d v="2026-02-13T00:00:00"/>
    <n v="10"/>
    <x v="2"/>
    <x v="0"/>
    <n v="7.3"/>
    <n v="183.27"/>
    <n v="181.93"/>
    <n v="1.3"/>
    <n v="10.5"/>
    <n v="7.8"/>
    <n v="83"/>
    <s v="Medium"/>
    <n v="0.69699999999999995"/>
    <x v="0"/>
    <s v=""/>
    <n v="4.59"/>
    <n v="5"/>
    <n v="-1.34"/>
    <n v="-2.7"/>
    <s v="Friday"/>
    <s v="10-15 min"/>
    <n v="1"/>
    <s v="Below 0.8"/>
  </r>
  <r>
    <s v="RF004907"/>
    <d v="2026-02-13T10:25:00"/>
    <d v="2026-02-13T00:00:00"/>
    <n v="10"/>
    <x v="1"/>
    <x v="0"/>
    <n v="12"/>
    <n v="248.19"/>
    <n v="244.82"/>
    <n v="1.1000000000000001"/>
    <n v="7"/>
    <n v="7.7"/>
    <n v="84"/>
    <s v="Medium"/>
    <n v="0.84699999999999998"/>
    <x v="0"/>
    <s v=""/>
    <n v="4.5599999999999996"/>
    <n v="1"/>
    <n v="-3.37"/>
    <n v="0.7"/>
    <s v="Friday"/>
    <s v="5-10 min"/>
    <n v="1"/>
    <s v="Between 0.8-1.0"/>
  </r>
  <r>
    <s v="RF004908"/>
    <d v="2026-02-13T10:28:00"/>
    <d v="2026-02-13T00:00:00"/>
    <n v="10"/>
    <x v="2"/>
    <x v="1"/>
    <n v="6.3"/>
    <n v="127.26"/>
    <n v="134.88999999999999"/>
    <n v="1"/>
    <n v="10.3"/>
    <n v="10.3"/>
    <n v="87"/>
    <s v="Medium"/>
    <n v="0.83399999999999996"/>
    <x v="0"/>
    <s v=""/>
    <n v="4.2699999999999996"/>
    <n v="0"/>
    <n v="7.63"/>
    <n v="0"/>
    <s v="Friday"/>
    <s v="10-15 min"/>
    <n v="1"/>
    <s v="Between 0.8-1.0"/>
  </r>
  <r>
    <s v="RF004909"/>
    <d v="2026-02-13T10:57:00"/>
    <d v="2026-02-13T00:00:00"/>
    <n v="10"/>
    <x v="3"/>
    <x v="0"/>
    <n v="5.3"/>
    <n v="110.57"/>
    <n v="112.84"/>
    <n v="1"/>
    <n v="5.8"/>
    <n v="1"/>
    <n v="63"/>
    <s v="Medium"/>
    <n v="0.93"/>
    <x v="0"/>
    <s v=""/>
    <n v="4.84"/>
    <n v="3"/>
    <n v="2.27"/>
    <n v="-4.8"/>
    <s v="Friday"/>
    <s v="5-10 min"/>
    <n v="1"/>
    <s v="Between 0.8-1.0"/>
  </r>
  <r>
    <s v="RF004910"/>
    <d v="2026-02-13T11:04:00"/>
    <d v="2026-02-13T00:00:00"/>
    <n v="11"/>
    <x v="2"/>
    <x v="0"/>
    <n v="11"/>
    <n v="211.94"/>
    <n v="206.92"/>
    <n v="1"/>
    <n v="5.3"/>
    <n v="7.5"/>
    <n v="114"/>
    <s v="Medium"/>
    <n v="0.94099999999999995"/>
    <x v="0"/>
    <s v=""/>
    <n v="4.54"/>
    <n v="4"/>
    <n v="-5.0199999999999996"/>
    <n v="2.2000000000000002"/>
    <s v="Friday"/>
    <s v="5-10 min"/>
    <n v="1"/>
    <s v="Between 0.8-1.0"/>
  </r>
  <r>
    <s v="RF004911"/>
    <d v="2026-02-13T11:08:00"/>
    <d v="2026-02-13T00:00:00"/>
    <n v="11"/>
    <x v="0"/>
    <x v="1"/>
    <n v="3.1"/>
    <n v="92"/>
    <n v="90.83"/>
    <n v="1"/>
    <n v="5.5"/>
    <n v="5.4"/>
    <n v="126"/>
    <s v="Medium"/>
    <n v="1.0469999999999999"/>
    <x v="0"/>
    <s v=""/>
    <n v="4.54"/>
    <n v="0"/>
    <n v="-1.17"/>
    <n v="-0.1"/>
    <s v="Friday"/>
    <s v="5-10 min"/>
    <n v="1"/>
    <s v="Between 1.0-1.2"/>
  </r>
  <r>
    <s v="RF004912"/>
    <d v="2026-02-13T11:11:00"/>
    <d v="2026-02-13T00:00:00"/>
    <n v="11"/>
    <x v="1"/>
    <x v="0"/>
    <n v="7.2"/>
    <n v="163.1"/>
    <n v="169.64"/>
    <n v="1"/>
    <n v="8.6"/>
    <n v="11.6"/>
    <n v="90"/>
    <s v="Low"/>
    <n v="1.1519999999999999"/>
    <x v="0"/>
    <s v=""/>
    <n v="5"/>
    <n v="13"/>
    <n v="6.54"/>
    <n v="3"/>
    <s v="Friday"/>
    <s v="5-10 min"/>
    <n v="1"/>
    <s v="Between 1.0-1.2"/>
  </r>
  <r>
    <s v="RF004913"/>
    <d v="2026-02-13T11:40:00"/>
    <d v="2026-02-13T00:00:00"/>
    <n v="11"/>
    <x v="4"/>
    <x v="1"/>
    <n v="2.6"/>
    <n v="75.849999999999994"/>
    <n v="75.08"/>
    <n v="1"/>
    <n v="8.4"/>
    <n v="9.6999999999999993"/>
    <n v="48"/>
    <s v="Medium"/>
    <n v="0.94299999999999995"/>
    <x v="0"/>
    <s v=""/>
    <n v="4.47"/>
    <n v="0"/>
    <n v="-0.77"/>
    <n v="1.3"/>
    <s v="Friday"/>
    <s v="5-10 min"/>
    <n v="1"/>
    <s v="Between 0.8-1.0"/>
  </r>
  <r>
    <s v="RF004914"/>
    <d v="2026-02-13T11:57:00"/>
    <d v="2026-02-13T00:00:00"/>
    <n v="11"/>
    <x v="0"/>
    <x v="0"/>
    <n v="10.4"/>
    <n v="221.28"/>
    <n v="224.58"/>
    <n v="1"/>
    <n v="6.4"/>
    <n v="7"/>
    <n v="121"/>
    <s v="Medium"/>
    <n v="1.0049999999999999"/>
    <x v="0"/>
    <s v=""/>
    <n v="4.41"/>
    <n v="3"/>
    <n v="3.3"/>
    <n v="0.6"/>
    <s v="Friday"/>
    <s v="5-10 min"/>
    <n v="1"/>
    <s v="Between 1.0-1.2"/>
  </r>
  <r>
    <s v="RF004915"/>
    <d v="2026-02-13T11:59:00"/>
    <d v="2026-02-13T00:00:00"/>
    <n v="11"/>
    <x v="3"/>
    <x v="1"/>
    <n v="5"/>
    <n v="116.5"/>
    <n v="120.94"/>
    <n v="1.1000000000000001"/>
    <n v="5.7"/>
    <n v="10.4"/>
    <n v="66"/>
    <s v="Low"/>
    <n v="1.675"/>
    <x v="0"/>
    <s v=""/>
    <n v="4.41"/>
    <n v="0"/>
    <n v="4.4400000000000004"/>
    <n v="4.7"/>
    <s v="Friday"/>
    <s v="5-10 min"/>
    <n v="1"/>
    <s v="Above 1.2"/>
  </r>
  <r>
    <s v="RF004916"/>
    <d v="2026-02-13T12:12:00"/>
    <d v="2026-02-13T00:00:00"/>
    <n v="12"/>
    <x v="3"/>
    <x v="0"/>
    <n v="7.3"/>
    <n v="148.55000000000001"/>
    <n v="159.66999999999999"/>
    <n v="1"/>
    <n v="2.6"/>
    <n v="1.2"/>
    <n v="65"/>
    <s v="Low"/>
    <n v="1.3089999999999999"/>
    <x v="0"/>
    <s v=""/>
    <n v="4.41"/>
    <n v="41"/>
    <n v="11.12"/>
    <n v="-1.4"/>
    <s v="Friday"/>
    <s v="0-5 min"/>
    <n v="1"/>
    <s v="Above 1.2"/>
  </r>
  <r>
    <s v="RF004917"/>
    <d v="2026-02-13T12:17:00"/>
    <d v="2026-02-13T00:00:00"/>
    <n v="12"/>
    <x v="1"/>
    <x v="1"/>
    <n v="12.6"/>
    <n v="226.58"/>
    <n v="222.17"/>
    <n v="1"/>
    <n v="2"/>
    <n v="5.2"/>
    <n v="95"/>
    <s v="Low"/>
    <n v="1.675"/>
    <x v="0"/>
    <s v=""/>
    <n v="4.5599999999999996"/>
    <n v="0"/>
    <n v="-4.41"/>
    <n v="3.2"/>
    <s v="Friday"/>
    <s v="0-5 min"/>
    <n v="1"/>
    <s v="Above 1.2"/>
  </r>
  <r>
    <s v="RF004918"/>
    <d v="2026-02-13T12:23:00"/>
    <d v="2026-02-13T00:00:00"/>
    <n v="12"/>
    <x v="3"/>
    <x v="0"/>
    <n v="2.8"/>
    <n v="82.7"/>
    <n v="85.53"/>
    <n v="1"/>
    <n v="3.5"/>
    <n v="5.3"/>
    <n v="54"/>
    <s v="Low"/>
    <n v="1.383"/>
    <x v="0"/>
    <s v=""/>
    <n v="4.6900000000000004"/>
    <n v="1"/>
    <n v="2.83"/>
    <n v="1.8"/>
    <s v="Friday"/>
    <s v="0-5 min"/>
    <n v="1"/>
    <s v="Above 1.2"/>
  </r>
  <r>
    <s v="RF004919"/>
    <d v="2026-02-13T12:28:00"/>
    <d v="2026-02-13T00:00:00"/>
    <n v="12"/>
    <x v="0"/>
    <x v="1"/>
    <n v="8.1"/>
    <n v="183.16"/>
    <m/>
    <n v="1.2"/>
    <n v="7.7"/>
    <n v="13.3"/>
    <n v="123"/>
    <s v="Medium"/>
    <n v="1.056"/>
    <x v="2"/>
    <s v="ETA too high"/>
    <n v="4.6399999999999997"/>
    <n v="0"/>
    <m/>
    <n v="5.6"/>
    <s v="Friday"/>
    <s v="5-10 min"/>
    <n v="0"/>
    <s v="Between 1.0-1.2"/>
  </r>
  <r>
    <s v="RF004920"/>
    <d v="2026-02-13T13:24:00"/>
    <d v="2026-02-13T00:00:00"/>
    <n v="13"/>
    <x v="4"/>
    <x v="0"/>
    <n v="10.5"/>
    <n v="174.09"/>
    <n v="175.59"/>
    <n v="1"/>
    <n v="8"/>
    <n v="8.1"/>
    <n v="58"/>
    <s v="Low"/>
    <n v="2.2000000000000002"/>
    <x v="0"/>
    <s v=""/>
    <n v="4.88"/>
    <n v="47"/>
    <n v="1.5"/>
    <n v="0.1"/>
    <s v="Friday"/>
    <s v="5-10 min"/>
    <n v="1"/>
    <s v="Above 1.2"/>
  </r>
  <r>
    <s v="RF004921"/>
    <d v="2026-02-13T13:54:00"/>
    <d v="2026-02-13T00:00:00"/>
    <n v="13"/>
    <x v="0"/>
    <x v="1"/>
    <n v="9.6"/>
    <n v="183.05"/>
    <n v="184.83"/>
    <n v="1"/>
    <n v="2"/>
    <n v="9.5"/>
    <n v="109"/>
    <s v="Low"/>
    <n v="1.276"/>
    <x v="0"/>
    <s v=""/>
    <n v="4.79"/>
    <n v="0"/>
    <n v="1.78"/>
    <n v="7.5"/>
    <s v="Friday"/>
    <s v="0-5 min"/>
    <n v="1"/>
    <s v="Above 1.2"/>
  </r>
  <r>
    <s v="RF004922"/>
    <d v="2026-02-13T14:07:00"/>
    <d v="2026-02-13T00:00:00"/>
    <n v="14"/>
    <x v="1"/>
    <x v="0"/>
    <n v="4.9000000000000004"/>
    <n v="129.72"/>
    <n v="132.13999999999999"/>
    <n v="1.1000000000000001"/>
    <n v="7.1"/>
    <n v="6.5"/>
    <n v="97"/>
    <s v="Low"/>
    <n v="1.337"/>
    <x v="0"/>
    <s v=""/>
    <n v="4.75"/>
    <n v="22"/>
    <n v="2.42"/>
    <n v="-0.6"/>
    <s v="Friday"/>
    <s v="5-10 min"/>
    <n v="1"/>
    <s v="Above 1.2"/>
  </r>
  <r>
    <s v="RF004923"/>
    <d v="2026-02-13T14:16:00"/>
    <d v="2026-02-13T00:00:00"/>
    <n v="14"/>
    <x v="1"/>
    <x v="0"/>
    <n v="1.7"/>
    <n v="67.349999999999994"/>
    <n v="72.14"/>
    <n v="1"/>
    <n v="8.1999999999999993"/>
    <n v="10.3"/>
    <n v="88"/>
    <s v="Medium"/>
    <n v="1.0980000000000001"/>
    <x v="0"/>
    <s v=""/>
    <n v="4.7699999999999996"/>
    <n v="9"/>
    <n v="4.79"/>
    <n v="2.1"/>
    <s v="Friday"/>
    <s v="5-10 min"/>
    <n v="1"/>
    <s v="Between 1.0-1.2"/>
  </r>
  <r>
    <s v="RF004924"/>
    <d v="2026-02-13T14:59:00"/>
    <d v="2026-02-13T00:00:00"/>
    <n v="14"/>
    <x v="0"/>
    <x v="0"/>
    <n v="12.9"/>
    <n v="246.73"/>
    <n v="248.77"/>
    <n v="1"/>
    <n v="6.9"/>
    <n v="5.8"/>
    <n v="124"/>
    <s v="Low"/>
    <n v="1.2330000000000001"/>
    <x v="0"/>
    <s v=""/>
    <n v="4.82"/>
    <n v="5"/>
    <n v="2.04"/>
    <n v="-1.1000000000000001"/>
    <s v="Friday"/>
    <s v="5-10 min"/>
    <n v="1"/>
    <s v="Above 1.2"/>
  </r>
  <r>
    <s v="RF004925"/>
    <d v="2026-02-13T15:30:00"/>
    <d v="2026-02-13T00:00:00"/>
    <n v="15"/>
    <x v="0"/>
    <x v="1"/>
    <n v="1.7"/>
    <n v="68.760000000000005"/>
    <n v="71.5"/>
    <n v="1"/>
    <n v="3.5"/>
    <n v="6.8"/>
    <n v="122"/>
    <s v="Low"/>
    <n v="1.242"/>
    <x v="0"/>
    <s v=""/>
    <n v="4.67"/>
    <n v="0"/>
    <n v="2.74"/>
    <n v="3.3"/>
    <s v="Friday"/>
    <s v="0-5 min"/>
    <n v="1"/>
    <s v="Above 1.2"/>
  </r>
  <r>
    <s v="RF004926"/>
    <d v="2026-02-13T16:41:00"/>
    <d v="2026-02-13T00:00:00"/>
    <n v="16"/>
    <x v="4"/>
    <x v="0"/>
    <n v="1.4"/>
    <n v="54.62"/>
    <n v="53.95"/>
    <n v="1"/>
    <n v="6.5"/>
    <n v="5.7"/>
    <n v="54"/>
    <s v="Low"/>
    <n v="1.1639999999999999"/>
    <x v="0"/>
    <s v=""/>
    <n v="5"/>
    <n v="12"/>
    <n v="-0.67"/>
    <n v="-0.8"/>
    <s v="Friday"/>
    <s v="5-10 min"/>
    <n v="1"/>
    <s v="Between 1.0-1.2"/>
  </r>
  <r>
    <s v="RF004927"/>
    <d v="2026-02-13T17:32:00"/>
    <d v="2026-02-13T00:00:00"/>
    <n v="17"/>
    <x v="1"/>
    <x v="0"/>
    <n v="5.7"/>
    <n v="147.19"/>
    <n v="148.68"/>
    <n v="1.1000000000000001"/>
    <n v="3.9"/>
    <n v="12.7"/>
    <n v="66"/>
    <s v="Medium"/>
    <n v="0.67800000000000005"/>
    <x v="0"/>
    <s v=""/>
    <n v="4.57"/>
    <n v="24"/>
    <n v="1.49"/>
    <n v="8.8000000000000007"/>
    <s v="Friday"/>
    <s v="0-5 min"/>
    <n v="1"/>
    <s v="Below 0.8"/>
  </r>
  <r>
    <s v="RF004928"/>
    <d v="2026-02-13T17:41:00"/>
    <d v="2026-02-13T00:00:00"/>
    <n v="17"/>
    <x v="0"/>
    <x v="0"/>
    <n v="3.5"/>
    <n v="105.1"/>
    <n v="97.95"/>
    <n v="1.1000000000000001"/>
    <n v="4.0999999999999996"/>
    <n v="5.6"/>
    <n v="98"/>
    <s v="Medium"/>
    <n v="0.72299999999999998"/>
    <x v="0"/>
    <s v=""/>
    <n v="4.59"/>
    <n v="22"/>
    <n v="-7.15"/>
    <n v="1.5"/>
    <s v="Friday"/>
    <s v="0-5 min"/>
    <n v="1"/>
    <s v="Below 0.8"/>
  </r>
  <r>
    <s v="RF004929"/>
    <d v="2026-02-13T17:51:00"/>
    <d v="2026-02-13T00:00:00"/>
    <n v="17"/>
    <x v="2"/>
    <x v="0"/>
    <n v="7.6"/>
    <n v="150.25"/>
    <n v="137.66"/>
    <n v="1.1000000000000001"/>
    <n v="11.7"/>
    <n v="12.4"/>
    <n v="115"/>
    <s v="High"/>
    <n v="0.87"/>
    <x v="0"/>
    <s v=""/>
    <n v="4.53"/>
    <n v="2"/>
    <n v="-12.59"/>
    <n v="0.7"/>
    <s v="Friday"/>
    <s v="10-15 min"/>
    <n v="1"/>
    <s v="Between 0.8-1.0"/>
  </r>
  <r>
    <s v="RF004930"/>
    <d v="2026-02-13T18:06:00"/>
    <d v="2026-02-13T00:00:00"/>
    <n v="18"/>
    <x v="1"/>
    <x v="0"/>
    <n v="9.9"/>
    <n v="211.66"/>
    <m/>
    <n v="1.2"/>
    <n v="5.6"/>
    <n v="3.7"/>
    <n v="86"/>
    <s v="Medium"/>
    <n v="0.85899999999999999"/>
    <x v="2"/>
    <s v="Fare too high"/>
    <n v="4.54"/>
    <n v="4"/>
    <m/>
    <n v="-1.9"/>
    <s v="Friday"/>
    <s v="5-10 min"/>
    <n v="0"/>
    <s v="Between 0.8-1.0"/>
  </r>
  <r>
    <s v="RF004931"/>
    <d v="2026-02-13T18:10:00"/>
    <d v="2026-02-13T00:00:00"/>
    <n v="18"/>
    <x v="0"/>
    <x v="0"/>
    <n v="4.9000000000000004"/>
    <n v="153.68"/>
    <n v="159.66"/>
    <n v="1.4"/>
    <n v="6.4"/>
    <n v="1.5"/>
    <n v="106"/>
    <s v="High"/>
    <n v="0.58899999999999997"/>
    <x v="0"/>
    <s v=""/>
    <n v="4.46"/>
    <n v="8"/>
    <n v="5.98"/>
    <n v="-4.9000000000000004"/>
    <s v="Friday"/>
    <s v="5-10 min"/>
    <n v="1"/>
    <s v="Below 0.8"/>
  </r>
  <r>
    <s v="RF004932"/>
    <d v="2026-02-13T18:21:00"/>
    <d v="2026-02-13T00:00:00"/>
    <n v="18"/>
    <x v="2"/>
    <x v="0"/>
    <n v="21.2"/>
    <n v="413.5"/>
    <n v="403.04"/>
    <n v="1.3"/>
    <n v="7.1"/>
    <n v="9.1"/>
    <n v="91"/>
    <s v="High"/>
    <n v="0.66600000000000004"/>
    <x v="0"/>
    <s v=""/>
    <n v="4.47"/>
    <n v="36"/>
    <n v="-10.46"/>
    <n v="2"/>
    <s v="Friday"/>
    <s v="5-10 min"/>
    <n v="1"/>
    <s v="Below 0.8"/>
  </r>
  <r>
    <s v="RF004933"/>
    <d v="2026-02-13T18:32:00"/>
    <d v="2026-02-13T00:00:00"/>
    <n v="18"/>
    <x v="1"/>
    <x v="1"/>
    <n v="3"/>
    <n v="79.62"/>
    <m/>
    <n v="1"/>
    <n v="10.4"/>
    <n v="8"/>
    <n v="65"/>
    <s v="Medium"/>
    <n v="0.81299999999999994"/>
    <x v="2"/>
    <s v="Changed plans"/>
    <n v="4.67"/>
    <n v="0"/>
    <m/>
    <n v="-2.4"/>
    <s v="Friday"/>
    <s v="10-15 min"/>
    <n v="0"/>
    <s v="Between 0.8-1.0"/>
  </r>
  <r>
    <s v="RF004934"/>
    <d v="2026-02-13T18:52:00"/>
    <d v="2026-02-13T00:00:00"/>
    <n v="18"/>
    <x v="0"/>
    <x v="1"/>
    <n v="1.2"/>
    <n v="74.819999999999993"/>
    <m/>
    <n v="1.2"/>
    <n v="10.1"/>
    <n v="13.2"/>
    <n v="95"/>
    <s v="Medium"/>
    <n v="0.67600000000000005"/>
    <x v="2"/>
    <s v="Changed plans"/>
    <n v="4.66"/>
    <n v="0"/>
    <m/>
    <n v="3.1"/>
    <s v="Friday"/>
    <s v="10-15 min"/>
    <n v="0"/>
    <s v="Below 0.8"/>
  </r>
  <r>
    <s v="RF004935"/>
    <d v="2026-02-13T18:56:00"/>
    <d v="2026-02-13T00:00:00"/>
    <n v="18"/>
    <x v="2"/>
    <x v="0"/>
    <n v="5.6"/>
    <n v="133.75"/>
    <n v="136.94"/>
    <n v="1.1000000000000001"/>
    <n v="5.9"/>
    <n v="1"/>
    <n v="84"/>
    <s v="Medium"/>
    <n v="0.71199999999999997"/>
    <x v="0"/>
    <s v=""/>
    <n v="4.5999999999999996"/>
    <n v="2"/>
    <n v="3.19"/>
    <n v="-4.9000000000000004"/>
    <s v="Friday"/>
    <s v="5-10 min"/>
    <n v="1"/>
    <s v="Below 0.8"/>
  </r>
  <r>
    <s v="RF004936"/>
    <d v="2026-02-13T19:10:00"/>
    <d v="2026-02-13T00:00:00"/>
    <n v="19"/>
    <x v="0"/>
    <x v="0"/>
    <n v="6"/>
    <n v="168.26"/>
    <n v="154.25"/>
    <n v="1.3"/>
    <n v="8.1"/>
    <n v="5.9"/>
    <n v="96"/>
    <s v="High"/>
    <n v="0.61499999999999999"/>
    <x v="0"/>
    <s v=""/>
    <n v="4.54"/>
    <n v="2"/>
    <n v="-14.01"/>
    <n v="-2.2000000000000002"/>
    <s v="Friday"/>
    <s v="5-10 min"/>
    <n v="1"/>
    <s v="Below 0.8"/>
  </r>
  <r>
    <s v="RF004937"/>
    <d v="2026-02-13T19:52:00"/>
    <d v="2026-02-13T00:00:00"/>
    <n v="19"/>
    <x v="0"/>
    <x v="0"/>
    <n v="8.6"/>
    <n v="239.63"/>
    <m/>
    <n v="1.3"/>
    <n v="9.5"/>
    <m/>
    <n v="80"/>
    <s v="High"/>
    <n v="0.54700000000000004"/>
    <x v="3"/>
    <s v="No driver available"/>
    <n v="4.96"/>
    <n v="20"/>
    <m/>
    <m/>
    <s v="Friday"/>
    <s v="5-10 min"/>
    <n v="0"/>
    <s v="Below 0.8"/>
  </r>
  <r>
    <s v="RF004938"/>
    <d v="2026-02-13T20:01:00"/>
    <d v="2026-02-13T00:00:00"/>
    <n v="20"/>
    <x v="0"/>
    <x v="1"/>
    <n v="4.3"/>
    <n v="103.58"/>
    <m/>
    <n v="1"/>
    <n v="7.2"/>
    <n v="12.2"/>
    <n v="114"/>
    <s v="Medium"/>
    <n v="0.92600000000000005"/>
    <x v="2"/>
    <s v="Fare too high"/>
    <n v="5"/>
    <n v="0"/>
    <m/>
    <n v="5"/>
    <s v="Friday"/>
    <s v="5-10 min"/>
    <n v="0"/>
    <s v="Between 0.8-1.0"/>
  </r>
  <r>
    <s v="RF004939"/>
    <d v="2026-02-13T20:10:00"/>
    <d v="2026-02-13T00:00:00"/>
    <n v="20"/>
    <x v="2"/>
    <x v="0"/>
    <n v="1.7"/>
    <n v="75.540000000000006"/>
    <n v="73.319999999999993"/>
    <n v="1.2"/>
    <n v="9.3000000000000007"/>
    <n v="10"/>
    <n v="66"/>
    <s v="Medium"/>
    <n v="0.51800000000000002"/>
    <x v="0"/>
    <s v=""/>
    <n v="4.84"/>
    <n v="1"/>
    <n v="-2.2200000000000002"/>
    <n v="0.7"/>
    <s v="Friday"/>
    <s v="5-10 min"/>
    <n v="1"/>
    <s v="Below 0.8"/>
  </r>
  <r>
    <s v="RF004940"/>
    <d v="2026-02-13T21:07:00"/>
    <d v="2026-02-13T00:00:00"/>
    <n v="21"/>
    <x v="2"/>
    <x v="0"/>
    <n v="6.2"/>
    <n v="147.44"/>
    <n v="145.38"/>
    <n v="1.2"/>
    <n v="3.7"/>
    <n v="5.0999999999999996"/>
    <n v="110"/>
    <s v="Medium"/>
    <n v="0.9"/>
    <x v="0"/>
    <s v=""/>
    <n v="4.7699999999999996"/>
    <n v="6"/>
    <n v="-2.06"/>
    <n v="1.4"/>
    <s v="Friday"/>
    <s v="0-5 min"/>
    <n v="1"/>
    <s v="Between 0.8-1.0"/>
  </r>
  <r>
    <s v="RF004941"/>
    <d v="2026-02-13T21:48:00"/>
    <d v="2026-02-13T00:00:00"/>
    <n v="21"/>
    <x v="4"/>
    <x v="0"/>
    <n v="7.7"/>
    <n v="135.62"/>
    <n v="130.22"/>
    <n v="1"/>
    <n v="4.4000000000000004"/>
    <n v="1.8"/>
    <n v="58"/>
    <s v="Low"/>
    <n v="1.615"/>
    <x v="0"/>
    <s v=""/>
    <n v="5"/>
    <n v="57"/>
    <n v="-5.4"/>
    <n v="-2.6"/>
    <s v="Friday"/>
    <s v="0-5 min"/>
    <n v="1"/>
    <s v="Above 1.2"/>
  </r>
  <r>
    <s v="RF004942"/>
    <d v="2026-02-13T22:27:00"/>
    <d v="2026-02-13T00:00:00"/>
    <n v="22"/>
    <x v="0"/>
    <x v="0"/>
    <n v="6.5"/>
    <n v="129.71"/>
    <n v="133.47999999999999"/>
    <n v="1"/>
    <n v="2.2999999999999998"/>
    <n v="3.1"/>
    <n v="144"/>
    <s v="Medium"/>
    <n v="1.1950000000000001"/>
    <x v="0"/>
    <s v=""/>
    <n v="4.7699999999999996"/>
    <n v="1"/>
    <n v="3.77"/>
    <n v="0.8"/>
    <s v="Friday"/>
    <s v="0-5 min"/>
    <n v="1"/>
    <s v="Between 1.0-1.2"/>
  </r>
  <r>
    <s v="RF004943"/>
    <d v="2026-02-13T22:29:00"/>
    <d v="2026-02-13T00:00:00"/>
    <n v="22"/>
    <x v="2"/>
    <x v="1"/>
    <n v="7.8"/>
    <n v="185.27"/>
    <n v="186.47"/>
    <n v="1.1000000000000001"/>
    <n v="6.5"/>
    <n v="6"/>
    <n v="105"/>
    <s v="Low"/>
    <n v="1.2470000000000001"/>
    <x v="0"/>
    <s v=""/>
    <n v="4.43"/>
    <n v="0"/>
    <n v="1.2"/>
    <n v="-0.5"/>
    <s v="Friday"/>
    <s v="5-10 min"/>
    <n v="1"/>
    <s v="Above 1.2"/>
  </r>
  <r>
    <s v="RF004944"/>
    <d v="2026-02-13T22:52:00"/>
    <d v="2026-02-13T00:00:00"/>
    <n v="22"/>
    <x v="1"/>
    <x v="0"/>
    <n v="7.1"/>
    <n v="148.77000000000001"/>
    <n v="144.99"/>
    <n v="1"/>
    <n v="4.3"/>
    <n v="10"/>
    <n v="86"/>
    <s v="Low"/>
    <n v="1.2490000000000001"/>
    <x v="0"/>
    <s v=""/>
    <n v="4.51"/>
    <n v="35"/>
    <n v="-3.78"/>
    <n v="5.7"/>
    <s v="Friday"/>
    <s v="0-5 min"/>
    <n v="1"/>
    <s v="Above 1.2"/>
  </r>
  <r>
    <s v="RF004945"/>
    <d v="2026-02-13T23:13:00"/>
    <d v="2026-02-13T00:00:00"/>
    <n v="23"/>
    <x v="3"/>
    <x v="1"/>
    <n v="6.6"/>
    <n v="139.91999999999999"/>
    <n v="138.49"/>
    <n v="1"/>
    <n v="5"/>
    <n v="1"/>
    <n v="67"/>
    <s v="Low"/>
    <n v="1.96"/>
    <x v="0"/>
    <s v=""/>
    <n v="4.72"/>
    <n v="0"/>
    <n v="-1.43"/>
    <n v="-4"/>
    <s v="Friday"/>
    <s v="0-5 min"/>
    <n v="1"/>
    <s v="Above 1.2"/>
  </r>
  <r>
    <s v="RF004946"/>
    <d v="2026-02-13T23:20:00"/>
    <d v="2026-02-13T00:00:00"/>
    <n v="23"/>
    <x v="0"/>
    <x v="0"/>
    <n v="3.9"/>
    <n v="107.71"/>
    <n v="108.18"/>
    <n v="1.1000000000000001"/>
    <n v="3"/>
    <n v="6"/>
    <n v="129"/>
    <s v="Medium"/>
    <n v="1.073"/>
    <x v="0"/>
    <s v=""/>
    <n v="4.84"/>
    <n v="51"/>
    <n v="0.47"/>
    <n v="3"/>
    <s v="Friday"/>
    <s v="0-5 min"/>
    <n v="1"/>
    <s v="Between 1.0-1.2"/>
  </r>
  <r>
    <s v="RF004947"/>
    <d v="2026-02-13T23:28:00"/>
    <d v="2026-02-13T00:00:00"/>
    <n v="23"/>
    <x v="2"/>
    <x v="0"/>
    <n v="3.7"/>
    <n v="103.77"/>
    <n v="109.24"/>
    <n v="1.1000000000000001"/>
    <n v="5.7"/>
    <n v="4.3"/>
    <n v="111"/>
    <s v="Medium"/>
    <n v="1.1419999999999999"/>
    <x v="0"/>
    <s v=""/>
    <n v="4.97"/>
    <n v="4"/>
    <n v="5.47"/>
    <n v="-1.4"/>
    <s v="Friday"/>
    <s v="5-10 min"/>
    <n v="1"/>
    <s v="Between 1.0-1.2"/>
  </r>
  <r>
    <s v="RF004948"/>
    <d v="2026-02-14T00:01:00"/>
    <d v="2026-02-14T00:00:00"/>
    <n v="0"/>
    <x v="0"/>
    <x v="1"/>
    <n v="16.399999999999999"/>
    <n v="301.02999999999997"/>
    <n v="295.57"/>
    <n v="1"/>
    <n v="5.6"/>
    <n v="5.8"/>
    <n v="113"/>
    <s v="Low"/>
    <n v="1.1020000000000001"/>
    <x v="0"/>
    <s v=""/>
    <n v="4.97"/>
    <n v="0"/>
    <n v="-5.46"/>
    <n v="0.2"/>
    <s v="Saturday"/>
    <s v="5-10 min"/>
    <n v="1"/>
    <s v="Between 1.0-1.2"/>
  </r>
  <r>
    <s v="RF004949"/>
    <d v="2026-02-14T00:05:00"/>
    <d v="2026-02-14T00:00:00"/>
    <n v="0"/>
    <x v="1"/>
    <x v="0"/>
    <n v="2.7"/>
    <n v="79.37"/>
    <n v="80.39"/>
    <n v="1"/>
    <n v="2"/>
    <n v="2.2000000000000002"/>
    <n v="102"/>
    <s v="Low"/>
    <n v="1.575"/>
    <x v="0"/>
    <s v=""/>
    <n v="4.8899999999999997"/>
    <n v="25"/>
    <n v="1.02"/>
    <n v="0.2"/>
    <s v="Saturday"/>
    <s v="0-5 min"/>
    <n v="1"/>
    <s v="Above 1.2"/>
  </r>
  <r>
    <s v="RF004950"/>
    <d v="2026-02-14T00:11:00"/>
    <d v="2026-02-14T00:00:00"/>
    <n v="0"/>
    <x v="1"/>
    <x v="0"/>
    <n v="16.600000000000001"/>
    <n v="274.99"/>
    <n v="266.72000000000003"/>
    <n v="1"/>
    <n v="5.9"/>
    <n v="5.2"/>
    <n v="97"/>
    <s v="Low"/>
    <n v="2.153"/>
    <x v="0"/>
    <s v=""/>
    <n v="4.92"/>
    <n v="7"/>
    <n v="-8.27"/>
    <n v="-0.7"/>
    <s v="Saturday"/>
    <s v="5-10 min"/>
    <n v="1"/>
    <s v="Above 1.2"/>
  </r>
  <r>
    <s v="RF004951"/>
    <d v="2026-02-14T00:44:00"/>
    <d v="2026-02-14T00:00:00"/>
    <n v="0"/>
    <x v="0"/>
    <x v="0"/>
    <n v="3.4"/>
    <n v="88.77"/>
    <m/>
    <n v="1"/>
    <n v="2.9"/>
    <n v="1"/>
    <n v="115"/>
    <s v="Medium"/>
    <n v="0.86"/>
    <x v="2"/>
    <s v="Fare too high"/>
    <n v="4.6500000000000004"/>
    <n v="2"/>
    <m/>
    <n v="-1.9"/>
    <s v="Saturday"/>
    <s v="0-5 min"/>
    <n v="0"/>
    <s v="Between 0.8-1.0"/>
  </r>
  <r>
    <s v="RF004952"/>
    <d v="2026-02-14T00:47:00"/>
    <d v="2026-02-14T00:00:00"/>
    <n v="0"/>
    <x v="4"/>
    <x v="0"/>
    <n v="14"/>
    <n v="225.81"/>
    <n v="240.7"/>
    <n v="1"/>
    <n v="2.8"/>
    <n v="1"/>
    <n v="52"/>
    <s v="Low"/>
    <n v="2.101"/>
    <x v="0"/>
    <s v=""/>
    <n v="4.6399999999999997"/>
    <n v="3"/>
    <n v="14.89"/>
    <n v="-1.8"/>
    <s v="Saturday"/>
    <s v="0-5 min"/>
    <n v="1"/>
    <s v="Above 1.2"/>
  </r>
  <r>
    <s v="RF004953"/>
    <d v="2026-02-14T00:48:00"/>
    <d v="2026-02-14T00:00:00"/>
    <n v="0"/>
    <x v="2"/>
    <x v="0"/>
    <n v="10.3"/>
    <n v="197.13"/>
    <m/>
    <n v="1"/>
    <n v="6.2"/>
    <n v="14.4"/>
    <n v="131"/>
    <s v="Medium"/>
    <n v="1.3540000000000001"/>
    <x v="2"/>
    <s v="ETA too high"/>
    <n v="4.62"/>
    <n v="1"/>
    <m/>
    <n v="8.1999999999999993"/>
    <s v="Saturday"/>
    <s v="5-10 min"/>
    <n v="0"/>
    <s v="Above 1.2"/>
  </r>
  <r>
    <s v="RF004954"/>
    <d v="2026-02-14T00:48:00"/>
    <d v="2026-02-14T00:00:00"/>
    <n v="0"/>
    <x v="1"/>
    <x v="0"/>
    <n v="8.8000000000000007"/>
    <n v="153.18"/>
    <n v="146.13999999999999"/>
    <n v="1"/>
    <n v="2.9"/>
    <n v="3.2"/>
    <n v="104"/>
    <s v="Low"/>
    <n v="1.4910000000000001"/>
    <x v="0"/>
    <s v=""/>
    <n v="4.7300000000000004"/>
    <n v="13"/>
    <n v="-7.04"/>
    <n v="0.3"/>
    <s v="Saturday"/>
    <s v="0-5 min"/>
    <n v="1"/>
    <s v="Above 1.2"/>
  </r>
  <r>
    <s v="RF004955"/>
    <d v="2026-02-14T01:00:00"/>
    <d v="2026-02-14T00:00:00"/>
    <n v="1"/>
    <x v="2"/>
    <x v="0"/>
    <n v="0.7"/>
    <n v="48.31"/>
    <m/>
    <n v="1"/>
    <n v="4.5"/>
    <n v="2.2000000000000002"/>
    <n v="123"/>
    <s v="Low"/>
    <n v="1.419"/>
    <x v="2"/>
    <s v="ETA too high"/>
    <n v="4.87"/>
    <n v="12"/>
    <m/>
    <n v="-2.2999999999999998"/>
    <s v="Saturday"/>
    <s v="0-5 min"/>
    <n v="0"/>
    <s v="Above 1.2"/>
  </r>
  <r>
    <s v="RF004956"/>
    <d v="2026-02-14T01:02:00"/>
    <d v="2026-02-14T00:00:00"/>
    <n v="1"/>
    <x v="3"/>
    <x v="0"/>
    <n v="3.8"/>
    <n v="96.74"/>
    <n v="93.65"/>
    <n v="1"/>
    <n v="4"/>
    <n v="6.9"/>
    <n v="68"/>
    <s v="Low"/>
    <n v="1.831"/>
    <x v="0"/>
    <s v=""/>
    <n v="5"/>
    <n v="8"/>
    <n v="-3.09"/>
    <n v="2.9"/>
    <s v="Saturday"/>
    <s v="0-5 min"/>
    <n v="1"/>
    <s v="Above 1.2"/>
  </r>
  <r>
    <s v="RF004957"/>
    <d v="2026-02-14T01:19:00"/>
    <d v="2026-02-14T00:00:00"/>
    <n v="1"/>
    <x v="2"/>
    <x v="1"/>
    <n v="6.9"/>
    <n v="168.4"/>
    <n v="170.62"/>
    <n v="1.1000000000000001"/>
    <n v="2"/>
    <n v="5.4"/>
    <n v="124"/>
    <s v="Low"/>
    <n v="1.534"/>
    <x v="0"/>
    <s v=""/>
    <n v="4.63"/>
    <n v="0"/>
    <n v="2.2200000000000002"/>
    <n v="3.4"/>
    <s v="Saturday"/>
    <s v="0-5 min"/>
    <n v="1"/>
    <s v="Above 1.2"/>
  </r>
  <r>
    <s v="RF004958"/>
    <d v="2026-02-14T01:31:00"/>
    <d v="2026-02-14T00:00:00"/>
    <n v="1"/>
    <x v="0"/>
    <x v="1"/>
    <n v="10.8"/>
    <n v="191.31"/>
    <n v="183.34"/>
    <n v="1"/>
    <n v="7.4"/>
    <n v="8.3000000000000007"/>
    <n v="116"/>
    <s v="Medium"/>
    <n v="0.98"/>
    <x v="0"/>
    <s v=""/>
    <n v="4.59"/>
    <n v="0"/>
    <n v="-7.97"/>
    <n v="0.9"/>
    <s v="Saturday"/>
    <s v="5-10 min"/>
    <n v="1"/>
    <s v="Between 0.8-1.0"/>
  </r>
  <r>
    <s v="RF004959"/>
    <d v="2026-02-14T01:45:00"/>
    <d v="2026-02-14T00:00:00"/>
    <n v="1"/>
    <x v="3"/>
    <x v="1"/>
    <n v="5.6"/>
    <n v="108.27"/>
    <n v="113.43"/>
    <n v="1"/>
    <n v="7.2"/>
    <n v="4.9000000000000004"/>
    <n v="70"/>
    <s v="Low"/>
    <n v="2.2000000000000002"/>
    <x v="0"/>
    <s v=""/>
    <n v="4.8499999999999996"/>
    <n v="0"/>
    <n v="5.16"/>
    <n v="-2.2999999999999998"/>
    <s v="Saturday"/>
    <s v="5-10 min"/>
    <n v="1"/>
    <s v="Above 1.2"/>
  </r>
  <r>
    <s v="RF004960"/>
    <d v="2026-02-14T01:59:00"/>
    <d v="2026-02-14T00:00:00"/>
    <n v="1"/>
    <x v="3"/>
    <x v="0"/>
    <n v="1.9"/>
    <n v="68.099999999999994"/>
    <n v="67.06"/>
    <n v="1"/>
    <n v="5.2"/>
    <n v="8.8000000000000007"/>
    <n v="71"/>
    <s v="Low"/>
    <n v="1.7729999999999999"/>
    <x v="0"/>
    <s v=""/>
    <n v="4.63"/>
    <n v="4"/>
    <n v="-1.04"/>
    <n v="3.6"/>
    <s v="Saturday"/>
    <s v="5-10 min"/>
    <n v="1"/>
    <s v="Above 1.2"/>
  </r>
  <r>
    <s v="RF004961"/>
    <d v="2026-02-14T02:01:00"/>
    <d v="2026-02-14T00:00:00"/>
    <n v="2"/>
    <x v="3"/>
    <x v="0"/>
    <n v="5.9"/>
    <n v="124.23"/>
    <n v="123.28"/>
    <n v="1.1000000000000001"/>
    <n v="3.6"/>
    <n v="1.9"/>
    <n v="64"/>
    <s v="Low"/>
    <n v="2.044"/>
    <x v="0"/>
    <s v=""/>
    <n v="4.9800000000000004"/>
    <n v="9"/>
    <n v="-0.95"/>
    <n v="-1.7"/>
    <s v="Saturday"/>
    <s v="0-5 min"/>
    <n v="1"/>
    <s v="Above 1.2"/>
  </r>
  <r>
    <s v="RF004962"/>
    <d v="2026-02-14T02:04:00"/>
    <d v="2026-02-14T00:00:00"/>
    <n v="2"/>
    <x v="3"/>
    <x v="1"/>
    <n v="7.8"/>
    <n v="148.44999999999999"/>
    <m/>
    <n v="1"/>
    <n v="4.4000000000000004"/>
    <n v="2.4"/>
    <n v="69"/>
    <s v="Low"/>
    <n v="2.06"/>
    <x v="2"/>
    <s v="ETA too high"/>
    <n v="5"/>
    <n v="0"/>
    <m/>
    <n v="-2"/>
    <s v="Saturday"/>
    <s v="0-5 min"/>
    <n v="0"/>
    <s v="Above 1.2"/>
  </r>
  <r>
    <s v="RF004963"/>
    <d v="2026-02-14T02:49:00"/>
    <d v="2026-02-14T00:00:00"/>
    <n v="2"/>
    <x v="0"/>
    <x v="0"/>
    <n v="5"/>
    <n v="127.31"/>
    <n v="131.16999999999999"/>
    <n v="1.1000000000000001"/>
    <n v="7.1"/>
    <n v="4.5999999999999996"/>
    <n v="125"/>
    <s v="Low"/>
    <n v="1.2330000000000001"/>
    <x v="0"/>
    <s v=""/>
    <n v="5"/>
    <n v="14"/>
    <n v="3.86"/>
    <n v="-2.5"/>
    <s v="Saturday"/>
    <s v="5-10 min"/>
    <n v="1"/>
    <s v="Above 1.2"/>
  </r>
  <r>
    <s v="RF004964"/>
    <d v="2026-02-14T03:30:00"/>
    <d v="2026-02-14T00:00:00"/>
    <n v="3"/>
    <x v="4"/>
    <x v="0"/>
    <n v="15.7"/>
    <n v="291.58"/>
    <m/>
    <n v="1"/>
    <n v="3.2"/>
    <n v="1"/>
    <n v="59"/>
    <s v="Low"/>
    <n v="1.988"/>
    <x v="2"/>
    <s v="Changed plans"/>
    <n v="4.82"/>
    <n v="5"/>
    <m/>
    <n v="-2.2000000000000002"/>
    <s v="Saturday"/>
    <s v="0-5 min"/>
    <n v="0"/>
    <s v="Above 1.2"/>
  </r>
  <r>
    <s v="RF004965"/>
    <d v="2026-02-14T03:40:00"/>
    <d v="2026-02-14T00:00:00"/>
    <n v="3"/>
    <x v="0"/>
    <x v="1"/>
    <n v="6.2"/>
    <n v="143.46"/>
    <n v="152.41"/>
    <n v="1"/>
    <n v="3.4"/>
    <n v="6.4"/>
    <n v="125"/>
    <s v="Medium"/>
    <n v="1.0780000000000001"/>
    <x v="0"/>
    <s v=""/>
    <n v="5"/>
    <n v="0"/>
    <n v="8.9499999999999993"/>
    <n v="3"/>
    <s v="Saturday"/>
    <s v="0-5 min"/>
    <n v="1"/>
    <s v="Between 1.0-1.2"/>
  </r>
  <r>
    <s v="RF004966"/>
    <d v="2026-02-14T03:42:00"/>
    <d v="2026-02-14T00:00:00"/>
    <n v="3"/>
    <x v="0"/>
    <x v="0"/>
    <n v="11.3"/>
    <n v="206.83"/>
    <n v="209.8"/>
    <n v="1"/>
    <n v="3.8"/>
    <n v="3"/>
    <n v="112"/>
    <s v="Medium"/>
    <n v="1.044"/>
    <x v="0"/>
    <s v=""/>
    <n v="4.47"/>
    <n v="12"/>
    <n v="2.97"/>
    <n v="-0.8"/>
    <s v="Saturday"/>
    <s v="0-5 min"/>
    <n v="1"/>
    <s v="Between 1.0-1.2"/>
  </r>
  <r>
    <s v="RF004967"/>
    <d v="2026-02-14T03:55:00"/>
    <d v="2026-02-14T00:00:00"/>
    <n v="3"/>
    <x v="3"/>
    <x v="0"/>
    <n v="3.8"/>
    <n v="112.31"/>
    <n v="105.82"/>
    <n v="1.1000000000000001"/>
    <n v="2"/>
    <n v="10.1"/>
    <n v="77"/>
    <s v="Low"/>
    <n v="1.6990000000000001"/>
    <x v="0"/>
    <s v=""/>
    <n v="4.99"/>
    <n v="5"/>
    <n v="-6.49"/>
    <n v="8.1"/>
    <s v="Saturday"/>
    <s v="0-5 min"/>
    <n v="1"/>
    <s v="Above 1.2"/>
  </r>
  <r>
    <s v="RF004968"/>
    <d v="2026-02-14T04:18:00"/>
    <d v="2026-02-14T00:00:00"/>
    <n v="4"/>
    <x v="1"/>
    <x v="1"/>
    <n v="9.5"/>
    <n v="176.91"/>
    <n v="177.02"/>
    <n v="1"/>
    <n v="5.7"/>
    <n v="7.3"/>
    <n v="110"/>
    <s v="Medium"/>
    <n v="1.335"/>
    <x v="0"/>
    <s v=""/>
    <n v="4.8899999999999997"/>
    <n v="0"/>
    <n v="0.11"/>
    <n v="1.6"/>
    <s v="Saturday"/>
    <s v="5-10 min"/>
    <n v="1"/>
    <s v="Above 1.2"/>
  </r>
  <r>
    <s v="RF004969"/>
    <d v="2026-02-14T04:32:00"/>
    <d v="2026-02-14T00:00:00"/>
    <n v="4"/>
    <x v="0"/>
    <x v="0"/>
    <n v="3.3"/>
    <n v="91.08"/>
    <n v="90.85"/>
    <n v="1"/>
    <n v="4.7"/>
    <n v="5.9"/>
    <n v="122"/>
    <s v="Medium"/>
    <n v="1.0780000000000001"/>
    <x v="0"/>
    <s v=""/>
    <n v="4.7699999999999996"/>
    <n v="7"/>
    <n v="-0.23"/>
    <n v="1.2"/>
    <s v="Saturday"/>
    <s v="0-5 min"/>
    <n v="1"/>
    <s v="Between 1.0-1.2"/>
  </r>
  <r>
    <s v="RF004970"/>
    <d v="2026-02-14T04:44:00"/>
    <d v="2026-02-14T00:00:00"/>
    <n v="4"/>
    <x v="1"/>
    <x v="1"/>
    <n v="9.6999999999999993"/>
    <n v="180.48"/>
    <n v="172.34"/>
    <n v="1"/>
    <n v="6"/>
    <n v="7.5"/>
    <n v="110"/>
    <s v="Low"/>
    <n v="1.4119999999999999"/>
    <x v="0"/>
    <s v=""/>
    <n v="4.6900000000000004"/>
    <n v="0"/>
    <n v="-8.14"/>
    <n v="1.5"/>
    <s v="Saturday"/>
    <s v="5-10 min"/>
    <n v="1"/>
    <s v="Above 1.2"/>
  </r>
  <r>
    <s v="RF004971"/>
    <d v="2026-02-14T04:48:00"/>
    <d v="2026-02-14T00:00:00"/>
    <n v="4"/>
    <x v="2"/>
    <x v="0"/>
    <n v="4.9000000000000004"/>
    <n v="126.96"/>
    <n v="129.94999999999999"/>
    <n v="1.1000000000000001"/>
    <n v="3.6"/>
    <n v="2.7"/>
    <n v="120"/>
    <s v="Medium"/>
    <n v="0.995"/>
    <x v="0"/>
    <s v=""/>
    <n v="4.1500000000000004"/>
    <n v="16"/>
    <n v="2.99"/>
    <n v="-0.9"/>
    <s v="Saturday"/>
    <s v="0-5 min"/>
    <n v="1"/>
    <s v="Between 0.8-1.0"/>
  </r>
  <r>
    <s v="RF004972"/>
    <d v="2026-02-14T05:06:00"/>
    <d v="2026-02-14T00:00:00"/>
    <n v="5"/>
    <x v="0"/>
    <x v="0"/>
    <n v="2"/>
    <n v="71.03"/>
    <n v="67.58"/>
    <n v="1"/>
    <n v="2"/>
    <n v="5.3"/>
    <n v="132"/>
    <s v="Low"/>
    <n v="1.518"/>
    <x v="0"/>
    <s v=""/>
    <n v="4.87"/>
    <n v="5"/>
    <n v="-3.45"/>
    <n v="3.3"/>
    <s v="Saturday"/>
    <s v="0-5 min"/>
    <n v="1"/>
    <s v="Above 1.2"/>
  </r>
  <r>
    <s v="RF004973"/>
    <d v="2026-02-14T05:12:00"/>
    <d v="2026-02-14T00:00:00"/>
    <n v="5"/>
    <x v="4"/>
    <x v="0"/>
    <n v="4.3"/>
    <n v="120.76"/>
    <m/>
    <n v="1.1000000000000001"/>
    <n v="4.5999999999999996"/>
    <n v="2.8"/>
    <n v="56"/>
    <s v="Low"/>
    <n v="1.4079999999999999"/>
    <x v="2"/>
    <s v="Fare too high"/>
    <n v="4.6100000000000003"/>
    <n v="18"/>
    <m/>
    <n v="-1.8"/>
    <s v="Saturday"/>
    <s v="0-5 min"/>
    <n v="0"/>
    <s v="Above 1.2"/>
  </r>
  <r>
    <s v="RF004974"/>
    <d v="2026-02-14T05:24:00"/>
    <d v="2026-02-14T00:00:00"/>
    <n v="5"/>
    <x v="3"/>
    <x v="0"/>
    <n v="2.9"/>
    <n v="86.44"/>
    <n v="83.64"/>
    <n v="1"/>
    <n v="2"/>
    <n v="1.3"/>
    <n v="68"/>
    <s v="Low"/>
    <n v="1.327"/>
    <x v="0"/>
    <s v=""/>
    <n v="4.66"/>
    <n v="7"/>
    <n v="-2.8"/>
    <n v="-0.7"/>
    <s v="Saturday"/>
    <s v="0-5 min"/>
    <n v="1"/>
    <s v="Above 1.2"/>
  </r>
  <r>
    <s v="RF004975"/>
    <d v="2026-02-14T05:40:00"/>
    <d v="2026-02-14T00:00:00"/>
    <n v="5"/>
    <x v="1"/>
    <x v="1"/>
    <n v="4.5999999999999996"/>
    <n v="106.46"/>
    <n v="109.7"/>
    <n v="1"/>
    <n v="5.5"/>
    <n v="8.9"/>
    <n v="106"/>
    <s v="Low"/>
    <n v="1.397"/>
    <x v="0"/>
    <s v=""/>
    <n v="4.7699999999999996"/>
    <n v="0"/>
    <n v="3.24"/>
    <n v="3.4"/>
    <s v="Saturday"/>
    <s v="5-10 min"/>
    <n v="1"/>
    <s v="Above 1.2"/>
  </r>
  <r>
    <s v="RF004976"/>
    <d v="2026-02-14T05:46:00"/>
    <d v="2026-02-14T00:00:00"/>
    <n v="5"/>
    <x v="0"/>
    <x v="0"/>
    <n v="2.1"/>
    <n v="75.349999999999994"/>
    <n v="71"/>
    <n v="1.1000000000000001"/>
    <n v="6.9"/>
    <n v="11.9"/>
    <n v="121"/>
    <s v="Medium"/>
    <n v="0.86199999999999999"/>
    <x v="0"/>
    <s v=""/>
    <n v="4.79"/>
    <n v="10"/>
    <n v="-4.3499999999999996"/>
    <n v="5"/>
    <s v="Saturday"/>
    <s v="5-10 min"/>
    <n v="1"/>
    <s v="Between 0.8-1.0"/>
  </r>
  <r>
    <s v="RF004977"/>
    <d v="2026-02-14T05:51:00"/>
    <d v="2026-02-14T00:00:00"/>
    <n v="5"/>
    <x v="2"/>
    <x v="0"/>
    <n v="1.7"/>
    <n v="71.38"/>
    <m/>
    <n v="1.1000000000000001"/>
    <n v="9.3000000000000007"/>
    <n v="16.399999999999999"/>
    <n v="113"/>
    <s v="Medium"/>
    <n v="0.95599999999999996"/>
    <x v="1"/>
    <s v="Vehicle issue"/>
    <n v="4.57"/>
    <n v="1"/>
    <m/>
    <n v="7.1"/>
    <s v="Saturday"/>
    <s v="5-10 min"/>
    <n v="0"/>
    <s v="Between 0.8-1.0"/>
  </r>
  <r>
    <s v="RF004978"/>
    <d v="2026-02-14T05:52:00"/>
    <d v="2026-02-14T00:00:00"/>
    <n v="5"/>
    <x v="2"/>
    <x v="0"/>
    <n v="2.7"/>
    <n v="76.02"/>
    <n v="79.430000000000007"/>
    <n v="1"/>
    <n v="7.3"/>
    <n v="6.8"/>
    <n v="115"/>
    <s v="Low"/>
    <n v="1.319"/>
    <x v="0"/>
    <s v=""/>
    <n v="4.5599999999999996"/>
    <n v="1"/>
    <n v="3.41"/>
    <n v="-0.5"/>
    <s v="Saturday"/>
    <s v="5-10 min"/>
    <n v="1"/>
    <s v="Above 1.2"/>
  </r>
  <r>
    <s v="RF004979"/>
    <d v="2026-02-14T06:18:00"/>
    <d v="2026-02-14T00:00:00"/>
    <n v="6"/>
    <x v="0"/>
    <x v="0"/>
    <n v="1"/>
    <n v="67.319999999999993"/>
    <m/>
    <n v="1.2"/>
    <n v="6"/>
    <n v="8.4"/>
    <n v="90"/>
    <s v="Medium"/>
    <n v="0.81299999999999994"/>
    <x v="2"/>
    <s v="ETA too high"/>
    <n v="4.53"/>
    <n v="9"/>
    <m/>
    <n v="2.4"/>
    <s v="Saturday"/>
    <s v="5-10 min"/>
    <n v="0"/>
    <s v="Between 0.8-1.0"/>
  </r>
  <r>
    <s v="RF004980"/>
    <d v="2026-02-14T06:34:00"/>
    <d v="2026-02-14T00:00:00"/>
    <n v="6"/>
    <x v="0"/>
    <x v="0"/>
    <n v="12.3"/>
    <n v="223.97"/>
    <m/>
    <n v="1"/>
    <n v="4.0999999999999996"/>
    <n v="1"/>
    <n v="133"/>
    <s v="Medium"/>
    <n v="1.077"/>
    <x v="2"/>
    <s v="Pickup issue"/>
    <n v="4.74"/>
    <n v="3"/>
    <m/>
    <n v="-3.1"/>
    <s v="Saturday"/>
    <s v="0-5 min"/>
    <n v="0"/>
    <s v="Between 1.0-1.2"/>
  </r>
  <r>
    <s v="RF004981"/>
    <d v="2026-02-14T06:54:00"/>
    <d v="2026-02-14T00:00:00"/>
    <n v="6"/>
    <x v="0"/>
    <x v="1"/>
    <n v="5.8"/>
    <n v="137.84"/>
    <n v="129.93"/>
    <n v="1"/>
    <n v="6.3"/>
    <n v="11.8"/>
    <n v="137"/>
    <s v="Medium"/>
    <n v="1.3069999999999999"/>
    <x v="0"/>
    <s v=""/>
    <n v="4.96"/>
    <n v="0"/>
    <n v="-7.91"/>
    <n v="5.5"/>
    <s v="Saturday"/>
    <s v="5-10 min"/>
    <n v="1"/>
    <s v="Above 1.2"/>
  </r>
  <r>
    <s v="RF004982"/>
    <d v="2026-02-14T07:03:00"/>
    <d v="2026-02-14T00:00:00"/>
    <n v="7"/>
    <x v="0"/>
    <x v="0"/>
    <n v="6.3"/>
    <n v="187.6"/>
    <n v="181.58"/>
    <n v="1.3"/>
    <n v="7.7"/>
    <n v="8.3000000000000007"/>
    <n v="128"/>
    <s v="High"/>
    <n v="0.754"/>
    <x v="0"/>
    <s v=""/>
    <n v="4.76"/>
    <n v="3"/>
    <n v="-6.02"/>
    <n v="0.6"/>
    <s v="Saturday"/>
    <s v="5-10 min"/>
    <n v="1"/>
    <s v="Below 0.8"/>
  </r>
  <r>
    <s v="RF004983"/>
    <d v="2026-02-14T07:17:00"/>
    <d v="2026-02-14T00:00:00"/>
    <n v="7"/>
    <x v="4"/>
    <x v="0"/>
    <n v="4.7"/>
    <n v="107.85"/>
    <n v="104.13"/>
    <n v="1"/>
    <n v="3.8"/>
    <n v="6.7"/>
    <n v="64"/>
    <s v="Low"/>
    <n v="1.5149999999999999"/>
    <x v="0"/>
    <s v=""/>
    <n v="4.78"/>
    <n v="19"/>
    <n v="-3.72"/>
    <n v="2.9"/>
    <s v="Saturday"/>
    <s v="0-5 min"/>
    <n v="1"/>
    <s v="Above 1.2"/>
  </r>
  <r>
    <s v="RF004984"/>
    <d v="2026-02-14T07:43:00"/>
    <d v="2026-02-14T00:00:00"/>
    <n v="7"/>
    <x v="1"/>
    <x v="0"/>
    <n v="2.4"/>
    <n v="86.61"/>
    <n v="92.94"/>
    <n v="1.1000000000000001"/>
    <n v="2"/>
    <n v="4.7"/>
    <n v="91"/>
    <s v="Medium"/>
    <n v="1.115"/>
    <x v="0"/>
    <s v=""/>
    <n v="4.68"/>
    <n v="11"/>
    <n v="6.33"/>
    <n v="2.7"/>
    <s v="Saturday"/>
    <s v="0-5 min"/>
    <n v="1"/>
    <s v="Between 1.0-1.2"/>
  </r>
  <r>
    <s v="RF004985"/>
    <d v="2026-02-14T07:46:00"/>
    <d v="2026-02-14T00:00:00"/>
    <n v="7"/>
    <x v="1"/>
    <x v="0"/>
    <n v="7.9"/>
    <n v="150.88"/>
    <m/>
    <n v="1"/>
    <n v="9.6999999999999993"/>
    <n v="11.9"/>
    <n v="110"/>
    <s v="Low"/>
    <n v="1.7290000000000001"/>
    <x v="1"/>
    <s v="Pickup too far"/>
    <n v="4.63"/>
    <n v="16"/>
    <m/>
    <n v="2.2000000000000002"/>
    <s v="Saturday"/>
    <s v="5-10 min"/>
    <n v="0"/>
    <s v="Above 1.2"/>
  </r>
  <r>
    <s v="RF004986"/>
    <d v="2026-02-14T07:57:00"/>
    <d v="2026-02-14T00:00:00"/>
    <n v="7"/>
    <x v="4"/>
    <x v="0"/>
    <n v="7.2"/>
    <n v="143.74"/>
    <n v="140.1"/>
    <n v="1"/>
    <n v="7.1"/>
    <n v="6"/>
    <n v="54"/>
    <s v="Low"/>
    <n v="1.417"/>
    <x v="0"/>
    <s v=""/>
    <n v="4.59"/>
    <n v="12"/>
    <n v="-3.64"/>
    <n v="-1.1000000000000001"/>
    <s v="Saturday"/>
    <s v="5-10 min"/>
    <n v="1"/>
    <s v="Above 1.2"/>
  </r>
  <r>
    <s v="RF004987"/>
    <d v="2026-02-14T08:00:00"/>
    <d v="2026-02-14T00:00:00"/>
    <n v="8"/>
    <x v="2"/>
    <x v="0"/>
    <n v="2.5"/>
    <n v="78.25"/>
    <n v="78.75"/>
    <n v="1.1000000000000001"/>
    <n v="6.6"/>
    <n v="5.2"/>
    <n v="103"/>
    <s v="Medium"/>
    <n v="1.0289999999999999"/>
    <x v="0"/>
    <s v=""/>
    <n v="4.6399999999999997"/>
    <n v="3"/>
    <n v="0.5"/>
    <n v="-1.4"/>
    <s v="Saturday"/>
    <s v="5-10 min"/>
    <n v="1"/>
    <s v="Between 1.0-1.2"/>
  </r>
  <r>
    <s v="RF004988"/>
    <d v="2026-02-14T08:22:00"/>
    <d v="2026-02-14T00:00:00"/>
    <n v="8"/>
    <x v="2"/>
    <x v="0"/>
    <n v="9.8000000000000007"/>
    <n v="196.88"/>
    <n v="192.3"/>
    <n v="1.2"/>
    <n v="6.9"/>
    <n v="10.6"/>
    <n v="102"/>
    <s v="Medium"/>
    <n v="0.79200000000000004"/>
    <x v="0"/>
    <s v=""/>
    <n v="4.4400000000000004"/>
    <n v="16"/>
    <n v="-4.58"/>
    <n v="3.7"/>
    <s v="Saturday"/>
    <s v="5-10 min"/>
    <n v="1"/>
    <s v="Below 0.8"/>
  </r>
  <r>
    <s v="RF004989"/>
    <d v="2026-02-14T08:29:00"/>
    <d v="2026-02-14T00:00:00"/>
    <n v="8"/>
    <x v="3"/>
    <x v="0"/>
    <n v="2.1"/>
    <n v="72.53"/>
    <n v="75.19"/>
    <n v="1.1000000000000001"/>
    <n v="9.3000000000000007"/>
    <n v="8.6"/>
    <n v="63"/>
    <s v="Low"/>
    <n v="2.2000000000000002"/>
    <x v="0"/>
    <s v=""/>
    <n v="4.9800000000000004"/>
    <n v="13"/>
    <n v="2.66"/>
    <n v="-0.7"/>
    <s v="Saturday"/>
    <s v="5-10 min"/>
    <n v="1"/>
    <s v="Above 1.2"/>
  </r>
  <r>
    <s v="RF004990"/>
    <d v="2026-02-14T08:31:00"/>
    <d v="2026-02-14T00:00:00"/>
    <n v="8"/>
    <x v="3"/>
    <x v="0"/>
    <n v="6.2"/>
    <n v="138.78"/>
    <m/>
    <n v="1"/>
    <n v="7.1"/>
    <n v="5.8"/>
    <n v="61"/>
    <s v="Medium"/>
    <n v="1.012"/>
    <x v="2"/>
    <s v="ETA too high"/>
    <n v="4.78"/>
    <n v="7"/>
    <m/>
    <n v="-1.3"/>
    <s v="Saturday"/>
    <s v="5-10 min"/>
    <n v="0"/>
    <s v="Between 1.0-1.2"/>
  </r>
  <r>
    <s v="RF004991"/>
    <d v="2026-02-14T09:03:00"/>
    <d v="2026-02-14T00:00:00"/>
    <n v="9"/>
    <x v="0"/>
    <x v="0"/>
    <n v="10.9"/>
    <n v="274.20999999999998"/>
    <n v="272.36"/>
    <n v="1.2"/>
    <n v="4.0999999999999996"/>
    <n v="4.7"/>
    <n v="109"/>
    <s v="Medium"/>
    <n v="0.78"/>
    <x v="0"/>
    <s v=""/>
    <n v="4.76"/>
    <n v="8"/>
    <n v="-1.85"/>
    <n v="0.6"/>
    <s v="Saturday"/>
    <s v="0-5 min"/>
    <n v="1"/>
    <s v="Below 0.8"/>
  </r>
  <r>
    <s v="RF004992"/>
    <d v="2026-02-14T09:24:00"/>
    <d v="2026-02-14T00:00:00"/>
    <n v="9"/>
    <x v="3"/>
    <x v="1"/>
    <n v="13.8"/>
    <n v="278.39999999999998"/>
    <m/>
    <n v="1.1000000000000001"/>
    <n v="4.9000000000000004"/>
    <n v="5.3"/>
    <n v="55"/>
    <s v="Low"/>
    <n v="1.532"/>
    <x v="2"/>
    <s v="Fare too high"/>
    <n v="4.8"/>
    <n v="0"/>
    <m/>
    <n v="0.4"/>
    <s v="Saturday"/>
    <s v="0-5 min"/>
    <n v="0"/>
    <s v="Above 1.2"/>
  </r>
  <r>
    <s v="RF004993"/>
    <d v="2026-02-14T09:30:00"/>
    <d v="2026-02-14T00:00:00"/>
    <n v="9"/>
    <x v="3"/>
    <x v="0"/>
    <n v="5"/>
    <n v="101.51"/>
    <n v="97.65"/>
    <n v="1"/>
    <n v="7.1"/>
    <n v="6.6"/>
    <n v="57"/>
    <s v="Low"/>
    <n v="1.1299999999999999"/>
    <x v="0"/>
    <s v=""/>
    <n v="4.6399999999999997"/>
    <n v="3"/>
    <n v="-3.86"/>
    <n v="-0.5"/>
    <s v="Saturday"/>
    <s v="5-10 min"/>
    <n v="1"/>
    <s v="Between 1.0-1.2"/>
  </r>
  <r>
    <s v="RF004994"/>
    <d v="2026-02-14T09:53:00"/>
    <d v="2026-02-14T00:00:00"/>
    <n v="9"/>
    <x v="0"/>
    <x v="1"/>
    <n v="3.1"/>
    <n v="117.53"/>
    <m/>
    <n v="1.3"/>
    <n v="10.8"/>
    <n v="11.3"/>
    <n v="85"/>
    <s v="High"/>
    <n v="0.57899999999999996"/>
    <x v="2"/>
    <s v="Pickup issue"/>
    <n v="4.78"/>
    <n v="0"/>
    <m/>
    <n v="0.5"/>
    <s v="Saturday"/>
    <s v="10-15 min"/>
    <n v="0"/>
    <s v="Below 0.8"/>
  </r>
  <r>
    <s v="RF004995"/>
    <d v="2026-02-14T09:55:00"/>
    <d v="2026-02-14T00:00:00"/>
    <n v="9"/>
    <x v="3"/>
    <x v="0"/>
    <n v="1.5"/>
    <n v="58.81"/>
    <n v="60.1"/>
    <n v="1"/>
    <n v="4.9000000000000004"/>
    <n v="6.5"/>
    <n v="65"/>
    <s v="Low"/>
    <n v="1.2989999999999999"/>
    <x v="0"/>
    <s v=""/>
    <n v="4.59"/>
    <n v="13"/>
    <n v="1.29"/>
    <n v="1.6"/>
    <s v="Saturday"/>
    <s v="0-5 min"/>
    <n v="1"/>
    <s v="Above 1.2"/>
  </r>
  <r>
    <s v="RF004996"/>
    <d v="2026-02-14T09:58:00"/>
    <d v="2026-02-14T00:00:00"/>
    <n v="9"/>
    <x v="3"/>
    <x v="0"/>
    <n v="4.4000000000000004"/>
    <n v="123.57"/>
    <n v="131.47999999999999"/>
    <n v="1.1000000000000001"/>
    <n v="9.5"/>
    <n v="7.3"/>
    <n v="53"/>
    <s v="Medium"/>
    <n v="0.84699999999999998"/>
    <x v="0"/>
    <s v=""/>
    <n v="4.62"/>
    <n v="7"/>
    <n v="7.91"/>
    <n v="-2.2000000000000002"/>
    <s v="Saturday"/>
    <s v="5-10 min"/>
    <n v="1"/>
    <s v="Between 0.8-1.0"/>
  </r>
  <r>
    <s v="RF004997"/>
    <d v="2026-02-14T10:19:00"/>
    <d v="2026-02-14T00:00:00"/>
    <n v="10"/>
    <x v="3"/>
    <x v="0"/>
    <n v="4.3"/>
    <n v="118.21"/>
    <n v="122.33"/>
    <n v="1.1000000000000001"/>
    <n v="2.5"/>
    <n v="1"/>
    <n v="58"/>
    <s v="Low"/>
    <n v="1.1240000000000001"/>
    <x v="0"/>
    <s v=""/>
    <n v="4.72"/>
    <n v="34"/>
    <n v="4.12"/>
    <n v="-1.5"/>
    <s v="Saturday"/>
    <s v="0-5 min"/>
    <n v="1"/>
    <s v="Between 1.0-1.2"/>
  </r>
  <r>
    <s v="RF004998"/>
    <d v="2026-02-14T10:50:00"/>
    <d v="2026-02-14T00:00:00"/>
    <n v="10"/>
    <x v="0"/>
    <x v="0"/>
    <n v="11.3"/>
    <n v="264.77999999999997"/>
    <n v="260.12"/>
    <n v="1.3"/>
    <n v="7.1"/>
    <n v="9.8000000000000007"/>
    <n v="101"/>
    <s v="High"/>
    <n v="0.66100000000000003"/>
    <x v="0"/>
    <s v=""/>
    <n v="4.7300000000000004"/>
    <n v="2"/>
    <n v="-4.66"/>
    <n v="2.7"/>
    <s v="Saturday"/>
    <s v="5-10 min"/>
    <n v="1"/>
    <s v="Below 0.8"/>
  </r>
  <r>
    <s v="RF004999"/>
    <d v="2026-02-14T11:00:00"/>
    <d v="2026-02-14T00:00:00"/>
    <n v="11"/>
    <x v="3"/>
    <x v="0"/>
    <n v="6.2"/>
    <n v="129.16"/>
    <n v="126.63"/>
    <n v="1"/>
    <n v="4.4000000000000004"/>
    <n v="6.4"/>
    <n v="67"/>
    <s v="Low"/>
    <n v="1.621"/>
    <x v="0"/>
    <s v=""/>
    <n v="5"/>
    <n v="5"/>
    <n v="-2.5299999999999998"/>
    <n v="2"/>
    <s v="Saturday"/>
    <s v="0-5 min"/>
    <n v="1"/>
    <s v="Above 1.2"/>
  </r>
  <r>
    <s v="RF005000"/>
    <d v="2026-02-14T11:01:00"/>
    <d v="2026-02-14T00:00:00"/>
    <n v="11"/>
    <x v="1"/>
    <x v="1"/>
    <n v="2"/>
    <n v="72.19"/>
    <n v="76.34"/>
    <n v="1"/>
    <n v="6.8"/>
    <n v="6.6"/>
    <n v="86"/>
    <s v="Medium"/>
    <n v="0.997"/>
    <x v="0"/>
    <s v=""/>
    <n v="4.54"/>
    <n v="0"/>
    <n v="4.1500000000000004"/>
    <n v="-0.2"/>
    <s v="Saturday"/>
    <s v="5-10 min"/>
    <n v="1"/>
    <s v="Between 0.8-1.0"/>
  </r>
  <r>
    <s v="RF005001"/>
    <d v="2026-02-14T11:10:00"/>
    <d v="2026-02-14T00:00:00"/>
    <n v="11"/>
    <x v="2"/>
    <x v="0"/>
    <n v="9.6999999999999993"/>
    <n v="205.28"/>
    <n v="204.08"/>
    <n v="1"/>
    <n v="7.8"/>
    <n v="6.9"/>
    <n v="83"/>
    <s v="Low"/>
    <n v="0.95799999999999996"/>
    <x v="0"/>
    <s v=""/>
    <n v="4.53"/>
    <n v="11"/>
    <n v="-1.2"/>
    <n v="-0.9"/>
    <s v="Saturday"/>
    <s v="5-10 min"/>
    <n v="1"/>
    <s v="Between 0.8-1.0"/>
  </r>
  <r>
    <s v="RF005002"/>
    <d v="2026-02-14T11:20:00"/>
    <d v="2026-02-14T00:00:00"/>
    <n v="11"/>
    <x v="2"/>
    <x v="0"/>
    <n v="11"/>
    <n v="192.91"/>
    <n v="193.1"/>
    <n v="1"/>
    <n v="7.6"/>
    <n v="10.8"/>
    <n v="111"/>
    <s v="Medium"/>
    <n v="1.012"/>
    <x v="0"/>
    <s v=""/>
    <n v="4.63"/>
    <n v="24"/>
    <n v="0.19"/>
    <n v="3.2"/>
    <s v="Saturday"/>
    <s v="5-10 min"/>
    <n v="1"/>
    <s v="Between 1.0-1.2"/>
  </r>
  <r>
    <s v="RF005003"/>
    <d v="2026-02-14T11:36:00"/>
    <d v="2026-02-14T00:00:00"/>
    <n v="11"/>
    <x v="0"/>
    <x v="1"/>
    <n v="6.8"/>
    <n v="168.52"/>
    <m/>
    <n v="1.1000000000000001"/>
    <n v="2.1"/>
    <n v="1"/>
    <n v="110"/>
    <s v="Medium"/>
    <n v="0.96599999999999997"/>
    <x v="2"/>
    <s v="Fare too high"/>
    <n v="4.93"/>
    <n v="0"/>
    <m/>
    <n v="-1.1000000000000001"/>
    <s v="Saturday"/>
    <s v="0-5 min"/>
    <n v="0"/>
    <s v="Between 0.8-1.0"/>
  </r>
  <r>
    <s v="RF005004"/>
    <d v="2026-02-14T11:37:00"/>
    <d v="2026-02-14T00:00:00"/>
    <n v="11"/>
    <x v="0"/>
    <x v="1"/>
    <n v="9.9"/>
    <n v="239.77"/>
    <n v="239.57"/>
    <n v="1.2"/>
    <n v="6.7"/>
    <n v="4.3"/>
    <n v="118"/>
    <s v="High"/>
    <n v="0.80100000000000005"/>
    <x v="0"/>
    <s v=""/>
    <n v="4.78"/>
    <n v="0"/>
    <n v="-0.2"/>
    <n v="-2.4"/>
    <s v="Saturday"/>
    <s v="5-10 min"/>
    <n v="1"/>
    <s v="Between 0.8-1.0"/>
  </r>
  <r>
    <s v="RF005005"/>
    <d v="2026-02-14T11:39:00"/>
    <d v="2026-02-14T00:00:00"/>
    <n v="11"/>
    <x v="3"/>
    <x v="0"/>
    <n v="5.6"/>
    <n v="126.17"/>
    <n v="127.36"/>
    <n v="1.1000000000000001"/>
    <n v="2"/>
    <n v="1"/>
    <n v="69"/>
    <s v="Low"/>
    <n v="1.5629999999999999"/>
    <x v="0"/>
    <s v=""/>
    <n v="5"/>
    <n v="4"/>
    <n v="1.19"/>
    <n v="-1"/>
    <s v="Saturday"/>
    <s v="0-5 min"/>
    <n v="1"/>
    <s v="Above 1.2"/>
  </r>
  <r>
    <s v="RF005006"/>
    <d v="2026-02-14T11:43:00"/>
    <d v="2026-02-14T00:00:00"/>
    <n v="11"/>
    <x v="0"/>
    <x v="0"/>
    <n v="9.3000000000000007"/>
    <n v="186.86"/>
    <n v="195.47"/>
    <n v="1.1000000000000001"/>
    <n v="6.4"/>
    <n v="1"/>
    <n v="107"/>
    <s v="Medium"/>
    <n v="0.78300000000000003"/>
    <x v="0"/>
    <s v=""/>
    <n v="4.71"/>
    <n v="11"/>
    <n v="8.61"/>
    <n v="-5.4"/>
    <s v="Saturday"/>
    <s v="5-10 min"/>
    <n v="1"/>
    <s v="Below 0.8"/>
  </r>
  <r>
    <s v="RF005007"/>
    <d v="2026-02-14T11:51:00"/>
    <d v="2026-02-14T00:00:00"/>
    <n v="11"/>
    <x v="3"/>
    <x v="0"/>
    <n v="3.8"/>
    <n v="89.55"/>
    <m/>
    <n v="1"/>
    <n v="8.3000000000000007"/>
    <n v="15.1"/>
    <n v="64"/>
    <s v="Low"/>
    <n v="1.3979999999999999"/>
    <x v="2"/>
    <s v="ETA too high"/>
    <n v="4.8"/>
    <n v="7"/>
    <m/>
    <n v="6.8"/>
    <s v="Saturday"/>
    <s v="5-10 min"/>
    <n v="0"/>
    <s v="Above 1.2"/>
  </r>
  <r>
    <s v="RF005008"/>
    <d v="2026-02-14T12:20:00"/>
    <d v="2026-02-14T00:00:00"/>
    <n v="12"/>
    <x v="4"/>
    <x v="0"/>
    <n v="14.1"/>
    <n v="224.49"/>
    <n v="223.4"/>
    <n v="1"/>
    <n v="8.6999999999999993"/>
    <n v="5.6"/>
    <n v="54"/>
    <s v="Low"/>
    <n v="1.1499999999999999"/>
    <x v="0"/>
    <s v=""/>
    <n v="4.74"/>
    <n v="8"/>
    <n v="-1.0900000000000001"/>
    <n v="-3.1"/>
    <s v="Saturday"/>
    <s v="5-10 min"/>
    <n v="1"/>
    <s v="Between 1.0-1.2"/>
  </r>
  <r>
    <s v="RF005009"/>
    <d v="2026-02-14T12:41:00"/>
    <d v="2026-02-14T00:00:00"/>
    <n v="12"/>
    <x v="0"/>
    <x v="0"/>
    <n v="2.2000000000000002"/>
    <n v="72.92"/>
    <n v="72.48"/>
    <n v="1"/>
    <n v="5.5"/>
    <n v="9.4"/>
    <n v="134"/>
    <s v="Low"/>
    <n v="1.4890000000000001"/>
    <x v="0"/>
    <s v=""/>
    <n v="4.78"/>
    <n v="3"/>
    <n v="-0.44"/>
    <n v="3.9"/>
    <s v="Saturday"/>
    <s v="5-10 min"/>
    <n v="1"/>
    <s v="Above 1.2"/>
  </r>
  <r>
    <s v="RF005010"/>
    <d v="2026-02-14T12:49:00"/>
    <d v="2026-02-14T00:00:00"/>
    <n v="12"/>
    <x v="3"/>
    <x v="1"/>
    <n v="25.3"/>
    <n v="370.59"/>
    <n v="370.98"/>
    <n v="1"/>
    <n v="5.0999999999999996"/>
    <n v="6.8"/>
    <n v="67"/>
    <s v="Low"/>
    <n v="1.73"/>
    <x v="0"/>
    <s v=""/>
    <n v="4.57"/>
    <n v="0"/>
    <n v="0.39"/>
    <n v="1.7"/>
    <s v="Saturday"/>
    <s v="5-10 min"/>
    <n v="1"/>
    <s v="Above 1.2"/>
  </r>
  <r>
    <s v="RF005011"/>
    <d v="2026-02-14T13:20:00"/>
    <d v="2026-02-14T00:00:00"/>
    <n v="13"/>
    <x v="2"/>
    <x v="0"/>
    <n v="18.3"/>
    <n v="290.79000000000002"/>
    <n v="297.42"/>
    <n v="1"/>
    <n v="4"/>
    <n v="5.9"/>
    <n v="112"/>
    <s v="Low"/>
    <n v="1.421"/>
    <x v="0"/>
    <s v=""/>
    <n v="4.74"/>
    <n v="3"/>
    <n v="6.63"/>
    <n v="1.9"/>
    <s v="Saturday"/>
    <s v="0-5 min"/>
    <n v="1"/>
    <s v="Above 1.2"/>
  </r>
  <r>
    <s v="RF005012"/>
    <d v="2026-02-14T13:50:00"/>
    <d v="2026-02-14T00:00:00"/>
    <n v="13"/>
    <x v="1"/>
    <x v="0"/>
    <n v="14.4"/>
    <n v="245.99"/>
    <n v="243.85"/>
    <n v="1"/>
    <n v="4.3"/>
    <n v="10.1"/>
    <n v="83"/>
    <s v="Low"/>
    <n v="1.81"/>
    <x v="0"/>
    <s v=""/>
    <n v="4.5"/>
    <n v="1"/>
    <n v="-2.14"/>
    <n v="5.8"/>
    <s v="Saturday"/>
    <s v="0-5 min"/>
    <n v="1"/>
    <s v="Above 1.2"/>
  </r>
  <r>
    <s v="RF005013"/>
    <d v="2026-02-14T14:15:00"/>
    <d v="2026-02-14T00:00:00"/>
    <n v="14"/>
    <x v="0"/>
    <x v="0"/>
    <n v="3.1"/>
    <n v="89.37"/>
    <n v="84.54"/>
    <n v="1"/>
    <n v="7.4"/>
    <n v="9.6"/>
    <n v="130"/>
    <s v="Low"/>
    <n v="1.3680000000000001"/>
    <x v="0"/>
    <s v=""/>
    <n v="4.79"/>
    <n v="2"/>
    <n v="-4.83"/>
    <n v="2.2000000000000002"/>
    <s v="Saturday"/>
    <s v="5-10 min"/>
    <n v="1"/>
    <s v="Above 1.2"/>
  </r>
  <r>
    <s v="RF005014"/>
    <d v="2026-02-14T14:17:00"/>
    <d v="2026-02-14T00:00:00"/>
    <n v="14"/>
    <x v="0"/>
    <x v="0"/>
    <n v="4.5"/>
    <n v="108.06"/>
    <n v="102.3"/>
    <n v="1"/>
    <n v="2.8"/>
    <n v="3.5"/>
    <n v="131"/>
    <s v="Medium"/>
    <n v="1.0049999999999999"/>
    <x v="0"/>
    <s v=""/>
    <n v="4.8099999999999996"/>
    <n v="31"/>
    <n v="-5.76"/>
    <n v="0.7"/>
    <s v="Saturday"/>
    <s v="0-5 min"/>
    <n v="1"/>
    <s v="Between 1.0-1.2"/>
  </r>
  <r>
    <s v="RF005015"/>
    <d v="2026-02-14T14:21:00"/>
    <d v="2026-02-14T00:00:00"/>
    <n v="14"/>
    <x v="4"/>
    <x v="1"/>
    <n v="4"/>
    <n v="92.36"/>
    <n v="97.56"/>
    <n v="1"/>
    <n v="3.8"/>
    <n v="9.1"/>
    <n v="54"/>
    <s v="Low"/>
    <n v="1.7"/>
    <x v="0"/>
    <s v=""/>
    <n v="4.68"/>
    <n v="0"/>
    <n v="5.2"/>
    <n v="5.3"/>
    <s v="Saturday"/>
    <s v="0-5 min"/>
    <n v="1"/>
    <s v="Above 1.2"/>
  </r>
  <r>
    <s v="RF005016"/>
    <d v="2026-02-14T14:30:00"/>
    <d v="2026-02-14T00:00:00"/>
    <n v="14"/>
    <x v="0"/>
    <x v="1"/>
    <n v="3.2"/>
    <n v="83.86"/>
    <m/>
    <n v="1"/>
    <n v="4.4000000000000004"/>
    <n v="1"/>
    <n v="123"/>
    <s v="Medium"/>
    <n v="1.139"/>
    <x v="2"/>
    <s v="ETA too high"/>
    <n v="4.59"/>
    <n v="0"/>
    <m/>
    <n v="-3.4"/>
    <s v="Saturday"/>
    <s v="0-5 min"/>
    <n v="0"/>
    <s v="Between 1.0-1.2"/>
  </r>
  <r>
    <s v="RF005017"/>
    <d v="2026-02-14T14:33:00"/>
    <d v="2026-02-14T00:00:00"/>
    <n v="14"/>
    <x v="1"/>
    <x v="0"/>
    <n v="3.8"/>
    <n v="107.98"/>
    <n v="104.21"/>
    <n v="1.1000000000000001"/>
    <n v="2.9"/>
    <n v="7.5"/>
    <n v="98"/>
    <s v="Medium"/>
    <n v="1.2070000000000001"/>
    <x v="0"/>
    <s v=""/>
    <n v="4.57"/>
    <n v="17"/>
    <n v="-3.77"/>
    <n v="4.5999999999999996"/>
    <s v="Saturday"/>
    <s v="0-5 min"/>
    <n v="1"/>
    <s v="Above 1.2"/>
  </r>
  <r>
    <s v="RF005018"/>
    <d v="2026-02-14T14:36:00"/>
    <d v="2026-02-14T00:00:00"/>
    <n v="14"/>
    <x v="2"/>
    <x v="0"/>
    <n v="8.3000000000000007"/>
    <n v="195.37"/>
    <m/>
    <n v="1.1000000000000001"/>
    <n v="5.4"/>
    <n v="6.5"/>
    <n v="131"/>
    <s v="Medium"/>
    <n v="1.373"/>
    <x v="2"/>
    <s v="Changed plans"/>
    <n v="4.53"/>
    <n v="1"/>
    <m/>
    <n v="1.1000000000000001"/>
    <s v="Saturday"/>
    <s v="5-10 min"/>
    <n v="0"/>
    <s v="Above 1.2"/>
  </r>
  <r>
    <s v="RF005019"/>
    <d v="2026-02-14T14:55:00"/>
    <d v="2026-02-14T00:00:00"/>
    <n v="14"/>
    <x v="0"/>
    <x v="0"/>
    <n v="4.7"/>
    <n v="115.2"/>
    <m/>
    <n v="1"/>
    <n v="7.7"/>
    <n v="8.3000000000000007"/>
    <n v="126"/>
    <s v="Medium"/>
    <n v="1.038"/>
    <x v="2"/>
    <s v="Fare too high"/>
    <n v="4.57"/>
    <n v="7"/>
    <m/>
    <n v="0.6"/>
    <s v="Saturday"/>
    <s v="5-10 min"/>
    <n v="0"/>
    <s v="Between 1.0-1.2"/>
  </r>
  <r>
    <s v="RF005020"/>
    <d v="2026-02-14T15:23:00"/>
    <d v="2026-02-14T00:00:00"/>
    <n v="15"/>
    <x v="2"/>
    <x v="0"/>
    <n v="2.5"/>
    <n v="85.07"/>
    <n v="83.67"/>
    <n v="1.1000000000000001"/>
    <n v="5.9"/>
    <n v="6"/>
    <n v="106"/>
    <s v="Medium"/>
    <n v="1.0269999999999999"/>
    <x v="0"/>
    <s v=""/>
    <n v="5"/>
    <n v="2"/>
    <n v="-1.4"/>
    <n v="0.1"/>
    <s v="Saturday"/>
    <s v="5-10 min"/>
    <n v="1"/>
    <s v="Between 1.0-1.2"/>
  </r>
  <r>
    <s v="RF005021"/>
    <d v="2026-02-14T15:24:00"/>
    <d v="2026-02-14T00:00:00"/>
    <n v="15"/>
    <x v="0"/>
    <x v="0"/>
    <n v="1.3"/>
    <n v="66.81"/>
    <n v="63.98"/>
    <n v="1.1000000000000001"/>
    <n v="3.7"/>
    <n v="5.6"/>
    <n v="115"/>
    <s v="Medium"/>
    <n v="0.91300000000000003"/>
    <x v="0"/>
    <s v=""/>
    <n v="4.78"/>
    <n v="18"/>
    <n v="-2.83"/>
    <n v="1.9"/>
    <s v="Saturday"/>
    <s v="0-5 min"/>
    <n v="1"/>
    <s v="Between 0.8-1.0"/>
  </r>
  <r>
    <s v="RF005022"/>
    <d v="2026-02-14T15:59:00"/>
    <d v="2026-02-14T00:00:00"/>
    <n v="15"/>
    <x v="0"/>
    <x v="0"/>
    <n v="10.4"/>
    <n v="199.62"/>
    <m/>
    <n v="1"/>
    <n v="2.9"/>
    <n v="2.2000000000000002"/>
    <n v="116"/>
    <s v="Medium"/>
    <n v="1.0549999999999999"/>
    <x v="1"/>
    <s v="Vehicle issue"/>
    <n v="4.67"/>
    <n v="13"/>
    <m/>
    <n v="-0.7"/>
    <s v="Saturday"/>
    <s v="0-5 min"/>
    <n v="0"/>
    <s v="Between 1.0-1.2"/>
  </r>
  <r>
    <s v="RF005023"/>
    <d v="2026-02-14T16:15:00"/>
    <d v="2026-02-14T00:00:00"/>
    <n v="16"/>
    <x v="3"/>
    <x v="1"/>
    <n v="6.6"/>
    <n v="142.63999999999999"/>
    <n v="135.77000000000001"/>
    <n v="1"/>
    <n v="2.2000000000000002"/>
    <n v="1"/>
    <n v="64"/>
    <s v="Low"/>
    <n v="1.2010000000000001"/>
    <x v="0"/>
    <s v=""/>
    <n v="4.57"/>
    <n v="0"/>
    <n v="-6.87"/>
    <n v="-1.2"/>
    <s v="Saturday"/>
    <s v="0-5 min"/>
    <n v="1"/>
    <s v="Above 1.2"/>
  </r>
  <r>
    <s v="RF005024"/>
    <d v="2026-02-14T16:34:00"/>
    <d v="2026-02-14T00:00:00"/>
    <n v="16"/>
    <x v="4"/>
    <x v="1"/>
    <n v="5.9"/>
    <n v="118.32"/>
    <n v="112.44"/>
    <n v="1"/>
    <n v="4.5999999999999996"/>
    <n v="5.6"/>
    <n v="48"/>
    <s v="Low"/>
    <n v="1.7509999999999999"/>
    <x v="0"/>
    <s v=""/>
    <n v="4.6900000000000004"/>
    <n v="0"/>
    <n v="-5.88"/>
    <n v="1"/>
    <s v="Saturday"/>
    <s v="0-5 min"/>
    <n v="1"/>
    <s v="Above 1.2"/>
  </r>
  <r>
    <s v="RF005025"/>
    <d v="2026-02-14T16:34:00"/>
    <d v="2026-02-14T00:00:00"/>
    <n v="16"/>
    <x v="0"/>
    <x v="0"/>
    <n v="0.7"/>
    <n v="59.5"/>
    <n v="60.35"/>
    <n v="1.1000000000000001"/>
    <n v="3.5"/>
    <n v="6.5"/>
    <n v="121"/>
    <s v="Medium"/>
    <n v="0.95499999999999996"/>
    <x v="0"/>
    <s v=""/>
    <n v="4.84"/>
    <n v="6"/>
    <n v="0.85"/>
    <n v="3"/>
    <s v="Saturday"/>
    <s v="0-5 min"/>
    <n v="1"/>
    <s v="Between 0.8-1.0"/>
  </r>
  <r>
    <s v="RF005026"/>
    <d v="2026-02-14T16:38:00"/>
    <d v="2026-02-14T00:00:00"/>
    <n v="16"/>
    <x v="0"/>
    <x v="0"/>
    <n v="2.5"/>
    <n v="95.58"/>
    <m/>
    <n v="1.3"/>
    <n v="7.8"/>
    <n v="8.4"/>
    <n v="92"/>
    <s v="High"/>
    <n v="0.63100000000000001"/>
    <x v="2"/>
    <s v="Fare too high"/>
    <n v="4.83"/>
    <n v="2"/>
    <m/>
    <n v="0.6"/>
    <s v="Saturday"/>
    <s v="5-10 min"/>
    <n v="0"/>
    <s v="Below 0.8"/>
  </r>
  <r>
    <s v="RF005027"/>
    <d v="2026-02-14T16:57:00"/>
    <d v="2026-02-14T00:00:00"/>
    <n v="16"/>
    <x v="4"/>
    <x v="0"/>
    <n v="6"/>
    <n v="121.06"/>
    <n v="116.17"/>
    <n v="1"/>
    <n v="3.4"/>
    <n v="5.6"/>
    <n v="56"/>
    <s v="Low"/>
    <n v="1.575"/>
    <x v="0"/>
    <s v=""/>
    <n v="4.91"/>
    <n v="3"/>
    <n v="-4.8899999999999997"/>
    <n v="2.2000000000000002"/>
    <s v="Saturday"/>
    <s v="0-5 min"/>
    <n v="1"/>
    <s v="Above 1.2"/>
  </r>
  <r>
    <s v="RF005028"/>
    <d v="2026-02-14T16:57:00"/>
    <d v="2026-02-14T00:00:00"/>
    <n v="16"/>
    <x v="0"/>
    <x v="1"/>
    <n v="7.9"/>
    <n v="197.49"/>
    <n v="200.53"/>
    <n v="1.1000000000000001"/>
    <n v="2"/>
    <n v="5"/>
    <n v="121"/>
    <s v="Medium"/>
    <n v="0.999"/>
    <x v="0"/>
    <s v=""/>
    <n v="4.92"/>
    <n v="0"/>
    <n v="3.04"/>
    <n v="3"/>
    <s v="Saturday"/>
    <s v="0-5 min"/>
    <n v="1"/>
    <s v="Between 0.8-1.0"/>
  </r>
  <r>
    <s v="RF005029"/>
    <d v="2026-02-14T17:07:00"/>
    <d v="2026-02-14T00:00:00"/>
    <n v="17"/>
    <x v="2"/>
    <x v="0"/>
    <n v="0.7"/>
    <n v="70.83"/>
    <n v="71.7"/>
    <n v="1.4"/>
    <n v="3.8"/>
    <n v="6.9"/>
    <n v="102"/>
    <s v="High"/>
    <n v="0.66700000000000004"/>
    <x v="0"/>
    <s v=""/>
    <n v="4.72"/>
    <n v="11"/>
    <n v="0.87"/>
    <n v="3.1"/>
    <s v="Saturday"/>
    <s v="0-5 min"/>
    <n v="1"/>
    <s v="Below 0.8"/>
  </r>
  <r>
    <s v="RF005030"/>
    <d v="2026-02-14T17:20:00"/>
    <d v="2026-02-14T00:00:00"/>
    <n v="17"/>
    <x v="1"/>
    <x v="0"/>
    <n v="5.8"/>
    <n v="125.53"/>
    <n v="118.48"/>
    <n v="1.1000000000000001"/>
    <n v="8.4"/>
    <n v="11.1"/>
    <n v="80"/>
    <s v="Medium"/>
    <n v="0.73599999999999999"/>
    <x v="0"/>
    <s v=""/>
    <n v="4.58"/>
    <n v="8"/>
    <n v="-7.05"/>
    <n v="2.7"/>
    <s v="Saturday"/>
    <s v="5-10 min"/>
    <n v="1"/>
    <s v="Below 0.8"/>
  </r>
  <r>
    <s v="RF005031"/>
    <d v="2026-02-14T17:28:00"/>
    <d v="2026-02-14T00:00:00"/>
    <n v="17"/>
    <x v="1"/>
    <x v="1"/>
    <n v="7"/>
    <n v="154.13"/>
    <n v="157.38"/>
    <n v="1.1000000000000001"/>
    <n v="3"/>
    <n v="5.7"/>
    <n v="82"/>
    <s v="Medium"/>
    <n v="0.88100000000000001"/>
    <x v="0"/>
    <s v=""/>
    <n v="4.67"/>
    <n v="0"/>
    <n v="3.25"/>
    <n v="2.7"/>
    <s v="Saturday"/>
    <s v="0-5 min"/>
    <n v="1"/>
    <s v="Between 0.8-1.0"/>
  </r>
  <r>
    <s v="RF005032"/>
    <d v="2026-02-14T17:34:00"/>
    <d v="2026-02-14T00:00:00"/>
    <n v="17"/>
    <x v="2"/>
    <x v="0"/>
    <n v="2.8"/>
    <n v="91.99"/>
    <n v="86.34"/>
    <n v="1.1000000000000001"/>
    <n v="7.1"/>
    <n v="8.8000000000000007"/>
    <n v="89"/>
    <s v="Medium"/>
    <n v="0.84699999999999998"/>
    <x v="0"/>
    <s v=""/>
    <n v="4.88"/>
    <n v="2"/>
    <n v="-5.65"/>
    <n v="1.7"/>
    <s v="Saturday"/>
    <s v="5-10 min"/>
    <n v="1"/>
    <s v="Between 0.8-1.0"/>
  </r>
  <r>
    <s v="RF005033"/>
    <d v="2026-02-14T17:42:00"/>
    <d v="2026-02-14T00:00:00"/>
    <n v="17"/>
    <x v="2"/>
    <x v="0"/>
    <n v="12.1"/>
    <n v="223.58"/>
    <n v="224.95"/>
    <n v="1"/>
    <n v="4.4000000000000004"/>
    <n v="1"/>
    <n v="81"/>
    <s v="Low"/>
    <n v="0.90600000000000003"/>
    <x v="0"/>
    <s v=""/>
    <n v="4.59"/>
    <n v="15"/>
    <n v="1.37"/>
    <n v="-3.4"/>
    <s v="Saturday"/>
    <s v="0-5 min"/>
    <n v="1"/>
    <s v="Between 0.8-1.0"/>
  </r>
  <r>
    <s v="RF005034"/>
    <d v="2026-02-14T18:13:00"/>
    <d v="2026-02-14T00:00:00"/>
    <n v="18"/>
    <x v="0"/>
    <x v="1"/>
    <n v="2"/>
    <n v="106.88"/>
    <n v="102.12"/>
    <n v="1.4"/>
    <n v="9"/>
    <n v="7.9"/>
    <n v="99"/>
    <s v="High"/>
    <n v="0.59899999999999998"/>
    <x v="0"/>
    <s v=""/>
    <n v="5"/>
    <n v="0"/>
    <n v="-4.76"/>
    <n v="-1.1000000000000001"/>
    <s v="Saturday"/>
    <s v="5-10 min"/>
    <n v="1"/>
    <s v="Below 0.8"/>
  </r>
  <r>
    <s v="RF005035"/>
    <d v="2026-02-14T18:18:00"/>
    <d v="2026-02-14T00:00:00"/>
    <n v="18"/>
    <x v="4"/>
    <x v="0"/>
    <n v="7.1"/>
    <n v="183.31"/>
    <n v="186.15"/>
    <n v="1.2"/>
    <n v="6.1"/>
    <n v="6.1"/>
    <n v="47"/>
    <s v="Medium"/>
    <n v="0.873"/>
    <x v="0"/>
    <s v=""/>
    <n v="4.58"/>
    <n v="32"/>
    <n v="2.84"/>
    <n v="0"/>
    <s v="Saturday"/>
    <s v="5-10 min"/>
    <n v="1"/>
    <s v="Between 0.8-1.0"/>
  </r>
  <r>
    <s v="RF005036"/>
    <d v="2026-02-14T18:28:00"/>
    <d v="2026-02-14T00:00:00"/>
    <n v="18"/>
    <x v="4"/>
    <x v="0"/>
    <n v="4.0999999999999996"/>
    <n v="100.77"/>
    <n v="100.93"/>
    <n v="1"/>
    <n v="5.8"/>
    <n v="9.1"/>
    <n v="51"/>
    <s v="Low"/>
    <n v="1.081"/>
    <x v="0"/>
    <s v=""/>
    <n v="4.82"/>
    <n v="13"/>
    <n v="0.16"/>
    <n v="3.3"/>
    <s v="Saturday"/>
    <s v="5-10 min"/>
    <n v="1"/>
    <s v="Between 1.0-1.2"/>
  </r>
  <r>
    <s v="RF005037"/>
    <d v="2026-02-14T18:55:00"/>
    <d v="2026-02-14T00:00:00"/>
    <n v="18"/>
    <x v="4"/>
    <x v="0"/>
    <n v="8.5"/>
    <n v="167.97"/>
    <n v="164.57"/>
    <n v="1"/>
    <n v="7.5"/>
    <n v="6.9"/>
    <n v="45"/>
    <s v="Low"/>
    <n v="1.454"/>
    <x v="0"/>
    <s v=""/>
    <n v="4.78"/>
    <n v="19"/>
    <n v="-3.4"/>
    <n v="-0.6"/>
    <s v="Saturday"/>
    <s v="5-10 min"/>
    <n v="1"/>
    <s v="Above 1.2"/>
  </r>
  <r>
    <s v="RF005038"/>
    <d v="2026-02-14T19:01:00"/>
    <d v="2026-02-14T00:00:00"/>
    <n v="19"/>
    <x v="1"/>
    <x v="0"/>
    <n v="5.7"/>
    <n v="167.65"/>
    <n v="163.22"/>
    <n v="1.2"/>
    <n v="5.9"/>
    <n v="9.6999999999999993"/>
    <n v="75"/>
    <s v="Medium"/>
    <n v="0.72199999999999998"/>
    <x v="0"/>
    <s v=""/>
    <n v="4.88"/>
    <n v="4"/>
    <n v="-4.43"/>
    <n v="3.8"/>
    <s v="Saturday"/>
    <s v="5-10 min"/>
    <n v="1"/>
    <s v="Below 0.8"/>
  </r>
  <r>
    <s v="RF005039"/>
    <d v="2026-02-14T19:02:00"/>
    <d v="2026-02-14T00:00:00"/>
    <n v="19"/>
    <x v="1"/>
    <x v="1"/>
    <n v="11.4"/>
    <n v="211.12"/>
    <m/>
    <n v="1"/>
    <n v="9.9"/>
    <n v="15.1"/>
    <n v="77"/>
    <s v="Medium"/>
    <n v="0.80200000000000005"/>
    <x v="2"/>
    <s v="Changed plans"/>
    <n v="4.3099999999999996"/>
    <n v="0"/>
    <m/>
    <n v="5.2"/>
    <s v="Saturday"/>
    <s v="5-10 min"/>
    <n v="0"/>
    <s v="Between 0.8-1.0"/>
  </r>
  <r>
    <s v="RF005040"/>
    <d v="2026-02-14T19:13:00"/>
    <d v="2026-02-14T00:00:00"/>
    <n v="19"/>
    <x v="1"/>
    <x v="0"/>
    <n v="2.5"/>
    <n v="78.44"/>
    <n v="76.7"/>
    <n v="1.1000000000000001"/>
    <n v="8.8000000000000007"/>
    <n v="16.3"/>
    <n v="79"/>
    <s v="Medium"/>
    <n v="0.76"/>
    <x v="0"/>
    <s v=""/>
    <n v="4.91"/>
    <n v="55"/>
    <n v="-1.74"/>
    <n v="7.5"/>
    <s v="Saturday"/>
    <s v="5-10 min"/>
    <n v="1"/>
    <s v="Below 0.8"/>
  </r>
  <r>
    <s v="RF005041"/>
    <d v="2026-02-14T19:19:00"/>
    <d v="2026-02-14T00:00:00"/>
    <n v="19"/>
    <x v="0"/>
    <x v="0"/>
    <n v="4.0999999999999996"/>
    <n v="151.86000000000001"/>
    <n v="147.47999999999999"/>
    <n v="1.4"/>
    <n v="8.4"/>
    <n v="11.5"/>
    <n v="108"/>
    <s v="High"/>
    <n v="0.56899999999999995"/>
    <x v="0"/>
    <s v=""/>
    <n v="4.6500000000000004"/>
    <n v="11"/>
    <n v="-4.38"/>
    <n v="3.1"/>
    <s v="Saturday"/>
    <s v="5-10 min"/>
    <n v="1"/>
    <s v="Below 0.8"/>
  </r>
  <r>
    <s v="RF005042"/>
    <d v="2026-02-14T19:21:00"/>
    <d v="2026-02-14T00:00:00"/>
    <n v="19"/>
    <x v="1"/>
    <x v="1"/>
    <n v="8.6"/>
    <n v="221.04"/>
    <n v="218.89"/>
    <n v="1.3"/>
    <n v="7.7"/>
    <n v="6.7"/>
    <n v="66"/>
    <s v="High"/>
    <n v="0.59099999999999997"/>
    <x v="0"/>
    <s v=""/>
    <n v="4.55"/>
    <n v="0"/>
    <n v="-2.15"/>
    <n v="-1"/>
    <s v="Saturday"/>
    <s v="5-10 min"/>
    <n v="1"/>
    <s v="Below 0.8"/>
  </r>
  <r>
    <s v="RF005043"/>
    <d v="2026-02-14T19:31:00"/>
    <d v="2026-02-14T00:00:00"/>
    <n v="19"/>
    <x v="1"/>
    <x v="0"/>
    <n v="6.3"/>
    <n v="174.36"/>
    <n v="178.78"/>
    <n v="1.2"/>
    <n v="7.6"/>
    <n v="9.6999999999999993"/>
    <n v="80"/>
    <s v="Medium"/>
    <n v="0.73299999999999998"/>
    <x v="0"/>
    <s v=""/>
    <n v="4.91"/>
    <n v="5"/>
    <n v="4.42"/>
    <n v="2.1"/>
    <s v="Saturday"/>
    <s v="5-10 min"/>
    <n v="1"/>
    <s v="Below 0.8"/>
  </r>
  <r>
    <s v="RF005044"/>
    <d v="2026-02-14T19:36:00"/>
    <d v="2026-02-14T00:00:00"/>
    <n v="19"/>
    <x v="1"/>
    <x v="1"/>
    <n v="8.6999999999999993"/>
    <n v="202.01"/>
    <n v="192"/>
    <n v="1.2"/>
    <n v="6.4"/>
    <n v="9.8000000000000007"/>
    <n v="72"/>
    <s v="Medium"/>
    <n v="0.71"/>
    <x v="0"/>
    <s v=""/>
    <n v="4.3600000000000003"/>
    <n v="0"/>
    <n v="-10.01"/>
    <n v="3.4"/>
    <s v="Saturday"/>
    <s v="5-10 min"/>
    <n v="1"/>
    <s v="Below 0.8"/>
  </r>
  <r>
    <s v="RF005045"/>
    <d v="2026-02-14T19:40:00"/>
    <d v="2026-02-14T00:00:00"/>
    <n v="19"/>
    <x v="3"/>
    <x v="0"/>
    <n v="9.6999999999999993"/>
    <n v="167.13"/>
    <n v="163.30000000000001"/>
    <n v="1"/>
    <n v="2.1"/>
    <n v="1"/>
    <n v="56"/>
    <s v="Medium"/>
    <n v="0.96"/>
    <x v="0"/>
    <s v=""/>
    <n v="5"/>
    <n v="16"/>
    <n v="-3.83"/>
    <n v="-1.1000000000000001"/>
    <s v="Saturday"/>
    <s v="0-5 min"/>
    <n v="1"/>
    <s v="Between 0.8-1.0"/>
  </r>
  <r>
    <s v="RF005046"/>
    <d v="2026-02-14T20:16:00"/>
    <d v="2026-02-14T00:00:00"/>
    <n v="20"/>
    <x v="3"/>
    <x v="0"/>
    <n v="9.4"/>
    <n v="186.33"/>
    <n v="194.11"/>
    <n v="1"/>
    <n v="3.2"/>
    <n v="7.6"/>
    <n v="65"/>
    <s v="Low"/>
    <n v="1.355"/>
    <x v="0"/>
    <s v=""/>
    <n v="4.76"/>
    <n v="3"/>
    <n v="7.78"/>
    <n v="4.4000000000000004"/>
    <s v="Saturday"/>
    <s v="0-5 min"/>
    <n v="1"/>
    <s v="Above 1.2"/>
  </r>
  <r>
    <s v="RF005047"/>
    <d v="2026-02-14T20:29:00"/>
    <d v="2026-02-14T00:00:00"/>
    <n v="20"/>
    <x v="1"/>
    <x v="0"/>
    <n v="7"/>
    <n v="223.33"/>
    <m/>
    <n v="1.4"/>
    <n v="5.9"/>
    <n v="5.3"/>
    <n v="60"/>
    <s v="Medium"/>
    <n v="0.55600000000000005"/>
    <x v="2"/>
    <s v="Changed plans"/>
    <n v="4.6900000000000004"/>
    <n v="27"/>
    <m/>
    <n v="-0.6"/>
    <s v="Saturday"/>
    <s v="5-10 min"/>
    <n v="0"/>
    <s v="Below 0.8"/>
  </r>
  <r>
    <s v="RF005048"/>
    <d v="2026-02-14T20:42:00"/>
    <d v="2026-02-14T00:00:00"/>
    <n v="20"/>
    <x v="3"/>
    <x v="1"/>
    <n v="9.6"/>
    <n v="162.35"/>
    <n v="176.05"/>
    <n v="1"/>
    <n v="4.8"/>
    <n v="6.2"/>
    <n v="63"/>
    <s v="Low"/>
    <n v="1.198"/>
    <x v="0"/>
    <s v=""/>
    <n v="4.47"/>
    <n v="0"/>
    <n v="13.7"/>
    <n v="1.4"/>
    <s v="Saturday"/>
    <s v="0-5 min"/>
    <n v="1"/>
    <s v="Between 1.0-1.2"/>
  </r>
  <r>
    <s v="RF005049"/>
    <d v="2026-02-14T20:58:00"/>
    <d v="2026-02-14T00:00:00"/>
    <n v="20"/>
    <x v="4"/>
    <x v="1"/>
    <n v="5.3"/>
    <n v="117.77"/>
    <n v="122.66"/>
    <n v="1.1000000000000001"/>
    <n v="2.7"/>
    <n v="1"/>
    <n v="48"/>
    <s v="Low"/>
    <n v="1.238"/>
    <x v="0"/>
    <s v=""/>
    <n v="4.67"/>
    <n v="0"/>
    <n v="4.8899999999999997"/>
    <n v="-1.7"/>
    <s v="Saturday"/>
    <s v="0-5 min"/>
    <n v="1"/>
    <s v="Above 1.2"/>
  </r>
  <r>
    <s v="RF005050"/>
    <d v="2026-02-14T21:03:00"/>
    <d v="2026-02-14T00:00:00"/>
    <n v="21"/>
    <x v="2"/>
    <x v="0"/>
    <n v="8.1999999999999993"/>
    <n v="181.04"/>
    <n v="177.29"/>
    <n v="1.2"/>
    <n v="9"/>
    <n v="13.2"/>
    <n v="92"/>
    <s v="High"/>
    <n v="0.65600000000000003"/>
    <x v="0"/>
    <s v=""/>
    <n v="4.95"/>
    <n v="9"/>
    <n v="-3.75"/>
    <n v="4.2"/>
    <s v="Saturday"/>
    <s v="5-10 min"/>
    <n v="1"/>
    <s v="Below 0.8"/>
  </r>
  <r>
    <s v="RF005051"/>
    <d v="2026-02-14T21:26:00"/>
    <d v="2026-02-14T00:00:00"/>
    <n v="21"/>
    <x v="0"/>
    <x v="0"/>
    <n v="2.2999999999999998"/>
    <n v="72.37"/>
    <m/>
    <n v="1"/>
    <n v="5.6"/>
    <n v="1"/>
    <n v="106"/>
    <s v="Medium"/>
    <n v="0.90800000000000003"/>
    <x v="1"/>
    <s v="Pickup too far"/>
    <n v="4.7699999999999996"/>
    <n v="20"/>
    <m/>
    <n v="-4.5999999999999996"/>
    <s v="Saturday"/>
    <s v="5-10 min"/>
    <n v="0"/>
    <s v="Between 0.8-1.0"/>
  </r>
  <r>
    <s v="RF005052"/>
    <d v="2026-02-14T21:28:00"/>
    <d v="2026-02-14T00:00:00"/>
    <n v="21"/>
    <x v="0"/>
    <x v="0"/>
    <n v="6.5"/>
    <n v="184"/>
    <n v="188.4"/>
    <n v="1.3"/>
    <n v="6.1"/>
    <n v="6.9"/>
    <n v="99"/>
    <s v="High"/>
    <n v="0.68799999999999994"/>
    <x v="0"/>
    <s v=""/>
    <n v="4.83"/>
    <n v="10"/>
    <n v="4.4000000000000004"/>
    <n v="0.8"/>
    <s v="Saturday"/>
    <s v="5-10 min"/>
    <n v="1"/>
    <s v="Below 0.8"/>
  </r>
  <r>
    <s v="RF005053"/>
    <d v="2026-02-14T22:11:00"/>
    <d v="2026-02-14T00:00:00"/>
    <n v="22"/>
    <x v="2"/>
    <x v="0"/>
    <n v="6.7"/>
    <n v="150.37"/>
    <n v="161.76"/>
    <n v="1.2"/>
    <n v="4"/>
    <n v="3.5"/>
    <n v="113"/>
    <s v="High"/>
    <n v="0.85899999999999999"/>
    <x v="0"/>
    <s v=""/>
    <n v="4.92"/>
    <n v="5"/>
    <n v="11.39"/>
    <n v="-0.5"/>
    <s v="Saturday"/>
    <s v="0-5 min"/>
    <n v="1"/>
    <s v="Between 0.8-1.0"/>
  </r>
  <r>
    <s v="RF005054"/>
    <d v="2026-02-14T22:15:00"/>
    <d v="2026-02-14T00:00:00"/>
    <n v="22"/>
    <x v="3"/>
    <x v="1"/>
    <n v="15.2"/>
    <n v="333.11"/>
    <m/>
    <n v="1.1000000000000001"/>
    <n v="4.9000000000000004"/>
    <n v="8.1"/>
    <n v="57"/>
    <s v="Medium"/>
    <n v="0.93500000000000005"/>
    <x v="2"/>
    <s v="ETA too high"/>
    <n v="4.55"/>
    <n v="0"/>
    <m/>
    <n v="3.2"/>
    <s v="Saturday"/>
    <s v="0-5 min"/>
    <n v="0"/>
    <s v="Between 0.8-1.0"/>
  </r>
  <r>
    <s v="RF005055"/>
    <d v="2026-02-14T22:21:00"/>
    <d v="2026-02-14T00:00:00"/>
    <n v="22"/>
    <x v="2"/>
    <x v="0"/>
    <n v="4.9000000000000004"/>
    <n v="125.27"/>
    <n v="132.27000000000001"/>
    <n v="1.2"/>
    <n v="7.3"/>
    <n v="7"/>
    <n v="120"/>
    <s v="Medium"/>
    <n v="0.92700000000000005"/>
    <x v="0"/>
    <s v=""/>
    <n v="4.4000000000000004"/>
    <n v="19"/>
    <n v="7"/>
    <n v="-0.3"/>
    <s v="Saturday"/>
    <s v="5-10 min"/>
    <n v="1"/>
    <s v="Between 0.8-1.0"/>
  </r>
  <r>
    <s v="RF005056"/>
    <d v="2026-02-14T22:23:00"/>
    <d v="2026-02-14T00:00:00"/>
    <n v="22"/>
    <x v="0"/>
    <x v="1"/>
    <n v="1.8"/>
    <n v="71.45"/>
    <n v="73.989999999999995"/>
    <n v="1.1000000000000001"/>
    <n v="2"/>
    <n v="6.6"/>
    <n v="126"/>
    <s v="Medium"/>
    <n v="0.93300000000000005"/>
    <x v="0"/>
    <s v=""/>
    <n v="4.5199999999999996"/>
    <n v="0"/>
    <n v="2.54"/>
    <n v="4.5999999999999996"/>
    <s v="Saturday"/>
    <s v="0-5 min"/>
    <n v="1"/>
    <s v="Between 0.8-1.0"/>
  </r>
  <r>
    <s v="RF005057"/>
    <d v="2026-02-14T22:26:00"/>
    <d v="2026-02-14T00:00:00"/>
    <n v="22"/>
    <x v="0"/>
    <x v="0"/>
    <n v="1.7"/>
    <n v="79.31"/>
    <n v="76.7"/>
    <n v="1.2"/>
    <n v="2.7"/>
    <n v="2.8"/>
    <n v="121"/>
    <s v="High"/>
    <n v="0.83399999999999996"/>
    <x v="0"/>
    <s v=""/>
    <n v="4.71"/>
    <n v="116"/>
    <n v="-2.61"/>
    <n v="0.1"/>
    <s v="Saturday"/>
    <s v="0-5 min"/>
    <n v="1"/>
    <s v="Between 0.8-1.0"/>
  </r>
  <r>
    <s v="RF005058"/>
    <d v="2026-02-14T22:30:00"/>
    <d v="2026-02-14T00:00:00"/>
    <n v="22"/>
    <x v="3"/>
    <x v="0"/>
    <n v="15.2"/>
    <n v="264.18"/>
    <n v="278.06"/>
    <n v="1"/>
    <n v="2.5"/>
    <n v="5.0999999999999996"/>
    <n v="51"/>
    <s v="Low"/>
    <n v="0.96499999999999997"/>
    <x v="0"/>
    <s v=""/>
    <n v="4.67"/>
    <n v="7"/>
    <n v="13.88"/>
    <n v="2.6"/>
    <s v="Saturday"/>
    <s v="0-5 min"/>
    <n v="1"/>
    <s v="Between 0.8-1.0"/>
  </r>
  <r>
    <s v="RF005059"/>
    <d v="2026-02-14T22:38:00"/>
    <d v="2026-02-14T00:00:00"/>
    <n v="22"/>
    <x v="2"/>
    <x v="0"/>
    <n v="13.3"/>
    <n v="338.16"/>
    <n v="338.28"/>
    <n v="1.3"/>
    <n v="4.3"/>
    <n v="7.4"/>
    <n v="94"/>
    <s v="High"/>
    <n v="0.64600000000000002"/>
    <x v="0"/>
    <s v=""/>
    <n v="4.67"/>
    <n v="10"/>
    <n v="0.12"/>
    <n v="3.1"/>
    <s v="Saturday"/>
    <s v="0-5 min"/>
    <n v="1"/>
    <s v="Below 0.8"/>
  </r>
  <r>
    <s v="RF005060"/>
    <d v="2026-02-14T22:43:00"/>
    <d v="2026-02-14T00:00:00"/>
    <n v="22"/>
    <x v="4"/>
    <x v="0"/>
    <n v="7.3"/>
    <n v="149.76"/>
    <n v="152.69"/>
    <n v="1"/>
    <n v="2"/>
    <n v="4"/>
    <n v="56"/>
    <s v="Low"/>
    <n v="1.1439999999999999"/>
    <x v="0"/>
    <s v=""/>
    <n v="4.82"/>
    <n v="10"/>
    <n v="2.93"/>
    <n v="2"/>
    <s v="Saturday"/>
    <s v="0-5 min"/>
    <n v="1"/>
    <s v="Between 1.0-1.2"/>
  </r>
  <r>
    <s v="RF005061"/>
    <d v="2026-02-14T23:17:00"/>
    <d v="2026-02-14T00:00:00"/>
    <n v="23"/>
    <x v="4"/>
    <x v="0"/>
    <n v="1.4"/>
    <n v="60.38"/>
    <m/>
    <n v="1"/>
    <n v="4.3"/>
    <m/>
    <n v="59"/>
    <s v="Low"/>
    <n v="1.278"/>
    <x v="3"/>
    <s v="No driver available"/>
    <n v="4.63"/>
    <n v="14"/>
    <m/>
    <m/>
    <s v="Saturday"/>
    <s v="0-5 min"/>
    <n v="0"/>
    <s v="Above 1.2"/>
  </r>
  <r>
    <s v="RF005062"/>
    <d v="2026-02-15T00:27:00"/>
    <d v="2026-02-15T00:00:00"/>
    <n v="0"/>
    <x v="1"/>
    <x v="1"/>
    <n v="7.4"/>
    <n v="147.30000000000001"/>
    <n v="138.38"/>
    <n v="1"/>
    <n v="4.0999999999999996"/>
    <n v="1"/>
    <n v="105"/>
    <s v="Low"/>
    <n v="1.498"/>
    <x v="0"/>
    <s v=""/>
    <n v="4.51"/>
    <n v="0"/>
    <n v="-8.92"/>
    <n v="-3.1"/>
    <s v="Sunday"/>
    <s v="0-5 min"/>
    <n v="1"/>
    <s v="Above 1.2"/>
  </r>
  <r>
    <s v="RF005063"/>
    <d v="2026-02-15T00:40:00"/>
    <d v="2026-02-15T00:00:00"/>
    <n v="0"/>
    <x v="2"/>
    <x v="1"/>
    <n v="7.9"/>
    <n v="141.44999999999999"/>
    <n v="137.34"/>
    <n v="1"/>
    <n v="3.4"/>
    <n v="2.5"/>
    <n v="85"/>
    <s v="Low"/>
    <n v="1.1359999999999999"/>
    <x v="0"/>
    <s v=""/>
    <n v="4.5199999999999996"/>
    <n v="0"/>
    <n v="-4.1100000000000003"/>
    <n v="-0.9"/>
    <s v="Sunday"/>
    <s v="0-5 min"/>
    <n v="1"/>
    <s v="Between 1.0-1.2"/>
  </r>
  <r>
    <s v="RF005064"/>
    <d v="2026-02-15T00:45:00"/>
    <d v="2026-02-15T00:00:00"/>
    <n v="0"/>
    <x v="0"/>
    <x v="1"/>
    <n v="5.9"/>
    <n v="156.88"/>
    <n v="159.83000000000001"/>
    <n v="1.1000000000000001"/>
    <n v="4.5999999999999996"/>
    <n v="3.9"/>
    <n v="118"/>
    <s v="Low"/>
    <n v="1.385"/>
    <x v="0"/>
    <s v=""/>
    <n v="4.84"/>
    <n v="0"/>
    <n v="2.95"/>
    <n v="-0.7"/>
    <s v="Sunday"/>
    <s v="0-5 min"/>
    <n v="1"/>
    <s v="Above 1.2"/>
  </r>
  <r>
    <s v="RF005065"/>
    <d v="2026-02-15T01:17:00"/>
    <d v="2026-02-15T00:00:00"/>
    <n v="1"/>
    <x v="1"/>
    <x v="0"/>
    <n v="7.4"/>
    <n v="153.74"/>
    <n v="159.94999999999999"/>
    <n v="1"/>
    <n v="4"/>
    <n v="6.8"/>
    <n v="106"/>
    <s v="Low"/>
    <n v="1.6160000000000001"/>
    <x v="0"/>
    <s v=""/>
    <n v="4.93"/>
    <n v="5"/>
    <n v="6.21"/>
    <n v="2.8"/>
    <s v="Sunday"/>
    <s v="0-5 min"/>
    <n v="1"/>
    <s v="Above 1.2"/>
  </r>
  <r>
    <s v="RF005066"/>
    <d v="2026-02-15T01:18:00"/>
    <d v="2026-02-15T00:00:00"/>
    <n v="1"/>
    <x v="4"/>
    <x v="0"/>
    <n v="4.4000000000000004"/>
    <n v="112.46"/>
    <n v="110.66"/>
    <n v="1.1000000000000001"/>
    <n v="2.6"/>
    <n v="6.9"/>
    <n v="59"/>
    <s v="Low"/>
    <n v="1.6240000000000001"/>
    <x v="0"/>
    <s v=""/>
    <n v="5"/>
    <n v="16"/>
    <n v="-1.8"/>
    <n v="4.3"/>
    <s v="Sunday"/>
    <s v="0-5 min"/>
    <n v="1"/>
    <s v="Above 1.2"/>
  </r>
  <r>
    <s v="RF005067"/>
    <d v="2026-02-15T01:24:00"/>
    <d v="2026-02-15T00:00:00"/>
    <n v="1"/>
    <x v="3"/>
    <x v="0"/>
    <n v="1.4"/>
    <n v="58.66"/>
    <n v="57.51"/>
    <n v="1"/>
    <n v="3.3"/>
    <n v="4.9000000000000004"/>
    <n v="66"/>
    <s v="Low"/>
    <n v="2.0099999999999998"/>
    <x v="0"/>
    <s v=""/>
    <n v="4.62"/>
    <n v="8"/>
    <n v="-1.1499999999999999"/>
    <n v="1.6"/>
    <s v="Sunday"/>
    <s v="0-5 min"/>
    <n v="1"/>
    <s v="Above 1.2"/>
  </r>
  <r>
    <s v="RF005068"/>
    <d v="2026-02-15T01:25:00"/>
    <d v="2026-02-15T00:00:00"/>
    <n v="1"/>
    <x v="4"/>
    <x v="0"/>
    <n v="10.3"/>
    <n v="174.42"/>
    <n v="182.44"/>
    <n v="1"/>
    <n v="4.5999999999999996"/>
    <n v="4.5"/>
    <n v="52"/>
    <s v="Low"/>
    <n v="1.4710000000000001"/>
    <x v="0"/>
    <s v=""/>
    <n v="4.76"/>
    <n v="11"/>
    <n v="8.02"/>
    <n v="-0.1"/>
    <s v="Sunday"/>
    <s v="0-5 min"/>
    <n v="1"/>
    <s v="Above 1.2"/>
  </r>
  <r>
    <s v="RF005069"/>
    <d v="2026-02-15T01:36:00"/>
    <d v="2026-02-15T00:00:00"/>
    <n v="1"/>
    <x v="0"/>
    <x v="0"/>
    <n v="7.2"/>
    <n v="145.24"/>
    <n v="155.88"/>
    <n v="1"/>
    <n v="2"/>
    <n v="2.9"/>
    <n v="140"/>
    <s v="Low"/>
    <n v="1.4730000000000001"/>
    <x v="0"/>
    <s v=""/>
    <n v="4.8099999999999996"/>
    <n v="23"/>
    <n v="10.64"/>
    <n v="0.9"/>
    <s v="Sunday"/>
    <s v="0-5 min"/>
    <n v="1"/>
    <s v="Above 1.2"/>
  </r>
  <r>
    <s v="RF005070"/>
    <d v="2026-02-15T01:39:00"/>
    <d v="2026-02-15T00:00:00"/>
    <n v="1"/>
    <x v="0"/>
    <x v="1"/>
    <n v="13.3"/>
    <n v="229.9"/>
    <n v="236.61"/>
    <n v="1"/>
    <n v="4.8"/>
    <n v="6.5"/>
    <n v="123"/>
    <s v="Low"/>
    <n v="1.262"/>
    <x v="0"/>
    <s v=""/>
    <n v="4.78"/>
    <n v="0"/>
    <n v="6.71"/>
    <n v="1.7"/>
    <s v="Sunday"/>
    <s v="0-5 min"/>
    <n v="1"/>
    <s v="Above 1.2"/>
  </r>
  <r>
    <s v="RF005071"/>
    <d v="2026-02-15T01:54:00"/>
    <d v="2026-02-15T00:00:00"/>
    <n v="1"/>
    <x v="1"/>
    <x v="1"/>
    <n v="9.1999999999999993"/>
    <n v="171.43"/>
    <n v="170.41"/>
    <n v="1"/>
    <n v="2"/>
    <n v="2.5"/>
    <n v="108"/>
    <s v="Medium"/>
    <n v="1.246"/>
    <x v="0"/>
    <s v=""/>
    <n v="4.83"/>
    <n v="0"/>
    <n v="-1.02"/>
    <n v="0.5"/>
    <s v="Sunday"/>
    <s v="0-5 min"/>
    <n v="1"/>
    <s v="Above 1.2"/>
  </r>
  <r>
    <s v="RF005072"/>
    <d v="2026-02-15T02:07:00"/>
    <d v="2026-02-15T00:00:00"/>
    <n v="2"/>
    <x v="4"/>
    <x v="0"/>
    <n v="3.1"/>
    <n v="86.93"/>
    <n v="88.95"/>
    <n v="1.1000000000000001"/>
    <n v="4.0999999999999996"/>
    <n v="2.9"/>
    <n v="69"/>
    <s v="Low"/>
    <n v="1.873"/>
    <x v="0"/>
    <s v=""/>
    <n v="4.8600000000000003"/>
    <n v="6"/>
    <n v="2.02"/>
    <n v="-1.2"/>
    <s v="Sunday"/>
    <s v="0-5 min"/>
    <n v="1"/>
    <s v="Above 1.2"/>
  </r>
  <r>
    <s v="RF005073"/>
    <d v="2026-02-15T02:15:00"/>
    <d v="2026-02-15T00:00:00"/>
    <n v="2"/>
    <x v="3"/>
    <x v="0"/>
    <n v="1.1000000000000001"/>
    <n v="59.95"/>
    <m/>
    <n v="1.1000000000000001"/>
    <n v="4.9000000000000004"/>
    <m/>
    <n v="78"/>
    <s v="Low"/>
    <n v="2.2000000000000002"/>
    <x v="3"/>
    <s v="No driver available"/>
    <n v="4.57"/>
    <n v="3"/>
    <m/>
    <m/>
    <s v="Sunday"/>
    <s v="0-5 min"/>
    <n v="0"/>
    <s v="Above 1.2"/>
  </r>
  <r>
    <s v="RF005074"/>
    <d v="2026-02-15T02:36:00"/>
    <d v="2026-02-15T00:00:00"/>
    <n v="2"/>
    <x v="2"/>
    <x v="0"/>
    <n v="7.7"/>
    <n v="164.16"/>
    <m/>
    <n v="1"/>
    <n v="2.2000000000000002"/>
    <m/>
    <n v="118"/>
    <s v="Low"/>
    <n v="1.506"/>
    <x v="3"/>
    <s v="No driver available"/>
    <n v="4.5999999999999996"/>
    <n v="1"/>
    <m/>
    <m/>
    <s v="Sunday"/>
    <s v="0-5 min"/>
    <n v="0"/>
    <s v="Above 1.2"/>
  </r>
  <r>
    <s v="RF005075"/>
    <d v="2026-02-15T02:40:00"/>
    <d v="2026-02-15T00:00:00"/>
    <n v="2"/>
    <x v="0"/>
    <x v="1"/>
    <n v="5.9"/>
    <n v="144.07"/>
    <n v="149.29"/>
    <n v="1"/>
    <n v="6.6"/>
    <n v="4"/>
    <n v="124"/>
    <s v="Medium"/>
    <n v="1.0069999999999999"/>
    <x v="0"/>
    <s v=""/>
    <n v="4.8099999999999996"/>
    <n v="0"/>
    <n v="5.22"/>
    <n v="-2.6"/>
    <s v="Sunday"/>
    <s v="5-10 min"/>
    <n v="1"/>
    <s v="Between 1.0-1.2"/>
  </r>
  <r>
    <s v="RF005076"/>
    <d v="2026-02-15T03:35:00"/>
    <d v="2026-02-15T00:00:00"/>
    <n v="3"/>
    <x v="2"/>
    <x v="0"/>
    <n v="6.2"/>
    <n v="132.15"/>
    <n v="134.81"/>
    <n v="1.1000000000000001"/>
    <n v="6.6"/>
    <n v="7.9"/>
    <n v="114"/>
    <s v="Medium"/>
    <n v="1.1020000000000001"/>
    <x v="0"/>
    <s v=""/>
    <n v="4.5199999999999996"/>
    <n v="9"/>
    <n v="2.66"/>
    <n v="1.3"/>
    <s v="Sunday"/>
    <s v="5-10 min"/>
    <n v="1"/>
    <s v="Between 1.0-1.2"/>
  </r>
  <r>
    <s v="RF005077"/>
    <d v="2026-02-15T03:38:00"/>
    <d v="2026-02-15T00:00:00"/>
    <n v="3"/>
    <x v="1"/>
    <x v="1"/>
    <n v="7.3"/>
    <n v="163.26"/>
    <n v="174.52"/>
    <n v="1"/>
    <n v="4.5999999999999996"/>
    <n v="3.5"/>
    <n v="110"/>
    <s v="Low"/>
    <n v="1.425"/>
    <x v="0"/>
    <s v=""/>
    <n v="4.5999999999999996"/>
    <n v="0"/>
    <n v="11.26"/>
    <n v="-1.1000000000000001"/>
    <s v="Sunday"/>
    <s v="0-5 min"/>
    <n v="1"/>
    <s v="Above 1.2"/>
  </r>
  <r>
    <s v="RF005078"/>
    <d v="2026-02-15T03:46:00"/>
    <d v="2026-02-15T00:00:00"/>
    <n v="3"/>
    <x v="0"/>
    <x v="0"/>
    <n v="0.9"/>
    <n v="54.8"/>
    <n v="55.4"/>
    <n v="1"/>
    <n v="7.6"/>
    <n v="10.3"/>
    <n v="129"/>
    <s v="Medium"/>
    <n v="1.2290000000000001"/>
    <x v="0"/>
    <s v=""/>
    <n v="4.75"/>
    <n v="2"/>
    <n v="0.6"/>
    <n v="2.7"/>
    <s v="Sunday"/>
    <s v="5-10 min"/>
    <n v="1"/>
    <s v="Above 1.2"/>
  </r>
  <r>
    <s v="RF005079"/>
    <d v="2026-02-15T03:49:00"/>
    <d v="2026-02-15T00:00:00"/>
    <n v="3"/>
    <x v="2"/>
    <x v="1"/>
    <n v="5.2"/>
    <n v="117.49"/>
    <n v="114.63"/>
    <n v="1"/>
    <n v="2.5"/>
    <n v="1"/>
    <n v="131"/>
    <s v="Low"/>
    <n v="1.758"/>
    <x v="0"/>
    <s v=""/>
    <n v="4.62"/>
    <n v="0"/>
    <n v="-2.86"/>
    <n v="-1.5"/>
    <s v="Sunday"/>
    <s v="0-5 min"/>
    <n v="1"/>
    <s v="Above 1.2"/>
  </r>
  <r>
    <s v="RF005080"/>
    <d v="2026-02-15T03:53:00"/>
    <d v="2026-02-15T00:00:00"/>
    <n v="3"/>
    <x v="2"/>
    <x v="1"/>
    <n v="3"/>
    <n v="78.239999999999995"/>
    <m/>
    <n v="1"/>
    <n v="6"/>
    <n v="4.4000000000000004"/>
    <n v="125"/>
    <s v="Low"/>
    <n v="1.383"/>
    <x v="2"/>
    <s v="ETA too high"/>
    <n v="4.79"/>
    <n v="0"/>
    <m/>
    <n v="-1.6"/>
    <s v="Sunday"/>
    <s v="5-10 min"/>
    <n v="0"/>
    <s v="Above 1.2"/>
  </r>
  <r>
    <s v="RF005081"/>
    <d v="2026-02-15T04:19:00"/>
    <d v="2026-02-15T00:00:00"/>
    <n v="4"/>
    <x v="1"/>
    <x v="0"/>
    <n v="6.5"/>
    <n v="125.71"/>
    <m/>
    <n v="1"/>
    <n v="7.2"/>
    <n v="7.5"/>
    <n v="98"/>
    <s v="Medium"/>
    <n v="1.1279999999999999"/>
    <x v="2"/>
    <s v="Fare too high"/>
    <n v="4.58"/>
    <n v="4"/>
    <m/>
    <n v="0.3"/>
    <s v="Sunday"/>
    <s v="5-10 min"/>
    <n v="0"/>
    <s v="Between 1.0-1.2"/>
  </r>
  <r>
    <s v="RF005082"/>
    <d v="2026-02-15T04:36:00"/>
    <d v="2026-02-15T00:00:00"/>
    <n v="4"/>
    <x v="0"/>
    <x v="0"/>
    <n v="3.2"/>
    <n v="95.05"/>
    <n v="96.78"/>
    <n v="1"/>
    <n v="2"/>
    <n v="3.3"/>
    <n v="129"/>
    <s v="Low"/>
    <n v="1.379"/>
    <x v="0"/>
    <s v=""/>
    <n v="4.24"/>
    <n v="13"/>
    <n v="1.73"/>
    <n v="1.3"/>
    <s v="Sunday"/>
    <s v="0-5 min"/>
    <n v="1"/>
    <s v="Above 1.2"/>
  </r>
  <r>
    <s v="RF005083"/>
    <d v="2026-02-15T04:37:00"/>
    <d v="2026-02-15T00:00:00"/>
    <n v="4"/>
    <x v="0"/>
    <x v="0"/>
    <n v="4.4000000000000004"/>
    <n v="119.13"/>
    <n v="122.67"/>
    <n v="1.1000000000000001"/>
    <n v="4.4000000000000004"/>
    <n v="5.4"/>
    <n v="144"/>
    <s v="Medium"/>
    <n v="1.3220000000000001"/>
    <x v="0"/>
    <s v=""/>
    <n v="4.78"/>
    <n v="37"/>
    <n v="3.54"/>
    <n v="1"/>
    <s v="Sunday"/>
    <s v="0-5 min"/>
    <n v="1"/>
    <s v="Above 1.2"/>
  </r>
  <r>
    <s v="RF005084"/>
    <d v="2026-02-15T04:43:00"/>
    <d v="2026-02-15T00:00:00"/>
    <n v="4"/>
    <x v="4"/>
    <x v="1"/>
    <n v="4.2"/>
    <n v="93.57"/>
    <m/>
    <n v="1"/>
    <n v="2"/>
    <n v="5.7"/>
    <n v="63"/>
    <s v="Low"/>
    <n v="1.444"/>
    <x v="1"/>
    <s v="Driver unavailable"/>
    <n v="4.71"/>
    <n v="0"/>
    <m/>
    <n v="3.7"/>
    <s v="Sunday"/>
    <s v="0-5 min"/>
    <n v="0"/>
    <s v="Above 1.2"/>
  </r>
  <r>
    <s v="RF005085"/>
    <d v="2026-02-15T05:12:00"/>
    <d v="2026-02-15T00:00:00"/>
    <n v="5"/>
    <x v="1"/>
    <x v="0"/>
    <n v="4.4000000000000004"/>
    <n v="115.31"/>
    <n v="108.53"/>
    <n v="1"/>
    <n v="6"/>
    <n v="11.3"/>
    <n v="97"/>
    <s v="Low"/>
    <n v="1.4530000000000001"/>
    <x v="0"/>
    <s v=""/>
    <n v="4.97"/>
    <n v="10"/>
    <n v="-6.78"/>
    <n v="5.3"/>
    <s v="Sunday"/>
    <s v="5-10 min"/>
    <n v="1"/>
    <s v="Above 1.2"/>
  </r>
  <r>
    <s v="RF005086"/>
    <d v="2026-02-15T05:25:00"/>
    <d v="2026-02-15T00:00:00"/>
    <n v="5"/>
    <x v="2"/>
    <x v="0"/>
    <n v="9.9"/>
    <n v="205.45"/>
    <n v="209.44"/>
    <n v="1"/>
    <n v="7.8"/>
    <n v="10"/>
    <n v="112"/>
    <s v="Low"/>
    <n v="1.2410000000000001"/>
    <x v="0"/>
    <s v=""/>
    <n v="4.6500000000000004"/>
    <n v="24"/>
    <n v="3.99"/>
    <n v="2.2000000000000002"/>
    <s v="Sunday"/>
    <s v="5-10 min"/>
    <n v="1"/>
    <s v="Above 1.2"/>
  </r>
  <r>
    <s v="RF005087"/>
    <d v="2026-02-15T05:47:00"/>
    <d v="2026-02-15T00:00:00"/>
    <n v="5"/>
    <x v="2"/>
    <x v="0"/>
    <n v="4.2"/>
    <n v="99.45"/>
    <n v="97.36"/>
    <n v="1"/>
    <n v="3.1"/>
    <n v="4.3"/>
    <n v="124"/>
    <s v="Low"/>
    <n v="1.7150000000000001"/>
    <x v="0"/>
    <s v=""/>
    <n v="4.74"/>
    <n v="5"/>
    <n v="-2.09"/>
    <n v="1.2"/>
    <s v="Sunday"/>
    <s v="0-5 min"/>
    <n v="1"/>
    <s v="Above 1.2"/>
  </r>
  <r>
    <s v="RF005088"/>
    <d v="2026-02-15T06:12:00"/>
    <d v="2026-02-15T00:00:00"/>
    <n v="6"/>
    <x v="2"/>
    <x v="1"/>
    <n v="10.5"/>
    <n v="198.95"/>
    <n v="198.73"/>
    <n v="1.1000000000000001"/>
    <n v="4.4000000000000004"/>
    <n v="6.8"/>
    <n v="113"/>
    <s v="Medium"/>
    <n v="1.069"/>
    <x v="0"/>
    <s v=""/>
    <n v="4.6399999999999997"/>
    <n v="0"/>
    <n v="-0.22"/>
    <n v="2.4"/>
    <s v="Sunday"/>
    <s v="0-5 min"/>
    <n v="1"/>
    <s v="Between 1.0-1.2"/>
  </r>
  <r>
    <s v="RF005089"/>
    <d v="2026-02-15T06:13:00"/>
    <d v="2026-02-15T00:00:00"/>
    <n v="6"/>
    <x v="0"/>
    <x v="0"/>
    <n v="0.7"/>
    <n v="57.19"/>
    <n v="52.73"/>
    <n v="1.1000000000000001"/>
    <n v="3.3"/>
    <n v="3.8"/>
    <n v="136"/>
    <s v="Low"/>
    <n v="1.321"/>
    <x v="0"/>
    <s v=""/>
    <n v="4.58"/>
    <n v="14"/>
    <n v="-4.46"/>
    <n v="0.5"/>
    <s v="Sunday"/>
    <s v="0-5 min"/>
    <n v="1"/>
    <s v="Above 1.2"/>
  </r>
  <r>
    <s v="RF005090"/>
    <d v="2026-02-15T06:16:00"/>
    <d v="2026-02-15T00:00:00"/>
    <n v="6"/>
    <x v="1"/>
    <x v="0"/>
    <n v="3.3"/>
    <n v="92.68"/>
    <n v="95.31"/>
    <n v="1"/>
    <n v="9.6999999999999993"/>
    <n v="14.1"/>
    <n v="110"/>
    <s v="Low"/>
    <n v="2.0110000000000001"/>
    <x v="0"/>
    <s v=""/>
    <n v="4.62"/>
    <n v="43"/>
    <n v="2.63"/>
    <n v="4.4000000000000004"/>
    <s v="Sunday"/>
    <s v="5-10 min"/>
    <n v="1"/>
    <s v="Above 1.2"/>
  </r>
  <r>
    <s v="RF005091"/>
    <d v="2026-02-15T06:28:00"/>
    <d v="2026-02-15T00:00:00"/>
    <n v="6"/>
    <x v="1"/>
    <x v="0"/>
    <n v="0.9"/>
    <n v="52.72"/>
    <n v="54.26"/>
    <n v="1"/>
    <n v="2.5"/>
    <n v="3.2"/>
    <n v="104"/>
    <s v="Low"/>
    <n v="1.675"/>
    <x v="0"/>
    <s v=""/>
    <n v="4.5199999999999996"/>
    <n v="13"/>
    <n v="1.54"/>
    <n v="0.7"/>
    <s v="Sunday"/>
    <s v="0-5 min"/>
    <n v="1"/>
    <s v="Above 1.2"/>
  </r>
  <r>
    <s v="RF005092"/>
    <d v="2026-02-15T06:34:00"/>
    <d v="2026-02-15T00:00:00"/>
    <n v="6"/>
    <x v="0"/>
    <x v="0"/>
    <n v="8.9"/>
    <n v="174.41"/>
    <n v="180.83"/>
    <n v="1"/>
    <n v="2.6"/>
    <n v="2.8"/>
    <n v="144"/>
    <s v="Medium"/>
    <n v="1.218"/>
    <x v="0"/>
    <s v=""/>
    <n v="4.74"/>
    <n v="47"/>
    <n v="6.42"/>
    <n v="0.2"/>
    <s v="Sunday"/>
    <s v="0-5 min"/>
    <n v="1"/>
    <s v="Above 1.2"/>
  </r>
  <r>
    <s v="RF005093"/>
    <d v="2026-02-15T06:43:00"/>
    <d v="2026-02-15T00:00:00"/>
    <n v="6"/>
    <x v="0"/>
    <x v="0"/>
    <n v="5.4"/>
    <n v="148.63999999999999"/>
    <m/>
    <n v="1.1000000000000001"/>
    <n v="5.6"/>
    <m/>
    <n v="121"/>
    <s v="Low"/>
    <n v="1.353"/>
    <x v="3"/>
    <s v="No driver available"/>
    <n v="4.74"/>
    <n v="10"/>
    <m/>
    <m/>
    <s v="Sunday"/>
    <s v="5-10 min"/>
    <n v="0"/>
    <s v="Above 1.2"/>
  </r>
  <r>
    <s v="RF005094"/>
    <d v="2026-02-15T06:49:00"/>
    <d v="2026-02-15T00:00:00"/>
    <n v="6"/>
    <x v="1"/>
    <x v="1"/>
    <n v="4.8"/>
    <n v="122.62"/>
    <n v="118.42"/>
    <n v="1"/>
    <n v="4.2"/>
    <n v="3"/>
    <n v="105"/>
    <s v="Low"/>
    <n v="1.849"/>
    <x v="0"/>
    <s v=""/>
    <n v="4.53"/>
    <n v="0"/>
    <n v="-4.2"/>
    <n v="-1.2"/>
    <s v="Sunday"/>
    <s v="0-5 min"/>
    <n v="1"/>
    <s v="Above 1.2"/>
  </r>
  <r>
    <s v="RF005095"/>
    <d v="2026-02-15T06:51:00"/>
    <d v="2026-02-15T00:00:00"/>
    <n v="6"/>
    <x v="2"/>
    <x v="1"/>
    <n v="3.6"/>
    <n v="101.39"/>
    <n v="95.46"/>
    <n v="1.1000000000000001"/>
    <n v="9.6999999999999993"/>
    <n v="15.1"/>
    <n v="131"/>
    <s v="Medium"/>
    <n v="1.2509999999999999"/>
    <x v="0"/>
    <s v=""/>
    <n v="4.8899999999999997"/>
    <n v="0"/>
    <n v="-5.93"/>
    <n v="5.4"/>
    <s v="Sunday"/>
    <s v="5-10 min"/>
    <n v="1"/>
    <s v="Above 1.2"/>
  </r>
  <r>
    <s v="RF005096"/>
    <d v="2026-02-15T07:05:00"/>
    <d v="2026-02-15T00:00:00"/>
    <n v="7"/>
    <x v="1"/>
    <x v="1"/>
    <n v="9.9"/>
    <n v="229.11"/>
    <n v="237.18"/>
    <n v="1.1000000000000001"/>
    <n v="8.9"/>
    <n v="5.2"/>
    <n v="107"/>
    <s v="Medium"/>
    <n v="1.335"/>
    <x v="0"/>
    <s v=""/>
    <n v="4.57"/>
    <n v="0"/>
    <n v="8.07"/>
    <n v="-3.7"/>
    <s v="Sunday"/>
    <s v="5-10 min"/>
    <n v="1"/>
    <s v="Above 1.2"/>
  </r>
  <r>
    <s v="RF005097"/>
    <d v="2026-02-15T07:08:00"/>
    <d v="2026-02-15T00:00:00"/>
    <n v="7"/>
    <x v="0"/>
    <x v="0"/>
    <n v="6.8"/>
    <n v="140.11000000000001"/>
    <m/>
    <n v="1"/>
    <n v="6.1"/>
    <n v="3.8"/>
    <n v="138"/>
    <s v="Medium"/>
    <n v="1.24"/>
    <x v="2"/>
    <s v="Changed plans"/>
    <n v="4.71"/>
    <n v="20"/>
    <m/>
    <n v="-2.2999999999999998"/>
    <s v="Sunday"/>
    <s v="5-10 min"/>
    <n v="0"/>
    <s v="Above 1.2"/>
  </r>
  <r>
    <s v="RF005098"/>
    <d v="2026-02-15T07:50:00"/>
    <d v="2026-02-15T00:00:00"/>
    <n v="7"/>
    <x v="4"/>
    <x v="0"/>
    <n v="3.7"/>
    <n v="91.17"/>
    <m/>
    <n v="1"/>
    <n v="6.7"/>
    <n v="10.8"/>
    <n v="59"/>
    <s v="Low"/>
    <n v="1.7509999999999999"/>
    <x v="2"/>
    <s v="ETA too high"/>
    <n v="4.8899999999999997"/>
    <n v="5"/>
    <m/>
    <n v="4.0999999999999996"/>
    <s v="Sunday"/>
    <s v="5-10 min"/>
    <n v="0"/>
    <s v="Above 1.2"/>
  </r>
  <r>
    <s v="RF005099"/>
    <d v="2026-02-15T08:06:00"/>
    <d v="2026-02-15T00:00:00"/>
    <n v="8"/>
    <x v="0"/>
    <x v="1"/>
    <n v="19"/>
    <n v="419.57"/>
    <n v="418.37"/>
    <n v="1.4"/>
    <n v="8.9"/>
    <n v="14.9"/>
    <n v="126"/>
    <s v="High"/>
    <n v="0.75"/>
    <x v="0"/>
    <s v=""/>
    <n v="4.9800000000000004"/>
    <n v="0"/>
    <n v="-1.2"/>
    <n v="6"/>
    <s v="Sunday"/>
    <s v="5-10 min"/>
    <n v="1"/>
    <s v="Below 0.8"/>
  </r>
  <r>
    <s v="RF005100"/>
    <d v="2026-02-15T08:29:00"/>
    <d v="2026-02-15T00:00:00"/>
    <n v="8"/>
    <x v="0"/>
    <x v="0"/>
    <n v="4.3"/>
    <n v="131.38"/>
    <n v="136"/>
    <n v="1.3"/>
    <n v="10"/>
    <n v="17"/>
    <n v="104"/>
    <s v="High"/>
    <n v="0.64800000000000002"/>
    <x v="0"/>
    <s v=""/>
    <n v="4.25"/>
    <n v="5"/>
    <n v="4.62"/>
    <n v="7"/>
    <s v="Sunday"/>
    <s v="5-10 min"/>
    <n v="1"/>
    <s v="Below 0.8"/>
  </r>
  <r>
    <s v="RF005101"/>
    <d v="2026-02-15T08:31:00"/>
    <d v="2026-02-15T00:00:00"/>
    <n v="8"/>
    <x v="4"/>
    <x v="1"/>
    <n v="1.3"/>
    <n v="56.77"/>
    <n v="54.37"/>
    <n v="1"/>
    <n v="6.3"/>
    <n v="5.5"/>
    <n v="64"/>
    <s v="Low"/>
    <n v="1.627"/>
    <x v="0"/>
    <s v=""/>
    <n v="4.8899999999999997"/>
    <n v="0"/>
    <n v="-2.4"/>
    <n v="-0.8"/>
    <s v="Sunday"/>
    <s v="5-10 min"/>
    <n v="1"/>
    <s v="Above 1.2"/>
  </r>
  <r>
    <s v="RF005102"/>
    <d v="2026-02-15T08:46:00"/>
    <d v="2026-02-15T00:00:00"/>
    <n v="8"/>
    <x v="2"/>
    <x v="0"/>
    <n v="11.3"/>
    <n v="269.12"/>
    <n v="265.39999999999998"/>
    <n v="1.2"/>
    <n v="4.9000000000000004"/>
    <n v="5.6"/>
    <n v="95"/>
    <s v="Medium"/>
    <n v="0.73299999999999998"/>
    <x v="0"/>
    <s v=""/>
    <n v="4.7699999999999996"/>
    <n v="11"/>
    <n v="-3.72"/>
    <n v="0.7"/>
    <s v="Sunday"/>
    <s v="0-5 min"/>
    <n v="1"/>
    <s v="Below 0.8"/>
  </r>
  <r>
    <s v="RF005103"/>
    <d v="2026-02-15T09:01:00"/>
    <d v="2026-02-15T00:00:00"/>
    <n v="9"/>
    <x v="4"/>
    <x v="0"/>
    <n v="3.8"/>
    <n v="94.34"/>
    <n v="98.89"/>
    <n v="1"/>
    <n v="3.7"/>
    <n v="5.5"/>
    <n v="60"/>
    <s v="Low"/>
    <n v="1.395"/>
    <x v="0"/>
    <s v=""/>
    <n v="4.82"/>
    <n v="2"/>
    <n v="4.55"/>
    <n v="1.8"/>
    <s v="Sunday"/>
    <s v="0-5 min"/>
    <n v="1"/>
    <s v="Above 1.2"/>
  </r>
  <r>
    <s v="RF005104"/>
    <d v="2026-02-15T09:06:00"/>
    <d v="2026-02-15T00:00:00"/>
    <n v="9"/>
    <x v="2"/>
    <x v="0"/>
    <n v="2.7"/>
    <n v="81.39"/>
    <n v="77.099999999999994"/>
    <n v="1"/>
    <n v="7.4"/>
    <n v="9.6"/>
    <n v="112"/>
    <s v="Medium"/>
    <n v="1.1539999999999999"/>
    <x v="0"/>
    <s v=""/>
    <n v="4.62"/>
    <n v="7"/>
    <n v="-4.29"/>
    <n v="2.2000000000000002"/>
    <s v="Sunday"/>
    <s v="5-10 min"/>
    <n v="1"/>
    <s v="Between 1.0-1.2"/>
  </r>
  <r>
    <s v="RF005105"/>
    <d v="2026-02-15T09:14:00"/>
    <d v="2026-02-15T00:00:00"/>
    <n v="9"/>
    <x v="1"/>
    <x v="0"/>
    <n v="8.6"/>
    <n v="160.88"/>
    <m/>
    <n v="1"/>
    <n v="4.3"/>
    <n v="8.3000000000000007"/>
    <n v="94"/>
    <s v="Low"/>
    <n v="1.339"/>
    <x v="2"/>
    <s v="Fare too high"/>
    <n v="4.8600000000000003"/>
    <n v="80"/>
    <m/>
    <n v="4"/>
    <s v="Sunday"/>
    <s v="0-5 min"/>
    <n v="0"/>
    <s v="Above 1.2"/>
  </r>
  <r>
    <s v="RF005106"/>
    <d v="2026-02-15T09:14:00"/>
    <d v="2026-02-15T00:00:00"/>
    <n v="9"/>
    <x v="0"/>
    <x v="0"/>
    <n v="7.2"/>
    <n v="180.88"/>
    <m/>
    <n v="1.1000000000000001"/>
    <n v="8.5"/>
    <n v="10.7"/>
    <n v="134"/>
    <s v="Medium"/>
    <n v="1.0149999999999999"/>
    <x v="2"/>
    <s v="Changed plans"/>
    <n v="4.93"/>
    <n v="3"/>
    <m/>
    <n v="2.2000000000000002"/>
    <s v="Sunday"/>
    <s v="5-10 min"/>
    <n v="0"/>
    <s v="Between 1.0-1.2"/>
  </r>
  <r>
    <s v="RF005107"/>
    <d v="2026-02-15T09:23:00"/>
    <d v="2026-02-15T00:00:00"/>
    <n v="9"/>
    <x v="3"/>
    <x v="0"/>
    <n v="3.5"/>
    <n v="93.86"/>
    <m/>
    <n v="1"/>
    <n v="6.9"/>
    <n v="15.5"/>
    <n v="66"/>
    <s v="Low"/>
    <n v="1.788"/>
    <x v="2"/>
    <s v="Pickup issue"/>
    <n v="4.83"/>
    <n v="14"/>
    <m/>
    <n v="8.6"/>
    <s v="Sunday"/>
    <s v="5-10 min"/>
    <n v="0"/>
    <s v="Above 1.2"/>
  </r>
  <r>
    <s v="RF005108"/>
    <d v="2026-02-15T09:46:00"/>
    <d v="2026-02-15T00:00:00"/>
    <n v="9"/>
    <x v="4"/>
    <x v="0"/>
    <n v="3.4"/>
    <n v="102.62"/>
    <n v="102"/>
    <n v="1.1000000000000001"/>
    <n v="2.9"/>
    <n v="7.1"/>
    <n v="46"/>
    <s v="Low"/>
    <n v="1.042"/>
    <x v="0"/>
    <s v=""/>
    <n v="4.8899999999999997"/>
    <n v="2"/>
    <n v="-0.62"/>
    <n v="4.2"/>
    <s v="Sunday"/>
    <s v="0-5 min"/>
    <n v="1"/>
    <s v="Between 1.0-1.2"/>
  </r>
  <r>
    <s v="RF005109"/>
    <d v="2026-02-15T09:47:00"/>
    <d v="2026-02-15T00:00:00"/>
    <n v="9"/>
    <x v="2"/>
    <x v="0"/>
    <n v="9.6"/>
    <n v="215.68"/>
    <n v="218.06"/>
    <n v="1.1000000000000001"/>
    <n v="3.5"/>
    <n v="8"/>
    <n v="107"/>
    <s v="Medium"/>
    <n v="0.93"/>
    <x v="0"/>
    <s v=""/>
    <n v="5"/>
    <n v="3"/>
    <n v="2.38"/>
    <n v="4.5"/>
    <s v="Sunday"/>
    <s v="0-5 min"/>
    <n v="1"/>
    <s v="Between 0.8-1.0"/>
  </r>
  <r>
    <s v="RF005110"/>
    <d v="2026-02-15T09:49:00"/>
    <d v="2026-02-15T00:00:00"/>
    <n v="9"/>
    <x v="3"/>
    <x v="1"/>
    <n v="6.1"/>
    <n v="128.54"/>
    <n v="128.88"/>
    <n v="1"/>
    <n v="3.3"/>
    <n v="1.5"/>
    <n v="48"/>
    <s v="Low"/>
    <n v="0.88400000000000001"/>
    <x v="0"/>
    <s v=""/>
    <n v="5"/>
    <n v="0"/>
    <n v="0.34"/>
    <n v="-1.8"/>
    <s v="Sunday"/>
    <s v="0-5 min"/>
    <n v="1"/>
    <s v="Between 0.8-1.0"/>
  </r>
  <r>
    <s v="RF005111"/>
    <d v="2026-02-15T09:56:00"/>
    <d v="2026-02-15T00:00:00"/>
    <n v="9"/>
    <x v="3"/>
    <x v="0"/>
    <n v="9.6"/>
    <n v="190.32"/>
    <n v="193.66"/>
    <n v="1"/>
    <n v="7"/>
    <n v="10.6"/>
    <n v="59"/>
    <s v="Low"/>
    <n v="1.0840000000000001"/>
    <x v="0"/>
    <s v=""/>
    <n v="4.58"/>
    <n v="19"/>
    <n v="3.34"/>
    <n v="3.6"/>
    <s v="Sunday"/>
    <s v="5-10 min"/>
    <n v="1"/>
    <s v="Between 1.0-1.2"/>
  </r>
  <r>
    <s v="RF005112"/>
    <d v="2026-02-15T10:20:00"/>
    <d v="2026-02-15T00:00:00"/>
    <n v="10"/>
    <x v="0"/>
    <x v="0"/>
    <n v="5.2"/>
    <n v="143.82"/>
    <n v="147.33000000000001"/>
    <n v="1.3"/>
    <n v="9.6999999999999993"/>
    <n v="14.2"/>
    <n v="108"/>
    <s v="High"/>
    <n v="0.71499999999999997"/>
    <x v="0"/>
    <s v=""/>
    <n v="4.8600000000000003"/>
    <n v="3"/>
    <n v="3.51"/>
    <n v="4.5"/>
    <s v="Sunday"/>
    <s v="5-10 min"/>
    <n v="1"/>
    <s v="Below 0.8"/>
  </r>
  <r>
    <s v="RF005113"/>
    <d v="2026-02-15T10:50:00"/>
    <d v="2026-02-15T00:00:00"/>
    <n v="10"/>
    <x v="3"/>
    <x v="0"/>
    <n v="2.2999999999999998"/>
    <n v="70.95"/>
    <n v="68.77"/>
    <n v="1"/>
    <n v="4.4000000000000004"/>
    <n v="8.1"/>
    <n v="65"/>
    <s v="Low"/>
    <n v="1.617"/>
    <x v="0"/>
    <s v=""/>
    <n v="4.9400000000000004"/>
    <n v="26"/>
    <n v="-2.1800000000000002"/>
    <n v="3.7"/>
    <s v="Sunday"/>
    <s v="0-5 min"/>
    <n v="1"/>
    <s v="Above 1.2"/>
  </r>
  <r>
    <s v="RF005114"/>
    <d v="2026-02-15T10:54:00"/>
    <d v="2026-02-15T00:00:00"/>
    <n v="10"/>
    <x v="2"/>
    <x v="0"/>
    <n v="7.2"/>
    <n v="195.74"/>
    <m/>
    <n v="1.3"/>
    <n v="6.9"/>
    <n v="2.8"/>
    <n v="94"/>
    <s v="Medium"/>
    <n v="0.751"/>
    <x v="2"/>
    <s v="Changed plans"/>
    <n v="4.78"/>
    <n v="4"/>
    <m/>
    <n v="-4.0999999999999996"/>
    <s v="Sunday"/>
    <s v="5-10 min"/>
    <n v="0"/>
    <s v="Below 0.8"/>
  </r>
  <r>
    <s v="RF005115"/>
    <d v="2026-02-15T11:06:00"/>
    <d v="2026-02-15T00:00:00"/>
    <n v="11"/>
    <x v="0"/>
    <x v="0"/>
    <n v="8"/>
    <n v="163.82"/>
    <n v="162.32"/>
    <n v="1.1000000000000001"/>
    <n v="5.5"/>
    <n v="4.0999999999999996"/>
    <n v="109"/>
    <s v="Medium"/>
    <n v="0.98499999999999999"/>
    <x v="0"/>
    <s v=""/>
    <n v="4.8499999999999996"/>
    <n v="8"/>
    <n v="-1.5"/>
    <n v="-1.4"/>
    <s v="Sunday"/>
    <s v="5-10 min"/>
    <n v="1"/>
    <s v="Between 0.8-1.0"/>
  </r>
  <r>
    <s v="RF005116"/>
    <d v="2026-02-15T11:07:00"/>
    <d v="2026-02-15T00:00:00"/>
    <n v="11"/>
    <x v="3"/>
    <x v="0"/>
    <n v="4.7"/>
    <n v="116.05"/>
    <n v="120.14"/>
    <n v="1"/>
    <n v="6.6"/>
    <n v="5.2"/>
    <n v="67"/>
    <s v="Low"/>
    <n v="1.349"/>
    <x v="0"/>
    <s v=""/>
    <n v="4.41"/>
    <n v="11"/>
    <n v="4.09"/>
    <n v="-1.4"/>
    <s v="Sunday"/>
    <s v="5-10 min"/>
    <n v="1"/>
    <s v="Above 1.2"/>
  </r>
  <r>
    <s v="RF005117"/>
    <d v="2026-02-15T11:23:00"/>
    <d v="2026-02-15T00:00:00"/>
    <n v="11"/>
    <x v="4"/>
    <x v="0"/>
    <n v="5.2"/>
    <n v="110.83"/>
    <m/>
    <n v="1"/>
    <n v="4"/>
    <n v="4.4000000000000004"/>
    <n v="63"/>
    <s v="Low"/>
    <n v="1.3819999999999999"/>
    <x v="2"/>
    <s v="Changed plans"/>
    <n v="4.71"/>
    <n v="1"/>
    <m/>
    <n v="0.4"/>
    <s v="Sunday"/>
    <s v="0-5 min"/>
    <n v="0"/>
    <s v="Above 1.2"/>
  </r>
  <r>
    <s v="RF005118"/>
    <d v="2026-02-15T11:32:00"/>
    <d v="2026-02-15T00:00:00"/>
    <n v="11"/>
    <x v="1"/>
    <x v="1"/>
    <n v="2.7"/>
    <n v="94.75"/>
    <n v="90.49"/>
    <n v="1.1000000000000001"/>
    <n v="5.7"/>
    <n v="5.7"/>
    <n v="91"/>
    <s v="Medium"/>
    <n v="1.012"/>
    <x v="0"/>
    <s v=""/>
    <n v="4.66"/>
    <n v="0"/>
    <n v="-4.26"/>
    <n v="0"/>
    <s v="Sunday"/>
    <s v="5-10 min"/>
    <n v="1"/>
    <s v="Between 1.0-1.2"/>
  </r>
  <r>
    <s v="RF005119"/>
    <d v="2026-02-15T11:39:00"/>
    <d v="2026-02-15T00:00:00"/>
    <n v="11"/>
    <x v="3"/>
    <x v="0"/>
    <n v="1.6"/>
    <n v="64.61"/>
    <m/>
    <n v="1"/>
    <n v="4.5999999999999996"/>
    <m/>
    <n v="78"/>
    <s v="Low"/>
    <n v="1.859"/>
    <x v="3"/>
    <s v="No driver available"/>
    <n v="4.5199999999999996"/>
    <n v="10"/>
    <m/>
    <m/>
    <s v="Sunday"/>
    <s v="0-5 min"/>
    <n v="0"/>
    <s v="Above 1.2"/>
  </r>
  <r>
    <s v="RF005120"/>
    <d v="2026-02-15T11:53:00"/>
    <d v="2026-02-15T00:00:00"/>
    <n v="11"/>
    <x v="3"/>
    <x v="1"/>
    <n v="8.8000000000000007"/>
    <n v="159.9"/>
    <m/>
    <n v="1"/>
    <n v="2"/>
    <n v="1.4"/>
    <n v="62"/>
    <s v="Low"/>
    <n v="1.2809999999999999"/>
    <x v="1"/>
    <s v="Pickup too far"/>
    <n v="4.91"/>
    <n v="0"/>
    <m/>
    <n v="-0.6"/>
    <s v="Sunday"/>
    <s v="0-5 min"/>
    <n v="0"/>
    <s v="Above 1.2"/>
  </r>
  <r>
    <s v="RF005121"/>
    <d v="2026-02-15T12:02:00"/>
    <d v="2026-02-15T00:00:00"/>
    <n v="12"/>
    <x v="0"/>
    <x v="0"/>
    <n v="2.2000000000000002"/>
    <n v="69.599999999999994"/>
    <n v="70.52"/>
    <n v="1"/>
    <n v="7.3"/>
    <n v="8.4"/>
    <n v="130"/>
    <s v="Low"/>
    <n v="1.4379999999999999"/>
    <x v="0"/>
    <s v=""/>
    <n v="4.4800000000000004"/>
    <n v="3"/>
    <n v="0.92"/>
    <n v="1.1000000000000001"/>
    <s v="Sunday"/>
    <s v="5-10 min"/>
    <n v="1"/>
    <s v="Above 1.2"/>
  </r>
  <r>
    <s v="RF005122"/>
    <d v="2026-02-15T12:06:00"/>
    <d v="2026-02-15T00:00:00"/>
    <n v="12"/>
    <x v="0"/>
    <x v="0"/>
    <n v="7.1"/>
    <n v="133.12"/>
    <n v="135.36000000000001"/>
    <n v="1"/>
    <n v="5.0999999999999996"/>
    <n v="7.9"/>
    <n v="127"/>
    <s v="Low"/>
    <n v="1.4630000000000001"/>
    <x v="0"/>
    <s v=""/>
    <n v="4.9000000000000004"/>
    <n v="3"/>
    <n v="2.2400000000000002"/>
    <n v="2.8"/>
    <s v="Sunday"/>
    <s v="5-10 min"/>
    <n v="1"/>
    <s v="Above 1.2"/>
  </r>
  <r>
    <s v="RF005123"/>
    <d v="2026-02-15T12:21:00"/>
    <d v="2026-02-15T00:00:00"/>
    <n v="12"/>
    <x v="0"/>
    <x v="0"/>
    <n v="10.1"/>
    <n v="172.27"/>
    <n v="165.61"/>
    <n v="1"/>
    <n v="4.3"/>
    <n v="5.6"/>
    <n v="119"/>
    <s v="Medium"/>
    <n v="0.97099999999999997"/>
    <x v="0"/>
    <s v=""/>
    <n v="4.6900000000000004"/>
    <n v="14"/>
    <n v="-6.66"/>
    <n v="1.3"/>
    <s v="Sunday"/>
    <s v="0-5 min"/>
    <n v="1"/>
    <s v="Between 0.8-1.0"/>
  </r>
  <r>
    <s v="RF005124"/>
    <d v="2026-02-15T12:26:00"/>
    <d v="2026-02-15T00:00:00"/>
    <n v="12"/>
    <x v="0"/>
    <x v="0"/>
    <n v="8"/>
    <n v="153.66999999999999"/>
    <n v="161.16"/>
    <n v="1"/>
    <n v="3.2"/>
    <n v="10"/>
    <n v="138"/>
    <s v="Medium"/>
    <n v="1.014"/>
    <x v="0"/>
    <s v=""/>
    <n v="4.95"/>
    <n v="30"/>
    <n v="7.49"/>
    <n v="6.8"/>
    <s v="Sunday"/>
    <s v="0-5 min"/>
    <n v="1"/>
    <s v="Between 1.0-1.2"/>
  </r>
  <r>
    <s v="RF005125"/>
    <d v="2026-02-15T12:26:00"/>
    <d v="2026-02-15T00:00:00"/>
    <n v="12"/>
    <x v="0"/>
    <x v="0"/>
    <n v="9.1999999999999993"/>
    <n v="157.96"/>
    <n v="160.94"/>
    <n v="1"/>
    <n v="2.9"/>
    <n v="5.4"/>
    <n v="112"/>
    <s v="Low"/>
    <n v="1.1759999999999999"/>
    <x v="0"/>
    <s v=""/>
    <n v="4.79"/>
    <n v="4"/>
    <n v="2.98"/>
    <n v="2.5"/>
    <s v="Sunday"/>
    <s v="0-5 min"/>
    <n v="1"/>
    <s v="Between 1.0-1.2"/>
  </r>
  <r>
    <s v="RF005126"/>
    <d v="2026-02-15T12:33:00"/>
    <d v="2026-02-15T00:00:00"/>
    <n v="12"/>
    <x v="3"/>
    <x v="0"/>
    <n v="12.1"/>
    <n v="217.45"/>
    <n v="220.56"/>
    <n v="1"/>
    <n v="2"/>
    <n v="2.2000000000000002"/>
    <n v="53"/>
    <s v="Low"/>
    <n v="1.33"/>
    <x v="0"/>
    <s v=""/>
    <n v="4.75"/>
    <n v="2"/>
    <n v="3.11"/>
    <n v="0.2"/>
    <s v="Sunday"/>
    <s v="0-5 min"/>
    <n v="1"/>
    <s v="Above 1.2"/>
  </r>
  <r>
    <s v="RF005127"/>
    <d v="2026-02-15T12:52:00"/>
    <d v="2026-02-15T00:00:00"/>
    <n v="12"/>
    <x v="0"/>
    <x v="1"/>
    <n v="1.2"/>
    <n v="66.55"/>
    <n v="65.75"/>
    <n v="1.1000000000000001"/>
    <n v="2.2000000000000002"/>
    <n v="2.2999999999999998"/>
    <n v="121"/>
    <s v="Medium"/>
    <n v="0.99"/>
    <x v="0"/>
    <s v=""/>
    <n v="4.71"/>
    <n v="0"/>
    <n v="-0.8"/>
    <n v="0.1"/>
    <s v="Sunday"/>
    <s v="0-5 min"/>
    <n v="1"/>
    <s v="Between 0.8-1.0"/>
  </r>
  <r>
    <s v="RF005128"/>
    <d v="2026-02-15T12:54:00"/>
    <d v="2026-02-15T00:00:00"/>
    <n v="12"/>
    <x v="4"/>
    <x v="0"/>
    <n v="8"/>
    <n v="184.06"/>
    <n v="193.64"/>
    <n v="1.1000000000000001"/>
    <n v="2.5"/>
    <n v="6.3"/>
    <n v="57"/>
    <s v="Low"/>
    <n v="2.0139999999999998"/>
    <x v="0"/>
    <s v=""/>
    <n v="4.63"/>
    <n v="3"/>
    <n v="9.58"/>
    <n v="3.8"/>
    <s v="Sunday"/>
    <s v="0-5 min"/>
    <n v="1"/>
    <s v="Above 1.2"/>
  </r>
  <r>
    <s v="RF005129"/>
    <d v="2026-02-15T12:58:00"/>
    <d v="2026-02-15T00:00:00"/>
    <n v="12"/>
    <x v="0"/>
    <x v="1"/>
    <n v="6.3"/>
    <n v="148.81"/>
    <n v="141.26"/>
    <n v="1"/>
    <n v="3.3"/>
    <n v="8.1999999999999993"/>
    <n v="135"/>
    <s v="Medium"/>
    <n v="1.2310000000000001"/>
    <x v="0"/>
    <s v=""/>
    <n v="4.76"/>
    <n v="0"/>
    <n v="-7.55"/>
    <n v="4.9000000000000004"/>
    <s v="Sunday"/>
    <s v="0-5 min"/>
    <n v="1"/>
    <s v="Above 1.2"/>
  </r>
  <r>
    <s v="RF005130"/>
    <d v="2026-02-15T13:40:00"/>
    <d v="2026-02-15T00:00:00"/>
    <n v="13"/>
    <x v="3"/>
    <x v="1"/>
    <n v="6.2"/>
    <n v="116.33"/>
    <n v="109.94"/>
    <n v="1"/>
    <n v="7.1"/>
    <n v="9.9"/>
    <n v="59"/>
    <s v="Low"/>
    <n v="1.3560000000000001"/>
    <x v="0"/>
    <s v=""/>
    <n v="4.3099999999999996"/>
    <n v="0"/>
    <n v="-6.39"/>
    <n v="2.8"/>
    <s v="Sunday"/>
    <s v="5-10 min"/>
    <n v="1"/>
    <s v="Above 1.2"/>
  </r>
  <r>
    <s v="RF005131"/>
    <d v="2026-02-15T13:45:00"/>
    <d v="2026-02-15T00:00:00"/>
    <n v="13"/>
    <x v="2"/>
    <x v="0"/>
    <n v="8"/>
    <n v="178.36"/>
    <n v="174.55"/>
    <n v="1"/>
    <n v="5.5"/>
    <n v="4.9000000000000004"/>
    <n v="118"/>
    <s v="Medium"/>
    <n v="1.248"/>
    <x v="0"/>
    <s v=""/>
    <n v="4.66"/>
    <n v="20"/>
    <n v="-3.81"/>
    <n v="-0.6"/>
    <s v="Sunday"/>
    <s v="5-10 min"/>
    <n v="1"/>
    <s v="Above 1.2"/>
  </r>
  <r>
    <s v="RF005132"/>
    <d v="2026-02-15T13:46:00"/>
    <d v="2026-02-15T00:00:00"/>
    <n v="13"/>
    <x v="0"/>
    <x v="0"/>
    <n v="1.8"/>
    <n v="69.650000000000006"/>
    <n v="68.849999999999994"/>
    <n v="1"/>
    <n v="2.4"/>
    <n v="1.6"/>
    <n v="128"/>
    <s v="Medium"/>
    <n v="1.1379999999999999"/>
    <x v="0"/>
    <s v=""/>
    <n v="4.84"/>
    <n v="9"/>
    <n v="-0.8"/>
    <n v="-0.8"/>
    <s v="Sunday"/>
    <s v="0-5 min"/>
    <n v="1"/>
    <s v="Between 1.0-1.2"/>
  </r>
  <r>
    <s v="RF005133"/>
    <d v="2026-02-15T13:51:00"/>
    <d v="2026-02-15T00:00:00"/>
    <n v="13"/>
    <x v="1"/>
    <x v="0"/>
    <n v="13.3"/>
    <n v="249.6"/>
    <n v="249.63"/>
    <n v="1"/>
    <n v="2"/>
    <n v="4.8"/>
    <n v="97"/>
    <s v="Low"/>
    <n v="1.6439999999999999"/>
    <x v="0"/>
    <s v=""/>
    <n v="4.7"/>
    <n v="20"/>
    <n v="0.03"/>
    <n v="2.8"/>
    <s v="Sunday"/>
    <s v="0-5 min"/>
    <n v="1"/>
    <s v="Above 1.2"/>
  </r>
  <r>
    <s v="RF005134"/>
    <d v="2026-02-15T13:58:00"/>
    <d v="2026-02-15T00:00:00"/>
    <n v="13"/>
    <x v="2"/>
    <x v="1"/>
    <n v="7.5"/>
    <n v="141.19"/>
    <m/>
    <n v="1"/>
    <n v="2.4"/>
    <n v="8.1999999999999993"/>
    <n v="123"/>
    <s v="Low"/>
    <n v="1.33"/>
    <x v="1"/>
    <s v="Pickup too far"/>
    <n v="4.9000000000000004"/>
    <n v="0"/>
    <m/>
    <n v="5.8"/>
    <s v="Sunday"/>
    <s v="0-5 min"/>
    <n v="0"/>
    <s v="Above 1.2"/>
  </r>
  <r>
    <s v="RF005135"/>
    <d v="2026-02-15T13:58:00"/>
    <d v="2026-02-15T00:00:00"/>
    <n v="13"/>
    <x v="1"/>
    <x v="0"/>
    <n v="1.1000000000000001"/>
    <n v="56.36"/>
    <n v="58.4"/>
    <n v="1"/>
    <n v="7.3"/>
    <n v="10.6"/>
    <n v="94"/>
    <s v="Low"/>
    <n v="1.42"/>
    <x v="0"/>
    <s v=""/>
    <n v="4.5599999999999996"/>
    <n v="1"/>
    <n v="2.04"/>
    <n v="3.3"/>
    <s v="Sunday"/>
    <s v="5-10 min"/>
    <n v="1"/>
    <s v="Above 1.2"/>
  </r>
  <r>
    <s v="RF005136"/>
    <d v="2026-02-15T13:59:00"/>
    <d v="2026-02-15T00:00:00"/>
    <n v="13"/>
    <x v="0"/>
    <x v="1"/>
    <n v="8.5"/>
    <n v="162.88"/>
    <n v="163.16"/>
    <n v="1"/>
    <n v="5.7"/>
    <n v="5.7"/>
    <n v="124"/>
    <s v="Medium"/>
    <n v="1.18"/>
    <x v="0"/>
    <s v=""/>
    <n v="4.5199999999999996"/>
    <n v="0"/>
    <n v="0.28000000000000003"/>
    <n v="0"/>
    <s v="Sunday"/>
    <s v="5-10 min"/>
    <n v="1"/>
    <s v="Between 1.0-1.2"/>
  </r>
  <r>
    <s v="RF005137"/>
    <d v="2026-02-15T14:03:00"/>
    <d v="2026-02-15T00:00:00"/>
    <n v="14"/>
    <x v="2"/>
    <x v="1"/>
    <n v="1.2"/>
    <n v="62.06"/>
    <n v="61.06"/>
    <n v="1.1000000000000001"/>
    <n v="3.9"/>
    <n v="4.4000000000000004"/>
    <n v="115"/>
    <s v="Low"/>
    <n v="1.341"/>
    <x v="0"/>
    <s v=""/>
    <n v="4.74"/>
    <n v="0"/>
    <n v="-1"/>
    <n v="0.5"/>
    <s v="Sunday"/>
    <s v="0-5 min"/>
    <n v="1"/>
    <s v="Above 1.2"/>
  </r>
  <r>
    <s v="RF005138"/>
    <d v="2026-02-15T14:10:00"/>
    <d v="2026-02-15T00:00:00"/>
    <n v="14"/>
    <x v="2"/>
    <x v="1"/>
    <n v="10.1"/>
    <n v="183.77"/>
    <n v="182.27"/>
    <n v="1"/>
    <n v="4.3"/>
    <n v="1"/>
    <n v="109"/>
    <s v="Low"/>
    <n v="1.1679999999999999"/>
    <x v="0"/>
    <s v=""/>
    <n v="4.5999999999999996"/>
    <n v="0"/>
    <n v="-1.5"/>
    <n v="-3.3"/>
    <s v="Sunday"/>
    <s v="0-5 min"/>
    <n v="1"/>
    <s v="Between 1.0-1.2"/>
  </r>
  <r>
    <s v="RF005139"/>
    <d v="2026-02-15T14:16:00"/>
    <d v="2026-02-15T00:00:00"/>
    <n v="14"/>
    <x v="3"/>
    <x v="0"/>
    <n v="10"/>
    <n v="171.22"/>
    <n v="175.9"/>
    <n v="1"/>
    <n v="6.7"/>
    <n v="11.1"/>
    <n v="57"/>
    <s v="Low"/>
    <n v="1.8420000000000001"/>
    <x v="0"/>
    <s v=""/>
    <n v="4.83"/>
    <n v="6"/>
    <n v="4.68"/>
    <n v="4.4000000000000004"/>
    <s v="Sunday"/>
    <s v="5-10 min"/>
    <n v="1"/>
    <s v="Above 1.2"/>
  </r>
  <r>
    <s v="RF005140"/>
    <d v="2026-02-15T14:29:00"/>
    <d v="2026-02-15T00:00:00"/>
    <n v="14"/>
    <x v="0"/>
    <x v="0"/>
    <n v="2.2000000000000002"/>
    <n v="73.12"/>
    <m/>
    <n v="1"/>
    <n v="4.3"/>
    <n v="1.8"/>
    <n v="116"/>
    <s v="Medium"/>
    <n v="1.038"/>
    <x v="2"/>
    <s v="Changed plans"/>
    <n v="4.62"/>
    <n v="9"/>
    <m/>
    <n v="-2.5"/>
    <s v="Sunday"/>
    <s v="0-5 min"/>
    <n v="0"/>
    <s v="Between 1.0-1.2"/>
  </r>
  <r>
    <s v="RF005141"/>
    <d v="2026-02-15T15:01:00"/>
    <d v="2026-02-15T00:00:00"/>
    <n v="15"/>
    <x v="0"/>
    <x v="0"/>
    <n v="1.3"/>
    <n v="63.06"/>
    <n v="62.86"/>
    <n v="1"/>
    <n v="9.1999999999999993"/>
    <n v="13.6"/>
    <n v="114"/>
    <s v="Medium"/>
    <n v="1.024"/>
    <x v="0"/>
    <s v=""/>
    <n v="4.76"/>
    <n v="6"/>
    <n v="-0.2"/>
    <n v="4.4000000000000004"/>
    <s v="Sunday"/>
    <s v="5-10 min"/>
    <n v="1"/>
    <s v="Between 1.0-1.2"/>
  </r>
  <r>
    <s v="RF005142"/>
    <d v="2026-02-15T15:15:00"/>
    <d v="2026-02-15T00:00:00"/>
    <n v="15"/>
    <x v="2"/>
    <x v="1"/>
    <n v="7.8"/>
    <n v="147.1"/>
    <n v="144.44999999999999"/>
    <n v="1"/>
    <n v="4.7"/>
    <n v="6"/>
    <n v="101"/>
    <s v="Low"/>
    <n v="1.1910000000000001"/>
    <x v="0"/>
    <s v=""/>
    <n v="4.24"/>
    <n v="0"/>
    <n v="-2.65"/>
    <n v="1.3"/>
    <s v="Sunday"/>
    <s v="0-5 min"/>
    <n v="1"/>
    <s v="Between 1.0-1.2"/>
  </r>
  <r>
    <s v="RF005143"/>
    <d v="2026-02-15T15:22:00"/>
    <d v="2026-02-15T00:00:00"/>
    <n v="15"/>
    <x v="3"/>
    <x v="0"/>
    <n v="1.2"/>
    <n v="57.45"/>
    <n v="58.62"/>
    <n v="1"/>
    <n v="2.5"/>
    <n v="9.6999999999999993"/>
    <n v="61"/>
    <s v="Low"/>
    <n v="2.1859999999999999"/>
    <x v="0"/>
    <s v=""/>
    <n v="4.66"/>
    <n v="10"/>
    <n v="1.17"/>
    <n v="7.2"/>
    <s v="Sunday"/>
    <s v="0-5 min"/>
    <n v="1"/>
    <s v="Above 1.2"/>
  </r>
  <r>
    <s v="RF005144"/>
    <d v="2026-02-15T15:31:00"/>
    <d v="2026-02-15T00:00:00"/>
    <n v="15"/>
    <x v="0"/>
    <x v="0"/>
    <n v="4.7"/>
    <n v="134.02000000000001"/>
    <n v="136.93"/>
    <n v="1.2"/>
    <n v="2"/>
    <n v="6.3"/>
    <n v="119"/>
    <s v="Medium"/>
    <n v="0.89800000000000002"/>
    <x v="0"/>
    <s v=""/>
    <n v="4.66"/>
    <n v="10"/>
    <n v="2.91"/>
    <n v="4.3"/>
    <s v="Sunday"/>
    <s v="0-5 min"/>
    <n v="1"/>
    <s v="Between 0.8-1.0"/>
  </r>
  <r>
    <s v="RF005145"/>
    <d v="2026-02-15T15:37:00"/>
    <d v="2026-02-15T00:00:00"/>
    <n v="15"/>
    <x v="1"/>
    <x v="1"/>
    <n v="14.5"/>
    <n v="291.76"/>
    <n v="301.88"/>
    <n v="1"/>
    <n v="5.4"/>
    <n v="7.5"/>
    <n v="87"/>
    <s v="Medium"/>
    <n v="1.0289999999999999"/>
    <x v="0"/>
    <s v=""/>
    <n v="4.37"/>
    <n v="0"/>
    <n v="10.119999999999999"/>
    <n v="2.1"/>
    <s v="Sunday"/>
    <s v="5-10 min"/>
    <n v="1"/>
    <s v="Between 1.0-1.2"/>
  </r>
  <r>
    <s v="RF005146"/>
    <d v="2026-02-15T15:39:00"/>
    <d v="2026-02-15T00:00:00"/>
    <n v="15"/>
    <x v="4"/>
    <x v="0"/>
    <n v="5"/>
    <n v="107.52"/>
    <n v="107.11"/>
    <n v="1"/>
    <n v="4.0999999999999996"/>
    <n v="5.0999999999999996"/>
    <n v="60"/>
    <s v="Low"/>
    <n v="2.1859999999999999"/>
    <x v="0"/>
    <s v=""/>
    <n v="4.7699999999999996"/>
    <n v="7"/>
    <n v="-0.41"/>
    <n v="1"/>
    <s v="Sunday"/>
    <s v="0-5 min"/>
    <n v="1"/>
    <s v="Above 1.2"/>
  </r>
  <r>
    <s v="RF005147"/>
    <d v="2026-02-15T15:45:00"/>
    <d v="2026-02-15T00:00:00"/>
    <n v="15"/>
    <x v="0"/>
    <x v="0"/>
    <n v="9.9"/>
    <n v="213.46"/>
    <n v="213.21"/>
    <n v="1"/>
    <n v="2.8"/>
    <n v="2"/>
    <n v="127"/>
    <s v="Medium"/>
    <n v="0.99099999999999999"/>
    <x v="0"/>
    <s v=""/>
    <n v="4.6900000000000004"/>
    <n v="7"/>
    <n v="-0.25"/>
    <n v="-0.8"/>
    <s v="Sunday"/>
    <s v="0-5 min"/>
    <n v="1"/>
    <s v="Between 0.8-1.0"/>
  </r>
  <r>
    <s v="RF005148"/>
    <d v="2026-02-15T15:49:00"/>
    <d v="2026-02-15T00:00:00"/>
    <n v="15"/>
    <x v="0"/>
    <x v="0"/>
    <n v="12.5"/>
    <n v="221.53"/>
    <n v="213.08"/>
    <n v="1.1000000000000001"/>
    <n v="6.5"/>
    <n v="7.7"/>
    <n v="89"/>
    <s v="Low"/>
    <n v="0.88400000000000001"/>
    <x v="0"/>
    <s v=""/>
    <n v="4.55"/>
    <n v="16"/>
    <n v="-8.4499999999999993"/>
    <n v="1.2"/>
    <s v="Sunday"/>
    <s v="5-10 min"/>
    <n v="1"/>
    <s v="Between 0.8-1.0"/>
  </r>
  <r>
    <s v="RF005149"/>
    <d v="2026-02-15T16:06:00"/>
    <d v="2026-02-15T00:00:00"/>
    <n v="16"/>
    <x v="3"/>
    <x v="1"/>
    <n v="11.4"/>
    <n v="186.11"/>
    <m/>
    <n v="1"/>
    <n v="5.4"/>
    <m/>
    <n v="50"/>
    <s v="Low"/>
    <n v="1.204"/>
    <x v="3"/>
    <s v="No driver available"/>
    <n v="4.9800000000000004"/>
    <n v="0"/>
    <m/>
    <m/>
    <s v="Sunday"/>
    <s v="5-10 min"/>
    <n v="0"/>
    <s v="Above 1.2"/>
  </r>
  <r>
    <s v="RF005150"/>
    <d v="2026-02-15T16:34:00"/>
    <d v="2026-02-15T00:00:00"/>
    <n v="16"/>
    <x v="1"/>
    <x v="0"/>
    <n v="6.4"/>
    <n v="141.15"/>
    <n v="139.33000000000001"/>
    <n v="1.1000000000000001"/>
    <n v="4.7"/>
    <n v="1.2"/>
    <n v="63"/>
    <s v="Low"/>
    <n v="0.83099999999999996"/>
    <x v="0"/>
    <s v=""/>
    <n v="4.5199999999999996"/>
    <n v="3"/>
    <n v="-1.82"/>
    <n v="-3.5"/>
    <s v="Sunday"/>
    <s v="0-5 min"/>
    <n v="1"/>
    <s v="Between 0.8-1.0"/>
  </r>
  <r>
    <s v="RF005151"/>
    <d v="2026-02-15T16:39:00"/>
    <d v="2026-02-15T00:00:00"/>
    <n v="16"/>
    <x v="3"/>
    <x v="0"/>
    <n v="3"/>
    <n v="97.6"/>
    <n v="96.84"/>
    <n v="1.1000000000000001"/>
    <n v="5.5"/>
    <n v="10.3"/>
    <n v="57"/>
    <s v="Low"/>
    <n v="1.3640000000000001"/>
    <x v="0"/>
    <s v=""/>
    <n v="4.9000000000000004"/>
    <n v="7"/>
    <n v="-0.76"/>
    <n v="4.8"/>
    <s v="Sunday"/>
    <s v="5-10 min"/>
    <n v="1"/>
    <s v="Above 1.2"/>
  </r>
  <r>
    <s v="RF005152"/>
    <d v="2026-02-15T16:41:00"/>
    <d v="2026-02-15T00:00:00"/>
    <n v="16"/>
    <x v="4"/>
    <x v="0"/>
    <n v="12.5"/>
    <n v="238.08"/>
    <n v="236.7"/>
    <n v="1"/>
    <n v="4.5"/>
    <n v="4.5999999999999996"/>
    <n v="51"/>
    <s v="Low"/>
    <n v="1.222"/>
    <x v="0"/>
    <s v=""/>
    <n v="4.7"/>
    <n v="11"/>
    <n v="-1.38"/>
    <n v="0.1"/>
    <s v="Sunday"/>
    <s v="0-5 min"/>
    <n v="1"/>
    <s v="Above 1.2"/>
  </r>
  <r>
    <s v="RF005153"/>
    <d v="2026-02-15T17:38:00"/>
    <d v="2026-02-15T00:00:00"/>
    <n v="17"/>
    <x v="0"/>
    <x v="0"/>
    <n v="0.7"/>
    <n v="62.05"/>
    <n v="64.27"/>
    <n v="1.2"/>
    <n v="8.6999999999999993"/>
    <n v="8.9"/>
    <n v="104"/>
    <s v="Medium"/>
    <n v="0.76700000000000002"/>
    <x v="0"/>
    <s v=""/>
    <n v="4.91"/>
    <n v="4"/>
    <n v="2.2200000000000002"/>
    <n v="0.2"/>
    <s v="Sunday"/>
    <s v="5-10 min"/>
    <n v="1"/>
    <s v="Below 0.8"/>
  </r>
  <r>
    <s v="RF005154"/>
    <d v="2026-02-15T17:40:00"/>
    <d v="2026-02-15T00:00:00"/>
    <n v="17"/>
    <x v="3"/>
    <x v="0"/>
    <n v="1.7"/>
    <n v="65.239999999999995"/>
    <m/>
    <n v="1.1000000000000001"/>
    <n v="5.4"/>
    <n v="1"/>
    <n v="60"/>
    <s v="Low"/>
    <n v="1.3029999999999999"/>
    <x v="1"/>
    <s v="Pickup too far"/>
    <n v="4.83"/>
    <n v="4"/>
    <m/>
    <n v="-4.4000000000000004"/>
    <s v="Sunday"/>
    <s v="5-10 min"/>
    <n v="0"/>
    <s v="Above 1.2"/>
  </r>
  <r>
    <s v="RF005155"/>
    <d v="2026-02-15T17:41:00"/>
    <d v="2026-02-15T00:00:00"/>
    <n v="17"/>
    <x v="3"/>
    <x v="0"/>
    <n v="6.2"/>
    <n v="140.93"/>
    <n v="133.13"/>
    <n v="1"/>
    <n v="4.5"/>
    <n v="4.2"/>
    <n v="55"/>
    <s v="Low"/>
    <n v="0.99199999999999999"/>
    <x v="0"/>
    <s v=""/>
    <n v="4.33"/>
    <n v="2"/>
    <n v="-7.8"/>
    <n v="-0.3"/>
    <s v="Sunday"/>
    <s v="0-5 min"/>
    <n v="1"/>
    <s v="Between 0.8-1.0"/>
  </r>
  <r>
    <s v="RF005156"/>
    <d v="2026-02-15T17:43:00"/>
    <d v="2026-02-15T00:00:00"/>
    <n v="17"/>
    <x v="3"/>
    <x v="0"/>
    <n v="14.2"/>
    <n v="276.08"/>
    <n v="259.56"/>
    <n v="1"/>
    <n v="7.9"/>
    <n v="11.1"/>
    <n v="51"/>
    <s v="Low"/>
    <n v="1.0289999999999999"/>
    <x v="0"/>
    <s v=""/>
    <n v="4.51"/>
    <n v="1"/>
    <n v="-16.52"/>
    <n v="3.2"/>
    <s v="Sunday"/>
    <s v="5-10 min"/>
    <n v="1"/>
    <s v="Between 1.0-1.2"/>
  </r>
  <r>
    <s v="RF005157"/>
    <d v="2026-02-15T17:57:00"/>
    <d v="2026-02-15T00:00:00"/>
    <n v="17"/>
    <x v="1"/>
    <x v="1"/>
    <n v="12.2"/>
    <n v="208.39"/>
    <n v="205.45"/>
    <n v="1"/>
    <n v="3.4"/>
    <n v="2"/>
    <n v="78"/>
    <s v="Medium"/>
    <n v="0.92900000000000005"/>
    <x v="0"/>
    <s v=""/>
    <n v="4.55"/>
    <n v="0"/>
    <n v="-2.94"/>
    <n v="-1.4"/>
    <s v="Sunday"/>
    <s v="0-5 min"/>
    <n v="1"/>
    <s v="Between 0.8-1.0"/>
  </r>
  <r>
    <s v="RF005158"/>
    <d v="2026-02-15T18:01:00"/>
    <d v="2026-02-15T00:00:00"/>
    <n v="18"/>
    <x v="2"/>
    <x v="0"/>
    <n v="4.8"/>
    <n v="129.44"/>
    <n v="136.61000000000001"/>
    <n v="1.3"/>
    <n v="5.0999999999999996"/>
    <n v="3.2"/>
    <n v="83"/>
    <s v="High"/>
    <n v="0.626"/>
    <x v="0"/>
    <s v=""/>
    <n v="5"/>
    <n v="8"/>
    <n v="7.17"/>
    <n v="-1.9"/>
    <s v="Sunday"/>
    <s v="5-10 min"/>
    <n v="1"/>
    <s v="Below 0.8"/>
  </r>
  <r>
    <s v="RF005159"/>
    <d v="2026-02-15T18:02:00"/>
    <d v="2026-02-15T00:00:00"/>
    <n v="18"/>
    <x v="3"/>
    <x v="0"/>
    <n v="10.1"/>
    <n v="234.61"/>
    <n v="244.59"/>
    <n v="1.1000000000000001"/>
    <n v="5.9"/>
    <n v="6.1"/>
    <n v="43"/>
    <s v="Medium"/>
    <n v="0.69699999999999995"/>
    <x v="0"/>
    <s v=""/>
    <n v="4.92"/>
    <n v="2"/>
    <n v="9.98"/>
    <n v="0.2"/>
    <s v="Sunday"/>
    <s v="5-10 min"/>
    <n v="1"/>
    <s v="Below 0.8"/>
  </r>
  <r>
    <s v="RF005160"/>
    <d v="2026-02-15T18:05:00"/>
    <d v="2026-02-15T00:00:00"/>
    <n v="18"/>
    <x v="2"/>
    <x v="0"/>
    <n v="5.5"/>
    <n v="129.78"/>
    <n v="134.55000000000001"/>
    <n v="1.1000000000000001"/>
    <n v="4.2"/>
    <n v="5.7"/>
    <n v="98"/>
    <s v="High"/>
    <n v="0.67700000000000005"/>
    <x v="0"/>
    <s v=""/>
    <n v="5"/>
    <n v="29"/>
    <n v="4.7699999999999996"/>
    <n v="1.5"/>
    <s v="Sunday"/>
    <s v="0-5 min"/>
    <n v="1"/>
    <s v="Below 0.8"/>
  </r>
  <r>
    <s v="RF005161"/>
    <d v="2026-02-15T18:43:00"/>
    <d v="2026-02-15T00:00:00"/>
    <n v="18"/>
    <x v="0"/>
    <x v="0"/>
    <n v="4.0999999999999996"/>
    <n v="107.71"/>
    <m/>
    <n v="1.1000000000000001"/>
    <n v="3.8"/>
    <n v="7.8"/>
    <n v="101"/>
    <s v="Medium"/>
    <n v="0.76300000000000001"/>
    <x v="1"/>
    <s v="Pickup too far"/>
    <n v="4.49"/>
    <n v="3"/>
    <m/>
    <n v="4"/>
    <s v="Sunday"/>
    <s v="0-5 min"/>
    <n v="0"/>
    <s v="Below 0.8"/>
  </r>
  <r>
    <s v="RF005162"/>
    <d v="2026-02-15T18:59:00"/>
    <d v="2026-02-15T00:00:00"/>
    <n v="18"/>
    <x v="1"/>
    <x v="1"/>
    <n v="8"/>
    <n v="178.69"/>
    <n v="171.36"/>
    <n v="1"/>
    <n v="5"/>
    <n v="9.6999999999999993"/>
    <n v="87"/>
    <s v="Medium"/>
    <n v="1.0469999999999999"/>
    <x v="0"/>
    <s v=""/>
    <n v="4.76"/>
    <n v="0"/>
    <n v="-7.33"/>
    <n v="4.7"/>
    <s v="Sunday"/>
    <s v="0-5 min"/>
    <n v="1"/>
    <s v="Between 1.0-1.2"/>
  </r>
  <r>
    <s v="RF005163"/>
    <d v="2026-02-15T19:05:00"/>
    <d v="2026-02-15T00:00:00"/>
    <n v="19"/>
    <x v="3"/>
    <x v="0"/>
    <n v="4.9000000000000004"/>
    <n v="152.66999999999999"/>
    <m/>
    <n v="1.3"/>
    <n v="7.2"/>
    <n v="7.9"/>
    <n v="45"/>
    <s v="Medium"/>
    <n v="0.71"/>
    <x v="2"/>
    <s v="Changed plans"/>
    <n v="4.57"/>
    <n v="11"/>
    <m/>
    <n v="0.7"/>
    <s v="Sunday"/>
    <s v="5-10 min"/>
    <n v="0"/>
    <s v="Below 0.8"/>
  </r>
  <r>
    <s v="RF005164"/>
    <d v="2026-02-15T19:17:00"/>
    <d v="2026-02-15T00:00:00"/>
    <n v="19"/>
    <x v="1"/>
    <x v="0"/>
    <n v="7.6"/>
    <n v="169.64"/>
    <m/>
    <n v="1.2"/>
    <n v="7.2"/>
    <n v="4.2"/>
    <n v="60"/>
    <s v="Medium"/>
    <n v="0.61"/>
    <x v="2"/>
    <s v="Changed plans"/>
    <n v="5"/>
    <n v="65"/>
    <m/>
    <n v="-3"/>
    <s v="Sunday"/>
    <s v="5-10 min"/>
    <n v="0"/>
    <s v="Below 0.8"/>
  </r>
  <r>
    <s v="RF005165"/>
    <d v="2026-02-15T20:01:00"/>
    <d v="2026-02-15T00:00:00"/>
    <n v="20"/>
    <x v="0"/>
    <x v="0"/>
    <n v="10.7"/>
    <n v="220.26"/>
    <n v="218.87"/>
    <n v="1.1000000000000001"/>
    <n v="7.7"/>
    <n v="6.9"/>
    <n v="92"/>
    <s v="Medium"/>
    <n v="0.755"/>
    <x v="0"/>
    <s v=""/>
    <n v="4.82"/>
    <n v="13"/>
    <n v="-1.39"/>
    <n v="-0.8"/>
    <s v="Sunday"/>
    <s v="5-10 min"/>
    <n v="1"/>
    <s v="Below 0.8"/>
  </r>
  <r>
    <s v="RF005166"/>
    <d v="2026-02-15T20:05:00"/>
    <d v="2026-02-15T00:00:00"/>
    <n v="20"/>
    <x v="4"/>
    <x v="0"/>
    <n v="8.6999999999999993"/>
    <n v="163.09"/>
    <n v="158.34"/>
    <n v="1"/>
    <n v="4.3"/>
    <n v="8.1999999999999993"/>
    <n v="51"/>
    <s v="Low"/>
    <n v="1.2909999999999999"/>
    <x v="0"/>
    <s v=""/>
    <n v="4.67"/>
    <n v="2"/>
    <n v="-4.75"/>
    <n v="3.9"/>
    <s v="Sunday"/>
    <s v="0-5 min"/>
    <n v="1"/>
    <s v="Above 1.2"/>
  </r>
  <r>
    <s v="RF005167"/>
    <d v="2026-02-15T20:07:00"/>
    <d v="2026-02-15T00:00:00"/>
    <n v="20"/>
    <x v="4"/>
    <x v="1"/>
    <n v="2.2000000000000002"/>
    <n v="67.81"/>
    <n v="66.650000000000006"/>
    <n v="1"/>
    <n v="2"/>
    <n v="1"/>
    <n v="54"/>
    <s v="Low"/>
    <n v="1.294"/>
    <x v="0"/>
    <s v=""/>
    <n v="4.59"/>
    <n v="0"/>
    <n v="-1.1599999999999999"/>
    <n v="-1"/>
    <s v="Sunday"/>
    <s v="0-5 min"/>
    <n v="1"/>
    <s v="Above 1.2"/>
  </r>
  <r>
    <s v="RF005168"/>
    <d v="2026-02-15T20:22:00"/>
    <d v="2026-02-15T00:00:00"/>
    <n v="20"/>
    <x v="2"/>
    <x v="1"/>
    <n v="3.4"/>
    <n v="120.85"/>
    <m/>
    <n v="1.3"/>
    <n v="8.5"/>
    <n v="11.4"/>
    <n v="97"/>
    <s v="Medium"/>
    <n v="0.76100000000000001"/>
    <x v="2"/>
    <s v="ETA too high"/>
    <n v="4.8499999999999996"/>
    <n v="0"/>
    <m/>
    <n v="2.9"/>
    <s v="Sunday"/>
    <s v="5-10 min"/>
    <n v="0"/>
    <s v="Below 0.8"/>
  </r>
  <r>
    <s v="RF005169"/>
    <d v="2026-02-15T21:01:00"/>
    <d v="2026-02-15T00:00:00"/>
    <n v="21"/>
    <x v="4"/>
    <x v="0"/>
    <n v="14.4"/>
    <n v="225.32"/>
    <n v="239.33"/>
    <n v="1"/>
    <n v="4.5999999999999996"/>
    <n v="12.5"/>
    <n v="54"/>
    <s v="Medium"/>
    <n v="1.0860000000000001"/>
    <x v="0"/>
    <s v=""/>
    <n v="4.79"/>
    <n v="1"/>
    <n v="14.01"/>
    <n v="7.9"/>
    <s v="Sunday"/>
    <s v="0-5 min"/>
    <n v="1"/>
    <s v="Between 1.0-1.2"/>
  </r>
  <r>
    <s v="RF005170"/>
    <d v="2026-02-15T21:14:00"/>
    <d v="2026-02-15T00:00:00"/>
    <n v="21"/>
    <x v="0"/>
    <x v="0"/>
    <n v="10.199999999999999"/>
    <n v="211.19"/>
    <n v="210.53"/>
    <n v="1.1000000000000001"/>
    <n v="7.3"/>
    <n v="11.1"/>
    <n v="121"/>
    <s v="Medium"/>
    <n v="0.878"/>
    <x v="0"/>
    <s v=""/>
    <n v="4.66"/>
    <n v="14"/>
    <n v="-0.66"/>
    <n v="3.8"/>
    <s v="Sunday"/>
    <s v="5-10 min"/>
    <n v="1"/>
    <s v="Between 0.8-1.0"/>
  </r>
  <r>
    <s v="RF005171"/>
    <d v="2026-02-15T21:39:00"/>
    <d v="2026-02-15T00:00:00"/>
    <n v="21"/>
    <x v="1"/>
    <x v="0"/>
    <n v="6.4"/>
    <n v="178.44"/>
    <m/>
    <n v="1.3"/>
    <n v="8"/>
    <n v="10.1"/>
    <n v="81"/>
    <s v="Medium"/>
    <n v="0.73799999999999999"/>
    <x v="1"/>
    <s v="Pickup too far"/>
    <n v="4.57"/>
    <n v="17"/>
    <m/>
    <n v="2.1"/>
    <s v="Sunday"/>
    <s v="5-10 min"/>
    <n v="0"/>
    <s v="Below 0.8"/>
  </r>
  <r>
    <s v="RF005172"/>
    <d v="2026-02-15T21:57:00"/>
    <d v="2026-02-15T00:00:00"/>
    <n v="21"/>
    <x v="3"/>
    <x v="0"/>
    <n v="4.3"/>
    <n v="105.14"/>
    <n v="107.61"/>
    <n v="1"/>
    <n v="7.1"/>
    <n v="12"/>
    <n v="66"/>
    <s v="Low"/>
    <n v="1.196"/>
    <x v="0"/>
    <s v=""/>
    <n v="4.8499999999999996"/>
    <n v="6"/>
    <n v="2.4700000000000002"/>
    <n v="4.9000000000000004"/>
    <s v="Sunday"/>
    <s v="5-10 min"/>
    <n v="1"/>
    <s v="Between 1.0-1.2"/>
  </r>
  <r>
    <s v="RF005173"/>
    <d v="2026-02-15T22:18:00"/>
    <d v="2026-02-15T00:00:00"/>
    <n v="22"/>
    <x v="4"/>
    <x v="0"/>
    <n v="9.9"/>
    <n v="167.19"/>
    <n v="170.65"/>
    <n v="1"/>
    <n v="2.6"/>
    <n v="4.7"/>
    <n v="67"/>
    <s v="Low"/>
    <n v="2.0960000000000001"/>
    <x v="0"/>
    <s v=""/>
    <n v="4.71"/>
    <n v="1"/>
    <n v="3.46"/>
    <n v="2.1"/>
    <s v="Sunday"/>
    <s v="0-5 min"/>
    <n v="1"/>
    <s v="Above 1.2"/>
  </r>
  <r>
    <s v="RF005174"/>
    <d v="2026-02-15T23:01:00"/>
    <d v="2026-02-15T00:00:00"/>
    <n v="23"/>
    <x v="0"/>
    <x v="0"/>
    <n v="3.8"/>
    <n v="126.36"/>
    <n v="131.72"/>
    <n v="1.2"/>
    <n v="2.9"/>
    <n v="2.7"/>
    <n v="111"/>
    <s v="Medium"/>
    <n v="0.84799999999999998"/>
    <x v="0"/>
    <s v=""/>
    <n v="4.59"/>
    <n v="5"/>
    <n v="5.36"/>
    <n v="-0.2"/>
    <s v="Sunday"/>
    <s v="0-5 min"/>
    <n v="1"/>
    <s v="Between 0.8-1.0"/>
  </r>
  <r>
    <s v="RF005175"/>
    <d v="2026-02-15T23:01:00"/>
    <d v="2026-02-15T00:00:00"/>
    <n v="23"/>
    <x v="0"/>
    <x v="0"/>
    <n v="7.7"/>
    <n v="191.62"/>
    <n v="200.29"/>
    <n v="1.2"/>
    <n v="5.5"/>
    <n v="7.1"/>
    <n v="120"/>
    <s v="High"/>
    <n v="0.83399999999999996"/>
    <x v="0"/>
    <s v=""/>
    <n v="4.76"/>
    <n v="4"/>
    <n v="8.67"/>
    <n v="1.6"/>
    <s v="Sunday"/>
    <s v="5-10 min"/>
    <n v="1"/>
    <s v="Between 0.8-1.0"/>
  </r>
  <r>
    <s v="RF005176"/>
    <d v="2026-02-15T23:14:00"/>
    <d v="2026-02-15T00:00:00"/>
    <n v="23"/>
    <x v="2"/>
    <x v="0"/>
    <n v="5.2"/>
    <n v="141.81"/>
    <n v="140.6"/>
    <n v="1.1000000000000001"/>
    <n v="4.9000000000000004"/>
    <n v="2.6"/>
    <n v="98"/>
    <s v="Medium"/>
    <n v="0.85399999999999998"/>
    <x v="0"/>
    <s v=""/>
    <n v="4.87"/>
    <n v="34"/>
    <n v="-1.21"/>
    <n v="-2.2999999999999998"/>
    <s v="Sunday"/>
    <s v="0-5 min"/>
    <n v="1"/>
    <s v="Between 0.8-1.0"/>
  </r>
  <r>
    <s v="RF005177"/>
    <d v="2026-02-15T23:29:00"/>
    <d v="2026-02-15T00:00:00"/>
    <n v="23"/>
    <x v="0"/>
    <x v="0"/>
    <n v="6.5"/>
    <n v="162.22999999999999"/>
    <m/>
    <n v="1.2"/>
    <n v="8.5"/>
    <m/>
    <n v="112"/>
    <s v="Medium"/>
    <n v="0.78800000000000003"/>
    <x v="3"/>
    <s v="No driver available"/>
    <n v="4.72"/>
    <n v="7"/>
    <m/>
    <m/>
    <s v="Sunday"/>
    <s v="5-10 min"/>
    <n v="0"/>
    <s v="Below 0.8"/>
  </r>
  <r>
    <s v="RF005178"/>
    <d v="2026-02-16T00:04:00"/>
    <d v="2026-02-16T00:00:00"/>
    <n v="0"/>
    <x v="2"/>
    <x v="0"/>
    <n v="4.5999999999999996"/>
    <n v="117.54"/>
    <n v="116.62"/>
    <n v="1"/>
    <n v="5.3"/>
    <n v="5.7"/>
    <n v="120"/>
    <s v="Low"/>
    <n v="1.4650000000000001"/>
    <x v="0"/>
    <s v=""/>
    <n v="4.8499999999999996"/>
    <n v="5"/>
    <n v="-0.92"/>
    <n v="0.4"/>
    <s v="Monday"/>
    <s v="5-10 min"/>
    <n v="1"/>
    <s v="Above 1.2"/>
  </r>
  <r>
    <s v="RF005179"/>
    <d v="2026-02-16T00:08:00"/>
    <d v="2026-02-16T00:00:00"/>
    <n v="0"/>
    <x v="0"/>
    <x v="0"/>
    <n v="9.1"/>
    <n v="160.16"/>
    <n v="157.88"/>
    <n v="1"/>
    <n v="5"/>
    <n v="3.7"/>
    <n v="107"/>
    <s v="Medium"/>
    <n v="0.91700000000000004"/>
    <x v="0"/>
    <s v=""/>
    <n v="4.54"/>
    <n v="4"/>
    <n v="-2.2799999999999998"/>
    <n v="-1.3"/>
    <s v="Monday"/>
    <s v="0-5 min"/>
    <n v="1"/>
    <s v="Between 0.8-1.0"/>
  </r>
  <r>
    <s v="RF005180"/>
    <d v="2026-02-16T00:15:00"/>
    <d v="2026-02-16T00:00:00"/>
    <n v="0"/>
    <x v="1"/>
    <x v="0"/>
    <n v="0.8"/>
    <n v="53.88"/>
    <n v="56.48"/>
    <n v="1"/>
    <n v="2"/>
    <n v="1"/>
    <n v="90"/>
    <s v="Low"/>
    <n v="1.3979999999999999"/>
    <x v="0"/>
    <s v=""/>
    <n v="5"/>
    <n v="10"/>
    <n v="2.6"/>
    <n v="-1"/>
    <s v="Monday"/>
    <s v="0-5 min"/>
    <n v="1"/>
    <s v="Above 1.2"/>
  </r>
  <r>
    <s v="RF005181"/>
    <d v="2026-02-16T00:20:00"/>
    <d v="2026-02-16T00:00:00"/>
    <n v="0"/>
    <x v="2"/>
    <x v="1"/>
    <n v="2"/>
    <n v="71.77"/>
    <m/>
    <n v="1"/>
    <n v="3.2"/>
    <m/>
    <n v="127"/>
    <s v="Medium"/>
    <n v="0.99199999999999999"/>
    <x v="3"/>
    <s v="No driver available"/>
    <n v="4.55"/>
    <n v="0"/>
    <m/>
    <m/>
    <s v="Monday"/>
    <s v="0-5 min"/>
    <n v="0"/>
    <s v="Between 0.8-1.0"/>
  </r>
  <r>
    <s v="RF005182"/>
    <d v="2026-02-16T00:25:00"/>
    <d v="2026-02-16T00:00:00"/>
    <n v="0"/>
    <x v="1"/>
    <x v="0"/>
    <n v="4.7"/>
    <n v="108.96"/>
    <n v="102.69"/>
    <n v="1"/>
    <n v="2"/>
    <n v="2"/>
    <n v="99"/>
    <s v="Low"/>
    <n v="1.8660000000000001"/>
    <x v="0"/>
    <s v=""/>
    <n v="4.83"/>
    <n v="3"/>
    <n v="-6.27"/>
    <n v="0"/>
    <s v="Monday"/>
    <s v="0-5 min"/>
    <n v="1"/>
    <s v="Above 1.2"/>
  </r>
  <r>
    <s v="RF005183"/>
    <d v="2026-02-16T00:46:00"/>
    <d v="2026-02-16T00:00:00"/>
    <n v="0"/>
    <x v="0"/>
    <x v="0"/>
    <n v="6.1"/>
    <n v="144.66999999999999"/>
    <n v="140.72"/>
    <n v="1.2"/>
    <n v="3.7"/>
    <n v="2.6"/>
    <n v="135"/>
    <s v="High"/>
    <n v="0.89300000000000002"/>
    <x v="0"/>
    <s v=""/>
    <n v="4.7"/>
    <n v="10"/>
    <n v="-3.95"/>
    <n v="-1.1000000000000001"/>
    <s v="Monday"/>
    <s v="0-5 min"/>
    <n v="1"/>
    <s v="Between 0.8-1.0"/>
  </r>
  <r>
    <s v="RF005184"/>
    <d v="2026-02-16T00:48:00"/>
    <d v="2026-02-16T00:00:00"/>
    <n v="0"/>
    <x v="0"/>
    <x v="0"/>
    <n v="13"/>
    <n v="256.83999999999997"/>
    <n v="252.22"/>
    <n v="1"/>
    <n v="4.5999999999999996"/>
    <n v="5.5"/>
    <n v="112"/>
    <s v="Low"/>
    <n v="1.2110000000000001"/>
    <x v="0"/>
    <s v=""/>
    <n v="4.53"/>
    <n v="4"/>
    <n v="-4.62"/>
    <n v="0.9"/>
    <s v="Monday"/>
    <s v="0-5 min"/>
    <n v="1"/>
    <s v="Above 1.2"/>
  </r>
  <r>
    <s v="RF005185"/>
    <d v="2026-02-16T00:54:00"/>
    <d v="2026-02-16T00:00:00"/>
    <n v="0"/>
    <x v="0"/>
    <x v="1"/>
    <n v="10.5"/>
    <n v="195.39"/>
    <n v="201.02"/>
    <n v="1"/>
    <n v="5.4"/>
    <n v="4.3"/>
    <n v="127"/>
    <s v="Medium"/>
    <n v="0.99"/>
    <x v="0"/>
    <s v=""/>
    <n v="4.6500000000000004"/>
    <n v="0"/>
    <n v="5.63"/>
    <n v="-1.1000000000000001"/>
    <s v="Monday"/>
    <s v="5-10 min"/>
    <n v="1"/>
    <s v="Between 0.8-1.0"/>
  </r>
  <r>
    <s v="RF005186"/>
    <d v="2026-02-16T00:59:00"/>
    <d v="2026-02-16T00:00:00"/>
    <n v="0"/>
    <x v="0"/>
    <x v="0"/>
    <n v="1.5"/>
    <n v="65.5"/>
    <n v="64.31"/>
    <n v="1"/>
    <n v="5.7"/>
    <n v="4.4000000000000004"/>
    <n v="144"/>
    <s v="Medium"/>
    <n v="1.1890000000000001"/>
    <x v="0"/>
    <s v=""/>
    <n v="5"/>
    <n v="14"/>
    <n v="-1.19"/>
    <n v="-1.3"/>
    <s v="Monday"/>
    <s v="5-10 min"/>
    <n v="1"/>
    <s v="Between 1.0-1.2"/>
  </r>
  <r>
    <s v="RF005187"/>
    <d v="2026-02-16T01:32:00"/>
    <d v="2026-02-16T00:00:00"/>
    <n v="1"/>
    <x v="1"/>
    <x v="1"/>
    <n v="6.6"/>
    <n v="136.97999999999999"/>
    <m/>
    <n v="1"/>
    <n v="5.8"/>
    <n v="6"/>
    <n v="92"/>
    <s v="Low"/>
    <n v="1.5840000000000001"/>
    <x v="2"/>
    <s v="ETA too high"/>
    <n v="4.53"/>
    <n v="0"/>
    <m/>
    <n v="0.2"/>
    <s v="Monday"/>
    <s v="5-10 min"/>
    <n v="0"/>
    <s v="Above 1.2"/>
  </r>
  <r>
    <s v="RF005188"/>
    <d v="2026-02-16T01:37:00"/>
    <d v="2026-02-16T00:00:00"/>
    <n v="1"/>
    <x v="3"/>
    <x v="0"/>
    <n v="5.9"/>
    <n v="118.44"/>
    <n v="113.7"/>
    <n v="1"/>
    <n v="5.4"/>
    <n v="1.3"/>
    <n v="66"/>
    <s v="Low"/>
    <n v="1.556"/>
    <x v="0"/>
    <s v=""/>
    <n v="4.53"/>
    <n v="9"/>
    <n v="-4.74"/>
    <n v="-4.0999999999999996"/>
    <s v="Monday"/>
    <s v="5-10 min"/>
    <n v="1"/>
    <s v="Above 1.2"/>
  </r>
  <r>
    <s v="RF005189"/>
    <d v="2026-02-16T02:00:00"/>
    <d v="2026-02-16T00:00:00"/>
    <n v="2"/>
    <x v="0"/>
    <x v="0"/>
    <n v="1.2"/>
    <n v="63.22"/>
    <n v="58.92"/>
    <n v="1.1000000000000001"/>
    <n v="2.9"/>
    <n v="1.1000000000000001"/>
    <n v="137"/>
    <s v="Low"/>
    <n v="1.3720000000000001"/>
    <x v="0"/>
    <s v=""/>
    <n v="4.55"/>
    <n v="5"/>
    <n v="-4.3"/>
    <n v="-1.8"/>
    <s v="Monday"/>
    <s v="0-5 min"/>
    <n v="1"/>
    <s v="Above 1.2"/>
  </r>
  <r>
    <s v="RF005190"/>
    <d v="2026-02-16T02:01:00"/>
    <d v="2026-02-16T00:00:00"/>
    <n v="2"/>
    <x v="0"/>
    <x v="0"/>
    <n v="7.7"/>
    <n v="193.92"/>
    <n v="195.16"/>
    <n v="1.1000000000000001"/>
    <n v="2.6"/>
    <n v="7.1"/>
    <n v="120"/>
    <s v="Medium"/>
    <n v="1.069"/>
    <x v="0"/>
    <s v=""/>
    <n v="4.92"/>
    <n v="7"/>
    <n v="1.24"/>
    <n v="4.5"/>
    <s v="Monday"/>
    <s v="0-5 min"/>
    <n v="1"/>
    <s v="Between 1.0-1.2"/>
  </r>
  <r>
    <s v="RF005191"/>
    <d v="2026-02-16T02:13:00"/>
    <d v="2026-02-16T00:00:00"/>
    <n v="2"/>
    <x v="4"/>
    <x v="0"/>
    <n v="6.7"/>
    <n v="128.28"/>
    <n v="120.12"/>
    <n v="1"/>
    <n v="6.9"/>
    <n v="9.6999999999999993"/>
    <n v="66"/>
    <s v="Low"/>
    <n v="2.0579999999999998"/>
    <x v="0"/>
    <s v=""/>
    <n v="4.76"/>
    <n v="17"/>
    <n v="-8.16"/>
    <n v="2.8"/>
    <s v="Monday"/>
    <s v="5-10 min"/>
    <n v="1"/>
    <s v="Above 1.2"/>
  </r>
  <r>
    <s v="RF005192"/>
    <d v="2026-02-16T02:19:00"/>
    <d v="2026-02-16T00:00:00"/>
    <n v="2"/>
    <x v="0"/>
    <x v="0"/>
    <n v="10.7"/>
    <n v="199.88"/>
    <n v="198.16"/>
    <n v="1"/>
    <n v="3.4"/>
    <n v="4.2"/>
    <n v="109"/>
    <s v="Low"/>
    <n v="1.0669999999999999"/>
    <x v="0"/>
    <s v=""/>
    <n v="4.6399999999999997"/>
    <n v="4"/>
    <n v="-1.72"/>
    <n v="0.8"/>
    <s v="Monday"/>
    <s v="0-5 min"/>
    <n v="1"/>
    <s v="Between 1.0-1.2"/>
  </r>
  <r>
    <s v="RF005193"/>
    <d v="2026-02-16T02:26:00"/>
    <d v="2026-02-16T00:00:00"/>
    <n v="2"/>
    <x v="3"/>
    <x v="0"/>
    <n v="6.2"/>
    <n v="133.19999999999999"/>
    <n v="134.11000000000001"/>
    <n v="1"/>
    <n v="3.5"/>
    <n v="1"/>
    <n v="55"/>
    <s v="Low"/>
    <n v="1.6439999999999999"/>
    <x v="0"/>
    <s v=""/>
    <n v="4.66"/>
    <n v="17"/>
    <n v="0.91"/>
    <n v="-2.5"/>
    <s v="Monday"/>
    <s v="0-5 min"/>
    <n v="1"/>
    <s v="Above 1.2"/>
  </r>
  <r>
    <s v="RF005194"/>
    <d v="2026-02-16T02:32:00"/>
    <d v="2026-02-16T00:00:00"/>
    <n v="2"/>
    <x v="3"/>
    <x v="0"/>
    <n v="3"/>
    <n v="87.21"/>
    <n v="90.44"/>
    <n v="1"/>
    <n v="4"/>
    <n v="1.7"/>
    <n v="72"/>
    <s v="Low"/>
    <n v="1.7929999999999999"/>
    <x v="0"/>
    <s v=""/>
    <n v="4.63"/>
    <n v="2"/>
    <n v="3.23"/>
    <n v="-2.2999999999999998"/>
    <s v="Monday"/>
    <s v="0-5 min"/>
    <n v="1"/>
    <s v="Above 1.2"/>
  </r>
  <r>
    <s v="RF005195"/>
    <d v="2026-02-16T02:53:00"/>
    <d v="2026-02-16T00:00:00"/>
    <n v="2"/>
    <x v="0"/>
    <x v="0"/>
    <n v="6.2"/>
    <n v="140.79"/>
    <n v="144.6"/>
    <n v="1.1000000000000001"/>
    <n v="2"/>
    <n v="2"/>
    <n v="119"/>
    <s v="Low"/>
    <n v="1.276"/>
    <x v="0"/>
    <s v=""/>
    <n v="4.68"/>
    <n v="9"/>
    <n v="3.81"/>
    <n v="0"/>
    <s v="Monday"/>
    <s v="0-5 min"/>
    <n v="1"/>
    <s v="Above 1.2"/>
  </r>
  <r>
    <s v="RF005196"/>
    <d v="2026-02-16T03:06:00"/>
    <d v="2026-02-16T00:00:00"/>
    <n v="3"/>
    <x v="4"/>
    <x v="0"/>
    <n v="2.1"/>
    <n v="70.3"/>
    <n v="67.39"/>
    <n v="1"/>
    <n v="3.8"/>
    <n v="5.8"/>
    <n v="60"/>
    <s v="Low"/>
    <n v="2.2000000000000002"/>
    <x v="0"/>
    <s v=""/>
    <n v="4.51"/>
    <n v="8"/>
    <n v="-2.91"/>
    <n v="2"/>
    <s v="Monday"/>
    <s v="0-5 min"/>
    <n v="1"/>
    <s v="Above 1.2"/>
  </r>
  <r>
    <s v="RF005197"/>
    <d v="2026-02-16T03:07:00"/>
    <d v="2026-02-16T00:00:00"/>
    <n v="3"/>
    <x v="0"/>
    <x v="0"/>
    <n v="4.8"/>
    <n v="115.5"/>
    <m/>
    <n v="1.1000000000000001"/>
    <n v="2"/>
    <n v="1"/>
    <n v="141"/>
    <s v="Medium"/>
    <n v="1.1439999999999999"/>
    <x v="2"/>
    <s v="ETA too high"/>
    <n v="4.45"/>
    <n v="20"/>
    <m/>
    <n v="-1"/>
    <s v="Monday"/>
    <s v="0-5 min"/>
    <n v="0"/>
    <s v="Between 1.0-1.2"/>
  </r>
  <r>
    <s v="RF005198"/>
    <d v="2026-02-16T03:12:00"/>
    <d v="2026-02-16T00:00:00"/>
    <n v="3"/>
    <x v="2"/>
    <x v="1"/>
    <n v="2.8"/>
    <n v="85.44"/>
    <n v="81.66"/>
    <n v="1"/>
    <n v="5.5"/>
    <n v="8"/>
    <n v="126"/>
    <s v="Medium"/>
    <n v="1.3"/>
    <x v="0"/>
    <s v=""/>
    <n v="4.7699999999999996"/>
    <n v="0"/>
    <n v="-3.78"/>
    <n v="2.5"/>
    <s v="Monday"/>
    <s v="5-10 min"/>
    <n v="1"/>
    <s v="Above 1.2"/>
  </r>
  <r>
    <s v="RF005199"/>
    <d v="2026-02-16T03:30:00"/>
    <d v="2026-02-16T00:00:00"/>
    <n v="3"/>
    <x v="1"/>
    <x v="0"/>
    <n v="12.7"/>
    <n v="256.14"/>
    <n v="250.89"/>
    <n v="1"/>
    <n v="3.3"/>
    <n v="3.6"/>
    <n v="90"/>
    <s v="Low"/>
    <n v="1.6910000000000001"/>
    <x v="0"/>
    <s v=""/>
    <n v="4.5999999999999996"/>
    <n v="3"/>
    <n v="-5.25"/>
    <n v="0.3"/>
    <s v="Monday"/>
    <s v="0-5 min"/>
    <n v="1"/>
    <s v="Above 1.2"/>
  </r>
  <r>
    <s v="RF005200"/>
    <d v="2026-02-16T03:31:00"/>
    <d v="2026-02-16T00:00:00"/>
    <n v="3"/>
    <x v="2"/>
    <x v="0"/>
    <n v="5.3"/>
    <n v="129.19"/>
    <n v="135.22"/>
    <n v="1"/>
    <n v="3"/>
    <n v="6.4"/>
    <n v="125"/>
    <s v="Low"/>
    <n v="1.6479999999999999"/>
    <x v="0"/>
    <s v=""/>
    <n v="4.8"/>
    <n v="2"/>
    <n v="6.03"/>
    <n v="3.4"/>
    <s v="Monday"/>
    <s v="0-5 min"/>
    <n v="1"/>
    <s v="Above 1.2"/>
  </r>
  <r>
    <s v="RF005201"/>
    <d v="2026-02-16T03:44:00"/>
    <d v="2026-02-16T00:00:00"/>
    <n v="3"/>
    <x v="1"/>
    <x v="0"/>
    <n v="2.7"/>
    <n v="74.33"/>
    <n v="81.99"/>
    <n v="1"/>
    <n v="2"/>
    <n v="4.0999999999999996"/>
    <n v="98"/>
    <s v="Low"/>
    <n v="2.2000000000000002"/>
    <x v="0"/>
    <s v=""/>
    <n v="4.75"/>
    <n v="4"/>
    <n v="7.66"/>
    <n v="2.1"/>
    <s v="Monday"/>
    <s v="0-5 min"/>
    <n v="1"/>
    <s v="Above 1.2"/>
  </r>
  <r>
    <s v="RF005202"/>
    <d v="2026-02-16T03:54:00"/>
    <d v="2026-02-16T00:00:00"/>
    <n v="3"/>
    <x v="2"/>
    <x v="1"/>
    <n v="15"/>
    <n v="263.85000000000002"/>
    <n v="266.26"/>
    <n v="1"/>
    <n v="4.9000000000000004"/>
    <n v="8.4"/>
    <n v="124"/>
    <s v="Medium"/>
    <n v="1.1930000000000001"/>
    <x v="0"/>
    <s v=""/>
    <n v="4.95"/>
    <n v="0"/>
    <n v="2.41"/>
    <n v="3.5"/>
    <s v="Monday"/>
    <s v="0-5 min"/>
    <n v="1"/>
    <s v="Between 1.0-1.2"/>
  </r>
  <r>
    <s v="RF005203"/>
    <d v="2026-02-16T04:20:00"/>
    <d v="2026-02-16T00:00:00"/>
    <n v="4"/>
    <x v="3"/>
    <x v="0"/>
    <n v="5.7"/>
    <n v="148.08000000000001"/>
    <n v="147.31"/>
    <n v="1.1000000000000001"/>
    <n v="9.1999999999999993"/>
    <n v="10"/>
    <n v="71"/>
    <s v="Low"/>
    <n v="1.64"/>
    <x v="0"/>
    <s v=""/>
    <n v="4.75"/>
    <n v="1"/>
    <n v="-0.77"/>
    <n v="0.8"/>
    <s v="Monday"/>
    <s v="5-10 min"/>
    <n v="1"/>
    <s v="Above 1.2"/>
  </r>
  <r>
    <s v="RF005204"/>
    <d v="2026-02-16T04:34:00"/>
    <d v="2026-02-16T00:00:00"/>
    <n v="4"/>
    <x v="1"/>
    <x v="0"/>
    <n v="3.2"/>
    <n v="92.68"/>
    <n v="91.64"/>
    <n v="1"/>
    <n v="3"/>
    <n v="2.2000000000000002"/>
    <n v="88"/>
    <s v="Low"/>
    <n v="1.5680000000000001"/>
    <x v="0"/>
    <s v=""/>
    <n v="4.84"/>
    <n v="5"/>
    <n v="-1.04"/>
    <n v="-0.8"/>
    <s v="Monday"/>
    <s v="0-5 min"/>
    <n v="1"/>
    <s v="Above 1.2"/>
  </r>
  <r>
    <s v="RF005205"/>
    <d v="2026-02-16T04:59:00"/>
    <d v="2026-02-16T00:00:00"/>
    <n v="4"/>
    <x v="2"/>
    <x v="0"/>
    <n v="4.4000000000000004"/>
    <n v="124.72"/>
    <n v="121.51"/>
    <n v="1.1000000000000001"/>
    <n v="4.0999999999999996"/>
    <n v="7.5"/>
    <n v="113"/>
    <s v="Medium"/>
    <n v="1.125"/>
    <x v="0"/>
    <s v=""/>
    <n v="4.6100000000000003"/>
    <n v="14"/>
    <n v="-3.21"/>
    <n v="3.4"/>
    <s v="Monday"/>
    <s v="0-5 min"/>
    <n v="1"/>
    <s v="Between 1.0-1.2"/>
  </r>
  <r>
    <s v="RF005206"/>
    <d v="2026-02-16T05:14:00"/>
    <d v="2026-02-16T00:00:00"/>
    <n v="5"/>
    <x v="1"/>
    <x v="0"/>
    <n v="9.4"/>
    <n v="210.24"/>
    <n v="195.88"/>
    <n v="1.1000000000000001"/>
    <n v="8.6"/>
    <n v="9.9"/>
    <n v="80"/>
    <s v="Medium"/>
    <n v="0.84199999999999997"/>
    <x v="0"/>
    <s v=""/>
    <n v="4.38"/>
    <n v="7"/>
    <n v="-14.36"/>
    <n v="1.3"/>
    <s v="Monday"/>
    <s v="5-10 min"/>
    <n v="1"/>
    <s v="Between 0.8-1.0"/>
  </r>
  <r>
    <s v="RF005207"/>
    <d v="2026-02-16T06:14:00"/>
    <d v="2026-02-16T00:00:00"/>
    <n v="6"/>
    <x v="1"/>
    <x v="0"/>
    <n v="7.9"/>
    <n v="189.63"/>
    <m/>
    <n v="1.1000000000000001"/>
    <n v="9.4"/>
    <n v="10.8"/>
    <n v="101"/>
    <s v="Low"/>
    <n v="1.84"/>
    <x v="2"/>
    <s v="ETA too high"/>
    <n v="4.67"/>
    <n v="8"/>
    <m/>
    <n v="1.4"/>
    <s v="Monday"/>
    <s v="5-10 min"/>
    <n v="0"/>
    <s v="Above 1.2"/>
  </r>
  <r>
    <s v="RF005208"/>
    <d v="2026-02-16T06:20:00"/>
    <d v="2026-02-16T00:00:00"/>
    <n v="6"/>
    <x v="0"/>
    <x v="0"/>
    <n v="6.5"/>
    <n v="125.2"/>
    <n v="127.26"/>
    <n v="1"/>
    <n v="2"/>
    <n v="4.2"/>
    <n v="134"/>
    <s v="Medium"/>
    <n v="1.276"/>
    <x v="0"/>
    <s v=""/>
    <n v="4.6100000000000003"/>
    <n v="2"/>
    <n v="2.06"/>
    <n v="2.2000000000000002"/>
    <s v="Monday"/>
    <s v="0-5 min"/>
    <n v="1"/>
    <s v="Above 1.2"/>
  </r>
  <r>
    <s v="RF005209"/>
    <d v="2026-02-16T06:38:00"/>
    <d v="2026-02-16T00:00:00"/>
    <n v="6"/>
    <x v="0"/>
    <x v="1"/>
    <n v="1.9"/>
    <n v="74.39"/>
    <m/>
    <n v="1.1000000000000001"/>
    <n v="7"/>
    <n v="11.3"/>
    <n v="122"/>
    <s v="Low"/>
    <n v="1.359"/>
    <x v="2"/>
    <s v="Fare too high"/>
    <n v="4.53"/>
    <n v="0"/>
    <m/>
    <n v="4.3"/>
    <s v="Monday"/>
    <s v="5-10 min"/>
    <n v="0"/>
    <s v="Above 1.2"/>
  </r>
  <r>
    <s v="RF005210"/>
    <d v="2026-02-16T06:43:00"/>
    <d v="2026-02-16T00:00:00"/>
    <n v="6"/>
    <x v="3"/>
    <x v="0"/>
    <n v="14.3"/>
    <n v="268.5"/>
    <n v="272.70999999999998"/>
    <n v="1"/>
    <n v="2"/>
    <n v="4.0999999999999996"/>
    <n v="69"/>
    <s v="Low"/>
    <n v="1.4410000000000001"/>
    <x v="0"/>
    <s v=""/>
    <n v="4.8899999999999997"/>
    <n v="8"/>
    <n v="4.21"/>
    <n v="2.1"/>
    <s v="Monday"/>
    <s v="0-5 min"/>
    <n v="1"/>
    <s v="Above 1.2"/>
  </r>
  <r>
    <s v="RF005211"/>
    <d v="2026-02-16T06:53:00"/>
    <d v="2026-02-16T00:00:00"/>
    <n v="6"/>
    <x v="0"/>
    <x v="0"/>
    <n v="10.4"/>
    <n v="214.32"/>
    <n v="217.12"/>
    <n v="1"/>
    <n v="2"/>
    <n v="6"/>
    <n v="118"/>
    <s v="Medium"/>
    <n v="1.0409999999999999"/>
    <x v="0"/>
    <s v=""/>
    <n v="4.66"/>
    <n v="6"/>
    <n v="2.8"/>
    <n v="4"/>
    <s v="Monday"/>
    <s v="0-5 min"/>
    <n v="1"/>
    <s v="Between 1.0-1.2"/>
  </r>
  <r>
    <s v="RF005212"/>
    <d v="2026-02-16T06:55:00"/>
    <d v="2026-02-16T00:00:00"/>
    <n v="6"/>
    <x v="3"/>
    <x v="0"/>
    <n v="19.600000000000001"/>
    <n v="300.92"/>
    <n v="311.97000000000003"/>
    <n v="1"/>
    <n v="2"/>
    <n v="1"/>
    <n v="78"/>
    <s v="Low"/>
    <n v="2.1549999999999998"/>
    <x v="0"/>
    <s v=""/>
    <n v="4.79"/>
    <n v="9"/>
    <n v="11.05"/>
    <n v="-1"/>
    <s v="Monday"/>
    <s v="0-5 min"/>
    <n v="1"/>
    <s v="Above 1.2"/>
  </r>
  <r>
    <s v="RF005213"/>
    <d v="2026-02-16T07:04:00"/>
    <d v="2026-02-16T00:00:00"/>
    <n v="7"/>
    <x v="0"/>
    <x v="1"/>
    <n v="5.4"/>
    <n v="170.6"/>
    <n v="172.63"/>
    <n v="1.3"/>
    <n v="5.0999999999999996"/>
    <n v="7.5"/>
    <n v="109"/>
    <s v="Medium"/>
    <n v="0.84"/>
    <x v="0"/>
    <s v=""/>
    <n v="4.49"/>
    <n v="0"/>
    <n v="2.0299999999999998"/>
    <n v="2.4"/>
    <s v="Monday"/>
    <s v="5-10 min"/>
    <n v="1"/>
    <s v="Between 0.8-1.0"/>
  </r>
  <r>
    <s v="RF005214"/>
    <d v="2026-02-16T07:26:00"/>
    <d v="2026-02-16T00:00:00"/>
    <n v="7"/>
    <x v="1"/>
    <x v="0"/>
    <n v="5.7"/>
    <n v="129.54"/>
    <n v="128.91999999999999"/>
    <n v="1.1000000000000001"/>
    <n v="2"/>
    <n v="7.1"/>
    <n v="92"/>
    <s v="Low"/>
    <n v="1.2410000000000001"/>
    <x v="0"/>
    <s v=""/>
    <n v="4.76"/>
    <n v="5"/>
    <n v="-0.62"/>
    <n v="5.0999999999999996"/>
    <s v="Monday"/>
    <s v="0-5 min"/>
    <n v="1"/>
    <s v="Above 1.2"/>
  </r>
  <r>
    <s v="RF005215"/>
    <d v="2026-02-16T07:29:00"/>
    <d v="2026-02-16T00:00:00"/>
    <n v="7"/>
    <x v="2"/>
    <x v="0"/>
    <n v="0.7"/>
    <n v="50.08"/>
    <n v="50.21"/>
    <n v="1"/>
    <n v="7.6"/>
    <n v="11.6"/>
    <n v="99"/>
    <s v="Medium"/>
    <n v="0.99"/>
    <x v="0"/>
    <s v=""/>
    <n v="4.91"/>
    <n v="3"/>
    <n v="0.13"/>
    <n v="4"/>
    <s v="Monday"/>
    <s v="5-10 min"/>
    <n v="1"/>
    <s v="Between 0.8-1.0"/>
  </r>
  <r>
    <s v="RF005216"/>
    <d v="2026-02-16T07:35:00"/>
    <d v="2026-02-16T00:00:00"/>
    <n v="7"/>
    <x v="1"/>
    <x v="0"/>
    <n v="4.8"/>
    <n v="123.67"/>
    <n v="120.28"/>
    <n v="1.1000000000000001"/>
    <n v="4.9000000000000004"/>
    <n v="2.7"/>
    <n v="97"/>
    <s v="Medium"/>
    <n v="1.149"/>
    <x v="0"/>
    <s v=""/>
    <n v="5"/>
    <n v="20"/>
    <n v="-3.39"/>
    <n v="-2.2000000000000002"/>
    <s v="Monday"/>
    <s v="0-5 min"/>
    <n v="1"/>
    <s v="Between 1.0-1.2"/>
  </r>
  <r>
    <s v="RF005217"/>
    <d v="2026-02-16T07:37:00"/>
    <d v="2026-02-16T00:00:00"/>
    <n v="7"/>
    <x v="2"/>
    <x v="0"/>
    <n v="1.3"/>
    <n v="66.28"/>
    <n v="63.97"/>
    <n v="1.1000000000000001"/>
    <n v="6.1"/>
    <n v="4.9000000000000004"/>
    <n v="124"/>
    <s v="Medium"/>
    <n v="1.28"/>
    <x v="0"/>
    <s v=""/>
    <n v="4.4400000000000004"/>
    <n v="2"/>
    <n v="-2.31"/>
    <n v="-1.2"/>
    <s v="Monday"/>
    <s v="5-10 min"/>
    <n v="1"/>
    <s v="Above 1.2"/>
  </r>
  <r>
    <s v="RF005218"/>
    <d v="2026-02-16T08:12:00"/>
    <d v="2026-02-16T00:00:00"/>
    <n v="8"/>
    <x v="0"/>
    <x v="0"/>
    <n v="4.5"/>
    <n v="118.79"/>
    <m/>
    <n v="1.1000000000000001"/>
    <n v="6.4"/>
    <n v="12.5"/>
    <n v="91"/>
    <s v="Medium"/>
    <n v="0.68700000000000006"/>
    <x v="2"/>
    <s v="Changed plans"/>
    <n v="4.78"/>
    <n v="9"/>
    <m/>
    <n v="6.1"/>
    <s v="Monday"/>
    <s v="5-10 min"/>
    <n v="0"/>
    <s v="Below 0.8"/>
  </r>
  <r>
    <s v="RF005219"/>
    <d v="2026-02-16T08:16:00"/>
    <d v="2026-02-16T00:00:00"/>
    <n v="8"/>
    <x v="0"/>
    <x v="0"/>
    <n v="11.8"/>
    <n v="221.63"/>
    <n v="236.48"/>
    <n v="1.1000000000000001"/>
    <n v="4.9000000000000004"/>
    <n v="13.1"/>
    <n v="123"/>
    <s v="Medium"/>
    <n v="0.89500000000000002"/>
    <x v="0"/>
    <s v=""/>
    <n v="4.4400000000000004"/>
    <n v="45"/>
    <n v="14.85"/>
    <n v="8.1999999999999993"/>
    <s v="Monday"/>
    <s v="0-5 min"/>
    <n v="1"/>
    <s v="Between 0.8-1.0"/>
  </r>
  <r>
    <s v="RF005220"/>
    <d v="2026-02-16T08:31:00"/>
    <d v="2026-02-16T00:00:00"/>
    <n v="8"/>
    <x v="2"/>
    <x v="0"/>
    <n v="7.7"/>
    <n v="166.91"/>
    <n v="161.63999999999999"/>
    <n v="1"/>
    <n v="5.3"/>
    <n v="7.7"/>
    <n v="122"/>
    <s v="Medium"/>
    <n v="1.026"/>
    <x v="0"/>
    <s v=""/>
    <n v="4.47"/>
    <n v="22"/>
    <n v="-5.27"/>
    <n v="2.4"/>
    <s v="Monday"/>
    <s v="5-10 min"/>
    <n v="1"/>
    <s v="Between 1.0-1.2"/>
  </r>
  <r>
    <s v="RF005221"/>
    <d v="2026-02-16T08:34:00"/>
    <d v="2026-02-16T00:00:00"/>
    <n v="8"/>
    <x v="2"/>
    <x v="1"/>
    <n v="12.4"/>
    <n v="251.46"/>
    <n v="237.38"/>
    <n v="1"/>
    <n v="10.5"/>
    <n v="22"/>
    <n v="107"/>
    <s v="Medium"/>
    <n v="0.84699999999999998"/>
    <x v="0"/>
    <s v=""/>
    <n v="4.78"/>
    <n v="0"/>
    <n v="-14.08"/>
    <n v="11.5"/>
    <s v="Monday"/>
    <s v="10-15 min"/>
    <n v="1"/>
    <s v="Between 0.8-1.0"/>
  </r>
  <r>
    <s v="RF005222"/>
    <d v="2026-02-16T08:41:00"/>
    <d v="2026-02-16T00:00:00"/>
    <n v="8"/>
    <x v="2"/>
    <x v="0"/>
    <n v="9.9"/>
    <n v="232.38"/>
    <n v="220.22"/>
    <n v="1.2"/>
    <n v="7.2"/>
    <n v="7.5"/>
    <n v="98"/>
    <s v="Medium"/>
    <n v="0.77700000000000002"/>
    <x v="0"/>
    <s v=""/>
    <n v="4.8"/>
    <n v="9"/>
    <n v="-12.16"/>
    <n v="0.3"/>
    <s v="Monday"/>
    <s v="5-10 min"/>
    <n v="1"/>
    <s v="Below 0.8"/>
  </r>
  <r>
    <s v="RF005223"/>
    <d v="2026-02-16T09:15:00"/>
    <d v="2026-02-16T00:00:00"/>
    <n v="9"/>
    <x v="1"/>
    <x v="0"/>
    <n v="4.7"/>
    <n v="119.07"/>
    <n v="116.79"/>
    <n v="1"/>
    <n v="5.7"/>
    <n v="10.3"/>
    <n v="84"/>
    <s v="Low"/>
    <n v="1.109"/>
    <x v="0"/>
    <s v=""/>
    <n v="4.87"/>
    <n v="7"/>
    <n v="-2.2799999999999998"/>
    <n v="4.5999999999999996"/>
    <s v="Monday"/>
    <s v="5-10 min"/>
    <n v="1"/>
    <s v="Between 1.0-1.2"/>
  </r>
  <r>
    <s v="RF005224"/>
    <d v="2026-02-16T09:35:00"/>
    <d v="2026-02-16T00:00:00"/>
    <n v="9"/>
    <x v="2"/>
    <x v="0"/>
    <n v="2.2000000000000002"/>
    <n v="86.76"/>
    <n v="84.57"/>
    <n v="1.3"/>
    <n v="5.7"/>
    <n v="4.0999999999999996"/>
    <n v="95"/>
    <s v="High"/>
    <n v="0.66"/>
    <x v="0"/>
    <s v=""/>
    <n v="4.6900000000000004"/>
    <n v="3"/>
    <n v="-2.19"/>
    <n v="-1.6"/>
    <s v="Monday"/>
    <s v="5-10 min"/>
    <n v="1"/>
    <s v="Below 0.8"/>
  </r>
  <r>
    <s v="RF005225"/>
    <d v="2026-02-16T09:39:00"/>
    <d v="2026-02-16T00:00:00"/>
    <n v="9"/>
    <x v="2"/>
    <x v="0"/>
    <n v="10.199999999999999"/>
    <n v="213.74"/>
    <n v="220.4"/>
    <n v="1.1000000000000001"/>
    <n v="3.7"/>
    <n v="6.1"/>
    <n v="122"/>
    <s v="Medium"/>
    <n v="0.98399999999999999"/>
    <x v="0"/>
    <s v=""/>
    <n v="4.96"/>
    <n v="6"/>
    <n v="6.66"/>
    <n v="2.4"/>
    <s v="Monday"/>
    <s v="0-5 min"/>
    <n v="1"/>
    <s v="Between 0.8-1.0"/>
  </r>
  <r>
    <s v="RF005226"/>
    <d v="2026-02-16T09:53:00"/>
    <d v="2026-02-16T00:00:00"/>
    <n v="9"/>
    <x v="2"/>
    <x v="0"/>
    <n v="5.4"/>
    <n v="128.6"/>
    <m/>
    <n v="1.1000000000000001"/>
    <n v="4.5999999999999996"/>
    <m/>
    <n v="110"/>
    <s v="Medium"/>
    <n v="0.93"/>
    <x v="3"/>
    <s v="No driver available"/>
    <n v="4.87"/>
    <n v="13"/>
    <m/>
    <m/>
    <s v="Monday"/>
    <s v="0-5 min"/>
    <n v="0"/>
    <s v="Between 0.8-1.0"/>
  </r>
  <r>
    <s v="RF005227"/>
    <d v="2026-02-16T09:58:00"/>
    <d v="2026-02-16T00:00:00"/>
    <n v="9"/>
    <x v="2"/>
    <x v="0"/>
    <n v="11.3"/>
    <n v="220.45"/>
    <n v="233.69"/>
    <n v="1"/>
    <n v="6.8"/>
    <n v="9.6"/>
    <n v="111"/>
    <s v="Medium"/>
    <n v="1.01"/>
    <x v="0"/>
    <s v=""/>
    <n v="4.7"/>
    <n v="11"/>
    <n v="13.24"/>
    <n v="2.8"/>
    <s v="Monday"/>
    <s v="5-10 min"/>
    <n v="1"/>
    <s v="Between 1.0-1.2"/>
  </r>
  <r>
    <s v="RF005228"/>
    <d v="2026-02-16T10:01:00"/>
    <d v="2026-02-16T00:00:00"/>
    <n v="10"/>
    <x v="0"/>
    <x v="0"/>
    <n v="6.9"/>
    <n v="167.51"/>
    <n v="175.57"/>
    <n v="1.2"/>
    <n v="7.9"/>
    <n v="7.2"/>
    <n v="138"/>
    <s v="High"/>
    <n v="0.80200000000000005"/>
    <x v="0"/>
    <s v=""/>
    <n v="4.8600000000000003"/>
    <n v="16"/>
    <n v="8.06"/>
    <n v="-0.7"/>
    <s v="Monday"/>
    <s v="5-10 min"/>
    <n v="1"/>
    <s v="Between 0.8-1.0"/>
  </r>
  <r>
    <s v="RF005229"/>
    <d v="2026-02-16T10:15:00"/>
    <d v="2026-02-16T00:00:00"/>
    <n v="10"/>
    <x v="0"/>
    <x v="0"/>
    <n v="7.8"/>
    <n v="168.04"/>
    <n v="171.5"/>
    <n v="1.2"/>
    <n v="3.6"/>
    <n v="1.9"/>
    <n v="128"/>
    <s v="High"/>
    <n v="0.71899999999999997"/>
    <x v="0"/>
    <s v=""/>
    <n v="4.6500000000000004"/>
    <n v="25"/>
    <n v="3.46"/>
    <n v="-1.7"/>
    <s v="Monday"/>
    <s v="0-5 min"/>
    <n v="1"/>
    <s v="Below 0.8"/>
  </r>
  <r>
    <s v="RF005230"/>
    <d v="2026-02-16T10:20:00"/>
    <d v="2026-02-16T00:00:00"/>
    <n v="10"/>
    <x v="3"/>
    <x v="0"/>
    <n v="9.6999999999999993"/>
    <n v="182.17"/>
    <n v="175.38"/>
    <n v="1"/>
    <n v="6.6"/>
    <n v="11.9"/>
    <n v="60"/>
    <s v="Medium"/>
    <n v="0.93"/>
    <x v="0"/>
    <s v=""/>
    <n v="4.9400000000000004"/>
    <n v="6"/>
    <n v="-6.79"/>
    <n v="5.3"/>
    <s v="Monday"/>
    <s v="5-10 min"/>
    <n v="1"/>
    <s v="Between 0.8-1.0"/>
  </r>
  <r>
    <s v="RF005231"/>
    <d v="2026-02-16T10:33:00"/>
    <d v="2026-02-16T00:00:00"/>
    <n v="10"/>
    <x v="1"/>
    <x v="1"/>
    <n v="13.3"/>
    <n v="245.78"/>
    <n v="248.16"/>
    <n v="1"/>
    <n v="7"/>
    <n v="9.6"/>
    <n v="87"/>
    <s v="Medium"/>
    <n v="0.95099999999999996"/>
    <x v="0"/>
    <s v=""/>
    <n v="4.7699999999999996"/>
    <n v="0"/>
    <n v="2.38"/>
    <n v="2.6"/>
    <s v="Monday"/>
    <s v="5-10 min"/>
    <n v="1"/>
    <s v="Between 0.8-1.0"/>
  </r>
  <r>
    <s v="RF005232"/>
    <d v="2026-02-16T10:44:00"/>
    <d v="2026-02-16T00:00:00"/>
    <n v="10"/>
    <x v="2"/>
    <x v="0"/>
    <n v="5.2"/>
    <n v="133.78"/>
    <n v="130.59"/>
    <n v="1.1000000000000001"/>
    <n v="6.8"/>
    <n v="5.4"/>
    <n v="128"/>
    <s v="Medium"/>
    <n v="1.044"/>
    <x v="0"/>
    <s v=""/>
    <n v="4.67"/>
    <n v="1"/>
    <n v="-3.19"/>
    <n v="-1.4"/>
    <s v="Monday"/>
    <s v="5-10 min"/>
    <n v="1"/>
    <s v="Between 1.0-1.2"/>
  </r>
  <r>
    <s v="RF005233"/>
    <d v="2026-02-16T10:51:00"/>
    <d v="2026-02-16T00:00:00"/>
    <n v="10"/>
    <x v="3"/>
    <x v="0"/>
    <n v="5.4"/>
    <n v="140.79"/>
    <n v="129.87"/>
    <n v="1.1000000000000001"/>
    <n v="6.8"/>
    <n v="5.6"/>
    <n v="56"/>
    <s v="Medium"/>
    <n v="0.91500000000000004"/>
    <x v="0"/>
    <s v=""/>
    <n v="4.58"/>
    <n v="71"/>
    <n v="-10.92"/>
    <n v="-1.2"/>
    <s v="Monday"/>
    <s v="5-10 min"/>
    <n v="1"/>
    <s v="Between 0.8-1.0"/>
  </r>
  <r>
    <s v="RF005234"/>
    <d v="2026-02-16T11:18:00"/>
    <d v="2026-02-16T00:00:00"/>
    <n v="11"/>
    <x v="0"/>
    <x v="0"/>
    <n v="9.4"/>
    <n v="206.49"/>
    <n v="206.28"/>
    <n v="1"/>
    <n v="6.4"/>
    <n v="2.7"/>
    <n v="117"/>
    <s v="Medium"/>
    <n v="0.95799999999999996"/>
    <x v="0"/>
    <s v=""/>
    <n v="4.68"/>
    <n v="5"/>
    <n v="-0.21"/>
    <n v="-3.7"/>
    <s v="Monday"/>
    <s v="5-10 min"/>
    <n v="1"/>
    <s v="Between 0.8-1.0"/>
  </r>
  <r>
    <s v="RF005235"/>
    <d v="2026-02-16T11:33:00"/>
    <d v="2026-02-16T00:00:00"/>
    <n v="11"/>
    <x v="2"/>
    <x v="1"/>
    <n v="3.2"/>
    <n v="91.2"/>
    <n v="89.53"/>
    <n v="1"/>
    <n v="6.4"/>
    <n v="5.4"/>
    <n v="98"/>
    <s v="Medium"/>
    <n v="0.86099999999999999"/>
    <x v="0"/>
    <s v=""/>
    <n v="4.78"/>
    <n v="0"/>
    <n v="-1.67"/>
    <n v="-1"/>
    <s v="Monday"/>
    <s v="5-10 min"/>
    <n v="1"/>
    <s v="Between 0.8-1.0"/>
  </r>
  <r>
    <s v="RF005236"/>
    <d v="2026-02-16T11:34:00"/>
    <d v="2026-02-16T00:00:00"/>
    <n v="11"/>
    <x v="0"/>
    <x v="0"/>
    <n v="9"/>
    <n v="185.08"/>
    <n v="177.32"/>
    <n v="1.1000000000000001"/>
    <n v="3.5"/>
    <n v="2.2999999999999998"/>
    <n v="98"/>
    <s v="Medium"/>
    <n v="0.755"/>
    <x v="0"/>
    <s v=""/>
    <n v="4.72"/>
    <n v="5"/>
    <n v="-7.76"/>
    <n v="-1.2"/>
    <s v="Monday"/>
    <s v="0-5 min"/>
    <n v="1"/>
    <s v="Below 0.8"/>
  </r>
  <r>
    <s v="RF005237"/>
    <d v="2026-02-16T11:47:00"/>
    <d v="2026-02-16T00:00:00"/>
    <n v="11"/>
    <x v="2"/>
    <x v="0"/>
    <n v="9.9"/>
    <n v="230.22"/>
    <n v="226.15"/>
    <n v="1.1000000000000001"/>
    <n v="8.6999999999999993"/>
    <n v="10.9"/>
    <n v="99"/>
    <s v="High"/>
    <n v="0.73799999999999999"/>
    <x v="0"/>
    <s v=""/>
    <n v="4.8600000000000003"/>
    <n v="5"/>
    <n v="-4.07"/>
    <n v="2.2000000000000002"/>
    <s v="Monday"/>
    <s v="5-10 min"/>
    <n v="1"/>
    <s v="Below 0.8"/>
  </r>
  <r>
    <s v="RF005238"/>
    <d v="2026-02-16T11:48:00"/>
    <d v="2026-02-16T00:00:00"/>
    <n v="11"/>
    <x v="0"/>
    <x v="0"/>
    <n v="21.2"/>
    <n v="454.67"/>
    <n v="485.28"/>
    <n v="1.2"/>
    <n v="10.4"/>
    <n v="12"/>
    <n v="109"/>
    <s v="High"/>
    <n v="0.73099999999999998"/>
    <x v="0"/>
    <s v=""/>
    <n v="4.66"/>
    <n v="6"/>
    <n v="30.61"/>
    <n v="1.6"/>
    <s v="Monday"/>
    <s v="10-15 min"/>
    <n v="1"/>
    <s v="Below 0.8"/>
  </r>
  <r>
    <s v="RF005239"/>
    <d v="2026-02-16T12:10:00"/>
    <d v="2026-02-16T00:00:00"/>
    <n v="12"/>
    <x v="3"/>
    <x v="0"/>
    <n v="8.6999999999999993"/>
    <n v="185.67"/>
    <n v="192.27"/>
    <n v="1"/>
    <n v="7.1"/>
    <n v="5.0999999999999996"/>
    <n v="62"/>
    <s v="Low"/>
    <n v="1.61"/>
    <x v="0"/>
    <s v=""/>
    <n v="4.83"/>
    <n v="2"/>
    <n v="6.6"/>
    <n v="-2"/>
    <s v="Monday"/>
    <s v="5-10 min"/>
    <n v="1"/>
    <s v="Above 1.2"/>
  </r>
  <r>
    <s v="RF005240"/>
    <d v="2026-02-16T12:27:00"/>
    <d v="2026-02-16T00:00:00"/>
    <n v="12"/>
    <x v="3"/>
    <x v="0"/>
    <n v="12.7"/>
    <n v="245.47"/>
    <n v="261.49"/>
    <n v="1.1000000000000001"/>
    <n v="5"/>
    <n v="2.8"/>
    <n v="70"/>
    <s v="Low"/>
    <n v="1.3220000000000001"/>
    <x v="0"/>
    <s v=""/>
    <n v="4.25"/>
    <n v="1"/>
    <n v="16.02"/>
    <n v="-2.2000000000000002"/>
    <s v="Monday"/>
    <s v="0-5 min"/>
    <n v="1"/>
    <s v="Above 1.2"/>
  </r>
  <r>
    <s v="RF005241"/>
    <d v="2026-02-16T12:28:00"/>
    <d v="2026-02-16T00:00:00"/>
    <n v="12"/>
    <x v="0"/>
    <x v="0"/>
    <n v="4.5999999999999996"/>
    <n v="102.77"/>
    <n v="103.26"/>
    <n v="1"/>
    <n v="4.3"/>
    <n v="10.5"/>
    <n v="122"/>
    <s v="Medium"/>
    <n v="1.0609999999999999"/>
    <x v="0"/>
    <s v=""/>
    <n v="4.67"/>
    <n v="24"/>
    <n v="0.49"/>
    <n v="6.2"/>
    <s v="Monday"/>
    <s v="0-5 min"/>
    <n v="1"/>
    <s v="Between 1.0-1.2"/>
  </r>
  <r>
    <s v="RF005242"/>
    <d v="2026-02-16T12:38:00"/>
    <d v="2026-02-16T00:00:00"/>
    <n v="12"/>
    <x v="0"/>
    <x v="1"/>
    <n v="4.4000000000000004"/>
    <n v="112"/>
    <n v="105.52"/>
    <n v="1"/>
    <n v="3.1"/>
    <n v="6.5"/>
    <n v="134"/>
    <s v="Medium"/>
    <n v="1.26"/>
    <x v="0"/>
    <s v=""/>
    <n v="4.6500000000000004"/>
    <n v="0"/>
    <n v="-6.48"/>
    <n v="3.4"/>
    <s v="Monday"/>
    <s v="0-5 min"/>
    <n v="1"/>
    <s v="Above 1.2"/>
  </r>
  <r>
    <s v="RF005243"/>
    <d v="2026-02-16T12:42:00"/>
    <d v="2026-02-16T00:00:00"/>
    <n v="12"/>
    <x v="0"/>
    <x v="1"/>
    <n v="5.7"/>
    <n v="117.12"/>
    <n v="109.75"/>
    <n v="1"/>
    <n v="2"/>
    <n v="5.6"/>
    <n v="124"/>
    <s v="Medium"/>
    <n v="1.1220000000000001"/>
    <x v="0"/>
    <s v=""/>
    <n v="4.32"/>
    <n v="0"/>
    <n v="-7.37"/>
    <n v="3.6"/>
    <s v="Monday"/>
    <s v="0-5 min"/>
    <n v="1"/>
    <s v="Between 1.0-1.2"/>
  </r>
  <r>
    <s v="RF005244"/>
    <d v="2026-02-16T12:45:00"/>
    <d v="2026-02-16T00:00:00"/>
    <n v="12"/>
    <x v="3"/>
    <x v="0"/>
    <n v="3.7"/>
    <n v="100.35"/>
    <m/>
    <n v="1"/>
    <n v="6.5"/>
    <n v="7.2"/>
    <n v="67"/>
    <s v="Low"/>
    <n v="1.6339999999999999"/>
    <x v="2"/>
    <s v="Pickup issue"/>
    <n v="4.92"/>
    <n v="12"/>
    <m/>
    <n v="0.7"/>
    <s v="Monday"/>
    <s v="5-10 min"/>
    <n v="0"/>
    <s v="Above 1.2"/>
  </r>
  <r>
    <s v="RF005245"/>
    <d v="2026-02-16T13:44:00"/>
    <d v="2026-02-16T00:00:00"/>
    <n v="13"/>
    <x v="3"/>
    <x v="0"/>
    <n v="8.9"/>
    <n v="177.81"/>
    <n v="191.99"/>
    <n v="1"/>
    <n v="2"/>
    <n v="1"/>
    <n v="65"/>
    <s v="Low"/>
    <n v="2.073"/>
    <x v="0"/>
    <s v=""/>
    <n v="4.71"/>
    <n v="17"/>
    <n v="14.18"/>
    <n v="-1"/>
    <s v="Monday"/>
    <s v="0-5 min"/>
    <n v="1"/>
    <s v="Above 1.2"/>
  </r>
  <r>
    <s v="RF005246"/>
    <d v="2026-02-16T13:48:00"/>
    <d v="2026-02-16T00:00:00"/>
    <n v="13"/>
    <x v="2"/>
    <x v="1"/>
    <n v="3"/>
    <n v="83.14"/>
    <n v="83.7"/>
    <n v="1"/>
    <n v="3.5"/>
    <n v="5.5"/>
    <n v="131"/>
    <s v="Low"/>
    <n v="1.5349999999999999"/>
    <x v="0"/>
    <s v=""/>
    <n v="4.82"/>
    <n v="0"/>
    <n v="0.56000000000000005"/>
    <n v="2"/>
    <s v="Monday"/>
    <s v="0-5 min"/>
    <n v="1"/>
    <s v="Above 1.2"/>
  </r>
  <r>
    <s v="RF005247"/>
    <d v="2026-02-16T14:01:00"/>
    <d v="2026-02-16T00:00:00"/>
    <n v="14"/>
    <x v="0"/>
    <x v="1"/>
    <n v="2.8"/>
    <n v="78.8"/>
    <n v="79.62"/>
    <n v="1"/>
    <n v="3.5"/>
    <n v="2.5"/>
    <n v="116"/>
    <s v="Low"/>
    <n v="1.3140000000000001"/>
    <x v="0"/>
    <s v=""/>
    <n v="4.6399999999999997"/>
    <n v="0"/>
    <n v="0.82"/>
    <n v="-1"/>
    <s v="Monday"/>
    <s v="0-5 min"/>
    <n v="1"/>
    <s v="Above 1.2"/>
  </r>
  <r>
    <s v="RF005248"/>
    <d v="2026-02-16T14:08:00"/>
    <d v="2026-02-16T00:00:00"/>
    <n v="14"/>
    <x v="3"/>
    <x v="0"/>
    <n v="2.6"/>
    <n v="81.58"/>
    <n v="81.569999999999993"/>
    <n v="1.1000000000000001"/>
    <n v="7"/>
    <n v="16"/>
    <n v="71"/>
    <s v="Low"/>
    <n v="2.2000000000000002"/>
    <x v="0"/>
    <s v=""/>
    <n v="4.88"/>
    <n v="20"/>
    <n v="-0.01"/>
    <n v="9"/>
    <s v="Monday"/>
    <s v="5-10 min"/>
    <n v="1"/>
    <s v="Above 1.2"/>
  </r>
  <r>
    <s v="RF005249"/>
    <d v="2026-02-16T14:14:00"/>
    <d v="2026-02-16T00:00:00"/>
    <n v="14"/>
    <x v="0"/>
    <x v="1"/>
    <n v="7.9"/>
    <n v="167.11"/>
    <n v="169.64"/>
    <n v="1.1000000000000001"/>
    <n v="6.1"/>
    <n v="4.5999999999999996"/>
    <n v="107"/>
    <s v="Medium"/>
    <n v="0.92800000000000005"/>
    <x v="0"/>
    <s v=""/>
    <n v="4.74"/>
    <n v="0"/>
    <n v="2.5299999999999998"/>
    <n v="-1.5"/>
    <s v="Monday"/>
    <s v="5-10 min"/>
    <n v="1"/>
    <s v="Between 0.8-1.0"/>
  </r>
  <r>
    <s v="RF005250"/>
    <d v="2026-02-16T14:21:00"/>
    <d v="2026-02-16T00:00:00"/>
    <n v="14"/>
    <x v="4"/>
    <x v="0"/>
    <n v="2.9"/>
    <n v="80.209999999999994"/>
    <n v="76.97"/>
    <n v="1.1000000000000001"/>
    <n v="3"/>
    <n v="8"/>
    <n v="57"/>
    <s v="Low"/>
    <n v="1.4239999999999999"/>
    <x v="0"/>
    <s v=""/>
    <n v="4.84"/>
    <n v="13"/>
    <n v="-3.24"/>
    <n v="5"/>
    <s v="Monday"/>
    <s v="0-5 min"/>
    <n v="1"/>
    <s v="Above 1.2"/>
  </r>
  <r>
    <s v="RF005251"/>
    <d v="2026-02-16T14:37:00"/>
    <d v="2026-02-16T00:00:00"/>
    <n v="14"/>
    <x v="2"/>
    <x v="0"/>
    <n v="2.8"/>
    <n v="76.05"/>
    <m/>
    <n v="1"/>
    <n v="4.0999999999999996"/>
    <n v="4.0999999999999996"/>
    <n v="131"/>
    <s v="Medium"/>
    <n v="1.2230000000000001"/>
    <x v="1"/>
    <s v="Pickup too far"/>
    <n v="4.75"/>
    <n v="11"/>
    <m/>
    <n v="0"/>
    <s v="Monday"/>
    <s v="0-5 min"/>
    <n v="0"/>
    <s v="Above 1.2"/>
  </r>
  <r>
    <s v="RF005252"/>
    <d v="2026-02-16T14:38:00"/>
    <d v="2026-02-16T00:00:00"/>
    <n v="14"/>
    <x v="4"/>
    <x v="0"/>
    <n v="2.9"/>
    <n v="89.18"/>
    <n v="83.24"/>
    <n v="1.1000000000000001"/>
    <n v="3.9"/>
    <n v="4.7"/>
    <n v="62"/>
    <s v="Low"/>
    <n v="1.756"/>
    <x v="0"/>
    <s v=""/>
    <n v="4.82"/>
    <n v="48"/>
    <n v="-5.94"/>
    <n v="0.8"/>
    <s v="Monday"/>
    <s v="0-5 min"/>
    <n v="1"/>
    <s v="Above 1.2"/>
  </r>
  <r>
    <s v="RF005253"/>
    <d v="2026-02-16T15:17:00"/>
    <d v="2026-02-16T00:00:00"/>
    <n v="15"/>
    <x v="4"/>
    <x v="0"/>
    <n v="0.7"/>
    <n v="44.88"/>
    <n v="45.45"/>
    <n v="1"/>
    <n v="5.8"/>
    <n v="10.9"/>
    <n v="48"/>
    <s v="Low"/>
    <n v="1.9390000000000001"/>
    <x v="0"/>
    <s v=""/>
    <n v="4.74"/>
    <n v="13"/>
    <n v="0.56999999999999995"/>
    <n v="5.0999999999999996"/>
    <s v="Monday"/>
    <s v="5-10 min"/>
    <n v="1"/>
    <s v="Above 1.2"/>
  </r>
  <r>
    <s v="RF005254"/>
    <d v="2026-02-16T15:32:00"/>
    <d v="2026-02-16T00:00:00"/>
    <n v="15"/>
    <x v="3"/>
    <x v="1"/>
    <n v="4.2"/>
    <n v="100.45"/>
    <n v="102.26"/>
    <n v="1"/>
    <n v="2.4"/>
    <n v="1"/>
    <n v="56"/>
    <s v="Low"/>
    <n v="1.6990000000000001"/>
    <x v="0"/>
    <s v=""/>
    <n v="4.8"/>
    <n v="0"/>
    <n v="1.81"/>
    <n v="-1.4"/>
    <s v="Monday"/>
    <s v="0-5 min"/>
    <n v="1"/>
    <s v="Above 1.2"/>
  </r>
  <r>
    <s v="RF005255"/>
    <d v="2026-02-16T15:38:00"/>
    <d v="2026-02-16T00:00:00"/>
    <n v="15"/>
    <x v="2"/>
    <x v="1"/>
    <n v="9.1"/>
    <n v="179.85"/>
    <n v="175.03"/>
    <n v="1"/>
    <n v="5.0999999999999996"/>
    <n v="9.6999999999999993"/>
    <n v="123"/>
    <s v="Medium"/>
    <n v="1.2869999999999999"/>
    <x v="0"/>
    <s v=""/>
    <n v="4.74"/>
    <n v="0"/>
    <n v="-4.82"/>
    <n v="4.5999999999999996"/>
    <s v="Monday"/>
    <s v="5-10 min"/>
    <n v="1"/>
    <s v="Above 1.2"/>
  </r>
  <r>
    <s v="RF005256"/>
    <d v="2026-02-16T16:08:00"/>
    <d v="2026-02-16T00:00:00"/>
    <n v="16"/>
    <x v="3"/>
    <x v="1"/>
    <n v="8.4"/>
    <n v="153.36000000000001"/>
    <n v="142.33000000000001"/>
    <n v="1"/>
    <n v="4.4000000000000004"/>
    <n v="3.8"/>
    <n v="60"/>
    <s v="Low"/>
    <n v="1.143"/>
    <x v="0"/>
    <s v=""/>
    <n v="4.41"/>
    <n v="0"/>
    <n v="-11.03"/>
    <n v="-0.6"/>
    <s v="Monday"/>
    <s v="0-5 min"/>
    <n v="1"/>
    <s v="Between 1.0-1.2"/>
  </r>
  <r>
    <s v="RF005257"/>
    <d v="2026-02-16T16:23:00"/>
    <d v="2026-02-16T00:00:00"/>
    <n v="16"/>
    <x v="4"/>
    <x v="0"/>
    <n v="8.6"/>
    <n v="204.92"/>
    <n v="202.48"/>
    <n v="1.1000000000000001"/>
    <n v="10"/>
    <n v="12.8"/>
    <n v="51"/>
    <s v="Low"/>
    <n v="1.573"/>
    <x v="0"/>
    <s v=""/>
    <n v="4.43"/>
    <n v="5"/>
    <n v="-2.44"/>
    <n v="2.8"/>
    <s v="Monday"/>
    <s v="5-10 min"/>
    <n v="1"/>
    <s v="Above 1.2"/>
  </r>
  <r>
    <s v="RF005258"/>
    <d v="2026-02-16T16:32:00"/>
    <d v="2026-02-16T00:00:00"/>
    <n v="16"/>
    <x v="3"/>
    <x v="0"/>
    <n v="9.8000000000000007"/>
    <n v="182.92"/>
    <m/>
    <n v="1"/>
    <n v="3.2"/>
    <m/>
    <n v="54"/>
    <s v="Low"/>
    <n v="1.609"/>
    <x v="3"/>
    <s v="No driver available"/>
    <n v="4.62"/>
    <n v="13"/>
    <m/>
    <m/>
    <s v="Monday"/>
    <s v="0-5 min"/>
    <n v="0"/>
    <s v="Above 1.2"/>
  </r>
  <r>
    <s v="RF005259"/>
    <d v="2026-02-16T16:44:00"/>
    <d v="2026-02-16T00:00:00"/>
    <n v="16"/>
    <x v="3"/>
    <x v="1"/>
    <n v="9.1999999999999993"/>
    <n v="187.68"/>
    <n v="179"/>
    <n v="1"/>
    <n v="7.4"/>
    <n v="10.6"/>
    <n v="57"/>
    <s v="Medium"/>
    <n v="1.0049999999999999"/>
    <x v="0"/>
    <s v=""/>
    <n v="4.9400000000000004"/>
    <n v="0"/>
    <n v="-8.68"/>
    <n v="3.2"/>
    <s v="Monday"/>
    <s v="5-10 min"/>
    <n v="1"/>
    <s v="Between 1.0-1.2"/>
  </r>
  <r>
    <s v="RF005260"/>
    <d v="2026-02-16T16:51:00"/>
    <d v="2026-02-16T00:00:00"/>
    <n v="16"/>
    <x v="4"/>
    <x v="0"/>
    <n v="4.5999999999999996"/>
    <n v="108.48"/>
    <n v="104.74"/>
    <n v="1.1000000000000001"/>
    <n v="3.9"/>
    <n v="1"/>
    <n v="60"/>
    <s v="Low"/>
    <n v="1.9319999999999999"/>
    <x v="0"/>
    <s v=""/>
    <n v="4.72"/>
    <n v="22"/>
    <n v="-3.74"/>
    <n v="-2.9"/>
    <s v="Monday"/>
    <s v="0-5 min"/>
    <n v="1"/>
    <s v="Above 1.2"/>
  </r>
  <r>
    <s v="RF005261"/>
    <d v="2026-02-16T16:53:00"/>
    <d v="2026-02-16T00:00:00"/>
    <n v="16"/>
    <x v="2"/>
    <x v="0"/>
    <n v="9.3000000000000007"/>
    <n v="156.84"/>
    <n v="156.36000000000001"/>
    <n v="1"/>
    <n v="4.5999999999999996"/>
    <n v="4"/>
    <n v="93"/>
    <s v="Low"/>
    <n v="1.0229999999999999"/>
    <x v="0"/>
    <s v=""/>
    <n v="4.45"/>
    <n v="23"/>
    <n v="-0.48"/>
    <n v="-0.6"/>
    <s v="Monday"/>
    <s v="0-5 min"/>
    <n v="1"/>
    <s v="Between 1.0-1.2"/>
  </r>
  <r>
    <s v="RF005262"/>
    <d v="2026-02-16T16:55:00"/>
    <d v="2026-02-16T00:00:00"/>
    <n v="16"/>
    <x v="4"/>
    <x v="1"/>
    <n v="2.5"/>
    <n v="68.16"/>
    <n v="68.33"/>
    <n v="1"/>
    <n v="7.7"/>
    <n v="9"/>
    <n v="49"/>
    <s v="Low"/>
    <n v="1.274"/>
    <x v="0"/>
    <s v=""/>
    <n v="4.66"/>
    <n v="0"/>
    <n v="0.17"/>
    <n v="1.3"/>
    <s v="Monday"/>
    <s v="5-10 min"/>
    <n v="1"/>
    <s v="Above 1.2"/>
  </r>
  <r>
    <s v="RF005263"/>
    <d v="2026-02-16T17:14:00"/>
    <d v="2026-02-16T00:00:00"/>
    <n v="17"/>
    <x v="0"/>
    <x v="1"/>
    <n v="6.5"/>
    <n v="146.02000000000001"/>
    <n v="148.77000000000001"/>
    <n v="1.1000000000000001"/>
    <n v="8"/>
    <n v="6"/>
    <n v="109"/>
    <s v="Medium"/>
    <n v="0.77600000000000002"/>
    <x v="0"/>
    <s v=""/>
    <n v="4.63"/>
    <n v="0"/>
    <n v="2.75"/>
    <n v="-2"/>
    <s v="Monday"/>
    <s v="5-10 min"/>
    <n v="1"/>
    <s v="Below 0.8"/>
  </r>
  <r>
    <s v="RF005264"/>
    <d v="2026-02-16T17:20:00"/>
    <d v="2026-02-16T00:00:00"/>
    <n v="17"/>
    <x v="0"/>
    <x v="0"/>
    <n v="2.6"/>
    <n v="94.14"/>
    <n v="98.96"/>
    <n v="1.2"/>
    <n v="7"/>
    <n v="9.1"/>
    <n v="90"/>
    <s v="Medium"/>
    <n v="0.67500000000000004"/>
    <x v="0"/>
    <s v=""/>
    <n v="4.68"/>
    <n v="5"/>
    <n v="4.82"/>
    <n v="2.1"/>
    <s v="Monday"/>
    <s v="5-10 min"/>
    <n v="1"/>
    <s v="Below 0.8"/>
  </r>
  <r>
    <s v="RF005265"/>
    <d v="2026-02-16T17:24:00"/>
    <d v="2026-02-16T00:00:00"/>
    <n v="17"/>
    <x v="3"/>
    <x v="0"/>
    <n v="3.8"/>
    <n v="89.14"/>
    <n v="86.45"/>
    <n v="1"/>
    <n v="4.5"/>
    <n v="8.5"/>
    <n v="49"/>
    <s v="Low"/>
    <n v="1.0049999999999999"/>
    <x v="0"/>
    <s v=""/>
    <n v="4.87"/>
    <n v="1"/>
    <n v="-2.69"/>
    <n v="4"/>
    <s v="Monday"/>
    <s v="0-5 min"/>
    <n v="1"/>
    <s v="Between 1.0-1.2"/>
  </r>
  <r>
    <s v="RF005266"/>
    <d v="2026-02-16T17:31:00"/>
    <d v="2026-02-16T00:00:00"/>
    <n v="17"/>
    <x v="3"/>
    <x v="0"/>
    <n v="13.2"/>
    <n v="225.09"/>
    <m/>
    <n v="1"/>
    <n v="8.1999999999999993"/>
    <n v="7.5"/>
    <n v="55"/>
    <s v="Low"/>
    <n v="1.351"/>
    <x v="2"/>
    <s v="ETA too high"/>
    <n v="4.82"/>
    <n v="8"/>
    <m/>
    <n v="-0.7"/>
    <s v="Monday"/>
    <s v="5-10 min"/>
    <n v="0"/>
    <s v="Above 1.2"/>
  </r>
  <r>
    <s v="RF005267"/>
    <d v="2026-02-16T17:40:00"/>
    <d v="2026-02-16T00:00:00"/>
    <n v="17"/>
    <x v="3"/>
    <x v="1"/>
    <n v="4.7"/>
    <n v="99.61"/>
    <n v="97.87"/>
    <n v="1"/>
    <n v="4.5"/>
    <n v="8.1"/>
    <n v="55"/>
    <s v="Low"/>
    <n v="1.2410000000000001"/>
    <x v="0"/>
    <s v=""/>
    <n v="4.93"/>
    <n v="0"/>
    <n v="-1.74"/>
    <n v="3.6"/>
    <s v="Monday"/>
    <s v="0-5 min"/>
    <n v="1"/>
    <s v="Above 1.2"/>
  </r>
  <r>
    <s v="RF005268"/>
    <d v="2026-02-16T17:43:00"/>
    <d v="2026-02-16T00:00:00"/>
    <n v="17"/>
    <x v="0"/>
    <x v="0"/>
    <n v="3.8"/>
    <n v="138.24"/>
    <n v="132.91999999999999"/>
    <n v="1.3"/>
    <n v="6.7"/>
    <n v="7.7"/>
    <n v="93"/>
    <s v="Medium"/>
    <n v="0.66100000000000003"/>
    <x v="0"/>
    <s v=""/>
    <n v="4.67"/>
    <n v="3"/>
    <n v="-5.32"/>
    <n v="1"/>
    <s v="Monday"/>
    <s v="5-10 min"/>
    <n v="1"/>
    <s v="Below 0.8"/>
  </r>
  <r>
    <s v="RF005269"/>
    <d v="2026-02-16T17:55:00"/>
    <d v="2026-02-16T00:00:00"/>
    <n v="17"/>
    <x v="2"/>
    <x v="1"/>
    <n v="10.7"/>
    <n v="189.03"/>
    <n v="183.1"/>
    <n v="1"/>
    <n v="3.8"/>
    <n v="5.4"/>
    <n v="98"/>
    <s v="Low"/>
    <n v="1.1040000000000001"/>
    <x v="0"/>
    <s v=""/>
    <n v="4.8"/>
    <n v="0"/>
    <n v="-5.93"/>
    <n v="1.6"/>
    <s v="Monday"/>
    <s v="0-5 min"/>
    <n v="1"/>
    <s v="Between 1.0-1.2"/>
  </r>
  <r>
    <s v="RF005270"/>
    <d v="2026-02-16T18:06:00"/>
    <d v="2026-02-16T00:00:00"/>
    <n v="18"/>
    <x v="0"/>
    <x v="0"/>
    <n v="3.5"/>
    <n v="128.12"/>
    <m/>
    <n v="1.3"/>
    <n v="12.3"/>
    <n v="15.4"/>
    <n v="99"/>
    <s v="High"/>
    <n v="0.59499999999999997"/>
    <x v="1"/>
    <s v="Pickup too far"/>
    <n v="4.92"/>
    <n v="9"/>
    <m/>
    <n v="3.1"/>
    <s v="Monday"/>
    <s v="10-15 min"/>
    <n v="0"/>
    <s v="Below 0.8"/>
  </r>
  <r>
    <s v="RF005271"/>
    <d v="2026-02-16T18:13:00"/>
    <d v="2026-02-16T00:00:00"/>
    <n v="18"/>
    <x v="2"/>
    <x v="0"/>
    <n v="8.1999999999999993"/>
    <n v="196.89"/>
    <n v="192.23"/>
    <n v="1.1000000000000001"/>
    <n v="4.9000000000000004"/>
    <n v="9.3000000000000007"/>
    <n v="67"/>
    <s v="Medium"/>
    <n v="0.628"/>
    <x v="0"/>
    <s v=""/>
    <n v="4.71"/>
    <n v="10"/>
    <n v="-4.66"/>
    <n v="4.4000000000000004"/>
    <s v="Monday"/>
    <s v="0-5 min"/>
    <n v="1"/>
    <s v="Below 0.8"/>
  </r>
  <r>
    <s v="RF005272"/>
    <d v="2026-02-16T18:15:00"/>
    <d v="2026-02-16T00:00:00"/>
    <n v="18"/>
    <x v="2"/>
    <x v="0"/>
    <n v="6.9"/>
    <n v="189.05"/>
    <n v="196.27"/>
    <n v="1.2"/>
    <n v="7.1"/>
    <n v="5"/>
    <n v="96"/>
    <s v="Medium"/>
    <n v="0.84899999999999998"/>
    <x v="0"/>
    <s v=""/>
    <n v="4.32"/>
    <n v="11"/>
    <n v="7.22"/>
    <n v="-2.1"/>
    <s v="Monday"/>
    <s v="5-10 min"/>
    <n v="1"/>
    <s v="Between 0.8-1.0"/>
  </r>
  <r>
    <s v="RF005273"/>
    <d v="2026-02-16T18:17:00"/>
    <d v="2026-02-16T00:00:00"/>
    <n v="18"/>
    <x v="1"/>
    <x v="1"/>
    <n v="5.5"/>
    <n v="161.62"/>
    <n v="154.5"/>
    <n v="1.3"/>
    <n v="8.6"/>
    <n v="12.3"/>
    <n v="69"/>
    <s v="Medium"/>
    <n v="0.63100000000000001"/>
    <x v="0"/>
    <s v=""/>
    <n v="4.6500000000000004"/>
    <n v="0"/>
    <n v="-7.12"/>
    <n v="3.7"/>
    <s v="Monday"/>
    <s v="5-10 min"/>
    <n v="1"/>
    <s v="Below 0.8"/>
  </r>
  <r>
    <s v="RF005274"/>
    <d v="2026-02-16T18:18:00"/>
    <d v="2026-02-16T00:00:00"/>
    <n v="18"/>
    <x v="3"/>
    <x v="1"/>
    <n v="3.2"/>
    <n v="83.22"/>
    <n v="82.86"/>
    <n v="1"/>
    <n v="3"/>
    <n v="6.5"/>
    <n v="57"/>
    <s v="Medium"/>
    <n v="0.999"/>
    <x v="0"/>
    <s v=""/>
    <n v="5"/>
    <n v="0"/>
    <n v="-0.36"/>
    <n v="3.5"/>
    <s v="Monday"/>
    <s v="0-5 min"/>
    <n v="1"/>
    <s v="Between 0.8-1.0"/>
  </r>
  <r>
    <s v="RF005275"/>
    <d v="2026-02-16T18:40:00"/>
    <d v="2026-02-16T00:00:00"/>
    <n v="18"/>
    <x v="0"/>
    <x v="0"/>
    <n v="15.6"/>
    <n v="369.22"/>
    <n v="349.41"/>
    <n v="1.2"/>
    <n v="6.7"/>
    <n v="8.1999999999999993"/>
    <n v="120"/>
    <s v="High"/>
    <n v="0.78700000000000003"/>
    <x v="0"/>
    <s v=""/>
    <n v="4.78"/>
    <n v="6"/>
    <n v="-19.809999999999999"/>
    <n v="1.5"/>
    <s v="Monday"/>
    <s v="5-10 min"/>
    <n v="1"/>
    <s v="Below 0.8"/>
  </r>
  <r>
    <s v="RF005276"/>
    <d v="2026-02-16T19:21:00"/>
    <d v="2026-02-16T00:00:00"/>
    <n v="19"/>
    <x v="0"/>
    <x v="1"/>
    <n v="3.7"/>
    <n v="127.49"/>
    <n v="128.75"/>
    <n v="1.2"/>
    <n v="6.1"/>
    <n v="3.8"/>
    <n v="96"/>
    <s v="Medium"/>
    <n v="0.77700000000000002"/>
    <x v="0"/>
    <s v=""/>
    <n v="4.7300000000000004"/>
    <n v="0"/>
    <n v="1.26"/>
    <n v="-2.2999999999999998"/>
    <s v="Monday"/>
    <s v="5-10 min"/>
    <n v="1"/>
    <s v="Below 0.8"/>
  </r>
  <r>
    <s v="RF005277"/>
    <d v="2026-02-16T19:41:00"/>
    <d v="2026-02-16T00:00:00"/>
    <n v="19"/>
    <x v="2"/>
    <x v="0"/>
    <n v="13.7"/>
    <n v="314.17"/>
    <n v="317.11"/>
    <n v="1.2"/>
    <n v="6.1"/>
    <n v="8.6"/>
    <n v="82"/>
    <s v="Medium"/>
    <n v="0.69499999999999995"/>
    <x v="0"/>
    <s v=""/>
    <n v="4.5999999999999996"/>
    <n v="3"/>
    <n v="2.94"/>
    <n v="2.5"/>
    <s v="Monday"/>
    <s v="5-10 min"/>
    <n v="1"/>
    <s v="Below 0.8"/>
  </r>
  <r>
    <s v="RF005278"/>
    <d v="2026-02-16T19:47:00"/>
    <d v="2026-02-16T00:00:00"/>
    <n v="19"/>
    <x v="3"/>
    <x v="1"/>
    <n v="8.6"/>
    <n v="170.38"/>
    <n v="182.03"/>
    <n v="1"/>
    <n v="5.8"/>
    <n v="7.9"/>
    <n v="61"/>
    <s v="Low"/>
    <n v="1.214"/>
    <x v="0"/>
    <s v=""/>
    <n v="4.62"/>
    <n v="0"/>
    <n v="11.65"/>
    <n v="2.1"/>
    <s v="Monday"/>
    <s v="5-10 min"/>
    <n v="1"/>
    <s v="Above 1.2"/>
  </r>
  <r>
    <s v="RF005279"/>
    <d v="2026-02-16T19:58:00"/>
    <d v="2026-02-16T00:00:00"/>
    <n v="19"/>
    <x v="0"/>
    <x v="1"/>
    <n v="10.6"/>
    <n v="238.3"/>
    <n v="246.69"/>
    <n v="1.3"/>
    <n v="8.9"/>
    <n v="9.3000000000000007"/>
    <n v="87"/>
    <s v="High"/>
    <n v="0.58499999999999996"/>
    <x v="0"/>
    <s v=""/>
    <n v="4.75"/>
    <n v="0"/>
    <n v="8.39"/>
    <n v="0.4"/>
    <s v="Monday"/>
    <s v="5-10 min"/>
    <n v="1"/>
    <s v="Below 0.8"/>
  </r>
  <r>
    <s v="RF005280"/>
    <d v="2026-02-16T20:11:00"/>
    <d v="2026-02-16T00:00:00"/>
    <n v="20"/>
    <x v="4"/>
    <x v="0"/>
    <n v="6.8"/>
    <n v="156.54"/>
    <n v="147.53"/>
    <n v="1.1000000000000001"/>
    <n v="4.5999999999999996"/>
    <n v="7.7"/>
    <n v="60"/>
    <s v="Low"/>
    <n v="1.216"/>
    <x v="0"/>
    <s v=""/>
    <n v="4.88"/>
    <n v="8"/>
    <n v="-9.01"/>
    <n v="3.1"/>
    <s v="Monday"/>
    <s v="0-5 min"/>
    <n v="1"/>
    <s v="Above 1.2"/>
  </r>
  <r>
    <s v="RF005281"/>
    <d v="2026-02-16T20:22:00"/>
    <d v="2026-02-16T00:00:00"/>
    <n v="20"/>
    <x v="1"/>
    <x v="1"/>
    <n v="16"/>
    <n v="362.33"/>
    <n v="368.97"/>
    <n v="1.4"/>
    <n v="11.9"/>
    <n v="10.9"/>
    <n v="74"/>
    <s v="High"/>
    <n v="0.64100000000000001"/>
    <x v="0"/>
    <s v=""/>
    <n v="4.43"/>
    <n v="0"/>
    <n v="6.64"/>
    <n v="-1"/>
    <s v="Monday"/>
    <s v="10-15 min"/>
    <n v="1"/>
    <s v="Below 0.8"/>
  </r>
  <r>
    <s v="RF005282"/>
    <d v="2026-02-16T20:39:00"/>
    <d v="2026-02-16T00:00:00"/>
    <n v="20"/>
    <x v="2"/>
    <x v="0"/>
    <n v="18.600000000000001"/>
    <n v="345.71"/>
    <n v="343.36"/>
    <n v="1.2"/>
    <n v="5.9"/>
    <n v="8.8000000000000007"/>
    <n v="87"/>
    <s v="Medium"/>
    <n v="0.68100000000000005"/>
    <x v="0"/>
    <s v=""/>
    <n v="4.51"/>
    <n v="16"/>
    <n v="-2.35"/>
    <n v="2.9"/>
    <s v="Monday"/>
    <s v="5-10 min"/>
    <n v="1"/>
    <s v="Below 0.8"/>
  </r>
  <r>
    <s v="RF005283"/>
    <d v="2026-02-16T20:39:00"/>
    <d v="2026-02-16T00:00:00"/>
    <n v="20"/>
    <x v="3"/>
    <x v="0"/>
    <n v="5.0999999999999996"/>
    <n v="123.17"/>
    <n v="125.54"/>
    <n v="1.1000000000000001"/>
    <n v="5.8"/>
    <n v="6.8"/>
    <n v="70"/>
    <s v="Low"/>
    <n v="1.587"/>
    <x v="0"/>
    <s v=""/>
    <n v="4.78"/>
    <n v="3"/>
    <n v="2.37"/>
    <n v="1"/>
    <s v="Monday"/>
    <s v="5-10 min"/>
    <n v="1"/>
    <s v="Above 1.2"/>
  </r>
  <r>
    <s v="RF005284"/>
    <d v="2026-02-16T20:51:00"/>
    <d v="2026-02-16T00:00:00"/>
    <n v="20"/>
    <x v="4"/>
    <x v="1"/>
    <n v="3.8"/>
    <n v="91.1"/>
    <n v="88.63"/>
    <n v="1"/>
    <n v="5.5"/>
    <n v="8.6999999999999993"/>
    <n v="51"/>
    <s v="Medium"/>
    <n v="1.022"/>
    <x v="0"/>
    <s v=""/>
    <n v="4.74"/>
    <n v="0"/>
    <n v="-2.4700000000000002"/>
    <n v="3.2"/>
    <s v="Monday"/>
    <s v="5-10 min"/>
    <n v="1"/>
    <s v="Between 1.0-1.2"/>
  </r>
  <r>
    <s v="RF005285"/>
    <d v="2026-02-16T21:03:00"/>
    <d v="2026-02-16T00:00:00"/>
    <n v="21"/>
    <x v="0"/>
    <x v="0"/>
    <n v="6.4"/>
    <n v="138.25"/>
    <n v="142.30000000000001"/>
    <n v="1"/>
    <n v="6.2"/>
    <n v="3.1"/>
    <n v="130"/>
    <s v="Medium"/>
    <n v="1.0980000000000001"/>
    <x v="0"/>
    <s v=""/>
    <n v="4.3499999999999996"/>
    <n v="9"/>
    <n v="4.05"/>
    <n v="-3.1"/>
    <s v="Monday"/>
    <s v="5-10 min"/>
    <n v="1"/>
    <s v="Between 1.0-1.2"/>
  </r>
  <r>
    <s v="RF005286"/>
    <d v="2026-02-16T21:18:00"/>
    <d v="2026-02-16T00:00:00"/>
    <n v="21"/>
    <x v="0"/>
    <x v="0"/>
    <n v="4.9000000000000004"/>
    <n v="112.68"/>
    <n v="112.49"/>
    <n v="1"/>
    <n v="5.3"/>
    <n v="1"/>
    <n v="111"/>
    <s v="Low"/>
    <n v="1.2949999999999999"/>
    <x v="0"/>
    <s v=""/>
    <n v="4.6399999999999997"/>
    <n v="56"/>
    <n v="-0.19"/>
    <n v="-4.3"/>
    <s v="Monday"/>
    <s v="5-10 min"/>
    <n v="1"/>
    <s v="Above 1.2"/>
  </r>
  <r>
    <s v="RF005287"/>
    <d v="2026-02-16T21:21:00"/>
    <d v="2026-02-16T00:00:00"/>
    <n v="21"/>
    <x v="4"/>
    <x v="0"/>
    <n v="12.4"/>
    <n v="193.36"/>
    <n v="189.44"/>
    <n v="1"/>
    <n v="3.1"/>
    <n v="1"/>
    <n v="53"/>
    <s v="Low"/>
    <n v="1.9570000000000001"/>
    <x v="0"/>
    <s v=""/>
    <n v="4.9800000000000004"/>
    <n v="2"/>
    <n v="-3.92"/>
    <n v="-2.1"/>
    <s v="Monday"/>
    <s v="0-5 min"/>
    <n v="1"/>
    <s v="Above 1.2"/>
  </r>
  <r>
    <s v="RF005288"/>
    <d v="2026-02-16T21:24:00"/>
    <d v="2026-02-16T00:00:00"/>
    <n v="21"/>
    <x v="4"/>
    <x v="0"/>
    <n v="8.9"/>
    <n v="185.55"/>
    <n v="178.61"/>
    <n v="1.1000000000000001"/>
    <n v="6.2"/>
    <n v="7.2"/>
    <n v="37"/>
    <s v="Low"/>
    <n v="1.4950000000000001"/>
    <x v="0"/>
    <s v=""/>
    <n v="4.71"/>
    <n v="38"/>
    <n v="-6.94"/>
    <n v="1"/>
    <s v="Monday"/>
    <s v="5-10 min"/>
    <n v="1"/>
    <s v="Above 1.2"/>
  </r>
  <r>
    <s v="RF005289"/>
    <d v="2026-02-16T21:28:00"/>
    <d v="2026-02-16T00:00:00"/>
    <n v="21"/>
    <x v="1"/>
    <x v="0"/>
    <n v="2.4"/>
    <n v="73.61"/>
    <m/>
    <n v="1"/>
    <n v="4.9000000000000004"/>
    <n v="11.7"/>
    <n v="94"/>
    <s v="Low"/>
    <n v="1.2130000000000001"/>
    <x v="2"/>
    <s v="Fare too high"/>
    <n v="4.54"/>
    <n v="6"/>
    <m/>
    <n v="6.8"/>
    <s v="Monday"/>
    <s v="0-5 min"/>
    <n v="0"/>
    <s v="Above 1.2"/>
  </r>
  <r>
    <s v="RF005290"/>
    <d v="2026-02-16T21:48:00"/>
    <d v="2026-02-16T00:00:00"/>
    <n v="21"/>
    <x v="0"/>
    <x v="0"/>
    <n v="2.2999999999999998"/>
    <n v="77.55"/>
    <n v="75.19"/>
    <n v="1"/>
    <n v="7.5"/>
    <n v="9.5"/>
    <n v="115"/>
    <s v="Medium"/>
    <n v="0.92"/>
    <x v="0"/>
    <s v=""/>
    <n v="4.6900000000000004"/>
    <n v="7"/>
    <n v="-2.36"/>
    <n v="2"/>
    <s v="Monday"/>
    <s v="5-10 min"/>
    <n v="1"/>
    <s v="Between 0.8-1.0"/>
  </r>
  <r>
    <s v="RF005291"/>
    <d v="2026-02-16T22:08:00"/>
    <d v="2026-02-16T00:00:00"/>
    <n v="22"/>
    <x v="3"/>
    <x v="0"/>
    <n v="7.1"/>
    <n v="141.63"/>
    <n v="139.54"/>
    <n v="1"/>
    <n v="6.1"/>
    <n v="11.3"/>
    <n v="63"/>
    <s v="Low"/>
    <n v="2.2000000000000002"/>
    <x v="0"/>
    <s v=""/>
    <n v="4.9800000000000004"/>
    <n v="25"/>
    <n v="-2.09"/>
    <n v="5.2"/>
    <s v="Monday"/>
    <s v="5-10 min"/>
    <n v="1"/>
    <s v="Above 1.2"/>
  </r>
  <r>
    <s v="RF005292"/>
    <d v="2026-02-16T22:15:00"/>
    <d v="2026-02-16T00:00:00"/>
    <n v="22"/>
    <x v="2"/>
    <x v="0"/>
    <n v="12.3"/>
    <n v="217.64"/>
    <m/>
    <n v="1"/>
    <n v="5.8"/>
    <n v="9"/>
    <n v="114"/>
    <s v="Low"/>
    <n v="1.3280000000000001"/>
    <x v="2"/>
    <s v="Changed plans"/>
    <n v="4.83"/>
    <n v="56"/>
    <m/>
    <n v="3.2"/>
    <s v="Monday"/>
    <s v="5-10 min"/>
    <n v="0"/>
    <s v="Above 1.2"/>
  </r>
  <r>
    <s v="RF005293"/>
    <d v="2026-02-16T22:18:00"/>
    <d v="2026-02-16T00:00:00"/>
    <n v="22"/>
    <x v="2"/>
    <x v="0"/>
    <n v="3.4"/>
    <n v="96.05"/>
    <n v="100.26"/>
    <n v="1"/>
    <n v="6.5"/>
    <n v="1.2"/>
    <n v="108"/>
    <s v="Low"/>
    <n v="1.3939999999999999"/>
    <x v="0"/>
    <s v=""/>
    <n v="4.57"/>
    <n v="11"/>
    <n v="4.21"/>
    <n v="-5.3"/>
    <s v="Monday"/>
    <s v="5-10 min"/>
    <n v="1"/>
    <s v="Above 1.2"/>
  </r>
  <r>
    <s v="RF005294"/>
    <d v="2026-02-16T22:19:00"/>
    <d v="2026-02-16T00:00:00"/>
    <n v="22"/>
    <x v="3"/>
    <x v="1"/>
    <n v="8.4"/>
    <n v="174.13"/>
    <n v="167.18"/>
    <n v="1"/>
    <n v="3.3"/>
    <n v="4.4000000000000004"/>
    <n v="58"/>
    <s v="Low"/>
    <n v="1.4750000000000001"/>
    <x v="0"/>
    <s v=""/>
    <n v="4.82"/>
    <n v="0"/>
    <n v="-6.95"/>
    <n v="1.1000000000000001"/>
    <s v="Monday"/>
    <s v="0-5 min"/>
    <n v="1"/>
    <s v="Above 1.2"/>
  </r>
  <r>
    <s v="RF005295"/>
    <d v="2026-02-16T22:54:00"/>
    <d v="2026-02-16T00:00:00"/>
    <n v="22"/>
    <x v="0"/>
    <x v="1"/>
    <n v="9.9"/>
    <n v="204.94"/>
    <n v="201.42"/>
    <n v="1"/>
    <n v="4.7"/>
    <n v="3.6"/>
    <n v="122"/>
    <s v="Low"/>
    <n v="1.18"/>
    <x v="0"/>
    <s v=""/>
    <n v="4.6500000000000004"/>
    <n v="0"/>
    <n v="-3.52"/>
    <n v="-1.1000000000000001"/>
    <s v="Monday"/>
    <s v="0-5 min"/>
    <n v="1"/>
    <s v="Between 1.0-1.2"/>
  </r>
  <r>
    <s v="RF005296"/>
    <d v="2026-02-16T23:13:00"/>
    <d v="2026-02-16T00:00:00"/>
    <n v="23"/>
    <x v="1"/>
    <x v="1"/>
    <n v="8.6999999999999993"/>
    <n v="193.97"/>
    <n v="187.57"/>
    <n v="1.1000000000000001"/>
    <n v="6.6"/>
    <n v="4.7"/>
    <n v="92"/>
    <s v="Medium"/>
    <n v="1.0960000000000001"/>
    <x v="0"/>
    <s v=""/>
    <n v="4.4800000000000004"/>
    <n v="0"/>
    <n v="-6.4"/>
    <n v="-1.9"/>
    <s v="Monday"/>
    <s v="5-10 min"/>
    <n v="1"/>
    <s v="Between 1.0-1.2"/>
  </r>
  <r>
    <s v="RF005297"/>
    <d v="2026-02-16T23:15:00"/>
    <d v="2026-02-16T00:00:00"/>
    <n v="23"/>
    <x v="2"/>
    <x v="0"/>
    <n v="1.9"/>
    <n v="78.22"/>
    <n v="74.28"/>
    <n v="1.1000000000000001"/>
    <n v="4.8"/>
    <n v="5.8"/>
    <n v="120"/>
    <s v="Medium"/>
    <n v="1.2509999999999999"/>
    <x v="0"/>
    <s v=""/>
    <n v="4.91"/>
    <n v="2"/>
    <n v="-3.94"/>
    <n v="1"/>
    <s v="Monday"/>
    <s v="0-5 min"/>
    <n v="1"/>
    <s v="Above 1.2"/>
  </r>
  <r>
    <s v="RF005298"/>
    <d v="2026-02-16T23:16:00"/>
    <d v="2026-02-16T00:00:00"/>
    <n v="23"/>
    <x v="3"/>
    <x v="0"/>
    <n v="4.5"/>
    <n v="119.31"/>
    <n v="119.87"/>
    <n v="1.1000000000000001"/>
    <n v="2.7"/>
    <n v="4.7"/>
    <n v="65"/>
    <s v="Low"/>
    <n v="1.2430000000000001"/>
    <x v="0"/>
    <s v=""/>
    <n v="4.82"/>
    <n v="4"/>
    <n v="0.56000000000000005"/>
    <n v="2"/>
    <s v="Monday"/>
    <s v="0-5 min"/>
    <n v="1"/>
    <s v="Above 1.2"/>
  </r>
  <r>
    <s v="RF005299"/>
    <d v="2026-02-16T23:20:00"/>
    <d v="2026-02-16T00:00:00"/>
    <n v="23"/>
    <x v="1"/>
    <x v="0"/>
    <n v="4.5"/>
    <n v="96.9"/>
    <n v="100.56"/>
    <n v="1"/>
    <n v="2.1"/>
    <n v="1"/>
    <n v="90"/>
    <s v="Low"/>
    <n v="1.3660000000000001"/>
    <x v="0"/>
    <s v=""/>
    <n v="4.54"/>
    <n v="13"/>
    <n v="3.66"/>
    <n v="-1.1000000000000001"/>
    <s v="Monday"/>
    <s v="0-5 min"/>
    <n v="1"/>
    <s v="Above 1.2"/>
  </r>
  <r>
    <s v="RF005300"/>
    <d v="2026-02-16T23:28:00"/>
    <d v="2026-02-16T00:00:00"/>
    <n v="23"/>
    <x v="4"/>
    <x v="1"/>
    <n v="9.9"/>
    <n v="184.63"/>
    <n v="189.91"/>
    <n v="1"/>
    <n v="5.9"/>
    <n v="4.2"/>
    <n v="56"/>
    <s v="Low"/>
    <n v="1.157"/>
    <x v="0"/>
    <s v=""/>
    <n v="4.9000000000000004"/>
    <n v="0"/>
    <n v="5.28"/>
    <n v="-1.7"/>
    <s v="Monday"/>
    <s v="5-10 min"/>
    <n v="1"/>
    <s v="Between 1.0-1.2"/>
  </r>
  <r>
    <s v="RF005301"/>
    <d v="2026-02-16T23:30:00"/>
    <d v="2026-02-16T00:00:00"/>
    <n v="23"/>
    <x v="0"/>
    <x v="0"/>
    <n v="4.2"/>
    <n v="106.57"/>
    <n v="107.01"/>
    <n v="1"/>
    <n v="3.1"/>
    <n v="2.1"/>
    <n v="113"/>
    <s v="Medium"/>
    <n v="1.016"/>
    <x v="0"/>
    <s v=""/>
    <n v="4.2699999999999996"/>
    <n v="42"/>
    <n v="0.44"/>
    <n v="-1"/>
    <s v="Monday"/>
    <s v="0-5 min"/>
    <n v="1"/>
    <s v="Between 1.0-1.2"/>
  </r>
  <r>
    <s v="RF005302"/>
    <d v="2026-02-16T23:32:00"/>
    <d v="2026-02-16T00:00:00"/>
    <n v="23"/>
    <x v="1"/>
    <x v="0"/>
    <n v="2.4"/>
    <n v="80.7"/>
    <n v="81.34"/>
    <n v="1"/>
    <n v="4.2"/>
    <n v="4.5999999999999996"/>
    <n v="89"/>
    <s v="Low"/>
    <n v="1.37"/>
    <x v="0"/>
    <s v=""/>
    <n v="4.71"/>
    <n v="58"/>
    <n v="0.64"/>
    <n v="0.4"/>
    <s v="Monday"/>
    <s v="0-5 min"/>
    <n v="1"/>
    <s v="Above 1.2"/>
  </r>
  <r>
    <s v="RF005303"/>
    <d v="2026-02-16T23:37:00"/>
    <d v="2026-02-16T00:00:00"/>
    <n v="23"/>
    <x v="1"/>
    <x v="0"/>
    <n v="9.5"/>
    <n v="183.25"/>
    <n v="179.82"/>
    <n v="1"/>
    <n v="7.7"/>
    <n v="10.8"/>
    <n v="98"/>
    <s v="Medium"/>
    <n v="0.96899999999999997"/>
    <x v="0"/>
    <s v=""/>
    <n v="5"/>
    <n v="6"/>
    <n v="-3.43"/>
    <n v="3.1"/>
    <s v="Monday"/>
    <s v="5-10 min"/>
    <n v="1"/>
    <s v="Between 0.8-1.0"/>
  </r>
  <r>
    <s v="RF005304"/>
    <d v="2026-02-16T23:39:00"/>
    <d v="2026-02-16T00:00:00"/>
    <n v="23"/>
    <x v="1"/>
    <x v="0"/>
    <n v="3"/>
    <n v="81.05"/>
    <n v="81.2"/>
    <n v="1"/>
    <n v="2.5"/>
    <n v="1.2"/>
    <n v="87"/>
    <s v="Low"/>
    <n v="1.778"/>
    <x v="0"/>
    <s v=""/>
    <n v="5"/>
    <n v="4"/>
    <n v="0.15"/>
    <n v="-1.3"/>
    <s v="Monday"/>
    <s v="0-5 min"/>
    <n v="1"/>
    <s v="Above 1.2"/>
  </r>
  <r>
    <s v="RF005305"/>
    <d v="2026-02-16T23:42:00"/>
    <d v="2026-02-16T00:00:00"/>
    <n v="23"/>
    <x v="2"/>
    <x v="0"/>
    <n v="1.4"/>
    <n v="59.65"/>
    <n v="57.53"/>
    <n v="1"/>
    <n v="6.8"/>
    <n v="9"/>
    <n v="100"/>
    <s v="Low"/>
    <n v="1.173"/>
    <x v="0"/>
    <s v=""/>
    <n v="4.66"/>
    <n v="24"/>
    <n v="-2.12"/>
    <n v="2.2000000000000002"/>
    <s v="Monday"/>
    <s v="5-10 min"/>
    <n v="1"/>
    <s v="Between 1.0-1.2"/>
  </r>
  <r>
    <s v="RF005306"/>
    <d v="2026-02-16T23:47:00"/>
    <d v="2026-02-16T00:00:00"/>
    <n v="23"/>
    <x v="1"/>
    <x v="0"/>
    <n v="4.4000000000000004"/>
    <n v="104.3"/>
    <n v="110.38"/>
    <n v="1"/>
    <n v="2.2000000000000002"/>
    <n v="9.1"/>
    <n v="101"/>
    <s v="Low"/>
    <n v="1.982"/>
    <x v="0"/>
    <s v=""/>
    <n v="5"/>
    <n v="26"/>
    <n v="6.08"/>
    <n v="6.9"/>
    <s v="Monday"/>
    <s v="0-5 min"/>
    <n v="1"/>
    <s v="Above 1.2"/>
  </r>
  <r>
    <s v="RF005307"/>
    <d v="2026-02-16T23:49:00"/>
    <d v="2026-02-16T00:00:00"/>
    <n v="23"/>
    <x v="1"/>
    <x v="1"/>
    <n v="1.6"/>
    <n v="70.900000000000006"/>
    <n v="74.77"/>
    <n v="1.1000000000000001"/>
    <n v="6.8"/>
    <n v="7.7"/>
    <n v="93"/>
    <s v="Low"/>
    <n v="1.905"/>
    <x v="0"/>
    <s v=""/>
    <n v="4.84"/>
    <n v="0"/>
    <n v="3.87"/>
    <n v="0.9"/>
    <s v="Monday"/>
    <s v="5-10 min"/>
    <n v="1"/>
    <s v="Above 1.2"/>
  </r>
  <r>
    <s v="RF005308"/>
    <d v="2026-02-17T00:03:00"/>
    <d v="2026-02-17T00:00:00"/>
    <n v="0"/>
    <x v="0"/>
    <x v="1"/>
    <n v="1.2"/>
    <n v="58.59"/>
    <m/>
    <n v="1"/>
    <n v="4.5999999999999996"/>
    <n v="6.5"/>
    <n v="135"/>
    <s v="Low"/>
    <n v="1.8109999999999999"/>
    <x v="1"/>
    <s v="Pickup too far"/>
    <n v="4.68"/>
    <n v="0"/>
    <m/>
    <n v="1.9"/>
    <s v="Tuesday"/>
    <s v="0-5 min"/>
    <n v="0"/>
    <s v="Above 1.2"/>
  </r>
  <r>
    <s v="RF005309"/>
    <d v="2026-02-17T00:20:00"/>
    <d v="2026-02-17T00:00:00"/>
    <n v="0"/>
    <x v="2"/>
    <x v="0"/>
    <n v="0.7"/>
    <n v="48.9"/>
    <m/>
    <n v="1"/>
    <n v="2"/>
    <n v="2.1"/>
    <n v="113"/>
    <s v="Medium"/>
    <n v="1.1339999999999999"/>
    <x v="2"/>
    <s v="ETA too high"/>
    <n v="4.76"/>
    <n v="13"/>
    <m/>
    <n v="0.1"/>
    <s v="Tuesday"/>
    <s v="0-5 min"/>
    <n v="0"/>
    <s v="Between 1.0-1.2"/>
  </r>
  <r>
    <s v="RF005310"/>
    <d v="2026-02-17T00:42:00"/>
    <d v="2026-02-17T00:00:00"/>
    <n v="0"/>
    <x v="0"/>
    <x v="1"/>
    <n v="8"/>
    <n v="198.48"/>
    <n v="200.6"/>
    <n v="1.1000000000000001"/>
    <n v="2"/>
    <n v="1"/>
    <n v="120"/>
    <s v="Low"/>
    <n v="1.389"/>
    <x v="0"/>
    <s v=""/>
    <n v="4.63"/>
    <n v="0"/>
    <n v="2.12"/>
    <n v="-1"/>
    <s v="Tuesday"/>
    <s v="0-5 min"/>
    <n v="1"/>
    <s v="Above 1.2"/>
  </r>
  <r>
    <s v="RF005311"/>
    <d v="2026-02-17T00:42:00"/>
    <d v="2026-02-17T00:00:00"/>
    <n v="0"/>
    <x v="0"/>
    <x v="1"/>
    <n v="6.1"/>
    <n v="133.13999999999999"/>
    <n v="135.54"/>
    <n v="1"/>
    <n v="2.4"/>
    <n v="1.6"/>
    <n v="106"/>
    <s v="Medium"/>
    <n v="1.022"/>
    <x v="0"/>
    <s v=""/>
    <n v="4.88"/>
    <n v="0"/>
    <n v="2.4"/>
    <n v="-0.8"/>
    <s v="Tuesday"/>
    <s v="0-5 min"/>
    <n v="1"/>
    <s v="Between 1.0-1.2"/>
  </r>
  <r>
    <s v="RF005312"/>
    <d v="2026-02-17T00:53:00"/>
    <d v="2026-02-17T00:00:00"/>
    <n v="0"/>
    <x v="1"/>
    <x v="1"/>
    <n v="20.8"/>
    <n v="388.21"/>
    <n v="380.01"/>
    <n v="1"/>
    <n v="4.5"/>
    <n v="7.6"/>
    <n v="87"/>
    <s v="Medium"/>
    <n v="1.0840000000000001"/>
    <x v="0"/>
    <s v=""/>
    <n v="4.66"/>
    <n v="0"/>
    <n v="-8.1999999999999993"/>
    <n v="3.1"/>
    <s v="Tuesday"/>
    <s v="0-5 min"/>
    <n v="1"/>
    <s v="Between 1.0-1.2"/>
  </r>
  <r>
    <s v="RF005313"/>
    <d v="2026-02-17T01:15:00"/>
    <d v="2026-02-17T00:00:00"/>
    <n v="1"/>
    <x v="1"/>
    <x v="0"/>
    <n v="3.9"/>
    <n v="107.5"/>
    <n v="101.77"/>
    <n v="1"/>
    <n v="6.6"/>
    <n v="4.0999999999999996"/>
    <n v="90"/>
    <s v="Low"/>
    <n v="1.2"/>
    <x v="0"/>
    <s v=""/>
    <n v="4.78"/>
    <n v="6"/>
    <n v="-5.73"/>
    <n v="-2.5"/>
    <s v="Tuesday"/>
    <s v="5-10 min"/>
    <n v="1"/>
    <s v="Between 1.0-1.2"/>
  </r>
  <r>
    <s v="RF005314"/>
    <d v="2026-02-17T01:44:00"/>
    <d v="2026-02-17T00:00:00"/>
    <n v="1"/>
    <x v="4"/>
    <x v="0"/>
    <n v="14.8"/>
    <n v="280.94"/>
    <n v="292.47000000000003"/>
    <n v="1"/>
    <n v="5"/>
    <n v="3.8"/>
    <n v="63"/>
    <s v="Low"/>
    <n v="1.8460000000000001"/>
    <x v="0"/>
    <s v=""/>
    <n v="4.67"/>
    <n v="10"/>
    <n v="11.53"/>
    <n v="-1.2"/>
    <s v="Tuesday"/>
    <s v="0-5 min"/>
    <n v="1"/>
    <s v="Above 1.2"/>
  </r>
  <r>
    <s v="RF005315"/>
    <d v="2026-02-17T01:44:00"/>
    <d v="2026-02-17T00:00:00"/>
    <n v="1"/>
    <x v="2"/>
    <x v="0"/>
    <n v="8.3000000000000007"/>
    <n v="175.08"/>
    <n v="181.9"/>
    <n v="1.1000000000000001"/>
    <n v="2.5"/>
    <n v="1.5"/>
    <n v="116"/>
    <s v="Medium"/>
    <n v="1.07"/>
    <x v="0"/>
    <s v=""/>
    <n v="4.3899999999999997"/>
    <n v="6"/>
    <n v="6.82"/>
    <n v="-1"/>
    <s v="Tuesday"/>
    <s v="0-5 min"/>
    <n v="1"/>
    <s v="Between 1.0-1.2"/>
  </r>
  <r>
    <s v="RF005316"/>
    <d v="2026-02-17T01:52:00"/>
    <d v="2026-02-17T00:00:00"/>
    <n v="1"/>
    <x v="2"/>
    <x v="0"/>
    <n v="4.0999999999999996"/>
    <n v="122.6"/>
    <n v="121.49"/>
    <n v="1.3"/>
    <n v="7.8"/>
    <n v="10.1"/>
    <n v="106"/>
    <s v="Medium"/>
    <n v="0.92800000000000005"/>
    <x v="0"/>
    <s v=""/>
    <n v="4.5999999999999996"/>
    <n v="1"/>
    <n v="-1.1100000000000001"/>
    <n v="2.2999999999999998"/>
    <s v="Tuesday"/>
    <s v="5-10 min"/>
    <n v="1"/>
    <s v="Between 0.8-1.0"/>
  </r>
  <r>
    <s v="RF005317"/>
    <d v="2026-02-17T02:01:00"/>
    <d v="2026-02-17T00:00:00"/>
    <n v="2"/>
    <x v="3"/>
    <x v="0"/>
    <n v="2.6"/>
    <n v="80.959999999999994"/>
    <n v="75.69"/>
    <n v="1"/>
    <n v="4.0999999999999996"/>
    <n v="4"/>
    <n v="53"/>
    <s v="Low"/>
    <n v="1.9"/>
    <x v="0"/>
    <s v=""/>
    <n v="4.7"/>
    <n v="1"/>
    <n v="-5.27"/>
    <n v="-0.1"/>
    <s v="Tuesday"/>
    <s v="0-5 min"/>
    <n v="1"/>
    <s v="Above 1.2"/>
  </r>
  <r>
    <s v="RF005318"/>
    <d v="2026-02-17T02:02:00"/>
    <d v="2026-02-17T00:00:00"/>
    <n v="2"/>
    <x v="1"/>
    <x v="0"/>
    <n v="7.1"/>
    <n v="150.61000000000001"/>
    <n v="144.31"/>
    <n v="1"/>
    <n v="2.2999999999999998"/>
    <n v="2"/>
    <n v="104"/>
    <s v="Low"/>
    <n v="1.3819999999999999"/>
    <x v="0"/>
    <s v=""/>
    <n v="4.71"/>
    <n v="15"/>
    <n v="-6.3"/>
    <n v="-0.3"/>
    <s v="Tuesday"/>
    <s v="0-5 min"/>
    <n v="1"/>
    <s v="Above 1.2"/>
  </r>
  <r>
    <s v="RF005319"/>
    <d v="2026-02-17T02:10:00"/>
    <d v="2026-02-17T00:00:00"/>
    <n v="2"/>
    <x v="4"/>
    <x v="0"/>
    <n v="2.9"/>
    <n v="76.86"/>
    <n v="78.39"/>
    <n v="1"/>
    <n v="4"/>
    <n v="3.8"/>
    <n v="67"/>
    <s v="Low"/>
    <n v="2.2000000000000002"/>
    <x v="0"/>
    <s v=""/>
    <n v="4.8899999999999997"/>
    <n v="4"/>
    <n v="1.53"/>
    <n v="-0.2"/>
    <s v="Tuesday"/>
    <s v="0-5 min"/>
    <n v="1"/>
    <s v="Above 1.2"/>
  </r>
  <r>
    <s v="RF005320"/>
    <d v="2026-02-17T02:10:00"/>
    <d v="2026-02-17T00:00:00"/>
    <n v="2"/>
    <x v="3"/>
    <x v="1"/>
    <n v="7"/>
    <n v="153.80000000000001"/>
    <n v="153.47"/>
    <n v="1"/>
    <n v="4.2"/>
    <n v="5.6"/>
    <n v="76"/>
    <s v="Low"/>
    <n v="2.1150000000000002"/>
    <x v="0"/>
    <s v=""/>
    <n v="4.84"/>
    <n v="0"/>
    <n v="-0.33"/>
    <n v="1.4"/>
    <s v="Tuesday"/>
    <s v="0-5 min"/>
    <n v="1"/>
    <s v="Above 1.2"/>
  </r>
  <r>
    <s v="RF005321"/>
    <d v="2026-02-17T02:35:00"/>
    <d v="2026-02-17T00:00:00"/>
    <n v="2"/>
    <x v="2"/>
    <x v="0"/>
    <n v="2.8"/>
    <n v="90.27"/>
    <n v="88.03"/>
    <n v="1.1000000000000001"/>
    <n v="2.4"/>
    <n v="7.1"/>
    <n v="109"/>
    <s v="Low"/>
    <n v="1.595"/>
    <x v="0"/>
    <s v=""/>
    <n v="4.6500000000000004"/>
    <n v="4"/>
    <n v="-2.2400000000000002"/>
    <n v="4.7"/>
    <s v="Tuesday"/>
    <s v="0-5 min"/>
    <n v="1"/>
    <s v="Above 1.2"/>
  </r>
  <r>
    <s v="RF005322"/>
    <d v="2026-02-17T02:49:00"/>
    <d v="2026-02-17T00:00:00"/>
    <n v="2"/>
    <x v="1"/>
    <x v="0"/>
    <n v="2.2000000000000002"/>
    <n v="76.09"/>
    <n v="75.459999999999994"/>
    <n v="1"/>
    <n v="6.2"/>
    <n v="11.2"/>
    <n v="108"/>
    <s v="Low"/>
    <n v="1.7210000000000001"/>
    <x v="0"/>
    <s v=""/>
    <n v="4.6399999999999997"/>
    <n v="3"/>
    <n v="-0.63"/>
    <n v="5"/>
    <s v="Tuesday"/>
    <s v="5-10 min"/>
    <n v="1"/>
    <s v="Above 1.2"/>
  </r>
  <r>
    <s v="RF005323"/>
    <d v="2026-02-17T03:18:00"/>
    <d v="2026-02-17T00:00:00"/>
    <n v="3"/>
    <x v="0"/>
    <x v="0"/>
    <n v="1.1000000000000001"/>
    <n v="58.54"/>
    <n v="57.43"/>
    <n v="1"/>
    <n v="3.4"/>
    <n v="1"/>
    <n v="138"/>
    <s v="Low"/>
    <n v="1.3660000000000001"/>
    <x v="0"/>
    <s v=""/>
    <n v="4.76"/>
    <n v="3"/>
    <n v="-1.1100000000000001"/>
    <n v="-2.4"/>
    <s v="Tuesday"/>
    <s v="0-5 min"/>
    <n v="1"/>
    <s v="Above 1.2"/>
  </r>
  <r>
    <s v="RF005324"/>
    <d v="2026-02-17T03:22:00"/>
    <d v="2026-02-17T00:00:00"/>
    <n v="3"/>
    <x v="1"/>
    <x v="0"/>
    <n v="6.6"/>
    <n v="142.71"/>
    <m/>
    <n v="1"/>
    <n v="2.5"/>
    <n v="3.6"/>
    <n v="105"/>
    <s v="Medium"/>
    <n v="1.208"/>
    <x v="2"/>
    <s v="ETA too high"/>
    <n v="4.67"/>
    <n v="20"/>
    <m/>
    <n v="1.1000000000000001"/>
    <s v="Tuesday"/>
    <s v="0-5 min"/>
    <n v="0"/>
    <s v="Above 1.2"/>
  </r>
  <r>
    <s v="RF005325"/>
    <d v="2026-02-17T03:30:00"/>
    <d v="2026-02-17T00:00:00"/>
    <n v="3"/>
    <x v="0"/>
    <x v="0"/>
    <n v="5.6"/>
    <n v="134.44"/>
    <n v="125.28"/>
    <n v="1.1000000000000001"/>
    <n v="5.5"/>
    <n v="8.6999999999999993"/>
    <n v="124"/>
    <s v="Low"/>
    <n v="1.389"/>
    <x v="0"/>
    <s v=""/>
    <n v="4.63"/>
    <n v="6"/>
    <n v="-9.16"/>
    <n v="3.2"/>
    <s v="Tuesday"/>
    <s v="5-10 min"/>
    <n v="1"/>
    <s v="Above 1.2"/>
  </r>
  <r>
    <s v="RF005326"/>
    <d v="2026-02-17T03:54:00"/>
    <d v="2026-02-17T00:00:00"/>
    <n v="3"/>
    <x v="0"/>
    <x v="0"/>
    <n v="2.1"/>
    <n v="71.88"/>
    <n v="73.680000000000007"/>
    <n v="1"/>
    <n v="5"/>
    <n v="11.4"/>
    <n v="130"/>
    <s v="Low"/>
    <n v="1.8720000000000001"/>
    <x v="0"/>
    <s v=""/>
    <n v="4.5599999999999996"/>
    <n v="14"/>
    <n v="1.8"/>
    <n v="6.4"/>
    <s v="Tuesday"/>
    <s v="0-5 min"/>
    <n v="1"/>
    <s v="Above 1.2"/>
  </r>
  <r>
    <s v="RF005327"/>
    <d v="2026-02-17T04:15:00"/>
    <d v="2026-02-17T00:00:00"/>
    <n v="4"/>
    <x v="0"/>
    <x v="1"/>
    <n v="5.2"/>
    <n v="125.74"/>
    <n v="124.48"/>
    <n v="1"/>
    <n v="5.9"/>
    <n v="3.3"/>
    <n v="144"/>
    <s v="Medium"/>
    <n v="1.333"/>
    <x v="0"/>
    <s v=""/>
    <n v="4.6500000000000004"/>
    <n v="0"/>
    <n v="-1.26"/>
    <n v="-2.6"/>
    <s v="Tuesday"/>
    <s v="5-10 min"/>
    <n v="1"/>
    <s v="Above 1.2"/>
  </r>
  <r>
    <s v="RF005328"/>
    <d v="2026-02-17T04:42:00"/>
    <d v="2026-02-17T00:00:00"/>
    <n v="4"/>
    <x v="0"/>
    <x v="0"/>
    <n v="1.6"/>
    <n v="65.06"/>
    <n v="66.069999999999993"/>
    <n v="1"/>
    <n v="5.8"/>
    <n v="7.2"/>
    <n v="144"/>
    <s v="Low"/>
    <n v="1.6379999999999999"/>
    <x v="0"/>
    <s v=""/>
    <n v="4.83"/>
    <n v="10"/>
    <n v="1.01"/>
    <n v="1.4"/>
    <s v="Tuesday"/>
    <s v="5-10 min"/>
    <n v="1"/>
    <s v="Above 1.2"/>
  </r>
  <r>
    <s v="RF005329"/>
    <d v="2026-02-17T05:00:00"/>
    <d v="2026-02-17T00:00:00"/>
    <n v="5"/>
    <x v="3"/>
    <x v="0"/>
    <n v="6"/>
    <n v="150.19999999999999"/>
    <n v="149.82"/>
    <n v="1.2"/>
    <n v="2.9"/>
    <n v="6.6"/>
    <n v="71"/>
    <s v="Low"/>
    <n v="1.9379999999999999"/>
    <x v="0"/>
    <s v=""/>
    <n v="4.5199999999999996"/>
    <n v="16"/>
    <n v="-0.38"/>
    <n v="3.7"/>
    <s v="Tuesday"/>
    <s v="0-5 min"/>
    <n v="1"/>
    <s v="Above 1.2"/>
  </r>
  <r>
    <s v="RF005330"/>
    <d v="2026-02-17T05:16:00"/>
    <d v="2026-02-17T00:00:00"/>
    <n v="5"/>
    <x v="4"/>
    <x v="0"/>
    <n v="5.4"/>
    <n v="111.55"/>
    <n v="114.08"/>
    <n v="1"/>
    <n v="4"/>
    <n v="3.1"/>
    <n v="64"/>
    <s v="Low"/>
    <n v="1.75"/>
    <x v="0"/>
    <s v=""/>
    <n v="4.82"/>
    <n v="7"/>
    <n v="2.5299999999999998"/>
    <n v="-0.9"/>
    <s v="Tuesday"/>
    <s v="0-5 min"/>
    <n v="1"/>
    <s v="Above 1.2"/>
  </r>
  <r>
    <s v="RF005331"/>
    <d v="2026-02-17T05:21:00"/>
    <d v="2026-02-17T00:00:00"/>
    <n v="5"/>
    <x v="3"/>
    <x v="1"/>
    <n v="9.1999999999999993"/>
    <n v="189.65"/>
    <m/>
    <n v="1"/>
    <n v="2"/>
    <n v="1.2"/>
    <n v="58"/>
    <s v="Low"/>
    <n v="1.5680000000000001"/>
    <x v="2"/>
    <s v="Fare too high"/>
    <n v="5"/>
    <n v="0"/>
    <m/>
    <n v="-0.8"/>
    <s v="Tuesday"/>
    <s v="0-5 min"/>
    <n v="0"/>
    <s v="Above 1.2"/>
  </r>
  <r>
    <s v="RF005332"/>
    <d v="2026-02-17T05:31:00"/>
    <d v="2026-02-17T00:00:00"/>
    <n v="5"/>
    <x v="2"/>
    <x v="1"/>
    <n v="1.5"/>
    <n v="63.96"/>
    <n v="60.93"/>
    <n v="1"/>
    <n v="4.5"/>
    <n v="3.9"/>
    <n v="131"/>
    <s v="Low"/>
    <n v="1.5269999999999999"/>
    <x v="0"/>
    <s v=""/>
    <n v="4.62"/>
    <n v="0"/>
    <n v="-3.03"/>
    <n v="-0.6"/>
    <s v="Tuesday"/>
    <s v="0-5 min"/>
    <n v="1"/>
    <s v="Above 1.2"/>
  </r>
  <r>
    <s v="RF005333"/>
    <d v="2026-02-17T05:35:00"/>
    <d v="2026-02-17T00:00:00"/>
    <n v="5"/>
    <x v="1"/>
    <x v="0"/>
    <n v="0.7"/>
    <n v="49.3"/>
    <n v="49.64"/>
    <n v="1"/>
    <n v="4.8"/>
    <n v="6.7"/>
    <n v="108"/>
    <s v="Low"/>
    <n v="1.575"/>
    <x v="0"/>
    <s v=""/>
    <n v="4.68"/>
    <n v="19"/>
    <n v="0.34"/>
    <n v="1.9"/>
    <s v="Tuesday"/>
    <s v="0-5 min"/>
    <n v="1"/>
    <s v="Above 1.2"/>
  </r>
  <r>
    <s v="RF005334"/>
    <d v="2026-02-17T05:48:00"/>
    <d v="2026-02-17T00:00:00"/>
    <n v="5"/>
    <x v="0"/>
    <x v="1"/>
    <n v="13.9"/>
    <n v="289.8"/>
    <n v="281.8"/>
    <n v="1.1000000000000001"/>
    <n v="4"/>
    <n v="4"/>
    <n v="136"/>
    <s v="Medium"/>
    <n v="1.103"/>
    <x v="0"/>
    <s v=""/>
    <n v="4.6399999999999997"/>
    <n v="0"/>
    <n v="-8"/>
    <n v="0"/>
    <s v="Tuesday"/>
    <s v="0-5 min"/>
    <n v="1"/>
    <s v="Between 1.0-1.2"/>
  </r>
  <r>
    <s v="RF005335"/>
    <d v="2026-02-17T05:49:00"/>
    <d v="2026-02-17T00:00:00"/>
    <n v="5"/>
    <x v="0"/>
    <x v="1"/>
    <n v="7.5"/>
    <n v="144.96"/>
    <m/>
    <n v="1"/>
    <n v="2.2000000000000002"/>
    <n v="4.4000000000000004"/>
    <n v="125"/>
    <s v="Low"/>
    <n v="1.3720000000000001"/>
    <x v="1"/>
    <s v="Driver unavailable"/>
    <n v="4.79"/>
    <n v="0"/>
    <m/>
    <n v="2.2000000000000002"/>
    <s v="Tuesday"/>
    <s v="0-5 min"/>
    <n v="0"/>
    <s v="Above 1.2"/>
  </r>
  <r>
    <s v="RF005336"/>
    <d v="2026-02-17T06:00:00"/>
    <d v="2026-02-17T00:00:00"/>
    <n v="6"/>
    <x v="4"/>
    <x v="0"/>
    <n v="3.4"/>
    <n v="90.9"/>
    <m/>
    <n v="1.1000000000000001"/>
    <n v="6.6"/>
    <n v="5.6"/>
    <n v="62"/>
    <s v="Low"/>
    <n v="1.607"/>
    <x v="2"/>
    <s v="Fare too high"/>
    <n v="4.66"/>
    <n v="1"/>
    <m/>
    <n v="-1"/>
    <s v="Tuesday"/>
    <s v="5-10 min"/>
    <n v="0"/>
    <s v="Above 1.2"/>
  </r>
  <r>
    <s v="RF005337"/>
    <d v="2026-02-17T06:11:00"/>
    <d v="2026-02-17T00:00:00"/>
    <n v="6"/>
    <x v="1"/>
    <x v="0"/>
    <n v="13.2"/>
    <n v="239.33"/>
    <n v="254.42"/>
    <n v="1.1000000000000001"/>
    <n v="2"/>
    <n v="6.4"/>
    <n v="110"/>
    <s v="Low"/>
    <n v="1.7889999999999999"/>
    <x v="0"/>
    <s v=""/>
    <n v="4.68"/>
    <n v="30"/>
    <n v="15.09"/>
    <n v="4.4000000000000004"/>
    <s v="Tuesday"/>
    <s v="0-5 min"/>
    <n v="1"/>
    <s v="Above 1.2"/>
  </r>
  <r>
    <s v="RF005338"/>
    <d v="2026-02-17T06:12:00"/>
    <d v="2026-02-17T00:00:00"/>
    <n v="6"/>
    <x v="4"/>
    <x v="1"/>
    <n v="20.5"/>
    <n v="315.01"/>
    <n v="313.02"/>
    <n v="1"/>
    <n v="7.6"/>
    <n v="9.9"/>
    <n v="64"/>
    <s v="Low"/>
    <n v="1.702"/>
    <x v="0"/>
    <s v=""/>
    <n v="4.42"/>
    <n v="0"/>
    <n v="-1.99"/>
    <n v="2.2999999999999998"/>
    <s v="Tuesday"/>
    <s v="5-10 min"/>
    <n v="1"/>
    <s v="Above 1.2"/>
  </r>
  <r>
    <s v="RF005339"/>
    <d v="2026-02-17T06:20:00"/>
    <d v="2026-02-17T00:00:00"/>
    <n v="6"/>
    <x v="3"/>
    <x v="0"/>
    <n v="7.9"/>
    <n v="152.38"/>
    <n v="146.41999999999999"/>
    <n v="1"/>
    <n v="2"/>
    <n v="1"/>
    <n v="78"/>
    <s v="Low"/>
    <n v="2.2000000000000002"/>
    <x v="0"/>
    <s v=""/>
    <n v="4.67"/>
    <n v="5"/>
    <n v="-5.96"/>
    <n v="-1"/>
    <s v="Tuesday"/>
    <s v="0-5 min"/>
    <n v="1"/>
    <s v="Above 1.2"/>
  </r>
  <r>
    <s v="RF005340"/>
    <d v="2026-02-17T06:33:00"/>
    <d v="2026-02-17T00:00:00"/>
    <n v="6"/>
    <x v="2"/>
    <x v="1"/>
    <n v="5.2"/>
    <n v="111.61"/>
    <n v="115.55"/>
    <n v="1"/>
    <n v="3.9"/>
    <n v="6.6"/>
    <n v="127"/>
    <s v="Medium"/>
    <n v="1.2150000000000001"/>
    <x v="0"/>
    <s v=""/>
    <n v="4.49"/>
    <n v="0"/>
    <n v="3.94"/>
    <n v="2.7"/>
    <s v="Tuesday"/>
    <s v="0-5 min"/>
    <n v="1"/>
    <s v="Above 1.2"/>
  </r>
  <r>
    <s v="RF005341"/>
    <d v="2026-02-17T06:36:00"/>
    <d v="2026-02-17T00:00:00"/>
    <n v="6"/>
    <x v="2"/>
    <x v="0"/>
    <n v="2"/>
    <n v="66.06"/>
    <n v="63.74"/>
    <n v="1"/>
    <n v="2"/>
    <n v="1"/>
    <n v="109"/>
    <s v="Medium"/>
    <n v="1.147"/>
    <x v="0"/>
    <s v=""/>
    <n v="4.57"/>
    <n v="7"/>
    <n v="-2.3199999999999998"/>
    <n v="-1"/>
    <s v="Tuesday"/>
    <s v="0-5 min"/>
    <n v="1"/>
    <s v="Between 1.0-1.2"/>
  </r>
  <r>
    <s v="RF005342"/>
    <d v="2026-02-17T06:54:00"/>
    <d v="2026-02-17T00:00:00"/>
    <n v="6"/>
    <x v="4"/>
    <x v="0"/>
    <n v="4.3"/>
    <n v="103.25"/>
    <n v="97.06"/>
    <n v="1"/>
    <n v="2.8"/>
    <n v="1.9"/>
    <n v="60"/>
    <s v="Low"/>
    <n v="1.78"/>
    <x v="0"/>
    <s v=""/>
    <n v="4.96"/>
    <n v="6"/>
    <n v="-6.19"/>
    <n v="-0.9"/>
    <s v="Tuesday"/>
    <s v="0-5 min"/>
    <n v="1"/>
    <s v="Above 1.2"/>
  </r>
  <r>
    <s v="RF005343"/>
    <d v="2026-02-17T07:12:00"/>
    <d v="2026-02-17T00:00:00"/>
    <n v="7"/>
    <x v="0"/>
    <x v="0"/>
    <n v="2"/>
    <n v="89.94"/>
    <n v="86.16"/>
    <n v="1.2"/>
    <n v="6.7"/>
    <n v="7.4"/>
    <n v="115"/>
    <s v="Medium"/>
    <n v="0.81299999999999994"/>
    <x v="0"/>
    <s v=""/>
    <n v="4.55"/>
    <n v="46"/>
    <n v="-3.78"/>
    <n v="0.7"/>
    <s v="Tuesday"/>
    <s v="5-10 min"/>
    <n v="1"/>
    <s v="Between 0.8-1.0"/>
  </r>
  <r>
    <s v="RF005344"/>
    <d v="2026-02-17T07:19:00"/>
    <d v="2026-02-17T00:00:00"/>
    <n v="7"/>
    <x v="4"/>
    <x v="1"/>
    <n v="7.8"/>
    <n v="150.38"/>
    <m/>
    <n v="1"/>
    <n v="5.4"/>
    <n v="4.7"/>
    <n v="64"/>
    <s v="Low"/>
    <n v="2.1440000000000001"/>
    <x v="2"/>
    <s v="ETA too high"/>
    <n v="4.6500000000000004"/>
    <n v="0"/>
    <m/>
    <n v="-0.7"/>
    <s v="Tuesday"/>
    <s v="5-10 min"/>
    <n v="0"/>
    <s v="Above 1.2"/>
  </r>
  <r>
    <s v="RF005345"/>
    <d v="2026-02-17T07:26:00"/>
    <d v="2026-02-17T00:00:00"/>
    <n v="7"/>
    <x v="3"/>
    <x v="0"/>
    <n v="24.5"/>
    <n v="345.2"/>
    <m/>
    <n v="1"/>
    <n v="4.3"/>
    <n v="7.2"/>
    <n v="74"/>
    <s v="Low"/>
    <n v="1.71"/>
    <x v="1"/>
    <s v="Driver unavailable"/>
    <n v="4.84"/>
    <n v="4"/>
    <m/>
    <n v="2.9"/>
    <s v="Tuesday"/>
    <s v="0-5 min"/>
    <n v="0"/>
    <s v="Above 1.2"/>
  </r>
  <r>
    <s v="RF005346"/>
    <d v="2026-02-17T07:47:00"/>
    <d v="2026-02-17T00:00:00"/>
    <n v="7"/>
    <x v="2"/>
    <x v="0"/>
    <n v="8.4"/>
    <n v="186.07"/>
    <m/>
    <n v="1.1000000000000001"/>
    <n v="3.8"/>
    <n v="10.7"/>
    <n v="131"/>
    <s v="Medium"/>
    <n v="1.1870000000000001"/>
    <x v="2"/>
    <s v="ETA too high"/>
    <n v="4.67"/>
    <n v="1"/>
    <m/>
    <n v="6.9"/>
    <s v="Tuesday"/>
    <s v="0-5 min"/>
    <n v="0"/>
    <s v="Between 1.0-1.2"/>
  </r>
  <r>
    <s v="RF005347"/>
    <d v="2026-02-17T08:02:00"/>
    <d v="2026-02-17T00:00:00"/>
    <n v="8"/>
    <x v="1"/>
    <x v="0"/>
    <n v="13.2"/>
    <n v="259.72000000000003"/>
    <n v="255.8"/>
    <n v="1"/>
    <n v="10.199999999999999"/>
    <n v="4.8"/>
    <n v="85"/>
    <s v="Medium"/>
    <n v="0.98499999999999999"/>
    <x v="0"/>
    <s v=""/>
    <n v="4.84"/>
    <n v="1"/>
    <n v="-3.92"/>
    <n v="-5.4"/>
    <s v="Tuesday"/>
    <s v="10-15 min"/>
    <n v="1"/>
    <s v="Between 0.8-1.0"/>
  </r>
  <r>
    <s v="RF005348"/>
    <d v="2026-02-17T08:17:00"/>
    <d v="2026-02-17T00:00:00"/>
    <n v="8"/>
    <x v="1"/>
    <x v="0"/>
    <n v="5.0999999999999996"/>
    <n v="143.27000000000001"/>
    <n v="136.35"/>
    <n v="1.2"/>
    <n v="5.6"/>
    <n v="4.7"/>
    <n v="92"/>
    <s v="Medium"/>
    <n v="0.93100000000000005"/>
    <x v="0"/>
    <s v=""/>
    <n v="5"/>
    <n v="3"/>
    <n v="-6.92"/>
    <n v="-0.9"/>
    <s v="Tuesday"/>
    <s v="5-10 min"/>
    <n v="1"/>
    <s v="Between 0.8-1.0"/>
  </r>
  <r>
    <s v="RF005349"/>
    <d v="2026-02-17T08:33:00"/>
    <d v="2026-02-17T00:00:00"/>
    <n v="8"/>
    <x v="3"/>
    <x v="1"/>
    <n v="7.6"/>
    <n v="165.12"/>
    <n v="161.84"/>
    <n v="1"/>
    <n v="11.1"/>
    <n v="12.5"/>
    <n v="70"/>
    <s v="Low"/>
    <n v="1.369"/>
    <x v="0"/>
    <s v=""/>
    <n v="4.8099999999999996"/>
    <n v="0"/>
    <n v="-3.28"/>
    <n v="1.4"/>
    <s v="Tuesday"/>
    <s v="10-15 min"/>
    <n v="1"/>
    <s v="Above 1.2"/>
  </r>
  <r>
    <s v="RF005350"/>
    <d v="2026-02-17T08:36:00"/>
    <d v="2026-02-17T00:00:00"/>
    <n v="8"/>
    <x v="2"/>
    <x v="1"/>
    <n v="4.5999999999999996"/>
    <n v="116.12"/>
    <m/>
    <n v="1.2"/>
    <n v="8.5"/>
    <n v="8.9"/>
    <n v="122"/>
    <s v="Medium"/>
    <n v="1.119"/>
    <x v="1"/>
    <s v="Driver unavailable"/>
    <n v="4.47"/>
    <n v="0"/>
    <m/>
    <n v="0.4"/>
    <s v="Tuesday"/>
    <s v="5-10 min"/>
    <n v="0"/>
    <s v="Between 1.0-1.2"/>
  </r>
  <r>
    <s v="RF005351"/>
    <d v="2026-02-17T08:57:00"/>
    <d v="2026-02-17T00:00:00"/>
    <n v="8"/>
    <x v="0"/>
    <x v="0"/>
    <n v="1.5"/>
    <n v="81.16"/>
    <n v="85.73"/>
    <n v="1.3"/>
    <n v="6.5"/>
    <n v="1.8"/>
    <n v="101"/>
    <s v="High"/>
    <n v="0.63"/>
    <x v="0"/>
    <s v=""/>
    <n v="4.92"/>
    <n v="6"/>
    <n v="4.57"/>
    <n v="-4.7"/>
    <s v="Tuesday"/>
    <s v="5-10 min"/>
    <n v="1"/>
    <s v="Below 0.8"/>
  </r>
  <r>
    <s v="RF005352"/>
    <d v="2026-02-17T08:58:00"/>
    <d v="2026-02-17T00:00:00"/>
    <n v="8"/>
    <x v="1"/>
    <x v="0"/>
    <n v="0.8"/>
    <n v="52.61"/>
    <n v="52.31"/>
    <n v="1"/>
    <n v="4.5"/>
    <n v="9.1"/>
    <n v="94"/>
    <s v="Medium"/>
    <n v="0.97"/>
    <x v="0"/>
    <s v=""/>
    <n v="4.6500000000000004"/>
    <n v="8"/>
    <n v="-0.3"/>
    <n v="4.5999999999999996"/>
    <s v="Tuesday"/>
    <s v="0-5 min"/>
    <n v="1"/>
    <s v="Between 0.8-1.0"/>
  </r>
  <r>
    <s v="RF005353"/>
    <d v="2026-02-17T09:06:00"/>
    <d v="2026-02-17T00:00:00"/>
    <n v="9"/>
    <x v="1"/>
    <x v="0"/>
    <n v="23.1"/>
    <n v="372.18"/>
    <m/>
    <n v="1"/>
    <n v="9.4"/>
    <n v="10.6"/>
    <n v="74"/>
    <s v="Medium"/>
    <n v="0.88200000000000001"/>
    <x v="1"/>
    <s v="Pickup too far"/>
    <n v="4.3499999999999996"/>
    <n v="3"/>
    <m/>
    <n v="1.2"/>
    <s v="Tuesday"/>
    <s v="5-10 min"/>
    <n v="0"/>
    <s v="Between 0.8-1.0"/>
  </r>
  <r>
    <s v="RF005354"/>
    <d v="2026-02-17T09:09:00"/>
    <d v="2026-02-17T00:00:00"/>
    <n v="9"/>
    <x v="2"/>
    <x v="1"/>
    <n v="3.7"/>
    <n v="106.68"/>
    <n v="102.52"/>
    <n v="1.2"/>
    <n v="3.3"/>
    <n v="6.4"/>
    <n v="95"/>
    <s v="Medium"/>
    <n v="0.85899999999999999"/>
    <x v="0"/>
    <s v=""/>
    <n v="4.49"/>
    <n v="0"/>
    <n v="-4.16"/>
    <n v="3.1"/>
    <s v="Tuesday"/>
    <s v="0-5 min"/>
    <n v="1"/>
    <s v="Between 0.8-1.0"/>
  </r>
  <r>
    <s v="RF005355"/>
    <d v="2026-02-17T09:11:00"/>
    <d v="2026-02-17T00:00:00"/>
    <n v="9"/>
    <x v="3"/>
    <x v="1"/>
    <n v="5.2"/>
    <n v="126.79"/>
    <n v="121.35"/>
    <n v="1"/>
    <n v="8.3000000000000007"/>
    <n v="10.8"/>
    <n v="52"/>
    <s v="Low"/>
    <n v="1.0680000000000001"/>
    <x v="0"/>
    <s v=""/>
    <n v="4.68"/>
    <n v="0"/>
    <n v="-5.44"/>
    <n v="2.5"/>
    <s v="Tuesday"/>
    <s v="5-10 min"/>
    <n v="1"/>
    <s v="Between 1.0-1.2"/>
  </r>
  <r>
    <s v="RF005356"/>
    <d v="2026-02-17T09:28:00"/>
    <d v="2026-02-17T00:00:00"/>
    <n v="9"/>
    <x v="2"/>
    <x v="1"/>
    <n v="0.8"/>
    <n v="60.73"/>
    <n v="57.13"/>
    <n v="1.2"/>
    <n v="7"/>
    <n v="7.1"/>
    <n v="95"/>
    <s v="Medium"/>
    <n v="0.73199999999999998"/>
    <x v="0"/>
    <s v=""/>
    <n v="4.8499999999999996"/>
    <n v="0"/>
    <n v="-3.6"/>
    <n v="0.1"/>
    <s v="Tuesday"/>
    <s v="5-10 min"/>
    <n v="1"/>
    <s v="Below 0.8"/>
  </r>
  <r>
    <s v="RF005357"/>
    <d v="2026-02-17T09:46:00"/>
    <d v="2026-02-17T00:00:00"/>
    <n v="9"/>
    <x v="1"/>
    <x v="1"/>
    <n v="4.5999999999999996"/>
    <n v="116.92"/>
    <n v="106.02"/>
    <n v="1"/>
    <n v="2"/>
    <n v="1"/>
    <n v="72"/>
    <s v="Low"/>
    <n v="1.075"/>
    <x v="0"/>
    <s v=""/>
    <n v="4.6399999999999997"/>
    <n v="0"/>
    <n v="-10.9"/>
    <n v="-1"/>
    <s v="Tuesday"/>
    <s v="0-5 min"/>
    <n v="1"/>
    <s v="Between 1.0-1.2"/>
  </r>
  <r>
    <s v="RF005358"/>
    <d v="2026-02-17T09:47:00"/>
    <d v="2026-02-17T00:00:00"/>
    <n v="9"/>
    <x v="1"/>
    <x v="0"/>
    <n v="9.5"/>
    <n v="225.08"/>
    <n v="227.52"/>
    <n v="1.1000000000000001"/>
    <n v="3.7"/>
    <n v="4.8"/>
    <n v="74"/>
    <s v="Medium"/>
    <n v="0.877"/>
    <x v="0"/>
    <s v=""/>
    <n v="4.7699999999999996"/>
    <n v="5"/>
    <n v="2.44"/>
    <n v="1.1000000000000001"/>
    <s v="Tuesday"/>
    <s v="0-5 min"/>
    <n v="1"/>
    <s v="Between 0.8-1.0"/>
  </r>
  <r>
    <s v="RF005359"/>
    <d v="2026-02-17T09:49:00"/>
    <d v="2026-02-17T00:00:00"/>
    <n v="9"/>
    <x v="1"/>
    <x v="0"/>
    <n v="9"/>
    <n v="169.09"/>
    <n v="184.31"/>
    <n v="1.1000000000000001"/>
    <n v="5.5"/>
    <n v="2.2999999999999998"/>
    <n v="77"/>
    <s v="Medium"/>
    <n v="0.88400000000000001"/>
    <x v="0"/>
    <s v=""/>
    <n v="4.63"/>
    <n v="12"/>
    <n v="15.22"/>
    <n v="-3.2"/>
    <s v="Tuesday"/>
    <s v="5-10 min"/>
    <n v="1"/>
    <s v="Between 0.8-1.0"/>
  </r>
  <r>
    <s v="RF005360"/>
    <d v="2026-02-17T11:11:00"/>
    <d v="2026-02-17T00:00:00"/>
    <n v="11"/>
    <x v="2"/>
    <x v="0"/>
    <n v="6"/>
    <n v="142.44"/>
    <n v="149.19"/>
    <n v="1"/>
    <n v="3.7"/>
    <n v="7.7"/>
    <n v="111"/>
    <s v="Low"/>
    <n v="1.31"/>
    <x v="0"/>
    <s v=""/>
    <n v="5"/>
    <n v="1"/>
    <n v="6.75"/>
    <n v="4"/>
    <s v="Tuesday"/>
    <s v="0-5 min"/>
    <n v="1"/>
    <s v="Above 1.2"/>
  </r>
  <r>
    <s v="RF005361"/>
    <d v="2026-02-17T11:18:00"/>
    <d v="2026-02-17T00:00:00"/>
    <n v="11"/>
    <x v="2"/>
    <x v="1"/>
    <n v="9.9"/>
    <n v="198.41"/>
    <n v="202.09"/>
    <n v="1"/>
    <n v="3.3"/>
    <n v="7.6"/>
    <n v="109"/>
    <s v="Low"/>
    <n v="1.1990000000000001"/>
    <x v="0"/>
    <s v=""/>
    <n v="4.58"/>
    <n v="0"/>
    <n v="3.68"/>
    <n v="4.3"/>
    <s v="Tuesday"/>
    <s v="0-5 min"/>
    <n v="1"/>
    <s v="Between 1.0-1.2"/>
  </r>
  <r>
    <s v="RF005362"/>
    <d v="2026-02-17T11:20:00"/>
    <d v="2026-02-17T00:00:00"/>
    <n v="11"/>
    <x v="1"/>
    <x v="0"/>
    <n v="3.8"/>
    <n v="102.26"/>
    <n v="105.5"/>
    <n v="1"/>
    <n v="2.1"/>
    <n v="4.0999999999999996"/>
    <n v="76"/>
    <s v="Medium"/>
    <n v="0.91900000000000004"/>
    <x v="0"/>
    <s v=""/>
    <n v="5"/>
    <n v="10"/>
    <n v="3.24"/>
    <n v="2"/>
    <s v="Tuesday"/>
    <s v="0-5 min"/>
    <n v="1"/>
    <s v="Between 0.8-1.0"/>
  </r>
  <r>
    <s v="RF005363"/>
    <d v="2026-02-17T11:23:00"/>
    <d v="2026-02-17T00:00:00"/>
    <n v="11"/>
    <x v="0"/>
    <x v="0"/>
    <n v="13.6"/>
    <n v="224.6"/>
    <n v="225.57"/>
    <n v="1"/>
    <n v="4.7"/>
    <n v="5"/>
    <n v="144"/>
    <s v="Medium"/>
    <n v="1.218"/>
    <x v="0"/>
    <s v=""/>
    <n v="4.72"/>
    <n v="21"/>
    <n v="0.97"/>
    <n v="0.3"/>
    <s v="Tuesday"/>
    <s v="0-5 min"/>
    <n v="1"/>
    <s v="Above 1.2"/>
  </r>
  <r>
    <s v="RF005364"/>
    <d v="2026-02-17T11:27:00"/>
    <d v="2026-02-17T00:00:00"/>
    <n v="11"/>
    <x v="1"/>
    <x v="1"/>
    <n v="29.3"/>
    <n v="432.11"/>
    <n v="440.93"/>
    <n v="1"/>
    <n v="8"/>
    <n v="12"/>
    <n v="86"/>
    <s v="Low"/>
    <n v="1.1319999999999999"/>
    <x v="0"/>
    <s v=""/>
    <n v="4.8"/>
    <n v="0"/>
    <n v="8.82"/>
    <n v="4"/>
    <s v="Tuesday"/>
    <s v="5-10 min"/>
    <n v="1"/>
    <s v="Between 1.0-1.2"/>
  </r>
  <r>
    <s v="RF005365"/>
    <d v="2026-02-17T11:29:00"/>
    <d v="2026-02-17T00:00:00"/>
    <n v="11"/>
    <x v="0"/>
    <x v="0"/>
    <n v="12.1"/>
    <n v="244.07"/>
    <m/>
    <n v="1.1000000000000001"/>
    <n v="8"/>
    <m/>
    <n v="103"/>
    <s v="Medium"/>
    <n v="0.99199999999999999"/>
    <x v="3"/>
    <s v="No driver available"/>
    <n v="4.21"/>
    <n v="63"/>
    <m/>
    <m/>
    <s v="Tuesday"/>
    <s v="5-10 min"/>
    <n v="0"/>
    <s v="Between 0.8-1.0"/>
  </r>
  <r>
    <s v="RF005366"/>
    <d v="2026-02-17T11:29:00"/>
    <d v="2026-02-17T00:00:00"/>
    <n v="11"/>
    <x v="0"/>
    <x v="0"/>
    <n v="5.3"/>
    <n v="112.3"/>
    <n v="112.49"/>
    <n v="1"/>
    <n v="7.4"/>
    <n v="10.1"/>
    <n v="125"/>
    <s v="Medium"/>
    <n v="1.0189999999999999"/>
    <x v="0"/>
    <s v=""/>
    <n v="5"/>
    <n v="2"/>
    <n v="0.19"/>
    <n v="2.7"/>
    <s v="Tuesday"/>
    <s v="5-10 min"/>
    <n v="1"/>
    <s v="Between 1.0-1.2"/>
  </r>
  <r>
    <s v="RF005367"/>
    <d v="2026-02-17T11:41:00"/>
    <d v="2026-02-17T00:00:00"/>
    <n v="11"/>
    <x v="2"/>
    <x v="1"/>
    <n v="3.1"/>
    <n v="88.86"/>
    <n v="82.86"/>
    <n v="1"/>
    <n v="4.4000000000000004"/>
    <n v="9.1"/>
    <n v="108"/>
    <s v="Low"/>
    <n v="1.2889999999999999"/>
    <x v="0"/>
    <s v=""/>
    <n v="4.53"/>
    <n v="0"/>
    <n v="-6"/>
    <n v="4.7"/>
    <s v="Tuesday"/>
    <s v="0-5 min"/>
    <n v="1"/>
    <s v="Above 1.2"/>
  </r>
  <r>
    <s v="RF005368"/>
    <d v="2026-02-17T11:49:00"/>
    <d v="2026-02-17T00:00:00"/>
    <n v="11"/>
    <x v="3"/>
    <x v="1"/>
    <n v="2"/>
    <n v="79.23"/>
    <n v="82.01"/>
    <n v="1.1000000000000001"/>
    <n v="7.3"/>
    <n v="12.2"/>
    <n v="59"/>
    <s v="Medium"/>
    <n v="1.0509999999999999"/>
    <x v="0"/>
    <s v=""/>
    <n v="4.8600000000000003"/>
    <n v="0"/>
    <n v="2.78"/>
    <n v="4.9000000000000004"/>
    <s v="Tuesday"/>
    <s v="5-10 min"/>
    <n v="1"/>
    <s v="Between 1.0-1.2"/>
  </r>
  <r>
    <s v="RF005369"/>
    <d v="2026-02-17T11:50:00"/>
    <d v="2026-02-17T00:00:00"/>
    <n v="11"/>
    <x v="1"/>
    <x v="0"/>
    <n v="5.8"/>
    <n v="154.1"/>
    <m/>
    <n v="1.1000000000000001"/>
    <n v="2.2000000000000002"/>
    <n v="7.7"/>
    <n v="94"/>
    <s v="Medium"/>
    <n v="0.91700000000000004"/>
    <x v="1"/>
    <s v="Driver unavailable"/>
    <n v="4.59"/>
    <n v="12"/>
    <m/>
    <n v="5.5"/>
    <s v="Tuesday"/>
    <s v="0-5 min"/>
    <n v="0"/>
    <s v="Between 0.8-1.0"/>
  </r>
  <r>
    <s v="RF005370"/>
    <d v="2026-02-17T12:01:00"/>
    <d v="2026-02-17T00:00:00"/>
    <n v="12"/>
    <x v="4"/>
    <x v="0"/>
    <n v="2"/>
    <n v="64.03"/>
    <n v="62.26"/>
    <n v="1"/>
    <n v="5.7"/>
    <n v="10.4"/>
    <n v="55"/>
    <s v="Low"/>
    <n v="1.8720000000000001"/>
    <x v="0"/>
    <s v=""/>
    <n v="4.45"/>
    <n v="4"/>
    <n v="-1.77"/>
    <n v="4.7"/>
    <s v="Tuesday"/>
    <s v="5-10 min"/>
    <n v="1"/>
    <s v="Above 1.2"/>
  </r>
  <r>
    <s v="RF005371"/>
    <d v="2026-02-17T12:14:00"/>
    <d v="2026-02-17T00:00:00"/>
    <n v="12"/>
    <x v="0"/>
    <x v="0"/>
    <n v="7"/>
    <n v="162.36000000000001"/>
    <n v="160.74"/>
    <n v="1.1000000000000001"/>
    <n v="7.8"/>
    <n v="1"/>
    <n v="119"/>
    <s v="Low"/>
    <n v="1.226"/>
    <x v="0"/>
    <s v=""/>
    <n v="4.9000000000000004"/>
    <n v="3"/>
    <n v="-1.62"/>
    <n v="-6.8"/>
    <s v="Tuesday"/>
    <s v="5-10 min"/>
    <n v="1"/>
    <s v="Above 1.2"/>
  </r>
  <r>
    <s v="RF005372"/>
    <d v="2026-02-17T12:15:00"/>
    <d v="2026-02-17T00:00:00"/>
    <n v="12"/>
    <x v="0"/>
    <x v="1"/>
    <n v="5.4"/>
    <n v="114.62"/>
    <n v="114.8"/>
    <n v="1"/>
    <n v="6.2"/>
    <n v="8.5"/>
    <n v="139"/>
    <s v="Medium"/>
    <n v="1.079"/>
    <x v="0"/>
    <s v=""/>
    <n v="4.6100000000000003"/>
    <n v="0"/>
    <n v="0.18"/>
    <n v="2.2999999999999998"/>
    <s v="Tuesday"/>
    <s v="5-10 min"/>
    <n v="1"/>
    <s v="Between 1.0-1.2"/>
  </r>
  <r>
    <s v="RF005373"/>
    <d v="2026-02-17T12:18:00"/>
    <d v="2026-02-17T00:00:00"/>
    <n v="12"/>
    <x v="0"/>
    <x v="1"/>
    <n v="3.1"/>
    <n v="94.56"/>
    <m/>
    <n v="1.1000000000000001"/>
    <n v="2"/>
    <n v="3.3"/>
    <n v="124"/>
    <s v="Medium"/>
    <n v="0.995"/>
    <x v="2"/>
    <s v="ETA too high"/>
    <n v="4.7"/>
    <n v="0"/>
    <m/>
    <n v="1.3"/>
    <s v="Tuesday"/>
    <s v="0-5 min"/>
    <n v="0"/>
    <s v="Between 0.8-1.0"/>
  </r>
  <r>
    <s v="RF005374"/>
    <d v="2026-02-17T12:26:00"/>
    <d v="2026-02-17T00:00:00"/>
    <n v="12"/>
    <x v="0"/>
    <x v="0"/>
    <n v="6.3"/>
    <n v="168.3"/>
    <m/>
    <n v="1.3"/>
    <n v="3.6"/>
    <n v="7"/>
    <n v="130"/>
    <s v="High"/>
    <n v="0.89500000000000002"/>
    <x v="2"/>
    <s v="ETA too high"/>
    <n v="4.66"/>
    <n v="5"/>
    <m/>
    <n v="3.4"/>
    <s v="Tuesday"/>
    <s v="0-5 min"/>
    <n v="0"/>
    <s v="Between 0.8-1.0"/>
  </r>
  <r>
    <s v="RF005375"/>
    <d v="2026-02-17T12:29:00"/>
    <d v="2026-02-17T00:00:00"/>
    <n v="12"/>
    <x v="2"/>
    <x v="0"/>
    <n v="6.8"/>
    <n v="169.86"/>
    <n v="172.15"/>
    <n v="1.2"/>
    <n v="4.4000000000000004"/>
    <n v="1"/>
    <n v="106"/>
    <s v="Medium"/>
    <n v="0.82699999999999996"/>
    <x v="0"/>
    <s v=""/>
    <n v="4.3600000000000003"/>
    <n v="12"/>
    <n v="2.29"/>
    <n v="-3.4"/>
    <s v="Tuesday"/>
    <s v="0-5 min"/>
    <n v="1"/>
    <s v="Between 0.8-1.0"/>
  </r>
  <r>
    <s v="RF005376"/>
    <d v="2026-02-17T13:11:00"/>
    <d v="2026-02-17T00:00:00"/>
    <n v="13"/>
    <x v="2"/>
    <x v="0"/>
    <n v="8.3000000000000007"/>
    <n v="153.72999999999999"/>
    <n v="158.32"/>
    <n v="1"/>
    <n v="2"/>
    <n v="1"/>
    <n v="114"/>
    <s v="Low"/>
    <n v="1.8049999999999999"/>
    <x v="0"/>
    <s v=""/>
    <n v="4.4800000000000004"/>
    <n v="6"/>
    <n v="4.59"/>
    <n v="-1"/>
    <s v="Tuesday"/>
    <s v="0-5 min"/>
    <n v="1"/>
    <s v="Above 1.2"/>
  </r>
  <r>
    <s v="RF005377"/>
    <d v="2026-02-17T13:28:00"/>
    <d v="2026-02-17T00:00:00"/>
    <n v="13"/>
    <x v="1"/>
    <x v="0"/>
    <n v="5.6"/>
    <n v="110.5"/>
    <n v="110.66"/>
    <n v="1"/>
    <n v="3.6"/>
    <n v="9.9"/>
    <n v="87"/>
    <s v="Medium"/>
    <n v="1.0189999999999999"/>
    <x v="0"/>
    <s v=""/>
    <n v="4.3099999999999996"/>
    <n v="6"/>
    <n v="0.16"/>
    <n v="6.3"/>
    <s v="Tuesday"/>
    <s v="0-5 min"/>
    <n v="1"/>
    <s v="Between 1.0-1.2"/>
  </r>
  <r>
    <s v="RF005378"/>
    <d v="2026-02-17T13:39:00"/>
    <d v="2026-02-17T00:00:00"/>
    <n v="13"/>
    <x v="0"/>
    <x v="0"/>
    <n v="7.9"/>
    <n v="151.22999999999999"/>
    <n v="145.91999999999999"/>
    <n v="1"/>
    <n v="4.0999999999999996"/>
    <n v="6.9"/>
    <n v="114"/>
    <s v="Medium"/>
    <n v="1.0649999999999999"/>
    <x v="0"/>
    <s v=""/>
    <n v="4.53"/>
    <n v="6"/>
    <n v="-5.31"/>
    <n v="2.8"/>
    <s v="Tuesday"/>
    <s v="0-5 min"/>
    <n v="1"/>
    <s v="Between 1.0-1.2"/>
  </r>
  <r>
    <s v="RF005379"/>
    <d v="2026-02-17T13:41:00"/>
    <d v="2026-02-17T00:00:00"/>
    <n v="13"/>
    <x v="1"/>
    <x v="0"/>
    <n v="12.8"/>
    <n v="208.65"/>
    <n v="219.45"/>
    <n v="1"/>
    <n v="3.8"/>
    <n v="5.6"/>
    <n v="91"/>
    <s v="Low"/>
    <n v="1.1679999999999999"/>
    <x v="0"/>
    <s v=""/>
    <n v="5"/>
    <n v="3"/>
    <n v="10.8"/>
    <n v="1.8"/>
    <s v="Tuesday"/>
    <s v="0-5 min"/>
    <n v="1"/>
    <s v="Between 1.0-1.2"/>
  </r>
  <r>
    <s v="RF005380"/>
    <d v="2026-02-17T13:50:00"/>
    <d v="2026-02-17T00:00:00"/>
    <n v="13"/>
    <x v="0"/>
    <x v="0"/>
    <n v="2.2000000000000002"/>
    <n v="76.92"/>
    <n v="73.69"/>
    <n v="1.1000000000000001"/>
    <n v="2.9"/>
    <n v="2.1"/>
    <n v="115"/>
    <s v="Medium"/>
    <n v="0.93400000000000005"/>
    <x v="0"/>
    <s v=""/>
    <n v="4.96"/>
    <n v="3"/>
    <n v="-3.23"/>
    <n v="-0.8"/>
    <s v="Tuesday"/>
    <s v="0-5 min"/>
    <n v="1"/>
    <s v="Between 0.8-1.0"/>
  </r>
  <r>
    <s v="RF005381"/>
    <d v="2026-02-17T13:54:00"/>
    <d v="2026-02-17T00:00:00"/>
    <n v="13"/>
    <x v="2"/>
    <x v="0"/>
    <n v="2.1"/>
    <n v="77.23"/>
    <n v="73.86"/>
    <n v="1.1000000000000001"/>
    <n v="6.6"/>
    <n v="4.4000000000000004"/>
    <n v="123"/>
    <s v="Medium"/>
    <n v="1.1850000000000001"/>
    <x v="0"/>
    <s v=""/>
    <n v="5"/>
    <n v="4"/>
    <n v="-3.37"/>
    <n v="-2.2000000000000002"/>
    <s v="Tuesday"/>
    <s v="5-10 min"/>
    <n v="1"/>
    <s v="Between 1.0-1.2"/>
  </r>
  <r>
    <s v="RF005382"/>
    <d v="2026-02-17T13:54:00"/>
    <d v="2026-02-17T00:00:00"/>
    <n v="13"/>
    <x v="1"/>
    <x v="0"/>
    <n v="9.6999999999999993"/>
    <n v="192.35"/>
    <n v="191.84"/>
    <n v="1"/>
    <n v="3.9"/>
    <n v="2.6"/>
    <n v="99"/>
    <s v="Medium"/>
    <n v="1.1859999999999999"/>
    <x v="0"/>
    <s v=""/>
    <n v="4.92"/>
    <n v="8"/>
    <n v="-0.51"/>
    <n v="-1.3"/>
    <s v="Tuesday"/>
    <s v="0-5 min"/>
    <n v="1"/>
    <s v="Between 1.0-1.2"/>
  </r>
  <r>
    <s v="RF005383"/>
    <d v="2026-02-17T14:34:00"/>
    <d v="2026-02-17T00:00:00"/>
    <n v="14"/>
    <x v="0"/>
    <x v="1"/>
    <n v="3.7"/>
    <n v="104.99"/>
    <n v="104.42"/>
    <n v="1"/>
    <n v="2"/>
    <n v="1"/>
    <n v="95"/>
    <s v="Low"/>
    <n v="0.92700000000000005"/>
    <x v="0"/>
    <s v=""/>
    <n v="4.78"/>
    <n v="0"/>
    <n v="-0.56999999999999995"/>
    <n v="-1"/>
    <s v="Tuesday"/>
    <s v="0-5 min"/>
    <n v="1"/>
    <s v="Between 0.8-1.0"/>
  </r>
  <r>
    <s v="RF005384"/>
    <d v="2026-02-17T14:38:00"/>
    <d v="2026-02-17T00:00:00"/>
    <n v="14"/>
    <x v="2"/>
    <x v="0"/>
    <n v="13.1"/>
    <n v="216.25"/>
    <n v="217.22"/>
    <n v="1"/>
    <n v="3.4"/>
    <n v="6.3"/>
    <n v="129"/>
    <s v="Low"/>
    <n v="1.619"/>
    <x v="0"/>
    <s v=""/>
    <n v="5"/>
    <n v="19"/>
    <n v="0.97"/>
    <n v="2.9"/>
    <s v="Tuesday"/>
    <s v="0-5 min"/>
    <n v="1"/>
    <s v="Above 1.2"/>
  </r>
  <r>
    <s v="RF005385"/>
    <d v="2026-02-17T14:43:00"/>
    <d v="2026-02-17T00:00:00"/>
    <n v="14"/>
    <x v="2"/>
    <x v="0"/>
    <n v="11"/>
    <n v="198.75"/>
    <n v="210.75"/>
    <n v="1.1000000000000001"/>
    <n v="3.3"/>
    <n v="5.0999999999999996"/>
    <n v="117"/>
    <s v="Medium"/>
    <n v="1.0529999999999999"/>
    <x v="0"/>
    <s v=""/>
    <n v="4.62"/>
    <n v="8"/>
    <n v="12"/>
    <n v="1.8"/>
    <s v="Tuesday"/>
    <s v="0-5 min"/>
    <n v="1"/>
    <s v="Between 1.0-1.2"/>
  </r>
  <r>
    <s v="RF005386"/>
    <d v="2026-02-17T15:11:00"/>
    <d v="2026-02-17T00:00:00"/>
    <n v="15"/>
    <x v="3"/>
    <x v="0"/>
    <n v="13.3"/>
    <n v="252.67"/>
    <n v="250.4"/>
    <n v="1"/>
    <n v="2"/>
    <n v="1"/>
    <n v="70"/>
    <s v="Low"/>
    <n v="2.129"/>
    <x v="0"/>
    <s v=""/>
    <n v="5"/>
    <n v="3"/>
    <n v="-2.27"/>
    <n v="-1"/>
    <s v="Tuesday"/>
    <s v="0-5 min"/>
    <n v="1"/>
    <s v="Above 1.2"/>
  </r>
  <r>
    <s v="RF005387"/>
    <d v="2026-02-17T15:26:00"/>
    <d v="2026-02-17T00:00:00"/>
    <n v="15"/>
    <x v="1"/>
    <x v="0"/>
    <n v="1.4"/>
    <n v="67.23"/>
    <m/>
    <n v="1.1000000000000001"/>
    <n v="4.5"/>
    <n v="8.1999999999999993"/>
    <n v="88"/>
    <s v="Medium"/>
    <n v="0.89500000000000002"/>
    <x v="1"/>
    <s v="Pickup too far"/>
    <n v="4.74"/>
    <n v="37"/>
    <m/>
    <n v="3.7"/>
    <s v="Tuesday"/>
    <s v="0-5 min"/>
    <n v="0"/>
    <s v="Between 0.8-1.0"/>
  </r>
  <r>
    <s v="RF005388"/>
    <d v="2026-02-17T15:29:00"/>
    <d v="2026-02-17T00:00:00"/>
    <n v="15"/>
    <x v="1"/>
    <x v="1"/>
    <n v="5.4"/>
    <n v="132.19999999999999"/>
    <n v="134.18"/>
    <n v="1"/>
    <n v="7.2"/>
    <n v="1"/>
    <n v="76"/>
    <s v="Low"/>
    <n v="1.153"/>
    <x v="0"/>
    <s v=""/>
    <n v="4.72"/>
    <n v="0"/>
    <n v="1.98"/>
    <n v="-6.2"/>
    <s v="Tuesday"/>
    <s v="5-10 min"/>
    <n v="1"/>
    <s v="Between 1.0-1.2"/>
  </r>
  <r>
    <s v="RF005389"/>
    <d v="2026-02-17T15:48:00"/>
    <d v="2026-02-17T00:00:00"/>
    <n v="15"/>
    <x v="0"/>
    <x v="0"/>
    <n v="7.9"/>
    <n v="175.1"/>
    <n v="185.85"/>
    <n v="1.1000000000000001"/>
    <n v="4.4000000000000004"/>
    <n v="1"/>
    <n v="101"/>
    <s v="Medium"/>
    <n v="0.90900000000000003"/>
    <x v="0"/>
    <s v=""/>
    <n v="4.7300000000000004"/>
    <n v="2"/>
    <n v="10.75"/>
    <n v="-3.4"/>
    <s v="Tuesday"/>
    <s v="0-5 min"/>
    <n v="1"/>
    <s v="Between 0.8-1.0"/>
  </r>
  <r>
    <s v="RF005390"/>
    <d v="2026-02-17T15:59:00"/>
    <d v="2026-02-17T00:00:00"/>
    <n v="15"/>
    <x v="0"/>
    <x v="0"/>
    <n v="2.5"/>
    <n v="84.1"/>
    <n v="86.87"/>
    <n v="1"/>
    <n v="4.0999999999999996"/>
    <n v="7.2"/>
    <n v="136"/>
    <s v="Medium"/>
    <n v="1.1910000000000001"/>
    <x v="0"/>
    <s v=""/>
    <n v="5"/>
    <n v="36"/>
    <n v="2.77"/>
    <n v="3.1"/>
    <s v="Tuesday"/>
    <s v="0-5 min"/>
    <n v="1"/>
    <s v="Between 1.0-1.2"/>
  </r>
  <r>
    <s v="RF005391"/>
    <d v="2026-02-17T16:04:00"/>
    <d v="2026-02-17T00:00:00"/>
    <n v="16"/>
    <x v="2"/>
    <x v="0"/>
    <n v="5.2"/>
    <n v="105.69"/>
    <n v="106.17"/>
    <n v="1"/>
    <n v="6.1"/>
    <n v="12.1"/>
    <n v="83"/>
    <s v="Low"/>
    <n v="0.97899999999999998"/>
    <x v="0"/>
    <s v=""/>
    <n v="5"/>
    <n v="29"/>
    <n v="0.48"/>
    <n v="6"/>
    <s v="Tuesday"/>
    <s v="5-10 min"/>
    <n v="1"/>
    <s v="Between 0.8-1.0"/>
  </r>
  <r>
    <s v="RF005392"/>
    <d v="2026-02-17T16:13:00"/>
    <d v="2026-02-17T00:00:00"/>
    <n v="16"/>
    <x v="4"/>
    <x v="0"/>
    <n v="7.2"/>
    <n v="161.78"/>
    <n v="161.13999999999999"/>
    <n v="1"/>
    <n v="3.6"/>
    <n v="1"/>
    <n v="45"/>
    <s v="Low"/>
    <n v="1.81"/>
    <x v="0"/>
    <s v=""/>
    <n v="4.47"/>
    <n v="3"/>
    <n v="-0.64"/>
    <n v="-2.6"/>
    <s v="Tuesday"/>
    <s v="0-5 min"/>
    <n v="1"/>
    <s v="Above 1.2"/>
  </r>
  <r>
    <s v="RF005393"/>
    <d v="2026-02-17T16:15:00"/>
    <d v="2026-02-17T00:00:00"/>
    <n v="16"/>
    <x v="1"/>
    <x v="1"/>
    <n v="3.3"/>
    <n v="96.86"/>
    <m/>
    <n v="1.1000000000000001"/>
    <n v="3.4"/>
    <n v="2.8"/>
    <n v="80"/>
    <s v="Medium"/>
    <n v="0.85599999999999998"/>
    <x v="2"/>
    <s v="ETA too high"/>
    <n v="4.92"/>
    <n v="0"/>
    <m/>
    <n v="-0.6"/>
    <s v="Tuesday"/>
    <s v="0-5 min"/>
    <n v="0"/>
    <s v="Between 0.8-1.0"/>
  </r>
  <r>
    <s v="RF005394"/>
    <d v="2026-02-17T16:22:00"/>
    <d v="2026-02-17T00:00:00"/>
    <n v="16"/>
    <x v="1"/>
    <x v="0"/>
    <n v="2.5"/>
    <n v="90.3"/>
    <n v="86.22"/>
    <n v="1.1000000000000001"/>
    <n v="6.3"/>
    <n v="12.5"/>
    <n v="72"/>
    <s v="Low"/>
    <n v="1.18"/>
    <x v="0"/>
    <s v=""/>
    <n v="4.67"/>
    <n v="5"/>
    <n v="-4.08"/>
    <n v="6.2"/>
    <s v="Tuesday"/>
    <s v="5-10 min"/>
    <n v="1"/>
    <s v="Between 1.0-1.2"/>
  </r>
  <r>
    <s v="RF005395"/>
    <d v="2026-02-17T16:26:00"/>
    <d v="2026-02-17T00:00:00"/>
    <n v="16"/>
    <x v="1"/>
    <x v="0"/>
    <n v="4.4000000000000004"/>
    <n v="124.54"/>
    <n v="122.58"/>
    <n v="1.3"/>
    <n v="6.5"/>
    <n v="2.7"/>
    <n v="89"/>
    <s v="High"/>
    <n v="0.78600000000000003"/>
    <x v="0"/>
    <s v=""/>
    <n v="4.71"/>
    <n v="1"/>
    <n v="-1.96"/>
    <n v="-3.8"/>
    <s v="Tuesday"/>
    <s v="5-10 min"/>
    <n v="1"/>
    <s v="Below 0.8"/>
  </r>
  <r>
    <s v="RF005396"/>
    <d v="2026-02-17T17:32:00"/>
    <d v="2026-02-17T00:00:00"/>
    <n v="17"/>
    <x v="3"/>
    <x v="0"/>
    <n v="13.8"/>
    <n v="223.43"/>
    <n v="215.89"/>
    <n v="1"/>
    <n v="2"/>
    <n v="5.6"/>
    <n v="59"/>
    <s v="Low"/>
    <n v="1.2310000000000001"/>
    <x v="0"/>
    <s v=""/>
    <n v="4.7300000000000004"/>
    <n v="10"/>
    <n v="-7.54"/>
    <n v="3.6"/>
    <s v="Tuesday"/>
    <s v="0-5 min"/>
    <n v="1"/>
    <s v="Above 1.2"/>
  </r>
  <r>
    <s v="RF005397"/>
    <d v="2026-02-17T17:45:00"/>
    <d v="2026-02-17T00:00:00"/>
    <n v="17"/>
    <x v="0"/>
    <x v="1"/>
    <n v="8.3000000000000007"/>
    <n v="187.18"/>
    <n v="198.29"/>
    <n v="1.1000000000000001"/>
    <n v="7"/>
    <n v="6.8"/>
    <n v="107"/>
    <s v="Medium"/>
    <n v="0.85799999999999998"/>
    <x v="0"/>
    <s v=""/>
    <n v="4.92"/>
    <n v="0"/>
    <n v="11.11"/>
    <n v="-0.2"/>
    <s v="Tuesday"/>
    <s v="5-10 min"/>
    <n v="1"/>
    <s v="Between 0.8-1.0"/>
  </r>
  <r>
    <s v="RF005398"/>
    <d v="2026-02-17T17:54:00"/>
    <d v="2026-02-17T00:00:00"/>
    <n v="17"/>
    <x v="3"/>
    <x v="0"/>
    <n v="6.6"/>
    <n v="121"/>
    <n v="130.22"/>
    <n v="1"/>
    <n v="6"/>
    <n v="9.6999999999999993"/>
    <n v="51"/>
    <s v="Low"/>
    <n v="0.97299999999999998"/>
    <x v="0"/>
    <s v=""/>
    <n v="4.45"/>
    <n v="14"/>
    <n v="9.2200000000000006"/>
    <n v="3.7"/>
    <s v="Tuesday"/>
    <s v="5-10 min"/>
    <n v="1"/>
    <s v="Between 0.8-1.0"/>
  </r>
  <r>
    <s v="RF005399"/>
    <d v="2026-02-17T18:07:00"/>
    <d v="2026-02-17T00:00:00"/>
    <n v="18"/>
    <x v="4"/>
    <x v="1"/>
    <n v="10.6"/>
    <n v="198.14"/>
    <n v="208.09"/>
    <n v="1"/>
    <n v="2"/>
    <n v="6.5"/>
    <n v="48"/>
    <s v="Low"/>
    <n v="1.9390000000000001"/>
    <x v="0"/>
    <s v=""/>
    <n v="4.45"/>
    <n v="0"/>
    <n v="9.9499999999999993"/>
    <n v="4.5"/>
    <s v="Tuesday"/>
    <s v="0-5 min"/>
    <n v="1"/>
    <s v="Above 1.2"/>
  </r>
  <r>
    <s v="RF005400"/>
    <d v="2026-02-17T18:21:00"/>
    <d v="2026-02-17T00:00:00"/>
    <n v="18"/>
    <x v="2"/>
    <x v="0"/>
    <n v="5.6"/>
    <n v="128.24"/>
    <n v="127.18"/>
    <n v="1.1000000000000001"/>
    <n v="2"/>
    <n v="4"/>
    <n v="107"/>
    <s v="Medium"/>
    <n v="0.877"/>
    <x v="0"/>
    <s v=""/>
    <n v="4.74"/>
    <n v="19"/>
    <n v="-1.06"/>
    <n v="2"/>
    <s v="Tuesday"/>
    <s v="0-5 min"/>
    <n v="1"/>
    <s v="Between 0.8-1.0"/>
  </r>
  <r>
    <s v="RF005401"/>
    <d v="2026-02-17T18:26:00"/>
    <d v="2026-02-17T00:00:00"/>
    <n v="18"/>
    <x v="4"/>
    <x v="1"/>
    <n v="3.9"/>
    <n v="95.09"/>
    <n v="89.73"/>
    <n v="1"/>
    <n v="4.5999999999999996"/>
    <n v="2.8"/>
    <n v="38"/>
    <s v="Low"/>
    <n v="0.91"/>
    <x v="0"/>
    <s v=""/>
    <n v="4.43"/>
    <n v="0"/>
    <n v="-5.36"/>
    <n v="-1.8"/>
    <s v="Tuesday"/>
    <s v="0-5 min"/>
    <n v="1"/>
    <s v="Between 0.8-1.0"/>
  </r>
  <r>
    <s v="RF005402"/>
    <d v="2026-02-17T18:27:00"/>
    <d v="2026-02-17T00:00:00"/>
    <n v="18"/>
    <x v="0"/>
    <x v="0"/>
    <n v="2.6"/>
    <n v="92.65"/>
    <n v="93.2"/>
    <n v="1.1000000000000001"/>
    <n v="12"/>
    <n v="9.9"/>
    <n v="109"/>
    <s v="Medium"/>
    <n v="0.83399999999999996"/>
    <x v="0"/>
    <s v=""/>
    <n v="4.76"/>
    <n v="46"/>
    <n v="0.55000000000000004"/>
    <n v="-2.1"/>
    <s v="Tuesday"/>
    <s v="10-15 min"/>
    <n v="1"/>
    <s v="Between 0.8-1.0"/>
  </r>
  <r>
    <s v="RF005403"/>
    <d v="2026-02-17T18:32:00"/>
    <d v="2026-02-17T00:00:00"/>
    <n v="18"/>
    <x v="1"/>
    <x v="1"/>
    <n v="4.9000000000000004"/>
    <n v="116.61"/>
    <n v="114"/>
    <n v="1"/>
    <n v="11"/>
    <n v="10.3"/>
    <n v="81"/>
    <s v="Medium"/>
    <n v="0.90700000000000003"/>
    <x v="0"/>
    <s v=""/>
    <n v="4.92"/>
    <n v="0"/>
    <n v="-2.61"/>
    <n v="-0.7"/>
    <s v="Tuesday"/>
    <s v="10-15 min"/>
    <n v="1"/>
    <s v="Between 0.8-1.0"/>
  </r>
  <r>
    <s v="RF005404"/>
    <d v="2026-02-17T18:37:00"/>
    <d v="2026-02-17T00:00:00"/>
    <n v="18"/>
    <x v="1"/>
    <x v="1"/>
    <n v="9.3000000000000007"/>
    <n v="248.17"/>
    <n v="248.03"/>
    <n v="1.3"/>
    <n v="11.3"/>
    <n v="7.3"/>
    <n v="73"/>
    <s v="High"/>
    <n v="0.63"/>
    <x v="0"/>
    <s v=""/>
    <n v="4.8099999999999996"/>
    <n v="0"/>
    <n v="-0.14000000000000001"/>
    <n v="-4"/>
    <s v="Tuesday"/>
    <s v="10-15 min"/>
    <n v="1"/>
    <s v="Below 0.8"/>
  </r>
  <r>
    <s v="RF005405"/>
    <d v="2026-02-17T18:38:00"/>
    <d v="2026-02-17T00:00:00"/>
    <n v="18"/>
    <x v="0"/>
    <x v="0"/>
    <n v="0.7"/>
    <n v="67.56"/>
    <n v="67.87"/>
    <n v="1.3"/>
    <n v="6.5"/>
    <n v="9.6999999999999993"/>
    <n v="98"/>
    <s v="High"/>
    <n v="0.63600000000000001"/>
    <x v="0"/>
    <s v=""/>
    <n v="4.8"/>
    <n v="4"/>
    <n v="0.31"/>
    <n v="3.2"/>
    <s v="Tuesday"/>
    <s v="5-10 min"/>
    <n v="1"/>
    <s v="Below 0.8"/>
  </r>
  <r>
    <s v="RF005406"/>
    <d v="2026-02-17T18:59:00"/>
    <d v="2026-02-17T00:00:00"/>
    <n v="18"/>
    <x v="0"/>
    <x v="0"/>
    <n v="4"/>
    <n v="148.86000000000001"/>
    <n v="156.21"/>
    <n v="1.4"/>
    <n v="6.4"/>
    <n v="1.7"/>
    <n v="101"/>
    <s v="High"/>
    <n v="0.64100000000000001"/>
    <x v="0"/>
    <s v=""/>
    <n v="4.55"/>
    <n v="4"/>
    <n v="7.35"/>
    <n v="-4.7"/>
    <s v="Tuesday"/>
    <s v="5-10 min"/>
    <n v="1"/>
    <s v="Below 0.8"/>
  </r>
  <r>
    <s v="RF005407"/>
    <d v="2026-02-17T19:01:00"/>
    <d v="2026-02-17T00:00:00"/>
    <n v="19"/>
    <x v="2"/>
    <x v="0"/>
    <n v="5.0999999999999996"/>
    <n v="163.02000000000001"/>
    <m/>
    <n v="1.4"/>
    <n v="4.7"/>
    <n v="10"/>
    <n v="78"/>
    <s v="Medium"/>
    <n v="0.67600000000000005"/>
    <x v="2"/>
    <s v="Changed plans"/>
    <n v="5"/>
    <n v="6"/>
    <m/>
    <n v="5.3"/>
    <s v="Tuesday"/>
    <s v="0-5 min"/>
    <n v="0"/>
    <s v="Below 0.8"/>
  </r>
  <r>
    <s v="RF005408"/>
    <d v="2026-02-17T19:07:00"/>
    <d v="2026-02-17T00:00:00"/>
    <n v="19"/>
    <x v="1"/>
    <x v="0"/>
    <n v="3.9"/>
    <n v="98.66"/>
    <n v="99.93"/>
    <n v="1"/>
    <n v="4.3"/>
    <n v="2.7"/>
    <n v="60"/>
    <s v="Medium"/>
    <n v="0.74299999999999999"/>
    <x v="0"/>
    <s v=""/>
    <n v="4.9800000000000004"/>
    <n v="6"/>
    <n v="1.27"/>
    <n v="-1.6"/>
    <s v="Tuesday"/>
    <s v="0-5 min"/>
    <n v="1"/>
    <s v="Below 0.8"/>
  </r>
  <r>
    <s v="RF005409"/>
    <d v="2026-02-17T19:24:00"/>
    <d v="2026-02-17T00:00:00"/>
    <n v="19"/>
    <x v="1"/>
    <x v="0"/>
    <n v="10.8"/>
    <n v="208.81"/>
    <n v="219.01"/>
    <n v="1"/>
    <n v="7.6"/>
    <n v="7.7"/>
    <n v="82"/>
    <s v="Medium"/>
    <n v="0.871"/>
    <x v="0"/>
    <s v=""/>
    <n v="4.99"/>
    <n v="8"/>
    <n v="10.199999999999999"/>
    <n v="0.1"/>
    <s v="Tuesday"/>
    <s v="5-10 min"/>
    <n v="1"/>
    <s v="Between 0.8-1.0"/>
  </r>
  <r>
    <s v="RF005410"/>
    <d v="2026-02-17T19:35:00"/>
    <d v="2026-02-17T00:00:00"/>
    <n v="19"/>
    <x v="0"/>
    <x v="0"/>
    <n v="7.9"/>
    <n v="192.78"/>
    <n v="195.04"/>
    <n v="1.2"/>
    <n v="10.6"/>
    <n v="9.6"/>
    <n v="82"/>
    <s v="Medium"/>
    <n v="0.73599999999999999"/>
    <x v="0"/>
    <s v=""/>
    <n v="4.84"/>
    <n v="3"/>
    <n v="2.2599999999999998"/>
    <n v="-1"/>
    <s v="Tuesday"/>
    <s v="10-15 min"/>
    <n v="1"/>
    <s v="Below 0.8"/>
  </r>
  <r>
    <s v="RF005411"/>
    <d v="2026-02-17T19:42:00"/>
    <d v="2026-02-17T00:00:00"/>
    <n v="19"/>
    <x v="1"/>
    <x v="1"/>
    <n v="4.0999999999999996"/>
    <n v="110.44"/>
    <n v="108.35"/>
    <n v="1.1000000000000001"/>
    <n v="6.2"/>
    <n v="12.1"/>
    <n v="64"/>
    <s v="Medium"/>
    <n v="0.76600000000000001"/>
    <x v="0"/>
    <s v=""/>
    <n v="4.5199999999999996"/>
    <n v="0"/>
    <n v="-2.09"/>
    <n v="5.9"/>
    <s v="Tuesday"/>
    <s v="5-10 min"/>
    <n v="1"/>
    <s v="Below 0.8"/>
  </r>
  <r>
    <s v="RF005412"/>
    <d v="2026-02-17T19:50:00"/>
    <d v="2026-02-17T00:00:00"/>
    <n v="19"/>
    <x v="0"/>
    <x v="1"/>
    <n v="10.3"/>
    <n v="224.44"/>
    <n v="215.56"/>
    <n v="1.2"/>
    <n v="6.2"/>
    <n v="8.6999999999999993"/>
    <n v="91"/>
    <s v="Medium"/>
    <n v="0.69499999999999995"/>
    <x v="0"/>
    <s v=""/>
    <n v="4.46"/>
    <n v="0"/>
    <n v="-8.8800000000000008"/>
    <n v="2.5"/>
    <s v="Tuesday"/>
    <s v="5-10 min"/>
    <n v="1"/>
    <s v="Below 0.8"/>
  </r>
  <r>
    <s v="RF005413"/>
    <d v="2026-02-17T19:51:00"/>
    <d v="2026-02-17T00:00:00"/>
    <n v="19"/>
    <x v="0"/>
    <x v="0"/>
    <n v="1.7"/>
    <n v="68.36"/>
    <n v="69.41"/>
    <n v="1"/>
    <n v="4.5"/>
    <n v="8.5"/>
    <n v="100"/>
    <s v="Medium"/>
    <n v="0.84599999999999997"/>
    <x v="0"/>
    <s v=""/>
    <n v="4.96"/>
    <n v="15"/>
    <n v="1.05"/>
    <n v="4"/>
    <s v="Tuesday"/>
    <s v="0-5 min"/>
    <n v="1"/>
    <s v="Between 0.8-1.0"/>
  </r>
  <r>
    <s v="RF005414"/>
    <d v="2026-02-17T19:53:00"/>
    <d v="2026-02-17T00:00:00"/>
    <n v="19"/>
    <x v="1"/>
    <x v="0"/>
    <n v="8.1"/>
    <n v="168.58"/>
    <n v="173.26"/>
    <n v="1.1000000000000001"/>
    <n v="7.2"/>
    <n v="6.5"/>
    <n v="70"/>
    <s v="Medium"/>
    <n v="0.66600000000000004"/>
    <x v="0"/>
    <s v=""/>
    <n v="4.62"/>
    <n v="15"/>
    <n v="4.68"/>
    <n v="-0.7"/>
    <s v="Tuesday"/>
    <s v="5-10 min"/>
    <n v="1"/>
    <s v="Below 0.8"/>
  </r>
  <r>
    <s v="RF005415"/>
    <d v="2026-02-17T20:03:00"/>
    <d v="2026-02-17T00:00:00"/>
    <n v="20"/>
    <x v="3"/>
    <x v="1"/>
    <n v="2.9"/>
    <n v="81.69"/>
    <n v="82.9"/>
    <n v="1.1000000000000001"/>
    <n v="3.4"/>
    <n v="6.3"/>
    <n v="51"/>
    <s v="Low"/>
    <n v="1.071"/>
    <x v="0"/>
    <s v=""/>
    <n v="4.4400000000000004"/>
    <n v="0"/>
    <n v="1.21"/>
    <n v="2.9"/>
    <s v="Tuesday"/>
    <s v="0-5 min"/>
    <n v="1"/>
    <s v="Between 1.0-1.2"/>
  </r>
  <r>
    <s v="RF005416"/>
    <d v="2026-02-17T20:17:00"/>
    <d v="2026-02-17T00:00:00"/>
    <n v="20"/>
    <x v="4"/>
    <x v="0"/>
    <n v="8.6"/>
    <n v="146.19"/>
    <n v="148.65"/>
    <n v="1"/>
    <n v="2.2999999999999998"/>
    <n v="5.4"/>
    <n v="54"/>
    <s v="Low"/>
    <n v="1.5089999999999999"/>
    <x v="0"/>
    <s v=""/>
    <n v="4.2300000000000004"/>
    <n v="4"/>
    <n v="2.46"/>
    <n v="3.1"/>
    <s v="Tuesday"/>
    <s v="0-5 min"/>
    <n v="1"/>
    <s v="Above 1.2"/>
  </r>
  <r>
    <s v="RF005417"/>
    <d v="2026-02-17T20:44:00"/>
    <d v="2026-02-17T00:00:00"/>
    <n v="20"/>
    <x v="3"/>
    <x v="0"/>
    <n v="6.9"/>
    <n v="170.05"/>
    <n v="181.08"/>
    <n v="1.1000000000000001"/>
    <n v="5.8"/>
    <n v="6.8"/>
    <n v="53"/>
    <s v="Low"/>
    <n v="0.97099999999999997"/>
    <x v="0"/>
    <s v=""/>
    <n v="4.93"/>
    <n v="10"/>
    <n v="11.03"/>
    <n v="1"/>
    <s v="Tuesday"/>
    <s v="5-10 min"/>
    <n v="1"/>
    <s v="Between 0.8-1.0"/>
  </r>
  <r>
    <s v="RF005418"/>
    <d v="2026-02-17T20:52:00"/>
    <d v="2026-02-17T00:00:00"/>
    <n v="20"/>
    <x v="0"/>
    <x v="0"/>
    <n v="7"/>
    <n v="175.03"/>
    <n v="176.39"/>
    <n v="1.1000000000000001"/>
    <n v="4.5"/>
    <n v="6"/>
    <n v="93"/>
    <s v="Medium"/>
    <n v="0.81"/>
    <x v="0"/>
    <s v=""/>
    <n v="4.9400000000000004"/>
    <n v="3"/>
    <n v="1.36"/>
    <n v="1.5"/>
    <s v="Tuesday"/>
    <s v="0-5 min"/>
    <n v="1"/>
    <s v="Between 0.8-1.0"/>
  </r>
  <r>
    <s v="RF005419"/>
    <d v="2026-02-17T21:25:00"/>
    <d v="2026-02-17T00:00:00"/>
    <n v="21"/>
    <x v="0"/>
    <x v="0"/>
    <n v="7.2"/>
    <n v="166.47"/>
    <m/>
    <n v="1"/>
    <n v="3.7"/>
    <n v="5.4"/>
    <n v="115"/>
    <s v="Medium"/>
    <n v="1.0820000000000001"/>
    <x v="1"/>
    <s v="Driver unavailable"/>
    <n v="5"/>
    <n v="8"/>
    <m/>
    <n v="1.7"/>
    <s v="Tuesday"/>
    <s v="0-5 min"/>
    <n v="0"/>
    <s v="Between 1.0-1.2"/>
  </r>
  <r>
    <s v="RF005420"/>
    <d v="2026-02-17T21:32:00"/>
    <d v="2026-02-17T00:00:00"/>
    <n v="21"/>
    <x v="2"/>
    <x v="0"/>
    <n v="5.0999999999999996"/>
    <n v="148.4"/>
    <n v="155.22999999999999"/>
    <n v="1.3"/>
    <n v="6.1"/>
    <n v="7.8"/>
    <n v="102"/>
    <s v="Medium"/>
    <n v="0.82299999999999995"/>
    <x v="0"/>
    <s v=""/>
    <n v="4.76"/>
    <n v="6"/>
    <n v="6.83"/>
    <n v="1.7"/>
    <s v="Tuesday"/>
    <s v="5-10 min"/>
    <n v="1"/>
    <s v="Between 0.8-1.0"/>
  </r>
  <r>
    <s v="RF005421"/>
    <d v="2026-02-17T21:59:00"/>
    <d v="2026-02-17T00:00:00"/>
    <n v="21"/>
    <x v="0"/>
    <x v="0"/>
    <n v="6.9"/>
    <n v="178.89"/>
    <n v="179.11"/>
    <n v="1.3"/>
    <n v="3"/>
    <n v="6.5"/>
    <n v="111"/>
    <s v="High"/>
    <n v="0.67400000000000004"/>
    <x v="0"/>
    <s v=""/>
    <n v="4.74"/>
    <n v="103"/>
    <n v="0.22"/>
    <n v="3.5"/>
    <s v="Tuesday"/>
    <s v="0-5 min"/>
    <n v="1"/>
    <s v="Below 0.8"/>
  </r>
  <r>
    <s v="RF005422"/>
    <d v="2026-02-17T22:01:00"/>
    <d v="2026-02-17T00:00:00"/>
    <n v="22"/>
    <x v="0"/>
    <x v="0"/>
    <n v="2.1"/>
    <n v="78.739999999999995"/>
    <n v="78.25"/>
    <n v="1"/>
    <n v="2"/>
    <n v="1"/>
    <n v="123"/>
    <s v="Medium"/>
    <n v="0.96"/>
    <x v="0"/>
    <s v=""/>
    <n v="4.32"/>
    <n v="2"/>
    <n v="-0.49"/>
    <n v="-1"/>
    <s v="Tuesday"/>
    <s v="0-5 min"/>
    <n v="1"/>
    <s v="Between 0.8-1.0"/>
  </r>
  <r>
    <s v="RF005423"/>
    <d v="2026-02-17T22:03:00"/>
    <d v="2026-02-17T00:00:00"/>
    <n v="22"/>
    <x v="3"/>
    <x v="0"/>
    <n v="5.2"/>
    <n v="118.82"/>
    <n v="122.24"/>
    <n v="1"/>
    <n v="4.8"/>
    <n v="1"/>
    <n v="63"/>
    <s v="Low"/>
    <n v="1.415"/>
    <x v="0"/>
    <s v=""/>
    <n v="4.93"/>
    <n v="1"/>
    <n v="3.42"/>
    <n v="-3.8"/>
    <s v="Tuesday"/>
    <s v="0-5 min"/>
    <n v="1"/>
    <s v="Above 1.2"/>
  </r>
  <r>
    <s v="RF005424"/>
    <d v="2026-02-17T22:03:00"/>
    <d v="2026-02-17T00:00:00"/>
    <n v="22"/>
    <x v="0"/>
    <x v="1"/>
    <n v="2"/>
    <n v="76.08"/>
    <m/>
    <n v="1"/>
    <n v="2"/>
    <n v="1"/>
    <n v="128"/>
    <s v="Medium"/>
    <n v="1.1870000000000001"/>
    <x v="2"/>
    <s v="Fare too high"/>
    <n v="4.68"/>
    <n v="0"/>
    <m/>
    <n v="-1"/>
    <s v="Tuesday"/>
    <s v="0-5 min"/>
    <n v="0"/>
    <s v="Between 1.0-1.2"/>
  </r>
  <r>
    <s v="RF005425"/>
    <d v="2026-02-17T22:14:00"/>
    <d v="2026-02-17T00:00:00"/>
    <n v="22"/>
    <x v="1"/>
    <x v="0"/>
    <n v="16.2"/>
    <n v="271.44"/>
    <n v="255.92"/>
    <n v="1"/>
    <n v="4.5999999999999996"/>
    <n v="3.4"/>
    <n v="78"/>
    <s v="Low"/>
    <n v="1.1399999999999999"/>
    <x v="0"/>
    <s v=""/>
    <n v="4.71"/>
    <n v="1"/>
    <n v="-15.52"/>
    <n v="-1.2"/>
    <s v="Tuesday"/>
    <s v="0-5 min"/>
    <n v="1"/>
    <s v="Between 1.0-1.2"/>
  </r>
  <r>
    <s v="RF005426"/>
    <d v="2026-02-17T22:15:00"/>
    <d v="2026-02-17T00:00:00"/>
    <n v="22"/>
    <x v="1"/>
    <x v="0"/>
    <n v="2.9"/>
    <n v="96.2"/>
    <n v="99.18"/>
    <n v="1.1000000000000001"/>
    <n v="2.9"/>
    <n v="4.4000000000000004"/>
    <n v="101"/>
    <s v="Low"/>
    <n v="1.2929999999999999"/>
    <x v="0"/>
    <s v=""/>
    <n v="4.5599999999999996"/>
    <n v="4"/>
    <n v="2.98"/>
    <n v="1.5"/>
    <s v="Tuesday"/>
    <s v="0-5 min"/>
    <n v="1"/>
    <s v="Above 1.2"/>
  </r>
  <r>
    <s v="RF005427"/>
    <d v="2026-02-17T22:24:00"/>
    <d v="2026-02-17T00:00:00"/>
    <n v="22"/>
    <x v="0"/>
    <x v="0"/>
    <n v="14.4"/>
    <n v="333.77"/>
    <n v="355.95"/>
    <n v="1.2"/>
    <n v="6.7"/>
    <n v="7.9"/>
    <n v="108"/>
    <s v="Medium"/>
    <n v="0.77500000000000002"/>
    <x v="0"/>
    <s v=""/>
    <n v="4.7"/>
    <n v="2"/>
    <n v="22.18"/>
    <n v="1.2"/>
    <s v="Tuesday"/>
    <s v="5-10 min"/>
    <n v="1"/>
    <s v="Below 0.8"/>
  </r>
  <r>
    <s v="RF005428"/>
    <d v="2026-02-17T22:32:00"/>
    <d v="2026-02-17T00:00:00"/>
    <n v="22"/>
    <x v="2"/>
    <x v="0"/>
    <n v="11.3"/>
    <n v="260.92"/>
    <n v="279.35000000000002"/>
    <n v="1.2"/>
    <n v="2"/>
    <n v="1"/>
    <n v="91"/>
    <s v="Medium"/>
    <n v="0.86899999999999999"/>
    <x v="0"/>
    <s v=""/>
    <n v="4.79"/>
    <n v="3"/>
    <n v="18.43"/>
    <n v="-1"/>
    <s v="Tuesday"/>
    <s v="0-5 min"/>
    <n v="1"/>
    <s v="Between 0.8-1.0"/>
  </r>
  <r>
    <s v="RF005429"/>
    <d v="2026-02-17T22:40:00"/>
    <d v="2026-02-17T00:00:00"/>
    <n v="22"/>
    <x v="3"/>
    <x v="0"/>
    <n v="4.4000000000000004"/>
    <n v="98.34"/>
    <n v="96.14"/>
    <n v="1"/>
    <n v="2.7"/>
    <n v="1"/>
    <n v="59"/>
    <s v="Low"/>
    <n v="1.21"/>
    <x v="0"/>
    <s v=""/>
    <n v="4.6500000000000004"/>
    <n v="3"/>
    <n v="-2.2000000000000002"/>
    <n v="-1.7"/>
    <s v="Tuesday"/>
    <s v="0-5 min"/>
    <n v="1"/>
    <s v="Above 1.2"/>
  </r>
  <r>
    <s v="RF005430"/>
    <d v="2026-02-17T22:43:00"/>
    <d v="2026-02-17T00:00:00"/>
    <n v="22"/>
    <x v="1"/>
    <x v="1"/>
    <n v="3.4"/>
    <n v="96.64"/>
    <m/>
    <n v="1"/>
    <n v="7.9"/>
    <n v="6.8"/>
    <n v="87"/>
    <s v="Low"/>
    <n v="1.359"/>
    <x v="2"/>
    <s v="Pickup issue"/>
    <n v="4.4400000000000004"/>
    <n v="0"/>
    <m/>
    <n v="-1.1000000000000001"/>
    <s v="Tuesday"/>
    <s v="5-10 min"/>
    <n v="0"/>
    <s v="Above 1.2"/>
  </r>
  <r>
    <s v="RF005431"/>
    <d v="2026-02-17T23:22:00"/>
    <d v="2026-02-17T00:00:00"/>
    <n v="23"/>
    <x v="0"/>
    <x v="0"/>
    <n v="4.8"/>
    <n v="113.26"/>
    <n v="105.9"/>
    <n v="1"/>
    <n v="5.5"/>
    <n v="7.3"/>
    <n v="114"/>
    <s v="Medium"/>
    <n v="0.94099999999999995"/>
    <x v="0"/>
    <s v=""/>
    <n v="4.8899999999999997"/>
    <n v="7"/>
    <n v="-7.36"/>
    <n v="1.8"/>
    <s v="Tuesday"/>
    <s v="5-10 min"/>
    <n v="1"/>
    <s v="Between 0.8-1.0"/>
  </r>
  <r>
    <s v="RF005432"/>
    <d v="2026-02-17T23:37:00"/>
    <d v="2026-02-17T00:00:00"/>
    <n v="23"/>
    <x v="1"/>
    <x v="0"/>
    <n v="19.5"/>
    <n v="357.27"/>
    <m/>
    <n v="1"/>
    <n v="6.3"/>
    <n v="10.8"/>
    <n v="86"/>
    <s v="Low"/>
    <n v="1.361"/>
    <x v="2"/>
    <s v="Fare too high"/>
    <n v="4.8099999999999996"/>
    <n v="22"/>
    <m/>
    <n v="4.5"/>
    <s v="Tuesday"/>
    <s v="5-10 min"/>
    <n v="0"/>
    <s v="Above 1.2"/>
  </r>
  <r>
    <s v="RF005433"/>
    <d v="2026-02-17T23:49:00"/>
    <d v="2026-02-17T00:00:00"/>
    <n v="23"/>
    <x v="0"/>
    <x v="0"/>
    <n v="4.2"/>
    <n v="105.89"/>
    <m/>
    <n v="1"/>
    <n v="4.3"/>
    <n v="3"/>
    <n v="135"/>
    <s v="Medium"/>
    <n v="1.19"/>
    <x v="2"/>
    <s v="ETA too high"/>
    <n v="4.66"/>
    <n v="8"/>
    <m/>
    <n v="-1.3"/>
    <s v="Tuesday"/>
    <s v="0-5 min"/>
    <n v="0"/>
    <s v="Between 1.0-1.2"/>
  </r>
  <r>
    <s v="RF005434"/>
    <d v="2026-02-17T23:49:00"/>
    <d v="2026-02-17T00:00:00"/>
    <n v="23"/>
    <x v="1"/>
    <x v="0"/>
    <n v="12.8"/>
    <n v="206.81"/>
    <n v="202.9"/>
    <n v="1"/>
    <n v="2"/>
    <n v="2.5"/>
    <n v="86"/>
    <s v="Low"/>
    <n v="1.0880000000000001"/>
    <x v="0"/>
    <s v=""/>
    <n v="5"/>
    <n v="19"/>
    <n v="-3.91"/>
    <n v="0.5"/>
    <s v="Tuesday"/>
    <s v="0-5 min"/>
    <n v="1"/>
    <s v="Between 1.0-1.2"/>
  </r>
  <r>
    <s v="RF005435"/>
    <d v="2026-02-18T00:03:00"/>
    <d v="2026-02-18T00:00:00"/>
    <n v="0"/>
    <x v="0"/>
    <x v="0"/>
    <n v="14.3"/>
    <n v="277.22000000000003"/>
    <n v="296.55"/>
    <n v="1.1000000000000001"/>
    <n v="2.6"/>
    <n v="2.5"/>
    <n v="101"/>
    <s v="Low"/>
    <n v="1.018"/>
    <x v="0"/>
    <s v=""/>
    <n v="4.67"/>
    <n v="5"/>
    <n v="19.329999999999998"/>
    <n v="-0.1"/>
    <s v="Wednesday"/>
    <s v="0-5 min"/>
    <n v="1"/>
    <s v="Between 1.0-1.2"/>
  </r>
  <r>
    <s v="RF005436"/>
    <d v="2026-02-18T00:07:00"/>
    <d v="2026-02-18T00:00:00"/>
    <n v="0"/>
    <x v="4"/>
    <x v="0"/>
    <n v="3.7"/>
    <n v="89.26"/>
    <n v="84.96"/>
    <n v="1"/>
    <n v="2.8"/>
    <n v="1"/>
    <n v="59"/>
    <s v="Low"/>
    <n v="2.2000000000000002"/>
    <x v="0"/>
    <s v=""/>
    <n v="4.76"/>
    <n v="36"/>
    <n v="-4.3"/>
    <n v="-1.8"/>
    <s v="Wednesday"/>
    <s v="0-5 min"/>
    <n v="1"/>
    <s v="Above 1.2"/>
  </r>
  <r>
    <s v="RF005437"/>
    <d v="2026-02-18T00:27:00"/>
    <d v="2026-02-18T00:00:00"/>
    <n v="0"/>
    <x v="0"/>
    <x v="0"/>
    <n v="5.0999999999999996"/>
    <n v="142.32"/>
    <n v="143.49"/>
    <n v="1.1000000000000001"/>
    <n v="2.8"/>
    <n v="6.1"/>
    <n v="144"/>
    <s v="Medium"/>
    <n v="1.2669999999999999"/>
    <x v="0"/>
    <s v=""/>
    <n v="4.28"/>
    <n v="12"/>
    <n v="1.17"/>
    <n v="3.3"/>
    <s v="Wednesday"/>
    <s v="0-5 min"/>
    <n v="1"/>
    <s v="Above 1.2"/>
  </r>
  <r>
    <s v="RF005438"/>
    <d v="2026-02-18T00:29:00"/>
    <d v="2026-02-18T00:00:00"/>
    <n v="0"/>
    <x v="4"/>
    <x v="0"/>
    <n v="1.4"/>
    <n v="59.36"/>
    <n v="59.7"/>
    <n v="1"/>
    <n v="6.9"/>
    <n v="8.8000000000000007"/>
    <n v="55"/>
    <s v="Low"/>
    <n v="1.839"/>
    <x v="0"/>
    <s v=""/>
    <n v="4.5599999999999996"/>
    <n v="3"/>
    <n v="0.34"/>
    <n v="1.9"/>
    <s v="Wednesday"/>
    <s v="5-10 min"/>
    <n v="1"/>
    <s v="Above 1.2"/>
  </r>
  <r>
    <s v="RF005439"/>
    <d v="2026-02-18T00:32:00"/>
    <d v="2026-02-18T00:00:00"/>
    <n v="0"/>
    <x v="4"/>
    <x v="0"/>
    <n v="6.7"/>
    <n v="130.37"/>
    <n v="135.09"/>
    <n v="1"/>
    <n v="3.7"/>
    <n v="12.3"/>
    <n v="56"/>
    <s v="Low"/>
    <n v="1.7509999999999999"/>
    <x v="0"/>
    <s v=""/>
    <n v="4.8"/>
    <n v="14"/>
    <n v="4.72"/>
    <n v="8.6"/>
    <s v="Wednesday"/>
    <s v="0-5 min"/>
    <n v="1"/>
    <s v="Above 1.2"/>
  </r>
  <r>
    <s v="RF005440"/>
    <d v="2026-02-18T00:37:00"/>
    <d v="2026-02-18T00:00:00"/>
    <n v="0"/>
    <x v="3"/>
    <x v="1"/>
    <n v="6.7"/>
    <n v="142.19"/>
    <m/>
    <n v="1"/>
    <n v="2"/>
    <n v="1"/>
    <n v="66"/>
    <s v="Low"/>
    <n v="1.538"/>
    <x v="2"/>
    <s v="Changed plans"/>
    <n v="4.66"/>
    <n v="0"/>
    <m/>
    <n v="-1"/>
    <s v="Wednesday"/>
    <s v="0-5 min"/>
    <n v="0"/>
    <s v="Above 1.2"/>
  </r>
  <r>
    <s v="RF005441"/>
    <d v="2026-02-18T01:05:00"/>
    <d v="2026-02-18T00:00:00"/>
    <n v="1"/>
    <x v="3"/>
    <x v="0"/>
    <n v="5.5"/>
    <n v="118.89"/>
    <n v="111.05"/>
    <n v="1"/>
    <n v="2.8"/>
    <n v="3.1"/>
    <n v="78"/>
    <s v="Low"/>
    <n v="1.607"/>
    <x v="0"/>
    <s v=""/>
    <n v="4.84"/>
    <n v="6"/>
    <n v="-7.84"/>
    <n v="0.3"/>
    <s v="Wednesday"/>
    <s v="0-5 min"/>
    <n v="1"/>
    <s v="Above 1.2"/>
  </r>
  <r>
    <s v="RF005442"/>
    <d v="2026-02-18T01:14:00"/>
    <d v="2026-02-18T00:00:00"/>
    <n v="1"/>
    <x v="3"/>
    <x v="0"/>
    <n v="4.9000000000000004"/>
    <n v="115.33"/>
    <m/>
    <n v="1"/>
    <n v="5.0999999999999996"/>
    <n v="6.1"/>
    <n v="67"/>
    <s v="Low"/>
    <n v="1.56"/>
    <x v="2"/>
    <s v="ETA too high"/>
    <n v="4.29"/>
    <n v="8"/>
    <m/>
    <n v="1"/>
    <s v="Wednesday"/>
    <s v="5-10 min"/>
    <n v="0"/>
    <s v="Above 1.2"/>
  </r>
  <r>
    <s v="RF005443"/>
    <d v="2026-02-18T01:18:00"/>
    <d v="2026-02-18T00:00:00"/>
    <n v="1"/>
    <x v="4"/>
    <x v="0"/>
    <n v="9.6"/>
    <n v="194.5"/>
    <n v="188.15"/>
    <n v="1.1000000000000001"/>
    <n v="2"/>
    <n v="1"/>
    <n v="56"/>
    <s v="Low"/>
    <n v="1.5980000000000001"/>
    <x v="0"/>
    <s v=""/>
    <n v="4.8499999999999996"/>
    <n v="16"/>
    <n v="-6.35"/>
    <n v="-1"/>
    <s v="Wednesday"/>
    <s v="0-5 min"/>
    <n v="1"/>
    <s v="Above 1.2"/>
  </r>
  <r>
    <s v="RF005444"/>
    <d v="2026-02-18T01:23:00"/>
    <d v="2026-02-18T00:00:00"/>
    <n v="1"/>
    <x v="1"/>
    <x v="0"/>
    <n v="11.5"/>
    <n v="207.17"/>
    <n v="199.88"/>
    <n v="1"/>
    <n v="6.5"/>
    <n v="10.8"/>
    <n v="101"/>
    <s v="Low"/>
    <n v="1.6"/>
    <x v="0"/>
    <s v=""/>
    <n v="4.6900000000000004"/>
    <n v="1"/>
    <n v="-7.29"/>
    <n v="4.3"/>
    <s v="Wednesday"/>
    <s v="5-10 min"/>
    <n v="1"/>
    <s v="Above 1.2"/>
  </r>
  <r>
    <s v="RF005445"/>
    <d v="2026-02-18T01:43:00"/>
    <d v="2026-02-18T00:00:00"/>
    <n v="1"/>
    <x v="1"/>
    <x v="1"/>
    <n v="10.3"/>
    <n v="229.67"/>
    <n v="224.86"/>
    <n v="1.1000000000000001"/>
    <n v="7.3"/>
    <n v="7"/>
    <n v="101"/>
    <s v="Low"/>
    <n v="1.5529999999999999"/>
    <x v="0"/>
    <s v=""/>
    <n v="5"/>
    <n v="0"/>
    <n v="-4.8099999999999996"/>
    <n v="-0.3"/>
    <s v="Wednesday"/>
    <s v="5-10 min"/>
    <n v="1"/>
    <s v="Above 1.2"/>
  </r>
  <r>
    <s v="RF005446"/>
    <d v="2026-02-18T01:48:00"/>
    <d v="2026-02-18T00:00:00"/>
    <n v="1"/>
    <x v="0"/>
    <x v="0"/>
    <n v="5.5"/>
    <n v="150.56"/>
    <n v="144.27000000000001"/>
    <n v="1.1000000000000001"/>
    <n v="2.4"/>
    <n v="1.1000000000000001"/>
    <n v="134"/>
    <s v="Medium"/>
    <n v="1.1639999999999999"/>
    <x v="0"/>
    <s v=""/>
    <n v="4.7"/>
    <n v="15"/>
    <n v="-6.29"/>
    <n v="-1.3"/>
    <s v="Wednesday"/>
    <s v="0-5 min"/>
    <n v="1"/>
    <s v="Between 1.0-1.2"/>
  </r>
  <r>
    <s v="RF005447"/>
    <d v="2026-02-18T01:50:00"/>
    <d v="2026-02-18T00:00:00"/>
    <n v="1"/>
    <x v="2"/>
    <x v="1"/>
    <n v="8.9"/>
    <n v="152.27000000000001"/>
    <n v="147.07"/>
    <n v="1"/>
    <n v="5.3"/>
    <n v="8.6999999999999993"/>
    <n v="106"/>
    <s v="Low"/>
    <n v="1.244"/>
    <x v="0"/>
    <s v=""/>
    <n v="4.84"/>
    <n v="0"/>
    <n v="-5.2"/>
    <n v="3.4"/>
    <s v="Wednesday"/>
    <s v="5-10 min"/>
    <n v="1"/>
    <s v="Above 1.2"/>
  </r>
  <r>
    <s v="RF005448"/>
    <d v="2026-02-18T02:15:00"/>
    <d v="2026-02-18T00:00:00"/>
    <n v="2"/>
    <x v="0"/>
    <x v="1"/>
    <n v="5.8"/>
    <n v="115.13"/>
    <m/>
    <n v="1"/>
    <n v="6.2"/>
    <n v="4"/>
    <n v="123"/>
    <s v="Medium"/>
    <n v="1.069"/>
    <x v="2"/>
    <s v="Fare too high"/>
    <n v="4.84"/>
    <n v="0"/>
    <m/>
    <n v="-2.2000000000000002"/>
    <s v="Wednesday"/>
    <s v="5-10 min"/>
    <n v="0"/>
    <s v="Between 1.0-1.2"/>
  </r>
  <r>
    <s v="RF005449"/>
    <d v="2026-02-18T02:44:00"/>
    <d v="2026-02-18T00:00:00"/>
    <n v="2"/>
    <x v="0"/>
    <x v="0"/>
    <n v="4.7"/>
    <n v="113.02"/>
    <n v="116.78"/>
    <n v="1"/>
    <n v="2.1"/>
    <n v="3.7"/>
    <n v="143"/>
    <s v="Low"/>
    <n v="1.51"/>
    <x v="0"/>
    <s v=""/>
    <n v="4.91"/>
    <n v="1"/>
    <n v="3.76"/>
    <n v="1.6"/>
    <s v="Wednesday"/>
    <s v="0-5 min"/>
    <n v="1"/>
    <s v="Above 1.2"/>
  </r>
  <r>
    <s v="RF005450"/>
    <d v="2026-02-18T02:59:00"/>
    <d v="2026-02-18T00:00:00"/>
    <n v="2"/>
    <x v="0"/>
    <x v="0"/>
    <n v="6.2"/>
    <n v="141.9"/>
    <n v="140.66"/>
    <n v="1"/>
    <n v="3.9"/>
    <n v="2.2000000000000002"/>
    <n v="135"/>
    <s v="Medium"/>
    <n v="0.97199999999999998"/>
    <x v="0"/>
    <s v=""/>
    <n v="4.79"/>
    <n v="40"/>
    <n v="-1.24"/>
    <n v="-1.7"/>
    <s v="Wednesday"/>
    <s v="0-5 min"/>
    <n v="1"/>
    <s v="Between 0.8-1.0"/>
  </r>
  <r>
    <s v="RF005451"/>
    <d v="2026-02-18T03:18:00"/>
    <d v="2026-02-18T00:00:00"/>
    <n v="3"/>
    <x v="3"/>
    <x v="0"/>
    <n v="4.0999999999999996"/>
    <n v="108.03"/>
    <n v="103.27"/>
    <n v="1"/>
    <n v="3.6"/>
    <n v="3.4"/>
    <n v="76"/>
    <s v="Low"/>
    <n v="1.954"/>
    <x v="0"/>
    <s v=""/>
    <n v="4.72"/>
    <n v="6"/>
    <n v="-4.76"/>
    <n v="-0.2"/>
    <s v="Wednesday"/>
    <s v="0-5 min"/>
    <n v="1"/>
    <s v="Above 1.2"/>
  </r>
  <r>
    <s v="RF005452"/>
    <d v="2026-02-18T03:22:00"/>
    <d v="2026-02-18T00:00:00"/>
    <n v="3"/>
    <x v="4"/>
    <x v="0"/>
    <n v="2.7"/>
    <n v="73.680000000000007"/>
    <n v="69.819999999999993"/>
    <n v="1"/>
    <n v="5"/>
    <n v="5.8"/>
    <n v="63"/>
    <s v="Low"/>
    <n v="1.9730000000000001"/>
    <x v="0"/>
    <s v=""/>
    <n v="4.68"/>
    <n v="34"/>
    <n v="-3.86"/>
    <n v="0.8"/>
    <s v="Wednesday"/>
    <s v="0-5 min"/>
    <n v="1"/>
    <s v="Above 1.2"/>
  </r>
  <r>
    <s v="RF005453"/>
    <d v="2026-02-18T04:32:00"/>
    <d v="2026-02-18T00:00:00"/>
    <n v="4"/>
    <x v="2"/>
    <x v="1"/>
    <n v="13.3"/>
    <n v="236.96"/>
    <n v="245.73"/>
    <n v="1"/>
    <n v="7.3"/>
    <n v="9.9"/>
    <n v="131"/>
    <s v="Low"/>
    <n v="1.5640000000000001"/>
    <x v="0"/>
    <s v=""/>
    <n v="4.93"/>
    <n v="0"/>
    <n v="8.77"/>
    <n v="2.6"/>
    <s v="Wednesday"/>
    <s v="5-10 min"/>
    <n v="1"/>
    <s v="Above 1.2"/>
  </r>
  <r>
    <s v="RF005454"/>
    <d v="2026-02-18T04:58:00"/>
    <d v="2026-02-18T00:00:00"/>
    <n v="4"/>
    <x v="0"/>
    <x v="0"/>
    <n v="9.6999999999999993"/>
    <n v="203.36"/>
    <n v="196.58"/>
    <n v="1"/>
    <n v="4.2"/>
    <n v="5.2"/>
    <n v="136"/>
    <s v="Medium"/>
    <n v="0.97899999999999998"/>
    <x v="0"/>
    <s v=""/>
    <n v="4.66"/>
    <n v="3"/>
    <n v="-6.78"/>
    <n v="1"/>
    <s v="Wednesday"/>
    <s v="0-5 min"/>
    <n v="1"/>
    <s v="Between 0.8-1.0"/>
  </r>
  <r>
    <s v="RF005455"/>
    <d v="2026-02-18T05:49:00"/>
    <d v="2026-02-18T00:00:00"/>
    <n v="5"/>
    <x v="3"/>
    <x v="1"/>
    <n v="2.9"/>
    <n v="79.2"/>
    <n v="80.63"/>
    <n v="1"/>
    <n v="2"/>
    <n v="1.1000000000000001"/>
    <n v="68"/>
    <s v="Low"/>
    <n v="2.2000000000000002"/>
    <x v="0"/>
    <s v=""/>
    <n v="4.6100000000000003"/>
    <n v="0"/>
    <n v="1.43"/>
    <n v="-0.9"/>
    <s v="Wednesday"/>
    <s v="0-5 min"/>
    <n v="1"/>
    <s v="Above 1.2"/>
  </r>
  <r>
    <s v="RF005456"/>
    <d v="2026-02-18T05:54:00"/>
    <d v="2026-02-18T00:00:00"/>
    <n v="5"/>
    <x v="2"/>
    <x v="0"/>
    <n v="3.2"/>
    <n v="80.05"/>
    <n v="79.010000000000005"/>
    <n v="1"/>
    <n v="2"/>
    <n v="3.9"/>
    <n v="128"/>
    <s v="Low"/>
    <n v="1.5649999999999999"/>
    <x v="0"/>
    <s v=""/>
    <n v="4.87"/>
    <n v="5"/>
    <n v="-1.04"/>
    <n v="1.9"/>
    <s v="Wednesday"/>
    <s v="0-5 min"/>
    <n v="1"/>
    <s v="Above 1.2"/>
  </r>
  <r>
    <s v="RF005457"/>
    <d v="2026-02-18T06:05:00"/>
    <d v="2026-02-18T00:00:00"/>
    <n v="6"/>
    <x v="1"/>
    <x v="0"/>
    <n v="6.9"/>
    <n v="171.04"/>
    <n v="173.88"/>
    <n v="1.1000000000000001"/>
    <n v="2.8"/>
    <n v="1"/>
    <n v="91"/>
    <s v="Medium"/>
    <n v="1.079"/>
    <x v="0"/>
    <s v=""/>
    <n v="4.95"/>
    <n v="7"/>
    <n v="2.84"/>
    <n v="-1.8"/>
    <s v="Wednesday"/>
    <s v="0-5 min"/>
    <n v="1"/>
    <s v="Between 1.0-1.2"/>
  </r>
  <r>
    <s v="RF005458"/>
    <d v="2026-02-18T06:07:00"/>
    <d v="2026-02-18T00:00:00"/>
    <n v="6"/>
    <x v="0"/>
    <x v="0"/>
    <n v="5.8"/>
    <n v="122.24"/>
    <n v="125.21"/>
    <n v="1"/>
    <n v="3.9"/>
    <n v="7.9"/>
    <n v="144"/>
    <s v="Medium"/>
    <n v="1.2130000000000001"/>
    <x v="0"/>
    <s v=""/>
    <n v="5"/>
    <n v="12"/>
    <n v="2.97"/>
    <n v="4"/>
    <s v="Wednesday"/>
    <s v="0-5 min"/>
    <n v="1"/>
    <s v="Above 1.2"/>
  </r>
  <r>
    <s v="RF005459"/>
    <d v="2026-02-18T06:11:00"/>
    <d v="2026-02-18T00:00:00"/>
    <n v="6"/>
    <x v="3"/>
    <x v="0"/>
    <n v="3.8"/>
    <n v="104.28"/>
    <m/>
    <n v="1"/>
    <n v="6.9"/>
    <n v="16.3"/>
    <n v="76"/>
    <s v="Low"/>
    <n v="2.194"/>
    <x v="1"/>
    <s v="Pickup too far"/>
    <n v="5"/>
    <n v="2"/>
    <m/>
    <n v="9.4"/>
    <s v="Wednesday"/>
    <s v="5-10 min"/>
    <n v="0"/>
    <s v="Above 1.2"/>
  </r>
  <r>
    <s v="RF005460"/>
    <d v="2026-02-18T06:27:00"/>
    <d v="2026-02-18T00:00:00"/>
    <n v="6"/>
    <x v="1"/>
    <x v="0"/>
    <n v="4.4000000000000004"/>
    <n v="100.57"/>
    <n v="98.7"/>
    <n v="1"/>
    <n v="2"/>
    <n v="3"/>
    <n v="97"/>
    <s v="Low"/>
    <n v="1.446"/>
    <x v="0"/>
    <s v=""/>
    <n v="4.76"/>
    <n v="9"/>
    <n v="-1.87"/>
    <n v="1"/>
    <s v="Wednesday"/>
    <s v="0-5 min"/>
    <n v="1"/>
    <s v="Above 1.2"/>
  </r>
  <r>
    <s v="RF005461"/>
    <d v="2026-02-18T06:48:00"/>
    <d v="2026-02-18T00:00:00"/>
    <n v="6"/>
    <x v="4"/>
    <x v="0"/>
    <n v="3.5"/>
    <n v="99.8"/>
    <n v="99.89"/>
    <n v="1.1000000000000001"/>
    <n v="4"/>
    <n v="6.4"/>
    <n v="61"/>
    <s v="Low"/>
    <n v="1.9850000000000001"/>
    <x v="0"/>
    <s v=""/>
    <n v="4.8499999999999996"/>
    <n v="9"/>
    <n v="0.09"/>
    <n v="2.4"/>
    <s v="Wednesday"/>
    <s v="0-5 min"/>
    <n v="1"/>
    <s v="Above 1.2"/>
  </r>
  <r>
    <s v="RF005462"/>
    <d v="2026-02-18T06:48:00"/>
    <d v="2026-02-18T00:00:00"/>
    <n v="6"/>
    <x v="1"/>
    <x v="0"/>
    <n v="7.2"/>
    <n v="163.44999999999999"/>
    <n v="161.12"/>
    <n v="1"/>
    <n v="7.5"/>
    <n v="4.7"/>
    <n v="100"/>
    <s v="Low"/>
    <n v="1.331"/>
    <x v="0"/>
    <s v=""/>
    <n v="5"/>
    <n v="20"/>
    <n v="-2.33"/>
    <n v="-2.8"/>
    <s v="Wednesday"/>
    <s v="5-10 min"/>
    <n v="1"/>
    <s v="Above 1.2"/>
  </r>
  <r>
    <s v="RF005463"/>
    <d v="2026-02-18T06:52:00"/>
    <d v="2026-02-18T00:00:00"/>
    <n v="6"/>
    <x v="0"/>
    <x v="0"/>
    <n v="10.9"/>
    <n v="231.01"/>
    <m/>
    <n v="1.2"/>
    <n v="6.1"/>
    <n v="6.8"/>
    <n v="128"/>
    <s v="Medium"/>
    <n v="0.91500000000000004"/>
    <x v="2"/>
    <s v="Pickup issue"/>
    <n v="4.93"/>
    <n v="5"/>
    <m/>
    <n v="0.7"/>
    <s v="Wednesday"/>
    <s v="5-10 min"/>
    <n v="0"/>
    <s v="Between 0.8-1.0"/>
  </r>
  <r>
    <s v="RF005464"/>
    <d v="2026-02-18T06:59:00"/>
    <d v="2026-02-18T00:00:00"/>
    <n v="6"/>
    <x v="2"/>
    <x v="0"/>
    <n v="6.1"/>
    <n v="128.25"/>
    <n v="130.63"/>
    <n v="1"/>
    <n v="2"/>
    <n v="4.8"/>
    <n v="131"/>
    <s v="Medium"/>
    <n v="1.2430000000000001"/>
    <x v="0"/>
    <s v=""/>
    <n v="5"/>
    <n v="12"/>
    <n v="2.38"/>
    <n v="2.8"/>
    <s v="Wednesday"/>
    <s v="0-5 min"/>
    <n v="1"/>
    <s v="Above 1.2"/>
  </r>
  <r>
    <s v="RF005465"/>
    <d v="2026-02-18T07:05:00"/>
    <d v="2026-02-18T00:00:00"/>
    <n v="7"/>
    <x v="0"/>
    <x v="1"/>
    <n v="5"/>
    <n v="126.78"/>
    <n v="119.58"/>
    <n v="1.1000000000000001"/>
    <n v="6.5"/>
    <n v="8.6999999999999993"/>
    <n v="117"/>
    <s v="Medium"/>
    <n v="0.82099999999999995"/>
    <x v="0"/>
    <s v=""/>
    <n v="4.92"/>
    <n v="0"/>
    <n v="-7.2"/>
    <n v="2.2000000000000002"/>
    <s v="Wednesday"/>
    <s v="5-10 min"/>
    <n v="1"/>
    <s v="Between 0.8-1.0"/>
  </r>
  <r>
    <s v="RF005466"/>
    <d v="2026-02-18T07:55:00"/>
    <d v="2026-02-18T00:00:00"/>
    <n v="7"/>
    <x v="2"/>
    <x v="0"/>
    <n v="2.6"/>
    <n v="78.41"/>
    <m/>
    <n v="1"/>
    <n v="4.7"/>
    <n v="3.4"/>
    <n v="97"/>
    <s v="Medium"/>
    <n v="0.97499999999999998"/>
    <x v="1"/>
    <s v="Pickup too far"/>
    <n v="4.57"/>
    <n v="18"/>
    <m/>
    <n v="-1.3"/>
    <s v="Wednesday"/>
    <s v="0-5 min"/>
    <n v="0"/>
    <s v="Between 0.8-1.0"/>
  </r>
  <r>
    <s v="RF005467"/>
    <d v="2026-02-18T08:03:00"/>
    <d v="2026-02-18T00:00:00"/>
    <n v="8"/>
    <x v="3"/>
    <x v="0"/>
    <n v="1.7"/>
    <n v="62.39"/>
    <n v="63.21"/>
    <n v="1"/>
    <n v="7.7"/>
    <n v="7"/>
    <n v="61"/>
    <s v="Low"/>
    <n v="1.1559999999999999"/>
    <x v="0"/>
    <s v=""/>
    <n v="4.68"/>
    <n v="3"/>
    <n v="0.82"/>
    <n v="-0.7"/>
    <s v="Wednesday"/>
    <s v="5-10 min"/>
    <n v="1"/>
    <s v="Between 1.0-1.2"/>
  </r>
  <r>
    <s v="RF005468"/>
    <d v="2026-02-18T08:04:00"/>
    <d v="2026-02-18T00:00:00"/>
    <n v="8"/>
    <x v="0"/>
    <x v="1"/>
    <n v="2.1"/>
    <n v="81.239999999999995"/>
    <m/>
    <n v="1.1000000000000001"/>
    <n v="6.6"/>
    <n v="6.5"/>
    <n v="124"/>
    <s v="Medium"/>
    <n v="1.079"/>
    <x v="2"/>
    <s v="ETA too high"/>
    <n v="4.4000000000000004"/>
    <n v="0"/>
    <m/>
    <n v="-0.1"/>
    <s v="Wednesday"/>
    <s v="5-10 min"/>
    <n v="0"/>
    <s v="Between 1.0-1.2"/>
  </r>
  <r>
    <s v="RF005469"/>
    <d v="2026-02-18T08:17:00"/>
    <d v="2026-02-18T00:00:00"/>
    <n v="8"/>
    <x v="3"/>
    <x v="0"/>
    <n v="7.3"/>
    <n v="152.16999999999999"/>
    <n v="148.26"/>
    <n v="1"/>
    <n v="5.7"/>
    <n v="5.6"/>
    <n v="68"/>
    <s v="Low"/>
    <n v="1.3640000000000001"/>
    <x v="0"/>
    <s v=""/>
    <n v="4.68"/>
    <n v="6"/>
    <n v="-3.91"/>
    <n v="-0.1"/>
    <s v="Wednesday"/>
    <s v="5-10 min"/>
    <n v="1"/>
    <s v="Above 1.2"/>
  </r>
  <r>
    <s v="RF005470"/>
    <d v="2026-02-18T08:23:00"/>
    <d v="2026-02-18T00:00:00"/>
    <n v="8"/>
    <x v="0"/>
    <x v="1"/>
    <n v="7.4"/>
    <n v="160.29"/>
    <m/>
    <n v="1.1000000000000001"/>
    <n v="7.6"/>
    <n v="6.1"/>
    <n v="117"/>
    <s v="Medium"/>
    <n v="0.82499999999999996"/>
    <x v="2"/>
    <s v="ETA too high"/>
    <n v="4.6100000000000003"/>
    <n v="0"/>
    <m/>
    <n v="-1.5"/>
    <s v="Wednesday"/>
    <s v="5-10 min"/>
    <n v="0"/>
    <s v="Between 0.8-1.0"/>
  </r>
  <r>
    <s v="RF005471"/>
    <d v="2026-02-18T08:26:00"/>
    <d v="2026-02-18T00:00:00"/>
    <n v="8"/>
    <x v="0"/>
    <x v="0"/>
    <n v="1.2"/>
    <n v="78.959999999999994"/>
    <m/>
    <n v="1.3"/>
    <n v="8"/>
    <n v="12.5"/>
    <n v="108"/>
    <s v="High"/>
    <n v="0.63800000000000001"/>
    <x v="2"/>
    <s v="Fare too high"/>
    <n v="4.59"/>
    <n v="2"/>
    <m/>
    <n v="4.5"/>
    <s v="Wednesday"/>
    <s v="5-10 min"/>
    <n v="0"/>
    <s v="Below 0.8"/>
  </r>
  <r>
    <s v="RF005472"/>
    <d v="2026-02-18T08:31:00"/>
    <d v="2026-02-18T00:00:00"/>
    <n v="8"/>
    <x v="1"/>
    <x v="0"/>
    <n v="2"/>
    <n v="80.48"/>
    <n v="84.15"/>
    <n v="1.2"/>
    <n v="5"/>
    <n v="8.6"/>
    <n v="88"/>
    <s v="Medium"/>
    <n v="0.80600000000000005"/>
    <x v="0"/>
    <s v=""/>
    <n v="4.68"/>
    <n v="2"/>
    <n v="3.67"/>
    <n v="3.6"/>
    <s v="Wednesday"/>
    <s v="0-5 min"/>
    <n v="1"/>
    <s v="Between 0.8-1.0"/>
  </r>
  <r>
    <s v="RF005473"/>
    <d v="2026-02-18T08:38:00"/>
    <d v="2026-02-18T00:00:00"/>
    <n v="8"/>
    <x v="2"/>
    <x v="0"/>
    <n v="4.0999999999999996"/>
    <n v="105.15"/>
    <m/>
    <n v="1.1000000000000001"/>
    <n v="7.5"/>
    <n v="4.5999999999999996"/>
    <n v="98"/>
    <s v="Medium"/>
    <n v="0.86199999999999999"/>
    <x v="2"/>
    <s v="ETA too high"/>
    <n v="4.55"/>
    <n v="4"/>
    <m/>
    <n v="-2.9"/>
    <s v="Wednesday"/>
    <s v="5-10 min"/>
    <n v="0"/>
    <s v="Between 0.8-1.0"/>
  </r>
  <r>
    <s v="RF005474"/>
    <d v="2026-02-18T08:51:00"/>
    <d v="2026-02-18T00:00:00"/>
    <n v="8"/>
    <x v="2"/>
    <x v="0"/>
    <n v="4.3"/>
    <n v="103.87"/>
    <n v="105.09"/>
    <n v="1.1000000000000001"/>
    <n v="4.9000000000000004"/>
    <n v="11.8"/>
    <n v="81"/>
    <s v="Medium"/>
    <n v="0.76700000000000002"/>
    <x v="0"/>
    <s v=""/>
    <n v="4.4800000000000004"/>
    <n v="7"/>
    <n v="1.22"/>
    <n v="6.9"/>
    <s v="Wednesday"/>
    <s v="0-5 min"/>
    <n v="1"/>
    <s v="Below 0.8"/>
  </r>
  <r>
    <s v="RF005475"/>
    <d v="2026-02-18T09:00:00"/>
    <d v="2026-02-18T00:00:00"/>
    <n v="9"/>
    <x v="3"/>
    <x v="0"/>
    <n v="22.1"/>
    <n v="409.3"/>
    <n v="417.56"/>
    <n v="1"/>
    <n v="6"/>
    <n v="9.3000000000000007"/>
    <n v="54"/>
    <s v="Low"/>
    <n v="1.2350000000000001"/>
    <x v="0"/>
    <s v=""/>
    <n v="4.92"/>
    <n v="8"/>
    <n v="8.26"/>
    <n v="3.3"/>
    <s v="Wednesday"/>
    <s v="5-10 min"/>
    <n v="1"/>
    <s v="Above 1.2"/>
  </r>
  <r>
    <s v="RF005476"/>
    <d v="2026-02-18T09:06:00"/>
    <d v="2026-02-18T00:00:00"/>
    <n v="9"/>
    <x v="0"/>
    <x v="0"/>
    <n v="0.9"/>
    <n v="66.22"/>
    <n v="65.34"/>
    <n v="1.2"/>
    <n v="8.1"/>
    <n v="7.4"/>
    <n v="117"/>
    <s v="Medium"/>
    <n v="0.82499999999999996"/>
    <x v="0"/>
    <s v=""/>
    <n v="4.5999999999999996"/>
    <n v="1"/>
    <n v="-0.88"/>
    <n v="-0.7"/>
    <s v="Wednesday"/>
    <s v="5-10 min"/>
    <n v="1"/>
    <s v="Between 0.8-1.0"/>
  </r>
  <r>
    <s v="RF005477"/>
    <d v="2026-02-18T09:22:00"/>
    <d v="2026-02-18T00:00:00"/>
    <n v="9"/>
    <x v="1"/>
    <x v="0"/>
    <n v="4.7"/>
    <n v="116.17"/>
    <n v="120.43"/>
    <n v="1.1000000000000001"/>
    <n v="4.5"/>
    <n v="4.8"/>
    <n v="82"/>
    <s v="High"/>
    <n v="0.74399999999999999"/>
    <x v="0"/>
    <s v=""/>
    <n v="4.67"/>
    <n v="1"/>
    <n v="4.26"/>
    <n v="0.3"/>
    <s v="Wednesday"/>
    <s v="0-5 min"/>
    <n v="1"/>
    <s v="Below 0.8"/>
  </r>
  <r>
    <s v="RF005478"/>
    <d v="2026-02-18T09:25:00"/>
    <d v="2026-02-18T00:00:00"/>
    <n v="9"/>
    <x v="3"/>
    <x v="0"/>
    <n v="1.8"/>
    <n v="66.540000000000006"/>
    <n v="66.84"/>
    <n v="1"/>
    <n v="4.8"/>
    <n v="5.0999999999999996"/>
    <n v="58"/>
    <s v="Low"/>
    <n v="1.07"/>
    <x v="0"/>
    <s v=""/>
    <n v="4.97"/>
    <n v="23"/>
    <n v="0.3"/>
    <n v="0.3"/>
    <s v="Wednesday"/>
    <s v="0-5 min"/>
    <n v="1"/>
    <s v="Between 1.0-1.2"/>
  </r>
  <r>
    <s v="RF005479"/>
    <d v="2026-02-18T09:42:00"/>
    <d v="2026-02-18T00:00:00"/>
    <n v="9"/>
    <x v="0"/>
    <x v="0"/>
    <n v="7"/>
    <n v="170.64"/>
    <m/>
    <n v="1.2"/>
    <n v="10.3"/>
    <m/>
    <n v="123"/>
    <s v="High"/>
    <n v="0.79400000000000004"/>
    <x v="3"/>
    <s v="No driver available"/>
    <n v="4.57"/>
    <n v="6"/>
    <m/>
    <m/>
    <s v="Wednesday"/>
    <s v="10-15 min"/>
    <n v="0"/>
    <s v="Below 0.8"/>
  </r>
  <r>
    <s v="RF005480"/>
    <d v="2026-02-18T10:04:00"/>
    <d v="2026-02-18T00:00:00"/>
    <n v="10"/>
    <x v="4"/>
    <x v="0"/>
    <n v="3.7"/>
    <n v="91.41"/>
    <n v="95.79"/>
    <n v="1"/>
    <n v="7.9"/>
    <n v="3.5"/>
    <n v="49"/>
    <s v="Low"/>
    <n v="1.056"/>
    <x v="0"/>
    <s v=""/>
    <n v="4.87"/>
    <n v="7"/>
    <n v="4.38"/>
    <n v="-4.4000000000000004"/>
    <s v="Wednesday"/>
    <s v="5-10 min"/>
    <n v="1"/>
    <s v="Between 1.0-1.2"/>
  </r>
  <r>
    <s v="RF005481"/>
    <d v="2026-02-18T10:36:00"/>
    <d v="2026-02-18T00:00:00"/>
    <n v="10"/>
    <x v="4"/>
    <x v="0"/>
    <n v="4.2"/>
    <n v="96.21"/>
    <n v="99.27"/>
    <n v="1"/>
    <n v="6"/>
    <n v="5"/>
    <n v="49"/>
    <s v="Low"/>
    <n v="1.508"/>
    <x v="0"/>
    <s v=""/>
    <n v="4.47"/>
    <n v="2"/>
    <n v="3.06"/>
    <n v="-1"/>
    <s v="Wednesday"/>
    <s v="5-10 min"/>
    <n v="1"/>
    <s v="Above 1.2"/>
  </r>
  <r>
    <s v="RF005482"/>
    <d v="2026-02-18T10:49:00"/>
    <d v="2026-02-18T00:00:00"/>
    <n v="10"/>
    <x v="0"/>
    <x v="0"/>
    <n v="0.7"/>
    <n v="56.87"/>
    <n v="57.81"/>
    <n v="1.1000000000000001"/>
    <n v="5.4"/>
    <n v="9.1"/>
    <n v="117"/>
    <s v="Medium"/>
    <n v="0.91"/>
    <x v="0"/>
    <s v=""/>
    <n v="4.75"/>
    <n v="7"/>
    <n v="0.94"/>
    <n v="3.7"/>
    <s v="Wednesday"/>
    <s v="5-10 min"/>
    <n v="1"/>
    <s v="Between 0.8-1.0"/>
  </r>
  <r>
    <s v="RF005483"/>
    <d v="2026-02-18T10:51:00"/>
    <d v="2026-02-18T00:00:00"/>
    <n v="10"/>
    <x v="2"/>
    <x v="1"/>
    <n v="9.1999999999999993"/>
    <n v="218.47"/>
    <n v="213.54"/>
    <n v="1.1000000000000001"/>
    <n v="6.1"/>
    <n v="2.1"/>
    <n v="96"/>
    <s v="Medium"/>
    <n v="0.76700000000000002"/>
    <x v="0"/>
    <s v=""/>
    <n v="4.8499999999999996"/>
    <n v="0"/>
    <n v="-4.93"/>
    <n v="-4"/>
    <s v="Wednesday"/>
    <s v="5-10 min"/>
    <n v="1"/>
    <s v="Below 0.8"/>
  </r>
  <r>
    <s v="RF005484"/>
    <d v="2026-02-18T10:55:00"/>
    <d v="2026-02-18T00:00:00"/>
    <n v="10"/>
    <x v="1"/>
    <x v="0"/>
    <n v="20.100000000000001"/>
    <n v="292.2"/>
    <n v="287.89999999999998"/>
    <n v="1"/>
    <n v="3.7"/>
    <n v="4"/>
    <n v="80"/>
    <s v="Medium"/>
    <n v="0.996"/>
    <x v="0"/>
    <s v=""/>
    <n v="4.5999999999999996"/>
    <n v="4"/>
    <n v="-4.3"/>
    <n v="0.3"/>
    <s v="Wednesday"/>
    <s v="0-5 min"/>
    <n v="1"/>
    <s v="Between 0.8-1.0"/>
  </r>
  <r>
    <s v="RF005485"/>
    <d v="2026-02-18T10:56:00"/>
    <d v="2026-02-18T00:00:00"/>
    <n v="10"/>
    <x v="0"/>
    <x v="0"/>
    <n v="5.4"/>
    <n v="130.05000000000001"/>
    <n v="130.11000000000001"/>
    <n v="1.1000000000000001"/>
    <n v="4.9000000000000004"/>
    <n v="4.5999999999999996"/>
    <n v="131"/>
    <s v="Medium"/>
    <n v="1.135"/>
    <x v="0"/>
    <s v=""/>
    <n v="4.93"/>
    <n v="2"/>
    <n v="0.06"/>
    <n v="-0.3"/>
    <s v="Wednesday"/>
    <s v="0-5 min"/>
    <n v="1"/>
    <s v="Between 1.0-1.2"/>
  </r>
  <r>
    <s v="RF005486"/>
    <d v="2026-02-18T11:25:00"/>
    <d v="2026-02-18T00:00:00"/>
    <n v="11"/>
    <x v="1"/>
    <x v="0"/>
    <n v="6"/>
    <n v="134.94999999999999"/>
    <n v="126.83"/>
    <n v="1"/>
    <n v="7.3"/>
    <n v="6.6"/>
    <n v="81"/>
    <s v="Low"/>
    <n v="1.1970000000000001"/>
    <x v="0"/>
    <s v=""/>
    <n v="4.82"/>
    <n v="3"/>
    <n v="-8.1199999999999992"/>
    <n v="-0.7"/>
    <s v="Wednesday"/>
    <s v="5-10 min"/>
    <n v="1"/>
    <s v="Between 1.0-1.2"/>
  </r>
  <r>
    <s v="RF005487"/>
    <d v="2026-02-18T11:26:00"/>
    <d v="2026-02-18T00:00:00"/>
    <n v="11"/>
    <x v="0"/>
    <x v="0"/>
    <n v="10"/>
    <n v="228.12"/>
    <m/>
    <n v="1.2"/>
    <n v="5"/>
    <n v="4.9000000000000004"/>
    <n v="110"/>
    <s v="Medium"/>
    <n v="0.76900000000000002"/>
    <x v="2"/>
    <s v="Fare too high"/>
    <n v="4.79"/>
    <n v="53"/>
    <m/>
    <n v="-0.1"/>
    <s v="Wednesday"/>
    <s v="0-5 min"/>
    <n v="0"/>
    <s v="Below 0.8"/>
  </r>
  <r>
    <s v="RF005488"/>
    <d v="2026-02-18T11:41:00"/>
    <d v="2026-02-18T00:00:00"/>
    <n v="11"/>
    <x v="0"/>
    <x v="1"/>
    <n v="5.7"/>
    <n v="127.4"/>
    <n v="125.75"/>
    <n v="1"/>
    <n v="2"/>
    <n v="4.9000000000000004"/>
    <n v="124"/>
    <s v="Medium"/>
    <n v="1.0329999999999999"/>
    <x v="0"/>
    <s v=""/>
    <n v="4.9400000000000004"/>
    <n v="0"/>
    <n v="-1.65"/>
    <n v="2.9"/>
    <s v="Wednesday"/>
    <s v="0-5 min"/>
    <n v="1"/>
    <s v="Between 1.0-1.2"/>
  </r>
  <r>
    <s v="RF005489"/>
    <d v="2026-02-18T11:47:00"/>
    <d v="2026-02-18T00:00:00"/>
    <n v="11"/>
    <x v="4"/>
    <x v="0"/>
    <n v="5.6"/>
    <n v="134.54"/>
    <n v="136.13999999999999"/>
    <n v="1.1000000000000001"/>
    <n v="6.7"/>
    <n v="4.8"/>
    <n v="56"/>
    <s v="Low"/>
    <n v="1.4770000000000001"/>
    <x v="0"/>
    <s v=""/>
    <n v="4.8899999999999997"/>
    <n v="16"/>
    <n v="1.6"/>
    <n v="-1.9"/>
    <s v="Wednesday"/>
    <s v="5-10 min"/>
    <n v="1"/>
    <s v="Above 1.2"/>
  </r>
  <r>
    <s v="RF005490"/>
    <d v="2026-02-18T11:54:00"/>
    <d v="2026-02-18T00:00:00"/>
    <n v="11"/>
    <x v="1"/>
    <x v="0"/>
    <n v="9.1999999999999993"/>
    <n v="209.08"/>
    <n v="204.52"/>
    <n v="1.1000000000000001"/>
    <n v="3.9"/>
    <n v="3.4"/>
    <n v="79"/>
    <s v="Low"/>
    <n v="1.1559999999999999"/>
    <x v="0"/>
    <s v=""/>
    <n v="4.72"/>
    <n v="6"/>
    <n v="-4.5599999999999996"/>
    <n v="-0.5"/>
    <s v="Wednesday"/>
    <s v="0-5 min"/>
    <n v="1"/>
    <s v="Between 1.0-1.2"/>
  </r>
  <r>
    <s v="RF005491"/>
    <d v="2026-02-18T11:55:00"/>
    <d v="2026-02-18T00:00:00"/>
    <n v="11"/>
    <x v="0"/>
    <x v="1"/>
    <n v="1"/>
    <n v="60.51"/>
    <n v="63.79"/>
    <n v="1.1000000000000001"/>
    <n v="2.9"/>
    <n v="5.2"/>
    <n v="139"/>
    <s v="Medium"/>
    <n v="1.052"/>
    <x v="0"/>
    <s v=""/>
    <n v="4.42"/>
    <n v="0"/>
    <n v="3.28"/>
    <n v="2.2999999999999998"/>
    <s v="Wednesday"/>
    <s v="0-5 min"/>
    <n v="1"/>
    <s v="Between 1.0-1.2"/>
  </r>
  <r>
    <s v="RF005492"/>
    <d v="2026-02-18T12:06:00"/>
    <d v="2026-02-18T00:00:00"/>
    <n v="12"/>
    <x v="3"/>
    <x v="0"/>
    <n v="6.9"/>
    <n v="138.94999999999999"/>
    <n v="132.41999999999999"/>
    <n v="1.1000000000000001"/>
    <n v="4.4000000000000004"/>
    <n v="2.6"/>
    <n v="61"/>
    <s v="Low"/>
    <n v="1.6319999999999999"/>
    <x v="0"/>
    <s v=""/>
    <n v="5"/>
    <n v="4"/>
    <n v="-6.53"/>
    <n v="-1.8"/>
    <s v="Wednesday"/>
    <s v="0-5 min"/>
    <n v="1"/>
    <s v="Above 1.2"/>
  </r>
  <r>
    <s v="RF005493"/>
    <d v="2026-02-18T12:14:00"/>
    <d v="2026-02-18T00:00:00"/>
    <n v="12"/>
    <x v="4"/>
    <x v="0"/>
    <n v="3.6"/>
    <n v="87.01"/>
    <n v="79.33"/>
    <n v="1"/>
    <n v="3.6"/>
    <n v="6.6"/>
    <n v="57"/>
    <s v="Low"/>
    <n v="1.5629999999999999"/>
    <x v="0"/>
    <s v=""/>
    <n v="4.62"/>
    <n v="28"/>
    <n v="-7.68"/>
    <n v="3"/>
    <s v="Wednesday"/>
    <s v="0-5 min"/>
    <n v="1"/>
    <s v="Above 1.2"/>
  </r>
  <r>
    <s v="RF005494"/>
    <d v="2026-02-18T12:36:00"/>
    <d v="2026-02-18T00:00:00"/>
    <n v="12"/>
    <x v="3"/>
    <x v="0"/>
    <n v="13"/>
    <n v="253.23"/>
    <n v="262.29000000000002"/>
    <n v="1.1000000000000001"/>
    <n v="4.4000000000000004"/>
    <n v="9"/>
    <n v="69"/>
    <s v="Low"/>
    <n v="1.94"/>
    <x v="0"/>
    <s v=""/>
    <n v="4.25"/>
    <n v="11"/>
    <n v="9.06"/>
    <n v="4.5999999999999996"/>
    <s v="Wednesday"/>
    <s v="0-5 min"/>
    <n v="1"/>
    <s v="Above 1.2"/>
  </r>
  <r>
    <s v="RF005495"/>
    <d v="2026-02-18T12:37:00"/>
    <d v="2026-02-18T00:00:00"/>
    <n v="12"/>
    <x v="4"/>
    <x v="1"/>
    <n v="6.9"/>
    <n v="150.46"/>
    <m/>
    <n v="1"/>
    <n v="5.3"/>
    <n v="4.4000000000000004"/>
    <n v="69"/>
    <s v="Low"/>
    <n v="1.869"/>
    <x v="2"/>
    <s v="ETA too high"/>
    <n v="5"/>
    <n v="0"/>
    <m/>
    <n v="-0.9"/>
    <s v="Wednesday"/>
    <s v="5-10 min"/>
    <n v="0"/>
    <s v="Above 1.2"/>
  </r>
  <r>
    <s v="RF005496"/>
    <d v="2026-02-18T12:39:00"/>
    <d v="2026-02-18T00:00:00"/>
    <n v="12"/>
    <x v="2"/>
    <x v="0"/>
    <n v="3.6"/>
    <n v="84.21"/>
    <n v="81.3"/>
    <n v="1"/>
    <n v="5"/>
    <n v="9.1999999999999993"/>
    <n v="108"/>
    <s v="Low"/>
    <n v="1.214"/>
    <x v="0"/>
    <s v=""/>
    <n v="4.84"/>
    <n v="5"/>
    <n v="-2.91"/>
    <n v="4.2"/>
    <s v="Wednesday"/>
    <s v="0-5 min"/>
    <n v="1"/>
    <s v="Above 1.2"/>
  </r>
  <r>
    <s v="RF005497"/>
    <d v="2026-02-18T12:45:00"/>
    <d v="2026-02-18T00:00:00"/>
    <n v="12"/>
    <x v="3"/>
    <x v="0"/>
    <n v="8.1999999999999993"/>
    <n v="183.01"/>
    <n v="170.13"/>
    <n v="1.1000000000000001"/>
    <n v="5.2"/>
    <n v="3.7"/>
    <n v="60"/>
    <s v="Low"/>
    <n v="1.538"/>
    <x v="0"/>
    <s v=""/>
    <n v="4.7300000000000004"/>
    <n v="22"/>
    <n v="-12.88"/>
    <n v="-1.5"/>
    <s v="Wednesday"/>
    <s v="5-10 min"/>
    <n v="1"/>
    <s v="Above 1.2"/>
  </r>
  <r>
    <s v="RF005498"/>
    <d v="2026-02-18T12:50:00"/>
    <d v="2026-02-18T00:00:00"/>
    <n v="12"/>
    <x v="2"/>
    <x v="0"/>
    <n v="10"/>
    <n v="180.81"/>
    <n v="187.78"/>
    <n v="1"/>
    <n v="4.5"/>
    <n v="1"/>
    <n v="117"/>
    <s v="Low"/>
    <n v="1.262"/>
    <x v="0"/>
    <s v=""/>
    <n v="4.71"/>
    <n v="1"/>
    <n v="6.97"/>
    <n v="-3.5"/>
    <s v="Wednesday"/>
    <s v="0-5 min"/>
    <n v="1"/>
    <s v="Above 1.2"/>
  </r>
  <r>
    <s v="RF005499"/>
    <d v="2026-02-18T12:57:00"/>
    <d v="2026-02-18T00:00:00"/>
    <n v="12"/>
    <x v="1"/>
    <x v="1"/>
    <n v="5.8"/>
    <n v="125.52"/>
    <m/>
    <n v="1"/>
    <n v="2"/>
    <n v="7.8"/>
    <n v="110"/>
    <s v="Low"/>
    <n v="1.48"/>
    <x v="2"/>
    <s v="ETA too high"/>
    <n v="4.9000000000000004"/>
    <n v="0"/>
    <m/>
    <n v="5.8"/>
    <s v="Wednesday"/>
    <s v="0-5 min"/>
    <n v="0"/>
    <s v="Above 1.2"/>
  </r>
  <r>
    <s v="RF005500"/>
    <d v="2026-02-18T13:06:00"/>
    <d v="2026-02-18T00:00:00"/>
    <n v="13"/>
    <x v="2"/>
    <x v="1"/>
    <n v="14.3"/>
    <n v="258.39999999999998"/>
    <m/>
    <n v="1"/>
    <n v="4.3"/>
    <n v="5.2"/>
    <n v="114"/>
    <s v="Medium"/>
    <n v="1.175"/>
    <x v="2"/>
    <s v="ETA too high"/>
    <n v="5"/>
    <n v="0"/>
    <m/>
    <n v="0.9"/>
    <s v="Wednesday"/>
    <s v="0-5 min"/>
    <n v="0"/>
    <s v="Between 1.0-1.2"/>
  </r>
  <r>
    <s v="RF005501"/>
    <d v="2026-02-18T13:11:00"/>
    <d v="2026-02-18T00:00:00"/>
    <n v="13"/>
    <x v="3"/>
    <x v="0"/>
    <n v="12.4"/>
    <n v="206.52"/>
    <n v="215.41"/>
    <n v="1"/>
    <n v="2"/>
    <n v="3.4"/>
    <n v="65"/>
    <s v="Low"/>
    <n v="1.919"/>
    <x v="0"/>
    <s v=""/>
    <n v="4.6399999999999997"/>
    <n v="3"/>
    <n v="8.89"/>
    <n v="1.4"/>
    <s v="Wednesday"/>
    <s v="0-5 min"/>
    <n v="1"/>
    <s v="Above 1.2"/>
  </r>
  <r>
    <s v="RF005502"/>
    <d v="2026-02-18T13:22:00"/>
    <d v="2026-02-18T00:00:00"/>
    <n v="13"/>
    <x v="0"/>
    <x v="1"/>
    <n v="6.7"/>
    <n v="132.65"/>
    <m/>
    <n v="1"/>
    <n v="2.6"/>
    <n v="1.6"/>
    <n v="128"/>
    <s v="Medium"/>
    <n v="1.177"/>
    <x v="2"/>
    <s v="ETA too high"/>
    <n v="4.5599999999999996"/>
    <n v="0"/>
    <m/>
    <n v="-1"/>
    <s v="Wednesday"/>
    <s v="0-5 min"/>
    <n v="0"/>
    <s v="Between 1.0-1.2"/>
  </r>
  <r>
    <s v="RF005503"/>
    <d v="2026-02-18T13:23:00"/>
    <d v="2026-02-18T00:00:00"/>
    <n v="13"/>
    <x v="0"/>
    <x v="1"/>
    <n v="4"/>
    <n v="128.88"/>
    <n v="127.24"/>
    <n v="1.2"/>
    <n v="3.3"/>
    <n v="1.2"/>
    <n v="99"/>
    <s v="Medium"/>
    <n v="0.871"/>
    <x v="0"/>
    <s v=""/>
    <n v="4.68"/>
    <n v="0"/>
    <n v="-1.64"/>
    <n v="-2.1"/>
    <s v="Wednesday"/>
    <s v="0-5 min"/>
    <n v="1"/>
    <s v="Between 0.8-1.0"/>
  </r>
  <r>
    <s v="RF005504"/>
    <d v="2026-02-18T13:57:00"/>
    <d v="2026-02-18T00:00:00"/>
    <n v="13"/>
    <x v="1"/>
    <x v="0"/>
    <n v="1.1000000000000001"/>
    <n v="64.16"/>
    <n v="64.569999999999993"/>
    <n v="1.1000000000000001"/>
    <n v="5.3"/>
    <n v="6"/>
    <n v="89"/>
    <s v="Low"/>
    <n v="1.1499999999999999"/>
    <x v="0"/>
    <s v=""/>
    <n v="4.45"/>
    <n v="2"/>
    <n v="0.41"/>
    <n v="0.7"/>
    <s v="Wednesday"/>
    <s v="5-10 min"/>
    <n v="1"/>
    <s v="Between 1.0-1.2"/>
  </r>
  <r>
    <s v="RF005505"/>
    <d v="2026-02-18T14:03:00"/>
    <d v="2026-02-18T00:00:00"/>
    <n v="14"/>
    <x v="2"/>
    <x v="0"/>
    <n v="4.7"/>
    <n v="103.9"/>
    <n v="106.82"/>
    <n v="1"/>
    <n v="2"/>
    <n v="9.1999999999999993"/>
    <n v="91"/>
    <s v="Low"/>
    <n v="0.98299999999999998"/>
    <x v="0"/>
    <s v=""/>
    <n v="4.6900000000000004"/>
    <n v="17"/>
    <n v="2.92"/>
    <n v="7.2"/>
    <s v="Wednesday"/>
    <s v="0-5 min"/>
    <n v="1"/>
    <s v="Between 0.8-1.0"/>
  </r>
  <r>
    <s v="RF005506"/>
    <d v="2026-02-18T14:29:00"/>
    <d v="2026-02-18T00:00:00"/>
    <n v="14"/>
    <x v="2"/>
    <x v="0"/>
    <n v="3.7"/>
    <n v="106.58"/>
    <n v="108.07"/>
    <n v="1.1000000000000001"/>
    <n v="3.7"/>
    <n v="3.3"/>
    <n v="107"/>
    <s v="Low"/>
    <n v="1.327"/>
    <x v="0"/>
    <s v=""/>
    <n v="4.97"/>
    <n v="10"/>
    <n v="1.49"/>
    <n v="-0.4"/>
    <s v="Wednesday"/>
    <s v="0-5 min"/>
    <n v="1"/>
    <s v="Above 1.2"/>
  </r>
  <r>
    <s v="RF005507"/>
    <d v="2026-02-18T14:42:00"/>
    <d v="2026-02-18T00:00:00"/>
    <n v="14"/>
    <x v="1"/>
    <x v="1"/>
    <n v="6.6"/>
    <n v="139.53"/>
    <n v="135.99"/>
    <n v="1"/>
    <n v="3.9"/>
    <n v="7.9"/>
    <n v="88"/>
    <s v="Low"/>
    <n v="1.21"/>
    <x v="0"/>
    <s v=""/>
    <n v="4.76"/>
    <n v="0"/>
    <n v="-3.54"/>
    <n v="4"/>
    <s v="Wednesday"/>
    <s v="0-5 min"/>
    <n v="1"/>
    <s v="Above 1.2"/>
  </r>
  <r>
    <s v="RF005508"/>
    <d v="2026-02-18T14:58:00"/>
    <d v="2026-02-18T00:00:00"/>
    <n v="14"/>
    <x v="0"/>
    <x v="0"/>
    <n v="5.3"/>
    <n v="148.85"/>
    <m/>
    <n v="1.2"/>
    <n v="7.2"/>
    <n v="14.3"/>
    <n v="91"/>
    <s v="Medium"/>
    <n v="0.74399999999999999"/>
    <x v="1"/>
    <s v="Driver unavailable"/>
    <n v="4.8099999999999996"/>
    <n v="8"/>
    <m/>
    <n v="7.1"/>
    <s v="Wednesday"/>
    <s v="5-10 min"/>
    <n v="0"/>
    <s v="Below 0.8"/>
  </r>
  <r>
    <s v="RF005509"/>
    <d v="2026-02-18T15:00:00"/>
    <d v="2026-02-18T00:00:00"/>
    <n v="15"/>
    <x v="0"/>
    <x v="0"/>
    <n v="5.9"/>
    <n v="155.35"/>
    <n v="156.12"/>
    <n v="1.1000000000000001"/>
    <n v="4.5"/>
    <n v="4.9000000000000004"/>
    <n v="119"/>
    <s v="Low"/>
    <n v="1.2430000000000001"/>
    <x v="0"/>
    <s v=""/>
    <n v="4.92"/>
    <n v="15"/>
    <n v="0.77"/>
    <n v="0.4"/>
    <s v="Wednesday"/>
    <s v="0-5 min"/>
    <n v="1"/>
    <s v="Above 1.2"/>
  </r>
  <r>
    <s v="RF005510"/>
    <d v="2026-02-18T15:17:00"/>
    <d v="2026-02-18T00:00:00"/>
    <n v="15"/>
    <x v="2"/>
    <x v="0"/>
    <n v="6.6"/>
    <n v="155.35"/>
    <n v="160.44"/>
    <n v="1.1000000000000001"/>
    <n v="5.5"/>
    <n v="6.5"/>
    <n v="113"/>
    <s v="Low"/>
    <n v="1.43"/>
    <x v="0"/>
    <s v=""/>
    <n v="4.66"/>
    <n v="75"/>
    <n v="5.09"/>
    <n v="1"/>
    <s v="Wednesday"/>
    <s v="5-10 min"/>
    <n v="1"/>
    <s v="Above 1.2"/>
  </r>
  <r>
    <s v="RF005511"/>
    <d v="2026-02-18T15:22:00"/>
    <d v="2026-02-18T00:00:00"/>
    <n v="15"/>
    <x v="1"/>
    <x v="1"/>
    <n v="11.5"/>
    <n v="256.45"/>
    <m/>
    <n v="1.1000000000000001"/>
    <n v="4.5"/>
    <n v="4.4000000000000004"/>
    <n v="88"/>
    <s v="Low"/>
    <n v="1.31"/>
    <x v="2"/>
    <s v="Fare too high"/>
    <n v="4.49"/>
    <n v="0"/>
    <m/>
    <n v="-0.1"/>
    <s v="Wednesday"/>
    <s v="0-5 min"/>
    <n v="0"/>
    <s v="Above 1.2"/>
  </r>
  <r>
    <s v="RF005512"/>
    <d v="2026-02-18T15:25:00"/>
    <d v="2026-02-18T00:00:00"/>
    <n v="15"/>
    <x v="2"/>
    <x v="1"/>
    <n v="4.0999999999999996"/>
    <n v="99.93"/>
    <n v="100.86"/>
    <n v="1"/>
    <n v="8.1999999999999993"/>
    <n v="7.3"/>
    <n v="90"/>
    <s v="Medium"/>
    <n v="0.94099999999999995"/>
    <x v="0"/>
    <s v=""/>
    <n v="4.68"/>
    <n v="0"/>
    <n v="0.93"/>
    <n v="-0.9"/>
    <s v="Wednesday"/>
    <s v="5-10 min"/>
    <n v="1"/>
    <s v="Between 0.8-1.0"/>
  </r>
  <r>
    <s v="RF005513"/>
    <d v="2026-02-18T15:28:00"/>
    <d v="2026-02-18T00:00:00"/>
    <n v="15"/>
    <x v="0"/>
    <x v="0"/>
    <n v="4.3"/>
    <n v="97.11"/>
    <n v="94.54"/>
    <n v="1"/>
    <n v="3.4"/>
    <n v="2.6"/>
    <n v="131"/>
    <s v="Low"/>
    <n v="1.601"/>
    <x v="0"/>
    <s v=""/>
    <n v="4.6900000000000004"/>
    <n v="9"/>
    <n v="-2.57"/>
    <n v="-0.8"/>
    <s v="Wednesday"/>
    <s v="0-5 min"/>
    <n v="1"/>
    <s v="Above 1.2"/>
  </r>
  <r>
    <s v="RF005514"/>
    <d v="2026-02-18T15:38:00"/>
    <d v="2026-02-18T00:00:00"/>
    <n v="15"/>
    <x v="3"/>
    <x v="0"/>
    <n v="9"/>
    <n v="173.43"/>
    <n v="176"/>
    <n v="1.1000000000000001"/>
    <n v="9.1999999999999993"/>
    <n v="2.8"/>
    <n v="75"/>
    <s v="Low"/>
    <n v="1.651"/>
    <x v="0"/>
    <s v=""/>
    <n v="4.88"/>
    <n v="49"/>
    <n v="2.57"/>
    <n v="-6.4"/>
    <s v="Wednesday"/>
    <s v="5-10 min"/>
    <n v="1"/>
    <s v="Above 1.2"/>
  </r>
  <r>
    <s v="RF005515"/>
    <d v="2026-02-18T16:01:00"/>
    <d v="2026-02-18T00:00:00"/>
    <n v="16"/>
    <x v="4"/>
    <x v="0"/>
    <n v="14.8"/>
    <n v="268.8"/>
    <n v="265.17"/>
    <n v="1"/>
    <n v="3.5"/>
    <n v="2.9"/>
    <n v="55"/>
    <s v="Low"/>
    <n v="1.5580000000000001"/>
    <x v="0"/>
    <s v=""/>
    <n v="4.87"/>
    <n v="2"/>
    <n v="-3.63"/>
    <n v="-0.6"/>
    <s v="Wednesday"/>
    <s v="0-5 min"/>
    <n v="1"/>
    <s v="Above 1.2"/>
  </r>
  <r>
    <s v="RF005516"/>
    <d v="2026-02-18T16:06:00"/>
    <d v="2026-02-18T00:00:00"/>
    <n v="16"/>
    <x v="0"/>
    <x v="0"/>
    <n v="7.6"/>
    <n v="151.41"/>
    <n v="154.38999999999999"/>
    <n v="1"/>
    <n v="6.3"/>
    <n v="4.8"/>
    <n v="106"/>
    <s v="Low"/>
    <n v="1.177"/>
    <x v="0"/>
    <s v=""/>
    <n v="4.3099999999999996"/>
    <n v="1"/>
    <n v="2.98"/>
    <n v="-1.5"/>
    <s v="Wednesday"/>
    <s v="5-10 min"/>
    <n v="1"/>
    <s v="Between 1.0-1.2"/>
  </r>
  <r>
    <s v="RF005517"/>
    <d v="2026-02-18T16:15:00"/>
    <d v="2026-02-18T00:00:00"/>
    <n v="16"/>
    <x v="0"/>
    <x v="1"/>
    <n v="21.9"/>
    <n v="367.33"/>
    <n v="365.47"/>
    <n v="1"/>
    <n v="8"/>
    <n v="9"/>
    <n v="106"/>
    <s v="Medium"/>
    <n v="0.96399999999999997"/>
    <x v="0"/>
    <s v=""/>
    <n v="4.41"/>
    <n v="0"/>
    <n v="-1.86"/>
    <n v="1"/>
    <s v="Wednesday"/>
    <s v="5-10 min"/>
    <n v="1"/>
    <s v="Between 0.8-1.0"/>
  </r>
  <r>
    <s v="RF005518"/>
    <d v="2026-02-18T17:07:00"/>
    <d v="2026-02-18T00:00:00"/>
    <n v="17"/>
    <x v="1"/>
    <x v="0"/>
    <n v="5.6"/>
    <n v="143.86000000000001"/>
    <n v="139.79"/>
    <n v="1.1000000000000001"/>
    <n v="5"/>
    <n v="13.2"/>
    <n v="82"/>
    <s v="Medium"/>
    <n v="0.94099999999999995"/>
    <x v="0"/>
    <s v=""/>
    <n v="4.95"/>
    <n v="14"/>
    <n v="-4.07"/>
    <n v="8.1999999999999993"/>
    <s v="Wednesday"/>
    <s v="0-5 min"/>
    <n v="1"/>
    <s v="Between 0.8-1.0"/>
  </r>
  <r>
    <s v="RF005519"/>
    <d v="2026-02-18T17:34:00"/>
    <d v="2026-02-18T00:00:00"/>
    <n v="17"/>
    <x v="1"/>
    <x v="0"/>
    <n v="8"/>
    <n v="164.98"/>
    <n v="163.66999999999999"/>
    <n v="1"/>
    <n v="4.9000000000000004"/>
    <n v="7.1"/>
    <n v="79"/>
    <s v="Low"/>
    <n v="1.145"/>
    <x v="0"/>
    <s v=""/>
    <n v="4.49"/>
    <n v="1"/>
    <n v="-1.31"/>
    <n v="2.2000000000000002"/>
    <s v="Wednesday"/>
    <s v="0-5 min"/>
    <n v="1"/>
    <s v="Between 1.0-1.2"/>
  </r>
  <r>
    <s v="RF005520"/>
    <d v="2026-02-18T18:06:00"/>
    <d v="2026-02-18T00:00:00"/>
    <n v="18"/>
    <x v="4"/>
    <x v="0"/>
    <n v="4.2"/>
    <n v="114.3"/>
    <n v="112.12"/>
    <n v="1.1000000000000001"/>
    <n v="2.7"/>
    <n v="4.3"/>
    <n v="49"/>
    <s v="Medium"/>
    <n v="0.96399999999999997"/>
    <x v="0"/>
    <s v=""/>
    <n v="4.93"/>
    <n v="7"/>
    <n v="-2.1800000000000002"/>
    <n v="1.6"/>
    <s v="Wednesday"/>
    <s v="0-5 min"/>
    <n v="1"/>
    <s v="Between 0.8-1.0"/>
  </r>
  <r>
    <s v="RF005521"/>
    <d v="2026-02-18T18:09:00"/>
    <d v="2026-02-18T00:00:00"/>
    <n v="18"/>
    <x v="4"/>
    <x v="0"/>
    <n v="25.5"/>
    <n v="431.38"/>
    <n v="425.14"/>
    <n v="1.2"/>
    <n v="12.5"/>
    <n v="12"/>
    <n v="49"/>
    <s v="Low"/>
    <n v="1.0940000000000001"/>
    <x v="0"/>
    <s v=""/>
    <n v="4.21"/>
    <n v="6"/>
    <n v="-6.24"/>
    <n v="-0.5"/>
    <s v="Wednesday"/>
    <s v="10-15 min"/>
    <n v="1"/>
    <s v="Between 1.0-1.2"/>
  </r>
  <r>
    <s v="RF005522"/>
    <d v="2026-02-18T18:23:00"/>
    <d v="2026-02-18T00:00:00"/>
    <n v="18"/>
    <x v="2"/>
    <x v="1"/>
    <n v="10.199999999999999"/>
    <n v="256.69"/>
    <n v="255.84"/>
    <n v="1.2"/>
    <n v="7.7"/>
    <n v="10.5"/>
    <n v="80"/>
    <s v="High"/>
    <n v="0.58499999999999996"/>
    <x v="0"/>
    <s v=""/>
    <n v="5"/>
    <n v="0"/>
    <n v="-0.85"/>
    <n v="2.8"/>
    <s v="Wednesday"/>
    <s v="5-10 min"/>
    <n v="1"/>
    <s v="Below 0.8"/>
  </r>
  <r>
    <s v="RF005523"/>
    <d v="2026-02-18T18:50:00"/>
    <d v="2026-02-18T00:00:00"/>
    <n v="18"/>
    <x v="0"/>
    <x v="0"/>
    <n v="7.3"/>
    <n v="190.53"/>
    <n v="190.27"/>
    <n v="1.3"/>
    <n v="10.6"/>
    <n v="11.6"/>
    <n v="87"/>
    <s v="Medium"/>
    <n v="0.64700000000000002"/>
    <x v="0"/>
    <s v=""/>
    <n v="4.7300000000000004"/>
    <n v="11"/>
    <n v="-0.26"/>
    <n v="1"/>
    <s v="Wednesday"/>
    <s v="10-15 min"/>
    <n v="1"/>
    <s v="Below 0.8"/>
  </r>
  <r>
    <s v="RF005524"/>
    <d v="2026-02-18T18:53:00"/>
    <d v="2026-02-18T00:00:00"/>
    <n v="18"/>
    <x v="1"/>
    <x v="1"/>
    <n v="26.5"/>
    <n v="511.98"/>
    <m/>
    <n v="1.1000000000000001"/>
    <n v="5.8"/>
    <n v="4.2"/>
    <n v="71"/>
    <s v="Medium"/>
    <n v="0.69499999999999995"/>
    <x v="2"/>
    <s v="ETA too high"/>
    <n v="4.95"/>
    <n v="0"/>
    <m/>
    <n v="-1.6"/>
    <s v="Wednesday"/>
    <s v="5-10 min"/>
    <n v="0"/>
    <s v="Below 0.8"/>
  </r>
  <r>
    <s v="RF005525"/>
    <d v="2026-02-18T19:14:00"/>
    <d v="2026-02-18T00:00:00"/>
    <n v="19"/>
    <x v="4"/>
    <x v="0"/>
    <n v="3.9"/>
    <n v="92.85"/>
    <n v="96.91"/>
    <n v="1"/>
    <n v="2.5"/>
    <n v="4.5999999999999996"/>
    <n v="49"/>
    <s v="Low"/>
    <n v="1.2809999999999999"/>
    <x v="0"/>
    <s v=""/>
    <n v="4.76"/>
    <n v="3"/>
    <n v="4.0599999999999996"/>
    <n v="2.1"/>
    <s v="Wednesday"/>
    <s v="0-5 min"/>
    <n v="1"/>
    <s v="Above 1.2"/>
  </r>
  <r>
    <s v="RF005526"/>
    <d v="2026-02-18T19:23:00"/>
    <d v="2026-02-18T00:00:00"/>
    <n v="19"/>
    <x v="3"/>
    <x v="0"/>
    <n v="0.8"/>
    <n v="48.84"/>
    <m/>
    <n v="1"/>
    <n v="4.9000000000000004"/>
    <n v="2.8"/>
    <n v="43"/>
    <s v="Low"/>
    <n v="0.85199999999999998"/>
    <x v="1"/>
    <s v="Vehicle issue"/>
    <n v="5"/>
    <n v="3"/>
    <m/>
    <n v="-2.1"/>
    <s v="Wednesday"/>
    <s v="0-5 min"/>
    <n v="0"/>
    <s v="Between 0.8-1.0"/>
  </r>
  <r>
    <s v="RF005527"/>
    <d v="2026-02-18T19:27:00"/>
    <d v="2026-02-18T00:00:00"/>
    <n v="19"/>
    <x v="4"/>
    <x v="0"/>
    <n v="2.9"/>
    <n v="80.22"/>
    <n v="84.7"/>
    <n v="1"/>
    <n v="5.9"/>
    <n v="5.6"/>
    <n v="45"/>
    <s v="Low"/>
    <n v="0.97699999999999998"/>
    <x v="0"/>
    <s v=""/>
    <n v="5"/>
    <n v="15"/>
    <n v="4.4800000000000004"/>
    <n v="-0.3"/>
    <s v="Wednesday"/>
    <s v="5-10 min"/>
    <n v="1"/>
    <s v="Between 0.8-1.0"/>
  </r>
  <r>
    <s v="RF005528"/>
    <d v="2026-02-18T19:30:00"/>
    <d v="2026-02-18T00:00:00"/>
    <n v="19"/>
    <x v="1"/>
    <x v="1"/>
    <n v="3.6"/>
    <n v="86.56"/>
    <m/>
    <n v="1"/>
    <n v="7.1"/>
    <n v="7.4"/>
    <n v="74"/>
    <s v="Medium"/>
    <n v="0.76900000000000002"/>
    <x v="2"/>
    <s v="Pickup issue"/>
    <n v="4.7"/>
    <n v="0"/>
    <m/>
    <n v="0.3"/>
    <s v="Wednesday"/>
    <s v="5-10 min"/>
    <n v="0"/>
    <s v="Below 0.8"/>
  </r>
  <r>
    <s v="RF005529"/>
    <d v="2026-02-18T19:53:00"/>
    <d v="2026-02-18T00:00:00"/>
    <n v="19"/>
    <x v="0"/>
    <x v="0"/>
    <n v="7.6"/>
    <n v="194.35"/>
    <m/>
    <n v="1.4"/>
    <n v="7.2"/>
    <n v="7.4"/>
    <n v="91"/>
    <s v="High"/>
    <n v="0.55500000000000005"/>
    <x v="2"/>
    <s v="ETA too high"/>
    <n v="4.43"/>
    <n v="4"/>
    <m/>
    <n v="0.2"/>
    <s v="Wednesday"/>
    <s v="5-10 min"/>
    <n v="0"/>
    <s v="Below 0.8"/>
  </r>
  <r>
    <s v="RF005530"/>
    <d v="2026-02-18T20:17:00"/>
    <d v="2026-02-18T00:00:00"/>
    <n v="20"/>
    <x v="1"/>
    <x v="0"/>
    <n v="9.8000000000000007"/>
    <n v="176.14"/>
    <n v="170.69"/>
    <n v="1"/>
    <n v="4.4000000000000004"/>
    <n v="10.1"/>
    <n v="91"/>
    <s v="Medium"/>
    <n v="0.98299999999999998"/>
    <x v="0"/>
    <s v=""/>
    <n v="4.38"/>
    <n v="9"/>
    <n v="-5.45"/>
    <n v="5.7"/>
    <s v="Wednesday"/>
    <s v="0-5 min"/>
    <n v="1"/>
    <s v="Between 0.8-1.0"/>
  </r>
  <r>
    <s v="RF005531"/>
    <d v="2026-02-18T20:30:00"/>
    <d v="2026-02-18T00:00:00"/>
    <n v="20"/>
    <x v="2"/>
    <x v="0"/>
    <n v="1.8"/>
    <n v="65.349999999999994"/>
    <n v="66.09"/>
    <n v="1"/>
    <n v="5.8"/>
    <n v="9.6"/>
    <n v="107"/>
    <s v="Medium"/>
    <n v="0.95599999999999996"/>
    <x v="0"/>
    <s v=""/>
    <n v="4.53"/>
    <n v="3"/>
    <n v="0.74"/>
    <n v="3.8"/>
    <s v="Wednesday"/>
    <s v="5-10 min"/>
    <n v="1"/>
    <s v="Between 0.8-1.0"/>
  </r>
  <r>
    <s v="RF005532"/>
    <d v="2026-02-18T20:45:00"/>
    <d v="2026-02-18T00:00:00"/>
    <n v="20"/>
    <x v="0"/>
    <x v="0"/>
    <n v="8.3000000000000007"/>
    <n v="202.72"/>
    <n v="195.77"/>
    <n v="1.3"/>
    <n v="5.8"/>
    <n v="3.3"/>
    <n v="107"/>
    <s v="High"/>
    <n v="0.69099999999999995"/>
    <x v="0"/>
    <s v=""/>
    <n v="4.54"/>
    <n v="57"/>
    <n v="-6.95"/>
    <n v="-2.5"/>
    <s v="Wednesday"/>
    <s v="5-10 min"/>
    <n v="1"/>
    <s v="Below 0.8"/>
  </r>
  <r>
    <s v="RF005533"/>
    <d v="2026-02-18T20:54:00"/>
    <d v="2026-02-18T00:00:00"/>
    <n v="20"/>
    <x v="3"/>
    <x v="0"/>
    <n v="0.9"/>
    <n v="53.71"/>
    <n v="55.75"/>
    <n v="1"/>
    <n v="4.2"/>
    <n v="2.2000000000000002"/>
    <n v="66"/>
    <s v="Medium"/>
    <n v="1.1399999999999999"/>
    <x v="0"/>
    <s v=""/>
    <n v="5"/>
    <n v="13"/>
    <n v="2.04"/>
    <n v="-2"/>
    <s v="Wednesday"/>
    <s v="0-5 min"/>
    <n v="1"/>
    <s v="Between 1.0-1.2"/>
  </r>
  <r>
    <s v="RF005534"/>
    <d v="2026-02-18T21:01:00"/>
    <d v="2026-02-18T00:00:00"/>
    <n v="21"/>
    <x v="2"/>
    <x v="0"/>
    <n v="2.5"/>
    <n v="77.66"/>
    <n v="79.209999999999994"/>
    <n v="1.1000000000000001"/>
    <n v="2.5"/>
    <n v="4"/>
    <n v="110"/>
    <s v="Medium"/>
    <n v="1.012"/>
    <x v="0"/>
    <s v=""/>
    <n v="4.62"/>
    <n v="16"/>
    <n v="1.55"/>
    <n v="1.5"/>
    <s v="Wednesday"/>
    <s v="0-5 min"/>
    <n v="1"/>
    <s v="Between 1.0-1.2"/>
  </r>
  <r>
    <s v="RF005535"/>
    <d v="2026-02-18T21:04:00"/>
    <d v="2026-02-18T00:00:00"/>
    <n v="21"/>
    <x v="0"/>
    <x v="0"/>
    <n v="10.9"/>
    <n v="270.68"/>
    <n v="292.17"/>
    <n v="1.2"/>
    <n v="8.3000000000000007"/>
    <n v="13.6"/>
    <n v="112"/>
    <s v="High"/>
    <n v="0.749"/>
    <x v="0"/>
    <s v=""/>
    <n v="4.8"/>
    <n v="29"/>
    <n v="21.49"/>
    <n v="5.3"/>
    <s v="Wednesday"/>
    <s v="5-10 min"/>
    <n v="1"/>
    <s v="Below 0.8"/>
  </r>
  <r>
    <s v="RF005536"/>
    <d v="2026-02-18T21:32:00"/>
    <d v="2026-02-18T00:00:00"/>
    <n v="21"/>
    <x v="3"/>
    <x v="0"/>
    <n v="14.8"/>
    <n v="254.35"/>
    <n v="258.69"/>
    <n v="1"/>
    <n v="2"/>
    <n v="1.8"/>
    <n v="57"/>
    <s v="Low"/>
    <n v="1.3540000000000001"/>
    <x v="0"/>
    <s v=""/>
    <n v="4.42"/>
    <n v="20"/>
    <n v="4.34"/>
    <n v="-0.2"/>
    <s v="Wednesday"/>
    <s v="0-5 min"/>
    <n v="1"/>
    <s v="Above 1.2"/>
  </r>
  <r>
    <s v="RF005537"/>
    <d v="2026-02-18T21:38:00"/>
    <d v="2026-02-18T00:00:00"/>
    <n v="21"/>
    <x v="2"/>
    <x v="0"/>
    <n v="11.1"/>
    <n v="241.65"/>
    <n v="233.78"/>
    <n v="1.1000000000000001"/>
    <n v="4.5999999999999996"/>
    <n v="1.4"/>
    <n v="97"/>
    <s v="Medium"/>
    <n v="0.91900000000000004"/>
    <x v="0"/>
    <s v=""/>
    <n v="4.66"/>
    <n v="8"/>
    <n v="-7.87"/>
    <n v="-3.2"/>
    <s v="Wednesday"/>
    <s v="0-5 min"/>
    <n v="1"/>
    <s v="Between 0.8-1.0"/>
  </r>
  <r>
    <s v="RF005538"/>
    <d v="2026-02-18T21:43:00"/>
    <d v="2026-02-18T00:00:00"/>
    <n v="21"/>
    <x v="2"/>
    <x v="0"/>
    <n v="4.5999999999999996"/>
    <n v="117.41"/>
    <n v="120.42"/>
    <n v="1"/>
    <n v="6.1"/>
    <n v="7.7"/>
    <n v="105"/>
    <s v="Medium"/>
    <n v="0.97699999999999998"/>
    <x v="0"/>
    <s v=""/>
    <n v="4.7300000000000004"/>
    <n v="6"/>
    <n v="3.01"/>
    <n v="1.6"/>
    <s v="Wednesday"/>
    <s v="5-10 min"/>
    <n v="1"/>
    <s v="Between 0.8-1.0"/>
  </r>
  <r>
    <s v="RF005539"/>
    <d v="2026-02-18T21:48:00"/>
    <d v="2026-02-18T00:00:00"/>
    <n v="21"/>
    <x v="1"/>
    <x v="0"/>
    <n v="3.3"/>
    <n v="90.95"/>
    <n v="91.26"/>
    <n v="1"/>
    <n v="6.1"/>
    <n v="5.9"/>
    <n v="82"/>
    <s v="Medium"/>
    <n v="1.0169999999999999"/>
    <x v="0"/>
    <s v=""/>
    <n v="4.72"/>
    <n v="27"/>
    <n v="0.31"/>
    <n v="-0.2"/>
    <s v="Wednesday"/>
    <s v="5-10 min"/>
    <n v="1"/>
    <s v="Between 1.0-1.2"/>
  </r>
  <r>
    <s v="RF005540"/>
    <d v="2026-02-18T21:50:00"/>
    <d v="2026-02-18T00:00:00"/>
    <n v="21"/>
    <x v="4"/>
    <x v="1"/>
    <n v="12.1"/>
    <n v="217.4"/>
    <m/>
    <n v="1"/>
    <n v="2.4"/>
    <n v="9.3000000000000007"/>
    <n v="45"/>
    <s v="Low"/>
    <n v="1.3109999999999999"/>
    <x v="2"/>
    <s v="Fare too high"/>
    <n v="4.46"/>
    <n v="0"/>
    <m/>
    <n v="6.9"/>
    <s v="Wednesday"/>
    <s v="0-5 min"/>
    <n v="0"/>
    <s v="Above 1.2"/>
  </r>
  <r>
    <s v="RF005541"/>
    <d v="2026-02-18T21:54:00"/>
    <d v="2026-02-18T00:00:00"/>
    <n v="21"/>
    <x v="4"/>
    <x v="1"/>
    <n v="2.9"/>
    <n v="81.39"/>
    <n v="82.82"/>
    <n v="1"/>
    <n v="6.4"/>
    <n v="4.7"/>
    <n v="51"/>
    <s v="Low"/>
    <n v="1.6339999999999999"/>
    <x v="0"/>
    <s v=""/>
    <n v="4.8600000000000003"/>
    <n v="0"/>
    <n v="1.43"/>
    <n v="-1.7"/>
    <s v="Wednesday"/>
    <s v="5-10 min"/>
    <n v="1"/>
    <s v="Above 1.2"/>
  </r>
  <r>
    <s v="RF005542"/>
    <d v="2026-02-18T21:57:00"/>
    <d v="2026-02-18T00:00:00"/>
    <n v="21"/>
    <x v="3"/>
    <x v="0"/>
    <n v="8.3000000000000007"/>
    <n v="182.13"/>
    <n v="176.74"/>
    <n v="1"/>
    <n v="5.8"/>
    <n v="3.6"/>
    <n v="66"/>
    <s v="Low"/>
    <n v="1.859"/>
    <x v="0"/>
    <s v=""/>
    <n v="4.8899999999999997"/>
    <n v="53"/>
    <n v="-5.39"/>
    <n v="-2.2000000000000002"/>
    <s v="Wednesday"/>
    <s v="5-10 min"/>
    <n v="1"/>
    <s v="Above 1.2"/>
  </r>
  <r>
    <s v="RF005543"/>
    <d v="2026-02-18T22:26:00"/>
    <d v="2026-02-18T00:00:00"/>
    <n v="22"/>
    <x v="0"/>
    <x v="0"/>
    <n v="4"/>
    <n v="112.34"/>
    <m/>
    <n v="1.2"/>
    <n v="7.3"/>
    <n v="6.8"/>
    <n v="88"/>
    <s v="Medium"/>
    <n v="0.74"/>
    <x v="2"/>
    <s v="ETA too high"/>
    <n v="4.67"/>
    <n v="3"/>
    <m/>
    <n v="-0.5"/>
    <s v="Wednesday"/>
    <s v="5-10 min"/>
    <n v="0"/>
    <s v="Below 0.8"/>
  </r>
  <r>
    <s v="RF005544"/>
    <d v="2026-02-18T22:49:00"/>
    <d v="2026-02-18T00:00:00"/>
    <n v="22"/>
    <x v="2"/>
    <x v="0"/>
    <n v="7.8"/>
    <n v="158.57"/>
    <n v="161.93"/>
    <n v="1"/>
    <n v="4.4000000000000004"/>
    <n v="2.2999999999999998"/>
    <n v="123"/>
    <s v="Medium"/>
    <n v="1.06"/>
    <x v="0"/>
    <s v=""/>
    <n v="4.3"/>
    <n v="1"/>
    <n v="3.36"/>
    <n v="-2.1"/>
    <s v="Wednesday"/>
    <s v="0-5 min"/>
    <n v="1"/>
    <s v="Between 1.0-1.2"/>
  </r>
  <r>
    <s v="RF005545"/>
    <d v="2026-02-18T23:07:00"/>
    <d v="2026-02-18T00:00:00"/>
    <n v="23"/>
    <x v="0"/>
    <x v="1"/>
    <n v="1.7"/>
    <n v="74.08"/>
    <m/>
    <n v="1.1000000000000001"/>
    <n v="5.4"/>
    <n v="7.4"/>
    <n v="130"/>
    <s v="Medium"/>
    <n v="1.046"/>
    <x v="2"/>
    <s v="ETA too high"/>
    <n v="4.8499999999999996"/>
    <n v="0"/>
    <m/>
    <n v="2"/>
    <s v="Wednesday"/>
    <s v="5-10 min"/>
    <n v="0"/>
    <s v="Between 1.0-1.2"/>
  </r>
  <r>
    <s v="RF005546"/>
    <d v="2026-02-18T23:14:00"/>
    <d v="2026-02-18T00:00:00"/>
    <n v="23"/>
    <x v="2"/>
    <x v="0"/>
    <n v="15.5"/>
    <n v="325.88"/>
    <n v="303.83"/>
    <n v="1.1000000000000001"/>
    <n v="5.6"/>
    <n v="5.6"/>
    <n v="110"/>
    <s v="Medium"/>
    <n v="1.1100000000000001"/>
    <x v="0"/>
    <s v=""/>
    <n v="4.78"/>
    <n v="4"/>
    <n v="-22.05"/>
    <n v="0"/>
    <s v="Wednesday"/>
    <s v="5-10 min"/>
    <n v="1"/>
    <s v="Between 1.0-1.2"/>
  </r>
  <r>
    <s v="RF005547"/>
    <d v="2026-02-18T23:15:00"/>
    <d v="2026-02-18T00:00:00"/>
    <n v="23"/>
    <x v="1"/>
    <x v="0"/>
    <n v="1.9"/>
    <n v="64.75"/>
    <n v="64.98"/>
    <n v="1"/>
    <n v="9.5"/>
    <n v="13.3"/>
    <n v="97"/>
    <s v="Medium"/>
    <n v="1.117"/>
    <x v="0"/>
    <s v=""/>
    <n v="5"/>
    <n v="11"/>
    <n v="0.23"/>
    <n v="3.8"/>
    <s v="Wednesday"/>
    <s v="5-10 min"/>
    <n v="1"/>
    <s v="Between 1.0-1.2"/>
  </r>
  <r>
    <s v="RF005548"/>
    <d v="2026-02-18T23:15:00"/>
    <d v="2026-02-18T00:00:00"/>
    <n v="23"/>
    <x v="3"/>
    <x v="0"/>
    <n v="2.7"/>
    <n v="80.400000000000006"/>
    <n v="76.41"/>
    <n v="1"/>
    <n v="2"/>
    <n v="10.5"/>
    <n v="72"/>
    <s v="Low"/>
    <n v="1.869"/>
    <x v="0"/>
    <s v=""/>
    <n v="4.51"/>
    <n v="45"/>
    <n v="-3.99"/>
    <n v="8.5"/>
    <s v="Wednesday"/>
    <s v="0-5 min"/>
    <n v="1"/>
    <s v="Above 1.2"/>
  </r>
  <r>
    <s v="RF005549"/>
    <d v="2026-02-18T23:29:00"/>
    <d v="2026-02-18T00:00:00"/>
    <n v="23"/>
    <x v="1"/>
    <x v="0"/>
    <n v="6.6"/>
    <n v="132.41999999999999"/>
    <n v="126.4"/>
    <n v="1"/>
    <n v="5.2"/>
    <n v="5.0999999999999996"/>
    <n v="94"/>
    <s v="Low"/>
    <n v="1.5860000000000001"/>
    <x v="0"/>
    <s v=""/>
    <n v="5"/>
    <n v="2"/>
    <n v="-6.02"/>
    <n v="-0.1"/>
    <s v="Wednesday"/>
    <s v="5-10 min"/>
    <n v="1"/>
    <s v="Above 1.2"/>
  </r>
  <r>
    <s v="RF005550"/>
    <d v="2026-02-19T00:03:00"/>
    <d v="2026-02-19T00:00:00"/>
    <n v="0"/>
    <x v="1"/>
    <x v="0"/>
    <n v="14"/>
    <n v="295.10000000000002"/>
    <m/>
    <n v="1.1000000000000001"/>
    <n v="5.7"/>
    <n v="2.5"/>
    <n v="105"/>
    <s v="Low"/>
    <n v="1.6160000000000001"/>
    <x v="2"/>
    <s v="ETA too high"/>
    <n v="4.62"/>
    <n v="7"/>
    <m/>
    <n v="-3.2"/>
    <s v="Thursday"/>
    <s v="5-10 min"/>
    <n v="0"/>
    <s v="Above 1.2"/>
  </r>
  <r>
    <s v="RF005551"/>
    <d v="2026-02-19T00:08:00"/>
    <d v="2026-02-19T00:00:00"/>
    <n v="0"/>
    <x v="4"/>
    <x v="1"/>
    <n v="2.4"/>
    <n v="73.47"/>
    <m/>
    <n v="1.1000000000000001"/>
    <n v="4.8"/>
    <n v="4.2"/>
    <n v="65"/>
    <s v="Low"/>
    <n v="2.133"/>
    <x v="2"/>
    <s v="ETA too high"/>
    <n v="5"/>
    <n v="0"/>
    <m/>
    <n v="-0.6"/>
    <s v="Thursday"/>
    <s v="0-5 min"/>
    <n v="0"/>
    <s v="Above 1.2"/>
  </r>
  <r>
    <s v="RF005552"/>
    <d v="2026-02-19T00:13:00"/>
    <d v="2026-02-19T00:00:00"/>
    <n v="0"/>
    <x v="0"/>
    <x v="0"/>
    <n v="4.7"/>
    <n v="120.47"/>
    <m/>
    <n v="1"/>
    <n v="6.3"/>
    <n v="4.8"/>
    <n v="129"/>
    <s v="Low"/>
    <n v="1.296"/>
    <x v="1"/>
    <s v="Driver unavailable"/>
    <n v="4.58"/>
    <n v="15"/>
    <m/>
    <n v="-1.5"/>
    <s v="Thursday"/>
    <s v="5-10 min"/>
    <n v="0"/>
    <s v="Above 1.2"/>
  </r>
  <r>
    <s v="RF005553"/>
    <d v="2026-02-19T00:38:00"/>
    <d v="2026-02-19T00:00:00"/>
    <n v="0"/>
    <x v="4"/>
    <x v="0"/>
    <n v="5.7"/>
    <n v="107.26"/>
    <n v="113.02"/>
    <n v="1"/>
    <n v="6.2"/>
    <n v="9"/>
    <n v="54"/>
    <s v="Low"/>
    <n v="1.5149999999999999"/>
    <x v="0"/>
    <s v=""/>
    <n v="4.8"/>
    <n v="6"/>
    <n v="5.76"/>
    <n v="2.8"/>
    <s v="Thursday"/>
    <s v="5-10 min"/>
    <n v="1"/>
    <s v="Above 1.2"/>
  </r>
  <r>
    <s v="RF005554"/>
    <d v="2026-02-19T00:52:00"/>
    <d v="2026-02-19T00:00:00"/>
    <n v="0"/>
    <x v="0"/>
    <x v="0"/>
    <n v="11.2"/>
    <n v="231.53"/>
    <n v="238.62"/>
    <n v="1"/>
    <n v="5.0999999999999996"/>
    <n v="7.6"/>
    <n v="125"/>
    <s v="Medium"/>
    <n v="1.0169999999999999"/>
    <x v="0"/>
    <s v=""/>
    <n v="4.37"/>
    <n v="81"/>
    <n v="7.09"/>
    <n v="2.5"/>
    <s v="Thursday"/>
    <s v="5-10 min"/>
    <n v="1"/>
    <s v="Between 1.0-1.2"/>
  </r>
  <r>
    <s v="RF005555"/>
    <d v="2026-02-19T00:57:00"/>
    <d v="2026-02-19T00:00:00"/>
    <n v="0"/>
    <x v="2"/>
    <x v="1"/>
    <n v="2.1"/>
    <n v="77.349999999999994"/>
    <n v="80.69"/>
    <n v="1.1000000000000001"/>
    <n v="4"/>
    <n v="6.5"/>
    <n v="94"/>
    <s v="Low"/>
    <n v="1.444"/>
    <x v="0"/>
    <s v=""/>
    <n v="4.67"/>
    <n v="0"/>
    <n v="3.34"/>
    <n v="2.5"/>
    <s v="Thursday"/>
    <s v="0-5 min"/>
    <n v="1"/>
    <s v="Above 1.2"/>
  </r>
  <r>
    <s v="RF005556"/>
    <d v="2026-02-19T00:59:00"/>
    <d v="2026-02-19T00:00:00"/>
    <n v="0"/>
    <x v="4"/>
    <x v="0"/>
    <n v="9"/>
    <n v="190.13"/>
    <n v="196"/>
    <n v="1"/>
    <n v="2"/>
    <n v="2.5"/>
    <n v="63"/>
    <s v="Low"/>
    <n v="2.113"/>
    <x v="0"/>
    <s v=""/>
    <n v="4.68"/>
    <n v="11"/>
    <n v="5.87"/>
    <n v="0.5"/>
    <s v="Thursday"/>
    <s v="0-5 min"/>
    <n v="1"/>
    <s v="Above 1.2"/>
  </r>
  <r>
    <s v="RF005557"/>
    <d v="2026-02-19T01:09:00"/>
    <d v="2026-02-19T00:00:00"/>
    <n v="1"/>
    <x v="3"/>
    <x v="1"/>
    <n v="12.9"/>
    <n v="199.84"/>
    <n v="191.56"/>
    <n v="1"/>
    <n v="8.8000000000000007"/>
    <n v="8.6"/>
    <n v="67"/>
    <s v="Low"/>
    <n v="2.2000000000000002"/>
    <x v="0"/>
    <s v=""/>
    <n v="4.8"/>
    <n v="0"/>
    <n v="-8.2799999999999994"/>
    <n v="-0.2"/>
    <s v="Thursday"/>
    <s v="5-10 min"/>
    <n v="1"/>
    <s v="Above 1.2"/>
  </r>
  <r>
    <s v="RF005558"/>
    <d v="2026-02-19T01:12:00"/>
    <d v="2026-02-19T00:00:00"/>
    <n v="1"/>
    <x v="0"/>
    <x v="0"/>
    <n v="7.1"/>
    <n v="163.46"/>
    <n v="159.32"/>
    <n v="1"/>
    <n v="2"/>
    <n v="5.6"/>
    <n v="121"/>
    <s v="Medium"/>
    <n v="1.1379999999999999"/>
    <x v="0"/>
    <s v=""/>
    <n v="4.6500000000000004"/>
    <n v="20"/>
    <n v="-4.1399999999999997"/>
    <n v="3.6"/>
    <s v="Thursday"/>
    <s v="0-5 min"/>
    <n v="1"/>
    <s v="Between 1.0-1.2"/>
  </r>
  <r>
    <s v="RF005559"/>
    <d v="2026-02-19T01:27:00"/>
    <d v="2026-02-19T00:00:00"/>
    <n v="1"/>
    <x v="2"/>
    <x v="0"/>
    <n v="1.4"/>
    <n v="60.3"/>
    <n v="54.72"/>
    <n v="1"/>
    <n v="5.6"/>
    <n v="9.6999999999999993"/>
    <n v="124"/>
    <s v="Low"/>
    <n v="1.3919999999999999"/>
    <x v="0"/>
    <s v=""/>
    <n v="4.68"/>
    <n v="28"/>
    <n v="-5.58"/>
    <n v="4.0999999999999996"/>
    <s v="Thursday"/>
    <s v="5-10 min"/>
    <n v="1"/>
    <s v="Above 1.2"/>
  </r>
  <r>
    <s v="RF005560"/>
    <d v="2026-02-19T01:38:00"/>
    <d v="2026-02-19T00:00:00"/>
    <n v="1"/>
    <x v="2"/>
    <x v="0"/>
    <n v="9.5"/>
    <n v="176.99"/>
    <n v="176.93"/>
    <n v="1.1000000000000001"/>
    <n v="5.8"/>
    <n v="12.2"/>
    <n v="104"/>
    <s v="Medium"/>
    <n v="0.89100000000000001"/>
    <x v="0"/>
    <s v=""/>
    <n v="4.95"/>
    <n v="3"/>
    <n v="-0.06"/>
    <n v="6.4"/>
    <s v="Thursday"/>
    <s v="5-10 min"/>
    <n v="1"/>
    <s v="Between 0.8-1.0"/>
  </r>
  <r>
    <s v="RF005561"/>
    <d v="2026-02-19T02:07:00"/>
    <d v="2026-02-19T00:00:00"/>
    <n v="2"/>
    <x v="3"/>
    <x v="0"/>
    <n v="13.6"/>
    <n v="274.99"/>
    <n v="289.25"/>
    <n v="1"/>
    <n v="2"/>
    <n v="6"/>
    <n v="71"/>
    <s v="Low"/>
    <n v="1.42"/>
    <x v="0"/>
    <s v=""/>
    <n v="4.58"/>
    <n v="25"/>
    <n v="14.26"/>
    <n v="4"/>
    <s v="Thursday"/>
    <s v="0-5 min"/>
    <n v="1"/>
    <s v="Above 1.2"/>
  </r>
  <r>
    <s v="RF005562"/>
    <d v="2026-02-19T02:24:00"/>
    <d v="2026-02-19T00:00:00"/>
    <n v="2"/>
    <x v="1"/>
    <x v="0"/>
    <n v="4.5999999999999996"/>
    <n v="103.96"/>
    <m/>
    <n v="1"/>
    <n v="9.1"/>
    <n v="10.6"/>
    <n v="96"/>
    <s v="Medium"/>
    <n v="1.1879999999999999"/>
    <x v="1"/>
    <s v="Driver unavailable"/>
    <n v="4.63"/>
    <n v="9"/>
    <m/>
    <n v="1.5"/>
    <s v="Thursday"/>
    <s v="5-10 min"/>
    <n v="0"/>
    <s v="Between 1.0-1.2"/>
  </r>
  <r>
    <s v="RF005563"/>
    <d v="2026-02-19T02:29:00"/>
    <d v="2026-02-19T00:00:00"/>
    <n v="2"/>
    <x v="2"/>
    <x v="0"/>
    <n v="1.7"/>
    <n v="61.82"/>
    <n v="59.37"/>
    <n v="1"/>
    <n v="6.2"/>
    <n v="4.4000000000000004"/>
    <n v="117"/>
    <s v="Low"/>
    <n v="1.53"/>
    <x v="0"/>
    <s v=""/>
    <n v="4.8"/>
    <n v="4"/>
    <n v="-2.4500000000000002"/>
    <n v="-1.8"/>
    <s v="Thursday"/>
    <s v="5-10 min"/>
    <n v="1"/>
    <s v="Above 1.2"/>
  </r>
  <r>
    <s v="RF005564"/>
    <d v="2026-02-19T02:39:00"/>
    <d v="2026-02-19T00:00:00"/>
    <n v="2"/>
    <x v="0"/>
    <x v="0"/>
    <n v="7.2"/>
    <n v="134.43"/>
    <n v="130.59"/>
    <n v="1"/>
    <n v="5"/>
    <n v="8.8000000000000007"/>
    <n v="133"/>
    <s v="Low"/>
    <n v="1.4550000000000001"/>
    <x v="0"/>
    <s v=""/>
    <n v="4.74"/>
    <n v="9"/>
    <n v="-3.84"/>
    <n v="3.8"/>
    <s v="Thursday"/>
    <s v="0-5 min"/>
    <n v="1"/>
    <s v="Above 1.2"/>
  </r>
  <r>
    <s v="RF005565"/>
    <d v="2026-02-19T02:44:00"/>
    <d v="2026-02-19T00:00:00"/>
    <n v="2"/>
    <x v="1"/>
    <x v="0"/>
    <n v="5.6"/>
    <n v="124.49"/>
    <n v="126.57"/>
    <n v="1"/>
    <n v="2"/>
    <n v="2.9"/>
    <n v="110"/>
    <s v="Low"/>
    <n v="1.9710000000000001"/>
    <x v="0"/>
    <s v=""/>
    <n v="4.6900000000000004"/>
    <n v="9"/>
    <n v="2.08"/>
    <n v="0.9"/>
    <s v="Thursday"/>
    <s v="0-5 min"/>
    <n v="1"/>
    <s v="Above 1.2"/>
  </r>
  <r>
    <s v="RF005566"/>
    <d v="2026-02-19T02:55:00"/>
    <d v="2026-02-19T00:00:00"/>
    <n v="2"/>
    <x v="3"/>
    <x v="1"/>
    <n v="2.2000000000000002"/>
    <n v="72.930000000000007"/>
    <n v="71.7"/>
    <n v="1"/>
    <n v="7.6"/>
    <n v="9.3000000000000007"/>
    <n v="73"/>
    <s v="Low"/>
    <n v="1.4470000000000001"/>
    <x v="0"/>
    <s v=""/>
    <n v="4.7300000000000004"/>
    <n v="0"/>
    <n v="-1.23"/>
    <n v="1.7"/>
    <s v="Thursday"/>
    <s v="5-10 min"/>
    <n v="1"/>
    <s v="Above 1.2"/>
  </r>
  <r>
    <s v="RF005567"/>
    <d v="2026-02-19T03:17:00"/>
    <d v="2026-02-19T00:00:00"/>
    <n v="3"/>
    <x v="0"/>
    <x v="0"/>
    <n v="9.3000000000000007"/>
    <n v="172.22"/>
    <m/>
    <n v="1"/>
    <n v="7.7"/>
    <n v="8.6"/>
    <n v="144"/>
    <s v="Low"/>
    <n v="1.5449999999999999"/>
    <x v="2"/>
    <s v="Changed plans"/>
    <n v="4.45"/>
    <n v="11"/>
    <m/>
    <n v="0.9"/>
    <s v="Thursday"/>
    <s v="5-10 min"/>
    <n v="0"/>
    <s v="Above 1.2"/>
  </r>
  <r>
    <s v="RF005568"/>
    <d v="2026-02-19T03:28:00"/>
    <d v="2026-02-19T00:00:00"/>
    <n v="3"/>
    <x v="2"/>
    <x v="0"/>
    <n v="7.3"/>
    <n v="155.61000000000001"/>
    <n v="160.06"/>
    <n v="1"/>
    <n v="4.7"/>
    <n v="1"/>
    <n v="131"/>
    <s v="Low"/>
    <n v="1.542"/>
    <x v="0"/>
    <s v=""/>
    <n v="5"/>
    <n v="3"/>
    <n v="4.45"/>
    <n v="-3.7"/>
    <s v="Thursday"/>
    <s v="0-5 min"/>
    <n v="1"/>
    <s v="Above 1.2"/>
  </r>
  <r>
    <s v="RF005569"/>
    <d v="2026-02-19T03:39:00"/>
    <d v="2026-02-19T00:00:00"/>
    <n v="3"/>
    <x v="3"/>
    <x v="0"/>
    <n v="5.5"/>
    <n v="129.97999999999999"/>
    <n v="128.86000000000001"/>
    <n v="1"/>
    <n v="8.1999999999999993"/>
    <n v="11.7"/>
    <n v="76"/>
    <s v="Low"/>
    <n v="2.2000000000000002"/>
    <x v="0"/>
    <s v=""/>
    <n v="4.6100000000000003"/>
    <n v="3"/>
    <n v="-1.1200000000000001"/>
    <n v="3.5"/>
    <s v="Thursday"/>
    <s v="5-10 min"/>
    <n v="1"/>
    <s v="Above 1.2"/>
  </r>
  <r>
    <s v="RF005570"/>
    <d v="2026-02-19T04:35:00"/>
    <d v="2026-02-19T00:00:00"/>
    <n v="4"/>
    <x v="4"/>
    <x v="0"/>
    <n v="5"/>
    <n v="109.85"/>
    <n v="105.54"/>
    <n v="1"/>
    <n v="4.8"/>
    <n v="3.6"/>
    <n v="53"/>
    <s v="Low"/>
    <n v="2.141"/>
    <x v="0"/>
    <s v=""/>
    <n v="4.54"/>
    <n v="7"/>
    <n v="-4.3099999999999996"/>
    <n v="-1.2"/>
    <s v="Thursday"/>
    <s v="0-5 min"/>
    <n v="1"/>
    <s v="Above 1.2"/>
  </r>
  <r>
    <s v="RF005571"/>
    <d v="2026-02-19T04:43:00"/>
    <d v="2026-02-19T00:00:00"/>
    <n v="4"/>
    <x v="1"/>
    <x v="0"/>
    <n v="7.2"/>
    <n v="181.2"/>
    <n v="184.78"/>
    <n v="1.1000000000000001"/>
    <n v="5.2"/>
    <n v="7"/>
    <n v="99"/>
    <s v="Low"/>
    <n v="1.345"/>
    <x v="0"/>
    <s v=""/>
    <n v="4.76"/>
    <n v="2"/>
    <n v="3.58"/>
    <n v="1.8"/>
    <s v="Thursday"/>
    <s v="5-10 min"/>
    <n v="1"/>
    <s v="Above 1.2"/>
  </r>
  <r>
    <s v="RF005572"/>
    <d v="2026-02-19T05:05:00"/>
    <d v="2026-02-19T00:00:00"/>
    <n v="5"/>
    <x v="1"/>
    <x v="1"/>
    <n v="2.5"/>
    <n v="72.58"/>
    <n v="70.900000000000006"/>
    <n v="1"/>
    <n v="4.3"/>
    <n v="6.4"/>
    <n v="92"/>
    <s v="Low"/>
    <n v="1.2709999999999999"/>
    <x v="0"/>
    <s v=""/>
    <n v="4.49"/>
    <n v="0"/>
    <n v="-1.68"/>
    <n v="2.1"/>
    <s v="Thursday"/>
    <s v="0-5 min"/>
    <n v="1"/>
    <s v="Above 1.2"/>
  </r>
  <r>
    <s v="RF005573"/>
    <d v="2026-02-19T05:07:00"/>
    <d v="2026-02-19T00:00:00"/>
    <n v="5"/>
    <x v="3"/>
    <x v="0"/>
    <n v="11.2"/>
    <n v="240.71"/>
    <n v="245"/>
    <n v="1.1000000000000001"/>
    <n v="6"/>
    <n v="5.6"/>
    <n v="78"/>
    <s v="Low"/>
    <n v="2.2000000000000002"/>
    <x v="0"/>
    <s v=""/>
    <n v="4.6399999999999997"/>
    <n v="6"/>
    <n v="4.29"/>
    <n v="-0.4"/>
    <s v="Thursday"/>
    <s v="5-10 min"/>
    <n v="1"/>
    <s v="Above 1.2"/>
  </r>
  <r>
    <s v="RF005574"/>
    <d v="2026-02-19T05:19:00"/>
    <d v="2026-02-19T00:00:00"/>
    <n v="5"/>
    <x v="3"/>
    <x v="0"/>
    <n v="13"/>
    <n v="248.38"/>
    <n v="253.78"/>
    <n v="1"/>
    <n v="5.6"/>
    <n v="9.1"/>
    <n v="65"/>
    <s v="Low"/>
    <n v="2.2000000000000002"/>
    <x v="0"/>
    <s v=""/>
    <n v="4.96"/>
    <n v="5"/>
    <n v="5.4"/>
    <n v="3.5"/>
    <s v="Thursday"/>
    <s v="5-10 min"/>
    <n v="1"/>
    <s v="Above 1.2"/>
  </r>
  <r>
    <s v="RF005575"/>
    <d v="2026-02-19T05:29:00"/>
    <d v="2026-02-19T00:00:00"/>
    <n v="5"/>
    <x v="2"/>
    <x v="0"/>
    <n v="5.0999999999999996"/>
    <n v="116.96"/>
    <n v="114.8"/>
    <n v="1"/>
    <n v="3.3"/>
    <n v="10.1"/>
    <n v="105"/>
    <s v="Medium"/>
    <n v="1.095"/>
    <x v="0"/>
    <s v=""/>
    <n v="4.72"/>
    <n v="15"/>
    <n v="-2.16"/>
    <n v="6.8"/>
    <s v="Thursday"/>
    <s v="0-5 min"/>
    <n v="1"/>
    <s v="Between 1.0-1.2"/>
  </r>
  <r>
    <s v="RF005576"/>
    <d v="2026-02-19T05:33:00"/>
    <d v="2026-02-19T00:00:00"/>
    <n v="5"/>
    <x v="1"/>
    <x v="1"/>
    <n v="4.4000000000000004"/>
    <n v="107.88"/>
    <n v="113.91"/>
    <n v="1.1000000000000001"/>
    <n v="2"/>
    <n v="2.1"/>
    <n v="77"/>
    <s v="Low"/>
    <n v="1.1060000000000001"/>
    <x v="0"/>
    <s v=""/>
    <n v="4.57"/>
    <n v="0"/>
    <n v="6.03"/>
    <n v="0.1"/>
    <s v="Thursday"/>
    <s v="0-5 min"/>
    <n v="1"/>
    <s v="Between 1.0-1.2"/>
  </r>
  <r>
    <s v="RF005577"/>
    <d v="2026-02-19T05:35:00"/>
    <d v="2026-02-19T00:00:00"/>
    <n v="5"/>
    <x v="2"/>
    <x v="0"/>
    <n v="3"/>
    <n v="84.66"/>
    <n v="83.88"/>
    <n v="1"/>
    <n v="3.9"/>
    <n v="3.6"/>
    <n v="110"/>
    <s v="Low"/>
    <n v="1.2749999999999999"/>
    <x v="0"/>
    <s v=""/>
    <n v="4.49"/>
    <n v="1"/>
    <n v="-0.78"/>
    <n v="-0.3"/>
    <s v="Thursday"/>
    <s v="0-5 min"/>
    <n v="1"/>
    <s v="Above 1.2"/>
  </r>
  <r>
    <s v="RF005578"/>
    <d v="2026-02-19T05:39:00"/>
    <d v="2026-02-19T00:00:00"/>
    <n v="5"/>
    <x v="3"/>
    <x v="0"/>
    <n v="1.8"/>
    <n v="61.99"/>
    <m/>
    <n v="1"/>
    <n v="5.9"/>
    <n v="6.6"/>
    <n v="72"/>
    <s v="Low"/>
    <n v="1.67"/>
    <x v="2"/>
    <s v="Pickup issue"/>
    <n v="4.79"/>
    <n v="1"/>
    <m/>
    <n v="0.7"/>
    <s v="Thursday"/>
    <s v="5-10 min"/>
    <n v="0"/>
    <s v="Above 1.2"/>
  </r>
  <r>
    <s v="RF005579"/>
    <d v="2026-02-19T05:52:00"/>
    <d v="2026-02-19T00:00:00"/>
    <n v="5"/>
    <x v="0"/>
    <x v="1"/>
    <n v="4"/>
    <n v="103.07"/>
    <n v="105.98"/>
    <n v="1.1000000000000001"/>
    <n v="4"/>
    <n v="6.5"/>
    <n v="144"/>
    <s v="Low"/>
    <n v="1.665"/>
    <x v="0"/>
    <s v=""/>
    <n v="4.54"/>
    <n v="0"/>
    <n v="2.91"/>
    <n v="2.5"/>
    <s v="Thursday"/>
    <s v="0-5 min"/>
    <n v="1"/>
    <s v="Above 1.2"/>
  </r>
  <r>
    <s v="RF005580"/>
    <d v="2026-02-19T05:52:00"/>
    <d v="2026-02-19T00:00:00"/>
    <n v="5"/>
    <x v="0"/>
    <x v="0"/>
    <n v="6.1"/>
    <n v="134.75"/>
    <n v="133.4"/>
    <n v="1"/>
    <n v="2.4"/>
    <n v="1.3"/>
    <n v="120"/>
    <s v="Low"/>
    <n v="1.1990000000000001"/>
    <x v="0"/>
    <s v=""/>
    <n v="4.53"/>
    <n v="4"/>
    <n v="-1.35"/>
    <n v="-1.1000000000000001"/>
    <s v="Thursday"/>
    <s v="0-5 min"/>
    <n v="1"/>
    <s v="Between 1.0-1.2"/>
  </r>
  <r>
    <s v="RF005581"/>
    <d v="2026-02-19T06:06:00"/>
    <d v="2026-02-19T00:00:00"/>
    <n v="6"/>
    <x v="2"/>
    <x v="1"/>
    <n v="9.5"/>
    <n v="205.26"/>
    <n v="196.85"/>
    <n v="1.1000000000000001"/>
    <n v="4.3"/>
    <n v="3.6"/>
    <n v="131"/>
    <s v="Medium"/>
    <n v="1.258"/>
    <x v="0"/>
    <s v=""/>
    <n v="4.79"/>
    <n v="0"/>
    <n v="-8.41"/>
    <n v="-0.7"/>
    <s v="Thursday"/>
    <s v="0-5 min"/>
    <n v="1"/>
    <s v="Above 1.2"/>
  </r>
  <r>
    <s v="RF005582"/>
    <d v="2026-02-19T06:07:00"/>
    <d v="2026-02-19T00:00:00"/>
    <n v="6"/>
    <x v="3"/>
    <x v="0"/>
    <n v="2.1"/>
    <n v="72.680000000000007"/>
    <n v="72.760000000000005"/>
    <n v="1"/>
    <n v="2"/>
    <n v="2.6"/>
    <n v="69"/>
    <s v="Low"/>
    <n v="2.0289999999999999"/>
    <x v="0"/>
    <s v=""/>
    <n v="4.8899999999999997"/>
    <n v="52"/>
    <n v="0.08"/>
    <n v="0.6"/>
    <s v="Thursday"/>
    <s v="0-5 min"/>
    <n v="1"/>
    <s v="Above 1.2"/>
  </r>
  <r>
    <s v="RF005583"/>
    <d v="2026-02-19T06:56:00"/>
    <d v="2026-02-19T00:00:00"/>
    <n v="6"/>
    <x v="1"/>
    <x v="1"/>
    <n v="5.2"/>
    <n v="110.32"/>
    <m/>
    <n v="1"/>
    <n v="3.3"/>
    <n v="2"/>
    <n v="95"/>
    <s v="Low"/>
    <n v="1.2230000000000001"/>
    <x v="1"/>
    <s v="Pickup too far"/>
    <n v="4.57"/>
    <n v="0"/>
    <m/>
    <n v="-1.3"/>
    <s v="Thursday"/>
    <s v="0-5 min"/>
    <n v="0"/>
    <s v="Above 1.2"/>
  </r>
  <r>
    <s v="RF005584"/>
    <d v="2026-02-19T07:13:00"/>
    <d v="2026-02-19T00:00:00"/>
    <n v="7"/>
    <x v="3"/>
    <x v="1"/>
    <n v="5.5"/>
    <n v="132.38"/>
    <n v="131.5"/>
    <n v="1"/>
    <n v="2"/>
    <n v="1"/>
    <n v="68"/>
    <s v="Low"/>
    <n v="2.028"/>
    <x v="0"/>
    <s v=""/>
    <n v="4.41"/>
    <n v="0"/>
    <n v="-0.88"/>
    <n v="-1"/>
    <s v="Thursday"/>
    <s v="0-5 min"/>
    <n v="1"/>
    <s v="Above 1.2"/>
  </r>
  <r>
    <s v="RF005585"/>
    <d v="2026-02-19T08:01:00"/>
    <d v="2026-02-19T00:00:00"/>
    <n v="8"/>
    <x v="3"/>
    <x v="0"/>
    <n v="8.1"/>
    <n v="162.38"/>
    <n v="160.41999999999999"/>
    <n v="1"/>
    <n v="5.5"/>
    <n v="7.9"/>
    <n v="71"/>
    <s v="Low"/>
    <n v="1.726"/>
    <x v="0"/>
    <s v=""/>
    <n v="4.6500000000000004"/>
    <n v="9"/>
    <n v="-1.96"/>
    <n v="2.4"/>
    <s v="Thursday"/>
    <s v="5-10 min"/>
    <n v="1"/>
    <s v="Above 1.2"/>
  </r>
  <r>
    <s v="RF005586"/>
    <d v="2026-02-19T08:03:00"/>
    <d v="2026-02-19T00:00:00"/>
    <n v="8"/>
    <x v="2"/>
    <x v="1"/>
    <n v="3.7"/>
    <n v="97.18"/>
    <n v="98.75"/>
    <n v="1"/>
    <n v="6.9"/>
    <n v="5.5"/>
    <n v="106"/>
    <s v="Low"/>
    <n v="1.1599999999999999"/>
    <x v="0"/>
    <s v=""/>
    <n v="4.84"/>
    <n v="0"/>
    <n v="1.57"/>
    <n v="-1.4"/>
    <s v="Thursday"/>
    <s v="5-10 min"/>
    <n v="1"/>
    <s v="Between 1.0-1.2"/>
  </r>
  <r>
    <s v="RF005587"/>
    <d v="2026-02-19T08:14:00"/>
    <d v="2026-02-19T00:00:00"/>
    <n v="8"/>
    <x v="1"/>
    <x v="1"/>
    <n v="14.2"/>
    <n v="229.37"/>
    <m/>
    <n v="1"/>
    <n v="5.3"/>
    <n v="6.9"/>
    <n v="79"/>
    <s v="Low"/>
    <n v="1.2230000000000001"/>
    <x v="2"/>
    <s v="Fare too high"/>
    <n v="4.79"/>
    <n v="0"/>
    <m/>
    <n v="1.6"/>
    <s v="Thursday"/>
    <s v="5-10 min"/>
    <n v="0"/>
    <s v="Above 1.2"/>
  </r>
  <r>
    <s v="RF005588"/>
    <d v="2026-02-19T08:15:00"/>
    <d v="2026-02-19T00:00:00"/>
    <n v="8"/>
    <x v="4"/>
    <x v="0"/>
    <n v="10.9"/>
    <n v="215.89"/>
    <m/>
    <n v="1"/>
    <n v="6.1"/>
    <n v="3.9"/>
    <n v="57"/>
    <s v="Low"/>
    <n v="1.5620000000000001"/>
    <x v="2"/>
    <s v="ETA too high"/>
    <n v="4.58"/>
    <n v="21"/>
    <m/>
    <n v="-2.2000000000000002"/>
    <s v="Thursday"/>
    <s v="5-10 min"/>
    <n v="0"/>
    <s v="Above 1.2"/>
  </r>
  <r>
    <s v="RF005589"/>
    <d v="2026-02-19T08:16:00"/>
    <d v="2026-02-19T00:00:00"/>
    <n v="8"/>
    <x v="0"/>
    <x v="1"/>
    <n v="6.6"/>
    <n v="175.44"/>
    <m/>
    <n v="1.2"/>
    <n v="7.1"/>
    <n v="8.5"/>
    <n v="120"/>
    <s v="High"/>
    <n v="0.81499999999999995"/>
    <x v="1"/>
    <s v="Driver unavailable"/>
    <n v="4.79"/>
    <n v="0"/>
    <m/>
    <n v="1.4"/>
    <s v="Thursday"/>
    <s v="5-10 min"/>
    <n v="0"/>
    <s v="Between 0.8-1.0"/>
  </r>
  <r>
    <s v="RF005590"/>
    <d v="2026-02-19T08:20:00"/>
    <d v="2026-02-19T00:00:00"/>
    <n v="8"/>
    <x v="1"/>
    <x v="1"/>
    <n v="13.3"/>
    <n v="240.41"/>
    <n v="245.46"/>
    <n v="1.1000000000000001"/>
    <n v="6.3"/>
    <n v="4.7"/>
    <n v="87"/>
    <s v="Medium"/>
    <n v="0.98299999999999998"/>
    <x v="0"/>
    <s v=""/>
    <n v="4.58"/>
    <n v="0"/>
    <n v="5.05"/>
    <n v="-1.6"/>
    <s v="Thursday"/>
    <s v="5-10 min"/>
    <n v="1"/>
    <s v="Between 0.8-1.0"/>
  </r>
  <r>
    <s v="RF005591"/>
    <d v="2026-02-19T08:32:00"/>
    <d v="2026-02-19T00:00:00"/>
    <n v="8"/>
    <x v="0"/>
    <x v="0"/>
    <n v="8.4"/>
    <n v="201.67"/>
    <n v="196.32"/>
    <n v="1.2"/>
    <n v="8.3000000000000007"/>
    <n v="9"/>
    <n v="127"/>
    <s v="High"/>
    <n v="0.80100000000000005"/>
    <x v="0"/>
    <s v=""/>
    <n v="4.5"/>
    <n v="9"/>
    <n v="-5.35"/>
    <n v="0.7"/>
    <s v="Thursday"/>
    <s v="5-10 min"/>
    <n v="1"/>
    <s v="Between 0.8-1.0"/>
  </r>
  <r>
    <s v="RF005592"/>
    <d v="2026-02-19T08:34:00"/>
    <d v="2026-02-19T00:00:00"/>
    <n v="8"/>
    <x v="2"/>
    <x v="0"/>
    <n v="12.2"/>
    <n v="258.06"/>
    <n v="253.73"/>
    <n v="1.2"/>
    <n v="8.1"/>
    <n v="13.1"/>
    <n v="81"/>
    <s v="Medium"/>
    <n v="0.72499999999999998"/>
    <x v="0"/>
    <s v=""/>
    <n v="5"/>
    <n v="10"/>
    <n v="-4.33"/>
    <n v="5"/>
    <s v="Thursday"/>
    <s v="5-10 min"/>
    <n v="1"/>
    <s v="Below 0.8"/>
  </r>
  <r>
    <s v="RF005593"/>
    <d v="2026-02-19T08:49:00"/>
    <d v="2026-02-19T00:00:00"/>
    <n v="8"/>
    <x v="1"/>
    <x v="0"/>
    <n v="10.199999999999999"/>
    <n v="218.4"/>
    <n v="226.58"/>
    <n v="1"/>
    <n v="7.6"/>
    <n v="6.1"/>
    <n v="91"/>
    <s v="Low"/>
    <n v="1.4259999999999999"/>
    <x v="0"/>
    <s v=""/>
    <n v="4.95"/>
    <n v="5"/>
    <n v="8.18"/>
    <n v="-1.5"/>
    <s v="Thursday"/>
    <s v="5-10 min"/>
    <n v="1"/>
    <s v="Above 1.2"/>
  </r>
  <r>
    <s v="RF005594"/>
    <d v="2026-02-19T09:00:00"/>
    <d v="2026-02-19T00:00:00"/>
    <n v="9"/>
    <x v="3"/>
    <x v="0"/>
    <n v="7.7"/>
    <n v="189.36"/>
    <m/>
    <n v="1.1000000000000001"/>
    <n v="2"/>
    <n v="1"/>
    <n v="65"/>
    <s v="Low"/>
    <n v="1.2130000000000001"/>
    <x v="1"/>
    <s v="Pickup too far"/>
    <n v="4.54"/>
    <n v="60"/>
    <m/>
    <n v="-1"/>
    <s v="Thursday"/>
    <s v="0-5 min"/>
    <n v="0"/>
    <s v="Above 1.2"/>
  </r>
  <r>
    <s v="RF005595"/>
    <d v="2026-02-19T09:25:00"/>
    <d v="2026-02-19T00:00:00"/>
    <n v="9"/>
    <x v="2"/>
    <x v="0"/>
    <n v="7.9"/>
    <n v="177.21"/>
    <m/>
    <n v="1.1000000000000001"/>
    <n v="8.1"/>
    <n v="9.6999999999999993"/>
    <n v="86"/>
    <s v="Medium"/>
    <n v="0.80100000000000005"/>
    <x v="2"/>
    <s v="ETA too high"/>
    <n v="4.82"/>
    <n v="54"/>
    <m/>
    <n v="1.6"/>
    <s v="Thursday"/>
    <s v="5-10 min"/>
    <n v="0"/>
    <s v="Between 0.8-1.0"/>
  </r>
  <r>
    <s v="RF005596"/>
    <d v="2026-02-19T09:35:00"/>
    <d v="2026-02-19T00:00:00"/>
    <n v="9"/>
    <x v="3"/>
    <x v="0"/>
    <n v="6.7"/>
    <n v="134.66999999999999"/>
    <n v="134.79"/>
    <n v="1"/>
    <n v="5.0999999999999996"/>
    <n v="5"/>
    <n v="50"/>
    <s v="Low"/>
    <n v="0.96699999999999997"/>
    <x v="0"/>
    <s v=""/>
    <n v="4.45"/>
    <n v="5"/>
    <n v="0.12"/>
    <n v="-0.1"/>
    <s v="Thursday"/>
    <s v="5-10 min"/>
    <n v="1"/>
    <s v="Between 0.8-1.0"/>
  </r>
  <r>
    <s v="RF005597"/>
    <d v="2026-02-19T09:44:00"/>
    <d v="2026-02-19T00:00:00"/>
    <n v="9"/>
    <x v="0"/>
    <x v="0"/>
    <n v="22.6"/>
    <n v="378.37"/>
    <n v="398.16"/>
    <n v="1"/>
    <n v="4.4000000000000004"/>
    <n v="13.9"/>
    <n v="122"/>
    <s v="Medium"/>
    <n v="1.111"/>
    <x v="0"/>
    <s v=""/>
    <n v="5"/>
    <n v="6"/>
    <n v="19.79"/>
    <n v="9.5"/>
    <s v="Thursday"/>
    <s v="0-5 min"/>
    <n v="1"/>
    <s v="Between 1.0-1.2"/>
  </r>
  <r>
    <s v="RF005598"/>
    <d v="2026-02-19T09:47:00"/>
    <d v="2026-02-19T00:00:00"/>
    <n v="9"/>
    <x v="3"/>
    <x v="0"/>
    <n v="11.3"/>
    <n v="213.66"/>
    <m/>
    <n v="1.1000000000000001"/>
    <n v="2"/>
    <n v="1"/>
    <n v="67"/>
    <s v="Low"/>
    <n v="1.39"/>
    <x v="1"/>
    <s v="Driver unavailable"/>
    <n v="4.8499999999999996"/>
    <n v="5"/>
    <m/>
    <n v="-1"/>
    <s v="Thursday"/>
    <s v="0-5 min"/>
    <n v="0"/>
    <s v="Above 1.2"/>
  </r>
  <r>
    <s v="RF005599"/>
    <d v="2026-02-19T10:09:00"/>
    <d v="2026-02-19T00:00:00"/>
    <n v="10"/>
    <x v="0"/>
    <x v="0"/>
    <n v="6.3"/>
    <n v="174.13"/>
    <n v="172.59"/>
    <n v="1.2"/>
    <n v="3.3"/>
    <n v="4.3"/>
    <n v="128"/>
    <s v="High"/>
    <n v="0.84599999999999997"/>
    <x v="0"/>
    <s v=""/>
    <n v="4.76"/>
    <n v="4"/>
    <n v="-1.54"/>
    <n v="1"/>
    <s v="Thursday"/>
    <s v="0-5 min"/>
    <n v="1"/>
    <s v="Between 0.8-1.0"/>
  </r>
  <r>
    <s v="RF005600"/>
    <d v="2026-02-19T10:31:00"/>
    <d v="2026-02-19T00:00:00"/>
    <n v="10"/>
    <x v="4"/>
    <x v="0"/>
    <n v="13.9"/>
    <n v="244.73"/>
    <n v="241.18"/>
    <n v="1"/>
    <n v="4.0999999999999996"/>
    <n v="12.7"/>
    <n v="50"/>
    <s v="Low"/>
    <n v="1.1200000000000001"/>
    <x v="0"/>
    <s v=""/>
    <n v="4.45"/>
    <n v="3"/>
    <n v="-3.55"/>
    <n v="8.6"/>
    <s v="Thursday"/>
    <s v="0-5 min"/>
    <n v="1"/>
    <s v="Between 1.0-1.2"/>
  </r>
  <r>
    <s v="RF005601"/>
    <d v="2026-02-19T10:54:00"/>
    <d v="2026-02-19T00:00:00"/>
    <n v="10"/>
    <x v="2"/>
    <x v="0"/>
    <n v="3.6"/>
    <n v="94.02"/>
    <m/>
    <n v="1"/>
    <n v="4"/>
    <n v="5.8"/>
    <n v="105"/>
    <s v="Medium"/>
    <n v="0.92200000000000004"/>
    <x v="1"/>
    <s v="Driver unavailable"/>
    <n v="4.9400000000000004"/>
    <n v="12"/>
    <m/>
    <n v="1.8"/>
    <s v="Thursday"/>
    <s v="0-5 min"/>
    <n v="0"/>
    <s v="Between 0.8-1.0"/>
  </r>
  <r>
    <s v="RF005602"/>
    <d v="2026-02-19T11:16:00"/>
    <d v="2026-02-19T00:00:00"/>
    <n v="11"/>
    <x v="2"/>
    <x v="0"/>
    <n v="7"/>
    <n v="128.08000000000001"/>
    <n v="128.99"/>
    <n v="1"/>
    <n v="6.9"/>
    <n v="8.6"/>
    <n v="112"/>
    <s v="Medium"/>
    <n v="1.0649999999999999"/>
    <x v="0"/>
    <s v=""/>
    <n v="4.79"/>
    <n v="53"/>
    <n v="0.91"/>
    <n v="1.7"/>
    <s v="Thursday"/>
    <s v="5-10 min"/>
    <n v="1"/>
    <s v="Between 1.0-1.2"/>
  </r>
  <r>
    <s v="RF005603"/>
    <d v="2026-02-19T11:17:00"/>
    <d v="2026-02-19T00:00:00"/>
    <n v="11"/>
    <x v="2"/>
    <x v="1"/>
    <n v="3.7"/>
    <n v="95.5"/>
    <n v="96.81"/>
    <n v="1.1000000000000001"/>
    <n v="6.8"/>
    <n v="3"/>
    <n v="90"/>
    <s v="Medium"/>
    <n v="0.91300000000000003"/>
    <x v="0"/>
    <s v=""/>
    <n v="4.82"/>
    <n v="0"/>
    <n v="1.31"/>
    <n v="-3.8"/>
    <s v="Thursday"/>
    <s v="5-10 min"/>
    <n v="1"/>
    <s v="Between 0.8-1.0"/>
  </r>
  <r>
    <s v="RF005604"/>
    <d v="2026-02-19T12:17:00"/>
    <d v="2026-02-19T00:00:00"/>
    <n v="12"/>
    <x v="2"/>
    <x v="0"/>
    <n v="6"/>
    <n v="120.44"/>
    <n v="118.93"/>
    <n v="1"/>
    <n v="7.6"/>
    <n v="7.3"/>
    <n v="114"/>
    <s v="Low"/>
    <n v="1.2350000000000001"/>
    <x v="0"/>
    <s v=""/>
    <n v="4.95"/>
    <n v="16"/>
    <n v="-1.51"/>
    <n v="-0.3"/>
    <s v="Thursday"/>
    <s v="5-10 min"/>
    <n v="1"/>
    <s v="Above 1.2"/>
  </r>
  <r>
    <s v="RF005605"/>
    <d v="2026-02-19T12:26:00"/>
    <d v="2026-02-19T00:00:00"/>
    <n v="12"/>
    <x v="3"/>
    <x v="0"/>
    <n v="4.5"/>
    <n v="104.11"/>
    <m/>
    <n v="1"/>
    <n v="4.0999999999999996"/>
    <n v="5.0999999999999996"/>
    <n v="67"/>
    <s v="Low"/>
    <n v="1.484"/>
    <x v="1"/>
    <s v="Pickup too far"/>
    <n v="4.84"/>
    <n v="1"/>
    <m/>
    <n v="1"/>
    <s v="Thursday"/>
    <s v="0-5 min"/>
    <n v="0"/>
    <s v="Above 1.2"/>
  </r>
  <r>
    <s v="RF005606"/>
    <d v="2026-02-19T12:31:00"/>
    <d v="2026-02-19T00:00:00"/>
    <n v="12"/>
    <x v="0"/>
    <x v="0"/>
    <n v="6.3"/>
    <n v="134.54"/>
    <n v="130.21"/>
    <n v="1"/>
    <n v="5.8"/>
    <n v="1"/>
    <n v="131"/>
    <s v="Low"/>
    <n v="1.272"/>
    <x v="0"/>
    <s v=""/>
    <n v="4.47"/>
    <n v="1"/>
    <n v="-4.33"/>
    <n v="-4.8"/>
    <s v="Thursday"/>
    <s v="5-10 min"/>
    <n v="1"/>
    <s v="Above 1.2"/>
  </r>
  <r>
    <s v="RF005607"/>
    <d v="2026-02-19T12:39:00"/>
    <d v="2026-02-19T00:00:00"/>
    <n v="12"/>
    <x v="3"/>
    <x v="0"/>
    <n v="3.6"/>
    <n v="98.29"/>
    <n v="88.7"/>
    <n v="1"/>
    <n v="2"/>
    <n v="5.6"/>
    <n v="63"/>
    <s v="Low"/>
    <n v="1.85"/>
    <x v="0"/>
    <s v=""/>
    <n v="4.95"/>
    <n v="21"/>
    <n v="-9.59"/>
    <n v="3.6"/>
    <s v="Thursday"/>
    <s v="0-5 min"/>
    <n v="1"/>
    <s v="Above 1.2"/>
  </r>
  <r>
    <s v="RF005608"/>
    <d v="2026-02-19T12:41:00"/>
    <d v="2026-02-19T00:00:00"/>
    <n v="12"/>
    <x v="4"/>
    <x v="1"/>
    <n v="7.1"/>
    <n v="167.66"/>
    <m/>
    <n v="1.1000000000000001"/>
    <n v="9.4"/>
    <n v="7.1"/>
    <n v="66"/>
    <s v="Low"/>
    <n v="2.2000000000000002"/>
    <x v="2"/>
    <s v="Changed plans"/>
    <n v="4.57"/>
    <n v="0"/>
    <m/>
    <n v="-2.2999999999999998"/>
    <s v="Thursday"/>
    <s v="5-10 min"/>
    <n v="0"/>
    <s v="Above 1.2"/>
  </r>
  <r>
    <s v="RF005609"/>
    <d v="2026-02-19T12:59:00"/>
    <d v="2026-02-19T00:00:00"/>
    <n v="12"/>
    <x v="4"/>
    <x v="1"/>
    <n v="2"/>
    <n v="67.34"/>
    <n v="68.349999999999994"/>
    <n v="1"/>
    <n v="8.1999999999999993"/>
    <n v="12.7"/>
    <n v="59"/>
    <s v="Low"/>
    <n v="1.552"/>
    <x v="0"/>
    <s v=""/>
    <n v="4.66"/>
    <n v="0"/>
    <n v="1.01"/>
    <n v="4.5"/>
    <s v="Thursday"/>
    <s v="5-10 min"/>
    <n v="1"/>
    <s v="Above 1.2"/>
  </r>
  <r>
    <s v="RF005610"/>
    <d v="2026-02-19T13:09:00"/>
    <d v="2026-02-19T00:00:00"/>
    <n v="13"/>
    <x v="2"/>
    <x v="0"/>
    <n v="4.9000000000000004"/>
    <n v="111.12"/>
    <m/>
    <n v="1.1000000000000001"/>
    <n v="2.5"/>
    <m/>
    <n v="130"/>
    <s v="Low"/>
    <n v="1.4730000000000001"/>
    <x v="3"/>
    <s v="No driver available"/>
    <n v="4.6500000000000004"/>
    <n v="5"/>
    <m/>
    <m/>
    <s v="Thursday"/>
    <s v="0-5 min"/>
    <n v="0"/>
    <s v="Above 1.2"/>
  </r>
  <r>
    <s v="RF005611"/>
    <d v="2026-02-19T13:38:00"/>
    <d v="2026-02-19T00:00:00"/>
    <n v="13"/>
    <x v="0"/>
    <x v="0"/>
    <n v="4"/>
    <n v="103.03"/>
    <n v="98.4"/>
    <n v="1"/>
    <n v="7.7"/>
    <n v="10.3"/>
    <n v="132"/>
    <s v="Low"/>
    <n v="1.462"/>
    <x v="0"/>
    <s v=""/>
    <n v="4.45"/>
    <n v="29"/>
    <n v="-4.63"/>
    <n v="2.6"/>
    <s v="Thursday"/>
    <s v="5-10 min"/>
    <n v="1"/>
    <s v="Above 1.2"/>
  </r>
  <r>
    <s v="RF005612"/>
    <d v="2026-02-19T13:47:00"/>
    <d v="2026-02-19T00:00:00"/>
    <n v="13"/>
    <x v="0"/>
    <x v="0"/>
    <n v="0.7"/>
    <n v="59.62"/>
    <n v="56.66"/>
    <n v="1.1000000000000001"/>
    <n v="2"/>
    <n v="5.6"/>
    <n v="126"/>
    <s v="Medium"/>
    <n v="1.0169999999999999"/>
    <x v="0"/>
    <s v=""/>
    <n v="4.5599999999999996"/>
    <n v="16"/>
    <n v="-2.96"/>
    <n v="3.6"/>
    <s v="Thursday"/>
    <s v="0-5 min"/>
    <n v="1"/>
    <s v="Between 1.0-1.2"/>
  </r>
  <r>
    <s v="RF005613"/>
    <d v="2026-02-19T13:57:00"/>
    <d v="2026-02-19T00:00:00"/>
    <n v="13"/>
    <x v="2"/>
    <x v="0"/>
    <n v="11.7"/>
    <n v="235.87"/>
    <n v="218.59"/>
    <n v="1.1000000000000001"/>
    <n v="2.9"/>
    <n v="1"/>
    <n v="100"/>
    <s v="Low"/>
    <n v="1.093"/>
    <x v="0"/>
    <s v=""/>
    <n v="4.5"/>
    <n v="23"/>
    <n v="-17.28"/>
    <n v="-1.9"/>
    <s v="Thursday"/>
    <s v="0-5 min"/>
    <n v="1"/>
    <s v="Between 1.0-1.2"/>
  </r>
  <r>
    <s v="RF005614"/>
    <d v="2026-02-19T14:04:00"/>
    <d v="2026-02-19T00:00:00"/>
    <n v="14"/>
    <x v="0"/>
    <x v="0"/>
    <n v="16.899999999999999"/>
    <n v="299.87"/>
    <n v="303.72000000000003"/>
    <n v="1"/>
    <n v="4.3"/>
    <n v="7.6"/>
    <n v="106"/>
    <s v="Low"/>
    <n v="1.0740000000000001"/>
    <x v="0"/>
    <s v=""/>
    <n v="4.51"/>
    <n v="1"/>
    <n v="3.85"/>
    <n v="3.3"/>
    <s v="Thursday"/>
    <s v="0-5 min"/>
    <n v="1"/>
    <s v="Between 1.0-1.2"/>
  </r>
  <r>
    <s v="RF005615"/>
    <d v="2026-02-19T14:17:00"/>
    <d v="2026-02-19T00:00:00"/>
    <n v="14"/>
    <x v="1"/>
    <x v="0"/>
    <n v="8.1"/>
    <n v="143.16"/>
    <n v="139.41999999999999"/>
    <n v="1"/>
    <n v="2.5"/>
    <n v="2.7"/>
    <n v="107"/>
    <s v="Medium"/>
    <n v="1.3049999999999999"/>
    <x v="0"/>
    <s v=""/>
    <n v="4.7"/>
    <n v="10"/>
    <n v="-3.74"/>
    <n v="0.2"/>
    <s v="Thursday"/>
    <s v="0-5 min"/>
    <n v="1"/>
    <s v="Above 1.2"/>
  </r>
  <r>
    <s v="RF005616"/>
    <d v="2026-02-19T14:30:00"/>
    <d v="2026-02-19T00:00:00"/>
    <n v="14"/>
    <x v="3"/>
    <x v="1"/>
    <n v="5.8"/>
    <n v="118.1"/>
    <n v="115.38"/>
    <n v="1"/>
    <n v="5.6"/>
    <n v="3.1"/>
    <n v="71"/>
    <s v="Low"/>
    <n v="2.0259999999999998"/>
    <x v="0"/>
    <s v=""/>
    <n v="4.88"/>
    <n v="0"/>
    <n v="-2.72"/>
    <n v="-2.5"/>
    <s v="Thursday"/>
    <s v="5-10 min"/>
    <n v="1"/>
    <s v="Above 1.2"/>
  </r>
  <r>
    <s v="RF005617"/>
    <d v="2026-02-19T14:37:00"/>
    <d v="2026-02-19T00:00:00"/>
    <n v="14"/>
    <x v="3"/>
    <x v="0"/>
    <n v="4"/>
    <n v="100.11"/>
    <n v="102.19"/>
    <n v="1"/>
    <n v="6.7"/>
    <n v="4.3"/>
    <n v="64"/>
    <s v="Low"/>
    <n v="2.2000000000000002"/>
    <x v="0"/>
    <s v=""/>
    <n v="5"/>
    <n v="13"/>
    <n v="2.08"/>
    <n v="-2.4"/>
    <s v="Thursday"/>
    <s v="5-10 min"/>
    <n v="1"/>
    <s v="Above 1.2"/>
  </r>
  <r>
    <s v="RF005618"/>
    <d v="2026-02-19T14:47:00"/>
    <d v="2026-02-19T00:00:00"/>
    <n v="14"/>
    <x v="1"/>
    <x v="0"/>
    <n v="6.9"/>
    <n v="156.09"/>
    <n v="163.91"/>
    <n v="1"/>
    <n v="2"/>
    <n v="2.4"/>
    <n v="89"/>
    <s v="Medium"/>
    <n v="1.075"/>
    <x v="0"/>
    <s v=""/>
    <n v="4.83"/>
    <n v="19"/>
    <n v="7.82"/>
    <n v="0.4"/>
    <s v="Thursday"/>
    <s v="0-5 min"/>
    <n v="1"/>
    <s v="Between 1.0-1.2"/>
  </r>
  <r>
    <s v="RF005619"/>
    <d v="2026-02-19T14:54:00"/>
    <d v="2026-02-19T00:00:00"/>
    <n v="14"/>
    <x v="4"/>
    <x v="0"/>
    <n v="9.5"/>
    <n v="190.91"/>
    <n v="187.45"/>
    <n v="1"/>
    <n v="4.5999999999999996"/>
    <n v="5.8"/>
    <n v="59"/>
    <s v="Low"/>
    <n v="2.2000000000000002"/>
    <x v="0"/>
    <s v=""/>
    <n v="5"/>
    <n v="8"/>
    <n v="-3.46"/>
    <n v="1.2"/>
    <s v="Thursday"/>
    <s v="0-5 min"/>
    <n v="1"/>
    <s v="Above 1.2"/>
  </r>
  <r>
    <s v="RF005620"/>
    <d v="2026-02-19T15:22:00"/>
    <d v="2026-02-19T00:00:00"/>
    <n v="15"/>
    <x v="2"/>
    <x v="0"/>
    <n v="11.4"/>
    <n v="297.92"/>
    <n v="306.87"/>
    <n v="1.3"/>
    <n v="4.9000000000000004"/>
    <n v="7.9"/>
    <n v="92"/>
    <s v="High"/>
    <n v="0.64800000000000002"/>
    <x v="0"/>
    <s v=""/>
    <n v="4.4800000000000004"/>
    <n v="8"/>
    <n v="8.9499999999999993"/>
    <n v="3"/>
    <s v="Thursday"/>
    <s v="0-5 min"/>
    <n v="1"/>
    <s v="Below 0.8"/>
  </r>
  <r>
    <s v="RF005621"/>
    <d v="2026-02-19T15:37:00"/>
    <d v="2026-02-19T00:00:00"/>
    <n v="15"/>
    <x v="1"/>
    <x v="0"/>
    <n v="9.6"/>
    <n v="217.8"/>
    <n v="221.55"/>
    <n v="1.1000000000000001"/>
    <n v="5.0999999999999996"/>
    <n v="5.5"/>
    <n v="85"/>
    <s v="Low"/>
    <n v="1.2290000000000001"/>
    <x v="0"/>
    <s v=""/>
    <n v="5"/>
    <n v="30"/>
    <n v="3.75"/>
    <n v="0.4"/>
    <s v="Thursday"/>
    <s v="5-10 min"/>
    <n v="1"/>
    <s v="Above 1.2"/>
  </r>
  <r>
    <s v="RF005622"/>
    <d v="2026-02-19T15:44:00"/>
    <d v="2026-02-19T00:00:00"/>
    <n v="15"/>
    <x v="3"/>
    <x v="0"/>
    <n v="3.5"/>
    <n v="92.7"/>
    <n v="97.62"/>
    <n v="1"/>
    <n v="5.0999999999999996"/>
    <n v="8"/>
    <n v="67"/>
    <s v="Low"/>
    <n v="2.2000000000000002"/>
    <x v="0"/>
    <s v=""/>
    <n v="4.66"/>
    <n v="4"/>
    <n v="4.92"/>
    <n v="2.9"/>
    <s v="Thursday"/>
    <s v="5-10 min"/>
    <n v="1"/>
    <s v="Above 1.2"/>
  </r>
  <r>
    <s v="RF005623"/>
    <d v="2026-02-19T16:40:00"/>
    <d v="2026-02-19T00:00:00"/>
    <n v="16"/>
    <x v="4"/>
    <x v="0"/>
    <n v="4.3"/>
    <n v="111.31"/>
    <n v="112.76"/>
    <n v="1.1000000000000001"/>
    <n v="3.5"/>
    <n v="4.9000000000000004"/>
    <n v="57"/>
    <s v="Medium"/>
    <n v="1.145"/>
    <x v="0"/>
    <s v=""/>
    <n v="5"/>
    <n v="3"/>
    <n v="1.45"/>
    <n v="1.4"/>
    <s v="Thursday"/>
    <s v="0-5 min"/>
    <n v="1"/>
    <s v="Between 1.0-1.2"/>
  </r>
  <r>
    <s v="RF005624"/>
    <d v="2026-02-19T16:43:00"/>
    <d v="2026-02-19T00:00:00"/>
    <n v="16"/>
    <x v="1"/>
    <x v="0"/>
    <n v="2.5"/>
    <n v="75.73"/>
    <n v="73.94"/>
    <n v="1"/>
    <n v="4.5"/>
    <n v="5.4"/>
    <n v="81"/>
    <s v="Medium"/>
    <n v="1.002"/>
    <x v="0"/>
    <s v=""/>
    <n v="4.53"/>
    <n v="5"/>
    <n v="-1.79"/>
    <n v="0.9"/>
    <s v="Thursday"/>
    <s v="0-5 min"/>
    <n v="1"/>
    <s v="Between 1.0-1.2"/>
  </r>
  <r>
    <s v="RF005625"/>
    <d v="2026-02-19T16:48:00"/>
    <d v="2026-02-19T00:00:00"/>
    <n v="16"/>
    <x v="1"/>
    <x v="0"/>
    <n v="3.2"/>
    <n v="92.94"/>
    <n v="90.85"/>
    <n v="1"/>
    <n v="5"/>
    <n v="1.9"/>
    <n v="98"/>
    <s v="Medium"/>
    <n v="1.157"/>
    <x v="0"/>
    <s v=""/>
    <n v="4.93"/>
    <n v="8"/>
    <n v="-2.09"/>
    <n v="-3.1"/>
    <s v="Thursday"/>
    <s v="0-5 min"/>
    <n v="1"/>
    <s v="Between 1.0-1.2"/>
  </r>
  <r>
    <s v="RF005626"/>
    <d v="2026-02-19T16:52:00"/>
    <d v="2026-02-19T00:00:00"/>
    <n v="16"/>
    <x v="2"/>
    <x v="1"/>
    <n v="9.4"/>
    <n v="194.62"/>
    <n v="204.87"/>
    <n v="1.1000000000000001"/>
    <n v="3.6"/>
    <n v="1.5"/>
    <n v="111"/>
    <s v="Medium"/>
    <n v="0.98899999999999999"/>
    <x v="0"/>
    <s v=""/>
    <n v="4.4800000000000004"/>
    <n v="0"/>
    <n v="10.25"/>
    <n v="-2.1"/>
    <s v="Thursday"/>
    <s v="0-5 min"/>
    <n v="1"/>
    <s v="Between 0.8-1.0"/>
  </r>
  <r>
    <s v="RF005627"/>
    <d v="2026-02-19T17:02:00"/>
    <d v="2026-02-19T00:00:00"/>
    <n v="17"/>
    <x v="0"/>
    <x v="1"/>
    <n v="5.7"/>
    <n v="141.5"/>
    <n v="151.15"/>
    <n v="1.1000000000000001"/>
    <n v="2.9"/>
    <n v="4"/>
    <n v="93"/>
    <s v="Medium"/>
    <n v="0.78500000000000003"/>
    <x v="0"/>
    <s v=""/>
    <n v="4.49"/>
    <n v="0"/>
    <n v="9.65"/>
    <n v="1.1000000000000001"/>
    <s v="Thursday"/>
    <s v="0-5 min"/>
    <n v="1"/>
    <s v="Below 0.8"/>
  </r>
  <r>
    <s v="RF005628"/>
    <d v="2026-02-19T17:05:00"/>
    <d v="2026-02-19T00:00:00"/>
    <n v="17"/>
    <x v="0"/>
    <x v="0"/>
    <n v="9.6"/>
    <n v="230.94"/>
    <n v="223.65"/>
    <n v="1.1000000000000001"/>
    <n v="7.8"/>
    <n v="10.4"/>
    <n v="87"/>
    <s v="Medium"/>
    <n v="0.82399999999999995"/>
    <x v="0"/>
    <s v=""/>
    <n v="5"/>
    <n v="6"/>
    <n v="-7.29"/>
    <n v="2.6"/>
    <s v="Thursday"/>
    <s v="5-10 min"/>
    <n v="1"/>
    <s v="Between 0.8-1.0"/>
  </r>
  <r>
    <s v="RF005629"/>
    <d v="2026-02-19T17:09:00"/>
    <d v="2026-02-19T00:00:00"/>
    <n v="17"/>
    <x v="2"/>
    <x v="0"/>
    <n v="10.7"/>
    <n v="225.47"/>
    <n v="211.12"/>
    <n v="1.2"/>
    <n v="9.3000000000000007"/>
    <n v="14"/>
    <n v="99"/>
    <s v="High"/>
    <n v="0.67500000000000004"/>
    <x v="0"/>
    <s v=""/>
    <n v="4.55"/>
    <n v="17"/>
    <n v="-14.35"/>
    <n v="4.7"/>
    <s v="Thursday"/>
    <s v="5-10 min"/>
    <n v="1"/>
    <s v="Below 0.8"/>
  </r>
  <r>
    <s v="RF005630"/>
    <d v="2026-02-19T17:41:00"/>
    <d v="2026-02-19T00:00:00"/>
    <n v="17"/>
    <x v="1"/>
    <x v="0"/>
    <n v="6.5"/>
    <n v="135.03"/>
    <n v="136.96"/>
    <n v="1"/>
    <n v="6.8"/>
    <n v="9.3000000000000007"/>
    <n v="74"/>
    <s v="Low"/>
    <n v="1.044"/>
    <x v="0"/>
    <s v=""/>
    <n v="4.7699999999999996"/>
    <n v="1"/>
    <n v="1.93"/>
    <n v="2.5"/>
    <s v="Thursday"/>
    <s v="5-10 min"/>
    <n v="1"/>
    <s v="Between 1.0-1.2"/>
  </r>
  <r>
    <s v="RF005631"/>
    <d v="2026-02-19T17:46:00"/>
    <d v="2026-02-19T00:00:00"/>
    <n v="17"/>
    <x v="0"/>
    <x v="0"/>
    <n v="10"/>
    <n v="239.48"/>
    <m/>
    <n v="1.4"/>
    <n v="6.3"/>
    <n v="9.6"/>
    <n v="95"/>
    <s v="High"/>
    <n v="0.56999999999999995"/>
    <x v="2"/>
    <s v="Pickup issue"/>
    <n v="4.49"/>
    <n v="17"/>
    <m/>
    <n v="3.3"/>
    <s v="Thursday"/>
    <s v="5-10 min"/>
    <n v="0"/>
    <s v="Below 0.8"/>
  </r>
  <r>
    <s v="RF005632"/>
    <d v="2026-02-19T18:15:00"/>
    <d v="2026-02-19T00:00:00"/>
    <n v="18"/>
    <x v="0"/>
    <x v="0"/>
    <n v="5"/>
    <n v="146.78"/>
    <n v="140.29"/>
    <n v="1.3"/>
    <n v="7.8"/>
    <n v="11.8"/>
    <n v="99"/>
    <s v="High"/>
    <n v="0.624"/>
    <x v="0"/>
    <s v=""/>
    <n v="4.7300000000000004"/>
    <n v="28"/>
    <n v="-6.49"/>
    <n v="4"/>
    <s v="Thursday"/>
    <s v="5-10 min"/>
    <n v="1"/>
    <s v="Below 0.8"/>
  </r>
  <r>
    <s v="RF005633"/>
    <d v="2026-02-19T18:27:00"/>
    <d v="2026-02-19T00:00:00"/>
    <n v="18"/>
    <x v="4"/>
    <x v="0"/>
    <n v="6.6"/>
    <n v="148.04"/>
    <n v="143.75"/>
    <n v="1"/>
    <n v="2.1"/>
    <n v="2.2999999999999998"/>
    <n v="50"/>
    <s v="Low"/>
    <n v="1.129"/>
    <x v="0"/>
    <s v=""/>
    <n v="5"/>
    <n v="11"/>
    <n v="-4.29"/>
    <n v="0.2"/>
    <s v="Thursday"/>
    <s v="0-5 min"/>
    <n v="1"/>
    <s v="Between 1.0-1.2"/>
  </r>
  <r>
    <s v="RF005634"/>
    <d v="2026-02-19T18:30:00"/>
    <d v="2026-02-19T00:00:00"/>
    <n v="18"/>
    <x v="1"/>
    <x v="0"/>
    <n v="1.9"/>
    <n v="79.569999999999993"/>
    <n v="77.959999999999994"/>
    <n v="1.2"/>
    <n v="10.5"/>
    <n v="14.2"/>
    <n v="81"/>
    <s v="Medium"/>
    <n v="0.89400000000000002"/>
    <x v="0"/>
    <s v=""/>
    <n v="4.78"/>
    <n v="8"/>
    <n v="-1.61"/>
    <n v="3.7"/>
    <s v="Thursday"/>
    <s v="10-15 min"/>
    <n v="1"/>
    <s v="Between 0.8-1.0"/>
  </r>
  <r>
    <s v="RF005635"/>
    <d v="2026-02-19T18:33:00"/>
    <d v="2026-02-19T00:00:00"/>
    <n v="18"/>
    <x v="1"/>
    <x v="0"/>
    <n v="4.7"/>
    <n v="142.08000000000001"/>
    <n v="133.91999999999999"/>
    <n v="1.2"/>
    <n v="5.7"/>
    <n v="8.9"/>
    <n v="74"/>
    <s v="High"/>
    <n v="0.59299999999999997"/>
    <x v="0"/>
    <s v=""/>
    <n v="4.6100000000000003"/>
    <n v="18"/>
    <n v="-8.16"/>
    <n v="3.2"/>
    <s v="Thursday"/>
    <s v="5-10 min"/>
    <n v="1"/>
    <s v="Below 0.8"/>
  </r>
  <r>
    <s v="RF005636"/>
    <d v="2026-02-19T18:42:00"/>
    <d v="2026-02-19T00:00:00"/>
    <n v="18"/>
    <x v="0"/>
    <x v="0"/>
    <n v="3.3"/>
    <n v="110.53"/>
    <n v="113.52"/>
    <n v="1.2"/>
    <n v="11.2"/>
    <n v="14.4"/>
    <n v="70"/>
    <s v="Medium"/>
    <n v="0.504"/>
    <x v="0"/>
    <s v=""/>
    <n v="4.6399999999999997"/>
    <n v="26"/>
    <n v="2.99"/>
    <n v="3.2"/>
    <s v="Thursday"/>
    <s v="10-15 min"/>
    <n v="1"/>
    <s v="Below 0.8"/>
  </r>
  <r>
    <s v="RF005637"/>
    <d v="2026-02-19T18:49:00"/>
    <d v="2026-02-19T00:00:00"/>
    <n v="18"/>
    <x v="4"/>
    <x v="1"/>
    <n v="1.5"/>
    <n v="58.82"/>
    <n v="58.32"/>
    <n v="1"/>
    <n v="3.9"/>
    <n v="5.4"/>
    <n v="51"/>
    <s v="Low"/>
    <n v="1.349"/>
    <x v="0"/>
    <s v=""/>
    <n v="4.7"/>
    <n v="0"/>
    <n v="-0.5"/>
    <n v="1.5"/>
    <s v="Thursday"/>
    <s v="0-5 min"/>
    <n v="1"/>
    <s v="Above 1.2"/>
  </r>
  <r>
    <s v="RF005638"/>
    <d v="2026-02-19T18:54:00"/>
    <d v="2026-02-19T00:00:00"/>
    <n v="18"/>
    <x v="4"/>
    <x v="1"/>
    <n v="7.4"/>
    <n v="164.86"/>
    <n v="167.48"/>
    <n v="1"/>
    <n v="6.8"/>
    <n v="9.1999999999999993"/>
    <n v="42"/>
    <s v="Low"/>
    <n v="0.873"/>
    <x v="0"/>
    <s v=""/>
    <n v="4.7300000000000004"/>
    <n v="0"/>
    <n v="2.62"/>
    <n v="2.4"/>
    <s v="Thursday"/>
    <s v="5-10 min"/>
    <n v="1"/>
    <s v="Between 0.8-1.0"/>
  </r>
  <r>
    <s v="RF005639"/>
    <d v="2026-02-19T19:15:00"/>
    <d v="2026-02-19T00:00:00"/>
    <n v="19"/>
    <x v="1"/>
    <x v="1"/>
    <n v="5.3"/>
    <n v="118.63"/>
    <n v="115.82"/>
    <n v="1"/>
    <n v="5.7"/>
    <n v="7.1"/>
    <n v="77"/>
    <s v="Medium"/>
    <n v="0.874"/>
    <x v="0"/>
    <s v=""/>
    <n v="4.8"/>
    <n v="0"/>
    <n v="-2.81"/>
    <n v="1.4"/>
    <s v="Thursday"/>
    <s v="5-10 min"/>
    <n v="1"/>
    <s v="Between 0.8-1.0"/>
  </r>
  <r>
    <s v="RF005640"/>
    <d v="2026-02-19T19:24:00"/>
    <d v="2026-02-19T00:00:00"/>
    <n v="19"/>
    <x v="3"/>
    <x v="0"/>
    <n v="4.4000000000000004"/>
    <n v="99.69"/>
    <n v="100.14"/>
    <n v="1"/>
    <n v="4.7"/>
    <n v="1"/>
    <n v="51"/>
    <s v="Low"/>
    <n v="1.19"/>
    <x v="0"/>
    <s v=""/>
    <n v="4.88"/>
    <n v="16"/>
    <n v="0.45"/>
    <n v="-3.7"/>
    <s v="Thursday"/>
    <s v="0-5 min"/>
    <n v="1"/>
    <s v="Between 1.0-1.2"/>
  </r>
  <r>
    <s v="RF005641"/>
    <d v="2026-02-19T19:25:00"/>
    <d v="2026-02-19T00:00:00"/>
    <n v="19"/>
    <x v="2"/>
    <x v="0"/>
    <n v="4.5999999999999996"/>
    <n v="122.44"/>
    <m/>
    <n v="1.1000000000000001"/>
    <n v="7.3"/>
    <n v="12.6"/>
    <n v="112"/>
    <s v="Medium"/>
    <n v="0.89400000000000002"/>
    <x v="2"/>
    <s v="Changed plans"/>
    <n v="4.59"/>
    <n v="3"/>
    <m/>
    <n v="5.3"/>
    <s v="Thursday"/>
    <s v="5-10 min"/>
    <n v="0"/>
    <s v="Between 0.8-1.0"/>
  </r>
  <r>
    <s v="RF005642"/>
    <d v="2026-02-19T19:35:00"/>
    <d v="2026-02-19T00:00:00"/>
    <n v="19"/>
    <x v="2"/>
    <x v="0"/>
    <n v="2.1"/>
    <n v="77.569999999999993"/>
    <n v="78.94"/>
    <n v="1.1000000000000001"/>
    <n v="6"/>
    <n v="10"/>
    <n v="110"/>
    <s v="High"/>
    <n v="0.80800000000000005"/>
    <x v="0"/>
    <s v=""/>
    <n v="4.84"/>
    <n v="26"/>
    <n v="1.37"/>
    <n v="4"/>
    <s v="Thursday"/>
    <s v="5-10 min"/>
    <n v="1"/>
    <s v="Between 0.8-1.0"/>
  </r>
  <r>
    <s v="RF005643"/>
    <d v="2026-02-19T19:38:00"/>
    <d v="2026-02-19T00:00:00"/>
    <n v="19"/>
    <x v="2"/>
    <x v="0"/>
    <n v="8.6999999999999993"/>
    <n v="235.77"/>
    <m/>
    <n v="1.4"/>
    <n v="5.4"/>
    <n v="7.1"/>
    <n v="84"/>
    <s v="High"/>
    <n v="0.54600000000000004"/>
    <x v="1"/>
    <s v="Pickup too far"/>
    <n v="4.38"/>
    <n v="7"/>
    <m/>
    <n v="1.7"/>
    <s v="Thursday"/>
    <s v="5-10 min"/>
    <n v="0"/>
    <s v="Below 0.8"/>
  </r>
  <r>
    <s v="RF005644"/>
    <d v="2026-02-19T19:43:00"/>
    <d v="2026-02-19T00:00:00"/>
    <n v="19"/>
    <x v="4"/>
    <x v="0"/>
    <n v="8.6999999999999993"/>
    <n v="220.28"/>
    <m/>
    <n v="1.2"/>
    <n v="7.1"/>
    <n v="10.3"/>
    <n v="39"/>
    <s v="Medium"/>
    <n v="0.66100000000000003"/>
    <x v="2"/>
    <s v="Fare too high"/>
    <n v="4.76"/>
    <n v="8"/>
    <m/>
    <n v="3.2"/>
    <s v="Thursday"/>
    <s v="5-10 min"/>
    <n v="0"/>
    <s v="Below 0.8"/>
  </r>
  <r>
    <s v="RF005645"/>
    <d v="2026-02-19T20:07:00"/>
    <d v="2026-02-19T00:00:00"/>
    <n v="20"/>
    <x v="1"/>
    <x v="0"/>
    <n v="3.5"/>
    <n v="96.66"/>
    <n v="96.46"/>
    <n v="1"/>
    <n v="7.7"/>
    <n v="7"/>
    <n v="67"/>
    <s v="Low"/>
    <n v="0.98399999999999999"/>
    <x v="0"/>
    <s v=""/>
    <n v="4.57"/>
    <n v="8"/>
    <n v="-0.2"/>
    <n v="-0.7"/>
    <s v="Thursday"/>
    <s v="5-10 min"/>
    <n v="1"/>
    <s v="Between 0.8-1.0"/>
  </r>
  <r>
    <s v="RF005646"/>
    <d v="2026-02-19T20:29:00"/>
    <d v="2026-02-19T00:00:00"/>
    <n v="20"/>
    <x v="3"/>
    <x v="1"/>
    <n v="2.4"/>
    <n v="80.31"/>
    <n v="78.239999999999995"/>
    <n v="1.1000000000000001"/>
    <n v="5.3"/>
    <n v="4"/>
    <n v="57"/>
    <s v="Medium"/>
    <n v="0.99399999999999999"/>
    <x v="0"/>
    <s v=""/>
    <n v="4.6900000000000004"/>
    <n v="0"/>
    <n v="-2.0699999999999998"/>
    <n v="-1.3"/>
    <s v="Thursday"/>
    <s v="5-10 min"/>
    <n v="1"/>
    <s v="Between 0.8-1.0"/>
  </r>
  <r>
    <s v="RF005647"/>
    <d v="2026-02-19T20:35:00"/>
    <d v="2026-02-19T00:00:00"/>
    <n v="20"/>
    <x v="1"/>
    <x v="0"/>
    <n v="7.5"/>
    <n v="140.57"/>
    <n v="141.49"/>
    <n v="1"/>
    <n v="3.5"/>
    <n v="3.1"/>
    <n v="74"/>
    <s v="Low"/>
    <n v="0.94799999999999995"/>
    <x v="0"/>
    <s v=""/>
    <n v="4.82"/>
    <n v="42"/>
    <n v="0.92"/>
    <n v="-0.4"/>
    <s v="Thursday"/>
    <s v="0-5 min"/>
    <n v="1"/>
    <s v="Between 0.8-1.0"/>
  </r>
  <r>
    <s v="RF005648"/>
    <d v="2026-02-19T20:43:00"/>
    <d v="2026-02-19T00:00:00"/>
    <n v="20"/>
    <x v="2"/>
    <x v="0"/>
    <n v="14.7"/>
    <n v="250.91"/>
    <m/>
    <n v="1.1000000000000001"/>
    <n v="12.2"/>
    <n v="12.5"/>
    <n v="82"/>
    <s v="Medium"/>
    <n v="0.78700000000000003"/>
    <x v="1"/>
    <s v="Pickup too far"/>
    <n v="5"/>
    <n v="8"/>
    <m/>
    <n v="0.3"/>
    <s v="Thursday"/>
    <s v="10-15 min"/>
    <n v="0"/>
    <s v="Below 0.8"/>
  </r>
  <r>
    <s v="RF005649"/>
    <d v="2026-02-19T21:15:00"/>
    <d v="2026-02-19T00:00:00"/>
    <n v="21"/>
    <x v="0"/>
    <x v="0"/>
    <n v="6"/>
    <n v="136.88"/>
    <n v="140.44999999999999"/>
    <n v="1.1000000000000001"/>
    <n v="5.5"/>
    <n v="6.5"/>
    <n v="105"/>
    <s v="Medium"/>
    <n v="0.88700000000000001"/>
    <x v="0"/>
    <s v=""/>
    <n v="4.66"/>
    <n v="42"/>
    <n v="3.57"/>
    <n v="1"/>
    <s v="Thursday"/>
    <s v="5-10 min"/>
    <n v="1"/>
    <s v="Between 0.8-1.0"/>
  </r>
  <r>
    <s v="RF005650"/>
    <d v="2026-02-19T21:30:00"/>
    <d v="2026-02-19T00:00:00"/>
    <n v="21"/>
    <x v="0"/>
    <x v="1"/>
    <n v="9.5"/>
    <n v="207.11"/>
    <n v="213.59"/>
    <n v="1"/>
    <n v="3.1"/>
    <n v="1"/>
    <n v="116"/>
    <s v="Medium"/>
    <n v="0.98799999999999999"/>
    <x v="0"/>
    <s v=""/>
    <n v="4.79"/>
    <n v="0"/>
    <n v="6.48"/>
    <n v="-2.1"/>
    <s v="Thursday"/>
    <s v="0-5 min"/>
    <n v="1"/>
    <s v="Between 0.8-1.0"/>
  </r>
  <r>
    <s v="RF005651"/>
    <d v="2026-02-19T21:32:00"/>
    <d v="2026-02-19T00:00:00"/>
    <n v="21"/>
    <x v="2"/>
    <x v="1"/>
    <n v="4.2"/>
    <n v="93.93"/>
    <n v="94.12"/>
    <n v="1"/>
    <n v="9.3000000000000007"/>
    <n v="4.3"/>
    <n v="100"/>
    <s v="Low"/>
    <n v="1.099"/>
    <x v="0"/>
    <s v=""/>
    <n v="4.76"/>
    <n v="0"/>
    <n v="0.19"/>
    <n v="-5"/>
    <s v="Thursday"/>
    <s v="5-10 min"/>
    <n v="1"/>
    <s v="Between 1.0-1.2"/>
  </r>
  <r>
    <s v="RF005652"/>
    <d v="2026-02-19T21:32:00"/>
    <d v="2026-02-19T00:00:00"/>
    <n v="21"/>
    <x v="3"/>
    <x v="0"/>
    <n v="6.8"/>
    <n v="156.91999999999999"/>
    <m/>
    <n v="1"/>
    <n v="2"/>
    <n v="1"/>
    <n v="57"/>
    <s v="Low"/>
    <n v="2.0430000000000001"/>
    <x v="2"/>
    <s v="Changed plans"/>
    <n v="4.37"/>
    <n v="9"/>
    <m/>
    <n v="-1"/>
    <s v="Thursday"/>
    <s v="0-5 min"/>
    <n v="0"/>
    <s v="Above 1.2"/>
  </r>
  <r>
    <s v="RF005653"/>
    <d v="2026-02-19T21:44:00"/>
    <d v="2026-02-19T00:00:00"/>
    <n v="21"/>
    <x v="2"/>
    <x v="0"/>
    <n v="0.9"/>
    <n v="63.73"/>
    <n v="63.32"/>
    <n v="1.2"/>
    <n v="4.5"/>
    <n v="3"/>
    <n v="98"/>
    <s v="Medium"/>
    <n v="0.76600000000000001"/>
    <x v="0"/>
    <s v=""/>
    <n v="4.7699999999999996"/>
    <n v="5"/>
    <n v="-0.41"/>
    <n v="-1.5"/>
    <s v="Thursday"/>
    <s v="0-5 min"/>
    <n v="1"/>
    <s v="Below 0.8"/>
  </r>
  <r>
    <s v="RF005654"/>
    <d v="2026-02-19T21:54:00"/>
    <d v="2026-02-19T00:00:00"/>
    <n v="21"/>
    <x v="0"/>
    <x v="0"/>
    <n v="3.9"/>
    <n v="130.43"/>
    <m/>
    <n v="1.3"/>
    <n v="8.6"/>
    <n v="13.3"/>
    <n v="109"/>
    <s v="Medium"/>
    <n v="0.77"/>
    <x v="2"/>
    <s v="Pickup issue"/>
    <n v="5"/>
    <n v="51"/>
    <m/>
    <n v="4.7"/>
    <s v="Thursday"/>
    <s v="5-10 min"/>
    <n v="0"/>
    <s v="Below 0.8"/>
  </r>
  <r>
    <s v="RF005655"/>
    <d v="2026-02-19T22:03:00"/>
    <d v="2026-02-19T00:00:00"/>
    <n v="22"/>
    <x v="3"/>
    <x v="0"/>
    <n v="2.2999999999999998"/>
    <n v="76.510000000000005"/>
    <n v="79.319999999999993"/>
    <n v="1"/>
    <n v="2.5"/>
    <n v="1"/>
    <n v="65"/>
    <s v="Low"/>
    <n v="1.6319999999999999"/>
    <x v="0"/>
    <s v=""/>
    <n v="4.91"/>
    <n v="4"/>
    <n v="2.81"/>
    <n v="-1.5"/>
    <s v="Thursday"/>
    <s v="0-5 min"/>
    <n v="1"/>
    <s v="Above 1.2"/>
  </r>
  <r>
    <s v="RF005656"/>
    <d v="2026-02-19T22:11:00"/>
    <d v="2026-02-19T00:00:00"/>
    <n v="22"/>
    <x v="0"/>
    <x v="0"/>
    <n v="19"/>
    <n v="339.05"/>
    <n v="329.43"/>
    <n v="1.1000000000000001"/>
    <n v="6"/>
    <n v="8.8000000000000007"/>
    <n v="121"/>
    <s v="Low"/>
    <n v="1.2010000000000001"/>
    <x v="0"/>
    <s v=""/>
    <n v="4.6399999999999997"/>
    <n v="4"/>
    <n v="-9.6199999999999992"/>
    <n v="2.8"/>
    <s v="Thursday"/>
    <s v="5-10 min"/>
    <n v="1"/>
    <s v="Above 1.2"/>
  </r>
  <r>
    <s v="RF005657"/>
    <d v="2026-02-19T22:11:00"/>
    <d v="2026-02-19T00:00:00"/>
    <n v="22"/>
    <x v="2"/>
    <x v="0"/>
    <n v="5.7"/>
    <n v="123"/>
    <m/>
    <n v="1.1000000000000001"/>
    <n v="7.7"/>
    <n v="5.5"/>
    <n v="90"/>
    <s v="Medium"/>
    <n v="0.77700000000000002"/>
    <x v="1"/>
    <s v="Pickup too far"/>
    <n v="4.6399999999999997"/>
    <n v="2"/>
    <m/>
    <n v="-2.2000000000000002"/>
    <s v="Thursday"/>
    <s v="5-10 min"/>
    <n v="0"/>
    <s v="Below 0.8"/>
  </r>
  <r>
    <s v="RF005658"/>
    <d v="2026-02-19T22:19:00"/>
    <d v="2026-02-19T00:00:00"/>
    <n v="22"/>
    <x v="2"/>
    <x v="0"/>
    <n v="25.1"/>
    <n v="374.97"/>
    <n v="387.9"/>
    <n v="1"/>
    <n v="8.8000000000000007"/>
    <n v="8.4"/>
    <n v="110"/>
    <s v="Medium"/>
    <n v="1.137"/>
    <x v="0"/>
    <s v=""/>
    <n v="4.6100000000000003"/>
    <n v="26"/>
    <n v="12.93"/>
    <n v="-0.4"/>
    <s v="Thursday"/>
    <s v="5-10 min"/>
    <n v="1"/>
    <s v="Between 1.0-1.2"/>
  </r>
  <r>
    <s v="RF005659"/>
    <d v="2026-02-19T22:23:00"/>
    <d v="2026-02-19T00:00:00"/>
    <n v="22"/>
    <x v="3"/>
    <x v="1"/>
    <n v="5.7"/>
    <n v="145.26"/>
    <m/>
    <n v="1.1000000000000001"/>
    <n v="6.7"/>
    <n v="8.1"/>
    <n v="61"/>
    <s v="Low"/>
    <n v="1.7430000000000001"/>
    <x v="1"/>
    <s v="Driver unavailable"/>
    <n v="4.8499999999999996"/>
    <n v="0"/>
    <m/>
    <n v="1.4"/>
    <s v="Thursday"/>
    <s v="5-10 min"/>
    <n v="0"/>
    <s v="Above 1.2"/>
  </r>
  <r>
    <s v="RF005660"/>
    <d v="2026-02-19T22:26:00"/>
    <d v="2026-02-19T00:00:00"/>
    <n v="22"/>
    <x v="3"/>
    <x v="0"/>
    <n v="7.4"/>
    <n v="151.97"/>
    <n v="156.12"/>
    <n v="1"/>
    <n v="3.5"/>
    <n v="4.5"/>
    <n v="57"/>
    <s v="Low"/>
    <n v="2.0430000000000001"/>
    <x v="0"/>
    <s v=""/>
    <n v="4.7300000000000004"/>
    <n v="11"/>
    <n v="4.1500000000000004"/>
    <n v="1"/>
    <s v="Thursday"/>
    <s v="0-5 min"/>
    <n v="1"/>
    <s v="Above 1.2"/>
  </r>
  <r>
    <s v="RF005661"/>
    <d v="2026-02-19T22:28:00"/>
    <d v="2026-02-19T00:00:00"/>
    <n v="22"/>
    <x v="0"/>
    <x v="0"/>
    <n v="5.3"/>
    <n v="144.82"/>
    <n v="144.66999999999999"/>
    <n v="1.2"/>
    <n v="3.6"/>
    <n v="6.5"/>
    <n v="114"/>
    <s v="Medium"/>
    <n v="0.91200000000000003"/>
    <x v="0"/>
    <s v=""/>
    <n v="4.43"/>
    <n v="3"/>
    <n v="-0.15"/>
    <n v="2.9"/>
    <s v="Thursday"/>
    <s v="0-5 min"/>
    <n v="1"/>
    <s v="Between 0.8-1.0"/>
  </r>
  <r>
    <s v="RF005662"/>
    <d v="2026-02-19T22:49:00"/>
    <d v="2026-02-19T00:00:00"/>
    <n v="22"/>
    <x v="2"/>
    <x v="0"/>
    <n v="4.4000000000000004"/>
    <n v="121.75"/>
    <n v="119.34"/>
    <n v="1.1000000000000001"/>
    <n v="2.2999999999999998"/>
    <n v="1"/>
    <n v="120"/>
    <s v="Low"/>
    <n v="1.294"/>
    <x v="0"/>
    <s v=""/>
    <n v="4.8600000000000003"/>
    <n v="7"/>
    <n v="-2.41"/>
    <n v="-1.3"/>
    <s v="Thursday"/>
    <s v="0-5 min"/>
    <n v="1"/>
    <s v="Above 1.2"/>
  </r>
  <r>
    <s v="RF005663"/>
    <d v="2026-02-19T22:49:00"/>
    <d v="2026-02-19T00:00:00"/>
    <n v="22"/>
    <x v="4"/>
    <x v="0"/>
    <n v="7.3"/>
    <n v="159.26"/>
    <n v="167.06"/>
    <n v="1.1000000000000001"/>
    <n v="2.1"/>
    <n v="9"/>
    <n v="61"/>
    <s v="Low"/>
    <n v="1.7310000000000001"/>
    <x v="0"/>
    <s v=""/>
    <n v="4.83"/>
    <n v="5"/>
    <n v="7.8"/>
    <n v="6.9"/>
    <s v="Thursday"/>
    <s v="0-5 min"/>
    <n v="1"/>
    <s v="Above 1.2"/>
  </r>
  <r>
    <s v="RF005664"/>
    <d v="2026-02-19T22:53:00"/>
    <d v="2026-02-19T00:00:00"/>
    <n v="22"/>
    <x v="2"/>
    <x v="1"/>
    <n v="9.1999999999999993"/>
    <n v="175.71"/>
    <n v="178.96"/>
    <n v="1"/>
    <n v="5.3"/>
    <n v="8.8000000000000007"/>
    <n v="109"/>
    <s v="Medium"/>
    <n v="1.0880000000000001"/>
    <x v="0"/>
    <s v=""/>
    <n v="4.72"/>
    <n v="0"/>
    <n v="3.25"/>
    <n v="3.5"/>
    <s v="Thursday"/>
    <s v="5-10 min"/>
    <n v="1"/>
    <s v="Between 1.0-1.2"/>
  </r>
  <r>
    <s v="RF005665"/>
    <d v="2026-02-19T22:54:00"/>
    <d v="2026-02-19T00:00:00"/>
    <n v="22"/>
    <x v="0"/>
    <x v="0"/>
    <n v="2.9"/>
    <n v="91.54"/>
    <n v="86.68"/>
    <n v="1"/>
    <n v="2"/>
    <n v="1"/>
    <n v="108"/>
    <s v="Medium"/>
    <n v="0.85299999999999998"/>
    <x v="0"/>
    <s v=""/>
    <n v="4.76"/>
    <n v="5"/>
    <n v="-4.8600000000000003"/>
    <n v="-1"/>
    <s v="Thursday"/>
    <s v="0-5 min"/>
    <n v="1"/>
    <s v="Between 0.8-1.0"/>
  </r>
  <r>
    <s v="RF005666"/>
    <d v="2026-02-19T23:13:00"/>
    <d v="2026-02-19T00:00:00"/>
    <n v="23"/>
    <x v="1"/>
    <x v="0"/>
    <n v="4.3"/>
    <n v="106.04"/>
    <n v="110.61"/>
    <n v="1"/>
    <n v="4.5999999999999996"/>
    <n v="7.6"/>
    <n v="82"/>
    <s v="Low"/>
    <n v="1.115"/>
    <x v="0"/>
    <s v=""/>
    <n v="4.55"/>
    <n v="12"/>
    <n v="4.57"/>
    <n v="3"/>
    <s v="Thursday"/>
    <s v="0-5 min"/>
    <n v="1"/>
    <s v="Between 1.0-1.2"/>
  </r>
  <r>
    <s v="RF005667"/>
    <d v="2026-02-19T23:21:00"/>
    <d v="2026-02-19T00:00:00"/>
    <n v="23"/>
    <x v="0"/>
    <x v="0"/>
    <n v="1.8"/>
    <n v="70.34"/>
    <n v="70.430000000000007"/>
    <n v="1"/>
    <n v="2"/>
    <n v="6.7"/>
    <n v="112"/>
    <s v="Medium"/>
    <n v="1.0620000000000001"/>
    <x v="0"/>
    <s v=""/>
    <n v="5"/>
    <n v="4"/>
    <n v="0.09"/>
    <n v="4.7"/>
    <s v="Thursday"/>
    <s v="0-5 min"/>
    <n v="1"/>
    <s v="Between 1.0-1.2"/>
  </r>
  <r>
    <s v="RF005668"/>
    <d v="2026-02-19T23:33:00"/>
    <d v="2026-02-19T00:00:00"/>
    <n v="23"/>
    <x v="0"/>
    <x v="0"/>
    <n v="1.3"/>
    <n v="62.38"/>
    <n v="63.14"/>
    <n v="1"/>
    <n v="4.9000000000000004"/>
    <n v="15.4"/>
    <n v="123"/>
    <s v="Medium"/>
    <n v="1.0309999999999999"/>
    <x v="0"/>
    <s v=""/>
    <n v="4.43"/>
    <n v="10"/>
    <n v="0.76"/>
    <n v="10.5"/>
    <s v="Thursday"/>
    <s v="0-5 min"/>
    <n v="1"/>
    <s v="Between 1.0-1.2"/>
  </r>
  <r>
    <s v="RF005669"/>
    <d v="2026-02-19T23:47:00"/>
    <d v="2026-02-19T00:00:00"/>
    <n v="23"/>
    <x v="0"/>
    <x v="0"/>
    <n v="9.1999999999999993"/>
    <n v="186.63"/>
    <n v="198.95"/>
    <n v="1.1000000000000001"/>
    <n v="3.5"/>
    <n v="7"/>
    <n v="123"/>
    <s v="Medium"/>
    <n v="0.97899999999999998"/>
    <x v="0"/>
    <s v=""/>
    <n v="4.71"/>
    <n v="1"/>
    <n v="12.32"/>
    <n v="3.5"/>
    <s v="Thursday"/>
    <s v="0-5 min"/>
    <n v="1"/>
    <s v="Between 0.8-1.0"/>
  </r>
  <r>
    <s v="RF005670"/>
    <d v="2026-02-20T00:00:00"/>
    <d v="2026-02-20T00:00:00"/>
    <n v="0"/>
    <x v="0"/>
    <x v="0"/>
    <n v="8.6"/>
    <n v="211.67"/>
    <n v="210.4"/>
    <n v="1.1000000000000001"/>
    <n v="6.3"/>
    <n v="6.7"/>
    <n v="119"/>
    <s v="Medium"/>
    <n v="0.90200000000000002"/>
    <x v="0"/>
    <s v=""/>
    <n v="4.72"/>
    <n v="40"/>
    <n v="-1.27"/>
    <n v="0.4"/>
    <s v="Friday"/>
    <s v="5-10 min"/>
    <n v="1"/>
    <s v="Between 0.8-1.0"/>
  </r>
  <r>
    <s v="RF005671"/>
    <d v="2026-02-20T00:05:00"/>
    <d v="2026-02-20T00:00:00"/>
    <n v="0"/>
    <x v="0"/>
    <x v="0"/>
    <n v="5"/>
    <n v="105.52"/>
    <n v="98.37"/>
    <n v="1"/>
    <n v="2"/>
    <n v="2.1"/>
    <n v="137"/>
    <s v="Low"/>
    <n v="1.54"/>
    <x v="0"/>
    <s v=""/>
    <n v="4.6399999999999997"/>
    <n v="5"/>
    <n v="-7.15"/>
    <n v="0.1"/>
    <s v="Friday"/>
    <s v="0-5 min"/>
    <n v="1"/>
    <s v="Above 1.2"/>
  </r>
  <r>
    <s v="RF005672"/>
    <d v="2026-02-20T00:11:00"/>
    <d v="2026-02-20T00:00:00"/>
    <n v="0"/>
    <x v="2"/>
    <x v="1"/>
    <n v="8.6"/>
    <n v="160.18"/>
    <n v="161.46"/>
    <n v="1"/>
    <n v="6.2"/>
    <n v="3.6"/>
    <n v="120"/>
    <s v="Medium"/>
    <n v="1.1299999999999999"/>
    <x v="0"/>
    <s v=""/>
    <n v="4.7300000000000004"/>
    <n v="0"/>
    <n v="1.28"/>
    <n v="-2.6"/>
    <s v="Friday"/>
    <s v="5-10 min"/>
    <n v="1"/>
    <s v="Between 1.0-1.2"/>
  </r>
  <r>
    <s v="RF005673"/>
    <d v="2026-02-20T00:30:00"/>
    <d v="2026-02-20T00:00:00"/>
    <n v="0"/>
    <x v="0"/>
    <x v="0"/>
    <n v="9.5"/>
    <n v="177.1"/>
    <n v="173.86"/>
    <n v="1"/>
    <n v="4.2"/>
    <n v="8.5"/>
    <n v="96"/>
    <s v="Low"/>
    <n v="1.179"/>
    <x v="0"/>
    <s v=""/>
    <n v="4.5199999999999996"/>
    <n v="9"/>
    <n v="-3.24"/>
    <n v="4.3"/>
    <s v="Friday"/>
    <s v="0-5 min"/>
    <n v="1"/>
    <s v="Between 1.0-1.2"/>
  </r>
  <r>
    <s v="RF005674"/>
    <d v="2026-02-20T00:41:00"/>
    <d v="2026-02-20T00:00:00"/>
    <n v="0"/>
    <x v="2"/>
    <x v="1"/>
    <n v="11.7"/>
    <n v="266.79000000000002"/>
    <n v="264.23"/>
    <n v="1.1000000000000001"/>
    <n v="3.2"/>
    <n v="5.5"/>
    <n v="117"/>
    <s v="Medium"/>
    <n v="1.117"/>
    <x v="0"/>
    <s v=""/>
    <n v="4.6100000000000003"/>
    <n v="0"/>
    <n v="-2.56"/>
    <n v="2.2999999999999998"/>
    <s v="Friday"/>
    <s v="0-5 min"/>
    <n v="1"/>
    <s v="Between 1.0-1.2"/>
  </r>
  <r>
    <s v="RF005675"/>
    <d v="2026-02-20T00:53:00"/>
    <d v="2026-02-20T00:00:00"/>
    <n v="0"/>
    <x v="4"/>
    <x v="0"/>
    <n v="0.9"/>
    <n v="49.95"/>
    <n v="48.69"/>
    <n v="1"/>
    <n v="5.3"/>
    <n v="7.9"/>
    <n v="65"/>
    <s v="Low"/>
    <n v="2.2000000000000002"/>
    <x v="0"/>
    <s v=""/>
    <n v="4.53"/>
    <n v="2"/>
    <n v="-1.26"/>
    <n v="2.6"/>
    <s v="Friday"/>
    <s v="5-10 min"/>
    <n v="1"/>
    <s v="Above 1.2"/>
  </r>
  <r>
    <s v="RF005676"/>
    <d v="2026-02-20T01:20:00"/>
    <d v="2026-02-20T00:00:00"/>
    <n v="1"/>
    <x v="1"/>
    <x v="0"/>
    <n v="5.9"/>
    <n v="124.8"/>
    <n v="117.67"/>
    <n v="1"/>
    <n v="5.0999999999999996"/>
    <n v="7"/>
    <n v="100"/>
    <s v="Low"/>
    <n v="1.2649999999999999"/>
    <x v="0"/>
    <s v=""/>
    <n v="4.68"/>
    <n v="3"/>
    <n v="-7.13"/>
    <n v="1.9"/>
    <s v="Friday"/>
    <s v="5-10 min"/>
    <n v="1"/>
    <s v="Above 1.2"/>
  </r>
  <r>
    <s v="RF005677"/>
    <d v="2026-02-20T01:22:00"/>
    <d v="2026-02-20T00:00:00"/>
    <n v="1"/>
    <x v="1"/>
    <x v="0"/>
    <n v="2.4"/>
    <n v="73.84"/>
    <n v="75.56"/>
    <n v="1"/>
    <n v="2"/>
    <n v="1"/>
    <n v="103"/>
    <s v="Medium"/>
    <n v="1.1830000000000001"/>
    <x v="0"/>
    <s v=""/>
    <n v="5"/>
    <n v="4"/>
    <n v="1.72"/>
    <n v="-1"/>
    <s v="Friday"/>
    <s v="0-5 min"/>
    <n v="1"/>
    <s v="Between 1.0-1.2"/>
  </r>
  <r>
    <s v="RF005678"/>
    <d v="2026-02-20T01:25:00"/>
    <d v="2026-02-20T00:00:00"/>
    <n v="1"/>
    <x v="2"/>
    <x v="0"/>
    <n v="3.2"/>
    <n v="80.41"/>
    <n v="84.67"/>
    <n v="1"/>
    <n v="4.5"/>
    <n v="2.4"/>
    <n v="114"/>
    <s v="Low"/>
    <n v="1.2230000000000001"/>
    <x v="0"/>
    <s v=""/>
    <n v="4.82"/>
    <n v="8"/>
    <n v="4.26"/>
    <n v="-2.1"/>
    <s v="Friday"/>
    <s v="0-5 min"/>
    <n v="1"/>
    <s v="Above 1.2"/>
  </r>
  <r>
    <s v="RF005679"/>
    <d v="2026-02-20T02:00:00"/>
    <d v="2026-02-20T00:00:00"/>
    <n v="2"/>
    <x v="0"/>
    <x v="0"/>
    <n v="3"/>
    <n v="79.989999999999995"/>
    <n v="81.36"/>
    <n v="1"/>
    <n v="5.7"/>
    <n v="1"/>
    <n v="129"/>
    <s v="Medium"/>
    <n v="1.2050000000000001"/>
    <x v="0"/>
    <s v=""/>
    <n v="4.47"/>
    <n v="28"/>
    <n v="1.37"/>
    <n v="-4.7"/>
    <s v="Friday"/>
    <s v="5-10 min"/>
    <n v="1"/>
    <s v="Above 1.2"/>
  </r>
  <r>
    <s v="RF005680"/>
    <d v="2026-02-20T02:07:00"/>
    <d v="2026-02-20T00:00:00"/>
    <n v="2"/>
    <x v="3"/>
    <x v="0"/>
    <n v="7.1"/>
    <n v="132.32"/>
    <n v="128.54"/>
    <n v="1"/>
    <n v="2"/>
    <n v="4.0999999999999996"/>
    <n v="70"/>
    <s v="Low"/>
    <n v="1.9259999999999999"/>
    <x v="0"/>
    <s v=""/>
    <n v="4.67"/>
    <n v="11"/>
    <n v="-3.78"/>
    <n v="2.1"/>
    <s v="Friday"/>
    <s v="0-5 min"/>
    <n v="1"/>
    <s v="Above 1.2"/>
  </r>
  <r>
    <s v="RF005681"/>
    <d v="2026-02-20T02:23:00"/>
    <d v="2026-02-20T00:00:00"/>
    <n v="2"/>
    <x v="1"/>
    <x v="0"/>
    <n v="3.8"/>
    <n v="105.86"/>
    <n v="105.67"/>
    <n v="1.1000000000000001"/>
    <n v="4.5999999999999996"/>
    <n v="3.3"/>
    <n v="101"/>
    <s v="Low"/>
    <n v="1.59"/>
    <x v="0"/>
    <s v=""/>
    <n v="4.71"/>
    <n v="3"/>
    <n v="-0.19"/>
    <n v="-1.3"/>
    <s v="Friday"/>
    <s v="0-5 min"/>
    <n v="1"/>
    <s v="Above 1.2"/>
  </r>
  <r>
    <s v="RF005682"/>
    <d v="2026-02-20T02:32:00"/>
    <d v="2026-02-20T00:00:00"/>
    <n v="2"/>
    <x v="2"/>
    <x v="0"/>
    <n v="0.9"/>
    <n v="51.55"/>
    <n v="56.22"/>
    <n v="1"/>
    <n v="6.8"/>
    <n v="7.4"/>
    <n v="113"/>
    <s v="Medium"/>
    <n v="1.0549999999999999"/>
    <x v="0"/>
    <s v=""/>
    <n v="4.59"/>
    <n v="8"/>
    <n v="4.67"/>
    <n v="0.6"/>
    <s v="Friday"/>
    <s v="5-10 min"/>
    <n v="1"/>
    <s v="Between 1.0-1.2"/>
  </r>
  <r>
    <s v="RF005683"/>
    <d v="2026-02-20T02:45:00"/>
    <d v="2026-02-20T00:00:00"/>
    <n v="2"/>
    <x v="2"/>
    <x v="0"/>
    <n v="7.9"/>
    <n v="176.65"/>
    <m/>
    <n v="1"/>
    <n v="4.5999999999999996"/>
    <m/>
    <n v="130"/>
    <s v="Low"/>
    <n v="1.4610000000000001"/>
    <x v="3"/>
    <s v="No driver available"/>
    <n v="4.63"/>
    <n v="7"/>
    <m/>
    <m/>
    <s v="Friday"/>
    <s v="0-5 min"/>
    <n v="0"/>
    <s v="Above 1.2"/>
  </r>
  <r>
    <s v="RF005684"/>
    <d v="2026-02-20T02:58:00"/>
    <d v="2026-02-20T00:00:00"/>
    <n v="2"/>
    <x v="2"/>
    <x v="0"/>
    <n v="2.2999999999999998"/>
    <n v="70.95"/>
    <n v="71.12"/>
    <n v="1"/>
    <n v="3.2"/>
    <n v="9.6"/>
    <n v="131"/>
    <s v="Low"/>
    <n v="2.2000000000000002"/>
    <x v="0"/>
    <s v=""/>
    <n v="4.9800000000000004"/>
    <n v="5"/>
    <n v="0.17"/>
    <n v="6.4"/>
    <s v="Friday"/>
    <s v="0-5 min"/>
    <n v="1"/>
    <s v="Above 1.2"/>
  </r>
  <r>
    <s v="RF005685"/>
    <d v="2026-02-20T02:58:00"/>
    <d v="2026-02-20T00:00:00"/>
    <n v="2"/>
    <x v="2"/>
    <x v="1"/>
    <n v="2.4"/>
    <n v="86.91"/>
    <n v="83.24"/>
    <n v="1.1000000000000001"/>
    <n v="2"/>
    <n v="1.2"/>
    <n v="113"/>
    <s v="Medium"/>
    <n v="1.091"/>
    <x v="0"/>
    <s v=""/>
    <n v="4.38"/>
    <n v="0"/>
    <n v="-3.67"/>
    <n v="-0.8"/>
    <s v="Friday"/>
    <s v="0-5 min"/>
    <n v="1"/>
    <s v="Between 1.0-1.2"/>
  </r>
  <r>
    <s v="RF005686"/>
    <d v="2026-02-20T03:07:00"/>
    <d v="2026-02-20T00:00:00"/>
    <n v="3"/>
    <x v="1"/>
    <x v="0"/>
    <n v="27.3"/>
    <n v="497.67"/>
    <n v="499.74"/>
    <n v="1"/>
    <n v="2"/>
    <n v="1.5"/>
    <n v="90"/>
    <s v="Medium"/>
    <n v="1.131"/>
    <x v="0"/>
    <s v=""/>
    <n v="4.8"/>
    <n v="16"/>
    <n v="2.0699999999999998"/>
    <n v="-0.5"/>
    <s v="Friday"/>
    <s v="0-5 min"/>
    <n v="1"/>
    <s v="Between 1.0-1.2"/>
  </r>
  <r>
    <s v="RF005687"/>
    <d v="2026-02-20T03:11:00"/>
    <d v="2026-02-20T00:00:00"/>
    <n v="3"/>
    <x v="2"/>
    <x v="0"/>
    <n v="13.6"/>
    <n v="223.67"/>
    <n v="220.48"/>
    <n v="1"/>
    <n v="3.4"/>
    <n v="1.3"/>
    <n v="106"/>
    <s v="Low"/>
    <n v="1.1619999999999999"/>
    <x v="0"/>
    <s v=""/>
    <n v="4.3600000000000003"/>
    <n v="4"/>
    <n v="-3.19"/>
    <n v="-2.1"/>
    <s v="Friday"/>
    <s v="0-5 min"/>
    <n v="1"/>
    <s v="Between 1.0-1.2"/>
  </r>
  <r>
    <s v="RF005688"/>
    <d v="2026-02-20T03:16:00"/>
    <d v="2026-02-20T00:00:00"/>
    <n v="3"/>
    <x v="2"/>
    <x v="0"/>
    <n v="3.8"/>
    <n v="99.89"/>
    <n v="102.54"/>
    <n v="1.1000000000000001"/>
    <n v="5.8"/>
    <n v="3.5"/>
    <n v="124"/>
    <s v="Low"/>
    <n v="1.569"/>
    <x v="0"/>
    <s v=""/>
    <n v="4.78"/>
    <n v="5"/>
    <n v="2.65"/>
    <n v="-2.2999999999999998"/>
    <s v="Friday"/>
    <s v="5-10 min"/>
    <n v="1"/>
    <s v="Above 1.2"/>
  </r>
  <r>
    <s v="RF005689"/>
    <d v="2026-02-20T03:57:00"/>
    <d v="2026-02-20T00:00:00"/>
    <n v="3"/>
    <x v="1"/>
    <x v="0"/>
    <n v="2.7"/>
    <n v="83.37"/>
    <n v="83.16"/>
    <n v="1"/>
    <n v="5.4"/>
    <n v="5.0999999999999996"/>
    <n v="106"/>
    <s v="Low"/>
    <n v="1.9259999999999999"/>
    <x v="0"/>
    <s v=""/>
    <n v="4.55"/>
    <n v="20"/>
    <n v="-0.21"/>
    <n v="-0.3"/>
    <s v="Friday"/>
    <s v="5-10 min"/>
    <n v="1"/>
    <s v="Above 1.2"/>
  </r>
  <r>
    <s v="RF005690"/>
    <d v="2026-02-20T04:07:00"/>
    <d v="2026-02-20T00:00:00"/>
    <n v="4"/>
    <x v="4"/>
    <x v="0"/>
    <n v="9"/>
    <n v="210.98"/>
    <n v="220.51"/>
    <n v="1.1000000000000001"/>
    <n v="3.4"/>
    <n v="2.7"/>
    <n v="66"/>
    <s v="Low"/>
    <n v="2.2000000000000002"/>
    <x v="0"/>
    <s v=""/>
    <n v="4.8499999999999996"/>
    <n v="12"/>
    <n v="9.5299999999999994"/>
    <n v="-0.7"/>
    <s v="Friday"/>
    <s v="0-5 min"/>
    <n v="1"/>
    <s v="Above 1.2"/>
  </r>
  <r>
    <s v="RF005691"/>
    <d v="2026-02-20T04:22:00"/>
    <d v="2026-02-20T00:00:00"/>
    <n v="4"/>
    <x v="2"/>
    <x v="0"/>
    <n v="31.5"/>
    <n v="567.99"/>
    <n v="595.88"/>
    <n v="1.1000000000000001"/>
    <n v="2.5"/>
    <n v="4.0999999999999996"/>
    <n v="126"/>
    <s v="Low"/>
    <n v="1.3440000000000001"/>
    <x v="0"/>
    <s v=""/>
    <n v="5"/>
    <n v="27"/>
    <n v="27.89"/>
    <n v="1.6"/>
    <s v="Friday"/>
    <s v="0-5 min"/>
    <n v="1"/>
    <s v="Above 1.2"/>
  </r>
  <r>
    <s v="RF005692"/>
    <d v="2026-02-20T04:24:00"/>
    <d v="2026-02-20T00:00:00"/>
    <n v="4"/>
    <x v="1"/>
    <x v="1"/>
    <n v="15.7"/>
    <n v="265.77999999999997"/>
    <m/>
    <n v="1"/>
    <n v="2.9"/>
    <n v="1"/>
    <n v="96"/>
    <s v="Low"/>
    <n v="2.0510000000000002"/>
    <x v="1"/>
    <s v="Driver unavailable"/>
    <n v="4.71"/>
    <n v="0"/>
    <m/>
    <n v="-1.9"/>
    <s v="Friday"/>
    <s v="0-5 min"/>
    <n v="0"/>
    <s v="Above 1.2"/>
  </r>
  <r>
    <s v="RF005693"/>
    <d v="2026-02-20T05:02:00"/>
    <d v="2026-02-20T00:00:00"/>
    <n v="5"/>
    <x v="0"/>
    <x v="0"/>
    <n v="9.5"/>
    <n v="162.21"/>
    <n v="164.77"/>
    <n v="1"/>
    <n v="7"/>
    <n v="4.2"/>
    <n v="109"/>
    <s v="Medium"/>
    <n v="0.93500000000000005"/>
    <x v="0"/>
    <s v=""/>
    <n v="4.99"/>
    <n v="2"/>
    <n v="2.56"/>
    <n v="-2.8"/>
    <s v="Friday"/>
    <s v="5-10 min"/>
    <n v="1"/>
    <s v="Between 0.8-1.0"/>
  </r>
  <r>
    <s v="RF005694"/>
    <d v="2026-02-20T05:12:00"/>
    <d v="2026-02-20T00:00:00"/>
    <n v="5"/>
    <x v="0"/>
    <x v="0"/>
    <n v="15.6"/>
    <n v="298.60000000000002"/>
    <n v="314.32"/>
    <n v="1"/>
    <n v="2"/>
    <n v="3.6"/>
    <n v="126"/>
    <s v="Medium"/>
    <n v="1.137"/>
    <x v="0"/>
    <s v=""/>
    <n v="4.8600000000000003"/>
    <n v="10"/>
    <n v="15.72"/>
    <n v="1.6"/>
    <s v="Friday"/>
    <s v="0-5 min"/>
    <n v="1"/>
    <s v="Between 1.0-1.2"/>
  </r>
  <r>
    <s v="RF005695"/>
    <d v="2026-02-20T05:16:00"/>
    <d v="2026-02-20T00:00:00"/>
    <n v="5"/>
    <x v="2"/>
    <x v="0"/>
    <n v="8.1999999999999993"/>
    <n v="167.18"/>
    <n v="173.42"/>
    <n v="1.1000000000000001"/>
    <n v="4.4000000000000004"/>
    <n v="1.4"/>
    <n v="131"/>
    <s v="Medium"/>
    <n v="1.179"/>
    <x v="0"/>
    <s v=""/>
    <n v="4.8099999999999996"/>
    <n v="4"/>
    <n v="6.24"/>
    <n v="-3"/>
    <s v="Friday"/>
    <s v="0-5 min"/>
    <n v="1"/>
    <s v="Between 1.0-1.2"/>
  </r>
  <r>
    <s v="RF005696"/>
    <d v="2026-02-20T05:18:00"/>
    <d v="2026-02-20T00:00:00"/>
    <n v="5"/>
    <x v="0"/>
    <x v="0"/>
    <n v="15"/>
    <n v="244.43"/>
    <n v="225.11"/>
    <n v="1"/>
    <n v="3.2"/>
    <n v="3.7"/>
    <n v="135"/>
    <s v="Medium"/>
    <n v="1.1160000000000001"/>
    <x v="0"/>
    <s v=""/>
    <n v="4.51"/>
    <n v="2"/>
    <n v="-19.32"/>
    <n v="0.5"/>
    <s v="Friday"/>
    <s v="0-5 min"/>
    <n v="1"/>
    <s v="Between 1.0-1.2"/>
  </r>
  <r>
    <s v="RF005697"/>
    <d v="2026-02-20T05:57:00"/>
    <d v="2026-02-20T00:00:00"/>
    <n v="5"/>
    <x v="3"/>
    <x v="0"/>
    <n v="3.4"/>
    <n v="84.12"/>
    <n v="89.68"/>
    <n v="1"/>
    <n v="5.6"/>
    <n v="7.1"/>
    <n v="74"/>
    <s v="Low"/>
    <n v="2.2000000000000002"/>
    <x v="0"/>
    <s v=""/>
    <n v="4.9400000000000004"/>
    <n v="3"/>
    <n v="5.56"/>
    <n v="1.5"/>
    <s v="Friday"/>
    <s v="5-10 min"/>
    <n v="1"/>
    <s v="Above 1.2"/>
  </r>
  <r>
    <s v="RF005698"/>
    <d v="2026-02-20T06:01:00"/>
    <d v="2026-02-20T00:00:00"/>
    <n v="6"/>
    <x v="1"/>
    <x v="0"/>
    <n v="11.5"/>
    <n v="222.38"/>
    <n v="211.09"/>
    <n v="1"/>
    <n v="3.9"/>
    <n v="4.0999999999999996"/>
    <n v="107"/>
    <s v="Low"/>
    <n v="2.0179999999999998"/>
    <x v="0"/>
    <s v=""/>
    <n v="4.8099999999999996"/>
    <n v="5"/>
    <n v="-11.29"/>
    <n v="0.2"/>
    <s v="Friday"/>
    <s v="0-5 min"/>
    <n v="1"/>
    <s v="Above 1.2"/>
  </r>
  <r>
    <s v="RF005699"/>
    <d v="2026-02-20T06:11:00"/>
    <d v="2026-02-20T00:00:00"/>
    <n v="6"/>
    <x v="2"/>
    <x v="0"/>
    <n v="5.5"/>
    <n v="119.08"/>
    <n v="111.62"/>
    <n v="1"/>
    <n v="2"/>
    <n v="1.9"/>
    <n v="110"/>
    <s v="Low"/>
    <n v="1.3029999999999999"/>
    <x v="0"/>
    <s v=""/>
    <n v="4.51"/>
    <n v="6"/>
    <n v="-7.46"/>
    <n v="-0.1"/>
    <s v="Friday"/>
    <s v="0-5 min"/>
    <n v="1"/>
    <s v="Above 1.2"/>
  </r>
  <r>
    <s v="RF005700"/>
    <d v="2026-02-20T06:44:00"/>
    <d v="2026-02-20T00:00:00"/>
    <n v="6"/>
    <x v="2"/>
    <x v="0"/>
    <n v="9.3000000000000007"/>
    <n v="212.15"/>
    <m/>
    <n v="1.1000000000000001"/>
    <n v="7.9"/>
    <n v="9.1999999999999993"/>
    <n v="121"/>
    <s v="Medium"/>
    <n v="1.036"/>
    <x v="1"/>
    <s v="Driver unavailable"/>
    <n v="4.54"/>
    <n v="4"/>
    <m/>
    <n v="1.3"/>
    <s v="Friday"/>
    <s v="5-10 min"/>
    <n v="0"/>
    <s v="Between 1.0-1.2"/>
  </r>
  <r>
    <s v="RF005701"/>
    <d v="2026-02-20T07:45:00"/>
    <d v="2026-02-20T00:00:00"/>
    <n v="7"/>
    <x v="2"/>
    <x v="0"/>
    <n v="16.100000000000001"/>
    <n v="272.36"/>
    <n v="277.70999999999998"/>
    <n v="1.1000000000000001"/>
    <n v="5.2"/>
    <n v="3.4"/>
    <n v="118"/>
    <s v="Medium"/>
    <n v="1.071"/>
    <x v="0"/>
    <s v=""/>
    <n v="4.6100000000000003"/>
    <n v="7"/>
    <n v="5.35"/>
    <n v="-1.8"/>
    <s v="Friday"/>
    <s v="5-10 min"/>
    <n v="1"/>
    <s v="Between 1.0-1.2"/>
  </r>
  <r>
    <s v="RF005702"/>
    <d v="2026-02-20T07:51:00"/>
    <d v="2026-02-20T00:00:00"/>
    <n v="7"/>
    <x v="3"/>
    <x v="0"/>
    <n v="4.7"/>
    <n v="112.89"/>
    <n v="109.1"/>
    <n v="1"/>
    <n v="5"/>
    <n v="11.4"/>
    <n v="61"/>
    <s v="Low"/>
    <n v="1.2529999999999999"/>
    <x v="0"/>
    <s v=""/>
    <n v="4.55"/>
    <n v="85"/>
    <n v="-3.79"/>
    <n v="6.4"/>
    <s v="Friday"/>
    <s v="0-5 min"/>
    <n v="1"/>
    <s v="Above 1.2"/>
  </r>
  <r>
    <s v="RF005703"/>
    <d v="2026-02-20T07:53:00"/>
    <d v="2026-02-20T00:00:00"/>
    <n v="7"/>
    <x v="0"/>
    <x v="0"/>
    <n v="3.2"/>
    <n v="95.89"/>
    <n v="93.27"/>
    <n v="1"/>
    <n v="2"/>
    <n v="1"/>
    <n v="128"/>
    <s v="Medium"/>
    <n v="1.1040000000000001"/>
    <x v="0"/>
    <s v=""/>
    <n v="4.6900000000000004"/>
    <n v="1"/>
    <n v="-2.62"/>
    <n v="-1"/>
    <s v="Friday"/>
    <s v="0-5 min"/>
    <n v="1"/>
    <s v="Between 1.0-1.2"/>
  </r>
  <r>
    <s v="RF005704"/>
    <d v="2026-02-20T07:57:00"/>
    <d v="2026-02-20T00:00:00"/>
    <n v="7"/>
    <x v="1"/>
    <x v="0"/>
    <n v="12.2"/>
    <n v="268.93"/>
    <n v="263.55"/>
    <n v="1.1000000000000001"/>
    <n v="4"/>
    <n v="7.7"/>
    <n v="106"/>
    <s v="Medium"/>
    <n v="1.2190000000000001"/>
    <x v="0"/>
    <s v=""/>
    <n v="4.84"/>
    <n v="23"/>
    <n v="-5.38"/>
    <n v="3.7"/>
    <s v="Friday"/>
    <s v="0-5 min"/>
    <n v="1"/>
    <s v="Above 1.2"/>
  </r>
  <r>
    <s v="RF005705"/>
    <d v="2026-02-20T08:36:00"/>
    <d v="2026-02-20T00:00:00"/>
    <n v="8"/>
    <x v="0"/>
    <x v="0"/>
    <n v="7"/>
    <n v="148.94"/>
    <m/>
    <n v="1.1000000000000001"/>
    <n v="3.8"/>
    <n v="6.8"/>
    <n v="111"/>
    <s v="Medium"/>
    <n v="0.96099999999999997"/>
    <x v="2"/>
    <s v="Pickup issue"/>
    <n v="4.68"/>
    <n v="7"/>
    <m/>
    <n v="3"/>
    <s v="Friday"/>
    <s v="0-5 min"/>
    <n v="0"/>
    <s v="Between 0.8-1.0"/>
  </r>
  <r>
    <s v="RF005706"/>
    <d v="2026-02-20T08:39:00"/>
    <d v="2026-02-20T00:00:00"/>
    <n v="8"/>
    <x v="1"/>
    <x v="0"/>
    <n v="7.4"/>
    <n v="185.56"/>
    <n v="190.15"/>
    <n v="1.2"/>
    <n v="6.7"/>
    <n v="1.4"/>
    <n v="73"/>
    <s v="Medium"/>
    <n v="0.71899999999999997"/>
    <x v="0"/>
    <s v=""/>
    <n v="4.76"/>
    <n v="5"/>
    <n v="4.59"/>
    <n v="-5.3"/>
    <s v="Friday"/>
    <s v="5-10 min"/>
    <n v="1"/>
    <s v="Below 0.8"/>
  </r>
  <r>
    <s v="RF005707"/>
    <d v="2026-02-20T08:39:00"/>
    <d v="2026-02-20T00:00:00"/>
    <n v="8"/>
    <x v="4"/>
    <x v="0"/>
    <n v="3.1"/>
    <n v="89.55"/>
    <n v="85.41"/>
    <n v="1"/>
    <n v="2"/>
    <n v="1"/>
    <n v="56"/>
    <s v="Low"/>
    <n v="1.7909999999999999"/>
    <x v="0"/>
    <s v=""/>
    <n v="4.47"/>
    <n v="1"/>
    <n v="-4.1399999999999997"/>
    <n v="-1"/>
    <s v="Friday"/>
    <s v="0-5 min"/>
    <n v="1"/>
    <s v="Above 1.2"/>
  </r>
  <r>
    <s v="RF005708"/>
    <d v="2026-02-20T09:00:00"/>
    <d v="2026-02-20T00:00:00"/>
    <n v="9"/>
    <x v="1"/>
    <x v="1"/>
    <n v="8.9"/>
    <n v="205.48"/>
    <n v="199.92"/>
    <n v="1.1000000000000001"/>
    <n v="5.6"/>
    <n v="7.5"/>
    <n v="79"/>
    <s v="Low"/>
    <n v="1.1299999999999999"/>
    <x v="0"/>
    <s v=""/>
    <n v="4.93"/>
    <n v="0"/>
    <n v="-5.56"/>
    <n v="1.9"/>
    <s v="Friday"/>
    <s v="5-10 min"/>
    <n v="1"/>
    <s v="Between 1.0-1.2"/>
  </r>
  <r>
    <s v="RF005709"/>
    <d v="2026-02-20T09:24:00"/>
    <d v="2026-02-20T00:00:00"/>
    <n v="9"/>
    <x v="1"/>
    <x v="0"/>
    <n v="10.7"/>
    <n v="307.79000000000002"/>
    <n v="290.72000000000003"/>
    <n v="1.4"/>
    <n v="9.4"/>
    <n v="17"/>
    <n v="86"/>
    <s v="High"/>
    <n v="0.70399999999999996"/>
    <x v="0"/>
    <s v=""/>
    <n v="4.9000000000000004"/>
    <n v="2"/>
    <n v="-17.07"/>
    <n v="7.6"/>
    <s v="Friday"/>
    <s v="5-10 min"/>
    <n v="1"/>
    <s v="Below 0.8"/>
  </r>
  <r>
    <s v="RF005710"/>
    <d v="2026-02-20T09:43:00"/>
    <d v="2026-02-20T00:00:00"/>
    <n v="9"/>
    <x v="1"/>
    <x v="0"/>
    <n v="3.8"/>
    <n v="115.65"/>
    <n v="112.73"/>
    <n v="1.1000000000000001"/>
    <n v="5.3"/>
    <n v="8.5"/>
    <n v="77"/>
    <s v="Medium"/>
    <n v="0.80300000000000005"/>
    <x v="0"/>
    <s v=""/>
    <n v="5"/>
    <n v="17"/>
    <n v="-2.92"/>
    <n v="3.2"/>
    <s v="Friday"/>
    <s v="5-10 min"/>
    <n v="1"/>
    <s v="Between 0.8-1.0"/>
  </r>
  <r>
    <s v="RF005711"/>
    <d v="2026-02-20T10:00:00"/>
    <d v="2026-02-20T00:00:00"/>
    <n v="10"/>
    <x v="2"/>
    <x v="0"/>
    <n v="5.4"/>
    <n v="120.49"/>
    <n v="122.26"/>
    <n v="1.1000000000000001"/>
    <n v="6.6"/>
    <n v="11.4"/>
    <n v="104"/>
    <s v="Medium"/>
    <n v="0.873"/>
    <x v="0"/>
    <s v=""/>
    <n v="4.51"/>
    <n v="42"/>
    <n v="1.77"/>
    <n v="4.8"/>
    <s v="Friday"/>
    <s v="5-10 min"/>
    <n v="1"/>
    <s v="Between 0.8-1.0"/>
  </r>
  <r>
    <s v="RF005712"/>
    <d v="2026-02-20T10:03:00"/>
    <d v="2026-02-20T00:00:00"/>
    <n v="10"/>
    <x v="3"/>
    <x v="0"/>
    <n v="3.9"/>
    <n v="90.34"/>
    <n v="89.38"/>
    <n v="1"/>
    <n v="2.9"/>
    <n v="2.9"/>
    <n v="68"/>
    <s v="Low"/>
    <n v="2.121"/>
    <x v="0"/>
    <s v=""/>
    <n v="4.49"/>
    <n v="2"/>
    <n v="-0.96"/>
    <n v="0"/>
    <s v="Friday"/>
    <s v="0-5 min"/>
    <n v="1"/>
    <s v="Above 1.2"/>
  </r>
  <r>
    <s v="RF005713"/>
    <d v="2026-02-20T10:24:00"/>
    <d v="2026-02-20T00:00:00"/>
    <n v="10"/>
    <x v="1"/>
    <x v="0"/>
    <n v="8.4"/>
    <n v="196.25"/>
    <n v="188.3"/>
    <n v="1.1000000000000001"/>
    <n v="9.5"/>
    <n v="15.2"/>
    <n v="86"/>
    <s v="Medium"/>
    <n v="0.88100000000000001"/>
    <x v="0"/>
    <s v=""/>
    <n v="4.46"/>
    <n v="24"/>
    <n v="-7.95"/>
    <n v="5.7"/>
    <s v="Friday"/>
    <s v="5-10 min"/>
    <n v="1"/>
    <s v="Between 0.8-1.0"/>
  </r>
  <r>
    <s v="RF005714"/>
    <d v="2026-02-20T10:36:00"/>
    <d v="2026-02-20T00:00:00"/>
    <n v="10"/>
    <x v="0"/>
    <x v="0"/>
    <n v="13.5"/>
    <n v="317.17"/>
    <n v="326.95999999999998"/>
    <n v="1.2"/>
    <n v="5.7"/>
    <n v="10.3"/>
    <n v="94"/>
    <s v="High"/>
    <n v="0.61"/>
    <x v="0"/>
    <s v=""/>
    <n v="4.97"/>
    <n v="8"/>
    <n v="9.7899999999999991"/>
    <n v="4.5999999999999996"/>
    <s v="Friday"/>
    <s v="5-10 min"/>
    <n v="1"/>
    <s v="Below 0.8"/>
  </r>
  <r>
    <s v="RF005715"/>
    <d v="2026-02-20T10:44:00"/>
    <d v="2026-02-20T00:00:00"/>
    <n v="10"/>
    <x v="1"/>
    <x v="0"/>
    <n v="0.7"/>
    <n v="49.11"/>
    <n v="49.17"/>
    <n v="1"/>
    <n v="4.7"/>
    <n v="1"/>
    <n v="90"/>
    <s v="Medium"/>
    <n v="1.0289999999999999"/>
    <x v="0"/>
    <s v=""/>
    <n v="4.4400000000000004"/>
    <n v="1"/>
    <n v="0.06"/>
    <n v="-3.7"/>
    <s v="Friday"/>
    <s v="0-5 min"/>
    <n v="1"/>
    <s v="Between 1.0-1.2"/>
  </r>
  <r>
    <s v="RF005716"/>
    <d v="2026-02-20T10:53:00"/>
    <d v="2026-02-20T00:00:00"/>
    <n v="10"/>
    <x v="0"/>
    <x v="1"/>
    <n v="4.0999999999999996"/>
    <n v="144.1"/>
    <n v="139.28"/>
    <n v="1.3"/>
    <n v="5.5"/>
    <n v="5.0999999999999996"/>
    <n v="113"/>
    <s v="High"/>
    <n v="0.73199999999999998"/>
    <x v="0"/>
    <s v=""/>
    <n v="4.63"/>
    <n v="0"/>
    <n v="-4.82"/>
    <n v="-0.4"/>
    <s v="Friday"/>
    <s v="5-10 min"/>
    <n v="1"/>
    <s v="Below 0.8"/>
  </r>
  <r>
    <s v="RF005717"/>
    <d v="2026-02-20T11:00:00"/>
    <d v="2026-02-20T00:00:00"/>
    <n v="11"/>
    <x v="1"/>
    <x v="0"/>
    <n v="18.7"/>
    <n v="363.17"/>
    <n v="382.34"/>
    <n v="1.2"/>
    <n v="3"/>
    <n v="1.9"/>
    <n v="93"/>
    <s v="Medium"/>
    <n v="0.97399999999999998"/>
    <x v="0"/>
    <s v=""/>
    <n v="4.4000000000000004"/>
    <n v="9"/>
    <n v="19.170000000000002"/>
    <n v="-1.1000000000000001"/>
    <s v="Friday"/>
    <s v="0-5 min"/>
    <n v="1"/>
    <s v="Between 0.8-1.0"/>
  </r>
  <r>
    <s v="RF005718"/>
    <d v="2026-02-20T11:16:00"/>
    <d v="2026-02-20T00:00:00"/>
    <n v="11"/>
    <x v="2"/>
    <x v="0"/>
    <n v="5.0999999999999996"/>
    <n v="138.94999999999999"/>
    <n v="140.55000000000001"/>
    <n v="1.1000000000000001"/>
    <n v="8.1999999999999993"/>
    <n v="5.8"/>
    <n v="118"/>
    <s v="Medium"/>
    <n v="1.0389999999999999"/>
    <x v="0"/>
    <s v=""/>
    <n v="4.74"/>
    <n v="11"/>
    <n v="1.6"/>
    <n v="-2.4"/>
    <s v="Friday"/>
    <s v="5-10 min"/>
    <n v="1"/>
    <s v="Between 1.0-1.2"/>
  </r>
  <r>
    <s v="RF005719"/>
    <d v="2026-02-20T12:09:00"/>
    <d v="2026-02-20T00:00:00"/>
    <n v="12"/>
    <x v="0"/>
    <x v="0"/>
    <n v="7"/>
    <n v="131.66999999999999"/>
    <n v="131.38"/>
    <n v="1"/>
    <n v="7.4"/>
    <n v="8.8000000000000007"/>
    <n v="117"/>
    <s v="Low"/>
    <n v="1.458"/>
    <x v="0"/>
    <s v=""/>
    <n v="4.76"/>
    <n v="2"/>
    <n v="-0.28999999999999998"/>
    <n v="1.4"/>
    <s v="Friday"/>
    <s v="5-10 min"/>
    <n v="1"/>
    <s v="Above 1.2"/>
  </r>
  <r>
    <s v="RF005720"/>
    <d v="2026-02-20T12:14:00"/>
    <d v="2026-02-20T00:00:00"/>
    <n v="12"/>
    <x v="1"/>
    <x v="1"/>
    <n v="25.6"/>
    <n v="437.64"/>
    <n v="444.07"/>
    <n v="1"/>
    <n v="3.3"/>
    <n v="8.8000000000000007"/>
    <n v="91"/>
    <s v="Low"/>
    <n v="1.522"/>
    <x v="0"/>
    <s v=""/>
    <n v="4.8099999999999996"/>
    <n v="0"/>
    <n v="6.43"/>
    <n v="5.5"/>
    <s v="Friday"/>
    <s v="0-5 min"/>
    <n v="1"/>
    <s v="Above 1.2"/>
  </r>
  <r>
    <s v="RF005721"/>
    <d v="2026-02-20T12:49:00"/>
    <d v="2026-02-20T00:00:00"/>
    <n v="12"/>
    <x v="0"/>
    <x v="1"/>
    <n v="17.3"/>
    <n v="343.39"/>
    <m/>
    <n v="1"/>
    <n v="13.2"/>
    <n v="13.6"/>
    <n v="111"/>
    <s v="Medium"/>
    <n v="0.78"/>
    <x v="2"/>
    <s v="Changed plans"/>
    <n v="4.7"/>
    <n v="0"/>
    <m/>
    <n v="0.4"/>
    <s v="Friday"/>
    <s v="10-15 min"/>
    <n v="0"/>
    <s v="Below 0.8"/>
  </r>
  <r>
    <s v="RF005722"/>
    <d v="2026-02-20T13:00:00"/>
    <d v="2026-02-20T00:00:00"/>
    <n v="13"/>
    <x v="0"/>
    <x v="0"/>
    <n v="8.6"/>
    <n v="174.81"/>
    <n v="165.64"/>
    <n v="1"/>
    <n v="6.6"/>
    <n v="5.3"/>
    <n v="125"/>
    <s v="Medium"/>
    <n v="1.1160000000000001"/>
    <x v="0"/>
    <s v=""/>
    <n v="4.49"/>
    <n v="20"/>
    <n v="-9.17"/>
    <n v="-1.3"/>
    <s v="Friday"/>
    <s v="5-10 min"/>
    <n v="1"/>
    <s v="Between 1.0-1.2"/>
  </r>
  <r>
    <s v="RF005723"/>
    <d v="2026-02-20T13:11:00"/>
    <d v="2026-02-20T00:00:00"/>
    <n v="13"/>
    <x v="0"/>
    <x v="1"/>
    <n v="5.3"/>
    <n v="122.42"/>
    <n v="119.15"/>
    <n v="1.1000000000000001"/>
    <n v="6.4"/>
    <n v="8"/>
    <n v="125"/>
    <s v="Medium"/>
    <n v="1.1160000000000001"/>
    <x v="0"/>
    <s v=""/>
    <n v="4.82"/>
    <n v="0"/>
    <n v="-3.27"/>
    <n v="1.6"/>
    <s v="Friday"/>
    <s v="5-10 min"/>
    <n v="1"/>
    <s v="Between 1.0-1.2"/>
  </r>
  <r>
    <s v="RF005724"/>
    <d v="2026-02-20T13:31:00"/>
    <d v="2026-02-20T00:00:00"/>
    <n v="13"/>
    <x v="0"/>
    <x v="1"/>
    <n v="10.5"/>
    <n v="177.96"/>
    <n v="183.33"/>
    <n v="1"/>
    <n v="4.3"/>
    <n v="6.3"/>
    <n v="120"/>
    <s v="Low"/>
    <n v="1.234"/>
    <x v="0"/>
    <s v=""/>
    <n v="4.7300000000000004"/>
    <n v="0"/>
    <n v="5.37"/>
    <n v="2"/>
    <s v="Friday"/>
    <s v="0-5 min"/>
    <n v="1"/>
    <s v="Above 1.2"/>
  </r>
  <r>
    <s v="RF005725"/>
    <d v="2026-02-20T13:47:00"/>
    <d v="2026-02-20T00:00:00"/>
    <n v="13"/>
    <x v="4"/>
    <x v="0"/>
    <n v="3.8"/>
    <n v="103.82"/>
    <n v="101.5"/>
    <n v="1.1000000000000001"/>
    <n v="6.7"/>
    <n v="8.5"/>
    <n v="63"/>
    <s v="Low"/>
    <n v="2.2000000000000002"/>
    <x v="0"/>
    <s v=""/>
    <n v="4.7300000000000004"/>
    <n v="22"/>
    <n v="-2.3199999999999998"/>
    <n v="1.8"/>
    <s v="Friday"/>
    <s v="5-10 min"/>
    <n v="1"/>
    <s v="Above 1.2"/>
  </r>
  <r>
    <s v="RF005726"/>
    <d v="2026-02-20T13:56:00"/>
    <d v="2026-02-20T00:00:00"/>
    <n v="13"/>
    <x v="4"/>
    <x v="0"/>
    <n v="4"/>
    <n v="100.54"/>
    <n v="99.15"/>
    <n v="1"/>
    <n v="4.5"/>
    <n v="1.4"/>
    <n v="53"/>
    <s v="Low"/>
    <n v="1.2949999999999999"/>
    <x v="0"/>
    <s v=""/>
    <n v="4.54"/>
    <n v="17"/>
    <n v="-1.39"/>
    <n v="-3.1"/>
    <s v="Friday"/>
    <s v="0-5 min"/>
    <n v="1"/>
    <s v="Above 1.2"/>
  </r>
  <r>
    <s v="RF005727"/>
    <d v="2026-02-20T14:01:00"/>
    <d v="2026-02-20T00:00:00"/>
    <n v="14"/>
    <x v="2"/>
    <x v="0"/>
    <n v="2.2999999999999998"/>
    <n v="76.95"/>
    <n v="82.3"/>
    <n v="1"/>
    <n v="2.6"/>
    <n v="7.3"/>
    <n v="112"/>
    <s v="Medium"/>
    <n v="0.96799999999999997"/>
    <x v="0"/>
    <s v=""/>
    <n v="4.8"/>
    <n v="18"/>
    <n v="5.35"/>
    <n v="4.7"/>
    <s v="Friday"/>
    <s v="0-5 min"/>
    <n v="1"/>
    <s v="Between 0.8-1.0"/>
  </r>
  <r>
    <s v="RF005728"/>
    <d v="2026-02-20T14:17:00"/>
    <d v="2026-02-20T00:00:00"/>
    <n v="14"/>
    <x v="1"/>
    <x v="0"/>
    <n v="3.5"/>
    <n v="93.94"/>
    <n v="88.58"/>
    <n v="1"/>
    <n v="4.2"/>
    <n v="1"/>
    <n v="98"/>
    <s v="Medium"/>
    <n v="1.202"/>
    <x v="0"/>
    <s v=""/>
    <n v="4.8899999999999997"/>
    <n v="8"/>
    <n v="-5.36"/>
    <n v="-3.2"/>
    <s v="Friday"/>
    <s v="0-5 min"/>
    <n v="1"/>
    <s v="Above 1.2"/>
  </r>
  <r>
    <s v="RF005729"/>
    <d v="2026-02-20T14:37:00"/>
    <d v="2026-02-20T00:00:00"/>
    <n v="14"/>
    <x v="2"/>
    <x v="0"/>
    <n v="5.2"/>
    <n v="111.92"/>
    <m/>
    <n v="1"/>
    <n v="3.3"/>
    <n v="1"/>
    <n v="105"/>
    <s v="Medium"/>
    <n v="1.032"/>
    <x v="2"/>
    <s v="Changed plans"/>
    <n v="4.55"/>
    <n v="7"/>
    <m/>
    <n v="-2.2999999999999998"/>
    <s v="Friday"/>
    <s v="0-5 min"/>
    <n v="0"/>
    <s v="Between 1.0-1.2"/>
  </r>
  <r>
    <s v="RF005730"/>
    <d v="2026-02-20T15:03:00"/>
    <d v="2026-02-20T00:00:00"/>
    <n v="15"/>
    <x v="4"/>
    <x v="0"/>
    <n v="8.1999999999999993"/>
    <n v="142.65"/>
    <m/>
    <n v="1"/>
    <n v="2"/>
    <n v="5.0999999999999996"/>
    <n v="48"/>
    <s v="Low"/>
    <n v="1.248"/>
    <x v="2"/>
    <s v="Changed plans"/>
    <n v="4.45"/>
    <n v="10"/>
    <m/>
    <n v="3.1"/>
    <s v="Friday"/>
    <s v="0-5 min"/>
    <n v="0"/>
    <s v="Above 1.2"/>
  </r>
  <r>
    <s v="RF005731"/>
    <d v="2026-02-20T15:08:00"/>
    <d v="2026-02-20T00:00:00"/>
    <n v="15"/>
    <x v="1"/>
    <x v="0"/>
    <n v="8.6999999999999993"/>
    <n v="177.36"/>
    <m/>
    <n v="1"/>
    <n v="6.6"/>
    <n v="11.3"/>
    <n v="74"/>
    <s v="Low"/>
    <n v="0.99399999999999999"/>
    <x v="2"/>
    <s v="ETA too high"/>
    <n v="4.87"/>
    <n v="3"/>
    <m/>
    <n v="4.7"/>
    <s v="Friday"/>
    <s v="5-10 min"/>
    <n v="0"/>
    <s v="Between 0.8-1.0"/>
  </r>
  <r>
    <s v="RF005732"/>
    <d v="2026-02-20T15:09:00"/>
    <d v="2026-02-20T00:00:00"/>
    <n v="15"/>
    <x v="0"/>
    <x v="0"/>
    <n v="4.8"/>
    <n v="126.86"/>
    <n v="123.49"/>
    <n v="1.1000000000000001"/>
    <n v="4.8"/>
    <n v="4.0999999999999996"/>
    <n v="118"/>
    <s v="Low"/>
    <n v="1.206"/>
    <x v="0"/>
    <s v=""/>
    <n v="4.3600000000000003"/>
    <n v="22"/>
    <n v="-3.37"/>
    <n v="-0.7"/>
    <s v="Friday"/>
    <s v="0-5 min"/>
    <n v="1"/>
    <s v="Above 1.2"/>
  </r>
  <r>
    <s v="RF005733"/>
    <d v="2026-02-20T15:21:00"/>
    <d v="2026-02-20T00:00:00"/>
    <n v="15"/>
    <x v="2"/>
    <x v="0"/>
    <n v="7.1"/>
    <n v="136.91999999999999"/>
    <n v="136.19999999999999"/>
    <n v="1"/>
    <n v="4.3"/>
    <n v="3.2"/>
    <n v="124"/>
    <s v="Low"/>
    <n v="1.5980000000000001"/>
    <x v="0"/>
    <s v=""/>
    <n v="4.5199999999999996"/>
    <n v="2"/>
    <n v="-0.72"/>
    <n v="-1.1000000000000001"/>
    <s v="Friday"/>
    <s v="0-5 min"/>
    <n v="1"/>
    <s v="Above 1.2"/>
  </r>
  <r>
    <s v="RF005734"/>
    <d v="2026-02-20T15:22:00"/>
    <d v="2026-02-20T00:00:00"/>
    <n v="15"/>
    <x v="4"/>
    <x v="0"/>
    <n v="14.2"/>
    <n v="280.98"/>
    <n v="272.04000000000002"/>
    <n v="1"/>
    <n v="8.1"/>
    <n v="7"/>
    <n v="52"/>
    <s v="Low"/>
    <n v="1.1879999999999999"/>
    <x v="0"/>
    <s v=""/>
    <n v="4.57"/>
    <n v="4"/>
    <n v="-8.94"/>
    <n v="-1.1000000000000001"/>
    <s v="Friday"/>
    <s v="5-10 min"/>
    <n v="1"/>
    <s v="Between 1.0-1.2"/>
  </r>
  <r>
    <s v="RF005735"/>
    <d v="2026-02-20T15:31:00"/>
    <d v="2026-02-20T00:00:00"/>
    <n v="15"/>
    <x v="0"/>
    <x v="1"/>
    <n v="10.1"/>
    <n v="196.86"/>
    <m/>
    <n v="1"/>
    <n v="4.9000000000000004"/>
    <n v="2.2999999999999998"/>
    <n v="122"/>
    <s v="Medium"/>
    <n v="1.046"/>
    <x v="2"/>
    <s v="Fare too high"/>
    <n v="4.55"/>
    <n v="0"/>
    <m/>
    <n v="-2.6"/>
    <s v="Friday"/>
    <s v="0-5 min"/>
    <n v="0"/>
    <s v="Between 1.0-1.2"/>
  </r>
  <r>
    <s v="RF005736"/>
    <d v="2026-02-20T16:00:00"/>
    <d v="2026-02-20T00:00:00"/>
    <n v="16"/>
    <x v="3"/>
    <x v="0"/>
    <n v="3.2"/>
    <n v="90.51"/>
    <n v="86.97"/>
    <n v="1"/>
    <n v="7.9"/>
    <n v="6.9"/>
    <n v="44"/>
    <s v="Low"/>
    <n v="0.91100000000000003"/>
    <x v="0"/>
    <s v=""/>
    <n v="4.87"/>
    <n v="12"/>
    <n v="-3.54"/>
    <n v="-1"/>
    <s v="Friday"/>
    <s v="5-10 min"/>
    <n v="1"/>
    <s v="Between 0.8-1.0"/>
  </r>
  <r>
    <s v="RF005737"/>
    <d v="2026-02-20T16:02:00"/>
    <d v="2026-02-20T00:00:00"/>
    <n v="16"/>
    <x v="3"/>
    <x v="0"/>
    <n v="6"/>
    <n v="131.19999999999999"/>
    <n v="130.41999999999999"/>
    <n v="1"/>
    <n v="2.6"/>
    <n v="1"/>
    <n v="62"/>
    <s v="Low"/>
    <n v="1.349"/>
    <x v="0"/>
    <s v=""/>
    <n v="4.95"/>
    <n v="14"/>
    <n v="-0.78"/>
    <n v="-1.6"/>
    <s v="Friday"/>
    <s v="0-5 min"/>
    <n v="1"/>
    <s v="Above 1.2"/>
  </r>
  <r>
    <s v="RF005738"/>
    <d v="2026-02-20T16:04:00"/>
    <d v="2026-02-20T00:00:00"/>
    <n v="16"/>
    <x v="3"/>
    <x v="0"/>
    <n v="13"/>
    <n v="231.63"/>
    <n v="227.22"/>
    <n v="1.1000000000000001"/>
    <n v="3.2"/>
    <n v="1.2"/>
    <n v="52"/>
    <s v="Low"/>
    <n v="1.1200000000000001"/>
    <x v="0"/>
    <s v=""/>
    <n v="4.92"/>
    <n v="33"/>
    <n v="-4.41"/>
    <n v="-2"/>
    <s v="Friday"/>
    <s v="0-5 min"/>
    <n v="1"/>
    <s v="Between 1.0-1.2"/>
  </r>
  <r>
    <s v="RF005739"/>
    <d v="2026-02-20T16:06:00"/>
    <d v="2026-02-20T00:00:00"/>
    <n v="16"/>
    <x v="2"/>
    <x v="0"/>
    <n v="3.6"/>
    <n v="100.76"/>
    <n v="96.52"/>
    <n v="1"/>
    <n v="5.7"/>
    <n v="5.5"/>
    <n v="96"/>
    <s v="Medium"/>
    <n v="0.85299999999999998"/>
    <x v="0"/>
    <s v=""/>
    <n v="4.53"/>
    <n v="8"/>
    <n v="-4.24"/>
    <n v="-0.2"/>
    <s v="Friday"/>
    <s v="5-10 min"/>
    <n v="1"/>
    <s v="Between 0.8-1.0"/>
  </r>
  <r>
    <s v="RF005740"/>
    <d v="2026-02-20T16:07:00"/>
    <d v="2026-02-20T00:00:00"/>
    <n v="16"/>
    <x v="3"/>
    <x v="0"/>
    <n v="3"/>
    <n v="84.14"/>
    <n v="85.3"/>
    <n v="1"/>
    <n v="5"/>
    <n v="6.1"/>
    <n v="60"/>
    <s v="Low"/>
    <n v="1.1950000000000001"/>
    <x v="0"/>
    <s v=""/>
    <n v="5"/>
    <n v="4"/>
    <n v="1.1599999999999999"/>
    <n v="1.1000000000000001"/>
    <s v="Friday"/>
    <s v="0-5 min"/>
    <n v="1"/>
    <s v="Between 1.0-1.2"/>
  </r>
  <r>
    <s v="RF005741"/>
    <d v="2026-02-20T16:12:00"/>
    <d v="2026-02-20T00:00:00"/>
    <n v="16"/>
    <x v="4"/>
    <x v="0"/>
    <n v="3.8"/>
    <n v="95.82"/>
    <m/>
    <n v="1"/>
    <n v="5.4"/>
    <n v="8.4"/>
    <n v="43"/>
    <s v="Low"/>
    <n v="1.3959999999999999"/>
    <x v="2"/>
    <s v="Fare too high"/>
    <n v="4.46"/>
    <n v="6"/>
    <m/>
    <n v="3"/>
    <s v="Friday"/>
    <s v="5-10 min"/>
    <n v="0"/>
    <s v="Above 1.2"/>
  </r>
  <r>
    <s v="RF005742"/>
    <d v="2026-02-20T16:22:00"/>
    <d v="2026-02-20T00:00:00"/>
    <n v="16"/>
    <x v="2"/>
    <x v="0"/>
    <n v="5.3"/>
    <n v="118.95"/>
    <n v="119.52"/>
    <n v="1"/>
    <n v="7.3"/>
    <n v="8"/>
    <n v="131"/>
    <s v="Medium"/>
    <n v="1.0489999999999999"/>
    <x v="0"/>
    <s v=""/>
    <n v="4.7699999999999996"/>
    <n v="5"/>
    <n v="0.56999999999999995"/>
    <n v="0.7"/>
    <s v="Friday"/>
    <s v="5-10 min"/>
    <n v="1"/>
    <s v="Between 1.0-1.2"/>
  </r>
  <r>
    <s v="RF005743"/>
    <d v="2026-02-20T16:34:00"/>
    <d v="2026-02-20T00:00:00"/>
    <n v="16"/>
    <x v="0"/>
    <x v="1"/>
    <n v="3.1"/>
    <n v="92.7"/>
    <n v="90.95"/>
    <n v="1"/>
    <n v="13"/>
    <n v="13.7"/>
    <n v="103"/>
    <s v="Medium"/>
    <n v="0.88800000000000001"/>
    <x v="0"/>
    <s v=""/>
    <n v="4.76"/>
    <n v="0"/>
    <n v="-1.75"/>
    <n v="0.7"/>
    <s v="Friday"/>
    <s v="10-15 min"/>
    <n v="1"/>
    <s v="Between 0.8-1.0"/>
  </r>
  <r>
    <s v="RF005744"/>
    <d v="2026-02-20T16:45:00"/>
    <d v="2026-02-20T00:00:00"/>
    <n v="16"/>
    <x v="2"/>
    <x v="1"/>
    <n v="3.9"/>
    <n v="106.15"/>
    <m/>
    <n v="1"/>
    <n v="2"/>
    <n v="2"/>
    <n v="107"/>
    <s v="Medium"/>
    <n v="0.96399999999999997"/>
    <x v="1"/>
    <s v="Driver unavailable"/>
    <n v="5"/>
    <n v="0"/>
    <m/>
    <n v="0"/>
    <s v="Friday"/>
    <s v="0-5 min"/>
    <n v="0"/>
    <s v="Between 0.8-1.0"/>
  </r>
  <r>
    <s v="RF005745"/>
    <d v="2026-02-20T17:12:00"/>
    <d v="2026-02-20T00:00:00"/>
    <n v="17"/>
    <x v="2"/>
    <x v="1"/>
    <n v="14.5"/>
    <n v="244.17"/>
    <n v="256.06"/>
    <n v="1"/>
    <n v="3.9"/>
    <n v="2"/>
    <n v="109"/>
    <s v="Medium"/>
    <n v="1.0760000000000001"/>
    <x v="0"/>
    <s v=""/>
    <n v="4.82"/>
    <n v="0"/>
    <n v="11.89"/>
    <n v="-1.9"/>
    <s v="Friday"/>
    <s v="0-5 min"/>
    <n v="1"/>
    <s v="Between 1.0-1.2"/>
  </r>
  <r>
    <s v="RF005746"/>
    <d v="2026-02-20T17:12:00"/>
    <d v="2026-02-20T00:00:00"/>
    <n v="17"/>
    <x v="1"/>
    <x v="0"/>
    <n v="13.2"/>
    <n v="261.14999999999998"/>
    <n v="255.53"/>
    <n v="1"/>
    <n v="6.5"/>
    <n v="6.9"/>
    <n v="81"/>
    <s v="Medium"/>
    <n v="0.91200000000000003"/>
    <x v="0"/>
    <s v=""/>
    <n v="5"/>
    <n v="37"/>
    <n v="-5.62"/>
    <n v="0.4"/>
    <s v="Friday"/>
    <s v="5-10 min"/>
    <n v="1"/>
    <s v="Between 0.8-1.0"/>
  </r>
  <r>
    <s v="RF005747"/>
    <d v="2026-02-20T17:15:00"/>
    <d v="2026-02-20T00:00:00"/>
    <n v="17"/>
    <x v="1"/>
    <x v="1"/>
    <n v="0.8"/>
    <n v="50.47"/>
    <n v="49.82"/>
    <n v="1"/>
    <n v="10.3"/>
    <n v="12.6"/>
    <n v="67"/>
    <s v="Medium"/>
    <n v="0.81"/>
    <x v="0"/>
    <s v=""/>
    <n v="4.55"/>
    <n v="0"/>
    <n v="-0.65"/>
    <n v="2.2999999999999998"/>
    <s v="Friday"/>
    <s v="10-15 min"/>
    <n v="1"/>
    <s v="Between 0.8-1.0"/>
  </r>
  <r>
    <s v="RF005748"/>
    <d v="2026-02-20T17:49:00"/>
    <d v="2026-02-20T00:00:00"/>
    <n v="17"/>
    <x v="2"/>
    <x v="1"/>
    <n v="1.5"/>
    <n v="67.03"/>
    <n v="68.290000000000006"/>
    <n v="1.1000000000000001"/>
    <n v="6.1"/>
    <n v="8.4"/>
    <n v="94"/>
    <s v="Medium"/>
    <n v="0.79"/>
    <x v="0"/>
    <s v=""/>
    <n v="4.8899999999999997"/>
    <n v="0"/>
    <n v="1.26"/>
    <n v="2.2999999999999998"/>
    <s v="Friday"/>
    <s v="5-10 min"/>
    <n v="1"/>
    <s v="Below 0.8"/>
  </r>
  <r>
    <s v="RF005749"/>
    <d v="2026-02-20T17:56:00"/>
    <d v="2026-02-20T00:00:00"/>
    <n v="17"/>
    <x v="3"/>
    <x v="0"/>
    <n v="10.1"/>
    <n v="230.48"/>
    <n v="230.79"/>
    <n v="1.1000000000000001"/>
    <n v="6.2"/>
    <n v="4.9000000000000004"/>
    <n v="44"/>
    <s v="Low"/>
    <n v="0.79800000000000004"/>
    <x v="0"/>
    <s v=""/>
    <n v="4.95"/>
    <n v="5"/>
    <n v="0.31"/>
    <n v="-1.3"/>
    <s v="Friday"/>
    <s v="5-10 min"/>
    <n v="1"/>
    <s v="Below 0.8"/>
  </r>
  <r>
    <s v="RF005750"/>
    <d v="2026-02-20T18:23:00"/>
    <d v="2026-02-20T00:00:00"/>
    <n v="18"/>
    <x v="0"/>
    <x v="0"/>
    <n v="3.7"/>
    <n v="128.75"/>
    <n v="132.11000000000001"/>
    <n v="1.3"/>
    <n v="7.3"/>
    <n v="7.9"/>
    <n v="93"/>
    <s v="High"/>
    <n v="0.61099999999999999"/>
    <x v="0"/>
    <s v=""/>
    <n v="4.83"/>
    <n v="1"/>
    <n v="3.36"/>
    <n v="0.6"/>
    <s v="Friday"/>
    <s v="5-10 min"/>
    <n v="1"/>
    <s v="Below 0.8"/>
  </r>
  <r>
    <s v="RF005751"/>
    <d v="2026-02-20T18:26:00"/>
    <d v="2026-02-20T00:00:00"/>
    <n v="18"/>
    <x v="3"/>
    <x v="0"/>
    <n v="2.9"/>
    <n v="82.29"/>
    <n v="79.930000000000007"/>
    <n v="1.1000000000000001"/>
    <n v="7.4"/>
    <n v="10.6"/>
    <n v="62"/>
    <s v="Medium"/>
    <n v="0.89700000000000002"/>
    <x v="0"/>
    <s v=""/>
    <n v="4.5599999999999996"/>
    <n v="7"/>
    <n v="-2.36"/>
    <n v="3.2"/>
    <s v="Friday"/>
    <s v="5-10 min"/>
    <n v="1"/>
    <s v="Between 0.8-1.0"/>
  </r>
  <r>
    <s v="RF005752"/>
    <d v="2026-02-20T18:44:00"/>
    <d v="2026-02-20T00:00:00"/>
    <n v="18"/>
    <x v="0"/>
    <x v="0"/>
    <n v="7.8"/>
    <n v="215.33"/>
    <m/>
    <n v="1.4"/>
    <n v="9"/>
    <n v="11"/>
    <n v="80"/>
    <s v="High"/>
    <n v="0.48799999999999999"/>
    <x v="2"/>
    <s v="Pickup issue"/>
    <n v="4.67"/>
    <n v="38"/>
    <m/>
    <n v="2"/>
    <s v="Friday"/>
    <s v="5-10 min"/>
    <n v="0"/>
    <s v="Below 0.8"/>
  </r>
  <r>
    <s v="RF005753"/>
    <d v="2026-02-20T18:52:00"/>
    <d v="2026-02-20T00:00:00"/>
    <n v="18"/>
    <x v="2"/>
    <x v="1"/>
    <n v="9.3000000000000007"/>
    <n v="226.44"/>
    <n v="227.52"/>
    <n v="1.2"/>
    <n v="9.5"/>
    <n v="8.3000000000000007"/>
    <n v="79"/>
    <s v="Medium"/>
    <n v="0.64"/>
    <x v="0"/>
    <s v=""/>
    <n v="4.8499999999999996"/>
    <n v="0"/>
    <n v="1.08"/>
    <n v="-1.2"/>
    <s v="Friday"/>
    <s v="5-10 min"/>
    <n v="1"/>
    <s v="Below 0.8"/>
  </r>
  <r>
    <s v="RF005754"/>
    <d v="2026-02-20T19:02:00"/>
    <d v="2026-02-20T00:00:00"/>
    <n v="19"/>
    <x v="0"/>
    <x v="0"/>
    <n v="10"/>
    <n v="201.56"/>
    <m/>
    <n v="1.1000000000000001"/>
    <n v="9.8000000000000007"/>
    <n v="6.9"/>
    <n v="118"/>
    <s v="High"/>
    <n v="0.78800000000000003"/>
    <x v="1"/>
    <s v="Pickup too far"/>
    <n v="4.87"/>
    <n v="2"/>
    <m/>
    <n v="-2.9"/>
    <s v="Friday"/>
    <s v="5-10 min"/>
    <n v="0"/>
    <s v="Below 0.8"/>
  </r>
  <r>
    <s v="RF005755"/>
    <d v="2026-02-20T19:05:00"/>
    <d v="2026-02-20T00:00:00"/>
    <n v="19"/>
    <x v="1"/>
    <x v="0"/>
    <n v="9.5"/>
    <n v="204.24"/>
    <n v="200.88"/>
    <n v="1.2"/>
    <n v="6.5"/>
    <n v="1"/>
    <n v="73"/>
    <s v="Medium"/>
    <n v="0.71699999999999997"/>
    <x v="0"/>
    <s v=""/>
    <n v="4.53"/>
    <n v="4"/>
    <n v="-3.36"/>
    <n v="-5.5"/>
    <s v="Friday"/>
    <s v="5-10 min"/>
    <n v="1"/>
    <s v="Below 0.8"/>
  </r>
  <r>
    <s v="RF005756"/>
    <d v="2026-02-20T19:19:00"/>
    <d v="2026-02-20T00:00:00"/>
    <n v="19"/>
    <x v="3"/>
    <x v="0"/>
    <n v="8.1"/>
    <n v="188.88"/>
    <n v="186.53"/>
    <n v="1.1000000000000001"/>
    <n v="8.5"/>
    <n v="13.3"/>
    <n v="47"/>
    <s v="Medium"/>
    <n v="0.80700000000000005"/>
    <x v="0"/>
    <s v=""/>
    <n v="4.49"/>
    <n v="19"/>
    <n v="-2.35"/>
    <n v="4.8"/>
    <s v="Friday"/>
    <s v="5-10 min"/>
    <n v="1"/>
    <s v="Between 0.8-1.0"/>
  </r>
  <r>
    <s v="RF005757"/>
    <d v="2026-02-20T19:25:00"/>
    <d v="2026-02-20T00:00:00"/>
    <n v="19"/>
    <x v="2"/>
    <x v="0"/>
    <n v="5"/>
    <n v="129.19999999999999"/>
    <m/>
    <n v="1.2"/>
    <n v="4.8"/>
    <n v="12.5"/>
    <n v="92"/>
    <s v="Medium"/>
    <n v="0.84599999999999997"/>
    <x v="1"/>
    <s v="Pickup too far"/>
    <n v="4.97"/>
    <n v="41"/>
    <m/>
    <n v="7.7"/>
    <s v="Friday"/>
    <s v="0-5 min"/>
    <n v="0"/>
    <s v="Between 0.8-1.0"/>
  </r>
  <r>
    <s v="RF005758"/>
    <d v="2026-02-20T20:13:00"/>
    <d v="2026-02-20T00:00:00"/>
    <n v="20"/>
    <x v="1"/>
    <x v="0"/>
    <n v="11.2"/>
    <n v="229.69"/>
    <n v="233.94"/>
    <n v="1.2"/>
    <n v="7.2"/>
    <n v="10.3"/>
    <n v="74"/>
    <s v="Medium"/>
    <n v="0.75"/>
    <x v="0"/>
    <s v=""/>
    <n v="4.92"/>
    <n v="12"/>
    <n v="4.25"/>
    <n v="3.1"/>
    <s v="Friday"/>
    <s v="5-10 min"/>
    <n v="1"/>
    <s v="Below 0.8"/>
  </r>
  <r>
    <s v="RF005759"/>
    <d v="2026-02-20T20:17:00"/>
    <d v="2026-02-20T00:00:00"/>
    <n v="20"/>
    <x v="4"/>
    <x v="1"/>
    <n v="10.7"/>
    <n v="206.89"/>
    <n v="207.09"/>
    <n v="1"/>
    <n v="3.8"/>
    <n v="2"/>
    <n v="34"/>
    <s v="Low"/>
    <n v="1.0880000000000001"/>
    <x v="0"/>
    <s v=""/>
    <n v="4.9800000000000004"/>
    <n v="0"/>
    <n v="0.2"/>
    <n v="-1.8"/>
    <s v="Friday"/>
    <s v="0-5 min"/>
    <n v="1"/>
    <s v="Between 1.0-1.2"/>
  </r>
  <r>
    <s v="RF005760"/>
    <d v="2026-02-20T20:34:00"/>
    <d v="2026-02-20T00:00:00"/>
    <n v="20"/>
    <x v="4"/>
    <x v="1"/>
    <n v="12.2"/>
    <n v="230.74"/>
    <n v="230.97"/>
    <n v="1"/>
    <n v="2.1"/>
    <n v="1.9"/>
    <n v="42"/>
    <s v="Low"/>
    <n v="0.93899999999999995"/>
    <x v="0"/>
    <s v=""/>
    <n v="5"/>
    <n v="0"/>
    <n v="0.23"/>
    <n v="-0.2"/>
    <s v="Friday"/>
    <s v="0-5 min"/>
    <n v="1"/>
    <s v="Between 0.8-1.0"/>
  </r>
  <r>
    <s v="RF005761"/>
    <d v="2026-02-20T20:38:00"/>
    <d v="2026-02-20T00:00:00"/>
    <n v="20"/>
    <x v="0"/>
    <x v="1"/>
    <n v="3"/>
    <n v="87.47"/>
    <n v="84.58"/>
    <n v="1.1000000000000001"/>
    <n v="9"/>
    <n v="8.1"/>
    <n v="126"/>
    <s v="High"/>
    <n v="0.79200000000000004"/>
    <x v="0"/>
    <s v=""/>
    <n v="4.75"/>
    <n v="0"/>
    <n v="-2.89"/>
    <n v="-0.9"/>
    <s v="Friday"/>
    <s v="5-10 min"/>
    <n v="1"/>
    <s v="Below 0.8"/>
  </r>
  <r>
    <s v="RF005762"/>
    <d v="2026-02-20T20:43:00"/>
    <d v="2026-02-20T00:00:00"/>
    <n v="20"/>
    <x v="2"/>
    <x v="0"/>
    <n v="2.9"/>
    <n v="83.4"/>
    <n v="84.82"/>
    <n v="1"/>
    <n v="4.5"/>
    <n v="4.4000000000000004"/>
    <n v="97"/>
    <s v="Medium"/>
    <n v="0.78800000000000003"/>
    <x v="0"/>
    <s v=""/>
    <n v="4.41"/>
    <n v="5"/>
    <n v="1.42"/>
    <n v="-0.1"/>
    <s v="Friday"/>
    <s v="0-5 min"/>
    <n v="1"/>
    <s v="Below 0.8"/>
  </r>
  <r>
    <s v="RF005763"/>
    <d v="2026-02-20T20:54:00"/>
    <d v="2026-02-20T00:00:00"/>
    <n v="20"/>
    <x v="0"/>
    <x v="1"/>
    <n v="26.2"/>
    <n v="415.57"/>
    <n v="398.29"/>
    <n v="1.1000000000000001"/>
    <n v="3.7"/>
    <n v="5.4"/>
    <n v="119"/>
    <s v="Medium"/>
    <n v="1.1459999999999999"/>
    <x v="0"/>
    <s v=""/>
    <n v="5"/>
    <n v="0"/>
    <n v="-17.28"/>
    <n v="1.7"/>
    <s v="Friday"/>
    <s v="0-5 min"/>
    <n v="1"/>
    <s v="Between 1.0-1.2"/>
  </r>
  <r>
    <s v="RF005764"/>
    <d v="2026-02-20T21:02:00"/>
    <d v="2026-02-20T00:00:00"/>
    <n v="21"/>
    <x v="2"/>
    <x v="0"/>
    <n v="12.2"/>
    <n v="246.99"/>
    <n v="252.26"/>
    <n v="1"/>
    <n v="4.0999999999999996"/>
    <n v="6.3"/>
    <n v="90"/>
    <s v="Low"/>
    <n v="1.1080000000000001"/>
    <x v="0"/>
    <s v=""/>
    <n v="4.6900000000000004"/>
    <n v="9"/>
    <n v="5.27"/>
    <n v="2.2000000000000002"/>
    <s v="Friday"/>
    <s v="0-5 min"/>
    <n v="1"/>
    <s v="Between 1.0-1.2"/>
  </r>
  <r>
    <s v="RF005765"/>
    <d v="2026-02-20T21:05:00"/>
    <d v="2026-02-20T00:00:00"/>
    <n v="21"/>
    <x v="1"/>
    <x v="1"/>
    <n v="3.8"/>
    <n v="121.84"/>
    <n v="114.93"/>
    <n v="1.2"/>
    <n v="9.1"/>
    <n v="7"/>
    <n v="84"/>
    <s v="Medium"/>
    <n v="0.94199999999999995"/>
    <x v="0"/>
    <s v=""/>
    <n v="5"/>
    <n v="0"/>
    <n v="-6.91"/>
    <n v="-2.1"/>
    <s v="Friday"/>
    <s v="5-10 min"/>
    <n v="1"/>
    <s v="Between 0.8-1.0"/>
  </r>
  <r>
    <s v="RF005766"/>
    <d v="2026-02-20T21:12:00"/>
    <d v="2026-02-20T00:00:00"/>
    <n v="21"/>
    <x v="0"/>
    <x v="0"/>
    <n v="4.9000000000000004"/>
    <n v="121.25"/>
    <n v="129.25"/>
    <n v="1"/>
    <n v="8.1999999999999993"/>
    <n v="10"/>
    <n v="109"/>
    <s v="Low"/>
    <n v="1.2330000000000001"/>
    <x v="0"/>
    <s v=""/>
    <n v="4.5599999999999996"/>
    <n v="20"/>
    <n v="8"/>
    <n v="1.8"/>
    <s v="Friday"/>
    <s v="5-10 min"/>
    <n v="1"/>
    <s v="Above 1.2"/>
  </r>
  <r>
    <s v="RF005767"/>
    <d v="2026-02-20T21:24:00"/>
    <d v="2026-02-20T00:00:00"/>
    <n v="21"/>
    <x v="0"/>
    <x v="0"/>
    <n v="9.4"/>
    <n v="233.15"/>
    <n v="255.89"/>
    <n v="1.2"/>
    <n v="2.9"/>
    <n v="1"/>
    <n v="105"/>
    <s v="Medium"/>
    <n v="0.76200000000000001"/>
    <x v="0"/>
    <s v=""/>
    <n v="4.91"/>
    <n v="17"/>
    <n v="22.74"/>
    <n v="-1.9"/>
    <s v="Friday"/>
    <s v="0-5 min"/>
    <n v="1"/>
    <s v="Below 0.8"/>
  </r>
  <r>
    <s v="RF005768"/>
    <d v="2026-02-20T21:28:00"/>
    <d v="2026-02-20T00:00:00"/>
    <n v="21"/>
    <x v="3"/>
    <x v="1"/>
    <n v="10.199999999999999"/>
    <n v="174.96"/>
    <m/>
    <n v="1"/>
    <n v="2.2000000000000002"/>
    <n v="7.3"/>
    <n v="61"/>
    <s v="Low"/>
    <n v="1.1579999999999999"/>
    <x v="1"/>
    <s v="Pickup too far"/>
    <n v="4.51"/>
    <n v="0"/>
    <m/>
    <n v="5.0999999999999996"/>
    <s v="Friday"/>
    <s v="0-5 min"/>
    <n v="0"/>
    <s v="Between 1.0-1.2"/>
  </r>
  <r>
    <s v="RF005769"/>
    <d v="2026-02-20T21:29:00"/>
    <d v="2026-02-20T00:00:00"/>
    <n v="21"/>
    <x v="2"/>
    <x v="1"/>
    <n v="1.2"/>
    <n v="65.569999999999993"/>
    <n v="65.430000000000007"/>
    <n v="1.2"/>
    <n v="10.6"/>
    <n v="7.4"/>
    <n v="90"/>
    <s v="Medium"/>
    <n v="0.72499999999999998"/>
    <x v="0"/>
    <s v=""/>
    <n v="5"/>
    <n v="0"/>
    <n v="-0.14000000000000001"/>
    <n v="-3.2"/>
    <s v="Friday"/>
    <s v="10-15 min"/>
    <n v="1"/>
    <s v="Below 0.8"/>
  </r>
  <r>
    <s v="RF005770"/>
    <d v="2026-02-20T21:30:00"/>
    <d v="2026-02-20T00:00:00"/>
    <n v="21"/>
    <x v="2"/>
    <x v="0"/>
    <n v="7.6"/>
    <n v="151.05000000000001"/>
    <n v="146.81"/>
    <n v="1"/>
    <n v="9.4"/>
    <n v="10.4"/>
    <n v="114"/>
    <s v="Medium"/>
    <n v="1.097"/>
    <x v="0"/>
    <s v=""/>
    <n v="4.41"/>
    <n v="3"/>
    <n v="-4.24"/>
    <n v="1"/>
    <s v="Friday"/>
    <s v="5-10 min"/>
    <n v="1"/>
    <s v="Between 1.0-1.2"/>
  </r>
  <r>
    <s v="RF005771"/>
    <d v="2026-02-20T22:04:00"/>
    <d v="2026-02-20T00:00:00"/>
    <n v="22"/>
    <x v="0"/>
    <x v="1"/>
    <n v="10.7"/>
    <n v="213.17"/>
    <n v="206.36"/>
    <n v="1"/>
    <n v="5.7"/>
    <n v="8.1"/>
    <n v="123"/>
    <s v="Medium"/>
    <n v="0.99"/>
    <x v="0"/>
    <s v=""/>
    <n v="4.7300000000000004"/>
    <n v="0"/>
    <n v="-6.81"/>
    <n v="2.4"/>
    <s v="Friday"/>
    <s v="5-10 min"/>
    <n v="1"/>
    <s v="Between 0.8-1.0"/>
  </r>
  <r>
    <s v="RF005772"/>
    <d v="2026-02-20T22:06:00"/>
    <d v="2026-02-20T00:00:00"/>
    <n v="22"/>
    <x v="3"/>
    <x v="1"/>
    <n v="3.9"/>
    <n v="116.72"/>
    <n v="115.68"/>
    <n v="1.1000000000000001"/>
    <n v="4.8"/>
    <n v="6.2"/>
    <n v="63"/>
    <s v="Low"/>
    <n v="1.4910000000000001"/>
    <x v="0"/>
    <s v=""/>
    <n v="4.7"/>
    <n v="0"/>
    <n v="-1.04"/>
    <n v="1.4"/>
    <s v="Friday"/>
    <s v="0-5 min"/>
    <n v="1"/>
    <s v="Above 1.2"/>
  </r>
  <r>
    <s v="RF005773"/>
    <d v="2026-02-20T22:19:00"/>
    <d v="2026-02-20T00:00:00"/>
    <n v="22"/>
    <x v="3"/>
    <x v="0"/>
    <n v="1.2"/>
    <n v="60.14"/>
    <n v="61.53"/>
    <n v="1.1000000000000001"/>
    <n v="4.4000000000000004"/>
    <n v="6.7"/>
    <n v="64"/>
    <s v="Low"/>
    <n v="2.2000000000000002"/>
    <x v="0"/>
    <s v=""/>
    <n v="4.59"/>
    <n v="11"/>
    <n v="1.39"/>
    <n v="2.2999999999999998"/>
    <s v="Friday"/>
    <s v="0-5 min"/>
    <n v="1"/>
    <s v="Above 1.2"/>
  </r>
  <r>
    <s v="RF005774"/>
    <d v="2026-02-20T23:10:00"/>
    <d v="2026-02-20T00:00:00"/>
    <n v="23"/>
    <x v="1"/>
    <x v="0"/>
    <n v="9.8000000000000007"/>
    <n v="207.02"/>
    <n v="206.72"/>
    <n v="1"/>
    <n v="3.8"/>
    <n v="8.5"/>
    <n v="91"/>
    <s v="Medium"/>
    <n v="1.1279999999999999"/>
    <x v="0"/>
    <s v=""/>
    <n v="4.72"/>
    <n v="6"/>
    <n v="-0.3"/>
    <n v="4.7"/>
    <s v="Friday"/>
    <s v="0-5 min"/>
    <n v="1"/>
    <s v="Between 1.0-1.2"/>
  </r>
  <r>
    <s v="RF005775"/>
    <d v="2026-02-20T23:26:00"/>
    <d v="2026-02-20T00:00:00"/>
    <n v="23"/>
    <x v="0"/>
    <x v="0"/>
    <n v="2"/>
    <n v="81.319999999999993"/>
    <n v="90.21"/>
    <n v="1.2"/>
    <n v="3.2"/>
    <n v="2.2999999999999998"/>
    <n v="103"/>
    <s v="Medium"/>
    <n v="0.77100000000000002"/>
    <x v="0"/>
    <s v=""/>
    <n v="4.57"/>
    <n v="8"/>
    <n v="8.89"/>
    <n v="-0.9"/>
    <s v="Friday"/>
    <s v="0-5 min"/>
    <n v="1"/>
    <s v="Below 0.8"/>
  </r>
  <r>
    <s v="RF005776"/>
    <d v="2026-02-20T23:28:00"/>
    <d v="2026-02-20T00:00:00"/>
    <n v="23"/>
    <x v="3"/>
    <x v="0"/>
    <n v="13.7"/>
    <n v="229.86"/>
    <n v="226.5"/>
    <n v="1"/>
    <n v="6"/>
    <n v="7.5"/>
    <n v="60"/>
    <s v="Low"/>
    <n v="1.353"/>
    <x v="0"/>
    <s v=""/>
    <n v="4.66"/>
    <n v="12"/>
    <n v="-3.36"/>
    <n v="1.5"/>
    <s v="Friday"/>
    <s v="5-10 min"/>
    <n v="1"/>
    <s v="Above 1.2"/>
  </r>
  <r>
    <s v="RF005777"/>
    <d v="2026-02-20T23:41:00"/>
    <d v="2026-02-20T00:00:00"/>
    <n v="23"/>
    <x v="4"/>
    <x v="0"/>
    <n v="2.7"/>
    <n v="75.3"/>
    <m/>
    <n v="1"/>
    <n v="2.2999999999999998"/>
    <n v="1.2"/>
    <n v="58"/>
    <s v="Low"/>
    <n v="2.069"/>
    <x v="2"/>
    <s v="Fare too high"/>
    <n v="4.75"/>
    <n v="10"/>
    <m/>
    <n v="-1.1000000000000001"/>
    <s v="Friday"/>
    <s v="0-5 min"/>
    <n v="0"/>
    <s v="Above 1.2"/>
  </r>
  <r>
    <s v="RF005778"/>
    <d v="2026-02-21T00:02:00"/>
    <d v="2026-02-21T00:00:00"/>
    <n v="0"/>
    <x v="3"/>
    <x v="0"/>
    <n v="7.1"/>
    <n v="153.24"/>
    <m/>
    <n v="1.1000000000000001"/>
    <n v="5.6"/>
    <n v="9.8000000000000007"/>
    <n v="66"/>
    <s v="Low"/>
    <n v="1.5129999999999999"/>
    <x v="1"/>
    <s v="Driver unavailable"/>
    <n v="4.55"/>
    <n v="7"/>
    <m/>
    <n v="4.2"/>
    <s v="Saturday"/>
    <s v="5-10 min"/>
    <n v="0"/>
    <s v="Above 1.2"/>
  </r>
  <r>
    <s v="RF005779"/>
    <d v="2026-02-21T00:14:00"/>
    <d v="2026-02-21T00:00:00"/>
    <n v="0"/>
    <x v="2"/>
    <x v="0"/>
    <n v="1.4"/>
    <n v="74.8"/>
    <m/>
    <n v="1.2"/>
    <n v="4.4000000000000004"/>
    <n v="4.8"/>
    <n v="122"/>
    <s v="Medium"/>
    <n v="1.113"/>
    <x v="1"/>
    <s v="Driver unavailable"/>
    <n v="4.7"/>
    <n v="10"/>
    <m/>
    <n v="0.4"/>
    <s v="Saturday"/>
    <s v="0-5 min"/>
    <n v="0"/>
    <s v="Between 1.0-1.2"/>
  </r>
  <r>
    <s v="RF005780"/>
    <d v="2026-02-21T00:34:00"/>
    <d v="2026-02-21T00:00:00"/>
    <n v="0"/>
    <x v="1"/>
    <x v="0"/>
    <n v="6.9"/>
    <n v="141.31"/>
    <n v="137.72999999999999"/>
    <n v="1"/>
    <n v="6.5"/>
    <n v="6.9"/>
    <n v="102"/>
    <s v="Medium"/>
    <n v="1.2190000000000001"/>
    <x v="0"/>
    <s v=""/>
    <n v="4.8600000000000003"/>
    <n v="9"/>
    <n v="-3.58"/>
    <n v="0.4"/>
    <s v="Saturday"/>
    <s v="5-10 min"/>
    <n v="1"/>
    <s v="Above 1.2"/>
  </r>
  <r>
    <s v="RF005781"/>
    <d v="2026-02-21T00:35:00"/>
    <d v="2026-02-21T00:00:00"/>
    <n v="0"/>
    <x v="3"/>
    <x v="0"/>
    <n v="6"/>
    <n v="136.06"/>
    <n v="140.12"/>
    <n v="1"/>
    <n v="2.8"/>
    <n v="2.9"/>
    <n v="65"/>
    <s v="Low"/>
    <n v="1.41"/>
    <x v="0"/>
    <s v=""/>
    <n v="4.54"/>
    <n v="6"/>
    <n v="4.0599999999999996"/>
    <n v="0.1"/>
    <s v="Saturday"/>
    <s v="0-5 min"/>
    <n v="1"/>
    <s v="Above 1.2"/>
  </r>
  <r>
    <s v="RF005782"/>
    <d v="2026-02-21T00:36:00"/>
    <d v="2026-02-21T00:00:00"/>
    <n v="0"/>
    <x v="1"/>
    <x v="0"/>
    <n v="4.9000000000000004"/>
    <n v="122.9"/>
    <n v="115.72"/>
    <n v="1"/>
    <n v="2"/>
    <n v="3.8"/>
    <n v="88"/>
    <s v="Low"/>
    <n v="1.7709999999999999"/>
    <x v="0"/>
    <s v=""/>
    <n v="4.74"/>
    <n v="5"/>
    <n v="-7.18"/>
    <n v="1.8"/>
    <s v="Saturday"/>
    <s v="0-5 min"/>
    <n v="1"/>
    <s v="Above 1.2"/>
  </r>
  <r>
    <s v="RF005783"/>
    <d v="2026-02-21T00:54:00"/>
    <d v="2026-02-21T00:00:00"/>
    <n v="0"/>
    <x v="0"/>
    <x v="0"/>
    <n v="3.9"/>
    <n v="100.62"/>
    <m/>
    <n v="1"/>
    <n v="2.1"/>
    <n v="2.6"/>
    <n v="135"/>
    <s v="Medium"/>
    <n v="1.1819999999999999"/>
    <x v="1"/>
    <s v="Driver unavailable"/>
    <n v="4.5"/>
    <n v="48"/>
    <m/>
    <n v="0.5"/>
    <s v="Saturday"/>
    <s v="0-5 min"/>
    <n v="0"/>
    <s v="Between 1.0-1.2"/>
  </r>
  <r>
    <s v="RF005784"/>
    <d v="2026-02-21T00:57:00"/>
    <d v="2026-02-21T00:00:00"/>
    <n v="0"/>
    <x v="0"/>
    <x v="0"/>
    <n v="5"/>
    <n v="125.51"/>
    <n v="126.32"/>
    <n v="1.1000000000000001"/>
    <n v="4.2"/>
    <n v="4.7"/>
    <n v="129"/>
    <s v="Medium"/>
    <n v="1.091"/>
    <x v="0"/>
    <s v=""/>
    <n v="5"/>
    <n v="5"/>
    <n v="0.81"/>
    <n v="0.5"/>
    <s v="Saturday"/>
    <s v="0-5 min"/>
    <n v="1"/>
    <s v="Between 1.0-1.2"/>
  </r>
  <r>
    <s v="RF005785"/>
    <d v="2026-02-21T01:13:00"/>
    <d v="2026-02-21T00:00:00"/>
    <n v="1"/>
    <x v="4"/>
    <x v="0"/>
    <n v="4"/>
    <n v="86.05"/>
    <n v="84.68"/>
    <n v="1"/>
    <n v="3.9"/>
    <n v="3.5"/>
    <n v="58"/>
    <s v="Low"/>
    <n v="1.49"/>
    <x v="0"/>
    <s v=""/>
    <n v="4.8"/>
    <n v="29"/>
    <n v="-1.37"/>
    <n v="-0.4"/>
    <s v="Saturday"/>
    <s v="0-5 min"/>
    <n v="1"/>
    <s v="Above 1.2"/>
  </r>
  <r>
    <s v="RF005786"/>
    <d v="2026-02-21T01:15:00"/>
    <d v="2026-02-21T00:00:00"/>
    <n v="1"/>
    <x v="2"/>
    <x v="0"/>
    <n v="9.3000000000000007"/>
    <n v="189.16"/>
    <n v="197.58"/>
    <n v="1"/>
    <n v="2"/>
    <n v="2"/>
    <n v="105"/>
    <s v="Medium"/>
    <n v="1.07"/>
    <x v="0"/>
    <s v=""/>
    <n v="4.45"/>
    <n v="4"/>
    <n v="8.42"/>
    <n v="0"/>
    <s v="Saturday"/>
    <s v="0-5 min"/>
    <n v="1"/>
    <s v="Between 1.0-1.2"/>
  </r>
  <r>
    <s v="RF005787"/>
    <d v="2026-02-21T01:19:00"/>
    <d v="2026-02-21T00:00:00"/>
    <n v="1"/>
    <x v="2"/>
    <x v="1"/>
    <n v="7.2"/>
    <n v="196.37"/>
    <n v="199.36"/>
    <n v="1.2"/>
    <n v="3.4"/>
    <n v="4.5"/>
    <n v="110"/>
    <s v="Medium"/>
    <n v="0.97"/>
    <x v="0"/>
    <s v=""/>
    <n v="5"/>
    <n v="0"/>
    <n v="2.99"/>
    <n v="1.1000000000000001"/>
    <s v="Saturday"/>
    <s v="0-5 min"/>
    <n v="1"/>
    <s v="Between 0.8-1.0"/>
  </r>
  <r>
    <s v="RF005788"/>
    <d v="2026-02-21T01:29:00"/>
    <d v="2026-02-21T00:00:00"/>
    <n v="1"/>
    <x v="0"/>
    <x v="0"/>
    <n v="6.6"/>
    <n v="132.36000000000001"/>
    <n v="128.44999999999999"/>
    <n v="1"/>
    <n v="4.4000000000000004"/>
    <n v="8.1999999999999993"/>
    <n v="133"/>
    <s v="Low"/>
    <n v="1.6970000000000001"/>
    <x v="0"/>
    <s v=""/>
    <n v="4.79"/>
    <n v="44"/>
    <n v="-3.91"/>
    <n v="3.8"/>
    <s v="Saturday"/>
    <s v="0-5 min"/>
    <n v="1"/>
    <s v="Above 1.2"/>
  </r>
  <r>
    <s v="RF005789"/>
    <d v="2026-02-21T01:37:00"/>
    <d v="2026-02-21T00:00:00"/>
    <n v="1"/>
    <x v="0"/>
    <x v="0"/>
    <n v="6.9"/>
    <n v="160.55000000000001"/>
    <n v="157.16"/>
    <n v="1"/>
    <n v="5.7"/>
    <n v="7.6"/>
    <n v="144"/>
    <s v="Medium"/>
    <n v="1.2330000000000001"/>
    <x v="0"/>
    <s v=""/>
    <n v="4.55"/>
    <n v="5"/>
    <n v="-3.39"/>
    <n v="1.9"/>
    <s v="Saturday"/>
    <s v="5-10 min"/>
    <n v="1"/>
    <s v="Above 1.2"/>
  </r>
  <r>
    <s v="RF005790"/>
    <d v="2026-02-21T01:41:00"/>
    <d v="2026-02-21T00:00:00"/>
    <n v="1"/>
    <x v="0"/>
    <x v="0"/>
    <n v="4.4000000000000004"/>
    <n v="118.58"/>
    <n v="116.18"/>
    <n v="1"/>
    <n v="4.2"/>
    <n v="3.5"/>
    <n v="126"/>
    <s v="Medium"/>
    <n v="1.091"/>
    <x v="0"/>
    <s v=""/>
    <n v="5"/>
    <n v="4"/>
    <n v="-2.4"/>
    <n v="-0.7"/>
    <s v="Saturday"/>
    <s v="0-5 min"/>
    <n v="1"/>
    <s v="Between 1.0-1.2"/>
  </r>
  <r>
    <s v="RF005791"/>
    <d v="2026-02-21T01:54:00"/>
    <d v="2026-02-21T00:00:00"/>
    <n v="1"/>
    <x v="4"/>
    <x v="0"/>
    <n v="7.9"/>
    <n v="177.01"/>
    <m/>
    <n v="1.1000000000000001"/>
    <n v="5.7"/>
    <n v="5.3"/>
    <n v="57"/>
    <s v="Low"/>
    <n v="1.504"/>
    <x v="1"/>
    <s v="Pickup too far"/>
    <n v="4.6900000000000004"/>
    <n v="5"/>
    <m/>
    <n v="-0.4"/>
    <s v="Saturday"/>
    <s v="5-10 min"/>
    <n v="0"/>
    <s v="Above 1.2"/>
  </r>
  <r>
    <s v="RF005792"/>
    <d v="2026-02-21T02:19:00"/>
    <d v="2026-02-21T00:00:00"/>
    <n v="2"/>
    <x v="2"/>
    <x v="0"/>
    <n v="10.8"/>
    <n v="229.22"/>
    <n v="233.64"/>
    <n v="1.1000000000000001"/>
    <n v="4.4000000000000004"/>
    <n v="10"/>
    <n v="131"/>
    <s v="Medium"/>
    <n v="1.157"/>
    <x v="0"/>
    <s v=""/>
    <n v="4.4000000000000004"/>
    <n v="7"/>
    <n v="4.42"/>
    <n v="5.6"/>
    <s v="Saturday"/>
    <s v="0-5 min"/>
    <n v="1"/>
    <s v="Between 1.0-1.2"/>
  </r>
  <r>
    <s v="RF005793"/>
    <d v="2026-02-21T02:21:00"/>
    <d v="2026-02-21T00:00:00"/>
    <n v="2"/>
    <x v="1"/>
    <x v="0"/>
    <n v="8.6"/>
    <n v="201.98"/>
    <n v="199.24"/>
    <n v="1.1000000000000001"/>
    <n v="4.3"/>
    <n v="1"/>
    <n v="96"/>
    <s v="Low"/>
    <n v="1.645"/>
    <x v="0"/>
    <s v=""/>
    <n v="4.97"/>
    <n v="10"/>
    <n v="-2.74"/>
    <n v="-3.3"/>
    <s v="Saturday"/>
    <s v="0-5 min"/>
    <n v="1"/>
    <s v="Above 1.2"/>
  </r>
  <r>
    <s v="RF005794"/>
    <d v="2026-02-21T02:23:00"/>
    <d v="2026-02-21T00:00:00"/>
    <n v="2"/>
    <x v="4"/>
    <x v="0"/>
    <n v="10.6"/>
    <n v="220.11"/>
    <m/>
    <n v="1"/>
    <n v="5.3"/>
    <n v="2"/>
    <n v="58"/>
    <s v="Low"/>
    <n v="1.363"/>
    <x v="1"/>
    <s v="Vehicle issue"/>
    <n v="4.78"/>
    <n v="7"/>
    <m/>
    <n v="-3.3"/>
    <s v="Saturday"/>
    <s v="5-10 min"/>
    <n v="0"/>
    <s v="Above 1.2"/>
  </r>
  <r>
    <s v="RF005795"/>
    <d v="2026-02-21T02:28:00"/>
    <d v="2026-02-21T00:00:00"/>
    <n v="2"/>
    <x v="0"/>
    <x v="1"/>
    <n v="9.1"/>
    <n v="184.14"/>
    <n v="204.77"/>
    <n v="1"/>
    <n v="2"/>
    <n v="1"/>
    <n v="125"/>
    <s v="Medium"/>
    <n v="1.034"/>
    <x v="0"/>
    <s v=""/>
    <n v="4.99"/>
    <n v="0"/>
    <n v="20.63"/>
    <n v="-1"/>
    <s v="Saturday"/>
    <s v="0-5 min"/>
    <n v="1"/>
    <s v="Between 1.0-1.2"/>
  </r>
  <r>
    <s v="RF005796"/>
    <d v="2026-02-21T02:28:00"/>
    <d v="2026-02-21T00:00:00"/>
    <n v="2"/>
    <x v="1"/>
    <x v="0"/>
    <n v="7.7"/>
    <n v="137.12"/>
    <n v="132.04"/>
    <n v="1"/>
    <n v="8.1999999999999993"/>
    <n v="10.9"/>
    <n v="95"/>
    <s v="Low"/>
    <n v="1.4179999999999999"/>
    <x v="0"/>
    <s v=""/>
    <n v="4.75"/>
    <n v="52"/>
    <n v="-5.08"/>
    <n v="2.7"/>
    <s v="Saturday"/>
    <s v="5-10 min"/>
    <n v="1"/>
    <s v="Above 1.2"/>
  </r>
  <r>
    <s v="RF005797"/>
    <d v="2026-02-21T02:44:00"/>
    <d v="2026-02-21T00:00:00"/>
    <n v="2"/>
    <x v="0"/>
    <x v="0"/>
    <n v="2.2999999999999998"/>
    <n v="79.489999999999995"/>
    <m/>
    <n v="1"/>
    <n v="4.4000000000000004"/>
    <m/>
    <n v="144"/>
    <s v="Low"/>
    <n v="1.5449999999999999"/>
    <x v="3"/>
    <s v="No driver available"/>
    <n v="4.58"/>
    <n v="6"/>
    <m/>
    <m/>
    <s v="Saturday"/>
    <s v="0-5 min"/>
    <n v="0"/>
    <s v="Above 1.2"/>
  </r>
  <r>
    <s v="RF005798"/>
    <d v="2026-02-21T03:14:00"/>
    <d v="2026-02-21T00:00:00"/>
    <n v="3"/>
    <x v="3"/>
    <x v="1"/>
    <n v="3.5"/>
    <n v="86.98"/>
    <n v="88.76"/>
    <n v="1"/>
    <n v="4"/>
    <n v="2"/>
    <n v="60"/>
    <s v="Low"/>
    <n v="1.542"/>
    <x v="0"/>
    <s v=""/>
    <n v="4.4800000000000004"/>
    <n v="0"/>
    <n v="1.78"/>
    <n v="-2"/>
    <s v="Saturday"/>
    <s v="0-5 min"/>
    <n v="1"/>
    <s v="Above 1.2"/>
  </r>
  <r>
    <s v="RF005799"/>
    <d v="2026-02-21T03:19:00"/>
    <d v="2026-02-21T00:00:00"/>
    <n v="3"/>
    <x v="4"/>
    <x v="0"/>
    <n v="1.3"/>
    <n v="61.12"/>
    <n v="63.98"/>
    <n v="1.1000000000000001"/>
    <n v="4.7"/>
    <n v="8.4"/>
    <n v="66"/>
    <s v="Low"/>
    <n v="1.9910000000000001"/>
    <x v="0"/>
    <s v=""/>
    <n v="4.5599999999999996"/>
    <n v="17"/>
    <n v="2.86"/>
    <n v="3.7"/>
    <s v="Saturday"/>
    <s v="0-5 min"/>
    <n v="1"/>
    <s v="Above 1.2"/>
  </r>
  <r>
    <s v="RF005800"/>
    <d v="2026-02-21T03:53:00"/>
    <d v="2026-02-21T00:00:00"/>
    <n v="3"/>
    <x v="2"/>
    <x v="0"/>
    <n v="10.8"/>
    <n v="207.69"/>
    <n v="207.06"/>
    <n v="1"/>
    <n v="6.6"/>
    <n v="3"/>
    <n v="120"/>
    <s v="Medium"/>
    <n v="1.2549999999999999"/>
    <x v="0"/>
    <s v=""/>
    <n v="4.58"/>
    <n v="17"/>
    <n v="-0.63"/>
    <n v="-3.6"/>
    <s v="Saturday"/>
    <s v="5-10 min"/>
    <n v="1"/>
    <s v="Above 1.2"/>
  </r>
  <r>
    <s v="RF005801"/>
    <d v="2026-02-21T04:03:00"/>
    <d v="2026-02-21T00:00:00"/>
    <n v="4"/>
    <x v="0"/>
    <x v="1"/>
    <n v="2.4"/>
    <n v="84.07"/>
    <n v="78.77"/>
    <n v="1.1000000000000001"/>
    <n v="5.0999999999999996"/>
    <n v="8"/>
    <n v="126"/>
    <s v="Low"/>
    <n v="1.2849999999999999"/>
    <x v="0"/>
    <s v=""/>
    <n v="4.4000000000000004"/>
    <n v="0"/>
    <n v="-5.3"/>
    <n v="2.9"/>
    <s v="Saturday"/>
    <s v="5-10 min"/>
    <n v="1"/>
    <s v="Above 1.2"/>
  </r>
  <r>
    <s v="RF005802"/>
    <d v="2026-02-21T04:06:00"/>
    <d v="2026-02-21T00:00:00"/>
    <n v="4"/>
    <x v="0"/>
    <x v="0"/>
    <n v="3.2"/>
    <n v="83.9"/>
    <n v="88.29"/>
    <n v="1"/>
    <n v="5.6"/>
    <n v="10.1"/>
    <n v="128"/>
    <s v="Medium"/>
    <n v="1.085"/>
    <x v="0"/>
    <s v=""/>
    <n v="4.57"/>
    <n v="51"/>
    <n v="4.3899999999999997"/>
    <n v="4.5"/>
    <s v="Saturday"/>
    <s v="5-10 min"/>
    <n v="1"/>
    <s v="Between 1.0-1.2"/>
  </r>
  <r>
    <s v="RF005803"/>
    <d v="2026-02-21T04:28:00"/>
    <d v="2026-02-21T00:00:00"/>
    <n v="4"/>
    <x v="1"/>
    <x v="0"/>
    <n v="4.5999999999999996"/>
    <n v="109.97"/>
    <n v="114.55"/>
    <n v="1"/>
    <n v="4.4000000000000004"/>
    <n v="7.4"/>
    <n v="99"/>
    <s v="Low"/>
    <n v="1.534"/>
    <x v="0"/>
    <s v=""/>
    <n v="4.68"/>
    <n v="10"/>
    <n v="4.58"/>
    <n v="3"/>
    <s v="Saturday"/>
    <s v="0-5 min"/>
    <n v="1"/>
    <s v="Above 1.2"/>
  </r>
  <r>
    <s v="RF005804"/>
    <d v="2026-02-21T04:28:00"/>
    <d v="2026-02-21T00:00:00"/>
    <n v="4"/>
    <x v="0"/>
    <x v="0"/>
    <n v="4.5999999999999996"/>
    <n v="121.52"/>
    <n v="120.54"/>
    <n v="1.1000000000000001"/>
    <n v="2.2000000000000002"/>
    <n v="3.7"/>
    <n v="133"/>
    <s v="Medium"/>
    <n v="1.0409999999999999"/>
    <x v="0"/>
    <s v=""/>
    <n v="4.66"/>
    <n v="6"/>
    <n v="-0.98"/>
    <n v="1.5"/>
    <s v="Saturday"/>
    <s v="0-5 min"/>
    <n v="1"/>
    <s v="Between 1.0-1.2"/>
  </r>
  <r>
    <s v="RF005805"/>
    <d v="2026-02-21T04:39:00"/>
    <d v="2026-02-21T00:00:00"/>
    <n v="4"/>
    <x v="1"/>
    <x v="1"/>
    <n v="5.3"/>
    <n v="132.13"/>
    <n v="134.22999999999999"/>
    <n v="1"/>
    <n v="2"/>
    <n v="4.9000000000000004"/>
    <n v="97"/>
    <s v="Medium"/>
    <n v="1.071"/>
    <x v="0"/>
    <s v=""/>
    <n v="4.08"/>
    <n v="0"/>
    <n v="2.1"/>
    <n v="2.9"/>
    <s v="Saturday"/>
    <s v="0-5 min"/>
    <n v="1"/>
    <s v="Between 1.0-1.2"/>
  </r>
  <r>
    <s v="RF005806"/>
    <d v="2026-02-21T04:40:00"/>
    <d v="2026-02-21T00:00:00"/>
    <n v="4"/>
    <x v="1"/>
    <x v="0"/>
    <n v="10.9"/>
    <n v="180.53"/>
    <n v="191.42"/>
    <n v="1"/>
    <n v="6"/>
    <n v="14.7"/>
    <n v="101"/>
    <s v="Low"/>
    <n v="1.6970000000000001"/>
    <x v="0"/>
    <s v=""/>
    <n v="4.5"/>
    <n v="3"/>
    <n v="10.89"/>
    <n v="8.6999999999999993"/>
    <s v="Saturday"/>
    <s v="5-10 min"/>
    <n v="1"/>
    <s v="Above 1.2"/>
  </r>
  <r>
    <s v="RF005807"/>
    <d v="2026-02-21T04:53:00"/>
    <d v="2026-02-21T00:00:00"/>
    <n v="4"/>
    <x v="0"/>
    <x v="0"/>
    <n v="7.6"/>
    <n v="170"/>
    <n v="170.62"/>
    <n v="1"/>
    <n v="6.3"/>
    <n v="7.2"/>
    <n v="123"/>
    <s v="Medium"/>
    <n v="1.127"/>
    <x v="0"/>
    <s v=""/>
    <n v="4.6900000000000004"/>
    <n v="9"/>
    <n v="0.62"/>
    <n v="0.9"/>
    <s v="Saturday"/>
    <s v="5-10 min"/>
    <n v="1"/>
    <s v="Between 1.0-1.2"/>
  </r>
  <r>
    <s v="RF005808"/>
    <d v="2026-02-21T05:29:00"/>
    <d v="2026-02-21T00:00:00"/>
    <n v="5"/>
    <x v="0"/>
    <x v="0"/>
    <n v="8.8000000000000007"/>
    <n v="191.13"/>
    <m/>
    <n v="1.1000000000000001"/>
    <n v="2"/>
    <m/>
    <n v="144"/>
    <s v="Medium"/>
    <n v="1.149"/>
    <x v="3"/>
    <s v="No driver available"/>
    <n v="4.58"/>
    <n v="2"/>
    <m/>
    <m/>
    <s v="Saturday"/>
    <s v="0-5 min"/>
    <n v="0"/>
    <s v="Between 1.0-1.2"/>
  </r>
  <r>
    <s v="RF005809"/>
    <d v="2026-02-21T06:25:00"/>
    <d v="2026-02-21T00:00:00"/>
    <n v="6"/>
    <x v="0"/>
    <x v="1"/>
    <n v="2.9"/>
    <n v="89.43"/>
    <n v="90.31"/>
    <n v="1.1000000000000001"/>
    <n v="2"/>
    <n v="9.1999999999999993"/>
    <n v="141"/>
    <s v="Medium"/>
    <n v="1.1819999999999999"/>
    <x v="0"/>
    <s v=""/>
    <n v="4.82"/>
    <n v="0"/>
    <n v="0.88"/>
    <n v="7.2"/>
    <s v="Saturday"/>
    <s v="0-5 min"/>
    <n v="1"/>
    <s v="Between 1.0-1.2"/>
  </r>
  <r>
    <s v="RF005810"/>
    <d v="2026-02-21T06:25:00"/>
    <d v="2026-02-21T00:00:00"/>
    <n v="6"/>
    <x v="4"/>
    <x v="1"/>
    <n v="8.9"/>
    <n v="160.36000000000001"/>
    <n v="155.88999999999999"/>
    <n v="1"/>
    <n v="2"/>
    <n v="1.1000000000000001"/>
    <n v="65"/>
    <s v="Low"/>
    <n v="2.2000000000000002"/>
    <x v="0"/>
    <s v=""/>
    <n v="4.5999999999999996"/>
    <n v="0"/>
    <n v="-4.47"/>
    <n v="-0.9"/>
    <s v="Saturday"/>
    <s v="0-5 min"/>
    <n v="1"/>
    <s v="Above 1.2"/>
  </r>
  <r>
    <s v="RF005811"/>
    <d v="2026-02-21T06:26:00"/>
    <d v="2026-02-21T00:00:00"/>
    <n v="6"/>
    <x v="3"/>
    <x v="0"/>
    <n v="2.8"/>
    <n v="73.12"/>
    <n v="72.209999999999994"/>
    <n v="1"/>
    <n v="3.1"/>
    <n v="3.1"/>
    <n v="67"/>
    <s v="Low"/>
    <n v="1.421"/>
    <x v="0"/>
    <s v=""/>
    <n v="4.7"/>
    <n v="16"/>
    <n v="-0.91"/>
    <n v="0"/>
    <s v="Saturday"/>
    <s v="0-5 min"/>
    <n v="1"/>
    <s v="Above 1.2"/>
  </r>
  <r>
    <s v="RF005812"/>
    <d v="2026-02-21T06:54:00"/>
    <d v="2026-02-21T00:00:00"/>
    <n v="6"/>
    <x v="1"/>
    <x v="0"/>
    <n v="5.0999999999999996"/>
    <n v="117.56"/>
    <m/>
    <n v="1"/>
    <n v="2.4"/>
    <n v="8.6999999999999993"/>
    <n v="106"/>
    <s v="Low"/>
    <n v="1.597"/>
    <x v="2"/>
    <s v="ETA too high"/>
    <n v="4.8"/>
    <n v="6"/>
    <m/>
    <n v="6.3"/>
    <s v="Saturday"/>
    <s v="0-5 min"/>
    <n v="0"/>
    <s v="Above 1.2"/>
  </r>
  <r>
    <s v="RF005813"/>
    <d v="2026-02-21T07:03:00"/>
    <d v="2026-02-21T00:00:00"/>
    <n v="7"/>
    <x v="3"/>
    <x v="1"/>
    <n v="3.8"/>
    <n v="103.05"/>
    <m/>
    <n v="1"/>
    <n v="4.9000000000000004"/>
    <n v="8.6"/>
    <n v="68"/>
    <s v="Low"/>
    <n v="1.504"/>
    <x v="1"/>
    <s v="Pickup too far"/>
    <n v="4.91"/>
    <n v="0"/>
    <m/>
    <n v="3.7"/>
    <s v="Saturday"/>
    <s v="0-5 min"/>
    <n v="0"/>
    <s v="Above 1.2"/>
  </r>
  <r>
    <s v="RF005814"/>
    <d v="2026-02-21T07:09:00"/>
    <d v="2026-02-21T00:00:00"/>
    <n v="7"/>
    <x v="2"/>
    <x v="0"/>
    <n v="4"/>
    <n v="114.44"/>
    <n v="118.39"/>
    <n v="1.1000000000000001"/>
    <n v="5"/>
    <n v="2.1"/>
    <n v="114"/>
    <s v="Low"/>
    <n v="1.2490000000000001"/>
    <x v="0"/>
    <s v=""/>
    <n v="4.7300000000000004"/>
    <n v="14"/>
    <n v="3.95"/>
    <n v="-2.9"/>
    <s v="Saturday"/>
    <s v="0-5 min"/>
    <n v="1"/>
    <s v="Above 1.2"/>
  </r>
  <r>
    <s v="RF005815"/>
    <d v="2026-02-21T08:17:00"/>
    <d v="2026-02-21T00:00:00"/>
    <n v="8"/>
    <x v="0"/>
    <x v="0"/>
    <n v="22.1"/>
    <n v="455.48"/>
    <n v="453.07"/>
    <n v="1.3"/>
    <n v="7.3"/>
    <n v="8.6999999999999993"/>
    <n v="109"/>
    <s v="High"/>
    <n v="0.71399999999999997"/>
    <x v="0"/>
    <s v=""/>
    <n v="4.37"/>
    <n v="23"/>
    <n v="-2.41"/>
    <n v="1.4"/>
    <s v="Saturday"/>
    <s v="5-10 min"/>
    <n v="1"/>
    <s v="Below 0.8"/>
  </r>
  <r>
    <s v="RF005816"/>
    <d v="2026-02-21T08:41:00"/>
    <d v="2026-02-21T00:00:00"/>
    <n v="8"/>
    <x v="0"/>
    <x v="0"/>
    <n v="4.2"/>
    <n v="112.12"/>
    <n v="110.79"/>
    <n v="1.1000000000000001"/>
    <n v="4.9000000000000004"/>
    <n v="8"/>
    <n v="118"/>
    <s v="Medium"/>
    <n v="0.88600000000000001"/>
    <x v="0"/>
    <s v=""/>
    <n v="5"/>
    <n v="65"/>
    <n v="-1.33"/>
    <n v="3.1"/>
    <s v="Saturday"/>
    <s v="0-5 min"/>
    <n v="1"/>
    <s v="Between 0.8-1.0"/>
  </r>
  <r>
    <s v="RF005817"/>
    <d v="2026-02-21T08:46:00"/>
    <d v="2026-02-21T00:00:00"/>
    <n v="8"/>
    <x v="2"/>
    <x v="0"/>
    <n v="1.1000000000000001"/>
    <n v="59.82"/>
    <n v="63.63"/>
    <n v="1.1000000000000001"/>
    <n v="3.9"/>
    <n v="4.5999999999999996"/>
    <n v="123"/>
    <s v="Medium"/>
    <n v="0.94"/>
    <x v="0"/>
    <s v=""/>
    <n v="4.92"/>
    <n v="101"/>
    <n v="3.81"/>
    <n v="0.7"/>
    <s v="Saturday"/>
    <s v="0-5 min"/>
    <n v="1"/>
    <s v="Between 0.8-1.0"/>
  </r>
  <r>
    <s v="RF005818"/>
    <d v="2026-02-21T09:10:00"/>
    <d v="2026-02-21T00:00:00"/>
    <n v="9"/>
    <x v="2"/>
    <x v="0"/>
    <n v="10.5"/>
    <n v="194.56"/>
    <m/>
    <n v="1.1000000000000001"/>
    <n v="3.2"/>
    <n v="3.7"/>
    <n v="102"/>
    <s v="Medium"/>
    <n v="0.85"/>
    <x v="1"/>
    <s v="Driver unavailable"/>
    <n v="4.51"/>
    <n v="15"/>
    <m/>
    <n v="0.5"/>
    <s v="Saturday"/>
    <s v="0-5 min"/>
    <n v="0"/>
    <s v="Between 0.8-1.0"/>
  </r>
  <r>
    <s v="RF005819"/>
    <d v="2026-02-21T09:18:00"/>
    <d v="2026-02-21T00:00:00"/>
    <n v="9"/>
    <x v="0"/>
    <x v="0"/>
    <n v="5.4"/>
    <n v="136.54"/>
    <n v="129.96"/>
    <n v="1.2"/>
    <n v="5.6"/>
    <n v="2.6"/>
    <n v="108"/>
    <s v="Medium"/>
    <n v="0.77800000000000002"/>
    <x v="0"/>
    <s v=""/>
    <n v="4.7699999999999996"/>
    <n v="5"/>
    <n v="-6.58"/>
    <n v="-3"/>
    <s v="Saturday"/>
    <s v="5-10 min"/>
    <n v="1"/>
    <s v="Below 0.8"/>
  </r>
  <r>
    <s v="RF005820"/>
    <d v="2026-02-21T09:43:00"/>
    <d v="2026-02-21T00:00:00"/>
    <n v="9"/>
    <x v="3"/>
    <x v="0"/>
    <n v="8.6"/>
    <n v="176.31"/>
    <n v="177.09"/>
    <n v="1"/>
    <n v="6.6"/>
    <n v="9.4"/>
    <n v="60"/>
    <s v="Low"/>
    <n v="1.1080000000000001"/>
    <x v="0"/>
    <s v=""/>
    <n v="4.53"/>
    <n v="8"/>
    <n v="0.78"/>
    <n v="2.8"/>
    <s v="Saturday"/>
    <s v="5-10 min"/>
    <n v="1"/>
    <s v="Between 1.0-1.2"/>
  </r>
  <r>
    <s v="RF005821"/>
    <d v="2026-02-21T09:46:00"/>
    <d v="2026-02-21T00:00:00"/>
    <n v="9"/>
    <x v="4"/>
    <x v="0"/>
    <n v="3.2"/>
    <n v="93.85"/>
    <m/>
    <n v="1.1000000000000001"/>
    <n v="2"/>
    <n v="9.1"/>
    <n v="53"/>
    <s v="Low"/>
    <n v="1.5680000000000001"/>
    <x v="2"/>
    <s v="Changed plans"/>
    <n v="4.62"/>
    <n v="36"/>
    <m/>
    <n v="7.1"/>
    <s v="Saturday"/>
    <s v="0-5 min"/>
    <n v="0"/>
    <s v="Above 1.2"/>
  </r>
  <r>
    <s v="RF005822"/>
    <d v="2026-02-21T09:49:00"/>
    <d v="2026-02-21T00:00:00"/>
    <n v="9"/>
    <x v="0"/>
    <x v="1"/>
    <n v="5.3"/>
    <n v="150.66"/>
    <m/>
    <n v="1.3"/>
    <n v="8.3000000000000007"/>
    <n v="10.6"/>
    <n v="104"/>
    <s v="High"/>
    <n v="0.59199999999999997"/>
    <x v="1"/>
    <s v="Pickup too far"/>
    <n v="4.8600000000000003"/>
    <n v="0"/>
    <m/>
    <n v="2.2999999999999998"/>
    <s v="Saturday"/>
    <s v="5-10 min"/>
    <n v="0"/>
    <s v="Below 0.8"/>
  </r>
  <r>
    <s v="RF005823"/>
    <d v="2026-02-21T09:51:00"/>
    <d v="2026-02-21T00:00:00"/>
    <n v="9"/>
    <x v="0"/>
    <x v="0"/>
    <n v="5.9"/>
    <n v="148.19999999999999"/>
    <n v="139.72999999999999"/>
    <n v="1.2"/>
    <n v="5.3"/>
    <n v="9.1999999999999993"/>
    <n v="102"/>
    <s v="High"/>
    <n v="0.68200000000000005"/>
    <x v="0"/>
    <s v=""/>
    <n v="4.76"/>
    <n v="31"/>
    <n v="-8.4700000000000006"/>
    <n v="3.9"/>
    <s v="Saturday"/>
    <s v="5-10 min"/>
    <n v="1"/>
    <s v="Below 0.8"/>
  </r>
  <r>
    <s v="RF005824"/>
    <d v="2026-02-21T10:03:00"/>
    <d v="2026-02-21T00:00:00"/>
    <n v="10"/>
    <x v="3"/>
    <x v="0"/>
    <n v="5.8"/>
    <n v="144.63999999999999"/>
    <n v="140.91"/>
    <n v="1.1000000000000001"/>
    <n v="2.2999999999999998"/>
    <n v="1"/>
    <n v="66"/>
    <s v="Low"/>
    <n v="1.522"/>
    <x v="0"/>
    <s v=""/>
    <n v="4.78"/>
    <n v="6"/>
    <n v="-3.73"/>
    <n v="-1.3"/>
    <s v="Saturday"/>
    <s v="0-5 min"/>
    <n v="1"/>
    <s v="Above 1.2"/>
  </r>
  <r>
    <s v="RF005825"/>
    <d v="2026-02-21T10:13:00"/>
    <d v="2026-02-21T00:00:00"/>
    <n v="10"/>
    <x v="0"/>
    <x v="0"/>
    <n v="5.5"/>
    <n v="113.37"/>
    <n v="120.55"/>
    <n v="1"/>
    <n v="7.6"/>
    <n v="5.3"/>
    <n v="127"/>
    <s v="Medium"/>
    <n v="0.95099999999999996"/>
    <x v="0"/>
    <s v=""/>
    <n v="4.8099999999999996"/>
    <n v="9"/>
    <n v="7.18"/>
    <n v="-2.2999999999999998"/>
    <s v="Saturday"/>
    <s v="5-10 min"/>
    <n v="1"/>
    <s v="Between 0.8-1.0"/>
  </r>
  <r>
    <s v="RF005826"/>
    <d v="2026-02-21T10:20:00"/>
    <d v="2026-02-21T00:00:00"/>
    <n v="10"/>
    <x v="1"/>
    <x v="0"/>
    <n v="10"/>
    <n v="175.84"/>
    <n v="174.4"/>
    <n v="1"/>
    <n v="7.7"/>
    <n v="6.2"/>
    <n v="106"/>
    <s v="Medium"/>
    <n v="1.1759999999999999"/>
    <x v="0"/>
    <s v=""/>
    <n v="5"/>
    <n v="3"/>
    <n v="-1.44"/>
    <n v="-1.5"/>
    <s v="Saturday"/>
    <s v="5-10 min"/>
    <n v="1"/>
    <s v="Between 1.0-1.2"/>
  </r>
  <r>
    <s v="RF005827"/>
    <d v="2026-02-21T10:23:00"/>
    <d v="2026-02-21T00:00:00"/>
    <n v="10"/>
    <x v="2"/>
    <x v="0"/>
    <n v="11"/>
    <n v="254.68"/>
    <m/>
    <n v="1.3"/>
    <n v="7.5"/>
    <n v="9.4"/>
    <n v="108"/>
    <s v="High"/>
    <n v="0.81699999999999995"/>
    <x v="1"/>
    <s v="Pickup too far"/>
    <n v="4.8499999999999996"/>
    <n v="2"/>
    <m/>
    <n v="1.9"/>
    <s v="Saturday"/>
    <s v="5-10 min"/>
    <n v="0"/>
    <s v="Between 0.8-1.0"/>
  </r>
  <r>
    <s v="RF005828"/>
    <d v="2026-02-21T10:28:00"/>
    <d v="2026-02-21T00:00:00"/>
    <n v="10"/>
    <x v="1"/>
    <x v="0"/>
    <n v="3.1"/>
    <n v="92.32"/>
    <n v="91.25"/>
    <n v="1"/>
    <n v="2.5"/>
    <n v="3.7"/>
    <n v="87"/>
    <s v="Low"/>
    <n v="1.1020000000000001"/>
    <x v="0"/>
    <s v=""/>
    <n v="4.72"/>
    <n v="6"/>
    <n v="-1.07"/>
    <n v="1.2"/>
    <s v="Saturday"/>
    <s v="0-5 min"/>
    <n v="1"/>
    <s v="Between 1.0-1.2"/>
  </r>
  <r>
    <s v="RF005829"/>
    <d v="2026-02-21T10:35:00"/>
    <d v="2026-02-21T00:00:00"/>
    <n v="10"/>
    <x v="1"/>
    <x v="0"/>
    <n v="10.6"/>
    <n v="215.85"/>
    <n v="219.55"/>
    <n v="1"/>
    <n v="6.8"/>
    <n v="2.8"/>
    <n v="94"/>
    <s v="Medium"/>
    <n v="1.101"/>
    <x v="0"/>
    <s v=""/>
    <n v="4.6500000000000004"/>
    <n v="27"/>
    <n v="3.7"/>
    <n v="-4"/>
    <s v="Saturday"/>
    <s v="5-10 min"/>
    <n v="1"/>
    <s v="Between 1.0-1.2"/>
  </r>
  <r>
    <s v="RF005830"/>
    <d v="2026-02-21T10:55:00"/>
    <d v="2026-02-21T00:00:00"/>
    <n v="10"/>
    <x v="3"/>
    <x v="0"/>
    <n v="3.3"/>
    <n v="80.61"/>
    <n v="78.150000000000006"/>
    <n v="1"/>
    <n v="6.6"/>
    <n v="6.4"/>
    <n v="55"/>
    <s v="Low"/>
    <n v="1.149"/>
    <x v="0"/>
    <s v=""/>
    <n v="4.6900000000000004"/>
    <n v="4"/>
    <n v="-2.46"/>
    <n v="-0.2"/>
    <s v="Saturday"/>
    <s v="5-10 min"/>
    <n v="1"/>
    <s v="Between 1.0-1.2"/>
  </r>
  <r>
    <s v="RF005831"/>
    <d v="2026-02-21T11:10:00"/>
    <d v="2026-02-21T00:00:00"/>
    <n v="11"/>
    <x v="2"/>
    <x v="0"/>
    <n v="8.1999999999999993"/>
    <n v="180.72"/>
    <n v="179.34"/>
    <n v="1.1000000000000001"/>
    <n v="9.8000000000000007"/>
    <n v="10.9"/>
    <n v="115"/>
    <s v="Medium"/>
    <n v="0.89400000000000002"/>
    <x v="0"/>
    <s v=""/>
    <n v="4.6500000000000004"/>
    <n v="37"/>
    <n v="-1.38"/>
    <n v="1.1000000000000001"/>
    <s v="Saturday"/>
    <s v="5-10 min"/>
    <n v="1"/>
    <s v="Between 0.8-1.0"/>
  </r>
  <r>
    <s v="RF005832"/>
    <d v="2026-02-21T11:24:00"/>
    <d v="2026-02-21T00:00:00"/>
    <n v="11"/>
    <x v="0"/>
    <x v="1"/>
    <n v="1"/>
    <n v="64.55"/>
    <m/>
    <n v="1.1000000000000001"/>
    <n v="4.4000000000000004"/>
    <m/>
    <n v="130"/>
    <s v="Medium"/>
    <n v="0.91400000000000003"/>
    <x v="3"/>
    <s v="No driver available"/>
    <n v="4.74"/>
    <n v="0"/>
    <m/>
    <m/>
    <s v="Saturday"/>
    <s v="0-5 min"/>
    <n v="0"/>
    <s v="Between 0.8-1.0"/>
  </r>
  <r>
    <s v="RF005833"/>
    <d v="2026-02-21T11:31:00"/>
    <d v="2026-02-21T00:00:00"/>
    <n v="11"/>
    <x v="3"/>
    <x v="1"/>
    <n v="10.1"/>
    <n v="191.76"/>
    <n v="193.25"/>
    <n v="1"/>
    <n v="5.4"/>
    <n v="6.4"/>
    <n v="70"/>
    <s v="Medium"/>
    <n v="1.222"/>
    <x v="0"/>
    <s v=""/>
    <n v="4.46"/>
    <n v="0"/>
    <n v="1.49"/>
    <n v="1"/>
    <s v="Saturday"/>
    <s v="5-10 min"/>
    <n v="1"/>
    <s v="Above 1.2"/>
  </r>
  <r>
    <s v="RF005834"/>
    <d v="2026-02-21T11:49:00"/>
    <d v="2026-02-21T00:00:00"/>
    <n v="11"/>
    <x v="2"/>
    <x v="0"/>
    <n v="7.7"/>
    <n v="153.06"/>
    <n v="157.43"/>
    <n v="1"/>
    <n v="2.8"/>
    <n v="6.3"/>
    <n v="126"/>
    <s v="Medium"/>
    <n v="1.1850000000000001"/>
    <x v="0"/>
    <s v=""/>
    <n v="4.72"/>
    <n v="10"/>
    <n v="4.37"/>
    <n v="3.5"/>
    <s v="Saturday"/>
    <s v="0-5 min"/>
    <n v="1"/>
    <s v="Between 1.0-1.2"/>
  </r>
  <r>
    <s v="RF005835"/>
    <d v="2026-02-21T11:52:00"/>
    <d v="2026-02-21T00:00:00"/>
    <n v="11"/>
    <x v="3"/>
    <x v="1"/>
    <n v="3.5"/>
    <n v="97.36"/>
    <m/>
    <n v="1"/>
    <n v="2"/>
    <n v="1"/>
    <n v="60"/>
    <s v="Medium"/>
    <n v="1.073"/>
    <x v="2"/>
    <s v="Changed plans"/>
    <n v="4.97"/>
    <n v="0"/>
    <m/>
    <n v="-1"/>
    <s v="Saturday"/>
    <s v="0-5 min"/>
    <n v="0"/>
    <s v="Between 1.0-1.2"/>
  </r>
  <r>
    <s v="RF005836"/>
    <d v="2026-02-21T11:52:00"/>
    <d v="2026-02-21T00:00:00"/>
    <n v="11"/>
    <x v="0"/>
    <x v="0"/>
    <n v="6.2"/>
    <n v="156.49"/>
    <m/>
    <n v="1.1000000000000001"/>
    <n v="2.5"/>
    <n v="9"/>
    <n v="113"/>
    <s v="High"/>
    <n v="0.77100000000000002"/>
    <x v="2"/>
    <s v="ETA too high"/>
    <n v="4.7300000000000004"/>
    <n v="9"/>
    <m/>
    <n v="6.5"/>
    <s v="Saturday"/>
    <s v="0-5 min"/>
    <n v="0"/>
    <s v="Below 0.8"/>
  </r>
  <r>
    <s v="RF005837"/>
    <d v="2026-02-21T11:59:00"/>
    <d v="2026-02-21T00:00:00"/>
    <n v="11"/>
    <x v="3"/>
    <x v="0"/>
    <n v="5.4"/>
    <n v="119.24"/>
    <n v="114.72"/>
    <n v="1"/>
    <n v="4.7"/>
    <n v="1"/>
    <n v="63"/>
    <s v="Low"/>
    <n v="1.272"/>
    <x v="0"/>
    <s v=""/>
    <n v="4.71"/>
    <n v="9"/>
    <n v="-4.5199999999999996"/>
    <n v="-3.7"/>
    <s v="Saturday"/>
    <s v="0-5 min"/>
    <n v="1"/>
    <s v="Above 1.2"/>
  </r>
  <r>
    <s v="RF005838"/>
    <d v="2026-02-21T12:24:00"/>
    <d v="2026-02-21T00:00:00"/>
    <n v="12"/>
    <x v="2"/>
    <x v="0"/>
    <n v="6.7"/>
    <n v="128.63"/>
    <n v="133.32"/>
    <n v="1"/>
    <n v="3.2"/>
    <n v="7.3"/>
    <n v="100"/>
    <s v="Medium"/>
    <n v="0.92500000000000004"/>
    <x v="0"/>
    <s v=""/>
    <n v="4.38"/>
    <n v="37"/>
    <n v="4.6900000000000004"/>
    <n v="4.0999999999999996"/>
    <s v="Saturday"/>
    <s v="0-5 min"/>
    <n v="1"/>
    <s v="Between 0.8-1.0"/>
  </r>
  <r>
    <s v="RF005839"/>
    <d v="2026-02-21T12:26:00"/>
    <d v="2026-02-21T00:00:00"/>
    <n v="12"/>
    <x v="0"/>
    <x v="0"/>
    <n v="6.8"/>
    <n v="133.05000000000001"/>
    <m/>
    <n v="1"/>
    <n v="5.4"/>
    <n v="10.3"/>
    <n v="129"/>
    <s v="Medium"/>
    <n v="1.222"/>
    <x v="2"/>
    <s v="ETA too high"/>
    <n v="4.4400000000000004"/>
    <n v="8"/>
    <m/>
    <n v="4.9000000000000004"/>
    <s v="Saturday"/>
    <s v="5-10 min"/>
    <n v="0"/>
    <s v="Above 1.2"/>
  </r>
  <r>
    <s v="RF005840"/>
    <d v="2026-02-21T12:30:00"/>
    <d v="2026-02-21T00:00:00"/>
    <n v="12"/>
    <x v="2"/>
    <x v="0"/>
    <n v="5.5"/>
    <n v="125.69"/>
    <n v="128.58000000000001"/>
    <n v="1.1000000000000001"/>
    <n v="6.2"/>
    <n v="4.2"/>
    <n v="119"/>
    <s v="Medium"/>
    <n v="0.96299999999999997"/>
    <x v="0"/>
    <s v=""/>
    <n v="4.46"/>
    <n v="5"/>
    <n v="2.89"/>
    <n v="-2"/>
    <s v="Saturday"/>
    <s v="5-10 min"/>
    <n v="1"/>
    <s v="Between 0.8-1.0"/>
  </r>
  <r>
    <s v="RF005841"/>
    <d v="2026-02-21T13:00:00"/>
    <d v="2026-02-21T00:00:00"/>
    <n v="13"/>
    <x v="2"/>
    <x v="0"/>
    <n v="14.9"/>
    <n v="268.93"/>
    <n v="257.26"/>
    <n v="1"/>
    <n v="4.2"/>
    <n v="10.8"/>
    <n v="118"/>
    <s v="Low"/>
    <n v="1.321"/>
    <x v="0"/>
    <s v=""/>
    <n v="4.6500000000000004"/>
    <n v="2"/>
    <n v="-11.67"/>
    <n v="6.6"/>
    <s v="Saturday"/>
    <s v="0-5 min"/>
    <n v="1"/>
    <s v="Above 1.2"/>
  </r>
  <r>
    <s v="RF005842"/>
    <d v="2026-02-21T13:35:00"/>
    <d v="2026-02-21T00:00:00"/>
    <n v="13"/>
    <x v="1"/>
    <x v="1"/>
    <n v="4.3"/>
    <n v="116.06"/>
    <n v="120.17"/>
    <n v="1.1000000000000001"/>
    <n v="2"/>
    <n v="2.4"/>
    <n v="96"/>
    <s v="Low"/>
    <n v="1.2310000000000001"/>
    <x v="0"/>
    <s v=""/>
    <n v="4.6399999999999997"/>
    <n v="0"/>
    <n v="4.1100000000000003"/>
    <n v="0.4"/>
    <s v="Saturday"/>
    <s v="0-5 min"/>
    <n v="1"/>
    <s v="Above 1.2"/>
  </r>
  <r>
    <s v="RF005843"/>
    <d v="2026-02-21T14:24:00"/>
    <d v="2026-02-21T00:00:00"/>
    <n v="14"/>
    <x v="0"/>
    <x v="1"/>
    <n v="8.1"/>
    <n v="168.89"/>
    <m/>
    <n v="1"/>
    <n v="2.2000000000000002"/>
    <n v="2.5"/>
    <n v="133"/>
    <s v="Medium"/>
    <n v="1.0860000000000001"/>
    <x v="2"/>
    <s v="Fare too high"/>
    <n v="4.62"/>
    <n v="0"/>
    <m/>
    <n v="0.3"/>
    <s v="Saturday"/>
    <s v="0-5 min"/>
    <n v="0"/>
    <s v="Between 1.0-1.2"/>
  </r>
  <r>
    <s v="RF005844"/>
    <d v="2026-02-21T14:43:00"/>
    <d v="2026-02-21T00:00:00"/>
    <n v="14"/>
    <x v="2"/>
    <x v="0"/>
    <n v="7.4"/>
    <n v="138.80000000000001"/>
    <n v="137.19"/>
    <n v="1"/>
    <n v="4.7"/>
    <n v="8.1999999999999993"/>
    <n v="117"/>
    <s v="Low"/>
    <n v="1.591"/>
    <x v="0"/>
    <s v=""/>
    <n v="4.7300000000000004"/>
    <n v="5"/>
    <n v="-1.61"/>
    <n v="3.5"/>
    <s v="Saturday"/>
    <s v="0-5 min"/>
    <n v="1"/>
    <s v="Above 1.2"/>
  </r>
  <r>
    <s v="RF005845"/>
    <d v="2026-02-21T14:48:00"/>
    <d v="2026-02-21T00:00:00"/>
    <n v="14"/>
    <x v="0"/>
    <x v="0"/>
    <n v="4.5999999999999996"/>
    <n v="122.57"/>
    <n v="122.84"/>
    <n v="1.1000000000000001"/>
    <n v="4.9000000000000004"/>
    <n v="6.1"/>
    <n v="114"/>
    <s v="Medium"/>
    <n v="1.03"/>
    <x v="0"/>
    <s v=""/>
    <n v="4.95"/>
    <n v="21"/>
    <n v="0.27"/>
    <n v="1.2"/>
    <s v="Saturday"/>
    <s v="0-5 min"/>
    <n v="1"/>
    <s v="Between 1.0-1.2"/>
  </r>
  <r>
    <s v="RF005846"/>
    <d v="2026-02-21T15:03:00"/>
    <d v="2026-02-21T00:00:00"/>
    <n v="15"/>
    <x v="4"/>
    <x v="0"/>
    <n v="13.8"/>
    <n v="250.61"/>
    <n v="245.08"/>
    <n v="1"/>
    <n v="5.0999999999999996"/>
    <n v="4.5"/>
    <n v="40"/>
    <s v="Low"/>
    <n v="1.1359999999999999"/>
    <x v="0"/>
    <s v=""/>
    <n v="4.8499999999999996"/>
    <n v="58"/>
    <n v="-5.53"/>
    <n v="-0.6"/>
    <s v="Saturday"/>
    <s v="5-10 min"/>
    <n v="1"/>
    <s v="Between 1.0-1.2"/>
  </r>
  <r>
    <s v="RF005847"/>
    <d v="2026-02-21T15:30:00"/>
    <d v="2026-02-21T00:00:00"/>
    <n v="15"/>
    <x v="2"/>
    <x v="0"/>
    <n v="2.9"/>
    <n v="87.69"/>
    <n v="87.79"/>
    <n v="1"/>
    <n v="6.2"/>
    <n v="6"/>
    <n v="103"/>
    <s v="Medium"/>
    <n v="1.0640000000000001"/>
    <x v="0"/>
    <s v=""/>
    <n v="5"/>
    <n v="10"/>
    <n v="0.1"/>
    <n v="-0.2"/>
    <s v="Saturday"/>
    <s v="5-10 min"/>
    <n v="1"/>
    <s v="Between 1.0-1.2"/>
  </r>
  <r>
    <s v="RF005848"/>
    <d v="2026-02-21T15:48:00"/>
    <d v="2026-02-21T00:00:00"/>
    <n v="15"/>
    <x v="0"/>
    <x v="0"/>
    <n v="9.1"/>
    <n v="168.29"/>
    <n v="171.01"/>
    <n v="1"/>
    <n v="3.9"/>
    <n v="5.3"/>
    <n v="117"/>
    <s v="Medium"/>
    <n v="1.0029999999999999"/>
    <x v="0"/>
    <s v=""/>
    <n v="4.4000000000000004"/>
    <n v="6"/>
    <n v="2.72"/>
    <n v="1.4"/>
    <s v="Saturday"/>
    <s v="0-5 min"/>
    <n v="1"/>
    <s v="Between 1.0-1.2"/>
  </r>
  <r>
    <s v="RF005849"/>
    <d v="2026-02-21T15:57:00"/>
    <d v="2026-02-21T00:00:00"/>
    <n v="15"/>
    <x v="2"/>
    <x v="1"/>
    <n v="8"/>
    <n v="180.16"/>
    <n v="181.18"/>
    <n v="1.2"/>
    <n v="5.7"/>
    <n v="4.8"/>
    <n v="107"/>
    <s v="Medium"/>
    <n v="0.88900000000000001"/>
    <x v="0"/>
    <s v=""/>
    <n v="4.76"/>
    <n v="0"/>
    <n v="1.02"/>
    <n v="-0.9"/>
    <s v="Saturday"/>
    <s v="5-10 min"/>
    <n v="1"/>
    <s v="Between 0.8-1.0"/>
  </r>
  <r>
    <s v="RF005850"/>
    <d v="2026-02-21T16:20:00"/>
    <d v="2026-02-21T00:00:00"/>
    <n v="16"/>
    <x v="1"/>
    <x v="0"/>
    <n v="7.6"/>
    <n v="172.73"/>
    <m/>
    <n v="1"/>
    <n v="5.9"/>
    <n v="8.3000000000000007"/>
    <n v="82"/>
    <s v="Low"/>
    <n v="1.137"/>
    <x v="2"/>
    <s v="ETA too high"/>
    <n v="4.66"/>
    <n v="5"/>
    <m/>
    <n v="2.4"/>
    <s v="Saturday"/>
    <s v="5-10 min"/>
    <n v="0"/>
    <s v="Between 1.0-1.2"/>
  </r>
  <r>
    <s v="RF005851"/>
    <d v="2026-02-21T16:28:00"/>
    <d v="2026-02-21T00:00:00"/>
    <n v="16"/>
    <x v="3"/>
    <x v="0"/>
    <n v="6.2"/>
    <n v="117.43"/>
    <n v="116.64"/>
    <n v="1"/>
    <n v="6.7"/>
    <n v="6"/>
    <n v="56"/>
    <s v="Low"/>
    <n v="1.6879999999999999"/>
    <x v="0"/>
    <s v=""/>
    <n v="4.84"/>
    <n v="5"/>
    <n v="-0.79"/>
    <n v="-0.7"/>
    <s v="Saturday"/>
    <s v="5-10 min"/>
    <n v="1"/>
    <s v="Above 1.2"/>
  </r>
  <r>
    <s v="RF005852"/>
    <d v="2026-02-21T16:30:00"/>
    <d v="2026-02-21T00:00:00"/>
    <n v="16"/>
    <x v="3"/>
    <x v="0"/>
    <n v="10.5"/>
    <n v="194.88"/>
    <n v="194.39"/>
    <n v="1"/>
    <n v="4.7"/>
    <n v="4.2"/>
    <n v="54"/>
    <s v="Low"/>
    <n v="1.381"/>
    <x v="0"/>
    <s v=""/>
    <n v="4.58"/>
    <n v="5"/>
    <n v="-0.49"/>
    <n v="-0.5"/>
    <s v="Saturday"/>
    <s v="0-5 min"/>
    <n v="1"/>
    <s v="Above 1.2"/>
  </r>
  <r>
    <s v="RF005853"/>
    <d v="2026-02-21T16:35:00"/>
    <d v="2026-02-21T00:00:00"/>
    <n v="16"/>
    <x v="1"/>
    <x v="0"/>
    <n v="2.2000000000000002"/>
    <n v="77.709999999999994"/>
    <m/>
    <n v="1"/>
    <n v="5.6"/>
    <n v="5.2"/>
    <n v="75"/>
    <s v="Medium"/>
    <n v="0.82"/>
    <x v="2"/>
    <s v="Fare too high"/>
    <n v="4.74"/>
    <n v="18"/>
    <m/>
    <n v="-0.4"/>
    <s v="Saturday"/>
    <s v="5-10 min"/>
    <n v="0"/>
    <s v="Between 0.8-1.0"/>
  </r>
  <r>
    <s v="RF005854"/>
    <d v="2026-02-21T17:08:00"/>
    <d v="2026-02-21T00:00:00"/>
    <n v="17"/>
    <x v="2"/>
    <x v="0"/>
    <n v="3.4"/>
    <n v="109.01"/>
    <n v="109.41"/>
    <n v="1.2"/>
    <n v="7.6"/>
    <n v="2.6"/>
    <n v="98"/>
    <s v="High"/>
    <n v="0.74399999999999999"/>
    <x v="0"/>
    <s v=""/>
    <n v="4.62"/>
    <n v="7"/>
    <n v="0.4"/>
    <n v="-5"/>
    <s v="Saturday"/>
    <s v="5-10 min"/>
    <n v="1"/>
    <s v="Below 0.8"/>
  </r>
  <r>
    <s v="RF005855"/>
    <d v="2026-02-21T17:08:00"/>
    <d v="2026-02-21T00:00:00"/>
    <n v="17"/>
    <x v="4"/>
    <x v="0"/>
    <n v="7.8"/>
    <n v="156.13"/>
    <n v="154.01"/>
    <n v="1"/>
    <n v="5.2"/>
    <n v="5.2"/>
    <n v="55"/>
    <s v="Low"/>
    <n v="1.2110000000000001"/>
    <x v="0"/>
    <s v=""/>
    <n v="4.8"/>
    <n v="29"/>
    <n v="-2.12"/>
    <n v="0"/>
    <s v="Saturday"/>
    <s v="5-10 min"/>
    <n v="1"/>
    <s v="Above 1.2"/>
  </r>
  <r>
    <s v="RF005856"/>
    <d v="2026-02-21T17:18:00"/>
    <d v="2026-02-21T00:00:00"/>
    <n v="17"/>
    <x v="0"/>
    <x v="0"/>
    <n v="3.6"/>
    <n v="128.56"/>
    <n v="124.87"/>
    <n v="1.4"/>
    <n v="7.5"/>
    <n v="9.8000000000000007"/>
    <n v="88"/>
    <s v="High"/>
    <n v="0.56200000000000006"/>
    <x v="0"/>
    <s v=""/>
    <n v="4.97"/>
    <n v="7"/>
    <n v="-3.69"/>
    <n v="2.2999999999999998"/>
    <s v="Saturday"/>
    <s v="5-10 min"/>
    <n v="1"/>
    <s v="Below 0.8"/>
  </r>
  <r>
    <s v="RF005857"/>
    <d v="2026-02-21T17:35:00"/>
    <d v="2026-02-21T00:00:00"/>
    <n v="17"/>
    <x v="1"/>
    <x v="1"/>
    <n v="3.1"/>
    <n v="108.16"/>
    <m/>
    <n v="1.2"/>
    <n v="4.9000000000000004"/>
    <n v="10.8"/>
    <n v="77"/>
    <s v="Medium"/>
    <n v="0.81499999999999995"/>
    <x v="2"/>
    <s v="Fare too high"/>
    <n v="4.32"/>
    <n v="0"/>
    <m/>
    <n v="5.9"/>
    <s v="Saturday"/>
    <s v="0-5 min"/>
    <n v="0"/>
    <s v="Between 0.8-1.0"/>
  </r>
  <r>
    <s v="RF005858"/>
    <d v="2026-02-21T17:36:00"/>
    <d v="2026-02-21T00:00:00"/>
    <n v="17"/>
    <x v="2"/>
    <x v="1"/>
    <n v="12.7"/>
    <n v="258.82"/>
    <n v="267.23"/>
    <n v="1"/>
    <n v="2.1"/>
    <n v="7.5"/>
    <n v="101"/>
    <s v="Medium"/>
    <n v="0.90400000000000003"/>
    <x v="0"/>
    <s v=""/>
    <n v="4.6399999999999997"/>
    <n v="0"/>
    <n v="8.41"/>
    <n v="5.4"/>
    <s v="Saturday"/>
    <s v="0-5 min"/>
    <n v="1"/>
    <s v="Between 0.8-1.0"/>
  </r>
  <r>
    <s v="RF005859"/>
    <d v="2026-02-21T17:43:00"/>
    <d v="2026-02-21T00:00:00"/>
    <n v="17"/>
    <x v="1"/>
    <x v="1"/>
    <n v="13.2"/>
    <n v="235.74"/>
    <n v="237.55"/>
    <n v="1"/>
    <n v="6.5"/>
    <n v="7.3"/>
    <n v="76"/>
    <s v="Medium"/>
    <n v="0.95399999999999996"/>
    <x v="0"/>
    <s v=""/>
    <n v="5"/>
    <n v="0"/>
    <n v="1.81"/>
    <n v="0.8"/>
    <s v="Saturday"/>
    <s v="5-10 min"/>
    <n v="1"/>
    <s v="Between 0.8-1.0"/>
  </r>
  <r>
    <s v="RF005860"/>
    <d v="2026-02-21T17:43:00"/>
    <d v="2026-02-21T00:00:00"/>
    <n v="17"/>
    <x v="1"/>
    <x v="1"/>
    <n v="8.1"/>
    <n v="176.31"/>
    <n v="174.7"/>
    <n v="1"/>
    <n v="6.1"/>
    <n v="6.9"/>
    <n v="84"/>
    <s v="Low"/>
    <n v="1.109"/>
    <x v="0"/>
    <s v=""/>
    <n v="4.92"/>
    <n v="0"/>
    <n v="-1.61"/>
    <n v="0.8"/>
    <s v="Saturday"/>
    <s v="5-10 min"/>
    <n v="1"/>
    <s v="Between 1.0-1.2"/>
  </r>
  <r>
    <s v="RF005861"/>
    <d v="2026-02-21T18:22:00"/>
    <d v="2026-02-21T00:00:00"/>
    <n v="18"/>
    <x v="3"/>
    <x v="0"/>
    <n v="3.7"/>
    <n v="84.89"/>
    <n v="86.62"/>
    <n v="1"/>
    <n v="6"/>
    <n v="4.8"/>
    <n v="59"/>
    <s v="Low"/>
    <n v="1.155"/>
    <x v="0"/>
    <s v=""/>
    <n v="4.83"/>
    <n v="8"/>
    <n v="1.73"/>
    <n v="-1.2"/>
    <s v="Saturday"/>
    <s v="5-10 min"/>
    <n v="1"/>
    <s v="Between 1.0-1.2"/>
  </r>
  <r>
    <s v="RF005862"/>
    <d v="2026-02-21T18:38:00"/>
    <d v="2026-02-21T00:00:00"/>
    <n v="18"/>
    <x v="2"/>
    <x v="0"/>
    <n v="4.3"/>
    <n v="144.09"/>
    <n v="150.81"/>
    <n v="1.3"/>
    <n v="8.6999999999999993"/>
    <n v="12"/>
    <n v="92"/>
    <s v="High"/>
    <n v="0.65400000000000003"/>
    <x v="0"/>
    <s v=""/>
    <n v="4.55"/>
    <n v="32"/>
    <n v="6.72"/>
    <n v="3.3"/>
    <s v="Saturday"/>
    <s v="5-10 min"/>
    <n v="1"/>
    <s v="Below 0.8"/>
  </r>
  <r>
    <s v="RF005863"/>
    <d v="2026-02-21T19:07:00"/>
    <d v="2026-02-21T00:00:00"/>
    <n v="19"/>
    <x v="3"/>
    <x v="1"/>
    <n v="6.9"/>
    <n v="157.29"/>
    <n v="163.54"/>
    <n v="1"/>
    <n v="5.8"/>
    <n v="2.8"/>
    <n v="49"/>
    <s v="Medium"/>
    <n v="0.86299999999999999"/>
    <x v="0"/>
    <s v=""/>
    <n v="4.57"/>
    <n v="0"/>
    <n v="6.25"/>
    <n v="-3"/>
    <s v="Saturday"/>
    <s v="5-10 min"/>
    <n v="1"/>
    <s v="Between 0.8-1.0"/>
  </r>
  <r>
    <s v="RF005864"/>
    <d v="2026-02-21T19:22:00"/>
    <d v="2026-02-21T00:00:00"/>
    <n v="19"/>
    <x v="0"/>
    <x v="1"/>
    <n v="5.2"/>
    <n v="154.91999999999999"/>
    <n v="154.63"/>
    <n v="1.2"/>
    <n v="11.6"/>
    <n v="10"/>
    <n v="112"/>
    <s v="High"/>
    <n v="0.70399999999999996"/>
    <x v="0"/>
    <s v=""/>
    <n v="4.75"/>
    <n v="0"/>
    <n v="-0.28999999999999998"/>
    <n v="-1.6"/>
    <s v="Saturday"/>
    <s v="10-15 min"/>
    <n v="1"/>
    <s v="Below 0.8"/>
  </r>
  <r>
    <s v="RF005865"/>
    <d v="2026-02-21T19:30:00"/>
    <d v="2026-02-21T00:00:00"/>
    <n v="19"/>
    <x v="1"/>
    <x v="1"/>
    <n v="9.3000000000000007"/>
    <n v="176.35"/>
    <n v="181.23"/>
    <n v="1.1000000000000001"/>
    <n v="8.3000000000000007"/>
    <n v="4.5999999999999996"/>
    <n v="72"/>
    <s v="Medium"/>
    <n v="0.80900000000000005"/>
    <x v="0"/>
    <s v=""/>
    <n v="4.6900000000000004"/>
    <n v="0"/>
    <n v="4.88"/>
    <n v="-3.7"/>
    <s v="Saturday"/>
    <s v="5-10 min"/>
    <n v="1"/>
    <s v="Between 0.8-1.0"/>
  </r>
  <r>
    <s v="RF005866"/>
    <d v="2026-02-21T19:41:00"/>
    <d v="2026-02-21T00:00:00"/>
    <n v="19"/>
    <x v="0"/>
    <x v="1"/>
    <n v="2.6"/>
    <n v="132.43"/>
    <n v="135.41"/>
    <n v="1.6"/>
    <n v="13.7"/>
    <n v="14.6"/>
    <n v="94"/>
    <s v="High"/>
    <n v="0.47"/>
    <x v="0"/>
    <s v=""/>
    <n v="4.49"/>
    <n v="0"/>
    <n v="2.98"/>
    <n v="0.9"/>
    <s v="Saturday"/>
    <s v="10-15 min"/>
    <n v="1"/>
    <s v="Below 0.8"/>
  </r>
  <r>
    <s v="RF005867"/>
    <d v="2026-02-21T19:46:00"/>
    <d v="2026-02-21T00:00:00"/>
    <n v="19"/>
    <x v="0"/>
    <x v="1"/>
    <n v="2.6"/>
    <n v="98.11"/>
    <n v="104.04"/>
    <n v="1.3"/>
    <n v="6.1"/>
    <n v="7.7"/>
    <n v="103"/>
    <s v="High"/>
    <n v="0.70899999999999996"/>
    <x v="0"/>
    <s v=""/>
    <n v="4.62"/>
    <n v="0"/>
    <n v="5.93"/>
    <n v="1.6"/>
    <s v="Saturday"/>
    <s v="5-10 min"/>
    <n v="1"/>
    <s v="Below 0.8"/>
  </r>
  <r>
    <s v="RF005868"/>
    <d v="2026-02-21T19:48:00"/>
    <d v="2026-02-21T00:00:00"/>
    <n v="19"/>
    <x v="0"/>
    <x v="1"/>
    <n v="5.5"/>
    <n v="157.65"/>
    <m/>
    <n v="1.4"/>
    <n v="8.3000000000000007"/>
    <n v="5.9"/>
    <n v="93"/>
    <s v="High"/>
    <n v="0.57899999999999996"/>
    <x v="2"/>
    <s v="Pickup issue"/>
    <n v="5"/>
    <n v="0"/>
    <m/>
    <n v="-2.4"/>
    <s v="Saturday"/>
    <s v="5-10 min"/>
    <n v="0"/>
    <s v="Below 0.8"/>
  </r>
  <r>
    <s v="RF005869"/>
    <d v="2026-02-21T19:53:00"/>
    <d v="2026-02-21T00:00:00"/>
    <n v="19"/>
    <x v="2"/>
    <x v="0"/>
    <n v="13.2"/>
    <n v="271.83"/>
    <n v="269.10000000000002"/>
    <n v="1.3"/>
    <n v="8.3000000000000007"/>
    <n v="6.5"/>
    <n v="86"/>
    <s v="High"/>
    <n v="0.58099999999999996"/>
    <x v="0"/>
    <s v=""/>
    <n v="4.8"/>
    <n v="19"/>
    <n v="-2.73"/>
    <n v="-1.8"/>
    <s v="Saturday"/>
    <s v="5-10 min"/>
    <n v="1"/>
    <s v="Below 0.8"/>
  </r>
  <r>
    <s v="RF005870"/>
    <d v="2026-02-21T22:01:00"/>
    <d v="2026-02-21T00:00:00"/>
    <n v="22"/>
    <x v="4"/>
    <x v="0"/>
    <n v="8"/>
    <n v="155.88999999999999"/>
    <n v="160.21"/>
    <n v="1.1000000000000001"/>
    <n v="7.4"/>
    <n v="9.9"/>
    <n v="54"/>
    <s v="Low"/>
    <n v="1.28"/>
    <x v="0"/>
    <s v=""/>
    <n v="4.41"/>
    <n v="3"/>
    <n v="4.32"/>
    <n v="2.5"/>
    <s v="Saturday"/>
    <s v="5-10 min"/>
    <n v="1"/>
    <s v="Above 1.2"/>
  </r>
  <r>
    <s v="RF005871"/>
    <d v="2026-02-21T22:09:00"/>
    <d v="2026-02-21T00:00:00"/>
    <n v="22"/>
    <x v="3"/>
    <x v="0"/>
    <n v="6.5"/>
    <n v="136.66999999999999"/>
    <n v="131.91999999999999"/>
    <n v="1"/>
    <n v="2"/>
    <n v="2.1"/>
    <n v="63"/>
    <s v="Low"/>
    <n v="1.4530000000000001"/>
    <x v="0"/>
    <s v=""/>
    <n v="5"/>
    <n v="8"/>
    <n v="-4.75"/>
    <n v="0.1"/>
    <s v="Saturday"/>
    <s v="0-5 min"/>
    <n v="1"/>
    <s v="Above 1.2"/>
  </r>
  <r>
    <s v="RF005872"/>
    <d v="2026-02-21T22:59:00"/>
    <d v="2026-02-21T00:00:00"/>
    <n v="22"/>
    <x v="0"/>
    <x v="1"/>
    <n v="6.5"/>
    <n v="177.02"/>
    <n v="178.86"/>
    <n v="1.2"/>
    <n v="7.7"/>
    <n v="5.9"/>
    <n v="120"/>
    <s v="High"/>
    <n v="0.755"/>
    <x v="0"/>
    <s v=""/>
    <n v="4.5999999999999996"/>
    <n v="0"/>
    <n v="1.84"/>
    <n v="-1.8"/>
    <s v="Saturday"/>
    <s v="5-10 min"/>
    <n v="1"/>
    <s v="Below 0.8"/>
  </r>
  <r>
    <s v="RF005873"/>
    <d v="2026-02-21T23:11:00"/>
    <d v="2026-02-21T00:00:00"/>
    <n v="23"/>
    <x v="2"/>
    <x v="0"/>
    <n v="12.8"/>
    <n v="230.37"/>
    <n v="232.68"/>
    <n v="1.1000000000000001"/>
    <n v="4.8"/>
    <n v="3.7"/>
    <n v="92"/>
    <s v="Medium"/>
    <n v="0.97299999999999998"/>
    <x v="0"/>
    <s v=""/>
    <n v="5"/>
    <n v="23"/>
    <n v="2.31"/>
    <n v="-1.1000000000000001"/>
    <s v="Saturday"/>
    <s v="0-5 min"/>
    <n v="1"/>
    <s v="Between 0.8-1.0"/>
  </r>
  <r>
    <s v="RF005874"/>
    <d v="2026-02-21T23:13:00"/>
    <d v="2026-02-21T00:00:00"/>
    <n v="23"/>
    <x v="0"/>
    <x v="1"/>
    <n v="17"/>
    <n v="331.58"/>
    <n v="331.71"/>
    <n v="1.3"/>
    <n v="8.6999999999999993"/>
    <n v="11.9"/>
    <n v="122"/>
    <s v="High"/>
    <n v="0.74399999999999999"/>
    <x v="0"/>
    <s v=""/>
    <n v="4.91"/>
    <n v="0"/>
    <n v="0.13"/>
    <n v="3.2"/>
    <s v="Saturday"/>
    <s v="5-10 min"/>
    <n v="1"/>
    <s v="Below 0.8"/>
  </r>
  <r>
    <s v="RF005875"/>
    <d v="2026-02-22T00:04:00"/>
    <d v="2026-02-22T00:00:00"/>
    <n v="0"/>
    <x v="4"/>
    <x v="0"/>
    <n v="2.5"/>
    <n v="79.84"/>
    <m/>
    <n v="1.1000000000000001"/>
    <n v="3"/>
    <n v="5.6"/>
    <n v="51"/>
    <s v="Low"/>
    <n v="1.54"/>
    <x v="2"/>
    <s v="ETA too high"/>
    <n v="4.13"/>
    <n v="8"/>
    <m/>
    <n v="2.6"/>
    <s v="Sunday"/>
    <s v="0-5 min"/>
    <n v="0"/>
    <s v="Above 1.2"/>
  </r>
  <r>
    <s v="RF005876"/>
    <d v="2026-02-22T00:31:00"/>
    <d v="2026-02-22T00:00:00"/>
    <n v="0"/>
    <x v="1"/>
    <x v="0"/>
    <n v="7"/>
    <n v="156.63"/>
    <n v="156.97"/>
    <n v="1.1000000000000001"/>
    <n v="2"/>
    <n v="2.4"/>
    <n v="93"/>
    <s v="Low"/>
    <n v="1.405"/>
    <x v="0"/>
    <s v=""/>
    <n v="4.3"/>
    <n v="34"/>
    <n v="0.34"/>
    <n v="0.4"/>
    <s v="Sunday"/>
    <s v="0-5 min"/>
    <n v="1"/>
    <s v="Above 1.2"/>
  </r>
  <r>
    <s v="RF005877"/>
    <d v="2026-02-22T00:34:00"/>
    <d v="2026-02-22T00:00:00"/>
    <n v="0"/>
    <x v="0"/>
    <x v="0"/>
    <n v="7.5"/>
    <n v="152.18"/>
    <n v="151.5"/>
    <n v="1"/>
    <n v="8.1999999999999993"/>
    <n v="5.8"/>
    <n v="130"/>
    <s v="Low"/>
    <n v="1.5289999999999999"/>
    <x v="0"/>
    <s v=""/>
    <n v="4.71"/>
    <n v="4"/>
    <n v="-0.68"/>
    <n v="-2.4"/>
    <s v="Sunday"/>
    <s v="5-10 min"/>
    <n v="1"/>
    <s v="Above 1.2"/>
  </r>
  <r>
    <s v="RF005878"/>
    <d v="2026-02-22T00:48:00"/>
    <d v="2026-02-22T00:00:00"/>
    <n v="0"/>
    <x v="1"/>
    <x v="0"/>
    <n v="4.4000000000000004"/>
    <n v="107.26"/>
    <n v="102.91"/>
    <n v="1"/>
    <n v="4.2"/>
    <n v="1.2"/>
    <n v="94"/>
    <s v="Low"/>
    <n v="1.706"/>
    <x v="0"/>
    <s v=""/>
    <n v="4.8099999999999996"/>
    <n v="2"/>
    <n v="-4.3499999999999996"/>
    <n v="-3"/>
    <s v="Sunday"/>
    <s v="0-5 min"/>
    <n v="1"/>
    <s v="Above 1.2"/>
  </r>
  <r>
    <s v="RF005879"/>
    <d v="2026-02-22T01:03:00"/>
    <d v="2026-02-22T00:00:00"/>
    <n v="1"/>
    <x v="3"/>
    <x v="0"/>
    <n v="3.3"/>
    <n v="95.28"/>
    <n v="92.91"/>
    <n v="1"/>
    <n v="6.2"/>
    <n v="1.6"/>
    <n v="74"/>
    <s v="Low"/>
    <n v="2.0139999999999998"/>
    <x v="0"/>
    <s v=""/>
    <n v="4.84"/>
    <n v="6"/>
    <n v="-2.37"/>
    <n v="-4.5999999999999996"/>
    <s v="Sunday"/>
    <s v="5-10 min"/>
    <n v="1"/>
    <s v="Above 1.2"/>
  </r>
  <r>
    <s v="RF005880"/>
    <d v="2026-02-22T01:18:00"/>
    <d v="2026-02-22T00:00:00"/>
    <n v="1"/>
    <x v="2"/>
    <x v="1"/>
    <n v="1.2"/>
    <n v="55.7"/>
    <n v="57.22"/>
    <n v="1"/>
    <n v="3.8"/>
    <n v="2"/>
    <n v="121"/>
    <s v="Medium"/>
    <n v="1.022"/>
    <x v="0"/>
    <s v=""/>
    <n v="4.92"/>
    <n v="0"/>
    <n v="1.52"/>
    <n v="-1.8"/>
    <s v="Sunday"/>
    <s v="0-5 min"/>
    <n v="1"/>
    <s v="Between 1.0-1.2"/>
  </r>
  <r>
    <s v="RF005881"/>
    <d v="2026-02-22T01:25:00"/>
    <d v="2026-02-22T00:00:00"/>
    <n v="1"/>
    <x v="0"/>
    <x v="0"/>
    <n v="6.2"/>
    <n v="137.18"/>
    <m/>
    <n v="1"/>
    <n v="7"/>
    <n v="9.6999999999999993"/>
    <n v="103"/>
    <s v="Medium"/>
    <n v="0.92300000000000004"/>
    <x v="1"/>
    <s v="Pickup too far"/>
    <n v="4.68"/>
    <n v="2"/>
    <m/>
    <n v="2.7"/>
    <s v="Sunday"/>
    <s v="5-10 min"/>
    <n v="0"/>
    <s v="Between 0.8-1.0"/>
  </r>
  <r>
    <s v="RF005882"/>
    <d v="2026-02-22T01:47:00"/>
    <d v="2026-02-22T00:00:00"/>
    <n v="1"/>
    <x v="2"/>
    <x v="0"/>
    <n v="16.399999999999999"/>
    <n v="344.45"/>
    <n v="349.2"/>
    <n v="1.1000000000000001"/>
    <n v="5.8"/>
    <n v="4.3"/>
    <n v="130"/>
    <s v="Medium"/>
    <n v="1.359"/>
    <x v="0"/>
    <s v=""/>
    <n v="4.42"/>
    <n v="2"/>
    <n v="4.75"/>
    <n v="-1.5"/>
    <s v="Sunday"/>
    <s v="5-10 min"/>
    <n v="1"/>
    <s v="Above 1.2"/>
  </r>
  <r>
    <s v="RF005883"/>
    <d v="2026-02-22T02:10:00"/>
    <d v="2026-02-22T00:00:00"/>
    <n v="2"/>
    <x v="2"/>
    <x v="0"/>
    <n v="10.6"/>
    <n v="194.55"/>
    <n v="196.89"/>
    <n v="1"/>
    <n v="6.8"/>
    <n v="4.5"/>
    <n v="121"/>
    <s v="Medium"/>
    <n v="1.2569999999999999"/>
    <x v="0"/>
    <s v=""/>
    <n v="4.6399999999999997"/>
    <n v="1"/>
    <n v="2.34"/>
    <n v="-2.2999999999999998"/>
    <s v="Sunday"/>
    <s v="5-10 min"/>
    <n v="1"/>
    <s v="Above 1.2"/>
  </r>
  <r>
    <s v="RF005884"/>
    <d v="2026-02-22T02:15:00"/>
    <d v="2026-02-22T00:00:00"/>
    <n v="2"/>
    <x v="2"/>
    <x v="1"/>
    <n v="6.2"/>
    <n v="128.66"/>
    <n v="123.98"/>
    <n v="1.1000000000000001"/>
    <n v="4.4000000000000004"/>
    <n v="2.5"/>
    <n v="113"/>
    <s v="Medium"/>
    <n v="0.90200000000000002"/>
    <x v="0"/>
    <s v=""/>
    <n v="4.33"/>
    <n v="0"/>
    <n v="-4.68"/>
    <n v="-1.9"/>
    <s v="Sunday"/>
    <s v="0-5 min"/>
    <n v="1"/>
    <s v="Between 0.8-1.0"/>
  </r>
  <r>
    <s v="RF005885"/>
    <d v="2026-02-22T02:20:00"/>
    <d v="2026-02-22T00:00:00"/>
    <n v="2"/>
    <x v="4"/>
    <x v="0"/>
    <n v="7.8"/>
    <n v="161.94"/>
    <n v="169.34"/>
    <n v="1.1000000000000001"/>
    <n v="7"/>
    <n v="6.5"/>
    <n v="60"/>
    <s v="Low"/>
    <n v="2.1789999999999998"/>
    <x v="0"/>
    <s v=""/>
    <n v="4.6500000000000004"/>
    <n v="2"/>
    <n v="7.4"/>
    <n v="-0.5"/>
    <s v="Sunday"/>
    <s v="5-10 min"/>
    <n v="1"/>
    <s v="Above 1.2"/>
  </r>
  <r>
    <s v="RF005886"/>
    <d v="2026-02-22T02:35:00"/>
    <d v="2026-02-22T00:00:00"/>
    <n v="2"/>
    <x v="0"/>
    <x v="0"/>
    <n v="6.1"/>
    <n v="181.62"/>
    <n v="184.58"/>
    <n v="1.3"/>
    <n v="6.7"/>
    <n v="10.7"/>
    <n v="106"/>
    <s v="Medium"/>
    <n v="0.79700000000000004"/>
    <x v="0"/>
    <s v=""/>
    <n v="4.96"/>
    <n v="13"/>
    <n v="2.96"/>
    <n v="4"/>
    <s v="Sunday"/>
    <s v="5-10 min"/>
    <n v="1"/>
    <s v="Below 0.8"/>
  </r>
  <r>
    <s v="RF005887"/>
    <d v="2026-02-22T02:40:00"/>
    <d v="2026-02-22T00:00:00"/>
    <n v="2"/>
    <x v="1"/>
    <x v="0"/>
    <n v="6.1"/>
    <n v="121.95"/>
    <n v="122.1"/>
    <n v="1"/>
    <n v="2"/>
    <n v="1"/>
    <n v="101"/>
    <s v="Low"/>
    <n v="1.569"/>
    <x v="0"/>
    <s v=""/>
    <n v="5"/>
    <n v="5"/>
    <n v="0.15"/>
    <n v="-1"/>
    <s v="Sunday"/>
    <s v="0-5 min"/>
    <n v="1"/>
    <s v="Above 1.2"/>
  </r>
  <r>
    <s v="RF005888"/>
    <d v="2026-02-22T02:41:00"/>
    <d v="2026-02-22T00:00:00"/>
    <n v="2"/>
    <x v="2"/>
    <x v="0"/>
    <n v="10.6"/>
    <n v="206.82"/>
    <n v="206.83"/>
    <n v="1"/>
    <n v="7.1"/>
    <n v="6.1"/>
    <n v="125"/>
    <s v="Low"/>
    <n v="1.5580000000000001"/>
    <x v="0"/>
    <s v=""/>
    <n v="4.62"/>
    <n v="3"/>
    <n v="0.01"/>
    <n v="-1"/>
    <s v="Sunday"/>
    <s v="5-10 min"/>
    <n v="1"/>
    <s v="Above 1.2"/>
  </r>
  <r>
    <s v="RF005889"/>
    <d v="2026-02-22T02:57:00"/>
    <d v="2026-02-22T00:00:00"/>
    <n v="2"/>
    <x v="3"/>
    <x v="0"/>
    <n v="6.4"/>
    <n v="119.67"/>
    <n v="112.9"/>
    <n v="1"/>
    <n v="5.4"/>
    <n v="2.6"/>
    <n v="66"/>
    <s v="Low"/>
    <n v="1.8080000000000001"/>
    <x v="0"/>
    <s v=""/>
    <n v="4.8"/>
    <n v="3"/>
    <n v="-6.77"/>
    <n v="-2.8"/>
    <s v="Sunday"/>
    <s v="5-10 min"/>
    <n v="1"/>
    <s v="Above 1.2"/>
  </r>
  <r>
    <s v="RF005890"/>
    <d v="2026-02-22T02:58:00"/>
    <d v="2026-02-22T00:00:00"/>
    <n v="2"/>
    <x v="0"/>
    <x v="0"/>
    <n v="2.5"/>
    <n v="89.8"/>
    <n v="84.49"/>
    <n v="1.1000000000000001"/>
    <n v="3.6"/>
    <n v="7.2"/>
    <n v="120"/>
    <s v="Medium"/>
    <n v="1.127"/>
    <x v="0"/>
    <s v=""/>
    <n v="4.4400000000000004"/>
    <n v="9"/>
    <n v="-5.31"/>
    <n v="3.6"/>
    <s v="Sunday"/>
    <s v="0-5 min"/>
    <n v="1"/>
    <s v="Between 1.0-1.2"/>
  </r>
  <r>
    <s v="RF005891"/>
    <d v="2026-02-22T03:06:00"/>
    <d v="2026-02-22T00:00:00"/>
    <n v="3"/>
    <x v="0"/>
    <x v="0"/>
    <n v="2.9"/>
    <n v="85.5"/>
    <n v="89"/>
    <n v="1"/>
    <n v="4"/>
    <n v="4.7"/>
    <n v="133"/>
    <s v="Medium"/>
    <n v="1.1379999999999999"/>
    <x v="0"/>
    <s v=""/>
    <n v="4.91"/>
    <n v="3"/>
    <n v="3.5"/>
    <n v="0.7"/>
    <s v="Sunday"/>
    <s v="0-5 min"/>
    <n v="1"/>
    <s v="Between 1.0-1.2"/>
  </r>
  <r>
    <s v="RF005892"/>
    <d v="2026-02-22T03:11:00"/>
    <d v="2026-02-22T00:00:00"/>
    <n v="3"/>
    <x v="0"/>
    <x v="1"/>
    <n v="4.5"/>
    <n v="125.47"/>
    <m/>
    <n v="1.1000000000000001"/>
    <n v="2.1"/>
    <n v="1"/>
    <n v="144"/>
    <s v="Low"/>
    <n v="2.044"/>
    <x v="2"/>
    <s v="Fare too high"/>
    <n v="4.5599999999999996"/>
    <n v="0"/>
    <m/>
    <n v="-1.1000000000000001"/>
    <s v="Sunday"/>
    <s v="0-5 min"/>
    <n v="0"/>
    <s v="Above 1.2"/>
  </r>
  <r>
    <s v="RF005893"/>
    <d v="2026-02-22T03:25:00"/>
    <d v="2026-02-22T00:00:00"/>
    <n v="3"/>
    <x v="2"/>
    <x v="1"/>
    <n v="7.6"/>
    <n v="135.06"/>
    <n v="131.78"/>
    <n v="1"/>
    <n v="4.5"/>
    <n v="2.1"/>
    <n v="131"/>
    <s v="Low"/>
    <n v="1.4119999999999999"/>
    <x v="0"/>
    <s v=""/>
    <n v="4.6399999999999997"/>
    <n v="0"/>
    <n v="-3.28"/>
    <n v="-2.4"/>
    <s v="Sunday"/>
    <s v="0-5 min"/>
    <n v="1"/>
    <s v="Above 1.2"/>
  </r>
  <r>
    <s v="RF005894"/>
    <d v="2026-02-22T03:57:00"/>
    <d v="2026-02-22T00:00:00"/>
    <n v="3"/>
    <x v="3"/>
    <x v="0"/>
    <n v="3.1"/>
    <n v="91.51"/>
    <n v="85.93"/>
    <n v="1"/>
    <n v="5.4"/>
    <n v="7.4"/>
    <n v="76"/>
    <s v="Low"/>
    <n v="2.2000000000000002"/>
    <x v="0"/>
    <s v=""/>
    <n v="4.8499999999999996"/>
    <n v="14"/>
    <n v="-5.58"/>
    <n v="2"/>
    <s v="Sunday"/>
    <s v="5-10 min"/>
    <n v="1"/>
    <s v="Above 1.2"/>
  </r>
  <r>
    <s v="RF005895"/>
    <d v="2026-02-22T04:03:00"/>
    <d v="2026-02-22T00:00:00"/>
    <n v="4"/>
    <x v="2"/>
    <x v="0"/>
    <n v="1.2"/>
    <n v="57.48"/>
    <n v="59"/>
    <n v="1"/>
    <n v="4.5"/>
    <n v="8.5"/>
    <n v="131"/>
    <s v="Low"/>
    <n v="1.633"/>
    <x v="0"/>
    <s v=""/>
    <n v="4.63"/>
    <n v="19"/>
    <n v="1.52"/>
    <n v="4"/>
    <s v="Sunday"/>
    <s v="0-5 min"/>
    <n v="1"/>
    <s v="Above 1.2"/>
  </r>
  <r>
    <s v="RF005896"/>
    <d v="2026-02-22T04:04:00"/>
    <d v="2026-02-22T00:00:00"/>
    <n v="4"/>
    <x v="4"/>
    <x v="0"/>
    <n v="4.7"/>
    <n v="110.46"/>
    <n v="110.84"/>
    <n v="1"/>
    <n v="4.7"/>
    <n v="3.6"/>
    <n v="68"/>
    <s v="Low"/>
    <n v="2.2000000000000002"/>
    <x v="0"/>
    <s v=""/>
    <n v="4.8099999999999996"/>
    <n v="9"/>
    <n v="0.38"/>
    <n v="-1.1000000000000001"/>
    <s v="Sunday"/>
    <s v="0-5 min"/>
    <n v="1"/>
    <s v="Above 1.2"/>
  </r>
  <r>
    <s v="RF005897"/>
    <d v="2026-02-22T04:04:00"/>
    <d v="2026-02-22T00:00:00"/>
    <n v="4"/>
    <x v="0"/>
    <x v="0"/>
    <n v="8.4"/>
    <n v="181.25"/>
    <n v="182.76"/>
    <n v="1"/>
    <n v="3.1"/>
    <n v="5.9"/>
    <n v="144"/>
    <s v="Low"/>
    <n v="1.4079999999999999"/>
    <x v="0"/>
    <s v=""/>
    <n v="4.6500000000000004"/>
    <n v="3"/>
    <n v="1.51"/>
    <n v="2.8"/>
    <s v="Sunday"/>
    <s v="0-5 min"/>
    <n v="1"/>
    <s v="Above 1.2"/>
  </r>
  <r>
    <s v="RF005898"/>
    <d v="2026-02-22T04:15:00"/>
    <d v="2026-02-22T00:00:00"/>
    <n v="4"/>
    <x v="2"/>
    <x v="0"/>
    <n v="11.2"/>
    <n v="181.76"/>
    <n v="184.05"/>
    <n v="1"/>
    <n v="2.2999999999999998"/>
    <n v="4.2"/>
    <n v="122"/>
    <s v="Low"/>
    <n v="1.4650000000000001"/>
    <x v="0"/>
    <s v=""/>
    <n v="4.8"/>
    <n v="12"/>
    <n v="2.29"/>
    <n v="1.9"/>
    <s v="Sunday"/>
    <s v="0-5 min"/>
    <n v="1"/>
    <s v="Above 1.2"/>
  </r>
  <r>
    <s v="RF005899"/>
    <d v="2026-02-22T04:39:00"/>
    <d v="2026-02-22T00:00:00"/>
    <n v="4"/>
    <x v="0"/>
    <x v="0"/>
    <n v="3.4"/>
    <n v="87.22"/>
    <m/>
    <n v="1"/>
    <n v="4.3"/>
    <n v="10.7"/>
    <n v="128"/>
    <s v="Low"/>
    <n v="1.264"/>
    <x v="2"/>
    <s v="ETA too high"/>
    <n v="4.72"/>
    <n v="14"/>
    <m/>
    <n v="6.4"/>
    <s v="Sunday"/>
    <s v="0-5 min"/>
    <n v="0"/>
    <s v="Above 1.2"/>
  </r>
  <r>
    <s v="RF005900"/>
    <d v="2026-02-22T05:05:00"/>
    <d v="2026-02-22T00:00:00"/>
    <n v="5"/>
    <x v="0"/>
    <x v="1"/>
    <n v="5.4"/>
    <n v="125.14"/>
    <n v="124.72"/>
    <n v="1.1000000000000001"/>
    <n v="4.8"/>
    <n v="2.6"/>
    <n v="144"/>
    <s v="Low"/>
    <n v="1.728"/>
    <x v="0"/>
    <s v=""/>
    <n v="4.95"/>
    <n v="0"/>
    <n v="-0.42"/>
    <n v="-2.2000000000000002"/>
    <s v="Sunday"/>
    <s v="0-5 min"/>
    <n v="1"/>
    <s v="Above 1.2"/>
  </r>
  <r>
    <s v="RF005901"/>
    <d v="2026-02-22T05:19:00"/>
    <d v="2026-02-22T00:00:00"/>
    <n v="5"/>
    <x v="0"/>
    <x v="0"/>
    <n v="2.6"/>
    <n v="76.55"/>
    <n v="76.150000000000006"/>
    <n v="1"/>
    <n v="3.4"/>
    <n v="9.6"/>
    <n v="121"/>
    <s v="Medium"/>
    <n v="1.087"/>
    <x v="0"/>
    <s v=""/>
    <n v="4.57"/>
    <n v="6"/>
    <n v="-0.4"/>
    <n v="6.2"/>
    <s v="Sunday"/>
    <s v="0-5 min"/>
    <n v="1"/>
    <s v="Between 1.0-1.2"/>
  </r>
  <r>
    <s v="RF005902"/>
    <d v="2026-02-22T05:44:00"/>
    <d v="2026-02-22T00:00:00"/>
    <n v="5"/>
    <x v="3"/>
    <x v="0"/>
    <n v="4.2"/>
    <n v="92.33"/>
    <n v="91.12"/>
    <n v="1"/>
    <n v="5.3"/>
    <n v="8.4"/>
    <n v="74"/>
    <s v="Low"/>
    <n v="2.2000000000000002"/>
    <x v="0"/>
    <s v=""/>
    <n v="4.87"/>
    <n v="88"/>
    <n v="-1.21"/>
    <n v="3.1"/>
    <s v="Sunday"/>
    <s v="5-10 min"/>
    <n v="1"/>
    <s v="Above 1.2"/>
  </r>
  <r>
    <s v="RF005903"/>
    <d v="2026-02-22T06:12:00"/>
    <d v="2026-02-22T00:00:00"/>
    <n v="6"/>
    <x v="3"/>
    <x v="1"/>
    <n v="1.4"/>
    <n v="61.94"/>
    <n v="58.52"/>
    <n v="1"/>
    <n v="6.2"/>
    <n v="4.3"/>
    <n v="66"/>
    <s v="Low"/>
    <n v="2.2000000000000002"/>
    <x v="0"/>
    <s v=""/>
    <n v="4.71"/>
    <n v="0"/>
    <n v="-3.42"/>
    <n v="-1.9"/>
    <s v="Sunday"/>
    <s v="5-10 min"/>
    <n v="1"/>
    <s v="Above 1.2"/>
  </r>
  <r>
    <s v="RF005904"/>
    <d v="2026-02-22T06:30:00"/>
    <d v="2026-02-22T00:00:00"/>
    <n v="6"/>
    <x v="3"/>
    <x v="0"/>
    <n v="2.1"/>
    <n v="74.7"/>
    <n v="71.14"/>
    <n v="1.1000000000000001"/>
    <n v="6.5"/>
    <n v="9.3000000000000007"/>
    <n v="72"/>
    <s v="Low"/>
    <n v="2.0640000000000001"/>
    <x v="0"/>
    <s v=""/>
    <n v="4.8"/>
    <n v="12"/>
    <n v="-3.56"/>
    <n v="2.8"/>
    <s v="Sunday"/>
    <s v="5-10 min"/>
    <n v="1"/>
    <s v="Above 1.2"/>
  </r>
  <r>
    <s v="RF005905"/>
    <d v="2026-02-22T06:40:00"/>
    <d v="2026-02-22T00:00:00"/>
    <n v="6"/>
    <x v="0"/>
    <x v="1"/>
    <n v="2"/>
    <n v="68.14"/>
    <m/>
    <n v="1"/>
    <n v="3.4"/>
    <n v="1.9"/>
    <n v="133"/>
    <s v="Low"/>
    <n v="1.298"/>
    <x v="2"/>
    <s v="Changed plans"/>
    <n v="4.58"/>
    <n v="0"/>
    <m/>
    <n v="-1.5"/>
    <s v="Sunday"/>
    <s v="0-5 min"/>
    <n v="0"/>
    <s v="Above 1.2"/>
  </r>
  <r>
    <s v="RF005906"/>
    <d v="2026-02-22T06:46:00"/>
    <d v="2026-02-22T00:00:00"/>
    <n v="6"/>
    <x v="0"/>
    <x v="1"/>
    <n v="11.5"/>
    <n v="249.38"/>
    <n v="263.20999999999998"/>
    <n v="1.1000000000000001"/>
    <n v="2"/>
    <n v="3.5"/>
    <n v="131"/>
    <s v="Medium"/>
    <n v="1.1339999999999999"/>
    <x v="0"/>
    <s v=""/>
    <n v="5"/>
    <n v="0"/>
    <n v="13.83"/>
    <n v="1.5"/>
    <s v="Sunday"/>
    <s v="0-5 min"/>
    <n v="1"/>
    <s v="Between 1.0-1.2"/>
  </r>
  <r>
    <s v="RF005907"/>
    <d v="2026-02-22T06:56:00"/>
    <d v="2026-02-22T00:00:00"/>
    <n v="6"/>
    <x v="1"/>
    <x v="0"/>
    <n v="3.1"/>
    <n v="84.43"/>
    <n v="77.58"/>
    <n v="1"/>
    <n v="5.3"/>
    <n v="7.9"/>
    <n v="99"/>
    <s v="Low"/>
    <n v="1.4790000000000001"/>
    <x v="0"/>
    <s v=""/>
    <n v="4.82"/>
    <n v="6"/>
    <n v="-6.85"/>
    <n v="2.6"/>
    <s v="Sunday"/>
    <s v="5-10 min"/>
    <n v="1"/>
    <s v="Above 1.2"/>
  </r>
  <r>
    <s v="RF005908"/>
    <d v="2026-02-22T07:05:00"/>
    <d v="2026-02-22T00:00:00"/>
    <n v="7"/>
    <x v="0"/>
    <x v="0"/>
    <n v="9.5"/>
    <n v="170.51"/>
    <n v="173.1"/>
    <n v="1"/>
    <n v="4.2"/>
    <n v="3.1"/>
    <n v="130"/>
    <s v="Low"/>
    <n v="1.266"/>
    <x v="0"/>
    <s v=""/>
    <n v="4.47"/>
    <n v="5"/>
    <n v="2.59"/>
    <n v="-1.1000000000000001"/>
    <s v="Sunday"/>
    <s v="0-5 min"/>
    <n v="1"/>
    <s v="Above 1.2"/>
  </r>
  <r>
    <s v="RF005909"/>
    <d v="2026-02-22T07:12:00"/>
    <d v="2026-02-22T00:00:00"/>
    <n v="7"/>
    <x v="2"/>
    <x v="1"/>
    <n v="2.1"/>
    <n v="75"/>
    <n v="71.84"/>
    <n v="1"/>
    <n v="4.8"/>
    <n v="11.1"/>
    <n v="120"/>
    <s v="Low"/>
    <n v="1.2929999999999999"/>
    <x v="0"/>
    <s v=""/>
    <n v="4.9000000000000004"/>
    <n v="0"/>
    <n v="-3.16"/>
    <n v="6.3"/>
    <s v="Sunday"/>
    <s v="0-5 min"/>
    <n v="1"/>
    <s v="Above 1.2"/>
  </r>
  <r>
    <s v="RF005910"/>
    <d v="2026-02-22T07:24:00"/>
    <d v="2026-02-22T00:00:00"/>
    <n v="7"/>
    <x v="4"/>
    <x v="0"/>
    <n v="5.7"/>
    <n v="131.4"/>
    <n v="141.97"/>
    <n v="1"/>
    <n v="3.8"/>
    <n v="4.5999999999999996"/>
    <n v="51"/>
    <s v="Low"/>
    <n v="2.0609999999999999"/>
    <x v="0"/>
    <s v=""/>
    <n v="5"/>
    <n v="18"/>
    <n v="10.57"/>
    <n v="0.8"/>
    <s v="Sunday"/>
    <s v="0-5 min"/>
    <n v="1"/>
    <s v="Above 1.2"/>
  </r>
  <r>
    <s v="RF005911"/>
    <d v="2026-02-22T07:29:00"/>
    <d v="2026-02-22T00:00:00"/>
    <n v="7"/>
    <x v="2"/>
    <x v="1"/>
    <n v="7.1"/>
    <n v="178.51"/>
    <m/>
    <n v="1.2"/>
    <n v="9"/>
    <n v="10"/>
    <n v="112"/>
    <s v="Medium"/>
    <n v="0.91400000000000003"/>
    <x v="2"/>
    <s v="Fare too high"/>
    <n v="4.53"/>
    <n v="0"/>
    <m/>
    <n v="1"/>
    <s v="Sunday"/>
    <s v="5-10 min"/>
    <n v="0"/>
    <s v="Between 0.8-1.0"/>
  </r>
  <r>
    <s v="RF005912"/>
    <d v="2026-02-22T08:13:00"/>
    <d v="2026-02-22T00:00:00"/>
    <n v="8"/>
    <x v="1"/>
    <x v="0"/>
    <n v="8"/>
    <n v="175.89"/>
    <n v="178.97"/>
    <n v="1.1000000000000001"/>
    <n v="5.8"/>
    <n v="9.1999999999999993"/>
    <n v="85"/>
    <s v="Medium"/>
    <n v="0.80200000000000005"/>
    <x v="0"/>
    <s v=""/>
    <n v="4.53"/>
    <n v="166"/>
    <n v="3.08"/>
    <n v="3.4"/>
    <s v="Sunday"/>
    <s v="5-10 min"/>
    <n v="1"/>
    <s v="Between 0.8-1.0"/>
  </r>
  <r>
    <s v="RF005913"/>
    <d v="2026-02-22T08:17:00"/>
    <d v="2026-02-22T00:00:00"/>
    <n v="8"/>
    <x v="1"/>
    <x v="0"/>
    <n v="1.1000000000000001"/>
    <n v="65.17"/>
    <n v="65.23"/>
    <n v="1.2"/>
    <n v="10.4"/>
    <n v="13.6"/>
    <n v="90"/>
    <s v="Medium"/>
    <n v="0.83799999999999997"/>
    <x v="0"/>
    <s v=""/>
    <n v="5"/>
    <n v="5"/>
    <n v="0.06"/>
    <n v="3.2"/>
    <s v="Sunday"/>
    <s v="10-15 min"/>
    <n v="1"/>
    <s v="Between 0.8-1.0"/>
  </r>
  <r>
    <s v="RF005914"/>
    <d v="2026-02-22T08:31:00"/>
    <d v="2026-02-22T00:00:00"/>
    <n v="8"/>
    <x v="1"/>
    <x v="0"/>
    <n v="8.1999999999999993"/>
    <n v="162.22"/>
    <n v="165.65"/>
    <n v="1"/>
    <n v="6.8"/>
    <n v="10.3"/>
    <n v="85"/>
    <s v="Medium"/>
    <n v="1.028"/>
    <x v="0"/>
    <s v=""/>
    <n v="4.59"/>
    <n v="29"/>
    <n v="3.43"/>
    <n v="3.5"/>
    <s v="Sunday"/>
    <s v="5-10 min"/>
    <n v="1"/>
    <s v="Between 1.0-1.2"/>
  </r>
  <r>
    <s v="RF005915"/>
    <d v="2026-02-22T08:46:00"/>
    <d v="2026-02-22T00:00:00"/>
    <n v="8"/>
    <x v="4"/>
    <x v="0"/>
    <n v="9"/>
    <n v="167.08"/>
    <m/>
    <n v="1"/>
    <n v="7.4"/>
    <n v="10.3"/>
    <n v="62"/>
    <s v="Medium"/>
    <n v="1.236"/>
    <x v="1"/>
    <s v="Driver unavailable"/>
    <n v="4.91"/>
    <n v="13"/>
    <m/>
    <n v="2.9"/>
    <s v="Sunday"/>
    <s v="5-10 min"/>
    <n v="0"/>
    <s v="Above 1.2"/>
  </r>
  <r>
    <s v="RF005916"/>
    <d v="2026-02-22T09:07:00"/>
    <d v="2026-02-22T00:00:00"/>
    <n v="9"/>
    <x v="4"/>
    <x v="0"/>
    <n v="0.7"/>
    <n v="46.51"/>
    <n v="44.82"/>
    <n v="1"/>
    <n v="5.0999999999999996"/>
    <n v="12.4"/>
    <n v="53"/>
    <s v="Low"/>
    <n v="1.1719999999999999"/>
    <x v="0"/>
    <s v=""/>
    <n v="4.7699999999999996"/>
    <n v="8"/>
    <n v="-1.69"/>
    <n v="7.3"/>
    <s v="Sunday"/>
    <s v="5-10 min"/>
    <n v="1"/>
    <s v="Between 1.0-1.2"/>
  </r>
  <r>
    <s v="RF005917"/>
    <d v="2026-02-22T09:07:00"/>
    <d v="2026-02-22T00:00:00"/>
    <n v="9"/>
    <x v="3"/>
    <x v="0"/>
    <n v="2.8"/>
    <n v="78.67"/>
    <m/>
    <n v="1"/>
    <n v="3.7"/>
    <n v="5.2"/>
    <n v="66"/>
    <s v="Low"/>
    <n v="1.5189999999999999"/>
    <x v="1"/>
    <s v="Vehicle issue"/>
    <n v="4.63"/>
    <n v="32"/>
    <m/>
    <n v="1.5"/>
    <s v="Sunday"/>
    <s v="0-5 min"/>
    <n v="0"/>
    <s v="Above 1.2"/>
  </r>
  <r>
    <s v="RF005918"/>
    <d v="2026-02-22T09:28:00"/>
    <d v="2026-02-22T00:00:00"/>
    <n v="9"/>
    <x v="1"/>
    <x v="1"/>
    <n v="8.6"/>
    <n v="170.37"/>
    <n v="166.22"/>
    <n v="1"/>
    <n v="7.5"/>
    <n v="8.9"/>
    <n v="76"/>
    <s v="Medium"/>
    <n v="0.879"/>
    <x v="0"/>
    <s v=""/>
    <n v="4.7300000000000004"/>
    <n v="0"/>
    <n v="-4.1500000000000004"/>
    <n v="1.4"/>
    <s v="Sunday"/>
    <s v="5-10 min"/>
    <n v="1"/>
    <s v="Between 0.8-1.0"/>
  </r>
  <r>
    <s v="RF005919"/>
    <d v="2026-02-22T09:36:00"/>
    <d v="2026-02-22T00:00:00"/>
    <n v="9"/>
    <x v="2"/>
    <x v="1"/>
    <n v="15.9"/>
    <n v="311.39"/>
    <n v="292.52999999999997"/>
    <n v="1.1000000000000001"/>
    <n v="7.4"/>
    <n v="12.3"/>
    <n v="98"/>
    <s v="Medium"/>
    <n v="0.81200000000000006"/>
    <x v="0"/>
    <s v=""/>
    <n v="4.9400000000000004"/>
    <n v="0"/>
    <n v="-18.86"/>
    <n v="4.9000000000000004"/>
    <s v="Sunday"/>
    <s v="5-10 min"/>
    <n v="1"/>
    <s v="Between 0.8-1.0"/>
  </r>
  <r>
    <s v="RF005920"/>
    <d v="2026-02-22T09:42:00"/>
    <d v="2026-02-22T00:00:00"/>
    <n v="9"/>
    <x v="0"/>
    <x v="0"/>
    <n v="8.5"/>
    <n v="182.21"/>
    <n v="179.17"/>
    <n v="1.2"/>
    <n v="6.5"/>
    <n v="7.5"/>
    <n v="104"/>
    <s v="High"/>
    <n v="0.70099999999999996"/>
    <x v="0"/>
    <s v=""/>
    <n v="4.8099999999999996"/>
    <n v="4"/>
    <n v="-3.04"/>
    <n v="1"/>
    <s v="Sunday"/>
    <s v="5-10 min"/>
    <n v="1"/>
    <s v="Below 0.8"/>
  </r>
  <r>
    <s v="RF005921"/>
    <d v="2026-02-22T09:56:00"/>
    <d v="2026-02-22T00:00:00"/>
    <n v="9"/>
    <x v="1"/>
    <x v="0"/>
    <n v="0.7"/>
    <n v="54.43"/>
    <n v="54.14"/>
    <n v="1.1000000000000001"/>
    <n v="7.7"/>
    <n v="5.0999999999999996"/>
    <n v="88"/>
    <s v="Medium"/>
    <n v="0.89100000000000001"/>
    <x v="0"/>
    <s v=""/>
    <n v="4.53"/>
    <n v="5"/>
    <n v="-0.28999999999999998"/>
    <n v="-2.6"/>
    <s v="Sunday"/>
    <s v="5-10 min"/>
    <n v="1"/>
    <s v="Between 0.8-1.0"/>
  </r>
  <r>
    <s v="RF005922"/>
    <d v="2026-02-22T10:04:00"/>
    <d v="2026-02-22T00:00:00"/>
    <n v="10"/>
    <x v="1"/>
    <x v="1"/>
    <n v="8.1"/>
    <n v="175.75"/>
    <n v="183.05"/>
    <n v="1.1000000000000001"/>
    <n v="7.3"/>
    <n v="6.6"/>
    <n v="76"/>
    <s v="Medium"/>
    <n v="0.84499999999999997"/>
    <x v="0"/>
    <s v=""/>
    <n v="4.6500000000000004"/>
    <n v="0"/>
    <n v="7.3"/>
    <n v="-0.7"/>
    <s v="Sunday"/>
    <s v="5-10 min"/>
    <n v="1"/>
    <s v="Between 0.8-1.0"/>
  </r>
  <r>
    <s v="RF005923"/>
    <d v="2026-02-22T10:14:00"/>
    <d v="2026-02-22T00:00:00"/>
    <n v="10"/>
    <x v="2"/>
    <x v="0"/>
    <n v="2.1"/>
    <n v="82.2"/>
    <n v="84"/>
    <n v="1.1000000000000001"/>
    <n v="3"/>
    <n v="2.4"/>
    <n v="85"/>
    <s v="Medium"/>
    <n v="0.75600000000000001"/>
    <x v="0"/>
    <s v=""/>
    <n v="4.92"/>
    <n v="3"/>
    <n v="1.8"/>
    <n v="-0.6"/>
    <s v="Sunday"/>
    <s v="0-5 min"/>
    <n v="1"/>
    <s v="Below 0.8"/>
  </r>
  <r>
    <s v="RF005924"/>
    <d v="2026-02-22T10:18:00"/>
    <d v="2026-02-22T00:00:00"/>
    <n v="10"/>
    <x v="3"/>
    <x v="0"/>
    <n v="7.1"/>
    <n v="160.1"/>
    <n v="163.09"/>
    <n v="1"/>
    <n v="6.8"/>
    <n v="12.7"/>
    <n v="57"/>
    <s v="Medium"/>
    <n v="0.95"/>
    <x v="0"/>
    <s v=""/>
    <n v="5"/>
    <n v="1"/>
    <n v="2.99"/>
    <n v="5.9"/>
    <s v="Sunday"/>
    <s v="5-10 min"/>
    <n v="1"/>
    <s v="Between 0.8-1.0"/>
  </r>
  <r>
    <s v="RF005925"/>
    <d v="2026-02-22T10:30:00"/>
    <d v="2026-02-22T00:00:00"/>
    <n v="10"/>
    <x v="0"/>
    <x v="0"/>
    <n v="8.6"/>
    <n v="208.68"/>
    <n v="203.48"/>
    <n v="1.2"/>
    <n v="8.3000000000000007"/>
    <n v="6.9"/>
    <n v="119"/>
    <s v="Medium"/>
    <n v="0.86199999999999999"/>
    <x v="0"/>
    <s v=""/>
    <n v="4.87"/>
    <n v="11"/>
    <n v="-5.2"/>
    <n v="-1.4"/>
    <s v="Sunday"/>
    <s v="5-10 min"/>
    <n v="1"/>
    <s v="Between 0.8-1.0"/>
  </r>
  <r>
    <s v="RF005926"/>
    <d v="2026-02-22T10:35:00"/>
    <d v="2026-02-22T00:00:00"/>
    <n v="10"/>
    <x v="0"/>
    <x v="0"/>
    <n v="7.1"/>
    <n v="196.42"/>
    <n v="204.41"/>
    <n v="1.3"/>
    <n v="3.6"/>
    <n v="1"/>
    <n v="104"/>
    <s v="Medium"/>
    <n v="0.75800000000000001"/>
    <x v="0"/>
    <s v=""/>
    <n v="5"/>
    <n v="7"/>
    <n v="7.99"/>
    <n v="-2.6"/>
    <s v="Sunday"/>
    <s v="0-5 min"/>
    <n v="1"/>
    <s v="Below 0.8"/>
  </r>
  <r>
    <s v="RF005927"/>
    <d v="2026-02-22T10:42:00"/>
    <d v="2026-02-22T00:00:00"/>
    <n v="10"/>
    <x v="1"/>
    <x v="0"/>
    <n v="10.1"/>
    <n v="193.13"/>
    <m/>
    <n v="1"/>
    <n v="9.3000000000000007"/>
    <m/>
    <n v="89"/>
    <s v="Medium"/>
    <n v="1.02"/>
    <x v="3"/>
    <s v="No driver available"/>
    <n v="4.68"/>
    <n v="5"/>
    <m/>
    <m/>
    <s v="Sunday"/>
    <s v="5-10 min"/>
    <n v="0"/>
    <s v="Between 1.0-1.2"/>
  </r>
  <r>
    <s v="RF005928"/>
    <d v="2026-02-22T10:57:00"/>
    <d v="2026-02-22T00:00:00"/>
    <n v="10"/>
    <x v="4"/>
    <x v="0"/>
    <n v="3.3"/>
    <n v="82.05"/>
    <n v="83.56"/>
    <n v="1"/>
    <n v="8.1"/>
    <n v="15.1"/>
    <n v="50"/>
    <s v="Low"/>
    <n v="1.2729999999999999"/>
    <x v="0"/>
    <s v=""/>
    <n v="4.87"/>
    <n v="16"/>
    <n v="1.51"/>
    <n v="7"/>
    <s v="Sunday"/>
    <s v="5-10 min"/>
    <n v="1"/>
    <s v="Above 1.2"/>
  </r>
  <r>
    <s v="RF005929"/>
    <d v="2026-02-22T11:06:00"/>
    <d v="2026-02-22T00:00:00"/>
    <n v="11"/>
    <x v="4"/>
    <x v="0"/>
    <n v="8.8000000000000007"/>
    <n v="166.06"/>
    <n v="173.85"/>
    <n v="1"/>
    <n v="2"/>
    <n v="1"/>
    <n v="47"/>
    <s v="Low"/>
    <n v="1.83"/>
    <x v="0"/>
    <s v=""/>
    <n v="4.78"/>
    <n v="12"/>
    <n v="7.79"/>
    <n v="-1"/>
    <s v="Sunday"/>
    <s v="0-5 min"/>
    <n v="1"/>
    <s v="Above 1.2"/>
  </r>
  <r>
    <s v="RF005930"/>
    <d v="2026-02-22T11:13:00"/>
    <d v="2026-02-22T00:00:00"/>
    <n v="11"/>
    <x v="3"/>
    <x v="1"/>
    <n v="4.5"/>
    <n v="107.07"/>
    <n v="105.24"/>
    <n v="1"/>
    <n v="4"/>
    <n v="11.1"/>
    <n v="69"/>
    <s v="Low"/>
    <n v="1.9830000000000001"/>
    <x v="0"/>
    <s v=""/>
    <n v="5"/>
    <n v="0"/>
    <n v="-1.83"/>
    <n v="7.1"/>
    <s v="Sunday"/>
    <s v="0-5 min"/>
    <n v="1"/>
    <s v="Above 1.2"/>
  </r>
  <r>
    <s v="RF005931"/>
    <d v="2026-02-22T12:42:00"/>
    <d v="2026-02-22T00:00:00"/>
    <n v="12"/>
    <x v="0"/>
    <x v="0"/>
    <n v="8.6999999999999993"/>
    <n v="226.12"/>
    <m/>
    <n v="1.2"/>
    <n v="4.0999999999999996"/>
    <n v="2.2000000000000002"/>
    <n v="130"/>
    <s v="High"/>
    <n v="0.84199999999999997"/>
    <x v="2"/>
    <s v="Fare too high"/>
    <n v="4.7300000000000004"/>
    <n v="156"/>
    <m/>
    <n v="-1.9"/>
    <s v="Sunday"/>
    <s v="0-5 min"/>
    <n v="0"/>
    <s v="Between 0.8-1.0"/>
  </r>
  <r>
    <s v="RF005932"/>
    <d v="2026-02-22T13:34:00"/>
    <d v="2026-02-22T00:00:00"/>
    <n v="13"/>
    <x v="2"/>
    <x v="0"/>
    <n v="2.4"/>
    <n v="73.14"/>
    <n v="74.83"/>
    <n v="1"/>
    <n v="2"/>
    <n v="1"/>
    <n v="112"/>
    <s v="Low"/>
    <n v="1.631"/>
    <x v="0"/>
    <s v=""/>
    <n v="4.95"/>
    <n v="20"/>
    <n v="1.69"/>
    <n v="-1"/>
    <s v="Sunday"/>
    <s v="0-5 min"/>
    <n v="1"/>
    <s v="Above 1.2"/>
  </r>
  <r>
    <s v="RF005933"/>
    <d v="2026-02-22T13:39:00"/>
    <d v="2026-02-22T00:00:00"/>
    <n v="13"/>
    <x v="2"/>
    <x v="0"/>
    <n v="3.5"/>
    <n v="86.4"/>
    <n v="89.21"/>
    <n v="1"/>
    <n v="4.9000000000000004"/>
    <n v="1.2"/>
    <n v="113"/>
    <s v="Medium"/>
    <n v="1.1659999999999999"/>
    <x v="0"/>
    <s v=""/>
    <n v="4.71"/>
    <n v="85"/>
    <n v="2.81"/>
    <n v="-3.7"/>
    <s v="Sunday"/>
    <s v="0-5 min"/>
    <n v="1"/>
    <s v="Between 1.0-1.2"/>
  </r>
  <r>
    <s v="RF005934"/>
    <d v="2026-02-22T13:47:00"/>
    <d v="2026-02-22T00:00:00"/>
    <n v="13"/>
    <x v="1"/>
    <x v="0"/>
    <n v="9.6"/>
    <n v="167.13"/>
    <n v="168.85"/>
    <n v="1"/>
    <n v="4.5999999999999996"/>
    <n v="5.6"/>
    <n v="92"/>
    <s v="Low"/>
    <n v="1.2210000000000001"/>
    <x v="0"/>
    <s v=""/>
    <n v="4.58"/>
    <n v="5"/>
    <n v="1.72"/>
    <n v="1"/>
    <s v="Sunday"/>
    <s v="0-5 min"/>
    <n v="1"/>
    <s v="Above 1.2"/>
  </r>
  <r>
    <s v="RF005935"/>
    <d v="2026-02-22T13:53:00"/>
    <d v="2026-02-22T00:00:00"/>
    <n v="13"/>
    <x v="3"/>
    <x v="0"/>
    <n v="5.5"/>
    <n v="127.01"/>
    <n v="125.58"/>
    <n v="1.1000000000000001"/>
    <n v="2.4"/>
    <n v="1.9"/>
    <n v="60"/>
    <s v="Low"/>
    <n v="1.278"/>
    <x v="0"/>
    <s v=""/>
    <n v="5"/>
    <n v="9"/>
    <n v="-1.43"/>
    <n v="-0.5"/>
    <s v="Sunday"/>
    <s v="0-5 min"/>
    <n v="1"/>
    <s v="Above 1.2"/>
  </r>
  <r>
    <s v="RF005936"/>
    <d v="2026-02-22T13:55:00"/>
    <d v="2026-02-22T00:00:00"/>
    <n v="13"/>
    <x v="0"/>
    <x v="0"/>
    <n v="3.2"/>
    <n v="90.09"/>
    <n v="97.21"/>
    <n v="1"/>
    <n v="2.6"/>
    <n v="3.1"/>
    <n v="138"/>
    <s v="Medium"/>
    <n v="1.1839999999999999"/>
    <x v="0"/>
    <s v=""/>
    <n v="4.7"/>
    <n v="2"/>
    <n v="7.12"/>
    <n v="0.5"/>
    <s v="Sunday"/>
    <s v="0-5 min"/>
    <n v="1"/>
    <s v="Between 1.0-1.2"/>
  </r>
  <r>
    <s v="RF005937"/>
    <d v="2026-02-22T14:01:00"/>
    <d v="2026-02-22T00:00:00"/>
    <n v="14"/>
    <x v="2"/>
    <x v="1"/>
    <n v="9.9"/>
    <n v="211.5"/>
    <n v="211.28"/>
    <n v="1"/>
    <n v="5.2"/>
    <n v="4.4000000000000004"/>
    <n v="109"/>
    <s v="Medium"/>
    <n v="0.89700000000000002"/>
    <x v="0"/>
    <s v=""/>
    <n v="4.76"/>
    <n v="0"/>
    <n v="-0.22"/>
    <n v="-0.8"/>
    <s v="Sunday"/>
    <s v="5-10 min"/>
    <n v="1"/>
    <s v="Between 0.8-1.0"/>
  </r>
  <r>
    <s v="RF005938"/>
    <d v="2026-02-22T14:27:00"/>
    <d v="2026-02-22T00:00:00"/>
    <n v="14"/>
    <x v="1"/>
    <x v="0"/>
    <n v="3.5"/>
    <n v="87.17"/>
    <n v="85.12"/>
    <n v="1"/>
    <n v="5.2"/>
    <n v="2"/>
    <n v="96"/>
    <s v="Low"/>
    <n v="1.286"/>
    <x v="0"/>
    <s v=""/>
    <n v="4.54"/>
    <n v="4"/>
    <n v="-2.0499999999999998"/>
    <n v="-3.2"/>
    <s v="Sunday"/>
    <s v="5-10 min"/>
    <n v="1"/>
    <s v="Above 1.2"/>
  </r>
  <r>
    <s v="RF005939"/>
    <d v="2026-02-22T14:28:00"/>
    <d v="2026-02-22T00:00:00"/>
    <n v="14"/>
    <x v="3"/>
    <x v="0"/>
    <n v="7.8"/>
    <n v="151.15"/>
    <n v="146.09"/>
    <n v="1.1000000000000001"/>
    <n v="2.6"/>
    <n v="5.4"/>
    <n v="62"/>
    <s v="Low"/>
    <n v="1.2350000000000001"/>
    <x v="0"/>
    <s v=""/>
    <n v="4.91"/>
    <n v="148"/>
    <n v="-5.0599999999999996"/>
    <n v="2.8"/>
    <s v="Sunday"/>
    <s v="0-5 min"/>
    <n v="1"/>
    <s v="Above 1.2"/>
  </r>
  <r>
    <s v="RF005940"/>
    <d v="2026-02-22T14:49:00"/>
    <d v="2026-02-22T00:00:00"/>
    <n v="14"/>
    <x v="4"/>
    <x v="1"/>
    <n v="3.7"/>
    <n v="87.26"/>
    <n v="93"/>
    <n v="1"/>
    <n v="4.5"/>
    <n v="3.7"/>
    <n v="60"/>
    <s v="Low"/>
    <n v="1.5"/>
    <x v="0"/>
    <s v=""/>
    <n v="4.47"/>
    <n v="0"/>
    <n v="5.74"/>
    <n v="-0.8"/>
    <s v="Sunday"/>
    <s v="0-5 min"/>
    <n v="1"/>
    <s v="Above 1.2"/>
  </r>
  <r>
    <s v="RF005941"/>
    <d v="2026-02-22T15:03:00"/>
    <d v="2026-02-22T00:00:00"/>
    <n v="15"/>
    <x v="1"/>
    <x v="0"/>
    <n v="15.8"/>
    <n v="285.69"/>
    <n v="292.92"/>
    <n v="1"/>
    <n v="5.8"/>
    <n v="10"/>
    <n v="99"/>
    <s v="Medium"/>
    <n v="1.0489999999999999"/>
    <x v="0"/>
    <s v=""/>
    <n v="4.4800000000000004"/>
    <n v="6"/>
    <n v="7.23"/>
    <n v="4.2"/>
    <s v="Sunday"/>
    <s v="5-10 min"/>
    <n v="1"/>
    <s v="Between 1.0-1.2"/>
  </r>
  <r>
    <s v="RF005942"/>
    <d v="2026-02-22T15:38:00"/>
    <d v="2026-02-22T00:00:00"/>
    <n v="15"/>
    <x v="4"/>
    <x v="0"/>
    <n v="6.4"/>
    <n v="146.54"/>
    <n v="140.37"/>
    <n v="1"/>
    <n v="6.4"/>
    <n v="9.1999999999999993"/>
    <n v="57"/>
    <s v="Low"/>
    <n v="1.6850000000000001"/>
    <x v="0"/>
    <s v=""/>
    <n v="4.96"/>
    <n v="2"/>
    <n v="-6.17"/>
    <n v="2.8"/>
    <s v="Sunday"/>
    <s v="5-10 min"/>
    <n v="1"/>
    <s v="Above 1.2"/>
  </r>
  <r>
    <s v="RF005943"/>
    <d v="2026-02-22T15:55:00"/>
    <d v="2026-02-22T00:00:00"/>
    <n v="15"/>
    <x v="3"/>
    <x v="0"/>
    <n v="5.7"/>
    <n v="128.52000000000001"/>
    <n v="127.7"/>
    <n v="1"/>
    <n v="5.0999999999999996"/>
    <n v="4.8"/>
    <n v="65"/>
    <s v="Low"/>
    <n v="1.4810000000000001"/>
    <x v="0"/>
    <s v=""/>
    <n v="4.7300000000000004"/>
    <n v="13"/>
    <n v="-0.82"/>
    <n v="-0.3"/>
    <s v="Sunday"/>
    <s v="5-10 min"/>
    <n v="1"/>
    <s v="Above 1.2"/>
  </r>
  <r>
    <s v="RF005944"/>
    <d v="2026-02-22T16:00:00"/>
    <d v="2026-02-22T00:00:00"/>
    <n v="16"/>
    <x v="3"/>
    <x v="0"/>
    <n v="11.1"/>
    <n v="220.4"/>
    <n v="219.86"/>
    <n v="1"/>
    <n v="5.2"/>
    <n v="4.4000000000000004"/>
    <n v="65"/>
    <s v="Low"/>
    <n v="1.5860000000000001"/>
    <x v="0"/>
    <s v=""/>
    <n v="4.6500000000000004"/>
    <n v="3"/>
    <n v="-0.54"/>
    <n v="-0.8"/>
    <s v="Sunday"/>
    <s v="5-10 min"/>
    <n v="1"/>
    <s v="Above 1.2"/>
  </r>
  <r>
    <s v="RF005945"/>
    <d v="2026-02-22T16:16:00"/>
    <d v="2026-02-22T00:00:00"/>
    <n v="16"/>
    <x v="4"/>
    <x v="0"/>
    <n v="3.3"/>
    <n v="87.45"/>
    <m/>
    <n v="1"/>
    <n v="4.3"/>
    <n v="1"/>
    <n v="56"/>
    <s v="Low"/>
    <n v="1.474"/>
    <x v="2"/>
    <s v="Fare too high"/>
    <n v="4.49"/>
    <n v="19"/>
    <m/>
    <n v="-3.3"/>
    <s v="Sunday"/>
    <s v="0-5 min"/>
    <n v="0"/>
    <s v="Above 1.2"/>
  </r>
  <r>
    <s v="RF005946"/>
    <d v="2026-02-22T16:54:00"/>
    <d v="2026-02-22T00:00:00"/>
    <n v="16"/>
    <x v="4"/>
    <x v="0"/>
    <n v="9.3000000000000007"/>
    <n v="197.05"/>
    <n v="202.04"/>
    <n v="1"/>
    <n v="4"/>
    <n v="7.3"/>
    <n v="58"/>
    <s v="Low"/>
    <n v="1.51"/>
    <x v="0"/>
    <s v=""/>
    <n v="4.83"/>
    <n v="1"/>
    <n v="4.99"/>
    <n v="3.3"/>
    <s v="Sunday"/>
    <s v="0-5 min"/>
    <n v="1"/>
    <s v="Above 1.2"/>
  </r>
  <r>
    <s v="RF005947"/>
    <d v="2026-02-22T17:15:00"/>
    <d v="2026-02-22T00:00:00"/>
    <n v="17"/>
    <x v="4"/>
    <x v="0"/>
    <n v="3.1"/>
    <n v="83.86"/>
    <n v="83.5"/>
    <n v="1"/>
    <n v="5.6"/>
    <n v="6.9"/>
    <n v="51"/>
    <s v="Low"/>
    <n v="2.06"/>
    <x v="0"/>
    <s v=""/>
    <n v="4.9000000000000004"/>
    <n v="7"/>
    <n v="-0.36"/>
    <n v="1.3"/>
    <s v="Sunday"/>
    <s v="5-10 min"/>
    <n v="1"/>
    <s v="Above 1.2"/>
  </r>
  <r>
    <s v="RF005948"/>
    <d v="2026-02-22T17:40:00"/>
    <d v="2026-02-22T00:00:00"/>
    <n v="17"/>
    <x v="2"/>
    <x v="0"/>
    <n v="5.5"/>
    <n v="151.68"/>
    <n v="151.91"/>
    <n v="1.2"/>
    <n v="6.6"/>
    <n v="8.9"/>
    <n v="96"/>
    <s v="Medium"/>
    <n v="0.81899999999999995"/>
    <x v="0"/>
    <s v=""/>
    <n v="4.8099999999999996"/>
    <n v="1"/>
    <n v="0.23"/>
    <n v="2.2999999999999998"/>
    <s v="Sunday"/>
    <s v="5-10 min"/>
    <n v="1"/>
    <s v="Between 0.8-1.0"/>
  </r>
  <r>
    <s v="RF005949"/>
    <d v="2026-02-22T17:59:00"/>
    <d v="2026-02-22T00:00:00"/>
    <n v="17"/>
    <x v="3"/>
    <x v="1"/>
    <n v="3.9"/>
    <n v="105.93"/>
    <m/>
    <n v="1"/>
    <n v="6.2"/>
    <n v="4.2"/>
    <n v="56"/>
    <s v="Medium"/>
    <n v="0.98699999999999999"/>
    <x v="2"/>
    <s v="Changed plans"/>
    <n v="4.37"/>
    <n v="0"/>
    <m/>
    <n v="-2"/>
    <s v="Sunday"/>
    <s v="5-10 min"/>
    <n v="0"/>
    <s v="Between 0.8-1.0"/>
  </r>
  <r>
    <s v="RF005950"/>
    <d v="2026-02-22T18:03:00"/>
    <d v="2026-02-22T00:00:00"/>
    <n v="18"/>
    <x v="0"/>
    <x v="1"/>
    <n v="2.2000000000000002"/>
    <n v="90.77"/>
    <n v="89.01"/>
    <n v="1.2"/>
    <n v="5.3"/>
    <n v="6.2"/>
    <n v="106"/>
    <s v="Medium"/>
    <n v="0.80300000000000005"/>
    <x v="0"/>
    <s v=""/>
    <n v="4.95"/>
    <n v="0"/>
    <n v="-1.76"/>
    <n v="0.9"/>
    <s v="Sunday"/>
    <s v="5-10 min"/>
    <n v="1"/>
    <s v="Between 0.8-1.0"/>
  </r>
  <r>
    <s v="RF005951"/>
    <d v="2026-02-22T18:07:00"/>
    <d v="2026-02-22T00:00:00"/>
    <n v="18"/>
    <x v="3"/>
    <x v="0"/>
    <n v="2.2000000000000002"/>
    <n v="68.11"/>
    <n v="65.75"/>
    <n v="1"/>
    <n v="6.9"/>
    <n v="4"/>
    <n v="49"/>
    <s v="Low"/>
    <n v="1.101"/>
    <x v="0"/>
    <s v=""/>
    <n v="4.79"/>
    <n v="4"/>
    <n v="-2.36"/>
    <n v="-2.9"/>
    <s v="Sunday"/>
    <s v="5-10 min"/>
    <n v="1"/>
    <s v="Between 1.0-1.2"/>
  </r>
  <r>
    <s v="RF005952"/>
    <d v="2026-02-22T18:08:00"/>
    <d v="2026-02-22T00:00:00"/>
    <n v="18"/>
    <x v="4"/>
    <x v="0"/>
    <n v="4"/>
    <n v="115.49"/>
    <n v="126.33"/>
    <n v="1.1000000000000001"/>
    <n v="2.7"/>
    <n v="1"/>
    <n v="49"/>
    <s v="Medium"/>
    <n v="0.92400000000000004"/>
    <x v="0"/>
    <s v=""/>
    <n v="4.63"/>
    <n v="4"/>
    <n v="10.84"/>
    <n v="-1.7"/>
    <s v="Sunday"/>
    <s v="0-5 min"/>
    <n v="1"/>
    <s v="Between 0.8-1.0"/>
  </r>
  <r>
    <s v="RF005953"/>
    <d v="2026-02-22T18:35:00"/>
    <d v="2026-02-22T00:00:00"/>
    <n v="18"/>
    <x v="3"/>
    <x v="0"/>
    <n v="9"/>
    <n v="175.3"/>
    <n v="159.25"/>
    <n v="1"/>
    <n v="7.1"/>
    <n v="11.9"/>
    <n v="66"/>
    <s v="Medium"/>
    <n v="1.02"/>
    <x v="0"/>
    <s v=""/>
    <n v="4.75"/>
    <n v="20"/>
    <n v="-16.05"/>
    <n v="4.8"/>
    <s v="Sunday"/>
    <s v="5-10 min"/>
    <n v="1"/>
    <s v="Between 1.0-1.2"/>
  </r>
  <r>
    <s v="RF005954"/>
    <d v="2026-02-22T18:36:00"/>
    <d v="2026-02-22T00:00:00"/>
    <n v="18"/>
    <x v="2"/>
    <x v="1"/>
    <n v="26.1"/>
    <n v="517.74"/>
    <n v="506.12"/>
    <n v="1.1000000000000001"/>
    <n v="6.6"/>
    <n v="6.4"/>
    <n v="92"/>
    <s v="Medium"/>
    <n v="0.76700000000000002"/>
    <x v="0"/>
    <s v=""/>
    <n v="4.51"/>
    <n v="0"/>
    <n v="-11.62"/>
    <n v="-0.2"/>
    <s v="Sunday"/>
    <s v="5-10 min"/>
    <n v="1"/>
    <s v="Below 0.8"/>
  </r>
  <r>
    <s v="RF005955"/>
    <d v="2026-02-22T18:43:00"/>
    <d v="2026-02-22T00:00:00"/>
    <n v="18"/>
    <x v="4"/>
    <x v="1"/>
    <n v="2.2999999999999998"/>
    <n v="69.38"/>
    <n v="69.38"/>
    <n v="1"/>
    <n v="3.8"/>
    <n v="4.0999999999999996"/>
    <n v="40"/>
    <s v="Low"/>
    <n v="0.88"/>
    <x v="0"/>
    <s v=""/>
    <n v="4.84"/>
    <n v="0"/>
    <n v="0"/>
    <n v="0.3"/>
    <s v="Sunday"/>
    <s v="0-5 min"/>
    <n v="1"/>
    <s v="Between 0.8-1.0"/>
  </r>
  <r>
    <s v="RF005956"/>
    <d v="2026-02-22T19:23:00"/>
    <d v="2026-02-22T00:00:00"/>
    <n v="19"/>
    <x v="4"/>
    <x v="0"/>
    <n v="5.4"/>
    <n v="129.44"/>
    <n v="127.18"/>
    <n v="1"/>
    <n v="3.2"/>
    <n v="1"/>
    <n v="45"/>
    <s v="Low"/>
    <n v="1.002"/>
    <x v="0"/>
    <s v=""/>
    <n v="4.68"/>
    <n v="3"/>
    <n v="-2.2599999999999998"/>
    <n v="-2.2000000000000002"/>
    <s v="Sunday"/>
    <s v="0-5 min"/>
    <n v="1"/>
    <s v="Between 1.0-1.2"/>
  </r>
  <r>
    <s v="RF005957"/>
    <d v="2026-02-22T20:03:00"/>
    <d v="2026-02-22T00:00:00"/>
    <n v="20"/>
    <x v="4"/>
    <x v="1"/>
    <n v="4.5999999999999996"/>
    <n v="111.62"/>
    <m/>
    <n v="1"/>
    <n v="6.5"/>
    <m/>
    <n v="53"/>
    <s v="Medium"/>
    <n v="0.97799999999999998"/>
    <x v="3"/>
    <s v="No driver available"/>
    <n v="4.8899999999999997"/>
    <n v="0"/>
    <m/>
    <m/>
    <s v="Sunday"/>
    <s v="5-10 min"/>
    <n v="0"/>
    <s v="Between 0.8-1.0"/>
  </r>
  <r>
    <s v="RF005958"/>
    <d v="2026-02-22T20:11:00"/>
    <d v="2026-02-22T00:00:00"/>
    <n v="20"/>
    <x v="1"/>
    <x v="0"/>
    <n v="9.1999999999999993"/>
    <n v="202.58"/>
    <n v="196.63"/>
    <n v="1.1000000000000001"/>
    <n v="6.8"/>
    <n v="4.2"/>
    <n v="73"/>
    <s v="Medium"/>
    <n v="0.77300000000000002"/>
    <x v="0"/>
    <s v=""/>
    <n v="4.8099999999999996"/>
    <n v="5"/>
    <n v="-5.95"/>
    <n v="-2.6"/>
    <s v="Sunday"/>
    <s v="5-10 min"/>
    <n v="1"/>
    <s v="Below 0.8"/>
  </r>
  <r>
    <s v="RF005959"/>
    <d v="2026-02-22T20:14:00"/>
    <d v="2026-02-22T00:00:00"/>
    <n v="20"/>
    <x v="1"/>
    <x v="0"/>
    <n v="13.1"/>
    <n v="279.29000000000002"/>
    <n v="282.52"/>
    <n v="1.1000000000000001"/>
    <n v="7.3"/>
    <n v="7.2"/>
    <n v="70"/>
    <s v="Medium"/>
    <n v="0.72599999999999998"/>
    <x v="0"/>
    <s v=""/>
    <n v="4.78"/>
    <n v="18"/>
    <n v="3.23"/>
    <n v="-0.1"/>
    <s v="Sunday"/>
    <s v="5-10 min"/>
    <n v="1"/>
    <s v="Below 0.8"/>
  </r>
  <r>
    <s v="RF005960"/>
    <d v="2026-02-22T20:45:00"/>
    <d v="2026-02-22T00:00:00"/>
    <n v="20"/>
    <x v="4"/>
    <x v="0"/>
    <n v="6.7"/>
    <n v="161.91"/>
    <m/>
    <n v="1.1000000000000001"/>
    <n v="6.1"/>
    <n v="5"/>
    <n v="42"/>
    <s v="Medium"/>
    <n v="0.75800000000000001"/>
    <x v="1"/>
    <s v="Vehicle issue"/>
    <n v="4.84"/>
    <n v="10"/>
    <m/>
    <n v="-1.1000000000000001"/>
    <s v="Sunday"/>
    <s v="5-10 min"/>
    <n v="0"/>
    <s v="Below 0.8"/>
  </r>
  <r>
    <s v="RF005961"/>
    <d v="2026-02-22T20:57:00"/>
    <d v="2026-02-22T00:00:00"/>
    <n v="20"/>
    <x v="0"/>
    <x v="0"/>
    <n v="2.4"/>
    <n v="106.92"/>
    <n v="99.48"/>
    <n v="1.3"/>
    <n v="6.3"/>
    <n v="6.2"/>
    <n v="100"/>
    <s v="Medium"/>
    <n v="0.70899999999999996"/>
    <x v="0"/>
    <s v=""/>
    <n v="4.8899999999999997"/>
    <n v="2"/>
    <n v="-7.44"/>
    <n v="-0.1"/>
    <s v="Sunday"/>
    <s v="5-10 min"/>
    <n v="1"/>
    <s v="Below 0.8"/>
  </r>
  <r>
    <s v="RF005962"/>
    <d v="2026-02-22T21:01:00"/>
    <d v="2026-02-22T00:00:00"/>
    <n v="21"/>
    <x v="0"/>
    <x v="0"/>
    <n v="4.5999999999999996"/>
    <n v="134.72"/>
    <n v="132.25"/>
    <n v="1.2"/>
    <n v="6.2"/>
    <n v="8.6999999999999993"/>
    <n v="129"/>
    <s v="High"/>
    <n v="0.89100000000000001"/>
    <x v="0"/>
    <s v=""/>
    <n v="4.4800000000000004"/>
    <n v="22"/>
    <n v="-2.4700000000000002"/>
    <n v="2.5"/>
    <s v="Sunday"/>
    <s v="5-10 min"/>
    <n v="1"/>
    <s v="Between 0.8-1.0"/>
  </r>
  <r>
    <s v="RF005963"/>
    <d v="2026-02-22T21:02:00"/>
    <d v="2026-02-22T00:00:00"/>
    <n v="21"/>
    <x v="4"/>
    <x v="0"/>
    <n v="8"/>
    <n v="164.11"/>
    <n v="161.52000000000001"/>
    <n v="1"/>
    <n v="4.7"/>
    <n v="9.8000000000000007"/>
    <n v="50"/>
    <s v="Low"/>
    <n v="1.115"/>
    <x v="0"/>
    <s v=""/>
    <n v="4.92"/>
    <n v="19"/>
    <n v="-2.59"/>
    <n v="5.0999999999999996"/>
    <s v="Sunday"/>
    <s v="0-5 min"/>
    <n v="1"/>
    <s v="Between 1.0-1.2"/>
  </r>
  <r>
    <s v="RF005964"/>
    <d v="2026-02-22T21:02:00"/>
    <d v="2026-02-22T00:00:00"/>
    <n v="21"/>
    <x v="2"/>
    <x v="1"/>
    <n v="4.7"/>
    <n v="156.68"/>
    <n v="165.17"/>
    <n v="1.3"/>
    <n v="5.5"/>
    <n v="7.9"/>
    <n v="110"/>
    <s v="High"/>
    <n v="0.73"/>
    <x v="0"/>
    <s v=""/>
    <n v="4.37"/>
    <n v="0"/>
    <n v="8.49"/>
    <n v="2.4"/>
    <s v="Sunday"/>
    <s v="5-10 min"/>
    <n v="1"/>
    <s v="Below 0.8"/>
  </r>
  <r>
    <s v="RF005965"/>
    <d v="2026-02-22T21:05:00"/>
    <d v="2026-02-22T00:00:00"/>
    <n v="21"/>
    <x v="1"/>
    <x v="0"/>
    <n v="2.8"/>
    <n v="83.01"/>
    <n v="83.87"/>
    <n v="1"/>
    <n v="2"/>
    <n v="1"/>
    <n v="82"/>
    <s v="Medium"/>
    <n v="0.98199999999999998"/>
    <x v="0"/>
    <s v=""/>
    <n v="4.6900000000000004"/>
    <n v="4"/>
    <n v="0.86"/>
    <n v="-1"/>
    <s v="Sunday"/>
    <s v="0-5 min"/>
    <n v="1"/>
    <s v="Between 0.8-1.0"/>
  </r>
  <r>
    <s v="RF005966"/>
    <d v="2026-02-22T21:17:00"/>
    <d v="2026-02-22T00:00:00"/>
    <n v="21"/>
    <x v="0"/>
    <x v="0"/>
    <n v="5.8"/>
    <n v="149.18"/>
    <n v="144.66999999999999"/>
    <n v="1.3"/>
    <n v="5.0999999999999996"/>
    <n v="2.1"/>
    <n v="106"/>
    <s v="Medium"/>
    <n v="0.75"/>
    <x v="0"/>
    <s v=""/>
    <n v="5"/>
    <n v="10"/>
    <n v="-4.51"/>
    <n v="-3"/>
    <s v="Sunday"/>
    <s v="5-10 min"/>
    <n v="1"/>
    <s v="Below 0.8"/>
  </r>
  <r>
    <s v="RF005967"/>
    <d v="2026-02-22T21:18:00"/>
    <d v="2026-02-22T00:00:00"/>
    <n v="21"/>
    <x v="1"/>
    <x v="0"/>
    <n v="4.9000000000000004"/>
    <n v="131.99"/>
    <n v="132.53"/>
    <n v="1.3"/>
    <n v="6.4"/>
    <n v="4.3"/>
    <n v="89"/>
    <s v="Medium"/>
    <n v="0.84399999999999997"/>
    <x v="0"/>
    <s v=""/>
    <n v="4.76"/>
    <n v="2"/>
    <n v="0.54"/>
    <n v="-2.1"/>
    <s v="Sunday"/>
    <s v="5-10 min"/>
    <n v="1"/>
    <s v="Between 0.8-1.0"/>
  </r>
  <r>
    <s v="RF005968"/>
    <d v="2026-02-22T21:41:00"/>
    <d v="2026-02-22T00:00:00"/>
    <n v="21"/>
    <x v="4"/>
    <x v="0"/>
    <n v="7"/>
    <n v="150.46"/>
    <n v="142.78"/>
    <n v="1"/>
    <n v="7"/>
    <n v="8.1999999999999993"/>
    <n v="45"/>
    <s v="Medium"/>
    <n v="0.90800000000000003"/>
    <x v="0"/>
    <s v=""/>
    <n v="4.67"/>
    <n v="7"/>
    <n v="-7.68"/>
    <n v="1.2"/>
    <s v="Sunday"/>
    <s v="5-10 min"/>
    <n v="1"/>
    <s v="Between 0.8-1.0"/>
  </r>
  <r>
    <s v="RF005969"/>
    <d v="2026-02-22T22:23:00"/>
    <d v="2026-02-22T00:00:00"/>
    <n v="22"/>
    <x v="1"/>
    <x v="0"/>
    <n v="9.5"/>
    <n v="177.03"/>
    <m/>
    <n v="1.1000000000000001"/>
    <n v="2"/>
    <m/>
    <n v="105"/>
    <s v="Medium"/>
    <n v="1.089"/>
    <x v="3"/>
    <s v="No driver available"/>
    <n v="4.63"/>
    <n v="11"/>
    <m/>
    <m/>
    <s v="Sunday"/>
    <s v="0-5 min"/>
    <n v="0"/>
    <s v="Between 1.0-1.2"/>
  </r>
  <r>
    <s v="RF005970"/>
    <d v="2026-02-22T22:38:00"/>
    <d v="2026-02-22T00:00:00"/>
    <n v="22"/>
    <x v="3"/>
    <x v="1"/>
    <n v="12.7"/>
    <n v="240.1"/>
    <m/>
    <n v="1"/>
    <n v="3.4"/>
    <n v="7.1"/>
    <n v="67"/>
    <s v="Low"/>
    <n v="1.3580000000000001"/>
    <x v="2"/>
    <s v="Fare too high"/>
    <n v="4.5"/>
    <n v="0"/>
    <m/>
    <n v="3.7"/>
    <s v="Sunday"/>
    <s v="0-5 min"/>
    <n v="0"/>
    <s v="Above 1.2"/>
  </r>
  <r>
    <s v="RF005971"/>
    <d v="2026-02-22T22:39:00"/>
    <d v="2026-02-22T00:00:00"/>
    <n v="22"/>
    <x v="1"/>
    <x v="0"/>
    <n v="17.399999999999999"/>
    <n v="335.01"/>
    <n v="334.02"/>
    <n v="1"/>
    <n v="5.0999999999999996"/>
    <n v="12.2"/>
    <n v="100"/>
    <s v="Medium"/>
    <n v="1.048"/>
    <x v="0"/>
    <s v=""/>
    <n v="5"/>
    <n v="10"/>
    <n v="-0.99"/>
    <n v="7.1"/>
    <s v="Sunday"/>
    <s v="5-10 min"/>
    <n v="1"/>
    <s v="Between 1.0-1.2"/>
  </r>
  <r>
    <s v="RF005972"/>
    <d v="2026-02-22T22:44:00"/>
    <d v="2026-02-22T00:00:00"/>
    <n v="22"/>
    <x v="4"/>
    <x v="0"/>
    <n v="22"/>
    <n v="409.96"/>
    <m/>
    <n v="1.1000000000000001"/>
    <n v="4.7"/>
    <n v="5.2"/>
    <n v="55"/>
    <s v="Low"/>
    <n v="1.8169999999999999"/>
    <x v="2"/>
    <s v="ETA too high"/>
    <n v="4.42"/>
    <n v="9"/>
    <m/>
    <n v="0.5"/>
    <s v="Sunday"/>
    <s v="0-5 min"/>
    <n v="0"/>
    <s v="Above 1.2"/>
  </r>
  <r>
    <s v="RF005973"/>
    <d v="2026-02-22T22:46:00"/>
    <d v="2026-02-22T00:00:00"/>
    <n v="22"/>
    <x v="4"/>
    <x v="0"/>
    <n v="1.8"/>
    <n v="60.6"/>
    <n v="60.03"/>
    <n v="1"/>
    <n v="4.5999999999999996"/>
    <n v="3.8"/>
    <n v="59"/>
    <s v="Low"/>
    <n v="1.383"/>
    <x v="0"/>
    <s v=""/>
    <n v="4.49"/>
    <n v="5"/>
    <n v="-0.56999999999999995"/>
    <n v="-0.8"/>
    <s v="Sunday"/>
    <s v="0-5 min"/>
    <n v="1"/>
    <s v="Above 1.2"/>
  </r>
  <r>
    <s v="RF005974"/>
    <d v="2026-02-22T23:00:00"/>
    <d v="2026-02-22T00:00:00"/>
    <n v="23"/>
    <x v="3"/>
    <x v="0"/>
    <n v="7.5"/>
    <n v="166.57"/>
    <n v="160.69"/>
    <n v="1"/>
    <n v="3.2"/>
    <n v="3.8"/>
    <n v="72"/>
    <s v="Medium"/>
    <n v="1.204"/>
    <x v="0"/>
    <s v=""/>
    <n v="4.38"/>
    <n v="30"/>
    <n v="-5.88"/>
    <n v="0.6"/>
    <s v="Sunday"/>
    <s v="0-5 min"/>
    <n v="1"/>
    <s v="Above 1.2"/>
  </r>
  <r>
    <s v="RF005975"/>
    <d v="2026-02-22T23:21:00"/>
    <d v="2026-02-22T00:00:00"/>
    <n v="23"/>
    <x v="1"/>
    <x v="0"/>
    <n v="1.2"/>
    <n v="58.03"/>
    <n v="57.04"/>
    <n v="1"/>
    <n v="2.7"/>
    <n v="1"/>
    <n v="93"/>
    <s v="Low"/>
    <n v="1.3069999999999999"/>
    <x v="0"/>
    <s v=""/>
    <n v="5"/>
    <n v="6"/>
    <n v="-0.99"/>
    <n v="-1.7"/>
    <s v="Sunday"/>
    <s v="0-5 min"/>
    <n v="1"/>
    <s v="Above 1.2"/>
  </r>
  <r>
    <s v="RF005976"/>
    <d v="2026-02-22T23:23:00"/>
    <d v="2026-02-22T00:00:00"/>
    <n v="23"/>
    <x v="0"/>
    <x v="0"/>
    <n v="6.8"/>
    <n v="159.69999999999999"/>
    <n v="165.76"/>
    <n v="1.2"/>
    <n v="5.8"/>
    <n v="6.6"/>
    <n v="113"/>
    <s v="Medium"/>
    <n v="0.91600000000000004"/>
    <x v="0"/>
    <s v=""/>
    <n v="4.67"/>
    <n v="8"/>
    <n v="6.06"/>
    <n v="0.8"/>
    <s v="Sunday"/>
    <s v="5-10 min"/>
    <n v="1"/>
    <s v="Between 0.8-1.0"/>
  </r>
  <r>
    <s v="RF005977"/>
    <d v="2026-02-22T23:44:00"/>
    <d v="2026-02-22T00:00:00"/>
    <n v="23"/>
    <x v="3"/>
    <x v="1"/>
    <n v="8.8000000000000007"/>
    <n v="182.76"/>
    <m/>
    <n v="1.1000000000000001"/>
    <n v="4.8"/>
    <n v="4.5"/>
    <n v="60"/>
    <s v="Low"/>
    <n v="1.38"/>
    <x v="2"/>
    <s v="Changed plans"/>
    <n v="4.8499999999999996"/>
    <n v="0"/>
    <m/>
    <n v="-0.3"/>
    <s v="Sunday"/>
    <s v="0-5 min"/>
    <n v="0"/>
    <s v="Above 1.2"/>
  </r>
  <r>
    <s v="RF005978"/>
    <d v="2026-02-22T23:45:00"/>
    <d v="2026-02-22T00:00:00"/>
    <n v="23"/>
    <x v="0"/>
    <x v="0"/>
    <n v="2"/>
    <n v="74.67"/>
    <n v="75.59"/>
    <n v="1"/>
    <n v="4.9000000000000004"/>
    <n v="2.1"/>
    <n v="118"/>
    <s v="Medium"/>
    <n v="0.90300000000000002"/>
    <x v="0"/>
    <s v=""/>
    <n v="4.84"/>
    <n v="12"/>
    <n v="0.92"/>
    <n v="-2.8"/>
    <s v="Sunday"/>
    <s v="0-5 min"/>
    <n v="1"/>
    <s v="Between 0.8-1.0"/>
  </r>
  <r>
    <s v="RF005979"/>
    <d v="2026-02-22T23:48:00"/>
    <d v="2026-02-22T00:00:00"/>
    <n v="23"/>
    <x v="1"/>
    <x v="0"/>
    <n v="18"/>
    <n v="348.47"/>
    <n v="362.26"/>
    <n v="1.1000000000000001"/>
    <n v="9.6999999999999993"/>
    <n v="14.5"/>
    <n v="96"/>
    <s v="High"/>
    <n v="0.872"/>
    <x v="0"/>
    <s v=""/>
    <n v="4.83"/>
    <n v="5"/>
    <n v="13.79"/>
    <n v="4.8"/>
    <s v="Sunday"/>
    <s v="5-10 min"/>
    <n v="1"/>
    <s v="Between 0.8-1.0"/>
  </r>
  <r>
    <s v="RF005980"/>
    <d v="2026-02-22T23:54:00"/>
    <d v="2026-02-22T00:00:00"/>
    <n v="23"/>
    <x v="1"/>
    <x v="0"/>
    <n v="2.1"/>
    <n v="72.14"/>
    <n v="74.25"/>
    <n v="1"/>
    <n v="6.9"/>
    <n v="5.5"/>
    <n v="93"/>
    <s v="Low"/>
    <n v="1.2250000000000001"/>
    <x v="0"/>
    <s v=""/>
    <n v="4.75"/>
    <n v="19"/>
    <n v="2.11"/>
    <n v="-1.4"/>
    <s v="Sunday"/>
    <s v="5-10 min"/>
    <n v="1"/>
    <s v="Above 1.2"/>
  </r>
  <r>
    <s v="RF005981"/>
    <d v="2026-02-23T00:10:00"/>
    <d v="2026-02-23T00:00:00"/>
    <n v="0"/>
    <x v="3"/>
    <x v="0"/>
    <n v="2.6"/>
    <n v="78.14"/>
    <m/>
    <n v="1.1000000000000001"/>
    <n v="5.2"/>
    <n v="4.5"/>
    <n v="65"/>
    <s v="Low"/>
    <n v="2.2000000000000002"/>
    <x v="2"/>
    <s v="ETA too high"/>
    <n v="4.76"/>
    <n v="2"/>
    <m/>
    <n v="-0.7"/>
    <s v="Monday"/>
    <s v="5-10 min"/>
    <n v="0"/>
    <s v="Above 1.2"/>
  </r>
  <r>
    <s v="RF005982"/>
    <d v="2026-02-23T00:12:00"/>
    <d v="2026-02-23T00:00:00"/>
    <n v="0"/>
    <x v="0"/>
    <x v="0"/>
    <n v="8.9"/>
    <n v="189.12"/>
    <n v="194.47"/>
    <n v="1.1000000000000001"/>
    <n v="6.2"/>
    <n v="2.2999999999999998"/>
    <n v="134"/>
    <s v="Medium"/>
    <n v="1.115"/>
    <x v="0"/>
    <s v=""/>
    <n v="4.9800000000000004"/>
    <n v="11"/>
    <n v="5.35"/>
    <n v="-3.9"/>
    <s v="Monday"/>
    <s v="5-10 min"/>
    <n v="1"/>
    <s v="Between 1.0-1.2"/>
  </r>
  <r>
    <s v="RF005983"/>
    <d v="2026-02-23T00:17:00"/>
    <d v="2026-02-23T00:00:00"/>
    <n v="0"/>
    <x v="0"/>
    <x v="0"/>
    <n v="7.5"/>
    <n v="193.82"/>
    <n v="194.96"/>
    <n v="1.2"/>
    <n v="5.6"/>
    <n v="6.8"/>
    <n v="121"/>
    <s v="Low"/>
    <n v="1.242"/>
    <x v="0"/>
    <s v=""/>
    <n v="4.7300000000000004"/>
    <n v="1"/>
    <n v="1.1399999999999999"/>
    <n v="1.2"/>
    <s v="Monday"/>
    <s v="5-10 min"/>
    <n v="1"/>
    <s v="Above 1.2"/>
  </r>
  <r>
    <s v="RF005984"/>
    <d v="2026-02-23T00:17:00"/>
    <d v="2026-02-23T00:00:00"/>
    <n v="0"/>
    <x v="0"/>
    <x v="0"/>
    <n v="7.6"/>
    <n v="157.82"/>
    <n v="153"/>
    <n v="1.1000000000000001"/>
    <n v="3.7"/>
    <n v="10.4"/>
    <n v="120"/>
    <s v="Medium"/>
    <n v="0.996"/>
    <x v="0"/>
    <s v=""/>
    <n v="4.59"/>
    <n v="14"/>
    <n v="-4.82"/>
    <n v="6.7"/>
    <s v="Monday"/>
    <s v="0-5 min"/>
    <n v="1"/>
    <s v="Between 0.8-1.0"/>
  </r>
  <r>
    <s v="RF005985"/>
    <d v="2026-02-23T00:29:00"/>
    <d v="2026-02-23T00:00:00"/>
    <n v="0"/>
    <x v="2"/>
    <x v="0"/>
    <n v="0.7"/>
    <n v="56.31"/>
    <m/>
    <n v="1.1000000000000001"/>
    <n v="2"/>
    <m/>
    <n v="125"/>
    <s v="Low"/>
    <n v="1.4259999999999999"/>
    <x v="3"/>
    <s v="No driver available"/>
    <n v="4.97"/>
    <n v="6"/>
    <m/>
    <m/>
    <s v="Monday"/>
    <s v="0-5 min"/>
    <n v="0"/>
    <s v="Above 1.2"/>
  </r>
  <r>
    <s v="RF005986"/>
    <d v="2026-02-23T00:51:00"/>
    <d v="2026-02-23T00:00:00"/>
    <n v="0"/>
    <x v="0"/>
    <x v="0"/>
    <n v="8"/>
    <n v="143.08000000000001"/>
    <n v="147.84"/>
    <n v="1"/>
    <n v="6.2"/>
    <n v="10.3"/>
    <n v="133"/>
    <s v="Medium"/>
    <n v="1.1539999999999999"/>
    <x v="0"/>
    <s v=""/>
    <n v="4.82"/>
    <n v="11"/>
    <n v="4.76"/>
    <n v="4.0999999999999996"/>
    <s v="Monday"/>
    <s v="5-10 min"/>
    <n v="1"/>
    <s v="Between 1.0-1.2"/>
  </r>
  <r>
    <s v="RF005987"/>
    <d v="2026-02-23T00:57:00"/>
    <d v="2026-02-23T00:00:00"/>
    <n v="0"/>
    <x v="0"/>
    <x v="0"/>
    <n v="7.2"/>
    <n v="141.46"/>
    <n v="133.53"/>
    <n v="1"/>
    <n v="4.2"/>
    <n v="3"/>
    <n v="112"/>
    <s v="Low"/>
    <n v="1.3560000000000001"/>
    <x v="0"/>
    <s v=""/>
    <n v="4.28"/>
    <n v="4"/>
    <n v="-7.93"/>
    <n v="-1.2"/>
    <s v="Monday"/>
    <s v="0-5 min"/>
    <n v="1"/>
    <s v="Above 1.2"/>
  </r>
  <r>
    <s v="RF005988"/>
    <d v="2026-02-23T01:20:00"/>
    <d v="2026-02-23T00:00:00"/>
    <n v="1"/>
    <x v="4"/>
    <x v="1"/>
    <n v="3.9"/>
    <n v="102.53"/>
    <n v="98.89"/>
    <n v="1.2"/>
    <n v="6.1"/>
    <n v="8.9"/>
    <n v="54"/>
    <s v="Low"/>
    <n v="1.5680000000000001"/>
    <x v="0"/>
    <s v=""/>
    <n v="4.63"/>
    <n v="0"/>
    <n v="-3.64"/>
    <n v="2.8"/>
    <s v="Monday"/>
    <s v="5-10 min"/>
    <n v="1"/>
    <s v="Above 1.2"/>
  </r>
  <r>
    <s v="RF005989"/>
    <d v="2026-02-23T01:25:00"/>
    <d v="2026-02-23T00:00:00"/>
    <n v="1"/>
    <x v="0"/>
    <x v="0"/>
    <n v="1.5"/>
    <n v="62.67"/>
    <n v="60.69"/>
    <n v="1"/>
    <n v="5.9"/>
    <n v="4.4000000000000004"/>
    <n v="116"/>
    <s v="Medium"/>
    <n v="1.042"/>
    <x v="0"/>
    <s v=""/>
    <n v="4.68"/>
    <n v="5"/>
    <n v="-1.98"/>
    <n v="-1.5"/>
    <s v="Monday"/>
    <s v="5-10 min"/>
    <n v="1"/>
    <s v="Between 1.0-1.2"/>
  </r>
  <r>
    <s v="RF005990"/>
    <d v="2026-02-23T01:26:00"/>
    <d v="2026-02-23T00:00:00"/>
    <n v="1"/>
    <x v="4"/>
    <x v="1"/>
    <n v="5.7"/>
    <n v="116.1"/>
    <m/>
    <n v="1"/>
    <n v="2"/>
    <n v="1"/>
    <n v="61"/>
    <s v="Low"/>
    <n v="2.1059999999999999"/>
    <x v="1"/>
    <s v="Driver unavailable"/>
    <n v="5"/>
    <n v="0"/>
    <m/>
    <n v="-1"/>
    <s v="Monday"/>
    <s v="0-5 min"/>
    <n v="0"/>
    <s v="Above 1.2"/>
  </r>
  <r>
    <s v="RF005991"/>
    <d v="2026-02-23T01:28:00"/>
    <d v="2026-02-23T00:00:00"/>
    <n v="1"/>
    <x v="1"/>
    <x v="1"/>
    <n v="9.6"/>
    <n v="183.05"/>
    <n v="178.15"/>
    <n v="1"/>
    <n v="5.5"/>
    <n v="7.6"/>
    <n v="109"/>
    <s v="Low"/>
    <n v="2.0139999999999998"/>
    <x v="0"/>
    <s v=""/>
    <n v="4.7300000000000004"/>
    <n v="0"/>
    <n v="-4.9000000000000004"/>
    <n v="2.1"/>
    <s v="Monday"/>
    <s v="5-10 min"/>
    <n v="1"/>
    <s v="Above 1.2"/>
  </r>
  <r>
    <s v="RF005992"/>
    <d v="2026-02-23T01:35:00"/>
    <d v="2026-02-23T00:00:00"/>
    <n v="1"/>
    <x v="2"/>
    <x v="0"/>
    <n v="11.8"/>
    <n v="237.45"/>
    <n v="222.29"/>
    <n v="1"/>
    <n v="7.8"/>
    <n v="12.8"/>
    <n v="131"/>
    <s v="Low"/>
    <n v="1.397"/>
    <x v="0"/>
    <s v=""/>
    <n v="4.58"/>
    <n v="10"/>
    <n v="-15.16"/>
    <n v="5"/>
    <s v="Monday"/>
    <s v="5-10 min"/>
    <n v="1"/>
    <s v="Above 1.2"/>
  </r>
  <r>
    <s v="RF005993"/>
    <d v="2026-02-23T01:35:00"/>
    <d v="2026-02-23T00:00:00"/>
    <n v="1"/>
    <x v="1"/>
    <x v="1"/>
    <n v="4.5999999999999996"/>
    <n v="104.41"/>
    <n v="99.95"/>
    <n v="1"/>
    <n v="3.8"/>
    <n v="2"/>
    <n v="105"/>
    <s v="Low"/>
    <n v="1.3420000000000001"/>
    <x v="0"/>
    <s v=""/>
    <n v="4.51"/>
    <n v="0"/>
    <n v="-4.46"/>
    <n v="-1.8"/>
    <s v="Monday"/>
    <s v="0-5 min"/>
    <n v="1"/>
    <s v="Above 1.2"/>
  </r>
  <r>
    <s v="RF005994"/>
    <d v="2026-02-23T01:46:00"/>
    <d v="2026-02-23T00:00:00"/>
    <n v="1"/>
    <x v="0"/>
    <x v="0"/>
    <n v="13"/>
    <n v="217.64"/>
    <n v="223.63"/>
    <n v="1"/>
    <n v="4.9000000000000004"/>
    <n v="6.6"/>
    <n v="144"/>
    <s v="Low"/>
    <n v="1.4510000000000001"/>
    <x v="0"/>
    <s v=""/>
    <n v="4.7300000000000004"/>
    <n v="46"/>
    <n v="5.99"/>
    <n v="1.7"/>
    <s v="Monday"/>
    <s v="0-5 min"/>
    <n v="1"/>
    <s v="Above 1.2"/>
  </r>
  <r>
    <s v="RF005995"/>
    <d v="2026-02-23T01:56:00"/>
    <d v="2026-02-23T00:00:00"/>
    <n v="1"/>
    <x v="2"/>
    <x v="0"/>
    <n v="1.4"/>
    <n v="57.93"/>
    <n v="56.6"/>
    <n v="1"/>
    <n v="6.4"/>
    <n v="1.3"/>
    <n v="119"/>
    <s v="Low"/>
    <n v="1.4330000000000001"/>
    <x v="0"/>
    <s v=""/>
    <n v="4.92"/>
    <n v="10"/>
    <n v="-1.33"/>
    <n v="-5.0999999999999996"/>
    <s v="Monday"/>
    <s v="5-10 min"/>
    <n v="1"/>
    <s v="Above 1.2"/>
  </r>
  <r>
    <s v="RF005996"/>
    <d v="2026-02-23T02:02:00"/>
    <d v="2026-02-23T00:00:00"/>
    <n v="2"/>
    <x v="2"/>
    <x v="0"/>
    <n v="9.6999999999999993"/>
    <n v="164.37"/>
    <n v="159.47999999999999"/>
    <n v="1"/>
    <n v="2"/>
    <n v="1"/>
    <n v="130"/>
    <s v="Medium"/>
    <n v="1.272"/>
    <x v="0"/>
    <s v=""/>
    <n v="5"/>
    <n v="4"/>
    <n v="-4.8899999999999997"/>
    <n v="-1"/>
    <s v="Monday"/>
    <s v="0-5 min"/>
    <n v="1"/>
    <s v="Above 1.2"/>
  </r>
  <r>
    <s v="RF005997"/>
    <d v="2026-02-23T02:10:00"/>
    <d v="2026-02-23T00:00:00"/>
    <n v="2"/>
    <x v="3"/>
    <x v="0"/>
    <n v="5.6"/>
    <n v="112.16"/>
    <n v="105.48"/>
    <n v="1"/>
    <n v="2"/>
    <n v="10.6"/>
    <n v="67"/>
    <s v="Low"/>
    <n v="1.2869999999999999"/>
    <x v="0"/>
    <s v=""/>
    <n v="4.45"/>
    <n v="11"/>
    <n v="-6.68"/>
    <n v="8.6"/>
    <s v="Monday"/>
    <s v="0-5 min"/>
    <n v="1"/>
    <s v="Above 1.2"/>
  </r>
  <r>
    <s v="RF005998"/>
    <d v="2026-02-23T02:22:00"/>
    <d v="2026-02-23T00:00:00"/>
    <n v="2"/>
    <x v="2"/>
    <x v="0"/>
    <n v="1.3"/>
    <n v="57.18"/>
    <n v="58.94"/>
    <n v="1"/>
    <n v="4"/>
    <n v="3.4"/>
    <n v="102"/>
    <s v="Medium"/>
    <n v="0.97699999999999998"/>
    <x v="0"/>
    <s v=""/>
    <n v="4.76"/>
    <n v="10"/>
    <n v="1.76"/>
    <n v="-0.6"/>
    <s v="Monday"/>
    <s v="0-5 min"/>
    <n v="1"/>
    <s v="Between 0.8-1.0"/>
  </r>
  <r>
    <s v="RF005999"/>
    <d v="2026-02-23T02:33:00"/>
    <d v="2026-02-23T00:00:00"/>
    <n v="2"/>
    <x v="1"/>
    <x v="0"/>
    <n v="11.6"/>
    <n v="198.37"/>
    <m/>
    <n v="1"/>
    <n v="2"/>
    <n v="1"/>
    <n v="97"/>
    <s v="Low"/>
    <n v="1.345"/>
    <x v="2"/>
    <s v="ETA too high"/>
    <n v="4.6399999999999997"/>
    <n v="6"/>
    <m/>
    <n v="-1"/>
    <s v="Monday"/>
    <s v="0-5 min"/>
    <n v="0"/>
    <s v="Above 1.2"/>
  </r>
  <r>
    <s v="RF006000"/>
    <d v="2026-02-23T02:49:00"/>
    <d v="2026-02-23T00:00:00"/>
    <n v="2"/>
    <x v="4"/>
    <x v="1"/>
    <n v="5.6"/>
    <n v="108.18"/>
    <m/>
    <n v="1"/>
    <n v="7"/>
    <n v="9.6999999999999993"/>
    <n v="61"/>
    <s v="Low"/>
    <n v="2.0990000000000002"/>
    <x v="2"/>
    <s v="Fare too high"/>
    <n v="4.7"/>
    <n v="0"/>
    <m/>
    <n v="2.7"/>
    <s v="Monday"/>
    <s v="5-10 min"/>
    <n v="0"/>
    <s v="Above 1.2"/>
  </r>
  <r>
    <s v="RF006001"/>
    <d v="2026-02-23T02:51:00"/>
    <d v="2026-02-23T00:00:00"/>
    <n v="2"/>
    <x v="2"/>
    <x v="0"/>
    <n v="10.199999999999999"/>
    <n v="215.41"/>
    <n v="208.36"/>
    <n v="1"/>
    <n v="6"/>
    <n v="3.6"/>
    <n v="131"/>
    <s v="Low"/>
    <n v="1.4530000000000001"/>
    <x v="0"/>
    <s v=""/>
    <n v="4.57"/>
    <n v="20"/>
    <n v="-7.05"/>
    <n v="-2.4"/>
    <s v="Monday"/>
    <s v="5-10 min"/>
    <n v="1"/>
    <s v="Above 1.2"/>
  </r>
  <r>
    <s v="RF006002"/>
    <d v="2026-02-23T03:04:00"/>
    <d v="2026-02-23T00:00:00"/>
    <n v="3"/>
    <x v="0"/>
    <x v="0"/>
    <n v="5.2"/>
    <n v="109.01"/>
    <n v="106.79"/>
    <n v="1"/>
    <n v="6.9"/>
    <n v="9.5"/>
    <n v="131"/>
    <s v="Low"/>
    <n v="1.514"/>
    <x v="0"/>
    <s v=""/>
    <n v="4.43"/>
    <n v="42"/>
    <n v="-2.2200000000000002"/>
    <n v="2.6"/>
    <s v="Monday"/>
    <s v="5-10 min"/>
    <n v="1"/>
    <s v="Above 1.2"/>
  </r>
  <r>
    <s v="RF006003"/>
    <d v="2026-02-23T03:05:00"/>
    <d v="2026-02-23T00:00:00"/>
    <n v="3"/>
    <x v="2"/>
    <x v="0"/>
    <n v="5.0999999999999996"/>
    <n v="121.56"/>
    <n v="119.02"/>
    <n v="1"/>
    <n v="4.0999999999999996"/>
    <n v="6.8"/>
    <n v="109"/>
    <s v="Low"/>
    <n v="1.234"/>
    <x v="0"/>
    <s v=""/>
    <n v="4.8"/>
    <n v="1"/>
    <n v="-2.54"/>
    <n v="2.7"/>
    <s v="Monday"/>
    <s v="0-5 min"/>
    <n v="1"/>
    <s v="Above 1.2"/>
  </r>
  <r>
    <s v="RF006004"/>
    <d v="2026-02-23T03:11:00"/>
    <d v="2026-02-23T00:00:00"/>
    <n v="3"/>
    <x v="4"/>
    <x v="0"/>
    <n v="3.8"/>
    <n v="88.55"/>
    <n v="87.74"/>
    <n v="1"/>
    <n v="6.6"/>
    <n v="6.4"/>
    <n v="68"/>
    <s v="Low"/>
    <n v="1.718"/>
    <x v="0"/>
    <s v=""/>
    <n v="4.6500000000000004"/>
    <n v="25"/>
    <n v="-0.81"/>
    <n v="-0.2"/>
    <s v="Monday"/>
    <s v="5-10 min"/>
    <n v="1"/>
    <s v="Above 1.2"/>
  </r>
  <r>
    <s v="RF006005"/>
    <d v="2026-02-23T03:33:00"/>
    <d v="2026-02-23T00:00:00"/>
    <n v="3"/>
    <x v="2"/>
    <x v="0"/>
    <n v="5.8"/>
    <n v="127.53"/>
    <n v="124.04"/>
    <n v="1"/>
    <n v="4.4000000000000004"/>
    <n v="9.5"/>
    <n v="112"/>
    <s v="Low"/>
    <n v="1.228"/>
    <x v="0"/>
    <s v=""/>
    <n v="4.88"/>
    <n v="8"/>
    <n v="-3.49"/>
    <n v="5.0999999999999996"/>
    <s v="Monday"/>
    <s v="0-5 min"/>
    <n v="1"/>
    <s v="Above 1.2"/>
  </r>
  <r>
    <s v="RF006006"/>
    <d v="2026-02-23T04:00:00"/>
    <d v="2026-02-23T00:00:00"/>
    <n v="4"/>
    <x v="0"/>
    <x v="1"/>
    <n v="7.8"/>
    <n v="139.56"/>
    <m/>
    <n v="1"/>
    <n v="5.0999999999999996"/>
    <n v="1.1000000000000001"/>
    <n v="134"/>
    <s v="Low"/>
    <n v="1.3660000000000001"/>
    <x v="2"/>
    <s v="Fare too high"/>
    <n v="4.74"/>
    <n v="0"/>
    <m/>
    <n v="-4"/>
    <s v="Monday"/>
    <s v="5-10 min"/>
    <n v="0"/>
    <s v="Above 1.2"/>
  </r>
  <r>
    <s v="RF006007"/>
    <d v="2026-02-23T04:12:00"/>
    <d v="2026-02-23T00:00:00"/>
    <n v="4"/>
    <x v="2"/>
    <x v="0"/>
    <n v="5.4"/>
    <n v="106.7"/>
    <n v="106.6"/>
    <n v="1"/>
    <n v="8.6999999999999993"/>
    <n v="8.4"/>
    <n v="130"/>
    <s v="Low"/>
    <n v="1.619"/>
    <x v="0"/>
    <s v=""/>
    <n v="5"/>
    <n v="29"/>
    <n v="-0.1"/>
    <n v="-0.3"/>
    <s v="Monday"/>
    <s v="5-10 min"/>
    <n v="1"/>
    <s v="Above 1.2"/>
  </r>
  <r>
    <s v="RF006008"/>
    <d v="2026-02-23T04:22:00"/>
    <d v="2026-02-23T00:00:00"/>
    <n v="4"/>
    <x v="1"/>
    <x v="0"/>
    <n v="2.1"/>
    <n v="69.790000000000006"/>
    <n v="73.3"/>
    <n v="1"/>
    <n v="2"/>
    <n v="6.8"/>
    <n v="93"/>
    <s v="Low"/>
    <n v="1.345"/>
    <x v="0"/>
    <s v=""/>
    <n v="4.9800000000000004"/>
    <n v="1"/>
    <n v="3.51"/>
    <n v="4.8"/>
    <s v="Monday"/>
    <s v="0-5 min"/>
    <n v="1"/>
    <s v="Above 1.2"/>
  </r>
  <r>
    <s v="RF006009"/>
    <d v="2026-02-23T04:41:00"/>
    <d v="2026-02-23T00:00:00"/>
    <n v="4"/>
    <x v="3"/>
    <x v="0"/>
    <n v="7.4"/>
    <n v="172.2"/>
    <n v="165.29"/>
    <n v="1.1000000000000001"/>
    <n v="7.9"/>
    <n v="11.5"/>
    <n v="78"/>
    <s v="Low"/>
    <n v="2.2000000000000002"/>
    <x v="0"/>
    <s v=""/>
    <n v="5"/>
    <n v="17"/>
    <n v="-6.91"/>
    <n v="3.6"/>
    <s v="Monday"/>
    <s v="5-10 min"/>
    <n v="1"/>
    <s v="Above 1.2"/>
  </r>
  <r>
    <s v="RF006010"/>
    <d v="2026-02-23T04:43:00"/>
    <d v="2026-02-23T00:00:00"/>
    <n v="4"/>
    <x v="4"/>
    <x v="0"/>
    <n v="7.4"/>
    <n v="164.48"/>
    <n v="165.62"/>
    <n v="1"/>
    <n v="2"/>
    <n v="1.4"/>
    <n v="69"/>
    <s v="Low"/>
    <n v="2.2000000000000002"/>
    <x v="0"/>
    <s v=""/>
    <n v="4.54"/>
    <n v="27"/>
    <n v="1.1399999999999999"/>
    <n v="-0.6"/>
    <s v="Monday"/>
    <s v="0-5 min"/>
    <n v="1"/>
    <s v="Above 1.2"/>
  </r>
  <r>
    <s v="RF006011"/>
    <d v="2026-02-23T04:52:00"/>
    <d v="2026-02-23T00:00:00"/>
    <n v="4"/>
    <x v="1"/>
    <x v="0"/>
    <n v="2"/>
    <n v="76.47"/>
    <n v="79.52"/>
    <n v="1.1000000000000001"/>
    <n v="4.2"/>
    <n v="3"/>
    <n v="104"/>
    <s v="Medium"/>
    <n v="1.1759999999999999"/>
    <x v="0"/>
    <s v=""/>
    <n v="4.9800000000000004"/>
    <n v="4"/>
    <n v="3.05"/>
    <n v="-1.2"/>
    <s v="Monday"/>
    <s v="0-5 min"/>
    <n v="1"/>
    <s v="Between 1.0-1.2"/>
  </r>
  <r>
    <s v="RF006012"/>
    <d v="2026-02-23T04:58:00"/>
    <d v="2026-02-23T00:00:00"/>
    <n v="4"/>
    <x v="2"/>
    <x v="0"/>
    <n v="3.5"/>
    <n v="104.12"/>
    <m/>
    <n v="1.1000000000000001"/>
    <n v="5.4"/>
    <m/>
    <n v="131"/>
    <s v="Low"/>
    <n v="1.732"/>
    <x v="3"/>
    <s v="No driver available"/>
    <n v="4.75"/>
    <n v="2"/>
    <m/>
    <m/>
    <s v="Monday"/>
    <s v="5-10 min"/>
    <n v="0"/>
    <s v="Above 1.2"/>
  </r>
  <r>
    <s v="RF006013"/>
    <d v="2026-02-23T05:12:00"/>
    <d v="2026-02-23T00:00:00"/>
    <n v="5"/>
    <x v="1"/>
    <x v="0"/>
    <n v="1.9"/>
    <n v="76.05"/>
    <n v="76.400000000000006"/>
    <n v="1.1000000000000001"/>
    <n v="3.2"/>
    <n v="1"/>
    <n v="98"/>
    <s v="Low"/>
    <n v="1.6160000000000001"/>
    <x v="0"/>
    <s v=""/>
    <n v="4.84"/>
    <n v="38"/>
    <n v="0.35"/>
    <n v="-2.2000000000000002"/>
    <s v="Monday"/>
    <s v="0-5 min"/>
    <n v="1"/>
    <s v="Above 1.2"/>
  </r>
  <r>
    <s v="RF006014"/>
    <d v="2026-02-23T05:20:00"/>
    <d v="2026-02-23T00:00:00"/>
    <n v="5"/>
    <x v="0"/>
    <x v="1"/>
    <n v="5.9"/>
    <n v="157.81"/>
    <n v="153.33000000000001"/>
    <n v="1.1000000000000001"/>
    <n v="4.9000000000000004"/>
    <n v="5.7"/>
    <n v="141"/>
    <s v="Medium"/>
    <n v="1.2330000000000001"/>
    <x v="0"/>
    <s v=""/>
    <n v="4.7300000000000004"/>
    <n v="0"/>
    <n v="-4.4800000000000004"/>
    <n v="0.8"/>
    <s v="Monday"/>
    <s v="0-5 min"/>
    <n v="1"/>
    <s v="Above 1.2"/>
  </r>
  <r>
    <s v="RF006015"/>
    <d v="2026-02-23T05:31:00"/>
    <d v="2026-02-23T00:00:00"/>
    <n v="5"/>
    <x v="4"/>
    <x v="0"/>
    <n v="8.8000000000000007"/>
    <n v="170.7"/>
    <n v="175.52"/>
    <n v="1"/>
    <n v="5"/>
    <n v="6.6"/>
    <n v="65"/>
    <s v="Low"/>
    <n v="2.2000000000000002"/>
    <x v="0"/>
    <s v=""/>
    <n v="4.76"/>
    <n v="11"/>
    <n v="4.82"/>
    <n v="1.6"/>
    <s v="Monday"/>
    <s v="0-5 min"/>
    <n v="1"/>
    <s v="Above 1.2"/>
  </r>
  <r>
    <s v="RF006016"/>
    <d v="2026-02-23T06:38:00"/>
    <d v="2026-02-23T00:00:00"/>
    <n v="6"/>
    <x v="1"/>
    <x v="0"/>
    <n v="8.1"/>
    <n v="152.37"/>
    <m/>
    <n v="1"/>
    <n v="5.7"/>
    <n v="4.2"/>
    <n v="94"/>
    <s v="Low"/>
    <n v="1.254"/>
    <x v="1"/>
    <s v="Driver unavailable"/>
    <n v="4.6500000000000004"/>
    <n v="21"/>
    <m/>
    <n v="-1.5"/>
    <s v="Monday"/>
    <s v="5-10 min"/>
    <n v="0"/>
    <s v="Above 1.2"/>
  </r>
  <r>
    <s v="RF006017"/>
    <d v="2026-02-23T07:00:00"/>
    <d v="2026-02-23T00:00:00"/>
    <n v="7"/>
    <x v="1"/>
    <x v="0"/>
    <n v="1.5"/>
    <n v="64.040000000000006"/>
    <n v="67.040000000000006"/>
    <n v="1"/>
    <n v="4.5999999999999996"/>
    <n v="5.4"/>
    <n v="89"/>
    <s v="Medium"/>
    <n v="0.97099999999999997"/>
    <x v="0"/>
    <s v=""/>
    <n v="4.9800000000000004"/>
    <n v="11"/>
    <n v="3"/>
    <n v="0.8"/>
    <s v="Monday"/>
    <s v="0-5 min"/>
    <n v="1"/>
    <s v="Between 0.8-1.0"/>
  </r>
  <r>
    <s v="RF006018"/>
    <d v="2026-02-23T07:06:00"/>
    <d v="2026-02-23T00:00:00"/>
    <n v="7"/>
    <x v="3"/>
    <x v="0"/>
    <n v="5.7"/>
    <n v="147.13999999999999"/>
    <n v="150.25"/>
    <n v="1.1000000000000001"/>
    <n v="3.3"/>
    <n v="4.0999999999999996"/>
    <n v="78"/>
    <s v="Low"/>
    <n v="2.2000000000000002"/>
    <x v="0"/>
    <s v=""/>
    <n v="4.57"/>
    <n v="13"/>
    <n v="3.11"/>
    <n v="0.8"/>
    <s v="Monday"/>
    <s v="0-5 min"/>
    <n v="1"/>
    <s v="Above 1.2"/>
  </r>
  <r>
    <s v="RF006019"/>
    <d v="2026-02-23T07:06:00"/>
    <d v="2026-02-23T00:00:00"/>
    <n v="7"/>
    <x v="0"/>
    <x v="0"/>
    <n v="2.4"/>
    <n v="90.4"/>
    <m/>
    <n v="1.1000000000000001"/>
    <n v="5.6"/>
    <n v="2"/>
    <n v="136"/>
    <s v="Medium"/>
    <n v="0.98399999999999999"/>
    <x v="1"/>
    <s v="Driver unavailable"/>
    <n v="4.7300000000000004"/>
    <n v="6"/>
    <m/>
    <n v="-3.6"/>
    <s v="Monday"/>
    <s v="5-10 min"/>
    <n v="0"/>
    <s v="Between 0.8-1.0"/>
  </r>
  <r>
    <s v="RF006020"/>
    <d v="2026-02-23T07:10:00"/>
    <d v="2026-02-23T00:00:00"/>
    <n v="7"/>
    <x v="2"/>
    <x v="0"/>
    <n v="1.8"/>
    <n v="68.72"/>
    <n v="68.58"/>
    <n v="1"/>
    <n v="4.0999999999999996"/>
    <n v="4.7"/>
    <n v="122"/>
    <s v="Medium"/>
    <n v="1.254"/>
    <x v="0"/>
    <s v=""/>
    <n v="4.8600000000000003"/>
    <n v="12"/>
    <n v="-0.14000000000000001"/>
    <n v="0.6"/>
    <s v="Monday"/>
    <s v="0-5 min"/>
    <n v="1"/>
    <s v="Above 1.2"/>
  </r>
  <r>
    <s v="RF006021"/>
    <d v="2026-02-23T07:18:00"/>
    <d v="2026-02-23T00:00:00"/>
    <n v="7"/>
    <x v="3"/>
    <x v="0"/>
    <n v="5.7"/>
    <n v="111.88"/>
    <n v="108.23"/>
    <n v="1"/>
    <n v="4.8"/>
    <n v="1.3"/>
    <n v="63"/>
    <s v="Low"/>
    <n v="1.536"/>
    <x v="0"/>
    <s v=""/>
    <n v="4.66"/>
    <n v="4"/>
    <n v="-3.65"/>
    <n v="-3.5"/>
    <s v="Monday"/>
    <s v="0-5 min"/>
    <n v="1"/>
    <s v="Above 1.2"/>
  </r>
  <r>
    <s v="RF006022"/>
    <d v="2026-02-23T08:01:00"/>
    <d v="2026-02-23T00:00:00"/>
    <n v="8"/>
    <x v="4"/>
    <x v="0"/>
    <n v="3.9"/>
    <n v="103.2"/>
    <m/>
    <n v="1.1000000000000001"/>
    <n v="4.5"/>
    <n v="3.3"/>
    <n v="59"/>
    <s v="Medium"/>
    <n v="1.0740000000000001"/>
    <x v="1"/>
    <s v="Pickup too far"/>
    <n v="4.92"/>
    <n v="4"/>
    <m/>
    <n v="-1.2"/>
    <s v="Monday"/>
    <s v="0-5 min"/>
    <n v="0"/>
    <s v="Between 1.0-1.2"/>
  </r>
  <r>
    <s v="RF006023"/>
    <d v="2026-02-23T08:07:00"/>
    <d v="2026-02-23T00:00:00"/>
    <n v="8"/>
    <x v="4"/>
    <x v="1"/>
    <n v="16.2"/>
    <n v="273.24"/>
    <m/>
    <n v="1"/>
    <n v="5.6"/>
    <n v="4.8"/>
    <n v="53"/>
    <s v="Low"/>
    <n v="1.8049999999999999"/>
    <x v="2"/>
    <s v="ETA too high"/>
    <n v="4.66"/>
    <n v="0"/>
    <m/>
    <n v="-0.8"/>
    <s v="Monday"/>
    <s v="5-10 min"/>
    <n v="0"/>
    <s v="Above 1.2"/>
  </r>
  <r>
    <s v="RF006024"/>
    <d v="2026-02-23T08:45:00"/>
    <d v="2026-02-23T00:00:00"/>
    <n v="8"/>
    <x v="2"/>
    <x v="0"/>
    <n v="17.3"/>
    <n v="374.45"/>
    <n v="380.4"/>
    <n v="1.1000000000000001"/>
    <n v="4.5"/>
    <n v="10"/>
    <n v="123"/>
    <s v="Medium"/>
    <n v="0.97399999999999998"/>
    <x v="0"/>
    <s v=""/>
    <n v="4.6900000000000004"/>
    <n v="2"/>
    <n v="5.95"/>
    <n v="5.5"/>
    <s v="Monday"/>
    <s v="0-5 min"/>
    <n v="1"/>
    <s v="Between 0.8-1.0"/>
  </r>
  <r>
    <s v="RF006025"/>
    <d v="2026-02-23T08:47:00"/>
    <d v="2026-02-23T00:00:00"/>
    <n v="8"/>
    <x v="0"/>
    <x v="0"/>
    <n v="8.8000000000000007"/>
    <n v="206.04"/>
    <n v="215.64"/>
    <n v="1.3"/>
    <n v="5.9"/>
    <n v="9.5"/>
    <n v="129"/>
    <s v="High"/>
    <n v="0.81599999999999995"/>
    <x v="0"/>
    <s v=""/>
    <n v="4.97"/>
    <n v="13"/>
    <n v="9.6"/>
    <n v="3.6"/>
    <s v="Monday"/>
    <s v="5-10 min"/>
    <n v="1"/>
    <s v="Between 0.8-1.0"/>
  </r>
  <r>
    <s v="RF006026"/>
    <d v="2026-02-23T09:08:00"/>
    <d v="2026-02-23T00:00:00"/>
    <n v="9"/>
    <x v="2"/>
    <x v="0"/>
    <n v="3.7"/>
    <n v="93.74"/>
    <n v="93.92"/>
    <n v="1"/>
    <n v="3.3"/>
    <n v="8.6999999999999993"/>
    <n v="111"/>
    <s v="Medium"/>
    <n v="0.98099999999999998"/>
    <x v="0"/>
    <s v=""/>
    <n v="4.63"/>
    <n v="1"/>
    <n v="0.18"/>
    <n v="5.4"/>
    <s v="Monday"/>
    <s v="0-5 min"/>
    <n v="1"/>
    <s v="Between 0.8-1.0"/>
  </r>
  <r>
    <s v="RF006027"/>
    <d v="2026-02-23T09:36:00"/>
    <d v="2026-02-23T00:00:00"/>
    <n v="9"/>
    <x v="0"/>
    <x v="0"/>
    <n v="1"/>
    <n v="58.15"/>
    <n v="56.67"/>
    <n v="1"/>
    <n v="6.7"/>
    <n v="5.8"/>
    <n v="120"/>
    <s v="Medium"/>
    <n v="0.88300000000000001"/>
    <x v="0"/>
    <s v=""/>
    <n v="4.93"/>
    <n v="11"/>
    <n v="-1.48"/>
    <n v="-0.9"/>
    <s v="Monday"/>
    <s v="5-10 min"/>
    <n v="1"/>
    <s v="Between 0.8-1.0"/>
  </r>
  <r>
    <s v="RF006028"/>
    <d v="2026-02-23T09:43:00"/>
    <d v="2026-02-23T00:00:00"/>
    <n v="9"/>
    <x v="2"/>
    <x v="0"/>
    <n v="3.6"/>
    <n v="93.68"/>
    <n v="93.12"/>
    <n v="1.1000000000000001"/>
    <n v="4.5"/>
    <n v="4.5"/>
    <n v="100"/>
    <s v="Medium"/>
    <n v="0.84899999999999998"/>
    <x v="0"/>
    <s v=""/>
    <n v="4.8600000000000003"/>
    <n v="12"/>
    <n v="-0.56000000000000005"/>
    <n v="0"/>
    <s v="Monday"/>
    <s v="0-5 min"/>
    <n v="1"/>
    <s v="Between 0.8-1.0"/>
  </r>
  <r>
    <s v="RF006029"/>
    <d v="2026-02-23T09:51:00"/>
    <d v="2026-02-23T00:00:00"/>
    <n v="9"/>
    <x v="1"/>
    <x v="0"/>
    <n v="9.6999999999999993"/>
    <n v="204.57"/>
    <m/>
    <n v="1"/>
    <n v="6.1"/>
    <n v="7.7"/>
    <n v="89"/>
    <s v="Medium"/>
    <n v="1.038"/>
    <x v="1"/>
    <s v="Pickup too far"/>
    <n v="5"/>
    <n v="3"/>
    <m/>
    <n v="1.6"/>
    <s v="Monday"/>
    <s v="5-10 min"/>
    <n v="0"/>
    <s v="Between 1.0-1.2"/>
  </r>
  <r>
    <s v="RF006030"/>
    <d v="2026-02-23T09:59:00"/>
    <d v="2026-02-23T00:00:00"/>
    <n v="9"/>
    <x v="4"/>
    <x v="0"/>
    <n v="4.2"/>
    <n v="103.34"/>
    <n v="106.11"/>
    <n v="1"/>
    <n v="7.5"/>
    <n v="8.6"/>
    <n v="61"/>
    <s v="Low"/>
    <n v="1.4319999999999999"/>
    <x v="0"/>
    <s v=""/>
    <n v="4.62"/>
    <n v="2"/>
    <n v="2.77"/>
    <n v="1.1000000000000001"/>
    <s v="Monday"/>
    <s v="5-10 min"/>
    <n v="1"/>
    <s v="Above 1.2"/>
  </r>
  <r>
    <s v="RF006031"/>
    <d v="2026-02-23T10:12:00"/>
    <d v="2026-02-23T00:00:00"/>
    <n v="10"/>
    <x v="3"/>
    <x v="0"/>
    <n v="1.5"/>
    <n v="63.55"/>
    <n v="62.69"/>
    <n v="1.1000000000000001"/>
    <n v="8.5"/>
    <n v="12.6"/>
    <n v="64"/>
    <s v="Medium"/>
    <n v="1.1419999999999999"/>
    <x v="0"/>
    <s v=""/>
    <n v="4.67"/>
    <n v="5"/>
    <n v="-0.86"/>
    <n v="4.0999999999999996"/>
    <s v="Monday"/>
    <s v="5-10 min"/>
    <n v="1"/>
    <s v="Between 1.0-1.2"/>
  </r>
  <r>
    <s v="RF006032"/>
    <d v="2026-02-23T10:20:00"/>
    <d v="2026-02-23T00:00:00"/>
    <n v="10"/>
    <x v="0"/>
    <x v="0"/>
    <n v="14.5"/>
    <n v="300.22000000000003"/>
    <n v="295.94"/>
    <n v="1.1000000000000001"/>
    <n v="6.5"/>
    <n v="9.4"/>
    <n v="103"/>
    <s v="Medium"/>
    <n v="0.76800000000000002"/>
    <x v="0"/>
    <s v=""/>
    <n v="4.78"/>
    <n v="14"/>
    <n v="-4.28"/>
    <n v="2.9"/>
    <s v="Monday"/>
    <s v="5-10 min"/>
    <n v="1"/>
    <s v="Below 0.8"/>
  </r>
  <r>
    <s v="RF006033"/>
    <d v="2026-02-23T10:21:00"/>
    <d v="2026-02-23T00:00:00"/>
    <n v="10"/>
    <x v="4"/>
    <x v="1"/>
    <n v="2.8"/>
    <n v="79.91"/>
    <n v="81.66"/>
    <n v="1"/>
    <n v="11"/>
    <n v="14.6"/>
    <n v="61"/>
    <s v="Low"/>
    <n v="1.2889999999999999"/>
    <x v="0"/>
    <s v=""/>
    <n v="4.67"/>
    <n v="0"/>
    <n v="1.75"/>
    <n v="3.6"/>
    <s v="Monday"/>
    <s v="10-15 min"/>
    <n v="1"/>
    <s v="Above 1.2"/>
  </r>
  <r>
    <s v="RF006034"/>
    <d v="2026-02-23T10:40:00"/>
    <d v="2026-02-23T00:00:00"/>
    <n v="10"/>
    <x v="1"/>
    <x v="0"/>
    <n v="3.1"/>
    <n v="104.82"/>
    <n v="101.93"/>
    <n v="1.3"/>
    <n v="8.1999999999999993"/>
    <n v="8.3000000000000007"/>
    <n v="80"/>
    <s v="Medium"/>
    <n v="0.746"/>
    <x v="0"/>
    <s v=""/>
    <n v="4.82"/>
    <n v="2"/>
    <n v="-2.89"/>
    <n v="0.1"/>
    <s v="Monday"/>
    <s v="5-10 min"/>
    <n v="1"/>
    <s v="Below 0.8"/>
  </r>
  <r>
    <s v="RF006035"/>
    <d v="2026-02-23T11:01:00"/>
    <d v="2026-02-23T00:00:00"/>
    <n v="11"/>
    <x v="2"/>
    <x v="0"/>
    <n v="12.4"/>
    <n v="279.19"/>
    <n v="283.62"/>
    <n v="1.1000000000000001"/>
    <n v="5.4"/>
    <n v="8.5"/>
    <n v="108"/>
    <s v="Medium"/>
    <n v="0.96199999999999997"/>
    <x v="0"/>
    <s v=""/>
    <n v="4.76"/>
    <n v="8"/>
    <n v="4.43"/>
    <n v="3.1"/>
    <s v="Monday"/>
    <s v="5-10 min"/>
    <n v="1"/>
    <s v="Between 0.8-1.0"/>
  </r>
  <r>
    <s v="RF006036"/>
    <d v="2026-02-23T11:14:00"/>
    <d v="2026-02-23T00:00:00"/>
    <n v="11"/>
    <x v="4"/>
    <x v="1"/>
    <n v="6.6"/>
    <n v="135.24"/>
    <n v="139.44999999999999"/>
    <n v="1"/>
    <n v="8.8000000000000007"/>
    <n v="8.1"/>
    <n v="54"/>
    <s v="Low"/>
    <n v="1.343"/>
    <x v="0"/>
    <s v=""/>
    <n v="4.49"/>
    <n v="0"/>
    <n v="4.21"/>
    <n v="-0.7"/>
    <s v="Monday"/>
    <s v="5-10 min"/>
    <n v="1"/>
    <s v="Above 1.2"/>
  </r>
  <r>
    <s v="RF006037"/>
    <d v="2026-02-23T11:37:00"/>
    <d v="2026-02-23T00:00:00"/>
    <n v="11"/>
    <x v="1"/>
    <x v="0"/>
    <n v="6.8"/>
    <n v="143.19999999999999"/>
    <n v="143.28"/>
    <n v="1"/>
    <n v="3.3"/>
    <n v="11.3"/>
    <n v="68"/>
    <s v="Low"/>
    <n v="0.92200000000000004"/>
    <x v="0"/>
    <s v=""/>
    <n v="4.57"/>
    <n v="9"/>
    <n v="0.08"/>
    <n v="8"/>
    <s v="Monday"/>
    <s v="0-5 min"/>
    <n v="1"/>
    <s v="Between 0.8-1.0"/>
  </r>
  <r>
    <s v="RF006038"/>
    <d v="2026-02-23T11:40:00"/>
    <d v="2026-02-23T00:00:00"/>
    <n v="11"/>
    <x v="3"/>
    <x v="0"/>
    <n v="6.9"/>
    <n v="147.84"/>
    <n v="151.27000000000001"/>
    <n v="1"/>
    <n v="4.7"/>
    <n v="4.5999999999999996"/>
    <n v="65"/>
    <s v="Low"/>
    <n v="2.2000000000000002"/>
    <x v="0"/>
    <s v=""/>
    <n v="5"/>
    <n v="3"/>
    <n v="3.43"/>
    <n v="-0.1"/>
    <s v="Monday"/>
    <s v="0-5 min"/>
    <n v="1"/>
    <s v="Above 1.2"/>
  </r>
  <r>
    <s v="RF006039"/>
    <d v="2026-02-23T11:58:00"/>
    <d v="2026-02-23T00:00:00"/>
    <n v="11"/>
    <x v="1"/>
    <x v="1"/>
    <n v="2.5"/>
    <n v="73.760000000000005"/>
    <n v="71.040000000000006"/>
    <n v="1"/>
    <n v="4.0999999999999996"/>
    <n v="5.3"/>
    <n v="110"/>
    <s v="Medium"/>
    <n v="1.246"/>
    <x v="0"/>
    <s v=""/>
    <n v="4.6399999999999997"/>
    <n v="0"/>
    <n v="-2.72"/>
    <n v="1.2"/>
    <s v="Monday"/>
    <s v="0-5 min"/>
    <n v="1"/>
    <s v="Above 1.2"/>
  </r>
  <r>
    <s v="RF006040"/>
    <d v="2026-02-23T12:15:00"/>
    <d v="2026-02-23T00:00:00"/>
    <n v="12"/>
    <x v="2"/>
    <x v="0"/>
    <n v="8.5"/>
    <n v="187.54"/>
    <n v="185.91"/>
    <n v="1.1000000000000001"/>
    <n v="2"/>
    <n v="5.0999999999999996"/>
    <n v="115"/>
    <s v="Medium"/>
    <n v="1.0609999999999999"/>
    <x v="0"/>
    <s v=""/>
    <n v="4.8099999999999996"/>
    <n v="18"/>
    <n v="-1.63"/>
    <n v="3.1"/>
    <s v="Monday"/>
    <s v="0-5 min"/>
    <n v="1"/>
    <s v="Between 1.0-1.2"/>
  </r>
  <r>
    <s v="RF006041"/>
    <d v="2026-02-23T12:22:00"/>
    <d v="2026-02-23T00:00:00"/>
    <n v="12"/>
    <x v="4"/>
    <x v="0"/>
    <n v="10.8"/>
    <n v="188.6"/>
    <m/>
    <n v="1"/>
    <n v="6.5"/>
    <n v="14.5"/>
    <n v="69"/>
    <s v="Low"/>
    <n v="1.9770000000000001"/>
    <x v="1"/>
    <s v="Pickup too far"/>
    <n v="4.5999999999999996"/>
    <n v="13"/>
    <m/>
    <n v="8"/>
    <s v="Monday"/>
    <s v="5-10 min"/>
    <n v="0"/>
    <s v="Above 1.2"/>
  </r>
  <r>
    <s v="RF006042"/>
    <d v="2026-02-23T12:33:00"/>
    <d v="2026-02-23T00:00:00"/>
    <n v="12"/>
    <x v="3"/>
    <x v="0"/>
    <n v="6"/>
    <n v="139.4"/>
    <n v="141.97999999999999"/>
    <n v="1"/>
    <n v="5"/>
    <n v="9"/>
    <n v="65"/>
    <s v="Low"/>
    <n v="1.365"/>
    <x v="0"/>
    <s v=""/>
    <n v="4.58"/>
    <n v="11"/>
    <n v="2.58"/>
    <n v="4"/>
    <s v="Monday"/>
    <s v="0-5 min"/>
    <n v="1"/>
    <s v="Above 1.2"/>
  </r>
  <r>
    <s v="RF006043"/>
    <d v="2026-02-23T12:36:00"/>
    <d v="2026-02-23T00:00:00"/>
    <n v="12"/>
    <x v="2"/>
    <x v="0"/>
    <n v="4.9000000000000004"/>
    <n v="122.2"/>
    <n v="111.58"/>
    <n v="1"/>
    <n v="5.8"/>
    <n v="4"/>
    <n v="114"/>
    <s v="Low"/>
    <n v="1.286"/>
    <x v="0"/>
    <s v=""/>
    <n v="4.9400000000000004"/>
    <n v="38"/>
    <n v="-10.62"/>
    <n v="-1.8"/>
    <s v="Monday"/>
    <s v="5-10 min"/>
    <n v="1"/>
    <s v="Above 1.2"/>
  </r>
  <r>
    <s v="RF006044"/>
    <d v="2026-02-23T12:41:00"/>
    <d v="2026-02-23T00:00:00"/>
    <n v="12"/>
    <x v="0"/>
    <x v="1"/>
    <n v="13.1"/>
    <n v="255.3"/>
    <n v="262.45"/>
    <n v="1"/>
    <n v="6"/>
    <n v="10.1"/>
    <n v="121"/>
    <s v="Medium"/>
    <n v="0.98"/>
    <x v="0"/>
    <s v=""/>
    <n v="4.78"/>
    <n v="0"/>
    <n v="7.15"/>
    <n v="4.0999999999999996"/>
    <s v="Monday"/>
    <s v="5-10 min"/>
    <n v="1"/>
    <s v="Between 0.8-1.0"/>
  </r>
  <r>
    <s v="RF006045"/>
    <d v="2026-02-23T13:29:00"/>
    <d v="2026-02-23T00:00:00"/>
    <n v="13"/>
    <x v="1"/>
    <x v="0"/>
    <n v="10"/>
    <n v="173.48"/>
    <n v="169.46"/>
    <n v="1"/>
    <n v="2"/>
    <n v="1"/>
    <n v="95"/>
    <s v="Medium"/>
    <n v="1.0640000000000001"/>
    <x v="0"/>
    <s v=""/>
    <n v="4.54"/>
    <n v="3"/>
    <n v="-4.0199999999999996"/>
    <n v="-1"/>
    <s v="Monday"/>
    <s v="0-5 min"/>
    <n v="1"/>
    <s v="Between 1.0-1.2"/>
  </r>
  <r>
    <s v="RF006046"/>
    <d v="2026-02-23T13:35:00"/>
    <d v="2026-02-23T00:00:00"/>
    <n v="13"/>
    <x v="2"/>
    <x v="0"/>
    <n v="2.9"/>
    <n v="90.29"/>
    <n v="87.82"/>
    <n v="1.1000000000000001"/>
    <n v="6.8"/>
    <n v="6"/>
    <n v="116"/>
    <s v="Medium"/>
    <n v="1.129"/>
    <x v="0"/>
    <s v=""/>
    <n v="4.7699999999999996"/>
    <n v="3"/>
    <n v="-2.4700000000000002"/>
    <n v="-0.8"/>
    <s v="Monday"/>
    <s v="5-10 min"/>
    <n v="1"/>
    <s v="Between 1.0-1.2"/>
  </r>
  <r>
    <s v="RF006047"/>
    <d v="2026-02-23T13:36:00"/>
    <d v="2026-02-23T00:00:00"/>
    <n v="13"/>
    <x v="4"/>
    <x v="0"/>
    <n v="9.3000000000000007"/>
    <n v="197.01"/>
    <n v="205.6"/>
    <n v="1"/>
    <n v="2.7"/>
    <n v="1.2"/>
    <n v="67"/>
    <s v="Low"/>
    <n v="1.5920000000000001"/>
    <x v="0"/>
    <s v=""/>
    <n v="4.8099999999999996"/>
    <n v="9"/>
    <n v="8.59"/>
    <n v="-1.5"/>
    <s v="Monday"/>
    <s v="0-5 min"/>
    <n v="1"/>
    <s v="Above 1.2"/>
  </r>
  <r>
    <s v="RF006048"/>
    <d v="2026-02-23T13:39:00"/>
    <d v="2026-02-23T00:00:00"/>
    <n v="13"/>
    <x v="3"/>
    <x v="0"/>
    <n v="5.0999999999999996"/>
    <n v="110.97"/>
    <n v="110.37"/>
    <n v="1"/>
    <n v="6.3"/>
    <n v="5.8"/>
    <n v="61"/>
    <s v="Low"/>
    <n v="1.2230000000000001"/>
    <x v="0"/>
    <s v=""/>
    <n v="5"/>
    <n v="2"/>
    <n v="-0.6"/>
    <n v="-0.5"/>
    <s v="Monday"/>
    <s v="5-10 min"/>
    <n v="1"/>
    <s v="Above 1.2"/>
  </r>
  <r>
    <s v="RF006049"/>
    <d v="2026-02-23T13:39:00"/>
    <d v="2026-02-23T00:00:00"/>
    <n v="13"/>
    <x v="3"/>
    <x v="1"/>
    <n v="6.8"/>
    <n v="147.44"/>
    <m/>
    <n v="1.1000000000000001"/>
    <n v="2"/>
    <n v="5.0999999999999996"/>
    <n v="66"/>
    <s v="Low"/>
    <n v="2.2000000000000002"/>
    <x v="2"/>
    <s v="ETA too high"/>
    <n v="4.32"/>
    <n v="0"/>
    <m/>
    <n v="3.1"/>
    <s v="Monday"/>
    <s v="0-5 min"/>
    <n v="0"/>
    <s v="Above 1.2"/>
  </r>
  <r>
    <s v="RF006050"/>
    <d v="2026-02-23T14:00:00"/>
    <d v="2026-02-23T00:00:00"/>
    <n v="14"/>
    <x v="0"/>
    <x v="1"/>
    <n v="16.7"/>
    <n v="295.89999999999998"/>
    <n v="298.95999999999998"/>
    <n v="1.1000000000000001"/>
    <n v="5.2"/>
    <n v="9.3000000000000007"/>
    <n v="128"/>
    <s v="Medium"/>
    <n v="1.04"/>
    <x v="0"/>
    <s v=""/>
    <n v="4.9400000000000004"/>
    <n v="0"/>
    <n v="3.06"/>
    <n v="4.0999999999999996"/>
    <s v="Monday"/>
    <s v="5-10 min"/>
    <n v="1"/>
    <s v="Between 1.0-1.2"/>
  </r>
  <r>
    <s v="RF006051"/>
    <d v="2026-02-23T14:16:00"/>
    <d v="2026-02-23T00:00:00"/>
    <n v="14"/>
    <x v="0"/>
    <x v="0"/>
    <n v="1.4"/>
    <n v="60"/>
    <m/>
    <n v="1"/>
    <n v="3"/>
    <n v="7.6"/>
    <n v="136"/>
    <s v="Low"/>
    <n v="1.3420000000000001"/>
    <x v="2"/>
    <s v="ETA too high"/>
    <n v="4.6500000000000004"/>
    <n v="24"/>
    <m/>
    <n v="4.5999999999999996"/>
    <s v="Monday"/>
    <s v="0-5 min"/>
    <n v="0"/>
    <s v="Above 1.2"/>
  </r>
  <r>
    <s v="RF006052"/>
    <d v="2026-02-23T14:22:00"/>
    <d v="2026-02-23T00:00:00"/>
    <n v="14"/>
    <x v="3"/>
    <x v="1"/>
    <n v="0.8"/>
    <n v="48.3"/>
    <m/>
    <n v="1"/>
    <n v="4.8"/>
    <n v="4.0999999999999996"/>
    <n v="52"/>
    <s v="Low"/>
    <n v="1.8009999999999999"/>
    <x v="2"/>
    <s v="ETA too high"/>
    <n v="5"/>
    <n v="0"/>
    <m/>
    <n v="-0.7"/>
    <s v="Monday"/>
    <s v="0-5 min"/>
    <n v="0"/>
    <s v="Above 1.2"/>
  </r>
  <r>
    <s v="RF006053"/>
    <d v="2026-02-23T14:30:00"/>
    <d v="2026-02-23T00:00:00"/>
    <n v="14"/>
    <x v="2"/>
    <x v="0"/>
    <n v="3.5"/>
    <n v="85.81"/>
    <n v="88.99"/>
    <n v="1"/>
    <n v="4"/>
    <n v="1"/>
    <n v="96"/>
    <s v="Low"/>
    <n v="1.073"/>
    <x v="0"/>
    <s v=""/>
    <n v="5"/>
    <n v="8"/>
    <n v="3.18"/>
    <n v="-3"/>
    <s v="Monday"/>
    <s v="0-5 min"/>
    <n v="1"/>
    <s v="Between 1.0-1.2"/>
  </r>
  <r>
    <s v="RF006054"/>
    <d v="2026-02-23T14:44:00"/>
    <d v="2026-02-23T00:00:00"/>
    <n v="14"/>
    <x v="3"/>
    <x v="0"/>
    <n v="5"/>
    <n v="110.79"/>
    <n v="102.04"/>
    <n v="1"/>
    <n v="4.9000000000000004"/>
    <n v="7.2"/>
    <n v="66"/>
    <s v="Low"/>
    <n v="1.2290000000000001"/>
    <x v="0"/>
    <s v=""/>
    <n v="5"/>
    <n v="7"/>
    <n v="-8.75"/>
    <n v="2.2999999999999998"/>
    <s v="Monday"/>
    <s v="0-5 min"/>
    <n v="1"/>
    <s v="Above 1.2"/>
  </r>
  <r>
    <s v="RF006055"/>
    <d v="2026-02-23T14:48:00"/>
    <d v="2026-02-23T00:00:00"/>
    <n v="14"/>
    <x v="3"/>
    <x v="1"/>
    <n v="3.1"/>
    <n v="85.46"/>
    <n v="82.29"/>
    <n v="1"/>
    <n v="3.8"/>
    <n v="5.3"/>
    <n v="72"/>
    <s v="Low"/>
    <n v="2.133"/>
    <x v="0"/>
    <s v=""/>
    <n v="4.6399999999999997"/>
    <n v="0"/>
    <n v="-3.17"/>
    <n v="1.5"/>
    <s v="Monday"/>
    <s v="0-5 min"/>
    <n v="1"/>
    <s v="Above 1.2"/>
  </r>
  <r>
    <s v="RF006056"/>
    <d v="2026-02-23T14:50:00"/>
    <d v="2026-02-23T00:00:00"/>
    <n v="14"/>
    <x v="2"/>
    <x v="0"/>
    <n v="8.6"/>
    <n v="169.29"/>
    <n v="163.16"/>
    <n v="1"/>
    <n v="3.3"/>
    <n v="1"/>
    <n v="105"/>
    <s v="Low"/>
    <n v="1.548"/>
    <x v="0"/>
    <s v=""/>
    <n v="4.47"/>
    <n v="9"/>
    <n v="-6.13"/>
    <n v="-2.2999999999999998"/>
    <s v="Monday"/>
    <s v="0-5 min"/>
    <n v="1"/>
    <s v="Above 1.2"/>
  </r>
  <r>
    <s v="RF006057"/>
    <d v="2026-02-23T15:03:00"/>
    <d v="2026-02-23T00:00:00"/>
    <n v="15"/>
    <x v="0"/>
    <x v="0"/>
    <n v="7.8"/>
    <n v="156.13"/>
    <n v="164.85"/>
    <n v="1"/>
    <n v="7.1"/>
    <n v="6.8"/>
    <n v="124"/>
    <s v="Low"/>
    <n v="1.32"/>
    <x v="0"/>
    <s v=""/>
    <n v="4.7300000000000004"/>
    <n v="7"/>
    <n v="8.7200000000000006"/>
    <n v="-0.3"/>
    <s v="Monday"/>
    <s v="5-10 min"/>
    <n v="1"/>
    <s v="Above 1.2"/>
  </r>
  <r>
    <s v="RF006058"/>
    <d v="2026-02-23T15:27:00"/>
    <d v="2026-02-23T00:00:00"/>
    <n v="15"/>
    <x v="0"/>
    <x v="0"/>
    <n v="5.8"/>
    <n v="153.68"/>
    <n v="161.03"/>
    <n v="1.1000000000000001"/>
    <n v="7.3"/>
    <n v="5.0999999999999996"/>
    <n v="139"/>
    <s v="Medium"/>
    <n v="1.113"/>
    <x v="0"/>
    <s v=""/>
    <n v="4.55"/>
    <n v="30"/>
    <n v="7.35"/>
    <n v="-2.2000000000000002"/>
    <s v="Monday"/>
    <s v="5-10 min"/>
    <n v="1"/>
    <s v="Between 1.0-1.2"/>
  </r>
  <r>
    <s v="RF006059"/>
    <d v="2026-02-23T15:52:00"/>
    <d v="2026-02-23T00:00:00"/>
    <n v="15"/>
    <x v="4"/>
    <x v="0"/>
    <n v="7.2"/>
    <n v="171.37"/>
    <n v="172.2"/>
    <n v="1.1000000000000001"/>
    <n v="8.5"/>
    <n v="2.9"/>
    <n v="56"/>
    <s v="Low"/>
    <n v="2.0150000000000001"/>
    <x v="0"/>
    <s v=""/>
    <n v="4.71"/>
    <n v="26"/>
    <n v="0.83"/>
    <n v="-5.6"/>
    <s v="Monday"/>
    <s v="5-10 min"/>
    <n v="1"/>
    <s v="Above 1.2"/>
  </r>
  <r>
    <s v="RF006060"/>
    <d v="2026-02-23T16:17:00"/>
    <d v="2026-02-23T00:00:00"/>
    <n v="16"/>
    <x v="0"/>
    <x v="1"/>
    <n v="6.9"/>
    <n v="141.78"/>
    <n v="141.51"/>
    <n v="1"/>
    <n v="4.9000000000000004"/>
    <n v="6.2"/>
    <n v="107"/>
    <s v="Low"/>
    <n v="1.1259999999999999"/>
    <x v="0"/>
    <s v=""/>
    <n v="4.46"/>
    <n v="0"/>
    <n v="-0.27"/>
    <n v="1.3"/>
    <s v="Monday"/>
    <s v="0-5 min"/>
    <n v="1"/>
    <s v="Between 1.0-1.2"/>
  </r>
  <r>
    <s v="RF006061"/>
    <d v="2026-02-23T16:19:00"/>
    <d v="2026-02-23T00:00:00"/>
    <n v="16"/>
    <x v="3"/>
    <x v="0"/>
    <n v="13.8"/>
    <n v="245.63"/>
    <n v="242.67"/>
    <n v="1"/>
    <n v="4.7"/>
    <n v="3.6"/>
    <n v="62"/>
    <s v="Low"/>
    <n v="1.9410000000000001"/>
    <x v="0"/>
    <s v=""/>
    <n v="4.6399999999999997"/>
    <n v="7"/>
    <n v="-2.96"/>
    <n v="-1.1000000000000001"/>
    <s v="Monday"/>
    <s v="0-5 min"/>
    <n v="1"/>
    <s v="Above 1.2"/>
  </r>
  <r>
    <s v="RF006062"/>
    <d v="2026-02-23T16:55:00"/>
    <d v="2026-02-23T00:00:00"/>
    <n v="16"/>
    <x v="1"/>
    <x v="0"/>
    <n v="2.6"/>
    <n v="84.01"/>
    <n v="87.05"/>
    <n v="1"/>
    <n v="5.0999999999999996"/>
    <n v="4"/>
    <n v="86"/>
    <s v="Medium"/>
    <n v="1.02"/>
    <x v="0"/>
    <s v=""/>
    <n v="5"/>
    <n v="5"/>
    <n v="3.04"/>
    <n v="-1.1000000000000001"/>
    <s v="Monday"/>
    <s v="5-10 min"/>
    <n v="1"/>
    <s v="Between 1.0-1.2"/>
  </r>
  <r>
    <s v="RF006063"/>
    <d v="2026-02-23T17:10:00"/>
    <d v="2026-02-23T00:00:00"/>
    <n v="17"/>
    <x v="0"/>
    <x v="0"/>
    <n v="6.7"/>
    <n v="171.64"/>
    <n v="164.46"/>
    <n v="1.3"/>
    <n v="6.2"/>
    <n v="7.4"/>
    <n v="105"/>
    <s v="High"/>
    <n v="0.68200000000000005"/>
    <x v="0"/>
    <s v=""/>
    <n v="4.7699999999999996"/>
    <n v="3"/>
    <n v="-7.18"/>
    <n v="1.2"/>
    <s v="Monday"/>
    <s v="5-10 min"/>
    <n v="1"/>
    <s v="Below 0.8"/>
  </r>
  <r>
    <s v="RF006064"/>
    <d v="2026-02-23T17:22:00"/>
    <d v="2026-02-23T00:00:00"/>
    <n v="17"/>
    <x v="0"/>
    <x v="0"/>
    <n v="12.3"/>
    <n v="239.2"/>
    <n v="246.65"/>
    <n v="1.1000000000000001"/>
    <n v="4.4000000000000004"/>
    <n v="1"/>
    <n v="100"/>
    <s v="Medium"/>
    <n v="0.746"/>
    <x v="0"/>
    <s v=""/>
    <n v="4.51"/>
    <n v="4"/>
    <n v="7.45"/>
    <n v="-3.4"/>
    <s v="Monday"/>
    <s v="0-5 min"/>
    <n v="1"/>
    <s v="Below 0.8"/>
  </r>
  <r>
    <s v="RF006065"/>
    <d v="2026-02-23T17:41:00"/>
    <d v="2026-02-23T00:00:00"/>
    <n v="17"/>
    <x v="0"/>
    <x v="0"/>
    <n v="4.8"/>
    <n v="151.31"/>
    <n v="160.02000000000001"/>
    <n v="1.3"/>
    <n v="6.6"/>
    <n v="4.2"/>
    <n v="99"/>
    <s v="High"/>
    <n v="0.65200000000000002"/>
    <x v="0"/>
    <s v=""/>
    <n v="4.84"/>
    <n v="15"/>
    <n v="8.7100000000000009"/>
    <n v="-2.4"/>
    <s v="Monday"/>
    <s v="5-10 min"/>
    <n v="1"/>
    <s v="Below 0.8"/>
  </r>
  <r>
    <s v="RF006066"/>
    <d v="2026-02-23T18:09:00"/>
    <d v="2026-02-23T00:00:00"/>
    <n v="18"/>
    <x v="3"/>
    <x v="0"/>
    <n v="5.7"/>
    <n v="134.18"/>
    <n v="135.16999999999999"/>
    <n v="1.1000000000000001"/>
    <n v="5.3"/>
    <n v="6.8"/>
    <n v="46"/>
    <s v="Medium"/>
    <n v="0.76600000000000001"/>
    <x v="0"/>
    <s v=""/>
    <n v="4.5999999999999996"/>
    <n v="18"/>
    <n v="0.99"/>
    <n v="1.5"/>
    <s v="Monday"/>
    <s v="5-10 min"/>
    <n v="1"/>
    <s v="Below 0.8"/>
  </r>
  <r>
    <s v="RF006067"/>
    <d v="2026-02-23T18:20:00"/>
    <d v="2026-02-23T00:00:00"/>
    <n v="18"/>
    <x v="4"/>
    <x v="1"/>
    <n v="9.8000000000000007"/>
    <n v="204.41"/>
    <n v="206.53"/>
    <n v="1.1000000000000001"/>
    <n v="6.8"/>
    <n v="9.1999999999999993"/>
    <n v="50"/>
    <s v="Low"/>
    <n v="1.34"/>
    <x v="0"/>
    <s v=""/>
    <n v="4.96"/>
    <n v="0"/>
    <n v="2.12"/>
    <n v="2.4"/>
    <s v="Monday"/>
    <s v="5-10 min"/>
    <n v="1"/>
    <s v="Above 1.2"/>
  </r>
  <r>
    <s v="RF006068"/>
    <d v="2026-02-23T18:22:00"/>
    <d v="2026-02-23T00:00:00"/>
    <n v="18"/>
    <x v="3"/>
    <x v="1"/>
    <n v="1"/>
    <n v="50.7"/>
    <n v="50.98"/>
    <n v="1"/>
    <n v="7.8"/>
    <n v="12.6"/>
    <n v="46"/>
    <s v="Low"/>
    <n v="0.90100000000000002"/>
    <x v="0"/>
    <s v=""/>
    <n v="4.92"/>
    <n v="0"/>
    <n v="0.28000000000000003"/>
    <n v="4.8"/>
    <s v="Monday"/>
    <s v="5-10 min"/>
    <n v="1"/>
    <s v="Between 0.8-1.0"/>
  </r>
  <r>
    <s v="RF006069"/>
    <d v="2026-02-23T18:28:00"/>
    <d v="2026-02-23T00:00:00"/>
    <n v="18"/>
    <x v="3"/>
    <x v="1"/>
    <n v="10.9"/>
    <n v="200.95"/>
    <n v="198.03"/>
    <n v="1"/>
    <n v="2"/>
    <n v="3.4"/>
    <n v="47"/>
    <s v="Low"/>
    <n v="1.002"/>
    <x v="0"/>
    <s v=""/>
    <n v="4.8600000000000003"/>
    <n v="0"/>
    <n v="-2.92"/>
    <n v="1.4"/>
    <s v="Monday"/>
    <s v="0-5 min"/>
    <n v="1"/>
    <s v="Between 1.0-1.2"/>
  </r>
  <r>
    <s v="RF006070"/>
    <d v="2026-02-23T18:31:00"/>
    <d v="2026-02-23T00:00:00"/>
    <n v="18"/>
    <x v="3"/>
    <x v="0"/>
    <n v="7.4"/>
    <n v="165.93"/>
    <m/>
    <n v="1"/>
    <n v="5"/>
    <n v="7.5"/>
    <n v="45"/>
    <s v="Medium"/>
    <n v="0.79200000000000004"/>
    <x v="2"/>
    <s v="Changed plans"/>
    <n v="5"/>
    <n v="52"/>
    <m/>
    <n v="2.5"/>
    <s v="Monday"/>
    <s v="0-5 min"/>
    <n v="0"/>
    <s v="Below 0.8"/>
  </r>
  <r>
    <s v="RF006071"/>
    <d v="2026-02-23T19:12:00"/>
    <d v="2026-02-23T00:00:00"/>
    <n v="19"/>
    <x v="4"/>
    <x v="0"/>
    <n v="9.1999999999999993"/>
    <n v="194.28"/>
    <n v="195.29"/>
    <n v="1"/>
    <n v="6.5"/>
    <n v="7.6"/>
    <n v="44"/>
    <s v="Low"/>
    <n v="1.139"/>
    <x v="0"/>
    <s v=""/>
    <n v="4.68"/>
    <n v="3"/>
    <n v="1.01"/>
    <n v="1.1000000000000001"/>
    <s v="Monday"/>
    <s v="5-10 min"/>
    <n v="1"/>
    <s v="Between 1.0-1.2"/>
  </r>
  <r>
    <s v="RF006072"/>
    <d v="2026-02-23T19:22:00"/>
    <d v="2026-02-23T00:00:00"/>
    <n v="19"/>
    <x v="0"/>
    <x v="1"/>
    <n v="8.6999999999999993"/>
    <n v="217.19"/>
    <n v="212.36"/>
    <n v="1.2"/>
    <n v="7.6"/>
    <n v="11.1"/>
    <n v="97"/>
    <s v="Medium"/>
    <n v="0.73799999999999999"/>
    <x v="0"/>
    <s v=""/>
    <n v="5"/>
    <n v="0"/>
    <n v="-4.83"/>
    <n v="3.5"/>
    <s v="Monday"/>
    <s v="5-10 min"/>
    <n v="1"/>
    <s v="Below 0.8"/>
  </r>
  <r>
    <s v="RF006073"/>
    <d v="2026-02-23T19:25:00"/>
    <d v="2026-02-23T00:00:00"/>
    <n v="19"/>
    <x v="2"/>
    <x v="0"/>
    <n v="1.6"/>
    <n v="86.41"/>
    <n v="83.74"/>
    <n v="1.3"/>
    <n v="7.7"/>
    <n v="5.2"/>
    <n v="77"/>
    <s v="Medium"/>
    <n v="0.60299999999999998"/>
    <x v="0"/>
    <s v=""/>
    <n v="4.82"/>
    <n v="11"/>
    <n v="-2.67"/>
    <n v="-2.5"/>
    <s v="Monday"/>
    <s v="5-10 min"/>
    <n v="1"/>
    <s v="Below 0.8"/>
  </r>
  <r>
    <s v="RF006074"/>
    <d v="2026-02-23T19:36:00"/>
    <d v="2026-02-23T00:00:00"/>
    <n v="19"/>
    <x v="3"/>
    <x v="0"/>
    <n v="1.8"/>
    <n v="74.040000000000006"/>
    <m/>
    <n v="1.1000000000000001"/>
    <n v="6"/>
    <n v="4.7"/>
    <n v="51"/>
    <s v="Medium"/>
    <n v="0.82599999999999996"/>
    <x v="2"/>
    <s v="Fare too high"/>
    <n v="4.88"/>
    <n v="4"/>
    <m/>
    <n v="-1.3"/>
    <s v="Monday"/>
    <s v="5-10 min"/>
    <n v="0"/>
    <s v="Between 0.8-1.0"/>
  </r>
  <r>
    <s v="RF006075"/>
    <d v="2026-02-23T19:56:00"/>
    <d v="2026-02-23T00:00:00"/>
    <n v="19"/>
    <x v="4"/>
    <x v="1"/>
    <n v="0.7"/>
    <n v="45.41"/>
    <n v="46.55"/>
    <n v="1"/>
    <n v="6.4"/>
    <n v="6.9"/>
    <n v="47"/>
    <s v="Low"/>
    <n v="0.99399999999999999"/>
    <x v="0"/>
    <s v=""/>
    <n v="4.29"/>
    <n v="0"/>
    <n v="1.1399999999999999"/>
    <n v="0.5"/>
    <s v="Monday"/>
    <s v="5-10 min"/>
    <n v="1"/>
    <s v="Between 0.8-1.0"/>
  </r>
  <r>
    <s v="RF006076"/>
    <d v="2026-02-23T19:59:00"/>
    <d v="2026-02-23T00:00:00"/>
    <n v="19"/>
    <x v="3"/>
    <x v="1"/>
    <n v="1.6"/>
    <n v="76.19"/>
    <n v="77.319999999999993"/>
    <n v="1.2"/>
    <n v="8.1"/>
    <n v="8.9"/>
    <n v="42"/>
    <s v="Medium"/>
    <n v="0.69"/>
    <x v="0"/>
    <s v=""/>
    <n v="4.6900000000000004"/>
    <n v="0"/>
    <n v="1.1299999999999999"/>
    <n v="0.8"/>
    <s v="Monday"/>
    <s v="5-10 min"/>
    <n v="1"/>
    <s v="Below 0.8"/>
  </r>
  <r>
    <s v="RF006077"/>
    <d v="2026-02-23T20:02:00"/>
    <d v="2026-02-23T00:00:00"/>
    <n v="20"/>
    <x v="0"/>
    <x v="0"/>
    <n v="2.5"/>
    <n v="102.76"/>
    <m/>
    <n v="1.2"/>
    <n v="5.4"/>
    <n v="2.7"/>
    <n v="94"/>
    <s v="High"/>
    <n v="0.60199999999999998"/>
    <x v="2"/>
    <s v="ETA too high"/>
    <n v="4.67"/>
    <n v="11"/>
    <m/>
    <n v="-2.7"/>
    <s v="Monday"/>
    <s v="5-10 min"/>
    <n v="0"/>
    <s v="Below 0.8"/>
  </r>
  <r>
    <s v="RF006078"/>
    <d v="2026-02-23T20:03:00"/>
    <d v="2026-02-23T00:00:00"/>
    <n v="20"/>
    <x v="1"/>
    <x v="1"/>
    <n v="5.9"/>
    <n v="146.38"/>
    <n v="149.77000000000001"/>
    <n v="1.1000000000000001"/>
    <n v="2"/>
    <n v="1"/>
    <n v="94"/>
    <s v="Medium"/>
    <n v="1.0289999999999999"/>
    <x v="0"/>
    <s v=""/>
    <n v="4.5"/>
    <n v="0"/>
    <n v="3.39"/>
    <n v="-1"/>
    <s v="Monday"/>
    <s v="0-5 min"/>
    <n v="1"/>
    <s v="Between 1.0-1.2"/>
  </r>
  <r>
    <s v="RF006079"/>
    <d v="2026-02-23T20:10:00"/>
    <d v="2026-02-23T00:00:00"/>
    <n v="20"/>
    <x v="0"/>
    <x v="0"/>
    <n v="12.7"/>
    <n v="302.29000000000002"/>
    <m/>
    <n v="1.2"/>
    <n v="6.9"/>
    <n v="5"/>
    <n v="95"/>
    <s v="Medium"/>
    <n v="0.72099999999999997"/>
    <x v="1"/>
    <s v="Pickup too far"/>
    <n v="4.54"/>
    <n v="35"/>
    <m/>
    <n v="-1.9"/>
    <s v="Monday"/>
    <s v="5-10 min"/>
    <n v="0"/>
    <s v="Below 0.8"/>
  </r>
  <r>
    <s v="RF006080"/>
    <d v="2026-02-23T20:42:00"/>
    <d v="2026-02-23T00:00:00"/>
    <n v="20"/>
    <x v="2"/>
    <x v="0"/>
    <n v="4.5"/>
    <n v="110.88"/>
    <n v="114.32"/>
    <n v="1"/>
    <n v="7.1"/>
    <n v="5.7"/>
    <n v="101"/>
    <s v="Medium"/>
    <n v="0.95399999999999996"/>
    <x v="0"/>
    <s v=""/>
    <n v="4.96"/>
    <n v="6"/>
    <n v="3.44"/>
    <n v="-1.4"/>
    <s v="Monday"/>
    <s v="5-10 min"/>
    <n v="1"/>
    <s v="Between 0.8-1.0"/>
  </r>
  <r>
    <s v="RF006081"/>
    <d v="2026-02-23T20:49:00"/>
    <d v="2026-02-23T00:00:00"/>
    <n v="20"/>
    <x v="1"/>
    <x v="0"/>
    <n v="5.5"/>
    <n v="109.77"/>
    <n v="113.93"/>
    <n v="1"/>
    <n v="4.4000000000000004"/>
    <n v="6.2"/>
    <n v="74"/>
    <s v="Low"/>
    <n v="1.038"/>
    <x v="0"/>
    <s v=""/>
    <n v="4.8499999999999996"/>
    <n v="15"/>
    <n v="4.16"/>
    <n v="1.8"/>
    <s v="Monday"/>
    <s v="0-5 min"/>
    <n v="1"/>
    <s v="Between 1.0-1.2"/>
  </r>
  <r>
    <s v="RF006082"/>
    <d v="2026-02-23T20:53:00"/>
    <d v="2026-02-23T00:00:00"/>
    <n v="20"/>
    <x v="2"/>
    <x v="0"/>
    <n v="5.2"/>
    <n v="135.82"/>
    <n v="140.05000000000001"/>
    <n v="1.3"/>
    <n v="12"/>
    <n v="6.7"/>
    <n v="96"/>
    <s v="High"/>
    <n v="0.70499999999999996"/>
    <x v="0"/>
    <s v=""/>
    <n v="4.8600000000000003"/>
    <n v="14"/>
    <n v="4.2300000000000004"/>
    <n v="-5.3"/>
    <s v="Monday"/>
    <s v="10-15 min"/>
    <n v="1"/>
    <s v="Below 0.8"/>
  </r>
  <r>
    <s v="RF006083"/>
    <d v="2026-02-23T21:32:00"/>
    <d v="2026-02-23T00:00:00"/>
    <n v="21"/>
    <x v="0"/>
    <x v="0"/>
    <n v="7.9"/>
    <n v="170.22"/>
    <m/>
    <n v="1"/>
    <n v="7.7"/>
    <n v="15.4"/>
    <n v="102"/>
    <s v="Medium"/>
    <n v="0.83199999999999996"/>
    <x v="2"/>
    <s v="ETA too high"/>
    <n v="5"/>
    <n v="37"/>
    <m/>
    <n v="7.7"/>
    <s v="Monday"/>
    <s v="5-10 min"/>
    <n v="0"/>
    <s v="Between 0.8-1.0"/>
  </r>
  <r>
    <s v="RF006084"/>
    <d v="2026-02-23T21:36:00"/>
    <d v="2026-02-23T00:00:00"/>
    <n v="21"/>
    <x v="2"/>
    <x v="0"/>
    <n v="3.5"/>
    <n v="96.92"/>
    <n v="99.71"/>
    <n v="1.1000000000000001"/>
    <n v="4"/>
    <n v="2.1"/>
    <n v="81"/>
    <s v="Low"/>
    <n v="0.98299999999999998"/>
    <x v="0"/>
    <s v=""/>
    <n v="4.83"/>
    <n v="5"/>
    <n v="2.79"/>
    <n v="-1.9"/>
    <s v="Monday"/>
    <s v="0-5 min"/>
    <n v="1"/>
    <s v="Between 0.8-1.0"/>
  </r>
  <r>
    <s v="RF006085"/>
    <d v="2026-02-23T21:59:00"/>
    <d v="2026-02-23T00:00:00"/>
    <n v="21"/>
    <x v="3"/>
    <x v="0"/>
    <n v="5.4"/>
    <n v="118.48"/>
    <n v="116.63"/>
    <n v="1"/>
    <n v="2"/>
    <n v="1"/>
    <n v="57"/>
    <s v="Low"/>
    <n v="1.0389999999999999"/>
    <x v="0"/>
    <s v=""/>
    <n v="5"/>
    <n v="8"/>
    <n v="-1.85"/>
    <n v="-1"/>
    <s v="Monday"/>
    <s v="0-5 min"/>
    <n v="1"/>
    <s v="Between 1.0-1.2"/>
  </r>
  <r>
    <s v="RF006086"/>
    <d v="2026-02-23T22:40:00"/>
    <d v="2026-02-23T00:00:00"/>
    <n v="22"/>
    <x v="4"/>
    <x v="0"/>
    <n v="10.3"/>
    <n v="181.7"/>
    <n v="175.58"/>
    <n v="1"/>
    <n v="6.1"/>
    <n v="2.8"/>
    <n v="59"/>
    <s v="Low"/>
    <n v="1.718"/>
    <x v="0"/>
    <s v=""/>
    <n v="4.78"/>
    <n v="2"/>
    <n v="-6.12"/>
    <n v="-3.3"/>
    <s v="Monday"/>
    <s v="5-10 min"/>
    <n v="1"/>
    <s v="Above 1.2"/>
  </r>
  <r>
    <s v="RF006087"/>
    <d v="2026-02-23T22:45:00"/>
    <d v="2026-02-23T00:00:00"/>
    <n v="22"/>
    <x v="2"/>
    <x v="0"/>
    <n v="13"/>
    <n v="257.27"/>
    <n v="251.55"/>
    <n v="1.2"/>
    <n v="3"/>
    <n v="3.4"/>
    <n v="115"/>
    <s v="Medium"/>
    <n v="1.0209999999999999"/>
    <x v="0"/>
    <s v=""/>
    <n v="4.5999999999999996"/>
    <n v="8"/>
    <n v="-5.72"/>
    <n v="0.4"/>
    <s v="Monday"/>
    <s v="0-5 min"/>
    <n v="1"/>
    <s v="Between 1.0-1.2"/>
  </r>
  <r>
    <s v="RF006088"/>
    <d v="2026-02-23T22:54:00"/>
    <d v="2026-02-23T00:00:00"/>
    <n v="22"/>
    <x v="1"/>
    <x v="1"/>
    <n v="12.4"/>
    <n v="213.92"/>
    <n v="207.18"/>
    <n v="1"/>
    <n v="3.4"/>
    <n v="1.3"/>
    <n v="92"/>
    <s v="Low"/>
    <n v="1.276"/>
    <x v="0"/>
    <s v=""/>
    <n v="4.7300000000000004"/>
    <n v="0"/>
    <n v="-6.74"/>
    <n v="-2.1"/>
    <s v="Monday"/>
    <s v="0-5 min"/>
    <n v="1"/>
    <s v="Above 1.2"/>
  </r>
  <r>
    <s v="RF006089"/>
    <d v="2026-02-23T23:07:00"/>
    <d v="2026-02-23T00:00:00"/>
    <n v="23"/>
    <x v="2"/>
    <x v="0"/>
    <n v="11.3"/>
    <n v="204.98"/>
    <n v="211.13"/>
    <n v="1"/>
    <n v="2.8"/>
    <n v="3"/>
    <n v="104"/>
    <s v="Low"/>
    <n v="1.272"/>
    <x v="0"/>
    <s v=""/>
    <n v="4.8600000000000003"/>
    <n v="9"/>
    <n v="6.15"/>
    <n v="0.2"/>
    <s v="Monday"/>
    <s v="0-5 min"/>
    <n v="1"/>
    <s v="Above 1.2"/>
  </r>
  <r>
    <s v="RF006090"/>
    <d v="2026-02-23T23:10:00"/>
    <d v="2026-02-23T00:00:00"/>
    <n v="23"/>
    <x v="1"/>
    <x v="0"/>
    <n v="11.9"/>
    <n v="226.76"/>
    <m/>
    <n v="1.1000000000000001"/>
    <n v="2"/>
    <n v="1.6"/>
    <n v="102"/>
    <s v="Low"/>
    <n v="1.325"/>
    <x v="1"/>
    <s v="Driver unavailable"/>
    <n v="4.41"/>
    <n v="75"/>
    <m/>
    <n v="-0.4"/>
    <s v="Monday"/>
    <s v="0-5 min"/>
    <n v="0"/>
    <s v="Above 1.2"/>
  </r>
  <r>
    <s v="RF006091"/>
    <d v="2026-02-23T23:20:00"/>
    <d v="2026-02-23T00:00:00"/>
    <n v="23"/>
    <x v="1"/>
    <x v="0"/>
    <n v="5.8"/>
    <n v="140.51"/>
    <m/>
    <n v="1"/>
    <n v="3.3"/>
    <m/>
    <n v="88"/>
    <s v="Low"/>
    <n v="1.1279999999999999"/>
    <x v="3"/>
    <s v="No driver available"/>
    <n v="4.7699999999999996"/>
    <n v="12"/>
    <m/>
    <m/>
    <s v="Monday"/>
    <s v="0-5 min"/>
    <n v="0"/>
    <s v="Between 1.0-1.2"/>
  </r>
  <r>
    <s v="RF006092"/>
    <d v="2026-02-23T23:56:00"/>
    <d v="2026-02-23T00:00:00"/>
    <n v="23"/>
    <x v="0"/>
    <x v="0"/>
    <n v="3.4"/>
    <n v="110.6"/>
    <n v="114.77"/>
    <n v="1.1000000000000001"/>
    <n v="3.2"/>
    <n v="3.6"/>
    <n v="115"/>
    <s v="Medium"/>
    <n v="1.0780000000000001"/>
    <x v="0"/>
    <s v=""/>
    <n v="4.82"/>
    <n v="4"/>
    <n v="4.17"/>
    <n v="0.4"/>
    <s v="Monday"/>
    <s v="0-5 min"/>
    <n v="1"/>
    <s v="Between 1.0-1.2"/>
  </r>
  <r>
    <s v="RF006093"/>
    <d v="2026-02-24T00:35:00"/>
    <d v="2026-02-24T00:00:00"/>
    <n v="0"/>
    <x v="1"/>
    <x v="0"/>
    <n v="7.2"/>
    <n v="147.31"/>
    <n v="146.65"/>
    <n v="1.1000000000000001"/>
    <n v="2.5"/>
    <n v="4.5"/>
    <n v="88"/>
    <s v="Medium"/>
    <n v="1.0289999999999999"/>
    <x v="0"/>
    <s v=""/>
    <n v="4.58"/>
    <n v="12"/>
    <n v="-0.66"/>
    <n v="2"/>
    <s v="Tuesday"/>
    <s v="0-5 min"/>
    <n v="1"/>
    <s v="Between 1.0-1.2"/>
  </r>
  <r>
    <s v="RF006094"/>
    <d v="2026-02-24T01:23:00"/>
    <d v="2026-02-24T00:00:00"/>
    <n v="1"/>
    <x v="3"/>
    <x v="0"/>
    <n v="7.8"/>
    <n v="144.72"/>
    <n v="148.18"/>
    <n v="1"/>
    <n v="2.9"/>
    <n v="8.6"/>
    <n v="67"/>
    <s v="Low"/>
    <n v="1.476"/>
    <x v="0"/>
    <s v=""/>
    <n v="4.46"/>
    <n v="2"/>
    <n v="3.46"/>
    <n v="5.7"/>
    <s v="Tuesday"/>
    <s v="0-5 min"/>
    <n v="1"/>
    <s v="Above 1.2"/>
  </r>
  <r>
    <s v="RF006095"/>
    <d v="2026-02-24T01:35:00"/>
    <d v="2026-02-24T00:00:00"/>
    <n v="1"/>
    <x v="0"/>
    <x v="0"/>
    <n v="4.7"/>
    <n v="103.6"/>
    <n v="98.49"/>
    <n v="1"/>
    <n v="8"/>
    <n v="7.6"/>
    <n v="125"/>
    <s v="Medium"/>
    <n v="1.069"/>
    <x v="0"/>
    <s v=""/>
    <n v="4.83"/>
    <n v="3"/>
    <n v="-5.1100000000000003"/>
    <n v="-0.4"/>
    <s v="Tuesday"/>
    <s v="5-10 min"/>
    <n v="1"/>
    <s v="Between 1.0-1.2"/>
  </r>
  <r>
    <s v="RF006096"/>
    <d v="2026-02-24T01:44:00"/>
    <d v="2026-02-24T00:00:00"/>
    <n v="1"/>
    <x v="2"/>
    <x v="1"/>
    <n v="3.5"/>
    <n v="93.13"/>
    <n v="90.31"/>
    <n v="1"/>
    <n v="5.8"/>
    <n v="3.4"/>
    <n v="120"/>
    <s v="Low"/>
    <n v="1.6160000000000001"/>
    <x v="0"/>
    <s v=""/>
    <n v="4.75"/>
    <n v="0"/>
    <n v="-2.82"/>
    <n v="-2.4"/>
    <s v="Tuesday"/>
    <s v="5-10 min"/>
    <n v="1"/>
    <s v="Above 1.2"/>
  </r>
  <r>
    <s v="RF006097"/>
    <d v="2026-02-24T01:48:00"/>
    <d v="2026-02-24T00:00:00"/>
    <n v="1"/>
    <x v="0"/>
    <x v="0"/>
    <n v="12.1"/>
    <n v="248.84"/>
    <n v="236.13"/>
    <n v="1.1000000000000001"/>
    <n v="3.9"/>
    <n v="7.4"/>
    <n v="113"/>
    <s v="Low"/>
    <n v="1.2889999999999999"/>
    <x v="0"/>
    <s v=""/>
    <n v="4.96"/>
    <n v="8"/>
    <n v="-12.71"/>
    <n v="3.5"/>
    <s v="Tuesday"/>
    <s v="0-5 min"/>
    <n v="1"/>
    <s v="Above 1.2"/>
  </r>
  <r>
    <s v="RF006098"/>
    <d v="2026-02-24T02:56:00"/>
    <d v="2026-02-24T00:00:00"/>
    <n v="2"/>
    <x v="1"/>
    <x v="0"/>
    <n v="5.7"/>
    <n v="114.9"/>
    <n v="111.24"/>
    <n v="1"/>
    <n v="2"/>
    <n v="3.9"/>
    <n v="95"/>
    <s v="Medium"/>
    <n v="1.1299999999999999"/>
    <x v="0"/>
    <s v=""/>
    <n v="4.76"/>
    <n v="7"/>
    <n v="-3.66"/>
    <n v="1.9"/>
    <s v="Tuesday"/>
    <s v="0-5 min"/>
    <n v="1"/>
    <s v="Between 1.0-1.2"/>
  </r>
  <r>
    <s v="RF006099"/>
    <d v="2026-02-24T02:57:00"/>
    <d v="2026-02-24T00:00:00"/>
    <n v="2"/>
    <x v="0"/>
    <x v="0"/>
    <n v="4.5"/>
    <n v="112.86"/>
    <n v="109.77"/>
    <n v="1"/>
    <n v="5.3"/>
    <n v="5.7"/>
    <n v="121"/>
    <s v="Low"/>
    <n v="1.667"/>
    <x v="0"/>
    <s v=""/>
    <n v="4.29"/>
    <n v="25"/>
    <n v="-3.09"/>
    <n v="0.4"/>
    <s v="Tuesday"/>
    <s v="5-10 min"/>
    <n v="1"/>
    <s v="Above 1.2"/>
  </r>
  <r>
    <s v="RF006100"/>
    <d v="2026-02-24T03:21:00"/>
    <d v="2026-02-24T00:00:00"/>
    <n v="3"/>
    <x v="3"/>
    <x v="0"/>
    <n v="4.8"/>
    <n v="117.12"/>
    <m/>
    <n v="1.1000000000000001"/>
    <n v="8.1"/>
    <n v="9.4"/>
    <n v="73"/>
    <s v="Low"/>
    <n v="2.004"/>
    <x v="2"/>
    <s v="ETA too high"/>
    <n v="4.7300000000000004"/>
    <n v="7"/>
    <m/>
    <n v="1.3"/>
    <s v="Tuesday"/>
    <s v="5-10 min"/>
    <n v="0"/>
    <s v="Above 1.2"/>
  </r>
  <r>
    <s v="RF006101"/>
    <d v="2026-02-24T03:23:00"/>
    <d v="2026-02-24T00:00:00"/>
    <n v="3"/>
    <x v="2"/>
    <x v="1"/>
    <n v="6.5"/>
    <n v="135.51"/>
    <n v="133.33000000000001"/>
    <n v="1"/>
    <n v="7.8"/>
    <n v="6.9"/>
    <n v="123"/>
    <s v="Low"/>
    <n v="1.3260000000000001"/>
    <x v="0"/>
    <s v=""/>
    <n v="4.88"/>
    <n v="0"/>
    <n v="-2.1800000000000002"/>
    <n v="-0.9"/>
    <s v="Tuesday"/>
    <s v="5-10 min"/>
    <n v="1"/>
    <s v="Above 1.2"/>
  </r>
  <r>
    <s v="RF006102"/>
    <d v="2026-02-24T03:50:00"/>
    <d v="2026-02-24T00:00:00"/>
    <n v="3"/>
    <x v="0"/>
    <x v="0"/>
    <n v="3.4"/>
    <n v="96.83"/>
    <n v="94.42"/>
    <n v="1"/>
    <n v="3.9"/>
    <n v="8.6999999999999993"/>
    <n v="120"/>
    <s v="Low"/>
    <n v="1.2"/>
    <x v="0"/>
    <s v=""/>
    <n v="4.46"/>
    <n v="35"/>
    <n v="-2.41"/>
    <n v="4.8"/>
    <s v="Tuesday"/>
    <s v="0-5 min"/>
    <n v="1"/>
    <s v="Between 1.0-1.2"/>
  </r>
  <r>
    <s v="RF006103"/>
    <d v="2026-02-24T03:52:00"/>
    <d v="2026-02-24T00:00:00"/>
    <n v="3"/>
    <x v="1"/>
    <x v="1"/>
    <n v="7.7"/>
    <n v="151.05000000000001"/>
    <n v="145.28"/>
    <n v="1.1000000000000001"/>
    <n v="4.9000000000000004"/>
    <n v="8.5"/>
    <n v="105"/>
    <s v="Low"/>
    <n v="1.524"/>
    <x v="0"/>
    <s v=""/>
    <n v="4.4000000000000004"/>
    <n v="0"/>
    <n v="-5.77"/>
    <n v="3.6"/>
    <s v="Tuesday"/>
    <s v="0-5 min"/>
    <n v="1"/>
    <s v="Above 1.2"/>
  </r>
  <r>
    <s v="RF006104"/>
    <d v="2026-02-24T04:18:00"/>
    <d v="2026-02-24T00:00:00"/>
    <n v="4"/>
    <x v="1"/>
    <x v="1"/>
    <n v="0.7"/>
    <n v="51.85"/>
    <n v="53.61"/>
    <n v="1"/>
    <n v="2"/>
    <n v="3.5"/>
    <n v="101"/>
    <s v="Low"/>
    <n v="1.3520000000000001"/>
    <x v="0"/>
    <s v=""/>
    <n v="4.8600000000000003"/>
    <n v="0"/>
    <n v="1.76"/>
    <n v="1.5"/>
    <s v="Tuesday"/>
    <s v="0-5 min"/>
    <n v="1"/>
    <s v="Above 1.2"/>
  </r>
  <r>
    <s v="RF006105"/>
    <d v="2026-02-24T04:18:00"/>
    <d v="2026-02-24T00:00:00"/>
    <n v="4"/>
    <x v="2"/>
    <x v="0"/>
    <n v="2"/>
    <n v="65.13"/>
    <n v="64.760000000000005"/>
    <n v="1"/>
    <n v="4.8"/>
    <n v="4.5999999999999996"/>
    <n v="129"/>
    <s v="Low"/>
    <n v="1.569"/>
    <x v="0"/>
    <s v=""/>
    <n v="4.9400000000000004"/>
    <n v="9"/>
    <n v="-0.37"/>
    <n v="-0.2"/>
    <s v="Tuesday"/>
    <s v="0-5 min"/>
    <n v="1"/>
    <s v="Above 1.2"/>
  </r>
  <r>
    <s v="RF006106"/>
    <d v="2026-02-24T04:34:00"/>
    <d v="2026-02-24T00:00:00"/>
    <n v="4"/>
    <x v="0"/>
    <x v="1"/>
    <n v="4.3"/>
    <n v="107.39"/>
    <n v="109.43"/>
    <n v="1"/>
    <n v="5.8"/>
    <n v="1.3"/>
    <n v="125"/>
    <s v="Medium"/>
    <n v="1.022"/>
    <x v="0"/>
    <s v=""/>
    <n v="4.67"/>
    <n v="0"/>
    <n v="2.04"/>
    <n v="-4.5"/>
    <s v="Tuesday"/>
    <s v="5-10 min"/>
    <n v="1"/>
    <s v="Between 1.0-1.2"/>
  </r>
  <r>
    <s v="RF006107"/>
    <d v="2026-02-24T04:43:00"/>
    <d v="2026-02-24T00:00:00"/>
    <n v="4"/>
    <x v="2"/>
    <x v="0"/>
    <n v="8.1"/>
    <n v="178.44"/>
    <n v="173.83"/>
    <n v="1"/>
    <n v="5.3"/>
    <n v="8.4"/>
    <n v="127"/>
    <s v="Medium"/>
    <n v="1.2769999999999999"/>
    <x v="0"/>
    <s v=""/>
    <n v="4.8"/>
    <n v="12"/>
    <n v="-4.6100000000000003"/>
    <n v="3.1"/>
    <s v="Tuesday"/>
    <s v="5-10 min"/>
    <n v="1"/>
    <s v="Above 1.2"/>
  </r>
  <r>
    <s v="RF006108"/>
    <d v="2026-02-24T04:55:00"/>
    <d v="2026-02-24T00:00:00"/>
    <n v="4"/>
    <x v="3"/>
    <x v="0"/>
    <n v="4.4000000000000004"/>
    <n v="113.98"/>
    <n v="109.8"/>
    <n v="1"/>
    <n v="6.7"/>
    <n v="7.8"/>
    <n v="77"/>
    <s v="Low"/>
    <n v="2.153"/>
    <x v="0"/>
    <s v=""/>
    <n v="4.53"/>
    <n v="8"/>
    <n v="-4.18"/>
    <n v="1.1000000000000001"/>
    <s v="Tuesday"/>
    <s v="5-10 min"/>
    <n v="1"/>
    <s v="Above 1.2"/>
  </r>
  <r>
    <s v="RF006109"/>
    <d v="2026-02-24T05:12:00"/>
    <d v="2026-02-24T00:00:00"/>
    <n v="5"/>
    <x v="3"/>
    <x v="0"/>
    <n v="10.7"/>
    <n v="211.85"/>
    <n v="219.45"/>
    <n v="1"/>
    <n v="5.6"/>
    <n v="9.3000000000000007"/>
    <n v="72"/>
    <s v="Low"/>
    <n v="2.2000000000000002"/>
    <x v="0"/>
    <s v=""/>
    <n v="4.6100000000000003"/>
    <n v="12"/>
    <n v="7.6"/>
    <n v="3.7"/>
    <s v="Tuesday"/>
    <s v="5-10 min"/>
    <n v="1"/>
    <s v="Above 1.2"/>
  </r>
  <r>
    <s v="RF006110"/>
    <d v="2026-02-24T05:13:00"/>
    <d v="2026-02-24T00:00:00"/>
    <n v="5"/>
    <x v="3"/>
    <x v="0"/>
    <n v="12.9"/>
    <n v="240.37"/>
    <m/>
    <n v="1"/>
    <n v="2"/>
    <n v="1"/>
    <n v="78"/>
    <s v="Low"/>
    <n v="2.1040000000000001"/>
    <x v="1"/>
    <s v="Driver unavailable"/>
    <n v="4.8099999999999996"/>
    <n v="4"/>
    <m/>
    <n v="-1"/>
    <s v="Tuesday"/>
    <s v="0-5 min"/>
    <n v="0"/>
    <s v="Above 1.2"/>
  </r>
  <r>
    <s v="RF006111"/>
    <d v="2026-02-24T05:28:00"/>
    <d v="2026-02-24T00:00:00"/>
    <n v="5"/>
    <x v="3"/>
    <x v="1"/>
    <n v="5.2"/>
    <n v="127.78"/>
    <m/>
    <n v="1.1000000000000001"/>
    <n v="3.5"/>
    <n v="3.8"/>
    <n v="74"/>
    <s v="Medium"/>
    <n v="1.3169999999999999"/>
    <x v="2"/>
    <s v="ETA too high"/>
    <n v="4.76"/>
    <n v="0"/>
    <m/>
    <n v="0.3"/>
    <s v="Tuesday"/>
    <s v="0-5 min"/>
    <n v="0"/>
    <s v="Above 1.2"/>
  </r>
  <r>
    <s v="RF006112"/>
    <d v="2026-02-24T05:31:00"/>
    <d v="2026-02-24T00:00:00"/>
    <n v="5"/>
    <x v="1"/>
    <x v="0"/>
    <n v="2.8"/>
    <n v="77.23"/>
    <n v="76.97"/>
    <n v="1"/>
    <n v="6.3"/>
    <n v="6.4"/>
    <n v="110"/>
    <s v="Low"/>
    <n v="1.798"/>
    <x v="0"/>
    <s v=""/>
    <n v="4.8"/>
    <n v="7"/>
    <n v="-0.26"/>
    <n v="0.1"/>
    <s v="Tuesday"/>
    <s v="5-10 min"/>
    <n v="1"/>
    <s v="Above 1.2"/>
  </r>
  <r>
    <s v="RF006113"/>
    <d v="2026-02-24T05:34:00"/>
    <d v="2026-02-24T00:00:00"/>
    <n v="5"/>
    <x v="0"/>
    <x v="0"/>
    <n v="5.4"/>
    <n v="134.99"/>
    <n v="142.55000000000001"/>
    <n v="1.1000000000000001"/>
    <n v="2"/>
    <n v="1"/>
    <n v="144"/>
    <s v="Medium"/>
    <n v="1.0720000000000001"/>
    <x v="0"/>
    <s v=""/>
    <n v="4.82"/>
    <n v="3"/>
    <n v="7.56"/>
    <n v="-1"/>
    <s v="Tuesday"/>
    <s v="0-5 min"/>
    <n v="1"/>
    <s v="Between 1.0-1.2"/>
  </r>
  <r>
    <s v="RF006114"/>
    <d v="2026-02-24T05:45:00"/>
    <d v="2026-02-24T00:00:00"/>
    <n v="5"/>
    <x v="3"/>
    <x v="0"/>
    <n v="10.5"/>
    <n v="186.78"/>
    <n v="193.92"/>
    <n v="1"/>
    <n v="4.4000000000000004"/>
    <n v="1"/>
    <n v="61"/>
    <s v="Low"/>
    <n v="2.1859999999999999"/>
    <x v="0"/>
    <s v=""/>
    <n v="5"/>
    <n v="4"/>
    <n v="7.14"/>
    <n v="-3.4"/>
    <s v="Tuesday"/>
    <s v="0-5 min"/>
    <n v="1"/>
    <s v="Above 1.2"/>
  </r>
  <r>
    <s v="RF006115"/>
    <d v="2026-02-24T05:46:00"/>
    <d v="2026-02-24T00:00:00"/>
    <n v="5"/>
    <x v="1"/>
    <x v="0"/>
    <n v="2.6"/>
    <n v="84.31"/>
    <n v="83.61"/>
    <n v="1"/>
    <n v="3.4"/>
    <n v="5"/>
    <n v="110"/>
    <s v="Low"/>
    <n v="1.8360000000000001"/>
    <x v="0"/>
    <s v=""/>
    <n v="4.1399999999999997"/>
    <n v="24"/>
    <n v="-0.7"/>
    <n v="1.6"/>
    <s v="Tuesday"/>
    <s v="0-5 min"/>
    <n v="1"/>
    <s v="Above 1.2"/>
  </r>
  <r>
    <s v="RF006116"/>
    <d v="2026-02-24T06:07:00"/>
    <d v="2026-02-24T00:00:00"/>
    <n v="6"/>
    <x v="1"/>
    <x v="1"/>
    <n v="8.6999999999999993"/>
    <n v="149.35"/>
    <m/>
    <n v="1"/>
    <n v="2"/>
    <n v="10.6"/>
    <n v="104"/>
    <s v="Low"/>
    <n v="1.548"/>
    <x v="1"/>
    <s v="Driver unavailable"/>
    <n v="4.8499999999999996"/>
    <n v="0"/>
    <m/>
    <n v="8.6"/>
    <s v="Tuesday"/>
    <s v="0-5 min"/>
    <n v="0"/>
    <s v="Above 1.2"/>
  </r>
  <r>
    <s v="RF006117"/>
    <d v="2026-02-24T06:08:00"/>
    <d v="2026-02-24T00:00:00"/>
    <n v="6"/>
    <x v="0"/>
    <x v="0"/>
    <n v="5.0999999999999996"/>
    <n v="121.14"/>
    <n v="127.24"/>
    <n v="1"/>
    <n v="6.7"/>
    <n v="11.4"/>
    <n v="132"/>
    <s v="Medium"/>
    <n v="1.014"/>
    <x v="0"/>
    <s v=""/>
    <n v="4.6100000000000003"/>
    <n v="23"/>
    <n v="6.1"/>
    <n v="4.7"/>
    <s v="Tuesday"/>
    <s v="5-10 min"/>
    <n v="1"/>
    <s v="Between 1.0-1.2"/>
  </r>
  <r>
    <s v="RF006118"/>
    <d v="2026-02-24T06:42:00"/>
    <d v="2026-02-24T00:00:00"/>
    <n v="6"/>
    <x v="3"/>
    <x v="0"/>
    <n v="9.1"/>
    <n v="189.88"/>
    <n v="173.58"/>
    <n v="1"/>
    <n v="2.8"/>
    <n v="1"/>
    <n v="66"/>
    <s v="Low"/>
    <n v="1.645"/>
    <x v="0"/>
    <s v=""/>
    <n v="4.5599999999999996"/>
    <n v="19"/>
    <n v="-16.3"/>
    <n v="-1.8"/>
    <s v="Tuesday"/>
    <s v="0-5 min"/>
    <n v="1"/>
    <s v="Above 1.2"/>
  </r>
  <r>
    <s v="RF006119"/>
    <d v="2026-02-24T06:55:00"/>
    <d v="2026-02-24T00:00:00"/>
    <n v="6"/>
    <x v="3"/>
    <x v="1"/>
    <n v="7.7"/>
    <n v="136.01"/>
    <n v="135.54"/>
    <n v="1"/>
    <n v="8.9"/>
    <n v="10.3"/>
    <n v="64"/>
    <s v="Low"/>
    <n v="1.2549999999999999"/>
    <x v="0"/>
    <s v=""/>
    <n v="4.8099999999999996"/>
    <n v="0"/>
    <n v="-0.47"/>
    <n v="1.4"/>
    <s v="Tuesday"/>
    <s v="5-10 min"/>
    <n v="1"/>
    <s v="Above 1.2"/>
  </r>
  <r>
    <s v="RF006120"/>
    <d v="2026-02-24T07:16:00"/>
    <d v="2026-02-24T00:00:00"/>
    <n v="7"/>
    <x v="1"/>
    <x v="0"/>
    <n v="3.7"/>
    <n v="96.92"/>
    <n v="95.37"/>
    <n v="1"/>
    <n v="4.3"/>
    <n v="3"/>
    <n v="85"/>
    <s v="Low"/>
    <n v="1.105"/>
    <x v="0"/>
    <s v=""/>
    <n v="4.7699999999999996"/>
    <n v="20"/>
    <n v="-1.55"/>
    <n v="-1.3"/>
    <s v="Tuesday"/>
    <s v="0-5 min"/>
    <n v="1"/>
    <s v="Between 1.0-1.2"/>
  </r>
  <r>
    <s v="RF006121"/>
    <d v="2026-02-24T07:21:00"/>
    <d v="2026-02-24T00:00:00"/>
    <n v="7"/>
    <x v="4"/>
    <x v="1"/>
    <n v="5.2"/>
    <n v="115.1"/>
    <m/>
    <n v="1"/>
    <n v="7"/>
    <n v="9.6999999999999993"/>
    <n v="69"/>
    <s v="Low"/>
    <n v="1.93"/>
    <x v="1"/>
    <s v="Vehicle issue"/>
    <n v="4.88"/>
    <n v="0"/>
    <m/>
    <n v="2.7"/>
    <s v="Tuesday"/>
    <s v="5-10 min"/>
    <n v="0"/>
    <s v="Above 1.2"/>
  </r>
  <r>
    <s v="RF006122"/>
    <d v="2026-02-24T07:23:00"/>
    <d v="2026-02-24T00:00:00"/>
    <n v="7"/>
    <x v="1"/>
    <x v="1"/>
    <n v="7.9"/>
    <n v="140.96"/>
    <n v="136.97"/>
    <n v="1"/>
    <n v="8.3000000000000007"/>
    <n v="9.4"/>
    <n v="99"/>
    <s v="Low"/>
    <n v="1.286"/>
    <x v="0"/>
    <s v=""/>
    <n v="4.74"/>
    <n v="0"/>
    <n v="-3.99"/>
    <n v="1.1000000000000001"/>
    <s v="Tuesday"/>
    <s v="5-10 min"/>
    <n v="1"/>
    <s v="Above 1.2"/>
  </r>
  <r>
    <s v="RF006123"/>
    <d v="2026-02-24T07:45:00"/>
    <d v="2026-02-24T00:00:00"/>
    <n v="7"/>
    <x v="1"/>
    <x v="0"/>
    <n v="10.199999999999999"/>
    <n v="244.12"/>
    <n v="243.15"/>
    <n v="1.2"/>
    <n v="7"/>
    <n v="6"/>
    <n v="83"/>
    <s v="Medium"/>
    <n v="0.78300000000000003"/>
    <x v="0"/>
    <s v=""/>
    <n v="4.55"/>
    <n v="3"/>
    <n v="-0.97"/>
    <n v="-1"/>
    <s v="Tuesday"/>
    <s v="5-10 min"/>
    <n v="1"/>
    <s v="Below 0.8"/>
  </r>
  <r>
    <s v="RF006124"/>
    <d v="2026-02-24T08:14:00"/>
    <d v="2026-02-24T00:00:00"/>
    <n v="8"/>
    <x v="0"/>
    <x v="0"/>
    <n v="5.2"/>
    <n v="129.59"/>
    <n v="134.43"/>
    <n v="1.1000000000000001"/>
    <n v="6.3"/>
    <n v="9.6"/>
    <n v="103"/>
    <s v="Medium"/>
    <n v="0.84499999999999997"/>
    <x v="0"/>
    <s v=""/>
    <n v="4.47"/>
    <n v="14"/>
    <n v="4.84"/>
    <n v="3.3"/>
    <s v="Tuesday"/>
    <s v="5-10 min"/>
    <n v="1"/>
    <s v="Between 0.8-1.0"/>
  </r>
  <r>
    <s v="RF006125"/>
    <d v="2026-02-24T08:20:00"/>
    <d v="2026-02-24T00:00:00"/>
    <n v="8"/>
    <x v="4"/>
    <x v="0"/>
    <n v="10.5"/>
    <n v="190.54"/>
    <n v="184.97"/>
    <n v="1"/>
    <n v="6.8"/>
    <n v="7.8"/>
    <n v="44"/>
    <s v="Low"/>
    <n v="1.214"/>
    <x v="0"/>
    <s v=""/>
    <n v="4.5999999999999996"/>
    <n v="2"/>
    <n v="-5.57"/>
    <n v="1"/>
    <s v="Tuesday"/>
    <s v="5-10 min"/>
    <n v="1"/>
    <s v="Above 1.2"/>
  </r>
  <r>
    <s v="RF006126"/>
    <d v="2026-02-24T08:31:00"/>
    <d v="2026-02-24T00:00:00"/>
    <n v="8"/>
    <x v="3"/>
    <x v="0"/>
    <n v="17.899999999999999"/>
    <n v="266.52999999999997"/>
    <n v="280.86"/>
    <n v="1"/>
    <n v="8.6999999999999993"/>
    <n v="10.199999999999999"/>
    <n v="70"/>
    <s v="Low"/>
    <n v="1.7589999999999999"/>
    <x v="0"/>
    <s v=""/>
    <n v="4.8600000000000003"/>
    <n v="15"/>
    <n v="14.33"/>
    <n v="1.5"/>
    <s v="Tuesday"/>
    <s v="5-10 min"/>
    <n v="1"/>
    <s v="Above 1.2"/>
  </r>
  <r>
    <s v="RF006127"/>
    <d v="2026-02-24T08:55:00"/>
    <d v="2026-02-24T00:00:00"/>
    <n v="8"/>
    <x v="3"/>
    <x v="0"/>
    <n v="10.9"/>
    <n v="215.24"/>
    <n v="212.83"/>
    <n v="1.1000000000000001"/>
    <n v="5.9"/>
    <n v="6.7"/>
    <n v="62"/>
    <s v="Low"/>
    <n v="1.1639999999999999"/>
    <x v="0"/>
    <s v=""/>
    <n v="4.92"/>
    <n v="1"/>
    <n v="-2.41"/>
    <n v="0.8"/>
    <s v="Tuesday"/>
    <s v="5-10 min"/>
    <n v="1"/>
    <s v="Between 1.0-1.2"/>
  </r>
  <r>
    <s v="RF006128"/>
    <d v="2026-02-24T09:01:00"/>
    <d v="2026-02-24T00:00:00"/>
    <n v="9"/>
    <x v="0"/>
    <x v="0"/>
    <n v="5.7"/>
    <n v="116.13"/>
    <n v="110.76"/>
    <n v="1"/>
    <n v="4.5999999999999996"/>
    <n v="5.5"/>
    <n v="117"/>
    <s v="Medium"/>
    <n v="0.91200000000000003"/>
    <x v="0"/>
    <s v=""/>
    <n v="4.37"/>
    <n v="2"/>
    <n v="-5.37"/>
    <n v="0.9"/>
    <s v="Tuesday"/>
    <s v="0-5 min"/>
    <n v="1"/>
    <s v="Between 0.8-1.0"/>
  </r>
  <r>
    <s v="RF006129"/>
    <d v="2026-02-24T09:02:00"/>
    <d v="2026-02-24T00:00:00"/>
    <n v="9"/>
    <x v="0"/>
    <x v="0"/>
    <n v="5.6"/>
    <n v="171.73"/>
    <n v="166.88"/>
    <n v="1.3"/>
    <n v="5.4"/>
    <n v="6.8"/>
    <n v="111"/>
    <s v="High"/>
    <n v="0.63100000000000001"/>
    <x v="0"/>
    <s v=""/>
    <n v="4.67"/>
    <n v="2"/>
    <n v="-4.8499999999999996"/>
    <n v="1.4"/>
    <s v="Tuesday"/>
    <s v="5-10 min"/>
    <n v="1"/>
    <s v="Below 0.8"/>
  </r>
  <r>
    <s v="RF006130"/>
    <d v="2026-02-24T09:14:00"/>
    <d v="2026-02-24T00:00:00"/>
    <n v="9"/>
    <x v="2"/>
    <x v="1"/>
    <n v="1.7"/>
    <n v="66.89"/>
    <m/>
    <n v="1"/>
    <n v="7.1"/>
    <n v="12"/>
    <n v="111"/>
    <s v="Medium"/>
    <n v="0.89300000000000002"/>
    <x v="2"/>
    <s v="Pickup issue"/>
    <n v="4.66"/>
    <n v="0"/>
    <m/>
    <n v="4.9000000000000004"/>
    <s v="Tuesday"/>
    <s v="5-10 min"/>
    <n v="0"/>
    <s v="Between 0.8-1.0"/>
  </r>
  <r>
    <s v="RF006131"/>
    <d v="2026-02-24T09:18:00"/>
    <d v="2026-02-24T00:00:00"/>
    <n v="9"/>
    <x v="0"/>
    <x v="0"/>
    <n v="5"/>
    <n v="141.18"/>
    <n v="138.65"/>
    <n v="1.3"/>
    <n v="5.6"/>
    <n v="9.3000000000000007"/>
    <n v="106"/>
    <s v="High"/>
    <n v="0.69199999999999995"/>
    <x v="0"/>
    <s v=""/>
    <n v="4.78"/>
    <n v="11"/>
    <n v="-2.5299999999999998"/>
    <n v="3.7"/>
    <s v="Tuesday"/>
    <s v="5-10 min"/>
    <n v="1"/>
    <s v="Below 0.8"/>
  </r>
  <r>
    <s v="RF006132"/>
    <d v="2026-02-24T09:42:00"/>
    <d v="2026-02-24T00:00:00"/>
    <n v="9"/>
    <x v="0"/>
    <x v="0"/>
    <n v="8.6999999999999993"/>
    <n v="186.85"/>
    <n v="179.65"/>
    <n v="1.2"/>
    <n v="9.4"/>
    <n v="13.9"/>
    <n v="114"/>
    <s v="High"/>
    <n v="0.74"/>
    <x v="0"/>
    <s v=""/>
    <n v="4.58"/>
    <n v="86"/>
    <n v="-7.2"/>
    <n v="4.5"/>
    <s v="Tuesday"/>
    <s v="5-10 min"/>
    <n v="1"/>
    <s v="Below 0.8"/>
  </r>
  <r>
    <s v="RF006133"/>
    <d v="2026-02-24T10:05:00"/>
    <d v="2026-02-24T00:00:00"/>
    <n v="10"/>
    <x v="0"/>
    <x v="0"/>
    <n v="10.199999999999999"/>
    <n v="240.84"/>
    <n v="246.03"/>
    <n v="1.1000000000000001"/>
    <n v="9.1999999999999993"/>
    <n v="4"/>
    <n v="116"/>
    <s v="Medium"/>
    <n v="0.83099999999999996"/>
    <x v="0"/>
    <s v=""/>
    <n v="4.42"/>
    <n v="7"/>
    <n v="5.19"/>
    <n v="-5.2"/>
    <s v="Tuesday"/>
    <s v="5-10 min"/>
    <n v="1"/>
    <s v="Between 0.8-1.0"/>
  </r>
  <r>
    <s v="RF006134"/>
    <d v="2026-02-24T10:15:00"/>
    <d v="2026-02-24T00:00:00"/>
    <n v="10"/>
    <x v="4"/>
    <x v="0"/>
    <n v="2.5"/>
    <n v="72.87"/>
    <n v="74.400000000000006"/>
    <n v="1"/>
    <n v="6.4"/>
    <n v="8.5"/>
    <n v="48"/>
    <s v="Low"/>
    <n v="1.1679999999999999"/>
    <x v="0"/>
    <s v=""/>
    <n v="4.6399999999999997"/>
    <n v="16"/>
    <n v="1.53"/>
    <n v="2.1"/>
    <s v="Tuesday"/>
    <s v="5-10 min"/>
    <n v="1"/>
    <s v="Between 1.0-1.2"/>
  </r>
  <r>
    <s v="RF006135"/>
    <d v="2026-02-24T10:36:00"/>
    <d v="2026-02-24T00:00:00"/>
    <n v="10"/>
    <x v="2"/>
    <x v="0"/>
    <n v="7.6"/>
    <n v="178.24"/>
    <n v="177.15"/>
    <n v="1.1000000000000001"/>
    <n v="6.4"/>
    <n v="4.0999999999999996"/>
    <n v="95"/>
    <s v="Medium"/>
    <n v="0.8"/>
    <x v="0"/>
    <s v=""/>
    <n v="4.96"/>
    <n v="9"/>
    <n v="-1.0900000000000001"/>
    <n v="-2.2999999999999998"/>
    <s v="Tuesday"/>
    <s v="5-10 min"/>
    <n v="1"/>
    <s v="Between 0.8-1.0"/>
  </r>
  <r>
    <s v="RF006136"/>
    <d v="2026-02-24T11:05:00"/>
    <d v="2026-02-24T00:00:00"/>
    <n v="11"/>
    <x v="4"/>
    <x v="0"/>
    <n v="11.7"/>
    <n v="195.6"/>
    <m/>
    <n v="1"/>
    <n v="6.1"/>
    <n v="7.5"/>
    <n v="55"/>
    <s v="Low"/>
    <n v="1.369"/>
    <x v="2"/>
    <s v="ETA too high"/>
    <n v="4.29"/>
    <n v="15"/>
    <m/>
    <n v="1.4"/>
    <s v="Tuesday"/>
    <s v="5-10 min"/>
    <n v="0"/>
    <s v="Above 1.2"/>
  </r>
  <r>
    <s v="RF006137"/>
    <d v="2026-02-24T11:10:00"/>
    <d v="2026-02-24T00:00:00"/>
    <n v="11"/>
    <x v="2"/>
    <x v="1"/>
    <n v="2.4"/>
    <n v="70.94"/>
    <n v="69.319999999999993"/>
    <n v="1"/>
    <n v="4.8"/>
    <n v="9.1"/>
    <n v="112"/>
    <s v="Low"/>
    <n v="1.194"/>
    <x v="0"/>
    <s v=""/>
    <n v="4.4800000000000004"/>
    <n v="0"/>
    <n v="-1.62"/>
    <n v="4.3"/>
    <s v="Tuesday"/>
    <s v="0-5 min"/>
    <n v="1"/>
    <s v="Between 1.0-1.2"/>
  </r>
  <r>
    <s v="RF006138"/>
    <d v="2026-02-24T11:44:00"/>
    <d v="2026-02-24T00:00:00"/>
    <n v="11"/>
    <x v="4"/>
    <x v="0"/>
    <n v="6.9"/>
    <n v="146.19999999999999"/>
    <n v="146.28"/>
    <n v="1.1000000000000001"/>
    <n v="4.2"/>
    <n v="1.8"/>
    <n v="64"/>
    <s v="Low"/>
    <n v="2.2000000000000002"/>
    <x v="0"/>
    <s v=""/>
    <n v="4.7"/>
    <n v="22"/>
    <n v="0.08"/>
    <n v="-2.4"/>
    <s v="Tuesday"/>
    <s v="0-5 min"/>
    <n v="1"/>
    <s v="Above 1.2"/>
  </r>
  <r>
    <s v="RF006139"/>
    <d v="2026-02-24T12:47:00"/>
    <d v="2026-02-24T00:00:00"/>
    <n v="12"/>
    <x v="3"/>
    <x v="1"/>
    <n v="3.8"/>
    <n v="99.69"/>
    <n v="95.07"/>
    <n v="1"/>
    <n v="3.5"/>
    <n v="5"/>
    <n v="67"/>
    <s v="Low"/>
    <n v="1.43"/>
    <x v="0"/>
    <s v=""/>
    <n v="4.5999999999999996"/>
    <n v="0"/>
    <n v="-4.62"/>
    <n v="1.5"/>
    <s v="Tuesday"/>
    <s v="0-5 min"/>
    <n v="1"/>
    <s v="Above 1.2"/>
  </r>
  <r>
    <s v="RF006140"/>
    <d v="2026-02-24T12:49:00"/>
    <d v="2026-02-24T00:00:00"/>
    <n v="12"/>
    <x v="0"/>
    <x v="0"/>
    <n v="2.1"/>
    <n v="73.8"/>
    <n v="70.430000000000007"/>
    <n v="1"/>
    <n v="4.7"/>
    <n v="3.8"/>
    <n v="122"/>
    <s v="Medium"/>
    <n v="1.06"/>
    <x v="0"/>
    <s v=""/>
    <n v="4.49"/>
    <n v="1"/>
    <n v="-3.37"/>
    <n v="-0.9"/>
    <s v="Tuesday"/>
    <s v="0-5 min"/>
    <n v="1"/>
    <s v="Between 1.0-1.2"/>
  </r>
  <r>
    <s v="RF006141"/>
    <d v="2026-02-24T12:59:00"/>
    <d v="2026-02-24T00:00:00"/>
    <n v="12"/>
    <x v="3"/>
    <x v="0"/>
    <n v="5.2"/>
    <n v="124.71"/>
    <m/>
    <n v="1"/>
    <n v="4.5"/>
    <n v="8.3000000000000007"/>
    <n v="68"/>
    <s v="Low"/>
    <n v="2.2000000000000002"/>
    <x v="2"/>
    <s v="Fare too high"/>
    <n v="4.58"/>
    <n v="11"/>
    <m/>
    <n v="3.8"/>
    <s v="Tuesday"/>
    <s v="0-5 min"/>
    <n v="0"/>
    <s v="Above 1.2"/>
  </r>
  <r>
    <s v="RF006142"/>
    <d v="2026-02-24T13:23:00"/>
    <d v="2026-02-24T00:00:00"/>
    <n v="13"/>
    <x v="0"/>
    <x v="0"/>
    <n v="1.6"/>
    <n v="62.08"/>
    <n v="58.71"/>
    <n v="1"/>
    <n v="6.9"/>
    <n v="8.3000000000000007"/>
    <n v="121"/>
    <s v="Low"/>
    <n v="1.175"/>
    <x v="0"/>
    <s v=""/>
    <n v="4.78"/>
    <n v="1"/>
    <n v="-3.37"/>
    <n v="1.4"/>
    <s v="Tuesday"/>
    <s v="5-10 min"/>
    <n v="1"/>
    <s v="Between 1.0-1.2"/>
  </r>
  <r>
    <s v="RF006143"/>
    <d v="2026-02-24T13:26:00"/>
    <d v="2026-02-24T00:00:00"/>
    <n v="13"/>
    <x v="2"/>
    <x v="0"/>
    <n v="3.7"/>
    <n v="95.42"/>
    <n v="97.64"/>
    <n v="1"/>
    <n v="5.8"/>
    <n v="5.7"/>
    <n v="112"/>
    <s v="Medium"/>
    <n v="0.97"/>
    <x v="0"/>
    <s v=""/>
    <n v="4.7699999999999996"/>
    <n v="27"/>
    <n v="2.2200000000000002"/>
    <n v="-0.1"/>
    <s v="Tuesday"/>
    <s v="5-10 min"/>
    <n v="1"/>
    <s v="Between 0.8-1.0"/>
  </r>
  <r>
    <s v="RF006144"/>
    <d v="2026-02-24T13:30:00"/>
    <d v="2026-02-24T00:00:00"/>
    <n v="13"/>
    <x v="0"/>
    <x v="0"/>
    <n v="6"/>
    <n v="129.81"/>
    <n v="130.4"/>
    <n v="1"/>
    <n v="2"/>
    <n v="2.1"/>
    <n v="141"/>
    <s v="Medium"/>
    <n v="1.3049999999999999"/>
    <x v="0"/>
    <s v=""/>
    <n v="4.8899999999999997"/>
    <n v="4"/>
    <n v="0.59"/>
    <n v="0.1"/>
    <s v="Tuesday"/>
    <s v="0-5 min"/>
    <n v="1"/>
    <s v="Above 1.2"/>
  </r>
  <r>
    <s v="RF006145"/>
    <d v="2026-02-24T13:36:00"/>
    <d v="2026-02-24T00:00:00"/>
    <n v="13"/>
    <x v="0"/>
    <x v="0"/>
    <n v="10.199999999999999"/>
    <n v="177.79"/>
    <m/>
    <n v="1"/>
    <n v="5.3"/>
    <n v="7"/>
    <n v="121"/>
    <s v="Low"/>
    <n v="1.1850000000000001"/>
    <x v="1"/>
    <s v="Driver unavailable"/>
    <n v="4.8499999999999996"/>
    <n v="3"/>
    <m/>
    <n v="1.7"/>
    <s v="Tuesday"/>
    <s v="5-10 min"/>
    <n v="0"/>
    <s v="Between 1.0-1.2"/>
  </r>
  <r>
    <s v="RF006146"/>
    <d v="2026-02-24T13:41:00"/>
    <d v="2026-02-24T00:00:00"/>
    <n v="13"/>
    <x v="2"/>
    <x v="1"/>
    <n v="2.6"/>
    <n v="83.77"/>
    <n v="80.08"/>
    <n v="1.1000000000000001"/>
    <n v="4.5"/>
    <n v="10.5"/>
    <n v="115"/>
    <s v="Low"/>
    <n v="1.621"/>
    <x v="0"/>
    <s v=""/>
    <n v="4.4400000000000004"/>
    <n v="0"/>
    <n v="-3.69"/>
    <n v="6"/>
    <s v="Tuesday"/>
    <s v="0-5 min"/>
    <n v="1"/>
    <s v="Above 1.2"/>
  </r>
  <r>
    <s v="RF006147"/>
    <d v="2026-02-24T13:44:00"/>
    <d v="2026-02-24T00:00:00"/>
    <n v="13"/>
    <x v="0"/>
    <x v="1"/>
    <n v="4.7"/>
    <n v="123.51"/>
    <n v="120.48"/>
    <n v="1.1000000000000001"/>
    <n v="4.9000000000000004"/>
    <n v="6.5"/>
    <n v="116"/>
    <s v="Low"/>
    <n v="1.143"/>
    <x v="0"/>
    <s v=""/>
    <n v="4.83"/>
    <n v="0"/>
    <n v="-3.03"/>
    <n v="1.6"/>
    <s v="Tuesday"/>
    <s v="0-5 min"/>
    <n v="1"/>
    <s v="Between 1.0-1.2"/>
  </r>
  <r>
    <s v="RF006148"/>
    <d v="2026-02-24T14:02:00"/>
    <d v="2026-02-24T00:00:00"/>
    <n v="14"/>
    <x v="0"/>
    <x v="0"/>
    <n v="10.3"/>
    <n v="209.66"/>
    <n v="215.24"/>
    <n v="1.1000000000000001"/>
    <n v="3.8"/>
    <n v="6.1"/>
    <n v="136"/>
    <s v="Low"/>
    <n v="1.466"/>
    <x v="0"/>
    <s v=""/>
    <n v="4.8499999999999996"/>
    <n v="6"/>
    <n v="5.58"/>
    <n v="2.2999999999999998"/>
    <s v="Tuesday"/>
    <s v="0-5 min"/>
    <n v="1"/>
    <s v="Above 1.2"/>
  </r>
  <r>
    <s v="RF006149"/>
    <d v="2026-02-24T14:06:00"/>
    <d v="2026-02-24T00:00:00"/>
    <n v="14"/>
    <x v="0"/>
    <x v="0"/>
    <n v="3.2"/>
    <n v="96.54"/>
    <n v="99.1"/>
    <n v="1"/>
    <n v="4.8"/>
    <n v="8.5"/>
    <n v="111"/>
    <s v="Medium"/>
    <n v="0.93700000000000006"/>
    <x v="0"/>
    <s v=""/>
    <n v="4.62"/>
    <n v="16"/>
    <n v="2.56"/>
    <n v="3.7"/>
    <s v="Tuesday"/>
    <s v="0-5 min"/>
    <n v="1"/>
    <s v="Between 0.8-1.0"/>
  </r>
  <r>
    <s v="RF006150"/>
    <d v="2026-02-24T14:10:00"/>
    <d v="2026-02-24T00:00:00"/>
    <n v="14"/>
    <x v="2"/>
    <x v="1"/>
    <n v="2.2000000000000002"/>
    <n v="70.569999999999993"/>
    <m/>
    <n v="1"/>
    <n v="7.8"/>
    <n v="8.1"/>
    <n v="110"/>
    <s v="Low"/>
    <n v="1.165"/>
    <x v="2"/>
    <s v="ETA too high"/>
    <n v="4.97"/>
    <n v="0"/>
    <m/>
    <n v="0.3"/>
    <s v="Tuesday"/>
    <s v="5-10 min"/>
    <n v="0"/>
    <s v="Between 1.0-1.2"/>
  </r>
  <r>
    <s v="RF006151"/>
    <d v="2026-02-24T15:24:00"/>
    <d v="2026-02-24T00:00:00"/>
    <n v="15"/>
    <x v="0"/>
    <x v="0"/>
    <n v="12.7"/>
    <n v="256.29000000000002"/>
    <n v="269.88"/>
    <n v="1"/>
    <n v="3.7"/>
    <n v="1.5"/>
    <n v="128"/>
    <s v="Medium"/>
    <n v="1.149"/>
    <x v="0"/>
    <s v=""/>
    <n v="4.59"/>
    <n v="23"/>
    <n v="13.59"/>
    <n v="-2.2000000000000002"/>
    <s v="Tuesday"/>
    <s v="0-5 min"/>
    <n v="1"/>
    <s v="Between 1.0-1.2"/>
  </r>
  <r>
    <s v="RF006152"/>
    <d v="2026-02-24T15:32:00"/>
    <d v="2026-02-24T00:00:00"/>
    <n v="15"/>
    <x v="0"/>
    <x v="0"/>
    <n v="5.5"/>
    <n v="126.81"/>
    <m/>
    <n v="1"/>
    <n v="3.2"/>
    <n v="4.3"/>
    <n v="107"/>
    <s v="Medium"/>
    <n v="1.02"/>
    <x v="2"/>
    <s v="ETA too high"/>
    <n v="4.93"/>
    <n v="2"/>
    <m/>
    <n v="1.1000000000000001"/>
    <s v="Tuesday"/>
    <s v="0-5 min"/>
    <n v="0"/>
    <s v="Between 1.0-1.2"/>
  </r>
  <r>
    <s v="RF006153"/>
    <d v="2026-02-24T15:34:00"/>
    <d v="2026-02-24T00:00:00"/>
    <n v="15"/>
    <x v="0"/>
    <x v="0"/>
    <n v="10.6"/>
    <n v="261.38"/>
    <n v="274.07"/>
    <n v="1.2"/>
    <n v="4"/>
    <n v="7.7"/>
    <n v="127"/>
    <s v="Medium"/>
    <n v="0.89600000000000002"/>
    <x v="0"/>
    <s v=""/>
    <n v="4.84"/>
    <n v="13"/>
    <n v="12.69"/>
    <n v="3.7"/>
    <s v="Tuesday"/>
    <s v="0-5 min"/>
    <n v="1"/>
    <s v="Between 0.8-1.0"/>
  </r>
  <r>
    <s v="RF006154"/>
    <d v="2026-02-24T15:55:00"/>
    <d v="2026-02-24T00:00:00"/>
    <n v="15"/>
    <x v="2"/>
    <x v="1"/>
    <n v="3.6"/>
    <n v="94.64"/>
    <n v="93.8"/>
    <n v="1"/>
    <n v="2.4"/>
    <n v="3"/>
    <n v="85"/>
    <s v="Low"/>
    <n v="0.96499999999999997"/>
    <x v="0"/>
    <s v=""/>
    <n v="4.68"/>
    <n v="0"/>
    <n v="-0.84"/>
    <n v="0.6"/>
    <s v="Tuesday"/>
    <s v="0-5 min"/>
    <n v="1"/>
    <s v="Between 0.8-1.0"/>
  </r>
  <r>
    <s v="RF006155"/>
    <d v="2026-02-24T15:57:00"/>
    <d v="2026-02-24T00:00:00"/>
    <n v="15"/>
    <x v="0"/>
    <x v="0"/>
    <n v="8.9"/>
    <n v="187.92"/>
    <n v="193.64"/>
    <n v="1"/>
    <n v="5.9"/>
    <n v="3.6"/>
    <n v="104"/>
    <s v="Medium"/>
    <n v="0.98199999999999998"/>
    <x v="0"/>
    <s v=""/>
    <n v="4.5199999999999996"/>
    <n v="3"/>
    <n v="5.72"/>
    <n v="-2.2999999999999998"/>
    <s v="Tuesday"/>
    <s v="5-10 min"/>
    <n v="1"/>
    <s v="Between 0.8-1.0"/>
  </r>
  <r>
    <s v="RF006156"/>
    <d v="2026-02-24T16:26:00"/>
    <d v="2026-02-24T00:00:00"/>
    <n v="16"/>
    <x v="0"/>
    <x v="1"/>
    <n v="10.5"/>
    <n v="203.09"/>
    <m/>
    <n v="1.1000000000000001"/>
    <n v="8.1"/>
    <n v="11"/>
    <n v="109"/>
    <s v="Medium"/>
    <n v="0.879"/>
    <x v="2"/>
    <s v="Pickup issue"/>
    <n v="4.6100000000000003"/>
    <n v="0"/>
    <m/>
    <n v="2.9"/>
    <s v="Tuesday"/>
    <s v="5-10 min"/>
    <n v="0"/>
    <s v="Between 0.8-1.0"/>
  </r>
  <r>
    <s v="RF006157"/>
    <d v="2026-02-24T16:35:00"/>
    <d v="2026-02-24T00:00:00"/>
    <n v="16"/>
    <x v="4"/>
    <x v="1"/>
    <n v="3.9"/>
    <n v="86.59"/>
    <n v="98.65"/>
    <n v="1"/>
    <n v="3.6"/>
    <n v="9.6999999999999993"/>
    <n v="66"/>
    <s v="Low"/>
    <n v="1.8380000000000001"/>
    <x v="0"/>
    <s v=""/>
    <n v="4.59"/>
    <n v="0"/>
    <n v="12.06"/>
    <n v="6.1"/>
    <s v="Tuesday"/>
    <s v="0-5 min"/>
    <n v="1"/>
    <s v="Above 1.2"/>
  </r>
  <r>
    <s v="RF006158"/>
    <d v="2026-02-24T16:39:00"/>
    <d v="2026-02-24T00:00:00"/>
    <n v="16"/>
    <x v="2"/>
    <x v="0"/>
    <n v="8.6"/>
    <n v="172.91"/>
    <n v="172.82"/>
    <n v="1"/>
    <n v="6.7"/>
    <n v="7.7"/>
    <n v="102"/>
    <s v="Medium"/>
    <n v="0.89"/>
    <x v="0"/>
    <s v=""/>
    <n v="5"/>
    <n v="19"/>
    <n v="-0.09"/>
    <n v="1"/>
    <s v="Tuesday"/>
    <s v="5-10 min"/>
    <n v="1"/>
    <s v="Between 0.8-1.0"/>
  </r>
  <r>
    <s v="RF006159"/>
    <d v="2026-02-24T16:41:00"/>
    <d v="2026-02-24T00:00:00"/>
    <n v="16"/>
    <x v="0"/>
    <x v="0"/>
    <n v="3.4"/>
    <n v="97.79"/>
    <n v="102.28"/>
    <n v="1.1000000000000001"/>
    <n v="8.6"/>
    <n v="7.1"/>
    <n v="112"/>
    <s v="Medium"/>
    <n v="0.78400000000000003"/>
    <x v="0"/>
    <s v=""/>
    <n v="4.9400000000000004"/>
    <n v="6"/>
    <n v="4.49"/>
    <n v="-1.5"/>
    <s v="Tuesday"/>
    <s v="5-10 min"/>
    <n v="1"/>
    <s v="Below 0.8"/>
  </r>
  <r>
    <s v="RF006160"/>
    <d v="2026-02-24T17:11:00"/>
    <d v="2026-02-24T00:00:00"/>
    <n v="17"/>
    <x v="0"/>
    <x v="1"/>
    <n v="12.5"/>
    <n v="295.62"/>
    <m/>
    <n v="1.3"/>
    <n v="7.8"/>
    <n v="12"/>
    <n v="115"/>
    <s v="High"/>
    <n v="0.74199999999999999"/>
    <x v="2"/>
    <s v="Fare too high"/>
    <n v="4.92"/>
    <n v="0"/>
    <m/>
    <n v="4.2"/>
    <s v="Tuesday"/>
    <s v="5-10 min"/>
    <n v="0"/>
    <s v="Below 0.8"/>
  </r>
  <r>
    <s v="RF006161"/>
    <d v="2026-02-24T17:25:00"/>
    <d v="2026-02-24T00:00:00"/>
    <n v="17"/>
    <x v="0"/>
    <x v="1"/>
    <n v="3.4"/>
    <n v="132.9"/>
    <m/>
    <n v="1.5"/>
    <n v="9.1"/>
    <n v="13"/>
    <n v="89"/>
    <s v="High"/>
    <n v="0.49299999999999999"/>
    <x v="2"/>
    <s v="Changed plans"/>
    <n v="4.79"/>
    <n v="0"/>
    <m/>
    <n v="3.9"/>
    <s v="Tuesday"/>
    <s v="5-10 min"/>
    <n v="0"/>
    <s v="Below 0.8"/>
  </r>
  <r>
    <s v="RF006162"/>
    <d v="2026-02-24T17:33:00"/>
    <d v="2026-02-24T00:00:00"/>
    <n v="17"/>
    <x v="2"/>
    <x v="0"/>
    <n v="13"/>
    <n v="267.47000000000003"/>
    <m/>
    <n v="1.1000000000000001"/>
    <n v="5.7"/>
    <n v="8.3000000000000007"/>
    <n v="61"/>
    <s v="Low"/>
    <n v="0.65"/>
    <x v="2"/>
    <s v="ETA too high"/>
    <n v="4.62"/>
    <n v="6"/>
    <m/>
    <n v="2.6"/>
    <s v="Tuesday"/>
    <s v="5-10 min"/>
    <n v="0"/>
    <s v="Below 0.8"/>
  </r>
  <r>
    <s v="RF006163"/>
    <d v="2026-02-24T17:33:00"/>
    <d v="2026-02-24T00:00:00"/>
    <n v="17"/>
    <x v="0"/>
    <x v="0"/>
    <n v="7.5"/>
    <n v="162.94999999999999"/>
    <n v="172.95"/>
    <n v="1"/>
    <n v="7.9"/>
    <n v="9.6"/>
    <n v="122"/>
    <s v="High"/>
    <n v="0.84099999999999997"/>
    <x v="0"/>
    <s v=""/>
    <n v="4.87"/>
    <n v="23"/>
    <n v="10"/>
    <n v="1.7"/>
    <s v="Tuesday"/>
    <s v="5-10 min"/>
    <n v="1"/>
    <s v="Between 0.8-1.0"/>
  </r>
  <r>
    <s v="RF006164"/>
    <d v="2026-02-24T17:55:00"/>
    <d v="2026-02-24T00:00:00"/>
    <n v="17"/>
    <x v="4"/>
    <x v="1"/>
    <n v="4.8"/>
    <n v="108.09"/>
    <m/>
    <n v="1"/>
    <n v="4.7"/>
    <m/>
    <n v="52"/>
    <s v="Low"/>
    <n v="1.423"/>
    <x v="3"/>
    <s v="No driver available"/>
    <n v="4.53"/>
    <n v="0"/>
    <m/>
    <m/>
    <s v="Tuesday"/>
    <s v="0-5 min"/>
    <n v="0"/>
    <s v="Above 1.2"/>
  </r>
  <r>
    <s v="RF006165"/>
    <d v="2026-02-24T17:55:00"/>
    <d v="2026-02-24T00:00:00"/>
    <n v="17"/>
    <x v="2"/>
    <x v="1"/>
    <n v="14.1"/>
    <n v="313.29000000000002"/>
    <n v="330.87"/>
    <n v="1.3"/>
    <n v="9.4"/>
    <n v="15.1"/>
    <n v="88"/>
    <s v="High"/>
    <n v="0.59399999999999997"/>
    <x v="0"/>
    <s v=""/>
    <n v="5"/>
    <n v="0"/>
    <n v="17.579999999999998"/>
    <n v="5.7"/>
    <s v="Tuesday"/>
    <s v="5-10 min"/>
    <n v="1"/>
    <s v="Below 0.8"/>
  </r>
  <r>
    <s v="RF006166"/>
    <d v="2026-02-24T18:06:00"/>
    <d v="2026-02-24T00:00:00"/>
    <n v="18"/>
    <x v="1"/>
    <x v="0"/>
    <n v="3.8"/>
    <n v="99.11"/>
    <n v="99.2"/>
    <n v="1"/>
    <n v="6"/>
    <n v="9.1"/>
    <n v="74"/>
    <s v="Medium"/>
    <n v="0.746"/>
    <x v="0"/>
    <s v=""/>
    <n v="4.42"/>
    <n v="6"/>
    <n v="0.09"/>
    <n v="3.1"/>
    <s v="Tuesday"/>
    <s v="5-10 min"/>
    <n v="1"/>
    <s v="Below 0.8"/>
  </r>
  <r>
    <s v="RF006167"/>
    <d v="2026-02-24T18:32:00"/>
    <d v="2026-02-24T00:00:00"/>
    <n v="18"/>
    <x v="0"/>
    <x v="1"/>
    <n v="17.7"/>
    <n v="405.6"/>
    <n v="414.25"/>
    <n v="1.2"/>
    <n v="6.7"/>
    <n v="7.4"/>
    <n v="109"/>
    <s v="Medium"/>
    <n v="0.92100000000000004"/>
    <x v="0"/>
    <s v=""/>
    <n v="4.51"/>
    <n v="0"/>
    <n v="8.65"/>
    <n v="0.7"/>
    <s v="Tuesday"/>
    <s v="5-10 min"/>
    <n v="1"/>
    <s v="Between 0.8-1.0"/>
  </r>
  <r>
    <s v="RF006168"/>
    <d v="2026-02-24T18:42:00"/>
    <d v="2026-02-24T00:00:00"/>
    <n v="18"/>
    <x v="4"/>
    <x v="0"/>
    <n v="8.6"/>
    <n v="172.07"/>
    <n v="173.47"/>
    <n v="1.1000000000000001"/>
    <n v="8"/>
    <n v="10"/>
    <n v="45"/>
    <s v="Low"/>
    <n v="0.96399999999999997"/>
    <x v="0"/>
    <s v=""/>
    <n v="4.8499999999999996"/>
    <n v="9"/>
    <n v="1.4"/>
    <n v="2"/>
    <s v="Tuesday"/>
    <s v="5-10 min"/>
    <n v="1"/>
    <s v="Between 0.8-1.0"/>
  </r>
  <r>
    <s v="RF006169"/>
    <d v="2026-02-24T18:52:00"/>
    <d v="2026-02-24T00:00:00"/>
    <n v="18"/>
    <x v="2"/>
    <x v="0"/>
    <n v="2.2999999999999998"/>
    <n v="83.15"/>
    <n v="83.75"/>
    <n v="1.2"/>
    <n v="8.6999999999999993"/>
    <n v="9.1999999999999993"/>
    <n v="90"/>
    <s v="Medium"/>
    <n v="0.68799999999999994"/>
    <x v="0"/>
    <s v=""/>
    <n v="4.66"/>
    <n v="4"/>
    <n v="0.6"/>
    <n v="0.5"/>
    <s v="Tuesday"/>
    <s v="5-10 min"/>
    <n v="1"/>
    <s v="Below 0.8"/>
  </r>
  <r>
    <s v="RF006170"/>
    <d v="2026-02-24T18:56:00"/>
    <d v="2026-02-24T00:00:00"/>
    <n v="18"/>
    <x v="2"/>
    <x v="0"/>
    <n v="4.3"/>
    <n v="136.62"/>
    <m/>
    <n v="1.3"/>
    <n v="5.9"/>
    <m/>
    <n v="110"/>
    <s v="High"/>
    <n v="0.79700000000000004"/>
    <x v="3"/>
    <s v="No driver available"/>
    <n v="4.96"/>
    <n v="2"/>
    <m/>
    <m/>
    <s v="Tuesday"/>
    <s v="5-10 min"/>
    <n v="0"/>
    <s v="Below 0.8"/>
  </r>
  <r>
    <s v="RF006171"/>
    <d v="2026-02-24T19:01:00"/>
    <d v="2026-02-24T00:00:00"/>
    <n v="19"/>
    <x v="0"/>
    <x v="0"/>
    <n v="5"/>
    <n v="150.07"/>
    <n v="148.43"/>
    <n v="1.3"/>
    <n v="5.8"/>
    <n v="6.1"/>
    <n v="82"/>
    <s v="Medium"/>
    <n v="0.58799999999999997"/>
    <x v="0"/>
    <s v=""/>
    <n v="4.97"/>
    <n v="13"/>
    <n v="-1.64"/>
    <n v="0.3"/>
    <s v="Tuesday"/>
    <s v="5-10 min"/>
    <n v="1"/>
    <s v="Below 0.8"/>
  </r>
  <r>
    <s v="RF006172"/>
    <d v="2026-02-24T20:16:00"/>
    <d v="2026-02-24T00:00:00"/>
    <n v="20"/>
    <x v="2"/>
    <x v="0"/>
    <n v="18.100000000000001"/>
    <n v="377.27"/>
    <n v="375.1"/>
    <n v="1.2"/>
    <n v="6.8"/>
    <n v="9.8000000000000007"/>
    <n v="99"/>
    <s v="Medium"/>
    <n v="0.80100000000000005"/>
    <x v="0"/>
    <s v=""/>
    <n v="4.2300000000000004"/>
    <n v="35"/>
    <n v="-2.17"/>
    <n v="3"/>
    <s v="Tuesday"/>
    <s v="5-10 min"/>
    <n v="1"/>
    <s v="Between 0.8-1.0"/>
  </r>
  <r>
    <s v="RF006173"/>
    <d v="2026-02-24T20:22:00"/>
    <d v="2026-02-24T00:00:00"/>
    <n v="20"/>
    <x v="2"/>
    <x v="1"/>
    <n v="12.1"/>
    <n v="239.64"/>
    <m/>
    <n v="1.1000000000000001"/>
    <n v="9.9"/>
    <n v="10.199999999999999"/>
    <n v="81"/>
    <s v="Medium"/>
    <n v="0.70599999999999996"/>
    <x v="2"/>
    <s v="ETA too high"/>
    <n v="4.55"/>
    <n v="0"/>
    <m/>
    <n v="0.3"/>
    <s v="Tuesday"/>
    <s v="5-10 min"/>
    <n v="0"/>
    <s v="Below 0.8"/>
  </r>
  <r>
    <s v="RF006174"/>
    <d v="2026-02-24T20:54:00"/>
    <d v="2026-02-24T00:00:00"/>
    <n v="20"/>
    <x v="4"/>
    <x v="0"/>
    <n v="10.3"/>
    <n v="196.01"/>
    <n v="204.28"/>
    <n v="1"/>
    <n v="6.9"/>
    <n v="7.6"/>
    <n v="58"/>
    <s v="Low"/>
    <n v="1.639"/>
    <x v="0"/>
    <s v=""/>
    <n v="4.55"/>
    <n v="7"/>
    <n v="8.27"/>
    <n v="0.7"/>
    <s v="Tuesday"/>
    <s v="5-10 min"/>
    <n v="1"/>
    <s v="Above 1.2"/>
  </r>
  <r>
    <s v="RF006175"/>
    <d v="2026-02-24T21:06:00"/>
    <d v="2026-02-24T00:00:00"/>
    <n v="21"/>
    <x v="1"/>
    <x v="1"/>
    <n v="3.9"/>
    <n v="128.78"/>
    <m/>
    <n v="1.2"/>
    <n v="9"/>
    <n v="10.5"/>
    <n v="87"/>
    <s v="Medium"/>
    <n v="1.006"/>
    <x v="2"/>
    <s v="Changed plans"/>
    <n v="4.9000000000000004"/>
    <n v="0"/>
    <m/>
    <n v="1.5"/>
    <s v="Tuesday"/>
    <s v="5-10 min"/>
    <n v="0"/>
    <s v="Between 1.0-1.2"/>
  </r>
  <r>
    <s v="RF006176"/>
    <d v="2026-02-24T21:15:00"/>
    <d v="2026-02-24T00:00:00"/>
    <n v="21"/>
    <x v="1"/>
    <x v="0"/>
    <n v="5.3"/>
    <n v="123.18"/>
    <n v="121.42"/>
    <n v="1.1000000000000001"/>
    <n v="10.9"/>
    <n v="14.1"/>
    <n v="79"/>
    <s v="Medium"/>
    <n v="0.93899999999999995"/>
    <x v="0"/>
    <s v=""/>
    <n v="4.4400000000000004"/>
    <n v="4"/>
    <n v="-1.76"/>
    <n v="3.2"/>
    <s v="Tuesday"/>
    <s v="10-15 min"/>
    <n v="1"/>
    <s v="Between 0.8-1.0"/>
  </r>
  <r>
    <s v="RF006177"/>
    <d v="2026-02-24T21:39:00"/>
    <d v="2026-02-24T00:00:00"/>
    <n v="21"/>
    <x v="3"/>
    <x v="1"/>
    <n v="8.6999999999999993"/>
    <n v="173.03"/>
    <n v="162.52000000000001"/>
    <n v="1.1000000000000001"/>
    <n v="4.9000000000000004"/>
    <n v="9.5"/>
    <n v="50"/>
    <s v="Low"/>
    <n v="0.93899999999999995"/>
    <x v="0"/>
    <s v=""/>
    <n v="4.24"/>
    <n v="0"/>
    <n v="-10.51"/>
    <n v="4.5999999999999996"/>
    <s v="Tuesday"/>
    <s v="0-5 min"/>
    <n v="1"/>
    <s v="Between 0.8-1.0"/>
  </r>
  <r>
    <s v="RF006178"/>
    <d v="2026-02-24T21:43:00"/>
    <d v="2026-02-24T00:00:00"/>
    <n v="21"/>
    <x v="2"/>
    <x v="0"/>
    <n v="9"/>
    <n v="196.41"/>
    <n v="197.71"/>
    <n v="1"/>
    <n v="6.7"/>
    <n v="5.7"/>
    <n v="98"/>
    <s v="Medium"/>
    <n v="0.90900000000000003"/>
    <x v="0"/>
    <s v=""/>
    <n v="4.51"/>
    <n v="8"/>
    <n v="1.3"/>
    <n v="-1"/>
    <s v="Tuesday"/>
    <s v="5-10 min"/>
    <n v="1"/>
    <s v="Between 0.8-1.0"/>
  </r>
  <r>
    <s v="RF006179"/>
    <d v="2026-02-24T21:43:00"/>
    <d v="2026-02-24T00:00:00"/>
    <n v="21"/>
    <x v="4"/>
    <x v="1"/>
    <n v="5.6"/>
    <n v="146.76"/>
    <n v="140.1"/>
    <n v="1.1000000000000001"/>
    <n v="4.8"/>
    <n v="7.2"/>
    <n v="54"/>
    <s v="Low"/>
    <n v="1.306"/>
    <x v="0"/>
    <s v=""/>
    <n v="4.83"/>
    <n v="0"/>
    <n v="-6.66"/>
    <n v="2.4"/>
    <s v="Tuesday"/>
    <s v="0-5 min"/>
    <n v="1"/>
    <s v="Above 1.2"/>
  </r>
  <r>
    <s v="RF006180"/>
    <d v="2026-02-24T22:05:00"/>
    <d v="2026-02-24T00:00:00"/>
    <n v="22"/>
    <x v="1"/>
    <x v="0"/>
    <n v="5.0999999999999996"/>
    <n v="115.52"/>
    <n v="110.52"/>
    <n v="1"/>
    <n v="3.3"/>
    <n v="5.9"/>
    <n v="101"/>
    <s v="Low"/>
    <n v="1.671"/>
    <x v="0"/>
    <s v=""/>
    <n v="5"/>
    <n v="25"/>
    <n v="-5"/>
    <n v="2.6"/>
    <s v="Tuesday"/>
    <s v="0-5 min"/>
    <n v="1"/>
    <s v="Above 1.2"/>
  </r>
  <r>
    <s v="RF006181"/>
    <d v="2026-02-24T22:13:00"/>
    <d v="2026-02-24T00:00:00"/>
    <n v="22"/>
    <x v="0"/>
    <x v="0"/>
    <n v="8.8000000000000007"/>
    <n v="190.53"/>
    <n v="188.38"/>
    <n v="1.1000000000000001"/>
    <n v="7.1"/>
    <n v="8.6"/>
    <n v="105"/>
    <s v="Medium"/>
    <n v="0.752"/>
    <x v="0"/>
    <s v=""/>
    <n v="4.3899999999999997"/>
    <n v="19"/>
    <n v="-2.15"/>
    <n v="1.5"/>
    <s v="Tuesday"/>
    <s v="5-10 min"/>
    <n v="1"/>
    <s v="Below 0.8"/>
  </r>
  <r>
    <s v="RF006182"/>
    <d v="2026-02-24T22:19:00"/>
    <d v="2026-02-24T00:00:00"/>
    <n v="22"/>
    <x v="0"/>
    <x v="1"/>
    <n v="14.1"/>
    <n v="258.11"/>
    <n v="244.36"/>
    <n v="1"/>
    <n v="5"/>
    <n v="1"/>
    <n v="109"/>
    <s v="Medium"/>
    <n v="1.042"/>
    <x v="0"/>
    <s v=""/>
    <n v="4.54"/>
    <n v="0"/>
    <n v="-13.75"/>
    <n v="-4"/>
    <s v="Tuesday"/>
    <s v="0-5 min"/>
    <n v="1"/>
    <s v="Between 1.0-1.2"/>
  </r>
  <r>
    <s v="RF006183"/>
    <d v="2026-02-24T22:28:00"/>
    <d v="2026-02-24T00:00:00"/>
    <n v="22"/>
    <x v="1"/>
    <x v="0"/>
    <n v="1.6"/>
    <n v="64.45"/>
    <n v="65.72"/>
    <n v="1"/>
    <n v="4.4000000000000004"/>
    <n v="5.0999999999999996"/>
    <n v="86"/>
    <s v="Medium"/>
    <n v="0.995"/>
    <x v="0"/>
    <s v=""/>
    <n v="4.75"/>
    <n v="1"/>
    <n v="1.27"/>
    <n v="0.7"/>
    <s v="Tuesday"/>
    <s v="0-5 min"/>
    <n v="1"/>
    <s v="Between 0.8-1.0"/>
  </r>
  <r>
    <s v="RF006184"/>
    <d v="2026-02-24T22:28:00"/>
    <d v="2026-02-24T00:00:00"/>
    <n v="22"/>
    <x v="2"/>
    <x v="1"/>
    <n v="8.9"/>
    <n v="182.55"/>
    <n v="183.82"/>
    <n v="1"/>
    <n v="3.9"/>
    <n v="5.3"/>
    <n v="100"/>
    <s v="Medium"/>
    <n v="0.97799999999999998"/>
    <x v="0"/>
    <s v=""/>
    <n v="4.93"/>
    <n v="0"/>
    <n v="1.27"/>
    <n v="1.4"/>
    <s v="Tuesday"/>
    <s v="0-5 min"/>
    <n v="1"/>
    <s v="Between 0.8-1.0"/>
  </r>
  <r>
    <s v="RF006185"/>
    <d v="2026-02-24T22:38:00"/>
    <d v="2026-02-24T00:00:00"/>
    <n v="22"/>
    <x v="0"/>
    <x v="0"/>
    <n v="4.2"/>
    <n v="105.53"/>
    <m/>
    <n v="1"/>
    <n v="5.2"/>
    <n v="9.9"/>
    <n v="112"/>
    <s v="Medium"/>
    <n v="0.93799999999999994"/>
    <x v="2"/>
    <s v="ETA too high"/>
    <n v="5"/>
    <n v="18"/>
    <m/>
    <n v="4.7"/>
    <s v="Tuesday"/>
    <s v="5-10 min"/>
    <n v="0"/>
    <s v="Between 0.8-1.0"/>
  </r>
  <r>
    <s v="RF006186"/>
    <d v="2026-02-24T22:43:00"/>
    <d v="2026-02-24T00:00:00"/>
    <n v="22"/>
    <x v="3"/>
    <x v="0"/>
    <n v="3.1"/>
    <n v="88.14"/>
    <m/>
    <n v="1"/>
    <n v="3.7"/>
    <n v="8.1999999999999993"/>
    <n v="58"/>
    <s v="Low"/>
    <n v="1.2330000000000001"/>
    <x v="2"/>
    <s v="ETA too high"/>
    <n v="4.79"/>
    <n v="11"/>
    <m/>
    <n v="4.5"/>
    <s v="Tuesday"/>
    <s v="0-5 min"/>
    <n v="0"/>
    <s v="Above 1.2"/>
  </r>
  <r>
    <s v="RF006187"/>
    <d v="2026-02-24T22:55:00"/>
    <d v="2026-02-24T00:00:00"/>
    <n v="22"/>
    <x v="4"/>
    <x v="0"/>
    <n v="1.9"/>
    <n v="73.760000000000005"/>
    <n v="72.66"/>
    <n v="1.1000000000000001"/>
    <n v="4.2"/>
    <n v="7"/>
    <n v="59"/>
    <s v="Low"/>
    <n v="2.2000000000000002"/>
    <x v="0"/>
    <s v=""/>
    <n v="4.87"/>
    <n v="9"/>
    <n v="-1.1000000000000001"/>
    <n v="2.8"/>
    <s v="Tuesday"/>
    <s v="0-5 min"/>
    <n v="1"/>
    <s v="Above 1.2"/>
  </r>
  <r>
    <s v="RF006188"/>
    <d v="2026-02-24T23:15:00"/>
    <d v="2026-02-24T00:00:00"/>
    <n v="23"/>
    <x v="1"/>
    <x v="0"/>
    <n v="3.3"/>
    <n v="86.93"/>
    <n v="87.17"/>
    <n v="1"/>
    <n v="2"/>
    <n v="10"/>
    <n v="90"/>
    <s v="Low"/>
    <n v="1.397"/>
    <x v="0"/>
    <s v=""/>
    <n v="4.7300000000000004"/>
    <n v="18"/>
    <n v="0.24"/>
    <n v="8"/>
    <s v="Tuesday"/>
    <s v="0-5 min"/>
    <n v="1"/>
    <s v="Above 1.2"/>
  </r>
  <r>
    <s v="RF006189"/>
    <d v="2026-02-24T23:22:00"/>
    <d v="2026-02-24T00:00:00"/>
    <n v="23"/>
    <x v="0"/>
    <x v="0"/>
    <n v="6.2"/>
    <n v="140.97"/>
    <n v="153.85"/>
    <n v="1"/>
    <n v="2.8"/>
    <n v="5.3"/>
    <n v="123"/>
    <s v="Medium"/>
    <n v="0.998"/>
    <x v="0"/>
    <s v=""/>
    <n v="5"/>
    <n v="8"/>
    <n v="12.88"/>
    <n v="2.5"/>
    <s v="Tuesday"/>
    <s v="0-5 min"/>
    <n v="1"/>
    <s v="Between 0.8-1.0"/>
  </r>
  <r>
    <s v="RF006190"/>
    <d v="2026-02-24T23:31:00"/>
    <d v="2026-02-24T00:00:00"/>
    <n v="23"/>
    <x v="3"/>
    <x v="0"/>
    <n v="5.2"/>
    <n v="117.1"/>
    <n v="116.06"/>
    <n v="1"/>
    <n v="3.2"/>
    <n v="2.6"/>
    <n v="68"/>
    <s v="Low"/>
    <n v="1.2350000000000001"/>
    <x v="0"/>
    <s v=""/>
    <n v="4.6100000000000003"/>
    <n v="25"/>
    <n v="-1.04"/>
    <n v="-0.6"/>
    <s v="Tuesday"/>
    <s v="0-5 min"/>
    <n v="1"/>
    <s v="Above 1.2"/>
  </r>
  <r>
    <s v="RF006191"/>
    <d v="2026-02-24T23:40:00"/>
    <d v="2026-02-24T00:00:00"/>
    <n v="23"/>
    <x v="3"/>
    <x v="0"/>
    <n v="5.6"/>
    <n v="134.78"/>
    <n v="135.24"/>
    <n v="1"/>
    <n v="4.7"/>
    <n v="8.4"/>
    <n v="58"/>
    <s v="Low"/>
    <n v="1.52"/>
    <x v="0"/>
    <s v=""/>
    <n v="4.72"/>
    <n v="9"/>
    <n v="0.46"/>
    <n v="3.7"/>
    <s v="Tuesday"/>
    <s v="0-5 min"/>
    <n v="1"/>
    <s v="Above 1.2"/>
  </r>
  <r>
    <s v="RF006192"/>
    <d v="2026-02-24T23:43:00"/>
    <d v="2026-02-24T00:00:00"/>
    <n v="23"/>
    <x v="0"/>
    <x v="0"/>
    <n v="5.5"/>
    <n v="125.65"/>
    <n v="128.93"/>
    <n v="1"/>
    <n v="4.5"/>
    <n v="4.9000000000000004"/>
    <n v="130"/>
    <s v="Low"/>
    <n v="1.8069999999999999"/>
    <x v="0"/>
    <s v=""/>
    <n v="4.28"/>
    <n v="8"/>
    <n v="3.28"/>
    <n v="0.4"/>
    <s v="Tuesday"/>
    <s v="0-5 min"/>
    <n v="1"/>
    <s v="Above 1.2"/>
  </r>
  <r>
    <s v="RF006193"/>
    <d v="2026-02-24T23:55:00"/>
    <d v="2026-02-24T00:00:00"/>
    <n v="23"/>
    <x v="1"/>
    <x v="0"/>
    <n v="8.3000000000000007"/>
    <n v="176.15"/>
    <n v="193.89"/>
    <n v="1"/>
    <n v="3.1"/>
    <n v="5.2"/>
    <n v="96"/>
    <s v="Low"/>
    <n v="1.421"/>
    <x v="0"/>
    <s v=""/>
    <n v="4.87"/>
    <n v="18"/>
    <n v="17.739999999999998"/>
    <n v="2.1"/>
    <s v="Tuesday"/>
    <s v="0-5 min"/>
    <n v="1"/>
    <s v="Above 1.2"/>
  </r>
  <r>
    <s v="RF006194"/>
    <d v="2026-02-25T00:07:00"/>
    <d v="2026-02-25T00:00:00"/>
    <n v="0"/>
    <x v="1"/>
    <x v="0"/>
    <n v="8.6999999999999993"/>
    <n v="153.68"/>
    <n v="150.34"/>
    <n v="1"/>
    <n v="3.1"/>
    <n v="1.2"/>
    <n v="99"/>
    <s v="Low"/>
    <n v="1.444"/>
    <x v="0"/>
    <s v=""/>
    <n v="5"/>
    <n v="5"/>
    <n v="-3.34"/>
    <n v="-1.9"/>
    <s v="Wednesday"/>
    <s v="0-5 min"/>
    <n v="1"/>
    <s v="Above 1.2"/>
  </r>
  <r>
    <s v="RF006195"/>
    <d v="2026-02-25T00:20:00"/>
    <d v="2026-02-25T00:00:00"/>
    <n v="0"/>
    <x v="1"/>
    <x v="1"/>
    <n v="2.5"/>
    <n v="79.3"/>
    <m/>
    <n v="1"/>
    <n v="4.5999999999999996"/>
    <n v="3.8"/>
    <n v="96"/>
    <s v="Medium"/>
    <n v="1.157"/>
    <x v="2"/>
    <s v="Pickup issue"/>
    <n v="4.8499999999999996"/>
    <n v="0"/>
    <m/>
    <n v="-0.8"/>
    <s v="Wednesday"/>
    <s v="0-5 min"/>
    <n v="0"/>
    <s v="Between 1.0-1.2"/>
  </r>
  <r>
    <s v="RF006196"/>
    <d v="2026-02-25T00:33:00"/>
    <d v="2026-02-25T00:00:00"/>
    <n v="0"/>
    <x v="1"/>
    <x v="0"/>
    <n v="4.5999999999999996"/>
    <n v="110.1"/>
    <n v="112.24"/>
    <n v="1.1000000000000001"/>
    <n v="3.2"/>
    <n v="1"/>
    <n v="94"/>
    <s v="Low"/>
    <n v="1.345"/>
    <x v="0"/>
    <s v=""/>
    <n v="4.57"/>
    <n v="7"/>
    <n v="2.14"/>
    <n v="-2.2000000000000002"/>
    <s v="Wednesday"/>
    <s v="0-5 min"/>
    <n v="1"/>
    <s v="Above 1.2"/>
  </r>
  <r>
    <s v="RF006197"/>
    <d v="2026-02-25T00:41:00"/>
    <d v="2026-02-25T00:00:00"/>
    <n v="0"/>
    <x v="0"/>
    <x v="1"/>
    <n v="17.2"/>
    <n v="314.64999999999998"/>
    <n v="309.60000000000002"/>
    <n v="1"/>
    <n v="2.2000000000000002"/>
    <n v="3.1"/>
    <n v="127"/>
    <s v="Low"/>
    <n v="1.4550000000000001"/>
    <x v="0"/>
    <s v=""/>
    <n v="4.4400000000000004"/>
    <n v="0"/>
    <n v="-5.05"/>
    <n v="0.9"/>
    <s v="Wednesday"/>
    <s v="0-5 min"/>
    <n v="1"/>
    <s v="Above 1.2"/>
  </r>
  <r>
    <s v="RF006198"/>
    <d v="2026-02-25T00:42:00"/>
    <d v="2026-02-25T00:00:00"/>
    <n v="0"/>
    <x v="0"/>
    <x v="0"/>
    <n v="2.6"/>
    <n v="78.75"/>
    <n v="79.430000000000007"/>
    <n v="1"/>
    <n v="5.8"/>
    <n v="4.7"/>
    <n v="128"/>
    <s v="Medium"/>
    <n v="1.038"/>
    <x v="0"/>
    <s v=""/>
    <n v="5"/>
    <n v="19"/>
    <n v="0.68"/>
    <n v="-1.1000000000000001"/>
    <s v="Wednesday"/>
    <s v="5-10 min"/>
    <n v="1"/>
    <s v="Between 1.0-1.2"/>
  </r>
  <r>
    <s v="RF006199"/>
    <d v="2026-02-25T00:56:00"/>
    <d v="2026-02-25T00:00:00"/>
    <n v="0"/>
    <x v="0"/>
    <x v="0"/>
    <n v="6.9"/>
    <n v="150.15"/>
    <m/>
    <n v="1"/>
    <n v="2"/>
    <n v="9.6999999999999993"/>
    <n v="113"/>
    <s v="Medium"/>
    <n v="0.96599999999999997"/>
    <x v="2"/>
    <s v="Changed plans"/>
    <n v="4.5199999999999996"/>
    <n v="19"/>
    <m/>
    <n v="7.7"/>
    <s v="Wednesday"/>
    <s v="0-5 min"/>
    <n v="0"/>
    <s v="Between 0.8-1.0"/>
  </r>
  <r>
    <s v="RF006200"/>
    <d v="2026-02-25T01:18:00"/>
    <d v="2026-02-25T00:00:00"/>
    <n v="1"/>
    <x v="0"/>
    <x v="0"/>
    <n v="9.4"/>
    <n v="179.91"/>
    <n v="178.33"/>
    <n v="1"/>
    <n v="2"/>
    <n v="6.5"/>
    <n v="144"/>
    <s v="Low"/>
    <n v="1.4910000000000001"/>
    <x v="0"/>
    <s v=""/>
    <n v="4.6500000000000004"/>
    <n v="7"/>
    <n v="-1.58"/>
    <n v="4.5"/>
    <s v="Wednesday"/>
    <s v="0-5 min"/>
    <n v="1"/>
    <s v="Above 1.2"/>
  </r>
  <r>
    <s v="RF006201"/>
    <d v="2026-02-25T01:24:00"/>
    <d v="2026-02-25T00:00:00"/>
    <n v="1"/>
    <x v="2"/>
    <x v="1"/>
    <n v="11.7"/>
    <n v="233.17"/>
    <n v="229.48"/>
    <n v="1"/>
    <n v="6.6"/>
    <n v="6.1"/>
    <n v="110"/>
    <s v="Medium"/>
    <n v="1.0880000000000001"/>
    <x v="0"/>
    <s v=""/>
    <n v="4.43"/>
    <n v="0"/>
    <n v="-3.69"/>
    <n v="-0.5"/>
    <s v="Wednesday"/>
    <s v="5-10 min"/>
    <n v="1"/>
    <s v="Between 1.0-1.2"/>
  </r>
  <r>
    <s v="RF006202"/>
    <d v="2026-02-25T01:35:00"/>
    <d v="2026-02-25T00:00:00"/>
    <n v="1"/>
    <x v="0"/>
    <x v="1"/>
    <n v="8.1"/>
    <n v="163.04"/>
    <n v="173.33"/>
    <n v="1.1000000000000001"/>
    <n v="2"/>
    <n v="1"/>
    <n v="129"/>
    <s v="Low"/>
    <n v="1.3029999999999999"/>
    <x v="0"/>
    <s v=""/>
    <n v="4.8099999999999996"/>
    <n v="0"/>
    <n v="10.29"/>
    <n v="-1"/>
    <s v="Wednesday"/>
    <s v="0-5 min"/>
    <n v="1"/>
    <s v="Above 1.2"/>
  </r>
  <r>
    <s v="RF006203"/>
    <d v="2026-02-25T01:41:00"/>
    <d v="2026-02-25T00:00:00"/>
    <n v="1"/>
    <x v="1"/>
    <x v="0"/>
    <n v="4.8"/>
    <n v="105.84"/>
    <n v="104.1"/>
    <n v="1"/>
    <n v="7.3"/>
    <n v="6"/>
    <n v="108"/>
    <s v="Low"/>
    <n v="1.6459999999999999"/>
    <x v="0"/>
    <s v=""/>
    <n v="5"/>
    <n v="9"/>
    <n v="-1.74"/>
    <n v="-1.3"/>
    <s v="Wednesday"/>
    <s v="5-10 min"/>
    <n v="1"/>
    <s v="Above 1.2"/>
  </r>
  <r>
    <s v="RF006204"/>
    <d v="2026-02-25T01:54:00"/>
    <d v="2026-02-25T00:00:00"/>
    <n v="1"/>
    <x v="0"/>
    <x v="0"/>
    <n v="3.8"/>
    <n v="97.56"/>
    <n v="98.61"/>
    <n v="1"/>
    <n v="2"/>
    <n v="1"/>
    <n v="124"/>
    <s v="Low"/>
    <n v="1.2490000000000001"/>
    <x v="0"/>
    <s v=""/>
    <n v="4.74"/>
    <n v="1"/>
    <n v="1.05"/>
    <n v="-1"/>
    <s v="Wednesday"/>
    <s v="0-5 min"/>
    <n v="1"/>
    <s v="Above 1.2"/>
  </r>
  <r>
    <s v="RF006205"/>
    <d v="2026-02-25T02:23:00"/>
    <d v="2026-02-25T00:00:00"/>
    <n v="2"/>
    <x v="0"/>
    <x v="0"/>
    <n v="8"/>
    <n v="156.01"/>
    <n v="145.6"/>
    <n v="1"/>
    <n v="2.2000000000000002"/>
    <n v="1"/>
    <n v="133"/>
    <s v="Low"/>
    <n v="1.2929999999999999"/>
    <x v="0"/>
    <s v=""/>
    <n v="4.99"/>
    <n v="8"/>
    <n v="-10.41"/>
    <n v="-1.2"/>
    <s v="Wednesday"/>
    <s v="0-5 min"/>
    <n v="1"/>
    <s v="Above 1.2"/>
  </r>
  <r>
    <s v="RF006206"/>
    <d v="2026-02-25T02:24:00"/>
    <d v="2026-02-25T00:00:00"/>
    <n v="2"/>
    <x v="0"/>
    <x v="0"/>
    <n v="10"/>
    <n v="188.72"/>
    <n v="193.04"/>
    <n v="1.1000000000000001"/>
    <n v="2.9"/>
    <n v="3.5"/>
    <n v="105"/>
    <s v="Medium"/>
    <n v="0.85799999999999998"/>
    <x v="0"/>
    <s v=""/>
    <n v="4.54"/>
    <n v="128"/>
    <n v="4.32"/>
    <n v="0.6"/>
    <s v="Wednesday"/>
    <s v="0-5 min"/>
    <n v="1"/>
    <s v="Between 0.8-1.0"/>
  </r>
  <r>
    <s v="RF006207"/>
    <d v="2026-02-25T02:45:00"/>
    <d v="2026-02-25T00:00:00"/>
    <n v="2"/>
    <x v="1"/>
    <x v="1"/>
    <n v="13.7"/>
    <n v="264.86"/>
    <n v="267.22000000000003"/>
    <n v="1.1000000000000001"/>
    <n v="2"/>
    <n v="1"/>
    <n v="82"/>
    <s v="Low"/>
    <n v="1.734"/>
    <x v="0"/>
    <s v=""/>
    <n v="4.7"/>
    <n v="0"/>
    <n v="2.36"/>
    <n v="-1"/>
    <s v="Wednesday"/>
    <s v="0-5 min"/>
    <n v="1"/>
    <s v="Above 1.2"/>
  </r>
  <r>
    <s v="RF006208"/>
    <d v="2026-02-25T02:48:00"/>
    <d v="2026-02-25T00:00:00"/>
    <n v="2"/>
    <x v="1"/>
    <x v="0"/>
    <n v="12.4"/>
    <n v="230.6"/>
    <n v="218.63"/>
    <n v="1"/>
    <n v="7.1"/>
    <n v="4.8"/>
    <n v="99"/>
    <s v="Medium"/>
    <n v="1.194"/>
    <x v="0"/>
    <s v=""/>
    <n v="4.76"/>
    <n v="9"/>
    <n v="-11.97"/>
    <n v="-2.2999999999999998"/>
    <s v="Wednesday"/>
    <s v="5-10 min"/>
    <n v="1"/>
    <s v="Between 1.0-1.2"/>
  </r>
  <r>
    <s v="RF006209"/>
    <d v="2026-02-25T02:50:00"/>
    <d v="2026-02-25T00:00:00"/>
    <n v="2"/>
    <x v="2"/>
    <x v="0"/>
    <n v="10.5"/>
    <n v="208.77"/>
    <n v="208.47"/>
    <n v="1"/>
    <n v="6.7"/>
    <n v="11.3"/>
    <n v="121"/>
    <s v="Low"/>
    <n v="1.2989999999999999"/>
    <x v="0"/>
    <s v=""/>
    <n v="4.5599999999999996"/>
    <n v="11"/>
    <n v="-0.3"/>
    <n v="4.5999999999999996"/>
    <s v="Wednesday"/>
    <s v="5-10 min"/>
    <n v="1"/>
    <s v="Above 1.2"/>
  </r>
  <r>
    <s v="RF006210"/>
    <d v="2026-02-25T02:52:00"/>
    <d v="2026-02-25T00:00:00"/>
    <n v="2"/>
    <x v="0"/>
    <x v="1"/>
    <n v="2"/>
    <n v="68.989999999999995"/>
    <n v="71.290000000000006"/>
    <n v="1"/>
    <n v="2"/>
    <n v="1.2"/>
    <n v="143"/>
    <s v="Low"/>
    <n v="1.4079999999999999"/>
    <x v="0"/>
    <s v=""/>
    <n v="4.53"/>
    <n v="0"/>
    <n v="2.2999999999999998"/>
    <n v="-0.8"/>
    <s v="Wednesday"/>
    <s v="0-5 min"/>
    <n v="1"/>
    <s v="Above 1.2"/>
  </r>
  <r>
    <s v="RF006211"/>
    <d v="2026-02-25T02:52:00"/>
    <d v="2026-02-25T00:00:00"/>
    <n v="2"/>
    <x v="1"/>
    <x v="0"/>
    <n v="2.6"/>
    <n v="76.180000000000007"/>
    <n v="74.709999999999994"/>
    <n v="1"/>
    <n v="7.5"/>
    <n v="6.6"/>
    <n v="106"/>
    <s v="Low"/>
    <n v="1.524"/>
    <x v="0"/>
    <s v=""/>
    <n v="4.59"/>
    <n v="3"/>
    <n v="-1.47"/>
    <n v="-0.9"/>
    <s v="Wednesday"/>
    <s v="5-10 min"/>
    <n v="1"/>
    <s v="Above 1.2"/>
  </r>
  <r>
    <s v="RF006212"/>
    <d v="2026-02-25T02:53:00"/>
    <d v="2026-02-25T00:00:00"/>
    <n v="2"/>
    <x v="2"/>
    <x v="1"/>
    <n v="22.9"/>
    <n v="376.65"/>
    <n v="369.78"/>
    <n v="1"/>
    <n v="2"/>
    <n v="7.7"/>
    <n v="102"/>
    <s v="Low"/>
    <n v="1.321"/>
    <x v="0"/>
    <s v=""/>
    <n v="4.67"/>
    <n v="0"/>
    <n v="-6.87"/>
    <n v="5.7"/>
    <s v="Wednesday"/>
    <s v="0-5 min"/>
    <n v="1"/>
    <s v="Above 1.2"/>
  </r>
  <r>
    <s v="RF006213"/>
    <d v="2026-02-25T02:57:00"/>
    <d v="2026-02-25T00:00:00"/>
    <n v="2"/>
    <x v="3"/>
    <x v="1"/>
    <n v="5.6"/>
    <n v="131.5"/>
    <n v="136.86000000000001"/>
    <n v="1"/>
    <n v="10.4"/>
    <n v="16.8"/>
    <n v="78"/>
    <s v="Low"/>
    <n v="2.2000000000000002"/>
    <x v="0"/>
    <s v=""/>
    <n v="4.62"/>
    <n v="0"/>
    <n v="5.36"/>
    <n v="6.4"/>
    <s v="Wednesday"/>
    <s v="10-15 min"/>
    <n v="1"/>
    <s v="Above 1.2"/>
  </r>
  <r>
    <s v="RF006214"/>
    <d v="2026-02-25T03:16:00"/>
    <d v="2026-02-25T00:00:00"/>
    <n v="3"/>
    <x v="0"/>
    <x v="1"/>
    <n v="7.4"/>
    <n v="163.25"/>
    <n v="162.86000000000001"/>
    <n v="1.1000000000000001"/>
    <n v="3.9"/>
    <n v="7.4"/>
    <n v="118"/>
    <s v="Low"/>
    <n v="1.26"/>
    <x v="0"/>
    <s v=""/>
    <n v="4.9800000000000004"/>
    <n v="0"/>
    <n v="-0.39"/>
    <n v="3.5"/>
    <s v="Wednesday"/>
    <s v="0-5 min"/>
    <n v="1"/>
    <s v="Above 1.2"/>
  </r>
  <r>
    <s v="RF006215"/>
    <d v="2026-02-25T03:22:00"/>
    <d v="2026-02-25T00:00:00"/>
    <n v="3"/>
    <x v="0"/>
    <x v="0"/>
    <n v="0.8"/>
    <n v="54.9"/>
    <m/>
    <n v="1"/>
    <n v="2.9"/>
    <n v="4.4000000000000004"/>
    <n v="141"/>
    <s v="Low"/>
    <n v="1.823"/>
    <x v="2"/>
    <s v="ETA too high"/>
    <n v="4.29"/>
    <n v="19"/>
    <m/>
    <n v="1.5"/>
    <s v="Wednesday"/>
    <s v="0-5 min"/>
    <n v="0"/>
    <s v="Above 1.2"/>
  </r>
  <r>
    <s v="RF006216"/>
    <d v="2026-02-25T04:18:00"/>
    <d v="2026-02-25T00:00:00"/>
    <n v="4"/>
    <x v="0"/>
    <x v="0"/>
    <n v="10.9"/>
    <n v="249.05"/>
    <n v="259.89999999999998"/>
    <n v="1.1000000000000001"/>
    <n v="5.3"/>
    <n v="4"/>
    <n v="127"/>
    <s v="Low"/>
    <n v="1.47"/>
    <x v="0"/>
    <s v=""/>
    <n v="4.74"/>
    <n v="14"/>
    <n v="10.85"/>
    <n v="-1.3"/>
    <s v="Wednesday"/>
    <s v="5-10 min"/>
    <n v="1"/>
    <s v="Above 1.2"/>
  </r>
  <r>
    <s v="RF006217"/>
    <d v="2026-02-25T04:34:00"/>
    <d v="2026-02-25T00:00:00"/>
    <n v="4"/>
    <x v="4"/>
    <x v="1"/>
    <n v="6.4"/>
    <n v="134.09"/>
    <m/>
    <n v="1.1000000000000001"/>
    <n v="2.4"/>
    <n v="6.4"/>
    <n v="69"/>
    <s v="Low"/>
    <n v="2.2000000000000002"/>
    <x v="1"/>
    <s v="Driver unavailable"/>
    <n v="4.41"/>
    <n v="0"/>
    <m/>
    <n v="4"/>
    <s v="Wednesday"/>
    <s v="0-5 min"/>
    <n v="0"/>
    <s v="Above 1.2"/>
  </r>
  <r>
    <s v="RF006218"/>
    <d v="2026-02-25T05:11:00"/>
    <d v="2026-02-25T00:00:00"/>
    <n v="5"/>
    <x v="3"/>
    <x v="0"/>
    <n v="6.2"/>
    <n v="148.96"/>
    <n v="144.78"/>
    <n v="1.1000000000000001"/>
    <n v="2"/>
    <n v="1.2"/>
    <n v="68"/>
    <s v="Low"/>
    <n v="1.403"/>
    <x v="0"/>
    <s v=""/>
    <n v="4.92"/>
    <n v="4"/>
    <n v="-4.18"/>
    <n v="-0.8"/>
    <s v="Wednesday"/>
    <s v="0-5 min"/>
    <n v="1"/>
    <s v="Above 1.2"/>
  </r>
  <r>
    <s v="RF006219"/>
    <d v="2026-02-25T05:17:00"/>
    <d v="2026-02-25T00:00:00"/>
    <n v="5"/>
    <x v="1"/>
    <x v="0"/>
    <n v="21.7"/>
    <n v="330.36"/>
    <n v="334.5"/>
    <n v="1"/>
    <n v="3.3"/>
    <n v="1"/>
    <n v="100"/>
    <s v="Low"/>
    <n v="1.8280000000000001"/>
    <x v="0"/>
    <s v=""/>
    <n v="4.5599999999999996"/>
    <n v="4"/>
    <n v="4.1399999999999997"/>
    <n v="-2.2999999999999998"/>
    <s v="Wednesday"/>
    <s v="0-5 min"/>
    <n v="1"/>
    <s v="Above 1.2"/>
  </r>
  <r>
    <s v="RF006220"/>
    <d v="2026-02-25T05:21:00"/>
    <d v="2026-02-25T00:00:00"/>
    <n v="5"/>
    <x v="2"/>
    <x v="0"/>
    <n v="8.1"/>
    <n v="172.63"/>
    <n v="167.76"/>
    <n v="1"/>
    <n v="4.4000000000000004"/>
    <n v="3.9"/>
    <n v="122"/>
    <s v="Low"/>
    <n v="1.333"/>
    <x v="0"/>
    <s v=""/>
    <n v="4.71"/>
    <n v="1"/>
    <n v="-4.87"/>
    <n v="-0.5"/>
    <s v="Wednesday"/>
    <s v="0-5 min"/>
    <n v="1"/>
    <s v="Above 1.2"/>
  </r>
  <r>
    <s v="RF006221"/>
    <d v="2026-02-25T05:23:00"/>
    <d v="2026-02-25T00:00:00"/>
    <n v="5"/>
    <x v="3"/>
    <x v="1"/>
    <n v="5.2"/>
    <n v="112.4"/>
    <n v="112.37"/>
    <n v="1"/>
    <n v="2"/>
    <n v="1"/>
    <n v="70"/>
    <s v="Low"/>
    <n v="1.472"/>
    <x v="0"/>
    <s v=""/>
    <n v="4.99"/>
    <n v="0"/>
    <n v="-0.03"/>
    <n v="-1"/>
    <s v="Wednesday"/>
    <s v="0-5 min"/>
    <n v="1"/>
    <s v="Above 1.2"/>
  </r>
  <r>
    <s v="RF006222"/>
    <d v="2026-02-25T05:51:00"/>
    <d v="2026-02-25T00:00:00"/>
    <n v="5"/>
    <x v="1"/>
    <x v="0"/>
    <n v="6.3"/>
    <n v="138.29"/>
    <n v="139.99"/>
    <n v="1"/>
    <n v="2.4"/>
    <n v="1"/>
    <n v="92"/>
    <s v="Medium"/>
    <n v="1.1359999999999999"/>
    <x v="0"/>
    <s v=""/>
    <n v="4.3899999999999997"/>
    <n v="16"/>
    <n v="1.7"/>
    <n v="-1.4"/>
    <s v="Wednesday"/>
    <s v="0-5 min"/>
    <n v="1"/>
    <s v="Between 1.0-1.2"/>
  </r>
  <r>
    <s v="RF006223"/>
    <d v="2026-02-25T05:52:00"/>
    <d v="2026-02-25T00:00:00"/>
    <n v="5"/>
    <x v="0"/>
    <x v="1"/>
    <n v="4"/>
    <n v="110.53"/>
    <n v="113.44"/>
    <n v="1"/>
    <n v="8.4"/>
    <n v="13.4"/>
    <n v="144"/>
    <s v="Medium"/>
    <n v="1.3720000000000001"/>
    <x v="0"/>
    <s v=""/>
    <n v="4.99"/>
    <n v="0"/>
    <n v="2.91"/>
    <n v="5"/>
    <s v="Wednesday"/>
    <s v="5-10 min"/>
    <n v="1"/>
    <s v="Above 1.2"/>
  </r>
  <r>
    <s v="RF006224"/>
    <d v="2026-02-25T05:52:00"/>
    <d v="2026-02-25T00:00:00"/>
    <n v="5"/>
    <x v="1"/>
    <x v="0"/>
    <n v="2.8"/>
    <n v="78.489999999999995"/>
    <m/>
    <n v="1"/>
    <n v="4.2"/>
    <n v="9.4"/>
    <n v="96"/>
    <s v="Low"/>
    <n v="1.4339999999999999"/>
    <x v="1"/>
    <s v="Driver unavailable"/>
    <n v="4.82"/>
    <n v="7"/>
    <m/>
    <n v="5.2"/>
    <s v="Wednesday"/>
    <s v="0-5 min"/>
    <n v="0"/>
    <s v="Above 1.2"/>
  </r>
  <r>
    <s v="RF006225"/>
    <d v="2026-02-25T06:03:00"/>
    <d v="2026-02-25T00:00:00"/>
    <n v="6"/>
    <x v="0"/>
    <x v="0"/>
    <n v="5.5"/>
    <n v="128.22"/>
    <n v="136.19"/>
    <n v="1"/>
    <n v="2"/>
    <n v="1"/>
    <n v="122"/>
    <s v="Medium"/>
    <n v="1.036"/>
    <x v="0"/>
    <s v=""/>
    <n v="4.63"/>
    <n v="8"/>
    <n v="7.97"/>
    <n v="-1"/>
    <s v="Wednesday"/>
    <s v="0-5 min"/>
    <n v="1"/>
    <s v="Between 1.0-1.2"/>
  </r>
  <r>
    <s v="RF006226"/>
    <d v="2026-02-25T06:09:00"/>
    <d v="2026-02-25T00:00:00"/>
    <n v="6"/>
    <x v="0"/>
    <x v="1"/>
    <n v="1.7"/>
    <n v="81.44"/>
    <n v="88.88"/>
    <n v="1.2"/>
    <n v="5.7"/>
    <n v="4.7"/>
    <n v="128"/>
    <s v="High"/>
    <n v="0.86"/>
    <x v="0"/>
    <s v=""/>
    <n v="4.25"/>
    <n v="0"/>
    <n v="7.44"/>
    <n v="-1"/>
    <s v="Wednesday"/>
    <s v="5-10 min"/>
    <n v="1"/>
    <s v="Between 0.8-1.0"/>
  </r>
  <r>
    <s v="RF006227"/>
    <d v="2026-02-25T06:40:00"/>
    <d v="2026-02-25T00:00:00"/>
    <n v="6"/>
    <x v="0"/>
    <x v="0"/>
    <n v="4.5999999999999996"/>
    <n v="114.71"/>
    <n v="111.42"/>
    <n v="1"/>
    <n v="5.3"/>
    <n v="3.5"/>
    <n v="132"/>
    <s v="Medium"/>
    <n v="1.0860000000000001"/>
    <x v="0"/>
    <s v=""/>
    <n v="5"/>
    <n v="2"/>
    <n v="-3.29"/>
    <n v="-1.8"/>
    <s v="Wednesday"/>
    <s v="5-10 min"/>
    <n v="1"/>
    <s v="Between 1.0-1.2"/>
  </r>
  <r>
    <s v="RF006228"/>
    <d v="2026-02-25T06:44:00"/>
    <d v="2026-02-25T00:00:00"/>
    <n v="6"/>
    <x v="2"/>
    <x v="1"/>
    <n v="0.7"/>
    <n v="48.11"/>
    <m/>
    <n v="1"/>
    <n v="4.4000000000000004"/>
    <n v="10.5"/>
    <n v="111"/>
    <s v="Medium"/>
    <n v="1.044"/>
    <x v="1"/>
    <s v="Pickup too far"/>
    <n v="4.6500000000000004"/>
    <n v="0"/>
    <m/>
    <n v="6.1"/>
    <s v="Wednesday"/>
    <s v="0-5 min"/>
    <n v="0"/>
    <s v="Between 1.0-1.2"/>
  </r>
  <r>
    <s v="RF006229"/>
    <d v="2026-02-25T06:50:00"/>
    <d v="2026-02-25T00:00:00"/>
    <n v="6"/>
    <x v="1"/>
    <x v="1"/>
    <n v="10.6"/>
    <n v="195.71"/>
    <n v="191.79"/>
    <n v="1.1000000000000001"/>
    <n v="6.4"/>
    <n v="12"/>
    <n v="108"/>
    <s v="Medium"/>
    <n v="1.0609999999999999"/>
    <x v="0"/>
    <s v=""/>
    <n v="4.8499999999999996"/>
    <n v="0"/>
    <n v="-3.92"/>
    <n v="5.6"/>
    <s v="Wednesday"/>
    <s v="5-10 min"/>
    <n v="1"/>
    <s v="Between 1.0-1.2"/>
  </r>
  <r>
    <s v="RF006230"/>
    <d v="2026-02-25T07:03:00"/>
    <d v="2026-02-25T00:00:00"/>
    <n v="7"/>
    <x v="2"/>
    <x v="0"/>
    <n v="18.5"/>
    <n v="383.31"/>
    <m/>
    <n v="1.1000000000000001"/>
    <n v="4.3"/>
    <n v="3.2"/>
    <n v="114"/>
    <s v="Medium"/>
    <n v="1.0369999999999999"/>
    <x v="1"/>
    <s v="Driver unavailable"/>
    <n v="4.75"/>
    <n v="15"/>
    <m/>
    <n v="-1.1000000000000001"/>
    <s v="Wednesday"/>
    <s v="0-5 min"/>
    <n v="0"/>
    <s v="Between 1.0-1.2"/>
  </r>
  <r>
    <s v="RF006231"/>
    <d v="2026-02-25T07:04:00"/>
    <d v="2026-02-25T00:00:00"/>
    <n v="7"/>
    <x v="0"/>
    <x v="1"/>
    <n v="5.5"/>
    <n v="142.37"/>
    <m/>
    <n v="1.2"/>
    <n v="8.1999999999999993"/>
    <n v="12.5"/>
    <n v="124"/>
    <s v="High"/>
    <n v="0.85799999999999998"/>
    <x v="2"/>
    <s v="ETA too high"/>
    <n v="5"/>
    <n v="0"/>
    <m/>
    <n v="4.3"/>
    <s v="Wednesday"/>
    <s v="5-10 min"/>
    <n v="0"/>
    <s v="Between 0.8-1.0"/>
  </r>
  <r>
    <s v="RF006232"/>
    <d v="2026-02-25T07:09:00"/>
    <d v="2026-02-25T00:00:00"/>
    <n v="7"/>
    <x v="4"/>
    <x v="1"/>
    <n v="3.1"/>
    <n v="85.3"/>
    <n v="86.75"/>
    <n v="1"/>
    <n v="4.7"/>
    <n v="6.3"/>
    <n v="62"/>
    <s v="Low"/>
    <n v="1.556"/>
    <x v="0"/>
    <s v=""/>
    <n v="4.5"/>
    <n v="0"/>
    <n v="1.45"/>
    <n v="1.6"/>
    <s v="Wednesday"/>
    <s v="0-5 min"/>
    <n v="1"/>
    <s v="Above 1.2"/>
  </r>
  <r>
    <s v="RF006233"/>
    <d v="2026-02-25T07:32:00"/>
    <d v="2026-02-25T00:00:00"/>
    <n v="7"/>
    <x v="0"/>
    <x v="0"/>
    <n v="6.9"/>
    <n v="152.16"/>
    <m/>
    <n v="1"/>
    <n v="6.1"/>
    <n v="8.3000000000000007"/>
    <n v="114"/>
    <s v="Medium"/>
    <n v="0.85399999999999998"/>
    <x v="2"/>
    <s v="ETA too high"/>
    <n v="4.93"/>
    <n v="7"/>
    <m/>
    <n v="2.2000000000000002"/>
    <s v="Wednesday"/>
    <s v="5-10 min"/>
    <n v="0"/>
    <s v="Between 0.8-1.0"/>
  </r>
  <r>
    <s v="RF006234"/>
    <d v="2026-02-25T07:32:00"/>
    <d v="2026-02-25T00:00:00"/>
    <n v="7"/>
    <x v="2"/>
    <x v="0"/>
    <n v="11.6"/>
    <n v="214.31"/>
    <m/>
    <n v="1.1000000000000001"/>
    <n v="5.5"/>
    <n v="8.1999999999999993"/>
    <n v="107"/>
    <s v="Low"/>
    <n v="1.167"/>
    <x v="1"/>
    <s v="Pickup too far"/>
    <n v="5"/>
    <n v="7"/>
    <m/>
    <n v="2.7"/>
    <s v="Wednesday"/>
    <s v="5-10 min"/>
    <n v="0"/>
    <s v="Between 1.0-1.2"/>
  </r>
  <r>
    <s v="RF006235"/>
    <d v="2026-02-25T07:37:00"/>
    <d v="2026-02-25T00:00:00"/>
    <n v="7"/>
    <x v="2"/>
    <x v="0"/>
    <n v="3.6"/>
    <n v="91.24"/>
    <n v="93.58"/>
    <n v="1"/>
    <n v="6.2"/>
    <n v="6.4"/>
    <n v="112"/>
    <s v="Low"/>
    <n v="1.2549999999999999"/>
    <x v="0"/>
    <s v=""/>
    <n v="4.4800000000000004"/>
    <n v="8"/>
    <n v="2.34"/>
    <n v="0.2"/>
    <s v="Wednesday"/>
    <s v="5-10 min"/>
    <n v="1"/>
    <s v="Above 1.2"/>
  </r>
  <r>
    <s v="RF006236"/>
    <d v="2026-02-25T07:44:00"/>
    <d v="2026-02-25T00:00:00"/>
    <n v="7"/>
    <x v="1"/>
    <x v="0"/>
    <n v="8.9"/>
    <n v="156.43"/>
    <n v="147.02000000000001"/>
    <n v="1"/>
    <n v="5.5"/>
    <n v="5.4"/>
    <n v="103"/>
    <s v="Low"/>
    <n v="1.379"/>
    <x v="0"/>
    <s v=""/>
    <n v="4.68"/>
    <n v="3"/>
    <n v="-9.41"/>
    <n v="-0.1"/>
    <s v="Wednesday"/>
    <s v="5-10 min"/>
    <n v="1"/>
    <s v="Above 1.2"/>
  </r>
  <r>
    <s v="RF006237"/>
    <d v="2026-02-25T07:49:00"/>
    <d v="2026-02-25T00:00:00"/>
    <n v="7"/>
    <x v="3"/>
    <x v="0"/>
    <n v="1.9"/>
    <n v="62.78"/>
    <n v="62.52"/>
    <n v="1"/>
    <n v="3.2"/>
    <n v="9"/>
    <n v="65"/>
    <s v="Low"/>
    <n v="1.2709999999999999"/>
    <x v="0"/>
    <s v=""/>
    <n v="4.79"/>
    <n v="9"/>
    <n v="-0.26"/>
    <n v="5.8"/>
    <s v="Wednesday"/>
    <s v="0-5 min"/>
    <n v="1"/>
    <s v="Above 1.2"/>
  </r>
  <r>
    <s v="RF006238"/>
    <d v="2026-02-25T08:27:00"/>
    <d v="2026-02-25T00:00:00"/>
    <n v="8"/>
    <x v="2"/>
    <x v="0"/>
    <n v="6.8"/>
    <n v="169.52"/>
    <n v="162.30000000000001"/>
    <n v="1.1000000000000001"/>
    <n v="10.1"/>
    <n v="11.1"/>
    <n v="102"/>
    <s v="Medium"/>
    <n v="0.78600000000000003"/>
    <x v="0"/>
    <s v=""/>
    <n v="4.87"/>
    <n v="10"/>
    <n v="-7.22"/>
    <n v="1"/>
    <s v="Wednesday"/>
    <s v="10-15 min"/>
    <n v="1"/>
    <s v="Below 0.8"/>
  </r>
  <r>
    <s v="RF006239"/>
    <d v="2026-02-25T08:41:00"/>
    <d v="2026-02-25T00:00:00"/>
    <n v="8"/>
    <x v="2"/>
    <x v="0"/>
    <n v="9.4"/>
    <n v="224.42"/>
    <n v="220.56"/>
    <n v="1.2"/>
    <n v="6.2"/>
    <n v="8.4"/>
    <n v="83"/>
    <s v="High"/>
    <n v="0.60499999999999998"/>
    <x v="0"/>
    <s v=""/>
    <n v="4.83"/>
    <n v="24"/>
    <n v="-3.86"/>
    <n v="2.2000000000000002"/>
    <s v="Wednesday"/>
    <s v="5-10 min"/>
    <n v="1"/>
    <s v="Below 0.8"/>
  </r>
  <r>
    <s v="RF006240"/>
    <d v="2026-02-25T08:43:00"/>
    <d v="2026-02-25T00:00:00"/>
    <n v="8"/>
    <x v="0"/>
    <x v="0"/>
    <n v="1.5"/>
    <n v="63.2"/>
    <n v="66.75"/>
    <n v="1"/>
    <n v="5"/>
    <n v="11.6"/>
    <n v="107"/>
    <s v="Medium"/>
    <n v="0.76600000000000001"/>
    <x v="0"/>
    <s v=""/>
    <n v="4.93"/>
    <n v="9"/>
    <n v="3.55"/>
    <n v="6.6"/>
    <s v="Wednesday"/>
    <s v="0-5 min"/>
    <n v="1"/>
    <s v="Below 0.8"/>
  </r>
  <r>
    <s v="RF006241"/>
    <d v="2026-02-25T08:49:00"/>
    <d v="2026-02-25T00:00:00"/>
    <n v="8"/>
    <x v="2"/>
    <x v="1"/>
    <n v="9.5"/>
    <n v="202.73"/>
    <m/>
    <n v="1.1000000000000001"/>
    <n v="3.1"/>
    <n v="5.6"/>
    <n v="88"/>
    <s v="Medium"/>
    <n v="0.70099999999999996"/>
    <x v="2"/>
    <s v="Changed plans"/>
    <n v="4.72"/>
    <n v="0"/>
    <m/>
    <n v="2.5"/>
    <s v="Wednesday"/>
    <s v="0-5 min"/>
    <n v="0"/>
    <s v="Below 0.8"/>
  </r>
  <r>
    <s v="RF006242"/>
    <d v="2026-02-25T08:53:00"/>
    <d v="2026-02-25T00:00:00"/>
    <n v="8"/>
    <x v="0"/>
    <x v="0"/>
    <n v="5.0999999999999996"/>
    <n v="145.85"/>
    <n v="157.93"/>
    <n v="1.2"/>
    <n v="7"/>
    <n v="8.3000000000000007"/>
    <n v="99"/>
    <s v="High"/>
    <n v="0.66600000000000004"/>
    <x v="0"/>
    <s v=""/>
    <n v="4.8"/>
    <n v="2"/>
    <n v="12.08"/>
    <n v="1.3"/>
    <s v="Wednesday"/>
    <s v="5-10 min"/>
    <n v="1"/>
    <s v="Below 0.8"/>
  </r>
  <r>
    <s v="RF006243"/>
    <d v="2026-02-25T09:24:00"/>
    <d v="2026-02-25T00:00:00"/>
    <n v="9"/>
    <x v="1"/>
    <x v="1"/>
    <n v="14.9"/>
    <n v="227.67"/>
    <n v="223.44"/>
    <n v="1"/>
    <n v="4.7"/>
    <n v="4.4000000000000004"/>
    <n v="88"/>
    <s v="Medium"/>
    <n v="0.94699999999999995"/>
    <x v="0"/>
    <s v=""/>
    <n v="4.4800000000000004"/>
    <n v="0"/>
    <n v="-4.2300000000000004"/>
    <n v="-0.3"/>
    <s v="Wednesday"/>
    <s v="0-5 min"/>
    <n v="1"/>
    <s v="Between 0.8-1.0"/>
  </r>
  <r>
    <s v="RF006244"/>
    <d v="2026-02-25T09:30:00"/>
    <d v="2026-02-25T00:00:00"/>
    <n v="9"/>
    <x v="1"/>
    <x v="0"/>
    <n v="6.7"/>
    <n v="135.28"/>
    <n v="141.12"/>
    <n v="1"/>
    <n v="5.6"/>
    <n v="4.3"/>
    <n v="110"/>
    <s v="Medium"/>
    <n v="1.218"/>
    <x v="0"/>
    <s v=""/>
    <n v="4.5199999999999996"/>
    <n v="10"/>
    <n v="5.84"/>
    <n v="-1.3"/>
    <s v="Wednesday"/>
    <s v="5-10 min"/>
    <n v="1"/>
    <s v="Above 1.2"/>
  </r>
  <r>
    <s v="RF006245"/>
    <d v="2026-02-25T09:37:00"/>
    <d v="2026-02-25T00:00:00"/>
    <n v="9"/>
    <x v="2"/>
    <x v="0"/>
    <n v="9.9"/>
    <n v="191.07"/>
    <n v="197.19"/>
    <n v="1"/>
    <n v="3.7"/>
    <n v="5.4"/>
    <n v="103"/>
    <s v="Medium"/>
    <n v="1.016"/>
    <x v="0"/>
    <s v=""/>
    <n v="4.7"/>
    <n v="16"/>
    <n v="6.12"/>
    <n v="1.7"/>
    <s v="Wednesday"/>
    <s v="0-5 min"/>
    <n v="1"/>
    <s v="Between 1.0-1.2"/>
  </r>
  <r>
    <s v="RF006246"/>
    <d v="2026-02-25T09:43:00"/>
    <d v="2026-02-25T00:00:00"/>
    <n v="9"/>
    <x v="3"/>
    <x v="0"/>
    <n v="17.3"/>
    <n v="284.77999999999997"/>
    <n v="267.83"/>
    <n v="1"/>
    <n v="8.9"/>
    <n v="7.9"/>
    <n v="62"/>
    <s v="Low"/>
    <n v="1.258"/>
    <x v="0"/>
    <s v=""/>
    <n v="4.6500000000000004"/>
    <n v="3"/>
    <n v="-16.95"/>
    <n v="-1"/>
    <s v="Wednesday"/>
    <s v="5-10 min"/>
    <n v="1"/>
    <s v="Above 1.2"/>
  </r>
  <r>
    <s v="RF006247"/>
    <d v="2026-02-25T10:37:00"/>
    <d v="2026-02-25T00:00:00"/>
    <n v="10"/>
    <x v="0"/>
    <x v="0"/>
    <n v="5.0999999999999996"/>
    <n v="135.86000000000001"/>
    <m/>
    <n v="1.2"/>
    <n v="5.7"/>
    <n v="5.8"/>
    <n v="104"/>
    <s v="Medium"/>
    <n v="0.752"/>
    <x v="1"/>
    <s v="Pickup too far"/>
    <n v="4.8600000000000003"/>
    <n v="10"/>
    <m/>
    <n v="0.1"/>
    <s v="Wednesday"/>
    <s v="5-10 min"/>
    <n v="0"/>
    <s v="Below 0.8"/>
  </r>
  <r>
    <s v="RF006248"/>
    <d v="2026-02-25T10:55:00"/>
    <d v="2026-02-25T00:00:00"/>
    <n v="10"/>
    <x v="1"/>
    <x v="0"/>
    <n v="1.1000000000000001"/>
    <n v="56.32"/>
    <n v="59.13"/>
    <n v="1"/>
    <n v="5.7"/>
    <n v="1.3"/>
    <n v="77"/>
    <s v="Medium"/>
    <n v="0.74099999999999999"/>
    <x v="0"/>
    <s v=""/>
    <n v="4.3499999999999996"/>
    <n v="6"/>
    <n v="2.81"/>
    <n v="-4.4000000000000004"/>
    <s v="Wednesday"/>
    <s v="5-10 min"/>
    <n v="1"/>
    <s v="Below 0.8"/>
  </r>
  <r>
    <s v="RF006249"/>
    <d v="2026-02-25T11:10:00"/>
    <d v="2026-02-25T00:00:00"/>
    <n v="11"/>
    <x v="0"/>
    <x v="1"/>
    <n v="3"/>
    <n v="99.54"/>
    <n v="101.09"/>
    <n v="1.1000000000000001"/>
    <n v="5.3"/>
    <n v="7.6"/>
    <n v="142"/>
    <s v="High"/>
    <n v="0.97299999999999998"/>
    <x v="0"/>
    <s v=""/>
    <n v="4.8099999999999996"/>
    <n v="0"/>
    <n v="1.55"/>
    <n v="2.2999999999999998"/>
    <s v="Wednesday"/>
    <s v="5-10 min"/>
    <n v="1"/>
    <s v="Between 0.8-1.0"/>
  </r>
  <r>
    <s v="RF006250"/>
    <d v="2026-02-25T11:13:00"/>
    <d v="2026-02-25T00:00:00"/>
    <n v="11"/>
    <x v="1"/>
    <x v="0"/>
    <n v="6.1"/>
    <n v="138.78"/>
    <n v="134.94999999999999"/>
    <n v="1"/>
    <n v="5.6"/>
    <n v="4.0999999999999996"/>
    <n v="84"/>
    <s v="Medium"/>
    <n v="1.014"/>
    <x v="0"/>
    <s v=""/>
    <n v="4.87"/>
    <n v="18"/>
    <n v="-3.83"/>
    <n v="-1.5"/>
    <s v="Wednesday"/>
    <s v="5-10 min"/>
    <n v="1"/>
    <s v="Between 1.0-1.2"/>
  </r>
  <r>
    <s v="RF006251"/>
    <d v="2026-02-25T11:31:00"/>
    <d v="2026-02-25T00:00:00"/>
    <n v="11"/>
    <x v="3"/>
    <x v="1"/>
    <n v="23.9"/>
    <n v="407.6"/>
    <n v="383.93"/>
    <n v="1"/>
    <n v="8.1"/>
    <n v="14.8"/>
    <n v="52"/>
    <s v="Medium"/>
    <n v="0.84699999999999998"/>
    <x v="0"/>
    <s v=""/>
    <n v="4.28"/>
    <n v="0"/>
    <n v="-23.67"/>
    <n v="6.7"/>
    <s v="Wednesday"/>
    <s v="5-10 min"/>
    <n v="1"/>
    <s v="Between 0.8-1.0"/>
  </r>
  <r>
    <s v="RF006252"/>
    <d v="2026-02-25T11:31:00"/>
    <d v="2026-02-25T00:00:00"/>
    <n v="11"/>
    <x v="2"/>
    <x v="0"/>
    <n v="14.7"/>
    <n v="307.18"/>
    <n v="286.76"/>
    <n v="1.1000000000000001"/>
    <n v="5.9"/>
    <n v="4.4000000000000004"/>
    <n v="111"/>
    <s v="Medium"/>
    <n v="1.0209999999999999"/>
    <x v="0"/>
    <s v=""/>
    <n v="5"/>
    <n v="21"/>
    <n v="-20.420000000000002"/>
    <n v="-1.5"/>
    <s v="Wednesday"/>
    <s v="5-10 min"/>
    <n v="1"/>
    <s v="Between 1.0-1.2"/>
  </r>
  <r>
    <s v="RF006253"/>
    <d v="2026-02-25T11:52:00"/>
    <d v="2026-02-25T00:00:00"/>
    <n v="11"/>
    <x v="0"/>
    <x v="0"/>
    <n v="3.6"/>
    <n v="98.53"/>
    <m/>
    <n v="1.1000000000000001"/>
    <n v="7.4"/>
    <n v="7.4"/>
    <n v="114"/>
    <s v="Medium"/>
    <n v="0.79900000000000004"/>
    <x v="2"/>
    <s v="Fare too high"/>
    <n v="5"/>
    <n v="10"/>
    <m/>
    <n v="0"/>
    <s v="Wednesday"/>
    <s v="5-10 min"/>
    <n v="0"/>
    <s v="Below 0.8"/>
  </r>
  <r>
    <s v="RF006254"/>
    <d v="2026-02-25T11:56:00"/>
    <d v="2026-02-25T00:00:00"/>
    <n v="11"/>
    <x v="0"/>
    <x v="0"/>
    <n v="5"/>
    <n v="119.31"/>
    <n v="114.48"/>
    <n v="1.1000000000000001"/>
    <n v="5.2"/>
    <n v="5.9"/>
    <n v="125"/>
    <s v="Medium"/>
    <n v="1.004"/>
    <x v="0"/>
    <s v=""/>
    <n v="4.9400000000000004"/>
    <n v="4"/>
    <n v="-4.83"/>
    <n v="0.7"/>
    <s v="Wednesday"/>
    <s v="5-10 min"/>
    <n v="1"/>
    <s v="Between 1.0-1.2"/>
  </r>
  <r>
    <s v="RF006255"/>
    <d v="2026-02-25T11:57:00"/>
    <d v="2026-02-25T00:00:00"/>
    <n v="11"/>
    <x v="3"/>
    <x v="0"/>
    <n v="9.1"/>
    <n v="186.36"/>
    <n v="197.14"/>
    <n v="1"/>
    <n v="3"/>
    <n v="2.7"/>
    <n v="74"/>
    <s v="Low"/>
    <n v="2.2000000000000002"/>
    <x v="0"/>
    <s v=""/>
    <n v="4.68"/>
    <n v="4"/>
    <n v="10.78"/>
    <n v="-0.3"/>
    <s v="Wednesday"/>
    <s v="0-5 min"/>
    <n v="1"/>
    <s v="Above 1.2"/>
  </r>
  <r>
    <s v="RF006256"/>
    <d v="2026-02-25T12:11:00"/>
    <d v="2026-02-25T00:00:00"/>
    <n v="12"/>
    <x v="0"/>
    <x v="1"/>
    <n v="12.9"/>
    <n v="242.97"/>
    <n v="251.52"/>
    <n v="1.1000000000000001"/>
    <n v="3.1"/>
    <n v="1"/>
    <n v="127"/>
    <s v="Medium"/>
    <n v="1.173"/>
    <x v="0"/>
    <s v=""/>
    <n v="4.66"/>
    <n v="0"/>
    <n v="8.5500000000000007"/>
    <n v="-2.1"/>
    <s v="Wednesday"/>
    <s v="0-5 min"/>
    <n v="1"/>
    <s v="Between 1.0-1.2"/>
  </r>
  <r>
    <s v="RF006257"/>
    <d v="2026-02-25T12:11:00"/>
    <d v="2026-02-25T00:00:00"/>
    <n v="12"/>
    <x v="0"/>
    <x v="1"/>
    <n v="1.6"/>
    <n v="69.959999999999994"/>
    <n v="63.51"/>
    <n v="1.1000000000000001"/>
    <n v="2"/>
    <n v="3.2"/>
    <n v="125"/>
    <s v="Medium"/>
    <n v="0.9"/>
    <x v="0"/>
    <s v=""/>
    <n v="4.5999999999999996"/>
    <n v="0"/>
    <n v="-6.45"/>
    <n v="1.2"/>
    <s v="Wednesday"/>
    <s v="0-5 min"/>
    <n v="1"/>
    <s v="Between 0.8-1.0"/>
  </r>
  <r>
    <s v="RF006258"/>
    <d v="2026-02-25T12:23:00"/>
    <d v="2026-02-25T00:00:00"/>
    <n v="12"/>
    <x v="3"/>
    <x v="0"/>
    <n v="9.1999999999999993"/>
    <n v="158.29"/>
    <n v="160.87"/>
    <n v="1"/>
    <n v="3.8"/>
    <n v="6.1"/>
    <n v="70"/>
    <s v="Low"/>
    <n v="1.871"/>
    <x v="0"/>
    <s v=""/>
    <n v="4.72"/>
    <n v="3"/>
    <n v="2.58"/>
    <n v="2.2999999999999998"/>
    <s v="Wednesday"/>
    <s v="0-5 min"/>
    <n v="1"/>
    <s v="Above 1.2"/>
  </r>
  <r>
    <s v="RF006259"/>
    <d v="2026-02-25T12:46:00"/>
    <d v="2026-02-25T00:00:00"/>
    <n v="12"/>
    <x v="1"/>
    <x v="1"/>
    <n v="6.1"/>
    <n v="129.61000000000001"/>
    <n v="126.4"/>
    <n v="1"/>
    <n v="5.8"/>
    <n v="5.8"/>
    <n v="110"/>
    <s v="Low"/>
    <n v="1.6120000000000001"/>
    <x v="0"/>
    <s v=""/>
    <n v="4.63"/>
    <n v="0"/>
    <n v="-3.21"/>
    <n v="0"/>
    <s v="Wednesday"/>
    <s v="5-10 min"/>
    <n v="1"/>
    <s v="Above 1.2"/>
  </r>
  <r>
    <s v="RF006260"/>
    <d v="2026-02-25T12:59:00"/>
    <d v="2026-02-25T00:00:00"/>
    <n v="12"/>
    <x v="0"/>
    <x v="0"/>
    <n v="1.3"/>
    <n v="67.959999999999994"/>
    <n v="67.64"/>
    <n v="1.1000000000000001"/>
    <n v="3.9"/>
    <n v="4.0999999999999996"/>
    <n v="144"/>
    <s v="Medium"/>
    <n v="1.252"/>
    <x v="0"/>
    <s v=""/>
    <n v="4.79"/>
    <n v="3"/>
    <n v="-0.32"/>
    <n v="0.2"/>
    <s v="Wednesday"/>
    <s v="0-5 min"/>
    <n v="1"/>
    <s v="Above 1.2"/>
  </r>
  <r>
    <s v="RF006261"/>
    <d v="2026-02-25T13:03:00"/>
    <d v="2026-02-25T00:00:00"/>
    <n v="13"/>
    <x v="1"/>
    <x v="0"/>
    <n v="4.5"/>
    <n v="102.62"/>
    <n v="102.93"/>
    <n v="1"/>
    <n v="5.2"/>
    <n v="5.0999999999999996"/>
    <n v="91"/>
    <s v="Low"/>
    <n v="1.3720000000000001"/>
    <x v="0"/>
    <s v=""/>
    <n v="4.7300000000000004"/>
    <n v="28"/>
    <n v="0.31"/>
    <n v="-0.1"/>
    <s v="Wednesday"/>
    <s v="5-10 min"/>
    <n v="1"/>
    <s v="Above 1.2"/>
  </r>
  <r>
    <s v="RF006262"/>
    <d v="2026-02-25T13:12:00"/>
    <d v="2026-02-25T00:00:00"/>
    <n v="13"/>
    <x v="2"/>
    <x v="0"/>
    <n v="3.8"/>
    <n v="93.29"/>
    <n v="92.51"/>
    <n v="1"/>
    <n v="8.4"/>
    <n v="6.9"/>
    <n v="122"/>
    <s v="Medium"/>
    <n v="1.1040000000000001"/>
    <x v="0"/>
    <s v=""/>
    <n v="4.84"/>
    <n v="8"/>
    <n v="-0.78"/>
    <n v="-1.5"/>
    <s v="Wednesday"/>
    <s v="5-10 min"/>
    <n v="1"/>
    <s v="Between 1.0-1.2"/>
  </r>
  <r>
    <s v="RF006263"/>
    <d v="2026-02-25T13:28:00"/>
    <d v="2026-02-25T00:00:00"/>
    <n v="13"/>
    <x v="1"/>
    <x v="1"/>
    <n v="3.7"/>
    <n v="114.54"/>
    <n v="115.89"/>
    <n v="1.1000000000000001"/>
    <n v="4.7"/>
    <n v="3.8"/>
    <n v="110"/>
    <s v="Medium"/>
    <n v="1.1659999999999999"/>
    <x v="0"/>
    <s v=""/>
    <n v="4.6399999999999997"/>
    <n v="0"/>
    <n v="1.35"/>
    <n v="-0.9"/>
    <s v="Wednesday"/>
    <s v="0-5 min"/>
    <n v="1"/>
    <s v="Between 1.0-1.2"/>
  </r>
  <r>
    <s v="RF006264"/>
    <d v="2026-02-25T13:29:00"/>
    <d v="2026-02-25T00:00:00"/>
    <n v="13"/>
    <x v="0"/>
    <x v="1"/>
    <n v="12.9"/>
    <n v="219.87"/>
    <n v="210.38"/>
    <n v="1"/>
    <n v="5.5"/>
    <n v="11"/>
    <n v="131"/>
    <s v="Medium"/>
    <n v="1.1830000000000001"/>
    <x v="0"/>
    <s v=""/>
    <n v="4.5199999999999996"/>
    <n v="0"/>
    <n v="-9.49"/>
    <n v="5.5"/>
    <s v="Wednesday"/>
    <s v="5-10 min"/>
    <n v="1"/>
    <s v="Between 1.0-1.2"/>
  </r>
  <r>
    <s v="RF006265"/>
    <d v="2026-02-25T13:35:00"/>
    <d v="2026-02-25T00:00:00"/>
    <n v="13"/>
    <x v="0"/>
    <x v="0"/>
    <n v="7.7"/>
    <n v="169.5"/>
    <n v="174.58"/>
    <n v="1.1000000000000001"/>
    <n v="4.5999999999999996"/>
    <n v="6.9"/>
    <n v="122"/>
    <s v="Medium"/>
    <n v="1.022"/>
    <x v="0"/>
    <s v=""/>
    <n v="4.96"/>
    <n v="13"/>
    <n v="5.08"/>
    <n v="2.2999999999999998"/>
    <s v="Wednesday"/>
    <s v="0-5 min"/>
    <n v="1"/>
    <s v="Between 1.0-1.2"/>
  </r>
  <r>
    <s v="RF006266"/>
    <d v="2026-02-25T13:39:00"/>
    <d v="2026-02-25T00:00:00"/>
    <n v="13"/>
    <x v="0"/>
    <x v="0"/>
    <n v="4.5"/>
    <n v="117.13"/>
    <n v="110.55"/>
    <n v="1.1000000000000001"/>
    <n v="3.1"/>
    <n v="6.6"/>
    <n v="117"/>
    <s v="Medium"/>
    <n v="0.92600000000000005"/>
    <x v="0"/>
    <s v=""/>
    <n v="4.5199999999999996"/>
    <n v="3"/>
    <n v="-6.58"/>
    <n v="3.5"/>
    <s v="Wednesday"/>
    <s v="0-5 min"/>
    <n v="1"/>
    <s v="Between 0.8-1.0"/>
  </r>
  <r>
    <s v="RF006267"/>
    <d v="2026-02-25T14:08:00"/>
    <d v="2026-02-25T00:00:00"/>
    <n v="14"/>
    <x v="1"/>
    <x v="0"/>
    <n v="3.8"/>
    <n v="98.32"/>
    <n v="97.21"/>
    <n v="1"/>
    <n v="3.9"/>
    <n v="3.2"/>
    <n v="94"/>
    <s v="Low"/>
    <n v="1.2869999999999999"/>
    <x v="0"/>
    <s v=""/>
    <n v="4.68"/>
    <n v="6"/>
    <n v="-1.1100000000000001"/>
    <n v="-0.7"/>
    <s v="Wednesday"/>
    <s v="0-5 min"/>
    <n v="1"/>
    <s v="Above 1.2"/>
  </r>
  <r>
    <s v="RF006268"/>
    <d v="2026-02-25T14:09:00"/>
    <d v="2026-02-25T00:00:00"/>
    <n v="14"/>
    <x v="2"/>
    <x v="0"/>
    <n v="7"/>
    <n v="155.38999999999999"/>
    <n v="153.66"/>
    <n v="1"/>
    <n v="2"/>
    <n v="5.8"/>
    <n v="99"/>
    <s v="Low"/>
    <n v="1.226"/>
    <x v="0"/>
    <s v=""/>
    <n v="4.6900000000000004"/>
    <n v="8"/>
    <n v="-1.73"/>
    <n v="3.8"/>
    <s v="Wednesday"/>
    <s v="0-5 min"/>
    <n v="1"/>
    <s v="Above 1.2"/>
  </r>
  <r>
    <s v="RF006269"/>
    <d v="2026-02-25T14:15:00"/>
    <d v="2026-02-25T00:00:00"/>
    <n v="14"/>
    <x v="0"/>
    <x v="0"/>
    <n v="4.3"/>
    <n v="115.36"/>
    <n v="121.46"/>
    <n v="1"/>
    <n v="6.1"/>
    <n v="10.5"/>
    <n v="131"/>
    <s v="Medium"/>
    <n v="1.248"/>
    <x v="0"/>
    <s v=""/>
    <n v="4.74"/>
    <n v="4"/>
    <n v="6.1"/>
    <n v="4.4000000000000004"/>
    <s v="Wednesday"/>
    <s v="5-10 min"/>
    <n v="1"/>
    <s v="Above 1.2"/>
  </r>
  <r>
    <s v="RF006270"/>
    <d v="2026-02-25T14:24:00"/>
    <d v="2026-02-25T00:00:00"/>
    <n v="14"/>
    <x v="0"/>
    <x v="0"/>
    <n v="9.5"/>
    <n v="180.01"/>
    <n v="172.99"/>
    <n v="1"/>
    <n v="6.3"/>
    <n v="6.1"/>
    <n v="137"/>
    <s v="Medium"/>
    <n v="1.159"/>
    <x v="0"/>
    <s v=""/>
    <n v="4.7"/>
    <n v="5"/>
    <n v="-7.02"/>
    <n v="-0.2"/>
    <s v="Wednesday"/>
    <s v="5-10 min"/>
    <n v="1"/>
    <s v="Between 1.0-1.2"/>
  </r>
  <r>
    <s v="RF006271"/>
    <d v="2026-02-25T14:25:00"/>
    <d v="2026-02-25T00:00:00"/>
    <n v="14"/>
    <x v="3"/>
    <x v="0"/>
    <n v="5.3"/>
    <n v="115.32"/>
    <m/>
    <n v="1"/>
    <n v="4.0999999999999996"/>
    <n v="12.7"/>
    <n v="63"/>
    <s v="Low"/>
    <n v="1.504"/>
    <x v="2"/>
    <s v="ETA too high"/>
    <n v="4.6500000000000004"/>
    <n v="11"/>
    <m/>
    <n v="8.6"/>
    <s v="Wednesday"/>
    <s v="0-5 min"/>
    <n v="0"/>
    <s v="Above 1.2"/>
  </r>
  <r>
    <s v="RF006272"/>
    <d v="2026-02-25T14:25:00"/>
    <d v="2026-02-25T00:00:00"/>
    <n v="14"/>
    <x v="3"/>
    <x v="0"/>
    <n v="1"/>
    <n v="58.71"/>
    <n v="60.2"/>
    <n v="1.1000000000000001"/>
    <n v="8"/>
    <n v="6.1"/>
    <n v="62"/>
    <s v="Low"/>
    <n v="2.2000000000000002"/>
    <x v="0"/>
    <s v=""/>
    <n v="4.76"/>
    <n v="11"/>
    <n v="1.49"/>
    <n v="-1.9"/>
    <s v="Wednesday"/>
    <s v="5-10 min"/>
    <n v="1"/>
    <s v="Above 1.2"/>
  </r>
  <r>
    <s v="RF006273"/>
    <d v="2026-02-25T14:30:00"/>
    <d v="2026-02-25T00:00:00"/>
    <n v="14"/>
    <x v="4"/>
    <x v="0"/>
    <n v="1.7"/>
    <n v="64.78"/>
    <n v="66.510000000000005"/>
    <n v="1"/>
    <n v="3.8"/>
    <n v="1.2"/>
    <n v="52"/>
    <s v="Low"/>
    <n v="1.8160000000000001"/>
    <x v="0"/>
    <s v=""/>
    <n v="4.53"/>
    <n v="2"/>
    <n v="1.73"/>
    <n v="-2.6"/>
    <s v="Wednesday"/>
    <s v="0-5 min"/>
    <n v="1"/>
    <s v="Above 1.2"/>
  </r>
  <r>
    <s v="RF006274"/>
    <d v="2026-02-25T14:42:00"/>
    <d v="2026-02-25T00:00:00"/>
    <n v="14"/>
    <x v="0"/>
    <x v="0"/>
    <n v="3.4"/>
    <n v="85.86"/>
    <m/>
    <n v="1"/>
    <n v="6.1"/>
    <n v="4.5999999999999996"/>
    <n v="126"/>
    <s v="Low"/>
    <n v="1.264"/>
    <x v="1"/>
    <s v="Pickup too far"/>
    <n v="4.68"/>
    <n v="10"/>
    <m/>
    <n v="-1.5"/>
    <s v="Wednesday"/>
    <s v="5-10 min"/>
    <n v="0"/>
    <s v="Above 1.2"/>
  </r>
  <r>
    <s v="RF006275"/>
    <d v="2026-02-25T15:02:00"/>
    <d v="2026-02-25T00:00:00"/>
    <n v="15"/>
    <x v="0"/>
    <x v="0"/>
    <n v="5.2"/>
    <n v="158.75"/>
    <n v="161.94"/>
    <n v="1.2"/>
    <n v="4.9000000000000004"/>
    <n v="4.5"/>
    <n v="116"/>
    <s v="Medium"/>
    <n v="0.88300000000000001"/>
    <x v="0"/>
    <s v=""/>
    <n v="4.74"/>
    <n v="13"/>
    <n v="3.19"/>
    <n v="-0.4"/>
    <s v="Wednesday"/>
    <s v="0-5 min"/>
    <n v="1"/>
    <s v="Between 0.8-1.0"/>
  </r>
  <r>
    <s v="RF006276"/>
    <d v="2026-02-25T15:37:00"/>
    <d v="2026-02-25T00:00:00"/>
    <n v="15"/>
    <x v="3"/>
    <x v="0"/>
    <n v="7.7"/>
    <n v="163.82"/>
    <n v="171.97"/>
    <n v="1"/>
    <n v="5.4"/>
    <n v="8.5"/>
    <n v="54"/>
    <s v="Low"/>
    <n v="1.571"/>
    <x v="0"/>
    <s v=""/>
    <n v="4.3600000000000003"/>
    <n v="4"/>
    <n v="8.15"/>
    <n v="3.1"/>
    <s v="Wednesday"/>
    <s v="5-10 min"/>
    <n v="1"/>
    <s v="Above 1.2"/>
  </r>
  <r>
    <s v="RF006277"/>
    <d v="2026-02-25T15:40:00"/>
    <d v="2026-02-25T00:00:00"/>
    <n v="15"/>
    <x v="0"/>
    <x v="1"/>
    <n v="7.3"/>
    <n v="164.96"/>
    <n v="160.43"/>
    <n v="1.1000000000000001"/>
    <n v="2"/>
    <n v="1"/>
    <n v="144"/>
    <s v="Medium"/>
    <n v="1.3120000000000001"/>
    <x v="0"/>
    <s v=""/>
    <n v="4.9800000000000004"/>
    <n v="0"/>
    <n v="-4.53"/>
    <n v="-1"/>
    <s v="Wednesday"/>
    <s v="0-5 min"/>
    <n v="1"/>
    <s v="Above 1.2"/>
  </r>
  <r>
    <s v="RF006278"/>
    <d v="2026-02-25T16:02:00"/>
    <d v="2026-02-25T00:00:00"/>
    <n v="16"/>
    <x v="0"/>
    <x v="0"/>
    <n v="15.8"/>
    <n v="287.85000000000002"/>
    <n v="284.22000000000003"/>
    <n v="1"/>
    <n v="5.2"/>
    <n v="1"/>
    <n v="89"/>
    <s v="Medium"/>
    <n v="0.74199999999999999"/>
    <x v="0"/>
    <s v=""/>
    <n v="5"/>
    <n v="11"/>
    <n v="-3.63"/>
    <n v="-4.2"/>
    <s v="Wednesday"/>
    <s v="5-10 min"/>
    <n v="1"/>
    <s v="Below 0.8"/>
  </r>
  <r>
    <s v="RF006279"/>
    <d v="2026-02-25T16:18:00"/>
    <d v="2026-02-25T00:00:00"/>
    <n v="16"/>
    <x v="3"/>
    <x v="0"/>
    <n v="0.7"/>
    <n v="50.12"/>
    <n v="50.23"/>
    <n v="1"/>
    <n v="5.0999999999999996"/>
    <n v="4.3"/>
    <n v="50"/>
    <s v="Low"/>
    <n v="0.98"/>
    <x v="0"/>
    <s v=""/>
    <n v="4.84"/>
    <n v="1"/>
    <n v="0.11"/>
    <n v="-0.8"/>
    <s v="Wednesday"/>
    <s v="5-10 min"/>
    <n v="1"/>
    <s v="Between 0.8-1.0"/>
  </r>
  <r>
    <s v="RF006280"/>
    <d v="2026-02-25T16:25:00"/>
    <d v="2026-02-25T00:00:00"/>
    <n v="16"/>
    <x v="3"/>
    <x v="0"/>
    <n v="0.7"/>
    <n v="47.45"/>
    <n v="46.06"/>
    <n v="1"/>
    <n v="6.6"/>
    <n v="6.5"/>
    <n v="65"/>
    <s v="Low"/>
    <n v="1.2370000000000001"/>
    <x v="0"/>
    <s v=""/>
    <n v="4.6399999999999997"/>
    <n v="7"/>
    <n v="-1.39"/>
    <n v="-0.1"/>
    <s v="Wednesday"/>
    <s v="5-10 min"/>
    <n v="1"/>
    <s v="Above 1.2"/>
  </r>
  <r>
    <s v="RF006281"/>
    <d v="2026-02-25T16:48:00"/>
    <d v="2026-02-25T00:00:00"/>
    <n v="16"/>
    <x v="0"/>
    <x v="0"/>
    <n v="1.5"/>
    <n v="74.59"/>
    <n v="78.760000000000005"/>
    <n v="1.1000000000000001"/>
    <n v="6"/>
    <n v="8.1999999999999993"/>
    <n v="117"/>
    <s v="Medium"/>
    <n v="0.86099999999999999"/>
    <x v="0"/>
    <s v=""/>
    <n v="4.6500000000000004"/>
    <n v="38"/>
    <n v="4.17"/>
    <n v="2.2000000000000002"/>
    <s v="Wednesday"/>
    <s v="5-10 min"/>
    <n v="1"/>
    <s v="Between 0.8-1.0"/>
  </r>
  <r>
    <s v="RF006282"/>
    <d v="2026-02-25T16:51:00"/>
    <d v="2026-02-25T00:00:00"/>
    <n v="16"/>
    <x v="1"/>
    <x v="0"/>
    <n v="2.8"/>
    <n v="93.13"/>
    <n v="92.31"/>
    <n v="1.2"/>
    <n v="8.8000000000000007"/>
    <n v="2.2000000000000002"/>
    <n v="78"/>
    <s v="Medium"/>
    <n v="0.81399999999999995"/>
    <x v="0"/>
    <s v=""/>
    <n v="4.51"/>
    <n v="1"/>
    <n v="-0.82"/>
    <n v="-6.6"/>
    <s v="Wednesday"/>
    <s v="5-10 min"/>
    <n v="1"/>
    <s v="Between 0.8-1.0"/>
  </r>
  <r>
    <s v="RF006283"/>
    <d v="2026-02-25T17:16:00"/>
    <d v="2026-02-25T00:00:00"/>
    <n v="17"/>
    <x v="1"/>
    <x v="0"/>
    <n v="9.8000000000000007"/>
    <n v="251.59"/>
    <m/>
    <n v="1.2"/>
    <n v="6.6"/>
    <n v="6.6"/>
    <n v="71"/>
    <s v="Medium"/>
    <n v="0.66900000000000004"/>
    <x v="1"/>
    <s v="Pickup too far"/>
    <n v="5"/>
    <n v="17"/>
    <m/>
    <n v="0"/>
    <s v="Wednesday"/>
    <s v="5-10 min"/>
    <n v="0"/>
    <s v="Below 0.8"/>
  </r>
  <r>
    <s v="RF006284"/>
    <d v="2026-02-25T17:17:00"/>
    <d v="2026-02-25T00:00:00"/>
    <n v="17"/>
    <x v="0"/>
    <x v="1"/>
    <n v="6.9"/>
    <n v="141.61000000000001"/>
    <n v="136.61000000000001"/>
    <n v="1.1000000000000001"/>
    <n v="3.5"/>
    <n v="4.2"/>
    <n v="107"/>
    <s v="Medium"/>
    <n v="0.95399999999999996"/>
    <x v="0"/>
    <s v=""/>
    <n v="4.45"/>
    <n v="0"/>
    <n v="-5"/>
    <n v="0.7"/>
    <s v="Wednesday"/>
    <s v="0-5 min"/>
    <n v="1"/>
    <s v="Between 0.8-1.0"/>
  </r>
  <r>
    <s v="RF006285"/>
    <d v="2026-02-25T17:25:00"/>
    <d v="2026-02-25T00:00:00"/>
    <n v="17"/>
    <x v="2"/>
    <x v="0"/>
    <n v="1.5"/>
    <n v="81.99"/>
    <n v="83.31"/>
    <n v="1.3"/>
    <n v="10.8"/>
    <n v="11.9"/>
    <n v="97"/>
    <s v="Medium"/>
    <n v="0.76100000000000001"/>
    <x v="0"/>
    <s v=""/>
    <n v="4.91"/>
    <n v="2"/>
    <n v="1.32"/>
    <n v="1.1000000000000001"/>
    <s v="Wednesday"/>
    <s v="10-15 min"/>
    <n v="1"/>
    <s v="Below 0.8"/>
  </r>
  <r>
    <s v="RF006286"/>
    <d v="2026-02-25T17:27:00"/>
    <d v="2026-02-25T00:00:00"/>
    <n v="17"/>
    <x v="0"/>
    <x v="1"/>
    <n v="2.8"/>
    <n v="85.17"/>
    <n v="87.37"/>
    <n v="1.1000000000000001"/>
    <n v="4"/>
    <n v="7.1"/>
    <n v="94"/>
    <s v="Medium"/>
    <n v="0.69399999999999995"/>
    <x v="0"/>
    <s v=""/>
    <n v="4.63"/>
    <n v="0"/>
    <n v="2.2000000000000002"/>
    <n v="3.1"/>
    <s v="Wednesday"/>
    <s v="0-5 min"/>
    <n v="1"/>
    <s v="Below 0.8"/>
  </r>
  <r>
    <s v="RF006287"/>
    <d v="2026-02-25T18:16:00"/>
    <d v="2026-02-25T00:00:00"/>
    <n v="18"/>
    <x v="4"/>
    <x v="0"/>
    <n v="3"/>
    <n v="80.430000000000007"/>
    <n v="77.02"/>
    <n v="1"/>
    <n v="4"/>
    <n v="2"/>
    <n v="52"/>
    <s v="Low"/>
    <n v="1.5449999999999999"/>
    <x v="0"/>
    <s v=""/>
    <n v="4.99"/>
    <n v="20"/>
    <n v="-3.41"/>
    <n v="-2"/>
    <s v="Wednesday"/>
    <s v="0-5 min"/>
    <n v="1"/>
    <s v="Above 1.2"/>
  </r>
  <r>
    <s v="RF006288"/>
    <d v="2026-02-25T18:29:00"/>
    <d v="2026-02-25T00:00:00"/>
    <n v="18"/>
    <x v="4"/>
    <x v="0"/>
    <n v="2.4"/>
    <n v="66.08"/>
    <n v="67.569999999999993"/>
    <n v="1"/>
    <n v="5.5"/>
    <n v="5.9"/>
    <n v="49"/>
    <s v="Low"/>
    <n v="1.1990000000000001"/>
    <x v="0"/>
    <s v=""/>
    <n v="4.8499999999999996"/>
    <n v="2"/>
    <n v="1.49"/>
    <n v="0.4"/>
    <s v="Wednesday"/>
    <s v="5-10 min"/>
    <n v="1"/>
    <s v="Between 1.0-1.2"/>
  </r>
  <r>
    <s v="RF006289"/>
    <d v="2026-02-25T18:30:00"/>
    <d v="2026-02-25T00:00:00"/>
    <n v="18"/>
    <x v="3"/>
    <x v="1"/>
    <n v="4.3"/>
    <n v="92.67"/>
    <n v="95.38"/>
    <n v="1"/>
    <n v="4.9000000000000004"/>
    <n v="6"/>
    <n v="60"/>
    <s v="Medium"/>
    <n v="1.026"/>
    <x v="0"/>
    <s v=""/>
    <n v="4.9000000000000004"/>
    <n v="0"/>
    <n v="2.71"/>
    <n v="1.1000000000000001"/>
    <s v="Wednesday"/>
    <s v="0-5 min"/>
    <n v="1"/>
    <s v="Between 1.0-1.2"/>
  </r>
  <r>
    <s v="RF006290"/>
    <d v="2026-02-25T18:31:00"/>
    <d v="2026-02-25T00:00:00"/>
    <n v="18"/>
    <x v="0"/>
    <x v="0"/>
    <n v="3.5"/>
    <n v="149.38"/>
    <n v="150.94999999999999"/>
    <n v="1.5"/>
    <n v="9.1999999999999993"/>
    <n v="9.5"/>
    <n v="96"/>
    <s v="High"/>
    <n v="0.55000000000000004"/>
    <x v="0"/>
    <s v=""/>
    <n v="4.75"/>
    <n v="8"/>
    <n v="1.57"/>
    <n v="0.3"/>
    <s v="Wednesday"/>
    <s v="5-10 min"/>
    <n v="1"/>
    <s v="Below 0.8"/>
  </r>
  <r>
    <s v="RF006291"/>
    <d v="2026-02-25T18:35:00"/>
    <d v="2026-02-25T00:00:00"/>
    <n v="18"/>
    <x v="2"/>
    <x v="0"/>
    <n v="3.8"/>
    <n v="114.38"/>
    <n v="110.74"/>
    <n v="1.1000000000000001"/>
    <n v="6.3"/>
    <n v="8.4"/>
    <n v="97"/>
    <s v="Medium"/>
    <n v="0.90600000000000003"/>
    <x v="0"/>
    <s v=""/>
    <n v="5"/>
    <n v="20"/>
    <n v="-3.64"/>
    <n v="2.1"/>
    <s v="Wednesday"/>
    <s v="5-10 min"/>
    <n v="1"/>
    <s v="Between 0.8-1.0"/>
  </r>
  <r>
    <s v="RF006292"/>
    <d v="2026-02-25T18:35:00"/>
    <d v="2026-02-25T00:00:00"/>
    <n v="18"/>
    <x v="3"/>
    <x v="0"/>
    <n v="1.6"/>
    <n v="63.7"/>
    <n v="62.99"/>
    <n v="1"/>
    <n v="10.7"/>
    <n v="8.6999999999999993"/>
    <n v="51"/>
    <s v="Medium"/>
    <n v="0.88700000000000001"/>
    <x v="0"/>
    <s v=""/>
    <n v="4.4000000000000004"/>
    <n v="4"/>
    <n v="-0.71"/>
    <n v="-2"/>
    <s v="Wednesday"/>
    <s v="10-15 min"/>
    <n v="1"/>
    <s v="Between 0.8-1.0"/>
  </r>
  <r>
    <s v="RF006293"/>
    <d v="2026-02-25T18:57:00"/>
    <d v="2026-02-25T00:00:00"/>
    <n v="18"/>
    <x v="0"/>
    <x v="1"/>
    <n v="7.7"/>
    <n v="238.87"/>
    <n v="225.46"/>
    <n v="1.4"/>
    <n v="8.5"/>
    <n v="11.1"/>
    <n v="103"/>
    <s v="High"/>
    <n v="0.56399999999999995"/>
    <x v="0"/>
    <s v=""/>
    <n v="4.37"/>
    <n v="0"/>
    <n v="-13.41"/>
    <n v="2.6"/>
    <s v="Wednesday"/>
    <s v="5-10 min"/>
    <n v="1"/>
    <s v="Below 0.8"/>
  </r>
  <r>
    <s v="RF006294"/>
    <d v="2026-02-25T19:01:00"/>
    <d v="2026-02-25T00:00:00"/>
    <n v="19"/>
    <x v="1"/>
    <x v="1"/>
    <n v="5.4"/>
    <n v="145.21"/>
    <m/>
    <n v="1.3"/>
    <n v="8.9"/>
    <n v="9.1999999999999993"/>
    <n v="77"/>
    <s v="High"/>
    <n v="0.64400000000000002"/>
    <x v="2"/>
    <s v="Fare too high"/>
    <n v="4.41"/>
    <n v="0"/>
    <m/>
    <n v="0.3"/>
    <s v="Wednesday"/>
    <s v="5-10 min"/>
    <n v="0"/>
    <s v="Below 0.8"/>
  </r>
  <r>
    <s v="RF006295"/>
    <d v="2026-02-25T19:16:00"/>
    <d v="2026-02-25T00:00:00"/>
    <n v="19"/>
    <x v="1"/>
    <x v="0"/>
    <n v="3.3"/>
    <n v="91.13"/>
    <m/>
    <n v="1"/>
    <n v="5.6"/>
    <n v="8.6999999999999993"/>
    <n v="82"/>
    <s v="Low"/>
    <n v="1.5029999999999999"/>
    <x v="2"/>
    <s v="ETA too high"/>
    <n v="4.63"/>
    <n v="8"/>
    <m/>
    <n v="3.1"/>
    <s v="Wednesday"/>
    <s v="5-10 min"/>
    <n v="0"/>
    <s v="Above 1.2"/>
  </r>
  <r>
    <s v="RF006296"/>
    <d v="2026-02-25T19:22:00"/>
    <d v="2026-02-25T00:00:00"/>
    <n v="19"/>
    <x v="2"/>
    <x v="0"/>
    <n v="2"/>
    <n v="89.67"/>
    <m/>
    <n v="1.3"/>
    <n v="3.6"/>
    <n v="8.1999999999999993"/>
    <n v="94"/>
    <s v="High"/>
    <n v="0.59199999999999997"/>
    <x v="2"/>
    <s v="ETA too high"/>
    <n v="4.58"/>
    <n v="21"/>
    <m/>
    <n v="4.5999999999999996"/>
    <s v="Wednesday"/>
    <s v="0-5 min"/>
    <n v="0"/>
    <s v="Below 0.8"/>
  </r>
  <r>
    <s v="RF006297"/>
    <d v="2026-02-25T19:26:00"/>
    <d v="2026-02-25T00:00:00"/>
    <n v="19"/>
    <x v="2"/>
    <x v="0"/>
    <n v="4"/>
    <n v="137.97"/>
    <m/>
    <n v="1.3"/>
    <n v="6.4"/>
    <n v="10"/>
    <n v="69"/>
    <s v="High"/>
    <n v="0.48899999999999999"/>
    <x v="2"/>
    <s v="Fare too high"/>
    <n v="4.6100000000000003"/>
    <n v="8"/>
    <m/>
    <n v="3.6"/>
    <s v="Wednesday"/>
    <s v="5-10 min"/>
    <n v="0"/>
    <s v="Below 0.8"/>
  </r>
  <r>
    <s v="RF006298"/>
    <d v="2026-02-25T19:31:00"/>
    <d v="2026-02-25T00:00:00"/>
    <n v="19"/>
    <x v="2"/>
    <x v="1"/>
    <n v="1.1000000000000001"/>
    <n v="55.81"/>
    <n v="56.93"/>
    <n v="1"/>
    <n v="2"/>
    <n v="1"/>
    <n v="82"/>
    <s v="Low"/>
    <n v="0.88200000000000001"/>
    <x v="0"/>
    <s v=""/>
    <n v="5"/>
    <n v="0"/>
    <n v="1.1200000000000001"/>
    <n v="-1"/>
    <s v="Wednesday"/>
    <s v="0-5 min"/>
    <n v="1"/>
    <s v="Between 0.8-1.0"/>
  </r>
  <r>
    <s v="RF006299"/>
    <d v="2026-02-25T19:31:00"/>
    <d v="2026-02-25T00:00:00"/>
    <n v="19"/>
    <x v="2"/>
    <x v="0"/>
    <n v="7"/>
    <n v="174.42"/>
    <n v="170.78"/>
    <n v="1.1000000000000001"/>
    <n v="4.5999999999999996"/>
    <n v="3.5"/>
    <n v="89"/>
    <s v="Medium"/>
    <n v="0.77"/>
    <x v="0"/>
    <s v=""/>
    <n v="4.5999999999999996"/>
    <n v="7"/>
    <n v="-3.64"/>
    <n v="-1.1000000000000001"/>
    <s v="Wednesday"/>
    <s v="0-5 min"/>
    <n v="1"/>
    <s v="Below 0.8"/>
  </r>
  <r>
    <s v="RF006300"/>
    <d v="2026-02-25T19:33:00"/>
    <d v="2026-02-25T00:00:00"/>
    <n v="19"/>
    <x v="1"/>
    <x v="0"/>
    <n v="7.4"/>
    <n v="199.37"/>
    <n v="198.71"/>
    <n v="1.2"/>
    <n v="7.3"/>
    <n v="9"/>
    <n v="78"/>
    <s v="High"/>
    <n v="0.69299999999999995"/>
    <x v="0"/>
    <s v=""/>
    <n v="4.9000000000000004"/>
    <n v="3"/>
    <n v="-0.66"/>
    <n v="1.7"/>
    <s v="Wednesday"/>
    <s v="5-10 min"/>
    <n v="1"/>
    <s v="Below 0.8"/>
  </r>
  <r>
    <s v="RF006301"/>
    <d v="2026-02-25T19:58:00"/>
    <d v="2026-02-25T00:00:00"/>
    <n v="19"/>
    <x v="1"/>
    <x v="1"/>
    <n v="5.2"/>
    <n v="113.93"/>
    <n v="115.58"/>
    <n v="1"/>
    <n v="8.6"/>
    <n v="8.5"/>
    <n v="81"/>
    <s v="Medium"/>
    <n v="0.79800000000000004"/>
    <x v="0"/>
    <s v=""/>
    <n v="4.74"/>
    <n v="0"/>
    <n v="1.65"/>
    <n v="-0.1"/>
    <s v="Wednesday"/>
    <s v="5-10 min"/>
    <n v="1"/>
    <s v="Below 0.8"/>
  </r>
  <r>
    <s v="RF006302"/>
    <d v="2026-02-25T20:27:00"/>
    <d v="2026-02-25T00:00:00"/>
    <n v="20"/>
    <x v="4"/>
    <x v="0"/>
    <n v="15.3"/>
    <n v="284.3"/>
    <m/>
    <n v="1"/>
    <n v="8"/>
    <n v="6.9"/>
    <n v="52"/>
    <s v="Low"/>
    <n v="1.4390000000000001"/>
    <x v="1"/>
    <s v="Pickup too far"/>
    <n v="4.9400000000000004"/>
    <n v="25"/>
    <m/>
    <n v="-1.1000000000000001"/>
    <s v="Wednesday"/>
    <s v="5-10 min"/>
    <n v="0"/>
    <s v="Above 1.2"/>
  </r>
  <r>
    <s v="RF006303"/>
    <d v="2026-02-25T21:01:00"/>
    <d v="2026-02-25T00:00:00"/>
    <n v="21"/>
    <x v="4"/>
    <x v="0"/>
    <n v="7.6"/>
    <n v="164.62"/>
    <n v="162.08000000000001"/>
    <n v="1"/>
    <n v="10"/>
    <n v="13.4"/>
    <n v="49"/>
    <s v="Low"/>
    <n v="1.3160000000000001"/>
    <x v="0"/>
    <s v=""/>
    <n v="4.79"/>
    <n v="38"/>
    <n v="-2.54"/>
    <n v="3.4"/>
    <s v="Wednesday"/>
    <s v="5-10 min"/>
    <n v="1"/>
    <s v="Above 1.2"/>
  </r>
  <r>
    <s v="RF006304"/>
    <d v="2026-02-25T21:11:00"/>
    <d v="2026-02-25T00:00:00"/>
    <n v="21"/>
    <x v="2"/>
    <x v="0"/>
    <n v="9.1"/>
    <n v="186.33"/>
    <n v="191.65"/>
    <n v="1.1000000000000001"/>
    <n v="5.3"/>
    <n v="2.9"/>
    <n v="111"/>
    <s v="Medium"/>
    <n v="0.96099999999999997"/>
    <x v="0"/>
    <s v=""/>
    <n v="4.79"/>
    <n v="1"/>
    <n v="5.32"/>
    <n v="-2.4"/>
    <s v="Wednesday"/>
    <s v="5-10 min"/>
    <n v="1"/>
    <s v="Between 0.8-1.0"/>
  </r>
  <r>
    <s v="RF006305"/>
    <d v="2026-02-25T21:11:00"/>
    <d v="2026-02-25T00:00:00"/>
    <n v="21"/>
    <x v="2"/>
    <x v="0"/>
    <n v="7.2"/>
    <n v="156.88"/>
    <n v="150.29"/>
    <n v="1"/>
    <n v="5.0999999999999996"/>
    <n v="1"/>
    <n v="93"/>
    <s v="Medium"/>
    <n v="0.94"/>
    <x v="0"/>
    <s v=""/>
    <n v="4.66"/>
    <n v="13"/>
    <n v="-6.59"/>
    <n v="-4.0999999999999996"/>
    <s v="Wednesday"/>
    <s v="5-10 min"/>
    <n v="1"/>
    <s v="Between 0.8-1.0"/>
  </r>
  <r>
    <s v="RF006306"/>
    <d v="2026-02-25T21:15:00"/>
    <d v="2026-02-25T00:00:00"/>
    <n v="21"/>
    <x v="1"/>
    <x v="1"/>
    <n v="7.3"/>
    <n v="131.27000000000001"/>
    <n v="138.06"/>
    <n v="1"/>
    <n v="2"/>
    <n v="1"/>
    <n v="96"/>
    <s v="Medium"/>
    <n v="1.19"/>
    <x v="0"/>
    <s v=""/>
    <n v="4.54"/>
    <n v="0"/>
    <n v="6.79"/>
    <n v="-1"/>
    <s v="Wednesday"/>
    <s v="0-5 min"/>
    <n v="1"/>
    <s v="Between 1.0-1.2"/>
  </r>
  <r>
    <s v="RF006307"/>
    <d v="2026-02-25T21:51:00"/>
    <d v="2026-02-25T00:00:00"/>
    <n v="21"/>
    <x v="0"/>
    <x v="0"/>
    <n v="6"/>
    <n v="142.79"/>
    <n v="138.41"/>
    <n v="1.1000000000000001"/>
    <n v="3.7"/>
    <n v="5.7"/>
    <n v="126"/>
    <s v="Medium"/>
    <n v="0.88500000000000001"/>
    <x v="0"/>
    <s v=""/>
    <n v="4.4000000000000004"/>
    <n v="2"/>
    <n v="-4.38"/>
    <n v="2"/>
    <s v="Wednesday"/>
    <s v="0-5 min"/>
    <n v="1"/>
    <s v="Between 0.8-1.0"/>
  </r>
  <r>
    <s v="RF006308"/>
    <d v="2026-02-25T22:17:00"/>
    <d v="2026-02-25T00:00:00"/>
    <n v="22"/>
    <x v="2"/>
    <x v="0"/>
    <n v="8.9"/>
    <n v="196.46"/>
    <m/>
    <n v="1.1000000000000001"/>
    <n v="6.1"/>
    <n v="11.3"/>
    <n v="108"/>
    <s v="Low"/>
    <n v="1.226"/>
    <x v="2"/>
    <s v="Pickup issue"/>
    <n v="4.84"/>
    <n v="5"/>
    <m/>
    <n v="5.2"/>
    <s v="Wednesday"/>
    <s v="5-10 min"/>
    <n v="0"/>
    <s v="Above 1.2"/>
  </r>
  <r>
    <s v="RF006309"/>
    <d v="2026-02-25T22:21:00"/>
    <d v="2026-02-25T00:00:00"/>
    <n v="22"/>
    <x v="0"/>
    <x v="0"/>
    <n v="5.7"/>
    <n v="123.64"/>
    <n v="117.04"/>
    <n v="1"/>
    <n v="8.5"/>
    <n v="14.8"/>
    <n v="111"/>
    <s v="Low"/>
    <n v="1.1639999999999999"/>
    <x v="0"/>
    <s v=""/>
    <n v="5"/>
    <n v="4"/>
    <n v="-6.6"/>
    <n v="6.3"/>
    <s v="Wednesday"/>
    <s v="5-10 min"/>
    <n v="1"/>
    <s v="Between 1.0-1.2"/>
  </r>
  <r>
    <s v="RF006310"/>
    <d v="2026-02-25T23:04:00"/>
    <d v="2026-02-25T00:00:00"/>
    <n v="23"/>
    <x v="0"/>
    <x v="0"/>
    <n v="2.2000000000000002"/>
    <n v="79.22"/>
    <m/>
    <n v="1"/>
    <n v="7.2"/>
    <m/>
    <n v="115"/>
    <s v="Low"/>
    <n v="1.139"/>
    <x v="3"/>
    <s v="No driver available"/>
    <n v="4.6100000000000003"/>
    <n v="49"/>
    <m/>
    <m/>
    <s v="Wednesday"/>
    <s v="5-10 min"/>
    <n v="0"/>
    <s v="Between 1.0-1.2"/>
  </r>
  <r>
    <s v="RF006311"/>
    <d v="2026-02-25T23:04:00"/>
    <d v="2026-02-25T00:00:00"/>
    <n v="23"/>
    <x v="3"/>
    <x v="0"/>
    <n v="9.6999999999999993"/>
    <n v="190.89"/>
    <n v="179.6"/>
    <n v="1"/>
    <n v="2.9"/>
    <n v="1"/>
    <n v="59"/>
    <s v="Low"/>
    <n v="1.925"/>
    <x v="0"/>
    <s v=""/>
    <n v="4.72"/>
    <n v="39"/>
    <n v="-11.29"/>
    <n v="-1.9"/>
    <s v="Wednesday"/>
    <s v="0-5 min"/>
    <n v="1"/>
    <s v="Above 1.2"/>
  </r>
  <r>
    <s v="RF006312"/>
    <d v="2026-02-25T23:06:00"/>
    <d v="2026-02-25T00:00:00"/>
    <n v="23"/>
    <x v="1"/>
    <x v="0"/>
    <n v="7.1"/>
    <n v="147.79"/>
    <n v="140.94999999999999"/>
    <n v="1"/>
    <n v="2"/>
    <n v="2.9"/>
    <n v="86"/>
    <s v="Low"/>
    <n v="1.343"/>
    <x v="0"/>
    <s v=""/>
    <n v="4.51"/>
    <n v="3"/>
    <n v="-6.84"/>
    <n v="0.9"/>
    <s v="Wednesday"/>
    <s v="0-5 min"/>
    <n v="1"/>
    <s v="Above 1.2"/>
  </r>
  <r>
    <s v="RF006313"/>
    <d v="2026-02-25T23:13:00"/>
    <d v="2026-02-25T00:00:00"/>
    <n v="23"/>
    <x v="1"/>
    <x v="0"/>
    <n v="2.2999999999999998"/>
    <n v="78.7"/>
    <m/>
    <n v="1"/>
    <n v="2"/>
    <n v="3.3"/>
    <n v="92"/>
    <s v="Low"/>
    <n v="1.833"/>
    <x v="2"/>
    <s v="ETA too high"/>
    <n v="4.6900000000000004"/>
    <n v="2"/>
    <m/>
    <n v="1.3"/>
    <s v="Wednesday"/>
    <s v="0-5 min"/>
    <n v="0"/>
    <s v="Above 1.2"/>
  </r>
  <r>
    <s v="RF006314"/>
    <d v="2026-02-25T23:13:00"/>
    <d v="2026-02-25T00:00:00"/>
    <n v="23"/>
    <x v="0"/>
    <x v="1"/>
    <n v="4.9000000000000004"/>
    <n v="121.62"/>
    <n v="120.17"/>
    <n v="1"/>
    <n v="4.0999999999999996"/>
    <n v="1"/>
    <n v="116"/>
    <s v="Medium"/>
    <n v="1.0089999999999999"/>
    <x v="0"/>
    <s v=""/>
    <n v="4.6500000000000004"/>
    <n v="0"/>
    <n v="-1.45"/>
    <n v="-3.1"/>
    <s v="Wednesday"/>
    <s v="0-5 min"/>
    <n v="1"/>
    <s v="Between 1.0-1.2"/>
  </r>
  <r>
    <s v="RF006315"/>
    <d v="2026-02-25T23:14:00"/>
    <d v="2026-02-25T00:00:00"/>
    <n v="23"/>
    <x v="0"/>
    <x v="0"/>
    <n v="1.3"/>
    <n v="65.81"/>
    <n v="67.209999999999994"/>
    <n v="1.1000000000000001"/>
    <n v="9.4"/>
    <n v="4.7"/>
    <n v="104"/>
    <s v="Medium"/>
    <n v="0.83099999999999996"/>
    <x v="0"/>
    <s v=""/>
    <n v="4.58"/>
    <n v="13"/>
    <n v="1.4"/>
    <n v="-4.7"/>
    <s v="Wednesday"/>
    <s v="5-10 min"/>
    <n v="1"/>
    <s v="Between 0.8-1.0"/>
  </r>
  <r>
    <s v="RF006316"/>
    <d v="2026-02-25T23:17:00"/>
    <d v="2026-02-25T00:00:00"/>
    <n v="23"/>
    <x v="0"/>
    <x v="0"/>
    <n v="12.6"/>
    <n v="250.02"/>
    <n v="254.99"/>
    <n v="1"/>
    <n v="3.2"/>
    <n v="1"/>
    <n v="117"/>
    <s v="Low"/>
    <n v="1.1919999999999999"/>
    <x v="0"/>
    <s v=""/>
    <n v="4.5199999999999996"/>
    <n v="26"/>
    <n v="4.97"/>
    <n v="-2.2000000000000002"/>
    <s v="Wednesday"/>
    <s v="0-5 min"/>
    <n v="1"/>
    <s v="Between 1.0-1.2"/>
  </r>
  <r>
    <s v="RF006317"/>
    <d v="2026-02-26T01:00:00"/>
    <d v="2026-02-26T00:00:00"/>
    <n v="1"/>
    <x v="3"/>
    <x v="0"/>
    <n v="6.8"/>
    <n v="140.46"/>
    <n v="143.59"/>
    <n v="1"/>
    <n v="2.8"/>
    <n v="7.3"/>
    <n v="70"/>
    <s v="Low"/>
    <n v="2.2000000000000002"/>
    <x v="0"/>
    <s v=""/>
    <n v="4.92"/>
    <n v="3"/>
    <n v="3.13"/>
    <n v="4.5"/>
    <s v="Thursday"/>
    <s v="0-5 min"/>
    <n v="1"/>
    <s v="Above 1.2"/>
  </r>
  <r>
    <s v="RF006318"/>
    <d v="2026-02-26T01:03:00"/>
    <d v="2026-02-26T00:00:00"/>
    <n v="1"/>
    <x v="0"/>
    <x v="0"/>
    <n v="1.8"/>
    <n v="66.349999999999994"/>
    <n v="69.11"/>
    <n v="1"/>
    <n v="3.6"/>
    <n v="3.6"/>
    <n v="124"/>
    <s v="Medium"/>
    <n v="1.1830000000000001"/>
    <x v="0"/>
    <s v=""/>
    <n v="4.92"/>
    <n v="15"/>
    <n v="2.76"/>
    <n v="0"/>
    <s v="Thursday"/>
    <s v="0-5 min"/>
    <n v="1"/>
    <s v="Between 1.0-1.2"/>
  </r>
  <r>
    <s v="RF006319"/>
    <d v="2026-02-26T01:05:00"/>
    <d v="2026-02-26T00:00:00"/>
    <n v="1"/>
    <x v="2"/>
    <x v="0"/>
    <n v="4.5"/>
    <n v="117.22"/>
    <n v="116.27"/>
    <n v="1"/>
    <n v="3.5"/>
    <n v="2.7"/>
    <n v="108"/>
    <s v="Low"/>
    <n v="1.4"/>
    <x v="0"/>
    <s v=""/>
    <n v="5"/>
    <n v="4"/>
    <n v="-0.95"/>
    <n v="-0.8"/>
    <s v="Thursday"/>
    <s v="0-5 min"/>
    <n v="1"/>
    <s v="Above 1.2"/>
  </r>
  <r>
    <s v="RF006320"/>
    <d v="2026-02-26T01:21:00"/>
    <d v="2026-02-26T00:00:00"/>
    <n v="1"/>
    <x v="0"/>
    <x v="0"/>
    <n v="2.2000000000000002"/>
    <n v="81.290000000000006"/>
    <m/>
    <n v="1.1000000000000001"/>
    <n v="5.4"/>
    <n v="7.8"/>
    <n v="101"/>
    <s v="Medium"/>
    <n v="0.81699999999999995"/>
    <x v="2"/>
    <s v="Fare too high"/>
    <n v="4.8899999999999997"/>
    <n v="14"/>
    <m/>
    <n v="2.4"/>
    <s v="Thursday"/>
    <s v="5-10 min"/>
    <n v="0"/>
    <s v="Between 0.8-1.0"/>
  </r>
  <r>
    <s v="RF006321"/>
    <d v="2026-02-26T01:37:00"/>
    <d v="2026-02-26T00:00:00"/>
    <n v="1"/>
    <x v="3"/>
    <x v="0"/>
    <n v="3.5"/>
    <n v="90.62"/>
    <n v="85.95"/>
    <n v="1.1000000000000001"/>
    <n v="2"/>
    <n v="6"/>
    <n v="76"/>
    <s v="Low"/>
    <n v="2.2000000000000002"/>
    <x v="0"/>
    <s v=""/>
    <n v="4.54"/>
    <n v="7"/>
    <n v="-4.67"/>
    <n v="4"/>
    <s v="Thursday"/>
    <s v="0-5 min"/>
    <n v="1"/>
    <s v="Above 1.2"/>
  </r>
  <r>
    <s v="RF006322"/>
    <d v="2026-02-26T01:50:00"/>
    <d v="2026-02-26T00:00:00"/>
    <n v="1"/>
    <x v="3"/>
    <x v="0"/>
    <n v="7.3"/>
    <n v="162.87"/>
    <n v="163.38"/>
    <n v="1"/>
    <n v="2"/>
    <n v="1"/>
    <n v="69"/>
    <s v="Low"/>
    <n v="2.1139999999999999"/>
    <x v="0"/>
    <s v=""/>
    <n v="4.5999999999999996"/>
    <n v="49"/>
    <n v="0.51"/>
    <n v="-1"/>
    <s v="Thursday"/>
    <s v="0-5 min"/>
    <n v="1"/>
    <s v="Above 1.2"/>
  </r>
  <r>
    <s v="RF006323"/>
    <d v="2026-02-26T01:51:00"/>
    <d v="2026-02-26T00:00:00"/>
    <n v="1"/>
    <x v="1"/>
    <x v="0"/>
    <n v="9.5"/>
    <n v="164.78"/>
    <n v="164.46"/>
    <n v="1"/>
    <n v="3.3"/>
    <n v="4.5"/>
    <n v="101"/>
    <s v="Low"/>
    <n v="1.6859999999999999"/>
    <x v="0"/>
    <s v=""/>
    <n v="4.79"/>
    <n v="12"/>
    <n v="-0.32"/>
    <n v="1.2"/>
    <s v="Thursday"/>
    <s v="0-5 min"/>
    <n v="1"/>
    <s v="Above 1.2"/>
  </r>
  <r>
    <s v="RF006324"/>
    <d v="2026-02-26T02:21:00"/>
    <d v="2026-02-26T00:00:00"/>
    <n v="2"/>
    <x v="2"/>
    <x v="1"/>
    <n v="1.9"/>
    <n v="73.790000000000006"/>
    <m/>
    <n v="1.1000000000000001"/>
    <n v="4.7"/>
    <n v="6.2"/>
    <n v="121"/>
    <s v="Medium"/>
    <n v="1.1479999999999999"/>
    <x v="2"/>
    <s v="ETA too high"/>
    <n v="4.5599999999999996"/>
    <n v="0"/>
    <m/>
    <n v="1.5"/>
    <s v="Thursday"/>
    <s v="0-5 min"/>
    <n v="0"/>
    <s v="Between 1.0-1.2"/>
  </r>
  <r>
    <s v="RF006325"/>
    <d v="2026-02-26T02:28:00"/>
    <d v="2026-02-26T00:00:00"/>
    <n v="2"/>
    <x v="0"/>
    <x v="0"/>
    <n v="12.7"/>
    <n v="280.37"/>
    <n v="273.68"/>
    <n v="1.2"/>
    <n v="2.9"/>
    <n v="6.3"/>
    <n v="136"/>
    <s v="Medium"/>
    <n v="1.306"/>
    <x v="0"/>
    <s v=""/>
    <n v="5"/>
    <n v="8"/>
    <n v="-6.69"/>
    <n v="3.4"/>
    <s v="Thursday"/>
    <s v="0-5 min"/>
    <n v="1"/>
    <s v="Above 1.2"/>
  </r>
  <r>
    <s v="RF006326"/>
    <d v="2026-02-26T02:50:00"/>
    <d v="2026-02-26T00:00:00"/>
    <n v="2"/>
    <x v="3"/>
    <x v="0"/>
    <n v="11"/>
    <n v="217.32"/>
    <n v="211.16"/>
    <n v="1"/>
    <n v="4.5999999999999996"/>
    <n v="5.4"/>
    <n v="72"/>
    <s v="Low"/>
    <n v="1.321"/>
    <x v="0"/>
    <s v=""/>
    <n v="4.72"/>
    <n v="7"/>
    <n v="-6.16"/>
    <n v="0.8"/>
    <s v="Thursday"/>
    <s v="0-5 min"/>
    <n v="1"/>
    <s v="Above 1.2"/>
  </r>
  <r>
    <s v="RF006327"/>
    <d v="2026-02-26T02:51:00"/>
    <d v="2026-02-26T00:00:00"/>
    <n v="2"/>
    <x v="2"/>
    <x v="0"/>
    <n v="3.9"/>
    <n v="89.28"/>
    <n v="85.28"/>
    <n v="1"/>
    <n v="2.8"/>
    <n v="1"/>
    <n v="120"/>
    <s v="Medium"/>
    <n v="1.2529999999999999"/>
    <x v="0"/>
    <s v=""/>
    <n v="4.54"/>
    <n v="2"/>
    <n v="-4"/>
    <n v="-1.8"/>
    <s v="Thursday"/>
    <s v="0-5 min"/>
    <n v="1"/>
    <s v="Above 1.2"/>
  </r>
  <r>
    <s v="RF006328"/>
    <d v="2026-02-26T02:53:00"/>
    <d v="2026-02-26T00:00:00"/>
    <n v="2"/>
    <x v="0"/>
    <x v="0"/>
    <n v="3"/>
    <n v="99.8"/>
    <n v="105.13"/>
    <n v="1.1000000000000001"/>
    <n v="6.1"/>
    <n v="6.9"/>
    <n v="139"/>
    <s v="Medium"/>
    <n v="1.099"/>
    <x v="0"/>
    <s v=""/>
    <n v="4.8499999999999996"/>
    <n v="51"/>
    <n v="5.33"/>
    <n v="0.8"/>
    <s v="Thursday"/>
    <s v="5-10 min"/>
    <n v="1"/>
    <s v="Between 1.0-1.2"/>
  </r>
  <r>
    <s v="RF006329"/>
    <d v="2026-02-26T02:59:00"/>
    <d v="2026-02-26T00:00:00"/>
    <n v="2"/>
    <x v="2"/>
    <x v="0"/>
    <n v="8.6999999999999993"/>
    <n v="178.26"/>
    <n v="182.01"/>
    <n v="1"/>
    <n v="4.8"/>
    <n v="6.6"/>
    <n v="129"/>
    <s v="Low"/>
    <n v="1.504"/>
    <x v="0"/>
    <s v=""/>
    <n v="4.88"/>
    <n v="37"/>
    <n v="3.75"/>
    <n v="1.8"/>
    <s v="Thursday"/>
    <s v="0-5 min"/>
    <n v="1"/>
    <s v="Above 1.2"/>
  </r>
  <r>
    <s v="RF006330"/>
    <d v="2026-02-26T04:29:00"/>
    <d v="2026-02-26T00:00:00"/>
    <n v="4"/>
    <x v="4"/>
    <x v="0"/>
    <n v="21.6"/>
    <n v="338.97"/>
    <n v="357.27"/>
    <n v="1"/>
    <n v="4.5"/>
    <n v="4.9000000000000004"/>
    <n v="69"/>
    <s v="Low"/>
    <n v="2.2000000000000002"/>
    <x v="0"/>
    <s v=""/>
    <n v="4.8099999999999996"/>
    <n v="6"/>
    <n v="18.3"/>
    <n v="0.4"/>
    <s v="Thursday"/>
    <s v="0-5 min"/>
    <n v="1"/>
    <s v="Above 1.2"/>
  </r>
  <r>
    <s v="RF006331"/>
    <d v="2026-02-26T04:37:00"/>
    <d v="2026-02-26T00:00:00"/>
    <n v="4"/>
    <x v="1"/>
    <x v="0"/>
    <n v="5.3"/>
    <n v="127.27"/>
    <n v="131.26"/>
    <n v="1"/>
    <n v="5.8"/>
    <n v="4.5999999999999996"/>
    <n v="94"/>
    <s v="Low"/>
    <n v="1.36"/>
    <x v="0"/>
    <s v=""/>
    <n v="4.8899999999999997"/>
    <n v="15"/>
    <n v="3.99"/>
    <n v="-1.2"/>
    <s v="Thursday"/>
    <s v="5-10 min"/>
    <n v="1"/>
    <s v="Above 1.2"/>
  </r>
  <r>
    <s v="RF006332"/>
    <d v="2026-02-26T05:28:00"/>
    <d v="2026-02-26T00:00:00"/>
    <n v="5"/>
    <x v="4"/>
    <x v="1"/>
    <n v="3.7"/>
    <n v="94.17"/>
    <n v="97.86"/>
    <n v="1.1000000000000001"/>
    <n v="5.4"/>
    <n v="2.2000000000000002"/>
    <n v="65"/>
    <s v="Low"/>
    <n v="2.2000000000000002"/>
    <x v="0"/>
    <s v=""/>
    <n v="4.8"/>
    <n v="0"/>
    <n v="3.69"/>
    <n v="-3.2"/>
    <s v="Thursday"/>
    <s v="5-10 min"/>
    <n v="1"/>
    <s v="Above 1.2"/>
  </r>
  <r>
    <s v="RF006333"/>
    <d v="2026-02-26T05:43:00"/>
    <d v="2026-02-26T00:00:00"/>
    <n v="5"/>
    <x v="3"/>
    <x v="0"/>
    <n v="3.3"/>
    <n v="95.2"/>
    <n v="89.37"/>
    <n v="1"/>
    <n v="3"/>
    <n v="7.2"/>
    <n v="61"/>
    <s v="Low"/>
    <n v="2.1859999999999999"/>
    <x v="0"/>
    <s v=""/>
    <n v="5"/>
    <n v="25"/>
    <n v="-5.83"/>
    <n v="4.2"/>
    <s v="Thursday"/>
    <s v="0-5 min"/>
    <n v="1"/>
    <s v="Above 1.2"/>
  </r>
  <r>
    <s v="RF006334"/>
    <d v="2026-02-26T05:55:00"/>
    <d v="2026-02-26T00:00:00"/>
    <n v="5"/>
    <x v="3"/>
    <x v="0"/>
    <n v="0.7"/>
    <n v="55.02"/>
    <n v="53.73"/>
    <n v="1.1000000000000001"/>
    <n v="2.5"/>
    <n v="5.5"/>
    <n v="68"/>
    <s v="Low"/>
    <n v="1.458"/>
    <x v="0"/>
    <s v=""/>
    <n v="4.93"/>
    <n v="5"/>
    <n v="-1.29"/>
    <n v="3"/>
    <s v="Thursday"/>
    <s v="0-5 min"/>
    <n v="1"/>
    <s v="Above 1.2"/>
  </r>
  <r>
    <s v="RF006335"/>
    <d v="2026-02-26T06:52:00"/>
    <d v="2026-02-26T00:00:00"/>
    <n v="6"/>
    <x v="0"/>
    <x v="0"/>
    <n v="2.7"/>
    <n v="93.14"/>
    <n v="96.92"/>
    <n v="1.1000000000000001"/>
    <n v="7.2"/>
    <n v="8.1"/>
    <n v="127"/>
    <s v="Medium"/>
    <n v="1.1000000000000001"/>
    <x v="0"/>
    <s v=""/>
    <n v="4.59"/>
    <n v="7"/>
    <n v="3.78"/>
    <n v="0.9"/>
    <s v="Thursday"/>
    <s v="5-10 min"/>
    <n v="1"/>
    <s v="Between 1.0-1.2"/>
  </r>
  <r>
    <s v="RF006336"/>
    <d v="2026-02-26T07:01:00"/>
    <d v="2026-02-26T00:00:00"/>
    <n v="7"/>
    <x v="0"/>
    <x v="0"/>
    <n v="0.7"/>
    <n v="57.15"/>
    <n v="58.85"/>
    <n v="1.1000000000000001"/>
    <n v="8.8000000000000007"/>
    <n v="6.5"/>
    <n v="132"/>
    <s v="Medium"/>
    <n v="1.1499999999999999"/>
    <x v="0"/>
    <s v=""/>
    <n v="4.58"/>
    <n v="1"/>
    <n v="1.7"/>
    <n v="-2.2999999999999998"/>
    <s v="Thursday"/>
    <s v="5-10 min"/>
    <n v="1"/>
    <s v="Between 1.0-1.2"/>
  </r>
  <r>
    <s v="RF006337"/>
    <d v="2026-02-26T07:36:00"/>
    <d v="2026-02-26T00:00:00"/>
    <n v="7"/>
    <x v="0"/>
    <x v="0"/>
    <n v="9.8000000000000007"/>
    <n v="203.75"/>
    <m/>
    <n v="1.1000000000000001"/>
    <n v="7.9"/>
    <n v="10.9"/>
    <n v="122"/>
    <s v="Medium"/>
    <n v="0.92400000000000004"/>
    <x v="2"/>
    <s v="Fare too high"/>
    <n v="4.7"/>
    <n v="16"/>
    <m/>
    <n v="3"/>
    <s v="Thursday"/>
    <s v="5-10 min"/>
    <n v="0"/>
    <s v="Between 0.8-1.0"/>
  </r>
  <r>
    <s v="RF006338"/>
    <d v="2026-02-26T07:36:00"/>
    <d v="2026-02-26T00:00:00"/>
    <n v="7"/>
    <x v="3"/>
    <x v="0"/>
    <n v="11.9"/>
    <n v="232.13"/>
    <m/>
    <n v="1"/>
    <n v="7.1"/>
    <n v="6.2"/>
    <n v="71"/>
    <s v="Low"/>
    <n v="1.6180000000000001"/>
    <x v="2"/>
    <s v="ETA too high"/>
    <n v="4.72"/>
    <n v="26"/>
    <m/>
    <n v="-0.9"/>
    <s v="Thursday"/>
    <s v="5-10 min"/>
    <n v="0"/>
    <s v="Above 1.2"/>
  </r>
  <r>
    <s v="RF006339"/>
    <d v="2026-02-26T08:08:00"/>
    <d v="2026-02-26T00:00:00"/>
    <n v="8"/>
    <x v="1"/>
    <x v="0"/>
    <n v="3.8"/>
    <n v="100.6"/>
    <m/>
    <n v="1.1000000000000001"/>
    <n v="4.5"/>
    <n v="1"/>
    <n v="85"/>
    <s v="Medium"/>
    <n v="0.79200000000000004"/>
    <x v="1"/>
    <s v="Driver unavailable"/>
    <n v="4.58"/>
    <n v="26"/>
    <m/>
    <n v="-3.5"/>
    <s v="Thursday"/>
    <s v="0-5 min"/>
    <n v="0"/>
    <s v="Below 0.8"/>
  </r>
  <r>
    <s v="RF006340"/>
    <d v="2026-02-26T08:11:00"/>
    <d v="2026-02-26T00:00:00"/>
    <n v="8"/>
    <x v="0"/>
    <x v="0"/>
    <n v="4.9000000000000004"/>
    <n v="133.07"/>
    <n v="127.21"/>
    <n v="1.2"/>
    <n v="6.7"/>
    <n v="10.4"/>
    <n v="109"/>
    <s v="High"/>
    <n v="0.74199999999999999"/>
    <x v="0"/>
    <s v=""/>
    <n v="4.5199999999999996"/>
    <n v="15"/>
    <n v="-5.86"/>
    <n v="3.7"/>
    <s v="Thursday"/>
    <s v="5-10 min"/>
    <n v="1"/>
    <s v="Below 0.8"/>
  </r>
  <r>
    <s v="RF006341"/>
    <d v="2026-02-26T08:20:00"/>
    <d v="2026-02-26T00:00:00"/>
    <n v="8"/>
    <x v="1"/>
    <x v="0"/>
    <n v="2.7"/>
    <n v="87.68"/>
    <n v="87.25"/>
    <n v="1.1000000000000001"/>
    <n v="5"/>
    <n v="1"/>
    <n v="81"/>
    <s v="Medium"/>
    <n v="0.92"/>
    <x v="0"/>
    <s v=""/>
    <n v="4.68"/>
    <n v="11"/>
    <n v="-0.43"/>
    <n v="-4"/>
    <s v="Thursday"/>
    <s v="0-5 min"/>
    <n v="1"/>
    <s v="Between 0.8-1.0"/>
  </r>
  <r>
    <s v="RF006342"/>
    <d v="2026-02-26T08:21:00"/>
    <d v="2026-02-26T00:00:00"/>
    <n v="8"/>
    <x v="0"/>
    <x v="1"/>
    <n v="2.9"/>
    <n v="107.52"/>
    <n v="109.45"/>
    <n v="1.2"/>
    <n v="6.1"/>
    <n v="6.4"/>
    <n v="123"/>
    <s v="High"/>
    <n v="0.81399999999999995"/>
    <x v="0"/>
    <s v=""/>
    <n v="4.59"/>
    <n v="0"/>
    <n v="1.93"/>
    <n v="0.3"/>
    <s v="Thursday"/>
    <s v="5-10 min"/>
    <n v="1"/>
    <s v="Between 0.8-1.0"/>
  </r>
  <r>
    <s v="RF006343"/>
    <d v="2026-02-26T08:30:00"/>
    <d v="2026-02-26T00:00:00"/>
    <n v="8"/>
    <x v="3"/>
    <x v="0"/>
    <n v="5.0999999999999996"/>
    <n v="105.44"/>
    <n v="101.7"/>
    <n v="1"/>
    <n v="3.5"/>
    <n v="6.6"/>
    <n v="60"/>
    <s v="Low"/>
    <n v="1.2509999999999999"/>
    <x v="0"/>
    <s v=""/>
    <n v="4.7300000000000004"/>
    <n v="10"/>
    <n v="-3.74"/>
    <n v="3.1"/>
    <s v="Thursday"/>
    <s v="0-5 min"/>
    <n v="1"/>
    <s v="Above 1.2"/>
  </r>
  <r>
    <s v="RF006344"/>
    <d v="2026-02-26T08:39:00"/>
    <d v="2026-02-26T00:00:00"/>
    <n v="8"/>
    <x v="0"/>
    <x v="0"/>
    <n v="6.5"/>
    <n v="165.11"/>
    <n v="165.7"/>
    <n v="1.3"/>
    <n v="8.4"/>
    <n v="9.8000000000000007"/>
    <n v="87"/>
    <s v="Medium"/>
    <n v="0.60899999999999999"/>
    <x v="0"/>
    <s v=""/>
    <n v="4.26"/>
    <n v="4"/>
    <n v="0.59"/>
    <n v="1.4"/>
    <s v="Thursday"/>
    <s v="5-10 min"/>
    <n v="1"/>
    <s v="Below 0.8"/>
  </r>
  <r>
    <s v="RF006345"/>
    <d v="2026-02-26T08:56:00"/>
    <d v="2026-02-26T00:00:00"/>
    <n v="8"/>
    <x v="2"/>
    <x v="0"/>
    <n v="15.8"/>
    <n v="400.24"/>
    <n v="396.27"/>
    <n v="1.3"/>
    <n v="7.4"/>
    <n v="10.5"/>
    <n v="112"/>
    <s v="High"/>
    <n v="0.82599999999999996"/>
    <x v="0"/>
    <s v=""/>
    <n v="4.9400000000000004"/>
    <n v="12"/>
    <n v="-3.97"/>
    <n v="3.1"/>
    <s v="Thursday"/>
    <s v="5-10 min"/>
    <n v="1"/>
    <s v="Between 0.8-1.0"/>
  </r>
  <r>
    <s v="RF006346"/>
    <d v="2026-02-26T09:02:00"/>
    <d v="2026-02-26T00:00:00"/>
    <n v="9"/>
    <x v="1"/>
    <x v="0"/>
    <n v="1.4"/>
    <n v="64.260000000000005"/>
    <m/>
    <n v="1"/>
    <n v="3.7"/>
    <n v="7.7"/>
    <n v="77"/>
    <s v="Medium"/>
    <n v="0.96399999999999997"/>
    <x v="2"/>
    <s v="Fare too high"/>
    <n v="4.6500000000000004"/>
    <n v="3"/>
    <m/>
    <n v="4"/>
    <s v="Thursday"/>
    <s v="0-5 min"/>
    <n v="0"/>
    <s v="Between 0.8-1.0"/>
  </r>
  <r>
    <s v="RF006347"/>
    <d v="2026-02-26T09:32:00"/>
    <d v="2026-02-26T00:00:00"/>
    <n v="9"/>
    <x v="2"/>
    <x v="0"/>
    <n v="4.5999999999999996"/>
    <n v="108.82"/>
    <n v="107.31"/>
    <n v="1"/>
    <n v="4.3"/>
    <n v="2.2999999999999998"/>
    <n v="103"/>
    <s v="Medium"/>
    <n v="0.93200000000000005"/>
    <x v="0"/>
    <s v=""/>
    <n v="4.78"/>
    <n v="12"/>
    <n v="-1.51"/>
    <n v="-2"/>
    <s v="Thursday"/>
    <s v="0-5 min"/>
    <n v="1"/>
    <s v="Between 0.8-1.0"/>
  </r>
  <r>
    <s v="RF006348"/>
    <d v="2026-02-26T09:32:00"/>
    <d v="2026-02-26T00:00:00"/>
    <n v="9"/>
    <x v="0"/>
    <x v="0"/>
    <n v="6.2"/>
    <n v="184.02"/>
    <n v="177.35"/>
    <n v="1.3"/>
    <n v="7.8"/>
    <n v="8.6999999999999993"/>
    <n v="98"/>
    <s v="Medium"/>
    <n v="0.70099999999999996"/>
    <x v="0"/>
    <s v=""/>
    <n v="4.24"/>
    <n v="28"/>
    <n v="-6.67"/>
    <n v="0.9"/>
    <s v="Thursday"/>
    <s v="5-10 min"/>
    <n v="1"/>
    <s v="Below 0.8"/>
  </r>
  <r>
    <s v="RF006349"/>
    <d v="2026-02-26T09:34:00"/>
    <d v="2026-02-26T00:00:00"/>
    <n v="9"/>
    <x v="3"/>
    <x v="0"/>
    <n v="4.2"/>
    <n v="94.56"/>
    <n v="91.69"/>
    <n v="1"/>
    <n v="5.3"/>
    <n v="5.9"/>
    <n v="60"/>
    <s v="Low"/>
    <n v="1.244"/>
    <x v="0"/>
    <s v=""/>
    <n v="4.74"/>
    <n v="11"/>
    <n v="-2.87"/>
    <n v="0.6"/>
    <s v="Thursday"/>
    <s v="5-10 min"/>
    <n v="1"/>
    <s v="Above 1.2"/>
  </r>
  <r>
    <s v="RF006350"/>
    <d v="2026-02-26T09:34:00"/>
    <d v="2026-02-26T00:00:00"/>
    <n v="9"/>
    <x v="4"/>
    <x v="1"/>
    <n v="7.7"/>
    <n v="165.61"/>
    <n v="167.22"/>
    <n v="1"/>
    <n v="5.5"/>
    <n v="6"/>
    <n v="37"/>
    <s v="Medium"/>
    <n v="0.72599999999999998"/>
    <x v="0"/>
    <s v=""/>
    <n v="4.6900000000000004"/>
    <n v="0"/>
    <n v="1.61"/>
    <n v="0.5"/>
    <s v="Thursday"/>
    <s v="5-10 min"/>
    <n v="1"/>
    <s v="Below 0.8"/>
  </r>
  <r>
    <s v="RF006351"/>
    <d v="2026-02-26T09:47:00"/>
    <d v="2026-02-26T00:00:00"/>
    <n v="9"/>
    <x v="0"/>
    <x v="1"/>
    <n v="10.4"/>
    <n v="217.1"/>
    <n v="207.3"/>
    <n v="1"/>
    <n v="5.7"/>
    <n v="8.5"/>
    <n v="110"/>
    <s v="Medium"/>
    <n v="0.88800000000000001"/>
    <x v="0"/>
    <s v=""/>
    <n v="4.71"/>
    <n v="0"/>
    <n v="-9.8000000000000007"/>
    <n v="2.8"/>
    <s v="Thursday"/>
    <s v="5-10 min"/>
    <n v="1"/>
    <s v="Between 0.8-1.0"/>
  </r>
  <r>
    <s v="RF006352"/>
    <d v="2026-02-26T09:48:00"/>
    <d v="2026-02-26T00:00:00"/>
    <n v="9"/>
    <x v="3"/>
    <x v="0"/>
    <n v="4.3"/>
    <n v="95.05"/>
    <n v="93.24"/>
    <n v="1"/>
    <n v="2.6"/>
    <n v="5.3"/>
    <n v="54"/>
    <s v="Low"/>
    <n v="1.073"/>
    <x v="0"/>
    <s v=""/>
    <n v="4.76"/>
    <n v="43"/>
    <n v="-1.81"/>
    <n v="2.7"/>
    <s v="Thursday"/>
    <s v="0-5 min"/>
    <n v="1"/>
    <s v="Between 1.0-1.2"/>
  </r>
  <r>
    <s v="RF006353"/>
    <d v="2026-02-26T09:55:00"/>
    <d v="2026-02-26T00:00:00"/>
    <n v="9"/>
    <x v="0"/>
    <x v="0"/>
    <n v="4.8"/>
    <n v="143.74"/>
    <n v="145.16999999999999"/>
    <n v="1.2"/>
    <n v="8.8000000000000007"/>
    <n v="12.7"/>
    <n v="96"/>
    <s v="Medium"/>
    <n v="0.69699999999999995"/>
    <x v="0"/>
    <s v=""/>
    <n v="4.6100000000000003"/>
    <n v="7"/>
    <n v="1.43"/>
    <n v="3.9"/>
    <s v="Thursday"/>
    <s v="5-10 min"/>
    <n v="1"/>
    <s v="Below 0.8"/>
  </r>
  <r>
    <s v="RF006354"/>
    <d v="2026-02-26T09:56:00"/>
    <d v="2026-02-26T00:00:00"/>
    <n v="9"/>
    <x v="0"/>
    <x v="0"/>
    <n v="3.4"/>
    <n v="114.45"/>
    <n v="114.54"/>
    <n v="1.3"/>
    <n v="7.2"/>
    <n v="5.3"/>
    <n v="119"/>
    <s v="High"/>
    <n v="0.68400000000000005"/>
    <x v="0"/>
    <s v=""/>
    <n v="4.79"/>
    <n v="12"/>
    <n v="0.09"/>
    <n v="-1.9"/>
    <s v="Thursday"/>
    <s v="5-10 min"/>
    <n v="1"/>
    <s v="Below 0.8"/>
  </r>
  <r>
    <s v="RF006355"/>
    <d v="2026-02-26T10:05:00"/>
    <d v="2026-02-26T00:00:00"/>
    <n v="10"/>
    <x v="3"/>
    <x v="1"/>
    <n v="8"/>
    <n v="171.61"/>
    <n v="167.06"/>
    <n v="1.1000000000000001"/>
    <n v="4.3"/>
    <n v="6"/>
    <n v="60"/>
    <s v="Medium"/>
    <n v="1.0720000000000001"/>
    <x v="0"/>
    <s v=""/>
    <n v="4.18"/>
    <n v="0"/>
    <n v="-4.55"/>
    <n v="1.7"/>
    <s v="Thursday"/>
    <s v="0-5 min"/>
    <n v="1"/>
    <s v="Between 1.0-1.2"/>
  </r>
  <r>
    <s v="RF006356"/>
    <d v="2026-02-26T10:13:00"/>
    <d v="2026-02-26T00:00:00"/>
    <n v="10"/>
    <x v="0"/>
    <x v="1"/>
    <n v="2.5"/>
    <n v="100.59"/>
    <n v="102.25"/>
    <n v="1.3"/>
    <n v="7.9"/>
    <n v="5.6"/>
    <n v="110"/>
    <s v="High"/>
    <n v="0.76500000000000001"/>
    <x v="0"/>
    <s v=""/>
    <n v="4.7699999999999996"/>
    <n v="0"/>
    <n v="1.66"/>
    <n v="-2.2999999999999998"/>
    <s v="Thursday"/>
    <s v="5-10 min"/>
    <n v="1"/>
    <s v="Below 0.8"/>
  </r>
  <r>
    <s v="RF006357"/>
    <d v="2026-02-26T10:30:00"/>
    <d v="2026-02-26T00:00:00"/>
    <n v="10"/>
    <x v="1"/>
    <x v="0"/>
    <n v="9.8000000000000007"/>
    <n v="266.72000000000003"/>
    <m/>
    <n v="1.3"/>
    <n v="8.8000000000000007"/>
    <n v="10.9"/>
    <n v="80"/>
    <s v="Medium"/>
    <n v="0.78500000000000003"/>
    <x v="2"/>
    <s v="ETA too high"/>
    <n v="4.76"/>
    <n v="1"/>
    <m/>
    <n v="2.1"/>
    <s v="Thursday"/>
    <s v="5-10 min"/>
    <n v="0"/>
    <s v="Below 0.8"/>
  </r>
  <r>
    <s v="RF006358"/>
    <d v="2026-02-26T10:59:00"/>
    <d v="2026-02-26T00:00:00"/>
    <n v="10"/>
    <x v="4"/>
    <x v="0"/>
    <n v="3.1"/>
    <n v="81.96"/>
    <n v="84.15"/>
    <n v="1"/>
    <n v="5.2"/>
    <n v="10.9"/>
    <n v="59"/>
    <s v="Low"/>
    <n v="1.9670000000000001"/>
    <x v="0"/>
    <s v=""/>
    <n v="5"/>
    <n v="4"/>
    <n v="2.19"/>
    <n v="5.7"/>
    <s v="Thursday"/>
    <s v="5-10 min"/>
    <n v="1"/>
    <s v="Above 1.2"/>
  </r>
  <r>
    <s v="RF006359"/>
    <d v="2026-02-26T10:59:00"/>
    <d v="2026-02-26T00:00:00"/>
    <n v="10"/>
    <x v="0"/>
    <x v="1"/>
    <n v="6.8"/>
    <n v="216.92"/>
    <n v="215.69"/>
    <n v="1.4"/>
    <n v="6.8"/>
    <n v="12.4"/>
    <n v="108"/>
    <s v="High"/>
    <n v="0.626"/>
    <x v="0"/>
    <s v=""/>
    <n v="4.78"/>
    <n v="0"/>
    <n v="-1.23"/>
    <n v="5.6"/>
    <s v="Thursday"/>
    <s v="5-10 min"/>
    <n v="1"/>
    <s v="Below 0.8"/>
  </r>
  <r>
    <s v="RF006360"/>
    <d v="2026-02-26T11:17:00"/>
    <d v="2026-02-26T00:00:00"/>
    <n v="11"/>
    <x v="0"/>
    <x v="1"/>
    <n v="6.7"/>
    <n v="146.1"/>
    <n v="152.25"/>
    <n v="1"/>
    <n v="5.6"/>
    <n v="2.5"/>
    <n v="136"/>
    <s v="Medium"/>
    <n v="1.2090000000000001"/>
    <x v="0"/>
    <s v=""/>
    <n v="4.26"/>
    <n v="0"/>
    <n v="6.15"/>
    <n v="-3.1"/>
    <s v="Thursday"/>
    <s v="5-10 min"/>
    <n v="1"/>
    <s v="Above 1.2"/>
  </r>
  <r>
    <s v="RF006361"/>
    <d v="2026-02-26T11:28:00"/>
    <d v="2026-02-26T00:00:00"/>
    <n v="11"/>
    <x v="2"/>
    <x v="1"/>
    <n v="13.1"/>
    <n v="258.08999999999997"/>
    <n v="254.23"/>
    <n v="1.1000000000000001"/>
    <n v="5.4"/>
    <n v="2.9"/>
    <n v="121"/>
    <s v="Medium"/>
    <n v="0.97299999999999998"/>
    <x v="0"/>
    <s v=""/>
    <n v="4.63"/>
    <n v="0"/>
    <n v="-3.86"/>
    <n v="-2.5"/>
    <s v="Thursday"/>
    <s v="5-10 min"/>
    <n v="1"/>
    <s v="Between 0.8-1.0"/>
  </r>
  <r>
    <s v="RF006362"/>
    <d v="2026-02-26T11:52:00"/>
    <d v="2026-02-26T00:00:00"/>
    <n v="11"/>
    <x v="3"/>
    <x v="0"/>
    <n v="1.1000000000000001"/>
    <n v="60.98"/>
    <n v="58.15"/>
    <n v="1.1000000000000001"/>
    <n v="5.4"/>
    <n v="7.5"/>
    <n v="73"/>
    <s v="Low"/>
    <n v="1.512"/>
    <x v="0"/>
    <s v=""/>
    <n v="4.63"/>
    <n v="47"/>
    <n v="-2.83"/>
    <n v="2.1"/>
    <s v="Thursday"/>
    <s v="5-10 min"/>
    <n v="1"/>
    <s v="Above 1.2"/>
  </r>
  <r>
    <s v="RF006363"/>
    <d v="2026-02-26T11:56:00"/>
    <d v="2026-02-26T00:00:00"/>
    <n v="11"/>
    <x v="4"/>
    <x v="0"/>
    <n v="10.5"/>
    <n v="167.42"/>
    <n v="160.72999999999999"/>
    <n v="1"/>
    <n v="6.5"/>
    <n v="5.6"/>
    <n v="62"/>
    <s v="Low"/>
    <n v="1.623"/>
    <x v="0"/>
    <s v=""/>
    <n v="4.7"/>
    <n v="4"/>
    <n v="-6.69"/>
    <n v="-0.9"/>
    <s v="Thursday"/>
    <s v="5-10 min"/>
    <n v="1"/>
    <s v="Above 1.2"/>
  </r>
  <r>
    <s v="RF006364"/>
    <d v="2026-02-26T12:05:00"/>
    <d v="2026-02-26T00:00:00"/>
    <n v="12"/>
    <x v="3"/>
    <x v="0"/>
    <n v="2.5"/>
    <n v="76.02"/>
    <n v="76.31"/>
    <n v="1"/>
    <n v="4.0999999999999996"/>
    <n v="8.6999999999999993"/>
    <n v="62"/>
    <s v="Low"/>
    <n v="1.234"/>
    <x v="0"/>
    <s v=""/>
    <n v="4.6500000000000004"/>
    <n v="3"/>
    <n v="0.28999999999999998"/>
    <n v="4.5999999999999996"/>
    <s v="Thursday"/>
    <s v="0-5 min"/>
    <n v="1"/>
    <s v="Above 1.2"/>
  </r>
  <r>
    <s v="RF006365"/>
    <d v="2026-02-26T13:25:00"/>
    <d v="2026-02-26T00:00:00"/>
    <n v="13"/>
    <x v="1"/>
    <x v="0"/>
    <n v="10.3"/>
    <n v="178.56"/>
    <n v="171.51"/>
    <n v="1"/>
    <n v="6.4"/>
    <n v="9.5"/>
    <n v="95"/>
    <s v="Medium"/>
    <n v="1.139"/>
    <x v="0"/>
    <s v=""/>
    <n v="4.7300000000000004"/>
    <n v="5"/>
    <n v="-7.05"/>
    <n v="3.1"/>
    <s v="Thursday"/>
    <s v="5-10 min"/>
    <n v="1"/>
    <s v="Between 1.0-1.2"/>
  </r>
  <r>
    <s v="RF006366"/>
    <d v="2026-02-26T13:30:00"/>
    <d v="2026-02-26T00:00:00"/>
    <n v="13"/>
    <x v="4"/>
    <x v="0"/>
    <n v="2.2000000000000002"/>
    <n v="72.12"/>
    <n v="74.459999999999994"/>
    <n v="1"/>
    <n v="3.1"/>
    <n v="5.4"/>
    <n v="58"/>
    <s v="Low"/>
    <n v="1.78"/>
    <x v="0"/>
    <s v=""/>
    <n v="4.53"/>
    <n v="5"/>
    <n v="2.34"/>
    <n v="2.2999999999999998"/>
    <s v="Thursday"/>
    <s v="0-5 min"/>
    <n v="1"/>
    <s v="Above 1.2"/>
  </r>
  <r>
    <s v="RF006367"/>
    <d v="2026-02-26T14:04:00"/>
    <d v="2026-02-26T00:00:00"/>
    <n v="14"/>
    <x v="0"/>
    <x v="0"/>
    <n v="5.5"/>
    <n v="148.03"/>
    <n v="152.75"/>
    <n v="1.1000000000000001"/>
    <n v="2.9"/>
    <n v="1"/>
    <n v="131"/>
    <s v="Medium"/>
    <n v="1.2509999999999999"/>
    <x v="0"/>
    <s v=""/>
    <n v="5"/>
    <n v="34"/>
    <n v="4.72"/>
    <n v="-1.9"/>
    <s v="Thursday"/>
    <s v="0-5 min"/>
    <n v="1"/>
    <s v="Above 1.2"/>
  </r>
  <r>
    <s v="RF006368"/>
    <d v="2026-02-26T14:05:00"/>
    <d v="2026-02-26T00:00:00"/>
    <n v="14"/>
    <x v="2"/>
    <x v="0"/>
    <n v="3.7"/>
    <n v="99.08"/>
    <m/>
    <n v="1"/>
    <n v="6.2"/>
    <n v="9.4"/>
    <n v="110"/>
    <s v="Medium"/>
    <n v="1.1519999999999999"/>
    <x v="1"/>
    <s v="Driver unavailable"/>
    <n v="4.7"/>
    <n v="3"/>
    <m/>
    <n v="3.2"/>
    <s v="Thursday"/>
    <s v="5-10 min"/>
    <n v="0"/>
    <s v="Between 1.0-1.2"/>
  </r>
  <r>
    <s v="RF006369"/>
    <d v="2026-02-26T14:28:00"/>
    <d v="2026-02-26T00:00:00"/>
    <n v="14"/>
    <x v="1"/>
    <x v="0"/>
    <n v="9.6999999999999993"/>
    <n v="227.47"/>
    <n v="231.51"/>
    <n v="1.1000000000000001"/>
    <n v="5.2"/>
    <n v="7.7"/>
    <n v="91"/>
    <s v="Low"/>
    <n v="1.292"/>
    <x v="0"/>
    <s v=""/>
    <n v="5"/>
    <n v="16"/>
    <n v="4.04"/>
    <n v="2.5"/>
    <s v="Thursday"/>
    <s v="5-10 min"/>
    <n v="1"/>
    <s v="Above 1.2"/>
  </r>
  <r>
    <s v="RF006370"/>
    <d v="2026-02-26T14:31:00"/>
    <d v="2026-02-26T00:00:00"/>
    <n v="14"/>
    <x v="2"/>
    <x v="0"/>
    <n v="2.1"/>
    <n v="66.760000000000005"/>
    <n v="62.95"/>
    <n v="1"/>
    <n v="4"/>
    <n v="4.5999999999999996"/>
    <n v="128"/>
    <s v="Medium"/>
    <n v="1.294"/>
    <x v="0"/>
    <s v=""/>
    <n v="4.45"/>
    <n v="30"/>
    <n v="-3.81"/>
    <n v="0.6"/>
    <s v="Thursday"/>
    <s v="0-5 min"/>
    <n v="1"/>
    <s v="Above 1.2"/>
  </r>
  <r>
    <s v="RF006371"/>
    <d v="2026-02-26T14:35:00"/>
    <d v="2026-02-26T00:00:00"/>
    <n v="14"/>
    <x v="0"/>
    <x v="0"/>
    <n v="1.5"/>
    <n v="62.38"/>
    <n v="62.18"/>
    <n v="1"/>
    <n v="5"/>
    <n v="1.5"/>
    <n v="117"/>
    <s v="Medium"/>
    <n v="0.91400000000000003"/>
    <x v="0"/>
    <s v=""/>
    <n v="4.6399999999999997"/>
    <n v="17"/>
    <n v="-0.2"/>
    <n v="-3.5"/>
    <s v="Thursday"/>
    <s v="0-5 min"/>
    <n v="1"/>
    <s v="Between 0.8-1.0"/>
  </r>
  <r>
    <s v="RF006372"/>
    <d v="2026-02-26T14:48:00"/>
    <d v="2026-02-26T00:00:00"/>
    <n v="14"/>
    <x v="3"/>
    <x v="0"/>
    <n v="6.3"/>
    <n v="139.19"/>
    <n v="138.54"/>
    <n v="1"/>
    <n v="3.7"/>
    <n v="9"/>
    <n v="61"/>
    <s v="Low"/>
    <n v="1.4339999999999999"/>
    <x v="0"/>
    <s v=""/>
    <n v="4.87"/>
    <n v="11"/>
    <n v="-0.65"/>
    <n v="5.3"/>
    <s v="Thursday"/>
    <s v="0-5 min"/>
    <n v="1"/>
    <s v="Above 1.2"/>
  </r>
  <r>
    <s v="RF006373"/>
    <d v="2026-02-26T14:50:00"/>
    <d v="2026-02-26T00:00:00"/>
    <n v="14"/>
    <x v="0"/>
    <x v="0"/>
    <n v="2.4"/>
    <n v="73.64"/>
    <m/>
    <n v="1"/>
    <n v="3.9"/>
    <n v="1.3"/>
    <n v="116"/>
    <s v="Medium"/>
    <n v="1.0129999999999999"/>
    <x v="2"/>
    <s v="Changed plans"/>
    <n v="4.42"/>
    <n v="6"/>
    <m/>
    <n v="-2.6"/>
    <s v="Thursday"/>
    <s v="0-5 min"/>
    <n v="0"/>
    <s v="Between 1.0-1.2"/>
  </r>
  <r>
    <s v="RF006374"/>
    <d v="2026-02-26T14:52:00"/>
    <d v="2026-02-26T00:00:00"/>
    <n v="14"/>
    <x v="4"/>
    <x v="1"/>
    <n v="7.3"/>
    <n v="145.88"/>
    <n v="145.37"/>
    <n v="1"/>
    <n v="2"/>
    <n v="1"/>
    <n v="64"/>
    <s v="Low"/>
    <n v="2.2000000000000002"/>
    <x v="0"/>
    <s v=""/>
    <n v="4.96"/>
    <n v="0"/>
    <n v="-0.51"/>
    <n v="-1"/>
    <s v="Thursday"/>
    <s v="0-5 min"/>
    <n v="1"/>
    <s v="Above 1.2"/>
  </r>
  <r>
    <s v="RF006375"/>
    <d v="2026-02-26T15:28:00"/>
    <d v="2026-02-26T00:00:00"/>
    <n v="15"/>
    <x v="0"/>
    <x v="0"/>
    <n v="6.8"/>
    <n v="150.25"/>
    <n v="155.63999999999999"/>
    <n v="1"/>
    <n v="3.1"/>
    <n v="5.4"/>
    <n v="119"/>
    <s v="Medium"/>
    <n v="0.97199999999999998"/>
    <x v="0"/>
    <s v=""/>
    <n v="4.75"/>
    <n v="6"/>
    <n v="5.39"/>
    <n v="2.2999999999999998"/>
    <s v="Thursday"/>
    <s v="0-5 min"/>
    <n v="1"/>
    <s v="Between 0.8-1.0"/>
  </r>
  <r>
    <s v="RF006376"/>
    <d v="2026-02-26T15:54:00"/>
    <d v="2026-02-26T00:00:00"/>
    <n v="15"/>
    <x v="0"/>
    <x v="0"/>
    <n v="5.3"/>
    <n v="113.81"/>
    <n v="112.72"/>
    <n v="1"/>
    <n v="4.2"/>
    <n v="8.1"/>
    <n v="122"/>
    <s v="Low"/>
    <n v="1.357"/>
    <x v="0"/>
    <s v=""/>
    <n v="4.75"/>
    <n v="19"/>
    <n v="-1.0900000000000001"/>
    <n v="3.9"/>
    <s v="Thursday"/>
    <s v="0-5 min"/>
    <n v="1"/>
    <s v="Above 1.2"/>
  </r>
  <r>
    <s v="RF006377"/>
    <d v="2026-02-26T16:17:00"/>
    <d v="2026-02-26T00:00:00"/>
    <n v="16"/>
    <x v="4"/>
    <x v="0"/>
    <n v="5.5"/>
    <n v="115.79"/>
    <n v="116.47"/>
    <n v="1"/>
    <n v="2"/>
    <n v="1"/>
    <n v="54"/>
    <s v="Low"/>
    <n v="1.766"/>
    <x v="0"/>
    <s v=""/>
    <n v="4.9800000000000004"/>
    <n v="6"/>
    <n v="0.68"/>
    <n v="-1"/>
    <s v="Thursday"/>
    <s v="0-5 min"/>
    <n v="1"/>
    <s v="Above 1.2"/>
  </r>
  <r>
    <s v="RF006378"/>
    <d v="2026-02-26T16:20:00"/>
    <d v="2026-02-26T00:00:00"/>
    <n v="16"/>
    <x v="3"/>
    <x v="1"/>
    <n v="7.3"/>
    <n v="158.84"/>
    <n v="159.86000000000001"/>
    <n v="1"/>
    <n v="2"/>
    <n v="1"/>
    <n v="46"/>
    <s v="Low"/>
    <n v="0.93100000000000005"/>
    <x v="0"/>
    <s v=""/>
    <n v="4.63"/>
    <n v="0"/>
    <n v="1.02"/>
    <n v="-1"/>
    <s v="Thursday"/>
    <s v="0-5 min"/>
    <n v="1"/>
    <s v="Between 0.8-1.0"/>
  </r>
  <r>
    <s v="RF006379"/>
    <d v="2026-02-26T16:49:00"/>
    <d v="2026-02-26T00:00:00"/>
    <n v="16"/>
    <x v="1"/>
    <x v="0"/>
    <n v="4.9000000000000004"/>
    <n v="121.15"/>
    <n v="121.5"/>
    <n v="1.1000000000000001"/>
    <n v="2.6"/>
    <n v="4.4000000000000004"/>
    <n v="75"/>
    <s v="Medium"/>
    <n v="0.80500000000000005"/>
    <x v="0"/>
    <s v=""/>
    <n v="4.6100000000000003"/>
    <n v="6"/>
    <n v="0.35"/>
    <n v="1.8"/>
    <s v="Thursday"/>
    <s v="0-5 min"/>
    <n v="1"/>
    <s v="Between 0.8-1.0"/>
  </r>
  <r>
    <s v="RF006380"/>
    <d v="2026-02-26T17:07:00"/>
    <d v="2026-02-26T00:00:00"/>
    <n v="17"/>
    <x v="0"/>
    <x v="0"/>
    <n v="3.3"/>
    <n v="113.58"/>
    <n v="113.65"/>
    <n v="1.2"/>
    <n v="9.6999999999999993"/>
    <n v="16.3"/>
    <n v="99"/>
    <s v="Medium"/>
    <n v="0.70199999999999996"/>
    <x v="0"/>
    <s v=""/>
    <n v="4.6399999999999997"/>
    <n v="6"/>
    <n v="7.0000000000000007E-2"/>
    <n v="6.6"/>
    <s v="Thursday"/>
    <s v="5-10 min"/>
    <n v="1"/>
    <s v="Below 0.8"/>
  </r>
  <r>
    <s v="RF006381"/>
    <d v="2026-02-26T17:18:00"/>
    <d v="2026-02-26T00:00:00"/>
    <n v="17"/>
    <x v="1"/>
    <x v="0"/>
    <n v="4.7"/>
    <n v="133.25"/>
    <n v="131.62"/>
    <n v="1.1000000000000001"/>
    <n v="10.1"/>
    <n v="16.100000000000001"/>
    <n v="81"/>
    <s v="Medium"/>
    <n v="0.86799999999999999"/>
    <x v="0"/>
    <s v=""/>
    <n v="4.66"/>
    <n v="6"/>
    <n v="-1.63"/>
    <n v="6"/>
    <s v="Thursday"/>
    <s v="10-15 min"/>
    <n v="1"/>
    <s v="Between 0.8-1.0"/>
  </r>
  <r>
    <s v="RF006382"/>
    <d v="2026-02-26T17:24:00"/>
    <d v="2026-02-26T00:00:00"/>
    <n v="17"/>
    <x v="0"/>
    <x v="0"/>
    <n v="4.7"/>
    <n v="130.56"/>
    <n v="130.80000000000001"/>
    <n v="1.1000000000000001"/>
    <n v="8.4"/>
    <n v="12.1"/>
    <n v="91"/>
    <s v="High"/>
    <n v="0.61799999999999999"/>
    <x v="0"/>
    <s v=""/>
    <n v="4.47"/>
    <n v="4"/>
    <n v="0.24"/>
    <n v="3.7"/>
    <s v="Thursday"/>
    <s v="5-10 min"/>
    <n v="1"/>
    <s v="Below 0.8"/>
  </r>
  <r>
    <s v="RF006383"/>
    <d v="2026-02-26T18:11:00"/>
    <d v="2026-02-26T00:00:00"/>
    <n v="18"/>
    <x v="3"/>
    <x v="1"/>
    <n v="5.6"/>
    <n v="143.26"/>
    <n v="140.28"/>
    <n v="1.1000000000000001"/>
    <n v="6.2"/>
    <n v="7.9"/>
    <n v="46"/>
    <s v="Medium"/>
    <n v="0.79300000000000004"/>
    <x v="0"/>
    <s v=""/>
    <n v="4.8"/>
    <n v="0"/>
    <n v="-2.98"/>
    <n v="1.7"/>
    <s v="Thursday"/>
    <s v="5-10 min"/>
    <n v="1"/>
    <s v="Below 0.8"/>
  </r>
  <r>
    <s v="RF006384"/>
    <d v="2026-02-26T18:35:00"/>
    <d v="2026-02-26T00:00:00"/>
    <n v="18"/>
    <x v="1"/>
    <x v="1"/>
    <n v="18.600000000000001"/>
    <n v="331.94"/>
    <n v="324.19"/>
    <n v="1.1000000000000001"/>
    <n v="9.4"/>
    <n v="9.6"/>
    <n v="71"/>
    <s v="Medium"/>
    <n v="0.75"/>
    <x v="0"/>
    <s v=""/>
    <n v="4.6500000000000004"/>
    <n v="0"/>
    <n v="-7.75"/>
    <n v="0.2"/>
    <s v="Thursday"/>
    <s v="5-10 min"/>
    <n v="1"/>
    <s v="Below 0.8"/>
  </r>
  <r>
    <s v="RF006385"/>
    <d v="2026-02-26T18:46:00"/>
    <d v="2026-02-26T00:00:00"/>
    <n v="18"/>
    <x v="3"/>
    <x v="0"/>
    <n v="4.5999999999999996"/>
    <n v="99.36"/>
    <n v="96.57"/>
    <n v="1"/>
    <n v="3.2"/>
    <n v="3.2"/>
    <n v="60"/>
    <s v="Low"/>
    <n v="1.377"/>
    <x v="0"/>
    <s v=""/>
    <n v="4.68"/>
    <n v="5"/>
    <n v="-2.79"/>
    <n v="0"/>
    <s v="Thursday"/>
    <s v="0-5 min"/>
    <n v="1"/>
    <s v="Above 1.2"/>
  </r>
  <r>
    <s v="RF006386"/>
    <d v="2026-02-26T19:01:00"/>
    <d v="2026-02-26T00:00:00"/>
    <n v="19"/>
    <x v="0"/>
    <x v="1"/>
    <n v="12.8"/>
    <n v="349.24"/>
    <n v="348.13"/>
    <n v="1.4"/>
    <n v="9.6999999999999993"/>
    <n v="9.8000000000000007"/>
    <n v="72"/>
    <s v="High"/>
    <n v="0.45800000000000002"/>
    <x v="0"/>
    <s v=""/>
    <n v="4.6900000000000004"/>
    <n v="0"/>
    <n v="-1.1100000000000001"/>
    <n v="0.1"/>
    <s v="Thursday"/>
    <s v="5-10 min"/>
    <n v="1"/>
    <s v="Below 0.8"/>
  </r>
  <r>
    <s v="RF006387"/>
    <d v="2026-02-26T19:06:00"/>
    <d v="2026-02-26T00:00:00"/>
    <n v="19"/>
    <x v="0"/>
    <x v="0"/>
    <n v="10.5"/>
    <n v="334.29"/>
    <m/>
    <n v="1.7"/>
    <n v="10.7"/>
    <m/>
    <n v="66"/>
    <s v="High"/>
    <n v="0.36099999999999999"/>
    <x v="3"/>
    <s v="No driver available"/>
    <n v="4.88"/>
    <n v="3"/>
    <m/>
    <m/>
    <s v="Thursday"/>
    <s v="10-15 min"/>
    <n v="0"/>
    <s v="Below 0.8"/>
  </r>
  <r>
    <s v="RF006388"/>
    <d v="2026-02-26T19:07:00"/>
    <d v="2026-02-26T00:00:00"/>
    <n v="19"/>
    <x v="2"/>
    <x v="0"/>
    <n v="2.5"/>
    <n v="78.92"/>
    <n v="74.430000000000007"/>
    <n v="1"/>
    <n v="5.4"/>
    <n v="4.9000000000000004"/>
    <n v="107"/>
    <s v="Medium"/>
    <n v="0.94399999999999995"/>
    <x v="0"/>
    <s v=""/>
    <n v="4.78"/>
    <n v="10"/>
    <n v="-4.49"/>
    <n v="-0.5"/>
    <s v="Thursday"/>
    <s v="5-10 min"/>
    <n v="1"/>
    <s v="Between 0.8-1.0"/>
  </r>
  <r>
    <s v="RF006389"/>
    <d v="2026-02-26T19:34:00"/>
    <d v="2026-02-26T00:00:00"/>
    <n v="19"/>
    <x v="0"/>
    <x v="0"/>
    <n v="2.1"/>
    <n v="92.9"/>
    <n v="97.58"/>
    <n v="1.3"/>
    <n v="4.7"/>
    <n v="4.8"/>
    <n v="79"/>
    <s v="High"/>
    <n v="0.53"/>
    <x v="0"/>
    <s v=""/>
    <n v="4.8099999999999996"/>
    <n v="29"/>
    <n v="4.68"/>
    <n v="0.1"/>
    <s v="Thursday"/>
    <s v="0-5 min"/>
    <n v="1"/>
    <s v="Below 0.8"/>
  </r>
  <r>
    <s v="RF006390"/>
    <d v="2026-02-26T20:13:00"/>
    <d v="2026-02-26T00:00:00"/>
    <n v="20"/>
    <x v="0"/>
    <x v="1"/>
    <n v="6.2"/>
    <n v="151.16"/>
    <n v="148.83000000000001"/>
    <n v="1.2"/>
    <n v="9.3000000000000007"/>
    <n v="8.3000000000000007"/>
    <n v="98"/>
    <s v="Medium"/>
    <n v="0.72499999999999998"/>
    <x v="0"/>
    <s v=""/>
    <n v="4.6900000000000004"/>
    <n v="0"/>
    <n v="-2.33"/>
    <n v="-1"/>
    <s v="Thursday"/>
    <s v="5-10 min"/>
    <n v="1"/>
    <s v="Below 0.8"/>
  </r>
  <r>
    <s v="RF006391"/>
    <d v="2026-02-26T20:19:00"/>
    <d v="2026-02-26T00:00:00"/>
    <n v="20"/>
    <x v="3"/>
    <x v="0"/>
    <n v="10.3"/>
    <n v="211.86"/>
    <n v="207.25"/>
    <n v="1.1000000000000001"/>
    <n v="6"/>
    <n v="6.3"/>
    <n v="46"/>
    <s v="Medium"/>
    <n v="0.66"/>
    <x v="0"/>
    <s v=""/>
    <n v="4.82"/>
    <n v="4"/>
    <n v="-4.6100000000000003"/>
    <n v="0.3"/>
    <s v="Thursday"/>
    <s v="5-10 min"/>
    <n v="1"/>
    <s v="Below 0.8"/>
  </r>
  <r>
    <s v="RF006392"/>
    <d v="2026-02-26T20:23:00"/>
    <d v="2026-02-26T00:00:00"/>
    <n v="20"/>
    <x v="3"/>
    <x v="0"/>
    <n v="5"/>
    <n v="103.39"/>
    <n v="100.96"/>
    <n v="1"/>
    <n v="3.8"/>
    <n v="4.3"/>
    <n v="53"/>
    <s v="Low"/>
    <n v="1.3109999999999999"/>
    <x v="0"/>
    <s v=""/>
    <n v="5"/>
    <n v="54"/>
    <n v="-2.4300000000000002"/>
    <n v="0.5"/>
    <s v="Thursday"/>
    <s v="0-5 min"/>
    <n v="1"/>
    <s v="Above 1.2"/>
  </r>
  <r>
    <s v="RF006393"/>
    <d v="2026-02-26T20:24:00"/>
    <d v="2026-02-26T00:00:00"/>
    <n v="20"/>
    <x v="2"/>
    <x v="1"/>
    <n v="6.3"/>
    <n v="135.55000000000001"/>
    <n v="132.31"/>
    <n v="1"/>
    <n v="3.4"/>
    <n v="5"/>
    <n v="92"/>
    <s v="Medium"/>
    <n v="0.79100000000000004"/>
    <x v="0"/>
    <s v=""/>
    <n v="4.96"/>
    <n v="0"/>
    <n v="-3.24"/>
    <n v="1.6"/>
    <s v="Thursday"/>
    <s v="0-5 min"/>
    <n v="1"/>
    <s v="Below 0.8"/>
  </r>
  <r>
    <s v="RF006394"/>
    <d v="2026-02-26T20:27:00"/>
    <d v="2026-02-26T00:00:00"/>
    <n v="20"/>
    <x v="3"/>
    <x v="1"/>
    <n v="6"/>
    <n v="120.33"/>
    <n v="117.57"/>
    <n v="1"/>
    <n v="6.5"/>
    <n v="8.9"/>
    <n v="65"/>
    <s v="Low"/>
    <n v="1.4259999999999999"/>
    <x v="0"/>
    <s v=""/>
    <n v="4.53"/>
    <n v="0"/>
    <n v="-2.76"/>
    <n v="2.4"/>
    <s v="Thursday"/>
    <s v="5-10 min"/>
    <n v="1"/>
    <s v="Above 1.2"/>
  </r>
  <r>
    <s v="RF006395"/>
    <d v="2026-02-26T21:11:00"/>
    <d v="2026-02-26T00:00:00"/>
    <n v="21"/>
    <x v="2"/>
    <x v="0"/>
    <n v="14.9"/>
    <n v="236.4"/>
    <m/>
    <n v="1"/>
    <n v="5.6"/>
    <m/>
    <n v="109"/>
    <s v="Low"/>
    <n v="1.224"/>
    <x v="3"/>
    <s v="No driver available"/>
    <n v="4.95"/>
    <n v="2"/>
    <m/>
    <m/>
    <s v="Thursday"/>
    <s v="5-10 min"/>
    <n v="0"/>
    <s v="Above 1.2"/>
  </r>
  <r>
    <s v="RF006396"/>
    <d v="2026-02-26T21:19:00"/>
    <d v="2026-02-26T00:00:00"/>
    <n v="21"/>
    <x v="1"/>
    <x v="1"/>
    <n v="9.6999999999999993"/>
    <n v="184.54"/>
    <n v="189.74"/>
    <n v="1"/>
    <n v="6"/>
    <n v="10.5"/>
    <n v="74"/>
    <s v="Low"/>
    <n v="1.119"/>
    <x v="0"/>
    <s v=""/>
    <n v="4.8099999999999996"/>
    <n v="0"/>
    <n v="5.2"/>
    <n v="4.5"/>
    <s v="Thursday"/>
    <s v="5-10 min"/>
    <n v="1"/>
    <s v="Between 1.0-1.2"/>
  </r>
  <r>
    <s v="RF006397"/>
    <d v="2026-02-26T21:33:00"/>
    <d v="2026-02-26T00:00:00"/>
    <n v="21"/>
    <x v="2"/>
    <x v="1"/>
    <n v="3.8"/>
    <n v="117.25"/>
    <m/>
    <n v="1.2"/>
    <n v="5.6"/>
    <n v="9.9"/>
    <n v="81"/>
    <s v="Medium"/>
    <n v="0.69899999999999995"/>
    <x v="2"/>
    <s v="Fare too high"/>
    <n v="4.72"/>
    <n v="0"/>
    <m/>
    <n v="4.3"/>
    <s v="Thursday"/>
    <s v="5-10 min"/>
    <n v="0"/>
    <s v="Below 0.8"/>
  </r>
  <r>
    <s v="RF006398"/>
    <d v="2026-02-26T21:43:00"/>
    <d v="2026-02-26T00:00:00"/>
    <n v="21"/>
    <x v="2"/>
    <x v="0"/>
    <n v="1.5"/>
    <n v="63.71"/>
    <n v="66.069999999999993"/>
    <n v="1"/>
    <n v="5"/>
    <n v="9.8000000000000007"/>
    <n v="106"/>
    <s v="Medium"/>
    <n v="0.89900000000000002"/>
    <x v="0"/>
    <s v=""/>
    <n v="4.88"/>
    <n v="6"/>
    <n v="2.36"/>
    <n v="4.8"/>
    <s v="Thursday"/>
    <s v="0-5 min"/>
    <n v="1"/>
    <s v="Between 0.8-1.0"/>
  </r>
  <r>
    <s v="RF006399"/>
    <d v="2026-02-26T21:53:00"/>
    <d v="2026-02-26T00:00:00"/>
    <n v="21"/>
    <x v="0"/>
    <x v="0"/>
    <n v="5.3"/>
    <n v="127.38"/>
    <n v="131.93"/>
    <n v="1.1000000000000001"/>
    <n v="4"/>
    <n v="6.3"/>
    <n v="105"/>
    <s v="Medium"/>
    <n v="0.88300000000000001"/>
    <x v="0"/>
    <s v=""/>
    <n v="4.8499999999999996"/>
    <n v="4"/>
    <n v="4.55"/>
    <n v="2.2999999999999998"/>
    <s v="Thursday"/>
    <s v="0-5 min"/>
    <n v="1"/>
    <s v="Between 0.8-1.0"/>
  </r>
  <r>
    <s v="RF006400"/>
    <d v="2026-02-26T22:02:00"/>
    <d v="2026-02-26T00:00:00"/>
    <n v="22"/>
    <x v="4"/>
    <x v="1"/>
    <n v="5"/>
    <n v="112.87"/>
    <n v="104.79"/>
    <n v="1"/>
    <n v="5"/>
    <n v="1"/>
    <n v="52"/>
    <s v="Low"/>
    <n v="1.169"/>
    <x v="0"/>
    <s v=""/>
    <n v="4.76"/>
    <n v="0"/>
    <n v="-8.08"/>
    <n v="-4"/>
    <s v="Thursday"/>
    <s v="0-5 min"/>
    <n v="1"/>
    <s v="Between 1.0-1.2"/>
  </r>
  <r>
    <s v="RF006401"/>
    <d v="2026-02-26T22:05:00"/>
    <d v="2026-02-26T00:00:00"/>
    <n v="22"/>
    <x v="2"/>
    <x v="0"/>
    <n v="24.3"/>
    <n v="413.37"/>
    <n v="420.62"/>
    <n v="1"/>
    <n v="4.5"/>
    <n v="6.9"/>
    <n v="120"/>
    <s v="Low"/>
    <n v="1.837"/>
    <x v="0"/>
    <s v=""/>
    <n v="4.6500000000000004"/>
    <n v="2"/>
    <n v="7.25"/>
    <n v="2.4"/>
    <s v="Thursday"/>
    <s v="0-5 min"/>
    <n v="1"/>
    <s v="Above 1.2"/>
  </r>
  <r>
    <s v="RF006402"/>
    <d v="2026-02-26T22:21:00"/>
    <d v="2026-02-26T00:00:00"/>
    <n v="22"/>
    <x v="1"/>
    <x v="0"/>
    <n v="5.6"/>
    <n v="126.13"/>
    <n v="121.81"/>
    <n v="1.1000000000000001"/>
    <n v="3.8"/>
    <n v="3.6"/>
    <n v="75"/>
    <s v="Low"/>
    <n v="1.254"/>
    <x v="0"/>
    <s v=""/>
    <n v="4.57"/>
    <n v="3"/>
    <n v="-4.32"/>
    <n v="-0.2"/>
    <s v="Thursday"/>
    <s v="0-5 min"/>
    <n v="1"/>
    <s v="Above 1.2"/>
  </r>
  <r>
    <s v="RF006403"/>
    <d v="2026-02-26T22:32:00"/>
    <d v="2026-02-26T00:00:00"/>
    <n v="22"/>
    <x v="0"/>
    <x v="0"/>
    <n v="5.7"/>
    <n v="113.82"/>
    <n v="118.38"/>
    <n v="1"/>
    <n v="2"/>
    <n v="1.2"/>
    <n v="114"/>
    <s v="Medium"/>
    <n v="1.097"/>
    <x v="0"/>
    <s v=""/>
    <n v="4.8899999999999997"/>
    <n v="20"/>
    <n v="4.5599999999999996"/>
    <n v="-0.8"/>
    <s v="Thursday"/>
    <s v="0-5 min"/>
    <n v="1"/>
    <s v="Between 1.0-1.2"/>
  </r>
  <r>
    <s v="RF006404"/>
    <d v="2026-02-26T22:37:00"/>
    <d v="2026-02-26T00:00:00"/>
    <n v="22"/>
    <x v="0"/>
    <x v="0"/>
    <n v="4.3"/>
    <n v="108.79"/>
    <n v="106.91"/>
    <n v="1"/>
    <n v="3.8"/>
    <n v="1"/>
    <n v="125"/>
    <s v="Medium"/>
    <n v="1.0680000000000001"/>
    <x v="0"/>
    <s v=""/>
    <n v="4.79"/>
    <n v="45"/>
    <n v="-1.88"/>
    <n v="-2.8"/>
    <s v="Thursday"/>
    <s v="0-5 min"/>
    <n v="1"/>
    <s v="Between 1.0-1.2"/>
  </r>
  <r>
    <s v="RF006405"/>
    <d v="2026-02-26T23:01:00"/>
    <d v="2026-02-26T00:00:00"/>
    <n v="23"/>
    <x v="1"/>
    <x v="1"/>
    <n v="4.0999999999999996"/>
    <n v="102.29"/>
    <n v="100.6"/>
    <n v="1"/>
    <n v="2"/>
    <n v="1"/>
    <n v="84"/>
    <s v="Low"/>
    <n v="1.274"/>
    <x v="0"/>
    <s v=""/>
    <n v="4.67"/>
    <n v="0"/>
    <n v="-1.69"/>
    <n v="-1"/>
    <s v="Thursday"/>
    <s v="0-5 min"/>
    <n v="1"/>
    <s v="Above 1.2"/>
  </r>
  <r>
    <s v="RF006406"/>
    <d v="2026-02-26T23:06:00"/>
    <d v="2026-02-26T00:00:00"/>
    <n v="23"/>
    <x v="3"/>
    <x v="1"/>
    <n v="9.6999999999999993"/>
    <n v="205.18"/>
    <m/>
    <n v="1"/>
    <n v="3"/>
    <m/>
    <n v="74"/>
    <s v="Low"/>
    <n v="2.0209999999999999"/>
    <x v="3"/>
    <s v="No driver available"/>
    <n v="4.72"/>
    <n v="0"/>
    <m/>
    <m/>
    <s v="Thursday"/>
    <s v="0-5 min"/>
    <n v="0"/>
    <s v="Above 1.2"/>
  </r>
  <r>
    <s v="RF006407"/>
    <d v="2026-02-26T23:28:00"/>
    <d v="2026-02-26T00:00:00"/>
    <n v="23"/>
    <x v="1"/>
    <x v="0"/>
    <n v="9.1"/>
    <n v="180.97"/>
    <n v="184.76"/>
    <n v="1"/>
    <n v="2.6"/>
    <n v="4.3"/>
    <n v="85"/>
    <s v="Low"/>
    <n v="1.0980000000000001"/>
    <x v="0"/>
    <s v=""/>
    <n v="4.6500000000000004"/>
    <n v="5"/>
    <n v="3.79"/>
    <n v="1.7"/>
    <s v="Thursday"/>
    <s v="0-5 min"/>
    <n v="1"/>
    <s v="Between 1.0-1.2"/>
  </r>
  <r>
    <s v="RF006408"/>
    <d v="2026-02-26T23:30:00"/>
    <d v="2026-02-26T00:00:00"/>
    <n v="23"/>
    <x v="3"/>
    <x v="0"/>
    <n v="4.7"/>
    <n v="101.45"/>
    <n v="96.75"/>
    <n v="1"/>
    <n v="3.8"/>
    <n v="4.7"/>
    <n v="66"/>
    <s v="Low"/>
    <n v="1.294"/>
    <x v="0"/>
    <s v=""/>
    <n v="4.5199999999999996"/>
    <n v="4"/>
    <n v="-4.7"/>
    <n v="0.9"/>
    <s v="Thursday"/>
    <s v="0-5 min"/>
    <n v="1"/>
    <s v="Above 1.2"/>
  </r>
  <r>
    <s v="RF006409"/>
    <d v="2026-02-26T23:36:00"/>
    <d v="2026-02-26T00:00:00"/>
    <n v="23"/>
    <x v="1"/>
    <x v="0"/>
    <n v="8.1"/>
    <n v="171.37"/>
    <n v="172.64"/>
    <n v="1"/>
    <n v="4.9000000000000004"/>
    <n v="4.4000000000000004"/>
    <n v="88"/>
    <s v="Medium"/>
    <n v="1.0820000000000001"/>
    <x v="0"/>
    <s v=""/>
    <n v="4.97"/>
    <n v="16"/>
    <n v="1.27"/>
    <n v="-0.5"/>
    <s v="Thursday"/>
    <s v="0-5 min"/>
    <n v="1"/>
    <s v="Between 1.0-1.2"/>
  </r>
  <r>
    <s v="RF006410"/>
    <d v="2026-02-27T00:36:00"/>
    <d v="2026-02-27T00:00:00"/>
    <n v="0"/>
    <x v="0"/>
    <x v="0"/>
    <n v="6"/>
    <n v="141.18"/>
    <n v="147.22999999999999"/>
    <n v="1.2"/>
    <n v="4.5"/>
    <n v="6.8"/>
    <n v="95"/>
    <s v="Medium"/>
    <n v="0.874"/>
    <x v="0"/>
    <s v=""/>
    <n v="4.75"/>
    <n v="6"/>
    <n v="6.05"/>
    <n v="2.2999999999999998"/>
    <s v="Friday"/>
    <s v="0-5 min"/>
    <n v="1"/>
    <s v="Between 0.8-1.0"/>
  </r>
  <r>
    <s v="RF006411"/>
    <d v="2026-02-27T00:56:00"/>
    <d v="2026-02-27T00:00:00"/>
    <n v="0"/>
    <x v="0"/>
    <x v="0"/>
    <n v="6.3"/>
    <n v="142.93"/>
    <n v="143.96"/>
    <n v="1"/>
    <n v="2.9"/>
    <n v="5.8"/>
    <n v="122"/>
    <s v="Medium"/>
    <n v="1.145"/>
    <x v="0"/>
    <s v=""/>
    <n v="4.34"/>
    <n v="11"/>
    <n v="1.03"/>
    <n v="2.9"/>
    <s v="Friday"/>
    <s v="0-5 min"/>
    <n v="1"/>
    <s v="Between 1.0-1.2"/>
  </r>
  <r>
    <s v="RF006412"/>
    <d v="2026-02-27T00:59:00"/>
    <d v="2026-02-27T00:00:00"/>
    <n v="0"/>
    <x v="0"/>
    <x v="0"/>
    <n v="2.7"/>
    <n v="95.39"/>
    <n v="95.64"/>
    <n v="1.1000000000000001"/>
    <n v="3.8"/>
    <n v="6.3"/>
    <n v="136"/>
    <s v="Medium"/>
    <n v="1.083"/>
    <x v="0"/>
    <s v=""/>
    <n v="4.87"/>
    <n v="51"/>
    <n v="0.25"/>
    <n v="2.5"/>
    <s v="Friday"/>
    <s v="0-5 min"/>
    <n v="1"/>
    <s v="Between 1.0-1.2"/>
  </r>
  <r>
    <s v="RF006413"/>
    <d v="2026-02-27T01:23:00"/>
    <d v="2026-02-27T00:00:00"/>
    <n v="1"/>
    <x v="2"/>
    <x v="0"/>
    <n v="8.6"/>
    <n v="169.2"/>
    <n v="163.69"/>
    <n v="1.1000000000000001"/>
    <n v="5.3"/>
    <n v="7.9"/>
    <n v="106"/>
    <s v="Medium"/>
    <n v="0.89600000000000002"/>
    <x v="0"/>
    <s v=""/>
    <n v="4.78"/>
    <n v="9"/>
    <n v="-5.51"/>
    <n v="2.6"/>
    <s v="Friday"/>
    <s v="5-10 min"/>
    <n v="1"/>
    <s v="Between 0.8-1.0"/>
  </r>
  <r>
    <s v="RF006414"/>
    <d v="2026-02-27T01:56:00"/>
    <d v="2026-02-27T00:00:00"/>
    <n v="1"/>
    <x v="1"/>
    <x v="0"/>
    <n v="4.7"/>
    <n v="105.2"/>
    <n v="105.74"/>
    <n v="1"/>
    <n v="5.0999999999999996"/>
    <n v="8.1999999999999993"/>
    <n v="93"/>
    <s v="Low"/>
    <n v="1.2050000000000001"/>
    <x v="0"/>
    <s v=""/>
    <n v="4.83"/>
    <n v="72"/>
    <n v="0.54"/>
    <n v="3.1"/>
    <s v="Friday"/>
    <s v="5-10 min"/>
    <n v="1"/>
    <s v="Above 1.2"/>
  </r>
  <r>
    <s v="RF006415"/>
    <d v="2026-02-27T02:03:00"/>
    <d v="2026-02-27T00:00:00"/>
    <n v="2"/>
    <x v="4"/>
    <x v="0"/>
    <n v="11.9"/>
    <n v="190.48"/>
    <m/>
    <n v="1"/>
    <n v="7"/>
    <n v="2.4"/>
    <n v="59"/>
    <s v="Low"/>
    <n v="2.1720000000000002"/>
    <x v="1"/>
    <s v="Vehicle issue"/>
    <n v="4.93"/>
    <n v="2"/>
    <m/>
    <n v="-4.5999999999999996"/>
    <s v="Friday"/>
    <s v="5-10 min"/>
    <n v="0"/>
    <s v="Above 1.2"/>
  </r>
  <r>
    <s v="RF006416"/>
    <d v="2026-02-27T02:05:00"/>
    <d v="2026-02-27T00:00:00"/>
    <n v="2"/>
    <x v="2"/>
    <x v="0"/>
    <n v="1.8"/>
    <n v="63.27"/>
    <m/>
    <n v="1"/>
    <n v="9.1999999999999993"/>
    <m/>
    <n v="124"/>
    <s v="Low"/>
    <n v="1.3140000000000001"/>
    <x v="3"/>
    <s v="No driver available"/>
    <n v="4.6900000000000004"/>
    <n v="12"/>
    <m/>
    <m/>
    <s v="Friday"/>
    <s v="5-10 min"/>
    <n v="0"/>
    <s v="Above 1.2"/>
  </r>
  <r>
    <s v="RF006417"/>
    <d v="2026-02-27T02:12:00"/>
    <d v="2026-02-27T00:00:00"/>
    <n v="2"/>
    <x v="2"/>
    <x v="0"/>
    <n v="4.4000000000000004"/>
    <n v="99.55"/>
    <n v="100.21"/>
    <n v="1"/>
    <n v="7.2"/>
    <n v="6.3"/>
    <n v="115"/>
    <s v="Medium"/>
    <n v="1.1599999999999999"/>
    <x v="0"/>
    <s v=""/>
    <n v="4.75"/>
    <n v="10"/>
    <n v="0.66"/>
    <n v="-0.9"/>
    <s v="Friday"/>
    <s v="5-10 min"/>
    <n v="1"/>
    <s v="Between 1.0-1.2"/>
  </r>
  <r>
    <s v="RF006418"/>
    <d v="2026-02-27T02:30:00"/>
    <d v="2026-02-27T00:00:00"/>
    <n v="2"/>
    <x v="1"/>
    <x v="0"/>
    <n v="1.9"/>
    <n v="66.41"/>
    <n v="67.989999999999995"/>
    <n v="1"/>
    <n v="4.2"/>
    <n v="10.5"/>
    <n v="100"/>
    <s v="Low"/>
    <n v="1.601"/>
    <x v="0"/>
    <s v=""/>
    <n v="4.46"/>
    <n v="3"/>
    <n v="1.58"/>
    <n v="6.3"/>
    <s v="Friday"/>
    <s v="0-5 min"/>
    <n v="1"/>
    <s v="Above 1.2"/>
  </r>
  <r>
    <s v="RF006419"/>
    <d v="2026-02-27T02:36:00"/>
    <d v="2026-02-27T00:00:00"/>
    <n v="2"/>
    <x v="2"/>
    <x v="0"/>
    <n v="10.1"/>
    <n v="188.33"/>
    <n v="189.52"/>
    <n v="1"/>
    <n v="2.2000000000000002"/>
    <n v="6.4"/>
    <n v="119"/>
    <s v="Medium"/>
    <n v="1.1519999999999999"/>
    <x v="0"/>
    <s v=""/>
    <n v="4.62"/>
    <n v="16"/>
    <n v="1.19"/>
    <n v="4.2"/>
    <s v="Friday"/>
    <s v="0-5 min"/>
    <n v="1"/>
    <s v="Between 1.0-1.2"/>
  </r>
  <r>
    <s v="RF006420"/>
    <d v="2026-02-27T02:47:00"/>
    <d v="2026-02-27T00:00:00"/>
    <n v="2"/>
    <x v="4"/>
    <x v="0"/>
    <n v="6.9"/>
    <n v="154.85"/>
    <n v="151.26"/>
    <n v="1"/>
    <n v="3.4"/>
    <n v="5.0999999999999996"/>
    <n v="59"/>
    <s v="Low"/>
    <n v="1.7889999999999999"/>
    <x v="0"/>
    <s v=""/>
    <n v="4.91"/>
    <n v="34"/>
    <n v="-3.59"/>
    <n v="1.7"/>
    <s v="Friday"/>
    <s v="0-5 min"/>
    <n v="1"/>
    <s v="Above 1.2"/>
  </r>
  <r>
    <s v="RF006421"/>
    <d v="2026-02-27T02:56:00"/>
    <d v="2026-02-27T00:00:00"/>
    <n v="2"/>
    <x v="2"/>
    <x v="0"/>
    <n v="1.8"/>
    <n v="62.16"/>
    <n v="62.87"/>
    <n v="1"/>
    <n v="4.7"/>
    <n v="4.9000000000000004"/>
    <n v="131"/>
    <s v="Medium"/>
    <n v="1.216"/>
    <x v="0"/>
    <s v=""/>
    <n v="4.71"/>
    <n v="67"/>
    <n v="0.71"/>
    <n v="0.2"/>
    <s v="Friday"/>
    <s v="0-5 min"/>
    <n v="1"/>
    <s v="Above 1.2"/>
  </r>
  <r>
    <s v="RF006422"/>
    <d v="2026-02-27T02:59:00"/>
    <d v="2026-02-27T00:00:00"/>
    <n v="2"/>
    <x v="0"/>
    <x v="0"/>
    <n v="6"/>
    <n v="127.23"/>
    <n v="123.49"/>
    <n v="1"/>
    <n v="3.3"/>
    <n v="1"/>
    <n v="118"/>
    <s v="Low"/>
    <n v="1.2809999999999999"/>
    <x v="0"/>
    <s v=""/>
    <n v="4.6500000000000004"/>
    <n v="11"/>
    <n v="-3.74"/>
    <n v="-2.2999999999999998"/>
    <s v="Friday"/>
    <s v="0-5 min"/>
    <n v="1"/>
    <s v="Above 1.2"/>
  </r>
  <r>
    <s v="RF006423"/>
    <d v="2026-02-27T03:14:00"/>
    <d v="2026-02-27T00:00:00"/>
    <n v="3"/>
    <x v="1"/>
    <x v="1"/>
    <n v="4.7"/>
    <n v="103.89"/>
    <n v="104.69"/>
    <n v="1"/>
    <n v="3.5"/>
    <n v="1"/>
    <n v="107"/>
    <s v="Low"/>
    <n v="2.2000000000000002"/>
    <x v="0"/>
    <s v=""/>
    <n v="4.7699999999999996"/>
    <n v="0"/>
    <n v="0.8"/>
    <n v="-2.5"/>
    <s v="Friday"/>
    <s v="0-5 min"/>
    <n v="1"/>
    <s v="Above 1.2"/>
  </r>
  <r>
    <s v="RF006424"/>
    <d v="2026-02-27T03:24:00"/>
    <d v="2026-02-27T00:00:00"/>
    <n v="3"/>
    <x v="0"/>
    <x v="0"/>
    <n v="4.3"/>
    <n v="111.95"/>
    <n v="109.11"/>
    <n v="1"/>
    <n v="5.6"/>
    <n v="5"/>
    <n v="144"/>
    <s v="Low"/>
    <n v="1.4179999999999999"/>
    <x v="0"/>
    <s v=""/>
    <n v="4.54"/>
    <n v="12"/>
    <n v="-2.84"/>
    <n v="-0.6"/>
    <s v="Friday"/>
    <s v="5-10 min"/>
    <n v="1"/>
    <s v="Above 1.2"/>
  </r>
  <r>
    <s v="RF006425"/>
    <d v="2026-02-27T04:15:00"/>
    <d v="2026-02-27T00:00:00"/>
    <n v="4"/>
    <x v="0"/>
    <x v="0"/>
    <n v="5.5"/>
    <n v="136.44999999999999"/>
    <m/>
    <n v="1"/>
    <n v="3.8"/>
    <m/>
    <n v="131"/>
    <s v="Medium"/>
    <n v="1.2070000000000001"/>
    <x v="3"/>
    <s v="No driver available"/>
    <n v="4.6100000000000003"/>
    <n v="16"/>
    <m/>
    <m/>
    <s v="Friday"/>
    <s v="0-5 min"/>
    <n v="0"/>
    <s v="Above 1.2"/>
  </r>
  <r>
    <s v="RF006426"/>
    <d v="2026-02-27T04:19:00"/>
    <d v="2026-02-27T00:00:00"/>
    <n v="4"/>
    <x v="2"/>
    <x v="0"/>
    <n v="17"/>
    <n v="288.35000000000002"/>
    <n v="302.51"/>
    <n v="1"/>
    <n v="4.9000000000000004"/>
    <n v="4.5"/>
    <n v="121"/>
    <s v="Low"/>
    <n v="1.88"/>
    <x v="0"/>
    <s v=""/>
    <n v="4.88"/>
    <n v="6"/>
    <n v="14.16"/>
    <n v="-0.4"/>
    <s v="Friday"/>
    <s v="0-5 min"/>
    <n v="1"/>
    <s v="Above 1.2"/>
  </r>
  <r>
    <s v="RF006427"/>
    <d v="2026-02-27T04:23:00"/>
    <d v="2026-02-27T00:00:00"/>
    <n v="4"/>
    <x v="2"/>
    <x v="1"/>
    <n v="17.2"/>
    <n v="364.62"/>
    <m/>
    <n v="1.1000000000000001"/>
    <n v="3.7"/>
    <n v="8.9"/>
    <n v="126"/>
    <s v="Low"/>
    <n v="1.538"/>
    <x v="1"/>
    <s v="Driver unavailable"/>
    <n v="4.38"/>
    <n v="0"/>
    <m/>
    <n v="5.2"/>
    <s v="Friday"/>
    <s v="0-5 min"/>
    <n v="0"/>
    <s v="Above 1.2"/>
  </r>
  <r>
    <s v="RF006428"/>
    <d v="2026-02-27T04:46:00"/>
    <d v="2026-02-27T00:00:00"/>
    <n v="4"/>
    <x v="0"/>
    <x v="0"/>
    <n v="6.1"/>
    <n v="158.84"/>
    <n v="160.84"/>
    <n v="1.1000000000000001"/>
    <n v="2"/>
    <n v="1.1000000000000001"/>
    <n v="128"/>
    <s v="Medium"/>
    <n v="0.99399999999999999"/>
    <x v="0"/>
    <s v=""/>
    <n v="4.62"/>
    <n v="5"/>
    <n v="2"/>
    <n v="-0.9"/>
    <s v="Friday"/>
    <s v="0-5 min"/>
    <n v="1"/>
    <s v="Between 0.8-1.0"/>
  </r>
  <r>
    <s v="RF006429"/>
    <d v="2026-02-27T04:48:00"/>
    <d v="2026-02-27T00:00:00"/>
    <n v="4"/>
    <x v="0"/>
    <x v="0"/>
    <n v="4.9000000000000004"/>
    <n v="112.01"/>
    <n v="112.06"/>
    <n v="1"/>
    <n v="2"/>
    <n v="9.8000000000000007"/>
    <n v="110"/>
    <s v="Medium"/>
    <n v="0.94199999999999995"/>
    <x v="0"/>
    <s v=""/>
    <n v="4.74"/>
    <n v="6"/>
    <n v="0.05"/>
    <n v="7.8"/>
    <s v="Friday"/>
    <s v="0-5 min"/>
    <n v="1"/>
    <s v="Between 0.8-1.0"/>
  </r>
  <r>
    <s v="RF006430"/>
    <d v="2026-02-27T04:49:00"/>
    <d v="2026-02-27T00:00:00"/>
    <n v="4"/>
    <x v="4"/>
    <x v="1"/>
    <n v="1.6"/>
    <n v="56.82"/>
    <m/>
    <n v="1"/>
    <n v="5"/>
    <n v="2.1"/>
    <n v="62"/>
    <s v="Low"/>
    <n v="1.931"/>
    <x v="2"/>
    <s v="ETA too high"/>
    <n v="4.8"/>
    <n v="0"/>
    <m/>
    <n v="-2.9"/>
    <s v="Friday"/>
    <s v="0-5 min"/>
    <n v="0"/>
    <s v="Above 1.2"/>
  </r>
  <r>
    <s v="RF006431"/>
    <d v="2026-02-27T04:57:00"/>
    <d v="2026-02-27T00:00:00"/>
    <n v="4"/>
    <x v="0"/>
    <x v="0"/>
    <n v="6.3"/>
    <n v="151.29"/>
    <n v="153.47999999999999"/>
    <n v="1"/>
    <n v="4"/>
    <n v="6.9"/>
    <n v="144"/>
    <s v="Low"/>
    <n v="1.58"/>
    <x v="0"/>
    <s v=""/>
    <n v="4.55"/>
    <n v="30"/>
    <n v="2.19"/>
    <n v="2.9"/>
    <s v="Friday"/>
    <s v="0-5 min"/>
    <n v="1"/>
    <s v="Above 1.2"/>
  </r>
  <r>
    <s v="RF006432"/>
    <d v="2026-02-27T05:08:00"/>
    <d v="2026-02-27T00:00:00"/>
    <n v="5"/>
    <x v="0"/>
    <x v="0"/>
    <n v="17.5"/>
    <n v="331.59"/>
    <n v="320.32"/>
    <n v="1"/>
    <n v="4.8"/>
    <n v="5.3"/>
    <n v="139"/>
    <s v="Medium"/>
    <n v="1.071"/>
    <x v="0"/>
    <s v=""/>
    <n v="4.82"/>
    <n v="2"/>
    <n v="-11.27"/>
    <n v="0.5"/>
    <s v="Friday"/>
    <s v="0-5 min"/>
    <n v="1"/>
    <s v="Between 1.0-1.2"/>
  </r>
  <r>
    <s v="RF006433"/>
    <d v="2026-02-27T05:35:00"/>
    <d v="2026-02-27T00:00:00"/>
    <n v="5"/>
    <x v="2"/>
    <x v="1"/>
    <n v="7.4"/>
    <n v="158.09"/>
    <n v="155.33000000000001"/>
    <n v="1"/>
    <n v="4.8"/>
    <n v="4.7"/>
    <n v="121"/>
    <s v="Low"/>
    <n v="1.407"/>
    <x v="0"/>
    <s v=""/>
    <n v="4.7300000000000004"/>
    <n v="0"/>
    <n v="-2.76"/>
    <n v="-0.1"/>
    <s v="Friday"/>
    <s v="0-5 min"/>
    <n v="1"/>
    <s v="Above 1.2"/>
  </r>
  <r>
    <s v="RF006434"/>
    <d v="2026-02-27T06:14:00"/>
    <d v="2026-02-27T00:00:00"/>
    <n v="6"/>
    <x v="2"/>
    <x v="1"/>
    <n v="4.5"/>
    <n v="105.2"/>
    <n v="101.04"/>
    <n v="1"/>
    <n v="4.9000000000000004"/>
    <n v="5.5"/>
    <n v="126"/>
    <s v="Medium"/>
    <n v="1.2869999999999999"/>
    <x v="0"/>
    <s v=""/>
    <n v="4.97"/>
    <n v="0"/>
    <n v="-4.16"/>
    <n v="0.6"/>
    <s v="Friday"/>
    <s v="0-5 min"/>
    <n v="1"/>
    <s v="Above 1.2"/>
  </r>
  <r>
    <s v="RF006435"/>
    <d v="2026-02-27T06:36:00"/>
    <d v="2026-02-27T00:00:00"/>
    <n v="6"/>
    <x v="1"/>
    <x v="0"/>
    <n v="2.6"/>
    <n v="82.76"/>
    <n v="76.44"/>
    <n v="1.1000000000000001"/>
    <n v="4.3"/>
    <n v="2.7"/>
    <n v="98"/>
    <s v="Low"/>
    <n v="1.2430000000000001"/>
    <x v="0"/>
    <s v=""/>
    <n v="4.8499999999999996"/>
    <n v="46"/>
    <n v="-6.32"/>
    <n v="-1.6"/>
    <s v="Friday"/>
    <s v="0-5 min"/>
    <n v="1"/>
    <s v="Above 1.2"/>
  </r>
  <r>
    <s v="RF006436"/>
    <d v="2026-02-27T06:38:00"/>
    <d v="2026-02-27T00:00:00"/>
    <n v="6"/>
    <x v="1"/>
    <x v="0"/>
    <n v="5.7"/>
    <n v="120.83"/>
    <n v="117.17"/>
    <n v="1"/>
    <n v="7.1"/>
    <n v="8.6999999999999993"/>
    <n v="99"/>
    <s v="Low"/>
    <n v="1.3029999999999999"/>
    <x v="0"/>
    <s v=""/>
    <n v="4.67"/>
    <n v="18"/>
    <n v="-3.66"/>
    <n v="1.6"/>
    <s v="Friday"/>
    <s v="5-10 min"/>
    <n v="1"/>
    <s v="Above 1.2"/>
  </r>
  <r>
    <s v="RF006437"/>
    <d v="2026-02-27T07:12:00"/>
    <d v="2026-02-27T00:00:00"/>
    <n v="7"/>
    <x v="3"/>
    <x v="0"/>
    <n v="16.2"/>
    <n v="277.73"/>
    <n v="278.5"/>
    <n v="1"/>
    <n v="5.2"/>
    <n v="3.7"/>
    <n v="64"/>
    <s v="Medium"/>
    <n v="1.1339999999999999"/>
    <x v="0"/>
    <s v=""/>
    <n v="4.9400000000000004"/>
    <n v="1"/>
    <n v="0.77"/>
    <n v="-1.5"/>
    <s v="Friday"/>
    <s v="5-10 min"/>
    <n v="1"/>
    <s v="Between 1.0-1.2"/>
  </r>
  <r>
    <s v="RF006438"/>
    <d v="2026-02-27T07:24:00"/>
    <d v="2026-02-27T00:00:00"/>
    <n v="7"/>
    <x v="0"/>
    <x v="1"/>
    <n v="4.7"/>
    <n v="115.51"/>
    <n v="104.86"/>
    <n v="1"/>
    <n v="5.9"/>
    <n v="7.5"/>
    <n v="129"/>
    <s v="Medium"/>
    <n v="0.95299999999999996"/>
    <x v="0"/>
    <s v=""/>
    <n v="4.7300000000000004"/>
    <n v="0"/>
    <n v="-10.65"/>
    <n v="1.6"/>
    <s v="Friday"/>
    <s v="5-10 min"/>
    <n v="1"/>
    <s v="Between 0.8-1.0"/>
  </r>
  <r>
    <s v="RF006439"/>
    <d v="2026-02-27T07:42:00"/>
    <d v="2026-02-27T00:00:00"/>
    <n v="7"/>
    <x v="2"/>
    <x v="1"/>
    <n v="11.6"/>
    <n v="228.67"/>
    <n v="228.88"/>
    <n v="1.2"/>
    <n v="4"/>
    <n v="6"/>
    <n v="107"/>
    <s v="Medium"/>
    <n v="0.96499999999999997"/>
    <x v="0"/>
    <s v=""/>
    <n v="4.8"/>
    <n v="0"/>
    <n v="0.21"/>
    <n v="2"/>
    <s v="Friday"/>
    <s v="0-5 min"/>
    <n v="1"/>
    <s v="Between 0.8-1.0"/>
  </r>
  <r>
    <s v="RF006440"/>
    <d v="2026-02-27T07:56:00"/>
    <d v="2026-02-27T00:00:00"/>
    <n v="7"/>
    <x v="2"/>
    <x v="0"/>
    <n v="5"/>
    <n v="119.39"/>
    <n v="127.25"/>
    <n v="1"/>
    <n v="2.2999999999999998"/>
    <n v="3.5"/>
    <n v="109"/>
    <s v="Medium"/>
    <n v="1.042"/>
    <x v="0"/>
    <s v=""/>
    <n v="4.6100000000000003"/>
    <n v="3"/>
    <n v="7.86"/>
    <n v="1.2"/>
    <s v="Friday"/>
    <s v="0-5 min"/>
    <n v="1"/>
    <s v="Between 1.0-1.2"/>
  </r>
  <r>
    <s v="RF006441"/>
    <d v="2026-02-27T08:04:00"/>
    <d v="2026-02-27T00:00:00"/>
    <n v="8"/>
    <x v="3"/>
    <x v="1"/>
    <n v="1"/>
    <n v="59.55"/>
    <n v="58.56"/>
    <n v="1.1000000000000001"/>
    <n v="9.6999999999999993"/>
    <n v="8.9"/>
    <n v="68"/>
    <s v="Low"/>
    <n v="1.3069999999999999"/>
    <x v="0"/>
    <s v=""/>
    <n v="4.53"/>
    <n v="0"/>
    <n v="-0.99"/>
    <n v="-0.8"/>
    <s v="Friday"/>
    <s v="5-10 min"/>
    <n v="1"/>
    <s v="Above 1.2"/>
  </r>
  <r>
    <s v="RF006442"/>
    <d v="2026-02-27T08:28:00"/>
    <d v="2026-02-27T00:00:00"/>
    <n v="8"/>
    <x v="0"/>
    <x v="0"/>
    <n v="1.4"/>
    <n v="73.069999999999993"/>
    <n v="75.17"/>
    <n v="1.1000000000000001"/>
    <n v="8.1999999999999993"/>
    <n v="13.3"/>
    <n v="113"/>
    <s v="Medium"/>
    <n v="0.82699999999999996"/>
    <x v="0"/>
    <s v=""/>
    <n v="4.42"/>
    <n v="20"/>
    <n v="2.1"/>
    <n v="5.0999999999999996"/>
    <s v="Friday"/>
    <s v="5-10 min"/>
    <n v="1"/>
    <s v="Between 0.8-1.0"/>
  </r>
  <r>
    <s v="RF006443"/>
    <d v="2026-02-27T08:36:00"/>
    <d v="2026-02-27T00:00:00"/>
    <n v="8"/>
    <x v="0"/>
    <x v="1"/>
    <n v="8.6"/>
    <n v="201.28"/>
    <n v="195.69"/>
    <n v="1.1000000000000001"/>
    <n v="7"/>
    <n v="2.7"/>
    <n v="122"/>
    <s v="Medium"/>
    <n v="0.85299999999999998"/>
    <x v="0"/>
    <s v=""/>
    <n v="4.6100000000000003"/>
    <n v="0"/>
    <n v="-5.59"/>
    <n v="-4.3"/>
    <s v="Friday"/>
    <s v="5-10 min"/>
    <n v="1"/>
    <s v="Between 0.8-1.0"/>
  </r>
  <r>
    <s v="RF006444"/>
    <d v="2026-02-27T09:10:00"/>
    <d v="2026-02-27T00:00:00"/>
    <n v="9"/>
    <x v="0"/>
    <x v="0"/>
    <n v="6"/>
    <n v="161.37"/>
    <n v="176.89"/>
    <n v="1.1000000000000001"/>
    <n v="6.2"/>
    <n v="8.5"/>
    <n v="118"/>
    <s v="Medium"/>
    <n v="0.83599999999999997"/>
    <x v="0"/>
    <s v=""/>
    <n v="4.72"/>
    <n v="4"/>
    <n v="15.52"/>
    <n v="2.2999999999999998"/>
    <s v="Friday"/>
    <s v="5-10 min"/>
    <n v="1"/>
    <s v="Between 0.8-1.0"/>
  </r>
  <r>
    <s v="RF006445"/>
    <d v="2026-02-27T09:11:00"/>
    <d v="2026-02-27T00:00:00"/>
    <n v="9"/>
    <x v="0"/>
    <x v="0"/>
    <n v="10.8"/>
    <n v="198.5"/>
    <n v="200.82"/>
    <n v="1.1000000000000001"/>
    <n v="8.1999999999999993"/>
    <n v="14.3"/>
    <n v="110"/>
    <s v="Medium"/>
    <n v="0.79400000000000004"/>
    <x v="0"/>
    <s v=""/>
    <n v="4.5999999999999996"/>
    <n v="4"/>
    <n v="2.3199999999999998"/>
    <n v="6.1"/>
    <s v="Friday"/>
    <s v="5-10 min"/>
    <n v="1"/>
    <s v="Below 0.8"/>
  </r>
  <r>
    <s v="RF006446"/>
    <d v="2026-02-27T09:14:00"/>
    <d v="2026-02-27T00:00:00"/>
    <n v="9"/>
    <x v="0"/>
    <x v="0"/>
    <n v="5.3"/>
    <n v="159.43"/>
    <n v="158.94"/>
    <n v="1.2"/>
    <n v="5.6"/>
    <n v="9.8000000000000007"/>
    <n v="107"/>
    <s v="Medium"/>
    <n v="0.81100000000000005"/>
    <x v="0"/>
    <s v=""/>
    <n v="4.7699999999999996"/>
    <n v="8"/>
    <n v="-0.49"/>
    <n v="4.2"/>
    <s v="Friday"/>
    <s v="5-10 min"/>
    <n v="1"/>
    <s v="Between 0.8-1.0"/>
  </r>
  <r>
    <s v="RF006447"/>
    <d v="2026-02-27T09:37:00"/>
    <d v="2026-02-27T00:00:00"/>
    <n v="9"/>
    <x v="2"/>
    <x v="1"/>
    <n v="11.3"/>
    <n v="247.85"/>
    <n v="239.8"/>
    <n v="1.1000000000000001"/>
    <n v="8.5"/>
    <n v="6.1"/>
    <n v="87"/>
    <s v="Medium"/>
    <n v="0.73"/>
    <x v="0"/>
    <s v=""/>
    <n v="4.68"/>
    <n v="0"/>
    <n v="-8.0500000000000007"/>
    <n v="-2.4"/>
    <s v="Friday"/>
    <s v="5-10 min"/>
    <n v="1"/>
    <s v="Below 0.8"/>
  </r>
  <r>
    <s v="RF006448"/>
    <d v="2026-02-27T09:56:00"/>
    <d v="2026-02-27T00:00:00"/>
    <n v="9"/>
    <x v="0"/>
    <x v="0"/>
    <n v="8.1999999999999993"/>
    <n v="218.04"/>
    <n v="216.33"/>
    <n v="1.3"/>
    <n v="10.6"/>
    <n v="9.4"/>
    <n v="98"/>
    <s v="Medium"/>
    <n v="0.69399999999999995"/>
    <x v="0"/>
    <s v=""/>
    <n v="4.72"/>
    <n v="7"/>
    <n v="-1.71"/>
    <n v="-1.2"/>
    <s v="Friday"/>
    <s v="10-15 min"/>
    <n v="1"/>
    <s v="Below 0.8"/>
  </r>
  <r>
    <s v="RF006449"/>
    <d v="2026-02-27T09:56:00"/>
    <d v="2026-02-27T00:00:00"/>
    <n v="9"/>
    <x v="2"/>
    <x v="0"/>
    <n v="1.9"/>
    <n v="79.33"/>
    <m/>
    <n v="1.2"/>
    <n v="7.6"/>
    <m/>
    <n v="107"/>
    <s v="High"/>
    <n v="0.71299999999999997"/>
    <x v="3"/>
    <s v="No driver available"/>
    <n v="4.96"/>
    <n v="13"/>
    <m/>
    <m/>
    <s v="Friday"/>
    <s v="5-10 min"/>
    <n v="0"/>
    <s v="Below 0.8"/>
  </r>
  <r>
    <s v="RF006450"/>
    <d v="2026-02-27T10:12:00"/>
    <d v="2026-02-27T00:00:00"/>
    <n v="10"/>
    <x v="1"/>
    <x v="0"/>
    <n v="4.5999999999999996"/>
    <n v="110.9"/>
    <n v="109.66"/>
    <n v="1.1000000000000001"/>
    <n v="9.3000000000000007"/>
    <n v="6.7"/>
    <n v="92"/>
    <s v="Medium"/>
    <n v="0.9"/>
    <x v="0"/>
    <s v=""/>
    <n v="5"/>
    <n v="2"/>
    <n v="-1.24"/>
    <n v="-2.6"/>
    <s v="Friday"/>
    <s v="5-10 min"/>
    <n v="1"/>
    <s v="Between 0.8-1.0"/>
  </r>
  <r>
    <s v="RF006451"/>
    <d v="2026-02-27T10:14:00"/>
    <d v="2026-02-27T00:00:00"/>
    <n v="10"/>
    <x v="2"/>
    <x v="1"/>
    <n v="3.5"/>
    <n v="92.35"/>
    <n v="87.62"/>
    <n v="1.1000000000000001"/>
    <n v="5.9"/>
    <n v="4.7"/>
    <n v="93"/>
    <s v="Medium"/>
    <n v="0.80500000000000005"/>
    <x v="0"/>
    <s v=""/>
    <n v="4.43"/>
    <n v="0"/>
    <n v="-4.7300000000000004"/>
    <n v="-1.2"/>
    <s v="Friday"/>
    <s v="5-10 min"/>
    <n v="1"/>
    <s v="Between 0.8-1.0"/>
  </r>
  <r>
    <s v="RF006452"/>
    <d v="2026-02-27T10:26:00"/>
    <d v="2026-02-27T00:00:00"/>
    <n v="10"/>
    <x v="4"/>
    <x v="1"/>
    <n v="2.5"/>
    <n v="71.75"/>
    <n v="69.67"/>
    <n v="1"/>
    <n v="2"/>
    <n v="1"/>
    <n v="56"/>
    <s v="Low"/>
    <n v="1.518"/>
    <x v="0"/>
    <s v=""/>
    <n v="4.5"/>
    <n v="0"/>
    <n v="-2.08"/>
    <n v="-1"/>
    <s v="Friday"/>
    <s v="0-5 min"/>
    <n v="1"/>
    <s v="Above 1.2"/>
  </r>
  <r>
    <s v="RF006453"/>
    <d v="2026-02-27T10:33:00"/>
    <d v="2026-02-27T00:00:00"/>
    <n v="10"/>
    <x v="3"/>
    <x v="0"/>
    <n v="5"/>
    <n v="110.75"/>
    <n v="114.02"/>
    <n v="1"/>
    <n v="6.9"/>
    <n v="9.6999999999999993"/>
    <n v="62"/>
    <s v="Low"/>
    <n v="1.1559999999999999"/>
    <x v="0"/>
    <s v=""/>
    <n v="4.75"/>
    <n v="35"/>
    <n v="3.27"/>
    <n v="2.8"/>
    <s v="Friday"/>
    <s v="5-10 min"/>
    <n v="1"/>
    <s v="Between 1.0-1.2"/>
  </r>
  <r>
    <s v="RF006454"/>
    <d v="2026-02-27T10:34:00"/>
    <d v="2026-02-27T00:00:00"/>
    <n v="10"/>
    <x v="0"/>
    <x v="0"/>
    <n v="11.2"/>
    <n v="291.75"/>
    <n v="283.56"/>
    <n v="1.3"/>
    <n v="7.4"/>
    <n v="11.7"/>
    <n v="124"/>
    <s v="High"/>
    <n v="0.72399999999999998"/>
    <x v="0"/>
    <s v=""/>
    <n v="4.6399999999999997"/>
    <n v="17"/>
    <n v="-8.19"/>
    <n v="4.3"/>
    <s v="Friday"/>
    <s v="5-10 min"/>
    <n v="1"/>
    <s v="Below 0.8"/>
  </r>
  <r>
    <s v="RF006455"/>
    <d v="2026-02-27T10:36:00"/>
    <d v="2026-02-27T00:00:00"/>
    <n v="10"/>
    <x v="2"/>
    <x v="0"/>
    <n v="3.8"/>
    <n v="100.48"/>
    <n v="106.6"/>
    <n v="1.1000000000000001"/>
    <n v="7.5"/>
    <n v="6.4"/>
    <n v="126"/>
    <s v="Medium"/>
    <n v="0.97499999999999998"/>
    <x v="0"/>
    <s v=""/>
    <n v="4.42"/>
    <n v="7"/>
    <n v="6.12"/>
    <n v="-1.1000000000000001"/>
    <s v="Friday"/>
    <s v="5-10 min"/>
    <n v="1"/>
    <s v="Between 0.8-1.0"/>
  </r>
  <r>
    <s v="RF006456"/>
    <d v="2026-02-27T10:41:00"/>
    <d v="2026-02-27T00:00:00"/>
    <n v="10"/>
    <x v="0"/>
    <x v="0"/>
    <n v="2.2999999999999998"/>
    <n v="73.959999999999994"/>
    <n v="78.349999999999994"/>
    <n v="1"/>
    <n v="2.8"/>
    <n v="2.6"/>
    <n v="119"/>
    <s v="Medium"/>
    <n v="1.06"/>
    <x v="0"/>
    <s v=""/>
    <n v="4.8"/>
    <n v="11"/>
    <n v="4.3899999999999997"/>
    <n v="-0.2"/>
    <s v="Friday"/>
    <s v="0-5 min"/>
    <n v="1"/>
    <s v="Between 1.0-1.2"/>
  </r>
  <r>
    <s v="RF006457"/>
    <d v="2026-02-27T10:48:00"/>
    <d v="2026-02-27T00:00:00"/>
    <n v="10"/>
    <x v="0"/>
    <x v="0"/>
    <n v="10"/>
    <n v="229.09"/>
    <n v="220.27"/>
    <n v="1.3"/>
    <n v="6.5"/>
    <n v="4.5999999999999996"/>
    <n v="105"/>
    <s v="High"/>
    <n v="0.68300000000000005"/>
    <x v="0"/>
    <s v=""/>
    <n v="4.5"/>
    <n v="7"/>
    <n v="-8.82"/>
    <n v="-1.9"/>
    <s v="Friday"/>
    <s v="5-10 min"/>
    <n v="1"/>
    <s v="Below 0.8"/>
  </r>
  <r>
    <s v="RF006458"/>
    <d v="2026-02-27T11:05:00"/>
    <d v="2026-02-27T00:00:00"/>
    <n v="11"/>
    <x v="0"/>
    <x v="0"/>
    <n v="6"/>
    <n v="160.09"/>
    <n v="153.88"/>
    <n v="1.1000000000000001"/>
    <n v="8.6"/>
    <n v="11.2"/>
    <n v="127"/>
    <s v="Medium"/>
    <n v="0.88900000000000001"/>
    <x v="0"/>
    <s v=""/>
    <n v="4.8499999999999996"/>
    <n v="22"/>
    <n v="-6.21"/>
    <n v="2.6"/>
    <s v="Friday"/>
    <s v="5-10 min"/>
    <n v="1"/>
    <s v="Between 0.8-1.0"/>
  </r>
  <r>
    <s v="RF006459"/>
    <d v="2026-02-27T11:21:00"/>
    <d v="2026-02-27T00:00:00"/>
    <n v="11"/>
    <x v="4"/>
    <x v="0"/>
    <n v="1.2"/>
    <n v="51.9"/>
    <m/>
    <n v="1"/>
    <n v="5.6"/>
    <m/>
    <n v="51"/>
    <s v="Medium"/>
    <n v="0.96"/>
    <x v="3"/>
    <s v="No driver available"/>
    <n v="4.91"/>
    <n v="11"/>
    <m/>
    <m/>
    <s v="Friday"/>
    <s v="5-10 min"/>
    <n v="0"/>
    <s v="Between 0.8-1.0"/>
  </r>
  <r>
    <s v="RF006460"/>
    <d v="2026-02-27T11:39:00"/>
    <d v="2026-02-27T00:00:00"/>
    <n v="11"/>
    <x v="0"/>
    <x v="1"/>
    <n v="7.7"/>
    <n v="158.46"/>
    <n v="172.54"/>
    <n v="1"/>
    <n v="8"/>
    <n v="6"/>
    <n v="144"/>
    <s v="Medium"/>
    <n v="1.18"/>
    <x v="0"/>
    <s v=""/>
    <n v="4.95"/>
    <n v="0"/>
    <n v="14.08"/>
    <n v="-2"/>
    <s v="Friday"/>
    <s v="5-10 min"/>
    <n v="1"/>
    <s v="Between 1.0-1.2"/>
  </r>
  <r>
    <s v="RF006461"/>
    <d v="2026-02-27T11:42:00"/>
    <d v="2026-02-27T00:00:00"/>
    <n v="11"/>
    <x v="1"/>
    <x v="1"/>
    <n v="7.9"/>
    <n v="168.22"/>
    <n v="167.53"/>
    <n v="1.1000000000000001"/>
    <n v="3.6"/>
    <n v="6.6"/>
    <n v="80"/>
    <s v="Medium"/>
    <n v="0.96699999999999997"/>
    <x v="0"/>
    <s v=""/>
    <n v="4.58"/>
    <n v="0"/>
    <n v="-0.69"/>
    <n v="3"/>
    <s v="Friday"/>
    <s v="0-5 min"/>
    <n v="1"/>
    <s v="Between 0.8-1.0"/>
  </r>
  <r>
    <s v="RF006462"/>
    <d v="2026-02-27T11:48:00"/>
    <d v="2026-02-27T00:00:00"/>
    <n v="11"/>
    <x v="3"/>
    <x v="0"/>
    <n v="5.3"/>
    <n v="119.3"/>
    <n v="118.16"/>
    <n v="1"/>
    <n v="9.6999999999999993"/>
    <n v="14.1"/>
    <n v="67"/>
    <s v="Low"/>
    <n v="1.413"/>
    <x v="0"/>
    <s v=""/>
    <n v="4.7300000000000004"/>
    <n v="3"/>
    <n v="-1.1399999999999999"/>
    <n v="4.4000000000000004"/>
    <s v="Friday"/>
    <s v="5-10 min"/>
    <n v="1"/>
    <s v="Above 1.2"/>
  </r>
  <r>
    <s v="RF006463"/>
    <d v="2026-02-27T12:16:00"/>
    <d v="2026-02-27T00:00:00"/>
    <n v="12"/>
    <x v="1"/>
    <x v="0"/>
    <n v="1.8"/>
    <n v="62.58"/>
    <n v="62.44"/>
    <n v="1"/>
    <n v="9.1999999999999993"/>
    <n v="10.3"/>
    <n v="94"/>
    <s v="Low"/>
    <n v="1.456"/>
    <x v="0"/>
    <s v=""/>
    <n v="4.9400000000000004"/>
    <n v="10"/>
    <n v="-0.14000000000000001"/>
    <n v="1.1000000000000001"/>
    <s v="Friday"/>
    <s v="5-10 min"/>
    <n v="1"/>
    <s v="Above 1.2"/>
  </r>
  <r>
    <s v="RF006464"/>
    <d v="2026-02-27T12:17:00"/>
    <d v="2026-02-27T00:00:00"/>
    <n v="12"/>
    <x v="0"/>
    <x v="0"/>
    <n v="3.4"/>
    <n v="99.13"/>
    <n v="100.92"/>
    <n v="1"/>
    <n v="6"/>
    <n v="1.8"/>
    <n v="118"/>
    <s v="Low"/>
    <n v="1.1639999999999999"/>
    <x v="0"/>
    <s v=""/>
    <n v="4.3"/>
    <n v="12"/>
    <n v="1.79"/>
    <n v="-4.2"/>
    <s v="Friday"/>
    <s v="5-10 min"/>
    <n v="1"/>
    <s v="Between 1.0-1.2"/>
  </r>
  <r>
    <s v="RF006465"/>
    <d v="2026-02-27T12:38:00"/>
    <d v="2026-02-27T00:00:00"/>
    <n v="12"/>
    <x v="2"/>
    <x v="1"/>
    <n v="4.2"/>
    <n v="119.96"/>
    <n v="112.57"/>
    <n v="1.2"/>
    <n v="4.7"/>
    <n v="8.8000000000000007"/>
    <n v="107"/>
    <s v="Medium"/>
    <n v="1.0429999999999999"/>
    <x v="0"/>
    <s v=""/>
    <n v="4.5"/>
    <n v="0"/>
    <n v="-7.39"/>
    <n v="4.0999999999999996"/>
    <s v="Friday"/>
    <s v="0-5 min"/>
    <n v="1"/>
    <s v="Between 1.0-1.2"/>
  </r>
  <r>
    <s v="RF006466"/>
    <d v="2026-02-27T12:41:00"/>
    <d v="2026-02-27T00:00:00"/>
    <n v="12"/>
    <x v="2"/>
    <x v="1"/>
    <n v="5.3"/>
    <n v="123.38"/>
    <n v="125.87"/>
    <n v="1.1000000000000001"/>
    <n v="5.3"/>
    <n v="1.3"/>
    <n v="126"/>
    <s v="Low"/>
    <n v="1.7030000000000001"/>
    <x v="0"/>
    <s v=""/>
    <n v="4.83"/>
    <n v="0"/>
    <n v="2.4900000000000002"/>
    <n v="-4"/>
    <s v="Friday"/>
    <s v="5-10 min"/>
    <n v="1"/>
    <s v="Above 1.2"/>
  </r>
  <r>
    <s v="RF006467"/>
    <d v="2026-02-27T12:46:00"/>
    <d v="2026-02-27T00:00:00"/>
    <n v="12"/>
    <x v="3"/>
    <x v="0"/>
    <n v="2.2000000000000002"/>
    <n v="68.94"/>
    <n v="71.98"/>
    <n v="1"/>
    <n v="6.6"/>
    <n v="3.6"/>
    <n v="70"/>
    <s v="Low"/>
    <n v="2.2000000000000002"/>
    <x v="0"/>
    <s v=""/>
    <n v="5"/>
    <n v="7"/>
    <n v="3.04"/>
    <n v="-3"/>
    <s v="Friday"/>
    <s v="5-10 min"/>
    <n v="1"/>
    <s v="Above 1.2"/>
  </r>
  <r>
    <s v="RF006468"/>
    <d v="2026-02-27T13:03:00"/>
    <d v="2026-02-27T00:00:00"/>
    <n v="13"/>
    <x v="3"/>
    <x v="0"/>
    <n v="9.1"/>
    <n v="195.78"/>
    <n v="197.53"/>
    <n v="1"/>
    <n v="4.8"/>
    <n v="4.4000000000000004"/>
    <n v="65"/>
    <s v="Low"/>
    <n v="1.4359999999999999"/>
    <x v="0"/>
    <s v=""/>
    <n v="4.2300000000000004"/>
    <n v="7"/>
    <n v="1.75"/>
    <n v="-0.4"/>
    <s v="Friday"/>
    <s v="0-5 min"/>
    <n v="1"/>
    <s v="Above 1.2"/>
  </r>
  <r>
    <s v="RF006469"/>
    <d v="2026-02-27T13:18:00"/>
    <d v="2026-02-27T00:00:00"/>
    <n v="13"/>
    <x v="2"/>
    <x v="0"/>
    <n v="17.7"/>
    <n v="322.17"/>
    <n v="324.77999999999997"/>
    <n v="1.1000000000000001"/>
    <n v="3.6"/>
    <n v="5.2"/>
    <n v="131"/>
    <s v="Medium"/>
    <n v="1.3069999999999999"/>
    <x v="0"/>
    <s v=""/>
    <n v="4.49"/>
    <n v="9"/>
    <n v="2.61"/>
    <n v="1.6"/>
    <s v="Friday"/>
    <s v="0-5 min"/>
    <n v="1"/>
    <s v="Above 1.2"/>
  </r>
  <r>
    <s v="RF006470"/>
    <d v="2026-02-27T13:27:00"/>
    <d v="2026-02-27T00:00:00"/>
    <n v="13"/>
    <x v="2"/>
    <x v="1"/>
    <n v="2.7"/>
    <n v="87.01"/>
    <n v="83.81"/>
    <n v="1.1000000000000001"/>
    <n v="2.2999999999999998"/>
    <n v="1.8"/>
    <n v="111"/>
    <s v="Medium"/>
    <n v="0.997"/>
    <x v="0"/>
    <s v=""/>
    <n v="4.6500000000000004"/>
    <n v="0"/>
    <n v="-3.2"/>
    <n v="-0.5"/>
    <s v="Friday"/>
    <s v="0-5 min"/>
    <n v="1"/>
    <s v="Between 0.8-1.0"/>
  </r>
  <r>
    <s v="RF006471"/>
    <d v="2026-02-27T13:31:00"/>
    <d v="2026-02-27T00:00:00"/>
    <n v="13"/>
    <x v="3"/>
    <x v="0"/>
    <n v="3.4"/>
    <n v="95.19"/>
    <n v="99.72"/>
    <n v="1"/>
    <n v="2"/>
    <n v="6.7"/>
    <n v="71"/>
    <s v="Low"/>
    <n v="1.6830000000000001"/>
    <x v="0"/>
    <s v=""/>
    <n v="4.74"/>
    <n v="18"/>
    <n v="4.53"/>
    <n v="4.7"/>
    <s v="Friday"/>
    <s v="0-5 min"/>
    <n v="1"/>
    <s v="Above 1.2"/>
  </r>
  <r>
    <s v="RF006472"/>
    <d v="2026-02-27T14:11:00"/>
    <d v="2026-02-27T00:00:00"/>
    <n v="14"/>
    <x v="3"/>
    <x v="0"/>
    <n v="3.2"/>
    <n v="93.93"/>
    <n v="95.34"/>
    <n v="1"/>
    <n v="3.7"/>
    <n v="5.2"/>
    <n v="57"/>
    <s v="Low"/>
    <n v="1.478"/>
    <x v="0"/>
    <s v=""/>
    <n v="5"/>
    <n v="1"/>
    <n v="1.41"/>
    <n v="1.5"/>
    <s v="Friday"/>
    <s v="0-5 min"/>
    <n v="1"/>
    <s v="Above 1.2"/>
  </r>
  <r>
    <s v="RF006473"/>
    <d v="2026-02-27T14:13:00"/>
    <d v="2026-02-27T00:00:00"/>
    <n v="14"/>
    <x v="0"/>
    <x v="0"/>
    <n v="26.2"/>
    <n v="596.36"/>
    <n v="578.30999999999995"/>
    <n v="1.2"/>
    <n v="2"/>
    <n v="3"/>
    <n v="106"/>
    <s v="Medium"/>
    <n v="0.80100000000000005"/>
    <x v="0"/>
    <s v=""/>
    <n v="4.92"/>
    <n v="34"/>
    <n v="-18.05"/>
    <n v="1"/>
    <s v="Friday"/>
    <s v="0-5 min"/>
    <n v="1"/>
    <s v="Between 0.8-1.0"/>
  </r>
  <r>
    <s v="RF006474"/>
    <d v="2026-02-27T14:49:00"/>
    <d v="2026-02-27T00:00:00"/>
    <n v="14"/>
    <x v="0"/>
    <x v="1"/>
    <n v="6.7"/>
    <n v="130.26"/>
    <m/>
    <n v="1"/>
    <n v="4"/>
    <n v="1"/>
    <n v="129"/>
    <s v="Medium"/>
    <n v="1.232"/>
    <x v="1"/>
    <s v="Pickup too far"/>
    <n v="4.8099999999999996"/>
    <n v="0"/>
    <m/>
    <n v="-3"/>
    <s v="Friday"/>
    <s v="0-5 min"/>
    <n v="0"/>
    <s v="Above 1.2"/>
  </r>
  <r>
    <s v="RF006475"/>
    <d v="2026-02-27T15:07:00"/>
    <d v="2026-02-27T00:00:00"/>
    <n v="15"/>
    <x v="0"/>
    <x v="0"/>
    <n v="11.5"/>
    <n v="217.83"/>
    <n v="226.66"/>
    <n v="1"/>
    <n v="7.8"/>
    <n v="12.6"/>
    <n v="120"/>
    <s v="Medium"/>
    <n v="1.073"/>
    <x v="0"/>
    <s v=""/>
    <n v="4.4400000000000004"/>
    <n v="10"/>
    <n v="8.83"/>
    <n v="4.8"/>
    <s v="Friday"/>
    <s v="5-10 min"/>
    <n v="1"/>
    <s v="Between 1.0-1.2"/>
  </r>
  <r>
    <s v="RF006476"/>
    <d v="2026-02-27T15:12:00"/>
    <d v="2026-02-27T00:00:00"/>
    <n v="15"/>
    <x v="0"/>
    <x v="1"/>
    <n v="7.2"/>
    <n v="153.56"/>
    <n v="145.94"/>
    <n v="1"/>
    <n v="4.4000000000000004"/>
    <n v="4.8"/>
    <n v="141"/>
    <s v="Medium"/>
    <n v="1.214"/>
    <x v="0"/>
    <s v=""/>
    <n v="4.72"/>
    <n v="0"/>
    <n v="-7.62"/>
    <n v="0.4"/>
    <s v="Friday"/>
    <s v="0-5 min"/>
    <n v="1"/>
    <s v="Above 1.2"/>
  </r>
  <r>
    <s v="RF006477"/>
    <d v="2026-02-27T15:20:00"/>
    <d v="2026-02-27T00:00:00"/>
    <n v="15"/>
    <x v="0"/>
    <x v="0"/>
    <n v="1.9"/>
    <n v="80.510000000000005"/>
    <n v="84.11"/>
    <n v="1.1000000000000001"/>
    <n v="3.4"/>
    <n v="1.2"/>
    <n v="108"/>
    <s v="Medium"/>
    <n v="0.86799999999999999"/>
    <x v="0"/>
    <s v=""/>
    <n v="4.88"/>
    <n v="6"/>
    <n v="3.6"/>
    <n v="-2.2000000000000002"/>
    <s v="Friday"/>
    <s v="0-5 min"/>
    <n v="1"/>
    <s v="Between 0.8-1.0"/>
  </r>
  <r>
    <s v="RF006478"/>
    <d v="2026-02-27T15:35:00"/>
    <d v="2026-02-27T00:00:00"/>
    <n v="15"/>
    <x v="2"/>
    <x v="1"/>
    <n v="2.5"/>
    <n v="83.94"/>
    <m/>
    <n v="1.1000000000000001"/>
    <n v="3.4"/>
    <n v="2.2999999999999998"/>
    <n v="114"/>
    <s v="Medium"/>
    <n v="1.169"/>
    <x v="2"/>
    <s v="ETA too high"/>
    <n v="4.5"/>
    <n v="0"/>
    <m/>
    <n v="-1.1000000000000001"/>
    <s v="Friday"/>
    <s v="0-5 min"/>
    <n v="0"/>
    <s v="Between 1.0-1.2"/>
  </r>
  <r>
    <s v="RF006479"/>
    <d v="2026-02-27T15:46:00"/>
    <d v="2026-02-27T00:00:00"/>
    <n v="15"/>
    <x v="2"/>
    <x v="0"/>
    <n v="3.1"/>
    <n v="85.06"/>
    <n v="86.01"/>
    <n v="1"/>
    <n v="2.8"/>
    <n v="7.7"/>
    <n v="104"/>
    <s v="Low"/>
    <n v="1.357"/>
    <x v="0"/>
    <s v=""/>
    <n v="4.6399999999999997"/>
    <n v="20"/>
    <n v="0.95"/>
    <n v="4.9000000000000004"/>
    <s v="Friday"/>
    <s v="0-5 min"/>
    <n v="1"/>
    <s v="Above 1.2"/>
  </r>
  <r>
    <s v="RF006480"/>
    <d v="2026-02-27T16:19:00"/>
    <d v="2026-02-27T00:00:00"/>
    <n v="16"/>
    <x v="2"/>
    <x v="1"/>
    <n v="3.4"/>
    <n v="87.61"/>
    <n v="84.84"/>
    <n v="1"/>
    <n v="8.4"/>
    <n v="9.9"/>
    <n v="109"/>
    <s v="Medium"/>
    <n v="1.0529999999999999"/>
    <x v="0"/>
    <s v=""/>
    <n v="4.6900000000000004"/>
    <n v="0"/>
    <n v="-2.77"/>
    <n v="1.5"/>
    <s v="Friday"/>
    <s v="5-10 min"/>
    <n v="1"/>
    <s v="Between 1.0-1.2"/>
  </r>
  <r>
    <s v="RF006481"/>
    <d v="2026-02-27T16:26:00"/>
    <d v="2026-02-27T00:00:00"/>
    <n v="16"/>
    <x v="1"/>
    <x v="0"/>
    <n v="9.1999999999999993"/>
    <n v="207.47"/>
    <n v="192.25"/>
    <n v="1.1000000000000001"/>
    <n v="3.4"/>
    <n v="3.6"/>
    <n v="91"/>
    <s v="Medium"/>
    <n v="1.1120000000000001"/>
    <x v="0"/>
    <s v=""/>
    <n v="4.58"/>
    <n v="3"/>
    <n v="-15.22"/>
    <n v="0.2"/>
    <s v="Friday"/>
    <s v="0-5 min"/>
    <n v="1"/>
    <s v="Between 1.0-1.2"/>
  </r>
  <r>
    <s v="RF006482"/>
    <d v="2026-02-27T17:44:00"/>
    <d v="2026-02-27T00:00:00"/>
    <n v="17"/>
    <x v="1"/>
    <x v="0"/>
    <n v="22.5"/>
    <n v="394.83"/>
    <n v="399.9"/>
    <n v="1"/>
    <n v="2.4"/>
    <n v="1.6"/>
    <n v="78"/>
    <s v="Medium"/>
    <n v="0.84599999999999997"/>
    <x v="0"/>
    <s v=""/>
    <n v="4.8600000000000003"/>
    <n v="22"/>
    <n v="5.07"/>
    <n v="-0.8"/>
    <s v="Friday"/>
    <s v="0-5 min"/>
    <n v="1"/>
    <s v="Between 0.8-1.0"/>
  </r>
  <r>
    <s v="RF006483"/>
    <d v="2026-02-27T17:46:00"/>
    <d v="2026-02-27T00:00:00"/>
    <n v="17"/>
    <x v="0"/>
    <x v="1"/>
    <n v="4.8"/>
    <n v="125.62"/>
    <n v="120.7"/>
    <n v="1"/>
    <n v="12.5"/>
    <n v="14.9"/>
    <n v="93"/>
    <s v="Medium"/>
    <n v="0.69399999999999995"/>
    <x v="0"/>
    <s v=""/>
    <n v="4.8899999999999997"/>
    <n v="0"/>
    <n v="-4.92"/>
    <n v="2.4"/>
    <s v="Friday"/>
    <s v="10-15 min"/>
    <n v="1"/>
    <s v="Below 0.8"/>
  </r>
  <r>
    <s v="RF006484"/>
    <d v="2026-02-27T17:46:00"/>
    <d v="2026-02-27T00:00:00"/>
    <n v="17"/>
    <x v="2"/>
    <x v="1"/>
    <n v="6.1"/>
    <n v="173.1"/>
    <n v="163.13999999999999"/>
    <n v="1.3"/>
    <n v="6.7"/>
    <n v="3.4"/>
    <n v="90"/>
    <s v="Medium"/>
    <n v="0.71399999999999997"/>
    <x v="0"/>
    <s v=""/>
    <n v="4.55"/>
    <n v="0"/>
    <n v="-9.9600000000000009"/>
    <n v="-3.3"/>
    <s v="Friday"/>
    <s v="5-10 min"/>
    <n v="1"/>
    <s v="Below 0.8"/>
  </r>
  <r>
    <s v="RF006485"/>
    <d v="2026-02-27T17:59:00"/>
    <d v="2026-02-27T00:00:00"/>
    <n v="17"/>
    <x v="0"/>
    <x v="0"/>
    <n v="5.4"/>
    <n v="161.16999999999999"/>
    <n v="155.16"/>
    <n v="1.2"/>
    <n v="4.5999999999999996"/>
    <n v="5.8"/>
    <n v="89"/>
    <s v="Medium"/>
    <n v="0.77100000000000002"/>
    <x v="0"/>
    <s v=""/>
    <n v="4.51"/>
    <n v="23"/>
    <n v="-6.01"/>
    <n v="1.2"/>
    <s v="Friday"/>
    <s v="0-5 min"/>
    <n v="1"/>
    <s v="Below 0.8"/>
  </r>
  <r>
    <s v="RF006486"/>
    <d v="2026-02-27T18:18:00"/>
    <d v="2026-02-27T00:00:00"/>
    <n v="18"/>
    <x v="1"/>
    <x v="0"/>
    <n v="1.6"/>
    <n v="81.290000000000006"/>
    <n v="83.81"/>
    <n v="1.2"/>
    <n v="7.2"/>
    <n v="6.6"/>
    <n v="77"/>
    <s v="Medium"/>
    <n v="0.753"/>
    <x v="0"/>
    <s v=""/>
    <n v="4.71"/>
    <n v="12"/>
    <n v="2.52"/>
    <n v="-0.6"/>
    <s v="Friday"/>
    <s v="5-10 min"/>
    <n v="1"/>
    <s v="Below 0.8"/>
  </r>
  <r>
    <s v="RF006487"/>
    <d v="2026-02-27T18:48:00"/>
    <d v="2026-02-27T00:00:00"/>
    <n v="18"/>
    <x v="4"/>
    <x v="0"/>
    <n v="13.5"/>
    <n v="248.71"/>
    <m/>
    <n v="1.2"/>
    <n v="7.5"/>
    <m/>
    <n v="31"/>
    <s v="Medium"/>
    <n v="0.54200000000000004"/>
    <x v="3"/>
    <s v="No driver available"/>
    <n v="4.79"/>
    <n v="19"/>
    <m/>
    <m/>
    <s v="Friday"/>
    <s v="5-10 min"/>
    <n v="0"/>
    <s v="Below 0.8"/>
  </r>
  <r>
    <s v="RF006488"/>
    <d v="2026-02-27T19:15:00"/>
    <d v="2026-02-27T00:00:00"/>
    <n v="19"/>
    <x v="2"/>
    <x v="0"/>
    <n v="8.4"/>
    <n v="174.71"/>
    <n v="183.47"/>
    <n v="1.2"/>
    <n v="8.4"/>
    <n v="8.1999999999999993"/>
    <n v="82"/>
    <s v="Medium"/>
    <n v="0.69499999999999995"/>
    <x v="0"/>
    <s v=""/>
    <n v="5"/>
    <n v="9"/>
    <n v="8.76"/>
    <n v="-0.2"/>
    <s v="Friday"/>
    <s v="5-10 min"/>
    <n v="1"/>
    <s v="Below 0.8"/>
  </r>
  <r>
    <s v="RF006489"/>
    <d v="2026-02-27T19:24:00"/>
    <d v="2026-02-27T00:00:00"/>
    <n v="19"/>
    <x v="0"/>
    <x v="1"/>
    <n v="5"/>
    <n v="141.96"/>
    <m/>
    <n v="1.1000000000000001"/>
    <n v="7.4"/>
    <n v="4"/>
    <n v="107"/>
    <s v="High"/>
    <n v="0.70399999999999996"/>
    <x v="1"/>
    <s v="Vehicle issue"/>
    <n v="4.72"/>
    <n v="0"/>
    <m/>
    <n v="-3.4"/>
    <s v="Friday"/>
    <s v="5-10 min"/>
    <n v="0"/>
    <s v="Below 0.8"/>
  </r>
  <r>
    <s v="RF006490"/>
    <d v="2026-02-27T19:39:00"/>
    <d v="2026-02-27T00:00:00"/>
    <n v="19"/>
    <x v="2"/>
    <x v="0"/>
    <n v="19.2"/>
    <n v="370.21"/>
    <n v="359.79"/>
    <n v="1.1000000000000001"/>
    <n v="2.5"/>
    <n v="1.6"/>
    <n v="98"/>
    <s v="Medium"/>
    <n v="0.79500000000000004"/>
    <x v="0"/>
    <s v=""/>
    <n v="4.6500000000000004"/>
    <n v="2"/>
    <n v="-10.42"/>
    <n v="-0.9"/>
    <s v="Friday"/>
    <s v="0-5 min"/>
    <n v="1"/>
    <s v="Below 0.8"/>
  </r>
  <r>
    <s v="RF006491"/>
    <d v="2026-02-27T19:45:00"/>
    <d v="2026-02-27T00:00:00"/>
    <n v="19"/>
    <x v="0"/>
    <x v="1"/>
    <n v="1.2"/>
    <n v="76.31"/>
    <n v="73.41"/>
    <n v="1.3"/>
    <n v="8.1999999999999993"/>
    <n v="2.6"/>
    <n v="78"/>
    <s v="High"/>
    <n v="0.52900000000000003"/>
    <x v="0"/>
    <s v=""/>
    <n v="4.5599999999999996"/>
    <n v="0"/>
    <n v="-2.9"/>
    <n v="-5.6"/>
    <s v="Friday"/>
    <s v="5-10 min"/>
    <n v="1"/>
    <s v="Below 0.8"/>
  </r>
  <r>
    <s v="RF006492"/>
    <d v="2026-02-27T19:50:00"/>
    <d v="2026-02-27T00:00:00"/>
    <n v="19"/>
    <x v="0"/>
    <x v="0"/>
    <n v="9.6"/>
    <n v="219.83"/>
    <m/>
    <n v="1.2"/>
    <n v="9"/>
    <n v="7.9"/>
    <n v="103"/>
    <s v="Medium"/>
    <n v="0.76600000000000001"/>
    <x v="1"/>
    <s v="Pickup too far"/>
    <n v="4.75"/>
    <n v="2"/>
    <m/>
    <n v="-1.1000000000000001"/>
    <s v="Friday"/>
    <s v="5-10 min"/>
    <n v="0"/>
    <s v="Below 0.8"/>
  </r>
  <r>
    <s v="RF006493"/>
    <d v="2026-02-27T19:51:00"/>
    <d v="2026-02-27T00:00:00"/>
    <n v="19"/>
    <x v="0"/>
    <x v="0"/>
    <n v="5.3"/>
    <n v="180"/>
    <m/>
    <n v="1.5"/>
    <n v="8.4"/>
    <m/>
    <n v="84"/>
    <s v="High"/>
    <n v="0.45900000000000002"/>
    <x v="3"/>
    <s v="No driver available"/>
    <n v="4.67"/>
    <n v="15"/>
    <m/>
    <m/>
    <s v="Friday"/>
    <s v="5-10 min"/>
    <n v="0"/>
    <s v="Below 0.8"/>
  </r>
  <r>
    <s v="RF006494"/>
    <d v="2026-02-27T19:56:00"/>
    <d v="2026-02-27T00:00:00"/>
    <n v="19"/>
    <x v="0"/>
    <x v="0"/>
    <n v="4"/>
    <n v="131.71"/>
    <n v="135.65"/>
    <n v="1.4"/>
    <n v="10"/>
    <n v="10.8"/>
    <n v="92"/>
    <s v="High"/>
    <n v="0.58499999999999996"/>
    <x v="0"/>
    <s v=""/>
    <n v="4.88"/>
    <n v="5"/>
    <n v="3.94"/>
    <n v="0.8"/>
    <s v="Friday"/>
    <s v="5-10 min"/>
    <n v="1"/>
    <s v="Below 0.8"/>
  </r>
  <r>
    <s v="RF006495"/>
    <d v="2026-02-27T20:17:00"/>
    <d v="2026-02-27T00:00:00"/>
    <n v="20"/>
    <x v="2"/>
    <x v="1"/>
    <n v="3.8"/>
    <n v="103.8"/>
    <n v="106.49"/>
    <n v="1"/>
    <n v="7.6"/>
    <n v="7.9"/>
    <n v="102"/>
    <s v="Medium"/>
    <n v="0.93700000000000006"/>
    <x v="0"/>
    <s v=""/>
    <n v="4.76"/>
    <n v="0"/>
    <n v="2.69"/>
    <n v="0.3"/>
    <s v="Friday"/>
    <s v="5-10 min"/>
    <n v="1"/>
    <s v="Between 0.8-1.0"/>
  </r>
  <r>
    <s v="RF006496"/>
    <d v="2026-02-27T20:17:00"/>
    <d v="2026-02-27T00:00:00"/>
    <n v="20"/>
    <x v="3"/>
    <x v="1"/>
    <n v="4.8"/>
    <n v="105.71"/>
    <n v="105.9"/>
    <n v="1"/>
    <n v="7.7"/>
    <n v="9.3000000000000007"/>
    <n v="49"/>
    <s v="Low"/>
    <n v="1.1679999999999999"/>
    <x v="0"/>
    <s v=""/>
    <n v="4.7"/>
    <n v="0"/>
    <n v="0.19"/>
    <n v="1.6"/>
    <s v="Friday"/>
    <s v="5-10 min"/>
    <n v="1"/>
    <s v="Between 1.0-1.2"/>
  </r>
  <r>
    <s v="RF006497"/>
    <d v="2026-02-27T20:27:00"/>
    <d v="2026-02-27T00:00:00"/>
    <n v="20"/>
    <x v="0"/>
    <x v="0"/>
    <n v="4.4000000000000004"/>
    <n v="141.80000000000001"/>
    <n v="147.16"/>
    <n v="1.3"/>
    <n v="4.4000000000000004"/>
    <n v="8.9"/>
    <n v="119"/>
    <s v="Medium"/>
    <n v="0.83599999999999997"/>
    <x v="0"/>
    <s v=""/>
    <n v="4.53"/>
    <n v="4"/>
    <n v="5.36"/>
    <n v="4.5"/>
    <s v="Friday"/>
    <s v="0-5 min"/>
    <n v="1"/>
    <s v="Between 0.8-1.0"/>
  </r>
  <r>
    <s v="RF006498"/>
    <d v="2026-02-27T20:52:00"/>
    <d v="2026-02-27T00:00:00"/>
    <n v="20"/>
    <x v="4"/>
    <x v="0"/>
    <n v="7.6"/>
    <n v="164.04"/>
    <n v="164.84"/>
    <n v="1"/>
    <n v="3.3"/>
    <n v="7.8"/>
    <n v="51"/>
    <s v="Low"/>
    <n v="2.0609999999999999"/>
    <x v="0"/>
    <s v=""/>
    <n v="4.8099999999999996"/>
    <n v="11"/>
    <n v="0.8"/>
    <n v="4.5"/>
    <s v="Friday"/>
    <s v="0-5 min"/>
    <n v="1"/>
    <s v="Above 1.2"/>
  </r>
  <r>
    <s v="RF006499"/>
    <d v="2026-02-27T21:14:00"/>
    <d v="2026-02-27T00:00:00"/>
    <n v="21"/>
    <x v="1"/>
    <x v="0"/>
    <n v="6.6"/>
    <n v="167.04"/>
    <n v="174.48"/>
    <n v="1.1000000000000001"/>
    <n v="5.4"/>
    <n v="5.0999999999999996"/>
    <n v="89"/>
    <s v="Medium"/>
    <n v="0.93500000000000005"/>
    <x v="0"/>
    <s v=""/>
    <n v="4.6900000000000004"/>
    <n v="16"/>
    <n v="7.44"/>
    <n v="-0.3"/>
    <s v="Friday"/>
    <s v="5-10 min"/>
    <n v="1"/>
    <s v="Between 0.8-1.0"/>
  </r>
  <r>
    <s v="RF006500"/>
    <d v="2026-02-27T22:02:00"/>
    <d v="2026-02-27T00:00:00"/>
    <n v="22"/>
    <x v="3"/>
    <x v="0"/>
    <n v="12.8"/>
    <n v="209.97"/>
    <m/>
    <n v="1"/>
    <n v="2"/>
    <n v="2.8"/>
    <n v="70"/>
    <s v="Low"/>
    <n v="1.946"/>
    <x v="1"/>
    <s v="Driver unavailable"/>
    <n v="4.8600000000000003"/>
    <n v="22"/>
    <m/>
    <n v="0.8"/>
    <s v="Friday"/>
    <s v="0-5 min"/>
    <n v="0"/>
    <s v="Above 1.2"/>
  </r>
  <r>
    <s v="RF006501"/>
    <d v="2026-02-27T22:06:00"/>
    <d v="2026-02-27T00:00:00"/>
    <n v="22"/>
    <x v="1"/>
    <x v="1"/>
    <n v="4.4000000000000004"/>
    <n v="98.73"/>
    <n v="93.21"/>
    <n v="1"/>
    <n v="2.2000000000000002"/>
    <n v="1"/>
    <n v="98"/>
    <s v="Medium"/>
    <n v="1.2230000000000001"/>
    <x v="0"/>
    <s v=""/>
    <n v="4.43"/>
    <n v="0"/>
    <n v="-5.52"/>
    <n v="-1.2"/>
    <s v="Friday"/>
    <s v="0-5 min"/>
    <n v="1"/>
    <s v="Above 1.2"/>
  </r>
  <r>
    <s v="RF006502"/>
    <d v="2026-02-27T22:28:00"/>
    <d v="2026-02-27T00:00:00"/>
    <n v="22"/>
    <x v="1"/>
    <x v="0"/>
    <n v="15.8"/>
    <n v="248.41"/>
    <m/>
    <n v="1"/>
    <n v="5.0999999999999996"/>
    <n v="5.3"/>
    <n v="97"/>
    <s v="Medium"/>
    <n v="1.202"/>
    <x v="2"/>
    <s v="Fare too high"/>
    <n v="4.78"/>
    <n v="2"/>
    <m/>
    <n v="0.2"/>
    <s v="Friday"/>
    <s v="5-10 min"/>
    <n v="0"/>
    <s v="Above 1.2"/>
  </r>
  <r>
    <s v="RF006503"/>
    <d v="2026-02-27T22:30:00"/>
    <d v="2026-02-27T00:00:00"/>
    <n v="22"/>
    <x v="3"/>
    <x v="0"/>
    <n v="14.8"/>
    <n v="240.31"/>
    <n v="239.09"/>
    <n v="1"/>
    <n v="2"/>
    <n v="6.9"/>
    <n v="60"/>
    <s v="Low"/>
    <n v="1.2290000000000001"/>
    <x v="0"/>
    <s v=""/>
    <n v="4.87"/>
    <n v="3"/>
    <n v="-1.22"/>
    <n v="4.9000000000000004"/>
    <s v="Friday"/>
    <s v="0-5 min"/>
    <n v="1"/>
    <s v="Above 1.2"/>
  </r>
  <r>
    <s v="RF006504"/>
    <d v="2026-02-27T22:31:00"/>
    <d v="2026-02-27T00:00:00"/>
    <n v="22"/>
    <x v="1"/>
    <x v="0"/>
    <n v="3.8"/>
    <n v="102.93"/>
    <n v="101.42"/>
    <n v="1.1000000000000001"/>
    <n v="2"/>
    <n v="1"/>
    <n v="81"/>
    <s v="Medium"/>
    <n v="0.995"/>
    <x v="0"/>
    <s v=""/>
    <n v="4.7300000000000004"/>
    <n v="3"/>
    <n v="-1.51"/>
    <n v="-1"/>
    <s v="Friday"/>
    <s v="0-5 min"/>
    <n v="1"/>
    <s v="Between 0.8-1.0"/>
  </r>
  <r>
    <s v="RF006505"/>
    <d v="2026-02-27T22:44:00"/>
    <d v="2026-02-27T00:00:00"/>
    <n v="22"/>
    <x v="4"/>
    <x v="0"/>
    <n v="2.9"/>
    <n v="82.8"/>
    <m/>
    <n v="1"/>
    <n v="5.6"/>
    <m/>
    <n v="55"/>
    <s v="Low"/>
    <n v="1.3979999999999999"/>
    <x v="3"/>
    <s v="No driver available"/>
    <n v="4.8899999999999997"/>
    <n v="35"/>
    <m/>
    <m/>
    <s v="Friday"/>
    <s v="5-10 min"/>
    <n v="0"/>
    <s v="Above 1.2"/>
  </r>
  <r>
    <s v="RF006506"/>
    <d v="2026-02-27T23:03:00"/>
    <d v="2026-02-27T00:00:00"/>
    <n v="23"/>
    <x v="3"/>
    <x v="1"/>
    <n v="9.6"/>
    <n v="165.29"/>
    <n v="164.03"/>
    <n v="1"/>
    <n v="2"/>
    <n v="1"/>
    <n v="69"/>
    <s v="Low"/>
    <n v="1.462"/>
    <x v="0"/>
    <s v=""/>
    <n v="4.8"/>
    <n v="0"/>
    <n v="-1.26"/>
    <n v="-1"/>
    <s v="Friday"/>
    <s v="0-5 min"/>
    <n v="1"/>
    <s v="Above 1.2"/>
  </r>
  <r>
    <s v="RF006507"/>
    <d v="2026-02-27T23:03:00"/>
    <d v="2026-02-27T00:00:00"/>
    <n v="23"/>
    <x v="1"/>
    <x v="0"/>
    <n v="7.4"/>
    <n v="140.53"/>
    <n v="135.74"/>
    <n v="1"/>
    <n v="10"/>
    <n v="11.3"/>
    <n v="83"/>
    <s v="Low"/>
    <n v="1.2310000000000001"/>
    <x v="0"/>
    <s v=""/>
    <n v="4.5999999999999996"/>
    <n v="3"/>
    <n v="-4.79"/>
    <n v="1.3"/>
    <s v="Friday"/>
    <s v="5-10 min"/>
    <n v="1"/>
    <s v="Above 1.2"/>
  </r>
  <r>
    <s v="RF006508"/>
    <d v="2026-02-27T23:13:00"/>
    <d v="2026-02-27T00:00:00"/>
    <n v="23"/>
    <x v="0"/>
    <x v="0"/>
    <n v="3.5"/>
    <n v="101.6"/>
    <m/>
    <n v="1.1000000000000001"/>
    <n v="3.3"/>
    <n v="1.7"/>
    <n v="130"/>
    <s v="High"/>
    <n v="0.89100000000000001"/>
    <x v="2"/>
    <s v="ETA too high"/>
    <n v="4.49"/>
    <n v="41"/>
    <m/>
    <n v="-1.6"/>
    <s v="Friday"/>
    <s v="0-5 min"/>
    <n v="0"/>
    <s v="Between 0.8-1.0"/>
  </r>
  <r>
    <s v="RF006509"/>
    <d v="2026-02-27T23:58:00"/>
    <d v="2026-02-27T00:00:00"/>
    <n v="23"/>
    <x v="2"/>
    <x v="0"/>
    <n v="7.4"/>
    <n v="132.36000000000001"/>
    <n v="128.6"/>
    <n v="1"/>
    <n v="2"/>
    <n v="1"/>
    <n v="116"/>
    <s v="Medium"/>
    <n v="1.177"/>
    <x v="0"/>
    <s v=""/>
    <n v="4.92"/>
    <n v="27"/>
    <n v="-3.76"/>
    <n v="-1"/>
    <s v="Friday"/>
    <s v="0-5 min"/>
    <n v="1"/>
    <s v="Between 1.0-1.2"/>
  </r>
  <r>
    <s v="RF006510"/>
    <d v="2026-02-28T00:40:00"/>
    <d v="2026-02-28T00:00:00"/>
    <n v="0"/>
    <x v="3"/>
    <x v="0"/>
    <n v="3.5"/>
    <n v="103.39"/>
    <n v="96.5"/>
    <n v="1.2"/>
    <n v="2"/>
    <n v="5.6"/>
    <n v="67"/>
    <s v="Low"/>
    <n v="1.8129999999999999"/>
    <x v="0"/>
    <s v=""/>
    <n v="4.6100000000000003"/>
    <n v="1"/>
    <n v="-6.89"/>
    <n v="3.6"/>
    <s v="Saturday"/>
    <s v="0-5 min"/>
    <n v="1"/>
    <s v="Above 1.2"/>
  </r>
  <r>
    <s v="RF006511"/>
    <d v="2026-02-28T00:48:00"/>
    <d v="2026-02-28T00:00:00"/>
    <n v="0"/>
    <x v="0"/>
    <x v="0"/>
    <n v="6.6"/>
    <n v="139.83000000000001"/>
    <n v="138.66"/>
    <n v="1"/>
    <n v="4.0999999999999996"/>
    <n v="5.0999999999999996"/>
    <n v="127"/>
    <s v="Low"/>
    <n v="1.347"/>
    <x v="0"/>
    <s v=""/>
    <n v="4.7"/>
    <n v="3"/>
    <n v="-1.17"/>
    <n v="1"/>
    <s v="Saturday"/>
    <s v="0-5 min"/>
    <n v="1"/>
    <s v="Above 1.2"/>
  </r>
  <r>
    <s v="RF006512"/>
    <d v="2026-02-28T00:55:00"/>
    <d v="2026-02-28T00:00:00"/>
    <n v="0"/>
    <x v="4"/>
    <x v="0"/>
    <n v="5.9"/>
    <n v="126.17"/>
    <n v="128.33000000000001"/>
    <n v="1"/>
    <n v="3.7"/>
    <n v="5.8"/>
    <n v="61"/>
    <s v="Low"/>
    <n v="2.0790000000000002"/>
    <x v="0"/>
    <s v=""/>
    <n v="4.6100000000000003"/>
    <n v="1"/>
    <n v="2.16"/>
    <n v="2.1"/>
    <s v="Saturday"/>
    <s v="0-5 min"/>
    <n v="1"/>
    <s v="Above 1.2"/>
  </r>
  <r>
    <s v="RF006513"/>
    <d v="2026-02-28T01:46:00"/>
    <d v="2026-02-28T00:00:00"/>
    <n v="1"/>
    <x v="1"/>
    <x v="0"/>
    <n v="3.9"/>
    <n v="101.12"/>
    <n v="97.27"/>
    <n v="1"/>
    <n v="5"/>
    <n v="3.5"/>
    <n v="102"/>
    <s v="Low"/>
    <n v="1.3740000000000001"/>
    <x v="0"/>
    <s v=""/>
    <n v="4.93"/>
    <n v="7"/>
    <n v="-3.85"/>
    <n v="-1.5"/>
    <s v="Saturday"/>
    <s v="0-5 min"/>
    <n v="1"/>
    <s v="Above 1.2"/>
  </r>
  <r>
    <s v="RF006514"/>
    <d v="2026-02-28T02:01:00"/>
    <d v="2026-02-28T00:00:00"/>
    <n v="2"/>
    <x v="0"/>
    <x v="1"/>
    <n v="16.2"/>
    <n v="276.29000000000002"/>
    <n v="288.3"/>
    <n v="1"/>
    <n v="3.6"/>
    <n v="6.7"/>
    <n v="139"/>
    <s v="Medium"/>
    <n v="1.2709999999999999"/>
    <x v="0"/>
    <s v=""/>
    <n v="4.2699999999999996"/>
    <n v="0"/>
    <n v="12.01"/>
    <n v="3.1"/>
    <s v="Saturday"/>
    <s v="0-5 min"/>
    <n v="1"/>
    <s v="Above 1.2"/>
  </r>
  <r>
    <s v="RF006515"/>
    <d v="2026-02-28T02:11:00"/>
    <d v="2026-02-28T00:00:00"/>
    <n v="2"/>
    <x v="0"/>
    <x v="0"/>
    <n v="17"/>
    <n v="332.55"/>
    <m/>
    <n v="1.1000000000000001"/>
    <n v="6.5"/>
    <n v="6.1"/>
    <n v="144"/>
    <s v="Medium"/>
    <n v="1.0489999999999999"/>
    <x v="2"/>
    <s v="ETA too high"/>
    <n v="4.9000000000000004"/>
    <n v="8"/>
    <m/>
    <n v="-0.4"/>
    <s v="Saturday"/>
    <s v="5-10 min"/>
    <n v="0"/>
    <s v="Between 1.0-1.2"/>
  </r>
  <r>
    <s v="RF006516"/>
    <d v="2026-02-28T03:00:00"/>
    <d v="2026-02-28T00:00:00"/>
    <n v="3"/>
    <x v="3"/>
    <x v="0"/>
    <n v="4.5999999999999996"/>
    <n v="115.27"/>
    <m/>
    <n v="1"/>
    <n v="3.7"/>
    <n v="7.4"/>
    <n v="72"/>
    <s v="Low"/>
    <n v="2.1280000000000001"/>
    <x v="2"/>
    <s v="ETA too high"/>
    <n v="4.6100000000000003"/>
    <n v="1"/>
    <m/>
    <n v="3.7"/>
    <s v="Saturday"/>
    <s v="0-5 min"/>
    <n v="0"/>
    <s v="Above 1.2"/>
  </r>
  <r>
    <s v="RF006517"/>
    <d v="2026-02-28T03:05:00"/>
    <d v="2026-02-28T00:00:00"/>
    <n v="3"/>
    <x v="4"/>
    <x v="0"/>
    <n v="13.9"/>
    <n v="260.17"/>
    <m/>
    <n v="1"/>
    <n v="3.4"/>
    <n v="2.7"/>
    <n v="59"/>
    <s v="Low"/>
    <n v="1.631"/>
    <x v="2"/>
    <s v="Changed plans"/>
    <n v="5"/>
    <n v="2"/>
    <m/>
    <n v="-0.7"/>
    <s v="Saturday"/>
    <s v="0-5 min"/>
    <n v="0"/>
    <s v="Above 1.2"/>
  </r>
  <r>
    <s v="RF006518"/>
    <d v="2026-02-28T03:07:00"/>
    <d v="2026-02-28T00:00:00"/>
    <n v="3"/>
    <x v="3"/>
    <x v="0"/>
    <n v="3.3"/>
    <n v="88.73"/>
    <n v="84.49"/>
    <n v="1"/>
    <n v="4.5999999999999996"/>
    <n v="8.3000000000000007"/>
    <n v="59"/>
    <s v="Low"/>
    <n v="2.1150000000000002"/>
    <x v="0"/>
    <s v=""/>
    <n v="4.9000000000000004"/>
    <n v="10"/>
    <n v="-4.24"/>
    <n v="3.7"/>
    <s v="Saturday"/>
    <s v="0-5 min"/>
    <n v="1"/>
    <s v="Above 1.2"/>
  </r>
  <r>
    <s v="RF006519"/>
    <d v="2026-02-28T03:21:00"/>
    <d v="2026-02-28T00:00:00"/>
    <n v="3"/>
    <x v="0"/>
    <x v="0"/>
    <n v="1.2"/>
    <n v="73.989999999999995"/>
    <n v="72.650000000000006"/>
    <n v="1.2"/>
    <n v="2"/>
    <n v="4.2"/>
    <n v="115"/>
    <s v="Medium"/>
    <n v="0.80400000000000005"/>
    <x v="0"/>
    <s v=""/>
    <n v="4.5599999999999996"/>
    <n v="14"/>
    <n v="-1.34"/>
    <n v="2.2000000000000002"/>
    <s v="Saturday"/>
    <s v="0-5 min"/>
    <n v="1"/>
    <s v="Between 0.8-1.0"/>
  </r>
  <r>
    <s v="RF006520"/>
    <d v="2026-02-28T03:40:00"/>
    <d v="2026-02-28T00:00:00"/>
    <n v="3"/>
    <x v="1"/>
    <x v="0"/>
    <n v="5.0999999999999996"/>
    <n v="111.23"/>
    <n v="108.44"/>
    <n v="1"/>
    <n v="2"/>
    <n v="7.4"/>
    <n v="94"/>
    <s v="Low"/>
    <n v="1.7210000000000001"/>
    <x v="0"/>
    <s v=""/>
    <n v="5"/>
    <n v="1"/>
    <n v="-2.79"/>
    <n v="5.4"/>
    <s v="Saturday"/>
    <s v="0-5 min"/>
    <n v="1"/>
    <s v="Above 1.2"/>
  </r>
  <r>
    <s v="RF006521"/>
    <d v="2026-02-28T03:43:00"/>
    <d v="2026-02-28T00:00:00"/>
    <n v="3"/>
    <x v="3"/>
    <x v="0"/>
    <n v="4.8"/>
    <n v="120.96"/>
    <m/>
    <n v="1"/>
    <n v="7.7"/>
    <n v="9.6999999999999993"/>
    <n v="75"/>
    <s v="Low"/>
    <n v="1.3580000000000001"/>
    <x v="2"/>
    <s v="Fare too high"/>
    <n v="4.59"/>
    <n v="2"/>
    <m/>
    <n v="2"/>
    <s v="Saturday"/>
    <s v="5-10 min"/>
    <n v="0"/>
    <s v="Above 1.2"/>
  </r>
  <r>
    <s v="RF006522"/>
    <d v="2026-02-28T03:59:00"/>
    <d v="2026-02-28T00:00:00"/>
    <n v="3"/>
    <x v="0"/>
    <x v="0"/>
    <n v="2.1"/>
    <n v="75.489999999999995"/>
    <n v="76.28"/>
    <n v="1"/>
    <n v="2"/>
    <n v="6.2"/>
    <n v="127"/>
    <s v="Medium"/>
    <n v="1.202"/>
    <x v="0"/>
    <s v=""/>
    <n v="4.84"/>
    <n v="21"/>
    <n v="0.79"/>
    <n v="4.2"/>
    <s v="Saturday"/>
    <s v="0-5 min"/>
    <n v="1"/>
    <s v="Above 1.2"/>
  </r>
  <r>
    <s v="RF006523"/>
    <d v="2026-02-28T04:16:00"/>
    <d v="2026-02-28T00:00:00"/>
    <n v="4"/>
    <x v="2"/>
    <x v="0"/>
    <n v="3.4"/>
    <n v="92.92"/>
    <n v="99.33"/>
    <n v="1"/>
    <n v="6"/>
    <n v="7.8"/>
    <n v="125"/>
    <s v="Low"/>
    <n v="2.1549999999999998"/>
    <x v="0"/>
    <s v=""/>
    <n v="4.8099999999999996"/>
    <n v="2"/>
    <n v="6.41"/>
    <n v="1.8"/>
    <s v="Saturday"/>
    <s v="5-10 min"/>
    <n v="1"/>
    <s v="Above 1.2"/>
  </r>
  <r>
    <s v="RF006524"/>
    <d v="2026-02-28T04:26:00"/>
    <d v="2026-02-28T00:00:00"/>
    <n v="4"/>
    <x v="0"/>
    <x v="0"/>
    <n v="14.3"/>
    <n v="276.89999999999998"/>
    <n v="280.06"/>
    <n v="1"/>
    <n v="2"/>
    <n v="5.6"/>
    <n v="124"/>
    <s v="Medium"/>
    <n v="0.95399999999999996"/>
    <x v="0"/>
    <s v=""/>
    <n v="5"/>
    <n v="7"/>
    <n v="3.16"/>
    <n v="3.6"/>
    <s v="Saturday"/>
    <s v="0-5 min"/>
    <n v="1"/>
    <s v="Between 0.8-1.0"/>
  </r>
  <r>
    <s v="RF006525"/>
    <d v="2026-02-28T04:52:00"/>
    <d v="2026-02-28T00:00:00"/>
    <n v="4"/>
    <x v="4"/>
    <x v="0"/>
    <n v="6.3"/>
    <n v="114.87"/>
    <n v="115.42"/>
    <n v="1"/>
    <n v="2"/>
    <n v="3.1"/>
    <n v="66"/>
    <s v="Low"/>
    <n v="2.0840000000000001"/>
    <x v="0"/>
    <s v=""/>
    <n v="4.53"/>
    <n v="2"/>
    <n v="0.55000000000000004"/>
    <n v="1.1000000000000001"/>
    <s v="Saturday"/>
    <s v="0-5 min"/>
    <n v="1"/>
    <s v="Above 1.2"/>
  </r>
  <r>
    <s v="RF006526"/>
    <d v="2026-02-28T04:56:00"/>
    <d v="2026-02-28T00:00:00"/>
    <n v="4"/>
    <x v="2"/>
    <x v="0"/>
    <n v="14.8"/>
    <n v="234.46"/>
    <n v="232.6"/>
    <n v="1"/>
    <n v="2.5"/>
    <n v="3.6"/>
    <n v="130"/>
    <s v="Low"/>
    <n v="1.544"/>
    <x v="0"/>
    <s v=""/>
    <n v="4.24"/>
    <n v="17"/>
    <n v="-1.86"/>
    <n v="1.1000000000000001"/>
    <s v="Saturday"/>
    <s v="0-5 min"/>
    <n v="1"/>
    <s v="Above 1.2"/>
  </r>
  <r>
    <s v="RF006527"/>
    <d v="2026-02-28T04:58:00"/>
    <d v="2026-02-28T00:00:00"/>
    <n v="4"/>
    <x v="0"/>
    <x v="0"/>
    <n v="7.7"/>
    <n v="176.35"/>
    <n v="167.53"/>
    <n v="1.1000000000000001"/>
    <n v="5.0999999999999996"/>
    <n v="9.8000000000000007"/>
    <n v="128"/>
    <s v="Medium"/>
    <n v="1.08"/>
    <x v="0"/>
    <s v=""/>
    <n v="4.49"/>
    <n v="1"/>
    <n v="-8.82"/>
    <n v="4.7"/>
    <s v="Saturday"/>
    <s v="5-10 min"/>
    <n v="1"/>
    <s v="Between 1.0-1.2"/>
  </r>
  <r>
    <s v="RF006528"/>
    <d v="2026-02-28T05:22:00"/>
    <d v="2026-02-28T00:00:00"/>
    <n v="5"/>
    <x v="2"/>
    <x v="0"/>
    <n v="9.3000000000000007"/>
    <n v="183.51"/>
    <n v="185.61"/>
    <n v="1"/>
    <n v="3.9"/>
    <n v="5"/>
    <n v="125"/>
    <s v="Medium"/>
    <n v="1.2270000000000001"/>
    <x v="0"/>
    <s v=""/>
    <n v="4.72"/>
    <n v="5"/>
    <n v="2.1"/>
    <n v="1.1000000000000001"/>
    <s v="Saturday"/>
    <s v="0-5 min"/>
    <n v="1"/>
    <s v="Above 1.2"/>
  </r>
  <r>
    <s v="RF006529"/>
    <d v="2026-02-28T05:40:00"/>
    <d v="2026-02-28T00:00:00"/>
    <n v="5"/>
    <x v="2"/>
    <x v="0"/>
    <n v="7.8"/>
    <n v="171.48"/>
    <n v="167.37"/>
    <n v="1"/>
    <n v="5"/>
    <n v="1.1000000000000001"/>
    <n v="116"/>
    <s v="Medium"/>
    <n v="1.181"/>
    <x v="0"/>
    <s v=""/>
    <n v="4.51"/>
    <n v="19"/>
    <n v="-4.1100000000000003"/>
    <n v="-3.9"/>
    <s v="Saturday"/>
    <s v="0-5 min"/>
    <n v="1"/>
    <s v="Between 1.0-1.2"/>
  </r>
  <r>
    <s v="RF006530"/>
    <d v="2026-02-28T05:46:00"/>
    <d v="2026-02-28T00:00:00"/>
    <n v="5"/>
    <x v="1"/>
    <x v="0"/>
    <n v="7.1"/>
    <n v="147.65"/>
    <n v="147.72999999999999"/>
    <n v="1"/>
    <n v="3.1"/>
    <n v="5.0999999999999996"/>
    <n v="90"/>
    <s v="Medium"/>
    <n v="1.0649999999999999"/>
    <x v="0"/>
    <s v=""/>
    <n v="4.4400000000000004"/>
    <n v="14"/>
    <n v="0.08"/>
    <n v="2"/>
    <s v="Saturday"/>
    <s v="0-5 min"/>
    <n v="1"/>
    <s v="Between 1.0-1.2"/>
  </r>
  <r>
    <s v="RF006531"/>
    <d v="2026-02-28T06:15:00"/>
    <d v="2026-02-28T00:00:00"/>
    <n v="6"/>
    <x v="1"/>
    <x v="0"/>
    <n v="4.5999999999999996"/>
    <n v="114.04"/>
    <n v="112.49"/>
    <n v="1.1000000000000001"/>
    <n v="4"/>
    <n v="8.8000000000000007"/>
    <n v="104"/>
    <s v="Low"/>
    <n v="1.351"/>
    <x v="0"/>
    <s v=""/>
    <n v="4.6500000000000004"/>
    <n v="5"/>
    <n v="-1.55"/>
    <n v="4.8"/>
    <s v="Saturday"/>
    <s v="0-5 min"/>
    <n v="1"/>
    <s v="Above 1.2"/>
  </r>
  <r>
    <s v="RF006532"/>
    <d v="2026-02-28T06:24:00"/>
    <d v="2026-02-28T00:00:00"/>
    <n v="6"/>
    <x v="0"/>
    <x v="1"/>
    <n v="8.5"/>
    <n v="185.94"/>
    <n v="167.99"/>
    <n v="1.1000000000000001"/>
    <n v="4.5999999999999996"/>
    <n v="5.7"/>
    <n v="134"/>
    <s v="Medium"/>
    <n v="1.069"/>
    <x v="0"/>
    <s v=""/>
    <n v="4.91"/>
    <n v="0"/>
    <n v="-17.95"/>
    <n v="1.1000000000000001"/>
    <s v="Saturday"/>
    <s v="0-5 min"/>
    <n v="1"/>
    <s v="Between 1.0-1.2"/>
  </r>
  <r>
    <s v="RF006533"/>
    <d v="2026-02-28T06:54:00"/>
    <d v="2026-02-28T00:00:00"/>
    <n v="6"/>
    <x v="0"/>
    <x v="0"/>
    <n v="8.8000000000000007"/>
    <n v="165.88"/>
    <n v="164.14"/>
    <n v="1"/>
    <n v="6.3"/>
    <n v="7"/>
    <n v="136"/>
    <s v="Medium"/>
    <n v="1.2769999999999999"/>
    <x v="0"/>
    <s v=""/>
    <n v="4.1399999999999997"/>
    <n v="6"/>
    <n v="-1.74"/>
    <n v="0.7"/>
    <s v="Saturday"/>
    <s v="5-10 min"/>
    <n v="1"/>
    <s v="Above 1.2"/>
  </r>
  <r>
    <s v="RF006534"/>
    <d v="2026-02-28T06:56:00"/>
    <d v="2026-02-28T00:00:00"/>
    <n v="6"/>
    <x v="2"/>
    <x v="0"/>
    <n v="10.5"/>
    <n v="205.97"/>
    <m/>
    <n v="1"/>
    <n v="8"/>
    <n v="7.3"/>
    <n v="128"/>
    <s v="Medium"/>
    <n v="1.1879999999999999"/>
    <x v="1"/>
    <s v="Pickup too far"/>
    <n v="4.75"/>
    <n v="2"/>
    <m/>
    <n v="-0.7"/>
    <s v="Saturday"/>
    <s v="5-10 min"/>
    <n v="0"/>
    <s v="Between 1.0-1.2"/>
  </r>
  <r>
    <s v="RF006535"/>
    <d v="2026-02-28T07:04:00"/>
    <d v="2026-02-28T00:00:00"/>
    <n v="7"/>
    <x v="0"/>
    <x v="0"/>
    <n v="11.9"/>
    <n v="295.32"/>
    <n v="302.08"/>
    <n v="1.3"/>
    <n v="2.5"/>
    <n v="1.6"/>
    <n v="121"/>
    <s v="Medium"/>
    <n v="1.028"/>
    <x v="0"/>
    <s v=""/>
    <n v="4.75"/>
    <n v="7"/>
    <n v="6.76"/>
    <n v="-0.9"/>
    <s v="Saturday"/>
    <s v="0-5 min"/>
    <n v="1"/>
    <s v="Between 1.0-1.2"/>
  </r>
  <r>
    <s v="RF006536"/>
    <d v="2026-02-28T07:24:00"/>
    <d v="2026-02-28T00:00:00"/>
    <n v="7"/>
    <x v="0"/>
    <x v="0"/>
    <n v="15.4"/>
    <n v="274"/>
    <n v="282.31"/>
    <n v="1.1000000000000001"/>
    <n v="4.4000000000000004"/>
    <n v="2.7"/>
    <n v="121"/>
    <s v="Medium"/>
    <n v="1.121"/>
    <x v="0"/>
    <s v=""/>
    <n v="4.88"/>
    <n v="7"/>
    <n v="8.31"/>
    <n v="-1.7"/>
    <s v="Saturday"/>
    <s v="0-5 min"/>
    <n v="1"/>
    <s v="Between 1.0-1.2"/>
  </r>
  <r>
    <s v="RF006537"/>
    <d v="2026-02-28T07:27:00"/>
    <d v="2026-02-28T00:00:00"/>
    <n v="7"/>
    <x v="1"/>
    <x v="0"/>
    <n v="7.3"/>
    <n v="144.80000000000001"/>
    <n v="147.36000000000001"/>
    <n v="1"/>
    <n v="3.8"/>
    <n v="4"/>
    <n v="92"/>
    <s v="Low"/>
    <n v="1.1719999999999999"/>
    <x v="0"/>
    <s v=""/>
    <n v="4.51"/>
    <n v="5"/>
    <n v="2.56"/>
    <n v="0.2"/>
    <s v="Saturday"/>
    <s v="0-5 min"/>
    <n v="1"/>
    <s v="Between 1.0-1.2"/>
  </r>
  <r>
    <s v="RF006538"/>
    <d v="2026-02-28T07:34:00"/>
    <d v="2026-02-28T00:00:00"/>
    <n v="7"/>
    <x v="0"/>
    <x v="0"/>
    <n v="8"/>
    <n v="185.98"/>
    <n v="183.01"/>
    <n v="1.1000000000000001"/>
    <n v="5.5"/>
    <n v="2.2000000000000002"/>
    <n v="127"/>
    <s v="Medium"/>
    <n v="1.044"/>
    <x v="0"/>
    <s v=""/>
    <n v="5"/>
    <n v="20"/>
    <n v="-2.97"/>
    <n v="-3.3"/>
    <s v="Saturday"/>
    <s v="5-10 min"/>
    <n v="1"/>
    <s v="Between 1.0-1.2"/>
  </r>
  <r>
    <s v="RF006539"/>
    <d v="2026-02-28T07:36:00"/>
    <d v="2026-02-28T00:00:00"/>
    <n v="7"/>
    <x v="2"/>
    <x v="1"/>
    <n v="6.8"/>
    <n v="171.71"/>
    <m/>
    <n v="1.1000000000000001"/>
    <n v="8.3000000000000007"/>
    <n v="3.3"/>
    <n v="111"/>
    <s v="Medium"/>
    <n v="0.92900000000000005"/>
    <x v="2"/>
    <s v="ETA too high"/>
    <n v="4.76"/>
    <n v="0"/>
    <m/>
    <n v="-5"/>
    <s v="Saturday"/>
    <s v="5-10 min"/>
    <n v="0"/>
    <s v="Between 0.8-1.0"/>
  </r>
  <r>
    <s v="RF006540"/>
    <d v="2026-02-28T07:40:00"/>
    <d v="2026-02-28T00:00:00"/>
    <n v="7"/>
    <x v="2"/>
    <x v="1"/>
    <n v="15"/>
    <n v="281.8"/>
    <n v="277.5"/>
    <n v="1.1000000000000001"/>
    <n v="4.9000000000000004"/>
    <n v="5.5"/>
    <n v="114"/>
    <s v="Low"/>
    <n v="1.349"/>
    <x v="0"/>
    <s v=""/>
    <n v="4.8"/>
    <n v="0"/>
    <n v="-4.3"/>
    <n v="0.6"/>
    <s v="Saturday"/>
    <s v="0-5 min"/>
    <n v="1"/>
    <s v="Above 1.2"/>
  </r>
  <r>
    <s v="RF006541"/>
    <d v="2026-02-28T07:52:00"/>
    <d v="2026-02-28T00:00:00"/>
    <n v="7"/>
    <x v="2"/>
    <x v="0"/>
    <n v="7.5"/>
    <n v="175.81"/>
    <n v="176.53"/>
    <n v="1.1000000000000001"/>
    <n v="4.5999999999999996"/>
    <n v="7.9"/>
    <n v="105"/>
    <s v="Medium"/>
    <n v="0.86099999999999999"/>
    <x v="0"/>
    <s v=""/>
    <n v="4.6100000000000003"/>
    <n v="4"/>
    <n v="0.72"/>
    <n v="3.3"/>
    <s v="Saturday"/>
    <s v="0-5 min"/>
    <n v="1"/>
    <s v="Between 0.8-1.0"/>
  </r>
  <r>
    <s v="RF006542"/>
    <d v="2026-02-28T08:04:00"/>
    <d v="2026-02-28T00:00:00"/>
    <n v="8"/>
    <x v="0"/>
    <x v="0"/>
    <n v="7.4"/>
    <n v="180.13"/>
    <m/>
    <n v="1.2"/>
    <n v="8.6"/>
    <n v="4.8"/>
    <n v="104"/>
    <s v="Medium"/>
    <n v="0.80100000000000005"/>
    <x v="2"/>
    <s v="Changed plans"/>
    <n v="4.95"/>
    <n v="8"/>
    <m/>
    <n v="-3.8"/>
    <s v="Saturday"/>
    <s v="5-10 min"/>
    <n v="0"/>
    <s v="Between 0.8-1.0"/>
  </r>
  <r>
    <s v="RF006543"/>
    <d v="2026-02-28T08:32:00"/>
    <d v="2026-02-28T00:00:00"/>
    <n v="8"/>
    <x v="3"/>
    <x v="1"/>
    <n v="8.3000000000000007"/>
    <n v="173.31"/>
    <m/>
    <n v="1.1000000000000001"/>
    <n v="4.5999999999999996"/>
    <n v="12.1"/>
    <n v="57"/>
    <s v="Low"/>
    <n v="2.0430000000000001"/>
    <x v="2"/>
    <s v="Changed plans"/>
    <n v="5"/>
    <n v="0"/>
    <m/>
    <n v="7.5"/>
    <s v="Saturday"/>
    <s v="0-5 min"/>
    <n v="0"/>
    <s v="Above 1.2"/>
  </r>
  <r>
    <s v="RF006544"/>
    <d v="2026-02-28T08:38:00"/>
    <d v="2026-02-28T00:00:00"/>
    <n v="8"/>
    <x v="2"/>
    <x v="1"/>
    <n v="8.1999999999999993"/>
    <n v="167.46"/>
    <n v="179.65"/>
    <n v="1"/>
    <n v="4.8"/>
    <n v="8.3000000000000007"/>
    <n v="110"/>
    <s v="Medium"/>
    <n v="1.1020000000000001"/>
    <x v="0"/>
    <s v=""/>
    <n v="4.66"/>
    <n v="0"/>
    <n v="12.19"/>
    <n v="3.5"/>
    <s v="Saturday"/>
    <s v="0-5 min"/>
    <n v="1"/>
    <s v="Between 1.0-1.2"/>
  </r>
  <r>
    <s v="RF006545"/>
    <d v="2026-02-28T08:47:00"/>
    <d v="2026-02-28T00:00:00"/>
    <n v="8"/>
    <x v="3"/>
    <x v="1"/>
    <n v="6.9"/>
    <n v="157.38"/>
    <n v="162.81"/>
    <n v="1"/>
    <n v="6.4"/>
    <n v="7.9"/>
    <n v="62"/>
    <s v="Low"/>
    <n v="1.359"/>
    <x v="0"/>
    <s v=""/>
    <n v="4.7699999999999996"/>
    <n v="0"/>
    <n v="5.43"/>
    <n v="1.5"/>
    <s v="Saturday"/>
    <s v="5-10 min"/>
    <n v="1"/>
    <s v="Above 1.2"/>
  </r>
  <r>
    <s v="RF006546"/>
    <d v="2026-02-28T08:47:00"/>
    <d v="2026-02-28T00:00:00"/>
    <n v="8"/>
    <x v="2"/>
    <x v="1"/>
    <n v="3.9"/>
    <n v="112.84"/>
    <n v="109.39"/>
    <n v="1.2"/>
    <n v="3.8"/>
    <n v="9.4"/>
    <n v="100"/>
    <s v="Medium"/>
    <n v="0.80600000000000005"/>
    <x v="0"/>
    <s v=""/>
    <n v="4.84"/>
    <n v="0"/>
    <n v="-3.45"/>
    <n v="5.6"/>
    <s v="Saturday"/>
    <s v="0-5 min"/>
    <n v="1"/>
    <s v="Between 0.8-1.0"/>
  </r>
  <r>
    <s v="RF006547"/>
    <d v="2026-02-28T08:58:00"/>
    <d v="2026-02-28T00:00:00"/>
    <n v="8"/>
    <x v="1"/>
    <x v="0"/>
    <n v="3.9"/>
    <n v="97.4"/>
    <n v="96.26"/>
    <n v="1"/>
    <n v="2.2999999999999998"/>
    <n v="1.9"/>
    <n v="94"/>
    <s v="Medium"/>
    <n v="1.0640000000000001"/>
    <x v="0"/>
    <s v=""/>
    <n v="5"/>
    <n v="5"/>
    <n v="-1.1399999999999999"/>
    <n v="-0.4"/>
    <s v="Saturday"/>
    <s v="0-5 min"/>
    <n v="1"/>
    <s v="Between 1.0-1.2"/>
  </r>
  <r>
    <s v="RF006548"/>
    <d v="2026-02-28T09:08:00"/>
    <d v="2026-02-28T00:00:00"/>
    <n v="9"/>
    <x v="3"/>
    <x v="0"/>
    <n v="2.1"/>
    <n v="64.819999999999993"/>
    <n v="63.94"/>
    <n v="1"/>
    <n v="3.3"/>
    <n v="4.2"/>
    <n v="69"/>
    <s v="Low"/>
    <n v="1.7210000000000001"/>
    <x v="0"/>
    <s v=""/>
    <n v="4.92"/>
    <n v="4"/>
    <n v="-0.88"/>
    <n v="0.9"/>
    <s v="Saturday"/>
    <s v="0-5 min"/>
    <n v="1"/>
    <s v="Above 1.2"/>
  </r>
  <r>
    <s v="RF006549"/>
    <d v="2026-02-28T09:21:00"/>
    <d v="2026-02-28T00:00:00"/>
    <n v="9"/>
    <x v="0"/>
    <x v="0"/>
    <n v="5.2"/>
    <n v="135.71"/>
    <n v="134.46"/>
    <n v="1.1000000000000001"/>
    <n v="6.2"/>
    <n v="2.2999999999999998"/>
    <n v="105"/>
    <s v="Medium"/>
    <n v="0.78300000000000003"/>
    <x v="0"/>
    <s v=""/>
    <n v="4.82"/>
    <n v="22"/>
    <n v="-1.25"/>
    <n v="-3.9"/>
    <s v="Saturday"/>
    <s v="5-10 min"/>
    <n v="1"/>
    <s v="Below 0.8"/>
  </r>
  <r>
    <s v="RF006550"/>
    <d v="2026-02-28T09:21:00"/>
    <d v="2026-02-28T00:00:00"/>
    <n v="9"/>
    <x v="1"/>
    <x v="0"/>
    <n v="2"/>
    <n v="75.62"/>
    <n v="76.430000000000007"/>
    <n v="1.1000000000000001"/>
    <n v="7.9"/>
    <n v="9"/>
    <n v="75"/>
    <s v="Medium"/>
    <n v="0.94299999999999995"/>
    <x v="0"/>
    <s v=""/>
    <n v="4.84"/>
    <n v="10"/>
    <n v="0.81"/>
    <n v="1.1000000000000001"/>
    <s v="Saturday"/>
    <s v="5-10 min"/>
    <n v="1"/>
    <s v="Between 0.8-1.0"/>
  </r>
  <r>
    <s v="RF006551"/>
    <d v="2026-02-28T09:38:00"/>
    <d v="2026-02-28T00:00:00"/>
    <n v="9"/>
    <x v="0"/>
    <x v="1"/>
    <n v="0.9"/>
    <n v="64.55"/>
    <m/>
    <n v="1.2"/>
    <n v="5.6"/>
    <n v="8.4"/>
    <n v="122"/>
    <s v="High"/>
    <n v="0.80900000000000005"/>
    <x v="2"/>
    <s v="ETA too high"/>
    <n v="4.9000000000000004"/>
    <n v="0"/>
    <m/>
    <n v="2.8"/>
    <s v="Saturday"/>
    <s v="5-10 min"/>
    <n v="0"/>
    <s v="Between 0.8-1.0"/>
  </r>
  <r>
    <s v="RF006552"/>
    <d v="2026-02-28T10:03:00"/>
    <d v="2026-02-28T00:00:00"/>
    <n v="10"/>
    <x v="2"/>
    <x v="0"/>
    <n v="11.4"/>
    <n v="238.51"/>
    <n v="235.31"/>
    <n v="1.1000000000000001"/>
    <n v="4.9000000000000004"/>
    <n v="5"/>
    <n v="103"/>
    <s v="Medium"/>
    <n v="0.88600000000000001"/>
    <x v="0"/>
    <s v=""/>
    <n v="4.93"/>
    <n v="22"/>
    <n v="-3.2"/>
    <n v="0.1"/>
    <s v="Saturday"/>
    <s v="0-5 min"/>
    <n v="1"/>
    <s v="Between 0.8-1.0"/>
  </r>
  <r>
    <s v="RF006553"/>
    <d v="2026-02-28T10:09:00"/>
    <d v="2026-02-28T00:00:00"/>
    <n v="10"/>
    <x v="1"/>
    <x v="0"/>
    <n v="3.9"/>
    <n v="122.41"/>
    <n v="120.26"/>
    <n v="1.2"/>
    <n v="6.4"/>
    <n v="6.6"/>
    <n v="85"/>
    <s v="Medium"/>
    <n v="0.872"/>
    <x v="0"/>
    <s v=""/>
    <n v="4.93"/>
    <n v="12"/>
    <n v="-2.15"/>
    <n v="0.2"/>
    <s v="Saturday"/>
    <s v="5-10 min"/>
    <n v="1"/>
    <s v="Between 0.8-1.0"/>
  </r>
  <r>
    <s v="RF006554"/>
    <d v="2026-02-28T10:17:00"/>
    <d v="2026-02-28T00:00:00"/>
    <n v="10"/>
    <x v="0"/>
    <x v="1"/>
    <n v="0.7"/>
    <n v="51.18"/>
    <m/>
    <n v="1"/>
    <n v="3.2"/>
    <n v="1"/>
    <n v="125"/>
    <s v="Medium"/>
    <n v="1.1220000000000001"/>
    <x v="2"/>
    <s v="ETA too high"/>
    <n v="4.6100000000000003"/>
    <n v="0"/>
    <m/>
    <n v="-2.2000000000000002"/>
    <s v="Saturday"/>
    <s v="0-5 min"/>
    <n v="0"/>
    <s v="Between 1.0-1.2"/>
  </r>
  <r>
    <s v="RF006555"/>
    <d v="2026-02-28T10:20:00"/>
    <d v="2026-02-28T00:00:00"/>
    <n v="10"/>
    <x v="2"/>
    <x v="1"/>
    <n v="12.2"/>
    <n v="273.68"/>
    <n v="289.04000000000002"/>
    <n v="1.2"/>
    <n v="4.7"/>
    <n v="10.1"/>
    <n v="100"/>
    <s v="Medium"/>
    <n v="0.91200000000000003"/>
    <x v="0"/>
    <s v=""/>
    <n v="5"/>
    <n v="0"/>
    <n v="15.36"/>
    <n v="5.4"/>
    <s v="Saturday"/>
    <s v="0-5 min"/>
    <n v="1"/>
    <s v="Between 0.8-1.0"/>
  </r>
  <r>
    <s v="RF006556"/>
    <d v="2026-02-28T10:41:00"/>
    <d v="2026-02-28T00:00:00"/>
    <n v="10"/>
    <x v="3"/>
    <x v="0"/>
    <n v="2.8"/>
    <n v="93.3"/>
    <m/>
    <n v="1.1000000000000001"/>
    <n v="5.5"/>
    <n v="1"/>
    <n v="63"/>
    <s v="Medium"/>
    <n v="0.95599999999999996"/>
    <x v="1"/>
    <s v="Vehicle issue"/>
    <n v="4.78"/>
    <n v="2"/>
    <m/>
    <n v="-4.5"/>
    <s v="Saturday"/>
    <s v="5-10 min"/>
    <n v="0"/>
    <s v="Between 0.8-1.0"/>
  </r>
  <r>
    <s v="RF006557"/>
    <d v="2026-02-28T10:53:00"/>
    <d v="2026-02-28T00:00:00"/>
    <n v="10"/>
    <x v="0"/>
    <x v="1"/>
    <n v="5"/>
    <n v="129.84"/>
    <n v="124.73"/>
    <n v="1.1000000000000001"/>
    <n v="8.1999999999999993"/>
    <n v="14.3"/>
    <n v="115"/>
    <s v="High"/>
    <n v="0.76500000000000001"/>
    <x v="0"/>
    <s v=""/>
    <n v="4.83"/>
    <n v="0"/>
    <n v="-5.1100000000000003"/>
    <n v="6.1"/>
    <s v="Saturday"/>
    <s v="5-10 min"/>
    <n v="1"/>
    <s v="Below 0.8"/>
  </r>
  <r>
    <s v="RF006558"/>
    <d v="2026-02-28T11:08:00"/>
    <d v="2026-02-28T00:00:00"/>
    <n v="11"/>
    <x v="4"/>
    <x v="1"/>
    <n v="11.1"/>
    <n v="240.86"/>
    <m/>
    <n v="1.1000000000000001"/>
    <n v="6.7"/>
    <n v="5.0999999999999996"/>
    <n v="69"/>
    <s v="Low"/>
    <n v="2.036"/>
    <x v="1"/>
    <s v="Pickup too far"/>
    <n v="4.92"/>
    <n v="0"/>
    <m/>
    <n v="-1.6"/>
    <s v="Saturday"/>
    <s v="5-10 min"/>
    <n v="0"/>
    <s v="Above 1.2"/>
  </r>
  <r>
    <s v="RF006559"/>
    <d v="2026-02-28T11:17:00"/>
    <d v="2026-02-28T00:00:00"/>
    <n v="11"/>
    <x v="2"/>
    <x v="0"/>
    <n v="8.6"/>
    <n v="167.67"/>
    <n v="169.74"/>
    <n v="1"/>
    <n v="4.4000000000000004"/>
    <n v="1"/>
    <n v="107"/>
    <s v="Low"/>
    <n v="1.171"/>
    <x v="0"/>
    <s v=""/>
    <n v="4.84"/>
    <n v="1"/>
    <n v="2.0699999999999998"/>
    <n v="-3.4"/>
    <s v="Saturday"/>
    <s v="0-5 min"/>
    <n v="1"/>
    <s v="Between 1.0-1.2"/>
  </r>
  <r>
    <s v="RF006560"/>
    <d v="2026-02-28T11:37:00"/>
    <d v="2026-02-28T00:00:00"/>
    <n v="11"/>
    <x v="1"/>
    <x v="0"/>
    <n v="1.7"/>
    <n v="69.540000000000006"/>
    <n v="73.430000000000007"/>
    <n v="1.1000000000000001"/>
    <n v="4.3"/>
    <n v="4.5"/>
    <n v="99"/>
    <s v="Medium"/>
    <n v="1.046"/>
    <x v="0"/>
    <s v=""/>
    <n v="4.91"/>
    <n v="14"/>
    <n v="3.89"/>
    <n v="0.2"/>
    <s v="Saturday"/>
    <s v="0-5 min"/>
    <n v="1"/>
    <s v="Between 1.0-1.2"/>
  </r>
  <r>
    <s v="RF006561"/>
    <d v="2026-02-28T11:38:00"/>
    <d v="2026-02-28T00:00:00"/>
    <n v="11"/>
    <x v="2"/>
    <x v="1"/>
    <n v="2.2000000000000002"/>
    <n v="75.02"/>
    <n v="72.94"/>
    <n v="1.1000000000000001"/>
    <n v="5.7"/>
    <n v="6.1"/>
    <n v="106"/>
    <s v="Medium"/>
    <n v="0.82499999999999996"/>
    <x v="0"/>
    <s v=""/>
    <n v="4.5999999999999996"/>
    <n v="0"/>
    <n v="-2.08"/>
    <n v="0.4"/>
    <s v="Saturday"/>
    <s v="5-10 min"/>
    <n v="1"/>
    <s v="Between 0.8-1.0"/>
  </r>
  <r>
    <s v="RF006562"/>
    <d v="2026-02-28T11:40:00"/>
    <d v="2026-02-28T00:00:00"/>
    <n v="11"/>
    <x v="1"/>
    <x v="0"/>
    <n v="5.9"/>
    <n v="120.54"/>
    <n v="120.59"/>
    <n v="1"/>
    <n v="5.2"/>
    <n v="6.3"/>
    <n v="95"/>
    <s v="Low"/>
    <n v="1.42"/>
    <x v="0"/>
    <s v=""/>
    <n v="4.74"/>
    <n v="30"/>
    <n v="0.05"/>
    <n v="1.1000000000000001"/>
    <s v="Saturday"/>
    <s v="5-10 min"/>
    <n v="1"/>
    <s v="Above 1.2"/>
  </r>
  <r>
    <s v="RF006563"/>
    <d v="2026-02-28T12:16:00"/>
    <d v="2026-02-28T00:00:00"/>
    <n v="12"/>
    <x v="3"/>
    <x v="1"/>
    <n v="2.5"/>
    <n v="77.27"/>
    <n v="77.790000000000006"/>
    <n v="1"/>
    <n v="7.5"/>
    <n v="6.3"/>
    <n v="65"/>
    <s v="Low"/>
    <n v="2.1269999999999998"/>
    <x v="0"/>
    <s v=""/>
    <n v="4.7300000000000004"/>
    <n v="0"/>
    <n v="0.52"/>
    <n v="-1.2"/>
    <s v="Saturday"/>
    <s v="5-10 min"/>
    <n v="1"/>
    <s v="Above 1.2"/>
  </r>
  <r>
    <s v="RF006564"/>
    <d v="2026-02-28T12:21:00"/>
    <d v="2026-02-28T00:00:00"/>
    <n v="12"/>
    <x v="0"/>
    <x v="0"/>
    <n v="7.5"/>
    <n v="146.69"/>
    <n v="149.93"/>
    <n v="1"/>
    <n v="9.1"/>
    <n v="14.6"/>
    <n v="132"/>
    <s v="Medium"/>
    <n v="1.1040000000000001"/>
    <x v="0"/>
    <s v=""/>
    <n v="4.91"/>
    <n v="29"/>
    <n v="3.24"/>
    <n v="5.5"/>
    <s v="Saturday"/>
    <s v="5-10 min"/>
    <n v="1"/>
    <s v="Between 1.0-1.2"/>
  </r>
  <r>
    <s v="RF006565"/>
    <d v="2026-02-28T13:03:00"/>
    <d v="2026-02-28T00:00:00"/>
    <n v="13"/>
    <x v="0"/>
    <x v="0"/>
    <n v="6.4"/>
    <n v="139.5"/>
    <n v="145.16999999999999"/>
    <n v="1"/>
    <n v="8.1999999999999993"/>
    <n v="11"/>
    <n v="122"/>
    <s v="Medium"/>
    <n v="1.046"/>
    <x v="0"/>
    <s v=""/>
    <n v="4.74"/>
    <n v="12"/>
    <n v="5.67"/>
    <n v="2.8"/>
    <s v="Saturday"/>
    <s v="5-10 min"/>
    <n v="1"/>
    <s v="Between 1.0-1.2"/>
  </r>
  <r>
    <s v="RF006566"/>
    <d v="2026-02-28T13:30:00"/>
    <d v="2026-02-28T00:00:00"/>
    <n v="13"/>
    <x v="3"/>
    <x v="0"/>
    <n v="16.600000000000001"/>
    <n v="312.20999999999998"/>
    <n v="305.12"/>
    <n v="1"/>
    <n v="6.5"/>
    <n v="7.5"/>
    <n v="70"/>
    <s v="Low"/>
    <n v="1.6519999999999999"/>
    <x v="0"/>
    <s v=""/>
    <n v="4.7699999999999996"/>
    <n v="12"/>
    <n v="-7.09"/>
    <n v="1"/>
    <s v="Saturday"/>
    <s v="5-10 min"/>
    <n v="1"/>
    <s v="Above 1.2"/>
  </r>
  <r>
    <s v="RF006567"/>
    <d v="2026-02-28T13:42:00"/>
    <d v="2026-02-28T00:00:00"/>
    <n v="13"/>
    <x v="3"/>
    <x v="0"/>
    <n v="6.3"/>
    <n v="119.86"/>
    <n v="118.67"/>
    <n v="1"/>
    <n v="2.1"/>
    <n v="2"/>
    <n v="62"/>
    <s v="Low"/>
    <n v="1.1439999999999999"/>
    <x v="0"/>
    <s v=""/>
    <n v="4.78"/>
    <n v="5"/>
    <n v="-1.19"/>
    <n v="-0.1"/>
    <s v="Saturday"/>
    <s v="0-5 min"/>
    <n v="1"/>
    <s v="Between 1.0-1.2"/>
  </r>
  <r>
    <s v="RF006568"/>
    <d v="2026-02-28T13:45:00"/>
    <d v="2026-02-28T00:00:00"/>
    <n v="13"/>
    <x v="2"/>
    <x v="0"/>
    <n v="3.7"/>
    <n v="87.42"/>
    <m/>
    <n v="1"/>
    <n v="4.7"/>
    <n v="13.2"/>
    <n v="104"/>
    <s v="Low"/>
    <n v="1.3220000000000001"/>
    <x v="2"/>
    <s v="ETA too high"/>
    <n v="5"/>
    <n v="17"/>
    <m/>
    <n v="8.5"/>
    <s v="Saturday"/>
    <s v="0-5 min"/>
    <n v="0"/>
    <s v="Above 1.2"/>
  </r>
  <r>
    <s v="RF006569"/>
    <d v="2026-02-28T13:54:00"/>
    <d v="2026-02-28T00:00:00"/>
    <n v="13"/>
    <x v="3"/>
    <x v="0"/>
    <n v="3"/>
    <n v="95.2"/>
    <n v="93.81"/>
    <n v="1.1000000000000001"/>
    <n v="3.5"/>
    <n v="3.4"/>
    <n v="55"/>
    <s v="Low"/>
    <n v="1.4279999999999999"/>
    <x v="0"/>
    <s v=""/>
    <n v="4.1900000000000004"/>
    <n v="2"/>
    <n v="-1.39"/>
    <n v="-0.1"/>
    <s v="Saturday"/>
    <s v="0-5 min"/>
    <n v="1"/>
    <s v="Above 1.2"/>
  </r>
  <r>
    <s v="RF006570"/>
    <d v="2026-02-28T14:02:00"/>
    <d v="2026-02-28T00:00:00"/>
    <n v="14"/>
    <x v="1"/>
    <x v="0"/>
    <n v="3.6"/>
    <n v="94.09"/>
    <n v="106.03"/>
    <n v="1.1000000000000001"/>
    <n v="4"/>
    <n v="4.5"/>
    <n v="96"/>
    <s v="Medium"/>
    <n v="1.1910000000000001"/>
    <x v="0"/>
    <s v=""/>
    <n v="4.8099999999999996"/>
    <n v="6"/>
    <n v="11.94"/>
    <n v="0.5"/>
    <s v="Saturday"/>
    <s v="0-5 min"/>
    <n v="1"/>
    <s v="Between 1.0-1.2"/>
  </r>
  <r>
    <s v="RF006571"/>
    <d v="2026-02-28T14:04:00"/>
    <d v="2026-02-28T00:00:00"/>
    <n v="14"/>
    <x v="2"/>
    <x v="0"/>
    <n v="12.4"/>
    <n v="227.51"/>
    <m/>
    <n v="1.1000000000000001"/>
    <n v="8"/>
    <n v="7.6"/>
    <n v="104"/>
    <s v="Medium"/>
    <n v="0.999"/>
    <x v="2"/>
    <s v="Fare too high"/>
    <n v="4.6500000000000004"/>
    <n v="13"/>
    <m/>
    <n v="-0.4"/>
    <s v="Saturday"/>
    <s v="5-10 min"/>
    <n v="0"/>
    <s v="Between 0.8-1.0"/>
  </r>
  <r>
    <s v="RF006572"/>
    <d v="2026-02-28T14:41:00"/>
    <d v="2026-02-28T00:00:00"/>
    <n v="14"/>
    <x v="4"/>
    <x v="0"/>
    <n v="6.1"/>
    <n v="125.43"/>
    <n v="123.58"/>
    <n v="1"/>
    <n v="7.1"/>
    <n v="11.5"/>
    <n v="69"/>
    <s v="Low"/>
    <n v="2.2000000000000002"/>
    <x v="0"/>
    <s v=""/>
    <n v="4.37"/>
    <n v="30"/>
    <n v="-1.85"/>
    <n v="4.4000000000000004"/>
    <s v="Saturday"/>
    <s v="5-10 min"/>
    <n v="1"/>
    <s v="Above 1.2"/>
  </r>
  <r>
    <s v="RF006573"/>
    <d v="2026-02-28T14:53:00"/>
    <d v="2026-02-28T00:00:00"/>
    <n v="14"/>
    <x v="3"/>
    <x v="0"/>
    <n v="5"/>
    <n v="124.69"/>
    <n v="130.08000000000001"/>
    <n v="1"/>
    <n v="6.1"/>
    <n v="7.1"/>
    <n v="62"/>
    <s v="Low"/>
    <n v="1.867"/>
    <x v="0"/>
    <s v=""/>
    <n v="4.51"/>
    <n v="5"/>
    <n v="5.39"/>
    <n v="1"/>
    <s v="Saturday"/>
    <s v="5-10 min"/>
    <n v="1"/>
    <s v="Above 1.2"/>
  </r>
  <r>
    <s v="RF006574"/>
    <d v="2026-02-28T14:55:00"/>
    <d v="2026-02-28T00:00:00"/>
    <n v="14"/>
    <x v="4"/>
    <x v="1"/>
    <n v="7.1"/>
    <n v="157.68"/>
    <n v="162.27000000000001"/>
    <n v="1.1000000000000001"/>
    <n v="9.8000000000000007"/>
    <n v="7.9"/>
    <n v="65"/>
    <s v="Low"/>
    <n v="2.2000000000000002"/>
    <x v="0"/>
    <s v=""/>
    <n v="4.51"/>
    <n v="0"/>
    <n v="4.59"/>
    <n v="-1.9"/>
    <s v="Saturday"/>
    <s v="5-10 min"/>
    <n v="1"/>
    <s v="Above 1.2"/>
  </r>
  <r>
    <s v="RF006575"/>
    <d v="2026-02-28T15:20:00"/>
    <d v="2026-02-28T00:00:00"/>
    <n v="15"/>
    <x v="2"/>
    <x v="0"/>
    <n v="1.9"/>
    <n v="70.510000000000005"/>
    <n v="68.81"/>
    <n v="1.1000000000000001"/>
    <n v="6.8"/>
    <n v="9.1999999999999993"/>
    <n v="118"/>
    <s v="Medium"/>
    <n v="0.95499999999999996"/>
    <x v="0"/>
    <s v=""/>
    <n v="4.6399999999999997"/>
    <n v="6"/>
    <n v="-1.7"/>
    <n v="2.4"/>
    <s v="Saturday"/>
    <s v="5-10 min"/>
    <n v="1"/>
    <s v="Between 0.8-1.0"/>
  </r>
  <r>
    <s v="RF006576"/>
    <d v="2026-02-28T15:36:00"/>
    <d v="2026-02-28T00:00:00"/>
    <n v="15"/>
    <x v="0"/>
    <x v="0"/>
    <n v="7.4"/>
    <n v="156.09"/>
    <n v="157.96"/>
    <n v="1"/>
    <n v="7.6"/>
    <n v="10.4"/>
    <n v="114"/>
    <s v="Low"/>
    <n v="1.123"/>
    <x v="0"/>
    <s v=""/>
    <n v="4.55"/>
    <n v="20"/>
    <n v="1.87"/>
    <n v="2.8"/>
    <s v="Saturday"/>
    <s v="5-10 min"/>
    <n v="1"/>
    <s v="Between 1.0-1.2"/>
  </r>
  <r>
    <s v="RF006577"/>
    <d v="2026-02-28T15:40:00"/>
    <d v="2026-02-28T00:00:00"/>
    <n v="15"/>
    <x v="3"/>
    <x v="0"/>
    <n v="5.2"/>
    <n v="112.79"/>
    <n v="119.33"/>
    <n v="1"/>
    <n v="5.7"/>
    <n v="4.5999999999999996"/>
    <n v="58"/>
    <s v="Low"/>
    <n v="1.5409999999999999"/>
    <x v="0"/>
    <s v=""/>
    <n v="4.7300000000000004"/>
    <n v="3"/>
    <n v="6.54"/>
    <n v="-1.1000000000000001"/>
    <s v="Saturday"/>
    <s v="5-10 min"/>
    <n v="1"/>
    <s v="Above 1.2"/>
  </r>
  <r>
    <s v="RF006578"/>
    <d v="2026-02-28T15:55:00"/>
    <d v="2026-02-28T00:00:00"/>
    <n v="15"/>
    <x v="0"/>
    <x v="0"/>
    <n v="4.7"/>
    <n v="102.12"/>
    <m/>
    <n v="1"/>
    <n v="5.8"/>
    <n v="8.4"/>
    <n v="115"/>
    <s v="Medium"/>
    <n v="0.88700000000000001"/>
    <x v="2"/>
    <s v="Changed plans"/>
    <n v="4.88"/>
    <n v="15"/>
    <m/>
    <n v="2.6"/>
    <s v="Saturday"/>
    <s v="5-10 min"/>
    <n v="0"/>
    <s v="Between 0.8-1.0"/>
  </r>
  <r>
    <s v="RF006579"/>
    <d v="2026-02-28T16:05:00"/>
    <d v="2026-02-28T00:00:00"/>
    <n v="16"/>
    <x v="1"/>
    <x v="0"/>
    <n v="15"/>
    <n v="265.29000000000002"/>
    <n v="273.47000000000003"/>
    <n v="1"/>
    <n v="9.1"/>
    <n v="16.399999999999999"/>
    <n v="94"/>
    <s v="Low"/>
    <n v="1.3640000000000001"/>
    <x v="0"/>
    <s v=""/>
    <n v="4.75"/>
    <n v="7"/>
    <n v="8.18"/>
    <n v="7.3"/>
    <s v="Saturday"/>
    <s v="5-10 min"/>
    <n v="1"/>
    <s v="Above 1.2"/>
  </r>
  <r>
    <s v="RF006580"/>
    <d v="2026-02-28T16:08:00"/>
    <d v="2026-02-28T00:00:00"/>
    <n v="16"/>
    <x v="1"/>
    <x v="1"/>
    <n v="4.8"/>
    <n v="126.79"/>
    <n v="122.94"/>
    <n v="1.1000000000000001"/>
    <n v="3.2"/>
    <n v="8.6999999999999993"/>
    <n v="104"/>
    <s v="Medium"/>
    <n v="1.216"/>
    <x v="0"/>
    <s v=""/>
    <n v="4.58"/>
    <n v="0"/>
    <n v="-3.85"/>
    <n v="5.5"/>
    <s v="Saturday"/>
    <s v="0-5 min"/>
    <n v="1"/>
    <s v="Above 1.2"/>
  </r>
  <r>
    <s v="RF006581"/>
    <d v="2026-02-28T16:10:00"/>
    <d v="2026-02-28T00:00:00"/>
    <n v="16"/>
    <x v="1"/>
    <x v="0"/>
    <n v="5.4"/>
    <n v="133.43"/>
    <n v="133.29"/>
    <n v="1"/>
    <n v="2"/>
    <n v="6.3"/>
    <n v="73"/>
    <s v="Low"/>
    <n v="1.2390000000000001"/>
    <x v="0"/>
    <s v=""/>
    <n v="4.76"/>
    <n v="6"/>
    <n v="-0.14000000000000001"/>
    <n v="4.3"/>
    <s v="Saturday"/>
    <s v="0-5 min"/>
    <n v="1"/>
    <s v="Above 1.2"/>
  </r>
  <r>
    <s v="RF006582"/>
    <d v="2026-02-28T16:14:00"/>
    <d v="2026-02-28T00:00:00"/>
    <n v="16"/>
    <x v="2"/>
    <x v="0"/>
    <n v="3.5"/>
    <n v="95.45"/>
    <n v="94.56"/>
    <n v="1"/>
    <n v="3.4"/>
    <n v="4.7"/>
    <n v="100"/>
    <s v="Medium"/>
    <n v="0.90600000000000003"/>
    <x v="0"/>
    <s v=""/>
    <n v="4.84"/>
    <n v="28"/>
    <n v="-0.89"/>
    <n v="1.3"/>
    <s v="Saturday"/>
    <s v="0-5 min"/>
    <n v="1"/>
    <s v="Between 0.8-1.0"/>
  </r>
  <r>
    <s v="RF006583"/>
    <d v="2026-02-28T16:32:00"/>
    <d v="2026-02-28T00:00:00"/>
    <n v="16"/>
    <x v="3"/>
    <x v="0"/>
    <n v="9.1999999999999993"/>
    <n v="188.91"/>
    <n v="199.79"/>
    <n v="1"/>
    <n v="3.9"/>
    <n v="5"/>
    <n v="55"/>
    <s v="Low"/>
    <n v="1.232"/>
    <x v="0"/>
    <s v=""/>
    <n v="4.96"/>
    <n v="3"/>
    <n v="10.88"/>
    <n v="1.1000000000000001"/>
    <s v="Saturday"/>
    <s v="0-5 min"/>
    <n v="1"/>
    <s v="Above 1.2"/>
  </r>
  <r>
    <s v="RF006584"/>
    <d v="2026-02-28T16:46:00"/>
    <d v="2026-02-28T00:00:00"/>
    <n v="16"/>
    <x v="3"/>
    <x v="0"/>
    <n v="25"/>
    <n v="510.94"/>
    <n v="494"/>
    <n v="1.1000000000000001"/>
    <n v="6.7"/>
    <n v="10.9"/>
    <n v="57"/>
    <s v="Low"/>
    <n v="1.25"/>
    <x v="0"/>
    <s v=""/>
    <n v="4.5599999999999996"/>
    <n v="2"/>
    <n v="-16.940000000000001"/>
    <n v="4.2"/>
    <s v="Saturday"/>
    <s v="5-10 min"/>
    <n v="1"/>
    <s v="Above 1.2"/>
  </r>
  <r>
    <s v="RF006585"/>
    <d v="2026-02-28T16:52:00"/>
    <d v="2026-02-28T00:00:00"/>
    <n v="16"/>
    <x v="2"/>
    <x v="1"/>
    <n v="2.4"/>
    <n v="72.88"/>
    <n v="70.16"/>
    <n v="1"/>
    <n v="7.5"/>
    <n v="3"/>
    <n v="118"/>
    <s v="Medium"/>
    <n v="1.2450000000000001"/>
    <x v="0"/>
    <s v=""/>
    <n v="5"/>
    <n v="0"/>
    <n v="-2.72"/>
    <n v="-4.5"/>
    <s v="Saturday"/>
    <s v="5-10 min"/>
    <n v="1"/>
    <s v="Above 1.2"/>
  </r>
  <r>
    <s v="RF006586"/>
    <d v="2026-02-28T16:53:00"/>
    <d v="2026-02-28T00:00:00"/>
    <n v="16"/>
    <x v="4"/>
    <x v="0"/>
    <n v="5.5"/>
    <n v="132.33000000000001"/>
    <n v="126.86"/>
    <n v="1.1000000000000001"/>
    <n v="3.2"/>
    <n v="3.5"/>
    <n v="48"/>
    <s v="Low"/>
    <n v="1.2470000000000001"/>
    <x v="0"/>
    <s v=""/>
    <n v="4.75"/>
    <n v="1"/>
    <n v="-5.47"/>
    <n v="0.3"/>
    <s v="Saturday"/>
    <s v="0-5 min"/>
    <n v="1"/>
    <s v="Above 1.2"/>
  </r>
  <r>
    <s v="RF006587"/>
    <d v="2026-02-28T17:15:00"/>
    <d v="2026-02-28T00:00:00"/>
    <n v="17"/>
    <x v="2"/>
    <x v="0"/>
    <n v="3.2"/>
    <n v="113.45"/>
    <m/>
    <n v="1.2"/>
    <n v="6.1"/>
    <n v="4.8"/>
    <n v="76"/>
    <s v="Medium"/>
    <n v="0.64"/>
    <x v="2"/>
    <s v="Changed plans"/>
    <n v="4.75"/>
    <n v="35"/>
    <m/>
    <n v="-1.3"/>
    <s v="Saturday"/>
    <s v="5-10 min"/>
    <n v="0"/>
    <s v="Below 0.8"/>
  </r>
  <r>
    <s v="RF006588"/>
    <d v="2026-02-28T17:26:00"/>
    <d v="2026-02-28T00:00:00"/>
    <n v="17"/>
    <x v="0"/>
    <x v="1"/>
    <n v="11.5"/>
    <n v="304.56"/>
    <m/>
    <n v="1.4"/>
    <n v="7"/>
    <n v="6.2"/>
    <n v="104"/>
    <s v="High"/>
    <n v="0.63800000000000001"/>
    <x v="2"/>
    <s v="ETA too high"/>
    <n v="4.58"/>
    <n v="0"/>
    <m/>
    <n v="-0.8"/>
    <s v="Saturday"/>
    <s v="5-10 min"/>
    <n v="0"/>
    <s v="Below 0.8"/>
  </r>
  <r>
    <s v="RF006589"/>
    <d v="2026-02-28T17:32:00"/>
    <d v="2026-02-28T00:00:00"/>
    <n v="17"/>
    <x v="0"/>
    <x v="0"/>
    <n v="11.8"/>
    <n v="216.93"/>
    <n v="212.14"/>
    <n v="1.1000000000000001"/>
    <n v="7.6"/>
    <n v="9.6999999999999993"/>
    <n v="106"/>
    <s v="High"/>
    <n v="0.69599999999999995"/>
    <x v="0"/>
    <s v=""/>
    <n v="4.46"/>
    <n v="21"/>
    <n v="-4.79"/>
    <n v="2.1"/>
    <s v="Saturday"/>
    <s v="5-10 min"/>
    <n v="1"/>
    <s v="Below 0.8"/>
  </r>
  <r>
    <s v="RF006590"/>
    <d v="2026-02-28T17:35:00"/>
    <d v="2026-02-28T00:00:00"/>
    <n v="17"/>
    <x v="0"/>
    <x v="0"/>
    <n v="4"/>
    <n v="111.16"/>
    <n v="104.67"/>
    <n v="1"/>
    <n v="6.3"/>
    <n v="8.8000000000000007"/>
    <n v="97"/>
    <s v="Medium"/>
    <n v="0.81699999999999995"/>
    <x v="0"/>
    <s v=""/>
    <n v="4.4400000000000004"/>
    <n v="7"/>
    <n v="-6.49"/>
    <n v="2.5"/>
    <s v="Saturday"/>
    <s v="5-10 min"/>
    <n v="1"/>
    <s v="Between 0.8-1.0"/>
  </r>
  <r>
    <s v="RF006591"/>
    <d v="2026-02-28T17:37:00"/>
    <d v="2026-02-28T00:00:00"/>
    <n v="17"/>
    <x v="3"/>
    <x v="0"/>
    <n v="7.1"/>
    <n v="153.21"/>
    <n v="148.71"/>
    <n v="1.1000000000000001"/>
    <n v="6"/>
    <n v="4.4000000000000004"/>
    <n v="51"/>
    <s v="Low"/>
    <n v="1.2210000000000001"/>
    <x v="0"/>
    <s v=""/>
    <n v="5"/>
    <n v="39"/>
    <n v="-4.5"/>
    <n v="-1.6"/>
    <s v="Saturday"/>
    <s v="5-10 min"/>
    <n v="1"/>
    <s v="Above 1.2"/>
  </r>
  <r>
    <s v="RF006592"/>
    <d v="2026-02-28T17:40:00"/>
    <d v="2026-02-28T00:00:00"/>
    <n v="17"/>
    <x v="0"/>
    <x v="0"/>
    <n v="5.8"/>
    <n v="146.16999999999999"/>
    <m/>
    <n v="1.2"/>
    <n v="4.7"/>
    <n v="1"/>
    <n v="104"/>
    <s v="Medium"/>
    <n v="0.78700000000000003"/>
    <x v="2"/>
    <s v="Pickup issue"/>
    <n v="5"/>
    <n v="28"/>
    <m/>
    <n v="-3.7"/>
    <s v="Saturday"/>
    <s v="0-5 min"/>
    <n v="0"/>
    <s v="Below 0.8"/>
  </r>
  <r>
    <s v="RF006593"/>
    <d v="2026-02-28T17:40:00"/>
    <d v="2026-02-28T00:00:00"/>
    <n v="17"/>
    <x v="4"/>
    <x v="1"/>
    <n v="4.4000000000000004"/>
    <n v="104.87"/>
    <m/>
    <n v="1"/>
    <n v="3.1"/>
    <n v="7.2"/>
    <n v="41"/>
    <s v="Low"/>
    <n v="0.97299999999999998"/>
    <x v="2"/>
    <s v="Changed plans"/>
    <n v="4.8499999999999996"/>
    <n v="0"/>
    <m/>
    <n v="4.0999999999999996"/>
    <s v="Saturday"/>
    <s v="0-5 min"/>
    <n v="0"/>
    <s v="Between 0.8-1.0"/>
  </r>
  <r>
    <s v="RF006594"/>
    <d v="2026-02-28T17:48:00"/>
    <d v="2026-02-28T00:00:00"/>
    <n v="17"/>
    <x v="1"/>
    <x v="0"/>
    <n v="10.1"/>
    <n v="184.05"/>
    <n v="177.94"/>
    <n v="1"/>
    <n v="3.9"/>
    <n v="5.6"/>
    <n v="82"/>
    <s v="Medium"/>
    <n v="0.91900000000000004"/>
    <x v="0"/>
    <s v=""/>
    <n v="4.5"/>
    <n v="31"/>
    <n v="-6.11"/>
    <n v="1.7"/>
    <s v="Saturday"/>
    <s v="0-5 min"/>
    <n v="1"/>
    <s v="Between 0.8-1.0"/>
  </r>
  <r>
    <s v="RF006595"/>
    <d v="2026-02-28T17:59:00"/>
    <d v="2026-02-28T00:00:00"/>
    <n v="17"/>
    <x v="3"/>
    <x v="0"/>
    <n v="3.9"/>
    <n v="94.77"/>
    <m/>
    <n v="1"/>
    <n v="5.3"/>
    <n v="5.5"/>
    <n v="53"/>
    <s v="Low"/>
    <n v="1.1160000000000001"/>
    <x v="2"/>
    <s v="Changed plans"/>
    <n v="4.7"/>
    <n v="3"/>
    <m/>
    <n v="0.2"/>
    <s v="Saturday"/>
    <s v="5-10 min"/>
    <n v="0"/>
    <s v="Between 1.0-1.2"/>
  </r>
  <r>
    <s v="RF006596"/>
    <d v="2026-02-28T18:01:00"/>
    <d v="2026-02-28T00:00:00"/>
    <n v="18"/>
    <x v="0"/>
    <x v="0"/>
    <n v="7.7"/>
    <n v="205.17"/>
    <m/>
    <n v="1.4"/>
    <n v="6.7"/>
    <n v="5"/>
    <n v="112"/>
    <s v="High"/>
    <n v="0.56299999999999994"/>
    <x v="1"/>
    <s v="Pickup too far"/>
    <n v="4.42"/>
    <n v="6"/>
    <m/>
    <n v="-1.7"/>
    <s v="Saturday"/>
    <s v="5-10 min"/>
    <n v="0"/>
    <s v="Below 0.8"/>
  </r>
  <r>
    <s v="RF006597"/>
    <d v="2026-02-28T18:18:00"/>
    <d v="2026-02-28T00:00:00"/>
    <n v="18"/>
    <x v="3"/>
    <x v="0"/>
    <n v="2.8"/>
    <n v="80.88"/>
    <n v="79.06"/>
    <n v="1.1000000000000001"/>
    <n v="3.6"/>
    <n v="5.4"/>
    <n v="54"/>
    <s v="Low"/>
    <n v="1.111"/>
    <x v="0"/>
    <s v=""/>
    <n v="4.5999999999999996"/>
    <n v="1"/>
    <n v="-1.82"/>
    <n v="1.8"/>
    <s v="Saturday"/>
    <s v="0-5 min"/>
    <n v="1"/>
    <s v="Between 1.0-1.2"/>
  </r>
  <r>
    <s v="RF006598"/>
    <d v="2026-02-28T18:39:00"/>
    <d v="2026-02-28T00:00:00"/>
    <n v="18"/>
    <x v="3"/>
    <x v="0"/>
    <n v="21.1"/>
    <n v="309.44"/>
    <n v="329.75"/>
    <n v="1"/>
    <n v="7.8"/>
    <n v="6.1"/>
    <n v="51"/>
    <s v="Medium"/>
    <n v="0.78300000000000003"/>
    <x v="0"/>
    <s v=""/>
    <n v="4.4000000000000004"/>
    <n v="9"/>
    <n v="20.309999999999999"/>
    <n v="-1.7"/>
    <s v="Saturday"/>
    <s v="5-10 min"/>
    <n v="1"/>
    <s v="Below 0.8"/>
  </r>
  <r>
    <s v="RF006599"/>
    <d v="2026-02-28T18:40:00"/>
    <d v="2026-02-28T00:00:00"/>
    <n v="18"/>
    <x v="2"/>
    <x v="0"/>
    <n v="5.8"/>
    <n v="155.38999999999999"/>
    <m/>
    <n v="1.3"/>
    <n v="10.7"/>
    <n v="10.1"/>
    <n v="86"/>
    <s v="Medium"/>
    <n v="0.67700000000000005"/>
    <x v="2"/>
    <s v="Fare too high"/>
    <n v="4.6399999999999997"/>
    <n v="6"/>
    <m/>
    <n v="-0.6"/>
    <s v="Saturday"/>
    <s v="10-15 min"/>
    <n v="0"/>
    <s v="Below 0.8"/>
  </r>
  <r>
    <s v="RF006600"/>
    <d v="2026-02-28T18:53:00"/>
    <d v="2026-02-28T00:00:00"/>
    <n v="18"/>
    <x v="0"/>
    <x v="0"/>
    <n v="4"/>
    <n v="110.51"/>
    <n v="102.73"/>
    <n v="1.1000000000000001"/>
    <n v="8.4"/>
    <n v="11.9"/>
    <n v="74"/>
    <s v="Medium"/>
    <n v="0.624"/>
    <x v="0"/>
    <s v=""/>
    <n v="4.6500000000000004"/>
    <n v="5"/>
    <n v="-7.78"/>
    <n v="3.5"/>
    <s v="Saturday"/>
    <s v="5-10 min"/>
    <n v="1"/>
    <s v="Below 0.8"/>
  </r>
  <r>
    <s v="RF006601"/>
    <d v="2026-02-28T19:06:00"/>
    <d v="2026-02-28T00:00:00"/>
    <n v="19"/>
    <x v="2"/>
    <x v="0"/>
    <n v="4.2"/>
    <n v="130.63"/>
    <m/>
    <n v="1.2"/>
    <n v="5.7"/>
    <n v="8.4"/>
    <n v="87"/>
    <s v="High"/>
    <n v="0.63900000000000001"/>
    <x v="2"/>
    <s v="ETA too high"/>
    <n v="4.59"/>
    <n v="6"/>
    <m/>
    <n v="2.7"/>
    <s v="Saturday"/>
    <s v="5-10 min"/>
    <n v="0"/>
    <s v="Below 0.8"/>
  </r>
  <r>
    <s v="RF006602"/>
    <d v="2026-02-28T19:20:00"/>
    <d v="2026-02-28T00:00:00"/>
    <n v="19"/>
    <x v="0"/>
    <x v="0"/>
    <n v="5.4"/>
    <n v="161.41"/>
    <n v="160.84"/>
    <n v="1.4"/>
    <n v="10.5"/>
    <n v="13"/>
    <n v="94"/>
    <s v="High"/>
    <n v="0.53200000000000003"/>
    <x v="0"/>
    <s v=""/>
    <n v="4.53"/>
    <n v="4"/>
    <n v="-0.56999999999999995"/>
    <n v="2.5"/>
    <s v="Saturday"/>
    <s v="10-15 min"/>
    <n v="1"/>
    <s v="Below 0.8"/>
  </r>
  <r>
    <s v="RF006603"/>
    <d v="2026-02-28T19:21:00"/>
    <d v="2026-02-28T00:00:00"/>
    <n v="19"/>
    <x v="0"/>
    <x v="0"/>
    <n v="5.3"/>
    <n v="188.38"/>
    <n v="192.67"/>
    <n v="1.5"/>
    <n v="7.5"/>
    <n v="11.6"/>
    <n v="97"/>
    <s v="High"/>
    <n v="0.57499999999999996"/>
    <x v="0"/>
    <s v=""/>
    <n v="4.6900000000000004"/>
    <n v="8"/>
    <n v="4.29"/>
    <n v="4.0999999999999996"/>
    <s v="Saturday"/>
    <s v="5-10 min"/>
    <n v="1"/>
    <s v="Below 0.8"/>
  </r>
  <r>
    <s v="RF006604"/>
    <d v="2026-02-28T19:24:00"/>
    <d v="2026-02-28T00:00:00"/>
    <n v="19"/>
    <x v="4"/>
    <x v="0"/>
    <n v="1.7"/>
    <n v="71.63"/>
    <n v="68.510000000000005"/>
    <n v="1.1000000000000001"/>
    <n v="8.8000000000000007"/>
    <n v="6.3"/>
    <n v="45"/>
    <s v="Low"/>
    <n v="0.94699999999999995"/>
    <x v="0"/>
    <s v=""/>
    <n v="4.83"/>
    <n v="27"/>
    <n v="-3.12"/>
    <n v="-2.5"/>
    <s v="Saturday"/>
    <s v="5-10 min"/>
    <n v="1"/>
    <s v="Between 0.8-1.0"/>
  </r>
  <r>
    <s v="RF006605"/>
    <d v="2026-02-28T19:25:00"/>
    <d v="2026-02-28T00:00:00"/>
    <n v="19"/>
    <x v="0"/>
    <x v="0"/>
    <n v="11.8"/>
    <n v="277.52"/>
    <n v="275.51"/>
    <n v="1.3"/>
    <n v="8.6999999999999993"/>
    <n v="12.5"/>
    <n v="113"/>
    <s v="High"/>
    <n v="0.71099999999999997"/>
    <x v="0"/>
    <s v=""/>
    <n v="4.9800000000000004"/>
    <n v="3"/>
    <n v="-2.0099999999999998"/>
    <n v="3.8"/>
    <s v="Saturday"/>
    <s v="5-10 min"/>
    <n v="1"/>
    <s v="Below 0.8"/>
  </r>
  <r>
    <s v="RF006606"/>
    <d v="2026-02-28T19:38:00"/>
    <d v="2026-02-28T00:00:00"/>
    <n v="19"/>
    <x v="0"/>
    <x v="0"/>
    <n v="4"/>
    <n v="133.9"/>
    <n v="129.65"/>
    <n v="1.2"/>
    <n v="6.3"/>
    <n v="10"/>
    <n v="94"/>
    <s v="High"/>
    <n v="0.624"/>
    <x v="0"/>
    <s v=""/>
    <n v="4.58"/>
    <n v="18"/>
    <n v="-4.25"/>
    <n v="3.7"/>
    <s v="Saturday"/>
    <s v="5-10 min"/>
    <n v="1"/>
    <s v="Below 0.8"/>
  </r>
  <r>
    <s v="RF006607"/>
    <d v="2026-02-28T19:38:00"/>
    <d v="2026-02-28T00:00:00"/>
    <n v="19"/>
    <x v="1"/>
    <x v="0"/>
    <n v="18.2"/>
    <n v="455.71"/>
    <n v="466.12"/>
    <n v="1.4"/>
    <n v="8.5"/>
    <n v="13"/>
    <n v="67"/>
    <s v="High"/>
    <n v="0.59299999999999997"/>
    <x v="0"/>
    <s v=""/>
    <n v="4.84"/>
    <n v="9"/>
    <n v="10.41"/>
    <n v="4.5"/>
    <s v="Saturday"/>
    <s v="5-10 min"/>
    <n v="1"/>
    <s v="Below 0.8"/>
  </r>
  <r>
    <s v="RF006608"/>
    <d v="2026-02-28T20:03:00"/>
    <d v="2026-02-28T00:00:00"/>
    <n v="20"/>
    <x v="3"/>
    <x v="0"/>
    <n v="7.3"/>
    <n v="180.6"/>
    <m/>
    <n v="1.1000000000000001"/>
    <n v="2.9"/>
    <n v="4.8"/>
    <n v="45"/>
    <s v="Low"/>
    <n v="0.89100000000000001"/>
    <x v="1"/>
    <s v="Pickup too far"/>
    <n v="4.83"/>
    <n v="11"/>
    <m/>
    <n v="1.9"/>
    <s v="Saturday"/>
    <s v="0-5 min"/>
    <n v="0"/>
    <s v="Between 0.8-1.0"/>
  </r>
  <r>
    <s v="RF006609"/>
    <d v="2026-02-28T20:26:00"/>
    <d v="2026-02-28T00:00:00"/>
    <n v="20"/>
    <x v="0"/>
    <x v="0"/>
    <n v="3.8"/>
    <n v="104.61"/>
    <n v="104.47"/>
    <n v="1.1000000000000001"/>
    <n v="7.9"/>
    <n v="9.1"/>
    <n v="98"/>
    <s v="High"/>
    <n v="0.66700000000000004"/>
    <x v="0"/>
    <s v=""/>
    <n v="4.79"/>
    <n v="7"/>
    <n v="-0.14000000000000001"/>
    <n v="1.2"/>
    <s v="Saturday"/>
    <s v="5-10 min"/>
    <n v="1"/>
    <s v="Below 0.8"/>
  </r>
  <r>
    <s v="RF006610"/>
    <d v="2026-02-28T20:34:00"/>
    <d v="2026-02-28T00:00:00"/>
    <n v="20"/>
    <x v="0"/>
    <x v="0"/>
    <n v="8.9"/>
    <n v="255.36"/>
    <n v="251.14"/>
    <n v="1.4"/>
    <n v="7.8"/>
    <n v="10.6"/>
    <n v="91"/>
    <s v="High"/>
    <n v="0.55500000000000005"/>
    <x v="0"/>
    <s v=""/>
    <n v="4.9000000000000004"/>
    <n v="4"/>
    <n v="-4.22"/>
    <n v="2.8"/>
    <s v="Saturday"/>
    <s v="5-10 min"/>
    <n v="1"/>
    <s v="Below 0.8"/>
  </r>
  <r>
    <s v="RF006611"/>
    <d v="2026-02-28T20:36:00"/>
    <d v="2026-02-28T00:00:00"/>
    <n v="20"/>
    <x v="0"/>
    <x v="1"/>
    <n v="5.9"/>
    <n v="156.57"/>
    <m/>
    <n v="1.3"/>
    <n v="12.5"/>
    <n v="16.899999999999999"/>
    <n v="88"/>
    <s v="High"/>
    <n v="0.57699999999999996"/>
    <x v="2"/>
    <s v="ETA too high"/>
    <n v="4.75"/>
    <n v="0"/>
    <m/>
    <n v="4.4000000000000004"/>
    <s v="Saturday"/>
    <s v="10-15 min"/>
    <n v="0"/>
    <s v="Below 0.8"/>
  </r>
  <r>
    <s v="RF006612"/>
    <d v="2026-02-28T20:51:00"/>
    <d v="2026-02-28T00:00:00"/>
    <n v="20"/>
    <x v="1"/>
    <x v="1"/>
    <n v="18.5"/>
    <n v="462.46"/>
    <n v="455.91"/>
    <n v="1.3"/>
    <n v="8.1"/>
    <n v="9.1999999999999993"/>
    <n v="76"/>
    <s v="High"/>
    <n v="0.65"/>
    <x v="0"/>
    <s v=""/>
    <n v="4.71"/>
    <n v="0"/>
    <n v="-6.55"/>
    <n v="1.1000000000000001"/>
    <s v="Saturday"/>
    <s v="5-10 min"/>
    <n v="1"/>
    <s v="Below 0.8"/>
  </r>
  <r>
    <s v="RF006613"/>
    <d v="2026-02-28T21:10:00"/>
    <d v="2026-02-28T00:00:00"/>
    <n v="21"/>
    <x v="0"/>
    <x v="0"/>
    <n v="7.2"/>
    <n v="187.41"/>
    <m/>
    <n v="1.3"/>
    <n v="6.9"/>
    <n v="10.7"/>
    <n v="124"/>
    <s v="High"/>
    <n v="0.77400000000000002"/>
    <x v="2"/>
    <s v="Changed plans"/>
    <n v="4.84"/>
    <n v="3"/>
    <m/>
    <n v="3.8"/>
    <s v="Saturday"/>
    <s v="5-10 min"/>
    <n v="0"/>
    <s v="Below 0.8"/>
  </r>
  <r>
    <s v="RF006614"/>
    <d v="2026-02-28T21:33:00"/>
    <d v="2026-02-28T00:00:00"/>
    <n v="21"/>
    <x v="2"/>
    <x v="1"/>
    <n v="11.6"/>
    <n v="193.2"/>
    <n v="190.73"/>
    <n v="1"/>
    <n v="2"/>
    <n v="1"/>
    <n v="111"/>
    <s v="Medium"/>
    <n v="0.95"/>
    <x v="0"/>
    <s v=""/>
    <n v="5"/>
    <n v="0"/>
    <n v="-2.4700000000000002"/>
    <n v="-1"/>
    <s v="Saturday"/>
    <s v="0-5 min"/>
    <n v="1"/>
    <s v="Between 0.8-1.0"/>
  </r>
  <r>
    <s v="RF006615"/>
    <d v="2026-02-28T21:52:00"/>
    <d v="2026-02-28T00:00:00"/>
    <n v="21"/>
    <x v="2"/>
    <x v="0"/>
    <n v="9"/>
    <n v="192.85"/>
    <n v="183.35"/>
    <n v="1.1000000000000001"/>
    <n v="7.4"/>
    <n v="3.1"/>
    <n v="88"/>
    <s v="Medium"/>
    <n v="0.79"/>
    <x v="0"/>
    <s v=""/>
    <n v="4.41"/>
    <n v="8"/>
    <n v="-9.5"/>
    <n v="-4.3"/>
    <s v="Saturday"/>
    <s v="5-10 min"/>
    <n v="1"/>
    <s v="Below 0.8"/>
  </r>
  <r>
    <s v="RF006616"/>
    <d v="2026-02-28T21:52:00"/>
    <d v="2026-02-28T00:00:00"/>
    <n v="21"/>
    <x v="0"/>
    <x v="0"/>
    <n v="2.9"/>
    <n v="96.82"/>
    <n v="92.89"/>
    <n v="1.2"/>
    <n v="8.9"/>
    <n v="12.9"/>
    <n v="111"/>
    <s v="Medium"/>
    <n v="0.77400000000000002"/>
    <x v="0"/>
    <s v=""/>
    <n v="4.75"/>
    <n v="16"/>
    <n v="-3.93"/>
    <n v="4"/>
    <s v="Saturday"/>
    <s v="5-10 min"/>
    <n v="1"/>
    <s v="Below 0.8"/>
  </r>
  <r>
    <s v="RF006617"/>
    <d v="2026-02-28T21:54:00"/>
    <d v="2026-02-28T00:00:00"/>
    <n v="21"/>
    <x v="3"/>
    <x v="1"/>
    <n v="17.8"/>
    <n v="342.52"/>
    <n v="339.95"/>
    <n v="1.2"/>
    <n v="8.4"/>
    <n v="10.4"/>
    <n v="62"/>
    <s v="Medium"/>
    <n v="0.84899999999999998"/>
    <x v="0"/>
    <s v=""/>
    <n v="4.63"/>
    <n v="0"/>
    <n v="-2.57"/>
    <n v="2"/>
    <s v="Saturday"/>
    <s v="5-10 min"/>
    <n v="1"/>
    <s v="Between 0.8-1.0"/>
  </r>
  <r>
    <s v="RF006618"/>
    <d v="2026-02-28T22:10:00"/>
    <d v="2026-02-28T00:00:00"/>
    <n v="22"/>
    <x v="0"/>
    <x v="0"/>
    <n v="2"/>
    <n v="77.900000000000006"/>
    <n v="72.52"/>
    <n v="1.1000000000000001"/>
    <n v="5.3"/>
    <n v="7.6"/>
    <n v="125"/>
    <s v="Medium"/>
    <n v="0.88"/>
    <x v="0"/>
    <s v=""/>
    <n v="4.5"/>
    <n v="25"/>
    <n v="-5.38"/>
    <n v="2.2999999999999998"/>
    <s v="Saturday"/>
    <s v="5-10 min"/>
    <n v="1"/>
    <s v="Between 0.8-1.0"/>
  </r>
  <r>
    <s v="RF006619"/>
    <d v="2026-02-28T22:22:00"/>
    <d v="2026-02-28T00:00:00"/>
    <n v="22"/>
    <x v="0"/>
    <x v="0"/>
    <n v="5.4"/>
    <n v="124.82"/>
    <n v="128.31"/>
    <n v="1.1000000000000001"/>
    <n v="4.5999999999999996"/>
    <n v="4.3"/>
    <n v="137"/>
    <s v="High"/>
    <n v="0.86599999999999999"/>
    <x v="0"/>
    <s v=""/>
    <n v="4.82"/>
    <n v="11"/>
    <n v="3.49"/>
    <n v="-0.3"/>
    <s v="Saturday"/>
    <s v="0-5 min"/>
    <n v="1"/>
    <s v="Between 0.8-1.0"/>
  </r>
  <r>
    <s v="RF006620"/>
    <d v="2026-02-28T22:47:00"/>
    <d v="2026-02-28T00:00:00"/>
    <n v="22"/>
    <x v="0"/>
    <x v="0"/>
    <n v="7.6"/>
    <n v="152.38"/>
    <n v="153.36000000000001"/>
    <n v="1.1000000000000001"/>
    <n v="8.1"/>
    <n v="3.8"/>
    <n v="105"/>
    <s v="Medium"/>
    <n v="0.84099999999999997"/>
    <x v="0"/>
    <s v=""/>
    <n v="4.6500000000000004"/>
    <n v="6"/>
    <n v="0.98"/>
    <n v="-4.3"/>
    <s v="Saturday"/>
    <s v="5-10 min"/>
    <n v="1"/>
    <s v="Between 0.8-1.0"/>
  </r>
  <r>
    <s v="RF006621"/>
    <d v="2026-02-28T23:02:00"/>
    <d v="2026-02-28T00:00:00"/>
    <n v="23"/>
    <x v="2"/>
    <x v="0"/>
    <n v="0.9"/>
    <n v="51.94"/>
    <n v="55.28"/>
    <n v="1"/>
    <n v="4.0999999999999996"/>
    <n v="8.5"/>
    <n v="103"/>
    <s v="Medium"/>
    <n v="1.048"/>
    <x v="0"/>
    <s v=""/>
    <n v="4.62"/>
    <n v="7"/>
    <n v="3.34"/>
    <n v="4.4000000000000004"/>
    <s v="Saturday"/>
    <s v="0-5 min"/>
    <n v="1"/>
    <s v="Between 1.0-1.2"/>
  </r>
  <r>
    <s v="RF006622"/>
    <d v="2026-02-28T23:27:00"/>
    <d v="2026-02-28T00:00:00"/>
    <n v="23"/>
    <x v="3"/>
    <x v="1"/>
    <n v="3.7"/>
    <n v="96.89"/>
    <n v="103.73"/>
    <n v="1.1000000000000001"/>
    <n v="4.2"/>
    <n v="7.2"/>
    <n v="62"/>
    <s v="Low"/>
    <n v="1.369"/>
    <x v="0"/>
    <s v=""/>
    <n v="4.78"/>
    <n v="0"/>
    <n v="6.84"/>
    <n v="3"/>
    <s v="Saturday"/>
    <s v="0-5 min"/>
    <n v="1"/>
    <s v="Above 1.2"/>
  </r>
  <r>
    <s v="RF006623"/>
    <d v="2026-02-28T23:47:00"/>
    <d v="2026-02-28T00:00:00"/>
    <n v="23"/>
    <x v="1"/>
    <x v="1"/>
    <n v="6.9"/>
    <n v="149.41"/>
    <n v="143.01"/>
    <n v="1"/>
    <n v="4.5999999999999996"/>
    <n v="9.3000000000000007"/>
    <n v="97"/>
    <s v="Medium"/>
    <n v="0.89500000000000002"/>
    <x v="0"/>
    <s v=""/>
    <n v="4.88"/>
    <n v="0"/>
    <n v="-6.4"/>
    <n v="4.7"/>
    <s v="Saturday"/>
    <s v="0-5 min"/>
    <n v="1"/>
    <s v="Between 0.8-1.0"/>
  </r>
  <r>
    <s v="RF006624"/>
    <d v="2026-02-28T23:51:00"/>
    <d v="2026-02-28T00:00:00"/>
    <n v="23"/>
    <x v="1"/>
    <x v="0"/>
    <n v="7.1"/>
    <n v="141.63999999999999"/>
    <n v="144.69"/>
    <n v="1.1000000000000001"/>
    <n v="2"/>
    <n v="1"/>
    <n v="70"/>
    <s v="Low"/>
    <n v="0.97899999999999998"/>
    <x v="0"/>
    <s v=""/>
    <n v="4.5"/>
    <n v="7"/>
    <n v="3.05"/>
    <n v="-1"/>
    <s v="Saturday"/>
    <s v="0-5 min"/>
    <n v="1"/>
    <s v="Between 0.8-1.0"/>
  </r>
  <r>
    <s v="RF006625"/>
    <d v="2026-02-28T23:55:00"/>
    <d v="2026-02-28T00:00:00"/>
    <n v="23"/>
    <x v="2"/>
    <x v="0"/>
    <n v="19.899999999999999"/>
    <n v="352.2"/>
    <n v="353.25"/>
    <n v="1"/>
    <n v="2.6"/>
    <n v="6.5"/>
    <n v="110"/>
    <s v="Medium"/>
    <n v="1.048"/>
    <x v="0"/>
    <s v=""/>
    <n v="4.76"/>
    <n v="6"/>
    <n v="1.05"/>
    <n v="3.9"/>
    <s v="Saturday"/>
    <s v="0-5 min"/>
    <n v="1"/>
    <s v="Between 1.0-1.2"/>
  </r>
  <r>
    <s v="RF006626"/>
    <d v="2026-03-01T00:04:00"/>
    <d v="2026-03-01T00:00:00"/>
    <n v="0"/>
    <x v="3"/>
    <x v="0"/>
    <n v="12.7"/>
    <n v="231.25"/>
    <m/>
    <n v="1"/>
    <n v="4.4000000000000004"/>
    <n v="8.1"/>
    <n v="57"/>
    <s v="Low"/>
    <n v="1.266"/>
    <x v="2"/>
    <s v="Changed plans"/>
    <n v="5"/>
    <n v="8"/>
    <m/>
    <n v="3.7"/>
    <s v="Sunday"/>
    <s v="0-5 min"/>
    <n v="0"/>
    <s v="Above 1.2"/>
  </r>
  <r>
    <s v="RF006627"/>
    <d v="2026-03-01T00:17:00"/>
    <d v="2026-03-01T00:00:00"/>
    <n v="0"/>
    <x v="0"/>
    <x v="0"/>
    <n v="4.2"/>
    <n v="105.49"/>
    <n v="103.89"/>
    <n v="1"/>
    <n v="6.1"/>
    <n v="8.6999999999999993"/>
    <n v="126"/>
    <s v="Medium"/>
    <n v="0.94399999999999995"/>
    <x v="0"/>
    <s v=""/>
    <n v="4.75"/>
    <n v="2"/>
    <n v="-1.6"/>
    <n v="2.6"/>
    <s v="Sunday"/>
    <s v="5-10 min"/>
    <n v="1"/>
    <s v="Between 0.8-1.0"/>
  </r>
  <r>
    <s v="RF006628"/>
    <d v="2026-03-01T00:41:00"/>
    <d v="2026-03-01T00:00:00"/>
    <n v="0"/>
    <x v="4"/>
    <x v="0"/>
    <n v="0.9"/>
    <n v="49.53"/>
    <n v="48.83"/>
    <n v="1"/>
    <n v="4.0999999999999996"/>
    <n v="5.2"/>
    <n v="69"/>
    <s v="Low"/>
    <n v="2.0110000000000001"/>
    <x v="0"/>
    <s v=""/>
    <n v="4.7"/>
    <n v="2"/>
    <n v="-0.7"/>
    <n v="1.1000000000000001"/>
    <s v="Sunday"/>
    <s v="0-5 min"/>
    <n v="1"/>
    <s v="Above 1.2"/>
  </r>
  <r>
    <s v="RF006629"/>
    <d v="2026-03-01T00:46:00"/>
    <d v="2026-03-01T00:00:00"/>
    <n v="0"/>
    <x v="3"/>
    <x v="0"/>
    <n v="1.6"/>
    <n v="68.569999999999993"/>
    <n v="68.099999999999994"/>
    <n v="1.1000000000000001"/>
    <n v="5.3"/>
    <n v="4.2"/>
    <n v="74"/>
    <s v="Low"/>
    <n v="1.718"/>
    <x v="0"/>
    <s v=""/>
    <n v="4.68"/>
    <n v="16"/>
    <n v="-0.47"/>
    <n v="-1.1000000000000001"/>
    <s v="Sunday"/>
    <s v="5-10 min"/>
    <n v="1"/>
    <s v="Above 1.2"/>
  </r>
  <r>
    <s v="RF006630"/>
    <d v="2026-03-01T00:47:00"/>
    <d v="2026-03-01T00:00:00"/>
    <n v="0"/>
    <x v="1"/>
    <x v="1"/>
    <n v="5.8"/>
    <n v="127.19"/>
    <m/>
    <n v="1"/>
    <n v="2"/>
    <n v="4.5"/>
    <n v="86"/>
    <s v="Low"/>
    <n v="1.476"/>
    <x v="2"/>
    <s v="Fare too high"/>
    <n v="4.32"/>
    <n v="0"/>
    <m/>
    <n v="2.5"/>
    <s v="Sunday"/>
    <s v="0-5 min"/>
    <n v="0"/>
    <s v="Above 1.2"/>
  </r>
  <r>
    <s v="RF006631"/>
    <d v="2026-03-01T00:51:00"/>
    <d v="2026-03-01T00:00:00"/>
    <n v="0"/>
    <x v="1"/>
    <x v="1"/>
    <n v="9.6"/>
    <n v="181.43"/>
    <n v="180.27"/>
    <n v="1"/>
    <n v="2.2000000000000002"/>
    <n v="1.7"/>
    <n v="93"/>
    <s v="Low"/>
    <n v="1.7549999999999999"/>
    <x v="0"/>
    <s v=""/>
    <n v="4.3499999999999996"/>
    <n v="0"/>
    <n v="-1.1599999999999999"/>
    <n v="-0.5"/>
    <s v="Sunday"/>
    <s v="0-5 min"/>
    <n v="1"/>
    <s v="Above 1.2"/>
  </r>
  <r>
    <s v="RF006632"/>
    <d v="2026-03-01T01:02:00"/>
    <d v="2026-03-01T00:00:00"/>
    <n v="1"/>
    <x v="1"/>
    <x v="1"/>
    <n v="3.4"/>
    <n v="88.28"/>
    <n v="89.7"/>
    <n v="1"/>
    <n v="9"/>
    <n v="11.9"/>
    <n v="90"/>
    <s v="Low"/>
    <n v="1.631"/>
    <x v="0"/>
    <s v=""/>
    <n v="4.91"/>
    <n v="0"/>
    <n v="1.42"/>
    <n v="2.9"/>
    <s v="Sunday"/>
    <s v="5-10 min"/>
    <n v="1"/>
    <s v="Above 1.2"/>
  </r>
  <r>
    <s v="RF006633"/>
    <d v="2026-03-01T01:03:00"/>
    <d v="2026-03-01T00:00:00"/>
    <n v="1"/>
    <x v="0"/>
    <x v="0"/>
    <n v="19.5"/>
    <n v="321.14999999999998"/>
    <n v="313.73"/>
    <n v="1"/>
    <n v="5.7"/>
    <n v="5.0999999999999996"/>
    <n v="143"/>
    <s v="Low"/>
    <n v="1.5249999999999999"/>
    <x v="0"/>
    <s v=""/>
    <n v="5"/>
    <n v="3"/>
    <n v="-7.42"/>
    <n v="-0.6"/>
    <s v="Sunday"/>
    <s v="5-10 min"/>
    <n v="1"/>
    <s v="Above 1.2"/>
  </r>
  <r>
    <s v="RF006634"/>
    <d v="2026-03-01T01:07:00"/>
    <d v="2026-03-01T00:00:00"/>
    <n v="1"/>
    <x v="0"/>
    <x v="0"/>
    <n v="6"/>
    <n v="119.91"/>
    <n v="113.08"/>
    <n v="1"/>
    <n v="7.4"/>
    <n v="7.4"/>
    <n v="103"/>
    <s v="Medium"/>
    <n v="0.92400000000000004"/>
    <x v="0"/>
    <s v=""/>
    <n v="5"/>
    <n v="22"/>
    <n v="-6.83"/>
    <n v="0"/>
    <s v="Sunday"/>
    <s v="5-10 min"/>
    <n v="1"/>
    <s v="Between 0.8-1.0"/>
  </r>
  <r>
    <s v="RF006635"/>
    <d v="2026-03-01T01:27:00"/>
    <d v="2026-03-01T00:00:00"/>
    <n v="1"/>
    <x v="1"/>
    <x v="0"/>
    <n v="5"/>
    <n v="112.36"/>
    <n v="110.18"/>
    <n v="1"/>
    <n v="3.6"/>
    <n v="1.9"/>
    <n v="94"/>
    <s v="Low"/>
    <n v="1.732"/>
    <x v="0"/>
    <s v=""/>
    <n v="5"/>
    <n v="2"/>
    <n v="-2.1800000000000002"/>
    <n v="-1.7"/>
    <s v="Sunday"/>
    <s v="0-5 min"/>
    <n v="1"/>
    <s v="Above 1.2"/>
  </r>
  <r>
    <s v="RF006636"/>
    <d v="2026-03-01T01:32:00"/>
    <d v="2026-03-01T00:00:00"/>
    <n v="1"/>
    <x v="1"/>
    <x v="1"/>
    <n v="21.2"/>
    <n v="356.98"/>
    <n v="349.49"/>
    <n v="1"/>
    <n v="6.4"/>
    <n v="7.1"/>
    <n v="92"/>
    <s v="Low"/>
    <n v="1.2709999999999999"/>
    <x v="0"/>
    <s v=""/>
    <n v="4.66"/>
    <n v="0"/>
    <n v="-7.49"/>
    <n v="0.7"/>
    <s v="Sunday"/>
    <s v="5-10 min"/>
    <n v="1"/>
    <s v="Above 1.2"/>
  </r>
  <r>
    <s v="RF006637"/>
    <d v="2026-03-01T01:36:00"/>
    <d v="2026-03-01T00:00:00"/>
    <n v="1"/>
    <x v="2"/>
    <x v="1"/>
    <n v="18.600000000000001"/>
    <n v="342.49"/>
    <n v="368.37"/>
    <n v="1"/>
    <n v="6.3"/>
    <n v="7.2"/>
    <n v="105"/>
    <s v="Low"/>
    <n v="1.222"/>
    <x v="0"/>
    <s v=""/>
    <n v="4.6900000000000004"/>
    <n v="0"/>
    <n v="25.88"/>
    <n v="0.9"/>
    <s v="Sunday"/>
    <s v="5-10 min"/>
    <n v="1"/>
    <s v="Above 1.2"/>
  </r>
  <r>
    <s v="RF006638"/>
    <d v="2026-03-01T01:55:00"/>
    <d v="2026-03-01T00:00:00"/>
    <n v="1"/>
    <x v="2"/>
    <x v="0"/>
    <n v="11.9"/>
    <n v="235.2"/>
    <n v="234.37"/>
    <n v="1.1000000000000001"/>
    <n v="8.6999999999999993"/>
    <n v="13.3"/>
    <n v="131"/>
    <s v="Low"/>
    <n v="1.5920000000000001"/>
    <x v="0"/>
    <s v=""/>
    <n v="4.4800000000000004"/>
    <n v="9"/>
    <n v="-0.83"/>
    <n v="4.5999999999999996"/>
    <s v="Sunday"/>
    <s v="5-10 min"/>
    <n v="1"/>
    <s v="Above 1.2"/>
  </r>
  <r>
    <s v="RF006639"/>
    <d v="2026-03-01T02:08:00"/>
    <d v="2026-03-01T00:00:00"/>
    <n v="2"/>
    <x v="4"/>
    <x v="0"/>
    <n v="4.5999999999999996"/>
    <n v="111.21"/>
    <n v="114.03"/>
    <n v="1"/>
    <n v="5.0999999999999996"/>
    <n v="6.3"/>
    <n v="54"/>
    <s v="Low"/>
    <n v="1.43"/>
    <x v="0"/>
    <s v=""/>
    <n v="4.51"/>
    <n v="4"/>
    <n v="2.82"/>
    <n v="1.2"/>
    <s v="Sunday"/>
    <s v="5-10 min"/>
    <n v="1"/>
    <s v="Above 1.2"/>
  </r>
  <r>
    <s v="RF006640"/>
    <d v="2026-03-01T02:10:00"/>
    <d v="2026-03-01T00:00:00"/>
    <n v="2"/>
    <x v="4"/>
    <x v="0"/>
    <n v="19.899999999999999"/>
    <n v="362.29"/>
    <n v="359.38"/>
    <n v="1"/>
    <n v="2"/>
    <n v="1"/>
    <n v="56"/>
    <s v="Low"/>
    <n v="2.2000000000000002"/>
    <x v="0"/>
    <s v=""/>
    <n v="4.87"/>
    <n v="7"/>
    <n v="-2.91"/>
    <n v="-1"/>
    <s v="Sunday"/>
    <s v="0-5 min"/>
    <n v="1"/>
    <s v="Above 1.2"/>
  </r>
  <r>
    <s v="RF006641"/>
    <d v="2026-03-01T02:11:00"/>
    <d v="2026-03-01T00:00:00"/>
    <n v="2"/>
    <x v="2"/>
    <x v="0"/>
    <n v="13"/>
    <n v="222.74"/>
    <n v="213.08"/>
    <n v="1"/>
    <n v="2.7"/>
    <n v="11"/>
    <n v="131"/>
    <s v="Medium"/>
    <n v="1.173"/>
    <x v="0"/>
    <s v=""/>
    <n v="4.58"/>
    <n v="25"/>
    <n v="-9.66"/>
    <n v="8.3000000000000007"/>
    <s v="Sunday"/>
    <s v="0-5 min"/>
    <n v="1"/>
    <s v="Between 1.0-1.2"/>
  </r>
  <r>
    <s v="RF006642"/>
    <d v="2026-03-01T02:25:00"/>
    <d v="2026-03-01T00:00:00"/>
    <n v="2"/>
    <x v="0"/>
    <x v="0"/>
    <n v="5.9"/>
    <n v="143.41999999999999"/>
    <n v="138"/>
    <n v="1.1000000000000001"/>
    <n v="4.9000000000000004"/>
    <n v="4"/>
    <n v="129"/>
    <s v="Medium"/>
    <n v="1.0640000000000001"/>
    <x v="0"/>
    <s v=""/>
    <n v="4.6100000000000003"/>
    <n v="4"/>
    <n v="-5.42"/>
    <n v="-0.9"/>
    <s v="Sunday"/>
    <s v="0-5 min"/>
    <n v="1"/>
    <s v="Between 1.0-1.2"/>
  </r>
  <r>
    <s v="RF006643"/>
    <d v="2026-03-01T02:51:00"/>
    <d v="2026-03-01T00:00:00"/>
    <n v="2"/>
    <x v="3"/>
    <x v="0"/>
    <n v="16.5"/>
    <n v="271.14"/>
    <n v="273.64"/>
    <n v="1"/>
    <n v="2"/>
    <n v="1"/>
    <n v="69"/>
    <s v="Low"/>
    <n v="2.2000000000000002"/>
    <x v="0"/>
    <s v=""/>
    <n v="4.66"/>
    <n v="4"/>
    <n v="2.5"/>
    <n v="-1"/>
    <s v="Sunday"/>
    <s v="0-5 min"/>
    <n v="1"/>
    <s v="Above 1.2"/>
  </r>
  <r>
    <s v="RF006644"/>
    <d v="2026-03-01T03:10:00"/>
    <d v="2026-03-01T00:00:00"/>
    <n v="3"/>
    <x v="1"/>
    <x v="0"/>
    <n v="4.4000000000000004"/>
    <n v="96.59"/>
    <n v="99.24"/>
    <n v="1"/>
    <n v="5.0999999999999996"/>
    <n v="9.1999999999999993"/>
    <n v="95"/>
    <s v="Medium"/>
    <n v="1.129"/>
    <x v="0"/>
    <s v=""/>
    <n v="4.9000000000000004"/>
    <n v="5"/>
    <n v="2.65"/>
    <n v="4.0999999999999996"/>
    <s v="Sunday"/>
    <s v="5-10 min"/>
    <n v="1"/>
    <s v="Between 1.0-1.2"/>
  </r>
  <r>
    <s v="RF006645"/>
    <d v="2026-03-01T03:11:00"/>
    <d v="2026-03-01T00:00:00"/>
    <n v="3"/>
    <x v="1"/>
    <x v="1"/>
    <n v="2"/>
    <n v="73.55"/>
    <m/>
    <n v="1"/>
    <n v="5.4"/>
    <n v="8.8000000000000007"/>
    <n v="100"/>
    <s v="Low"/>
    <n v="1.796"/>
    <x v="2"/>
    <s v="Fare too high"/>
    <n v="4.72"/>
    <n v="0"/>
    <m/>
    <n v="3.4"/>
    <s v="Sunday"/>
    <s v="5-10 min"/>
    <n v="0"/>
    <s v="Above 1.2"/>
  </r>
  <r>
    <s v="RF006646"/>
    <d v="2026-03-01T03:43:00"/>
    <d v="2026-03-01T00:00:00"/>
    <n v="3"/>
    <x v="0"/>
    <x v="0"/>
    <n v="4.8"/>
    <n v="121.69"/>
    <n v="122.64"/>
    <n v="1"/>
    <n v="7.7"/>
    <n v="7.6"/>
    <n v="126"/>
    <s v="Medium"/>
    <n v="0.97899999999999998"/>
    <x v="0"/>
    <s v=""/>
    <n v="4.5999999999999996"/>
    <n v="7"/>
    <n v="0.95"/>
    <n v="-0.1"/>
    <s v="Sunday"/>
    <s v="5-10 min"/>
    <n v="1"/>
    <s v="Between 0.8-1.0"/>
  </r>
  <r>
    <s v="RF006647"/>
    <d v="2026-03-01T03:50:00"/>
    <d v="2026-03-01T00:00:00"/>
    <n v="3"/>
    <x v="1"/>
    <x v="0"/>
    <n v="1.8"/>
    <n v="63.26"/>
    <n v="64.44"/>
    <n v="1"/>
    <n v="2"/>
    <n v="1"/>
    <n v="94"/>
    <s v="Low"/>
    <n v="1.28"/>
    <x v="0"/>
    <s v=""/>
    <n v="4.72"/>
    <n v="25"/>
    <n v="1.18"/>
    <n v="-1"/>
    <s v="Sunday"/>
    <s v="0-5 min"/>
    <n v="1"/>
    <s v="Above 1.2"/>
  </r>
  <r>
    <s v="RF006648"/>
    <d v="2026-03-01T04:00:00"/>
    <d v="2026-03-01T00:00:00"/>
    <n v="4"/>
    <x v="3"/>
    <x v="1"/>
    <n v="6.1"/>
    <n v="134.21"/>
    <n v="136.24"/>
    <n v="1"/>
    <n v="2"/>
    <n v="3.6"/>
    <n v="63"/>
    <s v="Low"/>
    <n v="2.2000000000000002"/>
    <x v="0"/>
    <s v=""/>
    <n v="4.9000000000000004"/>
    <n v="0"/>
    <n v="2.0299999999999998"/>
    <n v="1.6"/>
    <s v="Sunday"/>
    <s v="0-5 min"/>
    <n v="1"/>
    <s v="Above 1.2"/>
  </r>
  <r>
    <s v="RF006649"/>
    <d v="2026-03-01T04:03:00"/>
    <d v="2026-03-01T00:00:00"/>
    <n v="4"/>
    <x v="3"/>
    <x v="0"/>
    <n v="5.9"/>
    <n v="136.68"/>
    <n v="138.25"/>
    <n v="1"/>
    <n v="4.5"/>
    <n v="4.0999999999999996"/>
    <n v="72"/>
    <s v="Low"/>
    <n v="2.2000000000000002"/>
    <x v="0"/>
    <s v=""/>
    <n v="4.5999999999999996"/>
    <n v="24"/>
    <n v="1.57"/>
    <n v="-0.4"/>
    <s v="Sunday"/>
    <s v="0-5 min"/>
    <n v="1"/>
    <s v="Above 1.2"/>
  </r>
  <r>
    <s v="RF006650"/>
    <d v="2026-03-01T04:19:00"/>
    <d v="2026-03-01T00:00:00"/>
    <n v="4"/>
    <x v="2"/>
    <x v="0"/>
    <n v="3.8"/>
    <n v="87.26"/>
    <n v="88.73"/>
    <n v="1"/>
    <n v="4.0999999999999996"/>
    <n v="5"/>
    <n v="115"/>
    <s v="Low"/>
    <n v="1.355"/>
    <x v="0"/>
    <s v=""/>
    <n v="4.5199999999999996"/>
    <n v="11"/>
    <n v="1.47"/>
    <n v="0.9"/>
    <s v="Sunday"/>
    <s v="0-5 min"/>
    <n v="1"/>
    <s v="Above 1.2"/>
  </r>
  <r>
    <s v="RF006651"/>
    <d v="2026-03-01T04:20:00"/>
    <d v="2026-03-01T00:00:00"/>
    <n v="4"/>
    <x v="3"/>
    <x v="0"/>
    <n v="12.9"/>
    <n v="246.9"/>
    <n v="249"/>
    <n v="1.1000000000000001"/>
    <n v="4.3"/>
    <n v="5.3"/>
    <n v="68"/>
    <s v="Low"/>
    <n v="1.516"/>
    <x v="0"/>
    <s v=""/>
    <n v="4.54"/>
    <n v="13"/>
    <n v="2.1"/>
    <n v="1"/>
    <s v="Sunday"/>
    <s v="0-5 min"/>
    <n v="1"/>
    <s v="Above 1.2"/>
  </r>
  <r>
    <s v="RF006652"/>
    <d v="2026-03-01T04:51:00"/>
    <d v="2026-03-01T00:00:00"/>
    <n v="4"/>
    <x v="1"/>
    <x v="0"/>
    <n v="7.4"/>
    <n v="141.53"/>
    <n v="138.87"/>
    <n v="1"/>
    <n v="6.3"/>
    <n v="1.4"/>
    <n v="107"/>
    <s v="Low"/>
    <n v="1.587"/>
    <x v="0"/>
    <s v=""/>
    <n v="5"/>
    <n v="2"/>
    <n v="-2.66"/>
    <n v="-4.9000000000000004"/>
    <s v="Sunday"/>
    <s v="5-10 min"/>
    <n v="1"/>
    <s v="Above 1.2"/>
  </r>
  <r>
    <s v="RF006653"/>
    <d v="2026-03-01T04:59:00"/>
    <d v="2026-03-01T00:00:00"/>
    <n v="4"/>
    <x v="1"/>
    <x v="1"/>
    <n v="4.2"/>
    <n v="102.48"/>
    <n v="102.47"/>
    <n v="1"/>
    <n v="4.9000000000000004"/>
    <n v="4"/>
    <n v="97"/>
    <s v="Low"/>
    <n v="1.4450000000000001"/>
    <x v="0"/>
    <s v=""/>
    <n v="4.57"/>
    <n v="0"/>
    <n v="-0.01"/>
    <n v="-0.9"/>
    <s v="Sunday"/>
    <s v="0-5 min"/>
    <n v="1"/>
    <s v="Above 1.2"/>
  </r>
  <r>
    <s v="RF006654"/>
    <d v="2026-03-01T05:22:00"/>
    <d v="2026-03-01T00:00:00"/>
    <n v="5"/>
    <x v="1"/>
    <x v="0"/>
    <n v="5.0999999999999996"/>
    <n v="107.67"/>
    <n v="115.64"/>
    <n v="1"/>
    <n v="7.5"/>
    <n v="6.9"/>
    <n v="100"/>
    <s v="Low"/>
    <n v="1.4079999999999999"/>
    <x v="0"/>
    <s v=""/>
    <n v="4.72"/>
    <n v="22"/>
    <n v="7.97"/>
    <n v="-0.6"/>
    <s v="Sunday"/>
    <s v="5-10 min"/>
    <n v="1"/>
    <s v="Above 1.2"/>
  </r>
  <r>
    <s v="RF006655"/>
    <d v="2026-03-01T05:43:00"/>
    <d v="2026-03-01T00:00:00"/>
    <n v="5"/>
    <x v="0"/>
    <x v="1"/>
    <n v="10.199999999999999"/>
    <n v="171.23"/>
    <n v="173.78"/>
    <n v="1"/>
    <n v="6.8"/>
    <n v="7.3"/>
    <n v="144"/>
    <s v="Low"/>
    <n v="1.8560000000000001"/>
    <x v="0"/>
    <s v=""/>
    <n v="4.34"/>
    <n v="0"/>
    <n v="2.5499999999999998"/>
    <n v="0.5"/>
    <s v="Sunday"/>
    <s v="5-10 min"/>
    <n v="1"/>
    <s v="Above 1.2"/>
  </r>
  <r>
    <s v="RF006656"/>
    <d v="2026-03-01T05:46:00"/>
    <d v="2026-03-01T00:00:00"/>
    <n v="5"/>
    <x v="1"/>
    <x v="0"/>
    <n v="12.5"/>
    <n v="197.56"/>
    <n v="205.46"/>
    <n v="1"/>
    <n v="2.8"/>
    <n v="3.7"/>
    <n v="105"/>
    <s v="Medium"/>
    <n v="1.302"/>
    <x v="0"/>
    <s v=""/>
    <n v="5"/>
    <n v="83"/>
    <n v="7.9"/>
    <n v="0.9"/>
    <s v="Sunday"/>
    <s v="0-5 min"/>
    <n v="1"/>
    <s v="Above 1.2"/>
  </r>
  <r>
    <s v="RF006657"/>
    <d v="2026-03-01T06:19:00"/>
    <d v="2026-03-01T00:00:00"/>
    <n v="6"/>
    <x v="3"/>
    <x v="1"/>
    <n v="6.9"/>
    <n v="172.68"/>
    <m/>
    <n v="1.1000000000000001"/>
    <n v="5.0999999999999996"/>
    <n v="1"/>
    <n v="67"/>
    <s v="Low"/>
    <n v="1.3069999999999999"/>
    <x v="2"/>
    <s v="Pickup issue"/>
    <n v="4.5999999999999996"/>
    <n v="0"/>
    <m/>
    <n v="-4.0999999999999996"/>
    <s v="Sunday"/>
    <s v="5-10 min"/>
    <n v="0"/>
    <s v="Above 1.2"/>
  </r>
  <r>
    <s v="RF006658"/>
    <d v="2026-03-01T06:25:00"/>
    <d v="2026-03-01T00:00:00"/>
    <n v="6"/>
    <x v="1"/>
    <x v="0"/>
    <n v="3.2"/>
    <n v="89.18"/>
    <n v="88.63"/>
    <n v="1.1000000000000001"/>
    <n v="5.6"/>
    <n v="4.5"/>
    <n v="90"/>
    <s v="Medium"/>
    <n v="1.077"/>
    <x v="0"/>
    <s v=""/>
    <n v="4.82"/>
    <n v="12"/>
    <n v="-0.55000000000000004"/>
    <n v="-1.1000000000000001"/>
    <s v="Sunday"/>
    <s v="5-10 min"/>
    <n v="1"/>
    <s v="Between 1.0-1.2"/>
  </r>
  <r>
    <s v="RF006659"/>
    <d v="2026-03-01T06:26:00"/>
    <d v="2026-03-01T00:00:00"/>
    <n v="6"/>
    <x v="0"/>
    <x v="0"/>
    <n v="5.3"/>
    <n v="125.43"/>
    <n v="121.02"/>
    <n v="1.1000000000000001"/>
    <n v="8.4"/>
    <n v="8.4"/>
    <n v="128"/>
    <s v="Medium"/>
    <n v="1.1839999999999999"/>
    <x v="0"/>
    <s v=""/>
    <n v="4.7"/>
    <n v="3"/>
    <n v="-4.41"/>
    <n v="0"/>
    <s v="Sunday"/>
    <s v="5-10 min"/>
    <n v="1"/>
    <s v="Between 1.0-1.2"/>
  </r>
  <r>
    <s v="RF006660"/>
    <d v="2026-03-01T06:26:00"/>
    <d v="2026-03-01T00:00:00"/>
    <n v="6"/>
    <x v="4"/>
    <x v="0"/>
    <n v="9.4"/>
    <n v="182.92"/>
    <n v="178.7"/>
    <n v="1"/>
    <n v="4.9000000000000004"/>
    <n v="5"/>
    <n v="66"/>
    <s v="Low"/>
    <n v="2.2000000000000002"/>
    <x v="0"/>
    <s v=""/>
    <n v="4.57"/>
    <n v="4"/>
    <n v="-4.22"/>
    <n v="0.1"/>
    <s v="Sunday"/>
    <s v="0-5 min"/>
    <n v="1"/>
    <s v="Above 1.2"/>
  </r>
  <r>
    <s v="RF006661"/>
    <d v="2026-03-01T06:38:00"/>
    <d v="2026-03-01T00:00:00"/>
    <n v="6"/>
    <x v="2"/>
    <x v="0"/>
    <n v="14.5"/>
    <n v="266.54000000000002"/>
    <n v="272.52"/>
    <n v="1"/>
    <n v="5.7"/>
    <n v="9.6"/>
    <n v="112"/>
    <s v="Low"/>
    <n v="1.389"/>
    <x v="0"/>
    <s v=""/>
    <n v="4.8600000000000003"/>
    <n v="4"/>
    <n v="5.98"/>
    <n v="3.9"/>
    <s v="Sunday"/>
    <s v="5-10 min"/>
    <n v="1"/>
    <s v="Above 1.2"/>
  </r>
  <r>
    <s v="RF006662"/>
    <d v="2026-03-01T06:54:00"/>
    <d v="2026-03-01T00:00:00"/>
    <n v="6"/>
    <x v="3"/>
    <x v="0"/>
    <n v="4.7"/>
    <n v="99"/>
    <n v="95.02"/>
    <n v="1"/>
    <n v="3.4"/>
    <n v="6.3"/>
    <n v="70"/>
    <s v="Low"/>
    <n v="2.2000000000000002"/>
    <x v="0"/>
    <s v=""/>
    <n v="4.5999999999999996"/>
    <n v="11"/>
    <n v="-3.98"/>
    <n v="2.9"/>
    <s v="Sunday"/>
    <s v="0-5 min"/>
    <n v="1"/>
    <s v="Above 1.2"/>
  </r>
  <r>
    <s v="RF006663"/>
    <d v="2026-03-01T06:55:00"/>
    <d v="2026-03-01T00:00:00"/>
    <n v="6"/>
    <x v="3"/>
    <x v="0"/>
    <n v="2.8"/>
    <n v="80.64"/>
    <m/>
    <n v="1"/>
    <n v="5.6"/>
    <n v="14.7"/>
    <n v="66"/>
    <s v="Medium"/>
    <n v="1.113"/>
    <x v="2"/>
    <s v="Pickup issue"/>
    <n v="4.91"/>
    <n v="4"/>
    <m/>
    <n v="9.1"/>
    <s v="Sunday"/>
    <s v="5-10 min"/>
    <n v="0"/>
    <s v="Between 1.0-1.2"/>
  </r>
  <r>
    <s v="RF006664"/>
    <d v="2026-03-01T07:02:00"/>
    <d v="2026-03-01T00:00:00"/>
    <n v="7"/>
    <x v="3"/>
    <x v="0"/>
    <n v="10.7"/>
    <n v="196.28"/>
    <n v="197.35"/>
    <n v="1"/>
    <n v="2.5"/>
    <n v="1"/>
    <n v="64"/>
    <s v="Low"/>
    <n v="1.4950000000000001"/>
    <x v="0"/>
    <s v=""/>
    <n v="5"/>
    <n v="8"/>
    <n v="1.07"/>
    <n v="-1.5"/>
    <s v="Sunday"/>
    <s v="0-5 min"/>
    <n v="1"/>
    <s v="Above 1.2"/>
  </r>
  <r>
    <s v="RF006665"/>
    <d v="2026-03-01T07:06:00"/>
    <d v="2026-03-01T00:00:00"/>
    <n v="7"/>
    <x v="2"/>
    <x v="1"/>
    <n v="14.1"/>
    <n v="254.12"/>
    <m/>
    <n v="1.1000000000000001"/>
    <n v="4.5999999999999996"/>
    <n v="8.1999999999999993"/>
    <n v="99"/>
    <s v="Medium"/>
    <n v="0.83099999999999996"/>
    <x v="2"/>
    <s v="ETA too high"/>
    <n v="4.8899999999999997"/>
    <n v="0"/>
    <m/>
    <n v="3.6"/>
    <s v="Sunday"/>
    <s v="0-5 min"/>
    <n v="0"/>
    <s v="Between 0.8-1.0"/>
  </r>
  <r>
    <s v="RF006666"/>
    <d v="2026-03-01T07:21:00"/>
    <d v="2026-03-01T00:00:00"/>
    <n v="7"/>
    <x v="1"/>
    <x v="1"/>
    <n v="6.6"/>
    <n v="163.99"/>
    <n v="171.06"/>
    <n v="1.1000000000000001"/>
    <n v="7.5"/>
    <n v="9.3000000000000007"/>
    <n v="96"/>
    <s v="Medium"/>
    <n v="1.0489999999999999"/>
    <x v="0"/>
    <s v=""/>
    <n v="4.55"/>
    <n v="0"/>
    <n v="7.07"/>
    <n v="1.8"/>
    <s v="Sunday"/>
    <s v="5-10 min"/>
    <n v="1"/>
    <s v="Between 1.0-1.2"/>
  </r>
  <r>
    <s v="RF006667"/>
    <d v="2026-03-01T07:26:00"/>
    <d v="2026-03-01T00:00:00"/>
    <n v="7"/>
    <x v="2"/>
    <x v="0"/>
    <n v="3.5"/>
    <n v="99.65"/>
    <n v="100.33"/>
    <n v="1"/>
    <n v="6.6"/>
    <n v="6.5"/>
    <n v="114"/>
    <s v="Medium"/>
    <n v="1.056"/>
    <x v="0"/>
    <s v=""/>
    <n v="4.68"/>
    <n v="15"/>
    <n v="0.68"/>
    <n v="-0.1"/>
    <s v="Sunday"/>
    <s v="5-10 min"/>
    <n v="1"/>
    <s v="Between 1.0-1.2"/>
  </r>
  <r>
    <s v="RF006668"/>
    <d v="2026-03-01T07:46:00"/>
    <d v="2026-03-01T00:00:00"/>
    <n v="7"/>
    <x v="4"/>
    <x v="0"/>
    <n v="4.7"/>
    <n v="111.84"/>
    <n v="108.29"/>
    <n v="1.1000000000000001"/>
    <n v="7.6"/>
    <n v="9.5"/>
    <n v="67"/>
    <s v="Low"/>
    <n v="2.2000000000000002"/>
    <x v="0"/>
    <s v=""/>
    <n v="4.38"/>
    <n v="12"/>
    <n v="-3.55"/>
    <n v="1.9"/>
    <s v="Sunday"/>
    <s v="5-10 min"/>
    <n v="1"/>
    <s v="Above 1.2"/>
  </r>
  <r>
    <s v="RF006669"/>
    <d v="2026-03-01T07:56:00"/>
    <d v="2026-03-01T00:00:00"/>
    <n v="7"/>
    <x v="3"/>
    <x v="1"/>
    <n v="6.9"/>
    <n v="131.36000000000001"/>
    <m/>
    <n v="1"/>
    <n v="9.5"/>
    <n v="13.8"/>
    <n v="67"/>
    <s v="Low"/>
    <n v="1.3959999999999999"/>
    <x v="2"/>
    <s v="ETA too high"/>
    <n v="4.26"/>
    <n v="0"/>
    <m/>
    <n v="4.3"/>
    <s v="Sunday"/>
    <s v="5-10 min"/>
    <n v="0"/>
    <s v="Above 1.2"/>
  </r>
  <r>
    <s v="RF006670"/>
    <d v="2026-03-01T08:04:00"/>
    <d v="2026-03-01T00:00:00"/>
    <n v="8"/>
    <x v="1"/>
    <x v="0"/>
    <n v="4"/>
    <n v="97.28"/>
    <n v="97.19"/>
    <n v="1"/>
    <n v="7.2"/>
    <n v="7.1"/>
    <n v="81"/>
    <s v="Low"/>
    <n v="1.0569999999999999"/>
    <x v="0"/>
    <s v=""/>
    <n v="4.46"/>
    <n v="4"/>
    <n v="-0.09"/>
    <n v="-0.1"/>
    <s v="Sunday"/>
    <s v="5-10 min"/>
    <n v="1"/>
    <s v="Between 1.0-1.2"/>
  </r>
  <r>
    <s v="RF006671"/>
    <d v="2026-03-01T08:07:00"/>
    <d v="2026-03-01T00:00:00"/>
    <n v="8"/>
    <x v="3"/>
    <x v="0"/>
    <n v="2.2999999999999998"/>
    <n v="84.59"/>
    <n v="84.2"/>
    <n v="1.1000000000000001"/>
    <n v="5.7"/>
    <n v="9.6"/>
    <n v="71"/>
    <s v="Low"/>
    <n v="1.327"/>
    <x v="0"/>
    <s v=""/>
    <n v="4.7300000000000004"/>
    <n v="13"/>
    <n v="-0.39"/>
    <n v="3.9"/>
    <s v="Sunday"/>
    <s v="5-10 min"/>
    <n v="1"/>
    <s v="Above 1.2"/>
  </r>
  <r>
    <s v="RF006672"/>
    <d v="2026-03-01T08:21:00"/>
    <d v="2026-03-01T00:00:00"/>
    <n v="8"/>
    <x v="1"/>
    <x v="0"/>
    <n v="4"/>
    <n v="105.32"/>
    <n v="106.08"/>
    <n v="1"/>
    <n v="4"/>
    <n v="5.7"/>
    <n v="91"/>
    <s v="Low"/>
    <n v="1.179"/>
    <x v="0"/>
    <s v=""/>
    <n v="4.79"/>
    <n v="3"/>
    <n v="0.76"/>
    <n v="1.7"/>
    <s v="Sunday"/>
    <s v="0-5 min"/>
    <n v="1"/>
    <s v="Between 1.0-1.2"/>
  </r>
  <r>
    <s v="RF006673"/>
    <d v="2026-03-01T08:26:00"/>
    <d v="2026-03-01T00:00:00"/>
    <n v="8"/>
    <x v="3"/>
    <x v="1"/>
    <n v="4.7"/>
    <n v="114.4"/>
    <n v="122.08"/>
    <n v="1"/>
    <n v="4.0999999999999996"/>
    <n v="5.0999999999999996"/>
    <n v="63"/>
    <s v="Low"/>
    <n v="1.4159999999999999"/>
    <x v="0"/>
    <s v=""/>
    <n v="4.78"/>
    <n v="0"/>
    <n v="7.68"/>
    <n v="1"/>
    <s v="Sunday"/>
    <s v="0-5 min"/>
    <n v="1"/>
    <s v="Above 1.2"/>
  </r>
  <r>
    <s v="RF006674"/>
    <d v="2026-03-01T08:56:00"/>
    <d v="2026-03-01T00:00:00"/>
    <n v="8"/>
    <x v="2"/>
    <x v="1"/>
    <n v="4.7"/>
    <n v="118.97"/>
    <n v="116.81"/>
    <n v="1"/>
    <n v="5.7"/>
    <n v="13.6"/>
    <n v="104"/>
    <s v="Medium"/>
    <n v="0.93600000000000005"/>
    <x v="0"/>
    <s v=""/>
    <n v="4.82"/>
    <n v="0"/>
    <n v="-2.16"/>
    <n v="7.9"/>
    <s v="Sunday"/>
    <s v="5-10 min"/>
    <n v="1"/>
    <s v="Between 0.8-1.0"/>
  </r>
  <r>
    <s v="RF006675"/>
    <d v="2026-03-01T09:29:00"/>
    <d v="2026-03-01T00:00:00"/>
    <n v="9"/>
    <x v="0"/>
    <x v="0"/>
    <n v="0.7"/>
    <n v="67.03"/>
    <n v="64.72"/>
    <n v="1.3"/>
    <n v="8"/>
    <n v="6.4"/>
    <n v="112"/>
    <s v="High"/>
    <n v="0.66200000000000003"/>
    <x v="0"/>
    <s v=""/>
    <n v="4.75"/>
    <n v="7"/>
    <n v="-2.31"/>
    <n v="-1.6"/>
    <s v="Sunday"/>
    <s v="5-10 min"/>
    <n v="1"/>
    <s v="Below 0.8"/>
  </r>
  <r>
    <s v="RF006676"/>
    <d v="2026-03-01T09:34:00"/>
    <d v="2026-03-01T00:00:00"/>
    <n v="9"/>
    <x v="0"/>
    <x v="0"/>
    <n v="31.9"/>
    <n v="578.49"/>
    <n v="587.97"/>
    <n v="1"/>
    <n v="7.6"/>
    <n v="10.5"/>
    <n v="100"/>
    <s v="Medium"/>
    <n v="0.93100000000000005"/>
    <x v="0"/>
    <s v=""/>
    <n v="4.88"/>
    <n v="3"/>
    <n v="9.48"/>
    <n v="2.9"/>
    <s v="Sunday"/>
    <s v="5-10 min"/>
    <n v="1"/>
    <s v="Between 0.8-1.0"/>
  </r>
  <r>
    <s v="RF006677"/>
    <d v="2026-03-01T09:35:00"/>
    <d v="2026-03-01T00:00:00"/>
    <n v="9"/>
    <x v="0"/>
    <x v="0"/>
    <n v="4.0999999999999996"/>
    <n v="145.68"/>
    <m/>
    <n v="1.3"/>
    <n v="6.9"/>
    <n v="11.4"/>
    <n v="109"/>
    <s v="High"/>
    <n v="0.59199999999999997"/>
    <x v="2"/>
    <s v="ETA too high"/>
    <n v="4.76"/>
    <n v="5"/>
    <m/>
    <n v="4.5"/>
    <s v="Sunday"/>
    <s v="5-10 min"/>
    <n v="0"/>
    <s v="Below 0.8"/>
  </r>
  <r>
    <s v="RF006678"/>
    <d v="2026-03-01T09:36:00"/>
    <d v="2026-03-01T00:00:00"/>
    <n v="9"/>
    <x v="4"/>
    <x v="1"/>
    <n v="2.6"/>
    <n v="77.55"/>
    <n v="74.849999999999994"/>
    <n v="1"/>
    <n v="4.2"/>
    <n v="6.4"/>
    <n v="51"/>
    <s v="Low"/>
    <n v="1.4219999999999999"/>
    <x v="0"/>
    <s v=""/>
    <n v="4.57"/>
    <n v="0"/>
    <n v="-2.7"/>
    <n v="2.2000000000000002"/>
    <s v="Sunday"/>
    <s v="0-5 min"/>
    <n v="1"/>
    <s v="Above 1.2"/>
  </r>
  <r>
    <s v="RF006679"/>
    <d v="2026-03-01T09:47:00"/>
    <d v="2026-03-01T00:00:00"/>
    <n v="9"/>
    <x v="1"/>
    <x v="1"/>
    <n v="5.0999999999999996"/>
    <n v="114.12"/>
    <n v="118.43"/>
    <n v="1"/>
    <n v="6.6"/>
    <n v="6.6"/>
    <n v="87"/>
    <s v="Medium"/>
    <n v="0.93799999999999994"/>
    <x v="0"/>
    <s v=""/>
    <n v="4.8899999999999997"/>
    <n v="0"/>
    <n v="4.3099999999999996"/>
    <n v="0"/>
    <s v="Sunday"/>
    <s v="5-10 min"/>
    <n v="1"/>
    <s v="Between 0.8-1.0"/>
  </r>
  <r>
    <s v="RF006680"/>
    <d v="2026-03-01T09:51:00"/>
    <d v="2026-03-01T00:00:00"/>
    <n v="9"/>
    <x v="3"/>
    <x v="0"/>
    <n v="13.3"/>
    <n v="264.62"/>
    <n v="248.39"/>
    <n v="1"/>
    <n v="2.2999999999999998"/>
    <n v="3.8"/>
    <n v="66"/>
    <s v="Low"/>
    <n v="1.218"/>
    <x v="0"/>
    <s v=""/>
    <n v="4.5"/>
    <n v="7"/>
    <n v="-16.23"/>
    <n v="1.5"/>
    <s v="Sunday"/>
    <s v="0-5 min"/>
    <n v="1"/>
    <s v="Above 1.2"/>
  </r>
  <r>
    <s v="RF006681"/>
    <d v="2026-03-01T10:33:00"/>
    <d v="2026-03-01T00:00:00"/>
    <n v="10"/>
    <x v="3"/>
    <x v="0"/>
    <n v="12.9"/>
    <n v="201.56"/>
    <n v="208.75"/>
    <n v="1"/>
    <n v="8.3000000000000007"/>
    <n v="5"/>
    <n v="66"/>
    <s v="Low"/>
    <n v="1.2909999999999999"/>
    <x v="0"/>
    <s v=""/>
    <n v="4.53"/>
    <n v="1"/>
    <n v="7.19"/>
    <n v="-3.3"/>
    <s v="Sunday"/>
    <s v="5-10 min"/>
    <n v="1"/>
    <s v="Above 1.2"/>
  </r>
  <r>
    <s v="RF006682"/>
    <d v="2026-03-01T10:34:00"/>
    <d v="2026-03-01T00:00:00"/>
    <n v="10"/>
    <x v="3"/>
    <x v="0"/>
    <n v="11.5"/>
    <n v="237.68"/>
    <n v="247.37"/>
    <n v="1.2"/>
    <n v="7"/>
    <n v="5.2"/>
    <n v="64"/>
    <s v="Low"/>
    <n v="1.151"/>
    <x v="0"/>
    <s v=""/>
    <n v="5"/>
    <n v="1"/>
    <n v="9.69"/>
    <n v="-1.8"/>
    <s v="Sunday"/>
    <s v="5-10 min"/>
    <n v="1"/>
    <s v="Between 1.0-1.2"/>
  </r>
  <r>
    <s v="RF006683"/>
    <d v="2026-03-01T10:35:00"/>
    <d v="2026-03-01T00:00:00"/>
    <n v="10"/>
    <x v="2"/>
    <x v="0"/>
    <n v="17.100000000000001"/>
    <n v="313.14"/>
    <n v="335.8"/>
    <n v="1.2"/>
    <n v="7.8"/>
    <n v="11.3"/>
    <n v="84"/>
    <s v="Medium"/>
    <n v="0.66400000000000003"/>
    <x v="0"/>
    <s v=""/>
    <n v="4.51"/>
    <n v="17"/>
    <n v="22.66"/>
    <n v="3.5"/>
    <s v="Sunday"/>
    <s v="5-10 min"/>
    <n v="1"/>
    <s v="Below 0.8"/>
  </r>
  <r>
    <s v="RF006684"/>
    <d v="2026-03-01T10:51:00"/>
    <d v="2026-03-01T00:00:00"/>
    <n v="10"/>
    <x v="4"/>
    <x v="0"/>
    <n v="3.2"/>
    <n v="82.14"/>
    <n v="81.17"/>
    <n v="1"/>
    <n v="3.5"/>
    <n v="2.6"/>
    <n v="51"/>
    <s v="Medium"/>
    <n v="0.91300000000000003"/>
    <x v="0"/>
    <s v=""/>
    <n v="4.8899999999999997"/>
    <n v="9"/>
    <n v="-0.97"/>
    <n v="-0.9"/>
    <s v="Sunday"/>
    <s v="0-5 min"/>
    <n v="1"/>
    <s v="Between 0.8-1.0"/>
  </r>
  <r>
    <s v="RF006685"/>
    <d v="2026-03-01T10:53:00"/>
    <d v="2026-03-01T00:00:00"/>
    <n v="10"/>
    <x v="2"/>
    <x v="1"/>
    <n v="2.4"/>
    <n v="93.47"/>
    <n v="93.81"/>
    <n v="1.2"/>
    <n v="7.2"/>
    <n v="4.9000000000000004"/>
    <n v="83"/>
    <s v="Medium"/>
    <n v="0.64700000000000002"/>
    <x v="0"/>
    <s v=""/>
    <n v="4.83"/>
    <n v="0"/>
    <n v="0.34"/>
    <n v="-2.2999999999999998"/>
    <s v="Sunday"/>
    <s v="5-10 min"/>
    <n v="1"/>
    <s v="Below 0.8"/>
  </r>
  <r>
    <s v="RF006686"/>
    <d v="2026-03-01T11:08:00"/>
    <d v="2026-03-01T00:00:00"/>
    <n v="11"/>
    <x v="2"/>
    <x v="0"/>
    <n v="9.4"/>
    <n v="175.38"/>
    <n v="176.33"/>
    <n v="1"/>
    <n v="6.3"/>
    <n v="8.1999999999999993"/>
    <n v="119"/>
    <s v="Medium"/>
    <n v="1.1419999999999999"/>
    <x v="0"/>
    <s v=""/>
    <n v="4.49"/>
    <n v="20"/>
    <n v="0.95"/>
    <n v="1.9"/>
    <s v="Sunday"/>
    <s v="5-10 min"/>
    <n v="1"/>
    <s v="Between 1.0-1.2"/>
  </r>
  <r>
    <s v="RF006687"/>
    <d v="2026-03-01T11:09:00"/>
    <d v="2026-03-01T00:00:00"/>
    <n v="11"/>
    <x v="0"/>
    <x v="0"/>
    <n v="4.5"/>
    <n v="110.82"/>
    <m/>
    <n v="1"/>
    <n v="3.5"/>
    <n v="2.9"/>
    <n v="116"/>
    <s v="Medium"/>
    <n v="0.99"/>
    <x v="2"/>
    <s v="Pickup issue"/>
    <n v="5"/>
    <n v="4"/>
    <m/>
    <n v="-0.6"/>
    <s v="Sunday"/>
    <s v="0-5 min"/>
    <n v="0"/>
    <s v="Between 0.8-1.0"/>
  </r>
  <r>
    <s v="RF006688"/>
    <d v="2026-03-01T11:14:00"/>
    <d v="2026-03-01T00:00:00"/>
    <n v="11"/>
    <x v="0"/>
    <x v="0"/>
    <n v="11.1"/>
    <n v="203.69"/>
    <m/>
    <n v="1"/>
    <n v="2"/>
    <n v="4.3"/>
    <n v="116"/>
    <s v="Medium"/>
    <n v="0.99399999999999999"/>
    <x v="1"/>
    <s v="Pickup too far"/>
    <n v="4.67"/>
    <n v="4"/>
    <m/>
    <n v="2.2999999999999998"/>
    <s v="Sunday"/>
    <s v="0-5 min"/>
    <n v="0"/>
    <s v="Between 0.8-1.0"/>
  </r>
  <r>
    <s v="RF006689"/>
    <d v="2026-03-01T11:18:00"/>
    <d v="2026-03-01T00:00:00"/>
    <n v="11"/>
    <x v="1"/>
    <x v="0"/>
    <n v="12.5"/>
    <n v="218.14"/>
    <m/>
    <n v="1.1000000000000001"/>
    <n v="6.7"/>
    <n v="13.2"/>
    <n v="84"/>
    <s v="Medium"/>
    <n v="0.86599999999999999"/>
    <x v="1"/>
    <s v="Driver unavailable"/>
    <n v="4.6399999999999997"/>
    <n v="3"/>
    <m/>
    <n v="6.5"/>
    <s v="Sunday"/>
    <s v="5-10 min"/>
    <n v="0"/>
    <s v="Between 0.8-1.0"/>
  </r>
  <r>
    <s v="RF006690"/>
    <d v="2026-03-01T11:28:00"/>
    <d v="2026-03-01T00:00:00"/>
    <n v="11"/>
    <x v="1"/>
    <x v="0"/>
    <n v="7.5"/>
    <n v="149.75"/>
    <m/>
    <n v="1.1000000000000001"/>
    <n v="5.9"/>
    <n v="6.5"/>
    <n v="101"/>
    <s v="Medium"/>
    <n v="0.98399999999999999"/>
    <x v="2"/>
    <s v="ETA too high"/>
    <n v="4.6500000000000004"/>
    <n v="50"/>
    <m/>
    <n v="0.6"/>
    <s v="Sunday"/>
    <s v="5-10 min"/>
    <n v="0"/>
    <s v="Between 0.8-1.0"/>
  </r>
  <r>
    <s v="RF006691"/>
    <d v="2026-03-01T11:52:00"/>
    <d v="2026-03-01T00:00:00"/>
    <n v="11"/>
    <x v="0"/>
    <x v="1"/>
    <n v="5.6"/>
    <n v="124.59"/>
    <n v="128.41999999999999"/>
    <n v="1.1000000000000001"/>
    <n v="5.0999999999999996"/>
    <n v="4.8"/>
    <n v="119"/>
    <s v="Medium"/>
    <n v="0.83699999999999997"/>
    <x v="0"/>
    <s v=""/>
    <n v="4.8099999999999996"/>
    <n v="0"/>
    <n v="3.83"/>
    <n v="-0.3"/>
    <s v="Sunday"/>
    <s v="5-10 min"/>
    <n v="1"/>
    <s v="Between 0.8-1.0"/>
  </r>
  <r>
    <s v="RF006692"/>
    <d v="2026-03-01T13:00:00"/>
    <d v="2026-03-01T00:00:00"/>
    <n v="13"/>
    <x v="2"/>
    <x v="0"/>
    <n v="15.6"/>
    <n v="297.16000000000003"/>
    <m/>
    <n v="1"/>
    <n v="9.1999999999999993"/>
    <n v="6.9"/>
    <n v="111"/>
    <s v="Low"/>
    <n v="2.2000000000000002"/>
    <x v="2"/>
    <s v="ETA too high"/>
    <n v="4.58"/>
    <n v="9"/>
    <m/>
    <n v="-2.2999999999999998"/>
    <s v="Sunday"/>
    <s v="5-10 min"/>
    <n v="0"/>
    <s v="Above 1.2"/>
  </r>
  <r>
    <s v="RF006693"/>
    <d v="2026-03-01T13:05:00"/>
    <d v="2026-03-01T00:00:00"/>
    <n v="13"/>
    <x v="0"/>
    <x v="0"/>
    <n v="7.1"/>
    <n v="133.71"/>
    <n v="133.34"/>
    <n v="1"/>
    <n v="2.6"/>
    <n v="1"/>
    <n v="124"/>
    <s v="Low"/>
    <n v="1.665"/>
    <x v="0"/>
    <s v=""/>
    <n v="4.4400000000000004"/>
    <n v="12"/>
    <n v="-0.37"/>
    <n v="-1.6"/>
    <s v="Sunday"/>
    <s v="0-5 min"/>
    <n v="1"/>
    <s v="Above 1.2"/>
  </r>
  <r>
    <s v="RF006694"/>
    <d v="2026-03-01T13:11:00"/>
    <d v="2026-03-01T00:00:00"/>
    <n v="13"/>
    <x v="0"/>
    <x v="0"/>
    <n v="4.2"/>
    <n v="101.48"/>
    <m/>
    <n v="1"/>
    <n v="7.2"/>
    <n v="6.8"/>
    <n v="125"/>
    <s v="Medium"/>
    <n v="1.131"/>
    <x v="2"/>
    <s v="Changed plans"/>
    <n v="4.8499999999999996"/>
    <n v="1"/>
    <m/>
    <n v="-0.4"/>
    <s v="Sunday"/>
    <s v="5-10 min"/>
    <n v="0"/>
    <s v="Between 1.0-1.2"/>
  </r>
  <r>
    <s v="RF006695"/>
    <d v="2026-03-01T13:44:00"/>
    <d v="2026-03-01T00:00:00"/>
    <n v="13"/>
    <x v="3"/>
    <x v="0"/>
    <n v="5.8"/>
    <n v="126.64"/>
    <n v="133.69999999999999"/>
    <n v="1"/>
    <n v="5.7"/>
    <n v="2"/>
    <n v="65"/>
    <s v="Low"/>
    <n v="1.77"/>
    <x v="0"/>
    <s v=""/>
    <n v="4.47"/>
    <n v="4"/>
    <n v="7.06"/>
    <n v="-3.7"/>
    <s v="Sunday"/>
    <s v="5-10 min"/>
    <n v="1"/>
    <s v="Above 1.2"/>
  </r>
  <r>
    <s v="RF006696"/>
    <d v="2026-03-01T13:53:00"/>
    <d v="2026-03-01T00:00:00"/>
    <n v="13"/>
    <x v="2"/>
    <x v="0"/>
    <n v="6.7"/>
    <n v="140.69"/>
    <n v="134.91999999999999"/>
    <n v="1"/>
    <n v="5.0999999999999996"/>
    <n v="8.8000000000000007"/>
    <n v="125"/>
    <s v="Low"/>
    <n v="1.341"/>
    <x v="0"/>
    <s v=""/>
    <n v="4.43"/>
    <n v="12"/>
    <n v="-5.77"/>
    <n v="3.7"/>
    <s v="Sunday"/>
    <s v="5-10 min"/>
    <n v="1"/>
    <s v="Above 1.2"/>
  </r>
  <r>
    <s v="RF006697"/>
    <d v="2026-03-01T14:01:00"/>
    <d v="2026-03-01T00:00:00"/>
    <n v="14"/>
    <x v="2"/>
    <x v="1"/>
    <n v="1.1000000000000001"/>
    <n v="61.74"/>
    <n v="62.44"/>
    <n v="1.1000000000000001"/>
    <n v="9.3000000000000007"/>
    <n v="9.1999999999999993"/>
    <n v="123"/>
    <s v="Medium"/>
    <n v="1.097"/>
    <x v="0"/>
    <s v=""/>
    <n v="4.59"/>
    <n v="0"/>
    <n v="0.7"/>
    <n v="-0.1"/>
    <s v="Sunday"/>
    <s v="5-10 min"/>
    <n v="1"/>
    <s v="Between 1.0-1.2"/>
  </r>
  <r>
    <s v="RF006698"/>
    <d v="2026-03-01T14:22:00"/>
    <d v="2026-03-01T00:00:00"/>
    <n v="14"/>
    <x v="1"/>
    <x v="1"/>
    <n v="18"/>
    <n v="312.31"/>
    <m/>
    <n v="1"/>
    <n v="6.8"/>
    <n v="9.3000000000000007"/>
    <n v="93"/>
    <s v="Medium"/>
    <n v="1.075"/>
    <x v="2"/>
    <s v="ETA too high"/>
    <n v="5"/>
    <n v="0"/>
    <m/>
    <n v="2.5"/>
    <s v="Sunday"/>
    <s v="5-10 min"/>
    <n v="0"/>
    <s v="Between 1.0-1.2"/>
  </r>
  <r>
    <s v="RF006699"/>
    <d v="2026-03-01T15:03:00"/>
    <d v="2026-03-01T00:00:00"/>
    <n v="15"/>
    <x v="2"/>
    <x v="0"/>
    <n v="3.5"/>
    <n v="91.38"/>
    <n v="89.82"/>
    <n v="1"/>
    <n v="3.3"/>
    <n v="5.4"/>
    <n v="98"/>
    <s v="Medium"/>
    <n v="0.97"/>
    <x v="0"/>
    <s v=""/>
    <n v="4.6399999999999997"/>
    <n v="4"/>
    <n v="-1.56"/>
    <n v="2.1"/>
    <s v="Sunday"/>
    <s v="0-5 min"/>
    <n v="1"/>
    <s v="Between 0.8-1.0"/>
  </r>
  <r>
    <s v="RF006700"/>
    <d v="2026-03-01T15:21:00"/>
    <d v="2026-03-01T00:00:00"/>
    <n v="15"/>
    <x v="2"/>
    <x v="0"/>
    <n v="1.6"/>
    <n v="64.36"/>
    <n v="64.7"/>
    <n v="1"/>
    <n v="3.3"/>
    <n v="5.6"/>
    <n v="109"/>
    <s v="Low"/>
    <n v="1.4330000000000001"/>
    <x v="0"/>
    <s v=""/>
    <n v="5"/>
    <n v="19"/>
    <n v="0.34"/>
    <n v="2.2999999999999998"/>
    <s v="Sunday"/>
    <s v="0-5 min"/>
    <n v="1"/>
    <s v="Above 1.2"/>
  </r>
  <r>
    <s v="RF006701"/>
    <d v="2026-03-01T15:26:00"/>
    <d v="2026-03-01T00:00:00"/>
    <n v="15"/>
    <x v="3"/>
    <x v="1"/>
    <n v="7"/>
    <n v="135.72"/>
    <n v="136.94999999999999"/>
    <n v="1"/>
    <n v="2.9"/>
    <n v="3"/>
    <n v="59"/>
    <s v="Low"/>
    <n v="1.9810000000000001"/>
    <x v="0"/>
    <s v=""/>
    <n v="4.7"/>
    <n v="0"/>
    <n v="1.23"/>
    <n v="0.1"/>
    <s v="Sunday"/>
    <s v="0-5 min"/>
    <n v="1"/>
    <s v="Above 1.2"/>
  </r>
  <r>
    <s v="RF006702"/>
    <d v="2026-03-01T15:47:00"/>
    <d v="2026-03-01T00:00:00"/>
    <n v="15"/>
    <x v="2"/>
    <x v="0"/>
    <n v="7.8"/>
    <n v="154.29"/>
    <n v="148.43"/>
    <n v="1"/>
    <n v="5.2"/>
    <n v="8.6"/>
    <n v="121"/>
    <s v="Medium"/>
    <n v="1.216"/>
    <x v="0"/>
    <s v=""/>
    <n v="4.74"/>
    <n v="9"/>
    <n v="-5.86"/>
    <n v="3.4"/>
    <s v="Sunday"/>
    <s v="5-10 min"/>
    <n v="1"/>
    <s v="Above 1.2"/>
  </r>
  <r>
    <s v="RF006703"/>
    <d v="2026-03-01T15:53:00"/>
    <d v="2026-03-01T00:00:00"/>
    <n v="15"/>
    <x v="0"/>
    <x v="0"/>
    <n v="3.6"/>
    <n v="94.77"/>
    <m/>
    <n v="1"/>
    <n v="3.2"/>
    <n v="7"/>
    <n v="134"/>
    <s v="Medium"/>
    <n v="1.081"/>
    <x v="2"/>
    <s v="Changed plans"/>
    <n v="4.76"/>
    <n v="10"/>
    <m/>
    <n v="3.8"/>
    <s v="Sunday"/>
    <s v="0-5 min"/>
    <n v="0"/>
    <s v="Between 1.0-1.2"/>
  </r>
  <r>
    <s v="RF006704"/>
    <d v="2026-03-01T15:54:00"/>
    <d v="2026-03-01T00:00:00"/>
    <n v="15"/>
    <x v="1"/>
    <x v="0"/>
    <n v="4.7"/>
    <n v="107.08"/>
    <m/>
    <n v="1"/>
    <n v="2"/>
    <n v="3.5"/>
    <n v="95"/>
    <s v="Low"/>
    <n v="1.5740000000000001"/>
    <x v="1"/>
    <s v="Driver unavailable"/>
    <n v="4.59"/>
    <n v="6"/>
    <m/>
    <n v="1.5"/>
    <s v="Sunday"/>
    <s v="0-5 min"/>
    <n v="0"/>
    <s v="Above 1.2"/>
  </r>
  <r>
    <s v="RF006705"/>
    <d v="2026-03-01T15:55:00"/>
    <d v="2026-03-01T00:00:00"/>
    <n v="15"/>
    <x v="0"/>
    <x v="1"/>
    <n v="7"/>
    <n v="197.27"/>
    <n v="204.88"/>
    <n v="1.2"/>
    <n v="4.8"/>
    <n v="2.1"/>
    <n v="102"/>
    <s v="Medium"/>
    <n v="0.79800000000000004"/>
    <x v="0"/>
    <s v=""/>
    <n v="4.72"/>
    <n v="0"/>
    <n v="7.61"/>
    <n v="-2.7"/>
    <s v="Sunday"/>
    <s v="0-5 min"/>
    <n v="1"/>
    <s v="Below 0.8"/>
  </r>
  <r>
    <s v="RF006706"/>
    <d v="2026-03-01T16:42:00"/>
    <d v="2026-03-01T00:00:00"/>
    <n v="16"/>
    <x v="3"/>
    <x v="1"/>
    <n v="6.8"/>
    <n v="153.69999999999999"/>
    <m/>
    <n v="1"/>
    <n v="6.8"/>
    <n v="11.4"/>
    <n v="56"/>
    <s v="Low"/>
    <n v="1.9319999999999999"/>
    <x v="2"/>
    <s v="Pickup issue"/>
    <n v="4.83"/>
    <n v="0"/>
    <m/>
    <n v="4.5999999999999996"/>
    <s v="Sunday"/>
    <s v="5-10 min"/>
    <n v="0"/>
    <s v="Above 1.2"/>
  </r>
  <r>
    <s v="RF006707"/>
    <d v="2026-03-01T16:43:00"/>
    <d v="2026-03-01T00:00:00"/>
    <n v="16"/>
    <x v="1"/>
    <x v="0"/>
    <n v="10.9"/>
    <n v="213.05"/>
    <n v="210.71"/>
    <n v="1"/>
    <n v="7.7"/>
    <n v="6.8"/>
    <n v="82"/>
    <s v="Low"/>
    <n v="1.6559999999999999"/>
    <x v="0"/>
    <s v=""/>
    <n v="4.76"/>
    <n v="11"/>
    <n v="-2.34"/>
    <n v="-0.9"/>
    <s v="Sunday"/>
    <s v="5-10 min"/>
    <n v="1"/>
    <s v="Above 1.2"/>
  </r>
  <r>
    <s v="RF006708"/>
    <d v="2026-03-01T16:45:00"/>
    <d v="2026-03-01T00:00:00"/>
    <n v="16"/>
    <x v="0"/>
    <x v="0"/>
    <n v="7.1"/>
    <n v="172.71"/>
    <n v="185.54"/>
    <n v="1.1000000000000001"/>
    <n v="7.3"/>
    <n v="11.1"/>
    <n v="99"/>
    <s v="Medium"/>
    <n v="0.86899999999999999"/>
    <x v="0"/>
    <s v=""/>
    <n v="4.59"/>
    <n v="13"/>
    <n v="12.83"/>
    <n v="3.8"/>
    <s v="Sunday"/>
    <s v="5-10 min"/>
    <n v="1"/>
    <s v="Between 0.8-1.0"/>
  </r>
  <r>
    <s v="RF006709"/>
    <d v="2026-03-01T17:03:00"/>
    <d v="2026-03-01T00:00:00"/>
    <n v="17"/>
    <x v="3"/>
    <x v="1"/>
    <n v="1.4"/>
    <n v="67.77"/>
    <n v="68.13"/>
    <n v="1.1000000000000001"/>
    <n v="5.7"/>
    <n v="7.9"/>
    <n v="53"/>
    <s v="Medium"/>
    <n v="0.87"/>
    <x v="0"/>
    <s v=""/>
    <n v="4.91"/>
    <n v="0"/>
    <n v="0.36"/>
    <n v="2.2000000000000002"/>
    <s v="Sunday"/>
    <s v="5-10 min"/>
    <n v="1"/>
    <s v="Between 0.8-1.0"/>
  </r>
  <r>
    <s v="RF006710"/>
    <d v="2026-03-01T17:17:00"/>
    <d v="2026-03-01T00:00:00"/>
    <n v="17"/>
    <x v="1"/>
    <x v="0"/>
    <n v="5.6"/>
    <n v="132.04"/>
    <n v="123.47"/>
    <n v="1.1000000000000001"/>
    <n v="9.5"/>
    <n v="7.8"/>
    <n v="79"/>
    <s v="High"/>
    <n v="0.71799999999999997"/>
    <x v="0"/>
    <s v=""/>
    <n v="4.33"/>
    <n v="19"/>
    <n v="-8.57"/>
    <n v="-1.7"/>
    <s v="Sunday"/>
    <s v="5-10 min"/>
    <n v="1"/>
    <s v="Below 0.8"/>
  </r>
  <r>
    <s v="RF006711"/>
    <d v="2026-03-01T17:25:00"/>
    <d v="2026-03-01T00:00:00"/>
    <n v="17"/>
    <x v="1"/>
    <x v="0"/>
    <n v="9"/>
    <n v="176.34"/>
    <n v="176.91"/>
    <n v="1"/>
    <n v="9.4"/>
    <n v="11.3"/>
    <n v="82"/>
    <s v="Low"/>
    <n v="1.145"/>
    <x v="0"/>
    <s v=""/>
    <n v="4.8499999999999996"/>
    <n v="3"/>
    <n v="0.56999999999999995"/>
    <n v="1.9"/>
    <s v="Sunday"/>
    <s v="5-10 min"/>
    <n v="1"/>
    <s v="Between 1.0-1.2"/>
  </r>
  <r>
    <s v="RF006712"/>
    <d v="2026-03-01T17:44:00"/>
    <d v="2026-03-01T00:00:00"/>
    <n v="17"/>
    <x v="0"/>
    <x v="0"/>
    <n v="3.9"/>
    <n v="97.65"/>
    <m/>
    <n v="1"/>
    <n v="6.5"/>
    <m/>
    <n v="116"/>
    <s v="Medium"/>
    <n v="0.98699999999999999"/>
    <x v="3"/>
    <s v="No driver available"/>
    <n v="4.8"/>
    <n v="32"/>
    <m/>
    <m/>
    <s v="Sunday"/>
    <s v="5-10 min"/>
    <n v="0"/>
    <s v="Between 0.8-1.0"/>
  </r>
  <r>
    <s v="RF006713"/>
    <d v="2026-03-01T18:07:00"/>
    <d v="2026-03-01T00:00:00"/>
    <n v="18"/>
    <x v="0"/>
    <x v="0"/>
    <n v="5.5"/>
    <n v="175.86"/>
    <n v="173.12"/>
    <n v="1.3"/>
    <n v="8.8000000000000007"/>
    <n v="8.3000000000000007"/>
    <n v="95"/>
    <s v="High"/>
    <n v="0.57199999999999995"/>
    <x v="0"/>
    <s v=""/>
    <n v="4.74"/>
    <n v="3"/>
    <n v="-2.74"/>
    <n v="-0.5"/>
    <s v="Sunday"/>
    <s v="5-10 min"/>
    <n v="1"/>
    <s v="Below 0.8"/>
  </r>
  <r>
    <s v="RF006714"/>
    <d v="2026-03-01T18:49:00"/>
    <d v="2026-03-01T00:00:00"/>
    <n v="18"/>
    <x v="3"/>
    <x v="0"/>
    <n v="10.3"/>
    <n v="198.05"/>
    <n v="189.33"/>
    <n v="1"/>
    <n v="9.1999999999999993"/>
    <n v="14.1"/>
    <n v="50"/>
    <s v="Low"/>
    <n v="1.016"/>
    <x v="0"/>
    <s v=""/>
    <n v="4.95"/>
    <n v="7"/>
    <n v="-8.7200000000000006"/>
    <n v="4.9000000000000004"/>
    <s v="Sunday"/>
    <s v="5-10 min"/>
    <n v="1"/>
    <s v="Between 1.0-1.2"/>
  </r>
  <r>
    <s v="RF006715"/>
    <d v="2026-03-01T18:55:00"/>
    <d v="2026-03-01T00:00:00"/>
    <n v="18"/>
    <x v="2"/>
    <x v="0"/>
    <n v="6.8"/>
    <n v="214.62"/>
    <n v="209.49"/>
    <n v="1.5"/>
    <n v="7.7"/>
    <n v="5.0999999999999996"/>
    <n v="74"/>
    <s v="High"/>
    <n v="0.496"/>
    <x v="0"/>
    <s v=""/>
    <n v="4.8"/>
    <n v="15"/>
    <n v="-5.13"/>
    <n v="-2.6"/>
    <s v="Sunday"/>
    <s v="5-10 min"/>
    <n v="1"/>
    <s v="Below 0.8"/>
  </r>
  <r>
    <s v="RF006716"/>
    <d v="2026-03-01T18:59:00"/>
    <d v="2026-03-01T00:00:00"/>
    <n v="18"/>
    <x v="2"/>
    <x v="0"/>
    <n v="8.9"/>
    <n v="204.41"/>
    <n v="216.56"/>
    <n v="1.2"/>
    <n v="9.6999999999999993"/>
    <n v="11"/>
    <n v="91"/>
    <s v="High"/>
    <n v="0.65"/>
    <x v="0"/>
    <s v=""/>
    <n v="4.1500000000000004"/>
    <n v="4"/>
    <n v="12.15"/>
    <n v="1.3"/>
    <s v="Sunday"/>
    <s v="5-10 min"/>
    <n v="1"/>
    <s v="Below 0.8"/>
  </r>
  <r>
    <s v="RF006717"/>
    <d v="2026-03-01T19:29:00"/>
    <d v="2026-03-01T00:00:00"/>
    <n v="19"/>
    <x v="3"/>
    <x v="1"/>
    <n v="7.5"/>
    <n v="168.54"/>
    <m/>
    <n v="1.1000000000000001"/>
    <n v="2"/>
    <n v="5.7"/>
    <n v="49"/>
    <s v="Medium"/>
    <n v="0.78200000000000003"/>
    <x v="1"/>
    <s v="Driver unavailable"/>
    <n v="4.88"/>
    <n v="0"/>
    <m/>
    <n v="3.7"/>
    <s v="Sunday"/>
    <s v="0-5 min"/>
    <n v="0"/>
    <s v="Below 0.8"/>
  </r>
  <r>
    <s v="RF006718"/>
    <d v="2026-03-01T19:31:00"/>
    <d v="2026-03-01T00:00:00"/>
    <n v="19"/>
    <x v="2"/>
    <x v="0"/>
    <n v="5.2"/>
    <n v="122.69"/>
    <m/>
    <n v="1.1000000000000001"/>
    <n v="6.7"/>
    <n v="7.9"/>
    <n v="85"/>
    <s v="Medium"/>
    <n v="0.70099999999999996"/>
    <x v="2"/>
    <s v="ETA too high"/>
    <n v="4.72"/>
    <n v="5"/>
    <m/>
    <n v="1.2"/>
    <s v="Sunday"/>
    <s v="5-10 min"/>
    <n v="0"/>
    <s v="Below 0.8"/>
  </r>
  <r>
    <s v="RF006719"/>
    <d v="2026-03-01T19:37:00"/>
    <d v="2026-03-01T00:00:00"/>
    <n v="19"/>
    <x v="1"/>
    <x v="0"/>
    <n v="21.7"/>
    <n v="477.22"/>
    <n v="467.52"/>
    <n v="1.3"/>
    <n v="3.2"/>
    <n v="1.6"/>
    <n v="68"/>
    <s v="Medium"/>
    <n v="0.63300000000000001"/>
    <x v="0"/>
    <s v=""/>
    <n v="4.75"/>
    <n v="8"/>
    <n v="-9.6999999999999993"/>
    <n v="-1.6"/>
    <s v="Sunday"/>
    <s v="0-5 min"/>
    <n v="1"/>
    <s v="Below 0.8"/>
  </r>
  <r>
    <s v="RF006720"/>
    <d v="2026-03-01T20:04:00"/>
    <d v="2026-03-01T00:00:00"/>
    <n v="20"/>
    <x v="4"/>
    <x v="0"/>
    <n v="2.9"/>
    <n v="90.29"/>
    <n v="86.53"/>
    <n v="1.2"/>
    <n v="8.4"/>
    <n v="11"/>
    <n v="46"/>
    <s v="Medium"/>
    <n v="0.75900000000000001"/>
    <x v="0"/>
    <s v=""/>
    <n v="4.7699999999999996"/>
    <n v="6"/>
    <n v="-3.76"/>
    <n v="2.6"/>
    <s v="Sunday"/>
    <s v="5-10 min"/>
    <n v="1"/>
    <s v="Below 0.8"/>
  </r>
  <r>
    <s v="RF006721"/>
    <d v="2026-03-01T20:11:00"/>
    <d v="2026-03-01T00:00:00"/>
    <n v="20"/>
    <x v="0"/>
    <x v="0"/>
    <n v="1.7"/>
    <n v="78.36"/>
    <n v="76.86"/>
    <n v="1.2"/>
    <n v="6"/>
    <n v="5.5"/>
    <n v="110"/>
    <s v="High"/>
    <n v="0.69"/>
    <x v="0"/>
    <s v=""/>
    <n v="4.74"/>
    <n v="4"/>
    <n v="-1.5"/>
    <n v="-0.5"/>
    <s v="Sunday"/>
    <s v="5-10 min"/>
    <n v="1"/>
    <s v="Below 0.8"/>
  </r>
  <r>
    <s v="RF006722"/>
    <d v="2026-03-01T20:24:00"/>
    <d v="2026-03-01T00:00:00"/>
    <n v="20"/>
    <x v="1"/>
    <x v="0"/>
    <n v="6.3"/>
    <n v="149.33000000000001"/>
    <m/>
    <n v="1.2"/>
    <n v="8.1999999999999993"/>
    <n v="8.1"/>
    <n v="77"/>
    <s v="Medium"/>
    <n v="0.76600000000000001"/>
    <x v="2"/>
    <s v="Fare too high"/>
    <n v="4.49"/>
    <n v="70"/>
    <m/>
    <n v="-0.1"/>
    <s v="Sunday"/>
    <s v="5-10 min"/>
    <n v="0"/>
    <s v="Below 0.8"/>
  </r>
  <r>
    <s v="RF006723"/>
    <d v="2026-03-01T20:44:00"/>
    <d v="2026-03-01T00:00:00"/>
    <n v="20"/>
    <x v="1"/>
    <x v="0"/>
    <n v="5.3"/>
    <n v="122.58"/>
    <m/>
    <n v="1.1000000000000001"/>
    <n v="4.5"/>
    <m/>
    <n v="92"/>
    <s v="Medium"/>
    <n v="0.96099999999999997"/>
    <x v="3"/>
    <s v="No driver available"/>
    <n v="4.5999999999999996"/>
    <n v="3"/>
    <m/>
    <m/>
    <s v="Sunday"/>
    <s v="0-5 min"/>
    <n v="0"/>
    <s v="Between 0.8-1.0"/>
  </r>
  <r>
    <s v="RF006724"/>
    <d v="2026-03-01T20:47:00"/>
    <d v="2026-03-01T00:00:00"/>
    <n v="20"/>
    <x v="3"/>
    <x v="0"/>
    <n v="6.3"/>
    <n v="131.78"/>
    <n v="129.74"/>
    <n v="1"/>
    <n v="4.3"/>
    <n v="8.1"/>
    <n v="48"/>
    <s v="Low"/>
    <n v="1.19"/>
    <x v="0"/>
    <s v=""/>
    <n v="4.8899999999999997"/>
    <n v="1"/>
    <n v="-2.04"/>
    <n v="3.8"/>
    <s v="Sunday"/>
    <s v="0-5 min"/>
    <n v="1"/>
    <s v="Between 1.0-1.2"/>
  </r>
  <r>
    <s v="RF006725"/>
    <d v="2026-03-01T20:51:00"/>
    <d v="2026-03-01T00:00:00"/>
    <n v="20"/>
    <x v="0"/>
    <x v="1"/>
    <n v="11.7"/>
    <n v="230.02"/>
    <n v="226.33"/>
    <n v="1.2"/>
    <n v="5.2"/>
    <n v="8.1"/>
    <n v="116"/>
    <s v="Medium"/>
    <n v="0.83099999999999996"/>
    <x v="0"/>
    <s v=""/>
    <n v="4.71"/>
    <n v="0"/>
    <n v="-3.69"/>
    <n v="2.9"/>
    <s v="Sunday"/>
    <s v="5-10 min"/>
    <n v="1"/>
    <s v="Between 0.8-1.0"/>
  </r>
  <r>
    <s v="RF006726"/>
    <d v="2026-03-01T21:52:00"/>
    <d v="2026-03-01T00:00:00"/>
    <n v="21"/>
    <x v="0"/>
    <x v="1"/>
    <n v="3.3"/>
    <n v="97.59"/>
    <n v="105.32"/>
    <n v="1.1000000000000001"/>
    <n v="7.8"/>
    <n v="10.7"/>
    <n v="104"/>
    <s v="Medium"/>
    <n v="0.752"/>
    <x v="0"/>
    <s v=""/>
    <n v="4.75"/>
    <n v="0"/>
    <n v="7.73"/>
    <n v="2.9"/>
    <s v="Sunday"/>
    <s v="5-10 min"/>
    <n v="1"/>
    <s v="Below 0.8"/>
  </r>
  <r>
    <s v="RF006727"/>
    <d v="2026-03-01T22:01:00"/>
    <d v="2026-03-01T00:00:00"/>
    <n v="22"/>
    <x v="3"/>
    <x v="0"/>
    <n v="0.7"/>
    <n v="53.27"/>
    <n v="54.2"/>
    <n v="1.1000000000000001"/>
    <n v="5.3"/>
    <n v="3.3"/>
    <n v="63"/>
    <s v="Low"/>
    <n v="1.746"/>
    <x v="0"/>
    <s v=""/>
    <n v="4.8499999999999996"/>
    <n v="5"/>
    <n v="0.93"/>
    <n v="-2"/>
    <s v="Sunday"/>
    <s v="5-10 min"/>
    <n v="1"/>
    <s v="Above 1.2"/>
  </r>
  <r>
    <s v="RF006728"/>
    <d v="2026-03-01T22:32:00"/>
    <d v="2026-03-01T00:00:00"/>
    <n v="22"/>
    <x v="2"/>
    <x v="0"/>
    <n v="28.3"/>
    <n v="413.91"/>
    <n v="429.16"/>
    <n v="1"/>
    <n v="2.7"/>
    <n v="1"/>
    <n v="112"/>
    <s v="Medium"/>
    <n v="1.121"/>
    <x v="0"/>
    <s v=""/>
    <n v="4.67"/>
    <n v="20"/>
    <n v="15.25"/>
    <n v="-1.7"/>
    <s v="Sunday"/>
    <s v="0-5 min"/>
    <n v="1"/>
    <s v="Between 1.0-1.2"/>
  </r>
  <r>
    <s v="RF006729"/>
    <d v="2026-03-01T22:40:00"/>
    <d v="2026-03-01T00:00:00"/>
    <n v="22"/>
    <x v="2"/>
    <x v="0"/>
    <n v="5.4"/>
    <n v="127.71"/>
    <n v="130.65"/>
    <n v="1.1000000000000001"/>
    <n v="4.4000000000000004"/>
    <n v="6.7"/>
    <n v="118"/>
    <s v="Low"/>
    <n v="1.363"/>
    <x v="0"/>
    <s v=""/>
    <n v="4.9400000000000004"/>
    <n v="20"/>
    <n v="2.94"/>
    <n v="2.2999999999999998"/>
    <s v="Sunday"/>
    <s v="0-5 min"/>
    <n v="1"/>
    <s v="Above 1.2"/>
  </r>
  <r>
    <s v="RF006730"/>
    <d v="2026-03-01T22:46:00"/>
    <d v="2026-03-01T00:00:00"/>
    <n v="22"/>
    <x v="0"/>
    <x v="0"/>
    <n v="8.8000000000000007"/>
    <n v="176.01"/>
    <n v="185.33"/>
    <n v="1"/>
    <n v="3.6"/>
    <n v="5.0999999999999996"/>
    <n v="130"/>
    <s v="Medium"/>
    <n v="0.97499999999999998"/>
    <x v="0"/>
    <s v=""/>
    <n v="4.76"/>
    <n v="5"/>
    <n v="9.32"/>
    <n v="1.5"/>
    <s v="Sunday"/>
    <s v="0-5 min"/>
    <n v="1"/>
    <s v="Between 0.8-1.0"/>
  </r>
  <r>
    <s v="RF006731"/>
    <d v="2026-03-01T23:01:00"/>
    <d v="2026-03-01T00:00:00"/>
    <n v="23"/>
    <x v="2"/>
    <x v="0"/>
    <n v="5.6"/>
    <n v="134.36000000000001"/>
    <m/>
    <n v="1"/>
    <n v="3.8"/>
    <n v="10.5"/>
    <n v="123"/>
    <s v="Medium"/>
    <n v="0.99099999999999999"/>
    <x v="2"/>
    <s v="Changed plans"/>
    <n v="4.5"/>
    <n v="1"/>
    <m/>
    <n v="6.7"/>
    <s v="Sunday"/>
    <s v="0-5 min"/>
    <n v="0"/>
    <s v="Between 0.8-1.0"/>
  </r>
  <r>
    <s v="RF006732"/>
    <d v="2026-03-01T23:01:00"/>
    <d v="2026-03-01T00:00:00"/>
    <n v="23"/>
    <x v="3"/>
    <x v="0"/>
    <n v="4.5999999999999996"/>
    <n v="102.92"/>
    <n v="103.89"/>
    <n v="1"/>
    <n v="3.4"/>
    <n v="6.1"/>
    <n v="65"/>
    <s v="Low"/>
    <n v="1.472"/>
    <x v="0"/>
    <s v=""/>
    <n v="4.6500000000000004"/>
    <n v="2"/>
    <n v="0.97"/>
    <n v="2.7"/>
    <s v="Sunday"/>
    <s v="0-5 min"/>
    <n v="1"/>
    <s v="Above 1.2"/>
  </r>
  <r>
    <s v="RF006733"/>
    <d v="2026-03-02T00:06:00"/>
    <d v="2026-03-02T00:00:00"/>
    <n v="0"/>
    <x v="4"/>
    <x v="0"/>
    <n v="5.6"/>
    <n v="106.14"/>
    <n v="104.96"/>
    <n v="1"/>
    <n v="3.1"/>
    <n v="1.2"/>
    <n v="69"/>
    <s v="Low"/>
    <n v="2.2000000000000002"/>
    <x v="0"/>
    <s v=""/>
    <n v="4.6399999999999997"/>
    <n v="7"/>
    <n v="-1.18"/>
    <n v="-1.9"/>
    <s v="Monday"/>
    <s v="0-5 min"/>
    <n v="1"/>
    <s v="Above 1.2"/>
  </r>
  <r>
    <s v="RF006734"/>
    <d v="2026-03-02T00:21:00"/>
    <d v="2026-03-02T00:00:00"/>
    <n v="0"/>
    <x v="0"/>
    <x v="1"/>
    <n v="9.1"/>
    <n v="186.43"/>
    <n v="178.54"/>
    <n v="1"/>
    <n v="5.8"/>
    <n v="3.7"/>
    <n v="133"/>
    <s v="Medium"/>
    <n v="1.107"/>
    <x v="0"/>
    <s v=""/>
    <n v="4.7300000000000004"/>
    <n v="0"/>
    <n v="-7.89"/>
    <n v="-2.1"/>
    <s v="Monday"/>
    <s v="5-10 min"/>
    <n v="1"/>
    <s v="Between 1.0-1.2"/>
  </r>
  <r>
    <s v="RF006735"/>
    <d v="2026-03-02T00:28:00"/>
    <d v="2026-03-02T00:00:00"/>
    <n v="0"/>
    <x v="2"/>
    <x v="0"/>
    <n v="11.4"/>
    <n v="283.39"/>
    <m/>
    <n v="1.2"/>
    <n v="7.3"/>
    <n v="9"/>
    <n v="84"/>
    <s v="Medium"/>
    <n v="0.72799999999999998"/>
    <x v="2"/>
    <s v="Fare too high"/>
    <n v="4.5"/>
    <n v="5"/>
    <m/>
    <n v="1.7"/>
    <s v="Monday"/>
    <s v="5-10 min"/>
    <n v="0"/>
    <s v="Below 0.8"/>
  </r>
  <r>
    <s v="RF006736"/>
    <d v="2026-03-02T00:38:00"/>
    <d v="2026-03-02T00:00:00"/>
    <n v="0"/>
    <x v="4"/>
    <x v="0"/>
    <n v="15.3"/>
    <n v="302.87"/>
    <n v="280.98"/>
    <n v="1"/>
    <n v="2"/>
    <n v="4.8"/>
    <n v="60"/>
    <s v="Low"/>
    <n v="1.2390000000000001"/>
    <x v="0"/>
    <s v=""/>
    <n v="5"/>
    <n v="31"/>
    <n v="-21.89"/>
    <n v="2.8"/>
    <s v="Monday"/>
    <s v="0-5 min"/>
    <n v="1"/>
    <s v="Above 1.2"/>
  </r>
  <r>
    <s v="RF006737"/>
    <d v="2026-03-02T01:34:00"/>
    <d v="2026-03-02T00:00:00"/>
    <n v="1"/>
    <x v="2"/>
    <x v="1"/>
    <n v="9.8000000000000007"/>
    <n v="184.19"/>
    <n v="178.76"/>
    <n v="1"/>
    <n v="3.8"/>
    <n v="8"/>
    <n v="113"/>
    <s v="Low"/>
    <n v="1.2190000000000001"/>
    <x v="0"/>
    <s v=""/>
    <n v="4.8899999999999997"/>
    <n v="0"/>
    <n v="-5.43"/>
    <n v="4.2"/>
    <s v="Monday"/>
    <s v="0-5 min"/>
    <n v="1"/>
    <s v="Above 1.2"/>
  </r>
  <r>
    <s v="RF006738"/>
    <d v="2026-03-02T01:46:00"/>
    <d v="2026-03-02T00:00:00"/>
    <n v="1"/>
    <x v="2"/>
    <x v="1"/>
    <n v="5.4"/>
    <n v="122.38"/>
    <n v="124.19"/>
    <n v="1.1000000000000001"/>
    <n v="9.6999999999999993"/>
    <n v="11.7"/>
    <n v="113"/>
    <s v="Low"/>
    <n v="1.3080000000000001"/>
    <x v="0"/>
    <s v=""/>
    <n v="4.7699999999999996"/>
    <n v="0"/>
    <n v="1.81"/>
    <n v="2"/>
    <s v="Monday"/>
    <s v="5-10 min"/>
    <n v="1"/>
    <s v="Above 1.2"/>
  </r>
  <r>
    <s v="RF006739"/>
    <d v="2026-03-02T01:58:00"/>
    <d v="2026-03-02T00:00:00"/>
    <n v="1"/>
    <x v="3"/>
    <x v="1"/>
    <n v="21.1"/>
    <n v="372.83"/>
    <n v="390.15"/>
    <n v="1"/>
    <n v="7"/>
    <n v="5.9"/>
    <n v="73"/>
    <s v="Low"/>
    <n v="2.1720000000000002"/>
    <x v="0"/>
    <s v=""/>
    <n v="4.74"/>
    <n v="0"/>
    <n v="17.32"/>
    <n v="-1.1000000000000001"/>
    <s v="Monday"/>
    <s v="5-10 min"/>
    <n v="1"/>
    <s v="Above 1.2"/>
  </r>
  <r>
    <s v="RF006740"/>
    <d v="2026-03-02T02:06:00"/>
    <d v="2026-03-02T00:00:00"/>
    <n v="2"/>
    <x v="2"/>
    <x v="0"/>
    <n v="9"/>
    <n v="206.61"/>
    <n v="198.25"/>
    <n v="1.1000000000000001"/>
    <n v="8.8000000000000007"/>
    <n v="8.3000000000000007"/>
    <n v="121"/>
    <s v="Medium"/>
    <n v="1.2190000000000001"/>
    <x v="0"/>
    <s v=""/>
    <n v="4.91"/>
    <n v="9"/>
    <n v="-8.36"/>
    <n v="-0.5"/>
    <s v="Monday"/>
    <s v="5-10 min"/>
    <n v="1"/>
    <s v="Above 1.2"/>
  </r>
  <r>
    <s v="RF006741"/>
    <d v="2026-03-02T02:33:00"/>
    <d v="2026-03-02T00:00:00"/>
    <n v="2"/>
    <x v="1"/>
    <x v="0"/>
    <n v="10"/>
    <n v="192.82"/>
    <n v="198.08"/>
    <n v="1"/>
    <n v="2.2000000000000002"/>
    <n v="1"/>
    <n v="93"/>
    <s v="Low"/>
    <n v="1.38"/>
    <x v="0"/>
    <s v=""/>
    <n v="4.41"/>
    <n v="6"/>
    <n v="5.26"/>
    <n v="-1.2"/>
    <s v="Monday"/>
    <s v="0-5 min"/>
    <n v="1"/>
    <s v="Above 1.2"/>
  </r>
  <r>
    <s v="RF006742"/>
    <d v="2026-03-02T02:42:00"/>
    <d v="2026-03-02T00:00:00"/>
    <n v="2"/>
    <x v="3"/>
    <x v="0"/>
    <n v="15.5"/>
    <n v="258.99"/>
    <n v="256.74"/>
    <n v="1"/>
    <n v="3.5"/>
    <n v="7.9"/>
    <n v="78"/>
    <s v="Low"/>
    <n v="2.1739999999999999"/>
    <x v="0"/>
    <s v=""/>
    <n v="4.78"/>
    <n v="9"/>
    <n v="-2.25"/>
    <n v="4.4000000000000004"/>
    <s v="Monday"/>
    <s v="0-5 min"/>
    <n v="1"/>
    <s v="Above 1.2"/>
  </r>
  <r>
    <s v="RF006743"/>
    <d v="2026-03-02T02:45:00"/>
    <d v="2026-03-02T00:00:00"/>
    <n v="2"/>
    <x v="4"/>
    <x v="1"/>
    <n v="6.2"/>
    <n v="123.85"/>
    <n v="123.28"/>
    <n v="1"/>
    <n v="2.5"/>
    <n v="3.5"/>
    <n v="55"/>
    <s v="Low"/>
    <n v="1.8169999999999999"/>
    <x v="0"/>
    <s v=""/>
    <n v="4.4800000000000004"/>
    <n v="0"/>
    <n v="-0.56999999999999995"/>
    <n v="1"/>
    <s v="Monday"/>
    <s v="0-5 min"/>
    <n v="1"/>
    <s v="Above 1.2"/>
  </r>
  <r>
    <s v="RF006744"/>
    <d v="2026-03-02T03:13:00"/>
    <d v="2026-03-02T00:00:00"/>
    <n v="3"/>
    <x v="0"/>
    <x v="0"/>
    <n v="14.6"/>
    <n v="256.73"/>
    <n v="265.77999999999997"/>
    <n v="1"/>
    <n v="4.3"/>
    <n v="1"/>
    <n v="115"/>
    <s v="Low"/>
    <n v="1.2410000000000001"/>
    <x v="0"/>
    <s v=""/>
    <n v="4.9000000000000004"/>
    <n v="18"/>
    <n v="9.0500000000000007"/>
    <n v="-3.3"/>
    <s v="Monday"/>
    <s v="0-5 min"/>
    <n v="1"/>
    <s v="Above 1.2"/>
  </r>
  <r>
    <s v="RF006745"/>
    <d v="2026-03-02T03:35:00"/>
    <d v="2026-03-02T00:00:00"/>
    <n v="3"/>
    <x v="3"/>
    <x v="0"/>
    <n v="1.7"/>
    <n v="60.98"/>
    <n v="62.14"/>
    <n v="1"/>
    <n v="4.8"/>
    <n v="7.4"/>
    <n v="64"/>
    <s v="Low"/>
    <n v="2.2000000000000002"/>
    <x v="0"/>
    <s v=""/>
    <n v="4.55"/>
    <n v="8"/>
    <n v="1.1599999999999999"/>
    <n v="2.6"/>
    <s v="Monday"/>
    <s v="0-5 min"/>
    <n v="1"/>
    <s v="Above 1.2"/>
  </r>
  <r>
    <s v="RF006746"/>
    <d v="2026-03-02T03:45:00"/>
    <d v="2026-03-02T00:00:00"/>
    <n v="3"/>
    <x v="4"/>
    <x v="0"/>
    <n v="5.7"/>
    <n v="119.36"/>
    <n v="114.06"/>
    <n v="1"/>
    <n v="5.4"/>
    <n v="6.1"/>
    <n v="65"/>
    <s v="Low"/>
    <n v="2.2000000000000002"/>
    <x v="0"/>
    <s v=""/>
    <n v="4.78"/>
    <n v="12"/>
    <n v="-5.3"/>
    <n v="0.7"/>
    <s v="Monday"/>
    <s v="5-10 min"/>
    <n v="1"/>
    <s v="Above 1.2"/>
  </r>
  <r>
    <s v="RF006747"/>
    <d v="2026-03-02T03:50:00"/>
    <d v="2026-03-02T00:00:00"/>
    <n v="3"/>
    <x v="0"/>
    <x v="0"/>
    <n v="16.600000000000001"/>
    <n v="349.61"/>
    <n v="346.79"/>
    <n v="1.1000000000000001"/>
    <n v="3.6"/>
    <n v="2.9"/>
    <n v="135"/>
    <s v="Medium"/>
    <n v="1.028"/>
    <x v="0"/>
    <s v=""/>
    <n v="5"/>
    <n v="4"/>
    <n v="-2.82"/>
    <n v="-0.7"/>
    <s v="Monday"/>
    <s v="0-5 min"/>
    <n v="1"/>
    <s v="Between 1.0-1.2"/>
  </r>
  <r>
    <s v="RF006748"/>
    <d v="2026-03-02T03:51:00"/>
    <d v="2026-03-02T00:00:00"/>
    <n v="3"/>
    <x v="0"/>
    <x v="0"/>
    <n v="12.8"/>
    <n v="261.29000000000002"/>
    <n v="257.73"/>
    <n v="1.1000000000000001"/>
    <n v="3.5"/>
    <n v="5.0999999999999996"/>
    <n v="122"/>
    <s v="Medium"/>
    <n v="0.93400000000000005"/>
    <x v="0"/>
    <s v=""/>
    <n v="4.9400000000000004"/>
    <n v="23"/>
    <n v="-3.56"/>
    <n v="1.6"/>
    <s v="Monday"/>
    <s v="0-5 min"/>
    <n v="1"/>
    <s v="Between 0.8-1.0"/>
  </r>
  <r>
    <s v="RF006749"/>
    <d v="2026-03-02T03:56:00"/>
    <d v="2026-03-02T00:00:00"/>
    <n v="3"/>
    <x v="3"/>
    <x v="0"/>
    <n v="8"/>
    <n v="148.21"/>
    <n v="152.41"/>
    <n v="1"/>
    <n v="2.4"/>
    <n v="3.9"/>
    <n v="67"/>
    <s v="Low"/>
    <n v="1.4770000000000001"/>
    <x v="0"/>
    <s v=""/>
    <n v="4.5199999999999996"/>
    <n v="3"/>
    <n v="4.2"/>
    <n v="1.5"/>
    <s v="Monday"/>
    <s v="0-5 min"/>
    <n v="1"/>
    <s v="Above 1.2"/>
  </r>
  <r>
    <s v="RF006750"/>
    <d v="2026-03-02T04:08:00"/>
    <d v="2026-03-02T00:00:00"/>
    <n v="4"/>
    <x v="2"/>
    <x v="0"/>
    <n v="2.5"/>
    <n v="79"/>
    <n v="81.83"/>
    <n v="1"/>
    <n v="4"/>
    <n v="6.9"/>
    <n v="120"/>
    <s v="Low"/>
    <n v="1.4359999999999999"/>
    <x v="0"/>
    <s v=""/>
    <n v="4.76"/>
    <n v="6"/>
    <n v="2.83"/>
    <n v="2.9"/>
    <s v="Monday"/>
    <s v="0-5 min"/>
    <n v="1"/>
    <s v="Above 1.2"/>
  </r>
  <r>
    <s v="RF006751"/>
    <d v="2026-03-02T04:08:00"/>
    <d v="2026-03-02T00:00:00"/>
    <n v="4"/>
    <x v="2"/>
    <x v="0"/>
    <n v="1.2"/>
    <n v="56.1"/>
    <n v="57.37"/>
    <n v="1"/>
    <n v="5.6"/>
    <n v="7.6"/>
    <n v="109"/>
    <s v="Low"/>
    <n v="1.3759999999999999"/>
    <x v="0"/>
    <s v=""/>
    <n v="4.7300000000000004"/>
    <n v="25"/>
    <n v="1.27"/>
    <n v="2"/>
    <s v="Monday"/>
    <s v="5-10 min"/>
    <n v="1"/>
    <s v="Above 1.2"/>
  </r>
  <r>
    <s v="RF006752"/>
    <d v="2026-03-02T04:13:00"/>
    <d v="2026-03-02T00:00:00"/>
    <n v="4"/>
    <x v="0"/>
    <x v="0"/>
    <n v="6"/>
    <n v="134.87"/>
    <n v="134.38999999999999"/>
    <n v="1.1000000000000001"/>
    <n v="6.2"/>
    <n v="8.1"/>
    <n v="141"/>
    <s v="Medium"/>
    <n v="1.05"/>
    <x v="0"/>
    <s v=""/>
    <n v="4.71"/>
    <n v="5"/>
    <n v="-0.48"/>
    <n v="1.9"/>
    <s v="Monday"/>
    <s v="5-10 min"/>
    <n v="1"/>
    <s v="Between 1.0-1.2"/>
  </r>
  <r>
    <s v="RF006753"/>
    <d v="2026-03-02T04:32:00"/>
    <d v="2026-03-02T00:00:00"/>
    <n v="4"/>
    <x v="1"/>
    <x v="0"/>
    <n v="5.6"/>
    <n v="111.4"/>
    <n v="107.71"/>
    <n v="1"/>
    <n v="7"/>
    <n v="6.6"/>
    <n v="110"/>
    <s v="Low"/>
    <n v="1.958"/>
    <x v="0"/>
    <s v=""/>
    <n v="5"/>
    <n v="2"/>
    <n v="-3.69"/>
    <n v="-0.4"/>
    <s v="Monday"/>
    <s v="5-10 min"/>
    <n v="1"/>
    <s v="Above 1.2"/>
  </r>
  <r>
    <s v="RF006754"/>
    <d v="2026-03-02T04:55:00"/>
    <d v="2026-03-02T00:00:00"/>
    <n v="4"/>
    <x v="1"/>
    <x v="1"/>
    <n v="11.2"/>
    <n v="228.54"/>
    <n v="223.52"/>
    <n v="1"/>
    <n v="5"/>
    <n v="8.6999999999999993"/>
    <n v="99"/>
    <s v="Low"/>
    <n v="1.4139999999999999"/>
    <x v="0"/>
    <s v=""/>
    <n v="4.71"/>
    <n v="0"/>
    <n v="-5.0199999999999996"/>
    <n v="3.7"/>
    <s v="Monday"/>
    <s v="0-5 min"/>
    <n v="1"/>
    <s v="Above 1.2"/>
  </r>
  <r>
    <s v="RF006755"/>
    <d v="2026-03-02T05:07:00"/>
    <d v="2026-03-02T00:00:00"/>
    <n v="5"/>
    <x v="1"/>
    <x v="0"/>
    <n v="7"/>
    <n v="161.9"/>
    <n v="161.78"/>
    <n v="1.1000000000000001"/>
    <n v="6.1"/>
    <n v="1"/>
    <n v="104"/>
    <s v="Medium"/>
    <n v="1.139"/>
    <x v="0"/>
    <s v=""/>
    <n v="5"/>
    <n v="30"/>
    <n v="-0.12"/>
    <n v="-5.0999999999999996"/>
    <s v="Monday"/>
    <s v="5-10 min"/>
    <n v="1"/>
    <s v="Between 1.0-1.2"/>
  </r>
  <r>
    <s v="RF006756"/>
    <d v="2026-03-02T05:19:00"/>
    <d v="2026-03-02T00:00:00"/>
    <n v="5"/>
    <x v="1"/>
    <x v="0"/>
    <n v="12.3"/>
    <n v="195.58"/>
    <n v="197.66"/>
    <n v="1"/>
    <n v="2"/>
    <n v="3.6"/>
    <n v="102"/>
    <s v="Low"/>
    <n v="1.4159999999999999"/>
    <x v="0"/>
    <s v=""/>
    <n v="4.59"/>
    <n v="1"/>
    <n v="2.08"/>
    <n v="1.6"/>
    <s v="Monday"/>
    <s v="0-5 min"/>
    <n v="1"/>
    <s v="Above 1.2"/>
  </r>
  <r>
    <s v="RF006757"/>
    <d v="2026-03-02T05:31:00"/>
    <d v="2026-03-02T00:00:00"/>
    <n v="5"/>
    <x v="4"/>
    <x v="0"/>
    <n v="7.7"/>
    <n v="166.42"/>
    <n v="164.89"/>
    <n v="1.1000000000000001"/>
    <n v="6.5"/>
    <n v="3.9"/>
    <n v="69"/>
    <s v="Low"/>
    <n v="2.2000000000000002"/>
    <x v="0"/>
    <s v=""/>
    <n v="4.74"/>
    <n v="8"/>
    <n v="-1.53"/>
    <n v="-2.6"/>
    <s v="Monday"/>
    <s v="5-10 min"/>
    <n v="1"/>
    <s v="Above 1.2"/>
  </r>
  <r>
    <s v="RF006758"/>
    <d v="2026-03-02T05:51:00"/>
    <d v="2026-03-02T00:00:00"/>
    <n v="5"/>
    <x v="3"/>
    <x v="0"/>
    <n v="3"/>
    <n v="79.78"/>
    <m/>
    <n v="1"/>
    <n v="6.7"/>
    <n v="6.8"/>
    <n v="78"/>
    <s v="Low"/>
    <n v="1.6279999999999999"/>
    <x v="2"/>
    <s v="ETA too high"/>
    <n v="4.72"/>
    <n v="4"/>
    <m/>
    <n v="0.1"/>
    <s v="Monday"/>
    <s v="5-10 min"/>
    <n v="0"/>
    <s v="Above 1.2"/>
  </r>
  <r>
    <s v="RF006759"/>
    <d v="2026-03-02T06:03:00"/>
    <d v="2026-03-02T00:00:00"/>
    <n v="6"/>
    <x v="0"/>
    <x v="0"/>
    <n v="8.6"/>
    <n v="160.72999999999999"/>
    <n v="165.5"/>
    <n v="1"/>
    <n v="8.1999999999999993"/>
    <n v="10.7"/>
    <n v="125"/>
    <s v="Medium"/>
    <n v="1.077"/>
    <x v="0"/>
    <s v=""/>
    <n v="4.78"/>
    <n v="6"/>
    <n v="4.7699999999999996"/>
    <n v="2.5"/>
    <s v="Monday"/>
    <s v="5-10 min"/>
    <n v="1"/>
    <s v="Between 1.0-1.2"/>
  </r>
  <r>
    <s v="RF006760"/>
    <d v="2026-03-02T06:47:00"/>
    <d v="2026-03-02T00:00:00"/>
    <n v="6"/>
    <x v="1"/>
    <x v="0"/>
    <n v="6.6"/>
    <n v="152.99"/>
    <n v="162.52000000000001"/>
    <n v="1"/>
    <n v="8.9"/>
    <n v="8.6"/>
    <n v="99"/>
    <s v="Low"/>
    <n v="1.298"/>
    <x v="0"/>
    <s v=""/>
    <n v="4.88"/>
    <n v="5"/>
    <n v="9.5299999999999994"/>
    <n v="-0.3"/>
    <s v="Monday"/>
    <s v="5-10 min"/>
    <n v="1"/>
    <s v="Above 1.2"/>
  </r>
  <r>
    <s v="RF006761"/>
    <d v="2026-03-02T07:24:00"/>
    <d v="2026-03-02T00:00:00"/>
    <n v="7"/>
    <x v="3"/>
    <x v="0"/>
    <n v="6.1"/>
    <n v="143.43"/>
    <n v="137.57"/>
    <n v="1"/>
    <n v="2.4"/>
    <n v="2.5"/>
    <n v="72"/>
    <s v="Medium"/>
    <n v="1.2709999999999999"/>
    <x v="0"/>
    <s v=""/>
    <n v="4.9800000000000004"/>
    <n v="19"/>
    <n v="-5.86"/>
    <n v="0.1"/>
    <s v="Monday"/>
    <s v="0-5 min"/>
    <n v="1"/>
    <s v="Above 1.2"/>
  </r>
  <r>
    <s v="RF006762"/>
    <d v="2026-03-02T07:38:00"/>
    <d v="2026-03-02T00:00:00"/>
    <n v="7"/>
    <x v="3"/>
    <x v="0"/>
    <n v="6.8"/>
    <n v="148.12"/>
    <n v="152.46"/>
    <n v="1"/>
    <n v="6.8"/>
    <n v="10.1"/>
    <n v="68"/>
    <s v="Low"/>
    <n v="2.2000000000000002"/>
    <x v="0"/>
    <s v=""/>
    <n v="4.7"/>
    <n v="8"/>
    <n v="4.34"/>
    <n v="3.3"/>
    <s v="Monday"/>
    <s v="5-10 min"/>
    <n v="1"/>
    <s v="Above 1.2"/>
  </r>
  <r>
    <s v="RF006763"/>
    <d v="2026-03-02T07:41:00"/>
    <d v="2026-03-02T00:00:00"/>
    <n v="7"/>
    <x v="0"/>
    <x v="1"/>
    <n v="8"/>
    <n v="151.93"/>
    <n v="158.25"/>
    <n v="1"/>
    <n v="5.0999999999999996"/>
    <n v="2.2000000000000002"/>
    <n v="113"/>
    <s v="Medium"/>
    <n v="0.85699999999999998"/>
    <x v="0"/>
    <s v=""/>
    <n v="4.68"/>
    <n v="0"/>
    <n v="6.32"/>
    <n v="-2.9"/>
    <s v="Monday"/>
    <s v="5-10 min"/>
    <n v="1"/>
    <s v="Between 0.8-1.0"/>
  </r>
  <r>
    <s v="RF006764"/>
    <d v="2026-03-02T09:01:00"/>
    <d v="2026-03-02T00:00:00"/>
    <n v="9"/>
    <x v="0"/>
    <x v="1"/>
    <n v="6.3"/>
    <n v="148.63999999999999"/>
    <n v="144.12"/>
    <n v="1.2"/>
    <n v="6.6"/>
    <n v="9.8000000000000007"/>
    <n v="89"/>
    <s v="Medium"/>
    <n v="0.66300000000000003"/>
    <x v="0"/>
    <s v=""/>
    <n v="4.71"/>
    <n v="0"/>
    <n v="-4.5199999999999996"/>
    <n v="3.2"/>
    <s v="Monday"/>
    <s v="5-10 min"/>
    <n v="1"/>
    <s v="Below 0.8"/>
  </r>
  <r>
    <s v="RF006765"/>
    <d v="2026-03-02T09:10:00"/>
    <d v="2026-03-02T00:00:00"/>
    <n v="9"/>
    <x v="4"/>
    <x v="0"/>
    <n v="1.8"/>
    <n v="58.99"/>
    <n v="59.67"/>
    <n v="1"/>
    <n v="4.7"/>
    <n v="4.9000000000000004"/>
    <n v="49"/>
    <s v="Low"/>
    <n v="1.21"/>
    <x v="0"/>
    <s v=""/>
    <n v="4.91"/>
    <n v="8"/>
    <n v="0.68"/>
    <n v="0.2"/>
    <s v="Monday"/>
    <s v="0-5 min"/>
    <n v="1"/>
    <s v="Above 1.2"/>
  </r>
  <r>
    <s v="RF006766"/>
    <d v="2026-03-02T09:14:00"/>
    <d v="2026-03-02T00:00:00"/>
    <n v="9"/>
    <x v="0"/>
    <x v="0"/>
    <n v="2.2000000000000002"/>
    <n v="84.04"/>
    <n v="84.18"/>
    <n v="1.2"/>
    <n v="6.3"/>
    <n v="11.4"/>
    <n v="114"/>
    <s v="High"/>
    <n v="0.76800000000000002"/>
    <x v="0"/>
    <s v=""/>
    <n v="4.4800000000000004"/>
    <n v="5"/>
    <n v="0.14000000000000001"/>
    <n v="5.0999999999999996"/>
    <s v="Monday"/>
    <s v="5-10 min"/>
    <n v="1"/>
    <s v="Below 0.8"/>
  </r>
  <r>
    <s v="RF006767"/>
    <d v="2026-03-02T09:37:00"/>
    <d v="2026-03-02T00:00:00"/>
    <n v="9"/>
    <x v="1"/>
    <x v="0"/>
    <n v="4.5999999999999996"/>
    <n v="119.87"/>
    <n v="119.26"/>
    <n v="1"/>
    <n v="5.5"/>
    <n v="3.9"/>
    <n v="81"/>
    <s v="Medium"/>
    <n v="0.94299999999999995"/>
    <x v="0"/>
    <s v=""/>
    <n v="4.63"/>
    <n v="11"/>
    <n v="-0.61"/>
    <n v="-1.6"/>
    <s v="Monday"/>
    <s v="5-10 min"/>
    <n v="1"/>
    <s v="Between 0.8-1.0"/>
  </r>
  <r>
    <s v="RF006768"/>
    <d v="2026-03-02T09:51:00"/>
    <d v="2026-03-02T00:00:00"/>
    <n v="9"/>
    <x v="2"/>
    <x v="0"/>
    <n v="13.8"/>
    <n v="268.25"/>
    <n v="258.54000000000002"/>
    <n v="1.2"/>
    <n v="6.5"/>
    <n v="9"/>
    <n v="90"/>
    <s v="Medium"/>
    <n v="0.71099999999999997"/>
    <x v="0"/>
    <s v=""/>
    <n v="5"/>
    <n v="13"/>
    <n v="-9.7100000000000009"/>
    <n v="2.5"/>
    <s v="Monday"/>
    <s v="5-10 min"/>
    <n v="1"/>
    <s v="Below 0.8"/>
  </r>
  <r>
    <s v="RF006769"/>
    <d v="2026-03-02T10:13:00"/>
    <d v="2026-03-02T00:00:00"/>
    <n v="10"/>
    <x v="0"/>
    <x v="0"/>
    <n v="7.2"/>
    <n v="189.98"/>
    <m/>
    <n v="1.2"/>
    <n v="8.3000000000000007"/>
    <n v="10.6"/>
    <n v="106"/>
    <s v="High"/>
    <n v="0.72499999999999998"/>
    <x v="1"/>
    <s v="Driver unavailable"/>
    <n v="4.3"/>
    <n v="2"/>
    <m/>
    <n v="2.2999999999999998"/>
    <s v="Monday"/>
    <s v="5-10 min"/>
    <n v="0"/>
    <s v="Below 0.8"/>
  </r>
  <r>
    <s v="RF006770"/>
    <d v="2026-03-02T10:31:00"/>
    <d v="2026-03-02T00:00:00"/>
    <n v="10"/>
    <x v="0"/>
    <x v="0"/>
    <n v="6.1"/>
    <n v="153.38"/>
    <n v="149.83000000000001"/>
    <n v="1.2"/>
    <n v="7.6"/>
    <n v="3.1"/>
    <n v="133"/>
    <s v="Medium"/>
    <n v="0.92900000000000005"/>
    <x v="0"/>
    <s v=""/>
    <n v="4.9000000000000004"/>
    <n v="9"/>
    <n v="-3.55"/>
    <n v="-4.5"/>
    <s v="Monday"/>
    <s v="5-10 min"/>
    <n v="1"/>
    <s v="Between 0.8-1.0"/>
  </r>
  <r>
    <s v="RF006771"/>
    <d v="2026-03-02T10:38:00"/>
    <d v="2026-03-02T00:00:00"/>
    <n v="10"/>
    <x v="3"/>
    <x v="0"/>
    <n v="20.7"/>
    <n v="375.9"/>
    <n v="388.27"/>
    <n v="1"/>
    <n v="7.8"/>
    <n v="9.5"/>
    <n v="54"/>
    <s v="Low"/>
    <n v="1.0960000000000001"/>
    <x v="0"/>
    <s v=""/>
    <n v="4.96"/>
    <n v="6"/>
    <n v="12.37"/>
    <n v="1.7"/>
    <s v="Monday"/>
    <s v="5-10 min"/>
    <n v="1"/>
    <s v="Between 1.0-1.2"/>
  </r>
  <r>
    <s v="RF006772"/>
    <d v="2026-03-02T10:41:00"/>
    <d v="2026-03-02T00:00:00"/>
    <n v="10"/>
    <x v="1"/>
    <x v="0"/>
    <n v="7.7"/>
    <n v="167.68"/>
    <n v="176.44"/>
    <n v="1"/>
    <n v="6.8"/>
    <n v="9.5"/>
    <n v="83"/>
    <s v="Medium"/>
    <n v="0.93799999999999994"/>
    <x v="0"/>
    <s v=""/>
    <n v="4.91"/>
    <n v="5"/>
    <n v="8.76"/>
    <n v="2.7"/>
    <s v="Monday"/>
    <s v="5-10 min"/>
    <n v="1"/>
    <s v="Between 0.8-1.0"/>
  </r>
  <r>
    <s v="RF006773"/>
    <d v="2026-03-02T10:54:00"/>
    <d v="2026-03-02T00:00:00"/>
    <n v="10"/>
    <x v="3"/>
    <x v="0"/>
    <n v="6.3"/>
    <n v="137.54"/>
    <n v="133.16"/>
    <n v="1.1000000000000001"/>
    <n v="5.0999999999999996"/>
    <n v="4.4000000000000004"/>
    <n v="57"/>
    <s v="Low"/>
    <n v="1.202"/>
    <x v="0"/>
    <s v=""/>
    <n v="4.62"/>
    <n v="4"/>
    <n v="-4.38"/>
    <n v="-0.7"/>
    <s v="Monday"/>
    <s v="5-10 min"/>
    <n v="1"/>
    <s v="Above 1.2"/>
  </r>
  <r>
    <s v="RF006774"/>
    <d v="2026-03-02T11:11:00"/>
    <d v="2026-03-02T00:00:00"/>
    <n v="11"/>
    <x v="1"/>
    <x v="1"/>
    <n v="5"/>
    <n v="122.05"/>
    <n v="125.46"/>
    <n v="1.1000000000000001"/>
    <n v="6.4"/>
    <n v="11.2"/>
    <n v="108"/>
    <s v="Medium"/>
    <n v="1.3169999999999999"/>
    <x v="0"/>
    <s v=""/>
    <n v="4.93"/>
    <n v="0"/>
    <n v="3.41"/>
    <n v="4.8"/>
    <s v="Monday"/>
    <s v="5-10 min"/>
    <n v="1"/>
    <s v="Above 1.2"/>
  </r>
  <r>
    <s v="RF006775"/>
    <d v="2026-03-02T11:12:00"/>
    <d v="2026-03-02T00:00:00"/>
    <n v="11"/>
    <x v="0"/>
    <x v="0"/>
    <n v="4.4000000000000004"/>
    <n v="118.68"/>
    <m/>
    <n v="1.1000000000000001"/>
    <n v="7.5"/>
    <n v="4.5"/>
    <n v="101"/>
    <s v="Medium"/>
    <n v="0.91100000000000003"/>
    <x v="2"/>
    <s v="ETA too high"/>
    <n v="4.84"/>
    <n v="26"/>
    <m/>
    <n v="-3"/>
    <s v="Monday"/>
    <s v="5-10 min"/>
    <n v="0"/>
    <s v="Between 0.8-1.0"/>
  </r>
  <r>
    <s v="RF006776"/>
    <d v="2026-03-02T11:16:00"/>
    <d v="2026-03-02T00:00:00"/>
    <n v="11"/>
    <x v="0"/>
    <x v="1"/>
    <n v="1.5"/>
    <n v="79.48"/>
    <m/>
    <n v="1.3"/>
    <n v="8"/>
    <n v="5.4"/>
    <n v="109"/>
    <s v="High"/>
    <n v="0.74399999999999999"/>
    <x v="2"/>
    <s v="ETA too high"/>
    <n v="4.84"/>
    <n v="0"/>
    <m/>
    <n v="-2.6"/>
    <s v="Monday"/>
    <s v="5-10 min"/>
    <n v="0"/>
    <s v="Below 0.8"/>
  </r>
  <r>
    <s v="RF006777"/>
    <d v="2026-03-02T11:28:00"/>
    <d v="2026-03-02T00:00:00"/>
    <n v="11"/>
    <x v="0"/>
    <x v="1"/>
    <n v="6.2"/>
    <n v="132.28"/>
    <n v="130.55000000000001"/>
    <n v="1.1000000000000001"/>
    <n v="6.4"/>
    <n v="5.4"/>
    <n v="119"/>
    <s v="Medium"/>
    <n v="0.95499999999999996"/>
    <x v="0"/>
    <s v=""/>
    <n v="4.5"/>
    <n v="0"/>
    <n v="-1.73"/>
    <n v="-1"/>
    <s v="Monday"/>
    <s v="5-10 min"/>
    <n v="1"/>
    <s v="Between 0.8-1.0"/>
  </r>
  <r>
    <s v="RF006778"/>
    <d v="2026-03-02T11:29:00"/>
    <d v="2026-03-02T00:00:00"/>
    <n v="11"/>
    <x v="3"/>
    <x v="0"/>
    <n v="2.4"/>
    <n v="77.790000000000006"/>
    <n v="75.819999999999993"/>
    <n v="1"/>
    <n v="10.6"/>
    <n v="8.9"/>
    <n v="65"/>
    <s v="Low"/>
    <n v="1.625"/>
    <x v="0"/>
    <s v=""/>
    <n v="4.67"/>
    <n v="8"/>
    <n v="-1.97"/>
    <n v="-1.7"/>
    <s v="Monday"/>
    <s v="10-15 min"/>
    <n v="1"/>
    <s v="Above 1.2"/>
  </r>
  <r>
    <s v="RF006779"/>
    <d v="2026-03-02T11:33:00"/>
    <d v="2026-03-02T00:00:00"/>
    <n v="11"/>
    <x v="3"/>
    <x v="0"/>
    <n v="3.4"/>
    <n v="97.08"/>
    <n v="102.12"/>
    <n v="1.1000000000000001"/>
    <n v="3.7"/>
    <n v="5.5"/>
    <n v="71"/>
    <s v="Low"/>
    <n v="1.5129999999999999"/>
    <x v="0"/>
    <s v=""/>
    <n v="4.74"/>
    <n v="2"/>
    <n v="5.04"/>
    <n v="1.8"/>
    <s v="Monday"/>
    <s v="0-5 min"/>
    <n v="1"/>
    <s v="Above 1.2"/>
  </r>
  <r>
    <s v="RF006780"/>
    <d v="2026-03-02T11:37:00"/>
    <d v="2026-03-02T00:00:00"/>
    <n v="11"/>
    <x v="4"/>
    <x v="0"/>
    <n v="2.2999999999999998"/>
    <n v="70.48"/>
    <n v="69.31"/>
    <n v="1"/>
    <n v="6.8"/>
    <n v="9.8000000000000007"/>
    <n v="62"/>
    <s v="Low"/>
    <n v="1.7569999999999999"/>
    <x v="0"/>
    <s v=""/>
    <n v="5"/>
    <n v="9"/>
    <n v="-1.17"/>
    <n v="3"/>
    <s v="Monday"/>
    <s v="5-10 min"/>
    <n v="1"/>
    <s v="Above 1.2"/>
  </r>
  <r>
    <s v="RF006781"/>
    <d v="2026-03-02T11:42:00"/>
    <d v="2026-03-02T00:00:00"/>
    <n v="11"/>
    <x v="0"/>
    <x v="0"/>
    <n v="19.7"/>
    <n v="452.52"/>
    <m/>
    <n v="1.3"/>
    <n v="7.1"/>
    <n v="4.4000000000000004"/>
    <n v="110"/>
    <s v="High"/>
    <n v="0.753"/>
    <x v="1"/>
    <s v="Pickup too far"/>
    <n v="4.4800000000000004"/>
    <n v="2"/>
    <m/>
    <n v="-2.7"/>
    <s v="Monday"/>
    <s v="5-10 min"/>
    <n v="0"/>
    <s v="Below 0.8"/>
  </r>
  <r>
    <s v="RF006782"/>
    <d v="2026-03-02T11:46:00"/>
    <d v="2026-03-02T00:00:00"/>
    <n v="11"/>
    <x v="1"/>
    <x v="0"/>
    <n v="7.5"/>
    <n v="160.69"/>
    <n v="164.93"/>
    <n v="1.1000000000000001"/>
    <n v="2"/>
    <n v="1.2"/>
    <n v="93"/>
    <s v="Medium"/>
    <n v="1.01"/>
    <x v="0"/>
    <s v=""/>
    <n v="4.7"/>
    <n v="14"/>
    <n v="4.24"/>
    <n v="-0.8"/>
    <s v="Monday"/>
    <s v="0-5 min"/>
    <n v="1"/>
    <s v="Between 1.0-1.2"/>
  </r>
  <r>
    <s v="RF006783"/>
    <d v="2026-03-02T12:02:00"/>
    <d v="2026-03-02T00:00:00"/>
    <n v="12"/>
    <x v="1"/>
    <x v="0"/>
    <n v="14.4"/>
    <n v="274.89"/>
    <n v="273.64999999999998"/>
    <n v="1"/>
    <n v="2"/>
    <n v="1.8"/>
    <n v="92"/>
    <s v="Low"/>
    <n v="1.2250000000000001"/>
    <x v="0"/>
    <s v=""/>
    <n v="4.8"/>
    <n v="6"/>
    <n v="-1.24"/>
    <n v="-0.2"/>
    <s v="Monday"/>
    <s v="0-5 min"/>
    <n v="1"/>
    <s v="Above 1.2"/>
  </r>
  <r>
    <s v="RF006784"/>
    <d v="2026-03-02T12:05:00"/>
    <d v="2026-03-02T00:00:00"/>
    <n v="12"/>
    <x v="2"/>
    <x v="0"/>
    <n v="10.7"/>
    <n v="191.37"/>
    <m/>
    <n v="1.1000000000000001"/>
    <n v="2"/>
    <n v="4.0999999999999996"/>
    <n v="107"/>
    <s v="Medium"/>
    <n v="0.96799999999999997"/>
    <x v="1"/>
    <s v="Pickup too far"/>
    <n v="4.7300000000000004"/>
    <n v="17"/>
    <m/>
    <n v="2.1"/>
    <s v="Monday"/>
    <s v="0-5 min"/>
    <n v="0"/>
    <s v="Between 0.8-1.0"/>
  </r>
  <r>
    <s v="RF006785"/>
    <d v="2026-03-02T12:11:00"/>
    <d v="2026-03-02T00:00:00"/>
    <n v="12"/>
    <x v="1"/>
    <x v="0"/>
    <n v="5.3"/>
    <n v="109.63"/>
    <n v="108.17"/>
    <n v="1"/>
    <n v="4.5999999999999996"/>
    <n v="1.7"/>
    <n v="102"/>
    <s v="Low"/>
    <n v="1.327"/>
    <x v="0"/>
    <s v=""/>
    <n v="4.75"/>
    <n v="31"/>
    <n v="-1.46"/>
    <n v="-2.9"/>
    <s v="Monday"/>
    <s v="0-5 min"/>
    <n v="1"/>
    <s v="Above 1.2"/>
  </r>
  <r>
    <s v="RF006786"/>
    <d v="2026-03-02T12:20:00"/>
    <d v="2026-03-02T00:00:00"/>
    <n v="12"/>
    <x v="0"/>
    <x v="0"/>
    <n v="3.8"/>
    <n v="107.13"/>
    <m/>
    <n v="1"/>
    <n v="2"/>
    <m/>
    <n v="125"/>
    <s v="Low"/>
    <n v="1.2949999999999999"/>
    <x v="3"/>
    <s v="No driver available"/>
    <n v="4.4000000000000004"/>
    <n v="1"/>
    <m/>
    <m/>
    <s v="Monday"/>
    <s v="0-5 min"/>
    <n v="0"/>
    <s v="Above 1.2"/>
  </r>
  <r>
    <s v="RF006787"/>
    <d v="2026-03-02T12:28:00"/>
    <d v="2026-03-02T00:00:00"/>
    <n v="12"/>
    <x v="1"/>
    <x v="1"/>
    <n v="5.2"/>
    <n v="127.78"/>
    <m/>
    <n v="1"/>
    <n v="4.4000000000000004"/>
    <n v="5.0999999999999996"/>
    <n v="108"/>
    <s v="Medium"/>
    <n v="1.2709999999999999"/>
    <x v="1"/>
    <s v="Vehicle issue"/>
    <n v="4.78"/>
    <n v="0"/>
    <m/>
    <n v="0.7"/>
    <s v="Monday"/>
    <s v="0-5 min"/>
    <n v="0"/>
    <s v="Above 1.2"/>
  </r>
  <r>
    <s v="RF006788"/>
    <d v="2026-03-02T12:44:00"/>
    <d v="2026-03-02T00:00:00"/>
    <n v="12"/>
    <x v="3"/>
    <x v="0"/>
    <n v="3.1"/>
    <n v="85.73"/>
    <n v="84.13"/>
    <n v="1.1000000000000001"/>
    <n v="4.9000000000000004"/>
    <n v="6.4"/>
    <n v="69"/>
    <s v="Low"/>
    <n v="2.2000000000000002"/>
    <x v="0"/>
    <s v=""/>
    <n v="4.51"/>
    <n v="2"/>
    <n v="-1.6"/>
    <n v="1.5"/>
    <s v="Monday"/>
    <s v="0-5 min"/>
    <n v="1"/>
    <s v="Above 1.2"/>
  </r>
  <r>
    <s v="RF006789"/>
    <d v="2026-03-02T13:21:00"/>
    <d v="2026-03-02T00:00:00"/>
    <n v="13"/>
    <x v="2"/>
    <x v="0"/>
    <n v="0.8"/>
    <n v="51.22"/>
    <n v="51.36"/>
    <n v="1"/>
    <n v="3.4"/>
    <n v="6.7"/>
    <n v="122"/>
    <s v="Low"/>
    <n v="2.2000000000000002"/>
    <x v="0"/>
    <s v=""/>
    <n v="4.71"/>
    <n v="64"/>
    <n v="0.14000000000000001"/>
    <n v="3.3"/>
    <s v="Monday"/>
    <s v="0-5 min"/>
    <n v="1"/>
    <s v="Above 1.2"/>
  </r>
  <r>
    <s v="RF006790"/>
    <d v="2026-03-02T13:39:00"/>
    <d v="2026-03-02T00:00:00"/>
    <n v="13"/>
    <x v="0"/>
    <x v="0"/>
    <n v="1.6"/>
    <n v="74.66"/>
    <m/>
    <n v="1.1000000000000001"/>
    <n v="5.3"/>
    <n v="13.5"/>
    <n v="92"/>
    <s v="Medium"/>
    <n v="0.755"/>
    <x v="2"/>
    <s v="ETA too high"/>
    <n v="4.71"/>
    <n v="5"/>
    <m/>
    <n v="8.1999999999999993"/>
    <s v="Monday"/>
    <s v="5-10 min"/>
    <n v="0"/>
    <s v="Below 0.8"/>
  </r>
  <r>
    <s v="RF006791"/>
    <d v="2026-03-02T13:58:00"/>
    <d v="2026-03-02T00:00:00"/>
    <n v="13"/>
    <x v="2"/>
    <x v="0"/>
    <n v="9.5"/>
    <n v="169.97"/>
    <n v="163.24"/>
    <n v="1"/>
    <n v="6.3"/>
    <n v="5.2"/>
    <n v="113"/>
    <s v="Medium"/>
    <n v="1.1359999999999999"/>
    <x v="0"/>
    <s v=""/>
    <n v="4.99"/>
    <n v="2"/>
    <n v="-6.73"/>
    <n v="-1.1000000000000001"/>
    <s v="Monday"/>
    <s v="5-10 min"/>
    <n v="1"/>
    <s v="Between 1.0-1.2"/>
  </r>
  <r>
    <s v="RF006792"/>
    <d v="2026-03-02T14:13:00"/>
    <d v="2026-03-02T00:00:00"/>
    <n v="14"/>
    <x v="1"/>
    <x v="0"/>
    <n v="1.8"/>
    <n v="62.64"/>
    <n v="59.27"/>
    <n v="1"/>
    <n v="2.6"/>
    <n v="1.1000000000000001"/>
    <n v="96"/>
    <s v="Low"/>
    <n v="1.258"/>
    <x v="0"/>
    <s v=""/>
    <n v="4.24"/>
    <n v="69"/>
    <n v="-3.37"/>
    <n v="-1.5"/>
    <s v="Monday"/>
    <s v="0-5 min"/>
    <n v="1"/>
    <s v="Above 1.2"/>
  </r>
  <r>
    <s v="RF006793"/>
    <d v="2026-03-02T14:23:00"/>
    <d v="2026-03-02T00:00:00"/>
    <n v="14"/>
    <x v="1"/>
    <x v="0"/>
    <n v="3.4"/>
    <n v="93.72"/>
    <n v="95.65"/>
    <n v="1"/>
    <n v="4.5999999999999996"/>
    <n v="6.8"/>
    <n v="97"/>
    <s v="Medium"/>
    <n v="1.0920000000000001"/>
    <x v="0"/>
    <s v=""/>
    <n v="4.3"/>
    <n v="4"/>
    <n v="1.93"/>
    <n v="2.2000000000000002"/>
    <s v="Monday"/>
    <s v="0-5 min"/>
    <n v="1"/>
    <s v="Between 1.0-1.2"/>
  </r>
  <r>
    <s v="RF006794"/>
    <d v="2026-03-02T14:44:00"/>
    <d v="2026-03-02T00:00:00"/>
    <n v="14"/>
    <x v="0"/>
    <x v="0"/>
    <n v="5"/>
    <n v="123.87"/>
    <n v="118.28"/>
    <n v="1"/>
    <n v="2"/>
    <n v="3.3"/>
    <n v="138"/>
    <s v="Medium"/>
    <n v="1.242"/>
    <x v="0"/>
    <s v=""/>
    <n v="4.59"/>
    <n v="1"/>
    <n v="-5.59"/>
    <n v="1.3"/>
    <s v="Monday"/>
    <s v="0-5 min"/>
    <n v="1"/>
    <s v="Above 1.2"/>
  </r>
  <r>
    <s v="RF006795"/>
    <d v="2026-03-02T14:47:00"/>
    <d v="2026-03-02T00:00:00"/>
    <n v="14"/>
    <x v="1"/>
    <x v="0"/>
    <n v="2.4"/>
    <n v="78.790000000000006"/>
    <n v="75.83"/>
    <n v="1"/>
    <n v="5"/>
    <n v="8.9"/>
    <n v="98"/>
    <s v="Low"/>
    <n v="1.462"/>
    <x v="0"/>
    <s v=""/>
    <n v="4.9000000000000004"/>
    <n v="2"/>
    <n v="-2.96"/>
    <n v="3.9"/>
    <s v="Monday"/>
    <s v="0-5 min"/>
    <n v="1"/>
    <s v="Above 1.2"/>
  </r>
  <r>
    <s v="RF006796"/>
    <d v="2026-03-02T14:55:00"/>
    <d v="2026-03-02T00:00:00"/>
    <n v="14"/>
    <x v="2"/>
    <x v="1"/>
    <n v="8.9"/>
    <n v="157.79"/>
    <m/>
    <n v="1"/>
    <n v="7.6"/>
    <n v="7.2"/>
    <n v="97"/>
    <s v="Medium"/>
    <n v="0.92"/>
    <x v="2"/>
    <s v="ETA too high"/>
    <n v="4.78"/>
    <n v="0"/>
    <m/>
    <n v="-0.4"/>
    <s v="Monday"/>
    <s v="5-10 min"/>
    <n v="0"/>
    <s v="Between 0.8-1.0"/>
  </r>
  <r>
    <s v="RF006797"/>
    <d v="2026-03-02T15:42:00"/>
    <d v="2026-03-02T00:00:00"/>
    <n v="15"/>
    <x v="1"/>
    <x v="0"/>
    <n v="12.1"/>
    <n v="225.54"/>
    <n v="231.99"/>
    <n v="1"/>
    <n v="6.3"/>
    <n v="4.5999999999999996"/>
    <n v="94"/>
    <s v="Low"/>
    <n v="1.413"/>
    <x v="0"/>
    <s v=""/>
    <n v="4.72"/>
    <n v="8"/>
    <n v="6.45"/>
    <n v="-1.7"/>
    <s v="Monday"/>
    <s v="5-10 min"/>
    <n v="1"/>
    <s v="Above 1.2"/>
  </r>
  <r>
    <s v="RF006798"/>
    <d v="2026-03-02T16:09:00"/>
    <d v="2026-03-02T00:00:00"/>
    <n v="16"/>
    <x v="3"/>
    <x v="0"/>
    <n v="1.9"/>
    <n v="70.3"/>
    <n v="63.33"/>
    <n v="1.1000000000000001"/>
    <n v="4.4000000000000004"/>
    <n v="7.5"/>
    <n v="64"/>
    <s v="Low"/>
    <n v="1.5209999999999999"/>
    <x v="0"/>
    <s v=""/>
    <n v="4.99"/>
    <n v="3"/>
    <n v="-6.97"/>
    <n v="3.1"/>
    <s v="Monday"/>
    <s v="0-5 min"/>
    <n v="1"/>
    <s v="Above 1.2"/>
  </r>
  <r>
    <s v="RF006799"/>
    <d v="2026-03-02T16:10:00"/>
    <d v="2026-03-02T00:00:00"/>
    <n v="16"/>
    <x v="0"/>
    <x v="1"/>
    <n v="1.7"/>
    <n v="75.319999999999993"/>
    <n v="74.11"/>
    <n v="1.1000000000000001"/>
    <n v="5.6"/>
    <n v="6.7"/>
    <n v="102"/>
    <s v="Medium"/>
    <n v="0.77300000000000002"/>
    <x v="0"/>
    <s v=""/>
    <n v="4.5599999999999996"/>
    <n v="0"/>
    <n v="-1.21"/>
    <n v="1.1000000000000001"/>
    <s v="Monday"/>
    <s v="5-10 min"/>
    <n v="1"/>
    <s v="Below 0.8"/>
  </r>
  <r>
    <s v="RF006800"/>
    <d v="2026-03-02T16:15:00"/>
    <d v="2026-03-02T00:00:00"/>
    <n v="16"/>
    <x v="0"/>
    <x v="0"/>
    <n v="4"/>
    <n v="111.8"/>
    <n v="116.04"/>
    <n v="1.1000000000000001"/>
    <n v="9.9"/>
    <n v="14"/>
    <n v="105"/>
    <s v="Medium"/>
    <n v="0.78800000000000003"/>
    <x v="0"/>
    <s v=""/>
    <n v="4.6100000000000003"/>
    <n v="8"/>
    <n v="4.24"/>
    <n v="4.0999999999999996"/>
    <s v="Monday"/>
    <s v="5-10 min"/>
    <n v="1"/>
    <s v="Below 0.8"/>
  </r>
  <r>
    <s v="RF006801"/>
    <d v="2026-03-02T16:48:00"/>
    <d v="2026-03-02T00:00:00"/>
    <n v="16"/>
    <x v="2"/>
    <x v="0"/>
    <n v="10"/>
    <n v="192.5"/>
    <m/>
    <n v="1"/>
    <n v="6.3"/>
    <n v="7.2"/>
    <n v="108"/>
    <s v="Medium"/>
    <n v="1.0529999999999999"/>
    <x v="1"/>
    <s v="Driver unavailable"/>
    <n v="4.83"/>
    <n v="28"/>
    <m/>
    <n v="0.9"/>
    <s v="Monday"/>
    <s v="5-10 min"/>
    <n v="0"/>
    <s v="Between 1.0-1.2"/>
  </r>
  <r>
    <s v="RF006802"/>
    <d v="2026-03-02T16:51:00"/>
    <d v="2026-03-02T00:00:00"/>
    <n v="16"/>
    <x v="3"/>
    <x v="0"/>
    <n v="9.8000000000000007"/>
    <n v="193.51"/>
    <n v="195.54"/>
    <n v="1.1000000000000001"/>
    <n v="5.0999999999999996"/>
    <n v="6.3"/>
    <n v="59"/>
    <s v="Low"/>
    <n v="1.4790000000000001"/>
    <x v="0"/>
    <s v=""/>
    <n v="4.79"/>
    <n v="10"/>
    <n v="2.0299999999999998"/>
    <n v="1.2"/>
    <s v="Monday"/>
    <s v="5-10 min"/>
    <n v="1"/>
    <s v="Above 1.2"/>
  </r>
  <r>
    <s v="RF006803"/>
    <d v="2026-03-02T17:00:00"/>
    <d v="2026-03-02T00:00:00"/>
    <n v="17"/>
    <x v="2"/>
    <x v="0"/>
    <n v="1.6"/>
    <n v="63.22"/>
    <n v="64.38"/>
    <n v="1"/>
    <n v="6.7"/>
    <n v="2.6"/>
    <n v="104"/>
    <s v="Medium"/>
    <n v="1.0169999999999999"/>
    <x v="0"/>
    <s v=""/>
    <n v="4.58"/>
    <n v="4"/>
    <n v="1.1599999999999999"/>
    <n v="-4.0999999999999996"/>
    <s v="Monday"/>
    <s v="5-10 min"/>
    <n v="1"/>
    <s v="Between 1.0-1.2"/>
  </r>
  <r>
    <s v="RF006804"/>
    <d v="2026-03-02T17:07:00"/>
    <d v="2026-03-02T00:00:00"/>
    <n v="17"/>
    <x v="2"/>
    <x v="1"/>
    <n v="8.1"/>
    <n v="177.23"/>
    <n v="167.57"/>
    <n v="1.1000000000000001"/>
    <n v="4.8"/>
    <n v="3.3"/>
    <n v="95"/>
    <s v="Medium"/>
    <n v="0.88700000000000001"/>
    <x v="0"/>
    <s v=""/>
    <n v="4.6100000000000003"/>
    <n v="0"/>
    <n v="-9.66"/>
    <n v="-1.5"/>
    <s v="Monday"/>
    <s v="0-5 min"/>
    <n v="1"/>
    <s v="Between 0.8-1.0"/>
  </r>
  <r>
    <s v="RF006805"/>
    <d v="2026-03-02T17:25:00"/>
    <d v="2026-03-02T00:00:00"/>
    <n v="17"/>
    <x v="1"/>
    <x v="1"/>
    <n v="5.2"/>
    <n v="153.24"/>
    <n v="151.47999999999999"/>
    <n v="1.4"/>
    <n v="8.1"/>
    <n v="11.6"/>
    <n v="59"/>
    <s v="High"/>
    <n v="0.52100000000000002"/>
    <x v="0"/>
    <s v=""/>
    <n v="4.57"/>
    <n v="0"/>
    <n v="-1.76"/>
    <n v="3.5"/>
    <s v="Monday"/>
    <s v="5-10 min"/>
    <n v="1"/>
    <s v="Below 0.8"/>
  </r>
  <r>
    <s v="RF006806"/>
    <d v="2026-03-02T17:27:00"/>
    <d v="2026-03-02T00:00:00"/>
    <n v="17"/>
    <x v="1"/>
    <x v="0"/>
    <n v="13.2"/>
    <n v="206.26"/>
    <n v="201.67"/>
    <n v="1"/>
    <n v="4.4000000000000004"/>
    <n v="11.5"/>
    <n v="78"/>
    <s v="Medium"/>
    <n v="0.89100000000000001"/>
    <x v="0"/>
    <s v=""/>
    <n v="4.46"/>
    <n v="40"/>
    <n v="-4.59"/>
    <n v="7.1"/>
    <s v="Monday"/>
    <s v="0-5 min"/>
    <n v="1"/>
    <s v="Between 0.8-1.0"/>
  </r>
  <r>
    <s v="RF006807"/>
    <d v="2026-03-02T17:30:00"/>
    <d v="2026-03-02T00:00:00"/>
    <n v="17"/>
    <x v="1"/>
    <x v="1"/>
    <n v="2.9"/>
    <n v="102.97"/>
    <n v="103.55"/>
    <n v="1.2"/>
    <n v="8.4"/>
    <n v="13.6"/>
    <n v="74"/>
    <s v="Medium"/>
    <n v="0.79400000000000004"/>
    <x v="0"/>
    <s v=""/>
    <n v="4.6100000000000003"/>
    <n v="0"/>
    <n v="0.57999999999999996"/>
    <n v="5.2"/>
    <s v="Monday"/>
    <s v="5-10 min"/>
    <n v="1"/>
    <s v="Below 0.8"/>
  </r>
  <r>
    <s v="RF006808"/>
    <d v="2026-03-02T17:35:00"/>
    <d v="2026-03-02T00:00:00"/>
    <n v="17"/>
    <x v="1"/>
    <x v="0"/>
    <n v="2.2999999999999998"/>
    <n v="71.55"/>
    <n v="72.87"/>
    <n v="1"/>
    <n v="3.4"/>
    <n v="9.4"/>
    <n v="83"/>
    <s v="Low"/>
    <n v="1.145"/>
    <x v="0"/>
    <s v=""/>
    <n v="4.32"/>
    <n v="23"/>
    <n v="1.32"/>
    <n v="6"/>
    <s v="Monday"/>
    <s v="0-5 min"/>
    <n v="1"/>
    <s v="Between 1.0-1.2"/>
  </r>
  <r>
    <s v="RF006809"/>
    <d v="2026-03-02T17:43:00"/>
    <d v="2026-03-02T00:00:00"/>
    <n v="17"/>
    <x v="0"/>
    <x v="0"/>
    <n v="10.3"/>
    <n v="277.33"/>
    <n v="280.17"/>
    <n v="1.4"/>
    <n v="7.6"/>
    <n v="8.3000000000000007"/>
    <n v="107"/>
    <s v="High"/>
    <n v="0.58599999999999997"/>
    <x v="0"/>
    <s v=""/>
    <n v="4.6900000000000004"/>
    <n v="5"/>
    <n v="2.84"/>
    <n v="0.7"/>
    <s v="Monday"/>
    <s v="5-10 min"/>
    <n v="1"/>
    <s v="Below 0.8"/>
  </r>
  <r>
    <s v="RF006810"/>
    <d v="2026-03-02T17:49:00"/>
    <d v="2026-03-02T00:00:00"/>
    <n v="17"/>
    <x v="2"/>
    <x v="0"/>
    <n v="1.6"/>
    <n v="65.05"/>
    <n v="66.39"/>
    <n v="1.1000000000000001"/>
    <n v="7.3"/>
    <n v="9.5"/>
    <n v="83"/>
    <s v="Medium"/>
    <n v="0.78300000000000003"/>
    <x v="0"/>
    <s v=""/>
    <n v="4.68"/>
    <n v="1"/>
    <n v="1.34"/>
    <n v="2.2000000000000002"/>
    <s v="Monday"/>
    <s v="5-10 min"/>
    <n v="1"/>
    <s v="Below 0.8"/>
  </r>
  <r>
    <s v="RF006811"/>
    <d v="2026-03-02T17:54:00"/>
    <d v="2026-03-02T00:00:00"/>
    <n v="17"/>
    <x v="4"/>
    <x v="0"/>
    <n v="6.6"/>
    <n v="127.32"/>
    <n v="123.5"/>
    <n v="1"/>
    <n v="2"/>
    <n v="3.8"/>
    <n v="50"/>
    <s v="Low"/>
    <n v="1.587"/>
    <x v="0"/>
    <s v=""/>
    <n v="4.74"/>
    <n v="1"/>
    <n v="-3.82"/>
    <n v="1.8"/>
    <s v="Monday"/>
    <s v="0-5 min"/>
    <n v="1"/>
    <s v="Above 1.2"/>
  </r>
  <r>
    <s v="RF006812"/>
    <d v="2026-03-02T18:01:00"/>
    <d v="2026-03-02T00:00:00"/>
    <n v="18"/>
    <x v="3"/>
    <x v="1"/>
    <n v="5.6"/>
    <n v="109.13"/>
    <m/>
    <n v="1"/>
    <n v="3.9"/>
    <n v="3.2"/>
    <n v="55"/>
    <s v="Low"/>
    <n v="1.0660000000000001"/>
    <x v="1"/>
    <s v="Driver unavailable"/>
    <n v="4.97"/>
    <n v="0"/>
    <m/>
    <n v="-0.7"/>
    <s v="Monday"/>
    <s v="0-5 min"/>
    <n v="0"/>
    <s v="Between 1.0-1.2"/>
  </r>
  <r>
    <s v="RF006813"/>
    <d v="2026-03-02T18:22:00"/>
    <d v="2026-03-02T00:00:00"/>
    <n v="18"/>
    <x v="4"/>
    <x v="0"/>
    <n v="4.0999999999999996"/>
    <n v="93.29"/>
    <n v="95.56"/>
    <n v="1"/>
    <n v="3.7"/>
    <n v="4.5999999999999996"/>
    <n v="48"/>
    <s v="Low"/>
    <n v="1.3160000000000001"/>
    <x v="0"/>
    <s v=""/>
    <n v="4.6900000000000004"/>
    <n v="32"/>
    <n v="2.27"/>
    <n v="0.9"/>
    <s v="Monday"/>
    <s v="0-5 min"/>
    <n v="1"/>
    <s v="Above 1.2"/>
  </r>
  <r>
    <s v="RF006814"/>
    <d v="2026-03-02T18:39:00"/>
    <d v="2026-03-02T00:00:00"/>
    <n v="18"/>
    <x v="4"/>
    <x v="0"/>
    <n v="4.7"/>
    <n v="111.9"/>
    <n v="113.79"/>
    <n v="1"/>
    <n v="6"/>
    <n v="7.6"/>
    <n v="51"/>
    <s v="Low"/>
    <n v="1.105"/>
    <x v="0"/>
    <s v=""/>
    <n v="4.55"/>
    <n v="4"/>
    <n v="1.89"/>
    <n v="1.6"/>
    <s v="Monday"/>
    <s v="5-10 min"/>
    <n v="1"/>
    <s v="Between 1.0-1.2"/>
  </r>
  <r>
    <s v="RF006815"/>
    <d v="2026-03-02T18:43:00"/>
    <d v="2026-03-02T00:00:00"/>
    <n v="18"/>
    <x v="1"/>
    <x v="0"/>
    <n v="6.6"/>
    <n v="143.19999999999999"/>
    <n v="134.80000000000001"/>
    <n v="1"/>
    <n v="6.8"/>
    <n v="5.0999999999999996"/>
    <n v="65"/>
    <s v="Low"/>
    <n v="0.82799999999999996"/>
    <x v="0"/>
    <s v=""/>
    <n v="4.67"/>
    <n v="6"/>
    <n v="-8.4"/>
    <n v="-1.7"/>
    <s v="Monday"/>
    <s v="5-10 min"/>
    <n v="1"/>
    <s v="Between 0.8-1.0"/>
  </r>
  <r>
    <s v="RF006816"/>
    <d v="2026-03-02T18:44:00"/>
    <d v="2026-03-02T00:00:00"/>
    <n v="18"/>
    <x v="2"/>
    <x v="0"/>
    <n v="0.9"/>
    <n v="61.19"/>
    <m/>
    <n v="1.2"/>
    <n v="12.5"/>
    <n v="14.8"/>
    <n v="86"/>
    <s v="High"/>
    <n v="0.59899999999999998"/>
    <x v="2"/>
    <s v="Fare too high"/>
    <n v="4.5199999999999996"/>
    <n v="1"/>
    <m/>
    <n v="2.2999999999999998"/>
    <s v="Monday"/>
    <s v="10-15 min"/>
    <n v="0"/>
    <s v="Below 0.8"/>
  </r>
  <r>
    <s v="RF006817"/>
    <d v="2026-03-02T19:02:00"/>
    <d v="2026-03-02T00:00:00"/>
    <n v="19"/>
    <x v="1"/>
    <x v="1"/>
    <n v="2.9"/>
    <n v="101.41"/>
    <m/>
    <n v="1.3"/>
    <n v="6.7"/>
    <n v="9.1"/>
    <n v="54"/>
    <s v="Medium"/>
    <n v="0.497"/>
    <x v="1"/>
    <s v="Pickup too far"/>
    <n v="4.8099999999999996"/>
    <n v="0"/>
    <m/>
    <n v="2.4"/>
    <s v="Monday"/>
    <s v="5-10 min"/>
    <n v="0"/>
    <s v="Below 0.8"/>
  </r>
  <r>
    <s v="RF006818"/>
    <d v="2026-03-02T19:37:00"/>
    <d v="2026-03-02T00:00:00"/>
    <n v="19"/>
    <x v="0"/>
    <x v="0"/>
    <n v="1.2"/>
    <n v="75.02"/>
    <n v="71.8"/>
    <n v="1.3"/>
    <n v="4.3"/>
    <n v="2.8"/>
    <n v="110"/>
    <s v="High"/>
    <n v="0.73799999999999999"/>
    <x v="0"/>
    <s v=""/>
    <n v="4.88"/>
    <n v="7"/>
    <n v="-3.22"/>
    <n v="-1.5"/>
    <s v="Monday"/>
    <s v="0-5 min"/>
    <n v="1"/>
    <s v="Below 0.8"/>
  </r>
  <r>
    <s v="RF006819"/>
    <d v="2026-03-02T19:57:00"/>
    <d v="2026-03-02T00:00:00"/>
    <n v="19"/>
    <x v="0"/>
    <x v="1"/>
    <n v="0.7"/>
    <n v="64.459999999999994"/>
    <n v="66.77"/>
    <n v="1.2"/>
    <n v="9.3000000000000007"/>
    <n v="7.6"/>
    <n v="98"/>
    <s v="Medium"/>
    <n v="0.78800000000000003"/>
    <x v="0"/>
    <s v=""/>
    <n v="4.8899999999999997"/>
    <n v="0"/>
    <n v="2.31"/>
    <n v="-1.7"/>
    <s v="Monday"/>
    <s v="5-10 min"/>
    <n v="1"/>
    <s v="Below 0.8"/>
  </r>
  <r>
    <s v="RF006820"/>
    <d v="2026-03-02T19:58:00"/>
    <d v="2026-03-02T00:00:00"/>
    <n v="19"/>
    <x v="3"/>
    <x v="0"/>
    <n v="1.5"/>
    <n v="64.78"/>
    <n v="66.56"/>
    <n v="1.1000000000000001"/>
    <n v="4.2"/>
    <n v="4.9000000000000004"/>
    <n v="51"/>
    <s v="Low"/>
    <n v="1.1319999999999999"/>
    <x v="0"/>
    <s v=""/>
    <n v="4.9800000000000004"/>
    <n v="9"/>
    <n v="1.78"/>
    <n v="0.7"/>
    <s v="Monday"/>
    <s v="0-5 min"/>
    <n v="1"/>
    <s v="Between 1.0-1.2"/>
  </r>
  <r>
    <s v="RF006821"/>
    <d v="2026-03-02T20:12:00"/>
    <d v="2026-03-02T00:00:00"/>
    <n v="20"/>
    <x v="2"/>
    <x v="1"/>
    <n v="5.4"/>
    <n v="160.04"/>
    <n v="156.05000000000001"/>
    <n v="1.2"/>
    <n v="7"/>
    <n v="8.5"/>
    <n v="92"/>
    <s v="Medium"/>
    <n v="0.76900000000000002"/>
    <x v="0"/>
    <s v=""/>
    <n v="4.4000000000000004"/>
    <n v="0"/>
    <n v="-3.99"/>
    <n v="1.5"/>
    <s v="Monday"/>
    <s v="5-10 min"/>
    <n v="1"/>
    <s v="Below 0.8"/>
  </r>
  <r>
    <s v="RF006822"/>
    <d v="2026-03-02T20:51:00"/>
    <d v="2026-03-02T00:00:00"/>
    <n v="20"/>
    <x v="3"/>
    <x v="0"/>
    <n v="8.9"/>
    <n v="173.94"/>
    <n v="174.6"/>
    <n v="1"/>
    <n v="4.2"/>
    <n v="3.2"/>
    <n v="58"/>
    <s v="Low"/>
    <n v="1.516"/>
    <x v="0"/>
    <s v=""/>
    <n v="4.62"/>
    <n v="13"/>
    <n v="0.66"/>
    <n v="-1"/>
    <s v="Monday"/>
    <s v="0-5 min"/>
    <n v="1"/>
    <s v="Above 1.2"/>
  </r>
  <r>
    <s v="RF006823"/>
    <d v="2026-03-02T20:53:00"/>
    <d v="2026-03-02T00:00:00"/>
    <n v="20"/>
    <x v="2"/>
    <x v="1"/>
    <n v="12"/>
    <n v="273.82"/>
    <m/>
    <n v="1.1000000000000001"/>
    <n v="6.5"/>
    <n v="11.5"/>
    <n v="105"/>
    <s v="Medium"/>
    <n v="1.016"/>
    <x v="2"/>
    <s v="ETA too high"/>
    <n v="5"/>
    <n v="0"/>
    <m/>
    <n v="5"/>
    <s v="Monday"/>
    <s v="5-10 min"/>
    <n v="0"/>
    <s v="Between 1.0-1.2"/>
  </r>
  <r>
    <s v="RF006824"/>
    <d v="2026-03-02T21:00:00"/>
    <d v="2026-03-02T00:00:00"/>
    <n v="21"/>
    <x v="1"/>
    <x v="0"/>
    <n v="11.4"/>
    <n v="215.84"/>
    <n v="209.23"/>
    <n v="1.1000000000000001"/>
    <n v="6.4"/>
    <n v="15.5"/>
    <n v="82"/>
    <s v="Medium"/>
    <n v="0.86199999999999999"/>
    <x v="0"/>
    <s v=""/>
    <n v="4.92"/>
    <n v="10"/>
    <n v="-6.61"/>
    <n v="9.1"/>
    <s v="Monday"/>
    <s v="5-10 min"/>
    <n v="1"/>
    <s v="Between 0.8-1.0"/>
  </r>
  <r>
    <s v="RF006825"/>
    <d v="2026-03-02T21:08:00"/>
    <d v="2026-03-02T00:00:00"/>
    <n v="21"/>
    <x v="2"/>
    <x v="1"/>
    <n v="6.8"/>
    <n v="171.89"/>
    <n v="158.21"/>
    <n v="1.1000000000000001"/>
    <n v="4.3"/>
    <n v="15.6"/>
    <n v="106"/>
    <s v="Medium"/>
    <n v="0.96599999999999997"/>
    <x v="0"/>
    <s v=""/>
    <n v="4.82"/>
    <n v="0"/>
    <n v="-13.68"/>
    <n v="11.3"/>
    <s v="Monday"/>
    <s v="0-5 min"/>
    <n v="1"/>
    <s v="Between 0.8-1.0"/>
  </r>
  <r>
    <s v="RF006826"/>
    <d v="2026-03-02T21:26:00"/>
    <d v="2026-03-02T00:00:00"/>
    <n v="21"/>
    <x v="0"/>
    <x v="1"/>
    <n v="0.8"/>
    <n v="61.26"/>
    <n v="61.86"/>
    <n v="1.1000000000000001"/>
    <n v="5.7"/>
    <n v="5.4"/>
    <n v="115"/>
    <s v="Medium"/>
    <n v="0.88500000000000001"/>
    <x v="0"/>
    <s v=""/>
    <n v="4.6900000000000004"/>
    <n v="0"/>
    <n v="0.6"/>
    <n v="-0.3"/>
    <s v="Monday"/>
    <s v="5-10 min"/>
    <n v="1"/>
    <s v="Between 0.8-1.0"/>
  </r>
  <r>
    <s v="RF006827"/>
    <d v="2026-03-02T21:34:00"/>
    <d v="2026-03-02T00:00:00"/>
    <n v="21"/>
    <x v="3"/>
    <x v="1"/>
    <n v="1.5"/>
    <n v="58.03"/>
    <n v="61.01"/>
    <n v="1"/>
    <n v="4.0999999999999996"/>
    <n v="3.5"/>
    <n v="46"/>
    <s v="Low"/>
    <n v="0.94399999999999995"/>
    <x v="0"/>
    <s v=""/>
    <n v="4.97"/>
    <n v="0"/>
    <n v="2.98"/>
    <n v="-0.6"/>
    <s v="Monday"/>
    <s v="0-5 min"/>
    <n v="1"/>
    <s v="Between 0.8-1.0"/>
  </r>
  <r>
    <s v="RF006828"/>
    <d v="2026-03-02T22:03:00"/>
    <d v="2026-03-02T00:00:00"/>
    <n v="22"/>
    <x v="0"/>
    <x v="1"/>
    <n v="8.6999999999999993"/>
    <n v="193.65"/>
    <m/>
    <n v="1"/>
    <n v="4.8"/>
    <n v="3.2"/>
    <n v="110"/>
    <s v="Medium"/>
    <n v="0.96"/>
    <x v="2"/>
    <s v="ETA too high"/>
    <n v="4.66"/>
    <n v="0"/>
    <m/>
    <n v="-1.6"/>
    <s v="Monday"/>
    <s v="0-5 min"/>
    <n v="0"/>
    <s v="Between 0.8-1.0"/>
  </r>
  <r>
    <s v="RF006829"/>
    <d v="2026-03-02T22:42:00"/>
    <d v="2026-03-02T00:00:00"/>
    <n v="22"/>
    <x v="0"/>
    <x v="0"/>
    <n v="2.6"/>
    <n v="79.05"/>
    <n v="78.88"/>
    <n v="1"/>
    <n v="3.6"/>
    <n v="7.1"/>
    <n v="123"/>
    <s v="Medium"/>
    <n v="1.0580000000000001"/>
    <x v="0"/>
    <s v=""/>
    <n v="4.6100000000000003"/>
    <n v="4"/>
    <n v="-0.17"/>
    <n v="3.5"/>
    <s v="Monday"/>
    <s v="0-5 min"/>
    <n v="1"/>
    <s v="Between 1.0-1.2"/>
  </r>
  <r>
    <s v="RF006830"/>
    <d v="2026-03-02T22:56:00"/>
    <d v="2026-03-02T00:00:00"/>
    <n v="22"/>
    <x v="0"/>
    <x v="0"/>
    <n v="11.7"/>
    <n v="196.88"/>
    <m/>
    <n v="1"/>
    <n v="7.7"/>
    <n v="6"/>
    <n v="132"/>
    <s v="Medium"/>
    <n v="1.06"/>
    <x v="1"/>
    <s v="Pickup too far"/>
    <n v="4.7699999999999996"/>
    <n v="10"/>
    <m/>
    <n v="-1.7"/>
    <s v="Monday"/>
    <s v="5-10 min"/>
    <n v="0"/>
    <s v="Between 1.0-1.2"/>
  </r>
  <r>
    <s v="RF006831"/>
    <d v="2026-03-02T23:31:00"/>
    <d v="2026-03-02T00:00:00"/>
    <n v="23"/>
    <x v="0"/>
    <x v="1"/>
    <n v="3.2"/>
    <n v="87.84"/>
    <n v="92.14"/>
    <n v="1"/>
    <n v="3.9"/>
    <n v="6.5"/>
    <n v="139"/>
    <s v="Medium"/>
    <n v="1.119"/>
    <x v="0"/>
    <s v=""/>
    <n v="4.7"/>
    <n v="0"/>
    <n v="4.3"/>
    <n v="2.6"/>
    <s v="Monday"/>
    <s v="0-5 min"/>
    <n v="1"/>
    <s v="Between 1.0-1.2"/>
  </r>
  <r>
    <s v="RF006832"/>
    <d v="2026-03-02T23:32:00"/>
    <d v="2026-03-02T00:00:00"/>
    <n v="23"/>
    <x v="0"/>
    <x v="0"/>
    <n v="8.3000000000000007"/>
    <n v="149.13999999999999"/>
    <n v="151.13999999999999"/>
    <n v="1"/>
    <n v="3.9"/>
    <n v="6.5"/>
    <n v="109"/>
    <s v="Medium"/>
    <n v="0.91400000000000003"/>
    <x v="0"/>
    <s v=""/>
    <n v="4.58"/>
    <n v="12"/>
    <n v="2"/>
    <n v="2.6"/>
    <s v="Monday"/>
    <s v="0-5 min"/>
    <n v="1"/>
    <s v="Between 0.8-1.0"/>
  </r>
  <r>
    <s v="RF006833"/>
    <d v="2026-03-02T23:39:00"/>
    <d v="2026-03-02T00:00:00"/>
    <n v="23"/>
    <x v="1"/>
    <x v="0"/>
    <n v="8.1"/>
    <n v="165.44"/>
    <n v="162.55000000000001"/>
    <n v="1"/>
    <n v="2"/>
    <n v="6.3"/>
    <n v="103"/>
    <s v="Medium"/>
    <n v="1.151"/>
    <x v="0"/>
    <s v=""/>
    <n v="4.5999999999999996"/>
    <n v="41"/>
    <n v="-2.89"/>
    <n v="4.3"/>
    <s v="Monday"/>
    <s v="0-5 min"/>
    <n v="1"/>
    <s v="Between 1.0-1.2"/>
  </r>
  <r>
    <s v="RF006834"/>
    <d v="2026-03-02T23:44:00"/>
    <d v="2026-03-02T00:00:00"/>
    <n v="23"/>
    <x v="3"/>
    <x v="1"/>
    <n v="13.8"/>
    <n v="251.88"/>
    <n v="252.98"/>
    <n v="1"/>
    <n v="2"/>
    <n v="5.5"/>
    <n v="73"/>
    <s v="Low"/>
    <n v="1.8919999999999999"/>
    <x v="0"/>
    <s v=""/>
    <n v="4.93"/>
    <n v="0"/>
    <n v="1.1000000000000001"/>
    <n v="3.5"/>
    <s v="Monday"/>
    <s v="0-5 min"/>
    <n v="1"/>
    <s v="Above 1.2"/>
  </r>
  <r>
    <s v="RF006835"/>
    <d v="2026-03-02T23:50:00"/>
    <d v="2026-03-02T00:00:00"/>
    <n v="23"/>
    <x v="0"/>
    <x v="0"/>
    <n v="5.7"/>
    <n v="134.97999999999999"/>
    <n v="133.30000000000001"/>
    <n v="1.1000000000000001"/>
    <n v="5.6"/>
    <n v="7.5"/>
    <n v="128"/>
    <s v="Low"/>
    <n v="1.43"/>
    <x v="0"/>
    <s v=""/>
    <n v="5"/>
    <n v="5"/>
    <n v="-1.68"/>
    <n v="1.9"/>
    <s v="Monday"/>
    <s v="5-10 min"/>
    <n v="1"/>
    <s v="Above 1.2"/>
  </r>
  <r>
    <s v="RF006836"/>
    <d v="2026-03-02T23:51:00"/>
    <d v="2026-03-02T00:00:00"/>
    <n v="23"/>
    <x v="2"/>
    <x v="0"/>
    <n v="5.7"/>
    <n v="119.2"/>
    <n v="117.63"/>
    <n v="1"/>
    <n v="4.9000000000000004"/>
    <n v="4.8"/>
    <n v="91"/>
    <s v="Medium"/>
    <n v="0.83199999999999996"/>
    <x v="0"/>
    <s v=""/>
    <n v="4.82"/>
    <n v="11"/>
    <n v="-1.57"/>
    <n v="-0.1"/>
    <s v="Monday"/>
    <s v="0-5 min"/>
    <n v="1"/>
    <s v="Between 0.8-1.0"/>
  </r>
  <r>
    <s v="RF006837"/>
    <d v="2026-03-03T00:16:00"/>
    <d v="2026-03-03T00:00:00"/>
    <n v="0"/>
    <x v="1"/>
    <x v="0"/>
    <n v="6.3"/>
    <n v="119.88"/>
    <n v="122.28"/>
    <n v="1"/>
    <n v="3.5"/>
    <n v="6.9"/>
    <n v="92"/>
    <s v="Low"/>
    <n v="1.3879999999999999"/>
    <x v="0"/>
    <s v=""/>
    <n v="4.6100000000000003"/>
    <n v="5"/>
    <n v="2.4"/>
    <n v="3.4"/>
    <s v="Tuesday"/>
    <s v="0-5 min"/>
    <n v="1"/>
    <s v="Above 1.2"/>
  </r>
  <r>
    <s v="RF006838"/>
    <d v="2026-03-03T00:18:00"/>
    <d v="2026-03-03T00:00:00"/>
    <n v="0"/>
    <x v="4"/>
    <x v="0"/>
    <n v="11.4"/>
    <n v="216.45"/>
    <m/>
    <n v="1"/>
    <n v="5.7"/>
    <n v="11.1"/>
    <n v="61"/>
    <s v="Low"/>
    <n v="2.2000000000000002"/>
    <x v="1"/>
    <s v="Pickup too far"/>
    <n v="4.6900000000000004"/>
    <n v="3"/>
    <m/>
    <n v="5.4"/>
    <s v="Tuesday"/>
    <s v="5-10 min"/>
    <n v="0"/>
    <s v="Above 1.2"/>
  </r>
  <r>
    <s v="RF006839"/>
    <d v="2026-03-03T00:21:00"/>
    <d v="2026-03-03T00:00:00"/>
    <n v="0"/>
    <x v="1"/>
    <x v="0"/>
    <n v="2.8"/>
    <n v="78.510000000000005"/>
    <n v="79.66"/>
    <n v="1"/>
    <n v="6.9"/>
    <n v="8.4"/>
    <n v="95"/>
    <s v="Low"/>
    <n v="1.2170000000000001"/>
    <x v="0"/>
    <s v=""/>
    <n v="4.5199999999999996"/>
    <n v="25"/>
    <n v="1.1499999999999999"/>
    <n v="1.5"/>
    <s v="Tuesday"/>
    <s v="5-10 min"/>
    <n v="1"/>
    <s v="Above 1.2"/>
  </r>
  <r>
    <s v="RF006840"/>
    <d v="2026-03-03T00:25:00"/>
    <d v="2026-03-03T00:00:00"/>
    <n v="0"/>
    <x v="0"/>
    <x v="0"/>
    <n v="4.8"/>
    <n v="113.36"/>
    <n v="112.23"/>
    <n v="1"/>
    <n v="3"/>
    <n v="4.8"/>
    <n v="102"/>
    <s v="Medium"/>
    <n v="0.89600000000000002"/>
    <x v="0"/>
    <s v=""/>
    <n v="4.4800000000000004"/>
    <n v="13"/>
    <n v="-1.1299999999999999"/>
    <n v="1.8"/>
    <s v="Tuesday"/>
    <s v="0-5 min"/>
    <n v="1"/>
    <s v="Between 0.8-1.0"/>
  </r>
  <r>
    <s v="RF006841"/>
    <d v="2026-03-03T00:30:00"/>
    <d v="2026-03-03T00:00:00"/>
    <n v="0"/>
    <x v="4"/>
    <x v="0"/>
    <n v="5.9"/>
    <n v="124.68"/>
    <n v="131.01"/>
    <n v="1"/>
    <n v="3.7"/>
    <n v="1"/>
    <n v="59"/>
    <s v="Low"/>
    <n v="2.2000000000000002"/>
    <x v="0"/>
    <s v=""/>
    <n v="4.7699999999999996"/>
    <n v="1"/>
    <n v="6.33"/>
    <n v="-2.7"/>
    <s v="Tuesday"/>
    <s v="0-5 min"/>
    <n v="1"/>
    <s v="Above 1.2"/>
  </r>
  <r>
    <s v="RF006842"/>
    <d v="2026-03-03T00:30:00"/>
    <d v="2026-03-03T00:00:00"/>
    <n v="0"/>
    <x v="2"/>
    <x v="0"/>
    <n v="1.6"/>
    <n v="65.3"/>
    <n v="63.46"/>
    <n v="1"/>
    <n v="2"/>
    <n v="1"/>
    <n v="106"/>
    <s v="Medium"/>
    <n v="1.056"/>
    <x v="0"/>
    <s v=""/>
    <n v="4.7"/>
    <n v="4"/>
    <n v="-1.84"/>
    <n v="-1"/>
    <s v="Tuesday"/>
    <s v="0-5 min"/>
    <n v="1"/>
    <s v="Between 1.0-1.2"/>
  </r>
  <r>
    <s v="RF006843"/>
    <d v="2026-03-03T00:33:00"/>
    <d v="2026-03-03T00:00:00"/>
    <n v="0"/>
    <x v="1"/>
    <x v="0"/>
    <n v="4.4000000000000004"/>
    <n v="119.82"/>
    <m/>
    <n v="1.1000000000000001"/>
    <n v="6.3"/>
    <m/>
    <n v="102"/>
    <s v="Medium"/>
    <n v="1.1040000000000001"/>
    <x v="3"/>
    <s v="No driver available"/>
    <n v="4.96"/>
    <n v="16"/>
    <m/>
    <m/>
    <s v="Tuesday"/>
    <s v="5-10 min"/>
    <n v="0"/>
    <s v="Between 1.0-1.2"/>
  </r>
  <r>
    <s v="RF006844"/>
    <d v="2026-03-03T00:40:00"/>
    <d v="2026-03-03T00:00:00"/>
    <n v="0"/>
    <x v="1"/>
    <x v="0"/>
    <n v="8"/>
    <n v="178.83"/>
    <m/>
    <n v="1"/>
    <n v="10.199999999999999"/>
    <n v="9.5"/>
    <n v="101"/>
    <s v="Low"/>
    <n v="1.3779999999999999"/>
    <x v="2"/>
    <s v="Changed plans"/>
    <n v="4.88"/>
    <n v="2"/>
    <m/>
    <n v="-0.7"/>
    <s v="Tuesday"/>
    <s v="10-15 min"/>
    <n v="0"/>
    <s v="Above 1.2"/>
  </r>
  <r>
    <s v="RF006845"/>
    <d v="2026-03-03T01:09:00"/>
    <d v="2026-03-03T00:00:00"/>
    <n v="1"/>
    <x v="3"/>
    <x v="0"/>
    <n v="2"/>
    <n v="69.319999999999993"/>
    <m/>
    <n v="1"/>
    <n v="3.5"/>
    <n v="9.4"/>
    <n v="72"/>
    <s v="Low"/>
    <n v="2.0590000000000002"/>
    <x v="2"/>
    <s v="Changed plans"/>
    <n v="4.3600000000000003"/>
    <n v="3"/>
    <m/>
    <n v="5.9"/>
    <s v="Tuesday"/>
    <s v="0-5 min"/>
    <n v="0"/>
    <s v="Above 1.2"/>
  </r>
  <r>
    <s v="RF006846"/>
    <d v="2026-03-03T01:27:00"/>
    <d v="2026-03-03T00:00:00"/>
    <n v="1"/>
    <x v="1"/>
    <x v="0"/>
    <n v="9.9"/>
    <n v="199.57"/>
    <n v="198.14"/>
    <n v="1.1000000000000001"/>
    <n v="3.4"/>
    <n v="3"/>
    <n v="95"/>
    <s v="Low"/>
    <n v="1.9490000000000001"/>
    <x v="0"/>
    <s v=""/>
    <n v="5"/>
    <n v="106"/>
    <n v="-1.43"/>
    <n v="-0.4"/>
    <s v="Tuesday"/>
    <s v="0-5 min"/>
    <n v="1"/>
    <s v="Above 1.2"/>
  </r>
  <r>
    <s v="RF006847"/>
    <d v="2026-03-03T01:37:00"/>
    <d v="2026-03-03T00:00:00"/>
    <n v="1"/>
    <x v="2"/>
    <x v="1"/>
    <n v="6.2"/>
    <n v="143.46"/>
    <n v="138.19"/>
    <n v="1"/>
    <n v="4.5"/>
    <n v="6.1"/>
    <n v="117"/>
    <s v="Medium"/>
    <n v="0.96899999999999997"/>
    <x v="0"/>
    <s v=""/>
    <n v="4.63"/>
    <n v="0"/>
    <n v="-5.27"/>
    <n v="1.6"/>
    <s v="Tuesday"/>
    <s v="0-5 min"/>
    <n v="1"/>
    <s v="Between 0.8-1.0"/>
  </r>
  <r>
    <s v="RF006848"/>
    <d v="2026-03-03T01:43:00"/>
    <d v="2026-03-03T00:00:00"/>
    <n v="1"/>
    <x v="1"/>
    <x v="1"/>
    <n v="12.7"/>
    <n v="231.51"/>
    <m/>
    <n v="1"/>
    <n v="4.7"/>
    <n v="5.3"/>
    <n v="97"/>
    <s v="Low"/>
    <n v="1.5409999999999999"/>
    <x v="2"/>
    <s v="Changed plans"/>
    <n v="4.62"/>
    <n v="0"/>
    <m/>
    <n v="0.6"/>
    <s v="Tuesday"/>
    <s v="0-5 min"/>
    <n v="0"/>
    <s v="Above 1.2"/>
  </r>
  <r>
    <s v="RF006849"/>
    <d v="2026-03-03T02:20:00"/>
    <d v="2026-03-03T00:00:00"/>
    <n v="2"/>
    <x v="0"/>
    <x v="1"/>
    <n v="12.6"/>
    <n v="211.32"/>
    <n v="196.51"/>
    <n v="1"/>
    <n v="4.8"/>
    <n v="7.5"/>
    <n v="140"/>
    <s v="Low"/>
    <n v="1.6439999999999999"/>
    <x v="0"/>
    <s v=""/>
    <n v="4.68"/>
    <n v="0"/>
    <n v="-14.81"/>
    <n v="2.7"/>
    <s v="Tuesday"/>
    <s v="0-5 min"/>
    <n v="1"/>
    <s v="Above 1.2"/>
  </r>
  <r>
    <s v="RF006850"/>
    <d v="2026-03-03T02:36:00"/>
    <d v="2026-03-03T00:00:00"/>
    <n v="2"/>
    <x v="0"/>
    <x v="0"/>
    <n v="16.100000000000001"/>
    <n v="317.61"/>
    <n v="315.72000000000003"/>
    <n v="1.1000000000000001"/>
    <n v="4.8"/>
    <n v="4.0999999999999996"/>
    <n v="124"/>
    <s v="Medium"/>
    <n v="1.131"/>
    <x v="0"/>
    <s v=""/>
    <n v="4.7"/>
    <n v="3"/>
    <n v="-1.89"/>
    <n v="-0.7"/>
    <s v="Tuesday"/>
    <s v="0-5 min"/>
    <n v="1"/>
    <s v="Between 1.0-1.2"/>
  </r>
  <r>
    <s v="RF006851"/>
    <d v="2026-03-03T02:41:00"/>
    <d v="2026-03-03T00:00:00"/>
    <n v="2"/>
    <x v="0"/>
    <x v="0"/>
    <n v="6.3"/>
    <n v="137.08000000000001"/>
    <n v="136.66"/>
    <n v="1.1000000000000001"/>
    <n v="2"/>
    <n v="1"/>
    <n v="121"/>
    <s v="Medium"/>
    <n v="0.97499999999999998"/>
    <x v="0"/>
    <s v=""/>
    <n v="4.4400000000000004"/>
    <n v="10"/>
    <n v="-0.42"/>
    <n v="-1"/>
    <s v="Tuesday"/>
    <s v="0-5 min"/>
    <n v="1"/>
    <s v="Between 0.8-1.0"/>
  </r>
  <r>
    <s v="RF006852"/>
    <d v="2026-03-03T02:45:00"/>
    <d v="2026-03-03T00:00:00"/>
    <n v="2"/>
    <x v="0"/>
    <x v="0"/>
    <n v="9.1"/>
    <n v="188.61"/>
    <n v="203.97"/>
    <n v="1.1000000000000001"/>
    <n v="4.3"/>
    <n v="8.4"/>
    <n v="141"/>
    <s v="Medium"/>
    <n v="1.1040000000000001"/>
    <x v="0"/>
    <s v=""/>
    <n v="4.83"/>
    <n v="58"/>
    <n v="15.36"/>
    <n v="4.0999999999999996"/>
    <s v="Tuesday"/>
    <s v="0-5 min"/>
    <n v="1"/>
    <s v="Between 1.0-1.2"/>
  </r>
  <r>
    <s v="RF006853"/>
    <d v="2026-03-03T02:48:00"/>
    <d v="2026-03-03T00:00:00"/>
    <n v="2"/>
    <x v="3"/>
    <x v="1"/>
    <n v="6.8"/>
    <n v="124.04"/>
    <n v="127.99"/>
    <n v="1"/>
    <n v="5.5"/>
    <n v="7.4"/>
    <n v="75"/>
    <s v="Low"/>
    <n v="2.2000000000000002"/>
    <x v="0"/>
    <s v=""/>
    <n v="4.62"/>
    <n v="0"/>
    <n v="3.95"/>
    <n v="1.9"/>
    <s v="Tuesday"/>
    <s v="5-10 min"/>
    <n v="1"/>
    <s v="Above 1.2"/>
  </r>
  <r>
    <s v="RF006854"/>
    <d v="2026-03-03T02:52:00"/>
    <d v="2026-03-03T00:00:00"/>
    <n v="2"/>
    <x v="4"/>
    <x v="0"/>
    <n v="4.8"/>
    <n v="107.67"/>
    <n v="109.61"/>
    <n v="1.1000000000000001"/>
    <n v="2"/>
    <n v="5.8"/>
    <n v="65"/>
    <s v="Low"/>
    <n v="2.1539999999999999"/>
    <x v="0"/>
    <s v=""/>
    <n v="4.49"/>
    <n v="79"/>
    <n v="1.94"/>
    <n v="3.8"/>
    <s v="Tuesday"/>
    <s v="0-5 min"/>
    <n v="1"/>
    <s v="Above 1.2"/>
  </r>
  <r>
    <s v="RF006855"/>
    <d v="2026-03-03T02:57:00"/>
    <d v="2026-03-03T00:00:00"/>
    <n v="2"/>
    <x v="0"/>
    <x v="1"/>
    <n v="5.4"/>
    <n v="115.4"/>
    <n v="124.32"/>
    <n v="1"/>
    <n v="2"/>
    <n v="6.2"/>
    <n v="144"/>
    <s v="Medium"/>
    <n v="1.3360000000000001"/>
    <x v="0"/>
    <s v=""/>
    <n v="4.92"/>
    <n v="0"/>
    <n v="8.92"/>
    <n v="4.2"/>
    <s v="Tuesday"/>
    <s v="0-5 min"/>
    <n v="1"/>
    <s v="Above 1.2"/>
  </r>
  <r>
    <s v="RF006856"/>
    <d v="2026-03-03T03:01:00"/>
    <d v="2026-03-03T00:00:00"/>
    <n v="3"/>
    <x v="3"/>
    <x v="0"/>
    <n v="3.8"/>
    <n v="107.05"/>
    <n v="109.64"/>
    <n v="1.1000000000000001"/>
    <n v="3"/>
    <n v="1.4"/>
    <n v="78"/>
    <s v="Low"/>
    <n v="1.7070000000000001"/>
    <x v="0"/>
    <s v=""/>
    <n v="4.49"/>
    <n v="45"/>
    <n v="2.59"/>
    <n v="-1.6"/>
    <s v="Tuesday"/>
    <s v="0-5 min"/>
    <n v="1"/>
    <s v="Above 1.2"/>
  </r>
  <r>
    <s v="RF006857"/>
    <d v="2026-03-03T03:12:00"/>
    <d v="2026-03-03T00:00:00"/>
    <n v="3"/>
    <x v="0"/>
    <x v="0"/>
    <n v="2.2999999999999998"/>
    <n v="76.42"/>
    <m/>
    <n v="1"/>
    <n v="4.5999999999999996"/>
    <n v="6.3"/>
    <n v="144"/>
    <s v="Medium"/>
    <n v="1.2270000000000001"/>
    <x v="1"/>
    <s v="Driver unavailable"/>
    <n v="4.79"/>
    <n v="8"/>
    <m/>
    <n v="1.7"/>
    <s v="Tuesday"/>
    <s v="0-5 min"/>
    <n v="0"/>
    <s v="Above 1.2"/>
  </r>
  <r>
    <s v="RF006858"/>
    <d v="2026-03-03T03:14:00"/>
    <d v="2026-03-03T00:00:00"/>
    <n v="3"/>
    <x v="1"/>
    <x v="1"/>
    <n v="5.9"/>
    <n v="126.52"/>
    <n v="124.34"/>
    <n v="1"/>
    <n v="5.5"/>
    <n v="4.0999999999999996"/>
    <n v="94"/>
    <s v="Low"/>
    <n v="1.294"/>
    <x v="0"/>
    <s v=""/>
    <n v="4.63"/>
    <n v="0"/>
    <n v="-2.1800000000000002"/>
    <n v="-1.4"/>
    <s v="Tuesday"/>
    <s v="5-10 min"/>
    <n v="1"/>
    <s v="Above 1.2"/>
  </r>
  <r>
    <s v="RF006859"/>
    <d v="2026-03-03T03:20:00"/>
    <d v="2026-03-03T00:00:00"/>
    <n v="3"/>
    <x v="1"/>
    <x v="0"/>
    <n v="7.1"/>
    <n v="149.03"/>
    <n v="155.94999999999999"/>
    <n v="1"/>
    <n v="5.8"/>
    <n v="1"/>
    <n v="108"/>
    <s v="Medium"/>
    <n v="1.34"/>
    <x v="0"/>
    <s v=""/>
    <n v="4.97"/>
    <n v="14"/>
    <n v="6.92"/>
    <n v="-4.8"/>
    <s v="Tuesday"/>
    <s v="5-10 min"/>
    <n v="1"/>
    <s v="Above 1.2"/>
  </r>
  <r>
    <s v="RF006860"/>
    <d v="2026-03-03T03:32:00"/>
    <d v="2026-03-03T00:00:00"/>
    <n v="3"/>
    <x v="1"/>
    <x v="0"/>
    <n v="4"/>
    <n v="93.91"/>
    <n v="90.7"/>
    <n v="1"/>
    <n v="2.4"/>
    <n v="1.6"/>
    <n v="101"/>
    <s v="Low"/>
    <n v="1.9219999999999999"/>
    <x v="0"/>
    <s v=""/>
    <n v="4.8499999999999996"/>
    <n v="7"/>
    <n v="-3.21"/>
    <n v="-0.8"/>
    <s v="Tuesday"/>
    <s v="0-5 min"/>
    <n v="1"/>
    <s v="Above 1.2"/>
  </r>
  <r>
    <s v="RF006861"/>
    <d v="2026-03-03T03:36:00"/>
    <d v="2026-03-03T00:00:00"/>
    <n v="3"/>
    <x v="4"/>
    <x v="0"/>
    <n v="4.2"/>
    <n v="102.83"/>
    <m/>
    <n v="1"/>
    <n v="2"/>
    <m/>
    <n v="60"/>
    <s v="Low"/>
    <n v="1.7549999999999999"/>
    <x v="3"/>
    <s v="No driver available"/>
    <n v="4.92"/>
    <n v="7"/>
    <m/>
    <m/>
    <s v="Tuesday"/>
    <s v="0-5 min"/>
    <n v="0"/>
    <s v="Above 1.2"/>
  </r>
  <r>
    <s v="RF006862"/>
    <d v="2026-03-03T03:41:00"/>
    <d v="2026-03-03T00:00:00"/>
    <n v="3"/>
    <x v="4"/>
    <x v="0"/>
    <n v="16.399999999999999"/>
    <n v="314.18"/>
    <m/>
    <n v="1.1000000000000001"/>
    <n v="7.5"/>
    <n v="10.6"/>
    <n v="59"/>
    <s v="Low"/>
    <n v="1.8069999999999999"/>
    <x v="2"/>
    <s v="ETA too high"/>
    <n v="4.32"/>
    <n v="12"/>
    <m/>
    <n v="3.1"/>
    <s v="Tuesday"/>
    <s v="5-10 min"/>
    <n v="0"/>
    <s v="Above 1.2"/>
  </r>
  <r>
    <s v="RF006863"/>
    <d v="2026-03-03T03:46:00"/>
    <d v="2026-03-03T00:00:00"/>
    <n v="3"/>
    <x v="2"/>
    <x v="0"/>
    <n v="4.7"/>
    <n v="101.03"/>
    <m/>
    <n v="1"/>
    <n v="6.8"/>
    <n v="6.9"/>
    <n v="123"/>
    <s v="Low"/>
    <n v="1.369"/>
    <x v="2"/>
    <s v="ETA too high"/>
    <n v="4.5999999999999996"/>
    <n v="1"/>
    <m/>
    <n v="0.1"/>
    <s v="Tuesday"/>
    <s v="5-10 min"/>
    <n v="0"/>
    <s v="Above 1.2"/>
  </r>
  <r>
    <s v="RF006864"/>
    <d v="2026-03-03T04:50:00"/>
    <d v="2026-03-03T00:00:00"/>
    <n v="4"/>
    <x v="2"/>
    <x v="1"/>
    <n v="1.8"/>
    <n v="73.14"/>
    <m/>
    <n v="1.1000000000000001"/>
    <n v="3.3"/>
    <n v="6.1"/>
    <n v="129"/>
    <s v="Low"/>
    <n v="1.48"/>
    <x v="2"/>
    <s v="Pickup issue"/>
    <n v="4.68"/>
    <n v="0"/>
    <m/>
    <n v="2.8"/>
    <s v="Tuesday"/>
    <s v="0-5 min"/>
    <n v="0"/>
    <s v="Above 1.2"/>
  </r>
  <r>
    <s v="RF006865"/>
    <d v="2026-03-03T04:52:00"/>
    <d v="2026-03-03T00:00:00"/>
    <n v="4"/>
    <x v="3"/>
    <x v="0"/>
    <n v="5.8"/>
    <n v="113.77"/>
    <m/>
    <n v="1"/>
    <n v="5.8"/>
    <m/>
    <n v="78"/>
    <s v="Low"/>
    <n v="2.0270000000000001"/>
    <x v="3"/>
    <s v="No driver available"/>
    <n v="4.79"/>
    <n v="15"/>
    <m/>
    <m/>
    <s v="Tuesday"/>
    <s v="5-10 min"/>
    <n v="0"/>
    <s v="Above 1.2"/>
  </r>
  <r>
    <s v="RF006866"/>
    <d v="2026-03-03T04:54:00"/>
    <d v="2026-03-03T00:00:00"/>
    <n v="4"/>
    <x v="1"/>
    <x v="1"/>
    <n v="5.6"/>
    <n v="128.88"/>
    <n v="125.89"/>
    <n v="1"/>
    <n v="4.8"/>
    <n v="2.1"/>
    <n v="107"/>
    <s v="Low"/>
    <n v="1.712"/>
    <x v="0"/>
    <s v=""/>
    <n v="4.97"/>
    <n v="0"/>
    <n v="-2.99"/>
    <n v="-2.7"/>
    <s v="Tuesday"/>
    <s v="0-5 min"/>
    <n v="1"/>
    <s v="Above 1.2"/>
  </r>
  <r>
    <s v="RF006867"/>
    <d v="2026-03-03T05:24:00"/>
    <d v="2026-03-03T00:00:00"/>
    <n v="5"/>
    <x v="3"/>
    <x v="0"/>
    <n v="5.6"/>
    <n v="114.33"/>
    <n v="114.58"/>
    <n v="1"/>
    <n v="3.9"/>
    <n v="1.5"/>
    <n v="75"/>
    <s v="Medium"/>
    <n v="1.2190000000000001"/>
    <x v="0"/>
    <s v=""/>
    <n v="4.38"/>
    <n v="11"/>
    <n v="0.25"/>
    <n v="-2.4"/>
    <s v="Tuesday"/>
    <s v="0-5 min"/>
    <n v="1"/>
    <s v="Above 1.2"/>
  </r>
  <r>
    <s v="RF006868"/>
    <d v="2026-03-03T05:34:00"/>
    <d v="2026-03-03T00:00:00"/>
    <n v="5"/>
    <x v="2"/>
    <x v="0"/>
    <n v="6.2"/>
    <n v="118.02"/>
    <n v="112.08"/>
    <n v="1"/>
    <n v="8.1999999999999993"/>
    <n v="10.4"/>
    <n v="119"/>
    <s v="Medium"/>
    <n v="1.0609999999999999"/>
    <x v="0"/>
    <s v=""/>
    <n v="4.7699999999999996"/>
    <n v="10"/>
    <n v="-5.94"/>
    <n v="2.2000000000000002"/>
    <s v="Tuesday"/>
    <s v="5-10 min"/>
    <n v="1"/>
    <s v="Between 1.0-1.2"/>
  </r>
  <r>
    <s v="RF006869"/>
    <d v="2026-03-03T05:41:00"/>
    <d v="2026-03-03T00:00:00"/>
    <n v="5"/>
    <x v="0"/>
    <x v="0"/>
    <n v="4.4000000000000004"/>
    <n v="111.24"/>
    <n v="114.41"/>
    <n v="1.1000000000000001"/>
    <n v="3.1"/>
    <n v="1"/>
    <n v="135"/>
    <s v="Medium"/>
    <n v="1.0609999999999999"/>
    <x v="0"/>
    <s v=""/>
    <n v="4.54"/>
    <n v="11"/>
    <n v="3.17"/>
    <n v="-2.1"/>
    <s v="Tuesday"/>
    <s v="0-5 min"/>
    <n v="1"/>
    <s v="Between 1.0-1.2"/>
  </r>
  <r>
    <s v="RF006870"/>
    <d v="2026-03-03T05:42:00"/>
    <d v="2026-03-03T00:00:00"/>
    <n v="5"/>
    <x v="0"/>
    <x v="0"/>
    <n v="3.2"/>
    <n v="89.73"/>
    <n v="92.31"/>
    <n v="1"/>
    <n v="2"/>
    <n v="1"/>
    <n v="115"/>
    <s v="Low"/>
    <n v="1.137"/>
    <x v="0"/>
    <s v=""/>
    <n v="4.67"/>
    <n v="19"/>
    <n v="2.58"/>
    <n v="-1"/>
    <s v="Tuesday"/>
    <s v="0-5 min"/>
    <n v="1"/>
    <s v="Between 1.0-1.2"/>
  </r>
  <r>
    <s v="RF006871"/>
    <d v="2026-03-03T05:43:00"/>
    <d v="2026-03-03T00:00:00"/>
    <n v="5"/>
    <x v="0"/>
    <x v="0"/>
    <n v="0.9"/>
    <n v="62.1"/>
    <n v="62.86"/>
    <n v="1.1000000000000001"/>
    <n v="4.5999999999999996"/>
    <n v="8.6999999999999993"/>
    <n v="139"/>
    <s v="Low"/>
    <n v="1.474"/>
    <x v="0"/>
    <s v=""/>
    <n v="4.5"/>
    <n v="2"/>
    <n v="0.76"/>
    <n v="4.0999999999999996"/>
    <s v="Tuesday"/>
    <s v="0-5 min"/>
    <n v="1"/>
    <s v="Above 1.2"/>
  </r>
  <r>
    <s v="RF006872"/>
    <d v="2026-03-03T06:05:00"/>
    <d v="2026-03-03T00:00:00"/>
    <n v="6"/>
    <x v="1"/>
    <x v="0"/>
    <n v="2.2000000000000002"/>
    <n v="71.58"/>
    <n v="69.64"/>
    <n v="1"/>
    <n v="3.2"/>
    <n v="3.6"/>
    <n v="103"/>
    <s v="Low"/>
    <n v="1.446"/>
    <x v="0"/>
    <s v=""/>
    <n v="5"/>
    <n v="4"/>
    <n v="-1.94"/>
    <n v="0.4"/>
    <s v="Tuesday"/>
    <s v="0-5 min"/>
    <n v="1"/>
    <s v="Above 1.2"/>
  </r>
  <r>
    <s v="RF006873"/>
    <d v="2026-03-03T06:16:00"/>
    <d v="2026-03-03T00:00:00"/>
    <n v="6"/>
    <x v="2"/>
    <x v="0"/>
    <n v="8.1999999999999993"/>
    <n v="156.47999999999999"/>
    <n v="159.05000000000001"/>
    <n v="1"/>
    <n v="4.8"/>
    <n v="1"/>
    <n v="131"/>
    <s v="Medium"/>
    <n v="1.3340000000000001"/>
    <x v="0"/>
    <s v=""/>
    <n v="4.8600000000000003"/>
    <n v="7"/>
    <n v="2.57"/>
    <n v="-3.8"/>
    <s v="Tuesday"/>
    <s v="0-5 min"/>
    <n v="1"/>
    <s v="Above 1.2"/>
  </r>
  <r>
    <s v="RF006874"/>
    <d v="2026-03-03T06:17:00"/>
    <d v="2026-03-03T00:00:00"/>
    <n v="6"/>
    <x v="0"/>
    <x v="0"/>
    <n v="16.100000000000001"/>
    <n v="278.62"/>
    <n v="271.39999999999998"/>
    <n v="1"/>
    <n v="3.8"/>
    <n v="1"/>
    <n v="129"/>
    <s v="Low"/>
    <n v="1.409"/>
    <x v="0"/>
    <s v=""/>
    <n v="4.68"/>
    <n v="9"/>
    <n v="-7.22"/>
    <n v="-2.8"/>
    <s v="Tuesday"/>
    <s v="0-5 min"/>
    <n v="1"/>
    <s v="Above 1.2"/>
  </r>
  <r>
    <s v="RF006875"/>
    <d v="2026-03-03T06:20:00"/>
    <d v="2026-03-03T00:00:00"/>
    <n v="6"/>
    <x v="1"/>
    <x v="1"/>
    <n v="3.2"/>
    <n v="93.86"/>
    <n v="89.29"/>
    <n v="1"/>
    <n v="2.9"/>
    <n v="7.3"/>
    <n v="110"/>
    <s v="Medium"/>
    <n v="1.379"/>
    <x v="0"/>
    <s v=""/>
    <n v="4.59"/>
    <n v="0"/>
    <n v="-4.57"/>
    <n v="4.4000000000000004"/>
    <s v="Tuesday"/>
    <s v="0-5 min"/>
    <n v="1"/>
    <s v="Above 1.2"/>
  </r>
  <r>
    <s v="RF006876"/>
    <d v="2026-03-03T06:22:00"/>
    <d v="2026-03-03T00:00:00"/>
    <n v="6"/>
    <x v="3"/>
    <x v="0"/>
    <n v="4.3"/>
    <n v="108.96"/>
    <n v="112.76"/>
    <n v="1"/>
    <n v="4"/>
    <n v="6.8"/>
    <n v="67"/>
    <s v="Low"/>
    <n v="1.3660000000000001"/>
    <x v="0"/>
    <s v=""/>
    <n v="4.8600000000000003"/>
    <n v="2"/>
    <n v="3.8"/>
    <n v="2.8"/>
    <s v="Tuesday"/>
    <s v="0-5 min"/>
    <n v="1"/>
    <s v="Above 1.2"/>
  </r>
  <r>
    <s v="RF006877"/>
    <d v="2026-03-03T06:53:00"/>
    <d v="2026-03-03T00:00:00"/>
    <n v="6"/>
    <x v="2"/>
    <x v="0"/>
    <n v="5.7"/>
    <n v="150.33000000000001"/>
    <n v="151.24"/>
    <n v="1.1000000000000001"/>
    <n v="2"/>
    <n v="1.2"/>
    <n v="131"/>
    <s v="Low"/>
    <n v="2.0579999999999998"/>
    <x v="0"/>
    <s v=""/>
    <n v="4.68"/>
    <n v="7"/>
    <n v="0.91"/>
    <n v="-0.8"/>
    <s v="Tuesday"/>
    <s v="0-5 min"/>
    <n v="1"/>
    <s v="Above 1.2"/>
  </r>
  <r>
    <s v="RF006878"/>
    <d v="2026-03-03T07:02:00"/>
    <d v="2026-03-03T00:00:00"/>
    <n v="7"/>
    <x v="0"/>
    <x v="1"/>
    <n v="19.600000000000001"/>
    <n v="436.79"/>
    <n v="431.13"/>
    <n v="1.2"/>
    <n v="2"/>
    <n v="3.5"/>
    <n v="140"/>
    <s v="Medium"/>
    <n v="1.2549999999999999"/>
    <x v="0"/>
    <s v=""/>
    <n v="4.79"/>
    <n v="0"/>
    <n v="-5.66"/>
    <n v="1.5"/>
    <s v="Tuesday"/>
    <s v="0-5 min"/>
    <n v="1"/>
    <s v="Above 1.2"/>
  </r>
  <r>
    <s v="RF006879"/>
    <d v="2026-03-03T07:06:00"/>
    <d v="2026-03-03T00:00:00"/>
    <n v="7"/>
    <x v="0"/>
    <x v="0"/>
    <n v="5.7"/>
    <n v="138.53"/>
    <n v="141.53"/>
    <n v="1.1000000000000001"/>
    <n v="5.0999999999999996"/>
    <n v="8.8000000000000007"/>
    <n v="136"/>
    <s v="High"/>
    <n v="0.93300000000000005"/>
    <x v="0"/>
    <s v=""/>
    <n v="4.78"/>
    <n v="5"/>
    <n v="3"/>
    <n v="3.7"/>
    <s v="Tuesday"/>
    <s v="5-10 min"/>
    <n v="1"/>
    <s v="Between 0.8-1.0"/>
  </r>
  <r>
    <s v="RF006880"/>
    <d v="2026-03-03T07:08:00"/>
    <d v="2026-03-03T00:00:00"/>
    <n v="7"/>
    <x v="1"/>
    <x v="0"/>
    <n v="20.9"/>
    <n v="397.12"/>
    <n v="379.76"/>
    <n v="1.1000000000000001"/>
    <n v="5.6"/>
    <n v="3.7"/>
    <n v="95"/>
    <s v="Medium"/>
    <n v="1.1100000000000001"/>
    <x v="0"/>
    <s v=""/>
    <n v="4.62"/>
    <n v="4"/>
    <n v="-17.36"/>
    <n v="-1.9"/>
    <s v="Tuesday"/>
    <s v="5-10 min"/>
    <n v="1"/>
    <s v="Between 1.0-1.2"/>
  </r>
  <r>
    <s v="RF006881"/>
    <d v="2026-03-03T07:22:00"/>
    <d v="2026-03-03T00:00:00"/>
    <n v="7"/>
    <x v="1"/>
    <x v="0"/>
    <n v="0.9"/>
    <n v="53.73"/>
    <n v="55.51"/>
    <n v="1"/>
    <n v="2"/>
    <n v="4.2"/>
    <n v="93"/>
    <s v="Low"/>
    <n v="1.3220000000000001"/>
    <x v="0"/>
    <s v=""/>
    <n v="4.84"/>
    <n v="13"/>
    <n v="1.78"/>
    <n v="2.2000000000000002"/>
    <s v="Tuesday"/>
    <s v="0-5 min"/>
    <n v="1"/>
    <s v="Above 1.2"/>
  </r>
  <r>
    <s v="RF006882"/>
    <d v="2026-03-03T07:33:00"/>
    <d v="2026-03-03T00:00:00"/>
    <n v="7"/>
    <x v="2"/>
    <x v="0"/>
    <n v="1.2"/>
    <n v="59.93"/>
    <n v="61.23"/>
    <n v="1"/>
    <n v="6.3"/>
    <n v="4.5999999999999996"/>
    <n v="109"/>
    <s v="Medium"/>
    <n v="0.93400000000000005"/>
    <x v="0"/>
    <s v=""/>
    <n v="4.59"/>
    <n v="5"/>
    <n v="1.3"/>
    <n v="-1.7"/>
    <s v="Tuesday"/>
    <s v="5-10 min"/>
    <n v="1"/>
    <s v="Between 0.8-1.0"/>
  </r>
  <r>
    <s v="RF006883"/>
    <d v="2026-03-03T07:40:00"/>
    <d v="2026-03-03T00:00:00"/>
    <n v="7"/>
    <x v="1"/>
    <x v="0"/>
    <n v="14.7"/>
    <n v="305.74"/>
    <n v="289.70999999999998"/>
    <n v="1.1000000000000001"/>
    <n v="3.7"/>
    <n v="5.8"/>
    <n v="86"/>
    <s v="Low"/>
    <n v="1.167"/>
    <x v="0"/>
    <s v=""/>
    <n v="4.49"/>
    <n v="18"/>
    <n v="-16.03"/>
    <n v="2.1"/>
    <s v="Tuesday"/>
    <s v="0-5 min"/>
    <n v="1"/>
    <s v="Between 1.0-1.2"/>
  </r>
  <r>
    <s v="RF006884"/>
    <d v="2026-03-03T07:45:00"/>
    <d v="2026-03-03T00:00:00"/>
    <n v="7"/>
    <x v="4"/>
    <x v="0"/>
    <n v="2.4"/>
    <n v="72.400000000000006"/>
    <m/>
    <n v="1"/>
    <n v="5.6"/>
    <n v="9.6"/>
    <n v="62"/>
    <s v="Low"/>
    <n v="1.8049999999999999"/>
    <x v="2"/>
    <s v="ETA too high"/>
    <n v="4.7699999999999996"/>
    <n v="6"/>
    <m/>
    <n v="4"/>
    <s v="Tuesday"/>
    <s v="5-10 min"/>
    <n v="0"/>
    <s v="Above 1.2"/>
  </r>
  <r>
    <s v="RF006885"/>
    <d v="2026-03-03T07:48:00"/>
    <d v="2026-03-03T00:00:00"/>
    <n v="7"/>
    <x v="3"/>
    <x v="0"/>
    <n v="4.9000000000000004"/>
    <n v="115.07"/>
    <n v="124.69"/>
    <n v="1"/>
    <n v="5.3"/>
    <n v="9.6999999999999993"/>
    <n v="65"/>
    <s v="Low"/>
    <n v="1.9339999999999999"/>
    <x v="0"/>
    <s v=""/>
    <n v="4.92"/>
    <n v="2"/>
    <n v="9.6199999999999992"/>
    <n v="4.4000000000000004"/>
    <s v="Tuesday"/>
    <s v="5-10 min"/>
    <n v="1"/>
    <s v="Above 1.2"/>
  </r>
  <r>
    <s v="RF006886"/>
    <d v="2026-03-03T08:27:00"/>
    <d v="2026-03-03T00:00:00"/>
    <n v="8"/>
    <x v="3"/>
    <x v="1"/>
    <n v="4.7"/>
    <n v="119.27"/>
    <n v="125.29"/>
    <n v="1"/>
    <n v="7.2"/>
    <n v="7.4"/>
    <n v="65"/>
    <s v="Low"/>
    <n v="1.3420000000000001"/>
    <x v="0"/>
    <s v=""/>
    <n v="4.46"/>
    <n v="0"/>
    <n v="6.02"/>
    <n v="0.2"/>
    <s v="Tuesday"/>
    <s v="5-10 min"/>
    <n v="1"/>
    <s v="Above 1.2"/>
  </r>
  <r>
    <s v="RF006887"/>
    <d v="2026-03-03T08:41:00"/>
    <d v="2026-03-03T00:00:00"/>
    <n v="8"/>
    <x v="4"/>
    <x v="0"/>
    <n v="1.4"/>
    <n v="54.84"/>
    <n v="57.35"/>
    <n v="1"/>
    <n v="4.9000000000000004"/>
    <n v="7.9"/>
    <n v="56"/>
    <s v="Low"/>
    <n v="1.167"/>
    <x v="0"/>
    <s v=""/>
    <n v="5"/>
    <n v="25"/>
    <n v="2.5099999999999998"/>
    <n v="3"/>
    <s v="Tuesday"/>
    <s v="0-5 min"/>
    <n v="1"/>
    <s v="Between 1.0-1.2"/>
  </r>
  <r>
    <s v="RF006888"/>
    <d v="2026-03-03T08:50:00"/>
    <d v="2026-03-03T00:00:00"/>
    <n v="8"/>
    <x v="0"/>
    <x v="0"/>
    <n v="5"/>
    <n v="140.88"/>
    <n v="140.44999999999999"/>
    <n v="1.1000000000000001"/>
    <n v="3.2"/>
    <n v="5.5"/>
    <n v="103"/>
    <s v="Medium"/>
    <n v="0.77900000000000003"/>
    <x v="0"/>
    <s v=""/>
    <n v="4.51"/>
    <n v="3"/>
    <n v="-0.43"/>
    <n v="2.2999999999999998"/>
    <s v="Tuesday"/>
    <s v="0-5 min"/>
    <n v="1"/>
    <s v="Below 0.8"/>
  </r>
  <r>
    <s v="RF006889"/>
    <d v="2026-03-03T08:53:00"/>
    <d v="2026-03-03T00:00:00"/>
    <n v="8"/>
    <x v="2"/>
    <x v="0"/>
    <n v="24.1"/>
    <n v="421.04"/>
    <m/>
    <n v="1.1000000000000001"/>
    <n v="10.3"/>
    <n v="9.6"/>
    <n v="116"/>
    <s v="Medium"/>
    <n v="0.91300000000000003"/>
    <x v="2"/>
    <s v="ETA too high"/>
    <n v="4.78"/>
    <n v="11"/>
    <m/>
    <n v="-0.7"/>
    <s v="Tuesday"/>
    <s v="10-15 min"/>
    <n v="0"/>
    <s v="Between 0.8-1.0"/>
  </r>
  <r>
    <s v="RF006890"/>
    <d v="2026-03-03T09:04:00"/>
    <d v="2026-03-03T00:00:00"/>
    <n v="9"/>
    <x v="0"/>
    <x v="0"/>
    <n v="11.1"/>
    <n v="260.12"/>
    <n v="259.08"/>
    <n v="1.3"/>
    <n v="7.4"/>
    <n v="4.5"/>
    <n v="112"/>
    <s v="High"/>
    <n v="0.76800000000000002"/>
    <x v="0"/>
    <s v=""/>
    <n v="5"/>
    <n v="5"/>
    <n v="-1.04"/>
    <n v="-2.9"/>
    <s v="Tuesday"/>
    <s v="5-10 min"/>
    <n v="1"/>
    <s v="Below 0.8"/>
  </r>
  <r>
    <s v="RF006891"/>
    <d v="2026-03-03T09:35:00"/>
    <d v="2026-03-03T00:00:00"/>
    <n v="9"/>
    <x v="1"/>
    <x v="1"/>
    <n v="1.7"/>
    <n v="69.48"/>
    <n v="69.11"/>
    <n v="1.1000000000000001"/>
    <n v="6.9"/>
    <n v="11.7"/>
    <n v="92"/>
    <s v="Medium"/>
    <n v="0.85499999999999998"/>
    <x v="0"/>
    <s v=""/>
    <n v="4.45"/>
    <n v="0"/>
    <n v="-0.37"/>
    <n v="4.8"/>
    <s v="Tuesday"/>
    <s v="5-10 min"/>
    <n v="1"/>
    <s v="Between 0.8-1.0"/>
  </r>
  <r>
    <s v="RF006892"/>
    <d v="2026-03-03T09:44:00"/>
    <d v="2026-03-03T00:00:00"/>
    <n v="9"/>
    <x v="0"/>
    <x v="0"/>
    <n v="1.3"/>
    <n v="78.72"/>
    <n v="78.12"/>
    <n v="1.3"/>
    <n v="7.1"/>
    <n v="8"/>
    <n v="97"/>
    <s v="Medium"/>
    <n v="0.69699999999999995"/>
    <x v="0"/>
    <s v=""/>
    <n v="4.49"/>
    <n v="3"/>
    <n v="-0.6"/>
    <n v="0.9"/>
    <s v="Tuesday"/>
    <s v="5-10 min"/>
    <n v="1"/>
    <s v="Below 0.8"/>
  </r>
  <r>
    <s v="RF006893"/>
    <d v="2026-03-03T09:45:00"/>
    <d v="2026-03-03T00:00:00"/>
    <n v="9"/>
    <x v="1"/>
    <x v="0"/>
    <n v="8.6"/>
    <n v="220.04"/>
    <n v="216.37"/>
    <n v="1.3"/>
    <n v="10.5"/>
    <n v="10.8"/>
    <n v="78"/>
    <s v="High"/>
    <n v="0.68799999999999994"/>
    <x v="0"/>
    <s v=""/>
    <n v="4.99"/>
    <n v="18"/>
    <n v="-3.67"/>
    <n v="0.3"/>
    <s v="Tuesday"/>
    <s v="10-15 min"/>
    <n v="1"/>
    <s v="Below 0.8"/>
  </r>
  <r>
    <s v="RF006894"/>
    <d v="2026-03-03T10:10:00"/>
    <d v="2026-03-03T00:00:00"/>
    <n v="10"/>
    <x v="2"/>
    <x v="1"/>
    <n v="16.7"/>
    <n v="288.22000000000003"/>
    <n v="291.56"/>
    <n v="1.1000000000000001"/>
    <n v="4.2"/>
    <n v="6.7"/>
    <n v="99"/>
    <s v="Medium"/>
    <n v="0.77600000000000002"/>
    <x v="0"/>
    <s v=""/>
    <n v="5"/>
    <n v="0"/>
    <n v="3.34"/>
    <n v="2.5"/>
    <s v="Tuesday"/>
    <s v="0-5 min"/>
    <n v="1"/>
    <s v="Below 0.8"/>
  </r>
  <r>
    <s v="RF006895"/>
    <d v="2026-03-03T10:11:00"/>
    <d v="2026-03-03T00:00:00"/>
    <n v="10"/>
    <x v="0"/>
    <x v="0"/>
    <n v="20.5"/>
    <n v="347.09"/>
    <n v="339.57"/>
    <n v="1.1000000000000001"/>
    <n v="3.8"/>
    <n v="11.1"/>
    <n v="116"/>
    <s v="High"/>
    <n v="0.80600000000000005"/>
    <x v="0"/>
    <s v=""/>
    <n v="4.38"/>
    <n v="3"/>
    <n v="-7.52"/>
    <n v="7.3"/>
    <s v="Tuesday"/>
    <s v="0-5 min"/>
    <n v="1"/>
    <s v="Between 0.8-1.0"/>
  </r>
  <r>
    <s v="RF006896"/>
    <d v="2026-03-03T10:13:00"/>
    <d v="2026-03-03T00:00:00"/>
    <n v="10"/>
    <x v="0"/>
    <x v="0"/>
    <n v="7.9"/>
    <n v="182.56"/>
    <n v="177.33"/>
    <n v="1.2"/>
    <n v="5.4"/>
    <n v="1"/>
    <n v="112"/>
    <s v="High"/>
    <n v="0.77500000000000002"/>
    <x v="0"/>
    <s v=""/>
    <n v="4.57"/>
    <n v="8"/>
    <n v="-5.23"/>
    <n v="-4.4000000000000004"/>
    <s v="Tuesday"/>
    <s v="5-10 min"/>
    <n v="1"/>
    <s v="Below 0.8"/>
  </r>
  <r>
    <s v="RF006897"/>
    <d v="2026-03-03T10:19:00"/>
    <d v="2026-03-03T00:00:00"/>
    <n v="10"/>
    <x v="3"/>
    <x v="1"/>
    <n v="1.6"/>
    <n v="58.06"/>
    <n v="57.63"/>
    <n v="1"/>
    <n v="6"/>
    <n v="12.5"/>
    <n v="69"/>
    <s v="Low"/>
    <n v="1.5589999999999999"/>
    <x v="0"/>
    <s v=""/>
    <n v="4.63"/>
    <n v="0"/>
    <n v="-0.43"/>
    <n v="6.5"/>
    <s v="Tuesday"/>
    <s v="5-10 min"/>
    <n v="1"/>
    <s v="Above 1.2"/>
  </r>
  <r>
    <s v="RF006898"/>
    <d v="2026-03-03T10:22:00"/>
    <d v="2026-03-03T00:00:00"/>
    <n v="10"/>
    <x v="0"/>
    <x v="0"/>
    <n v="7.9"/>
    <n v="166.28"/>
    <n v="165.67"/>
    <n v="1"/>
    <n v="4.2"/>
    <n v="4.7"/>
    <n v="125"/>
    <s v="Medium"/>
    <n v="0.95099999999999996"/>
    <x v="0"/>
    <s v=""/>
    <n v="4.5999999999999996"/>
    <n v="3"/>
    <n v="-0.61"/>
    <n v="0.5"/>
    <s v="Tuesday"/>
    <s v="0-5 min"/>
    <n v="1"/>
    <s v="Between 0.8-1.0"/>
  </r>
  <r>
    <s v="RF006899"/>
    <d v="2026-03-03T10:23:00"/>
    <d v="2026-03-03T00:00:00"/>
    <n v="10"/>
    <x v="3"/>
    <x v="0"/>
    <n v="2.4"/>
    <n v="70.42"/>
    <n v="69.16"/>
    <n v="1"/>
    <n v="3.6"/>
    <n v="4.7"/>
    <n v="56"/>
    <s v="Low"/>
    <n v="1.1080000000000001"/>
    <x v="0"/>
    <s v=""/>
    <n v="4.8"/>
    <n v="4"/>
    <n v="-1.26"/>
    <n v="1.1000000000000001"/>
    <s v="Tuesday"/>
    <s v="0-5 min"/>
    <n v="1"/>
    <s v="Between 1.0-1.2"/>
  </r>
  <r>
    <s v="RF006900"/>
    <d v="2026-03-03T10:25:00"/>
    <d v="2026-03-03T00:00:00"/>
    <n v="10"/>
    <x v="4"/>
    <x v="0"/>
    <n v="7.1"/>
    <n v="171.32"/>
    <n v="179.34"/>
    <n v="1.1000000000000001"/>
    <n v="2.9"/>
    <n v="1"/>
    <n v="69"/>
    <s v="Low"/>
    <n v="2.2000000000000002"/>
    <x v="0"/>
    <s v=""/>
    <n v="4.75"/>
    <n v="14"/>
    <n v="8.02"/>
    <n v="-1.9"/>
    <s v="Tuesday"/>
    <s v="0-5 min"/>
    <n v="1"/>
    <s v="Above 1.2"/>
  </r>
  <r>
    <s v="RF006901"/>
    <d v="2026-03-03T10:51:00"/>
    <d v="2026-03-03T00:00:00"/>
    <n v="10"/>
    <x v="0"/>
    <x v="1"/>
    <n v="9.8000000000000007"/>
    <n v="219.65"/>
    <n v="223.33"/>
    <n v="1.2"/>
    <n v="8"/>
    <n v="4.0999999999999996"/>
    <n v="112"/>
    <s v="Medium"/>
    <n v="0.86"/>
    <x v="0"/>
    <s v=""/>
    <n v="4.42"/>
    <n v="0"/>
    <n v="3.68"/>
    <n v="-3.9"/>
    <s v="Tuesday"/>
    <s v="5-10 min"/>
    <n v="1"/>
    <s v="Between 0.8-1.0"/>
  </r>
  <r>
    <s v="RF006902"/>
    <d v="2026-03-03T11:18:00"/>
    <d v="2026-03-03T00:00:00"/>
    <n v="11"/>
    <x v="3"/>
    <x v="1"/>
    <n v="3.3"/>
    <n v="86.75"/>
    <n v="88.98"/>
    <n v="1"/>
    <n v="5.5"/>
    <n v="7.7"/>
    <n v="72"/>
    <s v="Low"/>
    <n v="2.036"/>
    <x v="0"/>
    <s v=""/>
    <n v="5"/>
    <n v="0"/>
    <n v="2.23"/>
    <n v="2.2000000000000002"/>
    <s v="Tuesday"/>
    <s v="5-10 min"/>
    <n v="1"/>
    <s v="Above 1.2"/>
  </r>
  <r>
    <s v="RF006903"/>
    <d v="2026-03-03T11:23:00"/>
    <d v="2026-03-03T00:00:00"/>
    <n v="11"/>
    <x v="3"/>
    <x v="0"/>
    <n v="13.8"/>
    <n v="274.52999999999997"/>
    <n v="283.67"/>
    <n v="1"/>
    <n v="6.4"/>
    <n v="6.2"/>
    <n v="62"/>
    <s v="Low"/>
    <n v="1.2789999999999999"/>
    <x v="0"/>
    <s v=""/>
    <n v="4.45"/>
    <n v="5"/>
    <n v="9.14"/>
    <n v="-0.2"/>
    <s v="Tuesday"/>
    <s v="5-10 min"/>
    <n v="1"/>
    <s v="Above 1.2"/>
  </r>
  <r>
    <s v="RF006904"/>
    <d v="2026-03-03T11:50:00"/>
    <d v="2026-03-03T00:00:00"/>
    <n v="11"/>
    <x v="0"/>
    <x v="0"/>
    <n v="5.2"/>
    <n v="118.43"/>
    <n v="116.66"/>
    <n v="1.1000000000000001"/>
    <n v="4.4000000000000004"/>
    <n v="3.5"/>
    <n v="126"/>
    <s v="Medium"/>
    <n v="0.93"/>
    <x v="0"/>
    <s v=""/>
    <n v="4.84"/>
    <n v="42"/>
    <n v="-1.77"/>
    <n v="-0.9"/>
    <s v="Tuesday"/>
    <s v="0-5 min"/>
    <n v="1"/>
    <s v="Between 0.8-1.0"/>
  </r>
  <r>
    <s v="RF006905"/>
    <d v="2026-03-03T11:52:00"/>
    <d v="2026-03-03T00:00:00"/>
    <n v="11"/>
    <x v="0"/>
    <x v="1"/>
    <n v="4.8"/>
    <n v="130.88"/>
    <n v="138.96"/>
    <n v="1.1000000000000001"/>
    <n v="5.8"/>
    <n v="4.0999999999999996"/>
    <n v="129"/>
    <s v="High"/>
    <n v="0.88100000000000001"/>
    <x v="0"/>
    <s v=""/>
    <n v="4.25"/>
    <n v="0"/>
    <n v="8.08"/>
    <n v="-1.7"/>
    <s v="Tuesday"/>
    <s v="5-10 min"/>
    <n v="1"/>
    <s v="Between 0.8-1.0"/>
  </r>
  <r>
    <s v="RF006906"/>
    <d v="2026-03-03T12:08:00"/>
    <d v="2026-03-03T00:00:00"/>
    <n v="12"/>
    <x v="2"/>
    <x v="0"/>
    <n v="3.2"/>
    <n v="87.09"/>
    <n v="89.4"/>
    <n v="1"/>
    <n v="6"/>
    <n v="1.3"/>
    <n v="96"/>
    <s v="Low"/>
    <n v="1.046"/>
    <x v="0"/>
    <s v=""/>
    <n v="4.51"/>
    <n v="4"/>
    <n v="2.31"/>
    <n v="-4.7"/>
    <s v="Tuesday"/>
    <s v="5-10 min"/>
    <n v="1"/>
    <s v="Between 1.0-1.2"/>
  </r>
  <r>
    <s v="RF006907"/>
    <d v="2026-03-03T12:13:00"/>
    <d v="2026-03-03T00:00:00"/>
    <n v="12"/>
    <x v="1"/>
    <x v="1"/>
    <n v="8.3000000000000007"/>
    <n v="170.17"/>
    <m/>
    <n v="1"/>
    <n v="2.7"/>
    <n v="3.1"/>
    <n v="109"/>
    <s v="Low"/>
    <n v="1.702"/>
    <x v="2"/>
    <s v="Fare too high"/>
    <n v="4.51"/>
    <n v="0"/>
    <m/>
    <n v="0.4"/>
    <s v="Tuesday"/>
    <s v="0-5 min"/>
    <n v="0"/>
    <s v="Above 1.2"/>
  </r>
  <r>
    <s v="RF006908"/>
    <d v="2026-03-03T12:47:00"/>
    <d v="2026-03-03T00:00:00"/>
    <n v="12"/>
    <x v="2"/>
    <x v="0"/>
    <n v="9.3000000000000007"/>
    <n v="200.36"/>
    <n v="192.1"/>
    <n v="1"/>
    <n v="6.5"/>
    <n v="7.7"/>
    <n v="104"/>
    <s v="Low"/>
    <n v="1.385"/>
    <x v="0"/>
    <s v=""/>
    <n v="5"/>
    <n v="5"/>
    <n v="-8.26"/>
    <n v="1.2"/>
    <s v="Tuesday"/>
    <s v="5-10 min"/>
    <n v="1"/>
    <s v="Above 1.2"/>
  </r>
  <r>
    <s v="RF006909"/>
    <d v="2026-03-03T12:49:00"/>
    <d v="2026-03-03T00:00:00"/>
    <n v="12"/>
    <x v="3"/>
    <x v="0"/>
    <n v="0.7"/>
    <n v="47.2"/>
    <n v="45.68"/>
    <n v="1"/>
    <n v="5.3"/>
    <n v="8.1999999999999993"/>
    <n v="64"/>
    <s v="Low"/>
    <n v="1.5209999999999999"/>
    <x v="0"/>
    <s v=""/>
    <n v="4.59"/>
    <n v="45"/>
    <n v="-1.52"/>
    <n v="2.9"/>
    <s v="Tuesday"/>
    <s v="5-10 min"/>
    <n v="1"/>
    <s v="Above 1.2"/>
  </r>
  <r>
    <s v="RF006910"/>
    <d v="2026-03-03T13:06:00"/>
    <d v="2026-03-03T00:00:00"/>
    <n v="13"/>
    <x v="1"/>
    <x v="1"/>
    <n v="14.4"/>
    <n v="268.62"/>
    <n v="273.66000000000003"/>
    <n v="1"/>
    <n v="7"/>
    <n v="8.5"/>
    <n v="89"/>
    <s v="Medium"/>
    <n v="1.008"/>
    <x v="0"/>
    <s v=""/>
    <n v="4.8"/>
    <n v="0"/>
    <n v="5.04"/>
    <n v="1.5"/>
    <s v="Tuesday"/>
    <s v="5-10 min"/>
    <n v="1"/>
    <s v="Between 1.0-1.2"/>
  </r>
  <r>
    <s v="RF006911"/>
    <d v="2026-03-03T13:26:00"/>
    <d v="2026-03-03T00:00:00"/>
    <n v="13"/>
    <x v="4"/>
    <x v="0"/>
    <n v="4.5999999999999996"/>
    <n v="109.7"/>
    <n v="105.7"/>
    <n v="1"/>
    <n v="6.3"/>
    <n v="7.2"/>
    <n v="56"/>
    <s v="Low"/>
    <n v="1.796"/>
    <x v="0"/>
    <s v=""/>
    <n v="4.88"/>
    <n v="32"/>
    <n v="-4"/>
    <n v="0.9"/>
    <s v="Tuesday"/>
    <s v="5-10 min"/>
    <n v="1"/>
    <s v="Above 1.2"/>
  </r>
  <r>
    <s v="RF006912"/>
    <d v="2026-03-03T13:38:00"/>
    <d v="2026-03-03T00:00:00"/>
    <n v="13"/>
    <x v="2"/>
    <x v="0"/>
    <n v="6.9"/>
    <n v="154.97999999999999"/>
    <n v="152.38999999999999"/>
    <n v="1.1000000000000001"/>
    <n v="2"/>
    <n v="1"/>
    <n v="107"/>
    <s v="Low"/>
    <n v="1.1459999999999999"/>
    <x v="0"/>
    <s v=""/>
    <n v="4.8499999999999996"/>
    <n v="20"/>
    <n v="-2.59"/>
    <n v="-1"/>
    <s v="Tuesday"/>
    <s v="0-5 min"/>
    <n v="1"/>
    <s v="Between 1.0-1.2"/>
  </r>
  <r>
    <s v="RF006913"/>
    <d v="2026-03-03T14:06:00"/>
    <d v="2026-03-03T00:00:00"/>
    <n v="14"/>
    <x v="4"/>
    <x v="0"/>
    <n v="4.9000000000000004"/>
    <n v="101.65"/>
    <n v="102.24"/>
    <n v="1"/>
    <n v="3.1"/>
    <n v="6.7"/>
    <n v="51"/>
    <s v="Low"/>
    <n v="1.5960000000000001"/>
    <x v="0"/>
    <s v=""/>
    <n v="4.62"/>
    <n v="2"/>
    <n v="0.59"/>
    <n v="3.6"/>
    <s v="Tuesday"/>
    <s v="0-5 min"/>
    <n v="1"/>
    <s v="Above 1.2"/>
  </r>
  <r>
    <s v="RF006914"/>
    <d v="2026-03-03T14:22:00"/>
    <d v="2026-03-03T00:00:00"/>
    <n v="14"/>
    <x v="0"/>
    <x v="0"/>
    <n v="7.6"/>
    <n v="143.54"/>
    <n v="141.83000000000001"/>
    <n v="1"/>
    <n v="2"/>
    <n v="1.7"/>
    <n v="130"/>
    <s v="Medium"/>
    <n v="1.1240000000000001"/>
    <x v="0"/>
    <s v=""/>
    <n v="4.6500000000000004"/>
    <n v="3"/>
    <n v="-1.71"/>
    <n v="-0.3"/>
    <s v="Tuesday"/>
    <s v="0-5 min"/>
    <n v="1"/>
    <s v="Between 1.0-1.2"/>
  </r>
  <r>
    <s v="RF006915"/>
    <d v="2026-03-03T14:30:00"/>
    <d v="2026-03-03T00:00:00"/>
    <n v="14"/>
    <x v="4"/>
    <x v="1"/>
    <n v="10.1"/>
    <n v="183.47"/>
    <m/>
    <n v="1"/>
    <n v="2"/>
    <m/>
    <n v="59"/>
    <s v="Low"/>
    <n v="1.4870000000000001"/>
    <x v="3"/>
    <s v="No driver available"/>
    <n v="4.8499999999999996"/>
    <n v="0"/>
    <m/>
    <m/>
    <s v="Tuesday"/>
    <s v="0-5 min"/>
    <n v="0"/>
    <s v="Above 1.2"/>
  </r>
  <r>
    <s v="RF006916"/>
    <d v="2026-03-03T14:34:00"/>
    <d v="2026-03-03T00:00:00"/>
    <n v="14"/>
    <x v="2"/>
    <x v="1"/>
    <n v="5.8"/>
    <n v="131.08000000000001"/>
    <m/>
    <n v="1"/>
    <n v="3.1"/>
    <n v="1.8"/>
    <n v="109"/>
    <s v="Medium"/>
    <n v="0.89400000000000002"/>
    <x v="2"/>
    <s v="Fare too high"/>
    <n v="4.76"/>
    <n v="0"/>
    <m/>
    <n v="-1.3"/>
    <s v="Tuesday"/>
    <s v="0-5 min"/>
    <n v="0"/>
    <s v="Between 0.8-1.0"/>
  </r>
  <r>
    <s v="RF006917"/>
    <d v="2026-03-03T14:37:00"/>
    <d v="2026-03-03T00:00:00"/>
    <n v="14"/>
    <x v="2"/>
    <x v="0"/>
    <n v="4.7"/>
    <n v="121.74"/>
    <n v="117.3"/>
    <n v="1.1000000000000001"/>
    <n v="7.1"/>
    <n v="10.5"/>
    <n v="121"/>
    <s v="Medium"/>
    <n v="1.198"/>
    <x v="0"/>
    <s v=""/>
    <n v="5"/>
    <n v="4"/>
    <n v="-4.4400000000000004"/>
    <n v="3.4"/>
    <s v="Tuesday"/>
    <s v="5-10 min"/>
    <n v="1"/>
    <s v="Between 1.0-1.2"/>
  </r>
  <r>
    <s v="RF006918"/>
    <d v="2026-03-03T14:39:00"/>
    <d v="2026-03-03T00:00:00"/>
    <n v="14"/>
    <x v="1"/>
    <x v="0"/>
    <n v="5.5"/>
    <n v="111.58"/>
    <n v="109.96"/>
    <n v="1"/>
    <n v="4.3"/>
    <n v="8.6999999999999993"/>
    <n v="108"/>
    <s v="Low"/>
    <n v="1.373"/>
    <x v="0"/>
    <s v=""/>
    <n v="4.26"/>
    <n v="4"/>
    <n v="-1.62"/>
    <n v="4.4000000000000004"/>
    <s v="Tuesday"/>
    <s v="0-5 min"/>
    <n v="1"/>
    <s v="Above 1.2"/>
  </r>
  <r>
    <s v="RF006919"/>
    <d v="2026-03-03T15:52:00"/>
    <d v="2026-03-03T00:00:00"/>
    <n v="15"/>
    <x v="4"/>
    <x v="1"/>
    <n v="7.7"/>
    <n v="134.30000000000001"/>
    <m/>
    <n v="1"/>
    <n v="5.4"/>
    <n v="4.4000000000000004"/>
    <n v="47"/>
    <s v="Low"/>
    <n v="1.478"/>
    <x v="1"/>
    <s v="Pickup too far"/>
    <n v="4.9400000000000004"/>
    <n v="0"/>
    <m/>
    <n v="-1"/>
    <s v="Tuesday"/>
    <s v="5-10 min"/>
    <n v="0"/>
    <s v="Above 1.2"/>
  </r>
  <r>
    <s v="RF006920"/>
    <d v="2026-03-03T15:54:00"/>
    <d v="2026-03-03T00:00:00"/>
    <n v="15"/>
    <x v="3"/>
    <x v="0"/>
    <n v="5.9"/>
    <n v="122.69"/>
    <n v="121.74"/>
    <n v="1"/>
    <n v="3.4"/>
    <n v="9"/>
    <n v="73"/>
    <s v="Low"/>
    <n v="1.8480000000000001"/>
    <x v="0"/>
    <s v=""/>
    <n v="4.7699999999999996"/>
    <n v="8"/>
    <n v="-0.95"/>
    <n v="5.6"/>
    <s v="Tuesday"/>
    <s v="0-5 min"/>
    <n v="1"/>
    <s v="Above 1.2"/>
  </r>
  <r>
    <s v="RF006921"/>
    <d v="2026-03-03T16:03:00"/>
    <d v="2026-03-03T00:00:00"/>
    <n v="16"/>
    <x v="2"/>
    <x v="1"/>
    <n v="7.6"/>
    <n v="152.09"/>
    <n v="153.93"/>
    <n v="1.1000000000000001"/>
    <n v="4.4000000000000004"/>
    <n v="8.1999999999999993"/>
    <n v="100"/>
    <s v="Medium"/>
    <n v="0.94599999999999995"/>
    <x v="0"/>
    <s v=""/>
    <n v="5"/>
    <n v="0"/>
    <n v="1.84"/>
    <n v="3.8"/>
    <s v="Tuesday"/>
    <s v="0-5 min"/>
    <n v="1"/>
    <s v="Between 0.8-1.0"/>
  </r>
  <r>
    <s v="RF006922"/>
    <d v="2026-03-03T16:08:00"/>
    <d v="2026-03-03T00:00:00"/>
    <n v="16"/>
    <x v="2"/>
    <x v="0"/>
    <n v="6.7"/>
    <n v="127.44"/>
    <n v="116.12"/>
    <n v="1"/>
    <n v="7"/>
    <n v="14"/>
    <n v="86"/>
    <s v="Medium"/>
    <n v="0.84199999999999997"/>
    <x v="0"/>
    <s v=""/>
    <n v="5"/>
    <n v="10"/>
    <n v="-11.32"/>
    <n v="7"/>
    <s v="Tuesday"/>
    <s v="5-10 min"/>
    <n v="1"/>
    <s v="Between 0.8-1.0"/>
  </r>
  <r>
    <s v="RF006923"/>
    <d v="2026-03-03T16:27:00"/>
    <d v="2026-03-03T00:00:00"/>
    <n v="16"/>
    <x v="2"/>
    <x v="0"/>
    <n v="5.8"/>
    <n v="131.21"/>
    <n v="131.07"/>
    <n v="1"/>
    <n v="4.7"/>
    <n v="9.6"/>
    <n v="105"/>
    <s v="Medium"/>
    <n v="0.96"/>
    <x v="0"/>
    <s v=""/>
    <n v="4.71"/>
    <n v="4"/>
    <n v="-0.14000000000000001"/>
    <n v="4.9000000000000004"/>
    <s v="Tuesday"/>
    <s v="0-5 min"/>
    <n v="1"/>
    <s v="Between 0.8-1.0"/>
  </r>
  <r>
    <s v="RF006924"/>
    <d v="2026-03-03T16:31:00"/>
    <d v="2026-03-03T00:00:00"/>
    <n v="16"/>
    <x v="2"/>
    <x v="0"/>
    <n v="5.6"/>
    <n v="134.54"/>
    <n v="123.03"/>
    <n v="1.1000000000000001"/>
    <n v="5.4"/>
    <n v="6.4"/>
    <n v="99"/>
    <s v="Medium"/>
    <n v="0.84899999999999998"/>
    <x v="0"/>
    <s v=""/>
    <n v="4.8099999999999996"/>
    <n v="9"/>
    <n v="-11.51"/>
    <n v="1"/>
    <s v="Tuesday"/>
    <s v="5-10 min"/>
    <n v="1"/>
    <s v="Between 0.8-1.0"/>
  </r>
  <r>
    <s v="RF006925"/>
    <d v="2026-03-03T16:52:00"/>
    <d v="2026-03-03T00:00:00"/>
    <n v="16"/>
    <x v="0"/>
    <x v="0"/>
    <n v="5.6"/>
    <n v="143.16999999999999"/>
    <n v="145.86000000000001"/>
    <n v="1.1000000000000001"/>
    <n v="6.5"/>
    <n v="3.7"/>
    <n v="120"/>
    <s v="Medium"/>
    <n v="0.93100000000000005"/>
    <x v="0"/>
    <s v=""/>
    <n v="4.6500000000000004"/>
    <n v="2"/>
    <n v="2.69"/>
    <n v="-2.8"/>
    <s v="Tuesday"/>
    <s v="5-10 min"/>
    <n v="1"/>
    <s v="Between 0.8-1.0"/>
  </r>
  <r>
    <s v="RF006926"/>
    <d v="2026-03-03T17:12:00"/>
    <d v="2026-03-03T00:00:00"/>
    <n v="17"/>
    <x v="3"/>
    <x v="1"/>
    <n v="4.5999999999999996"/>
    <n v="113.84"/>
    <m/>
    <n v="1.1000000000000001"/>
    <n v="3"/>
    <n v="5.2"/>
    <n v="56"/>
    <s v="Low"/>
    <n v="1.2090000000000001"/>
    <x v="2"/>
    <s v="ETA too high"/>
    <n v="4.93"/>
    <n v="0"/>
    <m/>
    <n v="2.2000000000000002"/>
    <s v="Tuesday"/>
    <s v="0-5 min"/>
    <n v="0"/>
    <s v="Above 1.2"/>
  </r>
  <r>
    <s v="RF006927"/>
    <d v="2026-03-03T17:15:00"/>
    <d v="2026-03-03T00:00:00"/>
    <n v="17"/>
    <x v="3"/>
    <x v="0"/>
    <n v="3.4"/>
    <n v="82.1"/>
    <n v="82.56"/>
    <n v="1"/>
    <n v="5.6"/>
    <n v="1.6"/>
    <n v="57"/>
    <s v="Low"/>
    <n v="1.143"/>
    <x v="0"/>
    <s v=""/>
    <n v="4.9400000000000004"/>
    <n v="14"/>
    <n v="0.46"/>
    <n v="-4"/>
    <s v="Tuesday"/>
    <s v="5-10 min"/>
    <n v="1"/>
    <s v="Between 1.0-1.2"/>
  </r>
  <r>
    <s v="RF006928"/>
    <d v="2026-03-03T17:23:00"/>
    <d v="2026-03-03T00:00:00"/>
    <n v="17"/>
    <x v="2"/>
    <x v="1"/>
    <n v="4.9000000000000004"/>
    <n v="112.01"/>
    <m/>
    <n v="1.1000000000000001"/>
    <n v="6.5"/>
    <n v="10.4"/>
    <n v="89"/>
    <s v="Medium"/>
    <n v="0.85099999999999998"/>
    <x v="2"/>
    <s v="Changed plans"/>
    <n v="4.66"/>
    <n v="0"/>
    <m/>
    <n v="3.9"/>
    <s v="Tuesday"/>
    <s v="5-10 min"/>
    <n v="0"/>
    <s v="Between 0.8-1.0"/>
  </r>
  <r>
    <s v="RF006929"/>
    <d v="2026-03-03T17:28:00"/>
    <d v="2026-03-03T00:00:00"/>
    <n v="17"/>
    <x v="2"/>
    <x v="0"/>
    <n v="5.8"/>
    <n v="134.38999999999999"/>
    <n v="138.76"/>
    <n v="1.2"/>
    <n v="3.9"/>
    <n v="5.6"/>
    <n v="82"/>
    <s v="Medium"/>
    <n v="0.628"/>
    <x v="0"/>
    <s v=""/>
    <n v="4.88"/>
    <n v="8"/>
    <n v="4.37"/>
    <n v="1.7"/>
    <s v="Tuesday"/>
    <s v="0-5 min"/>
    <n v="1"/>
    <s v="Below 0.8"/>
  </r>
  <r>
    <s v="RF006930"/>
    <d v="2026-03-03T17:52:00"/>
    <d v="2026-03-03T00:00:00"/>
    <n v="17"/>
    <x v="2"/>
    <x v="0"/>
    <n v="9.1999999999999993"/>
    <n v="213.07"/>
    <n v="207.7"/>
    <n v="1.1000000000000001"/>
    <n v="3.6"/>
    <n v="2.9"/>
    <n v="101"/>
    <s v="Medium"/>
    <n v="0.89700000000000002"/>
    <x v="0"/>
    <s v=""/>
    <n v="4.71"/>
    <n v="5"/>
    <n v="-5.37"/>
    <n v="-0.7"/>
    <s v="Tuesday"/>
    <s v="0-5 min"/>
    <n v="1"/>
    <s v="Between 0.8-1.0"/>
  </r>
  <r>
    <s v="RF006931"/>
    <d v="2026-03-03T17:58:00"/>
    <d v="2026-03-03T00:00:00"/>
    <n v="17"/>
    <x v="2"/>
    <x v="0"/>
    <n v="9.6999999999999993"/>
    <n v="227.73"/>
    <n v="225.56"/>
    <n v="1.1000000000000001"/>
    <n v="4.5999999999999996"/>
    <n v="4.8"/>
    <n v="88"/>
    <s v="Medium"/>
    <n v="0.86499999999999999"/>
    <x v="0"/>
    <s v=""/>
    <n v="4.55"/>
    <n v="2"/>
    <n v="-2.17"/>
    <n v="0.2"/>
    <s v="Tuesday"/>
    <s v="0-5 min"/>
    <n v="1"/>
    <s v="Between 0.8-1.0"/>
  </r>
  <r>
    <s v="RF006932"/>
    <d v="2026-03-03T18:02:00"/>
    <d v="2026-03-03T00:00:00"/>
    <n v="18"/>
    <x v="1"/>
    <x v="0"/>
    <n v="15.4"/>
    <n v="292.85000000000002"/>
    <n v="298.93"/>
    <n v="1.2"/>
    <n v="6.1"/>
    <n v="11.1"/>
    <n v="77"/>
    <s v="Medium"/>
    <n v="0.749"/>
    <x v="0"/>
    <s v=""/>
    <n v="4.78"/>
    <n v="24"/>
    <n v="6.08"/>
    <n v="5"/>
    <s v="Tuesday"/>
    <s v="5-10 min"/>
    <n v="1"/>
    <s v="Below 0.8"/>
  </r>
  <r>
    <s v="RF006933"/>
    <d v="2026-03-03T18:06:00"/>
    <d v="2026-03-03T00:00:00"/>
    <n v="18"/>
    <x v="0"/>
    <x v="0"/>
    <n v="7.4"/>
    <n v="220.36"/>
    <m/>
    <n v="1.3"/>
    <n v="8.8000000000000007"/>
    <m/>
    <n v="114"/>
    <s v="High"/>
    <n v="0.71599999999999997"/>
    <x v="3"/>
    <s v="No driver available"/>
    <n v="4.84"/>
    <n v="12"/>
    <m/>
    <m/>
    <s v="Tuesday"/>
    <s v="5-10 min"/>
    <n v="0"/>
    <s v="Below 0.8"/>
  </r>
  <r>
    <s v="RF006934"/>
    <d v="2026-03-03T18:07:00"/>
    <d v="2026-03-03T00:00:00"/>
    <n v="18"/>
    <x v="1"/>
    <x v="1"/>
    <n v="0.7"/>
    <n v="54.64"/>
    <n v="53.21"/>
    <n v="1.1000000000000001"/>
    <n v="4.5"/>
    <n v="5.2"/>
    <n v="72"/>
    <s v="Medium"/>
    <n v="0.83199999999999996"/>
    <x v="0"/>
    <s v=""/>
    <n v="4.8499999999999996"/>
    <n v="0"/>
    <n v="-1.43"/>
    <n v="0.7"/>
    <s v="Tuesday"/>
    <s v="0-5 min"/>
    <n v="1"/>
    <s v="Between 0.8-1.0"/>
  </r>
  <r>
    <s v="RF006935"/>
    <d v="2026-03-03T18:44:00"/>
    <d v="2026-03-03T00:00:00"/>
    <n v="18"/>
    <x v="4"/>
    <x v="1"/>
    <n v="5.3"/>
    <n v="119.34"/>
    <m/>
    <n v="1"/>
    <n v="3.6"/>
    <n v="3.4"/>
    <n v="50"/>
    <s v="Low"/>
    <n v="1.0389999999999999"/>
    <x v="1"/>
    <s v="Vehicle issue"/>
    <n v="4.54"/>
    <n v="0"/>
    <m/>
    <n v="-0.2"/>
    <s v="Tuesday"/>
    <s v="0-5 min"/>
    <n v="0"/>
    <s v="Between 1.0-1.2"/>
  </r>
  <r>
    <s v="RF006936"/>
    <d v="2026-03-03T18:47:00"/>
    <d v="2026-03-03T00:00:00"/>
    <n v="18"/>
    <x v="1"/>
    <x v="0"/>
    <n v="5.5"/>
    <n v="131.11000000000001"/>
    <n v="125.46"/>
    <n v="1.1000000000000001"/>
    <n v="8.8000000000000007"/>
    <n v="10.3"/>
    <n v="74"/>
    <s v="Medium"/>
    <n v="0.70499999999999996"/>
    <x v="0"/>
    <s v=""/>
    <n v="4.68"/>
    <n v="5"/>
    <n v="-5.65"/>
    <n v="1.5"/>
    <s v="Tuesday"/>
    <s v="5-10 min"/>
    <n v="1"/>
    <s v="Below 0.8"/>
  </r>
  <r>
    <s v="RF006937"/>
    <d v="2026-03-03T19:23:00"/>
    <d v="2026-03-03T00:00:00"/>
    <n v="19"/>
    <x v="4"/>
    <x v="1"/>
    <n v="4.5"/>
    <n v="116.79"/>
    <n v="113.67"/>
    <n v="1.1000000000000001"/>
    <n v="9"/>
    <n v="12.4"/>
    <n v="44"/>
    <s v="Medium"/>
    <n v="0.751"/>
    <x v="0"/>
    <s v=""/>
    <n v="4.4000000000000004"/>
    <n v="0"/>
    <n v="-3.12"/>
    <n v="3.4"/>
    <s v="Tuesday"/>
    <s v="5-10 min"/>
    <n v="1"/>
    <s v="Below 0.8"/>
  </r>
  <r>
    <s v="RF006938"/>
    <d v="2026-03-03T19:35:00"/>
    <d v="2026-03-03T00:00:00"/>
    <n v="19"/>
    <x v="4"/>
    <x v="1"/>
    <n v="0.8"/>
    <n v="54.31"/>
    <n v="57.4"/>
    <n v="1.1000000000000001"/>
    <n v="8"/>
    <n v="10.4"/>
    <n v="38"/>
    <s v="Low"/>
    <n v="0.91500000000000004"/>
    <x v="0"/>
    <s v=""/>
    <n v="4.75"/>
    <n v="0"/>
    <n v="3.09"/>
    <n v="2.4"/>
    <s v="Tuesday"/>
    <s v="5-10 min"/>
    <n v="1"/>
    <s v="Between 0.8-1.0"/>
  </r>
  <r>
    <s v="RF006939"/>
    <d v="2026-03-03T20:10:00"/>
    <d v="2026-03-03T00:00:00"/>
    <n v="20"/>
    <x v="3"/>
    <x v="1"/>
    <n v="9.3000000000000007"/>
    <n v="213.7"/>
    <n v="215.1"/>
    <n v="1.1000000000000001"/>
    <n v="2.9"/>
    <n v="1"/>
    <n v="55"/>
    <s v="Low"/>
    <n v="1.139"/>
    <x v="0"/>
    <s v=""/>
    <n v="4.74"/>
    <n v="0"/>
    <n v="1.4"/>
    <n v="-1.9"/>
    <s v="Tuesday"/>
    <s v="0-5 min"/>
    <n v="1"/>
    <s v="Between 1.0-1.2"/>
  </r>
  <r>
    <s v="RF006940"/>
    <d v="2026-03-03T20:26:00"/>
    <d v="2026-03-03T00:00:00"/>
    <n v="20"/>
    <x v="2"/>
    <x v="0"/>
    <n v="6.7"/>
    <n v="167.05"/>
    <n v="167.19"/>
    <n v="1.1000000000000001"/>
    <n v="4.2"/>
    <n v="6.7"/>
    <n v="92"/>
    <s v="Medium"/>
    <n v="0.83799999999999997"/>
    <x v="0"/>
    <s v=""/>
    <n v="4.4400000000000004"/>
    <n v="5"/>
    <n v="0.14000000000000001"/>
    <n v="2.5"/>
    <s v="Tuesday"/>
    <s v="0-5 min"/>
    <n v="1"/>
    <s v="Between 0.8-1.0"/>
  </r>
  <r>
    <s v="RF006941"/>
    <d v="2026-03-03T20:41:00"/>
    <d v="2026-03-03T00:00:00"/>
    <n v="20"/>
    <x v="1"/>
    <x v="0"/>
    <n v="4.3"/>
    <n v="109.38"/>
    <n v="107.9"/>
    <n v="1.1000000000000001"/>
    <n v="3.2"/>
    <n v="1.4"/>
    <n v="71"/>
    <s v="Medium"/>
    <n v="0.73299999999999998"/>
    <x v="0"/>
    <s v=""/>
    <n v="4.43"/>
    <n v="41"/>
    <n v="-1.48"/>
    <n v="-1.8"/>
    <s v="Tuesday"/>
    <s v="0-5 min"/>
    <n v="1"/>
    <s v="Below 0.8"/>
  </r>
  <r>
    <s v="RF006942"/>
    <d v="2026-03-03T20:55:00"/>
    <d v="2026-03-03T00:00:00"/>
    <n v="20"/>
    <x v="3"/>
    <x v="0"/>
    <n v="2.4"/>
    <n v="85.05"/>
    <n v="83.38"/>
    <n v="1.1000000000000001"/>
    <n v="2"/>
    <n v="3"/>
    <n v="43"/>
    <s v="Low"/>
    <n v="0.88300000000000001"/>
    <x v="0"/>
    <s v=""/>
    <n v="4.84"/>
    <n v="7"/>
    <n v="-1.67"/>
    <n v="1"/>
    <s v="Tuesday"/>
    <s v="0-5 min"/>
    <n v="1"/>
    <s v="Between 0.8-1.0"/>
  </r>
  <r>
    <s v="RF006943"/>
    <d v="2026-03-03T21:04:00"/>
    <d v="2026-03-03T00:00:00"/>
    <n v="21"/>
    <x v="0"/>
    <x v="0"/>
    <n v="5.7"/>
    <n v="147.84"/>
    <n v="145.28"/>
    <n v="1.2"/>
    <n v="4.5999999999999996"/>
    <n v="1"/>
    <n v="92"/>
    <s v="High"/>
    <n v="0.64"/>
    <x v="0"/>
    <s v=""/>
    <n v="4.9800000000000004"/>
    <n v="1"/>
    <n v="-2.56"/>
    <n v="-3.6"/>
    <s v="Tuesday"/>
    <s v="0-5 min"/>
    <n v="1"/>
    <s v="Below 0.8"/>
  </r>
  <r>
    <s v="RF006944"/>
    <d v="2026-03-03T21:21:00"/>
    <d v="2026-03-03T00:00:00"/>
    <n v="21"/>
    <x v="0"/>
    <x v="0"/>
    <n v="23"/>
    <n v="385.26"/>
    <n v="401.33"/>
    <n v="1.1000000000000001"/>
    <n v="3.5"/>
    <n v="3.4"/>
    <n v="131"/>
    <s v="Medium"/>
    <n v="1.083"/>
    <x v="0"/>
    <s v=""/>
    <n v="4.5599999999999996"/>
    <n v="4"/>
    <n v="16.07"/>
    <n v="-0.1"/>
    <s v="Tuesday"/>
    <s v="0-5 min"/>
    <n v="1"/>
    <s v="Between 1.0-1.2"/>
  </r>
  <r>
    <s v="RF006945"/>
    <d v="2026-03-03T22:12:00"/>
    <d v="2026-03-03T00:00:00"/>
    <n v="22"/>
    <x v="0"/>
    <x v="1"/>
    <n v="6.7"/>
    <n v="163.30000000000001"/>
    <m/>
    <n v="1.2"/>
    <n v="5.4"/>
    <n v="4.5"/>
    <n v="118"/>
    <s v="Medium"/>
    <n v="0.94599999999999995"/>
    <x v="2"/>
    <s v="Fare too high"/>
    <n v="4.7"/>
    <n v="0"/>
    <m/>
    <n v="-0.9"/>
    <s v="Tuesday"/>
    <s v="5-10 min"/>
    <n v="0"/>
    <s v="Between 0.8-1.0"/>
  </r>
  <r>
    <s v="RF006946"/>
    <d v="2026-03-03T22:19:00"/>
    <d v="2026-03-03T00:00:00"/>
    <n v="22"/>
    <x v="1"/>
    <x v="0"/>
    <n v="6"/>
    <n v="125.44"/>
    <n v="120.38"/>
    <n v="1"/>
    <n v="6.2"/>
    <n v="3.6"/>
    <n v="78"/>
    <s v="Low"/>
    <n v="1.0780000000000001"/>
    <x v="0"/>
    <s v=""/>
    <n v="4.42"/>
    <n v="6"/>
    <n v="-5.0599999999999996"/>
    <n v="-2.6"/>
    <s v="Tuesday"/>
    <s v="5-10 min"/>
    <n v="1"/>
    <s v="Between 1.0-1.2"/>
  </r>
  <r>
    <s v="RF006947"/>
    <d v="2026-03-03T22:21:00"/>
    <d v="2026-03-03T00:00:00"/>
    <n v="22"/>
    <x v="0"/>
    <x v="0"/>
    <n v="2.4"/>
    <n v="86.64"/>
    <m/>
    <n v="1.1000000000000001"/>
    <n v="4.3"/>
    <n v="4.0999999999999996"/>
    <n v="111"/>
    <s v="Low"/>
    <n v="1.2689999999999999"/>
    <x v="1"/>
    <s v="Driver unavailable"/>
    <n v="4.9000000000000004"/>
    <n v="2"/>
    <m/>
    <n v="-0.2"/>
    <s v="Tuesday"/>
    <s v="0-5 min"/>
    <n v="0"/>
    <s v="Above 1.2"/>
  </r>
  <r>
    <s v="RF006948"/>
    <d v="2026-03-03T23:08:00"/>
    <d v="2026-03-03T00:00:00"/>
    <n v="23"/>
    <x v="3"/>
    <x v="0"/>
    <n v="8.1"/>
    <n v="164.25"/>
    <n v="162.25"/>
    <n v="1"/>
    <n v="7.3"/>
    <n v="11"/>
    <n v="66"/>
    <s v="Low"/>
    <n v="1.506"/>
    <x v="0"/>
    <s v=""/>
    <n v="5"/>
    <n v="11"/>
    <n v="-2"/>
    <n v="3.7"/>
    <s v="Tuesday"/>
    <s v="5-10 min"/>
    <n v="1"/>
    <s v="Above 1.2"/>
  </r>
  <r>
    <s v="RF006949"/>
    <d v="2026-03-03T23:42:00"/>
    <d v="2026-03-03T00:00:00"/>
    <n v="23"/>
    <x v="1"/>
    <x v="0"/>
    <n v="3.9"/>
    <n v="96.53"/>
    <n v="89.8"/>
    <n v="1"/>
    <n v="2.4"/>
    <n v="1.1000000000000001"/>
    <n v="98"/>
    <s v="Low"/>
    <n v="1.9630000000000001"/>
    <x v="0"/>
    <s v=""/>
    <n v="4.49"/>
    <n v="5"/>
    <n v="-6.73"/>
    <n v="-1.3"/>
    <s v="Tuesday"/>
    <s v="0-5 min"/>
    <n v="1"/>
    <s v="Above 1.2"/>
  </r>
  <r>
    <s v="RF006950"/>
    <d v="2026-03-04T00:01:00"/>
    <d v="2026-03-04T00:00:00"/>
    <n v="0"/>
    <x v="3"/>
    <x v="0"/>
    <n v="8.3000000000000007"/>
    <n v="176.08"/>
    <n v="169.51"/>
    <n v="1"/>
    <n v="7"/>
    <n v="3.7"/>
    <n v="67"/>
    <s v="Low"/>
    <n v="1.871"/>
    <x v="0"/>
    <s v=""/>
    <n v="4.4400000000000004"/>
    <n v="5"/>
    <n v="-6.57"/>
    <n v="-3.3"/>
    <s v="Wednesday"/>
    <s v="5-10 min"/>
    <n v="1"/>
    <s v="Above 1.2"/>
  </r>
  <r>
    <s v="RF006951"/>
    <d v="2026-03-04T00:01:00"/>
    <d v="2026-03-04T00:00:00"/>
    <n v="0"/>
    <x v="2"/>
    <x v="1"/>
    <n v="1.1000000000000001"/>
    <n v="53.04"/>
    <m/>
    <n v="1"/>
    <n v="2.4"/>
    <n v="8"/>
    <n v="131"/>
    <s v="Low"/>
    <n v="1.4810000000000001"/>
    <x v="2"/>
    <s v="Changed plans"/>
    <n v="4.68"/>
    <n v="0"/>
    <m/>
    <n v="5.6"/>
    <s v="Wednesday"/>
    <s v="0-5 min"/>
    <n v="0"/>
    <s v="Above 1.2"/>
  </r>
  <r>
    <s v="RF006952"/>
    <d v="2026-03-04T00:13:00"/>
    <d v="2026-03-04T00:00:00"/>
    <n v="0"/>
    <x v="3"/>
    <x v="0"/>
    <n v="2.7"/>
    <n v="83.46"/>
    <n v="84.5"/>
    <n v="1"/>
    <n v="5.2"/>
    <n v="5"/>
    <n v="78"/>
    <s v="Low"/>
    <n v="2.101"/>
    <x v="0"/>
    <s v=""/>
    <n v="4.76"/>
    <n v="7"/>
    <n v="1.04"/>
    <n v="-0.2"/>
    <s v="Wednesday"/>
    <s v="5-10 min"/>
    <n v="1"/>
    <s v="Above 1.2"/>
  </r>
  <r>
    <s v="RF006953"/>
    <d v="2026-03-04T00:25:00"/>
    <d v="2026-03-04T00:00:00"/>
    <n v="0"/>
    <x v="0"/>
    <x v="0"/>
    <n v="3.8"/>
    <n v="103.37"/>
    <n v="108"/>
    <n v="1"/>
    <n v="4.5999999999999996"/>
    <n v="9.3000000000000007"/>
    <n v="131"/>
    <s v="Medium"/>
    <n v="1.2070000000000001"/>
    <x v="0"/>
    <s v=""/>
    <n v="4.46"/>
    <n v="6"/>
    <n v="4.63"/>
    <n v="4.7"/>
    <s v="Wednesday"/>
    <s v="0-5 min"/>
    <n v="1"/>
    <s v="Above 1.2"/>
  </r>
  <r>
    <s v="RF006954"/>
    <d v="2026-03-04T00:34:00"/>
    <d v="2026-03-04T00:00:00"/>
    <n v="0"/>
    <x v="4"/>
    <x v="1"/>
    <n v="4.8"/>
    <n v="104.74"/>
    <m/>
    <n v="1"/>
    <n v="6.7"/>
    <n v="4.5999999999999996"/>
    <n v="58"/>
    <s v="Low"/>
    <n v="1.857"/>
    <x v="1"/>
    <s v="Pickup too far"/>
    <n v="4.4800000000000004"/>
    <n v="0"/>
    <m/>
    <n v="-2.1"/>
    <s v="Wednesday"/>
    <s v="5-10 min"/>
    <n v="0"/>
    <s v="Above 1.2"/>
  </r>
  <r>
    <s v="RF006955"/>
    <d v="2026-03-04T00:55:00"/>
    <d v="2026-03-04T00:00:00"/>
    <n v="0"/>
    <x v="2"/>
    <x v="1"/>
    <n v="14.8"/>
    <n v="269.57"/>
    <n v="275.47000000000003"/>
    <n v="1"/>
    <n v="7.3"/>
    <n v="11.4"/>
    <n v="120"/>
    <s v="Medium"/>
    <n v="1.2509999999999999"/>
    <x v="0"/>
    <s v=""/>
    <n v="4.93"/>
    <n v="0"/>
    <n v="5.9"/>
    <n v="4.0999999999999996"/>
    <s v="Wednesday"/>
    <s v="5-10 min"/>
    <n v="1"/>
    <s v="Above 1.2"/>
  </r>
  <r>
    <s v="RF006956"/>
    <d v="2026-03-04T01:04:00"/>
    <d v="2026-03-04T00:00:00"/>
    <n v="1"/>
    <x v="1"/>
    <x v="0"/>
    <n v="12.3"/>
    <n v="264.27999999999997"/>
    <n v="275.86"/>
    <n v="1.2"/>
    <n v="2.1"/>
    <n v="5.6"/>
    <n v="86"/>
    <s v="Low"/>
    <n v="1.2649999999999999"/>
    <x v="0"/>
    <s v=""/>
    <n v="4.38"/>
    <n v="10"/>
    <n v="11.58"/>
    <n v="3.5"/>
    <s v="Wednesday"/>
    <s v="0-5 min"/>
    <n v="1"/>
    <s v="Above 1.2"/>
  </r>
  <r>
    <s v="RF006957"/>
    <d v="2026-03-04T01:16:00"/>
    <d v="2026-03-04T00:00:00"/>
    <n v="1"/>
    <x v="2"/>
    <x v="0"/>
    <n v="7.4"/>
    <n v="135.51"/>
    <n v="133.69999999999999"/>
    <n v="1"/>
    <n v="2"/>
    <n v="5.6"/>
    <n v="128"/>
    <s v="Medium"/>
    <n v="0.99199999999999999"/>
    <x v="0"/>
    <s v=""/>
    <n v="4.42"/>
    <n v="9"/>
    <n v="-1.81"/>
    <n v="3.6"/>
    <s v="Wednesday"/>
    <s v="0-5 min"/>
    <n v="1"/>
    <s v="Between 0.8-1.0"/>
  </r>
  <r>
    <s v="RF006958"/>
    <d v="2026-03-04T01:38:00"/>
    <d v="2026-03-04T00:00:00"/>
    <n v="1"/>
    <x v="0"/>
    <x v="0"/>
    <n v="2.4"/>
    <n v="83.57"/>
    <n v="86.61"/>
    <n v="1"/>
    <n v="3.8"/>
    <n v="6.4"/>
    <n v="130"/>
    <s v="Low"/>
    <n v="1.2709999999999999"/>
    <x v="0"/>
    <s v=""/>
    <n v="4.6900000000000004"/>
    <n v="23"/>
    <n v="3.04"/>
    <n v="2.6"/>
    <s v="Wednesday"/>
    <s v="0-5 min"/>
    <n v="1"/>
    <s v="Above 1.2"/>
  </r>
  <r>
    <s v="RF006959"/>
    <d v="2026-03-04T01:51:00"/>
    <d v="2026-03-04T00:00:00"/>
    <n v="1"/>
    <x v="2"/>
    <x v="1"/>
    <n v="2.5"/>
    <n v="74.66"/>
    <n v="76.069999999999993"/>
    <n v="1"/>
    <n v="5"/>
    <n v="9"/>
    <n v="104"/>
    <s v="Low"/>
    <n v="1.4330000000000001"/>
    <x v="0"/>
    <s v=""/>
    <n v="5"/>
    <n v="0"/>
    <n v="1.41"/>
    <n v="4"/>
    <s v="Wednesday"/>
    <s v="0-5 min"/>
    <n v="1"/>
    <s v="Above 1.2"/>
  </r>
  <r>
    <s v="RF006960"/>
    <d v="2026-03-04T01:53:00"/>
    <d v="2026-03-04T00:00:00"/>
    <n v="1"/>
    <x v="0"/>
    <x v="0"/>
    <n v="11.5"/>
    <n v="234.17"/>
    <n v="232.56"/>
    <n v="1"/>
    <n v="4.2"/>
    <n v="4.7"/>
    <n v="122"/>
    <s v="Low"/>
    <n v="1.4330000000000001"/>
    <x v="0"/>
    <s v=""/>
    <n v="4.62"/>
    <n v="9"/>
    <n v="-1.61"/>
    <n v="0.5"/>
    <s v="Wednesday"/>
    <s v="0-5 min"/>
    <n v="1"/>
    <s v="Above 1.2"/>
  </r>
  <r>
    <s v="RF006961"/>
    <d v="2026-03-04T02:26:00"/>
    <d v="2026-03-04T00:00:00"/>
    <n v="2"/>
    <x v="1"/>
    <x v="1"/>
    <n v="4.5"/>
    <n v="113.77"/>
    <n v="116.99"/>
    <n v="1"/>
    <n v="10.3"/>
    <n v="10.6"/>
    <n v="104"/>
    <s v="Low"/>
    <n v="1.343"/>
    <x v="0"/>
    <s v=""/>
    <n v="4.4800000000000004"/>
    <n v="0"/>
    <n v="3.22"/>
    <n v="0.3"/>
    <s v="Wednesday"/>
    <s v="10-15 min"/>
    <n v="1"/>
    <s v="Above 1.2"/>
  </r>
  <r>
    <s v="RF006962"/>
    <d v="2026-03-04T02:38:00"/>
    <d v="2026-03-04T00:00:00"/>
    <n v="2"/>
    <x v="0"/>
    <x v="0"/>
    <n v="3.4"/>
    <n v="107.15"/>
    <n v="101.74"/>
    <n v="1.1000000000000001"/>
    <n v="5.3"/>
    <n v="8.5"/>
    <n v="111"/>
    <s v="Low"/>
    <n v="1.351"/>
    <x v="0"/>
    <s v=""/>
    <n v="4.83"/>
    <n v="7"/>
    <n v="-5.41"/>
    <n v="3.2"/>
    <s v="Wednesday"/>
    <s v="5-10 min"/>
    <n v="1"/>
    <s v="Above 1.2"/>
  </r>
  <r>
    <s v="RF006963"/>
    <d v="2026-03-04T02:39:00"/>
    <d v="2026-03-04T00:00:00"/>
    <n v="2"/>
    <x v="2"/>
    <x v="1"/>
    <n v="4.0999999999999996"/>
    <n v="90.98"/>
    <n v="90.68"/>
    <n v="1"/>
    <n v="5.3"/>
    <n v="11.4"/>
    <n v="109"/>
    <s v="Low"/>
    <n v="1.498"/>
    <x v="0"/>
    <s v=""/>
    <n v="4.95"/>
    <n v="0"/>
    <n v="-0.3"/>
    <n v="6.1"/>
    <s v="Wednesday"/>
    <s v="5-10 min"/>
    <n v="1"/>
    <s v="Above 1.2"/>
  </r>
  <r>
    <s v="RF006964"/>
    <d v="2026-03-04T02:40:00"/>
    <d v="2026-03-04T00:00:00"/>
    <n v="2"/>
    <x v="0"/>
    <x v="1"/>
    <n v="5.3"/>
    <n v="130.34"/>
    <n v="129.79"/>
    <n v="1"/>
    <n v="2"/>
    <n v="11.8"/>
    <n v="125"/>
    <s v="Low"/>
    <n v="1.4530000000000001"/>
    <x v="0"/>
    <s v=""/>
    <n v="4.99"/>
    <n v="0"/>
    <n v="-0.55000000000000004"/>
    <n v="9.8000000000000007"/>
    <s v="Wednesday"/>
    <s v="0-5 min"/>
    <n v="1"/>
    <s v="Above 1.2"/>
  </r>
  <r>
    <s v="RF006965"/>
    <d v="2026-03-04T03:16:00"/>
    <d v="2026-03-04T00:00:00"/>
    <n v="3"/>
    <x v="0"/>
    <x v="0"/>
    <n v="7"/>
    <n v="146.22999999999999"/>
    <n v="151.02000000000001"/>
    <n v="1"/>
    <n v="3"/>
    <n v="4.5"/>
    <n v="143"/>
    <s v="Medium"/>
    <n v="1.2410000000000001"/>
    <x v="0"/>
    <s v=""/>
    <n v="4.8"/>
    <n v="4"/>
    <n v="4.79"/>
    <n v="1.5"/>
    <s v="Wednesday"/>
    <s v="0-5 min"/>
    <n v="1"/>
    <s v="Above 1.2"/>
  </r>
  <r>
    <s v="RF006966"/>
    <d v="2026-03-04T03:16:00"/>
    <d v="2026-03-04T00:00:00"/>
    <n v="3"/>
    <x v="0"/>
    <x v="1"/>
    <n v="5.0999999999999996"/>
    <n v="128.04"/>
    <n v="128.27000000000001"/>
    <n v="1"/>
    <n v="5.4"/>
    <n v="4.2"/>
    <n v="144"/>
    <s v="Medium"/>
    <n v="1.1140000000000001"/>
    <x v="0"/>
    <s v=""/>
    <n v="4.84"/>
    <n v="0"/>
    <n v="0.23"/>
    <n v="-1.2"/>
    <s v="Wednesday"/>
    <s v="5-10 min"/>
    <n v="1"/>
    <s v="Between 1.0-1.2"/>
  </r>
  <r>
    <s v="RF006967"/>
    <d v="2026-03-04T03:28:00"/>
    <d v="2026-03-04T00:00:00"/>
    <n v="3"/>
    <x v="2"/>
    <x v="0"/>
    <n v="0.8"/>
    <n v="50.57"/>
    <n v="51.32"/>
    <n v="1"/>
    <n v="4.9000000000000004"/>
    <n v="5.5"/>
    <n v="124"/>
    <s v="Low"/>
    <n v="1.6160000000000001"/>
    <x v="0"/>
    <s v=""/>
    <n v="4.84"/>
    <n v="13"/>
    <n v="0.75"/>
    <n v="0.6"/>
    <s v="Wednesday"/>
    <s v="0-5 min"/>
    <n v="1"/>
    <s v="Above 1.2"/>
  </r>
  <r>
    <s v="RF006968"/>
    <d v="2026-03-04T03:47:00"/>
    <d v="2026-03-04T00:00:00"/>
    <n v="3"/>
    <x v="0"/>
    <x v="1"/>
    <n v="6.2"/>
    <n v="139.61000000000001"/>
    <n v="144.15"/>
    <n v="1"/>
    <n v="5.2"/>
    <n v="3.9"/>
    <n v="95"/>
    <s v="Medium"/>
    <n v="0.82899999999999996"/>
    <x v="0"/>
    <s v=""/>
    <n v="4.76"/>
    <n v="0"/>
    <n v="4.54"/>
    <n v="-1.3"/>
    <s v="Wednesday"/>
    <s v="5-10 min"/>
    <n v="1"/>
    <s v="Between 0.8-1.0"/>
  </r>
  <r>
    <s v="RF006969"/>
    <d v="2026-03-04T04:07:00"/>
    <d v="2026-03-04T00:00:00"/>
    <n v="4"/>
    <x v="1"/>
    <x v="0"/>
    <n v="7.3"/>
    <n v="156.44"/>
    <n v="156.24"/>
    <n v="1.1000000000000001"/>
    <n v="6.9"/>
    <n v="7.7"/>
    <n v="91"/>
    <s v="Low"/>
    <n v="2.2000000000000002"/>
    <x v="0"/>
    <s v=""/>
    <n v="5"/>
    <n v="10"/>
    <n v="-0.2"/>
    <n v="0.8"/>
    <s v="Wednesday"/>
    <s v="5-10 min"/>
    <n v="1"/>
    <s v="Above 1.2"/>
  </r>
  <r>
    <s v="RF006970"/>
    <d v="2026-03-04T04:07:00"/>
    <d v="2026-03-04T00:00:00"/>
    <n v="4"/>
    <x v="3"/>
    <x v="1"/>
    <n v="7.1"/>
    <n v="152.41"/>
    <n v="143.30000000000001"/>
    <n v="1"/>
    <n v="2.8"/>
    <n v="3.7"/>
    <n v="78"/>
    <s v="Low"/>
    <n v="2.2000000000000002"/>
    <x v="0"/>
    <s v=""/>
    <n v="4.7300000000000004"/>
    <n v="0"/>
    <n v="-9.11"/>
    <n v="0.9"/>
    <s v="Wednesday"/>
    <s v="0-5 min"/>
    <n v="1"/>
    <s v="Above 1.2"/>
  </r>
  <r>
    <s v="RF006971"/>
    <d v="2026-03-04T04:17:00"/>
    <d v="2026-03-04T00:00:00"/>
    <n v="4"/>
    <x v="2"/>
    <x v="0"/>
    <n v="5.0999999999999996"/>
    <n v="128.04"/>
    <n v="128.47999999999999"/>
    <n v="1"/>
    <n v="5.0999999999999996"/>
    <n v="6.9"/>
    <n v="122"/>
    <s v="Medium"/>
    <n v="1.224"/>
    <x v="0"/>
    <s v=""/>
    <n v="4.71"/>
    <n v="3"/>
    <n v="0.44"/>
    <n v="1.8"/>
    <s v="Wednesday"/>
    <s v="5-10 min"/>
    <n v="1"/>
    <s v="Above 1.2"/>
  </r>
  <r>
    <s v="RF006972"/>
    <d v="2026-03-04T04:45:00"/>
    <d v="2026-03-04T00:00:00"/>
    <n v="4"/>
    <x v="0"/>
    <x v="1"/>
    <n v="2.2999999999999998"/>
    <n v="74.44"/>
    <n v="71.56"/>
    <n v="1"/>
    <n v="2.9"/>
    <n v="5"/>
    <n v="102"/>
    <s v="Low"/>
    <n v="0.98899999999999999"/>
    <x v="0"/>
    <s v=""/>
    <n v="4.9000000000000004"/>
    <n v="0"/>
    <n v="-2.88"/>
    <n v="2.1"/>
    <s v="Wednesday"/>
    <s v="0-5 min"/>
    <n v="1"/>
    <s v="Between 0.8-1.0"/>
  </r>
  <r>
    <s v="RF006973"/>
    <d v="2026-03-04T04:50:00"/>
    <d v="2026-03-04T00:00:00"/>
    <n v="4"/>
    <x v="4"/>
    <x v="0"/>
    <n v="1.6"/>
    <n v="58.66"/>
    <n v="58.94"/>
    <n v="1"/>
    <n v="10.199999999999999"/>
    <n v="12.1"/>
    <n v="69"/>
    <s v="Low"/>
    <n v="1.7829999999999999"/>
    <x v="0"/>
    <s v=""/>
    <n v="4.76"/>
    <n v="7"/>
    <n v="0.28000000000000003"/>
    <n v="1.9"/>
    <s v="Wednesday"/>
    <s v="10-15 min"/>
    <n v="1"/>
    <s v="Above 1.2"/>
  </r>
  <r>
    <s v="RF006974"/>
    <d v="2026-03-04T05:45:00"/>
    <d v="2026-03-04T00:00:00"/>
    <n v="5"/>
    <x v="3"/>
    <x v="1"/>
    <n v="4.0999999999999996"/>
    <n v="104.53"/>
    <n v="105.17"/>
    <n v="1"/>
    <n v="2.7"/>
    <n v="1"/>
    <n v="63"/>
    <s v="Low"/>
    <n v="2.2000000000000002"/>
    <x v="0"/>
    <s v=""/>
    <n v="5"/>
    <n v="0"/>
    <n v="0.64"/>
    <n v="-1.7"/>
    <s v="Wednesday"/>
    <s v="0-5 min"/>
    <n v="1"/>
    <s v="Above 1.2"/>
  </r>
  <r>
    <s v="RF006975"/>
    <d v="2026-03-04T05:56:00"/>
    <d v="2026-03-04T00:00:00"/>
    <n v="5"/>
    <x v="0"/>
    <x v="0"/>
    <n v="9.4"/>
    <n v="182.17"/>
    <n v="190.42"/>
    <n v="1"/>
    <n v="8.6"/>
    <n v="7.3"/>
    <n v="139"/>
    <s v="Low"/>
    <n v="1.42"/>
    <x v="0"/>
    <s v=""/>
    <n v="5"/>
    <n v="5"/>
    <n v="8.25"/>
    <n v="-1.3"/>
    <s v="Wednesday"/>
    <s v="5-10 min"/>
    <n v="1"/>
    <s v="Above 1.2"/>
  </r>
  <r>
    <s v="RF006976"/>
    <d v="2026-03-04T06:00:00"/>
    <d v="2026-03-04T00:00:00"/>
    <n v="6"/>
    <x v="0"/>
    <x v="0"/>
    <n v="3.4"/>
    <n v="98.19"/>
    <n v="98.29"/>
    <n v="1.1000000000000001"/>
    <n v="4.3"/>
    <n v="2.2000000000000002"/>
    <n v="116"/>
    <s v="Medium"/>
    <n v="0.94899999999999995"/>
    <x v="0"/>
    <s v=""/>
    <n v="4.53"/>
    <n v="3"/>
    <n v="0.1"/>
    <n v="-2.1"/>
    <s v="Wednesday"/>
    <s v="0-5 min"/>
    <n v="1"/>
    <s v="Between 0.8-1.0"/>
  </r>
  <r>
    <s v="RF006977"/>
    <d v="2026-03-04T06:10:00"/>
    <d v="2026-03-04T00:00:00"/>
    <n v="6"/>
    <x v="0"/>
    <x v="1"/>
    <n v="30.8"/>
    <n v="576.39"/>
    <n v="572.22"/>
    <n v="1"/>
    <n v="3.2"/>
    <n v="6.1"/>
    <n v="144"/>
    <s v="Medium"/>
    <n v="1.181"/>
    <x v="0"/>
    <s v=""/>
    <n v="4.88"/>
    <n v="0"/>
    <n v="-4.17"/>
    <n v="2.9"/>
    <s v="Wednesday"/>
    <s v="0-5 min"/>
    <n v="1"/>
    <s v="Between 1.0-1.2"/>
  </r>
  <r>
    <s v="RF006978"/>
    <d v="2026-03-04T06:23:00"/>
    <d v="2026-03-04T00:00:00"/>
    <n v="6"/>
    <x v="3"/>
    <x v="1"/>
    <n v="10.6"/>
    <n v="174.02"/>
    <n v="170.3"/>
    <n v="1"/>
    <n v="4.3"/>
    <n v="1"/>
    <n v="61"/>
    <s v="Low"/>
    <n v="1.3819999999999999"/>
    <x v="0"/>
    <s v=""/>
    <n v="4.7300000000000004"/>
    <n v="0"/>
    <n v="-3.72"/>
    <n v="-3.3"/>
    <s v="Wednesday"/>
    <s v="0-5 min"/>
    <n v="1"/>
    <s v="Above 1.2"/>
  </r>
  <r>
    <s v="RF006979"/>
    <d v="2026-03-04T06:27:00"/>
    <d v="2026-03-04T00:00:00"/>
    <n v="6"/>
    <x v="0"/>
    <x v="1"/>
    <n v="4.4000000000000004"/>
    <n v="127.86"/>
    <n v="128.72999999999999"/>
    <n v="1.1000000000000001"/>
    <n v="2.1"/>
    <n v="6.9"/>
    <n v="123"/>
    <s v="Medium"/>
    <n v="1.04"/>
    <x v="0"/>
    <s v=""/>
    <n v="4.79"/>
    <n v="0"/>
    <n v="0.87"/>
    <n v="4.8"/>
    <s v="Wednesday"/>
    <s v="0-5 min"/>
    <n v="1"/>
    <s v="Between 1.0-1.2"/>
  </r>
  <r>
    <s v="RF006980"/>
    <d v="2026-03-04T06:28:00"/>
    <d v="2026-03-04T00:00:00"/>
    <n v="6"/>
    <x v="4"/>
    <x v="1"/>
    <n v="4"/>
    <n v="87.03"/>
    <n v="90.49"/>
    <n v="1"/>
    <n v="2.5"/>
    <n v="5.3"/>
    <n v="68"/>
    <s v="Low"/>
    <n v="2.2000000000000002"/>
    <x v="0"/>
    <s v=""/>
    <n v="4.95"/>
    <n v="0"/>
    <n v="3.46"/>
    <n v="2.8"/>
    <s v="Wednesday"/>
    <s v="0-5 min"/>
    <n v="1"/>
    <s v="Above 1.2"/>
  </r>
  <r>
    <s v="RF006981"/>
    <d v="2026-03-04T06:37:00"/>
    <d v="2026-03-04T00:00:00"/>
    <n v="6"/>
    <x v="1"/>
    <x v="0"/>
    <n v="4.7"/>
    <n v="113.9"/>
    <n v="109.49"/>
    <n v="1"/>
    <n v="7.9"/>
    <n v="9.5"/>
    <n v="94"/>
    <s v="Low"/>
    <n v="1.4630000000000001"/>
    <x v="0"/>
    <s v=""/>
    <n v="4.67"/>
    <n v="7"/>
    <n v="-4.41"/>
    <n v="1.6"/>
    <s v="Wednesday"/>
    <s v="5-10 min"/>
    <n v="1"/>
    <s v="Above 1.2"/>
  </r>
  <r>
    <s v="RF006982"/>
    <d v="2026-03-04T06:40:00"/>
    <d v="2026-03-04T00:00:00"/>
    <n v="6"/>
    <x v="0"/>
    <x v="0"/>
    <n v="5.7"/>
    <n v="135.66999999999999"/>
    <n v="138.24"/>
    <n v="1.1000000000000001"/>
    <n v="6.6"/>
    <n v="4.4000000000000004"/>
    <n v="135"/>
    <s v="High"/>
    <n v="0.88700000000000001"/>
    <x v="0"/>
    <s v=""/>
    <n v="4.5599999999999996"/>
    <n v="4"/>
    <n v="2.57"/>
    <n v="-2.2000000000000002"/>
    <s v="Wednesday"/>
    <s v="5-10 min"/>
    <n v="1"/>
    <s v="Between 0.8-1.0"/>
  </r>
  <r>
    <s v="RF006983"/>
    <d v="2026-03-04T06:41:00"/>
    <d v="2026-03-04T00:00:00"/>
    <n v="6"/>
    <x v="3"/>
    <x v="0"/>
    <n v="2"/>
    <n v="83.75"/>
    <n v="82.52"/>
    <n v="1.2"/>
    <n v="6.4"/>
    <n v="7.2"/>
    <n v="75"/>
    <s v="Low"/>
    <n v="2.2000000000000002"/>
    <x v="0"/>
    <s v=""/>
    <n v="4.5999999999999996"/>
    <n v="12"/>
    <n v="-1.23"/>
    <n v="0.8"/>
    <s v="Wednesday"/>
    <s v="5-10 min"/>
    <n v="1"/>
    <s v="Above 1.2"/>
  </r>
  <r>
    <s v="RF006984"/>
    <d v="2026-03-04T06:42:00"/>
    <d v="2026-03-04T00:00:00"/>
    <n v="6"/>
    <x v="0"/>
    <x v="0"/>
    <n v="3.7"/>
    <n v="100.5"/>
    <n v="99.75"/>
    <n v="1"/>
    <n v="3.4"/>
    <n v="1"/>
    <n v="132"/>
    <s v="Low"/>
    <n v="1.4330000000000001"/>
    <x v="0"/>
    <s v=""/>
    <n v="4.6900000000000004"/>
    <n v="8"/>
    <n v="-0.75"/>
    <n v="-2.4"/>
    <s v="Wednesday"/>
    <s v="0-5 min"/>
    <n v="1"/>
    <s v="Above 1.2"/>
  </r>
  <r>
    <s v="RF006985"/>
    <d v="2026-03-04T07:02:00"/>
    <d v="2026-03-04T00:00:00"/>
    <n v="7"/>
    <x v="0"/>
    <x v="1"/>
    <n v="14.7"/>
    <n v="271.63"/>
    <m/>
    <n v="1.1000000000000001"/>
    <n v="7.6"/>
    <n v="11.2"/>
    <n v="111"/>
    <s v="Medium"/>
    <n v="0.81"/>
    <x v="1"/>
    <s v="Driver unavailable"/>
    <n v="4.32"/>
    <n v="0"/>
    <m/>
    <n v="3.6"/>
    <s v="Wednesday"/>
    <s v="5-10 min"/>
    <n v="0"/>
    <s v="Between 0.8-1.0"/>
  </r>
  <r>
    <s v="RF006986"/>
    <d v="2026-03-04T07:59:00"/>
    <d v="2026-03-04T00:00:00"/>
    <n v="7"/>
    <x v="3"/>
    <x v="1"/>
    <n v="8"/>
    <n v="167.26"/>
    <n v="161.22999999999999"/>
    <n v="1.1000000000000001"/>
    <n v="5.0999999999999996"/>
    <n v="6.1"/>
    <n v="62"/>
    <s v="Low"/>
    <n v="1.8080000000000001"/>
    <x v="0"/>
    <s v=""/>
    <n v="4.6500000000000004"/>
    <n v="0"/>
    <n v="-6.03"/>
    <n v="1"/>
    <s v="Wednesday"/>
    <s v="5-10 min"/>
    <n v="1"/>
    <s v="Above 1.2"/>
  </r>
  <r>
    <s v="RF006987"/>
    <d v="2026-03-04T08:23:00"/>
    <d v="2026-03-04T00:00:00"/>
    <n v="8"/>
    <x v="0"/>
    <x v="1"/>
    <n v="4.7"/>
    <n v="153.74"/>
    <m/>
    <n v="1.3"/>
    <n v="6.4"/>
    <n v="12.3"/>
    <n v="111"/>
    <s v="High"/>
    <n v="0.65800000000000003"/>
    <x v="2"/>
    <s v="ETA too high"/>
    <n v="4.72"/>
    <n v="0"/>
    <m/>
    <n v="5.9"/>
    <s v="Wednesday"/>
    <s v="5-10 min"/>
    <n v="0"/>
    <s v="Below 0.8"/>
  </r>
  <r>
    <s v="RF006988"/>
    <d v="2026-03-04T08:24:00"/>
    <d v="2026-03-04T00:00:00"/>
    <n v="8"/>
    <x v="0"/>
    <x v="1"/>
    <n v="7.3"/>
    <n v="187.14"/>
    <m/>
    <n v="1.4"/>
    <n v="14.8"/>
    <n v="20.6"/>
    <n v="122"/>
    <s v="High"/>
    <n v="0.66300000000000003"/>
    <x v="2"/>
    <s v="Pickup issue"/>
    <n v="4.9000000000000004"/>
    <n v="0"/>
    <m/>
    <n v="5.8"/>
    <s v="Wednesday"/>
    <s v="10-15 min"/>
    <n v="0"/>
    <s v="Below 0.8"/>
  </r>
  <r>
    <s v="RF006989"/>
    <d v="2026-03-04T08:43:00"/>
    <d v="2026-03-04T00:00:00"/>
    <n v="8"/>
    <x v="4"/>
    <x v="0"/>
    <n v="4.9000000000000004"/>
    <n v="106.39"/>
    <n v="105.79"/>
    <n v="1"/>
    <n v="2.2999999999999998"/>
    <n v="4"/>
    <n v="60"/>
    <s v="Low"/>
    <n v="1.5669999999999999"/>
    <x v="0"/>
    <s v=""/>
    <n v="4.5999999999999996"/>
    <n v="8"/>
    <n v="-0.6"/>
    <n v="1.7"/>
    <s v="Wednesday"/>
    <s v="0-5 min"/>
    <n v="1"/>
    <s v="Above 1.2"/>
  </r>
  <r>
    <s v="RF006990"/>
    <d v="2026-03-04T09:05:00"/>
    <d v="2026-03-04T00:00:00"/>
    <n v="9"/>
    <x v="1"/>
    <x v="1"/>
    <n v="10"/>
    <n v="174.75"/>
    <n v="177.24"/>
    <n v="1"/>
    <n v="6.5"/>
    <n v="10"/>
    <n v="86"/>
    <s v="Medium"/>
    <n v="0.877"/>
    <x v="0"/>
    <s v=""/>
    <n v="4.8"/>
    <n v="0"/>
    <n v="2.4900000000000002"/>
    <n v="3.5"/>
    <s v="Wednesday"/>
    <s v="5-10 min"/>
    <n v="1"/>
    <s v="Between 0.8-1.0"/>
  </r>
  <r>
    <s v="RF006991"/>
    <d v="2026-03-04T09:22:00"/>
    <d v="2026-03-04T00:00:00"/>
    <n v="9"/>
    <x v="4"/>
    <x v="1"/>
    <n v="18.100000000000001"/>
    <n v="307.23"/>
    <m/>
    <n v="1"/>
    <n v="6.6"/>
    <n v="12.5"/>
    <n v="57"/>
    <s v="Low"/>
    <n v="2.0339999999999998"/>
    <x v="2"/>
    <s v="ETA too high"/>
    <n v="4.7300000000000004"/>
    <n v="0"/>
    <m/>
    <n v="5.9"/>
    <s v="Wednesday"/>
    <s v="5-10 min"/>
    <n v="0"/>
    <s v="Above 1.2"/>
  </r>
  <r>
    <s v="RF006992"/>
    <d v="2026-03-04T09:27:00"/>
    <d v="2026-03-04T00:00:00"/>
    <n v="9"/>
    <x v="0"/>
    <x v="1"/>
    <n v="5.7"/>
    <n v="155.05000000000001"/>
    <m/>
    <n v="1.3"/>
    <n v="9.1999999999999993"/>
    <n v="5.9"/>
    <n v="92"/>
    <s v="High"/>
    <n v="0.56399999999999995"/>
    <x v="2"/>
    <s v="ETA too high"/>
    <n v="4.8899999999999997"/>
    <n v="0"/>
    <m/>
    <n v="-3.3"/>
    <s v="Wednesday"/>
    <s v="5-10 min"/>
    <n v="0"/>
    <s v="Below 0.8"/>
  </r>
  <r>
    <s v="RF006993"/>
    <d v="2026-03-04T09:58:00"/>
    <d v="2026-03-04T00:00:00"/>
    <n v="9"/>
    <x v="2"/>
    <x v="0"/>
    <n v="2.1"/>
    <n v="79.81"/>
    <m/>
    <n v="1.1000000000000001"/>
    <n v="4.5"/>
    <m/>
    <n v="104"/>
    <s v="Low"/>
    <n v="1.1519999999999999"/>
    <x v="3"/>
    <s v="No driver available"/>
    <n v="4.95"/>
    <n v="9"/>
    <m/>
    <m/>
    <s v="Wednesday"/>
    <s v="0-5 min"/>
    <n v="0"/>
    <s v="Between 1.0-1.2"/>
  </r>
  <r>
    <s v="RF006994"/>
    <d v="2026-03-04T10:02:00"/>
    <d v="2026-03-04T00:00:00"/>
    <n v="10"/>
    <x v="3"/>
    <x v="1"/>
    <n v="2.4"/>
    <n v="77.48"/>
    <n v="75.52"/>
    <n v="1"/>
    <n v="3.8"/>
    <n v="4.4000000000000004"/>
    <n v="60"/>
    <s v="Low"/>
    <n v="1.637"/>
    <x v="0"/>
    <s v=""/>
    <n v="4.6399999999999997"/>
    <n v="0"/>
    <n v="-1.96"/>
    <n v="0.6"/>
    <s v="Wednesday"/>
    <s v="0-5 min"/>
    <n v="1"/>
    <s v="Above 1.2"/>
  </r>
  <r>
    <s v="RF006995"/>
    <d v="2026-03-04T10:44:00"/>
    <d v="2026-03-04T00:00:00"/>
    <n v="10"/>
    <x v="0"/>
    <x v="0"/>
    <n v="11.4"/>
    <n v="221.68"/>
    <n v="222.76"/>
    <n v="1.1000000000000001"/>
    <n v="7.2"/>
    <n v="10.7"/>
    <n v="119"/>
    <s v="Medium"/>
    <n v="0.83899999999999997"/>
    <x v="0"/>
    <s v=""/>
    <n v="4.95"/>
    <n v="7"/>
    <n v="1.08"/>
    <n v="3.5"/>
    <s v="Wednesday"/>
    <s v="5-10 min"/>
    <n v="1"/>
    <s v="Between 0.8-1.0"/>
  </r>
  <r>
    <s v="RF006996"/>
    <d v="2026-03-04T11:08:00"/>
    <d v="2026-03-04T00:00:00"/>
    <n v="11"/>
    <x v="2"/>
    <x v="0"/>
    <n v="17.600000000000001"/>
    <n v="339.15"/>
    <n v="348.82"/>
    <n v="1.1000000000000001"/>
    <n v="3.4"/>
    <n v="5.0999999999999996"/>
    <n v="116"/>
    <s v="Medium"/>
    <n v="1.018"/>
    <x v="0"/>
    <s v=""/>
    <n v="4.92"/>
    <n v="2"/>
    <n v="9.67"/>
    <n v="1.7"/>
    <s v="Wednesday"/>
    <s v="0-5 min"/>
    <n v="1"/>
    <s v="Between 1.0-1.2"/>
  </r>
  <r>
    <s v="RF006997"/>
    <d v="2026-03-04T11:17:00"/>
    <d v="2026-03-04T00:00:00"/>
    <n v="11"/>
    <x v="0"/>
    <x v="0"/>
    <n v="3.5"/>
    <n v="94.2"/>
    <n v="91.55"/>
    <n v="1"/>
    <n v="7.2"/>
    <n v="8.6999999999999993"/>
    <n v="106"/>
    <s v="Low"/>
    <n v="1.0369999999999999"/>
    <x v="0"/>
    <s v=""/>
    <n v="4.6500000000000004"/>
    <n v="52"/>
    <n v="-2.65"/>
    <n v="1.5"/>
    <s v="Wednesday"/>
    <s v="5-10 min"/>
    <n v="1"/>
    <s v="Between 1.0-1.2"/>
  </r>
  <r>
    <s v="RF006998"/>
    <d v="2026-03-04T11:36:00"/>
    <d v="2026-03-04T00:00:00"/>
    <n v="11"/>
    <x v="3"/>
    <x v="0"/>
    <n v="3.4"/>
    <n v="84.51"/>
    <n v="86.27"/>
    <n v="1"/>
    <n v="5.3"/>
    <n v="2.2000000000000002"/>
    <n v="63"/>
    <s v="Low"/>
    <n v="1.6240000000000001"/>
    <x v="0"/>
    <s v=""/>
    <n v="4.93"/>
    <n v="23"/>
    <n v="1.76"/>
    <n v="-3.1"/>
    <s v="Wednesday"/>
    <s v="5-10 min"/>
    <n v="1"/>
    <s v="Above 1.2"/>
  </r>
  <r>
    <s v="RF006999"/>
    <d v="2026-03-04T12:11:00"/>
    <d v="2026-03-04T00:00:00"/>
    <n v="12"/>
    <x v="2"/>
    <x v="0"/>
    <n v="8.1"/>
    <n v="170.52"/>
    <n v="169.77"/>
    <n v="1"/>
    <n v="4.0999999999999996"/>
    <n v="2.8"/>
    <n v="126"/>
    <s v="Low"/>
    <n v="1.744"/>
    <x v="0"/>
    <s v=""/>
    <n v="4.7699999999999996"/>
    <n v="4"/>
    <n v="-0.75"/>
    <n v="-1.3"/>
    <s v="Wednesday"/>
    <s v="0-5 min"/>
    <n v="1"/>
    <s v="Above 1.2"/>
  </r>
  <r>
    <s v="RF007000"/>
    <d v="2026-03-04T12:32:00"/>
    <d v="2026-03-04T00:00:00"/>
    <n v="12"/>
    <x v="1"/>
    <x v="0"/>
    <n v="2"/>
    <n v="74.69"/>
    <n v="76.069999999999993"/>
    <n v="1.1000000000000001"/>
    <n v="4.7"/>
    <n v="7.5"/>
    <n v="97"/>
    <s v="Low"/>
    <n v="1.3839999999999999"/>
    <x v="0"/>
    <s v=""/>
    <n v="4.8600000000000003"/>
    <n v="6"/>
    <n v="1.38"/>
    <n v="2.8"/>
    <s v="Wednesday"/>
    <s v="0-5 min"/>
    <n v="1"/>
    <s v="Above 1.2"/>
  </r>
  <r>
    <s v="RF007001"/>
    <d v="2026-03-04T12:45:00"/>
    <d v="2026-03-04T00:00:00"/>
    <n v="12"/>
    <x v="1"/>
    <x v="0"/>
    <n v="8.1"/>
    <n v="165.31"/>
    <n v="165.37"/>
    <n v="1"/>
    <n v="5.5"/>
    <n v="6.3"/>
    <n v="93"/>
    <s v="Low"/>
    <n v="1.45"/>
    <x v="0"/>
    <s v=""/>
    <n v="4.83"/>
    <n v="1"/>
    <n v="0.06"/>
    <n v="0.8"/>
    <s v="Wednesday"/>
    <s v="5-10 min"/>
    <n v="1"/>
    <s v="Above 1.2"/>
  </r>
  <r>
    <s v="RF007002"/>
    <d v="2026-03-04T12:45:00"/>
    <d v="2026-03-04T00:00:00"/>
    <n v="12"/>
    <x v="3"/>
    <x v="0"/>
    <n v="8.9"/>
    <n v="187.57"/>
    <n v="179.91"/>
    <n v="1"/>
    <n v="7.2"/>
    <n v="7"/>
    <n v="59"/>
    <s v="Low"/>
    <n v="1.7250000000000001"/>
    <x v="0"/>
    <s v=""/>
    <n v="4.62"/>
    <n v="12"/>
    <n v="-7.66"/>
    <n v="-0.2"/>
    <s v="Wednesday"/>
    <s v="5-10 min"/>
    <n v="1"/>
    <s v="Above 1.2"/>
  </r>
  <r>
    <s v="RF007003"/>
    <d v="2026-03-04T12:54:00"/>
    <d v="2026-03-04T00:00:00"/>
    <n v="12"/>
    <x v="0"/>
    <x v="0"/>
    <n v="3.2"/>
    <n v="101.75"/>
    <n v="100.33"/>
    <n v="1.1000000000000001"/>
    <n v="5.5"/>
    <n v="5.7"/>
    <n v="129"/>
    <s v="Medium"/>
    <n v="1.0269999999999999"/>
    <x v="0"/>
    <s v=""/>
    <n v="4.5999999999999996"/>
    <n v="2"/>
    <n v="-1.42"/>
    <n v="0.2"/>
    <s v="Wednesday"/>
    <s v="5-10 min"/>
    <n v="1"/>
    <s v="Between 1.0-1.2"/>
  </r>
  <r>
    <s v="RF007004"/>
    <d v="2026-03-04T13:13:00"/>
    <d v="2026-03-04T00:00:00"/>
    <n v="13"/>
    <x v="4"/>
    <x v="1"/>
    <n v="1.2"/>
    <n v="53.32"/>
    <n v="53.2"/>
    <n v="1"/>
    <n v="4.7"/>
    <n v="8.4"/>
    <n v="51"/>
    <s v="Low"/>
    <n v="1.504"/>
    <x v="0"/>
    <s v=""/>
    <n v="4.9800000000000004"/>
    <n v="0"/>
    <n v="-0.12"/>
    <n v="3.7"/>
    <s v="Wednesday"/>
    <s v="0-5 min"/>
    <n v="1"/>
    <s v="Above 1.2"/>
  </r>
  <r>
    <s v="RF007005"/>
    <d v="2026-03-04T13:16:00"/>
    <d v="2026-03-04T00:00:00"/>
    <n v="13"/>
    <x v="0"/>
    <x v="0"/>
    <n v="3.1"/>
    <n v="89"/>
    <n v="84.23"/>
    <n v="1"/>
    <n v="6.3"/>
    <n v="8.6999999999999993"/>
    <n v="121"/>
    <s v="Medium"/>
    <n v="1.0109999999999999"/>
    <x v="0"/>
    <s v=""/>
    <n v="4.63"/>
    <n v="21"/>
    <n v="-4.7699999999999996"/>
    <n v="2.4"/>
    <s v="Wednesday"/>
    <s v="5-10 min"/>
    <n v="1"/>
    <s v="Between 1.0-1.2"/>
  </r>
  <r>
    <s v="RF007006"/>
    <d v="2026-03-04T13:39:00"/>
    <d v="2026-03-04T00:00:00"/>
    <n v="13"/>
    <x v="0"/>
    <x v="0"/>
    <n v="9.5"/>
    <n v="202.86"/>
    <n v="218.53"/>
    <n v="1"/>
    <n v="2"/>
    <n v="1.1000000000000001"/>
    <n v="118"/>
    <s v="Medium"/>
    <n v="1.087"/>
    <x v="0"/>
    <s v=""/>
    <n v="4.32"/>
    <n v="7"/>
    <n v="15.67"/>
    <n v="-0.9"/>
    <s v="Wednesday"/>
    <s v="0-5 min"/>
    <n v="1"/>
    <s v="Between 1.0-1.2"/>
  </r>
  <r>
    <s v="RF007007"/>
    <d v="2026-03-04T14:00:00"/>
    <d v="2026-03-04T00:00:00"/>
    <n v="14"/>
    <x v="0"/>
    <x v="0"/>
    <n v="7.6"/>
    <n v="177.21"/>
    <n v="175.41"/>
    <n v="1.1000000000000001"/>
    <n v="3.3"/>
    <n v="10.1"/>
    <n v="126"/>
    <s v="Medium"/>
    <n v="1.024"/>
    <x v="0"/>
    <s v=""/>
    <n v="4.58"/>
    <n v="3"/>
    <n v="-1.8"/>
    <n v="6.8"/>
    <s v="Wednesday"/>
    <s v="0-5 min"/>
    <n v="1"/>
    <s v="Between 1.0-1.2"/>
  </r>
  <r>
    <s v="RF007008"/>
    <d v="2026-03-04T14:23:00"/>
    <d v="2026-03-04T00:00:00"/>
    <n v="14"/>
    <x v="4"/>
    <x v="0"/>
    <n v="5.2"/>
    <n v="115.28"/>
    <n v="115.38"/>
    <n v="1"/>
    <n v="4"/>
    <n v="5"/>
    <n v="55"/>
    <s v="Low"/>
    <n v="1.7330000000000001"/>
    <x v="0"/>
    <s v=""/>
    <n v="4.97"/>
    <n v="26"/>
    <n v="0.1"/>
    <n v="1"/>
    <s v="Wednesday"/>
    <s v="0-5 min"/>
    <n v="1"/>
    <s v="Above 1.2"/>
  </r>
  <r>
    <s v="RF007009"/>
    <d v="2026-03-04T15:05:00"/>
    <d v="2026-03-04T00:00:00"/>
    <n v="15"/>
    <x v="2"/>
    <x v="0"/>
    <n v="11.8"/>
    <n v="210.64"/>
    <n v="208.36"/>
    <n v="1"/>
    <n v="2.7"/>
    <n v="1.5"/>
    <n v="103"/>
    <s v="Low"/>
    <n v="1.129"/>
    <x v="0"/>
    <s v=""/>
    <n v="5"/>
    <n v="7"/>
    <n v="-2.2799999999999998"/>
    <n v="-1.2"/>
    <s v="Wednesday"/>
    <s v="0-5 min"/>
    <n v="1"/>
    <s v="Between 1.0-1.2"/>
  </r>
  <r>
    <s v="RF007010"/>
    <d v="2026-03-04T15:36:00"/>
    <d v="2026-03-04T00:00:00"/>
    <n v="15"/>
    <x v="3"/>
    <x v="0"/>
    <n v="7.2"/>
    <n v="170.7"/>
    <m/>
    <n v="1.1000000000000001"/>
    <n v="6"/>
    <n v="4.5999999999999996"/>
    <n v="57"/>
    <s v="Low"/>
    <n v="1.256"/>
    <x v="2"/>
    <s v="ETA too high"/>
    <n v="4.95"/>
    <n v="8"/>
    <m/>
    <n v="-1.4"/>
    <s v="Wednesday"/>
    <s v="5-10 min"/>
    <n v="0"/>
    <s v="Above 1.2"/>
  </r>
  <r>
    <s v="RF007011"/>
    <d v="2026-03-04T15:51:00"/>
    <d v="2026-03-04T00:00:00"/>
    <n v="15"/>
    <x v="4"/>
    <x v="0"/>
    <n v="6.6"/>
    <n v="124.18"/>
    <n v="125.28"/>
    <n v="1"/>
    <n v="4.5999999999999996"/>
    <n v="7.1"/>
    <n v="54"/>
    <s v="Low"/>
    <n v="1.778"/>
    <x v="0"/>
    <s v=""/>
    <n v="4.6399999999999997"/>
    <n v="3"/>
    <n v="1.1000000000000001"/>
    <n v="2.5"/>
    <s v="Wednesday"/>
    <s v="0-5 min"/>
    <n v="1"/>
    <s v="Above 1.2"/>
  </r>
  <r>
    <s v="RF007012"/>
    <d v="2026-03-04T16:03:00"/>
    <d v="2026-03-04T00:00:00"/>
    <n v="16"/>
    <x v="0"/>
    <x v="0"/>
    <n v="1.6"/>
    <n v="74.489999999999995"/>
    <n v="74.849999999999994"/>
    <n v="1.1000000000000001"/>
    <n v="3"/>
    <n v="6.8"/>
    <n v="112"/>
    <s v="Medium"/>
    <n v="0.91300000000000003"/>
    <x v="0"/>
    <s v=""/>
    <n v="4.6500000000000004"/>
    <n v="9"/>
    <n v="0.36"/>
    <n v="3.8"/>
    <s v="Wednesday"/>
    <s v="0-5 min"/>
    <n v="1"/>
    <s v="Between 0.8-1.0"/>
  </r>
  <r>
    <s v="RF007013"/>
    <d v="2026-03-04T16:27:00"/>
    <d v="2026-03-04T00:00:00"/>
    <n v="16"/>
    <x v="4"/>
    <x v="0"/>
    <n v="7.5"/>
    <n v="150.74"/>
    <n v="138.47999999999999"/>
    <n v="1"/>
    <n v="2.2000000000000002"/>
    <n v="7.1"/>
    <n v="51"/>
    <s v="Low"/>
    <n v="1.135"/>
    <x v="0"/>
    <s v=""/>
    <n v="4.8"/>
    <n v="6"/>
    <n v="-12.26"/>
    <n v="4.9000000000000004"/>
    <s v="Wednesday"/>
    <s v="0-5 min"/>
    <n v="1"/>
    <s v="Between 1.0-1.2"/>
  </r>
  <r>
    <s v="RF007014"/>
    <d v="2026-03-04T16:29:00"/>
    <d v="2026-03-04T00:00:00"/>
    <n v="16"/>
    <x v="0"/>
    <x v="1"/>
    <n v="9.4"/>
    <n v="196.48"/>
    <n v="194.73"/>
    <n v="1.2"/>
    <n v="6.7"/>
    <n v="10.3"/>
    <n v="106"/>
    <s v="Medium"/>
    <n v="0.73799999999999999"/>
    <x v="0"/>
    <s v=""/>
    <n v="4.84"/>
    <n v="0"/>
    <n v="-1.75"/>
    <n v="3.6"/>
    <s v="Wednesday"/>
    <s v="5-10 min"/>
    <n v="1"/>
    <s v="Below 0.8"/>
  </r>
  <r>
    <s v="RF007015"/>
    <d v="2026-03-04T16:55:00"/>
    <d v="2026-03-04T00:00:00"/>
    <n v="16"/>
    <x v="3"/>
    <x v="1"/>
    <n v="17.3"/>
    <n v="326.58"/>
    <n v="329"/>
    <n v="1"/>
    <n v="6.2"/>
    <n v="8.3000000000000007"/>
    <n v="60"/>
    <s v="Low"/>
    <n v="1.444"/>
    <x v="0"/>
    <s v=""/>
    <n v="4.32"/>
    <n v="0"/>
    <n v="2.42"/>
    <n v="2.1"/>
    <s v="Wednesday"/>
    <s v="5-10 min"/>
    <n v="1"/>
    <s v="Above 1.2"/>
  </r>
  <r>
    <s v="RF007016"/>
    <d v="2026-03-04T17:01:00"/>
    <d v="2026-03-04T00:00:00"/>
    <n v="17"/>
    <x v="0"/>
    <x v="0"/>
    <n v="3.6"/>
    <n v="126.58"/>
    <n v="122.81"/>
    <n v="1.3"/>
    <n v="7.6"/>
    <n v="5.6"/>
    <n v="113"/>
    <s v="High"/>
    <n v="0.72699999999999998"/>
    <x v="0"/>
    <s v=""/>
    <n v="4.54"/>
    <n v="43"/>
    <n v="-3.77"/>
    <n v="-2"/>
    <s v="Wednesday"/>
    <s v="5-10 min"/>
    <n v="1"/>
    <s v="Below 0.8"/>
  </r>
  <r>
    <s v="RF007017"/>
    <d v="2026-03-04T18:06:00"/>
    <d v="2026-03-04T00:00:00"/>
    <n v="18"/>
    <x v="4"/>
    <x v="1"/>
    <n v="5.2"/>
    <n v="116.92"/>
    <m/>
    <n v="1"/>
    <n v="11"/>
    <n v="14.8"/>
    <n v="50"/>
    <s v="Low"/>
    <n v="1.492"/>
    <x v="2"/>
    <s v="ETA too high"/>
    <n v="4.74"/>
    <n v="0"/>
    <m/>
    <n v="3.8"/>
    <s v="Wednesday"/>
    <s v="10-15 min"/>
    <n v="0"/>
    <s v="Above 1.2"/>
  </r>
  <r>
    <s v="RF007018"/>
    <d v="2026-03-04T18:07:00"/>
    <d v="2026-03-04T00:00:00"/>
    <n v="18"/>
    <x v="4"/>
    <x v="1"/>
    <n v="13.2"/>
    <n v="239.15"/>
    <n v="247.68"/>
    <n v="1"/>
    <n v="5.4"/>
    <n v="7.2"/>
    <n v="39"/>
    <s v="Low"/>
    <n v="0.94899999999999995"/>
    <x v="0"/>
    <s v=""/>
    <n v="4.66"/>
    <n v="0"/>
    <n v="8.5299999999999994"/>
    <n v="1.8"/>
    <s v="Wednesday"/>
    <s v="5-10 min"/>
    <n v="1"/>
    <s v="Between 0.8-1.0"/>
  </r>
  <r>
    <s v="RF007019"/>
    <d v="2026-03-04T18:18:00"/>
    <d v="2026-03-04T00:00:00"/>
    <n v="18"/>
    <x v="1"/>
    <x v="0"/>
    <n v="8.8000000000000007"/>
    <n v="190.22"/>
    <n v="189.08"/>
    <n v="1"/>
    <n v="4.7"/>
    <n v="8"/>
    <n v="81"/>
    <s v="Medium"/>
    <n v="0.92200000000000004"/>
    <x v="0"/>
    <s v=""/>
    <n v="4.5599999999999996"/>
    <n v="43"/>
    <n v="-1.1399999999999999"/>
    <n v="3.3"/>
    <s v="Wednesday"/>
    <s v="0-5 min"/>
    <n v="1"/>
    <s v="Between 0.8-1.0"/>
  </r>
  <r>
    <s v="RF007020"/>
    <d v="2026-03-04T18:19:00"/>
    <d v="2026-03-04T00:00:00"/>
    <n v="18"/>
    <x v="0"/>
    <x v="0"/>
    <n v="8.3000000000000007"/>
    <n v="202.12"/>
    <n v="189.42"/>
    <n v="1.2"/>
    <n v="10.3"/>
    <n v="12.1"/>
    <n v="112"/>
    <s v="High"/>
    <n v="0.74199999999999999"/>
    <x v="0"/>
    <s v=""/>
    <n v="4.8099999999999996"/>
    <n v="3"/>
    <n v="-12.7"/>
    <n v="1.8"/>
    <s v="Wednesday"/>
    <s v="10-15 min"/>
    <n v="1"/>
    <s v="Below 0.8"/>
  </r>
  <r>
    <s v="RF007021"/>
    <d v="2026-03-04T18:35:00"/>
    <d v="2026-03-04T00:00:00"/>
    <n v="18"/>
    <x v="0"/>
    <x v="1"/>
    <n v="2.6"/>
    <n v="109.79"/>
    <n v="111.38"/>
    <n v="1.3"/>
    <n v="8.9"/>
    <n v="9.6"/>
    <n v="105"/>
    <s v="High"/>
    <n v="0.64500000000000002"/>
    <x v="0"/>
    <s v=""/>
    <n v="4.6100000000000003"/>
    <n v="0"/>
    <n v="1.59"/>
    <n v="0.7"/>
    <s v="Wednesday"/>
    <s v="5-10 min"/>
    <n v="1"/>
    <s v="Below 0.8"/>
  </r>
  <r>
    <s v="RF007022"/>
    <d v="2026-03-04T19:04:00"/>
    <d v="2026-03-04T00:00:00"/>
    <n v="19"/>
    <x v="3"/>
    <x v="1"/>
    <n v="5.2"/>
    <n v="140.36000000000001"/>
    <m/>
    <n v="1.2"/>
    <n v="10.199999999999999"/>
    <n v="10.9"/>
    <n v="37"/>
    <s v="Medium"/>
    <n v="0.65"/>
    <x v="2"/>
    <s v="Fare too high"/>
    <n v="4.3499999999999996"/>
    <n v="0"/>
    <m/>
    <n v="0.7"/>
    <s v="Wednesday"/>
    <s v="10-15 min"/>
    <n v="0"/>
    <s v="Below 0.8"/>
  </r>
  <r>
    <s v="RF007023"/>
    <d v="2026-03-04T19:18:00"/>
    <d v="2026-03-04T00:00:00"/>
    <n v="19"/>
    <x v="3"/>
    <x v="0"/>
    <n v="9.1999999999999993"/>
    <n v="189.8"/>
    <n v="200.19"/>
    <n v="1"/>
    <n v="8.6999999999999993"/>
    <n v="10.5"/>
    <n v="54"/>
    <s v="Low"/>
    <n v="0.96799999999999997"/>
    <x v="0"/>
    <s v=""/>
    <n v="4.92"/>
    <n v="10"/>
    <n v="10.39"/>
    <n v="1.8"/>
    <s v="Wednesday"/>
    <s v="5-10 min"/>
    <n v="1"/>
    <s v="Between 0.8-1.0"/>
  </r>
  <r>
    <s v="RF007024"/>
    <d v="2026-03-04T19:56:00"/>
    <d v="2026-03-04T00:00:00"/>
    <n v="19"/>
    <x v="0"/>
    <x v="0"/>
    <n v="3.1"/>
    <n v="102.22"/>
    <m/>
    <n v="1.1000000000000001"/>
    <n v="6.8"/>
    <m/>
    <n v="113"/>
    <s v="High"/>
    <n v="0.73699999999999999"/>
    <x v="3"/>
    <s v="No driver available"/>
    <n v="4.7"/>
    <n v="6"/>
    <m/>
    <m/>
    <s v="Wednesday"/>
    <s v="5-10 min"/>
    <n v="0"/>
    <s v="Below 0.8"/>
  </r>
  <r>
    <s v="RF007025"/>
    <d v="2026-03-04T19:59:00"/>
    <d v="2026-03-04T00:00:00"/>
    <n v="19"/>
    <x v="1"/>
    <x v="0"/>
    <n v="6.2"/>
    <n v="163.06"/>
    <n v="151.66"/>
    <n v="1.1000000000000001"/>
    <n v="5.8"/>
    <n v="2.4"/>
    <n v="70"/>
    <s v="Medium"/>
    <n v="0.73599999999999999"/>
    <x v="0"/>
    <s v=""/>
    <n v="4.79"/>
    <n v="3"/>
    <n v="-11.4"/>
    <n v="-3.4"/>
    <s v="Wednesday"/>
    <s v="5-10 min"/>
    <n v="1"/>
    <s v="Below 0.8"/>
  </r>
  <r>
    <s v="RF007026"/>
    <d v="2026-03-04T20:05:00"/>
    <d v="2026-03-04T00:00:00"/>
    <n v="20"/>
    <x v="1"/>
    <x v="1"/>
    <n v="5"/>
    <n v="129.13999999999999"/>
    <m/>
    <n v="1.1000000000000001"/>
    <n v="7.3"/>
    <m/>
    <n v="104"/>
    <s v="Medium"/>
    <n v="0.98499999999999999"/>
    <x v="3"/>
    <s v="No driver available"/>
    <n v="4.5"/>
    <n v="0"/>
    <m/>
    <m/>
    <s v="Wednesday"/>
    <s v="5-10 min"/>
    <n v="0"/>
    <s v="Between 0.8-1.0"/>
  </r>
  <r>
    <s v="RF007027"/>
    <d v="2026-03-04T20:05:00"/>
    <d v="2026-03-04T00:00:00"/>
    <n v="20"/>
    <x v="4"/>
    <x v="0"/>
    <n v="8.6"/>
    <n v="158.99"/>
    <n v="158.88"/>
    <n v="1"/>
    <n v="3.5"/>
    <n v="1.8"/>
    <n v="37"/>
    <s v="Low"/>
    <n v="1.292"/>
    <x v="0"/>
    <s v=""/>
    <n v="4.5199999999999996"/>
    <n v="7"/>
    <n v="-0.11"/>
    <n v="-1.7"/>
    <s v="Wednesday"/>
    <s v="0-5 min"/>
    <n v="1"/>
    <s v="Above 1.2"/>
  </r>
  <r>
    <s v="RF007028"/>
    <d v="2026-03-04T20:22:00"/>
    <d v="2026-03-04T00:00:00"/>
    <n v="20"/>
    <x v="3"/>
    <x v="0"/>
    <n v="7.2"/>
    <n v="160.6"/>
    <m/>
    <n v="1"/>
    <n v="4.3"/>
    <m/>
    <n v="56"/>
    <s v="Low"/>
    <n v="1.3029999999999999"/>
    <x v="3"/>
    <s v="No driver available"/>
    <n v="4.37"/>
    <n v="17"/>
    <m/>
    <m/>
    <s v="Wednesday"/>
    <s v="0-5 min"/>
    <n v="0"/>
    <s v="Above 1.2"/>
  </r>
  <r>
    <s v="RF007029"/>
    <d v="2026-03-04T20:36:00"/>
    <d v="2026-03-04T00:00:00"/>
    <n v="20"/>
    <x v="3"/>
    <x v="0"/>
    <n v="0.9"/>
    <n v="52.18"/>
    <m/>
    <n v="1"/>
    <n v="2"/>
    <n v="1.4"/>
    <n v="60"/>
    <s v="Low"/>
    <n v="1.147"/>
    <x v="1"/>
    <s v="Pickup too far"/>
    <n v="4.8"/>
    <n v="8"/>
    <m/>
    <n v="-0.6"/>
    <s v="Wednesday"/>
    <s v="0-5 min"/>
    <n v="0"/>
    <s v="Between 1.0-1.2"/>
  </r>
  <r>
    <s v="RF007030"/>
    <d v="2026-03-04T21:02:00"/>
    <d v="2026-03-04T00:00:00"/>
    <n v="21"/>
    <x v="1"/>
    <x v="0"/>
    <n v="5.0999999999999996"/>
    <n v="131.33000000000001"/>
    <n v="133.62"/>
    <n v="1.1000000000000001"/>
    <n v="5.6"/>
    <n v="3.2"/>
    <n v="86"/>
    <s v="Medium"/>
    <n v="0.85099999999999998"/>
    <x v="0"/>
    <s v=""/>
    <n v="4.68"/>
    <n v="1"/>
    <n v="2.29"/>
    <n v="-2.4"/>
    <s v="Wednesday"/>
    <s v="5-10 min"/>
    <n v="1"/>
    <s v="Between 0.8-1.0"/>
  </r>
  <r>
    <s v="RF007031"/>
    <d v="2026-03-04T21:16:00"/>
    <d v="2026-03-04T00:00:00"/>
    <n v="21"/>
    <x v="0"/>
    <x v="0"/>
    <n v="15.9"/>
    <n v="329.8"/>
    <n v="351.74"/>
    <n v="1.1000000000000001"/>
    <n v="8.5"/>
    <n v="18.100000000000001"/>
    <n v="113"/>
    <s v="Medium"/>
    <n v="0.92400000000000004"/>
    <x v="0"/>
    <s v=""/>
    <n v="4.96"/>
    <n v="11"/>
    <n v="21.94"/>
    <n v="9.6"/>
    <s v="Wednesday"/>
    <s v="5-10 min"/>
    <n v="1"/>
    <s v="Between 0.8-1.0"/>
  </r>
  <r>
    <s v="RF007032"/>
    <d v="2026-03-04T21:44:00"/>
    <d v="2026-03-04T00:00:00"/>
    <n v="21"/>
    <x v="1"/>
    <x v="0"/>
    <n v="10.8"/>
    <n v="222.49"/>
    <n v="217.79"/>
    <n v="1.1000000000000001"/>
    <n v="5.0999999999999996"/>
    <n v="5.4"/>
    <n v="76"/>
    <s v="Low"/>
    <n v="0.96199999999999997"/>
    <x v="0"/>
    <s v=""/>
    <n v="4.59"/>
    <n v="36"/>
    <n v="-4.7"/>
    <n v="0.3"/>
    <s v="Wednesday"/>
    <s v="5-10 min"/>
    <n v="1"/>
    <s v="Between 0.8-1.0"/>
  </r>
  <r>
    <s v="RF007033"/>
    <d v="2026-03-04T22:11:00"/>
    <d v="2026-03-04T00:00:00"/>
    <n v="22"/>
    <x v="2"/>
    <x v="0"/>
    <n v="4.9000000000000004"/>
    <n v="129.47"/>
    <m/>
    <n v="1.1000000000000001"/>
    <n v="2"/>
    <n v="5.7"/>
    <n v="102"/>
    <s v="Low"/>
    <n v="1.284"/>
    <x v="1"/>
    <s v="Pickup too far"/>
    <n v="4.5199999999999996"/>
    <n v="8"/>
    <m/>
    <n v="3.7"/>
    <s v="Wednesday"/>
    <s v="0-5 min"/>
    <n v="0"/>
    <s v="Above 1.2"/>
  </r>
  <r>
    <s v="RF007034"/>
    <d v="2026-03-04T22:25:00"/>
    <d v="2026-03-04T00:00:00"/>
    <n v="22"/>
    <x v="0"/>
    <x v="0"/>
    <n v="9.9"/>
    <n v="235.87"/>
    <n v="258.98"/>
    <n v="1.1000000000000001"/>
    <n v="8.8000000000000007"/>
    <n v="10"/>
    <n v="125"/>
    <s v="Medium"/>
    <n v="1.153"/>
    <x v="0"/>
    <s v=""/>
    <n v="4.5199999999999996"/>
    <n v="20"/>
    <n v="23.11"/>
    <n v="1.2"/>
    <s v="Wednesday"/>
    <s v="5-10 min"/>
    <n v="1"/>
    <s v="Between 1.0-1.2"/>
  </r>
  <r>
    <s v="RF007035"/>
    <d v="2026-03-04T22:29:00"/>
    <d v="2026-03-04T00:00:00"/>
    <n v="22"/>
    <x v="3"/>
    <x v="0"/>
    <n v="4.3"/>
    <n v="107.16"/>
    <n v="102.53"/>
    <n v="1"/>
    <n v="3.1"/>
    <n v="1"/>
    <n v="51"/>
    <s v="Low"/>
    <n v="1.095"/>
    <x v="0"/>
    <s v=""/>
    <n v="4.87"/>
    <n v="4"/>
    <n v="-4.63"/>
    <n v="-2.1"/>
    <s v="Wednesday"/>
    <s v="0-5 min"/>
    <n v="1"/>
    <s v="Between 1.0-1.2"/>
  </r>
  <r>
    <s v="RF007036"/>
    <d v="2026-03-04T22:44:00"/>
    <d v="2026-03-04T00:00:00"/>
    <n v="22"/>
    <x v="2"/>
    <x v="0"/>
    <n v="8.6"/>
    <n v="179.25"/>
    <m/>
    <n v="1"/>
    <n v="5.0999999999999996"/>
    <n v="9.1"/>
    <n v="117"/>
    <s v="Medium"/>
    <n v="0.96199999999999997"/>
    <x v="1"/>
    <s v="Vehicle issue"/>
    <n v="5"/>
    <n v="13"/>
    <m/>
    <n v="4"/>
    <s v="Wednesday"/>
    <s v="5-10 min"/>
    <n v="0"/>
    <s v="Between 0.8-1.0"/>
  </r>
  <r>
    <s v="RF007037"/>
    <d v="2026-03-04T22:45:00"/>
    <d v="2026-03-04T00:00:00"/>
    <n v="22"/>
    <x v="1"/>
    <x v="0"/>
    <n v="3.5"/>
    <n v="105.6"/>
    <n v="103.28"/>
    <n v="1.1000000000000001"/>
    <n v="5.2"/>
    <n v="2.5"/>
    <n v="89"/>
    <s v="Low"/>
    <n v="1.2410000000000001"/>
    <x v="0"/>
    <s v=""/>
    <n v="4.6500000000000004"/>
    <n v="4"/>
    <n v="-2.3199999999999998"/>
    <n v="-2.7"/>
    <s v="Wednesday"/>
    <s v="5-10 min"/>
    <n v="1"/>
    <s v="Above 1.2"/>
  </r>
  <r>
    <s v="RF007038"/>
    <d v="2026-03-04T22:53:00"/>
    <d v="2026-03-04T00:00:00"/>
    <n v="22"/>
    <x v="1"/>
    <x v="0"/>
    <n v="18.7"/>
    <n v="333.43"/>
    <n v="322.72000000000003"/>
    <n v="1"/>
    <n v="6.3"/>
    <n v="8.5"/>
    <n v="95"/>
    <s v="Low"/>
    <n v="1.4510000000000001"/>
    <x v="0"/>
    <s v=""/>
    <n v="4.84"/>
    <n v="6"/>
    <n v="-10.71"/>
    <n v="2.2000000000000002"/>
    <s v="Wednesday"/>
    <s v="5-10 min"/>
    <n v="1"/>
    <s v="Above 1.2"/>
  </r>
  <r>
    <s v="RF007039"/>
    <d v="2026-03-04T22:58:00"/>
    <d v="2026-03-04T00:00:00"/>
    <n v="22"/>
    <x v="2"/>
    <x v="0"/>
    <n v="5"/>
    <n v="117.47"/>
    <m/>
    <n v="1"/>
    <n v="5.5"/>
    <n v="1.9"/>
    <n v="117"/>
    <s v="Medium"/>
    <n v="1.177"/>
    <x v="1"/>
    <s v="Pickup too far"/>
    <n v="4.6100000000000003"/>
    <n v="6"/>
    <m/>
    <n v="-3.6"/>
    <s v="Wednesday"/>
    <s v="5-10 min"/>
    <n v="0"/>
    <s v="Between 1.0-1.2"/>
  </r>
  <r>
    <s v="RF007040"/>
    <d v="2026-03-04T23:10:00"/>
    <d v="2026-03-04T00:00:00"/>
    <n v="23"/>
    <x v="1"/>
    <x v="0"/>
    <n v="6.1"/>
    <n v="146.33000000000001"/>
    <n v="141.82"/>
    <n v="1"/>
    <n v="4"/>
    <n v="5.4"/>
    <n v="110"/>
    <s v="Low"/>
    <n v="2.133"/>
    <x v="0"/>
    <s v=""/>
    <n v="4.6399999999999997"/>
    <n v="12"/>
    <n v="-4.51"/>
    <n v="1.4"/>
    <s v="Wednesday"/>
    <s v="0-5 min"/>
    <n v="1"/>
    <s v="Above 1.2"/>
  </r>
  <r>
    <s v="RF007041"/>
    <d v="2026-03-04T23:22:00"/>
    <d v="2026-03-04T00:00:00"/>
    <n v="23"/>
    <x v="0"/>
    <x v="0"/>
    <n v="11.8"/>
    <n v="228.38"/>
    <n v="231.38"/>
    <n v="1"/>
    <n v="4.5999999999999996"/>
    <n v="5.0999999999999996"/>
    <n v="139"/>
    <s v="Medium"/>
    <n v="1.06"/>
    <x v="0"/>
    <s v=""/>
    <n v="4.49"/>
    <n v="3"/>
    <n v="3"/>
    <n v="0.5"/>
    <s v="Wednesday"/>
    <s v="0-5 min"/>
    <n v="1"/>
    <s v="Between 1.0-1.2"/>
  </r>
  <r>
    <s v="RF007042"/>
    <d v="2026-03-04T23:30:00"/>
    <d v="2026-03-04T00:00:00"/>
    <n v="23"/>
    <x v="2"/>
    <x v="0"/>
    <n v="6"/>
    <n v="126.94"/>
    <n v="126.82"/>
    <n v="1.1000000000000001"/>
    <n v="2.8"/>
    <n v="3"/>
    <n v="100"/>
    <s v="Low"/>
    <n v="1.3280000000000001"/>
    <x v="0"/>
    <s v=""/>
    <n v="4.74"/>
    <n v="2"/>
    <n v="-0.12"/>
    <n v="0.2"/>
    <s v="Wednesday"/>
    <s v="0-5 min"/>
    <n v="1"/>
    <s v="Above 1.2"/>
  </r>
  <r>
    <s v="RF007043"/>
    <d v="2026-03-04T23:36:00"/>
    <d v="2026-03-04T00:00:00"/>
    <n v="23"/>
    <x v="4"/>
    <x v="0"/>
    <n v="6.7"/>
    <n v="126.86"/>
    <n v="125.33"/>
    <n v="1"/>
    <n v="2.1"/>
    <n v="2.8"/>
    <n v="69"/>
    <s v="Low"/>
    <n v="2.0099999999999998"/>
    <x v="0"/>
    <s v=""/>
    <n v="4.59"/>
    <n v="12"/>
    <n v="-1.53"/>
    <n v="0.7"/>
    <s v="Wednesday"/>
    <s v="0-5 min"/>
    <n v="1"/>
    <s v="Above 1.2"/>
  </r>
  <r>
    <s v="RF007044"/>
    <d v="2026-03-04T23:38:00"/>
    <d v="2026-03-04T00:00:00"/>
    <n v="23"/>
    <x v="0"/>
    <x v="1"/>
    <n v="6.7"/>
    <n v="134.97999999999999"/>
    <n v="136.94"/>
    <n v="1"/>
    <n v="4.8"/>
    <n v="3.8"/>
    <n v="92"/>
    <s v="Medium"/>
    <n v="0.79300000000000004"/>
    <x v="0"/>
    <s v=""/>
    <n v="4.53"/>
    <n v="0"/>
    <n v="1.96"/>
    <n v="-1"/>
    <s v="Wednesday"/>
    <s v="0-5 min"/>
    <n v="1"/>
    <s v="Below 0.8"/>
  </r>
  <r>
    <s v="RF007045"/>
    <d v="2026-03-04T23:46:00"/>
    <d v="2026-03-04T00:00:00"/>
    <n v="23"/>
    <x v="0"/>
    <x v="0"/>
    <n v="7.5"/>
    <n v="177.35"/>
    <n v="165.59"/>
    <n v="1.1000000000000001"/>
    <n v="7.8"/>
    <n v="1.6"/>
    <n v="118"/>
    <s v="Medium"/>
    <n v="0.97299999999999998"/>
    <x v="0"/>
    <s v=""/>
    <n v="4.95"/>
    <n v="8"/>
    <n v="-11.76"/>
    <n v="-6.2"/>
    <s v="Wednesday"/>
    <s v="5-10 min"/>
    <n v="1"/>
    <s v="Between 0.8-1.0"/>
  </r>
  <r>
    <s v="RF007046"/>
    <d v="2026-03-04T23:49:00"/>
    <d v="2026-03-04T00:00:00"/>
    <n v="23"/>
    <x v="2"/>
    <x v="1"/>
    <n v="2.5"/>
    <n v="72.290000000000006"/>
    <n v="72.239999999999995"/>
    <n v="1"/>
    <n v="2.1"/>
    <n v="5.2"/>
    <n v="114"/>
    <s v="Medium"/>
    <n v="1.173"/>
    <x v="0"/>
    <s v=""/>
    <n v="4.8899999999999997"/>
    <n v="0"/>
    <n v="-0.05"/>
    <n v="3.1"/>
    <s v="Wednesday"/>
    <s v="0-5 min"/>
    <n v="1"/>
    <s v="Between 1.0-1.2"/>
  </r>
  <r>
    <s v="RF007047"/>
    <d v="2026-03-04T23:49:00"/>
    <d v="2026-03-04T00:00:00"/>
    <n v="23"/>
    <x v="1"/>
    <x v="0"/>
    <n v="8"/>
    <n v="175.73"/>
    <n v="173.46"/>
    <n v="1"/>
    <n v="2"/>
    <n v="6.2"/>
    <n v="91"/>
    <s v="Low"/>
    <n v="1.2729999999999999"/>
    <x v="0"/>
    <s v=""/>
    <n v="4.96"/>
    <n v="6"/>
    <n v="-2.27"/>
    <n v="4.2"/>
    <s v="Wednesday"/>
    <s v="0-5 min"/>
    <n v="1"/>
    <s v="Above 1.2"/>
  </r>
  <r>
    <s v="RF007048"/>
    <d v="2026-03-04T23:57:00"/>
    <d v="2026-03-04T00:00:00"/>
    <n v="23"/>
    <x v="3"/>
    <x v="1"/>
    <n v="4.0999999999999996"/>
    <n v="101.98"/>
    <n v="101.62"/>
    <n v="1.1000000000000001"/>
    <n v="4.7"/>
    <n v="6.4"/>
    <n v="68"/>
    <s v="Low"/>
    <n v="1.6160000000000001"/>
    <x v="0"/>
    <s v=""/>
    <n v="4.7699999999999996"/>
    <n v="0"/>
    <n v="-0.36"/>
    <n v="1.7"/>
    <s v="Wednesday"/>
    <s v="0-5 min"/>
    <n v="1"/>
    <s v="Above 1.2"/>
  </r>
  <r>
    <s v="RF007049"/>
    <d v="2026-03-05T00:01:00"/>
    <d v="2026-03-05T00:00:00"/>
    <n v="0"/>
    <x v="1"/>
    <x v="0"/>
    <n v="3.7"/>
    <n v="101.75"/>
    <n v="103.4"/>
    <n v="1"/>
    <n v="6.3"/>
    <n v="2.7"/>
    <n v="95"/>
    <s v="Medium"/>
    <n v="1.194"/>
    <x v="0"/>
    <s v=""/>
    <n v="4.5599999999999996"/>
    <n v="5"/>
    <n v="1.65"/>
    <n v="-3.6"/>
    <s v="Thursday"/>
    <s v="5-10 min"/>
    <n v="1"/>
    <s v="Between 1.0-1.2"/>
  </r>
  <r>
    <s v="RF007050"/>
    <d v="2026-03-05T00:34:00"/>
    <d v="2026-03-05T00:00:00"/>
    <n v="0"/>
    <x v="2"/>
    <x v="0"/>
    <n v="4.8"/>
    <n v="120.99"/>
    <n v="121.93"/>
    <n v="1"/>
    <n v="3"/>
    <n v="2.6"/>
    <n v="129"/>
    <s v="Medium"/>
    <n v="1.103"/>
    <x v="0"/>
    <s v=""/>
    <n v="4.79"/>
    <n v="6"/>
    <n v="0.94"/>
    <n v="-0.4"/>
    <s v="Thursday"/>
    <s v="0-5 min"/>
    <n v="1"/>
    <s v="Between 1.0-1.2"/>
  </r>
  <r>
    <s v="RF007051"/>
    <d v="2026-03-05T01:07:00"/>
    <d v="2026-03-05T00:00:00"/>
    <n v="1"/>
    <x v="1"/>
    <x v="0"/>
    <n v="2"/>
    <n v="74.92"/>
    <n v="77.84"/>
    <n v="1"/>
    <n v="2.2000000000000002"/>
    <n v="3.7"/>
    <n v="94"/>
    <s v="Low"/>
    <n v="1.6870000000000001"/>
    <x v="0"/>
    <s v=""/>
    <n v="4.7699999999999996"/>
    <n v="10"/>
    <n v="2.92"/>
    <n v="1.5"/>
    <s v="Thursday"/>
    <s v="0-5 min"/>
    <n v="1"/>
    <s v="Above 1.2"/>
  </r>
  <r>
    <s v="RF007052"/>
    <d v="2026-03-05T01:43:00"/>
    <d v="2026-03-05T00:00:00"/>
    <n v="1"/>
    <x v="0"/>
    <x v="0"/>
    <n v="4.7"/>
    <n v="101.13"/>
    <n v="100.14"/>
    <n v="1"/>
    <n v="5"/>
    <n v="2.7"/>
    <n v="127"/>
    <s v="Low"/>
    <n v="1.6240000000000001"/>
    <x v="0"/>
    <s v=""/>
    <n v="4.55"/>
    <n v="71"/>
    <n v="-0.99"/>
    <n v="-2.2999999999999998"/>
    <s v="Thursday"/>
    <s v="0-5 min"/>
    <n v="1"/>
    <s v="Above 1.2"/>
  </r>
  <r>
    <s v="RF007053"/>
    <d v="2026-03-05T01:54:00"/>
    <d v="2026-03-05T00:00:00"/>
    <n v="1"/>
    <x v="0"/>
    <x v="0"/>
    <n v="2.4"/>
    <n v="77.78"/>
    <n v="77.569999999999993"/>
    <n v="1"/>
    <n v="4.5999999999999996"/>
    <n v="7.2"/>
    <n v="144"/>
    <s v="Low"/>
    <n v="1.7370000000000001"/>
    <x v="0"/>
    <s v=""/>
    <n v="5"/>
    <n v="16"/>
    <n v="-0.21"/>
    <n v="2.6"/>
    <s v="Thursday"/>
    <s v="0-5 min"/>
    <n v="1"/>
    <s v="Above 1.2"/>
  </r>
  <r>
    <s v="RF007054"/>
    <d v="2026-03-05T02:08:00"/>
    <d v="2026-03-05T00:00:00"/>
    <n v="2"/>
    <x v="3"/>
    <x v="1"/>
    <n v="0.8"/>
    <n v="51.16"/>
    <m/>
    <n v="1"/>
    <n v="7.4"/>
    <n v="10.9"/>
    <n v="76"/>
    <s v="Low"/>
    <n v="2.2000000000000002"/>
    <x v="2"/>
    <s v="ETA too high"/>
    <n v="4.72"/>
    <n v="0"/>
    <m/>
    <n v="3.5"/>
    <s v="Thursday"/>
    <s v="5-10 min"/>
    <n v="0"/>
    <s v="Above 1.2"/>
  </r>
  <r>
    <s v="RF007055"/>
    <d v="2026-03-05T02:36:00"/>
    <d v="2026-03-05T00:00:00"/>
    <n v="2"/>
    <x v="4"/>
    <x v="0"/>
    <n v="9.8000000000000007"/>
    <n v="223.99"/>
    <n v="211.26"/>
    <n v="1.1000000000000001"/>
    <n v="6.7"/>
    <n v="5.3"/>
    <n v="61"/>
    <s v="Low"/>
    <n v="2.2000000000000002"/>
    <x v="0"/>
    <s v=""/>
    <n v="4.75"/>
    <n v="16"/>
    <n v="-12.73"/>
    <n v="-1.4"/>
    <s v="Thursday"/>
    <s v="5-10 min"/>
    <n v="1"/>
    <s v="Above 1.2"/>
  </r>
  <r>
    <s v="RF007056"/>
    <d v="2026-03-05T02:44:00"/>
    <d v="2026-03-05T00:00:00"/>
    <n v="2"/>
    <x v="1"/>
    <x v="1"/>
    <n v="4.7"/>
    <n v="110.86"/>
    <n v="116.08"/>
    <n v="1"/>
    <n v="2"/>
    <n v="6.4"/>
    <n v="104"/>
    <s v="Low"/>
    <n v="1.964"/>
    <x v="0"/>
    <s v=""/>
    <n v="4.76"/>
    <n v="0"/>
    <n v="5.22"/>
    <n v="4.4000000000000004"/>
    <s v="Thursday"/>
    <s v="0-5 min"/>
    <n v="1"/>
    <s v="Above 1.2"/>
  </r>
  <r>
    <s v="RF007057"/>
    <d v="2026-03-05T03:00:00"/>
    <d v="2026-03-05T00:00:00"/>
    <n v="3"/>
    <x v="3"/>
    <x v="0"/>
    <n v="7"/>
    <n v="133.94"/>
    <n v="136.4"/>
    <n v="1"/>
    <n v="2"/>
    <n v="1.1000000000000001"/>
    <n v="78"/>
    <s v="Low"/>
    <n v="2.2000000000000002"/>
    <x v="0"/>
    <s v=""/>
    <n v="4.82"/>
    <n v="10"/>
    <n v="2.46"/>
    <n v="-0.9"/>
    <s v="Thursday"/>
    <s v="0-5 min"/>
    <n v="1"/>
    <s v="Above 1.2"/>
  </r>
  <r>
    <s v="RF007058"/>
    <d v="2026-03-05T03:08:00"/>
    <d v="2026-03-05T00:00:00"/>
    <n v="3"/>
    <x v="4"/>
    <x v="0"/>
    <n v="8.6999999999999993"/>
    <n v="159.91"/>
    <n v="156.91999999999999"/>
    <n v="1"/>
    <n v="2"/>
    <n v="2.2999999999999998"/>
    <n v="55"/>
    <s v="Low"/>
    <n v="1.4650000000000001"/>
    <x v="0"/>
    <s v=""/>
    <n v="4.67"/>
    <n v="18"/>
    <n v="-2.99"/>
    <n v="0.3"/>
    <s v="Thursday"/>
    <s v="0-5 min"/>
    <n v="1"/>
    <s v="Above 1.2"/>
  </r>
  <r>
    <s v="RF007059"/>
    <d v="2026-03-05T03:17:00"/>
    <d v="2026-03-05T00:00:00"/>
    <n v="3"/>
    <x v="3"/>
    <x v="0"/>
    <n v="13.5"/>
    <n v="257.44"/>
    <n v="254.72"/>
    <n v="1.1000000000000001"/>
    <n v="4.5999999999999996"/>
    <n v="5.4"/>
    <n v="64"/>
    <s v="Low"/>
    <n v="1.5"/>
    <x v="0"/>
    <s v=""/>
    <n v="4.97"/>
    <n v="8"/>
    <n v="-2.72"/>
    <n v="0.8"/>
    <s v="Thursday"/>
    <s v="0-5 min"/>
    <n v="1"/>
    <s v="Above 1.2"/>
  </r>
  <r>
    <s v="RF007060"/>
    <d v="2026-03-05T03:33:00"/>
    <d v="2026-03-05T00:00:00"/>
    <n v="3"/>
    <x v="1"/>
    <x v="0"/>
    <n v="4.8"/>
    <n v="119.03"/>
    <n v="122.88"/>
    <n v="1"/>
    <n v="2.6"/>
    <n v="6.9"/>
    <n v="95"/>
    <s v="Low"/>
    <n v="1.5409999999999999"/>
    <x v="0"/>
    <s v=""/>
    <n v="5"/>
    <n v="7"/>
    <n v="3.85"/>
    <n v="4.3"/>
    <s v="Thursday"/>
    <s v="0-5 min"/>
    <n v="1"/>
    <s v="Above 1.2"/>
  </r>
  <r>
    <s v="RF007061"/>
    <d v="2026-03-05T04:19:00"/>
    <d v="2026-03-05T00:00:00"/>
    <n v="4"/>
    <x v="0"/>
    <x v="0"/>
    <n v="5.9"/>
    <n v="143.30000000000001"/>
    <n v="140.01"/>
    <n v="1"/>
    <n v="8.4"/>
    <n v="8.5"/>
    <n v="135"/>
    <s v="Low"/>
    <n v="1.3560000000000001"/>
    <x v="0"/>
    <s v=""/>
    <n v="4.34"/>
    <n v="3"/>
    <n v="-3.29"/>
    <n v="0.1"/>
    <s v="Thursday"/>
    <s v="5-10 min"/>
    <n v="1"/>
    <s v="Above 1.2"/>
  </r>
  <r>
    <s v="RF007062"/>
    <d v="2026-03-05T04:32:00"/>
    <d v="2026-03-05T00:00:00"/>
    <n v="4"/>
    <x v="2"/>
    <x v="0"/>
    <n v="8.3000000000000007"/>
    <n v="194.17"/>
    <n v="200.71"/>
    <n v="1.2"/>
    <n v="3.5"/>
    <n v="8.4"/>
    <n v="131"/>
    <s v="Medium"/>
    <n v="1.0880000000000001"/>
    <x v="0"/>
    <s v=""/>
    <n v="4.68"/>
    <n v="5"/>
    <n v="6.54"/>
    <n v="4.9000000000000004"/>
    <s v="Thursday"/>
    <s v="0-5 min"/>
    <n v="1"/>
    <s v="Between 1.0-1.2"/>
  </r>
  <r>
    <s v="RF007063"/>
    <d v="2026-03-05T04:32:00"/>
    <d v="2026-03-05T00:00:00"/>
    <n v="4"/>
    <x v="2"/>
    <x v="0"/>
    <n v="1.5"/>
    <n v="64.94"/>
    <m/>
    <n v="1"/>
    <n v="3.5"/>
    <n v="1.7"/>
    <n v="113"/>
    <s v="Medium"/>
    <n v="1.135"/>
    <x v="1"/>
    <s v="Driver unavailable"/>
    <n v="4.9400000000000004"/>
    <n v="3"/>
    <m/>
    <n v="-1.8"/>
    <s v="Thursday"/>
    <s v="0-5 min"/>
    <n v="0"/>
    <s v="Between 1.0-1.2"/>
  </r>
  <r>
    <s v="RF007064"/>
    <d v="2026-03-05T04:49:00"/>
    <d v="2026-03-05T00:00:00"/>
    <n v="4"/>
    <x v="2"/>
    <x v="1"/>
    <n v="4.3"/>
    <n v="107.64"/>
    <m/>
    <n v="1"/>
    <n v="2.7"/>
    <n v="10.4"/>
    <n v="111"/>
    <s v="Low"/>
    <n v="1.1890000000000001"/>
    <x v="1"/>
    <s v="Vehicle issue"/>
    <n v="4.8099999999999996"/>
    <n v="0"/>
    <m/>
    <n v="7.7"/>
    <s v="Thursday"/>
    <s v="0-5 min"/>
    <n v="0"/>
    <s v="Between 1.0-1.2"/>
  </r>
  <r>
    <s v="RF007065"/>
    <d v="2026-03-05T06:13:00"/>
    <d v="2026-03-05T00:00:00"/>
    <n v="6"/>
    <x v="3"/>
    <x v="0"/>
    <n v="5.7"/>
    <n v="122.43"/>
    <m/>
    <n v="1"/>
    <n v="4.5999999999999996"/>
    <n v="1.3"/>
    <n v="62"/>
    <s v="Low"/>
    <n v="1.5229999999999999"/>
    <x v="1"/>
    <s v="Pickup too far"/>
    <n v="4.5"/>
    <n v="33"/>
    <m/>
    <n v="-3.3"/>
    <s v="Thursday"/>
    <s v="0-5 min"/>
    <n v="0"/>
    <s v="Above 1.2"/>
  </r>
  <r>
    <s v="RF007066"/>
    <d v="2026-03-05T06:33:00"/>
    <d v="2026-03-05T00:00:00"/>
    <n v="6"/>
    <x v="3"/>
    <x v="0"/>
    <n v="3.7"/>
    <n v="86.23"/>
    <m/>
    <n v="1"/>
    <n v="7.3"/>
    <n v="9.8000000000000007"/>
    <n v="64"/>
    <s v="Low"/>
    <n v="1.724"/>
    <x v="2"/>
    <s v="ETA too high"/>
    <n v="4.6399999999999997"/>
    <n v="51"/>
    <m/>
    <n v="2.5"/>
    <s v="Thursday"/>
    <s v="5-10 min"/>
    <n v="0"/>
    <s v="Above 1.2"/>
  </r>
  <r>
    <s v="RF007067"/>
    <d v="2026-03-05T06:34:00"/>
    <d v="2026-03-05T00:00:00"/>
    <n v="6"/>
    <x v="0"/>
    <x v="0"/>
    <n v="3.8"/>
    <n v="118.92"/>
    <m/>
    <n v="1.2"/>
    <n v="2"/>
    <n v="1.8"/>
    <n v="122"/>
    <s v="High"/>
    <n v="0.82899999999999996"/>
    <x v="1"/>
    <s v="Driver unavailable"/>
    <n v="5"/>
    <n v="3"/>
    <m/>
    <n v="-0.2"/>
    <s v="Thursday"/>
    <s v="0-5 min"/>
    <n v="0"/>
    <s v="Between 0.8-1.0"/>
  </r>
  <r>
    <s v="RF007068"/>
    <d v="2026-03-05T06:56:00"/>
    <d v="2026-03-05T00:00:00"/>
    <n v="6"/>
    <x v="4"/>
    <x v="0"/>
    <n v="3.1"/>
    <n v="88.91"/>
    <n v="89.07"/>
    <n v="1.1000000000000001"/>
    <n v="6.8"/>
    <n v="1"/>
    <n v="50"/>
    <s v="Low"/>
    <n v="1.587"/>
    <x v="0"/>
    <s v=""/>
    <n v="4.4000000000000004"/>
    <n v="4"/>
    <n v="0.16"/>
    <n v="-5.8"/>
    <s v="Thursday"/>
    <s v="5-10 min"/>
    <n v="1"/>
    <s v="Above 1.2"/>
  </r>
  <r>
    <s v="RF007069"/>
    <d v="2026-03-05T07:54:00"/>
    <d v="2026-03-05T00:00:00"/>
    <n v="7"/>
    <x v="0"/>
    <x v="1"/>
    <n v="28.1"/>
    <n v="452.47"/>
    <n v="455.76"/>
    <n v="1.1000000000000001"/>
    <n v="2"/>
    <n v="4.2"/>
    <n v="117"/>
    <s v="Medium"/>
    <n v="0.91100000000000003"/>
    <x v="0"/>
    <s v=""/>
    <n v="4.75"/>
    <n v="0"/>
    <n v="3.29"/>
    <n v="2.2000000000000002"/>
    <s v="Thursday"/>
    <s v="0-5 min"/>
    <n v="1"/>
    <s v="Between 0.8-1.0"/>
  </r>
  <r>
    <s v="RF007070"/>
    <d v="2026-03-05T08:04:00"/>
    <d v="2026-03-05T00:00:00"/>
    <n v="8"/>
    <x v="1"/>
    <x v="1"/>
    <n v="5.7"/>
    <n v="136.43"/>
    <n v="134.93"/>
    <n v="1"/>
    <n v="4.5999999999999996"/>
    <n v="7.2"/>
    <n v="79"/>
    <s v="Low"/>
    <n v="1.1339999999999999"/>
    <x v="0"/>
    <s v=""/>
    <n v="4.7"/>
    <n v="0"/>
    <n v="-1.5"/>
    <n v="2.6"/>
    <s v="Thursday"/>
    <s v="0-5 min"/>
    <n v="1"/>
    <s v="Between 1.0-1.2"/>
  </r>
  <r>
    <s v="RF007071"/>
    <d v="2026-03-05T08:08:00"/>
    <d v="2026-03-05T00:00:00"/>
    <n v="8"/>
    <x v="2"/>
    <x v="0"/>
    <n v="3"/>
    <n v="78.3"/>
    <n v="78.66"/>
    <n v="1"/>
    <n v="3.2"/>
    <n v="7.1"/>
    <n v="104"/>
    <s v="Medium"/>
    <n v="0.96099999999999997"/>
    <x v="0"/>
    <s v=""/>
    <n v="4.6399999999999997"/>
    <n v="3"/>
    <n v="0.36"/>
    <n v="3.9"/>
    <s v="Thursday"/>
    <s v="0-5 min"/>
    <n v="1"/>
    <s v="Between 0.8-1.0"/>
  </r>
  <r>
    <s v="RF007072"/>
    <d v="2026-03-05T08:09:00"/>
    <d v="2026-03-05T00:00:00"/>
    <n v="8"/>
    <x v="0"/>
    <x v="1"/>
    <n v="4.9000000000000004"/>
    <n v="138.81"/>
    <m/>
    <n v="1.1000000000000001"/>
    <n v="3.3"/>
    <n v="2.7"/>
    <n v="135"/>
    <s v="Medium"/>
    <n v="1.03"/>
    <x v="2"/>
    <s v="ETA too high"/>
    <n v="4.66"/>
    <n v="0"/>
    <m/>
    <n v="-0.6"/>
    <s v="Thursday"/>
    <s v="0-5 min"/>
    <n v="0"/>
    <s v="Between 1.0-1.2"/>
  </r>
  <r>
    <s v="RF007073"/>
    <d v="2026-03-05T08:20:00"/>
    <d v="2026-03-05T00:00:00"/>
    <n v="8"/>
    <x v="3"/>
    <x v="0"/>
    <n v="2.8"/>
    <n v="73.349999999999994"/>
    <n v="76.010000000000005"/>
    <n v="1"/>
    <n v="2.2999999999999998"/>
    <n v="3.5"/>
    <n v="52"/>
    <s v="Low"/>
    <n v="0.99"/>
    <x v="0"/>
    <s v=""/>
    <n v="4.8499999999999996"/>
    <n v="18"/>
    <n v="2.66"/>
    <n v="1.2"/>
    <s v="Thursday"/>
    <s v="0-5 min"/>
    <n v="1"/>
    <s v="Between 0.8-1.0"/>
  </r>
  <r>
    <s v="RF007074"/>
    <d v="2026-03-05T08:24:00"/>
    <d v="2026-03-05T00:00:00"/>
    <n v="8"/>
    <x v="0"/>
    <x v="0"/>
    <n v="6.1"/>
    <n v="124.03"/>
    <n v="128.06"/>
    <n v="1"/>
    <n v="6.3"/>
    <n v="9.6"/>
    <n v="127"/>
    <s v="Medium"/>
    <n v="0.996"/>
    <x v="0"/>
    <s v=""/>
    <n v="4.8600000000000003"/>
    <n v="4"/>
    <n v="4.03"/>
    <n v="3.3"/>
    <s v="Thursday"/>
    <s v="5-10 min"/>
    <n v="1"/>
    <s v="Between 0.8-1.0"/>
  </r>
  <r>
    <s v="RF007075"/>
    <d v="2026-03-05T08:42:00"/>
    <d v="2026-03-05T00:00:00"/>
    <n v="8"/>
    <x v="1"/>
    <x v="0"/>
    <n v="7"/>
    <n v="152.47999999999999"/>
    <n v="151.57"/>
    <n v="1"/>
    <n v="4.3"/>
    <n v="4.5999999999999996"/>
    <n v="103"/>
    <s v="Medium"/>
    <n v="1.1379999999999999"/>
    <x v="0"/>
    <s v=""/>
    <n v="4.78"/>
    <n v="21"/>
    <n v="-0.91"/>
    <n v="0.3"/>
    <s v="Thursday"/>
    <s v="0-5 min"/>
    <n v="1"/>
    <s v="Between 1.0-1.2"/>
  </r>
  <r>
    <s v="RF007076"/>
    <d v="2026-03-05T08:42:00"/>
    <d v="2026-03-05T00:00:00"/>
    <n v="8"/>
    <x v="4"/>
    <x v="0"/>
    <n v="13.6"/>
    <n v="297.98"/>
    <n v="285.89"/>
    <n v="1.1000000000000001"/>
    <n v="6.3"/>
    <n v="5.5"/>
    <n v="60"/>
    <s v="Low"/>
    <n v="1.6910000000000001"/>
    <x v="0"/>
    <s v=""/>
    <n v="4.84"/>
    <n v="29"/>
    <n v="-12.09"/>
    <n v="-0.8"/>
    <s v="Thursday"/>
    <s v="5-10 min"/>
    <n v="1"/>
    <s v="Above 1.2"/>
  </r>
  <r>
    <s v="RF007077"/>
    <d v="2026-03-05T08:53:00"/>
    <d v="2026-03-05T00:00:00"/>
    <n v="8"/>
    <x v="3"/>
    <x v="0"/>
    <n v="1.8"/>
    <n v="61.04"/>
    <n v="65.849999999999994"/>
    <n v="1"/>
    <n v="6.6"/>
    <n v="7.9"/>
    <n v="64"/>
    <s v="Low"/>
    <n v="1.6519999999999999"/>
    <x v="0"/>
    <s v=""/>
    <n v="4.6900000000000004"/>
    <n v="10"/>
    <n v="4.8099999999999996"/>
    <n v="1.3"/>
    <s v="Thursday"/>
    <s v="5-10 min"/>
    <n v="1"/>
    <s v="Above 1.2"/>
  </r>
  <r>
    <s v="RF007078"/>
    <d v="2026-03-05T09:16:00"/>
    <d v="2026-03-05T00:00:00"/>
    <n v="9"/>
    <x v="4"/>
    <x v="0"/>
    <n v="10.8"/>
    <n v="184.59"/>
    <n v="177.14"/>
    <n v="1"/>
    <n v="4.8"/>
    <n v="10.3"/>
    <n v="60"/>
    <s v="Low"/>
    <n v="1.802"/>
    <x v="0"/>
    <s v=""/>
    <n v="5"/>
    <n v="25"/>
    <n v="-7.45"/>
    <n v="5.5"/>
    <s v="Thursday"/>
    <s v="0-5 min"/>
    <n v="1"/>
    <s v="Above 1.2"/>
  </r>
  <r>
    <s v="RF007079"/>
    <d v="2026-03-05T09:29:00"/>
    <d v="2026-03-05T00:00:00"/>
    <n v="9"/>
    <x v="0"/>
    <x v="0"/>
    <n v="5.9"/>
    <n v="133.36000000000001"/>
    <m/>
    <n v="1"/>
    <n v="8.1999999999999993"/>
    <m/>
    <n v="118"/>
    <s v="High"/>
    <n v="0.82"/>
    <x v="3"/>
    <s v="No driver available"/>
    <n v="4.8600000000000003"/>
    <n v="2"/>
    <m/>
    <m/>
    <s v="Thursday"/>
    <s v="5-10 min"/>
    <n v="0"/>
    <s v="Between 0.8-1.0"/>
  </r>
  <r>
    <s v="RF007080"/>
    <d v="2026-03-05T09:37:00"/>
    <d v="2026-03-05T00:00:00"/>
    <n v="9"/>
    <x v="3"/>
    <x v="0"/>
    <n v="9.5"/>
    <n v="201.53"/>
    <n v="201.7"/>
    <n v="1"/>
    <n v="5.6"/>
    <n v="5.8"/>
    <n v="67"/>
    <s v="Low"/>
    <n v="1.3009999999999999"/>
    <x v="0"/>
    <s v=""/>
    <n v="4.6100000000000003"/>
    <n v="4"/>
    <n v="0.17"/>
    <n v="0.2"/>
    <s v="Thursday"/>
    <s v="5-10 min"/>
    <n v="1"/>
    <s v="Above 1.2"/>
  </r>
  <r>
    <s v="RF007081"/>
    <d v="2026-03-05T09:48:00"/>
    <d v="2026-03-05T00:00:00"/>
    <n v="9"/>
    <x v="4"/>
    <x v="0"/>
    <n v="11.1"/>
    <n v="198.39"/>
    <n v="211.15"/>
    <n v="1"/>
    <n v="4.4000000000000004"/>
    <n v="2.2000000000000002"/>
    <n v="54"/>
    <s v="Low"/>
    <n v="1.331"/>
    <x v="0"/>
    <s v=""/>
    <n v="4.82"/>
    <n v="9"/>
    <n v="12.76"/>
    <n v="-2.2000000000000002"/>
    <s v="Thursday"/>
    <s v="0-5 min"/>
    <n v="1"/>
    <s v="Above 1.2"/>
  </r>
  <r>
    <s v="RF007082"/>
    <d v="2026-03-05T09:52:00"/>
    <d v="2026-03-05T00:00:00"/>
    <n v="9"/>
    <x v="2"/>
    <x v="1"/>
    <n v="12.6"/>
    <n v="233.08"/>
    <n v="244.39"/>
    <n v="1"/>
    <n v="8.4"/>
    <n v="9.6"/>
    <n v="90"/>
    <s v="Medium"/>
    <n v="0.81100000000000005"/>
    <x v="0"/>
    <s v=""/>
    <n v="4.93"/>
    <n v="0"/>
    <n v="11.31"/>
    <n v="1.2"/>
    <s v="Thursday"/>
    <s v="5-10 min"/>
    <n v="1"/>
    <s v="Between 0.8-1.0"/>
  </r>
  <r>
    <s v="RF007083"/>
    <d v="2026-03-05T09:59:00"/>
    <d v="2026-03-05T00:00:00"/>
    <n v="9"/>
    <x v="3"/>
    <x v="0"/>
    <n v="2.2999999999999998"/>
    <n v="70.83"/>
    <n v="65.34"/>
    <n v="1"/>
    <n v="8.5"/>
    <n v="12.4"/>
    <n v="67"/>
    <s v="Low"/>
    <n v="1.3560000000000001"/>
    <x v="0"/>
    <s v=""/>
    <n v="4.76"/>
    <n v="31"/>
    <n v="-5.49"/>
    <n v="3.9"/>
    <s v="Thursday"/>
    <s v="5-10 min"/>
    <n v="1"/>
    <s v="Above 1.2"/>
  </r>
  <r>
    <s v="RF007084"/>
    <d v="2026-03-05T10:03:00"/>
    <d v="2026-03-05T00:00:00"/>
    <n v="10"/>
    <x v="1"/>
    <x v="0"/>
    <n v="8.6"/>
    <n v="168.21"/>
    <n v="158.02000000000001"/>
    <n v="1.1000000000000001"/>
    <n v="7.8"/>
    <n v="3.8"/>
    <n v="109"/>
    <s v="Medium"/>
    <n v="1.268"/>
    <x v="0"/>
    <s v=""/>
    <n v="4.53"/>
    <n v="3"/>
    <n v="-10.19"/>
    <n v="-4"/>
    <s v="Thursday"/>
    <s v="5-10 min"/>
    <n v="1"/>
    <s v="Above 1.2"/>
  </r>
  <r>
    <s v="RF007085"/>
    <d v="2026-03-05T10:27:00"/>
    <d v="2026-03-05T00:00:00"/>
    <n v="10"/>
    <x v="4"/>
    <x v="0"/>
    <n v="3"/>
    <n v="73.83"/>
    <n v="77.38"/>
    <n v="1"/>
    <n v="2"/>
    <n v="2"/>
    <n v="52"/>
    <s v="Low"/>
    <n v="1.6180000000000001"/>
    <x v="0"/>
    <s v=""/>
    <n v="4.3600000000000003"/>
    <n v="4"/>
    <n v="3.55"/>
    <n v="0"/>
    <s v="Thursday"/>
    <s v="0-5 min"/>
    <n v="1"/>
    <s v="Above 1.2"/>
  </r>
  <r>
    <s v="RF007086"/>
    <d v="2026-03-05T10:31:00"/>
    <d v="2026-03-05T00:00:00"/>
    <n v="10"/>
    <x v="2"/>
    <x v="0"/>
    <n v="3"/>
    <n v="95.25"/>
    <n v="97.99"/>
    <n v="1.1000000000000001"/>
    <n v="6.3"/>
    <n v="10.199999999999999"/>
    <n v="103"/>
    <s v="Medium"/>
    <n v="0.86699999999999999"/>
    <x v="0"/>
    <s v=""/>
    <n v="4.8499999999999996"/>
    <n v="7"/>
    <n v="2.74"/>
    <n v="3.9"/>
    <s v="Thursday"/>
    <s v="5-10 min"/>
    <n v="1"/>
    <s v="Between 0.8-1.0"/>
  </r>
  <r>
    <s v="RF007087"/>
    <d v="2026-03-05T10:35:00"/>
    <d v="2026-03-05T00:00:00"/>
    <n v="10"/>
    <x v="1"/>
    <x v="0"/>
    <n v="7.7"/>
    <n v="221.04"/>
    <n v="215.38"/>
    <n v="1.3"/>
    <n v="9.6999999999999993"/>
    <n v="9.1999999999999993"/>
    <n v="87"/>
    <s v="High"/>
    <n v="0.77500000000000002"/>
    <x v="0"/>
    <s v=""/>
    <n v="4.5"/>
    <n v="4"/>
    <n v="-5.66"/>
    <n v="-0.5"/>
    <s v="Thursday"/>
    <s v="5-10 min"/>
    <n v="1"/>
    <s v="Below 0.8"/>
  </r>
  <r>
    <s v="RF007088"/>
    <d v="2026-03-05T10:51:00"/>
    <d v="2026-03-05T00:00:00"/>
    <n v="10"/>
    <x v="0"/>
    <x v="1"/>
    <n v="7.9"/>
    <n v="176.69"/>
    <n v="178.5"/>
    <n v="1.2"/>
    <n v="4.5999999999999996"/>
    <n v="3.6"/>
    <n v="96"/>
    <s v="Medium"/>
    <n v="0.69799999999999995"/>
    <x v="0"/>
    <s v=""/>
    <n v="4.55"/>
    <n v="0"/>
    <n v="1.81"/>
    <n v="-1"/>
    <s v="Thursday"/>
    <s v="0-5 min"/>
    <n v="1"/>
    <s v="Below 0.8"/>
  </r>
  <r>
    <s v="RF007089"/>
    <d v="2026-03-05T10:55:00"/>
    <d v="2026-03-05T00:00:00"/>
    <n v="10"/>
    <x v="0"/>
    <x v="1"/>
    <n v="9.1"/>
    <n v="200.45"/>
    <n v="198.46"/>
    <n v="1.1000000000000001"/>
    <n v="5.6"/>
    <n v="4.7"/>
    <n v="103"/>
    <s v="Medium"/>
    <n v="0.88500000000000001"/>
    <x v="0"/>
    <s v=""/>
    <n v="4.5599999999999996"/>
    <n v="0"/>
    <n v="-1.99"/>
    <n v="-0.9"/>
    <s v="Thursday"/>
    <s v="5-10 min"/>
    <n v="1"/>
    <s v="Between 0.8-1.0"/>
  </r>
  <r>
    <s v="RF007090"/>
    <d v="2026-03-05T11:04:00"/>
    <d v="2026-03-05T00:00:00"/>
    <n v="11"/>
    <x v="1"/>
    <x v="0"/>
    <n v="4.0999999999999996"/>
    <n v="106.45"/>
    <n v="105.47"/>
    <n v="1"/>
    <n v="3.8"/>
    <n v="6.6"/>
    <n v="93"/>
    <s v="Medium"/>
    <n v="0.93799999999999994"/>
    <x v="0"/>
    <s v=""/>
    <n v="4.5199999999999996"/>
    <n v="6"/>
    <n v="-0.98"/>
    <n v="2.8"/>
    <s v="Thursday"/>
    <s v="0-5 min"/>
    <n v="1"/>
    <s v="Between 0.8-1.0"/>
  </r>
  <r>
    <s v="RF007091"/>
    <d v="2026-03-05T11:09:00"/>
    <d v="2026-03-05T00:00:00"/>
    <n v="11"/>
    <x v="1"/>
    <x v="0"/>
    <n v="7.1"/>
    <n v="139.36000000000001"/>
    <n v="141.76"/>
    <n v="1"/>
    <n v="5.9"/>
    <n v="7.2"/>
    <n v="90"/>
    <s v="Medium"/>
    <n v="0.93200000000000005"/>
    <x v="0"/>
    <s v=""/>
    <n v="4.6500000000000004"/>
    <n v="31"/>
    <n v="2.4"/>
    <n v="1.3"/>
    <s v="Thursday"/>
    <s v="5-10 min"/>
    <n v="1"/>
    <s v="Between 0.8-1.0"/>
  </r>
  <r>
    <s v="RF007092"/>
    <d v="2026-03-05T11:19:00"/>
    <d v="2026-03-05T00:00:00"/>
    <n v="11"/>
    <x v="0"/>
    <x v="0"/>
    <n v="7.5"/>
    <n v="195.17"/>
    <n v="198.66"/>
    <n v="1.3"/>
    <n v="12.5"/>
    <n v="16.8"/>
    <n v="119"/>
    <s v="High"/>
    <n v="0.79800000000000004"/>
    <x v="0"/>
    <s v=""/>
    <n v="4.74"/>
    <n v="3"/>
    <n v="3.49"/>
    <n v="4.3"/>
    <s v="Thursday"/>
    <s v="10-15 min"/>
    <n v="1"/>
    <s v="Below 0.8"/>
  </r>
  <r>
    <s v="RF007093"/>
    <d v="2026-03-05T11:23:00"/>
    <d v="2026-03-05T00:00:00"/>
    <n v="11"/>
    <x v="0"/>
    <x v="0"/>
    <n v="5"/>
    <n v="140.36000000000001"/>
    <n v="139.03"/>
    <n v="1.1000000000000001"/>
    <n v="5.2"/>
    <n v="4.8"/>
    <n v="119"/>
    <s v="Medium"/>
    <n v="0.94899999999999995"/>
    <x v="0"/>
    <s v=""/>
    <n v="4.57"/>
    <n v="17"/>
    <n v="-1.33"/>
    <n v="-0.4"/>
    <s v="Thursday"/>
    <s v="5-10 min"/>
    <n v="1"/>
    <s v="Between 0.8-1.0"/>
  </r>
  <r>
    <s v="RF007094"/>
    <d v="2026-03-05T11:40:00"/>
    <d v="2026-03-05T00:00:00"/>
    <n v="11"/>
    <x v="3"/>
    <x v="0"/>
    <n v="11.8"/>
    <n v="205.32"/>
    <n v="202.19"/>
    <n v="1"/>
    <n v="4.4000000000000004"/>
    <n v="5.5"/>
    <n v="63"/>
    <s v="Low"/>
    <n v="1.7170000000000001"/>
    <x v="0"/>
    <s v=""/>
    <n v="4.55"/>
    <n v="26"/>
    <n v="-3.13"/>
    <n v="1.1000000000000001"/>
    <s v="Thursday"/>
    <s v="0-5 min"/>
    <n v="1"/>
    <s v="Above 1.2"/>
  </r>
  <r>
    <s v="RF007095"/>
    <d v="2026-03-05T11:46:00"/>
    <d v="2026-03-05T00:00:00"/>
    <n v="11"/>
    <x v="1"/>
    <x v="0"/>
    <n v="1.2"/>
    <n v="56.61"/>
    <m/>
    <n v="1"/>
    <n v="9.4"/>
    <n v="10"/>
    <n v="84"/>
    <s v="Low"/>
    <n v="1.1990000000000001"/>
    <x v="1"/>
    <s v="Vehicle issue"/>
    <n v="4.6500000000000004"/>
    <n v="4"/>
    <m/>
    <n v="0.6"/>
    <s v="Thursday"/>
    <s v="5-10 min"/>
    <n v="0"/>
    <s v="Between 1.0-1.2"/>
  </r>
  <r>
    <s v="RF007096"/>
    <d v="2026-03-05T12:06:00"/>
    <d v="2026-03-05T00:00:00"/>
    <n v="12"/>
    <x v="3"/>
    <x v="0"/>
    <n v="2.8"/>
    <n v="81.66"/>
    <n v="80.11"/>
    <n v="1.1000000000000001"/>
    <n v="4.8"/>
    <n v="6.9"/>
    <n v="69"/>
    <s v="Low"/>
    <n v="1.391"/>
    <x v="0"/>
    <s v=""/>
    <n v="4.67"/>
    <n v="10"/>
    <n v="-1.55"/>
    <n v="2.1"/>
    <s v="Thursday"/>
    <s v="0-5 min"/>
    <n v="1"/>
    <s v="Above 1.2"/>
  </r>
  <r>
    <s v="RF007097"/>
    <d v="2026-03-05T12:31:00"/>
    <d v="2026-03-05T00:00:00"/>
    <n v="12"/>
    <x v="3"/>
    <x v="0"/>
    <n v="11.8"/>
    <n v="221.22"/>
    <n v="212.16"/>
    <n v="1"/>
    <n v="3.1"/>
    <n v="1"/>
    <n v="68"/>
    <s v="Low"/>
    <n v="1.2669999999999999"/>
    <x v="0"/>
    <s v=""/>
    <n v="4.7699999999999996"/>
    <n v="13"/>
    <n v="-9.06"/>
    <n v="-2.1"/>
    <s v="Thursday"/>
    <s v="0-5 min"/>
    <n v="1"/>
    <s v="Above 1.2"/>
  </r>
  <r>
    <s v="RF007098"/>
    <d v="2026-03-05T13:10:00"/>
    <d v="2026-03-05T00:00:00"/>
    <n v="13"/>
    <x v="0"/>
    <x v="0"/>
    <n v="7.7"/>
    <n v="156.27000000000001"/>
    <n v="161.80000000000001"/>
    <n v="1"/>
    <n v="2"/>
    <n v="2.9"/>
    <n v="113"/>
    <s v="Low"/>
    <n v="1.179"/>
    <x v="0"/>
    <s v=""/>
    <n v="4.76"/>
    <n v="11"/>
    <n v="5.53"/>
    <n v="0.9"/>
    <s v="Thursday"/>
    <s v="0-5 min"/>
    <n v="1"/>
    <s v="Between 1.0-1.2"/>
  </r>
  <r>
    <s v="RF007099"/>
    <d v="2026-03-05T13:10:00"/>
    <d v="2026-03-05T00:00:00"/>
    <n v="13"/>
    <x v="2"/>
    <x v="0"/>
    <n v="21.4"/>
    <n v="409.14"/>
    <n v="448.23"/>
    <n v="1"/>
    <n v="6.6"/>
    <n v="8.8000000000000007"/>
    <n v="117"/>
    <s v="Low"/>
    <n v="2.093"/>
    <x v="0"/>
    <s v=""/>
    <n v="4.47"/>
    <n v="8"/>
    <n v="39.090000000000003"/>
    <n v="2.2000000000000002"/>
    <s v="Thursday"/>
    <s v="5-10 min"/>
    <n v="1"/>
    <s v="Above 1.2"/>
  </r>
  <r>
    <s v="RF007100"/>
    <d v="2026-03-05T13:17:00"/>
    <d v="2026-03-05T00:00:00"/>
    <n v="13"/>
    <x v="1"/>
    <x v="1"/>
    <n v="8.9"/>
    <n v="195.38"/>
    <n v="194.64"/>
    <n v="1.1000000000000001"/>
    <n v="2"/>
    <n v="1"/>
    <n v="89"/>
    <s v="Low"/>
    <n v="1.2549999999999999"/>
    <x v="0"/>
    <s v=""/>
    <n v="4.8899999999999997"/>
    <n v="0"/>
    <n v="-0.74"/>
    <n v="-1"/>
    <s v="Thursday"/>
    <s v="0-5 min"/>
    <n v="1"/>
    <s v="Above 1.2"/>
  </r>
  <r>
    <s v="RF007101"/>
    <d v="2026-03-05T13:18:00"/>
    <d v="2026-03-05T00:00:00"/>
    <n v="13"/>
    <x v="0"/>
    <x v="0"/>
    <n v="3.5"/>
    <n v="98.88"/>
    <n v="98.58"/>
    <n v="1.1000000000000001"/>
    <n v="3.9"/>
    <n v="3.1"/>
    <n v="131"/>
    <s v="Low"/>
    <n v="1.363"/>
    <x v="0"/>
    <s v=""/>
    <n v="4.45"/>
    <n v="14"/>
    <n v="-0.3"/>
    <n v="-0.8"/>
    <s v="Thursday"/>
    <s v="0-5 min"/>
    <n v="1"/>
    <s v="Above 1.2"/>
  </r>
  <r>
    <s v="RF007102"/>
    <d v="2026-03-05T13:29:00"/>
    <d v="2026-03-05T00:00:00"/>
    <n v="13"/>
    <x v="3"/>
    <x v="1"/>
    <n v="11.1"/>
    <n v="179.97"/>
    <m/>
    <n v="1"/>
    <n v="5.2"/>
    <m/>
    <n v="66"/>
    <s v="Low"/>
    <n v="2.06"/>
    <x v="3"/>
    <s v="No driver available"/>
    <n v="4.7699999999999996"/>
    <n v="0"/>
    <m/>
    <m/>
    <s v="Thursday"/>
    <s v="5-10 min"/>
    <n v="0"/>
    <s v="Above 1.2"/>
  </r>
  <r>
    <s v="RF007103"/>
    <d v="2026-03-05T13:31:00"/>
    <d v="2026-03-05T00:00:00"/>
    <n v="13"/>
    <x v="3"/>
    <x v="0"/>
    <n v="12.5"/>
    <n v="250.47"/>
    <n v="236.82"/>
    <n v="1"/>
    <n v="5.6"/>
    <n v="7.9"/>
    <n v="69"/>
    <s v="Low"/>
    <n v="1.911"/>
    <x v="0"/>
    <s v=""/>
    <n v="4.6900000000000004"/>
    <n v="8"/>
    <n v="-13.65"/>
    <n v="2.2999999999999998"/>
    <s v="Thursday"/>
    <s v="5-10 min"/>
    <n v="1"/>
    <s v="Above 1.2"/>
  </r>
  <r>
    <s v="RF007104"/>
    <d v="2026-03-05T14:05:00"/>
    <d v="2026-03-05T00:00:00"/>
    <n v="14"/>
    <x v="1"/>
    <x v="0"/>
    <n v="7.3"/>
    <n v="158.5"/>
    <n v="154.94999999999999"/>
    <n v="1"/>
    <n v="2"/>
    <n v="6.8"/>
    <n v="94"/>
    <s v="Low"/>
    <n v="1.2250000000000001"/>
    <x v="0"/>
    <s v=""/>
    <n v="5"/>
    <n v="9"/>
    <n v="-3.55"/>
    <n v="4.8"/>
    <s v="Thursday"/>
    <s v="0-5 min"/>
    <n v="1"/>
    <s v="Above 1.2"/>
  </r>
  <r>
    <s v="RF007105"/>
    <d v="2026-03-05T14:27:00"/>
    <d v="2026-03-05T00:00:00"/>
    <n v="14"/>
    <x v="1"/>
    <x v="1"/>
    <n v="2.6"/>
    <n v="80.27"/>
    <n v="81.25"/>
    <n v="1"/>
    <n v="2"/>
    <n v="9.6"/>
    <n v="92"/>
    <s v="Low"/>
    <n v="1.482"/>
    <x v="0"/>
    <s v=""/>
    <n v="4.63"/>
    <n v="0"/>
    <n v="0.98"/>
    <n v="7.6"/>
    <s v="Thursday"/>
    <s v="0-5 min"/>
    <n v="1"/>
    <s v="Above 1.2"/>
  </r>
  <r>
    <s v="RF007106"/>
    <d v="2026-03-05T14:37:00"/>
    <d v="2026-03-05T00:00:00"/>
    <n v="14"/>
    <x v="1"/>
    <x v="0"/>
    <n v="7.2"/>
    <n v="146.26"/>
    <n v="145.38999999999999"/>
    <n v="1"/>
    <n v="4.8"/>
    <n v="6.1"/>
    <n v="96"/>
    <s v="Low"/>
    <n v="1.3089999999999999"/>
    <x v="0"/>
    <s v=""/>
    <n v="4.7300000000000004"/>
    <n v="51"/>
    <n v="-0.87"/>
    <n v="1.3"/>
    <s v="Thursday"/>
    <s v="0-5 min"/>
    <n v="1"/>
    <s v="Above 1.2"/>
  </r>
  <r>
    <s v="RF007107"/>
    <d v="2026-03-05T14:46:00"/>
    <d v="2026-03-05T00:00:00"/>
    <n v="14"/>
    <x v="2"/>
    <x v="0"/>
    <n v="4.4000000000000004"/>
    <n v="104.4"/>
    <n v="101.88"/>
    <n v="1.1000000000000001"/>
    <n v="2"/>
    <n v="4.8"/>
    <n v="119"/>
    <s v="Low"/>
    <n v="1.296"/>
    <x v="0"/>
    <s v=""/>
    <n v="4.7300000000000004"/>
    <n v="4"/>
    <n v="-2.52"/>
    <n v="2.8"/>
    <s v="Thursday"/>
    <s v="0-5 min"/>
    <n v="1"/>
    <s v="Above 1.2"/>
  </r>
  <r>
    <s v="RF007108"/>
    <d v="2026-03-05T15:17:00"/>
    <d v="2026-03-05T00:00:00"/>
    <n v="15"/>
    <x v="0"/>
    <x v="1"/>
    <n v="3.7"/>
    <n v="98.93"/>
    <n v="106.04"/>
    <n v="1"/>
    <n v="5.9"/>
    <n v="6.2"/>
    <n v="118"/>
    <s v="Low"/>
    <n v="1.4730000000000001"/>
    <x v="0"/>
    <s v=""/>
    <n v="4.84"/>
    <n v="0"/>
    <n v="7.11"/>
    <n v="0.3"/>
    <s v="Thursday"/>
    <s v="5-10 min"/>
    <n v="1"/>
    <s v="Above 1.2"/>
  </r>
  <r>
    <s v="RF007109"/>
    <d v="2026-03-05T15:17:00"/>
    <d v="2026-03-05T00:00:00"/>
    <n v="15"/>
    <x v="3"/>
    <x v="0"/>
    <n v="6.6"/>
    <n v="124.63"/>
    <n v="128.79"/>
    <n v="1"/>
    <n v="2"/>
    <n v="5.0999999999999996"/>
    <n v="64"/>
    <s v="Low"/>
    <n v="1.417"/>
    <x v="0"/>
    <s v=""/>
    <n v="4.96"/>
    <n v="2"/>
    <n v="4.16"/>
    <n v="3.1"/>
    <s v="Thursday"/>
    <s v="0-5 min"/>
    <n v="1"/>
    <s v="Above 1.2"/>
  </r>
  <r>
    <s v="RF007110"/>
    <d v="2026-03-05T15:41:00"/>
    <d v="2026-03-05T00:00:00"/>
    <n v="15"/>
    <x v="0"/>
    <x v="0"/>
    <n v="1.3"/>
    <n v="63.18"/>
    <n v="64.22"/>
    <n v="1"/>
    <n v="3.9"/>
    <n v="4.4000000000000004"/>
    <n v="113"/>
    <s v="Medium"/>
    <n v="1.028"/>
    <x v="0"/>
    <s v=""/>
    <n v="4.7699999999999996"/>
    <n v="33"/>
    <n v="1.04"/>
    <n v="0.5"/>
    <s v="Thursday"/>
    <s v="0-5 min"/>
    <n v="1"/>
    <s v="Between 1.0-1.2"/>
  </r>
  <r>
    <s v="RF007111"/>
    <d v="2026-03-05T15:44:00"/>
    <d v="2026-03-05T00:00:00"/>
    <n v="15"/>
    <x v="3"/>
    <x v="0"/>
    <n v="5.4"/>
    <n v="129.59"/>
    <n v="134.16"/>
    <n v="1"/>
    <n v="3.4"/>
    <n v="10.199999999999999"/>
    <n v="52"/>
    <s v="Low"/>
    <n v="1.764"/>
    <x v="0"/>
    <s v=""/>
    <n v="5"/>
    <n v="8"/>
    <n v="4.57"/>
    <n v="6.8"/>
    <s v="Thursday"/>
    <s v="0-5 min"/>
    <n v="1"/>
    <s v="Above 1.2"/>
  </r>
  <r>
    <s v="RF007112"/>
    <d v="2026-03-05T16:17:00"/>
    <d v="2026-03-05T00:00:00"/>
    <n v="16"/>
    <x v="3"/>
    <x v="0"/>
    <n v="3.6"/>
    <n v="109.6"/>
    <n v="110.93"/>
    <n v="1.1000000000000001"/>
    <n v="6.5"/>
    <n v="11.8"/>
    <n v="59"/>
    <s v="Low"/>
    <n v="1.5589999999999999"/>
    <x v="0"/>
    <s v=""/>
    <n v="4.67"/>
    <n v="5"/>
    <n v="1.33"/>
    <n v="5.3"/>
    <s v="Thursday"/>
    <s v="5-10 min"/>
    <n v="1"/>
    <s v="Above 1.2"/>
  </r>
  <r>
    <s v="RF007113"/>
    <d v="2026-03-05T16:19:00"/>
    <d v="2026-03-05T00:00:00"/>
    <n v="16"/>
    <x v="2"/>
    <x v="1"/>
    <n v="2.6"/>
    <n v="79.459999999999994"/>
    <n v="81.900000000000006"/>
    <n v="1.1000000000000001"/>
    <n v="4.9000000000000004"/>
    <n v="6.3"/>
    <n v="87"/>
    <s v="Medium"/>
    <n v="0.78800000000000003"/>
    <x v="0"/>
    <s v=""/>
    <n v="4.96"/>
    <n v="0"/>
    <n v="2.44"/>
    <n v="1.4"/>
    <s v="Thursday"/>
    <s v="0-5 min"/>
    <n v="1"/>
    <s v="Below 0.8"/>
  </r>
  <r>
    <s v="RF007114"/>
    <d v="2026-03-05T16:35:00"/>
    <d v="2026-03-05T00:00:00"/>
    <n v="16"/>
    <x v="0"/>
    <x v="0"/>
    <n v="4.5999999999999996"/>
    <n v="120.37"/>
    <m/>
    <n v="1.1000000000000001"/>
    <n v="7.6"/>
    <n v="7.5"/>
    <n v="103"/>
    <s v="Medium"/>
    <n v="0.8"/>
    <x v="2"/>
    <s v="Pickup issue"/>
    <n v="4.7699999999999996"/>
    <n v="8"/>
    <m/>
    <n v="-0.1"/>
    <s v="Thursday"/>
    <s v="5-10 min"/>
    <n v="0"/>
    <s v="Between 0.8-1.0"/>
  </r>
  <r>
    <s v="RF007115"/>
    <d v="2026-03-05T16:56:00"/>
    <d v="2026-03-05T00:00:00"/>
    <n v="16"/>
    <x v="1"/>
    <x v="0"/>
    <n v="4.2"/>
    <n v="115.69"/>
    <n v="108.16"/>
    <n v="1.1000000000000001"/>
    <n v="8.1"/>
    <n v="9.6"/>
    <n v="76"/>
    <s v="Medium"/>
    <n v="0.84299999999999997"/>
    <x v="0"/>
    <s v=""/>
    <n v="4.75"/>
    <n v="4"/>
    <n v="-7.53"/>
    <n v="1.5"/>
    <s v="Thursday"/>
    <s v="5-10 min"/>
    <n v="1"/>
    <s v="Between 0.8-1.0"/>
  </r>
  <r>
    <s v="RF007116"/>
    <d v="2026-03-05T17:02:00"/>
    <d v="2026-03-05T00:00:00"/>
    <n v="17"/>
    <x v="3"/>
    <x v="1"/>
    <n v="11.1"/>
    <n v="201.79"/>
    <n v="201.67"/>
    <n v="1"/>
    <n v="5.3"/>
    <n v="4.9000000000000004"/>
    <n v="51"/>
    <s v="Low"/>
    <n v="0.97099999999999997"/>
    <x v="0"/>
    <s v=""/>
    <n v="4.4800000000000004"/>
    <n v="0"/>
    <n v="-0.12"/>
    <n v="-0.4"/>
    <s v="Thursday"/>
    <s v="5-10 min"/>
    <n v="1"/>
    <s v="Between 0.8-1.0"/>
  </r>
  <r>
    <s v="RF007117"/>
    <d v="2026-03-05T17:28:00"/>
    <d v="2026-03-05T00:00:00"/>
    <n v="17"/>
    <x v="3"/>
    <x v="0"/>
    <n v="5.7"/>
    <n v="128.07"/>
    <n v="128"/>
    <n v="1"/>
    <n v="5.7"/>
    <n v="7.2"/>
    <n v="51"/>
    <s v="Low"/>
    <n v="1.3220000000000001"/>
    <x v="0"/>
    <s v=""/>
    <n v="4.84"/>
    <n v="14"/>
    <n v="-7.0000000000000007E-2"/>
    <n v="1.5"/>
    <s v="Thursday"/>
    <s v="5-10 min"/>
    <n v="1"/>
    <s v="Above 1.2"/>
  </r>
  <r>
    <s v="RF007118"/>
    <d v="2026-03-05T17:37:00"/>
    <d v="2026-03-05T00:00:00"/>
    <n v="17"/>
    <x v="2"/>
    <x v="0"/>
    <n v="7.7"/>
    <n v="154.83000000000001"/>
    <n v="149.58000000000001"/>
    <n v="1"/>
    <n v="3.8"/>
    <n v="1.2"/>
    <n v="98"/>
    <s v="Low"/>
    <n v="1.302"/>
    <x v="0"/>
    <s v=""/>
    <n v="4.68"/>
    <n v="16"/>
    <n v="-5.25"/>
    <n v="-2.6"/>
    <s v="Thursday"/>
    <s v="0-5 min"/>
    <n v="1"/>
    <s v="Above 1.2"/>
  </r>
  <r>
    <s v="RF007119"/>
    <d v="2026-03-05T17:40:00"/>
    <d v="2026-03-05T00:00:00"/>
    <n v="17"/>
    <x v="0"/>
    <x v="0"/>
    <n v="13.3"/>
    <n v="258.54000000000002"/>
    <n v="252.83"/>
    <n v="1.2"/>
    <n v="4.7"/>
    <n v="10"/>
    <n v="106"/>
    <s v="Medium"/>
    <n v="0.74"/>
    <x v="0"/>
    <s v=""/>
    <n v="4.71"/>
    <n v="4"/>
    <n v="-5.71"/>
    <n v="5.3"/>
    <s v="Thursday"/>
    <s v="0-5 min"/>
    <n v="1"/>
    <s v="Below 0.8"/>
  </r>
  <r>
    <s v="RF007120"/>
    <d v="2026-03-05T18:04:00"/>
    <d v="2026-03-05T00:00:00"/>
    <n v="18"/>
    <x v="3"/>
    <x v="0"/>
    <n v="3.6"/>
    <n v="85.76"/>
    <n v="85.06"/>
    <n v="1"/>
    <n v="3.2"/>
    <n v="2.2999999999999998"/>
    <n v="53"/>
    <s v="Medium"/>
    <n v="0.92"/>
    <x v="0"/>
    <s v=""/>
    <n v="4.72"/>
    <n v="4"/>
    <n v="-0.7"/>
    <n v="-0.9"/>
    <s v="Thursday"/>
    <s v="0-5 min"/>
    <n v="1"/>
    <s v="Between 0.8-1.0"/>
  </r>
  <r>
    <s v="RF007121"/>
    <d v="2026-03-05T19:07:00"/>
    <d v="2026-03-05T00:00:00"/>
    <n v="19"/>
    <x v="3"/>
    <x v="0"/>
    <n v="5.9"/>
    <n v="130.66999999999999"/>
    <n v="130.21"/>
    <n v="1"/>
    <n v="5.7"/>
    <n v="8.5"/>
    <n v="60"/>
    <s v="Low"/>
    <n v="1.1910000000000001"/>
    <x v="0"/>
    <s v=""/>
    <n v="4.83"/>
    <n v="7"/>
    <n v="-0.46"/>
    <n v="2.8"/>
    <s v="Thursday"/>
    <s v="5-10 min"/>
    <n v="1"/>
    <s v="Between 1.0-1.2"/>
  </r>
  <r>
    <s v="RF007122"/>
    <d v="2026-03-05T19:08:00"/>
    <d v="2026-03-05T00:00:00"/>
    <n v="19"/>
    <x v="2"/>
    <x v="0"/>
    <n v="8.4"/>
    <n v="213.16"/>
    <n v="225.03"/>
    <n v="1.2"/>
    <n v="5.6"/>
    <n v="1"/>
    <n v="120"/>
    <s v="High"/>
    <n v="0.879"/>
    <x v="0"/>
    <s v=""/>
    <n v="4.95"/>
    <n v="16"/>
    <n v="11.87"/>
    <n v="-4.5999999999999996"/>
    <s v="Thursday"/>
    <s v="5-10 min"/>
    <n v="1"/>
    <s v="Between 0.8-1.0"/>
  </r>
  <r>
    <s v="RF007123"/>
    <d v="2026-03-05T19:19:00"/>
    <d v="2026-03-05T00:00:00"/>
    <n v="19"/>
    <x v="0"/>
    <x v="0"/>
    <n v="6.4"/>
    <n v="147.01"/>
    <m/>
    <n v="1.2"/>
    <n v="8"/>
    <n v="6.5"/>
    <n v="103"/>
    <s v="Medium"/>
    <n v="0.76300000000000001"/>
    <x v="2"/>
    <s v="Changed plans"/>
    <n v="4.68"/>
    <n v="12"/>
    <m/>
    <n v="-1.5"/>
    <s v="Thursday"/>
    <s v="5-10 min"/>
    <n v="0"/>
    <s v="Below 0.8"/>
  </r>
  <r>
    <s v="RF007124"/>
    <d v="2026-03-05T19:23:00"/>
    <d v="2026-03-05T00:00:00"/>
    <n v="19"/>
    <x v="4"/>
    <x v="1"/>
    <n v="5.3"/>
    <n v="122.44"/>
    <n v="121.32"/>
    <n v="1.1000000000000001"/>
    <n v="4.9000000000000004"/>
    <n v="11.2"/>
    <n v="51"/>
    <s v="Low"/>
    <n v="1.254"/>
    <x v="0"/>
    <s v=""/>
    <n v="4.6500000000000004"/>
    <n v="0"/>
    <n v="-1.1200000000000001"/>
    <n v="6.3"/>
    <s v="Thursday"/>
    <s v="0-5 min"/>
    <n v="1"/>
    <s v="Above 1.2"/>
  </r>
  <r>
    <s v="RF007125"/>
    <d v="2026-03-05T19:31:00"/>
    <d v="2026-03-05T00:00:00"/>
    <n v="19"/>
    <x v="4"/>
    <x v="0"/>
    <n v="4.9000000000000004"/>
    <n v="102.7"/>
    <n v="106.86"/>
    <n v="1"/>
    <n v="4.5"/>
    <n v="6.6"/>
    <n v="48"/>
    <s v="Low"/>
    <n v="1.3240000000000001"/>
    <x v="0"/>
    <s v=""/>
    <n v="4.7699999999999996"/>
    <n v="14"/>
    <n v="4.16"/>
    <n v="2.1"/>
    <s v="Thursday"/>
    <s v="0-5 min"/>
    <n v="1"/>
    <s v="Above 1.2"/>
  </r>
  <r>
    <s v="RF007126"/>
    <d v="2026-03-05T19:49:00"/>
    <d v="2026-03-05T00:00:00"/>
    <n v="19"/>
    <x v="2"/>
    <x v="1"/>
    <n v="7.4"/>
    <n v="199.79"/>
    <n v="197.58"/>
    <n v="1.2"/>
    <n v="7.3"/>
    <n v="13.3"/>
    <n v="95"/>
    <s v="High"/>
    <n v="0.69299999999999995"/>
    <x v="0"/>
    <s v=""/>
    <n v="4.51"/>
    <n v="0"/>
    <n v="-2.21"/>
    <n v="6"/>
    <s v="Thursday"/>
    <s v="5-10 min"/>
    <n v="1"/>
    <s v="Below 0.8"/>
  </r>
  <r>
    <s v="RF007127"/>
    <d v="2026-03-05T20:01:00"/>
    <d v="2026-03-05T00:00:00"/>
    <n v="20"/>
    <x v="0"/>
    <x v="1"/>
    <n v="3.1"/>
    <n v="94.46"/>
    <n v="87.44"/>
    <n v="1.1000000000000001"/>
    <n v="2.7"/>
    <n v="3.5"/>
    <n v="84"/>
    <s v="Medium"/>
    <n v="0.66300000000000003"/>
    <x v="0"/>
    <s v=""/>
    <n v="4.55"/>
    <n v="0"/>
    <n v="-7.02"/>
    <n v="0.8"/>
    <s v="Thursday"/>
    <s v="0-5 min"/>
    <n v="1"/>
    <s v="Below 0.8"/>
  </r>
  <r>
    <s v="RF007128"/>
    <d v="2026-03-05T20:19:00"/>
    <d v="2026-03-05T00:00:00"/>
    <n v="20"/>
    <x v="1"/>
    <x v="0"/>
    <n v="3"/>
    <n v="109.51"/>
    <n v="108.64"/>
    <n v="1.3"/>
    <n v="10.5"/>
    <n v="10.6"/>
    <n v="55"/>
    <s v="High"/>
    <n v="0.47299999999999998"/>
    <x v="0"/>
    <s v=""/>
    <n v="4.82"/>
    <n v="9"/>
    <n v="-0.87"/>
    <n v="0.1"/>
    <s v="Thursday"/>
    <s v="10-15 min"/>
    <n v="1"/>
    <s v="Below 0.8"/>
  </r>
  <r>
    <s v="RF007129"/>
    <d v="2026-03-05T20:27:00"/>
    <d v="2026-03-05T00:00:00"/>
    <n v="20"/>
    <x v="0"/>
    <x v="0"/>
    <n v="14.9"/>
    <n v="367.58"/>
    <n v="382.98"/>
    <n v="1.3"/>
    <n v="6.9"/>
    <n v="10.8"/>
    <n v="78"/>
    <s v="Medium"/>
    <n v="0.58499999999999996"/>
    <x v="0"/>
    <s v=""/>
    <n v="4.6100000000000003"/>
    <n v="2"/>
    <n v="15.4"/>
    <n v="3.9"/>
    <s v="Thursday"/>
    <s v="5-10 min"/>
    <n v="1"/>
    <s v="Below 0.8"/>
  </r>
  <r>
    <s v="RF007130"/>
    <d v="2026-03-05T20:38:00"/>
    <d v="2026-03-05T00:00:00"/>
    <n v="20"/>
    <x v="2"/>
    <x v="0"/>
    <n v="1.2"/>
    <n v="71.11"/>
    <n v="75.62"/>
    <n v="1.3"/>
    <n v="6.6"/>
    <n v="8.1"/>
    <n v="87"/>
    <s v="Medium"/>
    <n v="0.66700000000000004"/>
    <x v="0"/>
    <s v=""/>
    <n v="4.88"/>
    <n v="3"/>
    <n v="4.51"/>
    <n v="1.5"/>
    <s v="Thursday"/>
    <s v="5-10 min"/>
    <n v="1"/>
    <s v="Below 0.8"/>
  </r>
  <r>
    <s v="RF007131"/>
    <d v="2026-03-05T20:41:00"/>
    <d v="2026-03-05T00:00:00"/>
    <n v="20"/>
    <x v="1"/>
    <x v="0"/>
    <n v="3.3"/>
    <n v="85.96"/>
    <n v="86.45"/>
    <n v="1"/>
    <n v="8.6"/>
    <n v="9.1"/>
    <n v="91"/>
    <s v="Medium"/>
    <n v="1.073"/>
    <x v="0"/>
    <s v=""/>
    <n v="4.7"/>
    <n v="35"/>
    <n v="0.49"/>
    <n v="0.5"/>
    <s v="Thursday"/>
    <s v="5-10 min"/>
    <n v="1"/>
    <s v="Between 1.0-1.2"/>
  </r>
  <r>
    <s v="RF007132"/>
    <d v="2026-03-05T20:42:00"/>
    <d v="2026-03-05T00:00:00"/>
    <n v="20"/>
    <x v="0"/>
    <x v="0"/>
    <n v="9"/>
    <n v="272.95999999999998"/>
    <n v="271.11"/>
    <n v="1.4"/>
    <n v="7.2"/>
    <n v="13.6"/>
    <n v="106"/>
    <s v="High"/>
    <n v="0.65100000000000002"/>
    <x v="0"/>
    <s v=""/>
    <n v="4.6500000000000004"/>
    <n v="29"/>
    <n v="-1.85"/>
    <n v="6.4"/>
    <s v="Thursday"/>
    <s v="5-10 min"/>
    <n v="1"/>
    <s v="Below 0.8"/>
  </r>
  <r>
    <s v="RF007133"/>
    <d v="2026-03-05T20:46:00"/>
    <d v="2026-03-05T00:00:00"/>
    <n v="20"/>
    <x v="3"/>
    <x v="0"/>
    <n v="11.2"/>
    <n v="214.14"/>
    <n v="213.77"/>
    <n v="1"/>
    <n v="7.1"/>
    <n v="13.1"/>
    <n v="53"/>
    <s v="Medium"/>
    <n v="0.88300000000000001"/>
    <x v="0"/>
    <s v=""/>
    <n v="4.95"/>
    <n v="73"/>
    <n v="-0.37"/>
    <n v="6"/>
    <s v="Thursday"/>
    <s v="5-10 min"/>
    <n v="1"/>
    <s v="Between 0.8-1.0"/>
  </r>
  <r>
    <s v="RF007134"/>
    <d v="2026-03-05T20:49:00"/>
    <d v="2026-03-05T00:00:00"/>
    <n v="20"/>
    <x v="2"/>
    <x v="1"/>
    <n v="2"/>
    <n v="82.7"/>
    <n v="81.31"/>
    <n v="1.2"/>
    <n v="2"/>
    <n v="7.3"/>
    <n v="100"/>
    <s v="Medium"/>
    <n v="0.878"/>
    <x v="0"/>
    <s v=""/>
    <n v="4.59"/>
    <n v="0"/>
    <n v="-1.39"/>
    <n v="5.3"/>
    <s v="Thursday"/>
    <s v="0-5 min"/>
    <n v="1"/>
    <s v="Between 0.8-1.0"/>
  </r>
  <r>
    <s v="RF007135"/>
    <d v="2026-03-05T21:23:00"/>
    <d v="2026-03-05T00:00:00"/>
    <n v="21"/>
    <x v="2"/>
    <x v="1"/>
    <n v="11.9"/>
    <n v="248.59"/>
    <n v="247.36"/>
    <n v="1.1000000000000001"/>
    <n v="3.9"/>
    <n v="3.5"/>
    <n v="105"/>
    <s v="Medium"/>
    <n v="0.94199999999999995"/>
    <x v="0"/>
    <s v=""/>
    <n v="4.72"/>
    <n v="0"/>
    <n v="-1.23"/>
    <n v="-0.4"/>
    <s v="Thursday"/>
    <s v="0-5 min"/>
    <n v="1"/>
    <s v="Between 0.8-1.0"/>
  </r>
  <r>
    <s v="RF007136"/>
    <d v="2026-03-05T21:26:00"/>
    <d v="2026-03-05T00:00:00"/>
    <n v="21"/>
    <x v="1"/>
    <x v="1"/>
    <n v="30.2"/>
    <n v="564.89"/>
    <n v="545.74"/>
    <n v="1.1000000000000001"/>
    <n v="8.8000000000000007"/>
    <n v="1"/>
    <n v="73"/>
    <s v="Medium"/>
    <n v="0.745"/>
    <x v="0"/>
    <s v=""/>
    <n v="4.59"/>
    <n v="0"/>
    <n v="-19.149999999999999"/>
    <n v="-7.8"/>
    <s v="Thursday"/>
    <s v="5-10 min"/>
    <n v="1"/>
    <s v="Below 0.8"/>
  </r>
  <r>
    <s v="RF007137"/>
    <d v="2026-03-05T21:36:00"/>
    <d v="2026-03-05T00:00:00"/>
    <n v="21"/>
    <x v="1"/>
    <x v="0"/>
    <n v="13.8"/>
    <n v="229.46"/>
    <n v="219.4"/>
    <n v="1"/>
    <n v="6.6"/>
    <n v="5.5"/>
    <n v="89"/>
    <s v="Medium"/>
    <n v="1.0349999999999999"/>
    <x v="0"/>
    <s v=""/>
    <n v="4.72"/>
    <n v="5"/>
    <n v="-10.06"/>
    <n v="-1.1000000000000001"/>
    <s v="Thursday"/>
    <s v="5-10 min"/>
    <n v="1"/>
    <s v="Between 1.0-1.2"/>
  </r>
  <r>
    <s v="RF007138"/>
    <d v="2026-03-05T21:38:00"/>
    <d v="2026-03-05T00:00:00"/>
    <n v="21"/>
    <x v="2"/>
    <x v="1"/>
    <n v="5.4"/>
    <n v="132.12"/>
    <n v="131.16"/>
    <n v="1"/>
    <n v="6.2"/>
    <n v="6.5"/>
    <n v="110"/>
    <s v="Low"/>
    <n v="1.171"/>
    <x v="0"/>
    <s v=""/>
    <n v="4.8499999999999996"/>
    <n v="0"/>
    <n v="-0.96"/>
    <n v="0.3"/>
    <s v="Thursday"/>
    <s v="5-10 min"/>
    <n v="1"/>
    <s v="Between 1.0-1.2"/>
  </r>
  <r>
    <s v="RF007139"/>
    <d v="2026-03-05T21:54:00"/>
    <d v="2026-03-05T00:00:00"/>
    <n v="21"/>
    <x v="2"/>
    <x v="0"/>
    <n v="5.4"/>
    <n v="115.67"/>
    <n v="114.72"/>
    <n v="1"/>
    <n v="3.2"/>
    <n v="1.6"/>
    <n v="123"/>
    <s v="Medium"/>
    <n v="1.1339999999999999"/>
    <x v="0"/>
    <s v=""/>
    <n v="4.75"/>
    <n v="29"/>
    <n v="-0.95"/>
    <n v="-1.6"/>
    <s v="Thursday"/>
    <s v="0-5 min"/>
    <n v="1"/>
    <s v="Between 1.0-1.2"/>
  </r>
  <r>
    <s v="RF007140"/>
    <d v="2026-03-05T21:57:00"/>
    <d v="2026-03-05T00:00:00"/>
    <n v="21"/>
    <x v="2"/>
    <x v="0"/>
    <n v="6.9"/>
    <n v="153.53"/>
    <n v="147.22"/>
    <n v="1.1000000000000001"/>
    <n v="5.3"/>
    <n v="4.5999999999999996"/>
    <n v="100"/>
    <s v="Medium"/>
    <n v="1.0369999999999999"/>
    <x v="0"/>
    <s v=""/>
    <n v="4.71"/>
    <n v="16"/>
    <n v="-6.31"/>
    <n v="-0.7"/>
    <s v="Thursday"/>
    <s v="5-10 min"/>
    <n v="1"/>
    <s v="Between 1.0-1.2"/>
  </r>
  <r>
    <s v="RF007141"/>
    <d v="2026-03-05T22:07:00"/>
    <d v="2026-03-05T00:00:00"/>
    <n v="22"/>
    <x v="3"/>
    <x v="0"/>
    <n v="2.8"/>
    <n v="74.56"/>
    <n v="74.72"/>
    <n v="1"/>
    <n v="3.7"/>
    <n v="6.9"/>
    <n v="74"/>
    <s v="Low"/>
    <n v="1.7729999999999999"/>
    <x v="0"/>
    <s v=""/>
    <n v="4.6900000000000004"/>
    <n v="3"/>
    <n v="0.16"/>
    <n v="3.2"/>
    <s v="Thursday"/>
    <s v="0-5 min"/>
    <n v="1"/>
    <s v="Above 1.2"/>
  </r>
  <r>
    <s v="RF007142"/>
    <d v="2026-03-05T22:12:00"/>
    <d v="2026-03-05T00:00:00"/>
    <n v="22"/>
    <x v="1"/>
    <x v="0"/>
    <n v="4.2"/>
    <n v="103.51"/>
    <n v="104.46"/>
    <n v="1"/>
    <n v="5.2"/>
    <n v="2.4"/>
    <n v="87"/>
    <s v="Low"/>
    <n v="1.3260000000000001"/>
    <x v="0"/>
    <s v=""/>
    <n v="4.7699999999999996"/>
    <n v="11"/>
    <n v="0.95"/>
    <n v="-2.8"/>
    <s v="Thursday"/>
    <s v="5-10 min"/>
    <n v="1"/>
    <s v="Above 1.2"/>
  </r>
  <r>
    <s v="RF007143"/>
    <d v="2026-03-05T22:22:00"/>
    <d v="2026-03-05T00:00:00"/>
    <n v="22"/>
    <x v="2"/>
    <x v="0"/>
    <n v="5.3"/>
    <n v="121.28"/>
    <n v="124.17"/>
    <n v="1"/>
    <n v="6.3"/>
    <n v="4.0999999999999996"/>
    <n v="131"/>
    <s v="Medium"/>
    <n v="1.2609999999999999"/>
    <x v="0"/>
    <s v=""/>
    <n v="4.8099999999999996"/>
    <n v="3"/>
    <n v="2.89"/>
    <n v="-2.2000000000000002"/>
    <s v="Thursday"/>
    <s v="5-10 min"/>
    <n v="1"/>
    <s v="Above 1.2"/>
  </r>
  <r>
    <s v="RF007144"/>
    <d v="2026-03-05T22:36:00"/>
    <d v="2026-03-05T00:00:00"/>
    <n v="22"/>
    <x v="0"/>
    <x v="1"/>
    <n v="9.6999999999999993"/>
    <n v="187.65"/>
    <n v="172.06"/>
    <n v="1"/>
    <n v="4.9000000000000004"/>
    <n v="4.5999999999999996"/>
    <n v="111"/>
    <s v="Low"/>
    <n v="1.256"/>
    <x v="0"/>
    <s v=""/>
    <n v="4.8099999999999996"/>
    <n v="0"/>
    <n v="-15.59"/>
    <n v="-0.3"/>
    <s v="Thursday"/>
    <s v="0-5 min"/>
    <n v="1"/>
    <s v="Above 1.2"/>
  </r>
  <r>
    <s v="RF007145"/>
    <d v="2026-03-05T22:39:00"/>
    <d v="2026-03-05T00:00:00"/>
    <n v="22"/>
    <x v="3"/>
    <x v="0"/>
    <n v="9.1999999999999993"/>
    <n v="187.87"/>
    <m/>
    <n v="1"/>
    <n v="6.7"/>
    <n v="7.4"/>
    <n v="68"/>
    <s v="Low"/>
    <n v="2.2000000000000002"/>
    <x v="1"/>
    <s v="Pickup too far"/>
    <n v="4.75"/>
    <n v="38"/>
    <m/>
    <n v="0.7"/>
    <s v="Thursday"/>
    <s v="5-10 min"/>
    <n v="0"/>
    <s v="Above 1.2"/>
  </r>
  <r>
    <s v="RF007146"/>
    <d v="2026-03-05T22:45:00"/>
    <d v="2026-03-05T00:00:00"/>
    <n v="22"/>
    <x v="0"/>
    <x v="1"/>
    <n v="2.6"/>
    <n v="86.77"/>
    <n v="89.71"/>
    <n v="1.1000000000000001"/>
    <n v="6.8"/>
    <n v="13.3"/>
    <n v="121"/>
    <s v="Medium"/>
    <n v="1.159"/>
    <x v="0"/>
    <s v=""/>
    <n v="4.5999999999999996"/>
    <n v="0"/>
    <n v="2.94"/>
    <n v="6.5"/>
    <s v="Thursday"/>
    <s v="5-10 min"/>
    <n v="1"/>
    <s v="Between 1.0-1.2"/>
  </r>
  <r>
    <s v="RF007147"/>
    <d v="2026-03-05T23:14:00"/>
    <d v="2026-03-05T00:00:00"/>
    <n v="23"/>
    <x v="3"/>
    <x v="0"/>
    <n v="5"/>
    <n v="126.94"/>
    <n v="129.72"/>
    <n v="1.1000000000000001"/>
    <n v="2"/>
    <n v="1.5"/>
    <n v="76"/>
    <s v="Low"/>
    <n v="2.056"/>
    <x v="0"/>
    <s v=""/>
    <n v="4.6900000000000004"/>
    <n v="65"/>
    <n v="2.78"/>
    <n v="-0.5"/>
    <s v="Thursday"/>
    <s v="0-5 min"/>
    <n v="1"/>
    <s v="Above 1.2"/>
  </r>
  <r>
    <s v="RF007148"/>
    <d v="2026-03-05T23:29:00"/>
    <d v="2026-03-05T00:00:00"/>
    <n v="23"/>
    <x v="2"/>
    <x v="1"/>
    <n v="2.1"/>
    <n v="67.52"/>
    <n v="68.790000000000006"/>
    <n v="1"/>
    <n v="2"/>
    <n v="7"/>
    <n v="126"/>
    <s v="Low"/>
    <n v="1.77"/>
    <x v="0"/>
    <s v=""/>
    <n v="4.63"/>
    <n v="0"/>
    <n v="1.27"/>
    <n v="5"/>
    <s v="Thursday"/>
    <s v="0-5 min"/>
    <n v="1"/>
    <s v="Above 1.2"/>
  </r>
  <r>
    <s v="RF007149"/>
    <d v="2026-03-05T23:41:00"/>
    <d v="2026-03-05T00:00:00"/>
    <n v="23"/>
    <x v="0"/>
    <x v="0"/>
    <n v="12.4"/>
    <n v="255.37"/>
    <n v="253.52"/>
    <n v="1"/>
    <n v="6.5"/>
    <n v="7.3"/>
    <n v="111"/>
    <s v="Low"/>
    <n v="1.145"/>
    <x v="0"/>
    <s v=""/>
    <n v="4.8"/>
    <n v="5"/>
    <n v="-1.85"/>
    <n v="0.8"/>
    <s v="Thursday"/>
    <s v="5-10 min"/>
    <n v="1"/>
    <s v="Between 1.0-1.2"/>
  </r>
  <r>
    <s v="RF007150"/>
    <d v="2026-03-05T23:54:00"/>
    <d v="2026-03-05T00:00:00"/>
    <n v="23"/>
    <x v="1"/>
    <x v="0"/>
    <n v="4.8"/>
    <n v="129.65"/>
    <n v="126.4"/>
    <n v="1.1000000000000001"/>
    <n v="4.5"/>
    <n v="6.9"/>
    <n v="91"/>
    <s v="Medium"/>
    <n v="1.123"/>
    <x v="0"/>
    <s v=""/>
    <n v="4.67"/>
    <n v="8"/>
    <n v="-3.25"/>
    <n v="2.4"/>
    <s v="Thursday"/>
    <s v="0-5 min"/>
    <n v="1"/>
    <s v="Between 1.0-1.2"/>
  </r>
  <r>
    <s v="RF007151"/>
    <d v="2026-03-06T00:06:00"/>
    <d v="2026-03-06T00:00:00"/>
    <n v="0"/>
    <x v="0"/>
    <x v="0"/>
    <n v="7.2"/>
    <n v="155.01"/>
    <n v="155.41999999999999"/>
    <n v="1.1000000000000001"/>
    <n v="7.3"/>
    <n v="11"/>
    <n v="144"/>
    <s v="Medium"/>
    <n v="1.1779999999999999"/>
    <x v="0"/>
    <s v=""/>
    <n v="4.67"/>
    <n v="4"/>
    <n v="0.41"/>
    <n v="3.7"/>
    <s v="Friday"/>
    <s v="5-10 min"/>
    <n v="1"/>
    <s v="Between 1.0-1.2"/>
  </r>
  <r>
    <s v="RF007152"/>
    <d v="2026-03-06T00:21:00"/>
    <d v="2026-03-06T00:00:00"/>
    <n v="0"/>
    <x v="4"/>
    <x v="0"/>
    <n v="5.7"/>
    <n v="109.84"/>
    <n v="111.79"/>
    <n v="1"/>
    <n v="4.9000000000000004"/>
    <n v="13"/>
    <n v="61"/>
    <s v="Low"/>
    <n v="2.2000000000000002"/>
    <x v="0"/>
    <s v=""/>
    <n v="5"/>
    <n v="4"/>
    <n v="1.95"/>
    <n v="8.1"/>
    <s v="Friday"/>
    <s v="0-5 min"/>
    <n v="1"/>
    <s v="Above 1.2"/>
  </r>
  <r>
    <s v="RF007153"/>
    <d v="2026-03-06T00:28:00"/>
    <d v="2026-03-06T00:00:00"/>
    <n v="0"/>
    <x v="2"/>
    <x v="0"/>
    <n v="9"/>
    <n v="159.03"/>
    <n v="161.96"/>
    <n v="1"/>
    <n v="7.5"/>
    <n v="6"/>
    <n v="124"/>
    <s v="Low"/>
    <n v="1.5129999999999999"/>
    <x v="0"/>
    <s v=""/>
    <n v="4.7"/>
    <n v="8"/>
    <n v="2.93"/>
    <n v="-1.5"/>
    <s v="Friday"/>
    <s v="5-10 min"/>
    <n v="1"/>
    <s v="Above 1.2"/>
  </r>
  <r>
    <s v="RF007154"/>
    <d v="2026-03-06T00:38:00"/>
    <d v="2026-03-06T00:00:00"/>
    <n v="0"/>
    <x v="1"/>
    <x v="0"/>
    <n v="2.5"/>
    <n v="80.430000000000007"/>
    <m/>
    <n v="1.1000000000000001"/>
    <n v="5.8"/>
    <m/>
    <n v="87"/>
    <s v="Medium"/>
    <n v="1.0229999999999999"/>
    <x v="3"/>
    <s v="No driver available"/>
    <n v="4.3600000000000003"/>
    <n v="5"/>
    <m/>
    <m/>
    <s v="Friday"/>
    <s v="5-10 min"/>
    <n v="0"/>
    <s v="Between 1.0-1.2"/>
  </r>
  <r>
    <s v="RF007155"/>
    <d v="2026-03-06T00:51:00"/>
    <d v="2026-03-06T00:00:00"/>
    <n v="0"/>
    <x v="2"/>
    <x v="0"/>
    <n v="1.5"/>
    <n v="63.05"/>
    <n v="61.79"/>
    <n v="1"/>
    <n v="5"/>
    <n v="8.1999999999999993"/>
    <n v="113"/>
    <s v="Medium"/>
    <n v="1.1739999999999999"/>
    <x v="0"/>
    <s v=""/>
    <n v="5"/>
    <n v="3"/>
    <n v="-1.26"/>
    <n v="3.2"/>
    <s v="Friday"/>
    <s v="0-5 min"/>
    <n v="1"/>
    <s v="Between 1.0-1.2"/>
  </r>
  <r>
    <s v="RF007156"/>
    <d v="2026-03-06T00:57:00"/>
    <d v="2026-03-06T00:00:00"/>
    <n v="0"/>
    <x v="0"/>
    <x v="1"/>
    <n v="1.8"/>
    <n v="64.58"/>
    <n v="64.53"/>
    <n v="1"/>
    <n v="3.4"/>
    <n v="1"/>
    <n v="118"/>
    <s v="Medium"/>
    <n v="1.032"/>
    <x v="0"/>
    <s v=""/>
    <n v="4.72"/>
    <n v="0"/>
    <n v="-0.05"/>
    <n v="-2.4"/>
    <s v="Friday"/>
    <s v="0-5 min"/>
    <n v="1"/>
    <s v="Between 1.0-1.2"/>
  </r>
  <r>
    <s v="RF007157"/>
    <d v="2026-03-06T01:17:00"/>
    <d v="2026-03-06T00:00:00"/>
    <n v="1"/>
    <x v="2"/>
    <x v="1"/>
    <n v="2.6"/>
    <n v="74.91"/>
    <n v="75.040000000000006"/>
    <n v="1"/>
    <n v="3.1"/>
    <n v="1"/>
    <n v="127"/>
    <s v="Medium"/>
    <n v="1.2849999999999999"/>
    <x v="0"/>
    <s v=""/>
    <n v="4.66"/>
    <n v="0"/>
    <n v="0.13"/>
    <n v="-2.1"/>
    <s v="Friday"/>
    <s v="0-5 min"/>
    <n v="1"/>
    <s v="Above 1.2"/>
  </r>
  <r>
    <s v="RF007158"/>
    <d v="2026-03-06T01:18:00"/>
    <d v="2026-03-06T00:00:00"/>
    <n v="1"/>
    <x v="2"/>
    <x v="1"/>
    <n v="2.2000000000000002"/>
    <n v="70.92"/>
    <n v="68.22"/>
    <n v="1"/>
    <n v="2"/>
    <n v="1"/>
    <n v="125"/>
    <s v="Low"/>
    <n v="1.635"/>
    <x v="0"/>
    <s v=""/>
    <n v="4.66"/>
    <n v="0"/>
    <n v="-2.7"/>
    <n v="-1"/>
    <s v="Friday"/>
    <s v="0-5 min"/>
    <n v="1"/>
    <s v="Above 1.2"/>
  </r>
  <r>
    <s v="RF007159"/>
    <d v="2026-03-06T01:26:00"/>
    <d v="2026-03-06T00:00:00"/>
    <n v="1"/>
    <x v="0"/>
    <x v="1"/>
    <n v="3.4"/>
    <n v="84.98"/>
    <n v="83.18"/>
    <n v="1"/>
    <n v="5.5"/>
    <n v="1"/>
    <n v="142"/>
    <s v="Medium"/>
    <n v="1.276"/>
    <x v="0"/>
    <s v=""/>
    <n v="4.6500000000000004"/>
    <n v="0"/>
    <n v="-1.8"/>
    <n v="-4.5"/>
    <s v="Friday"/>
    <s v="5-10 min"/>
    <n v="1"/>
    <s v="Above 1.2"/>
  </r>
  <r>
    <s v="RF007160"/>
    <d v="2026-03-06T01:44:00"/>
    <d v="2026-03-06T00:00:00"/>
    <n v="1"/>
    <x v="4"/>
    <x v="0"/>
    <n v="3.8"/>
    <n v="97.11"/>
    <m/>
    <n v="1.1000000000000001"/>
    <n v="2.5"/>
    <n v="1.2"/>
    <n v="55"/>
    <s v="Low"/>
    <n v="1.591"/>
    <x v="1"/>
    <s v="Pickup too far"/>
    <n v="4.97"/>
    <n v="39"/>
    <m/>
    <n v="-1.3"/>
    <s v="Friday"/>
    <s v="0-5 min"/>
    <n v="0"/>
    <s v="Above 1.2"/>
  </r>
  <r>
    <s v="RF007161"/>
    <d v="2026-03-06T01:55:00"/>
    <d v="2026-03-06T00:00:00"/>
    <n v="1"/>
    <x v="0"/>
    <x v="1"/>
    <n v="1.2"/>
    <n v="61.69"/>
    <n v="61.27"/>
    <n v="1"/>
    <n v="3.6"/>
    <n v="6.6"/>
    <n v="135"/>
    <s v="Medium"/>
    <n v="1.232"/>
    <x v="0"/>
    <s v=""/>
    <n v="4.6100000000000003"/>
    <n v="0"/>
    <n v="-0.42"/>
    <n v="3"/>
    <s v="Friday"/>
    <s v="0-5 min"/>
    <n v="1"/>
    <s v="Above 1.2"/>
  </r>
  <r>
    <s v="RF007162"/>
    <d v="2026-03-06T02:01:00"/>
    <d v="2026-03-06T00:00:00"/>
    <n v="2"/>
    <x v="1"/>
    <x v="0"/>
    <n v="5.7"/>
    <n v="135.54"/>
    <n v="132.65"/>
    <n v="1"/>
    <n v="4.0999999999999996"/>
    <n v="3.2"/>
    <n v="100"/>
    <s v="Low"/>
    <n v="1.552"/>
    <x v="0"/>
    <s v=""/>
    <n v="4.6100000000000003"/>
    <n v="13"/>
    <n v="-2.89"/>
    <n v="-0.9"/>
    <s v="Friday"/>
    <s v="0-5 min"/>
    <n v="1"/>
    <s v="Above 1.2"/>
  </r>
  <r>
    <s v="RF007163"/>
    <d v="2026-03-06T02:10:00"/>
    <d v="2026-03-06T00:00:00"/>
    <n v="2"/>
    <x v="0"/>
    <x v="1"/>
    <n v="7.6"/>
    <n v="170.16"/>
    <n v="176.85"/>
    <n v="1.1000000000000001"/>
    <n v="3.3"/>
    <n v="3.4"/>
    <n v="102"/>
    <s v="Medium"/>
    <n v="0.95299999999999996"/>
    <x v="0"/>
    <s v=""/>
    <n v="4.6900000000000004"/>
    <n v="0"/>
    <n v="6.69"/>
    <n v="0.1"/>
    <s v="Friday"/>
    <s v="0-5 min"/>
    <n v="1"/>
    <s v="Between 0.8-1.0"/>
  </r>
  <r>
    <s v="RF007164"/>
    <d v="2026-03-06T02:42:00"/>
    <d v="2026-03-06T00:00:00"/>
    <n v="2"/>
    <x v="2"/>
    <x v="0"/>
    <n v="2.2999999999999998"/>
    <n v="75.959999999999994"/>
    <n v="76.599999999999994"/>
    <n v="1"/>
    <n v="4.5999999999999996"/>
    <n v="4.2"/>
    <n v="124"/>
    <s v="Low"/>
    <n v="1.68"/>
    <x v="0"/>
    <s v=""/>
    <n v="4.41"/>
    <n v="12"/>
    <n v="0.64"/>
    <n v="-0.4"/>
    <s v="Friday"/>
    <s v="0-5 min"/>
    <n v="1"/>
    <s v="Above 1.2"/>
  </r>
  <r>
    <s v="RF007165"/>
    <d v="2026-03-06T02:52:00"/>
    <d v="2026-03-06T00:00:00"/>
    <n v="2"/>
    <x v="0"/>
    <x v="0"/>
    <n v="6.1"/>
    <n v="158.4"/>
    <n v="162.08000000000001"/>
    <n v="1.1000000000000001"/>
    <n v="2"/>
    <n v="5.5"/>
    <n v="144"/>
    <s v="Medium"/>
    <n v="1.2230000000000001"/>
    <x v="0"/>
    <s v=""/>
    <n v="4.6399999999999997"/>
    <n v="24"/>
    <n v="3.68"/>
    <n v="3.5"/>
    <s v="Friday"/>
    <s v="0-5 min"/>
    <n v="1"/>
    <s v="Above 1.2"/>
  </r>
  <r>
    <s v="RF007166"/>
    <d v="2026-03-06T02:54:00"/>
    <d v="2026-03-06T00:00:00"/>
    <n v="2"/>
    <x v="0"/>
    <x v="0"/>
    <n v="2.8"/>
    <n v="78.14"/>
    <n v="77.040000000000006"/>
    <n v="1"/>
    <n v="4.2"/>
    <n v="7.1"/>
    <n v="144"/>
    <s v="Low"/>
    <n v="1.7"/>
    <x v="0"/>
    <s v=""/>
    <n v="4.91"/>
    <n v="11"/>
    <n v="-1.1000000000000001"/>
    <n v="2.9"/>
    <s v="Friday"/>
    <s v="0-5 min"/>
    <n v="1"/>
    <s v="Above 1.2"/>
  </r>
  <r>
    <s v="RF007167"/>
    <d v="2026-03-06T03:32:00"/>
    <d v="2026-03-06T00:00:00"/>
    <n v="3"/>
    <x v="3"/>
    <x v="0"/>
    <n v="11.7"/>
    <n v="231.61"/>
    <n v="223.11"/>
    <n v="1"/>
    <n v="5.6"/>
    <n v="7.4"/>
    <n v="71"/>
    <s v="Low"/>
    <n v="2.2000000000000002"/>
    <x v="0"/>
    <s v=""/>
    <n v="4.78"/>
    <n v="38"/>
    <n v="-8.5"/>
    <n v="1.8"/>
    <s v="Friday"/>
    <s v="5-10 min"/>
    <n v="1"/>
    <s v="Above 1.2"/>
  </r>
  <r>
    <s v="RF007168"/>
    <d v="2026-03-06T03:49:00"/>
    <d v="2026-03-06T00:00:00"/>
    <n v="3"/>
    <x v="4"/>
    <x v="0"/>
    <n v="7.3"/>
    <n v="157.84"/>
    <n v="160.63999999999999"/>
    <n v="1"/>
    <n v="2"/>
    <n v="7.4"/>
    <n v="67"/>
    <s v="Low"/>
    <n v="1.851"/>
    <x v="0"/>
    <s v=""/>
    <n v="4.83"/>
    <n v="7"/>
    <n v="2.8"/>
    <n v="5.4"/>
    <s v="Friday"/>
    <s v="0-5 min"/>
    <n v="1"/>
    <s v="Above 1.2"/>
  </r>
  <r>
    <s v="RF007169"/>
    <d v="2026-03-06T03:50:00"/>
    <d v="2026-03-06T00:00:00"/>
    <n v="3"/>
    <x v="0"/>
    <x v="0"/>
    <n v="13"/>
    <n v="276.11"/>
    <n v="247.08"/>
    <n v="1.1000000000000001"/>
    <n v="2.7"/>
    <n v="2.8"/>
    <n v="138"/>
    <s v="Medium"/>
    <n v="1.226"/>
    <x v="0"/>
    <s v=""/>
    <n v="4.5999999999999996"/>
    <n v="13"/>
    <n v="-29.03"/>
    <n v="0.1"/>
    <s v="Friday"/>
    <s v="0-5 min"/>
    <n v="1"/>
    <s v="Above 1.2"/>
  </r>
  <r>
    <s v="RF007170"/>
    <d v="2026-03-06T03:55:00"/>
    <d v="2026-03-06T00:00:00"/>
    <n v="3"/>
    <x v="1"/>
    <x v="0"/>
    <n v="15.1"/>
    <n v="285.58999999999997"/>
    <n v="288.29000000000002"/>
    <n v="1.1000000000000001"/>
    <n v="7.1"/>
    <n v="9.6999999999999993"/>
    <n v="94"/>
    <s v="Low"/>
    <n v="1.484"/>
    <x v="0"/>
    <s v=""/>
    <n v="4.4000000000000004"/>
    <n v="15"/>
    <n v="2.7"/>
    <n v="2.6"/>
    <s v="Friday"/>
    <s v="5-10 min"/>
    <n v="1"/>
    <s v="Above 1.2"/>
  </r>
  <r>
    <s v="RF007171"/>
    <d v="2026-03-06T04:12:00"/>
    <d v="2026-03-06T00:00:00"/>
    <n v="4"/>
    <x v="1"/>
    <x v="0"/>
    <n v="0.9"/>
    <n v="53.57"/>
    <n v="49.23"/>
    <n v="1"/>
    <n v="4"/>
    <n v="3.6"/>
    <n v="93"/>
    <s v="Low"/>
    <n v="1.921"/>
    <x v="0"/>
    <s v=""/>
    <n v="4.8499999999999996"/>
    <n v="3"/>
    <n v="-4.34"/>
    <n v="-0.4"/>
    <s v="Friday"/>
    <s v="0-5 min"/>
    <n v="1"/>
    <s v="Above 1.2"/>
  </r>
  <r>
    <s v="RF007172"/>
    <d v="2026-03-06T04:27:00"/>
    <d v="2026-03-06T00:00:00"/>
    <n v="4"/>
    <x v="2"/>
    <x v="0"/>
    <n v="5.7"/>
    <n v="114.65"/>
    <n v="118.15"/>
    <n v="1"/>
    <n v="2.7"/>
    <n v="1"/>
    <n v="120"/>
    <s v="Low"/>
    <n v="1.331"/>
    <x v="0"/>
    <s v=""/>
    <n v="4.53"/>
    <n v="8"/>
    <n v="3.5"/>
    <n v="-1.7"/>
    <s v="Friday"/>
    <s v="0-5 min"/>
    <n v="1"/>
    <s v="Above 1.2"/>
  </r>
  <r>
    <s v="RF007173"/>
    <d v="2026-03-06T04:30:00"/>
    <d v="2026-03-06T00:00:00"/>
    <n v="4"/>
    <x v="0"/>
    <x v="0"/>
    <n v="12.4"/>
    <n v="243.55"/>
    <n v="227.43"/>
    <n v="1"/>
    <n v="5.8"/>
    <n v="8.1999999999999993"/>
    <n v="130"/>
    <s v="Low"/>
    <n v="1.3260000000000001"/>
    <x v="0"/>
    <s v=""/>
    <n v="4.42"/>
    <n v="1"/>
    <n v="-16.12"/>
    <n v="2.4"/>
    <s v="Friday"/>
    <s v="5-10 min"/>
    <n v="1"/>
    <s v="Above 1.2"/>
  </r>
  <r>
    <s v="RF007174"/>
    <d v="2026-03-06T04:35:00"/>
    <d v="2026-03-06T00:00:00"/>
    <n v="4"/>
    <x v="1"/>
    <x v="1"/>
    <n v="10.5"/>
    <n v="208.98"/>
    <n v="202.16"/>
    <n v="1"/>
    <n v="2"/>
    <n v="2.9"/>
    <n v="102"/>
    <s v="Low"/>
    <n v="1.3520000000000001"/>
    <x v="0"/>
    <s v=""/>
    <n v="4.57"/>
    <n v="0"/>
    <n v="-6.82"/>
    <n v="0.9"/>
    <s v="Friday"/>
    <s v="0-5 min"/>
    <n v="1"/>
    <s v="Above 1.2"/>
  </r>
  <r>
    <s v="RF007175"/>
    <d v="2026-03-06T04:38:00"/>
    <d v="2026-03-06T00:00:00"/>
    <n v="4"/>
    <x v="4"/>
    <x v="1"/>
    <n v="3.3"/>
    <n v="87.53"/>
    <n v="89.84"/>
    <n v="1"/>
    <n v="2"/>
    <n v="2.2000000000000002"/>
    <n v="61"/>
    <s v="Low"/>
    <n v="2.2000000000000002"/>
    <x v="0"/>
    <s v=""/>
    <n v="4.59"/>
    <n v="0"/>
    <n v="2.31"/>
    <n v="0.2"/>
    <s v="Friday"/>
    <s v="0-5 min"/>
    <n v="1"/>
    <s v="Above 1.2"/>
  </r>
  <r>
    <s v="RF007176"/>
    <d v="2026-03-06T05:05:00"/>
    <d v="2026-03-06T00:00:00"/>
    <n v="5"/>
    <x v="3"/>
    <x v="1"/>
    <n v="4"/>
    <n v="104.64"/>
    <n v="99.69"/>
    <n v="1"/>
    <n v="2.2000000000000002"/>
    <n v="3.8"/>
    <n v="73"/>
    <s v="Low"/>
    <n v="2.2000000000000002"/>
    <x v="0"/>
    <s v=""/>
    <n v="4.5"/>
    <n v="0"/>
    <n v="-4.95"/>
    <n v="1.6"/>
    <s v="Friday"/>
    <s v="0-5 min"/>
    <n v="1"/>
    <s v="Above 1.2"/>
  </r>
  <r>
    <s v="RF007177"/>
    <d v="2026-03-06T05:07:00"/>
    <d v="2026-03-06T00:00:00"/>
    <n v="5"/>
    <x v="3"/>
    <x v="0"/>
    <n v="5.5"/>
    <n v="109.02"/>
    <n v="109.06"/>
    <n v="1"/>
    <n v="7.2"/>
    <n v="8.6"/>
    <n v="65"/>
    <s v="Low"/>
    <n v="2.2000000000000002"/>
    <x v="0"/>
    <s v=""/>
    <n v="4.7300000000000004"/>
    <n v="5"/>
    <n v="0.04"/>
    <n v="1.4"/>
    <s v="Friday"/>
    <s v="5-10 min"/>
    <n v="1"/>
    <s v="Above 1.2"/>
  </r>
  <r>
    <s v="RF007178"/>
    <d v="2026-03-06T05:15:00"/>
    <d v="2026-03-06T00:00:00"/>
    <n v="5"/>
    <x v="4"/>
    <x v="1"/>
    <n v="13.4"/>
    <n v="238.8"/>
    <n v="251.39"/>
    <n v="1"/>
    <n v="2"/>
    <n v="2.4"/>
    <n v="69"/>
    <s v="Low"/>
    <n v="2.2000000000000002"/>
    <x v="0"/>
    <s v=""/>
    <n v="5"/>
    <n v="0"/>
    <n v="12.59"/>
    <n v="0.4"/>
    <s v="Friday"/>
    <s v="0-5 min"/>
    <n v="1"/>
    <s v="Above 1.2"/>
  </r>
  <r>
    <s v="RF007179"/>
    <d v="2026-03-06T05:20:00"/>
    <d v="2026-03-06T00:00:00"/>
    <n v="5"/>
    <x v="3"/>
    <x v="1"/>
    <n v="10.5"/>
    <n v="185.91"/>
    <m/>
    <n v="1"/>
    <n v="4.0999999999999996"/>
    <n v="1"/>
    <n v="60"/>
    <s v="Low"/>
    <n v="1.5469999999999999"/>
    <x v="1"/>
    <s v="Vehicle issue"/>
    <n v="4.71"/>
    <n v="0"/>
    <m/>
    <n v="-3.1"/>
    <s v="Friday"/>
    <s v="0-5 min"/>
    <n v="0"/>
    <s v="Above 1.2"/>
  </r>
  <r>
    <s v="RF007180"/>
    <d v="2026-03-06T05:41:00"/>
    <d v="2026-03-06T00:00:00"/>
    <n v="5"/>
    <x v="3"/>
    <x v="0"/>
    <n v="14.4"/>
    <n v="260.86"/>
    <n v="264.14"/>
    <n v="1"/>
    <n v="6.7"/>
    <n v="5.2"/>
    <n v="71"/>
    <s v="Low"/>
    <n v="2.2000000000000002"/>
    <x v="0"/>
    <s v=""/>
    <n v="4.59"/>
    <n v="47"/>
    <n v="3.28"/>
    <n v="-1.5"/>
    <s v="Friday"/>
    <s v="5-10 min"/>
    <n v="1"/>
    <s v="Above 1.2"/>
  </r>
  <r>
    <s v="RF007181"/>
    <d v="2026-03-06T05:56:00"/>
    <d v="2026-03-06T00:00:00"/>
    <n v="5"/>
    <x v="3"/>
    <x v="0"/>
    <n v="11.8"/>
    <n v="204.74"/>
    <n v="214.8"/>
    <n v="1.1000000000000001"/>
    <n v="2.1"/>
    <n v="2.5"/>
    <n v="70"/>
    <s v="Low"/>
    <n v="2.2000000000000002"/>
    <x v="0"/>
    <s v=""/>
    <n v="4.7300000000000004"/>
    <n v="13"/>
    <n v="10.06"/>
    <n v="0.4"/>
    <s v="Friday"/>
    <s v="0-5 min"/>
    <n v="1"/>
    <s v="Above 1.2"/>
  </r>
  <r>
    <s v="RF007182"/>
    <d v="2026-03-06T06:30:00"/>
    <d v="2026-03-06T00:00:00"/>
    <n v="6"/>
    <x v="2"/>
    <x v="0"/>
    <n v="5.7"/>
    <n v="118.39"/>
    <n v="119.88"/>
    <n v="1"/>
    <n v="2"/>
    <n v="3.5"/>
    <n v="117"/>
    <s v="Medium"/>
    <n v="1.0820000000000001"/>
    <x v="0"/>
    <s v=""/>
    <n v="4.91"/>
    <n v="3"/>
    <n v="1.49"/>
    <n v="1.5"/>
    <s v="Friday"/>
    <s v="0-5 min"/>
    <n v="1"/>
    <s v="Between 1.0-1.2"/>
  </r>
  <r>
    <s v="RF007183"/>
    <d v="2026-03-06T06:30:00"/>
    <d v="2026-03-06T00:00:00"/>
    <n v="6"/>
    <x v="4"/>
    <x v="0"/>
    <n v="19.2"/>
    <n v="284.32"/>
    <m/>
    <n v="1"/>
    <n v="9"/>
    <n v="10.5"/>
    <n v="57"/>
    <s v="Low"/>
    <n v="1.373"/>
    <x v="1"/>
    <s v="Pickup too far"/>
    <n v="4.29"/>
    <n v="14"/>
    <m/>
    <n v="1.5"/>
    <s v="Friday"/>
    <s v="5-10 min"/>
    <n v="0"/>
    <s v="Above 1.2"/>
  </r>
  <r>
    <s v="RF007184"/>
    <d v="2026-03-06T06:45:00"/>
    <d v="2026-03-06T00:00:00"/>
    <n v="6"/>
    <x v="1"/>
    <x v="1"/>
    <n v="1.9"/>
    <n v="74.69"/>
    <n v="70.599999999999994"/>
    <n v="1.1000000000000001"/>
    <n v="4.7"/>
    <n v="2.5"/>
    <n v="86"/>
    <s v="Low"/>
    <n v="1.113"/>
    <x v="0"/>
    <s v=""/>
    <n v="4.6399999999999997"/>
    <n v="0"/>
    <n v="-4.09"/>
    <n v="-2.2000000000000002"/>
    <s v="Friday"/>
    <s v="0-5 min"/>
    <n v="1"/>
    <s v="Between 1.0-1.2"/>
  </r>
  <r>
    <s v="RF007185"/>
    <d v="2026-03-06T06:49:00"/>
    <d v="2026-03-06T00:00:00"/>
    <n v="6"/>
    <x v="1"/>
    <x v="0"/>
    <n v="5"/>
    <n v="125.58"/>
    <n v="125.65"/>
    <n v="1"/>
    <n v="3"/>
    <n v="2.9"/>
    <n v="101"/>
    <s v="Low"/>
    <n v="1.4359999999999999"/>
    <x v="0"/>
    <s v=""/>
    <n v="4.7699999999999996"/>
    <n v="11"/>
    <n v="7.0000000000000007E-2"/>
    <n v="-0.1"/>
    <s v="Friday"/>
    <s v="0-5 min"/>
    <n v="1"/>
    <s v="Above 1.2"/>
  </r>
  <r>
    <s v="RF007186"/>
    <d v="2026-03-06T07:00:00"/>
    <d v="2026-03-06T00:00:00"/>
    <n v="7"/>
    <x v="3"/>
    <x v="1"/>
    <n v="5.2"/>
    <n v="114.61"/>
    <n v="114.74"/>
    <n v="1.1000000000000001"/>
    <n v="4.4000000000000004"/>
    <n v="1"/>
    <n v="65"/>
    <s v="Low"/>
    <n v="1.706"/>
    <x v="0"/>
    <s v=""/>
    <n v="4.79"/>
    <n v="0"/>
    <n v="0.13"/>
    <n v="-3.4"/>
    <s v="Friday"/>
    <s v="0-5 min"/>
    <n v="1"/>
    <s v="Above 1.2"/>
  </r>
  <r>
    <s v="RF007187"/>
    <d v="2026-03-06T07:01:00"/>
    <d v="2026-03-06T00:00:00"/>
    <n v="7"/>
    <x v="0"/>
    <x v="0"/>
    <n v="11.5"/>
    <n v="262.52"/>
    <n v="276.77"/>
    <n v="1.1000000000000001"/>
    <n v="7"/>
    <n v="9"/>
    <n v="128"/>
    <s v="Medium"/>
    <n v="0.95"/>
    <x v="0"/>
    <s v=""/>
    <n v="4.63"/>
    <n v="69"/>
    <n v="14.25"/>
    <n v="2"/>
    <s v="Friday"/>
    <s v="5-10 min"/>
    <n v="1"/>
    <s v="Between 0.8-1.0"/>
  </r>
  <r>
    <s v="RF007188"/>
    <d v="2026-03-06T07:12:00"/>
    <d v="2026-03-06T00:00:00"/>
    <n v="7"/>
    <x v="0"/>
    <x v="0"/>
    <n v="4.0999999999999996"/>
    <n v="107.58"/>
    <n v="108.3"/>
    <n v="1"/>
    <n v="2.2000000000000002"/>
    <n v="5.8"/>
    <n v="104"/>
    <s v="Medium"/>
    <n v="0.86"/>
    <x v="0"/>
    <s v=""/>
    <n v="4.46"/>
    <n v="14"/>
    <n v="0.72"/>
    <n v="3.6"/>
    <s v="Friday"/>
    <s v="0-5 min"/>
    <n v="1"/>
    <s v="Between 0.8-1.0"/>
  </r>
  <r>
    <s v="RF007189"/>
    <d v="2026-03-06T07:19:00"/>
    <d v="2026-03-06T00:00:00"/>
    <n v="7"/>
    <x v="0"/>
    <x v="1"/>
    <n v="16.899999999999999"/>
    <n v="360.64"/>
    <m/>
    <n v="1.1000000000000001"/>
    <n v="4.2"/>
    <n v="9"/>
    <n v="143"/>
    <s v="Medium"/>
    <n v="1.0149999999999999"/>
    <x v="1"/>
    <s v="Pickup too far"/>
    <n v="4.76"/>
    <n v="0"/>
    <m/>
    <n v="4.8"/>
    <s v="Friday"/>
    <s v="0-5 min"/>
    <n v="0"/>
    <s v="Between 1.0-1.2"/>
  </r>
  <r>
    <s v="RF007190"/>
    <d v="2026-03-06T07:25:00"/>
    <d v="2026-03-06T00:00:00"/>
    <n v="7"/>
    <x v="0"/>
    <x v="0"/>
    <n v="8.5"/>
    <n v="200.12"/>
    <n v="203.61"/>
    <n v="1.1000000000000001"/>
    <n v="7.6"/>
    <n v="5.0999999999999996"/>
    <n v="123"/>
    <s v="Medium"/>
    <n v="0.86799999999999999"/>
    <x v="0"/>
    <s v=""/>
    <n v="4.57"/>
    <n v="9"/>
    <n v="3.49"/>
    <n v="-2.5"/>
    <s v="Friday"/>
    <s v="5-10 min"/>
    <n v="1"/>
    <s v="Between 0.8-1.0"/>
  </r>
  <r>
    <s v="RF007191"/>
    <d v="2026-03-06T07:37:00"/>
    <d v="2026-03-06T00:00:00"/>
    <n v="7"/>
    <x v="1"/>
    <x v="0"/>
    <n v="4.5999999999999996"/>
    <n v="118.05"/>
    <n v="118.34"/>
    <n v="1.1000000000000001"/>
    <n v="9"/>
    <n v="6.6"/>
    <n v="68"/>
    <s v="Medium"/>
    <n v="0.79"/>
    <x v="0"/>
    <s v=""/>
    <n v="4.1900000000000004"/>
    <n v="6"/>
    <n v="0.28999999999999998"/>
    <n v="-2.4"/>
    <s v="Friday"/>
    <s v="5-10 min"/>
    <n v="1"/>
    <s v="Below 0.8"/>
  </r>
  <r>
    <s v="RF007192"/>
    <d v="2026-03-06T08:13:00"/>
    <d v="2026-03-06T00:00:00"/>
    <n v="8"/>
    <x v="0"/>
    <x v="1"/>
    <n v="2.5"/>
    <n v="86.71"/>
    <m/>
    <n v="1.1000000000000001"/>
    <n v="9.1999999999999993"/>
    <n v="13.2"/>
    <n v="118"/>
    <s v="Medium"/>
    <n v="0.89400000000000002"/>
    <x v="1"/>
    <s v="Driver unavailable"/>
    <n v="4.74"/>
    <n v="0"/>
    <m/>
    <n v="4"/>
    <s v="Friday"/>
    <s v="5-10 min"/>
    <n v="0"/>
    <s v="Between 0.8-1.0"/>
  </r>
  <r>
    <s v="RF007193"/>
    <d v="2026-03-06T08:14:00"/>
    <d v="2026-03-06T00:00:00"/>
    <n v="8"/>
    <x v="0"/>
    <x v="1"/>
    <n v="0.7"/>
    <n v="55.89"/>
    <n v="53.64"/>
    <n v="1.1000000000000001"/>
    <n v="6.6"/>
    <n v="11.1"/>
    <n v="110"/>
    <s v="Medium"/>
    <n v="0.82599999999999996"/>
    <x v="0"/>
    <s v=""/>
    <n v="4.7699999999999996"/>
    <n v="0"/>
    <n v="-2.25"/>
    <n v="4.5"/>
    <s v="Friday"/>
    <s v="5-10 min"/>
    <n v="1"/>
    <s v="Between 0.8-1.0"/>
  </r>
  <r>
    <s v="RF007194"/>
    <d v="2026-03-06T08:39:00"/>
    <d v="2026-03-06T00:00:00"/>
    <n v="8"/>
    <x v="3"/>
    <x v="1"/>
    <n v="0.9"/>
    <n v="51.51"/>
    <n v="52.24"/>
    <n v="1"/>
    <n v="8.4"/>
    <n v="8.3000000000000007"/>
    <n v="55"/>
    <s v="Low"/>
    <n v="1.617"/>
    <x v="0"/>
    <s v=""/>
    <n v="4.68"/>
    <n v="0"/>
    <n v="0.73"/>
    <n v="-0.1"/>
    <s v="Friday"/>
    <s v="5-10 min"/>
    <n v="1"/>
    <s v="Above 1.2"/>
  </r>
  <r>
    <s v="RF007195"/>
    <d v="2026-03-06T08:56:00"/>
    <d v="2026-03-06T00:00:00"/>
    <n v="8"/>
    <x v="0"/>
    <x v="1"/>
    <n v="5.0999999999999996"/>
    <n v="130.44"/>
    <m/>
    <n v="1.1000000000000001"/>
    <n v="2.2999999999999998"/>
    <n v="3.7"/>
    <n v="130"/>
    <s v="Medium"/>
    <n v="0.93500000000000005"/>
    <x v="2"/>
    <s v="Pickup issue"/>
    <n v="5"/>
    <n v="0"/>
    <m/>
    <n v="1.4"/>
    <s v="Friday"/>
    <s v="0-5 min"/>
    <n v="0"/>
    <s v="Between 0.8-1.0"/>
  </r>
  <r>
    <s v="RF007196"/>
    <d v="2026-03-06T09:16:00"/>
    <d v="2026-03-06T00:00:00"/>
    <n v="9"/>
    <x v="0"/>
    <x v="0"/>
    <n v="23.5"/>
    <n v="467.4"/>
    <n v="441.45"/>
    <n v="1.1000000000000001"/>
    <n v="7.1"/>
    <n v="9.8000000000000007"/>
    <n v="121"/>
    <s v="High"/>
    <n v="0.83299999999999996"/>
    <x v="0"/>
    <s v=""/>
    <n v="4.8099999999999996"/>
    <n v="5"/>
    <n v="-25.95"/>
    <n v="2.7"/>
    <s v="Friday"/>
    <s v="5-10 min"/>
    <n v="1"/>
    <s v="Between 0.8-1.0"/>
  </r>
  <r>
    <s v="RF007197"/>
    <d v="2026-03-06T09:59:00"/>
    <d v="2026-03-06T00:00:00"/>
    <n v="9"/>
    <x v="0"/>
    <x v="0"/>
    <n v="8.3000000000000007"/>
    <n v="186.32"/>
    <m/>
    <n v="1.1000000000000001"/>
    <n v="2"/>
    <n v="1"/>
    <n v="115"/>
    <s v="Medium"/>
    <n v="0.92400000000000004"/>
    <x v="1"/>
    <s v="Pickup too far"/>
    <n v="4.75"/>
    <n v="11"/>
    <m/>
    <n v="-1"/>
    <s v="Friday"/>
    <s v="0-5 min"/>
    <n v="0"/>
    <s v="Between 0.8-1.0"/>
  </r>
  <r>
    <s v="RF007198"/>
    <d v="2026-03-06T10:08:00"/>
    <d v="2026-03-06T00:00:00"/>
    <n v="10"/>
    <x v="0"/>
    <x v="1"/>
    <n v="9.8000000000000007"/>
    <n v="249.82"/>
    <n v="235.98"/>
    <n v="1.4"/>
    <n v="11.2"/>
    <n v="14"/>
    <n v="114"/>
    <s v="High"/>
    <n v="0.64"/>
    <x v="0"/>
    <s v=""/>
    <n v="5"/>
    <n v="0"/>
    <n v="-13.84"/>
    <n v="2.8"/>
    <s v="Friday"/>
    <s v="10-15 min"/>
    <n v="1"/>
    <s v="Below 0.8"/>
  </r>
  <r>
    <s v="RF007199"/>
    <d v="2026-03-06T10:46:00"/>
    <d v="2026-03-06T00:00:00"/>
    <n v="10"/>
    <x v="1"/>
    <x v="1"/>
    <n v="3.2"/>
    <n v="83.63"/>
    <n v="86.88"/>
    <n v="1"/>
    <n v="6.6"/>
    <n v="10.4"/>
    <n v="91"/>
    <s v="Medium"/>
    <n v="0.94"/>
    <x v="0"/>
    <s v=""/>
    <n v="5"/>
    <n v="0"/>
    <n v="3.25"/>
    <n v="3.8"/>
    <s v="Friday"/>
    <s v="5-10 min"/>
    <n v="1"/>
    <s v="Between 0.8-1.0"/>
  </r>
  <r>
    <s v="RF007200"/>
    <d v="2026-03-06T10:50:00"/>
    <d v="2026-03-06T00:00:00"/>
    <n v="10"/>
    <x v="2"/>
    <x v="0"/>
    <n v="3.3"/>
    <n v="102.31"/>
    <n v="102.55"/>
    <n v="1.1000000000000001"/>
    <n v="9.9"/>
    <n v="10"/>
    <n v="86"/>
    <s v="Medium"/>
    <n v="0.81799999999999995"/>
    <x v="0"/>
    <s v=""/>
    <n v="4.9000000000000004"/>
    <n v="17"/>
    <n v="0.24"/>
    <n v="0.1"/>
    <s v="Friday"/>
    <s v="5-10 min"/>
    <n v="1"/>
    <s v="Between 0.8-1.0"/>
  </r>
  <r>
    <s v="RF007201"/>
    <d v="2026-03-06T11:08:00"/>
    <d v="2026-03-06T00:00:00"/>
    <n v="11"/>
    <x v="2"/>
    <x v="0"/>
    <n v="1.1000000000000001"/>
    <n v="61.09"/>
    <n v="62.72"/>
    <n v="1.1000000000000001"/>
    <n v="5.0999999999999996"/>
    <n v="11.3"/>
    <n v="110"/>
    <s v="High"/>
    <n v="0.80800000000000005"/>
    <x v="0"/>
    <s v=""/>
    <n v="4.63"/>
    <n v="3"/>
    <n v="1.63"/>
    <n v="6.2"/>
    <s v="Friday"/>
    <s v="5-10 min"/>
    <n v="1"/>
    <s v="Between 0.8-1.0"/>
  </r>
  <r>
    <s v="RF007202"/>
    <d v="2026-03-06T11:11:00"/>
    <d v="2026-03-06T00:00:00"/>
    <n v="11"/>
    <x v="2"/>
    <x v="0"/>
    <n v="11.9"/>
    <n v="213.09"/>
    <n v="203.56"/>
    <n v="1.1000000000000001"/>
    <n v="2"/>
    <n v="1.8"/>
    <n v="121"/>
    <s v="Medium"/>
    <n v="1.2270000000000001"/>
    <x v="0"/>
    <s v=""/>
    <n v="4.8"/>
    <n v="4"/>
    <n v="-9.5299999999999994"/>
    <n v="-0.2"/>
    <s v="Friday"/>
    <s v="0-5 min"/>
    <n v="1"/>
    <s v="Above 1.2"/>
  </r>
  <r>
    <s v="RF007203"/>
    <d v="2026-03-06T11:54:00"/>
    <d v="2026-03-06T00:00:00"/>
    <n v="11"/>
    <x v="1"/>
    <x v="1"/>
    <n v="0.7"/>
    <n v="56.7"/>
    <m/>
    <n v="1.1000000000000001"/>
    <n v="6.5"/>
    <n v="2.2000000000000002"/>
    <n v="100"/>
    <s v="Medium"/>
    <n v="1.0960000000000001"/>
    <x v="1"/>
    <s v="Driver unavailable"/>
    <n v="4.88"/>
    <n v="0"/>
    <m/>
    <n v="-4.3"/>
    <s v="Friday"/>
    <s v="5-10 min"/>
    <n v="0"/>
    <s v="Between 1.0-1.2"/>
  </r>
  <r>
    <s v="RF007204"/>
    <d v="2026-03-06T11:59:00"/>
    <d v="2026-03-06T00:00:00"/>
    <n v="11"/>
    <x v="4"/>
    <x v="0"/>
    <n v="6.5"/>
    <n v="130.11000000000001"/>
    <n v="127.41"/>
    <n v="1"/>
    <n v="4.4000000000000004"/>
    <n v="4.9000000000000004"/>
    <n v="51"/>
    <s v="Low"/>
    <n v="1.3839999999999999"/>
    <x v="0"/>
    <s v=""/>
    <n v="4.24"/>
    <n v="3"/>
    <n v="-2.7"/>
    <n v="0.5"/>
    <s v="Friday"/>
    <s v="0-5 min"/>
    <n v="1"/>
    <s v="Above 1.2"/>
  </r>
  <r>
    <s v="RF007205"/>
    <d v="2026-03-06T12:11:00"/>
    <d v="2026-03-06T00:00:00"/>
    <n v="12"/>
    <x v="1"/>
    <x v="1"/>
    <n v="5.5"/>
    <n v="116.4"/>
    <n v="114.46"/>
    <n v="1"/>
    <n v="6.8"/>
    <n v="3.5"/>
    <n v="95"/>
    <s v="Low"/>
    <n v="1.391"/>
    <x v="0"/>
    <s v=""/>
    <n v="4.4800000000000004"/>
    <n v="0"/>
    <n v="-1.94"/>
    <n v="-3.3"/>
    <s v="Friday"/>
    <s v="5-10 min"/>
    <n v="1"/>
    <s v="Above 1.2"/>
  </r>
  <r>
    <s v="RF007206"/>
    <d v="2026-03-06T12:23:00"/>
    <d v="2026-03-06T00:00:00"/>
    <n v="12"/>
    <x v="1"/>
    <x v="0"/>
    <n v="5.8"/>
    <n v="115.8"/>
    <n v="122.07"/>
    <n v="1"/>
    <n v="6.1"/>
    <n v="8.3000000000000007"/>
    <n v="84"/>
    <s v="Low"/>
    <n v="1.2030000000000001"/>
    <x v="0"/>
    <s v=""/>
    <n v="4.83"/>
    <n v="14"/>
    <n v="6.27"/>
    <n v="2.2000000000000002"/>
    <s v="Friday"/>
    <s v="5-10 min"/>
    <n v="1"/>
    <s v="Above 1.2"/>
  </r>
  <r>
    <s v="RF007207"/>
    <d v="2026-03-06T12:23:00"/>
    <d v="2026-03-06T00:00:00"/>
    <n v="12"/>
    <x v="3"/>
    <x v="0"/>
    <n v="13.4"/>
    <n v="218.48"/>
    <n v="223.17"/>
    <n v="1"/>
    <n v="3.8"/>
    <n v="7.8"/>
    <n v="67"/>
    <s v="Low"/>
    <n v="1.284"/>
    <x v="0"/>
    <s v=""/>
    <n v="4.7"/>
    <n v="3"/>
    <n v="4.6900000000000004"/>
    <n v="4"/>
    <s v="Friday"/>
    <s v="0-5 min"/>
    <n v="1"/>
    <s v="Above 1.2"/>
  </r>
  <r>
    <s v="RF007208"/>
    <d v="2026-03-06T12:28:00"/>
    <d v="2026-03-06T00:00:00"/>
    <n v="12"/>
    <x v="3"/>
    <x v="0"/>
    <n v="6.2"/>
    <n v="128.83000000000001"/>
    <n v="131.25"/>
    <n v="1.1000000000000001"/>
    <n v="4.4000000000000004"/>
    <n v="1.7"/>
    <n v="61"/>
    <s v="Low"/>
    <n v="1.2889999999999999"/>
    <x v="0"/>
    <s v=""/>
    <n v="4.82"/>
    <n v="14"/>
    <n v="2.42"/>
    <n v="-2.7"/>
    <s v="Friday"/>
    <s v="0-5 min"/>
    <n v="1"/>
    <s v="Above 1.2"/>
  </r>
  <r>
    <s v="RF007209"/>
    <d v="2026-03-06T12:45:00"/>
    <d v="2026-03-06T00:00:00"/>
    <n v="12"/>
    <x v="3"/>
    <x v="1"/>
    <n v="3"/>
    <n v="94.95"/>
    <n v="93.72"/>
    <n v="1.1000000000000001"/>
    <n v="3.9"/>
    <n v="7"/>
    <n v="61"/>
    <s v="Low"/>
    <n v="1.5780000000000001"/>
    <x v="0"/>
    <s v=""/>
    <n v="4.8499999999999996"/>
    <n v="0"/>
    <n v="-1.23"/>
    <n v="3.1"/>
    <s v="Friday"/>
    <s v="0-5 min"/>
    <n v="1"/>
    <s v="Above 1.2"/>
  </r>
  <r>
    <s v="RF007210"/>
    <d v="2026-03-06T12:50:00"/>
    <d v="2026-03-06T00:00:00"/>
    <n v="12"/>
    <x v="0"/>
    <x v="0"/>
    <n v="10.6"/>
    <n v="207.18"/>
    <n v="203.82"/>
    <n v="1"/>
    <n v="4.5"/>
    <n v="7.2"/>
    <n v="127"/>
    <s v="Low"/>
    <n v="1.5469999999999999"/>
    <x v="0"/>
    <s v=""/>
    <n v="4.54"/>
    <n v="2"/>
    <n v="-3.36"/>
    <n v="2.7"/>
    <s v="Friday"/>
    <s v="0-5 min"/>
    <n v="1"/>
    <s v="Above 1.2"/>
  </r>
  <r>
    <s v="RF007211"/>
    <d v="2026-03-06T12:50:00"/>
    <d v="2026-03-06T00:00:00"/>
    <n v="12"/>
    <x v="2"/>
    <x v="1"/>
    <n v="11.6"/>
    <n v="263.85000000000002"/>
    <n v="268.27999999999997"/>
    <n v="1.1000000000000001"/>
    <n v="3.3"/>
    <n v="1.9"/>
    <n v="104"/>
    <s v="Medium"/>
    <n v="1.028"/>
    <x v="0"/>
    <s v=""/>
    <n v="4.68"/>
    <n v="0"/>
    <n v="4.43"/>
    <n v="-1.4"/>
    <s v="Friday"/>
    <s v="0-5 min"/>
    <n v="1"/>
    <s v="Between 1.0-1.2"/>
  </r>
  <r>
    <s v="RF007212"/>
    <d v="2026-03-06T13:08:00"/>
    <d v="2026-03-06T00:00:00"/>
    <n v="13"/>
    <x v="0"/>
    <x v="0"/>
    <n v="3.3"/>
    <n v="94.59"/>
    <n v="101.52"/>
    <n v="1.1000000000000001"/>
    <n v="5.6"/>
    <n v="5.8"/>
    <n v="114"/>
    <s v="Low"/>
    <n v="1.2589999999999999"/>
    <x v="0"/>
    <s v=""/>
    <n v="4.75"/>
    <n v="24"/>
    <n v="6.93"/>
    <n v="0.2"/>
    <s v="Friday"/>
    <s v="5-10 min"/>
    <n v="1"/>
    <s v="Above 1.2"/>
  </r>
  <r>
    <s v="RF007213"/>
    <d v="2026-03-06T13:25:00"/>
    <d v="2026-03-06T00:00:00"/>
    <n v="13"/>
    <x v="1"/>
    <x v="1"/>
    <n v="2.8"/>
    <n v="79.290000000000006"/>
    <n v="78.63"/>
    <n v="1"/>
    <n v="2"/>
    <n v="3.2"/>
    <n v="97"/>
    <s v="Low"/>
    <n v="1.248"/>
    <x v="0"/>
    <s v=""/>
    <n v="4.8899999999999997"/>
    <n v="0"/>
    <n v="-0.66"/>
    <n v="1.2"/>
    <s v="Friday"/>
    <s v="0-5 min"/>
    <n v="1"/>
    <s v="Above 1.2"/>
  </r>
  <r>
    <s v="RF007214"/>
    <d v="2026-03-06T13:45:00"/>
    <d v="2026-03-06T00:00:00"/>
    <n v="13"/>
    <x v="2"/>
    <x v="0"/>
    <n v="4.0999999999999996"/>
    <n v="113.7"/>
    <m/>
    <n v="1.1000000000000001"/>
    <n v="2"/>
    <n v="3.2"/>
    <n v="97"/>
    <s v="Low"/>
    <n v="1.177"/>
    <x v="2"/>
    <s v="ETA too high"/>
    <n v="4.8899999999999997"/>
    <n v="55"/>
    <m/>
    <n v="1.2"/>
    <s v="Friday"/>
    <s v="0-5 min"/>
    <n v="0"/>
    <s v="Between 1.0-1.2"/>
  </r>
  <r>
    <s v="RF007215"/>
    <d v="2026-03-06T13:45:00"/>
    <d v="2026-03-06T00:00:00"/>
    <n v="13"/>
    <x v="1"/>
    <x v="1"/>
    <n v="3.8"/>
    <n v="98.05"/>
    <m/>
    <n v="1"/>
    <n v="3.3"/>
    <n v="3"/>
    <n v="91"/>
    <s v="Low"/>
    <n v="1.431"/>
    <x v="2"/>
    <s v="Changed plans"/>
    <n v="4.4000000000000004"/>
    <n v="0"/>
    <m/>
    <n v="-0.3"/>
    <s v="Friday"/>
    <s v="0-5 min"/>
    <n v="0"/>
    <s v="Above 1.2"/>
  </r>
  <r>
    <s v="RF007216"/>
    <d v="2026-03-06T13:50:00"/>
    <d v="2026-03-06T00:00:00"/>
    <n v="13"/>
    <x v="0"/>
    <x v="0"/>
    <n v="8.4"/>
    <n v="169.87"/>
    <n v="171.1"/>
    <n v="1"/>
    <n v="3"/>
    <n v="1.8"/>
    <n v="106"/>
    <s v="Low"/>
    <n v="1.056"/>
    <x v="0"/>
    <s v=""/>
    <n v="4.29"/>
    <n v="1"/>
    <n v="1.23"/>
    <n v="-1.2"/>
    <s v="Friday"/>
    <s v="0-5 min"/>
    <n v="1"/>
    <s v="Between 1.0-1.2"/>
  </r>
  <r>
    <s v="RF007217"/>
    <d v="2026-03-06T13:57:00"/>
    <d v="2026-03-06T00:00:00"/>
    <n v="13"/>
    <x v="3"/>
    <x v="0"/>
    <n v="4.4000000000000004"/>
    <n v="95.05"/>
    <n v="98.77"/>
    <n v="1"/>
    <n v="3.2"/>
    <n v="1"/>
    <n v="58"/>
    <s v="Low"/>
    <n v="1.2330000000000001"/>
    <x v="0"/>
    <s v=""/>
    <n v="4.6100000000000003"/>
    <n v="8"/>
    <n v="3.72"/>
    <n v="-2.2000000000000002"/>
    <s v="Friday"/>
    <s v="0-5 min"/>
    <n v="1"/>
    <s v="Above 1.2"/>
  </r>
  <r>
    <s v="RF007218"/>
    <d v="2026-03-06T14:02:00"/>
    <d v="2026-03-06T00:00:00"/>
    <n v="14"/>
    <x v="3"/>
    <x v="0"/>
    <n v="6.6"/>
    <n v="121.18"/>
    <n v="123.67"/>
    <n v="1"/>
    <n v="6.9"/>
    <n v="4.9000000000000004"/>
    <n v="73"/>
    <s v="Low"/>
    <n v="2.2000000000000002"/>
    <x v="0"/>
    <s v=""/>
    <n v="4.95"/>
    <n v="17"/>
    <n v="2.4900000000000002"/>
    <n v="-2"/>
    <s v="Friday"/>
    <s v="5-10 min"/>
    <n v="1"/>
    <s v="Above 1.2"/>
  </r>
  <r>
    <s v="RF007219"/>
    <d v="2026-03-06T14:06:00"/>
    <d v="2026-03-06T00:00:00"/>
    <n v="14"/>
    <x v="4"/>
    <x v="1"/>
    <n v="22.9"/>
    <n v="445.39"/>
    <n v="449.33"/>
    <n v="1.1000000000000001"/>
    <n v="4.5999999999999996"/>
    <n v="3.6"/>
    <n v="56"/>
    <s v="Low"/>
    <n v="1.486"/>
    <x v="0"/>
    <s v=""/>
    <n v="4.6100000000000003"/>
    <n v="0"/>
    <n v="3.94"/>
    <n v="-1"/>
    <s v="Friday"/>
    <s v="0-5 min"/>
    <n v="1"/>
    <s v="Above 1.2"/>
  </r>
  <r>
    <s v="RF007220"/>
    <d v="2026-03-06T14:11:00"/>
    <d v="2026-03-06T00:00:00"/>
    <n v="14"/>
    <x v="2"/>
    <x v="0"/>
    <n v="5.2"/>
    <n v="122.4"/>
    <n v="119.48"/>
    <n v="1"/>
    <n v="5.9"/>
    <n v="9.1999999999999993"/>
    <n v="103"/>
    <s v="Medium"/>
    <n v="1.0429999999999999"/>
    <x v="0"/>
    <s v=""/>
    <n v="5"/>
    <n v="10"/>
    <n v="-2.92"/>
    <n v="3.3"/>
    <s v="Friday"/>
    <s v="5-10 min"/>
    <n v="1"/>
    <s v="Between 1.0-1.2"/>
  </r>
  <r>
    <s v="RF007221"/>
    <d v="2026-03-06T14:21:00"/>
    <d v="2026-03-06T00:00:00"/>
    <n v="14"/>
    <x v="2"/>
    <x v="0"/>
    <n v="3.9"/>
    <n v="88.31"/>
    <n v="89.26"/>
    <n v="1"/>
    <n v="5.4"/>
    <n v="1"/>
    <n v="119"/>
    <s v="Low"/>
    <n v="1.2849999999999999"/>
    <x v="0"/>
    <s v=""/>
    <n v="4.46"/>
    <n v="62"/>
    <n v="0.95"/>
    <n v="-4.4000000000000004"/>
    <s v="Friday"/>
    <s v="5-10 min"/>
    <n v="1"/>
    <s v="Above 1.2"/>
  </r>
  <r>
    <s v="RF007222"/>
    <d v="2026-03-06T14:33:00"/>
    <d v="2026-03-06T00:00:00"/>
    <n v="14"/>
    <x v="1"/>
    <x v="0"/>
    <n v="14"/>
    <n v="273.17"/>
    <n v="257.60000000000002"/>
    <n v="1"/>
    <n v="7.5"/>
    <n v="8"/>
    <n v="107"/>
    <s v="Low"/>
    <n v="1.617"/>
    <x v="0"/>
    <s v=""/>
    <n v="4.5199999999999996"/>
    <n v="9"/>
    <n v="-15.57"/>
    <n v="0.5"/>
    <s v="Friday"/>
    <s v="5-10 min"/>
    <n v="1"/>
    <s v="Above 1.2"/>
  </r>
  <r>
    <s v="RF007223"/>
    <d v="2026-03-06T14:52:00"/>
    <d v="2026-03-06T00:00:00"/>
    <n v="14"/>
    <x v="2"/>
    <x v="1"/>
    <n v="24"/>
    <n v="431.01"/>
    <n v="441.21"/>
    <n v="1"/>
    <n v="3"/>
    <n v="8.1"/>
    <n v="113"/>
    <s v="Medium"/>
    <n v="1.121"/>
    <x v="0"/>
    <s v=""/>
    <n v="4.58"/>
    <n v="0"/>
    <n v="10.199999999999999"/>
    <n v="5.0999999999999996"/>
    <s v="Friday"/>
    <s v="0-5 min"/>
    <n v="1"/>
    <s v="Between 1.0-1.2"/>
  </r>
  <r>
    <s v="RF007224"/>
    <d v="2026-03-06T14:53:00"/>
    <d v="2026-03-06T00:00:00"/>
    <n v="14"/>
    <x v="2"/>
    <x v="1"/>
    <n v="14.8"/>
    <n v="240.07"/>
    <n v="228.45"/>
    <n v="1"/>
    <n v="5.5"/>
    <n v="1"/>
    <n v="121"/>
    <s v="Low"/>
    <n v="1.387"/>
    <x v="0"/>
    <s v=""/>
    <n v="4.53"/>
    <n v="0"/>
    <n v="-11.62"/>
    <n v="-4.5"/>
    <s v="Friday"/>
    <s v="5-10 min"/>
    <n v="1"/>
    <s v="Above 1.2"/>
  </r>
  <r>
    <s v="RF007225"/>
    <d v="2026-03-06T15:00:00"/>
    <d v="2026-03-06T00:00:00"/>
    <n v="15"/>
    <x v="0"/>
    <x v="0"/>
    <n v="5.4"/>
    <n v="137.27000000000001"/>
    <n v="137.46"/>
    <n v="1.1000000000000001"/>
    <n v="4"/>
    <n v="5.8"/>
    <n v="110"/>
    <s v="Medium"/>
    <n v="1"/>
    <x v="0"/>
    <s v=""/>
    <n v="4.55"/>
    <n v="8"/>
    <n v="0.19"/>
    <n v="1.8"/>
    <s v="Friday"/>
    <s v="0-5 min"/>
    <n v="1"/>
    <s v="Between 1.0-1.2"/>
  </r>
  <r>
    <s v="RF007226"/>
    <d v="2026-03-06T15:01:00"/>
    <d v="2026-03-06T00:00:00"/>
    <n v="15"/>
    <x v="0"/>
    <x v="0"/>
    <n v="10.4"/>
    <n v="185.67"/>
    <n v="183.99"/>
    <n v="1"/>
    <n v="2.2999999999999998"/>
    <n v="1.9"/>
    <n v="117"/>
    <s v="Medium"/>
    <n v="0.99"/>
    <x v="0"/>
    <s v=""/>
    <n v="4.7699999999999996"/>
    <n v="10"/>
    <n v="-1.68"/>
    <n v="-0.4"/>
    <s v="Friday"/>
    <s v="0-5 min"/>
    <n v="1"/>
    <s v="Between 0.8-1.0"/>
  </r>
  <r>
    <s v="RF007227"/>
    <d v="2026-03-06T15:05:00"/>
    <d v="2026-03-06T00:00:00"/>
    <n v="15"/>
    <x v="0"/>
    <x v="1"/>
    <n v="16.100000000000001"/>
    <n v="372.48"/>
    <n v="385.97"/>
    <n v="1.2"/>
    <n v="3.4"/>
    <n v="4.4000000000000004"/>
    <n v="117"/>
    <s v="High"/>
    <n v="0.80700000000000005"/>
    <x v="0"/>
    <s v=""/>
    <n v="4.7300000000000004"/>
    <n v="0"/>
    <n v="13.49"/>
    <n v="1"/>
    <s v="Friday"/>
    <s v="0-5 min"/>
    <n v="1"/>
    <s v="Between 0.8-1.0"/>
  </r>
  <r>
    <s v="RF007228"/>
    <d v="2026-03-06T15:15:00"/>
    <d v="2026-03-06T00:00:00"/>
    <n v="15"/>
    <x v="1"/>
    <x v="0"/>
    <n v="3.8"/>
    <n v="90.81"/>
    <n v="88.32"/>
    <n v="1"/>
    <n v="4"/>
    <n v="4.5"/>
    <n v="92"/>
    <s v="Low"/>
    <n v="1.6220000000000001"/>
    <x v="0"/>
    <s v=""/>
    <n v="4.5199999999999996"/>
    <n v="9"/>
    <n v="-2.4900000000000002"/>
    <n v="0.5"/>
    <s v="Friday"/>
    <s v="0-5 min"/>
    <n v="1"/>
    <s v="Above 1.2"/>
  </r>
  <r>
    <s v="RF007229"/>
    <d v="2026-03-06T15:23:00"/>
    <d v="2026-03-06T00:00:00"/>
    <n v="15"/>
    <x v="2"/>
    <x v="1"/>
    <n v="6.8"/>
    <n v="167.45"/>
    <n v="156.38"/>
    <n v="1.1000000000000001"/>
    <n v="6.7"/>
    <n v="11.2"/>
    <n v="117"/>
    <s v="Medium"/>
    <n v="1.1060000000000001"/>
    <x v="0"/>
    <s v=""/>
    <n v="4.7300000000000004"/>
    <n v="0"/>
    <n v="-11.07"/>
    <n v="4.5"/>
    <s v="Friday"/>
    <s v="5-10 min"/>
    <n v="1"/>
    <s v="Between 1.0-1.2"/>
  </r>
  <r>
    <s v="RF007230"/>
    <d v="2026-03-06T15:38:00"/>
    <d v="2026-03-06T00:00:00"/>
    <n v="15"/>
    <x v="1"/>
    <x v="0"/>
    <n v="3.5"/>
    <n v="95.27"/>
    <n v="95.3"/>
    <n v="1"/>
    <n v="3.3"/>
    <n v="2.8"/>
    <n v="76"/>
    <s v="Low"/>
    <n v="1.0329999999999999"/>
    <x v="0"/>
    <s v=""/>
    <n v="4.59"/>
    <n v="5"/>
    <n v="0.03"/>
    <n v="-0.5"/>
    <s v="Friday"/>
    <s v="0-5 min"/>
    <n v="1"/>
    <s v="Between 1.0-1.2"/>
  </r>
  <r>
    <s v="RF007231"/>
    <d v="2026-03-06T16:22:00"/>
    <d v="2026-03-06T00:00:00"/>
    <n v="16"/>
    <x v="1"/>
    <x v="0"/>
    <n v="2.2000000000000002"/>
    <n v="69.540000000000006"/>
    <n v="71.28"/>
    <n v="1"/>
    <n v="4"/>
    <n v="4"/>
    <n v="76"/>
    <s v="Medium"/>
    <n v="0.95599999999999996"/>
    <x v="0"/>
    <s v=""/>
    <n v="4.8600000000000003"/>
    <n v="2"/>
    <n v="1.74"/>
    <n v="0"/>
    <s v="Friday"/>
    <s v="0-5 min"/>
    <n v="1"/>
    <s v="Between 0.8-1.0"/>
  </r>
  <r>
    <s v="RF007232"/>
    <d v="2026-03-06T16:57:00"/>
    <d v="2026-03-06T00:00:00"/>
    <n v="16"/>
    <x v="4"/>
    <x v="0"/>
    <n v="9.3000000000000007"/>
    <n v="192.5"/>
    <n v="201.82"/>
    <n v="1"/>
    <n v="3.4"/>
    <n v="3"/>
    <n v="50"/>
    <s v="Low"/>
    <n v="2.004"/>
    <x v="0"/>
    <s v=""/>
    <n v="4.78"/>
    <n v="28"/>
    <n v="9.32"/>
    <n v="-0.4"/>
    <s v="Friday"/>
    <s v="0-5 min"/>
    <n v="1"/>
    <s v="Above 1.2"/>
  </r>
  <r>
    <s v="RF007233"/>
    <d v="2026-03-06T17:09:00"/>
    <d v="2026-03-06T00:00:00"/>
    <n v="17"/>
    <x v="0"/>
    <x v="0"/>
    <n v="5"/>
    <n v="137.75"/>
    <n v="136.19"/>
    <n v="1.1000000000000001"/>
    <n v="3.7"/>
    <n v="5.9"/>
    <n v="91"/>
    <s v="Medium"/>
    <n v="0.80500000000000005"/>
    <x v="0"/>
    <s v=""/>
    <n v="4.82"/>
    <n v="20"/>
    <n v="-1.56"/>
    <n v="2.2000000000000002"/>
    <s v="Friday"/>
    <s v="0-5 min"/>
    <n v="1"/>
    <s v="Between 0.8-1.0"/>
  </r>
  <r>
    <s v="RF007234"/>
    <d v="2026-03-06T17:42:00"/>
    <d v="2026-03-06T00:00:00"/>
    <n v="17"/>
    <x v="0"/>
    <x v="0"/>
    <n v="2.7"/>
    <n v="109.63"/>
    <n v="113.53"/>
    <n v="1.3"/>
    <n v="6.2"/>
    <n v="6.2"/>
    <n v="105"/>
    <s v="High"/>
    <n v="0.71499999999999997"/>
    <x v="0"/>
    <s v=""/>
    <n v="4.7300000000000004"/>
    <n v="2"/>
    <n v="3.9"/>
    <n v="0"/>
    <s v="Friday"/>
    <s v="5-10 min"/>
    <n v="1"/>
    <s v="Below 0.8"/>
  </r>
  <r>
    <s v="RF007235"/>
    <d v="2026-03-06T18:02:00"/>
    <d v="2026-03-06T00:00:00"/>
    <n v="18"/>
    <x v="4"/>
    <x v="0"/>
    <n v="2.7"/>
    <n v="76.489999999999995"/>
    <n v="77"/>
    <n v="1"/>
    <n v="7.9"/>
    <n v="9.4"/>
    <n v="47"/>
    <s v="Low"/>
    <n v="1.4"/>
    <x v="0"/>
    <s v=""/>
    <n v="4.6900000000000004"/>
    <n v="9"/>
    <n v="0.51"/>
    <n v="1.5"/>
    <s v="Friday"/>
    <s v="5-10 min"/>
    <n v="1"/>
    <s v="Above 1.2"/>
  </r>
  <r>
    <s v="RF007236"/>
    <d v="2026-03-06T18:15:00"/>
    <d v="2026-03-06T00:00:00"/>
    <n v="18"/>
    <x v="4"/>
    <x v="0"/>
    <n v="11.4"/>
    <n v="214.35"/>
    <n v="218.07"/>
    <n v="1"/>
    <n v="6.6"/>
    <n v="9.8000000000000007"/>
    <n v="46"/>
    <s v="Medium"/>
    <n v="0.89900000000000002"/>
    <x v="0"/>
    <s v=""/>
    <n v="4.76"/>
    <n v="21"/>
    <n v="3.72"/>
    <n v="3.2"/>
    <s v="Friday"/>
    <s v="5-10 min"/>
    <n v="1"/>
    <s v="Between 0.8-1.0"/>
  </r>
  <r>
    <s v="RF007237"/>
    <d v="2026-03-06T18:26:00"/>
    <d v="2026-03-06T00:00:00"/>
    <n v="18"/>
    <x v="2"/>
    <x v="0"/>
    <n v="9.3000000000000007"/>
    <n v="205.04"/>
    <n v="207.74"/>
    <n v="1.1000000000000001"/>
    <n v="5.8"/>
    <n v="6.3"/>
    <n v="84"/>
    <s v="Medium"/>
    <n v="0.75"/>
    <x v="0"/>
    <s v=""/>
    <n v="5"/>
    <n v="19"/>
    <n v="2.7"/>
    <n v="0.5"/>
    <s v="Friday"/>
    <s v="5-10 min"/>
    <n v="1"/>
    <s v="Below 0.8"/>
  </r>
  <r>
    <s v="RF007238"/>
    <d v="2026-03-06T18:30:00"/>
    <d v="2026-03-06T00:00:00"/>
    <n v="18"/>
    <x v="0"/>
    <x v="1"/>
    <n v="9.6999999999999993"/>
    <n v="201.88"/>
    <m/>
    <n v="1.2"/>
    <n v="7.1"/>
    <n v="5.6"/>
    <n v="112"/>
    <s v="High"/>
    <n v="0.7"/>
    <x v="2"/>
    <s v="ETA too high"/>
    <n v="4.62"/>
    <n v="0"/>
    <m/>
    <n v="-1.5"/>
    <s v="Friday"/>
    <s v="5-10 min"/>
    <n v="0"/>
    <s v="Below 0.8"/>
  </r>
  <r>
    <s v="RF007239"/>
    <d v="2026-03-06T18:43:00"/>
    <d v="2026-03-06T00:00:00"/>
    <n v="18"/>
    <x v="4"/>
    <x v="0"/>
    <n v="3.8"/>
    <n v="91.12"/>
    <m/>
    <n v="1"/>
    <n v="6.2"/>
    <n v="1"/>
    <n v="47"/>
    <s v="Low"/>
    <n v="1.208"/>
    <x v="2"/>
    <s v="Fare too high"/>
    <n v="4.8499999999999996"/>
    <n v="20"/>
    <m/>
    <n v="-5.2"/>
    <s v="Friday"/>
    <s v="5-10 min"/>
    <n v="0"/>
    <s v="Above 1.2"/>
  </r>
  <r>
    <s v="RF007240"/>
    <d v="2026-03-06T18:57:00"/>
    <d v="2026-03-06T00:00:00"/>
    <n v="18"/>
    <x v="2"/>
    <x v="1"/>
    <n v="13.6"/>
    <n v="299.89999999999998"/>
    <n v="289.5"/>
    <n v="1.1000000000000001"/>
    <n v="5.9"/>
    <n v="10.7"/>
    <n v="87"/>
    <s v="Medium"/>
    <n v="0.73899999999999999"/>
    <x v="0"/>
    <s v=""/>
    <n v="4.8499999999999996"/>
    <n v="0"/>
    <n v="-10.4"/>
    <n v="4.8"/>
    <s v="Friday"/>
    <s v="5-10 min"/>
    <n v="1"/>
    <s v="Below 0.8"/>
  </r>
  <r>
    <s v="RF007241"/>
    <d v="2026-03-06T19:02:00"/>
    <d v="2026-03-06T00:00:00"/>
    <n v="19"/>
    <x v="1"/>
    <x v="0"/>
    <n v="12.1"/>
    <n v="238.02"/>
    <n v="233.04"/>
    <n v="1"/>
    <n v="8.1"/>
    <n v="10.9"/>
    <n v="75"/>
    <s v="Medium"/>
    <n v="0.874"/>
    <x v="0"/>
    <s v=""/>
    <n v="5"/>
    <n v="11"/>
    <n v="-4.9800000000000004"/>
    <n v="2.8"/>
    <s v="Friday"/>
    <s v="5-10 min"/>
    <n v="1"/>
    <s v="Between 0.8-1.0"/>
  </r>
  <r>
    <s v="RF007242"/>
    <d v="2026-03-06T19:02:00"/>
    <d v="2026-03-06T00:00:00"/>
    <n v="19"/>
    <x v="0"/>
    <x v="0"/>
    <n v="14.2"/>
    <n v="292.45"/>
    <n v="285.58999999999997"/>
    <n v="1.3"/>
    <n v="10.6"/>
    <n v="8.6999999999999993"/>
    <n v="105"/>
    <s v="High"/>
    <n v="0.66400000000000003"/>
    <x v="0"/>
    <s v=""/>
    <n v="4.96"/>
    <n v="3"/>
    <n v="-6.86"/>
    <n v="-1.9"/>
    <s v="Friday"/>
    <s v="10-15 min"/>
    <n v="1"/>
    <s v="Below 0.8"/>
  </r>
  <r>
    <s v="RF007243"/>
    <d v="2026-03-06T19:04:00"/>
    <d v="2026-03-06T00:00:00"/>
    <n v="19"/>
    <x v="1"/>
    <x v="1"/>
    <n v="2.2000000000000002"/>
    <n v="92.32"/>
    <n v="91.65"/>
    <n v="1.2"/>
    <n v="5"/>
    <n v="5.2"/>
    <n v="76"/>
    <s v="Medium"/>
    <n v="0.71799999999999997"/>
    <x v="0"/>
    <s v=""/>
    <n v="4.37"/>
    <n v="0"/>
    <n v="-0.67"/>
    <n v="0.2"/>
    <s v="Friday"/>
    <s v="0-5 min"/>
    <n v="1"/>
    <s v="Below 0.8"/>
  </r>
  <r>
    <s v="RF007244"/>
    <d v="2026-03-06T19:30:00"/>
    <d v="2026-03-06T00:00:00"/>
    <n v="19"/>
    <x v="2"/>
    <x v="1"/>
    <n v="8.1"/>
    <n v="157.07"/>
    <n v="156.27000000000001"/>
    <n v="1.1000000000000001"/>
    <n v="7.1"/>
    <n v="13.8"/>
    <n v="79"/>
    <s v="Medium"/>
    <n v="0.64600000000000002"/>
    <x v="0"/>
    <s v=""/>
    <n v="4.6500000000000004"/>
    <n v="0"/>
    <n v="-0.8"/>
    <n v="6.7"/>
    <s v="Friday"/>
    <s v="5-10 min"/>
    <n v="1"/>
    <s v="Below 0.8"/>
  </r>
  <r>
    <s v="RF007245"/>
    <d v="2026-03-06T19:39:00"/>
    <d v="2026-03-06T00:00:00"/>
    <n v="19"/>
    <x v="2"/>
    <x v="0"/>
    <n v="8"/>
    <n v="183.02"/>
    <n v="180.89"/>
    <n v="1.1000000000000001"/>
    <n v="8.1"/>
    <n v="6.4"/>
    <n v="107"/>
    <s v="High"/>
    <n v="0.78900000000000003"/>
    <x v="0"/>
    <s v=""/>
    <n v="4.29"/>
    <n v="13"/>
    <n v="-2.13"/>
    <n v="-1.7"/>
    <s v="Friday"/>
    <s v="5-10 min"/>
    <n v="1"/>
    <s v="Below 0.8"/>
  </r>
  <r>
    <s v="RF007246"/>
    <d v="2026-03-06T20:11:00"/>
    <d v="2026-03-06T00:00:00"/>
    <n v="20"/>
    <x v="1"/>
    <x v="1"/>
    <n v="3.5"/>
    <n v="89.65"/>
    <n v="93.96"/>
    <n v="1"/>
    <n v="8.5"/>
    <n v="12.4"/>
    <n v="83"/>
    <s v="Medium"/>
    <n v="0.91200000000000003"/>
    <x v="0"/>
    <s v=""/>
    <n v="4.79"/>
    <n v="0"/>
    <n v="4.3099999999999996"/>
    <n v="3.9"/>
    <s v="Friday"/>
    <s v="5-10 min"/>
    <n v="1"/>
    <s v="Between 0.8-1.0"/>
  </r>
  <r>
    <s v="RF007247"/>
    <d v="2026-03-06T20:42:00"/>
    <d v="2026-03-06T00:00:00"/>
    <n v="20"/>
    <x v="1"/>
    <x v="1"/>
    <n v="5.5"/>
    <n v="139.44999999999999"/>
    <n v="144.02000000000001"/>
    <n v="1.2"/>
    <n v="2"/>
    <n v="7.8"/>
    <n v="68"/>
    <s v="Low"/>
    <n v="0.91400000000000003"/>
    <x v="0"/>
    <s v=""/>
    <n v="4.7699999999999996"/>
    <n v="0"/>
    <n v="4.57"/>
    <n v="5.8"/>
    <s v="Friday"/>
    <s v="0-5 min"/>
    <n v="1"/>
    <s v="Between 0.8-1.0"/>
  </r>
  <r>
    <s v="RF007248"/>
    <d v="2026-03-06T21:26:00"/>
    <d v="2026-03-06T00:00:00"/>
    <n v="21"/>
    <x v="2"/>
    <x v="0"/>
    <n v="7.3"/>
    <n v="162.57"/>
    <n v="160.4"/>
    <n v="1.1000000000000001"/>
    <n v="5.0999999999999996"/>
    <n v="5"/>
    <n v="82"/>
    <s v="Medium"/>
    <n v="0.72599999999999998"/>
    <x v="0"/>
    <s v=""/>
    <n v="4.66"/>
    <n v="22"/>
    <n v="-2.17"/>
    <n v="-0.1"/>
    <s v="Friday"/>
    <s v="5-10 min"/>
    <n v="1"/>
    <s v="Below 0.8"/>
  </r>
  <r>
    <s v="RF007249"/>
    <d v="2026-03-06T21:50:00"/>
    <d v="2026-03-06T00:00:00"/>
    <n v="21"/>
    <x v="1"/>
    <x v="0"/>
    <n v="13.8"/>
    <n v="217.96"/>
    <n v="226.67"/>
    <n v="1"/>
    <n v="2"/>
    <n v="1"/>
    <n v="91"/>
    <s v="Low"/>
    <n v="1.159"/>
    <x v="0"/>
    <s v=""/>
    <n v="4.78"/>
    <n v="5"/>
    <n v="8.7100000000000009"/>
    <n v="-1"/>
    <s v="Friday"/>
    <s v="0-5 min"/>
    <n v="1"/>
    <s v="Between 1.0-1.2"/>
  </r>
  <r>
    <s v="RF007250"/>
    <d v="2026-03-06T21:56:00"/>
    <d v="2026-03-06T00:00:00"/>
    <n v="21"/>
    <x v="3"/>
    <x v="0"/>
    <n v="6.6"/>
    <n v="167.65"/>
    <m/>
    <n v="1.1000000000000001"/>
    <n v="6.4"/>
    <n v="7.9"/>
    <n v="68"/>
    <s v="Low"/>
    <n v="2.2000000000000002"/>
    <x v="1"/>
    <s v="Driver unavailable"/>
    <n v="4.8600000000000003"/>
    <n v="5"/>
    <m/>
    <n v="1.5"/>
    <s v="Friday"/>
    <s v="5-10 min"/>
    <n v="0"/>
    <s v="Above 1.2"/>
  </r>
  <r>
    <s v="RF007251"/>
    <d v="2026-03-06T22:04:00"/>
    <d v="2026-03-06T00:00:00"/>
    <n v="22"/>
    <x v="0"/>
    <x v="0"/>
    <n v="8.8000000000000007"/>
    <n v="232.9"/>
    <m/>
    <n v="1.2"/>
    <n v="4.5"/>
    <n v="4.5"/>
    <n v="123"/>
    <s v="Medium"/>
    <n v="1.109"/>
    <x v="1"/>
    <s v="Driver unavailable"/>
    <n v="4.6100000000000003"/>
    <n v="1"/>
    <m/>
    <n v="0"/>
    <s v="Friday"/>
    <s v="0-5 min"/>
    <n v="0"/>
    <s v="Between 1.0-1.2"/>
  </r>
  <r>
    <s v="RF007252"/>
    <d v="2026-03-06T22:09:00"/>
    <d v="2026-03-06T00:00:00"/>
    <n v="22"/>
    <x v="0"/>
    <x v="0"/>
    <n v="1.6"/>
    <n v="63.36"/>
    <n v="61.25"/>
    <n v="1"/>
    <n v="6.6"/>
    <n v="8.1999999999999993"/>
    <n v="125"/>
    <s v="Low"/>
    <n v="1.39"/>
    <x v="0"/>
    <s v=""/>
    <n v="4.51"/>
    <n v="2"/>
    <n v="-2.11"/>
    <n v="1.6"/>
    <s v="Friday"/>
    <s v="5-10 min"/>
    <n v="1"/>
    <s v="Above 1.2"/>
  </r>
  <r>
    <s v="RF007253"/>
    <d v="2026-03-06T22:13:00"/>
    <d v="2026-03-06T00:00:00"/>
    <n v="22"/>
    <x v="2"/>
    <x v="0"/>
    <n v="4.5"/>
    <n v="116.84"/>
    <n v="114.97"/>
    <n v="1"/>
    <n v="4"/>
    <n v="3"/>
    <n v="114"/>
    <s v="Low"/>
    <n v="1.419"/>
    <x v="0"/>
    <s v=""/>
    <n v="4.6100000000000003"/>
    <n v="2"/>
    <n v="-1.87"/>
    <n v="-1"/>
    <s v="Friday"/>
    <s v="0-5 min"/>
    <n v="1"/>
    <s v="Above 1.2"/>
  </r>
  <r>
    <s v="RF007254"/>
    <d v="2026-03-06T22:19:00"/>
    <d v="2026-03-06T00:00:00"/>
    <n v="22"/>
    <x v="0"/>
    <x v="0"/>
    <n v="4.9000000000000004"/>
    <n v="126.71"/>
    <n v="129.81"/>
    <n v="1"/>
    <n v="4"/>
    <n v="3"/>
    <n v="118"/>
    <s v="Medium"/>
    <n v="1.0429999999999999"/>
    <x v="0"/>
    <s v=""/>
    <n v="4.82"/>
    <n v="13"/>
    <n v="3.1"/>
    <n v="-1"/>
    <s v="Friday"/>
    <s v="0-5 min"/>
    <n v="1"/>
    <s v="Between 1.0-1.2"/>
  </r>
  <r>
    <s v="RF007255"/>
    <d v="2026-03-06T22:30:00"/>
    <d v="2026-03-06T00:00:00"/>
    <n v="22"/>
    <x v="0"/>
    <x v="0"/>
    <n v="12.6"/>
    <n v="227.91"/>
    <n v="222.12"/>
    <n v="1.1000000000000001"/>
    <n v="6"/>
    <n v="8.6"/>
    <n v="99"/>
    <s v="Medium"/>
    <n v="0.85399999999999998"/>
    <x v="0"/>
    <s v=""/>
    <n v="4.72"/>
    <n v="5"/>
    <n v="-5.79"/>
    <n v="2.6"/>
    <s v="Friday"/>
    <s v="5-10 min"/>
    <n v="1"/>
    <s v="Between 0.8-1.0"/>
  </r>
  <r>
    <s v="RF007256"/>
    <d v="2026-03-06T22:40:00"/>
    <d v="2026-03-06T00:00:00"/>
    <n v="22"/>
    <x v="4"/>
    <x v="0"/>
    <n v="1.8"/>
    <n v="58.62"/>
    <n v="57.07"/>
    <n v="1"/>
    <n v="4.7"/>
    <n v="1"/>
    <n v="53"/>
    <s v="Low"/>
    <n v="1.9490000000000001"/>
    <x v="0"/>
    <s v=""/>
    <n v="4.8899999999999997"/>
    <n v="4"/>
    <n v="-1.55"/>
    <n v="-3.7"/>
    <s v="Friday"/>
    <s v="0-5 min"/>
    <n v="1"/>
    <s v="Above 1.2"/>
  </r>
  <r>
    <s v="RF007257"/>
    <d v="2026-03-06T22:41:00"/>
    <d v="2026-03-06T00:00:00"/>
    <n v="22"/>
    <x v="2"/>
    <x v="0"/>
    <n v="12.8"/>
    <n v="251.92"/>
    <n v="250.43"/>
    <n v="1.1000000000000001"/>
    <n v="3.4"/>
    <n v="5"/>
    <n v="116"/>
    <s v="Medium"/>
    <n v="1.093"/>
    <x v="0"/>
    <s v=""/>
    <n v="4.46"/>
    <n v="4"/>
    <n v="-1.49"/>
    <n v="1.6"/>
    <s v="Friday"/>
    <s v="0-5 min"/>
    <n v="1"/>
    <s v="Between 1.0-1.2"/>
  </r>
  <r>
    <s v="RF007258"/>
    <d v="2026-03-06T22:57:00"/>
    <d v="2026-03-06T00:00:00"/>
    <n v="22"/>
    <x v="0"/>
    <x v="1"/>
    <n v="2.2000000000000002"/>
    <n v="80.540000000000006"/>
    <n v="83.21"/>
    <n v="1.1000000000000001"/>
    <n v="6.3"/>
    <n v="5.3"/>
    <n v="125"/>
    <s v="Medium"/>
    <n v="1.0840000000000001"/>
    <x v="0"/>
    <s v=""/>
    <n v="4.9000000000000004"/>
    <n v="0"/>
    <n v="2.67"/>
    <n v="-1"/>
    <s v="Friday"/>
    <s v="5-10 min"/>
    <n v="1"/>
    <s v="Between 1.0-1.2"/>
  </r>
  <r>
    <s v="RF007259"/>
    <d v="2026-03-06T23:09:00"/>
    <d v="2026-03-06T00:00:00"/>
    <n v="23"/>
    <x v="3"/>
    <x v="1"/>
    <n v="3.6"/>
    <n v="91.68"/>
    <m/>
    <n v="1"/>
    <n v="6.6"/>
    <n v="7.6"/>
    <n v="65"/>
    <s v="Low"/>
    <n v="1.8740000000000001"/>
    <x v="1"/>
    <s v="Pickup too far"/>
    <n v="4.97"/>
    <n v="0"/>
    <m/>
    <n v="1"/>
    <s v="Friday"/>
    <s v="5-10 min"/>
    <n v="0"/>
    <s v="Above 1.2"/>
  </r>
  <r>
    <s v="RF007260"/>
    <d v="2026-03-06T23:12:00"/>
    <d v="2026-03-06T00:00:00"/>
    <n v="23"/>
    <x v="2"/>
    <x v="1"/>
    <n v="7.8"/>
    <n v="156.58000000000001"/>
    <n v="164.06"/>
    <n v="1"/>
    <n v="5"/>
    <n v="1"/>
    <n v="106"/>
    <s v="Low"/>
    <n v="1.127"/>
    <x v="0"/>
    <s v=""/>
    <n v="5"/>
    <n v="0"/>
    <n v="7.48"/>
    <n v="-4"/>
    <s v="Friday"/>
    <s v="0-5 min"/>
    <n v="1"/>
    <s v="Between 1.0-1.2"/>
  </r>
  <r>
    <s v="RF007261"/>
    <d v="2026-03-06T23:19:00"/>
    <d v="2026-03-06T00:00:00"/>
    <n v="23"/>
    <x v="3"/>
    <x v="0"/>
    <n v="5.3"/>
    <n v="136.63999999999999"/>
    <n v="130.34"/>
    <n v="1.1000000000000001"/>
    <n v="7.2"/>
    <n v="13.7"/>
    <n v="67"/>
    <s v="Low"/>
    <n v="1.3720000000000001"/>
    <x v="0"/>
    <s v=""/>
    <n v="4.78"/>
    <n v="20"/>
    <n v="-6.3"/>
    <n v="6.5"/>
    <s v="Friday"/>
    <s v="5-10 min"/>
    <n v="1"/>
    <s v="Above 1.2"/>
  </r>
  <r>
    <s v="RF007262"/>
    <d v="2026-03-06T23:45:00"/>
    <d v="2026-03-06T00:00:00"/>
    <n v="23"/>
    <x v="3"/>
    <x v="0"/>
    <n v="4.5999999999999996"/>
    <n v="110.03"/>
    <m/>
    <n v="1"/>
    <n v="7.4"/>
    <n v="8.8000000000000007"/>
    <n v="64"/>
    <s v="Low"/>
    <n v="2.2000000000000002"/>
    <x v="1"/>
    <s v="Pickup too far"/>
    <n v="4.75"/>
    <n v="1"/>
    <m/>
    <n v="1.4"/>
    <s v="Friday"/>
    <s v="5-10 min"/>
    <n v="0"/>
    <s v="Above 1.2"/>
  </r>
  <r>
    <s v="RF007263"/>
    <d v="2026-03-06T23:53:00"/>
    <d v="2026-03-06T00:00:00"/>
    <n v="23"/>
    <x v="3"/>
    <x v="0"/>
    <n v="4.3"/>
    <n v="113"/>
    <n v="109.59"/>
    <n v="1.1000000000000001"/>
    <n v="3"/>
    <n v="6.8"/>
    <n v="66"/>
    <s v="Low"/>
    <n v="1.329"/>
    <x v="0"/>
    <s v=""/>
    <n v="4.87"/>
    <n v="13"/>
    <n v="-3.41"/>
    <n v="3.8"/>
    <s v="Friday"/>
    <s v="0-5 min"/>
    <n v="1"/>
    <s v="Above 1.2"/>
  </r>
  <r>
    <s v="RF007264"/>
    <d v="2026-03-07T00:10:00"/>
    <d v="2026-03-07T00:00:00"/>
    <n v="0"/>
    <x v="0"/>
    <x v="0"/>
    <n v="7.3"/>
    <n v="151.57"/>
    <n v="147.02000000000001"/>
    <n v="1"/>
    <n v="4.2"/>
    <n v="1.8"/>
    <n v="128"/>
    <s v="Low"/>
    <n v="1.3080000000000001"/>
    <x v="0"/>
    <s v=""/>
    <n v="4.71"/>
    <n v="5"/>
    <n v="-4.55"/>
    <n v="-2.4"/>
    <s v="Saturday"/>
    <s v="0-5 min"/>
    <n v="1"/>
    <s v="Above 1.2"/>
  </r>
  <r>
    <s v="RF007265"/>
    <d v="2026-03-07T00:17:00"/>
    <d v="2026-03-07T00:00:00"/>
    <n v="0"/>
    <x v="2"/>
    <x v="0"/>
    <n v="7.3"/>
    <n v="164.54"/>
    <n v="163.63"/>
    <n v="1"/>
    <n v="5"/>
    <n v="3.9"/>
    <n v="107"/>
    <s v="Low"/>
    <n v="1.353"/>
    <x v="0"/>
    <s v=""/>
    <n v="4.55"/>
    <n v="6"/>
    <n v="-0.91"/>
    <n v="-1.1000000000000001"/>
    <s v="Saturday"/>
    <s v="0-5 min"/>
    <n v="1"/>
    <s v="Above 1.2"/>
  </r>
  <r>
    <s v="RF007266"/>
    <d v="2026-03-07T00:33:00"/>
    <d v="2026-03-07T00:00:00"/>
    <n v="0"/>
    <x v="0"/>
    <x v="0"/>
    <n v="3.9"/>
    <n v="96.53"/>
    <n v="97.92"/>
    <n v="1"/>
    <n v="2"/>
    <n v="3"/>
    <n v="136"/>
    <s v="Low"/>
    <n v="1.3420000000000001"/>
    <x v="0"/>
    <s v=""/>
    <n v="4.43"/>
    <n v="29"/>
    <n v="1.39"/>
    <n v="1"/>
    <s v="Saturday"/>
    <s v="0-5 min"/>
    <n v="1"/>
    <s v="Above 1.2"/>
  </r>
  <r>
    <s v="RF007267"/>
    <d v="2026-03-07T00:47:00"/>
    <d v="2026-03-07T00:00:00"/>
    <n v="0"/>
    <x v="1"/>
    <x v="0"/>
    <n v="4.3"/>
    <n v="107.62"/>
    <n v="105.43"/>
    <n v="1.1000000000000001"/>
    <n v="4.4000000000000004"/>
    <n v="5.2"/>
    <n v="95"/>
    <s v="Low"/>
    <n v="1.627"/>
    <x v="0"/>
    <s v=""/>
    <n v="4.57"/>
    <n v="5"/>
    <n v="-2.19"/>
    <n v="0.8"/>
    <s v="Saturday"/>
    <s v="0-5 min"/>
    <n v="1"/>
    <s v="Above 1.2"/>
  </r>
  <r>
    <s v="RF007268"/>
    <d v="2026-03-07T01:06:00"/>
    <d v="2026-03-07T00:00:00"/>
    <n v="1"/>
    <x v="0"/>
    <x v="1"/>
    <n v="5.5"/>
    <n v="119.38"/>
    <n v="122.05"/>
    <n v="1"/>
    <n v="3.9"/>
    <n v="5.8"/>
    <n v="134"/>
    <s v="Low"/>
    <n v="1.472"/>
    <x v="0"/>
    <s v=""/>
    <n v="5"/>
    <n v="0"/>
    <n v="2.67"/>
    <n v="1.9"/>
    <s v="Saturday"/>
    <s v="0-5 min"/>
    <n v="1"/>
    <s v="Above 1.2"/>
  </r>
  <r>
    <s v="RF007269"/>
    <d v="2026-03-07T01:32:00"/>
    <d v="2026-03-07T00:00:00"/>
    <n v="1"/>
    <x v="0"/>
    <x v="0"/>
    <n v="6.3"/>
    <n v="160.12"/>
    <n v="152.58000000000001"/>
    <n v="1.1000000000000001"/>
    <n v="2.7"/>
    <n v="3.3"/>
    <n v="129"/>
    <s v="Medium"/>
    <n v="1.0620000000000001"/>
    <x v="0"/>
    <s v=""/>
    <n v="4.78"/>
    <n v="3"/>
    <n v="-7.54"/>
    <n v="0.6"/>
    <s v="Saturday"/>
    <s v="0-5 min"/>
    <n v="1"/>
    <s v="Between 1.0-1.2"/>
  </r>
  <r>
    <s v="RF007270"/>
    <d v="2026-03-07T01:55:00"/>
    <d v="2026-03-07T00:00:00"/>
    <n v="1"/>
    <x v="0"/>
    <x v="0"/>
    <n v="0.7"/>
    <n v="56.97"/>
    <n v="58.79"/>
    <n v="1.1000000000000001"/>
    <n v="4.7"/>
    <n v="5.2"/>
    <n v="144"/>
    <s v="Medium"/>
    <n v="1.3049999999999999"/>
    <x v="0"/>
    <s v=""/>
    <n v="4.4400000000000004"/>
    <n v="8"/>
    <n v="1.82"/>
    <n v="0.5"/>
    <s v="Saturday"/>
    <s v="0-5 min"/>
    <n v="1"/>
    <s v="Above 1.2"/>
  </r>
  <r>
    <s v="RF007271"/>
    <d v="2026-03-07T02:12:00"/>
    <d v="2026-03-07T00:00:00"/>
    <n v="2"/>
    <x v="2"/>
    <x v="1"/>
    <n v="3.3"/>
    <n v="90.99"/>
    <n v="89.05"/>
    <n v="1"/>
    <n v="2.2000000000000002"/>
    <n v="3.3"/>
    <n v="124"/>
    <s v="Low"/>
    <n v="1.988"/>
    <x v="0"/>
    <s v=""/>
    <n v="4.7300000000000004"/>
    <n v="0"/>
    <n v="-1.94"/>
    <n v="1.1000000000000001"/>
    <s v="Saturday"/>
    <s v="0-5 min"/>
    <n v="1"/>
    <s v="Above 1.2"/>
  </r>
  <r>
    <s v="RF007272"/>
    <d v="2026-03-07T02:22:00"/>
    <d v="2026-03-07T00:00:00"/>
    <n v="2"/>
    <x v="0"/>
    <x v="1"/>
    <n v="3.7"/>
    <n v="104.8"/>
    <n v="108.99"/>
    <n v="1.1000000000000001"/>
    <n v="2"/>
    <n v="2.4"/>
    <n v="135"/>
    <s v="Medium"/>
    <n v="1.1379999999999999"/>
    <x v="0"/>
    <s v=""/>
    <n v="4.82"/>
    <n v="0"/>
    <n v="4.1900000000000004"/>
    <n v="0.4"/>
    <s v="Saturday"/>
    <s v="0-5 min"/>
    <n v="1"/>
    <s v="Between 1.0-1.2"/>
  </r>
  <r>
    <s v="RF007273"/>
    <d v="2026-03-07T02:22:00"/>
    <d v="2026-03-07T00:00:00"/>
    <n v="2"/>
    <x v="0"/>
    <x v="0"/>
    <n v="5.3"/>
    <n v="130.69"/>
    <n v="135.91"/>
    <n v="1.1000000000000001"/>
    <n v="2"/>
    <n v="1.7"/>
    <n v="134"/>
    <s v="Medium"/>
    <n v="1.1519999999999999"/>
    <x v="0"/>
    <s v=""/>
    <n v="4.91"/>
    <n v="11"/>
    <n v="5.22"/>
    <n v="-0.3"/>
    <s v="Saturday"/>
    <s v="0-5 min"/>
    <n v="1"/>
    <s v="Between 1.0-1.2"/>
  </r>
  <r>
    <s v="RF007274"/>
    <d v="2026-03-07T02:25:00"/>
    <d v="2026-03-07T00:00:00"/>
    <n v="2"/>
    <x v="0"/>
    <x v="1"/>
    <n v="7.2"/>
    <n v="158.76"/>
    <n v="152.44"/>
    <n v="1"/>
    <n v="2"/>
    <n v="1.1000000000000001"/>
    <n v="144"/>
    <s v="Low"/>
    <n v="1.716"/>
    <x v="0"/>
    <s v=""/>
    <n v="4.5599999999999996"/>
    <n v="0"/>
    <n v="-6.32"/>
    <n v="-0.9"/>
    <s v="Saturday"/>
    <s v="0-5 min"/>
    <n v="1"/>
    <s v="Above 1.2"/>
  </r>
  <r>
    <s v="RF007275"/>
    <d v="2026-03-07T02:34:00"/>
    <d v="2026-03-07T00:00:00"/>
    <n v="2"/>
    <x v="2"/>
    <x v="1"/>
    <n v="3.5"/>
    <n v="86.02"/>
    <m/>
    <n v="1"/>
    <n v="2"/>
    <n v="5.5"/>
    <n v="118"/>
    <s v="Low"/>
    <n v="1.266"/>
    <x v="2"/>
    <s v="ETA too high"/>
    <n v="4.7"/>
    <n v="0"/>
    <m/>
    <n v="3.5"/>
    <s v="Saturday"/>
    <s v="0-5 min"/>
    <n v="0"/>
    <s v="Above 1.2"/>
  </r>
  <r>
    <s v="RF007276"/>
    <d v="2026-03-07T02:36:00"/>
    <d v="2026-03-07T00:00:00"/>
    <n v="2"/>
    <x v="3"/>
    <x v="0"/>
    <n v="5"/>
    <n v="115.93"/>
    <n v="114.43"/>
    <n v="1"/>
    <n v="4.2"/>
    <n v="2.2000000000000002"/>
    <n v="71"/>
    <s v="Low"/>
    <n v="1.667"/>
    <x v="0"/>
    <s v=""/>
    <n v="4.3899999999999997"/>
    <n v="4"/>
    <n v="-1.5"/>
    <n v="-2"/>
    <s v="Saturday"/>
    <s v="0-5 min"/>
    <n v="1"/>
    <s v="Above 1.2"/>
  </r>
  <r>
    <s v="RF007277"/>
    <d v="2026-03-07T02:53:00"/>
    <d v="2026-03-07T00:00:00"/>
    <n v="2"/>
    <x v="4"/>
    <x v="0"/>
    <n v="1.1000000000000001"/>
    <n v="52.89"/>
    <n v="51.98"/>
    <n v="1"/>
    <n v="4.9000000000000004"/>
    <n v="2"/>
    <n v="63"/>
    <s v="Low"/>
    <n v="2.2000000000000002"/>
    <x v="0"/>
    <s v=""/>
    <n v="4.82"/>
    <n v="4"/>
    <n v="-0.91"/>
    <n v="-2.9"/>
    <s v="Saturday"/>
    <s v="0-5 min"/>
    <n v="1"/>
    <s v="Above 1.2"/>
  </r>
  <r>
    <s v="RF007278"/>
    <d v="2026-03-07T02:57:00"/>
    <d v="2026-03-07T00:00:00"/>
    <n v="2"/>
    <x v="1"/>
    <x v="0"/>
    <n v="14.2"/>
    <n v="274.74"/>
    <n v="279.8"/>
    <n v="1"/>
    <n v="2.9"/>
    <n v="3.7"/>
    <n v="82"/>
    <s v="Low"/>
    <n v="1.1259999999999999"/>
    <x v="0"/>
    <s v=""/>
    <n v="4.2699999999999996"/>
    <n v="6"/>
    <n v="5.0599999999999996"/>
    <n v="0.8"/>
    <s v="Saturday"/>
    <s v="0-5 min"/>
    <n v="1"/>
    <s v="Between 1.0-1.2"/>
  </r>
  <r>
    <s v="RF007279"/>
    <d v="2026-03-07T03:08:00"/>
    <d v="2026-03-07T00:00:00"/>
    <n v="3"/>
    <x v="1"/>
    <x v="1"/>
    <n v="2"/>
    <n v="74.13"/>
    <n v="74.58"/>
    <n v="1"/>
    <n v="5.4"/>
    <n v="7.7"/>
    <n v="101"/>
    <s v="Low"/>
    <n v="1.655"/>
    <x v="0"/>
    <s v=""/>
    <n v="4.66"/>
    <n v="0"/>
    <n v="0.45"/>
    <n v="2.2999999999999998"/>
    <s v="Saturday"/>
    <s v="5-10 min"/>
    <n v="1"/>
    <s v="Above 1.2"/>
  </r>
  <r>
    <s v="RF007280"/>
    <d v="2026-03-07T03:17:00"/>
    <d v="2026-03-07T00:00:00"/>
    <n v="3"/>
    <x v="1"/>
    <x v="0"/>
    <n v="18.3"/>
    <n v="281.83"/>
    <n v="276.23"/>
    <n v="1"/>
    <n v="4.8"/>
    <n v="16.100000000000001"/>
    <n v="109"/>
    <s v="Low"/>
    <n v="1.4339999999999999"/>
    <x v="0"/>
    <s v=""/>
    <n v="4.5999999999999996"/>
    <n v="1"/>
    <n v="-5.6"/>
    <n v="11.3"/>
    <s v="Saturday"/>
    <s v="0-5 min"/>
    <n v="1"/>
    <s v="Above 1.2"/>
  </r>
  <r>
    <s v="RF007281"/>
    <d v="2026-03-07T03:30:00"/>
    <d v="2026-03-07T00:00:00"/>
    <n v="3"/>
    <x v="0"/>
    <x v="0"/>
    <n v="6.9"/>
    <n v="150.83000000000001"/>
    <n v="148.05000000000001"/>
    <n v="1.1000000000000001"/>
    <n v="2.2999999999999998"/>
    <n v="1.1000000000000001"/>
    <n v="137"/>
    <s v="Low"/>
    <n v="1.476"/>
    <x v="0"/>
    <s v=""/>
    <n v="5"/>
    <n v="3"/>
    <n v="-2.78"/>
    <n v="-1.2"/>
    <s v="Saturday"/>
    <s v="0-5 min"/>
    <n v="1"/>
    <s v="Above 1.2"/>
  </r>
  <r>
    <s v="RF007282"/>
    <d v="2026-03-07T03:51:00"/>
    <d v="2026-03-07T00:00:00"/>
    <n v="3"/>
    <x v="4"/>
    <x v="0"/>
    <n v="10.4"/>
    <n v="173.39"/>
    <n v="179.93"/>
    <n v="1"/>
    <n v="2.1"/>
    <n v="3.2"/>
    <n v="69"/>
    <s v="Low"/>
    <n v="1.77"/>
    <x v="0"/>
    <s v=""/>
    <n v="4.99"/>
    <n v="7"/>
    <n v="6.54"/>
    <n v="1.1000000000000001"/>
    <s v="Saturday"/>
    <s v="0-5 min"/>
    <n v="1"/>
    <s v="Above 1.2"/>
  </r>
  <r>
    <s v="RF007283"/>
    <d v="2026-03-07T04:04:00"/>
    <d v="2026-03-07T00:00:00"/>
    <n v="4"/>
    <x v="4"/>
    <x v="0"/>
    <n v="5.7"/>
    <n v="135.71"/>
    <m/>
    <n v="1"/>
    <n v="6.8"/>
    <n v="6.4"/>
    <n v="68"/>
    <s v="Low"/>
    <n v="2.2000000000000002"/>
    <x v="1"/>
    <s v="Pickup too far"/>
    <n v="4.53"/>
    <n v="6"/>
    <m/>
    <n v="-0.4"/>
    <s v="Saturday"/>
    <s v="5-10 min"/>
    <n v="0"/>
    <s v="Above 1.2"/>
  </r>
  <r>
    <s v="RF007284"/>
    <d v="2026-03-07T04:15:00"/>
    <d v="2026-03-07T00:00:00"/>
    <n v="4"/>
    <x v="0"/>
    <x v="0"/>
    <n v="7.4"/>
    <n v="157.01"/>
    <n v="154.77000000000001"/>
    <n v="1"/>
    <n v="3.1"/>
    <n v="4"/>
    <n v="138"/>
    <s v="Low"/>
    <n v="1.4039999999999999"/>
    <x v="0"/>
    <s v=""/>
    <n v="4.66"/>
    <n v="13"/>
    <n v="-2.2400000000000002"/>
    <n v="0.9"/>
    <s v="Saturday"/>
    <s v="0-5 min"/>
    <n v="1"/>
    <s v="Above 1.2"/>
  </r>
  <r>
    <s v="RF007285"/>
    <d v="2026-03-07T04:37:00"/>
    <d v="2026-03-07T00:00:00"/>
    <n v="4"/>
    <x v="1"/>
    <x v="0"/>
    <n v="7.3"/>
    <n v="165.5"/>
    <n v="170.67"/>
    <n v="1"/>
    <n v="7.8"/>
    <n v="10.4"/>
    <n v="109"/>
    <s v="Low"/>
    <n v="1.798"/>
    <x v="0"/>
    <s v=""/>
    <n v="4.32"/>
    <n v="17"/>
    <n v="5.17"/>
    <n v="2.6"/>
    <s v="Saturday"/>
    <s v="5-10 min"/>
    <n v="1"/>
    <s v="Above 1.2"/>
  </r>
  <r>
    <s v="RF007286"/>
    <d v="2026-03-07T04:52:00"/>
    <d v="2026-03-07T00:00:00"/>
    <n v="4"/>
    <x v="0"/>
    <x v="0"/>
    <n v="11.1"/>
    <n v="234.22"/>
    <n v="228.32"/>
    <n v="1"/>
    <n v="2"/>
    <n v="1"/>
    <n v="136"/>
    <s v="Medium"/>
    <n v="1.113"/>
    <x v="0"/>
    <s v=""/>
    <n v="4.5199999999999996"/>
    <n v="5"/>
    <n v="-5.9"/>
    <n v="-1"/>
    <s v="Saturday"/>
    <s v="0-5 min"/>
    <n v="1"/>
    <s v="Between 1.0-1.2"/>
  </r>
  <r>
    <s v="RF007287"/>
    <d v="2026-03-07T05:25:00"/>
    <d v="2026-03-07T00:00:00"/>
    <n v="5"/>
    <x v="1"/>
    <x v="0"/>
    <n v="8"/>
    <n v="193.79"/>
    <n v="194.13"/>
    <n v="1.1000000000000001"/>
    <n v="3.7"/>
    <n v="5.6"/>
    <n v="99"/>
    <s v="Low"/>
    <n v="1.607"/>
    <x v="0"/>
    <s v=""/>
    <n v="4.51"/>
    <n v="2"/>
    <n v="0.34"/>
    <n v="1.9"/>
    <s v="Saturday"/>
    <s v="0-5 min"/>
    <n v="1"/>
    <s v="Above 1.2"/>
  </r>
  <r>
    <s v="RF007288"/>
    <d v="2026-03-07T05:36:00"/>
    <d v="2026-03-07T00:00:00"/>
    <n v="5"/>
    <x v="2"/>
    <x v="1"/>
    <n v="1.8"/>
    <n v="63.9"/>
    <n v="63.95"/>
    <n v="1"/>
    <n v="2"/>
    <n v="1"/>
    <n v="119"/>
    <s v="Medium"/>
    <n v="1.105"/>
    <x v="0"/>
    <s v=""/>
    <n v="4.79"/>
    <n v="0"/>
    <n v="0.05"/>
    <n v="-1"/>
    <s v="Saturday"/>
    <s v="0-5 min"/>
    <n v="1"/>
    <s v="Between 1.0-1.2"/>
  </r>
  <r>
    <s v="RF007289"/>
    <d v="2026-03-07T05:53:00"/>
    <d v="2026-03-07T00:00:00"/>
    <n v="5"/>
    <x v="4"/>
    <x v="1"/>
    <n v="1.4"/>
    <n v="62.76"/>
    <n v="62.44"/>
    <n v="1.1000000000000001"/>
    <n v="2"/>
    <n v="1.5"/>
    <n v="50"/>
    <s v="Low"/>
    <n v="1.51"/>
    <x v="0"/>
    <s v=""/>
    <n v="4.84"/>
    <n v="0"/>
    <n v="-0.32"/>
    <n v="-0.5"/>
    <s v="Saturday"/>
    <s v="0-5 min"/>
    <n v="1"/>
    <s v="Above 1.2"/>
  </r>
  <r>
    <s v="RF007290"/>
    <d v="2026-03-07T06:13:00"/>
    <d v="2026-03-07T00:00:00"/>
    <n v="6"/>
    <x v="3"/>
    <x v="0"/>
    <n v="2.6"/>
    <n v="73.540000000000006"/>
    <n v="73.22"/>
    <n v="1"/>
    <n v="2.9"/>
    <n v="6.2"/>
    <n v="78"/>
    <s v="Low"/>
    <n v="2.2000000000000002"/>
    <x v="0"/>
    <s v=""/>
    <n v="4.5"/>
    <n v="6"/>
    <n v="-0.32"/>
    <n v="3.3"/>
    <s v="Saturday"/>
    <s v="0-5 min"/>
    <n v="1"/>
    <s v="Above 1.2"/>
  </r>
  <r>
    <s v="RF007291"/>
    <d v="2026-03-07T06:23:00"/>
    <d v="2026-03-07T00:00:00"/>
    <n v="6"/>
    <x v="2"/>
    <x v="1"/>
    <n v="5.7"/>
    <n v="122.52"/>
    <n v="116.04"/>
    <n v="1"/>
    <n v="5.9"/>
    <n v="5.6"/>
    <n v="116"/>
    <s v="Medium"/>
    <n v="1.1970000000000001"/>
    <x v="0"/>
    <s v=""/>
    <n v="4.9800000000000004"/>
    <n v="0"/>
    <n v="-6.48"/>
    <n v="-0.3"/>
    <s v="Saturday"/>
    <s v="5-10 min"/>
    <n v="1"/>
    <s v="Between 1.0-1.2"/>
  </r>
  <r>
    <s v="RF007292"/>
    <d v="2026-03-07T07:10:00"/>
    <d v="2026-03-07T00:00:00"/>
    <n v="7"/>
    <x v="2"/>
    <x v="0"/>
    <n v="11.4"/>
    <n v="226.36"/>
    <n v="222.11"/>
    <n v="1.1000000000000001"/>
    <n v="3.6"/>
    <n v="4"/>
    <n v="102"/>
    <s v="Medium"/>
    <n v="0.95699999999999996"/>
    <x v="0"/>
    <s v=""/>
    <n v="5"/>
    <n v="12"/>
    <n v="-4.25"/>
    <n v="0.4"/>
    <s v="Saturday"/>
    <s v="0-5 min"/>
    <n v="1"/>
    <s v="Between 0.8-1.0"/>
  </r>
  <r>
    <s v="RF007293"/>
    <d v="2026-03-07T07:21:00"/>
    <d v="2026-03-07T00:00:00"/>
    <n v="7"/>
    <x v="0"/>
    <x v="1"/>
    <n v="3.5"/>
    <n v="111.93"/>
    <m/>
    <n v="1.1000000000000001"/>
    <n v="5.9"/>
    <m/>
    <n v="119"/>
    <s v="Low"/>
    <n v="1.153"/>
    <x v="3"/>
    <s v="No driver available"/>
    <n v="4.59"/>
    <n v="0"/>
    <m/>
    <m/>
    <s v="Saturday"/>
    <s v="5-10 min"/>
    <n v="0"/>
    <s v="Between 1.0-1.2"/>
  </r>
  <r>
    <s v="RF007294"/>
    <d v="2026-03-07T07:30:00"/>
    <d v="2026-03-07T00:00:00"/>
    <n v="7"/>
    <x v="1"/>
    <x v="0"/>
    <n v="1.8"/>
    <n v="68.75"/>
    <n v="73.09"/>
    <n v="1"/>
    <n v="2.8"/>
    <n v="10"/>
    <n v="110"/>
    <s v="Medium"/>
    <n v="1.3560000000000001"/>
    <x v="0"/>
    <s v=""/>
    <n v="4.57"/>
    <n v="9"/>
    <n v="4.34"/>
    <n v="7.2"/>
    <s v="Saturday"/>
    <s v="0-5 min"/>
    <n v="1"/>
    <s v="Above 1.2"/>
  </r>
  <r>
    <s v="RF007295"/>
    <d v="2026-03-07T07:31:00"/>
    <d v="2026-03-07T00:00:00"/>
    <n v="7"/>
    <x v="1"/>
    <x v="0"/>
    <n v="2.5"/>
    <n v="80.52"/>
    <n v="78.099999999999994"/>
    <n v="1"/>
    <n v="7.5"/>
    <n v="11.4"/>
    <n v="95"/>
    <s v="Medium"/>
    <n v="1.083"/>
    <x v="0"/>
    <s v=""/>
    <n v="4.9000000000000004"/>
    <n v="17"/>
    <n v="-2.42"/>
    <n v="3.9"/>
    <s v="Saturday"/>
    <s v="5-10 min"/>
    <n v="1"/>
    <s v="Between 1.0-1.2"/>
  </r>
  <r>
    <s v="RF007296"/>
    <d v="2026-03-07T07:32:00"/>
    <d v="2026-03-07T00:00:00"/>
    <n v="7"/>
    <x v="2"/>
    <x v="0"/>
    <n v="19.100000000000001"/>
    <n v="348.42"/>
    <n v="314.85000000000002"/>
    <n v="1"/>
    <n v="3.6"/>
    <n v="4.5999999999999996"/>
    <n v="115"/>
    <s v="Medium"/>
    <n v="0.93899999999999995"/>
    <x v="0"/>
    <s v=""/>
    <n v="4.6900000000000004"/>
    <n v="4"/>
    <n v="-33.57"/>
    <n v="1"/>
    <s v="Saturday"/>
    <s v="0-5 min"/>
    <n v="1"/>
    <s v="Between 0.8-1.0"/>
  </r>
  <r>
    <s v="RF007297"/>
    <d v="2026-03-07T07:37:00"/>
    <d v="2026-03-07T00:00:00"/>
    <n v="7"/>
    <x v="4"/>
    <x v="0"/>
    <n v="10.8"/>
    <n v="200.52"/>
    <n v="211.85"/>
    <n v="1"/>
    <n v="7.8"/>
    <n v="6.1"/>
    <n v="69"/>
    <s v="Low"/>
    <n v="1.55"/>
    <x v="0"/>
    <s v=""/>
    <n v="4.72"/>
    <n v="3"/>
    <n v="11.33"/>
    <n v="-1.7"/>
    <s v="Saturday"/>
    <s v="5-10 min"/>
    <n v="1"/>
    <s v="Above 1.2"/>
  </r>
  <r>
    <s v="RF007298"/>
    <d v="2026-03-07T07:38:00"/>
    <d v="2026-03-07T00:00:00"/>
    <n v="7"/>
    <x v="0"/>
    <x v="0"/>
    <n v="2.4"/>
    <n v="106.6"/>
    <n v="108.33"/>
    <n v="1.4"/>
    <n v="6.7"/>
    <n v="5.5"/>
    <n v="133"/>
    <s v="High"/>
    <n v="0.80900000000000005"/>
    <x v="0"/>
    <s v=""/>
    <n v="4.75"/>
    <n v="6"/>
    <n v="1.73"/>
    <n v="-1.2"/>
    <s v="Saturday"/>
    <s v="5-10 min"/>
    <n v="1"/>
    <s v="Between 0.8-1.0"/>
  </r>
  <r>
    <s v="RF007299"/>
    <d v="2026-03-07T07:39:00"/>
    <d v="2026-03-07T00:00:00"/>
    <n v="7"/>
    <x v="0"/>
    <x v="1"/>
    <n v="4.5"/>
    <n v="117.12"/>
    <n v="117.15"/>
    <n v="1"/>
    <n v="3"/>
    <n v="1"/>
    <n v="120"/>
    <s v="Medium"/>
    <n v="0.95199999999999996"/>
    <x v="0"/>
    <s v=""/>
    <n v="4.8099999999999996"/>
    <n v="0"/>
    <n v="0.03"/>
    <n v="-2"/>
    <s v="Saturday"/>
    <s v="0-5 min"/>
    <n v="1"/>
    <s v="Between 0.8-1.0"/>
  </r>
  <r>
    <s v="RF007300"/>
    <d v="2026-03-07T08:08:00"/>
    <d v="2026-03-07T00:00:00"/>
    <n v="8"/>
    <x v="0"/>
    <x v="0"/>
    <n v="6.2"/>
    <n v="169.34"/>
    <m/>
    <n v="1.3"/>
    <n v="5.7"/>
    <n v="4.5999999999999996"/>
    <n v="96"/>
    <s v="High"/>
    <n v="0.64500000000000002"/>
    <x v="2"/>
    <s v="Fare too high"/>
    <n v="5"/>
    <n v="7"/>
    <m/>
    <n v="-1.1000000000000001"/>
    <s v="Saturday"/>
    <s v="5-10 min"/>
    <n v="0"/>
    <s v="Below 0.8"/>
  </r>
  <r>
    <s v="RF007301"/>
    <d v="2026-03-07T08:14:00"/>
    <d v="2026-03-07T00:00:00"/>
    <n v="8"/>
    <x v="0"/>
    <x v="0"/>
    <n v="8"/>
    <n v="179.12"/>
    <n v="170.47"/>
    <n v="1.1000000000000001"/>
    <n v="6.5"/>
    <n v="7.3"/>
    <n v="123"/>
    <s v="Medium"/>
    <n v="0.94499999999999995"/>
    <x v="0"/>
    <s v=""/>
    <n v="4.6500000000000004"/>
    <n v="8"/>
    <n v="-8.65"/>
    <n v="0.8"/>
    <s v="Saturday"/>
    <s v="5-10 min"/>
    <n v="1"/>
    <s v="Between 0.8-1.0"/>
  </r>
  <r>
    <s v="RF007302"/>
    <d v="2026-03-07T08:15:00"/>
    <d v="2026-03-07T00:00:00"/>
    <n v="8"/>
    <x v="3"/>
    <x v="1"/>
    <n v="27.9"/>
    <n v="489.49"/>
    <n v="514.77"/>
    <n v="1.2"/>
    <n v="3.3"/>
    <n v="3.5"/>
    <n v="58"/>
    <s v="Medium"/>
    <n v="0.89700000000000002"/>
    <x v="0"/>
    <s v=""/>
    <n v="4.8099999999999996"/>
    <n v="0"/>
    <n v="25.28"/>
    <n v="0.2"/>
    <s v="Saturday"/>
    <s v="0-5 min"/>
    <n v="1"/>
    <s v="Between 0.8-1.0"/>
  </r>
  <r>
    <s v="RF007303"/>
    <d v="2026-03-07T08:32:00"/>
    <d v="2026-03-07T00:00:00"/>
    <n v="8"/>
    <x v="2"/>
    <x v="1"/>
    <n v="5.7"/>
    <n v="127.13"/>
    <n v="125.87"/>
    <n v="1"/>
    <n v="5.7"/>
    <n v="5.7"/>
    <n v="112"/>
    <s v="Medium"/>
    <n v="1.0720000000000001"/>
    <x v="0"/>
    <s v=""/>
    <n v="4.46"/>
    <n v="0"/>
    <n v="-1.26"/>
    <n v="0"/>
    <s v="Saturday"/>
    <s v="5-10 min"/>
    <n v="1"/>
    <s v="Between 1.0-1.2"/>
  </r>
  <r>
    <s v="RF007304"/>
    <d v="2026-03-07T09:44:00"/>
    <d v="2026-03-07T00:00:00"/>
    <n v="9"/>
    <x v="3"/>
    <x v="0"/>
    <n v="3.1"/>
    <n v="92.44"/>
    <n v="89.98"/>
    <n v="1.1000000000000001"/>
    <n v="4.5"/>
    <n v="6.7"/>
    <n v="59"/>
    <s v="Medium"/>
    <n v="0.88600000000000001"/>
    <x v="0"/>
    <s v=""/>
    <n v="4.33"/>
    <n v="39"/>
    <n v="-2.46"/>
    <n v="2.2000000000000002"/>
    <s v="Saturday"/>
    <s v="0-5 min"/>
    <n v="1"/>
    <s v="Between 0.8-1.0"/>
  </r>
  <r>
    <s v="RF007305"/>
    <d v="2026-03-07T10:10:00"/>
    <d v="2026-03-07T00:00:00"/>
    <n v="10"/>
    <x v="1"/>
    <x v="0"/>
    <n v="14.6"/>
    <n v="343.96"/>
    <n v="369.98"/>
    <n v="1.2"/>
    <n v="4.3"/>
    <n v="6.8"/>
    <n v="90"/>
    <s v="High"/>
    <n v="0.81100000000000005"/>
    <x v="0"/>
    <s v=""/>
    <n v="4.9400000000000004"/>
    <n v="19"/>
    <n v="26.02"/>
    <n v="2.5"/>
    <s v="Saturday"/>
    <s v="0-5 min"/>
    <n v="1"/>
    <s v="Between 0.8-1.0"/>
  </r>
  <r>
    <s v="RF007306"/>
    <d v="2026-03-07T10:18:00"/>
    <d v="2026-03-07T00:00:00"/>
    <n v="10"/>
    <x v="3"/>
    <x v="0"/>
    <n v="20.6"/>
    <n v="326.69"/>
    <m/>
    <n v="1"/>
    <n v="3.3"/>
    <n v="4.7"/>
    <n v="66"/>
    <s v="Low"/>
    <n v="1.591"/>
    <x v="2"/>
    <s v="ETA too high"/>
    <n v="4.62"/>
    <n v="7"/>
    <m/>
    <n v="1.4"/>
    <s v="Saturday"/>
    <s v="0-5 min"/>
    <n v="0"/>
    <s v="Above 1.2"/>
  </r>
  <r>
    <s v="RF007307"/>
    <d v="2026-03-07T10:20:00"/>
    <d v="2026-03-07T00:00:00"/>
    <n v="10"/>
    <x v="3"/>
    <x v="1"/>
    <n v="5.2"/>
    <n v="122"/>
    <m/>
    <n v="1.1000000000000001"/>
    <n v="2.5"/>
    <n v="5"/>
    <n v="50"/>
    <s v="Medium"/>
    <n v="0.873"/>
    <x v="2"/>
    <s v="ETA too high"/>
    <n v="4.8499999999999996"/>
    <n v="0"/>
    <m/>
    <n v="2.5"/>
    <s v="Saturday"/>
    <s v="0-5 min"/>
    <n v="0"/>
    <s v="Between 0.8-1.0"/>
  </r>
  <r>
    <s v="RF007308"/>
    <d v="2026-03-07T10:21:00"/>
    <d v="2026-03-07T00:00:00"/>
    <n v="10"/>
    <x v="2"/>
    <x v="0"/>
    <n v="8.3000000000000007"/>
    <n v="162.69999999999999"/>
    <n v="174.32"/>
    <n v="1.1000000000000001"/>
    <n v="6.6"/>
    <n v="16.2"/>
    <n v="104"/>
    <s v="Medium"/>
    <n v="0.83699999999999997"/>
    <x v="0"/>
    <s v=""/>
    <n v="4.82"/>
    <n v="29"/>
    <n v="11.62"/>
    <n v="9.6"/>
    <s v="Saturday"/>
    <s v="5-10 min"/>
    <n v="1"/>
    <s v="Between 0.8-1.0"/>
  </r>
  <r>
    <s v="RF007309"/>
    <d v="2026-03-07T10:36:00"/>
    <d v="2026-03-07T00:00:00"/>
    <n v="10"/>
    <x v="1"/>
    <x v="0"/>
    <n v="5.6"/>
    <n v="135.85"/>
    <n v="136.51"/>
    <n v="1.1000000000000001"/>
    <n v="5.5"/>
    <n v="8"/>
    <n v="86"/>
    <s v="Medium"/>
    <n v="1.0129999999999999"/>
    <x v="0"/>
    <s v=""/>
    <n v="4.87"/>
    <n v="4"/>
    <n v="0.66"/>
    <n v="2.5"/>
    <s v="Saturday"/>
    <s v="5-10 min"/>
    <n v="1"/>
    <s v="Between 1.0-1.2"/>
  </r>
  <r>
    <s v="RF007310"/>
    <d v="2026-03-07T10:52:00"/>
    <d v="2026-03-07T00:00:00"/>
    <n v="10"/>
    <x v="3"/>
    <x v="0"/>
    <n v="8.5"/>
    <n v="194.5"/>
    <m/>
    <n v="1.1000000000000001"/>
    <n v="3.5"/>
    <n v="7.5"/>
    <n v="63"/>
    <s v="Low"/>
    <n v="1.337"/>
    <x v="1"/>
    <s v="Driver unavailable"/>
    <n v="4.62"/>
    <n v="3"/>
    <m/>
    <n v="4"/>
    <s v="Saturday"/>
    <s v="0-5 min"/>
    <n v="0"/>
    <s v="Above 1.2"/>
  </r>
  <r>
    <s v="RF007311"/>
    <d v="2026-03-07T10:53:00"/>
    <d v="2026-03-07T00:00:00"/>
    <n v="10"/>
    <x v="4"/>
    <x v="0"/>
    <n v="10.1"/>
    <n v="194.93"/>
    <n v="190.99"/>
    <n v="1"/>
    <n v="3.4"/>
    <n v="6.6"/>
    <n v="57"/>
    <s v="Low"/>
    <n v="1.351"/>
    <x v="0"/>
    <s v=""/>
    <n v="4.84"/>
    <n v="9"/>
    <n v="-3.94"/>
    <n v="3.2"/>
    <s v="Saturday"/>
    <s v="0-5 min"/>
    <n v="1"/>
    <s v="Above 1.2"/>
  </r>
  <r>
    <s v="RF007312"/>
    <d v="2026-03-07T11:43:00"/>
    <d v="2026-03-07T00:00:00"/>
    <n v="11"/>
    <x v="1"/>
    <x v="0"/>
    <n v="7.3"/>
    <n v="147.94"/>
    <n v="147.44"/>
    <n v="1.1000000000000001"/>
    <n v="2"/>
    <n v="1.9"/>
    <n v="92"/>
    <s v="Medium"/>
    <n v="1.0760000000000001"/>
    <x v="0"/>
    <s v=""/>
    <n v="5"/>
    <n v="11"/>
    <n v="-0.5"/>
    <n v="-0.1"/>
    <s v="Saturday"/>
    <s v="0-5 min"/>
    <n v="1"/>
    <s v="Between 1.0-1.2"/>
  </r>
  <r>
    <s v="RF007313"/>
    <d v="2026-03-07T11:45:00"/>
    <d v="2026-03-07T00:00:00"/>
    <n v="11"/>
    <x v="0"/>
    <x v="0"/>
    <n v="13.4"/>
    <n v="321.47000000000003"/>
    <m/>
    <n v="1.4"/>
    <n v="5.3"/>
    <n v="9.1"/>
    <n v="111"/>
    <s v="High"/>
    <n v="0.73899999999999999"/>
    <x v="2"/>
    <s v="Fare too high"/>
    <n v="4.75"/>
    <n v="12"/>
    <m/>
    <n v="3.8"/>
    <s v="Saturday"/>
    <s v="5-10 min"/>
    <n v="0"/>
    <s v="Below 0.8"/>
  </r>
  <r>
    <s v="RF007314"/>
    <d v="2026-03-07T11:56:00"/>
    <d v="2026-03-07T00:00:00"/>
    <n v="11"/>
    <x v="1"/>
    <x v="0"/>
    <n v="7.2"/>
    <n v="141.69999999999999"/>
    <n v="139.66"/>
    <n v="1"/>
    <n v="6"/>
    <n v="4.8"/>
    <n v="81"/>
    <s v="Medium"/>
    <n v="0.92"/>
    <x v="0"/>
    <s v=""/>
    <n v="4.93"/>
    <n v="17"/>
    <n v="-2.04"/>
    <n v="-1.2"/>
    <s v="Saturday"/>
    <s v="5-10 min"/>
    <n v="1"/>
    <s v="Between 0.8-1.0"/>
  </r>
  <r>
    <s v="RF007315"/>
    <d v="2026-03-07T12:08:00"/>
    <d v="2026-03-07T00:00:00"/>
    <n v="12"/>
    <x v="1"/>
    <x v="0"/>
    <n v="3"/>
    <n v="86.51"/>
    <n v="88.88"/>
    <n v="1"/>
    <n v="2.8"/>
    <n v="1"/>
    <n v="80"/>
    <s v="Low"/>
    <n v="1.24"/>
    <x v="0"/>
    <s v=""/>
    <n v="4.6399999999999997"/>
    <n v="4"/>
    <n v="2.37"/>
    <n v="-1.8"/>
    <s v="Saturday"/>
    <s v="0-5 min"/>
    <n v="1"/>
    <s v="Above 1.2"/>
  </r>
  <r>
    <s v="RF007316"/>
    <d v="2026-03-07T12:12:00"/>
    <d v="2026-03-07T00:00:00"/>
    <n v="12"/>
    <x v="3"/>
    <x v="1"/>
    <n v="12.7"/>
    <n v="246.82"/>
    <m/>
    <n v="1"/>
    <n v="4.8"/>
    <n v="8.9"/>
    <n v="67"/>
    <s v="Low"/>
    <n v="1.4510000000000001"/>
    <x v="2"/>
    <s v="Changed plans"/>
    <n v="4.67"/>
    <n v="0"/>
    <m/>
    <n v="4.0999999999999996"/>
    <s v="Saturday"/>
    <s v="0-5 min"/>
    <n v="0"/>
    <s v="Above 1.2"/>
  </r>
  <r>
    <s v="RF007317"/>
    <d v="2026-03-07T12:13:00"/>
    <d v="2026-03-07T00:00:00"/>
    <n v="12"/>
    <x v="2"/>
    <x v="0"/>
    <n v="13.4"/>
    <n v="273.06"/>
    <n v="278.67"/>
    <n v="1"/>
    <n v="5.5"/>
    <n v="12.7"/>
    <n v="117"/>
    <s v="Low"/>
    <n v="1.6479999999999999"/>
    <x v="0"/>
    <s v=""/>
    <n v="4.9800000000000004"/>
    <n v="4"/>
    <n v="5.61"/>
    <n v="7.2"/>
    <s v="Saturday"/>
    <s v="5-10 min"/>
    <n v="1"/>
    <s v="Above 1.2"/>
  </r>
  <r>
    <s v="RF007318"/>
    <d v="2026-03-07T12:15:00"/>
    <d v="2026-03-07T00:00:00"/>
    <n v="12"/>
    <x v="1"/>
    <x v="0"/>
    <n v="0.7"/>
    <n v="49.64"/>
    <n v="51.54"/>
    <n v="1"/>
    <n v="2"/>
    <n v="1.5"/>
    <n v="91"/>
    <s v="Low"/>
    <n v="1.3149999999999999"/>
    <x v="0"/>
    <s v=""/>
    <n v="4.62"/>
    <n v="13"/>
    <n v="1.9"/>
    <n v="-0.5"/>
    <s v="Saturday"/>
    <s v="0-5 min"/>
    <n v="1"/>
    <s v="Above 1.2"/>
  </r>
  <r>
    <s v="RF007319"/>
    <d v="2026-03-07T12:57:00"/>
    <d v="2026-03-07T00:00:00"/>
    <n v="12"/>
    <x v="3"/>
    <x v="0"/>
    <n v="21.9"/>
    <n v="332.94"/>
    <n v="329.59"/>
    <n v="1"/>
    <n v="8.9"/>
    <n v="11.5"/>
    <n v="71"/>
    <s v="Low"/>
    <n v="1.909"/>
    <x v="0"/>
    <s v=""/>
    <n v="4.63"/>
    <n v="3"/>
    <n v="-3.35"/>
    <n v="2.6"/>
    <s v="Saturday"/>
    <s v="5-10 min"/>
    <n v="1"/>
    <s v="Above 1.2"/>
  </r>
  <r>
    <s v="RF007320"/>
    <d v="2026-03-07T13:12:00"/>
    <d v="2026-03-07T00:00:00"/>
    <n v="13"/>
    <x v="2"/>
    <x v="0"/>
    <n v="2.7"/>
    <n v="78.459999999999994"/>
    <n v="83.47"/>
    <n v="1"/>
    <n v="6.1"/>
    <n v="2.8"/>
    <n v="111"/>
    <s v="Medium"/>
    <n v="1.0820000000000001"/>
    <x v="0"/>
    <s v=""/>
    <n v="4.62"/>
    <n v="1"/>
    <n v="5.01"/>
    <n v="-3.3"/>
    <s v="Saturday"/>
    <s v="5-10 min"/>
    <n v="1"/>
    <s v="Between 1.0-1.2"/>
  </r>
  <r>
    <s v="RF007321"/>
    <d v="2026-03-07T13:17:00"/>
    <d v="2026-03-07T00:00:00"/>
    <n v="13"/>
    <x v="3"/>
    <x v="0"/>
    <n v="5.2"/>
    <n v="120.58"/>
    <m/>
    <n v="1"/>
    <n v="3.4"/>
    <n v="9.8000000000000007"/>
    <n v="66"/>
    <s v="Low"/>
    <n v="1.2330000000000001"/>
    <x v="2"/>
    <s v="Fare too high"/>
    <n v="4.54"/>
    <n v="9"/>
    <m/>
    <n v="6.4"/>
    <s v="Saturday"/>
    <s v="0-5 min"/>
    <n v="0"/>
    <s v="Above 1.2"/>
  </r>
  <r>
    <s v="RF007322"/>
    <d v="2026-03-07T13:21:00"/>
    <d v="2026-03-07T00:00:00"/>
    <n v="13"/>
    <x v="3"/>
    <x v="0"/>
    <n v="4.5"/>
    <n v="110.41"/>
    <n v="109.79"/>
    <n v="1"/>
    <n v="2"/>
    <n v="2"/>
    <n v="58"/>
    <s v="Low"/>
    <n v="1.448"/>
    <x v="0"/>
    <s v=""/>
    <n v="4.83"/>
    <n v="4"/>
    <n v="-0.62"/>
    <n v="0"/>
    <s v="Saturday"/>
    <s v="0-5 min"/>
    <n v="1"/>
    <s v="Above 1.2"/>
  </r>
  <r>
    <s v="RF007323"/>
    <d v="2026-03-07T13:25:00"/>
    <d v="2026-03-07T00:00:00"/>
    <n v="13"/>
    <x v="0"/>
    <x v="0"/>
    <n v="3.3"/>
    <n v="106.63"/>
    <n v="104.36"/>
    <n v="1.1000000000000001"/>
    <n v="2"/>
    <n v="3.6"/>
    <n v="118"/>
    <s v="Medium"/>
    <n v="1.1259999999999999"/>
    <x v="0"/>
    <s v=""/>
    <n v="4.7"/>
    <n v="1"/>
    <n v="-2.27"/>
    <n v="1.6"/>
    <s v="Saturday"/>
    <s v="0-5 min"/>
    <n v="1"/>
    <s v="Between 1.0-1.2"/>
  </r>
  <r>
    <s v="RF007324"/>
    <d v="2026-03-07T13:31:00"/>
    <d v="2026-03-07T00:00:00"/>
    <n v="13"/>
    <x v="3"/>
    <x v="1"/>
    <n v="7.7"/>
    <n v="160.9"/>
    <n v="147.69999999999999"/>
    <n v="1.1000000000000001"/>
    <n v="8.1999999999999993"/>
    <n v="8.3000000000000007"/>
    <n v="72"/>
    <s v="Low"/>
    <n v="2.2000000000000002"/>
    <x v="0"/>
    <s v=""/>
    <n v="4.79"/>
    <n v="0"/>
    <n v="-13.2"/>
    <n v="0.1"/>
    <s v="Saturday"/>
    <s v="5-10 min"/>
    <n v="1"/>
    <s v="Above 1.2"/>
  </r>
  <r>
    <s v="RF007325"/>
    <d v="2026-03-07T13:45:00"/>
    <d v="2026-03-07T00:00:00"/>
    <n v="13"/>
    <x v="3"/>
    <x v="0"/>
    <n v="2.1"/>
    <n v="73.08"/>
    <m/>
    <n v="1"/>
    <n v="5.0999999999999996"/>
    <n v="5.6"/>
    <n v="75"/>
    <s v="Low"/>
    <n v="1.651"/>
    <x v="1"/>
    <s v="Driver unavailable"/>
    <n v="4.54"/>
    <n v="5"/>
    <m/>
    <n v="0.5"/>
    <s v="Saturday"/>
    <s v="5-10 min"/>
    <n v="0"/>
    <s v="Above 1.2"/>
  </r>
  <r>
    <s v="RF007326"/>
    <d v="2026-03-07T14:03:00"/>
    <d v="2026-03-07T00:00:00"/>
    <n v="14"/>
    <x v="0"/>
    <x v="0"/>
    <n v="6.5"/>
    <n v="145.03"/>
    <n v="148.38"/>
    <n v="1"/>
    <n v="3"/>
    <n v="1"/>
    <n v="119"/>
    <s v="Medium"/>
    <n v="1.0980000000000001"/>
    <x v="0"/>
    <s v=""/>
    <n v="4.6100000000000003"/>
    <n v="39"/>
    <n v="3.35"/>
    <n v="-2"/>
    <s v="Saturday"/>
    <s v="0-5 min"/>
    <n v="1"/>
    <s v="Between 1.0-1.2"/>
  </r>
  <r>
    <s v="RF007327"/>
    <d v="2026-03-07T14:13:00"/>
    <d v="2026-03-07T00:00:00"/>
    <n v="14"/>
    <x v="1"/>
    <x v="0"/>
    <n v="10.6"/>
    <n v="173.52"/>
    <n v="172.28"/>
    <n v="1"/>
    <n v="3.2"/>
    <n v="1.4"/>
    <n v="100"/>
    <s v="Low"/>
    <n v="1.5269999999999999"/>
    <x v="0"/>
    <s v=""/>
    <n v="4.8499999999999996"/>
    <n v="8"/>
    <n v="-1.24"/>
    <n v="-1.8"/>
    <s v="Saturday"/>
    <s v="0-5 min"/>
    <n v="1"/>
    <s v="Above 1.2"/>
  </r>
  <r>
    <s v="RF007328"/>
    <d v="2026-03-07T14:19:00"/>
    <d v="2026-03-07T00:00:00"/>
    <n v="14"/>
    <x v="0"/>
    <x v="0"/>
    <n v="5.9"/>
    <n v="173.34"/>
    <n v="159.55000000000001"/>
    <n v="1.2"/>
    <n v="7.3"/>
    <n v="8.1999999999999993"/>
    <n v="137"/>
    <s v="Medium"/>
    <n v="1.08"/>
    <x v="0"/>
    <s v=""/>
    <n v="4.6100000000000003"/>
    <n v="13"/>
    <n v="-13.79"/>
    <n v="0.9"/>
    <s v="Saturday"/>
    <s v="5-10 min"/>
    <n v="1"/>
    <s v="Between 1.0-1.2"/>
  </r>
  <r>
    <s v="RF007329"/>
    <d v="2026-03-07T14:22:00"/>
    <d v="2026-03-07T00:00:00"/>
    <n v="14"/>
    <x v="0"/>
    <x v="0"/>
    <n v="14.7"/>
    <n v="268.77"/>
    <n v="253.11"/>
    <n v="1.1000000000000001"/>
    <n v="6.2"/>
    <n v="8.1999999999999993"/>
    <n v="110"/>
    <s v="Medium"/>
    <n v="0.84399999999999997"/>
    <x v="0"/>
    <s v=""/>
    <n v="4.8600000000000003"/>
    <n v="7"/>
    <n v="-15.66"/>
    <n v="2"/>
    <s v="Saturday"/>
    <s v="5-10 min"/>
    <n v="1"/>
    <s v="Between 0.8-1.0"/>
  </r>
  <r>
    <s v="RF007330"/>
    <d v="2026-03-07T15:13:00"/>
    <d v="2026-03-07T00:00:00"/>
    <n v="15"/>
    <x v="1"/>
    <x v="0"/>
    <n v="2"/>
    <n v="65.760000000000005"/>
    <n v="62.31"/>
    <n v="1"/>
    <n v="3.5"/>
    <n v="7.4"/>
    <n v="92"/>
    <s v="Low"/>
    <n v="1.448"/>
    <x v="0"/>
    <s v=""/>
    <n v="4.7"/>
    <n v="4"/>
    <n v="-3.45"/>
    <n v="3.9"/>
    <s v="Saturday"/>
    <s v="0-5 min"/>
    <n v="1"/>
    <s v="Above 1.2"/>
  </r>
  <r>
    <s v="RF007331"/>
    <d v="2026-03-07T15:31:00"/>
    <d v="2026-03-07T00:00:00"/>
    <n v="15"/>
    <x v="0"/>
    <x v="0"/>
    <n v="4.4000000000000004"/>
    <n v="117.43"/>
    <n v="118.94"/>
    <n v="1.1000000000000001"/>
    <n v="2"/>
    <n v="3"/>
    <n v="119"/>
    <s v="Low"/>
    <n v="1.278"/>
    <x v="0"/>
    <s v=""/>
    <n v="4.78"/>
    <n v="5"/>
    <n v="1.51"/>
    <n v="1"/>
    <s v="Saturday"/>
    <s v="0-5 min"/>
    <n v="1"/>
    <s v="Above 1.2"/>
  </r>
  <r>
    <s v="RF007332"/>
    <d v="2026-03-07T15:32:00"/>
    <d v="2026-03-07T00:00:00"/>
    <n v="15"/>
    <x v="1"/>
    <x v="0"/>
    <n v="3"/>
    <n v="85.52"/>
    <n v="84.62"/>
    <n v="1"/>
    <n v="4"/>
    <n v="11.9"/>
    <n v="99"/>
    <s v="Low"/>
    <n v="1.335"/>
    <x v="0"/>
    <s v=""/>
    <n v="5"/>
    <n v="22"/>
    <n v="-0.9"/>
    <n v="7.9"/>
    <s v="Saturday"/>
    <s v="0-5 min"/>
    <n v="1"/>
    <s v="Above 1.2"/>
  </r>
  <r>
    <s v="RF007333"/>
    <d v="2026-03-07T15:42:00"/>
    <d v="2026-03-07T00:00:00"/>
    <n v="15"/>
    <x v="2"/>
    <x v="0"/>
    <n v="9.9"/>
    <n v="204.49"/>
    <n v="208.97"/>
    <n v="1.1000000000000001"/>
    <n v="5.6"/>
    <n v="8"/>
    <n v="98"/>
    <s v="Low"/>
    <n v="1.1990000000000001"/>
    <x v="0"/>
    <s v=""/>
    <n v="4.8899999999999997"/>
    <n v="16"/>
    <n v="4.4800000000000004"/>
    <n v="2.4"/>
    <s v="Saturday"/>
    <s v="5-10 min"/>
    <n v="1"/>
    <s v="Between 1.0-1.2"/>
  </r>
  <r>
    <s v="RF007334"/>
    <d v="2026-03-07T15:55:00"/>
    <d v="2026-03-07T00:00:00"/>
    <n v="15"/>
    <x v="3"/>
    <x v="0"/>
    <n v="6.2"/>
    <n v="139.31"/>
    <n v="133.51"/>
    <n v="1"/>
    <n v="5.4"/>
    <n v="8.3000000000000007"/>
    <n v="65"/>
    <s v="Low"/>
    <n v="2.2000000000000002"/>
    <x v="0"/>
    <s v=""/>
    <n v="5"/>
    <n v="2"/>
    <n v="-5.8"/>
    <n v="2.9"/>
    <s v="Saturday"/>
    <s v="5-10 min"/>
    <n v="1"/>
    <s v="Above 1.2"/>
  </r>
  <r>
    <s v="RF007335"/>
    <d v="2026-03-07T16:06:00"/>
    <d v="2026-03-07T00:00:00"/>
    <n v="16"/>
    <x v="0"/>
    <x v="0"/>
    <n v="4.5999999999999996"/>
    <n v="102.19"/>
    <n v="101.68"/>
    <n v="1"/>
    <n v="2.8"/>
    <n v="1.5"/>
    <n v="107"/>
    <s v="Medium"/>
    <n v="0.96099999999999997"/>
    <x v="0"/>
    <s v=""/>
    <n v="4.5199999999999996"/>
    <n v="2"/>
    <n v="-0.51"/>
    <n v="-1.3"/>
    <s v="Saturday"/>
    <s v="0-5 min"/>
    <n v="1"/>
    <s v="Between 0.8-1.0"/>
  </r>
  <r>
    <s v="RF007336"/>
    <d v="2026-03-07T16:07:00"/>
    <d v="2026-03-07T00:00:00"/>
    <n v="16"/>
    <x v="1"/>
    <x v="0"/>
    <n v="10.8"/>
    <n v="240.74"/>
    <m/>
    <n v="1.1000000000000001"/>
    <n v="5.2"/>
    <n v="9.3000000000000007"/>
    <n v="88"/>
    <s v="Medium"/>
    <n v="0.92400000000000004"/>
    <x v="2"/>
    <s v="Fare too high"/>
    <n v="4.8099999999999996"/>
    <n v="2"/>
    <m/>
    <n v="4.0999999999999996"/>
    <s v="Saturday"/>
    <s v="5-10 min"/>
    <n v="0"/>
    <s v="Between 0.8-1.0"/>
  </r>
  <r>
    <s v="RF007337"/>
    <d v="2026-03-07T16:07:00"/>
    <d v="2026-03-07T00:00:00"/>
    <n v="16"/>
    <x v="0"/>
    <x v="0"/>
    <n v="17.100000000000001"/>
    <n v="326.94"/>
    <n v="343.71"/>
    <n v="1.1000000000000001"/>
    <n v="6.8"/>
    <n v="9.4"/>
    <n v="124"/>
    <s v="Medium"/>
    <n v="0.89500000000000002"/>
    <x v="0"/>
    <s v=""/>
    <n v="5"/>
    <n v="21"/>
    <n v="16.77"/>
    <n v="2.6"/>
    <s v="Saturday"/>
    <s v="5-10 min"/>
    <n v="1"/>
    <s v="Between 0.8-1.0"/>
  </r>
  <r>
    <s v="RF007338"/>
    <d v="2026-03-07T16:19:00"/>
    <d v="2026-03-07T00:00:00"/>
    <n v="16"/>
    <x v="1"/>
    <x v="0"/>
    <n v="8.3000000000000007"/>
    <n v="176.35"/>
    <n v="175.09"/>
    <n v="1.2"/>
    <n v="9"/>
    <n v="14.5"/>
    <n v="97"/>
    <s v="High"/>
    <n v="0.86099999999999999"/>
    <x v="0"/>
    <s v=""/>
    <n v="4.84"/>
    <n v="1"/>
    <n v="-1.26"/>
    <n v="5.5"/>
    <s v="Saturday"/>
    <s v="5-10 min"/>
    <n v="1"/>
    <s v="Between 0.8-1.0"/>
  </r>
  <r>
    <s v="RF007339"/>
    <d v="2026-03-07T16:24:00"/>
    <d v="2026-03-07T00:00:00"/>
    <n v="16"/>
    <x v="2"/>
    <x v="1"/>
    <n v="12"/>
    <n v="272.26"/>
    <n v="274.76"/>
    <n v="1.1000000000000001"/>
    <n v="3.9"/>
    <n v="1"/>
    <n v="113"/>
    <s v="Medium"/>
    <n v="1.151"/>
    <x v="0"/>
    <s v=""/>
    <n v="4.6900000000000004"/>
    <n v="0"/>
    <n v="2.5"/>
    <n v="-2.9"/>
    <s v="Saturday"/>
    <s v="0-5 min"/>
    <n v="1"/>
    <s v="Between 1.0-1.2"/>
  </r>
  <r>
    <s v="RF007340"/>
    <d v="2026-03-07T16:24:00"/>
    <d v="2026-03-07T00:00:00"/>
    <n v="16"/>
    <x v="1"/>
    <x v="0"/>
    <n v="0.7"/>
    <n v="57.07"/>
    <n v="54.16"/>
    <n v="1.1000000000000001"/>
    <n v="10"/>
    <n v="3.7"/>
    <n v="75"/>
    <s v="Medium"/>
    <n v="0.76"/>
    <x v="0"/>
    <s v=""/>
    <n v="4.68"/>
    <n v="11"/>
    <n v="-2.91"/>
    <n v="-6.3"/>
    <s v="Saturday"/>
    <s v="5-10 min"/>
    <n v="1"/>
    <s v="Below 0.8"/>
  </r>
  <r>
    <s v="RF007341"/>
    <d v="2026-03-07T16:32:00"/>
    <d v="2026-03-07T00:00:00"/>
    <n v="16"/>
    <x v="3"/>
    <x v="1"/>
    <n v="8.6"/>
    <n v="175.1"/>
    <n v="168.75"/>
    <n v="1.1000000000000001"/>
    <n v="5.8"/>
    <n v="6.9"/>
    <n v="56"/>
    <s v="Low"/>
    <n v="1.155"/>
    <x v="0"/>
    <s v=""/>
    <n v="4.55"/>
    <n v="0"/>
    <n v="-6.35"/>
    <n v="1.1000000000000001"/>
    <s v="Saturday"/>
    <s v="5-10 min"/>
    <n v="1"/>
    <s v="Between 1.0-1.2"/>
  </r>
  <r>
    <s v="RF007342"/>
    <d v="2026-03-07T16:36:00"/>
    <d v="2026-03-07T00:00:00"/>
    <n v="16"/>
    <x v="4"/>
    <x v="0"/>
    <n v="25.2"/>
    <n v="456.09"/>
    <n v="458.44"/>
    <n v="1.1000000000000001"/>
    <n v="3.5"/>
    <n v="6.5"/>
    <n v="58"/>
    <s v="Low"/>
    <n v="1.786"/>
    <x v="0"/>
    <s v=""/>
    <n v="4.6500000000000004"/>
    <n v="5"/>
    <n v="2.35"/>
    <n v="3"/>
    <s v="Saturday"/>
    <s v="0-5 min"/>
    <n v="1"/>
    <s v="Above 1.2"/>
  </r>
  <r>
    <s v="RF007343"/>
    <d v="2026-03-07T16:57:00"/>
    <d v="2026-03-07T00:00:00"/>
    <n v="16"/>
    <x v="0"/>
    <x v="1"/>
    <n v="8.5"/>
    <n v="174.46"/>
    <n v="181.45"/>
    <n v="1.1000000000000001"/>
    <n v="3.1"/>
    <n v="6.8"/>
    <n v="117"/>
    <s v="Medium"/>
    <n v="0.93100000000000005"/>
    <x v="0"/>
    <s v=""/>
    <n v="4.59"/>
    <n v="0"/>
    <n v="6.99"/>
    <n v="3.7"/>
    <s v="Saturday"/>
    <s v="0-5 min"/>
    <n v="1"/>
    <s v="Between 0.8-1.0"/>
  </r>
  <r>
    <s v="RF007344"/>
    <d v="2026-03-07T17:15:00"/>
    <d v="2026-03-07T00:00:00"/>
    <n v="17"/>
    <x v="4"/>
    <x v="0"/>
    <n v="8.6999999999999993"/>
    <n v="166.82"/>
    <n v="162.66"/>
    <n v="1"/>
    <n v="2"/>
    <n v="3"/>
    <n v="47"/>
    <s v="Low"/>
    <n v="1.29"/>
    <x v="0"/>
    <s v=""/>
    <n v="4.58"/>
    <n v="8"/>
    <n v="-4.16"/>
    <n v="1"/>
    <s v="Saturday"/>
    <s v="0-5 min"/>
    <n v="1"/>
    <s v="Above 1.2"/>
  </r>
  <r>
    <s v="RF007345"/>
    <d v="2026-03-07T17:22:00"/>
    <d v="2026-03-07T00:00:00"/>
    <n v="17"/>
    <x v="2"/>
    <x v="1"/>
    <n v="7.7"/>
    <n v="188.28"/>
    <n v="183.35"/>
    <n v="1.3"/>
    <n v="5.0999999999999996"/>
    <n v="12.6"/>
    <n v="83"/>
    <s v="Medium"/>
    <n v="0.67400000000000004"/>
    <x v="0"/>
    <s v=""/>
    <n v="4.84"/>
    <n v="0"/>
    <n v="-4.93"/>
    <n v="7.5"/>
    <s v="Saturday"/>
    <s v="5-10 min"/>
    <n v="1"/>
    <s v="Below 0.8"/>
  </r>
  <r>
    <s v="RF007346"/>
    <d v="2026-03-07T17:26:00"/>
    <d v="2026-03-07T00:00:00"/>
    <n v="17"/>
    <x v="3"/>
    <x v="0"/>
    <n v="5.4"/>
    <n v="138.6"/>
    <m/>
    <n v="1.2"/>
    <n v="10.4"/>
    <n v="10.8"/>
    <n v="34"/>
    <s v="Medium"/>
    <n v="0.59099999999999997"/>
    <x v="2"/>
    <s v="Pickup issue"/>
    <n v="4.6399999999999997"/>
    <n v="2"/>
    <m/>
    <n v="0.4"/>
    <s v="Saturday"/>
    <s v="10-15 min"/>
    <n v="0"/>
    <s v="Below 0.8"/>
  </r>
  <r>
    <s v="RF007347"/>
    <d v="2026-03-07T17:31:00"/>
    <d v="2026-03-07T00:00:00"/>
    <n v="17"/>
    <x v="0"/>
    <x v="0"/>
    <n v="4.8"/>
    <n v="130.27000000000001"/>
    <n v="121.38"/>
    <n v="1.2"/>
    <n v="6.6"/>
    <n v="7.4"/>
    <n v="84"/>
    <s v="Medium"/>
    <n v="0.61699999999999999"/>
    <x v="0"/>
    <s v=""/>
    <n v="4.84"/>
    <n v="1"/>
    <n v="-8.89"/>
    <n v="0.8"/>
    <s v="Saturday"/>
    <s v="5-10 min"/>
    <n v="1"/>
    <s v="Below 0.8"/>
  </r>
  <r>
    <s v="RF007348"/>
    <d v="2026-03-07T17:39:00"/>
    <d v="2026-03-07T00:00:00"/>
    <n v="17"/>
    <x v="0"/>
    <x v="0"/>
    <n v="5.8"/>
    <n v="165.75"/>
    <n v="151.52000000000001"/>
    <n v="1.3"/>
    <n v="4.4000000000000004"/>
    <n v="6.5"/>
    <n v="98"/>
    <s v="High"/>
    <n v="0.629"/>
    <x v="0"/>
    <s v=""/>
    <n v="4.74"/>
    <n v="25"/>
    <n v="-14.23"/>
    <n v="2.1"/>
    <s v="Saturday"/>
    <s v="0-5 min"/>
    <n v="1"/>
    <s v="Below 0.8"/>
  </r>
  <r>
    <s v="RF007349"/>
    <d v="2026-03-07T17:52:00"/>
    <d v="2026-03-07T00:00:00"/>
    <n v="17"/>
    <x v="4"/>
    <x v="0"/>
    <n v="8.1999999999999993"/>
    <n v="141.28"/>
    <n v="145.21"/>
    <n v="1"/>
    <n v="3.7"/>
    <n v="1.5"/>
    <n v="47"/>
    <s v="Medium"/>
    <n v="0.93"/>
    <x v="0"/>
    <s v=""/>
    <n v="5"/>
    <n v="31"/>
    <n v="3.93"/>
    <n v="-2.2000000000000002"/>
    <s v="Saturday"/>
    <s v="0-5 min"/>
    <n v="1"/>
    <s v="Between 0.8-1.0"/>
  </r>
  <r>
    <s v="RF007350"/>
    <d v="2026-03-07T17:53:00"/>
    <d v="2026-03-07T00:00:00"/>
    <n v="17"/>
    <x v="0"/>
    <x v="0"/>
    <n v="2.7"/>
    <n v="107.86"/>
    <n v="106.47"/>
    <n v="1.3"/>
    <n v="8"/>
    <n v="9.1"/>
    <n v="107"/>
    <s v="High"/>
    <n v="0.64400000000000002"/>
    <x v="0"/>
    <s v=""/>
    <n v="4.68"/>
    <n v="22"/>
    <n v="-1.39"/>
    <n v="1.1000000000000001"/>
    <s v="Saturday"/>
    <s v="5-10 min"/>
    <n v="1"/>
    <s v="Below 0.8"/>
  </r>
  <r>
    <s v="RF007351"/>
    <d v="2026-03-07T17:57:00"/>
    <d v="2026-03-07T00:00:00"/>
    <n v="17"/>
    <x v="2"/>
    <x v="1"/>
    <n v="5.7"/>
    <n v="116.51"/>
    <n v="117.48"/>
    <n v="1"/>
    <n v="4.5999999999999996"/>
    <n v="3.6"/>
    <n v="99"/>
    <s v="Medium"/>
    <n v="0.97"/>
    <x v="0"/>
    <s v=""/>
    <n v="4.84"/>
    <n v="0"/>
    <n v="0.97"/>
    <n v="-1"/>
    <s v="Saturday"/>
    <s v="0-5 min"/>
    <n v="1"/>
    <s v="Between 0.8-1.0"/>
  </r>
  <r>
    <s v="RF007352"/>
    <d v="2026-03-07T17:58:00"/>
    <d v="2026-03-07T00:00:00"/>
    <n v="17"/>
    <x v="1"/>
    <x v="0"/>
    <n v="11.8"/>
    <n v="197.46"/>
    <n v="193.92"/>
    <n v="1"/>
    <n v="6"/>
    <n v="8.6999999999999993"/>
    <n v="98"/>
    <s v="Medium"/>
    <n v="1.081"/>
    <x v="0"/>
    <s v=""/>
    <n v="4.59"/>
    <n v="2"/>
    <n v="-3.54"/>
    <n v="2.7"/>
    <s v="Saturday"/>
    <s v="5-10 min"/>
    <n v="1"/>
    <s v="Between 1.0-1.2"/>
  </r>
  <r>
    <s v="RF007353"/>
    <d v="2026-03-07T18:28:00"/>
    <d v="2026-03-07T00:00:00"/>
    <n v="18"/>
    <x v="3"/>
    <x v="0"/>
    <n v="5.8"/>
    <n v="144.77000000000001"/>
    <n v="147.87"/>
    <n v="1.2"/>
    <n v="5.8"/>
    <n v="6"/>
    <n v="47"/>
    <s v="Medium"/>
    <n v="0.79400000000000004"/>
    <x v="0"/>
    <s v=""/>
    <n v="4.6500000000000004"/>
    <n v="3"/>
    <n v="3.1"/>
    <n v="0.2"/>
    <s v="Saturday"/>
    <s v="5-10 min"/>
    <n v="1"/>
    <s v="Below 0.8"/>
  </r>
  <r>
    <s v="RF007354"/>
    <d v="2026-03-07T18:42:00"/>
    <d v="2026-03-07T00:00:00"/>
    <n v="18"/>
    <x v="1"/>
    <x v="0"/>
    <n v="4.5999999999999996"/>
    <n v="125.66"/>
    <m/>
    <n v="1.1000000000000001"/>
    <n v="5.9"/>
    <n v="6.4"/>
    <n v="57"/>
    <s v="Medium"/>
    <n v="0.66700000000000004"/>
    <x v="2"/>
    <s v="Fare too high"/>
    <n v="4.71"/>
    <n v="3"/>
    <m/>
    <n v="0.5"/>
    <s v="Saturday"/>
    <s v="5-10 min"/>
    <n v="0"/>
    <s v="Below 0.8"/>
  </r>
  <r>
    <s v="RF007355"/>
    <d v="2026-03-07T19:01:00"/>
    <d v="2026-03-07T00:00:00"/>
    <n v="19"/>
    <x v="0"/>
    <x v="0"/>
    <n v="8.1"/>
    <n v="189.19"/>
    <m/>
    <n v="1.2"/>
    <n v="7.6"/>
    <n v="7.6"/>
    <n v="86"/>
    <s v="Medium"/>
    <n v="0.625"/>
    <x v="2"/>
    <s v="Fare too high"/>
    <n v="4.7699999999999996"/>
    <n v="7"/>
    <m/>
    <n v="0"/>
    <s v="Saturday"/>
    <s v="5-10 min"/>
    <n v="0"/>
    <s v="Below 0.8"/>
  </r>
  <r>
    <s v="RF007356"/>
    <d v="2026-03-07T19:15:00"/>
    <d v="2026-03-07T00:00:00"/>
    <n v="19"/>
    <x v="3"/>
    <x v="0"/>
    <n v="1.5"/>
    <n v="62.41"/>
    <n v="59.48"/>
    <n v="1"/>
    <n v="3.1"/>
    <n v="5.0999999999999996"/>
    <n v="63"/>
    <s v="Low"/>
    <n v="1.1559999999999999"/>
    <x v="0"/>
    <s v=""/>
    <n v="4.7"/>
    <n v="30"/>
    <n v="-2.93"/>
    <n v="2"/>
    <s v="Saturday"/>
    <s v="0-5 min"/>
    <n v="1"/>
    <s v="Between 1.0-1.2"/>
  </r>
  <r>
    <s v="RF007357"/>
    <d v="2026-03-07T19:15:00"/>
    <d v="2026-03-07T00:00:00"/>
    <n v="19"/>
    <x v="4"/>
    <x v="0"/>
    <n v="5.4"/>
    <n v="129.93"/>
    <n v="136.19"/>
    <n v="1"/>
    <n v="5.8"/>
    <n v="10.7"/>
    <n v="46"/>
    <s v="Low"/>
    <n v="1.0860000000000001"/>
    <x v="0"/>
    <s v=""/>
    <n v="4.57"/>
    <n v="29"/>
    <n v="6.26"/>
    <n v="4.9000000000000004"/>
    <s v="Saturday"/>
    <s v="5-10 min"/>
    <n v="1"/>
    <s v="Between 1.0-1.2"/>
  </r>
  <r>
    <s v="RF007358"/>
    <d v="2026-03-07T19:32:00"/>
    <d v="2026-03-07T00:00:00"/>
    <n v="19"/>
    <x v="0"/>
    <x v="0"/>
    <n v="2.5"/>
    <n v="110.56"/>
    <n v="105.39"/>
    <n v="1.3"/>
    <n v="5.7"/>
    <n v="4.3"/>
    <n v="108"/>
    <s v="High"/>
    <n v="0.69299999999999995"/>
    <x v="0"/>
    <s v=""/>
    <n v="4.8899999999999997"/>
    <n v="5"/>
    <n v="-5.17"/>
    <n v="-1.4"/>
    <s v="Saturday"/>
    <s v="5-10 min"/>
    <n v="1"/>
    <s v="Below 0.8"/>
  </r>
  <r>
    <s v="RF007359"/>
    <d v="2026-03-07T19:45:00"/>
    <d v="2026-03-07T00:00:00"/>
    <n v="19"/>
    <x v="4"/>
    <x v="0"/>
    <n v="7"/>
    <n v="131.22999999999999"/>
    <n v="127.85"/>
    <n v="1"/>
    <n v="5"/>
    <n v="5.9"/>
    <n v="43"/>
    <s v="Low"/>
    <n v="1.026"/>
    <x v="0"/>
    <s v=""/>
    <n v="4.82"/>
    <n v="1"/>
    <n v="-3.38"/>
    <n v="0.9"/>
    <s v="Saturday"/>
    <s v="0-5 min"/>
    <n v="1"/>
    <s v="Between 1.0-1.2"/>
  </r>
  <r>
    <s v="RF007360"/>
    <d v="2026-03-07T20:18:00"/>
    <d v="2026-03-07T00:00:00"/>
    <n v="20"/>
    <x v="4"/>
    <x v="0"/>
    <n v="4.0999999999999996"/>
    <n v="116.96"/>
    <m/>
    <n v="1.1000000000000001"/>
    <n v="7.4"/>
    <m/>
    <n v="46"/>
    <s v="Medium"/>
    <n v="0.745"/>
    <x v="3"/>
    <s v="No driver available"/>
    <n v="4.92"/>
    <n v="2"/>
    <m/>
    <m/>
    <s v="Saturday"/>
    <s v="5-10 min"/>
    <n v="0"/>
    <s v="Below 0.8"/>
  </r>
  <r>
    <s v="RF007361"/>
    <d v="2026-03-07T21:48:00"/>
    <d v="2026-03-07T00:00:00"/>
    <n v="21"/>
    <x v="0"/>
    <x v="0"/>
    <n v="8.3000000000000007"/>
    <n v="236.07"/>
    <n v="227.23"/>
    <n v="1.3"/>
    <n v="6.4"/>
    <n v="8.6"/>
    <n v="91"/>
    <s v="High"/>
    <n v="0.626"/>
    <x v="0"/>
    <s v=""/>
    <n v="4.72"/>
    <n v="24"/>
    <n v="-8.84"/>
    <n v="2.2000000000000002"/>
    <s v="Saturday"/>
    <s v="5-10 min"/>
    <n v="1"/>
    <s v="Below 0.8"/>
  </r>
  <r>
    <s v="RF007362"/>
    <d v="2026-03-07T21:48:00"/>
    <d v="2026-03-07T00:00:00"/>
    <n v="21"/>
    <x v="1"/>
    <x v="0"/>
    <n v="5.4"/>
    <n v="129.91"/>
    <n v="133.13999999999999"/>
    <n v="1.2"/>
    <n v="6.2"/>
    <n v="11.6"/>
    <n v="82"/>
    <s v="Medium"/>
    <n v="0.77800000000000002"/>
    <x v="0"/>
    <s v=""/>
    <n v="4.99"/>
    <n v="9"/>
    <n v="3.23"/>
    <n v="5.4"/>
    <s v="Saturday"/>
    <s v="5-10 min"/>
    <n v="1"/>
    <s v="Below 0.8"/>
  </r>
  <r>
    <s v="RF007363"/>
    <d v="2026-03-07T22:00:00"/>
    <d v="2026-03-07T00:00:00"/>
    <n v="22"/>
    <x v="0"/>
    <x v="1"/>
    <n v="9.1"/>
    <n v="219.94"/>
    <n v="219.29"/>
    <n v="1.1000000000000001"/>
    <n v="7.7"/>
    <n v="2.8"/>
    <n v="118"/>
    <s v="High"/>
    <n v="0.76500000000000001"/>
    <x v="0"/>
    <s v=""/>
    <n v="4.6900000000000004"/>
    <n v="0"/>
    <n v="-0.65"/>
    <n v="-4.9000000000000004"/>
    <s v="Saturday"/>
    <s v="5-10 min"/>
    <n v="1"/>
    <s v="Below 0.8"/>
  </r>
  <r>
    <s v="RF007364"/>
    <d v="2026-03-07T22:04:00"/>
    <d v="2026-03-07T00:00:00"/>
    <n v="22"/>
    <x v="1"/>
    <x v="0"/>
    <n v="6.5"/>
    <n v="152.37"/>
    <n v="155.13999999999999"/>
    <n v="1"/>
    <n v="2.9"/>
    <n v="1.9"/>
    <n v="98"/>
    <s v="Low"/>
    <n v="1.343"/>
    <x v="0"/>
    <s v=""/>
    <n v="4.43"/>
    <n v="5"/>
    <n v="2.77"/>
    <n v="-1"/>
    <s v="Saturday"/>
    <s v="0-5 min"/>
    <n v="1"/>
    <s v="Above 1.2"/>
  </r>
  <r>
    <s v="RF007365"/>
    <d v="2026-03-07T22:17:00"/>
    <d v="2026-03-07T00:00:00"/>
    <n v="22"/>
    <x v="4"/>
    <x v="0"/>
    <n v="2.2999999999999998"/>
    <n v="73.28"/>
    <n v="69.98"/>
    <n v="1"/>
    <n v="7.9"/>
    <n v="8.5"/>
    <n v="60"/>
    <s v="Medium"/>
    <n v="1.129"/>
    <x v="0"/>
    <s v=""/>
    <n v="4.75"/>
    <n v="3"/>
    <n v="-3.3"/>
    <n v="0.6"/>
    <s v="Saturday"/>
    <s v="5-10 min"/>
    <n v="1"/>
    <s v="Between 1.0-1.2"/>
  </r>
  <r>
    <s v="RF007366"/>
    <d v="2026-03-07T22:18:00"/>
    <d v="2026-03-07T00:00:00"/>
    <n v="22"/>
    <x v="4"/>
    <x v="0"/>
    <n v="2.5"/>
    <n v="74.790000000000006"/>
    <n v="77.59"/>
    <n v="1"/>
    <n v="2"/>
    <n v="4.4000000000000004"/>
    <n v="67"/>
    <s v="Low"/>
    <n v="1.4350000000000001"/>
    <x v="0"/>
    <s v=""/>
    <n v="4.28"/>
    <n v="2"/>
    <n v="2.8"/>
    <n v="2.4"/>
    <s v="Saturday"/>
    <s v="0-5 min"/>
    <n v="1"/>
    <s v="Above 1.2"/>
  </r>
  <r>
    <s v="RF007367"/>
    <d v="2026-03-07T23:23:00"/>
    <d v="2026-03-07T00:00:00"/>
    <n v="23"/>
    <x v="4"/>
    <x v="0"/>
    <n v="1.9"/>
    <n v="69.16"/>
    <n v="69.39"/>
    <n v="1"/>
    <n v="6.8"/>
    <n v="7"/>
    <n v="58"/>
    <s v="Low"/>
    <n v="1.4419999999999999"/>
    <x v="0"/>
    <s v=""/>
    <n v="4.7699999999999996"/>
    <n v="59"/>
    <n v="0.23"/>
    <n v="0.2"/>
    <s v="Saturday"/>
    <s v="5-10 min"/>
    <n v="1"/>
    <s v="Above 1.2"/>
  </r>
  <r>
    <s v="RF007368"/>
    <d v="2026-03-07T23:24:00"/>
    <d v="2026-03-07T00:00:00"/>
    <n v="23"/>
    <x v="0"/>
    <x v="1"/>
    <n v="7.5"/>
    <n v="171.7"/>
    <n v="176.2"/>
    <n v="1.2"/>
    <n v="6.7"/>
    <n v="6.8"/>
    <n v="126"/>
    <s v="High"/>
    <n v="0.82299999999999995"/>
    <x v="0"/>
    <s v=""/>
    <n v="4.7699999999999996"/>
    <n v="0"/>
    <n v="4.5"/>
    <n v="0.1"/>
    <s v="Saturday"/>
    <s v="5-10 min"/>
    <n v="1"/>
    <s v="Between 0.8-1.0"/>
  </r>
  <r>
    <s v="RF007369"/>
    <d v="2026-03-07T23:25:00"/>
    <d v="2026-03-07T00:00:00"/>
    <n v="23"/>
    <x v="1"/>
    <x v="0"/>
    <n v="4.5"/>
    <n v="113.68"/>
    <n v="116.22"/>
    <n v="1"/>
    <n v="5.2"/>
    <n v="5.7"/>
    <n v="94"/>
    <s v="Medium"/>
    <n v="1.083"/>
    <x v="0"/>
    <s v=""/>
    <n v="4.3099999999999996"/>
    <n v="3"/>
    <n v="2.54"/>
    <n v="0.5"/>
    <s v="Saturday"/>
    <s v="5-10 min"/>
    <n v="1"/>
    <s v="Between 1.0-1.2"/>
  </r>
  <r>
    <s v="RF007370"/>
    <d v="2026-03-07T23:32:00"/>
    <d v="2026-03-07T00:00:00"/>
    <n v="23"/>
    <x v="0"/>
    <x v="0"/>
    <n v="4.7"/>
    <n v="158.6"/>
    <n v="155.11000000000001"/>
    <n v="1.3"/>
    <n v="8.1999999999999993"/>
    <n v="8.3000000000000007"/>
    <n v="115"/>
    <s v="High"/>
    <n v="0.76600000000000001"/>
    <x v="0"/>
    <s v=""/>
    <n v="4.33"/>
    <n v="1"/>
    <n v="-3.49"/>
    <n v="0.1"/>
    <s v="Saturday"/>
    <s v="5-10 min"/>
    <n v="1"/>
    <s v="Below 0.8"/>
  </r>
  <r>
    <s v="RF007371"/>
    <d v="2026-03-07T23:33:00"/>
    <d v="2026-03-07T00:00:00"/>
    <n v="23"/>
    <x v="4"/>
    <x v="1"/>
    <n v="10.9"/>
    <n v="219.44"/>
    <n v="229.16"/>
    <n v="1.1000000000000001"/>
    <n v="4.2"/>
    <n v="8.9"/>
    <n v="61"/>
    <s v="Low"/>
    <n v="2.2000000000000002"/>
    <x v="0"/>
    <s v=""/>
    <n v="4.5199999999999996"/>
    <n v="0"/>
    <n v="9.7200000000000006"/>
    <n v="4.7"/>
    <s v="Saturday"/>
    <s v="0-5 min"/>
    <n v="1"/>
    <s v="Above 1.2"/>
  </r>
  <r>
    <s v="RF007372"/>
    <d v="2026-03-08T00:01:00"/>
    <d v="2026-03-08T00:00:00"/>
    <n v="0"/>
    <x v="0"/>
    <x v="1"/>
    <n v="12.1"/>
    <n v="232.42"/>
    <m/>
    <n v="1.1000000000000001"/>
    <n v="4.5999999999999996"/>
    <n v="6.6"/>
    <n v="123"/>
    <s v="Medium"/>
    <n v="1.0169999999999999"/>
    <x v="1"/>
    <s v="Driver unavailable"/>
    <n v="4.71"/>
    <n v="0"/>
    <m/>
    <n v="2"/>
    <s v="Sunday"/>
    <s v="0-5 min"/>
    <n v="0"/>
    <s v="Between 1.0-1.2"/>
  </r>
  <r>
    <s v="RF007373"/>
    <d v="2026-03-08T00:07:00"/>
    <d v="2026-03-08T00:00:00"/>
    <n v="0"/>
    <x v="0"/>
    <x v="0"/>
    <n v="6.5"/>
    <n v="137.71"/>
    <m/>
    <n v="1"/>
    <n v="4.3"/>
    <m/>
    <n v="144"/>
    <s v="Medium"/>
    <n v="1.3"/>
    <x v="3"/>
    <s v="No driver available"/>
    <n v="4.46"/>
    <n v="14"/>
    <m/>
    <m/>
    <s v="Sunday"/>
    <s v="0-5 min"/>
    <n v="0"/>
    <s v="Above 1.2"/>
  </r>
  <r>
    <s v="RF007374"/>
    <d v="2026-03-08T00:10:00"/>
    <d v="2026-03-08T00:00:00"/>
    <n v="0"/>
    <x v="0"/>
    <x v="0"/>
    <n v="2.2999999999999998"/>
    <n v="90.12"/>
    <m/>
    <n v="1.1000000000000001"/>
    <n v="5.9"/>
    <n v="7.7"/>
    <n v="117"/>
    <s v="Medium"/>
    <n v="1.054"/>
    <x v="2"/>
    <s v="Fare too high"/>
    <n v="4.97"/>
    <n v="17"/>
    <m/>
    <n v="1.8"/>
    <s v="Sunday"/>
    <s v="5-10 min"/>
    <n v="0"/>
    <s v="Between 1.0-1.2"/>
  </r>
  <r>
    <s v="RF007375"/>
    <d v="2026-03-08T00:17:00"/>
    <d v="2026-03-08T00:00:00"/>
    <n v="0"/>
    <x v="0"/>
    <x v="0"/>
    <n v="6.7"/>
    <n v="150.62"/>
    <n v="137.94999999999999"/>
    <n v="1"/>
    <n v="6.3"/>
    <n v="3.3"/>
    <n v="123"/>
    <s v="Low"/>
    <n v="1.3049999999999999"/>
    <x v="0"/>
    <s v=""/>
    <n v="4.49"/>
    <n v="2"/>
    <n v="-12.67"/>
    <n v="-3"/>
    <s v="Sunday"/>
    <s v="5-10 min"/>
    <n v="1"/>
    <s v="Above 1.2"/>
  </r>
  <r>
    <s v="RF007376"/>
    <d v="2026-03-08T00:20:00"/>
    <d v="2026-03-08T00:00:00"/>
    <n v="0"/>
    <x v="0"/>
    <x v="0"/>
    <n v="13.1"/>
    <n v="241.57"/>
    <n v="245.82"/>
    <n v="1"/>
    <n v="4.0999999999999996"/>
    <n v="3.2"/>
    <n v="112"/>
    <s v="Medium"/>
    <n v="1.0740000000000001"/>
    <x v="0"/>
    <s v=""/>
    <n v="4.8899999999999997"/>
    <n v="27"/>
    <n v="4.25"/>
    <n v="-0.9"/>
    <s v="Sunday"/>
    <s v="0-5 min"/>
    <n v="1"/>
    <s v="Between 1.0-1.2"/>
  </r>
  <r>
    <s v="RF007377"/>
    <d v="2026-03-08T00:35:00"/>
    <d v="2026-03-08T00:00:00"/>
    <n v="0"/>
    <x v="0"/>
    <x v="0"/>
    <n v="3.4"/>
    <n v="86.37"/>
    <n v="88.74"/>
    <n v="1"/>
    <n v="3.4"/>
    <n v="2.6"/>
    <n v="130"/>
    <s v="Medium"/>
    <n v="1.252"/>
    <x v="0"/>
    <s v=""/>
    <n v="4.3099999999999996"/>
    <n v="5"/>
    <n v="2.37"/>
    <n v="-0.8"/>
    <s v="Sunday"/>
    <s v="0-5 min"/>
    <n v="1"/>
    <s v="Above 1.2"/>
  </r>
  <r>
    <s v="RF007378"/>
    <d v="2026-03-08T00:51:00"/>
    <d v="2026-03-08T00:00:00"/>
    <n v="0"/>
    <x v="2"/>
    <x v="0"/>
    <n v="11"/>
    <n v="214.54"/>
    <n v="210.07"/>
    <n v="1"/>
    <n v="2"/>
    <n v="6.2"/>
    <n v="102"/>
    <s v="Low"/>
    <n v="1.3819999999999999"/>
    <x v="0"/>
    <s v=""/>
    <n v="4.99"/>
    <n v="14"/>
    <n v="-4.47"/>
    <n v="4.2"/>
    <s v="Sunday"/>
    <s v="0-5 min"/>
    <n v="1"/>
    <s v="Above 1.2"/>
  </r>
  <r>
    <s v="RF007379"/>
    <d v="2026-03-08T00:54:00"/>
    <d v="2026-03-08T00:00:00"/>
    <n v="0"/>
    <x v="2"/>
    <x v="0"/>
    <n v="12.3"/>
    <n v="209.02"/>
    <m/>
    <n v="1"/>
    <n v="4.5999999999999996"/>
    <n v="9.6"/>
    <n v="115"/>
    <s v="Medium"/>
    <n v="1.2"/>
    <x v="1"/>
    <s v="Pickup too far"/>
    <n v="4.88"/>
    <n v="6"/>
    <m/>
    <n v="5"/>
    <s v="Sunday"/>
    <s v="0-5 min"/>
    <n v="0"/>
    <s v="Between 1.0-1.2"/>
  </r>
  <r>
    <s v="RF007380"/>
    <d v="2026-03-08T00:59:00"/>
    <d v="2026-03-08T00:00:00"/>
    <n v="0"/>
    <x v="0"/>
    <x v="0"/>
    <n v="13.7"/>
    <n v="337.18"/>
    <n v="359.75"/>
    <n v="1.2"/>
    <n v="4.2"/>
    <n v="3.2"/>
    <n v="113"/>
    <s v="Medium"/>
    <n v="0.84899999999999998"/>
    <x v="0"/>
    <s v=""/>
    <n v="4.3899999999999997"/>
    <n v="19"/>
    <n v="22.57"/>
    <n v="-1"/>
    <s v="Sunday"/>
    <s v="0-5 min"/>
    <n v="1"/>
    <s v="Between 0.8-1.0"/>
  </r>
  <r>
    <s v="RF007381"/>
    <d v="2026-03-08T01:18:00"/>
    <d v="2026-03-08T00:00:00"/>
    <n v="1"/>
    <x v="2"/>
    <x v="0"/>
    <n v="7.1"/>
    <n v="146.1"/>
    <m/>
    <n v="1"/>
    <n v="2"/>
    <m/>
    <n v="107"/>
    <s v="Low"/>
    <n v="1.536"/>
    <x v="3"/>
    <s v="No driver available"/>
    <n v="4.74"/>
    <n v="1"/>
    <m/>
    <m/>
    <s v="Sunday"/>
    <s v="0-5 min"/>
    <n v="0"/>
    <s v="Above 1.2"/>
  </r>
  <r>
    <s v="RF007382"/>
    <d v="2026-03-08T01:28:00"/>
    <d v="2026-03-08T00:00:00"/>
    <n v="1"/>
    <x v="3"/>
    <x v="1"/>
    <n v="8.3000000000000007"/>
    <n v="167.25"/>
    <n v="169.37"/>
    <n v="1"/>
    <n v="3.9"/>
    <n v="5.4"/>
    <n v="64"/>
    <s v="Low"/>
    <n v="1.544"/>
    <x v="0"/>
    <s v=""/>
    <n v="4.83"/>
    <n v="0"/>
    <n v="2.12"/>
    <n v="1.5"/>
    <s v="Sunday"/>
    <s v="0-5 min"/>
    <n v="1"/>
    <s v="Above 1.2"/>
  </r>
  <r>
    <s v="RF007383"/>
    <d v="2026-03-08T01:44:00"/>
    <d v="2026-03-08T00:00:00"/>
    <n v="1"/>
    <x v="2"/>
    <x v="0"/>
    <n v="3.6"/>
    <n v="101.99"/>
    <n v="97.34"/>
    <n v="1"/>
    <n v="4.3"/>
    <n v="4.5"/>
    <n v="125"/>
    <s v="Low"/>
    <n v="1.4810000000000001"/>
    <x v="0"/>
    <s v=""/>
    <n v="5"/>
    <n v="3"/>
    <n v="-4.6500000000000004"/>
    <n v="0.2"/>
    <s v="Sunday"/>
    <s v="0-5 min"/>
    <n v="1"/>
    <s v="Above 1.2"/>
  </r>
  <r>
    <s v="RF007384"/>
    <d v="2026-03-08T01:45:00"/>
    <d v="2026-03-08T00:00:00"/>
    <n v="1"/>
    <x v="3"/>
    <x v="0"/>
    <n v="3.9"/>
    <n v="101.43"/>
    <n v="103.9"/>
    <n v="1"/>
    <n v="5.8"/>
    <n v="5.0999999999999996"/>
    <n v="69"/>
    <s v="Low"/>
    <n v="2.12"/>
    <x v="0"/>
    <s v=""/>
    <n v="4.42"/>
    <n v="8"/>
    <n v="2.4700000000000002"/>
    <n v="-0.7"/>
    <s v="Sunday"/>
    <s v="5-10 min"/>
    <n v="1"/>
    <s v="Above 1.2"/>
  </r>
  <r>
    <s v="RF007385"/>
    <d v="2026-03-08T01:51:00"/>
    <d v="2026-03-08T00:00:00"/>
    <n v="1"/>
    <x v="1"/>
    <x v="0"/>
    <n v="5.4"/>
    <n v="132.69"/>
    <n v="135.46"/>
    <n v="1.1000000000000001"/>
    <n v="4.0999999999999996"/>
    <n v="4.2"/>
    <n v="97"/>
    <s v="Low"/>
    <n v="1.381"/>
    <x v="0"/>
    <s v=""/>
    <n v="5"/>
    <n v="26"/>
    <n v="2.77"/>
    <n v="0.1"/>
    <s v="Sunday"/>
    <s v="0-5 min"/>
    <n v="1"/>
    <s v="Above 1.2"/>
  </r>
  <r>
    <s v="RF007386"/>
    <d v="2026-03-08T02:46:00"/>
    <d v="2026-03-08T00:00:00"/>
    <n v="2"/>
    <x v="3"/>
    <x v="1"/>
    <n v="0.8"/>
    <n v="55.22"/>
    <n v="57.33"/>
    <n v="1.1000000000000001"/>
    <n v="2"/>
    <n v="2.4"/>
    <n v="74"/>
    <s v="Low"/>
    <n v="1.948"/>
    <x v="0"/>
    <s v=""/>
    <n v="4.67"/>
    <n v="0"/>
    <n v="2.11"/>
    <n v="0.4"/>
    <s v="Sunday"/>
    <s v="0-5 min"/>
    <n v="1"/>
    <s v="Above 1.2"/>
  </r>
  <r>
    <s v="RF007387"/>
    <d v="2026-03-08T02:57:00"/>
    <d v="2026-03-08T00:00:00"/>
    <n v="2"/>
    <x v="0"/>
    <x v="0"/>
    <n v="1.9"/>
    <n v="81.78"/>
    <n v="77.03"/>
    <n v="1.1000000000000001"/>
    <n v="6.3"/>
    <n v="2.9"/>
    <n v="122"/>
    <s v="Medium"/>
    <n v="1.101"/>
    <x v="0"/>
    <s v=""/>
    <n v="5"/>
    <n v="3"/>
    <n v="-4.75"/>
    <n v="-3.4"/>
    <s v="Sunday"/>
    <s v="5-10 min"/>
    <n v="1"/>
    <s v="Between 1.0-1.2"/>
  </r>
  <r>
    <s v="RF007388"/>
    <d v="2026-03-08T03:00:00"/>
    <d v="2026-03-08T00:00:00"/>
    <n v="3"/>
    <x v="1"/>
    <x v="0"/>
    <n v="8.1999999999999993"/>
    <n v="180.91"/>
    <n v="184.5"/>
    <n v="1"/>
    <n v="2"/>
    <n v="2.2000000000000002"/>
    <n v="83"/>
    <s v="Low"/>
    <n v="1.498"/>
    <x v="0"/>
    <s v=""/>
    <n v="5"/>
    <n v="5"/>
    <n v="3.59"/>
    <n v="0.2"/>
    <s v="Sunday"/>
    <s v="0-5 min"/>
    <n v="1"/>
    <s v="Above 1.2"/>
  </r>
  <r>
    <s v="RF007389"/>
    <d v="2026-03-08T03:00:00"/>
    <d v="2026-03-08T00:00:00"/>
    <n v="3"/>
    <x v="2"/>
    <x v="1"/>
    <n v="12.7"/>
    <n v="251.34"/>
    <n v="262.18"/>
    <n v="1.1000000000000001"/>
    <n v="2"/>
    <n v="2.9"/>
    <n v="108"/>
    <s v="Medium"/>
    <n v="1.0129999999999999"/>
    <x v="0"/>
    <s v=""/>
    <n v="4.04"/>
    <n v="0"/>
    <n v="10.84"/>
    <n v="0.9"/>
    <s v="Sunday"/>
    <s v="0-5 min"/>
    <n v="1"/>
    <s v="Between 1.0-1.2"/>
  </r>
  <r>
    <s v="RF007390"/>
    <d v="2026-03-08T03:02:00"/>
    <d v="2026-03-08T00:00:00"/>
    <n v="3"/>
    <x v="2"/>
    <x v="0"/>
    <n v="4"/>
    <n v="105.55"/>
    <n v="107.58"/>
    <n v="1.1000000000000001"/>
    <n v="3.6"/>
    <n v="1"/>
    <n v="117"/>
    <s v="Low"/>
    <n v="1.2749999999999999"/>
    <x v="0"/>
    <s v=""/>
    <n v="4.8499999999999996"/>
    <n v="3"/>
    <n v="2.0299999999999998"/>
    <n v="-2.6"/>
    <s v="Sunday"/>
    <s v="0-5 min"/>
    <n v="1"/>
    <s v="Above 1.2"/>
  </r>
  <r>
    <s v="RF007391"/>
    <d v="2026-03-08T03:05:00"/>
    <d v="2026-03-08T00:00:00"/>
    <n v="3"/>
    <x v="3"/>
    <x v="0"/>
    <n v="1.7"/>
    <n v="72.48"/>
    <m/>
    <n v="1.1000000000000001"/>
    <n v="3.5"/>
    <m/>
    <n v="71"/>
    <s v="Low"/>
    <n v="1.6759999999999999"/>
    <x v="3"/>
    <s v="No driver available"/>
    <n v="4.68"/>
    <n v="8"/>
    <m/>
    <m/>
    <s v="Sunday"/>
    <s v="0-5 min"/>
    <n v="0"/>
    <s v="Above 1.2"/>
  </r>
  <r>
    <s v="RF007392"/>
    <d v="2026-03-08T03:22:00"/>
    <d v="2026-03-08T00:00:00"/>
    <n v="3"/>
    <x v="1"/>
    <x v="0"/>
    <n v="7.4"/>
    <n v="138.38999999999999"/>
    <n v="128.80000000000001"/>
    <n v="1"/>
    <n v="3.6"/>
    <n v="3.1"/>
    <n v="105"/>
    <s v="Medium"/>
    <n v="1.246"/>
    <x v="0"/>
    <s v=""/>
    <n v="4.9000000000000004"/>
    <n v="9"/>
    <n v="-9.59"/>
    <n v="-0.5"/>
    <s v="Sunday"/>
    <s v="0-5 min"/>
    <n v="1"/>
    <s v="Above 1.2"/>
  </r>
  <r>
    <s v="RF007393"/>
    <d v="2026-03-08T03:22:00"/>
    <d v="2026-03-08T00:00:00"/>
    <n v="3"/>
    <x v="2"/>
    <x v="0"/>
    <n v="4.3"/>
    <n v="101.3"/>
    <n v="97.97"/>
    <n v="1"/>
    <n v="2.2999999999999998"/>
    <n v="1"/>
    <n v="118"/>
    <s v="Low"/>
    <n v="1.8919999999999999"/>
    <x v="0"/>
    <s v=""/>
    <n v="4.83"/>
    <n v="12"/>
    <n v="-3.33"/>
    <n v="-1.3"/>
    <s v="Sunday"/>
    <s v="0-5 min"/>
    <n v="1"/>
    <s v="Above 1.2"/>
  </r>
  <r>
    <s v="RF007394"/>
    <d v="2026-03-08T03:34:00"/>
    <d v="2026-03-08T00:00:00"/>
    <n v="3"/>
    <x v="0"/>
    <x v="1"/>
    <n v="5"/>
    <n v="115.54"/>
    <n v="112.17"/>
    <n v="1.1000000000000001"/>
    <n v="6.1"/>
    <n v="10.5"/>
    <n v="143"/>
    <s v="Medium"/>
    <n v="1.212"/>
    <x v="0"/>
    <s v=""/>
    <n v="4.78"/>
    <n v="0"/>
    <n v="-3.37"/>
    <n v="4.4000000000000004"/>
    <s v="Sunday"/>
    <s v="5-10 min"/>
    <n v="1"/>
    <s v="Above 1.2"/>
  </r>
  <r>
    <s v="RF007395"/>
    <d v="2026-03-08T03:46:00"/>
    <d v="2026-03-08T00:00:00"/>
    <n v="3"/>
    <x v="0"/>
    <x v="0"/>
    <n v="5.2"/>
    <n v="128.80000000000001"/>
    <n v="134.1"/>
    <n v="1"/>
    <n v="3.6"/>
    <n v="4.4000000000000004"/>
    <n v="136"/>
    <s v="Medium"/>
    <n v="1.2929999999999999"/>
    <x v="0"/>
    <s v=""/>
    <n v="4.8600000000000003"/>
    <n v="3"/>
    <n v="5.3"/>
    <n v="0.8"/>
    <s v="Sunday"/>
    <s v="0-5 min"/>
    <n v="1"/>
    <s v="Above 1.2"/>
  </r>
  <r>
    <s v="RF007396"/>
    <d v="2026-03-08T03:52:00"/>
    <d v="2026-03-08T00:00:00"/>
    <n v="3"/>
    <x v="3"/>
    <x v="1"/>
    <n v="3.5"/>
    <n v="90.86"/>
    <m/>
    <n v="1.1000000000000001"/>
    <n v="2"/>
    <n v="1"/>
    <n v="62"/>
    <s v="Low"/>
    <n v="1.3460000000000001"/>
    <x v="2"/>
    <s v="ETA too high"/>
    <n v="4.5199999999999996"/>
    <n v="0"/>
    <m/>
    <n v="-1"/>
    <s v="Sunday"/>
    <s v="0-5 min"/>
    <n v="0"/>
    <s v="Above 1.2"/>
  </r>
  <r>
    <s v="RF007397"/>
    <d v="2026-03-08T05:13:00"/>
    <d v="2026-03-08T00:00:00"/>
    <n v="5"/>
    <x v="0"/>
    <x v="0"/>
    <n v="2.8"/>
    <n v="93.12"/>
    <n v="100.62"/>
    <n v="1.1000000000000001"/>
    <n v="4.9000000000000004"/>
    <n v="7.6"/>
    <n v="103"/>
    <s v="Low"/>
    <n v="1.0640000000000001"/>
    <x v="0"/>
    <s v=""/>
    <n v="4.3499999999999996"/>
    <n v="6"/>
    <n v="7.5"/>
    <n v="2.7"/>
    <s v="Sunday"/>
    <s v="0-5 min"/>
    <n v="1"/>
    <s v="Between 1.0-1.2"/>
  </r>
  <r>
    <s v="RF007398"/>
    <d v="2026-03-08T05:32:00"/>
    <d v="2026-03-08T00:00:00"/>
    <n v="5"/>
    <x v="3"/>
    <x v="0"/>
    <n v="18.3"/>
    <n v="393.49"/>
    <m/>
    <n v="1.1000000000000001"/>
    <n v="2.4"/>
    <n v="1.1000000000000001"/>
    <n v="65"/>
    <s v="Low"/>
    <n v="1.4139999999999999"/>
    <x v="1"/>
    <s v="Pickup too far"/>
    <n v="4.8499999999999996"/>
    <n v="6"/>
    <m/>
    <n v="-1.3"/>
    <s v="Sunday"/>
    <s v="0-5 min"/>
    <n v="0"/>
    <s v="Above 1.2"/>
  </r>
  <r>
    <s v="RF007399"/>
    <d v="2026-03-08T05:46:00"/>
    <d v="2026-03-08T00:00:00"/>
    <n v="5"/>
    <x v="0"/>
    <x v="0"/>
    <n v="10.4"/>
    <n v="188.98"/>
    <n v="191.12"/>
    <n v="1"/>
    <n v="2.1"/>
    <n v="1"/>
    <n v="134"/>
    <s v="Low"/>
    <n v="1.4450000000000001"/>
    <x v="0"/>
    <s v=""/>
    <n v="4.78"/>
    <n v="4"/>
    <n v="2.14"/>
    <n v="-1.1000000000000001"/>
    <s v="Sunday"/>
    <s v="0-5 min"/>
    <n v="1"/>
    <s v="Above 1.2"/>
  </r>
  <r>
    <s v="RF007400"/>
    <d v="2026-03-08T05:47:00"/>
    <d v="2026-03-08T00:00:00"/>
    <n v="5"/>
    <x v="1"/>
    <x v="0"/>
    <n v="9.6999999999999993"/>
    <n v="200.21"/>
    <m/>
    <n v="1"/>
    <n v="3.9"/>
    <n v="4.4000000000000004"/>
    <n v="104"/>
    <s v="Low"/>
    <n v="1.3779999999999999"/>
    <x v="2"/>
    <s v="Fare too high"/>
    <n v="4.96"/>
    <n v="10"/>
    <m/>
    <n v="0.5"/>
    <s v="Sunday"/>
    <s v="0-5 min"/>
    <n v="0"/>
    <s v="Above 1.2"/>
  </r>
  <r>
    <s v="RF007401"/>
    <d v="2026-03-08T06:31:00"/>
    <d v="2026-03-08T00:00:00"/>
    <n v="6"/>
    <x v="1"/>
    <x v="0"/>
    <n v="0.7"/>
    <n v="54.14"/>
    <n v="52.55"/>
    <n v="1.1000000000000001"/>
    <n v="7.6"/>
    <n v="13.6"/>
    <n v="98"/>
    <s v="Low"/>
    <n v="1.2669999999999999"/>
    <x v="0"/>
    <s v=""/>
    <n v="4.84"/>
    <n v="3"/>
    <n v="-1.59"/>
    <n v="6"/>
    <s v="Sunday"/>
    <s v="5-10 min"/>
    <n v="1"/>
    <s v="Above 1.2"/>
  </r>
  <r>
    <s v="RF007402"/>
    <d v="2026-03-08T06:53:00"/>
    <d v="2026-03-08T00:00:00"/>
    <n v="6"/>
    <x v="2"/>
    <x v="0"/>
    <n v="2.5"/>
    <n v="71.87"/>
    <n v="70.959999999999994"/>
    <n v="1"/>
    <n v="2"/>
    <n v="2.7"/>
    <n v="120"/>
    <s v="Low"/>
    <n v="1.274"/>
    <x v="0"/>
    <s v=""/>
    <n v="4.63"/>
    <n v="7"/>
    <n v="-0.91"/>
    <n v="0.7"/>
    <s v="Sunday"/>
    <s v="0-5 min"/>
    <n v="1"/>
    <s v="Above 1.2"/>
  </r>
  <r>
    <s v="RF007403"/>
    <d v="2026-03-08T06:59:00"/>
    <d v="2026-03-08T00:00:00"/>
    <n v="6"/>
    <x v="1"/>
    <x v="0"/>
    <n v="9.1999999999999993"/>
    <n v="165.41"/>
    <n v="154.79"/>
    <n v="1"/>
    <n v="2"/>
    <n v="1"/>
    <n v="110"/>
    <s v="Low"/>
    <n v="1.7989999999999999"/>
    <x v="0"/>
    <s v=""/>
    <n v="4.78"/>
    <n v="5"/>
    <n v="-10.62"/>
    <n v="-1"/>
    <s v="Sunday"/>
    <s v="0-5 min"/>
    <n v="1"/>
    <s v="Above 1.2"/>
  </r>
  <r>
    <s v="RF007404"/>
    <d v="2026-03-08T07:05:00"/>
    <d v="2026-03-08T00:00:00"/>
    <n v="7"/>
    <x v="3"/>
    <x v="0"/>
    <n v="1.6"/>
    <n v="64.42"/>
    <n v="66.790000000000006"/>
    <n v="1"/>
    <n v="2.6"/>
    <n v="5.5"/>
    <n v="67"/>
    <s v="Low"/>
    <n v="1.663"/>
    <x v="0"/>
    <s v=""/>
    <n v="4.99"/>
    <n v="7"/>
    <n v="2.37"/>
    <n v="2.9"/>
    <s v="Sunday"/>
    <s v="0-5 min"/>
    <n v="1"/>
    <s v="Above 1.2"/>
  </r>
  <r>
    <s v="RF007405"/>
    <d v="2026-03-08T07:17:00"/>
    <d v="2026-03-08T00:00:00"/>
    <n v="7"/>
    <x v="4"/>
    <x v="0"/>
    <n v="5.9"/>
    <n v="153.88"/>
    <n v="157.65"/>
    <n v="1.2"/>
    <n v="8"/>
    <n v="6.4"/>
    <n v="61"/>
    <s v="Low"/>
    <n v="1.41"/>
    <x v="0"/>
    <s v=""/>
    <n v="4.76"/>
    <n v="24"/>
    <n v="3.77"/>
    <n v="-1.6"/>
    <s v="Sunday"/>
    <s v="5-10 min"/>
    <n v="1"/>
    <s v="Above 1.2"/>
  </r>
  <r>
    <s v="RF007406"/>
    <d v="2026-03-08T07:44:00"/>
    <d v="2026-03-08T00:00:00"/>
    <n v="7"/>
    <x v="2"/>
    <x v="0"/>
    <n v="6"/>
    <n v="138.94"/>
    <n v="135.72"/>
    <n v="1"/>
    <n v="2.6"/>
    <n v="8.1999999999999993"/>
    <n v="129"/>
    <s v="Medium"/>
    <n v="1.01"/>
    <x v="0"/>
    <s v=""/>
    <n v="4.3"/>
    <n v="2"/>
    <n v="-3.22"/>
    <n v="5.6"/>
    <s v="Sunday"/>
    <s v="0-5 min"/>
    <n v="1"/>
    <s v="Between 1.0-1.2"/>
  </r>
  <r>
    <s v="RF007407"/>
    <d v="2026-03-08T07:48:00"/>
    <d v="2026-03-08T00:00:00"/>
    <n v="7"/>
    <x v="1"/>
    <x v="0"/>
    <n v="4.0999999999999996"/>
    <n v="106.82"/>
    <n v="110.13"/>
    <n v="1.1000000000000001"/>
    <n v="8.4"/>
    <n v="9.1"/>
    <n v="79"/>
    <s v="Medium"/>
    <n v="0.752"/>
    <x v="0"/>
    <s v=""/>
    <n v="5"/>
    <n v="1"/>
    <n v="3.31"/>
    <n v="0.7"/>
    <s v="Sunday"/>
    <s v="5-10 min"/>
    <n v="1"/>
    <s v="Below 0.8"/>
  </r>
  <r>
    <s v="RF007408"/>
    <d v="2026-03-08T08:11:00"/>
    <d v="2026-03-08T00:00:00"/>
    <n v="8"/>
    <x v="0"/>
    <x v="0"/>
    <n v="7.6"/>
    <n v="158"/>
    <n v="157.94"/>
    <n v="1.1000000000000001"/>
    <n v="7.8"/>
    <n v="10.8"/>
    <n v="135"/>
    <s v="High"/>
    <n v="0.91"/>
    <x v="0"/>
    <s v=""/>
    <n v="4.51"/>
    <n v="4"/>
    <n v="-0.06"/>
    <n v="3"/>
    <s v="Sunday"/>
    <s v="5-10 min"/>
    <n v="1"/>
    <s v="Between 0.8-1.0"/>
  </r>
  <r>
    <s v="RF007409"/>
    <d v="2026-03-08T08:14:00"/>
    <d v="2026-03-08T00:00:00"/>
    <n v="8"/>
    <x v="1"/>
    <x v="0"/>
    <n v="3.6"/>
    <n v="123.3"/>
    <m/>
    <n v="1.3"/>
    <n v="8.9"/>
    <n v="4.5999999999999996"/>
    <n v="66"/>
    <s v="Medium"/>
    <n v="0.70899999999999996"/>
    <x v="2"/>
    <s v="Fare too high"/>
    <n v="4.5999999999999996"/>
    <n v="2"/>
    <m/>
    <n v="-4.3"/>
    <s v="Sunday"/>
    <s v="5-10 min"/>
    <n v="0"/>
    <s v="Below 0.8"/>
  </r>
  <r>
    <s v="RF007410"/>
    <d v="2026-03-08T08:21:00"/>
    <d v="2026-03-08T00:00:00"/>
    <n v="8"/>
    <x v="1"/>
    <x v="0"/>
    <n v="3.6"/>
    <n v="102.76"/>
    <n v="106.79"/>
    <n v="1.2"/>
    <n v="4"/>
    <n v="4.9000000000000004"/>
    <n v="81"/>
    <s v="Medium"/>
    <n v="0.84799999999999998"/>
    <x v="0"/>
    <s v=""/>
    <n v="4.51"/>
    <n v="1"/>
    <n v="4.03"/>
    <n v="0.9"/>
    <s v="Sunday"/>
    <s v="0-5 min"/>
    <n v="1"/>
    <s v="Between 0.8-1.0"/>
  </r>
  <r>
    <s v="RF007411"/>
    <d v="2026-03-08T08:50:00"/>
    <d v="2026-03-08T00:00:00"/>
    <n v="8"/>
    <x v="2"/>
    <x v="0"/>
    <n v="2.2999999999999998"/>
    <n v="95.35"/>
    <n v="96.05"/>
    <n v="1.3"/>
    <n v="7.6"/>
    <n v="5.3"/>
    <n v="99"/>
    <s v="High"/>
    <n v="0.67900000000000005"/>
    <x v="0"/>
    <s v=""/>
    <n v="4.76"/>
    <n v="42"/>
    <n v="0.7"/>
    <n v="-2.2999999999999998"/>
    <s v="Sunday"/>
    <s v="5-10 min"/>
    <n v="1"/>
    <s v="Below 0.8"/>
  </r>
  <r>
    <s v="RF007412"/>
    <d v="2026-03-08T08:54:00"/>
    <d v="2026-03-08T00:00:00"/>
    <n v="8"/>
    <x v="2"/>
    <x v="0"/>
    <n v="13.7"/>
    <n v="386.29"/>
    <n v="398"/>
    <n v="1.4"/>
    <n v="8.3000000000000007"/>
    <n v="8.3000000000000007"/>
    <n v="88"/>
    <s v="Medium"/>
    <n v="0.70299999999999996"/>
    <x v="0"/>
    <s v=""/>
    <n v="4.6399999999999997"/>
    <n v="13"/>
    <n v="11.71"/>
    <n v="0"/>
    <s v="Sunday"/>
    <s v="5-10 min"/>
    <n v="1"/>
    <s v="Below 0.8"/>
  </r>
  <r>
    <s v="RF007413"/>
    <d v="2026-03-08T08:58:00"/>
    <d v="2026-03-08T00:00:00"/>
    <n v="8"/>
    <x v="4"/>
    <x v="0"/>
    <n v="2.6"/>
    <n v="76.930000000000007"/>
    <n v="77.239999999999995"/>
    <n v="1"/>
    <n v="5.8"/>
    <n v="7.2"/>
    <n v="54"/>
    <s v="Low"/>
    <n v="1.323"/>
    <x v="0"/>
    <s v=""/>
    <n v="4.8499999999999996"/>
    <n v="14"/>
    <n v="0.31"/>
    <n v="1.4"/>
    <s v="Sunday"/>
    <s v="5-10 min"/>
    <n v="1"/>
    <s v="Above 1.2"/>
  </r>
  <r>
    <s v="RF007414"/>
    <d v="2026-03-08T09:01:00"/>
    <d v="2026-03-08T00:00:00"/>
    <n v="9"/>
    <x v="4"/>
    <x v="0"/>
    <n v="3.9"/>
    <n v="94.62"/>
    <n v="93.49"/>
    <n v="1"/>
    <n v="11.1"/>
    <n v="10.5"/>
    <n v="53"/>
    <s v="Low"/>
    <n v="1.3260000000000001"/>
    <x v="0"/>
    <s v=""/>
    <n v="4.9000000000000004"/>
    <n v="6"/>
    <n v="-1.1299999999999999"/>
    <n v="-0.6"/>
    <s v="Sunday"/>
    <s v="10-15 min"/>
    <n v="1"/>
    <s v="Above 1.2"/>
  </r>
  <r>
    <s v="RF007415"/>
    <d v="2026-03-08T09:07:00"/>
    <d v="2026-03-08T00:00:00"/>
    <n v="9"/>
    <x v="1"/>
    <x v="1"/>
    <n v="5.5"/>
    <n v="114.14"/>
    <n v="113.48"/>
    <n v="1"/>
    <n v="9.3000000000000007"/>
    <n v="8.6999999999999993"/>
    <n v="91"/>
    <s v="Medium"/>
    <n v="0.98599999999999999"/>
    <x v="0"/>
    <s v=""/>
    <n v="4.4000000000000004"/>
    <n v="0"/>
    <n v="-0.66"/>
    <n v="-0.6"/>
    <s v="Sunday"/>
    <s v="5-10 min"/>
    <n v="1"/>
    <s v="Between 0.8-1.0"/>
  </r>
  <r>
    <s v="RF007416"/>
    <d v="2026-03-08T09:37:00"/>
    <d v="2026-03-08T00:00:00"/>
    <n v="9"/>
    <x v="4"/>
    <x v="0"/>
    <n v="4.4000000000000004"/>
    <n v="101.11"/>
    <n v="96.83"/>
    <n v="1"/>
    <n v="7.6"/>
    <n v="12.6"/>
    <n v="57"/>
    <s v="Low"/>
    <n v="1.2649999999999999"/>
    <x v="0"/>
    <s v=""/>
    <n v="4.28"/>
    <n v="5"/>
    <n v="-4.28"/>
    <n v="5"/>
    <s v="Sunday"/>
    <s v="5-10 min"/>
    <n v="1"/>
    <s v="Above 1.2"/>
  </r>
  <r>
    <s v="RF007417"/>
    <d v="2026-03-08T09:38:00"/>
    <d v="2026-03-08T00:00:00"/>
    <n v="9"/>
    <x v="4"/>
    <x v="0"/>
    <n v="13.8"/>
    <n v="246.46"/>
    <n v="250.62"/>
    <n v="1"/>
    <n v="6.7"/>
    <n v="1"/>
    <n v="54"/>
    <s v="Low"/>
    <n v="1.488"/>
    <x v="0"/>
    <s v=""/>
    <n v="4.5999999999999996"/>
    <n v="17"/>
    <n v="4.16"/>
    <n v="-5.7"/>
    <s v="Sunday"/>
    <s v="5-10 min"/>
    <n v="1"/>
    <s v="Above 1.2"/>
  </r>
  <r>
    <s v="RF007418"/>
    <d v="2026-03-08T09:46:00"/>
    <d v="2026-03-08T00:00:00"/>
    <n v="9"/>
    <x v="0"/>
    <x v="1"/>
    <n v="10.8"/>
    <n v="224.5"/>
    <n v="226.39"/>
    <n v="1.1000000000000001"/>
    <n v="7.7"/>
    <n v="10.9"/>
    <n v="124"/>
    <s v="Medium"/>
    <n v="0.90800000000000003"/>
    <x v="0"/>
    <s v=""/>
    <n v="4.9000000000000004"/>
    <n v="0"/>
    <n v="1.89"/>
    <n v="3.2"/>
    <s v="Sunday"/>
    <s v="5-10 min"/>
    <n v="1"/>
    <s v="Between 0.8-1.0"/>
  </r>
  <r>
    <s v="RF007419"/>
    <d v="2026-03-08T09:49:00"/>
    <d v="2026-03-08T00:00:00"/>
    <n v="9"/>
    <x v="1"/>
    <x v="1"/>
    <n v="5.3"/>
    <n v="132.78"/>
    <n v="132.29"/>
    <n v="1.1000000000000001"/>
    <n v="7.8"/>
    <n v="7.9"/>
    <n v="90"/>
    <s v="Medium"/>
    <n v="0.96299999999999997"/>
    <x v="0"/>
    <s v=""/>
    <n v="4.79"/>
    <n v="0"/>
    <n v="-0.49"/>
    <n v="0.1"/>
    <s v="Sunday"/>
    <s v="5-10 min"/>
    <n v="1"/>
    <s v="Between 0.8-1.0"/>
  </r>
  <r>
    <s v="RF007420"/>
    <d v="2026-03-08T10:07:00"/>
    <d v="2026-03-08T00:00:00"/>
    <n v="10"/>
    <x v="0"/>
    <x v="1"/>
    <n v="5.3"/>
    <n v="147.25"/>
    <n v="143.5"/>
    <n v="1.1000000000000001"/>
    <n v="10"/>
    <n v="8.9"/>
    <n v="109"/>
    <s v="Medium"/>
    <n v="0.82199999999999995"/>
    <x v="0"/>
    <s v=""/>
    <n v="4.87"/>
    <n v="0"/>
    <n v="-3.75"/>
    <n v="-1.1000000000000001"/>
    <s v="Sunday"/>
    <s v="5-10 min"/>
    <n v="1"/>
    <s v="Between 0.8-1.0"/>
  </r>
  <r>
    <s v="RF007421"/>
    <d v="2026-03-08T10:20:00"/>
    <d v="2026-03-08T00:00:00"/>
    <n v="10"/>
    <x v="0"/>
    <x v="0"/>
    <n v="3.1"/>
    <n v="100.5"/>
    <n v="95.96"/>
    <n v="1.2"/>
    <n v="5.2"/>
    <n v="4.5"/>
    <n v="114"/>
    <s v="High"/>
    <n v="0.76200000000000001"/>
    <x v="0"/>
    <s v=""/>
    <n v="4.47"/>
    <n v="32"/>
    <n v="-4.54"/>
    <n v="-0.7"/>
    <s v="Sunday"/>
    <s v="5-10 min"/>
    <n v="1"/>
    <s v="Below 0.8"/>
  </r>
  <r>
    <s v="RF007422"/>
    <d v="2026-03-08T10:34:00"/>
    <d v="2026-03-08T00:00:00"/>
    <n v="10"/>
    <x v="0"/>
    <x v="0"/>
    <n v="0.7"/>
    <n v="67.78"/>
    <n v="69.81"/>
    <n v="1.3"/>
    <n v="9.6999999999999993"/>
    <n v="11.5"/>
    <n v="106"/>
    <s v="High"/>
    <n v="0.70299999999999996"/>
    <x v="0"/>
    <s v=""/>
    <n v="4.47"/>
    <n v="9"/>
    <n v="2.0299999999999998"/>
    <n v="1.8"/>
    <s v="Sunday"/>
    <s v="5-10 min"/>
    <n v="1"/>
    <s v="Below 0.8"/>
  </r>
  <r>
    <s v="RF007423"/>
    <d v="2026-03-08T10:34:00"/>
    <d v="2026-03-08T00:00:00"/>
    <n v="10"/>
    <x v="1"/>
    <x v="1"/>
    <n v="1.6"/>
    <n v="73.430000000000007"/>
    <n v="69"/>
    <n v="1.2"/>
    <n v="6.7"/>
    <n v="9"/>
    <n v="76"/>
    <s v="Medium"/>
    <n v="0.81599999999999995"/>
    <x v="0"/>
    <s v=""/>
    <n v="4.87"/>
    <n v="0"/>
    <n v="-4.43"/>
    <n v="2.2999999999999998"/>
    <s v="Sunday"/>
    <s v="5-10 min"/>
    <n v="1"/>
    <s v="Between 0.8-1.0"/>
  </r>
  <r>
    <s v="RF007424"/>
    <d v="2026-03-08T10:46:00"/>
    <d v="2026-03-08T00:00:00"/>
    <n v="10"/>
    <x v="0"/>
    <x v="0"/>
    <n v="13.5"/>
    <n v="286.25"/>
    <n v="294.52"/>
    <n v="1.2"/>
    <n v="8.9"/>
    <n v="8"/>
    <n v="118"/>
    <s v="High"/>
    <n v="0.79800000000000004"/>
    <x v="0"/>
    <s v=""/>
    <n v="4.49"/>
    <n v="10"/>
    <n v="8.27"/>
    <n v="-0.9"/>
    <s v="Sunday"/>
    <s v="5-10 min"/>
    <n v="1"/>
    <s v="Below 0.8"/>
  </r>
  <r>
    <s v="RF007425"/>
    <d v="2026-03-08T11:10:00"/>
    <d v="2026-03-08T00:00:00"/>
    <n v="11"/>
    <x v="0"/>
    <x v="0"/>
    <n v="8.3000000000000007"/>
    <n v="164.7"/>
    <n v="152.75"/>
    <n v="1.1000000000000001"/>
    <n v="6.2"/>
    <n v="7.9"/>
    <n v="101"/>
    <s v="Medium"/>
    <n v="0.78900000000000003"/>
    <x v="0"/>
    <s v=""/>
    <n v="4.78"/>
    <n v="12"/>
    <n v="-11.95"/>
    <n v="1.7"/>
    <s v="Sunday"/>
    <s v="5-10 min"/>
    <n v="1"/>
    <s v="Below 0.8"/>
  </r>
  <r>
    <s v="RF007426"/>
    <d v="2026-03-08T11:17:00"/>
    <d v="2026-03-08T00:00:00"/>
    <n v="11"/>
    <x v="0"/>
    <x v="0"/>
    <n v="3.7"/>
    <n v="104.29"/>
    <m/>
    <n v="1.1000000000000001"/>
    <n v="3.7"/>
    <n v="1"/>
    <n v="116"/>
    <s v="Low"/>
    <n v="1.784"/>
    <x v="1"/>
    <s v="Vehicle issue"/>
    <n v="4.4000000000000004"/>
    <n v="6"/>
    <m/>
    <n v="-2.7"/>
    <s v="Sunday"/>
    <s v="0-5 min"/>
    <n v="0"/>
    <s v="Above 1.2"/>
  </r>
  <r>
    <s v="RF007427"/>
    <d v="2026-03-08T11:20:00"/>
    <d v="2026-03-08T00:00:00"/>
    <n v="11"/>
    <x v="1"/>
    <x v="0"/>
    <n v="7.5"/>
    <n v="148.26"/>
    <n v="151.21"/>
    <n v="1"/>
    <n v="3.8"/>
    <n v="7.5"/>
    <n v="70"/>
    <s v="Low"/>
    <n v="0.997"/>
    <x v="0"/>
    <s v=""/>
    <n v="4.67"/>
    <n v="7"/>
    <n v="2.95"/>
    <n v="3.7"/>
    <s v="Sunday"/>
    <s v="0-5 min"/>
    <n v="1"/>
    <s v="Between 0.8-1.0"/>
  </r>
  <r>
    <s v="RF007428"/>
    <d v="2026-03-08T12:12:00"/>
    <d v="2026-03-08T00:00:00"/>
    <n v="12"/>
    <x v="4"/>
    <x v="0"/>
    <n v="21.8"/>
    <n v="387.77"/>
    <m/>
    <n v="1"/>
    <n v="4.5999999999999996"/>
    <m/>
    <n v="59"/>
    <s v="Low"/>
    <n v="1.5329999999999999"/>
    <x v="3"/>
    <s v="No driver available"/>
    <n v="4.57"/>
    <n v="3"/>
    <m/>
    <m/>
    <s v="Sunday"/>
    <s v="0-5 min"/>
    <n v="0"/>
    <s v="Above 1.2"/>
  </r>
  <r>
    <s v="RF007429"/>
    <d v="2026-03-08T12:19:00"/>
    <d v="2026-03-08T00:00:00"/>
    <n v="12"/>
    <x v="4"/>
    <x v="0"/>
    <n v="9"/>
    <n v="189.63"/>
    <n v="187.42"/>
    <n v="1"/>
    <n v="5.5"/>
    <n v="1.9"/>
    <n v="55"/>
    <s v="Low"/>
    <n v="2.0699999999999998"/>
    <x v="0"/>
    <s v=""/>
    <n v="4.84"/>
    <n v="8"/>
    <n v="-2.21"/>
    <n v="-3.6"/>
    <s v="Sunday"/>
    <s v="5-10 min"/>
    <n v="1"/>
    <s v="Above 1.2"/>
  </r>
  <r>
    <s v="RF007430"/>
    <d v="2026-03-08T12:24:00"/>
    <d v="2026-03-08T00:00:00"/>
    <n v="12"/>
    <x v="3"/>
    <x v="0"/>
    <n v="2.2000000000000002"/>
    <n v="71.069999999999993"/>
    <n v="72.819999999999993"/>
    <n v="1"/>
    <n v="3.5"/>
    <n v="7.7"/>
    <n v="70"/>
    <s v="Low"/>
    <n v="1.4850000000000001"/>
    <x v="0"/>
    <s v=""/>
    <n v="4.3899999999999997"/>
    <n v="2"/>
    <n v="1.75"/>
    <n v="4.2"/>
    <s v="Sunday"/>
    <s v="0-5 min"/>
    <n v="1"/>
    <s v="Above 1.2"/>
  </r>
  <r>
    <s v="RF007431"/>
    <d v="2026-03-08T12:27:00"/>
    <d v="2026-03-08T00:00:00"/>
    <n v="12"/>
    <x v="0"/>
    <x v="0"/>
    <n v="4.9000000000000004"/>
    <n v="122.27"/>
    <n v="117.09"/>
    <n v="1"/>
    <n v="2"/>
    <n v="3.9"/>
    <n v="120"/>
    <s v="Medium"/>
    <n v="0.92500000000000004"/>
    <x v="0"/>
    <s v=""/>
    <n v="4.9000000000000004"/>
    <n v="6"/>
    <n v="-5.18"/>
    <n v="1.9"/>
    <s v="Sunday"/>
    <s v="0-5 min"/>
    <n v="1"/>
    <s v="Between 0.8-1.0"/>
  </r>
  <r>
    <s v="RF007432"/>
    <d v="2026-03-08T12:36:00"/>
    <d v="2026-03-08T00:00:00"/>
    <n v="12"/>
    <x v="2"/>
    <x v="0"/>
    <n v="7.7"/>
    <n v="165.97"/>
    <m/>
    <n v="1.1000000000000001"/>
    <n v="5.8"/>
    <m/>
    <n v="111"/>
    <s v="Low"/>
    <n v="1.196"/>
    <x v="3"/>
    <s v="No driver available"/>
    <n v="4.74"/>
    <n v="4"/>
    <m/>
    <m/>
    <s v="Sunday"/>
    <s v="5-10 min"/>
    <n v="0"/>
    <s v="Between 1.0-1.2"/>
  </r>
  <r>
    <s v="RF007433"/>
    <d v="2026-03-08T12:41:00"/>
    <d v="2026-03-08T00:00:00"/>
    <n v="12"/>
    <x v="0"/>
    <x v="0"/>
    <n v="12.6"/>
    <n v="217.31"/>
    <n v="220.62"/>
    <n v="1"/>
    <n v="4.0999999999999996"/>
    <n v="2.4"/>
    <n v="123"/>
    <s v="Medium"/>
    <n v="1.165"/>
    <x v="0"/>
    <s v=""/>
    <n v="4.8899999999999997"/>
    <n v="20"/>
    <n v="3.31"/>
    <n v="-1.7"/>
    <s v="Sunday"/>
    <s v="0-5 min"/>
    <n v="1"/>
    <s v="Between 1.0-1.2"/>
  </r>
  <r>
    <s v="RF007434"/>
    <d v="2026-03-08T12:46:00"/>
    <d v="2026-03-08T00:00:00"/>
    <n v="12"/>
    <x v="4"/>
    <x v="0"/>
    <n v="5.9"/>
    <n v="114.18"/>
    <n v="112.55"/>
    <n v="1"/>
    <n v="2"/>
    <n v="1"/>
    <n v="55"/>
    <s v="Low"/>
    <n v="1.6619999999999999"/>
    <x v="0"/>
    <s v=""/>
    <n v="4.5599999999999996"/>
    <n v="35"/>
    <n v="-1.63"/>
    <n v="-1"/>
    <s v="Sunday"/>
    <s v="0-5 min"/>
    <n v="1"/>
    <s v="Above 1.2"/>
  </r>
  <r>
    <s v="RF007435"/>
    <d v="2026-03-08T12:46:00"/>
    <d v="2026-03-08T00:00:00"/>
    <n v="12"/>
    <x v="2"/>
    <x v="0"/>
    <n v="5"/>
    <n v="111.35"/>
    <n v="108.66"/>
    <n v="1"/>
    <n v="2"/>
    <n v="1"/>
    <n v="106"/>
    <s v="Medium"/>
    <n v="1.1040000000000001"/>
    <x v="0"/>
    <s v=""/>
    <n v="4.88"/>
    <n v="2"/>
    <n v="-2.69"/>
    <n v="-1"/>
    <s v="Sunday"/>
    <s v="0-5 min"/>
    <n v="1"/>
    <s v="Between 1.0-1.2"/>
  </r>
  <r>
    <s v="RF007436"/>
    <d v="2026-03-08T13:10:00"/>
    <d v="2026-03-08T00:00:00"/>
    <n v="13"/>
    <x v="1"/>
    <x v="0"/>
    <n v="3.6"/>
    <n v="98.64"/>
    <n v="97.76"/>
    <n v="1"/>
    <n v="4.8"/>
    <n v="14"/>
    <n v="89"/>
    <s v="Low"/>
    <n v="1.129"/>
    <x v="0"/>
    <s v=""/>
    <n v="4.5999999999999996"/>
    <n v="7"/>
    <n v="-0.88"/>
    <n v="9.1999999999999993"/>
    <s v="Sunday"/>
    <s v="0-5 min"/>
    <n v="1"/>
    <s v="Between 1.0-1.2"/>
  </r>
  <r>
    <s v="RF007437"/>
    <d v="2026-03-08T13:54:00"/>
    <d v="2026-03-08T00:00:00"/>
    <n v="13"/>
    <x v="0"/>
    <x v="0"/>
    <n v="1.7"/>
    <n v="68.349999999999994"/>
    <n v="67.44"/>
    <n v="1"/>
    <n v="5.6"/>
    <n v="5.2"/>
    <n v="122"/>
    <s v="Low"/>
    <n v="1.6719999999999999"/>
    <x v="0"/>
    <s v=""/>
    <n v="5"/>
    <n v="5"/>
    <n v="-0.91"/>
    <n v="-0.4"/>
    <s v="Sunday"/>
    <s v="5-10 min"/>
    <n v="1"/>
    <s v="Above 1.2"/>
  </r>
  <r>
    <s v="RF007438"/>
    <d v="2026-03-08T13:59:00"/>
    <d v="2026-03-08T00:00:00"/>
    <n v="13"/>
    <x v="0"/>
    <x v="1"/>
    <n v="9.6"/>
    <n v="172.48"/>
    <n v="170.97"/>
    <n v="1"/>
    <n v="6.6"/>
    <n v="9.4"/>
    <n v="117"/>
    <s v="Low"/>
    <n v="1.1839999999999999"/>
    <x v="0"/>
    <s v=""/>
    <n v="4.3899999999999997"/>
    <n v="0"/>
    <n v="-1.51"/>
    <n v="2.8"/>
    <s v="Sunday"/>
    <s v="5-10 min"/>
    <n v="1"/>
    <s v="Between 1.0-1.2"/>
  </r>
  <r>
    <s v="RF007439"/>
    <d v="2026-03-08T14:02:00"/>
    <d v="2026-03-08T00:00:00"/>
    <n v="14"/>
    <x v="1"/>
    <x v="1"/>
    <n v="4.8"/>
    <n v="117.95"/>
    <n v="124.21"/>
    <n v="1"/>
    <n v="3.2"/>
    <n v="6.3"/>
    <n v="97"/>
    <s v="Low"/>
    <n v="1.6379999999999999"/>
    <x v="0"/>
    <s v=""/>
    <n v="4.4000000000000004"/>
    <n v="0"/>
    <n v="6.26"/>
    <n v="3.1"/>
    <s v="Sunday"/>
    <s v="0-5 min"/>
    <n v="1"/>
    <s v="Above 1.2"/>
  </r>
  <r>
    <s v="RF007440"/>
    <d v="2026-03-08T14:06:00"/>
    <d v="2026-03-08T00:00:00"/>
    <n v="14"/>
    <x v="3"/>
    <x v="0"/>
    <n v="1.7"/>
    <n v="60"/>
    <m/>
    <n v="1"/>
    <n v="2.9"/>
    <n v="9"/>
    <n v="54"/>
    <s v="Low"/>
    <n v="1.9350000000000001"/>
    <x v="1"/>
    <s v="Driver unavailable"/>
    <n v="4.7"/>
    <n v="5"/>
    <m/>
    <n v="6.1"/>
    <s v="Sunday"/>
    <s v="0-5 min"/>
    <n v="0"/>
    <s v="Above 1.2"/>
  </r>
  <r>
    <s v="RF007441"/>
    <d v="2026-03-08T14:07:00"/>
    <d v="2026-03-08T00:00:00"/>
    <n v="14"/>
    <x v="2"/>
    <x v="1"/>
    <n v="3.2"/>
    <n v="89.65"/>
    <n v="92.48"/>
    <n v="1.1000000000000001"/>
    <n v="5.4"/>
    <n v="7.7"/>
    <n v="95"/>
    <s v="Low"/>
    <n v="1.099"/>
    <x v="0"/>
    <s v=""/>
    <n v="4.75"/>
    <n v="0"/>
    <n v="2.83"/>
    <n v="2.2999999999999998"/>
    <s v="Sunday"/>
    <s v="5-10 min"/>
    <n v="1"/>
    <s v="Between 1.0-1.2"/>
  </r>
  <r>
    <s v="RF007442"/>
    <d v="2026-03-08T14:42:00"/>
    <d v="2026-03-08T00:00:00"/>
    <n v="14"/>
    <x v="1"/>
    <x v="0"/>
    <n v="6.8"/>
    <n v="131.16999999999999"/>
    <n v="131.22999999999999"/>
    <n v="1"/>
    <n v="2.5"/>
    <n v="1"/>
    <n v="109"/>
    <s v="Low"/>
    <n v="2.048"/>
    <x v="0"/>
    <s v=""/>
    <n v="4.76"/>
    <n v="6"/>
    <n v="0.06"/>
    <n v="-1.5"/>
    <s v="Sunday"/>
    <s v="0-5 min"/>
    <n v="1"/>
    <s v="Above 1.2"/>
  </r>
  <r>
    <s v="RF007443"/>
    <d v="2026-03-08T15:05:00"/>
    <d v="2026-03-08T00:00:00"/>
    <n v="15"/>
    <x v="3"/>
    <x v="0"/>
    <n v="6"/>
    <n v="133.51"/>
    <n v="134.91999999999999"/>
    <n v="1"/>
    <n v="2.7"/>
    <n v="2.2999999999999998"/>
    <n v="60"/>
    <s v="Low"/>
    <n v="1.6180000000000001"/>
    <x v="0"/>
    <s v=""/>
    <n v="4.84"/>
    <n v="36"/>
    <n v="1.41"/>
    <n v="-0.4"/>
    <s v="Sunday"/>
    <s v="0-5 min"/>
    <n v="1"/>
    <s v="Above 1.2"/>
  </r>
  <r>
    <s v="RF007444"/>
    <d v="2026-03-08T15:14:00"/>
    <d v="2026-03-08T00:00:00"/>
    <n v="15"/>
    <x v="0"/>
    <x v="0"/>
    <n v="8.6"/>
    <n v="161.71"/>
    <n v="156.16"/>
    <n v="1"/>
    <n v="5.0999999999999996"/>
    <n v="3.6"/>
    <n v="105"/>
    <s v="Medium"/>
    <n v="0.96"/>
    <x v="0"/>
    <s v=""/>
    <n v="4.4400000000000004"/>
    <n v="3"/>
    <n v="-5.55"/>
    <n v="-1.5"/>
    <s v="Sunday"/>
    <s v="5-10 min"/>
    <n v="1"/>
    <s v="Between 0.8-1.0"/>
  </r>
  <r>
    <s v="RF007445"/>
    <d v="2026-03-08T15:18:00"/>
    <d v="2026-03-08T00:00:00"/>
    <n v="15"/>
    <x v="1"/>
    <x v="0"/>
    <n v="3.9"/>
    <n v="105.95"/>
    <m/>
    <n v="1"/>
    <n v="5"/>
    <n v="7.1"/>
    <n v="89"/>
    <s v="Medium"/>
    <n v="1.1000000000000001"/>
    <x v="2"/>
    <s v="Changed plans"/>
    <n v="5"/>
    <n v="10"/>
    <m/>
    <n v="2.1"/>
    <s v="Sunday"/>
    <s v="0-5 min"/>
    <n v="0"/>
    <s v="Between 1.0-1.2"/>
  </r>
  <r>
    <s v="RF007446"/>
    <d v="2026-03-08T15:21:00"/>
    <d v="2026-03-08T00:00:00"/>
    <n v="15"/>
    <x v="0"/>
    <x v="1"/>
    <n v="5.5"/>
    <n v="124.61"/>
    <n v="121.32"/>
    <n v="1.1000000000000001"/>
    <n v="5.6"/>
    <n v="8.8000000000000007"/>
    <n v="125"/>
    <s v="Medium"/>
    <n v="1.1040000000000001"/>
    <x v="0"/>
    <s v=""/>
    <n v="4.7"/>
    <n v="0"/>
    <n v="-3.29"/>
    <n v="3.2"/>
    <s v="Sunday"/>
    <s v="5-10 min"/>
    <n v="1"/>
    <s v="Between 1.0-1.2"/>
  </r>
  <r>
    <s v="RF007447"/>
    <d v="2026-03-08T16:09:00"/>
    <d v="2026-03-08T00:00:00"/>
    <n v="16"/>
    <x v="1"/>
    <x v="0"/>
    <n v="1.4"/>
    <n v="64.06"/>
    <n v="67.23"/>
    <n v="1"/>
    <n v="5"/>
    <n v="8.1999999999999993"/>
    <n v="90"/>
    <s v="Low"/>
    <n v="1.464"/>
    <x v="0"/>
    <s v=""/>
    <n v="4.87"/>
    <n v="11"/>
    <n v="3.17"/>
    <n v="3.2"/>
    <s v="Sunday"/>
    <s v="0-5 min"/>
    <n v="1"/>
    <s v="Above 1.2"/>
  </r>
  <r>
    <s v="RF007448"/>
    <d v="2026-03-08T16:41:00"/>
    <d v="2026-03-08T00:00:00"/>
    <n v="16"/>
    <x v="1"/>
    <x v="0"/>
    <n v="3.4"/>
    <n v="82.59"/>
    <n v="82.1"/>
    <n v="1"/>
    <n v="3.2"/>
    <n v="6.5"/>
    <n v="77"/>
    <s v="Medium"/>
    <n v="0.88900000000000001"/>
    <x v="0"/>
    <s v=""/>
    <n v="4.7300000000000004"/>
    <n v="5"/>
    <n v="-0.49"/>
    <n v="3.3"/>
    <s v="Sunday"/>
    <s v="0-5 min"/>
    <n v="1"/>
    <s v="Between 0.8-1.0"/>
  </r>
  <r>
    <s v="RF007449"/>
    <d v="2026-03-08T17:03:00"/>
    <d v="2026-03-08T00:00:00"/>
    <n v="17"/>
    <x v="2"/>
    <x v="1"/>
    <n v="10.9"/>
    <n v="270.29000000000002"/>
    <m/>
    <n v="1.2"/>
    <n v="7.6"/>
    <n v="15.3"/>
    <n v="88"/>
    <s v="High"/>
    <n v="0.56799999999999995"/>
    <x v="2"/>
    <s v="Changed plans"/>
    <n v="4.91"/>
    <n v="0"/>
    <m/>
    <n v="7.7"/>
    <s v="Sunday"/>
    <s v="5-10 min"/>
    <n v="0"/>
    <s v="Below 0.8"/>
  </r>
  <r>
    <s v="RF007450"/>
    <d v="2026-03-08T17:31:00"/>
    <d v="2026-03-08T00:00:00"/>
    <n v="17"/>
    <x v="3"/>
    <x v="0"/>
    <n v="6.5"/>
    <n v="123.49"/>
    <m/>
    <n v="1"/>
    <n v="5.8"/>
    <n v="9.6999999999999993"/>
    <n v="53"/>
    <s v="Medium"/>
    <n v="0.90900000000000003"/>
    <x v="2"/>
    <s v="ETA too high"/>
    <n v="5"/>
    <n v="1"/>
    <m/>
    <n v="3.9"/>
    <s v="Sunday"/>
    <s v="5-10 min"/>
    <n v="0"/>
    <s v="Between 0.8-1.0"/>
  </r>
  <r>
    <s v="RF007451"/>
    <d v="2026-03-08T17:44:00"/>
    <d v="2026-03-08T00:00:00"/>
    <n v="17"/>
    <x v="0"/>
    <x v="1"/>
    <n v="4.5"/>
    <n v="128.41"/>
    <m/>
    <n v="1.3"/>
    <n v="10.1"/>
    <n v="6.7"/>
    <n v="106"/>
    <s v="High"/>
    <n v="0.69299999999999995"/>
    <x v="2"/>
    <s v="ETA too high"/>
    <n v="4.5199999999999996"/>
    <n v="0"/>
    <m/>
    <n v="-3.4"/>
    <s v="Sunday"/>
    <s v="10-15 min"/>
    <n v="0"/>
    <s v="Below 0.8"/>
  </r>
  <r>
    <s v="RF007452"/>
    <d v="2026-03-08T17:50:00"/>
    <d v="2026-03-08T00:00:00"/>
    <n v="17"/>
    <x v="2"/>
    <x v="0"/>
    <n v="9.3000000000000007"/>
    <n v="201.29"/>
    <m/>
    <n v="1.2"/>
    <n v="7.8"/>
    <n v="6.7"/>
    <n v="94"/>
    <s v="Medium"/>
    <n v="0.80700000000000005"/>
    <x v="1"/>
    <s v="Driver unavailable"/>
    <n v="4.74"/>
    <n v="14"/>
    <m/>
    <n v="-1.1000000000000001"/>
    <s v="Sunday"/>
    <s v="5-10 min"/>
    <n v="0"/>
    <s v="Between 0.8-1.0"/>
  </r>
  <r>
    <s v="RF007453"/>
    <d v="2026-03-08T17:53:00"/>
    <d v="2026-03-08T00:00:00"/>
    <n v="17"/>
    <x v="2"/>
    <x v="1"/>
    <n v="7.1"/>
    <n v="153.66999999999999"/>
    <m/>
    <n v="1.1000000000000001"/>
    <n v="7"/>
    <n v="13"/>
    <n v="83"/>
    <s v="Medium"/>
    <n v="0.74099999999999999"/>
    <x v="2"/>
    <s v="Pickup issue"/>
    <n v="4.68"/>
    <n v="0"/>
    <m/>
    <n v="6"/>
    <s v="Sunday"/>
    <s v="5-10 min"/>
    <n v="0"/>
    <s v="Below 0.8"/>
  </r>
  <r>
    <s v="RF007454"/>
    <d v="2026-03-08T18:03:00"/>
    <d v="2026-03-08T00:00:00"/>
    <n v="18"/>
    <x v="2"/>
    <x v="0"/>
    <n v="11.4"/>
    <n v="268.08999999999997"/>
    <n v="270.33999999999997"/>
    <n v="1.2"/>
    <n v="8.8000000000000007"/>
    <n v="8.4"/>
    <n v="83"/>
    <s v="Medium"/>
    <n v="0.68600000000000005"/>
    <x v="0"/>
    <s v=""/>
    <n v="4.9800000000000004"/>
    <n v="3"/>
    <n v="2.25"/>
    <n v="-0.4"/>
    <s v="Sunday"/>
    <s v="5-10 min"/>
    <n v="1"/>
    <s v="Below 0.8"/>
  </r>
  <r>
    <s v="RF007455"/>
    <d v="2026-03-08T18:06:00"/>
    <d v="2026-03-08T00:00:00"/>
    <n v="18"/>
    <x v="1"/>
    <x v="1"/>
    <n v="2.1"/>
    <n v="90.82"/>
    <n v="90.84"/>
    <n v="1.2"/>
    <n v="10"/>
    <n v="11.7"/>
    <n v="72"/>
    <s v="Medium"/>
    <n v="0.70699999999999996"/>
    <x v="0"/>
    <s v=""/>
    <n v="4.8600000000000003"/>
    <n v="0"/>
    <n v="0.02"/>
    <n v="1.7"/>
    <s v="Sunday"/>
    <s v="5-10 min"/>
    <n v="1"/>
    <s v="Below 0.8"/>
  </r>
  <r>
    <s v="RF007456"/>
    <d v="2026-03-08T18:12:00"/>
    <d v="2026-03-08T00:00:00"/>
    <n v="18"/>
    <x v="2"/>
    <x v="0"/>
    <n v="7.4"/>
    <n v="174.92"/>
    <n v="178.19"/>
    <n v="1.2"/>
    <n v="3.3"/>
    <n v="2.5"/>
    <n v="104"/>
    <s v="Medium"/>
    <n v="0.92500000000000004"/>
    <x v="0"/>
    <s v=""/>
    <n v="4.92"/>
    <n v="3"/>
    <n v="3.27"/>
    <n v="-0.8"/>
    <s v="Sunday"/>
    <s v="0-5 min"/>
    <n v="1"/>
    <s v="Between 0.8-1.0"/>
  </r>
  <r>
    <s v="RF007457"/>
    <d v="2026-03-08T18:19:00"/>
    <d v="2026-03-08T00:00:00"/>
    <n v="18"/>
    <x v="0"/>
    <x v="1"/>
    <n v="6.4"/>
    <n v="169.05"/>
    <m/>
    <n v="1.3"/>
    <n v="8.4"/>
    <m/>
    <n v="95"/>
    <s v="High"/>
    <n v="0.60399999999999998"/>
    <x v="3"/>
    <s v="No driver available"/>
    <n v="4.63"/>
    <n v="0"/>
    <m/>
    <m/>
    <s v="Sunday"/>
    <s v="5-10 min"/>
    <n v="0"/>
    <s v="Below 0.8"/>
  </r>
  <r>
    <s v="RF007458"/>
    <d v="2026-03-08T19:24:00"/>
    <d v="2026-03-08T00:00:00"/>
    <n v="19"/>
    <x v="3"/>
    <x v="1"/>
    <n v="10.6"/>
    <n v="185.35"/>
    <n v="190.63"/>
    <n v="1"/>
    <n v="2.1"/>
    <n v="3.9"/>
    <n v="73"/>
    <s v="Low"/>
    <n v="1.49"/>
    <x v="0"/>
    <s v=""/>
    <n v="4.87"/>
    <n v="0"/>
    <n v="5.28"/>
    <n v="1.8"/>
    <s v="Sunday"/>
    <s v="0-5 min"/>
    <n v="1"/>
    <s v="Above 1.2"/>
  </r>
  <r>
    <s v="RF007459"/>
    <d v="2026-03-08T19:24:00"/>
    <d v="2026-03-08T00:00:00"/>
    <n v="19"/>
    <x v="2"/>
    <x v="1"/>
    <n v="3.2"/>
    <n v="102.31"/>
    <n v="103.54"/>
    <n v="1.1000000000000001"/>
    <n v="6.6"/>
    <n v="11"/>
    <n v="86"/>
    <s v="Medium"/>
    <n v="0.79600000000000004"/>
    <x v="0"/>
    <s v=""/>
    <n v="4.54"/>
    <n v="0"/>
    <n v="1.23"/>
    <n v="4.4000000000000004"/>
    <s v="Sunday"/>
    <s v="5-10 min"/>
    <n v="1"/>
    <s v="Below 0.8"/>
  </r>
  <r>
    <s v="RF007460"/>
    <d v="2026-03-08T19:26:00"/>
    <d v="2026-03-08T00:00:00"/>
    <n v="19"/>
    <x v="0"/>
    <x v="0"/>
    <n v="8"/>
    <n v="201.82"/>
    <n v="210.75"/>
    <n v="1.4"/>
    <n v="7.5"/>
    <n v="7.9"/>
    <n v="77"/>
    <s v="High"/>
    <n v="0.52100000000000002"/>
    <x v="0"/>
    <s v=""/>
    <n v="4.6100000000000003"/>
    <n v="21"/>
    <n v="8.93"/>
    <n v="0.4"/>
    <s v="Sunday"/>
    <s v="5-10 min"/>
    <n v="1"/>
    <s v="Below 0.8"/>
  </r>
  <r>
    <s v="RF007461"/>
    <d v="2026-03-08T19:46:00"/>
    <d v="2026-03-08T00:00:00"/>
    <n v="19"/>
    <x v="2"/>
    <x v="0"/>
    <n v="0.7"/>
    <n v="68.98"/>
    <n v="65.86"/>
    <n v="1.4"/>
    <n v="11.3"/>
    <n v="5.8"/>
    <n v="92"/>
    <s v="High"/>
    <n v="0.60699999999999998"/>
    <x v="0"/>
    <s v=""/>
    <n v="4.9400000000000004"/>
    <n v="2"/>
    <n v="-3.12"/>
    <n v="-5.5"/>
    <s v="Sunday"/>
    <s v="10-15 min"/>
    <n v="1"/>
    <s v="Below 0.8"/>
  </r>
  <r>
    <s v="RF007462"/>
    <d v="2026-03-08T19:54:00"/>
    <d v="2026-03-08T00:00:00"/>
    <n v="19"/>
    <x v="3"/>
    <x v="0"/>
    <n v="10.199999999999999"/>
    <n v="194.42"/>
    <n v="198.41"/>
    <n v="1.1000000000000001"/>
    <n v="7.9"/>
    <n v="8.1999999999999993"/>
    <n v="59"/>
    <s v="Medium"/>
    <n v="1.0549999999999999"/>
    <x v="0"/>
    <s v=""/>
    <n v="4.91"/>
    <n v="8"/>
    <n v="3.99"/>
    <n v="0.3"/>
    <s v="Sunday"/>
    <s v="5-10 min"/>
    <n v="1"/>
    <s v="Between 1.0-1.2"/>
  </r>
  <r>
    <s v="RF007463"/>
    <d v="2026-03-08T19:59:00"/>
    <d v="2026-03-08T00:00:00"/>
    <n v="19"/>
    <x v="0"/>
    <x v="0"/>
    <n v="8.6"/>
    <n v="197.82"/>
    <m/>
    <n v="1.2"/>
    <n v="9.8000000000000007"/>
    <m/>
    <n v="102"/>
    <s v="Low"/>
    <n v="1.0049999999999999"/>
    <x v="3"/>
    <s v="No driver available"/>
    <n v="4.93"/>
    <n v="28"/>
    <m/>
    <m/>
    <s v="Sunday"/>
    <s v="5-10 min"/>
    <n v="0"/>
    <s v="Between 1.0-1.2"/>
  </r>
  <r>
    <s v="RF007464"/>
    <d v="2026-03-08T20:12:00"/>
    <d v="2026-03-08T00:00:00"/>
    <n v="20"/>
    <x v="0"/>
    <x v="0"/>
    <n v="2.5"/>
    <n v="84.16"/>
    <m/>
    <n v="1.1000000000000001"/>
    <n v="6.7"/>
    <n v="7.6"/>
    <n v="105"/>
    <s v="High"/>
    <n v="0.71699999999999997"/>
    <x v="1"/>
    <s v="Pickup too far"/>
    <n v="4.55"/>
    <n v="20"/>
    <m/>
    <n v="0.9"/>
    <s v="Sunday"/>
    <s v="5-10 min"/>
    <n v="0"/>
    <s v="Below 0.8"/>
  </r>
  <r>
    <s v="RF007465"/>
    <d v="2026-03-08T20:24:00"/>
    <d v="2026-03-08T00:00:00"/>
    <n v="20"/>
    <x v="2"/>
    <x v="1"/>
    <n v="5.5"/>
    <n v="168"/>
    <m/>
    <n v="1.3"/>
    <n v="8.5"/>
    <n v="7.8"/>
    <n v="90"/>
    <s v="High"/>
    <n v="0.61899999999999999"/>
    <x v="1"/>
    <s v="Driver unavailable"/>
    <n v="4.87"/>
    <n v="0"/>
    <m/>
    <n v="-0.7"/>
    <s v="Sunday"/>
    <s v="5-10 min"/>
    <n v="0"/>
    <s v="Below 0.8"/>
  </r>
  <r>
    <s v="RF007466"/>
    <d v="2026-03-08T20:40:00"/>
    <d v="2026-03-08T00:00:00"/>
    <n v="20"/>
    <x v="2"/>
    <x v="0"/>
    <n v="2.2000000000000002"/>
    <n v="83.12"/>
    <n v="78.92"/>
    <n v="1.2"/>
    <n v="7"/>
    <n v="3.3"/>
    <n v="91"/>
    <s v="Medium"/>
    <n v="0.71299999999999997"/>
    <x v="0"/>
    <s v=""/>
    <n v="4.5199999999999996"/>
    <n v="4"/>
    <n v="-4.2"/>
    <n v="-3.7"/>
    <s v="Sunday"/>
    <s v="5-10 min"/>
    <n v="1"/>
    <s v="Below 0.8"/>
  </r>
  <r>
    <s v="RF007467"/>
    <d v="2026-03-08T20:47:00"/>
    <d v="2026-03-08T00:00:00"/>
    <n v="20"/>
    <x v="0"/>
    <x v="0"/>
    <n v="6.4"/>
    <n v="196.07"/>
    <n v="187.07"/>
    <n v="1.3"/>
    <n v="11.7"/>
    <n v="10.4"/>
    <n v="76"/>
    <s v="High"/>
    <n v="0.45900000000000002"/>
    <x v="0"/>
    <s v=""/>
    <n v="4.7300000000000004"/>
    <n v="18"/>
    <n v="-9"/>
    <n v="-1.3"/>
    <s v="Sunday"/>
    <s v="10-15 min"/>
    <n v="1"/>
    <s v="Below 0.8"/>
  </r>
  <r>
    <s v="RF007468"/>
    <d v="2026-03-08T21:21:00"/>
    <d v="2026-03-08T00:00:00"/>
    <n v="21"/>
    <x v="0"/>
    <x v="1"/>
    <n v="9.8000000000000007"/>
    <n v="219.03"/>
    <m/>
    <n v="1.1000000000000001"/>
    <n v="6.2"/>
    <n v="4.3"/>
    <n v="121"/>
    <s v="High"/>
    <n v="0.82699999999999996"/>
    <x v="2"/>
    <s v="Changed plans"/>
    <n v="4.88"/>
    <n v="0"/>
    <m/>
    <n v="-1.9"/>
    <s v="Sunday"/>
    <s v="5-10 min"/>
    <n v="0"/>
    <s v="Between 0.8-1.0"/>
  </r>
  <r>
    <s v="RF007469"/>
    <d v="2026-03-08T21:41:00"/>
    <d v="2026-03-08T00:00:00"/>
    <n v="21"/>
    <x v="0"/>
    <x v="1"/>
    <n v="9.4"/>
    <n v="225.24"/>
    <n v="229.34"/>
    <n v="1.3"/>
    <n v="5.0999999999999996"/>
    <n v="8.5"/>
    <n v="107"/>
    <s v="High"/>
    <n v="0.68700000000000006"/>
    <x v="0"/>
    <s v=""/>
    <n v="4.79"/>
    <n v="0"/>
    <n v="4.0999999999999996"/>
    <n v="3.4"/>
    <s v="Sunday"/>
    <s v="5-10 min"/>
    <n v="1"/>
    <s v="Below 0.8"/>
  </r>
  <r>
    <s v="RF007470"/>
    <d v="2026-03-08T21:52:00"/>
    <d v="2026-03-08T00:00:00"/>
    <n v="21"/>
    <x v="0"/>
    <x v="0"/>
    <n v="7.4"/>
    <n v="164.3"/>
    <n v="169.06"/>
    <n v="1.2"/>
    <n v="2.9"/>
    <n v="4"/>
    <n v="124"/>
    <s v="High"/>
    <n v="0.80900000000000005"/>
    <x v="0"/>
    <s v=""/>
    <n v="4.96"/>
    <n v="27"/>
    <n v="4.76"/>
    <n v="1.1000000000000001"/>
    <s v="Sunday"/>
    <s v="0-5 min"/>
    <n v="1"/>
    <s v="Between 0.8-1.0"/>
  </r>
  <r>
    <s v="RF007471"/>
    <d v="2026-03-08T22:00:00"/>
    <d v="2026-03-08T00:00:00"/>
    <n v="22"/>
    <x v="2"/>
    <x v="1"/>
    <n v="1.5"/>
    <n v="59.04"/>
    <m/>
    <n v="1"/>
    <n v="7.8"/>
    <m/>
    <n v="102"/>
    <s v="Medium"/>
    <n v="0.90200000000000002"/>
    <x v="3"/>
    <s v="No driver available"/>
    <n v="4.41"/>
    <n v="0"/>
    <m/>
    <m/>
    <s v="Sunday"/>
    <s v="5-10 min"/>
    <n v="0"/>
    <s v="Between 0.8-1.0"/>
  </r>
  <r>
    <s v="RF007472"/>
    <d v="2026-03-08T22:10:00"/>
    <d v="2026-03-08T00:00:00"/>
    <n v="22"/>
    <x v="0"/>
    <x v="0"/>
    <n v="8.1"/>
    <n v="180.77"/>
    <n v="177.03"/>
    <n v="1.1000000000000001"/>
    <n v="7.2"/>
    <n v="7.2"/>
    <n v="117"/>
    <s v="High"/>
    <n v="0.754"/>
    <x v="0"/>
    <s v=""/>
    <n v="4.63"/>
    <n v="1"/>
    <n v="-3.74"/>
    <n v="0"/>
    <s v="Sunday"/>
    <s v="5-10 min"/>
    <n v="1"/>
    <s v="Below 0.8"/>
  </r>
  <r>
    <s v="RF007473"/>
    <d v="2026-03-08T22:19:00"/>
    <d v="2026-03-08T00:00:00"/>
    <n v="22"/>
    <x v="0"/>
    <x v="0"/>
    <n v="7.8"/>
    <n v="206.05"/>
    <m/>
    <n v="1.2"/>
    <n v="7"/>
    <m/>
    <n v="132"/>
    <s v="High"/>
    <n v="0.77400000000000002"/>
    <x v="3"/>
    <s v="No driver available"/>
    <n v="4.46"/>
    <n v="47"/>
    <m/>
    <m/>
    <s v="Sunday"/>
    <s v="5-10 min"/>
    <n v="0"/>
    <s v="Below 0.8"/>
  </r>
  <r>
    <s v="RF007474"/>
    <d v="2026-03-08T22:33:00"/>
    <d v="2026-03-08T00:00:00"/>
    <n v="22"/>
    <x v="0"/>
    <x v="1"/>
    <n v="9.1999999999999993"/>
    <n v="192.12"/>
    <n v="194.23"/>
    <n v="1.1000000000000001"/>
    <n v="9"/>
    <n v="8.9"/>
    <n v="133"/>
    <s v="High"/>
    <n v="0.874"/>
    <x v="0"/>
    <s v=""/>
    <n v="4.6399999999999997"/>
    <n v="0"/>
    <n v="2.11"/>
    <n v="-0.1"/>
    <s v="Sunday"/>
    <s v="5-10 min"/>
    <n v="1"/>
    <s v="Between 0.8-1.0"/>
  </r>
  <r>
    <s v="RF007475"/>
    <d v="2026-03-08T22:55:00"/>
    <d v="2026-03-08T00:00:00"/>
    <n v="22"/>
    <x v="1"/>
    <x v="0"/>
    <n v="3"/>
    <n v="83.51"/>
    <n v="82.58"/>
    <n v="1"/>
    <n v="5"/>
    <n v="3.4"/>
    <n v="98"/>
    <s v="Medium"/>
    <n v="1.0309999999999999"/>
    <x v="0"/>
    <s v=""/>
    <n v="4.72"/>
    <n v="7"/>
    <n v="-0.93"/>
    <n v="-1.6"/>
    <s v="Sunday"/>
    <s v="0-5 min"/>
    <n v="1"/>
    <s v="Between 1.0-1.2"/>
  </r>
  <r>
    <s v="RF007476"/>
    <d v="2026-03-08T23:01:00"/>
    <d v="2026-03-08T00:00:00"/>
    <n v="23"/>
    <x v="2"/>
    <x v="0"/>
    <n v="3.8"/>
    <n v="103.88"/>
    <n v="104.71"/>
    <n v="1"/>
    <n v="2"/>
    <n v="4.5"/>
    <n v="93"/>
    <s v="Medium"/>
    <n v="0.91300000000000003"/>
    <x v="0"/>
    <s v=""/>
    <n v="4.7300000000000004"/>
    <n v="6"/>
    <n v="0.83"/>
    <n v="2.5"/>
    <s v="Sunday"/>
    <s v="0-5 min"/>
    <n v="1"/>
    <s v="Between 0.8-1.0"/>
  </r>
  <r>
    <s v="RF007477"/>
    <d v="2026-03-08T23:52:00"/>
    <d v="2026-03-08T00:00:00"/>
    <n v="23"/>
    <x v="1"/>
    <x v="0"/>
    <n v="19.399999999999999"/>
    <n v="356.29"/>
    <m/>
    <n v="1.1000000000000001"/>
    <n v="2.8"/>
    <n v="1"/>
    <n v="83"/>
    <s v="Medium"/>
    <n v="0.83899999999999997"/>
    <x v="2"/>
    <s v="Fare too high"/>
    <n v="4.8899999999999997"/>
    <n v="1"/>
    <m/>
    <n v="-1.8"/>
    <s v="Sunday"/>
    <s v="0-5 min"/>
    <n v="0"/>
    <s v="Between 0.8-1.0"/>
  </r>
  <r>
    <s v="RF007478"/>
    <d v="2026-03-08T23:54:00"/>
    <d v="2026-03-08T00:00:00"/>
    <n v="23"/>
    <x v="1"/>
    <x v="0"/>
    <n v="2.1"/>
    <n v="68.040000000000006"/>
    <n v="64.67"/>
    <n v="1"/>
    <n v="5.6"/>
    <n v="5.5"/>
    <n v="100"/>
    <s v="Medium"/>
    <n v="1.2330000000000001"/>
    <x v="0"/>
    <s v=""/>
    <n v="4.91"/>
    <n v="9"/>
    <n v="-3.37"/>
    <n v="-0.1"/>
    <s v="Sunday"/>
    <s v="5-10 min"/>
    <n v="1"/>
    <s v="Above 1.2"/>
  </r>
  <r>
    <s v="RF007479"/>
    <d v="2026-03-09T00:17:00"/>
    <d v="2026-03-09T00:00:00"/>
    <n v="0"/>
    <x v="4"/>
    <x v="0"/>
    <n v="6.8"/>
    <n v="127.21"/>
    <n v="123.73"/>
    <n v="1"/>
    <n v="5.7"/>
    <n v="5.3"/>
    <n v="57"/>
    <s v="Low"/>
    <n v="1.617"/>
    <x v="0"/>
    <s v=""/>
    <n v="4.62"/>
    <n v="4"/>
    <n v="-3.48"/>
    <n v="-0.4"/>
    <s v="Monday"/>
    <s v="5-10 min"/>
    <n v="1"/>
    <s v="Above 1.2"/>
  </r>
  <r>
    <s v="RF007480"/>
    <d v="2026-03-09T00:19:00"/>
    <d v="2026-03-09T00:00:00"/>
    <n v="0"/>
    <x v="3"/>
    <x v="0"/>
    <n v="2.9"/>
    <n v="86.58"/>
    <n v="86.36"/>
    <n v="1"/>
    <n v="8.9"/>
    <n v="8.9"/>
    <n v="69"/>
    <s v="Low"/>
    <n v="1.575"/>
    <x v="0"/>
    <s v=""/>
    <n v="4.8099999999999996"/>
    <n v="8"/>
    <n v="-0.22"/>
    <n v="0"/>
    <s v="Monday"/>
    <s v="5-10 min"/>
    <n v="1"/>
    <s v="Above 1.2"/>
  </r>
  <r>
    <s v="RF007481"/>
    <d v="2026-03-09T00:33:00"/>
    <d v="2026-03-09T00:00:00"/>
    <n v="0"/>
    <x v="2"/>
    <x v="0"/>
    <n v="4.9000000000000004"/>
    <n v="112.01"/>
    <n v="112.34"/>
    <n v="1"/>
    <n v="4.4000000000000004"/>
    <n v="6.5"/>
    <n v="118"/>
    <s v="Medium"/>
    <n v="1.123"/>
    <x v="0"/>
    <s v=""/>
    <n v="5"/>
    <n v="8"/>
    <n v="0.33"/>
    <n v="2.1"/>
    <s v="Monday"/>
    <s v="0-5 min"/>
    <n v="1"/>
    <s v="Between 1.0-1.2"/>
  </r>
  <r>
    <s v="RF007482"/>
    <d v="2026-03-09T00:41:00"/>
    <d v="2026-03-09T00:00:00"/>
    <n v="0"/>
    <x v="1"/>
    <x v="0"/>
    <n v="5.4"/>
    <n v="141.53"/>
    <n v="133.11000000000001"/>
    <n v="1.1000000000000001"/>
    <n v="8.1999999999999993"/>
    <n v="3.8"/>
    <n v="99"/>
    <s v="Medium"/>
    <n v="1.212"/>
    <x v="0"/>
    <s v=""/>
    <n v="5"/>
    <n v="1"/>
    <n v="-8.42"/>
    <n v="-4.4000000000000004"/>
    <s v="Monday"/>
    <s v="5-10 min"/>
    <n v="1"/>
    <s v="Above 1.2"/>
  </r>
  <r>
    <s v="RF007483"/>
    <d v="2026-03-09T00:42:00"/>
    <d v="2026-03-09T00:00:00"/>
    <n v="0"/>
    <x v="0"/>
    <x v="0"/>
    <n v="8"/>
    <n v="164.9"/>
    <n v="159.96"/>
    <n v="1"/>
    <n v="2.5"/>
    <n v="4.5"/>
    <n v="114"/>
    <s v="Medium"/>
    <n v="0.92400000000000004"/>
    <x v="0"/>
    <s v=""/>
    <n v="4.7300000000000004"/>
    <n v="12"/>
    <n v="-4.9400000000000004"/>
    <n v="2"/>
    <s v="Monday"/>
    <s v="0-5 min"/>
    <n v="1"/>
    <s v="Between 0.8-1.0"/>
  </r>
  <r>
    <s v="RF007484"/>
    <d v="2026-03-09T00:43:00"/>
    <d v="2026-03-09T00:00:00"/>
    <n v="0"/>
    <x v="2"/>
    <x v="0"/>
    <n v="6"/>
    <n v="120.3"/>
    <n v="121.89"/>
    <n v="1"/>
    <n v="2.7"/>
    <n v="4"/>
    <n v="126"/>
    <s v="Low"/>
    <n v="1.748"/>
    <x v="0"/>
    <s v=""/>
    <n v="4.83"/>
    <n v="9"/>
    <n v="1.59"/>
    <n v="1.3"/>
    <s v="Monday"/>
    <s v="0-5 min"/>
    <n v="1"/>
    <s v="Above 1.2"/>
  </r>
  <r>
    <s v="RF007485"/>
    <d v="2026-03-09T01:02:00"/>
    <d v="2026-03-09T00:00:00"/>
    <n v="1"/>
    <x v="1"/>
    <x v="0"/>
    <n v="0.8"/>
    <n v="56.1"/>
    <n v="58.83"/>
    <n v="1.1000000000000001"/>
    <n v="2"/>
    <n v="4.0999999999999996"/>
    <n v="94"/>
    <s v="Low"/>
    <n v="1.601"/>
    <x v="0"/>
    <s v=""/>
    <n v="4.71"/>
    <n v="10"/>
    <n v="2.73"/>
    <n v="2.1"/>
    <s v="Monday"/>
    <s v="0-5 min"/>
    <n v="1"/>
    <s v="Above 1.2"/>
  </r>
  <r>
    <s v="RF007486"/>
    <d v="2026-03-09T01:10:00"/>
    <d v="2026-03-09T00:00:00"/>
    <n v="1"/>
    <x v="1"/>
    <x v="1"/>
    <n v="3.1"/>
    <n v="88.96"/>
    <n v="85.91"/>
    <n v="1.1000000000000001"/>
    <n v="4.8"/>
    <n v="7.1"/>
    <n v="103"/>
    <s v="Low"/>
    <n v="1.966"/>
    <x v="0"/>
    <s v=""/>
    <n v="4.26"/>
    <n v="0"/>
    <n v="-3.05"/>
    <n v="2.2999999999999998"/>
    <s v="Monday"/>
    <s v="0-5 min"/>
    <n v="1"/>
    <s v="Above 1.2"/>
  </r>
  <r>
    <s v="RF007487"/>
    <d v="2026-03-09T01:36:00"/>
    <d v="2026-03-09T00:00:00"/>
    <n v="1"/>
    <x v="0"/>
    <x v="1"/>
    <n v="4.5999999999999996"/>
    <n v="101.82"/>
    <m/>
    <n v="1"/>
    <n v="6.9"/>
    <n v="7"/>
    <n v="126"/>
    <s v="Low"/>
    <n v="1.4890000000000001"/>
    <x v="2"/>
    <s v="ETA too high"/>
    <n v="4.47"/>
    <n v="0"/>
    <m/>
    <n v="0.1"/>
    <s v="Monday"/>
    <s v="5-10 min"/>
    <n v="0"/>
    <s v="Above 1.2"/>
  </r>
  <r>
    <s v="RF007488"/>
    <d v="2026-03-09T01:38:00"/>
    <d v="2026-03-09T00:00:00"/>
    <n v="1"/>
    <x v="3"/>
    <x v="0"/>
    <n v="10.1"/>
    <n v="195.12"/>
    <n v="186.88"/>
    <n v="1"/>
    <n v="4"/>
    <n v="5.2"/>
    <n v="78"/>
    <s v="Low"/>
    <n v="1.546"/>
    <x v="0"/>
    <s v=""/>
    <n v="4.62"/>
    <n v="9"/>
    <n v="-8.24"/>
    <n v="1.2"/>
    <s v="Monday"/>
    <s v="0-5 min"/>
    <n v="1"/>
    <s v="Above 1.2"/>
  </r>
  <r>
    <s v="RF007489"/>
    <d v="2026-03-09T01:48:00"/>
    <d v="2026-03-09T00:00:00"/>
    <n v="1"/>
    <x v="4"/>
    <x v="0"/>
    <n v="3.9"/>
    <n v="110.18"/>
    <n v="116.42"/>
    <n v="1.1000000000000001"/>
    <n v="2.2999999999999998"/>
    <n v="7.2"/>
    <n v="69"/>
    <s v="Low"/>
    <n v="2.2000000000000002"/>
    <x v="0"/>
    <s v=""/>
    <n v="4.63"/>
    <n v="10"/>
    <n v="6.24"/>
    <n v="4.9000000000000004"/>
    <s v="Monday"/>
    <s v="0-5 min"/>
    <n v="1"/>
    <s v="Above 1.2"/>
  </r>
  <r>
    <s v="RF007490"/>
    <d v="2026-03-09T02:15:00"/>
    <d v="2026-03-09T00:00:00"/>
    <n v="2"/>
    <x v="0"/>
    <x v="0"/>
    <n v="5.7"/>
    <n v="132.78"/>
    <m/>
    <n v="1"/>
    <n v="5.7"/>
    <n v="1.3"/>
    <n v="144"/>
    <s v="Low"/>
    <n v="1.6060000000000001"/>
    <x v="2"/>
    <s v="Fare too high"/>
    <n v="4.6399999999999997"/>
    <n v="12"/>
    <m/>
    <n v="-4.4000000000000004"/>
    <s v="Monday"/>
    <s v="5-10 min"/>
    <n v="0"/>
    <s v="Above 1.2"/>
  </r>
  <r>
    <s v="RF007491"/>
    <d v="2026-03-09T02:18:00"/>
    <d v="2026-03-09T00:00:00"/>
    <n v="2"/>
    <x v="0"/>
    <x v="0"/>
    <n v="6.6"/>
    <n v="154.32"/>
    <n v="144.1"/>
    <n v="1"/>
    <n v="4.0999999999999996"/>
    <n v="9.3000000000000007"/>
    <n v="144"/>
    <s v="Medium"/>
    <n v="1.347"/>
    <x v="0"/>
    <s v=""/>
    <n v="4.57"/>
    <n v="10"/>
    <n v="-10.220000000000001"/>
    <n v="5.2"/>
    <s v="Monday"/>
    <s v="0-5 min"/>
    <n v="1"/>
    <s v="Above 1.2"/>
  </r>
  <r>
    <s v="RF007492"/>
    <d v="2026-03-09T02:20:00"/>
    <d v="2026-03-09T00:00:00"/>
    <n v="2"/>
    <x v="0"/>
    <x v="1"/>
    <n v="6.4"/>
    <n v="151.01"/>
    <n v="149.99"/>
    <n v="1"/>
    <n v="5.7"/>
    <n v="13.1"/>
    <n v="128"/>
    <s v="Low"/>
    <n v="1.3360000000000001"/>
    <x v="0"/>
    <s v=""/>
    <n v="4.71"/>
    <n v="0"/>
    <n v="-1.02"/>
    <n v="7.4"/>
    <s v="Monday"/>
    <s v="5-10 min"/>
    <n v="1"/>
    <s v="Above 1.2"/>
  </r>
  <r>
    <s v="RF007493"/>
    <d v="2026-03-09T02:28:00"/>
    <d v="2026-03-09T00:00:00"/>
    <n v="2"/>
    <x v="1"/>
    <x v="0"/>
    <n v="5.8"/>
    <n v="139.93"/>
    <n v="132.82"/>
    <n v="1"/>
    <n v="4.5"/>
    <n v="8"/>
    <n v="95"/>
    <s v="Medium"/>
    <n v="0.97799999999999998"/>
    <x v="0"/>
    <s v=""/>
    <n v="4.67"/>
    <n v="4"/>
    <n v="-7.11"/>
    <n v="3.5"/>
    <s v="Monday"/>
    <s v="0-5 min"/>
    <n v="1"/>
    <s v="Between 0.8-1.0"/>
  </r>
  <r>
    <s v="RF007494"/>
    <d v="2026-03-09T02:35:00"/>
    <d v="2026-03-09T00:00:00"/>
    <n v="2"/>
    <x v="2"/>
    <x v="0"/>
    <n v="2.5"/>
    <n v="79.87"/>
    <n v="80.23"/>
    <n v="1"/>
    <n v="4.0999999999999996"/>
    <n v="4.3"/>
    <n v="107"/>
    <s v="Low"/>
    <n v="1.236"/>
    <x v="0"/>
    <s v=""/>
    <n v="4.58"/>
    <n v="5"/>
    <n v="0.36"/>
    <n v="0.2"/>
    <s v="Monday"/>
    <s v="0-5 min"/>
    <n v="1"/>
    <s v="Above 1.2"/>
  </r>
  <r>
    <s v="RF007495"/>
    <d v="2026-03-09T02:38:00"/>
    <d v="2026-03-09T00:00:00"/>
    <n v="2"/>
    <x v="1"/>
    <x v="0"/>
    <n v="3.9"/>
    <n v="98.07"/>
    <n v="94.84"/>
    <n v="1"/>
    <n v="8.6"/>
    <n v="9.4"/>
    <n v="102"/>
    <s v="Low"/>
    <n v="1.3640000000000001"/>
    <x v="0"/>
    <s v=""/>
    <n v="4.59"/>
    <n v="40"/>
    <n v="-3.23"/>
    <n v="0.8"/>
    <s v="Monday"/>
    <s v="5-10 min"/>
    <n v="1"/>
    <s v="Above 1.2"/>
  </r>
  <r>
    <s v="RF007496"/>
    <d v="2026-03-09T02:39:00"/>
    <d v="2026-03-09T00:00:00"/>
    <n v="2"/>
    <x v="4"/>
    <x v="0"/>
    <n v="9.6"/>
    <n v="172.7"/>
    <n v="176.81"/>
    <n v="1"/>
    <n v="2.1"/>
    <n v="6"/>
    <n v="62"/>
    <s v="Low"/>
    <n v="2.2000000000000002"/>
    <x v="0"/>
    <s v=""/>
    <n v="4.58"/>
    <n v="6"/>
    <n v="4.1100000000000003"/>
    <n v="3.9"/>
    <s v="Monday"/>
    <s v="0-5 min"/>
    <n v="1"/>
    <s v="Above 1.2"/>
  </r>
  <r>
    <s v="RF007497"/>
    <d v="2026-03-09T02:40:00"/>
    <d v="2026-03-09T00:00:00"/>
    <n v="2"/>
    <x v="3"/>
    <x v="0"/>
    <n v="10.9"/>
    <n v="178.55"/>
    <n v="177.3"/>
    <n v="1"/>
    <n v="5.2"/>
    <n v="8.4"/>
    <n v="70"/>
    <s v="Low"/>
    <n v="2.2000000000000002"/>
    <x v="0"/>
    <s v=""/>
    <n v="4.95"/>
    <n v="19"/>
    <n v="-1.25"/>
    <n v="3.2"/>
    <s v="Monday"/>
    <s v="5-10 min"/>
    <n v="1"/>
    <s v="Above 1.2"/>
  </r>
  <r>
    <s v="RF007498"/>
    <d v="2026-03-09T02:55:00"/>
    <d v="2026-03-09T00:00:00"/>
    <n v="2"/>
    <x v="3"/>
    <x v="0"/>
    <n v="11.8"/>
    <n v="240.72"/>
    <n v="233.32"/>
    <n v="1"/>
    <n v="5.8"/>
    <n v="7.7"/>
    <n v="65"/>
    <s v="Low"/>
    <n v="2.105"/>
    <x v="0"/>
    <s v=""/>
    <n v="4.83"/>
    <n v="8"/>
    <n v="-7.4"/>
    <n v="1.9"/>
    <s v="Monday"/>
    <s v="5-10 min"/>
    <n v="1"/>
    <s v="Above 1.2"/>
  </r>
  <r>
    <s v="RF007499"/>
    <d v="2026-03-09T03:02:00"/>
    <d v="2026-03-09T00:00:00"/>
    <n v="3"/>
    <x v="0"/>
    <x v="0"/>
    <n v="3.4"/>
    <n v="89.35"/>
    <n v="90.3"/>
    <n v="1"/>
    <n v="6.6"/>
    <n v="4.4000000000000004"/>
    <n v="136"/>
    <s v="Low"/>
    <n v="1.4119999999999999"/>
    <x v="0"/>
    <s v=""/>
    <n v="4.63"/>
    <n v="6"/>
    <n v="0.95"/>
    <n v="-2.2000000000000002"/>
    <s v="Monday"/>
    <s v="5-10 min"/>
    <n v="1"/>
    <s v="Above 1.2"/>
  </r>
  <r>
    <s v="RF007500"/>
    <d v="2026-03-09T03:07:00"/>
    <d v="2026-03-09T00:00:00"/>
    <n v="3"/>
    <x v="0"/>
    <x v="0"/>
    <n v="4.3"/>
    <n v="99.06"/>
    <n v="95.93"/>
    <n v="1"/>
    <n v="2"/>
    <n v="7.2"/>
    <n v="127"/>
    <s v="Low"/>
    <n v="1.32"/>
    <x v="0"/>
    <s v=""/>
    <n v="4.87"/>
    <n v="20"/>
    <n v="-3.13"/>
    <n v="5.2"/>
    <s v="Monday"/>
    <s v="0-5 min"/>
    <n v="1"/>
    <s v="Above 1.2"/>
  </r>
  <r>
    <s v="RF007501"/>
    <d v="2026-03-09T03:10:00"/>
    <d v="2026-03-09T00:00:00"/>
    <n v="3"/>
    <x v="2"/>
    <x v="0"/>
    <n v="7.3"/>
    <n v="133.35"/>
    <m/>
    <n v="1"/>
    <n v="5.2"/>
    <n v="8"/>
    <n v="115"/>
    <s v="Low"/>
    <n v="1.714"/>
    <x v="1"/>
    <s v="Driver unavailable"/>
    <n v="4.63"/>
    <n v="12"/>
    <m/>
    <n v="2.8"/>
    <s v="Monday"/>
    <s v="5-10 min"/>
    <n v="0"/>
    <s v="Above 1.2"/>
  </r>
  <r>
    <s v="RF007502"/>
    <d v="2026-03-09T03:14:00"/>
    <d v="2026-03-09T00:00:00"/>
    <n v="3"/>
    <x v="0"/>
    <x v="1"/>
    <n v="16.5"/>
    <n v="268.43"/>
    <n v="262.44"/>
    <n v="1"/>
    <n v="3.3"/>
    <n v="5.5"/>
    <n v="133"/>
    <s v="Medium"/>
    <n v="1.2090000000000001"/>
    <x v="0"/>
    <s v=""/>
    <n v="4.67"/>
    <n v="0"/>
    <n v="-5.99"/>
    <n v="2.2000000000000002"/>
    <s v="Monday"/>
    <s v="0-5 min"/>
    <n v="1"/>
    <s v="Above 1.2"/>
  </r>
  <r>
    <s v="RF007503"/>
    <d v="2026-03-09T03:23:00"/>
    <d v="2026-03-09T00:00:00"/>
    <n v="3"/>
    <x v="0"/>
    <x v="1"/>
    <n v="23.2"/>
    <n v="431.09"/>
    <n v="441.99"/>
    <n v="1"/>
    <n v="4.2"/>
    <n v="8.1999999999999993"/>
    <n v="130"/>
    <s v="Low"/>
    <n v="1.2689999999999999"/>
    <x v="0"/>
    <s v=""/>
    <n v="4.66"/>
    <n v="0"/>
    <n v="10.9"/>
    <n v="4"/>
    <s v="Monday"/>
    <s v="0-5 min"/>
    <n v="1"/>
    <s v="Above 1.2"/>
  </r>
  <r>
    <s v="RF007504"/>
    <d v="2026-03-09T03:30:00"/>
    <d v="2026-03-09T00:00:00"/>
    <n v="3"/>
    <x v="4"/>
    <x v="0"/>
    <n v="3.4"/>
    <n v="94.63"/>
    <n v="90.45"/>
    <n v="1"/>
    <n v="3.4"/>
    <n v="3.9"/>
    <n v="55"/>
    <s v="Low"/>
    <n v="2.2000000000000002"/>
    <x v="0"/>
    <s v=""/>
    <n v="4.95"/>
    <n v="3"/>
    <n v="-4.18"/>
    <n v="0.5"/>
    <s v="Monday"/>
    <s v="0-5 min"/>
    <n v="1"/>
    <s v="Above 1.2"/>
  </r>
  <r>
    <s v="RF007505"/>
    <d v="2026-03-09T03:35:00"/>
    <d v="2026-03-09T00:00:00"/>
    <n v="3"/>
    <x v="1"/>
    <x v="0"/>
    <n v="3.1"/>
    <n v="82.63"/>
    <n v="77.94"/>
    <n v="1"/>
    <n v="3.2"/>
    <n v="5.2"/>
    <n v="94"/>
    <s v="Low"/>
    <n v="1.331"/>
    <x v="0"/>
    <s v=""/>
    <n v="4.7699999999999996"/>
    <n v="26"/>
    <n v="-4.6900000000000004"/>
    <n v="2"/>
    <s v="Monday"/>
    <s v="0-5 min"/>
    <n v="1"/>
    <s v="Above 1.2"/>
  </r>
  <r>
    <s v="RF007506"/>
    <d v="2026-03-09T03:38:00"/>
    <d v="2026-03-09T00:00:00"/>
    <n v="3"/>
    <x v="0"/>
    <x v="0"/>
    <n v="1.8"/>
    <n v="72.05"/>
    <n v="73.52"/>
    <n v="1"/>
    <n v="7.7"/>
    <n v="7"/>
    <n v="137"/>
    <s v="Medium"/>
    <n v="1.1399999999999999"/>
    <x v="0"/>
    <s v=""/>
    <n v="4.6399999999999997"/>
    <n v="43"/>
    <n v="1.47"/>
    <n v="-0.7"/>
    <s v="Monday"/>
    <s v="5-10 min"/>
    <n v="1"/>
    <s v="Between 1.0-1.2"/>
  </r>
  <r>
    <s v="RF007507"/>
    <d v="2026-03-09T03:44:00"/>
    <d v="2026-03-09T00:00:00"/>
    <n v="3"/>
    <x v="2"/>
    <x v="0"/>
    <n v="8.3000000000000007"/>
    <n v="183.88"/>
    <m/>
    <n v="1.1000000000000001"/>
    <n v="6.5"/>
    <n v="6.7"/>
    <n v="119"/>
    <s v="Medium"/>
    <n v="1.1000000000000001"/>
    <x v="2"/>
    <s v="Fare too high"/>
    <n v="4.99"/>
    <n v="48"/>
    <m/>
    <n v="0.2"/>
    <s v="Monday"/>
    <s v="5-10 min"/>
    <n v="0"/>
    <s v="Between 1.0-1.2"/>
  </r>
  <r>
    <s v="RF007508"/>
    <d v="2026-03-09T03:45:00"/>
    <d v="2026-03-09T00:00:00"/>
    <n v="3"/>
    <x v="1"/>
    <x v="0"/>
    <n v="1.5"/>
    <n v="60.92"/>
    <n v="61.19"/>
    <n v="1"/>
    <n v="2"/>
    <n v="4.5999999999999996"/>
    <n v="83"/>
    <s v="Low"/>
    <n v="2.0960000000000001"/>
    <x v="0"/>
    <s v=""/>
    <n v="4.68"/>
    <n v="11"/>
    <n v="0.27"/>
    <n v="2.6"/>
    <s v="Monday"/>
    <s v="0-5 min"/>
    <n v="1"/>
    <s v="Above 1.2"/>
  </r>
  <r>
    <s v="RF007509"/>
    <d v="2026-03-09T03:45:00"/>
    <d v="2026-03-09T00:00:00"/>
    <n v="3"/>
    <x v="2"/>
    <x v="0"/>
    <n v="7.7"/>
    <n v="146.56"/>
    <n v="151.93"/>
    <n v="1"/>
    <n v="3.7"/>
    <n v="4.8"/>
    <n v="127"/>
    <s v="Low"/>
    <n v="1.59"/>
    <x v="0"/>
    <s v=""/>
    <n v="4.51"/>
    <n v="5"/>
    <n v="5.37"/>
    <n v="1.1000000000000001"/>
    <s v="Monday"/>
    <s v="0-5 min"/>
    <n v="1"/>
    <s v="Above 1.2"/>
  </r>
  <r>
    <s v="RF007510"/>
    <d v="2026-03-09T03:49:00"/>
    <d v="2026-03-09T00:00:00"/>
    <n v="3"/>
    <x v="2"/>
    <x v="0"/>
    <n v="7.8"/>
    <n v="152.06"/>
    <n v="155.81"/>
    <n v="1"/>
    <n v="4"/>
    <n v="5.3"/>
    <n v="119"/>
    <s v="Low"/>
    <n v="1.6890000000000001"/>
    <x v="0"/>
    <s v=""/>
    <n v="4.58"/>
    <n v="10"/>
    <n v="3.75"/>
    <n v="1.3"/>
    <s v="Monday"/>
    <s v="0-5 min"/>
    <n v="1"/>
    <s v="Above 1.2"/>
  </r>
  <r>
    <s v="RF007511"/>
    <d v="2026-03-09T04:13:00"/>
    <d v="2026-03-09T00:00:00"/>
    <n v="4"/>
    <x v="0"/>
    <x v="0"/>
    <n v="14.9"/>
    <n v="238.9"/>
    <n v="236.87"/>
    <n v="1"/>
    <n v="7.2"/>
    <n v="7.4"/>
    <n v="120"/>
    <s v="Low"/>
    <n v="1.2290000000000001"/>
    <x v="0"/>
    <s v=""/>
    <n v="4.4000000000000004"/>
    <n v="3"/>
    <n v="-2.0299999999999998"/>
    <n v="0.2"/>
    <s v="Monday"/>
    <s v="5-10 min"/>
    <n v="1"/>
    <s v="Above 1.2"/>
  </r>
  <r>
    <s v="RF007512"/>
    <d v="2026-03-09T04:39:00"/>
    <d v="2026-03-09T00:00:00"/>
    <n v="4"/>
    <x v="0"/>
    <x v="0"/>
    <n v="3"/>
    <n v="98.18"/>
    <n v="101.6"/>
    <n v="1.1000000000000001"/>
    <n v="2.4"/>
    <n v="1"/>
    <n v="125"/>
    <s v="Medium"/>
    <n v="0.95799999999999996"/>
    <x v="0"/>
    <s v=""/>
    <n v="4.58"/>
    <n v="77"/>
    <n v="3.42"/>
    <n v="-1.4"/>
    <s v="Monday"/>
    <s v="0-5 min"/>
    <n v="1"/>
    <s v="Between 0.8-1.0"/>
  </r>
  <r>
    <s v="RF007513"/>
    <d v="2026-03-09T04:53:00"/>
    <d v="2026-03-09T00:00:00"/>
    <n v="4"/>
    <x v="0"/>
    <x v="0"/>
    <n v="0.8"/>
    <n v="52.14"/>
    <n v="52.09"/>
    <n v="1"/>
    <n v="2.8"/>
    <n v="7.5"/>
    <n v="134"/>
    <s v="Low"/>
    <n v="1.389"/>
    <x v="0"/>
    <s v=""/>
    <n v="4.63"/>
    <n v="24"/>
    <n v="-0.05"/>
    <n v="4.7"/>
    <s v="Monday"/>
    <s v="0-5 min"/>
    <n v="1"/>
    <s v="Above 1.2"/>
  </r>
  <r>
    <s v="RF007514"/>
    <d v="2026-03-09T04:54:00"/>
    <d v="2026-03-09T00:00:00"/>
    <n v="4"/>
    <x v="2"/>
    <x v="0"/>
    <n v="1.9"/>
    <n v="71.209999999999994"/>
    <n v="68.349999999999994"/>
    <n v="1"/>
    <n v="2.7"/>
    <n v="1.1000000000000001"/>
    <n v="98"/>
    <s v="Low"/>
    <n v="1.1679999999999999"/>
    <x v="0"/>
    <s v=""/>
    <n v="4.5"/>
    <n v="10"/>
    <n v="-2.86"/>
    <n v="-1.6"/>
    <s v="Monday"/>
    <s v="0-5 min"/>
    <n v="1"/>
    <s v="Between 1.0-1.2"/>
  </r>
  <r>
    <s v="RF007515"/>
    <d v="2026-03-09T04:56:00"/>
    <d v="2026-03-09T00:00:00"/>
    <n v="4"/>
    <x v="1"/>
    <x v="0"/>
    <n v="4.5999999999999996"/>
    <n v="114.92"/>
    <n v="122.75"/>
    <n v="1"/>
    <n v="2"/>
    <n v="5.5"/>
    <n v="105"/>
    <s v="Low"/>
    <n v="1.77"/>
    <x v="0"/>
    <s v=""/>
    <n v="4.57"/>
    <n v="20"/>
    <n v="7.83"/>
    <n v="3.5"/>
    <s v="Monday"/>
    <s v="0-5 min"/>
    <n v="1"/>
    <s v="Above 1.2"/>
  </r>
  <r>
    <s v="RF007516"/>
    <d v="2026-03-09T04:56:00"/>
    <d v="2026-03-09T00:00:00"/>
    <n v="4"/>
    <x v="2"/>
    <x v="1"/>
    <n v="2.9"/>
    <n v="80.23"/>
    <n v="78.319999999999993"/>
    <n v="1"/>
    <n v="2"/>
    <n v="2.9"/>
    <n v="131"/>
    <s v="Medium"/>
    <n v="1.1419999999999999"/>
    <x v="0"/>
    <s v=""/>
    <n v="4.51"/>
    <n v="0"/>
    <n v="-1.91"/>
    <n v="0.9"/>
    <s v="Monday"/>
    <s v="0-5 min"/>
    <n v="1"/>
    <s v="Between 1.0-1.2"/>
  </r>
  <r>
    <s v="RF007517"/>
    <d v="2026-03-09T04:57:00"/>
    <d v="2026-03-09T00:00:00"/>
    <n v="4"/>
    <x v="1"/>
    <x v="0"/>
    <n v="3.9"/>
    <n v="98.4"/>
    <m/>
    <n v="1"/>
    <n v="4.8"/>
    <m/>
    <n v="109"/>
    <s v="Low"/>
    <n v="2.2000000000000002"/>
    <x v="3"/>
    <s v="No driver available"/>
    <n v="4.91"/>
    <n v="2"/>
    <m/>
    <m/>
    <s v="Monday"/>
    <s v="0-5 min"/>
    <n v="0"/>
    <s v="Above 1.2"/>
  </r>
  <r>
    <s v="RF007518"/>
    <d v="2026-03-09T05:03:00"/>
    <d v="2026-03-09T00:00:00"/>
    <n v="5"/>
    <x v="3"/>
    <x v="0"/>
    <n v="9.5"/>
    <n v="194.11"/>
    <n v="194.44"/>
    <n v="1.1000000000000001"/>
    <n v="2.7"/>
    <n v="2.9"/>
    <n v="78"/>
    <s v="Low"/>
    <n v="2.2000000000000002"/>
    <x v="0"/>
    <s v=""/>
    <n v="4.3899999999999997"/>
    <n v="1"/>
    <n v="0.33"/>
    <n v="0.2"/>
    <s v="Monday"/>
    <s v="0-5 min"/>
    <n v="1"/>
    <s v="Above 1.2"/>
  </r>
  <r>
    <s v="RF007519"/>
    <d v="2026-03-09T05:29:00"/>
    <d v="2026-03-09T00:00:00"/>
    <n v="5"/>
    <x v="0"/>
    <x v="1"/>
    <n v="4.0999999999999996"/>
    <n v="112.76"/>
    <n v="107.36"/>
    <n v="1"/>
    <n v="4.8"/>
    <n v="4.5"/>
    <n v="123"/>
    <s v="Low"/>
    <n v="1.284"/>
    <x v="0"/>
    <s v=""/>
    <n v="4.47"/>
    <n v="0"/>
    <n v="-5.4"/>
    <n v="-0.3"/>
    <s v="Monday"/>
    <s v="0-5 min"/>
    <n v="1"/>
    <s v="Above 1.2"/>
  </r>
  <r>
    <s v="RF007520"/>
    <d v="2026-03-09T05:40:00"/>
    <d v="2026-03-09T00:00:00"/>
    <n v="5"/>
    <x v="0"/>
    <x v="0"/>
    <n v="4.2"/>
    <n v="104.81"/>
    <n v="108.13"/>
    <n v="1"/>
    <n v="2"/>
    <n v="1"/>
    <n v="144"/>
    <s v="Low"/>
    <n v="1.756"/>
    <x v="0"/>
    <s v=""/>
    <n v="4.7300000000000004"/>
    <n v="6"/>
    <n v="3.32"/>
    <n v="-1"/>
    <s v="Monday"/>
    <s v="0-5 min"/>
    <n v="1"/>
    <s v="Above 1.2"/>
  </r>
  <r>
    <s v="RF007521"/>
    <d v="2026-03-09T05:41:00"/>
    <d v="2026-03-09T00:00:00"/>
    <n v="5"/>
    <x v="3"/>
    <x v="1"/>
    <n v="6.6"/>
    <n v="166.94"/>
    <n v="164.9"/>
    <n v="1.1000000000000001"/>
    <n v="2"/>
    <n v="6.7"/>
    <n v="73"/>
    <s v="Low"/>
    <n v="1.54"/>
    <x v="0"/>
    <s v=""/>
    <n v="4.4000000000000004"/>
    <n v="0"/>
    <n v="-2.04"/>
    <n v="4.7"/>
    <s v="Monday"/>
    <s v="0-5 min"/>
    <n v="1"/>
    <s v="Above 1.2"/>
  </r>
  <r>
    <s v="RF007522"/>
    <d v="2026-03-09T05:45:00"/>
    <d v="2026-03-09T00:00:00"/>
    <n v="5"/>
    <x v="1"/>
    <x v="0"/>
    <n v="3.4"/>
    <n v="95.77"/>
    <n v="98.73"/>
    <n v="1"/>
    <n v="3.4"/>
    <n v="6.5"/>
    <n v="94"/>
    <s v="Low"/>
    <n v="1.946"/>
    <x v="0"/>
    <s v=""/>
    <n v="4.75"/>
    <n v="7"/>
    <n v="2.96"/>
    <n v="3.1"/>
    <s v="Monday"/>
    <s v="0-5 min"/>
    <n v="1"/>
    <s v="Above 1.2"/>
  </r>
  <r>
    <s v="RF007523"/>
    <d v="2026-03-09T06:00:00"/>
    <d v="2026-03-09T00:00:00"/>
    <n v="6"/>
    <x v="4"/>
    <x v="0"/>
    <n v="7.8"/>
    <n v="180.14"/>
    <n v="173.62"/>
    <n v="1.1000000000000001"/>
    <n v="2"/>
    <n v="4.2"/>
    <n v="65"/>
    <s v="Low"/>
    <n v="2.2000000000000002"/>
    <x v="0"/>
    <s v=""/>
    <n v="4.49"/>
    <n v="12"/>
    <n v="-6.52"/>
    <n v="2.2000000000000002"/>
    <s v="Monday"/>
    <s v="0-5 min"/>
    <n v="1"/>
    <s v="Above 1.2"/>
  </r>
  <r>
    <s v="RF007524"/>
    <d v="2026-03-09T06:06:00"/>
    <d v="2026-03-09T00:00:00"/>
    <n v="6"/>
    <x v="0"/>
    <x v="1"/>
    <n v="9.8000000000000007"/>
    <n v="199.25"/>
    <m/>
    <n v="1"/>
    <n v="3.8"/>
    <n v="6.9"/>
    <n v="135"/>
    <s v="Medium"/>
    <n v="1.1879999999999999"/>
    <x v="1"/>
    <s v="Pickup too far"/>
    <n v="4.8099999999999996"/>
    <n v="0"/>
    <m/>
    <n v="3.1"/>
    <s v="Monday"/>
    <s v="0-5 min"/>
    <n v="0"/>
    <s v="Between 1.0-1.2"/>
  </r>
  <r>
    <s v="RF007525"/>
    <d v="2026-03-09T06:37:00"/>
    <d v="2026-03-09T00:00:00"/>
    <n v="6"/>
    <x v="1"/>
    <x v="0"/>
    <n v="3"/>
    <n v="87.65"/>
    <n v="88.8"/>
    <n v="1"/>
    <n v="3.8"/>
    <n v="5.9"/>
    <n v="110"/>
    <s v="Low"/>
    <n v="1.7030000000000001"/>
    <x v="0"/>
    <s v=""/>
    <n v="4.5999999999999996"/>
    <n v="2"/>
    <n v="1.1499999999999999"/>
    <n v="2.1"/>
    <s v="Monday"/>
    <s v="0-5 min"/>
    <n v="1"/>
    <s v="Above 1.2"/>
  </r>
  <r>
    <s v="RF007526"/>
    <d v="2026-03-09T06:50:00"/>
    <d v="2026-03-09T00:00:00"/>
    <n v="6"/>
    <x v="0"/>
    <x v="0"/>
    <n v="14.1"/>
    <n v="246.21"/>
    <n v="255.5"/>
    <n v="1"/>
    <n v="3.6"/>
    <n v="1"/>
    <n v="143"/>
    <s v="Low"/>
    <n v="1.6439999999999999"/>
    <x v="0"/>
    <s v=""/>
    <n v="4.63"/>
    <n v="18"/>
    <n v="9.2899999999999991"/>
    <n v="-2.6"/>
    <s v="Monday"/>
    <s v="0-5 min"/>
    <n v="1"/>
    <s v="Above 1.2"/>
  </r>
  <r>
    <s v="RF007527"/>
    <d v="2026-03-09T07:13:00"/>
    <d v="2026-03-09T00:00:00"/>
    <n v="7"/>
    <x v="2"/>
    <x v="0"/>
    <n v="1.6"/>
    <n v="59.81"/>
    <m/>
    <n v="1"/>
    <n v="2"/>
    <m/>
    <n v="105"/>
    <s v="Medium"/>
    <n v="1.016"/>
    <x v="3"/>
    <s v="No driver available"/>
    <n v="4.8600000000000003"/>
    <n v="5"/>
    <m/>
    <m/>
    <s v="Monday"/>
    <s v="0-5 min"/>
    <n v="0"/>
    <s v="Between 1.0-1.2"/>
  </r>
  <r>
    <s v="RF007528"/>
    <d v="2026-03-09T07:19:00"/>
    <d v="2026-03-09T00:00:00"/>
    <n v="7"/>
    <x v="0"/>
    <x v="0"/>
    <n v="2"/>
    <n v="72.040000000000006"/>
    <n v="67.53"/>
    <n v="1"/>
    <n v="7.2"/>
    <n v="6.8"/>
    <n v="127"/>
    <s v="Medium"/>
    <n v="1.1160000000000001"/>
    <x v="0"/>
    <s v=""/>
    <n v="4.7300000000000004"/>
    <n v="12"/>
    <n v="-4.51"/>
    <n v="-0.4"/>
    <s v="Monday"/>
    <s v="5-10 min"/>
    <n v="1"/>
    <s v="Between 1.0-1.2"/>
  </r>
  <r>
    <s v="RF007529"/>
    <d v="2026-03-09T07:28:00"/>
    <d v="2026-03-09T00:00:00"/>
    <n v="7"/>
    <x v="1"/>
    <x v="1"/>
    <n v="4.3"/>
    <n v="121.65"/>
    <n v="125.41"/>
    <n v="1.1000000000000001"/>
    <n v="2.2999999999999998"/>
    <n v="4.7"/>
    <n v="97"/>
    <s v="Medium"/>
    <n v="1.0660000000000001"/>
    <x v="0"/>
    <s v=""/>
    <n v="4.38"/>
    <n v="0"/>
    <n v="3.76"/>
    <n v="2.4"/>
    <s v="Monday"/>
    <s v="0-5 min"/>
    <n v="1"/>
    <s v="Between 1.0-1.2"/>
  </r>
  <r>
    <s v="RF007530"/>
    <d v="2026-03-09T07:39:00"/>
    <d v="2026-03-09T00:00:00"/>
    <n v="7"/>
    <x v="0"/>
    <x v="1"/>
    <n v="2.1"/>
    <n v="76.489999999999995"/>
    <n v="75.13"/>
    <n v="1.1000000000000001"/>
    <n v="5"/>
    <n v="4"/>
    <n v="126"/>
    <s v="Medium"/>
    <n v="0.93799999999999994"/>
    <x v="0"/>
    <s v=""/>
    <n v="4.7300000000000004"/>
    <n v="0"/>
    <n v="-1.36"/>
    <n v="-1"/>
    <s v="Monday"/>
    <s v="0-5 min"/>
    <n v="1"/>
    <s v="Between 0.8-1.0"/>
  </r>
  <r>
    <s v="RF007531"/>
    <d v="2026-03-09T07:47:00"/>
    <d v="2026-03-09T00:00:00"/>
    <n v="7"/>
    <x v="0"/>
    <x v="0"/>
    <n v="6.6"/>
    <n v="168.13"/>
    <m/>
    <n v="1.2"/>
    <n v="6.4"/>
    <n v="1.2"/>
    <n v="120"/>
    <s v="High"/>
    <n v="0.76300000000000001"/>
    <x v="2"/>
    <s v="Fare too high"/>
    <n v="4.67"/>
    <n v="8"/>
    <m/>
    <n v="-5.2"/>
    <s v="Monday"/>
    <s v="5-10 min"/>
    <n v="0"/>
    <s v="Below 0.8"/>
  </r>
  <r>
    <s v="RF007532"/>
    <d v="2026-03-09T07:49:00"/>
    <d v="2026-03-09T00:00:00"/>
    <n v="7"/>
    <x v="1"/>
    <x v="0"/>
    <n v="22"/>
    <n v="342.94"/>
    <n v="355.89"/>
    <n v="1"/>
    <n v="4.8"/>
    <n v="4.3"/>
    <n v="110"/>
    <s v="Medium"/>
    <n v="1.335"/>
    <x v="0"/>
    <s v=""/>
    <n v="4.6500000000000004"/>
    <n v="9"/>
    <n v="12.95"/>
    <n v="-0.5"/>
    <s v="Monday"/>
    <s v="0-5 min"/>
    <n v="1"/>
    <s v="Above 1.2"/>
  </r>
  <r>
    <s v="RF007533"/>
    <d v="2026-03-09T08:47:00"/>
    <d v="2026-03-09T00:00:00"/>
    <n v="8"/>
    <x v="3"/>
    <x v="0"/>
    <n v="4.3"/>
    <n v="101.48"/>
    <n v="99.42"/>
    <n v="1"/>
    <n v="2.2999999999999998"/>
    <n v="1.7"/>
    <n v="58"/>
    <s v="Low"/>
    <n v="1.0860000000000001"/>
    <x v="0"/>
    <s v=""/>
    <n v="4.62"/>
    <n v="18"/>
    <n v="-2.06"/>
    <n v="-0.6"/>
    <s v="Monday"/>
    <s v="0-5 min"/>
    <n v="1"/>
    <s v="Between 1.0-1.2"/>
  </r>
  <r>
    <s v="RF007534"/>
    <d v="2026-03-09T08:59:00"/>
    <d v="2026-03-09T00:00:00"/>
    <n v="8"/>
    <x v="3"/>
    <x v="1"/>
    <n v="4.0999999999999996"/>
    <n v="93.42"/>
    <m/>
    <n v="1"/>
    <n v="5.8"/>
    <n v="10.8"/>
    <n v="73"/>
    <s v="Low"/>
    <n v="1.6160000000000001"/>
    <x v="2"/>
    <s v="Pickup issue"/>
    <n v="4.54"/>
    <n v="0"/>
    <m/>
    <n v="5"/>
    <s v="Monday"/>
    <s v="5-10 min"/>
    <n v="0"/>
    <s v="Above 1.2"/>
  </r>
  <r>
    <s v="RF007535"/>
    <d v="2026-03-09T09:27:00"/>
    <d v="2026-03-09T00:00:00"/>
    <n v="9"/>
    <x v="3"/>
    <x v="0"/>
    <n v="2"/>
    <n v="76.75"/>
    <n v="77.37"/>
    <n v="1.1000000000000001"/>
    <n v="5.2"/>
    <n v="8.3000000000000007"/>
    <n v="51"/>
    <s v="Medium"/>
    <n v="0.77900000000000003"/>
    <x v="0"/>
    <s v=""/>
    <n v="4.76"/>
    <n v="3"/>
    <n v="0.62"/>
    <n v="3.1"/>
    <s v="Monday"/>
    <s v="5-10 min"/>
    <n v="1"/>
    <s v="Below 0.8"/>
  </r>
  <r>
    <s v="RF007536"/>
    <d v="2026-03-09T09:27:00"/>
    <d v="2026-03-09T00:00:00"/>
    <n v="9"/>
    <x v="4"/>
    <x v="0"/>
    <n v="25.1"/>
    <n v="430.76"/>
    <n v="432.69"/>
    <n v="1"/>
    <n v="6.5"/>
    <n v="16.3"/>
    <n v="51"/>
    <s v="Low"/>
    <n v="1.21"/>
    <x v="0"/>
    <s v=""/>
    <n v="4.59"/>
    <n v="6"/>
    <n v="1.93"/>
    <n v="9.8000000000000007"/>
    <s v="Monday"/>
    <s v="5-10 min"/>
    <n v="1"/>
    <s v="Above 1.2"/>
  </r>
  <r>
    <s v="RF007537"/>
    <d v="2026-03-09T09:27:00"/>
    <d v="2026-03-09T00:00:00"/>
    <n v="9"/>
    <x v="0"/>
    <x v="0"/>
    <n v="14"/>
    <n v="296.47000000000003"/>
    <n v="307.01"/>
    <n v="1.2"/>
    <n v="8.6999999999999993"/>
    <n v="10"/>
    <n v="119"/>
    <s v="High"/>
    <n v="0.82099999999999995"/>
    <x v="0"/>
    <s v=""/>
    <n v="5"/>
    <n v="2"/>
    <n v="10.54"/>
    <n v="1.3"/>
    <s v="Monday"/>
    <s v="5-10 min"/>
    <n v="1"/>
    <s v="Between 0.8-1.0"/>
  </r>
  <r>
    <s v="RF007538"/>
    <d v="2026-03-09T09:50:00"/>
    <d v="2026-03-09T00:00:00"/>
    <n v="9"/>
    <x v="1"/>
    <x v="0"/>
    <n v="10.8"/>
    <n v="226.31"/>
    <n v="218.87"/>
    <n v="1.2"/>
    <n v="7.1"/>
    <n v="7.7"/>
    <n v="75"/>
    <s v="Medium"/>
    <n v="0.74299999999999999"/>
    <x v="0"/>
    <s v=""/>
    <n v="5"/>
    <n v="6"/>
    <n v="-7.44"/>
    <n v="0.6"/>
    <s v="Monday"/>
    <s v="5-10 min"/>
    <n v="1"/>
    <s v="Below 0.8"/>
  </r>
  <r>
    <s v="RF007539"/>
    <d v="2026-03-09T10:12:00"/>
    <d v="2026-03-09T00:00:00"/>
    <n v="10"/>
    <x v="2"/>
    <x v="0"/>
    <n v="5"/>
    <n v="141.01"/>
    <n v="146.49"/>
    <n v="1.3"/>
    <n v="4.7"/>
    <n v="5.0999999999999996"/>
    <n v="95"/>
    <s v="Medium"/>
    <n v="0.879"/>
    <x v="0"/>
    <s v=""/>
    <n v="4.71"/>
    <n v="5"/>
    <n v="5.48"/>
    <n v="0.4"/>
    <s v="Monday"/>
    <s v="0-5 min"/>
    <n v="1"/>
    <s v="Between 0.8-1.0"/>
  </r>
  <r>
    <s v="RF007540"/>
    <d v="2026-03-09T10:36:00"/>
    <d v="2026-03-09T00:00:00"/>
    <n v="10"/>
    <x v="1"/>
    <x v="0"/>
    <n v="11.7"/>
    <n v="197.8"/>
    <n v="186.61"/>
    <n v="1"/>
    <n v="8.5"/>
    <n v="9.4"/>
    <n v="91"/>
    <s v="Medium"/>
    <n v="1.0860000000000001"/>
    <x v="0"/>
    <s v=""/>
    <n v="4.8899999999999997"/>
    <n v="8"/>
    <n v="-11.19"/>
    <n v="0.9"/>
    <s v="Monday"/>
    <s v="5-10 min"/>
    <n v="1"/>
    <s v="Between 1.0-1.2"/>
  </r>
  <r>
    <s v="RF007541"/>
    <d v="2026-03-09T10:45:00"/>
    <d v="2026-03-09T00:00:00"/>
    <n v="10"/>
    <x v="3"/>
    <x v="1"/>
    <n v="8.4"/>
    <n v="201.95"/>
    <n v="203.3"/>
    <n v="1.1000000000000001"/>
    <n v="6.3"/>
    <n v="7.5"/>
    <n v="50"/>
    <s v="Low"/>
    <n v="0.94399999999999995"/>
    <x v="0"/>
    <s v=""/>
    <n v="4.67"/>
    <n v="0"/>
    <n v="1.35"/>
    <n v="1.2"/>
    <s v="Monday"/>
    <s v="5-10 min"/>
    <n v="1"/>
    <s v="Between 0.8-1.0"/>
  </r>
  <r>
    <s v="RF007542"/>
    <d v="2026-03-09T10:57:00"/>
    <d v="2026-03-09T00:00:00"/>
    <n v="10"/>
    <x v="1"/>
    <x v="0"/>
    <n v="3.5"/>
    <n v="96.55"/>
    <n v="101.99"/>
    <n v="1.1000000000000001"/>
    <n v="3.9"/>
    <n v="2.9"/>
    <n v="96"/>
    <s v="Medium"/>
    <n v="0.97"/>
    <x v="0"/>
    <s v=""/>
    <n v="4.63"/>
    <n v="22"/>
    <n v="5.44"/>
    <n v="-1"/>
    <s v="Monday"/>
    <s v="0-5 min"/>
    <n v="1"/>
    <s v="Between 0.8-1.0"/>
  </r>
  <r>
    <s v="RF007543"/>
    <d v="2026-03-09T11:07:00"/>
    <d v="2026-03-09T00:00:00"/>
    <n v="11"/>
    <x v="0"/>
    <x v="0"/>
    <n v="24.7"/>
    <n v="443.67"/>
    <n v="458.09"/>
    <n v="1.1000000000000001"/>
    <n v="2.7"/>
    <n v="3.1"/>
    <n v="136"/>
    <s v="Medium"/>
    <n v="1.002"/>
    <x v="0"/>
    <s v=""/>
    <n v="4.72"/>
    <n v="13"/>
    <n v="14.42"/>
    <n v="0.4"/>
    <s v="Monday"/>
    <s v="0-5 min"/>
    <n v="1"/>
    <s v="Between 1.0-1.2"/>
  </r>
  <r>
    <s v="RF007544"/>
    <d v="2026-03-09T11:10:00"/>
    <d v="2026-03-09T00:00:00"/>
    <n v="11"/>
    <x v="1"/>
    <x v="0"/>
    <n v="1"/>
    <n v="55.01"/>
    <n v="55.04"/>
    <n v="1"/>
    <n v="5.5"/>
    <n v="4.5999999999999996"/>
    <n v="104"/>
    <s v="Medium"/>
    <n v="1.2989999999999999"/>
    <x v="0"/>
    <s v=""/>
    <n v="4.53"/>
    <n v="7"/>
    <n v="0.03"/>
    <n v="-0.9"/>
    <s v="Monday"/>
    <s v="5-10 min"/>
    <n v="1"/>
    <s v="Above 1.2"/>
  </r>
  <r>
    <s v="RF007545"/>
    <d v="2026-03-09T11:21:00"/>
    <d v="2026-03-09T00:00:00"/>
    <n v="11"/>
    <x v="3"/>
    <x v="0"/>
    <n v="4.5999999999999996"/>
    <n v="110.93"/>
    <n v="116.98"/>
    <n v="1"/>
    <n v="4.0999999999999996"/>
    <n v="5"/>
    <n v="66"/>
    <s v="Low"/>
    <n v="1.44"/>
    <x v="0"/>
    <s v=""/>
    <n v="4.55"/>
    <n v="5"/>
    <n v="6.05"/>
    <n v="0.9"/>
    <s v="Monday"/>
    <s v="0-5 min"/>
    <n v="1"/>
    <s v="Above 1.2"/>
  </r>
  <r>
    <s v="RF007546"/>
    <d v="2026-03-09T11:24:00"/>
    <d v="2026-03-09T00:00:00"/>
    <n v="11"/>
    <x v="2"/>
    <x v="0"/>
    <n v="3.2"/>
    <n v="100.12"/>
    <n v="97.61"/>
    <n v="1.1000000000000001"/>
    <n v="3.4"/>
    <n v="9.5"/>
    <n v="104"/>
    <s v="Medium"/>
    <n v="0.86699999999999999"/>
    <x v="0"/>
    <s v=""/>
    <n v="5"/>
    <n v="7"/>
    <n v="-2.5099999999999998"/>
    <n v="6.1"/>
    <s v="Monday"/>
    <s v="0-5 min"/>
    <n v="1"/>
    <s v="Between 0.8-1.0"/>
  </r>
  <r>
    <s v="RF007547"/>
    <d v="2026-03-09T11:57:00"/>
    <d v="2026-03-09T00:00:00"/>
    <n v="11"/>
    <x v="2"/>
    <x v="0"/>
    <n v="0.7"/>
    <n v="49.1"/>
    <n v="49.67"/>
    <n v="1"/>
    <n v="4.9000000000000004"/>
    <n v="9.4"/>
    <n v="104"/>
    <s v="Low"/>
    <n v="1.1579999999999999"/>
    <x v="0"/>
    <s v=""/>
    <n v="4.71"/>
    <n v="7"/>
    <n v="0.56999999999999995"/>
    <n v="4.5"/>
    <s v="Monday"/>
    <s v="0-5 min"/>
    <n v="1"/>
    <s v="Between 1.0-1.2"/>
  </r>
  <r>
    <s v="RF007548"/>
    <d v="2026-03-09T12:16:00"/>
    <d v="2026-03-09T00:00:00"/>
    <n v="12"/>
    <x v="0"/>
    <x v="1"/>
    <n v="1"/>
    <n v="62.8"/>
    <n v="62.33"/>
    <n v="1.1000000000000001"/>
    <n v="2"/>
    <n v="12.1"/>
    <n v="126"/>
    <s v="Medium"/>
    <n v="1.095"/>
    <x v="0"/>
    <s v=""/>
    <n v="4.82"/>
    <n v="0"/>
    <n v="-0.47"/>
    <n v="10.1"/>
    <s v="Monday"/>
    <s v="0-5 min"/>
    <n v="1"/>
    <s v="Between 1.0-1.2"/>
  </r>
  <r>
    <s v="RF007549"/>
    <d v="2026-03-09T12:34:00"/>
    <d v="2026-03-09T00:00:00"/>
    <n v="12"/>
    <x v="0"/>
    <x v="0"/>
    <n v="16.5"/>
    <n v="322.52"/>
    <n v="323.5"/>
    <n v="1"/>
    <n v="4.5999999999999996"/>
    <n v="6"/>
    <n v="124"/>
    <s v="Low"/>
    <n v="1.8180000000000001"/>
    <x v="0"/>
    <s v=""/>
    <n v="4.8600000000000003"/>
    <n v="2"/>
    <n v="0.98"/>
    <n v="1.4"/>
    <s v="Monday"/>
    <s v="0-5 min"/>
    <n v="1"/>
    <s v="Above 1.2"/>
  </r>
  <r>
    <s v="RF007550"/>
    <d v="2026-03-09T12:53:00"/>
    <d v="2026-03-09T00:00:00"/>
    <n v="12"/>
    <x v="3"/>
    <x v="0"/>
    <n v="3.9"/>
    <n v="88.99"/>
    <n v="91.58"/>
    <n v="1"/>
    <n v="5"/>
    <n v="9.9"/>
    <n v="64"/>
    <s v="Low"/>
    <n v="1.387"/>
    <x v="0"/>
    <s v=""/>
    <n v="4.54"/>
    <n v="3"/>
    <n v="2.59"/>
    <n v="4.9000000000000004"/>
    <s v="Monday"/>
    <s v="0-5 min"/>
    <n v="1"/>
    <s v="Above 1.2"/>
  </r>
  <r>
    <s v="RF007551"/>
    <d v="2026-03-09T13:09:00"/>
    <d v="2026-03-09T00:00:00"/>
    <n v="13"/>
    <x v="1"/>
    <x v="0"/>
    <n v="4.8"/>
    <n v="110.61"/>
    <m/>
    <n v="1"/>
    <n v="2.5"/>
    <n v="2.7"/>
    <n v="108"/>
    <s v="Low"/>
    <n v="1.7569999999999999"/>
    <x v="1"/>
    <s v="Pickup too far"/>
    <n v="4.4400000000000004"/>
    <n v="3"/>
    <m/>
    <n v="0.2"/>
    <s v="Monday"/>
    <s v="0-5 min"/>
    <n v="0"/>
    <s v="Above 1.2"/>
  </r>
  <r>
    <s v="RF007552"/>
    <d v="2026-03-09T13:28:00"/>
    <d v="2026-03-09T00:00:00"/>
    <n v="13"/>
    <x v="3"/>
    <x v="0"/>
    <n v="4"/>
    <n v="100.97"/>
    <n v="98.12"/>
    <n v="1.1000000000000001"/>
    <n v="5"/>
    <n v="7.6"/>
    <n v="65"/>
    <s v="Low"/>
    <n v="2.056"/>
    <x v="0"/>
    <s v=""/>
    <n v="5"/>
    <n v="10"/>
    <n v="-2.85"/>
    <n v="2.6"/>
    <s v="Monday"/>
    <s v="0-5 min"/>
    <n v="1"/>
    <s v="Above 1.2"/>
  </r>
  <r>
    <s v="RF007553"/>
    <d v="2026-03-09T13:43:00"/>
    <d v="2026-03-09T00:00:00"/>
    <n v="13"/>
    <x v="1"/>
    <x v="0"/>
    <n v="4.0999999999999996"/>
    <n v="92.2"/>
    <n v="84.01"/>
    <n v="1"/>
    <n v="2.7"/>
    <n v="3"/>
    <n v="107"/>
    <s v="Low"/>
    <n v="1.5369999999999999"/>
    <x v="0"/>
    <s v=""/>
    <n v="4.76"/>
    <n v="9"/>
    <n v="-8.19"/>
    <n v="0.3"/>
    <s v="Monday"/>
    <s v="0-5 min"/>
    <n v="1"/>
    <s v="Above 1.2"/>
  </r>
  <r>
    <s v="RF007554"/>
    <d v="2026-03-09T13:44:00"/>
    <d v="2026-03-09T00:00:00"/>
    <n v="13"/>
    <x v="1"/>
    <x v="0"/>
    <n v="0.9"/>
    <n v="57.15"/>
    <n v="59.59"/>
    <n v="1.1000000000000001"/>
    <n v="4.2"/>
    <n v="11.8"/>
    <n v="95"/>
    <s v="Low"/>
    <n v="1.206"/>
    <x v="0"/>
    <s v=""/>
    <n v="4.72"/>
    <n v="4"/>
    <n v="2.44"/>
    <n v="7.6"/>
    <s v="Monday"/>
    <s v="0-5 min"/>
    <n v="1"/>
    <s v="Above 1.2"/>
  </r>
  <r>
    <s v="RF007555"/>
    <d v="2026-03-09T13:48:00"/>
    <d v="2026-03-09T00:00:00"/>
    <n v="13"/>
    <x v="4"/>
    <x v="1"/>
    <n v="7.3"/>
    <n v="149.97"/>
    <n v="154.01"/>
    <n v="1.1000000000000001"/>
    <n v="2"/>
    <n v="2.8"/>
    <n v="59"/>
    <s v="Medium"/>
    <n v="1.1759999999999999"/>
    <x v="0"/>
    <s v=""/>
    <n v="4.8"/>
    <n v="0"/>
    <n v="4.04"/>
    <n v="0.8"/>
    <s v="Monday"/>
    <s v="0-5 min"/>
    <n v="1"/>
    <s v="Between 1.0-1.2"/>
  </r>
  <r>
    <s v="RF007556"/>
    <d v="2026-03-09T13:48:00"/>
    <d v="2026-03-09T00:00:00"/>
    <n v="13"/>
    <x v="3"/>
    <x v="0"/>
    <n v="8"/>
    <n v="160.55000000000001"/>
    <n v="163.66"/>
    <n v="1"/>
    <n v="4.4000000000000004"/>
    <n v="3.5"/>
    <n v="70"/>
    <s v="Low"/>
    <n v="2.2000000000000002"/>
    <x v="0"/>
    <s v=""/>
    <n v="4.8"/>
    <n v="11"/>
    <n v="3.11"/>
    <n v="-0.9"/>
    <s v="Monday"/>
    <s v="0-5 min"/>
    <n v="1"/>
    <s v="Above 1.2"/>
  </r>
  <r>
    <s v="RF007557"/>
    <d v="2026-03-09T13:53:00"/>
    <d v="2026-03-09T00:00:00"/>
    <n v="13"/>
    <x v="0"/>
    <x v="0"/>
    <n v="3.6"/>
    <n v="110.88"/>
    <n v="112.44"/>
    <n v="1.1000000000000001"/>
    <n v="6.5"/>
    <n v="8.3000000000000007"/>
    <n v="129"/>
    <s v="Low"/>
    <n v="1.33"/>
    <x v="0"/>
    <s v=""/>
    <n v="4.92"/>
    <n v="19"/>
    <n v="1.56"/>
    <n v="1.8"/>
    <s v="Monday"/>
    <s v="5-10 min"/>
    <n v="1"/>
    <s v="Above 1.2"/>
  </r>
  <r>
    <s v="RF007558"/>
    <d v="2026-03-09T14:04:00"/>
    <d v="2026-03-09T00:00:00"/>
    <n v="14"/>
    <x v="3"/>
    <x v="0"/>
    <n v="9.8000000000000007"/>
    <n v="227.26"/>
    <n v="226.01"/>
    <n v="1.1000000000000001"/>
    <n v="2"/>
    <n v="1.6"/>
    <n v="64"/>
    <s v="Low"/>
    <n v="1.5820000000000001"/>
    <x v="0"/>
    <s v=""/>
    <n v="4.8899999999999997"/>
    <n v="25"/>
    <n v="-1.25"/>
    <n v="-0.4"/>
    <s v="Monday"/>
    <s v="0-5 min"/>
    <n v="1"/>
    <s v="Above 1.2"/>
  </r>
  <r>
    <s v="RF007559"/>
    <d v="2026-03-09T14:10:00"/>
    <d v="2026-03-09T00:00:00"/>
    <n v="14"/>
    <x v="1"/>
    <x v="0"/>
    <n v="16.7"/>
    <n v="328.76"/>
    <n v="315.27"/>
    <n v="1"/>
    <n v="5.8"/>
    <n v="13"/>
    <n v="98"/>
    <s v="Low"/>
    <n v="1.5620000000000001"/>
    <x v="0"/>
    <s v=""/>
    <n v="4.72"/>
    <n v="1"/>
    <n v="-13.49"/>
    <n v="7.2"/>
    <s v="Monday"/>
    <s v="5-10 min"/>
    <n v="1"/>
    <s v="Above 1.2"/>
  </r>
  <r>
    <s v="RF007560"/>
    <d v="2026-03-09T14:20:00"/>
    <d v="2026-03-09T00:00:00"/>
    <n v="14"/>
    <x v="0"/>
    <x v="0"/>
    <n v="1.1000000000000001"/>
    <n v="66.64"/>
    <n v="67.25"/>
    <n v="1.1000000000000001"/>
    <n v="3.3"/>
    <n v="5.4"/>
    <n v="129"/>
    <s v="Medium"/>
    <n v="1.032"/>
    <x v="0"/>
    <s v=""/>
    <n v="4.72"/>
    <n v="15"/>
    <n v="0.61"/>
    <n v="2.1"/>
    <s v="Monday"/>
    <s v="0-5 min"/>
    <n v="1"/>
    <s v="Between 1.0-1.2"/>
  </r>
  <r>
    <s v="RF007561"/>
    <d v="2026-03-09T14:22:00"/>
    <d v="2026-03-09T00:00:00"/>
    <n v="14"/>
    <x v="0"/>
    <x v="0"/>
    <n v="4.9000000000000004"/>
    <n v="127.46"/>
    <m/>
    <n v="1.1000000000000001"/>
    <n v="6.2"/>
    <n v="13.4"/>
    <n v="140"/>
    <s v="Medium"/>
    <n v="1.286"/>
    <x v="2"/>
    <s v="ETA too high"/>
    <n v="4.99"/>
    <n v="2"/>
    <m/>
    <n v="7.2"/>
    <s v="Monday"/>
    <s v="5-10 min"/>
    <n v="0"/>
    <s v="Above 1.2"/>
  </r>
  <r>
    <s v="RF007562"/>
    <d v="2026-03-09T14:27:00"/>
    <d v="2026-03-09T00:00:00"/>
    <n v="14"/>
    <x v="3"/>
    <x v="0"/>
    <n v="7.3"/>
    <n v="144.72"/>
    <m/>
    <n v="1"/>
    <n v="7.9"/>
    <n v="9.6"/>
    <n v="66"/>
    <s v="Low"/>
    <n v="1.43"/>
    <x v="2"/>
    <s v="ETA too high"/>
    <n v="4.41"/>
    <n v="9"/>
    <m/>
    <n v="1.7"/>
    <s v="Monday"/>
    <s v="5-10 min"/>
    <n v="0"/>
    <s v="Above 1.2"/>
  </r>
  <r>
    <s v="RF007563"/>
    <d v="2026-03-09T14:41:00"/>
    <d v="2026-03-09T00:00:00"/>
    <n v="14"/>
    <x v="2"/>
    <x v="0"/>
    <n v="1.2"/>
    <n v="56.7"/>
    <n v="56.48"/>
    <n v="1"/>
    <n v="4.5"/>
    <n v="6.2"/>
    <n v="102"/>
    <s v="Low"/>
    <n v="1.133"/>
    <x v="0"/>
    <s v=""/>
    <n v="4.74"/>
    <n v="7"/>
    <n v="-0.22"/>
    <n v="1.7"/>
    <s v="Monday"/>
    <s v="0-5 min"/>
    <n v="1"/>
    <s v="Between 1.0-1.2"/>
  </r>
  <r>
    <s v="RF007564"/>
    <d v="2026-03-09T14:45:00"/>
    <d v="2026-03-09T00:00:00"/>
    <n v="14"/>
    <x v="4"/>
    <x v="1"/>
    <n v="14.1"/>
    <n v="280.3"/>
    <n v="288.32"/>
    <n v="1"/>
    <n v="5.4"/>
    <n v="7.2"/>
    <n v="54"/>
    <s v="Low"/>
    <n v="1.492"/>
    <x v="0"/>
    <s v=""/>
    <n v="4.49"/>
    <n v="0"/>
    <n v="8.02"/>
    <n v="1.8"/>
    <s v="Monday"/>
    <s v="5-10 min"/>
    <n v="1"/>
    <s v="Above 1.2"/>
  </r>
  <r>
    <s v="RF007565"/>
    <d v="2026-03-09T14:46:00"/>
    <d v="2026-03-09T00:00:00"/>
    <n v="14"/>
    <x v="3"/>
    <x v="0"/>
    <n v="9.1"/>
    <n v="178.57"/>
    <n v="177.34"/>
    <n v="1"/>
    <n v="5.0999999999999996"/>
    <n v="6.9"/>
    <n v="78"/>
    <s v="Low"/>
    <n v="2.2000000000000002"/>
    <x v="0"/>
    <s v=""/>
    <n v="4.3899999999999997"/>
    <n v="2"/>
    <n v="-1.23"/>
    <n v="1.8"/>
    <s v="Monday"/>
    <s v="5-10 min"/>
    <n v="1"/>
    <s v="Above 1.2"/>
  </r>
  <r>
    <s v="RF007566"/>
    <d v="2026-03-09T14:50:00"/>
    <d v="2026-03-09T00:00:00"/>
    <n v="14"/>
    <x v="0"/>
    <x v="1"/>
    <n v="9.1999999999999993"/>
    <n v="267.79000000000002"/>
    <n v="270.72000000000003"/>
    <n v="1.4"/>
    <n v="8.4"/>
    <n v="11.6"/>
    <n v="99"/>
    <s v="Medium"/>
    <n v="0.69399999999999995"/>
    <x v="0"/>
    <s v=""/>
    <n v="4.57"/>
    <n v="0"/>
    <n v="2.93"/>
    <n v="3.2"/>
    <s v="Monday"/>
    <s v="5-10 min"/>
    <n v="1"/>
    <s v="Below 0.8"/>
  </r>
  <r>
    <s v="RF007567"/>
    <d v="2026-03-09T14:51:00"/>
    <d v="2026-03-09T00:00:00"/>
    <n v="14"/>
    <x v="3"/>
    <x v="0"/>
    <n v="14.2"/>
    <n v="242.12"/>
    <n v="232.55"/>
    <n v="1.1000000000000001"/>
    <n v="3.8"/>
    <n v="6.3"/>
    <n v="58"/>
    <s v="Low"/>
    <n v="2.0790000000000002"/>
    <x v="0"/>
    <s v=""/>
    <n v="4.49"/>
    <n v="2"/>
    <n v="-9.57"/>
    <n v="2.5"/>
    <s v="Monday"/>
    <s v="0-5 min"/>
    <n v="1"/>
    <s v="Above 1.2"/>
  </r>
  <r>
    <s v="RF007568"/>
    <d v="2026-03-09T15:13:00"/>
    <d v="2026-03-09T00:00:00"/>
    <n v="15"/>
    <x v="3"/>
    <x v="1"/>
    <n v="4.8"/>
    <n v="145.63999999999999"/>
    <n v="137.22999999999999"/>
    <n v="1.2"/>
    <n v="5.9"/>
    <n v="4.7"/>
    <n v="63"/>
    <s v="Low"/>
    <n v="1.837"/>
    <x v="0"/>
    <s v=""/>
    <n v="4.83"/>
    <n v="0"/>
    <n v="-8.41"/>
    <n v="-1.2"/>
    <s v="Monday"/>
    <s v="5-10 min"/>
    <n v="1"/>
    <s v="Above 1.2"/>
  </r>
  <r>
    <s v="RF007569"/>
    <d v="2026-03-09T15:16:00"/>
    <d v="2026-03-09T00:00:00"/>
    <n v="15"/>
    <x v="4"/>
    <x v="0"/>
    <n v="4.9000000000000004"/>
    <n v="121.01"/>
    <n v="119.76"/>
    <n v="1.1000000000000001"/>
    <n v="3"/>
    <n v="4.2"/>
    <n v="52"/>
    <s v="Low"/>
    <n v="2.101"/>
    <x v="0"/>
    <s v=""/>
    <n v="4.34"/>
    <n v="2"/>
    <n v="-1.25"/>
    <n v="1.2"/>
    <s v="Monday"/>
    <s v="0-5 min"/>
    <n v="1"/>
    <s v="Above 1.2"/>
  </r>
  <r>
    <s v="RF007570"/>
    <d v="2026-03-09T15:35:00"/>
    <d v="2026-03-09T00:00:00"/>
    <n v="15"/>
    <x v="3"/>
    <x v="0"/>
    <n v="6"/>
    <n v="131.08000000000001"/>
    <n v="134.74"/>
    <n v="1"/>
    <n v="6.8"/>
    <n v="7"/>
    <n v="68"/>
    <s v="Low"/>
    <n v="1.4350000000000001"/>
    <x v="0"/>
    <s v=""/>
    <n v="4.96"/>
    <n v="7"/>
    <n v="3.66"/>
    <n v="0.2"/>
    <s v="Monday"/>
    <s v="5-10 min"/>
    <n v="1"/>
    <s v="Above 1.2"/>
  </r>
  <r>
    <s v="RF007571"/>
    <d v="2026-03-09T15:50:00"/>
    <d v="2026-03-09T00:00:00"/>
    <n v="15"/>
    <x v="1"/>
    <x v="0"/>
    <n v="7.7"/>
    <n v="167.35"/>
    <n v="168.29"/>
    <n v="1"/>
    <n v="2.2000000000000002"/>
    <n v="1.8"/>
    <n v="96"/>
    <s v="Medium"/>
    <n v="1.171"/>
    <x v="0"/>
    <s v=""/>
    <n v="4.6399999999999997"/>
    <n v="45"/>
    <n v="0.94"/>
    <n v="-0.4"/>
    <s v="Monday"/>
    <s v="0-5 min"/>
    <n v="1"/>
    <s v="Between 1.0-1.2"/>
  </r>
  <r>
    <s v="RF007572"/>
    <d v="2026-03-09T16:00:00"/>
    <d v="2026-03-09T00:00:00"/>
    <n v="16"/>
    <x v="4"/>
    <x v="0"/>
    <n v="8.1"/>
    <n v="140.66999999999999"/>
    <m/>
    <n v="1"/>
    <n v="3.8"/>
    <n v="1"/>
    <n v="50"/>
    <s v="Low"/>
    <n v="1.83"/>
    <x v="2"/>
    <s v="ETA too high"/>
    <n v="4.88"/>
    <n v="78"/>
    <m/>
    <n v="-2.8"/>
    <s v="Monday"/>
    <s v="0-5 min"/>
    <n v="0"/>
    <s v="Above 1.2"/>
  </r>
  <r>
    <s v="RF007573"/>
    <d v="2026-03-09T16:12:00"/>
    <d v="2026-03-09T00:00:00"/>
    <n v="16"/>
    <x v="1"/>
    <x v="1"/>
    <n v="2.6"/>
    <n v="72.66"/>
    <m/>
    <n v="1"/>
    <n v="3.6"/>
    <m/>
    <n v="97"/>
    <s v="Medium"/>
    <n v="1.026"/>
    <x v="3"/>
    <s v="No driver available"/>
    <n v="4.59"/>
    <n v="0"/>
    <m/>
    <m/>
    <s v="Monday"/>
    <s v="0-5 min"/>
    <n v="0"/>
    <s v="Between 1.0-1.2"/>
  </r>
  <r>
    <s v="RF007574"/>
    <d v="2026-03-09T16:14:00"/>
    <d v="2026-03-09T00:00:00"/>
    <n v="16"/>
    <x v="0"/>
    <x v="0"/>
    <n v="1.9"/>
    <n v="74.83"/>
    <n v="70.42"/>
    <n v="1"/>
    <n v="6.5"/>
    <n v="6.5"/>
    <n v="97"/>
    <s v="Medium"/>
    <n v="0.83099999999999996"/>
    <x v="0"/>
    <s v=""/>
    <n v="4.57"/>
    <n v="4"/>
    <n v="-4.41"/>
    <n v="0"/>
    <s v="Monday"/>
    <s v="5-10 min"/>
    <n v="1"/>
    <s v="Between 0.8-1.0"/>
  </r>
  <r>
    <s v="RF007575"/>
    <d v="2026-03-09T16:14:00"/>
    <d v="2026-03-09T00:00:00"/>
    <n v="16"/>
    <x v="1"/>
    <x v="0"/>
    <n v="8.6"/>
    <n v="172.34"/>
    <n v="175.46"/>
    <n v="1.1000000000000001"/>
    <n v="7"/>
    <n v="7.1"/>
    <n v="78"/>
    <s v="Medium"/>
    <n v="0.89700000000000002"/>
    <x v="0"/>
    <s v=""/>
    <n v="4.6399999999999997"/>
    <n v="4"/>
    <n v="3.12"/>
    <n v="0.1"/>
    <s v="Monday"/>
    <s v="5-10 min"/>
    <n v="1"/>
    <s v="Between 0.8-1.0"/>
  </r>
  <r>
    <s v="RF007576"/>
    <d v="2026-03-09T17:01:00"/>
    <d v="2026-03-09T00:00:00"/>
    <n v="17"/>
    <x v="3"/>
    <x v="0"/>
    <n v="8.1"/>
    <n v="143.53"/>
    <n v="140.37"/>
    <n v="1"/>
    <n v="6.3"/>
    <n v="11.6"/>
    <n v="65"/>
    <s v="Low"/>
    <n v="1.2"/>
    <x v="0"/>
    <s v=""/>
    <n v="4.6399999999999997"/>
    <n v="70"/>
    <n v="-3.16"/>
    <n v="5.3"/>
    <s v="Monday"/>
    <s v="5-10 min"/>
    <n v="1"/>
    <s v="Between 1.0-1.2"/>
  </r>
  <r>
    <s v="RF007577"/>
    <d v="2026-03-09T17:45:00"/>
    <d v="2026-03-09T00:00:00"/>
    <n v="17"/>
    <x v="3"/>
    <x v="0"/>
    <n v="11.9"/>
    <n v="242.42"/>
    <n v="221.87"/>
    <n v="1"/>
    <n v="4.0999999999999996"/>
    <n v="3.4"/>
    <n v="47"/>
    <s v="Low"/>
    <n v="1.008"/>
    <x v="0"/>
    <s v=""/>
    <n v="4.6500000000000004"/>
    <n v="7"/>
    <n v="-20.55"/>
    <n v="-0.7"/>
    <s v="Monday"/>
    <s v="0-5 min"/>
    <n v="1"/>
    <s v="Between 1.0-1.2"/>
  </r>
  <r>
    <s v="RF007578"/>
    <d v="2026-03-09T18:14:00"/>
    <d v="2026-03-09T00:00:00"/>
    <n v="18"/>
    <x v="4"/>
    <x v="0"/>
    <n v="10.5"/>
    <n v="186.95"/>
    <n v="186.23"/>
    <n v="1"/>
    <n v="8.8000000000000007"/>
    <n v="5.3"/>
    <n v="48"/>
    <s v="Medium"/>
    <n v="0.95299999999999996"/>
    <x v="0"/>
    <s v=""/>
    <n v="4.5599999999999996"/>
    <n v="22"/>
    <n v="-0.72"/>
    <n v="-3.5"/>
    <s v="Monday"/>
    <s v="5-10 min"/>
    <n v="1"/>
    <s v="Between 0.8-1.0"/>
  </r>
  <r>
    <s v="RF007579"/>
    <d v="2026-03-09T18:18:00"/>
    <d v="2026-03-09T00:00:00"/>
    <n v="18"/>
    <x v="0"/>
    <x v="1"/>
    <n v="1.5"/>
    <n v="80.59"/>
    <n v="82.61"/>
    <n v="1.2"/>
    <n v="9.6999999999999993"/>
    <n v="7"/>
    <n v="115"/>
    <s v="High"/>
    <n v="0.77300000000000002"/>
    <x v="0"/>
    <s v=""/>
    <n v="4.7"/>
    <n v="0"/>
    <n v="2.02"/>
    <n v="-2.7"/>
    <s v="Monday"/>
    <s v="5-10 min"/>
    <n v="1"/>
    <s v="Below 0.8"/>
  </r>
  <r>
    <s v="RF007580"/>
    <d v="2026-03-09T18:35:00"/>
    <d v="2026-03-09T00:00:00"/>
    <n v="18"/>
    <x v="3"/>
    <x v="0"/>
    <n v="1.9"/>
    <n v="77.66"/>
    <n v="84.41"/>
    <n v="1.1000000000000001"/>
    <n v="7.9"/>
    <n v="8.6"/>
    <n v="36"/>
    <s v="Low"/>
    <n v="0.65400000000000003"/>
    <x v="0"/>
    <s v=""/>
    <n v="4.7699999999999996"/>
    <n v="2"/>
    <n v="6.75"/>
    <n v="0.7"/>
    <s v="Monday"/>
    <s v="5-10 min"/>
    <n v="1"/>
    <s v="Below 0.8"/>
  </r>
  <r>
    <s v="RF007581"/>
    <d v="2026-03-09T18:38:00"/>
    <d v="2026-03-09T00:00:00"/>
    <n v="18"/>
    <x v="0"/>
    <x v="1"/>
    <n v="2.9"/>
    <n v="105.43"/>
    <n v="110.23"/>
    <n v="1.3"/>
    <n v="6.7"/>
    <n v="10.199999999999999"/>
    <n v="93"/>
    <s v="High"/>
    <n v="0.63400000000000001"/>
    <x v="0"/>
    <s v=""/>
    <n v="4.8099999999999996"/>
    <n v="0"/>
    <n v="4.8"/>
    <n v="3.5"/>
    <s v="Monday"/>
    <s v="5-10 min"/>
    <n v="1"/>
    <s v="Below 0.8"/>
  </r>
  <r>
    <s v="RF007582"/>
    <d v="2026-03-09T18:38:00"/>
    <d v="2026-03-09T00:00:00"/>
    <n v="18"/>
    <x v="0"/>
    <x v="0"/>
    <n v="6.6"/>
    <n v="139.46"/>
    <m/>
    <n v="1.1000000000000001"/>
    <n v="3.4"/>
    <n v="7.3"/>
    <n v="107"/>
    <s v="Medium"/>
    <n v="0.88500000000000001"/>
    <x v="2"/>
    <s v="Changed plans"/>
    <n v="4.96"/>
    <n v="4"/>
    <m/>
    <n v="3.9"/>
    <s v="Monday"/>
    <s v="0-5 min"/>
    <n v="0"/>
    <s v="Between 0.8-1.0"/>
  </r>
  <r>
    <s v="RF007583"/>
    <d v="2026-03-09T18:49:00"/>
    <d v="2026-03-09T00:00:00"/>
    <n v="18"/>
    <x v="1"/>
    <x v="0"/>
    <n v="13.4"/>
    <n v="210.13"/>
    <n v="208.97"/>
    <n v="1"/>
    <n v="8.5"/>
    <n v="9"/>
    <n v="71"/>
    <s v="Medium"/>
    <n v="0.74299999999999999"/>
    <x v="0"/>
    <s v=""/>
    <n v="4.74"/>
    <n v="75"/>
    <n v="-1.1599999999999999"/>
    <n v="0.5"/>
    <s v="Monday"/>
    <s v="5-10 min"/>
    <n v="1"/>
    <s v="Below 0.8"/>
  </r>
  <r>
    <s v="RF007584"/>
    <d v="2026-03-09T18:53:00"/>
    <d v="2026-03-09T00:00:00"/>
    <n v="18"/>
    <x v="2"/>
    <x v="0"/>
    <n v="6.6"/>
    <n v="156.74"/>
    <m/>
    <n v="1.2"/>
    <n v="6.2"/>
    <m/>
    <n v="89"/>
    <s v="Medium"/>
    <n v="0.78"/>
    <x v="3"/>
    <s v="No driver available"/>
    <n v="4.84"/>
    <n v="10"/>
    <m/>
    <m/>
    <s v="Monday"/>
    <s v="5-10 min"/>
    <n v="0"/>
    <s v="Below 0.8"/>
  </r>
  <r>
    <s v="RF007585"/>
    <d v="2026-03-09T18:53:00"/>
    <d v="2026-03-09T00:00:00"/>
    <n v="18"/>
    <x v="1"/>
    <x v="1"/>
    <n v="5.4"/>
    <n v="134.77000000000001"/>
    <m/>
    <n v="1.2"/>
    <n v="9.9"/>
    <n v="9.5"/>
    <n v="76"/>
    <s v="High"/>
    <n v="0.66500000000000004"/>
    <x v="2"/>
    <s v="Fare too high"/>
    <n v="5"/>
    <n v="0"/>
    <m/>
    <n v="-0.4"/>
    <s v="Monday"/>
    <s v="5-10 min"/>
    <n v="0"/>
    <s v="Below 0.8"/>
  </r>
  <r>
    <s v="RF007586"/>
    <d v="2026-03-09T19:14:00"/>
    <d v="2026-03-09T00:00:00"/>
    <n v="19"/>
    <x v="3"/>
    <x v="0"/>
    <n v="2"/>
    <n v="72.02"/>
    <n v="69.900000000000006"/>
    <n v="1"/>
    <n v="7.7"/>
    <n v="5"/>
    <n v="54"/>
    <s v="Low"/>
    <n v="1.341"/>
    <x v="0"/>
    <s v=""/>
    <n v="4.57"/>
    <n v="2"/>
    <n v="-2.12"/>
    <n v="-2.7"/>
    <s v="Monday"/>
    <s v="5-10 min"/>
    <n v="1"/>
    <s v="Above 1.2"/>
  </r>
  <r>
    <s v="RF007587"/>
    <d v="2026-03-09T19:28:00"/>
    <d v="2026-03-09T00:00:00"/>
    <n v="19"/>
    <x v="0"/>
    <x v="0"/>
    <n v="5.2"/>
    <n v="196.73"/>
    <n v="188.96"/>
    <n v="1.5"/>
    <n v="8.1"/>
    <n v="8.1"/>
    <n v="88"/>
    <s v="High"/>
    <n v="0.51500000000000001"/>
    <x v="0"/>
    <s v=""/>
    <n v="4.84"/>
    <n v="5"/>
    <n v="-7.77"/>
    <n v="0"/>
    <s v="Monday"/>
    <s v="5-10 min"/>
    <n v="1"/>
    <s v="Below 0.8"/>
  </r>
  <r>
    <s v="RF007588"/>
    <d v="2026-03-09T19:33:00"/>
    <d v="2026-03-09T00:00:00"/>
    <n v="19"/>
    <x v="3"/>
    <x v="0"/>
    <n v="9.1"/>
    <n v="171.86"/>
    <n v="158.78"/>
    <n v="1"/>
    <n v="5.6"/>
    <n v="3"/>
    <n v="57"/>
    <s v="Low"/>
    <n v="1.127"/>
    <x v="0"/>
    <s v=""/>
    <n v="4.58"/>
    <n v="16"/>
    <n v="-13.08"/>
    <n v="-2.6"/>
    <s v="Monday"/>
    <s v="5-10 min"/>
    <n v="1"/>
    <s v="Between 1.0-1.2"/>
  </r>
  <r>
    <s v="RF007589"/>
    <d v="2026-03-09T19:34:00"/>
    <d v="2026-03-09T00:00:00"/>
    <n v="19"/>
    <x v="1"/>
    <x v="0"/>
    <n v="4.2"/>
    <n v="129.88"/>
    <n v="130.72999999999999"/>
    <n v="1.3"/>
    <n v="7.1"/>
    <n v="6.9"/>
    <n v="76"/>
    <s v="Medium"/>
    <n v="0.74399999999999999"/>
    <x v="0"/>
    <s v=""/>
    <n v="4.58"/>
    <n v="2"/>
    <n v="0.85"/>
    <n v="-0.2"/>
    <s v="Monday"/>
    <s v="5-10 min"/>
    <n v="1"/>
    <s v="Below 0.8"/>
  </r>
  <r>
    <s v="RF007590"/>
    <d v="2026-03-09T19:37:00"/>
    <d v="2026-03-09T00:00:00"/>
    <n v="19"/>
    <x v="2"/>
    <x v="0"/>
    <n v="3.7"/>
    <n v="111.36"/>
    <n v="112.24"/>
    <n v="1.2"/>
    <n v="10.1"/>
    <n v="10.199999999999999"/>
    <n v="76"/>
    <s v="Medium"/>
    <n v="0.71299999999999997"/>
    <x v="0"/>
    <s v=""/>
    <n v="4.7300000000000004"/>
    <n v="7"/>
    <n v="0.88"/>
    <n v="0.1"/>
    <s v="Monday"/>
    <s v="10-15 min"/>
    <n v="1"/>
    <s v="Below 0.8"/>
  </r>
  <r>
    <s v="RF007591"/>
    <d v="2026-03-09T20:03:00"/>
    <d v="2026-03-09T00:00:00"/>
    <n v="20"/>
    <x v="1"/>
    <x v="1"/>
    <n v="11.2"/>
    <n v="249.36"/>
    <n v="260.3"/>
    <n v="1.1000000000000001"/>
    <n v="5.2"/>
    <n v="10.9"/>
    <n v="74"/>
    <s v="Medium"/>
    <n v="0.85"/>
    <x v="0"/>
    <s v=""/>
    <n v="4.1399999999999997"/>
    <n v="0"/>
    <n v="10.94"/>
    <n v="5.7"/>
    <s v="Monday"/>
    <s v="5-10 min"/>
    <n v="1"/>
    <s v="Between 0.8-1.0"/>
  </r>
  <r>
    <s v="RF007592"/>
    <d v="2026-03-09T20:08:00"/>
    <d v="2026-03-09T00:00:00"/>
    <n v="20"/>
    <x v="2"/>
    <x v="0"/>
    <n v="7.8"/>
    <n v="156.36000000000001"/>
    <n v="143.22999999999999"/>
    <n v="1.1000000000000001"/>
    <n v="8.1"/>
    <n v="6"/>
    <n v="79"/>
    <s v="Medium"/>
    <n v="0.72499999999999998"/>
    <x v="0"/>
    <s v=""/>
    <n v="4.66"/>
    <n v="17"/>
    <n v="-13.13"/>
    <n v="-2.1"/>
    <s v="Monday"/>
    <s v="5-10 min"/>
    <n v="1"/>
    <s v="Below 0.8"/>
  </r>
  <r>
    <s v="RF007593"/>
    <d v="2026-03-09T20:33:00"/>
    <d v="2026-03-09T00:00:00"/>
    <n v="20"/>
    <x v="2"/>
    <x v="1"/>
    <n v="10.4"/>
    <n v="229.89"/>
    <n v="238.32"/>
    <n v="1.3"/>
    <n v="8.1"/>
    <n v="15.4"/>
    <n v="96"/>
    <s v="High"/>
    <n v="0.64200000000000002"/>
    <x v="0"/>
    <s v=""/>
    <n v="4.57"/>
    <n v="0"/>
    <n v="8.43"/>
    <n v="7.3"/>
    <s v="Monday"/>
    <s v="5-10 min"/>
    <n v="1"/>
    <s v="Below 0.8"/>
  </r>
  <r>
    <s v="RF007594"/>
    <d v="2026-03-09T20:50:00"/>
    <d v="2026-03-09T00:00:00"/>
    <n v="20"/>
    <x v="3"/>
    <x v="0"/>
    <n v="3"/>
    <n v="87.67"/>
    <n v="88.47"/>
    <n v="1.1000000000000001"/>
    <n v="8.5"/>
    <n v="10.4"/>
    <n v="58"/>
    <s v="Low"/>
    <n v="1.3560000000000001"/>
    <x v="0"/>
    <s v=""/>
    <n v="4.42"/>
    <n v="15"/>
    <n v="0.8"/>
    <n v="1.9"/>
    <s v="Monday"/>
    <s v="5-10 min"/>
    <n v="1"/>
    <s v="Above 1.2"/>
  </r>
  <r>
    <s v="RF007595"/>
    <d v="2026-03-09T21:13:00"/>
    <d v="2026-03-09T00:00:00"/>
    <n v="21"/>
    <x v="1"/>
    <x v="0"/>
    <n v="16"/>
    <n v="286.63"/>
    <n v="299.07"/>
    <n v="1"/>
    <n v="4.0999999999999996"/>
    <n v="10.8"/>
    <n v="87"/>
    <s v="Medium"/>
    <n v="0.90200000000000002"/>
    <x v="0"/>
    <s v=""/>
    <n v="4.8499999999999996"/>
    <n v="18"/>
    <n v="12.44"/>
    <n v="6.7"/>
    <s v="Monday"/>
    <s v="0-5 min"/>
    <n v="1"/>
    <s v="Between 0.8-1.0"/>
  </r>
  <r>
    <s v="RF007596"/>
    <d v="2026-03-09T21:25:00"/>
    <d v="2026-03-09T00:00:00"/>
    <n v="21"/>
    <x v="2"/>
    <x v="1"/>
    <n v="3.6"/>
    <n v="106.5"/>
    <m/>
    <n v="1.1000000000000001"/>
    <n v="3.7"/>
    <n v="7.3"/>
    <n v="107"/>
    <s v="Medium"/>
    <n v="0.85899999999999999"/>
    <x v="1"/>
    <s v="Driver unavailable"/>
    <n v="4.57"/>
    <n v="0"/>
    <m/>
    <n v="3.6"/>
    <s v="Monday"/>
    <s v="0-5 min"/>
    <n v="0"/>
    <s v="Between 0.8-1.0"/>
  </r>
  <r>
    <s v="RF007597"/>
    <d v="2026-03-09T21:41:00"/>
    <d v="2026-03-09T00:00:00"/>
    <n v="21"/>
    <x v="4"/>
    <x v="1"/>
    <n v="4.7"/>
    <n v="118.03"/>
    <n v="110.48"/>
    <n v="1"/>
    <n v="2"/>
    <n v="1.2"/>
    <n v="54"/>
    <s v="Low"/>
    <n v="1.1870000000000001"/>
    <x v="0"/>
    <s v=""/>
    <n v="4.82"/>
    <n v="0"/>
    <n v="-7.55"/>
    <n v="-0.8"/>
    <s v="Monday"/>
    <s v="0-5 min"/>
    <n v="1"/>
    <s v="Between 1.0-1.2"/>
  </r>
  <r>
    <s v="RF007598"/>
    <d v="2026-03-09T21:47:00"/>
    <d v="2026-03-09T00:00:00"/>
    <n v="21"/>
    <x v="3"/>
    <x v="0"/>
    <n v="8.5"/>
    <n v="145.99"/>
    <n v="148.47"/>
    <n v="1"/>
    <n v="5.2"/>
    <n v="5.0999999999999996"/>
    <n v="65"/>
    <s v="Low"/>
    <n v="1.667"/>
    <x v="0"/>
    <s v=""/>
    <n v="4.87"/>
    <n v="4"/>
    <n v="2.48"/>
    <n v="-0.1"/>
    <s v="Monday"/>
    <s v="5-10 min"/>
    <n v="1"/>
    <s v="Above 1.2"/>
  </r>
  <r>
    <s v="RF007599"/>
    <d v="2026-03-09T21:52:00"/>
    <d v="2026-03-09T00:00:00"/>
    <n v="21"/>
    <x v="1"/>
    <x v="0"/>
    <n v="3.6"/>
    <n v="100.56"/>
    <m/>
    <n v="1.1000000000000001"/>
    <n v="6.7"/>
    <n v="7.3"/>
    <n v="84"/>
    <s v="Medium"/>
    <n v="0.80400000000000005"/>
    <x v="1"/>
    <s v="Driver unavailable"/>
    <n v="4.8899999999999997"/>
    <n v="14"/>
    <m/>
    <n v="0.6"/>
    <s v="Monday"/>
    <s v="5-10 min"/>
    <n v="0"/>
    <s v="Between 0.8-1.0"/>
  </r>
  <r>
    <s v="RF007600"/>
    <d v="2026-03-09T21:52:00"/>
    <d v="2026-03-09T00:00:00"/>
    <n v="21"/>
    <x v="3"/>
    <x v="0"/>
    <n v="7.1"/>
    <n v="137.68"/>
    <m/>
    <n v="1"/>
    <n v="4.4000000000000004"/>
    <n v="4.2"/>
    <n v="64"/>
    <s v="Medium"/>
    <n v="1.0389999999999999"/>
    <x v="2"/>
    <s v="Fare too high"/>
    <n v="5"/>
    <n v="1"/>
    <m/>
    <n v="-0.2"/>
    <s v="Monday"/>
    <s v="0-5 min"/>
    <n v="0"/>
    <s v="Between 1.0-1.2"/>
  </r>
  <r>
    <s v="RF007601"/>
    <d v="2026-03-09T21:55:00"/>
    <d v="2026-03-09T00:00:00"/>
    <n v="21"/>
    <x v="2"/>
    <x v="0"/>
    <n v="7.2"/>
    <n v="143.57"/>
    <n v="151.66999999999999"/>
    <n v="1.1000000000000001"/>
    <n v="8"/>
    <n v="13.7"/>
    <n v="88"/>
    <s v="Medium"/>
    <n v="0.78"/>
    <x v="0"/>
    <s v=""/>
    <n v="4.59"/>
    <n v="4"/>
    <n v="8.1"/>
    <n v="5.7"/>
    <s v="Monday"/>
    <s v="5-10 min"/>
    <n v="1"/>
    <s v="Below 0.8"/>
  </r>
  <r>
    <s v="RF007602"/>
    <d v="2026-03-09T22:51:00"/>
    <d v="2026-03-09T00:00:00"/>
    <n v="22"/>
    <x v="4"/>
    <x v="0"/>
    <n v="5"/>
    <n v="118.3"/>
    <n v="117.63"/>
    <n v="1"/>
    <n v="7.7"/>
    <n v="7.5"/>
    <n v="49"/>
    <s v="Low"/>
    <n v="1.631"/>
    <x v="0"/>
    <s v=""/>
    <n v="4.4800000000000004"/>
    <n v="75"/>
    <n v="-0.67"/>
    <n v="-0.2"/>
    <s v="Monday"/>
    <s v="5-10 min"/>
    <n v="1"/>
    <s v="Above 1.2"/>
  </r>
  <r>
    <s v="RF007603"/>
    <d v="2026-03-09T23:19:00"/>
    <d v="2026-03-09T00:00:00"/>
    <n v="23"/>
    <x v="4"/>
    <x v="0"/>
    <n v="7.5"/>
    <n v="145.72"/>
    <n v="142.44999999999999"/>
    <n v="1"/>
    <n v="2.7"/>
    <n v="1"/>
    <n v="59"/>
    <s v="Low"/>
    <n v="2.2000000000000002"/>
    <x v="0"/>
    <s v=""/>
    <n v="5"/>
    <n v="14"/>
    <n v="-3.27"/>
    <n v="-1.7"/>
    <s v="Monday"/>
    <s v="0-5 min"/>
    <n v="1"/>
    <s v="Above 1.2"/>
  </r>
  <r>
    <s v="RF007604"/>
    <d v="2026-03-09T23:19:00"/>
    <d v="2026-03-09T00:00:00"/>
    <n v="23"/>
    <x v="0"/>
    <x v="0"/>
    <n v="4.0999999999999996"/>
    <n v="116.42"/>
    <n v="114.88"/>
    <n v="1.1000000000000001"/>
    <n v="3.9"/>
    <n v="4.0999999999999996"/>
    <n v="131"/>
    <s v="Medium"/>
    <n v="1.103"/>
    <x v="0"/>
    <s v=""/>
    <n v="4.66"/>
    <n v="14"/>
    <n v="-1.54"/>
    <n v="0.2"/>
    <s v="Monday"/>
    <s v="0-5 min"/>
    <n v="1"/>
    <s v="Between 1.0-1.2"/>
  </r>
  <r>
    <s v="RF007605"/>
    <d v="2026-03-09T23:30:00"/>
    <d v="2026-03-09T00:00:00"/>
    <n v="23"/>
    <x v="0"/>
    <x v="1"/>
    <n v="7.8"/>
    <n v="157.13999999999999"/>
    <n v="148.08000000000001"/>
    <n v="1"/>
    <n v="2"/>
    <n v="2.2000000000000002"/>
    <n v="120"/>
    <s v="Medium"/>
    <n v="1.069"/>
    <x v="0"/>
    <s v=""/>
    <n v="4.68"/>
    <n v="0"/>
    <n v="-9.06"/>
    <n v="0.2"/>
    <s v="Monday"/>
    <s v="0-5 min"/>
    <n v="1"/>
    <s v="Between 1.0-1.2"/>
  </r>
  <r>
    <s v="RF007606"/>
    <d v="2026-03-09T23:36:00"/>
    <d v="2026-03-09T00:00:00"/>
    <n v="23"/>
    <x v="2"/>
    <x v="0"/>
    <n v="9.1"/>
    <n v="169.41"/>
    <n v="182.44"/>
    <n v="1"/>
    <n v="4.4000000000000004"/>
    <n v="4.5"/>
    <n v="119"/>
    <s v="Medium"/>
    <n v="1.2390000000000001"/>
    <x v="0"/>
    <s v=""/>
    <n v="4.8899999999999997"/>
    <n v="2"/>
    <n v="13.03"/>
    <n v="0.1"/>
    <s v="Monday"/>
    <s v="0-5 min"/>
    <n v="1"/>
    <s v="Above 1.2"/>
  </r>
  <r>
    <s v="RF007607"/>
    <d v="2026-03-09T23:57:00"/>
    <d v="2026-03-09T00:00:00"/>
    <n v="23"/>
    <x v="1"/>
    <x v="1"/>
    <n v="5.8"/>
    <n v="116.49"/>
    <n v="123.24"/>
    <n v="1"/>
    <n v="3"/>
    <n v="4.0999999999999996"/>
    <n v="97"/>
    <s v="Low"/>
    <n v="1.768"/>
    <x v="0"/>
    <s v=""/>
    <n v="4.71"/>
    <n v="0"/>
    <n v="6.75"/>
    <n v="1.1000000000000001"/>
    <s v="Monday"/>
    <s v="0-5 min"/>
    <n v="1"/>
    <s v="Above 1.2"/>
  </r>
  <r>
    <s v="RF007608"/>
    <d v="2026-03-10T00:31:00"/>
    <d v="2026-03-10T00:00:00"/>
    <n v="0"/>
    <x v="4"/>
    <x v="0"/>
    <n v="9.9"/>
    <n v="224.24"/>
    <n v="222.37"/>
    <n v="1.1000000000000001"/>
    <n v="3.3"/>
    <n v="5"/>
    <n v="49"/>
    <s v="Low"/>
    <n v="1.571"/>
    <x v="0"/>
    <s v=""/>
    <n v="4.68"/>
    <n v="7"/>
    <n v="-1.87"/>
    <n v="1.7"/>
    <s v="Tuesday"/>
    <s v="0-5 min"/>
    <n v="1"/>
    <s v="Above 1.2"/>
  </r>
  <r>
    <s v="RF007609"/>
    <d v="2026-03-10T00:41:00"/>
    <d v="2026-03-10T00:00:00"/>
    <n v="0"/>
    <x v="3"/>
    <x v="0"/>
    <n v="3.1"/>
    <n v="78.599999999999994"/>
    <n v="79.2"/>
    <n v="1"/>
    <n v="3.9"/>
    <n v="9.3000000000000007"/>
    <n v="78"/>
    <s v="Low"/>
    <n v="1.655"/>
    <x v="0"/>
    <s v=""/>
    <n v="4.9000000000000004"/>
    <n v="50"/>
    <n v="0.6"/>
    <n v="5.4"/>
    <s v="Tuesday"/>
    <s v="0-5 min"/>
    <n v="1"/>
    <s v="Above 1.2"/>
  </r>
  <r>
    <s v="RF007610"/>
    <d v="2026-03-10T00:47:00"/>
    <d v="2026-03-10T00:00:00"/>
    <n v="0"/>
    <x v="2"/>
    <x v="1"/>
    <n v="6"/>
    <n v="131.36000000000001"/>
    <n v="126.54"/>
    <n v="1"/>
    <n v="5.2"/>
    <n v="7.7"/>
    <n v="102"/>
    <s v="Medium"/>
    <n v="0.995"/>
    <x v="0"/>
    <s v=""/>
    <n v="4.47"/>
    <n v="0"/>
    <n v="-4.82"/>
    <n v="2.5"/>
    <s v="Tuesday"/>
    <s v="5-10 min"/>
    <n v="1"/>
    <s v="Between 0.8-1.0"/>
  </r>
  <r>
    <s v="RF007611"/>
    <d v="2026-03-10T01:07:00"/>
    <d v="2026-03-10T00:00:00"/>
    <n v="1"/>
    <x v="2"/>
    <x v="0"/>
    <n v="17.5"/>
    <n v="343.16"/>
    <n v="335.21"/>
    <n v="1"/>
    <n v="3.6"/>
    <n v="1"/>
    <n v="107"/>
    <s v="Low"/>
    <n v="1.2669999999999999"/>
    <x v="0"/>
    <s v=""/>
    <n v="4.49"/>
    <n v="8"/>
    <n v="-7.95"/>
    <n v="-2.6"/>
    <s v="Tuesday"/>
    <s v="0-5 min"/>
    <n v="1"/>
    <s v="Above 1.2"/>
  </r>
  <r>
    <s v="RF007612"/>
    <d v="2026-03-10T01:09:00"/>
    <d v="2026-03-10T00:00:00"/>
    <n v="1"/>
    <x v="0"/>
    <x v="1"/>
    <n v="5.9"/>
    <n v="136.62"/>
    <m/>
    <n v="1.1000000000000001"/>
    <n v="8.3000000000000007"/>
    <n v="5.8"/>
    <n v="142"/>
    <s v="Medium"/>
    <n v="1.339"/>
    <x v="2"/>
    <s v="Pickup issue"/>
    <n v="4.72"/>
    <n v="0"/>
    <m/>
    <n v="-2.5"/>
    <s v="Tuesday"/>
    <s v="5-10 min"/>
    <n v="0"/>
    <s v="Above 1.2"/>
  </r>
  <r>
    <s v="RF007613"/>
    <d v="2026-03-10T01:13:00"/>
    <d v="2026-03-10T00:00:00"/>
    <n v="1"/>
    <x v="0"/>
    <x v="0"/>
    <n v="5"/>
    <n v="128.07"/>
    <n v="129.78"/>
    <n v="1.1000000000000001"/>
    <n v="4"/>
    <n v="3.8"/>
    <n v="129"/>
    <s v="Low"/>
    <n v="1.5329999999999999"/>
    <x v="0"/>
    <s v=""/>
    <n v="4.34"/>
    <n v="16"/>
    <n v="1.71"/>
    <n v="-0.2"/>
    <s v="Tuesday"/>
    <s v="0-5 min"/>
    <n v="1"/>
    <s v="Above 1.2"/>
  </r>
  <r>
    <s v="RF007614"/>
    <d v="2026-03-10T01:33:00"/>
    <d v="2026-03-10T00:00:00"/>
    <n v="1"/>
    <x v="2"/>
    <x v="0"/>
    <n v="2.2999999999999998"/>
    <n v="76.319999999999993"/>
    <m/>
    <n v="1"/>
    <n v="2"/>
    <m/>
    <n v="109"/>
    <s v="Low"/>
    <n v="1.349"/>
    <x v="3"/>
    <s v="No driver available"/>
    <n v="4.38"/>
    <n v="2"/>
    <m/>
    <m/>
    <s v="Tuesday"/>
    <s v="0-5 min"/>
    <n v="0"/>
    <s v="Above 1.2"/>
  </r>
  <r>
    <s v="RF007615"/>
    <d v="2026-03-10T01:35:00"/>
    <d v="2026-03-10T00:00:00"/>
    <n v="1"/>
    <x v="0"/>
    <x v="0"/>
    <n v="3.3"/>
    <n v="87.49"/>
    <n v="87.1"/>
    <n v="1"/>
    <n v="2.6"/>
    <n v="4.4000000000000004"/>
    <n v="123"/>
    <s v="Low"/>
    <n v="1.202"/>
    <x v="0"/>
    <s v=""/>
    <n v="5"/>
    <n v="1"/>
    <n v="-0.39"/>
    <n v="1.8"/>
    <s v="Tuesday"/>
    <s v="0-5 min"/>
    <n v="1"/>
    <s v="Above 1.2"/>
  </r>
  <r>
    <s v="RF007616"/>
    <d v="2026-03-10T01:37:00"/>
    <d v="2026-03-10T00:00:00"/>
    <n v="1"/>
    <x v="2"/>
    <x v="0"/>
    <n v="5.5"/>
    <n v="125.33"/>
    <n v="128.51"/>
    <n v="1.1000000000000001"/>
    <n v="5.4"/>
    <n v="3.1"/>
    <n v="108"/>
    <s v="Medium"/>
    <n v="1.081"/>
    <x v="0"/>
    <s v=""/>
    <n v="4.4000000000000004"/>
    <n v="16"/>
    <n v="3.18"/>
    <n v="-2.2999999999999998"/>
    <s v="Tuesday"/>
    <s v="5-10 min"/>
    <n v="1"/>
    <s v="Between 1.0-1.2"/>
  </r>
  <r>
    <s v="RF007617"/>
    <d v="2026-03-10T02:02:00"/>
    <d v="2026-03-10T00:00:00"/>
    <n v="2"/>
    <x v="1"/>
    <x v="0"/>
    <n v="11.4"/>
    <n v="207.69"/>
    <n v="193.51"/>
    <n v="1.1000000000000001"/>
    <n v="5.5"/>
    <n v="8.3000000000000007"/>
    <n v="92"/>
    <s v="Low"/>
    <n v="1.518"/>
    <x v="0"/>
    <s v=""/>
    <n v="4.6100000000000003"/>
    <n v="8"/>
    <n v="-14.18"/>
    <n v="2.8"/>
    <s v="Tuesday"/>
    <s v="5-10 min"/>
    <n v="1"/>
    <s v="Above 1.2"/>
  </r>
  <r>
    <s v="RF007618"/>
    <d v="2026-03-10T02:02:00"/>
    <d v="2026-03-10T00:00:00"/>
    <n v="2"/>
    <x v="3"/>
    <x v="0"/>
    <n v="9.5"/>
    <n v="157.83000000000001"/>
    <n v="159.54"/>
    <n v="1"/>
    <n v="4.0999999999999996"/>
    <n v="6.7"/>
    <n v="75"/>
    <s v="Low"/>
    <n v="2.2000000000000002"/>
    <x v="0"/>
    <s v=""/>
    <n v="4.88"/>
    <n v="2"/>
    <n v="1.71"/>
    <n v="2.6"/>
    <s v="Tuesday"/>
    <s v="0-5 min"/>
    <n v="1"/>
    <s v="Above 1.2"/>
  </r>
  <r>
    <s v="RF007619"/>
    <d v="2026-03-10T02:04:00"/>
    <d v="2026-03-10T00:00:00"/>
    <n v="2"/>
    <x v="0"/>
    <x v="1"/>
    <n v="2.8"/>
    <n v="80.959999999999994"/>
    <n v="86.26"/>
    <n v="1"/>
    <n v="4.2"/>
    <n v="8.3000000000000007"/>
    <n v="124"/>
    <s v="Medium"/>
    <n v="1.0329999999999999"/>
    <x v="0"/>
    <s v=""/>
    <n v="4.91"/>
    <n v="0"/>
    <n v="5.3"/>
    <n v="4.0999999999999996"/>
    <s v="Tuesday"/>
    <s v="0-5 min"/>
    <n v="1"/>
    <s v="Between 1.0-1.2"/>
  </r>
  <r>
    <s v="RF007620"/>
    <d v="2026-03-10T02:05:00"/>
    <d v="2026-03-10T00:00:00"/>
    <n v="2"/>
    <x v="4"/>
    <x v="0"/>
    <n v="7.3"/>
    <n v="167.24"/>
    <n v="172.13"/>
    <n v="1.1000000000000001"/>
    <n v="4.5"/>
    <n v="3.9"/>
    <n v="56"/>
    <s v="Low"/>
    <n v="2.0230000000000001"/>
    <x v="0"/>
    <s v=""/>
    <n v="4.8"/>
    <n v="18"/>
    <n v="4.8899999999999997"/>
    <n v="-0.6"/>
    <s v="Tuesday"/>
    <s v="0-5 min"/>
    <n v="1"/>
    <s v="Above 1.2"/>
  </r>
  <r>
    <s v="RF007621"/>
    <d v="2026-03-10T02:08:00"/>
    <d v="2026-03-10T00:00:00"/>
    <n v="2"/>
    <x v="2"/>
    <x v="0"/>
    <n v="5.9"/>
    <n v="114.97"/>
    <n v="108.95"/>
    <n v="1"/>
    <n v="5.5"/>
    <n v="8.5"/>
    <n v="111"/>
    <s v="Low"/>
    <n v="1.419"/>
    <x v="0"/>
    <s v=""/>
    <n v="4.6100000000000003"/>
    <n v="4"/>
    <n v="-6.02"/>
    <n v="3"/>
    <s v="Tuesday"/>
    <s v="5-10 min"/>
    <n v="1"/>
    <s v="Above 1.2"/>
  </r>
  <r>
    <s v="RF007622"/>
    <d v="2026-03-10T02:21:00"/>
    <d v="2026-03-10T00:00:00"/>
    <n v="2"/>
    <x v="2"/>
    <x v="1"/>
    <n v="6.2"/>
    <n v="140.30000000000001"/>
    <m/>
    <n v="1"/>
    <n v="4"/>
    <n v="5.6"/>
    <n v="117"/>
    <s v="Medium"/>
    <n v="1.141"/>
    <x v="2"/>
    <s v="Fare too high"/>
    <n v="4.55"/>
    <n v="0"/>
    <m/>
    <n v="1.6"/>
    <s v="Tuesday"/>
    <s v="0-5 min"/>
    <n v="0"/>
    <s v="Between 1.0-1.2"/>
  </r>
  <r>
    <s v="RF007623"/>
    <d v="2026-03-10T02:49:00"/>
    <d v="2026-03-10T00:00:00"/>
    <n v="2"/>
    <x v="2"/>
    <x v="1"/>
    <n v="9.1"/>
    <n v="172.19"/>
    <n v="169.63"/>
    <n v="1"/>
    <n v="2"/>
    <n v="1"/>
    <n v="111"/>
    <s v="Medium"/>
    <n v="1.141"/>
    <x v="0"/>
    <s v=""/>
    <n v="4.66"/>
    <n v="0"/>
    <n v="-2.56"/>
    <n v="-1"/>
    <s v="Tuesday"/>
    <s v="0-5 min"/>
    <n v="1"/>
    <s v="Between 1.0-1.2"/>
  </r>
  <r>
    <s v="RF007624"/>
    <d v="2026-03-10T02:56:00"/>
    <d v="2026-03-10T00:00:00"/>
    <n v="2"/>
    <x v="1"/>
    <x v="1"/>
    <n v="8.5"/>
    <n v="169.79"/>
    <n v="178.73"/>
    <n v="1"/>
    <n v="2.6"/>
    <n v="5.9"/>
    <n v="97"/>
    <s v="Low"/>
    <n v="1.4530000000000001"/>
    <x v="0"/>
    <s v=""/>
    <n v="4.7699999999999996"/>
    <n v="0"/>
    <n v="8.94"/>
    <n v="3.3"/>
    <s v="Tuesday"/>
    <s v="0-5 min"/>
    <n v="1"/>
    <s v="Above 1.2"/>
  </r>
  <r>
    <s v="RF007625"/>
    <d v="2026-03-10T02:58:00"/>
    <d v="2026-03-10T00:00:00"/>
    <n v="2"/>
    <x v="4"/>
    <x v="1"/>
    <n v="8.1"/>
    <n v="149.88999999999999"/>
    <m/>
    <n v="1"/>
    <n v="2.8"/>
    <n v="3.8"/>
    <n v="64"/>
    <s v="Low"/>
    <n v="2.2000000000000002"/>
    <x v="2"/>
    <s v="Pickup issue"/>
    <n v="4.4400000000000004"/>
    <n v="0"/>
    <m/>
    <n v="1"/>
    <s v="Tuesday"/>
    <s v="0-5 min"/>
    <n v="0"/>
    <s v="Above 1.2"/>
  </r>
  <r>
    <s v="RF007626"/>
    <d v="2026-03-10T03:03:00"/>
    <d v="2026-03-10T00:00:00"/>
    <n v="3"/>
    <x v="1"/>
    <x v="1"/>
    <n v="8.5"/>
    <n v="174.27"/>
    <n v="187.47"/>
    <n v="1"/>
    <n v="2"/>
    <n v="4.7"/>
    <n v="96"/>
    <s v="Low"/>
    <n v="1.2969999999999999"/>
    <x v="0"/>
    <s v=""/>
    <n v="4.83"/>
    <n v="0"/>
    <n v="13.2"/>
    <n v="2.7"/>
    <s v="Tuesday"/>
    <s v="0-5 min"/>
    <n v="1"/>
    <s v="Above 1.2"/>
  </r>
  <r>
    <s v="RF007627"/>
    <d v="2026-03-10T03:52:00"/>
    <d v="2026-03-10T00:00:00"/>
    <n v="3"/>
    <x v="1"/>
    <x v="0"/>
    <n v="1"/>
    <n v="56.28"/>
    <n v="60.57"/>
    <n v="1"/>
    <n v="2"/>
    <n v="1"/>
    <n v="93"/>
    <s v="Low"/>
    <n v="1.224"/>
    <x v="0"/>
    <s v=""/>
    <n v="4.72"/>
    <n v="13"/>
    <n v="4.29"/>
    <n v="-1"/>
    <s v="Tuesday"/>
    <s v="0-5 min"/>
    <n v="1"/>
    <s v="Above 1.2"/>
  </r>
  <r>
    <s v="RF007628"/>
    <d v="2026-03-10T04:08:00"/>
    <d v="2026-03-10T00:00:00"/>
    <n v="4"/>
    <x v="0"/>
    <x v="0"/>
    <n v="17.899999999999999"/>
    <n v="273.37"/>
    <n v="277.93"/>
    <n v="1"/>
    <n v="4.8"/>
    <n v="5.2"/>
    <n v="124"/>
    <s v="Medium"/>
    <n v="1.1120000000000001"/>
    <x v="0"/>
    <s v=""/>
    <n v="4.59"/>
    <n v="6"/>
    <n v="4.5599999999999996"/>
    <n v="0.4"/>
    <s v="Tuesday"/>
    <s v="0-5 min"/>
    <n v="1"/>
    <s v="Between 1.0-1.2"/>
  </r>
  <r>
    <s v="RF007629"/>
    <d v="2026-03-10T04:10:00"/>
    <d v="2026-03-10T00:00:00"/>
    <n v="4"/>
    <x v="0"/>
    <x v="0"/>
    <n v="6.1"/>
    <n v="145.33000000000001"/>
    <n v="146.24"/>
    <n v="1"/>
    <n v="4"/>
    <n v="2.9"/>
    <n v="144"/>
    <s v="Medium"/>
    <n v="1.3080000000000001"/>
    <x v="0"/>
    <s v=""/>
    <n v="4.84"/>
    <n v="5"/>
    <n v="0.91"/>
    <n v="-1.1000000000000001"/>
    <s v="Tuesday"/>
    <s v="0-5 min"/>
    <n v="1"/>
    <s v="Above 1.2"/>
  </r>
  <r>
    <s v="RF007630"/>
    <d v="2026-03-10T04:40:00"/>
    <d v="2026-03-10T00:00:00"/>
    <n v="4"/>
    <x v="2"/>
    <x v="1"/>
    <n v="9.4"/>
    <n v="184.15"/>
    <n v="192.89"/>
    <n v="1"/>
    <n v="5.5"/>
    <n v="9.9"/>
    <n v="131"/>
    <s v="Low"/>
    <n v="1.599"/>
    <x v="0"/>
    <s v=""/>
    <n v="4.99"/>
    <n v="0"/>
    <n v="8.74"/>
    <n v="4.4000000000000004"/>
    <s v="Tuesday"/>
    <s v="5-10 min"/>
    <n v="1"/>
    <s v="Above 1.2"/>
  </r>
  <r>
    <s v="RF007631"/>
    <d v="2026-03-10T05:05:00"/>
    <d v="2026-03-10T00:00:00"/>
    <n v="5"/>
    <x v="3"/>
    <x v="0"/>
    <n v="11.4"/>
    <n v="217.52"/>
    <m/>
    <n v="1"/>
    <n v="7.8"/>
    <n v="7.8"/>
    <n v="72"/>
    <s v="Low"/>
    <n v="2.1749999999999998"/>
    <x v="2"/>
    <s v="Changed plans"/>
    <n v="4.75"/>
    <n v="15"/>
    <m/>
    <n v="0"/>
    <s v="Tuesday"/>
    <s v="5-10 min"/>
    <n v="0"/>
    <s v="Above 1.2"/>
  </r>
  <r>
    <s v="RF007632"/>
    <d v="2026-03-10T05:17:00"/>
    <d v="2026-03-10T00:00:00"/>
    <n v="5"/>
    <x v="2"/>
    <x v="0"/>
    <n v="3.8"/>
    <n v="96.51"/>
    <m/>
    <n v="1"/>
    <n v="5.7"/>
    <m/>
    <n v="128"/>
    <s v="Low"/>
    <n v="1.4279999999999999"/>
    <x v="3"/>
    <s v="No driver available"/>
    <n v="4.74"/>
    <n v="2"/>
    <m/>
    <m/>
    <s v="Tuesday"/>
    <s v="5-10 min"/>
    <n v="0"/>
    <s v="Above 1.2"/>
  </r>
  <r>
    <s v="RF007633"/>
    <d v="2026-03-10T05:19:00"/>
    <d v="2026-03-10T00:00:00"/>
    <n v="5"/>
    <x v="4"/>
    <x v="0"/>
    <n v="5.3"/>
    <n v="104.72"/>
    <n v="103.77"/>
    <n v="1"/>
    <n v="5.5"/>
    <n v="5.7"/>
    <n v="58"/>
    <s v="Low"/>
    <n v="2.2000000000000002"/>
    <x v="0"/>
    <s v=""/>
    <n v="4.6399999999999997"/>
    <n v="7"/>
    <n v="-0.95"/>
    <n v="0.2"/>
    <s v="Tuesday"/>
    <s v="5-10 min"/>
    <n v="1"/>
    <s v="Above 1.2"/>
  </r>
  <r>
    <s v="RF007634"/>
    <d v="2026-03-10T05:21:00"/>
    <d v="2026-03-10T00:00:00"/>
    <n v="5"/>
    <x v="3"/>
    <x v="0"/>
    <n v="11.4"/>
    <n v="226.5"/>
    <n v="222.31"/>
    <n v="1.1000000000000001"/>
    <n v="2"/>
    <n v="4"/>
    <n v="68"/>
    <s v="Low"/>
    <n v="2.2000000000000002"/>
    <x v="0"/>
    <s v=""/>
    <n v="4.38"/>
    <n v="4"/>
    <n v="-4.1900000000000004"/>
    <n v="2"/>
    <s v="Tuesday"/>
    <s v="0-5 min"/>
    <n v="1"/>
    <s v="Above 1.2"/>
  </r>
  <r>
    <s v="RF007635"/>
    <d v="2026-03-10T05:28:00"/>
    <d v="2026-03-10T00:00:00"/>
    <n v="5"/>
    <x v="0"/>
    <x v="0"/>
    <n v="13.5"/>
    <n v="222.67"/>
    <n v="229.71"/>
    <n v="1"/>
    <n v="5.3"/>
    <n v="6.2"/>
    <n v="137"/>
    <s v="Medium"/>
    <n v="1.266"/>
    <x v="0"/>
    <s v=""/>
    <n v="4.54"/>
    <n v="7"/>
    <n v="7.04"/>
    <n v="0.9"/>
    <s v="Tuesday"/>
    <s v="5-10 min"/>
    <n v="1"/>
    <s v="Above 1.2"/>
  </r>
  <r>
    <s v="RF007636"/>
    <d v="2026-03-10T05:37:00"/>
    <d v="2026-03-10T00:00:00"/>
    <n v="5"/>
    <x v="1"/>
    <x v="1"/>
    <n v="6"/>
    <n v="130.33000000000001"/>
    <n v="130.72999999999999"/>
    <n v="1"/>
    <n v="4.2"/>
    <n v="3.4"/>
    <n v="80"/>
    <s v="Medium"/>
    <n v="0.96699999999999997"/>
    <x v="0"/>
    <s v=""/>
    <n v="4.71"/>
    <n v="0"/>
    <n v="0.4"/>
    <n v="-0.8"/>
    <s v="Tuesday"/>
    <s v="0-5 min"/>
    <n v="1"/>
    <s v="Between 0.8-1.0"/>
  </r>
  <r>
    <s v="RF007637"/>
    <d v="2026-03-10T05:39:00"/>
    <d v="2026-03-10T00:00:00"/>
    <n v="5"/>
    <x v="0"/>
    <x v="0"/>
    <n v="1.4"/>
    <n v="72.39"/>
    <n v="77.739999999999995"/>
    <n v="1.1000000000000001"/>
    <n v="6.6"/>
    <n v="8.9"/>
    <n v="141"/>
    <s v="Low"/>
    <n v="1.847"/>
    <x v="0"/>
    <s v=""/>
    <n v="4.4400000000000004"/>
    <n v="11"/>
    <n v="5.35"/>
    <n v="2.2999999999999998"/>
    <s v="Tuesday"/>
    <s v="5-10 min"/>
    <n v="1"/>
    <s v="Above 1.2"/>
  </r>
  <r>
    <s v="RF007638"/>
    <d v="2026-03-10T05:55:00"/>
    <d v="2026-03-10T00:00:00"/>
    <n v="5"/>
    <x v="2"/>
    <x v="0"/>
    <n v="3"/>
    <n v="83.57"/>
    <n v="81.78"/>
    <n v="1"/>
    <n v="2"/>
    <n v="2.8"/>
    <n v="115"/>
    <s v="Low"/>
    <n v="1.331"/>
    <x v="0"/>
    <s v=""/>
    <n v="4.59"/>
    <n v="64"/>
    <n v="-1.79"/>
    <n v="0.8"/>
    <s v="Tuesday"/>
    <s v="0-5 min"/>
    <n v="1"/>
    <s v="Above 1.2"/>
  </r>
  <r>
    <s v="RF007639"/>
    <d v="2026-03-10T05:56:00"/>
    <d v="2026-03-10T00:00:00"/>
    <n v="5"/>
    <x v="1"/>
    <x v="0"/>
    <n v="4.2"/>
    <n v="96.89"/>
    <m/>
    <n v="1"/>
    <n v="5.9"/>
    <n v="5.4"/>
    <n v="92"/>
    <s v="Low"/>
    <n v="1.2450000000000001"/>
    <x v="2"/>
    <s v="Pickup issue"/>
    <n v="4.49"/>
    <n v="9"/>
    <m/>
    <n v="-0.5"/>
    <s v="Tuesday"/>
    <s v="5-10 min"/>
    <n v="0"/>
    <s v="Above 1.2"/>
  </r>
  <r>
    <s v="RF007640"/>
    <d v="2026-03-10T05:58:00"/>
    <d v="2026-03-10T00:00:00"/>
    <n v="5"/>
    <x v="1"/>
    <x v="0"/>
    <n v="7.1"/>
    <n v="146.69"/>
    <n v="146.54"/>
    <n v="1"/>
    <n v="2.9"/>
    <n v="2.5"/>
    <n v="105"/>
    <s v="Medium"/>
    <n v="1.254"/>
    <x v="0"/>
    <s v=""/>
    <n v="4.7300000000000004"/>
    <n v="6"/>
    <n v="-0.15"/>
    <n v="-0.4"/>
    <s v="Tuesday"/>
    <s v="0-5 min"/>
    <n v="1"/>
    <s v="Above 1.2"/>
  </r>
  <r>
    <s v="RF007641"/>
    <d v="2026-03-10T06:02:00"/>
    <d v="2026-03-10T00:00:00"/>
    <n v="6"/>
    <x v="1"/>
    <x v="0"/>
    <n v="7.6"/>
    <n v="147.83000000000001"/>
    <n v="150.57"/>
    <n v="1"/>
    <n v="2.2999999999999998"/>
    <n v="5.7"/>
    <n v="110"/>
    <s v="Medium"/>
    <n v="1.1459999999999999"/>
    <x v="0"/>
    <s v=""/>
    <n v="4.8499999999999996"/>
    <n v="7"/>
    <n v="2.74"/>
    <n v="3.4"/>
    <s v="Tuesday"/>
    <s v="0-5 min"/>
    <n v="1"/>
    <s v="Between 1.0-1.2"/>
  </r>
  <r>
    <s v="RF007642"/>
    <d v="2026-03-10T06:05:00"/>
    <d v="2026-03-10T00:00:00"/>
    <n v="6"/>
    <x v="1"/>
    <x v="0"/>
    <n v="9.6"/>
    <n v="225.04"/>
    <n v="223.66"/>
    <n v="1.1000000000000001"/>
    <n v="8.5"/>
    <n v="10.4"/>
    <n v="96"/>
    <s v="Low"/>
    <n v="1.3580000000000001"/>
    <x v="0"/>
    <s v=""/>
    <n v="4.8499999999999996"/>
    <n v="9"/>
    <n v="-1.38"/>
    <n v="1.9"/>
    <s v="Tuesday"/>
    <s v="5-10 min"/>
    <n v="1"/>
    <s v="Above 1.2"/>
  </r>
  <r>
    <s v="RF007643"/>
    <d v="2026-03-10T06:11:00"/>
    <d v="2026-03-10T00:00:00"/>
    <n v="6"/>
    <x v="3"/>
    <x v="0"/>
    <n v="11"/>
    <n v="218.83"/>
    <n v="223.84"/>
    <n v="1.1000000000000001"/>
    <n v="4.4000000000000004"/>
    <n v="1.2"/>
    <n v="72"/>
    <s v="Medium"/>
    <n v="1.268"/>
    <x v="0"/>
    <s v=""/>
    <n v="5"/>
    <n v="10"/>
    <n v="5.01"/>
    <n v="-3.2"/>
    <s v="Tuesday"/>
    <s v="0-5 min"/>
    <n v="1"/>
    <s v="Above 1.2"/>
  </r>
  <r>
    <s v="RF007644"/>
    <d v="2026-03-10T06:13:00"/>
    <d v="2026-03-10T00:00:00"/>
    <n v="6"/>
    <x v="0"/>
    <x v="0"/>
    <n v="0.7"/>
    <n v="64.25"/>
    <n v="62.31"/>
    <n v="1.2"/>
    <n v="4.2"/>
    <n v="4.9000000000000004"/>
    <n v="135"/>
    <s v="Medium"/>
    <n v="1.1040000000000001"/>
    <x v="0"/>
    <s v=""/>
    <n v="4.47"/>
    <n v="3"/>
    <n v="-1.94"/>
    <n v="0.7"/>
    <s v="Tuesday"/>
    <s v="0-5 min"/>
    <n v="1"/>
    <s v="Between 1.0-1.2"/>
  </r>
  <r>
    <s v="RF007645"/>
    <d v="2026-03-10T06:24:00"/>
    <d v="2026-03-10T00:00:00"/>
    <n v="6"/>
    <x v="3"/>
    <x v="0"/>
    <n v="4.5999999999999996"/>
    <n v="117.24"/>
    <n v="120.5"/>
    <n v="1.1000000000000001"/>
    <n v="3.2"/>
    <n v="8.6"/>
    <n v="71"/>
    <s v="Low"/>
    <n v="1.52"/>
    <x v="0"/>
    <s v=""/>
    <n v="4.9000000000000004"/>
    <n v="6"/>
    <n v="3.26"/>
    <n v="5.4"/>
    <s v="Tuesday"/>
    <s v="0-5 min"/>
    <n v="1"/>
    <s v="Above 1.2"/>
  </r>
  <r>
    <s v="RF007646"/>
    <d v="2026-03-10T06:39:00"/>
    <d v="2026-03-10T00:00:00"/>
    <n v="6"/>
    <x v="4"/>
    <x v="0"/>
    <n v="10.9"/>
    <n v="185.12"/>
    <n v="178.79"/>
    <n v="1"/>
    <n v="3.6"/>
    <n v="2.5"/>
    <n v="57"/>
    <s v="Low"/>
    <n v="2.2000000000000002"/>
    <x v="0"/>
    <s v=""/>
    <n v="4.7699999999999996"/>
    <n v="4"/>
    <n v="-6.33"/>
    <n v="-1.1000000000000001"/>
    <s v="Tuesday"/>
    <s v="0-5 min"/>
    <n v="1"/>
    <s v="Above 1.2"/>
  </r>
  <r>
    <s v="RF007647"/>
    <d v="2026-03-10T06:46:00"/>
    <d v="2026-03-10T00:00:00"/>
    <n v="6"/>
    <x v="0"/>
    <x v="0"/>
    <n v="14.9"/>
    <n v="277.66000000000003"/>
    <n v="263.05"/>
    <n v="1"/>
    <n v="3.6"/>
    <n v="4.9000000000000004"/>
    <n v="132"/>
    <s v="Medium"/>
    <n v="1.08"/>
    <x v="0"/>
    <s v=""/>
    <n v="4.8"/>
    <n v="21"/>
    <n v="-14.61"/>
    <n v="1.3"/>
    <s v="Tuesday"/>
    <s v="0-5 min"/>
    <n v="1"/>
    <s v="Between 1.0-1.2"/>
  </r>
  <r>
    <s v="RF007648"/>
    <d v="2026-03-10T08:10:00"/>
    <d v="2026-03-10T00:00:00"/>
    <n v="8"/>
    <x v="3"/>
    <x v="1"/>
    <n v="8"/>
    <n v="138.75"/>
    <n v="130.18"/>
    <n v="1"/>
    <n v="4.5"/>
    <n v="2.5"/>
    <n v="63"/>
    <s v="Medium"/>
    <n v="1.123"/>
    <x v="0"/>
    <s v=""/>
    <n v="5"/>
    <n v="0"/>
    <n v="-8.57"/>
    <n v="-2"/>
    <s v="Tuesday"/>
    <s v="0-5 min"/>
    <n v="1"/>
    <s v="Between 1.0-1.2"/>
  </r>
  <r>
    <s v="RF007649"/>
    <d v="2026-03-10T08:25:00"/>
    <d v="2026-03-10T00:00:00"/>
    <n v="8"/>
    <x v="0"/>
    <x v="1"/>
    <n v="2.5"/>
    <n v="91.81"/>
    <n v="96.49"/>
    <n v="1.1000000000000001"/>
    <n v="6.8"/>
    <n v="6.5"/>
    <n v="84"/>
    <s v="Medium"/>
    <n v="0.65200000000000002"/>
    <x v="0"/>
    <s v=""/>
    <n v="4.37"/>
    <n v="0"/>
    <n v="4.68"/>
    <n v="-0.3"/>
    <s v="Tuesday"/>
    <s v="5-10 min"/>
    <n v="1"/>
    <s v="Below 0.8"/>
  </r>
  <r>
    <s v="RF007650"/>
    <d v="2026-03-10T08:49:00"/>
    <d v="2026-03-10T00:00:00"/>
    <n v="8"/>
    <x v="3"/>
    <x v="1"/>
    <n v="6.5"/>
    <n v="148.24"/>
    <n v="151.41999999999999"/>
    <n v="1"/>
    <n v="4.5"/>
    <n v="4.8"/>
    <n v="68"/>
    <s v="Low"/>
    <n v="2.2000000000000002"/>
    <x v="0"/>
    <s v=""/>
    <n v="4.6900000000000004"/>
    <n v="0"/>
    <n v="3.18"/>
    <n v="0.3"/>
    <s v="Tuesday"/>
    <s v="0-5 min"/>
    <n v="1"/>
    <s v="Above 1.2"/>
  </r>
  <r>
    <s v="RF007651"/>
    <d v="2026-03-10T08:50:00"/>
    <d v="2026-03-10T00:00:00"/>
    <n v="8"/>
    <x v="0"/>
    <x v="0"/>
    <n v="12.3"/>
    <n v="298.26"/>
    <n v="304.47000000000003"/>
    <n v="1.3"/>
    <n v="4.9000000000000004"/>
    <n v="7.7"/>
    <n v="98"/>
    <s v="Medium"/>
    <n v="0.68799999999999994"/>
    <x v="0"/>
    <s v=""/>
    <n v="4.62"/>
    <n v="11"/>
    <n v="6.21"/>
    <n v="2.8"/>
    <s v="Tuesday"/>
    <s v="0-5 min"/>
    <n v="1"/>
    <s v="Below 0.8"/>
  </r>
  <r>
    <s v="RF007652"/>
    <d v="2026-03-10T08:51:00"/>
    <d v="2026-03-10T00:00:00"/>
    <n v="8"/>
    <x v="2"/>
    <x v="0"/>
    <n v="1.8"/>
    <n v="76.48"/>
    <n v="75.59"/>
    <n v="1.2"/>
    <n v="5.6"/>
    <n v="4.9000000000000004"/>
    <n v="107"/>
    <s v="Medium"/>
    <n v="0.93500000000000005"/>
    <x v="0"/>
    <s v=""/>
    <n v="4.53"/>
    <n v="5"/>
    <n v="-0.89"/>
    <n v="-0.7"/>
    <s v="Tuesday"/>
    <s v="5-10 min"/>
    <n v="1"/>
    <s v="Between 0.8-1.0"/>
  </r>
  <r>
    <s v="RF007653"/>
    <d v="2026-03-10T08:59:00"/>
    <d v="2026-03-10T00:00:00"/>
    <n v="8"/>
    <x v="0"/>
    <x v="0"/>
    <n v="2.6"/>
    <n v="92.12"/>
    <m/>
    <n v="1.2"/>
    <n v="7.3"/>
    <n v="13"/>
    <n v="133"/>
    <s v="High"/>
    <n v="0.82299999999999995"/>
    <x v="2"/>
    <s v="ETA too high"/>
    <n v="4.68"/>
    <n v="1"/>
    <m/>
    <n v="5.7"/>
    <s v="Tuesday"/>
    <s v="5-10 min"/>
    <n v="0"/>
    <s v="Between 0.8-1.0"/>
  </r>
  <r>
    <s v="RF007654"/>
    <d v="2026-03-10T09:01:00"/>
    <d v="2026-03-10T00:00:00"/>
    <n v="9"/>
    <x v="1"/>
    <x v="0"/>
    <n v="2.6"/>
    <n v="81.88"/>
    <n v="79.650000000000006"/>
    <n v="1"/>
    <n v="7.2"/>
    <n v="5"/>
    <n v="83"/>
    <s v="Medium"/>
    <n v="0.94699999999999995"/>
    <x v="0"/>
    <s v=""/>
    <n v="4.8"/>
    <n v="19"/>
    <n v="-2.23"/>
    <n v="-2.2000000000000002"/>
    <s v="Tuesday"/>
    <s v="5-10 min"/>
    <n v="1"/>
    <s v="Between 0.8-1.0"/>
  </r>
  <r>
    <s v="RF007655"/>
    <d v="2026-03-10T09:22:00"/>
    <d v="2026-03-10T00:00:00"/>
    <n v="9"/>
    <x v="0"/>
    <x v="0"/>
    <n v="8.4"/>
    <n v="187.21"/>
    <n v="181.73"/>
    <n v="1.2"/>
    <n v="9.3000000000000007"/>
    <n v="11.1"/>
    <n v="99"/>
    <s v="Medium"/>
    <n v="0.73199999999999998"/>
    <x v="0"/>
    <s v=""/>
    <n v="4.71"/>
    <n v="1"/>
    <n v="-5.48"/>
    <n v="1.8"/>
    <s v="Tuesday"/>
    <s v="5-10 min"/>
    <n v="1"/>
    <s v="Below 0.8"/>
  </r>
  <r>
    <s v="RF007656"/>
    <d v="2026-03-10T09:26:00"/>
    <d v="2026-03-10T00:00:00"/>
    <n v="9"/>
    <x v="3"/>
    <x v="0"/>
    <n v="3.2"/>
    <n v="86.18"/>
    <n v="86.6"/>
    <n v="1"/>
    <n v="4.5999999999999996"/>
    <n v="1"/>
    <n v="63"/>
    <s v="Low"/>
    <n v="1.5580000000000001"/>
    <x v="0"/>
    <s v=""/>
    <n v="4.38"/>
    <n v="7"/>
    <n v="0.42"/>
    <n v="-3.6"/>
    <s v="Tuesday"/>
    <s v="0-5 min"/>
    <n v="1"/>
    <s v="Above 1.2"/>
  </r>
  <r>
    <s v="RF007657"/>
    <d v="2026-03-10T09:28:00"/>
    <d v="2026-03-10T00:00:00"/>
    <n v="9"/>
    <x v="0"/>
    <x v="1"/>
    <n v="0.7"/>
    <n v="64.52"/>
    <n v="65.47"/>
    <n v="1.2"/>
    <n v="6.7"/>
    <n v="8"/>
    <n v="127"/>
    <s v="Medium"/>
    <n v="0.93100000000000005"/>
    <x v="0"/>
    <s v=""/>
    <n v="4.67"/>
    <n v="0"/>
    <n v="0.95"/>
    <n v="1.3"/>
    <s v="Tuesday"/>
    <s v="5-10 min"/>
    <n v="1"/>
    <s v="Between 0.8-1.0"/>
  </r>
  <r>
    <s v="RF007658"/>
    <d v="2026-03-10T09:31:00"/>
    <d v="2026-03-10T00:00:00"/>
    <n v="9"/>
    <x v="2"/>
    <x v="0"/>
    <n v="12.4"/>
    <n v="362.06"/>
    <m/>
    <n v="1.5"/>
    <n v="10.3"/>
    <n v="14.7"/>
    <n v="89"/>
    <s v="High"/>
    <n v="0.54800000000000004"/>
    <x v="2"/>
    <s v="ETA too high"/>
    <n v="4.49"/>
    <n v="29"/>
    <m/>
    <n v="4.4000000000000004"/>
    <s v="Tuesday"/>
    <s v="10-15 min"/>
    <n v="0"/>
    <s v="Below 0.8"/>
  </r>
  <r>
    <s v="RF007659"/>
    <d v="2026-03-10T09:34:00"/>
    <d v="2026-03-10T00:00:00"/>
    <n v="9"/>
    <x v="4"/>
    <x v="0"/>
    <n v="5.7"/>
    <n v="107.67"/>
    <n v="111.58"/>
    <n v="1"/>
    <n v="4.0999999999999996"/>
    <n v="5.9"/>
    <n v="40"/>
    <s v="Low"/>
    <n v="1.34"/>
    <x v="0"/>
    <s v=""/>
    <n v="4.54"/>
    <n v="1"/>
    <n v="3.91"/>
    <n v="1.8"/>
    <s v="Tuesday"/>
    <s v="0-5 min"/>
    <n v="1"/>
    <s v="Above 1.2"/>
  </r>
  <r>
    <s v="RF007660"/>
    <d v="2026-03-10T09:37:00"/>
    <d v="2026-03-10T00:00:00"/>
    <n v="9"/>
    <x v="0"/>
    <x v="0"/>
    <n v="18.100000000000001"/>
    <n v="331.92"/>
    <n v="319.48"/>
    <n v="1"/>
    <n v="5.9"/>
    <n v="3.1"/>
    <n v="124"/>
    <s v="Medium"/>
    <n v="0.99099999999999999"/>
    <x v="0"/>
    <s v=""/>
    <n v="4.53"/>
    <n v="4"/>
    <n v="-12.44"/>
    <n v="-2.8"/>
    <s v="Tuesday"/>
    <s v="5-10 min"/>
    <n v="1"/>
    <s v="Between 0.8-1.0"/>
  </r>
  <r>
    <s v="RF007661"/>
    <d v="2026-03-10T09:45:00"/>
    <d v="2026-03-10T00:00:00"/>
    <n v="9"/>
    <x v="4"/>
    <x v="0"/>
    <n v="9.3000000000000007"/>
    <n v="168.09"/>
    <n v="168.25"/>
    <n v="1.1000000000000001"/>
    <n v="6"/>
    <n v="12.9"/>
    <n v="58"/>
    <s v="Low"/>
    <n v="1.3919999999999999"/>
    <x v="0"/>
    <s v=""/>
    <n v="5"/>
    <n v="22"/>
    <n v="0.16"/>
    <n v="6.9"/>
    <s v="Tuesday"/>
    <s v="5-10 min"/>
    <n v="1"/>
    <s v="Above 1.2"/>
  </r>
  <r>
    <s v="RF007662"/>
    <d v="2026-03-10T10:04:00"/>
    <d v="2026-03-10T00:00:00"/>
    <n v="10"/>
    <x v="3"/>
    <x v="0"/>
    <n v="5.8"/>
    <n v="131.88999999999999"/>
    <n v="134.87"/>
    <n v="1.1000000000000001"/>
    <n v="2"/>
    <n v="6"/>
    <n v="63"/>
    <s v="Medium"/>
    <n v="0.96299999999999997"/>
    <x v="0"/>
    <s v=""/>
    <n v="4.63"/>
    <n v="23"/>
    <n v="2.98"/>
    <n v="4"/>
    <s v="Tuesday"/>
    <s v="0-5 min"/>
    <n v="1"/>
    <s v="Between 0.8-1.0"/>
  </r>
  <r>
    <s v="RF007663"/>
    <d v="2026-03-10T10:14:00"/>
    <d v="2026-03-10T00:00:00"/>
    <n v="10"/>
    <x v="1"/>
    <x v="0"/>
    <n v="10.1"/>
    <n v="240.7"/>
    <n v="224.99"/>
    <n v="1.3"/>
    <n v="6.8"/>
    <n v="6.7"/>
    <n v="70"/>
    <s v="Medium"/>
    <n v="0.70599999999999996"/>
    <x v="0"/>
    <s v=""/>
    <n v="4.62"/>
    <n v="27"/>
    <n v="-15.71"/>
    <n v="-0.1"/>
    <s v="Tuesday"/>
    <s v="5-10 min"/>
    <n v="1"/>
    <s v="Below 0.8"/>
  </r>
  <r>
    <s v="RF007664"/>
    <d v="2026-03-10T10:23:00"/>
    <d v="2026-03-10T00:00:00"/>
    <n v="10"/>
    <x v="2"/>
    <x v="0"/>
    <n v="2.9"/>
    <n v="98.51"/>
    <m/>
    <n v="1.2"/>
    <n v="7.2"/>
    <n v="8.5"/>
    <n v="109"/>
    <s v="High"/>
    <n v="0.77700000000000002"/>
    <x v="2"/>
    <s v="Fare too high"/>
    <n v="4.72"/>
    <n v="96"/>
    <m/>
    <n v="1.3"/>
    <s v="Tuesday"/>
    <s v="5-10 min"/>
    <n v="0"/>
    <s v="Below 0.8"/>
  </r>
  <r>
    <s v="RF007665"/>
    <d v="2026-03-10T10:30:00"/>
    <d v="2026-03-10T00:00:00"/>
    <n v="10"/>
    <x v="0"/>
    <x v="1"/>
    <n v="7.4"/>
    <n v="190.48"/>
    <n v="194.78"/>
    <n v="1.2"/>
    <n v="4.3"/>
    <n v="5.7"/>
    <n v="125"/>
    <s v="Medium"/>
    <n v="0.93500000000000005"/>
    <x v="0"/>
    <s v=""/>
    <n v="4.59"/>
    <n v="0"/>
    <n v="4.3"/>
    <n v="1.4"/>
    <s v="Tuesday"/>
    <s v="0-5 min"/>
    <n v="1"/>
    <s v="Between 0.8-1.0"/>
  </r>
  <r>
    <s v="RF007666"/>
    <d v="2026-03-10T10:46:00"/>
    <d v="2026-03-10T00:00:00"/>
    <n v="10"/>
    <x v="3"/>
    <x v="0"/>
    <n v="7.3"/>
    <n v="165.42"/>
    <n v="167.11"/>
    <n v="1"/>
    <n v="7"/>
    <n v="3.2"/>
    <n v="74"/>
    <s v="Low"/>
    <n v="2.0430000000000001"/>
    <x v="0"/>
    <s v=""/>
    <n v="4.92"/>
    <n v="11"/>
    <n v="1.69"/>
    <n v="-3.8"/>
    <s v="Tuesday"/>
    <s v="5-10 min"/>
    <n v="1"/>
    <s v="Above 1.2"/>
  </r>
  <r>
    <s v="RF007667"/>
    <d v="2026-03-10T11:01:00"/>
    <d v="2026-03-10T00:00:00"/>
    <n v="11"/>
    <x v="0"/>
    <x v="0"/>
    <n v="5.3"/>
    <n v="112.94"/>
    <n v="114.32"/>
    <n v="1"/>
    <n v="8.5"/>
    <n v="7.1"/>
    <n v="115"/>
    <s v="Medium"/>
    <n v="0.96799999999999997"/>
    <x v="0"/>
    <s v=""/>
    <n v="4.84"/>
    <n v="5"/>
    <n v="1.38"/>
    <n v="-1.4"/>
    <s v="Tuesday"/>
    <s v="5-10 min"/>
    <n v="1"/>
    <s v="Between 0.8-1.0"/>
  </r>
  <r>
    <s v="RF007668"/>
    <d v="2026-03-10T11:24:00"/>
    <d v="2026-03-10T00:00:00"/>
    <n v="11"/>
    <x v="2"/>
    <x v="0"/>
    <n v="2"/>
    <n v="70.709999999999994"/>
    <n v="68.34"/>
    <n v="1"/>
    <n v="5.4"/>
    <n v="6.3"/>
    <n v="110"/>
    <s v="Medium"/>
    <n v="1.0569999999999999"/>
    <x v="0"/>
    <s v=""/>
    <n v="4.79"/>
    <n v="1"/>
    <n v="-2.37"/>
    <n v="0.9"/>
    <s v="Tuesday"/>
    <s v="5-10 min"/>
    <n v="1"/>
    <s v="Between 1.0-1.2"/>
  </r>
  <r>
    <s v="RF007669"/>
    <d v="2026-03-10T11:39:00"/>
    <d v="2026-03-10T00:00:00"/>
    <n v="11"/>
    <x v="3"/>
    <x v="0"/>
    <n v="7.1"/>
    <n v="133.19"/>
    <n v="131.08000000000001"/>
    <n v="1"/>
    <n v="2.2000000000000002"/>
    <n v="7.2"/>
    <n v="51"/>
    <s v="Low"/>
    <n v="1.17"/>
    <x v="0"/>
    <s v=""/>
    <n v="4.7"/>
    <n v="7"/>
    <n v="-2.11"/>
    <n v="5"/>
    <s v="Tuesday"/>
    <s v="0-5 min"/>
    <n v="1"/>
    <s v="Between 1.0-1.2"/>
  </r>
  <r>
    <s v="RF007670"/>
    <d v="2026-03-10T11:48:00"/>
    <d v="2026-03-10T00:00:00"/>
    <n v="11"/>
    <x v="4"/>
    <x v="0"/>
    <n v="6.8"/>
    <n v="132.30000000000001"/>
    <n v="136.53"/>
    <n v="1"/>
    <n v="4.2"/>
    <n v="3"/>
    <n v="62"/>
    <s v="Low"/>
    <n v="1.796"/>
    <x v="0"/>
    <s v=""/>
    <n v="4.84"/>
    <n v="1"/>
    <n v="4.2300000000000004"/>
    <n v="-1.2"/>
    <s v="Tuesday"/>
    <s v="0-5 min"/>
    <n v="1"/>
    <s v="Above 1.2"/>
  </r>
  <r>
    <s v="RF007671"/>
    <d v="2026-03-10T11:58:00"/>
    <d v="2026-03-10T00:00:00"/>
    <n v="11"/>
    <x v="0"/>
    <x v="0"/>
    <n v="3.6"/>
    <n v="111.82"/>
    <n v="118.2"/>
    <n v="1.1000000000000001"/>
    <n v="3.4"/>
    <n v="3.7"/>
    <n v="129"/>
    <s v="Medium"/>
    <n v="0.95099999999999996"/>
    <x v="0"/>
    <s v=""/>
    <n v="4.6900000000000004"/>
    <n v="4"/>
    <n v="6.38"/>
    <n v="0.3"/>
    <s v="Tuesday"/>
    <s v="0-5 min"/>
    <n v="1"/>
    <s v="Between 0.8-1.0"/>
  </r>
  <r>
    <s v="RF007672"/>
    <d v="2026-03-10T12:03:00"/>
    <d v="2026-03-10T00:00:00"/>
    <n v="12"/>
    <x v="4"/>
    <x v="0"/>
    <n v="1.9"/>
    <n v="60.43"/>
    <n v="57.96"/>
    <n v="1"/>
    <n v="8.6"/>
    <n v="12.2"/>
    <n v="61"/>
    <s v="Low"/>
    <n v="2.2000000000000002"/>
    <x v="0"/>
    <s v=""/>
    <n v="4.88"/>
    <n v="2"/>
    <n v="-2.4700000000000002"/>
    <n v="3.6"/>
    <s v="Tuesday"/>
    <s v="5-10 min"/>
    <n v="1"/>
    <s v="Above 1.2"/>
  </r>
  <r>
    <s v="RF007673"/>
    <d v="2026-03-10T12:41:00"/>
    <d v="2026-03-10T00:00:00"/>
    <n v="12"/>
    <x v="0"/>
    <x v="1"/>
    <n v="3.2"/>
    <n v="82.32"/>
    <m/>
    <n v="1"/>
    <n v="3.2"/>
    <n v="6"/>
    <n v="136"/>
    <s v="Low"/>
    <n v="1.3580000000000001"/>
    <x v="1"/>
    <s v="Pickup too far"/>
    <n v="4.7699999999999996"/>
    <n v="0"/>
    <m/>
    <n v="2.8"/>
    <s v="Tuesday"/>
    <s v="0-5 min"/>
    <n v="0"/>
    <s v="Above 1.2"/>
  </r>
  <r>
    <s v="RF007674"/>
    <d v="2026-03-10T12:51:00"/>
    <d v="2026-03-10T00:00:00"/>
    <n v="12"/>
    <x v="1"/>
    <x v="0"/>
    <n v="15.7"/>
    <n v="264.54000000000002"/>
    <n v="248.83"/>
    <n v="1"/>
    <n v="4.7"/>
    <n v="9.6999999999999993"/>
    <n v="87"/>
    <s v="Low"/>
    <n v="1.4710000000000001"/>
    <x v="0"/>
    <s v=""/>
    <n v="4.5999999999999996"/>
    <n v="3"/>
    <n v="-15.71"/>
    <n v="5"/>
    <s v="Tuesday"/>
    <s v="0-5 min"/>
    <n v="1"/>
    <s v="Above 1.2"/>
  </r>
  <r>
    <s v="RF007675"/>
    <d v="2026-03-10T13:03:00"/>
    <d v="2026-03-10T00:00:00"/>
    <n v="13"/>
    <x v="3"/>
    <x v="0"/>
    <n v="3.8"/>
    <n v="93.85"/>
    <n v="94.17"/>
    <n v="1"/>
    <n v="6.5"/>
    <n v="9.5"/>
    <n v="65"/>
    <s v="Low"/>
    <n v="1.627"/>
    <x v="0"/>
    <s v=""/>
    <n v="4.71"/>
    <n v="1"/>
    <n v="0.32"/>
    <n v="3"/>
    <s v="Tuesday"/>
    <s v="5-10 min"/>
    <n v="1"/>
    <s v="Above 1.2"/>
  </r>
  <r>
    <s v="RF007676"/>
    <d v="2026-03-10T13:26:00"/>
    <d v="2026-03-10T00:00:00"/>
    <n v="13"/>
    <x v="0"/>
    <x v="0"/>
    <n v="7"/>
    <n v="143.91"/>
    <n v="145.24"/>
    <n v="1"/>
    <n v="2.4"/>
    <n v="4.2"/>
    <n v="121"/>
    <s v="Medium"/>
    <n v="1.077"/>
    <x v="0"/>
    <s v=""/>
    <n v="4.87"/>
    <n v="18"/>
    <n v="1.33"/>
    <n v="1.8"/>
    <s v="Tuesday"/>
    <s v="0-5 min"/>
    <n v="1"/>
    <s v="Between 1.0-1.2"/>
  </r>
  <r>
    <s v="RF007677"/>
    <d v="2026-03-10T13:26:00"/>
    <d v="2026-03-10T00:00:00"/>
    <n v="13"/>
    <x v="0"/>
    <x v="0"/>
    <n v="6.8"/>
    <n v="161.65"/>
    <n v="161.28"/>
    <n v="1.1000000000000001"/>
    <n v="2.9"/>
    <n v="4.8"/>
    <n v="136"/>
    <s v="Medium"/>
    <n v="1.0609999999999999"/>
    <x v="0"/>
    <s v=""/>
    <n v="4.74"/>
    <n v="4"/>
    <n v="-0.37"/>
    <n v="1.9"/>
    <s v="Tuesday"/>
    <s v="0-5 min"/>
    <n v="1"/>
    <s v="Between 1.0-1.2"/>
  </r>
  <r>
    <s v="RF007678"/>
    <d v="2026-03-10T13:48:00"/>
    <d v="2026-03-10T00:00:00"/>
    <n v="13"/>
    <x v="1"/>
    <x v="0"/>
    <n v="5.2"/>
    <n v="124.11"/>
    <n v="127.31"/>
    <n v="1"/>
    <n v="6.8"/>
    <n v="11.5"/>
    <n v="104"/>
    <s v="Medium"/>
    <n v="1.153"/>
    <x v="0"/>
    <s v=""/>
    <n v="4.55"/>
    <n v="5"/>
    <n v="3.2"/>
    <n v="4.7"/>
    <s v="Tuesday"/>
    <s v="5-10 min"/>
    <n v="1"/>
    <s v="Between 1.0-1.2"/>
  </r>
  <r>
    <s v="RF007679"/>
    <d v="2026-03-10T13:58:00"/>
    <d v="2026-03-10T00:00:00"/>
    <n v="13"/>
    <x v="0"/>
    <x v="0"/>
    <n v="16.2"/>
    <n v="296.56"/>
    <n v="275.83"/>
    <n v="1"/>
    <n v="6.7"/>
    <n v="5.6"/>
    <n v="127"/>
    <s v="Low"/>
    <n v="1.393"/>
    <x v="0"/>
    <s v=""/>
    <n v="5"/>
    <n v="3"/>
    <n v="-20.73"/>
    <n v="-1.1000000000000001"/>
    <s v="Tuesday"/>
    <s v="5-10 min"/>
    <n v="1"/>
    <s v="Above 1.2"/>
  </r>
  <r>
    <s v="RF007680"/>
    <d v="2026-03-10T14:04:00"/>
    <d v="2026-03-10T00:00:00"/>
    <n v="14"/>
    <x v="1"/>
    <x v="0"/>
    <n v="8.9"/>
    <n v="184.1"/>
    <n v="183.3"/>
    <n v="1"/>
    <n v="2.2000000000000002"/>
    <n v="5.3"/>
    <n v="95"/>
    <s v="Low"/>
    <n v="1.32"/>
    <x v="0"/>
    <s v=""/>
    <n v="4.63"/>
    <n v="23"/>
    <n v="-0.8"/>
    <n v="3.1"/>
    <s v="Tuesday"/>
    <s v="0-5 min"/>
    <n v="1"/>
    <s v="Above 1.2"/>
  </r>
  <r>
    <s v="RF007681"/>
    <d v="2026-03-10T14:19:00"/>
    <d v="2026-03-10T00:00:00"/>
    <n v="14"/>
    <x v="4"/>
    <x v="0"/>
    <n v="8.1999999999999993"/>
    <n v="175.8"/>
    <n v="179.74"/>
    <n v="1.1000000000000001"/>
    <n v="2.1"/>
    <n v="1.6"/>
    <n v="61"/>
    <s v="Low"/>
    <n v="2.0049999999999999"/>
    <x v="0"/>
    <s v=""/>
    <n v="4.7300000000000004"/>
    <n v="10"/>
    <n v="3.94"/>
    <n v="-0.5"/>
    <s v="Tuesday"/>
    <s v="0-5 min"/>
    <n v="1"/>
    <s v="Above 1.2"/>
  </r>
  <r>
    <s v="RF007682"/>
    <d v="2026-03-10T14:25:00"/>
    <d v="2026-03-10T00:00:00"/>
    <n v="14"/>
    <x v="3"/>
    <x v="0"/>
    <n v="5.9"/>
    <n v="124.78"/>
    <m/>
    <n v="1"/>
    <n v="5.4"/>
    <m/>
    <n v="63"/>
    <s v="Low"/>
    <n v="2.2000000000000002"/>
    <x v="3"/>
    <s v="No driver available"/>
    <n v="4.71"/>
    <n v="4"/>
    <m/>
    <m/>
    <s v="Tuesday"/>
    <s v="5-10 min"/>
    <n v="0"/>
    <s v="Above 1.2"/>
  </r>
  <r>
    <s v="RF007683"/>
    <d v="2026-03-10T14:27:00"/>
    <d v="2026-03-10T00:00:00"/>
    <n v="14"/>
    <x v="0"/>
    <x v="0"/>
    <n v="3.8"/>
    <n v="91.99"/>
    <m/>
    <n v="1"/>
    <n v="5.4"/>
    <n v="6.9"/>
    <n v="137"/>
    <s v="Low"/>
    <n v="1.33"/>
    <x v="2"/>
    <s v="Fare too high"/>
    <n v="5"/>
    <n v="1"/>
    <m/>
    <n v="1.5"/>
    <s v="Tuesday"/>
    <s v="5-10 min"/>
    <n v="0"/>
    <s v="Above 1.2"/>
  </r>
  <r>
    <s v="RF007684"/>
    <d v="2026-03-10T14:37:00"/>
    <d v="2026-03-10T00:00:00"/>
    <n v="14"/>
    <x v="0"/>
    <x v="1"/>
    <n v="6"/>
    <n v="161.22999999999999"/>
    <n v="164.02"/>
    <n v="1.1000000000000001"/>
    <n v="4.2"/>
    <n v="5.0999999999999996"/>
    <n v="116"/>
    <s v="Medium"/>
    <n v="0.84799999999999998"/>
    <x v="0"/>
    <s v=""/>
    <n v="4.7"/>
    <n v="0"/>
    <n v="2.79"/>
    <n v="0.9"/>
    <s v="Tuesday"/>
    <s v="0-5 min"/>
    <n v="1"/>
    <s v="Between 0.8-1.0"/>
  </r>
  <r>
    <s v="RF007685"/>
    <d v="2026-03-10T14:51:00"/>
    <d v="2026-03-10T00:00:00"/>
    <n v="14"/>
    <x v="0"/>
    <x v="0"/>
    <n v="9"/>
    <n v="184.05"/>
    <m/>
    <n v="1"/>
    <n v="4.8"/>
    <n v="3.9"/>
    <n v="126"/>
    <s v="Low"/>
    <n v="1.2430000000000001"/>
    <x v="1"/>
    <s v="Pickup too far"/>
    <n v="4.8899999999999997"/>
    <n v="53"/>
    <m/>
    <n v="-0.9"/>
    <s v="Tuesday"/>
    <s v="0-5 min"/>
    <n v="0"/>
    <s v="Above 1.2"/>
  </r>
  <r>
    <s v="RF007686"/>
    <d v="2026-03-10T15:04:00"/>
    <d v="2026-03-10T00:00:00"/>
    <n v="15"/>
    <x v="3"/>
    <x v="0"/>
    <n v="10.3"/>
    <n v="178.61"/>
    <n v="171.05"/>
    <n v="1"/>
    <n v="2.1"/>
    <n v="2.4"/>
    <n v="59"/>
    <s v="Low"/>
    <n v="1.7609999999999999"/>
    <x v="0"/>
    <s v=""/>
    <n v="4.8899999999999997"/>
    <n v="31"/>
    <n v="-7.56"/>
    <n v="0.3"/>
    <s v="Tuesday"/>
    <s v="0-5 min"/>
    <n v="1"/>
    <s v="Above 1.2"/>
  </r>
  <r>
    <s v="RF007687"/>
    <d v="2026-03-10T15:11:00"/>
    <d v="2026-03-10T00:00:00"/>
    <n v="15"/>
    <x v="2"/>
    <x v="0"/>
    <n v="9.1"/>
    <n v="184.02"/>
    <n v="194.7"/>
    <n v="1"/>
    <n v="5.5"/>
    <n v="6.2"/>
    <n v="116"/>
    <s v="Medium"/>
    <n v="1.1870000000000001"/>
    <x v="0"/>
    <s v=""/>
    <n v="4.49"/>
    <n v="4"/>
    <n v="10.68"/>
    <n v="0.7"/>
    <s v="Tuesday"/>
    <s v="5-10 min"/>
    <n v="1"/>
    <s v="Between 1.0-1.2"/>
  </r>
  <r>
    <s v="RF007688"/>
    <d v="2026-03-10T15:21:00"/>
    <d v="2026-03-10T00:00:00"/>
    <n v="15"/>
    <x v="0"/>
    <x v="0"/>
    <n v="0.8"/>
    <n v="59.57"/>
    <n v="60.15"/>
    <n v="1.1000000000000001"/>
    <n v="5.9"/>
    <n v="8.5"/>
    <n v="115"/>
    <s v="Medium"/>
    <n v="0.872"/>
    <x v="0"/>
    <s v=""/>
    <n v="5"/>
    <n v="4"/>
    <n v="0.57999999999999996"/>
    <n v="2.6"/>
    <s v="Tuesday"/>
    <s v="5-10 min"/>
    <n v="1"/>
    <s v="Between 0.8-1.0"/>
  </r>
  <r>
    <s v="RF007689"/>
    <d v="2026-03-10T15:24:00"/>
    <d v="2026-03-10T00:00:00"/>
    <n v="15"/>
    <x v="0"/>
    <x v="1"/>
    <n v="1.4"/>
    <n v="62.33"/>
    <n v="62.36"/>
    <n v="1"/>
    <n v="2"/>
    <n v="2.9"/>
    <n v="140"/>
    <s v="Medium"/>
    <n v="1.2470000000000001"/>
    <x v="0"/>
    <s v=""/>
    <n v="4.75"/>
    <n v="0"/>
    <n v="0.03"/>
    <n v="0.9"/>
    <s v="Tuesday"/>
    <s v="0-5 min"/>
    <n v="1"/>
    <s v="Above 1.2"/>
  </r>
  <r>
    <s v="RF007690"/>
    <d v="2026-03-10T15:30:00"/>
    <d v="2026-03-10T00:00:00"/>
    <n v="15"/>
    <x v="1"/>
    <x v="0"/>
    <n v="4.8"/>
    <n v="126.24"/>
    <n v="124.94"/>
    <n v="1.1000000000000001"/>
    <n v="3.7"/>
    <n v="5.8"/>
    <n v="88"/>
    <s v="Low"/>
    <n v="1.1439999999999999"/>
    <x v="0"/>
    <s v=""/>
    <n v="4.72"/>
    <n v="3"/>
    <n v="-1.3"/>
    <n v="2.1"/>
    <s v="Tuesday"/>
    <s v="0-5 min"/>
    <n v="1"/>
    <s v="Between 1.0-1.2"/>
  </r>
  <r>
    <s v="RF007691"/>
    <d v="2026-03-10T15:52:00"/>
    <d v="2026-03-10T00:00:00"/>
    <n v="15"/>
    <x v="3"/>
    <x v="0"/>
    <n v="1.4"/>
    <n v="57.06"/>
    <n v="57.62"/>
    <n v="1"/>
    <n v="3.8"/>
    <n v="5.7"/>
    <n v="69"/>
    <s v="Low"/>
    <n v="2.2000000000000002"/>
    <x v="0"/>
    <s v=""/>
    <n v="4.79"/>
    <n v="3"/>
    <n v="0.56000000000000005"/>
    <n v="1.9"/>
    <s v="Tuesday"/>
    <s v="0-5 min"/>
    <n v="1"/>
    <s v="Above 1.2"/>
  </r>
  <r>
    <s v="RF007692"/>
    <d v="2026-03-10T16:05:00"/>
    <d v="2026-03-10T00:00:00"/>
    <n v="16"/>
    <x v="1"/>
    <x v="0"/>
    <n v="2.8"/>
    <n v="88.6"/>
    <n v="84.19"/>
    <n v="1"/>
    <n v="6.8"/>
    <n v="5.9"/>
    <n v="78"/>
    <s v="Medium"/>
    <n v="0.874"/>
    <x v="0"/>
    <s v=""/>
    <n v="5"/>
    <n v="32"/>
    <n v="-4.41"/>
    <n v="-0.9"/>
    <s v="Tuesday"/>
    <s v="5-10 min"/>
    <n v="1"/>
    <s v="Between 0.8-1.0"/>
  </r>
  <r>
    <s v="RF007693"/>
    <d v="2026-03-10T16:07:00"/>
    <d v="2026-03-10T00:00:00"/>
    <n v="16"/>
    <x v="4"/>
    <x v="0"/>
    <n v="2.2000000000000002"/>
    <n v="68.319999999999993"/>
    <n v="71.13"/>
    <n v="1"/>
    <n v="2.6"/>
    <n v="4.5"/>
    <n v="51"/>
    <s v="Low"/>
    <n v="1.3280000000000001"/>
    <x v="0"/>
    <s v=""/>
    <n v="4.72"/>
    <n v="7"/>
    <n v="2.81"/>
    <n v="1.9"/>
    <s v="Tuesday"/>
    <s v="0-5 min"/>
    <n v="1"/>
    <s v="Above 1.2"/>
  </r>
  <r>
    <s v="RF007694"/>
    <d v="2026-03-10T16:07:00"/>
    <d v="2026-03-10T00:00:00"/>
    <n v="16"/>
    <x v="0"/>
    <x v="1"/>
    <n v="5"/>
    <n v="166.31"/>
    <n v="167.38"/>
    <n v="1.4"/>
    <n v="8.8000000000000007"/>
    <n v="2.2999999999999998"/>
    <n v="109"/>
    <s v="Medium"/>
    <n v="0.76700000000000002"/>
    <x v="0"/>
    <s v=""/>
    <n v="4.76"/>
    <n v="0"/>
    <n v="1.07"/>
    <n v="-6.5"/>
    <s v="Tuesday"/>
    <s v="5-10 min"/>
    <n v="1"/>
    <s v="Below 0.8"/>
  </r>
  <r>
    <s v="RF007695"/>
    <d v="2026-03-10T16:11:00"/>
    <d v="2026-03-10T00:00:00"/>
    <n v="16"/>
    <x v="1"/>
    <x v="0"/>
    <n v="5.9"/>
    <n v="116.78"/>
    <n v="109.84"/>
    <n v="1"/>
    <n v="4.9000000000000004"/>
    <n v="11.5"/>
    <n v="87"/>
    <s v="Low"/>
    <n v="1.4690000000000001"/>
    <x v="0"/>
    <s v=""/>
    <n v="4.88"/>
    <n v="19"/>
    <n v="-6.94"/>
    <n v="6.6"/>
    <s v="Tuesday"/>
    <s v="0-5 min"/>
    <n v="1"/>
    <s v="Above 1.2"/>
  </r>
  <r>
    <s v="RF007696"/>
    <d v="2026-03-10T16:16:00"/>
    <d v="2026-03-10T00:00:00"/>
    <n v="16"/>
    <x v="2"/>
    <x v="0"/>
    <n v="2"/>
    <n v="87.36"/>
    <n v="88.14"/>
    <n v="1.2"/>
    <n v="7.5"/>
    <n v="14.8"/>
    <n v="92"/>
    <s v="Medium"/>
    <n v="0.89300000000000002"/>
    <x v="0"/>
    <s v=""/>
    <n v="4.78"/>
    <n v="4"/>
    <n v="0.78"/>
    <n v="7.3"/>
    <s v="Tuesday"/>
    <s v="5-10 min"/>
    <n v="1"/>
    <s v="Between 0.8-1.0"/>
  </r>
  <r>
    <s v="RF007697"/>
    <d v="2026-03-10T16:18:00"/>
    <d v="2026-03-10T00:00:00"/>
    <n v="16"/>
    <x v="2"/>
    <x v="0"/>
    <n v="13.3"/>
    <n v="275.55"/>
    <n v="267.57"/>
    <n v="1.1000000000000001"/>
    <n v="3.4"/>
    <n v="4.9000000000000004"/>
    <n v="94"/>
    <s v="Medium"/>
    <n v="0.77300000000000002"/>
    <x v="0"/>
    <s v=""/>
    <n v="4.95"/>
    <n v="1"/>
    <n v="-7.98"/>
    <n v="1.5"/>
    <s v="Tuesday"/>
    <s v="0-5 min"/>
    <n v="1"/>
    <s v="Below 0.8"/>
  </r>
  <r>
    <s v="RF007698"/>
    <d v="2026-03-10T16:24:00"/>
    <d v="2026-03-10T00:00:00"/>
    <n v="16"/>
    <x v="2"/>
    <x v="1"/>
    <n v="7.4"/>
    <n v="135.18"/>
    <n v="141.79"/>
    <n v="1"/>
    <n v="5.3"/>
    <n v="4.2"/>
    <n v="101"/>
    <s v="Medium"/>
    <n v="1.0169999999999999"/>
    <x v="0"/>
    <s v=""/>
    <n v="4.8099999999999996"/>
    <n v="0"/>
    <n v="6.61"/>
    <n v="-1.1000000000000001"/>
    <s v="Tuesday"/>
    <s v="5-10 min"/>
    <n v="1"/>
    <s v="Between 1.0-1.2"/>
  </r>
  <r>
    <s v="RF007699"/>
    <d v="2026-03-10T16:29:00"/>
    <d v="2026-03-10T00:00:00"/>
    <n v="16"/>
    <x v="2"/>
    <x v="1"/>
    <n v="5.7"/>
    <n v="122.44"/>
    <n v="119.31"/>
    <n v="1"/>
    <n v="5.4"/>
    <n v="7.7"/>
    <n v="104"/>
    <s v="Medium"/>
    <n v="0.96099999999999997"/>
    <x v="0"/>
    <s v=""/>
    <n v="4.95"/>
    <n v="0"/>
    <n v="-3.13"/>
    <n v="2.2999999999999998"/>
    <s v="Tuesday"/>
    <s v="5-10 min"/>
    <n v="1"/>
    <s v="Between 0.8-1.0"/>
  </r>
  <r>
    <s v="RF007700"/>
    <d v="2026-03-10T16:31:00"/>
    <d v="2026-03-10T00:00:00"/>
    <n v="16"/>
    <x v="1"/>
    <x v="0"/>
    <n v="9.9"/>
    <n v="176.66"/>
    <n v="175.76"/>
    <n v="1"/>
    <n v="5.2"/>
    <n v="2.1"/>
    <n v="84"/>
    <s v="Low"/>
    <n v="1.0880000000000001"/>
    <x v="0"/>
    <s v=""/>
    <n v="4.8499999999999996"/>
    <n v="9"/>
    <n v="-0.9"/>
    <n v="-3.1"/>
    <s v="Tuesday"/>
    <s v="5-10 min"/>
    <n v="1"/>
    <s v="Between 1.0-1.2"/>
  </r>
  <r>
    <s v="RF007701"/>
    <d v="2026-03-10T16:58:00"/>
    <d v="2026-03-10T00:00:00"/>
    <n v="16"/>
    <x v="1"/>
    <x v="0"/>
    <n v="5.6"/>
    <n v="123.55"/>
    <n v="123.57"/>
    <n v="1"/>
    <n v="5.5"/>
    <n v="10.4"/>
    <n v="82"/>
    <s v="Low"/>
    <n v="1.0580000000000001"/>
    <x v="0"/>
    <s v=""/>
    <n v="4.76"/>
    <n v="9"/>
    <n v="0.02"/>
    <n v="4.9000000000000004"/>
    <s v="Tuesday"/>
    <s v="5-10 min"/>
    <n v="1"/>
    <s v="Between 1.0-1.2"/>
  </r>
  <r>
    <s v="RF007702"/>
    <d v="2026-03-10T17:05:00"/>
    <d v="2026-03-10T00:00:00"/>
    <n v="17"/>
    <x v="2"/>
    <x v="0"/>
    <n v="7.8"/>
    <n v="198.56"/>
    <n v="203.6"/>
    <n v="1.3"/>
    <n v="8.5"/>
    <n v="11.1"/>
    <n v="79"/>
    <s v="High"/>
    <n v="0.58099999999999996"/>
    <x v="0"/>
    <s v=""/>
    <n v="4.9400000000000004"/>
    <n v="25"/>
    <n v="5.04"/>
    <n v="2.6"/>
    <s v="Tuesday"/>
    <s v="5-10 min"/>
    <n v="1"/>
    <s v="Below 0.8"/>
  </r>
  <r>
    <s v="RF007703"/>
    <d v="2026-03-10T17:10:00"/>
    <d v="2026-03-10T00:00:00"/>
    <n v="17"/>
    <x v="2"/>
    <x v="1"/>
    <n v="3.9"/>
    <n v="102.9"/>
    <m/>
    <n v="1"/>
    <n v="2"/>
    <n v="1"/>
    <n v="98"/>
    <s v="Medium"/>
    <n v="1.002"/>
    <x v="2"/>
    <s v="Fare too high"/>
    <n v="4.88"/>
    <n v="0"/>
    <m/>
    <n v="-1"/>
    <s v="Tuesday"/>
    <s v="0-5 min"/>
    <n v="0"/>
    <s v="Between 1.0-1.2"/>
  </r>
  <r>
    <s v="RF007704"/>
    <d v="2026-03-10T17:54:00"/>
    <d v="2026-03-10T00:00:00"/>
    <n v="17"/>
    <x v="1"/>
    <x v="0"/>
    <n v="3"/>
    <n v="86.02"/>
    <n v="86.43"/>
    <n v="1"/>
    <n v="9"/>
    <n v="6.3"/>
    <n v="85"/>
    <s v="Medium"/>
    <n v="0.94199999999999995"/>
    <x v="0"/>
    <s v=""/>
    <n v="4.6900000000000004"/>
    <n v="5"/>
    <n v="0.41"/>
    <n v="-2.7"/>
    <s v="Tuesday"/>
    <s v="5-10 min"/>
    <n v="1"/>
    <s v="Between 0.8-1.0"/>
  </r>
  <r>
    <s v="RF007705"/>
    <d v="2026-03-10T18:04:00"/>
    <d v="2026-03-10T00:00:00"/>
    <n v="18"/>
    <x v="3"/>
    <x v="0"/>
    <n v="2.2000000000000002"/>
    <n v="70.349999999999994"/>
    <n v="71.98"/>
    <n v="1"/>
    <n v="4.2"/>
    <n v="1"/>
    <n v="58"/>
    <s v="Low"/>
    <n v="1.0680000000000001"/>
    <x v="0"/>
    <s v=""/>
    <n v="4.58"/>
    <n v="26"/>
    <n v="1.63"/>
    <n v="-3.2"/>
    <s v="Tuesday"/>
    <s v="0-5 min"/>
    <n v="1"/>
    <s v="Between 1.0-1.2"/>
  </r>
  <r>
    <s v="RF007706"/>
    <d v="2026-03-10T18:14:00"/>
    <d v="2026-03-10T00:00:00"/>
    <n v="18"/>
    <x v="2"/>
    <x v="0"/>
    <n v="6.1"/>
    <n v="144.66999999999999"/>
    <m/>
    <n v="1.2"/>
    <n v="6.8"/>
    <n v="9.1999999999999993"/>
    <n v="90"/>
    <s v="High"/>
    <n v="0.64"/>
    <x v="2"/>
    <s v="Fare too high"/>
    <n v="4.76"/>
    <n v="20"/>
    <m/>
    <n v="2.4"/>
    <s v="Tuesday"/>
    <s v="5-10 min"/>
    <n v="0"/>
    <s v="Below 0.8"/>
  </r>
  <r>
    <s v="RF007707"/>
    <d v="2026-03-10T18:24:00"/>
    <d v="2026-03-10T00:00:00"/>
    <n v="18"/>
    <x v="0"/>
    <x v="0"/>
    <n v="7.2"/>
    <n v="215.85"/>
    <n v="214.67"/>
    <n v="1.3"/>
    <n v="8.3000000000000007"/>
    <n v="4.5999999999999996"/>
    <n v="90"/>
    <s v="High"/>
    <n v="0.60399999999999998"/>
    <x v="0"/>
    <s v=""/>
    <n v="4.97"/>
    <n v="6"/>
    <n v="-1.18"/>
    <n v="-3.7"/>
    <s v="Tuesday"/>
    <s v="5-10 min"/>
    <n v="1"/>
    <s v="Below 0.8"/>
  </r>
  <r>
    <s v="RF007708"/>
    <d v="2026-03-10T18:41:00"/>
    <d v="2026-03-10T00:00:00"/>
    <n v="18"/>
    <x v="0"/>
    <x v="0"/>
    <n v="19.899999999999999"/>
    <n v="449.29"/>
    <n v="454.35"/>
    <n v="1.4"/>
    <n v="9.6999999999999993"/>
    <n v="9.6"/>
    <n v="93"/>
    <s v="High"/>
    <n v="0.55800000000000005"/>
    <x v="0"/>
    <s v=""/>
    <n v="4.5199999999999996"/>
    <n v="10"/>
    <n v="5.0599999999999996"/>
    <n v="-0.1"/>
    <s v="Tuesday"/>
    <s v="5-10 min"/>
    <n v="1"/>
    <s v="Below 0.8"/>
  </r>
  <r>
    <s v="RF007709"/>
    <d v="2026-03-10T18:43:00"/>
    <d v="2026-03-10T00:00:00"/>
    <n v="18"/>
    <x v="3"/>
    <x v="1"/>
    <n v="0.8"/>
    <n v="53.08"/>
    <n v="52.79"/>
    <n v="1.1000000000000001"/>
    <n v="2.8"/>
    <n v="3.5"/>
    <n v="53"/>
    <s v="Low"/>
    <n v="1.026"/>
    <x v="0"/>
    <s v=""/>
    <n v="4.6900000000000004"/>
    <n v="0"/>
    <n v="-0.28999999999999998"/>
    <n v="0.7"/>
    <s v="Tuesday"/>
    <s v="0-5 min"/>
    <n v="1"/>
    <s v="Between 1.0-1.2"/>
  </r>
  <r>
    <s v="RF007710"/>
    <d v="2026-03-10T18:44:00"/>
    <d v="2026-03-10T00:00:00"/>
    <n v="18"/>
    <x v="0"/>
    <x v="1"/>
    <n v="5.6"/>
    <n v="144.36000000000001"/>
    <m/>
    <n v="1.2"/>
    <n v="5"/>
    <n v="4.4000000000000004"/>
    <n v="96"/>
    <s v="High"/>
    <n v="0.628"/>
    <x v="2"/>
    <s v="ETA too high"/>
    <n v="4.71"/>
    <n v="0"/>
    <m/>
    <n v="-0.6"/>
    <s v="Tuesday"/>
    <s v="0-5 min"/>
    <n v="0"/>
    <s v="Below 0.8"/>
  </r>
  <r>
    <s v="RF007711"/>
    <d v="2026-03-10T18:58:00"/>
    <d v="2026-03-10T00:00:00"/>
    <n v="18"/>
    <x v="1"/>
    <x v="0"/>
    <n v="10.1"/>
    <n v="228.18"/>
    <m/>
    <n v="1.3"/>
    <n v="10.6"/>
    <n v="7.4"/>
    <n v="66"/>
    <s v="Medium"/>
    <n v="0.67300000000000004"/>
    <x v="2"/>
    <s v="Fare too high"/>
    <n v="4.93"/>
    <n v="67"/>
    <m/>
    <n v="-3.2"/>
    <s v="Tuesday"/>
    <s v="10-15 min"/>
    <n v="0"/>
    <s v="Below 0.8"/>
  </r>
  <r>
    <s v="RF007712"/>
    <d v="2026-03-10T19:40:00"/>
    <d v="2026-03-10T00:00:00"/>
    <n v="19"/>
    <x v="0"/>
    <x v="0"/>
    <n v="2.8"/>
    <n v="115"/>
    <n v="114.54"/>
    <n v="1.4"/>
    <n v="8.3000000000000007"/>
    <n v="9.5"/>
    <n v="77"/>
    <s v="High"/>
    <n v="0.47599999999999998"/>
    <x v="0"/>
    <s v=""/>
    <n v="4.5"/>
    <n v="4"/>
    <n v="-0.46"/>
    <n v="1.2"/>
    <s v="Tuesday"/>
    <s v="5-10 min"/>
    <n v="1"/>
    <s v="Below 0.8"/>
  </r>
  <r>
    <s v="RF007713"/>
    <d v="2026-03-10T19:48:00"/>
    <d v="2026-03-10T00:00:00"/>
    <n v="19"/>
    <x v="1"/>
    <x v="1"/>
    <n v="11.6"/>
    <n v="255.64"/>
    <n v="247.29"/>
    <n v="1.1000000000000001"/>
    <n v="8.3000000000000007"/>
    <n v="9.3000000000000007"/>
    <n v="69"/>
    <s v="Medium"/>
    <n v="0.66500000000000004"/>
    <x v="0"/>
    <s v=""/>
    <n v="4.93"/>
    <n v="0"/>
    <n v="-8.35"/>
    <n v="1"/>
    <s v="Tuesday"/>
    <s v="5-10 min"/>
    <n v="1"/>
    <s v="Below 0.8"/>
  </r>
  <r>
    <s v="RF007714"/>
    <d v="2026-03-10T19:52:00"/>
    <d v="2026-03-10T00:00:00"/>
    <n v="19"/>
    <x v="1"/>
    <x v="0"/>
    <n v="10.1"/>
    <n v="185.35"/>
    <n v="190.76"/>
    <n v="1"/>
    <n v="4.0999999999999996"/>
    <n v="4.5"/>
    <n v="72"/>
    <s v="Medium"/>
    <n v="0.86399999999999999"/>
    <x v="0"/>
    <s v=""/>
    <n v="4.59"/>
    <n v="2"/>
    <n v="5.41"/>
    <n v="0.4"/>
    <s v="Tuesday"/>
    <s v="0-5 min"/>
    <n v="1"/>
    <s v="Between 0.8-1.0"/>
  </r>
  <r>
    <s v="RF007715"/>
    <d v="2026-03-10T19:54:00"/>
    <d v="2026-03-10T00:00:00"/>
    <n v="19"/>
    <x v="0"/>
    <x v="0"/>
    <n v="12.2"/>
    <n v="266.95999999999998"/>
    <n v="270.08"/>
    <n v="1.2"/>
    <n v="11.4"/>
    <n v="17.600000000000001"/>
    <n v="100"/>
    <s v="High"/>
    <n v="0.64700000000000002"/>
    <x v="0"/>
    <s v=""/>
    <n v="4.7300000000000004"/>
    <n v="15"/>
    <n v="3.12"/>
    <n v="6.2"/>
    <s v="Tuesday"/>
    <s v="10-15 min"/>
    <n v="1"/>
    <s v="Below 0.8"/>
  </r>
  <r>
    <s v="RF007716"/>
    <d v="2026-03-10T19:58:00"/>
    <d v="2026-03-10T00:00:00"/>
    <n v="19"/>
    <x v="0"/>
    <x v="0"/>
    <n v="8.1"/>
    <n v="210.55"/>
    <m/>
    <n v="1.2"/>
    <n v="10.3"/>
    <n v="17"/>
    <n v="92"/>
    <s v="High"/>
    <n v="0.57599999999999996"/>
    <x v="2"/>
    <s v="ETA too high"/>
    <n v="4.8899999999999997"/>
    <n v="2"/>
    <m/>
    <n v="6.7"/>
    <s v="Tuesday"/>
    <s v="10-15 min"/>
    <n v="0"/>
    <s v="Below 0.8"/>
  </r>
  <r>
    <s v="RF007717"/>
    <d v="2026-03-10T19:59:00"/>
    <d v="2026-03-10T00:00:00"/>
    <n v="19"/>
    <x v="1"/>
    <x v="0"/>
    <n v="3"/>
    <n v="110.67"/>
    <n v="108.82"/>
    <n v="1.3"/>
    <n v="6.9"/>
    <n v="7.4"/>
    <n v="72"/>
    <s v="High"/>
    <n v="0.626"/>
    <x v="0"/>
    <s v=""/>
    <n v="5"/>
    <n v="40"/>
    <n v="-1.85"/>
    <n v="0.5"/>
    <s v="Tuesday"/>
    <s v="5-10 min"/>
    <n v="1"/>
    <s v="Below 0.8"/>
  </r>
  <r>
    <s v="RF007718"/>
    <d v="2026-03-10T19:59:00"/>
    <d v="2026-03-10T00:00:00"/>
    <n v="19"/>
    <x v="2"/>
    <x v="0"/>
    <n v="5.8"/>
    <n v="145.77000000000001"/>
    <n v="159.46"/>
    <n v="1.1000000000000001"/>
    <n v="9.9"/>
    <n v="13.3"/>
    <n v="90"/>
    <s v="Medium"/>
    <n v="0.80300000000000005"/>
    <x v="0"/>
    <s v=""/>
    <n v="4.96"/>
    <n v="45"/>
    <n v="13.69"/>
    <n v="3.4"/>
    <s v="Tuesday"/>
    <s v="5-10 min"/>
    <n v="1"/>
    <s v="Between 0.8-1.0"/>
  </r>
  <r>
    <s v="RF007719"/>
    <d v="2026-03-10T20:23:00"/>
    <d v="2026-03-10T00:00:00"/>
    <n v="20"/>
    <x v="3"/>
    <x v="1"/>
    <n v="10.8"/>
    <n v="199.06"/>
    <n v="201.25"/>
    <n v="1"/>
    <n v="6.6"/>
    <n v="6"/>
    <n v="65"/>
    <s v="Low"/>
    <n v="1.216"/>
    <x v="0"/>
    <s v=""/>
    <n v="4.6100000000000003"/>
    <n v="0"/>
    <n v="2.19"/>
    <n v="-0.6"/>
    <s v="Tuesday"/>
    <s v="5-10 min"/>
    <n v="1"/>
    <s v="Above 1.2"/>
  </r>
  <r>
    <s v="RF007720"/>
    <d v="2026-03-10T20:27:00"/>
    <d v="2026-03-10T00:00:00"/>
    <n v="20"/>
    <x v="0"/>
    <x v="0"/>
    <n v="3.3"/>
    <n v="97.83"/>
    <m/>
    <n v="1.1000000000000001"/>
    <n v="8.6"/>
    <n v="5"/>
    <n v="101"/>
    <s v="Medium"/>
    <n v="0.74399999999999999"/>
    <x v="2"/>
    <s v="ETA too high"/>
    <n v="4.54"/>
    <n v="8"/>
    <m/>
    <n v="-3.6"/>
    <s v="Tuesday"/>
    <s v="5-10 min"/>
    <n v="0"/>
    <s v="Below 0.8"/>
  </r>
  <r>
    <s v="RF007721"/>
    <d v="2026-03-10T20:38:00"/>
    <d v="2026-03-10T00:00:00"/>
    <n v="20"/>
    <x v="0"/>
    <x v="0"/>
    <n v="1.5"/>
    <n v="77.42"/>
    <m/>
    <n v="1.2"/>
    <n v="9.6999999999999993"/>
    <n v="11.8"/>
    <n v="85"/>
    <s v="High"/>
    <n v="0.58899999999999997"/>
    <x v="2"/>
    <s v="ETA too high"/>
    <n v="5"/>
    <n v="6"/>
    <m/>
    <n v="2.1"/>
    <s v="Tuesday"/>
    <s v="5-10 min"/>
    <n v="0"/>
    <s v="Below 0.8"/>
  </r>
  <r>
    <s v="RF007722"/>
    <d v="2026-03-10T20:43:00"/>
    <d v="2026-03-10T00:00:00"/>
    <n v="20"/>
    <x v="0"/>
    <x v="0"/>
    <n v="2"/>
    <n v="92.14"/>
    <n v="92.16"/>
    <n v="1.2"/>
    <n v="5.8"/>
    <n v="2.5"/>
    <n v="95"/>
    <s v="Medium"/>
    <n v="0.76600000000000001"/>
    <x v="0"/>
    <s v=""/>
    <n v="4.47"/>
    <n v="7"/>
    <n v="0.02"/>
    <n v="-3.3"/>
    <s v="Tuesday"/>
    <s v="5-10 min"/>
    <n v="1"/>
    <s v="Below 0.8"/>
  </r>
  <r>
    <s v="RF007723"/>
    <d v="2026-03-10T21:05:00"/>
    <d v="2026-03-10T00:00:00"/>
    <n v="21"/>
    <x v="0"/>
    <x v="1"/>
    <n v="9"/>
    <n v="175.28"/>
    <m/>
    <n v="1.1000000000000001"/>
    <n v="8.8000000000000007"/>
    <n v="12.9"/>
    <n v="132"/>
    <s v="Medium"/>
    <n v="1.034"/>
    <x v="2"/>
    <s v="Fare too high"/>
    <n v="5"/>
    <n v="0"/>
    <m/>
    <n v="4.0999999999999996"/>
    <s v="Tuesday"/>
    <s v="5-10 min"/>
    <n v="0"/>
    <s v="Between 1.0-1.2"/>
  </r>
  <r>
    <s v="RF007724"/>
    <d v="2026-03-10T21:12:00"/>
    <d v="2026-03-10T00:00:00"/>
    <n v="21"/>
    <x v="4"/>
    <x v="0"/>
    <n v="3.5"/>
    <n v="95.25"/>
    <n v="94.94"/>
    <n v="1"/>
    <n v="8.5"/>
    <n v="9.1"/>
    <n v="61"/>
    <s v="Low"/>
    <n v="1.5580000000000001"/>
    <x v="0"/>
    <s v=""/>
    <n v="4.92"/>
    <n v="8"/>
    <n v="-0.31"/>
    <n v="0.6"/>
    <s v="Tuesday"/>
    <s v="5-10 min"/>
    <n v="1"/>
    <s v="Above 1.2"/>
  </r>
  <r>
    <s v="RF007725"/>
    <d v="2026-03-10T21:17:00"/>
    <d v="2026-03-10T00:00:00"/>
    <n v="21"/>
    <x v="0"/>
    <x v="0"/>
    <n v="7.3"/>
    <n v="156.09"/>
    <m/>
    <n v="1"/>
    <n v="8.6"/>
    <n v="8.5"/>
    <n v="122"/>
    <s v="Medium"/>
    <n v="1.0860000000000001"/>
    <x v="1"/>
    <s v="Driver unavailable"/>
    <n v="4.9000000000000004"/>
    <n v="20"/>
    <m/>
    <n v="-0.1"/>
    <s v="Tuesday"/>
    <s v="5-10 min"/>
    <n v="0"/>
    <s v="Between 1.0-1.2"/>
  </r>
  <r>
    <s v="RF007726"/>
    <d v="2026-03-10T21:35:00"/>
    <d v="2026-03-10T00:00:00"/>
    <n v="21"/>
    <x v="0"/>
    <x v="0"/>
    <n v="9.8000000000000007"/>
    <n v="233.13"/>
    <n v="230.08"/>
    <n v="1.1000000000000001"/>
    <n v="2"/>
    <n v="1"/>
    <n v="119"/>
    <s v="High"/>
    <n v="0.78700000000000003"/>
    <x v="0"/>
    <s v=""/>
    <n v="4.87"/>
    <n v="3"/>
    <n v="-3.05"/>
    <n v="-1"/>
    <s v="Tuesday"/>
    <s v="0-5 min"/>
    <n v="1"/>
    <s v="Below 0.8"/>
  </r>
  <r>
    <s v="RF007727"/>
    <d v="2026-03-10T21:59:00"/>
    <d v="2026-03-10T00:00:00"/>
    <n v="21"/>
    <x v="2"/>
    <x v="1"/>
    <n v="4.2"/>
    <n v="106.43"/>
    <n v="107.44"/>
    <n v="1.1000000000000001"/>
    <n v="4.9000000000000004"/>
    <n v="5.7"/>
    <n v="109"/>
    <s v="Low"/>
    <n v="1.286"/>
    <x v="0"/>
    <s v=""/>
    <n v="4.54"/>
    <n v="0"/>
    <n v="1.01"/>
    <n v="0.8"/>
    <s v="Tuesday"/>
    <s v="0-5 min"/>
    <n v="1"/>
    <s v="Above 1.2"/>
  </r>
  <r>
    <s v="RF007728"/>
    <d v="2026-03-10T22:05:00"/>
    <d v="2026-03-10T00:00:00"/>
    <n v="22"/>
    <x v="1"/>
    <x v="0"/>
    <n v="2.4"/>
    <n v="74.58"/>
    <m/>
    <n v="1"/>
    <n v="5.3"/>
    <n v="4.9000000000000004"/>
    <n v="88"/>
    <s v="Medium"/>
    <n v="1.0740000000000001"/>
    <x v="2"/>
    <s v="ETA too high"/>
    <n v="4.66"/>
    <n v="5"/>
    <m/>
    <n v="-0.4"/>
    <s v="Tuesday"/>
    <s v="5-10 min"/>
    <n v="0"/>
    <s v="Between 1.0-1.2"/>
  </r>
  <r>
    <s v="RF007729"/>
    <d v="2026-03-10T22:19:00"/>
    <d v="2026-03-10T00:00:00"/>
    <n v="22"/>
    <x v="3"/>
    <x v="1"/>
    <n v="2.7"/>
    <n v="73.23"/>
    <n v="74.900000000000006"/>
    <n v="1"/>
    <n v="3.8"/>
    <n v="1"/>
    <n v="69"/>
    <s v="Low"/>
    <n v="2.2000000000000002"/>
    <x v="0"/>
    <s v=""/>
    <n v="5"/>
    <n v="0"/>
    <n v="1.67"/>
    <n v="-2.8"/>
    <s v="Tuesday"/>
    <s v="0-5 min"/>
    <n v="1"/>
    <s v="Above 1.2"/>
  </r>
  <r>
    <s v="RF007730"/>
    <d v="2026-03-10T22:37:00"/>
    <d v="2026-03-10T00:00:00"/>
    <n v="22"/>
    <x v="1"/>
    <x v="0"/>
    <n v="18.2"/>
    <n v="299.5"/>
    <m/>
    <n v="1.1000000000000001"/>
    <n v="4.5"/>
    <n v="4.5999999999999996"/>
    <n v="98"/>
    <s v="Low"/>
    <n v="1.3580000000000001"/>
    <x v="2"/>
    <s v="ETA too high"/>
    <n v="4.47"/>
    <n v="11"/>
    <m/>
    <n v="0.1"/>
    <s v="Tuesday"/>
    <s v="0-5 min"/>
    <n v="0"/>
    <s v="Above 1.2"/>
  </r>
  <r>
    <s v="RF007731"/>
    <d v="2026-03-10T22:57:00"/>
    <d v="2026-03-10T00:00:00"/>
    <n v="22"/>
    <x v="4"/>
    <x v="1"/>
    <n v="2.8"/>
    <n v="77.5"/>
    <n v="77.69"/>
    <n v="1"/>
    <n v="4.4000000000000004"/>
    <n v="5.2"/>
    <n v="61"/>
    <s v="Low"/>
    <n v="1.635"/>
    <x v="0"/>
    <s v=""/>
    <n v="5"/>
    <n v="0"/>
    <n v="0.19"/>
    <n v="0.8"/>
    <s v="Tuesday"/>
    <s v="0-5 min"/>
    <n v="1"/>
    <s v="Above 1.2"/>
  </r>
  <r>
    <s v="RF007732"/>
    <d v="2026-03-10T23:10:00"/>
    <d v="2026-03-10T00:00:00"/>
    <n v="23"/>
    <x v="0"/>
    <x v="0"/>
    <n v="7.7"/>
    <n v="141.69999999999999"/>
    <n v="137.77000000000001"/>
    <n v="1"/>
    <n v="7.6"/>
    <n v="9.9"/>
    <n v="116"/>
    <s v="Medium"/>
    <n v="0.94599999999999995"/>
    <x v="0"/>
    <s v=""/>
    <n v="5"/>
    <n v="1"/>
    <n v="-3.93"/>
    <n v="2.2999999999999998"/>
    <s v="Tuesday"/>
    <s v="5-10 min"/>
    <n v="1"/>
    <s v="Between 0.8-1.0"/>
  </r>
  <r>
    <s v="RF007733"/>
    <d v="2026-03-10T23:47:00"/>
    <d v="2026-03-10T00:00:00"/>
    <n v="23"/>
    <x v="0"/>
    <x v="1"/>
    <n v="0.9"/>
    <n v="61.56"/>
    <n v="61.08"/>
    <n v="1.1000000000000001"/>
    <n v="6.8"/>
    <n v="6"/>
    <n v="119"/>
    <s v="Medium"/>
    <n v="1.087"/>
    <x v="0"/>
    <s v=""/>
    <n v="4.55"/>
    <n v="0"/>
    <n v="-0.48"/>
    <n v="-0.8"/>
    <s v="Tuesday"/>
    <s v="5-10 min"/>
    <n v="1"/>
    <s v="Between 1.0-1.2"/>
  </r>
  <r>
    <s v="RF007734"/>
    <d v="2026-03-11T00:15:00"/>
    <d v="2026-03-11T00:00:00"/>
    <n v="0"/>
    <x v="2"/>
    <x v="0"/>
    <n v="10.4"/>
    <n v="198.32"/>
    <n v="205.18"/>
    <n v="1"/>
    <n v="4.9000000000000004"/>
    <n v="5.4"/>
    <n v="109"/>
    <s v="Low"/>
    <n v="1.2529999999999999"/>
    <x v="0"/>
    <s v=""/>
    <n v="4.91"/>
    <n v="1"/>
    <n v="6.86"/>
    <n v="0.5"/>
    <s v="Wednesday"/>
    <s v="0-5 min"/>
    <n v="1"/>
    <s v="Above 1.2"/>
  </r>
  <r>
    <s v="RF007735"/>
    <d v="2026-03-11T00:27:00"/>
    <d v="2026-03-11T00:00:00"/>
    <n v="0"/>
    <x v="2"/>
    <x v="0"/>
    <n v="7.4"/>
    <n v="166.48"/>
    <n v="180.28"/>
    <n v="1"/>
    <n v="5.0999999999999996"/>
    <n v="4.5"/>
    <n v="126"/>
    <s v="Medium"/>
    <n v="1.274"/>
    <x v="0"/>
    <s v=""/>
    <n v="5"/>
    <n v="4"/>
    <n v="13.8"/>
    <n v="-0.6"/>
    <s v="Wednesday"/>
    <s v="5-10 min"/>
    <n v="1"/>
    <s v="Above 1.2"/>
  </r>
  <r>
    <s v="RF007736"/>
    <d v="2026-03-11T01:44:00"/>
    <d v="2026-03-11T00:00:00"/>
    <n v="1"/>
    <x v="4"/>
    <x v="0"/>
    <n v="5"/>
    <n v="133.41999999999999"/>
    <n v="129.27000000000001"/>
    <n v="1.1000000000000001"/>
    <n v="4.3"/>
    <n v="3.7"/>
    <n v="63"/>
    <s v="Low"/>
    <n v="1.647"/>
    <x v="0"/>
    <s v=""/>
    <n v="5"/>
    <n v="4"/>
    <n v="-4.1500000000000004"/>
    <n v="-0.6"/>
    <s v="Wednesday"/>
    <s v="0-5 min"/>
    <n v="1"/>
    <s v="Above 1.2"/>
  </r>
  <r>
    <s v="RF007737"/>
    <d v="2026-03-11T01:48:00"/>
    <d v="2026-03-11T00:00:00"/>
    <n v="1"/>
    <x v="3"/>
    <x v="1"/>
    <n v="5.6"/>
    <n v="127.89"/>
    <m/>
    <n v="1.1000000000000001"/>
    <n v="8.4"/>
    <n v="8.1"/>
    <n v="72"/>
    <s v="Low"/>
    <n v="1.464"/>
    <x v="2"/>
    <s v="ETA too high"/>
    <n v="4.3099999999999996"/>
    <n v="0"/>
    <m/>
    <n v="-0.3"/>
    <s v="Wednesday"/>
    <s v="5-10 min"/>
    <n v="0"/>
    <s v="Above 1.2"/>
  </r>
  <r>
    <s v="RF007738"/>
    <d v="2026-03-11T02:03:00"/>
    <d v="2026-03-11T00:00:00"/>
    <n v="2"/>
    <x v="4"/>
    <x v="1"/>
    <n v="6.6"/>
    <n v="149"/>
    <n v="149.84"/>
    <n v="1"/>
    <n v="5"/>
    <n v="6.6"/>
    <n v="65"/>
    <s v="Low"/>
    <n v="2.2000000000000002"/>
    <x v="0"/>
    <s v=""/>
    <n v="4.9400000000000004"/>
    <n v="0"/>
    <n v="0.84"/>
    <n v="1.6"/>
    <s v="Wednesday"/>
    <s v="0-5 min"/>
    <n v="1"/>
    <s v="Above 1.2"/>
  </r>
  <r>
    <s v="RF007739"/>
    <d v="2026-03-11T02:04:00"/>
    <d v="2026-03-11T00:00:00"/>
    <n v="2"/>
    <x v="3"/>
    <x v="1"/>
    <n v="1.6"/>
    <n v="58.44"/>
    <m/>
    <n v="1"/>
    <n v="7.9"/>
    <n v="7.6"/>
    <n v="61"/>
    <s v="Low"/>
    <n v="1.72"/>
    <x v="1"/>
    <s v="Pickup too far"/>
    <n v="4.79"/>
    <n v="0"/>
    <m/>
    <n v="-0.3"/>
    <s v="Wednesday"/>
    <s v="5-10 min"/>
    <n v="0"/>
    <s v="Above 1.2"/>
  </r>
  <r>
    <s v="RF007740"/>
    <d v="2026-03-11T02:08:00"/>
    <d v="2026-03-11T00:00:00"/>
    <n v="2"/>
    <x v="2"/>
    <x v="0"/>
    <n v="8.5"/>
    <n v="176.4"/>
    <n v="170.46"/>
    <n v="1"/>
    <n v="6.3"/>
    <n v="6.1"/>
    <n v="128"/>
    <s v="Low"/>
    <n v="2.1949999999999998"/>
    <x v="0"/>
    <s v=""/>
    <n v="5"/>
    <n v="27"/>
    <n v="-5.94"/>
    <n v="-0.2"/>
    <s v="Wednesday"/>
    <s v="5-10 min"/>
    <n v="1"/>
    <s v="Above 1.2"/>
  </r>
  <r>
    <s v="RF007741"/>
    <d v="2026-03-11T02:32:00"/>
    <d v="2026-03-11T00:00:00"/>
    <n v="2"/>
    <x v="4"/>
    <x v="0"/>
    <n v="16.5"/>
    <n v="290.14"/>
    <n v="297.68"/>
    <n v="1"/>
    <n v="5.5"/>
    <n v="9.3000000000000007"/>
    <n v="59"/>
    <s v="Low"/>
    <n v="2.2000000000000002"/>
    <x v="0"/>
    <s v=""/>
    <n v="4.83"/>
    <n v="58"/>
    <n v="7.54"/>
    <n v="3.8"/>
    <s v="Wednesday"/>
    <s v="5-10 min"/>
    <n v="1"/>
    <s v="Above 1.2"/>
  </r>
  <r>
    <s v="RF007742"/>
    <d v="2026-03-11T02:34:00"/>
    <d v="2026-03-11T00:00:00"/>
    <n v="2"/>
    <x v="0"/>
    <x v="0"/>
    <n v="0.7"/>
    <n v="51.99"/>
    <n v="50.43"/>
    <n v="1"/>
    <n v="2"/>
    <n v="2.9"/>
    <n v="125"/>
    <s v="Low"/>
    <n v="1.296"/>
    <x v="0"/>
    <s v=""/>
    <n v="4.75"/>
    <n v="3"/>
    <n v="-1.56"/>
    <n v="0.9"/>
    <s v="Wednesday"/>
    <s v="0-5 min"/>
    <n v="1"/>
    <s v="Above 1.2"/>
  </r>
  <r>
    <s v="RF007743"/>
    <d v="2026-03-11T02:42:00"/>
    <d v="2026-03-11T00:00:00"/>
    <n v="2"/>
    <x v="0"/>
    <x v="0"/>
    <n v="3.2"/>
    <n v="95.14"/>
    <n v="90.06"/>
    <n v="1"/>
    <n v="7"/>
    <n v="10.4"/>
    <n v="120"/>
    <s v="Medium"/>
    <n v="0.98599999999999999"/>
    <x v="0"/>
    <s v=""/>
    <n v="5"/>
    <n v="20"/>
    <n v="-5.08"/>
    <n v="3.4"/>
    <s v="Wednesday"/>
    <s v="5-10 min"/>
    <n v="1"/>
    <s v="Between 0.8-1.0"/>
  </r>
  <r>
    <s v="RF007744"/>
    <d v="2026-03-11T02:46:00"/>
    <d v="2026-03-11T00:00:00"/>
    <n v="2"/>
    <x v="1"/>
    <x v="0"/>
    <n v="5.6"/>
    <n v="119.9"/>
    <n v="115.34"/>
    <n v="1"/>
    <n v="2"/>
    <n v="1"/>
    <n v="100"/>
    <s v="Low"/>
    <n v="1.5780000000000001"/>
    <x v="0"/>
    <s v=""/>
    <n v="4.78"/>
    <n v="11"/>
    <n v="-4.5599999999999996"/>
    <n v="-1"/>
    <s v="Wednesday"/>
    <s v="0-5 min"/>
    <n v="1"/>
    <s v="Above 1.2"/>
  </r>
  <r>
    <s v="RF007745"/>
    <d v="2026-03-11T03:03:00"/>
    <d v="2026-03-11T00:00:00"/>
    <n v="3"/>
    <x v="2"/>
    <x v="0"/>
    <n v="13"/>
    <n v="235.97"/>
    <n v="242.61"/>
    <n v="1"/>
    <n v="3.8"/>
    <n v="9.5"/>
    <n v="119"/>
    <s v="Low"/>
    <n v="1.3779999999999999"/>
    <x v="0"/>
    <s v=""/>
    <n v="5"/>
    <n v="1"/>
    <n v="6.64"/>
    <n v="5.7"/>
    <s v="Wednesday"/>
    <s v="0-5 min"/>
    <n v="1"/>
    <s v="Above 1.2"/>
  </r>
  <r>
    <s v="RF007746"/>
    <d v="2026-03-11T03:59:00"/>
    <d v="2026-03-11T00:00:00"/>
    <n v="3"/>
    <x v="0"/>
    <x v="0"/>
    <n v="15.6"/>
    <n v="290.45"/>
    <n v="288.45"/>
    <n v="1"/>
    <n v="2"/>
    <n v="3.7"/>
    <n v="115"/>
    <s v="Medium"/>
    <n v="1.0209999999999999"/>
    <x v="0"/>
    <s v=""/>
    <n v="4.88"/>
    <n v="3"/>
    <n v="-2"/>
    <n v="1.7"/>
    <s v="Wednesday"/>
    <s v="0-5 min"/>
    <n v="1"/>
    <s v="Between 1.0-1.2"/>
  </r>
  <r>
    <s v="RF007747"/>
    <d v="2026-03-11T04:14:00"/>
    <d v="2026-03-11T00:00:00"/>
    <n v="4"/>
    <x v="2"/>
    <x v="0"/>
    <n v="0.7"/>
    <n v="53.56"/>
    <n v="49.51"/>
    <n v="1.1000000000000001"/>
    <n v="6.3"/>
    <n v="6.7"/>
    <n v="102"/>
    <s v="Low"/>
    <n v="1.2589999999999999"/>
    <x v="0"/>
    <s v=""/>
    <n v="4.5199999999999996"/>
    <n v="1"/>
    <n v="-4.05"/>
    <n v="0.4"/>
    <s v="Wednesday"/>
    <s v="5-10 min"/>
    <n v="1"/>
    <s v="Above 1.2"/>
  </r>
  <r>
    <s v="RF007748"/>
    <d v="2026-03-11T04:16:00"/>
    <d v="2026-03-11T00:00:00"/>
    <n v="4"/>
    <x v="3"/>
    <x v="0"/>
    <n v="9.6999999999999993"/>
    <n v="181.39"/>
    <n v="184.29"/>
    <n v="1.1000000000000001"/>
    <n v="3.4"/>
    <n v="6.4"/>
    <n v="70"/>
    <s v="Low"/>
    <n v="2.2000000000000002"/>
    <x v="0"/>
    <s v=""/>
    <n v="4.83"/>
    <n v="10"/>
    <n v="2.9"/>
    <n v="3"/>
    <s v="Wednesday"/>
    <s v="0-5 min"/>
    <n v="1"/>
    <s v="Above 1.2"/>
  </r>
  <r>
    <s v="RF007749"/>
    <d v="2026-03-11T04:51:00"/>
    <d v="2026-03-11T00:00:00"/>
    <n v="4"/>
    <x v="3"/>
    <x v="0"/>
    <n v="14.7"/>
    <n v="272.83"/>
    <n v="273.89999999999998"/>
    <n v="1"/>
    <n v="5.6"/>
    <n v="11.2"/>
    <n v="76"/>
    <s v="Low"/>
    <n v="2.2000000000000002"/>
    <x v="0"/>
    <s v=""/>
    <n v="5"/>
    <n v="3"/>
    <n v="1.07"/>
    <n v="5.6"/>
    <s v="Wednesday"/>
    <s v="5-10 min"/>
    <n v="1"/>
    <s v="Above 1.2"/>
  </r>
  <r>
    <s v="RF007750"/>
    <d v="2026-03-11T05:10:00"/>
    <d v="2026-03-11T00:00:00"/>
    <n v="5"/>
    <x v="3"/>
    <x v="1"/>
    <n v="1.1000000000000001"/>
    <n v="52.77"/>
    <n v="54.92"/>
    <n v="1"/>
    <n v="2"/>
    <n v="1"/>
    <n v="76"/>
    <s v="Low"/>
    <n v="2.0649999999999999"/>
    <x v="0"/>
    <s v=""/>
    <n v="4.55"/>
    <n v="0"/>
    <n v="2.15"/>
    <n v="-1"/>
    <s v="Wednesday"/>
    <s v="0-5 min"/>
    <n v="1"/>
    <s v="Above 1.2"/>
  </r>
  <r>
    <s v="RF007751"/>
    <d v="2026-03-11T05:14:00"/>
    <d v="2026-03-11T00:00:00"/>
    <n v="5"/>
    <x v="4"/>
    <x v="0"/>
    <n v="7.8"/>
    <n v="141.78"/>
    <n v="142.41999999999999"/>
    <n v="1"/>
    <n v="6.2"/>
    <n v="1.1000000000000001"/>
    <n v="69"/>
    <s v="Low"/>
    <n v="1.9670000000000001"/>
    <x v="0"/>
    <s v=""/>
    <n v="4.78"/>
    <n v="97"/>
    <n v="0.64"/>
    <n v="-5.0999999999999996"/>
    <s v="Wednesday"/>
    <s v="5-10 min"/>
    <n v="1"/>
    <s v="Above 1.2"/>
  </r>
  <r>
    <s v="RF007752"/>
    <d v="2026-03-11T05:33:00"/>
    <d v="2026-03-11T00:00:00"/>
    <n v="5"/>
    <x v="0"/>
    <x v="0"/>
    <n v="14.8"/>
    <n v="241.8"/>
    <n v="243.78"/>
    <n v="1"/>
    <n v="6"/>
    <n v="7.5"/>
    <n v="130"/>
    <s v="Medium"/>
    <n v="1.222"/>
    <x v="0"/>
    <s v=""/>
    <n v="4.22"/>
    <n v="36"/>
    <n v="1.98"/>
    <n v="1.5"/>
    <s v="Wednesday"/>
    <s v="5-10 min"/>
    <n v="1"/>
    <s v="Above 1.2"/>
  </r>
  <r>
    <s v="RF007753"/>
    <d v="2026-03-11T05:35:00"/>
    <d v="2026-03-11T00:00:00"/>
    <n v="5"/>
    <x v="1"/>
    <x v="0"/>
    <n v="4.5"/>
    <n v="124.38"/>
    <n v="123"/>
    <n v="1.1000000000000001"/>
    <n v="2.1"/>
    <n v="1"/>
    <n v="98"/>
    <s v="Low"/>
    <n v="1.288"/>
    <x v="0"/>
    <s v=""/>
    <n v="4.55"/>
    <n v="3"/>
    <n v="-1.38"/>
    <n v="-1.1000000000000001"/>
    <s v="Wednesday"/>
    <s v="0-5 min"/>
    <n v="1"/>
    <s v="Above 1.2"/>
  </r>
  <r>
    <s v="RF007754"/>
    <d v="2026-03-11T05:46:00"/>
    <d v="2026-03-11T00:00:00"/>
    <n v="5"/>
    <x v="0"/>
    <x v="0"/>
    <n v="7.1"/>
    <n v="141.91999999999999"/>
    <n v="139.43"/>
    <n v="1"/>
    <n v="3.3"/>
    <n v="1.1000000000000001"/>
    <n v="131"/>
    <s v="Medium"/>
    <n v="1.0509999999999999"/>
    <x v="0"/>
    <s v=""/>
    <n v="4.47"/>
    <n v="3"/>
    <n v="-2.4900000000000002"/>
    <n v="-2.2000000000000002"/>
    <s v="Wednesday"/>
    <s v="0-5 min"/>
    <n v="1"/>
    <s v="Between 1.0-1.2"/>
  </r>
  <r>
    <s v="RF007755"/>
    <d v="2026-03-11T05:55:00"/>
    <d v="2026-03-11T00:00:00"/>
    <n v="5"/>
    <x v="4"/>
    <x v="1"/>
    <n v="4.3"/>
    <n v="116.24"/>
    <m/>
    <n v="1.1000000000000001"/>
    <n v="7.1"/>
    <n v="14.1"/>
    <n v="68"/>
    <s v="Low"/>
    <n v="1.6950000000000001"/>
    <x v="2"/>
    <s v="ETA too high"/>
    <n v="4.49"/>
    <n v="0"/>
    <m/>
    <n v="7"/>
    <s v="Wednesday"/>
    <s v="5-10 min"/>
    <n v="0"/>
    <s v="Above 1.2"/>
  </r>
  <r>
    <s v="RF007756"/>
    <d v="2026-03-11T06:29:00"/>
    <d v="2026-03-11T00:00:00"/>
    <n v="6"/>
    <x v="2"/>
    <x v="0"/>
    <n v="7.8"/>
    <n v="174.49"/>
    <n v="167.39"/>
    <n v="1.1000000000000001"/>
    <n v="5"/>
    <n v="2.5"/>
    <n v="131"/>
    <s v="Medium"/>
    <n v="1.323"/>
    <x v="0"/>
    <s v=""/>
    <n v="4.9800000000000004"/>
    <n v="3"/>
    <n v="-7.1"/>
    <n v="-2.5"/>
    <s v="Wednesday"/>
    <s v="0-5 min"/>
    <n v="1"/>
    <s v="Above 1.2"/>
  </r>
  <r>
    <s v="RF007757"/>
    <d v="2026-03-11T06:39:00"/>
    <d v="2026-03-11T00:00:00"/>
    <n v="6"/>
    <x v="0"/>
    <x v="0"/>
    <n v="11.2"/>
    <n v="210.4"/>
    <n v="213.11"/>
    <n v="1"/>
    <n v="6.2"/>
    <n v="3"/>
    <n v="124"/>
    <s v="Low"/>
    <n v="1.284"/>
    <x v="0"/>
    <s v=""/>
    <n v="4.6399999999999997"/>
    <n v="20"/>
    <n v="2.71"/>
    <n v="-3.2"/>
    <s v="Wednesday"/>
    <s v="5-10 min"/>
    <n v="1"/>
    <s v="Above 1.2"/>
  </r>
  <r>
    <s v="RF007758"/>
    <d v="2026-03-11T07:23:00"/>
    <d v="2026-03-11T00:00:00"/>
    <n v="7"/>
    <x v="0"/>
    <x v="0"/>
    <n v="12.6"/>
    <n v="256.45999999999998"/>
    <m/>
    <n v="1"/>
    <n v="2"/>
    <n v="4.9000000000000004"/>
    <n v="120"/>
    <s v="Medium"/>
    <n v="1.1319999999999999"/>
    <x v="1"/>
    <s v="Driver unavailable"/>
    <n v="4.63"/>
    <n v="114"/>
    <m/>
    <n v="2.9"/>
    <s v="Wednesday"/>
    <s v="0-5 min"/>
    <n v="0"/>
    <s v="Between 1.0-1.2"/>
  </r>
  <r>
    <s v="RF007759"/>
    <d v="2026-03-11T07:36:00"/>
    <d v="2026-03-11T00:00:00"/>
    <n v="7"/>
    <x v="3"/>
    <x v="0"/>
    <n v="3.4"/>
    <n v="90.33"/>
    <n v="89.58"/>
    <n v="1"/>
    <n v="4.4000000000000004"/>
    <n v="7.4"/>
    <n v="67"/>
    <s v="Low"/>
    <n v="2.0009999999999999"/>
    <x v="0"/>
    <s v=""/>
    <n v="4.57"/>
    <n v="15"/>
    <n v="-0.75"/>
    <n v="3"/>
    <s v="Wednesday"/>
    <s v="0-5 min"/>
    <n v="1"/>
    <s v="Above 1.2"/>
  </r>
  <r>
    <s v="RF007760"/>
    <d v="2026-03-11T07:37:00"/>
    <d v="2026-03-11T00:00:00"/>
    <n v="7"/>
    <x v="3"/>
    <x v="0"/>
    <n v="2"/>
    <n v="65.37"/>
    <m/>
    <n v="1"/>
    <n v="6.9"/>
    <m/>
    <n v="65"/>
    <s v="Low"/>
    <n v="1.903"/>
    <x v="3"/>
    <s v="No driver available"/>
    <n v="4.8600000000000003"/>
    <n v="24"/>
    <m/>
    <m/>
    <s v="Wednesday"/>
    <s v="5-10 min"/>
    <n v="0"/>
    <s v="Above 1.2"/>
  </r>
  <r>
    <s v="RF007761"/>
    <d v="2026-03-11T07:44:00"/>
    <d v="2026-03-11T00:00:00"/>
    <n v="7"/>
    <x v="2"/>
    <x v="0"/>
    <n v="7.8"/>
    <n v="174.86"/>
    <m/>
    <n v="1"/>
    <n v="3.3"/>
    <m/>
    <n v="107"/>
    <s v="Medium"/>
    <n v="0.997"/>
    <x v="3"/>
    <s v="No driver available"/>
    <n v="5"/>
    <n v="21"/>
    <m/>
    <m/>
    <s v="Wednesday"/>
    <s v="0-5 min"/>
    <n v="0"/>
    <s v="Between 0.8-1.0"/>
  </r>
  <r>
    <s v="RF007762"/>
    <d v="2026-03-11T07:49:00"/>
    <d v="2026-03-11T00:00:00"/>
    <n v="7"/>
    <x v="1"/>
    <x v="0"/>
    <n v="9.1"/>
    <n v="201.44"/>
    <n v="203.99"/>
    <n v="1.2"/>
    <n v="4.4000000000000004"/>
    <n v="4.3"/>
    <n v="93"/>
    <s v="Medium"/>
    <n v="0.89200000000000002"/>
    <x v="0"/>
    <s v=""/>
    <n v="4.8499999999999996"/>
    <n v="4"/>
    <n v="2.5499999999999998"/>
    <n v="-0.1"/>
    <s v="Wednesday"/>
    <s v="0-5 min"/>
    <n v="1"/>
    <s v="Between 0.8-1.0"/>
  </r>
  <r>
    <s v="RF007763"/>
    <d v="2026-03-11T08:03:00"/>
    <d v="2026-03-11T00:00:00"/>
    <n v="8"/>
    <x v="3"/>
    <x v="0"/>
    <n v="1.8"/>
    <n v="64.760000000000005"/>
    <n v="65.69"/>
    <n v="1"/>
    <n v="5.2"/>
    <n v="8"/>
    <n v="57"/>
    <s v="Low"/>
    <n v="1.137"/>
    <x v="0"/>
    <s v=""/>
    <n v="4.8899999999999997"/>
    <n v="10"/>
    <n v="0.93"/>
    <n v="2.8"/>
    <s v="Wednesday"/>
    <s v="5-10 min"/>
    <n v="1"/>
    <s v="Between 1.0-1.2"/>
  </r>
  <r>
    <s v="RF007764"/>
    <d v="2026-03-11T08:18:00"/>
    <d v="2026-03-11T00:00:00"/>
    <n v="8"/>
    <x v="2"/>
    <x v="0"/>
    <n v="4.7"/>
    <n v="106.6"/>
    <n v="104.24"/>
    <n v="1"/>
    <n v="4"/>
    <n v="3.5"/>
    <n v="113"/>
    <s v="Medium"/>
    <n v="0.97199999999999998"/>
    <x v="0"/>
    <s v=""/>
    <n v="4.9400000000000004"/>
    <n v="3"/>
    <n v="-2.36"/>
    <n v="-0.5"/>
    <s v="Wednesday"/>
    <s v="0-5 min"/>
    <n v="1"/>
    <s v="Between 0.8-1.0"/>
  </r>
  <r>
    <s v="RF007765"/>
    <d v="2026-03-11T08:22:00"/>
    <d v="2026-03-11T00:00:00"/>
    <n v="8"/>
    <x v="3"/>
    <x v="0"/>
    <n v="14.3"/>
    <n v="269.60000000000002"/>
    <m/>
    <n v="1"/>
    <n v="8.1999999999999993"/>
    <n v="13.1"/>
    <n v="71"/>
    <s v="Medium"/>
    <n v="1.254"/>
    <x v="1"/>
    <s v="Vehicle issue"/>
    <n v="4.76"/>
    <n v="27"/>
    <m/>
    <n v="4.9000000000000004"/>
    <s v="Wednesday"/>
    <s v="5-10 min"/>
    <n v="0"/>
    <s v="Above 1.2"/>
  </r>
  <r>
    <s v="RF007766"/>
    <d v="2026-03-11T08:24:00"/>
    <d v="2026-03-11T00:00:00"/>
    <n v="8"/>
    <x v="0"/>
    <x v="0"/>
    <n v="4.7"/>
    <n v="122.83"/>
    <n v="126.4"/>
    <n v="1.1000000000000001"/>
    <n v="7.5"/>
    <n v="7"/>
    <n v="112"/>
    <s v="Medium"/>
    <n v="0.88500000000000001"/>
    <x v="0"/>
    <s v=""/>
    <n v="4.38"/>
    <n v="2"/>
    <n v="3.57"/>
    <n v="-0.5"/>
    <s v="Wednesday"/>
    <s v="5-10 min"/>
    <n v="1"/>
    <s v="Between 0.8-1.0"/>
  </r>
  <r>
    <s v="RF007767"/>
    <d v="2026-03-11T08:29:00"/>
    <d v="2026-03-11T00:00:00"/>
    <n v="8"/>
    <x v="0"/>
    <x v="0"/>
    <n v="11.9"/>
    <n v="232.74"/>
    <n v="238.94"/>
    <n v="1.1000000000000001"/>
    <n v="6.7"/>
    <n v="6.8"/>
    <n v="134"/>
    <s v="High"/>
    <n v="0.85499999999999998"/>
    <x v="0"/>
    <s v=""/>
    <n v="4.96"/>
    <n v="15"/>
    <n v="6.2"/>
    <n v="0.1"/>
    <s v="Wednesday"/>
    <s v="5-10 min"/>
    <n v="1"/>
    <s v="Between 0.8-1.0"/>
  </r>
  <r>
    <s v="RF007768"/>
    <d v="2026-03-11T08:30:00"/>
    <d v="2026-03-11T00:00:00"/>
    <n v="8"/>
    <x v="3"/>
    <x v="0"/>
    <n v="3.7"/>
    <n v="96.23"/>
    <n v="90.22"/>
    <n v="1"/>
    <n v="9.6"/>
    <n v="9.3000000000000007"/>
    <n v="62"/>
    <s v="Medium"/>
    <n v="1.0940000000000001"/>
    <x v="0"/>
    <s v=""/>
    <n v="4.67"/>
    <n v="23"/>
    <n v="-6.01"/>
    <n v="-0.3"/>
    <s v="Wednesday"/>
    <s v="5-10 min"/>
    <n v="1"/>
    <s v="Between 1.0-1.2"/>
  </r>
  <r>
    <s v="RF007769"/>
    <d v="2026-03-11T08:52:00"/>
    <d v="2026-03-11T00:00:00"/>
    <n v="8"/>
    <x v="1"/>
    <x v="0"/>
    <n v="11.9"/>
    <n v="218.04"/>
    <m/>
    <n v="1"/>
    <n v="5.5"/>
    <m/>
    <n v="82"/>
    <s v="Medium"/>
    <n v="0.90400000000000003"/>
    <x v="3"/>
    <s v="No driver available"/>
    <n v="4.3600000000000003"/>
    <n v="5"/>
    <m/>
    <m/>
    <s v="Wednesday"/>
    <s v="5-10 min"/>
    <n v="0"/>
    <s v="Between 0.8-1.0"/>
  </r>
  <r>
    <s v="RF007770"/>
    <d v="2026-03-11T08:57:00"/>
    <d v="2026-03-11T00:00:00"/>
    <n v="8"/>
    <x v="0"/>
    <x v="0"/>
    <n v="5.7"/>
    <n v="147.88"/>
    <m/>
    <n v="1.3"/>
    <n v="8.8000000000000007"/>
    <n v="11.1"/>
    <n v="123"/>
    <s v="High"/>
    <n v="0.70799999999999996"/>
    <x v="2"/>
    <s v="Fare too high"/>
    <n v="4.83"/>
    <n v="4"/>
    <m/>
    <n v="2.2999999999999998"/>
    <s v="Wednesday"/>
    <s v="5-10 min"/>
    <n v="0"/>
    <s v="Below 0.8"/>
  </r>
  <r>
    <s v="RF007771"/>
    <d v="2026-03-11T08:57:00"/>
    <d v="2026-03-11T00:00:00"/>
    <n v="8"/>
    <x v="1"/>
    <x v="0"/>
    <n v="4.9000000000000004"/>
    <n v="140.46"/>
    <m/>
    <n v="1.2"/>
    <n v="4.9000000000000004"/>
    <n v="4.7"/>
    <n v="80"/>
    <s v="Medium"/>
    <n v="0.77200000000000002"/>
    <x v="2"/>
    <s v="Fare too high"/>
    <n v="5"/>
    <n v="6"/>
    <m/>
    <n v="-0.2"/>
    <s v="Wednesday"/>
    <s v="0-5 min"/>
    <n v="0"/>
    <s v="Below 0.8"/>
  </r>
  <r>
    <s v="RF007772"/>
    <d v="2026-03-11T09:05:00"/>
    <d v="2026-03-11T00:00:00"/>
    <n v="9"/>
    <x v="0"/>
    <x v="1"/>
    <n v="6"/>
    <n v="146.12"/>
    <n v="140.97999999999999"/>
    <n v="1.2"/>
    <n v="7"/>
    <n v="5.5"/>
    <n v="118"/>
    <s v="High"/>
    <n v="0.80100000000000005"/>
    <x v="0"/>
    <s v=""/>
    <n v="4.9800000000000004"/>
    <n v="0"/>
    <n v="-5.14"/>
    <n v="-1.5"/>
    <s v="Wednesday"/>
    <s v="5-10 min"/>
    <n v="1"/>
    <s v="Between 0.8-1.0"/>
  </r>
  <r>
    <s v="RF007773"/>
    <d v="2026-03-11T09:16:00"/>
    <d v="2026-03-11T00:00:00"/>
    <n v="9"/>
    <x v="2"/>
    <x v="1"/>
    <n v="3.1"/>
    <n v="101.9"/>
    <n v="105.24"/>
    <n v="1.1000000000000001"/>
    <n v="7.9"/>
    <n v="9.1999999999999993"/>
    <n v="104"/>
    <s v="Medium"/>
    <n v="0.85899999999999999"/>
    <x v="0"/>
    <s v=""/>
    <n v="4.42"/>
    <n v="0"/>
    <n v="3.34"/>
    <n v="1.3"/>
    <s v="Wednesday"/>
    <s v="5-10 min"/>
    <n v="1"/>
    <s v="Between 0.8-1.0"/>
  </r>
  <r>
    <s v="RF007774"/>
    <d v="2026-03-11T09:28:00"/>
    <d v="2026-03-11T00:00:00"/>
    <n v="9"/>
    <x v="0"/>
    <x v="1"/>
    <n v="1.9"/>
    <n v="80.099999999999994"/>
    <n v="76.47"/>
    <n v="1.1000000000000001"/>
    <n v="8.5"/>
    <n v="10.6"/>
    <n v="106"/>
    <s v="Medium"/>
    <n v="0.75900000000000001"/>
    <x v="0"/>
    <s v=""/>
    <n v="4.7"/>
    <n v="0"/>
    <n v="-3.63"/>
    <n v="2.1"/>
    <s v="Wednesday"/>
    <s v="5-10 min"/>
    <n v="1"/>
    <s v="Below 0.8"/>
  </r>
  <r>
    <s v="RF007775"/>
    <d v="2026-03-11T10:30:00"/>
    <d v="2026-03-11T00:00:00"/>
    <n v="10"/>
    <x v="3"/>
    <x v="0"/>
    <n v="4.5"/>
    <n v="102.66"/>
    <n v="96.07"/>
    <n v="1"/>
    <n v="3.3"/>
    <n v="4.8"/>
    <n v="58"/>
    <s v="Low"/>
    <n v="1.23"/>
    <x v="0"/>
    <s v=""/>
    <n v="4.59"/>
    <n v="3"/>
    <n v="-6.59"/>
    <n v="1.5"/>
    <s v="Wednesday"/>
    <s v="0-5 min"/>
    <n v="1"/>
    <s v="Above 1.2"/>
  </r>
  <r>
    <s v="RF007776"/>
    <d v="2026-03-11T10:33:00"/>
    <d v="2026-03-11T00:00:00"/>
    <n v="10"/>
    <x v="0"/>
    <x v="0"/>
    <n v="9.1"/>
    <n v="190.19"/>
    <m/>
    <n v="1.2"/>
    <n v="4.2"/>
    <n v="5.0999999999999996"/>
    <n v="103"/>
    <s v="Medium"/>
    <n v="0.745"/>
    <x v="2"/>
    <s v="Changed plans"/>
    <n v="4.47"/>
    <n v="13"/>
    <m/>
    <n v="0.9"/>
    <s v="Wednesday"/>
    <s v="0-5 min"/>
    <n v="0"/>
    <s v="Below 0.8"/>
  </r>
  <r>
    <s v="RF007777"/>
    <d v="2026-03-11T10:33:00"/>
    <d v="2026-03-11T00:00:00"/>
    <n v="10"/>
    <x v="3"/>
    <x v="0"/>
    <n v="1.2"/>
    <n v="60.47"/>
    <n v="64.55"/>
    <n v="1.1000000000000001"/>
    <n v="5.4"/>
    <n v="7.1"/>
    <n v="67"/>
    <s v="Low"/>
    <n v="1.472"/>
    <x v="0"/>
    <s v=""/>
    <n v="4.7"/>
    <n v="14"/>
    <n v="4.08"/>
    <n v="1.7"/>
    <s v="Wednesday"/>
    <s v="5-10 min"/>
    <n v="1"/>
    <s v="Above 1.2"/>
  </r>
  <r>
    <s v="RF007778"/>
    <d v="2026-03-11T10:42:00"/>
    <d v="2026-03-11T00:00:00"/>
    <n v="10"/>
    <x v="0"/>
    <x v="0"/>
    <n v="12.7"/>
    <n v="266.33"/>
    <m/>
    <n v="1.1000000000000001"/>
    <n v="7.4"/>
    <n v="6.4"/>
    <n v="110"/>
    <s v="Medium"/>
    <n v="0.80600000000000005"/>
    <x v="2"/>
    <s v="Changed plans"/>
    <n v="4.6900000000000004"/>
    <n v="6"/>
    <m/>
    <n v="-1"/>
    <s v="Wednesday"/>
    <s v="5-10 min"/>
    <n v="0"/>
    <s v="Between 0.8-1.0"/>
  </r>
  <r>
    <s v="RF007779"/>
    <d v="2026-03-11T11:11:00"/>
    <d v="2026-03-11T00:00:00"/>
    <n v="11"/>
    <x v="3"/>
    <x v="1"/>
    <n v="4.9000000000000004"/>
    <n v="121.27"/>
    <n v="127.6"/>
    <n v="1"/>
    <n v="2"/>
    <n v="3.3"/>
    <n v="66"/>
    <s v="Low"/>
    <n v="1.9910000000000001"/>
    <x v="0"/>
    <s v=""/>
    <n v="4.49"/>
    <n v="0"/>
    <n v="6.33"/>
    <n v="1.3"/>
    <s v="Wednesday"/>
    <s v="0-5 min"/>
    <n v="1"/>
    <s v="Above 1.2"/>
  </r>
  <r>
    <s v="RF007780"/>
    <d v="2026-03-11T11:13:00"/>
    <d v="2026-03-11T00:00:00"/>
    <n v="11"/>
    <x v="2"/>
    <x v="0"/>
    <n v="9.3000000000000007"/>
    <n v="190.02"/>
    <n v="197.49"/>
    <n v="1"/>
    <n v="9.3000000000000007"/>
    <n v="9.6999999999999993"/>
    <n v="108"/>
    <s v="Medium"/>
    <n v="1.107"/>
    <x v="0"/>
    <s v=""/>
    <n v="4.6399999999999997"/>
    <n v="24"/>
    <n v="7.47"/>
    <n v="0.4"/>
    <s v="Wednesday"/>
    <s v="5-10 min"/>
    <n v="1"/>
    <s v="Between 1.0-1.2"/>
  </r>
  <r>
    <s v="RF007781"/>
    <d v="2026-03-11T11:32:00"/>
    <d v="2026-03-11T00:00:00"/>
    <n v="11"/>
    <x v="0"/>
    <x v="1"/>
    <n v="4.5"/>
    <n v="115.58"/>
    <n v="114.54"/>
    <n v="1"/>
    <n v="5.5"/>
    <n v="3.2"/>
    <n v="116"/>
    <s v="Low"/>
    <n v="1.1559999999999999"/>
    <x v="0"/>
    <s v=""/>
    <n v="4.67"/>
    <n v="0"/>
    <n v="-1.04"/>
    <n v="-2.2999999999999998"/>
    <s v="Wednesday"/>
    <s v="5-10 min"/>
    <n v="1"/>
    <s v="Between 1.0-1.2"/>
  </r>
  <r>
    <s v="RF007782"/>
    <d v="2026-03-11T11:37:00"/>
    <d v="2026-03-11T00:00:00"/>
    <n v="11"/>
    <x v="2"/>
    <x v="1"/>
    <n v="8.6"/>
    <n v="182.52"/>
    <n v="182.07"/>
    <n v="1.2"/>
    <n v="2"/>
    <n v="3"/>
    <n v="112"/>
    <s v="Medium"/>
    <n v="1"/>
    <x v="0"/>
    <s v=""/>
    <n v="4.53"/>
    <n v="0"/>
    <n v="-0.45"/>
    <n v="1"/>
    <s v="Wednesday"/>
    <s v="0-5 min"/>
    <n v="1"/>
    <s v="Between 1.0-1.2"/>
  </r>
  <r>
    <s v="RF007783"/>
    <d v="2026-03-11T11:41:00"/>
    <d v="2026-03-11T00:00:00"/>
    <n v="11"/>
    <x v="1"/>
    <x v="0"/>
    <n v="9"/>
    <n v="162.82"/>
    <n v="161.18"/>
    <n v="1"/>
    <n v="5.7"/>
    <n v="6.6"/>
    <n v="95"/>
    <s v="Medium"/>
    <n v="1.1579999999999999"/>
    <x v="0"/>
    <s v=""/>
    <n v="4.3600000000000003"/>
    <n v="6"/>
    <n v="-1.64"/>
    <n v="0.9"/>
    <s v="Wednesday"/>
    <s v="5-10 min"/>
    <n v="1"/>
    <s v="Between 1.0-1.2"/>
  </r>
  <r>
    <s v="RF007784"/>
    <d v="2026-03-11T11:44:00"/>
    <d v="2026-03-11T00:00:00"/>
    <n v="11"/>
    <x v="1"/>
    <x v="1"/>
    <n v="14.1"/>
    <n v="326.38"/>
    <m/>
    <n v="1.2"/>
    <n v="2"/>
    <n v="1"/>
    <n v="92"/>
    <s v="Medium"/>
    <n v="1.157"/>
    <x v="2"/>
    <s v="ETA too high"/>
    <n v="4.5599999999999996"/>
    <n v="0"/>
    <m/>
    <n v="-1"/>
    <s v="Wednesday"/>
    <s v="0-5 min"/>
    <n v="0"/>
    <s v="Between 1.0-1.2"/>
  </r>
  <r>
    <s v="RF007785"/>
    <d v="2026-03-11T11:45:00"/>
    <d v="2026-03-11T00:00:00"/>
    <n v="11"/>
    <x v="1"/>
    <x v="0"/>
    <n v="1.2"/>
    <n v="57.26"/>
    <n v="55.05"/>
    <n v="1"/>
    <n v="2.9"/>
    <n v="6.5"/>
    <n v="89"/>
    <s v="Medium"/>
    <n v="0.96799999999999997"/>
    <x v="0"/>
    <s v=""/>
    <n v="4.3899999999999997"/>
    <n v="5"/>
    <n v="-2.21"/>
    <n v="3.6"/>
    <s v="Wednesday"/>
    <s v="0-5 min"/>
    <n v="1"/>
    <s v="Between 0.8-1.0"/>
  </r>
  <r>
    <s v="RF007786"/>
    <d v="2026-03-11T11:56:00"/>
    <d v="2026-03-11T00:00:00"/>
    <n v="11"/>
    <x v="3"/>
    <x v="0"/>
    <n v="5.4"/>
    <n v="128.68"/>
    <n v="131.84"/>
    <n v="1"/>
    <n v="5.8"/>
    <n v="5.2"/>
    <n v="57"/>
    <s v="Low"/>
    <n v="1.583"/>
    <x v="0"/>
    <s v=""/>
    <n v="4.78"/>
    <n v="9"/>
    <n v="3.16"/>
    <n v="-0.6"/>
    <s v="Wednesday"/>
    <s v="5-10 min"/>
    <n v="1"/>
    <s v="Above 1.2"/>
  </r>
  <r>
    <s v="RF007787"/>
    <d v="2026-03-11T11:59:00"/>
    <d v="2026-03-11T00:00:00"/>
    <n v="11"/>
    <x v="2"/>
    <x v="0"/>
    <n v="11.2"/>
    <n v="199.39"/>
    <n v="194.45"/>
    <n v="1.1000000000000001"/>
    <n v="2.1"/>
    <n v="3"/>
    <n v="102"/>
    <s v="Medium"/>
    <n v="1.069"/>
    <x v="0"/>
    <s v=""/>
    <n v="4.72"/>
    <n v="239"/>
    <n v="-4.9400000000000004"/>
    <n v="0.9"/>
    <s v="Wednesday"/>
    <s v="0-5 min"/>
    <n v="1"/>
    <s v="Between 1.0-1.2"/>
  </r>
  <r>
    <s v="RF007788"/>
    <d v="2026-03-11T12:11:00"/>
    <d v="2026-03-11T00:00:00"/>
    <n v="12"/>
    <x v="2"/>
    <x v="0"/>
    <n v="5.6"/>
    <n v="138.91"/>
    <n v="139.26"/>
    <n v="1.1000000000000001"/>
    <n v="2.5"/>
    <n v="1"/>
    <n v="109"/>
    <s v="Low"/>
    <n v="1.4550000000000001"/>
    <x v="0"/>
    <s v=""/>
    <n v="4.97"/>
    <n v="5"/>
    <n v="0.35"/>
    <n v="-1.5"/>
    <s v="Wednesday"/>
    <s v="0-5 min"/>
    <n v="1"/>
    <s v="Above 1.2"/>
  </r>
  <r>
    <s v="RF007789"/>
    <d v="2026-03-11T12:16:00"/>
    <d v="2026-03-11T00:00:00"/>
    <n v="12"/>
    <x v="2"/>
    <x v="0"/>
    <n v="5"/>
    <n v="114.22"/>
    <m/>
    <n v="1"/>
    <n v="6.4"/>
    <n v="6.7"/>
    <n v="112"/>
    <s v="Medium"/>
    <n v="1.0029999999999999"/>
    <x v="2"/>
    <s v="ETA too high"/>
    <n v="4.26"/>
    <n v="26"/>
    <m/>
    <n v="0.3"/>
    <s v="Wednesday"/>
    <s v="5-10 min"/>
    <n v="0"/>
    <s v="Between 1.0-1.2"/>
  </r>
  <r>
    <s v="RF007790"/>
    <d v="2026-03-11T12:36:00"/>
    <d v="2026-03-11T00:00:00"/>
    <n v="12"/>
    <x v="0"/>
    <x v="0"/>
    <n v="4.5999999999999996"/>
    <n v="129.81"/>
    <n v="128.16999999999999"/>
    <n v="1.1000000000000001"/>
    <n v="5.3"/>
    <n v="12.6"/>
    <n v="103"/>
    <s v="Medium"/>
    <n v="0.82499999999999996"/>
    <x v="0"/>
    <s v=""/>
    <n v="4.9800000000000004"/>
    <n v="8"/>
    <n v="-1.64"/>
    <n v="7.3"/>
    <s v="Wednesday"/>
    <s v="5-10 min"/>
    <n v="1"/>
    <s v="Between 0.8-1.0"/>
  </r>
  <r>
    <s v="RF007791"/>
    <d v="2026-03-11T12:50:00"/>
    <d v="2026-03-11T00:00:00"/>
    <n v="12"/>
    <x v="1"/>
    <x v="0"/>
    <n v="6.2"/>
    <n v="135.04"/>
    <m/>
    <n v="1.1000000000000001"/>
    <n v="3.6"/>
    <n v="5.8"/>
    <n v="99"/>
    <s v="Medium"/>
    <n v="1.0960000000000001"/>
    <x v="2"/>
    <s v="ETA too high"/>
    <n v="4.47"/>
    <n v="24"/>
    <m/>
    <n v="2.2000000000000002"/>
    <s v="Wednesday"/>
    <s v="0-5 min"/>
    <n v="0"/>
    <s v="Between 1.0-1.2"/>
  </r>
  <r>
    <s v="RF007792"/>
    <d v="2026-03-11T12:58:00"/>
    <d v="2026-03-11T00:00:00"/>
    <n v="12"/>
    <x v="0"/>
    <x v="0"/>
    <n v="8.9"/>
    <n v="194.47"/>
    <n v="183.12"/>
    <n v="1.2"/>
    <n v="5.0999999999999996"/>
    <n v="5.3"/>
    <n v="126"/>
    <s v="Medium"/>
    <n v="0.89600000000000002"/>
    <x v="0"/>
    <s v=""/>
    <n v="4.7"/>
    <n v="1"/>
    <n v="-11.35"/>
    <n v="0.2"/>
    <s v="Wednesday"/>
    <s v="5-10 min"/>
    <n v="1"/>
    <s v="Between 0.8-1.0"/>
  </r>
  <r>
    <s v="RF007793"/>
    <d v="2026-03-11T13:27:00"/>
    <d v="2026-03-11T00:00:00"/>
    <n v="13"/>
    <x v="1"/>
    <x v="1"/>
    <n v="5"/>
    <n v="114.82"/>
    <n v="114.7"/>
    <n v="1"/>
    <n v="7.9"/>
    <n v="5.0999999999999996"/>
    <n v="89"/>
    <s v="Low"/>
    <n v="1.351"/>
    <x v="0"/>
    <s v=""/>
    <n v="4.6500000000000004"/>
    <n v="0"/>
    <n v="-0.12"/>
    <n v="-2.8"/>
    <s v="Wednesday"/>
    <s v="5-10 min"/>
    <n v="1"/>
    <s v="Above 1.2"/>
  </r>
  <r>
    <s v="RF007794"/>
    <d v="2026-03-11T13:32:00"/>
    <d v="2026-03-11T00:00:00"/>
    <n v="13"/>
    <x v="0"/>
    <x v="0"/>
    <n v="11.4"/>
    <n v="218.94"/>
    <n v="223.49"/>
    <n v="1"/>
    <n v="6.1"/>
    <n v="5.8"/>
    <n v="113"/>
    <s v="Low"/>
    <n v="1.139"/>
    <x v="0"/>
    <s v=""/>
    <n v="4.45"/>
    <n v="10"/>
    <n v="4.55"/>
    <n v="-0.3"/>
    <s v="Wednesday"/>
    <s v="5-10 min"/>
    <n v="1"/>
    <s v="Between 1.0-1.2"/>
  </r>
  <r>
    <s v="RF007795"/>
    <d v="2026-03-11T13:33:00"/>
    <d v="2026-03-11T00:00:00"/>
    <n v="13"/>
    <x v="0"/>
    <x v="1"/>
    <n v="7"/>
    <n v="135.19"/>
    <n v="135.04"/>
    <n v="1"/>
    <n v="2"/>
    <n v="1.4"/>
    <n v="115"/>
    <s v="Low"/>
    <n v="1.407"/>
    <x v="0"/>
    <s v=""/>
    <n v="4.7699999999999996"/>
    <n v="0"/>
    <n v="-0.15"/>
    <n v="-0.6"/>
    <s v="Wednesday"/>
    <s v="0-5 min"/>
    <n v="1"/>
    <s v="Above 1.2"/>
  </r>
  <r>
    <s v="RF007796"/>
    <d v="2026-03-11T13:40:00"/>
    <d v="2026-03-11T00:00:00"/>
    <n v="13"/>
    <x v="1"/>
    <x v="1"/>
    <n v="5.2"/>
    <n v="128.56"/>
    <n v="124.24"/>
    <n v="1"/>
    <n v="7.5"/>
    <n v="9.5"/>
    <n v="83"/>
    <s v="Low"/>
    <n v="1.4410000000000001"/>
    <x v="0"/>
    <s v=""/>
    <n v="4.7300000000000004"/>
    <n v="0"/>
    <n v="-4.32"/>
    <n v="2"/>
    <s v="Wednesday"/>
    <s v="5-10 min"/>
    <n v="1"/>
    <s v="Above 1.2"/>
  </r>
  <r>
    <s v="RF007797"/>
    <d v="2026-03-11T13:48:00"/>
    <d v="2026-03-11T00:00:00"/>
    <n v="13"/>
    <x v="2"/>
    <x v="0"/>
    <n v="6.2"/>
    <n v="142.63999999999999"/>
    <n v="142.85"/>
    <n v="1"/>
    <n v="3.4"/>
    <n v="2.2000000000000002"/>
    <n v="109"/>
    <s v="Low"/>
    <n v="1.236"/>
    <x v="0"/>
    <s v=""/>
    <n v="5"/>
    <n v="9"/>
    <n v="0.21"/>
    <n v="-1.2"/>
    <s v="Wednesday"/>
    <s v="0-5 min"/>
    <n v="1"/>
    <s v="Above 1.2"/>
  </r>
  <r>
    <s v="RF007798"/>
    <d v="2026-03-11T13:51:00"/>
    <d v="2026-03-11T00:00:00"/>
    <n v="13"/>
    <x v="0"/>
    <x v="0"/>
    <n v="11.2"/>
    <n v="189.04"/>
    <n v="180.01"/>
    <n v="1"/>
    <n v="4.0999999999999996"/>
    <n v="7.1"/>
    <n v="121"/>
    <s v="Low"/>
    <n v="1.5620000000000001"/>
    <x v="0"/>
    <s v=""/>
    <n v="4.75"/>
    <n v="2"/>
    <n v="-9.0299999999999994"/>
    <n v="3"/>
    <s v="Wednesday"/>
    <s v="0-5 min"/>
    <n v="1"/>
    <s v="Above 1.2"/>
  </r>
  <r>
    <s v="RF007799"/>
    <d v="2026-03-11T13:59:00"/>
    <d v="2026-03-11T00:00:00"/>
    <n v="13"/>
    <x v="1"/>
    <x v="1"/>
    <n v="3.5"/>
    <n v="108.48"/>
    <n v="107.81"/>
    <n v="1.1000000000000001"/>
    <n v="2.2999999999999998"/>
    <n v="2.4"/>
    <n v="102"/>
    <s v="Low"/>
    <n v="1.7629999999999999"/>
    <x v="0"/>
    <s v=""/>
    <n v="4.6500000000000004"/>
    <n v="0"/>
    <n v="-0.67"/>
    <n v="0.1"/>
    <s v="Wednesday"/>
    <s v="0-5 min"/>
    <n v="1"/>
    <s v="Above 1.2"/>
  </r>
  <r>
    <s v="RF007800"/>
    <d v="2026-03-11T14:19:00"/>
    <d v="2026-03-11T00:00:00"/>
    <n v="14"/>
    <x v="1"/>
    <x v="0"/>
    <n v="4.7"/>
    <n v="120.24"/>
    <n v="116.23"/>
    <n v="1"/>
    <n v="3.4"/>
    <n v="1"/>
    <n v="97"/>
    <s v="Low"/>
    <n v="1.373"/>
    <x v="0"/>
    <s v=""/>
    <n v="4.57"/>
    <n v="46"/>
    <n v="-4.01"/>
    <n v="-2.4"/>
    <s v="Wednesday"/>
    <s v="0-5 min"/>
    <n v="1"/>
    <s v="Above 1.2"/>
  </r>
  <r>
    <s v="RF007801"/>
    <d v="2026-03-11T14:29:00"/>
    <d v="2026-03-11T00:00:00"/>
    <n v="14"/>
    <x v="4"/>
    <x v="1"/>
    <n v="3.7"/>
    <n v="95.45"/>
    <m/>
    <n v="1.1000000000000001"/>
    <n v="4.7"/>
    <n v="8.6999999999999993"/>
    <n v="65"/>
    <s v="Low"/>
    <n v="1.6719999999999999"/>
    <x v="2"/>
    <s v="ETA too high"/>
    <n v="4.58"/>
    <n v="0"/>
    <m/>
    <n v="4"/>
    <s v="Wednesday"/>
    <s v="0-5 min"/>
    <n v="0"/>
    <s v="Above 1.2"/>
  </r>
  <r>
    <s v="RF007802"/>
    <d v="2026-03-11T14:50:00"/>
    <d v="2026-03-11T00:00:00"/>
    <n v="14"/>
    <x v="1"/>
    <x v="0"/>
    <n v="4.7"/>
    <n v="119.07"/>
    <n v="126.87"/>
    <n v="1"/>
    <n v="4.5"/>
    <n v="4.0999999999999996"/>
    <n v="94"/>
    <s v="Low"/>
    <n v="1.496"/>
    <x v="0"/>
    <s v=""/>
    <n v="4.28"/>
    <n v="4"/>
    <n v="7.8"/>
    <n v="-0.4"/>
    <s v="Wednesday"/>
    <s v="0-5 min"/>
    <n v="1"/>
    <s v="Above 1.2"/>
  </r>
  <r>
    <s v="RF007803"/>
    <d v="2026-03-11T15:11:00"/>
    <d v="2026-03-11T00:00:00"/>
    <n v="15"/>
    <x v="0"/>
    <x v="0"/>
    <n v="5.9"/>
    <n v="132.36000000000001"/>
    <n v="137.74"/>
    <n v="1"/>
    <n v="8.8000000000000007"/>
    <n v="7.2"/>
    <n v="106"/>
    <s v="Medium"/>
    <n v="0.88900000000000001"/>
    <x v="0"/>
    <s v=""/>
    <n v="4.59"/>
    <n v="4"/>
    <n v="5.38"/>
    <n v="-1.6"/>
    <s v="Wednesday"/>
    <s v="5-10 min"/>
    <n v="1"/>
    <s v="Between 0.8-1.0"/>
  </r>
  <r>
    <s v="RF007804"/>
    <d v="2026-03-11T15:14:00"/>
    <d v="2026-03-11T00:00:00"/>
    <n v="15"/>
    <x v="0"/>
    <x v="0"/>
    <n v="11.1"/>
    <n v="247.81"/>
    <m/>
    <n v="1.1000000000000001"/>
    <n v="3"/>
    <n v="3.8"/>
    <n v="137"/>
    <s v="High"/>
    <n v="0.93100000000000005"/>
    <x v="2"/>
    <s v="ETA too high"/>
    <n v="4.82"/>
    <n v="32"/>
    <m/>
    <n v="0.8"/>
    <s v="Wednesday"/>
    <s v="0-5 min"/>
    <n v="0"/>
    <s v="Between 0.8-1.0"/>
  </r>
  <r>
    <s v="RF007805"/>
    <d v="2026-03-11T15:23:00"/>
    <d v="2026-03-11T00:00:00"/>
    <n v="15"/>
    <x v="1"/>
    <x v="1"/>
    <n v="8.9"/>
    <n v="178.06"/>
    <m/>
    <n v="1"/>
    <n v="4.2"/>
    <n v="6.2"/>
    <n v="86"/>
    <s v="Low"/>
    <n v="1.62"/>
    <x v="1"/>
    <s v="Vehicle issue"/>
    <n v="4.5599999999999996"/>
    <n v="0"/>
    <m/>
    <n v="2"/>
    <s v="Wednesday"/>
    <s v="0-5 min"/>
    <n v="0"/>
    <s v="Above 1.2"/>
  </r>
  <r>
    <s v="RF007806"/>
    <d v="2026-03-11T15:30:00"/>
    <d v="2026-03-11T00:00:00"/>
    <n v="15"/>
    <x v="0"/>
    <x v="0"/>
    <n v="5.8"/>
    <n v="147.77000000000001"/>
    <n v="150.02000000000001"/>
    <n v="1.2"/>
    <n v="2"/>
    <n v="1.3"/>
    <n v="99"/>
    <s v="Medium"/>
    <n v="0.73499999999999999"/>
    <x v="0"/>
    <s v=""/>
    <n v="4.92"/>
    <n v="14"/>
    <n v="2.25"/>
    <n v="-0.7"/>
    <s v="Wednesday"/>
    <s v="0-5 min"/>
    <n v="1"/>
    <s v="Below 0.8"/>
  </r>
  <r>
    <s v="RF007807"/>
    <d v="2026-03-11T15:42:00"/>
    <d v="2026-03-11T00:00:00"/>
    <n v="15"/>
    <x v="4"/>
    <x v="0"/>
    <n v="5.6"/>
    <n v="125.38"/>
    <m/>
    <n v="1"/>
    <n v="3.3"/>
    <n v="6"/>
    <n v="57"/>
    <s v="Low"/>
    <n v="1.5589999999999999"/>
    <x v="2"/>
    <s v="Pickup issue"/>
    <n v="4.71"/>
    <n v="5"/>
    <m/>
    <n v="2.7"/>
    <s v="Wednesday"/>
    <s v="0-5 min"/>
    <n v="0"/>
    <s v="Above 1.2"/>
  </r>
  <r>
    <s v="RF007808"/>
    <d v="2026-03-11T15:44:00"/>
    <d v="2026-03-11T00:00:00"/>
    <n v="15"/>
    <x v="4"/>
    <x v="0"/>
    <n v="7.9"/>
    <n v="162.38999999999999"/>
    <m/>
    <n v="1"/>
    <n v="6.7"/>
    <n v="4.7"/>
    <n v="47"/>
    <s v="Low"/>
    <n v="1.083"/>
    <x v="1"/>
    <s v="Pickup too far"/>
    <n v="4.87"/>
    <n v="2"/>
    <m/>
    <n v="-2"/>
    <s v="Wednesday"/>
    <s v="5-10 min"/>
    <n v="0"/>
    <s v="Between 1.0-1.2"/>
  </r>
  <r>
    <s v="RF007809"/>
    <d v="2026-03-11T15:54:00"/>
    <d v="2026-03-11T00:00:00"/>
    <n v="15"/>
    <x v="4"/>
    <x v="0"/>
    <n v="4.5"/>
    <n v="119.33"/>
    <m/>
    <n v="1.1000000000000001"/>
    <n v="7.7"/>
    <n v="12"/>
    <n v="55"/>
    <s v="Low"/>
    <n v="1.339"/>
    <x v="2"/>
    <s v="ETA too high"/>
    <n v="4.66"/>
    <n v="18"/>
    <m/>
    <n v="4.3"/>
    <s v="Wednesday"/>
    <s v="5-10 min"/>
    <n v="0"/>
    <s v="Above 1.2"/>
  </r>
  <r>
    <s v="RF007810"/>
    <d v="2026-03-11T16:28:00"/>
    <d v="2026-03-11T00:00:00"/>
    <n v="16"/>
    <x v="0"/>
    <x v="0"/>
    <n v="3.4"/>
    <n v="107.16"/>
    <n v="107.41"/>
    <n v="1.1000000000000001"/>
    <n v="8.8000000000000007"/>
    <n v="4.8"/>
    <n v="104"/>
    <s v="Medium"/>
    <n v="0.88700000000000001"/>
    <x v="0"/>
    <s v=""/>
    <n v="4.5599999999999996"/>
    <n v="22"/>
    <n v="0.25"/>
    <n v="-4"/>
    <s v="Wednesday"/>
    <s v="5-10 min"/>
    <n v="1"/>
    <s v="Between 0.8-1.0"/>
  </r>
  <r>
    <s v="RF007811"/>
    <d v="2026-03-11T16:29:00"/>
    <d v="2026-03-11T00:00:00"/>
    <n v="16"/>
    <x v="2"/>
    <x v="0"/>
    <n v="8"/>
    <n v="181.34"/>
    <n v="173.67"/>
    <n v="1.1000000000000001"/>
    <n v="4.0999999999999996"/>
    <n v="3.3"/>
    <n v="106"/>
    <s v="Medium"/>
    <n v="0.98599999999999999"/>
    <x v="0"/>
    <s v=""/>
    <n v="4.9800000000000004"/>
    <n v="4"/>
    <n v="-7.67"/>
    <n v="-0.8"/>
    <s v="Wednesday"/>
    <s v="0-5 min"/>
    <n v="1"/>
    <s v="Between 0.8-1.0"/>
  </r>
  <r>
    <s v="RF007812"/>
    <d v="2026-03-11T16:32:00"/>
    <d v="2026-03-11T00:00:00"/>
    <n v="16"/>
    <x v="1"/>
    <x v="0"/>
    <n v="3.5"/>
    <n v="109.62"/>
    <n v="110.12"/>
    <n v="1.2"/>
    <n v="4.2"/>
    <n v="8.1999999999999993"/>
    <n v="92"/>
    <s v="Low"/>
    <n v="1.4319999999999999"/>
    <x v="0"/>
    <s v=""/>
    <n v="4.71"/>
    <n v="7"/>
    <n v="0.5"/>
    <n v="4"/>
    <s v="Wednesday"/>
    <s v="0-5 min"/>
    <n v="1"/>
    <s v="Above 1.2"/>
  </r>
  <r>
    <s v="RF007813"/>
    <d v="2026-03-11T16:33:00"/>
    <d v="2026-03-11T00:00:00"/>
    <n v="16"/>
    <x v="0"/>
    <x v="0"/>
    <n v="2.9"/>
    <n v="91.38"/>
    <n v="95.26"/>
    <n v="1.1000000000000001"/>
    <n v="3.5"/>
    <n v="2.6"/>
    <n v="106"/>
    <s v="Medium"/>
    <n v="0.88700000000000001"/>
    <x v="0"/>
    <s v=""/>
    <n v="4.95"/>
    <n v="8"/>
    <n v="3.88"/>
    <n v="-0.9"/>
    <s v="Wednesday"/>
    <s v="0-5 min"/>
    <n v="1"/>
    <s v="Between 0.8-1.0"/>
  </r>
  <r>
    <s v="RF007814"/>
    <d v="2026-03-11T16:44:00"/>
    <d v="2026-03-11T00:00:00"/>
    <n v="16"/>
    <x v="0"/>
    <x v="0"/>
    <n v="21"/>
    <n v="440.01"/>
    <m/>
    <n v="1.1000000000000001"/>
    <n v="5.6"/>
    <n v="5.3"/>
    <n v="105"/>
    <s v="Medium"/>
    <n v="0.81799999999999995"/>
    <x v="2"/>
    <s v="ETA too high"/>
    <n v="4.63"/>
    <n v="12"/>
    <m/>
    <n v="-0.3"/>
    <s v="Wednesday"/>
    <s v="5-10 min"/>
    <n v="0"/>
    <s v="Between 0.8-1.0"/>
  </r>
  <r>
    <s v="RF007815"/>
    <d v="2026-03-11T16:44:00"/>
    <d v="2026-03-11T00:00:00"/>
    <n v="16"/>
    <x v="0"/>
    <x v="0"/>
    <n v="1"/>
    <n v="58.57"/>
    <n v="58.86"/>
    <n v="1"/>
    <n v="8.1999999999999993"/>
    <n v="4.4000000000000004"/>
    <n v="119"/>
    <s v="Medium"/>
    <n v="0.89600000000000002"/>
    <x v="0"/>
    <s v=""/>
    <n v="3.99"/>
    <n v="53"/>
    <n v="0.28999999999999998"/>
    <n v="-3.8"/>
    <s v="Wednesday"/>
    <s v="5-10 min"/>
    <n v="1"/>
    <s v="Between 0.8-1.0"/>
  </r>
  <r>
    <s v="RF007816"/>
    <d v="2026-03-11T16:46:00"/>
    <d v="2026-03-11T00:00:00"/>
    <n v="16"/>
    <x v="3"/>
    <x v="0"/>
    <n v="0.8"/>
    <n v="51.34"/>
    <n v="48.5"/>
    <n v="1"/>
    <n v="6.6"/>
    <n v="10.199999999999999"/>
    <n v="54"/>
    <s v="Low"/>
    <n v="1.0589999999999999"/>
    <x v="0"/>
    <s v=""/>
    <n v="5"/>
    <n v="5"/>
    <n v="-2.84"/>
    <n v="3.6"/>
    <s v="Wednesday"/>
    <s v="5-10 min"/>
    <n v="1"/>
    <s v="Between 1.0-1.2"/>
  </r>
  <r>
    <s v="RF007817"/>
    <d v="2026-03-11T17:11:00"/>
    <d v="2026-03-11T00:00:00"/>
    <n v="17"/>
    <x v="4"/>
    <x v="1"/>
    <n v="5.5"/>
    <n v="128.71"/>
    <n v="126.49"/>
    <n v="1.2"/>
    <n v="4.5"/>
    <n v="5.0999999999999996"/>
    <n v="49"/>
    <s v="Medium"/>
    <n v="0.92900000000000005"/>
    <x v="0"/>
    <s v=""/>
    <n v="4.54"/>
    <n v="0"/>
    <n v="-2.2200000000000002"/>
    <n v="0.6"/>
    <s v="Wednesday"/>
    <s v="0-5 min"/>
    <n v="1"/>
    <s v="Between 0.8-1.0"/>
  </r>
  <r>
    <s v="RF007818"/>
    <d v="2026-03-11T17:48:00"/>
    <d v="2026-03-11T00:00:00"/>
    <n v="17"/>
    <x v="2"/>
    <x v="0"/>
    <n v="8.5"/>
    <n v="178.78"/>
    <n v="193.52"/>
    <n v="1.1000000000000001"/>
    <n v="5.3"/>
    <n v="8.3000000000000007"/>
    <n v="99"/>
    <s v="Medium"/>
    <n v="0.88200000000000001"/>
    <x v="0"/>
    <s v=""/>
    <n v="4.4400000000000004"/>
    <n v="6"/>
    <n v="14.74"/>
    <n v="3"/>
    <s v="Wednesday"/>
    <s v="5-10 min"/>
    <n v="1"/>
    <s v="Between 0.8-1.0"/>
  </r>
  <r>
    <s v="RF007819"/>
    <d v="2026-03-11T18:24:00"/>
    <d v="2026-03-11T00:00:00"/>
    <n v="18"/>
    <x v="0"/>
    <x v="0"/>
    <n v="5.0999999999999996"/>
    <n v="149.21"/>
    <n v="150.19999999999999"/>
    <n v="1.3"/>
    <n v="8.4"/>
    <n v="10.5"/>
    <n v="87"/>
    <s v="High"/>
    <n v="0.51300000000000001"/>
    <x v="0"/>
    <s v=""/>
    <n v="4.88"/>
    <n v="3"/>
    <n v="0.99"/>
    <n v="2.1"/>
    <s v="Wednesday"/>
    <s v="5-10 min"/>
    <n v="1"/>
    <s v="Below 0.8"/>
  </r>
  <r>
    <s v="RF007820"/>
    <d v="2026-03-11T18:30:00"/>
    <d v="2026-03-11T00:00:00"/>
    <n v="18"/>
    <x v="1"/>
    <x v="0"/>
    <n v="4.5"/>
    <n v="139.15"/>
    <n v="134.69999999999999"/>
    <n v="1.2"/>
    <n v="6.2"/>
    <n v="1.8"/>
    <n v="71"/>
    <s v="Medium"/>
    <n v="0.70699999999999996"/>
    <x v="0"/>
    <s v=""/>
    <n v="4.3499999999999996"/>
    <n v="1"/>
    <n v="-4.45"/>
    <n v="-4.4000000000000004"/>
    <s v="Wednesday"/>
    <s v="5-10 min"/>
    <n v="1"/>
    <s v="Below 0.8"/>
  </r>
  <r>
    <s v="RF007821"/>
    <d v="2026-03-11T18:37:00"/>
    <d v="2026-03-11T00:00:00"/>
    <n v="18"/>
    <x v="0"/>
    <x v="0"/>
    <n v="17.3"/>
    <n v="315.60000000000002"/>
    <n v="316.7"/>
    <n v="1.1000000000000001"/>
    <n v="7.6"/>
    <n v="2.9"/>
    <n v="98"/>
    <s v="Medium"/>
    <n v="0.754"/>
    <x v="0"/>
    <s v=""/>
    <n v="4.91"/>
    <n v="8"/>
    <n v="1.1000000000000001"/>
    <n v="-4.7"/>
    <s v="Wednesday"/>
    <s v="5-10 min"/>
    <n v="1"/>
    <s v="Below 0.8"/>
  </r>
  <r>
    <s v="RF007822"/>
    <d v="2026-03-11T18:55:00"/>
    <d v="2026-03-11T00:00:00"/>
    <n v="18"/>
    <x v="0"/>
    <x v="0"/>
    <n v="3.7"/>
    <n v="126.78"/>
    <n v="128.16"/>
    <n v="1.2"/>
    <n v="9"/>
    <n v="8.1"/>
    <n v="112"/>
    <s v="High"/>
    <n v="0.754"/>
    <x v="0"/>
    <s v=""/>
    <n v="4.7300000000000004"/>
    <n v="13"/>
    <n v="1.38"/>
    <n v="-0.9"/>
    <s v="Wednesday"/>
    <s v="5-10 min"/>
    <n v="1"/>
    <s v="Below 0.8"/>
  </r>
  <r>
    <s v="RF007823"/>
    <d v="2026-03-11T19:19:00"/>
    <d v="2026-03-11T00:00:00"/>
    <n v="19"/>
    <x v="0"/>
    <x v="0"/>
    <n v="5.9"/>
    <n v="181.53"/>
    <n v="181.53"/>
    <n v="1.3"/>
    <n v="13.4"/>
    <n v="19.7"/>
    <n v="83"/>
    <s v="High"/>
    <n v="0.54300000000000004"/>
    <x v="0"/>
    <s v=""/>
    <n v="4.7699999999999996"/>
    <n v="7"/>
    <n v="0"/>
    <n v="6.3"/>
    <s v="Wednesday"/>
    <s v="10-15 min"/>
    <n v="1"/>
    <s v="Below 0.8"/>
  </r>
  <r>
    <s v="RF007824"/>
    <d v="2026-03-11T19:21:00"/>
    <d v="2026-03-11T00:00:00"/>
    <n v="19"/>
    <x v="1"/>
    <x v="0"/>
    <n v="4.8"/>
    <n v="120.85"/>
    <n v="121.82"/>
    <n v="1"/>
    <n v="6.4"/>
    <n v="6.2"/>
    <n v="73"/>
    <s v="Medium"/>
    <n v="0.84099999999999997"/>
    <x v="0"/>
    <s v=""/>
    <n v="4.8099999999999996"/>
    <n v="7"/>
    <n v="0.97"/>
    <n v="-0.2"/>
    <s v="Wednesday"/>
    <s v="5-10 min"/>
    <n v="1"/>
    <s v="Between 0.8-1.0"/>
  </r>
  <r>
    <s v="RF007825"/>
    <d v="2026-03-11T19:34:00"/>
    <d v="2026-03-11T00:00:00"/>
    <n v="19"/>
    <x v="1"/>
    <x v="0"/>
    <n v="6.6"/>
    <n v="126.01"/>
    <n v="122.58"/>
    <n v="1"/>
    <n v="7"/>
    <n v="12.9"/>
    <n v="86"/>
    <s v="Medium"/>
    <n v="1.0209999999999999"/>
    <x v="0"/>
    <s v=""/>
    <n v="4.5"/>
    <n v="3"/>
    <n v="-3.43"/>
    <n v="5.9"/>
    <s v="Wednesday"/>
    <s v="5-10 min"/>
    <n v="1"/>
    <s v="Between 1.0-1.2"/>
  </r>
  <r>
    <s v="RF007826"/>
    <d v="2026-03-11T19:42:00"/>
    <d v="2026-03-11T00:00:00"/>
    <n v="19"/>
    <x v="2"/>
    <x v="0"/>
    <n v="4.9000000000000004"/>
    <n v="124.16"/>
    <n v="131.79"/>
    <n v="1"/>
    <n v="4.0999999999999996"/>
    <n v="1"/>
    <n v="99"/>
    <s v="Medium"/>
    <n v="0.89100000000000001"/>
    <x v="0"/>
    <s v=""/>
    <n v="4.5"/>
    <n v="10"/>
    <n v="7.63"/>
    <n v="-3.1"/>
    <s v="Wednesday"/>
    <s v="0-5 min"/>
    <n v="1"/>
    <s v="Between 0.8-1.0"/>
  </r>
  <r>
    <s v="RF007827"/>
    <d v="2026-03-11T19:47:00"/>
    <d v="2026-03-11T00:00:00"/>
    <n v="19"/>
    <x v="2"/>
    <x v="0"/>
    <n v="7.7"/>
    <n v="179.39"/>
    <n v="178.07"/>
    <n v="1.2"/>
    <n v="7.5"/>
    <n v="10.199999999999999"/>
    <n v="85"/>
    <s v="Medium"/>
    <n v="0.71499999999999997"/>
    <x v="0"/>
    <s v=""/>
    <n v="4.9000000000000004"/>
    <n v="9"/>
    <n v="-1.32"/>
    <n v="2.7"/>
    <s v="Wednesday"/>
    <s v="5-10 min"/>
    <n v="1"/>
    <s v="Below 0.8"/>
  </r>
  <r>
    <s v="RF007828"/>
    <d v="2026-03-11T20:50:00"/>
    <d v="2026-03-11T00:00:00"/>
    <n v="20"/>
    <x v="0"/>
    <x v="1"/>
    <n v="6"/>
    <n v="143.29"/>
    <n v="143.1"/>
    <n v="1.2"/>
    <n v="6.2"/>
    <n v="9"/>
    <n v="102"/>
    <s v="Medium"/>
    <n v="0.80100000000000005"/>
    <x v="0"/>
    <s v=""/>
    <n v="4.59"/>
    <n v="0"/>
    <n v="-0.19"/>
    <n v="2.8"/>
    <s v="Wednesday"/>
    <s v="5-10 min"/>
    <n v="1"/>
    <s v="Between 0.8-1.0"/>
  </r>
  <r>
    <s v="RF007829"/>
    <d v="2026-03-11T21:03:00"/>
    <d v="2026-03-11T00:00:00"/>
    <n v="21"/>
    <x v="2"/>
    <x v="0"/>
    <n v="4.4000000000000004"/>
    <n v="107.72"/>
    <m/>
    <n v="1"/>
    <n v="7.4"/>
    <n v="4.3"/>
    <n v="106"/>
    <s v="Medium"/>
    <n v="0.84399999999999997"/>
    <x v="1"/>
    <s v="Pickup too far"/>
    <n v="4.66"/>
    <n v="10"/>
    <m/>
    <n v="-3.1"/>
    <s v="Wednesday"/>
    <s v="5-10 min"/>
    <n v="0"/>
    <s v="Between 0.8-1.0"/>
  </r>
  <r>
    <s v="RF007830"/>
    <d v="2026-03-11T21:08:00"/>
    <d v="2026-03-11T00:00:00"/>
    <n v="21"/>
    <x v="0"/>
    <x v="1"/>
    <n v="2"/>
    <n v="83.22"/>
    <n v="87.74"/>
    <n v="1.1000000000000001"/>
    <n v="5.9"/>
    <n v="1.1000000000000001"/>
    <n v="116"/>
    <s v="Low"/>
    <n v="1.3109999999999999"/>
    <x v="0"/>
    <s v=""/>
    <n v="4.75"/>
    <n v="0"/>
    <n v="4.5199999999999996"/>
    <n v="-4.8"/>
    <s v="Wednesday"/>
    <s v="5-10 min"/>
    <n v="1"/>
    <s v="Above 1.2"/>
  </r>
  <r>
    <s v="RF007831"/>
    <d v="2026-03-11T21:33:00"/>
    <d v="2026-03-11T00:00:00"/>
    <n v="21"/>
    <x v="3"/>
    <x v="0"/>
    <n v="0.7"/>
    <n v="49.3"/>
    <m/>
    <n v="1"/>
    <n v="6.3"/>
    <n v="11.4"/>
    <n v="68"/>
    <s v="Low"/>
    <n v="1.508"/>
    <x v="2"/>
    <s v="Pickup issue"/>
    <n v="4.8600000000000003"/>
    <n v="28"/>
    <m/>
    <n v="5.0999999999999996"/>
    <s v="Wednesday"/>
    <s v="5-10 min"/>
    <n v="0"/>
    <s v="Above 1.2"/>
  </r>
  <r>
    <s v="RF007832"/>
    <d v="2026-03-11T21:38:00"/>
    <d v="2026-03-11T00:00:00"/>
    <n v="21"/>
    <x v="1"/>
    <x v="0"/>
    <n v="8.1999999999999993"/>
    <n v="171.42"/>
    <m/>
    <n v="1"/>
    <n v="4.5"/>
    <n v="2.5"/>
    <n v="95"/>
    <s v="Medium"/>
    <n v="1.071"/>
    <x v="1"/>
    <s v="Pickup too far"/>
    <n v="4.38"/>
    <n v="13"/>
    <m/>
    <n v="-2"/>
    <s v="Wednesday"/>
    <s v="0-5 min"/>
    <n v="0"/>
    <s v="Between 1.0-1.2"/>
  </r>
  <r>
    <s v="RF007833"/>
    <d v="2026-03-11T21:49:00"/>
    <d v="2026-03-11T00:00:00"/>
    <n v="21"/>
    <x v="0"/>
    <x v="1"/>
    <n v="2.9"/>
    <n v="101.09"/>
    <m/>
    <n v="1.1000000000000001"/>
    <n v="4.9000000000000004"/>
    <n v="9.3000000000000007"/>
    <n v="95"/>
    <s v="Medium"/>
    <n v="0.84499999999999997"/>
    <x v="2"/>
    <s v="Fare too high"/>
    <n v="4.8099999999999996"/>
    <n v="0"/>
    <m/>
    <n v="4.4000000000000004"/>
    <s v="Wednesday"/>
    <s v="0-5 min"/>
    <n v="0"/>
    <s v="Between 0.8-1.0"/>
  </r>
  <r>
    <s v="RF007834"/>
    <d v="2026-03-11T22:07:00"/>
    <d v="2026-03-11T00:00:00"/>
    <n v="22"/>
    <x v="0"/>
    <x v="0"/>
    <n v="6"/>
    <n v="160.62"/>
    <n v="155.21"/>
    <n v="1.1000000000000001"/>
    <n v="2.6"/>
    <n v="1.2"/>
    <n v="100"/>
    <s v="Medium"/>
    <n v="0.88200000000000001"/>
    <x v="0"/>
    <s v=""/>
    <n v="4.93"/>
    <n v="1"/>
    <n v="-5.41"/>
    <n v="-1.4"/>
    <s v="Wednesday"/>
    <s v="0-5 min"/>
    <n v="1"/>
    <s v="Between 0.8-1.0"/>
  </r>
  <r>
    <s v="RF007835"/>
    <d v="2026-03-11T23:03:00"/>
    <d v="2026-03-11T00:00:00"/>
    <n v="23"/>
    <x v="0"/>
    <x v="0"/>
    <n v="2"/>
    <n v="82.76"/>
    <n v="78.67"/>
    <n v="1.1000000000000001"/>
    <n v="4.7"/>
    <n v="8.6"/>
    <n v="117"/>
    <s v="Medium"/>
    <n v="1.107"/>
    <x v="0"/>
    <s v=""/>
    <n v="4.8099999999999996"/>
    <n v="21"/>
    <n v="-4.09"/>
    <n v="3.9"/>
    <s v="Wednesday"/>
    <s v="0-5 min"/>
    <n v="1"/>
    <s v="Between 1.0-1.2"/>
  </r>
  <r>
    <s v="RF007836"/>
    <d v="2026-03-11T23:05:00"/>
    <d v="2026-03-11T00:00:00"/>
    <n v="23"/>
    <x v="0"/>
    <x v="0"/>
    <n v="10"/>
    <n v="206.2"/>
    <n v="204.01"/>
    <n v="1"/>
    <n v="4.5"/>
    <n v="4.8"/>
    <n v="102"/>
    <s v="Medium"/>
    <n v="0.92800000000000005"/>
    <x v="0"/>
    <s v=""/>
    <n v="4.99"/>
    <n v="5"/>
    <n v="-2.19"/>
    <n v="0.3"/>
    <s v="Wednesday"/>
    <s v="0-5 min"/>
    <n v="1"/>
    <s v="Between 0.8-1.0"/>
  </r>
  <r>
    <s v="RF007837"/>
    <d v="2026-03-11T23:11:00"/>
    <d v="2026-03-11T00:00:00"/>
    <n v="23"/>
    <x v="4"/>
    <x v="0"/>
    <n v="9.6999999999999993"/>
    <n v="209.1"/>
    <m/>
    <n v="1.2"/>
    <n v="7.2"/>
    <n v="10.6"/>
    <n v="66"/>
    <s v="Low"/>
    <n v="1.7829999999999999"/>
    <x v="2"/>
    <s v="ETA too high"/>
    <n v="4.66"/>
    <n v="8"/>
    <m/>
    <n v="3.4"/>
    <s v="Wednesday"/>
    <s v="5-10 min"/>
    <n v="0"/>
    <s v="Above 1.2"/>
  </r>
  <r>
    <s v="RF007838"/>
    <d v="2026-03-11T23:26:00"/>
    <d v="2026-03-11T00:00:00"/>
    <n v="23"/>
    <x v="0"/>
    <x v="1"/>
    <n v="3.1"/>
    <n v="87.92"/>
    <n v="92.09"/>
    <n v="1"/>
    <n v="4.7"/>
    <n v="7.7"/>
    <n v="106"/>
    <s v="Medium"/>
    <n v="0.88"/>
    <x v="0"/>
    <s v=""/>
    <n v="4.41"/>
    <n v="0"/>
    <n v="4.17"/>
    <n v="3"/>
    <s v="Wednesday"/>
    <s v="0-5 min"/>
    <n v="1"/>
    <s v="Between 0.8-1.0"/>
  </r>
  <r>
    <s v="RF007839"/>
    <d v="2026-03-11T23:49:00"/>
    <d v="2026-03-11T00:00:00"/>
    <n v="23"/>
    <x v="1"/>
    <x v="1"/>
    <n v="8.9"/>
    <n v="192.31"/>
    <n v="184.06"/>
    <n v="1.1000000000000001"/>
    <n v="3.2"/>
    <n v="8.4"/>
    <n v="91"/>
    <s v="Low"/>
    <n v="1.42"/>
    <x v="0"/>
    <s v=""/>
    <n v="4.83"/>
    <n v="0"/>
    <n v="-8.25"/>
    <n v="5.2"/>
    <s v="Wednesday"/>
    <s v="0-5 min"/>
    <n v="1"/>
    <s v="Above 1.2"/>
  </r>
  <r>
    <s v="RF007840"/>
    <d v="2026-03-12T00:27:00"/>
    <d v="2026-03-12T00:00:00"/>
    <n v="0"/>
    <x v="4"/>
    <x v="0"/>
    <n v="9.9"/>
    <n v="183.46"/>
    <n v="182.1"/>
    <n v="1"/>
    <n v="5.4"/>
    <n v="10.4"/>
    <n v="56"/>
    <s v="Low"/>
    <n v="2.2000000000000002"/>
    <x v="0"/>
    <s v=""/>
    <n v="4.72"/>
    <n v="1"/>
    <n v="-1.36"/>
    <n v="5"/>
    <s v="Thursday"/>
    <s v="5-10 min"/>
    <n v="1"/>
    <s v="Above 1.2"/>
  </r>
  <r>
    <s v="RF007841"/>
    <d v="2026-03-12T00:33:00"/>
    <d v="2026-03-12T00:00:00"/>
    <n v="0"/>
    <x v="1"/>
    <x v="1"/>
    <n v="13.2"/>
    <n v="258.26"/>
    <n v="253.7"/>
    <n v="1"/>
    <n v="2"/>
    <n v="4.9000000000000004"/>
    <n v="83"/>
    <s v="Low"/>
    <n v="1.1639999999999999"/>
    <x v="0"/>
    <s v=""/>
    <n v="5"/>
    <n v="0"/>
    <n v="-4.5599999999999996"/>
    <n v="2.9"/>
    <s v="Thursday"/>
    <s v="0-5 min"/>
    <n v="1"/>
    <s v="Between 1.0-1.2"/>
  </r>
  <r>
    <s v="RF007842"/>
    <d v="2026-03-12T00:37:00"/>
    <d v="2026-03-12T00:00:00"/>
    <n v="0"/>
    <x v="3"/>
    <x v="0"/>
    <n v="2.2000000000000002"/>
    <n v="84.07"/>
    <n v="80.489999999999995"/>
    <n v="1.1000000000000001"/>
    <n v="4.8"/>
    <n v="4.7"/>
    <n v="76"/>
    <s v="Low"/>
    <n v="2.2000000000000002"/>
    <x v="0"/>
    <s v=""/>
    <n v="4.7699999999999996"/>
    <n v="11"/>
    <n v="-3.58"/>
    <n v="-0.1"/>
    <s v="Thursday"/>
    <s v="0-5 min"/>
    <n v="1"/>
    <s v="Above 1.2"/>
  </r>
  <r>
    <s v="RF007843"/>
    <d v="2026-03-12T00:46:00"/>
    <d v="2026-03-12T00:00:00"/>
    <n v="0"/>
    <x v="4"/>
    <x v="0"/>
    <n v="4.4000000000000004"/>
    <n v="95.53"/>
    <n v="92.59"/>
    <n v="1"/>
    <n v="2.9"/>
    <n v="1"/>
    <n v="57"/>
    <s v="Low"/>
    <n v="2.121"/>
    <x v="0"/>
    <s v=""/>
    <n v="4.9000000000000004"/>
    <n v="1"/>
    <n v="-2.94"/>
    <n v="-1.9"/>
    <s v="Thursday"/>
    <s v="0-5 min"/>
    <n v="1"/>
    <s v="Above 1.2"/>
  </r>
  <r>
    <s v="RF007844"/>
    <d v="2026-03-12T00:48:00"/>
    <d v="2026-03-12T00:00:00"/>
    <n v="0"/>
    <x v="0"/>
    <x v="0"/>
    <n v="5.5"/>
    <n v="145.68"/>
    <n v="148.24"/>
    <n v="1.1000000000000001"/>
    <n v="2"/>
    <n v="2.2999999999999998"/>
    <n v="144"/>
    <s v="Medium"/>
    <n v="1.2929999999999999"/>
    <x v="0"/>
    <s v=""/>
    <n v="4.66"/>
    <n v="57"/>
    <n v="2.56"/>
    <n v="0.3"/>
    <s v="Thursday"/>
    <s v="0-5 min"/>
    <n v="1"/>
    <s v="Above 1.2"/>
  </r>
  <r>
    <s v="RF007845"/>
    <d v="2026-03-12T00:50:00"/>
    <d v="2026-03-12T00:00:00"/>
    <n v="0"/>
    <x v="0"/>
    <x v="0"/>
    <n v="4.7"/>
    <n v="115.11"/>
    <n v="121.98"/>
    <n v="1"/>
    <n v="4.5"/>
    <n v="4.5"/>
    <n v="143"/>
    <s v="Low"/>
    <n v="1.419"/>
    <x v="0"/>
    <s v=""/>
    <n v="4.7300000000000004"/>
    <n v="12"/>
    <n v="6.87"/>
    <n v="0"/>
    <s v="Thursday"/>
    <s v="0-5 min"/>
    <n v="1"/>
    <s v="Above 1.2"/>
  </r>
  <r>
    <s v="RF007846"/>
    <d v="2026-03-12T01:08:00"/>
    <d v="2026-03-12T00:00:00"/>
    <n v="1"/>
    <x v="1"/>
    <x v="0"/>
    <n v="14.7"/>
    <n v="304.88"/>
    <n v="312.35000000000002"/>
    <n v="1.1000000000000001"/>
    <n v="2"/>
    <n v="7.4"/>
    <n v="98"/>
    <s v="Low"/>
    <n v="1.341"/>
    <x v="0"/>
    <s v=""/>
    <n v="4.97"/>
    <n v="1"/>
    <n v="7.47"/>
    <n v="5.4"/>
    <s v="Thursday"/>
    <s v="0-5 min"/>
    <n v="1"/>
    <s v="Above 1.2"/>
  </r>
  <r>
    <s v="RF007847"/>
    <d v="2026-03-12T01:15:00"/>
    <d v="2026-03-12T00:00:00"/>
    <n v="1"/>
    <x v="3"/>
    <x v="0"/>
    <n v="7.8"/>
    <n v="155.02000000000001"/>
    <n v="162.65"/>
    <n v="1"/>
    <n v="5.7"/>
    <n v="10.5"/>
    <n v="56"/>
    <s v="Medium"/>
    <n v="0.94899999999999995"/>
    <x v="0"/>
    <s v=""/>
    <n v="4.8499999999999996"/>
    <n v="5"/>
    <n v="7.63"/>
    <n v="4.8"/>
    <s v="Thursday"/>
    <s v="5-10 min"/>
    <n v="1"/>
    <s v="Between 0.8-1.0"/>
  </r>
  <r>
    <s v="RF007848"/>
    <d v="2026-03-12T01:18:00"/>
    <d v="2026-03-12T00:00:00"/>
    <n v="1"/>
    <x v="2"/>
    <x v="0"/>
    <n v="2.8"/>
    <n v="83.75"/>
    <n v="75.23"/>
    <n v="1"/>
    <n v="4.4000000000000004"/>
    <n v="5.6"/>
    <n v="114"/>
    <s v="Medium"/>
    <n v="1.133"/>
    <x v="0"/>
    <s v=""/>
    <n v="5"/>
    <n v="13"/>
    <n v="-8.52"/>
    <n v="1.2"/>
    <s v="Thursday"/>
    <s v="0-5 min"/>
    <n v="1"/>
    <s v="Between 1.0-1.2"/>
  </r>
  <r>
    <s v="RF007849"/>
    <d v="2026-03-12T01:19:00"/>
    <d v="2026-03-12T00:00:00"/>
    <n v="1"/>
    <x v="0"/>
    <x v="0"/>
    <n v="17.3"/>
    <n v="312.33999999999997"/>
    <n v="309.81"/>
    <n v="1"/>
    <n v="3.2"/>
    <n v="5.8"/>
    <n v="144"/>
    <s v="Medium"/>
    <n v="1.1120000000000001"/>
    <x v="0"/>
    <s v=""/>
    <n v="4.91"/>
    <n v="41"/>
    <n v="-2.5299999999999998"/>
    <n v="2.6"/>
    <s v="Thursday"/>
    <s v="0-5 min"/>
    <n v="1"/>
    <s v="Between 1.0-1.2"/>
  </r>
  <r>
    <s v="RF007850"/>
    <d v="2026-03-12T01:56:00"/>
    <d v="2026-03-12T00:00:00"/>
    <n v="1"/>
    <x v="1"/>
    <x v="0"/>
    <n v="8.4"/>
    <n v="172.54"/>
    <n v="171.97"/>
    <n v="1"/>
    <n v="6.2"/>
    <n v="12.4"/>
    <n v="102"/>
    <s v="Low"/>
    <n v="1.349"/>
    <x v="0"/>
    <s v=""/>
    <n v="4.74"/>
    <n v="5"/>
    <n v="-0.56999999999999995"/>
    <n v="6.2"/>
    <s v="Thursday"/>
    <s v="5-10 min"/>
    <n v="1"/>
    <s v="Above 1.2"/>
  </r>
  <r>
    <s v="RF007851"/>
    <d v="2026-03-12T02:06:00"/>
    <d v="2026-03-12T00:00:00"/>
    <n v="2"/>
    <x v="2"/>
    <x v="0"/>
    <n v="4.5999999999999996"/>
    <n v="118.37"/>
    <m/>
    <n v="1"/>
    <n v="5.3"/>
    <n v="3.9"/>
    <n v="117"/>
    <s v="Low"/>
    <n v="1.276"/>
    <x v="1"/>
    <s v="Pickup too far"/>
    <n v="4.78"/>
    <n v="1"/>
    <m/>
    <n v="-1.4"/>
    <s v="Thursday"/>
    <s v="5-10 min"/>
    <n v="0"/>
    <s v="Above 1.2"/>
  </r>
  <r>
    <s v="RF007852"/>
    <d v="2026-03-12T02:14:00"/>
    <d v="2026-03-12T00:00:00"/>
    <n v="2"/>
    <x v="4"/>
    <x v="0"/>
    <n v="1.5"/>
    <n v="60.6"/>
    <n v="65.540000000000006"/>
    <n v="1.1000000000000001"/>
    <n v="2"/>
    <n v="3.6"/>
    <n v="59"/>
    <s v="Low"/>
    <n v="1.6859999999999999"/>
    <x v="0"/>
    <s v=""/>
    <n v="4.8600000000000003"/>
    <n v="32"/>
    <n v="4.9400000000000004"/>
    <n v="1.6"/>
    <s v="Thursday"/>
    <s v="0-5 min"/>
    <n v="1"/>
    <s v="Above 1.2"/>
  </r>
  <r>
    <s v="RF007853"/>
    <d v="2026-03-12T02:37:00"/>
    <d v="2026-03-12T00:00:00"/>
    <n v="2"/>
    <x v="0"/>
    <x v="0"/>
    <n v="5"/>
    <n v="111.9"/>
    <n v="113.61"/>
    <n v="1"/>
    <n v="5.5"/>
    <n v="4.0999999999999996"/>
    <n v="140"/>
    <s v="Medium"/>
    <n v="1.212"/>
    <x v="0"/>
    <s v=""/>
    <n v="5"/>
    <n v="12"/>
    <n v="1.71"/>
    <n v="-1.4"/>
    <s v="Thursday"/>
    <s v="5-10 min"/>
    <n v="1"/>
    <s v="Above 1.2"/>
  </r>
  <r>
    <s v="RF007854"/>
    <d v="2026-03-12T02:56:00"/>
    <d v="2026-03-12T00:00:00"/>
    <n v="2"/>
    <x v="0"/>
    <x v="0"/>
    <n v="12.7"/>
    <n v="265.83999999999997"/>
    <m/>
    <n v="1.1000000000000001"/>
    <n v="5.4"/>
    <n v="8.5"/>
    <n v="134"/>
    <s v="Medium"/>
    <n v="1.101"/>
    <x v="2"/>
    <s v="Pickup issue"/>
    <n v="4.6900000000000004"/>
    <n v="1"/>
    <m/>
    <n v="3.1"/>
    <s v="Thursday"/>
    <s v="5-10 min"/>
    <n v="0"/>
    <s v="Between 1.0-1.2"/>
  </r>
  <r>
    <s v="RF007855"/>
    <d v="2026-03-12T03:13:00"/>
    <d v="2026-03-12T00:00:00"/>
    <n v="3"/>
    <x v="4"/>
    <x v="0"/>
    <n v="5.9"/>
    <n v="121.03"/>
    <n v="118.37"/>
    <n v="1"/>
    <n v="3.3"/>
    <n v="2.6"/>
    <n v="64"/>
    <s v="Low"/>
    <n v="2.0379999999999998"/>
    <x v="0"/>
    <s v=""/>
    <n v="4.38"/>
    <n v="10"/>
    <n v="-2.66"/>
    <n v="-0.7"/>
    <s v="Thursday"/>
    <s v="0-5 min"/>
    <n v="1"/>
    <s v="Above 1.2"/>
  </r>
  <r>
    <s v="RF007856"/>
    <d v="2026-03-12T03:24:00"/>
    <d v="2026-03-12T00:00:00"/>
    <n v="3"/>
    <x v="1"/>
    <x v="0"/>
    <n v="4.7"/>
    <n v="109.32"/>
    <m/>
    <n v="1"/>
    <n v="3.7"/>
    <n v="1"/>
    <n v="110"/>
    <s v="Low"/>
    <n v="2.0670000000000002"/>
    <x v="2"/>
    <s v="ETA too high"/>
    <n v="4.8899999999999997"/>
    <n v="12"/>
    <m/>
    <n v="-2.7"/>
    <s v="Thursday"/>
    <s v="0-5 min"/>
    <n v="0"/>
    <s v="Above 1.2"/>
  </r>
  <r>
    <s v="RF007857"/>
    <d v="2026-03-12T03:40:00"/>
    <d v="2026-03-12T00:00:00"/>
    <n v="3"/>
    <x v="0"/>
    <x v="1"/>
    <n v="7.8"/>
    <n v="156.15"/>
    <n v="148.72999999999999"/>
    <n v="1"/>
    <n v="7.6"/>
    <n v="12"/>
    <n v="144"/>
    <s v="Low"/>
    <n v="1.71"/>
    <x v="0"/>
    <s v=""/>
    <n v="4.9400000000000004"/>
    <n v="0"/>
    <n v="-7.42"/>
    <n v="4.4000000000000004"/>
    <s v="Thursday"/>
    <s v="5-10 min"/>
    <n v="1"/>
    <s v="Above 1.2"/>
  </r>
  <r>
    <s v="RF007858"/>
    <d v="2026-03-12T03:49:00"/>
    <d v="2026-03-12T00:00:00"/>
    <n v="3"/>
    <x v="0"/>
    <x v="0"/>
    <n v="5.2"/>
    <n v="139.94999999999999"/>
    <n v="132.83000000000001"/>
    <n v="1.1000000000000001"/>
    <n v="5.0999999999999996"/>
    <n v="5.7"/>
    <n v="136"/>
    <s v="Medium"/>
    <n v="1.18"/>
    <x v="0"/>
    <s v=""/>
    <n v="4.6399999999999997"/>
    <n v="3"/>
    <n v="-7.12"/>
    <n v="0.6"/>
    <s v="Thursday"/>
    <s v="5-10 min"/>
    <n v="1"/>
    <s v="Between 1.0-1.2"/>
  </r>
  <r>
    <s v="RF007859"/>
    <d v="2026-03-12T03:57:00"/>
    <d v="2026-03-12T00:00:00"/>
    <n v="3"/>
    <x v="2"/>
    <x v="0"/>
    <n v="9.1999999999999993"/>
    <n v="156.62"/>
    <n v="158.11000000000001"/>
    <n v="1"/>
    <n v="2"/>
    <n v="7"/>
    <n v="103"/>
    <s v="Low"/>
    <n v="1.391"/>
    <x v="0"/>
    <s v=""/>
    <n v="5"/>
    <n v="4"/>
    <n v="1.49"/>
    <n v="5"/>
    <s v="Thursday"/>
    <s v="0-5 min"/>
    <n v="1"/>
    <s v="Above 1.2"/>
  </r>
  <r>
    <s v="RF007860"/>
    <d v="2026-03-12T04:31:00"/>
    <d v="2026-03-12T00:00:00"/>
    <n v="4"/>
    <x v="1"/>
    <x v="0"/>
    <n v="10.3"/>
    <n v="191.92"/>
    <n v="190.14"/>
    <n v="1"/>
    <n v="4.5"/>
    <n v="9.1"/>
    <n v="93"/>
    <s v="Low"/>
    <n v="1.1930000000000001"/>
    <x v="0"/>
    <s v=""/>
    <n v="4.9000000000000004"/>
    <n v="5"/>
    <n v="-1.78"/>
    <n v="4.5999999999999996"/>
    <s v="Thursday"/>
    <s v="0-5 min"/>
    <n v="1"/>
    <s v="Between 1.0-1.2"/>
  </r>
  <r>
    <s v="RF007861"/>
    <d v="2026-03-12T04:42:00"/>
    <d v="2026-03-12T00:00:00"/>
    <n v="4"/>
    <x v="1"/>
    <x v="0"/>
    <n v="3.1"/>
    <n v="89.09"/>
    <n v="87.37"/>
    <n v="1"/>
    <n v="2"/>
    <n v="3.8"/>
    <n v="96"/>
    <s v="Medium"/>
    <n v="1.1160000000000001"/>
    <x v="0"/>
    <s v=""/>
    <n v="4.79"/>
    <n v="11"/>
    <n v="-1.72"/>
    <n v="1.8"/>
    <s v="Thursday"/>
    <s v="0-5 min"/>
    <n v="1"/>
    <s v="Between 1.0-1.2"/>
  </r>
  <r>
    <s v="RF007862"/>
    <d v="2026-03-12T05:15:00"/>
    <d v="2026-03-12T00:00:00"/>
    <n v="5"/>
    <x v="2"/>
    <x v="0"/>
    <n v="11.6"/>
    <n v="207.74"/>
    <m/>
    <n v="1"/>
    <n v="5.3"/>
    <n v="1.7"/>
    <n v="120"/>
    <s v="Low"/>
    <n v="1.35"/>
    <x v="1"/>
    <s v="Pickup too far"/>
    <n v="4.63"/>
    <n v="16"/>
    <m/>
    <n v="-3.6"/>
    <s v="Thursday"/>
    <s v="5-10 min"/>
    <n v="0"/>
    <s v="Above 1.2"/>
  </r>
  <r>
    <s v="RF007863"/>
    <d v="2026-03-12T05:27:00"/>
    <d v="2026-03-12T00:00:00"/>
    <n v="5"/>
    <x v="0"/>
    <x v="0"/>
    <n v="3"/>
    <n v="88.52"/>
    <n v="98.6"/>
    <n v="1.1000000000000001"/>
    <n v="3.3"/>
    <n v="5.5"/>
    <n v="144"/>
    <s v="Medium"/>
    <n v="1.115"/>
    <x v="0"/>
    <s v=""/>
    <n v="4.55"/>
    <n v="1"/>
    <n v="10.08"/>
    <n v="2.2000000000000002"/>
    <s v="Thursday"/>
    <s v="0-5 min"/>
    <n v="1"/>
    <s v="Between 1.0-1.2"/>
  </r>
  <r>
    <s v="RF007864"/>
    <d v="2026-03-12T05:35:00"/>
    <d v="2026-03-12T00:00:00"/>
    <n v="5"/>
    <x v="0"/>
    <x v="1"/>
    <n v="6.5"/>
    <n v="154.12"/>
    <n v="151.35"/>
    <n v="1"/>
    <n v="3.3"/>
    <n v="3"/>
    <n v="144"/>
    <s v="Medium"/>
    <n v="1.2649999999999999"/>
    <x v="0"/>
    <s v=""/>
    <n v="4.8499999999999996"/>
    <n v="0"/>
    <n v="-2.77"/>
    <n v="-0.3"/>
    <s v="Thursday"/>
    <s v="0-5 min"/>
    <n v="1"/>
    <s v="Above 1.2"/>
  </r>
  <r>
    <s v="RF007865"/>
    <d v="2026-03-12T05:52:00"/>
    <d v="2026-03-12T00:00:00"/>
    <n v="5"/>
    <x v="1"/>
    <x v="0"/>
    <n v="15.1"/>
    <n v="283.11"/>
    <n v="273.67"/>
    <n v="1.1000000000000001"/>
    <n v="2.2999999999999998"/>
    <n v="10"/>
    <n v="105"/>
    <s v="Low"/>
    <n v="1.482"/>
    <x v="0"/>
    <s v=""/>
    <n v="4.8"/>
    <n v="12"/>
    <n v="-9.44"/>
    <n v="7.7"/>
    <s v="Thursday"/>
    <s v="0-5 min"/>
    <n v="1"/>
    <s v="Above 1.2"/>
  </r>
  <r>
    <s v="RF007866"/>
    <d v="2026-03-12T05:56:00"/>
    <d v="2026-03-12T00:00:00"/>
    <n v="5"/>
    <x v="4"/>
    <x v="0"/>
    <n v="6.3"/>
    <n v="158.81"/>
    <n v="165.62"/>
    <n v="1.1000000000000001"/>
    <n v="3.6"/>
    <n v="6.1"/>
    <n v="66"/>
    <s v="Low"/>
    <n v="2.06"/>
    <x v="0"/>
    <s v=""/>
    <n v="4.67"/>
    <n v="9"/>
    <n v="6.81"/>
    <n v="2.5"/>
    <s v="Thursday"/>
    <s v="0-5 min"/>
    <n v="1"/>
    <s v="Above 1.2"/>
  </r>
  <r>
    <s v="RF007867"/>
    <d v="2026-03-12T06:03:00"/>
    <d v="2026-03-12T00:00:00"/>
    <n v="6"/>
    <x v="0"/>
    <x v="0"/>
    <n v="1.5"/>
    <n v="67.66"/>
    <n v="65.02"/>
    <n v="1"/>
    <n v="4.9000000000000004"/>
    <n v="10.199999999999999"/>
    <n v="112"/>
    <s v="Low"/>
    <n v="1.103"/>
    <x v="0"/>
    <s v=""/>
    <n v="4.3899999999999997"/>
    <n v="5"/>
    <n v="-2.64"/>
    <n v="5.3"/>
    <s v="Thursday"/>
    <s v="0-5 min"/>
    <n v="1"/>
    <s v="Between 1.0-1.2"/>
  </r>
  <r>
    <s v="RF007868"/>
    <d v="2026-03-12T06:07:00"/>
    <d v="2026-03-12T00:00:00"/>
    <n v="6"/>
    <x v="2"/>
    <x v="0"/>
    <n v="6.8"/>
    <n v="128.63999999999999"/>
    <n v="124.38"/>
    <n v="1"/>
    <n v="3.1"/>
    <n v="4.7"/>
    <n v="114"/>
    <s v="Low"/>
    <n v="1.383"/>
    <x v="0"/>
    <s v=""/>
    <n v="4.8499999999999996"/>
    <n v="31"/>
    <n v="-4.26"/>
    <n v="1.6"/>
    <s v="Thursday"/>
    <s v="0-5 min"/>
    <n v="1"/>
    <s v="Above 1.2"/>
  </r>
  <r>
    <s v="RF007869"/>
    <d v="2026-03-12T06:07:00"/>
    <d v="2026-03-12T00:00:00"/>
    <n v="6"/>
    <x v="0"/>
    <x v="0"/>
    <n v="9.5"/>
    <n v="210.17"/>
    <n v="214.36"/>
    <n v="1.1000000000000001"/>
    <n v="2.8"/>
    <n v="7.9"/>
    <n v="123"/>
    <s v="Low"/>
    <n v="1.391"/>
    <x v="0"/>
    <s v=""/>
    <n v="4.8600000000000003"/>
    <n v="28"/>
    <n v="4.1900000000000004"/>
    <n v="5.0999999999999996"/>
    <s v="Thursday"/>
    <s v="0-5 min"/>
    <n v="1"/>
    <s v="Above 1.2"/>
  </r>
  <r>
    <s v="RF007870"/>
    <d v="2026-03-12T06:22:00"/>
    <d v="2026-03-12T00:00:00"/>
    <n v="6"/>
    <x v="0"/>
    <x v="0"/>
    <n v="9.6"/>
    <n v="175.77"/>
    <m/>
    <n v="1"/>
    <n v="4.5999999999999996"/>
    <m/>
    <n v="122"/>
    <s v="Low"/>
    <n v="1.1830000000000001"/>
    <x v="3"/>
    <s v="No driver available"/>
    <n v="4.7699999999999996"/>
    <n v="5"/>
    <m/>
    <m/>
    <s v="Thursday"/>
    <s v="0-5 min"/>
    <n v="0"/>
    <s v="Between 1.0-1.2"/>
  </r>
  <r>
    <s v="RF007871"/>
    <d v="2026-03-12T06:36:00"/>
    <d v="2026-03-12T00:00:00"/>
    <n v="6"/>
    <x v="4"/>
    <x v="0"/>
    <n v="11.4"/>
    <n v="209.26"/>
    <n v="208.92"/>
    <n v="1.1000000000000001"/>
    <n v="3.8"/>
    <n v="3.7"/>
    <n v="65"/>
    <s v="Low"/>
    <n v="1.3149999999999999"/>
    <x v="0"/>
    <s v=""/>
    <n v="4.7"/>
    <n v="7"/>
    <n v="-0.34"/>
    <n v="-0.1"/>
    <s v="Thursday"/>
    <s v="0-5 min"/>
    <n v="1"/>
    <s v="Above 1.2"/>
  </r>
  <r>
    <s v="RF007872"/>
    <d v="2026-03-12T06:47:00"/>
    <d v="2026-03-12T00:00:00"/>
    <n v="6"/>
    <x v="0"/>
    <x v="0"/>
    <n v="6.7"/>
    <n v="144.56"/>
    <n v="144.19999999999999"/>
    <n v="1"/>
    <n v="3.9"/>
    <n v="8.3000000000000007"/>
    <n v="124"/>
    <s v="Low"/>
    <n v="1.365"/>
    <x v="0"/>
    <s v=""/>
    <n v="4.5199999999999996"/>
    <n v="16"/>
    <n v="-0.36"/>
    <n v="4.4000000000000004"/>
    <s v="Thursday"/>
    <s v="0-5 min"/>
    <n v="1"/>
    <s v="Above 1.2"/>
  </r>
  <r>
    <s v="RF007873"/>
    <d v="2026-03-12T07:35:00"/>
    <d v="2026-03-12T00:00:00"/>
    <n v="7"/>
    <x v="0"/>
    <x v="0"/>
    <n v="10.4"/>
    <n v="199.89"/>
    <n v="212.7"/>
    <n v="1"/>
    <n v="3.6"/>
    <n v="1"/>
    <n v="102"/>
    <s v="Medium"/>
    <n v="0.95199999999999996"/>
    <x v="0"/>
    <s v=""/>
    <n v="4.8600000000000003"/>
    <n v="27"/>
    <n v="12.81"/>
    <n v="-2.6"/>
    <s v="Thursday"/>
    <s v="0-5 min"/>
    <n v="1"/>
    <s v="Between 0.8-1.0"/>
  </r>
  <r>
    <s v="RF007874"/>
    <d v="2026-03-12T07:51:00"/>
    <d v="2026-03-12T00:00:00"/>
    <n v="7"/>
    <x v="2"/>
    <x v="0"/>
    <n v="2.8"/>
    <n v="86.39"/>
    <n v="85.75"/>
    <n v="1"/>
    <n v="2.8"/>
    <n v="8.1"/>
    <n v="122"/>
    <s v="Low"/>
    <n v="1.298"/>
    <x v="0"/>
    <s v=""/>
    <n v="5"/>
    <n v="3"/>
    <n v="-0.64"/>
    <n v="5.3"/>
    <s v="Thursday"/>
    <s v="0-5 min"/>
    <n v="1"/>
    <s v="Above 1.2"/>
  </r>
  <r>
    <s v="RF007875"/>
    <d v="2026-03-12T07:57:00"/>
    <d v="2026-03-12T00:00:00"/>
    <n v="7"/>
    <x v="3"/>
    <x v="0"/>
    <n v="9.1"/>
    <n v="200.82"/>
    <n v="209.47"/>
    <n v="1.1000000000000001"/>
    <n v="4.5"/>
    <n v="10.1"/>
    <n v="74"/>
    <s v="Low"/>
    <n v="2.0049999999999999"/>
    <x v="0"/>
    <s v=""/>
    <n v="4.55"/>
    <n v="3"/>
    <n v="8.65"/>
    <n v="5.6"/>
    <s v="Thursday"/>
    <s v="0-5 min"/>
    <n v="1"/>
    <s v="Above 1.2"/>
  </r>
  <r>
    <s v="RF007876"/>
    <d v="2026-03-12T07:57:00"/>
    <d v="2026-03-12T00:00:00"/>
    <n v="7"/>
    <x v="3"/>
    <x v="0"/>
    <n v="4.3"/>
    <n v="118.27"/>
    <n v="119.78"/>
    <n v="1.1000000000000001"/>
    <n v="6.3"/>
    <n v="8.9"/>
    <n v="68"/>
    <s v="Low"/>
    <n v="1.484"/>
    <x v="0"/>
    <s v=""/>
    <n v="4.57"/>
    <n v="10"/>
    <n v="1.51"/>
    <n v="2.6"/>
    <s v="Thursday"/>
    <s v="5-10 min"/>
    <n v="1"/>
    <s v="Above 1.2"/>
  </r>
  <r>
    <s v="RF007877"/>
    <d v="2026-03-12T08:07:00"/>
    <d v="2026-03-12T00:00:00"/>
    <n v="8"/>
    <x v="2"/>
    <x v="1"/>
    <n v="13.2"/>
    <n v="256.2"/>
    <n v="270.60000000000002"/>
    <n v="1"/>
    <n v="5.3"/>
    <n v="4.5999999999999996"/>
    <n v="104"/>
    <s v="Medium"/>
    <n v="0.95799999999999996"/>
    <x v="0"/>
    <s v=""/>
    <n v="4.6500000000000004"/>
    <n v="0"/>
    <n v="14.4"/>
    <n v="-0.7"/>
    <s v="Thursday"/>
    <s v="5-10 min"/>
    <n v="1"/>
    <s v="Between 0.8-1.0"/>
  </r>
  <r>
    <s v="RF007878"/>
    <d v="2026-03-12T08:11:00"/>
    <d v="2026-03-12T00:00:00"/>
    <n v="8"/>
    <x v="0"/>
    <x v="1"/>
    <n v="6.6"/>
    <n v="152.08000000000001"/>
    <n v="147.22"/>
    <n v="1.2"/>
    <n v="6.1"/>
    <n v="3.7"/>
    <n v="105"/>
    <s v="Medium"/>
    <n v="0.76800000000000002"/>
    <x v="0"/>
    <s v=""/>
    <n v="4.9800000000000004"/>
    <n v="0"/>
    <n v="-4.8600000000000003"/>
    <n v="-2.4"/>
    <s v="Thursday"/>
    <s v="5-10 min"/>
    <n v="1"/>
    <s v="Below 0.8"/>
  </r>
  <r>
    <s v="RF007879"/>
    <d v="2026-03-12T08:35:00"/>
    <d v="2026-03-12T00:00:00"/>
    <n v="8"/>
    <x v="1"/>
    <x v="0"/>
    <n v="4.7"/>
    <n v="107.27"/>
    <m/>
    <n v="1"/>
    <n v="2.2000000000000002"/>
    <n v="5.6"/>
    <n v="81"/>
    <s v="Medium"/>
    <n v="1.0189999999999999"/>
    <x v="2"/>
    <s v="ETA too high"/>
    <n v="5"/>
    <n v="3"/>
    <m/>
    <n v="3.4"/>
    <s v="Thursday"/>
    <s v="0-5 min"/>
    <n v="0"/>
    <s v="Between 1.0-1.2"/>
  </r>
  <r>
    <s v="RF007880"/>
    <d v="2026-03-12T08:57:00"/>
    <d v="2026-03-12T00:00:00"/>
    <n v="8"/>
    <x v="3"/>
    <x v="0"/>
    <n v="10.5"/>
    <n v="201.35"/>
    <n v="196.08"/>
    <n v="1"/>
    <n v="4.2"/>
    <n v="6.9"/>
    <n v="69"/>
    <s v="Low"/>
    <n v="1.5620000000000001"/>
    <x v="0"/>
    <s v=""/>
    <n v="4.71"/>
    <n v="11"/>
    <n v="-5.27"/>
    <n v="2.7"/>
    <s v="Thursday"/>
    <s v="0-5 min"/>
    <n v="1"/>
    <s v="Above 1.2"/>
  </r>
  <r>
    <s v="RF007881"/>
    <d v="2026-03-12T09:07:00"/>
    <d v="2026-03-12T00:00:00"/>
    <n v="9"/>
    <x v="0"/>
    <x v="0"/>
    <n v="6.2"/>
    <n v="172.26"/>
    <m/>
    <n v="1.2"/>
    <n v="6.4"/>
    <n v="1.6"/>
    <n v="102"/>
    <s v="High"/>
    <n v="0.7"/>
    <x v="2"/>
    <s v="Fare too high"/>
    <n v="4.72"/>
    <n v="35"/>
    <m/>
    <n v="-4.8"/>
    <s v="Thursday"/>
    <s v="5-10 min"/>
    <n v="0"/>
    <s v="Below 0.8"/>
  </r>
  <r>
    <s v="RF007882"/>
    <d v="2026-03-12T09:34:00"/>
    <d v="2026-03-12T00:00:00"/>
    <n v="9"/>
    <x v="2"/>
    <x v="0"/>
    <n v="1.4"/>
    <n v="68.349999999999994"/>
    <n v="71.94"/>
    <n v="1.1000000000000001"/>
    <n v="5.9"/>
    <n v="5.6"/>
    <n v="122"/>
    <s v="Medium"/>
    <n v="1.0069999999999999"/>
    <x v="0"/>
    <s v=""/>
    <n v="4.7300000000000004"/>
    <n v="4"/>
    <n v="3.59"/>
    <n v="-0.3"/>
    <s v="Thursday"/>
    <s v="5-10 min"/>
    <n v="1"/>
    <s v="Between 1.0-1.2"/>
  </r>
  <r>
    <s v="RF007883"/>
    <d v="2026-03-12T09:43:00"/>
    <d v="2026-03-12T00:00:00"/>
    <n v="9"/>
    <x v="3"/>
    <x v="0"/>
    <n v="2.6"/>
    <n v="81.83"/>
    <n v="81.88"/>
    <n v="1"/>
    <n v="5.8"/>
    <n v="1.9"/>
    <n v="66"/>
    <s v="Medium"/>
    <n v="0.97399999999999998"/>
    <x v="0"/>
    <s v=""/>
    <n v="4.4400000000000004"/>
    <n v="7"/>
    <n v="0.05"/>
    <n v="-3.9"/>
    <s v="Thursday"/>
    <s v="5-10 min"/>
    <n v="1"/>
    <s v="Between 0.8-1.0"/>
  </r>
  <r>
    <s v="RF007884"/>
    <d v="2026-03-12T10:28:00"/>
    <d v="2026-03-12T00:00:00"/>
    <n v="10"/>
    <x v="2"/>
    <x v="1"/>
    <n v="19"/>
    <n v="442.81"/>
    <n v="427.77"/>
    <n v="1.3"/>
    <n v="10.8"/>
    <n v="11.5"/>
    <n v="107"/>
    <s v="Medium"/>
    <n v="0.91300000000000003"/>
    <x v="0"/>
    <s v=""/>
    <n v="4.41"/>
    <n v="0"/>
    <n v="-15.04"/>
    <n v="0.7"/>
    <s v="Thursday"/>
    <s v="10-15 min"/>
    <n v="1"/>
    <s v="Between 0.8-1.0"/>
  </r>
  <r>
    <s v="RF007885"/>
    <d v="2026-03-12T10:39:00"/>
    <d v="2026-03-12T00:00:00"/>
    <n v="10"/>
    <x v="4"/>
    <x v="1"/>
    <n v="7.6"/>
    <n v="136.36000000000001"/>
    <n v="135.47"/>
    <n v="1"/>
    <n v="4.4000000000000004"/>
    <n v="3.6"/>
    <n v="69"/>
    <s v="Low"/>
    <n v="1.79"/>
    <x v="0"/>
    <s v=""/>
    <n v="4.8"/>
    <n v="0"/>
    <n v="-0.89"/>
    <n v="-0.8"/>
    <s v="Thursday"/>
    <s v="0-5 min"/>
    <n v="1"/>
    <s v="Above 1.2"/>
  </r>
  <r>
    <s v="RF007886"/>
    <d v="2026-03-12T10:42:00"/>
    <d v="2026-03-12T00:00:00"/>
    <n v="10"/>
    <x v="2"/>
    <x v="0"/>
    <n v="6.8"/>
    <n v="133.44"/>
    <n v="124.91"/>
    <n v="1"/>
    <n v="6.9"/>
    <n v="7.8"/>
    <n v="116"/>
    <s v="Low"/>
    <n v="1.4350000000000001"/>
    <x v="0"/>
    <s v=""/>
    <n v="5"/>
    <n v="4"/>
    <n v="-8.5299999999999994"/>
    <n v="0.9"/>
    <s v="Thursday"/>
    <s v="5-10 min"/>
    <n v="1"/>
    <s v="Above 1.2"/>
  </r>
  <r>
    <s v="RF007887"/>
    <d v="2026-03-12T10:45:00"/>
    <d v="2026-03-12T00:00:00"/>
    <n v="10"/>
    <x v="3"/>
    <x v="1"/>
    <n v="5.2"/>
    <n v="118.78"/>
    <n v="118.18"/>
    <n v="1"/>
    <n v="6.9"/>
    <n v="4.5"/>
    <n v="58"/>
    <s v="Low"/>
    <n v="1.151"/>
    <x v="0"/>
    <s v=""/>
    <n v="5"/>
    <n v="0"/>
    <n v="-0.6"/>
    <n v="-2.4"/>
    <s v="Thursday"/>
    <s v="5-10 min"/>
    <n v="1"/>
    <s v="Between 1.0-1.2"/>
  </r>
  <r>
    <s v="RF007888"/>
    <d v="2026-03-12T10:47:00"/>
    <d v="2026-03-12T00:00:00"/>
    <n v="10"/>
    <x v="0"/>
    <x v="1"/>
    <n v="7.5"/>
    <n v="159.41999999999999"/>
    <n v="163.31"/>
    <n v="1"/>
    <n v="6.9"/>
    <n v="11.8"/>
    <n v="101"/>
    <s v="Medium"/>
    <n v="0.93400000000000005"/>
    <x v="0"/>
    <s v=""/>
    <n v="4.67"/>
    <n v="0"/>
    <n v="3.89"/>
    <n v="4.9000000000000004"/>
    <s v="Thursday"/>
    <s v="5-10 min"/>
    <n v="1"/>
    <s v="Between 0.8-1.0"/>
  </r>
  <r>
    <s v="RF007889"/>
    <d v="2026-03-12T10:53:00"/>
    <d v="2026-03-12T00:00:00"/>
    <n v="10"/>
    <x v="4"/>
    <x v="0"/>
    <n v="8.1999999999999993"/>
    <n v="138.72999999999999"/>
    <n v="146.37"/>
    <n v="1"/>
    <n v="5.2"/>
    <n v="1"/>
    <n v="52"/>
    <s v="Low"/>
    <n v="1.171"/>
    <x v="0"/>
    <s v=""/>
    <n v="4.5599999999999996"/>
    <n v="3"/>
    <n v="7.64"/>
    <n v="-4.2"/>
    <s v="Thursday"/>
    <s v="5-10 min"/>
    <n v="1"/>
    <s v="Between 1.0-1.2"/>
  </r>
  <r>
    <s v="RF007890"/>
    <d v="2026-03-12T10:55:00"/>
    <d v="2026-03-12T00:00:00"/>
    <n v="10"/>
    <x v="3"/>
    <x v="0"/>
    <n v="1.8"/>
    <n v="64.959999999999994"/>
    <n v="58.33"/>
    <n v="1"/>
    <n v="10.5"/>
    <n v="14.1"/>
    <n v="60"/>
    <s v="Low"/>
    <n v="1.212"/>
    <x v="0"/>
    <s v=""/>
    <n v="4.5199999999999996"/>
    <n v="6"/>
    <n v="-6.63"/>
    <n v="3.6"/>
    <s v="Thursday"/>
    <s v="10-15 min"/>
    <n v="1"/>
    <s v="Above 1.2"/>
  </r>
  <r>
    <s v="RF007891"/>
    <d v="2026-03-12T11:04:00"/>
    <d v="2026-03-12T00:00:00"/>
    <n v="11"/>
    <x v="2"/>
    <x v="0"/>
    <n v="4.5999999999999996"/>
    <n v="119"/>
    <n v="116.52"/>
    <n v="1"/>
    <n v="4"/>
    <n v="8.1999999999999993"/>
    <n v="100"/>
    <s v="Medium"/>
    <n v="0.85"/>
    <x v="0"/>
    <s v=""/>
    <n v="5"/>
    <n v="10"/>
    <n v="-2.48"/>
    <n v="4.2"/>
    <s v="Thursday"/>
    <s v="0-5 min"/>
    <n v="1"/>
    <s v="Between 0.8-1.0"/>
  </r>
  <r>
    <s v="RF007892"/>
    <d v="2026-03-12T11:11:00"/>
    <d v="2026-03-12T00:00:00"/>
    <n v="11"/>
    <x v="2"/>
    <x v="1"/>
    <n v="3.3"/>
    <n v="81.23"/>
    <m/>
    <n v="1"/>
    <n v="5.8"/>
    <n v="2.8"/>
    <n v="96"/>
    <s v="Medium"/>
    <n v="0.99399999999999999"/>
    <x v="1"/>
    <s v="Pickup too far"/>
    <n v="4.49"/>
    <n v="0"/>
    <m/>
    <n v="-3"/>
    <s v="Thursday"/>
    <s v="5-10 min"/>
    <n v="0"/>
    <s v="Between 0.8-1.0"/>
  </r>
  <r>
    <s v="RF007893"/>
    <d v="2026-03-12T11:18:00"/>
    <d v="2026-03-12T00:00:00"/>
    <n v="11"/>
    <x v="0"/>
    <x v="0"/>
    <n v="2"/>
    <n v="70.69"/>
    <n v="71.77"/>
    <n v="1"/>
    <n v="6.7"/>
    <n v="6.2"/>
    <n v="121"/>
    <s v="Medium"/>
    <n v="0.95699999999999996"/>
    <x v="0"/>
    <s v=""/>
    <n v="4.72"/>
    <n v="6"/>
    <n v="1.08"/>
    <n v="-0.5"/>
    <s v="Thursday"/>
    <s v="5-10 min"/>
    <n v="1"/>
    <s v="Between 0.8-1.0"/>
  </r>
  <r>
    <s v="RF007894"/>
    <d v="2026-03-12T11:28:00"/>
    <d v="2026-03-12T00:00:00"/>
    <n v="11"/>
    <x v="0"/>
    <x v="0"/>
    <n v="0.9"/>
    <n v="55.89"/>
    <n v="54.66"/>
    <n v="1"/>
    <n v="2"/>
    <n v="3.1"/>
    <n v="129"/>
    <s v="Medium"/>
    <n v="0.94199999999999995"/>
    <x v="0"/>
    <s v=""/>
    <n v="4.93"/>
    <n v="2"/>
    <n v="-1.23"/>
    <n v="1.1000000000000001"/>
    <s v="Thursday"/>
    <s v="0-5 min"/>
    <n v="1"/>
    <s v="Between 0.8-1.0"/>
  </r>
  <r>
    <s v="RF007895"/>
    <d v="2026-03-12T12:23:00"/>
    <d v="2026-03-12T00:00:00"/>
    <n v="12"/>
    <x v="1"/>
    <x v="0"/>
    <n v="20.2"/>
    <n v="387.14"/>
    <n v="388.72"/>
    <n v="1"/>
    <n v="2"/>
    <n v="1"/>
    <n v="110"/>
    <s v="Low"/>
    <n v="1.7589999999999999"/>
    <x v="0"/>
    <s v=""/>
    <n v="4.72"/>
    <n v="4"/>
    <n v="1.58"/>
    <n v="-1"/>
    <s v="Thursday"/>
    <s v="0-5 min"/>
    <n v="1"/>
    <s v="Above 1.2"/>
  </r>
  <r>
    <s v="RF007896"/>
    <d v="2026-03-12T12:31:00"/>
    <d v="2026-03-12T00:00:00"/>
    <n v="12"/>
    <x v="1"/>
    <x v="0"/>
    <n v="26.1"/>
    <n v="375.99"/>
    <n v="370.71"/>
    <n v="1"/>
    <n v="7"/>
    <n v="7.1"/>
    <n v="95"/>
    <s v="Medium"/>
    <n v="1.1659999999999999"/>
    <x v="0"/>
    <s v=""/>
    <n v="5"/>
    <n v="16"/>
    <n v="-5.28"/>
    <n v="0.1"/>
    <s v="Thursday"/>
    <s v="5-10 min"/>
    <n v="1"/>
    <s v="Between 1.0-1.2"/>
  </r>
  <r>
    <s v="RF007897"/>
    <d v="2026-03-12T12:41:00"/>
    <d v="2026-03-12T00:00:00"/>
    <n v="12"/>
    <x v="0"/>
    <x v="0"/>
    <n v="19.899999999999999"/>
    <n v="373.96"/>
    <n v="374.55"/>
    <n v="1"/>
    <n v="5.2"/>
    <n v="1.6"/>
    <n v="130"/>
    <s v="Medium"/>
    <n v="1.0469999999999999"/>
    <x v="0"/>
    <s v=""/>
    <n v="4.45"/>
    <n v="7"/>
    <n v="0.59"/>
    <n v="-3.6"/>
    <s v="Thursday"/>
    <s v="5-10 min"/>
    <n v="1"/>
    <s v="Between 1.0-1.2"/>
  </r>
  <r>
    <s v="RF007898"/>
    <d v="2026-03-12T13:03:00"/>
    <d v="2026-03-12T00:00:00"/>
    <n v="13"/>
    <x v="1"/>
    <x v="1"/>
    <n v="10.5"/>
    <n v="187.44"/>
    <n v="196.63"/>
    <n v="1"/>
    <n v="2"/>
    <n v="2.2000000000000002"/>
    <n v="78"/>
    <s v="Low"/>
    <n v="1.123"/>
    <x v="0"/>
    <s v=""/>
    <n v="4.57"/>
    <n v="0"/>
    <n v="9.19"/>
    <n v="0.2"/>
    <s v="Thursday"/>
    <s v="0-5 min"/>
    <n v="1"/>
    <s v="Between 1.0-1.2"/>
  </r>
  <r>
    <s v="RF007899"/>
    <d v="2026-03-12T13:13:00"/>
    <d v="2026-03-12T00:00:00"/>
    <n v="13"/>
    <x v="2"/>
    <x v="1"/>
    <n v="7.1"/>
    <n v="138.36000000000001"/>
    <n v="142.63"/>
    <n v="1"/>
    <n v="7.1"/>
    <n v="6.1"/>
    <n v="122"/>
    <s v="Medium"/>
    <n v="1.05"/>
    <x v="0"/>
    <s v=""/>
    <n v="4.62"/>
    <n v="0"/>
    <n v="4.2699999999999996"/>
    <n v="-1"/>
    <s v="Thursday"/>
    <s v="5-10 min"/>
    <n v="1"/>
    <s v="Between 1.0-1.2"/>
  </r>
  <r>
    <s v="RF007900"/>
    <d v="2026-03-12T13:23:00"/>
    <d v="2026-03-12T00:00:00"/>
    <n v="13"/>
    <x v="3"/>
    <x v="0"/>
    <n v="4.0999999999999996"/>
    <n v="104.31"/>
    <n v="100.3"/>
    <n v="1.1000000000000001"/>
    <n v="3.9"/>
    <n v="5.3"/>
    <n v="60"/>
    <s v="Low"/>
    <n v="1.407"/>
    <x v="0"/>
    <s v=""/>
    <n v="4.6900000000000004"/>
    <n v="19"/>
    <n v="-4.01"/>
    <n v="1.4"/>
    <s v="Thursday"/>
    <s v="0-5 min"/>
    <n v="1"/>
    <s v="Above 1.2"/>
  </r>
  <r>
    <s v="RF007901"/>
    <d v="2026-03-12T13:36:00"/>
    <d v="2026-03-12T00:00:00"/>
    <n v="13"/>
    <x v="0"/>
    <x v="1"/>
    <n v="4.7"/>
    <n v="133.72999999999999"/>
    <m/>
    <n v="1.1000000000000001"/>
    <n v="6.3"/>
    <n v="5.9"/>
    <n v="127"/>
    <s v="Low"/>
    <n v="1.518"/>
    <x v="1"/>
    <s v="Driver unavailable"/>
    <n v="4.93"/>
    <n v="0"/>
    <m/>
    <n v="-0.4"/>
    <s v="Thursday"/>
    <s v="5-10 min"/>
    <n v="0"/>
    <s v="Above 1.2"/>
  </r>
  <r>
    <s v="RF007902"/>
    <d v="2026-03-12T13:44:00"/>
    <d v="2026-03-12T00:00:00"/>
    <n v="13"/>
    <x v="2"/>
    <x v="1"/>
    <n v="2.2000000000000002"/>
    <n v="75.150000000000006"/>
    <n v="76.88"/>
    <n v="1.1000000000000001"/>
    <n v="7.9"/>
    <n v="9.6999999999999993"/>
    <n v="112"/>
    <s v="Medium"/>
    <n v="1.042"/>
    <x v="0"/>
    <s v=""/>
    <n v="4.29"/>
    <n v="0"/>
    <n v="1.73"/>
    <n v="1.8"/>
    <s v="Thursday"/>
    <s v="5-10 min"/>
    <n v="1"/>
    <s v="Between 1.0-1.2"/>
  </r>
  <r>
    <s v="RF007903"/>
    <d v="2026-03-12T13:47:00"/>
    <d v="2026-03-12T00:00:00"/>
    <n v="13"/>
    <x v="2"/>
    <x v="1"/>
    <n v="5.5"/>
    <n v="109.75"/>
    <n v="104.26"/>
    <n v="1"/>
    <n v="3.9"/>
    <n v="2.5"/>
    <n v="110"/>
    <s v="Low"/>
    <n v="1.321"/>
    <x v="0"/>
    <s v=""/>
    <n v="4.68"/>
    <n v="0"/>
    <n v="-5.49"/>
    <n v="-1.4"/>
    <s v="Thursday"/>
    <s v="0-5 min"/>
    <n v="1"/>
    <s v="Above 1.2"/>
  </r>
  <r>
    <s v="RF007904"/>
    <d v="2026-03-12T14:18:00"/>
    <d v="2026-03-12T00:00:00"/>
    <n v="14"/>
    <x v="4"/>
    <x v="0"/>
    <n v="1.3"/>
    <n v="63.16"/>
    <n v="63.89"/>
    <n v="1.1000000000000001"/>
    <n v="2"/>
    <n v="1"/>
    <n v="50"/>
    <s v="Low"/>
    <n v="1.3109999999999999"/>
    <x v="0"/>
    <s v=""/>
    <n v="4.8"/>
    <n v="7"/>
    <n v="0.73"/>
    <n v="-1"/>
    <s v="Thursday"/>
    <s v="0-5 min"/>
    <n v="1"/>
    <s v="Above 1.2"/>
  </r>
  <r>
    <s v="RF007905"/>
    <d v="2026-03-12T14:58:00"/>
    <d v="2026-03-12T00:00:00"/>
    <n v="14"/>
    <x v="0"/>
    <x v="0"/>
    <n v="6.6"/>
    <n v="153.30000000000001"/>
    <n v="157.19999999999999"/>
    <n v="1"/>
    <n v="2.9"/>
    <n v="2.8"/>
    <n v="112"/>
    <s v="Medium"/>
    <n v="0.96299999999999997"/>
    <x v="0"/>
    <s v=""/>
    <n v="4.9000000000000004"/>
    <n v="4"/>
    <n v="3.9"/>
    <n v="-0.1"/>
    <s v="Thursday"/>
    <s v="0-5 min"/>
    <n v="1"/>
    <s v="Between 0.8-1.0"/>
  </r>
  <r>
    <s v="RF007906"/>
    <d v="2026-03-12T14:59:00"/>
    <d v="2026-03-12T00:00:00"/>
    <n v="14"/>
    <x v="4"/>
    <x v="0"/>
    <n v="2.2999999999999998"/>
    <n v="67.709999999999994"/>
    <m/>
    <n v="1"/>
    <n v="2"/>
    <n v="1"/>
    <n v="53"/>
    <s v="Low"/>
    <n v="2.141"/>
    <x v="2"/>
    <s v="Changed plans"/>
    <n v="4.5999999999999996"/>
    <n v="4"/>
    <m/>
    <n v="-1"/>
    <s v="Thursday"/>
    <s v="0-5 min"/>
    <n v="0"/>
    <s v="Above 1.2"/>
  </r>
  <r>
    <s v="RF007907"/>
    <d v="2026-03-12T15:05:00"/>
    <d v="2026-03-12T00:00:00"/>
    <n v="15"/>
    <x v="2"/>
    <x v="0"/>
    <n v="10.9"/>
    <n v="251.12"/>
    <m/>
    <n v="1.1000000000000001"/>
    <n v="3"/>
    <n v="6.6"/>
    <n v="100"/>
    <s v="Medium"/>
    <n v="0.93200000000000005"/>
    <x v="1"/>
    <s v="Driver unavailable"/>
    <n v="4.7"/>
    <n v="9"/>
    <m/>
    <n v="3.6"/>
    <s v="Thursday"/>
    <s v="0-5 min"/>
    <n v="0"/>
    <s v="Between 0.8-1.0"/>
  </r>
  <r>
    <s v="RF007908"/>
    <d v="2026-03-12T16:15:00"/>
    <d v="2026-03-12T00:00:00"/>
    <n v="16"/>
    <x v="2"/>
    <x v="0"/>
    <n v="4.4000000000000004"/>
    <n v="125.97"/>
    <n v="130.01"/>
    <n v="1.1000000000000001"/>
    <n v="7.7"/>
    <n v="4.8"/>
    <n v="113"/>
    <s v="Medium"/>
    <n v="1.0840000000000001"/>
    <x v="0"/>
    <s v=""/>
    <n v="4.76"/>
    <n v="2"/>
    <n v="4.04"/>
    <n v="-2.9"/>
    <s v="Thursday"/>
    <s v="5-10 min"/>
    <n v="1"/>
    <s v="Between 1.0-1.2"/>
  </r>
  <r>
    <s v="RF007909"/>
    <d v="2026-03-12T16:51:00"/>
    <d v="2026-03-12T00:00:00"/>
    <n v="16"/>
    <x v="3"/>
    <x v="0"/>
    <n v="12.8"/>
    <n v="226.34"/>
    <n v="246.51"/>
    <n v="1.1000000000000001"/>
    <n v="3.3"/>
    <n v="7.2"/>
    <n v="57"/>
    <s v="Low"/>
    <n v="1.42"/>
    <x v="0"/>
    <s v=""/>
    <n v="4.8499999999999996"/>
    <n v="3"/>
    <n v="20.170000000000002"/>
    <n v="3.9"/>
    <s v="Thursday"/>
    <s v="0-5 min"/>
    <n v="1"/>
    <s v="Above 1.2"/>
  </r>
  <r>
    <s v="RF007910"/>
    <d v="2026-03-12T17:13:00"/>
    <d v="2026-03-12T00:00:00"/>
    <n v="17"/>
    <x v="0"/>
    <x v="0"/>
    <n v="13"/>
    <n v="257.54000000000002"/>
    <n v="263.36"/>
    <n v="1.2"/>
    <n v="4.8"/>
    <n v="7.4"/>
    <n v="94"/>
    <s v="Medium"/>
    <n v="0.69899999999999995"/>
    <x v="0"/>
    <s v=""/>
    <n v="5"/>
    <n v="3"/>
    <n v="5.82"/>
    <n v="2.6"/>
    <s v="Thursday"/>
    <s v="0-5 min"/>
    <n v="1"/>
    <s v="Below 0.8"/>
  </r>
  <r>
    <s v="RF007911"/>
    <d v="2026-03-12T17:39:00"/>
    <d v="2026-03-12T00:00:00"/>
    <n v="17"/>
    <x v="1"/>
    <x v="0"/>
    <n v="8.8000000000000007"/>
    <n v="183.37"/>
    <n v="184.35"/>
    <n v="1.1000000000000001"/>
    <n v="9.6"/>
    <n v="10.9"/>
    <n v="84"/>
    <s v="Medium"/>
    <n v="0.83499999999999996"/>
    <x v="0"/>
    <s v=""/>
    <n v="4.71"/>
    <n v="6"/>
    <n v="0.98"/>
    <n v="1.3"/>
    <s v="Thursday"/>
    <s v="5-10 min"/>
    <n v="1"/>
    <s v="Between 0.8-1.0"/>
  </r>
  <r>
    <s v="RF007912"/>
    <d v="2026-03-12T17:42:00"/>
    <d v="2026-03-12T00:00:00"/>
    <n v="17"/>
    <x v="0"/>
    <x v="0"/>
    <n v="14.3"/>
    <n v="322.58"/>
    <n v="308.13"/>
    <n v="1.2"/>
    <n v="5.9"/>
    <n v="10.4"/>
    <n v="106"/>
    <s v="Medium"/>
    <n v="0.83799999999999997"/>
    <x v="0"/>
    <s v=""/>
    <n v="4.84"/>
    <n v="3"/>
    <n v="-14.45"/>
    <n v="4.5"/>
    <s v="Thursday"/>
    <s v="5-10 min"/>
    <n v="1"/>
    <s v="Between 0.8-1.0"/>
  </r>
  <r>
    <s v="RF007913"/>
    <d v="2026-03-12T17:45:00"/>
    <d v="2026-03-12T00:00:00"/>
    <n v="17"/>
    <x v="0"/>
    <x v="1"/>
    <n v="6.3"/>
    <n v="145.18"/>
    <n v="134.36000000000001"/>
    <n v="1.2"/>
    <n v="7.6"/>
    <n v="1.1000000000000001"/>
    <n v="125"/>
    <s v="High"/>
    <n v="0.78500000000000003"/>
    <x v="0"/>
    <s v=""/>
    <n v="4.32"/>
    <n v="0"/>
    <n v="-10.82"/>
    <n v="-6.5"/>
    <s v="Thursday"/>
    <s v="5-10 min"/>
    <n v="1"/>
    <s v="Below 0.8"/>
  </r>
  <r>
    <s v="RF007914"/>
    <d v="2026-03-12T17:53:00"/>
    <d v="2026-03-12T00:00:00"/>
    <n v="17"/>
    <x v="4"/>
    <x v="0"/>
    <n v="12.3"/>
    <n v="250.14"/>
    <n v="246.93"/>
    <n v="1.1000000000000001"/>
    <n v="2.9"/>
    <n v="3.3"/>
    <n v="54"/>
    <s v="Low"/>
    <n v="1.8720000000000001"/>
    <x v="0"/>
    <s v=""/>
    <n v="4.67"/>
    <n v="8"/>
    <n v="-3.21"/>
    <n v="0.4"/>
    <s v="Thursday"/>
    <s v="0-5 min"/>
    <n v="1"/>
    <s v="Above 1.2"/>
  </r>
  <r>
    <s v="RF007915"/>
    <d v="2026-03-12T18:53:00"/>
    <d v="2026-03-12T00:00:00"/>
    <n v="18"/>
    <x v="0"/>
    <x v="0"/>
    <n v="7.6"/>
    <n v="220.38"/>
    <n v="228.48"/>
    <n v="1.3"/>
    <n v="11.5"/>
    <n v="12.4"/>
    <n v="74"/>
    <s v="High"/>
    <n v="0.47499999999999998"/>
    <x v="0"/>
    <s v=""/>
    <n v="4.8600000000000003"/>
    <n v="5"/>
    <n v="8.1"/>
    <n v="0.9"/>
    <s v="Thursday"/>
    <s v="10-15 min"/>
    <n v="1"/>
    <s v="Below 0.8"/>
  </r>
  <r>
    <s v="RF007916"/>
    <d v="2026-03-12T19:03:00"/>
    <d v="2026-03-12T00:00:00"/>
    <n v="19"/>
    <x v="4"/>
    <x v="1"/>
    <n v="12.9"/>
    <n v="228.09"/>
    <n v="231.32"/>
    <n v="1"/>
    <n v="5.6"/>
    <n v="5.0999999999999996"/>
    <n v="51"/>
    <s v="Low"/>
    <n v="1.0349999999999999"/>
    <x v="0"/>
    <s v=""/>
    <n v="4.95"/>
    <n v="0"/>
    <n v="3.23"/>
    <n v="-0.5"/>
    <s v="Thursday"/>
    <s v="5-10 min"/>
    <n v="1"/>
    <s v="Between 1.0-1.2"/>
  </r>
  <r>
    <s v="RF007917"/>
    <d v="2026-03-12T19:05:00"/>
    <d v="2026-03-12T00:00:00"/>
    <n v="19"/>
    <x v="1"/>
    <x v="0"/>
    <n v="6.9"/>
    <n v="141.91999999999999"/>
    <n v="145.88999999999999"/>
    <n v="1.1000000000000001"/>
    <n v="8.9"/>
    <n v="9.8000000000000007"/>
    <n v="80"/>
    <s v="Medium"/>
    <n v="0.753"/>
    <x v="0"/>
    <s v=""/>
    <n v="4.38"/>
    <n v="2"/>
    <n v="3.97"/>
    <n v="0.9"/>
    <s v="Thursday"/>
    <s v="5-10 min"/>
    <n v="1"/>
    <s v="Below 0.8"/>
  </r>
  <r>
    <s v="RF007918"/>
    <d v="2026-03-12T19:09:00"/>
    <d v="2026-03-12T00:00:00"/>
    <n v="19"/>
    <x v="2"/>
    <x v="1"/>
    <n v="12"/>
    <n v="260.52"/>
    <n v="263.45999999999998"/>
    <n v="1.3"/>
    <n v="3.9"/>
    <n v="4.0999999999999996"/>
    <n v="106"/>
    <s v="Medium"/>
    <n v="0.81799999999999995"/>
    <x v="0"/>
    <s v=""/>
    <n v="4.71"/>
    <n v="0"/>
    <n v="2.94"/>
    <n v="0.2"/>
    <s v="Thursday"/>
    <s v="0-5 min"/>
    <n v="1"/>
    <s v="Between 0.8-1.0"/>
  </r>
  <r>
    <s v="RF007919"/>
    <d v="2026-03-12T19:15:00"/>
    <d v="2026-03-12T00:00:00"/>
    <n v="19"/>
    <x v="0"/>
    <x v="1"/>
    <n v="11.4"/>
    <n v="263.51"/>
    <m/>
    <n v="1.2"/>
    <n v="10.7"/>
    <n v="7.5"/>
    <n v="94"/>
    <s v="High"/>
    <n v="0.63600000000000001"/>
    <x v="2"/>
    <s v="ETA too high"/>
    <n v="4.62"/>
    <n v="0"/>
    <m/>
    <n v="-3.2"/>
    <s v="Thursday"/>
    <s v="10-15 min"/>
    <n v="0"/>
    <s v="Below 0.8"/>
  </r>
  <r>
    <s v="RF007920"/>
    <d v="2026-03-12T19:27:00"/>
    <d v="2026-03-12T00:00:00"/>
    <n v="19"/>
    <x v="1"/>
    <x v="1"/>
    <n v="6.9"/>
    <n v="162.28"/>
    <n v="160.55000000000001"/>
    <n v="1.1000000000000001"/>
    <n v="6.6"/>
    <n v="8.9"/>
    <n v="84"/>
    <s v="Medium"/>
    <n v="0.93"/>
    <x v="0"/>
    <s v=""/>
    <n v="4.96"/>
    <n v="0"/>
    <n v="-1.73"/>
    <n v="2.2999999999999998"/>
    <s v="Thursday"/>
    <s v="5-10 min"/>
    <n v="1"/>
    <s v="Between 0.8-1.0"/>
  </r>
  <r>
    <s v="RF007921"/>
    <d v="2026-03-12T19:31:00"/>
    <d v="2026-03-12T00:00:00"/>
    <n v="19"/>
    <x v="1"/>
    <x v="0"/>
    <n v="3.2"/>
    <n v="90.56"/>
    <n v="93.48"/>
    <n v="1.1000000000000001"/>
    <n v="4.7"/>
    <n v="3.9"/>
    <n v="71"/>
    <s v="Medium"/>
    <n v="0.86599999999999999"/>
    <x v="0"/>
    <s v=""/>
    <n v="4.41"/>
    <n v="1"/>
    <n v="2.92"/>
    <n v="-0.8"/>
    <s v="Thursday"/>
    <s v="0-5 min"/>
    <n v="1"/>
    <s v="Between 0.8-1.0"/>
  </r>
  <r>
    <s v="RF007922"/>
    <d v="2026-03-12T19:40:00"/>
    <d v="2026-03-12T00:00:00"/>
    <n v="19"/>
    <x v="4"/>
    <x v="1"/>
    <n v="12"/>
    <n v="245.84"/>
    <n v="255.61"/>
    <n v="1.1000000000000001"/>
    <n v="4.5999999999999996"/>
    <n v="6.2"/>
    <n v="48"/>
    <s v="Low"/>
    <n v="1.2609999999999999"/>
    <x v="0"/>
    <s v=""/>
    <n v="4.84"/>
    <n v="0"/>
    <n v="9.77"/>
    <n v="1.6"/>
    <s v="Thursday"/>
    <s v="0-5 min"/>
    <n v="1"/>
    <s v="Above 1.2"/>
  </r>
  <r>
    <s v="RF007923"/>
    <d v="2026-03-12T19:41:00"/>
    <d v="2026-03-12T00:00:00"/>
    <n v="19"/>
    <x v="0"/>
    <x v="0"/>
    <n v="6.9"/>
    <n v="166.63"/>
    <n v="168.66"/>
    <n v="1.2"/>
    <n v="6.7"/>
    <n v="7.7"/>
    <n v="85"/>
    <s v="Medium"/>
    <n v="0.627"/>
    <x v="0"/>
    <s v=""/>
    <n v="4.8"/>
    <n v="4"/>
    <n v="2.0299999999999998"/>
    <n v="1"/>
    <s v="Thursday"/>
    <s v="5-10 min"/>
    <n v="1"/>
    <s v="Below 0.8"/>
  </r>
  <r>
    <s v="RF007924"/>
    <d v="2026-03-12T19:45:00"/>
    <d v="2026-03-12T00:00:00"/>
    <n v="19"/>
    <x v="0"/>
    <x v="0"/>
    <n v="12.5"/>
    <n v="245.62"/>
    <n v="246.52"/>
    <n v="1.2"/>
    <n v="8.4"/>
    <n v="12.2"/>
    <n v="81"/>
    <s v="Medium"/>
    <n v="0.60899999999999999"/>
    <x v="0"/>
    <s v=""/>
    <n v="4.87"/>
    <n v="9"/>
    <n v="0.9"/>
    <n v="3.8"/>
    <s v="Thursday"/>
    <s v="5-10 min"/>
    <n v="1"/>
    <s v="Below 0.8"/>
  </r>
  <r>
    <s v="RF007925"/>
    <d v="2026-03-12T19:47:00"/>
    <d v="2026-03-12T00:00:00"/>
    <n v="19"/>
    <x v="4"/>
    <x v="0"/>
    <n v="4.0999999999999996"/>
    <n v="98.64"/>
    <n v="91.5"/>
    <n v="1"/>
    <n v="6.4"/>
    <n v="12.6"/>
    <n v="51"/>
    <s v="Medium"/>
    <n v="0.89100000000000001"/>
    <x v="0"/>
    <s v=""/>
    <n v="4.75"/>
    <n v="7"/>
    <n v="-7.14"/>
    <n v="6.2"/>
    <s v="Thursday"/>
    <s v="5-10 min"/>
    <n v="1"/>
    <s v="Between 0.8-1.0"/>
  </r>
  <r>
    <s v="RF007926"/>
    <d v="2026-03-12T20:10:00"/>
    <d v="2026-03-12T00:00:00"/>
    <n v="20"/>
    <x v="0"/>
    <x v="0"/>
    <n v="1.3"/>
    <n v="68.97"/>
    <n v="68.680000000000007"/>
    <n v="1.1000000000000001"/>
    <n v="9"/>
    <n v="4.5"/>
    <n v="103"/>
    <s v="Medium"/>
    <n v="0.90600000000000003"/>
    <x v="0"/>
    <s v=""/>
    <n v="4.83"/>
    <n v="13"/>
    <n v="-0.28999999999999998"/>
    <n v="-4.5"/>
    <s v="Thursday"/>
    <s v="5-10 min"/>
    <n v="1"/>
    <s v="Between 0.8-1.0"/>
  </r>
  <r>
    <s v="RF007927"/>
    <d v="2026-03-12T20:25:00"/>
    <d v="2026-03-12T00:00:00"/>
    <n v="20"/>
    <x v="1"/>
    <x v="1"/>
    <n v="1.1000000000000001"/>
    <n v="71.75"/>
    <m/>
    <n v="1.3"/>
    <n v="3.2"/>
    <n v="7.4"/>
    <n v="67"/>
    <s v="Medium"/>
    <n v="0.64"/>
    <x v="2"/>
    <s v="ETA too high"/>
    <n v="4.88"/>
    <n v="0"/>
    <m/>
    <n v="4.2"/>
    <s v="Thursday"/>
    <s v="0-5 min"/>
    <n v="0"/>
    <s v="Below 0.8"/>
  </r>
  <r>
    <s v="RF007928"/>
    <d v="2026-03-12T20:28:00"/>
    <d v="2026-03-12T00:00:00"/>
    <n v="20"/>
    <x v="0"/>
    <x v="0"/>
    <n v="3.1"/>
    <n v="92.78"/>
    <n v="93.46"/>
    <n v="1"/>
    <n v="7"/>
    <n v="9.9"/>
    <n v="112"/>
    <s v="Medium"/>
    <n v="0.92300000000000004"/>
    <x v="0"/>
    <s v=""/>
    <n v="4.5999999999999996"/>
    <n v="6"/>
    <n v="0.68"/>
    <n v="2.9"/>
    <s v="Thursday"/>
    <s v="5-10 min"/>
    <n v="1"/>
    <s v="Between 0.8-1.0"/>
  </r>
  <r>
    <s v="RF007929"/>
    <d v="2026-03-12T20:51:00"/>
    <d v="2026-03-12T00:00:00"/>
    <n v="20"/>
    <x v="0"/>
    <x v="0"/>
    <n v="12.3"/>
    <n v="279.58"/>
    <m/>
    <n v="1.4"/>
    <n v="4.2"/>
    <n v="6.1"/>
    <n v="71"/>
    <s v="Medium"/>
    <n v="0.56899999999999995"/>
    <x v="1"/>
    <s v="Driver unavailable"/>
    <n v="4.6900000000000004"/>
    <n v="23"/>
    <m/>
    <n v="1.9"/>
    <s v="Thursday"/>
    <s v="0-5 min"/>
    <n v="0"/>
    <s v="Below 0.8"/>
  </r>
  <r>
    <s v="RF007930"/>
    <d v="2026-03-12T20:55:00"/>
    <d v="2026-03-12T00:00:00"/>
    <n v="20"/>
    <x v="1"/>
    <x v="0"/>
    <n v="4.5"/>
    <n v="102.31"/>
    <n v="101.97"/>
    <n v="1"/>
    <n v="11"/>
    <n v="14.7"/>
    <n v="71"/>
    <s v="Low"/>
    <n v="0.91"/>
    <x v="0"/>
    <s v=""/>
    <n v="4.9000000000000004"/>
    <n v="1"/>
    <n v="-0.34"/>
    <n v="3.7"/>
    <s v="Thursday"/>
    <s v="10-15 min"/>
    <n v="1"/>
    <s v="Between 0.8-1.0"/>
  </r>
  <r>
    <s v="RF007931"/>
    <d v="2026-03-12T21:07:00"/>
    <d v="2026-03-12T00:00:00"/>
    <n v="21"/>
    <x v="1"/>
    <x v="1"/>
    <n v="8.5"/>
    <n v="165.16"/>
    <n v="181.05"/>
    <n v="1"/>
    <n v="7.9"/>
    <n v="14"/>
    <n v="70"/>
    <s v="Low"/>
    <n v="1.0209999999999999"/>
    <x v="0"/>
    <s v=""/>
    <n v="4.7699999999999996"/>
    <n v="0"/>
    <n v="15.89"/>
    <n v="6.1"/>
    <s v="Thursday"/>
    <s v="5-10 min"/>
    <n v="1"/>
    <s v="Between 1.0-1.2"/>
  </r>
  <r>
    <s v="RF007932"/>
    <d v="2026-03-12T21:08:00"/>
    <d v="2026-03-12T00:00:00"/>
    <n v="21"/>
    <x v="1"/>
    <x v="0"/>
    <n v="8.3000000000000007"/>
    <n v="163.79"/>
    <m/>
    <n v="1"/>
    <n v="4.8"/>
    <n v="3.9"/>
    <n v="95"/>
    <s v="Medium"/>
    <n v="1.0149999999999999"/>
    <x v="2"/>
    <s v="Fare too high"/>
    <n v="4.32"/>
    <n v="3"/>
    <m/>
    <n v="-0.9"/>
    <s v="Thursday"/>
    <s v="0-5 min"/>
    <n v="0"/>
    <s v="Between 1.0-1.2"/>
  </r>
  <r>
    <s v="RF007933"/>
    <d v="2026-03-12T21:10:00"/>
    <d v="2026-03-12T00:00:00"/>
    <n v="21"/>
    <x v="3"/>
    <x v="0"/>
    <n v="0.8"/>
    <n v="50.47"/>
    <n v="51.96"/>
    <n v="1"/>
    <n v="5.7"/>
    <n v="16.5"/>
    <n v="57"/>
    <s v="Low"/>
    <n v="1.157"/>
    <x v="0"/>
    <s v=""/>
    <n v="4.42"/>
    <n v="1"/>
    <n v="1.49"/>
    <n v="10.8"/>
    <s v="Thursday"/>
    <s v="5-10 min"/>
    <n v="1"/>
    <s v="Between 1.0-1.2"/>
  </r>
  <r>
    <s v="RF007934"/>
    <d v="2026-03-12T21:11:00"/>
    <d v="2026-03-12T00:00:00"/>
    <n v="21"/>
    <x v="2"/>
    <x v="0"/>
    <n v="9"/>
    <n v="165.59"/>
    <n v="165.55"/>
    <n v="1"/>
    <n v="5"/>
    <n v="2"/>
    <n v="102"/>
    <s v="Medium"/>
    <n v="0.98"/>
    <x v="0"/>
    <s v=""/>
    <n v="5"/>
    <n v="5"/>
    <n v="-0.04"/>
    <n v="-3"/>
    <s v="Thursday"/>
    <s v="0-5 min"/>
    <n v="1"/>
    <s v="Between 0.8-1.0"/>
  </r>
  <r>
    <s v="RF007935"/>
    <d v="2026-03-12T21:17:00"/>
    <d v="2026-03-12T00:00:00"/>
    <n v="21"/>
    <x v="4"/>
    <x v="0"/>
    <n v="8.8000000000000007"/>
    <n v="168.45"/>
    <n v="159.71"/>
    <n v="1.1000000000000001"/>
    <n v="3.8"/>
    <n v="3.7"/>
    <n v="55"/>
    <s v="Medium"/>
    <n v="0.95599999999999996"/>
    <x v="0"/>
    <s v=""/>
    <n v="4.63"/>
    <n v="4"/>
    <n v="-8.74"/>
    <n v="-0.1"/>
    <s v="Thursday"/>
    <s v="0-5 min"/>
    <n v="1"/>
    <s v="Between 0.8-1.0"/>
  </r>
  <r>
    <s v="RF007936"/>
    <d v="2026-03-12T21:37:00"/>
    <d v="2026-03-12T00:00:00"/>
    <n v="21"/>
    <x v="0"/>
    <x v="0"/>
    <n v="3.2"/>
    <n v="107.24"/>
    <n v="107.47"/>
    <n v="1.1000000000000001"/>
    <n v="3.8"/>
    <n v="6.6"/>
    <n v="120"/>
    <s v="Medium"/>
    <n v="0.94"/>
    <x v="0"/>
    <s v=""/>
    <n v="4.28"/>
    <n v="20"/>
    <n v="0.23"/>
    <n v="2.8"/>
    <s v="Thursday"/>
    <s v="0-5 min"/>
    <n v="1"/>
    <s v="Between 0.8-1.0"/>
  </r>
  <r>
    <s v="RF007937"/>
    <d v="2026-03-12T21:42:00"/>
    <d v="2026-03-12T00:00:00"/>
    <n v="21"/>
    <x v="3"/>
    <x v="0"/>
    <n v="7.6"/>
    <n v="137.38999999999999"/>
    <n v="133.55000000000001"/>
    <n v="1"/>
    <n v="4.7"/>
    <n v="4"/>
    <n v="64"/>
    <s v="Low"/>
    <n v="1.4330000000000001"/>
    <x v="0"/>
    <s v=""/>
    <n v="4.6100000000000003"/>
    <n v="7"/>
    <n v="-3.84"/>
    <n v="-0.7"/>
    <s v="Thursday"/>
    <s v="0-5 min"/>
    <n v="1"/>
    <s v="Above 1.2"/>
  </r>
  <r>
    <s v="RF007938"/>
    <d v="2026-03-12T21:46:00"/>
    <d v="2026-03-12T00:00:00"/>
    <n v="21"/>
    <x v="3"/>
    <x v="1"/>
    <n v="14.3"/>
    <n v="217.16"/>
    <n v="225.6"/>
    <n v="1"/>
    <n v="2"/>
    <n v="2.5"/>
    <n v="65"/>
    <s v="Low"/>
    <n v="1.702"/>
    <x v="0"/>
    <s v=""/>
    <n v="4.88"/>
    <n v="0"/>
    <n v="8.44"/>
    <n v="0.5"/>
    <s v="Thursday"/>
    <s v="0-5 min"/>
    <n v="1"/>
    <s v="Above 1.2"/>
  </r>
  <r>
    <s v="RF007939"/>
    <d v="2026-03-12T22:43:00"/>
    <d v="2026-03-12T00:00:00"/>
    <n v="22"/>
    <x v="2"/>
    <x v="0"/>
    <n v="6.3"/>
    <n v="148.35"/>
    <n v="147.29"/>
    <n v="1.1000000000000001"/>
    <n v="7.2"/>
    <n v="9.6999999999999993"/>
    <n v="105"/>
    <s v="Low"/>
    <n v="1.2130000000000001"/>
    <x v="0"/>
    <s v=""/>
    <n v="4.6100000000000003"/>
    <n v="5"/>
    <n v="-1.06"/>
    <n v="2.5"/>
    <s v="Thursday"/>
    <s v="5-10 min"/>
    <n v="1"/>
    <s v="Above 1.2"/>
  </r>
  <r>
    <s v="RF007940"/>
    <d v="2026-03-12T22:48:00"/>
    <d v="2026-03-12T00:00:00"/>
    <n v="22"/>
    <x v="3"/>
    <x v="1"/>
    <n v="10.7"/>
    <n v="179.93"/>
    <n v="173.37"/>
    <n v="1"/>
    <n v="8.1"/>
    <n v="9.6"/>
    <n v="69"/>
    <s v="Low"/>
    <n v="1.927"/>
    <x v="0"/>
    <s v=""/>
    <n v="5"/>
    <n v="0"/>
    <n v="-6.56"/>
    <n v="1.5"/>
    <s v="Thursday"/>
    <s v="5-10 min"/>
    <n v="1"/>
    <s v="Above 1.2"/>
  </r>
  <r>
    <s v="RF007941"/>
    <d v="2026-03-12T23:41:00"/>
    <d v="2026-03-12T00:00:00"/>
    <n v="23"/>
    <x v="1"/>
    <x v="1"/>
    <n v="5.4"/>
    <n v="125.35"/>
    <n v="130.22"/>
    <n v="1"/>
    <n v="3.7"/>
    <n v="9.6999999999999993"/>
    <n v="88"/>
    <s v="Medium"/>
    <n v="1.0740000000000001"/>
    <x v="0"/>
    <s v=""/>
    <n v="4.51"/>
    <n v="0"/>
    <n v="4.87"/>
    <n v="6"/>
    <s v="Thursday"/>
    <s v="0-5 min"/>
    <n v="1"/>
    <s v="Between 1.0-1.2"/>
  </r>
  <r>
    <s v="RF007942"/>
    <d v="2026-03-12T23:46:00"/>
    <d v="2026-03-12T00:00:00"/>
    <n v="23"/>
    <x v="3"/>
    <x v="1"/>
    <n v="19.600000000000001"/>
    <n v="347.43"/>
    <n v="357.42"/>
    <n v="1"/>
    <n v="7.3"/>
    <n v="12.3"/>
    <n v="64"/>
    <s v="Low"/>
    <n v="1.4770000000000001"/>
    <x v="0"/>
    <s v=""/>
    <n v="4.82"/>
    <n v="0"/>
    <n v="9.99"/>
    <n v="5"/>
    <s v="Thursday"/>
    <s v="5-10 min"/>
    <n v="1"/>
    <s v="Above 1.2"/>
  </r>
  <r>
    <s v="RF007943"/>
    <d v="2026-03-13T00:03:00"/>
    <d v="2026-03-13T00:00:00"/>
    <n v="0"/>
    <x v="1"/>
    <x v="1"/>
    <n v="2.8"/>
    <n v="82.04"/>
    <n v="86.62"/>
    <n v="1"/>
    <n v="3.2"/>
    <n v="2.5"/>
    <n v="83"/>
    <s v="Medium"/>
    <n v="0.97399999999999998"/>
    <x v="0"/>
    <s v=""/>
    <n v="4.8899999999999997"/>
    <n v="0"/>
    <n v="4.58"/>
    <n v="-0.7"/>
    <s v="Friday"/>
    <s v="0-5 min"/>
    <n v="1"/>
    <s v="Between 0.8-1.0"/>
  </r>
  <r>
    <s v="RF007944"/>
    <d v="2026-03-13T00:04:00"/>
    <d v="2026-03-13T00:00:00"/>
    <n v="0"/>
    <x v="2"/>
    <x v="0"/>
    <n v="7"/>
    <n v="138.29"/>
    <n v="142.65"/>
    <n v="1"/>
    <n v="3"/>
    <n v="4.8"/>
    <n v="131"/>
    <s v="Low"/>
    <n v="1.637"/>
    <x v="0"/>
    <s v=""/>
    <n v="4.78"/>
    <n v="37"/>
    <n v="4.3600000000000003"/>
    <n v="1.8"/>
    <s v="Friday"/>
    <s v="0-5 min"/>
    <n v="1"/>
    <s v="Above 1.2"/>
  </r>
  <r>
    <s v="RF007945"/>
    <d v="2026-03-13T00:15:00"/>
    <d v="2026-03-13T00:00:00"/>
    <n v="0"/>
    <x v="1"/>
    <x v="0"/>
    <n v="1.7"/>
    <n v="67.11"/>
    <n v="67.92"/>
    <n v="1"/>
    <n v="4.5999999999999996"/>
    <n v="8.3000000000000007"/>
    <n v="88"/>
    <s v="Low"/>
    <n v="1.149"/>
    <x v="0"/>
    <s v=""/>
    <n v="4.8600000000000003"/>
    <n v="4"/>
    <n v="0.81"/>
    <n v="3.7"/>
    <s v="Friday"/>
    <s v="0-5 min"/>
    <n v="1"/>
    <s v="Between 1.0-1.2"/>
  </r>
  <r>
    <s v="RF007946"/>
    <d v="2026-03-13T00:21:00"/>
    <d v="2026-03-13T00:00:00"/>
    <n v="0"/>
    <x v="3"/>
    <x v="0"/>
    <n v="8.1999999999999993"/>
    <n v="164.78"/>
    <m/>
    <n v="1"/>
    <n v="5.3"/>
    <n v="1"/>
    <n v="77"/>
    <s v="Low"/>
    <n v="1.9319999999999999"/>
    <x v="2"/>
    <s v="ETA too high"/>
    <n v="5"/>
    <n v="3"/>
    <m/>
    <n v="-4.3"/>
    <s v="Friday"/>
    <s v="5-10 min"/>
    <n v="0"/>
    <s v="Above 1.2"/>
  </r>
  <r>
    <s v="RF007947"/>
    <d v="2026-03-13T00:32:00"/>
    <d v="2026-03-13T00:00:00"/>
    <n v="0"/>
    <x v="0"/>
    <x v="0"/>
    <n v="1"/>
    <n v="55.89"/>
    <n v="56.8"/>
    <n v="1"/>
    <n v="2.4"/>
    <n v="3.9"/>
    <n v="133"/>
    <s v="Medium"/>
    <n v="1.159"/>
    <x v="0"/>
    <s v=""/>
    <n v="4.84"/>
    <n v="12"/>
    <n v="0.91"/>
    <n v="1.5"/>
    <s v="Friday"/>
    <s v="0-5 min"/>
    <n v="1"/>
    <s v="Between 1.0-1.2"/>
  </r>
  <r>
    <s v="RF007948"/>
    <d v="2026-03-13T00:42:00"/>
    <d v="2026-03-13T00:00:00"/>
    <n v="0"/>
    <x v="1"/>
    <x v="0"/>
    <n v="5.7"/>
    <n v="114.51"/>
    <n v="107.77"/>
    <n v="1"/>
    <n v="4.9000000000000004"/>
    <n v="4.5999999999999996"/>
    <n v="99"/>
    <s v="Low"/>
    <n v="1.6879999999999999"/>
    <x v="0"/>
    <s v=""/>
    <n v="4.3499999999999996"/>
    <n v="13"/>
    <n v="-6.74"/>
    <n v="-0.3"/>
    <s v="Friday"/>
    <s v="0-5 min"/>
    <n v="1"/>
    <s v="Above 1.2"/>
  </r>
  <r>
    <s v="RF007949"/>
    <d v="2026-03-13T00:58:00"/>
    <d v="2026-03-13T00:00:00"/>
    <n v="0"/>
    <x v="0"/>
    <x v="0"/>
    <n v="15.8"/>
    <n v="249.95"/>
    <n v="240.74"/>
    <n v="1"/>
    <n v="4.8"/>
    <n v="5.5"/>
    <n v="131"/>
    <s v="Low"/>
    <n v="1.4379999999999999"/>
    <x v="0"/>
    <s v=""/>
    <n v="4.71"/>
    <n v="7"/>
    <n v="-9.2100000000000009"/>
    <n v="0.7"/>
    <s v="Friday"/>
    <s v="0-5 min"/>
    <n v="1"/>
    <s v="Above 1.2"/>
  </r>
  <r>
    <s v="RF007950"/>
    <d v="2026-03-13T01:26:00"/>
    <d v="2026-03-13T00:00:00"/>
    <n v="1"/>
    <x v="2"/>
    <x v="0"/>
    <n v="10.6"/>
    <n v="201.78"/>
    <n v="200.81"/>
    <n v="1"/>
    <n v="2"/>
    <n v="8.5"/>
    <n v="106"/>
    <s v="Medium"/>
    <n v="1.0760000000000001"/>
    <x v="0"/>
    <s v=""/>
    <n v="4.82"/>
    <n v="5"/>
    <n v="-0.97"/>
    <n v="6.5"/>
    <s v="Friday"/>
    <s v="0-5 min"/>
    <n v="1"/>
    <s v="Between 1.0-1.2"/>
  </r>
  <r>
    <s v="RF007951"/>
    <d v="2026-03-13T02:11:00"/>
    <d v="2026-03-13T00:00:00"/>
    <n v="2"/>
    <x v="3"/>
    <x v="0"/>
    <n v="2"/>
    <n v="67.540000000000006"/>
    <n v="67.09"/>
    <n v="1"/>
    <n v="3.6"/>
    <n v="7"/>
    <n v="78"/>
    <s v="Low"/>
    <n v="1.742"/>
    <x v="0"/>
    <s v=""/>
    <n v="4.97"/>
    <n v="24"/>
    <n v="-0.45"/>
    <n v="3.4"/>
    <s v="Friday"/>
    <s v="0-5 min"/>
    <n v="1"/>
    <s v="Above 1.2"/>
  </r>
  <r>
    <s v="RF007952"/>
    <d v="2026-03-13T02:27:00"/>
    <d v="2026-03-13T00:00:00"/>
    <n v="2"/>
    <x v="0"/>
    <x v="0"/>
    <n v="13.4"/>
    <n v="254.83"/>
    <n v="244.98"/>
    <n v="1"/>
    <n v="3.7"/>
    <n v="5.9"/>
    <n v="126"/>
    <s v="Low"/>
    <n v="1.288"/>
    <x v="0"/>
    <s v=""/>
    <n v="4.8"/>
    <n v="4"/>
    <n v="-9.85"/>
    <n v="2.2000000000000002"/>
    <s v="Friday"/>
    <s v="0-5 min"/>
    <n v="1"/>
    <s v="Above 1.2"/>
  </r>
  <r>
    <s v="RF007953"/>
    <d v="2026-03-13T02:44:00"/>
    <d v="2026-03-13T00:00:00"/>
    <n v="2"/>
    <x v="0"/>
    <x v="0"/>
    <n v="5.6"/>
    <n v="113.26"/>
    <n v="101.99"/>
    <n v="1"/>
    <n v="2.9"/>
    <n v="1.6"/>
    <n v="142"/>
    <s v="Medium"/>
    <n v="1.2070000000000001"/>
    <x v="0"/>
    <s v=""/>
    <n v="4.78"/>
    <n v="7"/>
    <n v="-11.27"/>
    <n v="-1.3"/>
    <s v="Friday"/>
    <s v="0-5 min"/>
    <n v="1"/>
    <s v="Above 1.2"/>
  </r>
  <r>
    <s v="RF007954"/>
    <d v="2026-03-13T02:55:00"/>
    <d v="2026-03-13T00:00:00"/>
    <n v="2"/>
    <x v="1"/>
    <x v="0"/>
    <n v="5.0999999999999996"/>
    <n v="128.52000000000001"/>
    <n v="128.51"/>
    <n v="1"/>
    <n v="2.9"/>
    <n v="7.3"/>
    <n v="95"/>
    <s v="Medium"/>
    <n v="1.1299999999999999"/>
    <x v="0"/>
    <s v=""/>
    <n v="4.8600000000000003"/>
    <n v="40"/>
    <n v="-0.01"/>
    <n v="4.4000000000000004"/>
    <s v="Friday"/>
    <s v="0-5 min"/>
    <n v="1"/>
    <s v="Between 1.0-1.2"/>
  </r>
  <r>
    <s v="RF007955"/>
    <d v="2026-03-13T03:17:00"/>
    <d v="2026-03-13T00:00:00"/>
    <n v="3"/>
    <x v="4"/>
    <x v="0"/>
    <n v="4.8"/>
    <n v="109.37"/>
    <n v="108.4"/>
    <n v="1"/>
    <n v="5.2"/>
    <n v="2.7"/>
    <n v="55"/>
    <s v="Low"/>
    <n v="1.9530000000000001"/>
    <x v="0"/>
    <s v=""/>
    <n v="4.79"/>
    <n v="2"/>
    <n v="-0.97"/>
    <n v="-2.5"/>
    <s v="Friday"/>
    <s v="5-10 min"/>
    <n v="1"/>
    <s v="Above 1.2"/>
  </r>
  <r>
    <s v="RF007956"/>
    <d v="2026-03-13T03:29:00"/>
    <d v="2026-03-13T00:00:00"/>
    <n v="3"/>
    <x v="3"/>
    <x v="0"/>
    <n v="4.5"/>
    <n v="99.02"/>
    <n v="95.02"/>
    <n v="1"/>
    <n v="2"/>
    <n v="2.4"/>
    <n v="78"/>
    <s v="Low"/>
    <n v="2.2000000000000002"/>
    <x v="0"/>
    <s v=""/>
    <n v="4.54"/>
    <n v="5"/>
    <n v="-4"/>
    <n v="0.4"/>
    <s v="Friday"/>
    <s v="0-5 min"/>
    <n v="1"/>
    <s v="Above 1.2"/>
  </r>
  <r>
    <s v="RF007957"/>
    <d v="2026-03-13T03:41:00"/>
    <d v="2026-03-13T00:00:00"/>
    <n v="3"/>
    <x v="0"/>
    <x v="0"/>
    <n v="2.6"/>
    <n v="77.14"/>
    <n v="74.39"/>
    <n v="1"/>
    <n v="6.5"/>
    <n v="8.6"/>
    <n v="124"/>
    <s v="Low"/>
    <n v="1.43"/>
    <x v="0"/>
    <s v=""/>
    <n v="4.95"/>
    <n v="21"/>
    <n v="-2.75"/>
    <n v="2.1"/>
    <s v="Friday"/>
    <s v="5-10 min"/>
    <n v="1"/>
    <s v="Above 1.2"/>
  </r>
  <r>
    <s v="RF007958"/>
    <d v="2026-03-13T03:48:00"/>
    <d v="2026-03-13T00:00:00"/>
    <n v="3"/>
    <x v="3"/>
    <x v="1"/>
    <n v="4.4000000000000004"/>
    <n v="112.26"/>
    <n v="110.09"/>
    <n v="1"/>
    <n v="3.9"/>
    <n v="5.5"/>
    <n v="74"/>
    <s v="Low"/>
    <n v="2.2000000000000002"/>
    <x v="0"/>
    <s v=""/>
    <n v="4.57"/>
    <n v="0"/>
    <n v="-2.17"/>
    <n v="1.6"/>
    <s v="Friday"/>
    <s v="0-5 min"/>
    <n v="1"/>
    <s v="Above 1.2"/>
  </r>
  <r>
    <s v="RF007959"/>
    <d v="2026-03-13T03:51:00"/>
    <d v="2026-03-13T00:00:00"/>
    <n v="3"/>
    <x v="4"/>
    <x v="0"/>
    <n v="5.5"/>
    <n v="107.05"/>
    <m/>
    <n v="1"/>
    <n v="6.8"/>
    <n v="6.5"/>
    <n v="46"/>
    <s v="Low"/>
    <n v="1.6719999999999999"/>
    <x v="2"/>
    <s v="ETA too high"/>
    <n v="4.4000000000000004"/>
    <n v="18"/>
    <m/>
    <n v="-0.3"/>
    <s v="Friday"/>
    <s v="5-10 min"/>
    <n v="0"/>
    <s v="Above 1.2"/>
  </r>
  <r>
    <s v="RF007960"/>
    <d v="2026-03-13T03:59:00"/>
    <d v="2026-03-13T00:00:00"/>
    <n v="3"/>
    <x v="2"/>
    <x v="0"/>
    <n v="0.9"/>
    <n v="55.8"/>
    <n v="60.24"/>
    <n v="1.1000000000000001"/>
    <n v="2.9"/>
    <n v="1.6"/>
    <n v="119"/>
    <s v="Low"/>
    <n v="1.321"/>
    <x v="0"/>
    <s v=""/>
    <n v="4.78"/>
    <n v="2"/>
    <n v="4.4400000000000004"/>
    <n v="-1.3"/>
    <s v="Friday"/>
    <s v="0-5 min"/>
    <n v="1"/>
    <s v="Above 1.2"/>
  </r>
  <r>
    <s v="RF007961"/>
    <d v="2026-03-13T04:13:00"/>
    <d v="2026-03-13T00:00:00"/>
    <n v="4"/>
    <x v="0"/>
    <x v="0"/>
    <n v="3.5"/>
    <n v="99.42"/>
    <n v="99.67"/>
    <n v="1"/>
    <n v="6.2"/>
    <n v="12.4"/>
    <n v="139"/>
    <s v="Medium"/>
    <n v="1.288"/>
    <x v="0"/>
    <s v=""/>
    <n v="4.58"/>
    <n v="10"/>
    <n v="0.25"/>
    <n v="6.2"/>
    <s v="Friday"/>
    <s v="5-10 min"/>
    <n v="1"/>
    <s v="Above 1.2"/>
  </r>
  <r>
    <s v="RF007962"/>
    <d v="2026-03-13T04:16:00"/>
    <d v="2026-03-13T00:00:00"/>
    <n v="4"/>
    <x v="1"/>
    <x v="1"/>
    <n v="9.5"/>
    <n v="224.13"/>
    <m/>
    <n v="1.1000000000000001"/>
    <n v="5.4"/>
    <m/>
    <n v="102"/>
    <s v="Low"/>
    <n v="1.542"/>
    <x v="3"/>
    <s v="No driver available"/>
    <n v="4.75"/>
    <n v="0"/>
    <m/>
    <m/>
    <s v="Friday"/>
    <s v="5-10 min"/>
    <n v="0"/>
    <s v="Above 1.2"/>
  </r>
  <r>
    <s v="RF007963"/>
    <d v="2026-03-13T04:22:00"/>
    <d v="2026-03-13T00:00:00"/>
    <n v="4"/>
    <x v="2"/>
    <x v="0"/>
    <n v="5.5"/>
    <n v="131.86000000000001"/>
    <n v="139.93"/>
    <n v="1.1000000000000001"/>
    <n v="2"/>
    <n v="5.7"/>
    <n v="120"/>
    <s v="Medium"/>
    <n v="1.19"/>
    <x v="0"/>
    <s v=""/>
    <n v="4.4400000000000004"/>
    <n v="72"/>
    <n v="8.07"/>
    <n v="3.7"/>
    <s v="Friday"/>
    <s v="0-5 min"/>
    <n v="1"/>
    <s v="Between 1.0-1.2"/>
  </r>
  <r>
    <s v="RF007964"/>
    <d v="2026-03-13T04:41:00"/>
    <d v="2026-03-13T00:00:00"/>
    <n v="4"/>
    <x v="2"/>
    <x v="1"/>
    <n v="10.6"/>
    <n v="176.63"/>
    <n v="177.32"/>
    <n v="1"/>
    <n v="3.8"/>
    <n v="3.9"/>
    <n v="119"/>
    <s v="Low"/>
    <n v="1.494"/>
    <x v="0"/>
    <s v=""/>
    <n v="4.75"/>
    <n v="0"/>
    <n v="0.69"/>
    <n v="0.1"/>
    <s v="Friday"/>
    <s v="0-5 min"/>
    <n v="1"/>
    <s v="Above 1.2"/>
  </r>
  <r>
    <s v="RF007965"/>
    <d v="2026-03-13T05:09:00"/>
    <d v="2026-03-13T00:00:00"/>
    <n v="5"/>
    <x v="1"/>
    <x v="0"/>
    <n v="1.5"/>
    <n v="76.7"/>
    <n v="72.94"/>
    <n v="1.2"/>
    <n v="9.6"/>
    <n v="7.6"/>
    <n v="109"/>
    <s v="Medium"/>
    <n v="1.266"/>
    <x v="0"/>
    <s v=""/>
    <n v="4.6500000000000004"/>
    <n v="7"/>
    <n v="-3.76"/>
    <n v="-2"/>
    <s v="Friday"/>
    <s v="5-10 min"/>
    <n v="1"/>
    <s v="Above 1.2"/>
  </r>
  <r>
    <s v="RF007966"/>
    <d v="2026-03-13T05:32:00"/>
    <d v="2026-03-13T00:00:00"/>
    <n v="5"/>
    <x v="2"/>
    <x v="0"/>
    <n v="1.4"/>
    <n v="64.239999999999995"/>
    <n v="60.62"/>
    <n v="1.1000000000000001"/>
    <n v="6.1"/>
    <n v="6"/>
    <n v="107"/>
    <s v="Medium"/>
    <n v="1.01"/>
    <x v="0"/>
    <s v=""/>
    <n v="4.6900000000000004"/>
    <n v="10"/>
    <n v="-3.62"/>
    <n v="-0.1"/>
    <s v="Friday"/>
    <s v="5-10 min"/>
    <n v="1"/>
    <s v="Between 1.0-1.2"/>
  </r>
  <r>
    <s v="RF007967"/>
    <d v="2026-03-13T05:42:00"/>
    <d v="2026-03-13T00:00:00"/>
    <n v="5"/>
    <x v="1"/>
    <x v="0"/>
    <n v="7.1"/>
    <n v="162.44999999999999"/>
    <n v="169.54"/>
    <n v="1"/>
    <n v="2"/>
    <n v="2.1"/>
    <n v="99"/>
    <s v="Medium"/>
    <n v="1.2190000000000001"/>
    <x v="0"/>
    <s v=""/>
    <n v="4.75"/>
    <n v="8"/>
    <n v="7.09"/>
    <n v="0.1"/>
    <s v="Friday"/>
    <s v="0-5 min"/>
    <n v="1"/>
    <s v="Above 1.2"/>
  </r>
  <r>
    <s v="RF007968"/>
    <d v="2026-03-13T05:48:00"/>
    <d v="2026-03-13T00:00:00"/>
    <n v="5"/>
    <x v="0"/>
    <x v="0"/>
    <n v="3.1"/>
    <n v="94.72"/>
    <n v="93.26"/>
    <n v="1"/>
    <n v="3.3"/>
    <n v="1"/>
    <n v="144"/>
    <s v="Low"/>
    <n v="1.4530000000000001"/>
    <x v="0"/>
    <s v=""/>
    <n v="4.68"/>
    <n v="15"/>
    <n v="-1.46"/>
    <n v="-2.2999999999999998"/>
    <s v="Friday"/>
    <s v="0-5 min"/>
    <n v="1"/>
    <s v="Above 1.2"/>
  </r>
  <r>
    <s v="RF007969"/>
    <d v="2026-03-13T06:23:00"/>
    <d v="2026-03-13T00:00:00"/>
    <n v="6"/>
    <x v="0"/>
    <x v="1"/>
    <n v="3.4"/>
    <n v="109.4"/>
    <n v="104.41"/>
    <n v="1.1000000000000001"/>
    <n v="6.2"/>
    <n v="11.3"/>
    <n v="113"/>
    <s v="Medium"/>
    <n v="1"/>
    <x v="0"/>
    <s v=""/>
    <n v="4.58"/>
    <n v="0"/>
    <n v="-4.99"/>
    <n v="5.0999999999999996"/>
    <s v="Friday"/>
    <s v="5-10 min"/>
    <n v="1"/>
    <s v="Between 1.0-1.2"/>
  </r>
  <r>
    <s v="RF007970"/>
    <d v="2026-03-13T06:26:00"/>
    <d v="2026-03-13T00:00:00"/>
    <n v="6"/>
    <x v="3"/>
    <x v="0"/>
    <n v="4.3"/>
    <n v="91.81"/>
    <m/>
    <n v="1"/>
    <n v="5.0999999999999996"/>
    <n v="6.8"/>
    <n v="69"/>
    <s v="Low"/>
    <n v="1.5029999999999999"/>
    <x v="2"/>
    <s v="Pickup issue"/>
    <n v="4.47"/>
    <n v="29"/>
    <m/>
    <n v="1.7"/>
    <s v="Friday"/>
    <s v="5-10 min"/>
    <n v="0"/>
    <s v="Above 1.2"/>
  </r>
  <r>
    <s v="RF007971"/>
    <d v="2026-03-13T06:39:00"/>
    <d v="2026-03-13T00:00:00"/>
    <n v="6"/>
    <x v="0"/>
    <x v="1"/>
    <n v="3.6"/>
    <n v="103.91"/>
    <n v="99.75"/>
    <n v="1"/>
    <n v="2"/>
    <n v="1"/>
    <n v="117"/>
    <s v="Medium"/>
    <n v="1.048"/>
    <x v="0"/>
    <s v=""/>
    <n v="4.8099999999999996"/>
    <n v="0"/>
    <n v="-4.16"/>
    <n v="-1"/>
    <s v="Friday"/>
    <s v="0-5 min"/>
    <n v="1"/>
    <s v="Between 1.0-1.2"/>
  </r>
  <r>
    <s v="RF007972"/>
    <d v="2026-03-13T06:46:00"/>
    <d v="2026-03-13T00:00:00"/>
    <n v="6"/>
    <x v="3"/>
    <x v="0"/>
    <n v="4.7"/>
    <n v="112.84"/>
    <n v="116.38"/>
    <n v="1"/>
    <n v="2"/>
    <n v="1"/>
    <n v="72"/>
    <s v="Low"/>
    <n v="2.1440000000000001"/>
    <x v="0"/>
    <s v=""/>
    <n v="4.58"/>
    <n v="9"/>
    <n v="3.54"/>
    <n v="-1"/>
    <s v="Friday"/>
    <s v="0-5 min"/>
    <n v="1"/>
    <s v="Above 1.2"/>
  </r>
  <r>
    <s v="RF007973"/>
    <d v="2026-03-13T07:18:00"/>
    <d v="2026-03-13T00:00:00"/>
    <n v="7"/>
    <x v="2"/>
    <x v="0"/>
    <n v="8"/>
    <n v="140.94"/>
    <n v="140.03"/>
    <n v="1"/>
    <n v="6.3"/>
    <n v="1.6"/>
    <n v="113"/>
    <s v="Medium"/>
    <n v="1.1890000000000001"/>
    <x v="0"/>
    <s v=""/>
    <n v="4.41"/>
    <n v="3"/>
    <n v="-0.91"/>
    <n v="-4.7"/>
    <s v="Friday"/>
    <s v="5-10 min"/>
    <n v="1"/>
    <s v="Between 1.0-1.2"/>
  </r>
  <r>
    <s v="RF007974"/>
    <d v="2026-03-13T07:34:00"/>
    <d v="2026-03-13T00:00:00"/>
    <n v="7"/>
    <x v="2"/>
    <x v="1"/>
    <n v="25.5"/>
    <n v="494.27"/>
    <m/>
    <n v="1.1000000000000001"/>
    <n v="4.2"/>
    <n v="5.9"/>
    <n v="103"/>
    <s v="Medium"/>
    <n v="1.0760000000000001"/>
    <x v="2"/>
    <s v="ETA too high"/>
    <n v="4.62"/>
    <n v="0"/>
    <m/>
    <n v="1.7"/>
    <s v="Friday"/>
    <s v="0-5 min"/>
    <n v="0"/>
    <s v="Between 1.0-1.2"/>
  </r>
  <r>
    <s v="RF007975"/>
    <d v="2026-03-13T07:38:00"/>
    <d v="2026-03-13T00:00:00"/>
    <n v="7"/>
    <x v="0"/>
    <x v="0"/>
    <n v="3.6"/>
    <n v="103.56"/>
    <n v="107.04"/>
    <n v="1"/>
    <n v="7"/>
    <n v="6.7"/>
    <n v="124"/>
    <s v="Medium"/>
    <n v="1.155"/>
    <x v="0"/>
    <s v=""/>
    <n v="4.58"/>
    <n v="20"/>
    <n v="3.48"/>
    <n v="-0.3"/>
    <s v="Friday"/>
    <s v="5-10 min"/>
    <n v="1"/>
    <s v="Between 1.0-1.2"/>
  </r>
  <r>
    <s v="RF007976"/>
    <d v="2026-03-13T08:07:00"/>
    <d v="2026-03-13T00:00:00"/>
    <n v="8"/>
    <x v="0"/>
    <x v="0"/>
    <n v="12.4"/>
    <n v="305.72000000000003"/>
    <m/>
    <n v="1.4"/>
    <n v="9.1"/>
    <n v="5.7"/>
    <n v="116"/>
    <s v="High"/>
    <n v="0.623"/>
    <x v="2"/>
    <s v="Changed plans"/>
    <n v="4.6100000000000003"/>
    <n v="1"/>
    <m/>
    <n v="-3.4"/>
    <s v="Friday"/>
    <s v="5-10 min"/>
    <n v="0"/>
    <s v="Below 0.8"/>
  </r>
  <r>
    <s v="RF007977"/>
    <d v="2026-03-13T08:20:00"/>
    <d v="2026-03-13T00:00:00"/>
    <n v="8"/>
    <x v="1"/>
    <x v="1"/>
    <n v="0.7"/>
    <n v="51.13"/>
    <m/>
    <n v="1"/>
    <n v="3.5"/>
    <m/>
    <n v="83"/>
    <s v="Low"/>
    <n v="1.26"/>
    <x v="3"/>
    <s v="No driver available"/>
    <n v="4.91"/>
    <n v="0"/>
    <m/>
    <m/>
    <s v="Friday"/>
    <s v="0-5 min"/>
    <n v="0"/>
    <s v="Above 1.2"/>
  </r>
  <r>
    <s v="RF007978"/>
    <d v="2026-03-13T08:31:00"/>
    <d v="2026-03-13T00:00:00"/>
    <n v="8"/>
    <x v="1"/>
    <x v="0"/>
    <n v="5.0999999999999996"/>
    <n v="112.23"/>
    <n v="116.83"/>
    <n v="1"/>
    <n v="5.0999999999999996"/>
    <n v="4"/>
    <n v="85"/>
    <s v="Low"/>
    <n v="1.0920000000000001"/>
    <x v="0"/>
    <s v=""/>
    <n v="4.53"/>
    <n v="2"/>
    <n v="4.5999999999999996"/>
    <n v="-1.1000000000000001"/>
    <s v="Friday"/>
    <s v="5-10 min"/>
    <n v="1"/>
    <s v="Between 1.0-1.2"/>
  </r>
  <r>
    <s v="RF007979"/>
    <d v="2026-03-13T08:53:00"/>
    <d v="2026-03-13T00:00:00"/>
    <n v="8"/>
    <x v="0"/>
    <x v="1"/>
    <n v="6.2"/>
    <n v="167.78"/>
    <n v="165.58"/>
    <n v="1.2"/>
    <n v="6.3"/>
    <n v="4.7"/>
    <n v="108"/>
    <s v="High"/>
    <n v="0.72199999999999998"/>
    <x v="0"/>
    <s v=""/>
    <n v="5"/>
    <n v="0"/>
    <n v="-2.2000000000000002"/>
    <n v="-1.6"/>
    <s v="Friday"/>
    <s v="5-10 min"/>
    <n v="1"/>
    <s v="Below 0.8"/>
  </r>
  <r>
    <s v="RF007980"/>
    <d v="2026-03-13T08:55:00"/>
    <d v="2026-03-13T00:00:00"/>
    <n v="8"/>
    <x v="2"/>
    <x v="1"/>
    <n v="3.5"/>
    <n v="101.17"/>
    <n v="97.66"/>
    <n v="1.1000000000000001"/>
    <n v="7.1"/>
    <n v="15.6"/>
    <n v="81"/>
    <s v="Medium"/>
    <n v="0.753"/>
    <x v="0"/>
    <s v=""/>
    <n v="4.72"/>
    <n v="0"/>
    <n v="-3.51"/>
    <n v="8.5"/>
    <s v="Friday"/>
    <s v="5-10 min"/>
    <n v="1"/>
    <s v="Below 0.8"/>
  </r>
  <r>
    <s v="RF007981"/>
    <d v="2026-03-13T09:03:00"/>
    <d v="2026-03-13T00:00:00"/>
    <n v="9"/>
    <x v="0"/>
    <x v="0"/>
    <n v="4.8"/>
    <n v="126.12"/>
    <m/>
    <n v="1.2"/>
    <n v="4.7"/>
    <n v="8.6"/>
    <n v="121"/>
    <s v="Medium"/>
    <n v="0.85799999999999998"/>
    <x v="2"/>
    <s v="ETA too high"/>
    <n v="4.6399999999999997"/>
    <n v="9"/>
    <m/>
    <n v="3.9"/>
    <s v="Friday"/>
    <s v="0-5 min"/>
    <n v="0"/>
    <s v="Between 0.8-1.0"/>
  </r>
  <r>
    <s v="RF007982"/>
    <d v="2026-03-13T09:23:00"/>
    <d v="2026-03-13T00:00:00"/>
    <n v="9"/>
    <x v="0"/>
    <x v="0"/>
    <n v="5.7"/>
    <n v="136.15"/>
    <n v="134.44"/>
    <n v="1.2"/>
    <n v="3.9"/>
    <n v="1"/>
    <n v="124"/>
    <s v="High"/>
    <n v="0.81100000000000005"/>
    <x v="0"/>
    <s v=""/>
    <n v="4.97"/>
    <n v="5"/>
    <n v="-1.71"/>
    <n v="-2.9"/>
    <s v="Friday"/>
    <s v="0-5 min"/>
    <n v="1"/>
    <s v="Between 0.8-1.0"/>
  </r>
  <r>
    <s v="RF007983"/>
    <d v="2026-03-13T09:55:00"/>
    <d v="2026-03-13T00:00:00"/>
    <n v="9"/>
    <x v="2"/>
    <x v="0"/>
    <n v="2.6"/>
    <n v="97.72"/>
    <n v="102.41"/>
    <n v="1.2"/>
    <n v="7.8"/>
    <n v="10.6"/>
    <n v="83"/>
    <s v="High"/>
    <n v="0.6"/>
    <x v="0"/>
    <s v=""/>
    <n v="4.6900000000000004"/>
    <n v="16"/>
    <n v="4.6900000000000004"/>
    <n v="2.8"/>
    <s v="Friday"/>
    <s v="5-10 min"/>
    <n v="1"/>
    <s v="Below 0.8"/>
  </r>
  <r>
    <s v="RF007984"/>
    <d v="2026-03-13T10:02:00"/>
    <d v="2026-03-13T00:00:00"/>
    <n v="10"/>
    <x v="1"/>
    <x v="0"/>
    <n v="7.5"/>
    <n v="156.27000000000001"/>
    <n v="148.63"/>
    <n v="1.1000000000000001"/>
    <n v="3.4"/>
    <n v="3.6"/>
    <n v="97"/>
    <s v="Medium"/>
    <n v="1.1200000000000001"/>
    <x v="0"/>
    <s v=""/>
    <n v="4.62"/>
    <n v="25"/>
    <n v="-7.64"/>
    <n v="0.2"/>
    <s v="Friday"/>
    <s v="0-5 min"/>
    <n v="1"/>
    <s v="Between 1.0-1.2"/>
  </r>
  <r>
    <s v="RF007985"/>
    <d v="2026-03-13T10:07:00"/>
    <d v="2026-03-13T00:00:00"/>
    <n v="10"/>
    <x v="3"/>
    <x v="0"/>
    <n v="6.9"/>
    <n v="152.21"/>
    <n v="151.79"/>
    <n v="1.1000000000000001"/>
    <n v="7.2"/>
    <n v="8.5"/>
    <n v="63"/>
    <s v="Medium"/>
    <n v="1.119"/>
    <x v="0"/>
    <s v=""/>
    <n v="4.68"/>
    <n v="7"/>
    <n v="-0.42"/>
    <n v="1.3"/>
    <s v="Friday"/>
    <s v="5-10 min"/>
    <n v="1"/>
    <s v="Between 1.0-1.2"/>
  </r>
  <r>
    <s v="RF007986"/>
    <d v="2026-03-13T10:15:00"/>
    <d v="2026-03-13T00:00:00"/>
    <n v="10"/>
    <x v="2"/>
    <x v="0"/>
    <n v="5.3"/>
    <n v="141.82"/>
    <n v="131.06"/>
    <n v="1.1000000000000001"/>
    <n v="4.8"/>
    <n v="4.5"/>
    <n v="91"/>
    <s v="Low"/>
    <n v="0.98299999999999998"/>
    <x v="0"/>
    <s v=""/>
    <n v="5"/>
    <n v="18"/>
    <n v="-10.76"/>
    <n v="-0.3"/>
    <s v="Friday"/>
    <s v="0-5 min"/>
    <n v="1"/>
    <s v="Between 0.8-1.0"/>
  </r>
  <r>
    <s v="RF007987"/>
    <d v="2026-03-13T10:19:00"/>
    <d v="2026-03-13T00:00:00"/>
    <n v="10"/>
    <x v="4"/>
    <x v="1"/>
    <n v="5"/>
    <n v="119.66"/>
    <m/>
    <n v="1"/>
    <n v="5.7"/>
    <m/>
    <n v="53"/>
    <s v="Low"/>
    <n v="1.4930000000000001"/>
    <x v="3"/>
    <s v="No driver available"/>
    <n v="4.18"/>
    <n v="0"/>
    <m/>
    <m/>
    <s v="Friday"/>
    <s v="5-10 min"/>
    <n v="0"/>
    <s v="Above 1.2"/>
  </r>
  <r>
    <s v="RF007988"/>
    <d v="2026-03-13T10:21:00"/>
    <d v="2026-03-13T00:00:00"/>
    <n v="10"/>
    <x v="0"/>
    <x v="1"/>
    <n v="9.6"/>
    <n v="250.38"/>
    <n v="242.88"/>
    <n v="1.3"/>
    <n v="6.5"/>
    <n v="11.5"/>
    <n v="105"/>
    <s v="High"/>
    <n v="0.71"/>
    <x v="0"/>
    <s v=""/>
    <n v="4.72"/>
    <n v="0"/>
    <n v="-7.5"/>
    <n v="5"/>
    <s v="Friday"/>
    <s v="5-10 min"/>
    <n v="1"/>
    <s v="Below 0.8"/>
  </r>
  <r>
    <s v="RF007989"/>
    <d v="2026-03-13T10:26:00"/>
    <d v="2026-03-13T00:00:00"/>
    <n v="10"/>
    <x v="1"/>
    <x v="0"/>
    <n v="8.8000000000000007"/>
    <n v="210.83"/>
    <n v="216.49"/>
    <n v="1.3"/>
    <n v="7"/>
    <n v="8.4"/>
    <n v="94"/>
    <s v="High"/>
    <n v="0.82299999999999995"/>
    <x v="0"/>
    <s v=""/>
    <n v="4.9400000000000004"/>
    <n v="31"/>
    <n v="5.66"/>
    <n v="1.4"/>
    <s v="Friday"/>
    <s v="5-10 min"/>
    <n v="1"/>
    <s v="Between 0.8-1.0"/>
  </r>
  <r>
    <s v="RF007990"/>
    <d v="2026-03-13T10:44:00"/>
    <d v="2026-03-13T00:00:00"/>
    <n v="10"/>
    <x v="0"/>
    <x v="0"/>
    <n v="3.6"/>
    <n v="107.09"/>
    <n v="109.17"/>
    <n v="1.2"/>
    <n v="7.6"/>
    <n v="5.6"/>
    <n v="102"/>
    <s v="Medium"/>
    <n v="0.82"/>
    <x v="0"/>
    <s v=""/>
    <n v="4.8099999999999996"/>
    <n v="7"/>
    <n v="2.08"/>
    <n v="-2"/>
    <s v="Friday"/>
    <s v="5-10 min"/>
    <n v="1"/>
    <s v="Between 0.8-1.0"/>
  </r>
  <r>
    <s v="RF007991"/>
    <d v="2026-03-13T11:04:00"/>
    <d v="2026-03-13T00:00:00"/>
    <n v="11"/>
    <x v="3"/>
    <x v="0"/>
    <n v="12.6"/>
    <n v="206.77"/>
    <m/>
    <n v="1"/>
    <n v="5.3"/>
    <n v="6.2"/>
    <n v="77"/>
    <s v="Low"/>
    <n v="2.2000000000000002"/>
    <x v="1"/>
    <s v="Driver unavailable"/>
    <n v="4.8099999999999996"/>
    <n v="3"/>
    <m/>
    <n v="0.9"/>
    <s v="Friday"/>
    <s v="5-10 min"/>
    <n v="0"/>
    <s v="Above 1.2"/>
  </r>
  <r>
    <s v="RF007992"/>
    <d v="2026-03-13T11:49:00"/>
    <d v="2026-03-13T00:00:00"/>
    <n v="11"/>
    <x v="3"/>
    <x v="1"/>
    <n v="7.1"/>
    <n v="160.44"/>
    <n v="156.61000000000001"/>
    <n v="1"/>
    <n v="2"/>
    <n v="5.2"/>
    <n v="71"/>
    <s v="Low"/>
    <n v="1.528"/>
    <x v="0"/>
    <s v=""/>
    <n v="4.8899999999999997"/>
    <n v="0"/>
    <n v="-3.83"/>
    <n v="3.2"/>
    <s v="Friday"/>
    <s v="0-5 min"/>
    <n v="1"/>
    <s v="Above 1.2"/>
  </r>
  <r>
    <s v="RF007993"/>
    <d v="2026-03-13T11:49:00"/>
    <d v="2026-03-13T00:00:00"/>
    <n v="11"/>
    <x v="3"/>
    <x v="0"/>
    <n v="4.9000000000000004"/>
    <n v="114.7"/>
    <m/>
    <n v="1"/>
    <n v="3.8"/>
    <n v="7.3"/>
    <n v="56"/>
    <s v="Low"/>
    <n v="1.274"/>
    <x v="2"/>
    <s v="Pickup issue"/>
    <n v="4.87"/>
    <n v="7"/>
    <m/>
    <n v="3.5"/>
    <s v="Friday"/>
    <s v="0-5 min"/>
    <n v="0"/>
    <s v="Above 1.2"/>
  </r>
  <r>
    <s v="RF007994"/>
    <d v="2026-03-13T11:59:00"/>
    <d v="2026-03-13T00:00:00"/>
    <n v="11"/>
    <x v="0"/>
    <x v="1"/>
    <n v="12.6"/>
    <n v="225.55"/>
    <m/>
    <n v="1"/>
    <n v="9.1"/>
    <n v="9.1"/>
    <n v="137"/>
    <s v="Medium"/>
    <n v="1.196"/>
    <x v="2"/>
    <s v="ETA too high"/>
    <n v="4.67"/>
    <n v="0"/>
    <m/>
    <n v="0"/>
    <s v="Friday"/>
    <s v="5-10 min"/>
    <n v="0"/>
    <s v="Between 1.0-1.2"/>
  </r>
  <r>
    <s v="RF007995"/>
    <d v="2026-03-13T12:01:00"/>
    <d v="2026-03-13T00:00:00"/>
    <n v="12"/>
    <x v="2"/>
    <x v="0"/>
    <n v="1.3"/>
    <n v="61.39"/>
    <n v="60.93"/>
    <n v="1"/>
    <n v="5.2"/>
    <n v="1.7"/>
    <n v="120"/>
    <s v="Low"/>
    <n v="1.5229999999999999"/>
    <x v="0"/>
    <s v=""/>
    <n v="4.88"/>
    <n v="2"/>
    <n v="-0.46"/>
    <n v="-3.5"/>
    <s v="Friday"/>
    <s v="5-10 min"/>
    <n v="1"/>
    <s v="Above 1.2"/>
  </r>
  <r>
    <s v="RF007996"/>
    <d v="2026-03-13T12:12:00"/>
    <d v="2026-03-13T00:00:00"/>
    <n v="12"/>
    <x v="3"/>
    <x v="0"/>
    <n v="3.4"/>
    <n v="98.52"/>
    <n v="106.24"/>
    <n v="1.1000000000000001"/>
    <n v="3.5"/>
    <n v="7.7"/>
    <n v="65"/>
    <s v="Low"/>
    <n v="1.8440000000000001"/>
    <x v="0"/>
    <s v=""/>
    <n v="4.74"/>
    <n v="38"/>
    <n v="7.72"/>
    <n v="4.2"/>
    <s v="Friday"/>
    <s v="0-5 min"/>
    <n v="1"/>
    <s v="Above 1.2"/>
  </r>
  <r>
    <s v="RF007997"/>
    <d v="2026-03-13T12:39:00"/>
    <d v="2026-03-13T00:00:00"/>
    <n v="12"/>
    <x v="4"/>
    <x v="1"/>
    <n v="13.1"/>
    <n v="226.13"/>
    <n v="216.44"/>
    <n v="1"/>
    <n v="3.4"/>
    <n v="3.7"/>
    <n v="62"/>
    <s v="Low"/>
    <n v="1.6739999999999999"/>
    <x v="0"/>
    <s v=""/>
    <n v="4.78"/>
    <n v="0"/>
    <n v="-9.69"/>
    <n v="0.3"/>
    <s v="Friday"/>
    <s v="0-5 min"/>
    <n v="1"/>
    <s v="Above 1.2"/>
  </r>
  <r>
    <s v="RF007998"/>
    <d v="2026-03-13T12:47:00"/>
    <d v="2026-03-13T00:00:00"/>
    <n v="12"/>
    <x v="3"/>
    <x v="0"/>
    <n v="7.3"/>
    <n v="133.85"/>
    <n v="143.91999999999999"/>
    <n v="1"/>
    <n v="7.4"/>
    <n v="9.4"/>
    <n v="72"/>
    <s v="Low"/>
    <n v="1.9550000000000001"/>
    <x v="0"/>
    <s v=""/>
    <n v="4.53"/>
    <n v="33"/>
    <n v="10.07"/>
    <n v="2"/>
    <s v="Friday"/>
    <s v="5-10 min"/>
    <n v="1"/>
    <s v="Above 1.2"/>
  </r>
  <r>
    <s v="RF007999"/>
    <d v="2026-03-13T13:00:00"/>
    <d v="2026-03-13T00:00:00"/>
    <n v="13"/>
    <x v="2"/>
    <x v="0"/>
    <n v="8"/>
    <n v="142.38"/>
    <n v="147.94"/>
    <n v="1"/>
    <n v="5.7"/>
    <n v="12.5"/>
    <n v="105"/>
    <s v="Medium"/>
    <n v="0.95299999999999996"/>
    <x v="0"/>
    <s v=""/>
    <n v="4.58"/>
    <n v="5"/>
    <n v="5.56"/>
    <n v="6.8"/>
    <s v="Friday"/>
    <s v="5-10 min"/>
    <n v="1"/>
    <s v="Between 0.8-1.0"/>
  </r>
  <r>
    <s v="RF008000"/>
    <d v="2026-03-13T13:15:00"/>
    <d v="2026-03-13T00:00:00"/>
    <n v="13"/>
    <x v="1"/>
    <x v="0"/>
    <n v="5.5"/>
    <n v="139.88999999999999"/>
    <n v="138.35"/>
    <n v="1.1000000000000001"/>
    <n v="2"/>
    <n v="4.5"/>
    <n v="102"/>
    <s v="Low"/>
    <n v="1.4690000000000001"/>
    <x v="0"/>
    <s v=""/>
    <n v="4.6100000000000003"/>
    <n v="3"/>
    <n v="-1.54"/>
    <n v="2.5"/>
    <s v="Friday"/>
    <s v="0-5 min"/>
    <n v="1"/>
    <s v="Above 1.2"/>
  </r>
  <r>
    <s v="RF008001"/>
    <d v="2026-03-13T13:26:00"/>
    <d v="2026-03-13T00:00:00"/>
    <n v="13"/>
    <x v="3"/>
    <x v="0"/>
    <n v="3"/>
    <n v="76.33"/>
    <n v="74.52"/>
    <n v="1"/>
    <n v="8.5"/>
    <n v="11.3"/>
    <n v="64"/>
    <s v="Low"/>
    <n v="1.4750000000000001"/>
    <x v="0"/>
    <s v=""/>
    <n v="4.55"/>
    <n v="1"/>
    <n v="-1.81"/>
    <n v="2.8"/>
    <s v="Friday"/>
    <s v="5-10 min"/>
    <n v="1"/>
    <s v="Above 1.2"/>
  </r>
  <r>
    <s v="RF008002"/>
    <d v="2026-03-13T13:40:00"/>
    <d v="2026-03-13T00:00:00"/>
    <n v="13"/>
    <x v="2"/>
    <x v="1"/>
    <n v="5.4"/>
    <n v="108.72"/>
    <m/>
    <n v="1"/>
    <n v="4.9000000000000004"/>
    <n v="5.2"/>
    <n v="121"/>
    <s v="Medium"/>
    <n v="1.2470000000000001"/>
    <x v="2"/>
    <s v="Fare too high"/>
    <n v="4.5"/>
    <n v="0"/>
    <m/>
    <n v="0.3"/>
    <s v="Friday"/>
    <s v="0-5 min"/>
    <n v="0"/>
    <s v="Above 1.2"/>
  </r>
  <r>
    <s v="RF008003"/>
    <d v="2026-03-13T13:42:00"/>
    <d v="2026-03-13T00:00:00"/>
    <n v="13"/>
    <x v="2"/>
    <x v="1"/>
    <n v="9.1999999999999993"/>
    <n v="198.23"/>
    <n v="213.91"/>
    <n v="1"/>
    <n v="4.8"/>
    <n v="7.8"/>
    <n v="111"/>
    <s v="Low"/>
    <n v="1.276"/>
    <x v="0"/>
    <s v=""/>
    <n v="4.9000000000000004"/>
    <n v="0"/>
    <n v="15.68"/>
    <n v="3"/>
    <s v="Friday"/>
    <s v="0-5 min"/>
    <n v="1"/>
    <s v="Above 1.2"/>
  </r>
  <r>
    <s v="RF008004"/>
    <d v="2026-03-13T13:53:00"/>
    <d v="2026-03-13T00:00:00"/>
    <n v="13"/>
    <x v="1"/>
    <x v="1"/>
    <n v="5.4"/>
    <n v="123.51"/>
    <n v="119.74"/>
    <n v="1"/>
    <n v="7.4"/>
    <n v="1.7"/>
    <n v="85"/>
    <s v="Medium"/>
    <n v="1.044"/>
    <x v="0"/>
    <s v=""/>
    <n v="4.58"/>
    <n v="0"/>
    <n v="-3.77"/>
    <n v="-5.7"/>
    <s v="Friday"/>
    <s v="5-10 min"/>
    <n v="1"/>
    <s v="Between 1.0-1.2"/>
  </r>
  <r>
    <s v="RF008005"/>
    <d v="2026-03-13T14:20:00"/>
    <d v="2026-03-13T00:00:00"/>
    <n v="14"/>
    <x v="3"/>
    <x v="1"/>
    <n v="9.1999999999999993"/>
    <n v="213.55"/>
    <n v="205.49"/>
    <n v="1.1000000000000001"/>
    <n v="4.7"/>
    <n v="1"/>
    <n v="69"/>
    <s v="Low"/>
    <n v="2.2000000000000002"/>
    <x v="0"/>
    <s v=""/>
    <n v="4.5"/>
    <n v="0"/>
    <n v="-8.06"/>
    <n v="-3.7"/>
    <s v="Friday"/>
    <s v="0-5 min"/>
    <n v="1"/>
    <s v="Above 1.2"/>
  </r>
  <r>
    <s v="RF008006"/>
    <d v="2026-03-13T14:20:00"/>
    <d v="2026-03-13T00:00:00"/>
    <n v="14"/>
    <x v="1"/>
    <x v="0"/>
    <n v="7.5"/>
    <n v="140.1"/>
    <n v="137.56"/>
    <n v="1"/>
    <n v="5.2"/>
    <n v="6.6"/>
    <n v="89"/>
    <s v="Low"/>
    <n v="1.3720000000000001"/>
    <x v="0"/>
    <s v=""/>
    <n v="4.76"/>
    <n v="23"/>
    <n v="-2.54"/>
    <n v="1.4"/>
    <s v="Friday"/>
    <s v="5-10 min"/>
    <n v="1"/>
    <s v="Above 1.2"/>
  </r>
  <r>
    <s v="RF008007"/>
    <d v="2026-03-13T14:20:00"/>
    <d v="2026-03-13T00:00:00"/>
    <n v="14"/>
    <x v="1"/>
    <x v="0"/>
    <n v="3.3"/>
    <n v="106.62"/>
    <n v="102.81"/>
    <n v="1.1000000000000001"/>
    <n v="2"/>
    <n v="1"/>
    <n v="94"/>
    <s v="Low"/>
    <n v="1.4119999999999999"/>
    <x v="0"/>
    <s v=""/>
    <n v="4.54"/>
    <n v="6"/>
    <n v="-3.81"/>
    <n v="-1"/>
    <s v="Friday"/>
    <s v="0-5 min"/>
    <n v="1"/>
    <s v="Above 1.2"/>
  </r>
  <r>
    <s v="RF008008"/>
    <d v="2026-03-13T14:30:00"/>
    <d v="2026-03-13T00:00:00"/>
    <n v="14"/>
    <x v="3"/>
    <x v="0"/>
    <n v="7.5"/>
    <n v="158.26"/>
    <n v="157.78"/>
    <n v="1"/>
    <n v="4.0999999999999996"/>
    <n v="10"/>
    <n v="68"/>
    <s v="Low"/>
    <n v="1.627"/>
    <x v="0"/>
    <s v=""/>
    <n v="4.84"/>
    <n v="6"/>
    <n v="-0.48"/>
    <n v="5.9"/>
    <s v="Friday"/>
    <s v="0-5 min"/>
    <n v="1"/>
    <s v="Above 1.2"/>
  </r>
  <r>
    <s v="RF008009"/>
    <d v="2026-03-13T14:40:00"/>
    <d v="2026-03-13T00:00:00"/>
    <n v="14"/>
    <x v="2"/>
    <x v="0"/>
    <n v="10.1"/>
    <n v="181.19"/>
    <n v="179.45"/>
    <n v="1"/>
    <n v="2"/>
    <n v="5.9"/>
    <n v="126"/>
    <s v="Medium"/>
    <n v="1.224"/>
    <x v="0"/>
    <s v=""/>
    <n v="4.78"/>
    <n v="4"/>
    <n v="-1.74"/>
    <n v="3.9"/>
    <s v="Friday"/>
    <s v="0-5 min"/>
    <n v="1"/>
    <s v="Above 1.2"/>
  </r>
  <r>
    <s v="RF008010"/>
    <d v="2026-03-13T14:43:00"/>
    <d v="2026-03-13T00:00:00"/>
    <n v="14"/>
    <x v="3"/>
    <x v="0"/>
    <n v="2.6"/>
    <n v="82.27"/>
    <n v="80.349999999999994"/>
    <n v="1"/>
    <n v="3.2"/>
    <n v="8.9"/>
    <n v="63"/>
    <s v="Low"/>
    <n v="2.0059999999999998"/>
    <x v="0"/>
    <s v=""/>
    <n v="4.8099999999999996"/>
    <n v="5"/>
    <n v="-1.92"/>
    <n v="5.7"/>
    <s v="Friday"/>
    <s v="0-5 min"/>
    <n v="1"/>
    <s v="Above 1.2"/>
  </r>
  <r>
    <s v="RF008011"/>
    <d v="2026-03-13T14:54:00"/>
    <d v="2026-03-13T00:00:00"/>
    <n v="14"/>
    <x v="3"/>
    <x v="1"/>
    <n v="4.5"/>
    <n v="96.6"/>
    <m/>
    <n v="1"/>
    <n v="4.8"/>
    <n v="4.5"/>
    <n v="60"/>
    <s v="Low"/>
    <n v="1.988"/>
    <x v="1"/>
    <s v="Pickup too far"/>
    <n v="4.54"/>
    <n v="0"/>
    <m/>
    <n v="-0.3"/>
    <s v="Friday"/>
    <s v="0-5 min"/>
    <n v="0"/>
    <s v="Above 1.2"/>
  </r>
  <r>
    <s v="RF008012"/>
    <d v="2026-03-13T14:55:00"/>
    <d v="2026-03-13T00:00:00"/>
    <n v="14"/>
    <x v="1"/>
    <x v="1"/>
    <n v="5.0999999999999996"/>
    <n v="126.57"/>
    <n v="126.73"/>
    <n v="1"/>
    <n v="2"/>
    <n v="3.8"/>
    <n v="107"/>
    <s v="Low"/>
    <n v="1.4730000000000001"/>
    <x v="0"/>
    <s v=""/>
    <n v="4.62"/>
    <n v="0"/>
    <n v="0.16"/>
    <n v="1.8"/>
    <s v="Friday"/>
    <s v="0-5 min"/>
    <n v="1"/>
    <s v="Above 1.2"/>
  </r>
  <r>
    <s v="RF008013"/>
    <d v="2026-03-13T15:02:00"/>
    <d v="2026-03-13T00:00:00"/>
    <n v="15"/>
    <x v="4"/>
    <x v="0"/>
    <n v="6.8"/>
    <n v="143.47"/>
    <n v="149.31"/>
    <n v="1"/>
    <n v="5.2"/>
    <n v="5.8"/>
    <n v="56"/>
    <s v="Low"/>
    <n v="2.2000000000000002"/>
    <x v="0"/>
    <s v=""/>
    <n v="4.82"/>
    <n v="8"/>
    <n v="5.84"/>
    <n v="0.6"/>
    <s v="Friday"/>
    <s v="5-10 min"/>
    <n v="1"/>
    <s v="Above 1.2"/>
  </r>
  <r>
    <s v="RF008014"/>
    <d v="2026-03-13T15:09:00"/>
    <d v="2026-03-13T00:00:00"/>
    <n v="15"/>
    <x v="0"/>
    <x v="0"/>
    <n v="16.600000000000001"/>
    <n v="320.88"/>
    <n v="308.52999999999997"/>
    <n v="1.1000000000000001"/>
    <n v="7.5"/>
    <n v="7.4"/>
    <n v="110"/>
    <s v="Medium"/>
    <n v="0.82399999999999995"/>
    <x v="0"/>
    <s v=""/>
    <n v="4.4000000000000004"/>
    <n v="19"/>
    <n v="-12.35"/>
    <n v="-0.1"/>
    <s v="Friday"/>
    <s v="5-10 min"/>
    <n v="1"/>
    <s v="Between 0.8-1.0"/>
  </r>
  <r>
    <s v="RF008015"/>
    <d v="2026-03-13T15:25:00"/>
    <d v="2026-03-13T00:00:00"/>
    <n v="15"/>
    <x v="0"/>
    <x v="1"/>
    <n v="3.2"/>
    <n v="105.7"/>
    <m/>
    <n v="1.1000000000000001"/>
    <n v="2"/>
    <n v="1"/>
    <n v="121"/>
    <s v="Medium"/>
    <n v="1.0649999999999999"/>
    <x v="2"/>
    <s v="Changed plans"/>
    <n v="4.79"/>
    <n v="0"/>
    <m/>
    <n v="-1"/>
    <s v="Friday"/>
    <s v="0-5 min"/>
    <n v="0"/>
    <s v="Between 1.0-1.2"/>
  </r>
  <r>
    <s v="RF008016"/>
    <d v="2026-03-13T15:29:00"/>
    <d v="2026-03-13T00:00:00"/>
    <n v="15"/>
    <x v="0"/>
    <x v="0"/>
    <n v="4.9000000000000004"/>
    <n v="103.58"/>
    <n v="108.3"/>
    <n v="1"/>
    <n v="3.1"/>
    <n v="3"/>
    <n v="113"/>
    <s v="Low"/>
    <n v="1.149"/>
    <x v="0"/>
    <s v=""/>
    <n v="4.72"/>
    <n v="21"/>
    <n v="4.72"/>
    <n v="-0.1"/>
    <s v="Friday"/>
    <s v="0-5 min"/>
    <n v="1"/>
    <s v="Between 1.0-1.2"/>
  </r>
  <r>
    <s v="RF008017"/>
    <d v="2026-03-13T16:11:00"/>
    <d v="2026-03-13T00:00:00"/>
    <n v="16"/>
    <x v="2"/>
    <x v="1"/>
    <n v="3.3"/>
    <n v="89.43"/>
    <n v="91.39"/>
    <n v="1"/>
    <n v="2"/>
    <n v="1"/>
    <n v="97"/>
    <s v="Low"/>
    <n v="1.0780000000000001"/>
    <x v="0"/>
    <s v=""/>
    <n v="4.9800000000000004"/>
    <n v="0"/>
    <n v="1.96"/>
    <n v="-1"/>
    <s v="Friday"/>
    <s v="0-5 min"/>
    <n v="1"/>
    <s v="Between 1.0-1.2"/>
  </r>
  <r>
    <s v="RF008018"/>
    <d v="2026-03-13T16:22:00"/>
    <d v="2026-03-13T00:00:00"/>
    <n v="16"/>
    <x v="3"/>
    <x v="0"/>
    <n v="1.3"/>
    <n v="57.55"/>
    <n v="60.75"/>
    <n v="1"/>
    <n v="5.9"/>
    <n v="8.1999999999999993"/>
    <n v="75"/>
    <s v="Low"/>
    <n v="1.601"/>
    <x v="0"/>
    <s v=""/>
    <n v="4.4000000000000004"/>
    <n v="18"/>
    <n v="3.2"/>
    <n v="2.2999999999999998"/>
    <s v="Friday"/>
    <s v="5-10 min"/>
    <n v="1"/>
    <s v="Above 1.2"/>
  </r>
  <r>
    <s v="RF008019"/>
    <d v="2026-03-13T16:23:00"/>
    <d v="2026-03-13T00:00:00"/>
    <n v="16"/>
    <x v="3"/>
    <x v="0"/>
    <n v="8.6"/>
    <n v="152.16999999999999"/>
    <n v="158.15"/>
    <n v="1"/>
    <n v="3.8"/>
    <n v="2.9"/>
    <n v="53"/>
    <s v="Low"/>
    <n v="1.137"/>
    <x v="0"/>
    <s v=""/>
    <n v="4.62"/>
    <n v="4"/>
    <n v="5.98"/>
    <n v="-0.9"/>
    <s v="Friday"/>
    <s v="0-5 min"/>
    <n v="1"/>
    <s v="Between 1.0-1.2"/>
  </r>
  <r>
    <s v="RF008020"/>
    <d v="2026-03-13T16:35:00"/>
    <d v="2026-03-13T00:00:00"/>
    <n v="16"/>
    <x v="0"/>
    <x v="0"/>
    <n v="16.100000000000001"/>
    <n v="290.55"/>
    <n v="275.76"/>
    <n v="1.1000000000000001"/>
    <n v="8.1999999999999993"/>
    <n v="12.8"/>
    <n v="93"/>
    <s v="Medium"/>
    <n v="0.80500000000000005"/>
    <x v="0"/>
    <s v=""/>
    <n v="4.75"/>
    <n v="7"/>
    <n v="-14.79"/>
    <n v="4.5999999999999996"/>
    <s v="Friday"/>
    <s v="5-10 min"/>
    <n v="1"/>
    <s v="Between 0.8-1.0"/>
  </r>
  <r>
    <s v="RF008021"/>
    <d v="2026-03-13T16:58:00"/>
    <d v="2026-03-13T00:00:00"/>
    <n v="16"/>
    <x v="4"/>
    <x v="0"/>
    <n v="9.1999999999999993"/>
    <n v="159.47"/>
    <n v="149.41999999999999"/>
    <n v="1"/>
    <n v="2.1"/>
    <n v="1"/>
    <n v="59"/>
    <s v="Low"/>
    <n v="1.647"/>
    <x v="0"/>
    <s v=""/>
    <n v="4.9800000000000004"/>
    <n v="10"/>
    <n v="-10.050000000000001"/>
    <n v="-1.1000000000000001"/>
    <s v="Friday"/>
    <s v="0-5 min"/>
    <n v="1"/>
    <s v="Above 1.2"/>
  </r>
  <r>
    <s v="RF008022"/>
    <d v="2026-03-13T17:07:00"/>
    <d v="2026-03-13T00:00:00"/>
    <n v="17"/>
    <x v="3"/>
    <x v="0"/>
    <n v="2.8"/>
    <n v="76.45"/>
    <m/>
    <n v="1"/>
    <n v="5.6"/>
    <m/>
    <n v="53"/>
    <s v="Low"/>
    <n v="1.36"/>
    <x v="3"/>
    <s v="No driver available"/>
    <n v="4.87"/>
    <n v="5"/>
    <m/>
    <m/>
    <s v="Friday"/>
    <s v="5-10 min"/>
    <n v="0"/>
    <s v="Above 1.2"/>
  </r>
  <r>
    <s v="RF008023"/>
    <d v="2026-03-13T17:10:00"/>
    <d v="2026-03-13T00:00:00"/>
    <n v="17"/>
    <x v="1"/>
    <x v="0"/>
    <n v="2.8"/>
    <n v="84.85"/>
    <n v="86.41"/>
    <n v="1"/>
    <n v="3.9"/>
    <n v="5.8"/>
    <n v="81"/>
    <s v="Medium"/>
    <n v="0.92400000000000004"/>
    <x v="0"/>
    <s v=""/>
    <n v="4.59"/>
    <n v="4"/>
    <n v="1.56"/>
    <n v="1.9"/>
    <s v="Friday"/>
    <s v="0-5 min"/>
    <n v="1"/>
    <s v="Between 0.8-1.0"/>
  </r>
  <r>
    <s v="RF008024"/>
    <d v="2026-03-13T18:05:00"/>
    <d v="2026-03-13T00:00:00"/>
    <n v="18"/>
    <x v="0"/>
    <x v="0"/>
    <n v="4.8"/>
    <n v="175.22"/>
    <n v="175.01"/>
    <n v="1.4"/>
    <n v="8.6999999999999993"/>
    <n v="9.6"/>
    <n v="104"/>
    <s v="High"/>
    <n v="0.59499999999999997"/>
    <x v="0"/>
    <s v=""/>
    <n v="4.76"/>
    <n v="4"/>
    <n v="-0.21"/>
    <n v="0.9"/>
    <s v="Friday"/>
    <s v="5-10 min"/>
    <n v="1"/>
    <s v="Below 0.8"/>
  </r>
  <r>
    <s v="RF008025"/>
    <d v="2026-03-13T18:07:00"/>
    <d v="2026-03-13T00:00:00"/>
    <n v="18"/>
    <x v="0"/>
    <x v="0"/>
    <n v="3.6"/>
    <n v="148.05000000000001"/>
    <m/>
    <n v="1.5"/>
    <n v="9.1"/>
    <n v="8.5"/>
    <n v="76"/>
    <s v="High"/>
    <n v="0.41"/>
    <x v="2"/>
    <s v="Changed plans"/>
    <n v="4.9000000000000004"/>
    <n v="94"/>
    <m/>
    <n v="-0.6"/>
    <s v="Friday"/>
    <s v="5-10 min"/>
    <n v="0"/>
    <s v="Below 0.8"/>
  </r>
  <r>
    <s v="RF008026"/>
    <d v="2026-03-13T18:29:00"/>
    <d v="2026-03-13T00:00:00"/>
    <n v="18"/>
    <x v="0"/>
    <x v="0"/>
    <n v="3"/>
    <n v="105.34"/>
    <n v="108.07"/>
    <n v="1.2"/>
    <n v="8.9"/>
    <n v="12.2"/>
    <n v="110"/>
    <s v="High"/>
    <n v="0.745"/>
    <x v="0"/>
    <s v=""/>
    <n v="4.8899999999999997"/>
    <n v="6"/>
    <n v="2.73"/>
    <n v="3.3"/>
    <s v="Friday"/>
    <s v="5-10 min"/>
    <n v="1"/>
    <s v="Below 0.8"/>
  </r>
  <r>
    <s v="RF008027"/>
    <d v="2026-03-13T18:30:00"/>
    <d v="2026-03-13T00:00:00"/>
    <n v="18"/>
    <x v="3"/>
    <x v="1"/>
    <n v="10.6"/>
    <n v="216.26"/>
    <n v="207.1"/>
    <n v="1.1000000000000001"/>
    <n v="6.8"/>
    <n v="6.6"/>
    <n v="49"/>
    <s v="Medium"/>
    <n v="0.877"/>
    <x v="0"/>
    <s v=""/>
    <n v="4.96"/>
    <n v="0"/>
    <n v="-9.16"/>
    <n v="-0.2"/>
    <s v="Friday"/>
    <s v="5-10 min"/>
    <n v="1"/>
    <s v="Between 0.8-1.0"/>
  </r>
  <r>
    <s v="RF008028"/>
    <d v="2026-03-13T18:37:00"/>
    <d v="2026-03-13T00:00:00"/>
    <n v="18"/>
    <x v="3"/>
    <x v="0"/>
    <n v="11"/>
    <n v="183.2"/>
    <n v="177.59"/>
    <n v="1"/>
    <n v="7.9"/>
    <n v="12"/>
    <n v="64"/>
    <s v="Low"/>
    <n v="1.153"/>
    <x v="0"/>
    <s v=""/>
    <n v="4.5"/>
    <n v="3"/>
    <n v="-5.61"/>
    <n v="4.0999999999999996"/>
    <s v="Friday"/>
    <s v="5-10 min"/>
    <n v="1"/>
    <s v="Between 1.0-1.2"/>
  </r>
  <r>
    <s v="RF008029"/>
    <d v="2026-03-13T18:38:00"/>
    <d v="2026-03-13T00:00:00"/>
    <n v="18"/>
    <x v="0"/>
    <x v="0"/>
    <n v="4.4000000000000004"/>
    <n v="136.21"/>
    <n v="127.09"/>
    <n v="1.2"/>
    <n v="7"/>
    <n v="7.6"/>
    <n v="87"/>
    <s v="Medium"/>
    <n v="0.70499999999999996"/>
    <x v="0"/>
    <s v=""/>
    <n v="5"/>
    <n v="41"/>
    <n v="-9.1199999999999992"/>
    <n v="0.6"/>
    <s v="Friday"/>
    <s v="5-10 min"/>
    <n v="1"/>
    <s v="Below 0.8"/>
  </r>
  <r>
    <s v="RF008030"/>
    <d v="2026-03-13T19:25:00"/>
    <d v="2026-03-13T00:00:00"/>
    <n v="19"/>
    <x v="3"/>
    <x v="0"/>
    <n v="10.9"/>
    <n v="246.33"/>
    <n v="262.36"/>
    <n v="1.1000000000000001"/>
    <n v="3.6"/>
    <n v="6.2"/>
    <n v="62"/>
    <s v="Low"/>
    <n v="1.4710000000000001"/>
    <x v="0"/>
    <s v=""/>
    <n v="4.54"/>
    <n v="5"/>
    <n v="16.03"/>
    <n v="2.6"/>
    <s v="Friday"/>
    <s v="0-5 min"/>
    <n v="1"/>
    <s v="Above 1.2"/>
  </r>
  <r>
    <s v="RF008031"/>
    <d v="2026-03-13T19:41:00"/>
    <d v="2026-03-13T00:00:00"/>
    <n v="19"/>
    <x v="0"/>
    <x v="0"/>
    <n v="10.8"/>
    <n v="197.15"/>
    <n v="199.14"/>
    <n v="1"/>
    <n v="6.8"/>
    <n v="8.9"/>
    <n v="117"/>
    <s v="Medium"/>
    <n v="1.028"/>
    <x v="0"/>
    <s v=""/>
    <n v="4.7699999999999996"/>
    <n v="8"/>
    <n v="1.99"/>
    <n v="2.1"/>
    <s v="Friday"/>
    <s v="5-10 min"/>
    <n v="1"/>
    <s v="Between 1.0-1.2"/>
  </r>
  <r>
    <s v="RF008032"/>
    <d v="2026-03-13T19:45:00"/>
    <d v="2026-03-13T00:00:00"/>
    <n v="19"/>
    <x v="3"/>
    <x v="0"/>
    <n v="2.6"/>
    <n v="72.010000000000005"/>
    <n v="74.08"/>
    <n v="1"/>
    <n v="6"/>
    <n v="1.8"/>
    <n v="49"/>
    <s v="Medium"/>
    <n v="0.875"/>
    <x v="0"/>
    <s v=""/>
    <n v="4.6100000000000003"/>
    <n v="1"/>
    <n v="2.0699999999999998"/>
    <n v="-4.2"/>
    <s v="Friday"/>
    <s v="5-10 min"/>
    <n v="1"/>
    <s v="Between 0.8-1.0"/>
  </r>
  <r>
    <s v="RF008033"/>
    <d v="2026-03-13T19:53:00"/>
    <d v="2026-03-13T00:00:00"/>
    <n v="19"/>
    <x v="0"/>
    <x v="1"/>
    <n v="5.5"/>
    <n v="168.94"/>
    <m/>
    <n v="1.3"/>
    <n v="8.6"/>
    <n v="15.3"/>
    <n v="95"/>
    <s v="High"/>
    <n v="0.52100000000000002"/>
    <x v="2"/>
    <s v="ETA too high"/>
    <n v="4.71"/>
    <n v="0"/>
    <m/>
    <n v="6.7"/>
    <s v="Friday"/>
    <s v="5-10 min"/>
    <n v="0"/>
    <s v="Below 0.8"/>
  </r>
  <r>
    <s v="RF008034"/>
    <d v="2026-03-13T20:02:00"/>
    <d v="2026-03-13T00:00:00"/>
    <n v="20"/>
    <x v="0"/>
    <x v="1"/>
    <n v="1.6"/>
    <n v="88.36"/>
    <n v="91.24"/>
    <n v="1.3"/>
    <n v="8.6999999999999993"/>
    <n v="5.0999999999999996"/>
    <n v="99"/>
    <s v="High"/>
    <n v="0.625"/>
    <x v="0"/>
    <s v=""/>
    <n v="4.6500000000000004"/>
    <n v="0"/>
    <n v="2.88"/>
    <n v="-3.6"/>
    <s v="Friday"/>
    <s v="5-10 min"/>
    <n v="1"/>
    <s v="Below 0.8"/>
  </r>
  <r>
    <s v="RF008035"/>
    <d v="2026-03-13T20:04:00"/>
    <d v="2026-03-13T00:00:00"/>
    <n v="20"/>
    <x v="0"/>
    <x v="0"/>
    <n v="3.2"/>
    <n v="109.55"/>
    <m/>
    <n v="1.3"/>
    <n v="4.9000000000000004"/>
    <m/>
    <n v="120"/>
    <s v="Medium"/>
    <n v="0.84499999999999997"/>
    <x v="3"/>
    <s v="No driver available"/>
    <n v="5"/>
    <n v="2"/>
    <m/>
    <m/>
    <s v="Friday"/>
    <s v="0-5 min"/>
    <n v="0"/>
    <s v="Between 0.8-1.0"/>
  </r>
  <r>
    <s v="RF008036"/>
    <d v="2026-03-13T20:08:00"/>
    <d v="2026-03-13T00:00:00"/>
    <n v="20"/>
    <x v="2"/>
    <x v="1"/>
    <n v="13"/>
    <n v="260.63"/>
    <m/>
    <n v="1.2"/>
    <n v="10.199999999999999"/>
    <n v="9.9"/>
    <n v="96"/>
    <s v="Medium"/>
    <n v="0.81899999999999995"/>
    <x v="2"/>
    <s v="ETA too high"/>
    <n v="4.47"/>
    <n v="0"/>
    <m/>
    <n v="-0.3"/>
    <s v="Friday"/>
    <s v="10-15 min"/>
    <n v="0"/>
    <s v="Between 0.8-1.0"/>
  </r>
  <r>
    <s v="RF008037"/>
    <d v="2026-03-13T20:21:00"/>
    <d v="2026-03-13T00:00:00"/>
    <n v="20"/>
    <x v="4"/>
    <x v="0"/>
    <n v="15.6"/>
    <n v="257.52"/>
    <n v="255.74"/>
    <n v="1"/>
    <n v="7.4"/>
    <n v="8.1"/>
    <n v="52"/>
    <s v="Low"/>
    <n v="1.3740000000000001"/>
    <x v="0"/>
    <s v=""/>
    <n v="4.3600000000000003"/>
    <n v="2"/>
    <n v="-1.78"/>
    <n v="0.7"/>
    <s v="Friday"/>
    <s v="5-10 min"/>
    <n v="1"/>
    <s v="Above 1.2"/>
  </r>
  <r>
    <s v="RF008038"/>
    <d v="2026-03-13T20:26:00"/>
    <d v="2026-03-13T00:00:00"/>
    <n v="20"/>
    <x v="1"/>
    <x v="0"/>
    <n v="7.6"/>
    <n v="176.75"/>
    <n v="178.73"/>
    <n v="1.2"/>
    <n v="7.7"/>
    <n v="6.7"/>
    <n v="77"/>
    <s v="Medium"/>
    <n v="0.74099999999999999"/>
    <x v="0"/>
    <s v=""/>
    <n v="4.51"/>
    <n v="14"/>
    <n v="1.98"/>
    <n v="-1"/>
    <s v="Friday"/>
    <s v="5-10 min"/>
    <n v="1"/>
    <s v="Below 0.8"/>
  </r>
  <r>
    <s v="RF008039"/>
    <d v="2026-03-13T20:36:00"/>
    <d v="2026-03-13T00:00:00"/>
    <n v="20"/>
    <x v="0"/>
    <x v="1"/>
    <n v="10.9"/>
    <n v="212.61"/>
    <n v="211.94"/>
    <n v="1.1000000000000001"/>
    <n v="7.6"/>
    <n v="11.5"/>
    <n v="108"/>
    <s v="High"/>
    <n v="0.746"/>
    <x v="0"/>
    <s v=""/>
    <n v="4.51"/>
    <n v="0"/>
    <n v="-0.67"/>
    <n v="3.9"/>
    <s v="Friday"/>
    <s v="5-10 min"/>
    <n v="1"/>
    <s v="Below 0.8"/>
  </r>
  <r>
    <s v="RF008040"/>
    <d v="2026-03-13T20:38:00"/>
    <d v="2026-03-13T00:00:00"/>
    <n v="20"/>
    <x v="4"/>
    <x v="0"/>
    <n v="3.8"/>
    <n v="94.64"/>
    <n v="95.9"/>
    <n v="1"/>
    <n v="5.3"/>
    <n v="3.8"/>
    <n v="52"/>
    <s v="Low"/>
    <n v="1.2669999999999999"/>
    <x v="0"/>
    <s v=""/>
    <n v="4.82"/>
    <n v="28"/>
    <n v="1.26"/>
    <n v="-1.5"/>
    <s v="Friday"/>
    <s v="5-10 min"/>
    <n v="1"/>
    <s v="Above 1.2"/>
  </r>
  <r>
    <s v="RF008041"/>
    <d v="2026-03-13T20:48:00"/>
    <d v="2026-03-13T00:00:00"/>
    <n v="20"/>
    <x v="4"/>
    <x v="1"/>
    <n v="3.7"/>
    <n v="98"/>
    <n v="91.46"/>
    <n v="1"/>
    <n v="4.0999999999999996"/>
    <n v="1.5"/>
    <n v="46"/>
    <s v="Low"/>
    <n v="1.4350000000000001"/>
    <x v="0"/>
    <s v=""/>
    <n v="4.68"/>
    <n v="0"/>
    <n v="-6.54"/>
    <n v="-2.6"/>
    <s v="Friday"/>
    <s v="0-5 min"/>
    <n v="1"/>
    <s v="Above 1.2"/>
  </r>
  <r>
    <s v="RF008042"/>
    <d v="2026-03-13T20:48:00"/>
    <d v="2026-03-13T00:00:00"/>
    <n v="20"/>
    <x v="3"/>
    <x v="0"/>
    <n v="8.4"/>
    <n v="167.64"/>
    <n v="163.16999999999999"/>
    <n v="1"/>
    <n v="6.3"/>
    <n v="11.2"/>
    <n v="66"/>
    <s v="Low"/>
    <n v="1.2230000000000001"/>
    <x v="0"/>
    <s v=""/>
    <n v="4.79"/>
    <n v="19"/>
    <n v="-4.47"/>
    <n v="4.9000000000000004"/>
    <s v="Friday"/>
    <s v="5-10 min"/>
    <n v="1"/>
    <s v="Above 1.2"/>
  </r>
  <r>
    <s v="RF008043"/>
    <d v="2026-03-13T21:17:00"/>
    <d v="2026-03-13T00:00:00"/>
    <n v="21"/>
    <x v="0"/>
    <x v="1"/>
    <n v="4.9000000000000004"/>
    <n v="117.9"/>
    <n v="120.55"/>
    <n v="1.1000000000000001"/>
    <n v="4.8"/>
    <n v="9.8000000000000007"/>
    <n v="109"/>
    <s v="Medium"/>
    <n v="0.86799999999999999"/>
    <x v="0"/>
    <s v=""/>
    <n v="4.78"/>
    <n v="0"/>
    <n v="2.65"/>
    <n v="5"/>
    <s v="Friday"/>
    <s v="0-5 min"/>
    <n v="1"/>
    <s v="Between 0.8-1.0"/>
  </r>
  <r>
    <s v="RF008044"/>
    <d v="2026-03-13T21:30:00"/>
    <d v="2026-03-13T00:00:00"/>
    <n v="21"/>
    <x v="2"/>
    <x v="0"/>
    <n v="0.9"/>
    <n v="50.89"/>
    <n v="54.13"/>
    <n v="1"/>
    <n v="8.5"/>
    <n v="9"/>
    <n v="112"/>
    <s v="Medium"/>
    <n v="0.98899999999999999"/>
    <x v="0"/>
    <s v=""/>
    <n v="4.55"/>
    <n v="6"/>
    <n v="3.24"/>
    <n v="0.5"/>
    <s v="Friday"/>
    <s v="5-10 min"/>
    <n v="1"/>
    <s v="Between 0.8-1.0"/>
  </r>
  <r>
    <s v="RF008045"/>
    <d v="2026-03-13T21:54:00"/>
    <d v="2026-03-13T00:00:00"/>
    <n v="21"/>
    <x v="4"/>
    <x v="0"/>
    <n v="4.7"/>
    <n v="117.47"/>
    <m/>
    <n v="1"/>
    <n v="7.8"/>
    <n v="5"/>
    <n v="46"/>
    <s v="Low"/>
    <n v="1.036"/>
    <x v="2"/>
    <s v="Fare too high"/>
    <n v="4.58"/>
    <n v="7"/>
    <m/>
    <n v="-2.8"/>
    <s v="Friday"/>
    <s v="5-10 min"/>
    <n v="0"/>
    <s v="Between 1.0-1.2"/>
  </r>
  <r>
    <s v="RF008046"/>
    <d v="2026-03-13T21:56:00"/>
    <d v="2026-03-13T00:00:00"/>
    <n v="21"/>
    <x v="2"/>
    <x v="0"/>
    <n v="12.1"/>
    <n v="209.85"/>
    <n v="214.64"/>
    <n v="1.1000000000000001"/>
    <n v="5.3"/>
    <n v="4.7"/>
    <n v="108"/>
    <s v="Low"/>
    <n v="1.2949999999999999"/>
    <x v="0"/>
    <s v=""/>
    <n v="4.49"/>
    <n v="2"/>
    <n v="4.79"/>
    <n v="-0.6"/>
    <s v="Friday"/>
    <s v="5-10 min"/>
    <n v="1"/>
    <s v="Above 1.2"/>
  </r>
  <r>
    <s v="RF008047"/>
    <d v="2026-03-13T22:03:00"/>
    <d v="2026-03-13T00:00:00"/>
    <n v="22"/>
    <x v="1"/>
    <x v="1"/>
    <n v="5.5"/>
    <n v="134.44999999999999"/>
    <m/>
    <n v="1"/>
    <n v="6.4"/>
    <n v="5.9"/>
    <n v="100"/>
    <s v="Low"/>
    <n v="1.395"/>
    <x v="2"/>
    <s v="ETA too high"/>
    <n v="4.8600000000000003"/>
    <n v="0"/>
    <m/>
    <n v="-0.5"/>
    <s v="Friday"/>
    <s v="5-10 min"/>
    <n v="0"/>
    <s v="Above 1.2"/>
  </r>
  <r>
    <s v="RF008048"/>
    <d v="2026-03-13T22:04:00"/>
    <d v="2026-03-13T00:00:00"/>
    <n v="22"/>
    <x v="1"/>
    <x v="0"/>
    <n v="11.2"/>
    <n v="206.05"/>
    <m/>
    <n v="1"/>
    <n v="2"/>
    <n v="5.7"/>
    <n v="93"/>
    <s v="Low"/>
    <n v="1.331"/>
    <x v="2"/>
    <s v="Pickup issue"/>
    <n v="4.46"/>
    <n v="51"/>
    <m/>
    <n v="3.7"/>
    <s v="Friday"/>
    <s v="0-5 min"/>
    <n v="0"/>
    <s v="Above 1.2"/>
  </r>
  <r>
    <s v="RF008049"/>
    <d v="2026-03-13T22:18:00"/>
    <d v="2026-03-13T00:00:00"/>
    <n v="22"/>
    <x v="4"/>
    <x v="0"/>
    <n v="1.2"/>
    <n v="51.03"/>
    <n v="53.71"/>
    <n v="1"/>
    <n v="4.8"/>
    <n v="10.4"/>
    <n v="62"/>
    <s v="Low"/>
    <n v="2.0979999999999999"/>
    <x v="0"/>
    <s v=""/>
    <n v="4.3"/>
    <n v="16"/>
    <n v="2.68"/>
    <n v="5.6"/>
    <s v="Friday"/>
    <s v="0-5 min"/>
    <n v="1"/>
    <s v="Above 1.2"/>
  </r>
  <r>
    <s v="RF008050"/>
    <d v="2026-03-13T22:19:00"/>
    <d v="2026-03-13T00:00:00"/>
    <n v="22"/>
    <x v="0"/>
    <x v="0"/>
    <n v="5.8"/>
    <n v="121.59"/>
    <n v="119.42"/>
    <n v="1"/>
    <n v="2"/>
    <n v="4.5"/>
    <n v="110"/>
    <s v="Low"/>
    <n v="1.109"/>
    <x v="0"/>
    <s v=""/>
    <n v="4.57"/>
    <n v="3"/>
    <n v="-2.17"/>
    <n v="2.5"/>
    <s v="Friday"/>
    <s v="0-5 min"/>
    <n v="1"/>
    <s v="Between 1.0-1.2"/>
  </r>
  <r>
    <s v="RF008051"/>
    <d v="2026-03-13T22:22:00"/>
    <d v="2026-03-13T00:00:00"/>
    <n v="22"/>
    <x v="0"/>
    <x v="0"/>
    <n v="4.4000000000000004"/>
    <n v="110.55"/>
    <n v="114.06"/>
    <n v="1"/>
    <n v="4.7"/>
    <n v="5"/>
    <n v="123"/>
    <s v="Medium"/>
    <n v="1.1659999999999999"/>
    <x v="0"/>
    <s v=""/>
    <n v="5"/>
    <n v="38"/>
    <n v="3.51"/>
    <n v="0.3"/>
    <s v="Friday"/>
    <s v="0-5 min"/>
    <n v="1"/>
    <s v="Between 1.0-1.2"/>
  </r>
  <r>
    <s v="RF008052"/>
    <d v="2026-03-13T22:36:00"/>
    <d v="2026-03-13T00:00:00"/>
    <n v="22"/>
    <x v="2"/>
    <x v="0"/>
    <n v="2"/>
    <n v="72.680000000000007"/>
    <n v="72.22"/>
    <n v="1.1000000000000001"/>
    <n v="2.8"/>
    <n v="1"/>
    <n v="92"/>
    <s v="Low"/>
    <n v="1.1180000000000001"/>
    <x v="0"/>
    <s v=""/>
    <n v="4.54"/>
    <n v="11"/>
    <n v="-0.46"/>
    <n v="-1.8"/>
    <s v="Friday"/>
    <s v="0-5 min"/>
    <n v="1"/>
    <s v="Between 1.0-1.2"/>
  </r>
  <r>
    <s v="RF008053"/>
    <d v="2026-03-13T22:43:00"/>
    <d v="2026-03-13T00:00:00"/>
    <n v="22"/>
    <x v="0"/>
    <x v="0"/>
    <n v="5.6"/>
    <n v="137.85"/>
    <n v="145.22"/>
    <n v="1"/>
    <n v="7.1"/>
    <n v="9.6"/>
    <n v="120"/>
    <s v="Medium"/>
    <n v="0.92"/>
    <x v="0"/>
    <s v=""/>
    <n v="4.67"/>
    <n v="17"/>
    <n v="7.37"/>
    <n v="2.5"/>
    <s v="Friday"/>
    <s v="5-10 min"/>
    <n v="1"/>
    <s v="Between 0.8-1.0"/>
  </r>
  <r>
    <s v="RF008054"/>
    <d v="2026-03-13T22:43:00"/>
    <d v="2026-03-13T00:00:00"/>
    <n v="22"/>
    <x v="3"/>
    <x v="0"/>
    <n v="4.5999999999999996"/>
    <n v="105.83"/>
    <m/>
    <n v="1.1000000000000001"/>
    <n v="4.7"/>
    <m/>
    <n v="59"/>
    <s v="Low"/>
    <n v="1.35"/>
    <x v="3"/>
    <s v="No driver available"/>
    <n v="4.49"/>
    <n v="12"/>
    <m/>
    <m/>
    <s v="Friday"/>
    <s v="0-5 min"/>
    <n v="0"/>
    <s v="Above 1.2"/>
  </r>
  <r>
    <s v="RF008055"/>
    <d v="2026-03-13T22:56:00"/>
    <d v="2026-03-13T00:00:00"/>
    <n v="22"/>
    <x v="0"/>
    <x v="0"/>
    <n v="14.3"/>
    <n v="244.95"/>
    <n v="246.71"/>
    <n v="1"/>
    <n v="4"/>
    <n v="1"/>
    <n v="117"/>
    <s v="Medium"/>
    <n v="0.95799999999999996"/>
    <x v="0"/>
    <s v=""/>
    <n v="4.42"/>
    <n v="11"/>
    <n v="1.76"/>
    <n v="-3"/>
    <s v="Friday"/>
    <s v="0-5 min"/>
    <n v="1"/>
    <s v="Between 0.8-1.0"/>
  </r>
  <r>
    <s v="RF008056"/>
    <d v="2026-03-13T22:57:00"/>
    <d v="2026-03-13T00:00:00"/>
    <n v="22"/>
    <x v="0"/>
    <x v="0"/>
    <n v="12.4"/>
    <n v="240.26"/>
    <n v="228.64"/>
    <n v="1.1000000000000001"/>
    <n v="3.7"/>
    <n v="4"/>
    <n v="134"/>
    <s v="Low"/>
    <n v="1.556"/>
    <x v="0"/>
    <s v=""/>
    <n v="4.54"/>
    <n v="1"/>
    <n v="-11.62"/>
    <n v="0.3"/>
    <s v="Friday"/>
    <s v="0-5 min"/>
    <n v="1"/>
    <s v="Above 1.2"/>
  </r>
  <r>
    <s v="RF008057"/>
    <d v="2026-03-13T22:58:00"/>
    <d v="2026-03-13T00:00:00"/>
    <n v="22"/>
    <x v="0"/>
    <x v="0"/>
    <n v="4.9000000000000004"/>
    <n v="144.53"/>
    <n v="140.87"/>
    <n v="1.2"/>
    <n v="2"/>
    <n v="5.2"/>
    <n v="138"/>
    <s v="High"/>
    <n v="0.92900000000000005"/>
    <x v="0"/>
    <s v=""/>
    <n v="4.8099999999999996"/>
    <n v="22"/>
    <n v="-3.66"/>
    <n v="3.2"/>
    <s v="Friday"/>
    <s v="0-5 min"/>
    <n v="1"/>
    <s v="Between 0.8-1.0"/>
  </r>
  <r>
    <s v="RF008058"/>
    <d v="2026-03-13T23:25:00"/>
    <d v="2026-03-13T00:00:00"/>
    <n v="23"/>
    <x v="1"/>
    <x v="0"/>
    <n v="5.2"/>
    <n v="130.63999999999999"/>
    <n v="137.82"/>
    <n v="1"/>
    <n v="6.2"/>
    <n v="5.9"/>
    <n v="83"/>
    <s v="Low"/>
    <n v="1.2490000000000001"/>
    <x v="0"/>
    <s v=""/>
    <n v="4.3600000000000003"/>
    <n v="1"/>
    <n v="7.18"/>
    <n v="-0.3"/>
    <s v="Friday"/>
    <s v="5-10 min"/>
    <n v="1"/>
    <s v="Above 1.2"/>
  </r>
  <r>
    <s v="RF008059"/>
    <d v="2026-03-13T23:43:00"/>
    <d v="2026-03-13T00:00:00"/>
    <n v="23"/>
    <x v="3"/>
    <x v="1"/>
    <n v="3.4"/>
    <n v="96.65"/>
    <n v="95.12"/>
    <n v="1"/>
    <n v="7.2"/>
    <n v="8.1"/>
    <n v="74"/>
    <s v="Low"/>
    <n v="1.383"/>
    <x v="0"/>
    <s v=""/>
    <n v="5"/>
    <n v="0"/>
    <n v="-1.53"/>
    <n v="0.9"/>
    <s v="Friday"/>
    <s v="5-10 min"/>
    <n v="1"/>
    <s v="Above 1.2"/>
  </r>
  <r>
    <s v="RF008060"/>
    <d v="2026-03-14T00:10:00"/>
    <d v="2026-03-14T00:00:00"/>
    <n v="0"/>
    <x v="1"/>
    <x v="0"/>
    <n v="2.2999999999999998"/>
    <n v="73.569999999999993"/>
    <n v="72.760000000000005"/>
    <n v="1"/>
    <n v="5.8"/>
    <n v="9.4"/>
    <n v="109"/>
    <s v="Low"/>
    <n v="1.3879999999999999"/>
    <x v="0"/>
    <s v=""/>
    <n v="4.38"/>
    <n v="8"/>
    <n v="-0.81"/>
    <n v="3.6"/>
    <s v="Saturday"/>
    <s v="5-10 min"/>
    <n v="1"/>
    <s v="Above 1.2"/>
  </r>
  <r>
    <s v="RF008061"/>
    <d v="2026-03-14T00:25:00"/>
    <d v="2026-03-14T00:00:00"/>
    <n v="0"/>
    <x v="3"/>
    <x v="0"/>
    <n v="6.5"/>
    <n v="167.95"/>
    <m/>
    <n v="1.2"/>
    <n v="3.2"/>
    <n v="4.2"/>
    <n v="70"/>
    <s v="Low"/>
    <n v="1.9890000000000001"/>
    <x v="2"/>
    <s v="ETA too high"/>
    <n v="4.55"/>
    <n v="17"/>
    <m/>
    <n v="1"/>
    <s v="Saturday"/>
    <s v="0-5 min"/>
    <n v="0"/>
    <s v="Above 1.2"/>
  </r>
  <r>
    <s v="RF008062"/>
    <d v="2026-03-14T00:46:00"/>
    <d v="2026-03-14T00:00:00"/>
    <n v="0"/>
    <x v="4"/>
    <x v="0"/>
    <n v="1.1000000000000001"/>
    <n v="54.8"/>
    <n v="53.28"/>
    <n v="1"/>
    <n v="2.4"/>
    <n v="1"/>
    <n v="68"/>
    <s v="Low"/>
    <n v="1.4570000000000001"/>
    <x v="0"/>
    <s v=""/>
    <n v="4.49"/>
    <n v="9"/>
    <n v="-1.52"/>
    <n v="-1.4"/>
    <s v="Saturday"/>
    <s v="0-5 min"/>
    <n v="1"/>
    <s v="Above 1.2"/>
  </r>
  <r>
    <s v="RF008063"/>
    <d v="2026-03-14T00:51:00"/>
    <d v="2026-03-14T00:00:00"/>
    <n v="0"/>
    <x v="1"/>
    <x v="0"/>
    <n v="4.0999999999999996"/>
    <n v="106.63"/>
    <n v="106.55"/>
    <n v="1"/>
    <n v="2"/>
    <n v="6.3"/>
    <n v="93"/>
    <s v="Low"/>
    <n v="1.2190000000000001"/>
    <x v="0"/>
    <s v=""/>
    <n v="4.5999999999999996"/>
    <n v="21"/>
    <n v="-0.08"/>
    <n v="4.3"/>
    <s v="Saturday"/>
    <s v="0-5 min"/>
    <n v="1"/>
    <s v="Above 1.2"/>
  </r>
  <r>
    <s v="RF008064"/>
    <d v="2026-03-14T01:00:00"/>
    <d v="2026-03-14T00:00:00"/>
    <n v="1"/>
    <x v="4"/>
    <x v="0"/>
    <n v="2.2000000000000002"/>
    <n v="65.17"/>
    <n v="64.400000000000006"/>
    <n v="1"/>
    <n v="3.4"/>
    <n v="5.6"/>
    <n v="59"/>
    <s v="Low"/>
    <n v="2.0219999999999998"/>
    <x v="0"/>
    <s v=""/>
    <n v="5"/>
    <n v="8"/>
    <n v="-0.77"/>
    <n v="2.2000000000000002"/>
    <s v="Saturday"/>
    <s v="0-5 min"/>
    <n v="1"/>
    <s v="Above 1.2"/>
  </r>
  <r>
    <s v="RF008065"/>
    <d v="2026-03-14T01:14:00"/>
    <d v="2026-03-14T00:00:00"/>
    <n v="1"/>
    <x v="3"/>
    <x v="1"/>
    <n v="7.8"/>
    <n v="171.36"/>
    <m/>
    <n v="1"/>
    <n v="2"/>
    <n v="1"/>
    <n v="66"/>
    <s v="Low"/>
    <n v="1.952"/>
    <x v="2"/>
    <s v="ETA too high"/>
    <n v="4.6399999999999997"/>
    <n v="0"/>
    <m/>
    <n v="-1"/>
    <s v="Saturday"/>
    <s v="0-5 min"/>
    <n v="0"/>
    <s v="Above 1.2"/>
  </r>
  <r>
    <s v="RF008066"/>
    <d v="2026-03-14T01:15:00"/>
    <d v="2026-03-14T00:00:00"/>
    <n v="1"/>
    <x v="0"/>
    <x v="0"/>
    <n v="9.9"/>
    <n v="206.79"/>
    <n v="211.36"/>
    <n v="1.1000000000000001"/>
    <n v="2"/>
    <n v="5.6"/>
    <n v="136"/>
    <s v="Medium"/>
    <n v="1.093"/>
    <x v="0"/>
    <s v=""/>
    <n v="4.62"/>
    <n v="11"/>
    <n v="4.57"/>
    <n v="3.6"/>
    <s v="Saturday"/>
    <s v="0-5 min"/>
    <n v="1"/>
    <s v="Between 1.0-1.2"/>
  </r>
  <r>
    <s v="RF008067"/>
    <d v="2026-03-14T01:23:00"/>
    <d v="2026-03-14T00:00:00"/>
    <n v="1"/>
    <x v="2"/>
    <x v="0"/>
    <n v="5.3"/>
    <n v="116.47"/>
    <n v="117.01"/>
    <n v="1"/>
    <n v="6.2"/>
    <n v="4.4000000000000004"/>
    <n v="116"/>
    <s v="Low"/>
    <n v="1.403"/>
    <x v="0"/>
    <s v=""/>
    <n v="4.84"/>
    <n v="48"/>
    <n v="0.54"/>
    <n v="-1.8"/>
    <s v="Saturday"/>
    <s v="5-10 min"/>
    <n v="1"/>
    <s v="Above 1.2"/>
  </r>
  <r>
    <s v="RF008068"/>
    <d v="2026-03-14T01:27:00"/>
    <d v="2026-03-14T00:00:00"/>
    <n v="1"/>
    <x v="2"/>
    <x v="1"/>
    <n v="4.5999999999999996"/>
    <n v="98.05"/>
    <n v="91.07"/>
    <n v="1"/>
    <n v="7.6"/>
    <n v="11.1"/>
    <n v="110"/>
    <s v="Low"/>
    <n v="1.294"/>
    <x v="0"/>
    <s v=""/>
    <n v="4.5199999999999996"/>
    <n v="0"/>
    <n v="-6.98"/>
    <n v="3.5"/>
    <s v="Saturday"/>
    <s v="5-10 min"/>
    <n v="1"/>
    <s v="Above 1.2"/>
  </r>
  <r>
    <s v="RF008069"/>
    <d v="2026-03-14T01:27:00"/>
    <d v="2026-03-14T00:00:00"/>
    <n v="1"/>
    <x v="0"/>
    <x v="1"/>
    <n v="10.6"/>
    <n v="242.07"/>
    <n v="241.16"/>
    <n v="1.1000000000000001"/>
    <n v="2.9"/>
    <n v="1"/>
    <n v="121"/>
    <s v="Low"/>
    <n v="1.232"/>
    <x v="0"/>
    <s v=""/>
    <n v="4.7300000000000004"/>
    <n v="0"/>
    <n v="-0.91"/>
    <n v="-1.9"/>
    <s v="Saturday"/>
    <s v="0-5 min"/>
    <n v="1"/>
    <s v="Above 1.2"/>
  </r>
  <r>
    <s v="RF008070"/>
    <d v="2026-03-14T01:30:00"/>
    <d v="2026-03-14T00:00:00"/>
    <n v="1"/>
    <x v="1"/>
    <x v="0"/>
    <n v="3.5"/>
    <n v="109.72"/>
    <m/>
    <n v="1.1000000000000001"/>
    <n v="5.2"/>
    <n v="7.8"/>
    <n v="98"/>
    <s v="Low"/>
    <n v="1.6339999999999999"/>
    <x v="1"/>
    <s v="Pickup too far"/>
    <n v="5"/>
    <n v="4"/>
    <m/>
    <n v="2.6"/>
    <s v="Saturday"/>
    <s v="5-10 min"/>
    <n v="0"/>
    <s v="Above 1.2"/>
  </r>
  <r>
    <s v="RF008071"/>
    <d v="2026-03-14T01:32:00"/>
    <d v="2026-03-14T00:00:00"/>
    <n v="1"/>
    <x v="1"/>
    <x v="0"/>
    <n v="10.3"/>
    <n v="214.84"/>
    <n v="204.75"/>
    <n v="1"/>
    <n v="3.2"/>
    <n v="4.7"/>
    <n v="91"/>
    <s v="Low"/>
    <n v="1.498"/>
    <x v="0"/>
    <s v=""/>
    <n v="4.8499999999999996"/>
    <n v="13"/>
    <n v="-10.09"/>
    <n v="1.5"/>
    <s v="Saturday"/>
    <s v="0-5 min"/>
    <n v="1"/>
    <s v="Above 1.2"/>
  </r>
  <r>
    <s v="RF008072"/>
    <d v="2026-03-14T01:52:00"/>
    <d v="2026-03-14T00:00:00"/>
    <n v="1"/>
    <x v="0"/>
    <x v="0"/>
    <n v="7.3"/>
    <n v="140.32"/>
    <n v="125.68"/>
    <n v="1"/>
    <n v="7.1"/>
    <n v="5"/>
    <n v="136"/>
    <s v="Medium"/>
    <n v="0.997"/>
    <x v="0"/>
    <s v=""/>
    <n v="4.78"/>
    <n v="26"/>
    <n v="-14.64"/>
    <n v="-2.1"/>
    <s v="Saturday"/>
    <s v="5-10 min"/>
    <n v="1"/>
    <s v="Between 0.8-1.0"/>
  </r>
  <r>
    <s v="RF008073"/>
    <d v="2026-03-14T01:54:00"/>
    <d v="2026-03-14T00:00:00"/>
    <n v="1"/>
    <x v="1"/>
    <x v="0"/>
    <n v="5.6"/>
    <n v="113.06"/>
    <n v="109.76"/>
    <n v="1"/>
    <n v="4.7"/>
    <n v="5.7"/>
    <n v="109"/>
    <s v="Medium"/>
    <n v="1.3340000000000001"/>
    <x v="0"/>
    <s v=""/>
    <n v="4.7699999999999996"/>
    <n v="4"/>
    <n v="-3.3"/>
    <n v="1"/>
    <s v="Saturday"/>
    <s v="0-5 min"/>
    <n v="1"/>
    <s v="Above 1.2"/>
  </r>
  <r>
    <s v="RF008074"/>
    <d v="2026-03-14T02:04:00"/>
    <d v="2026-03-14T00:00:00"/>
    <n v="2"/>
    <x v="0"/>
    <x v="0"/>
    <n v="13.9"/>
    <n v="231.2"/>
    <n v="242.84"/>
    <n v="1"/>
    <n v="5.5"/>
    <n v="11"/>
    <n v="141"/>
    <s v="Medium"/>
    <n v="1.2629999999999999"/>
    <x v="0"/>
    <s v=""/>
    <n v="4.5999999999999996"/>
    <n v="69"/>
    <n v="11.64"/>
    <n v="5.5"/>
    <s v="Saturday"/>
    <s v="5-10 min"/>
    <n v="1"/>
    <s v="Above 1.2"/>
  </r>
  <r>
    <s v="RF008075"/>
    <d v="2026-03-14T02:04:00"/>
    <d v="2026-03-14T00:00:00"/>
    <n v="2"/>
    <x v="0"/>
    <x v="1"/>
    <n v="10.4"/>
    <n v="185.09"/>
    <n v="187.37"/>
    <n v="1"/>
    <n v="2"/>
    <n v="8.6"/>
    <n v="144"/>
    <s v="Low"/>
    <n v="1.4550000000000001"/>
    <x v="0"/>
    <s v=""/>
    <n v="4.45"/>
    <n v="0"/>
    <n v="2.2799999999999998"/>
    <n v="6.6"/>
    <s v="Saturday"/>
    <s v="0-5 min"/>
    <n v="1"/>
    <s v="Above 1.2"/>
  </r>
  <r>
    <s v="RF008076"/>
    <d v="2026-03-14T02:16:00"/>
    <d v="2026-03-14T00:00:00"/>
    <n v="2"/>
    <x v="2"/>
    <x v="0"/>
    <n v="1.9"/>
    <n v="65.94"/>
    <m/>
    <n v="1"/>
    <n v="4"/>
    <n v="3.9"/>
    <n v="123"/>
    <s v="Low"/>
    <n v="1.492"/>
    <x v="2"/>
    <s v="Pickup issue"/>
    <n v="4.8499999999999996"/>
    <n v="11"/>
    <m/>
    <n v="-0.1"/>
    <s v="Saturday"/>
    <s v="0-5 min"/>
    <n v="0"/>
    <s v="Above 1.2"/>
  </r>
  <r>
    <s v="RF008077"/>
    <d v="2026-03-14T02:21:00"/>
    <d v="2026-03-14T00:00:00"/>
    <n v="2"/>
    <x v="1"/>
    <x v="0"/>
    <n v="4.2"/>
    <n v="103.22"/>
    <n v="103.48"/>
    <n v="1"/>
    <n v="3.1"/>
    <n v="7"/>
    <n v="110"/>
    <s v="Low"/>
    <n v="1.698"/>
    <x v="0"/>
    <s v=""/>
    <n v="4.7"/>
    <n v="2"/>
    <n v="0.26"/>
    <n v="3.9"/>
    <s v="Saturday"/>
    <s v="0-5 min"/>
    <n v="1"/>
    <s v="Above 1.2"/>
  </r>
  <r>
    <s v="RF008078"/>
    <d v="2026-03-14T02:24:00"/>
    <d v="2026-03-14T00:00:00"/>
    <n v="2"/>
    <x v="2"/>
    <x v="0"/>
    <n v="2.4"/>
    <n v="88.92"/>
    <n v="93.23"/>
    <n v="1.1000000000000001"/>
    <n v="7.3"/>
    <n v="3.5"/>
    <n v="121"/>
    <s v="Medium"/>
    <n v="1.0349999999999999"/>
    <x v="0"/>
    <s v=""/>
    <n v="4.8499999999999996"/>
    <n v="23"/>
    <n v="4.3099999999999996"/>
    <n v="-3.8"/>
    <s v="Saturday"/>
    <s v="5-10 min"/>
    <n v="1"/>
    <s v="Between 1.0-1.2"/>
  </r>
  <r>
    <s v="RF008079"/>
    <d v="2026-03-14T02:25:00"/>
    <d v="2026-03-14T00:00:00"/>
    <n v="2"/>
    <x v="2"/>
    <x v="0"/>
    <n v="4.7"/>
    <n v="117.05"/>
    <n v="117.77"/>
    <n v="1.1000000000000001"/>
    <n v="3.1"/>
    <n v="7.9"/>
    <n v="116"/>
    <s v="Medium"/>
    <n v="1.2230000000000001"/>
    <x v="0"/>
    <s v=""/>
    <n v="5"/>
    <n v="5"/>
    <n v="0.72"/>
    <n v="4.8"/>
    <s v="Saturday"/>
    <s v="0-5 min"/>
    <n v="1"/>
    <s v="Above 1.2"/>
  </r>
  <r>
    <s v="RF008080"/>
    <d v="2026-03-14T02:25:00"/>
    <d v="2026-03-14T00:00:00"/>
    <n v="2"/>
    <x v="4"/>
    <x v="1"/>
    <n v="11.6"/>
    <n v="193.95"/>
    <n v="196.99"/>
    <n v="1"/>
    <n v="3.7"/>
    <n v="7.6"/>
    <n v="63"/>
    <s v="Low"/>
    <n v="1.7170000000000001"/>
    <x v="0"/>
    <s v=""/>
    <n v="5"/>
    <n v="0"/>
    <n v="3.04"/>
    <n v="3.9"/>
    <s v="Saturday"/>
    <s v="0-5 min"/>
    <n v="1"/>
    <s v="Above 1.2"/>
  </r>
  <r>
    <s v="RF008081"/>
    <d v="2026-03-14T02:54:00"/>
    <d v="2026-03-14T00:00:00"/>
    <n v="2"/>
    <x v="3"/>
    <x v="0"/>
    <n v="9.4"/>
    <n v="165.2"/>
    <n v="163.92"/>
    <n v="1"/>
    <n v="2"/>
    <n v="7.8"/>
    <n v="71"/>
    <s v="Low"/>
    <n v="1.8240000000000001"/>
    <x v="0"/>
    <s v=""/>
    <n v="4.72"/>
    <n v="5"/>
    <n v="-1.28"/>
    <n v="5.8"/>
    <s v="Saturday"/>
    <s v="0-5 min"/>
    <n v="1"/>
    <s v="Above 1.2"/>
  </r>
  <r>
    <s v="RF008082"/>
    <d v="2026-03-14T02:54:00"/>
    <d v="2026-03-14T00:00:00"/>
    <n v="2"/>
    <x v="3"/>
    <x v="0"/>
    <n v="2"/>
    <n v="68.92"/>
    <n v="68.900000000000006"/>
    <n v="1"/>
    <n v="4.5"/>
    <n v="3.8"/>
    <n v="69"/>
    <s v="Low"/>
    <n v="2.2000000000000002"/>
    <x v="0"/>
    <s v=""/>
    <n v="4.76"/>
    <n v="29"/>
    <n v="-0.02"/>
    <n v="-0.7"/>
    <s v="Saturday"/>
    <s v="0-5 min"/>
    <n v="1"/>
    <s v="Above 1.2"/>
  </r>
  <r>
    <s v="RF008083"/>
    <d v="2026-03-14T03:00:00"/>
    <d v="2026-03-14T00:00:00"/>
    <n v="3"/>
    <x v="0"/>
    <x v="0"/>
    <n v="3.6"/>
    <n v="109.34"/>
    <m/>
    <n v="1.1000000000000001"/>
    <n v="4.4000000000000004"/>
    <n v="3.6"/>
    <n v="119"/>
    <s v="Medium"/>
    <n v="1.087"/>
    <x v="2"/>
    <s v="ETA too high"/>
    <n v="4.51"/>
    <n v="12"/>
    <m/>
    <n v="-0.8"/>
    <s v="Saturday"/>
    <s v="0-5 min"/>
    <n v="0"/>
    <s v="Between 1.0-1.2"/>
  </r>
  <r>
    <s v="RF008084"/>
    <d v="2026-03-14T03:02:00"/>
    <d v="2026-03-14T00:00:00"/>
    <n v="3"/>
    <x v="1"/>
    <x v="1"/>
    <n v="4.4000000000000004"/>
    <n v="105.13"/>
    <m/>
    <n v="1"/>
    <n v="3.6"/>
    <n v="7.9"/>
    <n v="92"/>
    <s v="Low"/>
    <n v="1.641"/>
    <x v="1"/>
    <s v="Pickup too far"/>
    <n v="4.58"/>
    <n v="0"/>
    <m/>
    <n v="4.3"/>
    <s v="Saturday"/>
    <s v="0-5 min"/>
    <n v="0"/>
    <s v="Above 1.2"/>
  </r>
  <r>
    <s v="RF008085"/>
    <d v="2026-03-14T03:12:00"/>
    <d v="2026-03-14T00:00:00"/>
    <n v="3"/>
    <x v="1"/>
    <x v="1"/>
    <n v="7.2"/>
    <n v="159.34"/>
    <n v="164.53"/>
    <n v="1"/>
    <n v="6.9"/>
    <n v="8.6999999999999993"/>
    <n v="110"/>
    <s v="Medium"/>
    <n v="1.3089999999999999"/>
    <x v="0"/>
    <s v=""/>
    <n v="4.63"/>
    <n v="0"/>
    <n v="5.19"/>
    <n v="1.8"/>
    <s v="Saturday"/>
    <s v="5-10 min"/>
    <n v="1"/>
    <s v="Above 1.2"/>
  </r>
  <r>
    <s v="RF008086"/>
    <d v="2026-03-14T03:31:00"/>
    <d v="2026-03-14T00:00:00"/>
    <n v="3"/>
    <x v="2"/>
    <x v="0"/>
    <n v="7.7"/>
    <n v="149.41999999999999"/>
    <n v="150.78"/>
    <n v="1.1000000000000001"/>
    <n v="4.2"/>
    <n v="5.0999999999999996"/>
    <n v="129"/>
    <s v="Low"/>
    <n v="1.621"/>
    <x v="0"/>
    <s v=""/>
    <n v="4.79"/>
    <n v="30"/>
    <n v="1.36"/>
    <n v="0.9"/>
    <s v="Saturday"/>
    <s v="0-5 min"/>
    <n v="1"/>
    <s v="Above 1.2"/>
  </r>
  <r>
    <s v="RF008087"/>
    <d v="2026-03-14T03:53:00"/>
    <d v="2026-03-14T00:00:00"/>
    <n v="3"/>
    <x v="3"/>
    <x v="0"/>
    <n v="1.2"/>
    <n v="56.66"/>
    <n v="58.02"/>
    <n v="1"/>
    <n v="2.9"/>
    <n v="6.2"/>
    <n v="78"/>
    <s v="Low"/>
    <n v="2.2000000000000002"/>
    <x v="0"/>
    <s v=""/>
    <n v="4.66"/>
    <n v="6"/>
    <n v="1.36"/>
    <n v="3.3"/>
    <s v="Saturday"/>
    <s v="0-5 min"/>
    <n v="1"/>
    <s v="Above 1.2"/>
  </r>
  <r>
    <s v="RF008088"/>
    <d v="2026-03-14T04:07:00"/>
    <d v="2026-03-14T00:00:00"/>
    <n v="4"/>
    <x v="0"/>
    <x v="0"/>
    <n v="12.1"/>
    <n v="229.88"/>
    <n v="229.25"/>
    <n v="1"/>
    <n v="2.6"/>
    <n v="5.5"/>
    <n v="128"/>
    <s v="Medium"/>
    <n v="1.056"/>
    <x v="0"/>
    <s v=""/>
    <n v="4.75"/>
    <n v="13"/>
    <n v="-0.63"/>
    <n v="2.9"/>
    <s v="Saturday"/>
    <s v="0-5 min"/>
    <n v="1"/>
    <s v="Between 1.0-1.2"/>
  </r>
  <r>
    <s v="RF008089"/>
    <d v="2026-03-14T04:22:00"/>
    <d v="2026-03-14T00:00:00"/>
    <n v="4"/>
    <x v="2"/>
    <x v="0"/>
    <n v="4.5999999999999996"/>
    <n v="128.88999999999999"/>
    <n v="130.96"/>
    <n v="1.1000000000000001"/>
    <n v="5.8"/>
    <n v="6.8"/>
    <n v="116"/>
    <s v="Low"/>
    <n v="1.4390000000000001"/>
    <x v="0"/>
    <s v=""/>
    <n v="4.6500000000000004"/>
    <n v="17"/>
    <n v="2.0699999999999998"/>
    <n v="1"/>
    <s v="Saturday"/>
    <s v="5-10 min"/>
    <n v="1"/>
    <s v="Above 1.2"/>
  </r>
  <r>
    <s v="RF008090"/>
    <d v="2026-03-14T04:26:00"/>
    <d v="2026-03-14T00:00:00"/>
    <n v="4"/>
    <x v="2"/>
    <x v="1"/>
    <n v="11"/>
    <n v="187.75"/>
    <n v="190.6"/>
    <n v="1"/>
    <n v="2"/>
    <n v="5.7"/>
    <n v="109"/>
    <s v="Low"/>
    <n v="1.244"/>
    <x v="0"/>
    <s v=""/>
    <n v="4.57"/>
    <n v="0"/>
    <n v="2.85"/>
    <n v="3.7"/>
    <s v="Saturday"/>
    <s v="0-5 min"/>
    <n v="1"/>
    <s v="Above 1.2"/>
  </r>
  <r>
    <s v="RF008091"/>
    <d v="2026-03-14T04:26:00"/>
    <d v="2026-03-14T00:00:00"/>
    <n v="4"/>
    <x v="3"/>
    <x v="0"/>
    <n v="1.9"/>
    <n v="65.290000000000006"/>
    <n v="62.72"/>
    <n v="1"/>
    <n v="2.8"/>
    <n v="5.0999999999999996"/>
    <n v="78"/>
    <s v="Low"/>
    <n v="2.2000000000000002"/>
    <x v="0"/>
    <s v=""/>
    <n v="4.84"/>
    <n v="26"/>
    <n v="-2.57"/>
    <n v="2.2999999999999998"/>
    <s v="Saturday"/>
    <s v="0-5 min"/>
    <n v="1"/>
    <s v="Above 1.2"/>
  </r>
  <r>
    <s v="RF008092"/>
    <d v="2026-03-14T04:46:00"/>
    <d v="2026-03-14T00:00:00"/>
    <n v="4"/>
    <x v="2"/>
    <x v="0"/>
    <n v="1.5"/>
    <n v="61.45"/>
    <n v="57.01"/>
    <n v="1"/>
    <n v="3.9"/>
    <n v="4.7"/>
    <n v="111"/>
    <s v="Low"/>
    <n v="1.2889999999999999"/>
    <x v="0"/>
    <s v=""/>
    <n v="4.7699999999999996"/>
    <n v="3"/>
    <n v="-4.4400000000000004"/>
    <n v="0.8"/>
    <s v="Saturday"/>
    <s v="0-5 min"/>
    <n v="1"/>
    <s v="Above 1.2"/>
  </r>
  <r>
    <s v="RF008093"/>
    <d v="2026-03-14T04:54:00"/>
    <d v="2026-03-14T00:00:00"/>
    <n v="4"/>
    <x v="1"/>
    <x v="1"/>
    <n v="7.5"/>
    <n v="153.4"/>
    <n v="159.12"/>
    <n v="1"/>
    <n v="3.3"/>
    <n v="1"/>
    <n v="101"/>
    <s v="Low"/>
    <n v="1.3140000000000001"/>
    <x v="0"/>
    <s v=""/>
    <n v="4.58"/>
    <n v="0"/>
    <n v="5.72"/>
    <n v="-2.2999999999999998"/>
    <s v="Saturday"/>
    <s v="0-5 min"/>
    <n v="1"/>
    <s v="Above 1.2"/>
  </r>
  <r>
    <s v="RF008094"/>
    <d v="2026-03-14T05:06:00"/>
    <d v="2026-03-14T00:00:00"/>
    <n v="5"/>
    <x v="2"/>
    <x v="0"/>
    <n v="3.9"/>
    <n v="102.59"/>
    <n v="102.51"/>
    <n v="1.1000000000000001"/>
    <n v="4.0999999999999996"/>
    <n v="3.7"/>
    <n v="124"/>
    <s v="Low"/>
    <n v="1.4950000000000001"/>
    <x v="0"/>
    <s v=""/>
    <n v="4.79"/>
    <n v="34"/>
    <n v="-0.08"/>
    <n v="-0.4"/>
    <s v="Saturday"/>
    <s v="0-5 min"/>
    <n v="1"/>
    <s v="Above 1.2"/>
  </r>
  <r>
    <s v="RF008095"/>
    <d v="2026-03-14T05:15:00"/>
    <d v="2026-03-14T00:00:00"/>
    <n v="5"/>
    <x v="3"/>
    <x v="1"/>
    <n v="4.9000000000000004"/>
    <n v="111.74"/>
    <n v="111.16"/>
    <n v="1"/>
    <n v="6.6"/>
    <n v="8.3000000000000007"/>
    <n v="62"/>
    <s v="Low"/>
    <n v="1.452"/>
    <x v="0"/>
    <s v=""/>
    <n v="4.62"/>
    <n v="0"/>
    <n v="-0.57999999999999996"/>
    <n v="1.7"/>
    <s v="Saturday"/>
    <s v="5-10 min"/>
    <n v="1"/>
    <s v="Above 1.2"/>
  </r>
  <r>
    <s v="RF008096"/>
    <d v="2026-03-14T05:21:00"/>
    <d v="2026-03-14T00:00:00"/>
    <n v="5"/>
    <x v="1"/>
    <x v="0"/>
    <n v="4.7"/>
    <n v="102.57"/>
    <n v="101.1"/>
    <n v="1"/>
    <n v="3.7"/>
    <n v="1"/>
    <n v="108"/>
    <s v="Low"/>
    <n v="1.536"/>
    <x v="0"/>
    <s v=""/>
    <n v="4.8899999999999997"/>
    <n v="12"/>
    <n v="-1.47"/>
    <n v="-2.7"/>
    <s v="Saturday"/>
    <s v="0-5 min"/>
    <n v="1"/>
    <s v="Above 1.2"/>
  </r>
  <r>
    <s v="RF008097"/>
    <d v="2026-03-14T05:42:00"/>
    <d v="2026-03-14T00:00:00"/>
    <n v="5"/>
    <x v="0"/>
    <x v="0"/>
    <n v="7.1"/>
    <n v="158.31"/>
    <n v="156.86000000000001"/>
    <n v="1.1000000000000001"/>
    <n v="2.4"/>
    <n v="1"/>
    <n v="144"/>
    <s v="Medium"/>
    <n v="1.1319999999999999"/>
    <x v="0"/>
    <s v=""/>
    <n v="5"/>
    <n v="15"/>
    <n v="-1.45"/>
    <n v="-1.4"/>
    <s v="Saturday"/>
    <s v="0-5 min"/>
    <n v="1"/>
    <s v="Between 1.0-1.2"/>
  </r>
  <r>
    <s v="RF008098"/>
    <d v="2026-03-14T05:50:00"/>
    <d v="2026-03-14T00:00:00"/>
    <n v="5"/>
    <x v="0"/>
    <x v="0"/>
    <n v="6.7"/>
    <n v="157.38999999999999"/>
    <n v="161.97"/>
    <n v="1"/>
    <n v="7.5"/>
    <n v="4"/>
    <n v="135"/>
    <s v="Low"/>
    <n v="1.379"/>
    <x v="0"/>
    <s v=""/>
    <n v="4.62"/>
    <n v="20"/>
    <n v="4.58"/>
    <n v="-3.5"/>
    <s v="Saturday"/>
    <s v="5-10 min"/>
    <n v="1"/>
    <s v="Above 1.2"/>
  </r>
  <r>
    <s v="RF008099"/>
    <d v="2026-03-14T05:52:00"/>
    <d v="2026-03-14T00:00:00"/>
    <n v="5"/>
    <x v="2"/>
    <x v="0"/>
    <n v="8.5"/>
    <n v="153.12"/>
    <n v="150.18"/>
    <n v="1"/>
    <n v="3.7"/>
    <n v="4.3"/>
    <n v="120"/>
    <s v="Low"/>
    <n v="1.3540000000000001"/>
    <x v="0"/>
    <s v=""/>
    <n v="4.7699999999999996"/>
    <n v="31"/>
    <n v="-2.94"/>
    <n v="0.6"/>
    <s v="Saturday"/>
    <s v="0-5 min"/>
    <n v="1"/>
    <s v="Above 1.2"/>
  </r>
  <r>
    <s v="RF008100"/>
    <d v="2026-03-14T05:56:00"/>
    <d v="2026-03-14T00:00:00"/>
    <n v="5"/>
    <x v="3"/>
    <x v="0"/>
    <n v="13.2"/>
    <n v="212.05"/>
    <n v="210.95"/>
    <n v="1"/>
    <n v="5.0999999999999996"/>
    <n v="5.7"/>
    <n v="71"/>
    <s v="Low"/>
    <n v="2.2000000000000002"/>
    <x v="0"/>
    <s v=""/>
    <n v="4.82"/>
    <n v="35"/>
    <n v="-1.1000000000000001"/>
    <n v="0.6"/>
    <s v="Saturday"/>
    <s v="5-10 min"/>
    <n v="1"/>
    <s v="Above 1.2"/>
  </r>
  <r>
    <s v="RF008101"/>
    <d v="2026-03-14T05:58:00"/>
    <d v="2026-03-14T00:00:00"/>
    <n v="5"/>
    <x v="0"/>
    <x v="1"/>
    <n v="19.100000000000001"/>
    <n v="311.98"/>
    <m/>
    <n v="1.1000000000000001"/>
    <n v="7.4"/>
    <n v="4.2"/>
    <n v="144"/>
    <s v="Medium"/>
    <n v="1.331"/>
    <x v="1"/>
    <s v="Vehicle issue"/>
    <n v="4.6900000000000004"/>
    <n v="0"/>
    <m/>
    <n v="-3.2"/>
    <s v="Saturday"/>
    <s v="5-10 min"/>
    <n v="0"/>
    <s v="Above 1.2"/>
  </r>
  <r>
    <s v="RF008102"/>
    <d v="2026-03-14T06:09:00"/>
    <d v="2026-03-14T00:00:00"/>
    <n v="6"/>
    <x v="0"/>
    <x v="0"/>
    <n v="11.1"/>
    <n v="243.52"/>
    <n v="255.44"/>
    <n v="1.1000000000000001"/>
    <n v="2.9"/>
    <n v="1"/>
    <n v="130"/>
    <s v="Medium"/>
    <n v="1.2030000000000001"/>
    <x v="0"/>
    <s v=""/>
    <n v="4.55"/>
    <n v="4"/>
    <n v="11.92"/>
    <n v="-1.9"/>
    <s v="Saturday"/>
    <s v="0-5 min"/>
    <n v="1"/>
    <s v="Above 1.2"/>
  </r>
  <r>
    <s v="RF008103"/>
    <d v="2026-03-14T06:41:00"/>
    <d v="2026-03-14T00:00:00"/>
    <n v="6"/>
    <x v="3"/>
    <x v="0"/>
    <n v="9.6"/>
    <n v="187.73"/>
    <n v="193.07"/>
    <n v="1"/>
    <n v="8.1999999999999993"/>
    <n v="12.5"/>
    <n v="70"/>
    <s v="Low"/>
    <n v="1.4590000000000001"/>
    <x v="0"/>
    <s v=""/>
    <n v="4.74"/>
    <n v="6"/>
    <n v="5.34"/>
    <n v="4.3"/>
    <s v="Saturday"/>
    <s v="5-10 min"/>
    <n v="1"/>
    <s v="Above 1.2"/>
  </r>
  <r>
    <s v="RF008104"/>
    <d v="2026-03-14T06:54:00"/>
    <d v="2026-03-14T00:00:00"/>
    <n v="6"/>
    <x v="2"/>
    <x v="0"/>
    <n v="5.6"/>
    <n v="126.12"/>
    <n v="136.15"/>
    <n v="1.1000000000000001"/>
    <n v="8.1999999999999993"/>
    <n v="10.7"/>
    <n v="111"/>
    <s v="Low"/>
    <n v="1.2709999999999999"/>
    <x v="0"/>
    <s v=""/>
    <n v="4.8499999999999996"/>
    <n v="8"/>
    <n v="10.029999999999999"/>
    <n v="2.5"/>
    <s v="Saturday"/>
    <s v="5-10 min"/>
    <n v="1"/>
    <s v="Above 1.2"/>
  </r>
  <r>
    <s v="RF008105"/>
    <d v="2026-03-14T06:57:00"/>
    <d v="2026-03-14T00:00:00"/>
    <n v="6"/>
    <x v="3"/>
    <x v="1"/>
    <n v="0.7"/>
    <n v="48.16"/>
    <m/>
    <n v="1"/>
    <n v="2.9"/>
    <n v="5.3"/>
    <n v="53"/>
    <s v="Low"/>
    <n v="1.474"/>
    <x v="1"/>
    <s v="Driver unavailable"/>
    <n v="4.42"/>
    <n v="0"/>
    <m/>
    <n v="2.4"/>
    <s v="Saturday"/>
    <s v="0-5 min"/>
    <n v="0"/>
    <s v="Above 1.2"/>
  </r>
  <r>
    <s v="RF008106"/>
    <d v="2026-03-14T08:08:00"/>
    <d v="2026-03-14T00:00:00"/>
    <n v="8"/>
    <x v="2"/>
    <x v="0"/>
    <n v="3.8"/>
    <n v="90.15"/>
    <n v="89.83"/>
    <n v="1"/>
    <n v="4"/>
    <n v="1"/>
    <n v="117"/>
    <s v="Medium"/>
    <n v="1.087"/>
    <x v="0"/>
    <s v=""/>
    <n v="4.66"/>
    <n v="3"/>
    <n v="-0.32"/>
    <n v="-3"/>
    <s v="Saturday"/>
    <s v="0-5 min"/>
    <n v="1"/>
    <s v="Between 1.0-1.2"/>
  </r>
  <r>
    <s v="RF008107"/>
    <d v="2026-03-14T08:23:00"/>
    <d v="2026-03-14T00:00:00"/>
    <n v="8"/>
    <x v="2"/>
    <x v="1"/>
    <n v="7.6"/>
    <n v="160.55000000000001"/>
    <n v="164.47"/>
    <n v="1"/>
    <n v="7.6"/>
    <n v="9.9"/>
    <n v="105"/>
    <s v="Medium"/>
    <n v="0.89"/>
    <x v="0"/>
    <s v=""/>
    <n v="4.92"/>
    <n v="0"/>
    <n v="3.92"/>
    <n v="2.2999999999999998"/>
    <s v="Saturday"/>
    <s v="5-10 min"/>
    <n v="1"/>
    <s v="Between 0.8-1.0"/>
  </r>
  <r>
    <s v="RF008108"/>
    <d v="2026-03-14T08:38:00"/>
    <d v="2026-03-14T00:00:00"/>
    <n v="8"/>
    <x v="3"/>
    <x v="1"/>
    <n v="1.2"/>
    <n v="53.83"/>
    <n v="52.12"/>
    <n v="1"/>
    <n v="9"/>
    <n v="8.5"/>
    <n v="57"/>
    <s v="Medium"/>
    <n v="0.87"/>
    <x v="0"/>
    <s v=""/>
    <n v="4.91"/>
    <n v="0"/>
    <n v="-1.71"/>
    <n v="-0.5"/>
    <s v="Saturday"/>
    <s v="5-10 min"/>
    <n v="1"/>
    <s v="Between 0.8-1.0"/>
  </r>
  <r>
    <s v="RF008109"/>
    <d v="2026-03-14T08:54:00"/>
    <d v="2026-03-14T00:00:00"/>
    <n v="8"/>
    <x v="2"/>
    <x v="1"/>
    <n v="8.1999999999999993"/>
    <n v="172.47"/>
    <n v="178.23"/>
    <n v="1"/>
    <n v="6.9"/>
    <n v="3.3"/>
    <n v="127"/>
    <s v="Low"/>
    <n v="1.92"/>
    <x v="0"/>
    <s v=""/>
    <n v="4.45"/>
    <n v="0"/>
    <n v="5.76"/>
    <n v="-3.6"/>
    <s v="Saturday"/>
    <s v="5-10 min"/>
    <n v="1"/>
    <s v="Above 1.2"/>
  </r>
  <r>
    <s v="RF008110"/>
    <d v="2026-03-14T09:14:00"/>
    <d v="2026-03-14T00:00:00"/>
    <n v="9"/>
    <x v="0"/>
    <x v="1"/>
    <n v="1.6"/>
    <n v="84.14"/>
    <n v="84.63"/>
    <n v="1.3"/>
    <n v="6.9"/>
    <n v="4.0999999999999996"/>
    <n v="116"/>
    <s v="High"/>
    <n v="0.79500000000000004"/>
    <x v="0"/>
    <s v=""/>
    <n v="4.41"/>
    <n v="0"/>
    <n v="0.49"/>
    <n v="-2.8"/>
    <s v="Saturday"/>
    <s v="5-10 min"/>
    <n v="1"/>
    <s v="Below 0.8"/>
  </r>
  <r>
    <s v="RF008111"/>
    <d v="2026-03-14T09:16:00"/>
    <d v="2026-03-14T00:00:00"/>
    <n v="9"/>
    <x v="3"/>
    <x v="0"/>
    <n v="3.5"/>
    <n v="90.07"/>
    <n v="92.97"/>
    <n v="1"/>
    <n v="6.8"/>
    <n v="10.7"/>
    <n v="58"/>
    <s v="Medium"/>
    <n v="0.95399999999999996"/>
    <x v="0"/>
    <s v=""/>
    <n v="4.9400000000000004"/>
    <n v="8"/>
    <n v="2.9"/>
    <n v="3.9"/>
    <s v="Saturday"/>
    <s v="5-10 min"/>
    <n v="1"/>
    <s v="Between 0.8-1.0"/>
  </r>
  <r>
    <s v="RF008112"/>
    <d v="2026-03-14T09:25:00"/>
    <d v="2026-03-14T00:00:00"/>
    <n v="9"/>
    <x v="0"/>
    <x v="0"/>
    <n v="4.5"/>
    <n v="151.33000000000001"/>
    <n v="147.93"/>
    <n v="1.3"/>
    <n v="7.9"/>
    <n v="3.6"/>
    <n v="122"/>
    <s v="Medium"/>
    <n v="0.88200000000000001"/>
    <x v="0"/>
    <s v=""/>
    <n v="4.34"/>
    <n v="17"/>
    <n v="-3.4"/>
    <n v="-4.3"/>
    <s v="Saturday"/>
    <s v="5-10 min"/>
    <n v="1"/>
    <s v="Between 0.8-1.0"/>
  </r>
  <r>
    <s v="RF008113"/>
    <d v="2026-03-14T09:29:00"/>
    <d v="2026-03-14T00:00:00"/>
    <n v="9"/>
    <x v="0"/>
    <x v="0"/>
    <n v="2.8"/>
    <n v="101.33"/>
    <m/>
    <n v="1.2"/>
    <n v="8.1"/>
    <n v="16.899999999999999"/>
    <n v="115"/>
    <s v="High"/>
    <n v="0.74099999999999999"/>
    <x v="2"/>
    <s v="ETA too high"/>
    <n v="4.57"/>
    <n v="15"/>
    <m/>
    <n v="8.8000000000000007"/>
    <s v="Saturday"/>
    <s v="5-10 min"/>
    <n v="0"/>
    <s v="Below 0.8"/>
  </r>
  <r>
    <s v="RF008114"/>
    <d v="2026-03-14T09:44:00"/>
    <d v="2026-03-14T00:00:00"/>
    <n v="9"/>
    <x v="0"/>
    <x v="0"/>
    <n v="3.6"/>
    <n v="112.74"/>
    <n v="114"/>
    <n v="1.2"/>
    <n v="6.9"/>
    <n v="2.2000000000000002"/>
    <n v="115"/>
    <s v="High"/>
    <n v="0.69499999999999995"/>
    <x v="0"/>
    <s v=""/>
    <n v="4.8899999999999997"/>
    <n v="68"/>
    <n v="1.26"/>
    <n v="-4.7"/>
    <s v="Saturday"/>
    <s v="5-10 min"/>
    <n v="1"/>
    <s v="Below 0.8"/>
  </r>
  <r>
    <s v="RF008115"/>
    <d v="2026-03-14T09:49:00"/>
    <d v="2026-03-14T00:00:00"/>
    <n v="9"/>
    <x v="0"/>
    <x v="1"/>
    <n v="8"/>
    <n v="188.78"/>
    <n v="191.1"/>
    <n v="1.2"/>
    <n v="9"/>
    <n v="13.1"/>
    <n v="104"/>
    <s v="Medium"/>
    <n v="0.73099999999999998"/>
    <x v="0"/>
    <s v=""/>
    <n v="4.9800000000000004"/>
    <n v="0"/>
    <n v="2.3199999999999998"/>
    <n v="4.0999999999999996"/>
    <s v="Saturday"/>
    <s v="5-10 min"/>
    <n v="1"/>
    <s v="Below 0.8"/>
  </r>
  <r>
    <s v="RF008116"/>
    <d v="2026-03-14T09:58:00"/>
    <d v="2026-03-14T00:00:00"/>
    <n v="9"/>
    <x v="2"/>
    <x v="0"/>
    <n v="8.9"/>
    <n v="173.52"/>
    <n v="171.19"/>
    <n v="1"/>
    <n v="5.3"/>
    <n v="7"/>
    <n v="108"/>
    <s v="Medium"/>
    <n v="0.95099999999999996"/>
    <x v="0"/>
    <s v=""/>
    <n v="4.51"/>
    <n v="10"/>
    <n v="-2.33"/>
    <n v="1.7"/>
    <s v="Saturday"/>
    <s v="5-10 min"/>
    <n v="1"/>
    <s v="Between 0.8-1.0"/>
  </r>
  <r>
    <s v="RF008117"/>
    <d v="2026-03-14T10:12:00"/>
    <d v="2026-03-14T00:00:00"/>
    <n v="10"/>
    <x v="1"/>
    <x v="0"/>
    <n v="9"/>
    <n v="191.88"/>
    <n v="198.53"/>
    <n v="1.2"/>
    <n v="2"/>
    <n v="5.2"/>
    <n v="95"/>
    <s v="Medium"/>
    <n v="0.93600000000000005"/>
    <x v="0"/>
    <s v=""/>
    <n v="4.7699999999999996"/>
    <n v="9"/>
    <n v="6.65"/>
    <n v="3.2"/>
    <s v="Saturday"/>
    <s v="0-5 min"/>
    <n v="1"/>
    <s v="Between 0.8-1.0"/>
  </r>
  <r>
    <s v="RF008118"/>
    <d v="2026-03-14T10:17:00"/>
    <d v="2026-03-14T00:00:00"/>
    <n v="10"/>
    <x v="4"/>
    <x v="1"/>
    <n v="8.6999999999999993"/>
    <n v="156.82"/>
    <m/>
    <n v="1"/>
    <n v="2.2999999999999998"/>
    <m/>
    <n v="51"/>
    <s v="Low"/>
    <n v="1.1599999999999999"/>
    <x v="3"/>
    <s v="No driver available"/>
    <n v="4.95"/>
    <n v="0"/>
    <m/>
    <m/>
    <s v="Saturday"/>
    <s v="0-5 min"/>
    <n v="0"/>
    <s v="Between 1.0-1.2"/>
  </r>
  <r>
    <s v="RF008119"/>
    <d v="2026-03-14T10:34:00"/>
    <d v="2026-03-14T00:00:00"/>
    <n v="10"/>
    <x v="1"/>
    <x v="0"/>
    <n v="10.9"/>
    <n v="206.6"/>
    <n v="210.62"/>
    <n v="1"/>
    <n v="9.1"/>
    <n v="13"/>
    <n v="70"/>
    <s v="Medium"/>
    <n v="0.78500000000000003"/>
    <x v="0"/>
    <s v=""/>
    <n v="4.6399999999999997"/>
    <n v="2"/>
    <n v="4.0199999999999996"/>
    <n v="3.9"/>
    <s v="Saturday"/>
    <s v="5-10 min"/>
    <n v="1"/>
    <s v="Below 0.8"/>
  </r>
  <r>
    <s v="RF008120"/>
    <d v="2026-03-14T10:46:00"/>
    <d v="2026-03-14T00:00:00"/>
    <n v="10"/>
    <x v="1"/>
    <x v="1"/>
    <n v="10.6"/>
    <n v="219.92"/>
    <n v="209.42"/>
    <n v="1.2"/>
    <n v="3.3"/>
    <n v="3.9"/>
    <n v="95"/>
    <s v="Medium"/>
    <n v="0.97499999999999998"/>
    <x v="0"/>
    <s v=""/>
    <n v="4.62"/>
    <n v="0"/>
    <n v="-10.5"/>
    <n v="0.6"/>
    <s v="Saturday"/>
    <s v="0-5 min"/>
    <n v="1"/>
    <s v="Between 0.8-1.0"/>
  </r>
  <r>
    <s v="RF008121"/>
    <d v="2026-03-14T10:48:00"/>
    <d v="2026-03-14T00:00:00"/>
    <n v="10"/>
    <x v="0"/>
    <x v="0"/>
    <n v="11.9"/>
    <n v="272.69"/>
    <n v="257.18"/>
    <n v="1.2"/>
    <n v="7.3"/>
    <n v="9.4"/>
    <n v="120"/>
    <s v="High"/>
    <n v="0.77200000000000002"/>
    <x v="0"/>
    <s v=""/>
    <n v="5"/>
    <n v="7"/>
    <n v="-15.51"/>
    <n v="2.1"/>
    <s v="Saturday"/>
    <s v="5-10 min"/>
    <n v="1"/>
    <s v="Below 0.8"/>
  </r>
  <r>
    <s v="RF008122"/>
    <d v="2026-03-14T11:10:00"/>
    <d v="2026-03-14T00:00:00"/>
    <n v="11"/>
    <x v="1"/>
    <x v="0"/>
    <n v="7.7"/>
    <n v="146.16"/>
    <n v="142.35"/>
    <n v="1"/>
    <n v="7.5"/>
    <n v="9.3000000000000007"/>
    <n v="98"/>
    <s v="Medium"/>
    <n v="1.2190000000000001"/>
    <x v="0"/>
    <s v=""/>
    <n v="4.6900000000000004"/>
    <n v="2"/>
    <n v="-3.81"/>
    <n v="1.8"/>
    <s v="Saturday"/>
    <s v="5-10 min"/>
    <n v="1"/>
    <s v="Above 1.2"/>
  </r>
  <r>
    <s v="RF008123"/>
    <d v="2026-03-14T11:25:00"/>
    <d v="2026-03-14T00:00:00"/>
    <n v="11"/>
    <x v="3"/>
    <x v="1"/>
    <n v="11.2"/>
    <n v="213.66"/>
    <n v="218.37"/>
    <n v="1"/>
    <n v="5.0999999999999996"/>
    <n v="7.6"/>
    <n v="64"/>
    <s v="Low"/>
    <n v="1.387"/>
    <x v="0"/>
    <s v=""/>
    <n v="4.26"/>
    <n v="0"/>
    <n v="4.71"/>
    <n v="2.5"/>
    <s v="Saturday"/>
    <s v="5-10 min"/>
    <n v="1"/>
    <s v="Above 1.2"/>
  </r>
  <r>
    <s v="RF008124"/>
    <d v="2026-03-14T12:03:00"/>
    <d v="2026-03-14T00:00:00"/>
    <n v="12"/>
    <x v="4"/>
    <x v="0"/>
    <n v="15.3"/>
    <n v="260.37"/>
    <n v="263.79000000000002"/>
    <n v="1.1000000000000001"/>
    <n v="9.3000000000000007"/>
    <n v="10.6"/>
    <n v="64"/>
    <s v="Low"/>
    <n v="1.7270000000000001"/>
    <x v="0"/>
    <s v=""/>
    <n v="4.75"/>
    <n v="4"/>
    <n v="3.42"/>
    <n v="1.3"/>
    <s v="Saturday"/>
    <s v="5-10 min"/>
    <n v="1"/>
    <s v="Above 1.2"/>
  </r>
  <r>
    <s v="RF008125"/>
    <d v="2026-03-14T12:18:00"/>
    <d v="2026-03-14T00:00:00"/>
    <n v="12"/>
    <x v="4"/>
    <x v="0"/>
    <n v="2.4"/>
    <n v="79.23"/>
    <n v="83.5"/>
    <n v="1.1000000000000001"/>
    <n v="4.2"/>
    <n v="8.3000000000000007"/>
    <n v="55"/>
    <s v="Low"/>
    <n v="1.8660000000000001"/>
    <x v="0"/>
    <s v=""/>
    <n v="4.83"/>
    <n v="5"/>
    <n v="4.2699999999999996"/>
    <n v="4.0999999999999996"/>
    <s v="Saturday"/>
    <s v="0-5 min"/>
    <n v="1"/>
    <s v="Above 1.2"/>
  </r>
  <r>
    <s v="RF008126"/>
    <d v="2026-03-14T12:28:00"/>
    <d v="2026-03-14T00:00:00"/>
    <n v="12"/>
    <x v="0"/>
    <x v="1"/>
    <n v="8.9"/>
    <n v="186.63"/>
    <n v="183.54"/>
    <n v="1"/>
    <n v="3.6"/>
    <n v="1"/>
    <n v="120"/>
    <s v="Medium"/>
    <n v="0.89400000000000002"/>
    <x v="0"/>
    <s v=""/>
    <n v="4.93"/>
    <n v="0"/>
    <n v="-3.09"/>
    <n v="-2.6"/>
    <s v="Saturday"/>
    <s v="0-5 min"/>
    <n v="1"/>
    <s v="Between 0.8-1.0"/>
  </r>
  <r>
    <s v="RF008127"/>
    <d v="2026-03-14T12:33:00"/>
    <d v="2026-03-14T00:00:00"/>
    <n v="12"/>
    <x v="1"/>
    <x v="0"/>
    <n v="1.9"/>
    <n v="73.430000000000007"/>
    <n v="73.900000000000006"/>
    <n v="1.1000000000000001"/>
    <n v="2"/>
    <n v="4.8"/>
    <n v="85"/>
    <s v="Low"/>
    <n v="1.387"/>
    <x v="0"/>
    <s v=""/>
    <n v="4.8600000000000003"/>
    <n v="3"/>
    <n v="0.47"/>
    <n v="2.8"/>
    <s v="Saturday"/>
    <s v="0-5 min"/>
    <n v="1"/>
    <s v="Above 1.2"/>
  </r>
  <r>
    <s v="RF008128"/>
    <d v="2026-03-14T12:46:00"/>
    <d v="2026-03-14T00:00:00"/>
    <n v="12"/>
    <x v="1"/>
    <x v="0"/>
    <n v="7.1"/>
    <n v="155.86000000000001"/>
    <n v="150.55000000000001"/>
    <n v="1"/>
    <n v="2"/>
    <n v="1.4"/>
    <n v="104"/>
    <s v="Low"/>
    <n v="1.4370000000000001"/>
    <x v="0"/>
    <s v=""/>
    <n v="4.8"/>
    <n v="18"/>
    <n v="-5.31"/>
    <n v="-0.6"/>
    <s v="Saturday"/>
    <s v="0-5 min"/>
    <n v="1"/>
    <s v="Above 1.2"/>
  </r>
  <r>
    <s v="RF008129"/>
    <d v="2026-03-14T12:56:00"/>
    <d v="2026-03-14T00:00:00"/>
    <n v="12"/>
    <x v="1"/>
    <x v="1"/>
    <n v="3.3"/>
    <n v="86.7"/>
    <n v="90.21"/>
    <n v="1"/>
    <n v="7.7"/>
    <n v="8.6999999999999993"/>
    <n v="93"/>
    <s v="Medium"/>
    <n v="1.115"/>
    <x v="0"/>
    <s v=""/>
    <n v="4.55"/>
    <n v="0"/>
    <n v="3.51"/>
    <n v="1"/>
    <s v="Saturday"/>
    <s v="5-10 min"/>
    <n v="1"/>
    <s v="Between 1.0-1.2"/>
  </r>
  <r>
    <s v="RF008130"/>
    <d v="2026-03-14T13:22:00"/>
    <d v="2026-03-14T00:00:00"/>
    <n v="13"/>
    <x v="0"/>
    <x v="0"/>
    <n v="11.2"/>
    <n v="225.27"/>
    <m/>
    <n v="1"/>
    <n v="2"/>
    <n v="9.6"/>
    <n v="126"/>
    <s v="Low"/>
    <n v="1.3460000000000001"/>
    <x v="2"/>
    <s v="ETA too high"/>
    <n v="5"/>
    <n v="5"/>
    <m/>
    <n v="7.6"/>
    <s v="Saturday"/>
    <s v="0-5 min"/>
    <n v="0"/>
    <s v="Above 1.2"/>
  </r>
  <r>
    <s v="RF008131"/>
    <d v="2026-03-14T13:27:00"/>
    <d v="2026-03-14T00:00:00"/>
    <n v="13"/>
    <x v="1"/>
    <x v="0"/>
    <n v="8.4"/>
    <n v="181.42"/>
    <n v="186.99"/>
    <n v="1"/>
    <n v="2"/>
    <n v="6.7"/>
    <n v="98"/>
    <s v="Medium"/>
    <n v="1.1970000000000001"/>
    <x v="0"/>
    <s v=""/>
    <n v="4.6900000000000004"/>
    <n v="12"/>
    <n v="5.57"/>
    <n v="4.7"/>
    <s v="Saturday"/>
    <s v="0-5 min"/>
    <n v="1"/>
    <s v="Between 1.0-1.2"/>
  </r>
  <r>
    <s v="RF008132"/>
    <d v="2026-03-14T13:30:00"/>
    <d v="2026-03-14T00:00:00"/>
    <n v="13"/>
    <x v="2"/>
    <x v="0"/>
    <n v="9.4"/>
    <n v="158.75"/>
    <n v="159.41"/>
    <n v="1"/>
    <n v="3.5"/>
    <n v="1"/>
    <n v="110"/>
    <s v="Medium"/>
    <n v="1.149"/>
    <x v="0"/>
    <s v=""/>
    <n v="4.88"/>
    <n v="6"/>
    <n v="0.66"/>
    <n v="-2.5"/>
    <s v="Saturday"/>
    <s v="0-5 min"/>
    <n v="1"/>
    <s v="Between 1.0-1.2"/>
  </r>
  <r>
    <s v="RF008133"/>
    <d v="2026-03-14T13:49:00"/>
    <d v="2026-03-14T00:00:00"/>
    <n v="13"/>
    <x v="3"/>
    <x v="0"/>
    <n v="4.4000000000000004"/>
    <n v="108.7"/>
    <n v="106.78"/>
    <n v="1.1000000000000001"/>
    <n v="3.1"/>
    <n v="2.7"/>
    <n v="72"/>
    <s v="Low"/>
    <n v="1.4490000000000001"/>
    <x v="0"/>
    <s v=""/>
    <n v="4.8899999999999997"/>
    <n v="3"/>
    <n v="-1.92"/>
    <n v="-0.4"/>
    <s v="Saturday"/>
    <s v="0-5 min"/>
    <n v="1"/>
    <s v="Above 1.2"/>
  </r>
  <r>
    <s v="RF008134"/>
    <d v="2026-03-14T14:23:00"/>
    <d v="2026-03-14T00:00:00"/>
    <n v="14"/>
    <x v="1"/>
    <x v="0"/>
    <n v="14.3"/>
    <n v="287.89"/>
    <n v="277.62"/>
    <n v="1"/>
    <n v="2.9"/>
    <n v="1.5"/>
    <n v="107"/>
    <s v="Medium"/>
    <n v="1.35"/>
    <x v="0"/>
    <s v=""/>
    <n v="4.84"/>
    <n v="5"/>
    <n v="-10.27"/>
    <n v="-1.4"/>
    <s v="Saturday"/>
    <s v="0-5 min"/>
    <n v="1"/>
    <s v="Above 1.2"/>
  </r>
  <r>
    <s v="RF008135"/>
    <d v="2026-03-14T14:38:00"/>
    <d v="2026-03-14T00:00:00"/>
    <n v="14"/>
    <x v="0"/>
    <x v="0"/>
    <n v="5.0999999999999996"/>
    <n v="118.95"/>
    <n v="121.3"/>
    <n v="1.1000000000000001"/>
    <n v="7"/>
    <n v="9.8000000000000007"/>
    <n v="132"/>
    <s v="Medium"/>
    <n v="1.212"/>
    <x v="0"/>
    <s v=""/>
    <n v="4.6399999999999997"/>
    <n v="1"/>
    <n v="2.35"/>
    <n v="2.8"/>
    <s v="Saturday"/>
    <s v="5-10 min"/>
    <n v="1"/>
    <s v="Above 1.2"/>
  </r>
  <r>
    <s v="RF008136"/>
    <d v="2026-03-14T14:45:00"/>
    <d v="2026-03-14T00:00:00"/>
    <n v="14"/>
    <x v="4"/>
    <x v="0"/>
    <n v="3.1"/>
    <n v="76.760000000000005"/>
    <n v="75.78"/>
    <n v="1"/>
    <n v="4.8"/>
    <n v="9.1999999999999993"/>
    <n v="48"/>
    <s v="Low"/>
    <n v="1.421"/>
    <x v="0"/>
    <s v=""/>
    <n v="5"/>
    <n v="11"/>
    <n v="-0.98"/>
    <n v="4.4000000000000004"/>
    <s v="Saturday"/>
    <s v="0-5 min"/>
    <n v="1"/>
    <s v="Above 1.2"/>
  </r>
  <r>
    <s v="RF008137"/>
    <d v="2026-03-14T14:54:00"/>
    <d v="2026-03-14T00:00:00"/>
    <n v="14"/>
    <x v="0"/>
    <x v="0"/>
    <n v="4.3"/>
    <n v="105.69"/>
    <n v="98.08"/>
    <n v="1.1000000000000001"/>
    <n v="6.2"/>
    <n v="4"/>
    <n v="122"/>
    <s v="Medium"/>
    <n v="1.0529999999999999"/>
    <x v="0"/>
    <s v=""/>
    <n v="4.74"/>
    <n v="1"/>
    <n v="-7.61"/>
    <n v="-2.2000000000000002"/>
    <s v="Saturday"/>
    <s v="5-10 min"/>
    <n v="1"/>
    <s v="Between 1.0-1.2"/>
  </r>
  <r>
    <s v="RF008138"/>
    <d v="2026-03-14T14:57:00"/>
    <d v="2026-03-14T00:00:00"/>
    <n v="14"/>
    <x v="0"/>
    <x v="1"/>
    <n v="2.9"/>
    <n v="82.11"/>
    <n v="88.2"/>
    <n v="1"/>
    <n v="10.4"/>
    <n v="10.7"/>
    <n v="123"/>
    <s v="High"/>
    <n v="0.85399999999999998"/>
    <x v="0"/>
    <s v=""/>
    <n v="4.78"/>
    <n v="0"/>
    <n v="6.09"/>
    <n v="0.3"/>
    <s v="Saturday"/>
    <s v="10-15 min"/>
    <n v="1"/>
    <s v="Between 0.8-1.0"/>
  </r>
  <r>
    <s v="RF008139"/>
    <d v="2026-03-14T14:59:00"/>
    <d v="2026-03-14T00:00:00"/>
    <n v="14"/>
    <x v="0"/>
    <x v="1"/>
    <n v="4"/>
    <n v="114.17"/>
    <n v="116.13"/>
    <n v="1.1000000000000001"/>
    <n v="2.7"/>
    <n v="3.9"/>
    <n v="135"/>
    <s v="Medium"/>
    <n v="1.196"/>
    <x v="0"/>
    <s v=""/>
    <n v="4.88"/>
    <n v="0"/>
    <n v="1.96"/>
    <n v="1.2"/>
    <s v="Saturday"/>
    <s v="0-5 min"/>
    <n v="1"/>
    <s v="Between 1.0-1.2"/>
  </r>
  <r>
    <s v="RF008140"/>
    <d v="2026-03-14T15:07:00"/>
    <d v="2026-03-14T00:00:00"/>
    <n v="15"/>
    <x v="2"/>
    <x v="1"/>
    <n v="5"/>
    <n v="107.89"/>
    <n v="110.81"/>
    <n v="1"/>
    <n v="5"/>
    <n v="4"/>
    <n v="101"/>
    <s v="Medium"/>
    <n v="1.0469999999999999"/>
    <x v="0"/>
    <s v=""/>
    <n v="4.7"/>
    <n v="0"/>
    <n v="2.92"/>
    <n v="-1"/>
    <s v="Saturday"/>
    <s v="0-5 min"/>
    <n v="1"/>
    <s v="Between 1.0-1.2"/>
  </r>
  <r>
    <s v="RF008141"/>
    <d v="2026-03-14T15:08:00"/>
    <d v="2026-03-14T00:00:00"/>
    <n v="15"/>
    <x v="2"/>
    <x v="0"/>
    <n v="13.1"/>
    <n v="266.2"/>
    <n v="260.79000000000002"/>
    <n v="1"/>
    <n v="2"/>
    <n v="3.2"/>
    <n v="96"/>
    <s v="Medium"/>
    <n v="1.004"/>
    <x v="0"/>
    <s v=""/>
    <n v="4.93"/>
    <n v="66"/>
    <n v="-5.41"/>
    <n v="1.2"/>
    <s v="Saturday"/>
    <s v="0-5 min"/>
    <n v="1"/>
    <s v="Between 1.0-1.2"/>
  </r>
  <r>
    <s v="RF008142"/>
    <d v="2026-03-14T15:36:00"/>
    <d v="2026-03-14T00:00:00"/>
    <n v="15"/>
    <x v="0"/>
    <x v="0"/>
    <n v="1.7"/>
    <n v="67.17"/>
    <n v="64.459999999999994"/>
    <n v="1"/>
    <n v="7.8"/>
    <n v="11"/>
    <n v="126"/>
    <s v="Medium"/>
    <n v="1.048"/>
    <x v="0"/>
    <s v=""/>
    <n v="4.79"/>
    <n v="19"/>
    <n v="-2.71"/>
    <n v="3.2"/>
    <s v="Saturday"/>
    <s v="5-10 min"/>
    <n v="1"/>
    <s v="Between 1.0-1.2"/>
  </r>
  <r>
    <s v="RF008143"/>
    <d v="2026-03-14T16:03:00"/>
    <d v="2026-03-14T00:00:00"/>
    <n v="16"/>
    <x v="0"/>
    <x v="0"/>
    <n v="3.8"/>
    <n v="101.13"/>
    <n v="99.76"/>
    <n v="1"/>
    <n v="4.4000000000000004"/>
    <n v="6.7"/>
    <n v="110"/>
    <s v="Medium"/>
    <n v="1.002"/>
    <x v="0"/>
    <s v=""/>
    <n v="4.6399999999999997"/>
    <n v="4"/>
    <n v="-1.37"/>
    <n v="2.2999999999999998"/>
    <s v="Saturday"/>
    <s v="0-5 min"/>
    <n v="1"/>
    <s v="Between 1.0-1.2"/>
  </r>
  <r>
    <s v="RF008144"/>
    <d v="2026-03-14T16:05:00"/>
    <d v="2026-03-14T00:00:00"/>
    <n v="16"/>
    <x v="2"/>
    <x v="0"/>
    <n v="8.9"/>
    <n v="160.44"/>
    <n v="167.7"/>
    <n v="1"/>
    <n v="2"/>
    <n v="1.2"/>
    <n v="94"/>
    <s v="Medium"/>
    <n v="0.92200000000000004"/>
    <x v="0"/>
    <s v=""/>
    <n v="4.83"/>
    <n v="65"/>
    <n v="7.26"/>
    <n v="-0.8"/>
    <s v="Saturday"/>
    <s v="0-5 min"/>
    <n v="1"/>
    <s v="Between 0.8-1.0"/>
  </r>
  <r>
    <s v="RF008145"/>
    <d v="2026-03-14T16:24:00"/>
    <d v="2026-03-14T00:00:00"/>
    <n v="16"/>
    <x v="3"/>
    <x v="0"/>
    <n v="6.2"/>
    <n v="148.56"/>
    <m/>
    <n v="1.1000000000000001"/>
    <n v="2"/>
    <n v="7.5"/>
    <n v="58"/>
    <s v="Low"/>
    <n v="1.6379999999999999"/>
    <x v="1"/>
    <s v="Vehicle issue"/>
    <n v="4.5199999999999996"/>
    <n v="2"/>
    <m/>
    <n v="5.5"/>
    <s v="Saturday"/>
    <s v="0-5 min"/>
    <n v="0"/>
    <s v="Above 1.2"/>
  </r>
  <r>
    <s v="RF008146"/>
    <d v="2026-03-14T16:33:00"/>
    <d v="2026-03-14T00:00:00"/>
    <n v="16"/>
    <x v="0"/>
    <x v="1"/>
    <n v="9.1"/>
    <n v="184.95"/>
    <n v="185.93"/>
    <n v="1.1000000000000001"/>
    <n v="8.9"/>
    <n v="3.1"/>
    <n v="94"/>
    <s v="Medium"/>
    <n v="0.82499999999999996"/>
    <x v="0"/>
    <s v=""/>
    <n v="4.75"/>
    <n v="0"/>
    <n v="0.98"/>
    <n v="-5.8"/>
    <s v="Saturday"/>
    <s v="5-10 min"/>
    <n v="1"/>
    <s v="Between 0.8-1.0"/>
  </r>
  <r>
    <s v="RF008147"/>
    <d v="2026-03-14T16:43:00"/>
    <d v="2026-03-14T00:00:00"/>
    <n v="16"/>
    <x v="4"/>
    <x v="0"/>
    <n v="16.100000000000001"/>
    <n v="344.21"/>
    <n v="335.51"/>
    <n v="1.1000000000000001"/>
    <n v="2"/>
    <n v="1"/>
    <n v="53"/>
    <s v="Low"/>
    <n v="1.234"/>
    <x v="0"/>
    <s v=""/>
    <n v="4.68"/>
    <n v="47"/>
    <n v="-8.6999999999999993"/>
    <n v="-1"/>
    <s v="Saturday"/>
    <s v="0-5 min"/>
    <n v="1"/>
    <s v="Above 1.2"/>
  </r>
  <r>
    <s v="RF008148"/>
    <d v="2026-03-14T16:55:00"/>
    <d v="2026-03-14T00:00:00"/>
    <n v="16"/>
    <x v="0"/>
    <x v="0"/>
    <n v="5.7"/>
    <n v="163.97"/>
    <n v="161.83000000000001"/>
    <n v="1.2"/>
    <n v="5.8"/>
    <n v="5.3"/>
    <n v="106"/>
    <s v="Medium"/>
    <n v="0.82499999999999996"/>
    <x v="0"/>
    <s v=""/>
    <n v="4.87"/>
    <n v="13"/>
    <n v="-2.14"/>
    <n v="-0.5"/>
    <s v="Saturday"/>
    <s v="5-10 min"/>
    <n v="1"/>
    <s v="Between 0.8-1.0"/>
  </r>
  <r>
    <s v="RF008149"/>
    <d v="2026-03-14T17:15:00"/>
    <d v="2026-03-14T00:00:00"/>
    <n v="17"/>
    <x v="1"/>
    <x v="0"/>
    <n v="2.9"/>
    <n v="76.42"/>
    <m/>
    <n v="1"/>
    <n v="6.3"/>
    <n v="8.1"/>
    <n v="83"/>
    <s v="Medium"/>
    <n v="1.01"/>
    <x v="1"/>
    <s v="Driver unavailable"/>
    <n v="4.87"/>
    <n v="1"/>
    <m/>
    <n v="1.8"/>
    <s v="Saturday"/>
    <s v="5-10 min"/>
    <n v="0"/>
    <s v="Between 1.0-1.2"/>
  </r>
  <r>
    <s v="RF008150"/>
    <d v="2026-03-14T17:30:00"/>
    <d v="2026-03-14T00:00:00"/>
    <n v="17"/>
    <x v="0"/>
    <x v="0"/>
    <n v="5.5"/>
    <n v="158.69"/>
    <m/>
    <n v="1.3"/>
    <n v="8.3000000000000007"/>
    <n v="6"/>
    <n v="100"/>
    <s v="Medium"/>
    <n v="0.71599999999999997"/>
    <x v="2"/>
    <s v="ETA too high"/>
    <n v="4.5999999999999996"/>
    <n v="2"/>
    <m/>
    <n v="-2.2999999999999998"/>
    <s v="Saturday"/>
    <s v="5-10 min"/>
    <n v="0"/>
    <s v="Below 0.8"/>
  </r>
  <r>
    <s v="RF008151"/>
    <d v="2026-03-14T17:33:00"/>
    <d v="2026-03-14T00:00:00"/>
    <n v="17"/>
    <x v="2"/>
    <x v="1"/>
    <n v="4.3"/>
    <n v="122"/>
    <n v="124.27"/>
    <n v="1.2"/>
    <n v="11.8"/>
    <n v="19.899999999999999"/>
    <n v="93"/>
    <s v="Medium"/>
    <n v="0.80400000000000005"/>
    <x v="0"/>
    <s v=""/>
    <n v="4.5599999999999996"/>
    <n v="0"/>
    <n v="2.27"/>
    <n v="8.1"/>
    <s v="Saturday"/>
    <s v="10-15 min"/>
    <n v="1"/>
    <s v="Between 0.8-1.0"/>
  </r>
  <r>
    <s v="RF008152"/>
    <d v="2026-03-14T17:49:00"/>
    <d v="2026-03-14T00:00:00"/>
    <n v="17"/>
    <x v="2"/>
    <x v="0"/>
    <n v="4.2"/>
    <n v="113.23"/>
    <n v="115.55"/>
    <n v="1.1000000000000001"/>
    <n v="6.7"/>
    <n v="8.1"/>
    <n v="88"/>
    <s v="Medium"/>
    <n v="0.73299999999999998"/>
    <x v="0"/>
    <s v=""/>
    <n v="5"/>
    <n v="3"/>
    <n v="2.3199999999999998"/>
    <n v="1.4"/>
    <s v="Saturday"/>
    <s v="5-10 min"/>
    <n v="1"/>
    <s v="Below 0.8"/>
  </r>
  <r>
    <s v="RF008153"/>
    <d v="2026-03-14T17:52:00"/>
    <d v="2026-03-14T00:00:00"/>
    <n v="17"/>
    <x v="3"/>
    <x v="0"/>
    <n v="2.9"/>
    <n v="85.91"/>
    <n v="83.43"/>
    <n v="1"/>
    <n v="3.2"/>
    <n v="3.5"/>
    <n v="53"/>
    <s v="Low"/>
    <n v="1.4750000000000001"/>
    <x v="0"/>
    <s v=""/>
    <n v="5"/>
    <n v="4"/>
    <n v="-2.48"/>
    <n v="0.3"/>
    <s v="Saturday"/>
    <s v="0-5 min"/>
    <n v="1"/>
    <s v="Above 1.2"/>
  </r>
  <r>
    <s v="RF008154"/>
    <d v="2026-03-14T17:55:00"/>
    <d v="2026-03-14T00:00:00"/>
    <n v="17"/>
    <x v="1"/>
    <x v="0"/>
    <n v="11.9"/>
    <n v="288.62"/>
    <n v="304.97000000000003"/>
    <n v="1.2"/>
    <n v="4.0999999999999996"/>
    <n v="7.9"/>
    <n v="68"/>
    <s v="Low"/>
    <n v="0.874"/>
    <x v="0"/>
    <s v=""/>
    <n v="5"/>
    <n v="53"/>
    <n v="16.350000000000001"/>
    <n v="3.8"/>
    <s v="Saturday"/>
    <s v="0-5 min"/>
    <n v="1"/>
    <s v="Between 0.8-1.0"/>
  </r>
  <r>
    <s v="RF008155"/>
    <d v="2026-03-14T18:02:00"/>
    <d v="2026-03-14T00:00:00"/>
    <n v="18"/>
    <x v="4"/>
    <x v="0"/>
    <n v="1.7"/>
    <n v="62.17"/>
    <m/>
    <n v="1"/>
    <n v="8"/>
    <n v="4.2"/>
    <n v="52"/>
    <s v="Low"/>
    <n v="1.575"/>
    <x v="2"/>
    <s v="ETA too high"/>
    <n v="4.6399999999999997"/>
    <n v="63"/>
    <m/>
    <n v="-3.8"/>
    <s v="Saturday"/>
    <s v="5-10 min"/>
    <n v="0"/>
    <s v="Above 1.2"/>
  </r>
  <r>
    <s v="RF008156"/>
    <d v="2026-03-14T18:42:00"/>
    <d v="2026-03-14T00:00:00"/>
    <n v="18"/>
    <x v="2"/>
    <x v="0"/>
    <n v="10.4"/>
    <n v="246.3"/>
    <m/>
    <n v="1.2"/>
    <n v="2"/>
    <n v="7.2"/>
    <n v="88"/>
    <s v="Medium"/>
    <n v="0.75900000000000001"/>
    <x v="1"/>
    <s v="Driver unavailable"/>
    <n v="4.5999999999999996"/>
    <n v="9"/>
    <m/>
    <n v="5.2"/>
    <s v="Saturday"/>
    <s v="0-5 min"/>
    <n v="0"/>
    <s v="Below 0.8"/>
  </r>
  <r>
    <s v="RF008157"/>
    <d v="2026-03-14T19:22:00"/>
    <d v="2026-03-14T00:00:00"/>
    <n v="19"/>
    <x v="3"/>
    <x v="1"/>
    <n v="9"/>
    <n v="163.33000000000001"/>
    <n v="174.11"/>
    <n v="1"/>
    <n v="6.9"/>
    <n v="4.0999999999999996"/>
    <n v="40"/>
    <s v="Low"/>
    <n v="0.82499999999999996"/>
    <x v="0"/>
    <s v=""/>
    <n v="4.5199999999999996"/>
    <n v="0"/>
    <n v="10.78"/>
    <n v="-2.8"/>
    <s v="Saturday"/>
    <s v="5-10 min"/>
    <n v="1"/>
    <s v="Between 0.8-1.0"/>
  </r>
  <r>
    <s v="RF008158"/>
    <d v="2026-03-14T19:34:00"/>
    <d v="2026-03-14T00:00:00"/>
    <n v="19"/>
    <x v="3"/>
    <x v="0"/>
    <n v="1.2"/>
    <n v="53.52"/>
    <n v="52.2"/>
    <n v="1"/>
    <n v="9.4"/>
    <n v="6.4"/>
    <n v="42"/>
    <s v="Low"/>
    <n v="0.91800000000000004"/>
    <x v="0"/>
    <s v=""/>
    <n v="4.68"/>
    <n v="18"/>
    <n v="-1.32"/>
    <n v="-3"/>
    <s v="Saturday"/>
    <s v="5-10 min"/>
    <n v="1"/>
    <s v="Between 0.8-1.0"/>
  </r>
  <r>
    <s v="RF008159"/>
    <d v="2026-03-14T19:45:00"/>
    <d v="2026-03-14T00:00:00"/>
    <n v="19"/>
    <x v="4"/>
    <x v="1"/>
    <n v="7.3"/>
    <n v="140.25"/>
    <n v="134.22"/>
    <n v="1.1000000000000001"/>
    <n v="5.7"/>
    <n v="6.9"/>
    <n v="52"/>
    <s v="Medium"/>
    <n v="1.012"/>
    <x v="0"/>
    <s v=""/>
    <n v="4.42"/>
    <n v="0"/>
    <n v="-6.03"/>
    <n v="1.2"/>
    <s v="Saturday"/>
    <s v="5-10 min"/>
    <n v="1"/>
    <s v="Between 1.0-1.2"/>
  </r>
  <r>
    <s v="RF008160"/>
    <d v="2026-03-14T19:54:00"/>
    <d v="2026-03-14T00:00:00"/>
    <n v="19"/>
    <x v="0"/>
    <x v="0"/>
    <n v="2.1"/>
    <n v="95.89"/>
    <n v="97.02"/>
    <n v="1.4"/>
    <n v="12.1"/>
    <n v="11.6"/>
    <n v="96"/>
    <s v="High"/>
    <n v="0.51"/>
    <x v="0"/>
    <s v=""/>
    <n v="4.63"/>
    <n v="1"/>
    <n v="1.1299999999999999"/>
    <n v="-0.5"/>
    <s v="Saturday"/>
    <s v="10-15 min"/>
    <n v="1"/>
    <s v="Below 0.8"/>
  </r>
  <r>
    <s v="RF008161"/>
    <d v="2026-03-14T19:57:00"/>
    <d v="2026-03-14T00:00:00"/>
    <n v="19"/>
    <x v="0"/>
    <x v="1"/>
    <n v="5.5"/>
    <n v="170.01"/>
    <n v="170.49"/>
    <n v="1.3"/>
    <n v="4.3"/>
    <n v="7.7"/>
    <n v="97"/>
    <s v="High"/>
    <n v="0.56399999999999995"/>
    <x v="0"/>
    <s v=""/>
    <n v="4.74"/>
    <n v="0"/>
    <n v="0.48"/>
    <n v="3.4"/>
    <s v="Saturday"/>
    <s v="0-5 min"/>
    <n v="1"/>
    <s v="Below 0.8"/>
  </r>
  <r>
    <s v="RF008162"/>
    <d v="2026-03-14T20:41:00"/>
    <d v="2026-03-14T00:00:00"/>
    <n v="20"/>
    <x v="0"/>
    <x v="0"/>
    <n v="5.4"/>
    <n v="138.12"/>
    <n v="140.29"/>
    <n v="1.2"/>
    <n v="10.1"/>
    <n v="9.9"/>
    <n v="103"/>
    <s v="High"/>
    <n v="0.69499999999999995"/>
    <x v="0"/>
    <s v=""/>
    <n v="4.3899999999999997"/>
    <n v="7"/>
    <n v="2.17"/>
    <n v="-0.2"/>
    <s v="Saturday"/>
    <s v="10-15 min"/>
    <n v="1"/>
    <s v="Below 0.8"/>
  </r>
  <r>
    <s v="RF008163"/>
    <d v="2026-03-14T21:15:00"/>
    <d v="2026-03-14T00:00:00"/>
    <n v="21"/>
    <x v="2"/>
    <x v="0"/>
    <n v="3.4"/>
    <n v="102.89"/>
    <m/>
    <n v="1.1000000000000001"/>
    <n v="6.8"/>
    <n v="10.4"/>
    <n v="106"/>
    <s v="High"/>
    <n v="0.80700000000000005"/>
    <x v="1"/>
    <s v="Pickup too far"/>
    <n v="4.75"/>
    <n v="18"/>
    <m/>
    <n v="3.6"/>
    <s v="Saturday"/>
    <s v="5-10 min"/>
    <n v="0"/>
    <s v="Between 0.8-1.0"/>
  </r>
  <r>
    <s v="RF008164"/>
    <d v="2026-03-14T21:16:00"/>
    <d v="2026-03-14T00:00:00"/>
    <n v="21"/>
    <x v="0"/>
    <x v="0"/>
    <n v="5.2"/>
    <n v="120.33"/>
    <m/>
    <n v="1.1000000000000001"/>
    <n v="5.0999999999999996"/>
    <n v="8"/>
    <n v="128"/>
    <s v="High"/>
    <n v="0.84399999999999997"/>
    <x v="2"/>
    <s v="ETA too high"/>
    <n v="4.9400000000000004"/>
    <n v="8"/>
    <m/>
    <n v="2.9"/>
    <s v="Saturday"/>
    <s v="5-10 min"/>
    <n v="0"/>
    <s v="Between 0.8-1.0"/>
  </r>
  <r>
    <s v="RF008165"/>
    <d v="2026-03-14T21:27:00"/>
    <d v="2026-03-14T00:00:00"/>
    <n v="21"/>
    <x v="0"/>
    <x v="0"/>
    <n v="13.4"/>
    <n v="316.68"/>
    <n v="312.58999999999997"/>
    <n v="1.2"/>
    <n v="5.2"/>
    <n v="7.2"/>
    <n v="116"/>
    <s v="Medium"/>
    <n v="0.81200000000000006"/>
    <x v="0"/>
    <s v=""/>
    <n v="4.79"/>
    <n v="17"/>
    <n v="-4.09"/>
    <n v="2"/>
    <s v="Saturday"/>
    <s v="5-10 min"/>
    <n v="1"/>
    <s v="Between 0.8-1.0"/>
  </r>
  <r>
    <s v="RF008166"/>
    <d v="2026-03-14T21:28:00"/>
    <d v="2026-03-14T00:00:00"/>
    <n v="21"/>
    <x v="1"/>
    <x v="0"/>
    <n v="1.8"/>
    <n v="88.57"/>
    <n v="91.38"/>
    <n v="1.3"/>
    <n v="10.3"/>
    <n v="11.3"/>
    <n v="88"/>
    <s v="High"/>
    <n v="0.76900000000000002"/>
    <x v="0"/>
    <s v=""/>
    <n v="4.88"/>
    <n v="18"/>
    <n v="2.81"/>
    <n v="1"/>
    <s v="Saturday"/>
    <s v="10-15 min"/>
    <n v="1"/>
    <s v="Below 0.8"/>
  </r>
  <r>
    <s v="RF008167"/>
    <d v="2026-03-14T21:28:00"/>
    <d v="2026-03-14T00:00:00"/>
    <n v="21"/>
    <x v="0"/>
    <x v="0"/>
    <n v="4.9000000000000004"/>
    <n v="157.56"/>
    <n v="161.69"/>
    <n v="1.4"/>
    <n v="6.6"/>
    <n v="6.6"/>
    <n v="104"/>
    <s v="High"/>
    <n v="0.56200000000000006"/>
    <x v="0"/>
    <s v=""/>
    <n v="4.5599999999999996"/>
    <n v="30"/>
    <n v="4.13"/>
    <n v="0"/>
    <s v="Saturday"/>
    <s v="5-10 min"/>
    <n v="1"/>
    <s v="Below 0.8"/>
  </r>
  <r>
    <s v="RF008168"/>
    <d v="2026-03-14T21:41:00"/>
    <d v="2026-03-14T00:00:00"/>
    <n v="21"/>
    <x v="3"/>
    <x v="0"/>
    <n v="1.8"/>
    <n v="67.91"/>
    <n v="68.209999999999994"/>
    <n v="1"/>
    <n v="3.2"/>
    <n v="3.4"/>
    <n v="50"/>
    <s v="Low"/>
    <n v="1.252"/>
    <x v="0"/>
    <s v=""/>
    <n v="4.41"/>
    <n v="9"/>
    <n v="0.3"/>
    <n v="0.2"/>
    <s v="Saturday"/>
    <s v="0-5 min"/>
    <n v="1"/>
    <s v="Above 1.2"/>
  </r>
  <r>
    <s v="RF008169"/>
    <d v="2026-03-14T22:07:00"/>
    <d v="2026-03-14T00:00:00"/>
    <n v="22"/>
    <x v="3"/>
    <x v="1"/>
    <n v="19.3"/>
    <n v="346.3"/>
    <n v="380.22"/>
    <n v="1"/>
    <n v="7.9"/>
    <n v="8.8000000000000007"/>
    <n v="67"/>
    <s v="Medium"/>
    <n v="1.0660000000000001"/>
    <x v="0"/>
    <s v=""/>
    <n v="4.9400000000000004"/>
    <n v="0"/>
    <n v="33.92"/>
    <n v="0.9"/>
    <s v="Saturday"/>
    <s v="5-10 min"/>
    <n v="1"/>
    <s v="Between 1.0-1.2"/>
  </r>
  <r>
    <s v="RF008170"/>
    <d v="2026-03-14T22:13:00"/>
    <d v="2026-03-14T00:00:00"/>
    <n v="22"/>
    <x v="0"/>
    <x v="0"/>
    <n v="3.5"/>
    <n v="120.43"/>
    <n v="126.03"/>
    <n v="1.2"/>
    <n v="6"/>
    <n v="9.4"/>
    <n v="124"/>
    <s v="Medium"/>
    <n v="0.90900000000000003"/>
    <x v="0"/>
    <s v=""/>
    <n v="4.78"/>
    <n v="7"/>
    <n v="5.6"/>
    <n v="3.4"/>
    <s v="Saturday"/>
    <s v="5-10 min"/>
    <n v="1"/>
    <s v="Between 0.8-1.0"/>
  </r>
  <r>
    <s v="RF008171"/>
    <d v="2026-03-14T22:15:00"/>
    <d v="2026-03-14T00:00:00"/>
    <n v="22"/>
    <x v="4"/>
    <x v="0"/>
    <n v="3.3"/>
    <n v="88.96"/>
    <m/>
    <n v="1"/>
    <n v="5.5"/>
    <n v="6.8"/>
    <n v="63"/>
    <s v="Low"/>
    <n v="1.581"/>
    <x v="2"/>
    <s v="ETA too high"/>
    <n v="4.6900000000000004"/>
    <n v="6"/>
    <m/>
    <n v="1.3"/>
    <s v="Saturday"/>
    <s v="5-10 min"/>
    <n v="0"/>
    <s v="Above 1.2"/>
  </r>
  <r>
    <s v="RF008172"/>
    <d v="2026-03-14T22:43:00"/>
    <d v="2026-03-14T00:00:00"/>
    <n v="22"/>
    <x v="0"/>
    <x v="0"/>
    <n v="21.2"/>
    <n v="343.49"/>
    <m/>
    <n v="1.1000000000000001"/>
    <n v="3.4"/>
    <n v="2.5"/>
    <n v="138"/>
    <s v="High"/>
    <n v="0.91700000000000004"/>
    <x v="2"/>
    <s v="Changed plans"/>
    <n v="4.71"/>
    <n v="2"/>
    <m/>
    <n v="-0.9"/>
    <s v="Saturday"/>
    <s v="0-5 min"/>
    <n v="0"/>
    <s v="Between 0.8-1.0"/>
  </r>
  <r>
    <s v="RF008173"/>
    <d v="2026-03-14T23:32:00"/>
    <d v="2026-03-14T00:00:00"/>
    <n v="23"/>
    <x v="2"/>
    <x v="0"/>
    <n v="8.1"/>
    <n v="212.25"/>
    <n v="226.3"/>
    <n v="1.3"/>
    <n v="4.0999999999999996"/>
    <n v="7.3"/>
    <n v="100"/>
    <s v="High"/>
    <n v="0.73"/>
    <x v="0"/>
    <s v=""/>
    <n v="4.51"/>
    <n v="24"/>
    <n v="14.05"/>
    <n v="3.2"/>
    <s v="Saturday"/>
    <s v="0-5 min"/>
    <n v="1"/>
    <s v="Below 0.8"/>
  </r>
  <r>
    <s v="RF008174"/>
    <d v="2026-03-14T23:40:00"/>
    <d v="2026-03-14T00:00:00"/>
    <n v="23"/>
    <x v="3"/>
    <x v="0"/>
    <n v="10.9"/>
    <n v="203.86"/>
    <n v="200.47"/>
    <n v="1"/>
    <n v="8"/>
    <n v="7.4"/>
    <n v="62"/>
    <s v="Low"/>
    <n v="1.256"/>
    <x v="0"/>
    <s v=""/>
    <n v="4.78"/>
    <n v="5"/>
    <n v="-3.39"/>
    <n v="-0.6"/>
    <s v="Saturday"/>
    <s v="5-10 min"/>
    <n v="1"/>
    <s v="Above 1.2"/>
  </r>
  <r>
    <s v="RF008175"/>
    <d v="2026-03-15T00:09:00"/>
    <d v="2026-03-15T00:00:00"/>
    <n v="0"/>
    <x v="0"/>
    <x v="0"/>
    <n v="0.8"/>
    <n v="60.82"/>
    <n v="66.900000000000006"/>
    <n v="1.1000000000000001"/>
    <n v="4.9000000000000004"/>
    <n v="10.1"/>
    <n v="134"/>
    <s v="Medium"/>
    <n v="1.171"/>
    <x v="0"/>
    <s v=""/>
    <n v="4.78"/>
    <n v="5"/>
    <n v="6.08"/>
    <n v="5.2"/>
    <s v="Sunday"/>
    <s v="0-5 min"/>
    <n v="1"/>
    <s v="Between 1.0-1.2"/>
  </r>
  <r>
    <s v="RF008176"/>
    <d v="2026-03-15T01:02:00"/>
    <d v="2026-03-15T00:00:00"/>
    <n v="1"/>
    <x v="0"/>
    <x v="0"/>
    <n v="10.1"/>
    <n v="177.29"/>
    <n v="178.93"/>
    <n v="1"/>
    <n v="4.3"/>
    <n v="6.7"/>
    <n v="128"/>
    <s v="Medium"/>
    <n v="1.0529999999999999"/>
    <x v="0"/>
    <s v=""/>
    <n v="4.7699999999999996"/>
    <n v="4"/>
    <n v="1.64"/>
    <n v="2.4"/>
    <s v="Sunday"/>
    <s v="0-5 min"/>
    <n v="1"/>
    <s v="Between 1.0-1.2"/>
  </r>
  <r>
    <s v="RF008177"/>
    <d v="2026-03-15T01:23:00"/>
    <d v="2026-03-15T00:00:00"/>
    <n v="1"/>
    <x v="1"/>
    <x v="1"/>
    <n v="3.9"/>
    <n v="93.15"/>
    <n v="95.81"/>
    <n v="1"/>
    <n v="3.5"/>
    <n v="8.5"/>
    <n v="110"/>
    <s v="Medium"/>
    <n v="1.345"/>
    <x v="0"/>
    <s v=""/>
    <n v="4.63"/>
    <n v="0"/>
    <n v="2.66"/>
    <n v="5"/>
    <s v="Sunday"/>
    <s v="0-5 min"/>
    <n v="1"/>
    <s v="Above 1.2"/>
  </r>
  <r>
    <s v="RF008178"/>
    <d v="2026-03-15T01:38:00"/>
    <d v="2026-03-15T00:00:00"/>
    <n v="1"/>
    <x v="3"/>
    <x v="0"/>
    <n v="8.9"/>
    <n v="168.85"/>
    <n v="169.24"/>
    <n v="1.1000000000000001"/>
    <n v="3.9"/>
    <n v="4.5999999999999996"/>
    <n v="68"/>
    <s v="Low"/>
    <n v="1.633"/>
    <x v="0"/>
    <s v=""/>
    <n v="4.8"/>
    <n v="7"/>
    <n v="0.39"/>
    <n v="0.7"/>
    <s v="Sunday"/>
    <s v="0-5 min"/>
    <n v="1"/>
    <s v="Above 1.2"/>
  </r>
  <r>
    <s v="RF008179"/>
    <d v="2026-03-15T01:39:00"/>
    <d v="2026-03-15T00:00:00"/>
    <n v="1"/>
    <x v="0"/>
    <x v="0"/>
    <n v="9.5"/>
    <n v="200.41"/>
    <n v="190.15"/>
    <n v="1.1000000000000001"/>
    <n v="2.7"/>
    <n v="5.5"/>
    <n v="144"/>
    <s v="Medium"/>
    <n v="1.159"/>
    <x v="0"/>
    <s v=""/>
    <n v="4.78"/>
    <n v="12"/>
    <n v="-10.26"/>
    <n v="2.8"/>
    <s v="Sunday"/>
    <s v="0-5 min"/>
    <n v="1"/>
    <s v="Between 1.0-1.2"/>
  </r>
  <r>
    <s v="RF008180"/>
    <d v="2026-03-15T01:50:00"/>
    <d v="2026-03-15T00:00:00"/>
    <n v="1"/>
    <x v="4"/>
    <x v="0"/>
    <n v="1.3"/>
    <n v="52.28"/>
    <m/>
    <n v="1"/>
    <n v="5"/>
    <n v="5.7"/>
    <n v="62"/>
    <s v="Low"/>
    <n v="2.2000000000000002"/>
    <x v="2"/>
    <s v="ETA too high"/>
    <n v="4.78"/>
    <n v="4"/>
    <m/>
    <n v="0.7"/>
    <s v="Sunday"/>
    <s v="0-5 min"/>
    <n v="0"/>
    <s v="Above 1.2"/>
  </r>
  <r>
    <s v="RF008181"/>
    <d v="2026-03-15T01:53:00"/>
    <d v="2026-03-15T00:00:00"/>
    <n v="1"/>
    <x v="3"/>
    <x v="0"/>
    <n v="1.9"/>
    <n v="74.39"/>
    <m/>
    <n v="1.1000000000000001"/>
    <n v="2.8"/>
    <n v="1.8"/>
    <n v="78"/>
    <s v="Low"/>
    <n v="2.2000000000000002"/>
    <x v="2"/>
    <s v="Pickup issue"/>
    <n v="4.71"/>
    <n v="21"/>
    <m/>
    <n v="-1"/>
    <s v="Sunday"/>
    <s v="0-5 min"/>
    <n v="0"/>
    <s v="Above 1.2"/>
  </r>
  <r>
    <s v="RF008182"/>
    <d v="2026-03-15T02:09:00"/>
    <d v="2026-03-15T00:00:00"/>
    <n v="2"/>
    <x v="4"/>
    <x v="1"/>
    <n v="2.4"/>
    <n v="67.819999999999993"/>
    <n v="68.67"/>
    <n v="1"/>
    <n v="3.3"/>
    <n v="6.2"/>
    <n v="49"/>
    <s v="Low"/>
    <n v="1.089"/>
    <x v="0"/>
    <s v=""/>
    <n v="4.7"/>
    <n v="0"/>
    <n v="0.85"/>
    <n v="2.9"/>
    <s v="Sunday"/>
    <s v="0-5 min"/>
    <n v="1"/>
    <s v="Between 1.0-1.2"/>
  </r>
  <r>
    <s v="RF008183"/>
    <d v="2026-03-15T02:11:00"/>
    <d v="2026-03-15T00:00:00"/>
    <n v="2"/>
    <x v="0"/>
    <x v="0"/>
    <n v="9.6"/>
    <n v="169.26"/>
    <n v="176.78"/>
    <n v="1"/>
    <n v="5.2"/>
    <n v="4.3"/>
    <n v="136"/>
    <s v="Low"/>
    <n v="1.4930000000000001"/>
    <x v="0"/>
    <s v=""/>
    <n v="4.66"/>
    <n v="2"/>
    <n v="7.52"/>
    <n v="-0.9"/>
    <s v="Sunday"/>
    <s v="5-10 min"/>
    <n v="1"/>
    <s v="Above 1.2"/>
  </r>
  <r>
    <s v="RF008184"/>
    <d v="2026-03-15T02:19:00"/>
    <d v="2026-03-15T00:00:00"/>
    <n v="2"/>
    <x v="0"/>
    <x v="0"/>
    <n v="2"/>
    <n v="67.989999999999995"/>
    <n v="68.849999999999994"/>
    <n v="1"/>
    <n v="7.1"/>
    <n v="6.1"/>
    <n v="130"/>
    <s v="Low"/>
    <n v="1.31"/>
    <x v="0"/>
    <s v=""/>
    <n v="4.74"/>
    <n v="29"/>
    <n v="0.86"/>
    <n v="-1"/>
    <s v="Sunday"/>
    <s v="5-10 min"/>
    <n v="1"/>
    <s v="Above 1.2"/>
  </r>
  <r>
    <s v="RF008185"/>
    <d v="2026-03-15T02:33:00"/>
    <d v="2026-03-15T00:00:00"/>
    <n v="2"/>
    <x v="1"/>
    <x v="0"/>
    <n v="1.3"/>
    <n v="65.14"/>
    <m/>
    <n v="1.1000000000000001"/>
    <n v="6.8"/>
    <n v="2.5"/>
    <n v="81"/>
    <s v="Low"/>
    <n v="1.242"/>
    <x v="1"/>
    <s v="Pickup too far"/>
    <n v="4.43"/>
    <n v="9"/>
    <m/>
    <n v="-4.3"/>
    <s v="Sunday"/>
    <s v="5-10 min"/>
    <n v="0"/>
    <s v="Above 1.2"/>
  </r>
  <r>
    <s v="RF008186"/>
    <d v="2026-03-15T02:47:00"/>
    <d v="2026-03-15T00:00:00"/>
    <n v="2"/>
    <x v="0"/>
    <x v="0"/>
    <n v="2.6"/>
    <n v="77.3"/>
    <n v="76.37"/>
    <n v="1"/>
    <n v="2.8"/>
    <n v="7.6"/>
    <n v="130"/>
    <s v="Low"/>
    <n v="1.304"/>
    <x v="0"/>
    <s v=""/>
    <n v="4.7300000000000004"/>
    <n v="18"/>
    <n v="-0.93"/>
    <n v="4.8"/>
    <s v="Sunday"/>
    <s v="0-5 min"/>
    <n v="1"/>
    <s v="Above 1.2"/>
  </r>
  <r>
    <s v="RF008187"/>
    <d v="2026-03-15T03:01:00"/>
    <d v="2026-03-15T00:00:00"/>
    <n v="3"/>
    <x v="0"/>
    <x v="1"/>
    <n v="1"/>
    <n v="60.15"/>
    <n v="56.13"/>
    <n v="1.1000000000000001"/>
    <n v="3.7"/>
    <n v="3.4"/>
    <n v="117"/>
    <s v="Low"/>
    <n v="1.2170000000000001"/>
    <x v="0"/>
    <s v=""/>
    <n v="4.68"/>
    <n v="0"/>
    <n v="-4.0199999999999996"/>
    <n v="-0.3"/>
    <s v="Sunday"/>
    <s v="0-5 min"/>
    <n v="1"/>
    <s v="Above 1.2"/>
  </r>
  <r>
    <s v="RF008188"/>
    <d v="2026-03-15T03:02:00"/>
    <d v="2026-03-15T00:00:00"/>
    <n v="3"/>
    <x v="0"/>
    <x v="0"/>
    <n v="5.5"/>
    <n v="116.83"/>
    <n v="114.7"/>
    <n v="1"/>
    <n v="2"/>
    <n v="1.6"/>
    <n v="125"/>
    <s v="Medium"/>
    <n v="1.0840000000000001"/>
    <x v="0"/>
    <s v=""/>
    <n v="5"/>
    <n v="3"/>
    <n v="-2.13"/>
    <n v="-0.4"/>
    <s v="Sunday"/>
    <s v="0-5 min"/>
    <n v="1"/>
    <s v="Between 1.0-1.2"/>
  </r>
  <r>
    <s v="RF008189"/>
    <d v="2026-03-15T03:31:00"/>
    <d v="2026-03-15T00:00:00"/>
    <n v="3"/>
    <x v="0"/>
    <x v="0"/>
    <n v="3.4"/>
    <n v="96.84"/>
    <n v="97.44"/>
    <n v="1"/>
    <n v="5.5"/>
    <n v="4.5999999999999996"/>
    <n v="135"/>
    <s v="Medium"/>
    <n v="1.169"/>
    <x v="0"/>
    <s v=""/>
    <n v="4.5"/>
    <n v="4"/>
    <n v="0.6"/>
    <n v="-0.9"/>
    <s v="Sunday"/>
    <s v="5-10 min"/>
    <n v="1"/>
    <s v="Between 1.0-1.2"/>
  </r>
  <r>
    <s v="RF008190"/>
    <d v="2026-03-15T03:33:00"/>
    <d v="2026-03-15T00:00:00"/>
    <n v="3"/>
    <x v="2"/>
    <x v="0"/>
    <n v="2.7"/>
    <n v="80.099999999999994"/>
    <n v="80.52"/>
    <n v="1.1000000000000001"/>
    <n v="5.7"/>
    <n v="5.3"/>
    <n v="119"/>
    <s v="Medium"/>
    <n v="1.1930000000000001"/>
    <x v="0"/>
    <s v=""/>
    <n v="4.46"/>
    <n v="21"/>
    <n v="0.42"/>
    <n v="-0.4"/>
    <s v="Sunday"/>
    <s v="5-10 min"/>
    <n v="1"/>
    <s v="Between 1.0-1.2"/>
  </r>
  <r>
    <s v="RF008191"/>
    <d v="2026-03-15T03:52:00"/>
    <d v="2026-03-15T00:00:00"/>
    <n v="3"/>
    <x v="0"/>
    <x v="0"/>
    <n v="12.7"/>
    <n v="216.77"/>
    <m/>
    <n v="1"/>
    <n v="4.2"/>
    <n v="2.9"/>
    <n v="135"/>
    <s v="Medium"/>
    <n v="1.1559999999999999"/>
    <x v="2"/>
    <s v="ETA too high"/>
    <n v="4.58"/>
    <n v="46"/>
    <m/>
    <n v="-1.3"/>
    <s v="Sunday"/>
    <s v="0-5 min"/>
    <n v="0"/>
    <s v="Between 1.0-1.2"/>
  </r>
  <r>
    <s v="RF008192"/>
    <d v="2026-03-15T04:02:00"/>
    <d v="2026-03-15T00:00:00"/>
    <n v="4"/>
    <x v="4"/>
    <x v="0"/>
    <n v="5.5"/>
    <n v="110.99"/>
    <n v="110.3"/>
    <n v="1"/>
    <n v="6.8"/>
    <n v="4.2"/>
    <n v="64"/>
    <s v="Low"/>
    <n v="2.2000000000000002"/>
    <x v="0"/>
    <s v=""/>
    <n v="4.7699999999999996"/>
    <n v="8"/>
    <n v="-0.69"/>
    <n v="-2.6"/>
    <s v="Sunday"/>
    <s v="5-10 min"/>
    <n v="1"/>
    <s v="Above 1.2"/>
  </r>
  <r>
    <s v="RF008193"/>
    <d v="2026-03-15T04:25:00"/>
    <d v="2026-03-15T00:00:00"/>
    <n v="4"/>
    <x v="0"/>
    <x v="0"/>
    <n v="6.4"/>
    <n v="143.31"/>
    <n v="144.27000000000001"/>
    <n v="1.1000000000000001"/>
    <n v="2.9"/>
    <n v="5.5"/>
    <n v="144"/>
    <s v="Low"/>
    <n v="1.42"/>
    <x v="0"/>
    <s v=""/>
    <n v="4.67"/>
    <n v="4"/>
    <n v="0.96"/>
    <n v="2.6"/>
    <s v="Sunday"/>
    <s v="0-5 min"/>
    <n v="1"/>
    <s v="Above 1.2"/>
  </r>
  <r>
    <s v="RF008194"/>
    <d v="2026-03-15T04:46:00"/>
    <d v="2026-03-15T00:00:00"/>
    <n v="4"/>
    <x v="3"/>
    <x v="0"/>
    <n v="5.2"/>
    <n v="108.73"/>
    <m/>
    <n v="1"/>
    <n v="4.4000000000000004"/>
    <n v="3.3"/>
    <n v="73"/>
    <s v="Low"/>
    <n v="1.552"/>
    <x v="2"/>
    <s v="ETA too high"/>
    <n v="4.37"/>
    <n v="40"/>
    <m/>
    <n v="-1.1000000000000001"/>
    <s v="Sunday"/>
    <s v="0-5 min"/>
    <n v="0"/>
    <s v="Above 1.2"/>
  </r>
  <r>
    <s v="RF008195"/>
    <d v="2026-03-15T04:47:00"/>
    <d v="2026-03-15T00:00:00"/>
    <n v="4"/>
    <x v="3"/>
    <x v="0"/>
    <n v="7.6"/>
    <n v="146.41999999999999"/>
    <n v="142.69999999999999"/>
    <n v="1"/>
    <n v="2"/>
    <n v="5.8"/>
    <n v="72"/>
    <s v="Low"/>
    <n v="2.1960000000000002"/>
    <x v="0"/>
    <s v=""/>
    <n v="4.46"/>
    <n v="4"/>
    <n v="-3.72"/>
    <n v="3.8"/>
    <s v="Sunday"/>
    <s v="0-5 min"/>
    <n v="1"/>
    <s v="Above 1.2"/>
  </r>
  <r>
    <s v="RF008196"/>
    <d v="2026-03-15T05:11:00"/>
    <d v="2026-03-15T00:00:00"/>
    <n v="5"/>
    <x v="1"/>
    <x v="1"/>
    <n v="11.7"/>
    <n v="231.17"/>
    <n v="225.77"/>
    <n v="1"/>
    <n v="3.9"/>
    <n v="5"/>
    <n v="105"/>
    <s v="Low"/>
    <n v="1.645"/>
    <x v="0"/>
    <s v=""/>
    <n v="4.9400000000000004"/>
    <n v="0"/>
    <n v="-5.4"/>
    <n v="1.1000000000000001"/>
    <s v="Sunday"/>
    <s v="0-5 min"/>
    <n v="1"/>
    <s v="Above 1.2"/>
  </r>
  <r>
    <s v="RF008197"/>
    <d v="2026-03-15T05:13:00"/>
    <d v="2026-03-15T00:00:00"/>
    <n v="5"/>
    <x v="2"/>
    <x v="0"/>
    <n v="5.7"/>
    <n v="128.43"/>
    <n v="142.82"/>
    <n v="1"/>
    <n v="3.2"/>
    <n v="1"/>
    <n v="120"/>
    <s v="Medium"/>
    <n v="1.1339999999999999"/>
    <x v="0"/>
    <s v=""/>
    <n v="5"/>
    <n v="5"/>
    <n v="14.39"/>
    <n v="-2.2000000000000002"/>
    <s v="Sunday"/>
    <s v="0-5 min"/>
    <n v="1"/>
    <s v="Between 1.0-1.2"/>
  </r>
  <r>
    <s v="RF008198"/>
    <d v="2026-03-15T05:22:00"/>
    <d v="2026-03-15T00:00:00"/>
    <n v="5"/>
    <x v="2"/>
    <x v="1"/>
    <n v="8.6999999999999993"/>
    <n v="162.04"/>
    <m/>
    <n v="1"/>
    <n v="5.5"/>
    <n v="8.1"/>
    <n v="104"/>
    <s v="Low"/>
    <n v="1.1319999999999999"/>
    <x v="1"/>
    <s v="Vehicle issue"/>
    <n v="4.83"/>
    <n v="0"/>
    <m/>
    <n v="2.6"/>
    <s v="Sunday"/>
    <s v="5-10 min"/>
    <n v="0"/>
    <s v="Between 1.0-1.2"/>
  </r>
  <r>
    <s v="RF008199"/>
    <d v="2026-03-15T06:03:00"/>
    <d v="2026-03-15T00:00:00"/>
    <n v="6"/>
    <x v="0"/>
    <x v="0"/>
    <n v="5.8"/>
    <n v="135.27000000000001"/>
    <n v="145.25"/>
    <n v="1"/>
    <n v="3.6"/>
    <n v="4.4000000000000004"/>
    <n v="138"/>
    <s v="Medium"/>
    <n v="1.2929999999999999"/>
    <x v="0"/>
    <s v=""/>
    <n v="4.6900000000000004"/>
    <n v="3"/>
    <n v="9.98"/>
    <n v="0.8"/>
    <s v="Sunday"/>
    <s v="0-5 min"/>
    <n v="1"/>
    <s v="Above 1.2"/>
  </r>
  <r>
    <s v="RF008200"/>
    <d v="2026-03-15T06:17:00"/>
    <d v="2026-03-15T00:00:00"/>
    <n v="6"/>
    <x v="3"/>
    <x v="1"/>
    <n v="3.8"/>
    <n v="91.84"/>
    <n v="89.87"/>
    <n v="1"/>
    <n v="6.9"/>
    <n v="8"/>
    <n v="78"/>
    <s v="Low"/>
    <n v="2.2000000000000002"/>
    <x v="0"/>
    <s v=""/>
    <n v="4.76"/>
    <n v="0"/>
    <n v="-1.97"/>
    <n v="1.1000000000000001"/>
    <s v="Sunday"/>
    <s v="5-10 min"/>
    <n v="1"/>
    <s v="Above 1.2"/>
  </r>
  <r>
    <s v="RF008201"/>
    <d v="2026-03-15T06:40:00"/>
    <d v="2026-03-15T00:00:00"/>
    <n v="6"/>
    <x v="2"/>
    <x v="0"/>
    <n v="7.3"/>
    <n v="147.53"/>
    <n v="142.9"/>
    <n v="1"/>
    <n v="2"/>
    <n v="4.9000000000000004"/>
    <n v="131"/>
    <s v="Medium"/>
    <n v="1.159"/>
    <x v="0"/>
    <s v=""/>
    <n v="4.5599999999999996"/>
    <n v="4"/>
    <n v="-4.63"/>
    <n v="2.9"/>
    <s v="Sunday"/>
    <s v="0-5 min"/>
    <n v="1"/>
    <s v="Between 1.0-1.2"/>
  </r>
  <r>
    <s v="RF008202"/>
    <d v="2026-03-15T06:45:00"/>
    <d v="2026-03-15T00:00:00"/>
    <n v="6"/>
    <x v="0"/>
    <x v="0"/>
    <n v="14.4"/>
    <n v="291.74"/>
    <n v="279.47000000000003"/>
    <n v="1.1000000000000001"/>
    <n v="5.7"/>
    <n v="4.0999999999999996"/>
    <n v="138"/>
    <s v="Medium"/>
    <n v="1.1100000000000001"/>
    <x v="0"/>
    <s v=""/>
    <n v="4.9800000000000004"/>
    <n v="14"/>
    <n v="-12.27"/>
    <n v="-1.6"/>
    <s v="Sunday"/>
    <s v="5-10 min"/>
    <n v="1"/>
    <s v="Between 1.0-1.2"/>
  </r>
  <r>
    <s v="RF008203"/>
    <d v="2026-03-15T07:15:00"/>
    <d v="2026-03-15T00:00:00"/>
    <n v="7"/>
    <x v="1"/>
    <x v="1"/>
    <n v="10.4"/>
    <n v="198.97"/>
    <n v="193.76"/>
    <n v="1"/>
    <n v="2"/>
    <n v="6.6"/>
    <n v="92"/>
    <s v="Medium"/>
    <n v="1.0960000000000001"/>
    <x v="0"/>
    <s v=""/>
    <n v="5"/>
    <n v="0"/>
    <n v="-5.21"/>
    <n v="4.5999999999999996"/>
    <s v="Sunday"/>
    <s v="0-5 min"/>
    <n v="1"/>
    <s v="Between 1.0-1.2"/>
  </r>
  <r>
    <s v="RF008204"/>
    <d v="2026-03-15T07:37:00"/>
    <d v="2026-03-15T00:00:00"/>
    <n v="7"/>
    <x v="0"/>
    <x v="0"/>
    <n v="1.9"/>
    <n v="69.33"/>
    <m/>
    <n v="1"/>
    <n v="4.5"/>
    <n v="4.2"/>
    <n v="126"/>
    <s v="Medium"/>
    <n v="1.175"/>
    <x v="1"/>
    <s v="Vehicle issue"/>
    <n v="4.57"/>
    <n v="18"/>
    <m/>
    <n v="-0.3"/>
    <s v="Sunday"/>
    <s v="0-5 min"/>
    <n v="0"/>
    <s v="Between 1.0-1.2"/>
  </r>
  <r>
    <s v="RF008205"/>
    <d v="2026-03-15T07:43:00"/>
    <d v="2026-03-15T00:00:00"/>
    <n v="7"/>
    <x v="3"/>
    <x v="0"/>
    <n v="7.6"/>
    <n v="143.03"/>
    <m/>
    <n v="1"/>
    <n v="7.2"/>
    <n v="13"/>
    <n v="78"/>
    <s v="Low"/>
    <n v="1.7110000000000001"/>
    <x v="2"/>
    <s v="ETA too high"/>
    <n v="4.82"/>
    <n v="3"/>
    <m/>
    <n v="5.8"/>
    <s v="Sunday"/>
    <s v="5-10 min"/>
    <n v="0"/>
    <s v="Above 1.2"/>
  </r>
  <r>
    <s v="RF008206"/>
    <d v="2026-03-15T07:54:00"/>
    <d v="2026-03-15T00:00:00"/>
    <n v="7"/>
    <x v="3"/>
    <x v="0"/>
    <n v="2.7"/>
    <n v="80.599999999999994"/>
    <n v="79.62"/>
    <n v="1"/>
    <n v="4.5"/>
    <n v="1.7"/>
    <n v="65"/>
    <s v="Low"/>
    <n v="1.5609999999999999"/>
    <x v="0"/>
    <s v=""/>
    <n v="4.63"/>
    <n v="6"/>
    <n v="-0.98"/>
    <n v="-2.8"/>
    <s v="Sunday"/>
    <s v="0-5 min"/>
    <n v="1"/>
    <s v="Above 1.2"/>
  </r>
  <r>
    <s v="RF008207"/>
    <d v="2026-03-15T08:07:00"/>
    <d v="2026-03-15T00:00:00"/>
    <n v="8"/>
    <x v="3"/>
    <x v="0"/>
    <n v="6.7"/>
    <n v="135.04"/>
    <n v="136.93"/>
    <n v="1"/>
    <n v="7.7"/>
    <n v="5.4"/>
    <n v="55"/>
    <s v="Low"/>
    <n v="1.363"/>
    <x v="0"/>
    <s v=""/>
    <n v="4.83"/>
    <n v="14"/>
    <n v="1.89"/>
    <n v="-2.2999999999999998"/>
    <s v="Sunday"/>
    <s v="5-10 min"/>
    <n v="1"/>
    <s v="Above 1.2"/>
  </r>
  <r>
    <s v="RF008208"/>
    <d v="2026-03-15T08:11:00"/>
    <d v="2026-03-15T00:00:00"/>
    <n v="8"/>
    <x v="4"/>
    <x v="0"/>
    <n v="1.6"/>
    <n v="60.64"/>
    <n v="62.18"/>
    <n v="1"/>
    <n v="3"/>
    <n v="4.4000000000000004"/>
    <n v="67"/>
    <s v="Low"/>
    <n v="1.8859999999999999"/>
    <x v="0"/>
    <s v=""/>
    <n v="4.66"/>
    <n v="17"/>
    <n v="1.54"/>
    <n v="1.4"/>
    <s v="Sunday"/>
    <s v="0-5 min"/>
    <n v="1"/>
    <s v="Above 1.2"/>
  </r>
  <r>
    <s v="RF008209"/>
    <d v="2026-03-15T08:29:00"/>
    <d v="2026-03-15T00:00:00"/>
    <n v="8"/>
    <x v="1"/>
    <x v="0"/>
    <n v="6.4"/>
    <n v="146.53"/>
    <n v="150.19999999999999"/>
    <n v="1.1000000000000001"/>
    <n v="6.8"/>
    <n v="8.8000000000000007"/>
    <n v="79"/>
    <s v="Medium"/>
    <n v="0.80200000000000005"/>
    <x v="0"/>
    <s v=""/>
    <n v="4.57"/>
    <n v="2"/>
    <n v="3.67"/>
    <n v="2"/>
    <s v="Sunday"/>
    <s v="5-10 min"/>
    <n v="1"/>
    <s v="Between 0.8-1.0"/>
  </r>
  <r>
    <s v="RF008210"/>
    <d v="2026-03-15T08:33:00"/>
    <d v="2026-03-15T00:00:00"/>
    <n v="8"/>
    <x v="4"/>
    <x v="0"/>
    <n v="3"/>
    <n v="85.38"/>
    <n v="93.9"/>
    <n v="1"/>
    <n v="3.7"/>
    <n v="4.3"/>
    <n v="47"/>
    <s v="Medium"/>
    <n v="0.94499999999999995"/>
    <x v="0"/>
    <s v=""/>
    <n v="4.7699999999999996"/>
    <n v="10"/>
    <n v="8.52"/>
    <n v="0.6"/>
    <s v="Sunday"/>
    <s v="0-5 min"/>
    <n v="1"/>
    <s v="Between 0.8-1.0"/>
  </r>
  <r>
    <s v="RF008211"/>
    <d v="2026-03-15T08:41:00"/>
    <d v="2026-03-15T00:00:00"/>
    <n v="8"/>
    <x v="2"/>
    <x v="0"/>
    <n v="5.9"/>
    <n v="140.47"/>
    <m/>
    <n v="1"/>
    <n v="8.1999999999999993"/>
    <n v="9.5"/>
    <n v="109"/>
    <s v="Medium"/>
    <n v="1.069"/>
    <x v="1"/>
    <s v="Pickup too far"/>
    <n v="4.4400000000000004"/>
    <n v="3"/>
    <m/>
    <n v="1.3"/>
    <s v="Sunday"/>
    <s v="5-10 min"/>
    <n v="0"/>
    <s v="Between 1.0-1.2"/>
  </r>
  <r>
    <s v="RF008212"/>
    <d v="2026-03-15T09:11:00"/>
    <d v="2026-03-15T00:00:00"/>
    <n v="9"/>
    <x v="3"/>
    <x v="0"/>
    <n v="4.3"/>
    <n v="112.04"/>
    <n v="119.63"/>
    <n v="1"/>
    <n v="3.6"/>
    <n v="7.2"/>
    <n v="62"/>
    <s v="Low"/>
    <n v="1.4590000000000001"/>
    <x v="0"/>
    <s v=""/>
    <n v="4.71"/>
    <n v="18"/>
    <n v="7.59"/>
    <n v="3.6"/>
    <s v="Sunday"/>
    <s v="0-5 min"/>
    <n v="1"/>
    <s v="Above 1.2"/>
  </r>
  <r>
    <s v="RF008213"/>
    <d v="2026-03-15T09:11:00"/>
    <d v="2026-03-15T00:00:00"/>
    <n v="9"/>
    <x v="1"/>
    <x v="0"/>
    <n v="4.8"/>
    <n v="121.04"/>
    <n v="125.36"/>
    <n v="1.2"/>
    <n v="4.3"/>
    <n v="4.4000000000000004"/>
    <n v="89"/>
    <s v="Medium"/>
    <n v="0.86599999999999999"/>
    <x v="0"/>
    <s v=""/>
    <n v="4.67"/>
    <n v="47"/>
    <n v="4.32"/>
    <n v="0.1"/>
    <s v="Sunday"/>
    <s v="0-5 min"/>
    <n v="1"/>
    <s v="Between 0.8-1.0"/>
  </r>
  <r>
    <s v="RF008214"/>
    <d v="2026-03-15T09:29:00"/>
    <d v="2026-03-15T00:00:00"/>
    <n v="9"/>
    <x v="3"/>
    <x v="0"/>
    <n v="14.8"/>
    <n v="258.05"/>
    <m/>
    <n v="1"/>
    <n v="8"/>
    <n v="5.6"/>
    <n v="65"/>
    <s v="Low"/>
    <n v="1.3819999999999999"/>
    <x v="1"/>
    <s v="Pickup too far"/>
    <n v="4.84"/>
    <n v="1"/>
    <m/>
    <n v="-2.4"/>
    <s v="Sunday"/>
    <s v="5-10 min"/>
    <n v="0"/>
    <s v="Above 1.2"/>
  </r>
  <r>
    <s v="RF008215"/>
    <d v="2026-03-15T09:58:00"/>
    <d v="2026-03-15T00:00:00"/>
    <n v="9"/>
    <x v="2"/>
    <x v="0"/>
    <n v="6.7"/>
    <n v="148.44"/>
    <n v="150.30000000000001"/>
    <n v="1.1000000000000001"/>
    <n v="4.5"/>
    <n v="9.6"/>
    <n v="99"/>
    <s v="High"/>
    <n v="0.754"/>
    <x v="0"/>
    <s v=""/>
    <n v="4.76"/>
    <n v="4"/>
    <n v="1.86"/>
    <n v="5.0999999999999996"/>
    <s v="Sunday"/>
    <s v="0-5 min"/>
    <n v="1"/>
    <s v="Below 0.8"/>
  </r>
  <r>
    <s v="RF008216"/>
    <d v="2026-03-15T10:02:00"/>
    <d v="2026-03-15T00:00:00"/>
    <n v="10"/>
    <x v="0"/>
    <x v="0"/>
    <n v="5.0999999999999996"/>
    <n v="118.87"/>
    <n v="119.35"/>
    <n v="1.1000000000000001"/>
    <n v="4.5999999999999996"/>
    <n v="9"/>
    <n v="111"/>
    <s v="Medium"/>
    <n v="0.83399999999999996"/>
    <x v="0"/>
    <s v=""/>
    <n v="4.7300000000000004"/>
    <n v="10"/>
    <n v="0.48"/>
    <n v="4.4000000000000004"/>
    <s v="Sunday"/>
    <s v="0-5 min"/>
    <n v="1"/>
    <s v="Between 0.8-1.0"/>
  </r>
  <r>
    <s v="RF008217"/>
    <d v="2026-03-15T10:07:00"/>
    <d v="2026-03-15T00:00:00"/>
    <n v="10"/>
    <x v="4"/>
    <x v="0"/>
    <n v="12.7"/>
    <n v="248"/>
    <m/>
    <n v="1"/>
    <n v="6.3"/>
    <n v="10.1"/>
    <n v="51"/>
    <s v="Low"/>
    <n v="1.143"/>
    <x v="2"/>
    <s v="Fare too high"/>
    <n v="4.9000000000000004"/>
    <n v="7"/>
    <m/>
    <n v="3.8"/>
    <s v="Sunday"/>
    <s v="5-10 min"/>
    <n v="0"/>
    <s v="Between 1.0-1.2"/>
  </r>
  <r>
    <s v="RF008218"/>
    <d v="2026-03-15T10:12:00"/>
    <d v="2026-03-15T00:00:00"/>
    <n v="10"/>
    <x v="1"/>
    <x v="0"/>
    <n v="10.6"/>
    <n v="207.89"/>
    <m/>
    <n v="1"/>
    <n v="5.6"/>
    <n v="2.7"/>
    <n v="88"/>
    <s v="Low"/>
    <n v="1.2050000000000001"/>
    <x v="2"/>
    <s v="Fare too high"/>
    <n v="4.88"/>
    <n v="19"/>
    <m/>
    <n v="-2.9"/>
    <s v="Sunday"/>
    <s v="5-10 min"/>
    <n v="0"/>
    <s v="Above 1.2"/>
  </r>
  <r>
    <s v="RF008219"/>
    <d v="2026-03-15T10:13:00"/>
    <d v="2026-03-15T00:00:00"/>
    <n v="10"/>
    <x v="1"/>
    <x v="0"/>
    <n v="3.2"/>
    <n v="98.02"/>
    <n v="98.75"/>
    <n v="1.1000000000000001"/>
    <n v="4.2"/>
    <n v="2.5"/>
    <n v="91"/>
    <s v="Medium"/>
    <n v="0.94099999999999995"/>
    <x v="0"/>
    <s v=""/>
    <n v="4.8899999999999997"/>
    <n v="8"/>
    <n v="0.73"/>
    <n v="-1.7"/>
    <s v="Sunday"/>
    <s v="0-5 min"/>
    <n v="1"/>
    <s v="Between 0.8-1.0"/>
  </r>
  <r>
    <s v="RF008220"/>
    <d v="2026-03-15T10:20:00"/>
    <d v="2026-03-15T00:00:00"/>
    <n v="10"/>
    <x v="1"/>
    <x v="0"/>
    <n v="14.2"/>
    <n v="311.10000000000002"/>
    <n v="309.48"/>
    <n v="1.1000000000000001"/>
    <n v="4.9000000000000004"/>
    <n v="7.3"/>
    <n v="94"/>
    <s v="Low"/>
    <n v="1.4670000000000001"/>
    <x v="0"/>
    <s v=""/>
    <n v="4.51"/>
    <n v="4"/>
    <n v="-1.62"/>
    <n v="2.4"/>
    <s v="Sunday"/>
    <s v="0-5 min"/>
    <n v="1"/>
    <s v="Above 1.2"/>
  </r>
  <r>
    <s v="RF008221"/>
    <d v="2026-03-15T10:40:00"/>
    <d v="2026-03-15T00:00:00"/>
    <n v="10"/>
    <x v="1"/>
    <x v="1"/>
    <n v="1.7"/>
    <n v="73.39"/>
    <m/>
    <n v="1.1000000000000001"/>
    <n v="10.4"/>
    <n v="16.7"/>
    <n v="78"/>
    <s v="Medium"/>
    <n v="0.77"/>
    <x v="2"/>
    <s v="ETA too high"/>
    <n v="4.8499999999999996"/>
    <n v="0"/>
    <m/>
    <n v="6.3"/>
    <s v="Sunday"/>
    <s v="10-15 min"/>
    <n v="0"/>
    <s v="Below 0.8"/>
  </r>
  <r>
    <s v="RF008222"/>
    <d v="2026-03-15T10:42:00"/>
    <d v="2026-03-15T00:00:00"/>
    <n v="10"/>
    <x v="1"/>
    <x v="0"/>
    <n v="3"/>
    <n v="100.44"/>
    <m/>
    <n v="1.1000000000000001"/>
    <n v="3.9"/>
    <n v="9.1999999999999993"/>
    <n v="75"/>
    <s v="Medium"/>
    <n v="0.83799999999999997"/>
    <x v="2"/>
    <s v="ETA too high"/>
    <n v="5"/>
    <n v="2"/>
    <m/>
    <n v="5.3"/>
    <s v="Sunday"/>
    <s v="0-5 min"/>
    <n v="0"/>
    <s v="Between 0.8-1.0"/>
  </r>
  <r>
    <s v="RF008223"/>
    <d v="2026-03-15T11:19:00"/>
    <d v="2026-03-15T00:00:00"/>
    <n v="11"/>
    <x v="1"/>
    <x v="1"/>
    <n v="7.1"/>
    <n v="152.54"/>
    <m/>
    <n v="1"/>
    <n v="4.7"/>
    <n v="5"/>
    <n v="99"/>
    <s v="Medium"/>
    <n v="1.145"/>
    <x v="1"/>
    <s v="Driver unavailable"/>
    <n v="4.3899999999999997"/>
    <n v="0"/>
    <m/>
    <n v="0.3"/>
    <s v="Sunday"/>
    <s v="0-5 min"/>
    <n v="0"/>
    <s v="Between 1.0-1.2"/>
  </r>
  <r>
    <s v="RF008224"/>
    <d v="2026-03-15T11:23:00"/>
    <d v="2026-03-15T00:00:00"/>
    <n v="11"/>
    <x v="0"/>
    <x v="0"/>
    <n v="7.5"/>
    <n v="138.68"/>
    <m/>
    <n v="1"/>
    <n v="5.0999999999999996"/>
    <n v="3.5"/>
    <n v="112"/>
    <s v="Medium"/>
    <n v="0.86199999999999999"/>
    <x v="1"/>
    <s v="Pickup too far"/>
    <n v="4.47"/>
    <n v="4"/>
    <m/>
    <n v="-1.6"/>
    <s v="Sunday"/>
    <s v="5-10 min"/>
    <n v="0"/>
    <s v="Between 0.8-1.0"/>
  </r>
  <r>
    <s v="RF008225"/>
    <d v="2026-03-15T11:26:00"/>
    <d v="2026-03-15T00:00:00"/>
    <n v="11"/>
    <x v="1"/>
    <x v="1"/>
    <n v="13.6"/>
    <n v="211.2"/>
    <n v="208.5"/>
    <n v="1"/>
    <n v="6.8"/>
    <n v="4.4000000000000004"/>
    <n v="82"/>
    <s v="Low"/>
    <n v="1.3660000000000001"/>
    <x v="0"/>
    <s v=""/>
    <n v="5"/>
    <n v="0"/>
    <n v="-2.7"/>
    <n v="-2.4"/>
    <s v="Sunday"/>
    <s v="5-10 min"/>
    <n v="1"/>
    <s v="Above 1.2"/>
  </r>
  <r>
    <s v="RF008226"/>
    <d v="2026-03-15T11:37:00"/>
    <d v="2026-03-15T00:00:00"/>
    <n v="11"/>
    <x v="3"/>
    <x v="1"/>
    <n v="5.0999999999999996"/>
    <n v="124.08"/>
    <n v="121.87"/>
    <n v="1"/>
    <n v="2.4"/>
    <n v="2.2999999999999998"/>
    <n v="52"/>
    <s v="Low"/>
    <n v="0.93899999999999995"/>
    <x v="0"/>
    <s v=""/>
    <n v="4.8"/>
    <n v="0"/>
    <n v="-2.21"/>
    <n v="-0.1"/>
    <s v="Sunday"/>
    <s v="0-5 min"/>
    <n v="1"/>
    <s v="Between 0.8-1.0"/>
  </r>
  <r>
    <s v="RF008227"/>
    <d v="2026-03-15T11:38:00"/>
    <d v="2026-03-15T00:00:00"/>
    <n v="11"/>
    <x v="1"/>
    <x v="1"/>
    <n v="14.1"/>
    <n v="279.39999999999998"/>
    <n v="273.22000000000003"/>
    <n v="1.1000000000000001"/>
    <n v="3.3"/>
    <n v="12.4"/>
    <n v="103"/>
    <s v="Medium"/>
    <n v="1.21"/>
    <x v="0"/>
    <s v=""/>
    <n v="4.5999999999999996"/>
    <n v="0"/>
    <n v="-6.18"/>
    <n v="9.1"/>
    <s v="Sunday"/>
    <s v="0-5 min"/>
    <n v="1"/>
    <s v="Above 1.2"/>
  </r>
  <r>
    <s v="RF008228"/>
    <d v="2026-03-15T11:45:00"/>
    <d v="2026-03-15T00:00:00"/>
    <n v="11"/>
    <x v="1"/>
    <x v="0"/>
    <n v="22.3"/>
    <n v="355.71"/>
    <n v="358.24"/>
    <n v="1"/>
    <n v="4.0999999999999996"/>
    <n v="1.8"/>
    <n v="93"/>
    <s v="Medium"/>
    <n v="1.0289999999999999"/>
    <x v="0"/>
    <s v=""/>
    <n v="4.47"/>
    <n v="3"/>
    <n v="2.5299999999999998"/>
    <n v="-2.2999999999999998"/>
    <s v="Sunday"/>
    <s v="0-5 min"/>
    <n v="1"/>
    <s v="Between 1.0-1.2"/>
  </r>
  <r>
    <s v="RF008229"/>
    <d v="2026-03-15T11:47:00"/>
    <d v="2026-03-15T00:00:00"/>
    <n v="11"/>
    <x v="0"/>
    <x v="0"/>
    <n v="3.7"/>
    <n v="99.36"/>
    <n v="102.64"/>
    <n v="1"/>
    <n v="3.3"/>
    <n v="4.0999999999999996"/>
    <n v="125"/>
    <s v="Medium"/>
    <n v="1.1040000000000001"/>
    <x v="0"/>
    <s v=""/>
    <n v="4.59"/>
    <n v="4"/>
    <n v="3.28"/>
    <n v="0.8"/>
    <s v="Sunday"/>
    <s v="0-5 min"/>
    <n v="1"/>
    <s v="Between 1.0-1.2"/>
  </r>
  <r>
    <s v="RF008230"/>
    <d v="2026-03-15T12:06:00"/>
    <d v="2026-03-15T00:00:00"/>
    <n v="12"/>
    <x v="2"/>
    <x v="1"/>
    <n v="5.6"/>
    <n v="145.47999999999999"/>
    <n v="147.69999999999999"/>
    <n v="1.2"/>
    <n v="5.3"/>
    <n v="3.7"/>
    <n v="117"/>
    <s v="Medium"/>
    <n v="1.167"/>
    <x v="0"/>
    <s v=""/>
    <n v="4.3099999999999996"/>
    <n v="0"/>
    <n v="2.2200000000000002"/>
    <n v="-1.6"/>
    <s v="Sunday"/>
    <s v="5-10 min"/>
    <n v="1"/>
    <s v="Between 1.0-1.2"/>
  </r>
  <r>
    <s v="RF008231"/>
    <d v="2026-03-15T12:31:00"/>
    <d v="2026-03-15T00:00:00"/>
    <n v="12"/>
    <x v="3"/>
    <x v="1"/>
    <n v="3.1"/>
    <n v="81.33"/>
    <n v="83.53"/>
    <n v="1"/>
    <n v="5.8"/>
    <n v="7.4"/>
    <n v="67"/>
    <s v="Low"/>
    <n v="2.2000000000000002"/>
    <x v="0"/>
    <s v=""/>
    <n v="4.79"/>
    <n v="0"/>
    <n v="2.2000000000000002"/>
    <n v="1.6"/>
    <s v="Sunday"/>
    <s v="5-10 min"/>
    <n v="1"/>
    <s v="Above 1.2"/>
  </r>
  <r>
    <s v="RF008232"/>
    <d v="2026-03-15T12:36:00"/>
    <d v="2026-03-15T00:00:00"/>
    <n v="12"/>
    <x v="1"/>
    <x v="0"/>
    <n v="3.3"/>
    <n v="87.03"/>
    <n v="86.54"/>
    <n v="1"/>
    <n v="5.2"/>
    <n v="1"/>
    <n v="94"/>
    <s v="Low"/>
    <n v="1.24"/>
    <x v="0"/>
    <s v=""/>
    <n v="4.9000000000000004"/>
    <n v="14"/>
    <n v="-0.49"/>
    <n v="-4.2"/>
    <s v="Sunday"/>
    <s v="5-10 min"/>
    <n v="1"/>
    <s v="Above 1.2"/>
  </r>
  <r>
    <s v="RF008233"/>
    <d v="2026-03-15T12:58:00"/>
    <d v="2026-03-15T00:00:00"/>
    <n v="12"/>
    <x v="1"/>
    <x v="0"/>
    <n v="6.2"/>
    <n v="136.83000000000001"/>
    <n v="138.02000000000001"/>
    <n v="1"/>
    <n v="2"/>
    <n v="1"/>
    <n v="93"/>
    <s v="Low"/>
    <n v="1.49"/>
    <x v="0"/>
    <s v=""/>
    <n v="4.99"/>
    <n v="29"/>
    <n v="1.19"/>
    <n v="-1"/>
    <s v="Sunday"/>
    <s v="0-5 min"/>
    <n v="1"/>
    <s v="Above 1.2"/>
  </r>
  <r>
    <s v="RF008234"/>
    <d v="2026-03-15T13:23:00"/>
    <d v="2026-03-15T00:00:00"/>
    <n v="13"/>
    <x v="1"/>
    <x v="0"/>
    <n v="4.2"/>
    <n v="148.27000000000001"/>
    <m/>
    <n v="1.4"/>
    <n v="6.4"/>
    <n v="4.5"/>
    <n v="86"/>
    <s v="High"/>
    <n v="0.64800000000000002"/>
    <x v="1"/>
    <s v="Pickup too far"/>
    <n v="4.3499999999999996"/>
    <n v="2"/>
    <m/>
    <n v="-1.9"/>
    <s v="Sunday"/>
    <s v="5-10 min"/>
    <n v="0"/>
    <s v="Below 0.8"/>
  </r>
  <r>
    <s v="RF008235"/>
    <d v="2026-03-15T14:28:00"/>
    <d v="2026-03-15T00:00:00"/>
    <n v="14"/>
    <x v="2"/>
    <x v="0"/>
    <n v="3.3"/>
    <n v="105.2"/>
    <n v="101.66"/>
    <n v="1.1000000000000001"/>
    <n v="4.3"/>
    <n v="1.5"/>
    <n v="92"/>
    <s v="Medium"/>
    <n v="0.89700000000000002"/>
    <x v="0"/>
    <s v=""/>
    <n v="4.83"/>
    <n v="23"/>
    <n v="-3.54"/>
    <n v="-2.8"/>
    <s v="Sunday"/>
    <s v="0-5 min"/>
    <n v="1"/>
    <s v="Between 0.8-1.0"/>
  </r>
  <r>
    <s v="RF008236"/>
    <d v="2026-03-15T14:31:00"/>
    <d v="2026-03-15T00:00:00"/>
    <n v="14"/>
    <x v="0"/>
    <x v="1"/>
    <n v="3.9"/>
    <n v="116.9"/>
    <n v="117.63"/>
    <n v="1.1000000000000001"/>
    <n v="2.2000000000000002"/>
    <n v="1"/>
    <n v="144"/>
    <s v="Medium"/>
    <n v="1.083"/>
    <x v="0"/>
    <s v=""/>
    <n v="4.74"/>
    <n v="0"/>
    <n v="0.73"/>
    <n v="-1.2"/>
    <s v="Sunday"/>
    <s v="0-5 min"/>
    <n v="1"/>
    <s v="Between 1.0-1.2"/>
  </r>
  <r>
    <s v="RF008237"/>
    <d v="2026-03-15T14:41:00"/>
    <d v="2026-03-15T00:00:00"/>
    <n v="14"/>
    <x v="0"/>
    <x v="0"/>
    <n v="3.7"/>
    <n v="112.29"/>
    <n v="113.13"/>
    <n v="1.1000000000000001"/>
    <n v="2.4"/>
    <n v="3.2"/>
    <n v="122"/>
    <s v="Medium"/>
    <n v="1.135"/>
    <x v="0"/>
    <s v=""/>
    <n v="4.87"/>
    <n v="9"/>
    <n v="0.84"/>
    <n v="0.8"/>
    <s v="Sunday"/>
    <s v="0-5 min"/>
    <n v="1"/>
    <s v="Between 1.0-1.2"/>
  </r>
  <r>
    <s v="RF008238"/>
    <d v="2026-03-15T15:22:00"/>
    <d v="2026-03-15T00:00:00"/>
    <n v="15"/>
    <x v="1"/>
    <x v="0"/>
    <n v="6.8"/>
    <n v="151.96"/>
    <m/>
    <n v="1"/>
    <n v="8.1"/>
    <n v="13"/>
    <n v="85"/>
    <s v="Medium"/>
    <n v="1.0589999999999999"/>
    <x v="1"/>
    <s v="Driver unavailable"/>
    <n v="4.24"/>
    <n v="34"/>
    <m/>
    <n v="4.9000000000000004"/>
    <s v="Sunday"/>
    <s v="5-10 min"/>
    <n v="0"/>
    <s v="Between 1.0-1.2"/>
  </r>
  <r>
    <s v="RF008239"/>
    <d v="2026-03-15T15:25:00"/>
    <d v="2026-03-15T00:00:00"/>
    <n v="15"/>
    <x v="0"/>
    <x v="0"/>
    <n v="2.2999999999999998"/>
    <n v="85.14"/>
    <n v="85.65"/>
    <n v="1.2"/>
    <n v="7.4"/>
    <n v="7.6"/>
    <n v="107"/>
    <s v="Medium"/>
    <n v="0.81200000000000006"/>
    <x v="0"/>
    <s v=""/>
    <n v="4.71"/>
    <n v="6"/>
    <n v="0.51"/>
    <n v="0.2"/>
    <s v="Sunday"/>
    <s v="5-10 min"/>
    <n v="1"/>
    <s v="Between 0.8-1.0"/>
  </r>
  <r>
    <s v="RF008240"/>
    <d v="2026-03-15T15:26:00"/>
    <d v="2026-03-15T00:00:00"/>
    <n v="15"/>
    <x v="0"/>
    <x v="0"/>
    <n v="9.6"/>
    <n v="209.06"/>
    <n v="215.62"/>
    <n v="1"/>
    <n v="2"/>
    <n v="1"/>
    <n v="129"/>
    <s v="Low"/>
    <n v="1.2909999999999999"/>
    <x v="0"/>
    <s v=""/>
    <n v="4.5"/>
    <n v="11"/>
    <n v="6.56"/>
    <n v="-1"/>
    <s v="Sunday"/>
    <s v="0-5 min"/>
    <n v="1"/>
    <s v="Above 1.2"/>
  </r>
  <r>
    <s v="RF008241"/>
    <d v="2026-03-15T15:26:00"/>
    <d v="2026-03-15T00:00:00"/>
    <n v="15"/>
    <x v="0"/>
    <x v="0"/>
    <n v="10.4"/>
    <n v="243.96"/>
    <n v="236.92"/>
    <n v="1.1000000000000001"/>
    <n v="5.8"/>
    <n v="8"/>
    <n v="118"/>
    <s v="Medium"/>
    <n v="1.109"/>
    <x v="0"/>
    <s v=""/>
    <n v="4.5"/>
    <n v="8"/>
    <n v="-7.04"/>
    <n v="2.2000000000000002"/>
    <s v="Sunday"/>
    <s v="5-10 min"/>
    <n v="1"/>
    <s v="Between 1.0-1.2"/>
  </r>
  <r>
    <s v="RF008242"/>
    <d v="2026-03-15T15:32:00"/>
    <d v="2026-03-15T00:00:00"/>
    <n v="15"/>
    <x v="3"/>
    <x v="0"/>
    <n v="0.7"/>
    <n v="47.56"/>
    <n v="49.11"/>
    <n v="1"/>
    <n v="5.6"/>
    <n v="9.4"/>
    <n v="58"/>
    <s v="Low"/>
    <n v="1.1859999999999999"/>
    <x v="0"/>
    <s v=""/>
    <n v="5"/>
    <n v="8"/>
    <n v="1.55"/>
    <n v="3.8"/>
    <s v="Sunday"/>
    <s v="5-10 min"/>
    <n v="1"/>
    <s v="Between 1.0-1.2"/>
  </r>
  <r>
    <s v="RF008243"/>
    <d v="2026-03-15T15:59:00"/>
    <d v="2026-03-15T00:00:00"/>
    <n v="15"/>
    <x v="4"/>
    <x v="0"/>
    <n v="9.9"/>
    <n v="201.41"/>
    <n v="206.7"/>
    <n v="1"/>
    <n v="2.8"/>
    <n v="1"/>
    <n v="54"/>
    <s v="Low"/>
    <n v="1.69"/>
    <x v="0"/>
    <s v=""/>
    <n v="5"/>
    <n v="12"/>
    <n v="5.29"/>
    <n v="-1.8"/>
    <s v="Sunday"/>
    <s v="0-5 min"/>
    <n v="1"/>
    <s v="Above 1.2"/>
  </r>
  <r>
    <s v="RF008244"/>
    <d v="2026-03-15T17:28:00"/>
    <d v="2026-03-15T00:00:00"/>
    <n v="17"/>
    <x v="0"/>
    <x v="0"/>
    <n v="4"/>
    <n v="99.59"/>
    <n v="93.18"/>
    <n v="1"/>
    <n v="7.4"/>
    <n v="5.8"/>
    <n v="106"/>
    <s v="Medium"/>
    <n v="0.81499999999999995"/>
    <x v="0"/>
    <s v=""/>
    <n v="4.76"/>
    <n v="8"/>
    <n v="-6.41"/>
    <n v="-1.6"/>
    <s v="Sunday"/>
    <s v="5-10 min"/>
    <n v="1"/>
    <s v="Between 0.8-1.0"/>
  </r>
  <r>
    <s v="RF008245"/>
    <d v="2026-03-15T17:36:00"/>
    <d v="2026-03-15T00:00:00"/>
    <n v="17"/>
    <x v="0"/>
    <x v="1"/>
    <n v="4.0999999999999996"/>
    <n v="118.73"/>
    <n v="114.95"/>
    <n v="1.1000000000000001"/>
    <n v="5.8"/>
    <n v="4.5"/>
    <n v="98"/>
    <s v="Medium"/>
    <n v="0.74299999999999999"/>
    <x v="0"/>
    <s v=""/>
    <n v="4.32"/>
    <n v="0"/>
    <n v="-3.78"/>
    <n v="-1.3"/>
    <s v="Sunday"/>
    <s v="5-10 min"/>
    <n v="1"/>
    <s v="Below 0.8"/>
  </r>
  <r>
    <s v="RF008246"/>
    <d v="2026-03-15T17:39:00"/>
    <d v="2026-03-15T00:00:00"/>
    <n v="17"/>
    <x v="4"/>
    <x v="0"/>
    <n v="7.1"/>
    <n v="134.13999999999999"/>
    <n v="137.88"/>
    <n v="1"/>
    <n v="2"/>
    <n v="1.9"/>
    <n v="53"/>
    <s v="Low"/>
    <n v="1.6910000000000001"/>
    <x v="0"/>
    <s v=""/>
    <n v="4.58"/>
    <n v="4"/>
    <n v="3.74"/>
    <n v="-0.1"/>
    <s v="Sunday"/>
    <s v="0-5 min"/>
    <n v="1"/>
    <s v="Above 1.2"/>
  </r>
  <r>
    <s v="RF008247"/>
    <d v="2026-03-15T18:00:00"/>
    <d v="2026-03-15T00:00:00"/>
    <n v="18"/>
    <x v="4"/>
    <x v="0"/>
    <n v="4"/>
    <n v="104.83"/>
    <m/>
    <n v="1"/>
    <n v="4.5"/>
    <n v="4.5999999999999996"/>
    <n v="58"/>
    <s v="Low"/>
    <n v="1.998"/>
    <x v="1"/>
    <s v="Driver unavailable"/>
    <n v="5"/>
    <n v="4"/>
    <m/>
    <n v="0.1"/>
    <s v="Sunday"/>
    <s v="0-5 min"/>
    <n v="0"/>
    <s v="Above 1.2"/>
  </r>
  <r>
    <s v="RF008248"/>
    <d v="2026-03-15T18:10:00"/>
    <d v="2026-03-15T00:00:00"/>
    <n v="18"/>
    <x v="0"/>
    <x v="0"/>
    <n v="6.4"/>
    <n v="180.82"/>
    <n v="182.45"/>
    <n v="1.2"/>
    <n v="4.8"/>
    <n v="6"/>
    <n v="92"/>
    <s v="Medium"/>
    <n v="0.72799999999999998"/>
    <x v="0"/>
    <s v=""/>
    <n v="4.68"/>
    <n v="4"/>
    <n v="1.63"/>
    <n v="1.2"/>
    <s v="Sunday"/>
    <s v="0-5 min"/>
    <n v="1"/>
    <s v="Below 0.8"/>
  </r>
  <r>
    <s v="RF008249"/>
    <d v="2026-03-15T18:27:00"/>
    <d v="2026-03-15T00:00:00"/>
    <n v="18"/>
    <x v="4"/>
    <x v="0"/>
    <n v="6.3"/>
    <n v="154.51"/>
    <n v="154.77000000000001"/>
    <n v="1.1000000000000001"/>
    <n v="4.2"/>
    <n v="3.9"/>
    <n v="45"/>
    <s v="Low"/>
    <n v="1.012"/>
    <x v="0"/>
    <s v=""/>
    <n v="4.49"/>
    <n v="5"/>
    <n v="0.26"/>
    <n v="-0.3"/>
    <s v="Sunday"/>
    <s v="0-5 min"/>
    <n v="1"/>
    <s v="Between 1.0-1.2"/>
  </r>
  <r>
    <s v="RF008250"/>
    <d v="2026-03-15T18:36:00"/>
    <d v="2026-03-15T00:00:00"/>
    <n v="18"/>
    <x v="0"/>
    <x v="0"/>
    <n v="5.7"/>
    <n v="160.88999999999999"/>
    <m/>
    <n v="1.4"/>
    <n v="9.9"/>
    <n v="12.6"/>
    <n v="87"/>
    <s v="High"/>
    <n v="0.52900000000000003"/>
    <x v="2"/>
    <s v="Changed plans"/>
    <n v="4.75"/>
    <n v="20"/>
    <m/>
    <n v="2.7"/>
    <s v="Sunday"/>
    <s v="5-10 min"/>
    <n v="0"/>
    <s v="Below 0.8"/>
  </r>
  <r>
    <s v="RF008251"/>
    <d v="2026-03-15T18:38:00"/>
    <d v="2026-03-15T00:00:00"/>
    <n v="18"/>
    <x v="2"/>
    <x v="0"/>
    <n v="9.3000000000000007"/>
    <n v="237.68"/>
    <n v="244.22"/>
    <n v="1.5"/>
    <n v="10.199999999999999"/>
    <n v="10.4"/>
    <n v="87"/>
    <s v="High"/>
    <n v="0.52400000000000002"/>
    <x v="0"/>
    <s v=""/>
    <n v="4.7"/>
    <n v="5"/>
    <n v="6.54"/>
    <n v="0.2"/>
    <s v="Sunday"/>
    <s v="10-15 min"/>
    <n v="1"/>
    <s v="Below 0.8"/>
  </r>
  <r>
    <s v="RF008252"/>
    <d v="2026-03-15T18:46:00"/>
    <d v="2026-03-15T00:00:00"/>
    <n v="18"/>
    <x v="0"/>
    <x v="0"/>
    <n v="6.4"/>
    <n v="194.47"/>
    <m/>
    <n v="1.4"/>
    <n v="9.6"/>
    <n v="5.8"/>
    <n v="74"/>
    <s v="High"/>
    <n v="0.48299999999999998"/>
    <x v="2"/>
    <s v="Fare too high"/>
    <n v="4.5"/>
    <n v="14"/>
    <m/>
    <n v="-3.8"/>
    <s v="Sunday"/>
    <s v="5-10 min"/>
    <n v="0"/>
    <s v="Below 0.8"/>
  </r>
  <r>
    <s v="RF008253"/>
    <d v="2026-03-15T18:47:00"/>
    <d v="2026-03-15T00:00:00"/>
    <n v="18"/>
    <x v="3"/>
    <x v="1"/>
    <n v="2.1"/>
    <n v="73.48"/>
    <m/>
    <n v="1"/>
    <n v="6.1"/>
    <n v="8.5"/>
    <n v="59"/>
    <s v="Low"/>
    <n v="1.407"/>
    <x v="1"/>
    <s v="Vehicle issue"/>
    <n v="4.59"/>
    <n v="0"/>
    <m/>
    <n v="2.4"/>
    <s v="Sunday"/>
    <s v="5-10 min"/>
    <n v="0"/>
    <s v="Above 1.2"/>
  </r>
  <r>
    <s v="RF008254"/>
    <d v="2026-03-15T18:47:00"/>
    <d v="2026-03-15T00:00:00"/>
    <n v="18"/>
    <x v="0"/>
    <x v="0"/>
    <n v="8.5"/>
    <n v="220.63"/>
    <n v="217.91"/>
    <n v="1.4"/>
    <n v="6.4"/>
    <n v="4.8"/>
    <n v="81"/>
    <s v="High"/>
    <n v="0.52800000000000002"/>
    <x v="0"/>
    <s v=""/>
    <n v="4.4400000000000004"/>
    <n v="5"/>
    <n v="-2.72"/>
    <n v="-1.6"/>
    <s v="Sunday"/>
    <s v="5-10 min"/>
    <n v="1"/>
    <s v="Below 0.8"/>
  </r>
  <r>
    <s v="RF008255"/>
    <d v="2026-03-15T18:54:00"/>
    <d v="2026-03-15T00:00:00"/>
    <n v="18"/>
    <x v="2"/>
    <x v="1"/>
    <n v="1.6"/>
    <n v="78.05"/>
    <m/>
    <n v="1.3"/>
    <n v="6.7"/>
    <n v="6.3"/>
    <n v="80"/>
    <s v="High"/>
    <n v="0.57399999999999995"/>
    <x v="1"/>
    <s v="Driver unavailable"/>
    <n v="5"/>
    <n v="0"/>
    <m/>
    <n v="-0.4"/>
    <s v="Sunday"/>
    <s v="5-10 min"/>
    <n v="0"/>
    <s v="Below 0.8"/>
  </r>
  <r>
    <s v="RF008256"/>
    <d v="2026-03-15T18:57:00"/>
    <d v="2026-03-15T00:00:00"/>
    <n v="18"/>
    <x v="0"/>
    <x v="0"/>
    <n v="15.9"/>
    <n v="388.05"/>
    <n v="377.92"/>
    <n v="1.4"/>
    <n v="11.1"/>
    <n v="14.5"/>
    <n v="98"/>
    <s v="High"/>
    <n v="0.57499999999999996"/>
    <x v="0"/>
    <s v=""/>
    <n v="4.55"/>
    <n v="15"/>
    <n v="-10.130000000000001"/>
    <n v="3.4"/>
    <s v="Sunday"/>
    <s v="10-15 min"/>
    <n v="1"/>
    <s v="Below 0.8"/>
  </r>
  <r>
    <s v="RF008257"/>
    <d v="2026-03-15T19:09:00"/>
    <d v="2026-03-15T00:00:00"/>
    <n v="19"/>
    <x v="3"/>
    <x v="0"/>
    <n v="2.9"/>
    <n v="87.79"/>
    <n v="86.52"/>
    <n v="1"/>
    <n v="9.4"/>
    <n v="11.3"/>
    <n v="61"/>
    <s v="Medium"/>
    <n v="0.97099999999999997"/>
    <x v="0"/>
    <s v=""/>
    <n v="4.62"/>
    <n v="7"/>
    <n v="-1.27"/>
    <n v="1.9"/>
    <s v="Sunday"/>
    <s v="5-10 min"/>
    <n v="1"/>
    <s v="Between 0.8-1.0"/>
  </r>
  <r>
    <s v="RF008258"/>
    <d v="2026-03-15T19:12:00"/>
    <d v="2026-03-15T00:00:00"/>
    <n v="19"/>
    <x v="2"/>
    <x v="0"/>
    <n v="3"/>
    <n v="108.8"/>
    <n v="105.19"/>
    <n v="1.2"/>
    <n v="8.5"/>
    <n v="7.8"/>
    <n v="79"/>
    <s v="High"/>
    <n v="0.55800000000000005"/>
    <x v="0"/>
    <s v=""/>
    <n v="4.6500000000000004"/>
    <n v="7"/>
    <n v="-3.61"/>
    <n v="-0.7"/>
    <s v="Sunday"/>
    <s v="5-10 min"/>
    <n v="1"/>
    <s v="Below 0.8"/>
  </r>
  <r>
    <s v="RF008259"/>
    <d v="2026-03-15T19:25:00"/>
    <d v="2026-03-15T00:00:00"/>
    <n v="19"/>
    <x v="0"/>
    <x v="0"/>
    <n v="14.7"/>
    <n v="382.43"/>
    <n v="407.14"/>
    <n v="1.3"/>
    <n v="9.1"/>
    <n v="13.6"/>
    <n v="95"/>
    <s v="High"/>
    <n v="0.59299999999999997"/>
    <x v="0"/>
    <s v=""/>
    <n v="4.8600000000000003"/>
    <n v="8"/>
    <n v="24.71"/>
    <n v="4.5"/>
    <s v="Sunday"/>
    <s v="5-10 min"/>
    <n v="1"/>
    <s v="Below 0.8"/>
  </r>
  <r>
    <s v="RF008260"/>
    <d v="2026-03-15T20:17:00"/>
    <d v="2026-03-15T00:00:00"/>
    <n v="20"/>
    <x v="4"/>
    <x v="0"/>
    <n v="5.0999999999999996"/>
    <n v="112.74"/>
    <n v="111.47"/>
    <n v="1"/>
    <n v="9.6999999999999993"/>
    <n v="13.7"/>
    <n v="51"/>
    <s v="Medium"/>
    <n v="1.004"/>
    <x v="0"/>
    <s v=""/>
    <n v="4.33"/>
    <n v="2"/>
    <n v="-1.27"/>
    <n v="4"/>
    <s v="Sunday"/>
    <s v="5-10 min"/>
    <n v="1"/>
    <s v="Between 1.0-1.2"/>
  </r>
  <r>
    <s v="RF008261"/>
    <d v="2026-03-15T20:24:00"/>
    <d v="2026-03-15T00:00:00"/>
    <n v="20"/>
    <x v="3"/>
    <x v="0"/>
    <n v="4.5999999999999996"/>
    <n v="117.06"/>
    <n v="112.45"/>
    <n v="1"/>
    <n v="4.3"/>
    <n v="1.1000000000000001"/>
    <n v="51"/>
    <s v="Low"/>
    <n v="1.1599999999999999"/>
    <x v="0"/>
    <s v=""/>
    <n v="4.7"/>
    <n v="3"/>
    <n v="-4.6100000000000003"/>
    <n v="-3.2"/>
    <s v="Sunday"/>
    <s v="0-5 min"/>
    <n v="1"/>
    <s v="Between 1.0-1.2"/>
  </r>
  <r>
    <s v="RF008262"/>
    <d v="2026-03-15T21:25:00"/>
    <d v="2026-03-15T00:00:00"/>
    <n v="21"/>
    <x v="0"/>
    <x v="0"/>
    <n v="4.3"/>
    <n v="128.54"/>
    <n v="133.76"/>
    <n v="1.1000000000000001"/>
    <n v="5.7"/>
    <n v="1"/>
    <n v="110"/>
    <s v="Medium"/>
    <n v="0.91400000000000003"/>
    <x v="0"/>
    <s v=""/>
    <n v="4.75"/>
    <n v="12"/>
    <n v="5.22"/>
    <n v="-4.7"/>
    <s v="Sunday"/>
    <s v="5-10 min"/>
    <n v="1"/>
    <s v="Between 0.8-1.0"/>
  </r>
  <r>
    <s v="RF008263"/>
    <d v="2026-03-15T21:51:00"/>
    <d v="2026-03-15T00:00:00"/>
    <n v="21"/>
    <x v="0"/>
    <x v="0"/>
    <n v="5.2"/>
    <n v="195.99"/>
    <m/>
    <n v="1.5"/>
    <n v="7.3"/>
    <n v="8.3000000000000007"/>
    <n v="93"/>
    <s v="High"/>
    <n v="0.499"/>
    <x v="1"/>
    <s v="Vehicle issue"/>
    <n v="4.8099999999999996"/>
    <n v="2"/>
    <m/>
    <n v="1"/>
    <s v="Sunday"/>
    <s v="5-10 min"/>
    <n v="0"/>
    <s v="Below 0.8"/>
  </r>
  <r>
    <s v="RF008264"/>
    <d v="2026-03-15T22:10:00"/>
    <d v="2026-03-15T00:00:00"/>
    <n v="22"/>
    <x v="3"/>
    <x v="0"/>
    <n v="13.8"/>
    <n v="240.67"/>
    <n v="227.99"/>
    <n v="1"/>
    <n v="2"/>
    <n v="2.2000000000000002"/>
    <n v="60"/>
    <s v="Low"/>
    <n v="1.2010000000000001"/>
    <x v="0"/>
    <s v=""/>
    <n v="4.75"/>
    <n v="3"/>
    <n v="-12.68"/>
    <n v="0.2"/>
    <s v="Sunday"/>
    <s v="0-5 min"/>
    <n v="1"/>
    <s v="Above 1.2"/>
  </r>
  <r>
    <s v="RF008265"/>
    <d v="2026-03-15T22:22:00"/>
    <d v="2026-03-15T00:00:00"/>
    <n v="22"/>
    <x v="0"/>
    <x v="1"/>
    <n v="4"/>
    <n v="126.11"/>
    <n v="132.69"/>
    <n v="1.3"/>
    <n v="4.7"/>
    <n v="8.1999999999999993"/>
    <n v="132"/>
    <s v="High"/>
    <n v="0.85399999999999998"/>
    <x v="0"/>
    <s v=""/>
    <n v="4.51"/>
    <n v="0"/>
    <n v="6.58"/>
    <n v="3.5"/>
    <s v="Sunday"/>
    <s v="0-5 min"/>
    <n v="1"/>
    <s v="Between 0.8-1.0"/>
  </r>
  <r>
    <s v="RF008266"/>
    <d v="2026-03-15T22:33:00"/>
    <d v="2026-03-15T00:00:00"/>
    <n v="22"/>
    <x v="1"/>
    <x v="1"/>
    <n v="14"/>
    <n v="267.63"/>
    <n v="262.24"/>
    <n v="1"/>
    <n v="5.3"/>
    <n v="10.3"/>
    <n v="98"/>
    <s v="Low"/>
    <n v="1.653"/>
    <x v="0"/>
    <s v=""/>
    <n v="4.7"/>
    <n v="0"/>
    <n v="-5.39"/>
    <n v="5"/>
    <s v="Sunday"/>
    <s v="5-10 min"/>
    <n v="1"/>
    <s v="Above 1.2"/>
  </r>
  <r>
    <s v="RF008267"/>
    <d v="2026-03-15T22:41:00"/>
    <d v="2026-03-15T00:00:00"/>
    <n v="22"/>
    <x v="1"/>
    <x v="0"/>
    <n v="6.7"/>
    <n v="172.32"/>
    <n v="177.59"/>
    <n v="1.3"/>
    <n v="3"/>
    <n v="8.6"/>
    <n v="86"/>
    <s v="High"/>
    <n v="0.76200000000000001"/>
    <x v="0"/>
    <s v=""/>
    <n v="4.83"/>
    <n v="14"/>
    <n v="5.27"/>
    <n v="5.6"/>
    <s v="Sunday"/>
    <s v="0-5 min"/>
    <n v="1"/>
    <s v="Below 0.8"/>
  </r>
  <r>
    <s v="RF008268"/>
    <d v="2026-03-15T22:44:00"/>
    <d v="2026-03-15T00:00:00"/>
    <n v="22"/>
    <x v="3"/>
    <x v="0"/>
    <n v="12.1"/>
    <n v="231.68"/>
    <n v="245.02"/>
    <n v="1.1000000000000001"/>
    <n v="5.8"/>
    <n v="12.6"/>
    <n v="57"/>
    <s v="Medium"/>
    <n v="0.94399999999999995"/>
    <x v="0"/>
    <s v=""/>
    <n v="4.7300000000000004"/>
    <n v="22"/>
    <n v="13.34"/>
    <n v="6.8"/>
    <s v="Sunday"/>
    <s v="5-10 min"/>
    <n v="1"/>
    <s v="Between 0.8-1.0"/>
  </r>
  <r>
    <s v="RF008269"/>
    <d v="2026-03-15T22:49:00"/>
    <d v="2026-03-15T00:00:00"/>
    <n v="22"/>
    <x v="3"/>
    <x v="0"/>
    <n v="4.0999999999999996"/>
    <n v="100.26"/>
    <n v="94.57"/>
    <n v="1"/>
    <n v="2"/>
    <n v="1"/>
    <n v="62"/>
    <s v="Low"/>
    <n v="1.6870000000000001"/>
    <x v="0"/>
    <s v=""/>
    <n v="4.7"/>
    <n v="3"/>
    <n v="-5.69"/>
    <n v="-1"/>
    <s v="Sunday"/>
    <s v="0-5 min"/>
    <n v="1"/>
    <s v="Above 1.2"/>
  </r>
  <r>
    <s v="RF008270"/>
    <d v="2026-03-15T22:54:00"/>
    <d v="2026-03-15T00:00:00"/>
    <n v="22"/>
    <x v="2"/>
    <x v="0"/>
    <n v="11.1"/>
    <n v="270.7"/>
    <n v="262.68"/>
    <n v="1.2"/>
    <n v="4.5999999999999996"/>
    <n v="9.9"/>
    <n v="92"/>
    <s v="Medium"/>
    <n v="0.78"/>
    <x v="0"/>
    <s v=""/>
    <n v="5"/>
    <n v="11"/>
    <n v="-8.02"/>
    <n v="5.3"/>
    <s v="Sunday"/>
    <s v="0-5 min"/>
    <n v="1"/>
    <s v="Below 0.8"/>
  </r>
  <r>
    <s v="RF008271"/>
    <d v="2026-03-15T23:01:00"/>
    <d v="2026-03-15T00:00:00"/>
    <n v="23"/>
    <x v="3"/>
    <x v="1"/>
    <n v="2.7"/>
    <n v="78.23"/>
    <n v="78.03"/>
    <n v="1"/>
    <n v="3.9"/>
    <n v="1"/>
    <n v="65"/>
    <s v="Low"/>
    <n v="1.32"/>
    <x v="0"/>
    <s v=""/>
    <n v="4.88"/>
    <n v="0"/>
    <n v="-0.2"/>
    <n v="-2.9"/>
    <s v="Sunday"/>
    <s v="0-5 min"/>
    <n v="1"/>
    <s v="Above 1.2"/>
  </r>
  <r>
    <s v="RF008272"/>
    <d v="2026-03-15T23:15:00"/>
    <d v="2026-03-15T00:00:00"/>
    <n v="23"/>
    <x v="1"/>
    <x v="0"/>
    <n v="6.8"/>
    <n v="127.67"/>
    <n v="133.04"/>
    <n v="1"/>
    <n v="2.4"/>
    <n v="1"/>
    <n v="90"/>
    <s v="Low"/>
    <n v="1.2529999999999999"/>
    <x v="0"/>
    <s v=""/>
    <n v="4.59"/>
    <n v="5"/>
    <n v="5.37"/>
    <n v="-1.4"/>
    <s v="Sunday"/>
    <s v="0-5 min"/>
    <n v="1"/>
    <s v="Above 1.2"/>
  </r>
  <r>
    <s v="RF008273"/>
    <d v="2026-03-15T23:16:00"/>
    <d v="2026-03-15T00:00:00"/>
    <n v="23"/>
    <x v="4"/>
    <x v="0"/>
    <n v="2.6"/>
    <n v="76.040000000000006"/>
    <n v="77.680000000000007"/>
    <n v="1"/>
    <n v="4.4000000000000004"/>
    <n v="1.3"/>
    <n v="56"/>
    <s v="Low"/>
    <n v="1.3089999999999999"/>
    <x v="0"/>
    <s v=""/>
    <n v="4.66"/>
    <n v="12"/>
    <n v="1.64"/>
    <n v="-3.1"/>
    <s v="Sunday"/>
    <s v="0-5 min"/>
    <n v="1"/>
    <s v="Above 1.2"/>
  </r>
  <r>
    <s v="RF008274"/>
    <d v="2026-03-15T23:47:00"/>
    <d v="2026-03-15T00:00:00"/>
    <n v="23"/>
    <x v="0"/>
    <x v="0"/>
    <n v="3.6"/>
    <n v="97.24"/>
    <n v="98.08"/>
    <n v="1.1000000000000001"/>
    <n v="5.8"/>
    <n v="7"/>
    <n v="121"/>
    <s v="High"/>
    <n v="0.79200000000000004"/>
    <x v="0"/>
    <s v=""/>
    <n v="4.8"/>
    <n v="2"/>
    <n v="0.84"/>
    <n v="1.2"/>
    <s v="Sunday"/>
    <s v="5-10 min"/>
    <n v="1"/>
    <s v="Below 0.8"/>
  </r>
  <r>
    <s v="RF008275"/>
    <d v="2026-03-15T23:50:00"/>
    <d v="2026-03-15T00:00:00"/>
    <n v="23"/>
    <x v="1"/>
    <x v="0"/>
    <n v="2.5"/>
    <n v="81.64"/>
    <n v="83.2"/>
    <n v="1.1000000000000001"/>
    <n v="4.5"/>
    <n v="6.5"/>
    <n v="99"/>
    <s v="Medium"/>
    <n v="1.083"/>
    <x v="0"/>
    <s v=""/>
    <n v="4.5"/>
    <n v="11"/>
    <n v="1.56"/>
    <n v="2"/>
    <s v="Sunday"/>
    <s v="0-5 min"/>
    <n v="1"/>
    <s v="Between 1.0-1.2"/>
  </r>
  <r>
    <s v="RF008276"/>
    <d v="2026-03-15T23:52:00"/>
    <d v="2026-03-15T00:00:00"/>
    <n v="23"/>
    <x v="4"/>
    <x v="1"/>
    <n v="11.6"/>
    <n v="187.44"/>
    <n v="182.97"/>
    <n v="1"/>
    <n v="7.4"/>
    <n v="6.9"/>
    <n v="53"/>
    <s v="Low"/>
    <n v="1.966"/>
    <x v="0"/>
    <s v=""/>
    <n v="4.72"/>
    <n v="0"/>
    <n v="-4.47"/>
    <n v="-0.5"/>
    <s v="Sunday"/>
    <s v="5-10 min"/>
    <n v="1"/>
    <s v="Above 1.2"/>
  </r>
  <r>
    <s v="RF008277"/>
    <d v="2026-03-15T23:56:00"/>
    <d v="2026-03-15T00:00:00"/>
    <n v="23"/>
    <x v="1"/>
    <x v="0"/>
    <n v="6.5"/>
    <n v="140.09"/>
    <n v="143.29"/>
    <n v="1"/>
    <n v="2.6"/>
    <n v="3.1"/>
    <n v="102"/>
    <s v="Low"/>
    <n v="1.367"/>
    <x v="0"/>
    <s v=""/>
    <n v="4.8"/>
    <n v="4"/>
    <n v="3.2"/>
    <n v="0.5"/>
    <s v="Sunday"/>
    <s v="0-5 min"/>
    <n v="1"/>
    <s v="Above 1.2"/>
  </r>
  <r>
    <s v="RF008278"/>
    <d v="2026-03-15T23:58:00"/>
    <d v="2026-03-15T00:00:00"/>
    <n v="23"/>
    <x v="4"/>
    <x v="0"/>
    <n v="9.6"/>
    <n v="167.82"/>
    <n v="166.82"/>
    <n v="1"/>
    <n v="5.3"/>
    <n v="6.6"/>
    <n v="65"/>
    <s v="Low"/>
    <n v="1.7070000000000001"/>
    <x v="0"/>
    <s v=""/>
    <n v="4.51"/>
    <n v="3"/>
    <n v="-1"/>
    <n v="1.3"/>
    <s v="Sunday"/>
    <s v="5-10 min"/>
    <n v="1"/>
    <s v="Above 1.2"/>
  </r>
  <r>
    <s v="RF008279"/>
    <d v="2026-03-16T00:12:00"/>
    <d v="2026-03-16T00:00:00"/>
    <n v="0"/>
    <x v="3"/>
    <x v="0"/>
    <n v="9.6999999999999993"/>
    <n v="208.01"/>
    <n v="212.6"/>
    <n v="1.1000000000000001"/>
    <n v="2.6"/>
    <n v="3.3"/>
    <n v="78"/>
    <s v="Low"/>
    <n v="2.2000000000000002"/>
    <x v="0"/>
    <s v=""/>
    <n v="4.8899999999999997"/>
    <n v="4"/>
    <n v="4.59"/>
    <n v="0.7"/>
    <s v="Monday"/>
    <s v="0-5 min"/>
    <n v="1"/>
    <s v="Above 1.2"/>
  </r>
  <r>
    <s v="RF008280"/>
    <d v="2026-03-16T00:46:00"/>
    <d v="2026-03-16T00:00:00"/>
    <n v="0"/>
    <x v="1"/>
    <x v="1"/>
    <n v="2.4"/>
    <n v="77.94"/>
    <n v="76.400000000000006"/>
    <n v="1"/>
    <n v="4.2"/>
    <n v="1.7"/>
    <n v="99"/>
    <s v="Low"/>
    <n v="1.4890000000000001"/>
    <x v="0"/>
    <s v=""/>
    <n v="4.8899999999999997"/>
    <n v="0"/>
    <n v="-1.54"/>
    <n v="-2.5"/>
    <s v="Monday"/>
    <s v="0-5 min"/>
    <n v="1"/>
    <s v="Above 1.2"/>
  </r>
  <r>
    <s v="RF008281"/>
    <d v="2026-03-16T01:09:00"/>
    <d v="2026-03-16T00:00:00"/>
    <n v="1"/>
    <x v="3"/>
    <x v="0"/>
    <n v="7.8"/>
    <n v="154.05000000000001"/>
    <n v="154.18"/>
    <n v="1"/>
    <n v="6.2"/>
    <n v="7.4"/>
    <n v="78"/>
    <s v="Low"/>
    <n v="2.2000000000000002"/>
    <x v="0"/>
    <s v=""/>
    <n v="4.3099999999999996"/>
    <n v="5"/>
    <n v="0.13"/>
    <n v="1.2"/>
    <s v="Monday"/>
    <s v="5-10 min"/>
    <n v="1"/>
    <s v="Above 1.2"/>
  </r>
  <r>
    <s v="RF008282"/>
    <d v="2026-03-16T01:32:00"/>
    <d v="2026-03-16T00:00:00"/>
    <n v="1"/>
    <x v="0"/>
    <x v="0"/>
    <n v="17.399999999999999"/>
    <n v="259.67"/>
    <n v="252.11"/>
    <n v="1"/>
    <n v="6.3"/>
    <n v="11.5"/>
    <n v="140"/>
    <s v="Low"/>
    <n v="1.7769999999999999"/>
    <x v="0"/>
    <s v=""/>
    <n v="4.82"/>
    <n v="12"/>
    <n v="-7.56"/>
    <n v="5.2"/>
    <s v="Monday"/>
    <s v="5-10 min"/>
    <n v="1"/>
    <s v="Above 1.2"/>
  </r>
  <r>
    <s v="RF008283"/>
    <d v="2026-03-16T01:49:00"/>
    <d v="2026-03-16T00:00:00"/>
    <n v="1"/>
    <x v="4"/>
    <x v="0"/>
    <n v="5.2"/>
    <n v="122.16"/>
    <n v="123.11"/>
    <n v="1.2"/>
    <n v="3.2"/>
    <n v="3.4"/>
    <n v="62"/>
    <s v="Low"/>
    <n v="1.669"/>
    <x v="0"/>
    <s v=""/>
    <n v="5"/>
    <n v="4"/>
    <n v="0.95"/>
    <n v="0.2"/>
    <s v="Monday"/>
    <s v="0-5 min"/>
    <n v="1"/>
    <s v="Above 1.2"/>
  </r>
  <r>
    <s v="RF008284"/>
    <d v="2026-03-16T01:54:00"/>
    <d v="2026-03-16T00:00:00"/>
    <n v="1"/>
    <x v="0"/>
    <x v="0"/>
    <n v="7.1"/>
    <n v="147.86000000000001"/>
    <n v="146.44999999999999"/>
    <n v="1"/>
    <n v="6.3"/>
    <n v="3.1"/>
    <n v="114"/>
    <s v="Medium"/>
    <n v="0.96699999999999997"/>
    <x v="0"/>
    <s v=""/>
    <n v="4.72"/>
    <n v="37"/>
    <n v="-1.41"/>
    <n v="-3.2"/>
    <s v="Monday"/>
    <s v="5-10 min"/>
    <n v="1"/>
    <s v="Between 0.8-1.0"/>
  </r>
  <r>
    <s v="RF008285"/>
    <d v="2026-03-16T01:56:00"/>
    <d v="2026-03-16T00:00:00"/>
    <n v="1"/>
    <x v="4"/>
    <x v="1"/>
    <n v="12.2"/>
    <n v="221.44"/>
    <n v="217.87"/>
    <n v="1.1000000000000001"/>
    <n v="4.8"/>
    <n v="10.8"/>
    <n v="66"/>
    <s v="Low"/>
    <n v="1.8879999999999999"/>
    <x v="0"/>
    <s v=""/>
    <n v="4.46"/>
    <n v="0"/>
    <n v="-3.57"/>
    <n v="6"/>
    <s v="Monday"/>
    <s v="0-5 min"/>
    <n v="1"/>
    <s v="Above 1.2"/>
  </r>
  <r>
    <s v="RF008286"/>
    <d v="2026-03-16T01:57:00"/>
    <d v="2026-03-16T00:00:00"/>
    <n v="1"/>
    <x v="1"/>
    <x v="1"/>
    <n v="4.5999999999999996"/>
    <n v="108.59"/>
    <n v="108.83"/>
    <n v="1"/>
    <n v="4.5"/>
    <n v="5.5"/>
    <n v="100"/>
    <s v="Low"/>
    <n v="1.341"/>
    <x v="0"/>
    <s v=""/>
    <n v="4.84"/>
    <n v="0"/>
    <n v="0.24"/>
    <n v="1"/>
    <s v="Monday"/>
    <s v="0-5 min"/>
    <n v="1"/>
    <s v="Above 1.2"/>
  </r>
  <r>
    <s v="RF008287"/>
    <d v="2026-03-16T02:16:00"/>
    <d v="2026-03-16T00:00:00"/>
    <n v="2"/>
    <x v="4"/>
    <x v="1"/>
    <n v="10.4"/>
    <n v="195.99"/>
    <m/>
    <n v="1"/>
    <n v="4.8"/>
    <n v="4.8"/>
    <n v="69"/>
    <s v="Low"/>
    <n v="2.2000000000000002"/>
    <x v="2"/>
    <s v="ETA too high"/>
    <n v="4.6100000000000003"/>
    <n v="0"/>
    <m/>
    <n v="0"/>
    <s v="Monday"/>
    <s v="0-5 min"/>
    <n v="0"/>
    <s v="Above 1.2"/>
  </r>
  <r>
    <s v="RF008288"/>
    <d v="2026-03-16T03:39:00"/>
    <d v="2026-03-16T00:00:00"/>
    <n v="3"/>
    <x v="4"/>
    <x v="1"/>
    <n v="8.5"/>
    <n v="162.07"/>
    <n v="168.02"/>
    <n v="1"/>
    <n v="4.2"/>
    <n v="9.8000000000000007"/>
    <n v="67"/>
    <s v="Low"/>
    <n v="2.2000000000000002"/>
    <x v="0"/>
    <s v=""/>
    <n v="4.83"/>
    <n v="0"/>
    <n v="5.95"/>
    <n v="5.6"/>
    <s v="Monday"/>
    <s v="0-5 min"/>
    <n v="1"/>
    <s v="Above 1.2"/>
  </r>
  <r>
    <s v="RF008289"/>
    <d v="2026-03-16T04:02:00"/>
    <d v="2026-03-16T00:00:00"/>
    <n v="4"/>
    <x v="1"/>
    <x v="1"/>
    <n v="6.1"/>
    <n v="132.65"/>
    <n v="127.53"/>
    <n v="1"/>
    <n v="2.4"/>
    <n v="1"/>
    <n v="110"/>
    <s v="Low"/>
    <n v="1.93"/>
    <x v="0"/>
    <s v=""/>
    <n v="4.8499999999999996"/>
    <n v="0"/>
    <n v="-5.12"/>
    <n v="-1.4"/>
    <s v="Monday"/>
    <s v="0-5 min"/>
    <n v="1"/>
    <s v="Above 1.2"/>
  </r>
  <r>
    <s v="RF008290"/>
    <d v="2026-03-16T04:17:00"/>
    <d v="2026-03-16T00:00:00"/>
    <n v="4"/>
    <x v="4"/>
    <x v="1"/>
    <n v="7.2"/>
    <n v="160.79"/>
    <n v="157.37"/>
    <n v="1"/>
    <n v="3.9"/>
    <n v="5.6"/>
    <n v="60"/>
    <s v="Low"/>
    <n v="1.3979999999999999"/>
    <x v="0"/>
    <s v=""/>
    <n v="4.4800000000000004"/>
    <n v="0"/>
    <n v="-3.42"/>
    <n v="1.7"/>
    <s v="Monday"/>
    <s v="0-5 min"/>
    <n v="1"/>
    <s v="Above 1.2"/>
  </r>
  <r>
    <s v="RF008291"/>
    <d v="2026-03-16T04:21:00"/>
    <d v="2026-03-16T00:00:00"/>
    <n v="4"/>
    <x v="2"/>
    <x v="0"/>
    <n v="2.7"/>
    <n v="81.290000000000006"/>
    <n v="79.3"/>
    <n v="1"/>
    <n v="7.2"/>
    <n v="2.8"/>
    <n v="123"/>
    <s v="Low"/>
    <n v="1.3580000000000001"/>
    <x v="0"/>
    <s v=""/>
    <n v="4.7699999999999996"/>
    <n v="6"/>
    <n v="-1.99"/>
    <n v="-4.4000000000000004"/>
    <s v="Monday"/>
    <s v="5-10 min"/>
    <n v="1"/>
    <s v="Above 1.2"/>
  </r>
  <r>
    <s v="RF008292"/>
    <d v="2026-03-16T04:44:00"/>
    <d v="2026-03-16T00:00:00"/>
    <n v="4"/>
    <x v="1"/>
    <x v="0"/>
    <n v="19.899999999999999"/>
    <n v="308.32"/>
    <n v="288.19"/>
    <n v="1"/>
    <n v="2.9"/>
    <n v="1.5"/>
    <n v="84"/>
    <s v="Low"/>
    <n v="1.712"/>
    <x v="0"/>
    <s v=""/>
    <n v="4.5199999999999996"/>
    <n v="5"/>
    <n v="-20.13"/>
    <n v="-1.4"/>
    <s v="Monday"/>
    <s v="0-5 min"/>
    <n v="1"/>
    <s v="Above 1.2"/>
  </r>
  <r>
    <s v="RF008293"/>
    <d v="2026-03-16T04:55:00"/>
    <d v="2026-03-16T00:00:00"/>
    <n v="4"/>
    <x v="1"/>
    <x v="0"/>
    <n v="5.0999999999999996"/>
    <n v="107.88"/>
    <n v="111.15"/>
    <n v="1"/>
    <n v="11"/>
    <n v="7.4"/>
    <n v="106"/>
    <s v="Low"/>
    <n v="1.5329999999999999"/>
    <x v="0"/>
    <s v=""/>
    <n v="4.46"/>
    <n v="11"/>
    <n v="3.27"/>
    <n v="-3.6"/>
    <s v="Monday"/>
    <s v="10-15 min"/>
    <n v="1"/>
    <s v="Above 1.2"/>
  </r>
  <r>
    <s v="RF008294"/>
    <d v="2026-03-16T04:57:00"/>
    <d v="2026-03-16T00:00:00"/>
    <n v="4"/>
    <x v="0"/>
    <x v="0"/>
    <n v="7.3"/>
    <n v="167.97"/>
    <m/>
    <n v="1"/>
    <n v="2.6"/>
    <n v="2.9"/>
    <n v="144"/>
    <s v="Low"/>
    <n v="1.93"/>
    <x v="2"/>
    <s v="Fare too high"/>
    <n v="4.87"/>
    <n v="8"/>
    <m/>
    <n v="0.3"/>
    <s v="Monday"/>
    <s v="0-5 min"/>
    <n v="0"/>
    <s v="Above 1.2"/>
  </r>
  <r>
    <s v="RF008295"/>
    <d v="2026-03-16T04:58:00"/>
    <d v="2026-03-16T00:00:00"/>
    <n v="4"/>
    <x v="0"/>
    <x v="1"/>
    <n v="2.1"/>
    <n v="94.25"/>
    <n v="94.45"/>
    <n v="1.2"/>
    <n v="6"/>
    <n v="8.4"/>
    <n v="144"/>
    <s v="Medium"/>
    <n v="1.284"/>
    <x v="0"/>
    <s v=""/>
    <n v="4.74"/>
    <n v="0"/>
    <n v="0.2"/>
    <n v="2.4"/>
    <s v="Monday"/>
    <s v="5-10 min"/>
    <n v="1"/>
    <s v="Above 1.2"/>
  </r>
  <r>
    <s v="RF008296"/>
    <d v="2026-03-16T05:15:00"/>
    <d v="2026-03-16T00:00:00"/>
    <n v="5"/>
    <x v="0"/>
    <x v="0"/>
    <n v="8.6999999999999993"/>
    <n v="170.69"/>
    <n v="182.13"/>
    <n v="1"/>
    <n v="2"/>
    <n v="2.2000000000000002"/>
    <n v="128"/>
    <s v="Medium"/>
    <n v="1.143"/>
    <x v="0"/>
    <s v=""/>
    <n v="4.21"/>
    <n v="8"/>
    <n v="11.44"/>
    <n v="0.2"/>
    <s v="Monday"/>
    <s v="0-5 min"/>
    <n v="1"/>
    <s v="Between 1.0-1.2"/>
  </r>
  <r>
    <s v="RF008297"/>
    <d v="2026-03-16T05:16:00"/>
    <d v="2026-03-16T00:00:00"/>
    <n v="5"/>
    <x v="3"/>
    <x v="0"/>
    <n v="5.6"/>
    <n v="132.12"/>
    <n v="129.21"/>
    <n v="1"/>
    <n v="5.0999999999999996"/>
    <n v="7.5"/>
    <n v="60"/>
    <s v="Low"/>
    <n v="1.81"/>
    <x v="0"/>
    <s v=""/>
    <n v="4.8499999999999996"/>
    <n v="4"/>
    <n v="-2.91"/>
    <n v="2.4"/>
    <s v="Monday"/>
    <s v="5-10 min"/>
    <n v="1"/>
    <s v="Above 1.2"/>
  </r>
  <r>
    <s v="RF008298"/>
    <d v="2026-03-16T05:56:00"/>
    <d v="2026-03-16T00:00:00"/>
    <n v="5"/>
    <x v="0"/>
    <x v="1"/>
    <n v="6.9"/>
    <n v="165.26"/>
    <n v="155.03"/>
    <n v="1.1000000000000001"/>
    <n v="2"/>
    <n v="2.8"/>
    <n v="126"/>
    <s v="Low"/>
    <n v="1.3320000000000001"/>
    <x v="0"/>
    <s v=""/>
    <n v="4.4800000000000004"/>
    <n v="0"/>
    <n v="-10.23"/>
    <n v="0.8"/>
    <s v="Monday"/>
    <s v="0-5 min"/>
    <n v="1"/>
    <s v="Above 1.2"/>
  </r>
  <r>
    <s v="RF008299"/>
    <d v="2026-03-16T06:51:00"/>
    <d v="2026-03-16T00:00:00"/>
    <n v="6"/>
    <x v="1"/>
    <x v="0"/>
    <n v="4.3"/>
    <n v="94.7"/>
    <m/>
    <n v="1"/>
    <n v="6.3"/>
    <n v="4"/>
    <n v="99"/>
    <s v="Medium"/>
    <n v="1.226"/>
    <x v="1"/>
    <s v="Driver unavailable"/>
    <n v="4.72"/>
    <n v="7"/>
    <m/>
    <n v="-2.2999999999999998"/>
    <s v="Monday"/>
    <s v="5-10 min"/>
    <n v="0"/>
    <s v="Above 1.2"/>
  </r>
  <r>
    <s v="RF008300"/>
    <d v="2026-03-16T06:52:00"/>
    <d v="2026-03-16T00:00:00"/>
    <n v="6"/>
    <x v="1"/>
    <x v="0"/>
    <n v="8.6999999999999993"/>
    <n v="182.38"/>
    <n v="186.32"/>
    <n v="1"/>
    <n v="4.5"/>
    <n v="8.1"/>
    <n v="103"/>
    <s v="Low"/>
    <n v="1.4139999999999999"/>
    <x v="0"/>
    <s v=""/>
    <n v="4.6399999999999997"/>
    <n v="4"/>
    <n v="3.94"/>
    <n v="3.6"/>
    <s v="Monday"/>
    <s v="0-5 min"/>
    <n v="1"/>
    <s v="Above 1.2"/>
  </r>
  <r>
    <s v="RF008301"/>
    <d v="2026-03-16T06:59:00"/>
    <d v="2026-03-16T00:00:00"/>
    <n v="6"/>
    <x v="1"/>
    <x v="0"/>
    <n v="9.6999999999999993"/>
    <n v="179.16"/>
    <n v="164.87"/>
    <n v="1"/>
    <n v="6.5"/>
    <n v="9.1999999999999993"/>
    <n v="81"/>
    <s v="Low"/>
    <n v="1.6220000000000001"/>
    <x v="0"/>
    <s v=""/>
    <n v="4.91"/>
    <n v="4"/>
    <n v="-14.29"/>
    <n v="2.7"/>
    <s v="Monday"/>
    <s v="5-10 min"/>
    <n v="1"/>
    <s v="Above 1.2"/>
  </r>
  <r>
    <s v="RF008302"/>
    <d v="2026-03-16T08:03:00"/>
    <d v="2026-03-16T00:00:00"/>
    <n v="8"/>
    <x v="4"/>
    <x v="0"/>
    <n v="4.0999999999999996"/>
    <n v="99.09"/>
    <n v="93.53"/>
    <n v="1"/>
    <n v="2.7"/>
    <n v="5.5"/>
    <n v="55"/>
    <s v="Low"/>
    <n v="1.113"/>
    <x v="0"/>
    <s v=""/>
    <n v="4.82"/>
    <n v="21"/>
    <n v="-5.56"/>
    <n v="2.8"/>
    <s v="Monday"/>
    <s v="0-5 min"/>
    <n v="1"/>
    <s v="Between 1.0-1.2"/>
  </r>
  <r>
    <s v="RF008303"/>
    <d v="2026-03-16T08:03:00"/>
    <d v="2026-03-16T00:00:00"/>
    <n v="8"/>
    <x v="4"/>
    <x v="1"/>
    <n v="2.9"/>
    <n v="93.68"/>
    <n v="95.59"/>
    <n v="1.1000000000000001"/>
    <n v="5.6"/>
    <n v="4.5"/>
    <n v="49"/>
    <s v="Low"/>
    <n v="1.488"/>
    <x v="0"/>
    <s v=""/>
    <n v="4.7699999999999996"/>
    <n v="0"/>
    <n v="1.91"/>
    <n v="-1.1000000000000001"/>
    <s v="Monday"/>
    <s v="5-10 min"/>
    <n v="1"/>
    <s v="Above 1.2"/>
  </r>
  <r>
    <s v="RF008304"/>
    <d v="2026-03-16T08:11:00"/>
    <d v="2026-03-16T00:00:00"/>
    <n v="8"/>
    <x v="4"/>
    <x v="1"/>
    <n v="3"/>
    <n v="97.68"/>
    <n v="97.14"/>
    <n v="1.2"/>
    <n v="6.5"/>
    <n v="2.5"/>
    <n v="63"/>
    <s v="Low"/>
    <n v="2.1"/>
    <x v="0"/>
    <s v=""/>
    <n v="4.83"/>
    <n v="0"/>
    <n v="-0.54"/>
    <n v="-4"/>
    <s v="Monday"/>
    <s v="5-10 min"/>
    <n v="1"/>
    <s v="Above 1.2"/>
  </r>
  <r>
    <s v="RF008305"/>
    <d v="2026-03-16T08:13:00"/>
    <d v="2026-03-16T00:00:00"/>
    <n v="8"/>
    <x v="1"/>
    <x v="1"/>
    <n v="12.5"/>
    <n v="256.14"/>
    <m/>
    <n v="1.1000000000000001"/>
    <n v="8.8000000000000007"/>
    <n v="9.8000000000000007"/>
    <n v="68"/>
    <s v="Medium"/>
    <n v="0.63700000000000001"/>
    <x v="2"/>
    <s v="Changed plans"/>
    <n v="4.7"/>
    <n v="0"/>
    <m/>
    <n v="1"/>
    <s v="Monday"/>
    <s v="5-10 min"/>
    <n v="0"/>
    <s v="Below 0.8"/>
  </r>
  <r>
    <s v="RF008306"/>
    <d v="2026-03-16T08:16:00"/>
    <d v="2026-03-16T00:00:00"/>
    <n v="8"/>
    <x v="0"/>
    <x v="0"/>
    <n v="3.8"/>
    <n v="125.82"/>
    <m/>
    <n v="1.2"/>
    <n v="5.0999999999999996"/>
    <m/>
    <n v="127"/>
    <s v="High"/>
    <n v="0.80900000000000005"/>
    <x v="3"/>
    <s v="No driver available"/>
    <n v="4.8899999999999997"/>
    <n v="3"/>
    <m/>
    <m/>
    <s v="Monday"/>
    <s v="5-10 min"/>
    <n v="0"/>
    <s v="Between 0.8-1.0"/>
  </r>
  <r>
    <s v="RF008307"/>
    <d v="2026-03-16T08:17:00"/>
    <d v="2026-03-16T00:00:00"/>
    <n v="8"/>
    <x v="4"/>
    <x v="0"/>
    <n v="11.4"/>
    <n v="224.45"/>
    <n v="226.69"/>
    <n v="1"/>
    <n v="5.5"/>
    <n v="5"/>
    <n v="54"/>
    <s v="Low"/>
    <n v="1.4630000000000001"/>
    <x v="0"/>
    <s v=""/>
    <n v="4.78"/>
    <n v="24"/>
    <n v="2.2400000000000002"/>
    <n v="-0.5"/>
    <s v="Monday"/>
    <s v="5-10 min"/>
    <n v="1"/>
    <s v="Above 1.2"/>
  </r>
  <r>
    <s v="RF008308"/>
    <d v="2026-03-16T08:30:00"/>
    <d v="2026-03-16T00:00:00"/>
    <n v="8"/>
    <x v="0"/>
    <x v="0"/>
    <n v="6.3"/>
    <n v="154.62"/>
    <n v="157.06"/>
    <n v="1.1000000000000001"/>
    <n v="5.4"/>
    <n v="4.2"/>
    <n v="92"/>
    <s v="Medium"/>
    <n v="0.76800000000000002"/>
    <x v="0"/>
    <s v=""/>
    <n v="4.91"/>
    <n v="4"/>
    <n v="2.44"/>
    <n v="-1.2"/>
    <s v="Monday"/>
    <s v="5-10 min"/>
    <n v="1"/>
    <s v="Below 0.8"/>
  </r>
  <r>
    <s v="RF008309"/>
    <d v="2026-03-16T08:47:00"/>
    <d v="2026-03-16T00:00:00"/>
    <n v="8"/>
    <x v="0"/>
    <x v="0"/>
    <n v="4.7"/>
    <n v="111.8"/>
    <m/>
    <n v="1.1000000000000001"/>
    <n v="5.8"/>
    <n v="7.6"/>
    <n v="135"/>
    <s v="Medium"/>
    <n v="1.077"/>
    <x v="2"/>
    <s v="ETA too high"/>
    <n v="5"/>
    <n v="53"/>
    <m/>
    <n v="1.8"/>
    <s v="Monday"/>
    <s v="5-10 min"/>
    <n v="0"/>
    <s v="Between 1.0-1.2"/>
  </r>
  <r>
    <s v="RF008310"/>
    <d v="2026-03-16T09:02:00"/>
    <d v="2026-03-16T00:00:00"/>
    <n v="9"/>
    <x v="3"/>
    <x v="0"/>
    <n v="1.3"/>
    <n v="59.93"/>
    <n v="59.32"/>
    <n v="1"/>
    <n v="2"/>
    <n v="1"/>
    <n v="68"/>
    <s v="Low"/>
    <n v="1.4530000000000001"/>
    <x v="0"/>
    <s v=""/>
    <n v="4.9400000000000004"/>
    <n v="9"/>
    <n v="-0.61"/>
    <n v="-1"/>
    <s v="Monday"/>
    <s v="0-5 min"/>
    <n v="1"/>
    <s v="Above 1.2"/>
  </r>
  <r>
    <s v="RF008311"/>
    <d v="2026-03-16T09:07:00"/>
    <d v="2026-03-16T00:00:00"/>
    <n v="9"/>
    <x v="1"/>
    <x v="1"/>
    <n v="17.2"/>
    <n v="339.56"/>
    <n v="331.16"/>
    <n v="1.1000000000000001"/>
    <n v="9.6"/>
    <n v="4.8"/>
    <n v="96"/>
    <s v="Medium"/>
    <n v="0.879"/>
    <x v="0"/>
    <s v=""/>
    <n v="4.7300000000000004"/>
    <n v="0"/>
    <n v="-8.4"/>
    <n v="-4.8"/>
    <s v="Monday"/>
    <s v="5-10 min"/>
    <n v="1"/>
    <s v="Between 0.8-1.0"/>
  </r>
  <r>
    <s v="RF008312"/>
    <d v="2026-03-16T09:20:00"/>
    <d v="2026-03-16T00:00:00"/>
    <n v="9"/>
    <x v="2"/>
    <x v="0"/>
    <n v="6"/>
    <n v="156.41"/>
    <n v="161.72"/>
    <n v="1.2"/>
    <n v="6.3"/>
    <n v="9.5"/>
    <n v="102"/>
    <s v="High"/>
    <n v="0.71699999999999997"/>
    <x v="0"/>
    <s v=""/>
    <n v="5"/>
    <n v="8"/>
    <n v="5.31"/>
    <n v="3.2"/>
    <s v="Monday"/>
    <s v="5-10 min"/>
    <n v="1"/>
    <s v="Below 0.8"/>
  </r>
  <r>
    <s v="RF008313"/>
    <d v="2026-03-16T09:24:00"/>
    <d v="2026-03-16T00:00:00"/>
    <n v="9"/>
    <x v="0"/>
    <x v="1"/>
    <n v="4.5"/>
    <n v="152.54"/>
    <n v="162.87"/>
    <n v="1.3"/>
    <n v="8.6"/>
    <n v="10"/>
    <n v="103"/>
    <s v="High"/>
    <n v="0.69"/>
    <x v="0"/>
    <s v=""/>
    <n v="4.58"/>
    <n v="0"/>
    <n v="10.33"/>
    <n v="1.4"/>
    <s v="Monday"/>
    <s v="5-10 min"/>
    <n v="1"/>
    <s v="Below 0.8"/>
  </r>
  <r>
    <s v="RF008314"/>
    <d v="2026-03-16T09:28:00"/>
    <d v="2026-03-16T00:00:00"/>
    <n v="9"/>
    <x v="2"/>
    <x v="0"/>
    <n v="6.2"/>
    <n v="153.82"/>
    <n v="158.57"/>
    <n v="1.2"/>
    <n v="4.7"/>
    <n v="6.9"/>
    <n v="102"/>
    <s v="High"/>
    <n v="0.76900000000000002"/>
    <x v="0"/>
    <s v=""/>
    <n v="4.71"/>
    <n v="6"/>
    <n v="4.75"/>
    <n v="2.2000000000000002"/>
    <s v="Monday"/>
    <s v="0-5 min"/>
    <n v="1"/>
    <s v="Below 0.8"/>
  </r>
  <r>
    <s v="RF008315"/>
    <d v="2026-03-16T09:42:00"/>
    <d v="2026-03-16T00:00:00"/>
    <n v="9"/>
    <x v="0"/>
    <x v="0"/>
    <n v="6.9"/>
    <n v="171.14"/>
    <n v="166.68"/>
    <n v="1.3"/>
    <n v="3.4"/>
    <n v="4.7"/>
    <n v="117"/>
    <s v="Medium"/>
    <n v="0.81699999999999995"/>
    <x v="0"/>
    <s v=""/>
    <n v="4.83"/>
    <n v="3"/>
    <n v="-4.46"/>
    <n v="1.3"/>
    <s v="Monday"/>
    <s v="0-5 min"/>
    <n v="1"/>
    <s v="Between 0.8-1.0"/>
  </r>
  <r>
    <s v="RF008316"/>
    <d v="2026-03-16T09:48:00"/>
    <d v="2026-03-16T00:00:00"/>
    <n v="9"/>
    <x v="0"/>
    <x v="0"/>
    <n v="3.7"/>
    <n v="102.3"/>
    <n v="98.54"/>
    <n v="1.1000000000000001"/>
    <n v="8.1999999999999993"/>
    <n v="4.7"/>
    <n v="104"/>
    <s v="Medium"/>
    <n v="0.78400000000000003"/>
    <x v="0"/>
    <s v=""/>
    <n v="4.66"/>
    <n v="10"/>
    <n v="-3.76"/>
    <n v="-3.5"/>
    <s v="Monday"/>
    <s v="5-10 min"/>
    <n v="1"/>
    <s v="Below 0.8"/>
  </r>
  <r>
    <s v="RF008317"/>
    <d v="2026-03-16T09:50:00"/>
    <d v="2026-03-16T00:00:00"/>
    <n v="9"/>
    <x v="3"/>
    <x v="0"/>
    <n v="4.8"/>
    <n v="119.9"/>
    <n v="114.06"/>
    <n v="1"/>
    <n v="6.8"/>
    <n v="5.4"/>
    <n v="54"/>
    <s v="Low"/>
    <n v="1.4370000000000001"/>
    <x v="0"/>
    <s v=""/>
    <n v="4.9000000000000004"/>
    <n v="21"/>
    <n v="-5.84"/>
    <n v="-1.4"/>
    <s v="Monday"/>
    <s v="5-10 min"/>
    <n v="1"/>
    <s v="Above 1.2"/>
  </r>
  <r>
    <s v="RF008318"/>
    <d v="2026-03-16T09:51:00"/>
    <d v="2026-03-16T00:00:00"/>
    <n v="9"/>
    <x v="3"/>
    <x v="0"/>
    <n v="2.5"/>
    <n v="79.13"/>
    <m/>
    <n v="1"/>
    <n v="7.2"/>
    <n v="7"/>
    <n v="63"/>
    <s v="Low"/>
    <n v="1.18"/>
    <x v="2"/>
    <s v="Fare too high"/>
    <n v="4.7300000000000004"/>
    <n v="2"/>
    <m/>
    <n v="-0.2"/>
    <s v="Monday"/>
    <s v="5-10 min"/>
    <n v="0"/>
    <s v="Between 1.0-1.2"/>
  </r>
  <r>
    <s v="RF008319"/>
    <d v="2026-03-16T10:20:00"/>
    <d v="2026-03-16T00:00:00"/>
    <n v="10"/>
    <x v="2"/>
    <x v="1"/>
    <n v="3.8"/>
    <n v="105.39"/>
    <m/>
    <n v="1.1000000000000001"/>
    <n v="7.5"/>
    <n v="9.9"/>
    <n v="105"/>
    <s v="Medium"/>
    <n v="0.80300000000000005"/>
    <x v="2"/>
    <s v="ETA too high"/>
    <n v="4.3899999999999997"/>
    <n v="0"/>
    <m/>
    <n v="2.4"/>
    <s v="Monday"/>
    <s v="5-10 min"/>
    <n v="0"/>
    <s v="Between 0.8-1.0"/>
  </r>
  <r>
    <s v="RF008320"/>
    <d v="2026-03-16T10:41:00"/>
    <d v="2026-03-16T00:00:00"/>
    <n v="10"/>
    <x v="0"/>
    <x v="0"/>
    <n v="5.7"/>
    <n v="150.32"/>
    <n v="147.94"/>
    <n v="1.1000000000000001"/>
    <n v="8.3000000000000007"/>
    <n v="7.7"/>
    <n v="123"/>
    <s v="Medium"/>
    <n v="0.93400000000000005"/>
    <x v="0"/>
    <s v=""/>
    <n v="4.46"/>
    <n v="13"/>
    <n v="-2.38"/>
    <n v="-0.6"/>
    <s v="Monday"/>
    <s v="5-10 min"/>
    <n v="1"/>
    <s v="Between 0.8-1.0"/>
  </r>
  <r>
    <s v="RF008321"/>
    <d v="2026-03-16T10:49:00"/>
    <d v="2026-03-16T00:00:00"/>
    <n v="10"/>
    <x v="0"/>
    <x v="0"/>
    <n v="2.1"/>
    <n v="100.62"/>
    <n v="104.1"/>
    <n v="1.3"/>
    <n v="7.6"/>
    <n v="10"/>
    <n v="130"/>
    <s v="High"/>
    <n v="0.81699999999999995"/>
    <x v="0"/>
    <s v=""/>
    <n v="4.9000000000000004"/>
    <n v="5"/>
    <n v="3.48"/>
    <n v="2.4"/>
    <s v="Monday"/>
    <s v="5-10 min"/>
    <n v="1"/>
    <s v="Between 0.8-1.0"/>
  </r>
  <r>
    <s v="RF008322"/>
    <d v="2026-03-16T10:52:00"/>
    <d v="2026-03-16T00:00:00"/>
    <n v="10"/>
    <x v="0"/>
    <x v="1"/>
    <n v="5.2"/>
    <n v="140.58000000000001"/>
    <n v="139.6"/>
    <n v="1.1000000000000001"/>
    <n v="4"/>
    <n v="2.5"/>
    <n v="123"/>
    <s v="Medium"/>
    <n v="0.92"/>
    <x v="0"/>
    <s v=""/>
    <n v="4.53"/>
    <n v="0"/>
    <n v="-0.98"/>
    <n v="-1.5"/>
    <s v="Monday"/>
    <s v="0-5 min"/>
    <n v="1"/>
    <s v="Between 0.8-1.0"/>
  </r>
  <r>
    <s v="RF008323"/>
    <d v="2026-03-16T10:55:00"/>
    <d v="2026-03-16T00:00:00"/>
    <n v="10"/>
    <x v="2"/>
    <x v="1"/>
    <n v="4.8"/>
    <n v="147.49"/>
    <m/>
    <n v="1.2"/>
    <n v="11.7"/>
    <n v="17"/>
    <n v="91"/>
    <s v="Medium"/>
    <n v="0.76600000000000001"/>
    <x v="2"/>
    <s v="Fare too high"/>
    <n v="4.7300000000000004"/>
    <n v="0"/>
    <m/>
    <n v="5.3"/>
    <s v="Monday"/>
    <s v="10-15 min"/>
    <n v="0"/>
    <s v="Below 0.8"/>
  </r>
  <r>
    <s v="RF008324"/>
    <d v="2026-03-16T11:01:00"/>
    <d v="2026-03-16T00:00:00"/>
    <n v="11"/>
    <x v="4"/>
    <x v="0"/>
    <n v="4"/>
    <n v="105.18"/>
    <n v="101.81"/>
    <n v="1"/>
    <n v="3"/>
    <n v="4.2"/>
    <n v="57"/>
    <s v="Low"/>
    <n v="1.653"/>
    <x v="0"/>
    <s v=""/>
    <n v="4.63"/>
    <n v="19"/>
    <n v="-3.37"/>
    <n v="1.2"/>
    <s v="Monday"/>
    <s v="0-5 min"/>
    <n v="1"/>
    <s v="Above 1.2"/>
  </r>
  <r>
    <s v="RF008325"/>
    <d v="2026-03-16T11:16:00"/>
    <d v="2026-03-16T00:00:00"/>
    <n v="11"/>
    <x v="1"/>
    <x v="0"/>
    <n v="10.3"/>
    <n v="217.46"/>
    <n v="223.11"/>
    <n v="1.1000000000000001"/>
    <n v="6.8"/>
    <n v="8.8000000000000007"/>
    <n v="94"/>
    <s v="Medium"/>
    <n v="0.97599999999999998"/>
    <x v="0"/>
    <s v=""/>
    <n v="4.82"/>
    <n v="23"/>
    <n v="5.65"/>
    <n v="2"/>
    <s v="Monday"/>
    <s v="5-10 min"/>
    <n v="1"/>
    <s v="Between 0.8-1.0"/>
  </r>
  <r>
    <s v="RF008326"/>
    <d v="2026-03-16T11:20:00"/>
    <d v="2026-03-16T00:00:00"/>
    <n v="11"/>
    <x v="1"/>
    <x v="0"/>
    <n v="2.6"/>
    <n v="81.180000000000007"/>
    <n v="80.05"/>
    <n v="1"/>
    <n v="5.8"/>
    <n v="8.1"/>
    <n v="98"/>
    <s v="Medium"/>
    <n v="1.125"/>
    <x v="0"/>
    <s v=""/>
    <n v="4.71"/>
    <n v="6"/>
    <n v="-1.1299999999999999"/>
    <n v="2.2999999999999998"/>
    <s v="Monday"/>
    <s v="5-10 min"/>
    <n v="1"/>
    <s v="Between 1.0-1.2"/>
  </r>
  <r>
    <s v="RF008327"/>
    <d v="2026-03-16T11:40:00"/>
    <d v="2026-03-16T00:00:00"/>
    <n v="11"/>
    <x v="4"/>
    <x v="0"/>
    <n v="6.2"/>
    <n v="144.19999999999999"/>
    <n v="131.38"/>
    <n v="1"/>
    <n v="7"/>
    <n v="1"/>
    <n v="61"/>
    <s v="Low"/>
    <n v="1.7070000000000001"/>
    <x v="0"/>
    <s v=""/>
    <n v="4.54"/>
    <n v="13"/>
    <n v="-12.82"/>
    <n v="-6"/>
    <s v="Monday"/>
    <s v="5-10 min"/>
    <n v="1"/>
    <s v="Above 1.2"/>
  </r>
  <r>
    <s v="RF008328"/>
    <d v="2026-03-16T11:55:00"/>
    <d v="2026-03-16T00:00:00"/>
    <n v="11"/>
    <x v="0"/>
    <x v="1"/>
    <n v="3.8"/>
    <n v="106.74"/>
    <m/>
    <n v="1"/>
    <n v="5.2"/>
    <n v="7.1"/>
    <n v="118"/>
    <s v="Medium"/>
    <n v="0.92700000000000005"/>
    <x v="2"/>
    <s v="ETA too high"/>
    <n v="4.42"/>
    <n v="0"/>
    <m/>
    <n v="1.9"/>
    <s v="Monday"/>
    <s v="5-10 min"/>
    <n v="0"/>
    <s v="Between 0.8-1.0"/>
  </r>
  <r>
    <s v="RF008329"/>
    <d v="2026-03-16T12:15:00"/>
    <d v="2026-03-16T00:00:00"/>
    <n v="12"/>
    <x v="0"/>
    <x v="1"/>
    <n v="6.5"/>
    <n v="138.88999999999999"/>
    <m/>
    <n v="1"/>
    <n v="5.0999999999999996"/>
    <n v="5.6"/>
    <n v="117"/>
    <s v="Low"/>
    <n v="1.2190000000000001"/>
    <x v="2"/>
    <s v="ETA too high"/>
    <n v="4.8899999999999997"/>
    <n v="0"/>
    <m/>
    <n v="0.5"/>
    <s v="Monday"/>
    <s v="5-10 min"/>
    <n v="0"/>
    <s v="Above 1.2"/>
  </r>
  <r>
    <s v="RF008330"/>
    <d v="2026-03-16T12:44:00"/>
    <d v="2026-03-16T00:00:00"/>
    <n v="12"/>
    <x v="1"/>
    <x v="0"/>
    <n v="6.3"/>
    <n v="138.38999999999999"/>
    <n v="132.22"/>
    <n v="1.1000000000000001"/>
    <n v="3.1"/>
    <n v="2.9"/>
    <n v="103"/>
    <s v="Low"/>
    <n v="2.2000000000000002"/>
    <x v="0"/>
    <s v=""/>
    <n v="4.68"/>
    <n v="8"/>
    <n v="-6.17"/>
    <n v="-0.2"/>
    <s v="Monday"/>
    <s v="0-5 min"/>
    <n v="1"/>
    <s v="Above 1.2"/>
  </r>
  <r>
    <s v="RF008331"/>
    <d v="2026-03-16T12:54:00"/>
    <d v="2026-03-16T00:00:00"/>
    <n v="12"/>
    <x v="0"/>
    <x v="1"/>
    <n v="20.5"/>
    <n v="315.32"/>
    <n v="299.48"/>
    <n v="1"/>
    <n v="5.6"/>
    <n v="7.5"/>
    <n v="127"/>
    <s v="Medium"/>
    <n v="1.1919999999999999"/>
    <x v="0"/>
    <s v=""/>
    <n v="4.43"/>
    <n v="0"/>
    <n v="-15.84"/>
    <n v="1.9"/>
    <s v="Monday"/>
    <s v="5-10 min"/>
    <n v="1"/>
    <s v="Between 1.0-1.2"/>
  </r>
  <r>
    <s v="RF008332"/>
    <d v="2026-03-16T12:54:00"/>
    <d v="2026-03-16T00:00:00"/>
    <n v="12"/>
    <x v="3"/>
    <x v="0"/>
    <n v="25.6"/>
    <n v="375.85"/>
    <n v="381.74"/>
    <n v="1"/>
    <n v="2"/>
    <n v="1.4"/>
    <n v="68"/>
    <s v="Low"/>
    <n v="1.788"/>
    <x v="0"/>
    <s v=""/>
    <n v="4.76"/>
    <n v="37"/>
    <n v="5.89"/>
    <n v="-0.6"/>
    <s v="Monday"/>
    <s v="0-5 min"/>
    <n v="1"/>
    <s v="Above 1.2"/>
  </r>
  <r>
    <s v="RF008333"/>
    <d v="2026-03-16T12:57:00"/>
    <d v="2026-03-16T00:00:00"/>
    <n v="12"/>
    <x v="3"/>
    <x v="0"/>
    <n v="3.4"/>
    <n v="80.83"/>
    <n v="77.63"/>
    <n v="1"/>
    <n v="7.1"/>
    <n v="11.8"/>
    <n v="62"/>
    <s v="Low"/>
    <n v="1.399"/>
    <x v="0"/>
    <s v=""/>
    <n v="4.79"/>
    <n v="6"/>
    <n v="-3.2"/>
    <n v="4.7"/>
    <s v="Monday"/>
    <s v="5-10 min"/>
    <n v="1"/>
    <s v="Above 1.2"/>
  </r>
  <r>
    <s v="RF008334"/>
    <d v="2026-03-16T13:32:00"/>
    <d v="2026-03-16T00:00:00"/>
    <n v="13"/>
    <x v="3"/>
    <x v="0"/>
    <n v="5.5"/>
    <n v="140.16"/>
    <n v="141.19999999999999"/>
    <n v="1.1000000000000001"/>
    <n v="9.1999999999999993"/>
    <n v="15.4"/>
    <n v="78"/>
    <s v="Low"/>
    <n v="2.1219999999999999"/>
    <x v="0"/>
    <s v=""/>
    <n v="4.6500000000000004"/>
    <n v="2"/>
    <n v="1.04"/>
    <n v="6.2"/>
    <s v="Monday"/>
    <s v="5-10 min"/>
    <n v="1"/>
    <s v="Above 1.2"/>
  </r>
  <r>
    <s v="RF008335"/>
    <d v="2026-03-16T13:33:00"/>
    <d v="2026-03-16T00:00:00"/>
    <n v="13"/>
    <x v="1"/>
    <x v="0"/>
    <n v="3.4"/>
    <n v="91.56"/>
    <m/>
    <n v="1"/>
    <n v="6.6"/>
    <n v="7.9"/>
    <n v="96"/>
    <s v="Low"/>
    <n v="1.4690000000000001"/>
    <x v="2"/>
    <s v="Fare too high"/>
    <n v="4.7"/>
    <n v="38"/>
    <m/>
    <n v="1.3"/>
    <s v="Monday"/>
    <s v="5-10 min"/>
    <n v="0"/>
    <s v="Above 1.2"/>
  </r>
  <r>
    <s v="RF008336"/>
    <d v="2026-03-16T13:39:00"/>
    <d v="2026-03-16T00:00:00"/>
    <n v="13"/>
    <x v="3"/>
    <x v="0"/>
    <n v="6.2"/>
    <n v="129.57"/>
    <n v="130.78"/>
    <n v="1"/>
    <n v="2"/>
    <n v="5.0999999999999996"/>
    <n v="66"/>
    <s v="Low"/>
    <n v="2.2000000000000002"/>
    <x v="0"/>
    <s v=""/>
    <n v="4.93"/>
    <n v="39"/>
    <n v="1.21"/>
    <n v="3.1"/>
    <s v="Monday"/>
    <s v="0-5 min"/>
    <n v="1"/>
    <s v="Above 1.2"/>
  </r>
  <r>
    <s v="RF008337"/>
    <d v="2026-03-16T13:52:00"/>
    <d v="2026-03-16T00:00:00"/>
    <n v="13"/>
    <x v="0"/>
    <x v="0"/>
    <n v="3.5"/>
    <n v="85.77"/>
    <n v="90.25"/>
    <n v="1"/>
    <n v="3.2"/>
    <n v="2.9"/>
    <n v="126"/>
    <s v="Medium"/>
    <n v="1.0580000000000001"/>
    <x v="0"/>
    <s v=""/>
    <n v="4.7300000000000004"/>
    <n v="11"/>
    <n v="4.4800000000000004"/>
    <n v="-0.3"/>
    <s v="Monday"/>
    <s v="0-5 min"/>
    <n v="1"/>
    <s v="Between 1.0-1.2"/>
  </r>
  <r>
    <s v="RF008338"/>
    <d v="2026-03-16T13:55:00"/>
    <d v="2026-03-16T00:00:00"/>
    <n v="13"/>
    <x v="2"/>
    <x v="1"/>
    <n v="3.4"/>
    <n v="89.56"/>
    <n v="93.54"/>
    <n v="1"/>
    <n v="6.3"/>
    <n v="3.7"/>
    <n v="111"/>
    <s v="Medium"/>
    <n v="1.1559999999999999"/>
    <x v="0"/>
    <s v=""/>
    <n v="4.42"/>
    <n v="0"/>
    <n v="3.98"/>
    <n v="-2.6"/>
    <s v="Monday"/>
    <s v="5-10 min"/>
    <n v="1"/>
    <s v="Between 1.0-1.2"/>
  </r>
  <r>
    <s v="RF008339"/>
    <d v="2026-03-16T14:04:00"/>
    <d v="2026-03-16T00:00:00"/>
    <n v="14"/>
    <x v="2"/>
    <x v="0"/>
    <n v="4.4000000000000004"/>
    <n v="94.32"/>
    <m/>
    <n v="1"/>
    <n v="2.4"/>
    <n v="4.4000000000000004"/>
    <n v="97"/>
    <s v="Medium"/>
    <n v="0.91800000000000004"/>
    <x v="2"/>
    <s v="ETA too high"/>
    <n v="4.7300000000000004"/>
    <n v="10"/>
    <m/>
    <n v="2"/>
    <s v="Monday"/>
    <s v="0-5 min"/>
    <n v="0"/>
    <s v="Between 0.8-1.0"/>
  </r>
  <r>
    <s v="RF008340"/>
    <d v="2026-03-16T14:05:00"/>
    <d v="2026-03-16T00:00:00"/>
    <n v="14"/>
    <x v="0"/>
    <x v="0"/>
    <n v="4.5"/>
    <n v="113.78"/>
    <n v="122.53"/>
    <n v="1"/>
    <n v="2"/>
    <n v="1"/>
    <n v="125"/>
    <s v="Medium"/>
    <n v="1.1160000000000001"/>
    <x v="0"/>
    <s v=""/>
    <n v="4.92"/>
    <n v="3"/>
    <n v="8.75"/>
    <n v="-1"/>
    <s v="Monday"/>
    <s v="0-5 min"/>
    <n v="1"/>
    <s v="Between 1.0-1.2"/>
  </r>
  <r>
    <s v="RF008341"/>
    <d v="2026-03-16T14:13:00"/>
    <d v="2026-03-16T00:00:00"/>
    <n v="14"/>
    <x v="0"/>
    <x v="0"/>
    <n v="0.9"/>
    <n v="63.46"/>
    <n v="62.77"/>
    <n v="1.1000000000000001"/>
    <n v="5.9"/>
    <n v="4.7"/>
    <n v="104"/>
    <s v="Medium"/>
    <n v="0.8"/>
    <x v="0"/>
    <s v=""/>
    <n v="4.45"/>
    <n v="2"/>
    <n v="-0.69"/>
    <n v="-1.2"/>
    <s v="Monday"/>
    <s v="5-10 min"/>
    <n v="1"/>
    <s v="Between 0.8-1.0"/>
  </r>
  <r>
    <s v="RF008342"/>
    <d v="2026-03-16T14:49:00"/>
    <d v="2026-03-16T00:00:00"/>
    <n v="14"/>
    <x v="0"/>
    <x v="1"/>
    <n v="4.7"/>
    <n v="121.67"/>
    <n v="116.59"/>
    <n v="1"/>
    <n v="3.3"/>
    <n v="4"/>
    <n v="122"/>
    <s v="Low"/>
    <n v="1.1879999999999999"/>
    <x v="0"/>
    <s v=""/>
    <n v="4.8600000000000003"/>
    <n v="0"/>
    <n v="-5.08"/>
    <n v="0.7"/>
    <s v="Monday"/>
    <s v="0-5 min"/>
    <n v="1"/>
    <s v="Between 1.0-1.2"/>
  </r>
  <r>
    <s v="RF008343"/>
    <d v="2026-03-16T14:57:00"/>
    <d v="2026-03-16T00:00:00"/>
    <n v="14"/>
    <x v="0"/>
    <x v="0"/>
    <n v="17.7"/>
    <n v="308.36"/>
    <n v="293.77"/>
    <n v="1.1000000000000001"/>
    <n v="3.6"/>
    <n v="4"/>
    <n v="103"/>
    <s v="Medium"/>
    <n v="0.92900000000000005"/>
    <x v="0"/>
    <s v=""/>
    <n v="4.7"/>
    <n v="7"/>
    <n v="-14.59"/>
    <n v="0.4"/>
    <s v="Monday"/>
    <s v="0-5 min"/>
    <n v="1"/>
    <s v="Between 0.8-1.0"/>
  </r>
  <r>
    <s v="RF008344"/>
    <d v="2026-03-16T15:07:00"/>
    <d v="2026-03-16T00:00:00"/>
    <n v="15"/>
    <x v="0"/>
    <x v="0"/>
    <n v="3.5"/>
    <n v="106.65"/>
    <n v="108.62"/>
    <n v="1.1000000000000001"/>
    <n v="2.9"/>
    <n v="3.6"/>
    <n v="92"/>
    <s v="Medium"/>
    <n v="0.76"/>
    <x v="0"/>
    <s v=""/>
    <n v="4.42"/>
    <n v="5"/>
    <n v="1.97"/>
    <n v="0.7"/>
    <s v="Monday"/>
    <s v="0-5 min"/>
    <n v="1"/>
    <s v="Below 0.8"/>
  </r>
  <r>
    <s v="RF008345"/>
    <d v="2026-03-16T15:13:00"/>
    <d v="2026-03-16T00:00:00"/>
    <n v="15"/>
    <x v="0"/>
    <x v="1"/>
    <n v="10.199999999999999"/>
    <n v="201.41"/>
    <n v="192.87"/>
    <n v="1.1000000000000001"/>
    <n v="8.4"/>
    <n v="12.5"/>
    <n v="124"/>
    <s v="Medium"/>
    <n v="0.97"/>
    <x v="0"/>
    <s v=""/>
    <n v="4.9000000000000004"/>
    <n v="0"/>
    <n v="-8.5399999999999991"/>
    <n v="4.0999999999999996"/>
    <s v="Monday"/>
    <s v="5-10 min"/>
    <n v="1"/>
    <s v="Between 0.8-1.0"/>
  </r>
  <r>
    <s v="RF008346"/>
    <d v="2026-03-16T15:33:00"/>
    <d v="2026-03-16T00:00:00"/>
    <n v="15"/>
    <x v="2"/>
    <x v="0"/>
    <n v="7.9"/>
    <n v="175.03"/>
    <n v="177.47"/>
    <n v="1.1000000000000001"/>
    <n v="2.9"/>
    <n v="6.6"/>
    <n v="95"/>
    <s v="Medium"/>
    <n v="0.90800000000000003"/>
    <x v="0"/>
    <s v=""/>
    <n v="4.5599999999999996"/>
    <n v="7"/>
    <n v="2.44"/>
    <n v="3.7"/>
    <s v="Monday"/>
    <s v="0-5 min"/>
    <n v="1"/>
    <s v="Between 0.8-1.0"/>
  </r>
  <r>
    <s v="RF008347"/>
    <d v="2026-03-16T15:55:00"/>
    <d v="2026-03-16T00:00:00"/>
    <n v="15"/>
    <x v="2"/>
    <x v="1"/>
    <n v="4.3"/>
    <n v="112.88"/>
    <n v="115.94"/>
    <n v="1.1000000000000001"/>
    <n v="3.6"/>
    <n v="7.3"/>
    <n v="111"/>
    <s v="Medium"/>
    <n v="1.052"/>
    <x v="0"/>
    <s v=""/>
    <n v="4.72"/>
    <n v="0"/>
    <n v="3.06"/>
    <n v="3.7"/>
    <s v="Monday"/>
    <s v="0-5 min"/>
    <n v="1"/>
    <s v="Between 1.0-1.2"/>
  </r>
  <r>
    <s v="RF008348"/>
    <d v="2026-03-16T16:01:00"/>
    <d v="2026-03-16T00:00:00"/>
    <n v="16"/>
    <x v="2"/>
    <x v="0"/>
    <n v="3.1"/>
    <n v="81.739999999999995"/>
    <n v="82.35"/>
    <n v="1"/>
    <n v="6.3"/>
    <n v="7.7"/>
    <n v="102"/>
    <s v="Medium"/>
    <n v="0.91600000000000004"/>
    <x v="0"/>
    <s v=""/>
    <n v="4.78"/>
    <n v="4"/>
    <n v="0.61"/>
    <n v="1.4"/>
    <s v="Monday"/>
    <s v="5-10 min"/>
    <n v="1"/>
    <s v="Between 0.8-1.0"/>
  </r>
  <r>
    <s v="RF008349"/>
    <d v="2026-03-16T16:15:00"/>
    <d v="2026-03-16T00:00:00"/>
    <n v="16"/>
    <x v="1"/>
    <x v="1"/>
    <n v="2.5"/>
    <n v="77.989999999999995"/>
    <n v="78.11"/>
    <n v="1"/>
    <n v="4.3"/>
    <n v="1.3"/>
    <n v="85"/>
    <s v="Medium"/>
    <n v="1.0640000000000001"/>
    <x v="0"/>
    <s v=""/>
    <n v="4.74"/>
    <n v="0"/>
    <n v="0.12"/>
    <n v="-3"/>
    <s v="Monday"/>
    <s v="0-5 min"/>
    <n v="1"/>
    <s v="Between 1.0-1.2"/>
  </r>
  <r>
    <s v="RF008350"/>
    <d v="2026-03-16T16:20:00"/>
    <d v="2026-03-16T00:00:00"/>
    <n v="16"/>
    <x v="2"/>
    <x v="1"/>
    <n v="3.1"/>
    <n v="105.91"/>
    <n v="106.19"/>
    <n v="1.2"/>
    <n v="5.3"/>
    <n v="5.2"/>
    <n v="94"/>
    <s v="Medium"/>
    <n v="0.77900000000000003"/>
    <x v="0"/>
    <s v=""/>
    <n v="4.57"/>
    <n v="0"/>
    <n v="0.28000000000000003"/>
    <n v="-0.1"/>
    <s v="Monday"/>
    <s v="5-10 min"/>
    <n v="1"/>
    <s v="Below 0.8"/>
  </r>
  <r>
    <s v="RF008351"/>
    <d v="2026-03-16T16:48:00"/>
    <d v="2026-03-16T00:00:00"/>
    <n v="16"/>
    <x v="2"/>
    <x v="0"/>
    <n v="2"/>
    <n v="70.86"/>
    <n v="69.83"/>
    <n v="1"/>
    <n v="6.8"/>
    <n v="5.7"/>
    <n v="99"/>
    <s v="Low"/>
    <n v="1.1950000000000001"/>
    <x v="0"/>
    <s v=""/>
    <n v="4.96"/>
    <n v="19"/>
    <n v="-1.03"/>
    <n v="-1.1000000000000001"/>
    <s v="Monday"/>
    <s v="5-10 min"/>
    <n v="1"/>
    <s v="Between 1.0-1.2"/>
  </r>
  <r>
    <s v="RF008352"/>
    <d v="2026-03-16T16:50:00"/>
    <d v="2026-03-16T00:00:00"/>
    <n v="16"/>
    <x v="4"/>
    <x v="1"/>
    <n v="1.3"/>
    <n v="53.44"/>
    <m/>
    <n v="1"/>
    <n v="5.6"/>
    <n v="6.8"/>
    <n v="49"/>
    <s v="Low"/>
    <n v="1.538"/>
    <x v="2"/>
    <s v="Pickup issue"/>
    <n v="4.54"/>
    <n v="0"/>
    <m/>
    <n v="1.2"/>
    <s v="Monday"/>
    <s v="5-10 min"/>
    <n v="0"/>
    <s v="Above 1.2"/>
  </r>
  <r>
    <s v="RF008353"/>
    <d v="2026-03-16T16:52:00"/>
    <d v="2026-03-16T00:00:00"/>
    <n v="16"/>
    <x v="2"/>
    <x v="1"/>
    <n v="2.8"/>
    <n v="81.72"/>
    <n v="83.32"/>
    <n v="1.1000000000000001"/>
    <n v="6.8"/>
    <n v="11.1"/>
    <n v="110"/>
    <s v="Medium"/>
    <n v="0.84099999999999997"/>
    <x v="0"/>
    <s v=""/>
    <n v="4.6399999999999997"/>
    <n v="0"/>
    <n v="1.6"/>
    <n v="4.3"/>
    <s v="Monday"/>
    <s v="5-10 min"/>
    <n v="1"/>
    <s v="Between 0.8-1.0"/>
  </r>
  <r>
    <s v="RF008354"/>
    <d v="2026-03-16T17:37:00"/>
    <d v="2026-03-16T00:00:00"/>
    <n v="17"/>
    <x v="2"/>
    <x v="1"/>
    <n v="10.8"/>
    <n v="238.69"/>
    <n v="230.72"/>
    <n v="1.1000000000000001"/>
    <n v="5.4"/>
    <n v="7.2"/>
    <n v="88"/>
    <s v="Medium"/>
    <n v="0.80900000000000005"/>
    <x v="0"/>
    <s v=""/>
    <n v="4.8899999999999997"/>
    <n v="0"/>
    <n v="-7.97"/>
    <n v="1.8"/>
    <s v="Monday"/>
    <s v="5-10 min"/>
    <n v="1"/>
    <s v="Between 0.8-1.0"/>
  </r>
  <r>
    <s v="RF008355"/>
    <d v="2026-03-16T17:44:00"/>
    <d v="2026-03-16T00:00:00"/>
    <n v="17"/>
    <x v="2"/>
    <x v="0"/>
    <n v="8.6"/>
    <n v="209.86"/>
    <m/>
    <n v="1.2"/>
    <n v="3.9"/>
    <m/>
    <n v="90"/>
    <s v="Medium"/>
    <n v="0.76600000000000001"/>
    <x v="3"/>
    <s v="No driver available"/>
    <n v="4.6900000000000004"/>
    <n v="127"/>
    <m/>
    <m/>
    <s v="Monday"/>
    <s v="0-5 min"/>
    <n v="0"/>
    <s v="Below 0.8"/>
  </r>
  <r>
    <s v="RF008356"/>
    <d v="2026-03-16T18:07:00"/>
    <d v="2026-03-16T00:00:00"/>
    <n v="18"/>
    <x v="1"/>
    <x v="1"/>
    <n v="3.9"/>
    <n v="126.88"/>
    <m/>
    <n v="1.3"/>
    <n v="10.1"/>
    <n v="13.2"/>
    <n v="80"/>
    <s v="High"/>
    <n v="0.70099999999999996"/>
    <x v="2"/>
    <s v="Fare too high"/>
    <n v="4.6399999999999997"/>
    <n v="0"/>
    <m/>
    <n v="3.1"/>
    <s v="Monday"/>
    <s v="10-15 min"/>
    <n v="0"/>
    <s v="Below 0.8"/>
  </r>
  <r>
    <s v="RF008357"/>
    <d v="2026-03-16T18:19:00"/>
    <d v="2026-03-16T00:00:00"/>
    <n v="18"/>
    <x v="0"/>
    <x v="0"/>
    <n v="11.7"/>
    <n v="292.92"/>
    <n v="302.14"/>
    <n v="1.3"/>
    <n v="6.7"/>
    <n v="7.5"/>
    <n v="89"/>
    <s v="High"/>
    <n v="0.59699999999999998"/>
    <x v="0"/>
    <s v=""/>
    <n v="4.6500000000000004"/>
    <n v="13"/>
    <n v="9.2200000000000006"/>
    <n v="0.8"/>
    <s v="Monday"/>
    <s v="5-10 min"/>
    <n v="1"/>
    <s v="Below 0.8"/>
  </r>
  <r>
    <s v="RF008358"/>
    <d v="2026-03-16T18:56:00"/>
    <d v="2026-03-16T00:00:00"/>
    <n v="18"/>
    <x v="0"/>
    <x v="0"/>
    <n v="3.1"/>
    <n v="113.38"/>
    <n v="117.21"/>
    <n v="1.2"/>
    <n v="5.4"/>
    <n v="5.8"/>
    <n v="76"/>
    <s v="Medium"/>
    <n v="0.55200000000000005"/>
    <x v="0"/>
    <s v=""/>
    <n v="4.34"/>
    <n v="2"/>
    <n v="3.83"/>
    <n v="0.4"/>
    <s v="Monday"/>
    <s v="5-10 min"/>
    <n v="1"/>
    <s v="Below 0.8"/>
  </r>
  <r>
    <s v="RF008359"/>
    <d v="2026-03-16T19:12:00"/>
    <d v="2026-03-16T00:00:00"/>
    <n v="19"/>
    <x v="3"/>
    <x v="0"/>
    <n v="1.7"/>
    <n v="62.35"/>
    <n v="59.53"/>
    <n v="1"/>
    <n v="6.2"/>
    <n v="9.1"/>
    <n v="46"/>
    <s v="Medium"/>
    <n v="0.73599999999999999"/>
    <x v="0"/>
    <s v=""/>
    <n v="4.91"/>
    <n v="11"/>
    <n v="-2.82"/>
    <n v="2.9"/>
    <s v="Monday"/>
    <s v="5-10 min"/>
    <n v="1"/>
    <s v="Below 0.8"/>
  </r>
  <r>
    <s v="RF008360"/>
    <d v="2026-03-16T19:44:00"/>
    <d v="2026-03-16T00:00:00"/>
    <n v="19"/>
    <x v="0"/>
    <x v="0"/>
    <n v="16.600000000000001"/>
    <n v="315.22000000000003"/>
    <n v="304.06"/>
    <n v="1.1000000000000001"/>
    <n v="7.3"/>
    <n v="9.6"/>
    <n v="109"/>
    <s v="High"/>
    <n v="0.745"/>
    <x v="0"/>
    <s v=""/>
    <n v="4.47"/>
    <n v="8"/>
    <n v="-11.16"/>
    <n v="2.2999999999999998"/>
    <s v="Monday"/>
    <s v="5-10 min"/>
    <n v="1"/>
    <s v="Below 0.8"/>
  </r>
  <r>
    <s v="RF008361"/>
    <d v="2026-03-16T19:46:00"/>
    <d v="2026-03-16T00:00:00"/>
    <n v="19"/>
    <x v="0"/>
    <x v="0"/>
    <n v="6.6"/>
    <n v="170.09"/>
    <n v="173.94"/>
    <n v="1.2"/>
    <n v="4.9000000000000004"/>
    <n v="3.9"/>
    <n v="98"/>
    <s v="High"/>
    <n v="0.66400000000000003"/>
    <x v="0"/>
    <s v=""/>
    <n v="4.71"/>
    <n v="18"/>
    <n v="3.85"/>
    <n v="-1"/>
    <s v="Monday"/>
    <s v="0-5 min"/>
    <n v="1"/>
    <s v="Below 0.8"/>
  </r>
  <r>
    <s v="RF008362"/>
    <d v="2026-03-16T21:22:00"/>
    <d v="2026-03-16T00:00:00"/>
    <n v="21"/>
    <x v="0"/>
    <x v="0"/>
    <n v="8"/>
    <n v="169.46"/>
    <n v="167.67"/>
    <n v="1"/>
    <n v="3.9"/>
    <n v="1"/>
    <n v="114"/>
    <s v="Low"/>
    <n v="1.1870000000000001"/>
    <x v="0"/>
    <s v=""/>
    <n v="4.25"/>
    <n v="5"/>
    <n v="-1.79"/>
    <n v="-2.9"/>
    <s v="Monday"/>
    <s v="0-5 min"/>
    <n v="1"/>
    <s v="Between 1.0-1.2"/>
  </r>
  <r>
    <s v="RF008363"/>
    <d v="2026-03-16T21:24:00"/>
    <d v="2026-03-16T00:00:00"/>
    <n v="21"/>
    <x v="3"/>
    <x v="0"/>
    <n v="3.3"/>
    <n v="87.37"/>
    <n v="86.89"/>
    <n v="1"/>
    <n v="4.8"/>
    <n v="6.1"/>
    <n v="62"/>
    <s v="Low"/>
    <n v="1.4410000000000001"/>
    <x v="0"/>
    <s v=""/>
    <n v="4.7300000000000004"/>
    <n v="9"/>
    <n v="-0.48"/>
    <n v="1.3"/>
    <s v="Monday"/>
    <s v="0-5 min"/>
    <n v="1"/>
    <s v="Above 1.2"/>
  </r>
  <r>
    <s v="RF008364"/>
    <d v="2026-03-16T21:26:00"/>
    <d v="2026-03-16T00:00:00"/>
    <n v="21"/>
    <x v="4"/>
    <x v="0"/>
    <n v="3.6"/>
    <n v="103.24"/>
    <n v="107.96"/>
    <n v="1.1000000000000001"/>
    <n v="2.1"/>
    <n v="1.9"/>
    <n v="63"/>
    <s v="Low"/>
    <n v="1.5009999999999999"/>
    <x v="0"/>
    <s v=""/>
    <n v="4.45"/>
    <n v="14"/>
    <n v="4.72"/>
    <n v="-0.2"/>
    <s v="Monday"/>
    <s v="0-5 min"/>
    <n v="1"/>
    <s v="Above 1.2"/>
  </r>
  <r>
    <s v="RF008365"/>
    <d v="2026-03-16T21:40:00"/>
    <d v="2026-03-16T00:00:00"/>
    <n v="21"/>
    <x v="3"/>
    <x v="0"/>
    <n v="4"/>
    <n v="93.48"/>
    <n v="93.76"/>
    <n v="1"/>
    <n v="7.1"/>
    <n v="6.6"/>
    <n v="47"/>
    <s v="Low"/>
    <n v="1.163"/>
    <x v="0"/>
    <s v=""/>
    <n v="4.37"/>
    <n v="49"/>
    <n v="0.28000000000000003"/>
    <n v="-0.5"/>
    <s v="Monday"/>
    <s v="5-10 min"/>
    <n v="1"/>
    <s v="Between 1.0-1.2"/>
  </r>
  <r>
    <s v="RF008366"/>
    <d v="2026-03-16T21:48:00"/>
    <d v="2026-03-16T00:00:00"/>
    <n v="21"/>
    <x v="0"/>
    <x v="0"/>
    <n v="8.5"/>
    <n v="153.43"/>
    <n v="154.59"/>
    <n v="1"/>
    <n v="2.1"/>
    <n v="1.3"/>
    <n v="109"/>
    <s v="Medium"/>
    <n v="1.016"/>
    <x v="0"/>
    <s v=""/>
    <n v="4.51"/>
    <n v="35"/>
    <n v="1.1599999999999999"/>
    <n v="-0.8"/>
    <s v="Monday"/>
    <s v="0-5 min"/>
    <n v="1"/>
    <s v="Between 1.0-1.2"/>
  </r>
  <r>
    <s v="RF008367"/>
    <d v="2026-03-16T21:54:00"/>
    <d v="2026-03-16T00:00:00"/>
    <n v="21"/>
    <x v="3"/>
    <x v="0"/>
    <n v="2.5"/>
    <n v="70.040000000000006"/>
    <n v="72.37"/>
    <n v="1"/>
    <n v="6.2"/>
    <n v="6.7"/>
    <n v="60"/>
    <s v="Low"/>
    <n v="1.5009999999999999"/>
    <x v="0"/>
    <s v=""/>
    <n v="4.38"/>
    <n v="26"/>
    <n v="2.33"/>
    <n v="0.5"/>
    <s v="Monday"/>
    <s v="5-10 min"/>
    <n v="1"/>
    <s v="Above 1.2"/>
  </r>
  <r>
    <s v="RF008368"/>
    <d v="2026-03-16T21:57:00"/>
    <d v="2026-03-16T00:00:00"/>
    <n v="21"/>
    <x v="3"/>
    <x v="0"/>
    <n v="2.9"/>
    <n v="75.45"/>
    <n v="72.89"/>
    <n v="1"/>
    <n v="5.0999999999999996"/>
    <n v="6"/>
    <n v="60"/>
    <s v="Low"/>
    <n v="1.546"/>
    <x v="0"/>
    <s v=""/>
    <n v="4.68"/>
    <n v="15"/>
    <n v="-2.56"/>
    <n v="0.9"/>
    <s v="Monday"/>
    <s v="5-10 min"/>
    <n v="1"/>
    <s v="Above 1.2"/>
  </r>
  <r>
    <s v="RF008369"/>
    <d v="2026-03-16T22:06:00"/>
    <d v="2026-03-16T00:00:00"/>
    <n v="22"/>
    <x v="1"/>
    <x v="0"/>
    <n v="9.1999999999999993"/>
    <n v="155.99"/>
    <m/>
    <n v="1"/>
    <n v="9.8000000000000007"/>
    <n v="8.9"/>
    <n v="97"/>
    <s v="Low"/>
    <n v="1.3440000000000001"/>
    <x v="2"/>
    <s v="ETA too high"/>
    <n v="4.71"/>
    <n v="5"/>
    <m/>
    <n v="-0.9"/>
    <s v="Monday"/>
    <s v="5-10 min"/>
    <n v="0"/>
    <s v="Above 1.2"/>
  </r>
  <r>
    <s v="RF008370"/>
    <d v="2026-03-16T22:12:00"/>
    <d v="2026-03-16T00:00:00"/>
    <n v="22"/>
    <x v="1"/>
    <x v="1"/>
    <n v="24.3"/>
    <n v="463.05"/>
    <m/>
    <n v="1"/>
    <n v="4.5999999999999996"/>
    <n v="2.9"/>
    <n v="98"/>
    <s v="Low"/>
    <n v="1.4219999999999999"/>
    <x v="2"/>
    <s v="Pickup issue"/>
    <n v="4.68"/>
    <n v="0"/>
    <m/>
    <n v="-1.7"/>
    <s v="Monday"/>
    <s v="0-5 min"/>
    <n v="0"/>
    <s v="Above 1.2"/>
  </r>
  <r>
    <s v="RF008371"/>
    <d v="2026-03-16T22:15:00"/>
    <d v="2026-03-16T00:00:00"/>
    <n v="22"/>
    <x v="0"/>
    <x v="1"/>
    <n v="4.9000000000000004"/>
    <n v="134.01"/>
    <n v="139.47999999999999"/>
    <n v="1.1000000000000001"/>
    <n v="3.1"/>
    <n v="1"/>
    <n v="116"/>
    <s v="High"/>
    <n v="0.80600000000000005"/>
    <x v="0"/>
    <s v=""/>
    <n v="4.57"/>
    <n v="0"/>
    <n v="5.47"/>
    <n v="-2.1"/>
    <s v="Monday"/>
    <s v="0-5 min"/>
    <n v="1"/>
    <s v="Between 0.8-1.0"/>
  </r>
  <r>
    <s v="RF008372"/>
    <d v="2026-03-16T22:35:00"/>
    <d v="2026-03-16T00:00:00"/>
    <n v="22"/>
    <x v="1"/>
    <x v="0"/>
    <n v="2.4"/>
    <n v="84.1"/>
    <n v="82.9"/>
    <n v="1.1000000000000001"/>
    <n v="2.1"/>
    <n v="3"/>
    <n v="75"/>
    <s v="Low"/>
    <n v="0.94899999999999995"/>
    <x v="0"/>
    <s v=""/>
    <n v="4.87"/>
    <n v="6"/>
    <n v="-1.2"/>
    <n v="0.9"/>
    <s v="Monday"/>
    <s v="0-5 min"/>
    <n v="1"/>
    <s v="Between 0.8-1.0"/>
  </r>
  <r>
    <s v="RF008373"/>
    <d v="2026-03-16T22:42:00"/>
    <d v="2026-03-16T00:00:00"/>
    <n v="22"/>
    <x v="0"/>
    <x v="0"/>
    <n v="2.2999999999999998"/>
    <n v="81.14"/>
    <n v="81.69"/>
    <n v="1.1000000000000001"/>
    <n v="3.8"/>
    <n v="6.8"/>
    <n v="144"/>
    <s v="Low"/>
    <n v="1.615"/>
    <x v="0"/>
    <s v=""/>
    <n v="4.6500000000000004"/>
    <n v="44"/>
    <n v="0.55000000000000004"/>
    <n v="3"/>
    <s v="Monday"/>
    <s v="0-5 min"/>
    <n v="1"/>
    <s v="Above 1.2"/>
  </r>
  <r>
    <s v="RF008374"/>
    <d v="2026-03-16T22:55:00"/>
    <d v="2026-03-16T00:00:00"/>
    <n v="22"/>
    <x v="1"/>
    <x v="0"/>
    <n v="6.1"/>
    <n v="138.53"/>
    <n v="135.01"/>
    <n v="1"/>
    <n v="2"/>
    <n v="3.2"/>
    <n v="90"/>
    <s v="Low"/>
    <n v="1.181"/>
    <x v="0"/>
    <s v=""/>
    <n v="4.93"/>
    <n v="13"/>
    <n v="-3.52"/>
    <n v="1.2"/>
    <s v="Monday"/>
    <s v="0-5 min"/>
    <n v="1"/>
    <s v="Between 1.0-1.2"/>
  </r>
  <r>
    <s v="RF008375"/>
    <d v="2026-03-16T23:56:00"/>
    <d v="2026-03-16T00:00:00"/>
    <n v="23"/>
    <x v="4"/>
    <x v="0"/>
    <n v="13"/>
    <n v="263.25"/>
    <n v="262"/>
    <n v="1"/>
    <n v="2"/>
    <n v="1"/>
    <n v="59"/>
    <s v="Low"/>
    <n v="1.867"/>
    <x v="0"/>
    <s v=""/>
    <n v="4.2699999999999996"/>
    <n v="9"/>
    <n v="-1.25"/>
    <n v="-1"/>
    <s v="Monday"/>
    <s v="0-5 min"/>
    <n v="1"/>
    <s v="Above 1.2"/>
  </r>
  <r>
    <s v="RF008376"/>
    <d v="2026-03-17T00:04:00"/>
    <d v="2026-03-17T00:00:00"/>
    <n v="0"/>
    <x v="4"/>
    <x v="0"/>
    <n v="10.1"/>
    <n v="180.51"/>
    <n v="177.19"/>
    <n v="1"/>
    <n v="5.5"/>
    <n v="3.7"/>
    <n v="67"/>
    <s v="Low"/>
    <n v="1.669"/>
    <x v="0"/>
    <s v=""/>
    <n v="4.75"/>
    <n v="11"/>
    <n v="-3.32"/>
    <n v="-1.8"/>
    <s v="Tuesday"/>
    <s v="5-10 min"/>
    <n v="1"/>
    <s v="Above 1.2"/>
  </r>
  <r>
    <s v="RF008377"/>
    <d v="2026-03-17T00:16:00"/>
    <d v="2026-03-17T00:00:00"/>
    <n v="0"/>
    <x v="0"/>
    <x v="0"/>
    <n v="7.2"/>
    <n v="145.72999999999999"/>
    <n v="144.97"/>
    <n v="1"/>
    <n v="8.6999999999999993"/>
    <n v="6.3"/>
    <n v="122"/>
    <s v="Medium"/>
    <n v="1.159"/>
    <x v="0"/>
    <s v=""/>
    <n v="4.74"/>
    <n v="7"/>
    <n v="-0.76"/>
    <n v="-2.4"/>
    <s v="Tuesday"/>
    <s v="5-10 min"/>
    <n v="1"/>
    <s v="Between 1.0-1.2"/>
  </r>
  <r>
    <s v="RF008378"/>
    <d v="2026-03-17T00:33:00"/>
    <d v="2026-03-17T00:00:00"/>
    <n v="0"/>
    <x v="2"/>
    <x v="0"/>
    <n v="2.2000000000000002"/>
    <n v="75.86"/>
    <m/>
    <n v="1"/>
    <n v="4"/>
    <m/>
    <n v="129"/>
    <s v="Low"/>
    <n v="1.468"/>
    <x v="3"/>
    <s v="No driver available"/>
    <n v="4.54"/>
    <n v="1"/>
    <m/>
    <m/>
    <s v="Tuesday"/>
    <s v="0-5 min"/>
    <n v="0"/>
    <s v="Above 1.2"/>
  </r>
  <r>
    <s v="RF008379"/>
    <d v="2026-03-17T00:34:00"/>
    <d v="2026-03-17T00:00:00"/>
    <n v="0"/>
    <x v="2"/>
    <x v="0"/>
    <n v="6.1"/>
    <n v="127.02"/>
    <m/>
    <n v="1"/>
    <n v="2.5"/>
    <n v="1.2"/>
    <n v="112"/>
    <s v="Medium"/>
    <n v="0.95"/>
    <x v="1"/>
    <s v="Vehicle issue"/>
    <n v="4.92"/>
    <n v="2"/>
    <m/>
    <n v="-1.3"/>
    <s v="Tuesday"/>
    <s v="0-5 min"/>
    <n v="0"/>
    <s v="Between 0.8-1.0"/>
  </r>
  <r>
    <s v="RF008380"/>
    <d v="2026-03-17T00:47:00"/>
    <d v="2026-03-17T00:00:00"/>
    <n v="0"/>
    <x v="2"/>
    <x v="0"/>
    <n v="1.6"/>
    <n v="72.63"/>
    <n v="75.59"/>
    <n v="1.1000000000000001"/>
    <n v="6.4"/>
    <n v="5.2"/>
    <n v="131"/>
    <s v="Low"/>
    <n v="1.75"/>
    <x v="0"/>
    <s v=""/>
    <n v="4.6900000000000004"/>
    <n v="14"/>
    <n v="2.96"/>
    <n v="-1.2"/>
    <s v="Tuesday"/>
    <s v="5-10 min"/>
    <n v="1"/>
    <s v="Above 1.2"/>
  </r>
  <r>
    <s v="RF008381"/>
    <d v="2026-03-17T01:24:00"/>
    <d v="2026-03-17T00:00:00"/>
    <n v="1"/>
    <x v="0"/>
    <x v="0"/>
    <n v="14.3"/>
    <n v="232.92"/>
    <n v="247.15"/>
    <n v="1"/>
    <n v="7"/>
    <n v="14.7"/>
    <n v="134"/>
    <s v="Medium"/>
    <n v="1.111"/>
    <x v="0"/>
    <s v=""/>
    <n v="4.72"/>
    <n v="3"/>
    <n v="14.23"/>
    <n v="7.7"/>
    <s v="Tuesday"/>
    <s v="5-10 min"/>
    <n v="1"/>
    <s v="Between 1.0-1.2"/>
  </r>
  <r>
    <s v="RF008382"/>
    <d v="2026-03-17T01:35:00"/>
    <d v="2026-03-17T00:00:00"/>
    <n v="1"/>
    <x v="3"/>
    <x v="0"/>
    <n v="3.3"/>
    <n v="94.33"/>
    <n v="89.33"/>
    <n v="1"/>
    <n v="3.2"/>
    <n v="2.2999999999999998"/>
    <n v="65"/>
    <s v="Low"/>
    <n v="1.722"/>
    <x v="0"/>
    <s v=""/>
    <n v="4.7699999999999996"/>
    <n v="7"/>
    <n v="-5"/>
    <n v="-0.9"/>
    <s v="Tuesday"/>
    <s v="0-5 min"/>
    <n v="1"/>
    <s v="Above 1.2"/>
  </r>
  <r>
    <s v="RF008383"/>
    <d v="2026-03-17T01:42:00"/>
    <d v="2026-03-17T00:00:00"/>
    <n v="1"/>
    <x v="0"/>
    <x v="0"/>
    <n v="4.2"/>
    <n v="107.1"/>
    <m/>
    <n v="1.1000000000000001"/>
    <n v="5.5"/>
    <n v="1"/>
    <n v="144"/>
    <s v="Low"/>
    <n v="1.444"/>
    <x v="2"/>
    <s v="ETA too high"/>
    <n v="5"/>
    <n v="2"/>
    <m/>
    <n v="-4.5"/>
    <s v="Tuesday"/>
    <s v="5-10 min"/>
    <n v="0"/>
    <s v="Above 1.2"/>
  </r>
  <r>
    <s v="RF008384"/>
    <d v="2026-03-17T02:05:00"/>
    <d v="2026-03-17T00:00:00"/>
    <n v="2"/>
    <x v="0"/>
    <x v="1"/>
    <n v="11.8"/>
    <n v="232.89"/>
    <n v="234.16"/>
    <n v="1"/>
    <n v="6.9"/>
    <n v="10.7"/>
    <n v="137"/>
    <s v="Low"/>
    <n v="1.407"/>
    <x v="0"/>
    <s v=""/>
    <n v="4.62"/>
    <n v="0"/>
    <n v="1.27"/>
    <n v="3.8"/>
    <s v="Tuesday"/>
    <s v="5-10 min"/>
    <n v="1"/>
    <s v="Above 1.2"/>
  </r>
  <r>
    <s v="RF008385"/>
    <d v="2026-03-17T02:21:00"/>
    <d v="2026-03-17T00:00:00"/>
    <n v="2"/>
    <x v="1"/>
    <x v="0"/>
    <n v="4.0999999999999996"/>
    <n v="107.54"/>
    <m/>
    <n v="1.1000000000000001"/>
    <n v="4.9000000000000004"/>
    <n v="6"/>
    <n v="94"/>
    <s v="Medium"/>
    <n v="1.093"/>
    <x v="1"/>
    <s v="Driver unavailable"/>
    <n v="4.7300000000000004"/>
    <n v="7"/>
    <m/>
    <n v="1.1000000000000001"/>
    <s v="Tuesday"/>
    <s v="0-5 min"/>
    <n v="0"/>
    <s v="Between 1.0-1.2"/>
  </r>
  <r>
    <s v="RF008386"/>
    <d v="2026-03-17T02:58:00"/>
    <d v="2026-03-17T00:00:00"/>
    <n v="2"/>
    <x v="3"/>
    <x v="1"/>
    <n v="14.7"/>
    <n v="281.27999999999997"/>
    <n v="282.43"/>
    <n v="1"/>
    <n v="2.7"/>
    <n v="6"/>
    <n v="61"/>
    <s v="Low"/>
    <n v="1.4790000000000001"/>
    <x v="0"/>
    <s v=""/>
    <n v="4.93"/>
    <n v="0"/>
    <n v="1.1499999999999999"/>
    <n v="3.3"/>
    <s v="Tuesday"/>
    <s v="0-5 min"/>
    <n v="1"/>
    <s v="Above 1.2"/>
  </r>
  <r>
    <s v="RF008387"/>
    <d v="2026-03-17T03:24:00"/>
    <d v="2026-03-17T00:00:00"/>
    <n v="3"/>
    <x v="0"/>
    <x v="0"/>
    <n v="0.7"/>
    <n v="51.34"/>
    <m/>
    <n v="1"/>
    <n v="3.1"/>
    <n v="3.7"/>
    <n v="139"/>
    <s v="Medium"/>
    <n v="1.1830000000000001"/>
    <x v="2"/>
    <s v="Fare too high"/>
    <n v="4.67"/>
    <n v="23"/>
    <m/>
    <n v="0.6"/>
    <s v="Tuesday"/>
    <s v="0-5 min"/>
    <n v="0"/>
    <s v="Between 1.0-1.2"/>
  </r>
  <r>
    <s v="RF008388"/>
    <d v="2026-03-17T03:52:00"/>
    <d v="2026-03-17T00:00:00"/>
    <n v="3"/>
    <x v="2"/>
    <x v="0"/>
    <n v="3"/>
    <n v="86.02"/>
    <m/>
    <n v="1"/>
    <n v="2"/>
    <n v="6.8"/>
    <n v="131"/>
    <s v="Medium"/>
    <n v="1.264"/>
    <x v="1"/>
    <s v="Pickup too far"/>
    <n v="4.91"/>
    <n v="4"/>
    <m/>
    <n v="4.8"/>
    <s v="Tuesday"/>
    <s v="0-5 min"/>
    <n v="0"/>
    <s v="Above 1.2"/>
  </r>
  <r>
    <s v="RF008389"/>
    <d v="2026-03-17T03:56:00"/>
    <d v="2026-03-17T00:00:00"/>
    <n v="3"/>
    <x v="1"/>
    <x v="0"/>
    <n v="8.6999999999999993"/>
    <n v="170.79"/>
    <n v="178.89"/>
    <n v="1"/>
    <n v="2.6"/>
    <n v="3.9"/>
    <n v="104"/>
    <s v="Low"/>
    <n v="1.4139999999999999"/>
    <x v="0"/>
    <s v=""/>
    <n v="4.6900000000000004"/>
    <n v="10"/>
    <n v="8.1"/>
    <n v="1.3"/>
    <s v="Tuesday"/>
    <s v="0-5 min"/>
    <n v="1"/>
    <s v="Above 1.2"/>
  </r>
  <r>
    <s v="RF008390"/>
    <d v="2026-03-17T04:02:00"/>
    <d v="2026-03-17T00:00:00"/>
    <n v="4"/>
    <x v="4"/>
    <x v="0"/>
    <n v="9.6999999999999993"/>
    <n v="171.19"/>
    <n v="169.4"/>
    <n v="1"/>
    <n v="5.5"/>
    <n v="9.1999999999999993"/>
    <n v="65"/>
    <s v="Low"/>
    <n v="2.2000000000000002"/>
    <x v="0"/>
    <s v=""/>
    <n v="4.7699999999999996"/>
    <n v="2"/>
    <n v="-1.79"/>
    <n v="3.7"/>
    <s v="Tuesday"/>
    <s v="5-10 min"/>
    <n v="1"/>
    <s v="Above 1.2"/>
  </r>
  <r>
    <s v="RF008391"/>
    <d v="2026-03-17T04:35:00"/>
    <d v="2026-03-17T00:00:00"/>
    <n v="4"/>
    <x v="2"/>
    <x v="0"/>
    <n v="3.2"/>
    <n v="86.78"/>
    <n v="87.29"/>
    <n v="1"/>
    <n v="3.7"/>
    <n v="7.3"/>
    <n v="131"/>
    <s v="Low"/>
    <n v="1.9339999999999999"/>
    <x v="0"/>
    <s v=""/>
    <n v="4.66"/>
    <n v="8"/>
    <n v="0.51"/>
    <n v="3.6"/>
    <s v="Tuesday"/>
    <s v="0-5 min"/>
    <n v="1"/>
    <s v="Above 1.2"/>
  </r>
  <r>
    <s v="RF008392"/>
    <d v="2026-03-17T04:42:00"/>
    <d v="2026-03-17T00:00:00"/>
    <n v="4"/>
    <x v="2"/>
    <x v="1"/>
    <n v="2"/>
    <n v="80.959999999999994"/>
    <n v="82.68"/>
    <n v="1.1000000000000001"/>
    <n v="2"/>
    <n v="1.7"/>
    <n v="127"/>
    <s v="Medium"/>
    <n v="1.119"/>
    <x v="0"/>
    <s v=""/>
    <n v="4.63"/>
    <n v="0"/>
    <n v="1.72"/>
    <n v="-0.3"/>
    <s v="Tuesday"/>
    <s v="0-5 min"/>
    <n v="1"/>
    <s v="Between 1.0-1.2"/>
  </r>
  <r>
    <s v="RF008393"/>
    <d v="2026-03-17T04:44:00"/>
    <d v="2026-03-17T00:00:00"/>
    <n v="4"/>
    <x v="2"/>
    <x v="0"/>
    <n v="7.3"/>
    <n v="157.91999999999999"/>
    <n v="150.94999999999999"/>
    <n v="1"/>
    <n v="4.9000000000000004"/>
    <n v="6.3"/>
    <n v="114"/>
    <s v="Low"/>
    <n v="1.214"/>
    <x v="0"/>
    <s v=""/>
    <n v="4.7"/>
    <n v="7"/>
    <n v="-6.97"/>
    <n v="1.4"/>
    <s v="Tuesday"/>
    <s v="0-5 min"/>
    <n v="1"/>
    <s v="Above 1.2"/>
  </r>
  <r>
    <s v="RF008394"/>
    <d v="2026-03-17T05:07:00"/>
    <d v="2026-03-17T00:00:00"/>
    <n v="5"/>
    <x v="0"/>
    <x v="1"/>
    <n v="5.0999999999999996"/>
    <n v="107.23"/>
    <m/>
    <n v="1"/>
    <n v="6.6"/>
    <n v="10.9"/>
    <n v="125"/>
    <s v="Medium"/>
    <n v="1.1259999999999999"/>
    <x v="2"/>
    <s v="Pickup issue"/>
    <n v="4.53"/>
    <n v="0"/>
    <m/>
    <n v="4.3"/>
    <s v="Tuesday"/>
    <s v="5-10 min"/>
    <n v="0"/>
    <s v="Between 1.0-1.2"/>
  </r>
  <r>
    <s v="RF008395"/>
    <d v="2026-03-17T05:15:00"/>
    <d v="2026-03-17T00:00:00"/>
    <n v="5"/>
    <x v="0"/>
    <x v="0"/>
    <n v="0.7"/>
    <n v="59.59"/>
    <n v="56.45"/>
    <n v="1.1000000000000001"/>
    <n v="4.3"/>
    <n v="6.7"/>
    <n v="139"/>
    <s v="Medium"/>
    <n v="1.002"/>
    <x v="0"/>
    <s v=""/>
    <n v="4.54"/>
    <n v="17"/>
    <n v="-3.14"/>
    <n v="2.4"/>
    <s v="Tuesday"/>
    <s v="0-5 min"/>
    <n v="1"/>
    <s v="Between 1.0-1.2"/>
  </r>
  <r>
    <s v="RF008396"/>
    <d v="2026-03-17T05:27:00"/>
    <d v="2026-03-17T00:00:00"/>
    <n v="5"/>
    <x v="4"/>
    <x v="0"/>
    <n v="2.1"/>
    <n v="69.81"/>
    <n v="71.989999999999995"/>
    <n v="1"/>
    <n v="4.0999999999999996"/>
    <n v="7.9"/>
    <n v="66"/>
    <s v="Low"/>
    <n v="2.2000000000000002"/>
    <x v="0"/>
    <s v=""/>
    <n v="4.67"/>
    <n v="9"/>
    <n v="2.1800000000000002"/>
    <n v="3.8"/>
    <s v="Tuesday"/>
    <s v="0-5 min"/>
    <n v="1"/>
    <s v="Above 1.2"/>
  </r>
  <r>
    <s v="RF008397"/>
    <d v="2026-03-17T05:30:00"/>
    <d v="2026-03-17T00:00:00"/>
    <n v="5"/>
    <x v="0"/>
    <x v="0"/>
    <n v="8.8000000000000007"/>
    <n v="179.43"/>
    <n v="176.89"/>
    <n v="1.1000000000000001"/>
    <n v="7.3"/>
    <n v="15.4"/>
    <n v="144"/>
    <s v="Low"/>
    <n v="2.085"/>
    <x v="0"/>
    <s v=""/>
    <n v="4.7"/>
    <n v="6"/>
    <n v="-2.54"/>
    <n v="8.1"/>
    <s v="Tuesday"/>
    <s v="5-10 min"/>
    <n v="1"/>
    <s v="Above 1.2"/>
  </r>
  <r>
    <s v="RF008398"/>
    <d v="2026-03-17T05:35:00"/>
    <d v="2026-03-17T00:00:00"/>
    <n v="5"/>
    <x v="3"/>
    <x v="0"/>
    <n v="7"/>
    <n v="159.1"/>
    <n v="153.36000000000001"/>
    <n v="1"/>
    <n v="6.7"/>
    <n v="6"/>
    <n v="74"/>
    <s v="Low"/>
    <n v="2.2000000000000002"/>
    <x v="0"/>
    <s v=""/>
    <n v="4.82"/>
    <n v="4"/>
    <n v="-5.74"/>
    <n v="-0.7"/>
    <s v="Tuesday"/>
    <s v="5-10 min"/>
    <n v="1"/>
    <s v="Above 1.2"/>
  </r>
  <r>
    <s v="RF008399"/>
    <d v="2026-03-17T06:00:00"/>
    <d v="2026-03-17T00:00:00"/>
    <n v="6"/>
    <x v="1"/>
    <x v="0"/>
    <n v="3.6"/>
    <n v="93.92"/>
    <n v="94.89"/>
    <n v="1"/>
    <n v="5.6"/>
    <n v="5.4"/>
    <n v="105"/>
    <s v="Low"/>
    <n v="1.56"/>
    <x v="0"/>
    <s v=""/>
    <n v="4.62"/>
    <n v="2"/>
    <n v="0.97"/>
    <n v="-0.2"/>
    <s v="Tuesday"/>
    <s v="5-10 min"/>
    <n v="1"/>
    <s v="Above 1.2"/>
  </r>
  <r>
    <s v="RF008400"/>
    <d v="2026-03-17T06:11:00"/>
    <d v="2026-03-17T00:00:00"/>
    <n v="6"/>
    <x v="0"/>
    <x v="0"/>
    <n v="1.8"/>
    <n v="69.39"/>
    <n v="69.849999999999994"/>
    <n v="1"/>
    <n v="7.4"/>
    <n v="3.5"/>
    <n v="134"/>
    <s v="Medium"/>
    <n v="1.147"/>
    <x v="0"/>
    <s v=""/>
    <n v="4.99"/>
    <n v="2"/>
    <n v="0.46"/>
    <n v="-3.9"/>
    <s v="Tuesday"/>
    <s v="5-10 min"/>
    <n v="1"/>
    <s v="Between 1.0-1.2"/>
  </r>
  <r>
    <s v="RF008401"/>
    <d v="2026-03-17T06:17:00"/>
    <d v="2026-03-17T00:00:00"/>
    <n v="6"/>
    <x v="0"/>
    <x v="0"/>
    <n v="8.1"/>
    <n v="183.95"/>
    <n v="172.03"/>
    <n v="1.2"/>
    <n v="7.3"/>
    <n v="5"/>
    <n v="141"/>
    <s v="Medium"/>
    <n v="1.0269999999999999"/>
    <x v="0"/>
    <s v=""/>
    <n v="4.46"/>
    <n v="20"/>
    <n v="-11.92"/>
    <n v="-2.2999999999999998"/>
    <s v="Tuesday"/>
    <s v="5-10 min"/>
    <n v="1"/>
    <s v="Between 1.0-1.2"/>
  </r>
  <r>
    <s v="RF008402"/>
    <d v="2026-03-17T06:17:00"/>
    <d v="2026-03-17T00:00:00"/>
    <n v="6"/>
    <x v="3"/>
    <x v="0"/>
    <n v="10.9"/>
    <n v="228.55"/>
    <n v="213.88"/>
    <n v="1"/>
    <n v="4.2"/>
    <n v="2.8"/>
    <n v="75"/>
    <s v="Low"/>
    <n v="1.597"/>
    <x v="0"/>
    <s v=""/>
    <n v="4.53"/>
    <n v="34"/>
    <n v="-14.67"/>
    <n v="-1.4"/>
    <s v="Tuesday"/>
    <s v="0-5 min"/>
    <n v="1"/>
    <s v="Above 1.2"/>
  </r>
  <r>
    <s v="RF008403"/>
    <d v="2026-03-17T06:25:00"/>
    <d v="2026-03-17T00:00:00"/>
    <n v="6"/>
    <x v="3"/>
    <x v="1"/>
    <n v="7.3"/>
    <n v="140.35"/>
    <n v="139.44"/>
    <n v="1"/>
    <n v="5.2"/>
    <n v="7"/>
    <n v="68"/>
    <s v="Low"/>
    <n v="2.2000000000000002"/>
    <x v="0"/>
    <s v=""/>
    <n v="4.7699999999999996"/>
    <n v="0"/>
    <n v="-0.91"/>
    <n v="1.8"/>
    <s v="Tuesday"/>
    <s v="5-10 min"/>
    <n v="1"/>
    <s v="Above 1.2"/>
  </r>
  <r>
    <s v="RF008404"/>
    <d v="2026-03-17T06:35:00"/>
    <d v="2026-03-17T00:00:00"/>
    <n v="6"/>
    <x v="1"/>
    <x v="0"/>
    <n v="2.5"/>
    <n v="87.21"/>
    <m/>
    <n v="1.1000000000000001"/>
    <n v="5.6"/>
    <n v="5.8"/>
    <n v="98"/>
    <s v="Medium"/>
    <n v="0.90400000000000003"/>
    <x v="2"/>
    <s v="ETA too high"/>
    <n v="4.96"/>
    <n v="8"/>
    <m/>
    <n v="0.2"/>
    <s v="Tuesday"/>
    <s v="5-10 min"/>
    <n v="0"/>
    <s v="Between 0.8-1.0"/>
  </r>
  <r>
    <s v="RF008405"/>
    <d v="2026-03-17T06:51:00"/>
    <d v="2026-03-17T00:00:00"/>
    <n v="6"/>
    <x v="0"/>
    <x v="0"/>
    <n v="3.6"/>
    <n v="97.5"/>
    <n v="95.73"/>
    <n v="1"/>
    <n v="8.6"/>
    <n v="7.7"/>
    <n v="133"/>
    <s v="Medium"/>
    <n v="1.228"/>
    <x v="0"/>
    <s v=""/>
    <n v="4.55"/>
    <n v="2"/>
    <n v="-1.77"/>
    <n v="-0.9"/>
    <s v="Tuesday"/>
    <s v="5-10 min"/>
    <n v="1"/>
    <s v="Above 1.2"/>
  </r>
  <r>
    <s v="RF008406"/>
    <d v="2026-03-17T07:05:00"/>
    <d v="2026-03-17T00:00:00"/>
    <n v="7"/>
    <x v="1"/>
    <x v="0"/>
    <n v="17.8"/>
    <n v="358.66"/>
    <n v="369.09"/>
    <n v="1.1000000000000001"/>
    <n v="5.9"/>
    <n v="6.2"/>
    <n v="95"/>
    <s v="Medium"/>
    <n v="0.98799999999999999"/>
    <x v="0"/>
    <s v=""/>
    <n v="5"/>
    <n v="3"/>
    <n v="10.43"/>
    <n v="0.3"/>
    <s v="Tuesday"/>
    <s v="5-10 min"/>
    <n v="1"/>
    <s v="Between 0.8-1.0"/>
  </r>
  <r>
    <s v="RF008407"/>
    <d v="2026-03-17T07:08:00"/>
    <d v="2026-03-17T00:00:00"/>
    <n v="7"/>
    <x v="0"/>
    <x v="0"/>
    <n v="5.7"/>
    <n v="126.88"/>
    <n v="128.86000000000001"/>
    <n v="1.1000000000000001"/>
    <n v="5.9"/>
    <n v="5.0999999999999996"/>
    <n v="139"/>
    <s v="Medium"/>
    <n v="1.0309999999999999"/>
    <x v="0"/>
    <s v=""/>
    <n v="4.8499999999999996"/>
    <n v="10"/>
    <n v="1.98"/>
    <n v="-0.8"/>
    <s v="Tuesday"/>
    <s v="5-10 min"/>
    <n v="1"/>
    <s v="Between 1.0-1.2"/>
  </r>
  <r>
    <s v="RF008408"/>
    <d v="2026-03-17T07:41:00"/>
    <d v="2026-03-17T00:00:00"/>
    <n v="7"/>
    <x v="1"/>
    <x v="0"/>
    <n v="19.5"/>
    <n v="365.38"/>
    <n v="358.44"/>
    <n v="1.1000000000000001"/>
    <n v="8.6999999999999993"/>
    <n v="8.6"/>
    <n v="96"/>
    <s v="Medium"/>
    <n v="1.1839999999999999"/>
    <x v="0"/>
    <s v=""/>
    <n v="4.8"/>
    <n v="4"/>
    <n v="-6.94"/>
    <n v="-0.1"/>
    <s v="Tuesday"/>
    <s v="5-10 min"/>
    <n v="1"/>
    <s v="Between 1.0-1.2"/>
  </r>
  <r>
    <s v="RF008409"/>
    <d v="2026-03-17T08:12:00"/>
    <d v="2026-03-17T00:00:00"/>
    <n v="8"/>
    <x v="0"/>
    <x v="0"/>
    <n v="3.6"/>
    <n v="109.37"/>
    <n v="107.77"/>
    <n v="1.2"/>
    <n v="7.3"/>
    <n v="3.8"/>
    <n v="99"/>
    <s v="Medium"/>
    <n v="0.72699999999999998"/>
    <x v="0"/>
    <s v=""/>
    <n v="4.79"/>
    <n v="1"/>
    <n v="-1.6"/>
    <n v="-3.5"/>
    <s v="Tuesday"/>
    <s v="5-10 min"/>
    <n v="1"/>
    <s v="Below 0.8"/>
  </r>
  <r>
    <s v="RF008410"/>
    <d v="2026-03-17T08:20:00"/>
    <d v="2026-03-17T00:00:00"/>
    <n v="8"/>
    <x v="0"/>
    <x v="0"/>
    <n v="4.9000000000000004"/>
    <n v="116.88"/>
    <n v="118.8"/>
    <n v="1.1000000000000001"/>
    <n v="5.5"/>
    <n v="10.4"/>
    <n v="102"/>
    <s v="Medium"/>
    <n v="0.83599999999999997"/>
    <x v="0"/>
    <s v=""/>
    <n v="4.79"/>
    <n v="41"/>
    <n v="1.92"/>
    <n v="4.9000000000000004"/>
    <s v="Tuesday"/>
    <s v="5-10 min"/>
    <n v="1"/>
    <s v="Between 0.8-1.0"/>
  </r>
  <r>
    <s v="RF008411"/>
    <d v="2026-03-17T08:21:00"/>
    <d v="2026-03-17T00:00:00"/>
    <n v="8"/>
    <x v="2"/>
    <x v="0"/>
    <n v="1.8"/>
    <n v="66.23"/>
    <n v="64.739999999999995"/>
    <n v="1"/>
    <n v="2"/>
    <n v="2"/>
    <n v="103"/>
    <s v="Medium"/>
    <n v="1.044"/>
    <x v="0"/>
    <s v=""/>
    <n v="4.5999999999999996"/>
    <n v="7"/>
    <n v="-1.49"/>
    <n v="0"/>
    <s v="Tuesday"/>
    <s v="0-5 min"/>
    <n v="1"/>
    <s v="Between 1.0-1.2"/>
  </r>
  <r>
    <s v="RF008412"/>
    <d v="2026-03-17T08:34:00"/>
    <d v="2026-03-17T00:00:00"/>
    <n v="8"/>
    <x v="0"/>
    <x v="0"/>
    <n v="2.2000000000000002"/>
    <n v="81.93"/>
    <n v="76.88"/>
    <n v="1.1000000000000001"/>
    <n v="5.2"/>
    <n v="4.3"/>
    <n v="124"/>
    <s v="Medium"/>
    <n v="0.90300000000000002"/>
    <x v="0"/>
    <s v=""/>
    <n v="4.5999999999999996"/>
    <n v="2"/>
    <n v="-5.05"/>
    <n v="-0.9"/>
    <s v="Tuesday"/>
    <s v="5-10 min"/>
    <n v="1"/>
    <s v="Between 0.8-1.0"/>
  </r>
  <r>
    <s v="RF008413"/>
    <d v="2026-03-17T08:44:00"/>
    <d v="2026-03-17T00:00:00"/>
    <n v="8"/>
    <x v="2"/>
    <x v="0"/>
    <n v="1.8"/>
    <n v="65.59"/>
    <n v="64.05"/>
    <n v="1"/>
    <n v="5.6"/>
    <n v="5.6"/>
    <n v="98"/>
    <s v="Medium"/>
    <n v="1.0089999999999999"/>
    <x v="0"/>
    <s v=""/>
    <n v="4.5999999999999996"/>
    <n v="8"/>
    <n v="-1.54"/>
    <n v="0"/>
    <s v="Tuesday"/>
    <s v="5-10 min"/>
    <n v="1"/>
    <s v="Between 1.0-1.2"/>
  </r>
  <r>
    <s v="RF008414"/>
    <d v="2026-03-17T08:44:00"/>
    <d v="2026-03-17T00:00:00"/>
    <n v="8"/>
    <x v="0"/>
    <x v="0"/>
    <n v="2.4"/>
    <n v="107.18"/>
    <m/>
    <n v="1.4"/>
    <n v="9.5"/>
    <n v="7.9"/>
    <n v="123"/>
    <s v="High"/>
    <n v="0.73899999999999999"/>
    <x v="2"/>
    <s v="Changed plans"/>
    <n v="4.6100000000000003"/>
    <n v="7"/>
    <m/>
    <n v="-1.6"/>
    <s v="Tuesday"/>
    <s v="5-10 min"/>
    <n v="0"/>
    <s v="Below 0.8"/>
  </r>
  <r>
    <s v="RF008415"/>
    <d v="2026-03-17T08:56:00"/>
    <d v="2026-03-17T00:00:00"/>
    <n v="8"/>
    <x v="0"/>
    <x v="0"/>
    <n v="8.1"/>
    <n v="187.08"/>
    <n v="178.07"/>
    <n v="1.2"/>
    <n v="6.9"/>
    <n v="11.2"/>
    <n v="107"/>
    <s v="Medium"/>
    <n v="0.75600000000000001"/>
    <x v="0"/>
    <s v=""/>
    <n v="4.83"/>
    <n v="11"/>
    <n v="-9.01"/>
    <n v="4.3"/>
    <s v="Tuesday"/>
    <s v="5-10 min"/>
    <n v="1"/>
    <s v="Below 0.8"/>
  </r>
  <r>
    <s v="RF008416"/>
    <d v="2026-03-17T09:15:00"/>
    <d v="2026-03-17T00:00:00"/>
    <n v="9"/>
    <x v="0"/>
    <x v="1"/>
    <n v="17.399999999999999"/>
    <n v="340.59"/>
    <m/>
    <n v="1.3"/>
    <n v="6.7"/>
    <n v="3.6"/>
    <n v="113"/>
    <s v="High"/>
    <n v="0.627"/>
    <x v="1"/>
    <s v="Vehicle issue"/>
    <n v="4.95"/>
    <n v="0"/>
    <m/>
    <n v="-3.1"/>
    <s v="Tuesday"/>
    <s v="5-10 min"/>
    <n v="0"/>
    <s v="Below 0.8"/>
  </r>
  <r>
    <s v="RF008417"/>
    <d v="2026-03-17T09:28:00"/>
    <d v="2026-03-17T00:00:00"/>
    <n v="9"/>
    <x v="4"/>
    <x v="1"/>
    <n v="5.8"/>
    <n v="125.7"/>
    <n v="122.49"/>
    <n v="1"/>
    <n v="6.2"/>
    <n v="7.3"/>
    <n v="55"/>
    <s v="Low"/>
    <n v="1.42"/>
    <x v="0"/>
    <s v=""/>
    <n v="4.5"/>
    <n v="0"/>
    <n v="-3.21"/>
    <n v="1.1000000000000001"/>
    <s v="Tuesday"/>
    <s v="5-10 min"/>
    <n v="1"/>
    <s v="Above 1.2"/>
  </r>
  <r>
    <s v="RF008418"/>
    <d v="2026-03-17T09:45:00"/>
    <d v="2026-03-17T00:00:00"/>
    <n v="9"/>
    <x v="3"/>
    <x v="0"/>
    <n v="1"/>
    <n v="66.06"/>
    <m/>
    <n v="1.2"/>
    <n v="2"/>
    <m/>
    <n v="53"/>
    <s v="Low"/>
    <n v="1.1659999999999999"/>
    <x v="3"/>
    <s v="No driver available"/>
    <n v="4.5199999999999996"/>
    <n v="19"/>
    <m/>
    <m/>
    <s v="Tuesday"/>
    <s v="0-5 min"/>
    <n v="0"/>
    <s v="Between 1.0-1.2"/>
  </r>
  <r>
    <s v="RF008419"/>
    <d v="2026-03-17T09:47:00"/>
    <d v="2026-03-17T00:00:00"/>
    <n v="9"/>
    <x v="0"/>
    <x v="1"/>
    <n v="4.8"/>
    <n v="136.54"/>
    <m/>
    <n v="1.2"/>
    <n v="10.199999999999999"/>
    <n v="8.9"/>
    <n v="115"/>
    <s v="High"/>
    <n v="0.73699999999999999"/>
    <x v="1"/>
    <s v="Pickup too far"/>
    <n v="4.97"/>
    <n v="0"/>
    <m/>
    <n v="-1.3"/>
    <s v="Tuesday"/>
    <s v="10-15 min"/>
    <n v="0"/>
    <s v="Below 0.8"/>
  </r>
  <r>
    <s v="RF008420"/>
    <d v="2026-03-17T10:02:00"/>
    <d v="2026-03-17T00:00:00"/>
    <n v="10"/>
    <x v="1"/>
    <x v="0"/>
    <n v="4.3"/>
    <n v="100.06"/>
    <n v="104.45"/>
    <n v="1"/>
    <n v="8.1999999999999993"/>
    <n v="2.6"/>
    <n v="101"/>
    <s v="Medium"/>
    <n v="1.1639999999999999"/>
    <x v="0"/>
    <s v=""/>
    <n v="4.6900000000000004"/>
    <n v="4"/>
    <n v="4.3899999999999997"/>
    <n v="-5.6"/>
    <s v="Tuesday"/>
    <s v="5-10 min"/>
    <n v="1"/>
    <s v="Between 1.0-1.2"/>
  </r>
  <r>
    <s v="RF008421"/>
    <d v="2026-03-17T10:20:00"/>
    <d v="2026-03-17T00:00:00"/>
    <n v="10"/>
    <x v="3"/>
    <x v="1"/>
    <n v="9.1999999999999993"/>
    <n v="167.17"/>
    <n v="167.24"/>
    <n v="1"/>
    <n v="2"/>
    <n v="2.4"/>
    <n v="60"/>
    <s v="Medium"/>
    <n v="1.0580000000000001"/>
    <x v="0"/>
    <s v=""/>
    <n v="4.83"/>
    <n v="0"/>
    <n v="7.0000000000000007E-2"/>
    <n v="0.4"/>
    <s v="Tuesday"/>
    <s v="0-5 min"/>
    <n v="1"/>
    <s v="Between 1.0-1.2"/>
  </r>
  <r>
    <s v="RF008422"/>
    <d v="2026-03-17T10:22:00"/>
    <d v="2026-03-17T00:00:00"/>
    <n v="10"/>
    <x v="2"/>
    <x v="1"/>
    <n v="2"/>
    <n v="79.930000000000007"/>
    <n v="75.77"/>
    <n v="1.2"/>
    <n v="5.4"/>
    <n v="5.8"/>
    <n v="104"/>
    <s v="High"/>
    <n v="0.75"/>
    <x v="0"/>
    <s v=""/>
    <n v="4.62"/>
    <n v="0"/>
    <n v="-4.16"/>
    <n v="0.4"/>
    <s v="Tuesday"/>
    <s v="5-10 min"/>
    <n v="1"/>
    <s v="Below 0.8"/>
  </r>
  <r>
    <s v="RF008423"/>
    <d v="2026-03-17T10:38:00"/>
    <d v="2026-03-17T00:00:00"/>
    <n v="10"/>
    <x v="4"/>
    <x v="0"/>
    <n v="4.8"/>
    <n v="117.18"/>
    <n v="118.09"/>
    <n v="1.1000000000000001"/>
    <n v="5.9"/>
    <n v="6.3"/>
    <n v="55"/>
    <s v="Low"/>
    <n v="1.131"/>
    <x v="0"/>
    <s v=""/>
    <n v="5"/>
    <n v="7"/>
    <n v="0.91"/>
    <n v="0.4"/>
    <s v="Tuesday"/>
    <s v="5-10 min"/>
    <n v="1"/>
    <s v="Between 1.0-1.2"/>
  </r>
  <r>
    <s v="RF008424"/>
    <d v="2026-03-17T10:46:00"/>
    <d v="2026-03-17T00:00:00"/>
    <n v="10"/>
    <x v="1"/>
    <x v="0"/>
    <n v="12.4"/>
    <n v="238.01"/>
    <n v="226.57"/>
    <n v="1.2"/>
    <n v="10.3"/>
    <n v="9.3000000000000007"/>
    <n v="87"/>
    <s v="Medium"/>
    <n v="0.81499999999999995"/>
    <x v="0"/>
    <s v=""/>
    <n v="4.72"/>
    <n v="5"/>
    <n v="-11.44"/>
    <n v="-1"/>
    <s v="Tuesday"/>
    <s v="10-15 min"/>
    <n v="1"/>
    <s v="Between 0.8-1.0"/>
  </r>
  <r>
    <s v="RF008425"/>
    <d v="2026-03-17T11:06:00"/>
    <d v="2026-03-17T00:00:00"/>
    <n v="11"/>
    <x v="3"/>
    <x v="0"/>
    <n v="18.100000000000001"/>
    <n v="285.64999999999998"/>
    <n v="270.35000000000002"/>
    <n v="1"/>
    <n v="4.7"/>
    <n v="6.2"/>
    <n v="64"/>
    <s v="Low"/>
    <n v="1.2649999999999999"/>
    <x v="0"/>
    <s v=""/>
    <n v="4.8600000000000003"/>
    <n v="5"/>
    <n v="-15.3"/>
    <n v="1.5"/>
    <s v="Tuesday"/>
    <s v="0-5 min"/>
    <n v="1"/>
    <s v="Above 1.2"/>
  </r>
  <r>
    <s v="RF008426"/>
    <d v="2026-03-17T12:18:00"/>
    <d v="2026-03-17T00:00:00"/>
    <n v="12"/>
    <x v="3"/>
    <x v="1"/>
    <n v="6.2"/>
    <n v="144.72999999999999"/>
    <n v="148.72"/>
    <n v="1"/>
    <n v="5.2"/>
    <n v="8.5"/>
    <n v="66"/>
    <s v="Low"/>
    <n v="1.889"/>
    <x v="0"/>
    <s v=""/>
    <n v="4.88"/>
    <n v="0"/>
    <n v="3.99"/>
    <n v="3.3"/>
    <s v="Tuesday"/>
    <s v="5-10 min"/>
    <n v="1"/>
    <s v="Above 1.2"/>
  </r>
  <r>
    <s v="RF008427"/>
    <d v="2026-03-17T12:23:00"/>
    <d v="2026-03-17T00:00:00"/>
    <n v="12"/>
    <x v="4"/>
    <x v="1"/>
    <n v="7.6"/>
    <n v="163.12"/>
    <m/>
    <n v="1.1000000000000001"/>
    <n v="5"/>
    <n v="4"/>
    <n v="50"/>
    <s v="Low"/>
    <n v="1.196"/>
    <x v="2"/>
    <s v="ETA too high"/>
    <n v="4.38"/>
    <n v="0"/>
    <m/>
    <n v="-1"/>
    <s v="Tuesday"/>
    <s v="0-5 min"/>
    <n v="0"/>
    <s v="Between 1.0-1.2"/>
  </r>
  <r>
    <s v="RF008428"/>
    <d v="2026-03-17T12:36:00"/>
    <d v="2026-03-17T00:00:00"/>
    <n v="12"/>
    <x v="1"/>
    <x v="1"/>
    <n v="7.8"/>
    <n v="153.25"/>
    <n v="149.62"/>
    <n v="1.1000000000000001"/>
    <n v="2"/>
    <n v="3.4"/>
    <n v="98"/>
    <s v="Medium"/>
    <n v="1.1870000000000001"/>
    <x v="0"/>
    <s v=""/>
    <n v="4.3600000000000003"/>
    <n v="0"/>
    <n v="-3.63"/>
    <n v="1.4"/>
    <s v="Tuesday"/>
    <s v="0-5 min"/>
    <n v="1"/>
    <s v="Between 1.0-1.2"/>
  </r>
  <r>
    <s v="RF008429"/>
    <d v="2026-03-17T12:41:00"/>
    <d v="2026-03-17T00:00:00"/>
    <n v="12"/>
    <x v="0"/>
    <x v="0"/>
    <n v="3.5"/>
    <n v="85.95"/>
    <n v="85.52"/>
    <n v="1"/>
    <n v="3.7"/>
    <n v="2.2999999999999998"/>
    <n v="110"/>
    <s v="Medium"/>
    <n v="1.046"/>
    <x v="0"/>
    <s v=""/>
    <n v="4.59"/>
    <n v="21"/>
    <n v="-0.43"/>
    <n v="-1.4"/>
    <s v="Tuesday"/>
    <s v="0-5 min"/>
    <n v="1"/>
    <s v="Between 1.0-1.2"/>
  </r>
  <r>
    <s v="RF008430"/>
    <d v="2026-03-17T13:43:00"/>
    <d v="2026-03-17T00:00:00"/>
    <n v="13"/>
    <x v="4"/>
    <x v="1"/>
    <n v="9"/>
    <n v="211.82"/>
    <m/>
    <n v="1.1000000000000001"/>
    <n v="2.7"/>
    <n v="9.8000000000000007"/>
    <n v="61"/>
    <s v="Low"/>
    <n v="2.181"/>
    <x v="2"/>
    <s v="Changed plans"/>
    <n v="4.71"/>
    <n v="0"/>
    <m/>
    <n v="7.1"/>
    <s v="Tuesday"/>
    <s v="0-5 min"/>
    <n v="0"/>
    <s v="Above 1.2"/>
  </r>
  <r>
    <s v="RF008431"/>
    <d v="2026-03-17T13:51:00"/>
    <d v="2026-03-17T00:00:00"/>
    <n v="13"/>
    <x v="4"/>
    <x v="0"/>
    <n v="3.2"/>
    <n v="88.5"/>
    <n v="86.53"/>
    <n v="1"/>
    <n v="4.8"/>
    <n v="8.6999999999999993"/>
    <n v="63"/>
    <s v="Low"/>
    <n v="2.0299999999999998"/>
    <x v="0"/>
    <s v=""/>
    <n v="4.7"/>
    <n v="19"/>
    <n v="-1.97"/>
    <n v="3.9"/>
    <s v="Tuesday"/>
    <s v="0-5 min"/>
    <n v="1"/>
    <s v="Above 1.2"/>
  </r>
  <r>
    <s v="RF008432"/>
    <d v="2026-03-17T13:58:00"/>
    <d v="2026-03-17T00:00:00"/>
    <n v="13"/>
    <x v="3"/>
    <x v="1"/>
    <n v="5.7"/>
    <n v="128.47"/>
    <n v="125.77"/>
    <n v="1.1000000000000001"/>
    <n v="2.9"/>
    <n v="9.4"/>
    <n v="69"/>
    <s v="Low"/>
    <n v="1.4430000000000001"/>
    <x v="0"/>
    <s v=""/>
    <n v="4.9000000000000004"/>
    <n v="0"/>
    <n v="-2.7"/>
    <n v="6.5"/>
    <s v="Tuesday"/>
    <s v="0-5 min"/>
    <n v="1"/>
    <s v="Above 1.2"/>
  </r>
  <r>
    <s v="RF008433"/>
    <d v="2026-03-17T14:02:00"/>
    <d v="2026-03-17T00:00:00"/>
    <n v="14"/>
    <x v="3"/>
    <x v="0"/>
    <n v="0.9"/>
    <n v="50.74"/>
    <n v="50.45"/>
    <n v="1"/>
    <n v="4.4000000000000004"/>
    <n v="7.8"/>
    <n v="60"/>
    <s v="Low"/>
    <n v="1.5189999999999999"/>
    <x v="0"/>
    <s v=""/>
    <n v="4.51"/>
    <n v="4"/>
    <n v="-0.28999999999999998"/>
    <n v="3.4"/>
    <s v="Tuesday"/>
    <s v="0-5 min"/>
    <n v="1"/>
    <s v="Above 1.2"/>
  </r>
  <r>
    <s v="RF008434"/>
    <d v="2026-03-17T14:15:00"/>
    <d v="2026-03-17T00:00:00"/>
    <n v="14"/>
    <x v="2"/>
    <x v="0"/>
    <n v="2"/>
    <n v="78.7"/>
    <n v="77.900000000000006"/>
    <n v="1.1000000000000001"/>
    <n v="4.2"/>
    <n v="1.1000000000000001"/>
    <n v="114"/>
    <s v="Low"/>
    <n v="1.218"/>
    <x v="0"/>
    <s v=""/>
    <n v="4.5"/>
    <n v="11"/>
    <n v="-0.8"/>
    <n v="-3.1"/>
    <s v="Tuesday"/>
    <s v="0-5 min"/>
    <n v="1"/>
    <s v="Above 1.2"/>
  </r>
  <r>
    <s v="RF008435"/>
    <d v="2026-03-17T14:31:00"/>
    <d v="2026-03-17T00:00:00"/>
    <n v="14"/>
    <x v="2"/>
    <x v="0"/>
    <n v="4.0999999999999996"/>
    <n v="103.39"/>
    <m/>
    <n v="1"/>
    <n v="4.4000000000000004"/>
    <n v="3"/>
    <n v="108"/>
    <s v="Low"/>
    <n v="1.1819999999999999"/>
    <x v="2"/>
    <s v="Pickup issue"/>
    <n v="4.5199999999999996"/>
    <n v="11"/>
    <m/>
    <n v="-1.4"/>
    <s v="Tuesday"/>
    <s v="0-5 min"/>
    <n v="0"/>
    <s v="Between 1.0-1.2"/>
  </r>
  <r>
    <s v="RF008436"/>
    <d v="2026-03-17T14:38:00"/>
    <d v="2026-03-17T00:00:00"/>
    <n v="14"/>
    <x v="1"/>
    <x v="1"/>
    <n v="4.7"/>
    <n v="114.26"/>
    <n v="115.09"/>
    <n v="1"/>
    <n v="6.6"/>
    <n v="9.4"/>
    <n v="87"/>
    <s v="Low"/>
    <n v="1.292"/>
    <x v="0"/>
    <s v=""/>
    <n v="4.93"/>
    <n v="0"/>
    <n v="0.83"/>
    <n v="2.8"/>
    <s v="Tuesday"/>
    <s v="5-10 min"/>
    <n v="1"/>
    <s v="Above 1.2"/>
  </r>
  <r>
    <s v="RF008437"/>
    <d v="2026-03-17T14:40:00"/>
    <d v="2026-03-17T00:00:00"/>
    <n v="14"/>
    <x v="3"/>
    <x v="1"/>
    <n v="3.4"/>
    <n v="86.85"/>
    <n v="90.41"/>
    <n v="1"/>
    <n v="5.0999999999999996"/>
    <n v="4.9000000000000004"/>
    <n v="78"/>
    <s v="Low"/>
    <n v="2.2000000000000002"/>
    <x v="0"/>
    <s v=""/>
    <n v="4.8600000000000003"/>
    <n v="0"/>
    <n v="3.56"/>
    <n v="-0.2"/>
    <s v="Tuesday"/>
    <s v="5-10 min"/>
    <n v="1"/>
    <s v="Above 1.2"/>
  </r>
  <r>
    <s v="RF008438"/>
    <d v="2026-03-17T14:49:00"/>
    <d v="2026-03-17T00:00:00"/>
    <n v="14"/>
    <x v="3"/>
    <x v="0"/>
    <n v="4.9000000000000004"/>
    <n v="131.75"/>
    <m/>
    <n v="1.1000000000000001"/>
    <n v="3.8"/>
    <n v="6.6"/>
    <n v="60"/>
    <s v="Low"/>
    <n v="1.3220000000000001"/>
    <x v="2"/>
    <s v="ETA too high"/>
    <n v="4.45"/>
    <n v="2"/>
    <m/>
    <n v="2.8"/>
    <s v="Tuesday"/>
    <s v="0-5 min"/>
    <n v="0"/>
    <s v="Above 1.2"/>
  </r>
  <r>
    <s v="RF008439"/>
    <d v="2026-03-17T14:56:00"/>
    <d v="2026-03-17T00:00:00"/>
    <n v="14"/>
    <x v="3"/>
    <x v="0"/>
    <n v="1.3"/>
    <n v="64.739999999999995"/>
    <m/>
    <n v="1.1000000000000001"/>
    <n v="5.4"/>
    <n v="5.6"/>
    <n v="68"/>
    <s v="Low"/>
    <n v="2.2000000000000002"/>
    <x v="2"/>
    <s v="Changed plans"/>
    <n v="4.8499999999999996"/>
    <n v="5"/>
    <m/>
    <n v="0.2"/>
    <s v="Tuesday"/>
    <s v="5-10 min"/>
    <n v="0"/>
    <s v="Above 1.2"/>
  </r>
  <r>
    <s v="RF008440"/>
    <d v="2026-03-17T15:25:00"/>
    <d v="2026-03-17T00:00:00"/>
    <n v="15"/>
    <x v="0"/>
    <x v="0"/>
    <n v="1"/>
    <n v="58.13"/>
    <n v="59.25"/>
    <n v="1"/>
    <n v="3.4"/>
    <n v="6.6"/>
    <n v="134"/>
    <s v="Medium"/>
    <n v="1.133"/>
    <x v="0"/>
    <s v=""/>
    <n v="4.59"/>
    <n v="19"/>
    <n v="1.1200000000000001"/>
    <n v="3.2"/>
    <s v="Tuesday"/>
    <s v="0-5 min"/>
    <n v="1"/>
    <s v="Between 1.0-1.2"/>
  </r>
  <r>
    <s v="RF008441"/>
    <d v="2026-03-17T15:35:00"/>
    <d v="2026-03-17T00:00:00"/>
    <n v="15"/>
    <x v="2"/>
    <x v="0"/>
    <n v="9.6"/>
    <n v="168.45"/>
    <n v="165.59"/>
    <n v="1"/>
    <n v="2.2000000000000002"/>
    <n v="8.9"/>
    <n v="110"/>
    <s v="Low"/>
    <n v="1.19"/>
    <x v="0"/>
    <s v=""/>
    <n v="4.43"/>
    <n v="19"/>
    <n v="-2.86"/>
    <n v="6.7"/>
    <s v="Tuesday"/>
    <s v="0-5 min"/>
    <n v="1"/>
    <s v="Between 1.0-1.2"/>
  </r>
  <r>
    <s v="RF008442"/>
    <d v="2026-03-17T15:39:00"/>
    <d v="2026-03-17T00:00:00"/>
    <n v="15"/>
    <x v="0"/>
    <x v="0"/>
    <n v="9.6999999999999993"/>
    <n v="177.98"/>
    <n v="171.89"/>
    <n v="1"/>
    <n v="7.8"/>
    <n v="4.7"/>
    <n v="110"/>
    <s v="Medium"/>
    <n v="0.84899999999999998"/>
    <x v="0"/>
    <s v=""/>
    <n v="4.7"/>
    <n v="17"/>
    <n v="-6.09"/>
    <n v="-3.1"/>
    <s v="Tuesday"/>
    <s v="5-10 min"/>
    <n v="1"/>
    <s v="Between 0.8-1.0"/>
  </r>
  <r>
    <s v="RF008443"/>
    <d v="2026-03-17T15:54:00"/>
    <d v="2026-03-17T00:00:00"/>
    <n v="15"/>
    <x v="3"/>
    <x v="0"/>
    <n v="3"/>
    <n v="80.930000000000007"/>
    <n v="80.48"/>
    <n v="1"/>
    <n v="3.1"/>
    <n v="1"/>
    <n v="59"/>
    <s v="Low"/>
    <n v="1.5740000000000001"/>
    <x v="0"/>
    <s v=""/>
    <n v="4.68"/>
    <n v="21"/>
    <n v="-0.45"/>
    <n v="-2.1"/>
    <s v="Tuesday"/>
    <s v="0-5 min"/>
    <n v="1"/>
    <s v="Above 1.2"/>
  </r>
  <r>
    <s v="RF008444"/>
    <d v="2026-03-17T16:06:00"/>
    <d v="2026-03-17T00:00:00"/>
    <n v="16"/>
    <x v="2"/>
    <x v="0"/>
    <n v="5.6"/>
    <n v="117.53"/>
    <n v="118.55"/>
    <n v="1"/>
    <n v="3.1"/>
    <n v="3.1"/>
    <n v="86"/>
    <s v="Low"/>
    <n v="0.92800000000000005"/>
    <x v="0"/>
    <s v=""/>
    <n v="4.8600000000000003"/>
    <n v="5"/>
    <n v="1.02"/>
    <n v="0"/>
    <s v="Tuesday"/>
    <s v="0-5 min"/>
    <n v="1"/>
    <s v="Between 0.8-1.0"/>
  </r>
  <r>
    <s v="RF008445"/>
    <d v="2026-03-17T16:14:00"/>
    <d v="2026-03-17T00:00:00"/>
    <n v="16"/>
    <x v="3"/>
    <x v="1"/>
    <n v="3.6"/>
    <n v="86.63"/>
    <n v="84.81"/>
    <n v="1"/>
    <n v="8"/>
    <n v="8.6"/>
    <n v="60"/>
    <s v="Low"/>
    <n v="1.1379999999999999"/>
    <x v="0"/>
    <s v=""/>
    <n v="4.68"/>
    <n v="0"/>
    <n v="-1.82"/>
    <n v="0.6"/>
    <s v="Tuesday"/>
    <s v="5-10 min"/>
    <n v="1"/>
    <s v="Between 1.0-1.2"/>
  </r>
  <r>
    <s v="RF008446"/>
    <d v="2026-03-17T16:26:00"/>
    <d v="2026-03-17T00:00:00"/>
    <n v="16"/>
    <x v="0"/>
    <x v="0"/>
    <n v="4"/>
    <n v="105.48"/>
    <n v="99.74"/>
    <n v="1"/>
    <n v="6.8"/>
    <n v="6"/>
    <n v="111"/>
    <s v="Medium"/>
    <n v="0.96799999999999997"/>
    <x v="0"/>
    <s v=""/>
    <n v="4.93"/>
    <n v="6"/>
    <n v="-5.74"/>
    <n v="-0.8"/>
    <s v="Tuesday"/>
    <s v="5-10 min"/>
    <n v="1"/>
    <s v="Between 0.8-1.0"/>
  </r>
  <r>
    <s v="RF008447"/>
    <d v="2026-03-17T16:41:00"/>
    <d v="2026-03-17T00:00:00"/>
    <n v="16"/>
    <x v="4"/>
    <x v="0"/>
    <n v="5.2"/>
    <n v="117.9"/>
    <n v="122.82"/>
    <n v="1"/>
    <n v="4.4000000000000004"/>
    <n v="6.3"/>
    <n v="51"/>
    <s v="Low"/>
    <n v="1.3460000000000001"/>
    <x v="0"/>
    <s v=""/>
    <n v="4.95"/>
    <n v="14"/>
    <n v="4.92"/>
    <n v="1.9"/>
    <s v="Tuesday"/>
    <s v="0-5 min"/>
    <n v="1"/>
    <s v="Above 1.2"/>
  </r>
  <r>
    <s v="RF008448"/>
    <d v="2026-03-17T16:49:00"/>
    <d v="2026-03-17T00:00:00"/>
    <n v="16"/>
    <x v="0"/>
    <x v="0"/>
    <n v="4.3"/>
    <n v="139.84"/>
    <n v="139.07"/>
    <n v="1.3"/>
    <n v="8.1"/>
    <n v="8.1"/>
    <n v="126"/>
    <s v="High"/>
    <n v="0.84899999999999998"/>
    <x v="0"/>
    <s v=""/>
    <n v="4.59"/>
    <n v="16"/>
    <n v="-0.77"/>
    <n v="0"/>
    <s v="Tuesday"/>
    <s v="5-10 min"/>
    <n v="1"/>
    <s v="Between 0.8-1.0"/>
  </r>
  <r>
    <s v="RF008449"/>
    <d v="2026-03-17T16:55:00"/>
    <d v="2026-03-17T00:00:00"/>
    <n v="16"/>
    <x v="4"/>
    <x v="0"/>
    <n v="10.4"/>
    <n v="217.67"/>
    <n v="226.15"/>
    <n v="1.1000000000000001"/>
    <n v="3.8"/>
    <n v="2.2000000000000002"/>
    <n v="52"/>
    <s v="Low"/>
    <n v="1.673"/>
    <x v="0"/>
    <s v=""/>
    <n v="4.67"/>
    <n v="4"/>
    <n v="8.48"/>
    <n v="-1.6"/>
    <s v="Tuesday"/>
    <s v="0-5 min"/>
    <n v="1"/>
    <s v="Above 1.2"/>
  </r>
  <r>
    <s v="RF008450"/>
    <d v="2026-03-17T17:00:00"/>
    <d v="2026-03-17T00:00:00"/>
    <n v="17"/>
    <x v="0"/>
    <x v="0"/>
    <n v="7.5"/>
    <n v="223.9"/>
    <n v="222.82"/>
    <n v="1.3"/>
    <n v="8.6999999999999993"/>
    <n v="10.4"/>
    <n v="84"/>
    <s v="Medium"/>
    <n v="0.60199999999999998"/>
    <x v="0"/>
    <s v=""/>
    <n v="4.9000000000000004"/>
    <n v="3"/>
    <n v="-1.08"/>
    <n v="1.7"/>
    <s v="Tuesday"/>
    <s v="5-10 min"/>
    <n v="1"/>
    <s v="Below 0.8"/>
  </r>
  <r>
    <s v="RF008451"/>
    <d v="2026-03-17T17:03:00"/>
    <d v="2026-03-17T00:00:00"/>
    <n v="17"/>
    <x v="3"/>
    <x v="0"/>
    <n v="4.0999999999999996"/>
    <n v="90.65"/>
    <n v="93.75"/>
    <n v="1"/>
    <n v="5.4"/>
    <n v="8.6"/>
    <n v="64"/>
    <s v="Low"/>
    <n v="1.4219999999999999"/>
    <x v="0"/>
    <s v=""/>
    <n v="4.71"/>
    <n v="3"/>
    <n v="3.1"/>
    <n v="3.2"/>
    <s v="Tuesday"/>
    <s v="5-10 min"/>
    <n v="1"/>
    <s v="Above 1.2"/>
  </r>
  <r>
    <s v="RF008452"/>
    <d v="2026-03-17T17:53:00"/>
    <d v="2026-03-17T00:00:00"/>
    <n v="17"/>
    <x v="1"/>
    <x v="1"/>
    <n v="6.3"/>
    <n v="153.97999999999999"/>
    <n v="156.43"/>
    <n v="1.1000000000000001"/>
    <n v="5.9"/>
    <n v="7.4"/>
    <n v="68"/>
    <s v="Medium"/>
    <n v="0.73599999999999999"/>
    <x v="0"/>
    <s v=""/>
    <n v="4.91"/>
    <n v="0"/>
    <n v="2.4500000000000002"/>
    <n v="1.5"/>
    <s v="Tuesday"/>
    <s v="5-10 min"/>
    <n v="1"/>
    <s v="Below 0.8"/>
  </r>
  <r>
    <s v="RF008453"/>
    <d v="2026-03-17T18:03:00"/>
    <d v="2026-03-17T00:00:00"/>
    <n v="18"/>
    <x v="3"/>
    <x v="1"/>
    <n v="9.1"/>
    <n v="188.59"/>
    <m/>
    <n v="1"/>
    <n v="6.1"/>
    <n v="12.6"/>
    <n v="55"/>
    <s v="Low"/>
    <n v="1.0669999999999999"/>
    <x v="2"/>
    <s v="Changed plans"/>
    <n v="4.91"/>
    <n v="0"/>
    <m/>
    <n v="6.5"/>
    <s v="Tuesday"/>
    <s v="5-10 min"/>
    <n v="0"/>
    <s v="Between 1.0-1.2"/>
  </r>
  <r>
    <s v="RF008454"/>
    <d v="2026-03-17T18:19:00"/>
    <d v="2026-03-17T00:00:00"/>
    <n v="18"/>
    <x v="1"/>
    <x v="0"/>
    <n v="3.1"/>
    <n v="102.62"/>
    <n v="105.13"/>
    <n v="1.2"/>
    <n v="5"/>
    <n v="4.9000000000000004"/>
    <n v="80"/>
    <s v="Medium"/>
    <n v="0.73799999999999999"/>
    <x v="0"/>
    <s v=""/>
    <n v="4.38"/>
    <n v="4"/>
    <n v="2.5099999999999998"/>
    <n v="-0.1"/>
    <s v="Tuesday"/>
    <s v="0-5 min"/>
    <n v="1"/>
    <s v="Below 0.8"/>
  </r>
  <r>
    <s v="RF008455"/>
    <d v="2026-03-17T18:42:00"/>
    <d v="2026-03-17T00:00:00"/>
    <n v="18"/>
    <x v="0"/>
    <x v="1"/>
    <n v="11.6"/>
    <n v="225.44"/>
    <n v="224.23"/>
    <n v="1.1000000000000001"/>
    <n v="6.5"/>
    <n v="4.7"/>
    <n v="96"/>
    <s v="Medium"/>
    <n v="0.68100000000000005"/>
    <x v="0"/>
    <s v=""/>
    <n v="4.82"/>
    <n v="0"/>
    <n v="-1.21"/>
    <n v="-1.8"/>
    <s v="Tuesday"/>
    <s v="5-10 min"/>
    <n v="1"/>
    <s v="Below 0.8"/>
  </r>
  <r>
    <s v="RF008456"/>
    <d v="2026-03-17T18:45:00"/>
    <d v="2026-03-17T00:00:00"/>
    <n v="18"/>
    <x v="1"/>
    <x v="0"/>
    <n v="3.7"/>
    <n v="115.68"/>
    <n v="115.66"/>
    <n v="1.2"/>
    <n v="3.2"/>
    <n v="5"/>
    <n v="82"/>
    <s v="High"/>
    <n v="0.72699999999999998"/>
    <x v="0"/>
    <s v=""/>
    <n v="4.79"/>
    <n v="7"/>
    <n v="-0.02"/>
    <n v="1.8"/>
    <s v="Tuesday"/>
    <s v="0-5 min"/>
    <n v="1"/>
    <s v="Below 0.8"/>
  </r>
  <r>
    <s v="RF008457"/>
    <d v="2026-03-17T18:46:00"/>
    <d v="2026-03-17T00:00:00"/>
    <n v="18"/>
    <x v="0"/>
    <x v="0"/>
    <n v="16.2"/>
    <n v="398.1"/>
    <n v="422.04"/>
    <n v="1.3"/>
    <n v="8.1999999999999993"/>
    <n v="4"/>
    <n v="98"/>
    <s v="High"/>
    <n v="0.55400000000000005"/>
    <x v="0"/>
    <s v=""/>
    <n v="4.8"/>
    <n v="5"/>
    <n v="23.94"/>
    <n v="-4.2"/>
    <s v="Tuesday"/>
    <s v="5-10 min"/>
    <n v="1"/>
    <s v="Below 0.8"/>
  </r>
  <r>
    <s v="RF008458"/>
    <d v="2026-03-17T18:52:00"/>
    <d v="2026-03-17T00:00:00"/>
    <n v="18"/>
    <x v="2"/>
    <x v="0"/>
    <n v="6.4"/>
    <n v="176.04"/>
    <n v="174.32"/>
    <n v="1.2"/>
    <n v="8.4"/>
    <n v="15.3"/>
    <n v="85"/>
    <s v="Medium"/>
    <n v="0.65100000000000002"/>
    <x v="0"/>
    <s v=""/>
    <n v="4.78"/>
    <n v="4"/>
    <n v="-1.72"/>
    <n v="6.9"/>
    <s v="Tuesday"/>
    <s v="5-10 min"/>
    <n v="1"/>
    <s v="Below 0.8"/>
  </r>
  <r>
    <s v="RF008459"/>
    <d v="2026-03-17T19:03:00"/>
    <d v="2026-03-17T00:00:00"/>
    <n v="19"/>
    <x v="1"/>
    <x v="1"/>
    <n v="1.5"/>
    <n v="76.459999999999994"/>
    <m/>
    <n v="1.2"/>
    <n v="4.4000000000000004"/>
    <n v="10.199999999999999"/>
    <n v="56"/>
    <s v="Medium"/>
    <n v="0.64100000000000001"/>
    <x v="2"/>
    <s v="ETA too high"/>
    <n v="4.78"/>
    <n v="0"/>
    <m/>
    <n v="5.8"/>
    <s v="Tuesday"/>
    <s v="0-5 min"/>
    <n v="0"/>
    <s v="Below 0.8"/>
  </r>
  <r>
    <s v="RF008460"/>
    <d v="2026-03-17T19:14:00"/>
    <d v="2026-03-17T00:00:00"/>
    <n v="19"/>
    <x v="1"/>
    <x v="0"/>
    <n v="2.5"/>
    <n v="95.16"/>
    <m/>
    <n v="1.2"/>
    <n v="8.6"/>
    <n v="13.4"/>
    <n v="59"/>
    <s v="Medium"/>
    <n v="0.61099999999999999"/>
    <x v="2"/>
    <s v="ETA too high"/>
    <n v="5"/>
    <n v="4"/>
    <m/>
    <n v="4.8"/>
    <s v="Tuesday"/>
    <s v="5-10 min"/>
    <n v="0"/>
    <s v="Below 0.8"/>
  </r>
  <r>
    <s v="RF008461"/>
    <d v="2026-03-17T19:42:00"/>
    <d v="2026-03-17T00:00:00"/>
    <n v="19"/>
    <x v="0"/>
    <x v="0"/>
    <n v="2.1"/>
    <n v="93.18"/>
    <n v="95.42"/>
    <n v="1.2"/>
    <n v="2.2000000000000002"/>
    <n v="1"/>
    <n v="129"/>
    <s v="High"/>
    <n v="0.86599999999999999"/>
    <x v="0"/>
    <s v=""/>
    <n v="4.79"/>
    <n v="15"/>
    <n v="2.2400000000000002"/>
    <n v="-1.2"/>
    <s v="Tuesday"/>
    <s v="0-5 min"/>
    <n v="1"/>
    <s v="Between 0.8-1.0"/>
  </r>
  <r>
    <s v="RF008462"/>
    <d v="2026-03-17T20:05:00"/>
    <d v="2026-03-17T00:00:00"/>
    <n v="20"/>
    <x v="1"/>
    <x v="0"/>
    <n v="7.4"/>
    <n v="182.65"/>
    <n v="181.42"/>
    <n v="1.2"/>
    <n v="5.8"/>
    <n v="5.5"/>
    <n v="85"/>
    <s v="High"/>
    <n v="0.754"/>
    <x v="0"/>
    <s v=""/>
    <n v="4.62"/>
    <n v="7"/>
    <n v="-1.23"/>
    <n v="-0.3"/>
    <s v="Tuesday"/>
    <s v="5-10 min"/>
    <n v="1"/>
    <s v="Below 0.8"/>
  </r>
  <r>
    <s v="RF008463"/>
    <d v="2026-03-17T20:07:00"/>
    <d v="2026-03-17T00:00:00"/>
    <n v="20"/>
    <x v="1"/>
    <x v="0"/>
    <n v="3"/>
    <n v="91.2"/>
    <n v="94.51"/>
    <n v="1.1000000000000001"/>
    <n v="5.0999999999999996"/>
    <n v="5.8"/>
    <n v="90"/>
    <s v="Medium"/>
    <n v="1.0049999999999999"/>
    <x v="0"/>
    <s v=""/>
    <n v="4.63"/>
    <n v="175"/>
    <n v="3.31"/>
    <n v="0.7"/>
    <s v="Tuesday"/>
    <s v="5-10 min"/>
    <n v="1"/>
    <s v="Between 1.0-1.2"/>
  </r>
  <r>
    <s v="RF008464"/>
    <d v="2026-03-17T20:08:00"/>
    <d v="2026-03-17T00:00:00"/>
    <n v="20"/>
    <x v="0"/>
    <x v="0"/>
    <n v="6.4"/>
    <n v="166.43"/>
    <m/>
    <n v="1.3"/>
    <n v="7"/>
    <n v="8.3000000000000007"/>
    <n v="132"/>
    <s v="High"/>
    <n v="0.80700000000000005"/>
    <x v="1"/>
    <s v="Pickup too far"/>
    <n v="4.66"/>
    <n v="5"/>
    <m/>
    <n v="1.3"/>
    <s v="Tuesday"/>
    <s v="5-10 min"/>
    <n v="0"/>
    <s v="Between 0.8-1.0"/>
  </r>
  <r>
    <s v="RF008465"/>
    <d v="2026-03-17T20:09:00"/>
    <d v="2026-03-17T00:00:00"/>
    <n v="20"/>
    <x v="1"/>
    <x v="0"/>
    <n v="7.1"/>
    <n v="133.51"/>
    <m/>
    <n v="1"/>
    <n v="6.7"/>
    <n v="9.6"/>
    <n v="76"/>
    <s v="Medium"/>
    <n v="0.82399999999999995"/>
    <x v="2"/>
    <s v="Fare too high"/>
    <n v="4.97"/>
    <n v="11"/>
    <m/>
    <n v="2.9"/>
    <s v="Tuesday"/>
    <s v="5-10 min"/>
    <n v="0"/>
    <s v="Between 0.8-1.0"/>
  </r>
  <r>
    <s v="RF008466"/>
    <d v="2026-03-17T20:12:00"/>
    <d v="2026-03-17T00:00:00"/>
    <n v="20"/>
    <x v="0"/>
    <x v="0"/>
    <n v="4.8"/>
    <n v="122.02"/>
    <n v="122.35"/>
    <n v="1.1000000000000001"/>
    <n v="3.7"/>
    <n v="7.8"/>
    <n v="102"/>
    <s v="Medium"/>
    <n v="0.71799999999999997"/>
    <x v="0"/>
    <s v=""/>
    <n v="4.5"/>
    <n v="5"/>
    <n v="0.33"/>
    <n v="4.0999999999999996"/>
    <s v="Tuesday"/>
    <s v="0-5 min"/>
    <n v="1"/>
    <s v="Below 0.8"/>
  </r>
  <r>
    <s v="RF008467"/>
    <d v="2026-03-17T20:16:00"/>
    <d v="2026-03-17T00:00:00"/>
    <n v="20"/>
    <x v="0"/>
    <x v="0"/>
    <n v="12.9"/>
    <n v="225.57"/>
    <n v="228.37"/>
    <n v="1.1000000000000001"/>
    <n v="7.9"/>
    <n v="13.7"/>
    <n v="84"/>
    <s v="Medium"/>
    <n v="0.61899999999999999"/>
    <x v="0"/>
    <s v=""/>
    <n v="5"/>
    <n v="5"/>
    <n v="2.8"/>
    <n v="5.8"/>
    <s v="Tuesday"/>
    <s v="5-10 min"/>
    <n v="1"/>
    <s v="Below 0.8"/>
  </r>
  <r>
    <s v="RF008468"/>
    <d v="2026-03-17T20:18:00"/>
    <d v="2026-03-17T00:00:00"/>
    <n v="20"/>
    <x v="2"/>
    <x v="0"/>
    <n v="6.7"/>
    <n v="158.55000000000001"/>
    <n v="156.81"/>
    <n v="1.1000000000000001"/>
    <n v="7.9"/>
    <n v="11"/>
    <n v="91"/>
    <s v="Medium"/>
    <n v="0.79200000000000004"/>
    <x v="0"/>
    <s v=""/>
    <n v="4.75"/>
    <n v="35"/>
    <n v="-1.74"/>
    <n v="3.1"/>
    <s v="Tuesday"/>
    <s v="5-10 min"/>
    <n v="1"/>
    <s v="Below 0.8"/>
  </r>
  <r>
    <s v="RF008469"/>
    <d v="2026-03-17T20:27:00"/>
    <d v="2026-03-17T00:00:00"/>
    <n v="20"/>
    <x v="0"/>
    <x v="0"/>
    <n v="1.1000000000000001"/>
    <n v="78.73"/>
    <n v="78.78"/>
    <n v="1.3"/>
    <n v="6.9"/>
    <n v="7.5"/>
    <n v="100"/>
    <s v="High"/>
    <n v="0.64300000000000002"/>
    <x v="0"/>
    <s v=""/>
    <n v="4.29"/>
    <n v="20"/>
    <n v="0.05"/>
    <n v="0.6"/>
    <s v="Tuesday"/>
    <s v="5-10 min"/>
    <n v="1"/>
    <s v="Below 0.8"/>
  </r>
  <r>
    <s v="RF008470"/>
    <d v="2026-03-17T20:33:00"/>
    <d v="2026-03-17T00:00:00"/>
    <n v="20"/>
    <x v="0"/>
    <x v="0"/>
    <n v="6.8"/>
    <n v="178.58"/>
    <n v="179.38"/>
    <n v="1.2"/>
    <n v="6.2"/>
    <n v="7"/>
    <n v="99"/>
    <s v="Medium"/>
    <n v="0.76400000000000001"/>
    <x v="0"/>
    <s v=""/>
    <n v="4.9800000000000004"/>
    <n v="1"/>
    <n v="0.8"/>
    <n v="0.8"/>
    <s v="Tuesday"/>
    <s v="5-10 min"/>
    <n v="1"/>
    <s v="Below 0.8"/>
  </r>
  <r>
    <s v="RF008471"/>
    <d v="2026-03-17T20:39:00"/>
    <d v="2026-03-17T00:00:00"/>
    <n v="20"/>
    <x v="1"/>
    <x v="1"/>
    <n v="4.7"/>
    <n v="133.97999999999999"/>
    <n v="139.15"/>
    <n v="1.1000000000000001"/>
    <n v="3.3"/>
    <n v="6.4"/>
    <n v="88"/>
    <s v="Medium"/>
    <n v="0.85699999999999998"/>
    <x v="0"/>
    <s v=""/>
    <n v="4.88"/>
    <n v="0"/>
    <n v="5.17"/>
    <n v="3.1"/>
    <s v="Tuesday"/>
    <s v="0-5 min"/>
    <n v="1"/>
    <s v="Between 0.8-1.0"/>
  </r>
  <r>
    <s v="RF008472"/>
    <d v="2026-03-17T20:43:00"/>
    <d v="2026-03-17T00:00:00"/>
    <n v="20"/>
    <x v="2"/>
    <x v="1"/>
    <n v="0.7"/>
    <n v="61.19"/>
    <n v="62.09"/>
    <n v="1.2"/>
    <n v="9.1"/>
    <n v="6.5"/>
    <n v="102"/>
    <s v="High"/>
    <n v="0.72899999999999998"/>
    <x v="0"/>
    <s v=""/>
    <n v="4.6500000000000004"/>
    <n v="0"/>
    <n v="0.9"/>
    <n v="-2.6"/>
    <s v="Tuesday"/>
    <s v="5-10 min"/>
    <n v="1"/>
    <s v="Below 0.8"/>
  </r>
  <r>
    <s v="RF008473"/>
    <d v="2026-03-17T20:45:00"/>
    <d v="2026-03-17T00:00:00"/>
    <n v="20"/>
    <x v="0"/>
    <x v="0"/>
    <n v="11.3"/>
    <n v="216.79"/>
    <n v="228.97"/>
    <n v="1"/>
    <n v="3.6"/>
    <n v="4"/>
    <n v="114"/>
    <s v="Medium"/>
    <n v="0.86499999999999999"/>
    <x v="0"/>
    <s v=""/>
    <n v="4.76"/>
    <n v="4"/>
    <n v="12.18"/>
    <n v="0.4"/>
    <s v="Tuesday"/>
    <s v="0-5 min"/>
    <n v="1"/>
    <s v="Between 0.8-1.0"/>
  </r>
  <r>
    <s v="RF008474"/>
    <d v="2026-03-17T21:00:00"/>
    <d v="2026-03-17T00:00:00"/>
    <n v="21"/>
    <x v="0"/>
    <x v="0"/>
    <n v="8"/>
    <n v="176.66"/>
    <m/>
    <n v="1.2"/>
    <n v="9.4"/>
    <n v="15.3"/>
    <n v="97"/>
    <s v="High"/>
    <n v="0.65800000000000003"/>
    <x v="1"/>
    <s v="Driver unavailable"/>
    <n v="4.9000000000000004"/>
    <n v="2"/>
    <m/>
    <n v="5.9"/>
    <s v="Tuesday"/>
    <s v="5-10 min"/>
    <n v="0"/>
    <s v="Below 0.8"/>
  </r>
  <r>
    <s v="RF008475"/>
    <d v="2026-03-17T21:34:00"/>
    <d v="2026-03-17T00:00:00"/>
    <n v="21"/>
    <x v="3"/>
    <x v="1"/>
    <n v="4.2"/>
    <n v="94.62"/>
    <m/>
    <n v="1"/>
    <n v="9.4"/>
    <m/>
    <n v="60"/>
    <s v="Low"/>
    <n v="1.127"/>
    <x v="3"/>
    <s v="No driver available"/>
    <n v="4.95"/>
    <n v="0"/>
    <m/>
    <m/>
    <s v="Tuesday"/>
    <s v="5-10 min"/>
    <n v="0"/>
    <s v="Between 1.0-1.2"/>
  </r>
  <r>
    <s v="RF008476"/>
    <d v="2026-03-17T22:07:00"/>
    <d v="2026-03-17T00:00:00"/>
    <n v="22"/>
    <x v="1"/>
    <x v="1"/>
    <n v="3.2"/>
    <n v="85.68"/>
    <m/>
    <n v="1"/>
    <n v="3.4"/>
    <m/>
    <n v="94"/>
    <s v="Medium"/>
    <n v="1.093"/>
    <x v="3"/>
    <s v="No driver available"/>
    <n v="4.6900000000000004"/>
    <n v="0"/>
    <m/>
    <m/>
    <s v="Tuesday"/>
    <s v="0-5 min"/>
    <n v="0"/>
    <s v="Between 1.0-1.2"/>
  </r>
  <r>
    <s v="RF008477"/>
    <d v="2026-03-17T22:09:00"/>
    <d v="2026-03-17T00:00:00"/>
    <n v="22"/>
    <x v="3"/>
    <x v="1"/>
    <n v="10.6"/>
    <n v="179.55"/>
    <n v="183.67"/>
    <n v="1"/>
    <n v="2.9"/>
    <n v="4.5999999999999996"/>
    <n v="76"/>
    <s v="Low"/>
    <n v="2.177"/>
    <x v="0"/>
    <s v=""/>
    <n v="4.99"/>
    <n v="0"/>
    <n v="4.12"/>
    <n v="1.7"/>
    <s v="Tuesday"/>
    <s v="0-5 min"/>
    <n v="1"/>
    <s v="Above 1.2"/>
  </r>
  <r>
    <s v="RF008478"/>
    <d v="2026-03-17T22:33:00"/>
    <d v="2026-03-17T00:00:00"/>
    <n v="22"/>
    <x v="1"/>
    <x v="1"/>
    <n v="6.4"/>
    <n v="133.25"/>
    <n v="137.69"/>
    <n v="1"/>
    <n v="4.0999999999999996"/>
    <n v="7.9"/>
    <n v="92"/>
    <s v="Low"/>
    <n v="1.246"/>
    <x v="0"/>
    <s v=""/>
    <n v="4.68"/>
    <n v="0"/>
    <n v="4.4400000000000004"/>
    <n v="3.8"/>
    <s v="Tuesday"/>
    <s v="0-5 min"/>
    <n v="1"/>
    <s v="Above 1.2"/>
  </r>
  <r>
    <s v="RF008479"/>
    <d v="2026-03-17T23:34:00"/>
    <d v="2026-03-17T00:00:00"/>
    <n v="23"/>
    <x v="2"/>
    <x v="0"/>
    <n v="0.7"/>
    <n v="51.23"/>
    <m/>
    <n v="1"/>
    <n v="6.4"/>
    <n v="8.8000000000000007"/>
    <n v="111"/>
    <s v="Low"/>
    <n v="1.212"/>
    <x v="2"/>
    <s v="Fare too high"/>
    <n v="4.96"/>
    <n v="18"/>
    <m/>
    <n v="2.4"/>
    <s v="Tuesday"/>
    <s v="5-10 min"/>
    <n v="0"/>
    <s v="Above 1.2"/>
  </r>
  <r>
    <s v="RF008480"/>
    <d v="2026-03-17T23:37:00"/>
    <d v="2026-03-17T00:00:00"/>
    <n v="23"/>
    <x v="4"/>
    <x v="0"/>
    <n v="15"/>
    <n v="298.25"/>
    <n v="289.75"/>
    <n v="1"/>
    <n v="2.4"/>
    <n v="8.8000000000000007"/>
    <n v="65"/>
    <s v="Low"/>
    <n v="1.3540000000000001"/>
    <x v="0"/>
    <s v=""/>
    <n v="4.4000000000000004"/>
    <n v="6"/>
    <n v="-8.5"/>
    <n v="6.4"/>
    <s v="Tuesday"/>
    <s v="0-5 min"/>
    <n v="1"/>
    <s v="Above 1.2"/>
  </r>
  <r>
    <s v="RF008481"/>
    <d v="2026-03-17T23:39:00"/>
    <d v="2026-03-17T00:00:00"/>
    <n v="23"/>
    <x v="3"/>
    <x v="1"/>
    <n v="5.4"/>
    <n v="138.38999999999999"/>
    <n v="136.88"/>
    <n v="1.1000000000000001"/>
    <n v="2"/>
    <n v="1.5"/>
    <n v="65"/>
    <s v="Low"/>
    <n v="1.698"/>
    <x v="0"/>
    <s v=""/>
    <n v="5"/>
    <n v="0"/>
    <n v="-1.51"/>
    <n v="-0.5"/>
    <s v="Tuesday"/>
    <s v="0-5 min"/>
    <n v="1"/>
    <s v="Above 1.2"/>
  </r>
  <r>
    <s v="RF008482"/>
    <d v="2026-03-17T23:44:00"/>
    <d v="2026-03-17T00:00:00"/>
    <n v="23"/>
    <x v="0"/>
    <x v="0"/>
    <n v="12.4"/>
    <n v="235.02"/>
    <n v="215.98"/>
    <n v="1"/>
    <n v="6.7"/>
    <n v="5.3"/>
    <n v="129"/>
    <s v="Medium"/>
    <n v="1.1919999999999999"/>
    <x v="0"/>
    <s v=""/>
    <n v="4.37"/>
    <n v="10"/>
    <n v="-19.04"/>
    <n v="-1.4"/>
    <s v="Tuesday"/>
    <s v="5-10 min"/>
    <n v="1"/>
    <s v="Between 1.0-1.2"/>
  </r>
  <r>
    <s v="RF008483"/>
    <d v="2026-03-17T23:55:00"/>
    <d v="2026-03-17T00:00:00"/>
    <n v="23"/>
    <x v="0"/>
    <x v="0"/>
    <n v="5.5"/>
    <n v="134.19"/>
    <n v="138.44"/>
    <n v="1"/>
    <n v="4.3"/>
    <n v="1"/>
    <n v="129"/>
    <s v="Low"/>
    <n v="1.3919999999999999"/>
    <x v="0"/>
    <s v=""/>
    <n v="4.5599999999999996"/>
    <n v="17"/>
    <n v="4.25"/>
    <n v="-3.3"/>
    <s v="Tuesday"/>
    <s v="0-5 min"/>
    <n v="1"/>
    <s v="Above 1.2"/>
  </r>
  <r>
    <s v="RF008484"/>
    <d v="2026-03-17T23:55:00"/>
    <d v="2026-03-17T00:00:00"/>
    <n v="23"/>
    <x v="0"/>
    <x v="0"/>
    <n v="3.8"/>
    <n v="107.78"/>
    <m/>
    <n v="1"/>
    <n v="3.8"/>
    <n v="4.5"/>
    <n v="117"/>
    <s v="Low"/>
    <n v="1.2250000000000001"/>
    <x v="2"/>
    <s v="Fare too high"/>
    <n v="4.92"/>
    <n v="4"/>
    <m/>
    <n v="0.7"/>
    <s v="Tuesday"/>
    <s v="0-5 min"/>
    <n v="0"/>
    <s v="Above 1.2"/>
  </r>
  <r>
    <s v="RF008485"/>
    <d v="2026-03-18T00:04:00"/>
    <d v="2026-03-18T00:00:00"/>
    <n v="0"/>
    <x v="3"/>
    <x v="0"/>
    <n v="6"/>
    <n v="152.32"/>
    <n v="147.78"/>
    <n v="1.1000000000000001"/>
    <n v="4.3"/>
    <n v="7.9"/>
    <n v="64"/>
    <s v="Low"/>
    <n v="2.0470000000000002"/>
    <x v="0"/>
    <s v=""/>
    <n v="4.74"/>
    <n v="34"/>
    <n v="-4.54"/>
    <n v="3.6"/>
    <s v="Wednesday"/>
    <s v="0-5 min"/>
    <n v="1"/>
    <s v="Above 1.2"/>
  </r>
  <r>
    <s v="RF008486"/>
    <d v="2026-03-18T01:17:00"/>
    <d v="2026-03-18T00:00:00"/>
    <n v="1"/>
    <x v="2"/>
    <x v="0"/>
    <n v="17.3"/>
    <n v="311.56"/>
    <n v="313.01"/>
    <n v="1"/>
    <n v="2.5"/>
    <n v="7.1"/>
    <n v="117"/>
    <s v="Medium"/>
    <n v="1.22"/>
    <x v="0"/>
    <s v=""/>
    <n v="4.8600000000000003"/>
    <n v="7"/>
    <n v="1.45"/>
    <n v="4.5999999999999996"/>
    <s v="Wednesday"/>
    <s v="0-5 min"/>
    <n v="1"/>
    <s v="Above 1.2"/>
  </r>
  <r>
    <s v="RF008487"/>
    <d v="2026-03-18T01:27:00"/>
    <d v="2026-03-18T00:00:00"/>
    <n v="1"/>
    <x v="3"/>
    <x v="1"/>
    <n v="4.4000000000000004"/>
    <n v="103.71"/>
    <n v="108.53"/>
    <n v="1"/>
    <n v="3.8"/>
    <n v="4.7"/>
    <n v="66"/>
    <s v="Low"/>
    <n v="2.2000000000000002"/>
    <x v="0"/>
    <s v=""/>
    <n v="4.4800000000000004"/>
    <n v="0"/>
    <n v="4.82"/>
    <n v="0.9"/>
    <s v="Wednesday"/>
    <s v="0-5 min"/>
    <n v="1"/>
    <s v="Above 1.2"/>
  </r>
  <r>
    <s v="RF008488"/>
    <d v="2026-03-18T01:42:00"/>
    <d v="2026-03-18T00:00:00"/>
    <n v="1"/>
    <x v="0"/>
    <x v="0"/>
    <n v="2.7"/>
    <n v="88.89"/>
    <n v="90.78"/>
    <n v="1.1000000000000001"/>
    <n v="4.7"/>
    <n v="9.6"/>
    <n v="111"/>
    <s v="Low"/>
    <n v="1.143"/>
    <x v="0"/>
    <s v=""/>
    <n v="4.55"/>
    <n v="29"/>
    <n v="1.89"/>
    <n v="4.9000000000000004"/>
    <s v="Wednesday"/>
    <s v="0-5 min"/>
    <n v="1"/>
    <s v="Between 1.0-1.2"/>
  </r>
  <r>
    <s v="RF008489"/>
    <d v="2026-03-18T01:43:00"/>
    <d v="2026-03-18T00:00:00"/>
    <n v="1"/>
    <x v="1"/>
    <x v="0"/>
    <n v="5.8"/>
    <n v="125.2"/>
    <n v="123.96"/>
    <n v="1"/>
    <n v="5.2"/>
    <n v="6.9"/>
    <n v="105"/>
    <s v="Low"/>
    <n v="2.2000000000000002"/>
    <x v="0"/>
    <s v=""/>
    <n v="4.66"/>
    <n v="10"/>
    <n v="-1.24"/>
    <n v="1.7"/>
    <s v="Wednesday"/>
    <s v="5-10 min"/>
    <n v="1"/>
    <s v="Above 1.2"/>
  </r>
  <r>
    <s v="RF008490"/>
    <d v="2026-03-18T02:08:00"/>
    <d v="2026-03-18T00:00:00"/>
    <n v="2"/>
    <x v="4"/>
    <x v="1"/>
    <n v="13.1"/>
    <n v="210.25"/>
    <n v="214.76"/>
    <n v="1"/>
    <n v="4.3"/>
    <n v="1.6"/>
    <n v="65"/>
    <s v="Low"/>
    <n v="1.5580000000000001"/>
    <x v="0"/>
    <s v=""/>
    <n v="4.41"/>
    <n v="0"/>
    <n v="4.51"/>
    <n v="-2.7"/>
    <s v="Wednesday"/>
    <s v="0-5 min"/>
    <n v="1"/>
    <s v="Above 1.2"/>
  </r>
  <r>
    <s v="RF008491"/>
    <d v="2026-03-18T02:11:00"/>
    <d v="2026-03-18T00:00:00"/>
    <n v="2"/>
    <x v="0"/>
    <x v="0"/>
    <n v="3.8"/>
    <n v="94.49"/>
    <n v="95.98"/>
    <n v="1"/>
    <n v="2"/>
    <n v="5.5"/>
    <n v="121"/>
    <s v="Medium"/>
    <n v="1.105"/>
    <x v="0"/>
    <s v=""/>
    <n v="4.95"/>
    <n v="6"/>
    <n v="1.49"/>
    <n v="3.5"/>
    <s v="Wednesday"/>
    <s v="0-5 min"/>
    <n v="1"/>
    <s v="Between 1.0-1.2"/>
  </r>
  <r>
    <s v="RF008492"/>
    <d v="2026-03-18T02:35:00"/>
    <d v="2026-03-18T00:00:00"/>
    <n v="2"/>
    <x v="2"/>
    <x v="0"/>
    <n v="27.6"/>
    <n v="489.58"/>
    <n v="517.27"/>
    <n v="1"/>
    <n v="3.5"/>
    <n v="2.5"/>
    <n v="110"/>
    <s v="Medium"/>
    <n v="1.1559999999999999"/>
    <x v="0"/>
    <s v=""/>
    <n v="4.71"/>
    <n v="3"/>
    <n v="27.69"/>
    <n v="-1"/>
    <s v="Wednesday"/>
    <s v="0-5 min"/>
    <n v="1"/>
    <s v="Between 1.0-1.2"/>
  </r>
  <r>
    <s v="RF008493"/>
    <d v="2026-03-18T02:42:00"/>
    <d v="2026-03-18T00:00:00"/>
    <n v="2"/>
    <x v="2"/>
    <x v="1"/>
    <n v="0.9"/>
    <n v="58.44"/>
    <n v="60.66"/>
    <n v="1.1000000000000001"/>
    <n v="4.3"/>
    <n v="3.8"/>
    <n v="124"/>
    <s v="Low"/>
    <n v="1.663"/>
    <x v="0"/>
    <s v=""/>
    <n v="4.49"/>
    <n v="0"/>
    <n v="2.2200000000000002"/>
    <n v="-0.5"/>
    <s v="Wednesday"/>
    <s v="0-5 min"/>
    <n v="1"/>
    <s v="Above 1.2"/>
  </r>
  <r>
    <s v="RF008494"/>
    <d v="2026-03-18T02:55:00"/>
    <d v="2026-03-18T00:00:00"/>
    <n v="2"/>
    <x v="3"/>
    <x v="0"/>
    <n v="7.2"/>
    <n v="139.37"/>
    <n v="137.83000000000001"/>
    <n v="1"/>
    <n v="4.5"/>
    <n v="9.1999999999999993"/>
    <n v="78"/>
    <s v="Low"/>
    <n v="1.65"/>
    <x v="0"/>
    <s v=""/>
    <n v="4.71"/>
    <n v="13"/>
    <n v="-1.54"/>
    <n v="4.7"/>
    <s v="Wednesday"/>
    <s v="0-5 min"/>
    <n v="1"/>
    <s v="Above 1.2"/>
  </r>
  <r>
    <s v="RF008495"/>
    <d v="2026-03-18T03:17:00"/>
    <d v="2026-03-18T00:00:00"/>
    <n v="3"/>
    <x v="1"/>
    <x v="1"/>
    <n v="5.3"/>
    <n v="119.87"/>
    <m/>
    <n v="1"/>
    <n v="3.3"/>
    <n v="8"/>
    <n v="109"/>
    <s v="Medium"/>
    <n v="1.2410000000000001"/>
    <x v="2"/>
    <s v="Fare too high"/>
    <n v="4.72"/>
    <n v="0"/>
    <m/>
    <n v="4.7"/>
    <s v="Wednesday"/>
    <s v="0-5 min"/>
    <n v="0"/>
    <s v="Above 1.2"/>
  </r>
  <r>
    <s v="RF008496"/>
    <d v="2026-03-18T03:22:00"/>
    <d v="2026-03-18T00:00:00"/>
    <n v="3"/>
    <x v="3"/>
    <x v="1"/>
    <n v="3.2"/>
    <n v="92.36"/>
    <n v="93.04"/>
    <n v="1.1000000000000001"/>
    <n v="8.3000000000000007"/>
    <n v="10.4"/>
    <n v="78"/>
    <s v="Low"/>
    <n v="2.0640000000000001"/>
    <x v="0"/>
    <s v=""/>
    <n v="4.82"/>
    <n v="0"/>
    <n v="0.68"/>
    <n v="2.1"/>
    <s v="Wednesday"/>
    <s v="5-10 min"/>
    <n v="1"/>
    <s v="Above 1.2"/>
  </r>
  <r>
    <s v="RF008497"/>
    <d v="2026-03-18T03:38:00"/>
    <d v="2026-03-18T00:00:00"/>
    <n v="3"/>
    <x v="0"/>
    <x v="1"/>
    <n v="15.5"/>
    <n v="254.28"/>
    <n v="237.37"/>
    <n v="1"/>
    <n v="3.2"/>
    <n v="1.8"/>
    <n v="128"/>
    <s v="Low"/>
    <n v="1.278"/>
    <x v="0"/>
    <s v=""/>
    <n v="4.7"/>
    <n v="0"/>
    <n v="-16.91"/>
    <n v="-1.4"/>
    <s v="Wednesday"/>
    <s v="0-5 min"/>
    <n v="1"/>
    <s v="Above 1.2"/>
  </r>
  <r>
    <s v="RF008498"/>
    <d v="2026-03-18T03:41:00"/>
    <d v="2026-03-18T00:00:00"/>
    <n v="3"/>
    <x v="3"/>
    <x v="0"/>
    <n v="6.8"/>
    <n v="126.62"/>
    <n v="113.14"/>
    <n v="1"/>
    <n v="5.0999999999999996"/>
    <n v="2.7"/>
    <n v="73"/>
    <s v="Low"/>
    <n v="1.738"/>
    <x v="0"/>
    <s v=""/>
    <n v="4.57"/>
    <n v="32"/>
    <n v="-13.48"/>
    <n v="-2.4"/>
    <s v="Wednesday"/>
    <s v="5-10 min"/>
    <n v="1"/>
    <s v="Above 1.2"/>
  </r>
  <r>
    <s v="RF008499"/>
    <d v="2026-03-18T03:45:00"/>
    <d v="2026-03-18T00:00:00"/>
    <n v="3"/>
    <x v="0"/>
    <x v="0"/>
    <n v="13.9"/>
    <n v="252.66"/>
    <n v="253.87"/>
    <n v="1"/>
    <n v="3.3"/>
    <n v="5.6"/>
    <n v="130"/>
    <s v="Medium"/>
    <n v="1.0860000000000001"/>
    <x v="0"/>
    <s v=""/>
    <n v="4.68"/>
    <n v="15"/>
    <n v="1.21"/>
    <n v="2.2999999999999998"/>
    <s v="Wednesday"/>
    <s v="0-5 min"/>
    <n v="1"/>
    <s v="Between 1.0-1.2"/>
  </r>
  <r>
    <s v="RF008500"/>
    <d v="2026-03-18T04:05:00"/>
    <d v="2026-03-18T00:00:00"/>
    <n v="4"/>
    <x v="2"/>
    <x v="0"/>
    <n v="2.7"/>
    <n v="89.36"/>
    <n v="91.8"/>
    <n v="1.1000000000000001"/>
    <n v="5.2"/>
    <n v="6.8"/>
    <n v="113"/>
    <s v="Medium"/>
    <n v="1.0900000000000001"/>
    <x v="0"/>
    <s v=""/>
    <n v="5"/>
    <n v="2"/>
    <n v="2.44"/>
    <n v="1.6"/>
    <s v="Wednesday"/>
    <s v="5-10 min"/>
    <n v="1"/>
    <s v="Between 1.0-1.2"/>
  </r>
  <r>
    <s v="RF008501"/>
    <d v="2026-03-18T04:06:00"/>
    <d v="2026-03-18T00:00:00"/>
    <n v="4"/>
    <x v="2"/>
    <x v="0"/>
    <n v="5.2"/>
    <n v="104.04"/>
    <n v="114.17"/>
    <n v="1"/>
    <n v="2"/>
    <n v="1.8"/>
    <n v="123"/>
    <s v="Medium"/>
    <n v="1.2230000000000001"/>
    <x v="0"/>
    <s v=""/>
    <n v="4.79"/>
    <n v="3"/>
    <n v="10.130000000000001"/>
    <n v="-0.2"/>
    <s v="Wednesday"/>
    <s v="0-5 min"/>
    <n v="1"/>
    <s v="Above 1.2"/>
  </r>
  <r>
    <s v="RF008502"/>
    <d v="2026-03-18T04:23:00"/>
    <d v="2026-03-18T00:00:00"/>
    <n v="4"/>
    <x v="3"/>
    <x v="0"/>
    <n v="1.9"/>
    <n v="62.11"/>
    <n v="61.81"/>
    <n v="1"/>
    <n v="7.4"/>
    <n v="9.8000000000000007"/>
    <n v="66"/>
    <s v="Low"/>
    <n v="1.4450000000000001"/>
    <x v="0"/>
    <s v=""/>
    <n v="4.53"/>
    <n v="5"/>
    <n v="-0.3"/>
    <n v="2.4"/>
    <s v="Wednesday"/>
    <s v="5-10 min"/>
    <n v="1"/>
    <s v="Above 1.2"/>
  </r>
  <r>
    <s v="RF008503"/>
    <d v="2026-03-18T04:39:00"/>
    <d v="2026-03-18T00:00:00"/>
    <n v="4"/>
    <x v="1"/>
    <x v="1"/>
    <n v="13.4"/>
    <n v="242.01"/>
    <n v="239.86"/>
    <n v="1.1000000000000001"/>
    <n v="4.9000000000000004"/>
    <n v="6.1"/>
    <n v="95"/>
    <s v="Low"/>
    <n v="1.5580000000000001"/>
    <x v="0"/>
    <s v=""/>
    <n v="4.92"/>
    <n v="0"/>
    <n v="-2.15"/>
    <n v="1.2"/>
    <s v="Wednesday"/>
    <s v="0-5 min"/>
    <n v="1"/>
    <s v="Above 1.2"/>
  </r>
  <r>
    <s v="RF008504"/>
    <d v="2026-03-18T04:48:00"/>
    <d v="2026-03-18T00:00:00"/>
    <n v="4"/>
    <x v="0"/>
    <x v="0"/>
    <n v="3.1"/>
    <n v="101.62"/>
    <n v="105.9"/>
    <n v="1.1000000000000001"/>
    <n v="3.2"/>
    <n v="2.5"/>
    <n v="127"/>
    <s v="Medium"/>
    <n v="1.034"/>
    <x v="0"/>
    <s v=""/>
    <n v="5"/>
    <n v="4"/>
    <n v="4.28"/>
    <n v="-0.7"/>
    <s v="Wednesday"/>
    <s v="0-5 min"/>
    <n v="1"/>
    <s v="Between 1.0-1.2"/>
  </r>
  <r>
    <s v="RF008505"/>
    <d v="2026-03-18T04:51:00"/>
    <d v="2026-03-18T00:00:00"/>
    <n v="4"/>
    <x v="0"/>
    <x v="0"/>
    <n v="2.2999999999999998"/>
    <n v="79.19"/>
    <n v="76.28"/>
    <n v="1"/>
    <n v="3.3"/>
    <n v="1"/>
    <n v="128"/>
    <s v="Low"/>
    <n v="1.2689999999999999"/>
    <x v="0"/>
    <s v=""/>
    <n v="4.83"/>
    <n v="21"/>
    <n v="-2.91"/>
    <n v="-2.2999999999999998"/>
    <s v="Wednesday"/>
    <s v="0-5 min"/>
    <n v="1"/>
    <s v="Above 1.2"/>
  </r>
  <r>
    <s v="RF008506"/>
    <d v="2026-03-18T05:09:00"/>
    <d v="2026-03-18T00:00:00"/>
    <n v="5"/>
    <x v="1"/>
    <x v="0"/>
    <n v="11.4"/>
    <n v="226.93"/>
    <m/>
    <n v="1.1000000000000001"/>
    <n v="2.7"/>
    <n v="3.4"/>
    <n v="101"/>
    <s v="Low"/>
    <n v="2.2000000000000002"/>
    <x v="1"/>
    <s v="Pickup too far"/>
    <n v="4.71"/>
    <n v="4"/>
    <m/>
    <n v="0.7"/>
    <s v="Wednesday"/>
    <s v="0-5 min"/>
    <n v="0"/>
    <s v="Above 1.2"/>
  </r>
  <r>
    <s v="RF008507"/>
    <d v="2026-03-18T05:14:00"/>
    <d v="2026-03-18T00:00:00"/>
    <n v="5"/>
    <x v="0"/>
    <x v="0"/>
    <n v="14.1"/>
    <n v="288.63"/>
    <m/>
    <n v="1"/>
    <n v="3.5"/>
    <n v="3.2"/>
    <n v="108"/>
    <s v="Low"/>
    <n v="1.056"/>
    <x v="2"/>
    <s v="Changed plans"/>
    <n v="4.42"/>
    <n v="13"/>
    <m/>
    <n v="-0.3"/>
    <s v="Wednesday"/>
    <s v="0-5 min"/>
    <n v="0"/>
    <s v="Between 1.0-1.2"/>
  </r>
  <r>
    <s v="RF008508"/>
    <d v="2026-03-18T05:16:00"/>
    <d v="2026-03-18T00:00:00"/>
    <n v="5"/>
    <x v="2"/>
    <x v="0"/>
    <n v="5"/>
    <n v="114.14"/>
    <n v="115.86"/>
    <n v="1"/>
    <n v="4.2"/>
    <n v="4"/>
    <n v="111"/>
    <s v="Low"/>
    <n v="1.321"/>
    <x v="0"/>
    <s v=""/>
    <n v="4.7"/>
    <n v="3"/>
    <n v="1.72"/>
    <n v="-0.2"/>
    <s v="Wednesday"/>
    <s v="0-5 min"/>
    <n v="1"/>
    <s v="Above 1.2"/>
  </r>
  <r>
    <s v="RF008509"/>
    <d v="2026-03-18T05:28:00"/>
    <d v="2026-03-18T00:00:00"/>
    <n v="5"/>
    <x v="0"/>
    <x v="0"/>
    <n v="12.1"/>
    <n v="233"/>
    <n v="233.86"/>
    <n v="1"/>
    <n v="3"/>
    <n v="3.5"/>
    <n v="144"/>
    <s v="Medium"/>
    <n v="1.268"/>
    <x v="0"/>
    <s v=""/>
    <n v="4.47"/>
    <n v="6"/>
    <n v="0.86"/>
    <n v="0.5"/>
    <s v="Wednesday"/>
    <s v="0-5 min"/>
    <n v="1"/>
    <s v="Above 1.2"/>
  </r>
  <r>
    <s v="RF008510"/>
    <d v="2026-03-18T05:55:00"/>
    <d v="2026-03-18T00:00:00"/>
    <n v="5"/>
    <x v="2"/>
    <x v="0"/>
    <n v="6.8"/>
    <n v="142.19999999999999"/>
    <n v="135.62"/>
    <n v="1"/>
    <n v="5.8"/>
    <n v="6.6"/>
    <n v="121"/>
    <s v="Medium"/>
    <n v="1.1579999999999999"/>
    <x v="0"/>
    <s v=""/>
    <n v="4.78"/>
    <n v="2"/>
    <n v="-6.58"/>
    <n v="0.8"/>
    <s v="Wednesday"/>
    <s v="5-10 min"/>
    <n v="1"/>
    <s v="Between 1.0-1.2"/>
  </r>
  <r>
    <s v="RF008511"/>
    <d v="2026-03-18T06:11:00"/>
    <d v="2026-03-18T00:00:00"/>
    <n v="6"/>
    <x v="3"/>
    <x v="0"/>
    <n v="7.5"/>
    <n v="183.34"/>
    <n v="180.73"/>
    <n v="1.1000000000000001"/>
    <n v="9.1"/>
    <n v="8.3000000000000007"/>
    <n v="73"/>
    <s v="Low"/>
    <n v="1.7669999999999999"/>
    <x v="0"/>
    <s v=""/>
    <n v="4.3"/>
    <n v="31"/>
    <n v="-2.61"/>
    <n v="-0.8"/>
    <s v="Wednesday"/>
    <s v="5-10 min"/>
    <n v="1"/>
    <s v="Above 1.2"/>
  </r>
  <r>
    <s v="RF008512"/>
    <d v="2026-03-18T06:21:00"/>
    <d v="2026-03-18T00:00:00"/>
    <n v="6"/>
    <x v="3"/>
    <x v="0"/>
    <n v="2.2000000000000002"/>
    <n v="73.599999999999994"/>
    <n v="71.05"/>
    <n v="1.1000000000000001"/>
    <n v="3.9"/>
    <n v="6.6"/>
    <n v="72"/>
    <s v="Medium"/>
    <n v="1.2609999999999999"/>
    <x v="0"/>
    <s v=""/>
    <n v="4.84"/>
    <n v="4"/>
    <n v="-2.5499999999999998"/>
    <n v="2.7"/>
    <s v="Wednesday"/>
    <s v="0-5 min"/>
    <n v="1"/>
    <s v="Above 1.2"/>
  </r>
  <r>
    <s v="RF008513"/>
    <d v="2026-03-18T06:22:00"/>
    <d v="2026-03-18T00:00:00"/>
    <n v="6"/>
    <x v="2"/>
    <x v="0"/>
    <n v="2.7"/>
    <n v="73.489999999999995"/>
    <n v="72.260000000000005"/>
    <n v="1"/>
    <n v="2"/>
    <n v="1.8"/>
    <n v="117"/>
    <s v="Low"/>
    <n v="1.3180000000000001"/>
    <x v="0"/>
    <s v=""/>
    <n v="4.37"/>
    <n v="2"/>
    <n v="-1.23"/>
    <n v="-0.2"/>
    <s v="Wednesday"/>
    <s v="0-5 min"/>
    <n v="1"/>
    <s v="Above 1.2"/>
  </r>
  <r>
    <s v="RF008514"/>
    <d v="2026-03-18T06:57:00"/>
    <d v="2026-03-18T00:00:00"/>
    <n v="6"/>
    <x v="1"/>
    <x v="1"/>
    <n v="9.8000000000000007"/>
    <n v="189.45"/>
    <n v="196.8"/>
    <n v="1"/>
    <n v="3.7"/>
    <n v="5.5"/>
    <n v="91"/>
    <s v="Low"/>
    <n v="1.843"/>
    <x v="0"/>
    <s v=""/>
    <n v="4.74"/>
    <n v="0"/>
    <n v="7.35"/>
    <n v="1.8"/>
    <s v="Wednesday"/>
    <s v="0-5 min"/>
    <n v="1"/>
    <s v="Above 1.2"/>
  </r>
  <r>
    <s v="RF008515"/>
    <d v="2026-03-18T07:08:00"/>
    <d v="2026-03-18T00:00:00"/>
    <n v="7"/>
    <x v="0"/>
    <x v="1"/>
    <n v="4.2"/>
    <n v="119.08"/>
    <n v="111.35"/>
    <n v="1.1000000000000001"/>
    <n v="5.3"/>
    <n v="3.6"/>
    <n v="117"/>
    <s v="Medium"/>
    <n v="0.89600000000000002"/>
    <x v="0"/>
    <s v=""/>
    <n v="5"/>
    <n v="0"/>
    <n v="-7.73"/>
    <n v="-1.7"/>
    <s v="Wednesday"/>
    <s v="5-10 min"/>
    <n v="1"/>
    <s v="Between 0.8-1.0"/>
  </r>
  <r>
    <s v="RF008516"/>
    <d v="2026-03-18T07:19:00"/>
    <d v="2026-03-18T00:00:00"/>
    <n v="7"/>
    <x v="2"/>
    <x v="1"/>
    <n v="1"/>
    <n v="61.26"/>
    <n v="56.91"/>
    <n v="1.1000000000000001"/>
    <n v="6.3"/>
    <n v="5.6"/>
    <n v="131"/>
    <s v="Medium"/>
    <n v="1.339"/>
    <x v="0"/>
    <s v=""/>
    <n v="4.53"/>
    <n v="0"/>
    <n v="-4.3499999999999996"/>
    <n v="-0.7"/>
    <s v="Wednesday"/>
    <s v="5-10 min"/>
    <n v="1"/>
    <s v="Above 1.2"/>
  </r>
  <r>
    <s v="RF008517"/>
    <d v="2026-03-18T07:28:00"/>
    <d v="2026-03-18T00:00:00"/>
    <n v="7"/>
    <x v="3"/>
    <x v="0"/>
    <n v="7.2"/>
    <n v="145.63999999999999"/>
    <m/>
    <n v="1"/>
    <n v="3.2"/>
    <n v="5.6"/>
    <n v="63"/>
    <s v="Low"/>
    <n v="1.849"/>
    <x v="1"/>
    <s v="Driver unavailable"/>
    <n v="4.59"/>
    <n v="14"/>
    <m/>
    <n v="2.4"/>
    <s v="Wednesday"/>
    <s v="0-5 min"/>
    <n v="0"/>
    <s v="Above 1.2"/>
  </r>
  <r>
    <s v="RF008518"/>
    <d v="2026-03-18T07:37:00"/>
    <d v="2026-03-18T00:00:00"/>
    <n v="7"/>
    <x v="0"/>
    <x v="1"/>
    <n v="5.2"/>
    <n v="122.51"/>
    <n v="117.01"/>
    <n v="1.1000000000000001"/>
    <n v="3.4"/>
    <n v="1"/>
    <n v="143"/>
    <s v="Medium"/>
    <n v="1.179"/>
    <x v="0"/>
    <s v=""/>
    <n v="4.79"/>
    <n v="0"/>
    <n v="-5.5"/>
    <n v="-2.4"/>
    <s v="Wednesday"/>
    <s v="0-5 min"/>
    <n v="1"/>
    <s v="Between 1.0-1.2"/>
  </r>
  <r>
    <s v="RF008519"/>
    <d v="2026-03-18T08:05:00"/>
    <d v="2026-03-18T00:00:00"/>
    <n v="8"/>
    <x v="3"/>
    <x v="0"/>
    <n v="3.5"/>
    <n v="88.08"/>
    <n v="90.39"/>
    <n v="1"/>
    <n v="3.7"/>
    <n v="8.3000000000000007"/>
    <n v="60"/>
    <s v="Low"/>
    <n v="1.446"/>
    <x v="0"/>
    <s v=""/>
    <n v="4.6100000000000003"/>
    <n v="24"/>
    <n v="2.31"/>
    <n v="4.5999999999999996"/>
    <s v="Wednesday"/>
    <s v="0-5 min"/>
    <n v="1"/>
    <s v="Above 1.2"/>
  </r>
  <r>
    <s v="RF008520"/>
    <d v="2026-03-18T08:30:00"/>
    <d v="2026-03-18T00:00:00"/>
    <n v="8"/>
    <x v="1"/>
    <x v="0"/>
    <n v="1.3"/>
    <n v="67.459999999999994"/>
    <m/>
    <n v="1.1000000000000001"/>
    <n v="2.5"/>
    <n v="5"/>
    <n v="85"/>
    <s v="Medium"/>
    <n v="1.0429999999999999"/>
    <x v="1"/>
    <s v="Pickup too far"/>
    <n v="4.96"/>
    <n v="5"/>
    <m/>
    <n v="2.5"/>
    <s v="Wednesday"/>
    <s v="0-5 min"/>
    <n v="0"/>
    <s v="Between 1.0-1.2"/>
  </r>
  <r>
    <s v="RF008521"/>
    <d v="2026-03-18T08:53:00"/>
    <d v="2026-03-18T00:00:00"/>
    <n v="8"/>
    <x v="1"/>
    <x v="0"/>
    <n v="4.8"/>
    <n v="128.28"/>
    <n v="132.35"/>
    <n v="1.2"/>
    <n v="2.8"/>
    <n v="3.9"/>
    <n v="89"/>
    <s v="Medium"/>
    <n v="0.81899999999999995"/>
    <x v="0"/>
    <s v=""/>
    <n v="4.66"/>
    <n v="21"/>
    <n v="4.07"/>
    <n v="1.1000000000000001"/>
    <s v="Wednesday"/>
    <s v="0-5 min"/>
    <n v="1"/>
    <s v="Between 0.8-1.0"/>
  </r>
  <r>
    <s v="RF008522"/>
    <d v="2026-03-18T09:07:00"/>
    <d v="2026-03-18T00:00:00"/>
    <n v="9"/>
    <x v="2"/>
    <x v="0"/>
    <n v="5"/>
    <n v="135.27000000000001"/>
    <n v="126.75"/>
    <n v="1.1000000000000001"/>
    <n v="7"/>
    <n v="9.5"/>
    <n v="99"/>
    <s v="Medium"/>
    <n v="0.79200000000000004"/>
    <x v="0"/>
    <s v=""/>
    <n v="4.91"/>
    <n v="3"/>
    <n v="-8.52"/>
    <n v="2.5"/>
    <s v="Wednesday"/>
    <s v="5-10 min"/>
    <n v="1"/>
    <s v="Below 0.8"/>
  </r>
  <r>
    <s v="RF008523"/>
    <d v="2026-03-18T09:20:00"/>
    <d v="2026-03-18T00:00:00"/>
    <n v="9"/>
    <x v="1"/>
    <x v="1"/>
    <n v="5.6"/>
    <n v="124.7"/>
    <m/>
    <n v="1.1000000000000001"/>
    <n v="3.3"/>
    <n v="1"/>
    <n v="76"/>
    <s v="Medium"/>
    <n v="0.83499999999999996"/>
    <x v="1"/>
    <s v="Driver unavailable"/>
    <n v="4.82"/>
    <n v="0"/>
    <m/>
    <n v="-2.2999999999999998"/>
    <s v="Wednesday"/>
    <s v="0-5 min"/>
    <n v="0"/>
    <s v="Between 0.8-1.0"/>
  </r>
  <r>
    <s v="RF008524"/>
    <d v="2026-03-18T09:20:00"/>
    <d v="2026-03-18T00:00:00"/>
    <n v="9"/>
    <x v="0"/>
    <x v="0"/>
    <n v="0.7"/>
    <n v="67.91"/>
    <n v="74.209999999999994"/>
    <n v="1.3"/>
    <n v="7.6"/>
    <n v="9.8000000000000007"/>
    <n v="111"/>
    <s v="High"/>
    <n v="0.64400000000000002"/>
    <x v="0"/>
    <s v=""/>
    <n v="4.7300000000000004"/>
    <n v="3"/>
    <n v="6.3"/>
    <n v="2.2000000000000002"/>
    <s v="Wednesday"/>
    <s v="5-10 min"/>
    <n v="1"/>
    <s v="Below 0.8"/>
  </r>
  <r>
    <s v="RF008525"/>
    <d v="2026-03-18T09:21:00"/>
    <d v="2026-03-18T00:00:00"/>
    <n v="9"/>
    <x v="0"/>
    <x v="0"/>
    <n v="8.6999999999999993"/>
    <n v="236.24"/>
    <n v="241.85"/>
    <n v="1.3"/>
    <n v="9"/>
    <n v="4.9000000000000004"/>
    <n v="94"/>
    <s v="Medium"/>
    <n v="0.66300000000000003"/>
    <x v="0"/>
    <s v=""/>
    <n v="4.75"/>
    <n v="2"/>
    <n v="5.61"/>
    <n v="-4.0999999999999996"/>
    <s v="Wednesday"/>
    <s v="5-10 min"/>
    <n v="1"/>
    <s v="Below 0.8"/>
  </r>
  <r>
    <s v="RF008526"/>
    <d v="2026-03-18T09:23:00"/>
    <d v="2026-03-18T00:00:00"/>
    <n v="9"/>
    <x v="0"/>
    <x v="0"/>
    <n v="6.8"/>
    <n v="153.03"/>
    <n v="156.4"/>
    <n v="1.1000000000000001"/>
    <n v="4.0999999999999996"/>
    <n v="7.7"/>
    <n v="115"/>
    <s v="Medium"/>
    <n v="0.90700000000000003"/>
    <x v="0"/>
    <s v=""/>
    <n v="4.79"/>
    <n v="2"/>
    <n v="3.37"/>
    <n v="3.6"/>
    <s v="Wednesday"/>
    <s v="0-5 min"/>
    <n v="1"/>
    <s v="Between 0.8-1.0"/>
  </r>
  <r>
    <s v="RF008527"/>
    <d v="2026-03-18T09:47:00"/>
    <d v="2026-03-18T00:00:00"/>
    <n v="9"/>
    <x v="2"/>
    <x v="0"/>
    <n v="1.4"/>
    <n v="67.25"/>
    <n v="69.599999999999994"/>
    <n v="1.1000000000000001"/>
    <n v="7.8"/>
    <n v="5.9"/>
    <n v="103"/>
    <s v="Medium"/>
    <n v="0.99399999999999999"/>
    <x v="0"/>
    <s v=""/>
    <n v="4.6399999999999997"/>
    <n v="11"/>
    <n v="2.35"/>
    <n v="-1.9"/>
    <s v="Wednesday"/>
    <s v="5-10 min"/>
    <n v="1"/>
    <s v="Between 0.8-1.0"/>
  </r>
  <r>
    <s v="RF008528"/>
    <d v="2026-03-18T10:26:00"/>
    <d v="2026-03-18T00:00:00"/>
    <n v="10"/>
    <x v="0"/>
    <x v="0"/>
    <n v="8.3000000000000007"/>
    <n v="223.88"/>
    <m/>
    <n v="1.2"/>
    <n v="4.7"/>
    <n v="8.1"/>
    <n v="121"/>
    <s v="Medium"/>
    <n v="0.873"/>
    <x v="2"/>
    <s v="ETA too high"/>
    <n v="4.95"/>
    <n v="6"/>
    <m/>
    <n v="3.4"/>
    <s v="Wednesday"/>
    <s v="0-5 min"/>
    <n v="0"/>
    <s v="Between 0.8-1.0"/>
  </r>
  <r>
    <s v="RF008529"/>
    <d v="2026-03-18T10:34:00"/>
    <d v="2026-03-18T00:00:00"/>
    <n v="10"/>
    <x v="1"/>
    <x v="0"/>
    <n v="7.7"/>
    <n v="137.9"/>
    <n v="135.65"/>
    <n v="1"/>
    <n v="2"/>
    <n v="1"/>
    <n v="82"/>
    <s v="Low"/>
    <n v="1.1759999999999999"/>
    <x v="0"/>
    <s v=""/>
    <n v="4.46"/>
    <n v="9"/>
    <n v="-2.25"/>
    <n v="-1"/>
    <s v="Wednesday"/>
    <s v="0-5 min"/>
    <n v="1"/>
    <s v="Between 1.0-1.2"/>
  </r>
  <r>
    <s v="RF008530"/>
    <d v="2026-03-18T10:40:00"/>
    <d v="2026-03-18T00:00:00"/>
    <n v="10"/>
    <x v="1"/>
    <x v="0"/>
    <n v="6.8"/>
    <n v="126.11"/>
    <n v="120.68"/>
    <n v="1"/>
    <n v="4.3"/>
    <n v="5.2"/>
    <n v="93"/>
    <s v="Low"/>
    <n v="1.232"/>
    <x v="0"/>
    <s v=""/>
    <n v="5"/>
    <n v="13"/>
    <n v="-5.43"/>
    <n v="0.9"/>
    <s v="Wednesday"/>
    <s v="0-5 min"/>
    <n v="1"/>
    <s v="Above 1.2"/>
  </r>
  <r>
    <s v="RF008531"/>
    <d v="2026-03-18T10:41:00"/>
    <d v="2026-03-18T00:00:00"/>
    <n v="10"/>
    <x v="2"/>
    <x v="0"/>
    <n v="3.6"/>
    <n v="94.84"/>
    <m/>
    <n v="1"/>
    <n v="6.2"/>
    <m/>
    <n v="108"/>
    <s v="Medium"/>
    <n v="0.96499999999999997"/>
    <x v="3"/>
    <s v="No driver available"/>
    <n v="4.46"/>
    <n v="1"/>
    <m/>
    <m/>
    <s v="Wednesday"/>
    <s v="5-10 min"/>
    <n v="0"/>
    <s v="Between 0.8-1.0"/>
  </r>
  <r>
    <s v="RF008532"/>
    <d v="2026-03-18T10:43:00"/>
    <d v="2026-03-18T00:00:00"/>
    <n v="10"/>
    <x v="0"/>
    <x v="0"/>
    <n v="10.1"/>
    <n v="259.61"/>
    <m/>
    <n v="1.2"/>
    <n v="9"/>
    <n v="10.199999999999999"/>
    <n v="114"/>
    <s v="High"/>
    <n v="0.72099999999999997"/>
    <x v="1"/>
    <s v="Pickup too far"/>
    <n v="4.93"/>
    <n v="13"/>
    <m/>
    <n v="1.2"/>
    <s v="Wednesday"/>
    <s v="5-10 min"/>
    <n v="0"/>
    <s v="Below 0.8"/>
  </r>
  <r>
    <s v="RF008533"/>
    <d v="2026-03-18T10:46:00"/>
    <d v="2026-03-18T00:00:00"/>
    <n v="10"/>
    <x v="0"/>
    <x v="0"/>
    <n v="14.8"/>
    <n v="342.28"/>
    <n v="350.03"/>
    <n v="1.3"/>
    <n v="7.6"/>
    <n v="10.4"/>
    <n v="136"/>
    <s v="High"/>
    <n v="0.84599999999999997"/>
    <x v="0"/>
    <s v=""/>
    <n v="5"/>
    <n v="2"/>
    <n v="7.75"/>
    <n v="2.8"/>
    <s v="Wednesday"/>
    <s v="5-10 min"/>
    <n v="1"/>
    <s v="Between 0.8-1.0"/>
  </r>
  <r>
    <s v="RF008534"/>
    <d v="2026-03-18T10:50:00"/>
    <d v="2026-03-18T00:00:00"/>
    <n v="10"/>
    <x v="4"/>
    <x v="0"/>
    <n v="4.9000000000000004"/>
    <n v="108.65"/>
    <n v="102.71"/>
    <n v="1"/>
    <n v="8.9"/>
    <n v="6.5"/>
    <n v="57"/>
    <s v="Low"/>
    <n v="1.26"/>
    <x v="0"/>
    <s v=""/>
    <n v="5"/>
    <n v="4"/>
    <n v="-5.94"/>
    <n v="-2.4"/>
    <s v="Wednesday"/>
    <s v="5-10 min"/>
    <n v="1"/>
    <s v="Above 1.2"/>
  </r>
  <r>
    <s v="RF008535"/>
    <d v="2026-03-18T11:15:00"/>
    <d v="2026-03-18T00:00:00"/>
    <n v="11"/>
    <x v="1"/>
    <x v="0"/>
    <n v="2"/>
    <n v="67.260000000000005"/>
    <n v="65.73"/>
    <n v="1"/>
    <n v="5.0999999999999996"/>
    <n v="1"/>
    <n v="87"/>
    <s v="Medium"/>
    <n v="1.0740000000000001"/>
    <x v="0"/>
    <s v=""/>
    <n v="4.3099999999999996"/>
    <n v="1"/>
    <n v="-1.53"/>
    <n v="-4.0999999999999996"/>
    <s v="Wednesday"/>
    <s v="5-10 min"/>
    <n v="1"/>
    <s v="Between 1.0-1.2"/>
  </r>
  <r>
    <s v="RF008536"/>
    <d v="2026-03-18T11:25:00"/>
    <d v="2026-03-18T00:00:00"/>
    <n v="11"/>
    <x v="3"/>
    <x v="0"/>
    <n v="2.6"/>
    <n v="75.25"/>
    <n v="77.11"/>
    <n v="1"/>
    <n v="3.6"/>
    <n v="2.2999999999999998"/>
    <n v="73"/>
    <s v="Low"/>
    <n v="1.8939999999999999"/>
    <x v="0"/>
    <s v=""/>
    <n v="4.7300000000000004"/>
    <n v="14"/>
    <n v="1.86"/>
    <n v="-1.3"/>
    <s v="Wednesday"/>
    <s v="0-5 min"/>
    <n v="1"/>
    <s v="Above 1.2"/>
  </r>
  <r>
    <s v="RF008537"/>
    <d v="2026-03-18T11:29:00"/>
    <d v="2026-03-18T00:00:00"/>
    <n v="11"/>
    <x v="2"/>
    <x v="1"/>
    <n v="2.2999999999999998"/>
    <n v="74.58"/>
    <n v="75.31"/>
    <n v="1.1000000000000001"/>
    <n v="4.8"/>
    <n v="8.8000000000000007"/>
    <n v="114"/>
    <s v="Medium"/>
    <n v="1.0209999999999999"/>
    <x v="0"/>
    <s v=""/>
    <n v="4.7300000000000004"/>
    <n v="0"/>
    <n v="0.73"/>
    <n v="4"/>
    <s v="Wednesday"/>
    <s v="0-5 min"/>
    <n v="1"/>
    <s v="Between 1.0-1.2"/>
  </r>
  <r>
    <s v="RF008538"/>
    <d v="2026-03-18T11:31:00"/>
    <d v="2026-03-18T00:00:00"/>
    <n v="11"/>
    <x v="4"/>
    <x v="1"/>
    <n v="6.6"/>
    <n v="135.81"/>
    <n v="134.91999999999999"/>
    <n v="1"/>
    <n v="2"/>
    <n v="1.6"/>
    <n v="66"/>
    <s v="Medium"/>
    <n v="1.323"/>
    <x v="0"/>
    <s v=""/>
    <n v="5"/>
    <n v="0"/>
    <n v="-0.89"/>
    <n v="-0.4"/>
    <s v="Wednesday"/>
    <s v="0-5 min"/>
    <n v="1"/>
    <s v="Above 1.2"/>
  </r>
  <r>
    <s v="RF008539"/>
    <d v="2026-03-18T11:32:00"/>
    <d v="2026-03-18T00:00:00"/>
    <n v="11"/>
    <x v="0"/>
    <x v="0"/>
    <n v="7"/>
    <n v="189.66"/>
    <n v="184.68"/>
    <n v="1.2"/>
    <n v="8"/>
    <n v="7"/>
    <n v="97"/>
    <s v="Medium"/>
    <n v="0.75600000000000001"/>
    <x v="0"/>
    <s v=""/>
    <n v="4.45"/>
    <n v="2"/>
    <n v="-4.9800000000000004"/>
    <n v="-1"/>
    <s v="Wednesday"/>
    <s v="5-10 min"/>
    <n v="1"/>
    <s v="Below 0.8"/>
  </r>
  <r>
    <s v="RF008540"/>
    <d v="2026-03-18T11:41:00"/>
    <d v="2026-03-18T00:00:00"/>
    <n v="11"/>
    <x v="4"/>
    <x v="0"/>
    <n v="0.7"/>
    <n v="52.23"/>
    <n v="50.14"/>
    <n v="1.1000000000000001"/>
    <n v="2"/>
    <n v="8.1999999999999993"/>
    <n v="55"/>
    <s v="Low"/>
    <n v="1.6859999999999999"/>
    <x v="0"/>
    <s v=""/>
    <n v="4.71"/>
    <n v="6"/>
    <n v="-2.09"/>
    <n v="6.2"/>
    <s v="Wednesday"/>
    <s v="0-5 min"/>
    <n v="1"/>
    <s v="Above 1.2"/>
  </r>
  <r>
    <s v="RF008541"/>
    <d v="2026-03-18T12:21:00"/>
    <d v="2026-03-18T00:00:00"/>
    <n v="12"/>
    <x v="0"/>
    <x v="0"/>
    <n v="3.2"/>
    <n v="97.96"/>
    <n v="93.12"/>
    <n v="1.1000000000000001"/>
    <n v="2.2000000000000002"/>
    <n v="1"/>
    <n v="119"/>
    <s v="Medium"/>
    <n v="1.0569999999999999"/>
    <x v="0"/>
    <s v=""/>
    <n v="4.53"/>
    <n v="6"/>
    <n v="-4.84"/>
    <n v="-1.2"/>
    <s v="Wednesday"/>
    <s v="0-5 min"/>
    <n v="1"/>
    <s v="Between 1.0-1.2"/>
  </r>
  <r>
    <s v="RF008542"/>
    <d v="2026-03-18T12:29:00"/>
    <d v="2026-03-18T00:00:00"/>
    <n v="12"/>
    <x v="4"/>
    <x v="0"/>
    <n v="6.8"/>
    <n v="135.87"/>
    <n v="142.99"/>
    <n v="1"/>
    <n v="4.0999999999999996"/>
    <n v="7.7"/>
    <n v="48"/>
    <s v="Low"/>
    <n v="1.55"/>
    <x v="0"/>
    <s v=""/>
    <n v="4.76"/>
    <n v="17"/>
    <n v="7.12"/>
    <n v="3.6"/>
    <s v="Wednesday"/>
    <s v="0-5 min"/>
    <n v="1"/>
    <s v="Above 1.2"/>
  </r>
  <r>
    <s v="RF008543"/>
    <d v="2026-03-18T12:33:00"/>
    <d v="2026-03-18T00:00:00"/>
    <n v="12"/>
    <x v="0"/>
    <x v="0"/>
    <n v="6.4"/>
    <n v="143.68"/>
    <n v="144.97999999999999"/>
    <n v="1"/>
    <n v="2.6"/>
    <n v="1"/>
    <n v="125"/>
    <s v="Medium"/>
    <n v="1.0089999999999999"/>
    <x v="0"/>
    <s v=""/>
    <n v="4.6100000000000003"/>
    <n v="7"/>
    <n v="1.3"/>
    <n v="-1.6"/>
    <s v="Wednesday"/>
    <s v="0-5 min"/>
    <n v="1"/>
    <s v="Between 1.0-1.2"/>
  </r>
  <r>
    <s v="RF008544"/>
    <d v="2026-03-18T12:34:00"/>
    <d v="2026-03-18T00:00:00"/>
    <n v="12"/>
    <x v="0"/>
    <x v="0"/>
    <n v="3.4"/>
    <n v="100.41"/>
    <n v="104.07"/>
    <n v="1"/>
    <n v="5.2"/>
    <n v="2.8"/>
    <n v="118"/>
    <s v="Low"/>
    <n v="1.1479999999999999"/>
    <x v="0"/>
    <s v=""/>
    <n v="4.75"/>
    <n v="19"/>
    <n v="3.66"/>
    <n v="-2.4"/>
    <s v="Wednesday"/>
    <s v="5-10 min"/>
    <n v="1"/>
    <s v="Between 1.0-1.2"/>
  </r>
  <r>
    <s v="RF008545"/>
    <d v="2026-03-18T12:35:00"/>
    <d v="2026-03-18T00:00:00"/>
    <n v="12"/>
    <x v="0"/>
    <x v="0"/>
    <n v="5.6"/>
    <n v="146.06"/>
    <m/>
    <n v="1.1000000000000001"/>
    <n v="6.1"/>
    <m/>
    <n v="100"/>
    <s v="Medium"/>
    <n v="0.82199999999999995"/>
    <x v="3"/>
    <s v="No driver available"/>
    <n v="4.6500000000000004"/>
    <n v="11"/>
    <m/>
    <m/>
    <s v="Wednesday"/>
    <s v="5-10 min"/>
    <n v="0"/>
    <s v="Between 0.8-1.0"/>
  </r>
  <r>
    <s v="RF008546"/>
    <d v="2026-03-18T12:36:00"/>
    <d v="2026-03-18T00:00:00"/>
    <n v="12"/>
    <x v="2"/>
    <x v="0"/>
    <n v="26.4"/>
    <n v="434.83"/>
    <n v="438.02"/>
    <n v="1"/>
    <n v="6"/>
    <n v="8.6999999999999993"/>
    <n v="104"/>
    <s v="Medium"/>
    <n v="0.99"/>
    <x v="0"/>
    <s v=""/>
    <n v="4.43"/>
    <n v="3"/>
    <n v="3.19"/>
    <n v="2.7"/>
    <s v="Wednesday"/>
    <s v="5-10 min"/>
    <n v="1"/>
    <s v="Between 0.8-1.0"/>
  </r>
  <r>
    <s v="RF008547"/>
    <d v="2026-03-18T12:55:00"/>
    <d v="2026-03-18T00:00:00"/>
    <n v="12"/>
    <x v="4"/>
    <x v="1"/>
    <n v="5.7"/>
    <n v="133.19999999999999"/>
    <m/>
    <n v="1"/>
    <n v="5.6"/>
    <n v="3.9"/>
    <n v="66"/>
    <s v="Low"/>
    <n v="1.85"/>
    <x v="1"/>
    <s v="Driver unavailable"/>
    <n v="4.92"/>
    <n v="0"/>
    <m/>
    <n v="-1.7"/>
    <s v="Wednesday"/>
    <s v="5-10 min"/>
    <n v="0"/>
    <s v="Above 1.2"/>
  </r>
  <r>
    <s v="RF008548"/>
    <d v="2026-03-18T13:02:00"/>
    <d v="2026-03-18T00:00:00"/>
    <n v="13"/>
    <x v="0"/>
    <x v="0"/>
    <n v="2.2999999999999998"/>
    <n v="90.32"/>
    <n v="89.09"/>
    <n v="1.1000000000000001"/>
    <n v="4.7"/>
    <n v="1"/>
    <n v="134"/>
    <s v="Low"/>
    <n v="1.4390000000000001"/>
    <x v="0"/>
    <s v=""/>
    <n v="4.32"/>
    <n v="33"/>
    <n v="-1.23"/>
    <n v="-3.7"/>
    <s v="Wednesday"/>
    <s v="0-5 min"/>
    <n v="1"/>
    <s v="Above 1.2"/>
  </r>
  <r>
    <s v="RF008549"/>
    <d v="2026-03-18T13:04:00"/>
    <d v="2026-03-18T00:00:00"/>
    <n v="13"/>
    <x v="3"/>
    <x v="0"/>
    <n v="4.3"/>
    <n v="107.16"/>
    <n v="102.47"/>
    <n v="1"/>
    <n v="4.0999999999999996"/>
    <n v="4.5"/>
    <n v="62"/>
    <s v="Low"/>
    <n v="1.681"/>
    <x v="0"/>
    <s v=""/>
    <n v="4.75"/>
    <n v="25"/>
    <n v="-4.6900000000000004"/>
    <n v="0.4"/>
    <s v="Wednesday"/>
    <s v="0-5 min"/>
    <n v="1"/>
    <s v="Above 1.2"/>
  </r>
  <r>
    <s v="RF008550"/>
    <d v="2026-03-18T13:07:00"/>
    <d v="2026-03-18T00:00:00"/>
    <n v="13"/>
    <x v="0"/>
    <x v="0"/>
    <n v="11.3"/>
    <n v="234.31"/>
    <n v="228.48"/>
    <n v="1"/>
    <n v="5.8"/>
    <n v="6.1"/>
    <n v="115"/>
    <s v="Low"/>
    <n v="1.1259999999999999"/>
    <x v="0"/>
    <s v=""/>
    <n v="4.66"/>
    <n v="17"/>
    <n v="-5.83"/>
    <n v="0.3"/>
    <s v="Wednesday"/>
    <s v="5-10 min"/>
    <n v="1"/>
    <s v="Between 1.0-1.2"/>
  </r>
  <r>
    <s v="RF008551"/>
    <d v="2026-03-18T13:09:00"/>
    <d v="2026-03-18T00:00:00"/>
    <n v="13"/>
    <x v="0"/>
    <x v="1"/>
    <n v="4"/>
    <n v="110.81"/>
    <n v="104.39"/>
    <n v="1"/>
    <n v="4.3"/>
    <n v="10.9"/>
    <n v="133"/>
    <s v="Medium"/>
    <n v="1.2150000000000001"/>
    <x v="0"/>
    <s v=""/>
    <n v="4.8499999999999996"/>
    <n v="0"/>
    <n v="-6.42"/>
    <n v="6.6"/>
    <s v="Wednesday"/>
    <s v="0-5 min"/>
    <n v="1"/>
    <s v="Above 1.2"/>
  </r>
  <r>
    <s v="RF008552"/>
    <d v="2026-03-18T13:10:00"/>
    <d v="2026-03-18T00:00:00"/>
    <n v="13"/>
    <x v="2"/>
    <x v="0"/>
    <n v="5"/>
    <n v="138.9"/>
    <n v="133.24"/>
    <n v="1.2"/>
    <n v="7.2"/>
    <n v="4.3"/>
    <n v="92"/>
    <s v="Low"/>
    <n v="1.107"/>
    <x v="0"/>
    <s v=""/>
    <n v="5"/>
    <n v="12"/>
    <n v="-5.66"/>
    <n v="-2.9"/>
    <s v="Wednesday"/>
    <s v="5-10 min"/>
    <n v="1"/>
    <s v="Between 1.0-1.2"/>
  </r>
  <r>
    <s v="RF008553"/>
    <d v="2026-03-18T13:12:00"/>
    <d v="2026-03-18T00:00:00"/>
    <n v="13"/>
    <x v="0"/>
    <x v="1"/>
    <n v="13.5"/>
    <n v="253.66"/>
    <n v="253.95"/>
    <n v="1.1000000000000001"/>
    <n v="6.5"/>
    <n v="6.7"/>
    <n v="130"/>
    <s v="Medium"/>
    <n v="0.995"/>
    <x v="0"/>
    <s v=""/>
    <n v="4.3499999999999996"/>
    <n v="0"/>
    <n v="0.28999999999999998"/>
    <n v="0.2"/>
    <s v="Wednesday"/>
    <s v="5-10 min"/>
    <n v="1"/>
    <s v="Between 0.8-1.0"/>
  </r>
  <r>
    <s v="RF008554"/>
    <d v="2026-03-18T13:32:00"/>
    <d v="2026-03-18T00:00:00"/>
    <n v="13"/>
    <x v="4"/>
    <x v="0"/>
    <n v="2.2999999999999998"/>
    <n v="73.180000000000007"/>
    <n v="72.03"/>
    <n v="1"/>
    <n v="3.7"/>
    <n v="4.2"/>
    <n v="49"/>
    <s v="Low"/>
    <n v="1.476"/>
    <x v="0"/>
    <s v=""/>
    <n v="4.59"/>
    <n v="8"/>
    <n v="-1.1499999999999999"/>
    <n v="0.5"/>
    <s v="Wednesday"/>
    <s v="0-5 min"/>
    <n v="1"/>
    <s v="Above 1.2"/>
  </r>
  <r>
    <s v="RF008555"/>
    <d v="2026-03-18T13:36:00"/>
    <d v="2026-03-18T00:00:00"/>
    <n v="13"/>
    <x v="4"/>
    <x v="0"/>
    <n v="6.3"/>
    <n v="119.97"/>
    <n v="119.64"/>
    <n v="1"/>
    <n v="6.8"/>
    <n v="7.4"/>
    <n v="68"/>
    <s v="Low"/>
    <n v="2.2000000000000002"/>
    <x v="0"/>
    <s v=""/>
    <n v="4.68"/>
    <n v="40"/>
    <n v="-0.33"/>
    <n v="0.6"/>
    <s v="Wednesday"/>
    <s v="5-10 min"/>
    <n v="1"/>
    <s v="Above 1.2"/>
  </r>
  <r>
    <s v="RF008556"/>
    <d v="2026-03-18T13:55:00"/>
    <d v="2026-03-18T00:00:00"/>
    <n v="13"/>
    <x v="0"/>
    <x v="0"/>
    <n v="4.3"/>
    <n v="102.93"/>
    <n v="107.28"/>
    <n v="1"/>
    <n v="7.4"/>
    <n v="6.3"/>
    <n v="131"/>
    <s v="Low"/>
    <n v="1.468"/>
    <x v="0"/>
    <s v=""/>
    <n v="4.57"/>
    <n v="5"/>
    <n v="4.3499999999999996"/>
    <n v="-1.1000000000000001"/>
    <s v="Wednesday"/>
    <s v="5-10 min"/>
    <n v="1"/>
    <s v="Above 1.2"/>
  </r>
  <r>
    <s v="RF008557"/>
    <d v="2026-03-18T14:09:00"/>
    <d v="2026-03-18T00:00:00"/>
    <n v="14"/>
    <x v="1"/>
    <x v="0"/>
    <n v="7.2"/>
    <n v="158.77000000000001"/>
    <n v="162.69999999999999"/>
    <n v="1.1000000000000001"/>
    <n v="9.4"/>
    <n v="8.6999999999999993"/>
    <n v="76"/>
    <s v="Medium"/>
    <n v="0.878"/>
    <x v="0"/>
    <s v=""/>
    <n v="4.8600000000000003"/>
    <n v="9"/>
    <n v="3.93"/>
    <n v="-0.7"/>
    <s v="Wednesday"/>
    <s v="5-10 min"/>
    <n v="1"/>
    <s v="Between 0.8-1.0"/>
  </r>
  <r>
    <s v="RF008558"/>
    <d v="2026-03-18T14:14:00"/>
    <d v="2026-03-18T00:00:00"/>
    <n v="14"/>
    <x v="4"/>
    <x v="0"/>
    <n v="4.2"/>
    <n v="127.56"/>
    <n v="128.61000000000001"/>
    <n v="1.2"/>
    <n v="6.7"/>
    <n v="7"/>
    <n v="56"/>
    <s v="Low"/>
    <n v="1.829"/>
    <x v="0"/>
    <s v=""/>
    <n v="4.71"/>
    <n v="1"/>
    <n v="1.05"/>
    <n v="0.3"/>
    <s v="Wednesday"/>
    <s v="5-10 min"/>
    <n v="1"/>
    <s v="Above 1.2"/>
  </r>
  <r>
    <s v="RF008559"/>
    <d v="2026-03-18T14:26:00"/>
    <d v="2026-03-18T00:00:00"/>
    <n v="14"/>
    <x v="2"/>
    <x v="1"/>
    <n v="1.7"/>
    <n v="63.94"/>
    <n v="61.03"/>
    <n v="1"/>
    <n v="2.1"/>
    <n v="3.8"/>
    <n v="114"/>
    <s v="Low"/>
    <n v="1.296"/>
    <x v="0"/>
    <s v=""/>
    <n v="4.57"/>
    <n v="0"/>
    <n v="-2.91"/>
    <n v="1.7"/>
    <s v="Wednesday"/>
    <s v="0-5 min"/>
    <n v="1"/>
    <s v="Above 1.2"/>
  </r>
  <r>
    <s v="RF008560"/>
    <d v="2026-03-18T14:26:00"/>
    <d v="2026-03-18T00:00:00"/>
    <n v="14"/>
    <x v="2"/>
    <x v="0"/>
    <n v="2.1"/>
    <n v="86.15"/>
    <n v="82.75"/>
    <n v="1.2"/>
    <n v="3.4"/>
    <n v="6.9"/>
    <n v="90"/>
    <s v="Medium"/>
    <n v="0.81599999999999995"/>
    <x v="0"/>
    <s v=""/>
    <n v="4.5199999999999996"/>
    <n v="45"/>
    <n v="-3.4"/>
    <n v="3.5"/>
    <s v="Wednesday"/>
    <s v="0-5 min"/>
    <n v="1"/>
    <s v="Between 0.8-1.0"/>
  </r>
  <r>
    <s v="RF008561"/>
    <d v="2026-03-18T14:31:00"/>
    <d v="2026-03-18T00:00:00"/>
    <n v="14"/>
    <x v="0"/>
    <x v="0"/>
    <n v="12.8"/>
    <n v="257.32"/>
    <n v="251.32"/>
    <n v="1"/>
    <n v="2.1"/>
    <n v="3.8"/>
    <n v="121"/>
    <s v="Medium"/>
    <n v="1.109"/>
    <x v="0"/>
    <s v=""/>
    <n v="4.3099999999999996"/>
    <n v="14"/>
    <n v="-6"/>
    <n v="1.7"/>
    <s v="Wednesday"/>
    <s v="0-5 min"/>
    <n v="1"/>
    <s v="Between 1.0-1.2"/>
  </r>
  <r>
    <s v="RF008562"/>
    <d v="2026-03-18T14:52:00"/>
    <d v="2026-03-18T00:00:00"/>
    <n v="14"/>
    <x v="0"/>
    <x v="0"/>
    <n v="6"/>
    <n v="121.08"/>
    <n v="117.86"/>
    <n v="1"/>
    <n v="6.4"/>
    <n v="5.5"/>
    <n v="127"/>
    <s v="Low"/>
    <n v="1.3759999999999999"/>
    <x v="0"/>
    <s v=""/>
    <n v="4.84"/>
    <n v="6"/>
    <n v="-3.22"/>
    <n v="-0.9"/>
    <s v="Wednesday"/>
    <s v="5-10 min"/>
    <n v="1"/>
    <s v="Above 1.2"/>
  </r>
  <r>
    <s v="RF008563"/>
    <d v="2026-03-18T15:12:00"/>
    <d v="2026-03-18T00:00:00"/>
    <n v="15"/>
    <x v="2"/>
    <x v="0"/>
    <n v="4.7"/>
    <n v="113.66"/>
    <n v="105.49"/>
    <n v="1"/>
    <n v="9.8000000000000007"/>
    <n v="13.9"/>
    <n v="85"/>
    <s v="Low"/>
    <n v="1.038"/>
    <x v="0"/>
    <s v=""/>
    <n v="4.59"/>
    <n v="8"/>
    <n v="-8.17"/>
    <n v="4.0999999999999996"/>
    <s v="Wednesday"/>
    <s v="5-10 min"/>
    <n v="1"/>
    <s v="Between 1.0-1.2"/>
  </r>
  <r>
    <s v="RF008564"/>
    <d v="2026-03-18T15:13:00"/>
    <d v="2026-03-18T00:00:00"/>
    <n v="15"/>
    <x v="3"/>
    <x v="1"/>
    <n v="15.1"/>
    <n v="277.76"/>
    <n v="292.58"/>
    <n v="1"/>
    <n v="5.3"/>
    <n v="7"/>
    <n v="67"/>
    <s v="Low"/>
    <n v="1.46"/>
    <x v="0"/>
    <s v=""/>
    <n v="5"/>
    <n v="0"/>
    <n v="14.82"/>
    <n v="1.7"/>
    <s v="Wednesday"/>
    <s v="5-10 min"/>
    <n v="1"/>
    <s v="Above 1.2"/>
  </r>
  <r>
    <s v="RF008565"/>
    <d v="2026-03-18T15:15:00"/>
    <d v="2026-03-18T00:00:00"/>
    <n v="15"/>
    <x v="1"/>
    <x v="0"/>
    <n v="7.4"/>
    <n v="183.43"/>
    <m/>
    <n v="1.2"/>
    <n v="5.5"/>
    <n v="7.2"/>
    <n v="88"/>
    <s v="Medium"/>
    <n v="0.877"/>
    <x v="2"/>
    <s v="Pickup issue"/>
    <n v="4.97"/>
    <n v="5"/>
    <m/>
    <n v="1.7"/>
    <s v="Wednesday"/>
    <s v="5-10 min"/>
    <n v="0"/>
    <s v="Between 0.8-1.0"/>
  </r>
  <r>
    <s v="RF008566"/>
    <d v="2026-03-18T15:43:00"/>
    <d v="2026-03-18T00:00:00"/>
    <n v="15"/>
    <x v="2"/>
    <x v="1"/>
    <n v="3.9"/>
    <n v="126.52"/>
    <n v="129.18"/>
    <n v="1.2"/>
    <n v="5.7"/>
    <n v="4.0999999999999996"/>
    <n v="116"/>
    <s v="Medium"/>
    <n v="1.0469999999999999"/>
    <x v="0"/>
    <s v=""/>
    <n v="4.66"/>
    <n v="0"/>
    <n v="2.66"/>
    <n v="-1.6"/>
    <s v="Wednesday"/>
    <s v="5-10 min"/>
    <n v="1"/>
    <s v="Between 1.0-1.2"/>
  </r>
  <r>
    <s v="RF008567"/>
    <d v="2026-03-18T15:52:00"/>
    <d v="2026-03-18T00:00:00"/>
    <n v="15"/>
    <x v="3"/>
    <x v="1"/>
    <n v="6.8"/>
    <n v="155.1"/>
    <m/>
    <n v="1.1000000000000001"/>
    <n v="5.7"/>
    <n v="10"/>
    <n v="61"/>
    <s v="Low"/>
    <n v="1.643"/>
    <x v="2"/>
    <s v="ETA too high"/>
    <n v="4.6900000000000004"/>
    <n v="0"/>
    <m/>
    <n v="4.3"/>
    <s v="Wednesday"/>
    <s v="5-10 min"/>
    <n v="0"/>
    <s v="Above 1.2"/>
  </r>
  <r>
    <s v="RF008568"/>
    <d v="2026-03-18T16:00:00"/>
    <d v="2026-03-18T00:00:00"/>
    <n v="16"/>
    <x v="0"/>
    <x v="0"/>
    <n v="12.6"/>
    <n v="230.38"/>
    <m/>
    <n v="1.1000000000000001"/>
    <n v="8.6999999999999993"/>
    <n v="9.8000000000000007"/>
    <n v="98"/>
    <s v="Medium"/>
    <n v="0.78900000000000003"/>
    <x v="1"/>
    <s v="Driver unavailable"/>
    <n v="4.54"/>
    <n v="15"/>
    <m/>
    <n v="1.1000000000000001"/>
    <s v="Wednesday"/>
    <s v="5-10 min"/>
    <n v="0"/>
    <s v="Below 0.8"/>
  </r>
  <r>
    <s v="RF008569"/>
    <d v="2026-03-18T16:02:00"/>
    <d v="2026-03-18T00:00:00"/>
    <n v="16"/>
    <x v="3"/>
    <x v="1"/>
    <n v="9.8000000000000007"/>
    <n v="193.39"/>
    <m/>
    <n v="1"/>
    <n v="3.6"/>
    <n v="7"/>
    <n v="52"/>
    <s v="Low"/>
    <n v="1.167"/>
    <x v="2"/>
    <s v="Pickup issue"/>
    <n v="4.6900000000000004"/>
    <n v="0"/>
    <m/>
    <n v="3.4"/>
    <s v="Wednesday"/>
    <s v="0-5 min"/>
    <n v="0"/>
    <s v="Between 1.0-1.2"/>
  </r>
  <r>
    <s v="RF008570"/>
    <d v="2026-03-18T16:10:00"/>
    <d v="2026-03-18T00:00:00"/>
    <n v="16"/>
    <x v="2"/>
    <x v="1"/>
    <n v="4"/>
    <n v="107.07"/>
    <m/>
    <n v="1.1000000000000001"/>
    <n v="5.8"/>
    <n v="5.4"/>
    <n v="97"/>
    <s v="Low"/>
    <n v="1.2470000000000001"/>
    <x v="2"/>
    <s v="ETA too high"/>
    <n v="4.63"/>
    <n v="0"/>
    <m/>
    <n v="-0.4"/>
    <s v="Wednesday"/>
    <s v="5-10 min"/>
    <n v="0"/>
    <s v="Above 1.2"/>
  </r>
  <r>
    <s v="RF008571"/>
    <d v="2026-03-18T16:14:00"/>
    <d v="2026-03-18T00:00:00"/>
    <n v="16"/>
    <x v="3"/>
    <x v="0"/>
    <n v="6.3"/>
    <n v="147.97999999999999"/>
    <n v="151.74"/>
    <n v="1"/>
    <n v="6.5"/>
    <n v="5"/>
    <n v="58"/>
    <s v="Low"/>
    <n v="1.3080000000000001"/>
    <x v="0"/>
    <s v=""/>
    <n v="4.7"/>
    <n v="10"/>
    <n v="3.76"/>
    <n v="-1.5"/>
    <s v="Wednesday"/>
    <s v="5-10 min"/>
    <n v="1"/>
    <s v="Above 1.2"/>
  </r>
  <r>
    <s v="RF008572"/>
    <d v="2026-03-18T16:17:00"/>
    <d v="2026-03-18T00:00:00"/>
    <n v="16"/>
    <x v="0"/>
    <x v="0"/>
    <n v="4.9000000000000004"/>
    <n v="135.5"/>
    <n v="134.25"/>
    <n v="1.1000000000000001"/>
    <n v="6.3"/>
    <n v="2.6"/>
    <n v="122"/>
    <s v="Medium"/>
    <n v="0.88800000000000001"/>
    <x v="0"/>
    <s v=""/>
    <n v="4.88"/>
    <n v="1"/>
    <n v="-1.25"/>
    <n v="-3.7"/>
    <s v="Wednesday"/>
    <s v="5-10 min"/>
    <n v="1"/>
    <s v="Between 0.8-1.0"/>
  </r>
  <r>
    <s v="RF008573"/>
    <d v="2026-03-18T16:21:00"/>
    <d v="2026-03-18T00:00:00"/>
    <n v="16"/>
    <x v="4"/>
    <x v="0"/>
    <n v="22.8"/>
    <n v="336.61"/>
    <n v="319.89"/>
    <n v="1"/>
    <n v="2"/>
    <n v="3.1"/>
    <n v="51"/>
    <s v="Medium"/>
    <n v="1.0129999999999999"/>
    <x v="0"/>
    <s v=""/>
    <n v="5"/>
    <n v="52"/>
    <n v="-16.72"/>
    <n v="1.1000000000000001"/>
    <s v="Wednesday"/>
    <s v="0-5 min"/>
    <n v="1"/>
    <s v="Between 1.0-1.2"/>
  </r>
  <r>
    <s v="RF008574"/>
    <d v="2026-03-18T16:38:00"/>
    <d v="2026-03-18T00:00:00"/>
    <n v="16"/>
    <x v="2"/>
    <x v="0"/>
    <n v="9.6"/>
    <n v="194.61"/>
    <n v="186.38"/>
    <n v="1.1000000000000001"/>
    <n v="2.9"/>
    <n v="1"/>
    <n v="84"/>
    <s v="Medium"/>
    <n v="0.68"/>
    <x v="0"/>
    <s v=""/>
    <n v="4.58"/>
    <n v="3"/>
    <n v="-8.23"/>
    <n v="-1.9"/>
    <s v="Wednesday"/>
    <s v="0-5 min"/>
    <n v="1"/>
    <s v="Below 0.8"/>
  </r>
  <r>
    <s v="RF008575"/>
    <d v="2026-03-18T16:42:00"/>
    <d v="2026-03-18T00:00:00"/>
    <n v="16"/>
    <x v="1"/>
    <x v="1"/>
    <n v="2.8"/>
    <n v="84.92"/>
    <n v="83.38"/>
    <n v="1.1000000000000001"/>
    <n v="3.6"/>
    <n v="1.5"/>
    <n v="80"/>
    <s v="Medium"/>
    <n v="0.755"/>
    <x v="0"/>
    <s v=""/>
    <n v="4.4000000000000004"/>
    <n v="0"/>
    <n v="-1.54"/>
    <n v="-2.1"/>
    <s v="Wednesday"/>
    <s v="0-5 min"/>
    <n v="1"/>
    <s v="Below 0.8"/>
  </r>
  <r>
    <s v="RF008576"/>
    <d v="2026-03-18T17:02:00"/>
    <d v="2026-03-18T00:00:00"/>
    <n v="17"/>
    <x v="2"/>
    <x v="0"/>
    <n v="10.1"/>
    <n v="316.39999999999998"/>
    <m/>
    <n v="1.5"/>
    <n v="10.7"/>
    <n v="14.3"/>
    <n v="77"/>
    <s v="High"/>
    <n v="0.53700000000000003"/>
    <x v="2"/>
    <s v="ETA too high"/>
    <n v="4.66"/>
    <n v="8"/>
    <m/>
    <n v="3.6"/>
    <s v="Wednesday"/>
    <s v="10-15 min"/>
    <n v="0"/>
    <s v="Below 0.8"/>
  </r>
  <r>
    <s v="RF008577"/>
    <d v="2026-03-18T17:08:00"/>
    <d v="2026-03-18T00:00:00"/>
    <n v="17"/>
    <x v="3"/>
    <x v="0"/>
    <n v="1.2"/>
    <n v="53.18"/>
    <m/>
    <n v="1"/>
    <n v="8.9"/>
    <n v="11.2"/>
    <n v="57"/>
    <s v="Medium"/>
    <n v="0.93700000000000006"/>
    <x v="2"/>
    <s v="ETA too high"/>
    <n v="4.7300000000000004"/>
    <n v="9"/>
    <m/>
    <n v="2.2999999999999998"/>
    <s v="Wednesday"/>
    <s v="5-10 min"/>
    <n v="0"/>
    <s v="Between 0.8-1.0"/>
  </r>
  <r>
    <s v="RF008578"/>
    <d v="2026-03-18T17:13:00"/>
    <d v="2026-03-18T00:00:00"/>
    <n v="17"/>
    <x v="4"/>
    <x v="1"/>
    <n v="1.1000000000000001"/>
    <n v="57.17"/>
    <n v="56.57"/>
    <n v="1.1000000000000001"/>
    <n v="2.9"/>
    <n v="1.1000000000000001"/>
    <n v="52"/>
    <s v="Low"/>
    <n v="1.276"/>
    <x v="0"/>
    <s v=""/>
    <n v="4.82"/>
    <n v="0"/>
    <n v="-0.6"/>
    <n v="-1.8"/>
    <s v="Wednesday"/>
    <s v="0-5 min"/>
    <n v="1"/>
    <s v="Above 1.2"/>
  </r>
  <r>
    <s v="RF008579"/>
    <d v="2026-03-18T17:39:00"/>
    <d v="2026-03-18T00:00:00"/>
    <n v="17"/>
    <x v="2"/>
    <x v="0"/>
    <n v="6.4"/>
    <n v="138.16"/>
    <n v="142.93"/>
    <n v="1.1000000000000001"/>
    <n v="8.3000000000000007"/>
    <n v="1.1000000000000001"/>
    <n v="101"/>
    <s v="Medium"/>
    <n v="0.81599999999999995"/>
    <x v="0"/>
    <s v=""/>
    <n v="4.9400000000000004"/>
    <n v="8"/>
    <n v="4.7699999999999996"/>
    <n v="-7.2"/>
    <s v="Wednesday"/>
    <s v="5-10 min"/>
    <n v="1"/>
    <s v="Between 0.8-1.0"/>
  </r>
  <r>
    <s v="RF008580"/>
    <d v="2026-03-18T18:00:00"/>
    <d v="2026-03-18T00:00:00"/>
    <n v="18"/>
    <x v="0"/>
    <x v="0"/>
    <n v="6.3"/>
    <n v="162.05000000000001"/>
    <m/>
    <n v="1.2"/>
    <n v="2.7"/>
    <n v="1"/>
    <n v="93"/>
    <s v="Medium"/>
    <n v="0.749"/>
    <x v="2"/>
    <s v="ETA too high"/>
    <n v="4.43"/>
    <n v="2"/>
    <m/>
    <n v="-1.7"/>
    <s v="Wednesday"/>
    <s v="0-5 min"/>
    <n v="0"/>
    <s v="Below 0.8"/>
  </r>
  <r>
    <s v="RF008581"/>
    <d v="2026-03-18T18:46:00"/>
    <d v="2026-03-18T00:00:00"/>
    <n v="18"/>
    <x v="3"/>
    <x v="1"/>
    <n v="6.5"/>
    <n v="145"/>
    <n v="143.15"/>
    <n v="1"/>
    <n v="4.7"/>
    <n v="11.8"/>
    <n v="48"/>
    <s v="Low"/>
    <n v="0.90100000000000002"/>
    <x v="0"/>
    <s v=""/>
    <n v="4.78"/>
    <n v="0"/>
    <n v="-1.85"/>
    <n v="7.1"/>
    <s v="Wednesday"/>
    <s v="0-5 min"/>
    <n v="1"/>
    <s v="Between 0.8-1.0"/>
  </r>
  <r>
    <s v="RF008582"/>
    <d v="2026-03-18T19:13:00"/>
    <d v="2026-03-18T00:00:00"/>
    <n v="19"/>
    <x v="0"/>
    <x v="1"/>
    <n v="8.5"/>
    <n v="179.1"/>
    <n v="179"/>
    <n v="1.2"/>
    <n v="9.3000000000000007"/>
    <n v="10.7"/>
    <n v="91"/>
    <s v="High"/>
    <n v="0.56799999999999995"/>
    <x v="0"/>
    <s v=""/>
    <n v="5"/>
    <n v="0"/>
    <n v="-0.1"/>
    <n v="1.4"/>
    <s v="Wednesday"/>
    <s v="5-10 min"/>
    <n v="1"/>
    <s v="Below 0.8"/>
  </r>
  <r>
    <s v="RF008583"/>
    <d v="2026-03-18T19:16:00"/>
    <d v="2026-03-18T00:00:00"/>
    <n v="19"/>
    <x v="1"/>
    <x v="0"/>
    <n v="4.5"/>
    <n v="112.39"/>
    <n v="117.08"/>
    <n v="1.1000000000000001"/>
    <n v="8.6"/>
    <n v="7.3"/>
    <n v="73"/>
    <s v="Medium"/>
    <n v="0.78"/>
    <x v="0"/>
    <s v=""/>
    <n v="4.79"/>
    <n v="8"/>
    <n v="4.6900000000000004"/>
    <n v="-1.3"/>
    <s v="Wednesday"/>
    <s v="5-10 min"/>
    <n v="1"/>
    <s v="Below 0.8"/>
  </r>
  <r>
    <s v="RF008584"/>
    <d v="2026-03-18T19:21:00"/>
    <d v="2026-03-18T00:00:00"/>
    <n v="19"/>
    <x v="1"/>
    <x v="0"/>
    <n v="10.4"/>
    <n v="234.86"/>
    <n v="246.32"/>
    <n v="1.1000000000000001"/>
    <n v="4.7"/>
    <n v="7.8"/>
    <n v="70"/>
    <s v="Low"/>
    <n v="0.89600000000000002"/>
    <x v="0"/>
    <s v=""/>
    <n v="4.49"/>
    <n v="47"/>
    <n v="11.46"/>
    <n v="3.1"/>
    <s v="Wednesday"/>
    <s v="0-5 min"/>
    <n v="1"/>
    <s v="Between 0.8-1.0"/>
  </r>
  <r>
    <s v="RF008585"/>
    <d v="2026-03-18T19:50:00"/>
    <d v="2026-03-18T00:00:00"/>
    <n v="19"/>
    <x v="1"/>
    <x v="1"/>
    <n v="4.0999999999999996"/>
    <n v="126.43"/>
    <m/>
    <n v="1.3"/>
    <n v="7.2"/>
    <n v="6.1"/>
    <n v="88"/>
    <s v="High"/>
    <n v="0.755"/>
    <x v="2"/>
    <s v="Pickup issue"/>
    <n v="4.41"/>
    <n v="0"/>
    <m/>
    <n v="-1.1000000000000001"/>
    <s v="Wednesday"/>
    <s v="5-10 min"/>
    <n v="0"/>
    <s v="Below 0.8"/>
  </r>
  <r>
    <s v="RF008586"/>
    <d v="2026-03-18T19:50:00"/>
    <d v="2026-03-18T00:00:00"/>
    <n v="19"/>
    <x v="4"/>
    <x v="0"/>
    <n v="6.6"/>
    <n v="128.72"/>
    <n v="132.58000000000001"/>
    <n v="1"/>
    <n v="5.7"/>
    <n v="3.5"/>
    <n v="44"/>
    <s v="Low"/>
    <n v="0.94699999999999995"/>
    <x v="0"/>
    <s v=""/>
    <n v="4.68"/>
    <n v="18"/>
    <n v="3.86"/>
    <n v="-2.2000000000000002"/>
    <s v="Wednesday"/>
    <s v="5-10 min"/>
    <n v="1"/>
    <s v="Between 0.8-1.0"/>
  </r>
  <r>
    <s v="RF008587"/>
    <d v="2026-03-18T19:53:00"/>
    <d v="2026-03-18T00:00:00"/>
    <n v="19"/>
    <x v="3"/>
    <x v="1"/>
    <n v="3.1"/>
    <n v="81.14"/>
    <n v="83.68"/>
    <n v="1"/>
    <n v="4.0999999999999996"/>
    <n v="5.6"/>
    <n v="52"/>
    <s v="Medium"/>
    <n v="0.77600000000000002"/>
    <x v="0"/>
    <s v=""/>
    <n v="5"/>
    <n v="0"/>
    <n v="2.54"/>
    <n v="1.5"/>
    <s v="Wednesday"/>
    <s v="0-5 min"/>
    <n v="1"/>
    <s v="Below 0.8"/>
  </r>
  <r>
    <s v="RF008588"/>
    <d v="2026-03-18T20:00:00"/>
    <d v="2026-03-18T00:00:00"/>
    <n v="20"/>
    <x v="2"/>
    <x v="0"/>
    <n v="4.9000000000000004"/>
    <n v="152.06"/>
    <m/>
    <n v="1.3"/>
    <n v="9.6999999999999993"/>
    <n v="10.9"/>
    <n v="86"/>
    <s v="Medium"/>
    <n v="0.66400000000000003"/>
    <x v="2"/>
    <s v="ETA too high"/>
    <n v="4.7"/>
    <n v="11"/>
    <m/>
    <n v="1.2"/>
    <s v="Wednesday"/>
    <s v="5-10 min"/>
    <n v="0"/>
    <s v="Below 0.8"/>
  </r>
  <r>
    <s v="RF008589"/>
    <d v="2026-03-18T20:36:00"/>
    <d v="2026-03-18T00:00:00"/>
    <n v="20"/>
    <x v="1"/>
    <x v="1"/>
    <n v="4"/>
    <n v="129.25"/>
    <m/>
    <n v="1.2"/>
    <n v="7.8"/>
    <m/>
    <n v="72"/>
    <s v="Medium"/>
    <n v="0.66900000000000004"/>
    <x v="3"/>
    <s v="No driver available"/>
    <n v="4.5599999999999996"/>
    <n v="0"/>
    <m/>
    <m/>
    <s v="Wednesday"/>
    <s v="5-10 min"/>
    <n v="0"/>
    <s v="Below 0.8"/>
  </r>
  <r>
    <s v="RF008590"/>
    <d v="2026-03-18T20:54:00"/>
    <d v="2026-03-18T00:00:00"/>
    <n v="20"/>
    <x v="1"/>
    <x v="0"/>
    <n v="5"/>
    <n v="134.27000000000001"/>
    <m/>
    <n v="1.2"/>
    <n v="5.8"/>
    <n v="5.7"/>
    <n v="67"/>
    <s v="Medium"/>
    <n v="0.63700000000000001"/>
    <x v="2"/>
    <s v="Changed plans"/>
    <n v="4.4800000000000004"/>
    <n v="1"/>
    <m/>
    <n v="-0.1"/>
    <s v="Wednesday"/>
    <s v="5-10 min"/>
    <n v="0"/>
    <s v="Below 0.8"/>
  </r>
  <r>
    <s v="RF008591"/>
    <d v="2026-03-18T21:03:00"/>
    <d v="2026-03-18T00:00:00"/>
    <n v="21"/>
    <x v="0"/>
    <x v="0"/>
    <n v="8.8000000000000007"/>
    <n v="194.77"/>
    <n v="204.01"/>
    <n v="1"/>
    <n v="5.5"/>
    <n v="3.1"/>
    <n v="99"/>
    <s v="Medium"/>
    <n v="0.84599999999999997"/>
    <x v="0"/>
    <s v=""/>
    <n v="5"/>
    <n v="2"/>
    <n v="9.24"/>
    <n v="-2.4"/>
    <s v="Wednesday"/>
    <s v="5-10 min"/>
    <n v="1"/>
    <s v="Between 0.8-1.0"/>
  </r>
  <r>
    <s v="RF008592"/>
    <d v="2026-03-18T21:04:00"/>
    <d v="2026-03-18T00:00:00"/>
    <n v="21"/>
    <x v="1"/>
    <x v="0"/>
    <n v="10.1"/>
    <n v="173.98"/>
    <n v="170.28"/>
    <n v="1"/>
    <n v="7.1"/>
    <n v="8.8000000000000007"/>
    <n v="101"/>
    <s v="Low"/>
    <n v="1.33"/>
    <x v="0"/>
    <s v=""/>
    <n v="4.3"/>
    <n v="36"/>
    <n v="-3.7"/>
    <n v="1.7"/>
    <s v="Wednesday"/>
    <s v="5-10 min"/>
    <n v="1"/>
    <s v="Above 1.2"/>
  </r>
  <r>
    <s v="RF008593"/>
    <d v="2026-03-18T21:15:00"/>
    <d v="2026-03-18T00:00:00"/>
    <n v="21"/>
    <x v="1"/>
    <x v="1"/>
    <n v="11"/>
    <n v="225.44"/>
    <m/>
    <n v="1"/>
    <n v="3.1"/>
    <n v="3.4"/>
    <n v="90"/>
    <s v="Low"/>
    <n v="1.17"/>
    <x v="2"/>
    <s v="ETA too high"/>
    <n v="4.6399999999999997"/>
    <n v="0"/>
    <m/>
    <n v="0.3"/>
    <s v="Wednesday"/>
    <s v="0-5 min"/>
    <n v="0"/>
    <s v="Between 1.0-1.2"/>
  </r>
  <r>
    <s v="RF008594"/>
    <d v="2026-03-18T21:23:00"/>
    <d v="2026-03-18T00:00:00"/>
    <n v="21"/>
    <x v="0"/>
    <x v="0"/>
    <n v="4.0999999999999996"/>
    <n v="100.51"/>
    <n v="98.68"/>
    <n v="1"/>
    <n v="2.7"/>
    <n v="6.6"/>
    <n v="107"/>
    <s v="Medium"/>
    <n v="0.95199999999999996"/>
    <x v="0"/>
    <s v=""/>
    <n v="4.49"/>
    <n v="55"/>
    <n v="-1.83"/>
    <n v="3.9"/>
    <s v="Wednesday"/>
    <s v="0-5 min"/>
    <n v="1"/>
    <s v="Between 0.8-1.0"/>
  </r>
  <r>
    <s v="RF008595"/>
    <d v="2026-03-18T21:26:00"/>
    <d v="2026-03-18T00:00:00"/>
    <n v="21"/>
    <x v="2"/>
    <x v="0"/>
    <n v="7.2"/>
    <n v="175.63"/>
    <n v="164.58"/>
    <n v="1.3"/>
    <n v="4.5999999999999996"/>
    <n v="1.9"/>
    <n v="94"/>
    <s v="High"/>
    <n v="0.70499999999999996"/>
    <x v="0"/>
    <s v=""/>
    <n v="4.6900000000000004"/>
    <n v="27"/>
    <n v="-11.05"/>
    <n v="-2.7"/>
    <s v="Wednesday"/>
    <s v="0-5 min"/>
    <n v="1"/>
    <s v="Below 0.8"/>
  </r>
  <r>
    <s v="RF008596"/>
    <d v="2026-03-18T21:29:00"/>
    <d v="2026-03-18T00:00:00"/>
    <n v="21"/>
    <x v="3"/>
    <x v="1"/>
    <n v="3.1"/>
    <n v="87.27"/>
    <n v="82.09"/>
    <n v="1"/>
    <n v="9.9"/>
    <n v="11.6"/>
    <n v="67"/>
    <s v="Low"/>
    <n v="1.5049999999999999"/>
    <x v="0"/>
    <s v=""/>
    <n v="4.7"/>
    <n v="0"/>
    <n v="-5.18"/>
    <n v="1.7"/>
    <s v="Wednesday"/>
    <s v="5-10 min"/>
    <n v="1"/>
    <s v="Above 1.2"/>
  </r>
  <r>
    <s v="RF008597"/>
    <d v="2026-03-18T21:41:00"/>
    <d v="2026-03-18T00:00:00"/>
    <n v="21"/>
    <x v="3"/>
    <x v="0"/>
    <n v="8.4"/>
    <n v="153.58000000000001"/>
    <n v="145.59"/>
    <n v="1"/>
    <n v="6.7"/>
    <n v="5.6"/>
    <n v="55"/>
    <s v="Low"/>
    <n v="1.143"/>
    <x v="0"/>
    <s v=""/>
    <n v="4.8899999999999997"/>
    <n v="5"/>
    <n v="-7.99"/>
    <n v="-1.1000000000000001"/>
    <s v="Wednesday"/>
    <s v="5-10 min"/>
    <n v="1"/>
    <s v="Between 1.0-1.2"/>
  </r>
  <r>
    <s v="RF008598"/>
    <d v="2026-03-18T21:46:00"/>
    <d v="2026-03-18T00:00:00"/>
    <n v="21"/>
    <x v="2"/>
    <x v="0"/>
    <n v="1.6"/>
    <n v="60.12"/>
    <n v="59.65"/>
    <n v="1"/>
    <n v="3.1"/>
    <n v="6"/>
    <n v="83"/>
    <s v="Low"/>
    <n v="0.94399999999999995"/>
    <x v="0"/>
    <s v=""/>
    <n v="4.42"/>
    <n v="38"/>
    <n v="-0.47"/>
    <n v="2.9"/>
    <s v="Wednesday"/>
    <s v="0-5 min"/>
    <n v="1"/>
    <s v="Between 0.8-1.0"/>
  </r>
  <r>
    <s v="RF008599"/>
    <d v="2026-03-18T21:57:00"/>
    <d v="2026-03-18T00:00:00"/>
    <n v="21"/>
    <x v="3"/>
    <x v="0"/>
    <n v="16.8"/>
    <n v="289.17"/>
    <m/>
    <n v="1"/>
    <n v="5.0999999999999996"/>
    <n v="1"/>
    <n v="63"/>
    <s v="Low"/>
    <n v="1.2290000000000001"/>
    <x v="2"/>
    <s v="ETA too high"/>
    <n v="4.71"/>
    <n v="61"/>
    <m/>
    <n v="-4.0999999999999996"/>
    <s v="Wednesday"/>
    <s v="5-10 min"/>
    <n v="0"/>
    <s v="Above 1.2"/>
  </r>
  <r>
    <s v="RF008600"/>
    <d v="2026-03-18T22:06:00"/>
    <d v="2026-03-18T00:00:00"/>
    <n v="22"/>
    <x v="1"/>
    <x v="0"/>
    <n v="3.3"/>
    <n v="84.17"/>
    <n v="82.23"/>
    <n v="1"/>
    <n v="5"/>
    <n v="9.4"/>
    <n v="82"/>
    <s v="Low"/>
    <n v="1.167"/>
    <x v="0"/>
    <s v=""/>
    <n v="4.38"/>
    <n v="6"/>
    <n v="-1.94"/>
    <n v="4.4000000000000004"/>
    <s v="Wednesday"/>
    <s v="0-5 min"/>
    <n v="1"/>
    <s v="Between 1.0-1.2"/>
  </r>
  <r>
    <s v="RF008601"/>
    <d v="2026-03-18T22:40:00"/>
    <d v="2026-03-18T00:00:00"/>
    <n v="22"/>
    <x v="1"/>
    <x v="0"/>
    <n v="7.6"/>
    <n v="154.82"/>
    <n v="153.44999999999999"/>
    <n v="1"/>
    <n v="5.4"/>
    <n v="8.9"/>
    <n v="79"/>
    <s v="Medium"/>
    <n v="0.87"/>
    <x v="0"/>
    <s v=""/>
    <n v="4.37"/>
    <n v="34"/>
    <n v="-1.37"/>
    <n v="3.5"/>
    <s v="Wednesday"/>
    <s v="5-10 min"/>
    <n v="1"/>
    <s v="Between 0.8-1.0"/>
  </r>
  <r>
    <s v="RF008602"/>
    <d v="2026-03-18T22:52:00"/>
    <d v="2026-03-18T00:00:00"/>
    <n v="22"/>
    <x v="0"/>
    <x v="0"/>
    <n v="25.8"/>
    <n v="485.08"/>
    <n v="507.98"/>
    <n v="1"/>
    <n v="3.3"/>
    <n v="4.5999999999999996"/>
    <n v="105"/>
    <s v="Medium"/>
    <n v="0.98899999999999999"/>
    <x v="0"/>
    <s v=""/>
    <n v="4.6500000000000004"/>
    <n v="21"/>
    <n v="22.9"/>
    <n v="1.3"/>
    <s v="Wednesday"/>
    <s v="0-5 min"/>
    <n v="1"/>
    <s v="Between 0.8-1.0"/>
  </r>
  <r>
    <s v="RF008603"/>
    <d v="2026-03-18T22:58:00"/>
    <d v="2026-03-18T00:00:00"/>
    <n v="22"/>
    <x v="3"/>
    <x v="0"/>
    <n v="4.4000000000000004"/>
    <n v="93.09"/>
    <n v="93.82"/>
    <n v="1"/>
    <n v="2"/>
    <n v="7.6"/>
    <n v="66"/>
    <s v="Low"/>
    <n v="1.27"/>
    <x v="0"/>
    <s v=""/>
    <n v="4.8099999999999996"/>
    <n v="25"/>
    <n v="0.73"/>
    <n v="5.6"/>
    <s v="Wednesday"/>
    <s v="0-5 min"/>
    <n v="1"/>
    <s v="Above 1.2"/>
  </r>
  <r>
    <s v="RF008604"/>
    <d v="2026-03-18T23:09:00"/>
    <d v="2026-03-18T00:00:00"/>
    <n v="23"/>
    <x v="0"/>
    <x v="0"/>
    <n v="7.7"/>
    <n v="167.62"/>
    <n v="167.01"/>
    <n v="1.1000000000000001"/>
    <n v="3.2"/>
    <n v="2.6"/>
    <n v="122"/>
    <s v="Medium"/>
    <n v="0.96599999999999997"/>
    <x v="0"/>
    <s v=""/>
    <n v="4.8600000000000003"/>
    <n v="8"/>
    <n v="-0.61"/>
    <n v="-0.6"/>
    <s v="Wednesday"/>
    <s v="0-5 min"/>
    <n v="1"/>
    <s v="Between 0.8-1.0"/>
  </r>
  <r>
    <s v="RF008605"/>
    <d v="2026-03-18T23:41:00"/>
    <d v="2026-03-18T00:00:00"/>
    <n v="23"/>
    <x v="0"/>
    <x v="0"/>
    <n v="1.7"/>
    <n v="68.489999999999995"/>
    <n v="69.77"/>
    <n v="1"/>
    <n v="3.2"/>
    <n v="8.1999999999999993"/>
    <n v="112"/>
    <s v="Medium"/>
    <n v="1.08"/>
    <x v="0"/>
    <s v=""/>
    <n v="4.82"/>
    <n v="4"/>
    <n v="1.28"/>
    <n v="5"/>
    <s v="Wednesday"/>
    <s v="0-5 min"/>
    <n v="1"/>
    <s v="Between 1.0-1.2"/>
  </r>
  <r>
    <s v="RF008606"/>
    <d v="2026-03-18T23:49:00"/>
    <d v="2026-03-18T00:00:00"/>
    <n v="23"/>
    <x v="1"/>
    <x v="1"/>
    <n v="7.2"/>
    <n v="147.59"/>
    <n v="143.55000000000001"/>
    <n v="1"/>
    <n v="6.1"/>
    <n v="9"/>
    <n v="98"/>
    <s v="Medium"/>
    <n v="1.1020000000000001"/>
    <x v="0"/>
    <s v=""/>
    <n v="4.71"/>
    <n v="0"/>
    <n v="-4.04"/>
    <n v="2.9"/>
    <s v="Wednesday"/>
    <s v="5-10 min"/>
    <n v="1"/>
    <s v="Between 1.0-1.2"/>
  </r>
  <r>
    <s v="RF008607"/>
    <d v="2026-03-18T23:51:00"/>
    <d v="2026-03-18T00:00:00"/>
    <n v="23"/>
    <x v="0"/>
    <x v="0"/>
    <n v="2.2999999999999998"/>
    <n v="93.04"/>
    <n v="92.87"/>
    <n v="1.2"/>
    <n v="5.6"/>
    <n v="5.9"/>
    <n v="113"/>
    <s v="Medium"/>
    <n v="0.871"/>
    <x v="0"/>
    <s v=""/>
    <n v="4.78"/>
    <n v="2"/>
    <n v="-0.17"/>
    <n v="0.3"/>
    <s v="Wednesday"/>
    <s v="5-10 min"/>
    <n v="1"/>
    <s v="Between 0.8-1.0"/>
  </r>
  <r>
    <s v="RF008608"/>
    <d v="2026-03-19T00:11:00"/>
    <d v="2026-03-19T00:00:00"/>
    <n v="0"/>
    <x v="4"/>
    <x v="0"/>
    <n v="5.4"/>
    <n v="114.54"/>
    <m/>
    <n v="1.1000000000000001"/>
    <n v="5.4"/>
    <n v="11"/>
    <n v="52"/>
    <s v="Low"/>
    <n v="1.498"/>
    <x v="1"/>
    <s v="Driver unavailable"/>
    <n v="4.63"/>
    <n v="50"/>
    <m/>
    <n v="5.6"/>
    <s v="Thursday"/>
    <s v="5-10 min"/>
    <n v="0"/>
    <s v="Above 1.2"/>
  </r>
  <r>
    <s v="RF008609"/>
    <d v="2026-03-19T00:14:00"/>
    <d v="2026-03-19T00:00:00"/>
    <n v="0"/>
    <x v="3"/>
    <x v="0"/>
    <n v="1.4"/>
    <n v="59.24"/>
    <n v="55.34"/>
    <n v="1"/>
    <n v="2"/>
    <n v="3.8"/>
    <n v="60"/>
    <s v="Low"/>
    <n v="2.1"/>
    <x v="0"/>
    <s v=""/>
    <n v="4.53"/>
    <n v="7"/>
    <n v="-3.9"/>
    <n v="1.8"/>
    <s v="Thursday"/>
    <s v="0-5 min"/>
    <n v="1"/>
    <s v="Above 1.2"/>
  </r>
  <r>
    <s v="RF008610"/>
    <d v="2026-03-19T00:15:00"/>
    <d v="2026-03-19T00:00:00"/>
    <n v="0"/>
    <x v="0"/>
    <x v="0"/>
    <n v="7"/>
    <n v="152.61000000000001"/>
    <n v="151.03"/>
    <n v="1"/>
    <n v="3.8"/>
    <n v="3.8"/>
    <n v="127"/>
    <s v="Medium"/>
    <n v="1.052"/>
    <x v="0"/>
    <s v=""/>
    <n v="4.54"/>
    <n v="2"/>
    <n v="-1.58"/>
    <n v="0"/>
    <s v="Thursday"/>
    <s v="0-5 min"/>
    <n v="1"/>
    <s v="Between 1.0-1.2"/>
  </r>
  <r>
    <s v="RF008611"/>
    <d v="2026-03-19T00:52:00"/>
    <d v="2026-03-19T00:00:00"/>
    <n v="0"/>
    <x v="4"/>
    <x v="0"/>
    <n v="4.8"/>
    <n v="110.37"/>
    <n v="110"/>
    <n v="1"/>
    <n v="6.4"/>
    <n v="9.6999999999999993"/>
    <n v="56"/>
    <s v="Low"/>
    <n v="1.7809999999999999"/>
    <x v="0"/>
    <s v=""/>
    <n v="4.67"/>
    <n v="20"/>
    <n v="-0.37"/>
    <n v="3.3"/>
    <s v="Thursday"/>
    <s v="5-10 min"/>
    <n v="1"/>
    <s v="Above 1.2"/>
  </r>
  <r>
    <s v="RF008612"/>
    <d v="2026-03-19T00:53:00"/>
    <d v="2026-03-19T00:00:00"/>
    <n v="0"/>
    <x v="1"/>
    <x v="1"/>
    <n v="4.5999999999999996"/>
    <n v="98.48"/>
    <n v="96.77"/>
    <n v="1"/>
    <n v="2"/>
    <n v="1.7"/>
    <n v="98"/>
    <s v="Low"/>
    <n v="1.4019999999999999"/>
    <x v="0"/>
    <s v=""/>
    <n v="4.5599999999999996"/>
    <n v="0"/>
    <n v="-1.71"/>
    <n v="-0.3"/>
    <s v="Thursday"/>
    <s v="0-5 min"/>
    <n v="1"/>
    <s v="Above 1.2"/>
  </r>
  <r>
    <s v="RF008613"/>
    <d v="2026-03-19T01:22:00"/>
    <d v="2026-03-19T00:00:00"/>
    <n v="1"/>
    <x v="1"/>
    <x v="0"/>
    <n v="1.2"/>
    <n v="55.63"/>
    <n v="57.79"/>
    <n v="1"/>
    <n v="7.8"/>
    <n v="5.3"/>
    <n v="108"/>
    <s v="Low"/>
    <n v="1.538"/>
    <x v="0"/>
    <s v=""/>
    <n v="5"/>
    <n v="4"/>
    <n v="2.16"/>
    <n v="-2.5"/>
    <s v="Thursday"/>
    <s v="5-10 min"/>
    <n v="1"/>
    <s v="Above 1.2"/>
  </r>
  <r>
    <s v="RF008614"/>
    <d v="2026-03-19T01:27:00"/>
    <d v="2026-03-19T00:00:00"/>
    <n v="1"/>
    <x v="2"/>
    <x v="0"/>
    <n v="6.4"/>
    <n v="141.03"/>
    <m/>
    <n v="1"/>
    <n v="4.4000000000000004"/>
    <n v="6.3"/>
    <n v="111"/>
    <s v="Low"/>
    <n v="1.232"/>
    <x v="1"/>
    <s v="Pickup too far"/>
    <n v="4.59"/>
    <n v="58"/>
    <m/>
    <n v="1.9"/>
    <s v="Thursday"/>
    <s v="0-5 min"/>
    <n v="0"/>
    <s v="Above 1.2"/>
  </r>
  <r>
    <s v="RF008615"/>
    <d v="2026-03-19T01:50:00"/>
    <d v="2026-03-19T00:00:00"/>
    <n v="1"/>
    <x v="2"/>
    <x v="0"/>
    <n v="4.5999999999999996"/>
    <n v="109.82"/>
    <n v="112.01"/>
    <n v="1.1000000000000001"/>
    <n v="5.6"/>
    <n v="7.3"/>
    <n v="131"/>
    <s v="Low"/>
    <n v="1.6830000000000001"/>
    <x v="0"/>
    <s v=""/>
    <n v="4.33"/>
    <n v="2"/>
    <n v="2.19"/>
    <n v="1.7"/>
    <s v="Thursday"/>
    <s v="5-10 min"/>
    <n v="1"/>
    <s v="Above 1.2"/>
  </r>
  <r>
    <s v="RF008616"/>
    <d v="2026-03-19T02:01:00"/>
    <d v="2026-03-19T00:00:00"/>
    <n v="2"/>
    <x v="0"/>
    <x v="0"/>
    <n v="3.3"/>
    <n v="88.36"/>
    <n v="84.24"/>
    <n v="1"/>
    <n v="2"/>
    <n v="3"/>
    <n v="133"/>
    <s v="Low"/>
    <n v="1.5940000000000001"/>
    <x v="0"/>
    <s v=""/>
    <n v="4.8600000000000003"/>
    <n v="9"/>
    <n v="-4.12"/>
    <n v="1"/>
    <s v="Thursday"/>
    <s v="0-5 min"/>
    <n v="1"/>
    <s v="Above 1.2"/>
  </r>
  <r>
    <s v="RF008617"/>
    <d v="2026-03-19T02:05:00"/>
    <d v="2026-03-19T00:00:00"/>
    <n v="2"/>
    <x v="0"/>
    <x v="1"/>
    <n v="2.6"/>
    <n v="88.32"/>
    <n v="91.85"/>
    <n v="1.1000000000000001"/>
    <n v="5.7"/>
    <n v="6.4"/>
    <n v="128"/>
    <s v="Low"/>
    <n v="1.5980000000000001"/>
    <x v="0"/>
    <s v=""/>
    <n v="4.87"/>
    <n v="0"/>
    <n v="3.53"/>
    <n v="0.7"/>
    <s v="Thursday"/>
    <s v="5-10 min"/>
    <n v="1"/>
    <s v="Above 1.2"/>
  </r>
  <r>
    <s v="RF008618"/>
    <d v="2026-03-19T02:08:00"/>
    <d v="2026-03-19T00:00:00"/>
    <n v="2"/>
    <x v="4"/>
    <x v="0"/>
    <n v="8.1999999999999993"/>
    <n v="156.56"/>
    <n v="158.94"/>
    <n v="1"/>
    <n v="2.4"/>
    <n v="1.7"/>
    <n v="55"/>
    <s v="Low"/>
    <n v="1.6539999999999999"/>
    <x v="0"/>
    <s v=""/>
    <n v="4.74"/>
    <n v="3"/>
    <n v="2.38"/>
    <n v="-0.7"/>
    <s v="Thursday"/>
    <s v="0-5 min"/>
    <n v="1"/>
    <s v="Above 1.2"/>
  </r>
  <r>
    <s v="RF008619"/>
    <d v="2026-03-19T02:12:00"/>
    <d v="2026-03-19T00:00:00"/>
    <n v="2"/>
    <x v="0"/>
    <x v="0"/>
    <n v="6.7"/>
    <n v="127.6"/>
    <n v="134.79"/>
    <n v="1"/>
    <n v="4.4000000000000004"/>
    <n v="2.8"/>
    <n v="126"/>
    <s v="Low"/>
    <n v="1.8320000000000001"/>
    <x v="0"/>
    <s v=""/>
    <n v="4.72"/>
    <n v="2"/>
    <n v="7.19"/>
    <n v="-1.6"/>
    <s v="Thursday"/>
    <s v="0-5 min"/>
    <n v="1"/>
    <s v="Above 1.2"/>
  </r>
  <r>
    <s v="RF008620"/>
    <d v="2026-03-19T02:17:00"/>
    <d v="2026-03-19T00:00:00"/>
    <n v="2"/>
    <x v="2"/>
    <x v="0"/>
    <n v="5.7"/>
    <n v="123.12"/>
    <n v="127.99"/>
    <n v="1"/>
    <n v="2"/>
    <n v="5.9"/>
    <n v="116"/>
    <s v="Medium"/>
    <n v="1.1459999999999999"/>
    <x v="0"/>
    <s v=""/>
    <n v="4.67"/>
    <n v="8"/>
    <n v="4.87"/>
    <n v="3.9"/>
    <s v="Thursday"/>
    <s v="0-5 min"/>
    <n v="1"/>
    <s v="Between 1.0-1.2"/>
  </r>
  <r>
    <s v="RF008621"/>
    <d v="2026-03-19T02:17:00"/>
    <d v="2026-03-19T00:00:00"/>
    <n v="2"/>
    <x v="1"/>
    <x v="1"/>
    <n v="19.8"/>
    <n v="329.26"/>
    <m/>
    <n v="1"/>
    <n v="6.3"/>
    <n v="7.6"/>
    <n v="106"/>
    <s v="Low"/>
    <n v="1.403"/>
    <x v="2"/>
    <s v="ETA too high"/>
    <n v="4.66"/>
    <n v="0"/>
    <m/>
    <n v="1.3"/>
    <s v="Thursday"/>
    <s v="5-10 min"/>
    <n v="0"/>
    <s v="Above 1.2"/>
  </r>
  <r>
    <s v="RF008622"/>
    <d v="2026-03-19T02:33:00"/>
    <d v="2026-03-19T00:00:00"/>
    <n v="2"/>
    <x v="1"/>
    <x v="1"/>
    <n v="10.8"/>
    <n v="190.21"/>
    <n v="182.41"/>
    <n v="1"/>
    <n v="2"/>
    <n v="3.1"/>
    <n v="94"/>
    <s v="Low"/>
    <n v="1.4339999999999999"/>
    <x v="0"/>
    <s v=""/>
    <n v="4.68"/>
    <n v="0"/>
    <n v="-7.8"/>
    <n v="1.1000000000000001"/>
    <s v="Thursday"/>
    <s v="0-5 min"/>
    <n v="1"/>
    <s v="Above 1.2"/>
  </r>
  <r>
    <s v="RF008623"/>
    <d v="2026-03-19T02:36:00"/>
    <d v="2026-03-19T00:00:00"/>
    <n v="2"/>
    <x v="2"/>
    <x v="0"/>
    <n v="8.3000000000000007"/>
    <n v="164.22"/>
    <m/>
    <n v="1"/>
    <n v="5.2"/>
    <m/>
    <n v="123"/>
    <s v="Medium"/>
    <n v="1.1639999999999999"/>
    <x v="3"/>
    <s v="No driver available"/>
    <n v="4.72"/>
    <n v="7"/>
    <m/>
    <m/>
    <s v="Thursday"/>
    <s v="5-10 min"/>
    <n v="0"/>
    <s v="Between 1.0-1.2"/>
  </r>
  <r>
    <s v="RF008624"/>
    <d v="2026-03-19T02:49:00"/>
    <d v="2026-03-19T00:00:00"/>
    <n v="2"/>
    <x v="4"/>
    <x v="0"/>
    <n v="5.8"/>
    <n v="129.69"/>
    <n v="130.36000000000001"/>
    <n v="1"/>
    <n v="5"/>
    <n v="8.1999999999999993"/>
    <n v="62"/>
    <s v="Low"/>
    <n v="2.1429999999999998"/>
    <x v="0"/>
    <s v=""/>
    <n v="4.67"/>
    <n v="5"/>
    <n v="0.67"/>
    <n v="3.2"/>
    <s v="Thursday"/>
    <s v="0-5 min"/>
    <n v="1"/>
    <s v="Above 1.2"/>
  </r>
  <r>
    <s v="RF008625"/>
    <d v="2026-03-19T03:27:00"/>
    <d v="2026-03-19T00:00:00"/>
    <n v="3"/>
    <x v="0"/>
    <x v="0"/>
    <n v="7.8"/>
    <n v="178.2"/>
    <n v="184.26"/>
    <n v="1"/>
    <n v="4.8"/>
    <n v="3.6"/>
    <n v="143"/>
    <s v="Medium"/>
    <n v="1.248"/>
    <x v="0"/>
    <s v=""/>
    <n v="4.34"/>
    <n v="3"/>
    <n v="6.06"/>
    <n v="-1.2"/>
    <s v="Thursday"/>
    <s v="0-5 min"/>
    <n v="1"/>
    <s v="Above 1.2"/>
  </r>
  <r>
    <s v="RF008626"/>
    <d v="2026-03-19T03:51:00"/>
    <d v="2026-03-19T00:00:00"/>
    <n v="3"/>
    <x v="1"/>
    <x v="0"/>
    <n v="15.3"/>
    <n v="305.39"/>
    <n v="302.64999999999998"/>
    <n v="1"/>
    <n v="3.8"/>
    <n v="3.1"/>
    <n v="110"/>
    <s v="Low"/>
    <n v="2.2000000000000002"/>
    <x v="0"/>
    <s v=""/>
    <n v="4.5"/>
    <n v="31"/>
    <n v="-2.74"/>
    <n v="-0.7"/>
    <s v="Thursday"/>
    <s v="0-5 min"/>
    <n v="1"/>
    <s v="Above 1.2"/>
  </r>
  <r>
    <s v="RF008627"/>
    <d v="2026-03-19T04:21:00"/>
    <d v="2026-03-19T00:00:00"/>
    <n v="4"/>
    <x v="2"/>
    <x v="1"/>
    <n v="1.5"/>
    <n v="69.2"/>
    <n v="69.92"/>
    <n v="1.1000000000000001"/>
    <n v="5.4"/>
    <n v="7.9"/>
    <n v="124"/>
    <s v="Low"/>
    <n v="2.1419999999999999"/>
    <x v="0"/>
    <s v=""/>
    <n v="4.75"/>
    <n v="0"/>
    <n v="0.72"/>
    <n v="2.5"/>
    <s v="Thursday"/>
    <s v="5-10 min"/>
    <n v="1"/>
    <s v="Above 1.2"/>
  </r>
  <r>
    <s v="RF008628"/>
    <d v="2026-03-19T04:31:00"/>
    <d v="2026-03-19T00:00:00"/>
    <n v="4"/>
    <x v="3"/>
    <x v="1"/>
    <n v="6.8"/>
    <n v="131.01"/>
    <n v="126.73"/>
    <n v="1"/>
    <n v="4.0999999999999996"/>
    <n v="2.8"/>
    <n v="76"/>
    <s v="Low"/>
    <n v="2.1539999999999999"/>
    <x v="0"/>
    <s v=""/>
    <n v="4.49"/>
    <n v="0"/>
    <n v="-4.28"/>
    <n v="-1.3"/>
    <s v="Thursday"/>
    <s v="0-5 min"/>
    <n v="1"/>
    <s v="Above 1.2"/>
  </r>
  <r>
    <s v="RF008629"/>
    <d v="2026-03-19T04:37:00"/>
    <d v="2026-03-19T00:00:00"/>
    <n v="4"/>
    <x v="4"/>
    <x v="0"/>
    <n v="7.6"/>
    <n v="162.52000000000001"/>
    <n v="158.63999999999999"/>
    <n v="1"/>
    <n v="3.7"/>
    <n v="4.5"/>
    <n v="69"/>
    <s v="Low"/>
    <n v="2.012"/>
    <x v="0"/>
    <s v=""/>
    <n v="4.54"/>
    <n v="2"/>
    <n v="-3.88"/>
    <n v="0.8"/>
    <s v="Thursday"/>
    <s v="0-5 min"/>
    <n v="1"/>
    <s v="Above 1.2"/>
  </r>
  <r>
    <s v="RF008630"/>
    <d v="2026-03-19T05:04:00"/>
    <d v="2026-03-19T00:00:00"/>
    <n v="5"/>
    <x v="3"/>
    <x v="1"/>
    <n v="2.4"/>
    <n v="72"/>
    <n v="73.05"/>
    <n v="1"/>
    <n v="5.8"/>
    <n v="6.9"/>
    <n v="75"/>
    <s v="Low"/>
    <n v="1.627"/>
    <x v="0"/>
    <s v=""/>
    <n v="4.8600000000000003"/>
    <n v="0"/>
    <n v="1.05"/>
    <n v="1.1000000000000001"/>
    <s v="Thursday"/>
    <s v="5-10 min"/>
    <n v="1"/>
    <s v="Above 1.2"/>
  </r>
  <r>
    <s v="RF008631"/>
    <d v="2026-03-19T05:33:00"/>
    <d v="2026-03-19T00:00:00"/>
    <n v="5"/>
    <x v="0"/>
    <x v="0"/>
    <n v="6"/>
    <n v="122.77"/>
    <n v="126.73"/>
    <n v="1"/>
    <n v="8.6"/>
    <n v="10"/>
    <n v="135"/>
    <s v="Medium"/>
    <n v="1.264"/>
    <x v="0"/>
    <s v=""/>
    <n v="4.38"/>
    <n v="23"/>
    <n v="3.96"/>
    <n v="1.4"/>
    <s v="Thursday"/>
    <s v="5-10 min"/>
    <n v="1"/>
    <s v="Above 1.2"/>
  </r>
  <r>
    <s v="RF008632"/>
    <d v="2026-03-19T05:50:00"/>
    <d v="2026-03-19T00:00:00"/>
    <n v="5"/>
    <x v="2"/>
    <x v="0"/>
    <n v="9"/>
    <n v="182.76"/>
    <n v="186.11"/>
    <n v="1.1000000000000001"/>
    <n v="4.2"/>
    <n v="5.4"/>
    <n v="125"/>
    <s v="Medium"/>
    <n v="1.3049999999999999"/>
    <x v="0"/>
    <s v=""/>
    <n v="4.5"/>
    <n v="18"/>
    <n v="3.35"/>
    <n v="1.2"/>
    <s v="Thursday"/>
    <s v="0-5 min"/>
    <n v="1"/>
    <s v="Above 1.2"/>
  </r>
  <r>
    <s v="RF008633"/>
    <d v="2026-03-19T05:54:00"/>
    <d v="2026-03-19T00:00:00"/>
    <n v="5"/>
    <x v="4"/>
    <x v="0"/>
    <n v="8.4"/>
    <n v="143.36000000000001"/>
    <n v="139.93"/>
    <n v="1"/>
    <n v="2"/>
    <n v="3.7"/>
    <n v="69"/>
    <s v="Low"/>
    <n v="1.8380000000000001"/>
    <x v="0"/>
    <s v=""/>
    <n v="4.83"/>
    <n v="21"/>
    <n v="-3.43"/>
    <n v="1.7"/>
    <s v="Thursday"/>
    <s v="0-5 min"/>
    <n v="1"/>
    <s v="Above 1.2"/>
  </r>
  <r>
    <s v="RF008634"/>
    <d v="2026-03-19T06:01:00"/>
    <d v="2026-03-19T00:00:00"/>
    <n v="6"/>
    <x v="0"/>
    <x v="1"/>
    <n v="5.6"/>
    <n v="123.07"/>
    <n v="119.81"/>
    <n v="1"/>
    <n v="3.8"/>
    <n v="7.4"/>
    <n v="131"/>
    <s v="Medium"/>
    <n v="1.161"/>
    <x v="0"/>
    <s v=""/>
    <n v="4.5599999999999996"/>
    <n v="0"/>
    <n v="-3.26"/>
    <n v="3.6"/>
    <s v="Thursday"/>
    <s v="0-5 min"/>
    <n v="1"/>
    <s v="Between 1.0-1.2"/>
  </r>
  <r>
    <s v="RF008635"/>
    <d v="2026-03-19T06:13:00"/>
    <d v="2026-03-19T00:00:00"/>
    <n v="6"/>
    <x v="2"/>
    <x v="1"/>
    <n v="6.7"/>
    <n v="164.55"/>
    <n v="160.71"/>
    <n v="1.1000000000000001"/>
    <n v="5.8"/>
    <n v="7.4"/>
    <n v="126"/>
    <s v="Medium"/>
    <n v="1.198"/>
    <x v="0"/>
    <s v=""/>
    <n v="4.6900000000000004"/>
    <n v="0"/>
    <n v="-3.84"/>
    <n v="1.6"/>
    <s v="Thursday"/>
    <s v="5-10 min"/>
    <n v="1"/>
    <s v="Between 1.0-1.2"/>
  </r>
  <r>
    <s v="RF008636"/>
    <d v="2026-03-19T06:34:00"/>
    <d v="2026-03-19T00:00:00"/>
    <n v="6"/>
    <x v="0"/>
    <x v="0"/>
    <n v="6"/>
    <n v="117.23"/>
    <m/>
    <n v="1"/>
    <n v="3.7"/>
    <n v="9.1"/>
    <n v="122"/>
    <s v="Low"/>
    <n v="1.2609999999999999"/>
    <x v="2"/>
    <s v="ETA too high"/>
    <n v="4.18"/>
    <n v="21"/>
    <m/>
    <n v="5.4"/>
    <s v="Thursday"/>
    <s v="0-5 min"/>
    <n v="0"/>
    <s v="Above 1.2"/>
  </r>
  <r>
    <s v="RF008637"/>
    <d v="2026-03-19T06:44:00"/>
    <d v="2026-03-19T00:00:00"/>
    <n v="6"/>
    <x v="0"/>
    <x v="0"/>
    <n v="1.8"/>
    <n v="64.5"/>
    <n v="68.180000000000007"/>
    <n v="1"/>
    <n v="2"/>
    <n v="2.1"/>
    <n v="144"/>
    <s v="Low"/>
    <n v="1.6319999999999999"/>
    <x v="0"/>
    <s v=""/>
    <n v="4.9000000000000004"/>
    <n v="7"/>
    <n v="3.68"/>
    <n v="0.1"/>
    <s v="Thursday"/>
    <s v="0-5 min"/>
    <n v="1"/>
    <s v="Above 1.2"/>
  </r>
  <r>
    <s v="RF008638"/>
    <d v="2026-03-19T06:54:00"/>
    <d v="2026-03-19T00:00:00"/>
    <n v="6"/>
    <x v="0"/>
    <x v="0"/>
    <n v="4.2"/>
    <n v="98.2"/>
    <n v="97.56"/>
    <n v="1"/>
    <n v="5"/>
    <n v="5.9"/>
    <n v="135"/>
    <s v="Medium"/>
    <n v="1.27"/>
    <x v="0"/>
    <s v=""/>
    <n v="4.9000000000000004"/>
    <n v="5"/>
    <n v="-0.64"/>
    <n v="0.9"/>
    <s v="Thursday"/>
    <s v="0-5 min"/>
    <n v="1"/>
    <s v="Above 1.2"/>
  </r>
  <r>
    <s v="RF008639"/>
    <d v="2026-03-19T07:22:00"/>
    <d v="2026-03-19T00:00:00"/>
    <n v="7"/>
    <x v="2"/>
    <x v="0"/>
    <n v="31.5"/>
    <n v="510.04"/>
    <n v="511.42"/>
    <n v="1.1000000000000001"/>
    <n v="4.9000000000000004"/>
    <n v="12.6"/>
    <n v="109"/>
    <s v="Medium"/>
    <n v="0.93"/>
    <x v="0"/>
    <s v=""/>
    <n v="4.71"/>
    <n v="3"/>
    <n v="1.38"/>
    <n v="7.7"/>
    <s v="Thursday"/>
    <s v="0-5 min"/>
    <n v="1"/>
    <s v="Between 0.8-1.0"/>
  </r>
  <r>
    <s v="RF008640"/>
    <d v="2026-03-19T07:22:00"/>
    <d v="2026-03-19T00:00:00"/>
    <n v="7"/>
    <x v="0"/>
    <x v="0"/>
    <n v="6"/>
    <n v="136.32"/>
    <n v="141.15"/>
    <n v="1"/>
    <n v="3.4"/>
    <n v="2.1"/>
    <n v="123"/>
    <s v="Medium"/>
    <n v="1.073"/>
    <x v="0"/>
    <s v=""/>
    <n v="4.49"/>
    <n v="11"/>
    <n v="4.83"/>
    <n v="-1.3"/>
    <s v="Thursday"/>
    <s v="0-5 min"/>
    <n v="1"/>
    <s v="Between 1.0-1.2"/>
  </r>
  <r>
    <s v="RF008641"/>
    <d v="2026-03-19T07:24:00"/>
    <d v="2026-03-19T00:00:00"/>
    <n v="7"/>
    <x v="0"/>
    <x v="1"/>
    <n v="3.9"/>
    <n v="103.27"/>
    <n v="105.29"/>
    <n v="1.1000000000000001"/>
    <n v="6.3"/>
    <n v="5.5"/>
    <n v="121"/>
    <s v="Medium"/>
    <n v="0.88600000000000001"/>
    <x v="0"/>
    <s v=""/>
    <n v="5"/>
    <n v="0"/>
    <n v="2.02"/>
    <n v="-0.8"/>
    <s v="Thursday"/>
    <s v="5-10 min"/>
    <n v="1"/>
    <s v="Between 0.8-1.0"/>
  </r>
  <r>
    <s v="RF008642"/>
    <d v="2026-03-19T07:49:00"/>
    <d v="2026-03-19T00:00:00"/>
    <n v="7"/>
    <x v="2"/>
    <x v="0"/>
    <n v="8.9"/>
    <n v="167.98"/>
    <n v="171.93"/>
    <n v="1"/>
    <n v="6.7"/>
    <n v="6.5"/>
    <n v="113"/>
    <s v="Low"/>
    <n v="1.2450000000000001"/>
    <x v="0"/>
    <s v=""/>
    <n v="5"/>
    <n v="5"/>
    <n v="3.95"/>
    <n v="-0.2"/>
    <s v="Thursday"/>
    <s v="5-10 min"/>
    <n v="1"/>
    <s v="Above 1.2"/>
  </r>
  <r>
    <s v="RF008643"/>
    <d v="2026-03-19T07:51:00"/>
    <d v="2026-03-19T00:00:00"/>
    <n v="7"/>
    <x v="3"/>
    <x v="0"/>
    <n v="1.5"/>
    <n v="61.54"/>
    <n v="61.56"/>
    <n v="1"/>
    <n v="3.9"/>
    <n v="9.6"/>
    <n v="68"/>
    <s v="Low"/>
    <n v="1.7689999999999999"/>
    <x v="0"/>
    <s v=""/>
    <n v="5"/>
    <n v="6"/>
    <n v="0.02"/>
    <n v="5.7"/>
    <s v="Thursday"/>
    <s v="0-5 min"/>
    <n v="1"/>
    <s v="Above 1.2"/>
  </r>
  <r>
    <s v="RF008644"/>
    <d v="2026-03-19T08:33:00"/>
    <d v="2026-03-19T00:00:00"/>
    <n v="8"/>
    <x v="0"/>
    <x v="1"/>
    <n v="4.2"/>
    <n v="109.56"/>
    <m/>
    <n v="1.1000000000000001"/>
    <n v="8.5"/>
    <n v="11.1"/>
    <n v="113"/>
    <s v="High"/>
    <n v="0.78600000000000003"/>
    <x v="2"/>
    <s v="ETA too high"/>
    <n v="4.88"/>
    <n v="0"/>
    <m/>
    <n v="2.6"/>
    <s v="Thursday"/>
    <s v="5-10 min"/>
    <n v="0"/>
    <s v="Below 0.8"/>
  </r>
  <r>
    <s v="RF008645"/>
    <d v="2026-03-19T08:35:00"/>
    <d v="2026-03-19T00:00:00"/>
    <n v="8"/>
    <x v="0"/>
    <x v="0"/>
    <n v="4.5999999999999996"/>
    <n v="134.41999999999999"/>
    <n v="135.28"/>
    <n v="1.3"/>
    <n v="7"/>
    <n v="10.5"/>
    <n v="97"/>
    <s v="Medium"/>
    <n v="0.751"/>
    <x v="0"/>
    <s v=""/>
    <n v="4.74"/>
    <n v="16"/>
    <n v="0.86"/>
    <n v="3.5"/>
    <s v="Thursday"/>
    <s v="5-10 min"/>
    <n v="1"/>
    <s v="Below 0.8"/>
  </r>
  <r>
    <s v="RF008646"/>
    <d v="2026-03-19T08:39:00"/>
    <d v="2026-03-19T00:00:00"/>
    <n v="8"/>
    <x v="2"/>
    <x v="0"/>
    <n v="8.9"/>
    <n v="189.73"/>
    <n v="179.81"/>
    <n v="1"/>
    <n v="3.2"/>
    <n v="3.3"/>
    <n v="124"/>
    <s v="Medium"/>
    <n v="1.125"/>
    <x v="0"/>
    <s v=""/>
    <n v="4.6399999999999997"/>
    <n v="2"/>
    <n v="-9.92"/>
    <n v="0.1"/>
    <s v="Thursday"/>
    <s v="0-5 min"/>
    <n v="1"/>
    <s v="Between 1.0-1.2"/>
  </r>
  <r>
    <s v="RF008647"/>
    <d v="2026-03-19T08:54:00"/>
    <d v="2026-03-19T00:00:00"/>
    <n v="8"/>
    <x v="1"/>
    <x v="1"/>
    <n v="6"/>
    <n v="133.74"/>
    <n v="129.07"/>
    <n v="1.1000000000000001"/>
    <n v="2"/>
    <n v="1"/>
    <n v="91"/>
    <s v="Low"/>
    <n v="1.5740000000000001"/>
    <x v="0"/>
    <s v=""/>
    <n v="4.9800000000000004"/>
    <n v="0"/>
    <n v="-4.67"/>
    <n v="-1"/>
    <s v="Thursday"/>
    <s v="0-5 min"/>
    <n v="1"/>
    <s v="Above 1.2"/>
  </r>
  <r>
    <s v="RF008648"/>
    <d v="2026-03-19T09:13:00"/>
    <d v="2026-03-19T00:00:00"/>
    <n v="9"/>
    <x v="2"/>
    <x v="0"/>
    <n v="6.2"/>
    <n v="173.02"/>
    <n v="170.48"/>
    <n v="1.2"/>
    <n v="7.7"/>
    <n v="5.8"/>
    <n v="104"/>
    <s v="High"/>
    <n v="0.76800000000000002"/>
    <x v="0"/>
    <s v=""/>
    <n v="4.6900000000000004"/>
    <n v="2"/>
    <n v="-2.54"/>
    <n v="-1.9"/>
    <s v="Thursday"/>
    <s v="5-10 min"/>
    <n v="1"/>
    <s v="Below 0.8"/>
  </r>
  <r>
    <s v="RF008649"/>
    <d v="2026-03-19T09:16:00"/>
    <d v="2026-03-19T00:00:00"/>
    <n v="9"/>
    <x v="0"/>
    <x v="1"/>
    <n v="5.7"/>
    <n v="168.29"/>
    <m/>
    <n v="1.2"/>
    <n v="7"/>
    <n v="7.1"/>
    <n v="110"/>
    <s v="High"/>
    <n v="0.76"/>
    <x v="2"/>
    <s v="ETA too high"/>
    <n v="4.12"/>
    <n v="0"/>
    <m/>
    <n v="0.1"/>
    <s v="Thursday"/>
    <s v="5-10 min"/>
    <n v="0"/>
    <s v="Below 0.8"/>
  </r>
  <r>
    <s v="RF008650"/>
    <d v="2026-03-19T09:32:00"/>
    <d v="2026-03-19T00:00:00"/>
    <n v="9"/>
    <x v="3"/>
    <x v="1"/>
    <n v="2.8"/>
    <n v="85.99"/>
    <n v="83.89"/>
    <n v="1"/>
    <n v="3.9"/>
    <n v="7.8"/>
    <n v="65"/>
    <s v="Low"/>
    <n v="1.5329999999999999"/>
    <x v="0"/>
    <s v=""/>
    <n v="4.72"/>
    <n v="0"/>
    <n v="-2.1"/>
    <n v="3.9"/>
    <s v="Thursday"/>
    <s v="0-5 min"/>
    <n v="1"/>
    <s v="Above 1.2"/>
  </r>
  <r>
    <s v="RF008651"/>
    <d v="2026-03-19T09:36:00"/>
    <d v="2026-03-19T00:00:00"/>
    <n v="9"/>
    <x v="2"/>
    <x v="1"/>
    <n v="6.3"/>
    <n v="172.82"/>
    <n v="185.05"/>
    <n v="1.3"/>
    <n v="6.7"/>
    <n v="7.3"/>
    <n v="102"/>
    <s v="High"/>
    <n v="0.68"/>
    <x v="0"/>
    <s v=""/>
    <n v="4.68"/>
    <n v="0"/>
    <n v="12.23"/>
    <n v="0.6"/>
    <s v="Thursday"/>
    <s v="5-10 min"/>
    <n v="1"/>
    <s v="Below 0.8"/>
  </r>
  <r>
    <s v="RF008652"/>
    <d v="2026-03-19T10:00:00"/>
    <d v="2026-03-19T00:00:00"/>
    <n v="10"/>
    <x v="0"/>
    <x v="0"/>
    <n v="6.6"/>
    <n v="148.30000000000001"/>
    <m/>
    <n v="1"/>
    <n v="3.7"/>
    <m/>
    <n v="109"/>
    <s v="Medium"/>
    <n v="0.85699999999999998"/>
    <x v="3"/>
    <s v="No driver available"/>
    <n v="4.58"/>
    <n v="18"/>
    <m/>
    <m/>
    <s v="Thursday"/>
    <s v="0-5 min"/>
    <n v="0"/>
    <s v="Between 0.8-1.0"/>
  </r>
  <r>
    <s v="RF008653"/>
    <d v="2026-03-19T10:12:00"/>
    <d v="2026-03-19T00:00:00"/>
    <n v="10"/>
    <x v="0"/>
    <x v="0"/>
    <n v="4.5999999999999996"/>
    <n v="126.2"/>
    <m/>
    <n v="1.2"/>
    <n v="6.9"/>
    <n v="1.9"/>
    <n v="110"/>
    <s v="Medium"/>
    <n v="0.83599999999999997"/>
    <x v="2"/>
    <s v="Fare too high"/>
    <n v="4.88"/>
    <n v="32"/>
    <m/>
    <n v="-5"/>
    <s v="Thursday"/>
    <s v="5-10 min"/>
    <n v="0"/>
    <s v="Between 0.8-1.0"/>
  </r>
  <r>
    <s v="RF008654"/>
    <d v="2026-03-19T10:20:00"/>
    <d v="2026-03-19T00:00:00"/>
    <n v="10"/>
    <x v="3"/>
    <x v="0"/>
    <n v="7.7"/>
    <n v="136.72999999999999"/>
    <m/>
    <n v="1"/>
    <n v="3"/>
    <n v="2.7"/>
    <n v="69"/>
    <s v="Low"/>
    <n v="1.728"/>
    <x v="1"/>
    <s v="Driver unavailable"/>
    <n v="4.58"/>
    <n v="11"/>
    <m/>
    <n v="-0.3"/>
    <s v="Thursday"/>
    <s v="0-5 min"/>
    <n v="0"/>
    <s v="Above 1.2"/>
  </r>
  <r>
    <s v="RF008655"/>
    <d v="2026-03-19T10:22:00"/>
    <d v="2026-03-19T00:00:00"/>
    <n v="10"/>
    <x v="3"/>
    <x v="0"/>
    <n v="3.3"/>
    <n v="87.83"/>
    <m/>
    <n v="1"/>
    <n v="4.5999999999999996"/>
    <n v="3.5"/>
    <n v="62"/>
    <s v="Medium"/>
    <n v="1.071"/>
    <x v="2"/>
    <s v="ETA too high"/>
    <n v="4.76"/>
    <n v="23"/>
    <m/>
    <n v="-1.1000000000000001"/>
    <s v="Thursday"/>
    <s v="0-5 min"/>
    <n v="0"/>
    <s v="Between 1.0-1.2"/>
  </r>
  <r>
    <s v="RF008656"/>
    <d v="2026-03-19T10:35:00"/>
    <d v="2026-03-19T00:00:00"/>
    <n v="10"/>
    <x v="0"/>
    <x v="1"/>
    <n v="4.4000000000000004"/>
    <n v="119.09"/>
    <n v="114.54"/>
    <n v="1.2"/>
    <n v="6.7"/>
    <n v="8.5"/>
    <n v="112"/>
    <s v="High"/>
    <n v="0.68700000000000006"/>
    <x v="0"/>
    <s v=""/>
    <n v="4.2300000000000004"/>
    <n v="0"/>
    <n v="-4.55"/>
    <n v="1.8"/>
    <s v="Thursday"/>
    <s v="5-10 min"/>
    <n v="1"/>
    <s v="Below 0.8"/>
  </r>
  <r>
    <s v="RF008657"/>
    <d v="2026-03-19T10:37:00"/>
    <d v="2026-03-19T00:00:00"/>
    <n v="10"/>
    <x v="4"/>
    <x v="0"/>
    <n v="12.5"/>
    <n v="240.93"/>
    <m/>
    <n v="1"/>
    <n v="2"/>
    <n v="7.9"/>
    <n v="52"/>
    <s v="Medium"/>
    <n v="1.0309999999999999"/>
    <x v="2"/>
    <s v="ETA too high"/>
    <n v="4.51"/>
    <n v="3"/>
    <m/>
    <n v="5.9"/>
    <s v="Thursday"/>
    <s v="0-5 min"/>
    <n v="0"/>
    <s v="Between 1.0-1.2"/>
  </r>
  <r>
    <s v="RF008658"/>
    <d v="2026-03-19T10:49:00"/>
    <d v="2026-03-19T00:00:00"/>
    <n v="10"/>
    <x v="1"/>
    <x v="0"/>
    <n v="3.5"/>
    <n v="92.62"/>
    <n v="90.72"/>
    <n v="1"/>
    <n v="8"/>
    <n v="12"/>
    <n v="84"/>
    <s v="Medium"/>
    <n v="0.79"/>
    <x v="0"/>
    <s v=""/>
    <n v="4.6500000000000004"/>
    <n v="12"/>
    <n v="-1.9"/>
    <n v="4"/>
    <s v="Thursday"/>
    <s v="5-10 min"/>
    <n v="1"/>
    <s v="Below 0.8"/>
  </r>
  <r>
    <s v="RF008659"/>
    <d v="2026-03-19T10:49:00"/>
    <d v="2026-03-19T00:00:00"/>
    <n v="10"/>
    <x v="1"/>
    <x v="0"/>
    <n v="4.2"/>
    <n v="93.84"/>
    <n v="90.12"/>
    <n v="1"/>
    <n v="4.8"/>
    <n v="4.2"/>
    <n v="96"/>
    <s v="Medium"/>
    <n v="1.1619999999999999"/>
    <x v="0"/>
    <s v=""/>
    <n v="4.3099999999999996"/>
    <n v="7"/>
    <n v="-3.72"/>
    <n v="-0.6"/>
    <s v="Thursday"/>
    <s v="0-5 min"/>
    <n v="1"/>
    <s v="Between 1.0-1.2"/>
  </r>
  <r>
    <s v="RF008660"/>
    <d v="2026-03-19T10:57:00"/>
    <d v="2026-03-19T00:00:00"/>
    <n v="10"/>
    <x v="0"/>
    <x v="0"/>
    <n v="6.8"/>
    <n v="212.06"/>
    <m/>
    <n v="1.4"/>
    <n v="13.1"/>
    <n v="10.199999999999999"/>
    <n v="102"/>
    <s v="High"/>
    <n v="0.61099999999999999"/>
    <x v="2"/>
    <s v="ETA too high"/>
    <n v="4.5199999999999996"/>
    <n v="3"/>
    <m/>
    <n v="-2.9"/>
    <s v="Thursday"/>
    <s v="10-15 min"/>
    <n v="0"/>
    <s v="Below 0.8"/>
  </r>
  <r>
    <s v="RF008661"/>
    <d v="2026-03-19T11:09:00"/>
    <d v="2026-03-19T00:00:00"/>
    <n v="11"/>
    <x v="1"/>
    <x v="0"/>
    <n v="13.9"/>
    <n v="272.27"/>
    <n v="259.31"/>
    <n v="1.1000000000000001"/>
    <n v="3"/>
    <n v="5.0999999999999996"/>
    <n v="97"/>
    <s v="Low"/>
    <n v="1.234"/>
    <x v="0"/>
    <s v=""/>
    <n v="4.8600000000000003"/>
    <n v="31"/>
    <n v="-12.96"/>
    <n v="2.1"/>
    <s v="Thursday"/>
    <s v="0-5 min"/>
    <n v="1"/>
    <s v="Above 1.2"/>
  </r>
  <r>
    <s v="RF008662"/>
    <d v="2026-03-19T11:11:00"/>
    <d v="2026-03-19T00:00:00"/>
    <n v="11"/>
    <x v="1"/>
    <x v="0"/>
    <n v="9.6999999999999993"/>
    <n v="183.7"/>
    <n v="182.23"/>
    <n v="1"/>
    <n v="8.5"/>
    <n v="9.8000000000000007"/>
    <n v="97"/>
    <s v="Low"/>
    <n v="1.5640000000000001"/>
    <x v="0"/>
    <s v=""/>
    <n v="4.63"/>
    <n v="10"/>
    <n v="-1.47"/>
    <n v="1.3"/>
    <s v="Thursday"/>
    <s v="5-10 min"/>
    <n v="1"/>
    <s v="Above 1.2"/>
  </r>
  <r>
    <s v="RF008663"/>
    <d v="2026-03-19T11:15:00"/>
    <d v="2026-03-19T00:00:00"/>
    <n v="11"/>
    <x v="4"/>
    <x v="0"/>
    <n v="6.6"/>
    <n v="137.08000000000001"/>
    <m/>
    <n v="1"/>
    <n v="4.9000000000000004"/>
    <n v="6.3"/>
    <n v="58"/>
    <s v="Low"/>
    <n v="1.7629999999999999"/>
    <x v="1"/>
    <s v="Driver unavailable"/>
    <n v="5"/>
    <n v="15"/>
    <m/>
    <n v="1.4"/>
    <s v="Thursday"/>
    <s v="0-5 min"/>
    <n v="0"/>
    <s v="Above 1.2"/>
  </r>
  <r>
    <s v="RF008664"/>
    <d v="2026-03-19T11:19:00"/>
    <d v="2026-03-19T00:00:00"/>
    <n v="11"/>
    <x v="3"/>
    <x v="0"/>
    <n v="5.6"/>
    <n v="130.09"/>
    <n v="141.12"/>
    <n v="1"/>
    <n v="3.8"/>
    <n v="3"/>
    <n v="63"/>
    <s v="Low"/>
    <n v="1.36"/>
    <x v="0"/>
    <s v=""/>
    <n v="4.78"/>
    <n v="4"/>
    <n v="11.03"/>
    <n v="-0.8"/>
    <s v="Thursday"/>
    <s v="0-5 min"/>
    <n v="1"/>
    <s v="Above 1.2"/>
  </r>
  <r>
    <s v="RF008665"/>
    <d v="2026-03-19T11:30:00"/>
    <d v="2026-03-19T00:00:00"/>
    <n v="11"/>
    <x v="2"/>
    <x v="1"/>
    <n v="1.1000000000000001"/>
    <n v="53.52"/>
    <n v="51.78"/>
    <n v="1"/>
    <n v="2.9"/>
    <n v="5.9"/>
    <n v="93"/>
    <s v="Medium"/>
    <n v="0.96499999999999997"/>
    <x v="0"/>
    <s v=""/>
    <n v="4.46"/>
    <n v="0"/>
    <n v="-1.74"/>
    <n v="3"/>
    <s v="Thursday"/>
    <s v="0-5 min"/>
    <n v="1"/>
    <s v="Between 0.8-1.0"/>
  </r>
  <r>
    <s v="RF008666"/>
    <d v="2026-03-19T11:31:00"/>
    <d v="2026-03-19T00:00:00"/>
    <n v="11"/>
    <x v="3"/>
    <x v="0"/>
    <n v="6.3"/>
    <n v="132.36000000000001"/>
    <n v="135.4"/>
    <n v="1.1000000000000001"/>
    <n v="2"/>
    <n v="2.1"/>
    <n v="68"/>
    <s v="Low"/>
    <n v="1.5189999999999999"/>
    <x v="0"/>
    <s v=""/>
    <n v="4.9800000000000004"/>
    <n v="6"/>
    <n v="3.04"/>
    <n v="0.1"/>
    <s v="Thursday"/>
    <s v="0-5 min"/>
    <n v="1"/>
    <s v="Above 1.2"/>
  </r>
  <r>
    <s v="RF008667"/>
    <d v="2026-03-19T11:41:00"/>
    <d v="2026-03-19T00:00:00"/>
    <n v="11"/>
    <x v="1"/>
    <x v="0"/>
    <n v="3.1"/>
    <n v="81.400000000000006"/>
    <m/>
    <n v="1"/>
    <n v="4"/>
    <n v="1"/>
    <n v="77"/>
    <s v="Medium"/>
    <n v="0.879"/>
    <x v="2"/>
    <s v="ETA too high"/>
    <n v="4.8499999999999996"/>
    <n v="20"/>
    <m/>
    <n v="-3"/>
    <s v="Thursday"/>
    <s v="0-5 min"/>
    <n v="0"/>
    <s v="Between 0.8-1.0"/>
  </r>
  <r>
    <s v="RF008668"/>
    <d v="2026-03-19T11:58:00"/>
    <d v="2026-03-19T00:00:00"/>
    <n v="11"/>
    <x v="4"/>
    <x v="0"/>
    <n v="2.9"/>
    <n v="76.680000000000007"/>
    <n v="78.27"/>
    <n v="1"/>
    <n v="3.2"/>
    <n v="8"/>
    <n v="58"/>
    <s v="Low"/>
    <n v="1.474"/>
    <x v="0"/>
    <s v=""/>
    <n v="4.7699999999999996"/>
    <n v="4"/>
    <n v="1.59"/>
    <n v="4.8"/>
    <s v="Thursday"/>
    <s v="0-5 min"/>
    <n v="1"/>
    <s v="Above 1.2"/>
  </r>
  <r>
    <s v="RF008669"/>
    <d v="2026-03-19T11:59:00"/>
    <d v="2026-03-19T00:00:00"/>
    <n v="11"/>
    <x v="1"/>
    <x v="0"/>
    <n v="2.2000000000000002"/>
    <n v="75.75"/>
    <n v="74.59"/>
    <n v="1"/>
    <n v="3.9"/>
    <n v="5.6"/>
    <n v="91"/>
    <s v="Medium"/>
    <n v="1.0209999999999999"/>
    <x v="0"/>
    <s v=""/>
    <n v="4.92"/>
    <n v="9"/>
    <n v="-1.1599999999999999"/>
    <n v="1.7"/>
    <s v="Thursday"/>
    <s v="0-5 min"/>
    <n v="1"/>
    <s v="Between 1.0-1.2"/>
  </r>
  <r>
    <s v="RF008670"/>
    <d v="2026-03-19T12:11:00"/>
    <d v="2026-03-19T00:00:00"/>
    <n v="12"/>
    <x v="2"/>
    <x v="0"/>
    <n v="9.6999999999999993"/>
    <n v="189.05"/>
    <n v="191.44"/>
    <n v="1"/>
    <n v="2.9"/>
    <n v="7.3"/>
    <n v="120"/>
    <s v="Low"/>
    <n v="1.276"/>
    <x v="0"/>
    <s v=""/>
    <n v="4.5199999999999996"/>
    <n v="13"/>
    <n v="2.39"/>
    <n v="4.4000000000000004"/>
    <s v="Thursday"/>
    <s v="0-5 min"/>
    <n v="1"/>
    <s v="Above 1.2"/>
  </r>
  <r>
    <s v="RF008671"/>
    <d v="2026-03-19T12:58:00"/>
    <d v="2026-03-19T00:00:00"/>
    <n v="12"/>
    <x v="2"/>
    <x v="1"/>
    <n v="3.8"/>
    <n v="96.46"/>
    <n v="103.43"/>
    <n v="1.1000000000000001"/>
    <n v="6.3"/>
    <n v="9.6"/>
    <n v="103"/>
    <s v="Low"/>
    <n v="1.198"/>
    <x v="0"/>
    <s v=""/>
    <n v="4.7699999999999996"/>
    <n v="0"/>
    <n v="6.97"/>
    <n v="3.3"/>
    <s v="Thursday"/>
    <s v="5-10 min"/>
    <n v="1"/>
    <s v="Between 1.0-1.2"/>
  </r>
  <r>
    <s v="RF008672"/>
    <d v="2026-03-19T13:31:00"/>
    <d v="2026-03-19T00:00:00"/>
    <n v="13"/>
    <x v="4"/>
    <x v="1"/>
    <n v="2"/>
    <n v="69.209999999999994"/>
    <n v="69.05"/>
    <n v="1"/>
    <n v="2"/>
    <n v="5.0999999999999996"/>
    <n v="54"/>
    <s v="Low"/>
    <n v="2.1819999999999999"/>
    <x v="0"/>
    <s v=""/>
    <n v="4.5599999999999996"/>
    <n v="0"/>
    <n v="-0.16"/>
    <n v="3.1"/>
    <s v="Thursday"/>
    <s v="0-5 min"/>
    <n v="1"/>
    <s v="Above 1.2"/>
  </r>
  <r>
    <s v="RF008673"/>
    <d v="2026-03-19T13:32:00"/>
    <d v="2026-03-19T00:00:00"/>
    <n v="13"/>
    <x v="0"/>
    <x v="0"/>
    <n v="4.9000000000000004"/>
    <n v="114.81"/>
    <n v="112.45"/>
    <n v="1.1000000000000001"/>
    <n v="2.7"/>
    <n v="10.4"/>
    <n v="129"/>
    <s v="Medium"/>
    <n v="1.181"/>
    <x v="0"/>
    <s v=""/>
    <n v="4.87"/>
    <n v="9"/>
    <n v="-2.36"/>
    <n v="7.7"/>
    <s v="Thursday"/>
    <s v="0-5 min"/>
    <n v="1"/>
    <s v="Between 1.0-1.2"/>
  </r>
  <r>
    <s v="RF008674"/>
    <d v="2026-03-19T13:39:00"/>
    <d v="2026-03-19T00:00:00"/>
    <n v="13"/>
    <x v="0"/>
    <x v="0"/>
    <n v="13"/>
    <n v="217.95"/>
    <n v="211.19"/>
    <n v="1"/>
    <n v="3.7"/>
    <n v="6.9"/>
    <n v="121"/>
    <s v="Low"/>
    <n v="1.1859999999999999"/>
    <x v="0"/>
    <s v=""/>
    <n v="4.4800000000000004"/>
    <n v="13"/>
    <n v="-6.76"/>
    <n v="3.2"/>
    <s v="Thursday"/>
    <s v="0-5 min"/>
    <n v="1"/>
    <s v="Between 1.0-1.2"/>
  </r>
  <r>
    <s v="RF008675"/>
    <d v="2026-03-19T13:43:00"/>
    <d v="2026-03-19T00:00:00"/>
    <n v="13"/>
    <x v="1"/>
    <x v="0"/>
    <n v="2.5"/>
    <n v="82.35"/>
    <n v="82.99"/>
    <n v="1"/>
    <n v="2.5"/>
    <n v="1"/>
    <n v="77"/>
    <s v="Low"/>
    <n v="1.105"/>
    <x v="0"/>
    <s v=""/>
    <n v="4.74"/>
    <n v="2"/>
    <n v="0.64"/>
    <n v="-1.5"/>
    <s v="Thursday"/>
    <s v="0-5 min"/>
    <n v="1"/>
    <s v="Between 1.0-1.2"/>
  </r>
  <r>
    <s v="RF008676"/>
    <d v="2026-03-19T14:16:00"/>
    <d v="2026-03-19T00:00:00"/>
    <n v="14"/>
    <x v="4"/>
    <x v="0"/>
    <n v="14.2"/>
    <n v="262.17"/>
    <m/>
    <n v="1.1000000000000001"/>
    <n v="6.3"/>
    <n v="4.0999999999999996"/>
    <n v="58"/>
    <s v="Low"/>
    <n v="2.2000000000000002"/>
    <x v="2"/>
    <s v="ETA too high"/>
    <n v="4.9400000000000004"/>
    <n v="1"/>
    <m/>
    <n v="-2.2000000000000002"/>
    <s v="Thursday"/>
    <s v="5-10 min"/>
    <n v="0"/>
    <s v="Above 1.2"/>
  </r>
  <r>
    <s v="RF008677"/>
    <d v="2026-03-19T14:57:00"/>
    <d v="2026-03-19T00:00:00"/>
    <n v="14"/>
    <x v="1"/>
    <x v="0"/>
    <n v="7.2"/>
    <n v="142.26"/>
    <n v="139.63"/>
    <n v="1"/>
    <n v="2.4"/>
    <n v="2.4"/>
    <n v="109"/>
    <s v="Low"/>
    <n v="2.0569999999999999"/>
    <x v="0"/>
    <s v=""/>
    <n v="4.66"/>
    <n v="3"/>
    <n v="-2.63"/>
    <n v="0"/>
    <s v="Thursday"/>
    <s v="0-5 min"/>
    <n v="1"/>
    <s v="Above 1.2"/>
  </r>
  <r>
    <s v="RF008678"/>
    <d v="2026-03-19T15:06:00"/>
    <d v="2026-03-19T00:00:00"/>
    <n v="15"/>
    <x v="3"/>
    <x v="1"/>
    <n v="14"/>
    <n v="226.24"/>
    <n v="226.36"/>
    <n v="1"/>
    <n v="3.8"/>
    <n v="1"/>
    <n v="66"/>
    <s v="Low"/>
    <n v="1.4710000000000001"/>
    <x v="0"/>
    <s v=""/>
    <n v="4.9800000000000004"/>
    <n v="0"/>
    <n v="0.12"/>
    <n v="-2.8"/>
    <s v="Thursday"/>
    <s v="0-5 min"/>
    <n v="1"/>
    <s v="Above 1.2"/>
  </r>
  <r>
    <s v="RF008679"/>
    <d v="2026-03-19T15:06:00"/>
    <d v="2026-03-19T00:00:00"/>
    <n v="15"/>
    <x v="1"/>
    <x v="1"/>
    <n v="4.8"/>
    <n v="104.29"/>
    <n v="101.37"/>
    <n v="1"/>
    <n v="3.6"/>
    <n v="1"/>
    <n v="79"/>
    <s v="Low"/>
    <n v="1.431"/>
    <x v="0"/>
    <s v=""/>
    <n v="4.59"/>
    <n v="0"/>
    <n v="-2.92"/>
    <n v="-2.6"/>
    <s v="Thursday"/>
    <s v="0-5 min"/>
    <n v="1"/>
    <s v="Above 1.2"/>
  </r>
  <r>
    <s v="RF008680"/>
    <d v="2026-03-19T15:11:00"/>
    <d v="2026-03-19T00:00:00"/>
    <n v="15"/>
    <x v="0"/>
    <x v="1"/>
    <n v="9.3000000000000007"/>
    <n v="159.66"/>
    <n v="159.5"/>
    <n v="1"/>
    <n v="3.7"/>
    <n v="8.4"/>
    <n v="122"/>
    <s v="Medium"/>
    <n v="1.069"/>
    <x v="0"/>
    <s v=""/>
    <n v="4.4800000000000004"/>
    <n v="0"/>
    <n v="-0.16"/>
    <n v="4.7"/>
    <s v="Thursday"/>
    <s v="0-5 min"/>
    <n v="1"/>
    <s v="Between 1.0-1.2"/>
  </r>
  <r>
    <s v="RF008681"/>
    <d v="2026-03-19T15:21:00"/>
    <d v="2026-03-19T00:00:00"/>
    <n v="15"/>
    <x v="0"/>
    <x v="0"/>
    <n v="17"/>
    <n v="326.61"/>
    <n v="316.38"/>
    <n v="1"/>
    <n v="8.9"/>
    <n v="12.2"/>
    <n v="128"/>
    <s v="Medium"/>
    <n v="1.2330000000000001"/>
    <x v="0"/>
    <s v=""/>
    <n v="4.7699999999999996"/>
    <n v="2"/>
    <n v="-10.23"/>
    <n v="3.3"/>
    <s v="Thursday"/>
    <s v="5-10 min"/>
    <n v="1"/>
    <s v="Above 1.2"/>
  </r>
  <r>
    <s v="RF008682"/>
    <d v="2026-03-19T15:34:00"/>
    <d v="2026-03-19T00:00:00"/>
    <n v="15"/>
    <x v="0"/>
    <x v="1"/>
    <n v="3.7"/>
    <n v="101.77"/>
    <n v="105.62"/>
    <n v="1"/>
    <n v="7.4"/>
    <n v="10.6"/>
    <n v="97"/>
    <s v="Low"/>
    <n v="0.94299999999999995"/>
    <x v="0"/>
    <s v=""/>
    <n v="4.6900000000000004"/>
    <n v="0"/>
    <n v="3.85"/>
    <n v="3.2"/>
    <s v="Thursday"/>
    <s v="5-10 min"/>
    <n v="1"/>
    <s v="Between 0.8-1.0"/>
  </r>
  <r>
    <s v="RF008683"/>
    <d v="2026-03-19T15:55:00"/>
    <d v="2026-03-19T00:00:00"/>
    <n v="15"/>
    <x v="0"/>
    <x v="0"/>
    <n v="5.0999999999999996"/>
    <n v="115.34"/>
    <n v="110.02"/>
    <n v="1"/>
    <n v="5.8"/>
    <n v="4.7"/>
    <n v="113"/>
    <s v="Medium"/>
    <n v="0.95299999999999996"/>
    <x v="0"/>
    <s v=""/>
    <n v="4.95"/>
    <n v="4"/>
    <n v="-5.32"/>
    <n v="-1.1000000000000001"/>
    <s v="Thursday"/>
    <s v="5-10 min"/>
    <n v="1"/>
    <s v="Between 0.8-1.0"/>
  </r>
  <r>
    <s v="RF008684"/>
    <d v="2026-03-19T16:06:00"/>
    <d v="2026-03-19T00:00:00"/>
    <n v="16"/>
    <x v="2"/>
    <x v="0"/>
    <n v="6.2"/>
    <n v="139.91"/>
    <m/>
    <n v="1"/>
    <n v="5.4"/>
    <m/>
    <n v="114"/>
    <s v="Medium"/>
    <n v="1.0569999999999999"/>
    <x v="3"/>
    <s v="No driver available"/>
    <n v="4.55"/>
    <n v="5"/>
    <m/>
    <m/>
    <s v="Thursday"/>
    <s v="5-10 min"/>
    <n v="0"/>
    <s v="Between 1.0-1.2"/>
  </r>
  <r>
    <s v="RF008685"/>
    <d v="2026-03-19T16:13:00"/>
    <d v="2026-03-19T00:00:00"/>
    <n v="16"/>
    <x v="3"/>
    <x v="0"/>
    <n v="6.9"/>
    <n v="134.01"/>
    <n v="142.35"/>
    <n v="1"/>
    <n v="8.6"/>
    <n v="8.5"/>
    <n v="50"/>
    <s v="Low"/>
    <n v="1.0229999999999999"/>
    <x v="0"/>
    <s v=""/>
    <n v="4.91"/>
    <n v="32"/>
    <n v="8.34"/>
    <n v="-0.1"/>
    <s v="Thursday"/>
    <s v="5-10 min"/>
    <n v="1"/>
    <s v="Between 1.0-1.2"/>
  </r>
  <r>
    <s v="RF008686"/>
    <d v="2026-03-19T16:29:00"/>
    <d v="2026-03-19T00:00:00"/>
    <n v="16"/>
    <x v="0"/>
    <x v="1"/>
    <n v="0.7"/>
    <n v="51.95"/>
    <n v="50.81"/>
    <n v="1"/>
    <n v="4.5"/>
    <n v="8.3000000000000007"/>
    <n v="107"/>
    <s v="Medium"/>
    <n v="0.97099999999999997"/>
    <x v="0"/>
    <s v=""/>
    <n v="4.7300000000000004"/>
    <n v="0"/>
    <n v="-1.1399999999999999"/>
    <n v="3.8"/>
    <s v="Thursday"/>
    <s v="0-5 min"/>
    <n v="1"/>
    <s v="Between 0.8-1.0"/>
  </r>
  <r>
    <s v="RF008687"/>
    <d v="2026-03-19T16:38:00"/>
    <d v="2026-03-19T00:00:00"/>
    <n v="16"/>
    <x v="1"/>
    <x v="0"/>
    <n v="7.6"/>
    <n v="168.59"/>
    <n v="165.16"/>
    <n v="1"/>
    <n v="4.0999999999999996"/>
    <n v="4.4000000000000004"/>
    <n v="82"/>
    <s v="Low"/>
    <n v="1.1499999999999999"/>
    <x v="0"/>
    <s v=""/>
    <n v="4.91"/>
    <n v="19"/>
    <n v="-3.43"/>
    <n v="0.3"/>
    <s v="Thursday"/>
    <s v="0-5 min"/>
    <n v="1"/>
    <s v="Between 1.0-1.2"/>
  </r>
  <r>
    <s v="RF008688"/>
    <d v="2026-03-19T16:40:00"/>
    <d v="2026-03-19T00:00:00"/>
    <n v="16"/>
    <x v="3"/>
    <x v="0"/>
    <n v="6.5"/>
    <n v="126.54"/>
    <n v="125.41"/>
    <n v="1"/>
    <n v="4.5999999999999996"/>
    <n v="7.7"/>
    <n v="57"/>
    <s v="Low"/>
    <n v="1.0580000000000001"/>
    <x v="0"/>
    <s v=""/>
    <n v="4.5599999999999996"/>
    <n v="1"/>
    <n v="-1.1299999999999999"/>
    <n v="3.1"/>
    <s v="Thursday"/>
    <s v="0-5 min"/>
    <n v="1"/>
    <s v="Between 1.0-1.2"/>
  </r>
  <r>
    <s v="RF008689"/>
    <d v="2026-03-19T16:52:00"/>
    <d v="2026-03-19T00:00:00"/>
    <n v="16"/>
    <x v="3"/>
    <x v="0"/>
    <n v="4.2"/>
    <n v="108.44"/>
    <n v="111.42"/>
    <n v="1"/>
    <n v="4.5"/>
    <n v="10.199999999999999"/>
    <n v="68"/>
    <s v="Low"/>
    <n v="1.6120000000000001"/>
    <x v="0"/>
    <s v=""/>
    <n v="4.6500000000000004"/>
    <n v="2"/>
    <n v="2.98"/>
    <n v="5.7"/>
    <s v="Thursday"/>
    <s v="0-5 min"/>
    <n v="1"/>
    <s v="Above 1.2"/>
  </r>
  <r>
    <s v="RF008690"/>
    <d v="2026-03-19T17:02:00"/>
    <d v="2026-03-19T00:00:00"/>
    <n v="17"/>
    <x v="3"/>
    <x v="0"/>
    <n v="23.4"/>
    <n v="359.35"/>
    <n v="339.16"/>
    <n v="1"/>
    <n v="5.8"/>
    <n v="5.7"/>
    <n v="63"/>
    <s v="Low"/>
    <n v="1.2130000000000001"/>
    <x v="0"/>
    <s v=""/>
    <n v="4.7300000000000004"/>
    <n v="23"/>
    <n v="-20.190000000000001"/>
    <n v="-0.1"/>
    <s v="Thursday"/>
    <s v="5-10 min"/>
    <n v="1"/>
    <s v="Above 1.2"/>
  </r>
  <r>
    <s v="RF008691"/>
    <d v="2026-03-19T17:33:00"/>
    <d v="2026-03-19T00:00:00"/>
    <n v="17"/>
    <x v="0"/>
    <x v="0"/>
    <n v="10.7"/>
    <n v="269.45"/>
    <n v="273.07"/>
    <n v="1.2"/>
    <n v="7"/>
    <n v="4.5"/>
    <n v="98"/>
    <s v="Medium"/>
    <n v="0.73499999999999999"/>
    <x v="0"/>
    <s v=""/>
    <n v="4.95"/>
    <n v="10"/>
    <n v="3.62"/>
    <n v="-2.5"/>
    <s v="Thursday"/>
    <s v="5-10 min"/>
    <n v="1"/>
    <s v="Below 0.8"/>
  </r>
  <r>
    <s v="RF008692"/>
    <d v="2026-03-19T17:40:00"/>
    <d v="2026-03-19T00:00:00"/>
    <n v="17"/>
    <x v="2"/>
    <x v="0"/>
    <n v="14.3"/>
    <n v="280.86"/>
    <n v="265.69"/>
    <n v="1.2"/>
    <n v="2.8"/>
    <n v="9.1999999999999993"/>
    <n v="82"/>
    <s v="Medium"/>
    <n v="0.65400000000000003"/>
    <x v="0"/>
    <s v=""/>
    <n v="4.82"/>
    <n v="3"/>
    <n v="-15.17"/>
    <n v="6.4"/>
    <s v="Thursday"/>
    <s v="0-5 min"/>
    <n v="1"/>
    <s v="Below 0.8"/>
  </r>
  <r>
    <s v="RF008693"/>
    <d v="2026-03-19T18:10:00"/>
    <d v="2026-03-19T00:00:00"/>
    <n v="18"/>
    <x v="0"/>
    <x v="0"/>
    <n v="4.5"/>
    <n v="104.82"/>
    <m/>
    <n v="1"/>
    <n v="6"/>
    <n v="8.3000000000000007"/>
    <n v="111"/>
    <s v="Medium"/>
    <n v="1"/>
    <x v="1"/>
    <s v="Pickup too far"/>
    <n v="4.43"/>
    <n v="5"/>
    <m/>
    <n v="2.2999999999999998"/>
    <s v="Thursday"/>
    <s v="5-10 min"/>
    <n v="0"/>
    <s v="Between 1.0-1.2"/>
  </r>
  <r>
    <s v="RF008694"/>
    <d v="2026-03-19T18:24:00"/>
    <d v="2026-03-19T00:00:00"/>
    <n v="18"/>
    <x v="0"/>
    <x v="1"/>
    <n v="3.7"/>
    <n v="137.86000000000001"/>
    <n v="135.46"/>
    <n v="1.4"/>
    <n v="9.4"/>
    <n v="7.8"/>
    <n v="105"/>
    <s v="High"/>
    <n v="0.61899999999999999"/>
    <x v="0"/>
    <s v=""/>
    <n v="4.55"/>
    <n v="0"/>
    <n v="-2.4"/>
    <n v="-1.6"/>
    <s v="Thursday"/>
    <s v="5-10 min"/>
    <n v="1"/>
    <s v="Below 0.8"/>
  </r>
  <r>
    <s v="RF008695"/>
    <d v="2026-03-19T18:28:00"/>
    <d v="2026-03-19T00:00:00"/>
    <n v="18"/>
    <x v="0"/>
    <x v="0"/>
    <n v="7.9"/>
    <n v="178.4"/>
    <m/>
    <n v="1.2"/>
    <n v="8.6"/>
    <n v="7.3"/>
    <n v="96"/>
    <s v="Medium"/>
    <n v="0.66800000000000004"/>
    <x v="2"/>
    <s v="ETA too high"/>
    <n v="4.6900000000000004"/>
    <n v="34"/>
    <m/>
    <n v="-1.3"/>
    <s v="Thursday"/>
    <s v="5-10 min"/>
    <n v="0"/>
    <s v="Below 0.8"/>
  </r>
  <r>
    <s v="RF008696"/>
    <d v="2026-03-19T18:32:00"/>
    <d v="2026-03-19T00:00:00"/>
    <n v="18"/>
    <x v="3"/>
    <x v="0"/>
    <n v="6.1"/>
    <n v="115.02"/>
    <n v="121.43"/>
    <n v="1"/>
    <n v="4.0999999999999996"/>
    <n v="8.1"/>
    <n v="56"/>
    <s v="Low"/>
    <n v="1.357"/>
    <x v="0"/>
    <s v=""/>
    <n v="4.57"/>
    <n v="7"/>
    <n v="6.41"/>
    <n v="4"/>
    <s v="Thursday"/>
    <s v="0-5 min"/>
    <n v="1"/>
    <s v="Above 1.2"/>
  </r>
  <r>
    <s v="RF008697"/>
    <d v="2026-03-19T18:32:00"/>
    <d v="2026-03-19T00:00:00"/>
    <n v="18"/>
    <x v="0"/>
    <x v="0"/>
    <n v="4"/>
    <n v="107.82"/>
    <n v="111.56"/>
    <n v="1.1000000000000001"/>
    <n v="4"/>
    <n v="4.3"/>
    <n v="104"/>
    <s v="Medium"/>
    <n v="0.77600000000000002"/>
    <x v="0"/>
    <s v=""/>
    <n v="5"/>
    <n v="4"/>
    <n v="3.74"/>
    <n v="0.3"/>
    <s v="Thursday"/>
    <s v="0-5 min"/>
    <n v="1"/>
    <s v="Below 0.8"/>
  </r>
  <r>
    <s v="RF008698"/>
    <d v="2026-03-19T18:32:00"/>
    <d v="2026-03-19T00:00:00"/>
    <n v="18"/>
    <x v="3"/>
    <x v="0"/>
    <n v="4.0999999999999996"/>
    <n v="98.1"/>
    <n v="95.55"/>
    <n v="1"/>
    <n v="8.1999999999999993"/>
    <n v="5.8"/>
    <n v="47"/>
    <s v="Low"/>
    <n v="0.94299999999999995"/>
    <x v="0"/>
    <s v=""/>
    <n v="4.58"/>
    <n v="6"/>
    <n v="-2.5499999999999998"/>
    <n v="-2.4"/>
    <s v="Thursday"/>
    <s v="5-10 min"/>
    <n v="1"/>
    <s v="Between 0.8-1.0"/>
  </r>
  <r>
    <s v="RF008699"/>
    <d v="2026-03-19T18:55:00"/>
    <d v="2026-03-19T00:00:00"/>
    <n v="18"/>
    <x v="0"/>
    <x v="0"/>
    <n v="1.8"/>
    <n v="77.53"/>
    <n v="74.489999999999995"/>
    <n v="1.2"/>
    <n v="7.4"/>
    <n v="4.9000000000000004"/>
    <n v="90"/>
    <s v="High"/>
    <n v="0.60299999999999998"/>
    <x v="0"/>
    <s v=""/>
    <n v="4.4800000000000004"/>
    <n v="28"/>
    <n v="-3.04"/>
    <n v="-2.5"/>
    <s v="Thursday"/>
    <s v="5-10 min"/>
    <n v="1"/>
    <s v="Below 0.8"/>
  </r>
  <r>
    <s v="RF008700"/>
    <d v="2026-03-19T19:12:00"/>
    <d v="2026-03-19T00:00:00"/>
    <n v="19"/>
    <x v="0"/>
    <x v="0"/>
    <n v="10.9"/>
    <n v="287.38"/>
    <n v="276.02"/>
    <n v="1.3"/>
    <n v="7.1"/>
    <n v="10.3"/>
    <n v="97"/>
    <s v="High"/>
    <n v="0.63300000000000001"/>
    <x v="0"/>
    <s v=""/>
    <n v="4.6100000000000003"/>
    <n v="28"/>
    <n v="-11.36"/>
    <n v="3.2"/>
    <s v="Thursday"/>
    <s v="5-10 min"/>
    <n v="1"/>
    <s v="Below 0.8"/>
  </r>
  <r>
    <s v="RF008701"/>
    <d v="2026-03-19T19:47:00"/>
    <d v="2026-03-19T00:00:00"/>
    <n v="19"/>
    <x v="2"/>
    <x v="0"/>
    <n v="9.6"/>
    <n v="189.63"/>
    <n v="182.96"/>
    <n v="1.1000000000000001"/>
    <n v="6.3"/>
    <n v="8.9"/>
    <n v="68"/>
    <s v="Medium"/>
    <n v="0.622"/>
    <x v="0"/>
    <s v=""/>
    <n v="4.84"/>
    <n v="9"/>
    <n v="-6.67"/>
    <n v="2.6"/>
    <s v="Thursday"/>
    <s v="5-10 min"/>
    <n v="1"/>
    <s v="Below 0.8"/>
  </r>
  <r>
    <s v="RF008702"/>
    <d v="2026-03-19T19:49:00"/>
    <d v="2026-03-19T00:00:00"/>
    <n v="19"/>
    <x v="3"/>
    <x v="1"/>
    <n v="0.7"/>
    <n v="47.36"/>
    <n v="48.11"/>
    <n v="1"/>
    <n v="7.4"/>
    <n v="13.2"/>
    <n v="50"/>
    <s v="Medium"/>
    <n v="0.83799999999999997"/>
    <x v="0"/>
    <s v=""/>
    <n v="4.6500000000000004"/>
    <n v="0"/>
    <n v="0.75"/>
    <n v="5.8"/>
    <s v="Thursday"/>
    <s v="5-10 min"/>
    <n v="1"/>
    <s v="Between 0.8-1.0"/>
  </r>
  <r>
    <s v="RF008703"/>
    <d v="2026-03-19T19:51:00"/>
    <d v="2026-03-19T00:00:00"/>
    <n v="19"/>
    <x v="0"/>
    <x v="0"/>
    <n v="9.5"/>
    <n v="247.66"/>
    <n v="254.2"/>
    <n v="1.3"/>
    <n v="9.9"/>
    <n v="3.3"/>
    <n v="88"/>
    <s v="Medium"/>
    <n v="0.61699999999999999"/>
    <x v="0"/>
    <s v=""/>
    <n v="5"/>
    <n v="22"/>
    <n v="6.54"/>
    <n v="-6.6"/>
    <s v="Thursday"/>
    <s v="5-10 min"/>
    <n v="1"/>
    <s v="Below 0.8"/>
  </r>
  <r>
    <s v="RF008704"/>
    <d v="2026-03-19T19:53:00"/>
    <d v="2026-03-19T00:00:00"/>
    <n v="19"/>
    <x v="1"/>
    <x v="0"/>
    <n v="17.8"/>
    <n v="374.67"/>
    <n v="344.47"/>
    <n v="1.1000000000000001"/>
    <n v="7.2"/>
    <n v="8.3000000000000007"/>
    <n v="76"/>
    <s v="Medium"/>
    <n v="0.84399999999999997"/>
    <x v="0"/>
    <s v=""/>
    <n v="4.4400000000000004"/>
    <n v="37"/>
    <n v="-30.2"/>
    <n v="1.1000000000000001"/>
    <s v="Thursday"/>
    <s v="5-10 min"/>
    <n v="1"/>
    <s v="Between 0.8-1.0"/>
  </r>
  <r>
    <s v="RF008705"/>
    <d v="2026-03-19T19:56:00"/>
    <d v="2026-03-19T00:00:00"/>
    <n v="19"/>
    <x v="0"/>
    <x v="1"/>
    <n v="9.9"/>
    <n v="244.52"/>
    <m/>
    <n v="1.3"/>
    <n v="9.1"/>
    <n v="7.6"/>
    <n v="84"/>
    <s v="High"/>
    <n v="0.56999999999999995"/>
    <x v="2"/>
    <s v="Pickup issue"/>
    <n v="4.67"/>
    <n v="0"/>
    <m/>
    <n v="-1.5"/>
    <s v="Thursday"/>
    <s v="5-10 min"/>
    <n v="0"/>
    <s v="Below 0.8"/>
  </r>
  <r>
    <s v="RF008706"/>
    <d v="2026-03-19T20:07:00"/>
    <d v="2026-03-19T00:00:00"/>
    <n v="20"/>
    <x v="2"/>
    <x v="0"/>
    <n v="3.6"/>
    <n v="110"/>
    <n v="110.91"/>
    <n v="1.2"/>
    <n v="6.1"/>
    <n v="2.7"/>
    <n v="98"/>
    <s v="Medium"/>
    <n v="0.76300000000000001"/>
    <x v="0"/>
    <s v=""/>
    <n v="5"/>
    <n v="6"/>
    <n v="0.91"/>
    <n v="-3.4"/>
    <s v="Thursday"/>
    <s v="5-10 min"/>
    <n v="1"/>
    <s v="Below 0.8"/>
  </r>
  <r>
    <s v="RF008707"/>
    <d v="2026-03-19T20:15:00"/>
    <d v="2026-03-19T00:00:00"/>
    <n v="20"/>
    <x v="0"/>
    <x v="1"/>
    <n v="6.8"/>
    <n v="158.29"/>
    <n v="151.47999999999999"/>
    <n v="1.1000000000000001"/>
    <n v="6"/>
    <n v="6.5"/>
    <n v="105"/>
    <s v="Medium"/>
    <n v="0.746"/>
    <x v="0"/>
    <s v=""/>
    <n v="4.83"/>
    <n v="0"/>
    <n v="-6.81"/>
    <n v="0.5"/>
    <s v="Thursday"/>
    <s v="5-10 min"/>
    <n v="1"/>
    <s v="Below 0.8"/>
  </r>
  <r>
    <s v="RF008708"/>
    <d v="2026-03-19T20:28:00"/>
    <d v="2026-03-19T00:00:00"/>
    <n v="20"/>
    <x v="3"/>
    <x v="1"/>
    <n v="1.2"/>
    <n v="53.95"/>
    <n v="55.57"/>
    <n v="1"/>
    <n v="4.4000000000000004"/>
    <n v="6.3"/>
    <n v="55"/>
    <s v="Low"/>
    <n v="1.2490000000000001"/>
    <x v="0"/>
    <s v=""/>
    <n v="4.57"/>
    <n v="0"/>
    <n v="1.62"/>
    <n v="1.9"/>
    <s v="Thursday"/>
    <s v="0-5 min"/>
    <n v="1"/>
    <s v="Above 1.2"/>
  </r>
  <r>
    <s v="RF008709"/>
    <d v="2026-03-19T20:36:00"/>
    <d v="2026-03-19T00:00:00"/>
    <n v="20"/>
    <x v="4"/>
    <x v="0"/>
    <n v="2.7"/>
    <n v="81.33"/>
    <n v="75.25"/>
    <n v="1.1000000000000001"/>
    <n v="6"/>
    <n v="9.9"/>
    <n v="52"/>
    <s v="Low"/>
    <n v="1.3660000000000001"/>
    <x v="0"/>
    <s v=""/>
    <n v="4.3899999999999997"/>
    <n v="5"/>
    <n v="-6.08"/>
    <n v="3.9"/>
    <s v="Thursday"/>
    <s v="5-10 min"/>
    <n v="1"/>
    <s v="Above 1.2"/>
  </r>
  <r>
    <s v="RF008710"/>
    <d v="2026-03-19T20:47:00"/>
    <d v="2026-03-19T00:00:00"/>
    <n v="20"/>
    <x v="0"/>
    <x v="0"/>
    <n v="9.5"/>
    <n v="255.3"/>
    <m/>
    <n v="1.4"/>
    <n v="6.5"/>
    <n v="12.9"/>
    <n v="109"/>
    <s v="High"/>
    <n v="0.67700000000000005"/>
    <x v="2"/>
    <s v="Fare too high"/>
    <n v="4.53"/>
    <n v="9"/>
    <m/>
    <n v="6.4"/>
    <s v="Thursday"/>
    <s v="5-10 min"/>
    <n v="0"/>
    <s v="Below 0.8"/>
  </r>
  <r>
    <s v="RF008711"/>
    <d v="2026-03-19T21:19:00"/>
    <d v="2026-03-19T00:00:00"/>
    <n v="21"/>
    <x v="0"/>
    <x v="0"/>
    <n v="2.6"/>
    <n v="104.92"/>
    <n v="107.79"/>
    <n v="1.2"/>
    <n v="7.8"/>
    <n v="5.7"/>
    <n v="108"/>
    <s v="High"/>
    <n v="0.745"/>
    <x v="0"/>
    <s v=""/>
    <n v="4.72"/>
    <n v="11"/>
    <n v="2.87"/>
    <n v="-2.1"/>
    <s v="Thursday"/>
    <s v="5-10 min"/>
    <n v="1"/>
    <s v="Below 0.8"/>
  </r>
  <r>
    <s v="RF008712"/>
    <d v="2026-03-19T21:23:00"/>
    <d v="2026-03-19T00:00:00"/>
    <n v="21"/>
    <x v="1"/>
    <x v="0"/>
    <n v="4.8"/>
    <n v="109.36"/>
    <n v="108.5"/>
    <n v="1"/>
    <n v="6.2"/>
    <n v="7.8"/>
    <n v="85"/>
    <s v="Medium"/>
    <n v="0.98"/>
    <x v="0"/>
    <s v=""/>
    <n v="4.9400000000000004"/>
    <n v="2"/>
    <n v="-0.86"/>
    <n v="1.6"/>
    <s v="Thursday"/>
    <s v="5-10 min"/>
    <n v="1"/>
    <s v="Between 0.8-1.0"/>
  </r>
  <r>
    <s v="RF008713"/>
    <d v="2026-03-19T21:38:00"/>
    <d v="2026-03-19T00:00:00"/>
    <n v="21"/>
    <x v="4"/>
    <x v="0"/>
    <n v="5.3"/>
    <n v="103.58"/>
    <m/>
    <n v="1"/>
    <n v="6.2"/>
    <n v="5.5"/>
    <n v="49"/>
    <s v="Low"/>
    <n v="1.294"/>
    <x v="1"/>
    <s v="Vehicle issue"/>
    <n v="4.5"/>
    <n v="8"/>
    <m/>
    <n v="-0.7"/>
    <s v="Thursday"/>
    <s v="5-10 min"/>
    <n v="0"/>
    <s v="Above 1.2"/>
  </r>
  <r>
    <s v="RF008714"/>
    <d v="2026-03-19T21:53:00"/>
    <d v="2026-03-19T00:00:00"/>
    <n v="21"/>
    <x v="3"/>
    <x v="0"/>
    <n v="9.3000000000000007"/>
    <n v="166.16"/>
    <n v="168.09"/>
    <n v="1"/>
    <n v="4.7"/>
    <n v="1.6"/>
    <n v="56"/>
    <s v="Medium"/>
    <n v="0.872"/>
    <x v="0"/>
    <s v=""/>
    <n v="4.49"/>
    <n v="11"/>
    <n v="1.93"/>
    <n v="-3.1"/>
    <s v="Thursday"/>
    <s v="0-5 min"/>
    <n v="1"/>
    <s v="Between 0.8-1.0"/>
  </r>
  <r>
    <s v="RF008715"/>
    <d v="2026-03-19T22:52:00"/>
    <d v="2026-03-19T00:00:00"/>
    <n v="22"/>
    <x v="1"/>
    <x v="0"/>
    <n v="4.8"/>
    <n v="122.3"/>
    <n v="117.09"/>
    <n v="1"/>
    <n v="2.7"/>
    <n v="7.1"/>
    <n v="104"/>
    <s v="Medium"/>
    <n v="1.284"/>
    <x v="0"/>
    <s v=""/>
    <n v="4.6900000000000004"/>
    <n v="5"/>
    <n v="-5.21"/>
    <n v="4.4000000000000004"/>
    <s v="Thursday"/>
    <s v="0-5 min"/>
    <n v="1"/>
    <s v="Above 1.2"/>
  </r>
  <r>
    <s v="RF008716"/>
    <d v="2026-03-19T23:09:00"/>
    <d v="2026-03-19T00:00:00"/>
    <n v="23"/>
    <x v="0"/>
    <x v="1"/>
    <n v="2.7"/>
    <n v="95.81"/>
    <n v="98.72"/>
    <n v="1.1000000000000001"/>
    <n v="4.3"/>
    <n v="8.1999999999999993"/>
    <n v="121"/>
    <s v="Medium"/>
    <n v="1.0609999999999999"/>
    <x v="0"/>
    <s v=""/>
    <n v="5"/>
    <n v="0"/>
    <n v="2.91"/>
    <n v="3.9"/>
    <s v="Thursday"/>
    <s v="0-5 min"/>
    <n v="1"/>
    <s v="Between 1.0-1.2"/>
  </r>
  <r>
    <s v="RF008717"/>
    <d v="2026-03-19T23:17:00"/>
    <d v="2026-03-19T00:00:00"/>
    <n v="23"/>
    <x v="1"/>
    <x v="1"/>
    <n v="7"/>
    <n v="149.27000000000001"/>
    <n v="142.44"/>
    <n v="1"/>
    <n v="3.3"/>
    <n v="5.2"/>
    <n v="94"/>
    <s v="Low"/>
    <n v="1.363"/>
    <x v="0"/>
    <s v=""/>
    <n v="4.95"/>
    <n v="0"/>
    <n v="-6.83"/>
    <n v="1.9"/>
    <s v="Thursday"/>
    <s v="0-5 min"/>
    <n v="1"/>
    <s v="Above 1.2"/>
  </r>
  <r>
    <s v="RF008718"/>
    <d v="2026-03-19T23:52:00"/>
    <d v="2026-03-19T00:00:00"/>
    <n v="23"/>
    <x v="0"/>
    <x v="0"/>
    <n v="2"/>
    <n v="72.349999999999994"/>
    <n v="75.27"/>
    <n v="1"/>
    <n v="3"/>
    <n v="5.4"/>
    <n v="122"/>
    <s v="Medium"/>
    <n v="1.0429999999999999"/>
    <x v="0"/>
    <s v=""/>
    <n v="4.3600000000000003"/>
    <n v="3"/>
    <n v="2.92"/>
    <n v="2.4"/>
    <s v="Thursday"/>
    <s v="0-5 min"/>
    <n v="1"/>
    <s v="Between 1.0-1.2"/>
  </r>
  <r>
    <s v="RF008719"/>
    <d v="2026-03-20T00:17:00"/>
    <d v="2026-03-20T00:00:00"/>
    <n v="0"/>
    <x v="1"/>
    <x v="0"/>
    <n v="13.3"/>
    <n v="248.84"/>
    <n v="257.39"/>
    <n v="1"/>
    <n v="3.6"/>
    <n v="3.3"/>
    <n v="100"/>
    <s v="Low"/>
    <n v="2.2000000000000002"/>
    <x v="0"/>
    <s v=""/>
    <n v="4.6900000000000004"/>
    <n v="17"/>
    <n v="8.5500000000000007"/>
    <n v="-0.3"/>
    <s v="Friday"/>
    <s v="0-5 min"/>
    <n v="1"/>
    <s v="Above 1.2"/>
  </r>
  <r>
    <s v="RF008720"/>
    <d v="2026-03-20T00:22:00"/>
    <d v="2026-03-20T00:00:00"/>
    <n v="0"/>
    <x v="0"/>
    <x v="0"/>
    <n v="1.9"/>
    <n v="74.89"/>
    <n v="80.33"/>
    <n v="1"/>
    <n v="5.8"/>
    <n v="7.7"/>
    <n v="120"/>
    <s v="Medium"/>
    <n v="0.96499999999999997"/>
    <x v="0"/>
    <s v=""/>
    <n v="4.8099999999999996"/>
    <n v="3"/>
    <n v="5.44"/>
    <n v="1.9"/>
    <s v="Friday"/>
    <s v="5-10 min"/>
    <n v="1"/>
    <s v="Between 0.8-1.0"/>
  </r>
  <r>
    <s v="RF008721"/>
    <d v="2026-03-20T00:38:00"/>
    <d v="2026-03-20T00:00:00"/>
    <n v="0"/>
    <x v="1"/>
    <x v="0"/>
    <n v="9.9"/>
    <n v="185.51"/>
    <n v="181.97"/>
    <n v="1"/>
    <n v="2.4"/>
    <n v="3.7"/>
    <n v="93"/>
    <s v="Low"/>
    <n v="1.734"/>
    <x v="0"/>
    <s v=""/>
    <n v="4.71"/>
    <n v="9"/>
    <n v="-3.54"/>
    <n v="1.3"/>
    <s v="Friday"/>
    <s v="0-5 min"/>
    <n v="1"/>
    <s v="Above 1.2"/>
  </r>
  <r>
    <s v="RF008722"/>
    <d v="2026-03-20T00:43:00"/>
    <d v="2026-03-20T00:00:00"/>
    <n v="0"/>
    <x v="0"/>
    <x v="0"/>
    <n v="8"/>
    <n v="191.4"/>
    <n v="192.85"/>
    <n v="1.1000000000000001"/>
    <n v="7.7"/>
    <n v="7.8"/>
    <n v="137"/>
    <s v="Low"/>
    <n v="1.423"/>
    <x v="0"/>
    <s v=""/>
    <n v="4.49"/>
    <n v="5"/>
    <n v="1.45"/>
    <n v="0.1"/>
    <s v="Friday"/>
    <s v="5-10 min"/>
    <n v="1"/>
    <s v="Above 1.2"/>
  </r>
  <r>
    <s v="RF008723"/>
    <d v="2026-03-20T00:45:00"/>
    <d v="2026-03-20T00:00:00"/>
    <n v="0"/>
    <x v="2"/>
    <x v="0"/>
    <n v="9.8000000000000007"/>
    <n v="204.48"/>
    <n v="195.22"/>
    <n v="1"/>
    <n v="5.3"/>
    <n v="8.4"/>
    <n v="100"/>
    <s v="Low"/>
    <n v="1.429"/>
    <x v="0"/>
    <s v=""/>
    <n v="4.91"/>
    <n v="4"/>
    <n v="-9.26"/>
    <n v="3.1"/>
    <s v="Friday"/>
    <s v="5-10 min"/>
    <n v="1"/>
    <s v="Above 1.2"/>
  </r>
  <r>
    <s v="RF008724"/>
    <d v="2026-03-20T00:49:00"/>
    <d v="2026-03-20T00:00:00"/>
    <n v="0"/>
    <x v="2"/>
    <x v="0"/>
    <n v="2.5"/>
    <n v="72.87"/>
    <n v="76.48"/>
    <n v="1"/>
    <n v="3.2"/>
    <n v="2.2000000000000002"/>
    <n v="117"/>
    <s v="Low"/>
    <n v="1.4670000000000001"/>
    <x v="0"/>
    <s v=""/>
    <n v="4.8499999999999996"/>
    <n v="29"/>
    <n v="3.61"/>
    <n v="-1"/>
    <s v="Friday"/>
    <s v="0-5 min"/>
    <n v="1"/>
    <s v="Above 1.2"/>
  </r>
  <r>
    <s v="RF008725"/>
    <d v="2026-03-20T01:05:00"/>
    <d v="2026-03-20T00:00:00"/>
    <n v="1"/>
    <x v="2"/>
    <x v="0"/>
    <n v="3.4"/>
    <n v="96.88"/>
    <n v="96.13"/>
    <n v="1.1000000000000001"/>
    <n v="5.7"/>
    <n v="9.6"/>
    <n v="109"/>
    <s v="Low"/>
    <n v="1.274"/>
    <x v="0"/>
    <s v=""/>
    <n v="5"/>
    <n v="6"/>
    <n v="-0.75"/>
    <n v="3.9"/>
    <s v="Friday"/>
    <s v="5-10 min"/>
    <n v="1"/>
    <s v="Above 1.2"/>
  </r>
  <r>
    <s v="RF008726"/>
    <d v="2026-03-20T01:21:00"/>
    <d v="2026-03-20T00:00:00"/>
    <n v="1"/>
    <x v="4"/>
    <x v="1"/>
    <n v="3.7"/>
    <n v="95.57"/>
    <n v="100.36"/>
    <n v="1"/>
    <n v="2.2999999999999998"/>
    <n v="6.9"/>
    <n v="50"/>
    <s v="Low"/>
    <n v="1.323"/>
    <x v="0"/>
    <s v=""/>
    <n v="4.75"/>
    <n v="0"/>
    <n v="4.79"/>
    <n v="4.5999999999999996"/>
    <s v="Friday"/>
    <s v="0-5 min"/>
    <n v="1"/>
    <s v="Above 1.2"/>
  </r>
  <r>
    <s v="RF008727"/>
    <d v="2026-03-20T01:22:00"/>
    <d v="2026-03-20T00:00:00"/>
    <n v="1"/>
    <x v="3"/>
    <x v="0"/>
    <n v="4.7"/>
    <n v="102.26"/>
    <n v="106.16"/>
    <n v="1"/>
    <n v="4.5"/>
    <n v="7.1"/>
    <n v="69"/>
    <s v="Low"/>
    <n v="1.4259999999999999"/>
    <x v="0"/>
    <s v=""/>
    <n v="4.63"/>
    <n v="3"/>
    <n v="3.9"/>
    <n v="2.6"/>
    <s v="Friday"/>
    <s v="0-5 min"/>
    <n v="1"/>
    <s v="Above 1.2"/>
  </r>
  <r>
    <s v="RF008728"/>
    <d v="2026-03-20T01:38:00"/>
    <d v="2026-03-20T00:00:00"/>
    <n v="1"/>
    <x v="1"/>
    <x v="1"/>
    <n v="1.9"/>
    <n v="73.459999999999994"/>
    <n v="72.97"/>
    <n v="1.1000000000000001"/>
    <n v="5.5"/>
    <n v="6.8"/>
    <n v="88"/>
    <s v="Medium"/>
    <n v="0.94399999999999995"/>
    <x v="0"/>
    <s v=""/>
    <n v="4.8099999999999996"/>
    <n v="0"/>
    <n v="-0.49"/>
    <n v="1.3"/>
    <s v="Friday"/>
    <s v="5-10 min"/>
    <n v="1"/>
    <s v="Between 0.8-1.0"/>
  </r>
  <r>
    <s v="RF008729"/>
    <d v="2026-03-20T01:46:00"/>
    <d v="2026-03-20T00:00:00"/>
    <n v="1"/>
    <x v="0"/>
    <x v="1"/>
    <n v="5.4"/>
    <n v="119.02"/>
    <n v="119"/>
    <n v="1"/>
    <n v="5.6"/>
    <n v="5.7"/>
    <n v="113"/>
    <s v="Medium"/>
    <n v="1.032"/>
    <x v="0"/>
    <s v=""/>
    <n v="4.5599999999999996"/>
    <n v="0"/>
    <n v="-0.02"/>
    <n v="0.1"/>
    <s v="Friday"/>
    <s v="5-10 min"/>
    <n v="1"/>
    <s v="Between 1.0-1.2"/>
  </r>
  <r>
    <s v="RF008730"/>
    <d v="2026-03-20T01:46:00"/>
    <d v="2026-03-20T00:00:00"/>
    <n v="1"/>
    <x v="4"/>
    <x v="1"/>
    <n v="5.5"/>
    <n v="144.68"/>
    <n v="144.22"/>
    <n v="1.1000000000000001"/>
    <n v="3.9"/>
    <n v="3.5"/>
    <n v="69"/>
    <s v="Low"/>
    <n v="2.2000000000000002"/>
    <x v="0"/>
    <s v=""/>
    <n v="4.8899999999999997"/>
    <n v="0"/>
    <n v="-0.46"/>
    <n v="-0.4"/>
    <s v="Friday"/>
    <s v="0-5 min"/>
    <n v="1"/>
    <s v="Above 1.2"/>
  </r>
  <r>
    <s v="RF008731"/>
    <d v="2026-03-20T02:00:00"/>
    <d v="2026-03-20T00:00:00"/>
    <n v="2"/>
    <x v="1"/>
    <x v="0"/>
    <n v="9.6"/>
    <n v="193.39"/>
    <n v="193.2"/>
    <n v="1"/>
    <n v="2"/>
    <n v="3.9"/>
    <n v="104"/>
    <s v="Low"/>
    <n v="1.3180000000000001"/>
    <x v="0"/>
    <s v=""/>
    <n v="5"/>
    <n v="6"/>
    <n v="-0.19"/>
    <n v="1.9"/>
    <s v="Friday"/>
    <s v="0-5 min"/>
    <n v="1"/>
    <s v="Above 1.2"/>
  </r>
  <r>
    <s v="RF008732"/>
    <d v="2026-03-20T02:18:00"/>
    <d v="2026-03-20T00:00:00"/>
    <n v="2"/>
    <x v="3"/>
    <x v="1"/>
    <n v="5.2"/>
    <n v="116.56"/>
    <m/>
    <n v="1"/>
    <n v="4.2"/>
    <n v="2.2999999999999998"/>
    <n v="74"/>
    <s v="Low"/>
    <n v="2.2000000000000002"/>
    <x v="1"/>
    <s v="Driver unavailable"/>
    <n v="4.51"/>
    <n v="0"/>
    <m/>
    <n v="-1.9"/>
    <s v="Friday"/>
    <s v="0-5 min"/>
    <n v="0"/>
    <s v="Above 1.2"/>
  </r>
  <r>
    <s v="RF008733"/>
    <d v="2026-03-20T02:35:00"/>
    <d v="2026-03-20T00:00:00"/>
    <n v="2"/>
    <x v="3"/>
    <x v="0"/>
    <n v="1.1000000000000001"/>
    <n v="54.21"/>
    <n v="52.15"/>
    <n v="1"/>
    <n v="6.8"/>
    <n v="4.7"/>
    <n v="70"/>
    <s v="Low"/>
    <n v="2.2000000000000002"/>
    <x v="0"/>
    <s v=""/>
    <n v="4.5599999999999996"/>
    <n v="8"/>
    <n v="-2.06"/>
    <n v="-2.1"/>
    <s v="Friday"/>
    <s v="5-10 min"/>
    <n v="1"/>
    <s v="Above 1.2"/>
  </r>
  <r>
    <s v="RF008734"/>
    <d v="2026-03-20T02:51:00"/>
    <d v="2026-03-20T00:00:00"/>
    <n v="2"/>
    <x v="2"/>
    <x v="0"/>
    <n v="1.4"/>
    <n v="61.29"/>
    <n v="61.67"/>
    <n v="1"/>
    <n v="2.8"/>
    <n v="1"/>
    <n v="106"/>
    <s v="Low"/>
    <n v="1.2450000000000001"/>
    <x v="0"/>
    <s v=""/>
    <n v="5"/>
    <n v="9"/>
    <n v="0.38"/>
    <n v="-1.8"/>
    <s v="Friday"/>
    <s v="0-5 min"/>
    <n v="1"/>
    <s v="Above 1.2"/>
  </r>
  <r>
    <s v="RF008735"/>
    <d v="2026-03-20T02:55:00"/>
    <d v="2026-03-20T00:00:00"/>
    <n v="2"/>
    <x v="2"/>
    <x v="0"/>
    <n v="3"/>
    <n v="98.89"/>
    <n v="100.13"/>
    <n v="1.1000000000000001"/>
    <n v="2.7"/>
    <n v="2.2999999999999998"/>
    <n v="117"/>
    <s v="Low"/>
    <n v="1.2989999999999999"/>
    <x v="0"/>
    <s v=""/>
    <n v="4.88"/>
    <n v="3"/>
    <n v="1.24"/>
    <n v="-0.4"/>
    <s v="Friday"/>
    <s v="0-5 min"/>
    <n v="1"/>
    <s v="Above 1.2"/>
  </r>
  <r>
    <s v="RF008736"/>
    <d v="2026-03-20T02:59:00"/>
    <d v="2026-03-20T00:00:00"/>
    <n v="2"/>
    <x v="2"/>
    <x v="0"/>
    <n v="4.5999999999999996"/>
    <n v="101.8"/>
    <m/>
    <n v="1"/>
    <n v="3.7"/>
    <n v="1.8"/>
    <n v="115"/>
    <s v="Low"/>
    <n v="1.911"/>
    <x v="2"/>
    <s v="Fare too high"/>
    <n v="4.72"/>
    <n v="32"/>
    <m/>
    <n v="-1.9"/>
    <s v="Friday"/>
    <s v="0-5 min"/>
    <n v="0"/>
    <s v="Above 1.2"/>
  </r>
  <r>
    <s v="RF008737"/>
    <d v="2026-03-20T03:12:00"/>
    <d v="2026-03-20T00:00:00"/>
    <n v="3"/>
    <x v="1"/>
    <x v="0"/>
    <n v="14.9"/>
    <n v="281.49"/>
    <n v="296.33"/>
    <n v="1"/>
    <n v="5.4"/>
    <n v="2.7"/>
    <n v="84"/>
    <s v="Medium"/>
    <n v="1.0189999999999999"/>
    <x v="0"/>
    <s v=""/>
    <n v="4.42"/>
    <n v="8"/>
    <n v="14.84"/>
    <n v="-2.7"/>
    <s v="Friday"/>
    <s v="5-10 min"/>
    <n v="1"/>
    <s v="Between 1.0-1.2"/>
  </r>
  <r>
    <s v="RF008738"/>
    <d v="2026-03-20T03:23:00"/>
    <d v="2026-03-20T00:00:00"/>
    <n v="3"/>
    <x v="3"/>
    <x v="0"/>
    <n v="11.1"/>
    <n v="209.4"/>
    <n v="193.47"/>
    <n v="1.1000000000000001"/>
    <n v="2"/>
    <n v="1"/>
    <n v="78"/>
    <s v="Low"/>
    <n v="1.9850000000000001"/>
    <x v="0"/>
    <s v=""/>
    <n v="4.67"/>
    <n v="13"/>
    <n v="-15.93"/>
    <n v="-1"/>
    <s v="Friday"/>
    <s v="0-5 min"/>
    <n v="1"/>
    <s v="Above 1.2"/>
  </r>
  <r>
    <s v="RF008739"/>
    <d v="2026-03-20T03:23:00"/>
    <d v="2026-03-20T00:00:00"/>
    <n v="3"/>
    <x v="4"/>
    <x v="1"/>
    <n v="4.3"/>
    <n v="106.45"/>
    <n v="107.81"/>
    <n v="1"/>
    <n v="2.9"/>
    <n v="3.4"/>
    <n v="62"/>
    <s v="Low"/>
    <n v="1.671"/>
    <x v="0"/>
    <s v=""/>
    <n v="4.66"/>
    <n v="0"/>
    <n v="1.36"/>
    <n v="0.5"/>
    <s v="Friday"/>
    <s v="0-5 min"/>
    <n v="1"/>
    <s v="Above 1.2"/>
  </r>
  <r>
    <s v="RF008740"/>
    <d v="2026-03-20T03:56:00"/>
    <d v="2026-03-20T00:00:00"/>
    <n v="3"/>
    <x v="1"/>
    <x v="1"/>
    <n v="3.2"/>
    <n v="101"/>
    <m/>
    <n v="1.1000000000000001"/>
    <n v="2.1"/>
    <n v="2"/>
    <n v="93"/>
    <s v="Low"/>
    <n v="1.861"/>
    <x v="2"/>
    <s v="Pickup issue"/>
    <n v="4.6100000000000003"/>
    <n v="0"/>
    <m/>
    <n v="-0.1"/>
    <s v="Friday"/>
    <s v="0-5 min"/>
    <n v="0"/>
    <s v="Above 1.2"/>
  </r>
  <r>
    <s v="RF008741"/>
    <d v="2026-03-20T04:00:00"/>
    <d v="2026-03-20T00:00:00"/>
    <n v="4"/>
    <x v="1"/>
    <x v="0"/>
    <n v="5.5"/>
    <n v="127.77"/>
    <n v="123.08"/>
    <n v="1"/>
    <n v="7.1"/>
    <n v="8.6"/>
    <n v="102"/>
    <s v="Low"/>
    <n v="1.663"/>
    <x v="0"/>
    <s v=""/>
    <n v="4.75"/>
    <n v="3"/>
    <n v="-4.6900000000000004"/>
    <n v="1.5"/>
    <s v="Friday"/>
    <s v="5-10 min"/>
    <n v="1"/>
    <s v="Above 1.2"/>
  </r>
  <r>
    <s v="RF008742"/>
    <d v="2026-03-20T04:24:00"/>
    <d v="2026-03-20T00:00:00"/>
    <n v="4"/>
    <x v="1"/>
    <x v="0"/>
    <n v="5.5"/>
    <n v="116.1"/>
    <m/>
    <n v="1"/>
    <n v="2.2000000000000002"/>
    <n v="6"/>
    <n v="89"/>
    <s v="Low"/>
    <n v="1.466"/>
    <x v="1"/>
    <s v="Pickup too far"/>
    <n v="4.3499999999999996"/>
    <n v="7"/>
    <m/>
    <n v="3.8"/>
    <s v="Friday"/>
    <s v="0-5 min"/>
    <n v="0"/>
    <s v="Above 1.2"/>
  </r>
  <r>
    <s v="RF008743"/>
    <d v="2026-03-20T04:47:00"/>
    <d v="2026-03-20T00:00:00"/>
    <n v="4"/>
    <x v="1"/>
    <x v="0"/>
    <n v="5.0999999999999996"/>
    <n v="129.04"/>
    <n v="125.8"/>
    <n v="1"/>
    <n v="4.5"/>
    <n v="6.1"/>
    <n v="93"/>
    <s v="Low"/>
    <n v="1.3879999999999999"/>
    <x v="0"/>
    <s v=""/>
    <n v="4.74"/>
    <n v="72"/>
    <n v="-3.24"/>
    <n v="1.6"/>
    <s v="Friday"/>
    <s v="0-5 min"/>
    <n v="1"/>
    <s v="Above 1.2"/>
  </r>
  <r>
    <s v="RF008744"/>
    <d v="2026-03-20T05:09:00"/>
    <d v="2026-03-20T00:00:00"/>
    <n v="5"/>
    <x v="2"/>
    <x v="1"/>
    <n v="1.9"/>
    <n v="65.92"/>
    <n v="68.37"/>
    <n v="1"/>
    <n v="2.8"/>
    <n v="1"/>
    <n v="131"/>
    <s v="Low"/>
    <n v="1.429"/>
    <x v="0"/>
    <s v=""/>
    <n v="4.78"/>
    <n v="0"/>
    <n v="2.4500000000000002"/>
    <n v="-1.8"/>
    <s v="Friday"/>
    <s v="0-5 min"/>
    <n v="1"/>
    <s v="Above 1.2"/>
  </r>
  <r>
    <s v="RF008745"/>
    <d v="2026-03-20T05:10:00"/>
    <d v="2026-03-20T00:00:00"/>
    <n v="5"/>
    <x v="1"/>
    <x v="0"/>
    <n v="3.8"/>
    <n v="114.65"/>
    <n v="106.46"/>
    <n v="1.1000000000000001"/>
    <n v="5.0999999999999996"/>
    <n v="9"/>
    <n v="97"/>
    <s v="Medium"/>
    <n v="1.194"/>
    <x v="0"/>
    <s v=""/>
    <n v="4.63"/>
    <n v="9"/>
    <n v="-8.19"/>
    <n v="3.9"/>
    <s v="Friday"/>
    <s v="5-10 min"/>
    <n v="1"/>
    <s v="Between 1.0-1.2"/>
  </r>
  <r>
    <s v="RF008746"/>
    <d v="2026-03-20T05:14:00"/>
    <d v="2026-03-20T00:00:00"/>
    <n v="5"/>
    <x v="2"/>
    <x v="0"/>
    <n v="3.7"/>
    <n v="97.44"/>
    <n v="93.99"/>
    <n v="1.1000000000000001"/>
    <n v="6.2"/>
    <n v="6.7"/>
    <n v="120"/>
    <s v="Low"/>
    <n v="1.282"/>
    <x v="0"/>
    <s v=""/>
    <n v="4.96"/>
    <n v="5"/>
    <n v="-3.45"/>
    <n v="0.5"/>
    <s v="Friday"/>
    <s v="5-10 min"/>
    <n v="1"/>
    <s v="Above 1.2"/>
  </r>
  <r>
    <s v="RF008747"/>
    <d v="2026-03-20T05:49:00"/>
    <d v="2026-03-20T00:00:00"/>
    <n v="5"/>
    <x v="2"/>
    <x v="0"/>
    <n v="6.7"/>
    <n v="135.38"/>
    <n v="135.54"/>
    <n v="1"/>
    <n v="3.9"/>
    <n v="5.5"/>
    <n v="122"/>
    <s v="Low"/>
    <n v="1.502"/>
    <x v="0"/>
    <s v=""/>
    <n v="4.5599999999999996"/>
    <n v="1"/>
    <n v="0.16"/>
    <n v="1.6"/>
    <s v="Friday"/>
    <s v="0-5 min"/>
    <n v="1"/>
    <s v="Above 1.2"/>
  </r>
  <r>
    <s v="RF008748"/>
    <d v="2026-03-20T05:53:00"/>
    <d v="2026-03-20T00:00:00"/>
    <n v="5"/>
    <x v="3"/>
    <x v="1"/>
    <n v="11"/>
    <n v="194.45"/>
    <n v="186.45"/>
    <n v="1.1000000000000001"/>
    <n v="5.8"/>
    <n v="7.7"/>
    <n v="70"/>
    <s v="Medium"/>
    <n v="1.232"/>
    <x v="0"/>
    <s v=""/>
    <n v="4.82"/>
    <n v="0"/>
    <n v="-8"/>
    <n v="1.9"/>
    <s v="Friday"/>
    <s v="5-10 min"/>
    <n v="1"/>
    <s v="Above 1.2"/>
  </r>
  <r>
    <s v="RF008749"/>
    <d v="2026-03-20T06:01:00"/>
    <d v="2026-03-20T00:00:00"/>
    <n v="6"/>
    <x v="0"/>
    <x v="0"/>
    <n v="3.7"/>
    <n v="90.11"/>
    <m/>
    <n v="1"/>
    <n v="5.6"/>
    <n v="7.1"/>
    <n v="123"/>
    <s v="Medium"/>
    <n v="1.1120000000000001"/>
    <x v="1"/>
    <s v="Driver unavailable"/>
    <n v="4.99"/>
    <n v="7"/>
    <m/>
    <n v="1.5"/>
    <s v="Friday"/>
    <s v="5-10 min"/>
    <n v="0"/>
    <s v="Between 1.0-1.2"/>
  </r>
  <r>
    <s v="RF008750"/>
    <d v="2026-03-20T06:31:00"/>
    <d v="2026-03-20T00:00:00"/>
    <n v="6"/>
    <x v="1"/>
    <x v="0"/>
    <n v="6.4"/>
    <n v="134.27000000000001"/>
    <n v="136.44"/>
    <n v="1"/>
    <n v="4.9000000000000004"/>
    <n v="11.1"/>
    <n v="110"/>
    <s v="Low"/>
    <n v="1.7549999999999999"/>
    <x v="0"/>
    <s v=""/>
    <n v="4.8499999999999996"/>
    <n v="5"/>
    <n v="2.17"/>
    <n v="6.2"/>
    <s v="Friday"/>
    <s v="0-5 min"/>
    <n v="1"/>
    <s v="Above 1.2"/>
  </r>
  <r>
    <s v="RF008751"/>
    <d v="2026-03-20T07:05:00"/>
    <d v="2026-03-20T00:00:00"/>
    <n v="7"/>
    <x v="1"/>
    <x v="0"/>
    <n v="0.7"/>
    <n v="51.63"/>
    <n v="49.54"/>
    <n v="1"/>
    <n v="6.6"/>
    <n v="7"/>
    <n v="88"/>
    <s v="Low"/>
    <n v="1.5229999999999999"/>
    <x v="0"/>
    <s v=""/>
    <n v="4.45"/>
    <n v="6"/>
    <n v="-2.09"/>
    <n v="0.4"/>
    <s v="Friday"/>
    <s v="5-10 min"/>
    <n v="1"/>
    <s v="Above 1.2"/>
  </r>
  <r>
    <s v="RF008752"/>
    <d v="2026-03-20T07:24:00"/>
    <d v="2026-03-20T00:00:00"/>
    <n v="7"/>
    <x v="1"/>
    <x v="1"/>
    <n v="6.1"/>
    <n v="150.30000000000001"/>
    <m/>
    <n v="1.1000000000000001"/>
    <n v="9.5"/>
    <n v="13.3"/>
    <n v="87"/>
    <s v="Medium"/>
    <n v="1.0589999999999999"/>
    <x v="2"/>
    <s v="ETA too high"/>
    <n v="5"/>
    <n v="0"/>
    <m/>
    <n v="3.8"/>
    <s v="Friday"/>
    <s v="5-10 min"/>
    <n v="0"/>
    <s v="Between 1.0-1.2"/>
  </r>
  <r>
    <s v="RF008753"/>
    <d v="2026-03-20T08:23:00"/>
    <d v="2026-03-20T00:00:00"/>
    <n v="8"/>
    <x v="4"/>
    <x v="0"/>
    <n v="0.7"/>
    <n v="46.76"/>
    <n v="44.35"/>
    <n v="1"/>
    <n v="7.8"/>
    <n v="8.6999999999999993"/>
    <n v="58"/>
    <s v="Low"/>
    <n v="1.2749999999999999"/>
    <x v="0"/>
    <s v=""/>
    <n v="4.7"/>
    <n v="3"/>
    <n v="-2.41"/>
    <n v="0.9"/>
    <s v="Friday"/>
    <s v="5-10 min"/>
    <n v="1"/>
    <s v="Above 1.2"/>
  </r>
  <r>
    <s v="RF008754"/>
    <d v="2026-03-20T08:47:00"/>
    <d v="2026-03-20T00:00:00"/>
    <n v="8"/>
    <x v="0"/>
    <x v="0"/>
    <n v="2.4"/>
    <n v="79.37"/>
    <n v="75.89"/>
    <n v="1.1000000000000001"/>
    <n v="2.8"/>
    <n v="3.9"/>
    <n v="101"/>
    <s v="Medium"/>
    <n v="0.83099999999999996"/>
    <x v="0"/>
    <s v=""/>
    <n v="4.9000000000000004"/>
    <n v="10"/>
    <n v="-3.48"/>
    <n v="1.1000000000000001"/>
    <s v="Friday"/>
    <s v="0-5 min"/>
    <n v="1"/>
    <s v="Between 0.8-1.0"/>
  </r>
  <r>
    <s v="RF008755"/>
    <d v="2026-03-20T09:37:00"/>
    <d v="2026-03-20T00:00:00"/>
    <n v="9"/>
    <x v="0"/>
    <x v="0"/>
    <n v="3.2"/>
    <n v="104.84"/>
    <n v="107.3"/>
    <n v="1.1000000000000001"/>
    <n v="4.4000000000000004"/>
    <n v="4.5"/>
    <n v="122"/>
    <s v="High"/>
    <n v="0.77900000000000003"/>
    <x v="0"/>
    <s v=""/>
    <n v="4.76"/>
    <n v="7"/>
    <n v="2.46"/>
    <n v="0.1"/>
    <s v="Friday"/>
    <s v="0-5 min"/>
    <n v="1"/>
    <s v="Below 0.8"/>
  </r>
  <r>
    <s v="RF008756"/>
    <d v="2026-03-20T09:42:00"/>
    <d v="2026-03-20T00:00:00"/>
    <n v="9"/>
    <x v="2"/>
    <x v="0"/>
    <n v="6.6"/>
    <n v="158.74"/>
    <n v="157.22999999999999"/>
    <n v="1.2"/>
    <n v="6.6"/>
    <n v="3"/>
    <n v="99"/>
    <s v="Medium"/>
    <n v="0.79600000000000004"/>
    <x v="0"/>
    <s v=""/>
    <n v="4.96"/>
    <n v="3"/>
    <n v="-1.51"/>
    <n v="-3.6"/>
    <s v="Friday"/>
    <s v="5-10 min"/>
    <n v="1"/>
    <s v="Below 0.8"/>
  </r>
  <r>
    <s v="RF008757"/>
    <d v="2026-03-20T09:52:00"/>
    <d v="2026-03-20T00:00:00"/>
    <n v="9"/>
    <x v="4"/>
    <x v="0"/>
    <n v="5.5"/>
    <n v="131.9"/>
    <n v="127.79"/>
    <n v="1.1000000000000001"/>
    <n v="2"/>
    <n v="4.5999999999999996"/>
    <n v="54"/>
    <s v="Low"/>
    <n v="1.9"/>
    <x v="0"/>
    <s v=""/>
    <n v="4.9000000000000004"/>
    <n v="39"/>
    <n v="-4.1100000000000003"/>
    <n v="2.6"/>
    <s v="Friday"/>
    <s v="0-5 min"/>
    <n v="1"/>
    <s v="Above 1.2"/>
  </r>
  <r>
    <s v="RF008758"/>
    <d v="2026-03-20T09:52:00"/>
    <d v="2026-03-20T00:00:00"/>
    <n v="9"/>
    <x v="3"/>
    <x v="1"/>
    <n v="1"/>
    <n v="60.07"/>
    <n v="56.78"/>
    <n v="1.1000000000000001"/>
    <n v="5.0999999999999996"/>
    <n v="8"/>
    <n v="62"/>
    <s v="Medium"/>
    <n v="1.107"/>
    <x v="0"/>
    <s v=""/>
    <n v="4.66"/>
    <n v="0"/>
    <n v="-3.29"/>
    <n v="2.9"/>
    <s v="Friday"/>
    <s v="5-10 min"/>
    <n v="1"/>
    <s v="Between 1.0-1.2"/>
  </r>
  <r>
    <s v="RF008759"/>
    <d v="2026-03-20T10:14:00"/>
    <d v="2026-03-20T00:00:00"/>
    <n v="10"/>
    <x v="0"/>
    <x v="1"/>
    <n v="6.7"/>
    <n v="140.27000000000001"/>
    <m/>
    <n v="1.1000000000000001"/>
    <n v="3.4"/>
    <n v="1"/>
    <n v="109"/>
    <s v="Medium"/>
    <n v="0.80300000000000005"/>
    <x v="2"/>
    <s v="ETA too high"/>
    <n v="4.6500000000000004"/>
    <n v="0"/>
    <m/>
    <n v="-2.4"/>
    <s v="Friday"/>
    <s v="0-5 min"/>
    <n v="0"/>
    <s v="Between 0.8-1.0"/>
  </r>
  <r>
    <s v="RF008760"/>
    <d v="2026-03-20T10:53:00"/>
    <d v="2026-03-20T00:00:00"/>
    <n v="10"/>
    <x v="3"/>
    <x v="0"/>
    <n v="14.6"/>
    <n v="243.59"/>
    <n v="238.98"/>
    <n v="1"/>
    <n v="5.5"/>
    <n v="6.2"/>
    <n v="66"/>
    <s v="Low"/>
    <n v="1.714"/>
    <x v="0"/>
    <s v=""/>
    <n v="4.83"/>
    <n v="12"/>
    <n v="-4.6100000000000003"/>
    <n v="0.7"/>
    <s v="Friday"/>
    <s v="5-10 min"/>
    <n v="1"/>
    <s v="Above 1.2"/>
  </r>
  <r>
    <s v="RF008761"/>
    <d v="2026-03-20T10:53:00"/>
    <d v="2026-03-20T00:00:00"/>
    <n v="10"/>
    <x v="3"/>
    <x v="0"/>
    <n v="1.8"/>
    <n v="69.09"/>
    <n v="64.2"/>
    <n v="1"/>
    <n v="6"/>
    <n v="7.1"/>
    <n v="65"/>
    <s v="Medium"/>
    <n v="1.149"/>
    <x v="0"/>
    <s v=""/>
    <n v="4.6399999999999997"/>
    <n v="2"/>
    <n v="-4.8899999999999997"/>
    <n v="1.1000000000000001"/>
    <s v="Friday"/>
    <s v="5-10 min"/>
    <n v="1"/>
    <s v="Between 1.0-1.2"/>
  </r>
  <r>
    <s v="RF008762"/>
    <d v="2026-03-20T11:25:00"/>
    <d v="2026-03-20T00:00:00"/>
    <n v="11"/>
    <x v="1"/>
    <x v="0"/>
    <n v="3.7"/>
    <n v="88.04"/>
    <n v="88.63"/>
    <n v="1"/>
    <n v="4.5"/>
    <n v="5.3"/>
    <n v="95"/>
    <s v="Medium"/>
    <n v="1.026"/>
    <x v="0"/>
    <s v=""/>
    <n v="4.91"/>
    <n v="4"/>
    <n v="0.59"/>
    <n v="0.8"/>
    <s v="Friday"/>
    <s v="0-5 min"/>
    <n v="1"/>
    <s v="Between 1.0-1.2"/>
  </r>
  <r>
    <s v="RF008763"/>
    <d v="2026-03-20T11:44:00"/>
    <d v="2026-03-20T00:00:00"/>
    <n v="11"/>
    <x v="0"/>
    <x v="0"/>
    <n v="4.5999999999999996"/>
    <n v="118.68"/>
    <n v="114.48"/>
    <n v="1.1000000000000001"/>
    <n v="4.3"/>
    <n v="6.4"/>
    <n v="101"/>
    <s v="Medium"/>
    <n v="0.93899999999999995"/>
    <x v="0"/>
    <s v=""/>
    <n v="5"/>
    <n v="28"/>
    <n v="-4.2"/>
    <n v="2.1"/>
    <s v="Friday"/>
    <s v="0-5 min"/>
    <n v="1"/>
    <s v="Between 0.8-1.0"/>
  </r>
  <r>
    <s v="RF008764"/>
    <d v="2026-03-20T11:46:00"/>
    <d v="2026-03-20T00:00:00"/>
    <n v="11"/>
    <x v="3"/>
    <x v="1"/>
    <n v="4.4000000000000004"/>
    <n v="124.06"/>
    <n v="120.03"/>
    <n v="1.1000000000000001"/>
    <n v="3.3"/>
    <n v="2.9"/>
    <n v="62"/>
    <s v="Low"/>
    <n v="1.3460000000000001"/>
    <x v="0"/>
    <s v=""/>
    <n v="4.8"/>
    <n v="0"/>
    <n v="-4.03"/>
    <n v="-0.4"/>
    <s v="Friday"/>
    <s v="0-5 min"/>
    <n v="1"/>
    <s v="Above 1.2"/>
  </r>
  <r>
    <s v="RF008765"/>
    <d v="2026-03-20T12:12:00"/>
    <d v="2026-03-20T00:00:00"/>
    <n v="12"/>
    <x v="1"/>
    <x v="1"/>
    <n v="9.4"/>
    <n v="163.16"/>
    <n v="161.76"/>
    <n v="1"/>
    <n v="4.5999999999999996"/>
    <n v="6"/>
    <n v="93"/>
    <s v="Low"/>
    <n v="1.216"/>
    <x v="0"/>
    <s v=""/>
    <n v="4.6500000000000004"/>
    <n v="0"/>
    <n v="-1.4"/>
    <n v="1.4"/>
    <s v="Friday"/>
    <s v="0-5 min"/>
    <n v="1"/>
    <s v="Above 1.2"/>
  </r>
  <r>
    <s v="RF008766"/>
    <d v="2026-03-20T12:15:00"/>
    <d v="2026-03-20T00:00:00"/>
    <n v="12"/>
    <x v="1"/>
    <x v="0"/>
    <n v="7.9"/>
    <n v="182.34"/>
    <n v="185.03"/>
    <n v="1.1000000000000001"/>
    <n v="2"/>
    <n v="8"/>
    <n v="109"/>
    <s v="Low"/>
    <n v="1.49"/>
    <x v="0"/>
    <s v=""/>
    <n v="4.9000000000000004"/>
    <n v="20"/>
    <n v="2.69"/>
    <n v="6"/>
    <s v="Friday"/>
    <s v="0-5 min"/>
    <n v="1"/>
    <s v="Above 1.2"/>
  </r>
  <r>
    <s v="RF008767"/>
    <d v="2026-03-20T12:22:00"/>
    <d v="2026-03-20T00:00:00"/>
    <n v="12"/>
    <x v="1"/>
    <x v="0"/>
    <n v="6.2"/>
    <n v="138.86000000000001"/>
    <n v="130.12"/>
    <n v="1"/>
    <n v="2.5"/>
    <n v="1"/>
    <n v="81"/>
    <s v="Low"/>
    <n v="1.198"/>
    <x v="0"/>
    <s v=""/>
    <n v="4.97"/>
    <n v="14"/>
    <n v="-8.74"/>
    <n v="-1.5"/>
    <s v="Friday"/>
    <s v="0-5 min"/>
    <n v="1"/>
    <s v="Between 1.0-1.2"/>
  </r>
  <r>
    <s v="RF008768"/>
    <d v="2026-03-20T12:40:00"/>
    <d v="2026-03-20T00:00:00"/>
    <n v="12"/>
    <x v="3"/>
    <x v="0"/>
    <n v="4.8"/>
    <n v="103.84"/>
    <n v="100.52"/>
    <n v="1"/>
    <n v="5.3"/>
    <n v="7.7"/>
    <n v="62"/>
    <s v="Low"/>
    <n v="1.6140000000000001"/>
    <x v="0"/>
    <s v=""/>
    <n v="4.66"/>
    <n v="6"/>
    <n v="-3.32"/>
    <n v="2.4"/>
    <s v="Friday"/>
    <s v="5-10 min"/>
    <n v="1"/>
    <s v="Above 1.2"/>
  </r>
  <r>
    <s v="RF008769"/>
    <d v="2026-03-20T12:45:00"/>
    <d v="2026-03-20T00:00:00"/>
    <n v="12"/>
    <x v="3"/>
    <x v="0"/>
    <n v="8"/>
    <n v="143.80000000000001"/>
    <n v="139.57"/>
    <n v="1"/>
    <n v="3.7"/>
    <n v="3.5"/>
    <n v="73"/>
    <s v="Low"/>
    <n v="1.5249999999999999"/>
    <x v="0"/>
    <s v=""/>
    <n v="4.55"/>
    <n v="19"/>
    <n v="-4.2300000000000004"/>
    <n v="-0.2"/>
    <s v="Friday"/>
    <s v="0-5 min"/>
    <n v="1"/>
    <s v="Above 1.2"/>
  </r>
  <r>
    <s v="RF008770"/>
    <d v="2026-03-20T12:55:00"/>
    <d v="2026-03-20T00:00:00"/>
    <n v="12"/>
    <x v="3"/>
    <x v="0"/>
    <n v="0.9"/>
    <n v="52.67"/>
    <n v="49.61"/>
    <n v="1"/>
    <n v="3.4"/>
    <n v="2.7"/>
    <n v="60"/>
    <s v="Low"/>
    <n v="1.387"/>
    <x v="0"/>
    <s v=""/>
    <n v="4.51"/>
    <n v="1"/>
    <n v="-3.06"/>
    <n v="-0.7"/>
    <s v="Friday"/>
    <s v="0-5 min"/>
    <n v="1"/>
    <s v="Above 1.2"/>
  </r>
  <r>
    <s v="RF008771"/>
    <d v="2026-03-20T13:00:00"/>
    <d v="2026-03-20T00:00:00"/>
    <n v="13"/>
    <x v="4"/>
    <x v="1"/>
    <n v="15.9"/>
    <n v="252.95"/>
    <n v="260.08"/>
    <n v="1"/>
    <n v="6.3"/>
    <n v="11"/>
    <n v="55"/>
    <s v="Low"/>
    <n v="2.2000000000000002"/>
    <x v="0"/>
    <s v=""/>
    <n v="4.54"/>
    <n v="0"/>
    <n v="7.13"/>
    <n v="4.7"/>
    <s v="Friday"/>
    <s v="5-10 min"/>
    <n v="1"/>
    <s v="Above 1.2"/>
  </r>
  <r>
    <s v="RF008772"/>
    <d v="2026-03-20T13:08:00"/>
    <d v="2026-03-20T00:00:00"/>
    <n v="13"/>
    <x v="3"/>
    <x v="1"/>
    <n v="9.6999999999999993"/>
    <n v="216.66"/>
    <n v="220.8"/>
    <n v="1.1000000000000001"/>
    <n v="4.2"/>
    <n v="5.2"/>
    <n v="77"/>
    <s v="Low"/>
    <n v="2.2000000000000002"/>
    <x v="0"/>
    <s v=""/>
    <n v="4.76"/>
    <n v="0"/>
    <n v="4.1399999999999997"/>
    <n v="1"/>
    <s v="Friday"/>
    <s v="0-5 min"/>
    <n v="1"/>
    <s v="Above 1.2"/>
  </r>
  <r>
    <s v="RF008773"/>
    <d v="2026-03-20T13:15:00"/>
    <d v="2026-03-20T00:00:00"/>
    <n v="13"/>
    <x v="1"/>
    <x v="0"/>
    <n v="10.4"/>
    <n v="238.9"/>
    <n v="234.49"/>
    <n v="1.1000000000000001"/>
    <n v="3.3"/>
    <n v="3.5"/>
    <n v="97"/>
    <s v="Low"/>
    <n v="2.0110000000000001"/>
    <x v="0"/>
    <s v=""/>
    <n v="4.91"/>
    <n v="13"/>
    <n v="-4.41"/>
    <n v="0.2"/>
    <s v="Friday"/>
    <s v="0-5 min"/>
    <n v="1"/>
    <s v="Above 1.2"/>
  </r>
  <r>
    <s v="RF008774"/>
    <d v="2026-03-20T13:22:00"/>
    <d v="2026-03-20T00:00:00"/>
    <n v="13"/>
    <x v="1"/>
    <x v="1"/>
    <n v="19"/>
    <n v="281.97000000000003"/>
    <m/>
    <n v="1"/>
    <n v="5.7"/>
    <m/>
    <n v="102"/>
    <s v="Low"/>
    <n v="1.8759999999999999"/>
    <x v="3"/>
    <s v="No driver available"/>
    <n v="4.45"/>
    <n v="0"/>
    <m/>
    <m/>
    <s v="Friday"/>
    <s v="5-10 min"/>
    <n v="0"/>
    <s v="Above 1.2"/>
  </r>
  <r>
    <s v="RF008775"/>
    <d v="2026-03-20T13:29:00"/>
    <d v="2026-03-20T00:00:00"/>
    <n v="13"/>
    <x v="2"/>
    <x v="1"/>
    <n v="9.5"/>
    <n v="171.04"/>
    <m/>
    <n v="1"/>
    <n v="2.4"/>
    <m/>
    <n v="120"/>
    <s v="Low"/>
    <n v="1.466"/>
    <x v="3"/>
    <s v="No driver available"/>
    <n v="4.88"/>
    <n v="0"/>
    <m/>
    <m/>
    <s v="Friday"/>
    <s v="0-5 min"/>
    <n v="0"/>
    <s v="Above 1.2"/>
  </r>
  <r>
    <s v="RF008776"/>
    <d v="2026-03-20T13:29:00"/>
    <d v="2026-03-20T00:00:00"/>
    <n v="13"/>
    <x v="3"/>
    <x v="1"/>
    <n v="2.1"/>
    <n v="93.46"/>
    <n v="89.91"/>
    <n v="1.3"/>
    <n v="2"/>
    <n v="6.6"/>
    <n v="67"/>
    <s v="Low"/>
    <n v="1.956"/>
    <x v="0"/>
    <s v=""/>
    <n v="4.9000000000000004"/>
    <n v="0"/>
    <n v="-3.55"/>
    <n v="4.5999999999999996"/>
    <s v="Friday"/>
    <s v="0-5 min"/>
    <n v="1"/>
    <s v="Above 1.2"/>
  </r>
  <r>
    <s v="RF008777"/>
    <d v="2026-03-20T13:39:00"/>
    <d v="2026-03-20T00:00:00"/>
    <n v="13"/>
    <x v="3"/>
    <x v="1"/>
    <n v="5.9"/>
    <n v="141.28"/>
    <n v="135.32"/>
    <n v="1.1000000000000001"/>
    <n v="7.1"/>
    <n v="9.5"/>
    <n v="67"/>
    <s v="Low"/>
    <n v="1.782"/>
    <x v="0"/>
    <s v=""/>
    <n v="5"/>
    <n v="0"/>
    <n v="-5.96"/>
    <n v="2.4"/>
    <s v="Friday"/>
    <s v="5-10 min"/>
    <n v="1"/>
    <s v="Above 1.2"/>
  </r>
  <r>
    <s v="RF008778"/>
    <d v="2026-03-20T13:47:00"/>
    <d v="2026-03-20T00:00:00"/>
    <n v="13"/>
    <x v="2"/>
    <x v="0"/>
    <n v="9.3000000000000007"/>
    <n v="197.18"/>
    <n v="200.17"/>
    <n v="1.1000000000000001"/>
    <n v="2"/>
    <n v="1"/>
    <n v="122"/>
    <s v="Low"/>
    <n v="1.32"/>
    <x v="0"/>
    <s v=""/>
    <n v="4.6399999999999997"/>
    <n v="5"/>
    <n v="2.99"/>
    <n v="-1"/>
    <s v="Friday"/>
    <s v="0-5 min"/>
    <n v="1"/>
    <s v="Above 1.2"/>
  </r>
  <r>
    <s v="RF008779"/>
    <d v="2026-03-20T14:11:00"/>
    <d v="2026-03-20T00:00:00"/>
    <n v="14"/>
    <x v="0"/>
    <x v="1"/>
    <n v="5.8"/>
    <n v="128.08000000000001"/>
    <m/>
    <n v="1"/>
    <n v="7.8"/>
    <n v="7.2"/>
    <n v="111"/>
    <s v="Medium"/>
    <n v="1.002"/>
    <x v="1"/>
    <s v="Pickup too far"/>
    <n v="5"/>
    <n v="0"/>
    <m/>
    <n v="-0.6"/>
    <s v="Friday"/>
    <s v="5-10 min"/>
    <n v="0"/>
    <s v="Between 1.0-1.2"/>
  </r>
  <r>
    <s v="RF008780"/>
    <d v="2026-03-20T15:02:00"/>
    <d v="2026-03-20T00:00:00"/>
    <n v="15"/>
    <x v="1"/>
    <x v="0"/>
    <n v="6.2"/>
    <n v="147.16999999999999"/>
    <n v="147.44"/>
    <n v="1"/>
    <n v="3.3"/>
    <n v="4.3"/>
    <n v="104"/>
    <s v="Medium"/>
    <n v="1.163"/>
    <x v="0"/>
    <s v=""/>
    <n v="4.76"/>
    <n v="3"/>
    <n v="0.27"/>
    <n v="1"/>
    <s v="Friday"/>
    <s v="0-5 min"/>
    <n v="1"/>
    <s v="Between 1.0-1.2"/>
  </r>
  <r>
    <s v="RF008781"/>
    <d v="2026-03-20T15:35:00"/>
    <d v="2026-03-20T00:00:00"/>
    <n v="15"/>
    <x v="3"/>
    <x v="0"/>
    <n v="11.3"/>
    <n v="223.16"/>
    <n v="216.25"/>
    <n v="1"/>
    <n v="2"/>
    <n v="5.5"/>
    <n v="60"/>
    <s v="Low"/>
    <n v="2.1509999999999998"/>
    <x v="0"/>
    <s v=""/>
    <n v="4.6500000000000004"/>
    <n v="8"/>
    <n v="-6.91"/>
    <n v="3.5"/>
    <s v="Friday"/>
    <s v="0-5 min"/>
    <n v="1"/>
    <s v="Above 1.2"/>
  </r>
  <r>
    <s v="RF008782"/>
    <d v="2026-03-20T16:31:00"/>
    <d v="2026-03-20T00:00:00"/>
    <n v="16"/>
    <x v="4"/>
    <x v="1"/>
    <n v="4.7"/>
    <n v="107.75"/>
    <n v="105.4"/>
    <n v="1"/>
    <n v="2.8"/>
    <n v="1"/>
    <n v="58"/>
    <s v="Low"/>
    <n v="1.4770000000000001"/>
    <x v="0"/>
    <s v=""/>
    <n v="4.5599999999999996"/>
    <n v="0"/>
    <n v="-2.35"/>
    <n v="-1.8"/>
    <s v="Friday"/>
    <s v="0-5 min"/>
    <n v="1"/>
    <s v="Above 1.2"/>
  </r>
  <r>
    <s v="RF008783"/>
    <d v="2026-03-20T16:31:00"/>
    <d v="2026-03-20T00:00:00"/>
    <n v="16"/>
    <x v="2"/>
    <x v="1"/>
    <n v="12.9"/>
    <n v="221.34"/>
    <n v="219.46"/>
    <n v="1"/>
    <n v="6"/>
    <n v="4.4000000000000004"/>
    <n v="106"/>
    <s v="Medium"/>
    <n v="0.94399999999999995"/>
    <x v="0"/>
    <s v=""/>
    <n v="4.6900000000000004"/>
    <n v="0"/>
    <n v="-1.88"/>
    <n v="-1.6"/>
    <s v="Friday"/>
    <s v="5-10 min"/>
    <n v="1"/>
    <s v="Between 0.8-1.0"/>
  </r>
  <r>
    <s v="RF008784"/>
    <d v="2026-03-20T16:33:00"/>
    <d v="2026-03-20T00:00:00"/>
    <n v="16"/>
    <x v="0"/>
    <x v="0"/>
    <n v="3.4"/>
    <n v="84.9"/>
    <n v="79.760000000000005"/>
    <n v="1"/>
    <n v="8.1999999999999993"/>
    <n v="10.7"/>
    <n v="104"/>
    <s v="Medium"/>
    <n v="0.96699999999999997"/>
    <x v="0"/>
    <s v=""/>
    <n v="4.51"/>
    <n v="28"/>
    <n v="-5.14"/>
    <n v="2.5"/>
    <s v="Friday"/>
    <s v="5-10 min"/>
    <n v="1"/>
    <s v="Between 0.8-1.0"/>
  </r>
  <r>
    <s v="RF008785"/>
    <d v="2026-03-20T17:03:00"/>
    <d v="2026-03-20T00:00:00"/>
    <n v="17"/>
    <x v="2"/>
    <x v="0"/>
    <n v="6.3"/>
    <n v="166.92"/>
    <m/>
    <n v="1.2"/>
    <n v="8.6999999999999993"/>
    <n v="7.9"/>
    <n v="98"/>
    <s v="Medium"/>
    <n v="0.77400000000000002"/>
    <x v="2"/>
    <s v="Fare too high"/>
    <n v="4.66"/>
    <n v="5"/>
    <m/>
    <n v="-0.8"/>
    <s v="Friday"/>
    <s v="5-10 min"/>
    <n v="0"/>
    <s v="Below 0.8"/>
  </r>
  <r>
    <s v="RF008786"/>
    <d v="2026-03-20T17:04:00"/>
    <d v="2026-03-20T00:00:00"/>
    <n v="17"/>
    <x v="2"/>
    <x v="0"/>
    <n v="1.1000000000000001"/>
    <n v="58.96"/>
    <n v="59.43"/>
    <n v="1.1000000000000001"/>
    <n v="9"/>
    <n v="8.9"/>
    <n v="94"/>
    <s v="Medium"/>
    <n v="0.75700000000000001"/>
    <x v="0"/>
    <s v=""/>
    <n v="4.59"/>
    <n v="12"/>
    <n v="0.47"/>
    <n v="-0.1"/>
    <s v="Friday"/>
    <s v="5-10 min"/>
    <n v="1"/>
    <s v="Below 0.8"/>
  </r>
  <r>
    <s v="RF008787"/>
    <d v="2026-03-20T17:12:00"/>
    <d v="2026-03-20T00:00:00"/>
    <n v="17"/>
    <x v="1"/>
    <x v="0"/>
    <n v="1.1000000000000001"/>
    <n v="60.07"/>
    <n v="58.69"/>
    <n v="1.1000000000000001"/>
    <n v="4.3"/>
    <n v="6.1"/>
    <n v="62"/>
    <s v="Medium"/>
    <n v="0.68700000000000006"/>
    <x v="0"/>
    <s v=""/>
    <n v="4.3600000000000003"/>
    <n v="29"/>
    <n v="-1.38"/>
    <n v="1.8"/>
    <s v="Friday"/>
    <s v="0-5 min"/>
    <n v="1"/>
    <s v="Below 0.8"/>
  </r>
  <r>
    <s v="RF008788"/>
    <d v="2026-03-20T17:37:00"/>
    <d v="2026-03-20T00:00:00"/>
    <n v="17"/>
    <x v="0"/>
    <x v="0"/>
    <n v="21.6"/>
    <n v="323.29000000000002"/>
    <n v="308.99"/>
    <n v="1"/>
    <n v="7"/>
    <n v="3.1"/>
    <n v="101"/>
    <s v="Low"/>
    <n v="0.98599999999999999"/>
    <x v="0"/>
    <s v=""/>
    <n v="4.8099999999999996"/>
    <n v="6"/>
    <n v="-14.3"/>
    <n v="-3.9"/>
    <s v="Friday"/>
    <s v="5-10 min"/>
    <n v="1"/>
    <s v="Between 0.8-1.0"/>
  </r>
  <r>
    <s v="RF008789"/>
    <d v="2026-03-20T17:40:00"/>
    <d v="2026-03-20T00:00:00"/>
    <n v="17"/>
    <x v="0"/>
    <x v="1"/>
    <n v="5.8"/>
    <n v="182.07"/>
    <n v="168.89"/>
    <n v="1.3"/>
    <n v="7.7"/>
    <n v="11.3"/>
    <n v="88"/>
    <s v="High"/>
    <n v="0.56100000000000005"/>
    <x v="0"/>
    <s v=""/>
    <n v="4.79"/>
    <n v="0"/>
    <n v="-13.18"/>
    <n v="3.6"/>
    <s v="Friday"/>
    <s v="5-10 min"/>
    <n v="1"/>
    <s v="Below 0.8"/>
  </r>
  <r>
    <s v="RF008790"/>
    <d v="2026-03-20T17:46:00"/>
    <d v="2026-03-20T00:00:00"/>
    <n v="17"/>
    <x v="1"/>
    <x v="1"/>
    <n v="4.7"/>
    <n v="123.56"/>
    <m/>
    <n v="1.1000000000000001"/>
    <n v="9.6999999999999993"/>
    <n v="8.5"/>
    <n v="82"/>
    <s v="Medium"/>
    <n v="0.876"/>
    <x v="2"/>
    <s v="Changed plans"/>
    <n v="4.6500000000000004"/>
    <n v="0"/>
    <m/>
    <n v="-1.2"/>
    <s v="Friday"/>
    <s v="5-10 min"/>
    <n v="0"/>
    <s v="Between 0.8-1.0"/>
  </r>
  <r>
    <s v="RF008791"/>
    <d v="2026-03-20T18:00:00"/>
    <d v="2026-03-20T00:00:00"/>
    <n v="18"/>
    <x v="3"/>
    <x v="0"/>
    <n v="6.7"/>
    <n v="148.65"/>
    <m/>
    <n v="1"/>
    <n v="6.9"/>
    <m/>
    <n v="51"/>
    <s v="Low"/>
    <n v="0.91700000000000004"/>
    <x v="3"/>
    <s v="No driver available"/>
    <n v="4.82"/>
    <n v="13"/>
    <m/>
    <m/>
    <s v="Friday"/>
    <s v="5-10 min"/>
    <n v="0"/>
    <s v="Between 0.8-1.0"/>
  </r>
  <r>
    <s v="RF008792"/>
    <d v="2026-03-20T18:00:00"/>
    <d v="2026-03-20T00:00:00"/>
    <n v="18"/>
    <x v="2"/>
    <x v="1"/>
    <n v="8"/>
    <n v="153.56"/>
    <n v="140.82"/>
    <n v="1.1000000000000001"/>
    <n v="6.3"/>
    <n v="12.7"/>
    <n v="97"/>
    <s v="Low"/>
    <n v="1.2589999999999999"/>
    <x v="0"/>
    <s v=""/>
    <n v="4.8099999999999996"/>
    <n v="0"/>
    <n v="-12.74"/>
    <n v="6.4"/>
    <s v="Friday"/>
    <s v="5-10 min"/>
    <n v="1"/>
    <s v="Above 1.2"/>
  </r>
  <r>
    <s v="RF008793"/>
    <d v="2026-03-20T18:03:00"/>
    <d v="2026-03-20T00:00:00"/>
    <n v="18"/>
    <x v="0"/>
    <x v="0"/>
    <n v="2.2999999999999998"/>
    <n v="91.46"/>
    <n v="92.58"/>
    <n v="1.2"/>
    <n v="5"/>
    <n v="10.199999999999999"/>
    <n v="89"/>
    <s v="Medium"/>
    <n v="0.625"/>
    <x v="0"/>
    <s v=""/>
    <n v="4.46"/>
    <n v="10"/>
    <n v="1.1200000000000001"/>
    <n v="5.2"/>
    <s v="Friday"/>
    <s v="0-5 min"/>
    <n v="1"/>
    <s v="Below 0.8"/>
  </r>
  <r>
    <s v="RF008794"/>
    <d v="2026-03-20T18:10:00"/>
    <d v="2026-03-20T00:00:00"/>
    <n v="18"/>
    <x v="1"/>
    <x v="1"/>
    <n v="9.5"/>
    <n v="188.41"/>
    <n v="189.31"/>
    <n v="1"/>
    <n v="8"/>
    <n v="6.5"/>
    <n v="62"/>
    <s v="Medium"/>
    <n v="0.78100000000000003"/>
    <x v="0"/>
    <s v=""/>
    <n v="4.79"/>
    <n v="0"/>
    <n v="0.9"/>
    <n v="-1.5"/>
    <s v="Friday"/>
    <s v="5-10 min"/>
    <n v="1"/>
    <s v="Below 0.8"/>
  </r>
  <r>
    <s v="RF008795"/>
    <d v="2026-03-20T18:12:00"/>
    <d v="2026-03-20T00:00:00"/>
    <n v="18"/>
    <x v="0"/>
    <x v="0"/>
    <n v="4"/>
    <n v="154.44999999999999"/>
    <n v="164.11"/>
    <n v="1.4"/>
    <n v="7.9"/>
    <n v="5.8"/>
    <n v="84"/>
    <s v="High"/>
    <n v="0.48899999999999999"/>
    <x v="0"/>
    <s v=""/>
    <n v="4.78"/>
    <n v="2"/>
    <n v="9.66"/>
    <n v="-2.1"/>
    <s v="Friday"/>
    <s v="5-10 min"/>
    <n v="1"/>
    <s v="Below 0.8"/>
  </r>
  <r>
    <s v="RF008796"/>
    <d v="2026-03-20T18:13:00"/>
    <d v="2026-03-20T00:00:00"/>
    <n v="18"/>
    <x v="1"/>
    <x v="0"/>
    <n v="20.7"/>
    <n v="360.76"/>
    <n v="391.48"/>
    <n v="1"/>
    <n v="6.9"/>
    <n v="7"/>
    <n v="92"/>
    <s v="Medium"/>
    <n v="1.1020000000000001"/>
    <x v="0"/>
    <s v=""/>
    <n v="4.66"/>
    <n v="7"/>
    <n v="30.72"/>
    <n v="0.1"/>
    <s v="Friday"/>
    <s v="5-10 min"/>
    <n v="1"/>
    <s v="Between 1.0-1.2"/>
  </r>
  <r>
    <s v="RF008797"/>
    <d v="2026-03-20T18:38:00"/>
    <d v="2026-03-20T00:00:00"/>
    <n v="18"/>
    <x v="0"/>
    <x v="0"/>
    <n v="6.3"/>
    <n v="137.38"/>
    <n v="138.79"/>
    <n v="1.1000000000000001"/>
    <n v="7.5"/>
    <n v="11.1"/>
    <n v="131"/>
    <s v="High"/>
    <n v="0.749"/>
    <x v="0"/>
    <s v=""/>
    <n v="4.3600000000000003"/>
    <n v="6"/>
    <n v="1.41"/>
    <n v="3.6"/>
    <s v="Friday"/>
    <s v="5-10 min"/>
    <n v="1"/>
    <s v="Below 0.8"/>
  </r>
  <r>
    <s v="RF008798"/>
    <d v="2026-03-20T18:56:00"/>
    <d v="2026-03-20T00:00:00"/>
    <n v="18"/>
    <x v="3"/>
    <x v="0"/>
    <n v="0.7"/>
    <n v="49.24"/>
    <m/>
    <n v="1"/>
    <n v="4.5"/>
    <n v="7.8"/>
    <n v="64"/>
    <s v="Medium"/>
    <n v="1.06"/>
    <x v="1"/>
    <s v="Pickup too far"/>
    <n v="5"/>
    <n v="9"/>
    <m/>
    <n v="3.3"/>
    <s v="Friday"/>
    <s v="0-5 min"/>
    <n v="0"/>
    <s v="Between 1.0-1.2"/>
  </r>
  <r>
    <s v="RF008799"/>
    <d v="2026-03-20T19:02:00"/>
    <d v="2026-03-20T00:00:00"/>
    <n v="19"/>
    <x v="0"/>
    <x v="1"/>
    <n v="3.8"/>
    <n v="125.15"/>
    <n v="127.31"/>
    <n v="1.3"/>
    <n v="9.8000000000000007"/>
    <n v="10.3"/>
    <n v="79"/>
    <s v="High"/>
    <n v="0.51100000000000001"/>
    <x v="0"/>
    <s v=""/>
    <n v="4.63"/>
    <n v="0"/>
    <n v="2.16"/>
    <n v="0.5"/>
    <s v="Friday"/>
    <s v="5-10 min"/>
    <n v="1"/>
    <s v="Below 0.8"/>
  </r>
  <r>
    <s v="RF008800"/>
    <d v="2026-03-20T19:09:00"/>
    <d v="2026-03-20T00:00:00"/>
    <n v="19"/>
    <x v="1"/>
    <x v="0"/>
    <n v="6.3"/>
    <n v="164.31"/>
    <m/>
    <n v="1.3"/>
    <n v="8.6999999999999993"/>
    <n v="2.2999999999999998"/>
    <n v="62"/>
    <s v="High"/>
    <n v="0.55800000000000005"/>
    <x v="1"/>
    <s v="Driver unavailable"/>
    <n v="4.6100000000000003"/>
    <n v="36"/>
    <m/>
    <n v="-6.4"/>
    <s v="Friday"/>
    <s v="5-10 min"/>
    <n v="0"/>
    <s v="Below 0.8"/>
  </r>
  <r>
    <s v="RF008801"/>
    <d v="2026-03-20T19:35:00"/>
    <d v="2026-03-20T00:00:00"/>
    <n v="19"/>
    <x v="3"/>
    <x v="0"/>
    <n v="1.7"/>
    <n v="66.47"/>
    <n v="64.239999999999995"/>
    <n v="1"/>
    <n v="2.9"/>
    <n v="4.0999999999999996"/>
    <n v="46"/>
    <s v="Low"/>
    <n v="1.0469999999999999"/>
    <x v="0"/>
    <s v=""/>
    <n v="4.7699999999999996"/>
    <n v="4"/>
    <n v="-2.23"/>
    <n v="1.2"/>
    <s v="Friday"/>
    <s v="0-5 min"/>
    <n v="1"/>
    <s v="Between 1.0-1.2"/>
  </r>
  <r>
    <s v="RF008802"/>
    <d v="2026-03-20T19:36:00"/>
    <d v="2026-03-20T00:00:00"/>
    <n v="19"/>
    <x v="2"/>
    <x v="1"/>
    <n v="7.3"/>
    <n v="165.74"/>
    <n v="169.65"/>
    <n v="1.1000000000000001"/>
    <n v="9.8000000000000007"/>
    <n v="6"/>
    <n v="96"/>
    <s v="Medium"/>
    <n v="0.83"/>
    <x v="0"/>
    <s v=""/>
    <n v="4.6399999999999997"/>
    <n v="0"/>
    <n v="3.91"/>
    <n v="-3.8"/>
    <s v="Friday"/>
    <s v="5-10 min"/>
    <n v="1"/>
    <s v="Between 0.8-1.0"/>
  </r>
  <r>
    <s v="RF008803"/>
    <d v="2026-03-20T20:27:00"/>
    <d v="2026-03-20T00:00:00"/>
    <n v="20"/>
    <x v="0"/>
    <x v="0"/>
    <n v="8.1"/>
    <n v="195.84"/>
    <n v="196.54"/>
    <n v="1.2"/>
    <n v="6.5"/>
    <n v="8.3000000000000007"/>
    <n v="127"/>
    <s v="High"/>
    <n v="0.81299999999999994"/>
    <x v="0"/>
    <s v=""/>
    <n v="4.5599999999999996"/>
    <n v="2"/>
    <n v="0.7"/>
    <n v="1.8"/>
    <s v="Friday"/>
    <s v="5-10 min"/>
    <n v="1"/>
    <s v="Between 0.8-1.0"/>
  </r>
  <r>
    <s v="RF008804"/>
    <d v="2026-03-20T20:44:00"/>
    <d v="2026-03-20T00:00:00"/>
    <n v="20"/>
    <x v="1"/>
    <x v="0"/>
    <n v="4.8"/>
    <n v="120.18"/>
    <n v="119.62"/>
    <n v="1"/>
    <n v="7"/>
    <n v="7.7"/>
    <n v="87"/>
    <s v="Medium"/>
    <n v="1.0980000000000001"/>
    <x v="0"/>
    <s v=""/>
    <n v="4.95"/>
    <n v="4"/>
    <n v="-0.56000000000000005"/>
    <n v="0.7"/>
    <s v="Friday"/>
    <s v="5-10 min"/>
    <n v="1"/>
    <s v="Between 1.0-1.2"/>
  </r>
  <r>
    <s v="RF008805"/>
    <d v="2026-03-20T20:48:00"/>
    <d v="2026-03-20T00:00:00"/>
    <n v="20"/>
    <x v="1"/>
    <x v="0"/>
    <n v="0.7"/>
    <n v="52.04"/>
    <n v="53.04"/>
    <n v="1"/>
    <n v="5"/>
    <n v="2.7"/>
    <n v="80"/>
    <s v="Low"/>
    <n v="1.0740000000000001"/>
    <x v="0"/>
    <s v=""/>
    <n v="4.42"/>
    <n v="22"/>
    <n v="1"/>
    <n v="-2.2999999999999998"/>
    <s v="Friday"/>
    <s v="0-5 min"/>
    <n v="1"/>
    <s v="Between 1.0-1.2"/>
  </r>
  <r>
    <s v="RF008806"/>
    <d v="2026-03-20T20:54:00"/>
    <d v="2026-03-20T00:00:00"/>
    <n v="20"/>
    <x v="0"/>
    <x v="0"/>
    <n v="16.600000000000001"/>
    <n v="363.02"/>
    <m/>
    <n v="1.2"/>
    <n v="5.4"/>
    <n v="11.7"/>
    <n v="92"/>
    <s v="Medium"/>
    <n v="0.67600000000000005"/>
    <x v="2"/>
    <s v="ETA too high"/>
    <n v="4.54"/>
    <n v="2"/>
    <m/>
    <n v="6.3"/>
    <s v="Friday"/>
    <s v="5-10 min"/>
    <n v="0"/>
    <s v="Below 0.8"/>
  </r>
  <r>
    <s v="RF008807"/>
    <d v="2026-03-20T21:00:00"/>
    <d v="2026-03-20T00:00:00"/>
    <n v="21"/>
    <x v="0"/>
    <x v="0"/>
    <n v="1.4"/>
    <n v="71.959999999999994"/>
    <n v="68.239999999999995"/>
    <n v="1.1000000000000001"/>
    <n v="4.7"/>
    <n v="5.8"/>
    <n v="108"/>
    <s v="Medium"/>
    <n v="0.95"/>
    <x v="0"/>
    <s v=""/>
    <n v="4.59"/>
    <n v="2"/>
    <n v="-3.72"/>
    <n v="1.1000000000000001"/>
    <s v="Friday"/>
    <s v="0-5 min"/>
    <n v="1"/>
    <s v="Between 0.8-1.0"/>
  </r>
  <r>
    <s v="RF008808"/>
    <d v="2026-03-20T21:37:00"/>
    <d v="2026-03-20T00:00:00"/>
    <n v="21"/>
    <x v="3"/>
    <x v="0"/>
    <n v="4"/>
    <n v="96.44"/>
    <m/>
    <n v="1"/>
    <n v="6"/>
    <n v="8.9"/>
    <n v="60"/>
    <s v="Medium"/>
    <n v="0.995"/>
    <x v="2"/>
    <s v="Pickup issue"/>
    <n v="4.79"/>
    <n v="11"/>
    <m/>
    <n v="2.9"/>
    <s v="Friday"/>
    <s v="5-10 min"/>
    <n v="0"/>
    <s v="Between 0.8-1.0"/>
  </r>
  <r>
    <s v="RF008809"/>
    <d v="2026-03-20T21:41:00"/>
    <d v="2026-03-20T00:00:00"/>
    <n v="21"/>
    <x v="1"/>
    <x v="1"/>
    <n v="9.1"/>
    <n v="194.86"/>
    <n v="192.81"/>
    <n v="1"/>
    <n v="10"/>
    <n v="14"/>
    <n v="93"/>
    <s v="Medium"/>
    <n v="1.0129999999999999"/>
    <x v="0"/>
    <s v=""/>
    <n v="4.99"/>
    <n v="0"/>
    <n v="-2.0499999999999998"/>
    <n v="4"/>
    <s v="Friday"/>
    <s v="5-10 min"/>
    <n v="1"/>
    <s v="Between 1.0-1.2"/>
  </r>
  <r>
    <s v="RF008810"/>
    <d v="2026-03-20T22:16:00"/>
    <d v="2026-03-20T00:00:00"/>
    <n v="22"/>
    <x v="4"/>
    <x v="0"/>
    <n v="7.7"/>
    <n v="159.94"/>
    <n v="158.94"/>
    <n v="1"/>
    <n v="6.6"/>
    <n v="5.0999999999999996"/>
    <n v="54"/>
    <s v="Low"/>
    <n v="1.85"/>
    <x v="0"/>
    <s v=""/>
    <n v="4.49"/>
    <n v="2"/>
    <n v="-1"/>
    <n v="-1.5"/>
    <s v="Friday"/>
    <s v="5-10 min"/>
    <n v="1"/>
    <s v="Above 1.2"/>
  </r>
  <r>
    <s v="RF008811"/>
    <d v="2026-03-20T22:41:00"/>
    <d v="2026-03-20T00:00:00"/>
    <n v="22"/>
    <x v="0"/>
    <x v="1"/>
    <n v="2.9"/>
    <n v="91.45"/>
    <n v="92.7"/>
    <n v="1"/>
    <n v="3.3"/>
    <n v="4.9000000000000004"/>
    <n v="123"/>
    <s v="Low"/>
    <n v="1.2170000000000001"/>
    <x v="0"/>
    <s v=""/>
    <n v="4.72"/>
    <n v="0"/>
    <n v="1.25"/>
    <n v="1.6"/>
    <s v="Friday"/>
    <s v="0-5 min"/>
    <n v="1"/>
    <s v="Above 1.2"/>
  </r>
  <r>
    <s v="RF008812"/>
    <d v="2026-03-20T22:55:00"/>
    <d v="2026-03-20T00:00:00"/>
    <n v="22"/>
    <x v="2"/>
    <x v="0"/>
    <n v="2.9"/>
    <n v="87.78"/>
    <m/>
    <n v="1"/>
    <n v="2"/>
    <n v="1"/>
    <n v="111"/>
    <s v="Medium"/>
    <n v="1.0740000000000001"/>
    <x v="2"/>
    <s v="Fare too high"/>
    <n v="4.37"/>
    <n v="3"/>
    <m/>
    <n v="-1"/>
    <s v="Friday"/>
    <s v="0-5 min"/>
    <n v="0"/>
    <s v="Between 1.0-1.2"/>
  </r>
  <r>
    <s v="RF008813"/>
    <d v="2026-03-20T22:56:00"/>
    <d v="2026-03-20T00:00:00"/>
    <n v="22"/>
    <x v="2"/>
    <x v="1"/>
    <n v="5.8"/>
    <n v="133.99"/>
    <m/>
    <n v="1.1000000000000001"/>
    <n v="5.0999999999999996"/>
    <m/>
    <n v="109"/>
    <s v="Medium"/>
    <n v="0.94099999999999995"/>
    <x v="3"/>
    <s v="No driver available"/>
    <n v="4.54"/>
    <n v="0"/>
    <m/>
    <m/>
    <s v="Friday"/>
    <s v="5-10 min"/>
    <n v="0"/>
    <s v="Between 0.8-1.0"/>
  </r>
  <r>
    <s v="RF008814"/>
    <d v="2026-03-20T23:06:00"/>
    <d v="2026-03-20T00:00:00"/>
    <n v="23"/>
    <x v="1"/>
    <x v="0"/>
    <n v="2.2000000000000002"/>
    <n v="77.23"/>
    <n v="78.61"/>
    <n v="1"/>
    <n v="4.4000000000000004"/>
    <n v="3"/>
    <n v="91"/>
    <s v="Low"/>
    <n v="1.212"/>
    <x v="0"/>
    <s v=""/>
    <n v="4.68"/>
    <n v="9"/>
    <n v="1.38"/>
    <n v="-1.4"/>
    <s v="Friday"/>
    <s v="0-5 min"/>
    <n v="1"/>
    <s v="Above 1.2"/>
  </r>
  <r>
    <s v="RF008815"/>
    <d v="2026-03-20T23:14:00"/>
    <d v="2026-03-20T00:00:00"/>
    <n v="23"/>
    <x v="1"/>
    <x v="0"/>
    <n v="5.8"/>
    <n v="141.13999999999999"/>
    <n v="145.38999999999999"/>
    <n v="1.1000000000000001"/>
    <n v="6.4"/>
    <n v="6.9"/>
    <n v="95"/>
    <s v="Low"/>
    <n v="1.59"/>
    <x v="0"/>
    <s v=""/>
    <n v="4.7699999999999996"/>
    <n v="3"/>
    <n v="4.25"/>
    <n v="0.5"/>
    <s v="Friday"/>
    <s v="5-10 min"/>
    <n v="1"/>
    <s v="Above 1.2"/>
  </r>
  <r>
    <s v="RF008816"/>
    <d v="2026-03-20T23:21:00"/>
    <d v="2026-03-20T00:00:00"/>
    <n v="23"/>
    <x v="4"/>
    <x v="1"/>
    <n v="9.6"/>
    <n v="194.17"/>
    <n v="178.88"/>
    <n v="1"/>
    <n v="7.1"/>
    <n v="7.5"/>
    <n v="58"/>
    <s v="Low"/>
    <n v="2.2000000000000002"/>
    <x v="0"/>
    <s v=""/>
    <n v="4.26"/>
    <n v="0"/>
    <n v="-15.29"/>
    <n v="0.4"/>
    <s v="Friday"/>
    <s v="5-10 min"/>
    <n v="1"/>
    <s v="Above 1.2"/>
  </r>
  <r>
    <s v="RF008817"/>
    <d v="2026-03-20T23:54:00"/>
    <d v="2026-03-20T00:00:00"/>
    <n v="23"/>
    <x v="1"/>
    <x v="0"/>
    <n v="3.7"/>
    <n v="99.38"/>
    <n v="100.63"/>
    <n v="1"/>
    <n v="5.6"/>
    <n v="4"/>
    <n v="87"/>
    <s v="Low"/>
    <n v="1.302"/>
    <x v="0"/>
    <s v=""/>
    <n v="4.45"/>
    <n v="8"/>
    <n v="1.25"/>
    <n v="-1.6"/>
    <s v="Friday"/>
    <s v="5-10 min"/>
    <n v="1"/>
    <s v="Above 1.2"/>
  </r>
  <r>
    <s v="RF008818"/>
    <d v="2026-03-21T00:10:00"/>
    <d v="2026-03-21T00:00:00"/>
    <n v="0"/>
    <x v="2"/>
    <x v="1"/>
    <n v="5"/>
    <n v="124.61"/>
    <n v="130.94999999999999"/>
    <n v="1"/>
    <n v="6.2"/>
    <n v="9.8000000000000007"/>
    <n v="125"/>
    <s v="Medium"/>
    <n v="1.3129999999999999"/>
    <x v="0"/>
    <s v=""/>
    <n v="4.83"/>
    <n v="0"/>
    <n v="6.34"/>
    <n v="3.6"/>
    <s v="Saturday"/>
    <s v="5-10 min"/>
    <n v="1"/>
    <s v="Above 1.2"/>
  </r>
  <r>
    <s v="RF008819"/>
    <d v="2026-03-21T00:17:00"/>
    <d v="2026-03-21T00:00:00"/>
    <n v="0"/>
    <x v="0"/>
    <x v="0"/>
    <n v="7.1"/>
    <n v="155.74"/>
    <n v="157.41"/>
    <n v="1"/>
    <n v="3.8"/>
    <n v="6.1"/>
    <n v="144"/>
    <s v="Low"/>
    <n v="1.4370000000000001"/>
    <x v="0"/>
    <s v=""/>
    <n v="4.8600000000000003"/>
    <n v="1"/>
    <n v="1.67"/>
    <n v="2.2999999999999998"/>
    <s v="Saturday"/>
    <s v="0-5 min"/>
    <n v="1"/>
    <s v="Above 1.2"/>
  </r>
  <r>
    <s v="RF008820"/>
    <d v="2026-03-21T00:20:00"/>
    <d v="2026-03-21T00:00:00"/>
    <n v="0"/>
    <x v="2"/>
    <x v="0"/>
    <n v="12.6"/>
    <n v="241.9"/>
    <n v="237.25"/>
    <n v="1"/>
    <n v="6"/>
    <n v="6.5"/>
    <n v="117"/>
    <s v="Medium"/>
    <n v="1.1100000000000001"/>
    <x v="0"/>
    <s v=""/>
    <n v="4.59"/>
    <n v="3"/>
    <n v="-4.6500000000000004"/>
    <n v="0.5"/>
    <s v="Saturday"/>
    <s v="5-10 min"/>
    <n v="1"/>
    <s v="Between 1.0-1.2"/>
  </r>
  <r>
    <s v="RF008821"/>
    <d v="2026-03-21T00:27:00"/>
    <d v="2026-03-21T00:00:00"/>
    <n v="0"/>
    <x v="4"/>
    <x v="0"/>
    <n v="7.5"/>
    <n v="167.13"/>
    <n v="172.01"/>
    <n v="1"/>
    <n v="4.9000000000000004"/>
    <n v="13.4"/>
    <n v="60"/>
    <s v="Low"/>
    <n v="1.714"/>
    <x v="0"/>
    <s v=""/>
    <n v="4.6100000000000003"/>
    <n v="52"/>
    <n v="4.88"/>
    <n v="8.5"/>
    <s v="Saturday"/>
    <s v="0-5 min"/>
    <n v="1"/>
    <s v="Above 1.2"/>
  </r>
  <r>
    <s v="RF008822"/>
    <d v="2026-03-21T00:45:00"/>
    <d v="2026-03-21T00:00:00"/>
    <n v="0"/>
    <x v="4"/>
    <x v="0"/>
    <n v="3.5"/>
    <n v="94.96"/>
    <n v="99.85"/>
    <n v="1"/>
    <n v="8.4"/>
    <n v="5.8"/>
    <n v="65"/>
    <s v="Low"/>
    <n v="1.984"/>
    <x v="0"/>
    <s v=""/>
    <n v="4.58"/>
    <n v="5"/>
    <n v="4.8899999999999997"/>
    <n v="-2.6"/>
    <s v="Saturday"/>
    <s v="5-10 min"/>
    <n v="1"/>
    <s v="Above 1.2"/>
  </r>
  <r>
    <s v="RF008823"/>
    <d v="2026-03-21T00:47:00"/>
    <d v="2026-03-21T00:00:00"/>
    <n v="0"/>
    <x v="3"/>
    <x v="0"/>
    <n v="10.6"/>
    <n v="202.96"/>
    <n v="208.63"/>
    <n v="1"/>
    <n v="4.7"/>
    <n v="1.7"/>
    <n v="69"/>
    <s v="Low"/>
    <n v="1.6579999999999999"/>
    <x v="0"/>
    <s v=""/>
    <n v="4.9800000000000004"/>
    <n v="3"/>
    <n v="5.67"/>
    <n v="-3"/>
    <s v="Saturday"/>
    <s v="0-5 min"/>
    <n v="1"/>
    <s v="Above 1.2"/>
  </r>
  <r>
    <s v="RF008824"/>
    <d v="2026-03-21T01:09:00"/>
    <d v="2026-03-21T00:00:00"/>
    <n v="1"/>
    <x v="2"/>
    <x v="1"/>
    <n v="9.1999999999999993"/>
    <n v="188.53"/>
    <n v="173.49"/>
    <n v="1"/>
    <n v="3.8"/>
    <n v="9"/>
    <n v="129"/>
    <s v="Low"/>
    <n v="1.839"/>
    <x v="0"/>
    <s v=""/>
    <n v="4.8600000000000003"/>
    <n v="0"/>
    <n v="-15.04"/>
    <n v="5.2"/>
    <s v="Saturday"/>
    <s v="0-5 min"/>
    <n v="1"/>
    <s v="Above 1.2"/>
  </r>
  <r>
    <s v="RF008825"/>
    <d v="2026-03-21T01:16:00"/>
    <d v="2026-03-21T00:00:00"/>
    <n v="1"/>
    <x v="0"/>
    <x v="0"/>
    <n v="10.4"/>
    <n v="185.27"/>
    <m/>
    <n v="1"/>
    <n v="5.8"/>
    <n v="9.3000000000000007"/>
    <n v="130"/>
    <s v="Low"/>
    <n v="1.3029999999999999"/>
    <x v="2"/>
    <s v="Fare too high"/>
    <n v="5"/>
    <n v="8"/>
    <m/>
    <n v="3.5"/>
    <s v="Saturday"/>
    <s v="5-10 min"/>
    <n v="0"/>
    <s v="Above 1.2"/>
  </r>
  <r>
    <s v="RF008826"/>
    <d v="2026-03-21T01:18:00"/>
    <d v="2026-03-21T00:00:00"/>
    <n v="1"/>
    <x v="1"/>
    <x v="0"/>
    <n v="4.3"/>
    <n v="116.09"/>
    <n v="117.19"/>
    <n v="1.1000000000000001"/>
    <n v="7.4"/>
    <n v="11.6"/>
    <n v="103"/>
    <s v="Low"/>
    <n v="1.8240000000000001"/>
    <x v="0"/>
    <s v=""/>
    <n v="4.9800000000000004"/>
    <n v="18"/>
    <n v="1.1000000000000001"/>
    <n v="4.2"/>
    <s v="Saturday"/>
    <s v="5-10 min"/>
    <n v="1"/>
    <s v="Above 1.2"/>
  </r>
  <r>
    <s v="RF008827"/>
    <d v="2026-03-21T01:29:00"/>
    <d v="2026-03-21T00:00:00"/>
    <n v="1"/>
    <x v="3"/>
    <x v="0"/>
    <n v="11.7"/>
    <n v="241.68"/>
    <n v="236.02"/>
    <n v="1"/>
    <n v="5.9"/>
    <n v="11"/>
    <n v="78"/>
    <s v="Low"/>
    <n v="1.9239999999999999"/>
    <x v="0"/>
    <s v=""/>
    <n v="4.7"/>
    <n v="14"/>
    <n v="-5.66"/>
    <n v="5.0999999999999996"/>
    <s v="Saturday"/>
    <s v="5-10 min"/>
    <n v="1"/>
    <s v="Above 1.2"/>
  </r>
  <r>
    <s v="RF008828"/>
    <d v="2026-03-21T01:36:00"/>
    <d v="2026-03-21T00:00:00"/>
    <n v="1"/>
    <x v="1"/>
    <x v="0"/>
    <n v="3.7"/>
    <n v="98.37"/>
    <n v="103.32"/>
    <n v="1.1000000000000001"/>
    <n v="5.0999999999999996"/>
    <n v="10.1"/>
    <n v="109"/>
    <s v="Low"/>
    <n v="1.923"/>
    <x v="0"/>
    <s v=""/>
    <n v="4.67"/>
    <n v="4"/>
    <n v="4.95"/>
    <n v="5"/>
    <s v="Saturday"/>
    <s v="5-10 min"/>
    <n v="1"/>
    <s v="Above 1.2"/>
  </r>
  <r>
    <s v="RF008829"/>
    <d v="2026-03-21T01:52:00"/>
    <d v="2026-03-21T00:00:00"/>
    <n v="1"/>
    <x v="3"/>
    <x v="0"/>
    <n v="2.9"/>
    <n v="87.25"/>
    <n v="82.98"/>
    <n v="1"/>
    <n v="4.0999999999999996"/>
    <n v="2.5"/>
    <n v="68"/>
    <s v="Low"/>
    <n v="1.794"/>
    <x v="0"/>
    <s v=""/>
    <n v="4.75"/>
    <n v="26"/>
    <n v="-4.2699999999999996"/>
    <n v="-1.6"/>
    <s v="Saturday"/>
    <s v="0-5 min"/>
    <n v="1"/>
    <s v="Above 1.2"/>
  </r>
  <r>
    <s v="RF008830"/>
    <d v="2026-03-21T02:07:00"/>
    <d v="2026-03-21T00:00:00"/>
    <n v="2"/>
    <x v="0"/>
    <x v="1"/>
    <n v="11.9"/>
    <n v="234.99"/>
    <n v="239.69"/>
    <n v="1"/>
    <n v="2.4"/>
    <n v="2.8"/>
    <n v="142"/>
    <s v="Medium"/>
    <n v="1.35"/>
    <x v="0"/>
    <s v=""/>
    <n v="4.71"/>
    <n v="0"/>
    <n v="4.7"/>
    <n v="0.4"/>
    <s v="Saturday"/>
    <s v="0-5 min"/>
    <n v="1"/>
    <s v="Above 1.2"/>
  </r>
  <r>
    <s v="RF008831"/>
    <d v="2026-03-21T02:10:00"/>
    <d v="2026-03-21T00:00:00"/>
    <n v="2"/>
    <x v="0"/>
    <x v="1"/>
    <n v="5.6"/>
    <n v="120.1"/>
    <n v="122.52"/>
    <n v="1"/>
    <n v="6.7"/>
    <n v="9.6999999999999993"/>
    <n v="118"/>
    <s v="Medium"/>
    <n v="1.004"/>
    <x v="0"/>
    <s v=""/>
    <n v="4.8499999999999996"/>
    <n v="0"/>
    <n v="2.42"/>
    <n v="3"/>
    <s v="Saturday"/>
    <s v="5-10 min"/>
    <n v="1"/>
    <s v="Between 1.0-1.2"/>
  </r>
  <r>
    <s v="RF008832"/>
    <d v="2026-03-21T02:20:00"/>
    <d v="2026-03-21T00:00:00"/>
    <n v="2"/>
    <x v="0"/>
    <x v="0"/>
    <n v="5.7"/>
    <n v="140.22"/>
    <n v="138.65"/>
    <n v="1"/>
    <n v="6.7"/>
    <n v="3.5"/>
    <n v="128"/>
    <s v="Low"/>
    <n v="1.446"/>
    <x v="0"/>
    <s v=""/>
    <n v="4.8099999999999996"/>
    <n v="6"/>
    <n v="-1.57"/>
    <n v="-3.2"/>
    <s v="Saturday"/>
    <s v="5-10 min"/>
    <n v="1"/>
    <s v="Above 1.2"/>
  </r>
  <r>
    <s v="RF008833"/>
    <d v="2026-03-21T02:29:00"/>
    <d v="2026-03-21T00:00:00"/>
    <n v="2"/>
    <x v="3"/>
    <x v="1"/>
    <n v="2.2999999999999998"/>
    <n v="71.64"/>
    <n v="72.61"/>
    <n v="1"/>
    <n v="2"/>
    <n v="1"/>
    <n v="75"/>
    <s v="Low"/>
    <n v="1.8240000000000001"/>
    <x v="0"/>
    <s v=""/>
    <n v="4.9400000000000004"/>
    <n v="0"/>
    <n v="0.97"/>
    <n v="-1"/>
    <s v="Saturday"/>
    <s v="0-5 min"/>
    <n v="1"/>
    <s v="Above 1.2"/>
  </r>
  <r>
    <s v="RF008834"/>
    <d v="2026-03-21T02:34:00"/>
    <d v="2026-03-21T00:00:00"/>
    <n v="2"/>
    <x v="2"/>
    <x v="1"/>
    <n v="2.5"/>
    <n v="76.150000000000006"/>
    <n v="81.31"/>
    <n v="1"/>
    <n v="2.4"/>
    <n v="8.6"/>
    <n v="131"/>
    <s v="Low"/>
    <n v="1.75"/>
    <x v="0"/>
    <s v=""/>
    <n v="4.5599999999999996"/>
    <n v="0"/>
    <n v="5.16"/>
    <n v="6.2"/>
    <s v="Saturday"/>
    <s v="0-5 min"/>
    <n v="1"/>
    <s v="Above 1.2"/>
  </r>
  <r>
    <s v="RF008835"/>
    <d v="2026-03-21T02:38:00"/>
    <d v="2026-03-21T00:00:00"/>
    <n v="2"/>
    <x v="2"/>
    <x v="0"/>
    <n v="3"/>
    <n v="83.74"/>
    <n v="83.68"/>
    <n v="1"/>
    <n v="5.7"/>
    <n v="3"/>
    <n v="111"/>
    <s v="Low"/>
    <n v="1.4530000000000001"/>
    <x v="0"/>
    <s v=""/>
    <n v="4.8"/>
    <n v="2"/>
    <n v="-0.06"/>
    <n v="-2.7"/>
    <s v="Saturday"/>
    <s v="5-10 min"/>
    <n v="1"/>
    <s v="Above 1.2"/>
  </r>
  <r>
    <s v="RF008836"/>
    <d v="2026-03-21T02:41:00"/>
    <d v="2026-03-21T00:00:00"/>
    <n v="2"/>
    <x v="2"/>
    <x v="0"/>
    <n v="4"/>
    <n v="92.9"/>
    <n v="92.48"/>
    <n v="1"/>
    <n v="3.2"/>
    <n v="5.5"/>
    <n v="118"/>
    <s v="Low"/>
    <n v="1.3340000000000001"/>
    <x v="0"/>
    <s v=""/>
    <n v="4.63"/>
    <n v="8"/>
    <n v="-0.42"/>
    <n v="2.2999999999999998"/>
    <s v="Saturday"/>
    <s v="0-5 min"/>
    <n v="1"/>
    <s v="Above 1.2"/>
  </r>
  <r>
    <s v="RF008837"/>
    <d v="2026-03-21T02:47:00"/>
    <d v="2026-03-21T00:00:00"/>
    <n v="2"/>
    <x v="2"/>
    <x v="0"/>
    <n v="4.0999999999999996"/>
    <n v="113.66"/>
    <m/>
    <n v="1.1000000000000001"/>
    <n v="5.4"/>
    <m/>
    <n v="119"/>
    <s v="Medium"/>
    <n v="1.101"/>
    <x v="3"/>
    <s v="No driver available"/>
    <n v="4.92"/>
    <n v="7"/>
    <m/>
    <m/>
    <s v="Saturday"/>
    <s v="5-10 min"/>
    <n v="0"/>
    <s v="Between 1.0-1.2"/>
  </r>
  <r>
    <s v="RF008838"/>
    <d v="2026-03-21T02:50:00"/>
    <d v="2026-03-21T00:00:00"/>
    <n v="2"/>
    <x v="3"/>
    <x v="0"/>
    <n v="1.1000000000000001"/>
    <n v="54.62"/>
    <m/>
    <n v="1"/>
    <n v="2.1"/>
    <n v="4.3"/>
    <n v="69"/>
    <s v="Low"/>
    <n v="2.2000000000000002"/>
    <x v="1"/>
    <s v="Driver unavailable"/>
    <n v="4.32"/>
    <n v="4"/>
    <m/>
    <n v="2.2000000000000002"/>
    <s v="Saturday"/>
    <s v="0-5 min"/>
    <n v="0"/>
    <s v="Above 1.2"/>
  </r>
  <r>
    <s v="RF008839"/>
    <d v="2026-03-21T03:04:00"/>
    <d v="2026-03-21T00:00:00"/>
    <n v="3"/>
    <x v="1"/>
    <x v="0"/>
    <n v="9.1"/>
    <n v="198.47"/>
    <n v="199.12"/>
    <n v="1"/>
    <n v="2.4"/>
    <n v="1"/>
    <n v="90"/>
    <s v="Low"/>
    <n v="1.8979999999999999"/>
    <x v="0"/>
    <s v=""/>
    <n v="4.8499999999999996"/>
    <n v="4"/>
    <n v="0.65"/>
    <n v="-1.4"/>
    <s v="Saturday"/>
    <s v="0-5 min"/>
    <n v="1"/>
    <s v="Above 1.2"/>
  </r>
  <r>
    <s v="RF008840"/>
    <d v="2026-03-21T03:12:00"/>
    <d v="2026-03-21T00:00:00"/>
    <n v="3"/>
    <x v="1"/>
    <x v="1"/>
    <n v="16.399999999999999"/>
    <n v="339.42"/>
    <n v="325.39"/>
    <n v="1.1000000000000001"/>
    <n v="2"/>
    <n v="4.3"/>
    <n v="105"/>
    <s v="Low"/>
    <n v="1.82"/>
    <x v="0"/>
    <s v=""/>
    <n v="4.5199999999999996"/>
    <n v="0"/>
    <n v="-14.03"/>
    <n v="2.2999999999999998"/>
    <s v="Saturday"/>
    <s v="0-5 min"/>
    <n v="1"/>
    <s v="Above 1.2"/>
  </r>
  <r>
    <s v="RF008841"/>
    <d v="2026-03-21T03:31:00"/>
    <d v="2026-03-21T00:00:00"/>
    <n v="3"/>
    <x v="0"/>
    <x v="0"/>
    <n v="2.2999999999999998"/>
    <n v="75.790000000000006"/>
    <n v="75.040000000000006"/>
    <n v="1"/>
    <n v="4"/>
    <n v="1"/>
    <n v="117"/>
    <s v="Low"/>
    <n v="1.151"/>
    <x v="0"/>
    <s v=""/>
    <n v="4.71"/>
    <n v="13"/>
    <n v="-0.75"/>
    <n v="-3"/>
    <s v="Saturday"/>
    <s v="0-5 min"/>
    <n v="1"/>
    <s v="Between 1.0-1.2"/>
  </r>
  <r>
    <s v="RF008842"/>
    <d v="2026-03-21T03:33:00"/>
    <d v="2026-03-21T00:00:00"/>
    <n v="3"/>
    <x v="1"/>
    <x v="0"/>
    <n v="5.3"/>
    <n v="129.82"/>
    <n v="132.41999999999999"/>
    <n v="1"/>
    <n v="4.3"/>
    <n v="4.2"/>
    <n v="110"/>
    <s v="Medium"/>
    <n v="1.1910000000000001"/>
    <x v="0"/>
    <s v=""/>
    <n v="4.75"/>
    <n v="61"/>
    <n v="2.6"/>
    <n v="-0.1"/>
    <s v="Saturday"/>
    <s v="0-5 min"/>
    <n v="1"/>
    <s v="Between 1.0-1.2"/>
  </r>
  <r>
    <s v="RF008843"/>
    <d v="2026-03-21T03:34:00"/>
    <d v="2026-03-21T00:00:00"/>
    <n v="3"/>
    <x v="2"/>
    <x v="0"/>
    <n v="10.1"/>
    <n v="211.95"/>
    <n v="212.3"/>
    <n v="1"/>
    <n v="2"/>
    <n v="2.4"/>
    <n v="131"/>
    <s v="Medium"/>
    <n v="1.36"/>
    <x v="0"/>
    <s v=""/>
    <n v="4.57"/>
    <n v="4"/>
    <n v="0.35"/>
    <n v="0.4"/>
    <s v="Saturday"/>
    <s v="0-5 min"/>
    <n v="1"/>
    <s v="Above 1.2"/>
  </r>
  <r>
    <s v="RF008844"/>
    <d v="2026-03-21T03:37:00"/>
    <d v="2026-03-21T00:00:00"/>
    <n v="3"/>
    <x v="1"/>
    <x v="0"/>
    <n v="11.4"/>
    <n v="215.13"/>
    <n v="204.28"/>
    <n v="1"/>
    <n v="2"/>
    <n v="3.5"/>
    <n v="95"/>
    <s v="Low"/>
    <n v="1.5820000000000001"/>
    <x v="0"/>
    <s v=""/>
    <n v="4.62"/>
    <n v="8"/>
    <n v="-10.85"/>
    <n v="1.5"/>
    <s v="Saturday"/>
    <s v="0-5 min"/>
    <n v="1"/>
    <s v="Above 1.2"/>
  </r>
  <r>
    <s v="RF008845"/>
    <d v="2026-03-21T03:38:00"/>
    <d v="2026-03-21T00:00:00"/>
    <n v="3"/>
    <x v="2"/>
    <x v="1"/>
    <n v="3.9"/>
    <n v="106.47"/>
    <n v="105.73"/>
    <n v="1"/>
    <n v="3.3"/>
    <n v="7.8"/>
    <n v="107"/>
    <s v="Low"/>
    <n v="1.2090000000000001"/>
    <x v="0"/>
    <s v=""/>
    <n v="4.7699999999999996"/>
    <n v="0"/>
    <n v="-0.74"/>
    <n v="4.5"/>
    <s v="Saturday"/>
    <s v="0-5 min"/>
    <n v="1"/>
    <s v="Above 1.2"/>
  </r>
  <r>
    <s v="RF008846"/>
    <d v="2026-03-21T03:39:00"/>
    <d v="2026-03-21T00:00:00"/>
    <n v="3"/>
    <x v="0"/>
    <x v="0"/>
    <n v="10.5"/>
    <n v="220.62"/>
    <n v="225.89"/>
    <n v="1.1000000000000001"/>
    <n v="3.9"/>
    <n v="2.2000000000000002"/>
    <n v="131"/>
    <s v="Medium"/>
    <n v="0.98399999999999999"/>
    <x v="0"/>
    <s v=""/>
    <n v="4.67"/>
    <n v="18"/>
    <n v="5.27"/>
    <n v="-1.7"/>
    <s v="Saturday"/>
    <s v="0-5 min"/>
    <n v="1"/>
    <s v="Between 0.8-1.0"/>
  </r>
  <r>
    <s v="RF008847"/>
    <d v="2026-03-21T04:19:00"/>
    <d v="2026-03-21T00:00:00"/>
    <n v="4"/>
    <x v="2"/>
    <x v="0"/>
    <n v="1.9"/>
    <n v="64.83"/>
    <n v="63.25"/>
    <n v="1"/>
    <n v="2.6"/>
    <n v="6.2"/>
    <n v="115"/>
    <s v="Low"/>
    <n v="1.3169999999999999"/>
    <x v="0"/>
    <s v=""/>
    <n v="4.78"/>
    <n v="29"/>
    <n v="-1.58"/>
    <n v="3.6"/>
    <s v="Saturday"/>
    <s v="0-5 min"/>
    <n v="1"/>
    <s v="Above 1.2"/>
  </r>
  <r>
    <s v="RF008848"/>
    <d v="2026-03-21T04:47:00"/>
    <d v="2026-03-21T00:00:00"/>
    <n v="4"/>
    <x v="0"/>
    <x v="1"/>
    <n v="0.7"/>
    <n v="52.59"/>
    <n v="53.59"/>
    <n v="1"/>
    <n v="5.5"/>
    <n v="10.6"/>
    <n v="130"/>
    <s v="Medium"/>
    <n v="1.244"/>
    <x v="0"/>
    <s v=""/>
    <n v="4.92"/>
    <n v="0"/>
    <n v="1"/>
    <n v="5.0999999999999996"/>
    <s v="Saturday"/>
    <s v="5-10 min"/>
    <n v="1"/>
    <s v="Above 1.2"/>
  </r>
  <r>
    <s v="RF008849"/>
    <d v="2026-03-21T05:37:00"/>
    <d v="2026-03-21T00:00:00"/>
    <n v="5"/>
    <x v="2"/>
    <x v="0"/>
    <n v="4"/>
    <n v="98.75"/>
    <n v="96.28"/>
    <n v="1"/>
    <n v="3.4"/>
    <n v="2"/>
    <n v="122"/>
    <s v="Low"/>
    <n v="1.4159999999999999"/>
    <x v="0"/>
    <s v=""/>
    <n v="4.68"/>
    <n v="2"/>
    <n v="-2.4700000000000002"/>
    <n v="-1.4"/>
    <s v="Saturday"/>
    <s v="0-5 min"/>
    <n v="1"/>
    <s v="Above 1.2"/>
  </r>
  <r>
    <s v="RF008850"/>
    <d v="2026-03-21T05:53:00"/>
    <d v="2026-03-21T00:00:00"/>
    <n v="5"/>
    <x v="0"/>
    <x v="0"/>
    <n v="17.3"/>
    <n v="302.58"/>
    <n v="317.33999999999997"/>
    <n v="1"/>
    <n v="4.7"/>
    <n v="1"/>
    <n v="121"/>
    <s v="Medium"/>
    <n v="1.0009999999999999"/>
    <x v="0"/>
    <s v=""/>
    <n v="4.91"/>
    <n v="4"/>
    <n v="14.76"/>
    <n v="-3.7"/>
    <s v="Saturday"/>
    <s v="0-5 min"/>
    <n v="1"/>
    <s v="Between 1.0-1.2"/>
  </r>
  <r>
    <s v="RF008851"/>
    <d v="2026-03-21T05:57:00"/>
    <d v="2026-03-21T00:00:00"/>
    <n v="5"/>
    <x v="1"/>
    <x v="1"/>
    <n v="5.5"/>
    <n v="113.58"/>
    <n v="113.3"/>
    <n v="1"/>
    <n v="5.0999999999999996"/>
    <n v="4.9000000000000004"/>
    <n v="110"/>
    <s v="Low"/>
    <n v="1.718"/>
    <x v="0"/>
    <s v=""/>
    <n v="4.5199999999999996"/>
    <n v="0"/>
    <n v="-0.28000000000000003"/>
    <n v="-0.2"/>
    <s v="Saturday"/>
    <s v="5-10 min"/>
    <n v="1"/>
    <s v="Above 1.2"/>
  </r>
  <r>
    <s v="RF008852"/>
    <d v="2026-03-21T06:03:00"/>
    <d v="2026-03-21T00:00:00"/>
    <n v="6"/>
    <x v="1"/>
    <x v="0"/>
    <n v="21.5"/>
    <n v="330.69"/>
    <n v="341.57"/>
    <n v="1"/>
    <n v="2.5"/>
    <n v="6.8"/>
    <n v="94"/>
    <s v="Medium"/>
    <n v="1.111"/>
    <x v="0"/>
    <s v=""/>
    <n v="5"/>
    <n v="23"/>
    <n v="10.88"/>
    <n v="4.3"/>
    <s v="Saturday"/>
    <s v="0-5 min"/>
    <n v="1"/>
    <s v="Between 1.0-1.2"/>
  </r>
  <r>
    <s v="RF008853"/>
    <d v="2026-03-21T06:21:00"/>
    <d v="2026-03-21T00:00:00"/>
    <n v="6"/>
    <x v="0"/>
    <x v="0"/>
    <n v="2"/>
    <n v="70.94"/>
    <n v="72.34"/>
    <n v="1"/>
    <n v="5.8"/>
    <n v="10.5"/>
    <n v="140"/>
    <s v="Medium"/>
    <n v="1.0609999999999999"/>
    <x v="0"/>
    <s v=""/>
    <n v="4.46"/>
    <n v="2"/>
    <n v="1.4"/>
    <n v="4.7"/>
    <s v="Saturday"/>
    <s v="5-10 min"/>
    <n v="1"/>
    <s v="Between 1.0-1.2"/>
  </r>
  <r>
    <s v="RF008854"/>
    <d v="2026-03-21T06:33:00"/>
    <d v="2026-03-21T00:00:00"/>
    <n v="6"/>
    <x v="3"/>
    <x v="0"/>
    <n v="3.5"/>
    <n v="94.97"/>
    <n v="100.76"/>
    <n v="1"/>
    <n v="4.7"/>
    <n v="3.4"/>
    <n v="64"/>
    <s v="Low"/>
    <n v="1.423"/>
    <x v="0"/>
    <s v=""/>
    <n v="4.57"/>
    <n v="2"/>
    <n v="5.79"/>
    <n v="-1.3"/>
    <s v="Saturday"/>
    <s v="0-5 min"/>
    <n v="1"/>
    <s v="Above 1.2"/>
  </r>
  <r>
    <s v="RF008855"/>
    <d v="2026-03-21T06:43:00"/>
    <d v="2026-03-21T00:00:00"/>
    <n v="6"/>
    <x v="0"/>
    <x v="1"/>
    <n v="8.9"/>
    <n v="163.56"/>
    <n v="169.75"/>
    <n v="1"/>
    <n v="4.5999999999999996"/>
    <n v="5.9"/>
    <n v="130"/>
    <s v="Medium"/>
    <n v="1.1679999999999999"/>
    <x v="0"/>
    <s v=""/>
    <n v="4.9400000000000004"/>
    <n v="0"/>
    <n v="6.19"/>
    <n v="1.3"/>
    <s v="Saturday"/>
    <s v="0-5 min"/>
    <n v="1"/>
    <s v="Between 1.0-1.2"/>
  </r>
  <r>
    <s v="RF008856"/>
    <d v="2026-03-21T07:02:00"/>
    <d v="2026-03-21T00:00:00"/>
    <n v="7"/>
    <x v="1"/>
    <x v="0"/>
    <n v="11.8"/>
    <n v="192.3"/>
    <n v="194.3"/>
    <n v="1"/>
    <n v="3"/>
    <n v="6"/>
    <n v="98"/>
    <s v="Low"/>
    <n v="1.536"/>
    <x v="0"/>
    <s v=""/>
    <n v="4.8600000000000003"/>
    <n v="2"/>
    <n v="2"/>
    <n v="3"/>
    <s v="Saturday"/>
    <s v="0-5 min"/>
    <n v="1"/>
    <s v="Above 1.2"/>
  </r>
  <r>
    <s v="RF008857"/>
    <d v="2026-03-21T07:21:00"/>
    <d v="2026-03-21T00:00:00"/>
    <n v="7"/>
    <x v="4"/>
    <x v="0"/>
    <n v="7.6"/>
    <n v="141.15"/>
    <m/>
    <n v="1"/>
    <n v="6.7"/>
    <n v="10.5"/>
    <n v="60"/>
    <s v="Low"/>
    <n v="1.742"/>
    <x v="2"/>
    <s v="Fare too high"/>
    <n v="4.8099999999999996"/>
    <n v="2"/>
    <m/>
    <n v="3.8"/>
    <s v="Saturday"/>
    <s v="5-10 min"/>
    <n v="0"/>
    <s v="Above 1.2"/>
  </r>
  <r>
    <s v="RF008858"/>
    <d v="2026-03-21T07:24:00"/>
    <d v="2026-03-21T00:00:00"/>
    <n v="7"/>
    <x v="3"/>
    <x v="0"/>
    <n v="3.8"/>
    <n v="93.04"/>
    <m/>
    <n v="1"/>
    <n v="2"/>
    <n v="5"/>
    <n v="65"/>
    <s v="Low"/>
    <n v="1.7250000000000001"/>
    <x v="2"/>
    <s v="Fare too high"/>
    <n v="4.71"/>
    <n v="23"/>
    <m/>
    <n v="3"/>
    <s v="Saturday"/>
    <s v="0-5 min"/>
    <n v="0"/>
    <s v="Above 1.2"/>
  </r>
  <r>
    <s v="RF008859"/>
    <d v="2026-03-21T07:27:00"/>
    <d v="2026-03-21T00:00:00"/>
    <n v="7"/>
    <x v="1"/>
    <x v="0"/>
    <n v="21"/>
    <n v="339.16"/>
    <n v="324.31"/>
    <n v="1.1000000000000001"/>
    <n v="4.5"/>
    <n v="9.6"/>
    <n v="90"/>
    <s v="Low"/>
    <n v="1.26"/>
    <x v="0"/>
    <s v=""/>
    <n v="4.5599999999999996"/>
    <n v="6"/>
    <n v="-14.85"/>
    <n v="5.0999999999999996"/>
    <s v="Saturday"/>
    <s v="0-5 min"/>
    <n v="1"/>
    <s v="Above 1.2"/>
  </r>
  <r>
    <s v="RF008860"/>
    <d v="2026-03-21T07:37:00"/>
    <d v="2026-03-21T00:00:00"/>
    <n v="7"/>
    <x v="2"/>
    <x v="0"/>
    <n v="5"/>
    <n v="111.75"/>
    <m/>
    <n v="1"/>
    <n v="3"/>
    <n v="6.2"/>
    <n v="108"/>
    <s v="Medium"/>
    <n v="1.0549999999999999"/>
    <x v="2"/>
    <s v="ETA too high"/>
    <n v="4.4400000000000004"/>
    <n v="5"/>
    <m/>
    <n v="3.2"/>
    <s v="Saturday"/>
    <s v="0-5 min"/>
    <n v="0"/>
    <s v="Between 1.0-1.2"/>
  </r>
  <r>
    <s v="RF008861"/>
    <d v="2026-03-21T07:43:00"/>
    <d v="2026-03-21T00:00:00"/>
    <n v="7"/>
    <x v="3"/>
    <x v="1"/>
    <n v="3.8"/>
    <n v="96.65"/>
    <n v="92.02"/>
    <n v="1"/>
    <n v="3.9"/>
    <n v="4.5999999999999996"/>
    <n v="62"/>
    <s v="Low"/>
    <n v="1.3009999999999999"/>
    <x v="0"/>
    <s v=""/>
    <n v="4.83"/>
    <n v="0"/>
    <n v="-4.63"/>
    <n v="0.7"/>
    <s v="Saturday"/>
    <s v="0-5 min"/>
    <n v="1"/>
    <s v="Above 1.2"/>
  </r>
  <r>
    <s v="RF008862"/>
    <d v="2026-03-21T07:58:00"/>
    <d v="2026-03-21T00:00:00"/>
    <n v="7"/>
    <x v="2"/>
    <x v="0"/>
    <n v="7.1"/>
    <n v="157.02000000000001"/>
    <n v="153.6"/>
    <n v="1"/>
    <n v="2"/>
    <n v="3.6"/>
    <n v="116"/>
    <s v="Medium"/>
    <n v="1.1990000000000001"/>
    <x v="0"/>
    <s v=""/>
    <n v="4.8600000000000003"/>
    <n v="3"/>
    <n v="-3.42"/>
    <n v="1.6"/>
    <s v="Saturday"/>
    <s v="0-5 min"/>
    <n v="1"/>
    <s v="Between 1.0-1.2"/>
  </r>
  <r>
    <s v="RF008863"/>
    <d v="2026-03-21T08:08:00"/>
    <d v="2026-03-21T00:00:00"/>
    <n v="8"/>
    <x v="3"/>
    <x v="0"/>
    <n v="9.4"/>
    <n v="178.26"/>
    <n v="173.9"/>
    <n v="1"/>
    <n v="3.7"/>
    <n v="5.2"/>
    <n v="74"/>
    <s v="Low"/>
    <n v="2.036"/>
    <x v="0"/>
    <s v=""/>
    <n v="4.82"/>
    <n v="2"/>
    <n v="-4.3600000000000003"/>
    <n v="1.5"/>
    <s v="Saturday"/>
    <s v="0-5 min"/>
    <n v="1"/>
    <s v="Above 1.2"/>
  </r>
  <r>
    <s v="RF008864"/>
    <d v="2026-03-21T08:17:00"/>
    <d v="2026-03-21T00:00:00"/>
    <n v="8"/>
    <x v="3"/>
    <x v="0"/>
    <n v="3.5"/>
    <n v="94.54"/>
    <n v="97.06"/>
    <n v="1"/>
    <n v="2.8"/>
    <n v="5.7"/>
    <n v="64"/>
    <s v="Low"/>
    <n v="1.601"/>
    <x v="0"/>
    <s v=""/>
    <n v="4.68"/>
    <n v="38"/>
    <n v="2.52"/>
    <n v="2.9"/>
    <s v="Saturday"/>
    <s v="0-5 min"/>
    <n v="1"/>
    <s v="Above 1.2"/>
  </r>
  <r>
    <s v="RF008865"/>
    <d v="2026-03-21T08:19:00"/>
    <d v="2026-03-21T00:00:00"/>
    <n v="8"/>
    <x v="0"/>
    <x v="0"/>
    <n v="2.2999999999999998"/>
    <n v="102.1"/>
    <n v="105.09"/>
    <n v="1.3"/>
    <n v="4.3"/>
    <n v="1.1000000000000001"/>
    <n v="122"/>
    <s v="High"/>
    <n v="0.73"/>
    <x v="0"/>
    <s v=""/>
    <n v="5"/>
    <n v="9"/>
    <n v="2.99"/>
    <n v="-3.2"/>
    <s v="Saturday"/>
    <s v="0-5 min"/>
    <n v="1"/>
    <s v="Below 0.8"/>
  </r>
  <r>
    <s v="RF008866"/>
    <d v="2026-03-21T08:30:00"/>
    <d v="2026-03-21T00:00:00"/>
    <n v="8"/>
    <x v="0"/>
    <x v="0"/>
    <n v="10.3"/>
    <n v="238.3"/>
    <n v="227.85"/>
    <n v="1.2"/>
    <n v="7.6"/>
    <n v="6.8"/>
    <n v="128"/>
    <s v="High"/>
    <n v="0.86"/>
    <x v="0"/>
    <s v=""/>
    <n v="4.82"/>
    <n v="15"/>
    <n v="-10.45"/>
    <n v="-0.8"/>
    <s v="Saturday"/>
    <s v="5-10 min"/>
    <n v="1"/>
    <s v="Between 0.8-1.0"/>
  </r>
  <r>
    <s v="RF008867"/>
    <d v="2026-03-21T08:35:00"/>
    <d v="2026-03-21T00:00:00"/>
    <n v="8"/>
    <x v="1"/>
    <x v="0"/>
    <n v="0.7"/>
    <n v="50.71"/>
    <n v="47.62"/>
    <n v="1"/>
    <n v="3.7"/>
    <n v="5.6"/>
    <n v="84"/>
    <s v="Low"/>
    <n v="1.075"/>
    <x v="0"/>
    <s v=""/>
    <n v="4.75"/>
    <n v="5"/>
    <n v="-3.09"/>
    <n v="1.9"/>
    <s v="Saturday"/>
    <s v="0-5 min"/>
    <n v="1"/>
    <s v="Between 1.0-1.2"/>
  </r>
  <r>
    <s v="RF008868"/>
    <d v="2026-03-21T08:48:00"/>
    <d v="2026-03-21T00:00:00"/>
    <n v="8"/>
    <x v="2"/>
    <x v="1"/>
    <n v="2.4"/>
    <n v="94.22"/>
    <m/>
    <n v="1.3"/>
    <n v="7.2"/>
    <m/>
    <n v="86"/>
    <s v="High"/>
    <n v="0.63"/>
    <x v="3"/>
    <s v="No driver available"/>
    <n v="4.79"/>
    <n v="0"/>
    <m/>
    <m/>
    <s v="Saturday"/>
    <s v="5-10 min"/>
    <n v="0"/>
    <s v="Below 0.8"/>
  </r>
  <r>
    <s v="RF008869"/>
    <d v="2026-03-21T08:55:00"/>
    <d v="2026-03-21T00:00:00"/>
    <n v="8"/>
    <x v="0"/>
    <x v="0"/>
    <n v="2.4"/>
    <n v="81.14"/>
    <n v="81.98"/>
    <n v="1.1000000000000001"/>
    <n v="7.1"/>
    <n v="10.9"/>
    <n v="115"/>
    <s v="Medium"/>
    <n v="0.84499999999999997"/>
    <x v="0"/>
    <s v=""/>
    <n v="5"/>
    <n v="4"/>
    <n v="0.84"/>
    <n v="3.8"/>
    <s v="Saturday"/>
    <s v="5-10 min"/>
    <n v="1"/>
    <s v="Between 0.8-1.0"/>
  </r>
  <r>
    <s v="RF008870"/>
    <d v="2026-03-21T09:13:00"/>
    <d v="2026-03-21T00:00:00"/>
    <n v="9"/>
    <x v="4"/>
    <x v="0"/>
    <n v="3.5"/>
    <n v="89.02"/>
    <n v="82.73"/>
    <n v="1"/>
    <n v="6.3"/>
    <n v="1"/>
    <n v="58"/>
    <s v="Medium"/>
    <n v="0.97299999999999998"/>
    <x v="0"/>
    <s v=""/>
    <n v="4.5599999999999996"/>
    <n v="10"/>
    <n v="-6.29"/>
    <n v="-5.3"/>
    <s v="Saturday"/>
    <s v="5-10 min"/>
    <n v="1"/>
    <s v="Between 0.8-1.0"/>
  </r>
  <r>
    <s v="RF008871"/>
    <d v="2026-03-21T09:17:00"/>
    <d v="2026-03-21T00:00:00"/>
    <n v="9"/>
    <x v="3"/>
    <x v="0"/>
    <n v="9.9"/>
    <n v="192.65"/>
    <n v="207.01"/>
    <n v="1.1000000000000001"/>
    <n v="5.0999999999999996"/>
    <n v="9.6"/>
    <n v="72"/>
    <s v="Low"/>
    <n v="1.3620000000000001"/>
    <x v="0"/>
    <s v=""/>
    <n v="4.57"/>
    <n v="17"/>
    <n v="14.36"/>
    <n v="4.5"/>
    <s v="Saturday"/>
    <s v="5-10 min"/>
    <n v="1"/>
    <s v="Above 1.2"/>
  </r>
  <r>
    <s v="RF008872"/>
    <d v="2026-03-21T09:18:00"/>
    <d v="2026-03-21T00:00:00"/>
    <n v="9"/>
    <x v="3"/>
    <x v="0"/>
    <n v="10.9"/>
    <n v="194.42"/>
    <n v="196.9"/>
    <n v="1"/>
    <n v="4.0999999999999996"/>
    <n v="5.4"/>
    <n v="54"/>
    <s v="Low"/>
    <n v="0.97299999999999998"/>
    <x v="0"/>
    <s v=""/>
    <n v="4.75"/>
    <n v="9"/>
    <n v="2.48"/>
    <n v="1.3"/>
    <s v="Saturday"/>
    <s v="0-5 min"/>
    <n v="1"/>
    <s v="Between 0.8-1.0"/>
  </r>
  <r>
    <s v="RF008873"/>
    <d v="2026-03-21T09:29:00"/>
    <d v="2026-03-21T00:00:00"/>
    <n v="9"/>
    <x v="4"/>
    <x v="0"/>
    <n v="5.3"/>
    <n v="122.11"/>
    <n v="121.09"/>
    <n v="1"/>
    <n v="4.5"/>
    <n v="1"/>
    <n v="59"/>
    <s v="Low"/>
    <n v="1.216"/>
    <x v="0"/>
    <s v=""/>
    <n v="4.71"/>
    <n v="21"/>
    <n v="-1.02"/>
    <n v="-3.5"/>
    <s v="Saturday"/>
    <s v="0-5 min"/>
    <n v="1"/>
    <s v="Above 1.2"/>
  </r>
  <r>
    <s v="RF008874"/>
    <d v="2026-03-21T09:37:00"/>
    <d v="2026-03-21T00:00:00"/>
    <n v="9"/>
    <x v="4"/>
    <x v="1"/>
    <n v="13"/>
    <n v="242.07"/>
    <m/>
    <n v="1"/>
    <n v="5.8"/>
    <m/>
    <n v="54"/>
    <s v="Medium"/>
    <n v="1.0089999999999999"/>
    <x v="3"/>
    <s v="No driver available"/>
    <n v="4.87"/>
    <n v="0"/>
    <m/>
    <m/>
    <s v="Saturday"/>
    <s v="5-10 min"/>
    <n v="0"/>
    <s v="Between 1.0-1.2"/>
  </r>
  <r>
    <s v="RF008875"/>
    <d v="2026-03-21T10:13:00"/>
    <d v="2026-03-21T00:00:00"/>
    <n v="10"/>
    <x v="1"/>
    <x v="0"/>
    <n v="15.9"/>
    <n v="250.5"/>
    <n v="257.63"/>
    <n v="1"/>
    <n v="7.5"/>
    <n v="3.5"/>
    <n v="83"/>
    <s v="Medium"/>
    <n v="0.98199999999999998"/>
    <x v="0"/>
    <s v=""/>
    <n v="4.74"/>
    <n v="3"/>
    <n v="7.13"/>
    <n v="-4"/>
    <s v="Saturday"/>
    <s v="5-10 min"/>
    <n v="1"/>
    <s v="Between 0.8-1.0"/>
  </r>
  <r>
    <s v="RF008876"/>
    <d v="2026-03-21T10:52:00"/>
    <d v="2026-03-21T00:00:00"/>
    <n v="10"/>
    <x v="0"/>
    <x v="0"/>
    <n v="4.5999999999999996"/>
    <n v="133.24"/>
    <n v="130.59"/>
    <n v="1.3"/>
    <n v="3.1"/>
    <n v="5.2"/>
    <n v="101"/>
    <s v="High"/>
    <n v="0.622"/>
    <x v="0"/>
    <s v=""/>
    <n v="4.87"/>
    <n v="6"/>
    <n v="-2.65"/>
    <n v="2.1"/>
    <s v="Saturday"/>
    <s v="0-5 min"/>
    <n v="1"/>
    <s v="Below 0.8"/>
  </r>
  <r>
    <s v="RF008877"/>
    <d v="2026-03-21T10:54:00"/>
    <d v="2026-03-21T00:00:00"/>
    <n v="10"/>
    <x v="0"/>
    <x v="0"/>
    <n v="8.1999999999999993"/>
    <n v="179.62"/>
    <m/>
    <n v="1"/>
    <n v="7.2"/>
    <n v="6.9"/>
    <n v="106"/>
    <s v="Medium"/>
    <n v="0.81599999999999995"/>
    <x v="1"/>
    <s v="Driver unavailable"/>
    <n v="4.96"/>
    <n v="5"/>
    <m/>
    <n v="-0.3"/>
    <s v="Saturday"/>
    <s v="5-10 min"/>
    <n v="0"/>
    <s v="Between 0.8-1.0"/>
  </r>
  <r>
    <s v="RF008878"/>
    <d v="2026-03-21T10:57:00"/>
    <d v="2026-03-21T00:00:00"/>
    <n v="10"/>
    <x v="0"/>
    <x v="0"/>
    <n v="3"/>
    <n v="102.4"/>
    <n v="100.65"/>
    <n v="1.2"/>
    <n v="3.6"/>
    <n v="3"/>
    <n v="119"/>
    <s v="Medium"/>
    <n v="0.88700000000000001"/>
    <x v="0"/>
    <s v=""/>
    <n v="4.6900000000000004"/>
    <n v="16"/>
    <n v="-1.75"/>
    <n v="-0.6"/>
    <s v="Saturday"/>
    <s v="0-5 min"/>
    <n v="1"/>
    <s v="Between 0.8-1.0"/>
  </r>
  <r>
    <s v="RF008879"/>
    <d v="2026-03-21T11:11:00"/>
    <d v="2026-03-21T00:00:00"/>
    <n v="11"/>
    <x v="2"/>
    <x v="0"/>
    <n v="0.9"/>
    <n v="56.18"/>
    <n v="57.04"/>
    <n v="1.1000000000000001"/>
    <n v="3.7"/>
    <n v="11.3"/>
    <n v="121"/>
    <s v="Medium"/>
    <n v="1.141"/>
    <x v="0"/>
    <s v=""/>
    <n v="5"/>
    <n v="12"/>
    <n v="0.86"/>
    <n v="7.6"/>
    <s v="Saturday"/>
    <s v="0-5 min"/>
    <n v="1"/>
    <s v="Between 1.0-1.2"/>
  </r>
  <r>
    <s v="RF008880"/>
    <d v="2026-03-21T11:32:00"/>
    <d v="2026-03-21T00:00:00"/>
    <n v="11"/>
    <x v="3"/>
    <x v="0"/>
    <n v="5.3"/>
    <n v="132.55000000000001"/>
    <n v="133.9"/>
    <n v="1.1000000000000001"/>
    <n v="4.7"/>
    <n v="7.2"/>
    <n v="47"/>
    <s v="Low"/>
    <n v="0.91300000000000003"/>
    <x v="0"/>
    <s v=""/>
    <n v="4.71"/>
    <n v="8"/>
    <n v="1.35"/>
    <n v="2.5"/>
    <s v="Saturday"/>
    <s v="0-5 min"/>
    <n v="1"/>
    <s v="Between 0.8-1.0"/>
  </r>
  <r>
    <s v="RF008881"/>
    <d v="2026-03-21T11:33:00"/>
    <d v="2026-03-21T00:00:00"/>
    <n v="11"/>
    <x v="2"/>
    <x v="0"/>
    <n v="6.3"/>
    <n v="148.22999999999999"/>
    <n v="154.46"/>
    <n v="1"/>
    <n v="4.5"/>
    <n v="8.4"/>
    <n v="114"/>
    <s v="Medium"/>
    <n v="1.1279999999999999"/>
    <x v="0"/>
    <s v=""/>
    <n v="4.8499999999999996"/>
    <n v="20"/>
    <n v="6.23"/>
    <n v="3.9"/>
    <s v="Saturday"/>
    <s v="0-5 min"/>
    <n v="1"/>
    <s v="Between 1.0-1.2"/>
  </r>
  <r>
    <s v="RF008882"/>
    <d v="2026-03-21T12:01:00"/>
    <d v="2026-03-21T00:00:00"/>
    <n v="12"/>
    <x v="0"/>
    <x v="1"/>
    <n v="7.8"/>
    <n v="211.98"/>
    <m/>
    <n v="1.3"/>
    <n v="4.5"/>
    <n v="4.8"/>
    <n v="116"/>
    <s v="Medium"/>
    <n v="0.81899999999999995"/>
    <x v="2"/>
    <s v="Fare too high"/>
    <n v="4.71"/>
    <n v="0"/>
    <m/>
    <n v="0.3"/>
    <s v="Saturday"/>
    <s v="0-5 min"/>
    <n v="0"/>
    <s v="Between 0.8-1.0"/>
  </r>
  <r>
    <s v="RF008883"/>
    <d v="2026-03-21T12:25:00"/>
    <d v="2026-03-21T00:00:00"/>
    <n v="12"/>
    <x v="3"/>
    <x v="1"/>
    <n v="5.3"/>
    <n v="132.22"/>
    <n v="129.38999999999999"/>
    <n v="1.1000000000000001"/>
    <n v="6.8"/>
    <n v="7.8"/>
    <n v="63"/>
    <s v="Low"/>
    <n v="1.23"/>
    <x v="0"/>
    <s v=""/>
    <n v="4.51"/>
    <n v="0"/>
    <n v="-2.83"/>
    <n v="1"/>
    <s v="Saturday"/>
    <s v="5-10 min"/>
    <n v="1"/>
    <s v="Above 1.2"/>
  </r>
  <r>
    <s v="RF008884"/>
    <d v="2026-03-21T12:28:00"/>
    <d v="2026-03-21T00:00:00"/>
    <n v="12"/>
    <x v="3"/>
    <x v="0"/>
    <n v="1.4"/>
    <n v="67.89"/>
    <n v="67.400000000000006"/>
    <n v="1.1000000000000001"/>
    <n v="5.6"/>
    <n v="6.2"/>
    <n v="69"/>
    <s v="Low"/>
    <n v="1.7230000000000001"/>
    <x v="0"/>
    <s v=""/>
    <n v="4.66"/>
    <n v="4"/>
    <n v="-0.49"/>
    <n v="0.6"/>
    <s v="Saturday"/>
    <s v="5-10 min"/>
    <n v="1"/>
    <s v="Above 1.2"/>
  </r>
  <r>
    <s v="RF008885"/>
    <d v="2026-03-21T12:36:00"/>
    <d v="2026-03-21T00:00:00"/>
    <n v="12"/>
    <x v="1"/>
    <x v="0"/>
    <n v="4"/>
    <n v="93.98"/>
    <n v="91.91"/>
    <n v="1"/>
    <n v="3.4"/>
    <n v="7.1"/>
    <n v="110"/>
    <s v="Low"/>
    <n v="1.772"/>
    <x v="0"/>
    <s v=""/>
    <n v="5"/>
    <n v="10"/>
    <n v="-2.0699999999999998"/>
    <n v="3.7"/>
    <s v="Saturday"/>
    <s v="0-5 min"/>
    <n v="1"/>
    <s v="Above 1.2"/>
  </r>
  <r>
    <s v="RF008886"/>
    <d v="2026-03-21T12:43:00"/>
    <d v="2026-03-21T00:00:00"/>
    <n v="12"/>
    <x v="1"/>
    <x v="0"/>
    <n v="11.5"/>
    <n v="216.05"/>
    <n v="218.73"/>
    <n v="1"/>
    <n v="7.7"/>
    <n v="11.4"/>
    <n v="88"/>
    <s v="Medium"/>
    <n v="1.02"/>
    <x v="0"/>
    <s v=""/>
    <n v="4.43"/>
    <n v="13"/>
    <n v="2.68"/>
    <n v="3.7"/>
    <s v="Saturday"/>
    <s v="5-10 min"/>
    <n v="1"/>
    <s v="Between 1.0-1.2"/>
  </r>
  <r>
    <s v="RF008887"/>
    <d v="2026-03-21T12:43:00"/>
    <d v="2026-03-21T00:00:00"/>
    <n v="12"/>
    <x v="4"/>
    <x v="0"/>
    <n v="1.5"/>
    <n v="56.56"/>
    <m/>
    <n v="1"/>
    <n v="2.9"/>
    <n v="4.0999999999999996"/>
    <n v="58"/>
    <s v="Low"/>
    <n v="2.2000000000000002"/>
    <x v="2"/>
    <s v="Changed plans"/>
    <n v="4.97"/>
    <n v="7"/>
    <m/>
    <n v="1.2"/>
    <s v="Saturday"/>
    <s v="0-5 min"/>
    <n v="0"/>
    <s v="Above 1.2"/>
  </r>
  <r>
    <s v="RF008888"/>
    <d v="2026-03-21T13:39:00"/>
    <d v="2026-03-21T00:00:00"/>
    <n v="13"/>
    <x v="4"/>
    <x v="0"/>
    <n v="5.2"/>
    <n v="130.65"/>
    <n v="126.61"/>
    <n v="1.1000000000000001"/>
    <n v="2.6"/>
    <n v="1"/>
    <n v="50"/>
    <s v="Low"/>
    <n v="1.335"/>
    <x v="0"/>
    <s v=""/>
    <n v="4.37"/>
    <n v="2"/>
    <n v="-4.04"/>
    <n v="-1.6"/>
    <s v="Saturday"/>
    <s v="0-5 min"/>
    <n v="1"/>
    <s v="Above 1.2"/>
  </r>
  <r>
    <s v="RF008889"/>
    <d v="2026-03-21T13:45:00"/>
    <d v="2026-03-21T00:00:00"/>
    <n v="13"/>
    <x v="2"/>
    <x v="0"/>
    <n v="3.7"/>
    <n v="95.75"/>
    <m/>
    <n v="1"/>
    <n v="4.5"/>
    <n v="9.4"/>
    <n v="117"/>
    <s v="Low"/>
    <n v="1.448"/>
    <x v="2"/>
    <s v="ETA too high"/>
    <n v="4.7699999999999996"/>
    <n v="11"/>
    <m/>
    <n v="4.9000000000000004"/>
    <s v="Saturday"/>
    <s v="0-5 min"/>
    <n v="0"/>
    <s v="Above 1.2"/>
  </r>
  <r>
    <s v="RF008890"/>
    <d v="2026-03-21T13:48:00"/>
    <d v="2026-03-21T00:00:00"/>
    <n v="13"/>
    <x v="0"/>
    <x v="1"/>
    <n v="4.3"/>
    <n v="125.57"/>
    <n v="126.94"/>
    <n v="1.1000000000000001"/>
    <n v="3.9"/>
    <n v="5.2"/>
    <n v="115"/>
    <s v="Medium"/>
    <n v="0.879"/>
    <x v="0"/>
    <s v=""/>
    <n v="4.96"/>
    <n v="0"/>
    <n v="1.37"/>
    <n v="1.3"/>
    <s v="Saturday"/>
    <s v="0-5 min"/>
    <n v="1"/>
    <s v="Between 0.8-1.0"/>
  </r>
  <r>
    <s v="RF008891"/>
    <d v="2026-03-21T13:51:00"/>
    <d v="2026-03-21T00:00:00"/>
    <n v="13"/>
    <x v="4"/>
    <x v="0"/>
    <n v="10.5"/>
    <n v="217.56"/>
    <n v="209.53"/>
    <n v="1.1000000000000001"/>
    <n v="5.0999999999999996"/>
    <n v="1"/>
    <n v="68"/>
    <s v="Low"/>
    <n v="2.2000000000000002"/>
    <x v="0"/>
    <s v=""/>
    <n v="4.41"/>
    <n v="2"/>
    <n v="-8.0299999999999994"/>
    <n v="-4.0999999999999996"/>
    <s v="Saturday"/>
    <s v="5-10 min"/>
    <n v="1"/>
    <s v="Above 1.2"/>
  </r>
  <r>
    <s v="RF008892"/>
    <d v="2026-03-21T13:58:00"/>
    <d v="2026-03-21T00:00:00"/>
    <n v="13"/>
    <x v="4"/>
    <x v="1"/>
    <n v="18.399999999999999"/>
    <n v="353.3"/>
    <n v="351.5"/>
    <n v="1.1000000000000001"/>
    <n v="3.6"/>
    <n v="11.9"/>
    <n v="61"/>
    <s v="Low"/>
    <n v="2.2000000000000002"/>
    <x v="0"/>
    <s v=""/>
    <n v="4.57"/>
    <n v="0"/>
    <n v="-1.8"/>
    <n v="8.3000000000000007"/>
    <s v="Saturday"/>
    <s v="0-5 min"/>
    <n v="1"/>
    <s v="Above 1.2"/>
  </r>
  <r>
    <s v="RF008893"/>
    <d v="2026-03-21T14:45:00"/>
    <d v="2026-03-21T00:00:00"/>
    <n v="14"/>
    <x v="4"/>
    <x v="0"/>
    <n v="3.2"/>
    <n v="83.78"/>
    <n v="87.05"/>
    <n v="1"/>
    <n v="5"/>
    <n v="6.9"/>
    <n v="56"/>
    <s v="Low"/>
    <n v="1.583"/>
    <x v="0"/>
    <s v=""/>
    <n v="4.9800000000000004"/>
    <n v="11"/>
    <n v="3.27"/>
    <n v="1.9"/>
    <s v="Saturday"/>
    <s v="0-5 min"/>
    <n v="1"/>
    <s v="Above 1.2"/>
  </r>
  <r>
    <s v="RF008894"/>
    <d v="2026-03-21T15:01:00"/>
    <d v="2026-03-21T00:00:00"/>
    <n v="15"/>
    <x v="3"/>
    <x v="0"/>
    <n v="1.8"/>
    <n v="61"/>
    <n v="66.02"/>
    <n v="1"/>
    <n v="2.6"/>
    <n v="3.7"/>
    <n v="61"/>
    <s v="Low"/>
    <n v="1.3360000000000001"/>
    <x v="0"/>
    <s v=""/>
    <n v="4.6100000000000003"/>
    <n v="39"/>
    <n v="5.0199999999999996"/>
    <n v="1.1000000000000001"/>
    <s v="Saturday"/>
    <s v="0-5 min"/>
    <n v="1"/>
    <s v="Above 1.2"/>
  </r>
  <r>
    <s v="RF008895"/>
    <d v="2026-03-21T15:16:00"/>
    <d v="2026-03-21T00:00:00"/>
    <n v="15"/>
    <x v="0"/>
    <x v="0"/>
    <n v="2.5"/>
    <n v="79.13"/>
    <n v="82.04"/>
    <n v="1"/>
    <n v="8.1999999999999993"/>
    <n v="3.5"/>
    <n v="121"/>
    <s v="Medium"/>
    <n v="1.129"/>
    <x v="0"/>
    <s v=""/>
    <n v="4.68"/>
    <n v="2"/>
    <n v="2.91"/>
    <n v="-4.7"/>
    <s v="Saturday"/>
    <s v="5-10 min"/>
    <n v="1"/>
    <s v="Between 1.0-1.2"/>
  </r>
  <r>
    <s v="RF008896"/>
    <d v="2026-03-21T15:48:00"/>
    <d v="2026-03-21T00:00:00"/>
    <n v="15"/>
    <x v="2"/>
    <x v="0"/>
    <n v="2.4"/>
    <n v="69.52"/>
    <m/>
    <n v="1"/>
    <n v="3.4"/>
    <n v="6.7"/>
    <n v="114"/>
    <s v="Low"/>
    <n v="1.218"/>
    <x v="1"/>
    <s v="Pickup too far"/>
    <n v="4.66"/>
    <n v="16"/>
    <m/>
    <n v="3.3"/>
    <s v="Saturday"/>
    <s v="0-5 min"/>
    <n v="0"/>
    <s v="Above 1.2"/>
  </r>
  <r>
    <s v="RF008897"/>
    <d v="2026-03-21T15:57:00"/>
    <d v="2026-03-21T00:00:00"/>
    <n v="15"/>
    <x v="3"/>
    <x v="0"/>
    <n v="5.4"/>
    <n v="134.29"/>
    <n v="132.91999999999999"/>
    <n v="1.1000000000000001"/>
    <n v="7.4"/>
    <n v="4.0999999999999996"/>
    <n v="56"/>
    <s v="Low"/>
    <n v="1.149"/>
    <x v="0"/>
    <s v=""/>
    <n v="4.47"/>
    <n v="3"/>
    <n v="-1.37"/>
    <n v="-3.3"/>
    <s v="Saturday"/>
    <s v="5-10 min"/>
    <n v="1"/>
    <s v="Between 1.0-1.2"/>
  </r>
  <r>
    <s v="RF008898"/>
    <d v="2026-03-21T17:03:00"/>
    <d v="2026-03-21T00:00:00"/>
    <n v="17"/>
    <x v="3"/>
    <x v="0"/>
    <n v="10.4"/>
    <n v="180.22"/>
    <n v="184.93"/>
    <n v="1"/>
    <n v="2.7"/>
    <n v="8.9"/>
    <n v="54"/>
    <s v="Medium"/>
    <n v="0.93500000000000005"/>
    <x v="0"/>
    <s v=""/>
    <n v="4.7699999999999996"/>
    <n v="2"/>
    <n v="4.71"/>
    <n v="6.2"/>
    <s v="Saturday"/>
    <s v="0-5 min"/>
    <n v="1"/>
    <s v="Between 0.8-1.0"/>
  </r>
  <r>
    <s v="RF008899"/>
    <d v="2026-03-21T17:07:00"/>
    <d v="2026-03-21T00:00:00"/>
    <n v="17"/>
    <x v="3"/>
    <x v="0"/>
    <n v="4"/>
    <n v="88.27"/>
    <n v="89.46"/>
    <n v="1"/>
    <n v="9"/>
    <n v="3.1"/>
    <n v="55"/>
    <s v="Low"/>
    <n v="1.1970000000000001"/>
    <x v="0"/>
    <s v=""/>
    <n v="4.99"/>
    <n v="2"/>
    <n v="1.19"/>
    <n v="-5.9"/>
    <s v="Saturday"/>
    <s v="5-10 min"/>
    <n v="1"/>
    <s v="Between 1.0-1.2"/>
  </r>
  <r>
    <s v="RF008900"/>
    <d v="2026-03-21T17:31:00"/>
    <d v="2026-03-21T00:00:00"/>
    <n v="17"/>
    <x v="1"/>
    <x v="1"/>
    <n v="2.8"/>
    <n v="94.24"/>
    <n v="94.12"/>
    <n v="1.1000000000000001"/>
    <n v="5.2"/>
    <n v="8.5"/>
    <n v="80"/>
    <s v="Medium"/>
    <n v="0.95499999999999996"/>
    <x v="0"/>
    <s v=""/>
    <n v="4.76"/>
    <n v="0"/>
    <n v="-0.12"/>
    <n v="3.3"/>
    <s v="Saturday"/>
    <s v="5-10 min"/>
    <n v="1"/>
    <s v="Between 0.8-1.0"/>
  </r>
  <r>
    <s v="RF008901"/>
    <d v="2026-03-21T17:42:00"/>
    <d v="2026-03-21T00:00:00"/>
    <n v="17"/>
    <x v="3"/>
    <x v="1"/>
    <n v="10.6"/>
    <n v="187.92"/>
    <n v="177.12"/>
    <n v="1"/>
    <n v="4.7"/>
    <n v="10.1"/>
    <n v="63"/>
    <s v="Low"/>
    <n v="1.6970000000000001"/>
    <x v="0"/>
    <s v=""/>
    <n v="4.97"/>
    <n v="0"/>
    <n v="-10.8"/>
    <n v="5.4"/>
    <s v="Saturday"/>
    <s v="0-5 min"/>
    <n v="1"/>
    <s v="Above 1.2"/>
  </r>
  <r>
    <s v="RF008902"/>
    <d v="2026-03-21T18:13:00"/>
    <d v="2026-03-21T00:00:00"/>
    <n v="18"/>
    <x v="2"/>
    <x v="1"/>
    <n v="1.8"/>
    <n v="87.57"/>
    <m/>
    <n v="1.3"/>
    <n v="3"/>
    <n v="4.7"/>
    <n v="73"/>
    <s v="High"/>
    <n v="0.54900000000000004"/>
    <x v="2"/>
    <s v="ETA too high"/>
    <n v="4.67"/>
    <n v="0"/>
    <m/>
    <n v="1.7"/>
    <s v="Saturday"/>
    <s v="0-5 min"/>
    <n v="0"/>
    <s v="Below 0.8"/>
  </r>
  <r>
    <s v="RF008903"/>
    <d v="2026-03-21T18:23:00"/>
    <d v="2026-03-21T00:00:00"/>
    <n v="18"/>
    <x v="1"/>
    <x v="1"/>
    <n v="5.6"/>
    <n v="155.08000000000001"/>
    <n v="156.15"/>
    <n v="1.2"/>
    <n v="4.5"/>
    <n v="5.9"/>
    <n v="82"/>
    <s v="Medium"/>
    <n v="0.753"/>
    <x v="0"/>
    <s v=""/>
    <n v="4.78"/>
    <n v="0"/>
    <n v="1.07"/>
    <n v="1.4"/>
    <s v="Saturday"/>
    <s v="0-5 min"/>
    <n v="1"/>
    <s v="Below 0.8"/>
  </r>
  <r>
    <s v="RF008904"/>
    <d v="2026-03-21T18:28:00"/>
    <d v="2026-03-21T00:00:00"/>
    <n v="18"/>
    <x v="1"/>
    <x v="0"/>
    <n v="7.8"/>
    <n v="172.67"/>
    <n v="170"/>
    <n v="1.1000000000000001"/>
    <n v="5"/>
    <n v="6.8"/>
    <n v="77"/>
    <s v="Medium"/>
    <n v="0.76500000000000001"/>
    <x v="0"/>
    <s v=""/>
    <n v="4.92"/>
    <n v="8"/>
    <n v="-2.67"/>
    <n v="1.8"/>
    <s v="Saturday"/>
    <s v="0-5 min"/>
    <n v="1"/>
    <s v="Below 0.8"/>
  </r>
  <r>
    <s v="RF008905"/>
    <d v="2026-03-21T18:37:00"/>
    <d v="2026-03-21T00:00:00"/>
    <n v="18"/>
    <x v="0"/>
    <x v="0"/>
    <n v="2.2000000000000002"/>
    <n v="83.41"/>
    <n v="85.45"/>
    <n v="1.2"/>
    <n v="5.3"/>
    <n v="1"/>
    <n v="91"/>
    <s v="Medium"/>
    <n v="0.65500000000000003"/>
    <x v="0"/>
    <s v=""/>
    <n v="4.76"/>
    <n v="8"/>
    <n v="2.04"/>
    <n v="-4.3"/>
    <s v="Saturday"/>
    <s v="5-10 min"/>
    <n v="1"/>
    <s v="Below 0.8"/>
  </r>
  <r>
    <s v="RF008906"/>
    <d v="2026-03-21T18:47:00"/>
    <d v="2026-03-21T00:00:00"/>
    <n v="18"/>
    <x v="4"/>
    <x v="1"/>
    <n v="5.6"/>
    <n v="141.24"/>
    <n v="145.1"/>
    <n v="1.1000000000000001"/>
    <n v="7.5"/>
    <n v="6.7"/>
    <n v="51"/>
    <s v="Medium"/>
    <n v="0.88100000000000001"/>
    <x v="0"/>
    <s v=""/>
    <n v="4.51"/>
    <n v="0"/>
    <n v="3.86"/>
    <n v="-0.8"/>
    <s v="Saturday"/>
    <s v="5-10 min"/>
    <n v="1"/>
    <s v="Between 0.8-1.0"/>
  </r>
  <r>
    <s v="RF008907"/>
    <d v="2026-03-21T18:57:00"/>
    <d v="2026-03-21T00:00:00"/>
    <n v="18"/>
    <x v="3"/>
    <x v="0"/>
    <n v="10.5"/>
    <n v="188.85"/>
    <m/>
    <n v="1"/>
    <n v="4.5"/>
    <n v="6.2"/>
    <n v="50"/>
    <s v="Low"/>
    <n v="1.4370000000000001"/>
    <x v="2"/>
    <s v="Fare too high"/>
    <n v="4.57"/>
    <n v="3"/>
    <m/>
    <n v="1.7"/>
    <s v="Saturday"/>
    <s v="0-5 min"/>
    <n v="0"/>
    <s v="Above 1.2"/>
  </r>
  <r>
    <s v="RF008908"/>
    <d v="2026-03-21T18:57:00"/>
    <d v="2026-03-21T00:00:00"/>
    <n v="18"/>
    <x v="3"/>
    <x v="0"/>
    <n v="3.9"/>
    <n v="119.21"/>
    <m/>
    <n v="1.3"/>
    <n v="7.1"/>
    <n v="10.5"/>
    <n v="41"/>
    <s v="Medium"/>
    <n v="0.67600000000000005"/>
    <x v="1"/>
    <s v="Vehicle issue"/>
    <n v="4.74"/>
    <n v="40"/>
    <m/>
    <n v="3.4"/>
    <s v="Saturday"/>
    <s v="5-10 min"/>
    <n v="0"/>
    <s v="Below 0.8"/>
  </r>
  <r>
    <s v="RF008909"/>
    <d v="2026-03-21T19:09:00"/>
    <d v="2026-03-21T00:00:00"/>
    <n v="19"/>
    <x v="3"/>
    <x v="0"/>
    <n v="8"/>
    <n v="184.48"/>
    <m/>
    <n v="1.1000000000000001"/>
    <n v="7.9"/>
    <n v="11.4"/>
    <n v="34"/>
    <s v="Medium"/>
    <n v="0.60099999999999998"/>
    <x v="2"/>
    <s v="Changed plans"/>
    <n v="4.8899999999999997"/>
    <n v="30"/>
    <m/>
    <n v="3.5"/>
    <s v="Saturday"/>
    <s v="5-10 min"/>
    <n v="0"/>
    <s v="Below 0.8"/>
  </r>
  <r>
    <s v="RF008910"/>
    <d v="2026-03-21T20:00:00"/>
    <d v="2026-03-21T00:00:00"/>
    <n v="20"/>
    <x v="3"/>
    <x v="0"/>
    <n v="1.3"/>
    <n v="59.38"/>
    <m/>
    <n v="1"/>
    <n v="2"/>
    <n v="1"/>
    <n v="48"/>
    <s v="Medium"/>
    <n v="0.82299999999999995"/>
    <x v="1"/>
    <s v="Vehicle issue"/>
    <n v="4.6900000000000004"/>
    <n v="36"/>
    <m/>
    <n v="-1"/>
    <s v="Saturday"/>
    <s v="0-5 min"/>
    <n v="0"/>
    <s v="Between 0.8-1.0"/>
  </r>
  <r>
    <s v="RF008911"/>
    <d v="2026-03-21T20:31:00"/>
    <d v="2026-03-21T00:00:00"/>
    <n v="20"/>
    <x v="1"/>
    <x v="0"/>
    <n v="2.9"/>
    <n v="88.03"/>
    <n v="90.2"/>
    <n v="1"/>
    <n v="5.6"/>
    <n v="8.8000000000000007"/>
    <n v="74"/>
    <s v="Medium"/>
    <n v="0.81"/>
    <x v="0"/>
    <s v=""/>
    <n v="4.92"/>
    <n v="4"/>
    <n v="2.17"/>
    <n v="3.2"/>
    <s v="Saturday"/>
    <s v="5-10 min"/>
    <n v="1"/>
    <s v="Between 0.8-1.0"/>
  </r>
  <r>
    <s v="RF008912"/>
    <d v="2026-03-21T20:40:00"/>
    <d v="2026-03-21T00:00:00"/>
    <n v="20"/>
    <x v="0"/>
    <x v="0"/>
    <n v="2.1"/>
    <n v="91.6"/>
    <n v="89.44"/>
    <n v="1.2"/>
    <n v="11.8"/>
    <n v="15"/>
    <n v="105"/>
    <s v="High"/>
    <n v="0.67800000000000005"/>
    <x v="0"/>
    <s v=""/>
    <n v="5"/>
    <n v="4"/>
    <n v="-2.16"/>
    <n v="3.2"/>
    <s v="Saturday"/>
    <s v="10-15 min"/>
    <n v="1"/>
    <s v="Below 0.8"/>
  </r>
  <r>
    <s v="RF008913"/>
    <d v="2026-03-21T20:46:00"/>
    <d v="2026-03-21T00:00:00"/>
    <n v="20"/>
    <x v="2"/>
    <x v="0"/>
    <n v="4.5999999999999996"/>
    <n v="120.92"/>
    <n v="119.33"/>
    <n v="1.2"/>
    <n v="9.4"/>
    <n v="4.3"/>
    <n v="100"/>
    <s v="High"/>
    <n v="0.73299999999999998"/>
    <x v="0"/>
    <s v=""/>
    <n v="4.95"/>
    <n v="5"/>
    <n v="-1.59"/>
    <n v="-5.0999999999999996"/>
    <s v="Saturday"/>
    <s v="5-10 min"/>
    <n v="1"/>
    <s v="Below 0.8"/>
  </r>
  <r>
    <s v="RF008914"/>
    <d v="2026-03-21T20:46:00"/>
    <d v="2026-03-21T00:00:00"/>
    <n v="20"/>
    <x v="0"/>
    <x v="0"/>
    <n v="2.8"/>
    <n v="105.46"/>
    <n v="106.55"/>
    <n v="1.2"/>
    <n v="8.6999999999999993"/>
    <n v="5.0999999999999996"/>
    <n v="100"/>
    <s v="High"/>
    <n v="0.64200000000000002"/>
    <x v="0"/>
    <s v=""/>
    <n v="4.63"/>
    <n v="22"/>
    <n v="1.0900000000000001"/>
    <n v="-3.6"/>
    <s v="Saturday"/>
    <s v="5-10 min"/>
    <n v="1"/>
    <s v="Below 0.8"/>
  </r>
  <r>
    <s v="RF008915"/>
    <d v="2026-03-21T20:50:00"/>
    <d v="2026-03-21T00:00:00"/>
    <n v="20"/>
    <x v="4"/>
    <x v="1"/>
    <n v="14.5"/>
    <n v="234.96"/>
    <n v="237.1"/>
    <n v="1"/>
    <n v="5.4"/>
    <n v="9"/>
    <n v="41"/>
    <s v="Low"/>
    <n v="1.31"/>
    <x v="0"/>
    <s v=""/>
    <n v="4.66"/>
    <n v="0"/>
    <n v="2.14"/>
    <n v="3.6"/>
    <s v="Saturday"/>
    <s v="5-10 min"/>
    <n v="1"/>
    <s v="Above 1.2"/>
  </r>
  <r>
    <s v="RF008916"/>
    <d v="2026-03-21T20:57:00"/>
    <d v="2026-03-21T00:00:00"/>
    <n v="20"/>
    <x v="1"/>
    <x v="0"/>
    <n v="6.9"/>
    <n v="177.88"/>
    <n v="170.96"/>
    <n v="1.3"/>
    <n v="10.9"/>
    <n v="12"/>
    <n v="75"/>
    <s v="High"/>
    <n v="0.61399999999999999"/>
    <x v="0"/>
    <s v=""/>
    <n v="4.99"/>
    <n v="4"/>
    <n v="-6.92"/>
    <n v="1.1000000000000001"/>
    <s v="Saturday"/>
    <s v="10-15 min"/>
    <n v="1"/>
    <s v="Below 0.8"/>
  </r>
  <r>
    <s v="RF008917"/>
    <d v="2026-03-21T21:09:00"/>
    <d v="2026-03-21T00:00:00"/>
    <n v="21"/>
    <x v="0"/>
    <x v="0"/>
    <n v="2.1"/>
    <n v="85.16"/>
    <m/>
    <n v="1.2"/>
    <n v="8.6"/>
    <n v="13.1"/>
    <n v="108"/>
    <s v="High"/>
    <n v="0.66200000000000003"/>
    <x v="1"/>
    <s v="Driver unavailable"/>
    <n v="4.78"/>
    <n v="11"/>
    <m/>
    <n v="4.5"/>
    <s v="Saturday"/>
    <s v="5-10 min"/>
    <n v="0"/>
    <s v="Below 0.8"/>
  </r>
  <r>
    <s v="RF008918"/>
    <d v="2026-03-21T21:23:00"/>
    <d v="2026-03-21T00:00:00"/>
    <n v="21"/>
    <x v="1"/>
    <x v="0"/>
    <n v="3.7"/>
    <n v="108.36"/>
    <n v="109.15"/>
    <n v="1.2"/>
    <n v="4.5999999999999996"/>
    <n v="11.4"/>
    <n v="100"/>
    <s v="Medium"/>
    <n v="1.014"/>
    <x v="0"/>
    <s v=""/>
    <n v="4.7300000000000004"/>
    <n v="4"/>
    <n v="0.79"/>
    <n v="6.8"/>
    <s v="Saturday"/>
    <s v="0-5 min"/>
    <n v="1"/>
    <s v="Between 1.0-1.2"/>
  </r>
  <r>
    <s v="RF008919"/>
    <d v="2026-03-21T21:33:00"/>
    <d v="2026-03-21T00:00:00"/>
    <n v="21"/>
    <x v="3"/>
    <x v="1"/>
    <n v="3.7"/>
    <n v="94.95"/>
    <n v="91.51"/>
    <n v="1"/>
    <n v="5.5"/>
    <n v="10.199999999999999"/>
    <n v="63"/>
    <s v="Low"/>
    <n v="1.1759999999999999"/>
    <x v="0"/>
    <s v=""/>
    <n v="4.68"/>
    <n v="0"/>
    <n v="-3.44"/>
    <n v="4.7"/>
    <s v="Saturday"/>
    <s v="5-10 min"/>
    <n v="1"/>
    <s v="Between 1.0-1.2"/>
  </r>
  <r>
    <s v="RF008920"/>
    <d v="2026-03-21T21:50:00"/>
    <d v="2026-03-21T00:00:00"/>
    <n v="21"/>
    <x v="4"/>
    <x v="0"/>
    <n v="10.6"/>
    <n v="241.46"/>
    <n v="246.19"/>
    <n v="1.2"/>
    <n v="7.7"/>
    <n v="7"/>
    <n v="44"/>
    <s v="Medium"/>
    <n v="0.77500000000000002"/>
    <x v="0"/>
    <s v=""/>
    <n v="4.55"/>
    <n v="8"/>
    <n v="4.7300000000000004"/>
    <n v="-0.7"/>
    <s v="Saturday"/>
    <s v="5-10 min"/>
    <n v="1"/>
    <s v="Below 0.8"/>
  </r>
  <r>
    <s v="RF008921"/>
    <d v="2026-03-21T22:03:00"/>
    <d v="2026-03-21T00:00:00"/>
    <n v="22"/>
    <x v="2"/>
    <x v="1"/>
    <n v="7.4"/>
    <n v="159.16"/>
    <m/>
    <n v="1"/>
    <n v="7.5"/>
    <n v="7.1"/>
    <n v="104"/>
    <s v="Medium"/>
    <n v="0.93100000000000005"/>
    <x v="2"/>
    <s v="Fare too high"/>
    <n v="4.53"/>
    <n v="0"/>
    <m/>
    <n v="-0.4"/>
    <s v="Saturday"/>
    <s v="5-10 min"/>
    <n v="0"/>
    <s v="Between 0.8-1.0"/>
  </r>
  <r>
    <s v="RF008922"/>
    <d v="2026-03-21T22:08:00"/>
    <d v="2026-03-21T00:00:00"/>
    <n v="22"/>
    <x v="1"/>
    <x v="0"/>
    <n v="5.3"/>
    <n v="111.5"/>
    <n v="112.26"/>
    <n v="1"/>
    <n v="2"/>
    <n v="2.5"/>
    <n v="96"/>
    <s v="Medium"/>
    <n v="1.173"/>
    <x v="0"/>
    <s v=""/>
    <n v="4.63"/>
    <n v="7"/>
    <n v="0.76"/>
    <n v="0.5"/>
    <s v="Saturday"/>
    <s v="0-5 min"/>
    <n v="1"/>
    <s v="Between 1.0-1.2"/>
  </r>
  <r>
    <s v="RF008923"/>
    <d v="2026-03-21T22:09:00"/>
    <d v="2026-03-21T00:00:00"/>
    <n v="22"/>
    <x v="3"/>
    <x v="0"/>
    <n v="7.6"/>
    <n v="150.97"/>
    <n v="146.86000000000001"/>
    <n v="1"/>
    <n v="4.7"/>
    <n v="7.3"/>
    <n v="64"/>
    <s v="Medium"/>
    <n v="1.109"/>
    <x v="0"/>
    <s v=""/>
    <n v="4.63"/>
    <n v="1"/>
    <n v="-4.1100000000000003"/>
    <n v="2.6"/>
    <s v="Saturday"/>
    <s v="0-5 min"/>
    <n v="1"/>
    <s v="Between 1.0-1.2"/>
  </r>
  <r>
    <s v="RF008924"/>
    <d v="2026-03-21T22:12:00"/>
    <d v="2026-03-21T00:00:00"/>
    <n v="22"/>
    <x v="4"/>
    <x v="0"/>
    <n v="11.6"/>
    <n v="215.56"/>
    <n v="213.1"/>
    <n v="1"/>
    <n v="6.4"/>
    <n v="10.9"/>
    <n v="48"/>
    <s v="Low"/>
    <n v="1.056"/>
    <x v="0"/>
    <s v=""/>
    <n v="4.84"/>
    <n v="3"/>
    <n v="-2.46"/>
    <n v="4.5"/>
    <s v="Saturday"/>
    <s v="5-10 min"/>
    <n v="1"/>
    <s v="Between 1.0-1.2"/>
  </r>
  <r>
    <s v="RF008925"/>
    <d v="2026-03-21T22:40:00"/>
    <d v="2026-03-21T00:00:00"/>
    <n v="22"/>
    <x v="1"/>
    <x v="0"/>
    <n v="20.5"/>
    <n v="367.2"/>
    <n v="363.73"/>
    <n v="1.1000000000000001"/>
    <n v="3.2"/>
    <n v="1"/>
    <n v="98"/>
    <s v="Medium"/>
    <n v="1.2050000000000001"/>
    <x v="0"/>
    <s v=""/>
    <n v="4.6500000000000004"/>
    <n v="7"/>
    <n v="-3.47"/>
    <n v="-2.2000000000000002"/>
    <s v="Saturday"/>
    <s v="0-5 min"/>
    <n v="1"/>
    <s v="Above 1.2"/>
  </r>
  <r>
    <s v="RF008926"/>
    <d v="2026-03-21T22:45:00"/>
    <d v="2026-03-21T00:00:00"/>
    <n v="22"/>
    <x v="1"/>
    <x v="0"/>
    <n v="16.3"/>
    <n v="261.82"/>
    <n v="262.16000000000003"/>
    <n v="1"/>
    <n v="5.0999999999999996"/>
    <n v="6.5"/>
    <n v="94"/>
    <s v="Medium"/>
    <n v="0.877"/>
    <x v="0"/>
    <s v=""/>
    <n v="4.72"/>
    <n v="2"/>
    <n v="0.34"/>
    <n v="1.4"/>
    <s v="Saturday"/>
    <s v="5-10 min"/>
    <n v="1"/>
    <s v="Between 0.8-1.0"/>
  </r>
  <r>
    <s v="RF008927"/>
    <d v="2026-03-21T22:52:00"/>
    <d v="2026-03-21T00:00:00"/>
    <n v="22"/>
    <x v="3"/>
    <x v="0"/>
    <n v="6"/>
    <n v="138.41"/>
    <m/>
    <n v="1.2"/>
    <n v="7.8"/>
    <n v="11.4"/>
    <n v="63"/>
    <s v="Low"/>
    <n v="1.1910000000000001"/>
    <x v="2"/>
    <s v="ETA too high"/>
    <n v="4.6399999999999997"/>
    <n v="2"/>
    <m/>
    <n v="3.6"/>
    <s v="Saturday"/>
    <s v="5-10 min"/>
    <n v="0"/>
    <s v="Between 1.0-1.2"/>
  </r>
  <r>
    <s v="RF008928"/>
    <d v="2026-03-21T23:23:00"/>
    <d v="2026-03-21T00:00:00"/>
    <n v="23"/>
    <x v="3"/>
    <x v="0"/>
    <n v="4.2"/>
    <n v="105.97"/>
    <n v="107.83"/>
    <n v="1.1000000000000001"/>
    <n v="4.7"/>
    <n v="9.4"/>
    <n v="61"/>
    <s v="Low"/>
    <n v="1.5589999999999999"/>
    <x v="0"/>
    <s v=""/>
    <n v="4.6500000000000004"/>
    <n v="8"/>
    <n v="1.86"/>
    <n v="4.7"/>
    <s v="Saturday"/>
    <s v="0-5 min"/>
    <n v="1"/>
    <s v="Above 1.2"/>
  </r>
  <r>
    <s v="RF008929"/>
    <d v="2026-03-21T23:30:00"/>
    <d v="2026-03-21T00:00:00"/>
    <n v="23"/>
    <x v="2"/>
    <x v="0"/>
    <n v="6.8"/>
    <n v="155.91"/>
    <n v="161.18"/>
    <n v="1.1000000000000001"/>
    <n v="3"/>
    <n v="7.8"/>
    <n v="123"/>
    <s v="Medium"/>
    <n v="1.0129999999999999"/>
    <x v="0"/>
    <s v=""/>
    <n v="4.78"/>
    <n v="15"/>
    <n v="5.27"/>
    <n v="4.8"/>
    <s v="Saturday"/>
    <s v="0-5 min"/>
    <n v="1"/>
    <s v="Between 1.0-1.2"/>
  </r>
  <r>
    <s v="RF008930"/>
    <d v="2026-03-21T23:38:00"/>
    <d v="2026-03-21T00:00:00"/>
    <n v="23"/>
    <x v="1"/>
    <x v="0"/>
    <n v="9.4"/>
    <n v="181.96"/>
    <n v="172.39"/>
    <n v="1.1000000000000001"/>
    <n v="2.1"/>
    <n v="1"/>
    <n v="78"/>
    <s v="Medium"/>
    <n v="0.85099999999999998"/>
    <x v="0"/>
    <s v=""/>
    <n v="4.17"/>
    <n v="3"/>
    <n v="-9.57"/>
    <n v="-1.1000000000000001"/>
    <s v="Saturday"/>
    <s v="0-5 min"/>
    <n v="1"/>
    <s v="Between 0.8-1.0"/>
  </r>
  <r>
    <s v="RF008931"/>
    <d v="2026-03-21T23:46:00"/>
    <d v="2026-03-21T00:00:00"/>
    <n v="23"/>
    <x v="2"/>
    <x v="0"/>
    <n v="3.3"/>
    <n v="104.17"/>
    <n v="108.97"/>
    <n v="1.1000000000000001"/>
    <n v="4.9000000000000004"/>
    <n v="1"/>
    <n v="96"/>
    <s v="Medium"/>
    <n v="0.85"/>
    <x v="0"/>
    <s v=""/>
    <n v="4.99"/>
    <n v="6"/>
    <n v="4.8"/>
    <n v="-3.9"/>
    <s v="Saturday"/>
    <s v="0-5 min"/>
    <n v="1"/>
    <s v="Between 0.8-1.0"/>
  </r>
  <r>
    <s v="RF008932"/>
    <d v="2026-03-21T23:47:00"/>
    <d v="2026-03-21T00:00:00"/>
    <n v="23"/>
    <x v="1"/>
    <x v="0"/>
    <n v="6.2"/>
    <n v="139.41999999999999"/>
    <n v="147.44"/>
    <n v="1"/>
    <n v="3.3"/>
    <n v="5.6"/>
    <n v="88"/>
    <s v="Medium"/>
    <n v="0.95499999999999996"/>
    <x v="0"/>
    <s v=""/>
    <n v="4.6900000000000004"/>
    <n v="6"/>
    <n v="8.02"/>
    <n v="2.2999999999999998"/>
    <s v="Saturday"/>
    <s v="0-5 min"/>
    <n v="1"/>
    <s v="Between 0.8-1.0"/>
  </r>
  <r>
    <s v="RF008933"/>
    <d v="2026-03-21T23:56:00"/>
    <d v="2026-03-21T00:00:00"/>
    <n v="23"/>
    <x v="1"/>
    <x v="0"/>
    <n v="7"/>
    <n v="131.07"/>
    <n v="119.4"/>
    <n v="1"/>
    <n v="7"/>
    <n v="13.1"/>
    <n v="97"/>
    <s v="Medium"/>
    <n v="1.02"/>
    <x v="0"/>
    <s v=""/>
    <n v="4.5199999999999996"/>
    <n v="2"/>
    <n v="-11.67"/>
    <n v="6.1"/>
    <s v="Saturday"/>
    <s v="5-10 min"/>
    <n v="1"/>
    <s v="Between 1.0-1.2"/>
  </r>
  <r>
    <s v="RF008934"/>
    <d v="2026-03-22T00:08:00"/>
    <d v="2026-03-22T00:00:00"/>
    <n v="0"/>
    <x v="3"/>
    <x v="0"/>
    <n v="14.7"/>
    <n v="236.64"/>
    <n v="223.92"/>
    <n v="1"/>
    <n v="2.6"/>
    <n v="4.3"/>
    <n v="60"/>
    <s v="Low"/>
    <n v="1.329"/>
    <x v="0"/>
    <s v=""/>
    <n v="4.49"/>
    <n v="24"/>
    <n v="-12.72"/>
    <n v="1.7"/>
    <s v="Sunday"/>
    <s v="0-5 min"/>
    <n v="1"/>
    <s v="Above 1.2"/>
  </r>
  <r>
    <s v="RF008935"/>
    <d v="2026-03-22T00:18:00"/>
    <d v="2026-03-22T00:00:00"/>
    <n v="0"/>
    <x v="2"/>
    <x v="0"/>
    <n v="2.8"/>
    <n v="74.72"/>
    <n v="78.97"/>
    <n v="1"/>
    <n v="6"/>
    <n v="6.8"/>
    <n v="110"/>
    <s v="Low"/>
    <n v="1.194"/>
    <x v="0"/>
    <s v=""/>
    <n v="4.7300000000000004"/>
    <n v="6"/>
    <n v="4.25"/>
    <n v="0.8"/>
    <s v="Sunday"/>
    <s v="5-10 min"/>
    <n v="1"/>
    <s v="Between 1.0-1.2"/>
  </r>
  <r>
    <s v="RF008936"/>
    <d v="2026-03-22T00:29:00"/>
    <d v="2026-03-22T00:00:00"/>
    <n v="0"/>
    <x v="3"/>
    <x v="0"/>
    <n v="1.3"/>
    <n v="65.790000000000006"/>
    <n v="64.42"/>
    <n v="1.1000000000000001"/>
    <n v="4.0999999999999996"/>
    <n v="1.4"/>
    <n v="66"/>
    <s v="Low"/>
    <n v="1.8939999999999999"/>
    <x v="0"/>
    <s v=""/>
    <n v="4.1399999999999997"/>
    <n v="6"/>
    <n v="-1.37"/>
    <n v="-2.7"/>
    <s v="Sunday"/>
    <s v="0-5 min"/>
    <n v="1"/>
    <s v="Above 1.2"/>
  </r>
  <r>
    <s v="RF008937"/>
    <d v="2026-03-22T00:41:00"/>
    <d v="2026-03-22T00:00:00"/>
    <n v="0"/>
    <x v="2"/>
    <x v="0"/>
    <n v="1.2"/>
    <n v="55.39"/>
    <n v="53.22"/>
    <n v="1"/>
    <n v="3.2"/>
    <n v="1.9"/>
    <n v="119"/>
    <s v="Low"/>
    <n v="1.2649999999999999"/>
    <x v="0"/>
    <s v=""/>
    <n v="4.97"/>
    <n v="11"/>
    <n v="-2.17"/>
    <n v="-1.3"/>
    <s v="Sunday"/>
    <s v="0-5 min"/>
    <n v="1"/>
    <s v="Above 1.2"/>
  </r>
  <r>
    <s v="RF008938"/>
    <d v="2026-03-22T00:52:00"/>
    <d v="2026-03-22T00:00:00"/>
    <n v="0"/>
    <x v="3"/>
    <x v="0"/>
    <n v="10.7"/>
    <n v="245.85"/>
    <n v="250.66"/>
    <n v="1.1000000000000001"/>
    <n v="3.5"/>
    <n v="1.6"/>
    <n v="66"/>
    <s v="Low"/>
    <n v="1.3879999999999999"/>
    <x v="0"/>
    <s v=""/>
    <n v="4.5599999999999996"/>
    <n v="2"/>
    <n v="4.8099999999999996"/>
    <n v="-1.9"/>
    <s v="Sunday"/>
    <s v="0-5 min"/>
    <n v="1"/>
    <s v="Above 1.2"/>
  </r>
  <r>
    <s v="RF008939"/>
    <d v="2026-03-22T00:53:00"/>
    <d v="2026-03-22T00:00:00"/>
    <n v="0"/>
    <x v="2"/>
    <x v="0"/>
    <n v="12.9"/>
    <n v="263.23"/>
    <n v="253.89"/>
    <n v="1"/>
    <n v="6.8"/>
    <n v="6.9"/>
    <n v="113"/>
    <s v="Medium"/>
    <n v="1.1319999999999999"/>
    <x v="0"/>
    <s v=""/>
    <n v="4.9800000000000004"/>
    <n v="19"/>
    <n v="-9.34"/>
    <n v="0.1"/>
    <s v="Sunday"/>
    <s v="5-10 min"/>
    <n v="1"/>
    <s v="Between 1.0-1.2"/>
  </r>
  <r>
    <s v="RF008940"/>
    <d v="2026-03-22T01:39:00"/>
    <d v="2026-03-22T00:00:00"/>
    <n v="1"/>
    <x v="4"/>
    <x v="0"/>
    <n v="4"/>
    <n v="90.88"/>
    <n v="91.51"/>
    <n v="1"/>
    <n v="5.8"/>
    <n v="4.7"/>
    <n v="57"/>
    <s v="Low"/>
    <n v="2.0059999999999998"/>
    <x v="0"/>
    <s v=""/>
    <n v="4.84"/>
    <n v="21"/>
    <n v="0.63"/>
    <n v="-1.1000000000000001"/>
    <s v="Sunday"/>
    <s v="5-10 min"/>
    <n v="1"/>
    <s v="Above 1.2"/>
  </r>
  <r>
    <s v="RF008941"/>
    <d v="2026-03-22T01:55:00"/>
    <d v="2026-03-22T00:00:00"/>
    <n v="1"/>
    <x v="2"/>
    <x v="0"/>
    <n v="9.4"/>
    <n v="199.99"/>
    <n v="211.21"/>
    <n v="1"/>
    <n v="4.5999999999999996"/>
    <n v="7.2"/>
    <n v="129"/>
    <s v="Low"/>
    <n v="1.4119999999999999"/>
    <x v="0"/>
    <s v=""/>
    <n v="4.7"/>
    <n v="9"/>
    <n v="11.22"/>
    <n v="2.6"/>
    <s v="Sunday"/>
    <s v="0-5 min"/>
    <n v="1"/>
    <s v="Above 1.2"/>
  </r>
  <r>
    <s v="RF008942"/>
    <d v="2026-03-22T02:10:00"/>
    <d v="2026-03-22T00:00:00"/>
    <n v="2"/>
    <x v="3"/>
    <x v="0"/>
    <n v="11.9"/>
    <n v="207.74"/>
    <n v="195.49"/>
    <n v="1"/>
    <n v="2.8"/>
    <n v="7.5"/>
    <n v="74"/>
    <s v="Low"/>
    <n v="1.4319999999999999"/>
    <x v="0"/>
    <s v=""/>
    <n v="4.87"/>
    <n v="12"/>
    <n v="-12.25"/>
    <n v="4.7"/>
    <s v="Sunday"/>
    <s v="0-5 min"/>
    <n v="1"/>
    <s v="Above 1.2"/>
  </r>
  <r>
    <s v="RF008943"/>
    <d v="2026-03-22T02:25:00"/>
    <d v="2026-03-22T00:00:00"/>
    <n v="2"/>
    <x v="2"/>
    <x v="1"/>
    <n v="7.2"/>
    <n v="155.07"/>
    <n v="155.86000000000001"/>
    <n v="1.1000000000000001"/>
    <n v="5.7"/>
    <n v="5.7"/>
    <n v="125"/>
    <s v="Medium"/>
    <n v="1.2310000000000001"/>
    <x v="0"/>
    <s v=""/>
    <n v="4.59"/>
    <n v="0"/>
    <n v="0.79"/>
    <n v="0"/>
    <s v="Sunday"/>
    <s v="5-10 min"/>
    <n v="1"/>
    <s v="Above 1.2"/>
  </r>
  <r>
    <s v="RF008944"/>
    <d v="2026-03-22T02:26:00"/>
    <d v="2026-03-22T00:00:00"/>
    <n v="2"/>
    <x v="0"/>
    <x v="1"/>
    <n v="18.399999999999999"/>
    <n v="355.64"/>
    <n v="341.02"/>
    <n v="1"/>
    <n v="4.4000000000000004"/>
    <n v="3.7"/>
    <n v="121"/>
    <s v="Medium"/>
    <n v="1.097"/>
    <x v="0"/>
    <s v=""/>
    <n v="4.66"/>
    <n v="0"/>
    <n v="-14.62"/>
    <n v="-0.7"/>
    <s v="Sunday"/>
    <s v="0-5 min"/>
    <n v="1"/>
    <s v="Between 1.0-1.2"/>
  </r>
  <r>
    <s v="RF008945"/>
    <d v="2026-03-22T02:49:00"/>
    <d v="2026-03-22T00:00:00"/>
    <n v="2"/>
    <x v="0"/>
    <x v="0"/>
    <n v="4.9000000000000004"/>
    <n v="141.36000000000001"/>
    <n v="146.80000000000001"/>
    <n v="1.2"/>
    <n v="3.5"/>
    <n v="2.6"/>
    <n v="124"/>
    <s v="Medium"/>
    <n v="0.98299999999999998"/>
    <x v="0"/>
    <s v=""/>
    <n v="5"/>
    <n v="3"/>
    <n v="5.44"/>
    <n v="-0.9"/>
    <s v="Sunday"/>
    <s v="0-5 min"/>
    <n v="1"/>
    <s v="Between 0.8-1.0"/>
  </r>
  <r>
    <s v="RF008946"/>
    <d v="2026-03-22T02:57:00"/>
    <d v="2026-03-22T00:00:00"/>
    <n v="2"/>
    <x v="2"/>
    <x v="1"/>
    <n v="9.1"/>
    <n v="183.92"/>
    <n v="184.38"/>
    <n v="1"/>
    <n v="2.2000000000000002"/>
    <n v="8.3000000000000007"/>
    <n v="124"/>
    <s v="Low"/>
    <n v="1.502"/>
    <x v="0"/>
    <s v=""/>
    <n v="4.8499999999999996"/>
    <n v="0"/>
    <n v="0.46"/>
    <n v="6.1"/>
    <s v="Sunday"/>
    <s v="0-5 min"/>
    <n v="1"/>
    <s v="Above 1.2"/>
  </r>
  <r>
    <s v="RF008947"/>
    <d v="2026-03-22T02:58:00"/>
    <d v="2026-03-22T00:00:00"/>
    <n v="2"/>
    <x v="2"/>
    <x v="1"/>
    <n v="0.7"/>
    <n v="54.12"/>
    <n v="55.11"/>
    <n v="1.1000000000000001"/>
    <n v="2.9"/>
    <n v="1"/>
    <n v="112"/>
    <s v="Medium"/>
    <n v="1.1739999999999999"/>
    <x v="0"/>
    <s v=""/>
    <n v="4.8899999999999997"/>
    <n v="0"/>
    <n v="0.99"/>
    <n v="-1.9"/>
    <s v="Sunday"/>
    <s v="0-5 min"/>
    <n v="1"/>
    <s v="Between 1.0-1.2"/>
  </r>
  <r>
    <s v="RF008948"/>
    <d v="2026-03-22T03:17:00"/>
    <d v="2026-03-22T00:00:00"/>
    <n v="3"/>
    <x v="0"/>
    <x v="0"/>
    <n v="15.6"/>
    <n v="305.51"/>
    <n v="301.83999999999997"/>
    <n v="1.1000000000000001"/>
    <n v="2.9"/>
    <n v="4.3"/>
    <n v="121"/>
    <s v="Medium"/>
    <n v="0.876"/>
    <x v="0"/>
    <s v=""/>
    <n v="4.71"/>
    <n v="7"/>
    <n v="-3.67"/>
    <n v="1.4"/>
    <s v="Sunday"/>
    <s v="0-5 min"/>
    <n v="1"/>
    <s v="Between 0.8-1.0"/>
  </r>
  <r>
    <s v="RF008949"/>
    <d v="2026-03-22T03:24:00"/>
    <d v="2026-03-22T00:00:00"/>
    <n v="3"/>
    <x v="4"/>
    <x v="1"/>
    <n v="6.4"/>
    <n v="140.77000000000001"/>
    <n v="146.97"/>
    <n v="1"/>
    <n v="2.4"/>
    <n v="1"/>
    <n v="64"/>
    <s v="Low"/>
    <n v="1.7789999999999999"/>
    <x v="0"/>
    <s v=""/>
    <n v="4.54"/>
    <n v="0"/>
    <n v="6.2"/>
    <n v="-1.4"/>
    <s v="Sunday"/>
    <s v="0-5 min"/>
    <n v="1"/>
    <s v="Above 1.2"/>
  </r>
  <r>
    <s v="RF008950"/>
    <d v="2026-03-22T03:33:00"/>
    <d v="2026-03-22T00:00:00"/>
    <n v="3"/>
    <x v="3"/>
    <x v="0"/>
    <n v="7"/>
    <n v="131.47"/>
    <n v="125.64"/>
    <n v="1"/>
    <n v="9.8000000000000007"/>
    <n v="4.9000000000000004"/>
    <n v="63"/>
    <s v="Low"/>
    <n v="1.228"/>
    <x v="0"/>
    <s v=""/>
    <n v="4.6900000000000004"/>
    <n v="66"/>
    <n v="-5.83"/>
    <n v="-4.9000000000000004"/>
    <s v="Sunday"/>
    <s v="5-10 min"/>
    <n v="1"/>
    <s v="Above 1.2"/>
  </r>
  <r>
    <s v="RF008951"/>
    <d v="2026-03-22T03:50:00"/>
    <d v="2026-03-22T00:00:00"/>
    <n v="3"/>
    <x v="4"/>
    <x v="1"/>
    <n v="9.3000000000000007"/>
    <n v="217.99"/>
    <n v="224.72"/>
    <n v="1.1000000000000001"/>
    <n v="2"/>
    <n v="1.6"/>
    <n v="62"/>
    <s v="Low"/>
    <n v="2.0459999999999998"/>
    <x v="0"/>
    <s v=""/>
    <n v="4.4800000000000004"/>
    <n v="0"/>
    <n v="6.73"/>
    <n v="-0.4"/>
    <s v="Sunday"/>
    <s v="0-5 min"/>
    <n v="1"/>
    <s v="Above 1.2"/>
  </r>
  <r>
    <s v="RF008952"/>
    <d v="2026-03-22T04:06:00"/>
    <d v="2026-03-22T00:00:00"/>
    <n v="4"/>
    <x v="2"/>
    <x v="1"/>
    <n v="11.3"/>
    <n v="248.03"/>
    <n v="261.95999999999998"/>
    <n v="1.1000000000000001"/>
    <n v="6"/>
    <n v="7.1"/>
    <n v="130"/>
    <s v="Low"/>
    <n v="1.55"/>
    <x v="0"/>
    <s v=""/>
    <n v="4.42"/>
    <n v="0"/>
    <n v="13.93"/>
    <n v="1.1000000000000001"/>
    <s v="Sunday"/>
    <s v="5-10 min"/>
    <n v="1"/>
    <s v="Above 1.2"/>
  </r>
  <r>
    <s v="RF008953"/>
    <d v="2026-03-22T04:17:00"/>
    <d v="2026-03-22T00:00:00"/>
    <n v="4"/>
    <x v="4"/>
    <x v="0"/>
    <n v="5.4"/>
    <n v="121.8"/>
    <n v="127.33"/>
    <n v="1.1000000000000001"/>
    <n v="5.2"/>
    <n v="3.3"/>
    <n v="64"/>
    <s v="Low"/>
    <n v="1.601"/>
    <x v="0"/>
    <s v=""/>
    <n v="4.7300000000000004"/>
    <n v="3"/>
    <n v="5.53"/>
    <n v="-1.9"/>
    <s v="Sunday"/>
    <s v="5-10 min"/>
    <n v="1"/>
    <s v="Above 1.2"/>
  </r>
  <r>
    <s v="RF008954"/>
    <d v="2026-03-22T06:01:00"/>
    <d v="2026-03-22T00:00:00"/>
    <n v="6"/>
    <x v="2"/>
    <x v="0"/>
    <n v="10.7"/>
    <n v="210.2"/>
    <n v="220.38"/>
    <n v="1"/>
    <n v="2"/>
    <n v="1"/>
    <n v="107"/>
    <s v="Low"/>
    <n v="1.5369999999999999"/>
    <x v="0"/>
    <s v=""/>
    <n v="4.57"/>
    <n v="21"/>
    <n v="10.18"/>
    <n v="-1"/>
    <s v="Sunday"/>
    <s v="0-5 min"/>
    <n v="1"/>
    <s v="Above 1.2"/>
  </r>
  <r>
    <s v="RF008955"/>
    <d v="2026-03-22T06:15:00"/>
    <d v="2026-03-22T00:00:00"/>
    <n v="6"/>
    <x v="4"/>
    <x v="0"/>
    <n v="4.7"/>
    <n v="104.57"/>
    <n v="102.53"/>
    <n v="1.1000000000000001"/>
    <n v="6.1"/>
    <n v="3.3"/>
    <n v="65"/>
    <s v="Low"/>
    <n v="1.8919999999999999"/>
    <x v="0"/>
    <s v=""/>
    <n v="4.8099999999999996"/>
    <n v="4"/>
    <n v="-2.04"/>
    <n v="-2.8"/>
    <s v="Sunday"/>
    <s v="5-10 min"/>
    <n v="1"/>
    <s v="Above 1.2"/>
  </r>
  <r>
    <s v="RF008956"/>
    <d v="2026-03-22T06:18:00"/>
    <d v="2026-03-22T00:00:00"/>
    <n v="6"/>
    <x v="1"/>
    <x v="0"/>
    <n v="13.3"/>
    <n v="256.2"/>
    <n v="259.56"/>
    <n v="1"/>
    <n v="8.8000000000000007"/>
    <n v="8.8000000000000007"/>
    <n v="94"/>
    <s v="Medium"/>
    <n v="1.0860000000000001"/>
    <x v="0"/>
    <s v=""/>
    <n v="4.5999999999999996"/>
    <n v="172"/>
    <n v="3.36"/>
    <n v="0"/>
    <s v="Sunday"/>
    <s v="5-10 min"/>
    <n v="1"/>
    <s v="Between 1.0-1.2"/>
  </r>
  <r>
    <s v="RF008957"/>
    <d v="2026-03-22T06:18:00"/>
    <d v="2026-03-22T00:00:00"/>
    <n v="6"/>
    <x v="0"/>
    <x v="0"/>
    <n v="9.6"/>
    <n v="200.28"/>
    <n v="214.81"/>
    <n v="1"/>
    <n v="4.5"/>
    <n v="4.8"/>
    <n v="139"/>
    <s v="Medium"/>
    <n v="1.121"/>
    <x v="0"/>
    <s v=""/>
    <n v="4.3600000000000003"/>
    <n v="1"/>
    <n v="14.53"/>
    <n v="0.3"/>
    <s v="Sunday"/>
    <s v="0-5 min"/>
    <n v="1"/>
    <s v="Between 1.0-1.2"/>
  </r>
  <r>
    <s v="RF008958"/>
    <d v="2026-03-22T06:28:00"/>
    <d v="2026-03-22T00:00:00"/>
    <n v="6"/>
    <x v="3"/>
    <x v="0"/>
    <n v="2.5"/>
    <n v="71"/>
    <n v="74.239999999999995"/>
    <n v="1"/>
    <n v="6.3"/>
    <n v="11.4"/>
    <n v="73"/>
    <s v="Low"/>
    <n v="2.2000000000000002"/>
    <x v="0"/>
    <s v=""/>
    <n v="4.8600000000000003"/>
    <n v="63"/>
    <n v="3.24"/>
    <n v="5.0999999999999996"/>
    <s v="Sunday"/>
    <s v="5-10 min"/>
    <n v="1"/>
    <s v="Above 1.2"/>
  </r>
  <r>
    <s v="RF008959"/>
    <d v="2026-03-22T06:31:00"/>
    <d v="2026-03-22T00:00:00"/>
    <n v="6"/>
    <x v="2"/>
    <x v="0"/>
    <n v="2.4"/>
    <n v="72.66"/>
    <n v="75.27"/>
    <n v="1"/>
    <n v="4.0999999999999996"/>
    <n v="7.6"/>
    <n v="115"/>
    <s v="Low"/>
    <n v="1.4990000000000001"/>
    <x v="0"/>
    <s v=""/>
    <n v="4.8499999999999996"/>
    <n v="20"/>
    <n v="2.61"/>
    <n v="3.5"/>
    <s v="Sunday"/>
    <s v="0-5 min"/>
    <n v="1"/>
    <s v="Above 1.2"/>
  </r>
  <r>
    <s v="RF008960"/>
    <d v="2026-03-22T07:27:00"/>
    <d v="2026-03-22T00:00:00"/>
    <n v="7"/>
    <x v="0"/>
    <x v="1"/>
    <n v="11.2"/>
    <n v="240.17"/>
    <m/>
    <n v="1.1000000000000001"/>
    <n v="6.2"/>
    <n v="6.9"/>
    <n v="115"/>
    <s v="Medium"/>
    <n v="0.92600000000000005"/>
    <x v="2"/>
    <s v="ETA too high"/>
    <n v="4.82"/>
    <n v="0"/>
    <m/>
    <n v="0.7"/>
    <s v="Sunday"/>
    <s v="5-10 min"/>
    <n v="0"/>
    <s v="Between 0.8-1.0"/>
  </r>
  <r>
    <s v="RF008961"/>
    <d v="2026-03-22T07:45:00"/>
    <d v="2026-03-22T00:00:00"/>
    <n v="7"/>
    <x v="4"/>
    <x v="1"/>
    <n v="1"/>
    <n v="57.23"/>
    <n v="54.28"/>
    <n v="1.1000000000000001"/>
    <n v="2"/>
    <n v="1"/>
    <n v="54"/>
    <s v="Low"/>
    <n v="1.3560000000000001"/>
    <x v="0"/>
    <s v=""/>
    <n v="4.6399999999999997"/>
    <n v="0"/>
    <n v="-2.95"/>
    <n v="-1"/>
    <s v="Sunday"/>
    <s v="0-5 min"/>
    <n v="1"/>
    <s v="Above 1.2"/>
  </r>
  <r>
    <s v="RF008962"/>
    <d v="2026-03-22T07:45:00"/>
    <d v="2026-03-22T00:00:00"/>
    <n v="7"/>
    <x v="0"/>
    <x v="0"/>
    <n v="4.7"/>
    <n v="112.6"/>
    <n v="104.33"/>
    <n v="1.1000000000000001"/>
    <n v="5.0999999999999996"/>
    <n v="2.4"/>
    <n v="144"/>
    <s v="Medium"/>
    <n v="1.0720000000000001"/>
    <x v="0"/>
    <s v=""/>
    <n v="4.95"/>
    <n v="3"/>
    <n v="-8.27"/>
    <n v="-2.7"/>
    <s v="Sunday"/>
    <s v="5-10 min"/>
    <n v="1"/>
    <s v="Between 1.0-1.2"/>
  </r>
  <r>
    <s v="RF008963"/>
    <d v="2026-03-22T07:46:00"/>
    <d v="2026-03-22T00:00:00"/>
    <n v="7"/>
    <x v="2"/>
    <x v="0"/>
    <n v="10.1"/>
    <n v="224.15"/>
    <n v="231.83"/>
    <n v="1.2"/>
    <n v="5.6"/>
    <n v="7.9"/>
    <n v="89"/>
    <s v="Medium"/>
    <n v="0.84099999999999997"/>
    <x v="0"/>
    <s v=""/>
    <n v="4.6900000000000004"/>
    <n v="5"/>
    <n v="7.68"/>
    <n v="2.2999999999999998"/>
    <s v="Sunday"/>
    <s v="5-10 min"/>
    <n v="1"/>
    <s v="Between 0.8-1.0"/>
  </r>
  <r>
    <s v="RF008964"/>
    <d v="2026-03-22T07:53:00"/>
    <d v="2026-03-22T00:00:00"/>
    <n v="7"/>
    <x v="1"/>
    <x v="0"/>
    <n v="3.6"/>
    <n v="93.64"/>
    <n v="92.24"/>
    <n v="1"/>
    <n v="4.5"/>
    <n v="12.1"/>
    <n v="79"/>
    <s v="Medium"/>
    <n v="0.878"/>
    <x v="0"/>
    <s v=""/>
    <n v="4.74"/>
    <n v="2"/>
    <n v="-1.4"/>
    <n v="7.6"/>
    <s v="Sunday"/>
    <s v="0-5 min"/>
    <n v="1"/>
    <s v="Between 0.8-1.0"/>
  </r>
  <r>
    <s v="RF008965"/>
    <d v="2026-03-22T08:14:00"/>
    <d v="2026-03-22T00:00:00"/>
    <n v="8"/>
    <x v="2"/>
    <x v="0"/>
    <n v="6.4"/>
    <n v="169"/>
    <n v="174.3"/>
    <n v="1.2"/>
    <n v="8.9"/>
    <n v="9.1"/>
    <n v="117"/>
    <s v="Medium"/>
    <n v="0.94399999999999995"/>
    <x v="0"/>
    <s v=""/>
    <n v="4.82"/>
    <n v="6"/>
    <n v="5.3"/>
    <n v="0.2"/>
    <s v="Sunday"/>
    <s v="5-10 min"/>
    <n v="1"/>
    <s v="Between 0.8-1.0"/>
  </r>
  <r>
    <s v="RF008966"/>
    <d v="2026-03-22T08:40:00"/>
    <d v="2026-03-22T00:00:00"/>
    <n v="8"/>
    <x v="4"/>
    <x v="0"/>
    <n v="3.5"/>
    <n v="85.87"/>
    <n v="85.06"/>
    <n v="1"/>
    <n v="5.0999999999999996"/>
    <n v="1"/>
    <n v="60"/>
    <s v="Low"/>
    <n v="1.532"/>
    <x v="0"/>
    <s v=""/>
    <n v="4.47"/>
    <n v="7"/>
    <n v="-0.81"/>
    <n v="-4.0999999999999996"/>
    <s v="Sunday"/>
    <s v="5-10 min"/>
    <n v="1"/>
    <s v="Above 1.2"/>
  </r>
  <r>
    <s v="RF008967"/>
    <d v="2026-03-22T08:56:00"/>
    <d v="2026-03-22T00:00:00"/>
    <n v="8"/>
    <x v="3"/>
    <x v="0"/>
    <n v="2.2999999999999998"/>
    <n v="70.89"/>
    <n v="70.209999999999994"/>
    <n v="1"/>
    <n v="4.9000000000000004"/>
    <n v="7.7"/>
    <n v="64"/>
    <s v="Low"/>
    <n v="1.2090000000000001"/>
    <x v="0"/>
    <s v=""/>
    <n v="4.72"/>
    <n v="17"/>
    <n v="-0.68"/>
    <n v="2.8"/>
    <s v="Sunday"/>
    <s v="0-5 min"/>
    <n v="1"/>
    <s v="Above 1.2"/>
  </r>
  <r>
    <s v="RF008968"/>
    <d v="2026-03-22T08:59:00"/>
    <d v="2026-03-22T00:00:00"/>
    <n v="8"/>
    <x v="2"/>
    <x v="0"/>
    <n v="12.6"/>
    <n v="231.2"/>
    <n v="222.76"/>
    <n v="1.1000000000000001"/>
    <n v="5.6"/>
    <n v="9.9"/>
    <n v="84"/>
    <s v="Medium"/>
    <n v="0.77800000000000002"/>
    <x v="0"/>
    <s v=""/>
    <n v="4.7"/>
    <n v="85"/>
    <n v="-8.44"/>
    <n v="4.3"/>
    <s v="Sunday"/>
    <s v="5-10 min"/>
    <n v="1"/>
    <s v="Below 0.8"/>
  </r>
  <r>
    <s v="RF008969"/>
    <d v="2026-03-22T09:08:00"/>
    <d v="2026-03-22T00:00:00"/>
    <n v="9"/>
    <x v="0"/>
    <x v="0"/>
    <n v="2.8"/>
    <n v="116.65"/>
    <m/>
    <n v="1.3"/>
    <n v="6.5"/>
    <n v="8.5"/>
    <n v="117"/>
    <s v="High"/>
    <n v="0.746"/>
    <x v="2"/>
    <s v="ETA too high"/>
    <n v="4.82"/>
    <n v="4"/>
    <m/>
    <n v="2"/>
    <s v="Sunday"/>
    <s v="5-10 min"/>
    <n v="0"/>
    <s v="Below 0.8"/>
  </r>
  <r>
    <s v="RF008970"/>
    <d v="2026-03-22T09:09:00"/>
    <d v="2026-03-22T00:00:00"/>
    <n v="9"/>
    <x v="2"/>
    <x v="1"/>
    <n v="3.2"/>
    <n v="88.57"/>
    <n v="96.15"/>
    <n v="1.1000000000000001"/>
    <n v="6.1"/>
    <n v="6.7"/>
    <n v="91"/>
    <s v="Medium"/>
    <n v="0.82199999999999995"/>
    <x v="0"/>
    <s v=""/>
    <n v="4.8"/>
    <n v="0"/>
    <n v="7.58"/>
    <n v="0.6"/>
    <s v="Sunday"/>
    <s v="5-10 min"/>
    <n v="1"/>
    <s v="Between 0.8-1.0"/>
  </r>
  <r>
    <s v="RF008971"/>
    <d v="2026-03-22T09:50:00"/>
    <d v="2026-03-22T00:00:00"/>
    <n v="9"/>
    <x v="2"/>
    <x v="0"/>
    <n v="4.5"/>
    <n v="116.89"/>
    <n v="115.85"/>
    <n v="1.1000000000000001"/>
    <n v="6.5"/>
    <n v="5.0999999999999996"/>
    <n v="100"/>
    <s v="Medium"/>
    <n v="0.76700000000000002"/>
    <x v="0"/>
    <s v=""/>
    <n v="4.96"/>
    <n v="14"/>
    <n v="-1.04"/>
    <n v="-1.4"/>
    <s v="Sunday"/>
    <s v="5-10 min"/>
    <n v="1"/>
    <s v="Below 0.8"/>
  </r>
  <r>
    <s v="RF008972"/>
    <d v="2026-03-22T10:03:00"/>
    <d v="2026-03-22T00:00:00"/>
    <n v="10"/>
    <x v="0"/>
    <x v="0"/>
    <n v="4.5999999999999996"/>
    <n v="133.63"/>
    <n v="134.58000000000001"/>
    <n v="1.3"/>
    <n v="7.7"/>
    <n v="5.9"/>
    <n v="117"/>
    <s v="High"/>
    <n v="0.79400000000000004"/>
    <x v="0"/>
    <s v=""/>
    <n v="5"/>
    <n v="4"/>
    <n v="0.95"/>
    <n v="-1.8"/>
    <s v="Sunday"/>
    <s v="5-10 min"/>
    <n v="1"/>
    <s v="Below 0.8"/>
  </r>
  <r>
    <s v="RF008973"/>
    <d v="2026-03-22T10:29:00"/>
    <d v="2026-03-22T00:00:00"/>
    <n v="10"/>
    <x v="0"/>
    <x v="0"/>
    <n v="5"/>
    <n v="115.78"/>
    <n v="121.78"/>
    <n v="1.1000000000000001"/>
    <n v="7.3"/>
    <n v="9.5"/>
    <n v="119"/>
    <s v="Medium"/>
    <n v="0.88100000000000001"/>
    <x v="0"/>
    <s v=""/>
    <n v="4.66"/>
    <n v="46"/>
    <n v="6"/>
    <n v="2.2000000000000002"/>
    <s v="Sunday"/>
    <s v="5-10 min"/>
    <n v="1"/>
    <s v="Between 0.8-1.0"/>
  </r>
  <r>
    <s v="RF008974"/>
    <d v="2026-03-22T11:40:00"/>
    <d v="2026-03-22T00:00:00"/>
    <n v="11"/>
    <x v="3"/>
    <x v="0"/>
    <n v="12.2"/>
    <n v="256.17"/>
    <n v="268.61"/>
    <n v="1.1000000000000001"/>
    <n v="7.8"/>
    <n v="5.9"/>
    <n v="60"/>
    <s v="Low"/>
    <n v="1.224"/>
    <x v="0"/>
    <s v=""/>
    <n v="4.34"/>
    <n v="7"/>
    <n v="12.44"/>
    <n v="-1.9"/>
    <s v="Sunday"/>
    <s v="5-10 min"/>
    <n v="1"/>
    <s v="Above 1.2"/>
  </r>
  <r>
    <s v="RF008975"/>
    <d v="2026-03-22T12:06:00"/>
    <d v="2026-03-22T00:00:00"/>
    <n v="12"/>
    <x v="0"/>
    <x v="0"/>
    <n v="6.7"/>
    <n v="131.30000000000001"/>
    <n v="129.28"/>
    <n v="1"/>
    <n v="4"/>
    <n v="5.9"/>
    <n v="137"/>
    <s v="Medium"/>
    <n v="0.97899999999999998"/>
    <x v="0"/>
    <s v=""/>
    <n v="4.3"/>
    <n v="3"/>
    <n v="-2.02"/>
    <n v="1.9"/>
    <s v="Sunday"/>
    <s v="0-5 min"/>
    <n v="1"/>
    <s v="Between 0.8-1.0"/>
  </r>
  <r>
    <s v="RF008976"/>
    <d v="2026-03-22T12:08:00"/>
    <d v="2026-03-22T00:00:00"/>
    <n v="12"/>
    <x v="2"/>
    <x v="1"/>
    <n v="3.8"/>
    <n v="97.57"/>
    <n v="96.98"/>
    <n v="1"/>
    <n v="2.2999999999999998"/>
    <n v="1"/>
    <n v="120"/>
    <s v="Low"/>
    <n v="1.4690000000000001"/>
    <x v="0"/>
    <s v=""/>
    <n v="4.9400000000000004"/>
    <n v="0"/>
    <n v="-0.59"/>
    <n v="-1.3"/>
    <s v="Sunday"/>
    <s v="0-5 min"/>
    <n v="1"/>
    <s v="Above 1.2"/>
  </r>
  <r>
    <s v="RF008977"/>
    <d v="2026-03-22T12:18:00"/>
    <d v="2026-03-22T00:00:00"/>
    <n v="12"/>
    <x v="0"/>
    <x v="0"/>
    <n v="5"/>
    <n v="120.12"/>
    <m/>
    <n v="1"/>
    <n v="5.8"/>
    <n v="9.5"/>
    <n v="112"/>
    <s v="Medium"/>
    <n v="0.85899999999999999"/>
    <x v="2"/>
    <s v="ETA too high"/>
    <n v="4.51"/>
    <n v="14"/>
    <m/>
    <n v="3.7"/>
    <s v="Sunday"/>
    <s v="5-10 min"/>
    <n v="0"/>
    <s v="Between 0.8-1.0"/>
  </r>
  <r>
    <s v="RF008978"/>
    <d v="2026-03-22T12:31:00"/>
    <d v="2026-03-22T00:00:00"/>
    <n v="12"/>
    <x v="4"/>
    <x v="1"/>
    <n v="8.3000000000000007"/>
    <n v="180.26"/>
    <n v="178.88"/>
    <n v="1"/>
    <n v="4.8"/>
    <n v="4.4000000000000004"/>
    <n v="56"/>
    <s v="Low"/>
    <n v="1.353"/>
    <x v="0"/>
    <s v=""/>
    <n v="4.6500000000000004"/>
    <n v="0"/>
    <n v="-1.38"/>
    <n v="-0.4"/>
    <s v="Sunday"/>
    <s v="0-5 min"/>
    <n v="1"/>
    <s v="Above 1.2"/>
  </r>
  <r>
    <s v="RF008979"/>
    <d v="2026-03-22T12:36:00"/>
    <d v="2026-03-22T00:00:00"/>
    <n v="12"/>
    <x v="4"/>
    <x v="1"/>
    <n v="0.7"/>
    <n v="46.26"/>
    <n v="46.62"/>
    <n v="1"/>
    <n v="6.4"/>
    <n v="6.9"/>
    <n v="54"/>
    <s v="Low"/>
    <n v="1.718"/>
    <x v="0"/>
    <s v=""/>
    <n v="4.93"/>
    <n v="0"/>
    <n v="0.36"/>
    <n v="0.5"/>
    <s v="Sunday"/>
    <s v="5-10 min"/>
    <n v="1"/>
    <s v="Above 1.2"/>
  </r>
  <r>
    <s v="RF008980"/>
    <d v="2026-03-22T13:01:00"/>
    <d v="2026-03-22T00:00:00"/>
    <n v="13"/>
    <x v="4"/>
    <x v="0"/>
    <n v="4.5999999999999996"/>
    <n v="104.75"/>
    <m/>
    <n v="1.1000000000000001"/>
    <n v="2"/>
    <n v="4.2"/>
    <n v="59"/>
    <s v="Low"/>
    <n v="1.556"/>
    <x v="2"/>
    <s v="ETA too high"/>
    <n v="4.76"/>
    <n v="6"/>
    <m/>
    <n v="2.2000000000000002"/>
    <s v="Sunday"/>
    <s v="0-5 min"/>
    <n v="0"/>
    <s v="Above 1.2"/>
  </r>
  <r>
    <s v="RF008981"/>
    <d v="2026-03-22T13:01:00"/>
    <d v="2026-03-22T00:00:00"/>
    <n v="13"/>
    <x v="1"/>
    <x v="1"/>
    <n v="13.9"/>
    <n v="245.74"/>
    <m/>
    <n v="1"/>
    <n v="4.0999999999999996"/>
    <n v="8.5"/>
    <n v="100"/>
    <s v="Low"/>
    <n v="1.4710000000000001"/>
    <x v="2"/>
    <s v="Fare too high"/>
    <n v="5"/>
    <n v="0"/>
    <m/>
    <n v="4.4000000000000004"/>
    <s v="Sunday"/>
    <s v="0-5 min"/>
    <n v="0"/>
    <s v="Above 1.2"/>
  </r>
  <r>
    <s v="RF008982"/>
    <d v="2026-03-22T13:07:00"/>
    <d v="2026-03-22T00:00:00"/>
    <n v="13"/>
    <x v="0"/>
    <x v="0"/>
    <n v="5.6"/>
    <n v="127.31"/>
    <m/>
    <n v="1.1000000000000001"/>
    <n v="8.1"/>
    <n v="11.3"/>
    <n v="102"/>
    <s v="Medium"/>
    <n v="0.77900000000000003"/>
    <x v="1"/>
    <s v="Pickup too far"/>
    <n v="4.9000000000000004"/>
    <n v="2"/>
    <m/>
    <n v="3.2"/>
    <s v="Sunday"/>
    <s v="5-10 min"/>
    <n v="0"/>
    <s v="Below 0.8"/>
  </r>
  <r>
    <s v="RF008983"/>
    <d v="2026-03-22T13:33:00"/>
    <d v="2026-03-22T00:00:00"/>
    <n v="13"/>
    <x v="2"/>
    <x v="0"/>
    <n v="6.1"/>
    <n v="131.06"/>
    <m/>
    <n v="1"/>
    <n v="6.1"/>
    <m/>
    <n v="92"/>
    <s v="Low"/>
    <n v="1.7470000000000001"/>
    <x v="3"/>
    <s v="No driver available"/>
    <n v="4.6100000000000003"/>
    <n v="1"/>
    <m/>
    <m/>
    <s v="Sunday"/>
    <s v="5-10 min"/>
    <n v="0"/>
    <s v="Above 1.2"/>
  </r>
  <r>
    <s v="RF008984"/>
    <d v="2026-03-22T13:48:00"/>
    <d v="2026-03-22T00:00:00"/>
    <n v="13"/>
    <x v="2"/>
    <x v="0"/>
    <n v="4.9000000000000004"/>
    <n v="123.19"/>
    <n v="120.27"/>
    <n v="1.1000000000000001"/>
    <n v="7.4"/>
    <n v="8.4"/>
    <n v="104"/>
    <s v="Medium"/>
    <n v="0.91100000000000003"/>
    <x v="0"/>
    <s v=""/>
    <n v="4.59"/>
    <n v="17"/>
    <n v="-2.92"/>
    <n v="1"/>
    <s v="Sunday"/>
    <s v="5-10 min"/>
    <n v="1"/>
    <s v="Between 0.8-1.0"/>
  </r>
  <r>
    <s v="RF008985"/>
    <d v="2026-03-22T14:17:00"/>
    <d v="2026-03-22T00:00:00"/>
    <n v="14"/>
    <x v="4"/>
    <x v="0"/>
    <n v="12.3"/>
    <n v="217.7"/>
    <n v="225.98"/>
    <n v="1"/>
    <n v="3.6"/>
    <n v="1.1000000000000001"/>
    <n v="65"/>
    <s v="Low"/>
    <n v="2.2000000000000002"/>
    <x v="0"/>
    <s v=""/>
    <n v="4.91"/>
    <n v="5"/>
    <n v="8.2799999999999994"/>
    <n v="-2.5"/>
    <s v="Sunday"/>
    <s v="0-5 min"/>
    <n v="1"/>
    <s v="Above 1.2"/>
  </r>
  <r>
    <s v="RF008986"/>
    <d v="2026-03-22T14:25:00"/>
    <d v="2026-03-22T00:00:00"/>
    <n v="14"/>
    <x v="3"/>
    <x v="0"/>
    <n v="15"/>
    <n v="284.92"/>
    <n v="285.70999999999998"/>
    <n v="1"/>
    <n v="2"/>
    <n v="2"/>
    <n v="67"/>
    <s v="Low"/>
    <n v="1.706"/>
    <x v="0"/>
    <s v=""/>
    <n v="4.6500000000000004"/>
    <n v="6"/>
    <n v="0.79"/>
    <n v="0"/>
    <s v="Sunday"/>
    <s v="0-5 min"/>
    <n v="1"/>
    <s v="Above 1.2"/>
  </r>
  <r>
    <s v="RF008987"/>
    <d v="2026-03-22T14:34:00"/>
    <d v="2026-03-22T00:00:00"/>
    <n v="14"/>
    <x v="0"/>
    <x v="0"/>
    <n v="0.7"/>
    <n v="52.06"/>
    <m/>
    <n v="1"/>
    <n v="4.8"/>
    <n v="9.9"/>
    <n v="139"/>
    <s v="Low"/>
    <n v="1.4119999999999999"/>
    <x v="2"/>
    <s v="ETA too high"/>
    <n v="4.8600000000000003"/>
    <n v="3"/>
    <m/>
    <n v="5.0999999999999996"/>
    <s v="Sunday"/>
    <s v="0-5 min"/>
    <n v="0"/>
    <s v="Above 1.2"/>
  </r>
  <r>
    <s v="RF008988"/>
    <d v="2026-03-22T15:37:00"/>
    <d v="2026-03-22T00:00:00"/>
    <n v="15"/>
    <x v="4"/>
    <x v="1"/>
    <n v="17.5"/>
    <n v="321.27"/>
    <n v="324.02999999999997"/>
    <n v="1"/>
    <n v="5.5"/>
    <n v="6.7"/>
    <n v="55"/>
    <s v="Low"/>
    <n v="1.218"/>
    <x v="0"/>
    <s v=""/>
    <n v="5"/>
    <n v="0"/>
    <n v="2.76"/>
    <n v="1.2"/>
    <s v="Sunday"/>
    <s v="5-10 min"/>
    <n v="1"/>
    <s v="Above 1.2"/>
  </r>
  <r>
    <s v="RF008989"/>
    <d v="2026-03-22T15:42:00"/>
    <d v="2026-03-22T00:00:00"/>
    <n v="15"/>
    <x v="2"/>
    <x v="0"/>
    <n v="1.8"/>
    <n v="68.540000000000006"/>
    <n v="71.040000000000006"/>
    <n v="1"/>
    <n v="3.1"/>
    <n v="1.7"/>
    <n v="98"/>
    <s v="Medium"/>
    <n v="1.03"/>
    <x v="0"/>
    <s v=""/>
    <n v="4.47"/>
    <n v="14"/>
    <n v="2.5"/>
    <n v="-1.4"/>
    <s v="Sunday"/>
    <s v="0-5 min"/>
    <n v="1"/>
    <s v="Between 1.0-1.2"/>
  </r>
  <r>
    <s v="RF008990"/>
    <d v="2026-03-22T15:58:00"/>
    <d v="2026-03-22T00:00:00"/>
    <n v="15"/>
    <x v="0"/>
    <x v="0"/>
    <n v="10.199999999999999"/>
    <n v="188.1"/>
    <m/>
    <n v="1"/>
    <n v="5.8"/>
    <n v="8.9"/>
    <n v="97"/>
    <s v="Medium"/>
    <n v="0.89400000000000002"/>
    <x v="1"/>
    <s v="Driver unavailable"/>
    <n v="4.51"/>
    <n v="7"/>
    <m/>
    <n v="3.1"/>
    <s v="Sunday"/>
    <s v="5-10 min"/>
    <n v="0"/>
    <s v="Between 0.8-1.0"/>
  </r>
  <r>
    <s v="RF008991"/>
    <d v="2026-03-22T16:40:00"/>
    <d v="2026-03-22T00:00:00"/>
    <n v="16"/>
    <x v="2"/>
    <x v="0"/>
    <n v="10.3"/>
    <n v="202.39"/>
    <n v="201.49"/>
    <n v="1.1000000000000001"/>
    <n v="6.8"/>
    <n v="8.3000000000000007"/>
    <n v="92"/>
    <s v="Medium"/>
    <n v="0.74199999999999999"/>
    <x v="0"/>
    <s v=""/>
    <n v="4.43"/>
    <n v="3"/>
    <n v="-0.9"/>
    <n v="1.5"/>
    <s v="Sunday"/>
    <s v="5-10 min"/>
    <n v="1"/>
    <s v="Below 0.8"/>
  </r>
  <r>
    <s v="RF008992"/>
    <d v="2026-03-22T16:52:00"/>
    <d v="2026-03-22T00:00:00"/>
    <n v="16"/>
    <x v="0"/>
    <x v="0"/>
    <n v="2.2000000000000002"/>
    <n v="83.66"/>
    <m/>
    <n v="1.2"/>
    <n v="3.5"/>
    <n v="1"/>
    <n v="103"/>
    <s v="Medium"/>
    <n v="0.73599999999999999"/>
    <x v="2"/>
    <s v="ETA too high"/>
    <n v="4.4400000000000004"/>
    <n v="16"/>
    <m/>
    <n v="-2.5"/>
    <s v="Sunday"/>
    <s v="0-5 min"/>
    <n v="0"/>
    <s v="Below 0.8"/>
  </r>
  <r>
    <s v="RF008993"/>
    <d v="2026-03-22T16:54:00"/>
    <d v="2026-03-22T00:00:00"/>
    <n v="16"/>
    <x v="1"/>
    <x v="0"/>
    <n v="4.7"/>
    <n v="117.04"/>
    <n v="114.41"/>
    <n v="1"/>
    <n v="8"/>
    <n v="6.2"/>
    <n v="63"/>
    <s v="Low"/>
    <n v="0.80600000000000005"/>
    <x v="0"/>
    <s v=""/>
    <n v="4.57"/>
    <n v="24"/>
    <n v="-2.63"/>
    <n v="-1.8"/>
    <s v="Sunday"/>
    <s v="5-10 min"/>
    <n v="1"/>
    <s v="Between 0.8-1.0"/>
  </r>
  <r>
    <s v="RF008994"/>
    <d v="2026-03-22T16:59:00"/>
    <d v="2026-03-22T00:00:00"/>
    <n v="16"/>
    <x v="3"/>
    <x v="0"/>
    <n v="6.7"/>
    <n v="146.38"/>
    <n v="143.09"/>
    <n v="1"/>
    <n v="2"/>
    <n v="1"/>
    <n v="54"/>
    <s v="Low"/>
    <n v="1.5169999999999999"/>
    <x v="0"/>
    <s v=""/>
    <n v="4.66"/>
    <n v="7"/>
    <n v="-3.29"/>
    <n v="-1"/>
    <s v="Sunday"/>
    <s v="0-5 min"/>
    <n v="1"/>
    <s v="Above 1.2"/>
  </r>
  <r>
    <s v="RF008995"/>
    <d v="2026-03-22T17:30:00"/>
    <d v="2026-03-22T00:00:00"/>
    <n v="17"/>
    <x v="3"/>
    <x v="0"/>
    <n v="18"/>
    <n v="276.58"/>
    <n v="275.29000000000002"/>
    <n v="1"/>
    <n v="6.7"/>
    <n v="4.4000000000000004"/>
    <n v="50"/>
    <s v="Low"/>
    <n v="1.2749999999999999"/>
    <x v="0"/>
    <s v=""/>
    <n v="4.62"/>
    <n v="20"/>
    <n v="-1.29"/>
    <n v="-2.2999999999999998"/>
    <s v="Sunday"/>
    <s v="5-10 min"/>
    <n v="1"/>
    <s v="Above 1.2"/>
  </r>
  <r>
    <s v="RF008996"/>
    <d v="2026-03-22T17:30:00"/>
    <d v="2026-03-22T00:00:00"/>
    <n v="17"/>
    <x v="0"/>
    <x v="1"/>
    <n v="6.5"/>
    <n v="154.02000000000001"/>
    <n v="156.58000000000001"/>
    <n v="1.2"/>
    <n v="6.1"/>
    <n v="5.2"/>
    <n v="102"/>
    <s v="High"/>
    <n v="0.627"/>
    <x v="0"/>
    <s v=""/>
    <n v="4.76"/>
    <n v="0"/>
    <n v="2.56"/>
    <n v="-0.9"/>
    <s v="Sunday"/>
    <s v="5-10 min"/>
    <n v="1"/>
    <s v="Below 0.8"/>
  </r>
  <r>
    <s v="RF008997"/>
    <d v="2026-03-22T17:35:00"/>
    <d v="2026-03-22T00:00:00"/>
    <n v="17"/>
    <x v="0"/>
    <x v="0"/>
    <n v="7.2"/>
    <n v="191.57"/>
    <n v="189.07"/>
    <n v="1.2"/>
    <n v="7.9"/>
    <n v="10.8"/>
    <n v="101"/>
    <s v="High"/>
    <n v="0.67900000000000005"/>
    <x v="0"/>
    <s v=""/>
    <n v="4.66"/>
    <n v="13"/>
    <n v="-2.5"/>
    <n v="2.9"/>
    <s v="Sunday"/>
    <s v="5-10 min"/>
    <n v="1"/>
    <s v="Below 0.8"/>
  </r>
  <r>
    <s v="RF008998"/>
    <d v="2026-03-22T18:10:00"/>
    <d v="2026-03-22T00:00:00"/>
    <n v="18"/>
    <x v="3"/>
    <x v="0"/>
    <n v="11.7"/>
    <n v="191.74"/>
    <m/>
    <n v="1"/>
    <n v="5.8"/>
    <n v="3.7"/>
    <n v="54"/>
    <s v="Low"/>
    <n v="0.99"/>
    <x v="2"/>
    <s v="Pickup issue"/>
    <n v="4.91"/>
    <n v="9"/>
    <m/>
    <n v="-2.1"/>
    <s v="Sunday"/>
    <s v="5-10 min"/>
    <n v="0"/>
    <s v="Between 0.8-1.0"/>
  </r>
  <r>
    <s v="RF008999"/>
    <d v="2026-03-22T18:19:00"/>
    <d v="2026-03-22T00:00:00"/>
    <n v="18"/>
    <x v="0"/>
    <x v="0"/>
    <n v="3.4"/>
    <n v="117.65"/>
    <n v="113.96"/>
    <n v="1.2"/>
    <n v="9.1999999999999993"/>
    <n v="6.2"/>
    <n v="78"/>
    <s v="High"/>
    <n v="0.48199999999999998"/>
    <x v="0"/>
    <s v=""/>
    <n v="5"/>
    <n v="3"/>
    <n v="-3.69"/>
    <n v="-3"/>
    <s v="Sunday"/>
    <s v="5-10 min"/>
    <n v="1"/>
    <s v="Below 0.8"/>
  </r>
  <r>
    <s v="RF009000"/>
    <d v="2026-03-22T18:43:00"/>
    <d v="2026-03-22T00:00:00"/>
    <n v="18"/>
    <x v="3"/>
    <x v="0"/>
    <n v="3.1"/>
    <n v="80.180000000000007"/>
    <m/>
    <n v="1"/>
    <n v="7.8"/>
    <n v="10.8"/>
    <n v="45"/>
    <s v="Low"/>
    <n v="1.2450000000000001"/>
    <x v="1"/>
    <s v="Driver unavailable"/>
    <n v="4.6900000000000004"/>
    <n v="58"/>
    <m/>
    <n v="3"/>
    <s v="Sunday"/>
    <s v="5-10 min"/>
    <n v="0"/>
    <s v="Above 1.2"/>
  </r>
  <r>
    <s v="RF009001"/>
    <d v="2026-03-22T19:13:00"/>
    <d v="2026-03-22T00:00:00"/>
    <n v="19"/>
    <x v="1"/>
    <x v="0"/>
    <n v="9.1999999999999993"/>
    <n v="194.92"/>
    <n v="188.69"/>
    <n v="1.1000000000000001"/>
    <n v="8.4"/>
    <n v="8.9"/>
    <n v="82"/>
    <s v="Medium"/>
    <n v="0.83699999999999997"/>
    <x v="0"/>
    <s v=""/>
    <n v="4.62"/>
    <n v="9"/>
    <n v="-6.23"/>
    <n v="0.5"/>
    <s v="Sunday"/>
    <s v="5-10 min"/>
    <n v="1"/>
    <s v="Between 0.8-1.0"/>
  </r>
  <r>
    <s v="RF009002"/>
    <d v="2026-03-22T19:13:00"/>
    <d v="2026-03-22T00:00:00"/>
    <n v="19"/>
    <x v="2"/>
    <x v="0"/>
    <n v="7.6"/>
    <n v="183.55"/>
    <n v="191.71"/>
    <n v="1.3"/>
    <n v="6.1"/>
    <n v="9.6"/>
    <n v="86"/>
    <s v="Medium"/>
    <n v="0.66700000000000004"/>
    <x v="0"/>
    <s v=""/>
    <n v="4.5599999999999996"/>
    <n v="4"/>
    <n v="8.16"/>
    <n v="3.5"/>
    <s v="Sunday"/>
    <s v="5-10 min"/>
    <n v="1"/>
    <s v="Below 0.8"/>
  </r>
  <r>
    <s v="RF009003"/>
    <d v="2026-03-22T19:28:00"/>
    <d v="2026-03-22T00:00:00"/>
    <n v="19"/>
    <x v="1"/>
    <x v="1"/>
    <n v="4.5"/>
    <n v="132.59"/>
    <n v="129.54"/>
    <n v="1.3"/>
    <n v="7.7"/>
    <n v="9.1"/>
    <n v="82"/>
    <s v="High"/>
    <n v="0.71899999999999997"/>
    <x v="0"/>
    <s v=""/>
    <n v="4.3899999999999997"/>
    <n v="0"/>
    <n v="-3.05"/>
    <n v="1.4"/>
    <s v="Sunday"/>
    <s v="5-10 min"/>
    <n v="1"/>
    <s v="Below 0.8"/>
  </r>
  <r>
    <s v="RF009004"/>
    <d v="2026-03-22T19:52:00"/>
    <d v="2026-03-22T00:00:00"/>
    <n v="19"/>
    <x v="0"/>
    <x v="1"/>
    <n v="11.4"/>
    <n v="239.23"/>
    <n v="243.85"/>
    <n v="1.1000000000000001"/>
    <n v="8.6999999999999993"/>
    <n v="20.8"/>
    <n v="95"/>
    <s v="Medium"/>
    <n v="0.70399999999999996"/>
    <x v="0"/>
    <s v=""/>
    <n v="4.5999999999999996"/>
    <n v="0"/>
    <n v="4.62"/>
    <n v="12.1"/>
    <s v="Sunday"/>
    <s v="5-10 min"/>
    <n v="1"/>
    <s v="Below 0.8"/>
  </r>
  <r>
    <s v="RF009005"/>
    <d v="2026-03-22T19:56:00"/>
    <d v="2026-03-22T00:00:00"/>
    <n v="19"/>
    <x v="0"/>
    <x v="0"/>
    <n v="15.3"/>
    <n v="388"/>
    <m/>
    <n v="1.3"/>
    <n v="10"/>
    <n v="10.6"/>
    <n v="99"/>
    <s v="High"/>
    <n v="0.56399999999999995"/>
    <x v="2"/>
    <s v="Pickup issue"/>
    <n v="4.74"/>
    <n v="2"/>
    <m/>
    <n v="0.6"/>
    <s v="Sunday"/>
    <s v="5-10 min"/>
    <n v="0"/>
    <s v="Below 0.8"/>
  </r>
  <r>
    <s v="RF009006"/>
    <d v="2026-03-22T20:13:00"/>
    <d v="2026-03-22T00:00:00"/>
    <n v="20"/>
    <x v="2"/>
    <x v="0"/>
    <n v="11.3"/>
    <n v="277.77999999999997"/>
    <n v="274.14"/>
    <n v="1.3"/>
    <n v="9.3000000000000007"/>
    <n v="7.9"/>
    <n v="99"/>
    <s v="High"/>
    <n v="0.625"/>
    <x v="0"/>
    <s v=""/>
    <n v="4.7"/>
    <n v="5"/>
    <n v="-3.64"/>
    <n v="-1.4"/>
    <s v="Sunday"/>
    <s v="5-10 min"/>
    <n v="1"/>
    <s v="Below 0.8"/>
  </r>
  <r>
    <s v="RF009007"/>
    <d v="2026-03-22T20:14:00"/>
    <d v="2026-03-22T00:00:00"/>
    <n v="20"/>
    <x v="2"/>
    <x v="1"/>
    <n v="4.3"/>
    <n v="107.01"/>
    <m/>
    <n v="1.1000000000000001"/>
    <n v="6.3"/>
    <n v="7.8"/>
    <n v="88"/>
    <s v="Medium"/>
    <n v="0.82399999999999995"/>
    <x v="1"/>
    <s v="Pickup too far"/>
    <n v="5"/>
    <n v="0"/>
    <m/>
    <n v="1.5"/>
    <s v="Sunday"/>
    <s v="5-10 min"/>
    <n v="0"/>
    <s v="Between 0.8-1.0"/>
  </r>
  <r>
    <s v="RF009008"/>
    <d v="2026-03-22T20:28:00"/>
    <d v="2026-03-22T00:00:00"/>
    <n v="20"/>
    <x v="4"/>
    <x v="0"/>
    <n v="6.2"/>
    <n v="130.65"/>
    <n v="133.46"/>
    <n v="1"/>
    <n v="7.1"/>
    <n v="6.9"/>
    <n v="45"/>
    <s v="Low"/>
    <n v="0.995"/>
    <x v="0"/>
    <s v=""/>
    <n v="4.8099999999999996"/>
    <n v="3"/>
    <n v="2.81"/>
    <n v="-0.2"/>
    <s v="Sunday"/>
    <s v="5-10 min"/>
    <n v="1"/>
    <s v="Between 0.8-1.0"/>
  </r>
  <r>
    <s v="RF009009"/>
    <d v="2026-03-22T20:29:00"/>
    <d v="2026-03-22T00:00:00"/>
    <n v="20"/>
    <x v="4"/>
    <x v="0"/>
    <n v="3.5"/>
    <n v="82.82"/>
    <n v="80.11"/>
    <n v="1"/>
    <n v="7.3"/>
    <n v="9.1"/>
    <n v="45"/>
    <s v="Low"/>
    <n v="0.91900000000000004"/>
    <x v="0"/>
    <s v=""/>
    <n v="4.96"/>
    <n v="26"/>
    <n v="-2.71"/>
    <n v="1.8"/>
    <s v="Sunday"/>
    <s v="5-10 min"/>
    <n v="1"/>
    <s v="Between 0.8-1.0"/>
  </r>
  <r>
    <s v="RF009010"/>
    <d v="2026-03-22T21:26:00"/>
    <d v="2026-03-22T00:00:00"/>
    <n v="21"/>
    <x v="1"/>
    <x v="0"/>
    <n v="14"/>
    <n v="326.47000000000003"/>
    <n v="321.52999999999997"/>
    <n v="1.3"/>
    <n v="7.2"/>
    <n v="7.2"/>
    <n v="84"/>
    <s v="Medium"/>
    <n v="0.77100000000000002"/>
    <x v="0"/>
    <s v=""/>
    <n v="4.6399999999999997"/>
    <n v="3"/>
    <n v="-4.9400000000000004"/>
    <n v="0"/>
    <s v="Sunday"/>
    <s v="5-10 min"/>
    <n v="1"/>
    <s v="Below 0.8"/>
  </r>
  <r>
    <s v="RF009011"/>
    <d v="2026-03-22T21:28:00"/>
    <d v="2026-03-22T00:00:00"/>
    <n v="21"/>
    <x v="4"/>
    <x v="0"/>
    <n v="6"/>
    <n v="117.64"/>
    <n v="126.76"/>
    <n v="1"/>
    <n v="4.4000000000000004"/>
    <n v="8.8000000000000007"/>
    <n v="56"/>
    <s v="Low"/>
    <n v="2.0619999999999998"/>
    <x v="0"/>
    <s v=""/>
    <n v="4.41"/>
    <n v="3"/>
    <n v="9.1199999999999992"/>
    <n v="4.4000000000000004"/>
    <s v="Sunday"/>
    <s v="0-5 min"/>
    <n v="1"/>
    <s v="Above 1.2"/>
  </r>
  <r>
    <s v="RF009012"/>
    <d v="2026-03-22T21:33:00"/>
    <d v="2026-03-22T00:00:00"/>
    <n v="21"/>
    <x v="3"/>
    <x v="0"/>
    <n v="1.4"/>
    <n v="60.98"/>
    <n v="65.34"/>
    <n v="1"/>
    <n v="8.3000000000000007"/>
    <n v="12.9"/>
    <n v="57"/>
    <s v="Low"/>
    <n v="1.0249999999999999"/>
    <x v="0"/>
    <s v=""/>
    <n v="4.88"/>
    <n v="2"/>
    <n v="4.3600000000000003"/>
    <n v="4.5999999999999996"/>
    <s v="Sunday"/>
    <s v="5-10 min"/>
    <n v="1"/>
    <s v="Between 1.0-1.2"/>
  </r>
  <r>
    <s v="RF009013"/>
    <d v="2026-03-22T21:40:00"/>
    <d v="2026-03-22T00:00:00"/>
    <n v="21"/>
    <x v="2"/>
    <x v="0"/>
    <n v="9"/>
    <n v="208.88"/>
    <n v="212.96"/>
    <n v="1.1000000000000001"/>
    <n v="5.0999999999999996"/>
    <n v="4.2"/>
    <n v="113"/>
    <s v="Medium"/>
    <n v="0.90300000000000002"/>
    <x v="0"/>
    <s v=""/>
    <n v="4.9000000000000004"/>
    <n v="2"/>
    <n v="4.08"/>
    <n v="-0.9"/>
    <s v="Sunday"/>
    <s v="5-10 min"/>
    <n v="1"/>
    <s v="Between 0.8-1.0"/>
  </r>
  <r>
    <s v="RF009014"/>
    <d v="2026-03-22T21:52:00"/>
    <d v="2026-03-22T00:00:00"/>
    <n v="21"/>
    <x v="4"/>
    <x v="1"/>
    <n v="6.2"/>
    <n v="132.85"/>
    <m/>
    <n v="1"/>
    <n v="3"/>
    <n v="5.9"/>
    <n v="63"/>
    <s v="Low"/>
    <n v="1.5129999999999999"/>
    <x v="1"/>
    <s v="Driver unavailable"/>
    <n v="4.51"/>
    <n v="0"/>
    <m/>
    <n v="2.9"/>
    <s v="Sunday"/>
    <s v="0-5 min"/>
    <n v="0"/>
    <s v="Above 1.2"/>
  </r>
  <r>
    <s v="RF009015"/>
    <d v="2026-03-22T21:55:00"/>
    <d v="2026-03-22T00:00:00"/>
    <n v="21"/>
    <x v="2"/>
    <x v="0"/>
    <n v="5.5"/>
    <n v="166.05"/>
    <n v="171.54"/>
    <n v="1.4"/>
    <n v="7.4"/>
    <n v="11.2"/>
    <n v="92"/>
    <s v="High"/>
    <n v="0.57999999999999996"/>
    <x v="0"/>
    <s v=""/>
    <n v="4.33"/>
    <n v="10"/>
    <n v="5.49"/>
    <n v="3.8"/>
    <s v="Sunday"/>
    <s v="5-10 min"/>
    <n v="1"/>
    <s v="Below 0.8"/>
  </r>
  <r>
    <s v="RF009016"/>
    <d v="2026-03-22T22:46:00"/>
    <d v="2026-03-22T00:00:00"/>
    <n v="22"/>
    <x v="3"/>
    <x v="0"/>
    <n v="1.5"/>
    <n v="75.650000000000006"/>
    <n v="73.92"/>
    <n v="1.2"/>
    <n v="4.8"/>
    <n v="8.6999999999999993"/>
    <n v="71"/>
    <s v="Low"/>
    <n v="1.4650000000000001"/>
    <x v="0"/>
    <s v=""/>
    <n v="4.38"/>
    <n v="15"/>
    <n v="-1.73"/>
    <n v="3.9"/>
    <s v="Sunday"/>
    <s v="0-5 min"/>
    <n v="1"/>
    <s v="Above 1.2"/>
  </r>
  <r>
    <s v="RF009017"/>
    <d v="2026-03-22T23:08:00"/>
    <d v="2026-03-22T00:00:00"/>
    <n v="23"/>
    <x v="3"/>
    <x v="0"/>
    <n v="3.4"/>
    <n v="86.68"/>
    <n v="91.78"/>
    <n v="1"/>
    <n v="3.7"/>
    <n v="1"/>
    <n v="66"/>
    <s v="Low"/>
    <n v="1.2989999999999999"/>
    <x v="0"/>
    <s v=""/>
    <n v="4.92"/>
    <n v="20"/>
    <n v="5.0999999999999996"/>
    <n v="-2.7"/>
    <s v="Sunday"/>
    <s v="0-5 min"/>
    <n v="1"/>
    <s v="Above 1.2"/>
  </r>
  <r>
    <s v="RF009018"/>
    <d v="2026-03-22T23:08:00"/>
    <d v="2026-03-22T00:00:00"/>
    <n v="23"/>
    <x v="0"/>
    <x v="1"/>
    <n v="6.6"/>
    <n v="149.72"/>
    <n v="159.88999999999999"/>
    <n v="1.1000000000000001"/>
    <n v="3.2"/>
    <n v="5.4"/>
    <n v="127"/>
    <s v="Medium"/>
    <n v="0.94699999999999995"/>
    <x v="0"/>
    <s v=""/>
    <n v="4.74"/>
    <n v="0"/>
    <n v="10.17"/>
    <n v="2.2000000000000002"/>
    <s v="Sunday"/>
    <s v="0-5 min"/>
    <n v="1"/>
    <s v="Between 0.8-1.0"/>
  </r>
  <r>
    <s v="RF009019"/>
    <d v="2026-03-23T00:11:00"/>
    <d v="2026-03-23T00:00:00"/>
    <n v="0"/>
    <x v="3"/>
    <x v="1"/>
    <n v="10.1"/>
    <n v="170.55"/>
    <n v="176.65"/>
    <n v="1"/>
    <n v="4"/>
    <n v="1.7"/>
    <n v="67"/>
    <s v="Low"/>
    <n v="1.7050000000000001"/>
    <x v="0"/>
    <s v=""/>
    <n v="4.6900000000000004"/>
    <n v="0"/>
    <n v="6.1"/>
    <n v="-2.2999999999999998"/>
    <s v="Monday"/>
    <s v="0-5 min"/>
    <n v="1"/>
    <s v="Above 1.2"/>
  </r>
  <r>
    <s v="RF009020"/>
    <d v="2026-03-23T00:36:00"/>
    <d v="2026-03-23T00:00:00"/>
    <n v="0"/>
    <x v="2"/>
    <x v="1"/>
    <n v="8"/>
    <n v="173.73"/>
    <m/>
    <n v="1"/>
    <n v="6.6"/>
    <m/>
    <n v="128"/>
    <s v="Medium"/>
    <n v="1.2969999999999999"/>
    <x v="3"/>
    <s v="No driver available"/>
    <n v="4.8600000000000003"/>
    <n v="0"/>
    <m/>
    <m/>
    <s v="Monday"/>
    <s v="5-10 min"/>
    <n v="0"/>
    <s v="Above 1.2"/>
  </r>
  <r>
    <s v="RF009021"/>
    <d v="2026-03-23T00:58:00"/>
    <d v="2026-03-23T00:00:00"/>
    <n v="0"/>
    <x v="2"/>
    <x v="0"/>
    <n v="3"/>
    <n v="86.44"/>
    <n v="83.67"/>
    <n v="1.1000000000000001"/>
    <n v="2"/>
    <n v="3.1"/>
    <n v="119"/>
    <s v="Medium"/>
    <n v="1.1479999999999999"/>
    <x v="0"/>
    <s v=""/>
    <n v="4.67"/>
    <n v="2"/>
    <n v="-2.77"/>
    <n v="1.1000000000000001"/>
    <s v="Monday"/>
    <s v="0-5 min"/>
    <n v="1"/>
    <s v="Between 1.0-1.2"/>
  </r>
  <r>
    <s v="RF009022"/>
    <d v="2026-03-23T01:20:00"/>
    <d v="2026-03-23T00:00:00"/>
    <n v="1"/>
    <x v="0"/>
    <x v="1"/>
    <n v="4"/>
    <n v="110.95"/>
    <n v="106.44"/>
    <n v="1"/>
    <n v="4.5"/>
    <n v="3.4"/>
    <n v="124"/>
    <s v="Low"/>
    <n v="1.3009999999999999"/>
    <x v="0"/>
    <s v=""/>
    <n v="4.38"/>
    <n v="0"/>
    <n v="-4.51"/>
    <n v="-1.1000000000000001"/>
    <s v="Monday"/>
    <s v="0-5 min"/>
    <n v="1"/>
    <s v="Above 1.2"/>
  </r>
  <r>
    <s v="RF009023"/>
    <d v="2026-03-23T01:20:00"/>
    <d v="2026-03-23T00:00:00"/>
    <n v="1"/>
    <x v="2"/>
    <x v="0"/>
    <n v="2.7"/>
    <n v="82.63"/>
    <n v="84.99"/>
    <n v="1"/>
    <n v="2"/>
    <n v="2.8"/>
    <n v="113"/>
    <s v="Low"/>
    <n v="1.218"/>
    <x v="0"/>
    <s v=""/>
    <n v="4.5999999999999996"/>
    <n v="9"/>
    <n v="2.36"/>
    <n v="0.8"/>
    <s v="Monday"/>
    <s v="0-5 min"/>
    <n v="1"/>
    <s v="Above 1.2"/>
  </r>
  <r>
    <s v="RF009024"/>
    <d v="2026-03-23T01:43:00"/>
    <d v="2026-03-23T00:00:00"/>
    <n v="1"/>
    <x v="3"/>
    <x v="0"/>
    <n v="4.9000000000000004"/>
    <n v="119.86"/>
    <n v="121.4"/>
    <n v="1"/>
    <n v="2"/>
    <n v="5.4"/>
    <n v="62"/>
    <s v="Low"/>
    <n v="1.597"/>
    <x v="0"/>
    <s v=""/>
    <n v="5"/>
    <n v="9"/>
    <n v="1.54"/>
    <n v="3.4"/>
    <s v="Monday"/>
    <s v="0-5 min"/>
    <n v="1"/>
    <s v="Above 1.2"/>
  </r>
  <r>
    <s v="RF009025"/>
    <d v="2026-03-23T02:23:00"/>
    <d v="2026-03-23T00:00:00"/>
    <n v="2"/>
    <x v="1"/>
    <x v="0"/>
    <n v="9.8000000000000007"/>
    <n v="186.25"/>
    <n v="192.88"/>
    <n v="1"/>
    <n v="2"/>
    <n v="3.7"/>
    <n v="94"/>
    <s v="Low"/>
    <n v="1.9179999999999999"/>
    <x v="0"/>
    <s v=""/>
    <n v="4.97"/>
    <n v="20"/>
    <n v="6.63"/>
    <n v="1.7"/>
    <s v="Monday"/>
    <s v="0-5 min"/>
    <n v="1"/>
    <s v="Above 1.2"/>
  </r>
  <r>
    <s v="RF009026"/>
    <d v="2026-03-23T02:33:00"/>
    <d v="2026-03-23T00:00:00"/>
    <n v="2"/>
    <x v="3"/>
    <x v="0"/>
    <n v="4.0999999999999996"/>
    <n v="103.84"/>
    <n v="105.79"/>
    <n v="1.1000000000000001"/>
    <n v="4.2"/>
    <n v="3.6"/>
    <n v="78"/>
    <s v="Low"/>
    <n v="2.2000000000000002"/>
    <x v="0"/>
    <s v=""/>
    <n v="4.79"/>
    <n v="8"/>
    <n v="1.95"/>
    <n v="-0.6"/>
    <s v="Monday"/>
    <s v="0-5 min"/>
    <n v="1"/>
    <s v="Above 1.2"/>
  </r>
  <r>
    <s v="RF009027"/>
    <d v="2026-03-23T02:43:00"/>
    <d v="2026-03-23T00:00:00"/>
    <n v="2"/>
    <x v="1"/>
    <x v="0"/>
    <n v="4.7"/>
    <n v="110.28"/>
    <n v="118.15"/>
    <n v="1"/>
    <n v="2"/>
    <n v="3.3"/>
    <n v="109"/>
    <s v="Medium"/>
    <n v="1.3580000000000001"/>
    <x v="0"/>
    <s v=""/>
    <n v="4.58"/>
    <n v="10"/>
    <n v="7.87"/>
    <n v="1.3"/>
    <s v="Monday"/>
    <s v="0-5 min"/>
    <n v="1"/>
    <s v="Above 1.2"/>
  </r>
  <r>
    <s v="RF009028"/>
    <d v="2026-03-23T02:54:00"/>
    <d v="2026-03-23T00:00:00"/>
    <n v="2"/>
    <x v="2"/>
    <x v="0"/>
    <n v="5.7"/>
    <n v="146.41"/>
    <n v="149.9"/>
    <n v="1.1000000000000001"/>
    <n v="4.5"/>
    <n v="5.9"/>
    <n v="112"/>
    <s v="Low"/>
    <n v="1.337"/>
    <x v="0"/>
    <s v=""/>
    <n v="4.8099999999999996"/>
    <n v="29"/>
    <n v="3.49"/>
    <n v="1.4"/>
    <s v="Monday"/>
    <s v="0-5 min"/>
    <n v="1"/>
    <s v="Above 1.2"/>
  </r>
  <r>
    <s v="RF009029"/>
    <d v="2026-03-23T03:32:00"/>
    <d v="2026-03-23T00:00:00"/>
    <n v="3"/>
    <x v="2"/>
    <x v="0"/>
    <n v="1.8"/>
    <n v="72.31"/>
    <n v="70.17"/>
    <n v="1.1000000000000001"/>
    <n v="5.2"/>
    <n v="7.9"/>
    <n v="108"/>
    <s v="Medium"/>
    <n v="0.83699999999999997"/>
    <x v="0"/>
    <s v=""/>
    <n v="4.9400000000000004"/>
    <n v="10"/>
    <n v="-2.14"/>
    <n v="2.7"/>
    <s v="Monday"/>
    <s v="5-10 min"/>
    <n v="1"/>
    <s v="Between 0.8-1.0"/>
  </r>
  <r>
    <s v="RF009030"/>
    <d v="2026-03-23T03:57:00"/>
    <d v="2026-03-23T00:00:00"/>
    <n v="3"/>
    <x v="2"/>
    <x v="0"/>
    <n v="6.8"/>
    <n v="146.66999999999999"/>
    <n v="143.99"/>
    <n v="1.1000000000000001"/>
    <n v="5.0999999999999996"/>
    <n v="3"/>
    <n v="130"/>
    <s v="Medium"/>
    <n v="1.2410000000000001"/>
    <x v="0"/>
    <s v=""/>
    <n v="4.8"/>
    <n v="12"/>
    <n v="-2.68"/>
    <n v="-2.1"/>
    <s v="Monday"/>
    <s v="5-10 min"/>
    <n v="1"/>
    <s v="Above 1.2"/>
  </r>
  <r>
    <s v="RF009031"/>
    <d v="2026-03-23T04:03:00"/>
    <d v="2026-03-23T00:00:00"/>
    <n v="4"/>
    <x v="3"/>
    <x v="0"/>
    <n v="6.3"/>
    <n v="134.37"/>
    <n v="141.69"/>
    <n v="1"/>
    <n v="2"/>
    <n v="2"/>
    <n v="74"/>
    <s v="Low"/>
    <n v="1.794"/>
    <x v="0"/>
    <s v=""/>
    <n v="4.72"/>
    <n v="2"/>
    <n v="7.32"/>
    <n v="0"/>
    <s v="Monday"/>
    <s v="0-5 min"/>
    <n v="1"/>
    <s v="Above 1.2"/>
  </r>
  <r>
    <s v="RF009032"/>
    <d v="2026-03-23T04:13:00"/>
    <d v="2026-03-23T00:00:00"/>
    <n v="4"/>
    <x v="2"/>
    <x v="0"/>
    <n v="6.5"/>
    <n v="133.4"/>
    <n v="134.6"/>
    <n v="1.1000000000000001"/>
    <n v="2"/>
    <n v="2.9"/>
    <n v="100"/>
    <s v="Medium"/>
    <n v="0.88500000000000001"/>
    <x v="0"/>
    <s v=""/>
    <n v="4.6500000000000004"/>
    <n v="305"/>
    <n v="1.2"/>
    <n v="0.9"/>
    <s v="Monday"/>
    <s v="0-5 min"/>
    <n v="1"/>
    <s v="Between 0.8-1.0"/>
  </r>
  <r>
    <s v="RF009033"/>
    <d v="2026-03-23T04:38:00"/>
    <d v="2026-03-23T00:00:00"/>
    <n v="4"/>
    <x v="0"/>
    <x v="0"/>
    <n v="2.7"/>
    <n v="85.77"/>
    <n v="86.74"/>
    <n v="1"/>
    <n v="3.4"/>
    <n v="9"/>
    <n v="144"/>
    <s v="Medium"/>
    <n v="1.194"/>
    <x v="0"/>
    <s v=""/>
    <n v="4.95"/>
    <n v="2"/>
    <n v="0.97"/>
    <n v="5.6"/>
    <s v="Monday"/>
    <s v="0-5 min"/>
    <n v="1"/>
    <s v="Between 1.0-1.2"/>
  </r>
  <r>
    <s v="RF009034"/>
    <d v="2026-03-23T04:58:00"/>
    <d v="2026-03-23T00:00:00"/>
    <n v="4"/>
    <x v="3"/>
    <x v="0"/>
    <n v="17.100000000000001"/>
    <n v="308.56"/>
    <n v="294.70999999999998"/>
    <n v="1"/>
    <n v="4.2"/>
    <n v="2.7"/>
    <n v="71"/>
    <s v="Low"/>
    <n v="1.8240000000000001"/>
    <x v="0"/>
    <s v=""/>
    <n v="4.7300000000000004"/>
    <n v="4"/>
    <n v="-13.85"/>
    <n v="-1.5"/>
    <s v="Monday"/>
    <s v="0-5 min"/>
    <n v="1"/>
    <s v="Above 1.2"/>
  </r>
  <r>
    <s v="RF009035"/>
    <d v="2026-03-23T05:07:00"/>
    <d v="2026-03-23T00:00:00"/>
    <n v="5"/>
    <x v="1"/>
    <x v="0"/>
    <n v="17.8"/>
    <n v="282.47000000000003"/>
    <n v="276.67"/>
    <n v="1"/>
    <n v="6.3"/>
    <n v="7.9"/>
    <n v="110"/>
    <s v="Low"/>
    <n v="2.0720000000000001"/>
    <x v="0"/>
    <s v=""/>
    <n v="4.68"/>
    <n v="4"/>
    <n v="-5.8"/>
    <n v="1.6"/>
    <s v="Monday"/>
    <s v="5-10 min"/>
    <n v="1"/>
    <s v="Above 1.2"/>
  </r>
  <r>
    <s v="RF009036"/>
    <d v="2026-03-23T05:22:00"/>
    <d v="2026-03-23T00:00:00"/>
    <n v="5"/>
    <x v="2"/>
    <x v="1"/>
    <n v="4.7"/>
    <n v="102.86"/>
    <n v="110.25"/>
    <n v="1"/>
    <n v="3.9"/>
    <n v="3.2"/>
    <n v="122"/>
    <s v="Medium"/>
    <n v="1.1970000000000001"/>
    <x v="0"/>
    <s v=""/>
    <n v="4.6900000000000004"/>
    <n v="0"/>
    <n v="7.39"/>
    <n v="-0.7"/>
    <s v="Monday"/>
    <s v="0-5 min"/>
    <n v="1"/>
    <s v="Between 1.0-1.2"/>
  </r>
  <r>
    <s v="RF009037"/>
    <d v="2026-03-23T05:28:00"/>
    <d v="2026-03-23T00:00:00"/>
    <n v="5"/>
    <x v="4"/>
    <x v="1"/>
    <n v="1"/>
    <n v="52.37"/>
    <n v="53.77"/>
    <n v="1"/>
    <n v="2.5"/>
    <n v="1"/>
    <n v="57"/>
    <s v="Low"/>
    <n v="1.35"/>
    <x v="0"/>
    <s v=""/>
    <n v="4.5999999999999996"/>
    <n v="0"/>
    <n v="1.4"/>
    <n v="-1.5"/>
    <s v="Monday"/>
    <s v="0-5 min"/>
    <n v="1"/>
    <s v="Above 1.2"/>
  </r>
  <r>
    <s v="RF009038"/>
    <d v="2026-03-23T05:30:00"/>
    <d v="2026-03-23T00:00:00"/>
    <n v="5"/>
    <x v="3"/>
    <x v="0"/>
    <n v="0.7"/>
    <n v="47.78"/>
    <n v="49.2"/>
    <n v="1"/>
    <n v="6.6"/>
    <n v="8.6"/>
    <n v="72"/>
    <s v="Low"/>
    <n v="2.2000000000000002"/>
    <x v="0"/>
    <s v=""/>
    <n v="4.76"/>
    <n v="11"/>
    <n v="1.42"/>
    <n v="2"/>
    <s v="Monday"/>
    <s v="5-10 min"/>
    <n v="1"/>
    <s v="Above 1.2"/>
  </r>
  <r>
    <s v="RF009039"/>
    <d v="2026-03-23T05:37:00"/>
    <d v="2026-03-23T00:00:00"/>
    <n v="5"/>
    <x v="2"/>
    <x v="0"/>
    <n v="2.4"/>
    <n v="75.78"/>
    <n v="73.989999999999995"/>
    <n v="1"/>
    <n v="2.9"/>
    <n v="2"/>
    <n v="105"/>
    <s v="Low"/>
    <n v="1.6080000000000001"/>
    <x v="0"/>
    <s v=""/>
    <n v="4.37"/>
    <n v="4"/>
    <n v="-1.79"/>
    <n v="-0.9"/>
    <s v="Monday"/>
    <s v="0-5 min"/>
    <n v="1"/>
    <s v="Above 1.2"/>
  </r>
  <r>
    <s v="RF009040"/>
    <d v="2026-03-23T05:42:00"/>
    <d v="2026-03-23T00:00:00"/>
    <n v="5"/>
    <x v="3"/>
    <x v="1"/>
    <n v="2.6"/>
    <n v="77.739999999999995"/>
    <n v="75.260000000000005"/>
    <n v="1"/>
    <n v="2"/>
    <n v="5.8"/>
    <n v="70"/>
    <s v="Low"/>
    <n v="2.2000000000000002"/>
    <x v="0"/>
    <s v=""/>
    <n v="4.5999999999999996"/>
    <n v="0"/>
    <n v="-2.48"/>
    <n v="3.8"/>
    <s v="Monday"/>
    <s v="0-5 min"/>
    <n v="1"/>
    <s v="Above 1.2"/>
  </r>
  <r>
    <s v="RF009041"/>
    <d v="2026-03-23T05:43:00"/>
    <d v="2026-03-23T00:00:00"/>
    <n v="5"/>
    <x v="1"/>
    <x v="0"/>
    <n v="5"/>
    <n v="129.44999999999999"/>
    <n v="128.55000000000001"/>
    <n v="1.1000000000000001"/>
    <n v="5.0999999999999996"/>
    <n v="3.5"/>
    <n v="92"/>
    <s v="Medium"/>
    <n v="0.998"/>
    <x v="0"/>
    <s v=""/>
    <n v="4.57"/>
    <n v="13"/>
    <n v="-0.9"/>
    <n v="-1.6"/>
    <s v="Monday"/>
    <s v="5-10 min"/>
    <n v="1"/>
    <s v="Between 0.8-1.0"/>
  </r>
  <r>
    <s v="RF009042"/>
    <d v="2026-03-23T05:44:00"/>
    <d v="2026-03-23T00:00:00"/>
    <n v="5"/>
    <x v="2"/>
    <x v="0"/>
    <n v="3.4"/>
    <n v="82.15"/>
    <n v="83.3"/>
    <n v="1"/>
    <n v="4.3"/>
    <n v="4.8"/>
    <n v="119"/>
    <s v="Low"/>
    <n v="1.2749999999999999"/>
    <x v="0"/>
    <s v=""/>
    <n v="4.87"/>
    <n v="4"/>
    <n v="1.1499999999999999"/>
    <n v="0.5"/>
    <s v="Monday"/>
    <s v="0-5 min"/>
    <n v="1"/>
    <s v="Above 1.2"/>
  </r>
  <r>
    <s v="RF009043"/>
    <d v="2026-03-23T05:45:00"/>
    <d v="2026-03-23T00:00:00"/>
    <n v="5"/>
    <x v="2"/>
    <x v="0"/>
    <n v="4"/>
    <n v="108.03"/>
    <n v="105.44"/>
    <n v="1.1000000000000001"/>
    <n v="6.2"/>
    <n v="7.8"/>
    <n v="123"/>
    <s v="Medium"/>
    <n v="1.083"/>
    <x v="0"/>
    <s v=""/>
    <n v="4.8"/>
    <n v="9"/>
    <n v="-2.59"/>
    <n v="1.6"/>
    <s v="Monday"/>
    <s v="5-10 min"/>
    <n v="1"/>
    <s v="Between 1.0-1.2"/>
  </r>
  <r>
    <s v="RF009044"/>
    <d v="2026-03-23T06:01:00"/>
    <d v="2026-03-23T00:00:00"/>
    <n v="6"/>
    <x v="2"/>
    <x v="1"/>
    <n v="11.4"/>
    <n v="225.57"/>
    <n v="224.48"/>
    <n v="1"/>
    <n v="2.2000000000000002"/>
    <n v="3"/>
    <n v="121"/>
    <s v="Medium"/>
    <n v="1.25"/>
    <x v="0"/>
    <s v=""/>
    <n v="5"/>
    <n v="0"/>
    <n v="-1.0900000000000001"/>
    <n v="0.8"/>
    <s v="Monday"/>
    <s v="0-5 min"/>
    <n v="1"/>
    <s v="Above 1.2"/>
  </r>
  <r>
    <s v="RF009045"/>
    <d v="2026-03-23T06:14:00"/>
    <d v="2026-03-23T00:00:00"/>
    <n v="6"/>
    <x v="2"/>
    <x v="0"/>
    <n v="3.8"/>
    <n v="110.81"/>
    <n v="111.64"/>
    <n v="1.1000000000000001"/>
    <n v="4.5"/>
    <n v="1.1000000000000001"/>
    <n v="103"/>
    <s v="Low"/>
    <n v="1.155"/>
    <x v="0"/>
    <s v=""/>
    <n v="4.67"/>
    <n v="50"/>
    <n v="0.83"/>
    <n v="-3.4"/>
    <s v="Monday"/>
    <s v="0-5 min"/>
    <n v="1"/>
    <s v="Between 1.0-1.2"/>
  </r>
  <r>
    <s v="RF009046"/>
    <d v="2026-03-23T06:27:00"/>
    <d v="2026-03-23T00:00:00"/>
    <n v="6"/>
    <x v="0"/>
    <x v="1"/>
    <n v="14.1"/>
    <n v="323.36"/>
    <m/>
    <n v="1.3"/>
    <n v="4.5"/>
    <n v="1.5"/>
    <n v="122"/>
    <s v="High"/>
    <n v="0.81699999999999995"/>
    <x v="1"/>
    <s v="Pickup too far"/>
    <n v="4.87"/>
    <n v="0"/>
    <m/>
    <n v="-3"/>
    <s v="Monday"/>
    <s v="0-5 min"/>
    <n v="0"/>
    <s v="Between 0.8-1.0"/>
  </r>
  <r>
    <s v="RF009047"/>
    <d v="2026-03-23T06:44:00"/>
    <d v="2026-03-23T00:00:00"/>
    <n v="6"/>
    <x v="4"/>
    <x v="0"/>
    <n v="5.8"/>
    <n v="122.99"/>
    <n v="125.83"/>
    <n v="1.1000000000000001"/>
    <n v="4.9000000000000004"/>
    <n v="7.2"/>
    <n v="51"/>
    <s v="Low"/>
    <n v="1.694"/>
    <x v="0"/>
    <s v=""/>
    <n v="4.32"/>
    <n v="6"/>
    <n v="2.84"/>
    <n v="2.2999999999999998"/>
    <s v="Monday"/>
    <s v="0-5 min"/>
    <n v="1"/>
    <s v="Above 1.2"/>
  </r>
  <r>
    <s v="RF009048"/>
    <d v="2026-03-23T07:11:00"/>
    <d v="2026-03-23T00:00:00"/>
    <n v="7"/>
    <x v="4"/>
    <x v="1"/>
    <n v="6.1"/>
    <n v="141.33000000000001"/>
    <n v="136.16"/>
    <n v="1.1000000000000001"/>
    <n v="3.3"/>
    <n v="7.9"/>
    <n v="62"/>
    <s v="Low"/>
    <n v="1.81"/>
    <x v="0"/>
    <s v=""/>
    <n v="4.72"/>
    <n v="0"/>
    <n v="-5.17"/>
    <n v="4.5999999999999996"/>
    <s v="Monday"/>
    <s v="0-5 min"/>
    <n v="1"/>
    <s v="Above 1.2"/>
  </r>
  <r>
    <s v="RF009049"/>
    <d v="2026-03-23T07:19:00"/>
    <d v="2026-03-23T00:00:00"/>
    <n v="7"/>
    <x v="3"/>
    <x v="0"/>
    <n v="10.199999999999999"/>
    <n v="216.17"/>
    <n v="224.21"/>
    <n v="1.1000000000000001"/>
    <n v="4.8"/>
    <n v="1.8"/>
    <n v="68"/>
    <s v="Low"/>
    <n v="1.4319999999999999"/>
    <x v="0"/>
    <s v=""/>
    <n v="4.5999999999999996"/>
    <n v="7"/>
    <n v="8.0399999999999991"/>
    <n v="-3"/>
    <s v="Monday"/>
    <s v="0-5 min"/>
    <n v="1"/>
    <s v="Above 1.2"/>
  </r>
  <r>
    <s v="RF009050"/>
    <d v="2026-03-23T07:37:00"/>
    <d v="2026-03-23T00:00:00"/>
    <n v="7"/>
    <x v="0"/>
    <x v="1"/>
    <n v="11.4"/>
    <n v="254.22"/>
    <m/>
    <n v="1.1000000000000001"/>
    <n v="7.8"/>
    <n v="1.6"/>
    <n v="110"/>
    <s v="Medium"/>
    <n v="0.90600000000000003"/>
    <x v="2"/>
    <s v="Changed plans"/>
    <n v="4.47"/>
    <n v="0"/>
    <m/>
    <n v="-6.2"/>
    <s v="Monday"/>
    <s v="5-10 min"/>
    <n v="0"/>
    <s v="Between 0.8-1.0"/>
  </r>
  <r>
    <s v="RF009051"/>
    <d v="2026-03-23T08:16:00"/>
    <d v="2026-03-23T00:00:00"/>
    <n v="8"/>
    <x v="3"/>
    <x v="1"/>
    <n v="7.8"/>
    <n v="182"/>
    <n v="173.26"/>
    <n v="1.1000000000000001"/>
    <n v="5.3"/>
    <n v="7.3"/>
    <n v="71"/>
    <s v="Low"/>
    <n v="1.29"/>
    <x v="0"/>
    <s v=""/>
    <n v="4.76"/>
    <n v="0"/>
    <n v="-8.74"/>
    <n v="2"/>
    <s v="Monday"/>
    <s v="5-10 min"/>
    <n v="1"/>
    <s v="Above 1.2"/>
  </r>
  <r>
    <s v="RF009052"/>
    <d v="2026-03-23T08:18:00"/>
    <d v="2026-03-23T00:00:00"/>
    <n v="8"/>
    <x v="2"/>
    <x v="0"/>
    <n v="5.8"/>
    <n v="134.51"/>
    <m/>
    <n v="1.1000000000000001"/>
    <n v="5.5"/>
    <n v="8.1"/>
    <n v="110"/>
    <s v="Medium"/>
    <n v="0.88600000000000001"/>
    <x v="1"/>
    <s v="Pickup too far"/>
    <n v="5"/>
    <n v="1"/>
    <m/>
    <n v="2.6"/>
    <s v="Monday"/>
    <s v="5-10 min"/>
    <n v="0"/>
    <s v="Between 0.8-1.0"/>
  </r>
  <r>
    <s v="RF009053"/>
    <d v="2026-03-23T08:24:00"/>
    <d v="2026-03-23T00:00:00"/>
    <n v="8"/>
    <x v="4"/>
    <x v="0"/>
    <n v="4.0999999999999996"/>
    <n v="100.07"/>
    <n v="94.7"/>
    <n v="1"/>
    <n v="8.1999999999999993"/>
    <n v="11.5"/>
    <n v="55"/>
    <s v="Low"/>
    <n v="1.2529999999999999"/>
    <x v="0"/>
    <s v=""/>
    <n v="4.79"/>
    <n v="6"/>
    <n v="-5.37"/>
    <n v="3.3"/>
    <s v="Monday"/>
    <s v="5-10 min"/>
    <n v="1"/>
    <s v="Above 1.2"/>
  </r>
  <r>
    <s v="RF009054"/>
    <d v="2026-03-23T08:25:00"/>
    <d v="2026-03-23T00:00:00"/>
    <n v="8"/>
    <x v="2"/>
    <x v="1"/>
    <n v="1.1000000000000001"/>
    <n v="61.2"/>
    <n v="58.62"/>
    <n v="1.1000000000000001"/>
    <n v="5.4"/>
    <n v="7.4"/>
    <n v="100"/>
    <s v="Medium"/>
    <n v="0.92200000000000004"/>
    <x v="0"/>
    <s v=""/>
    <n v="4.43"/>
    <n v="0"/>
    <n v="-2.58"/>
    <n v="2"/>
    <s v="Monday"/>
    <s v="5-10 min"/>
    <n v="1"/>
    <s v="Between 0.8-1.0"/>
  </r>
  <r>
    <s v="RF009055"/>
    <d v="2026-03-23T08:34:00"/>
    <d v="2026-03-23T00:00:00"/>
    <n v="8"/>
    <x v="3"/>
    <x v="0"/>
    <n v="10.7"/>
    <n v="183.52"/>
    <n v="180.04"/>
    <n v="1"/>
    <n v="5.7"/>
    <n v="8.6"/>
    <n v="58"/>
    <s v="Low"/>
    <n v="1.7130000000000001"/>
    <x v="0"/>
    <s v=""/>
    <n v="4.32"/>
    <n v="6"/>
    <n v="-3.48"/>
    <n v="2.9"/>
    <s v="Monday"/>
    <s v="5-10 min"/>
    <n v="1"/>
    <s v="Above 1.2"/>
  </r>
  <r>
    <s v="RF009056"/>
    <d v="2026-03-23T08:46:00"/>
    <d v="2026-03-23T00:00:00"/>
    <n v="8"/>
    <x v="0"/>
    <x v="1"/>
    <n v="8.8000000000000007"/>
    <n v="196.39"/>
    <m/>
    <n v="1.2"/>
    <n v="8"/>
    <n v="14.7"/>
    <n v="106"/>
    <s v="Medium"/>
    <n v="0.83799999999999997"/>
    <x v="1"/>
    <s v="Driver unavailable"/>
    <n v="4.76"/>
    <n v="0"/>
    <m/>
    <n v="6.7"/>
    <s v="Monday"/>
    <s v="5-10 min"/>
    <n v="0"/>
    <s v="Between 0.8-1.0"/>
  </r>
  <r>
    <s v="RF009057"/>
    <d v="2026-03-23T09:44:00"/>
    <d v="2026-03-23T00:00:00"/>
    <n v="9"/>
    <x v="1"/>
    <x v="1"/>
    <n v="4"/>
    <n v="104.21"/>
    <n v="94.89"/>
    <n v="1"/>
    <n v="5"/>
    <n v="3.9"/>
    <n v="95"/>
    <s v="Medium"/>
    <n v="1.117"/>
    <x v="0"/>
    <s v=""/>
    <n v="4.5999999999999996"/>
    <n v="0"/>
    <n v="-9.32"/>
    <n v="-1.1000000000000001"/>
    <s v="Monday"/>
    <s v="0-5 min"/>
    <n v="1"/>
    <s v="Between 1.0-1.2"/>
  </r>
  <r>
    <s v="RF009058"/>
    <d v="2026-03-23T09:58:00"/>
    <d v="2026-03-23T00:00:00"/>
    <n v="9"/>
    <x v="3"/>
    <x v="1"/>
    <n v="3.8"/>
    <n v="99.25"/>
    <m/>
    <n v="1"/>
    <n v="5.0999999999999996"/>
    <n v="9.4"/>
    <n v="61"/>
    <s v="Low"/>
    <n v="1.1479999999999999"/>
    <x v="1"/>
    <s v="Driver unavailable"/>
    <n v="4.46"/>
    <n v="0"/>
    <m/>
    <n v="4.3"/>
    <s v="Monday"/>
    <s v="5-10 min"/>
    <n v="0"/>
    <s v="Between 1.0-1.2"/>
  </r>
  <r>
    <s v="RF009059"/>
    <d v="2026-03-23T11:12:00"/>
    <d v="2026-03-23T00:00:00"/>
    <n v="11"/>
    <x v="0"/>
    <x v="0"/>
    <n v="11.8"/>
    <n v="231.86"/>
    <n v="249.27"/>
    <n v="1"/>
    <n v="4.8"/>
    <n v="11.1"/>
    <n v="106"/>
    <s v="Medium"/>
    <n v="0.93899999999999995"/>
    <x v="0"/>
    <s v=""/>
    <n v="4.8499999999999996"/>
    <n v="10"/>
    <n v="17.41"/>
    <n v="6.3"/>
    <s v="Monday"/>
    <s v="0-5 min"/>
    <n v="1"/>
    <s v="Between 0.8-1.0"/>
  </r>
  <r>
    <s v="RF009060"/>
    <d v="2026-03-23T11:12:00"/>
    <d v="2026-03-23T00:00:00"/>
    <n v="11"/>
    <x v="0"/>
    <x v="0"/>
    <n v="0.7"/>
    <n v="51.93"/>
    <n v="51.04"/>
    <n v="1"/>
    <n v="5.4"/>
    <n v="6.5"/>
    <n v="133"/>
    <s v="Low"/>
    <n v="1.298"/>
    <x v="0"/>
    <s v=""/>
    <n v="4.9800000000000004"/>
    <n v="6"/>
    <n v="-0.89"/>
    <n v="1.1000000000000001"/>
    <s v="Monday"/>
    <s v="5-10 min"/>
    <n v="1"/>
    <s v="Above 1.2"/>
  </r>
  <r>
    <s v="RF009061"/>
    <d v="2026-03-23T11:23:00"/>
    <d v="2026-03-23T00:00:00"/>
    <n v="11"/>
    <x v="0"/>
    <x v="1"/>
    <n v="5.8"/>
    <n v="129.27000000000001"/>
    <m/>
    <n v="1"/>
    <n v="9.8000000000000007"/>
    <n v="10"/>
    <n v="118"/>
    <s v="Medium"/>
    <n v="1.097"/>
    <x v="2"/>
    <s v="ETA too high"/>
    <n v="4.4000000000000004"/>
    <n v="0"/>
    <m/>
    <n v="0.2"/>
    <s v="Monday"/>
    <s v="5-10 min"/>
    <n v="0"/>
    <s v="Between 1.0-1.2"/>
  </r>
  <r>
    <s v="RF009062"/>
    <d v="2026-03-23T11:56:00"/>
    <d v="2026-03-23T00:00:00"/>
    <n v="11"/>
    <x v="0"/>
    <x v="0"/>
    <n v="5.0999999999999996"/>
    <n v="110.77"/>
    <n v="112.75"/>
    <n v="1"/>
    <n v="8.5"/>
    <n v="7.6"/>
    <n v="108"/>
    <s v="Medium"/>
    <n v="0.81599999999999995"/>
    <x v="0"/>
    <s v=""/>
    <n v="4.92"/>
    <n v="3"/>
    <n v="1.98"/>
    <n v="-0.9"/>
    <s v="Monday"/>
    <s v="5-10 min"/>
    <n v="1"/>
    <s v="Between 0.8-1.0"/>
  </r>
  <r>
    <s v="RF009063"/>
    <d v="2026-03-23T11:57:00"/>
    <d v="2026-03-23T00:00:00"/>
    <n v="11"/>
    <x v="2"/>
    <x v="1"/>
    <n v="10.7"/>
    <n v="209.73"/>
    <n v="204.54"/>
    <n v="1"/>
    <n v="7.1"/>
    <n v="4"/>
    <n v="129"/>
    <s v="Medium"/>
    <n v="1.1120000000000001"/>
    <x v="0"/>
    <s v=""/>
    <n v="4.58"/>
    <n v="0"/>
    <n v="-5.19"/>
    <n v="-3.1"/>
    <s v="Monday"/>
    <s v="5-10 min"/>
    <n v="1"/>
    <s v="Between 1.0-1.2"/>
  </r>
  <r>
    <s v="RF009064"/>
    <d v="2026-03-23T12:08:00"/>
    <d v="2026-03-23T00:00:00"/>
    <n v="12"/>
    <x v="3"/>
    <x v="1"/>
    <n v="8.6999999999999993"/>
    <n v="162.25"/>
    <m/>
    <n v="1"/>
    <n v="2.5"/>
    <n v="1"/>
    <n v="59"/>
    <s v="Low"/>
    <n v="1.671"/>
    <x v="1"/>
    <s v="Pickup too far"/>
    <n v="4.7"/>
    <n v="0"/>
    <m/>
    <n v="-1.5"/>
    <s v="Monday"/>
    <s v="0-5 min"/>
    <n v="0"/>
    <s v="Above 1.2"/>
  </r>
  <r>
    <s v="RF009065"/>
    <d v="2026-03-23T12:30:00"/>
    <d v="2026-03-23T00:00:00"/>
    <n v="12"/>
    <x v="3"/>
    <x v="0"/>
    <n v="2.2000000000000002"/>
    <n v="69.069999999999993"/>
    <n v="71.58"/>
    <n v="1"/>
    <n v="3.5"/>
    <n v="7.7"/>
    <n v="61"/>
    <s v="Low"/>
    <n v="1.6830000000000001"/>
    <x v="0"/>
    <s v=""/>
    <n v="4.93"/>
    <n v="16"/>
    <n v="2.5099999999999998"/>
    <n v="4.2"/>
    <s v="Monday"/>
    <s v="0-5 min"/>
    <n v="1"/>
    <s v="Above 1.2"/>
  </r>
  <r>
    <s v="RF009066"/>
    <d v="2026-03-23T12:44:00"/>
    <d v="2026-03-23T00:00:00"/>
    <n v="12"/>
    <x v="1"/>
    <x v="0"/>
    <n v="3.7"/>
    <n v="92.69"/>
    <m/>
    <n v="1"/>
    <n v="5.6"/>
    <m/>
    <n v="94"/>
    <s v="Medium"/>
    <n v="1.153"/>
    <x v="3"/>
    <s v="No driver available"/>
    <n v="4.55"/>
    <n v="2"/>
    <m/>
    <m/>
    <s v="Monday"/>
    <s v="5-10 min"/>
    <n v="0"/>
    <s v="Between 1.0-1.2"/>
  </r>
  <r>
    <s v="RF009067"/>
    <d v="2026-03-23T13:10:00"/>
    <d v="2026-03-23T00:00:00"/>
    <n v="13"/>
    <x v="4"/>
    <x v="0"/>
    <n v="6.4"/>
    <n v="129.30000000000001"/>
    <n v="122.15"/>
    <n v="1.1000000000000001"/>
    <n v="2"/>
    <n v="2.2999999999999998"/>
    <n v="61"/>
    <s v="Low"/>
    <n v="1.847"/>
    <x v="0"/>
    <s v=""/>
    <n v="4.7"/>
    <n v="12"/>
    <n v="-7.15"/>
    <n v="0.3"/>
    <s v="Monday"/>
    <s v="0-5 min"/>
    <n v="1"/>
    <s v="Above 1.2"/>
  </r>
  <r>
    <s v="RF009068"/>
    <d v="2026-03-23T13:11:00"/>
    <d v="2026-03-23T00:00:00"/>
    <n v="13"/>
    <x v="2"/>
    <x v="1"/>
    <n v="3.8"/>
    <n v="104.37"/>
    <m/>
    <n v="1.1000000000000001"/>
    <n v="3"/>
    <m/>
    <n v="105"/>
    <s v="Medium"/>
    <n v="0.95099999999999996"/>
    <x v="3"/>
    <s v="No driver available"/>
    <n v="4.5199999999999996"/>
    <n v="0"/>
    <m/>
    <m/>
    <s v="Monday"/>
    <s v="0-5 min"/>
    <n v="0"/>
    <s v="Between 0.8-1.0"/>
  </r>
  <r>
    <s v="RF009069"/>
    <d v="2026-03-23T13:24:00"/>
    <d v="2026-03-23T00:00:00"/>
    <n v="13"/>
    <x v="1"/>
    <x v="1"/>
    <n v="1.9"/>
    <n v="68.8"/>
    <m/>
    <n v="1"/>
    <n v="6.8"/>
    <n v="7.1"/>
    <n v="75"/>
    <s v="Low"/>
    <n v="1.0840000000000001"/>
    <x v="2"/>
    <s v="Fare too high"/>
    <n v="4.79"/>
    <n v="0"/>
    <m/>
    <n v="0.3"/>
    <s v="Monday"/>
    <s v="5-10 min"/>
    <n v="0"/>
    <s v="Between 1.0-1.2"/>
  </r>
  <r>
    <s v="RF009070"/>
    <d v="2026-03-23T13:26:00"/>
    <d v="2026-03-23T00:00:00"/>
    <n v="13"/>
    <x v="2"/>
    <x v="0"/>
    <n v="2.5"/>
    <n v="71.12"/>
    <m/>
    <n v="1"/>
    <n v="6.5"/>
    <n v="10.6"/>
    <n v="113"/>
    <s v="Low"/>
    <n v="1.4"/>
    <x v="2"/>
    <s v="ETA too high"/>
    <n v="4.8099999999999996"/>
    <n v="1"/>
    <m/>
    <n v="4.0999999999999996"/>
    <s v="Monday"/>
    <s v="5-10 min"/>
    <n v="0"/>
    <s v="Above 1.2"/>
  </r>
  <r>
    <s v="RF009071"/>
    <d v="2026-03-23T14:01:00"/>
    <d v="2026-03-23T00:00:00"/>
    <n v="14"/>
    <x v="2"/>
    <x v="0"/>
    <n v="15.6"/>
    <n v="262.98"/>
    <n v="273.18"/>
    <n v="1"/>
    <n v="5.5"/>
    <n v="4.4000000000000004"/>
    <n v="100"/>
    <s v="Medium"/>
    <n v="0.91200000000000003"/>
    <x v="0"/>
    <s v=""/>
    <n v="4.43"/>
    <n v="8"/>
    <n v="10.199999999999999"/>
    <n v="-1.1000000000000001"/>
    <s v="Monday"/>
    <s v="5-10 min"/>
    <n v="1"/>
    <s v="Between 0.8-1.0"/>
  </r>
  <r>
    <s v="RF009072"/>
    <d v="2026-03-23T14:42:00"/>
    <d v="2026-03-23T00:00:00"/>
    <n v="14"/>
    <x v="2"/>
    <x v="0"/>
    <n v="4.0999999999999996"/>
    <n v="121.52"/>
    <n v="122.87"/>
    <n v="1.1000000000000001"/>
    <n v="5.8"/>
    <n v="12.3"/>
    <n v="107"/>
    <s v="Low"/>
    <n v="1.2010000000000001"/>
    <x v="0"/>
    <s v=""/>
    <n v="4.55"/>
    <n v="12"/>
    <n v="1.35"/>
    <n v="6.5"/>
    <s v="Monday"/>
    <s v="5-10 min"/>
    <n v="1"/>
    <s v="Above 1.2"/>
  </r>
  <r>
    <s v="RF009073"/>
    <d v="2026-03-23T14:54:00"/>
    <d v="2026-03-23T00:00:00"/>
    <n v="14"/>
    <x v="1"/>
    <x v="1"/>
    <n v="7.4"/>
    <n v="149.47999999999999"/>
    <n v="148.9"/>
    <n v="1"/>
    <n v="8.9"/>
    <n v="9"/>
    <n v="86"/>
    <s v="Low"/>
    <n v="1.3879999999999999"/>
    <x v="0"/>
    <s v=""/>
    <n v="5"/>
    <n v="0"/>
    <n v="-0.57999999999999996"/>
    <n v="0.1"/>
    <s v="Monday"/>
    <s v="5-10 min"/>
    <n v="1"/>
    <s v="Above 1.2"/>
  </r>
  <r>
    <s v="RF009074"/>
    <d v="2026-03-23T15:18:00"/>
    <d v="2026-03-23T00:00:00"/>
    <n v="15"/>
    <x v="1"/>
    <x v="0"/>
    <n v="0.8"/>
    <n v="51.6"/>
    <m/>
    <n v="1"/>
    <n v="4.3"/>
    <n v="5.4"/>
    <n v="80"/>
    <s v="Medium"/>
    <n v="0.92700000000000005"/>
    <x v="1"/>
    <s v="Driver unavailable"/>
    <n v="4.84"/>
    <n v="32"/>
    <m/>
    <n v="1.1000000000000001"/>
    <s v="Monday"/>
    <s v="0-5 min"/>
    <n v="0"/>
    <s v="Between 0.8-1.0"/>
  </r>
  <r>
    <s v="RF009075"/>
    <d v="2026-03-23T15:20:00"/>
    <d v="2026-03-23T00:00:00"/>
    <n v="15"/>
    <x v="3"/>
    <x v="1"/>
    <n v="9.8000000000000007"/>
    <n v="189.23"/>
    <n v="186.13"/>
    <n v="1"/>
    <n v="9"/>
    <n v="12.8"/>
    <n v="61"/>
    <s v="Low"/>
    <n v="1.1499999999999999"/>
    <x v="0"/>
    <s v=""/>
    <n v="4.76"/>
    <n v="0"/>
    <n v="-3.1"/>
    <n v="3.8"/>
    <s v="Monday"/>
    <s v="5-10 min"/>
    <n v="1"/>
    <s v="Between 1.0-1.2"/>
  </r>
  <r>
    <s v="RF009076"/>
    <d v="2026-03-23T15:32:00"/>
    <d v="2026-03-23T00:00:00"/>
    <n v="15"/>
    <x v="3"/>
    <x v="0"/>
    <n v="7.6"/>
    <n v="146.88999999999999"/>
    <n v="148.46"/>
    <n v="1"/>
    <n v="5.5"/>
    <n v="8.9"/>
    <n v="59"/>
    <s v="Low"/>
    <n v="1.4039999999999999"/>
    <x v="0"/>
    <s v=""/>
    <n v="4.92"/>
    <n v="6"/>
    <n v="1.57"/>
    <n v="3.4"/>
    <s v="Monday"/>
    <s v="5-10 min"/>
    <n v="1"/>
    <s v="Above 1.2"/>
  </r>
  <r>
    <s v="RF009077"/>
    <d v="2026-03-23T16:01:00"/>
    <d v="2026-03-23T00:00:00"/>
    <n v="16"/>
    <x v="0"/>
    <x v="0"/>
    <n v="10.4"/>
    <n v="178.33"/>
    <m/>
    <n v="1"/>
    <n v="5"/>
    <n v="8.5"/>
    <n v="100"/>
    <s v="Medium"/>
    <n v="0.89500000000000002"/>
    <x v="2"/>
    <s v="Changed plans"/>
    <n v="4.5599999999999996"/>
    <n v="4"/>
    <m/>
    <n v="3.5"/>
    <s v="Monday"/>
    <s v="0-5 min"/>
    <n v="0"/>
    <s v="Between 0.8-1.0"/>
  </r>
  <r>
    <s v="RF009078"/>
    <d v="2026-03-23T16:25:00"/>
    <d v="2026-03-23T00:00:00"/>
    <n v="16"/>
    <x v="3"/>
    <x v="1"/>
    <n v="1.8"/>
    <n v="67.69"/>
    <n v="71.06"/>
    <n v="1"/>
    <n v="7.8"/>
    <n v="16.3"/>
    <n v="65"/>
    <s v="Medium"/>
    <n v="1.131"/>
    <x v="0"/>
    <s v=""/>
    <n v="4.6500000000000004"/>
    <n v="0"/>
    <n v="3.37"/>
    <n v="8.5"/>
    <s v="Monday"/>
    <s v="5-10 min"/>
    <n v="1"/>
    <s v="Between 1.0-1.2"/>
  </r>
  <r>
    <s v="RF009079"/>
    <d v="2026-03-23T16:37:00"/>
    <d v="2026-03-23T00:00:00"/>
    <n v="16"/>
    <x v="3"/>
    <x v="0"/>
    <n v="17.7"/>
    <n v="329.73"/>
    <n v="329.88"/>
    <n v="1"/>
    <n v="3.2"/>
    <n v="6.6"/>
    <n v="53"/>
    <s v="Low"/>
    <n v="1.1180000000000001"/>
    <x v="0"/>
    <s v=""/>
    <n v="4.54"/>
    <n v="4"/>
    <n v="0.15"/>
    <n v="3.4"/>
    <s v="Monday"/>
    <s v="0-5 min"/>
    <n v="1"/>
    <s v="Between 1.0-1.2"/>
  </r>
  <r>
    <s v="RF009080"/>
    <d v="2026-03-23T16:53:00"/>
    <d v="2026-03-23T00:00:00"/>
    <n v="16"/>
    <x v="1"/>
    <x v="0"/>
    <n v="12.4"/>
    <n v="288.35000000000002"/>
    <n v="295.19"/>
    <n v="1.2"/>
    <n v="5.0999999999999996"/>
    <n v="6.4"/>
    <n v="82"/>
    <s v="Medium"/>
    <n v="0.96499999999999997"/>
    <x v="0"/>
    <s v=""/>
    <n v="4.41"/>
    <n v="12"/>
    <n v="6.84"/>
    <n v="1.3"/>
    <s v="Monday"/>
    <s v="5-10 min"/>
    <n v="1"/>
    <s v="Between 0.8-1.0"/>
  </r>
  <r>
    <s v="RF009081"/>
    <d v="2026-03-23T18:01:00"/>
    <d v="2026-03-23T00:00:00"/>
    <n v="18"/>
    <x v="1"/>
    <x v="0"/>
    <n v="1.7"/>
    <n v="76.28"/>
    <n v="70.22"/>
    <n v="1.2"/>
    <n v="6.2"/>
    <n v="9.6999999999999993"/>
    <n v="74"/>
    <s v="Medium"/>
    <n v="0.80300000000000005"/>
    <x v="0"/>
    <s v=""/>
    <n v="4.57"/>
    <n v="2"/>
    <n v="-6.06"/>
    <n v="3.5"/>
    <s v="Monday"/>
    <s v="5-10 min"/>
    <n v="1"/>
    <s v="Between 0.8-1.0"/>
  </r>
  <r>
    <s v="RF009082"/>
    <d v="2026-03-23T18:32:00"/>
    <d v="2026-03-23T00:00:00"/>
    <n v="18"/>
    <x v="0"/>
    <x v="0"/>
    <n v="3.7"/>
    <n v="138.15"/>
    <m/>
    <n v="1.4"/>
    <n v="12.6"/>
    <n v="11.2"/>
    <n v="77"/>
    <s v="High"/>
    <n v="0.45500000000000002"/>
    <x v="1"/>
    <s v="Pickup too far"/>
    <n v="4.71"/>
    <n v="3"/>
    <m/>
    <n v="-1.4"/>
    <s v="Monday"/>
    <s v="10-15 min"/>
    <n v="0"/>
    <s v="Below 0.8"/>
  </r>
  <r>
    <s v="RF009083"/>
    <d v="2026-03-23T18:35:00"/>
    <d v="2026-03-23T00:00:00"/>
    <n v="18"/>
    <x v="3"/>
    <x v="0"/>
    <n v="7.6"/>
    <n v="150.87"/>
    <n v="146.44"/>
    <n v="1"/>
    <n v="4.7"/>
    <n v="6.1"/>
    <n v="45"/>
    <s v="Low"/>
    <n v="1.0589999999999999"/>
    <x v="0"/>
    <s v=""/>
    <n v="4.83"/>
    <n v="13"/>
    <n v="-4.43"/>
    <n v="1.4"/>
    <s v="Monday"/>
    <s v="0-5 min"/>
    <n v="1"/>
    <s v="Between 1.0-1.2"/>
  </r>
  <r>
    <s v="RF009084"/>
    <d v="2026-03-23T18:36:00"/>
    <d v="2026-03-23T00:00:00"/>
    <n v="18"/>
    <x v="3"/>
    <x v="1"/>
    <n v="1.8"/>
    <n v="73.27"/>
    <n v="70.95"/>
    <n v="1.1000000000000001"/>
    <n v="5"/>
    <n v="12.5"/>
    <n v="52"/>
    <s v="Low"/>
    <n v="1.248"/>
    <x v="0"/>
    <s v=""/>
    <n v="4.96"/>
    <n v="0"/>
    <n v="-2.3199999999999998"/>
    <n v="7.5"/>
    <s v="Monday"/>
    <s v="0-5 min"/>
    <n v="1"/>
    <s v="Above 1.2"/>
  </r>
  <r>
    <s v="RF009085"/>
    <d v="2026-03-23T18:37:00"/>
    <d v="2026-03-23T00:00:00"/>
    <n v="18"/>
    <x v="2"/>
    <x v="0"/>
    <n v="15.1"/>
    <n v="394.74"/>
    <n v="405.28"/>
    <n v="1.4"/>
    <n v="8.6"/>
    <n v="8.5"/>
    <n v="87"/>
    <s v="High"/>
    <n v="0.56200000000000006"/>
    <x v="0"/>
    <s v=""/>
    <n v="4.74"/>
    <n v="11"/>
    <n v="10.54"/>
    <n v="-0.1"/>
    <s v="Monday"/>
    <s v="5-10 min"/>
    <n v="1"/>
    <s v="Below 0.8"/>
  </r>
  <r>
    <s v="RF009086"/>
    <d v="2026-03-23T19:22:00"/>
    <d v="2026-03-23T00:00:00"/>
    <n v="19"/>
    <x v="3"/>
    <x v="0"/>
    <n v="9.4"/>
    <n v="191.41"/>
    <n v="184.6"/>
    <n v="1.1000000000000001"/>
    <n v="2"/>
    <n v="5.0999999999999996"/>
    <n v="47"/>
    <s v="Low"/>
    <n v="1.0529999999999999"/>
    <x v="0"/>
    <s v=""/>
    <n v="4.84"/>
    <n v="3"/>
    <n v="-6.81"/>
    <n v="3.1"/>
    <s v="Monday"/>
    <s v="0-5 min"/>
    <n v="1"/>
    <s v="Between 1.0-1.2"/>
  </r>
  <r>
    <s v="RF009087"/>
    <d v="2026-03-23T19:33:00"/>
    <d v="2026-03-23T00:00:00"/>
    <n v="19"/>
    <x v="0"/>
    <x v="0"/>
    <n v="3.8"/>
    <n v="156.38999999999999"/>
    <m/>
    <n v="1.5"/>
    <n v="11.3"/>
    <n v="10.7"/>
    <n v="96"/>
    <s v="High"/>
    <n v="0.57699999999999996"/>
    <x v="2"/>
    <s v="Fare too high"/>
    <n v="4.9000000000000004"/>
    <n v="10"/>
    <m/>
    <n v="-0.6"/>
    <s v="Monday"/>
    <s v="10-15 min"/>
    <n v="0"/>
    <s v="Below 0.8"/>
  </r>
  <r>
    <s v="RF009088"/>
    <d v="2026-03-23T19:34:00"/>
    <d v="2026-03-23T00:00:00"/>
    <n v="19"/>
    <x v="0"/>
    <x v="0"/>
    <n v="8.6999999999999993"/>
    <n v="231.27"/>
    <n v="248.71"/>
    <n v="1.3"/>
    <n v="8.6999999999999993"/>
    <n v="7.2"/>
    <n v="100"/>
    <s v="High"/>
    <n v="0.57699999999999996"/>
    <x v="0"/>
    <s v=""/>
    <n v="4.91"/>
    <n v="3"/>
    <n v="17.440000000000001"/>
    <n v="-1.5"/>
    <s v="Monday"/>
    <s v="5-10 min"/>
    <n v="1"/>
    <s v="Below 0.8"/>
  </r>
  <r>
    <s v="RF009089"/>
    <d v="2026-03-23T19:58:00"/>
    <d v="2026-03-23T00:00:00"/>
    <n v="19"/>
    <x v="1"/>
    <x v="1"/>
    <n v="3.9"/>
    <n v="113.44"/>
    <n v="113.05"/>
    <n v="1.1000000000000001"/>
    <n v="6"/>
    <n v="5.4"/>
    <n v="79"/>
    <s v="Medium"/>
    <n v="0.79300000000000004"/>
    <x v="0"/>
    <s v=""/>
    <n v="4.5999999999999996"/>
    <n v="0"/>
    <n v="-0.39"/>
    <n v="-0.6"/>
    <s v="Monday"/>
    <s v="5-10 min"/>
    <n v="1"/>
    <s v="Below 0.8"/>
  </r>
  <r>
    <s v="RF009090"/>
    <d v="2026-03-23T20:05:00"/>
    <d v="2026-03-23T00:00:00"/>
    <n v="20"/>
    <x v="0"/>
    <x v="1"/>
    <n v="15.8"/>
    <n v="325.27999999999997"/>
    <m/>
    <n v="1.1000000000000001"/>
    <n v="7.9"/>
    <n v="13.9"/>
    <n v="110"/>
    <s v="Medium"/>
    <n v="0.86499999999999999"/>
    <x v="2"/>
    <s v="Changed plans"/>
    <n v="4.58"/>
    <n v="0"/>
    <m/>
    <n v="6"/>
    <s v="Monday"/>
    <s v="5-10 min"/>
    <n v="0"/>
    <s v="Between 0.8-1.0"/>
  </r>
  <r>
    <s v="RF009091"/>
    <d v="2026-03-23T20:15:00"/>
    <d v="2026-03-23T00:00:00"/>
    <n v="20"/>
    <x v="1"/>
    <x v="1"/>
    <n v="6.3"/>
    <n v="143.08000000000001"/>
    <n v="148.69999999999999"/>
    <n v="1"/>
    <n v="5.5"/>
    <n v="7.6"/>
    <n v="89"/>
    <s v="Medium"/>
    <n v="0.90300000000000002"/>
    <x v="0"/>
    <s v=""/>
    <n v="4.72"/>
    <n v="0"/>
    <n v="5.62"/>
    <n v="2.1"/>
    <s v="Monday"/>
    <s v="5-10 min"/>
    <n v="1"/>
    <s v="Between 0.8-1.0"/>
  </r>
  <r>
    <s v="RF009092"/>
    <d v="2026-03-23T20:22:00"/>
    <d v="2026-03-23T00:00:00"/>
    <n v="20"/>
    <x v="1"/>
    <x v="0"/>
    <n v="7.4"/>
    <n v="199.65"/>
    <n v="196.35"/>
    <n v="1.3"/>
    <n v="7.8"/>
    <n v="8"/>
    <n v="80"/>
    <s v="Medium"/>
    <n v="0.74099999999999999"/>
    <x v="0"/>
    <s v=""/>
    <n v="5"/>
    <n v="6"/>
    <n v="-3.3"/>
    <n v="0.2"/>
    <s v="Monday"/>
    <s v="5-10 min"/>
    <n v="1"/>
    <s v="Below 0.8"/>
  </r>
  <r>
    <s v="RF009093"/>
    <d v="2026-03-23T20:22:00"/>
    <d v="2026-03-23T00:00:00"/>
    <n v="20"/>
    <x v="4"/>
    <x v="0"/>
    <n v="2.5"/>
    <n v="74.930000000000007"/>
    <n v="74.47"/>
    <n v="1"/>
    <n v="3.6"/>
    <n v="3.6"/>
    <n v="41"/>
    <s v="Low"/>
    <n v="0.94899999999999995"/>
    <x v="0"/>
    <s v=""/>
    <n v="4.9000000000000004"/>
    <n v="4"/>
    <n v="-0.46"/>
    <n v="0"/>
    <s v="Monday"/>
    <s v="0-5 min"/>
    <n v="1"/>
    <s v="Between 0.8-1.0"/>
  </r>
  <r>
    <s v="RF009094"/>
    <d v="2026-03-23T20:33:00"/>
    <d v="2026-03-23T00:00:00"/>
    <n v="20"/>
    <x v="1"/>
    <x v="0"/>
    <n v="4.4000000000000004"/>
    <n v="97.38"/>
    <n v="92.64"/>
    <n v="1"/>
    <n v="4.2"/>
    <n v="4.3"/>
    <n v="76"/>
    <s v="Medium"/>
    <n v="0.93100000000000005"/>
    <x v="0"/>
    <s v=""/>
    <n v="4.6399999999999997"/>
    <n v="13"/>
    <n v="-4.74"/>
    <n v="0.1"/>
    <s v="Monday"/>
    <s v="0-5 min"/>
    <n v="1"/>
    <s v="Between 0.8-1.0"/>
  </r>
  <r>
    <s v="RF009095"/>
    <d v="2026-03-23T20:37:00"/>
    <d v="2026-03-23T00:00:00"/>
    <n v="20"/>
    <x v="0"/>
    <x v="0"/>
    <n v="11.6"/>
    <n v="283.08999999999997"/>
    <m/>
    <n v="1.3"/>
    <n v="8.4"/>
    <n v="9.8000000000000007"/>
    <n v="88"/>
    <s v="High"/>
    <n v="0.60199999999999998"/>
    <x v="2"/>
    <s v="ETA too high"/>
    <n v="4.72"/>
    <n v="10"/>
    <m/>
    <n v="1.4"/>
    <s v="Monday"/>
    <s v="5-10 min"/>
    <n v="0"/>
    <s v="Below 0.8"/>
  </r>
  <r>
    <s v="RF009096"/>
    <d v="2026-03-23T21:09:00"/>
    <d v="2026-03-23T00:00:00"/>
    <n v="21"/>
    <x v="3"/>
    <x v="0"/>
    <n v="4.7"/>
    <n v="118.07"/>
    <m/>
    <n v="1"/>
    <n v="3.6"/>
    <n v="1.8"/>
    <n v="65"/>
    <s v="Low"/>
    <n v="2.024"/>
    <x v="1"/>
    <s v="Driver unavailable"/>
    <n v="4.78"/>
    <n v="13"/>
    <m/>
    <n v="-1.8"/>
    <s v="Monday"/>
    <s v="0-5 min"/>
    <n v="0"/>
    <s v="Above 1.2"/>
  </r>
  <r>
    <s v="RF009097"/>
    <d v="2026-03-23T21:09:00"/>
    <d v="2026-03-23T00:00:00"/>
    <n v="21"/>
    <x v="2"/>
    <x v="0"/>
    <n v="2.4"/>
    <n v="72.42"/>
    <n v="74.41"/>
    <n v="1"/>
    <n v="2"/>
    <n v="4.3"/>
    <n v="116"/>
    <s v="Low"/>
    <n v="1.2450000000000001"/>
    <x v="0"/>
    <s v=""/>
    <n v="4.4800000000000004"/>
    <n v="4"/>
    <n v="1.99"/>
    <n v="2.2999999999999998"/>
    <s v="Monday"/>
    <s v="0-5 min"/>
    <n v="1"/>
    <s v="Above 1.2"/>
  </r>
  <r>
    <s v="RF009098"/>
    <d v="2026-03-23T21:09:00"/>
    <d v="2026-03-23T00:00:00"/>
    <n v="21"/>
    <x v="0"/>
    <x v="0"/>
    <n v="1.7"/>
    <n v="66.64"/>
    <n v="70.05"/>
    <n v="1"/>
    <n v="8.5"/>
    <n v="12.6"/>
    <n v="111"/>
    <s v="Medium"/>
    <n v="0.89700000000000002"/>
    <x v="0"/>
    <s v=""/>
    <n v="4.57"/>
    <n v="7"/>
    <n v="3.41"/>
    <n v="4.0999999999999996"/>
    <s v="Monday"/>
    <s v="5-10 min"/>
    <n v="1"/>
    <s v="Between 0.8-1.0"/>
  </r>
  <r>
    <s v="RF009099"/>
    <d v="2026-03-23T21:22:00"/>
    <d v="2026-03-23T00:00:00"/>
    <n v="21"/>
    <x v="4"/>
    <x v="0"/>
    <n v="6.8"/>
    <n v="141.30000000000001"/>
    <n v="143.74"/>
    <n v="1"/>
    <n v="2"/>
    <n v="2.5"/>
    <n v="59"/>
    <s v="Low"/>
    <n v="1.587"/>
    <x v="0"/>
    <s v=""/>
    <n v="4.8099999999999996"/>
    <n v="11"/>
    <n v="2.44"/>
    <n v="0.5"/>
    <s v="Monday"/>
    <s v="0-5 min"/>
    <n v="1"/>
    <s v="Above 1.2"/>
  </r>
  <r>
    <s v="RF009100"/>
    <d v="2026-03-23T21:27:00"/>
    <d v="2026-03-23T00:00:00"/>
    <n v="21"/>
    <x v="1"/>
    <x v="0"/>
    <n v="1.3"/>
    <n v="64"/>
    <n v="61.86"/>
    <n v="1.1000000000000001"/>
    <n v="6.6"/>
    <n v="3.5"/>
    <n v="94"/>
    <s v="Low"/>
    <n v="1.3939999999999999"/>
    <x v="0"/>
    <s v=""/>
    <n v="4.8600000000000003"/>
    <n v="35"/>
    <n v="-2.14"/>
    <n v="-3.1"/>
    <s v="Monday"/>
    <s v="5-10 min"/>
    <n v="1"/>
    <s v="Above 1.2"/>
  </r>
  <r>
    <s v="RF009101"/>
    <d v="2026-03-23T21:29:00"/>
    <d v="2026-03-23T00:00:00"/>
    <n v="21"/>
    <x v="0"/>
    <x v="0"/>
    <n v="1.1000000000000001"/>
    <n v="62.6"/>
    <n v="60.39"/>
    <n v="1.1000000000000001"/>
    <n v="5.4"/>
    <n v="7.1"/>
    <n v="114"/>
    <s v="Medium"/>
    <n v="0.86399999999999999"/>
    <x v="0"/>
    <s v=""/>
    <n v="4.6900000000000004"/>
    <n v="10"/>
    <n v="-2.21"/>
    <n v="1.7"/>
    <s v="Monday"/>
    <s v="5-10 min"/>
    <n v="1"/>
    <s v="Between 0.8-1.0"/>
  </r>
  <r>
    <s v="RF009102"/>
    <d v="2026-03-23T21:45:00"/>
    <d v="2026-03-23T00:00:00"/>
    <n v="21"/>
    <x v="0"/>
    <x v="0"/>
    <n v="0.7"/>
    <n v="53.92"/>
    <n v="53.88"/>
    <n v="1"/>
    <n v="8.3000000000000007"/>
    <n v="5.5"/>
    <n v="117"/>
    <s v="Medium"/>
    <n v="0.85799999999999998"/>
    <x v="0"/>
    <s v=""/>
    <n v="4.63"/>
    <n v="3"/>
    <n v="-0.04"/>
    <n v="-2.8"/>
    <s v="Monday"/>
    <s v="5-10 min"/>
    <n v="1"/>
    <s v="Between 0.8-1.0"/>
  </r>
  <r>
    <s v="RF009103"/>
    <d v="2026-03-23T21:47:00"/>
    <d v="2026-03-23T00:00:00"/>
    <n v="21"/>
    <x v="4"/>
    <x v="0"/>
    <n v="7"/>
    <n v="125.7"/>
    <n v="126.05"/>
    <n v="1"/>
    <n v="4.9000000000000004"/>
    <n v="1.4"/>
    <n v="58"/>
    <s v="Low"/>
    <n v="1.655"/>
    <x v="0"/>
    <s v=""/>
    <n v="4.79"/>
    <n v="10"/>
    <n v="0.35"/>
    <n v="-3.5"/>
    <s v="Monday"/>
    <s v="0-5 min"/>
    <n v="1"/>
    <s v="Above 1.2"/>
  </r>
  <r>
    <s v="RF009104"/>
    <d v="2026-03-23T22:18:00"/>
    <d v="2026-03-23T00:00:00"/>
    <n v="22"/>
    <x v="4"/>
    <x v="0"/>
    <n v="0.7"/>
    <n v="45.6"/>
    <n v="45.48"/>
    <n v="1"/>
    <n v="4.3"/>
    <n v="7.2"/>
    <n v="49"/>
    <s v="Low"/>
    <n v="1.98"/>
    <x v="0"/>
    <s v=""/>
    <n v="4.5199999999999996"/>
    <n v="6"/>
    <n v="-0.12"/>
    <n v="2.9"/>
    <s v="Monday"/>
    <s v="0-5 min"/>
    <n v="1"/>
    <s v="Above 1.2"/>
  </r>
  <r>
    <s v="RF009105"/>
    <d v="2026-03-23T22:38:00"/>
    <d v="2026-03-23T00:00:00"/>
    <n v="22"/>
    <x v="2"/>
    <x v="0"/>
    <n v="6.4"/>
    <n v="153.22"/>
    <n v="142.28"/>
    <n v="1.1000000000000001"/>
    <n v="5.5"/>
    <n v="1"/>
    <n v="110"/>
    <s v="Medium"/>
    <n v="1.1000000000000001"/>
    <x v="0"/>
    <s v=""/>
    <n v="4.54"/>
    <n v="1"/>
    <n v="-10.94"/>
    <n v="-4.5"/>
    <s v="Monday"/>
    <s v="5-10 min"/>
    <n v="1"/>
    <s v="Between 1.0-1.2"/>
  </r>
  <r>
    <s v="RF009106"/>
    <d v="2026-03-23T22:58:00"/>
    <d v="2026-03-23T00:00:00"/>
    <n v="22"/>
    <x v="3"/>
    <x v="0"/>
    <n v="5.7"/>
    <n v="133.21"/>
    <n v="134.65"/>
    <n v="1"/>
    <n v="4.5999999999999996"/>
    <n v="5.9"/>
    <n v="67"/>
    <s v="Medium"/>
    <n v="1.1930000000000001"/>
    <x v="0"/>
    <s v=""/>
    <n v="5"/>
    <n v="1"/>
    <n v="1.44"/>
    <n v="1.3"/>
    <s v="Monday"/>
    <s v="0-5 min"/>
    <n v="1"/>
    <s v="Between 1.0-1.2"/>
  </r>
  <r>
    <s v="RF009107"/>
    <d v="2026-03-23T23:02:00"/>
    <d v="2026-03-23T00:00:00"/>
    <n v="23"/>
    <x v="2"/>
    <x v="1"/>
    <n v="3.7"/>
    <n v="87.73"/>
    <n v="83.37"/>
    <n v="1"/>
    <n v="4.9000000000000004"/>
    <n v="8.3000000000000007"/>
    <n v="97"/>
    <s v="Medium"/>
    <n v="0.96899999999999997"/>
    <x v="0"/>
    <s v=""/>
    <n v="4.5599999999999996"/>
    <n v="0"/>
    <n v="-4.3600000000000003"/>
    <n v="3.4"/>
    <s v="Monday"/>
    <s v="0-5 min"/>
    <n v="1"/>
    <s v="Between 0.8-1.0"/>
  </r>
  <r>
    <s v="RF009108"/>
    <d v="2026-03-23T23:11:00"/>
    <d v="2026-03-23T00:00:00"/>
    <n v="23"/>
    <x v="0"/>
    <x v="0"/>
    <n v="5.5"/>
    <n v="119.31"/>
    <n v="122.92"/>
    <n v="1"/>
    <n v="4.0999999999999996"/>
    <n v="11.4"/>
    <n v="144"/>
    <s v="Medium"/>
    <n v="1.292"/>
    <x v="0"/>
    <s v=""/>
    <n v="4.8899999999999997"/>
    <n v="8"/>
    <n v="3.61"/>
    <n v="7.3"/>
    <s v="Monday"/>
    <s v="0-5 min"/>
    <n v="1"/>
    <s v="Above 1.2"/>
  </r>
  <r>
    <s v="RF009109"/>
    <d v="2026-03-23T23:52:00"/>
    <d v="2026-03-23T00:00:00"/>
    <n v="23"/>
    <x v="3"/>
    <x v="0"/>
    <n v="8.1999999999999993"/>
    <n v="173.92"/>
    <n v="166.2"/>
    <n v="1"/>
    <n v="6.2"/>
    <n v="2"/>
    <n v="73"/>
    <s v="Low"/>
    <n v="2.0779999999999998"/>
    <x v="0"/>
    <s v=""/>
    <n v="4.6399999999999997"/>
    <n v="6"/>
    <n v="-7.72"/>
    <n v="-4.2"/>
    <s v="Monday"/>
    <s v="5-10 min"/>
    <n v="1"/>
    <s v="Above 1.2"/>
  </r>
  <r>
    <s v="RF009110"/>
    <d v="2026-03-24T00:44:00"/>
    <d v="2026-03-24T00:00:00"/>
    <n v="0"/>
    <x v="2"/>
    <x v="1"/>
    <n v="13.6"/>
    <n v="242.28"/>
    <n v="250.7"/>
    <n v="1.1000000000000001"/>
    <n v="2.8"/>
    <n v="2.5"/>
    <n v="127"/>
    <s v="Medium"/>
    <n v="1.282"/>
    <x v="0"/>
    <s v=""/>
    <n v="4.84"/>
    <n v="0"/>
    <n v="8.42"/>
    <n v="-0.3"/>
    <s v="Tuesday"/>
    <s v="0-5 min"/>
    <n v="1"/>
    <s v="Above 1.2"/>
  </r>
  <r>
    <s v="RF009111"/>
    <d v="2026-03-24T00:51:00"/>
    <d v="2026-03-24T00:00:00"/>
    <n v="0"/>
    <x v="4"/>
    <x v="0"/>
    <n v="4.9000000000000004"/>
    <n v="98.76"/>
    <n v="99.46"/>
    <n v="1"/>
    <n v="7.2"/>
    <n v="5.6"/>
    <n v="63"/>
    <s v="Low"/>
    <n v="1.9359999999999999"/>
    <x v="0"/>
    <s v=""/>
    <n v="4.91"/>
    <n v="3"/>
    <n v="0.7"/>
    <n v="-1.6"/>
    <s v="Tuesday"/>
    <s v="5-10 min"/>
    <n v="1"/>
    <s v="Above 1.2"/>
  </r>
  <r>
    <s v="RF009112"/>
    <d v="2026-03-24T01:04:00"/>
    <d v="2026-03-24T00:00:00"/>
    <n v="1"/>
    <x v="3"/>
    <x v="1"/>
    <n v="6.4"/>
    <n v="119.32"/>
    <n v="115.62"/>
    <n v="1"/>
    <n v="5"/>
    <n v="7.3"/>
    <n v="63"/>
    <s v="Low"/>
    <n v="1.454"/>
    <x v="0"/>
    <s v=""/>
    <n v="4.41"/>
    <n v="0"/>
    <n v="-3.7"/>
    <n v="2.2999999999999998"/>
    <s v="Tuesday"/>
    <s v="0-5 min"/>
    <n v="1"/>
    <s v="Above 1.2"/>
  </r>
  <r>
    <s v="RF009113"/>
    <d v="2026-03-24T01:35:00"/>
    <d v="2026-03-24T00:00:00"/>
    <n v="1"/>
    <x v="1"/>
    <x v="0"/>
    <n v="2.2000000000000002"/>
    <n v="77.37"/>
    <n v="78.650000000000006"/>
    <n v="1"/>
    <n v="6.5"/>
    <n v="4.3"/>
    <n v="87"/>
    <s v="Low"/>
    <n v="1.5589999999999999"/>
    <x v="0"/>
    <s v=""/>
    <n v="4.7"/>
    <n v="3"/>
    <n v="1.28"/>
    <n v="-2.2000000000000002"/>
    <s v="Tuesday"/>
    <s v="5-10 min"/>
    <n v="1"/>
    <s v="Above 1.2"/>
  </r>
  <r>
    <s v="RF009114"/>
    <d v="2026-03-24T01:38:00"/>
    <d v="2026-03-24T00:00:00"/>
    <n v="1"/>
    <x v="0"/>
    <x v="1"/>
    <n v="6.3"/>
    <n v="161.15"/>
    <m/>
    <n v="1.1000000000000001"/>
    <n v="2.8"/>
    <n v="10.3"/>
    <n v="127"/>
    <s v="Medium"/>
    <n v="1.157"/>
    <x v="1"/>
    <s v="Driver unavailable"/>
    <n v="4.4800000000000004"/>
    <n v="0"/>
    <m/>
    <n v="7.5"/>
    <s v="Tuesday"/>
    <s v="0-5 min"/>
    <n v="0"/>
    <s v="Between 1.0-1.2"/>
  </r>
  <r>
    <s v="RF009115"/>
    <d v="2026-03-24T01:53:00"/>
    <d v="2026-03-24T00:00:00"/>
    <n v="1"/>
    <x v="3"/>
    <x v="1"/>
    <n v="5"/>
    <n v="112.18"/>
    <m/>
    <n v="1"/>
    <n v="8.4"/>
    <n v="6.3"/>
    <n v="73"/>
    <s v="Low"/>
    <n v="2.1989999999999998"/>
    <x v="2"/>
    <s v="ETA too high"/>
    <n v="4.53"/>
    <n v="0"/>
    <m/>
    <n v="-2.1"/>
    <s v="Tuesday"/>
    <s v="5-10 min"/>
    <n v="0"/>
    <s v="Above 1.2"/>
  </r>
  <r>
    <s v="RF009116"/>
    <d v="2026-03-24T02:21:00"/>
    <d v="2026-03-24T00:00:00"/>
    <n v="2"/>
    <x v="0"/>
    <x v="0"/>
    <n v="7.6"/>
    <n v="171.47"/>
    <n v="165.12"/>
    <n v="1"/>
    <n v="5.5"/>
    <n v="6.6"/>
    <n v="136"/>
    <s v="Medium"/>
    <n v="1.1950000000000001"/>
    <x v="0"/>
    <s v=""/>
    <n v="4.99"/>
    <n v="3"/>
    <n v="-6.35"/>
    <n v="1.1000000000000001"/>
    <s v="Tuesday"/>
    <s v="5-10 min"/>
    <n v="1"/>
    <s v="Between 1.0-1.2"/>
  </r>
  <r>
    <s v="RF009117"/>
    <d v="2026-03-24T02:53:00"/>
    <d v="2026-03-24T00:00:00"/>
    <n v="2"/>
    <x v="2"/>
    <x v="1"/>
    <n v="2.1"/>
    <n v="66.239999999999995"/>
    <m/>
    <n v="1"/>
    <n v="8.3000000000000007"/>
    <n v="11"/>
    <n v="131"/>
    <s v="Low"/>
    <n v="2.1139999999999999"/>
    <x v="2"/>
    <s v="Fare too high"/>
    <n v="4.5599999999999996"/>
    <n v="0"/>
    <m/>
    <n v="2.7"/>
    <s v="Tuesday"/>
    <s v="5-10 min"/>
    <n v="0"/>
    <s v="Above 1.2"/>
  </r>
  <r>
    <s v="RF009118"/>
    <d v="2026-03-24T02:53:00"/>
    <d v="2026-03-24T00:00:00"/>
    <n v="2"/>
    <x v="0"/>
    <x v="0"/>
    <n v="18.5"/>
    <n v="276.7"/>
    <n v="272.92"/>
    <n v="1"/>
    <n v="3.5"/>
    <n v="5.9"/>
    <n v="126"/>
    <s v="Low"/>
    <n v="1.2410000000000001"/>
    <x v="0"/>
    <s v=""/>
    <n v="4.58"/>
    <n v="1"/>
    <n v="-3.78"/>
    <n v="2.4"/>
    <s v="Tuesday"/>
    <s v="0-5 min"/>
    <n v="1"/>
    <s v="Above 1.2"/>
  </r>
  <r>
    <s v="RF009119"/>
    <d v="2026-03-24T02:56:00"/>
    <d v="2026-03-24T00:00:00"/>
    <n v="2"/>
    <x v="2"/>
    <x v="0"/>
    <n v="4.0999999999999996"/>
    <n v="100.27"/>
    <n v="97.55"/>
    <n v="1"/>
    <n v="2"/>
    <n v="2.1"/>
    <n v="115"/>
    <s v="Medium"/>
    <n v="1.167"/>
    <x v="0"/>
    <s v=""/>
    <n v="4.8499999999999996"/>
    <n v="8"/>
    <n v="-2.72"/>
    <n v="0.1"/>
    <s v="Tuesday"/>
    <s v="0-5 min"/>
    <n v="1"/>
    <s v="Between 1.0-1.2"/>
  </r>
  <r>
    <s v="RF009120"/>
    <d v="2026-03-24T03:10:00"/>
    <d v="2026-03-24T00:00:00"/>
    <n v="3"/>
    <x v="0"/>
    <x v="0"/>
    <n v="6.8"/>
    <n v="153.35"/>
    <n v="144.04"/>
    <n v="1"/>
    <n v="4"/>
    <n v="1"/>
    <n v="131"/>
    <s v="Medium"/>
    <n v="1.099"/>
    <x v="0"/>
    <s v=""/>
    <n v="5"/>
    <n v="2"/>
    <n v="-9.31"/>
    <n v="-3"/>
    <s v="Tuesday"/>
    <s v="0-5 min"/>
    <n v="1"/>
    <s v="Between 1.0-1.2"/>
  </r>
  <r>
    <s v="RF009121"/>
    <d v="2026-03-24T03:22:00"/>
    <d v="2026-03-24T00:00:00"/>
    <n v="3"/>
    <x v="3"/>
    <x v="1"/>
    <n v="0.7"/>
    <n v="47.01"/>
    <n v="50.13"/>
    <n v="1"/>
    <n v="5.9"/>
    <n v="5.9"/>
    <n v="64"/>
    <s v="Low"/>
    <n v="1.732"/>
    <x v="0"/>
    <s v=""/>
    <n v="4.63"/>
    <n v="0"/>
    <n v="3.12"/>
    <n v="0"/>
    <s v="Tuesday"/>
    <s v="5-10 min"/>
    <n v="1"/>
    <s v="Above 1.2"/>
  </r>
  <r>
    <s v="RF009122"/>
    <d v="2026-03-24T03:30:00"/>
    <d v="2026-03-24T00:00:00"/>
    <n v="3"/>
    <x v="0"/>
    <x v="1"/>
    <n v="5.7"/>
    <n v="123.17"/>
    <n v="119.99"/>
    <n v="1"/>
    <n v="6.9"/>
    <n v="3"/>
    <n v="144"/>
    <s v="Low"/>
    <n v="1.9710000000000001"/>
    <x v="0"/>
    <s v=""/>
    <n v="4.57"/>
    <n v="0"/>
    <n v="-3.18"/>
    <n v="-3.9"/>
    <s v="Tuesday"/>
    <s v="5-10 min"/>
    <n v="1"/>
    <s v="Above 1.2"/>
  </r>
  <r>
    <s v="RF009123"/>
    <d v="2026-03-24T04:24:00"/>
    <d v="2026-03-24T00:00:00"/>
    <n v="4"/>
    <x v="3"/>
    <x v="1"/>
    <n v="7"/>
    <n v="143.43"/>
    <m/>
    <n v="1.1000000000000001"/>
    <n v="3"/>
    <m/>
    <n v="70"/>
    <s v="Low"/>
    <n v="1.6319999999999999"/>
    <x v="3"/>
    <s v="No driver available"/>
    <n v="4.68"/>
    <n v="0"/>
    <m/>
    <m/>
    <s v="Tuesday"/>
    <s v="0-5 min"/>
    <n v="0"/>
    <s v="Above 1.2"/>
  </r>
  <r>
    <s v="RF009124"/>
    <d v="2026-03-24T04:32:00"/>
    <d v="2026-03-24T00:00:00"/>
    <n v="4"/>
    <x v="1"/>
    <x v="0"/>
    <n v="11"/>
    <n v="217.01"/>
    <n v="207.19"/>
    <n v="1"/>
    <n v="6.6"/>
    <n v="8.3000000000000007"/>
    <n v="103"/>
    <s v="Medium"/>
    <n v="1.157"/>
    <x v="0"/>
    <s v=""/>
    <n v="4.8600000000000003"/>
    <n v="7"/>
    <n v="-9.82"/>
    <n v="1.7"/>
    <s v="Tuesday"/>
    <s v="5-10 min"/>
    <n v="1"/>
    <s v="Between 1.0-1.2"/>
  </r>
  <r>
    <s v="RF009125"/>
    <d v="2026-03-24T04:34:00"/>
    <d v="2026-03-24T00:00:00"/>
    <n v="4"/>
    <x v="1"/>
    <x v="0"/>
    <n v="7.5"/>
    <n v="158.15"/>
    <n v="153.58000000000001"/>
    <n v="1.1000000000000001"/>
    <n v="5"/>
    <n v="4.2"/>
    <n v="108"/>
    <s v="Low"/>
    <n v="1.825"/>
    <x v="0"/>
    <s v=""/>
    <n v="4.93"/>
    <n v="10"/>
    <n v="-4.57"/>
    <n v="-0.8"/>
    <s v="Tuesday"/>
    <s v="0-5 min"/>
    <n v="1"/>
    <s v="Above 1.2"/>
  </r>
  <r>
    <s v="RF009126"/>
    <d v="2026-03-24T04:41:00"/>
    <d v="2026-03-24T00:00:00"/>
    <n v="4"/>
    <x v="4"/>
    <x v="0"/>
    <n v="14.6"/>
    <n v="258.33"/>
    <m/>
    <n v="1"/>
    <n v="6.3"/>
    <n v="5.7"/>
    <n v="59"/>
    <s v="Low"/>
    <n v="2.1259999999999999"/>
    <x v="2"/>
    <s v="Fare too high"/>
    <n v="4.46"/>
    <n v="10"/>
    <m/>
    <n v="-0.6"/>
    <s v="Tuesday"/>
    <s v="5-10 min"/>
    <n v="0"/>
    <s v="Above 1.2"/>
  </r>
  <r>
    <s v="RF009127"/>
    <d v="2026-03-24T04:46:00"/>
    <d v="2026-03-24T00:00:00"/>
    <n v="4"/>
    <x v="3"/>
    <x v="1"/>
    <n v="11.5"/>
    <n v="182.19"/>
    <n v="187.07"/>
    <n v="1"/>
    <n v="2"/>
    <n v="1"/>
    <n v="73"/>
    <s v="Low"/>
    <n v="1.647"/>
    <x v="0"/>
    <s v=""/>
    <n v="5"/>
    <n v="0"/>
    <n v="4.88"/>
    <n v="-1"/>
    <s v="Tuesday"/>
    <s v="0-5 min"/>
    <n v="1"/>
    <s v="Above 1.2"/>
  </r>
  <r>
    <s v="RF009128"/>
    <d v="2026-03-24T04:54:00"/>
    <d v="2026-03-24T00:00:00"/>
    <n v="4"/>
    <x v="1"/>
    <x v="1"/>
    <n v="1.6"/>
    <n v="63.43"/>
    <n v="64.69"/>
    <n v="1"/>
    <n v="2.6"/>
    <n v="11.4"/>
    <n v="101"/>
    <s v="Medium"/>
    <n v="1.266"/>
    <x v="0"/>
    <s v=""/>
    <n v="4.84"/>
    <n v="0"/>
    <n v="1.26"/>
    <n v="8.8000000000000007"/>
    <s v="Tuesday"/>
    <s v="0-5 min"/>
    <n v="1"/>
    <s v="Above 1.2"/>
  </r>
  <r>
    <s v="RF009129"/>
    <d v="2026-03-24T05:00:00"/>
    <d v="2026-03-24T00:00:00"/>
    <n v="5"/>
    <x v="4"/>
    <x v="1"/>
    <n v="15"/>
    <n v="252.57"/>
    <m/>
    <n v="1.1000000000000001"/>
    <n v="2"/>
    <n v="4.5"/>
    <n v="69"/>
    <s v="Low"/>
    <n v="1.728"/>
    <x v="2"/>
    <s v="Fare too high"/>
    <n v="4.5599999999999996"/>
    <n v="0"/>
    <m/>
    <n v="2.5"/>
    <s v="Tuesday"/>
    <s v="0-5 min"/>
    <n v="0"/>
    <s v="Above 1.2"/>
  </r>
  <r>
    <s v="RF009130"/>
    <d v="2026-03-24T05:01:00"/>
    <d v="2026-03-24T00:00:00"/>
    <n v="5"/>
    <x v="0"/>
    <x v="1"/>
    <n v="4.5"/>
    <n v="118.52"/>
    <n v="113.3"/>
    <n v="1"/>
    <n v="4.4000000000000004"/>
    <n v="1.6"/>
    <n v="132"/>
    <s v="Medium"/>
    <n v="1.0469999999999999"/>
    <x v="0"/>
    <s v=""/>
    <n v="4.67"/>
    <n v="0"/>
    <n v="-5.22"/>
    <n v="-2.8"/>
    <s v="Tuesday"/>
    <s v="0-5 min"/>
    <n v="1"/>
    <s v="Between 1.0-1.2"/>
  </r>
  <r>
    <s v="RF009131"/>
    <d v="2026-03-24T05:37:00"/>
    <d v="2026-03-24T00:00:00"/>
    <n v="5"/>
    <x v="2"/>
    <x v="0"/>
    <n v="5.5"/>
    <n v="138.16"/>
    <m/>
    <n v="1.1000000000000001"/>
    <n v="6.4"/>
    <n v="4"/>
    <n v="91"/>
    <s v="Low"/>
    <n v="1.3069999999999999"/>
    <x v="2"/>
    <s v="Changed plans"/>
    <n v="4.8099999999999996"/>
    <n v="5"/>
    <m/>
    <n v="-2.4"/>
    <s v="Tuesday"/>
    <s v="5-10 min"/>
    <n v="0"/>
    <s v="Above 1.2"/>
  </r>
  <r>
    <s v="RF009132"/>
    <d v="2026-03-24T05:51:00"/>
    <d v="2026-03-24T00:00:00"/>
    <n v="5"/>
    <x v="4"/>
    <x v="1"/>
    <n v="1.3"/>
    <n v="61.41"/>
    <n v="60.73"/>
    <n v="1.1000000000000001"/>
    <n v="7"/>
    <n v="9.1999999999999993"/>
    <n v="58"/>
    <s v="Low"/>
    <n v="2.0870000000000002"/>
    <x v="0"/>
    <s v=""/>
    <n v="4.72"/>
    <n v="0"/>
    <n v="-0.68"/>
    <n v="2.2000000000000002"/>
    <s v="Tuesday"/>
    <s v="5-10 min"/>
    <n v="1"/>
    <s v="Above 1.2"/>
  </r>
  <r>
    <s v="RF009133"/>
    <d v="2026-03-24T06:02:00"/>
    <d v="2026-03-24T00:00:00"/>
    <n v="6"/>
    <x v="2"/>
    <x v="0"/>
    <n v="10.5"/>
    <n v="206.31"/>
    <n v="216.12"/>
    <n v="1.1000000000000001"/>
    <n v="3.2"/>
    <n v="1"/>
    <n v="103"/>
    <s v="Medium"/>
    <n v="0.97399999999999998"/>
    <x v="0"/>
    <s v=""/>
    <n v="4.6900000000000004"/>
    <n v="29"/>
    <n v="9.81"/>
    <n v="-2.2000000000000002"/>
    <s v="Tuesday"/>
    <s v="0-5 min"/>
    <n v="1"/>
    <s v="Between 0.8-1.0"/>
  </r>
  <r>
    <s v="RF009134"/>
    <d v="2026-03-24T06:04:00"/>
    <d v="2026-03-24T00:00:00"/>
    <n v="6"/>
    <x v="1"/>
    <x v="1"/>
    <n v="4.8"/>
    <n v="100.62"/>
    <n v="93.04"/>
    <n v="1"/>
    <n v="5.4"/>
    <n v="3.8"/>
    <n v="110"/>
    <s v="Low"/>
    <n v="1.5109999999999999"/>
    <x v="0"/>
    <s v=""/>
    <n v="5"/>
    <n v="0"/>
    <n v="-7.58"/>
    <n v="-1.6"/>
    <s v="Tuesday"/>
    <s v="5-10 min"/>
    <n v="1"/>
    <s v="Above 1.2"/>
  </r>
  <r>
    <s v="RF009135"/>
    <d v="2026-03-24T06:15:00"/>
    <d v="2026-03-24T00:00:00"/>
    <n v="6"/>
    <x v="2"/>
    <x v="0"/>
    <n v="5"/>
    <n v="111.13"/>
    <n v="107.48"/>
    <n v="1"/>
    <n v="5.3"/>
    <n v="8.6999999999999993"/>
    <n v="131"/>
    <s v="Medium"/>
    <n v="1.286"/>
    <x v="0"/>
    <s v=""/>
    <n v="4.83"/>
    <n v="18"/>
    <n v="-3.65"/>
    <n v="3.4"/>
    <s v="Tuesday"/>
    <s v="5-10 min"/>
    <n v="1"/>
    <s v="Above 1.2"/>
  </r>
  <r>
    <s v="RF009136"/>
    <d v="2026-03-24T06:17:00"/>
    <d v="2026-03-24T00:00:00"/>
    <n v="6"/>
    <x v="1"/>
    <x v="0"/>
    <n v="5.9"/>
    <n v="119.79"/>
    <n v="115.19"/>
    <n v="1"/>
    <n v="2"/>
    <n v="5.7"/>
    <n v="80"/>
    <s v="Low"/>
    <n v="1.107"/>
    <x v="0"/>
    <s v=""/>
    <n v="4.63"/>
    <n v="4"/>
    <n v="-4.5999999999999996"/>
    <n v="3.7"/>
    <s v="Tuesday"/>
    <s v="0-5 min"/>
    <n v="1"/>
    <s v="Between 1.0-1.2"/>
  </r>
  <r>
    <s v="RF009137"/>
    <d v="2026-03-24T06:36:00"/>
    <d v="2026-03-24T00:00:00"/>
    <n v="6"/>
    <x v="1"/>
    <x v="1"/>
    <n v="9.6"/>
    <n v="183.97"/>
    <n v="175.79"/>
    <n v="1"/>
    <n v="5.0999999999999996"/>
    <n v="6.8"/>
    <n v="90"/>
    <s v="Low"/>
    <n v="1.3140000000000001"/>
    <x v="0"/>
    <s v=""/>
    <n v="4.6500000000000004"/>
    <n v="0"/>
    <n v="-8.18"/>
    <n v="1.7"/>
    <s v="Tuesday"/>
    <s v="5-10 min"/>
    <n v="1"/>
    <s v="Above 1.2"/>
  </r>
  <r>
    <s v="RF009138"/>
    <d v="2026-03-24T06:38:00"/>
    <d v="2026-03-24T00:00:00"/>
    <n v="6"/>
    <x v="4"/>
    <x v="0"/>
    <n v="13.8"/>
    <n v="215.69"/>
    <n v="219.54"/>
    <n v="1"/>
    <n v="2"/>
    <n v="2.8"/>
    <n v="54"/>
    <s v="Low"/>
    <n v="1.736"/>
    <x v="0"/>
    <s v=""/>
    <n v="5"/>
    <n v="3"/>
    <n v="3.85"/>
    <n v="0.8"/>
    <s v="Tuesday"/>
    <s v="0-5 min"/>
    <n v="1"/>
    <s v="Above 1.2"/>
  </r>
  <r>
    <s v="RF009139"/>
    <d v="2026-03-24T06:50:00"/>
    <d v="2026-03-24T00:00:00"/>
    <n v="6"/>
    <x v="0"/>
    <x v="1"/>
    <n v="1.2"/>
    <n v="60.35"/>
    <n v="62.86"/>
    <n v="1"/>
    <n v="4.2"/>
    <n v="9.8000000000000007"/>
    <n v="132"/>
    <s v="Low"/>
    <n v="1.363"/>
    <x v="0"/>
    <s v=""/>
    <n v="4.79"/>
    <n v="0"/>
    <n v="2.5099999999999998"/>
    <n v="5.6"/>
    <s v="Tuesday"/>
    <s v="0-5 min"/>
    <n v="1"/>
    <s v="Above 1.2"/>
  </r>
  <r>
    <s v="RF009140"/>
    <d v="2026-03-24T07:04:00"/>
    <d v="2026-03-24T00:00:00"/>
    <n v="7"/>
    <x v="2"/>
    <x v="0"/>
    <n v="4.3"/>
    <n v="110.52"/>
    <n v="113.43"/>
    <n v="1"/>
    <n v="3.4"/>
    <n v="1"/>
    <n v="103"/>
    <s v="Medium"/>
    <n v="1.0820000000000001"/>
    <x v="0"/>
    <s v=""/>
    <n v="4.51"/>
    <n v="5"/>
    <n v="2.91"/>
    <n v="-2.4"/>
    <s v="Tuesday"/>
    <s v="0-5 min"/>
    <n v="1"/>
    <s v="Between 1.0-1.2"/>
  </r>
  <r>
    <s v="RF009141"/>
    <d v="2026-03-24T07:32:00"/>
    <d v="2026-03-24T00:00:00"/>
    <n v="7"/>
    <x v="1"/>
    <x v="0"/>
    <n v="2.6"/>
    <n v="77.89"/>
    <n v="77.91"/>
    <n v="1"/>
    <n v="6"/>
    <n v="4.7"/>
    <n v="92"/>
    <s v="Medium"/>
    <n v="1.147"/>
    <x v="0"/>
    <s v=""/>
    <n v="4.67"/>
    <n v="77"/>
    <n v="0.02"/>
    <n v="-1.3"/>
    <s v="Tuesday"/>
    <s v="5-10 min"/>
    <n v="1"/>
    <s v="Between 1.0-1.2"/>
  </r>
  <r>
    <s v="RF009142"/>
    <d v="2026-03-24T07:37:00"/>
    <d v="2026-03-24T00:00:00"/>
    <n v="7"/>
    <x v="0"/>
    <x v="0"/>
    <n v="10.9"/>
    <n v="180.98"/>
    <m/>
    <n v="1"/>
    <n v="7.2"/>
    <n v="13.1"/>
    <n v="108"/>
    <s v="Medium"/>
    <n v="0.86199999999999999"/>
    <x v="2"/>
    <s v="ETA too high"/>
    <n v="4.71"/>
    <n v="13"/>
    <m/>
    <n v="5.9"/>
    <s v="Tuesday"/>
    <s v="5-10 min"/>
    <n v="0"/>
    <s v="Between 0.8-1.0"/>
  </r>
  <r>
    <s v="RF009143"/>
    <d v="2026-03-24T07:43:00"/>
    <d v="2026-03-24T00:00:00"/>
    <n v="7"/>
    <x v="1"/>
    <x v="0"/>
    <n v="9"/>
    <n v="178.68"/>
    <n v="182.09"/>
    <n v="1"/>
    <n v="7.7"/>
    <n v="8.1999999999999993"/>
    <n v="98"/>
    <s v="Medium"/>
    <n v="1.1140000000000001"/>
    <x v="0"/>
    <s v=""/>
    <n v="4.51"/>
    <n v="1"/>
    <n v="3.41"/>
    <n v="0.5"/>
    <s v="Tuesday"/>
    <s v="5-10 min"/>
    <n v="1"/>
    <s v="Between 1.0-1.2"/>
  </r>
  <r>
    <s v="RF009144"/>
    <d v="2026-03-24T08:01:00"/>
    <d v="2026-03-24T00:00:00"/>
    <n v="8"/>
    <x v="2"/>
    <x v="1"/>
    <n v="7.5"/>
    <n v="201.38"/>
    <n v="195"/>
    <n v="1.2"/>
    <n v="6.7"/>
    <n v="9.1"/>
    <n v="88"/>
    <s v="Medium"/>
    <n v="0.77600000000000002"/>
    <x v="0"/>
    <s v=""/>
    <n v="5"/>
    <n v="0"/>
    <n v="-6.38"/>
    <n v="2.4"/>
    <s v="Tuesday"/>
    <s v="5-10 min"/>
    <n v="1"/>
    <s v="Below 0.8"/>
  </r>
  <r>
    <s v="RF009145"/>
    <d v="2026-03-24T08:41:00"/>
    <d v="2026-03-24T00:00:00"/>
    <n v="8"/>
    <x v="1"/>
    <x v="0"/>
    <n v="5.2"/>
    <n v="155.33000000000001"/>
    <n v="156.37"/>
    <n v="1.2"/>
    <n v="6.4"/>
    <n v="7.7"/>
    <n v="110"/>
    <s v="High"/>
    <n v="0.995"/>
    <x v="0"/>
    <s v=""/>
    <n v="4.47"/>
    <n v="11"/>
    <n v="1.04"/>
    <n v="1.3"/>
    <s v="Tuesday"/>
    <s v="5-10 min"/>
    <n v="1"/>
    <s v="Between 0.8-1.0"/>
  </r>
  <r>
    <s v="RF009146"/>
    <d v="2026-03-24T08:58:00"/>
    <d v="2026-03-24T00:00:00"/>
    <n v="8"/>
    <x v="2"/>
    <x v="0"/>
    <n v="9.6"/>
    <n v="194.95"/>
    <n v="193.93"/>
    <n v="1.1000000000000001"/>
    <n v="4.5999999999999996"/>
    <n v="14"/>
    <n v="121"/>
    <s v="High"/>
    <n v="0.89200000000000002"/>
    <x v="0"/>
    <s v=""/>
    <n v="5"/>
    <n v="5"/>
    <n v="-1.02"/>
    <n v="9.4"/>
    <s v="Tuesday"/>
    <s v="0-5 min"/>
    <n v="1"/>
    <s v="Between 0.8-1.0"/>
  </r>
  <r>
    <s v="RF009147"/>
    <d v="2026-03-24T08:59:00"/>
    <d v="2026-03-24T00:00:00"/>
    <n v="8"/>
    <x v="3"/>
    <x v="0"/>
    <n v="6.4"/>
    <n v="144.94"/>
    <m/>
    <n v="1.1000000000000001"/>
    <n v="3.9"/>
    <n v="3.1"/>
    <n v="78"/>
    <s v="Low"/>
    <n v="1.776"/>
    <x v="2"/>
    <s v="ETA too high"/>
    <n v="4.4800000000000004"/>
    <n v="2"/>
    <m/>
    <n v="-0.8"/>
    <s v="Tuesday"/>
    <s v="0-5 min"/>
    <n v="0"/>
    <s v="Above 1.2"/>
  </r>
  <r>
    <s v="RF009148"/>
    <d v="2026-03-24T09:02:00"/>
    <d v="2026-03-24T00:00:00"/>
    <n v="9"/>
    <x v="4"/>
    <x v="0"/>
    <n v="8.1"/>
    <n v="148.96"/>
    <n v="160.44"/>
    <n v="1"/>
    <n v="4.3"/>
    <n v="8"/>
    <n v="56"/>
    <s v="Low"/>
    <n v="1.284"/>
    <x v="0"/>
    <s v=""/>
    <n v="4.78"/>
    <n v="14"/>
    <n v="11.48"/>
    <n v="3.7"/>
    <s v="Tuesday"/>
    <s v="0-5 min"/>
    <n v="1"/>
    <s v="Above 1.2"/>
  </r>
  <r>
    <s v="RF009149"/>
    <d v="2026-03-24T09:06:00"/>
    <d v="2026-03-24T00:00:00"/>
    <n v="9"/>
    <x v="1"/>
    <x v="1"/>
    <n v="12.9"/>
    <n v="285.81"/>
    <n v="289.54000000000002"/>
    <n v="1.1000000000000001"/>
    <n v="6.1"/>
    <n v="1.8"/>
    <n v="98"/>
    <s v="Medium"/>
    <n v="0.89800000000000002"/>
    <x v="0"/>
    <s v=""/>
    <n v="4.97"/>
    <n v="0"/>
    <n v="3.73"/>
    <n v="-4.3"/>
    <s v="Tuesday"/>
    <s v="5-10 min"/>
    <n v="1"/>
    <s v="Between 0.8-1.0"/>
  </r>
  <r>
    <s v="RF009150"/>
    <d v="2026-03-24T09:15:00"/>
    <d v="2026-03-24T00:00:00"/>
    <n v="9"/>
    <x v="2"/>
    <x v="0"/>
    <n v="8.1999999999999993"/>
    <n v="165.11"/>
    <m/>
    <n v="1.1000000000000001"/>
    <n v="10"/>
    <m/>
    <n v="110"/>
    <s v="Medium"/>
    <n v="0.96699999999999997"/>
    <x v="3"/>
    <s v="No driver available"/>
    <n v="4.6900000000000004"/>
    <n v="13"/>
    <m/>
    <m/>
    <s v="Tuesday"/>
    <s v="5-10 min"/>
    <n v="0"/>
    <s v="Between 0.8-1.0"/>
  </r>
  <r>
    <s v="RF009151"/>
    <d v="2026-03-24T09:19:00"/>
    <d v="2026-03-24T00:00:00"/>
    <n v="9"/>
    <x v="0"/>
    <x v="0"/>
    <n v="5"/>
    <n v="130.24"/>
    <n v="128.12"/>
    <n v="1.1000000000000001"/>
    <n v="7.4"/>
    <n v="11.8"/>
    <n v="99"/>
    <s v="Medium"/>
    <n v="0.73599999999999999"/>
    <x v="0"/>
    <s v=""/>
    <n v="4.5599999999999996"/>
    <n v="3"/>
    <n v="-2.12"/>
    <n v="4.4000000000000004"/>
    <s v="Tuesday"/>
    <s v="5-10 min"/>
    <n v="1"/>
    <s v="Below 0.8"/>
  </r>
  <r>
    <s v="RF009152"/>
    <d v="2026-03-24T09:49:00"/>
    <d v="2026-03-24T00:00:00"/>
    <n v="9"/>
    <x v="3"/>
    <x v="1"/>
    <n v="3.1"/>
    <n v="84.35"/>
    <m/>
    <n v="1"/>
    <n v="8.6999999999999993"/>
    <n v="12.2"/>
    <n v="57"/>
    <s v="Medium"/>
    <n v="0.92100000000000004"/>
    <x v="2"/>
    <s v="ETA too high"/>
    <n v="4.75"/>
    <n v="0"/>
    <m/>
    <n v="3.5"/>
    <s v="Tuesday"/>
    <s v="5-10 min"/>
    <n v="0"/>
    <s v="Between 0.8-1.0"/>
  </r>
  <r>
    <s v="RF009153"/>
    <d v="2026-03-24T09:58:00"/>
    <d v="2026-03-24T00:00:00"/>
    <n v="9"/>
    <x v="4"/>
    <x v="0"/>
    <n v="3.1"/>
    <n v="76.11"/>
    <m/>
    <n v="1"/>
    <n v="6.7"/>
    <n v="9.1"/>
    <n v="55"/>
    <s v="Low"/>
    <n v="1.1599999999999999"/>
    <x v="1"/>
    <s v="Driver unavailable"/>
    <n v="4.8"/>
    <n v="19"/>
    <m/>
    <n v="2.4"/>
    <s v="Tuesday"/>
    <s v="5-10 min"/>
    <n v="0"/>
    <s v="Between 1.0-1.2"/>
  </r>
  <r>
    <s v="RF009154"/>
    <d v="2026-03-24T10:00:00"/>
    <d v="2026-03-24T00:00:00"/>
    <n v="10"/>
    <x v="0"/>
    <x v="0"/>
    <n v="3.9"/>
    <n v="120.67"/>
    <n v="119.94"/>
    <n v="1.2"/>
    <n v="8.6999999999999993"/>
    <n v="12.1"/>
    <n v="126"/>
    <s v="High"/>
    <n v="0.80100000000000005"/>
    <x v="0"/>
    <s v=""/>
    <n v="4.99"/>
    <n v="12"/>
    <n v="-0.73"/>
    <n v="3.4"/>
    <s v="Tuesday"/>
    <s v="5-10 min"/>
    <n v="1"/>
    <s v="Between 0.8-1.0"/>
  </r>
  <r>
    <s v="RF009155"/>
    <d v="2026-03-24T10:02:00"/>
    <d v="2026-03-24T00:00:00"/>
    <n v="10"/>
    <x v="3"/>
    <x v="0"/>
    <n v="7.3"/>
    <n v="149.83000000000001"/>
    <n v="157.63999999999999"/>
    <n v="1"/>
    <n v="5.6"/>
    <n v="4.4000000000000004"/>
    <n v="61"/>
    <s v="Low"/>
    <n v="1.1950000000000001"/>
    <x v="0"/>
    <s v=""/>
    <n v="4.4800000000000004"/>
    <n v="8"/>
    <n v="7.81"/>
    <n v="-1.2"/>
    <s v="Tuesday"/>
    <s v="5-10 min"/>
    <n v="1"/>
    <s v="Between 1.0-1.2"/>
  </r>
  <r>
    <s v="RF009156"/>
    <d v="2026-03-24T10:04:00"/>
    <d v="2026-03-24T00:00:00"/>
    <n v="10"/>
    <x v="2"/>
    <x v="1"/>
    <n v="13.7"/>
    <n v="229.12"/>
    <m/>
    <n v="1"/>
    <n v="5.3"/>
    <m/>
    <n v="109"/>
    <s v="Medium"/>
    <n v="0.95799999999999996"/>
    <x v="3"/>
    <s v="No driver available"/>
    <n v="4.54"/>
    <n v="0"/>
    <m/>
    <m/>
    <s v="Tuesday"/>
    <s v="5-10 min"/>
    <n v="0"/>
    <s v="Between 0.8-1.0"/>
  </r>
  <r>
    <s v="RF009157"/>
    <d v="2026-03-24T10:29:00"/>
    <d v="2026-03-24T00:00:00"/>
    <n v="10"/>
    <x v="2"/>
    <x v="0"/>
    <n v="2.8"/>
    <n v="76.44"/>
    <n v="78.53"/>
    <n v="1"/>
    <n v="5.6"/>
    <n v="12.4"/>
    <n v="100"/>
    <s v="Medium"/>
    <n v="1.022"/>
    <x v="0"/>
    <s v=""/>
    <n v="5"/>
    <n v="8"/>
    <n v="2.09"/>
    <n v="6.8"/>
    <s v="Tuesday"/>
    <s v="5-10 min"/>
    <n v="1"/>
    <s v="Between 1.0-1.2"/>
  </r>
  <r>
    <s v="RF009158"/>
    <d v="2026-03-24T10:35:00"/>
    <d v="2026-03-24T00:00:00"/>
    <n v="10"/>
    <x v="2"/>
    <x v="1"/>
    <n v="12.5"/>
    <n v="267.77999999999997"/>
    <m/>
    <n v="1.2"/>
    <n v="4.7"/>
    <n v="3.7"/>
    <n v="99"/>
    <s v="Medium"/>
    <n v="0.82799999999999996"/>
    <x v="2"/>
    <s v="Fare too high"/>
    <n v="4.76"/>
    <n v="0"/>
    <m/>
    <n v="-1"/>
    <s v="Tuesday"/>
    <s v="0-5 min"/>
    <n v="0"/>
    <s v="Between 0.8-1.0"/>
  </r>
  <r>
    <s v="RF009159"/>
    <d v="2026-03-24T10:37:00"/>
    <d v="2026-03-24T00:00:00"/>
    <n v="10"/>
    <x v="2"/>
    <x v="0"/>
    <n v="3.6"/>
    <n v="131.79"/>
    <n v="135.99"/>
    <n v="1.3"/>
    <n v="6.4"/>
    <n v="12.4"/>
    <n v="88"/>
    <s v="High"/>
    <n v="0.64900000000000002"/>
    <x v="0"/>
    <s v=""/>
    <n v="4.8"/>
    <n v="2"/>
    <n v="4.2"/>
    <n v="6"/>
    <s v="Tuesday"/>
    <s v="5-10 min"/>
    <n v="1"/>
    <s v="Below 0.8"/>
  </r>
  <r>
    <s v="RF009160"/>
    <d v="2026-03-24T10:41:00"/>
    <d v="2026-03-24T00:00:00"/>
    <n v="10"/>
    <x v="4"/>
    <x v="0"/>
    <n v="13.8"/>
    <n v="274.58"/>
    <n v="271.48"/>
    <n v="1"/>
    <n v="5.2"/>
    <n v="6.4"/>
    <n v="56"/>
    <s v="Medium"/>
    <n v="1.1259999999999999"/>
    <x v="0"/>
    <s v=""/>
    <n v="4.87"/>
    <n v="13"/>
    <n v="-3.1"/>
    <n v="1.2"/>
    <s v="Tuesday"/>
    <s v="5-10 min"/>
    <n v="1"/>
    <s v="Between 1.0-1.2"/>
  </r>
  <r>
    <s v="RF009161"/>
    <d v="2026-03-24T10:50:00"/>
    <d v="2026-03-24T00:00:00"/>
    <n v="10"/>
    <x v="1"/>
    <x v="0"/>
    <n v="3.6"/>
    <n v="101.22"/>
    <n v="96.6"/>
    <n v="1.1000000000000001"/>
    <n v="6.8"/>
    <n v="9"/>
    <n v="82"/>
    <s v="Medium"/>
    <n v="0.79500000000000004"/>
    <x v="0"/>
    <s v=""/>
    <n v="4.74"/>
    <n v="34"/>
    <n v="-4.62"/>
    <n v="2.2000000000000002"/>
    <s v="Tuesday"/>
    <s v="5-10 min"/>
    <n v="1"/>
    <s v="Below 0.8"/>
  </r>
  <r>
    <s v="RF009162"/>
    <d v="2026-03-24T11:12:00"/>
    <d v="2026-03-24T00:00:00"/>
    <n v="11"/>
    <x v="1"/>
    <x v="0"/>
    <n v="3.4"/>
    <n v="105.63"/>
    <n v="97.41"/>
    <n v="1.1000000000000001"/>
    <n v="2"/>
    <n v="1"/>
    <n v="79"/>
    <s v="Medium"/>
    <n v="0.871"/>
    <x v="0"/>
    <s v=""/>
    <n v="4.97"/>
    <n v="14"/>
    <n v="-8.2200000000000006"/>
    <n v="-1"/>
    <s v="Tuesday"/>
    <s v="0-5 min"/>
    <n v="1"/>
    <s v="Between 0.8-1.0"/>
  </r>
  <r>
    <s v="RF009163"/>
    <d v="2026-03-24T11:18:00"/>
    <d v="2026-03-24T00:00:00"/>
    <n v="11"/>
    <x v="2"/>
    <x v="1"/>
    <n v="1.4"/>
    <n v="80.510000000000005"/>
    <n v="80.56"/>
    <n v="1.3"/>
    <n v="4.5999999999999996"/>
    <n v="2"/>
    <n v="102"/>
    <s v="High"/>
    <n v="0.73699999999999999"/>
    <x v="0"/>
    <s v=""/>
    <n v="4.8499999999999996"/>
    <n v="0"/>
    <n v="0.05"/>
    <n v="-2.6"/>
    <s v="Tuesday"/>
    <s v="0-5 min"/>
    <n v="1"/>
    <s v="Below 0.8"/>
  </r>
  <r>
    <s v="RF009164"/>
    <d v="2026-03-24T11:26:00"/>
    <d v="2026-03-24T00:00:00"/>
    <n v="11"/>
    <x v="2"/>
    <x v="0"/>
    <n v="4.3"/>
    <n v="124.29"/>
    <n v="125.32"/>
    <n v="1.1000000000000001"/>
    <n v="6"/>
    <n v="6.7"/>
    <n v="111"/>
    <s v="Low"/>
    <n v="1.3360000000000001"/>
    <x v="0"/>
    <s v=""/>
    <n v="4.7300000000000004"/>
    <n v="2"/>
    <n v="1.03"/>
    <n v="0.7"/>
    <s v="Tuesday"/>
    <s v="5-10 min"/>
    <n v="1"/>
    <s v="Above 1.2"/>
  </r>
  <r>
    <s v="RF009165"/>
    <d v="2026-03-24T11:29:00"/>
    <d v="2026-03-24T00:00:00"/>
    <n v="11"/>
    <x v="0"/>
    <x v="0"/>
    <n v="3.9"/>
    <n v="113.98"/>
    <n v="110.97"/>
    <n v="1.1000000000000001"/>
    <n v="6.7"/>
    <n v="11.1"/>
    <n v="126"/>
    <s v="Medium"/>
    <n v="0.97099999999999997"/>
    <x v="0"/>
    <s v=""/>
    <n v="4.42"/>
    <n v="18"/>
    <n v="-3.01"/>
    <n v="4.4000000000000004"/>
    <s v="Tuesday"/>
    <s v="5-10 min"/>
    <n v="1"/>
    <s v="Between 0.8-1.0"/>
  </r>
  <r>
    <s v="RF009166"/>
    <d v="2026-03-24T11:29:00"/>
    <d v="2026-03-24T00:00:00"/>
    <n v="11"/>
    <x v="3"/>
    <x v="1"/>
    <n v="8.1999999999999993"/>
    <n v="152.61000000000001"/>
    <n v="153.16999999999999"/>
    <n v="1"/>
    <n v="2"/>
    <n v="1.2"/>
    <n v="63"/>
    <s v="Low"/>
    <n v="1.7809999999999999"/>
    <x v="0"/>
    <s v=""/>
    <n v="4.92"/>
    <n v="0"/>
    <n v="0.56000000000000005"/>
    <n v="-0.8"/>
    <s v="Tuesday"/>
    <s v="0-5 min"/>
    <n v="1"/>
    <s v="Above 1.2"/>
  </r>
  <r>
    <s v="RF009167"/>
    <d v="2026-03-24T12:01:00"/>
    <d v="2026-03-24T00:00:00"/>
    <n v="12"/>
    <x v="1"/>
    <x v="0"/>
    <n v="2.9"/>
    <n v="90.51"/>
    <n v="93.6"/>
    <n v="1"/>
    <n v="4.9000000000000004"/>
    <n v="3.6"/>
    <n v="103"/>
    <s v="Medium"/>
    <n v="1.1060000000000001"/>
    <x v="0"/>
    <s v=""/>
    <n v="5"/>
    <n v="16"/>
    <n v="3.09"/>
    <n v="-1.3"/>
    <s v="Tuesday"/>
    <s v="0-5 min"/>
    <n v="1"/>
    <s v="Between 1.0-1.2"/>
  </r>
  <r>
    <s v="RF009168"/>
    <d v="2026-03-24T12:11:00"/>
    <d v="2026-03-24T00:00:00"/>
    <n v="12"/>
    <x v="2"/>
    <x v="0"/>
    <n v="6.5"/>
    <n v="131.41"/>
    <n v="126.51"/>
    <n v="1"/>
    <n v="11.6"/>
    <n v="11"/>
    <n v="128"/>
    <s v="Low"/>
    <n v="1.4450000000000001"/>
    <x v="0"/>
    <s v=""/>
    <n v="4.96"/>
    <n v="21"/>
    <n v="-4.9000000000000004"/>
    <n v="-0.6"/>
    <s v="Tuesday"/>
    <s v="10-15 min"/>
    <n v="1"/>
    <s v="Above 1.2"/>
  </r>
  <r>
    <s v="RF009169"/>
    <d v="2026-03-24T12:19:00"/>
    <d v="2026-03-24T00:00:00"/>
    <n v="12"/>
    <x v="1"/>
    <x v="1"/>
    <n v="3.9"/>
    <n v="91.36"/>
    <n v="88.97"/>
    <n v="1"/>
    <n v="6.8"/>
    <n v="13.8"/>
    <n v="91"/>
    <s v="Medium"/>
    <n v="1.0529999999999999"/>
    <x v="0"/>
    <s v=""/>
    <n v="4.28"/>
    <n v="0"/>
    <n v="-2.39"/>
    <n v="7"/>
    <s v="Tuesday"/>
    <s v="5-10 min"/>
    <n v="1"/>
    <s v="Between 1.0-1.2"/>
  </r>
  <r>
    <s v="RF009170"/>
    <d v="2026-03-24T12:23:00"/>
    <d v="2026-03-24T00:00:00"/>
    <n v="12"/>
    <x v="2"/>
    <x v="0"/>
    <n v="10.1"/>
    <n v="189.55"/>
    <n v="178.65"/>
    <n v="1"/>
    <n v="2"/>
    <n v="5.9"/>
    <n v="122"/>
    <s v="Low"/>
    <n v="1.3540000000000001"/>
    <x v="0"/>
    <s v=""/>
    <n v="4.97"/>
    <n v="2"/>
    <n v="-10.9"/>
    <n v="3.9"/>
    <s v="Tuesday"/>
    <s v="0-5 min"/>
    <n v="1"/>
    <s v="Above 1.2"/>
  </r>
  <r>
    <s v="RF009171"/>
    <d v="2026-03-24T12:42:00"/>
    <d v="2026-03-24T00:00:00"/>
    <n v="12"/>
    <x v="2"/>
    <x v="0"/>
    <n v="9.1999999999999993"/>
    <n v="198.26"/>
    <n v="194.87"/>
    <n v="1"/>
    <n v="4.8"/>
    <n v="4.9000000000000004"/>
    <n v="105"/>
    <s v="Medium"/>
    <n v="1.0209999999999999"/>
    <x v="0"/>
    <s v=""/>
    <n v="4.8600000000000003"/>
    <n v="2"/>
    <n v="-3.39"/>
    <n v="0.1"/>
    <s v="Tuesday"/>
    <s v="0-5 min"/>
    <n v="1"/>
    <s v="Between 1.0-1.2"/>
  </r>
  <r>
    <s v="RF009172"/>
    <d v="2026-03-24T13:26:00"/>
    <d v="2026-03-24T00:00:00"/>
    <n v="13"/>
    <x v="0"/>
    <x v="0"/>
    <n v="8.6"/>
    <n v="177.28"/>
    <n v="180.99"/>
    <n v="1"/>
    <n v="4.8"/>
    <n v="5.6"/>
    <n v="108"/>
    <s v="Medium"/>
    <n v="0.99199999999999999"/>
    <x v="0"/>
    <s v=""/>
    <n v="4.7300000000000004"/>
    <n v="9"/>
    <n v="3.71"/>
    <n v="0.8"/>
    <s v="Tuesday"/>
    <s v="0-5 min"/>
    <n v="1"/>
    <s v="Between 0.8-1.0"/>
  </r>
  <r>
    <s v="RF009173"/>
    <d v="2026-03-24T13:34:00"/>
    <d v="2026-03-24T00:00:00"/>
    <n v="13"/>
    <x v="1"/>
    <x v="0"/>
    <n v="0.7"/>
    <n v="50.9"/>
    <n v="50.07"/>
    <n v="1"/>
    <n v="3.9"/>
    <n v="1"/>
    <n v="86"/>
    <s v="Low"/>
    <n v="1.212"/>
    <x v="0"/>
    <s v=""/>
    <n v="4.46"/>
    <n v="3"/>
    <n v="-0.83"/>
    <n v="-2.9"/>
    <s v="Tuesday"/>
    <s v="0-5 min"/>
    <n v="1"/>
    <s v="Above 1.2"/>
  </r>
  <r>
    <s v="RF009174"/>
    <d v="2026-03-24T14:07:00"/>
    <d v="2026-03-24T00:00:00"/>
    <n v="14"/>
    <x v="1"/>
    <x v="1"/>
    <n v="2.8"/>
    <n v="79.64"/>
    <m/>
    <n v="1"/>
    <n v="6.4"/>
    <n v="4.2"/>
    <n v="85"/>
    <s v="Low"/>
    <n v="1.121"/>
    <x v="2"/>
    <s v="ETA too high"/>
    <n v="4.57"/>
    <n v="0"/>
    <m/>
    <n v="-2.2000000000000002"/>
    <s v="Tuesday"/>
    <s v="5-10 min"/>
    <n v="0"/>
    <s v="Between 1.0-1.2"/>
  </r>
  <r>
    <s v="RF009175"/>
    <d v="2026-03-24T14:34:00"/>
    <d v="2026-03-24T00:00:00"/>
    <n v="14"/>
    <x v="0"/>
    <x v="1"/>
    <n v="10.7"/>
    <n v="257.98"/>
    <n v="247.04"/>
    <n v="1.2"/>
    <n v="7.3"/>
    <n v="5.2"/>
    <n v="116"/>
    <s v="Medium"/>
    <n v="0.91800000000000004"/>
    <x v="0"/>
    <s v=""/>
    <n v="4.8099999999999996"/>
    <n v="0"/>
    <n v="-10.94"/>
    <n v="-2.1"/>
    <s v="Tuesday"/>
    <s v="5-10 min"/>
    <n v="1"/>
    <s v="Between 0.8-1.0"/>
  </r>
  <r>
    <s v="RF009176"/>
    <d v="2026-03-24T14:35:00"/>
    <d v="2026-03-24T00:00:00"/>
    <n v="14"/>
    <x v="1"/>
    <x v="1"/>
    <n v="3.5"/>
    <n v="86.91"/>
    <n v="91.04"/>
    <n v="1"/>
    <n v="3.2"/>
    <n v="3.3"/>
    <n v="110"/>
    <s v="Low"/>
    <n v="1.5640000000000001"/>
    <x v="0"/>
    <s v=""/>
    <n v="4.63"/>
    <n v="0"/>
    <n v="4.13"/>
    <n v="0.1"/>
    <s v="Tuesday"/>
    <s v="0-5 min"/>
    <n v="1"/>
    <s v="Above 1.2"/>
  </r>
  <r>
    <s v="RF009177"/>
    <d v="2026-03-24T14:37:00"/>
    <d v="2026-03-24T00:00:00"/>
    <n v="14"/>
    <x v="1"/>
    <x v="1"/>
    <n v="10"/>
    <n v="169.83"/>
    <m/>
    <n v="1"/>
    <n v="5.7"/>
    <m/>
    <n v="88"/>
    <s v="Medium"/>
    <n v="1.0640000000000001"/>
    <x v="3"/>
    <s v="No driver available"/>
    <n v="5"/>
    <n v="0"/>
    <m/>
    <m/>
    <s v="Tuesday"/>
    <s v="5-10 min"/>
    <n v="0"/>
    <s v="Between 1.0-1.2"/>
  </r>
  <r>
    <s v="RF009178"/>
    <d v="2026-03-24T15:25:00"/>
    <d v="2026-03-24T00:00:00"/>
    <n v="15"/>
    <x v="2"/>
    <x v="0"/>
    <n v="1.6"/>
    <n v="72.59"/>
    <n v="69.95"/>
    <n v="1.1000000000000001"/>
    <n v="3.6"/>
    <n v="3.5"/>
    <n v="103"/>
    <s v="Medium"/>
    <n v="0.90600000000000003"/>
    <x v="0"/>
    <s v=""/>
    <n v="4.4000000000000004"/>
    <n v="1"/>
    <n v="-2.64"/>
    <n v="-0.1"/>
    <s v="Tuesday"/>
    <s v="0-5 min"/>
    <n v="1"/>
    <s v="Between 0.8-1.0"/>
  </r>
  <r>
    <s v="RF009179"/>
    <d v="2026-03-24T15:30:00"/>
    <d v="2026-03-24T00:00:00"/>
    <n v="15"/>
    <x v="3"/>
    <x v="0"/>
    <n v="7.9"/>
    <n v="157.24"/>
    <n v="157.94999999999999"/>
    <n v="1"/>
    <n v="4.2"/>
    <n v="1.6"/>
    <n v="64"/>
    <s v="Low"/>
    <n v="1.738"/>
    <x v="0"/>
    <s v=""/>
    <n v="4.7"/>
    <n v="8"/>
    <n v="0.71"/>
    <n v="-2.6"/>
    <s v="Tuesday"/>
    <s v="0-5 min"/>
    <n v="1"/>
    <s v="Above 1.2"/>
  </r>
  <r>
    <s v="RF009180"/>
    <d v="2026-03-24T15:36:00"/>
    <d v="2026-03-24T00:00:00"/>
    <n v="15"/>
    <x v="0"/>
    <x v="0"/>
    <n v="7.3"/>
    <n v="198.72"/>
    <m/>
    <n v="1.2"/>
    <n v="10.1"/>
    <n v="9.9"/>
    <n v="101"/>
    <s v="High"/>
    <n v="0.68400000000000005"/>
    <x v="2"/>
    <s v="Fare too high"/>
    <n v="4.4000000000000004"/>
    <n v="24"/>
    <m/>
    <n v="-0.2"/>
    <s v="Tuesday"/>
    <s v="10-15 min"/>
    <n v="0"/>
    <s v="Below 0.8"/>
  </r>
  <r>
    <s v="RF009181"/>
    <d v="2026-03-24T15:44:00"/>
    <d v="2026-03-24T00:00:00"/>
    <n v="15"/>
    <x v="1"/>
    <x v="0"/>
    <n v="7.4"/>
    <n v="160.57"/>
    <n v="171.7"/>
    <n v="1.2"/>
    <n v="2.5"/>
    <n v="2.4"/>
    <n v="91"/>
    <s v="Medium"/>
    <n v="1.077"/>
    <x v="0"/>
    <s v=""/>
    <n v="4.3899999999999997"/>
    <n v="25"/>
    <n v="11.13"/>
    <n v="-0.1"/>
    <s v="Tuesday"/>
    <s v="0-5 min"/>
    <n v="1"/>
    <s v="Between 1.0-1.2"/>
  </r>
  <r>
    <s v="RF009182"/>
    <d v="2026-03-24T15:50:00"/>
    <d v="2026-03-24T00:00:00"/>
    <n v="15"/>
    <x v="2"/>
    <x v="0"/>
    <n v="14.8"/>
    <n v="276.11"/>
    <n v="284.37"/>
    <n v="1"/>
    <n v="6.2"/>
    <n v="6.5"/>
    <n v="113"/>
    <s v="Low"/>
    <n v="1.2270000000000001"/>
    <x v="0"/>
    <s v=""/>
    <n v="4.49"/>
    <n v="21"/>
    <n v="8.26"/>
    <n v="0.3"/>
    <s v="Tuesday"/>
    <s v="5-10 min"/>
    <n v="1"/>
    <s v="Above 1.2"/>
  </r>
  <r>
    <s v="RF009183"/>
    <d v="2026-03-24T15:57:00"/>
    <d v="2026-03-24T00:00:00"/>
    <n v="15"/>
    <x v="1"/>
    <x v="0"/>
    <n v="2.5"/>
    <n v="72.83"/>
    <n v="75.760000000000005"/>
    <n v="1"/>
    <n v="2"/>
    <n v="2.5"/>
    <n v="102"/>
    <s v="Medium"/>
    <n v="1.23"/>
    <x v="0"/>
    <s v=""/>
    <n v="4.3600000000000003"/>
    <n v="7"/>
    <n v="2.93"/>
    <n v="0.5"/>
    <s v="Tuesday"/>
    <s v="0-5 min"/>
    <n v="1"/>
    <s v="Above 1.2"/>
  </r>
  <r>
    <s v="RF009184"/>
    <d v="2026-03-24T16:14:00"/>
    <d v="2026-03-24T00:00:00"/>
    <n v="16"/>
    <x v="3"/>
    <x v="0"/>
    <n v="10.1"/>
    <n v="171.75"/>
    <n v="171.27"/>
    <n v="1"/>
    <n v="3.6"/>
    <n v="5.9"/>
    <n v="67"/>
    <s v="Low"/>
    <n v="1.26"/>
    <x v="0"/>
    <s v=""/>
    <n v="4.83"/>
    <n v="22"/>
    <n v="-0.48"/>
    <n v="2.2999999999999998"/>
    <s v="Tuesday"/>
    <s v="0-5 min"/>
    <n v="1"/>
    <s v="Above 1.2"/>
  </r>
  <r>
    <s v="RF009185"/>
    <d v="2026-03-24T16:18:00"/>
    <d v="2026-03-24T00:00:00"/>
    <n v="16"/>
    <x v="4"/>
    <x v="1"/>
    <n v="6.5"/>
    <n v="124"/>
    <n v="124.1"/>
    <n v="1"/>
    <n v="3.4"/>
    <n v="1.2"/>
    <n v="55"/>
    <s v="Low"/>
    <n v="1.333"/>
    <x v="0"/>
    <s v=""/>
    <n v="4.5599999999999996"/>
    <n v="0"/>
    <n v="0.1"/>
    <n v="-2.2000000000000002"/>
    <s v="Tuesday"/>
    <s v="0-5 min"/>
    <n v="1"/>
    <s v="Above 1.2"/>
  </r>
  <r>
    <s v="RF009186"/>
    <d v="2026-03-24T16:18:00"/>
    <d v="2026-03-24T00:00:00"/>
    <n v="16"/>
    <x v="0"/>
    <x v="1"/>
    <n v="17.100000000000001"/>
    <n v="285.10000000000002"/>
    <m/>
    <n v="1.1000000000000001"/>
    <n v="4.2"/>
    <n v="9.4"/>
    <n v="107"/>
    <s v="Medium"/>
    <n v="0.81599999999999995"/>
    <x v="2"/>
    <s v="ETA too high"/>
    <n v="4.5"/>
    <n v="0"/>
    <m/>
    <n v="5.2"/>
    <s v="Tuesday"/>
    <s v="0-5 min"/>
    <n v="0"/>
    <s v="Between 0.8-1.0"/>
  </r>
  <r>
    <s v="RF009187"/>
    <d v="2026-03-24T16:32:00"/>
    <d v="2026-03-24T00:00:00"/>
    <n v="16"/>
    <x v="3"/>
    <x v="0"/>
    <n v="4.0999999999999996"/>
    <n v="109.5"/>
    <n v="107.92"/>
    <n v="1"/>
    <n v="2"/>
    <n v="1"/>
    <n v="58"/>
    <s v="Low"/>
    <n v="2.0790000000000002"/>
    <x v="0"/>
    <s v=""/>
    <n v="4.71"/>
    <n v="11"/>
    <n v="-1.58"/>
    <n v="-1"/>
    <s v="Tuesday"/>
    <s v="0-5 min"/>
    <n v="1"/>
    <s v="Above 1.2"/>
  </r>
  <r>
    <s v="RF009188"/>
    <d v="2026-03-24T16:35:00"/>
    <d v="2026-03-24T00:00:00"/>
    <n v="16"/>
    <x v="3"/>
    <x v="0"/>
    <n v="11.5"/>
    <n v="219.16"/>
    <n v="227.51"/>
    <n v="1"/>
    <n v="2.1"/>
    <n v="4.0999999999999996"/>
    <n v="62"/>
    <s v="Low"/>
    <n v="1.7350000000000001"/>
    <x v="0"/>
    <s v=""/>
    <n v="4.68"/>
    <n v="18"/>
    <n v="8.35"/>
    <n v="2"/>
    <s v="Tuesday"/>
    <s v="0-5 min"/>
    <n v="1"/>
    <s v="Above 1.2"/>
  </r>
  <r>
    <s v="RF009189"/>
    <d v="2026-03-24T16:36:00"/>
    <d v="2026-03-24T00:00:00"/>
    <n v="16"/>
    <x v="2"/>
    <x v="0"/>
    <n v="15.9"/>
    <n v="371.52"/>
    <n v="367.75"/>
    <n v="1.2"/>
    <n v="2"/>
    <n v="1"/>
    <n v="100"/>
    <s v="Medium"/>
    <n v="0.85199999999999998"/>
    <x v="0"/>
    <s v=""/>
    <n v="4.67"/>
    <n v="2"/>
    <n v="-3.77"/>
    <n v="-1"/>
    <s v="Tuesday"/>
    <s v="0-5 min"/>
    <n v="1"/>
    <s v="Between 0.8-1.0"/>
  </r>
  <r>
    <s v="RF009190"/>
    <d v="2026-03-24T16:39:00"/>
    <d v="2026-03-24T00:00:00"/>
    <n v="16"/>
    <x v="2"/>
    <x v="1"/>
    <n v="2.7"/>
    <n v="74.709999999999994"/>
    <n v="75.83"/>
    <n v="1"/>
    <n v="3.1"/>
    <n v="1"/>
    <n v="99"/>
    <s v="Low"/>
    <n v="1.0649999999999999"/>
    <x v="0"/>
    <s v=""/>
    <n v="4.6399999999999997"/>
    <n v="0"/>
    <n v="1.1200000000000001"/>
    <n v="-2.1"/>
    <s v="Tuesday"/>
    <s v="0-5 min"/>
    <n v="1"/>
    <s v="Between 1.0-1.2"/>
  </r>
  <r>
    <s v="RF009191"/>
    <d v="2026-03-24T16:50:00"/>
    <d v="2026-03-24T00:00:00"/>
    <n v="16"/>
    <x v="0"/>
    <x v="0"/>
    <n v="3.8"/>
    <n v="125.54"/>
    <n v="119.82"/>
    <n v="1.2"/>
    <n v="4.7"/>
    <n v="9"/>
    <n v="99"/>
    <s v="Medium"/>
    <n v="0.72699999999999998"/>
    <x v="0"/>
    <s v=""/>
    <n v="4.79"/>
    <n v="6"/>
    <n v="-5.72"/>
    <n v="4.3"/>
    <s v="Tuesday"/>
    <s v="0-5 min"/>
    <n v="1"/>
    <s v="Below 0.8"/>
  </r>
  <r>
    <s v="RF009192"/>
    <d v="2026-03-24T16:53:00"/>
    <d v="2026-03-24T00:00:00"/>
    <n v="16"/>
    <x v="2"/>
    <x v="1"/>
    <n v="10.199999999999999"/>
    <n v="205.42"/>
    <n v="198.58"/>
    <n v="1.2"/>
    <n v="5.6"/>
    <n v="8.9"/>
    <n v="107"/>
    <s v="Medium"/>
    <n v="0.88800000000000001"/>
    <x v="0"/>
    <s v=""/>
    <n v="4.84"/>
    <n v="0"/>
    <n v="-6.84"/>
    <n v="3.3"/>
    <s v="Tuesday"/>
    <s v="5-10 min"/>
    <n v="1"/>
    <s v="Between 0.8-1.0"/>
  </r>
  <r>
    <s v="RF009193"/>
    <d v="2026-03-24T16:54:00"/>
    <d v="2026-03-24T00:00:00"/>
    <n v="16"/>
    <x v="2"/>
    <x v="0"/>
    <n v="8.3000000000000007"/>
    <n v="148.37"/>
    <n v="145.05000000000001"/>
    <n v="1"/>
    <n v="7.8"/>
    <n v="12.2"/>
    <n v="103"/>
    <s v="Medium"/>
    <n v="0.97299999999999998"/>
    <x v="0"/>
    <s v=""/>
    <n v="4.51"/>
    <n v="2"/>
    <n v="-3.32"/>
    <n v="4.4000000000000004"/>
    <s v="Tuesday"/>
    <s v="5-10 min"/>
    <n v="1"/>
    <s v="Between 0.8-1.0"/>
  </r>
  <r>
    <s v="RF009194"/>
    <d v="2026-03-24T17:13:00"/>
    <d v="2026-03-24T00:00:00"/>
    <n v="17"/>
    <x v="4"/>
    <x v="0"/>
    <n v="4.9000000000000004"/>
    <n v="130.54"/>
    <n v="132.37"/>
    <n v="1.1000000000000001"/>
    <n v="6.3"/>
    <n v="10.3"/>
    <n v="45"/>
    <s v="Low"/>
    <n v="1.669"/>
    <x v="0"/>
    <s v=""/>
    <n v="5"/>
    <n v="5"/>
    <n v="1.83"/>
    <n v="4"/>
    <s v="Tuesday"/>
    <s v="5-10 min"/>
    <n v="1"/>
    <s v="Above 1.2"/>
  </r>
  <r>
    <s v="RF009195"/>
    <d v="2026-03-24T17:16:00"/>
    <d v="2026-03-24T00:00:00"/>
    <n v="17"/>
    <x v="4"/>
    <x v="0"/>
    <n v="6.8"/>
    <n v="127.05"/>
    <n v="132.16"/>
    <n v="1"/>
    <n v="5.9"/>
    <n v="1"/>
    <n v="57"/>
    <s v="Low"/>
    <n v="1.6339999999999999"/>
    <x v="0"/>
    <s v=""/>
    <n v="4.72"/>
    <n v="20"/>
    <n v="5.1100000000000003"/>
    <n v="-4.9000000000000004"/>
    <s v="Tuesday"/>
    <s v="5-10 min"/>
    <n v="1"/>
    <s v="Above 1.2"/>
  </r>
  <r>
    <s v="RF009196"/>
    <d v="2026-03-24T17:23:00"/>
    <d v="2026-03-24T00:00:00"/>
    <n v="17"/>
    <x v="2"/>
    <x v="0"/>
    <n v="4.8"/>
    <n v="130.13999999999999"/>
    <n v="124.46"/>
    <n v="1.1000000000000001"/>
    <n v="5.6"/>
    <n v="8.1999999999999993"/>
    <n v="95"/>
    <s v="Medium"/>
    <n v="0.73799999999999999"/>
    <x v="0"/>
    <s v=""/>
    <n v="4.95"/>
    <n v="20"/>
    <n v="-5.68"/>
    <n v="2.6"/>
    <s v="Tuesday"/>
    <s v="5-10 min"/>
    <n v="1"/>
    <s v="Below 0.8"/>
  </r>
  <r>
    <s v="RF009197"/>
    <d v="2026-03-24T17:31:00"/>
    <d v="2026-03-24T00:00:00"/>
    <n v="17"/>
    <x v="0"/>
    <x v="0"/>
    <n v="4.9000000000000004"/>
    <n v="150.72999999999999"/>
    <m/>
    <n v="1.2"/>
    <n v="9.4"/>
    <n v="10.9"/>
    <n v="86"/>
    <s v="High"/>
    <n v="0.53200000000000003"/>
    <x v="1"/>
    <s v="Pickup too far"/>
    <n v="4.74"/>
    <n v="10"/>
    <m/>
    <n v="1.5"/>
    <s v="Tuesday"/>
    <s v="5-10 min"/>
    <n v="0"/>
    <s v="Below 0.8"/>
  </r>
  <r>
    <s v="RF009198"/>
    <d v="2026-03-24T17:34:00"/>
    <d v="2026-03-24T00:00:00"/>
    <n v="17"/>
    <x v="3"/>
    <x v="0"/>
    <n v="3.5"/>
    <n v="82.41"/>
    <n v="83.26"/>
    <n v="1"/>
    <n v="6.5"/>
    <n v="4.0999999999999996"/>
    <n v="61"/>
    <s v="Low"/>
    <n v="1.988"/>
    <x v="0"/>
    <s v=""/>
    <n v="4.8899999999999997"/>
    <n v="9"/>
    <n v="0.85"/>
    <n v="-2.4"/>
    <s v="Tuesday"/>
    <s v="5-10 min"/>
    <n v="1"/>
    <s v="Above 1.2"/>
  </r>
  <r>
    <s v="RF009199"/>
    <d v="2026-03-24T17:43:00"/>
    <d v="2026-03-24T00:00:00"/>
    <n v="17"/>
    <x v="4"/>
    <x v="1"/>
    <n v="8.9"/>
    <n v="188.92"/>
    <n v="191.04"/>
    <n v="1"/>
    <n v="3.9"/>
    <n v="2.5"/>
    <n v="45"/>
    <s v="Low"/>
    <n v="1.093"/>
    <x v="0"/>
    <s v=""/>
    <n v="4.42"/>
    <n v="0"/>
    <n v="2.12"/>
    <n v="-1.4"/>
    <s v="Tuesday"/>
    <s v="0-5 min"/>
    <n v="1"/>
    <s v="Between 1.0-1.2"/>
  </r>
  <r>
    <s v="RF009200"/>
    <d v="2026-03-24T17:53:00"/>
    <d v="2026-03-24T00:00:00"/>
    <n v="17"/>
    <x v="1"/>
    <x v="1"/>
    <n v="3.7"/>
    <n v="115.7"/>
    <n v="121.69"/>
    <n v="1.2"/>
    <n v="7.4"/>
    <n v="5.0999999999999996"/>
    <n v="74"/>
    <s v="Low"/>
    <n v="1.0169999999999999"/>
    <x v="0"/>
    <s v=""/>
    <n v="4.49"/>
    <n v="0"/>
    <n v="5.99"/>
    <n v="-2.2999999999999998"/>
    <s v="Tuesday"/>
    <s v="5-10 min"/>
    <n v="1"/>
    <s v="Between 1.0-1.2"/>
  </r>
  <r>
    <s v="RF009201"/>
    <d v="2026-03-24T19:00:00"/>
    <d v="2026-03-24T00:00:00"/>
    <n v="19"/>
    <x v="1"/>
    <x v="0"/>
    <n v="1.4"/>
    <n v="74.17"/>
    <m/>
    <n v="1.2"/>
    <n v="6.4"/>
    <n v="8.8000000000000007"/>
    <n v="72"/>
    <s v="Medium"/>
    <n v="0.73299999999999998"/>
    <x v="2"/>
    <s v="Fare too high"/>
    <n v="4.5999999999999996"/>
    <n v="9"/>
    <m/>
    <n v="2.4"/>
    <s v="Tuesday"/>
    <s v="5-10 min"/>
    <n v="0"/>
    <s v="Below 0.8"/>
  </r>
  <r>
    <s v="RF009202"/>
    <d v="2026-03-24T19:27:00"/>
    <d v="2026-03-24T00:00:00"/>
    <n v="19"/>
    <x v="4"/>
    <x v="0"/>
    <n v="5.9"/>
    <n v="134.49"/>
    <m/>
    <n v="1"/>
    <n v="4.8"/>
    <n v="8.6999999999999993"/>
    <n v="51"/>
    <s v="Low"/>
    <n v="1.21"/>
    <x v="1"/>
    <s v="Pickup too far"/>
    <n v="4.46"/>
    <n v="4"/>
    <m/>
    <n v="3.9"/>
    <s v="Tuesday"/>
    <s v="0-5 min"/>
    <n v="0"/>
    <s v="Above 1.2"/>
  </r>
  <r>
    <s v="RF009203"/>
    <d v="2026-03-24T19:27:00"/>
    <d v="2026-03-24T00:00:00"/>
    <n v="19"/>
    <x v="2"/>
    <x v="0"/>
    <n v="7.3"/>
    <n v="216.66"/>
    <n v="217.29"/>
    <n v="1.4"/>
    <n v="9.6999999999999993"/>
    <n v="10.9"/>
    <n v="88"/>
    <s v="High"/>
    <n v="0.54500000000000004"/>
    <x v="0"/>
    <s v=""/>
    <n v="4.7699999999999996"/>
    <n v="2"/>
    <n v="0.63"/>
    <n v="1.2"/>
    <s v="Tuesday"/>
    <s v="5-10 min"/>
    <n v="1"/>
    <s v="Below 0.8"/>
  </r>
  <r>
    <s v="RF009204"/>
    <d v="2026-03-24T19:58:00"/>
    <d v="2026-03-24T00:00:00"/>
    <n v="19"/>
    <x v="2"/>
    <x v="1"/>
    <n v="2.2999999999999998"/>
    <n v="86.71"/>
    <n v="89.02"/>
    <n v="1.1000000000000001"/>
    <n v="4.0999999999999996"/>
    <n v="1"/>
    <n v="95"/>
    <s v="Medium"/>
    <n v="0.79900000000000004"/>
    <x v="0"/>
    <s v=""/>
    <n v="4.72"/>
    <n v="0"/>
    <n v="2.31"/>
    <n v="-3.1"/>
    <s v="Tuesday"/>
    <s v="0-5 min"/>
    <n v="1"/>
    <s v="Below 0.8"/>
  </r>
  <r>
    <s v="RF009205"/>
    <d v="2026-03-24T19:59:00"/>
    <d v="2026-03-24T00:00:00"/>
    <n v="19"/>
    <x v="4"/>
    <x v="1"/>
    <n v="6.6"/>
    <n v="178.57"/>
    <n v="197.66"/>
    <n v="1.2"/>
    <n v="5.7"/>
    <n v="5.9"/>
    <n v="38"/>
    <s v="Medium"/>
    <n v="0.73899999999999999"/>
    <x v="0"/>
    <s v=""/>
    <n v="4.5199999999999996"/>
    <n v="0"/>
    <n v="19.09"/>
    <n v="0.2"/>
    <s v="Tuesday"/>
    <s v="5-10 min"/>
    <n v="1"/>
    <s v="Below 0.8"/>
  </r>
  <r>
    <s v="RF009206"/>
    <d v="2026-03-24T20:03:00"/>
    <d v="2026-03-24T00:00:00"/>
    <n v="20"/>
    <x v="0"/>
    <x v="0"/>
    <n v="2.2000000000000002"/>
    <n v="101.16"/>
    <n v="104.05"/>
    <n v="1.4"/>
    <n v="7.9"/>
    <n v="4.0999999999999996"/>
    <n v="90"/>
    <s v="High"/>
    <n v="0.57099999999999995"/>
    <x v="0"/>
    <s v=""/>
    <n v="4.83"/>
    <n v="15"/>
    <n v="2.89"/>
    <n v="-3.8"/>
    <s v="Tuesday"/>
    <s v="5-10 min"/>
    <n v="1"/>
    <s v="Below 0.8"/>
  </r>
  <r>
    <s v="RF009207"/>
    <d v="2026-03-24T20:11:00"/>
    <d v="2026-03-24T00:00:00"/>
    <n v="20"/>
    <x v="2"/>
    <x v="0"/>
    <n v="3"/>
    <n v="96.36"/>
    <n v="100.93"/>
    <n v="1.1000000000000001"/>
    <n v="5.0999999999999996"/>
    <n v="12.9"/>
    <n v="94"/>
    <s v="Medium"/>
    <n v="0.81100000000000005"/>
    <x v="0"/>
    <s v=""/>
    <n v="4.88"/>
    <n v="6"/>
    <n v="4.57"/>
    <n v="7.8"/>
    <s v="Tuesday"/>
    <s v="5-10 min"/>
    <n v="1"/>
    <s v="Between 0.8-1.0"/>
  </r>
  <r>
    <s v="RF009208"/>
    <d v="2026-03-24T20:38:00"/>
    <d v="2026-03-24T00:00:00"/>
    <n v="20"/>
    <x v="4"/>
    <x v="0"/>
    <n v="3.3"/>
    <n v="83.62"/>
    <m/>
    <n v="1"/>
    <n v="6.2"/>
    <n v="10.1"/>
    <n v="45"/>
    <s v="Low"/>
    <n v="1.085"/>
    <x v="2"/>
    <s v="Pickup issue"/>
    <n v="4.3"/>
    <n v="26"/>
    <m/>
    <n v="3.9"/>
    <s v="Tuesday"/>
    <s v="5-10 min"/>
    <n v="0"/>
    <s v="Between 1.0-1.2"/>
  </r>
  <r>
    <s v="RF009209"/>
    <d v="2026-03-24T20:46:00"/>
    <d v="2026-03-24T00:00:00"/>
    <n v="20"/>
    <x v="0"/>
    <x v="1"/>
    <n v="8.5"/>
    <n v="183.85"/>
    <m/>
    <n v="1.2"/>
    <n v="5.5"/>
    <n v="9.1"/>
    <n v="100"/>
    <s v="Medium"/>
    <n v="0.70799999999999996"/>
    <x v="2"/>
    <s v="Fare too high"/>
    <n v="4.92"/>
    <n v="0"/>
    <m/>
    <n v="3.6"/>
    <s v="Tuesday"/>
    <s v="5-10 min"/>
    <n v="0"/>
    <s v="Below 0.8"/>
  </r>
  <r>
    <s v="RF009210"/>
    <d v="2026-03-24T21:14:00"/>
    <d v="2026-03-24T00:00:00"/>
    <n v="21"/>
    <x v="0"/>
    <x v="1"/>
    <n v="2.5"/>
    <n v="77.040000000000006"/>
    <m/>
    <n v="1"/>
    <n v="3.6"/>
    <n v="1"/>
    <n v="119"/>
    <s v="Medium"/>
    <n v="1.026"/>
    <x v="2"/>
    <s v="ETA too high"/>
    <n v="4.8499999999999996"/>
    <n v="0"/>
    <m/>
    <n v="-2.6"/>
    <s v="Tuesday"/>
    <s v="0-5 min"/>
    <n v="0"/>
    <s v="Between 1.0-1.2"/>
  </r>
  <r>
    <s v="RF009211"/>
    <d v="2026-03-24T21:15:00"/>
    <d v="2026-03-24T00:00:00"/>
    <n v="21"/>
    <x v="2"/>
    <x v="0"/>
    <n v="11.2"/>
    <n v="200"/>
    <n v="197.19"/>
    <n v="1.1000000000000001"/>
    <n v="6.8"/>
    <n v="10.6"/>
    <n v="93"/>
    <s v="Medium"/>
    <n v="0.97599999999999998"/>
    <x v="0"/>
    <s v=""/>
    <n v="4.4000000000000004"/>
    <n v="18"/>
    <n v="-2.81"/>
    <n v="3.8"/>
    <s v="Tuesday"/>
    <s v="5-10 min"/>
    <n v="1"/>
    <s v="Between 0.8-1.0"/>
  </r>
  <r>
    <s v="RF009212"/>
    <d v="2026-03-24T21:16:00"/>
    <d v="2026-03-24T00:00:00"/>
    <n v="21"/>
    <x v="1"/>
    <x v="0"/>
    <n v="12.2"/>
    <n v="224.48"/>
    <m/>
    <n v="1"/>
    <n v="4.7"/>
    <n v="6.2"/>
    <n v="78"/>
    <s v="Low"/>
    <n v="1.0109999999999999"/>
    <x v="1"/>
    <s v="Pickup too far"/>
    <n v="4.58"/>
    <n v="1"/>
    <m/>
    <n v="1.5"/>
    <s v="Tuesday"/>
    <s v="0-5 min"/>
    <n v="0"/>
    <s v="Between 1.0-1.2"/>
  </r>
  <r>
    <s v="RF009213"/>
    <d v="2026-03-24T21:17:00"/>
    <d v="2026-03-24T00:00:00"/>
    <n v="21"/>
    <x v="0"/>
    <x v="0"/>
    <n v="3"/>
    <n v="79.56"/>
    <n v="81.13"/>
    <n v="1"/>
    <n v="6.3"/>
    <n v="6.5"/>
    <n v="112"/>
    <s v="Medium"/>
    <n v="1.022"/>
    <x v="0"/>
    <s v=""/>
    <n v="4.59"/>
    <n v="4"/>
    <n v="1.57"/>
    <n v="0.2"/>
    <s v="Tuesday"/>
    <s v="5-10 min"/>
    <n v="1"/>
    <s v="Between 1.0-1.2"/>
  </r>
  <r>
    <s v="RF009214"/>
    <d v="2026-03-24T21:29:00"/>
    <d v="2026-03-24T00:00:00"/>
    <n v="21"/>
    <x v="0"/>
    <x v="0"/>
    <n v="8.3000000000000007"/>
    <n v="183.6"/>
    <m/>
    <n v="1.2"/>
    <n v="7.5"/>
    <n v="9.6"/>
    <n v="86"/>
    <s v="Medium"/>
    <n v="0.71699999999999997"/>
    <x v="2"/>
    <s v="Fare too high"/>
    <n v="4.53"/>
    <n v="21"/>
    <m/>
    <n v="2.1"/>
    <s v="Tuesday"/>
    <s v="5-10 min"/>
    <n v="0"/>
    <s v="Below 0.8"/>
  </r>
  <r>
    <s v="RF009215"/>
    <d v="2026-03-24T21:47:00"/>
    <d v="2026-03-24T00:00:00"/>
    <n v="21"/>
    <x v="3"/>
    <x v="0"/>
    <n v="7.3"/>
    <n v="165.6"/>
    <n v="169.72"/>
    <n v="1"/>
    <n v="8.5"/>
    <n v="2.5"/>
    <n v="66"/>
    <s v="Low"/>
    <n v="1.5549999999999999"/>
    <x v="0"/>
    <s v=""/>
    <n v="5"/>
    <n v="38"/>
    <n v="4.12"/>
    <n v="-6"/>
    <s v="Tuesday"/>
    <s v="5-10 min"/>
    <n v="1"/>
    <s v="Above 1.2"/>
  </r>
  <r>
    <s v="RF009216"/>
    <d v="2026-03-24T22:03:00"/>
    <d v="2026-03-24T00:00:00"/>
    <n v="22"/>
    <x v="3"/>
    <x v="1"/>
    <n v="7"/>
    <n v="158.41"/>
    <m/>
    <n v="1"/>
    <n v="3.5"/>
    <n v="4.7"/>
    <n v="64"/>
    <s v="Low"/>
    <n v="1.53"/>
    <x v="2"/>
    <s v="Changed plans"/>
    <n v="4.62"/>
    <n v="0"/>
    <m/>
    <n v="1.2"/>
    <s v="Tuesday"/>
    <s v="0-5 min"/>
    <n v="0"/>
    <s v="Above 1.2"/>
  </r>
  <r>
    <s v="RF009217"/>
    <d v="2026-03-24T22:05:00"/>
    <d v="2026-03-24T00:00:00"/>
    <n v="22"/>
    <x v="2"/>
    <x v="0"/>
    <n v="12.7"/>
    <n v="235.97"/>
    <m/>
    <n v="1"/>
    <n v="2"/>
    <n v="1.8"/>
    <n v="109"/>
    <s v="Medium"/>
    <n v="1.0389999999999999"/>
    <x v="2"/>
    <s v="Changed plans"/>
    <n v="4.26"/>
    <n v="5"/>
    <m/>
    <n v="-0.2"/>
    <s v="Tuesday"/>
    <s v="0-5 min"/>
    <n v="0"/>
    <s v="Between 1.0-1.2"/>
  </r>
  <r>
    <s v="RF009218"/>
    <d v="2026-03-24T22:30:00"/>
    <d v="2026-03-24T00:00:00"/>
    <n v="22"/>
    <x v="1"/>
    <x v="0"/>
    <n v="4.5"/>
    <n v="130.22999999999999"/>
    <n v="129.05000000000001"/>
    <n v="1.1000000000000001"/>
    <n v="2"/>
    <n v="1"/>
    <n v="86"/>
    <s v="Low"/>
    <n v="1.18"/>
    <x v="0"/>
    <s v=""/>
    <n v="4.66"/>
    <n v="3"/>
    <n v="-1.18"/>
    <n v="-1"/>
    <s v="Tuesday"/>
    <s v="0-5 min"/>
    <n v="1"/>
    <s v="Between 1.0-1.2"/>
  </r>
  <r>
    <s v="RF009219"/>
    <d v="2026-03-24T22:42:00"/>
    <d v="2026-03-24T00:00:00"/>
    <n v="22"/>
    <x v="2"/>
    <x v="1"/>
    <n v="6.6"/>
    <n v="136.80000000000001"/>
    <n v="131.55000000000001"/>
    <n v="1"/>
    <n v="3.2"/>
    <n v="1.2"/>
    <n v="115"/>
    <s v="Low"/>
    <n v="1.32"/>
    <x v="0"/>
    <s v=""/>
    <n v="4.5999999999999996"/>
    <n v="0"/>
    <n v="-5.25"/>
    <n v="-2"/>
    <s v="Tuesday"/>
    <s v="0-5 min"/>
    <n v="1"/>
    <s v="Above 1.2"/>
  </r>
  <r>
    <s v="RF009220"/>
    <d v="2026-03-24T22:50:00"/>
    <d v="2026-03-24T00:00:00"/>
    <n v="22"/>
    <x v="0"/>
    <x v="0"/>
    <n v="7.9"/>
    <n v="175.82"/>
    <m/>
    <n v="1.1000000000000001"/>
    <n v="7.2"/>
    <n v="6.6"/>
    <n v="116"/>
    <s v="Medium"/>
    <n v="0.93500000000000005"/>
    <x v="1"/>
    <s v="Driver unavailable"/>
    <n v="4.58"/>
    <n v="5"/>
    <m/>
    <n v="-0.6"/>
    <s v="Tuesday"/>
    <s v="5-10 min"/>
    <n v="0"/>
    <s v="Between 0.8-1.0"/>
  </r>
  <r>
    <s v="RF009221"/>
    <d v="2026-03-24T22:53:00"/>
    <d v="2026-03-24T00:00:00"/>
    <n v="22"/>
    <x v="3"/>
    <x v="1"/>
    <n v="0.9"/>
    <n v="51.25"/>
    <n v="52.08"/>
    <n v="1"/>
    <n v="5.8"/>
    <n v="5.5"/>
    <n v="71"/>
    <s v="Low"/>
    <n v="1.5009999999999999"/>
    <x v="0"/>
    <s v=""/>
    <n v="4.78"/>
    <n v="0"/>
    <n v="0.83"/>
    <n v="-0.3"/>
    <s v="Tuesday"/>
    <s v="5-10 min"/>
    <n v="1"/>
    <s v="Above 1.2"/>
  </r>
  <r>
    <s v="RF009222"/>
    <d v="2026-03-24T22:55:00"/>
    <d v="2026-03-24T00:00:00"/>
    <n v="22"/>
    <x v="3"/>
    <x v="0"/>
    <n v="9.6"/>
    <n v="159.72"/>
    <n v="155.11000000000001"/>
    <n v="1"/>
    <n v="4.0999999999999996"/>
    <n v="6.3"/>
    <n v="53"/>
    <s v="Low"/>
    <n v="1.464"/>
    <x v="0"/>
    <s v=""/>
    <n v="4.4400000000000004"/>
    <n v="6"/>
    <n v="-4.6100000000000003"/>
    <n v="2.2000000000000002"/>
    <s v="Tuesday"/>
    <s v="0-5 min"/>
    <n v="1"/>
    <s v="Above 1.2"/>
  </r>
  <r>
    <s v="RF009223"/>
    <d v="2026-03-24T22:59:00"/>
    <d v="2026-03-24T00:00:00"/>
    <n v="22"/>
    <x v="2"/>
    <x v="0"/>
    <n v="16.5"/>
    <n v="300.83"/>
    <n v="310.20999999999998"/>
    <n v="1.1000000000000001"/>
    <n v="9"/>
    <n v="8.8000000000000007"/>
    <n v="108"/>
    <s v="Low"/>
    <n v="1.286"/>
    <x v="0"/>
    <s v=""/>
    <n v="5"/>
    <n v="18"/>
    <n v="9.3800000000000008"/>
    <n v="-0.2"/>
    <s v="Tuesday"/>
    <s v="5-10 min"/>
    <n v="1"/>
    <s v="Above 1.2"/>
  </r>
  <r>
    <s v="RF009224"/>
    <d v="2026-03-24T23:12:00"/>
    <d v="2026-03-24T00:00:00"/>
    <n v="23"/>
    <x v="4"/>
    <x v="0"/>
    <n v="1"/>
    <n v="56.24"/>
    <n v="53.13"/>
    <n v="1.1000000000000001"/>
    <n v="2"/>
    <n v="1"/>
    <n v="59"/>
    <s v="Low"/>
    <n v="2.0720000000000001"/>
    <x v="0"/>
    <s v=""/>
    <n v="4.6900000000000004"/>
    <n v="45"/>
    <n v="-3.11"/>
    <n v="-1"/>
    <s v="Tuesday"/>
    <s v="0-5 min"/>
    <n v="1"/>
    <s v="Above 1.2"/>
  </r>
  <r>
    <s v="RF009225"/>
    <d v="2026-03-24T23:17:00"/>
    <d v="2026-03-24T00:00:00"/>
    <n v="23"/>
    <x v="3"/>
    <x v="0"/>
    <n v="6.9"/>
    <n v="141.97"/>
    <n v="137.66999999999999"/>
    <n v="1"/>
    <n v="6.3"/>
    <n v="5.4"/>
    <n v="68"/>
    <s v="Low"/>
    <n v="1.8480000000000001"/>
    <x v="0"/>
    <s v=""/>
    <n v="4.7300000000000004"/>
    <n v="21"/>
    <n v="-4.3"/>
    <n v="-0.9"/>
    <s v="Tuesday"/>
    <s v="5-10 min"/>
    <n v="1"/>
    <s v="Above 1.2"/>
  </r>
  <r>
    <s v="RF009226"/>
    <d v="2026-03-24T23:26:00"/>
    <d v="2026-03-24T00:00:00"/>
    <n v="23"/>
    <x v="4"/>
    <x v="0"/>
    <n v="5.0999999999999996"/>
    <n v="112.7"/>
    <n v="116.16"/>
    <n v="1"/>
    <n v="3.1"/>
    <n v="3.5"/>
    <n v="67"/>
    <s v="Low"/>
    <n v="1.645"/>
    <x v="0"/>
    <s v=""/>
    <n v="4.63"/>
    <n v="7"/>
    <n v="3.46"/>
    <n v="0.4"/>
    <s v="Tuesday"/>
    <s v="0-5 min"/>
    <n v="1"/>
    <s v="Above 1.2"/>
  </r>
  <r>
    <s v="RF009227"/>
    <d v="2026-03-24T23:54:00"/>
    <d v="2026-03-24T00:00:00"/>
    <n v="23"/>
    <x v="0"/>
    <x v="0"/>
    <n v="7.4"/>
    <n v="162.44999999999999"/>
    <n v="166.47"/>
    <n v="1.1000000000000001"/>
    <n v="8.6999999999999993"/>
    <n v="9.3000000000000007"/>
    <n v="107"/>
    <s v="Medium"/>
    <n v="0.875"/>
    <x v="0"/>
    <s v=""/>
    <n v="5"/>
    <n v="3"/>
    <n v="4.0199999999999996"/>
    <n v="0.6"/>
    <s v="Tuesday"/>
    <s v="5-10 min"/>
    <n v="1"/>
    <s v="Between 0.8-1.0"/>
  </r>
  <r>
    <s v="RF009228"/>
    <d v="2026-03-24T23:58:00"/>
    <d v="2026-03-24T00:00:00"/>
    <n v="23"/>
    <x v="3"/>
    <x v="0"/>
    <n v="9.6"/>
    <n v="192.37"/>
    <n v="198.08"/>
    <n v="1"/>
    <n v="3.4"/>
    <n v="9.5"/>
    <n v="58"/>
    <s v="Low"/>
    <n v="1.5129999999999999"/>
    <x v="0"/>
    <s v=""/>
    <n v="4.58"/>
    <n v="14"/>
    <n v="5.71"/>
    <n v="6.1"/>
    <s v="Tuesday"/>
    <s v="0-5 min"/>
    <n v="1"/>
    <s v="Above 1.2"/>
  </r>
  <r>
    <s v="RF009229"/>
    <d v="2026-03-25T00:17:00"/>
    <d v="2026-03-25T00:00:00"/>
    <n v="0"/>
    <x v="2"/>
    <x v="1"/>
    <n v="3.5"/>
    <n v="99.39"/>
    <n v="100.99"/>
    <n v="1"/>
    <n v="7"/>
    <n v="5"/>
    <n v="112"/>
    <s v="Medium"/>
    <n v="0.94499999999999995"/>
    <x v="0"/>
    <s v=""/>
    <n v="4.76"/>
    <n v="0"/>
    <n v="1.6"/>
    <n v="-2"/>
    <s v="Wednesday"/>
    <s v="5-10 min"/>
    <n v="1"/>
    <s v="Between 0.8-1.0"/>
  </r>
  <r>
    <s v="RF009230"/>
    <d v="2026-03-25T00:21:00"/>
    <d v="2026-03-25T00:00:00"/>
    <n v="0"/>
    <x v="3"/>
    <x v="0"/>
    <n v="7.5"/>
    <n v="161.77000000000001"/>
    <n v="161.38999999999999"/>
    <n v="1"/>
    <n v="3.8"/>
    <n v="1"/>
    <n v="56"/>
    <s v="Low"/>
    <n v="1.518"/>
    <x v="0"/>
    <s v=""/>
    <n v="4.79"/>
    <n v="20"/>
    <n v="-0.38"/>
    <n v="-2.8"/>
    <s v="Wednesday"/>
    <s v="0-5 min"/>
    <n v="1"/>
    <s v="Above 1.2"/>
  </r>
  <r>
    <s v="RF009231"/>
    <d v="2026-03-25T00:22:00"/>
    <d v="2026-03-25T00:00:00"/>
    <n v="0"/>
    <x v="4"/>
    <x v="1"/>
    <n v="12.7"/>
    <n v="215.24"/>
    <n v="209.72"/>
    <n v="1"/>
    <n v="9.5"/>
    <n v="13"/>
    <n v="69"/>
    <s v="Low"/>
    <n v="1.65"/>
    <x v="0"/>
    <s v=""/>
    <n v="4.67"/>
    <n v="0"/>
    <n v="-5.52"/>
    <n v="3.5"/>
    <s v="Wednesday"/>
    <s v="5-10 min"/>
    <n v="1"/>
    <s v="Above 1.2"/>
  </r>
  <r>
    <s v="RF009232"/>
    <d v="2026-03-25T00:39:00"/>
    <d v="2026-03-25T00:00:00"/>
    <n v="0"/>
    <x v="0"/>
    <x v="0"/>
    <n v="10.6"/>
    <n v="208.63"/>
    <n v="206.9"/>
    <n v="1.1000000000000001"/>
    <n v="4.9000000000000004"/>
    <n v="6.2"/>
    <n v="137"/>
    <s v="Medium"/>
    <n v="1.075"/>
    <x v="0"/>
    <s v=""/>
    <n v="4.83"/>
    <n v="5"/>
    <n v="-1.73"/>
    <n v="1.3"/>
    <s v="Wednesday"/>
    <s v="0-5 min"/>
    <n v="1"/>
    <s v="Between 1.0-1.2"/>
  </r>
  <r>
    <s v="RF009233"/>
    <d v="2026-03-25T00:51:00"/>
    <d v="2026-03-25T00:00:00"/>
    <n v="0"/>
    <x v="2"/>
    <x v="0"/>
    <n v="9"/>
    <n v="191.3"/>
    <n v="203.44"/>
    <n v="1"/>
    <n v="4.2"/>
    <n v="7.8"/>
    <n v="121"/>
    <s v="Medium"/>
    <n v="1.1259999999999999"/>
    <x v="0"/>
    <s v=""/>
    <n v="4.8899999999999997"/>
    <n v="10"/>
    <n v="12.14"/>
    <n v="3.6"/>
    <s v="Wednesday"/>
    <s v="0-5 min"/>
    <n v="1"/>
    <s v="Between 1.0-1.2"/>
  </r>
  <r>
    <s v="RF009234"/>
    <d v="2026-03-25T01:06:00"/>
    <d v="2026-03-25T00:00:00"/>
    <n v="1"/>
    <x v="0"/>
    <x v="0"/>
    <n v="4.5999999999999996"/>
    <n v="104.49"/>
    <n v="111.44"/>
    <n v="1"/>
    <n v="4.9000000000000004"/>
    <n v="1"/>
    <n v="137"/>
    <s v="Medium"/>
    <n v="1.2130000000000001"/>
    <x v="0"/>
    <s v=""/>
    <n v="4.87"/>
    <n v="23"/>
    <n v="6.95"/>
    <n v="-3.9"/>
    <s v="Wednesday"/>
    <s v="0-5 min"/>
    <n v="1"/>
    <s v="Above 1.2"/>
  </r>
  <r>
    <s v="RF009235"/>
    <d v="2026-03-25T01:23:00"/>
    <d v="2026-03-25T00:00:00"/>
    <n v="1"/>
    <x v="0"/>
    <x v="0"/>
    <n v="4.2"/>
    <n v="106.67"/>
    <n v="105.53"/>
    <n v="1.1000000000000001"/>
    <n v="5.7"/>
    <n v="4.5"/>
    <n v="143"/>
    <s v="Medium"/>
    <n v="1.304"/>
    <x v="0"/>
    <s v=""/>
    <n v="4.7"/>
    <n v="9"/>
    <n v="-1.1399999999999999"/>
    <n v="-1.2"/>
    <s v="Wednesday"/>
    <s v="5-10 min"/>
    <n v="1"/>
    <s v="Above 1.2"/>
  </r>
  <r>
    <s v="RF009236"/>
    <d v="2026-03-25T01:28:00"/>
    <d v="2026-03-25T00:00:00"/>
    <n v="1"/>
    <x v="3"/>
    <x v="0"/>
    <n v="7"/>
    <n v="134.80000000000001"/>
    <n v="143.28"/>
    <n v="1"/>
    <n v="7.6"/>
    <n v="10"/>
    <n v="65"/>
    <s v="Low"/>
    <n v="1.7450000000000001"/>
    <x v="0"/>
    <s v=""/>
    <n v="4.67"/>
    <n v="7"/>
    <n v="8.48"/>
    <n v="2.4"/>
    <s v="Wednesday"/>
    <s v="5-10 min"/>
    <n v="1"/>
    <s v="Above 1.2"/>
  </r>
  <r>
    <s v="RF009237"/>
    <d v="2026-03-25T01:33:00"/>
    <d v="2026-03-25T00:00:00"/>
    <n v="1"/>
    <x v="4"/>
    <x v="0"/>
    <n v="7.1"/>
    <n v="158.24"/>
    <n v="173.11"/>
    <n v="1.1000000000000001"/>
    <n v="7.3"/>
    <n v="6.1"/>
    <n v="59"/>
    <s v="Low"/>
    <n v="1.5740000000000001"/>
    <x v="0"/>
    <s v=""/>
    <n v="4.75"/>
    <n v="4"/>
    <n v="14.87"/>
    <n v="-1.2"/>
    <s v="Wednesday"/>
    <s v="5-10 min"/>
    <n v="1"/>
    <s v="Above 1.2"/>
  </r>
  <r>
    <s v="RF009238"/>
    <d v="2026-03-25T01:42:00"/>
    <d v="2026-03-25T00:00:00"/>
    <n v="1"/>
    <x v="1"/>
    <x v="0"/>
    <n v="10.6"/>
    <n v="190.2"/>
    <n v="181.37"/>
    <n v="1.1000000000000001"/>
    <n v="2"/>
    <n v="6.9"/>
    <n v="101"/>
    <s v="Low"/>
    <n v="1.6950000000000001"/>
    <x v="0"/>
    <s v=""/>
    <n v="4.6399999999999997"/>
    <n v="98"/>
    <n v="-8.83"/>
    <n v="4.9000000000000004"/>
    <s v="Wednesday"/>
    <s v="0-5 min"/>
    <n v="1"/>
    <s v="Above 1.2"/>
  </r>
  <r>
    <s v="RF009239"/>
    <d v="2026-03-25T01:57:00"/>
    <d v="2026-03-25T00:00:00"/>
    <n v="1"/>
    <x v="1"/>
    <x v="0"/>
    <n v="6.9"/>
    <n v="146.32"/>
    <n v="145.99"/>
    <n v="1.1000000000000001"/>
    <n v="3.6"/>
    <n v="1.2"/>
    <n v="94"/>
    <s v="Low"/>
    <n v="1.423"/>
    <x v="0"/>
    <s v=""/>
    <n v="4.51"/>
    <n v="3"/>
    <n v="-0.33"/>
    <n v="-2.4"/>
    <s v="Wednesday"/>
    <s v="0-5 min"/>
    <n v="1"/>
    <s v="Above 1.2"/>
  </r>
  <r>
    <s v="RF009240"/>
    <d v="2026-03-25T01:57:00"/>
    <d v="2026-03-25T00:00:00"/>
    <n v="1"/>
    <x v="0"/>
    <x v="1"/>
    <n v="9.6999999999999993"/>
    <n v="228.36"/>
    <m/>
    <n v="1.3"/>
    <n v="3.9"/>
    <n v="10.4"/>
    <n v="118"/>
    <s v="Medium"/>
    <n v="0.876"/>
    <x v="1"/>
    <s v="Vehicle issue"/>
    <n v="4.75"/>
    <n v="0"/>
    <m/>
    <n v="6.5"/>
    <s v="Wednesday"/>
    <s v="0-5 min"/>
    <n v="0"/>
    <s v="Between 0.8-1.0"/>
  </r>
  <r>
    <s v="RF009241"/>
    <d v="2026-03-25T02:00:00"/>
    <d v="2026-03-25T00:00:00"/>
    <n v="2"/>
    <x v="0"/>
    <x v="0"/>
    <n v="1.4"/>
    <n v="63.41"/>
    <m/>
    <n v="1"/>
    <n v="5.8"/>
    <n v="5.4"/>
    <n v="124"/>
    <s v="Medium"/>
    <n v="1.052"/>
    <x v="2"/>
    <s v="ETA too high"/>
    <n v="5"/>
    <n v="9"/>
    <m/>
    <n v="-0.4"/>
    <s v="Wednesday"/>
    <s v="5-10 min"/>
    <n v="0"/>
    <s v="Between 1.0-1.2"/>
  </r>
  <r>
    <s v="RF009242"/>
    <d v="2026-03-25T02:09:00"/>
    <d v="2026-03-25T00:00:00"/>
    <n v="2"/>
    <x v="0"/>
    <x v="1"/>
    <n v="8.8000000000000007"/>
    <n v="202.49"/>
    <n v="195.48"/>
    <n v="1.1000000000000001"/>
    <n v="3.1"/>
    <n v="5.2"/>
    <n v="134"/>
    <s v="Medium"/>
    <n v="1.0880000000000001"/>
    <x v="0"/>
    <s v=""/>
    <n v="4.82"/>
    <n v="0"/>
    <n v="-7.01"/>
    <n v="2.1"/>
    <s v="Wednesday"/>
    <s v="0-5 min"/>
    <n v="1"/>
    <s v="Between 1.0-1.2"/>
  </r>
  <r>
    <s v="RF009243"/>
    <d v="2026-03-25T02:20:00"/>
    <d v="2026-03-25T00:00:00"/>
    <n v="2"/>
    <x v="2"/>
    <x v="0"/>
    <n v="9"/>
    <n v="195.7"/>
    <m/>
    <n v="1"/>
    <n v="8.4"/>
    <n v="6.5"/>
    <n v="128"/>
    <s v="Low"/>
    <n v="1.7629999999999999"/>
    <x v="2"/>
    <s v="Changed plans"/>
    <n v="4.45"/>
    <n v="21"/>
    <m/>
    <n v="-1.9"/>
    <s v="Wednesday"/>
    <s v="5-10 min"/>
    <n v="0"/>
    <s v="Above 1.2"/>
  </r>
  <r>
    <s v="RF009244"/>
    <d v="2026-03-25T02:21:00"/>
    <d v="2026-03-25T00:00:00"/>
    <n v="2"/>
    <x v="0"/>
    <x v="1"/>
    <n v="12.2"/>
    <n v="206.67"/>
    <n v="209.09"/>
    <n v="1"/>
    <n v="2.4"/>
    <n v="2.1"/>
    <n v="115"/>
    <s v="Low"/>
    <n v="1.1399999999999999"/>
    <x v="0"/>
    <s v=""/>
    <n v="4.74"/>
    <n v="0"/>
    <n v="2.42"/>
    <n v="-0.3"/>
    <s v="Wednesday"/>
    <s v="0-5 min"/>
    <n v="1"/>
    <s v="Between 1.0-1.2"/>
  </r>
  <r>
    <s v="RF009245"/>
    <d v="2026-03-25T02:25:00"/>
    <d v="2026-03-25T00:00:00"/>
    <n v="2"/>
    <x v="3"/>
    <x v="0"/>
    <n v="1"/>
    <n v="53.99"/>
    <n v="53.89"/>
    <n v="1"/>
    <n v="2"/>
    <n v="8"/>
    <n v="69"/>
    <s v="Low"/>
    <n v="1.7210000000000001"/>
    <x v="0"/>
    <s v=""/>
    <n v="4.9000000000000004"/>
    <n v="2"/>
    <n v="-0.1"/>
    <n v="6"/>
    <s v="Wednesday"/>
    <s v="0-5 min"/>
    <n v="1"/>
    <s v="Above 1.2"/>
  </r>
  <r>
    <s v="RF009246"/>
    <d v="2026-03-25T02:27:00"/>
    <d v="2026-03-25T00:00:00"/>
    <n v="2"/>
    <x v="1"/>
    <x v="0"/>
    <n v="14.4"/>
    <n v="260.10000000000002"/>
    <n v="250.26"/>
    <n v="1.1000000000000001"/>
    <n v="4.5999999999999996"/>
    <n v="3.3"/>
    <n v="99"/>
    <s v="Low"/>
    <n v="1.4390000000000001"/>
    <x v="0"/>
    <s v=""/>
    <n v="4.6900000000000004"/>
    <n v="3"/>
    <n v="-9.84"/>
    <n v="-1.3"/>
    <s v="Wednesday"/>
    <s v="0-5 min"/>
    <n v="1"/>
    <s v="Above 1.2"/>
  </r>
  <r>
    <s v="RF009247"/>
    <d v="2026-03-25T02:43:00"/>
    <d v="2026-03-25T00:00:00"/>
    <n v="2"/>
    <x v="1"/>
    <x v="0"/>
    <n v="5.4"/>
    <n v="123.64"/>
    <m/>
    <n v="1"/>
    <n v="5.8"/>
    <n v="6.5"/>
    <n v="87"/>
    <s v="Low"/>
    <n v="1.605"/>
    <x v="2"/>
    <s v="Pickup issue"/>
    <n v="4.76"/>
    <n v="3"/>
    <m/>
    <n v="0.7"/>
    <s v="Wednesday"/>
    <s v="5-10 min"/>
    <n v="0"/>
    <s v="Above 1.2"/>
  </r>
  <r>
    <s v="RF009248"/>
    <d v="2026-03-25T03:22:00"/>
    <d v="2026-03-25T00:00:00"/>
    <n v="3"/>
    <x v="3"/>
    <x v="0"/>
    <n v="4.4000000000000004"/>
    <n v="98.62"/>
    <n v="96.32"/>
    <n v="1"/>
    <n v="2.1"/>
    <n v="7"/>
    <n v="74"/>
    <s v="Low"/>
    <n v="1.6890000000000001"/>
    <x v="0"/>
    <s v=""/>
    <n v="5"/>
    <n v="16"/>
    <n v="-2.2999999999999998"/>
    <n v="4.9000000000000004"/>
    <s v="Wednesday"/>
    <s v="0-5 min"/>
    <n v="1"/>
    <s v="Above 1.2"/>
  </r>
  <r>
    <s v="RF009249"/>
    <d v="2026-03-25T03:34:00"/>
    <d v="2026-03-25T00:00:00"/>
    <n v="3"/>
    <x v="0"/>
    <x v="0"/>
    <n v="10"/>
    <n v="190.21"/>
    <n v="182.35"/>
    <n v="1"/>
    <n v="7"/>
    <n v="5.3"/>
    <n v="130"/>
    <s v="Medium"/>
    <n v="1.038"/>
    <x v="0"/>
    <s v=""/>
    <n v="5"/>
    <n v="11"/>
    <n v="-7.86"/>
    <n v="-1.7"/>
    <s v="Wednesday"/>
    <s v="5-10 min"/>
    <n v="1"/>
    <s v="Between 1.0-1.2"/>
  </r>
  <r>
    <s v="RF009250"/>
    <d v="2026-03-25T03:37:00"/>
    <d v="2026-03-25T00:00:00"/>
    <n v="3"/>
    <x v="3"/>
    <x v="1"/>
    <n v="4.9000000000000004"/>
    <n v="110.96"/>
    <n v="113.52"/>
    <n v="1"/>
    <n v="2.9"/>
    <n v="6.3"/>
    <n v="65"/>
    <s v="Low"/>
    <n v="1.871"/>
    <x v="0"/>
    <s v=""/>
    <n v="4.72"/>
    <n v="0"/>
    <n v="2.56"/>
    <n v="3.4"/>
    <s v="Wednesday"/>
    <s v="0-5 min"/>
    <n v="1"/>
    <s v="Above 1.2"/>
  </r>
  <r>
    <s v="RF009251"/>
    <d v="2026-03-25T04:06:00"/>
    <d v="2026-03-25T00:00:00"/>
    <n v="4"/>
    <x v="2"/>
    <x v="0"/>
    <n v="0.7"/>
    <n v="51.1"/>
    <n v="52.11"/>
    <n v="1"/>
    <n v="3.5"/>
    <n v="3.4"/>
    <n v="116"/>
    <s v="Medium"/>
    <n v="1.131"/>
    <x v="0"/>
    <s v=""/>
    <n v="4.87"/>
    <n v="9"/>
    <n v="1.01"/>
    <n v="-0.1"/>
    <s v="Wednesday"/>
    <s v="0-5 min"/>
    <n v="1"/>
    <s v="Between 1.0-1.2"/>
  </r>
  <r>
    <s v="RF009252"/>
    <d v="2026-03-25T04:11:00"/>
    <d v="2026-03-25T00:00:00"/>
    <n v="4"/>
    <x v="0"/>
    <x v="0"/>
    <n v="7.9"/>
    <n v="166.08"/>
    <n v="163.76"/>
    <n v="1.1000000000000001"/>
    <n v="5"/>
    <n v="1.1000000000000001"/>
    <n v="138"/>
    <s v="Medium"/>
    <n v="0.98"/>
    <x v="0"/>
    <s v=""/>
    <n v="4.68"/>
    <n v="2"/>
    <n v="-2.3199999999999998"/>
    <n v="-3.9"/>
    <s v="Wednesday"/>
    <s v="0-5 min"/>
    <n v="1"/>
    <s v="Between 0.8-1.0"/>
  </r>
  <r>
    <s v="RF009253"/>
    <d v="2026-03-25T04:19:00"/>
    <d v="2026-03-25T00:00:00"/>
    <n v="4"/>
    <x v="2"/>
    <x v="0"/>
    <n v="8"/>
    <n v="189.2"/>
    <n v="187.31"/>
    <n v="1.1000000000000001"/>
    <n v="3.2"/>
    <n v="6.8"/>
    <n v="131"/>
    <s v="Medium"/>
    <n v="1.1559999999999999"/>
    <x v="0"/>
    <s v=""/>
    <n v="4.66"/>
    <n v="4"/>
    <n v="-1.89"/>
    <n v="3.6"/>
    <s v="Wednesday"/>
    <s v="0-5 min"/>
    <n v="1"/>
    <s v="Between 1.0-1.2"/>
  </r>
  <r>
    <s v="RF009254"/>
    <d v="2026-03-25T04:26:00"/>
    <d v="2026-03-25T00:00:00"/>
    <n v="4"/>
    <x v="0"/>
    <x v="0"/>
    <n v="23.4"/>
    <n v="461.87"/>
    <n v="454.34"/>
    <n v="1.1000000000000001"/>
    <n v="8.3000000000000007"/>
    <n v="16.600000000000001"/>
    <n v="136"/>
    <s v="Medium"/>
    <n v="1.304"/>
    <x v="0"/>
    <s v=""/>
    <n v="4.92"/>
    <n v="2"/>
    <n v="-7.53"/>
    <n v="8.3000000000000007"/>
    <s v="Wednesday"/>
    <s v="5-10 min"/>
    <n v="1"/>
    <s v="Above 1.2"/>
  </r>
  <r>
    <s v="RF009255"/>
    <d v="2026-03-25T04:27:00"/>
    <d v="2026-03-25T00:00:00"/>
    <n v="4"/>
    <x v="4"/>
    <x v="0"/>
    <n v="21.5"/>
    <n v="399.94"/>
    <n v="380.67"/>
    <n v="1.1000000000000001"/>
    <n v="2"/>
    <n v="6.5"/>
    <n v="69"/>
    <s v="Low"/>
    <n v="2.2000000000000002"/>
    <x v="0"/>
    <s v=""/>
    <n v="4.91"/>
    <n v="9"/>
    <n v="-19.27"/>
    <n v="4.5"/>
    <s v="Wednesday"/>
    <s v="0-5 min"/>
    <n v="1"/>
    <s v="Above 1.2"/>
  </r>
  <r>
    <s v="RF009256"/>
    <d v="2026-03-25T04:49:00"/>
    <d v="2026-03-25T00:00:00"/>
    <n v="4"/>
    <x v="4"/>
    <x v="0"/>
    <n v="11.6"/>
    <n v="222.13"/>
    <n v="222.23"/>
    <n v="1"/>
    <n v="2"/>
    <n v="3.8"/>
    <n v="69"/>
    <s v="Low"/>
    <n v="2.1030000000000002"/>
    <x v="0"/>
    <s v=""/>
    <n v="4.8600000000000003"/>
    <n v="9"/>
    <n v="0.1"/>
    <n v="1.8"/>
    <s v="Wednesday"/>
    <s v="0-5 min"/>
    <n v="1"/>
    <s v="Above 1.2"/>
  </r>
  <r>
    <s v="RF009257"/>
    <d v="2026-03-25T05:10:00"/>
    <d v="2026-03-25T00:00:00"/>
    <n v="5"/>
    <x v="0"/>
    <x v="0"/>
    <n v="3.3"/>
    <n v="115.88"/>
    <n v="117.84"/>
    <n v="1.3"/>
    <n v="3.6"/>
    <n v="2.9"/>
    <n v="138"/>
    <s v="High"/>
    <n v="0.93600000000000005"/>
    <x v="0"/>
    <s v=""/>
    <n v="4.68"/>
    <n v="3"/>
    <n v="1.96"/>
    <n v="-0.7"/>
    <s v="Wednesday"/>
    <s v="0-5 min"/>
    <n v="1"/>
    <s v="Between 0.8-1.0"/>
  </r>
  <r>
    <s v="RF009258"/>
    <d v="2026-03-25T05:14:00"/>
    <d v="2026-03-25T00:00:00"/>
    <n v="5"/>
    <x v="3"/>
    <x v="0"/>
    <n v="8.3000000000000007"/>
    <n v="167.88"/>
    <n v="159.62"/>
    <n v="1"/>
    <n v="2"/>
    <n v="3.6"/>
    <n v="67"/>
    <s v="Low"/>
    <n v="1.3540000000000001"/>
    <x v="0"/>
    <s v=""/>
    <n v="5"/>
    <n v="11"/>
    <n v="-8.26"/>
    <n v="1.6"/>
    <s v="Wednesday"/>
    <s v="0-5 min"/>
    <n v="1"/>
    <s v="Above 1.2"/>
  </r>
  <r>
    <s v="RF009259"/>
    <d v="2026-03-25T05:21:00"/>
    <d v="2026-03-25T00:00:00"/>
    <n v="5"/>
    <x v="3"/>
    <x v="1"/>
    <n v="2.6"/>
    <n v="72.400000000000006"/>
    <m/>
    <n v="1"/>
    <n v="2"/>
    <n v="5.4"/>
    <n v="78"/>
    <s v="Low"/>
    <n v="2.0640000000000001"/>
    <x v="1"/>
    <s v="Pickup too far"/>
    <n v="4.51"/>
    <n v="0"/>
    <m/>
    <n v="3.4"/>
    <s v="Wednesday"/>
    <s v="0-5 min"/>
    <n v="0"/>
    <s v="Above 1.2"/>
  </r>
  <r>
    <s v="RF009260"/>
    <d v="2026-03-25T05:22:00"/>
    <d v="2026-03-25T00:00:00"/>
    <n v="5"/>
    <x v="2"/>
    <x v="1"/>
    <n v="5.9"/>
    <n v="136.02000000000001"/>
    <n v="142.99"/>
    <n v="1"/>
    <n v="5.0999999999999996"/>
    <n v="2.2000000000000002"/>
    <n v="113"/>
    <s v="Medium"/>
    <n v="0.98199999999999998"/>
    <x v="0"/>
    <s v=""/>
    <n v="4.75"/>
    <n v="0"/>
    <n v="6.97"/>
    <n v="-2.9"/>
    <s v="Wednesday"/>
    <s v="5-10 min"/>
    <n v="1"/>
    <s v="Between 0.8-1.0"/>
  </r>
  <r>
    <s v="RF009261"/>
    <d v="2026-03-25T05:26:00"/>
    <d v="2026-03-25T00:00:00"/>
    <n v="5"/>
    <x v="1"/>
    <x v="0"/>
    <n v="4.8"/>
    <n v="118.87"/>
    <n v="121.74"/>
    <n v="1.1000000000000001"/>
    <n v="2"/>
    <n v="1"/>
    <n v="108"/>
    <s v="Medium"/>
    <n v="1.272"/>
    <x v="0"/>
    <s v=""/>
    <n v="4.5"/>
    <n v="5"/>
    <n v="2.87"/>
    <n v="-1"/>
    <s v="Wednesday"/>
    <s v="0-5 min"/>
    <n v="1"/>
    <s v="Above 1.2"/>
  </r>
  <r>
    <s v="RF009262"/>
    <d v="2026-03-25T05:35:00"/>
    <d v="2026-03-25T00:00:00"/>
    <n v="5"/>
    <x v="1"/>
    <x v="0"/>
    <n v="17.3"/>
    <n v="341.52"/>
    <n v="341.47"/>
    <n v="1"/>
    <n v="4"/>
    <n v="1"/>
    <n v="80"/>
    <s v="Low"/>
    <n v="1.698"/>
    <x v="0"/>
    <s v=""/>
    <n v="4.75"/>
    <n v="12"/>
    <n v="-0.05"/>
    <n v="-3"/>
    <s v="Wednesday"/>
    <s v="0-5 min"/>
    <n v="1"/>
    <s v="Above 1.2"/>
  </r>
  <r>
    <s v="RF009263"/>
    <d v="2026-03-25T05:39:00"/>
    <d v="2026-03-25T00:00:00"/>
    <n v="5"/>
    <x v="0"/>
    <x v="0"/>
    <n v="5.3"/>
    <n v="131.75"/>
    <m/>
    <n v="1.1000000000000001"/>
    <n v="3.5"/>
    <n v="2.1"/>
    <n v="126"/>
    <s v="Medium"/>
    <n v="0.99399999999999999"/>
    <x v="2"/>
    <s v="Changed plans"/>
    <n v="4.67"/>
    <n v="7"/>
    <m/>
    <n v="-1.4"/>
    <s v="Wednesday"/>
    <s v="0-5 min"/>
    <n v="0"/>
    <s v="Between 0.8-1.0"/>
  </r>
  <r>
    <s v="RF009264"/>
    <d v="2026-03-25T05:52:00"/>
    <d v="2026-03-25T00:00:00"/>
    <n v="5"/>
    <x v="0"/>
    <x v="0"/>
    <n v="11"/>
    <n v="230.67"/>
    <m/>
    <n v="1"/>
    <n v="7.1"/>
    <n v="6.8"/>
    <n v="116"/>
    <s v="Medium"/>
    <n v="1.0389999999999999"/>
    <x v="1"/>
    <s v="Vehicle issue"/>
    <n v="5"/>
    <n v="2"/>
    <m/>
    <n v="-0.3"/>
    <s v="Wednesday"/>
    <s v="5-10 min"/>
    <n v="0"/>
    <s v="Between 1.0-1.2"/>
  </r>
  <r>
    <s v="RF009265"/>
    <d v="2026-03-25T05:55:00"/>
    <d v="2026-03-25T00:00:00"/>
    <n v="5"/>
    <x v="2"/>
    <x v="0"/>
    <n v="6.5"/>
    <n v="141.56"/>
    <n v="146.56"/>
    <n v="1.1000000000000001"/>
    <n v="2"/>
    <n v="1.4"/>
    <n v="118"/>
    <s v="Low"/>
    <n v="1.486"/>
    <x v="0"/>
    <s v=""/>
    <n v="4.7300000000000004"/>
    <n v="5"/>
    <n v="5"/>
    <n v="-0.6"/>
    <s v="Wednesday"/>
    <s v="0-5 min"/>
    <n v="1"/>
    <s v="Above 1.2"/>
  </r>
  <r>
    <s v="RF009266"/>
    <d v="2026-03-25T06:15:00"/>
    <d v="2026-03-25T00:00:00"/>
    <n v="6"/>
    <x v="1"/>
    <x v="0"/>
    <n v="11.1"/>
    <n v="194.95"/>
    <n v="190.6"/>
    <n v="1"/>
    <n v="5.3"/>
    <n v="5.9"/>
    <n v="86"/>
    <s v="Low"/>
    <n v="1.147"/>
    <x v="0"/>
    <s v=""/>
    <n v="5"/>
    <n v="5"/>
    <n v="-4.3499999999999996"/>
    <n v="0.6"/>
    <s v="Wednesday"/>
    <s v="5-10 min"/>
    <n v="1"/>
    <s v="Between 1.0-1.2"/>
  </r>
  <r>
    <s v="RF009267"/>
    <d v="2026-03-25T06:25:00"/>
    <d v="2026-03-25T00:00:00"/>
    <n v="6"/>
    <x v="2"/>
    <x v="0"/>
    <n v="0.8"/>
    <n v="57.43"/>
    <m/>
    <n v="1.1000000000000001"/>
    <n v="4.3"/>
    <n v="2.1"/>
    <n v="119"/>
    <s v="Medium"/>
    <n v="1.1599999999999999"/>
    <x v="1"/>
    <s v="Pickup too far"/>
    <n v="4.6900000000000004"/>
    <n v="6"/>
    <m/>
    <n v="-2.2000000000000002"/>
    <s v="Wednesday"/>
    <s v="0-5 min"/>
    <n v="0"/>
    <s v="Between 1.0-1.2"/>
  </r>
  <r>
    <s v="RF009268"/>
    <d v="2026-03-25T07:24:00"/>
    <d v="2026-03-25T00:00:00"/>
    <n v="7"/>
    <x v="2"/>
    <x v="0"/>
    <n v="5.6"/>
    <n v="133.69"/>
    <n v="132.29"/>
    <n v="1"/>
    <n v="3.3"/>
    <n v="4.5999999999999996"/>
    <n v="118"/>
    <s v="Low"/>
    <n v="1.2529999999999999"/>
    <x v="0"/>
    <s v=""/>
    <n v="4.63"/>
    <n v="7"/>
    <n v="-1.4"/>
    <n v="1.3"/>
    <s v="Wednesday"/>
    <s v="0-5 min"/>
    <n v="1"/>
    <s v="Above 1.2"/>
  </r>
  <r>
    <s v="RF009269"/>
    <d v="2026-03-25T07:28:00"/>
    <d v="2026-03-25T00:00:00"/>
    <n v="7"/>
    <x v="1"/>
    <x v="0"/>
    <n v="10.9"/>
    <n v="202.87"/>
    <n v="205.16"/>
    <n v="1"/>
    <n v="4.5"/>
    <n v="4.2"/>
    <n v="89"/>
    <s v="Medium"/>
    <n v="1.119"/>
    <x v="0"/>
    <s v=""/>
    <n v="4.8099999999999996"/>
    <n v="35"/>
    <n v="2.29"/>
    <n v="-0.3"/>
    <s v="Wednesday"/>
    <s v="0-5 min"/>
    <n v="1"/>
    <s v="Between 1.0-1.2"/>
  </r>
  <r>
    <s v="RF009270"/>
    <d v="2026-03-25T07:45:00"/>
    <d v="2026-03-25T00:00:00"/>
    <n v="7"/>
    <x v="1"/>
    <x v="0"/>
    <n v="11"/>
    <n v="199.12"/>
    <m/>
    <n v="1.1000000000000001"/>
    <n v="5.6"/>
    <n v="4.7"/>
    <n v="92"/>
    <s v="Low"/>
    <n v="1.196"/>
    <x v="2"/>
    <s v="ETA too high"/>
    <n v="4.3099999999999996"/>
    <n v="6"/>
    <m/>
    <n v="-0.9"/>
    <s v="Wednesday"/>
    <s v="5-10 min"/>
    <n v="0"/>
    <s v="Between 1.0-1.2"/>
  </r>
  <r>
    <s v="RF009271"/>
    <d v="2026-03-25T07:49:00"/>
    <d v="2026-03-25T00:00:00"/>
    <n v="7"/>
    <x v="4"/>
    <x v="0"/>
    <n v="9.4"/>
    <n v="169.92"/>
    <n v="159.31"/>
    <n v="1"/>
    <n v="2"/>
    <n v="2.7"/>
    <n v="60"/>
    <s v="Low"/>
    <n v="1.419"/>
    <x v="0"/>
    <s v=""/>
    <n v="4.66"/>
    <n v="1"/>
    <n v="-10.61"/>
    <n v="0.7"/>
    <s v="Wednesday"/>
    <s v="0-5 min"/>
    <n v="1"/>
    <s v="Above 1.2"/>
  </r>
  <r>
    <s v="RF009272"/>
    <d v="2026-03-25T08:06:00"/>
    <d v="2026-03-25T00:00:00"/>
    <n v="8"/>
    <x v="2"/>
    <x v="1"/>
    <n v="4.3"/>
    <n v="110.06"/>
    <n v="109.8"/>
    <n v="1"/>
    <n v="6.1"/>
    <n v="5.0999999999999996"/>
    <n v="105"/>
    <s v="Medium"/>
    <n v="0.92800000000000005"/>
    <x v="0"/>
    <s v=""/>
    <n v="4.7699999999999996"/>
    <n v="0"/>
    <n v="-0.26"/>
    <n v="-1"/>
    <s v="Wednesday"/>
    <s v="5-10 min"/>
    <n v="1"/>
    <s v="Between 0.8-1.0"/>
  </r>
  <r>
    <s v="RF009273"/>
    <d v="2026-03-25T08:33:00"/>
    <d v="2026-03-25T00:00:00"/>
    <n v="8"/>
    <x v="4"/>
    <x v="1"/>
    <n v="9.5"/>
    <n v="177.52"/>
    <n v="171.22"/>
    <n v="1"/>
    <n v="5.2"/>
    <n v="10.199999999999999"/>
    <n v="63"/>
    <s v="Low"/>
    <n v="2.2000000000000002"/>
    <x v="0"/>
    <s v=""/>
    <n v="5"/>
    <n v="0"/>
    <n v="-6.3"/>
    <n v="5"/>
    <s v="Wednesday"/>
    <s v="5-10 min"/>
    <n v="1"/>
    <s v="Above 1.2"/>
  </r>
  <r>
    <s v="RF009274"/>
    <d v="2026-03-25T09:10:00"/>
    <d v="2026-03-25T00:00:00"/>
    <n v="9"/>
    <x v="4"/>
    <x v="0"/>
    <n v="8.6"/>
    <n v="174.39"/>
    <n v="180.02"/>
    <n v="1"/>
    <n v="7.1"/>
    <n v="6.4"/>
    <n v="49"/>
    <s v="Low"/>
    <n v="1.268"/>
    <x v="0"/>
    <s v=""/>
    <n v="4.8600000000000003"/>
    <n v="6"/>
    <n v="5.63"/>
    <n v="-0.7"/>
    <s v="Wednesday"/>
    <s v="5-10 min"/>
    <n v="1"/>
    <s v="Above 1.2"/>
  </r>
  <r>
    <s v="RF009275"/>
    <d v="2026-03-25T09:10:00"/>
    <d v="2026-03-25T00:00:00"/>
    <n v="9"/>
    <x v="3"/>
    <x v="0"/>
    <n v="6.8"/>
    <n v="135.87"/>
    <m/>
    <n v="1"/>
    <n v="6.3"/>
    <n v="6.7"/>
    <n v="63"/>
    <s v="Low"/>
    <n v="1.4870000000000001"/>
    <x v="2"/>
    <s v="ETA too high"/>
    <n v="4.37"/>
    <n v="5"/>
    <m/>
    <n v="0.4"/>
    <s v="Wednesday"/>
    <s v="5-10 min"/>
    <n v="0"/>
    <s v="Above 1.2"/>
  </r>
  <r>
    <s v="RF009276"/>
    <d v="2026-03-25T09:24:00"/>
    <d v="2026-03-25T00:00:00"/>
    <n v="9"/>
    <x v="2"/>
    <x v="0"/>
    <n v="10.4"/>
    <n v="170.72"/>
    <n v="179.69"/>
    <n v="1"/>
    <n v="8.9"/>
    <n v="14.3"/>
    <n v="104"/>
    <s v="Medium"/>
    <n v="0.999"/>
    <x v="0"/>
    <s v=""/>
    <n v="4.59"/>
    <n v="5"/>
    <n v="8.9700000000000006"/>
    <n v="5.4"/>
    <s v="Wednesday"/>
    <s v="5-10 min"/>
    <n v="1"/>
    <s v="Between 0.8-1.0"/>
  </r>
  <r>
    <s v="RF009277"/>
    <d v="2026-03-25T09:26:00"/>
    <d v="2026-03-25T00:00:00"/>
    <n v="9"/>
    <x v="2"/>
    <x v="0"/>
    <n v="2.9"/>
    <n v="102.07"/>
    <n v="103.89"/>
    <n v="1.2"/>
    <n v="10.5"/>
    <n v="9.3000000000000007"/>
    <n v="84"/>
    <s v="High"/>
    <n v="0.59799999999999998"/>
    <x v="0"/>
    <s v=""/>
    <n v="4.5"/>
    <n v="13"/>
    <n v="1.82"/>
    <n v="-1.2"/>
    <s v="Wednesday"/>
    <s v="10-15 min"/>
    <n v="1"/>
    <s v="Below 0.8"/>
  </r>
  <r>
    <s v="RF009278"/>
    <d v="2026-03-25T09:36:00"/>
    <d v="2026-03-25T00:00:00"/>
    <n v="9"/>
    <x v="0"/>
    <x v="0"/>
    <n v="5.6"/>
    <n v="144.4"/>
    <n v="152.05000000000001"/>
    <n v="1.2"/>
    <n v="7.3"/>
    <n v="11.2"/>
    <n v="112"/>
    <s v="High"/>
    <n v="0.70199999999999996"/>
    <x v="0"/>
    <s v=""/>
    <n v="4.82"/>
    <n v="5"/>
    <n v="7.65"/>
    <n v="3.9"/>
    <s v="Wednesday"/>
    <s v="5-10 min"/>
    <n v="1"/>
    <s v="Below 0.8"/>
  </r>
  <r>
    <s v="RF009279"/>
    <d v="2026-03-25T09:48:00"/>
    <d v="2026-03-25T00:00:00"/>
    <n v="9"/>
    <x v="1"/>
    <x v="0"/>
    <n v="1.7"/>
    <n v="65.39"/>
    <n v="65.3"/>
    <n v="1"/>
    <n v="8.3000000000000007"/>
    <n v="7.6"/>
    <n v="84"/>
    <s v="Medium"/>
    <n v="1.02"/>
    <x v="0"/>
    <s v=""/>
    <n v="4.92"/>
    <n v="2"/>
    <n v="-0.09"/>
    <n v="-0.7"/>
    <s v="Wednesday"/>
    <s v="5-10 min"/>
    <n v="1"/>
    <s v="Between 1.0-1.2"/>
  </r>
  <r>
    <s v="RF009280"/>
    <d v="2026-03-25T09:49:00"/>
    <d v="2026-03-25T00:00:00"/>
    <n v="9"/>
    <x v="3"/>
    <x v="1"/>
    <n v="2"/>
    <n v="72.12"/>
    <m/>
    <n v="1"/>
    <n v="5.8"/>
    <m/>
    <n v="57"/>
    <s v="Low"/>
    <n v="1.44"/>
    <x v="3"/>
    <s v="No driver available"/>
    <n v="4.43"/>
    <n v="0"/>
    <m/>
    <m/>
    <s v="Wednesday"/>
    <s v="5-10 min"/>
    <n v="0"/>
    <s v="Above 1.2"/>
  </r>
  <r>
    <s v="RF009281"/>
    <d v="2026-03-25T10:10:00"/>
    <d v="2026-03-25T00:00:00"/>
    <n v="10"/>
    <x v="3"/>
    <x v="1"/>
    <n v="3.2"/>
    <n v="81.55"/>
    <n v="82.87"/>
    <n v="1"/>
    <n v="7.4"/>
    <n v="6.7"/>
    <n v="72"/>
    <s v="Low"/>
    <n v="1.5189999999999999"/>
    <x v="0"/>
    <s v=""/>
    <n v="4.96"/>
    <n v="0"/>
    <n v="1.32"/>
    <n v="-0.7"/>
    <s v="Wednesday"/>
    <s v="5-10 min"/>
    <n v="1"/>
    <s v="Above 1.2"/>
  </r>
  <r>
    <s v="RF009282"/>
    <d v="2026-03-25T10:11:00"/>
    <d v="2026-03-25T00:00:00"/>
    <n v="10"/>
    <x v="0"/>
    <x v="0"/>
    <n v="15.8"/>
    <n v="293.85000000000002"/>
    <n v="293.06"/>
    <n v="1.1000000000000001"/>
    <n v="5.0999999999999996"/>
    <n v="2.4"/>
    <n v="128"/>
    <s v="Medium"/>
    <n v="1.079"/>
    <x v="0"/>
    <s v=""/>
    <n v="4.55"/>
    <n v="13"/>
    <n v="-0.79"/>
    <n v="-2.7"/>
    <s v="Wednesday"/>
    <s v="5-10 min"/>
    <n v="1"/>
    <s v="Between 1.0-1.2"/>
  </r>
  <r>
    <s v="RF009283"/>
    <d v="2026-03-25T10:12:00"/>
    <d v="2026-03-25T00:00:00"/>
    <n v="10"/>
    <x v="2"/>
    <x v="0"/>
    <n v="10.8"/>
    <n v="182.44"/>
    <n v="182.22"/>
    <n v="1"/>
    <n v="7"/>
    <n v="11.2"/>
    <n v="95"/>
    <s v="Medium"/>
    <n v="0.83299999999999996"/>
    <x v="0"/>
    <s v=""/>
    <n v="4.55"/>
    <n v="4"/>
    <n v="-0.22"/>
    <n v="4.2"/>
    <s v="Wednesday"/>
    <s v="5-10 min"/>
    <n v="1"/>
    <s v="Between 0.8-1.0"/>
  </r>
  <r>
    <s v="RF009284"/>
    <d v="2026-03-25T10:27:00"/>
    <d v="2026-03-25T00:00:00"/>
    <n v="10"/>
    <x v="2"/>
    <x v="1"/>
    <n v="3.7"/>
    <n v="85.93"/>
    <n v="90.03"/>
    <n v="1"/>
    <n v="2.1"/>
    <n v="9.6999999999999993"/>
    <n v="110"/>
    <s v="Medium"/>
    <n v="0.92800000000000005"/>
    <x v="0"/>
    <s v=""/>
    <n v="4.49"/>
    <n v="0"/>
    <n v="4.0999999999999996"/>
    <n v="7.6"/>
    <s v="Wednesday"/>
    <s v="0-5 min"/>
    <n v="1"/>
    <s v="Between 0.8-1.0"/>
  </r>
  <r>
    <s v="RF009285"/>
    <d v="2026-03-25T10:27:00"/>
    <d v="2026-03-25T00:00:00"/>
    <n v="10"/>
    <x v="1"/>
    <x v="1"/>
    <n v="5"/>
    <n v="112.81"/>
    <m/>
    <n v="1"/>
    <n v="5.8"/>
    <n v="8.3000000000000007"/>
    <n v="93"/>
    <s v="Medium"/>
    <n v="0.99199999999999999"/>
    <x v="1"/>
    <s v="Driver unavailable"/>
    <n v="4.6100000000000003"/>
    <n v="0"/>
    <m/>
    <n v="2.5"/>
    <s v="Wednesday"/>
    <s v="5-10 min"/>
    <n v="0"/>
    <s v="Between 0.8-1.0"/>
  </r>
  <r>
    <s v="RF009286"/>
    <d v="2026-03-25T10:51:00"/>
    <d v="2026-03-25T00:00:00"/>
    <n v="10"/>
    <x v="0"/>
    <x v="0"/>
    <n v="4.5"/>
    <n v="120.56"/>
    <n v="122.77"/>
    <n v="1.2"/>
    <n v="8.1"/>
    <n v="8.1"/>
    <n v="114"/>
    <s v="High"/>
    <n v="0.78400000000000003"/>
    <x v="0"/>
    <s v=""/>
    <n v="4.7300000000000004"/>
    <n v="3"/>
    <n v="2.21"/>
    <n v="0"/>
    <s v="Wednesday"/>
    <s v="5-10 min"/>
    <n v="1"/>
    <s v="Below 0.8"/>
  </r>
  <r>
    <s v="RF009287"/>
    <d v="2026-03-25T11:01:00"/>
    <d v="2026-03-25T00:00:00"/>
    <n v="11"/>
    <x v="1"/>
    <x v="0"/>
    <n v="8.6"/>
    <n v="160.38999999999999"/>
    <m/>
    <n v="1"/>
    <n v="6"/>
    <n v="2.7"/>
    <n v="81"/>
    <s v="Low"/>
    <n v="1.1339999999999999"/>
    <x v="2"/>
    <s v="ETA too high"/>
    <n v="4.97"/>
    <n v="7"/>
    <m/>
    <n v="-3.3"/>
    <s v="Wednesday"/>
    <s v="5-10 min"/>
    <n v="0"/>
    <s v="Between 1.0-1.2"/>
  </r>
  <r>
    <s v="RF009288"/>
    <d v="2026-03-25T11:18:00"/>
    <d v="2026-03-25T00:00:00"/>
    <n v="11"/>
    <x v="0"/>
    <x v="0"/>
    <n v="3.1"/>
    <n v="93.91"/>
    <n v="92.74"/>
    <n v="1"/>
    <n v="2.2000000000000002"/>
    <n v="3.9"/>
    <n v="108"/>
    <s v="Medium"/>
    <n v="0.84899999999999998"/>
    <x v="0"/>
    <s v=""/>
    <n v="4.47"/>
    <n v="12"/>
    <n v="-1.17"/>
    <n v="1.7"/>
    <s v="Wednesday"/>
    <s v="0-5 min"/>
    <n v="1"/>
    <s v="Between 0.8-1.0"/>
  </r>
  <r>
    <s v="RF009289"/>
    <d v="2026-03-25T11:24:00"/>
    <d v="2026-03-25T00:00:00"/>
    <n v="11"/>
    <x v="3"/>
    <x v="0"/>
    <n v="17.5"/>
    <n v="286.56"/>
    <n v="304.89"/>
    <n v="1.1000000000000001"/>
    <n v="4"/>
    <n v="10"/>
    <n v="67"/>
    <s v="Low"/>
    <n v="1.2270000000000001"/>
    <x v="0"/>
    <s v=""/>
    <n v="4.4800000000000004"/>
    <n v="2"/>
    <n v="18.329999999999998"/>
    <n v="6"/>
    <s v="Wednesday"/>
    <s v="0-5 min"/>
    <n v="1"/>
    <s v="Above 1.2"/>
  </r>
  <r>
    <s v="RF009290"/>
    <d v="2026-03-25T11:24:00"/>
    <d v="2026-03-25T00:00:00"/>
    <n v="11"/>
    <x v="3"/>
    <x v="1"/>
    <n v="18.100000000000001"/>
    <n v="353.71"/>
    <n v="333.52"/>
    <n v="1.1000000000000001"/>
    <n v="3.1"/>
    <n v="6"/>
    <n v="67"/>
    <s v="Low"/>
    <n v="2.2000000000000002"/>
    <x v="0"/>
    <s v=""/>
    <n v="4.91"/>
    <n v="0"/>
    <n v="-20.190000000000001"/>
    <n v="2.9"/>
    <s v="Wednesday"/>
    <s v="0-5 min"/>
    <n v="1"/>
    <s v="Above 1.2"/>
  </r>
  <r>
    <s v="RF009291"/>
    <d v="2026-03-25T11:32:00"/>
    <d v="2026-03-25T00:00:00"/>
    <n v="11"/>
    <x v="4"/>
    <x v="0"/>
    <n v="7.6"/>
    <n v="145.77000000000001"/>
    <n v="144"/>
    <n v="1"/>
    <n v="4.7"/>
    <n v="4.5"/>
    <n v="55"/>
    <s v="Low"/>
    <n v="1.4219999999999999"/>
    <x v="0"/>
    <s v=""/>
    <n v="4.66"/>
    <n v="2"/>
    <n v="-1.77"/>
    <n v="-0.2"/>
    <s v="Wednesday"/>
    <s v="0-5 min"/>
    <n v="1"/>
    <s v="Above 1.2"/>
  </r>
  <r>
    <s v="RF009292"/>
    <d v="2026-03-25T11:45:00"/>
    <d v="2026-03-25T00:00:00"/>
    <n v="11"/>
    <x v="3"/>
    <x v="1"/>
    <n v="4.5999999999999996"/>
    <n v="104.49"/>
    <n v="101.64"/>
    <n v="1"/>
    <n v="2"/>
    <n v="1.5"/>
    <n v="72"/>
    <s v="Low"/>
    <n v="2.1640000000000001"/>
    <x v="0"/>
    <s v=""/>
    <n v="4.59"/>
    <n v="0"/>
    <n v="-2.85"/>
    <n v="-0.5"/>
    <s v="Wednesday"/>
    <s v="0-5 min"/>
    <n v="1"/>
    <s v="Above 1.2"/>
  </r>
  <r>
    <s v="RF009293"/>
    <d v="2026-03-25T12:02:00"/>
    <d v="2026-03-25T00:00:00"/>
    <n v="12"/>
    <x v="1"/>
    <x v="1"/>
    <n v="13.2"/>
    <n v="238.06"/>
    <n v="222.29"/>
    <n v="1"/>
    <n v="3"/>
    <n v="4.8"/>
    <n v="107"/>
    <s v="Medium"/>
    <n v="1.1719999999999999"/>
    <x v="0"/>
    <s v=""/>
    <n v="4.7699999999999996"/>
    <n v="0"/>
    <n v="-15.77"/>
    <n v="1.8"/>
    <s v="Wednesday"/>
    <s v="0-5 min"/>
    <n v="1"/>
    <s v="Between 1.0-1.2"/>
  </r>
  <r>
    <s v="RF009294"/>
    <d v="2026-03-25T12:09:00"/>
    <d v="2026-03-25T00:00:00"/>
    <n v="12"/>
    <x v="2"/>
    <x v="0"/>
    <n v="10.4"/>
    <n v="186.93"/>
    <n v="192.45"/>
    <n v="1"/>
    <n v="4.7"/>
    <n v="2.6"/>
    <n v="128"/>
    <s v="Medium"/>
    <n v="1.1779999999999999"/>
    <x v="0"/>
    <s v=""/>
    <n v="4.62"/>
    <n v="29"/>
    <n v="5.52"/>
    <n v="-2.1"/>
    <s v="Wednesday"/>
    <s v="0-5 min"/>
    <n v="1"/>
    <s v="Between 1.0-1.2"/>
  </r>
  <r>
    <s v="RF009295"/>
    <d v="2026-03-25T12:10:00"/>
    <d v="2026-03-25T00:00:00"/>
    <n v="12"/>
    <x v="3"/>
    <x v="0"/>
    <n v="2.7"/>
    <n v="72.849999999999994"/>
    <n v="76.42"/>
    <n v="1"/>
    <n v="3.4"/>
    <n v="5.0999999999999996"/>
    <n v="75"/>
    <s v="Low"/>
    <n v="1.6120000000000001"/>
    <x v="0"/>
    <s v=""/>
    <n v="4.54"/>
    <n v="1"/>
    <n v="3.57"/>
    <n v="1.7"/>
    <s v="Wednesday"/>
    <s v="0-5 min"/>
    <n v="1"/>
    <s v="Above 1.2"/>
  </r>
  <r>
    <s v="RF009296"/>
    <d v="2026-03-25T12:12:00"/>
    <d v="2026-03-25T00:00:00"/>
    <n v="12"/>
    <x v="4"/>
    <x v="0"/>
    <n v="6"/>
    <n v="137.57"/>
    <n v="140.53"/>
    <n v="1"/>
    <n v="8"/>
    <n v="12.1"/>
    <n v="59"/>
    <s v="Low"/>
    <n v="2.2000000000000002"/>
    <x v="0"/>
    <s v=""/>
    <n v="4.67"/>
    <n v="5"/>
    <n v="2.96"/>
    <n v="4.0999999999999996"/>
    <s v="Wednesday"/>
    <s v="5-10 min"/>
    <n v="1"/>
    <s v="Above 1.2"/>
  </r>
  <r>
    <s v="RF009297"/>
    <d v="2026-03-25T12:24:00"/>
    <d v="2026-03-25T00:00:00"/>
    <n v="12"/>
    <x v="0"/>
    <x v="0"/>
    <n v="5.8"/>
    <n v="120.08"/>
    <n v="124.13"/>
    <n v="1"/>
    <n v="4.3"/>
    <n v="6.5"/>
    <n v="107"/>
    <s v="Medium"/>
    <n v="0.89700000000000002"/>
    <x v="0"/>
    <s v=""/>
    <n v="4.7699999999999996"/>
    <n v="7"/>
    <n v="4.05"/>
    <n v="2.2000000000000002"/>
    <s v="Wednesday"/>
    <s v="0-5 min"/>
    <n v="1"/>
    <s v="Between 0.8-1.0"/>
  </r>
  <r>
    <s v="RF009298"/>
    <d v="2026-03-25T12:31:00"/>
    <d v="2026-03-25T00:00:00"/>
    <n v="12"/>
    <x v="3"/>
    <x v="0"/>
    <n v="0.7"/>
    <n v="54.07"/>
    <n v="54.25"/>
    <n v="1.1000000000000001"/>
    <n v="4.3"/>
    <n v="5.5"/>
    <n v="64"/>
    <s v="Low"/>
    <n v="1.4890000000000001"/>
    <x v="0"/>
    <s v=""/>
    <n v="4.5"/>
    <n v="24"/>
    <n v="0.18"/>
    <n v="1.2"/>
    <s v="Wednesday"/>
    <s v="0-5 min"/>
    <n v="1"/>
    <s v="Above 1.2"/>
  </r>
  <r>
    <s v="RF009299"/>
    <d v="2026-03-25T12:36:00"/>
    <d v="2026-03-25T00:00:00"/>
    <n v="12"/>
    <x v="0"/>
    <x v="1"/>
    <n v="9.9"/>
    <n v="223.31"/>
    <m/>
    <n v="1.1000000000000001"/>
    <n v="2"/>
    <n v="1"/>
    <n v="121"/>
    <s v="Low"/>
    <n v="1.573"/>
    <x v="2"/>
    <s v="ETA too high"/>
    <n v="4.93"/>
    <n v="0"/>
    <m/>
    <n v="-1"/>
    <s v="Wednesday"/>
    <s v="0-5 min"/>
    <n v="0"/>
    <s v="Above 1.2"/>
  </r>
  <r>
    <s v="RF009300"/>
    <d v="2026-03-25T12:59:00"/>
    <d v="2026-03-25T00:00:00"/>
    <n v="12"/>
    <x v="1"/>
    <x v="0"/>
    <n v="4.7"/>
    <n v="103.61"/>
    <n v="101.66"/>
    <n v="1"/>
    <n v="2.2999999999999998"/>
    <n v="4.5"/>
    <n v="88"/>
    <s v="Low"/>
    <n v="1.161"/>
    <x v="0"/>
    <s v=""/>
    <n v="4.6900000000000004"/>
    <n v="5"/>
    <n v="-1.95"/>
    <n v="2.2000000000000002"/>
    <s v="Wednesday"/>
    <s v="0-5 min"/>
    <n v="1"/>
    <s v="Between 1.0-1.2"/>
  </r>
  <r>
    <s v="RF009301"/>
    <d v="2026-03-25T13:36:00"/>
    <d v="2026-03-25T00:00:00"/>
    <n v="13"/>
    <x v="4"/>
    <x v="0"/>
    <n v="7.4"/>
    <n v="134.38999999999999"/>
    <n v="134.34"/>
    <n v="1"/>
    <n v="6"/>
    <n v="4"/>
    <n v="57"/>
    <s v="Low"/>
    <n v="1.5629999999999999"/>
    <x v="0"/>
    <s v=""/>
    <n v="4.6900000000000004"/>
    <n v="13"/>
    <n v="-0.05"/>
    <n v="-2"/>
    <s v="Wednesday"/>
    <s v="5-10 min"/>
    <n v="1"/>
    <s v="Above 1.2"/>
  </r>
  <r>
    <s v="RF009302"/>
    <d v="2026-03-25T14:05:00"/>
    <d v="2026-03-25T00:00:00"/>
    <n v="14"/>
    <x v="1"/>
    <x v="1"/>
    <n v="12.5"/>
    <n v="253.31"/>
    <n v="249.59"/>
    <n v="1"/>
    <n v="3.1"/>
    <n v="6.3"/>
    <n v="82"/>
    <s v="Low"/>
    <n v="1.5109999999999999"/>
    <x v="0"/>
    <s v=""/>
    <n v="4.6100000000000003"/>
    <n v="0"/>
    <n v="-3.72"/>
    <n v="3.2"/>
    <s v="Wednesday"/>
    <s v="0-5 min"/>
    <n v="1"/>
    <s v="Above 1.2"/>
  </r>
  <r>
    <s v="RF009303"/>
    <d v="2026-03-25T14:14:00"/>
    <d v="2026-03-25T00:00:00"/>
    <n v="14"/>
    <x v="1"/>
    <x v="0"/>
    <n v="6.6"/>
    <n v="123.35"/>
    <n v="126.77"/>
    <n v="1"/>
    <n v="4.0999999999999996"/>
    <n v="7.3"/>
    <n v="99"/>
    <s v="Low"/>
    <n v="1.2509999999999999"/>
    <x v="0"/>
    <s v=""/>
    <n v="4.6399999999999997"/>
    <n v="7"/>
    <n v="3.42"/>
    <n v="3.2"/>
    <s v="Wednesday"/>
    <s v="0-5 min"/>
    <n v="1"/>
    <s v="Above 1.2"/>
  </r>
  <r>
    <s v="RF009304"/>
    <d v="2026-03-25T14:15:00"/>
    <d v="2026-03-25T00:00:00"/>
    <n v="14"/>
    <x v="0"/>
    <x v="1"/>
    <n v="10.3"/>
    <n v="212.54"/>
    <n v="196.08"/>
    <n v="1.1000000000000001"/>
    <n v="3.2"/>
    <n v="1"/>
    <n v="140"/>
    <s v="Medium"/>
    <n v="1.2370000000000001"/>
    <x v="0"/>
    <s v=""/>
    <n v="4.57"/>
    <n v="0"/>
    <n v="-16.46"/>
    <n v="-2.2000000000000002"/>
    <s v="Wednesday"/>
    <s v="0-5 min"/>
    <n v="1"/>
    <s v="Above 1.2"/>
  </r>
  <r>
    <s v="RF009305"/>
    <d v="2026-03-25T14:29:00"/>
    <d v="2026-03-25T00:00:00"/>
    <n v="14"/>
    <x v="4"/>
    <x v="1"/>
    <n v="5.6"/>
    <n v="107.95"/>
    <n v="118.57"/>
    <n v="1"/>
    <n v="5.7"/>
    <n v="3.9"/>
    <n v="69"/>
    <s v="Low"/>
    <n v="1.6180000000000001"/>
    <x v="0"/>
    <s v=""/>
    <n v="4.95"/>
    <n v="0"/>
    <n v="10.62"/>
    <n v="-1.8"/>
    <s v="Wednesday"/>
    <s v="5-10 min"/>
    <n v="1"/>
    <s v="Above 1.2"/>
  </r>
  <r>
    <s v="RF009306"/>
    <d v="2026-03-25T14:49:00"/>
    <d v="2026-03-25T00:00:00"/>
    <n v="14"/>
    <x v="3"/>
    <x v="0"/>
    <n v="1.6"/>
    <n v="61.4"/>
    <m/>
    <n v="1"/>
    <n v="2"/>
    <m/>
    <n v="67"/>
    <s v="Low"/>
    <n v="1.92"/>
    <x v="3"/>
    <s v="No driver available"/>
    <n v="4.75"/>
    <n v="7"/>
    <m/>
    <m/>
    <s v="Wednesday"/>
    <s v="0-5 min"/>
    <n v="0"/>
    <s v="Above 1.2"/>
  </r>
  <r>
    <s v="RF009307"/>
    <d v="2026-03-25T14:59:00"/>
    <d v="2026-03-25T00:00:00"/>
    <n v="14"/>
    <x v="0"/>
    <x v="1"/>
    <n v="14.8"/>
    <n v="241.15"/>
    <n v="249.79"/>
    <n v="1"/>
    <n v="3.1"/>
    <n v="2"/>
    <n v="119"/>
    <s v="Medium"/>
    <n v="1.04"/>
    <x v="0"/>
    <s v=""/>
    <n v="4.63"/>
    <n v="0"/>
    <n v="8.64"/>
    <n v="-1.1000000000000001"/>
    <s v="Wednesday"/>
    <s v="0-5 min"/>
    <n v="1"/>
    <s v="Between 1.0-1.2"/>
  </r>
  <r>
    <s v="RF009308"/>
    <d v="2026-03-25T15:09:00"/>
    <d v="2026-03-25T00:00:00"/>
    <n v="15"/>
    <x v="4"/>
    <x v="0"/>
    <n v="15.4"/>
    <n v="299.22000000000003"/>
    <n v="299.08999999999997"/>
    <n v="1"/>
    <n v="5.4"/>
    <n v="4.5"/>
    <n v="56"/>
    <s v="Low"/>
    <n v="1.544"/>
    <x v="0"/>
    <s v=""/>
    <n v="4.55"/>
    <n v="3"/>
    <n v="-0.13"/>
    <n v="-0.9"/>
    <s v="Wednesday"/>
    <s v="5-10 min"/>
    <n v="1"/>
    <s v="Above 1.2"/>
  </r>
  <r>
    <s v="RF009309"/>
    <d v="2026-03-25T15:22:00"/>
    <d v="2026-03-25T00:00:00"/>
    <n v="15"/>
    <x v="3"/>
    <x v="0"/>
    <n v="2.6"/>
    <n v="74.59"/>
    <m/>
    <n v="1"/>
    <n v="3.8"/>
    <m/>
    <n v="71"/>
    <s v="Low"/>
    <n v="2.2000000000000002"/>
    <x v="3"/>
    <s v="No driver available"/>
    <n v="4.63"/>
    <n v="12"/>
    <m/>
    <m/>
    <s v="Wednesday"/>
    <s v="0-5 min"/>
    <n v="0"/>
    <s v="Above 1.2"/>
  </r>
  <r>
    <s v="RF009310"/>
    <d v="2026-03-25T15:52:00"/>
    <d v="2026-03-25T00:00:00"/>
    <n v="15"/>
    <x v="3"/>
    <x v="0"/>
    <n v="18.5"/>
    <n v="343.03"/>
    <n v="341.22"/>
    <n v="1"/>
    <n v="2"/>
    <n v="4.8"/>
    <n v="71"/>
    <s v="Low"/>
    <n v="1.9"/>
    <x v="0"/>
    <s v=""/>
    <n v="4.82"/>
    <n v="1"/>
    <n v="-1.81"/>
    <n v="2.8"/>
    <s v="Wednesday"/>
    <s v="0-5 min"/>
    <n v="1"/>
    <s v="Above 1.2"/>
  </r>
  <r>
    <s v="RF009311"/>
    <d v="2026-03-25T15:56:00"/>
    <d v="2026-03-25T00:00:00"/>
    <n v="15"/>
    <x v="0"/>
    <x v="0"/>
    <n v="5.0999999999999996"/>
    <n v="126.82"/>
    <n v="127.84"/>
    <n v="1.1000000000000001"/>
    <n v="4.5999999999999996"/>
    <n v="7.6"/>
    <n v="114"/>
    <s v="Medium"/>
    <n v="0.96099999999999997"/>
    <x v="0"/>
    <s v=""/>
    <n v="4.6500000000000004"/>
    <n v="8"/>
    <n v="1.02"/>
    <n v="3"/>
    <s v="Wednesday"/>
    <s v="0-5 min"/>
    <n v="1"/>
    <s v="Between 0.8-1.0"/>
  </r>
  <r>
    <s v="RF009312"/>
    <d v="2026-03-25T16:00:00"/>
    <d v="2026-03-25T00:00:00"/>
    <n v="16"/>
    <x v="0"/>
    <x v="0"/>
    <n v="6.1"/>
    <n v="134.43"/>
    <n v="146.81"/>
    <n v="1"/>
    <n v="2"/>
    <n v="4.8"/>
    <n v="124"/>
    <s v="Low"/>
    <n v="1.3779999999999999"/>
    <x v="0"/>
    <s v=""/>
    <n v="4.68"/>
    <n v="28"/>
    <n v="12.38"/>
    <n v="2.8"/>
    <s v="Wednesday"/>
    <s v="0-5 min"/>
    <n v="1"/>
    <s v="Above 1.2"/>
  </r>
  <r>
    <s v="RF009313"/>
    <d v="2026-03-25T16:04:00"/>
    <d v="2026-03-25T00:00:00"/>
    <n v="16"/>
    <x v="2"/>
    <x v="0"/>
    <n v="9.6"/>
    <n v="210.63"/>
    <n v="205.43"/>
    <n v="1.1000000000000001"/>
    <n v="5.6"/>
    <n v="11.8"/>
    <n v="102"/>
    <s v="Medium"/>
    <n v="0.86899999999999999"/>
    <x v="0"/>
    <s v=""/>
    <n v="4.74"/>
    <n v="6"/>
    <n v="-5.2"/>
    <n v="6.2"/>
    <s v="Wednesday"/>
    <s v="5-10 min"/>
    <n v="1"/>
    <s v="Between 0.8-1.0"/>
  </r>
  <r>
    <s v="RF009314"/>
    <d v="2026-03-25T16:17:00"/>
    <d v="2026-03-25T00:00:00"/>
    <n v="16"/>
    <x v="1"/>
    <x v="0"/>
    <n v="8.1"/>
    <n v="168.47"/>
    <n v="169.19"/>
    <n v="1"/>
    <n v="6.9"/>
    <n v="7"/>
    <n v="78"/>
    <s v="Medium"/>
    <n v="0.93700000000000006"/>
    <x v="0"/>
    <s v=""/>
    <n v="4.6100000000000003"/>
    <n v="3"/>
    <n v="0.72"/>
    <n v="0.1"/>
    <s v="Wednesday"/>
    <s v="5-10 min"/>
    <n v="1"/>
    <s v="Between 0.8-1.0"/>
  </r>
  <r>
    <s v="RF009315"/>
    <d v="2026-03-25T16:20:00"/>
    <d v="2026-03-25T00:00:00"/>
    <n v="16"/>
    <x v="4"/>
    <x v="0"/>
    <n v="1.1000000000000001"/>
    <n v="54.43"/>
    <n v="53"/>
    <n v="1"/>
    <n v="3.5"/>
    <n v="6.3"/>
    <n v="52"/>
    <s v="Low"/>
    <n v="1.393"/>
    <x v="0"/>
    <s v=""/>
    <n v="4.7"/>
    <n v="2"/>
    <n v="-1.43"/>
    <n v="2.8"/>
    <s v="Wednesday"/>
    <s v="0-5 min"/>
    <n v="1"/>
    <s v="Above 1.2"/>
  </r>
  <r>
    <s v="RF009316"/>
    <d v="2026-03-25T16:34:00"/>
    <d v="2026-03-25T00:00:00"/>
    <n v="16"/>
    <x v="0"/>
    <x v="0"/>
    <n v="13.5"/>
    <n v="255.42"/>
    <n v="260.95999999999998"/>
    <n v="1.1000000000000001"/>
    <n v="7.7"/>
    <n v="1.7"/>
    <n v="129"/>
    <s v="Medium"/>
    <n v="0.92400000000000004"/>
    <x v="0"/>
    <s v=""/>
    <n v="5"/>
    <n v="11"/>
    <n v="5.54"/>
    <n v="-6"/>
    <s v="Wednesday"/>
    <s v="5-10 min"/>
    <n v="1"/>
    <s v="Between 0.8-1.0"/>
  </r>
  <r>
    <s v="RF009317"/>
    <d v="2026-03-25T16:39:00"/>
    <d v="2026-03-25T00:00:00"/>
    <n v="16"/>
    <x v="1"/>
    <x v="0"/>
    <n v="5.6"/>
    <n v="136.02000000000001"/>
    <m/>
    <n v="1.1000000000000001"/>
    <n v="6.2"/>
    <n v="2.9"/>
    <n v="90"/>
    <s v="Low"/>
    <n v="1.1659999999999999"/>
    <x v="1"/>
    <s v="Pickup too far"/>
    <n v="4.76"/>
    <n v="19"/>
    <m/>
    <n v="-3.3"/>
    <s v="Wednesday"/>
    <s v="5-10 min"/>
    <n v="0"/>
    <s v="Between 1.0-1.2"/>
  </r>
  <r>
    <s v="RF009318"/>
    <d v="2026-03-25T16:41:00"/>
    <d v="2026-03-25T00:00:00"/>
    <n v="16"/>
    <x v="2"/>
    <x v="1"/>
    <n v="4.2"/>
    <n v="109.04"/>
    <m/>
    <n v="1"/>
    <n v="7.2"/>
    <n v="10"/>
    <n v="95"/>
    <s v="Medium"/>
    <n v="0.879"/>
    <x v="2"/>
    <s v="ETA too high"/>
    <n v="4.76"/>
    <n v="0"/>
    <m/>
    <n v="2.8"/>
    <s v="Wednesday"/>
    <s v="5-10 min"/>
    <n v="0"/>
    <s v="Between 0.8-1.0"/>
  </r>
  <r>
    <s v="RF009319"/>
    <d v="2026-03-25T16:48:00"/>
    <d v="2026-03-25T00:00:00"/>
    <n v="16"/>
    <x v="1"/>
    <x v="0"/>
    <n v="9.1999999999999993"/>
    <n v="186.75"/>
    <n v="180.83"/>
    <n v="1.1000000000000001"/>
    <n v="2"/>
    <n v="3"/>
    <n v="92"/>
    <s v="Medium"/>
    <n v="0.99"/>
    <x v="0"/>
    <s v=""/>
    <n v="4.57"/>
    <n v="5"/>
    <n v="-5.92"/>
    <n v="1"/>
    <s v="Wednesday"/>
    <s v="0-5 min"/>
    <n v="1"/>
    <s v="Between 0.8-1.0"/>
  </r>
  <r>
    <s v="RF009320"/>
    <d v="2026-03-25T16:54:00"/>
    <d v="2026-03-25T00:00:00"/>
    <n v="16"/>
    <x v="1"/>
    <x v="1"/>
    <n v="7.4"/>
    <n v="154.30000000000001"/>
    <n v="154.97"/>
    <n v="1.1000000000000001"/>
    <n v="4.2"/>
    <n v="5"/>
    <n v="90"/>
    <s v="Medium"/>
    <n v="1.085"/>
    <x v="0"/>
    <s v=""/>
    <n v="4.8899999999999997"/>
    <n v="0"/>
    <n v="0.67"/>
    <n v="0.8"/>
    <s v="Wednesday"/>
    <s v="0-5 min"/>
    <n v="1"/>
    <s v="Between 1.0-1.2"/>
  </r>
  <r>
    <s v="RF009321"/>
    <d v="2026-03-25T17:01:00"/>
    <d v="2026-03-25T00:00:00"/>
    <n v="17"/>
    <x v="1"/>
    <x v="1"/>
    <n v="15"/>
    <n v="248.35"/>
    <m/>
    <n v="1"/>
    <n v="6.5"/>
    <n v="6.8"/>
    <n v="75"/>
    <s v="Low"/>
    <n v="1.101"/>
    <x v="2"/>
    <s v="ETA too high"/>
    <n v="4.59"/>
    <n v="0"/>
    <m/>
    <n v="0.3"/>
    <s v="Wednesday"/>
    <s v="5-10 min"/>
    <n v="0"/>
    <s v="Between 1.0-1.2"/>
  </r>
  <r>
    <s v="RF009322"/>
    <d v="2026-03-25T17:06:00"/>
    <d v="2026-03-25T00:00:00"/>
    <n v="17"/>
    <x v="2"/>
    <x v="0"/>
    <n v="14.2"/>
    <n v="311.77"/>
    <n v="314.32"/>
    <n v="1.3"/>
    <n v="5.8"/>
    <n v="1"/>
    <n v="85"/>
    <s v="Medium"/>
    <n v="0.71199999999999997"/>
    <x v="0"/>
    <s v=""/>
    <n v="4.79"/>
    <n v="4"/>
    <n v="2.5499999999999998"/>
    <n v="-4.8"/>
    <s v="Wednesday"/>
    <s v="5-10 min"/>
    <n v="1"/>
    <s v="Below 0.8"/>
  </r>
  <r>
    <s v="RF009323"/>
    <d v="2026-03-25T17:37:00"/>
    <d v="2026-03-25T00:00:00"/>
    <n v="17"/>
    <x v="2"/>
    <x v="0"/>
    <n v="4.2"/>
    <n v="104.29"/>
    <n v="100.3"/>
    <n v="1.1000000000000001"/>
    <n v="3.4"/>
    <n v="1.4"/>
    <n v="81"/>
    <s v="Medium"/>
    <n v="0.67700000000000005"/>
    <x v="0"/>
    <s v=""/>
    <n v="4.3099999999999996"/>
    <n v="4"/>
    <n v="-3.99"/>
    <n v="-2"/>
    <s v="Wednesday"/>
    <s v="0-5 min"/>
    <n v="1"/>
    <s v="Below 0.8"/>
  </r>
  <r>
    <s v="RF009324"/>
    <d v="2026-03-25T18:05:00"/>
    <d v="2026-03-25T00:00:00"/>
    <n v="18"/>
    <x v="3"/>
    <x v="1"/>
    <n v="5.2"/>
    <n v="118.5"/>
    <n v="127.4"/>
    <n v="1.1000000000000001"/>
    <n v="9.1"/>
    <n v="9.8000000000000007"/>
    <n v="42"/>
    <s v="Medium"/>
    <n v="0.70099999999999996"/>
    <x v="0"/>
    <s v=""/>
    <n v="4.5599999999999996"/>
    <n v="0"/>
    <n v="8.9"/>
    <n v="0.7"/>
    <s v="Wednesday"/>
    <s v="5-10 min"/>
    <n v="1"/>
    <s v="Below 0.8"/>
  </r>
  <r>
    <s v="RF009325"/>
    <d v="2026-03-25T18:16:00"/>
    <d v="2026-03-25T00:00:00"/>
    <n v="18"/>
    <x v="3"/>
    <x v="0"/>
    <n v="2.6"/>
    <n v="78.3"/>
    <n v="78.260000000000005"/>
    <n v="1.1000000000000001"/>
    <n v="7.5"/>
    <n v="12.2"/>
    <n v="48"/>
    <s v="Low"/>
    <n v="0.97699999999999998"/>
    <x v="0"/>
    <s v=""/>
    <n v="4.6100000000000003"/>
    <n v="1"/>
    <n v="-0.04"/>
    <n v="4.7"/>
    <s v="Wednesday"/>
    <s v="5-10 min"/>
    <n v="1"/>
    <s v="Between 0.8-1.0"/>
  </r>
  <r>
    <s v="RF009326"/>
    <d v="2026-03-25T18:20:00"/>
    <d v="2026-03-25T00:00:00"/>
    <n v="18"/>
    <x v="1"/>
    <x v="0"/>
    <n v="14.2"/>
    <n v="233.33"/>
    <n v="216.37"/>
    <n v="1"/>
    <n v="9.1"/>
    <n v="10.6"/>
    <n v="72"/>
    <s v="Medium"/>
    <n v="0.84699999999999998"/>
    <x v="0"/>
    <s v=""/>
    <n v="4.66"/>
    <n v="1"/>
    <n v="-16.96"/>
    <n v="1.5"/>
    <s v="Wednesday"/>
    <s v="5-10 min"/>
    <n v="1"/>
    <s v="Between 0.8-1.0"/>
  </r>
  <r>
    <s v="RF009327"/>
    <d v="2026-03-25T18:27:00"/>
    <d v="2026-03-25T00:00:00"/>
    <n v="18"/>
    <x v="3"/>
    <x v="1"/>
    <n v="11.8"/>
    <n v="239.01"/>
    <n v="251.55"/>
    <n v="1"/>
    <n v="2"/>
    <n v="2.2999999999999998"/>
    <n v="60"/>
    <s v="Low"/>
    <n v="1.3740000000000001"/>
    <x v="0"/>
    <s v=""/>
    <n v="4.6399999999999997"/>
    <n v="0"/>
    <n v="12.54"/>
    <n v="0.3"/>
    <s v="Wednesday"/>
    <s v="0-5 min"/>
    <n v="1"/>
    <s v="Above 1.2"/>
  </r>
  <r>
    <s v="RF009328"/>
    <d v="2026-03-25T18:52:00"/>
    <d v="2026-03-25T00:00:00"/>
    <n v="18"/>
    <x v="0"/>
    <x v="0"/>
    <n v="4.2"/>
    <n v="150.28"/>
    <n v="146.71"/>
    <n v="1.4"/>
    <n v="8.1"/>
    <n v="9"/>
    <n v="106"/>
    <s v="High"/>
    <n v="0.60799999999999998"/>
    <x v="0"/>
    <s v=""/>
    <n v="4.96"/>
    <n v="5"/>
    <n v="-3.57"/>
    <n v="0.9"/>
    <s v="Wednesday"/>
    <s v="5-10 min"/>
    <n v="1"/>
    <s v="Below 0.8"/>
  </r>
  <r>
    <s v="RF009329"/>
    <d v="2026-03-25T19:09:00"/>
    <d v="2026-03-25T00:00:00"/>
    <n v="19"/>
    <x v="4"/>
    <x v="0"/>
    <n v="10.9"/>
    <n v="190.29"/>
    <m/>
    <n v="1"/>
    <n v="4.5"/>
    <n v="3.1"/>
    <n v="47"/>
    <s v="Low"/>
    <n v="1.0309999999999999"/>
    <x v="1"/>
    <s v="Pickup too far"/>
    <n v="4.71"/>
    <n v="4"/>
    <m/>
    <n v="-1.4"/>
    <s v="Wednesday"/>
    <s v="0-5 min"/>
    <n v="0"/>
    <s v="Between 1.0-1.2"/>
  </r>
  <r>
    <s v="RF009330"/>
    <d v="2026-03-25T19:24:00"/>
    <d v="2026-03-25T00:00:00"/>
    <n v="19"/>
    <x v="0"/>
    <x v="0"/>
    <n v="3.2"/>
    <n v="132.75"/>
    <n v="129.75"/>
    <n v="1.4"/>
    <n v="7.3"/>
    <n v="12.8"/>
    <n v="75"/>
    <s v="High"/>
    <n v="0.432"/>
    <x v="0"/>
    <s v=""/>
    <n v="4.96"/>
    <n v="10"/>
    <n v="-3"/>
    <n v="5.5"/>
    <s v="Wednesday"/>
    <s v="5-10 min"/>
    <n v="1"/>
    <s v="Below 0.8"/>
  </r>
  <r>
    <s v="RF009331"/>
    <d v="2026-03-25T19:28:00"/>
    <d v="2026-03-25T00:00:00"/>
    <n v="19"/>
    <x v="0"/>
    <x v="1"/>
    <n v="7.7"/>
    <n v="241.98"/>
    <n v="229.23"/>
    <n v="1.5"/>
    <n v="9.1"/>
    <n v="9.4"/>
    <n v="100"/>
    <s v="High"/>
    <n v="0.56899999999999995"/>
    <x v="0"/>
    <s v=""/>
    <n v="4.53"/>
    <n v="0"/>
    <n v="-12.75"/>
    <n v="0.3"/>
    <s v="Wednesday"/>
    <s v="5-10 min"/>
    <n v="1"/>
    <s v="Below 0.8"/>
  </r>
  <r>
    <s v="RF009332"/>
    <d v="2026-03-25T19:29:00"/>
    <d v="2026-03-25T00:00:00"/>
    <n v="19"/>
    <x v="1"/>
    <x v="0"/>
    <n v="8.3000000000000007"/>
    <n v="181.79"/>
    <n v="179.13"/>
    <n v="1.2"/>
    <n v="7.8"/>
    <n v="13.5"/>
    <n v="60"/>
    <s v="Medium"/>
    <n v="0.68200000000000005"/>
    <x v="0"/>
    <s v=""/>
    <n v="4.4800000000000004"/>
    <n v="3"/>
    <n v="-2.66"/>
    <n v="5.7"/>
    <s v="Wednesday"/>
    <s v="5-10 min"/>
    <n v="1"/>
    <s v="Below 0.8"/>
  </r>
  <r>
    <s v="RF009333"/>
    <d v="2026-03-25T19:32:00"/>
    <d v="2026-03-25T00:00:00"/>
    <n v="19"/>
    <x v="0"/>
    <x v="0"/>
    <n v="7.4"/>
    <n v="173.24"/>
    <n v="174.21"/>
    <n v="1.1000000000000001"/>
    <n v="6.4"/>
    <n v="6.4"/>
    <n v="107"/>
    <s v="Medium"/>
    <n v="0.77600000000000002"/>
    <x v="0"/>
    <s v=""/>
    <n v="5"/>
    <n v="4"/>
    <n v="0.97"/>
    <n v="0"/>
    <s v="Wednesday"/>
    <s v="5-10 min"/>
    <n v="1"/>
    <s v="Below 0.8"/>
  </r>
  <r>
    <s v="RF009334"/>
    <d v="2026-03-25T19:45:00"/>
    <d v="2026-03-25T00:00:00"/>
    <n v="19"/>
    <x v="0"/>
    <x v="1"/>
    <n v="1.9"/>
    <n v="89.57"/>
    <m/>
    <n v="1.2"/>
    <n v="11"/>
    <n v="11.7"/>
    <n v="107"/>
    <s v="High"/>
    <n v="0.71799999999999997"/>
    <x v="1"/>
    <s v="Pickup too far"/>
    <n v="4.54"/>
    <n v="0"/>
    <m/>
    <n v="0.7"/>
    <s v="Wednesday"/>
    <s v="10-15 min"/>
    <n v="0"/>
    <s v="Below 0.8"/>
  </r>
  <r>
    <s v="RF009335"/>
    <d v="2026-03-25T19:48:00"/>
    <d v="2026-03-25T00:00:00"/>
    <n v="19"/>
    <x v="0"/>
    <x v="0"/>
    <n v="10.1"/>
    <n v="223.76"/>
    <n v="224.4"/>
    <n v="1.3"/>
    <n v="4.0999999999999996"/>
    <n v="4.8"/>
    <n v="97"/>
    <s v="High"/>
    <n v="0.60299999999999998"/>
    <x v="0"/>
    <s v=""/>
    <n v="4.78"/>
    <n v="9"/>
    <n v="0.64"/>
    <n v="0.7"/>
    <s v="Wednesday"/>
    <s v="0-5 min"/>
    <n v="1"/>
    <s v="Below 0.8"/>
  </r>
  <r>
    <s v="RF009336"/>
    <d v="2026-03-25T19:57:00"/>
    <d v="2026-03-25T00:00:00"/>
    <n v="19"/>
    <x v="0"/>
    <x v="0"/>
    <n v="3.6"/>
    <n v="115.31"/>
    <m/>
    <n v="1.1000000000000001"/>
    <n v="7.5"/>
    <n v="9.1999999999999993"/>
    <n v="106"/>
    <s v="Medium"/>
    <n v="0.82499999999999996"/>
    <x v="2"/>
    <s v="Fare too high"/>
    <n v="4.67"/>
    <n v="12"/>
    <m/>
    <n v="1.7"/>
    <s v="Wednesday"/>
    <s v="5-10 min"/>
    <n v="0"/>
    <s v="Between 0.8-1.0"/>
  </r>
  <r>
    <s v="RF009337"/>
    <d v="2026-03-25T20:00:00"/>
    <d v="2026-03-25T00:00:00"/>
    <n v="20"/>
    <x v="3"/>
    <x v="1"/>
    <n v="2.1"/>
    <n v="68.7"/>
    <n v="65.89"/>
    <n v="1"/>
    <n v="2.4"/>
    <n v="1"/>
    <n v="62"/>
    <s v="Low"/>
    <n v="1.1759999999999999"/>
    <x v="0"/>
    <s v=""/>
    <n v="4.49"/>
    <n v="0"/>
    <n v="-2.81"/>
    <n v="-1.4"/>
    <s v="Wednesday"/>
    <s v="0-5 min"/>
    <n v="1"/>
    <s v="Between 1.0-1.2"/>
  </r>
  <r>
    <s v="RF009338"/>
    <d v="2026-03-25T20:10:00"/>
    <d v="2026-03-25T00:00:00"/>
    <n v="20"/>
    <x v="2"/>
    <x v="0"/>
    <n v="9.9"/>
    <n v="205.63"/>
    <n v="194.55"/>
    <n v="1.1000000000000001"/>
    <n v="7"/>
    <n v="8"/>
    <n v="95"/>
    <s v="Medium"/>
    <n v="0.76200000000000001"/>
    <x v="0"/>
    <s v=""/>
    <n v="4.45"/>
    <n v="10"/>
    <n v="-11.08"/>
    <n v="1"/>
    <s v="Wednesday"/>
    <s v="5-10 min"/>
    <n v="1"/>
    <s v="Below 0.8"/>
  </r>
  <r>
    <s v="RF009339"/>
    <d v="2026-03-25T20:12:00"/>
    <d v="2026-03-25T00:00:00"/>
    <n v="20"/>
    <x v="3"/>
    <x v="0"/>
    <n v="15.3"/>
    <n v="230.99"/>
    <n v="230.94"/>
    <n v="1"/>
    <n v="6.1"/>
    <n v="5"/>
    <n v="54"/>
    <s v="Low"/>
    <n v="1.385"/>
    <x v="0"/>
    <s v=""/>
    <n v="4.5599999999999996"/>
    <n v="19"/>
    <n v="-0.05"/>
    <n v="-1.1000000000000001"/>
    <s v="Wednesday"/>
    <s v="5-10 min"/>
    <n v="1"/>
    <s v="Above 1.2"/>
  </r>
  <r>
    <s v="RF009340"/>
    <d v="2026-03-25T20:24:00"/>
    <d v="2026-03-25T00:00:00"/>
    <n v="20"/>
    <x v="3"/>
    <x v="0"/>
    <n v="2"/>
    <n v="65.64"/>
    <n v="68.400000000000006"/>
    <n v="1"/>
    <n v="7.9"/>
    <n v="8.5"/>
    <n v="47"/>
    <s v="Low"/>
    <n v="1.196"/>
    <x v="0"/>
    <s v=""/>
    <n v="4.63"/>
    <n v="8"/>
    <n v="2.76"/>
    <n v="0.6"/>
    <s v="Wednesday"/>
    <s v="5-10 min"/>
    <n v="1"/>
    <s v="Between 1.0-1.2"/>
  </r>
  <r>
    <s v="RF009341"/>
    <d v="2026-03-25T20:33:00"/>
    <d v="2026-03-25T00:00:00"/>
    <n v="20"/>
    <x v="1"/>
    <x v="0"/>
    <n v="0.7"/>
    <n v="60.08"/>
    <n v="59.36"/>
    <n v="1.2"/>
    <n v="5.9"/>
    <n v="5.6"/>
    <n v="75"/>
    <s v="Medium"/>
    <n v="0.77900000000000003"/>
    <x v="0"/>
    <s v=""/>
    <n v="4.8"/>
    <n v="7"/>
    <n v="-0.72"/>
    <n v="-0.3"/>
    <s v="Wednesday"/>
    <s v="5-10 min"/>
    <n v="1"/>
    <s v="Below 0.8"/>
  </r>
  <r>
    <s v="RF009342"/>
    <d v="2026-03-25T20:40:00"/>
    <d v="2026-03-25T00:00:00"/>
    <n v="20"/>
    <x v="3"/>
    <x v="1"/>
    <n v="4.2"/>
    <n v="110.83"/>
    <n v="113.12"/>
    <n v="1"/>
    <n v="7"/>
    <n v="2.7"/>
    <n v="49"/>
    <s v="Medium"/>
    <n v="0.73399999999999999"/>
    <x v="0"/>
    <s v=""/>
    <n v="4.7300000000000004"/>
    <n v="0"/>
    <n v="2.29"/>
    <n v="-4.3"/>
    <s v="Wednesday"/>
    <s v="5-10 min"/>
    <n v="1"/>
    <s v="Below 0.8"/>
  </r>
  <r>
    <s v="RF009343"/>
    <d v="2026-03-25T20:41:00"/>
    <d v="2026-03-25T00:00:00"/>
    <n v="20"/>
    <x v="3"/>
    <x v="0"/>
    <n v="7.9"/>
    <n v="165.92"/>
    <n v="164.84"/>
    <n v="1"/>
    <n v="2"/>
    <n v="1.7"/>
    <n v="49"/>
    <s v="Low"/>
    <n v="1.0609999999999999"/>
    <x v="0"/>
    <s v=""/>
    <n v="4.6500000000000004"/>
    <n v="4"/>
    <n v="-1.08"/>
    <n v="-0.3"/>
    <s v="Wednesday"/>
    <s v="0-5 min"/>
    <n v="1"/>
    <s v="Between 1.0-1.2"/>
  </r>
  <r>
    <s v="RF009344"/>
    <d v="2026-03-25T20:44:00"/>
    <d v="2026-03-25T00:00:00"/>
    <n v="20"/>
    <x v="3"/>
    <x v="0"/>
    <n v="3.3"/>
    <n v="94.74"/>
    <m/>
    <n v="1"/>
    <n v="7.6"/>
    <m/>
    <n v="51"/>
    <s v="Low"/>
    <n v="0.98799999999999999"/>
    <x v="3"/>
    <s v="No driver available"/>
    <n v="4.93"/>
    <n v="3"/>
    <m/>
    <m/>
    <s v="Wednesday"/>
    <s v="5-10 min"/>
    <n v="0"/>
    <s v="Between 0.8-1.0"/>
  </r>
  <r>
    <s v="RF009345"/>
    <d v="2026-03-25T20:58:00"/>
    <d v="2026-03-25T00:00:00"/>
    <n v="20"/>
    <x v="3"/>
    <x v="1"/>
    <n v="8"/>
    <n v="167.29"/>
    <n v="175.09"/>
    <n v="1"/>
    <n v="6.5"/>
    <n v="6.8"/>
    <n v="43"/>
    <s v="Low"/>
    <n v="0.98799999999999999"/>
    <x v="0"/>
    <s v=""/>
    <n v="4.9800000000000004"/>
    <n v="0"/>
    <n v="7.8"/>
    <n v="0.3"/>
    <s v="Wednesday"/>
    <s v="5-10 min"/>
    <n v="1"/>
    <s v="Between 0.8-1.0"/>
  </r>
  <r>
    <s v="RF009346"/>
    <d v="2026-03-25T20:59:00"/>
    <d v="2026-03-25T00:00:00"/>
    <n v="20"/>
    <x v="3"/>
    <x v="0"/>
    <n v="4"/>
    <n v="115.44"/>
    <n v="115.49"/>
    <n v="1.1000000000000001"/>
    <n v="5.5"/>
    <n v="4.5999999999999996"/>
    <n v="61"/>
    <s v="Low"/>
    <n v="1.2010000000000001"/>
    <x v="0"/>
    <s v=""/>
    <n v="4.75"/>
    <n v="12"/>
    <n v="0.05"/>
    <n v="-0.9"/>
    <s v="Wednesday"/>
    <s v="5-10 min"/>
    <n v="1"/>
    <s v="Above 1.2"/>
  </r>
  <r>
    <s v="RF009347"/>
    <d v="2026-03-25T21:12:00"/>
    <d v="2026-03-25T00:00:00"/>
    <n v="21"/>
    <x v="0"/>
    <x v="0"/>
    <n v="2.4"/>
    <n v="79.62"/>
    <n v="80.73"/>
    <n v="1.1000000000000001"/>
    <n v="5.4"/>
    <n v="1"/>
    <n v="113"/>
    <s v="Medium"/>
    <n v="0.95899999999999996"/>
    <x v="0"/>
    <s v=""/>
    <n v="4.62"/>
    <n v="3"/>
    <n v="1.1100000000000001"/>
    <n v="-4.4000000000000004"/>
    <s v="Wednesday"/>
    <s v="5-10 min"/>
    <n v="1"/>
    <s v="Between 0.8-1.0"/>
  </r>
  <r>
    <s v="RF009348"/>
    <d v="2026-03-25T21:21:00"/>
    <d v="2026-03-25T00:00:00"/>
    <n v="21"/>
    <x v="4"/>
    <x v="0"/>
    <n v="0.9"/>
    <n v="51.14"/>
    <n v="48.01"/>
    <n v="1"/>
    <n v="3.4"/>
    <n v="3"/>
    <n v="59"/>
    <s v="Low"/>
    <n v="1.7"/>
    <x v="0"/>
    <s v=""/>
    <n v="4.72"/>
    <n v="7"/>
    <n v="-3.13"/>
    <n v="-0.4"/>
    <s v="Wednesday"/>
    <s v="0-5 min"/>
    <n v="1"/>
    <s v="Above 1.2"/>
  </r>
  <r>
    <s v="RF009349"/>
    <d v="2026-03-25T21:21:00"/>
    <d v="2026-03-25T00:00:00"/>
    <n v="21"/>
    <x v="4"/>
    <x v="1"/>
    <n v="13.1"/>
    <n v="253.01"/>
    <n v="244.09"/>
    <n v="1"/>
    <n v="3.8"/>
    <n v="5.5"/>
    <n v="57"/>
    <s v="Medium"/>
    <n v="1.026"/>
    <x v="0"/>
    <s v=""/>
    <n v="4.7699999999999996"/>
    <n v="0"/>
    <n v="-8.92"/>
    <n v="1.7"/>
    <s v="Wednesday"/>
    <s v="0-5 min"/>
    <n v="1"/>
    <s v="Between 1.0-1.2"/>
  </r>
  <r>
    <s v="RF009350"/>
    <d v="2026-03-25T21:53:00"/>
    <d v="2026-03-25T00:00:00"/>
    <n v="21"/>
    <x v="2"/>
    <x v="0"/>
    <n v="8.5"/>
    <n v="170.49"/>
    <n v="162.1"/>
    <n v="1"/>
    <n v="3.5"/>
    <n v="8.1"/>
    <n v="106"/>
    <s v="Medium"/>
    <n v="0.97199999999999998"/>
    <x v="0"/>
    <s v=""/>
    <n v="4.43"/>
    <n v="44"/>
    <n v="-8.39"/>
    <n v="4.5999999999999996"/>
    <s v="Wednesday"/>
    <s v="0-5 min"/>
    <n v="1"/>
    <s v="Between 0.8-1.0"/>
  </r>
  <r>
    <s v="RF009351"/>
    <d v="2026-03-25T22:48:00"/>
    <d v="2026-03-25T00:00:00"/>
    <n v="22"/>
    <x v="0"/>
    <x v="0"/>
    <n v="9.9"/>
    <n v="200.48"/>
    <n v="203.06"/>
    <n v="1"/>
    <n v="2.6"/>
    <n v="1"/>
    <n v="127"/>
    <s v="Low"/>
    <n v="1.381"/>
    <x v="0"/>
    <s v=""/>
    <n v="4.71"/>
    <n v="15"/>
    <n v="2.58"/>
    <n v="-1.6"/>
    <s v="Wednesday"/>
    <s v="0-5 min"/>
    <n v="1"/>
    <s v="Above 1.2"/>
  </r>
  <r>
    <s v="RF009352"/>
    <d v="2026-03-25T23:02:00"/>
    <d v="2026-03-25T00:00:00"/>
    <n v="23"/>
    <x v="2"/>
    <x v="0"/>
    <n v="0.7"/>
    <n v="50.45"/>
    <n v="49.08"/>
    <n v="1"/>
    <n v="4.5999999999999996"/>
    <n v="9.3000000000000007"/>
    <n v="114"/>
    <s v="Medium"/>
    <n v="1.1080000000000001"/>
    <x v="0"/>
    <s v=""/>
    <n v="4.7300000000000004"/>
    <n v="15"/>
    <n v="-1.37"/>
    <n v="4.7"/>
    <s v="Wednesday"/>
    <s v="0-5 min"/>
    <n v="1"/>
    <s v="Between 1.0-1.2"/>
  </r>
  <r>
    <s v="RF009353"/>
    <d v="2026-03-25T23:03:00"/>
    <d v="2026-03-25T00:00:00"/>
    <n v="23"/>
    <x v="1"/>
    <x v="0"/>
    <n v="5"/>
    <n v="103.77"/>
    <n v="106.18"/>
    <n v="1"/>
    <n v="7.2"/>
    <n v="9.8000000000000007"/>
    <n v="106"/>
    <s v="Medium"/>
    <n v="1.2410000000000001"/>
    <x v="0"/>
    <s v=""/>
    <n v="4.5199999999999996"/>
    <n v="19"/>
    <n v="2.41"/>
    <n v="2.6"/>
    <s v="Wednesday"/>
    <s v="5-10 min"/>
    <n v="1"/>
    <s v="Above 1.2"/>
  </r>
  <r>
    <s v="RF009354"/>
    <d v="2026-03-25T23:06:00"/>
    <d v="2026-03-25T00:00:00"/>
    <n v="23"/>
    <x v="0"/>
    <x v="0"/>
    <n v="14.4"/>
    <n v="239.92"/>
    <n v="232.02"/>
    <n v="1"/>
    <n v="3.6"/>
    <n v="4"/>
    <n v="117"/>
    <s v="Medium"/>
    <n v="0.95899999999999996"/>
    <x v="0"/>
    <s v=""/>
    <n v="4.6100000000000003"/>
    <n v="4"/>
    <n v="-7.9"/>
    <n v="0.4"/>
    <s v="Wednesday"/>
    <s v="0-5 min"/>
    <n v="1"/>
    <s v="Between 0.8-1.0"/>
  </r>
  <r>
    <s v="RF009355"/>
    <d v="2026-03-25T23:08:00"/>
    <d v="2026-03-25T00:00:00"/>
    <n v="23"/>
    <x v="4"/>
    <x v="0"/>
    <n v="24.3"/>
    <n v="453.76"/>
    <n v="443.2"/>
    <n v="1"/>
    <n v="4.5"/>
    <n v="3"/>
    <n v="59"/>
    <s v="Low"/>
    <n v="1.9319999999999999"/>
    <x v="0"/>
    <s v=""/>
    <n v="4.57"/>
    <n v="29"/>
    <n v="-10.56"/>
    <n v="-1.5"/>
    <s v="Wednesday"/>
    <s v="0-5 min"/>
    <n v="1"/>
    <s v="Above 1.2"/>
  </r>
  <r>
    <s v="RF009356"/>
    <d v="2026-03-25T23:14:00"/>
    <d v="2026-03-25T00:00:00"/>
    <n v="23"/>
    <x v="2"/>
    <x v="1"/>
    <n v="11.4"/>
    <n v="198.62"/>
    <n v="204.25"/>
    <n v="1"/>
    <n v="3.9"/>
    <n v="7.4"/>
    <n v="109"/>
    <s v="Low"/>
    <n v="1.3640000000000001"/>
    <x v="0"/>
    <s v=""/>
    <n v="4.96"/>
    <n v="0"/>
    <n v="5.63"/>
    <n v="3.5"/>
    <s v="Wednesday"/>
    <s v="0-5 min"/>
    <n v="1"/>
    <s v="Above 1.2"/>
  </r>
  <r>
    <s v="RF009357"/>
    <d v="2026-03-25T23:19:00"/>
    <d v="2026-03-25T00:00:00"/>
    <n v="23"/>
    <x v="0"/>
    <x v="0"/>
    <n v="6.2"/>
    <n v="122.71"/>
    <n v="122.91"/>
    <n v="1"/>
    <n v="3.9"/>
    <n v="5.0999999999999996"/>
    <n v="144"/>
    <s v="Low"/>
    <n v="1.4870000000000001"/>
    <x v="0"/>
    <s v=""/>
    <n v="4.47"/>
    <n v="7"/>
    <n v="0.2"/>
    <n v="1.2"/>
    <s v="Wednesday"/>
    <s v="0-5 min"/>
    <n v="1"/>
    <s v="Above 1.2"/>
  </r>
  <r>
    <s v="RF009358"/>
    <d v="2026-03-25T23:45:00"/>
    <d v="2026-03-25T00:00:00"/>
    <n v="23"/>
    <x v="4"/>
    <x v="0"/>
    <n v="3.5"/>
    <n v="110.04"/>
    <n v="108.58"/>
    <n v="1.2"/>
    <n v="3.7"/>
    <n v="1"/>
    <n v="55"/>
    <s v="Low"/>
    <n v="1.8069999999999999"/>
    <x v="0"/>
    <s v=""/>
    <n v="4.8"/>
    <n v="2"/>
    <n v="-1.46"/>
    <n v="-2.7"/>
    <s v="Wednesday"/>
    <s v="0-5 min"/>
    <n v="1"/>
    <s v="Above 1.2"/>
  </r>
  <r>
    <s v="RF009359"/>
    <d v="2026-03-25T23:57:00"/>
    <d v="2026-03-25T00:00:00"/>
    <n v="23"/>
    <x v="0"/>
    <x v="0"/>
    <n v="8.3000000000000007"/>
    <n v="161.51"/>
    <m/>
    <n v="1"/>
    <n v="7.6"/>
    <n v="11"/>
    <n v="138"/>
    <s v="Medium"/>
    <n v="1.3109999999999999"/>
    <x v="1"/>
    <s v="Driver unavailable"/>
    <n v="5"/>
    <n v="5"/>
    <m/>
    <n v="3.4"/>
    <s v="Wednesday"/>
    <s v="5-10 min"/>
    <n v="0"/>
    <s v="Above 1.2"/>
  </r>
  <r>
    <s v="RF009360"/>
    <d v="2026-03-26T00:07:00"/>
    <d v="2026-03-26T00:00:00"/>
    <n v="0"/>
    <x v="3"/>
    <x v="1"/>
    <n v="1.3"/>
    <n v="59.62"/>
    <n v="61.02"/>
    <n v="1"/>
    <n v="4"/>
    <n v="5.9"/>
    <n v="60"/>
    <s v="Low"/>
    <n v="1.8540000000000001"/>
    <x v="0"/>
    <s v=""/>
    <n v="4.7"/>
    <n v="0"/>
    <n v="1.4"/>
    <n v="1.9"/>
    <s v="Thursday"/>
    <s v="0-5 min"/>
    <n v="1"/>
    <s v="Above 1.2"/>
  </r>
  <r>
    <s v="RF009361"/>
    <d v="2026-03-26T00:43:00"/>
    <d v="2026-03-26T00:00:00"/>
    <n v="0"/>
    <x v="0"/>
    <x v="0"/>
    <n v="2.7"/>
    <n v="100.27"/>
    <n v="96.54"/>
    <n v="1.2"/>
    <n v="6.3"/>
    <n v="11.4"/>
    <n v="128"/>
    <s v="Medium"/>
    <n v="1.0049999999999999"/>
    <x v="0"/>
    <s v=""/>
    <n v="5"/>
    <n v="6"/>
    <n v="-3.73"/>
    <n v="5.0999999999999996"/>
    <s v="Thursday"/>
    <s v="5-10 min"/>
    <n v="1"/>
    <s v="Between 1.0-1.2"/>
  </r>
  <r>
    <s v="RF009362"/>
    <d v="2026-03-26T00:48:00"/>
    <d v="2026-03-26T00:00:00"/>
    <n v="0"/>
    <x v="0"/>
    <x v="0"/>
    <n v="5.4"/>
    <n v="149.91"/>
    <n v="146.33000000000001"/>
    <n v="1.1000000000000001"/>
    <n v="4.2"/>
    <n v="6.2"/>
    <n v="124"/>
    <s v="Medium"/>
    <n v="1.0109999999999999"/>
    <x v="0"/>
    <s v=""/>
    <n v="4.74"/>
    <n v="4"/>
    <n v="-3.58"/>
    <n v="2"/>
    <s v="Thursday"/>
    <s v="0-5 min"/>
    <n v="1"/>
    <s v="Between 1.0-1.2"/>
  </r>
  <r>
    <s v="RF009363"/>
    <d v="2026-03-26T01:07:00"/>
    <d v="2026-03-26T00:00:00"/>
    <n v="1"/>
    <x v="4"/>
    <x v="0"/>
    <n v="11.3"/>
    <n v="217.7"/>
    <n v="222.9"/>
    <n v="1"/>
    <n v="7.8"/>
    <n v="13.7"/>
    <n v="56"/>
    <s v="Low"/>
    <n v="1.3759999999999999"/>
    <x v="0"/>
    <s v=""/>
    <n v="4.82"/>
    <n v="5"/>
    <n v="5.2"/>
    <n v="5.9"/>
    <s v="Thursday"/>
    <s v="5-10 min"/>
    <n v="1"/>
    <s v="Above 1.2"/>
  </r>
  <r>
    <s v="RF009364"/>
    <d v="2026-03-26T02:14:00"/>
    <d v="2026-03-26T00:00:00"/>
    <n v="2"/>
    <x v="1"/>
    <x v="1"/>
    <n v="6.6"/>
    <n v="158.33000000000001"/>
    <n v="151.72999999999999"/>
    <n v="1.1000000000000001"/>
    <n v="6.9"/>
    <n v="12.3"/>
    <n v="94"/>
    <s v="Low"/>
    <n v="1.577"/>
    <x v="0"/>
    <s v=""/>
    <n v="4.4400000000000004"/>
    <n v="0"/>
    <n v="-6.6"/>
    <n v="5.4"/>
    <s v="Thursday"/>
    <s v="5-10 min"/>
    <n v="1"/>
    <s v="Above 1.2"/>
  </r>
  <r>
    <s v="RF009365"/>
    <d v="2026-03-26T02:51:00"/>
    <d v="2026-03-26T00:00:00"/>
    <n v="2"/>
    <x v="0"/>
    <x v="0"/>
    <n v="9.5"/>
    <n v="184.21"/>
    <n v="192.47"/>
    <n v="1"/>
    <n v="5.9"/>
    <n v="5.4"/>
    <n v="136"/>
    <s v="Low"/>
    <n v="1.4630000000000001"/>
    <x v="0"/>
    <s v=""/>
    <n v="4.9800000000000004"/>
    <n v="15"/>
    <n v="8.26"/>
    <n v="-0.5"/>
    <s v="Thursday"/>
    <s v="5-10 min"/>
    <n v="1"/>
    <s v="Above 1.2"/>
  </r>
  <r>
    <s v="RF009366"/>
    <d v="2026-03-26T02:54:00"/>
    <d v="2026-03-26T00:00:00"/>
    <n v="2"/>
    <x v="2"/>
    <x v="1"/>
    <n v="8"/>
    <n v="141.57"/>
    <n v="141.22"/>
    <n v="1"/>
    <n v="5.7"/>
    <n v="10.7"/>
    <n v="115"/>
    <s v="Low"/>
    <n v="1.254"/>
    <x v="0"/>
    <s v=""/>
    <n v="4.66"/>
    <n v="0"/>
    <n v="-0.35"/>
    <n v="5"/>
    <s v="Thursday"/>
    <s v="5-10 min"/>
    <n v="1"/>
    <s v="Above 1.2"/>
  </r>
  <r>
    <s v="RF009367"/>
    <d v="2026-03-26T03:04:00"/>
    <d v="2026-03-26T00:00:00"/>
    <n v="3"/>
    <x v="2"/>
    <x v="1"/>
    <n v="4.3"/>
    <n v="93.45"/>
    <n v="93.67"/>
    <n v="1"/>
    <n v="5.5"/>
    <n v="3.6"/>
    <n v="110"/>
    <s v="Medium"/>
    <n v="1.1379999999999999"/>
    <x v="0"/>
    <s v=""/>
    <n v="4.71"/>
    <n v="0"/>
    <n v="0.22"/>
    <n v="-1.9"/>
    <s v="Thursday"/>
    <s v="5-10 min"/>
    <n v="1"/>
    <s v="Between 1.0-1.2"/>
  </r>
  <r>
    <s v="RF009368"/>
    <d v="2026-03-26T03:15:00"/>
    <d v="2026-03-26T00:00:00"/>
    <n v="3"/>
    <x v="4"/>
    <x v="0"/>
    <n v="1.6"/>
    <n v="61.99"/>
    <n v="63.75"/>
    <n v="1"/>
    <n v="3.2"/>
    <n v="1"/>
    <n v="68"/>
    <s v="Low"/>
    <n v="2.1589999999999998"/>
    <x v="0"/>
    <s v=""/>
    <n v="4.6500000000000004"/>
    <n v="39"/>
    <n v="1.76"/>
    <n v="-2.2000000000000002"/>
    <s v="Thursday"/>
    <s v="0-5 min"/>
    <n v="1"/>
    <s v="Above 1.2"/>
  </r>
  <r>
    <s v="RF009369"/>
    <d v="2026-03-26T03:22:00"/>
    <d v="2026-03-26T00:00:00"/>
    <n v="3"/>
    <x v="4"/>
    <x v="0"/>
    <n v="3.4"/>
    <n v="100.57"/>
    <n v="100.87"/>
    <n v="1.1000000000000001"/>
    <n v="4.7"/>
    <n v="4.0999999999999996"/>
    <n v="63"/>
    <s v="Low"/>
    <n v="1.8740000000000001"/>
    <x v="0"/>
    <s v=""/>
    <n v="4.57"/>
    <n v="9"/>
    <n v="0.3"/>
    <n v="-0.6"/>
    <s v="Thursday"/>
    <s v="0-5 min"/>
    <n v="1"/>
    <s v="Above 1.2"/>
  </r>
  <r>
    <s v="RF009370"/>
    <d v="2026-03-26T03:27:00"/>
    <d v="2026-03-26T00:00:00"/>
    <n v="3"/>
    <x v="4"/>
    <x v="0"/>
    <n v="7.3"/>
    <n v="134.91999999999999"/>
    <n v="127.8"/>
    <n v="1"/>
    <n v="9.1"/>
    <n v="14.4"/>
    <n v="65"/>
    <s v="Low"/>
    <n v="1.506"/>
    <x v="0"/>
    <s v=""/>
    <n v="4.88"/>
    <n v="21"/>
    <n v="-7.12"/>
    <n v="5.3"/>
    <s v="Thursday"/>
    <s v="5-10 min"/>
    <n v="1"/>
    <s v="Above 1.2"/>
  </r>
  <r>
    <s v="RF009371"/>
    <d v="2026-03-26T03:29:00"/>
    <d v="2026-03-26T00:00:00"/>
    <n v="3"/>
    <x v="1"/>
    <x v="1"/>
    <n v="3.5"/>
    <n v="93.4"/>
    <n v="92.72"/>
    <n v="1"/>
    <n v="5.0999999999999996"/>
    <n v="7.1"/>
    <n v="110"/>
    <s v="Low"/>
    <n v="1.651"/>
    <x v="0"/>
    <s v=""/>
    <n v="4.6500000000000004"/>
    <n v="0"/>
    <n v="-0.68"/>
    <n v="2"/>
    <s v="Thursday"/>
    <s v="5-10 min"/>
    <n v="1"/>
    <s v="Above 1.2"/>
  </r>
  <r>
    <s v="RF009372"/>
    <d v="2026-03-26T03:30:00"/>
    <d v="2026-03-26T00:00:00"/>
    <n v="3"/>
    <x v="3"/>
    <x v="1"/>
    <n v="7.1"/>
    <n v="138.38"/>
    <n v="139.47"/>
    <n v="1"/>
    <n v="2.9"/>
    <n v="4.3"/>
    <n v="78"/>
    <s v="Low"/>
    <n v="1.764"/>
    <x v="0"/>
    <s v=""/>
    <n v="4.5599999999999996"/>
    <n v="0"/>
    <n v="1.0900000000000001"/>
    <n v="1.4"/>
    <s v="Thursday"/>
    <s v="0-5 min"/>
    <n v="1"/>
    <s v="Above 1.2"/>
  </r>
  <r>
    <s v="RF009373"/>
    <d v="2026-03-26T04:25:00"/>
    <d v="2026-03-26T00:00:00"/>
    <n v="4"/>
    <x v="4"/>
    <x v="0"/>
    <n v="17.399999999999999"/>
    <n v="349.14"/>
    <n v="359.14"/>
    <n v="1.1000000000000001"/>
    <n v="2"/>
    <n v="5.5"/>
    <n v="51"/>
    <s v="Low"/>
    <n v="1.456"/>
    <x v="0"/>
    <s v=""/>
    <n v="4.57"/>
    <n v="6"/>
    <n v="10"/>
    <n v="3.5"/>
    <s v="Thursday"/>
    <s v="0-5 min"/>
    <n v="1"/>
    <s v="Above 1.2"/>
  </r>
  <r>
    <s v="RF009374"/>
    <d v="2026-03-26T04:46:00"/>
    <d v="2026-03-26T00:00:00"/>
    <n v="4"/>
    <x v="0"/>
    <x v="1"/>
    <n v="1.4"/>
    <n v="65.239999999999995"/>
    <n v="62.46"/>
    <n v="1"/>
    <n v="3.2"/>
    <n v="1"/>
    <n v="131"/>
    <s v="Medium"/>
    <n v="1.194"/>
    <x v="0"/>
    <s v=""/>
    <n v="4.53"/>
    <n v="0"/>
    <n v="-2.78"/>
    <n v="-2.2000000000000002"/>
    <s v="Thursday"/>
    <s v="0-5 min"/>
    <n v="1"/>
    <s v="Between 1.0-1.2"/>
  </r>
  <r>
    <s v="RF009375"/>
    <d v="2026-03-26T04:47:00"/>
    <d v="2026-03-26T00:00:00"/>
    <n v="4"/>
    <x v="0"/>
    <x v="0"/>
    <n v="9.6"/>
    <n v="183.2"/>
    <n v="177.3"/>
    <n v="1"/>
    <n v="2.2000000000000002"/>
    <n v="1.9"/>
    <n v="113"/>
    <s v="Medium"/>
    <n v="0.93799999999999994"/>
    <x v="0"/>
    <s v=""/>
    <n v="5"/>
    <n v="441"/>
    <n v="-5.9"/>
    <n v="-0.3"/>
    <s v="Thursday"/>
    <s v="0-5 min"/>
    <n v="1"/>
    <s v="Between 0.8-1.0"/>
  </r>
  <r>
    <s v="RF009376"/>
    <d v="2026-03-26T04:54:00"/>
    <d v="2026-03-26T00:00:00"/>
    <n v="4"/>
    <x v="3"/>
    <x v="1"/>
    <n v="1.3"/>
    <n v="64.599999999999994"/>
    <n v="61.52"/>
    <n v="1.1000000000000001"/>
    <n v="5"/>
    <n v="6.4"/>
    <n v="78"/>
    <s v="Low"/>
    <n v="2.2000000000000002"/>
    <x v="0"/>
    <s v=""/>
    <n v="4.75"/>
    <n v="0"/>
    <n v="-3.08"/>
    <n v="1.4"/>
    <s v="Thursday"/>
    <s v="0-5 min"/>
    <n v="1"/>
    <s v="Above 1.2"/>
  </r>
  <r>
    <s v="RF009377"/>
    <d v="2026-03-26T05:04:00"/>
    <d v="2026-03-26T00:00:00"/>
    <n v="5"/>
    <x v="0"/>
    <x v="1"/>
    <n v="8.3000000000000007"/>
    <n v="160.74"/>
    <n v="159.9"/>
    <n v="1"/>
    <n v="2"/>
    <n v="3.5"/>
    <n v="134"/>
    <s v="Low"/>
    <n v="1.4239999999999999"/>
    <x v="0"/>
    <s v=""/>
    <n v="4.5599999999999996"/>
    <n v="0"/>
    <n v="-0.84"/>
    <n v="1.5"/>
    <s v="Thursday"/>
    <s v="0-5 min"/>
    <n v="1"/>
    <s v="Above 1.2"/>
  </r>
  <r>
    <s v="RF009378"/>
    <d v="2026-03-26T05:05:00"/>
    <d v="2026-03-26T00:00:00"/>
    <n v="5"/>
    <x v="1"/>
    <x v="0"/>
    <n v="9.5"/>
    <n v="201.92"/>
    <n v="200.1"/>
    <n v="1.1000000000000001"/>
    <n v="2"/>
    <n v="2.8"/>
    <n v="110"/>
    <s v="Low"/>
    <n v="1.45"/>
    <x v="0"/>
    <s v=""/>
    <n v="4.5599999999999996"/>
    <n v="12"/>
    <n v="-1.82"/>
    <n v="0.8"/>
    <s v="Thursday"/>
    <s v="0-5 min"/>
    <n v="1"/>
    <s v="Above 1.2"/>
  </r>
  <r>
    <s v="RF009379"/>
    <d v="2026-03-26T05:29:00"/>
    <d v="2026-03-26T00:00:00"/>
    <n v="5"/>
    <x v="4"/>
    <x v="1"/>
    <n v="3.7"/>
    <n v="95.94"/>
    <n v="92.94"/>
    <n v="1"/>
    <n v="4.7"/>
    <n v="1"/>
    <n v="60"/>
    <s v="Low"/>
    <n v="2.2000000000000002"/>
    <x v="0"/>
    <s v=""/>
    <n v="4.93"/>
    <n v="0"/>
    <n v="-3"/>
    <n v="-3.7"/>
    <s v="Thursday"/>
    <s v="0-5 min"/>
    <n v="1"/>
    <s v="Above 1.2"/>
  </r>
  <r>
    <s v="RF009380"/>
    <d v="2026-03-26T05:37:00"/>
    <d v="2026-03-26T00:00:00"/>
    <n v="5"/>
    <x v="1"/>
    <x v="0"/>
    <n v="12.6"/>
    <n v="205.16"/>
    <n v="206.31"/>
    <n v="1"/>
    <n v="2"/>
    <n v="1"/>
    <n v="98"/>
    <s v="Low"/>
    <n v="1.276"/>
    <x v="0"/>
    <s v=""/>
    <n v="4.7699999999999996"/>
    <n v="7"/>
    <n v="1.1499999999999999"/>
    <n v="-1"/>
    <s v="Thursday"/>
    <s v="0-5 min"/>
    <n v="1"/>
    <s v="Above 1.2"/>
  </r>
  <r>
    <s v="RF009381"/>
    <d v="2026-03-26T05:37:00"/>
    <d v="2026-03-26T00:00:00"/>
    <n v="5"/>
    <x v="1"/>
    <x v="0"/>
    <n v="8.4"/>
    <n v="160.35"/>
    <n v="148.63999999999999"/>
    <n v="1.1000000000000001"/>
    <n v="4.7"/>
    <n v="4.7"/>
    <n v="110"/>
    <s v="Low"/>
    <n v="1.9430000000000001"/>
    <x v="0"/>
    <s v=""/>
    <n v="4.42"/>
    <n v="16"/>
    <n v="-11.71"/>
    <n v="0"/>
    <s v="Thursday"/>
    <s v="0-5 min"/>
    <n v="1"/>
    <s v="Above 1.2"/>
  </r>
  <r>
    <s v="RF009382"/>
    <d v="2026-03-26T05:43:00"/>
    <d v="2026-03-26T00:00:00"/>
    <n v="5"/>
    <x v="3"/>
    <x v="1"/>
    <n v="19.399999999999999"/>
    <n v="343.21"/>
    <n v="338.86"/>
    <n v="1"/>
    <n v="7.6"/>
    <n v="4.9000000000000004"/>
    <n v="74"/>
    <s v="Low"/>
    <n v="1.45"/>
    <x v="0"/>
    <s v=""/>
    <n v="4.12"/>
    <n v="0"/>
    <n v="-4.3499999999999996"/>
    <n v="-2.7"/>
    <s v="Thursday"/>
    <s v="5-10 min"/>
    <n v="1"/>
    <s v="Above 1.2"/>
  </r>
  <r>
    <s v="RF009383"/>
    <d v="2026-03-26T05:51:00"/>
    <d v="2026-03-26T00:00:00"/>
    <n v="5"/>
    <x v="2"/>
    <x v="0"/>
    <n v="4.0999999999999996"/>
    <n v="117.07"/>
    <n v="119.98"/>
    <n v="1.1000000000000001"/>
    <n v="5.0999999999999996"/>
    <n v="2.5"/>
    <n v="131"/>
    <s v="Low"/>
    <n v="1.518"/>
    <x v="0"/>
    <s v=""/>
    <n v="4.75"/>
    <n v="3"/>
    <n v="2.91"/>
    <n v="-2.6"/>
    <s v="Thursday"/>
    <s v="5-10 min"/>
    <n v="1"/>
    <s v="Above 1.2"/>
  </r>
  <r>
    <s v="RF009384"/>
    <d v="2026-03-26T05:56:00"/>
    <d v="2026-03-26T00:00:00"/>
    <n v="5"/>
    <x v="0"/>
    <x v="0"/>
    <n v="4.3"/>
    <n v="109.25"/>
    <n v="111.67"/>
    <n v="1"/>
    <n v="6.4"/>
    <n v="8.5"/>
    <n v="123"/>
    <s v="Medium"/>
    <n v="0.92400000000000004"/>
    <x v="0"/>
    <s v=""/>
    <n v="4.99"/>
    <n v="12"/>
    <n v="2.42"/>
    <n v="2.1"/>
    <s v="Thursday"/>
    <s v="5-10 min"/>
    <n v="1"/>
    <s v="Between 0.8-1.0"/>
  </r>
  <r>
    <s v="RF009385"/>
    <d v="2026-03-26T06:02:00"/>
    <d v="2026-03-26T00:00:00"/>
    <n v="6"/>
    <x v="0"/>
    <x v="0"/>
    <n v="1.7"/>
    <n v="71.28"/>
    <n v="74.66"/>
    <n v="1.1000000000000001"/>
    <n v="5.7"/>
    <n v="1.8"/>
    <n v="127"/>
    <s v="Medium"/>
    <n v="1.139"/>
    <x v="0"/>
    <s v=""/>
    <n v="4.5599999999999996"/>
    <n v="14"/>
    <n v="3.38"/>
    <n v="-3.9"/>
    <s v="Thursday"/>
    <s v="5-10 min"/>
    <n v="1"/>
    <s v="Between 1.0-1.2"/>
  </r>
  <r>
    <s v="RF009386"/>
    <d v="2026-03-26T06:03:00"/>
    <d v="2026-03-26T00:00:00"/>
    <n v="6"/>
    <x v="1"/>
    <x v="1"/>
    <n v="23.2"/>
    <n v="388.49"/>
    <n v="401.8"/>
    <n v="1"/>
    <n v="2"/>
    <n v="1"/>
    <n v="104"/>
    <s v="Low"/>
    <n v="1.47"/>
    <x v="0"/>
    <s v=""/>
    <n v="4.84"/>
    <n v="0"/>
    <n v="13.31"/>
    <n v="-1"/>
    <s v="Thursday"/>
    <s v="0-5 min"/>
    <n v="1"/>
    <s v="Above 1.2"/>
  </r>
  <r>
    <s v="RF009387"/>
    <d v="2026-03-26T06:08:00"/>
    <d v="2026-03-26T00:00:00"/>
    <n v="6"/>
    <x v="1"/>
    <x v="0"/>
    <n v="13.1"/>
    <n v="253.35"/>
    <n v="255.19"/>
    <n v="1.1000000000000001"/>
    <n v="2"/>
    <n v="1"/>
    <n v="105"/>
    <s v="Medium"/>
    <n v="1.242"/>
    <x v="0"/>
    <s v=""/>
    <n v="5"/>
    <n v="10"/>
    <n v="1.84"/>
    <n v="-1"/>
    <s v="Thursday"/>
    <s v="0-5 min"/>
    <n v="1"/>
    <s v="Above 1.2"/>
  </r>
  <r>
    <s v="RF009388"/>
    <d v="2026-03-26T06:21:00"/>
    <d v="2026-03-26T00:00:00"/>
    <n v="6"/>
    <x v="3"/>
    <x v="0"/>
    <n v="2.2999999999999998"/>
    <n v="77.61"/>
    <n v="74.13"/>
    <n v="1"/>
    <n v="5.3"/>
    <n v="10.6"/>
    <n v="72"/>
    <s v="Low"/>
    <n v="1.7070000000000001"/>
    <x v="0"/>
    <s v=""/>
    <n v="4.46"/>
    <n v="19"/>
    <n v="-3.48"/>
    <n v="5.3"/>
    <s v="Thursday"/>
    <s v="5-10 min"/>
    <n v="1"/>
    <s v="Above 1.2"/>
  </r>
  <r>
    <s v="RF009389"/>
    <d v="2026-03-26T06:21:00"/>
    <d v="2026-03-26T00:00:00"/>
    <n v="6"/>
    <x v="3"/>
    <x v="1"/>
    <n v="9.4"/>
    <n v="206.81"/>
    <m/>
    <n v="1.1000000000000001"/>
    <n v="5.8"/>
    <n v="10.199999999999999"/>
    <n v="62"/>
    <s v="Low"/>
    <n v="1.587"/>
    <x v="1"/>
    <s v="Pickup too far"/>
    <n v="4.53"/>
    <n v="0"/>
    <m/>
    <n v="4.4000000000000004"/>
    <s v="Thursday"/>
    <s v="5-10 min"/>
    <n v="0"/>
    <s v="Above 1.2"/>
  </r>
  <r>
    <s v="RF009390"/>
    <d v="2026-03-26T06:21:00"/>
    <d v="2026-03-26T00:00:00"/>
    <n v="6"/>
    <x v="0"/>
    <x v="1"/>
    <n v="16.399999999999999"/>
    <n v="289.60000000000002"/>
    <m/>
    <n v="1"/>
    <n v="5.4"/>
    <n v="1.1000000000000001"/>
    <n v="119"/>
    <s v="Medium"/>
    <n v="1.0980000000000001"/>
    <x v="2"/>
    <s v="Fare too high"/>
    <n v="4.6500000000000004"/>
    <n v="0"/>
    <m/>
    <n v="-4.3"/>
    <s v="Thursday"/>
    <s v="5-10 min"/>
    <n v="0"/>
    <s v="Between 1.0-1.2"/>
  </r>
  <r>
    <s v="RF009391"/>
    <d v="2026-03-26T06:48:00"/>
    <d v="2026-03-26T00:00:00"/>
    <n v="6"/>
    <x v="2"/>
    <x v="0"/>
    <n v="4.3"/>
    <n v="101.3"/>
    <n v="105.78"/>
    <n v="1"/>
    <n v="5"/>
    <n v="4.3"/>
    <n v="122"/>
    <s v="Low"/>
    <n v="1.345"/>
    <x v="0"/>
    <s v=""/>
    <n v="4.8"/>
    <n v="4"/>
    <n v="4.4800000000000004"/>
    <n v="-0.7"/>
    <s v="Thursday"/>
    <s v="0-5 min"/>
    <n v="1"/>
    <s v="Above 1.2"/>
  </r>
  <r>
    <s v="RF009392"/>
    <d v="2026-03-26T07:12:00"/>
    <d v="2026-03-26T00:00:00"/>
    <n v="7"/>
    <x v="3"/>
    <x v="1"/>
    <n v="3.8"/>
    <n v="101.13"/>
    <m/>
    <n v="1.1000000000000001"/>
    <n v="3.9"/>
    <n v="7.3"/>
    <n v="57"/>
    <s v="Medium"/>
    <n v="0.89100000000000001"/>
    <x v="1"/>
    <s v="Vehicle issue"/>
    <n v="4.79"/>
    <n v="0"/>
    <m/>
    <n v="3.4"/>
    <s v="Thursday"/>
    <s v="0-5 min"/>
    <n v="0"/>
    <s v="Between 0.8-1.0"/>
  </r>
  <r>
    <s v="RF009393"/>
    <d v="2026-03-26T07:20:00"/>
    <d v="2026-03-26T00:00:00"/>
    <n v="7"/>
    <x v="3"/>
    <x v="1"/>
    <n v="1.3"/>
    <n v="55.13"/>
    <m/>
    <n v="1"/>
    <n v="5.6"/>
    <n v="11"/>
    <n v="61"/>
    <s v="Low"/>
    <n v="2.1070000000000002"/>
    <x v="2"/>
    <s v="Fare too high"/>
    <n v="4.7"/>
    <n v="0"/>
    <m/>
    <n v="5.4"/>
    <s v="Thursday"/>
    <s v="5-10 min"/>
    <n v="0"/>
    <s v="Above 1.2"/>
  </r>
  <r>
    <s v="RF009394"/>
    <d v="2026-03-26T07:22:00"/>
    <d v="2026-03-26T00:00:00"/>
    <n v="7"/>
    <x v="4"/>
    <x v="0"/>
    <n v="12"/>
    <n v="228.18"/>
    <n v="246.64"/>
    <n v="1"/>
    <n v="6.6"/>
    <n v="4.8"/>
    <n v="59"/>
    <s v="Low"/>
    <n v="2.1930000000000001"/>
    <x v="0"/>
    <s v=""/>
    <n v="5"/>
    <n v="6"/>
    <n v="18.46"/>
    <n v="-1.8"/>
    <s v="Thursday"/>
    <s v="5-10 min"/>
    <n v="1"/>
    <s v="Above 1.2"/>
  </r>
  <r>
    <s v="RF009395"/>
    <d v="2026-03-26T07:30:00"/>
    <d v="2026-03-26T00:00:00"/>
    <n v="7"/>
    <x v="2"/>
    <x v="0"/>
    <n v="3.5"/>
    <n v="101.41"/>
    <m/>
    <n v="1.1000000000000001"/>
    <n v="4.9000000000000004"/>
    <n v="7"/>
    <n v="105"/>
    <s v="Medium"/>
    <n v="0.85199999999999998"/>
    <x v="1"/>
    <s v="Driver unavailable"/>
    <n v="4.88"/>
    <n v="11"/>
    <m/>
    <n v="2.1"/>
    <s v="Thursday"/>
    <s v="0-5 min"/>
    <n v="0"/>
    <s v="Between 0.8-1.0"/>
  </r>
  <r>
    <s v="RF009396"/>
    <d v="2026-03-26T07:38:00"/>
    <d v="2026-03-26T00:00:00"/>
    <n v="7"/>
    <x v="0"/>
    <x v="0"/>
    <n v="1.9"/>
    <n v="79.790000000000006"/>
    <n v="78.08"/>
    <n v="1.2"/>
    <n v="4.2"/>
    <n v="2.4"/>
    <n v="126"/>
    <s v="High"/>
    <n v="0.876"/>
    <x v="0"/>
    <s v=""/>
    <n v="4.6500000000000004"/>
    <n v="5"/>
    <n v="-1.71"/>
    <n v="-1.8"/>
    <s v="Thursday"/>
    <s v="0-5 min"/>
    <n v="1"/>
    <s v="Between 0.8-1.0"/>
  </r>
  <r>
    <s v="RF009397"/>
    <d v="2026-03-26T07:43:00"/>
    <d v="2026-03-26T00:00:00"/>
    <n v="7"/>
    <x v="1"/>
    <x v="1"/>
    <n v="9"/>
    <n v="170.92"/>
    <n v="167.52"/>
    <n v="1"/>
    <n v="2"/>
    <n v="5.7"/>
    <n v="94"/>
    <s v="Low"/>
    <n v="1.35"/>
    <x v="0"/>
    <s v=""/>
    <n v="4.68"/>
    <n v="0"/>
    <n v="-3.4"/>
    <n v="3.7"/>
    <s v="Thursday"/>
    <s v="0-5 min"/>
    <n v="1"/>
    <s v="Above 1.2"/>
  </r>
  <r>
    <s v="RF009398"/>
    <d v="2026-03-26T07:43:00"/>
    <d v="2026-03-26T00:00:00"/>
    <n v="7"/>
    <x v="0"/>
    <x v="1"/>
    <n v="1.5"/>
    <n v="66.5"/>
    <n v="63.15"/>
    <n v="1"/>
    <n v="2"/>
    <n v="1.6"/>
    <n v="114"/>
    <s v="Low"/>
    <n v="1.165"/>
    <x v="0"/>
    <s v=""/>
    <n v="4.6500000000000004"/>
    <n v="0"/>
    <n v="-3.35"/>
    <n v="-0.4"/>
    <s v="Thursday"/>
    <s v="0-5 min"/>
    <n v="1"/>
    <s v="Between 1.0-1.2"/>
  </r>
  <r>
    <s v="RF009399"/>
    <d v="2026-03-26T07:48:00"/>
    <d v="2026-03-26T00:00:00"/>
    <n v="7"/>
    <x v="0"/>
    <x v="0"/>
    <n v="7.6"/>
    <n v="156.77000000000001"/>
    <m/>
    <n v="1.1000000000000001"/>
    <n v="5.5"/>
    <n v="5.8"/>
    <n v="115"/>
    <s v="High"/>
    <n v="0.78500000000000003"/>
    <x v="2"/>
    <s v="ETA too high"/>
    <n v="4.97"/>
    <n v="8"/>
    <m/>
    <n v="0.3"/>
    <s v="Thursday"/>
    <s v="5-10 min"/>
    <n v="0"/>
    <s v="Below 0.8"/>
  </r>
  <r>
    <s v="RF009400"/>
    <d v="2026-03-26T07:57:00"/>
    <d v="2026-03-26T00:00:00"/>
    <n v="7"/>
    <x v="2"/>
    <x v="0"/>
    <n v="2.1"/>
    <n v="73.41"/>
    <n v="78.06"/>
    <n v="1"/>
    <n v="5.0999999999999996"/>
    <n v="1.6"/>
    <n v="126"/>
    <s v="Low"/>
    <n v="1.393"/>
    <x v="0"/>
    <s v=""/>
    <n v="4.42"/>
    <n v="4"/>
    <n v="4.6500000000000004"/>
    <n v="-3.5"/>
    <s v="Thursday"/>
    <s v="5-10 min"/>
    <n v="1"/>
    <s v="Above 1.2"/>
  </r>
  <r>
    <s v="RF009401"/>
    <d v="2026-03-26T08:01:00"/>
    <d v="2026-03-26T00:00:00"/>
    <n v="8"/>
    <x v="0"/>
    <x v="0"/>
    <n v="9.8000000000000007"/>
    <n v="186.94"/>
    <n v="193.91"/>
    <n v="1"/>
    <n v="8.9"/>
    <n v="12.3"/>
    <n v="120"/>
    <s v="Medium"/>
    <n v="0.90900000000000003"/>
    <x v="0"/>
    <s v=""/>
    <n v="4.67"/>
    <n v="26"/>
    <n v="6.97"/>
    <n v="3.4"/>
    <s v="Thursday"/>
    <s v="5-10 min"/>
    <n v="1"/>
    <s v="Between 0.8-1.0"/>
  </r>
  <r>
    <s v="RF009402"/>
    <d v="2026-03-26T08:03:00"/>
    <d v="2026-03-26T00:00:00"/>
    <n v="8"/>
    <x v="0"/>
    <x v="1"/>
    <n v="2.4"/>
    <n v="87.4"/>
    <n v="88.02"/>
    <n v="1.2"/>
    <n v="5.3"/>
    <n v="7.4"/>
    <n v="118"/>
    <s v="Medium"/>
    <n v="0.83399999999999996"/>
    <x v="0"/>
    <s v=""/>
    <n v="4.34"/>
    <n v="0"/>
    <n v="0.62"/>
    <n v="2.1"/>
    <s v="Thursday"/>
    <s v="5-10 min"/>
    <n v="1"/>
    <s v="Between 0.8-1.0"/>
  </r>
  <r>
    <s v="RF009403"/>
    <d v="2026-03-26T08:14:00"/>
    <d v="2026-03-26T00:00:00"/>
    <n v="8"/>
    <x v="4"/>
    <x v="1"/>
    <n v="3.7"/>
    <n v="99.64"/>
    <n v="103.88"/>
    <n v="1"/>
    <n v="2.6"/>
    <n v="4.0999999999999996"/>
    <n v="55"/>
    <s v="Low"/>
    <n v="1.724"/>
    <x v="0"/>
    <s v=""/>
    <n v="4.78"/>
    <n v="0"/>
    <n v="4.24"/>
    <n v="1.5"/>
    <s v="Thursday"/>
    <s v="0-5 min"/>
    <n v="1"/>
    <s v="Above 1.2"/>
  </r>
  <r>
    <s v="RF009404"/>
    <d v="2026-03-26T09:08:00"/>
    <d v="2026-03-26T00:00:00"/>
    <n v="9"/>
    <x v="2"/>
    <x v="0"/>
    <n v="6.4"/>
    <n v="162.44"/>
    <n v="160.44999999999999"/>
    <n v="1.3"/>
    <n v="8.3000000000000007"/>
    <n v="7.9"/>
    <n v="92"/>
    <s v="High"/>
    <n v="0.67300000000000004"/>
    <x v="0"/>
    <s v=""/>
    <n v="4.82"/>
    <n v="6"/>
    <n v="-1.99"/>
    <n v="-0.4"/>
    <s v="Thursday"/>
    <s v="5-10 min"/>
    <n v="1"/>
    <s v="Below 0.8"/>
  </r>
  <r>
    <s v="RF009405"/>
    <d v="2026-03-26T09:22:00"/>
    <d v="2026-03-26T00:00:00"/>
    <n v="9"/>
    <x v="4"/>
    <x v="0"/>
    <n v="4.0999999999999996"/>
    <n v="88.11"/>
    <n v="89.65"/>
    <n v="1"/>
    <n v="4.3"/>
    <n v="3.6"/>
    <n v="50"/>
    <s v="Low"/>
    <n v="1.1839999999999999"/>
    <x v="0"/>
    <s v=""/>
    <n v="4.43"/>
    <n v="11"/>
    <n v="1.54"/>
    <n v="-0.7"/>
    <s v="Thursday"/>
    <s v="0-5 min"/>
    <n v="1"/>
    <s v="Between 1.0-1.2"/>
  </r>
  <r>
    <s v="RF009406"/>
    <d v="2026-03-26T09:26:00"/>
    <d v="2026-03-26T00:00:00"/>
    <n v="9"/>
    <x v="4"/>
    <x v="1"/>
    <n v="23.8"/>
    <n v="436.25"/>
    <m/>
    <n v="1.1000000000000001"/>
    <n v="8"/>
    <n v="10.5"/>
    <n v="40"/>
    <s v="Low"/>
    <n v="1.1339999999999999"/>
    <x v="2"/>
    <s v="Changed plans"/>
    <n v="4.4000000000000004"/>
    <n v="0"/>
    <m/>
    <n v="2.5"/>
    <s v="Thursday"/>
    <s v="5-10 min"/>
    <n v="0"/>
    <s v="Between 1.0-1.2"/>
  </r>
  <r>
    <s v="RF009407"/>
    <d v="2026-03-26T09:37:00"/>
    <d v="2026-03-26T00:00:00"/>
    <n v="9"/>
    <x v="3"/>
    <x v="0"/>
    <n v="2.8"/>
    <n v="75.09"/>
    <n v="79.400000000000006"/>
    <n v="1"/>
    <n v="6.9"/>
    <n v="5.9"/>
    <n v="56"/>
    <s v="Low"/>
    <n v="1.2809999999999999"/>
    <x v="0"/>
    <s v=""/>
    <n v="4.72"/>
    <n v="3"/>
    <n v="4.3099999999999996"/>
    <n v="-1"/>
    <s v="Thursday"/>
    <s v="5-10 min"/>
    <n v="1"/>
    <s v="Above 1.2"/>
  </r>
  <r>
    <s v="RF009408"/>
    <d v="2026-03-26T09:42:00"/>
    <d v="2026-03-26T00:00:00"/>
    <n v="9"/>
    <x v="1"/>
    <x v="1"/>
    <n v="1.9"/>
    <n v="83.47"/>
    <m/>
    <n v="1.3"/>
    <n v="8.6"/>
    <n v="12"/>
    <n v="79"/>
    <s v="High"/>
    <n v="0.71699999999999997"/>
    <x v="2"/>
    <s v="ETA too high"/>
    <n v="4.79"/>
    <n v="0"/>
    <m/>
    <n v="3.4"/>
    <s v="Thursday"/>
    <s v="5-10 min"/>
    <n v="0"/>
    <s v="Below 0.8"/>
  </r>
  <r>
    <s v="RF009409"/>
    <d v="2026-03-26T09:47:00"/>
    <d v="2026-03-26T00:00:00"/>
    <n v="9"/>
    <x v="3"/>
    <x v="0"/>
    <n v="17.2"/>
    <n v="310.83999999999997"/>
    <n v="295.43"/>
    <n v="1"/>
    <n v="2.5"/>
    <n v="6.9"/>
    <n v="63"/>
    <s v="Low"/>
    <n v="1.3080000000000001"/>
    <x v="0"/>
    <s v=""/>
    <n v="4.43"/>
    <n v="2"/>
    <n v="-15.41"/>
    <n v="4.4000000000000004"/>
    <s v="Thursday"/>
    <s v="0-5 min"/>
    <n v="1"/>
    <s v="Above 1.2"/>
  </r>
  <r>
    <s v="RF009410"/>
    <d v="2026-03-26T10:07:00"/>
    <d v="2026-03-26T00:00:00"/>
    <n v="10"/>
    <x v="2"/>
    <x v="0"/>
    <n v="4.8"/>
    <n v="121.91"/>
    <n v="127.69"/>
    <n v="1.2"/>
    <n v="5.5"/>
    <n v="5.0999999999999996"/>
    <n v="97"/>
    <s v="Medium"/>
    <n v="0.76600000000000001"/>
    <x v="0"/>
    <s v=""/>
    <n v="4.67"/>
    <n v="25"/>
    <n v="5.78"/>
    <n v="-0.4"/>
    <s v="Thursday"/>
    <s v="5-10 min"/>
    <n v="1"/>
    <s v="Below 0.8"/>
  </r>
  <r>
    <s v="RF009411"/>
    <d v="2026-03-26T10:11:00"/>
    <d v="2026-03-26T00:00:00"/>
    <n v="10"/>
    <x v="3"/>
    <x v="0"/>
    <n v="9.1999999999999993"/>
    <n v="197.42"/>
    <m/>
    <n v="1"/>
    <n v="7.3"/>
    <n v="8.1999999999999993"/>
    <n v="66"/>
    <s v="Low"/>
    <n v="1.369"/>
    <x v="1"/>
    <s v="Driver unavailable"/>
    <n v="4.8499999999999996"/>
    <n v="7"/>
    <m/>
    <n v="0.9"/>
    <s v="Thursday"/>
    <s v="5-10 min"/>
    <n v="0"/>
    <s v="Above 1.2"/>
  </r>
  <r>
    <s v="RF009412"/>
    <d v="2026-03-26T10:20:00"/>
    <d v="2026-03-26T00:00:00"/>
    <n v="10"/>
    <x v="0"/>
    <x v="0"/>
    <n v="3.3"/>
    <n v="106.32"/>
    <n v="103.98"/>
    <n v="1.1000000000000001"/>
    <n v="4.8"/>
    <n v="1"/>
    <n v="110"/>
    <s v="Medium"/>
    <n v="0.98499999999999999"/>
    <x v="0"/>
    <s v=""/>
    <n v="4.82"/>
    <n v="2"/>
    <n v="-2.34"/>
    <n v="-3.8"/>
    <s v="Thursday"/>
    <s v="0-5 min"/>
    <n v="1"/>
    <s v="Between 0.8-1.0"/>
  </r>
  <r>
    <s v="RF009413"/>
    <d v="2026-03-26T10:33:00"/>
    <d v="2026-03-26T00:00:00"/>
    <n v="10"/>
    <x v="0"/>
    <x v="0"/>
    <n v="4.5"/>
    <n v="141.43"/>
    <n v="128.38"/>
    <n v="1.2"/>
    <n v="2.4"/>
    <n v="2.8"/>
    <n v="115"/>
    <s v="High"/>
    <n v="0.75700000000000001"/>
    <x v="0"/>
    <s v=""/>
    <n v="4.6399999999999997"/>
    <n v="2"/>
    <n v="-13.05"/>
    <n v="0.4"/>
    <s v="Thursday"/>
    <s v="0-5 min"/>
    <n v="1"/>
    <s v="Below 0.8"/>
  </r>
  <r>
    <s v="RF009414"/>
    <d v="2026-03-26T10:41:00"/>
    <d v="2026-03-26T00:00:00"/>
    <n v="10"/>
    <x v="2"/>
    <x v="0"/>
    <n v="7.6"/>
    <n v="191.3"/>
    <n v="179.97"/>
    <n v="1.2"/>
    <n v="10.4"/>
    <n v="10.8"/>
    <n v="103"/>
    <s v="High"/>
    <n v="0.77200000000000002"/>
    <x v="0"/>
    <s v=""/>
    <n v="4.58"/>
    <n v="17"/>
    <n v="-11.33"/>
    <n v="0.4"/>
    <s v="Thursday"/>
    <s v="10-15 min"/>
    <n v="1"/>
    <s v="Below 0.8"/>
  </r>
  <r>
    <s v="RF009415"/>
    <d v="2026-03-26T10:41:00"/>
    <d v="2026-03-26T00:00:00"/>
    <n v="10"/>
    <x v="0"/>
    <x v="0"/>
    <n v="7.1"/>
    <n v="195.14"/>
    <n v="197.46"/>
    <n v="1.3"/>
    <n v="7"/>
    <n v="9"/>
    <n v="121"/>
    <s v="High"/>
    <n v="0.71299999999999997"/>
    <x v="0"/>
    <s v=""/>
    <n v="4.22"/>
    <n v="1"/>
    <n v="2.3199999999999998"/>
    <n v="2"/>
    <s v="Thursday"/>
    <s v="5-10 min"/>
    <n v="1"/>
    <s v="Below 0.8"/>
  </r>
  <r>
    <s v="RF009416"/>
    <d v="2026-03-26T10:57:00"/>
    <d v="2026-03-26T00:00:00"/>
    <n v="10"/>
    <x v="1"/>
    <x v="0"/>
    <n v="13.1"/>
    <n v="248.59"/>
    <n v="243.14"/>
    <n v="1"/>
    <n v="5.8"/>
    <n v="8.6999999999999993"/>
    <n v="97"/>
    <s v="Low"/>
    <n v="1.458"/>
    <x v="0"/>
    <s v=""/>
    <n v="4.57"/>
    <n v="10"/>
    <n v="-5.45"/>
    <n v="2.9"/>
    <s v="Thursday"/>
    <s v="5-10 min"/>
    <n v="1"/>
    <s v="Above 1.2"/>
  </r>
  <r>
    <s v="RF009417"/>
    <d v="2026-03-26T11:02:00"/>
    <d v="2026-03-26T00:00:00"/>
    <n v="11"/>
    <x v="2"/>
    <x v="0"/>
    <n v="1.8"/>
    <n v="66.78"/>
    <n v="64.34"/>
    <n v="1"/>
    <n v="5.6"/>
    <n v="7.5"/>
    <n v="98"/>
    <s v="Low"/>
    <n v="1.6479999999999999"/>
    <x v="0"/>
    <s v=""/>
    <n v="4.79"/>
    <n v="5"/>
    <n v="-2.44"/>
    <n v="1.9"/>
    <s v="Thursday"/>
    <s v="5-10 min"/>
    <n v="1"/>
    <s v="Above 1.2"/>
  </r>
  <r>
    <s v="RF009418"/>
    <d v="2026-03-26T11:07:00"/>
    <d v="2026-03-26T00:00:00"/>
    <n v="11"/>
    <x v="2"/>
    <x v="0"/>
    <n v="6.8"/>
    <n v="151.47"/>
    <n v="152.86000000000001"/>
    <n v="1"/>
    <n v="4.7"/>
    <n v="8.9"/>
    <n v="127"/>
    <s v="Medium"/>
    <n v="1.1020000000000001"/>
    <x v="0"/>
    <s v=""/>
    <n v="4.71"/>
    <n v="6"/>
    <n v="1.39"/>
    <n v="4.2"/>
    <s v="Thursday"/>
    <s v="0-5 min"/>
    <n v="1"/>
    <s v="Between 1.0-1.2"/>
  </r>
  <r>
    <s v="RF009419"/>
    <d v="2026-03-26T11:07:00"/>
    <d v="2026-03-26T00:00:00"/>
    <n v="11"/>
    <x v="3"/>
    <x v="0"/>
    <n v="0.8"/>
    <n v="48.74"/>
    <n v="48.74"/>
    <n v="1"/>
    <n v="7.3"/>
    <n v="8.1999999999999993"/>
    <n v="59"/>
    <s v="Low"/>
    <n v="1.5409999999999999"/>
    <x v="0"/>
    <s v=""/>
    <n v="4.87"/>
    <n v="4"/>
    <n v="0"/>
    <n v="0.9"/>
    <s v="Thursday"/>
    <s v="5-10 min"/>
    <n v="1"/>
    <s v="Above 1.2"/>
  </r>
  <r>
    <s v="RF009420"/>
    <d v="2026-03-26T11:11:00"/>
    <d v="2026-03-26T00:00:00"/>
    <n v="11"/>
    <x v="0"/>
    <x v="0"/>
    <n v="5.2"/>
    <n v="110.45"/>
    <n v="109.13"/>
    <n v="1"/>
    <n v="4.4000000000000004"/>
    <n v="2.1"/>
    <n v="116"/>
    <s v="Low"/>
    <n v="1.1259999999999999"/>
    <x v="0"/>
    <s v=""/>
    <n v="5"/>
    <n v="3"/>
    <n v="-1.32"/>
    <n v="-2.2999999999999998"/>
    <s v="Thursday"/>
    <s v="0-5 min"/>
    <n v="1"/>
    <s v="Between 1.0-1.2"/>
  </r>
  <r>
    <s v="RF009421"/>
    <d v="2026-03-26T11:23:00"/>
    <d v="2026-03-26T00:00:00"/>
    <n v="11"/>
    <x v="4"/>
    <x v="0"/>
    <n v="11.6"/>
    <n v="220.32"/>
    <m/>
    <n v="1"/>
    <n v="4.0999999999999996"/>
    <n v="8.5"/>
    <n v="54"/>
    <s v="Low"/>
    <n v="1.4590000000000001"/>
    <x v="2"/>
    <s v="Pickup issue"/>
    <n v="4.72"/>
    <n v="5"/>
    <m/>
    <n v="4.4000000000000004"/>
    <s v="Thursday"/>
    <s v="0-5 min"/>
    <n v="0"/>
    <s v="Above 1.2"/>
  </r>
  <r>
    <s v="RF009422"/>
    <d v="2026-03-26T11:32:00"/>
    <d v="2026-03-26T00:00:00"/>
    <n v="11"/>
    <x v="1"/>
    <x v="0"/>
    <n v="30.4"/>
    <n v="540.42999999999995"/>
    <n v="529.26"/>
    <n v="1.2"/>
    <n v="9.9"/>
    <n v="7.3"/>
    <n v="104"/>
    <s v="Low"/>
    <n v="1.3779999999999999"/>
    <x v="0"/>
    <s v=""/>
    <n v="4.3099999999999996"/>
    <n v="13"/>
    <n v="-11.17"/>
    <n v="-2.6"/>
    <s v="Thursday"/>
    <s v="5-10 min"/>
    <n v="1"/>
    <s v="Above 1.2"/>
  </r>
  <r>
    <s v="RF009423"/>
    <d v="2026-03-26T11:35:00"/>
    <d v="2026-03-26T00:00:00"/>
    <n v="11"/>
    <x v="3"/>
    <x v="0"/>
    <n v="8"/>
    <n v="177.19"/>
    <n v="169.23"/>
    <n v="1"/>
    <n v="2"/>
    <n v="1"/>
    <n v="57"/>
    <s v="Low"/>
    <n v="1.758"/>
    <x v="0"/>
    <s v=""/>
    <n v="4.62"/>
    <n v="6"/>
    <n v="-7.96"/>
    <n v="-1"/>
    <s v="Thursday"/>
    <s v="0-5 min"/>
    <n v="1"/>
    <s v="Above 1.2"/>
  </r>
  <r>
    <s v="RF009424"/>
    <d v="2026-03-26T11:43:00"/>
    <d v="2026-03-26T00:00:00"/>
    <n v="11"/>
    <x v="4"/>
    <x v="0"/>
    <n v="12.3"/>
    <n v="198.97"/>
    <n v="201.47"/>
    <n v="1"/>
    <n v="5.0999999999999996"/>
    <n v="5.6"/>
    <n v="61"/>
    <s v="Low"/>
    <n v="1.716"/>
    <x v="0"/>
    <s v=""/>
    <n v="4.95"/>
    <n v="11"/>
    <n v="2.5"/>
    <n v="0.5"/>
    <s v="Thursday"/>
    <s v="5-10 min"/>
    <n v="1"/>
    <s v="Above 1.2"/>
  </r>
  <r>
    <s v="RF009425"/>
    <d v="2026-03-26T11:48:00"/>
    <d v="2026-03-26T00:00:00"/>
    <n v="11"/>
    <x v="0"/>
    <x v="0"/>
    <n v="4.0999999999999996"/>
    <n v="138.85"/>
    <n v="135.65"/>
    <n v="1.3"/>
    <n v="7.5"/>
    <n v="4.9000000000000004"/>
    <n v="93"/>
    <s v="Medium"/>
    <n v="0.68799999999999994"/>
    <x v="0"/>
    <s v=""/>
    <n v="4.96"/>
    <n v="6"/>
    <n v="-3.2"/>
    <n v="-2.6"/>
    <s v="Thursday"/>
    <s v="5-10 min"/>
    <n v="1"/>
    <s v="Below 0.8"/>
  </r>
  <r>
    <s v="RF009426"/>
    <d v="2026-03-26T11:49:00"/>
    <d v="2026-03-26T00:00:00"/>
    <n v="11"/>
    <x v="3"/>
    <x v="0"/>
    <n v="4.2"/>
    <n v="107.25"/>
    <n v="104.17"/>
    <n v="1"/>
    <n v="6"/>
    <n v="5.8"/>
    <n v="69"/>
    <s v="Low"/>
    <n v="1.5329999999999999"/>
    <x v="0"/>
    <s v=""/>
    <n v="4.3899999999999997"/>
    <n v="14"/>
    <n v="-3.08"/>
    <n v="-0.2"/>
    <s v="Thursday"/>
    <s v="5-10 min"/>
    <n v="1"/>
    <s v="Above 1.2"/>
  </r>
  <r>
    <s v="RF009427"/>
    <d v="2026-03-26T11:53:00"/>
    <d v="2026-03-26T00:00:00"/>
    <n v="11"/>
    <x v="0"/>
    <x v="1"/>
    <n v="5.9"/>
    <n v="136.54"/>
    <n v="146.36000000000001"/>
    <n v="1.1000000000000001"/>
    <n v="9.6"/>
    <n v="5.8"/>
    <n v="116"/>
    <s v="Medium"/>
    <n v="0.89900000000000002"/>
    <x v="0"/>
    <s v=""/>
    <n v="4.55"/>
    <n v="0"/>
    <n v="9.82"/>
    <n v="-3.8"/>
    <s v="Thursday"/>
    <s v="5-10 min"/>
    <n v="1"/>
    <s v="Between 0.8-1.0"/>
  </r>
  <r>
    <s v="RF009428"/>
    <d v="2026-03-26T12:44:00"/>
    <d v="2026-03-26T00:00:00"/>
    <n v="12"/>
    <x v="0"/>
    <x v="0"/>
    <n v="5.8"/>
    <n v="147.34"/>
    <n v="143.19"/>
    <n v="1.1000000000000001"/>
    <n v="5"/>
    <n v="4.2"/>
    <n v="118"/>
    <s v="Medium"/>
    <n v="0.96499999999999997"/>
    <x v="0"/>
    <s v=""/>
    <n v="4.68"/>
    <n v="4"/>
    <n v="-4.1500000000000004"/>
    <n v="-0.8"/>
    <s v="Thursday"/>
    <s v="0-5 min"/>
    <n v="1"/>
    <s v="Between 0.8-1.0"/>
  </r>
  <r>
    <s v="RF009429"/>
    <d v="2026-03-26T12:48:00"/>
    <d v="2026-03-26T00:00:00"/>
    <n v="12"/>
    <x v="3"/>
    <x v="0"/>
    <n v="7.4"/>
    <n v="165.91"/>
    <n v="168.69"/>
    <n v="1"/>
    <n v="2.1"/>
    <n v="1"/>
    <n v="62"/>
    <s v="Low"/>
    <n v="2.2000000000000002"/>
    <x v="0"/>
    <s v=""/>
    <n v="4.9000000000000004"/>
    <n v="3"/>
    <n v="2.78"/>
    <n v="-1.1000000000000001"/>
    <s v="Thursday"/>
    <s v="0-5 min"/>
    <n v="1"/>
    <s v="Above 1.2"/>
  </r>
  <r>
    <s v="RF009430"/>
    <d v="2026-03-26T13:00:00"/>
    <d v="2026-03-26T00:00:00"/>
    <n v="13"/>
    <x v="2"/>
    <x v="0"/>
    <n v="2"/>
    <n v="73.540000000000006"/>
    <n v="68.66"/>
    <n v="1"/>
    <n v="4.8"/>
    <n v="7.2"/>
    <n v="112"/>
    <s v="Low"/>
    <n v="1.2150000000000001"/>
    <x v="0"/>
    <s v=""/>
    <n v="4.54"/>
    <n v="19"/>
    <n v="-4.88"/>
    <n v="2.4"/>
    <s v="Thursday"/>
    <s v="0-5 min"/>
    <n v="1"/>
    <s v="Above 1.2"/>
  </r>
  <r>
    <s v="RF009431"/>
    <d v="2026-03-26T13:09:00"/>
    <d v="2026-03-26T00:00:00"/>
    <n v="13"/>
    <x v="3"/>
    <x v="0"/>
    <n v="15.2"/>
    <n v="239.25"/>
    <n v="240.48"/>
    <n v="1"/>
    <n v="4.2"/>
    <n v="5.5"/>
    <n v="64"/>
    <s v="Low"/>
    <n v="1.59"/>
    <x v="0"/>
    <s v=""/>
    <n v="4.84"/>
    <n v="3"/>
    <n v="1.23"/>
    <n v="1.3"/>
    <s v="Thursday"/>
    <s v="0-5 min"/>
    <n v="1"/>
    <s v="Above 1.2"/>
  </r>
  <r>
    <s v="RF009432"/>
    <d v="2026-03-26T13:15:00"/>
    <d v="2026-03-26T00:00:00"/>
    <n v="13"/>
    <x v="2"/>
    <x v="1"/>
    <n v="6.5"/>
    <n v="136.36000000000001"/>
    <n v="138.87"/>
    <n v="1.1000000000000001"/>
    <n v="6.8"/>
    <n v="4.0999999999999996"/>
    <n v="97"/>
    <s v="Low"/>
    <n v="1.1100000000000001"/>
    <x v="0"/>
    <s v=""/>
    <n v="4.17"/>
    <n v="0"/>
    <n v="2.5099999999999998"/>
    <n v="-2.7"/>
    <s v="Thursday"/>
    <s v="5-10 min"/>
    <n v="1"/>
    <s v="Between 1.0-1.2"/>
  </r>
  <r>
    <s v="RF009433"/>
    <d v="2026-03-26T13:25:00"/>
    <d v="2026-03-26T00:00:00"/>
    <n v="13"/>
    <x v="2"/>
    <x v="0"/>
    <n v="9.8000000000000007"/>
    <n v="194.07"/>
    <m/>
    <n v="1.1000000000000001"/>
    <n v="5.8"/>
    <n v="2.6"/>
    <n v="104"/>
    <s v="Low"/>
    <n v="1.288"/>
    <x v="2"/>
    <s v="Fare too high"/>
    <n v="4.6900000000000004"/>
    <n v="8"/>
    <m/>
    <n v="-3.2"/>
    <s v="Thursday"/>
    <s v="5-10 min"/>
    <n v="0"/>
    <s v="Above 1.2"/>
  </r>
  <r>
    <s v="RF009434"/>
    <d v="2026-03-26T13:47:00"/>
    <d v="2026-03-26T00:00:00"/>
    <n v="13"/>
    <x v="2"/>
    <x v="1"/>
    <n v="12.5"/>
    <n v="198.95"/>
    <n v="198.01"/>
    <n v="1"/>
    <n v="3.9"/>
    <n v="3"/>
    <n v="121"/>
    <s v="Low"/>
    <n v="1.476"/>
    <x v="0"/>
    <s v=""/>
    <n v="4.4800000000000004"/>
    <n v="0"/>
    <n v="-0.94"/>
    <n v="-0.9"/>
    <s v="Thursday"/>
    <s v="0-5 min"/>
    <n v="1"/>
    <s v="Above 1.2"/>
  </r>
  <r>
    <s v="RF009435"/>
    <d v="2026-03-26T13:49:00"/>
    <d v="2026-03-26T00:00:00"/>
    <n v="13"/>
    <x v="0"/>
    <x v="1"/>
    <n v="2.5"/>
    <n v="75.010000000000005"/>
    <n v="74.900000000000006"/>
    <n v="1"/>
    <n v="3.3"/>
    <n v="3.1"/>
    <n v="119"/>
    <s v="Medium"/>
    <n v="1.1240000000000001"/>
    <x v="0"/>
    <s v=""/>
    <n v="4.66"/>
    <n v="0"/>
    <n v="-0.11"/>
    <n v="-0.2"/>
    <s v="Thursday"/>
    <s v="0-5 min"/>
    <n v="1"/>
    <s v="Between 1.0-1.2"/>
  </r>
  <r>
    <s v="RF009436"/>
    <d v="2026-03-26T14:07:00"/>
    <d v="2026-03-26T00:00:00"/>
    <n v="14"/>
    <x v="2"/>
    <x v="0"/>
    <n v="14.3"/>
    <n v="245.2"/>
    <n v="249.42"/>
    <n v="1"/>
    <n v="5.5"/>
    <n v="8.6"/>
    <n v="102"/>
    <s v="Medium"/>
    <n v="0.95199999999999996"/>
    <x v="0"/>
    <s v=""/>
    <n v="4.41"/>
    <n v="29"/>
    <n v="4.22"/>
    <n v="3.1"/>
    <s v="Thursday"/>
    <s v="5-10 min"/>
    <n v="1"/>
    <s v="Between 0.8-1.0"/>
  </r>
  <r>
    <s v="RF009437"/>
    <d v="2026-03-26T14:21:00"/>
    <d v="2026-03-26T00:00:00"/>
    <n v="14"/>
    <x v="0"/>
    <x v="0"/>
    <n v="8.3000000000000007"/>
    <n v="175.52"/>
    <m/>
    <n v="1.2"/>
    <n v="5.8"/>
    <n v="2.4"/>
    <n v="122"/>
    <s v="Medium"/>
    <n v="0.89600000000000002"/>
    <x v="1"/>
    <s v="Pickup too far"/>
    <n v="4.72"/>
    <n v="14"/>
    <m/>
    <n v="-3.4"/>
    <s v="Thursday"/>
    <s v="5-10 min"/>
    <n v="0"/>
    <s v="Between 0.8-1.0"/>
  </r>
  <r>
    <s v="RF009438"/>
    <d v="2026-03-26T14:24:00"/>
    <d v="2026-03-26T00:00:00"/>
    <n v="14"/>
    <x v="2"/>
    <x v="1"/>
    <n v="8.8000000000000007"/>
    <n v="167.28"/>
    <n v="169.92"/>
    <n v="1.1000000000000001"/>
    <n v="2"/>
    <n v="5.7"/>
    <n v="116"/>
    <s v="Medium"/>
    <n v="1.0249999999999999"/>
    <x v="0"/>
    <s v=""/>
    <n v="4.83"/>
    <n v="0"/>
    <n v="2.64"/>
    <n v="3.7"/>
    <s v="Thursday"/>
    <s v="0-5 min"/>
    <n v="1"/>
    <s v="Between 1.0-1.2"/>
  </r>
  <r>
    <s v="RF009439"/>
    <d v="2026-03-26T14:26:00"/>
    <d v="2026-03-26T00:00:00"/>
    <n v="14"/>
    <x v="3"/>
    <x v="0"/>
    <n v="5.7"/>
    <n v="136.75"/>
    <n v="137.36000000000001"/>
    <n v="1"/>
    <n v="2"/>
    <n v="1.4"/>
    <n v="69"/>
    <s v="Low"/>
    <n v="2.2000000000000002"/>
    <x v="0"/>
    <s v=""/>
    <n v="4.76"/>
    <n v="37"/>
    <n v="0.61"/>
    <n v="-0.6"/>
    <s v="Thursday"/>
    <s v="0-5 min"/>
    <n v="1"/>
    <s v="Above 1.2"/>
  </r>
  <r>
    <s v="RF009440"/>
    <d v="2026-03-26T14:32:00"/>
    <d v="2026-03-26T00:00:00"/>
    <n v="14"/>
    <x v="2"/>
    <x v="1"/>
    <n v="17.399999999999999"/>
    <n v="319.08"/>
    <n v="310.57"/>
    <n v="1"/>
    <n v="5.3"/>
    <n v="4.5"/>
    <n v="114"/>
    <s v="Low"/>
    <n v="1.427"/>
    <x v="0"/>
    <s v=""/>
    <n v="4.9400000000000004"/>
    <n v="0"/>
    <n v="-8.51"/>
    <n v="-0.8"/>
    <s v="Thursday"/>
    <s v="5-10 min"/>
    <n v="1"/>
    <s v="Above 1.2"/>
  </r>
  <r>
    <s v="RF009441"/>
    <d v="2026-03-26T14:59:00"/>
    <d v="2026-03-26T00:00:00"/>
    <n v="14"/>
    <x v="0"/>
    <x v="0"/>
    <n v="14.3"/>
    <n v="291.7"/>
    <n v="277.26"/>
    <n v="1.2"/>
    <n v="2.4"/>
    <n v="1"/>
    <n v="135"/>
    <s v="Medium"/>
    <n v="1.1060000000000001"/>
    <x v="0"/>
    <s v=""/>
    <n v="4.74"/>
    <n v="2"/>
    <n v="-14.44"/>
    <n v="-1.4"/>
    <s v="Thursday"/>
    <s v="0-5 min"/>
    <n v="1"/>
    <s v="Between 1.0-1.2"/>
  </r>
  <r>
    <s v="RF009442"/>
    <d v="2026-03-26T15:03:00"/>
    <d v="2026-03-26T00:00:00"/>
    <n v="15"/>
    <x v="1"/>
    <x v="1"/>
    <n v="3.7"/>
    <n v="88.48"/>
    <m/>
    <n v="1"/>
    <n v="2"/>
    <n v="1.8"/>
    <n v="90"/>
    <s v="Medium"/>
    <n v="0.98499999999999999"/>
    <x v="2"/>
    <s v="Changed plans"/>
    <n v="4.75"/>
    <n v="0"/>
    <m/>
    <n v="-0.2"/>
    <s v="Thursday"/>
    <s v="0-5 min"/>
    <n v="0"/>
    <s v="Between 0.8-1.0"/>
  </r>
  <r>
    <s v="RF009443"/>
    <d v="2026-03-26T15:09:00"/>
    <d v="2026-03-26T00:00:00"/>
    <n v="15"/>
    <x v="0"/>
    <x v="1"/>
    <n v="5.3"/>
    <n v="120.95"/>
    <n v="122.51"/>
    <n v="1"/>
    <n v="5.2"/>
    <n v="2.2000000000000002"/>
    <n v="114"/>
    <s v="Low"/>
    <n v="1.1220000000000001"/>
    <x v="0"/>
    <s v=""/>
    <n v="4.5999999999999996"/>
    <n v="0"/>
    <n v="1.56"/>
    <n v="-3"/>
    <s v="Thursday"/>
    <s v="5-10 min"/>
    <n v="1"/>
    <s v="Between 1.0-1.2"/>
  </r>
  <r>
    <s v="RF009444"/>
    <d v="2026-03-26T15:41:00"/>
    <d v="2026-03-26T00:00:00"/>
    <n v="15"/>
    <x v="0"/>
    <x v="0"/>
    <n v="7.6"/>
    <n v="159.69"/>
    <m/>
    <n v="1"/>
    <n v="2"/>
    <m/>
    <n v="127"/>
    <s v="Medium"/>
    <n v="1.0569999999999999"/>
    <x v="3"/>
    <s v="No driver available"/>
    <n v="4.8"/>
    <n v="19"/>
    <m/>
    <m/>
    <s v="Thursday"/>
    <s v="0-5 min"/>
    <n v="0"/>
    <s v="Between 1.0-1.2"/>
  </r>
  <r>
    <s v="RF009445"/>
    <d v="2026-03-26T15:43:00"/>
    <d v="2026-03-26T00:00:00"/>
    <n v="15"/>
    <x v="1"/>
    <x v="0"/>
    <n v="5.6"/>
    <n v="129.43"/>
    <n v="137.19"/>
    <n v="1.1000000000000001"/>
    <n v="3.9"/>
    <n v="7.9"/>
    <n v="83"/>
    <s v="Low"/>
    <n v="1.3520000000000001"/>
    <x v="0"/>
    <s v=""/>
    <n v="4.6100000000000003"/>
    <n v="1"/>
    <n v="7.76"/>
    <n v="4"/>
    <s v="Thursday"/>
    <s v="0-5 min"/>
    <n v="1"/>
    <s v="Above 1.2"/>
  </r>
  <r>
    <s v="RF009446"/>
    <d v="2026-03-26T15:57:00"/>
    <d v="2026-03-26T00:00:00"/>
    <n v="15"/>
    <x v="3"/>
    <x v="0"/>
    <n v="13.3"/>
    <n v="241.95"/>
    <n v="230.96"/>
    <n v="1"/>
    <n v="6"/>
    <n v="13.1"/>
    <n v="60"/>
    <s v="Low"/>
    <n v="1.4"/>
    <x v="0"/>
    <s v=""/>
    <n v="4.66"/>
    <n v="5"/>
    <n v="-10.99"/>
    <n v="7.1"/>
    <s v="Thursday"/>
    <s v="5-10 min"/>
    <n v="1"/>
    <s v="Above 1.2"/>
  </r>
  <r>
    <s v="RF009447"/>
    <d v="2026-03-26T16:43:00"/>
    <d v="2026-03-26T00:00:00"/>
    <n v="16"/>
    <x v="2"/>
    <x v="0"/>
    <n v="14.4"/>
    <n v="251.6"/>
    <n v="251.23"/>
    <n v="1"/>
    <n v="3.1"/>
    <n v="3.7"/>
    <n v="84"/>
    <s v="Medium"/>
    <n v="0.85699999999999998"/>
    <x v="0"/>
    <s v=""/>
    <n v="4.93"/>
    <n v="2"/>
    <n v="-0.37"/>
    <n v="0.6"/>
    <s v="Thursday"/>
    <s v="0-5 min"/>
    <n v="1"/>
    <s v="Between 0.8-1.0"/>
  </r>
  <r>
    <s v="RF009448"/>
    <d v="2026-03-26T16:56:00"/>
    <d v="2026-03-26T00:00:00"/>
    <n v="16"/>
    <x v="2"/>
    <x v="0"/>
    <n v="4.5"/>
    <n v="109.58"/>
    <n v="108.26"/>
    <n v="1"/>
    <n v="6"/>
    <n v="7.5"/>
    <n v="119"/>
    <s v="Medium"/>
    <n v="1.08"/>
    <x v="0"/>
    <s v=""/>
    <n v="5"/>
    <n v="7"/>
    <n v="-1.32"/>
    <n v="1.5"/>
    <s v="Thursday"/>
    <s v="5-10 min"/>
    <n v="1"/>
    <s v="Between 1.0-1.2"/>
  </r>
  <r>
    <s v="RF009449"/>
    <d v="2026-03-26T17:09:00"/>
    <d v="2026-03-26T00:00:00"/>
    <n v="17"/>
    <x v="1"/>
    <x v="0"/>
    <n v="3.8"/>
    <n v="114.56"/>
    <n v="117.57"/>
    <n v="1.2"/>
    <n v="6.9"/>
    <n v="8.4"/>
    <n v="96"/>
    <s v="Low"/>
    <n v="1.2649999999999999"/>
    <x v="0"/>
    <s v=""/>
    <n v="4.6500000000000004"/>
    <n v="18"/>
    <n v="3.01"/>
    <n v="1.5"/>
    <s v="Thursday"/>
    <s v="5-10 min"/>
    <n v="1"/>
    <s v="Above 1.2"/>
  </r>
  <r>
    <s v="RF009450"/>
    <d v="2026-03-26T17:21:00"/>
    <d v="2026-03-26T00:00:00"/>
    <n v="17"/>
    <x v="2"/>
    <x v="0"/>
    <n v="5.9"/>
    <n v="140.33000000000001"/>
    <n v="139.53"/>
    <n v="1.1000000000000001"/>
    <n v="3.3"/>
    <n v="9.3000000000000007"/>
    <n v="91"/>
    <s v="Medium"/>
    <n v="0.96099999999999997"/>
    <x v="0"/>
    <s v=""/>
    <n v="4.8"/>
    <n v="20"/>
    <n v="-0.8"/>
    <n v="6"/>
    <s v="Thursday"/>
    <s v="0-5 min"/>
    <n v="1"/>
    <s v="Between 0.8-1.0"/>
  </r>
  <r>
    <s v="RF009451"/>
    <d v="2026-03-26T17:43:00"/>
    <d v="2026-03-26T00:00:00"/>
    <n v="17"/>
    <x v="2"/>
    <x v="0"/>
    <n v="7.7"/>
    <n v="195.94"/>
    <n v="193.13"/>
    <n v="1.4"/>
    <n v="11.5"/>
    <n v="12.7"/>
    <n v="101"/>
    <s v="High"/>
    <n v="0.61499999999999999"/>
    <x v="0"/>
    <s v=""/>
    <n v="4.57"/>
    <n v="10"/>
    <n v="-2.81"/>
    <n v="1.2"/>
    <s v="Thursday"/>
    <s v="10-15 min"/>
    <n v="1"/>
    <s v="Below 0.8"/>
  </r>
  <r>
    <s v="RF009452"/>
    <d v="2026-03-26T17:48:00"/>
    <d v="2026-03-26T00:00:00"/>
    <n v="17"/>
    <x v="4"/>
    <x v="0"/>
    <n v="7.8"/>
    <n v="141.83000000000001"/>
    <n v="146.09"/>
    <n v="1"/>
    <n v="3.6"/>
    <n v="1.7"/>
    <n v="53"/>
    <s v="Low"/>
    <n v="1.29"/>
    <x v="0"/>
    <s v=""/>
    <n v="4.59"/>
    <n v="5"/>
    <n v="4.26"/>
    <n v="-1.9"/>
    <s v="Thursday"/>
    <s v="0-5 min"/>
    <n v="1"/>
    <s v="Above 1.2"/>
  </r>
  <r>
    <s v="RF009453"/>
    <d v="2026-03-26T17:48:00"/>
    <d v="2026-03-26T00:00:00"/>
    <n v="17"/>
    <x v="0"/>
    <x v="0"/>
    <n v="2.8"/>
    <n v="116.97"/>
    <m/>
    <n v="1.4"/>
    <n v="9"/>
    <n v="9.5"/>
    <n v="104"/>
    <s v="High"/>
    <n v="0.59199999999999997"/>
    <x v="1"/>
    <s v="Pickup too far"/>
    <n v="4.2300000000000004"/>
    <n v="7"/>
    <m/>
    <n v="0.5"/>
    <s v="Thursday"/>
    <s v="5-10 min"/>
    <n v="0"/>
    <s v="Below 0.8"/>
  </r>
  <r>
    <s v="RF009454"/>
    <d v="2026-03-26T19:35:00"/>
    <d v="2026-03-26T00:00:00"/>
    <n v="19"/>
    <x v="1"/>
    <x v="1"/>
    <n v="2.1"/>
    <n v="86.18"/>
    <n v="83.96"/>
    <n v="1.2"/>
    <n v="5.3"/>
    <n v="2.5"/>
    <n v="85"/>
    <s v="High"/>
    <n v="0.73499999999999999"/>
    <x v="0"/>
    <s v=""/>
    <n v="4.83"/>
    <n v="0"/>
    <n v="-2.2200000000000002"/>
    <n v="-2.8"/>
    <s v="Thursday"/>
    <s v="5-10 min"/>
    <n v="1"/>
    <s v="Below 0.8"/>
  </r>
  <r>
    <s v="RF009455"/>
    <d v="2026-03-26T19:48:00"/>
    <d v="2026-03-26T00:00:00"/>
    <n v="19"/>
    <x v="2"/>
    <x v="0"/>
    <n v="12.5"/>
    <n v="292.31"/>
    <n v="287.61"/>
    <n v="1.2"/>
    <n v="5.2"/>
    <n v="11.1"/>
    <n v="75"/>
    <s v="Medium"/>
    <n v="0.72899999999999998"/>
    <x v="0"/>
    <s v=""/>
    <n v="4.63"/>
    <n v="77"/>
    <n v="-4.7"/>
    <n v="5.9"/>
    <s v="Thursday"/>
    <s v="5-10 min"/>
    <n v="1"/>
    <s v="Below 0.8"/>
  </r>
  <r>
    <s v="RF009456"/>
    <d v="2026-03-26T19:49:00"/>
    <d v="2026-03-26T00:00:00"/>
    <n v="19"/>
    <x v="0"/>
    <x v="0"/>
    <n v="3.9"/>
    <n v="141.46"/>
    <n v="140.47"/>
    <n v="1.5"/>
    <n v="11.3"/>
    <n v="13.7"/>
    <n v="95"/>
    <s v="High"/>
    <n v="0.60599999999999998"/>
    <x v="0"/>
    <s v=""/>
    <n v="5"/>
    <n v="2"/>
    <n v="-0.99"/>
    <n v="2.4"/>
    <s v="Thursday"/>
    <s v="10-15 min"/>
    <n v="1"/>
    <s v="Below 0.8"/>
  </r>
  <r>
    <s v="RF009457"/>
    <d v="2026-03-26T19:56:00"/>
    <d v="2026-03-26T00:00:00"/>
    <n v="19"/>
    <x v="0"/>
    <x v="0"/>
    <n v="5.3"/>
    <n v="164.74"/>
    <n v="152.19"/>
    <n v="1.3"/>
    <n v="11.7"/>
    <n v="15.6"/>
    <n v="73"/>
    <s v="Medium"/>
    <n v="0.56100000000000005"/>
    <x v="0"/>
    <s v=""/>
    <n v="4.57"/>
    <n v="36"/>
    <n v="-12.55"/>
    <n v="3.9"/>
    <s v="Thursday"/>
    <s v="10-15 min"/>
    <n v="1"/>
    <s v="Below 0.8"/>
  </r>
  <r>
    <s v="RF009458"/>
    <d v="2026-03-26T20:03:00"/>
    <d v="2026-03-26T00:00:00"/>
    <n v="20"/>
    <x v="0"/>
    <x v="0"/>
    <n v="11.1"/>
    <n v="267.88"/>
    <n v="270.26"/>
    <n v="1.3"/>
    <n v="9.3000000000000007"/>
    <n v="8"/>
    <n v="91"/>
    <s v="Medium"/>
    <n v="0.66600000000000004"/>
    <x v="0"/>
    <s v=""/>
    <n v="4.72"/>
    <n v="9"/>
    <n v="2.38"/>
    <n v="-1.3"/>
    <s v="Thursday"/>
    <s v="5-10 min"/>
    <n v="1"/>
    <s v="Below 0.8"/>
  </r>
  <r>
    <s v="RF009459"/>
    <d v="2026-03-26T20:32:00"/>
    <d v="2026-03-26T00:00:00"/>
    <n v="20"/>
    <x v="1"/>
    <x v="0"/>
    <n v="6.9"/>
    <n v="140"/>
    <m/>
    <n v="1.1000000000000001"/>
    <n v="4.5"/>
    <n v="6.7"/>
    <n v="64"/>
    <s v="Low"/>
    <n v="0.94699999999999995"/>
    <x v="2"/>
    <s v="ETA too high"/>
    <n v="4.87"/>
    <n v="17"/>
    <m/>
    <n v="2.2000000000000002"/>
    <s v="Thursday"/>
    <s v="0-5 min"/>
    <n v="0"/>
    <s v="Between 0.8-1.0"/>
  </r>
  <r>
    <s v="RF009460"/>
    <d v="2026-03-26T21:42:00"/>
    <d v="2026-03-26T00:00:00"/>
    <n v="21"/>
    <x v="3"/>
    <x v="0"/>
    <n v="5.4"/>
    <n v="106.89"/>
    <n v="114.95"/>
    <n v="1"/>
    <n v="2.6"/>
    <n v="3"/>
    <n v="48"/>
    <s v="Low"/>
    <n v="1.575"/>
    <x v="0"/>
    <s v=""/>
    <n v="5"/>
    <n v="9"/>
    <n v="8.06"/>
    <n v="0.4"/>
    <s v="Thursday"/>
    <s v="0-5 min"/>
    <n v="1"/>
    <s v="Above 1.2"/>
  </r>
  <r>
    <s v="RF009461"/>
    <d v="2026-03-26T22:26:00"/>
    <d v="2026-03-26T00:00:00"/>
    <n v="22"/>
    <x v="1"/>
    <x v="0"/>
    <n v="2.6"/>
    <n v="79.27"/>
    <n v="74.5"/>
    <n v="1"/>
    <n v="2"/>
    <n v="1"/>
    <n v="86"/>
    <s v="Low"/>
    <n v="1.3280000000000001"/>
    <x v="0"/>
    <s v=""/>
    <n v="4.55"/>
    <n v="30"/>
    <n v="-4.7699999999999996"/>
    <n v="-1"/>
    <s v="Thursday"/>
    <s v="0-5 min"/>
    <n v="1"/>
    <s v="Above 1.2"/>
  </r>
  <r>
    <s v="RF009462"/>
    <d v="2026-03-26T22:28:00"/>
    <d v="2026-03-26T00:00:00"/>
    <n v="22"/>
    <x v="1"/>
    <x v="1"/>
    <n v="4"/>
    <n v="103.5"/>
    <n v="100.99"/>
    <n v="1"/>
    <n v="4.9000000000000004"/>
    <n v="2.1"/>
    <n v="94"/>
    <s v="Low"/>
    <n v="1.37"/>
    <x v="0"/>
    <s v=""/>
    <n v="4.62"/>
    <n v="0"/>
    <n v="-2.5099999999999998"/>
    <n v="-2.8"/>
    <s v="Thursday"/>
    <s v="0-5 min"/>
    <n v="1"/>
    <s v="Above 1.2"/>
  </r>
  <r>
    <s v="RF009463"/>
    <d v="2026-03-26T22:36:00"/>
    <d v="2026-03-26T00:00:00"/>
    <n v="22"/>
    <x v="1"/>
    <x v="0"/>
    <n v="3.4"/>
    <n v="97.15"/>
    <n v="91.57"/>
    <n v="1"/>
    <n v="2"/>
    <n v="3.7"/>
    <n v="84"/>
    <s v="Low"/>
    <n v="1.1080000000000001"/>
    <x v="0"/>
    <s v=""/>
    <n v="4.75"/>
    <n v="4"/>
    <n v="-5.58"/>
    <n v="1.7"/>
    <s v="Thursday"/>
    <s v="0-5 min"/>
    <n v="1"/>
    <s v="Between 1.0-1.2"/>
  </r>
  <r>
    <s v="RF009464"/>
    <d v="2026-03-26T22:55:00"/>
    <d v="2026-03-26T00:00:00"/>
    <n v="22"/>
    <x v="0"/>
    <x v="1"/>
    <n v="4.9000000000000004"/>
    <n v="108.95"/>
    <n v="109.75"/>
    <n v="1"/>
    <n v="3.7"/>
    <n v="11.7"/>
    <n v="112"/>
    <s v="Low"/>
    <n v="1.115"/>
    <x v="0"/>
    <s v=""/>
    <n v="4.66"/>
    <n v="0"/>
    <n v="0.8"/>
    <n v="8"/>
    <s v="Thursday"/>
    <s v="0-5 min"/>
    <n v="1"/>
    <s v="Between 1.0-1.2"/>
  </r>
  <r>
    <s v="RF009465"/>
    <d v="2026-03-26T23:17:00"/>
    <d v="2026-03-26T00:00:00"/>
    <n v="23"/>
    <x v="2"/>
    <x v="1"/>
    <n v="3.1"/>
    <n v="90.42"/>
    <n v="93.24"/>
    <n v="1"/>
    <n v="5.3"/>
    <n v="8.8000000000000007"/>
    <n v="105"/>
    <s v="Medium"/>
    <n v="1.0980000000000001"/>
    <x v="0"/>
    <s v=""/>
    <n v="4.8600000000000003"/>
    <n v="0"/>
    <n v="2.82"/>
    <n v="3.5"/>
    <s v="Thursday"/>
    <s v="5-10 min"/>
    <n v="1"/>
    <s v="Between 1.0-1.2"/>
  </r>
  <r>
    <s v="RF009466"/>
    <d v="2026-03-26T23:21:00"/>
    <d v="2026-03-26T00:00:00"/>
    <n v="23"/>
    <x v="1"/>
    <x v="0"/>
    <n v="2.1"/>
    <n v="68.099999999999994"/>
    <n v="71.23"/>
    <n v="1"/>
    <n v="2.2999999999999998"/>
    <n v="5"/>
    <n v="95"/>
    <s v="Medium"/>
    <n v="1.1120000000000001"/>
    <x v="0"/>
    <s v=""/>
    <n v="4.75"/>
    <n v="7"/>
    <n v="3.13"/>
    <n v="2.7"/>
    <s v="Thursday"/>
    <s v="0-5 min"/>
    <n v="1"/>
    <s v="Between 1.0-1.2"/>
  </r>
  <r>
    <s v="RF009467"/>
    <d v="2026-03-26T23:21:00"/>
    <d v="2026-03-26T00:00:00"/>
    <n v="23"/>
    <x v="0"/>
    <x v="1"/>
    <n v="5.7"/>
    <n v="131.80000000000001"/>
    <n v="136.68"/>
    <n v="1"/>
    <n v="4.0999999999999996"/>
    <n v="9.4"/>
    <n v="116"/>
    <s v="Medium"/>
    <n v="1.004"/>
    <x v="0"/>
    <s v=""/>
    <n v="4.97"/>
    <n v="0"/>
    <n v="4.88"/>
    <n v="5.3"/>
    <s v="Thursday"/>
    <s v="0-5 min"/>
    <n v="1"/>
    <s v="Between 1.0-1.2"/>
  </r>
  <r>
    <s v="RF009468"/>
    <d v="2026-03-26T23:50:00"/>
    <d v="2026-03-26T00:00:00"/>
    <n v="23"/>
    <x v="0"/>
    <x v="0"/>
    <n v="8.5"/>
    <n v="155.47"/>
    <n v="152.29"/>
    <n v="1"/>
    <n v="3.3"/>
    <n v="2.2999999999999998"/>
    <n v="111"/>
    <s v="Medium"/>
    <n v="1.008"/>
    <x v="0"/>
    <s v=""/>
    <n v="4.67"/>
    <n v="7"/>
    <n v="-3.18"/>
    <n v="-1"/>
    <s v="Thursday"/>
    <s v="0-5 min"/>
    <n v="1"/>
    <s v="Between 1.0-1.2"/>
  </r>
  <r>
    <s v="RF009469"/>
    <d v="2026-03-27T00:04:00"/>
    <d v="2026-03-27T00:00:00"/>
    <n v="0"/>
    <x v="3"/>
    <x v="0"/>
    <n v="1.2"/>
    <n v="56.76"/>
    <n v="56.96"/>
    <n v="1"/>
    <n v="5.2"/>
    <n v="7.8"/>
    <n v="74"/>
    <s v="Low"/>
    <n v="1.8420000000000001"/>
    <x v="0"/>
    <s v=""/>
    <n v="4.8899999999999997"/>
    <n v="8"/>
    <n v="0.2"/>
    <n v="2.6"/>
    <s v="Friday"/>
    <s v="5-10 min"/>
    <n v="1"/>
    <s v="Above 1.2"/>
  </r>
  <r>
    <s v="RF009470"/>
    <d v="2026-03-27T00:11:00"/>
    <d v="2026-03-27T00:00:00"/>
    <n v="0"/>
    <x v="4"/>
    <x v="0"/>
    <n v="2.7"/>
    <n v="80.77"/>
    <n v="78.02"/>
    <n v="1.1000000000000001"/>
    <n v="4.0999999999999996"/>
    <n v="1.4"/>
    <n v="56"/>
    <s v="Low"/>
    <n v="2.2000000000000002"/>
    <x v="0"/>
    <s v=""/>
    <n v="4.71"/>
    <n v="7"/>
    <n v="-2.75"/>
    <n v="-2.7"/>
    <s v="Friday"/>
    <s v="0-5 min"/>
    <n v="1"/>
    <s v="Above 1.2"/>
  </r>
  <r>
    <s v="RF009471"/>
    <d v="2026-03-27T00:34:00"/>
    <d v="2026-03-27T00:00:00"/>
    <n v="0"/>
    <x v="3"/>
    <x v="1"/>
    <n v="9.3000000000000007"/>
    <n v="171.84"/>
    <n v="179.9"/>
    <n v="1"/>
    <n v="2.7"/>
    <n v="3.5"/>
    <n v="60"/>
    <s v="Low"/>
    <n v="1.32"/>
    <x v="0"/>
    <s v=""/>
    <n v="4.83"/>
    <n v="0"/>
    <n v="8.06"/>
    <n v="0.8"/>
    <s v="Friday"/>
    <s v="0-5 min"/>
    <n v="1"/>
    <s v="Above 1.2"/>
  </r>
  <r>
    <s v="RF009472"/>
    <d v="2026-03-27T00:43:00"/>
    <d v="2026-03-27T00:00:00"/>
    <n v="0"/>
    <x v="0"/>
    <x v="0"/>
    <n v="7.2"/>
    <n v="155.28"/>
    <n v="154.41999999999999"/>
    <n v="1"/>
    <n v="2"/>
    <n v="1"/>
    <n v="135"/>
    <s v="Low"/>
    <n v="1.5249999999999999"/>
    <x v="0"/>
    <s v=""/>
    <n v="4.7699999999999996"/>
    <n v="28"/>
    <n v="-0.86"/>
    <n v="-1"/>
    <s v="Friday"/>
    <s v="0-5 min"/>
    <n v="1"/>
    <s v="Above 1.2"/>
  </r>
  <r>
    <s v="RF009473"/>
    <d v="2026-03-27T00:46:00"/>
    <d v="2026-03-27T00:00:00"/>
    <n v="0"/>
    <x v="0"/>
    <x v="0"/>
    <n v="7.8"/>
    <n v="176.21"/>
    <n v="185.15"/>
    <n v="1.1000000000000001"/>
    <n v="9.6"/>
    <n v="13.2"/>
    <n v="107"/>
    <s v="Medium"/>
    <n v="0.80600000000000005"/>
    <x v="0"/>
    <s v=""/>
    <n v="4.71"/>
    <n v="1"/>
    <n v="8.94"/>
    <n v="3.6"/>
    <s v="Friday"/>
    <s v="5-10 min"/>
    <n v="1"/>
    <s v="Between 0.8-1.0"/>
  </r>
  <r>
    <s v="RF009474"/>
    <d v="2026-03-27T01:12:00"/>
    <d v="2026-03-27T00:00:00"/>
    <n v="1"/>
    <x v="0"/>
    <x v="0"/>
    <n v="9.1"/>
    <n v="159.79"/>
    <n v="159.13999999999999"/>
    <n v="1"/>
    <n v="2.9"/>
    <n v="1"/>
    <n v="142"/>
    <s v="Medium"/>
    <n v="1.181"/>
    <x v="0"/>
    <s v=""/>
    <n v="4.57"/>
    <n v="8"/>
    <n v="-0.65"/>
    <n v="-1.9"/>
    <s v="Friday"/>
    <s v="0-5 min"/>
    <n v="1"/>
    <s v="Between 1.0-1.2"/>
  </r>
  <r>
    <s v="RF009475"/>
    <d v="2026-03-27T01:18:00"/>
    <d v="2026-03-27T00:00:00"/>
    <n v="1"/>
    <x v="3"/>
    <x v="0"/>
    <n v="10.5"/>
    <n v="201.68"/>
    <n v="204.88"/>
    <n v="1"/>
    <n v="2.2999999999999998"/>
    <n v="1"/>
    <n v="63"/>
    <s v="Low"/>
    <n v="1.4990000000000001"/>
    <x v="0"/>
    <s v=""/>
    <n v="4.8899999999999997"/>
    <n v="8"/>
    <n v="3.2"/>
    <n v="-1.3"/>
    <s v="Friday"/>
    <s v="0-5 min"/>
    <n v="1"/>
    <s v="Above 1.2"/>
  </r>
  <r>
    <s v="RF009476"/>
    <d v="2026-03-27T01:31:00"/>
    <d v="2026-03-27T00:00:00"/>
    <n v="1"/>
    <x v="2"/>
    <x v="0"/>
    <n v="5"/>
    <n v="115.57"/>
    <n v="113.24"/>
    <n v="1"/>
    <n v="6.6"/>
    <n v="11.8"/>
    <n v="118"/>
    <s v="Medium"/>
    <n v="1.1870000000000001"/>
    <x v="0"/>
    <s v=""/>
    <n v="4.51"/>
    <n v="60"/>
    <n v="-2.33"/>
    <n v="5.2"/>
    <s v="Friday"/>
    <s v="5-10 min"/>
    <n v="1"/>
    <s v="Between 1.0-1.2"/>
  </r>
  <r>
    <s v="RF009477"/>
    <d v="2026-03-27T02:05:00"/>
    <d v="2026-03-27T00:00:00"/>
    <n v="2"/>
    <x v="3"/>
    <x v="0"/>
    <n v="5.9"/>
    <n v="133.61000000000001"/>
    <n v="134.69"/>
    <n v="1"/>
    <n v="3.8"/>
    <n v="7.5"/>
    <n v="64"/>
    <s v="Low"/>
    <n v="1.7210000000000001"/>
    <x v="0"/>
    <s v=""/>
    <n v="4.8499999999999996"/>
    <n v="7"/>
    <n v="1.08"/>
    <n v="3.7"/>
    <s v="Friday"/>
    <s v="0-5 min"/>
    <n v="1"/>
    <s v="Above 1.2"/>
  </r>
  <r>
    <s v="RF009478"/>
    <d v="2026-03-27T02:19:00"/>
    <d v="2026-03-27T00:00:00"/>
    <n v="2"/>
    <x v="2"/>
    <x v="0"/>
    <n v="2.2999999999999998"/>
    <n v="77.55"/>
    <m/>
    <n v="1"/>
    <n v="6.2"/>
    <n v="7.3"/>
    <n v="119"/>
    <s v="Low"/>
    <n v="1.506"/>
    <x v="2"/>
    <s v="Fare too high"/>
    <n v="4.84"/>
    <n v="12"/>
    <m/>
    <n v="1.1000000000000001"/>
    <s v="Friday"/>
    <s v="5-10 min"/>
    <n v="0"/>
    <s v="Above 1.2"/>
  </r>
  <r>
    <s v="RF009479"/>
    <d v="2026-03-27T02:41:00"/>
    <d v="2026-03-27T00:00:00"/>
    <n v="2"/>
    <x v="0"/>
    <x v="0"/>
    <n v="5.5"/>
    <n v="127.78"/>
    <m/>
    <n v="1.1000000000000001"/>
    <n v="4.2"/>
    <n v="6.5"/>
    <n v="124"/>
    <s v="Low"/>
    <n v="1.3380000000000001"/>
    <x v="2"/>
    <s v="Fare too high"/>
    <n v="5"/>
    <n v="8"/>
    <m/>
    <n v="2.2999999999999998"/>
    <s v="Friday"/>
    <s v="0-5 min"/>
    <n v="0"/>
    <s v="Above 1.2"/>
  </r>
  <r>
    <s v="RF009480"/>
    <d v="2026-03-27T03:08:00"/>
    <d v="2026-03-27T00:00:00"/>
    <n v="3"/>
    <x v="3"/>
    <x v="0"/>
    <n v="8.8000000000000007"/>
    <n v="177.65"/>
    <n v="173.76"/>
    <n v="1"/>
    <n v="4.7"/>
    <n v="6.4"/>
    <n v="65"/>
    <s v="Low"/>
    <n v="1.24"/>
    <x v="0"/>
    <s v=""/>
    <n v="4.8899999999999997"/>
    <n v="8"/>
    <n v="-3.89"/>
    <n v="1.7"/>
    <s v="Friday"/>
    <s v="0-5 min"/>
    <n v="1"/>
    <s v="Above 1.2"/>
  </r>
  <r>
    <s v="RF009481"/>
    <d v="2026-03-27T03:15:00"/>
    <d v="2026-03-27T00:00:00"/>
    <n v="3"/>
    <x v="2"/>
    <x v="0"/>
    <n v="4.8"/>
    <n v="118.22"/>
    <m/>
    <n v="1.1000000000000001"/>
    <n v="5.2"/>
    <n v="13"/>
    <n v="103"/>
    <s v="Low"/>
    <n v="1.1180000000000001"/>
    <x v="2"/>
    <s v="ETA too high"/>
    <n v="4.3499999999999996"/>
    <n v="43"/>
    <m/>
    <n v="7.8"/>
    <s v="Friday"/>
    <s v="5-10 min"/>
    <n v="0"/>
    <s v="Between 1.0-1.2"/>
  </r>
  <r>
    <s v="RF009482"/>
    <d v="2026-03-27T03:24:00"/>
    <d v="2026-03-27T00:00:00"/>
    <n v="3"/>
    <x v="1"/>
    <x v="0"/>
    <n v="4.8"/>
    <n v="105.66"/>
    <n v="103.87"/>
    <n v="1"/>
    <n v="4.0999999999999996"/>
    <n v="5.7"/>
    <n v="96"/>
    <s v="Low"/>
    <n v="1.7270000000000001"/>
    <x v="0"/>
    <s v=""/>
    <n v="4.53"/>
    <n v="2"/>
    <n v="-1.79"/>
    <n v="1.6"/>
    <s v="Friday"/>
    <s v="0-5 min"/>
    <n v="1"/>
    <s v="Above 1.2"/>
  </r>
  <r>
    <s v="RF009483"/>
    <d v="2026-03-27T03:25:00"/>
    <d v="2026-03-27T00:00:00"/>
    <n v="3"/>
    <x v="2"/>
    <x v="0"/>
    <n v="2.5"/>
    <n v="87.08"/>
    <n v="88.33"/>
    <n v="1.1000000000000001"/>
    <n v="2"/>
    <n v="4.0999999999999996"/>
    <n v="125"/>
    <s v="Medium"/>
    <n v="1.2729999999999999"/>
    <x v="0"/>
    <s v=""/>
    <n v="4.72"/>
    <n v="4"/>
    <n v="1.25"/>
    <n v="2.1"/>
    <s v="Friday"/>
    <s v="0-5 min"/>
    <n v="1"/>
    <s v="Above 1.2"/>
  </r>
  <r>
    <s v="RF009484"/>
    <d v="2026-03-27T03:28:00"/>
    <d v="2026-03-27T00:00:00"/>
    <n v="3"/>
    <x v="0"/>
    <x v="0"/>
    <n v="4.3"/>
    <n v="117.48"/>
    <n v="125.27"/>
    <n v="1.1000000000000001"/>
    <n v="3.2"/>
    <n v="2.5"/>
    <n v="139"/>
    <s v="Medium"/>
    <n v="1.226"/>
    <x v="0"/>
    <s v=""/>
    <n v="4.6399999999999997"/>
    <n v="16"/>
    <n v="7.79"/>
    <n v="-0.7"/>
    <s v="Friday"/>
    <s v="0-5 min"/>
    <n v="1"/>
    <s v="Above 1.2"/>
  </r>
  <r>
    <s v="RF009485"/>
    <d v="2026-03-27T03:45:00"/>
    <d v="2026-03-27T00:00:00"/>
    <n v="3"/>
    <x v="1"/>
    <x v="0"/>
    <n v="5.5"/>
    <n v="133.33000000000001"/>
    <n v="124.61"/>
    <n v="1"/>
    <n v="2"/>
    <n v="3.1"/>
    <n v="94"/>
    <s v="Low"/>
    <n v="1.44"/>
    <x v="0"/>
    <s v=""/>
    <n v="4.79"/>
    <n v="10"/>
    <n v="-8.7200000000000006"/>
    <n v="1.1000000000000001"/>
    <s v="Friday"/>
    <s v="0-5 min"/>
    <n v="1"/>
    <s v="Above 1.2"/>
  </r>
  <r>
    <s v="RF009486"/>
    <d v="2026-03-27T04:36:00"/>
    <d v="2026-03-27T00:00:00"/>
    <n v="4"/>
    <x v="1"/>
    <x v="0"/>
    <n v="10"/>
    <n v="194.73"/>
    <n v="185.56"/>
    <n v="1.1000000000000001"/>
    <n v="5.6"/>
    <n v="2.2000000000000002"/>
    <n v="95"/>
    <s v="Low"/>
    <n v="1.625"/>
    <x v="0"/>
    <s v=""/>
    <n v="4.47"/>
    <n v="6"/>
    <n v="-9.17"/>
    <n v="-3.4"/>
    <s v="Friday"/>
    <s v="5-10 min"/>
    <n v="1"/>
    <s v="Above 1.2"/>
  </r>
  <r>
    <s v="RF009487"/>
    <d v="2026-03-27T04:52:00"/>
    <d v="2026-03-27T00:00:00"/>
    <n v="4"/>
    <x v="0"/>
    <x v="0"/>
    <n v="3.4"/>
    <n v="96.2"/>
    <n v="96.27"/>
    <n v="1.1000000000000001"/>
    <n v="2.7"/>
    <n v="4.2"/>
    <n v="130"/>
    <s v="Medium"/>
    <n v="1.083"/>
    <x v="0"/>
    <s v=""/>
    <n v="4.3600000000000003"/>
    <n v="7"/>
    <n v="7.0000000000000007E-2"/>
    <n v="1.5"/>
    <s v="Friday"/>
    <s v="0-5 min"/>
    <n v="1"/>
    <s v="Between 1.0-1.2"/>
  </r>
  <r>
    <s v="RF009488"/>
    <d v="2026-03-27T05:13:00"/>
    <d v="2026-03-27T00:00:00"/>
    <n v="5"/>
    <x v="2"/>
    <x v="0"/>
    <n v="3.8"/>
    <n v="105.68"/>
    <n v="107.59"/>
    <n v="1.1000000000000001"/>
    <n v="2"/>
    <n v="4.2"/>
    <n v="121"/>
    <s v="Medium"/>
    <n v="1.141"/>
    <x v="0"/>
    <s v=""/>
    <n v="4.53"/>
    <n v="18"/>
    <n v="1.91"/>
    <n v="2.2000000000000002"/>
    <s v="Friday"/>
    <s v="0-5 min"/>
    <n v="1"/>
    <s v="Between 1.0-1.2"/>
  </r>
  <r>
    <s v="RF009489"/>
    <d v="2026-03-27T05:17:00"/>
    <d v="2026-03-27T00:00:00"/>
    <n v="5"/>
    <x v="3"/>
    <x v="0"/>
    <n v="9.5"/>
    <n v="194.17"/>
    <n v="184.8"/>
    <n v="1"/>
    <n v="5.6"/>
    <n v="7.3"/>
    <n v="71"/>
    <s v="Low"/>
    <n v="1.7470000000000001"/>
    <x v="0"/>
    <s v=""/>
    <n v="5"/>
    <n v="12"/>
    <n v="-9.3699999999999992"/>
    <n v="1.7"/>
    <s v="Friday"/>
    <s v="5-10 min"/>
    <n v="1"/>
    <s v="Above 1.2"/>
  </r>
  <r>
    <s v="RF009490"/>
    <d v="2026-03-27T05:20:00"/>
    <d v="2026-03-27T00:00:00"/>
    <n v="5"/>
    <x v="0"/>
    <x v="1"/>
    <n v="0.7"/>
    <n v="52.56"/>
    <n v="54.49"/>
    <n v="1"/>
    <n v="4.2"/>
    <n v="8.8000000000000007"/>
    <n v="127"/>
    <s v="Medium"/>
    <n v="1.1459999999999999"/>
    <x v="0"/>
    <s v=""/>
    <n v="4.9400000000000004"/>
    <n v="0"/>
    <n v="1.93"/>
    <n v="4.5999999999999996"/>
    <s v="Friday"/>
    <s v="0-5 min"/>
    <n v="1"/>
    <s v="Between 1.0-1.2"/>
  </r>
  <r>
    <s v="RF009491"/>
    <d v="2026-03-27T06:12:00"/>
    <d v="2026-03-27T00:00:00"/>
    <n v="6"/>
    <x v="2"/>
    <x v="0"/>
    <n v="10.7"/>
    <n v="234.71"/>
    <n v="242.25"/>
    <n v="1.2"/>
    <n v="6.8"/>
    <n v="11.7"/>
    <n v="115"/>
    <s v="Low"/>
    <n v="1.353"/>
    <x v="0"/>
    <s v=""/>
    <n v="4.6100000000000003"/>
    <n v="9"/>
    <n v="7.54"/>
    <n v="4.9000000000000004"/>
    <s v="Friday"/>
    <s v="5-10 min"/>
    <n v="1"/>
    <s v="Above 1.2"/>
  </r>
  <r>
    <s v="RF009492"/>
    <d v="2026-03-27T06:20:00"/>
    <d v="2026-03-27T00:00:00"/>
    <n v="6"/>
    <x v="2"/>
    <x v="1"/>
    <n v="4.4000000000000004"/>
    <n v="108.18"/>
    <n v="113.78"/>
    <n v="1"/>
    <n v="2"/>
    <n v="7.2"/>
    <n v="115"/>
    <s v="Medium"/>
    <n v="1.1100000000000001"/>
    <x v="0"/>
    <s v=""/>
    <n v="4.76"/>
    <n v="0"/>
    <n v="5.6"/>
    <n v="5.2"/>
    <s v="Friday"/>
    <s v="0-5 min"/>
    <n v="1"/>
    <s v="Between 1.0-1.2"/>
  </r>
  <r>
    <s v="RF009493"/>
    <d v="2026-03-27T06:35:00"/>
    <d v="2026-03-27T00:00:00"/>
    <n v="6"/>
    <x v="4"/>
    <x v="0"/>
    <n v="4.0999999999999996"/>
    <n v="107.97"/>
    <m/>
    <n v="1.1000000000000001"/>
    <n v="3.6"/>
    <n v="1"/>
    <n v="49"/>
    <s v="Low"/>
    <n v="1.7450000000000001"/>
    <x v="2"/>
    <s v="ETA too high"/>
    <n v="4.5199999999999996"/>
    <n v="12"/>
    <m/>
    <n v="-2.6"/>
    <s v="Friday"/>
    <s v="0-5 min"/>
    <n v="0"/>
    <s v="Above 1.2"/>
  </r>
  <r>
    <s v="RF009494"/>
    <d v="2026-03-27T06:40:00"/>
    <d v="2026-03-27T00:00:00"/>
    <n v="6"/>
    <x v="4"/>
    <x v="0"/>
    <n v="10.5"/>
    <n v="200.73"/>
    <n v="209.63"/>
    <n v="1"/>
    <n v="3.1"/>
    <n v="6.5"/>
    <n v="60"/>
    <s v="Low"/>
    <n v="2.2000000000000002"/>
    <x v="0"/>
    <s v=""/>
    <n v="4.8899999999999997"/>
    <n v="5"/>
    <n v="8.9"/>
    <n v="3.4"/>
    <s v="Friday"/>
    <s v="0-5 min"/>
    <n v="1"/>
    <s v="Above 1.2"/>
  </r>
  <r>
    <s v="RF009495"/>
    <d v="2026-03-27T07:05:00"/>
    <d v="2026-03-27T00:00:00"/>
    <n v="7"/>
    <x v="0"/>
    <x v="0"/>
    <n v="6.8"/>
    <n v="152.76"/>
    <n v="157.26"/>
    <n v="1"/>
    <n v="7.3"/>
    <n v="10"/>
    <n v="132"/>
    <s v="High"/>
    <n v="0.91600000000000004"/>
    <x v="0"/>
    <s v=""/>
    <n v="4.51"/>
    <n v="2"/>
    <n v="4.5"/>
    <n v="2.7"/>
    <s v="Friday"/>
    <s v="5-10 min"/>
    <n v="1"/>
    <s v="Between 0.8-1.0"/>
  </r>
  <r>
    <s v="RF009496"/>
    <d v="2026-03-27T07:08:00"/>
    <d v="2026-03-27T00:00:00"/>
    <n v="7"/>
    <x v="1"/>
    <x v="0"/>
    <n v="5.8"/>
    <n v="140.97999999999999"/>
    <n v="148.52000000000001"/>
    <n v="1"/>
    <n v="5.0999999999999996"/>
    <n v="8.8000000000000007"/>
    <n v="107"/>
    <s v="Low"/>
    <n v="1.5660000000000001"/>
    <x v="0"/>
    <s v=""/>
    <n v="4.6399999999999997"/>
    <n v="14"/>
    <n v="7.54"/>
    <n v="3.7"/>
    <s v="Friday"/>
    <s v="5-10 min"/>
    <n v="1"/>
    <s v="Above 1.2"/>
  </r>
  <r>
    <s v="RF009497"/>
    <d v="2026-03-27T07:21:00"/>
    <d v="2026-03-27T00:00:00"/>
    <n v="7"/>
    <x v="4"/>
    <x v="1"/>
    <n v="4.3"/>
    <n v="95.01"/>
    <m/>
    <n v="1"/>
    <n v="8.1"/>
    <n v="8.3000000000000007"/>
    <n v="66"/>
    <s v="Low"/>
    <n v="2.2000000000000002"/>
    <x v="1"/>
    <s v="Pickup too far"/>
    <n v="4.57"/>
    <n v="0"/>
    <m/>
    <n v="0.2"/>
    <s v="Friday"/>
    <s v="5-10 min"/>
    <n v="0"/>
    <s v="Above 1.2"/>
  </r>
  <r>
    <s v="RF009498"/>
    <d v="2026-03-27T07:34:00"/>
    <d v="2026-03-27T00:00:00"/>
    <n v="7"/>
    <x v="0"/>
    <x v="1"/>
    <n v="2.9"/>
    <n v="113.07"/>
    <m/>
    <n v="1.3"/>
    <n v="9.6999999999999993"/>
    <n v="11"/>
    <n v="124"/>
    <s v="High"/>
    <n v="0.84299999999999997"/>
    <x v="2"/>
    <s v="ETA too high"/>
    <n v="4.67"/>
    <n v="0"/>
    <m/>
    <n v="1.3"/>
    <s v="Friday"/>
    <s v="5-10 min"/>
    <n v="0"/>
    <s v="Between 0.8-1.0"/>
  </r>
  <r>
    <s v="RF009499"/>
    <d v="2026-03-27T07:59:00"/>
    <d v="2026-03-27T00:00:00"/>
    <n v="7"/>
    <x v="3"/>
    <x v="0"/>
    <n v="10.7"/>
    <n v="203.94"/>
    <n v="200.69"/>
    <n v="1"/>
    <n v="6.2"/>
    <n v="4.8"/>
    <n v="59"/>
    <s v="Low"/>
    <n v="2.081"/>
    <x v="0"/>
    <s v=""/>
    <n v="4.78"/>
    <n v="2"/>
    <n v="-3.25"/>
    <n v="-1.4"/>
    <s v="Friday"/>
    <s v="5-10 min"/>
    <n v="1"/>
    <s v="Above 1.2"/>
  </r>
  <r>
    <s v="RF009500"/>
    <d v="2026-03-27T08:29:00"/>
    <d v="2026-03-27T00:00:00"/>
    <n v="8"/>
    <x v="4"/>
    <x v="1"/>
    <n v="7.6"/>
    <n v="153.69"/>
    <n v="153.41"/>
    <n v="1.1000000000000001"/>
    <n v="5.8"/>
    <n v="10.7"/>
    <n v="52"/>
    <s v="Low"/>
    <n v="1.4"/>
    <x v="0"/>
    <s v=""/>
    <n v="4.72"/>
    <n v="0"/>
    <n v="-0.28000000000000003"/>
    <n v="4.9000000000000004"/>
    <s v="Friday"/>
    <s v="5-10 min"/>
    <n v="1"/>
    <s v="Above 1.2"/>
  </r>
  <r>
    <s v="RF009501"/>
    <d v="2026-03-27T08:33:00"/>
    <d v="2026-03-27T00:00:00"/>
    <n v="8"/>
    <x v="0"/>
    <x v="0"/>
    <n v="2"/>
    <n v="84.28"/>
    <m/>
    <n v="1.1000000000000001"/>
    <n v="3"/>
    <n v="4.0999999999999996"/>
    <n v="107"/>
    <s v="Medium"/>
    <n v="0.875"/>
    <x v="1"/>
    <s v="Vehicle issue"/>
    <n v="4.92"/>
    <n v="6"/>
    <m/>
    <n v="1.1000000000000001"/>
    <s v="Friday"/>
    <s v="0-5 min"/>
    <n v="0"/>
    <s v="Between 0.8-1.0"/>
  </r>
  <r>
    <s v="RF009502"/>
    <d v="2026-03-27T09:04:00"/>
    <d v="2026-03-27T00:00:00"/>
    <n v="9"/>
    <x v="4"/>
    <x v="0"/>
    <n v="11.8"/>
    <n v="229.98"/>
    <n v="227.41"/>
    <n v="1"/>
    <n v="6.6"/>
    <n v="12.5"/>
    <n v="45"/>
    <s v="Low"/>
    <n v="1.2330000000000001"/>
    <x v="0"/>
    <s v=""/>
    <n v="4.5199999999999996"/>
    <n v="5"/>
    <n v="-2.57"/>
    <n v="5.9"/>
    <s v="Friday"/>
    <s v="5-10 min"/>
    <n v="1"/>
    <s v="Above 1.2"/>
  </r>
  <r>
    <s v="RF009503"/>
    <d v="2026-03-27T09:04:00"/>
    <d v="2026-03-27T00:00:00"/>
    <n v="9"/>
    <x v="1"/>
    <x v="0"/>
    <n v="1"/>
    <n v="69.709999999999994"/>
    <n v="70.319999999999993"/>
    <n v="1.3"/>
    <n v="12.6"/>
    <n v="10.199999999999999"/>
    <n v="76"/>
    <s v="High"/>
    <n v="0.625"/>
    <x v="0"/>
    <s v=""/>
    <n v="4.22"/>
    <n v="2"/>
    <n v="0.61"/>
    <n v="-2.4"/>
    <s v="Friday"/>
    <s v="10-15 min"/>
    <n v="1"/>
    <s v="Below 0.8"/>
  </r>
  <r>
    <s v="RF009504"/>
    <d v="2026-03-27T09:29:00"/>
    <d v="2026-03-27T00:00:00"/>
    <n v="9"/>
    <x v="4"/>
    <x v="0"/>
    <n v="3.2"/>
    <n v="91.69"/>
    <n v="91.96"/>
    <n v="1"/>
    <n v="8.1"/>
    <n v="9.4"/>
    <n v="49"/>
    <s v="Low"/>
    <n v="1.1870000000000001"/>
    <x v="0"/>
    <s v=""/>
    <n v="4.75"/>
    <n v="3"/>
    <n v="0.27"/>
    <n v="1.3"/>
    <s v="Friday"/>
    <s v="5-10 min"/>
    <n v="1"/>
    <s v="Between 1.0-1.2"/>
  </r>
  <r>
    <s v="RF009505"/>
    <d v="2026-03-27T09:30:00"/>
    <d v="2026-03-27T00:00:00"/>
    <n v="9"/>
    <x v="1"/>
    <x v="0"/>
    <n v="2.5"/>
    <n v="88.88"/>
    <m/>
    <n v="1.2"/>
    <n v="5.9"/>
    <n v="7"/>
    <n v="72"/>
    <s v="Medium"/>
    <n v="0.73"/>
    <x v="2"/>
    <s v="ETA too high"/>
    <n v="5"/>
    <n v="10"/>
    <m/>
    <n v="1.1000000000000001"/>
    <s v="Friday"/>
    <s v="5-10 min"/>
    <n v="0"/>
    <s v="Below 0.8"/>
  </r>
  <r>
    <s v="RF009506"/>
    <d v="2026-03-27T09:31:00"/>
    <d v="2026-03-27T00:00:00"/>
    <n v="9"/>
    <x v="1"/>
    <x v="0"/>
    <n v="1.2"/>
    <n v="62.17"/>
    <n v="63.82"/>
    <n v="1.1000000000000001"/>
    <n v="5.7"/>
    <n v="1.5"/>
    <n v="93"/>
    <s v="Medium"/>
    <n v="0.89400000000000002"/>
    <x v="0"/>
    <s v=""/>
    <n v="4.5199999999999996"/>
    <n v="4"/>
    <n v="1.65"/>
    <n v="-4.2"/>
    <s v="Friday"/>
    <s v="5-10 min"/>
    <n v="1"/>
    <s v="Between 0.8-1.0"/>
  </r>
  <r>
    <s v="RF009507"/>
    <d v="2026-03-27T09:34:00"/>
    <d v="2026-03-27T00:00:00"/>
    <n v="9"/>
    <x v="2"/>
    <x v="0"/>
    <n v="5.8"/>
    <n v="134.26"/>
    <n v="130.85"/>
    <n v="1.2"/>
    <n v="9.6"/>
    <n v="12.6"/>
    <n v="107"/>
    <s v="Medium"/>
    <n v="0.94099999999999995"/>
    <x v="0"/>
    <s v=""/>
    <n v="4.84"/>
    <n v="3"/>
    <n v="-3.41"/>
    <n v="3"/>
    <s v="Friday"/>
    <s v="5-10 min"/>
    <n v="1"/>
    <s v="Between 0.8-1.0"/>
  </r>
  <r>
    <s v="RF009508"/>
    <d v="2026-03-27T09:58:00"/>
    <d v="2026-03-27T00:00:00"/>
    <n v="9"/>
    <x v="0"/>
    <x v="1"/>
    <n v="4"/>
    <n v="122.52"/>
    <n v="129.12"/>
    <n v="1.3"/>
    <n v="5.6"/>
    <n v="10.1"/>
    <n v="110"/>
    <s v="High"/>
    <n v="0.67100000000000004"/>
    <x v="0"/>
    <s v=""/>
    <n v="4.63"/>
    <n v="0"/>
    <n v="6.6"/>
    <n v="4.5"/>
    <s v="Friday"/>
    <s v="5-10 min"/>
    <n v="1"/>
    <s v="Below 0.8"/>
  </r>
  <r>
    <s v="RF009509"/>
    <d v="2026-03-27T10:08:00"/>
    <d v="2026-03-27T00:00:00"/>
    <n v="10"/>
    <x v="1"/>
    <x v="0"/>
    <n v="4.3"/>
    <n v="95.45"/>
    <n v="89.83"/>
    <n v="1"/>
    <n v="6.1"/>
    <n v="4.7"/>
    <n v="90"/>
    <s v="Medium"/>
    <n v="0.95199999999999996"/>
    <x v="0"/>
    <s v=""/>
    <n v="4.5599999999999996"/>
    <n v="79"/>
    <n v="-5.62"/>
    <n v="-1.4"/>
    <s v="Friday"/>
    <s v="5-10 min"/>
    <n v="1"/>
    <s v="Between 0.8-1.0"/>
  </r>
  <r>
    <s v="RF009510"/>
    <d v="2026-03-27T10:23:00"/>
    <d v="2026-03-27T00:00:00"/>
    <n v="10"/>
    <x v="4"/>
    <x v="0"/>
    <n v="7.6"/>
    <n v="166.48"/>
    <n v="168.3"/>
    <n v="1"/>
    <n v="3.8"/>
    <n v="4.7"/>
    <n v="56"/>
    <s v="Low"/>
    <n v="1.218"/>
    <x v="0"/>
    <s v=""/>
    <n v="4.5599999999999996"/>
    <n v="7"/>
    <n v="1.82"/>
    <n v="0.9"/>
    <s v="Friday"/>
    <s v="0-5 min"/>
    <n v="1"/>
    <s v="Above 1.2"/>
  </r>
  <r>
    <s v="RF009511"/>
    <d v="2026-03-27T10:28:00"/>
    <d v="2026-03-27T00:00:00"/>
    <n v="10"/>
    <x v="4"/>
    <x v="0"/>
    <n v="2.1"/>
    <n v="78.38"/>
    <m/>
    <n v="1.1000000000000001"/>
    <n v="4.2"/>
    <n v="2.6"/>
    <n v="50"/>
    <s v="Low"/>
    <n v="1.446"/>
    <x v="1"/>
    <s v="Pickup too far"/>
    <n v="4.82"/>
    <n v="2"/>
    <m/>
    <n v="-1.6"/>
    <s v="Friday"/>
    <s v="0-5 min"/>
    <n v="0"/>
    <s v="Above 1.2"/>
  </r>
  <r>
    <s v="RF009512"/>
    <d v="2026-03-27T11:04:00"/>
    <d v="2026-03-27T00:00:00"/>
    <n v="11"/>
    <x v="4"/>
    <x v="0"/>
    <n v="7.1"/>
    <n v="148.91999999999999"/>
    <n v="156.32"/>
    <n v="1"/>
    <n v="5.6"/>
    <n v="10.4"/>
    <n v="67"/>
    <s v="Low"/>
    <n v="1.6919999999999999"/>
    <x v="0"/>
    <s v=""/>
    <n v="4.99"/>
    <n v="11"/>
    <n v="7.4"/>
    <n v="4.8"/>
    <s v="Friday"/>
    <s v="5-10 min"/>
    <n v="1"/>
    <s v="Above 1.2"/>
  </r>
  <r>
    <s v="RF009513"/>
    <d v="2026-03-27T11:08:00"/>
    <d v="2026-03-27T00:00:00"/>
    <n v="11"/>
    <x v="1"/>
    <x v="0"/>
    <n v="18.899999999999999"/>
    <n v="312.83999999999997"/>
    <m/>
    <n v="1"/>
    <n v="6"/>
    <n v="1.7"/>
    <n v="84"/>
    <s v="Medium"/>
    <n v="1.038"/>
    <x v="2"/>
    <s v="Changed plans"/>
    <n v="4.96"/>
    <n v="1"/>
    <m/>
    <n v="-4.3"/>
    <s v="Friday"/>
    <s v="5-10 min"/>
    <n v="0"/>
    <s v="Between 1.0-1.2"/>
  </r>
  <r>
    <s v="RF009514"/>
    <d v="2026-03-27T11:12:00"/>
    <d v="2026-03-27T00:00:00"/>
    <n v="11"/>
    <x v="1"/>
    <x v="0"/>
    <n v="3.6"/>
    <n v="108.38"/>
    <n v="114.75"/>
    <n v="1.1000000000000001"/>
    <n v="4.9000000000000004"/>
    <n v="1"/>
    <n v="76"/>
    <s v="Medium"/>
    <n v="0.8"/>
    <x v="0"/>
    <s v=""/>
    <n v="4.8899999999999997"/>
    <n v="2"/>
    <n v="6.37"/>
    <n v="-3.9"/>
    <s v="Friday"/>
    <s v="0-5 min"/>
    <n v="1"/>
    <s v="Between 0.8-1.0"/>
  </r>
  <r>
    <s v="RF009515"/>
    <d v="2026-03-27T11:27:00"/>
    <d v="2026-03-27T00:00:00"/>
    <n v="11"/>
    <x v="1"/>
    <x v="0"/>
    <n v="21"/>
    <n v="353.23"/>
    <n v="329.65"/>
    <n v="1"/>
    <n v="6.6"/>
    <n v="9.8000000000000007"/>
    <n v="92"/>
    <s v="Low"/>
    <n v="1.2370000000000001"/>
    <x v="0"/>
    <s v=""/>
    <n v="4.75"/>
    <n v="11"/>
    <n v="-23.58"/>
    <n v="3.2"/>
    <s v="Friday"/>
    <s v="5-10 min"/>
    <n v="1"/>
    <s v="Above 1.2"/>
  </r>
  <r>
    <s v="RF009516"/>
    <d v="2026-03-27T11:30:00"/>
    <d v="2026-03-27T00:00:00"/>
    <n v="11"/>
    <x v="1"/>
    <x v="0"/>
    <n v="8.6"/>
    <n v="207.71"/>
    <n v="221.18"/>
    <n v="1.1000000000000001"/>
    <n v="7.2"/>
    <n v="9.6"/>
    <n v="96"/>
    <s v="Medium"/>
    <n v="0.90500000000000003"/>
    <x v="0"/>
    <s v=""/>
    <n v="4.59"/>
    <n v="2"/>
    <n v="13.47"/>
    <n v="2.4"/>
    <s v="Friday"/>
    <s v="5-10 min"/>
    <n v="1"/>
    <s v="Between 0.8-1.0"/>
  </r>
  <r>
    <s v="RF009517"/>
    <d v="2026-03-27T11:32:00"/>
    <d v="2026-03-27T00:00:00"/>
    <n v="11"/>
    <x v="1"/>
    <x v="0"/>
    <n v="9.5"/>
    <n v="160.31"/>
    <m/>
    <n v="1"/>
    <n v="6.4"/>
    <n v="9.1"/>
    <n v="88"/>
    <s v="Medium"/>
    <n v="1.0329999999999999"/>
    <x v="1"/>
    <s v="Pickup too far"/>
    <n v="4.91"/>
    <n v="5"/>
    <m/>
    <n v="2.7"/>
    <s v="Friday"/>
    <s v="5-10 min"/>
    <n v="0"/>
    <s v="Between 1.0-1.2"/>
  </r>
  <r>
    <s v="RF009518"/>
    <d v="2026-03-27T11:40:00"/>
    <d v="2026-03-27T00:00:00"/>
    <n v="11"/>
    <x v="0"/>
    <x v="0"/>
    <n v="5.8"/>
    <n v="126.19"/>
    <n v="124.05"/>
    <n v="1.1000000000000001"/>
    <n v="5.4"/>
    <n v="7.1"/>
    <n v="133"/>
    <s v="Medium"/>
    <n v="1.0720000000000001"/>
    <x v="0"/>
    <s v=""/>
    <n v="4.99"/>
    <n v="2"/>
    <n v="-2.14"/>
    <n v="1.7"/>
    <s v="Friday"/>
    <s v="5-10 min"/>
    <n v="1"/>
    <s v="Between 1.0-1.2"/>
  </r>
  <r>
    <s v="RF009519"/>
    <d v="2026-03-27T11:51:00"/>
    <d v="2026-03-27T00:00:00"/>
    <n v="11"/>
    <x v="0"/>
    <x v="0"/>
    <n v="2.4"/>
    <n v="84.23"/>
    <n v="83.28"/>
    <n v="1.1000000000000001"/>
    <n v="8.1"/>
    <n v="11.9"/>
    <n v="121"/>
    <s v="Medium"/>
    <n v="0.99"/>
    <x v="0"/>
    <s v=""/>
    <n v="4.63"/>
    <n v="8"/>
    <n v="-0.95"/>
    <n v="3.8"/>
    <s v="Friday"/>
    <s v="5-10 min"/>
    <n v="1"/>
    <s v="Between 0.8-1.0"/>
  </r>
  <r>
    <s v="RF009520"/>
    <d v="2026-03-27T12:00:00"/>
    <d v="2026-03-27T00:00:00"/>
    <n v="12"/>
    <x v="1"/>
    <x v="0"/>
    <n v="4.8"/>
    <n v="120.19"/>
    <n v="125.99"/>
    <n v="1"/>
    <n v="2.2999999999999998"/>
    <n v="3.2"/>
    <n v="87"/>
    <s v="Low"/>
    <n v="1.177"/>
    <x v="0"/>
    <s v=""/>
    <n v="4.63"/>
    <n v="23"/>
    <n v="5.8"/>
    <n v="0.9"/>
    <s v="Friday"/>
    <s v="0-5 min"/>
    <n v="1"/>
    <s v="Between 1.0-1.2"/>
  </r>
  <r>
    <s v="RF009521"/>
    <d v="2026-03-27T12:07:00"/>
    <d v="2026-03-27T00:00:00"/>
    <n v="12"/>
    <x v="3"/>
    <x v="1"/>
    <n v="8.5"/>
    <n v="173.22"/>
    <n v="163.26"/>
    <n v="1"/>
    <n v="4.8"/>
    <n v="4.5"/>
    <n v="62"/>
    <s v="Low"/>
    <n v="1.81"/>
    <x v="0"/>
    <s v=""/>
    <n v="4.8"/>
    <n v="0"/>
    <n v="-9.9600000000000009"/>
    <n v="-0.3"/>
    <s v="Friday"/>
    <s v="0-5 min"/>
    <n v="1"/>
    <s v="Above 1.2"/>
  </r>
  <r>
    <s v="RF009522"/>
    <d v="2026-03-27T12:11:00"/>
    <d v="2026-03-27T00:00:00"/>
    <n v="12"/>
    <x v="3"/>
    <x v="0"/>
    <n v="2.9"/>
    <n v="78.95"/>
    <m/>
    <n v="1"/>
    <n v="3.7"/>
    <n v="10.4"/>
    <n v="67"/>
    <s v="Low"/>
    <n v="1.4730000000000001"/>
    <x v="1"/>
    <s v="Pickup too far"/>
    <n v="4.5199999999999996"/>
    <n v="7"/>
    <m/>
    <n v="6.7"/>
    <s v="Friday"/>
    <s v="0-5 min"/>
    <n v="0"/>
    <s v="Above 1.2"/>
  </r>
  <r>
    <s v="RF009523"/>
    <d v="2026-03-27T13:04:00"/>
    <d v="2026-03-27T00:00:00"/>
    <n v="13"/>
    <x v="0"/>
    <x v="0"/>
    <n v="6.6"/>
    <n v="127.78"/>
    <n v="132.16999999999999"/>
    <n v="1"/>
    <n v="5"/>
    <n v="7.1"/>
    <n v="124"/>
    <s v="Medium"/>
    <n v="1.123"/>
    <x v="0"/>
    <s v=""/>
    <n v="4.7699999999999996"/>
    <n v="3"/>
    <n v="4.3899999999999997"/>
    <n v="2.1"/>
    <s v="Friday"/>
    <s v="0-5 min"/>
    <n v="1"/>
    <s v="Between 1.0-1.2"/>
  </r>
  <r>
    <s v="RF009524"/>
    <d v="2026-03-27T13:26:00"/>
    <d v="2026-03-27T00:00:00"/>
    <n v="13"/>
    <x v="2"/>
    <x v="0"/>
    <n v="11.1"/>
    <n v="250.8"/>
    <m/>
    <n v="1.2"/>
    <n v="6.9"/>
    <n v="6.7"/>
    <n v="125"/>
    <s v="Medium"/>
    <n v="1.0289999999999999"/>
    <x v="2"/>
    <s v="ETA too high"/>
    <n v="4.32"/>
    <n v="4"/>
    <m/>
    <n v="-0.2"/>
    <s v="Friday"/>
    <s v="5-10 min"/>
    <n v="0"/>
    <s v="Between 1.0-1.2"/>
  </r>
  <r>
    <s v="RF009525"/>
    <d v="2026-03-27T14:15:00"/>
    <d v="2026-03-27T00:00:00"/>
    <n v="14"/>
    <x v="4"/>
    <x v="0"/>
    <n v="3.3"/>
    <n v="86.51"/>
    <m/>
    <n v="1"/>
    <n v="2"/>
    <m/>
    <n v="62"/>
    <s v="Low"/>
    <n v="2.1629999999999998"/>
    <x v="3"/>
    <s v="No driver available"/>
    <n v="4.93"/>
    <n v="3"/>
    <m/>
    <m/>
    <s v="Friday"/>
    <s v="0-5 min"/>
    <n v="0"/>
    <s v="Above 1.2"/>
  </r>
  <r>
    <s v="RF009526"/>
    <d v="2026-03-27T14:34:00"/>
    <d v="2026-03-27T00:00:00"/>
    <n v="14"/>
    <x v="1"/>
    <x v="0"/>
    <n v="12.3"/>
    <n v="195.68"/>
    <n v="195.1"/>
    <n v="1"/>
    <n v="4.3"/>
    <n v="1.8"/>
    <n v="79"/>
    <s v="Low"/>
    <n v="1.125"/>
    <x v="0"/>
    <s v=""/>
    <n v="4.74"/>
    <n v="16"/>
    <n v="-0.57999999999999996"/>
    <n v="-2.5"/>
    <s v="Friday"/>
    <s v="0-5 min"/>
    <n v="1"/>
    <s v="Between 1.0-1.2"/>
  </r>
  <r>
    <s v="RF009527"/>
    <d v="2026-03-27T14:45:00"/>
    <d v="2026-03-27T00:00:00"/>
    <n v="14"/>
    <x v="4"/>
    <x v="1"/>
    <n v="3.1"/>
    <n v="87.61"/>
    <n v="86.29"/>
    <n v="1"/>
    <n v="3.2"/>
    <n v="8.3000000000000007"/>
    <n v="57"/>
    <s v="Low"/>
    <n v="1.9890000000000001"/>
    <x v="0"/>
    <s v=""/>
    <n v="4.75"/>
    <n v="0"/>
    <n v="-1.32"/>
    <n v="5.0999999999999996"/>
    <s v="Friday"/>
    <s v="0-5 min"/>
    <n v="1"/>
    <s v="Above 1.2"/>
  </r>
  <r>
    <s v="RF009528"/>
    <d v="2026-03-27T15:19:00"/>
    <d v="2026-03-27T00:00:00"/>
    <n v="15"/>
    <x v="4"/>
    <x v="0"/>
    <n v="15.7"/>
    <n v="291.66000000000003"/>
    <n v="280.51"/>
    <n v="1"/>
    <n v="7"/>
    <n v="4.8"/>
    <n v="49"/>
    <s v="Low"/>
    <n v="1.02"/>
    <x v="0"/>
    <s v=""/>
    <n v="4.83"/>
    <n v="5"/>
    <n v="-11.15"/>
    <n v="-2.2000000000000002"/>
    <s v="Friday"/>
    <s v="5-10 min"/>
    <n v="1"/>
    <s v="Between 1.0-1.2"/>
  </r>
  <r>
    <s v="RF009529"/>
    <d v="2026-03-27T15:42:00"/>
    <d v="2026-03-27T00:00:00"/>
    <n v="15"/>
    <x v="0"/>
    <x v="0"/>
    <n v="8.6999999999999993"/>
    <n v="189.57"/>
    <n v="193.33"/>
    <n v="1.1000000000000001"/>
    <n v="7.8"/>
    <n v="8.6"/>
    <n v="133"/>
    <s v="Low"/>
    <n v="1.4159999999999999"/>
    <x v="0"/>
    <s v=""/>
    <n v="4.62"/>
    <n v="11"/>
    <n v="3.76"/>
    <n v="0.8"/>
    <s v="Friday"/>
    <s v="5-10 min"/>
    <n v="1"/>
    <s v="Above 1.2"/>
  </r>
  <r>
    <s v="RF009530"/>
    <d v="2026-03-27T16:09:00"/>
    <d v="2026-03-27T00:00:00"/>
    <n v="16"/>
    <x v="0"/>
    <x v="0"/>
    <n v="6.3"/>
    <n v="126.19"/>
    <n v="129.33000000000001"/>
    <n v="1"/>
    <n v="3.9"/>
    <n v="6"/>
    <n v="99"/>
    <s v="Medium"/>
    <n v="0.76500000000000001"/>
    <x v="0"/>
    <s v=""/>
    <n v="4.91"/>
    <n v="18"/>
    <n v="3.14"/>
    <n v="2.1"/>
    <s v="Friday"/>
    <s v="0-5 min"/>
    <n v="1"/>
    <s v="Below 0.8"/>
  </r>
  <r>
    <s v="RF009531"/>
    <d v="2026-03-27T16:45:00"/>
    <d v="2026-03-27T00:00:00"/>
    <n v="16"/>
    <x v="0"/>
    <x v="0"/>
    <n v="12.6"/>
    <n v="279.60000000000002"/>
    <n v="277.63"/>
    <n v="1.2"/>
    <n v="7.2"/>
    <n v="2.5"/>
    <n v="112"/>
    <s v="Medium"/>
    <n v="0.84199999999999997"/>
    <x v="0"/>
    <s v=""/>
    <n v="4.96"/>
    <n v="11"/>
    <n v="-1.97"/>
    <n v="-4.7"/>
    <s v="Friday"/>
    <s v="5-10 min"/>
    <n v="1"/>
    <s v="Between 0.8-1.0"/>
  </r>
  <r>
    <s v="RF009532"/>
    <d v="2026-03-27T16:51:00"/>
    <d v="2026-03-27T00:00:00"/>
    <n v="16"/>
    <x v="0"/>
    <x v="0"/>
    <n v="9.6"/>
    <n v="211.46"/>
    <n v="209.25"/>
    <n v="1.1000000000000001"/>
    <n v="12.2"/>
    <n v="12.1"/>
    <n v="102"/>
    <s v="Medium"/>
    <n v="0.92900000000000005"/>
    <x v="0"/>
    <s v=""/>
    <n v="4.87"/>
    <n v="7"/>
    <n v="-2.21"/>
    <n v="-0.1"/>
    <s v="Friday"/>
    <s v="10-15 min"/>
    <n v="1"/>
    <s v="Between 0.8-1.0"/>
  </r>
  <r>
    <s v="RF009533"/>
    <d v="2026-03-27T16:56:00"/>
    <d v="2026-03-27T00:00:00"/>
    <n v="16"/>
    <x v="1"/>
    <x v="0"/>
    <n v="7.7"/>
    <n v="222.72"/>
    <n v="226.31"/>
    <n v="1.3"/>
    <n v="8"/>
    <n v="9.1"/>
    <n v="67"/>
    <s v="High"/>
    <n v="0.58399999999999996"/>
    <x v="0"/>
    <s v=""/>
    <n v="4.87"/>
    <n v="4"/>
    <n v="3.59"/>
    <n v="1.1000000000000001"/>
    <s v="Friday"/>
    <s v="5-10 min"/>
    <n v="1"/>
    <s v="Below 0.8"/>
  </r>
  <r>
    <s v="RF009534"/>
    <d v="2026-03-27T17:25:00"/>
    <d v="2026-03-27T00:00:00"/>
    <n v="17"/>
    <x v="0"/>
    <x v="0"/>
    <n v="3.3"/>
    <n v="104.56"/>
    <n v="104.97"/>
    <n v="1.2"/>
    <n v="7"/>
    <n v="5.8"/>
    <n v="88"/>
    <s v="Medium"/>
    <n v="0.69699999999999995"/>
    <x v="0"/>
    <s v=""/>
    <n v="5"/>
    <n v="19"/>
    <n v="0.41"/>
    <n v="-1.2"/>
    <s v="Friday"/>
    <s v="5-10 min"/>
    <n v="1"/>
    <s v="Below 0.8"/>
  </r>
  <r>
    <s v="RF009535"/>
    <d v="2026-03-27T17:29:00"/>
    <d v="2026-03-27T00:00:00"/>
    <n v="17"/>
    <x v="4"/>
    <x v="0"/>
    <n v="6.5"/>
    <n v="142.69"/>
    <n v="138.12"/>
    <n v="1"/>
    <n v="6.1"/>
    <n v="5.7"/>
    <n v="47"/>
    <s v="Low"/>
    <n v="1.1519999999999999"/>
    <x v="0"/>
    <s v=""/>
    <n v="5"/>
    <n v="3"/>
    <n v="-4.57"/>
    <n v="-0.4"/>
    <s v="Friday"/>
    <s v="5-10 min"/>
    <n v="1"/>
    <s v="Between 1.0-1.2"/>
  </r>
  <r>
    <s v="RF009536"/>
    <d v="2026-03-27T18:15:00"/>
    <d v="2026-03-27T00:00:00"/>
    <n v="18"/>
    <x v="1"/>
    <x v="1"/>
    <n v="7.7"/>
    <n v="186.76"/>
    <m/>
    <n v="1.2"/>
    <n v="9.9"/>
    <n v="12.8"/>
    <n v="79"/>
    <s v="High"/>
    <n v="0.67"/>
    <x v="2"/>
    <s v="ETA too high"/>
    <n v="4.5999999999999996"/>
    <n v="0"/>
    <m/>
    <n v="2.9"/>
    <s v="Friday"/>
    <s v="5-10 min"/>
    <n v="0"/>
    <s v="Below 0.8"/>
  </r>
  <r>
    <s v="RF009537"/>
    <d v="2026-03-27T18:17:00"/>
    <d v="2026-03-27T00:00:00"/>
    <n v="18"/>
    <x v="3"/>
    <x v="0"/>
    <n v="10.3"/>
    <n v="186.46"/>
    <n v="185.11"/>
    <n v="1.1000000000000001"/>
    <n v="8.5"/>
    <n v="12.8"/>
    <n v="55"/>
    <s v="Low"/>
    <n v="1.1259999999999999"/>
    <x v="0"/>
    <s v=""/>
    <n v="4.76"/>
    <n v="29"/>
    <n v="-1.35"/>
    <n v="4.3"/>
    <s v="Friday"/>
    <s v="5-10 min"/>
    <n v="1"/>
    <s v="Between 1.0-1.2"/>
  </r>
  <r>
    <s v="RF009538"/>
    <d v="2026-03-27T18:18:00"/>
    <d v="2026-03-27T00:00:00"/>
    <n v="18"/>
    <x v="4"/>
    <x v="0"/>
    <n v="4.3"/>
    <n v="117.67"/>
    <n v="115.53"/>
    <n v="1.1000000000000001"/>
    <n v="9.5"/>
    <n v="11.2"/>
    <n v="39"/>
    <s v="Low"/>
    <n v="0.877"/>
    <x v="0"/>
    <s v=""/>
    <n v="4.38"/>
    <n v="11"/>
    <n v="-2.14"/>
    <n v="1.7"/>
    <s v="Friday"/>
    <s v="5-10 min"/>
    <n v="1"/>
    <s v="Between 0.8-1.0"/>
  </r>
  <r>
    <s v="RF009539"/>
    <d v="2026-03-27T18:19:00"/>
    <d v="2026-03-27T00:00:00"/>
    <n v="18"/>
    <x v="4"/>
    <x v="0"/>
    <n v="3.5"/>
    <n v="89.88"/>
    <n v="85.99"/>
    <n v="1"/>
    <n v="3.5"/>
    <n v="1"/>
    <n v="48"/>
    <s v="Low"/>
    <n v="1.18"/>
    <x v="0"/>
    <s v=""/>
    <n v="4.8600000000000003"/>
    <n v="11"/>
    <n v="-3.89"/>
    <n v="-2.5"/>
    <s v="Friday"/>
    <s v="0-5 min"/>
    <n v="1"/>
    <s v="Between 1.0-1.2"/>
  </r>
  <r>
    <s v="RF009540"/>
    <d v="2026-03-27T18:23:00"/>
    <d v="2026-03-27T00:00:00"/>
    <n v="18"/>
    <x v="2"/>
    <x v="0"/>
    <n v="3.9"/>
    <n v="106.44"/>
    <n v="110.4"/>
    <n v="1.2"/>
    <n v="9.6"/>
    <n v="8.8000000000000007"/>
    <n v="98"/>
    <s v="Medium"/>
    <n v="0.77700000000000002"/>
    <x v="0"/>
    <s v=""/>
    <n v="4.6100000000000003"/>
    <n v="13"/>
    <n v="3.96"/>
    <n v="-0.8"/>
    <s v="Friday"/>
    <s v="5-10 min"/>
    <n v="1"/>
    <s v="Below 0.8"/>
  </r>
  <r>
    <s v="RF009541"/>
    <d v="2026-03-27T18:25:00"/>
    <d v="2026-03-27T00:00:00"/>
    <n v="18"/>
    <x v="2"/>
    <x v="1"/>
    <n v="9.6"/>
    <n v="249.29"/>
    <m/>
    <n v="1.3"/>
    <n v="7.9"/>
    <n v="7"/>
    <n v="94"/>
    <s v="High"/>
    <n v="0.65800000000000003"/>
    <x v="2"/>
    <s v="Changed plans"/>
    <n v="5"/>
    <n v="0"/>
    <m/>
    <n v="-0.9"/>
    <s v="Friday"/>
    <s v="5-10 min"/>
    <n v="0"/>
    <s v="Below 0.8"/>
  </r>
  <r>
    <s v="RF009542"/>
    <d v="2026-03-27T18:25:00"/>
    <d v="2026-03-27T00:00:00"/>
    <n v="18"/>
    <x v="4"/>
    <x v="0"/>
    <n v="3.9"/>
    <n v="95.63"/>
    <n v="92.97"/>
    <n v="1"/>
    <n v="5.2"/>
    <n v="2.2999999999999998"/>
    <n v="44"/>
    <s v="Low"/>
    <n v="1.097"/>
    <x v="0"/>
    <s v=""/>
    <n v="4.8600000000000003"/>
    <n v="2"/>
    <n v="-2.66"/>
    <n v="-2.9"/>
    <s v="Friday"/>
    <s v="5-10 min"/>
    <n v="1"/>
    <s v="Between 1.0-1.2"/>
  </r>
  <r>
    <s v="RF009543"/>
    <d v="2026-03-27T18:28:00"/>
    <d v="2026-03-27T00:00:00"/>
    <n v="18"/>
    <x v="1"/>
    <x v="0"/>
    <n v="9.6999999999999993"/>
    <n v="180.74"/>
    <m/>
    <n v="1"/>
    <n v="5"/>
    <n v="1.4"/>
    <n v="74"/>
    <s v="Low"/>
    <n v="1.149"/>
    <x v="1"/>
    <s v="Driver unavailable"/>
    <n v="4.62"/>
    <n v="9"/>
    <m/>
    <n v="-3.6"/>
    <s v="Friday"/>
    <s v="0-5 min"/>
    <n v="0"/>
    <s v="Between 1.0-1.2"/>
  </r>
  <r>
    <s v="RF009544"/>
    <d v="2026-03-27T18:48:00"/>
    <d v="2026-03-27T00:00:00"/>
    <n v="18"/>
    <x v="4"/>
    <x v="0"/>
    <n v="7.5"/>
    <n v="146.47999999999999"/>
    <n v="150.97"/>
    <n v="1.1000000000000001"/>
    <n v="7.1"/>
    <n v="8.5"/>
    <n v="47"/>
    <s v="Low"/>
    <n v="1.091"/>
    <x v="0"/>
    <s v=""/>
    <n v="4.74"/>
    <n v="7"/>
    <n v="4.49"/>
    <n v="1.4"/>
    <s v="Friday"/>
    <s v="5-10 min"/>
    <n v="1"/>
    <s v="Between 1.0-1.2"/>
  </r>
  <r>
    <s v="RF009545"/>
    <d v="2026-03-27T18:48:00"/>
    <d v="2026-03-27T00:00:00"/>
    <n v="18"/>
    <x v="0"/>
    <x v="0"/>
    <n v="8.1999999999999993"/>
    <n v="199.12"/>
    <n v="186.1"/>
    <n v="1.1000000000000001"/>
    <n v="6.4"/>
    <n v="5.5"/>
    <n v="113"/>
    <s v="High"/>
    <n v="0.74299999999999999"/>
    <x v="0"/>
    <s v=""/>
    <n v="4.9400000000000004"/>
    <n v="3"/>
    <n v="-13.02"/>
    <n v="-0.9"/>
    <s v="Friday"/>
    <s v="5-10 min"/>
    <n v="1"/>
    <s v="Below 0.8"/>
  </r>
  <r>
    <s v="RF009546"/>
    <d v="2026-03-27T18:55:00"/>
    <d v="2026-03-27T00:00:00"/>
    <n v="18"/>
    <x v="1"/>
    <x v="0"/>
    <n v="16.5"/>
    <n v="355.26"/>
    <n v="353.9"/>
    <n v="1.1000000000000001"/>
    <n v="9.1999999999999993"/>
    <n v="12.1"/>
    <n v="89"/>
    <s v="Medium"/>
    <n v="0.89400000000000002"/>
    <x v="0"/>
    <s v=""/>
    <n v="4.88"/>
    <n v="2"/>
    <n v="-1.36"/>
    <n v="2.9"/>
    <s v="Friday"/>
    <s v="5-10 min"/>
    <n v="1"/>
    <s v="Between 0.8-1.0"/>
  </r>
  <r>
    <s v="RF009547"/>
    <d v="2026-03-27T18:55:00"/>
    <d v="2026-03-27T00:00:00"/>
    <n v="18"/>
    <x v="1"/>
    <x v="1"/>
    <n v="10.5"/>
    <n v="242.45"/>
    <m/>
    <n v="1.1000000000000001"/>
    <n v="6.2"/>
    <n v="10.4"/>
    <n v="80"/>
    <s v="Medium"/>
    <n v="0.84399999999999997"/>
    <x v="1"/>
    <s v="Driver unavailable"/>
    <n v="4.58"/>
    <n v="0"/>
    <m/>
    <n v="4.2"/>
    <s v="Friday"/>
    <s v="5-10 min"/>
    <n v="0"/>
    <s v="Between 0.8-1.0"/>
  </r>
  <r>
    <s v="RF009548"/>
    <d v="2026-03-27T19:01:00"/>
    <d v="2026-03-27T00:00:00"/>
    <n v="19"/>
    <x v="0"/>
    <x v="0"/>
    <n v="12.8"/>
    <n v="290.94"/>
    <m/>
    <n v="1.2"/>
    <n v="9.1999999999999993"/>
    <n v="3.6"/>
    <n v="97"/>
    <s v="Medium"/>
    <n v="0.70699999999999996"/>
    <x v="1"/>
    <s v="Driver unavailable"/>
    <n v="5"/>
    <n v="2"/>
    <m/>
    <n v="-5.6"/>
    <s v="Friday"/>
    <s v="5-10 min"/>
    <n v="0"/>
    <s v="Below 0.8"/>
  </r>
  <r>
    <s v="RF009549"/>
    <d v="2026-03-27T19:23:00"/>
    <d v="2026-03-27T00:00:00"/>
    <n v="19"/>
    <x v="0"/>
    <x v="0"/>
    <n v="3.9"/>
    <n v="101.18"/>
    <n v="107.58"/>
    <n v="1.1000000000000001"/>
    <n v="9.1"/>
    <n v="15.7"/>
    <n v="96"/>
    <s v="High"/>
    <n v="0.65300000000000002"/>
    <x v="0"/>
    <s v=""/>
    <n v="4.28"/>
    <n v="6"/>
    <n v="6.4"/>
    <n v="6.6"/>
    <s v="Friday"/>
    <s v="5-10 min"/>
    <n v="1"/>
    <s v="Below 0.8"/>
  </r>
  <r>
    <s v="RF009550"/>
    <d v="2026-03-27T20:08:00"/>
    <d v="2026-03-27T00:00:00"/>
    <n v="20"/>
    <x v="0"/>
    <x v="0"/>
    <n v="2.4"/>
    <n v="111.51"/>
    <n v="108.8"/>
    <n v="1.4"/>
    <n v="6.1"/>
    <n v="8.9"/>
    <n v="103"/>
    <s v="High"/>
    <n v="0.60699999999999998"/>
    <x v="0"/>
    <s v=""/>
    <n v="4.4400000000000004"/>
    <n v="6"/>
    <n v="-2.71"/>
    <n v="2.8"/>
    <s v="Friday"/>
    <s v="5-10 min"/>
    <n v="1"/>
    <s v="Below 0.8"/>
  </r>
  <r>
    <s v="RF009551"/>
    <d v="2026-03-27T20:18:00"/>
    <d v="2026-03-27T00:00:00"/>
    <n v="20"/>
    <x v="0"/>
    <x v="1"/>
    <n v="2.9"/>
    <n v="99.38"/>
    <n v="97.19"/>
    <n v="1.1000000000000001"/>
    <n v="5.0999999999999996"/>
    <n v="7.7"/>
    <n v="105"/>
    <s v="Medium"/>
    <n v="0.747"/>
    <x v="0"/>
    <s v=""/>
    <n v="4.71"/>
    <n v="0"/>
    <n v="-2.19"/>
    <n v="2.6"/>
    <s v="Friday"/>
    <s v="5-10 min"/>
    <n v="1"/>
    <s v="Below 0.8"/>
  </r>
  <r>
    <s v="RF009552"/>
    <d v="2026-03-27T20:52:00"/>
    <d v="2026-03-27T00:00:00"/>
    <n v="20"/>
    <x v="0"/>
    <x v="1"/>
    <n v="2.4"/>
    <n v="109.1"/>
    <n v="109.36"/>
    <n v="1.3"/>
    <n v="9.1999999999999993"/>
    <n v="11.9"/>
    <n v="97"/>
    <s v="High"/>
    <n v="0.63900000000000001"/>
    <x v="0"/>
    <s v=""/>
    <n v="4.6399999999999997"/>
    <n v="0"/>
    <n v="0.26"/>
    <n v="2.7"/>
    <s v="Friday"/>
    <s v="5-10 min"/>
    <n v="1"/>
    <s v="Below 0.8"/>
  </r>
  <r>
    <s v="RF009553"/>
    <d v="2026-03-27T20:56:00"/>
    <d v="2026-03-27T00:00:00"/>
    <n v="20"/>
    <x v="3"/>
    <x v="0"/>
    <n v="3.2"/>
    <n v="86.99"/>
    <n v="90.21"/>
    <n v="1"/>
    <n v="2.4"/>
    <n v="2.7"/>
    <n v="68"/>
    <s v="Low"/>
    <n v="1.7090000000000001"/>
    <x v="0"/>
    <s v=""/>
    <n v="4.78"/>
    <n v="14"/>
    <n v="3.22"/>
    <n v="0.3"/>
    <s v="Friday"/>
    <s v="0-5 min"/>
    <n v="1"/>
    <s v="Above 1.2"/>
  </r>
  <r>
    <s v="RF009554"/>
    <d v="2026-03-27T21:13:00"/>
    <d v="2026-03-27T00:00:00"/>
    <n v="21"/>
    <x v="2"/>
    <x v="1"/>
    <n v="5.3"/>
    <n v="114.69"/>
    <n v="117.18"/>
    <n v="1"/>
    <n v="5.6"/>
    <n v="2.4"/>
    <n v="93"/>
    <s v="Medium"/>
    <n v="0.90100000000000002"/>
    <x v="0"/>
    <s v=""/>
    <n v="4.49"/>
    <n v="0"/>
    <n v="2.4900000000000002"/>
    <n v="-3.2"/>
    <s v="Friday"/>
    <s v="5-10 min"/>
    <n v="1"/>
    <s v="Between 0.8-1.0"/>
  </r>
  <r>
    <s v="RF009555"/>
    <d v="2026-03-27T21:37:00"/>
    <d v="2026-03-27T00:00:00"/>
    <n v="21"/>
    <x v="1"/>
    <x v="0"/>
    <n v="4.7"/>
    <n v="109.34"/>
    <n v="105.13"/>
    <n v="1"/>
    <n v="3.8"/>
    <n v="4.2"/>
    <n v="96"/>
    <s v="Low"/>
    <n v="1.373"/>
    <x v="0"/>
    <s v=""/>
    <n v="4.57"/>
    <n v="18"/>
    <n v="-4.21"/>
    <n v="0.4"/>
    <s v="Friday"/>
    <s v="0-5 min"/>
    <n v="1"/>
    <s v="Above 1.2"/>
  </r>
  <r>
    <s v="RF009556"/>
    <d v="2026-03-27T22:31:00"/>
    <d v="2026-03-27T00:00:00"/>
    <n v="22"/>
    <x v="1"/>
    <x v="0"/>
    <n v="8.8000000000000007"/>
    <n v="210.34"/>
    <n v="218.31"/>
    <n v="1.2"/>
    <n v="4.9000000000000004"/>
    <n v="1"/>
    <n v="71"/>
    <s v="Medium"/>
    <n v="0.77800000000000002"/>
    <x v="0"/>
    <s v=""/>
    <n v="4.5"/>
    <n v="6"/>
    <n v="7.97"/>
    <n v="-3.9"/>
    <s v="Friday"/>
    <s v="0-5 min"/>
    <n v="1"/>
    <s v="Below 0.8"/>
  </r>
  <r>
    <s v="RF009557"/>
    <d v="2026-03-27T22:34:00"/>
    <d v="2026-03-27T00:00:00"/>
    <n v="22"/>
    <x v="0"/>
    <x v="1"/>
    <n v="3.4"/>
    <n v="98.54"/>
    <n v="97.4"/>
    <n v="1"/>
    <n v="5.3"/>
    <n v="11.3"/>
    <n v="115"/>
    <s v="Low"/>
    <n v="1.248"/>
    <x v="0"/>
    <s v=""/>
    <n v="4.49"/>
    <n v="0"/>
    <n v="-1.1399999999999999"/>
    <n v="6"/>
    <s v="Friday"/>
    <s v="5-10 min"/>
    <n v="1"/>
    <s v="Above 1.2"/>
  </r>
  <r>
    <s v="RF009558"/>
    <d v="2026-03-27T22:49:00"/>
    <d v="2026-03-27T00:00:00"/>
    <n v="22"/>
    <x v="2"/>
    <x v="1"/>
    <n v="4.3"/>
    <n v="113.06"/>
    <n v="108.16"/>
    <n v="1"/>
    <n v="7.3"/>
    <n v="5.9"/>
    <n v="104"/>
    <s v="Medium"/>
    <n v="1.0009999999999999"/>
    <x v="0"/>
    <s v=""/>
    <n v="4.7"/>
    <n v="0"/>
    <n v="-4.9000000000000004"/>
    <n v="-1.4"/>
    <s v="Friday"/>
    <s v="5-10 min"/>
    <n v="1"/>
    <s v="Between 1.0-1.2"/>
  </r>
  <r>
    <s v="RF009559"/>
    <d v="2026-03-27T23:33:00"/>
    <d v="2026-03-27T00:00:00"/>
    <n v="23"/>
    <x v="0"/>
    <x v="0"/>
    <n v="8.3000000000000007"/>
    <n v="155.06"/>
    <n v="163.58000000000001"/>
    <n v="1"/>
    <n v="5.5"/>
    <n v="7"/>
    <n v="126"/>
    <s v="Medium"/>
    <n v="1.08"/>
    <x v="0"/>
    <s v=""/>
    <n v="4.51"/>
    <n v="1"/>
    <n v="8.52"/>
    <n v="1.5"/>
    <s v="Friday"/>
    <s v="5-10 min"/>
    <n v="1"/>
    <s v="Between 1.0-1.2"/>
  </r>
  <r>
    <s v="RF009560"/>
    <d v="2026-03-27T23:37:00"/>
    <d v="2026-03-27T00:00:00"/>
    <n v="23"/>
    <x v="3"/>
    <x v="1"/>
    <n v="6.7"/>
    <n v="130.11000000000001"/>
    <n v="136.02000000000001"/>
    <n v="1"/>
    <n v="2"/>
    <n v="1"/>
    <n v="64"/>
    <s v="Low"/>
    <n v="1.57"/>
    <x v="0"/>
    <s v=""/>
    <n v="4.62"/>
    <n v="0"/>
    <n v="5.91"/>
    <n v="-1"/>
    <s v="Friday"/>
    <s v="0-5 min"/>
    <n v="1"/>
    <s v="Above 1.2"/>
  </r>
  <r>
    <s v="RF009561"/>
    <d v="2026-03-27T23:59:00"/>
    <d v="2026-03-27T00:00:00"/>
    <n v="23"/>
    <x v="1"/>
    <x v="0"/>
    <n v="4.7"/>
    <n v="130.24"/>
    <m/>
    <n v="1.1000000000000001"/>
    <n v="4.4000000000000004"/>
    <n v="8.8000000000000007"/>
    <n v="106"/>
    <s v="Low"/>
    <n v="2.2000000000000002"/>
    <x v="2"/>
    <s v="Fare too high"/>
    <n v="4.63"/>
    <n v="11"/>
    <m/>
    <n v="4.4000000000000004"/>
    <s v="Friday"/>
    <s v="0-5 min"/>
    <n v="0"/>
    <s v="Above 1.2"/>
  </r>
  <r>
    <s v="RF009562"/>
    <d v="2026-03-28T00:08:00"/>
    <d v="2026-03-28T00:00:00"/>
    <n v="0"/>
    <x v="4"/>
    <x v="1"/>
    <n v="14.8"/>
    <n v="280.58999999999997"/>
    <n v="287.45999999999998"/>
    <n v="1.1000000000000001"/>
    <n v="6"/>
    <n v="6.9"/>
    <n v="59"/>
    <s v="Low"/>
    <n v="2.2000000000000002"/>
    <x v="0"/>
    <s v=""/>
    <n v="4.72"/>
    <n v="0"/>
    <n v="6.87"/>
    <n v="0.9"/>
    <s v="Saturday"/>
    <s v="5-10 min"/>
    <n v="1"/>
    <s v="Above 1.2"/>
  </r>
  <r>
    <s v="RF009563"/>
    <d v="2026-03-28T00:20:00"/>
    <d v="2026-03-28T00:00:00"/>
    <n v="0"/>
    <x v="4"/>
    <x v="0"/>
    <n v="11.5"/>
    <n v="195.57"/>
    <n v="204.48"/>
    <n v="1"/>
    <n v="3.5"/>
    <n v="7.7"/>
    <n v="55"/>
    <s v="Low"/>
    <n v="1.7270000000000001"/>
    <x v="0"/>
    <s v=""/>
    <n v="4.38"/>
    <n v="10"/>
    <n v="8.91"/>
    <n v="4.2"/>
    <s v="Saturday"/>
    <s v="0-5 min"/>
    <n v="1"/>
    <s v="Above 1.2"/>
  </r>
  <r>
    <s v="RF009564"/>
    <d v="2026-03-28T00:39:00"/>
    <d v="2026-03-28T00:00:00"/>
    <n v="0"/>
    <x v="2"/>
    <x v="0"/>
    <n v="19.399999999999999"/>
    <n v="293.19"/>
    <n v="303.68"/>
    <n v="1"/>
    <n v="4"/>
    <n v="8.1999999999999993"/>
    <n v="105"/>
    <s v="Low"/>
    <n v="1.3640000000000001"/>
    <x v="0"/>
    <s v=""/>
    <n v="4.8"/>
    <n v="77"/>
    <n v="10.49"/>
    <n v="4.2"/>
    <s v="Saturday"/>
    <s v="0-5 min"/>
    <n v="1"/>
    <s v="Above 1.2"/>
  </r>
  <r>
    <s v="RF009565"/>
    <d v="2026-03-28T01:03:00"/>
    <d v="2026-03-28T00:00:00"/>
    <n v="1"/>
    <x v="2"/>
    <x v="0"/>
    <n v="16.899999999999999"/>
    <n v="265.79000000000002"/>
    <n v="260.22000000000003"/>
    <n v="1"/>
    <n v="3"/>
    <n v="1"/>
    <n v="112"/>
    <s v="Low"/>
    <n v="1.381"/>
    <x v="0"/>
    <s v=""/>
    <n v="4.59"/>
    <n v="6"/>
    <n v="-5.57"/>
    <n v="-2"/>
    <s v="Saturday"/>
    <s v="0-5 min"/>
    <n v="1"/>
    <s v="Above 1.2"/>
  </r>
  <r>
    <s v="RF009566"/>
    <d v="2026-03-28T01:21:00"/>
    <d v="2026-03-28T00:00:00"/>
    <n v="1"/>
    <x v="1"/>
    <x v="1"/>
    <n v="1.6"/>
    <n v="62.66"/>
    <n v="60.39"/>
    <n v="1"/>
    <n v="6.5"/>
    <n v="6.6"/>
    <n v="105"/>
    <s v="Low"/>
    <n v="1.639"/>
    <x v="0"/>
    <s v=""/>
    <n v="4.78"/>
    <n v="0"/>
    <n v="-2.27"/>
    <n v="0.1"/>
    <s v="Saturday"/>
    <s v="5-10 min"/>
    <n v="1"/>
    <s v="Above 1.2"/>
  </r>
  <r>
    <s v="RF009567"/>
    <d v="2026-03-28T02:01:00"/>
    <d v="2026-03-28T00:00:00"/>
    <n v="2"/>
    <x v="1"/>
    <x v="0"/>
    <n v="7.3"/>
    <n v="132.31"/>
    <n v="130.12"/>
    <n v="1"/>
    <n v="2.1"/>
    <n v="1.6"/>
    <n v="107"/>
    <s v="Low"/>
    <n v="1.9"/>
    <x v="0"/>
    <s v=""/>
    <n v="4.6900000000000004"/>
    <n v="4"/>
    <n v="-2.19"/>
    <n v="-0.5"/>
    <s v="Saturday"/>
    <s v="0-5 min"/>
    <n v="1"/>
    <s v="Above 1.2"/>
  </r>
  <r>
    <s v="RF009568"/>
    <d v="2026-03-28T02:28:00"/>
    <d v="2026-03-28T00:00:00"/>
    <n v="2"/>
    <x v="0"/>
    <x v="0"/>
    <n v="5.4"/>
    <n v="135.72999999999999"/>
    <m/>
    <n v="1"/>
    <n v="3.3"/>
    <m/>
    <n v="116"/>
    <s v="Low"/>
    <n v="1.3169999999999999"/>
    <x v="3"/>
    <s v="No driver available"/>
    <n v="4.78"/>
    <n v="12"/>
    <m/>
    <m/>
    <s v="Saturday"/>
    <s v="0-5 min"/>
    <n v="0"/>
    <s v="Above 1.2"/>
  </r>
  <r>
    <s v="RF009569"/>
    <d v="2026-03-28T02:51:00"/>
    <d v="2026-03-28T00:00:00"/>
    <n v="2"/>
    <x v="0"/>
    <x v="1"/>
    <n v="9.3000000000000007"/>
    <n v="183.67"/>
    <n v="165.93"/>
    <n v="1"/>
    <n v="2"/>
    <n v="5.2"/>
    <n v="121"/>
    <s v="Medium"/>
    <n v="1.1220000000000001"/>
    <x v="0"/>
    <s v=""/>
    <n v="4.76"/>
    <n v="0"/>
    <n v="-17.739999999999998"/>
    <n v="3.2"/>
    <s v="Saturday"/>
    <s v="0-5 min"/>
    <n v="1"/>
    <s v="Between 1.0-1.2"/>
  </r>
  <r>
    <s v="RF009570"/>
    <d v="2026-03-28T03:03:00"/>
    <d v="2026-03-28T00:00:00"/>
    <n v="3"/>
    <x v="4"/>
    <x v="0"/>
    <n v="18.600000000000001"/>
    <n v="345.07"/>
    <n v="349.76"/>
    <n v="1"/>
    <n v="5.9"/>
    <n v="6.6"/>
    <n v="57"/>
    <s v="Low"/>
    <n v="2.2000000000000002"/>
    <x v="0"/>
    <s v=""/>
    <n v="5"/>
    <n v="17"/>
    <n v="4.6900000000000004"/>
    <n v="0.7"/>
    <s v="Saturday"/>
    <s v="5-10 min"/>
    <n v="1"/>
    <s v="Above 1.2"/>
  </r>
  <r>
    <s v="RF009571"/>
    <d v="2026-03-28T03:38:00"/>
    <d v="2026-03-28T00:00:00"/>
    <n v="3"/>
    <x v="4"/>
    <x v="0"/>
    <n v="9.3000000000000007"/>
    <n v="172.72"/>
    <n v="164.96"/>
    <n v="1"/>
    <n v="2"/>
    <n v="3.5"/>
    <n v="61"/>
    <s v="Low"/>
    <n v="2.2000000000000002"/>
    <x v="0"/>
    <s v=""/>
    <n v="4.42"/>
    <n v="16"/>
    <n v="-7.76"/>
    <n v="1.5"/>
    <s v="Saturday"/>
    <s v="0-5 min"/>
    <n v="1"/>
    <s v="Above 1.2"/>
  </r>
  <r>
    <s v="RF009572"/>
    <d v="2026-03-28T04:37:00"/>
    <d v="2026-03-28T00:00:00"/>
    <n v="4"/>
    <x v="3"/>
    <x v="1"/>
    <n v="6.1"/>
    <n v="172.15"/>
    <n v="169.87"/>
    <n v="1.2"/>
    <n v="2.6"/>
    <n v="2.8"/>
    <n v="77"/>
    <s v="Low"/>
    <n v="2.2000000000000002"/>
    <x v="0"/>
    <s v=""/>
    <n v="5"/>
    <n v="0"/>
    <n v="-2.2799999999999998"/>
    <n v="0.2"/>
    <s v="Saturday"/>
    <s v="0-5 min"/>
    <n v="1"/>
    <s v="Above 1.2"/>
  </r>
  <r>
    <s v="RF009573"/>
    <d v="2026-03-28T04:42:00"/>
    <d v="2026-03-28T00:00:00"/>
    <n v="4"/>
    <x v="0"/>
    <x v="0"/>
    <n v="5.6"/>
    <n v="123.86"/>
    <n v="127.47"/>
    <n v="1"/>
    <n v="3.5"/>
    <n v="4.7"/>
    <n v="134"/>
    <s v="Medium"/>
    <n v="1.2430000000000001"/>
    <x v="0"/>
    <s v=""/>
    <n v="4.96"/>
    <n v="7"/>
    <n v="3.61"/>
    <n v="1.2"/>
    <s v="Saturday"/>
    <s v="0-5 min"/>
    <n v="1"/>
    <s v="Above 1.2"/>
  </r>
  <r>
    <s v="RF009574"/>
    <d v="2026-03-28T05:18:00"/>
    <d v="2026-03-28T00:00:00"/>
    <n v="5"/>
    <x v="0"/>
    <x v="0"/>
    <n v="12"/>
    <n v="237.48"/>
    <m/>
    <n v="1.1000000000000001"/>
    <n v="5.4"/>
    <n v="5"/>
    <n v="138"/>
    <s v="High"/>
    <n v="0.93200000000000005"/>
    <x v="1"/>
    <s v="Vehicle issue"/>
    <n v="4.6500000000000004"/>
    <n v="4"/>
    <m/>
    <n v="-0.4"/>
    <s v="Saturday"/>
    <s v="5-10 min"/>
    <n v="0"/>
    <s v="Between 0.8-1.0"/>
  </r>
  <r>
    <s v="RF009575"/>
    <d v="2026-03-28T05:28:00"/>
    <d v="2026-03-28T00:00:00"/>
    <n v="5"/>
    <x v="1"/>
    <x v="1"/>
    <n v="10.3"/>
    <n v="247.44"/>
    <m/>
    <n v="1.2"/>
    <n v="3.4"/>
    <n v="7.6"/>
    <n v="108"/>
    <s v="Low"/>
    <n v="1.849"/>
    <x v="2"/>
    <s v="Changed plans"/>
    <n v="4.87"/>
    <n v="0"/>
    <m/>
    <n v="4.2"/>
    <s v="Saturday"/>
    <s v="0-5 min"/>
    <n v="0"/>
    <s v="Above 1.2"/>
  </r>
  <r>
    <s v="RF009576"/>
    <d v="2026-03-28T06:12:00"/>
    <d v="2026-03-28T00:00:00"/>
    <n v="6"/>
    <x v="0"/>
    <x v="1"/>
    <n v="5.2"/>
    <n v="121.62"/>
    <n v="125.59"/>
    <n v="1"/>
    <n v="4.5"/>
    <n v="6.3"/>
    <n v="123"/>
    <s v="Medium"/>
    <n v="1.0129999999999999"/>
    <x v="0"/>
    <s v=""/>
    <n v="5"/>
    <n v="0"/>
    <n v="3.97"/>
    <n v="1.8"/>
    <s v="Saturday"/>
    <s v="0-5 min"/>
    <n v="1"/>
    <s v="Between 1.0-1.2"/>
  </r>
  <r>
    <s v="RF009577"/>
    <d v="2026-03-28T06:23:00"/>
    <d v="2026-03-28T00:00:00"/>
    <n v="6"/>
    <x v="1"/>
    <x v="0"/>
    <n v="1.9"/>
    <n v="66.66"/>
    <n v="68.72"/>
    <n v="1"/>
    <n v="2"/>
    <n v="1"/>
    <n v="88"/>
    <s v="Low"/>
    <n v="1.149"/>
    <x v="0"/>
    <s v=""/>
    <n v="4.4400000000000004"/>
    <n v="20"/>
    <n v="2.06"/>
    <n v="-1"/>
    <s v="Saturday"/>
    <s v="0-5 min"/>
    <n v="1"/>
    <s v="Between 1.0-1.2"/>
  </r>
  <r>
    <s v="RF009578"/>
    <d v="2026-03-28T06:28:00"/>
    <d v="2026-03-28T00:00:00"/>
    <n v="6"/>
    <x v="0"/>
    <x v="0"/>
    <n v="6.7"/>
    <n v="125.78"/>
    <n v="130.44"/>
    <n v="1"/>
    <n v="6"/>
    <n v="7.6"/>
    <n v="123"/>
    <s v="Medium"/>
    <n v="0.99299999999999999"/>
    <x v="0"/>
    <s v=""/>
    <n v="4.76"/>
    <n v="9"/>
    <n v="4.66"/>
    <n v="1.6"/>
    <s v="Saturday"/>
    <s v="5-10 min"/>
    <n v="1"/>
    <s v="Between 0.8-1.0"/>
  </r>
  <r>
    <s v="RF009579"/>
    <d v="2026-03-28T06:29:00"/>
    <d v="2026-03-28T00:00:00"/>
    <n v="6"/>
    <x v="0"/>
    <x v="0"/>
    <n v="3.9"/>
    <n v="102.48"/>
    <n v="101.65"/>
    <n v="1.1000000000000001"/>
    <n v="5.0999999999999996"/>
    <n v="5.4"/>
    <n v="139"/>
    <s v="Medium"/>
    <n v="1.2470000000000001"/>
    <x v="0"/>
    <s v=""/>
    <n v="4.49"/>
    <n v="4"/>
    <n v="-0.83"/>
    <n v="0.3"/>
    <s v="Saturday"/>
    <s v="5-10 min"/>
    <n v="1"/>
    <s v="Above 1.2"/>
  </r>
  <r>
    <s v="RF009580"/>
    <d v="2026-03-28T06:48:00"/>
    <d v="2026-03-28T00:00:00"/>
    <n v="6"/>
    <x v="0"/>
    <x v="0"/>
    <n v="3.4"/>
    <n v="97.81"/>
    <n v="97.01"/>
    <n v="1.1000000000000001"/>
    <n v="5"/>
    <n v="7.4"/>
    <n v="137"/>
    <s v="Medium"/>
    <n v="0.99199999999999999"/>
    <x v="0"/>
    <s v=""/>
    <n v="4.79"/>
    <n v="2"/>
    <n v="-0.8"/>
    <n v="2.4"/>
    <s v="Saturday"/>
    <s v="0-5 min"/>
    <n v="1"/>
    <s v="Between 0.8-1.0"/>
  </r>
  <r>
    <s v="RF009581"/>
    <d v="2026-03-28T07:10:00"/>
    <d v="2026-03-28T00:00:00"/>
    <n v="7"/>
    <x v="2"/>
    <x v="0"/>
    <n v="1.4"/>
    <n v="57.25"/>
    <n v="53.82"/>
    <n v="1"/>
    <n v="2"/>
    <n v="2.7"/>
    <n v="114"/>
    <s v="Medium"/>
    <n v="0.98299999999999998"/>
    <x v="0"/>
    <s v=""/>
    <n v="4.92"/>
    <n v="34"/>
    <n v="-3.43"/>
    <n v="0.7"/>
    <s v="Saturday"/>
    <s v="0-5 min"/>
    <n v="1"/>
    <s v="Between 0.8-1.0"/>
  </r>
  <r>
    <s v="RF009582"/>
    <d v="2026-03-28T07:12:00"/>
    <d v="2026-03-28T00:00:00"/>
    <n v="7"/>
    <x v="3"/>
    <x v="1"/>
    <n v="15.7"/>
    <n v="302.32"/>
    <n v="299.87"/>
    <n v="1.1000000000000001"/>
    <n v="4.8"/>
    <n v="6.3"/>
    <n v="72"/>
    <s v="Low"/>
    <n v="1.452"/>
    <x v="0"/>
    <s v=""/>
    <n v="4.5199999999999996"/>
    <n v="0"/>
    <n v="-2.4500000000000002"/>
    <n v="1.5"/>
    <s v="Saturday"/>
    <s v="0-5 min"/>
    <n v="1"/>
    <s v="Above 1.2"/>
  </r>
  <r>
    <s v="RF009583"/>
    <d v="2026-03-28T07:23:00"/>
    <d v="2026-03-28T00:00:00"/>
    <n v="7"/>
    <x v="3"/>
    <x v="0"/>
    <n v="20.2"/>
    <n v="324.66000000000003"/>
    <n v="306.19"/>
    <n v="1"/>
    <n v="3.3"/>
    <n v="5.8"/>
    <n v="67"/>
    <s v="Low"/>
    <n v="2.1469999999999998"/>
    <x v="0"/>
    <s v=""/>
    <n v="4.6100000000000003"/>
    <n v="6"/>
    <n v="-18.47"/>
    <n v="2.5"/>
    <s v="Saturday"/>
    <s v="0-5 min"/>
    <n v="1"/>
    <s v="Above 1.2"/>
  </r>
  <r>
    <s v="RF009584"/>
    <d v="2026-03-28T07:24:00"/>
    <d v="2026-03-28T00:00:00"/>
    <n v="7"/>
    <x v="1"/>
    <x v="0"/>
    <n v="4.9000000000000004"/>
    <n v="118.39"/>
    <n v="114.33"/>
    <n v="1"/>
    <n v="3.4"/>
    <n v="7.9"/>
    <n v="92"/>
    <s v="Medium"/>
    <n v="1.119"/>
    <x v="0"/>
    <s v=""/>
    <n v="4.71"/>
    <n v="63"/>
    <n v="-4.0599999999999996"/>
    <n v="4.5"/>
    <s v="Saturday"/>
    <s v="0-5 min"/>
    <n v="1"/>
    <s v="Between 1.0-1.2"/>
  </r>
  <r>
    <s v="RF009585"/>
    <d v="2026-03-28T07:29:00"/>
    <d v="2026-03-28T00:00:00"/>
    <n v="7"/>
    <x v="2"/>
    <x v="0"/>
    <n v="5.6"/>
    <n v="122.29"/>
    <n v="128.91999999999999"/>
    <n v="1"/>
    <n v="4.8"/>
    <n v="5.7"/>
    <n v="96"/>
    <s v="Medium"/>
    <n v="0.97599999999999998"/>
    <x v="0"/>
    <s v=""/>
    <n v="4.91"/>
    <n v="4"/>
    <n v="6.63"/>
    <n v="0.9"/>
    <s v="Saturday"/>
    <s v="0-5 min"/>
    <n v="1"/>
    <s v="Between 0.8-1.0"/>
  </r>
  <r>
    <s v="RF009586"/>
    <d v="2026-03-28T07:35:00"/>
    <d v="2026-03-28T00:00:00"/>
    <n v="7"/>
    <x v="3"/>
    <x v="0"/>
    <n v="6.9"/>
    <n v="131.52000000000001"/>
    <n v="126.68"/>
    <n v="1"/>
    <n v="7.3"/>
    <n v="8.8000000000000007"/>
    <n v="74"/>
    <s v="Low"/>
    <n v="2.0550000000000002"/>
    <x v="0"/>
    <s v=""/>
    <n v="4.9400000000000004"/>
    <n v="6"/>
    <n v="-4.84"/>
    <n v="1.5"/>
    <s v="Saturday"/>
    <s v="5-10 min"/>
    <n v="1"/>
    <s v="Above 1.2"/>
  </r>
  <r>
    <s v="RF009587"/>
    <d v="2026-03-28T07:38:00"/>
    <d v="2026-03-28T00:00:00"/>
    <n v="7"/>
    <x v="2"/>
    <x v="0"/>
    <n v="4.7"/>
    <n v="108.07"/>
    <n v="109.39"/>
    <n v="1"/>
    <n v="8.6"/>
    <n v="14.6"/>
    <n v="112"/>
    <s v="Medium"/>
    <n v="1.159"/>
    <x v="0"/>
    <s v=""/>
    <n v="4.83"/>
    <n v="9"/>
    <n v="1.32"/>
    <n v="6"/>
    <s v="Saturday"/>
    <s v="5-10 min"/>
    <n v="1"/>
    <s v="Between 1.0-1.2"/>
  </r>
  <r>
    <s v="RF009588"/>
    <d v="2026-03-28T07:39:00"/>
    <d v="2026-03-28T00:00:00"/>
    <n v="7"/>
    <x v="0"/>
    <x v="1"/>
    <n v="7.9"/>
    <n v="169.53"/>
    <m/>
    <n v="1"/>
    <n v="7.8"/>
    <n v="10.4"/>
    <n v="118"/>
    <s v="Medium"/>
    <n v="0.94299999999999995"/>
    <x v="2"/>
    <s v="Changed plans"/>
    <n v="4.78"/>
    <n v="0"/>
    <m/>
    <n v="2.6"/>
    <s v="Saturday"/>
    <s v="5-10 min"/>
    <n v="0"/>
    <s v="Between 0.8-1.0"/>
  </r>
  <r>
    <s v="RF009589"/>
    <d v="2026-03-28T07:44:00"/>
    <d v="2026-03-28T00:00:00"/>
    <n v="7"/>
    <x v="1"/>
    <x v="1"/>
    <n v="8.4"/>
    <n v="183.54"/>
    <m/>
    <n v="1.1000000000000001"/>
    <n v="4.5"/>
    <n v="1"/>
    <n v="94"/>
    <s v="Medium"/>
    <n v="1.085"/>
    <x v="1"/>
    <s v="Driver unavailable"/>
    <n v="4.7300000000000004"/>
    <n v="0"/>
    <m/>
    <n v="-3.5"/>
    <s v="Saturday"/>
    <s v="0-5 min"/>
    <n v="0"/>
    <s v="Between 1.0-1.2"/>
  </r>
  <r>
    <s v="RF009590"/>
    <d v="2026-03-28T07:48:00"/>
    <d v="2026-03-28T00:00:00"/>
    <n v="7"/>
    <x v="3"/>
    <x v="0"/>
    <n v="15"/>
    <n v="257.39999999999998"/>
    <n v="270.44"/>
    <n v="1"/>
    <n v="8.1999999999999993"/>
    <n v="5.7"/>
    <n v="76"/>
    <s v="Low"/>
    <n v="1.4610000000000001"/>
    <x v="0"/>
    <s v=""/>
    <n v="4.91"/>
    <n v="5"/>
    <n v="13.04"/>
    <n v="-2.5"/>
    <s v="Saturday"/>
    <s v="5-10 min"/>
    <n v="1"/>
    <s v="Above 1.2"/>
  </r>
  <r>
    <s v="RF009591"/>
    <d v="2026-03-28T07:53:00"/>
    <d v="2026-03-28T00:00:00"/>
    <n v="7"/>
    <x v="4"/>
    <x v="0"/>
    <n v="2.5"/>
    <n v="71.739999999999995"/>
    <n v="67.77"/>
    <n v="1"/>
    <n v="7.9"/>
    <n v="8.5"/>
    <n v="64"/>
    <s v="Low"/>
    <n v="1.476"/>
    <x v="0"/>
    <s v=""/>
    <n v="4.83"/>
    <n v="5"/>
    <n v="-3.97"/>
    <n v="0.6"/>
    <s v="Saturday"/>
    <s v="5-10 min"/>
    <n v="1"/>
    <s v="Above 1.2"/>
  </r>
  <r>
    <s v="RF009592"/>
    <d v="2026-03-28T08:09:00"/>
    <d v="2026-03-28T00:00:00"/>
    <n v="8"/>
    <x v="4"/>
    <x v="1"/>
    <n v="7.7"/>
    <n v="158.93"/>
    <m/>
    <n v="1"/>
    <n v="5.3"/>
    <n v="8.1999999999999993"/>
    <n v="53"/>
    <s v="Low"/>
    <n v="1.25"/>
    <x v="2"/>
    <s v="Fare too high"/>
    <n v="4.88"/>
    <n v="0"/>
    <m/>
    <n v="2.9"/>
    <s v="Saturday"/>
    <s v="5-10 min"/>
    <n v="0"/>
    <s v="Above 1.2"/>
  </r>
  <r>
    <s v="RF009593"/>
    <d v="2026-03-28T08:15:00"/>
    <d v="2026-03-28T00:00:00"/>
    <n v="8"/>
    <x v="2"/>
    <x v="0"/>
    <n v="5.0999999999999996"/>
    <n v="133.07"/>
    <n v="129.68"/>
    <n v="1.1000000000000001"/>
    <n v="2"/>
    <n v="6.9"/>
    <n v="110"/>
    <s v="Medium"/>
    <n v="0.92900000000000005"/>
    <x v="0"/>
    <s v=""/>
    <n v="4.7699999999999996"/>
    <n v="3"/>
    <n v="-3.39"/>
    <n v="4.9000000000000004"/>
    <s v="Saturday"/>
    <s v="0-5 min"/>
    <n v="1"/>
    <s v="Between 0.8-1.0"/>
  </r>
  <r>
    <s v="RF009594"/>
    <d v="2026-03-28T08:31:00"/>
    <d v="2026-03-28T00:00:00"/>
    <n v="8"/>
    <x v="4"/>
    <x v="0"/>
    <n v="4.7"/>
    <n v="120.49"/>
    <n v="115.8"/>
    <n v="1.1000000000000001"/>
    <n v="3.4"/>
    <n v="1"/>
    <n v="62"/>
    <s v="Low"/>
    <n v="1.6459999999999999"/>
    <x v="0"/>
    <s v=""/>
    <n v="4.47"/>
    <n v="11"/>
    <n v="-4.6900000000000004"/>
    <n v="-2.4"/>
    <s v="Saturday"/>
    <s v="0-5 min"/>
    <n v="1"/>
    <s v="Above 1.2"/>
  </r>
  <r>
    <s v="RF009595"/>
    <d v="2026-03-28T08:43:00"/>
    <d v="2026-03-28T00:00:00"/>
    <n v="8"/>
    <x v="0"/>
    <x v="0"/>
    <n v="0.9"/>
    <n v="61.39"/>
    <n v="60.52"/>
    <n v="1.1000000000000001"/>
    <n v="2"/>
    <n v="1"/>
    <n v="119"/>
    <s v="Medium"/>
    <n v="0.875"/>
    <x v="0"/>
    <s v=""/>
    <n v="4.5"/>
    <n v="1"/>
    <n v="-0.87"/>
    <n v="-1"/>
    <s v="Saturday"/>
    <s v="0-5 min"/>
    <n v="1"/>
    <s v="Between 0.8-1.0"/>
  </r>
  <r>
    <s v="RF009596"/>
    <d v="2026-03-28T08:54:00"/>
    <d v="2026-03-28T00:00:00"/>
    <n v="8"/>
    <x v="1"/>
    <x v="0"/>
    <n v="3.5"/>
    <n v="90.03"/>
    <n v="89.64"/>
    <n v="1"/>
    <n v="4.2"/>
    <n v="5.9"/>
    <n v="89"/>
    <s v="Medium"/>
    <n v="1.1080000000000001"/>
    <x v="0"/>
    <s v=""/>
    <n v="4.83"/>
    <n v="7"/>
    <n v="-0.39"/>
    <n v="1.7"/>
    <s v="Saturday"/>
    <s v="0-5 min"/>
    <n v="1"/>
    <s v="Between 1.0-1.2"/>
  </r>
  <r>
    <s v="RF009597"/>
    <d v="2026-03-28T08:54:00"/>
    <d v="2026-03-28T00:00:00"/>
    <n v="8"/>
    <x v="0"/>
    <x v="0"/>
    <n v="8.6"/>
    <n v="217.91"/>
    <n v="228.43"/>
    <n v="1.2"/>
    <n v="7.3"/>
    <n v="7.1"/>
    <n v="91"/>
    <s v="Medium"/>
    <n v="0.68400000000000005"/>
    <x v="0"/>
    <s v=""/>
    <n v="4.63"/>
    <n v="11"/>
    <n v="10.52"/>
    <n v="-0.2"/>
    <s v="Saturday"/>
    <s v="5-10 min"/>
    <n v="1"/>
    <s v="Below 0.8"/>
  </r>
  <r>
    <s v="RF009598"/>
    <d v="2026-03-28T08:56:00"/>
    <d v="2026-03-28T00:00:00"/>
    <n v="8"/>
    <x v="0"/>
    <x v="0"/>
    <n v="3.6"/>
    <n v="113.07"/>
    <m/>
    <n v="1.1000000000000001"/>
    <n v="2.7"/>
    <n v="3.7"/>
    <n v="130"/>
    <s v="High"/>
    <n v="0.89300000000000002"/>
    <x v="2"/>
    <s v="ETA too high"/>
    <n v="4.82"/>
    <n v="10"/>
    <m/>
    <n v="1"/>
    <s v="Saturday"/>
    <s v="0-5 min"/>
    <n v="0"/>
    <s v="Between 0.8-1.0"/>
  </r>
  <r>
    <s v="RF009599"/>
    <d v="2026-03-28T09:06:00"/>
    <d v="2026-03-28T00:00:00"/>
    <n v="9"/>
    <x v="1"/>
    <x v="0"/>
    <n v="6.8"/>
    <n v="168.08"/>
    <n v="171.09"/>
    <n v="1.3"/>
    <n v="9.6"/>
    <n v="9.8000000000000007"/>
    <n v="76"/>
    <s v="High"/>
    <n v="0.67100000000000004"/>
    <x v="0"/>
    <s v=""/>
    <n v="4.6399999999999997"/>
    <n v="6"/>
    <n v="3.01"/>
    <n v="0.2"/>
    <s v="Saturday"/>
    <s v="5-10 min"/>
    <n v="1"/>
    <s v="Below 0.8"/>
  </r>
  <r>
    <s v="RF009600"/>
    <d v="2026-03-28T09:11:00"/>
    <d v="2026-03-28T00:00:00"/>
    <n v="9"/>
    <x v="2"/>
    <x v="0"/>
    <n v="5.3"/>
    <n v="142.6"/>
    <n v="143.69"/>
    <n v="1.1000000000000001"/>
    <n v="7.8"/>
    <n v="9.8000000000000007"/>
    <n v="81"/>
    <s v="Medium"/>
    <n v="0.67"/>
    <x v="0"/>
    <s v=""/>
    <n v="4.57"/>
    <n v="4"/>
    <n v="1.0900000000000001"/>
    <n v="2"/>
    <s v="Saturday"/>
    <s v="5-10 min"/>
    <n v="1"/>
    <s v="Below 0.8"/>
  </r>
  <r>
    <s v="RF009601"/>
    <d v="2026-03-28T09:15:00"/>
    <d v="2026-03-28T00:00:00"/>
    <n v="9"/>
    <x v="2"/>
    <x v="0"/>
    <n v="6.5"/>
    <n v="153.36000000000001"/>
    <n v="149.74"/>
    <n v="1.2"/>
    <n v="3"/>
    <n v="8.8000000000000007"/>
    <n v="82"/>
    <s v="Medium"/>
    <n v="0.73699999999999999"/>
    <x v="0"/>
    <s v=""/>
    <n v="4.87"/>
    <n v="6"/>
    <n v="-3.62"/>
    <n v="5.8"/>
    <s v="Saturday"/>
    <s v="0-5 min"/>
    <n v="1"/>
    <s v="Below 0.8"/>
  </r>
  <r>
    <s v="RF009602"/>
    <d v="2026-03-28T09:28:00"/>
    <d v="2026-03-28T00:00:00"/>
    <n v="9"/>
    <x v="2"/>
    <x v="1"/>
    <n v="3.3"/>
    <n v="98.96"/>
    <n v="95.33"/>
    <n v="1.2"/>
    <n v="8.1999999999999993"/>
    <n v="8.4"/>
    <n v="92"/>
    <s v="High"/>
    <n v="0.67"/>
    <x v="0"/>
    <s v=""/>
    <n v="4.46"/>
    <n v="0"/>
    <n v="-3.63"/>
    <n v="0.2"/>
    <s v="Saturday"/>
    <s v="5-10 min"/>
    <n v="1"/>
    <s v="Below 0.8"/>
  </r>
  <r>
    <s v="RF009603"/>
    <d v="2026-03-28T09:43:00"/>
    <d v="2026-03-28T00:00:00"/>
    <n v="9"/>
    <x v="1"/>
    <x v="0"/>
    <n v="5"/>
    <n v="119.17"/>
    <n v="122.98"/>
    <n v="1"/>
    <n v="2"/>
    <n v="1.7"/>
    <n v="89"/>
    <s v="Low"/>
    <n v="1.2789999999999999"/>
    <x v="0"/>
    <s v=""/>
    <n v="4.84"/>
    <n v="4"/>
    <n v="3.81"/>
    <n v="-0.3"/>
    <s v="Saturday"/>
    <s v="0-5 min"/>
    <n v="1"/>
    <s v="Above 1.2"/>
  </r>
  <r>
    <s v="RF009604"/>
    <d v="2026-03-28T10:05:00"/>
    <d v="2026-03-28T00:00:00"/>
    <n v="10"/>
    <x v="4"/>
    <x v="0"/>
    <n v="7.4"/>
    <n v="144.71"/>
    <n v="156.78"/>
    <n v="1"/>
    <n v="9.6"/>
    <n v="11.3"/>
    <n v="60"/>
    <s v="Low"/>
    <n v="1.2450000000000001"/>
    <x v="0"/>
    <s v=""/>
    <n v="4.6500000000000004"/>
    <n v="20"/>
    <n v="12.07"/>
    <n v="1.7"/>
    <s v="Saturday"/>
    <s v="5-10 min"/>
    <n v="1"/>
    <s v="Above 1.2"/>
  </r>
  <r>
    <s v="RF009605"/>
    <d v="2026-03-28T10:12:00"/>
    <d v="2026-03-28T00:00:00"/>
    <n v="10"/>
    <x v="4"/>
    <x v="1"/>
    <n v="4.3"/>
    <n v="110.82"/>
    <n v="109.52"/>
    <n v="1"/>
    <n v="2.5"/>
    <n v="3.6"/>
    <n v="56"/>
    <s v="Low"/>
    <n v="1.923"/>
    <x v="0"/>
    <s v=""/>
    <n v="4.57"/>
    <n v="0"/>
    <n v="-1.3"/>
    <n v="1.1000000000000001"/>
    <s v="Saturday"/>
    <s v="0-5 min"/>
    <n v="1"/>
    <s v="Above 1.2"/>
  </r>
  <r>
    <s v="RF009606"/>
    <d v="2026-03-28T10:19:00"/>
    <d v="2026-03-28T00:00:00"/>
    <n v="10"/>
    <x v="2"/>
    <x v="1"/>
    <n v="8.3000000000000007"/>
    <n v="191.94"/>
    <n v="185.39"/>
    <n v="1.2"/>
    <n v="3.9"/>
    <n v="12.2"/>
    <n v="121"/>
    <s v="Medium"/>
    <n v="0.95099999999999996"/>
    <x v="0"/>
    <s v=""/>
    <n v="4.6399999999999997"/>
    <n v="0"/>
    <n v="-6.55"/>
    <n v="8.3000000000000007"/>
    <s v="Saturday"/>
    <s v="0-5 min"/>
    <n v="1"/>
    <s v="Between 0.8-1.0"/>
  </r>
  <r>
    <s v="RF009607"/>
    <d v="2026-03-28T10:39:00"/>
    <d v="2026-03-28T00:00:00"/>
    <n v="10"/>
    <x v="0"/>
    <x v="0"/>
    <n v="3.9"/>
    <n v="113.86"/>
    <n v="113.32"/>
    <n v="1.1000000000000001"/>
    <n v="5.5"/>
    <n v="5.5"/>
    <n v="108"/>
    <s v="Medium"/>
    <n v="0.81599999999999995"/>
    <x v="0"/>
    <s v=""/>
    <n v="4.75"/>
    <n v="7"/>
    <n v="-0.54"/>
    <n v="0"/>
    <s v="Saturday"/>
    <s v="5-10 min"/>
    <n v="1"/>
    <s v="Between 0.8-1.0"/>
  </r>
  <r>
    <s v="RF009608"/>
    <d v="2026-03-28T10:47:00"/>
    <d v="2026-03-28T00:00:00"/>
    <n v="10"/>
    <x v="1"/>
    <x v="1"/>
    <n v="10.1"/>
    <n v="191.14"/>
    <n v="198.37"/>
    <n v="1.1000000000000001"/>
    <n v="6.1"/>
    <n v="8.8000000000000007"/>
    <n v="84"/>
    <s v="Medium"/>
    <n v="0.89400000000000002"/>
    <x v="0"/>
    <s v=""/>
    <n v="5"/>
    <n v="0"/>
    <n v="7.23"/>
    <n v="2.7"/>
    <s v="Saturday"/>
    <s v="5-10 min"/>
    <n v="1"/>
    <s v="Between 0.8-1.0"/>
  </r>
  <r>
    <s v="RF009609"/>
    <d v="2026-03-28T10:51:00"/>
    <d v="2026-03-28T00:00:00"/>
    <n v="10"/>
    <x v="2"/>
    <x v="0"/>
    <n v="1.7"/>
    <n v="95.73"/>
    <n v="94.18"/>
    <n v="1.5"/>
    <n v="7.4"/>
    <n v="6.6"/>
    <n v="83"/>
    <s v="High"/>
    <n v="0.56000000000000005"/>
    <x v="0"/>
    <s v=""/>
    <n v="4.82"/>
    <n v="2"/>
    <n v="-1.55"/>
    <n v="-0.8"/>
    <s v="Saturday"/>
    <s v="5-10 min"/>
    <n v="1"/>
    <s v="Below 0.8"/>
  </r>
  <r>
    <s v="RF009610"/>
    <d v="2026-03-28T10:52:00"/>
    <d v="2026-03-28T00:00:00"/>
    <n v="10"/>
    <x v="4"/>
    <x v="1"/>
    <n v="5.7"/>
    <n v="126.67"/>
    <n v="122.38"/>
    <n v="1"/>
    <n v="2"/>
    <n v="1.7"/>
    <n v="51"/>
    <s v="Low"/>
    <n v="1.5129999999999999"/>
    <x v="0"/>
    <s v=""/>
    <n v="4.9400000000000004"/>
    <n v="0"/>
    <n v="-4.29"/>
    <n v="-0.3"/>
    <s v="Saturday"/>
    <s v="0-5 min"/>
    <n v="1"/>
    <s v="Above 1.2"/>
  </r>
  <r>
    <s v="RF009611"/>
    <d v="2026-03-28T10:57:00"/>
    <d v="2026-03-28T00:00:00"/>
    <n v="10"/>
    <x v="0"/>
    <x v="1"/>
    <n v="8.3000000000000007"/>
    <n v="165.85"/>
    <n v="163.91"/>
    <n v="1.1000000000000001"/>
    <n v="7"/>
    <n v="4.9000000000000004"/>
    <n v="89"/>
    <s v="Medium"/>
    <n v="0.71899999999999997"/>
    <x v="0"/>
    <s v=""/>
    <n v="4.87"/>
    <n v="0"/>
    <n v="-1.94"/>
    <n v="-2.1"/>
    <s v="Saturday"/>
    <s v="5-10 min"/>
    <n v="1"/>
    <s v="Below 0.8"/>
  </r>
  <r>
    <s v="RF009612"/>
    <d v="2026-03-28T11:20:00"/>
    <d v="2026-03-28T00:00:00"/>
    <n v="11"/>
    <x v="3"/>
    <x v="0"/>
    <n v="5.9"/>
    <n v="128.71"/>
    <n v="128.05000000000001"/>
    <n v="1"/>
    <n v="3.5"/>
    <n v="5.0999999999999996"/>
    <n v="56"/>
    <s v="Low"/>
    <n v="1.268"/>
    <x v="0"/>
    <s v=""/>
    <n v="4.76"/>
    <n v="10"/>
    <n v="-0.66"/>
    <n v="1.6"/>
    <s v="Saturday"/>
    <s v="0-5 min"/>
    <n v="1"/>
    <s v="Above 1.2"/>
  </r>
  <r>
    <s v="RF009613"/>
    <d v="2026-03-28T11:35:00"/>
    <d v="2026-03-28T00:00:00"/>
    <n v="11"/>
    <x v="3"/>
    <x v="1"/>
    <n v="10"/>
    <n v="210.75"/>
    <n v="209.86"/>
    <n v="1"/>
    <n v="3.5"/>
    <n v="1"/>
    <n v="68"/>
    <s v="Medium"/>
    <n v="1.198"/>
    <x v="0"/>
    <s v=""/>
    <n v="4.6399999999999997"/>
    <n v="0"/>
    <n v="-0.89"/>
    <n v="-2.5"/>
    <s v="Saturday"/>
    <s v="0-5 min"/>
    <n v="1"/>
    <s v="Between 1.0-1.2"/>
  </r>
  <r>
    <s v="RF009614"/>
    <d v="2026-03-28T11:46:00"/>
    <d v="2026-03-28T00:00:00"/>
    <n v="11"/>
    <x v="0"/>
    <x v="0"/>
    <n v="4.5999999999999996"/>
    <n v="127.62"/>
    <m/>
    <n v="1.2"/>
    <n v="9.5"/>
    <n v="10.5"/>
    <n v="99"/>
    <s v="Medium"/>
    <n v="0.76800000000000002"/>
    <x v="1"/>
    <s v="Driver unavailable"/>
    <n v="4.6399999999999997"/>
    <n v="9"/>
    <m/>
    <n v="1"/>
    <s v="Saturday"/>
    <s v="5-10 min"/>
    <n v="0"/>
    <s v="Below 0.8"/>
  </r>
  <r>
    <s v="RF009615"/>
    <d v="2026-03-28T11:52:00"/>
    <d v="2026-03-28T00:00:00"/>
    <n v="11"/>
    <x v="2"/>
    <x v="0"/>
    <n v="4.8"/>
    <n v="113.45"/>
    <n v="116.51"/>
    <n v="1"/>
    <n v="4.5999999999999996"/>
    <n v="8.9"/>
    <n v="92"/>
    <s v="Medium"/>
    <n v="0.86299999999999999"/>
    <x v="0"/>
    <s v=""/>
    <n v="4.68"/>
    <n v="2"/>
    <n v="3.06"/>
    <n v="4.3"/>
    <s v="Saturday"/>
    <s v="0-5 min"/>
    <n v="1"/>
    <s v="Between 0.8-1.0"/>
  </r>
  <r>
    <s v="RF009616"/>
    <d v="2026-03-28T12:19:00"/>
    <d v="2026-03-28T00:00:00"/>
    <n v="12"/>
    <x v="0"/>
    <x v="0"/>
    <n v="1.2"/>
    <n v="66.849999999999994"/>
    <n v="67.14"/>
    <n v="1.1000000000000001"/>
    <n v="4.4000000000000004"/>
    <n v="7.1"/>
    <n v="102"/>
    <s v="Medium"/>
    <n v="0.86599999999999999"/>
    <x v="0"/>
    <s v=""/>
    <n v="4.93"/>
    <n v="8"/>
    <n v="0.28999999999999998"/>
    <n v="2.7"/>
    <s v="Saturday"/>
    <s v="0-5 min"/>
    <n v="1"/>
    <s v="Between 0.8-1.0"/>
  </r>
  <r>
    <s v="RF009617"/>
    <d v="2026-03-28T12:24:00"/>
    <d v="2026-03-28T00:00:00"/>
    <n v="12"/>
    <x v="3"/>
    <x v="0"/>
    <n v="9.9"/>
    <n v="203.11"/>
    <m/>
    <n v="1"/>
    <n v="4.7"/>
    <n v="5.0999999999999996"/>
    <n v="71"/>
    <s v="Low"/>
    <n v="2.2000000000000002"/>
    <x v="2"/>
    <s v="ETA too high"/>
    <n v="5"/>
    <n v="4"/>
    <m/>
    <n v="0.4"/>
    <s v="Saturday"/>
    <s v="0-5 min"/>
    <n v="0"/>
    <s v="Above 1.2"/>
  </r>
  <r>
    <s v="RF009618"/>
    <d v="2026-03-28T12:52:00"/>
    <d v="2026-03-28T00:00:00"/>
    <n v="12"/>
    <x v="2"/>
    <x v="0"/>
    <n v="11.1"/>
    <n v="186.2"/>
    <n v="171.3"/>
    <n v="1"/>
    <n v="5.4"/>
    <n v="12.1"/>
    <n v="129"/>
    <s v="Medium"/>
    <n v="1.2989999999999999"/>
    <x v="0"/>
    <s v=""/>
    <n v="4.66"/>
    <n v="21"/>
    <n v="-14.9"/>
    <n v="6.7"/>
    <s v="Saturday"/>
    <s v="5-10 min"/>
    <n v="1"/>
    <s v="Above 1.2"/>
  </r>
  <r>
    <s v="RF009619"/>
    <d v="2026-03-28T12:53:00"/>
    <d v="2026-03-28T00:00:00"/>
    <n v="12"/>
    <x v="3"/>
    <x v="1"/>
    <n v="10.4"/>
    <n v="205.18"/>
    <n v="204.19"/>
    <n v="1"/>
    <n v="5"/>
    <n v="3.5"/>
    <n v="66"/>
    <s v="Low"/>
    <n v="1.8180000000000001"/>
    <x v="0"/>
    <s v=""/>
    <n v="4.7699999999999996"/>
    <n v="0"/>
    <n v="-0.99"/>
    <n v="-1.5"/>
    <s v="Saturday"/>
    <s v="0-5 min"/>
    <n v="1"/>
    <s v="Above 1.2"/>
  </r>
  <r>
    <s v="RF009620"/>
    <d v="2026-03-28T12:56:00"/>
    <d v="2026-03-28T00:00:00"/>
    <n v="12"/>
    <x v="0"/>
    <x v="0"/>
    <n v="4.0999999999999996"/>
    <n v="104.59"/>
    <n v="104.34"/>
    <n v="1"/>
    <n v="2"/>
    <n v="7.7"/>
    <n v="133"/>
    <s v="Medium"/>
    <n v="0.97499999999999998"/>
    <x v="0"/>
    <s v=""/>
    <n v="4.74"/>
    <n v="9"/>
    <n v="-0.25"/>
    <n v="5.7"/>
    <s v="Saturday"/>
    <s v="0-5 min"/>
    <n v="1"/>
    <s v="Between 0.8-1.0"/>
  </r>
  <r>
    <s v="RF009621"/>
    <d v="2026-03-28T13:04:00"/>
    <d v="2026-03-28T00:00:00"/>
    <n v="13"/>
    <x v="1"/>
    <x v="0"/>
    <n v="1.6"/>
    <n v="64.36"/>
    <n v="66.099999999999994"/>
    <n v="1"/>
    <n v="3.6"/>
    <n v="2.4"/>
    <n v="84"/>
    <s v="Medium"/>
    <n v="1.038"/>
    <x v="0"/>
    <s v=""/>
    <n v="4.6399999999999997"/>
    <n v="9"/>
    <n v="1.74"/>
    <n v="-1.2"/>
    <s v="Saturday"/>
    <s v="0-5 min"/>
    <n v="1"/>
    <s v="Between 1.0-1.2"/>
  </r>
  <r>
    <s v="RF009622"/>
    <d v="2026-03-28T13:25:00"/>
    <d v="2026-03-28T00:00:00"/>
    <n v="13"/>
    <x v="1"/>
    <x v="1"/>
    <n v="16.3"/>
    <n v="295.64999999999998"/>
    <n v="313.93"/>
    <n v="1"/>
    <n v="3.4"/>
    <n v="5.7"/>
    <n v="105"/>
    <s v="Low"/>
    <n v="1.9159999999999999"/>
    <x v="0"/>
    <s v=""/>
    <n v="4.33"/>
    <n v="0"/>
    <n v="18.28"/>
    <n v="2.2999999999999998"/>
    <s v="Saturday"/>
    <s v="0-5 min"/>
    <n v="1"/>
    <s v="Above 1.2"/>
  </r>
  <r>
    <s v="RF009623"/>
    <d v="2026-03-28T13:33:00"/>
    <d v="2026-03-28T00:00:00"/>
    <n v="13"/>
    <x v="4"/>
    <x v="1"/>
    <n v="5.5"/>
    <n v="126.55"/>
    <n v="125.31"/>
    <n v="1"/>
    <n v="2"/>
    <n v="1"/>
    <n v="55"/>
    <s v="Low"/>
    <n v="1.86"/>
    <x v="0"/>
    <s v=""/>
    <n v="5"/>
    <n v="0"/>
    <n v="-1.24"/>
    <n v="-1"/>
    <s v="Saturday"/>
    <s v="0-5 min"/>
    <n v="1"/>
    <s v="Above 1.2"/>
  </r>
  <r>
    <s v="RF009624"/>
    <d v="2026-03-28T13:34:00"/>
    <d v="2026-03-28T00:00:00"/>
    <n v="13"/>
    <x v="2"/>
    <x v="0"/>
    <n v="2"/>
    <n v="71.180000000000007"/>
    <n v="69.66"/>
    <n v="1"/>
    <n v="2"/>
    <n v="3.8"/>
    <n v="120"/>
    <s v="Medium"/>
    <n v="1.1919999999999999"/>
    <x v="0"/>
    <s v=""/>
    <n v="4.83"/>
    <n v="10"/>
    <n v="-1.52"/>
    <n v="1.8"/>
    <s v="Saturday"/>
    <s v="0-5 min"/>
    <n v="1"/>
    <s v="Between 1.0-1.2"/>
  </r>
  <r>
    <s v="RF009625"/>
    <d v="2026-03-28T13:40:00"/>
    <d v="2026-03-28T00:00:00"/>
    <n v="13"/>
    <x v="4"/>
    <x v="1"/>
    <n v="13.3"/>
    <n v="205.89"/>
    <n v="195.77"/>
    <n v="1"/>
    <n v="6.6"/>
    <n v="11.2"/>
    <n v="59"/>
    <s v="Low"/>
    <n v="2.2000000000000002"/>
    <x v="0"/>
    <s v=""/>
    <n v="4.84"/>
    <n v="0"/>
    <n v="-10.119999999999999"/>
    <n v="4.5999999999999996"/>
    <s v="Saturday"/>
    <s v="5-10 min"/>
    <n v="1"/>
    <s v="Above 1.2"/>
  </r>
  <r>
    <s v="RF009626"/>
    <d v="2026-03-28T13:41:00"/>
    <d v="2026-03-28T00:00:00"/>
    <n v="13"/>
    <x v="0"/>
    <x v="1"/>
    <n v="1"/>
    <n v="56.9"/>
    <n v="59.23"/>
    <n v="1"/>
    <n v="4.5"/>
    <n v="3.9"/>
    <n v="101"/>
    <s v="Low"/>
    <n v="1.083"/>
    <x v="0"/>
    <s v=""/>
    <n v="4.62"/>
    <n v="0"/>
    <n v="2.33"/>
    <n v="-0.6"/>
    <s v="Saturday"/>
    <s v="0-5 min"/>
    <n v="1"/>
    <s v="Between 1.0-1.2"/>
  </r>
  <r>
    <s v="RF009627"/>
    <d v="2026-03-28T13:57:00"/>
    <d v="2026-03-28T00:00:00"/>
    <n v="13"/>
    <x v="2"/>
    <x v="0"/>
    <n v="15.4"/>
    <n v="311.49"/>
    <n v="306.07"/>
    <n v="1.1000000000000001"/>
    <n v="3.1"/>
    <n v="8.4"/>
    <n v="103"/>
    <s v="Low"/>
    <n v="1.196"/>
    <x v="0"/>
    <s v=""/>
    <n v="4.8499999999999996"/>
    <n v="18"/>
    <n v="-5.42"/>
    <n v="5.3"/>
    <s v="Saturday"/>
    <s v="0-5 min"/>
    <n v="1"/>
    <s v="Between 1.0-1.2"/>
  </r>
  <r>
    <s v="RF009628"/>
    <d v="2026-03-28T14:05:00"/>
    <d v="2026-03-28T00:00:00"/>
    <n v="14"/>
    <x v="1"/>
    <x v="0"/>
    <n v="1.7"/>
    <n v="61.32"/>
    <n v="60.91"/>
    <n v="1"/>
    <n v="5"/>
    <n v="5.4"/>
    <n v="94"/>
    <s v="Low"/>
    <n v="1.238"/>
    <x v="0"/>
    <s v=""/>
    <n v="4.49"/>
    <n v="11"/>
    <n v="-0.41"/>
    <n v="0.4"/>
    <s v="Saturday"/>
    <s v="0-5 min"/>
    <n v="1"/>
    <s v="Above 1.2"/>
  </r>
  <r>
    <s v="RF009629"/>
    <d v="2026-03-28T14:15:00"/>
    <d v="2026-03-28T00:00:00"/>
    <n v="14"/>
    <x v="2"/>
    <x v="0"/>
    <n v="5.3"/>
    <n v="113.21"/>
    <n v="116.09"/>
    <n v="1"/>
    <n v="7.8"/>
    <n v="6.6"/>
    <n v="91"/>
    <s v="Medium"/>
    <n v="0.83499999999999996"/>
    <x v="0"/>
    <s v=""/>
    <n v="4.78"/>
    <n v="5"/>
    <n v="2.88"/>
    <n v="-1.2"/>
    <s v="Saturday"/>
    <s v="5-10 min"/>
    <n v="1"/>
    <s v="Between 0.8-1.0"/>
  </r>
  <r>
    <s v="RF009630"/>
    <d v="2026-03-28T14:21:00"/>
    <d v="2026-03-28T00:00:00"/>
    <n v="14"/>
    <x v="3"/>
    <x v="1"/>
    <n v="5.4"/>
    <n v="130.28"/>
    <m/>
    <n v="1.2"/>
    <n v="5.4"/>
    <n v="10.7"/>
    <n v="67"/>
    <s v="Low"/>
    <n v="1.6539999999999999"/>
    <x v="2"/>
    <s v="Changed plans"/>
    <n v="4.5199999999999996"/>
    <n v="0"/>
    <m/>
    <n v="5.3"/>
    <s v="Saturday"/>
    <s v="5-10 min"/>
    <n v="0"/>
    <s v="Above 1.2"/>
  </r>
  <r>
    <s v="RF009631"/>
    <d v="2026-03-28T14:38:00"/>
    <d v="2026-03-28T00:00:00"/>
    <n v="14"/>
    <x v="0"/>
    <x v="0"/>
    <n v="7"/>
    <n v="182.75"/>
    <m/>
    <n v="1.3"/>
    <n v="9.4"/>
    <n v="8.3000000000000007"/>
    <n v="105"/>
    <s v="High"/>
    <n v="0.69499999999999995"/>
    <x v="1"/>
    <s v="Driver unavailable"/>
    <n v="4.53"/>
    <n v="5"/>
    <m/>
    <n v="-1.1000000000000001"/>
    <s v="Saturday"/>
    <s v="5-10 min"/>
    <n v="0"/>
    <s v="Below 0.8"/>
  </r>
  <r>
    <s v="RF009632"/>
    <d v="2026-03-28T14:53:00"/>
    <d v="2026-03-28T00:00:00"/>
    <n v="14"/>
    <x v="0"/>
    <x v="0"/>
    <n v="8.4"/>
    <n v="178.89"/>
    <n v="175.54"/>
    <n v="1"/>
    <n v="4.9000000000000004"/>
    <n v="1"/>
    <n v="127"/>
    <s v="Low"/>
    <n v="1.262"/>
    <x v="0"/>
    <s v=""/>
    <n v="4.71"/>
    <n v="7"/>
    <n v="-3.35"/>
    <n v="-3.9"/>
    <s v="Saturday"/>
    <s v="0-5 min"/>
    <n v="1"/>
    <s v="Above 1.2"/>
  </r>
  <r>
    <s v="RF009633"/>
    <d v="2026-03-28T15:14:00"/>
    <d v="2026-03-28T00:00:00"/>
    <n v="15"/>
    <x v="2"/>
    <x v="0"/>
    <n v="3.9"/>
    <n v="103.06"/>
    <n v="98.81"/>
    <n v="1"/>
    <n v="6.8"/>
    <n v="2.5"/>
    <n v="92"/>
    <s v="Medium"/>
    <n v="0.84099999999999997"/>
    <x v="0"/>
    <s v=""/>
    <n v="4.66"/>
    <n v="2"/>
    <n v="-4.25"/>
    <n v="-4.3"/>
    <s v="Saturday"/>
    <s v="5-10 min"/>
    <n v="1"/>
    <s v="Between 0.8-1.0"/>
  </r>
  <r>
    <s v="RF009634"/>
    <d v="2026-03-28T15:16:00"/>
    <d v="2026-03-28T00:00:00"/>
    <n v="15"/>
    <x v="2"/>
    <x v="0"/>
    <n v="4.8"/>
    <n v="126.58"/>
    <n v="119.85"/>
    <n v="1.1000000000000001"/>
    <n v="4"/>
    <n v="6.6"/>
    <n v="111"/>
    <s v="Low"/>
    <n v="1.351"/>
    <x v="0"/>
    <s v=""/>
    <n v="5"/>
    <n v="29"/>
    <n v="-6.73"/>
    <n v="2.6"/>
    <s v="Saturday"/>
    <s v="0-5 min"/>
    <n v="1"/>
    <s v="Above 1.2"/>
  </r>
  <r>
    <s v="RF009635"/>
    <d v="2026-03-28T15:23:00"/>
    <d v="2026-03-28T00:00:00"/>
    <n v="15"/>
    <x v="0"/>
    <x v="0"/>
    <n v="3.8"/>
    <n v="101.28"/>
    <n v="101.87"/>
    <n v="1.1000000000000001"/>
    <n v="8.1"/>
    <n v="6.3"/>
    <n v="126"/>
    <s v="Medium"/>
    <n v="0.88"/>
    <x v="0"/>
    <s v=""/>
    <n v="4.38"/>
    <n v="51"/>
    <n v="0.59"/>
    <n v="-1.8"/>
    <s v="Saturday"/>
    <s v="5-10 min"/>
    <n v="1"/>
    <s v="Between 0.8-1.0"/>
  </r>
  <r>
    <s v="RF009636"/>
    <d v="2026-03-28T15:25:00"/>
    <d v="2026-03-28T00:00:00"/>
    <n v="15"/>
    <x v="1"/>
    <x v="1"/>
    <n v="11.9"/>
    <n v="231.84"/>
    <n v="235.09"/>
    <n v="1"/>
    <n v="8.4"/>
    <n v="8.4"/>
    <n v="88"/>
    <s v="Medium"/>
    <n v="0.95499999999999996"/>
    <x v="0"/>
    <s v=""/>
    <n v="4.83"/>
    <n v="0"/>
    <n v="3.25"/>
    <n v="0"/>
    <s v="Saturday"/>
    <s v="5-10 min"/>
    <n v="1"/>
    <s v="Between 0.8-1.0"/>
  </r>
  <r>
    <s v="RF009637"/>
    <d v="2026-03-28T16:23:00"/>
    <d v="2026-03-28T00:00:00"/>
    <n v="16"/>
    <x v="2"/>
    <x v="0"/>
    <n v="7.7"/>
    <n v="195.89"/>
    <m/>
    <n v="1.2"/>
    <n v="6.3"/>
    <n v="6.1"/>
    <n v="99"/>
    <s v="Medium"/>
    <n v="0.83899999999999997"/>
    <x v="2"/>
    <s v="ETA too high"/>
    <n v="4.9400000000000004"/>
    <n v="16"/>
    <m/>
    <n v="-0.2"/>
    <s v="Saturday"/>
    <s v="5-10 min"/>
    <n v="0"/>
    <s v="Between 0.8-1.0"/>
  </r>
  <r>
    <s v="RF009638"/>
    <d v="2026-03-28T16:29:00"/>
    <d v="2026-03-28T00:00:00"/>
    <n v="16"/>
    <x v="1"/>
    <x v="0"/>
    <n v="11.6"/>
    <n v="187.54"/>
    <n v="194.31"/>
    <n v="1"/>
    <n v="2.1"/>
    <n v="6.7"/>
    <n v="97"/>
    <s v="Low"/>
    <n v="1.5920000000000001"/>
    <x v="0"/>
    <s v=""/>
    <n v="4.59"/>
    <n v="32"/>
    <n v="6.77"/>
    <n v="4.5999999999999996"/>
    <s v="Saturday"/>
    <s v="0-5 min"/>
    <n v="1"/>
    <s v="Above 1.2"/>
  </r>
  <r>
    <s v="RF009639"/>
    <d v="2026-03-28T16:32:00"/>
    <d v="2026-03-28T00:00:00"/>
    <n v="16"/>
    <x v="3"/>
    <x v="0"/>
    <n v="4.5"/>
    <n v="106.69"/>
    <n v="110.92"/>
    <n v="1"/>
    <n v="5.0999999999999996"/>
    <n v="7.8"/>
    <n v="54"/>
    <s v="Low"/>
    <n v="1.0740000000000001"/>
    <x v="0"/>
    <s v=""/>
    <n v="4.66"/>
    <n v="3"/>
    <n v="4.2300000000000004"/>
    <n v="2.7"/>
    <s v="Saturday"/>
    <s v="5-10 min"/>
    <n v="1"/>
    <s v="Between 1.0-1.2"/>
  </r>
  <r>
    <s v="RF009640"/>
    <d v="2026-03-28T16:32:00"/>
    <d v="2026-03-28T00:00:00"/>
    <n v="16"/>
    <x v="4"/>
    <x v="0"/>
    <n v="4.5"/>
    <n v="103.56"/>
    <n v="102.89"/>
    <n v="1"/>
    <n v="4.5999999999999996"/>
    <n v="7.3"/>
    <n v="50"/>
    <s v="Low"/>
    <n v="1.6419999999999999"/>
    <x v="0"/>
    <s v=""/>
    <n v="4.87"/>
    <n v="1"/>
    <n v="-0.67"/>
    <n v="2.7"/>
    <s v="Saturday"/>
    <s v="0-5 min"/>
    <n v="1"/>
    <s v="Above 1.2"/>
  </r>
  <r>
    <s v="RF009641"/>
    <d v="2026-03-28T16:37:00"/>
    <d v="2026-03-28T00:00:00"/>
    <n v="16"/>
    <x v="1"/>
    <x v="0"/>
    <n v="2"/>
    <n v="71.48"/>
    <n v="72.150000000000006"/>
    <n v="1"/>
    <n v="6.2"/>
    <n v="8.5"/>
    <n v="90"/>
    <s v="Medium"/>
    <n v="1.024"/>
    <x v="0"/>
    <s v=""/>
    <n v="4.54"/>
    <n v="34"/>
    <n v="0.67"/>
    <n v="2.2999999999999998"/>
    <s v="Saturday"/>
    <s v="5-10 min"/>
    <n v="1"/>
    <s v="Between 1.0-1.2"/>
  </r>
  <r>
    <s v="RF009642"/>
    <d v="2026-03-28T17:04:00"/>
    <d v="2026-03-28T00:00:00"/>
    <n v="17"/>
    <x v="2"/>
    <x v="0"/>
    <n v="9.6999999999999993"/>
    <n v="193.67"/>
    <m/>
    <n v="1"/>
    <n v="4.5"/>
    <n v="4.3"/>
    <n v="98"/>
    <s v="Medium"/>
    <n v="1.0009999999999999"/>
    <x v="1"/>
    <s v="Driver unavailable"/>
    <n v="4.7300000000000004"/>
    <n v="7"/>
    <m/>
    <n v="-0.2"/>
    <s v="Saturday"/>
    <s v="0-5 min"/>
    <n v="0"/>
    <s v="Between 1.0-1.2"/>
  </r>
  <r>
    <s v="RF009643"/>
    <d v="2026-03-28T17:08:00"/>
    <d v="2026-03-28T00:00:00"/>
    <n v="17"/>
    <x v="1"/>
    <x v="1"/>
    <n v="6.2"/>
    <n v="131.5"/>
    <n v="132.28"/>
    <n v="1.1000000000000001"/>
    <n v="6.6"/>
    <n v="4.7"/>
    <n v="76"/>
    <s v="Medium"/>
    <n v="0.80300000000000005"/>
    <x v="0"/>
    <s v=""/>
    <n v="4.7"/>
    <n v="0"/>
    <n v="0.78"/>
    <n v="-1.9"/>
    <s v="Saturday"/>
    <s v="5-10 min"/>
    <n v="1"/>
    <s v="Between 0.8-1.0"/>
  </r>
  <r>
    <s v="RF009644"/>
    <d v="2026-03-28T17:16:00"/>
    <d v="2026-03-28T00:00:00"/>
    <n v="17"/>
    <x v="2"/>
    <x v="0"/>
    <n v="5.6"/>
    <n v="150.76"/>
    <n v="155.97999999999999"/>
    <n v="1.3"/>
    <n v="8.1999999999999993"/>
    <n v="5.5"/>
    <n v="80"/>
    <s v="Medium"/>
    <n v="0.70099999999999996"/>
    <x v="0"/>
    <s v=""/>
    <n v="4.8"/>
    <n v="8"/>
    <n v="5.22"/>
    <n v="-2.7"/>
    <s v="Saturday"/>
    <s v="5-10 min"/>
    <n v="1"/>
    <s v="Below 0.8"/>
  </r>
  <r>
    <s v="RF009645"/>
    <d v="2026-03-28T17:19:00"/>
    <d v="2026-03-28T00:00:00"/>
    <n v="17"/>
    <x v="0"/>
    <x v="0"/>
    <n v="4"/>
    <n v="130.21"/>
    <n v="126.3"/>
    <n v="1.2"/>
    <n v="4.8"/>
    <n v="6.8"/>
    <n v="113"/>
    <s v="Medium"/>
    <n v="0.873"/>
    <x v="0"/>
    <s v=""/>
    <n v="4.75"/>
    <n v="5"/>
    <n v="-3.91"/>
    <n v="2"/>
    <s v="Saturday"/>
    <s v="0-5 min"/>
    <n v="1"/>
    <s v="Between 0.8-1.0"/>
  </r>
  <r>
    <s v="RF009646"/>
    <d v="2026-03-28T18:16:00"/>
    <d v="2026-03-28T00:00:00"/>
    <n v="18"/>
    <x v="4"/>
    <x v="0"/>
    <n v="4.5999999999999996"/>
    <n v="115.98"/>
    <n v="116.62"/>
    <n v="1.1000000000000001"/>
    <n v="7.2"/>
    <n v="6.7"/>
    <n v="39"/>
    <s v="Low"/>
    <n v="0.80100000000000005"/>
    <x v="0"/>
    <s v=""/>
    <n v="4.7"/>
    <n v="143"/>
    <n v="0.64"/>
    <n v="-0.5"/>
    <s v="Saturday"/>
    <s v="5-10 min"/>
    <n v="1"/>
    <s v="Between 0.8-1.0"/>
  </r>
  <r>
    <s v="RF009647"/>
    <d v="2026-03-28T18:51:00"/>
    <d v="2026-03-28T00:00:00"/>
    <n v="18"/>
    <x v="0"/>
    <x v="1"/>
    <n v="7.8"/>
    <n v="205.52"/>
    <m/>
    <n v="1.2"/>
    <n v="7.7"/>
    <n v="11.3"/>
    <n v="123"/>
    <s v="High"/>
    <n v="0.80400000000000005"/>
    <x v="2"/>
    <s v="ETA too high"/>
    <n v="4.71"/>
    <n v="0"/>
    <m/>
    <n v="3.6"/>
    <s v="Saturday"/>
    <s v="5-10 min"/>
    <n v="0"/>
    <s v="Between 0.8-1.0"/>
  </r>
  <r>
    <s v="RF009648"/>
    <d v="2026-03-28T19:01:00"/>
    <d v="2026-03-28T00:00:00"/>
    <n v="19"/>
    <x v="2"/>
    <x v="0"/>
    <n v="9.1999999999999993"/>
    <n v="215.49"/>
    <n v="209.2"/>
    <n v="1.3"/>
    <n v="3.5"/>
    <n v="3.8"/>
    <n v="76"/>
    <s v="Medium"/>
    <n v="0.58399999999999996"/>
    <x v="0"/>
    <s v=""/>
    <n v="4.63"/>
    <n v="10"/>
    <n v="-6.29"/>
    <n v="0.3"/>
    <s v="Saturday"/>
    <s v="0-5 min"/>
    <n v="1"/>
    <s v="Below 0.8"/>
  </r>
  <r>
    <s v="RF009649"/>
    <d v="2026-03-28T19:02:00"/>
    <d v="2026-03-28T00:00:00"/>
    <n v="19"/>
    <x v="4"/>
    <x v="0"/>
    <n v="3.4"/>
    <n v="94.45"/>
    <n v="91.47"/>
    <n v="1"/>
    <n v="6.4"/>
    <n v="8.9"/>
    <n v="40"/>
    <s v="Medium"/>
    <n v="0.78100000000000003"/>
    <x v="0"/>
    <s v=""/>
    <n v="4.88"/>
    <n v="27"/>
    <n v="-2.98"/>
    <n v="2.5"/>
    <s v="Saturday"/>
    <s v="5-10 min"/>
    <n v="1"/>
    <s v="Below 0.8"/>
  </r>
  <r>
    <s v="RF009650"/>
    <d v="2026-03-28T19:21:00"/>
    <d v="2026-03-28T00:00:00"/>
    <n v="19"/>
    <x v="1"/>
    <x v="0"/>
    <n v="9.1"/>
    <n v="244.73"/>
    <n v="242.95"/>
    <n v="1.4"/>
    <n v="5.3"/>
    <n v="11.3"/>
    <n v="77"/>
    <s v="High"/>
    <n v="0.61399999999999999"/>
    <x v="0"/>
    <s v=""/>
    <n v="4.76"/>
    <n v="27"/>
    <n v="-1.78"/>
    <n v="6"/>
    <s v="Saturday"/>
    <s v="5-10 min"/>
    <n v="1"/>
    <s v="Below 0.8"/>
  </r>
  <r>
    <s v="RF009651"/>
    <d v="2026-03-28T19:29:00"/>
    <d v="2026-03-28T00:00:00"/>
    <n v="19"/>
    <x v="1"/>
    <x v="0"/>
    <n v="5.8"/>
    <n v="151.93"/>
    <n v="155.30000000000001"/>
    <n v="1.2"/>
    <n v="10.1"/>
    <n v="17.3"/>
    <n v="79"/>
    <s v="Medium"/>
    <n v="0.75"/>
    <x v="0"/>
    <s v=""/>
    <n v="4.75"/>
    <n v="22"/>
    <n v="3.37"/>
    <n v="7.2"/>
    <s v="Saturday"/>
    <s v="10-15 min"/>
    <n v="1"/>
    <s v="Below 0.8"/>
  </r>
  <r>
    <s v="RF009652"/>
    <d v="2026-03-28T20:30:00"/>
    <d v="2026-03-28T00:00:00"/>
    <n v="20"/>
    <x v="0"/>
    <x v="0"/>
    <n v="7.4"/>
    <n v="174.44"/>
    <n v="161.04"/>
    <n v="1.2"/>
    <n v="5.7"/>
    <n v="6.1"/>
    <n v="91"/>
    <s v="Medium"/>
    <n v="0.71"/>
    <x v="0"/>
    <s v=""/>
    <n v="5"/>
    <n v="5"/>
    <n v="-13.4"/>
    <n v="0.4"/>
    <s v="Saturday"/>
    <s v="5-10 min"/>
    <n v="1"/>
    <s v="Below 0.8"/>
  </r>
  <r>
    <s v="RF009653"/>
    <d v="2026-03-28T20:42:00"/>
    <d v="2026-03-28T00:00:00"/>
    <n v="20"/>
    <x v="3"/>
    <x v="1"/>
    <n v="5"/>
    <n v="132.37"/>
    <n v="125.55"/>
    <n v="1.1000000000000001"/>
    <n v="4.3"/>
    <n v="7.1"/>
    <n v="66"/>
    <s v="Low"/>
    <n v="1.621"/>
    <x v="0"/>
    <s v=""/>
    <n v="4.88"/>
    <n v="0"/>
    <n v="-6.82"/>
    <n v="2.8"/>
    <s v="Saturday"/>
    <s v="0-5 min"/>
    <n v="1"/>
    <s v="Above 1.2"/>
  </r>
  <r>
    <s v="RF009654"/>
    <d v="2026-03-28T21:08:00"/>
    <d v="2026-03-28T00:00:00"/>
    <n v="21"/>
    <x v="1"/>
    <x v="0"/>
    <n v="4.5"/>
    <n v="123.12"/>
    <m/>
    <n v="1.1000000000000001"/>
    <n v="7.3"/>
    <n v="3.1"/>
    <n v="88"/>
    <s v="Medium"/>
    <n v="0.88900000000000001"/>
    <x v="2"/>
    <s v="Changed plans"/>
    <n v="4.62"/>
    <n v="1"/>
    <m/>
    <n v="-4.2"/>
    <s v="Saturday"/>
    <s v="5-10 min"/>
    <n v="0"/>
    <s v="Between 0.8-1.0"/>
  </r>
  <r>
    <s v="RF009655"/>
    <d v="2026-03-28T21:12:00"/>
    <d v="2026-03-28T00:00:00"/>
    <n v="21"/>
    <x v="0"/>
    <x v="0"/>
    <n v="5"/>
    <n v="176.55"/>
    <m/>
    <n v="1.4"/>
    <n v="2.6"/>
    <n v="1"/>
    <n v="108"/>
    <s v="High"/>
    <n v="0.63800000000000001"/>
    <x v="1"/>
    <s v="Driver unavailable"/>
    <n v="5"/>
    <n v="7"/>
    <m/>
    <n v="-1.6"/>
    <s v="Saturday"/>
    <s v="0-5 min"/>
    <n v="0"/>
    <s v="Below 0.8"/>
  </r>
  <r>
    <s v="RF009656"/>
    <d v="2026-03-28T21:17:00"/>
    <d v="2026-03-28T00:00:00"/>
    <n v="21"/>
    <x v="0"/>
    <x v="0"/>
    <n v="2.1"/>
    <n v="87.24"/>
    <n v="89.43"/>
    <n v="1.2"/>
    <n v="4.4000000000000004"/>
    <n v="5.7"/>
    <n v="115"/>
    <s v="High"/>
    <n v="0.74199999999999999"/>
    <x v="0"/>
    <s v=""/>
    <n v="4.6399999999999997"/>
    <n v="8"/>
    <n v="2.19"/>
    <n v="1.3"/>
    <s v="Saturday"/>
    <s v="0-5 min"/>
    <n v="1"/>
    <s v="Below 0.8"/>
  </r>
  <r>
    <s v="RF009657"/>
    <d v="2026-03-28T22:59:00"/>
    <d v="2026-03-28T00:00:00"/>
    <n v="22"/>
    <x v="4"/>
    <x v="0"/>
    <n v="4.3"/>
    <n v="107.3"/>
    <n v="110.64"/>
    <n v="1"/>
    <n v="7.2"/>
    <n v="10.3"/>
    <n v="63"/>
    <s v="Low"/>
    <n v="1.375"/>
    <x v="0"/>
    <s v=""/>
    <n v="5"/>
    <n v="16"/>
    <n v="3.34"/>
    <n v="3.1"/>
    <s v="Saturday"/>
    <s v="5-10 min"/>
    <n v="1"/>
    <s v="Above 1.2"/>
  </r>
  <r>
    <s v="RF009658"/>
    <d v="2026-03-28T23:03:00"/>
    <d v="2026-03-28T00:00:00"/>
    <n v="23"/>
    <x v="3"/>
    <x v="0"/>
    <n v="1.2"/>
    <n v="55.64"/>
    <m/>
    <n v="1"/>
    <n v="4.2"/>
    <n v="3.3"/>
    <n v="76"/>
    <s v="Low"/>
    <n v="1.6379999999999999"/>
    <x v="2"/>
    <s v="ETA too high"/>
    <n v="4.03"/>
    <n v="44"/>
    <m/>
    <n v="-0.9"/>
    <s v="Saturday"/>
    <s v="0-5 min"/>
    <n v="0"/>
    <s v="Above 1.2"/>
  </r>
  <r>
    <s v="RF009659"/>
    <d v="2026-03-28T23:12:00"/>
    <d v="2026-03-28T00:00:00"/>
    <n v="23"/>
    <x v="3"/>
    <x v="0"/>
    <n v="9.4"/>
    <n v="169.78"/>
    <m/>
    <n v="1"/>
    <n v="2"/>
    <n v="1"/>
    <n v="67"/>
    <s v="Low"/>
    <n v="1.212"/>
    <x v="2"/>
    <s v="ETA too high"/>
    <n v="4.62"/>
    <n v="15"/>
    <m/>
    <n v="-1"/>
    <s v="Saturday"/>
    <s v="0-5 min"/>
    <n v="0"/>
    <s v="Above 1.2"/>
  </r>
  <r>
    <s v="RF009660"/>
    <d v="2026-03-28T23:26:00"/>
    <d v="2026-03-28T00:00:00"/>
    <n v="23"/>
    <x v="0"/>
    <x v="1"/>
    <n v="1.9"/>
    <n v="97.66"/>
    <n v="96.85"/>
    <n v="1.3"/>
    <n v="4.5999999999999996"/>
    <n v="3.2"/>
    <n v="108"/>
    <s v="High"/>
    <n v="0.74"/>
    <x v="0"/>
    <s v=""/>
    <n v="4.7"/>
    <n v="0"/>
    <n v="-0.81"/>
    <n v="-1.4"/>
    <s v="Saturday"/>
    <s v="0-5 min"/>
    <n v="1"/>
    <s v="Below 0.8"/>
  </r>
  <r>
    <s v="RF009661"/>
    <d v="2026-03-28T23:42:00"/>
    <d v="2026-03-28T00:00:00"/>
    <n v="23"/>
    <x v="1"/>
    <x v="0"/>
    <n v="8.1999999999999993"/>
    <n v="153.69"/>
    <n v="148.86000000000001"/>
    <n v="1"/>
    <n v="2"/>
    <n v="5.2"/>
    <n v="83"/>
    <s v="Low"/>
    <n v="1.109"/>
    <x v="0"/>
    <s v=""/>
    <n v="4.6900000000000004"/>
    <n v="7"/>
    <n v="-4.83"/>
    <n v="3.2"/>
    <s v="Saturday"/>
    <s v="0-5 min"/>
    <n v="1"/>
    <s v="Between 1.0-1.2"/>
  </r>
  <r>
    <s v="RF009662"/>
    <d v="2026-03-29T00:07:00"/>
    <d v="2026-03-29T00:00:00"/>
    <n v="0"/>
    <x v="3"/>
    <x v="0"/>
    <n v="2.7"/>
    <n v="74.430000000000007"/>
    <n v="71.41"/>
    <n v="1"/>
    <n v="2.8"/>
    <n v="4"/>
    <n v="59"/>
    <s v="Low"/>
    <n v="1.4359999999999999"/>
    <x v="0"/>
    <s v=""/>
    <n v="4.66"/>
    <n v="27"/>
    <n v="-3.02"/>
    <n v="1.2"/>
    <s v="Sunday"/>
    <s v="0-5 min"/>
    <n v="1"/>
    <s v="Above 1.2"/>
  </r>
  <r>
    <s v="RF009663"/>
    <d v="2026-03-29T00:12:00"/>
    <d v="2026-03-29T00:00:00"/>
    <n v="0"/>
    <x v="2"/>
    <x v="0"/>
    <n v="13"/>
    <n v="239.58"/>
    <n v="242.27"/>
    <n v="1"/>
    <n v="3.4"/>
    <n v="5.2"/>
    <n v="109"/>
    <s v="Low"/>
    <n v="1.6060000000000001"/>
    <x v="0"/>
    <s v=""/>
    <n v="4.82"/>
    <n v="7"/>
    <n v="2.69"/>
    <n v="1.8"/>
    <s v="Sunday"/>
    <s v="0-5 min"/>
    <n v="1"/>
    <s v="Above 1.2"/>
  </r>
  <r>
    <s v="RF009664"/>
    <d v="2026-03-29T00:17:00"/>
    <d v="2026-03-29T00:00:00"/>
    <n v="0"/>
    <x v="1"/>
    <x v="1"/>
    <n v="1"/>
    <n v="56.33"/>
    <n v="54.18"/>
    <n v="1"/>
    <n v="7.9"/>
    <n v="9.6"/>
    <n v="97"/>
    <s v="Low"/>
    <n v="1.296"/>
    <x v="0"/>
    <s v=""/>
    <n v="4.62"/>
    <n v="0"/>
    <n v="-2.15"/>
    <n v="1.7"/>
    <s v="Sunday"/>
    <s v="5-10 min"/>
    <n v="1"/>
    <s v="Above 1.2"/>
  </r>
  <r>
    <s v="RF009665"/>
    <d v="2026-03-29T00:19:00"/>
    <d v="2026-03-29T00:00:00"/>
    <n v="0"/>
    <x v="0"/>
    <x v="0"/>
    <n v="5.2"/>
    <n v="110.61"/>
    <n v="108.65"/>
    <n v="1"/>
    <n v="2"/>
    <n v="4.4000000000000004"/>
    <n v="129"/>
    <s v="Low"/>
    <n v="1.2490000000000001"/>
    <x v="0"/>
    <s v=""/>
    <n v="4.74"/>
    <n v="17"/>
    <n v="-1.96"/>
    <n v="2.4"/>
    <s v="Sunday"/>
    <s v="0-5 min"/>
    <n v="1"/>
    <s v="Above 1.2"/>
  </r>
  <r>
    <s v="RF009666"/>
    <d v="2026-03-29T00:36:00"/>
    <d v="2026-03-29T00:00:00"/>
    <n v="0"/>
    <x v="1"/>
    <x v="1"/>
    <n v="13.3"/>
    <n v="259.55"/>
    <m/>
    <n v="1"/>
    <n v="2"/>
    <m/>
    <n v="107"/>
    <s v="Low"/>
    <n v="1.5009999999999999"/>
    <x v="3"/>
    <s v="No driver available"/>
    <n v="4.78"/>
    <n v="0"/>
    <m/>
    <m/>
    <s v="Sunday"/>
    <s v="0-5 min"/>
    <n v="0"/>
    <s v="Above 1.2"/>
  </r>
  <r>
    <s v="RF009667"/>
    <d v="2026-03-29T00:41:00"/>
    <d v="2026-03-29T00:00:00"/>
    <n v="0"/>
    <x v="0"/>
    <x v="0"/>
    <n v="8.4"/>
    <n v="206.55"/>
    <n v="196.88"/>
    <n v="1.1000000000000001"/>
    <n v="4"/>
    <n v="5.9"/>
    <n v="103"/>
    <s v="Medium"/>
    <n v="0.91100000000000003"/>
    <x v="0"/>
    <s v=""/>
    <n v="5"/>
    <n v="2"/>
    <n v="-9.67"/>
    <n v="1.9"/>
    <s v="Sunday"/>
    <s v="0-5 min"/>
    <n v="1"/>
    <s v="Between 0.8-1.0"/>
  </r>
  <r>
    <s v="RF009668"/>
    <d v="2026-03-29T00:59:00"/>
    <d v="2026-03-29T00:00:00"/>
    <n v="0"/>
    <x v="2"/>
    <x v="0"/>
    <n v="4.3"/>
    <n v="114.16"/>
    <n v="120.11"/>
    <n v="1.1000000000000001"/>
    <n v="4.2"/>
    <n v="6"/>
    <n v="115"/>
    <s v="Medium"/>
    <n v="1.214"/>
    <x v="0"/>
    <s v=""/>
    <n v="5"/>
    <n v="22"/>
    <n v="5.95"/>
    <n v="1.8"/>
    <s v="Sunday"/>
    <s v="0-5 min"/>
    <n v="1"/>
    <s v="Above 1.2"/>
  </r>
  <r>
    <s v="RF009669"/>
    <d v="2026-03-29T01:37:00"/>
    <d v="2026-03-29T00:00:00"/>
    <n v="1"/>
    <x v="0"/>
    <x v="0"/>
    <n v="18"/>
    <n v="424.72"/>
    <n v="414.55"/>
    <n v="1.2"/>
    <n v="3.7"/>
    <n v="1"/>
    <n v="134"/>
    <s v="Medium"/>
    <n v="1.026"/>
    <x v="0"/>
    <s v=""/>
    <n v="4.8499999999999996"/>
    <n v="11"/>
    <n v="-10.17"/>
    <n v="-2.7"/>
    <s v="Sunday"/>
    <s v="0-5 min"/>
    <n v="1"/>
    <s v="Between 1.0-1.2"/>
  </r>
  <r>
    <s v="RF009670"/>
    <d v="2026-03-29T01:43:00"/>
    <d v="2026-03-29T00:00:00"/>
    <n v="1"/>
    <x v="0"/>
    <x v="1"/>
    <n v="5.0999999999999996"/>
    <n v="109.25"/>
    <n v="109.52"/>
    <n v="1"/>
    <n v="4.5999999999999996"/>
    <n v="7.2"/>
    <n v="96"/>
    <s v="Medium"/>
    <n v="0.88600000000000001"/>
    <x v="0"/>
    <s v=""/>
    <n v="5"/>
    <n v="0"/>
    <n v="0.27"/>
    <n v="2.6"/>
    <s v="Sunday"/>
    <s v="0-5 min"/>
    <n v="1"/>
    <s v="Between 0.8-1.0"/>
  </r>
  <r>
    <s v="RF009671"/>
    <d v="2026-03-29T01:45:00"/>
    <d v="2026-03-29T00:00:00"/>
    <n v="1"/>
    <x v="3"/>
    <x v="0"/>
    <n v="5"/>
    <n v="114.79"/>
    <n v="116.67"/>
    <n v="1"/>
    <n v="7.6"/>
    <n v="9"/>
    <n v="72"/>
    <s v="Low"/>
    <n v="1.8540000000000001"/>
    <x v="0"/>
    <s v=""/>
    <n v="4.28"/>
    <n v="10"/>
    <n v="1.88"/>
    <n v="1.4"/>
    <s v="Sunday"/>
    <s v="5-10 min"/>
    <n v="1"/>
    <s v="Above 1.2"/>
  </r>
  <r>
    <s v="RF009672"/>
    <d v="2026-03-29T01:49:00"/>
    <d v="2026-03-29T00:00:00"/>
    <n v="1"/>
    <x v="0"/>
    <x v="0"/>
    <n v="10.6"/>
    <n v="221.36"/>
    <n v="231.34"/>
    <n v="1"/>
    <n v="2.1"/>
    <n v="3.2"/>
    <n v="144"/>
    <s v="Medium"/>
    <n v="1.1140000000000001"/>
    <x v="0"/>
    <s v=""/>
    <n v="4.43"/>
    <n v="12"/>
    <n v="9.98"/>
    <n v="1.1000000000000001"/>
    <s v="Sunday"/>
    <s v="0-5 min"/>
    <n v="1"/>
    <s v="Between 1.0-1.2"/>
  </r>
  <r>
    <s v="RF009673"/>
    <d v="2026-03-29T02:00:00"/>
    <d v="2026-03-29T00:00:00"/>
    <n v="2"/>
    <x v="1"/>
    <x v="0"/>
    <n v="4.8"/>
    <n v="110.96"/>
    <n v="115.62"/>
    <n v="1"/>
    <n v="3.9"/>
    <n v="1.7"/>
    <n v="106"/>
    <s v="Medium"/>
    <n v="1.1439999999999999"/>
    <x v="0"/>
    <s v=""/>
    <n v="4.68"/>
    <n v="27"/>
    <n v="4.66"/>
    <n v="-2.2000000000000002"/>
    <s v="Sunday"/>
    <s v="0-5 min"/>
    <n v="1"/>
    <s v="Between 1.0-1.2"/>
  </r>
  <r>
    <s v="RF009674"/>
    <d v="2026-03-29T02:08:00"/>
    <d v="2026-03-29T00:00:00"/>
    <n v="2"/>
    <x v="3"/>
    <x v="0"/>
    <n v="4.9000000000000004"/>
    <n v="119.49"/>
    <n v="123.82"/>
    <n v="1"/>
    <n v="7.2"/>
    <n v="7"/>
    <n v="72"/>
    <s v="Low"/>
    <n v="1.9430000000000001"/>
    <x v="0"/>
    <s v=""/>
    <n v="4.51"/>
    <n v="5"/>
    <n v="4.33"/>
    <n v="-0.2"/>
    <s v="Sunday"/>
    <s v="5-10 min"/>
    <n v="1"/>
    <s v="Above 1.2"/>
  </r>
  <r>
    <s v="RF009675"/>
    <d v="2026-03-29T02:40:00"/>
    <d v="2026-03-29T00:00:00"/>
    <n v="2"/>
    <x v="4"/>
    <x v="1"/>
    <n v="3.7"/>
    <n v="94.36"/>
    <n v="91.37"/>
    <n v="1"/>
    <n v="7.8"/>
    <n v="8.1999999999999993"/>
    <n v="61"/>
    <s v="Low"/>
    <n v="2.2000000000000002"/>
    <x v="0"/>
    <s v=""/>
    <n v="4.83"/>
    <n v="0"/>
    <n v="-2.99"/>
    <n v="0.4"/>
    <s v="Sunday"/>
    <s v="5-10 min"/>
    <n v="1"/>
    <s v="Above 1.2"/>
  </r>
  <r>
    <s v="RF009676"/>
    <d v="2026-03-29T03:08:00"/>
    <d v="2026-03-29T00:00:00"/>
    <n v="3"/>
    <x v="0"/>
    <x v="1"/>
    <n v="7.8"/>
    <n v="149.65"/>
    <n v="146.31"/>
    <n v="1"/>
    <n v="4.9000000000000004"/>
    <n v="1"/>
    <n v="134"/>
    <s v="Low"/>
    <n v="1.335"/>
    <x v="0"/>
    <s v=""/>
    <n v="4.9000000000000004"/>
    <n v="0"/>
    <n v="-3.34"/>
    <n v="-3.9"/>
    <s v="Sunday"/>
    <s v="0-5 min"/>
    <n v="1"/>
    <s v="Above 1.2"/>
  </r>
  <r>
    <s v="RF009677"/>
    <d v="2026-03-29T03:18:00"/>
    <d v="2026-03-29T00:00:00"/>
    <n v="3"/>
    <x v="1"/>
    <x v="1"/>
    <n v="8.8000000000000007"/>
    <n v="189.62"/>
    <m/>
    <n v="1"/>
    <n v="2"/>
    <n v="2.7"/>
    <n v="110"/>
    <s v="Low"/>
    <n v="1.4690000000000001"/>
    <x v="2"/>
    <s v="ETA too high"/>
    <n v="4.68"/>
    <n v="0"/>
    <m/>
    <n v="0.7"/>
    <s v="Sunday"/>
    <s v="0-5 min"/>
    <n v="0"/>
    <s v="Above 1.2"/>
  </r>
  <r>
    <s v="RF009678"/>
    <d v="2026-03-29T03:26:00"/>
    <d v="2026-03-29T00:00:00"/>
    <n v="3"/>
    <x v="2"/>
    <x v="0"/>
    <n v="3.6"/>
    <n v="90.68"/>
    <n v="92.48"/>
    <n v="1"/>
    <n v="5.9"/>
    <n v="6.2"/>
    <n v="116"/>
    <s v="Low"/>
    <n v="1.3240000000000001"/>
    <x v="0"/>
    <s v=""/>
    <n v="4.57"/>
    <n v="9"/>
    <n v="1.8"/>
    <n v="0.3"/>
    <s v="Sunday"/>
    <s v="5-10 min"/>
    <n v="1"/>
    <s v="Above 1.2"/>
  </r>
  <r>
    <s v="RF009679"/>
    <d v="2026-03-29T03:33:00"/>
    <d v="2026-03-29T00:00:00"/>
    <n v="3"/>
    <x v="0"/>
    <x v="1"/>
    <n v="12.2"/>
    <n v="197.29"/>
    <n v="192.69"/>
    <n v="1"/>
    <n v="6"/>
    <n v="8.1"/>
    <n v="144"/>
    <s v="Low"/>
    <n v="1.8069999999999999"/>
    <x v="0"/>
    <s v=""/>
    <n v="5"/>
    <n v="0"/>
    <n v="-4.5999999999999996"/>
    <n v="2.1"/>
    <s v="Sunday"/>
    <s v="5-10 min"/>
    <n v="1"/>
    <s v="Above 1.2"/>
  </r>
  <r>
    <s v="RF009680"/>
    <d v="2026-03-29T03:42:00"/>
    <d v="2026-03-29T00:00:00"/>
    <n v="3"/>
    <x v="1"/>
    <x v="0"/>
    <n v="3.7"/>
    <n v="90.53"/>
    <n v="86.11"/>
    <n v="1"/>
    <n v="4.9000000000000004"/>
    <n v="4.8"/>
    <n v="105"/>
    <s v="Medium"/>
    <n v="1.2629999999999999"/>
    <x v="0"/>
    <s v=""/>
    <n v="4.3499999999999996"/>
    <n v="8"/>
    <n v="-4.42"/>
    <n v="-0.1"/>
    <s v="Sunday"/>
    <s v="0-5 min"/>
    <n v="1"/>
    <s v="Above 1.2"/>
  </r>
  <r>
    <s v="RF009681"/>
    <d v="2026-03-29T03:55:00"/>
    <d v="2026-03-29T00:00:00"/>
    <n v="3"/>
    <x v="2"/>
    <x v="0"/>
    <n v="3"/>
    <n v="88.49"/>
    <n v="83.33"/>
    <n v="1"/>
    <n v="3.3"/>
    <n v="3.3"/>
    <n v="131"/>
    <s v="Medium"/>
    <n v="1.2769999999999999"/>
    <x v="0"/>
    <s v=""/>
    <n v="4.66"/>
    <n v="4"/>
    <n v="-5.16"/>
    <n v="0"/>
    <s v="Sunday"/>
    <s v="0-5 min"/>
    <n v="1"/>
    <s v="Above 1.2"/>
  </r>
  <r>
    <s v="RF009682"/>
    <d v="2026-03-29T04:30:00"/>
    <d v="2026-03-29T00:00:00"/>
    <n v="4"/>
    <x v="2"/>
    <x v="0"/>
    <n v="2.4"/>
    <n v="93.14"/>
    <n v="97.35"/>
    <n v="1.2"/>
    <n v="2.8"/>
    <n v="3.5"/>
    <n v="131"/>
    <s v="Medium"/>
    <n v="1.216"/>
    <x v="0"/>
    <s v=""/>
    <n v="4.5199999999999996"/>
    <n v="5"/>
    <n v="4.21"/>
    <n v="0.7"/>
    <s v="Sunday"/>
    <s v="0-5 min"/>
    <n v="1"/>
    <s v="Above 1.2"/>
  </r>
  <r>
    <s v="RF009683"/>
    <d v="2026-03-29T05:25:00"/>
    <d v="2026-03-29T00:00:00"/>
    <n v="5"/>
    <x v="4"/>
    <x v="0"/>
    <n v="11.2"/>
    <n v="213.42"/>
    <n v="194.5"/>
    <n v="1"/>
    <n v="6.2"/>
    <n v="1.7"/>
    <n v="64"/>
    <s v="Low"/>
    <n v="1.53"/>
    <x v="0"/>
    <s v=""/>
    <n v="4.71"/>
    <n v="11"/>
    <n v="-18.920000000000002"/>
    <n v="-4.5"/>
    <s v="Sunday"/>
    <s v="5-10 min"/>
    <n v="1"/>
    <s v="Above 1.2"/>
  </r>
  <r>
    <s v="RF009684"/>
    <d v="2026-03-29T05:34:00"/>
    <d v="2026-03-29T00:00:00"/>
    <n v="5"/>
    <x v="2"/>
    <x v="0"/>
    <n v="2.6"/>
    <n v="87.18"/>
    <n v="93.97"/>
    <n v="1.2"/>
    <n v="5.0999999999999996"/>
    <n v="3.8"/>
    <n v="122"/>
    <s v="Medium"/>
    <n v="1.2849999999999999"/>
    <x v="0"/>
    <s v=""/>
    <n v="4.6500000000000004"/>
    <n v="10"/>
    <n v="6.79"/>
    <n v="-1.3"/>
    <s v="Sunday"/>
    <s v="5-10 min"/>
    <n v="1"/>
    <s v="Above 1.2"/>
  </r>
  <r>
    <s v="RF009685"/>
    <d v="2026-03-29T05:41:00"/>
    <d v="2026-03-29T00:00:00"/>
    <n v="5"/>
    <x v="3"/>
    <x v="0"/>
    <n v="16.3"/>
    <n v="304.41000000000003"/>
    <n v="314.98"/>
    <n v="1"/>
    <n v="6.6"/>
    <n v="7.7"/>
    <n v="69"/>
    <s v="Low"/>
    <n v="1.72"/>
    <x v="0"/>
    <s v=""/>
    <n v="4.68"/>
    <n v="1"/>
    <n v="10.57"/>
    <n v="1.1000000000000001"/>
    <s v="Sunday"/>
    <s v="5-10 min"/>
    <n v="1"/>
    <s v="Above 1.2"/>
  </r>
  <r>
    <s v="RF009686"/>
    <d v="2026-03-29T05:42:00"/>
    <d v="2026-03-29T00:00:00"/>
    <n v="5"/>
    <x v="4"/>
    <x v="0"/>
    <n v="2.2999999999999998"/>
    <n v="71.77"/>
    <n v="69.599999999999994"/>
    <n v="1"/>
    <n v="3.7"/>
    <n v="1"/>
    <n v="69"/>
    <s v="Low"/>
    <n v="1.7589999999999999"/>
    <x v="0"/>
    <s v=""/>
    <n v="4.78"/>
    <n v="11"/>
    <n v="-2.17"/>
    <n v="-2.7"/>
    <s v="Sunday"/>
    <s v="0-5 min"/>
    <n v="1"/>
    <s v="Above 1.2"/>
  </r>
  <r>
    <s v="RF009687"/>
    <d v="2026-03-29T05:48:00"/>
    <d v="2026-03-29T00:00:00"/>
    <n v="5"/>
    <x v="0"/>
    <x v="0"/>
    <n v="5.0999999999999996"/>
    <n v="109.07"/>
    <n v="107.94"/>
    <n v="1"/>
    <n v="5.3"/>
    <n v="5.6"/>
    <n v="125"/>
    <s v="Low"/>
    <n v="1.387"/>
    <x v="0"/>
    <s v=""/>
    <n v="5"/>
    <n v="5"/>
    <n v="-1.1299999999999999"/>
    <n v="0.3"/>
    <s v="Sunday"/>
    <s v="5-10 min"/>
    <n v="1"/>
    <s v="Above 1.2"/>
  </r>
  <r>
    <s v="RF009688"/>
    <d v="2026-03-29T05:50:00"/>
    <d v="2026-03-29T00:00:00"/>
    <n v="5"/>
    <x v="1"/>
    <x v="1"/>
    <n v="2.6"/>
    <n v="78.25"/>
    <n v="78.510000000000005"/>
    <n v="1"/>
    <n v="2.1"/>
    <n v="1"/>
    <n v="102"/>
    <s v="Low"/>
    <n v="1.5409999999999999"/>
    <x v="0"/>
    <s v=""/>
    <n v="4.9400000000000004"/>
    <n v="0"/>
    <n v="0.26"/>
    <n v="-1.1000000000000001"/>
    <s v="Sunday"/>
    <s v="0-5 min"/>
    <n v="1"/>
    <s v="Above 1.2"/>
  </r>
  <r>
    <s v="RF009689"/>
    <d v="2026-03-29T06:01:00"/>
    <d v="2026-03-29T00:00:00"/>
    <n v="6"/>
    <x v="2"/>
    <x v="0"/>
    <n v="4"/>
    <n v="95.35"/>
    <n v="95.39"/>
    <n v="1"/>
    <n v="7.7"/>
    <n v="5.9"/>
    <n v="116"/>
    <s v="Medium"/>
    <n v="1.2130000000000001"/>
    <x v="0"/>
    <s v=""/>
    <n v="4.66"/>
    <n v="2"/>
    <n v="0.04"/>
    <n v="-1.8"/>
    <s v="Sunday"/>
    <s v="5-10 min"/>
    <n v="1"/>
    <s v="Above 1.2"/>
  </r>
  <r>
    <s v="RF009690"/>
    <d v="2026-03-29T06:08:00"/>
    <d v="2026-03-29T00:00:00"/>
    <n v="6"/>
    <x v="2"/>
    <x v="0"/>
    <n v="5.5"/>
    <n v="140.1"/>
    <n v="138.33000000000001"/>
    <n v="1.1000000000000001"/>
    <n v="8.6"/>
    <n v="11"/>
    <n v="104"/>
    <s v="Medium"/>
    <n v="0.94499999999999995"/>
    <x v="0"/>
    <s v=""/>
    <n v="4.6100000000000003"/>
    <n v="7"/>
    <n v="-1.77"/>
    <n v="2.4"/>
    <s v="Sunday"/>
    <s v="5-10 min"/>
    <n v="1"/>
    <s v="Between 0.8-1.0"/>
  </r>
  <r>
    <s v="RF009691"/>
    <d v="2026-03-29T06:29:00"/>
    <d v="2026-03-29T00:00:00"/>
    <n v="6"/>
    <x v="4"/>
    <x v="0"/>
    <n v="15.9"/>
    <n v="267.98"/>
    <n v="266.23"/>
    <n v="1"/>
    <n v="4.4000000000000004"/>
    <n v="1.2"/>
    <n v="63"/>
    <s v="Low"/>
    <n v="2.1859999999999999"/>
    <x v="0"/>
    <s v=""/>
    <n v="4.8099999999999996"/>
    <n v="4"/>
    <n v="-1.75"/>
    <n v="-3.2"/>
    <s v="Sunday"/>
    <s v="0-5 min"/>
    <n v="1"/>
    <s v="Above 1.2"/>
  </r>
  <r>
    <s v="RF009692"/>
    <d v="2026-03-29T06:42:00"/>
    <d v="2026-03-29T00:00:00"/>
    <n v="6"/>
    <x v="0"/>
    <x v="1"/>
    <n v="9.6"/>
    <n v="194.73"/>
    <n v="203.76"/>
    <n v="1"/>
    <n v="2"/>
    <n v="1.1000000000000001"/>
    <n v="112"/>
    <s v="Low"/>
    <n v="1.083"/>
    <x v="0"/>
    <s v=""/>
    <n v="4.41"/>
    <n v="0"/>
    <n v="9.0299999999999994"/>
    <n v="-0.9"/>
    <s v="Sunday"/>
    <s v="0-5 min"/>
    <n v="1"/>
    <s v="Between 1.0-1.2"/>
  </r>
  <r>
    <s v="RF009693"/>
    <d v="2026-03-29T06:45:00"/>
    <d v="2026-03-29T00:00:00"/>
    <n v="6"/>
    <x v="2"/>
    <x v="1"/>
    <n v="0.8"/>
    <n v="57.94"/>
    <n v="60.36"/>
    <n v="1.1000000000000001"/>
    <n v="7"/>
    <n v="2.7"/>
    <n v="114"/>
    <s v="Low"/>
    <n v="1.264"/>
    <x v="0"/>
    <s v=""/>
    <n v="4.3"/>
    <n v="0"/>
    <n v="2.42"/>
    <n v="-4.3"/>
    <s v="Sunday"/>
    <s v="5-10 min"/>
    <n v="1"/>
    <s v="Above 1.2"/>
  </r>
  <r>
    <s v="RF009694"/>
    <d v="2026-03-29T06:48:00"/>
    <d v="2026-03-29T00:00:00"/>
    <n v="6"/>
    <x v="0"/>
    <x v="1"/>
    <n v="5.3"/>
    <n v="119.59"/>
    <n v="124.04"/>
    <n v="1"/>
    <n v="8.9"/>
    <n v="8.1999999999999993"/>
    <n v="137"/>
    <s v="Medium"/>
    <n v="1.119"/>
    <x v="0"/>
    <s v=""/>
    <n v="4.75"/>
    <n v="0"/>
    <n v="4.45"/>
    <n v="-0.7"/>
    <s v="Sunday"/>
    <s v="5-10 min"/>
    <n v="1"/>
    <s v="Between 1.0-1.2"/>
  </r>
  <r>
    <s v="RF009695"/>
    <d v="2026-03-29T07:03:00"/>
    <d v="2026-03-29T00:00:00"/>
    <n v="7"/>
    <x v="2"/>
    <x v="0"/>
    <n v="5.5"/>
    <n v="131.85"/>
    <n v="136.26"/>
    <n v="1"/>
    <n v="4.0999999999999996"/>
    <n v="1"/>
    <n v="114"/>
    <s v="Medium"/>
    <n v="1.087"/>
    <x v="0"/>
    <s v=""/>
    <n v="4.7"/>
    <n v="3"/>
    <n v="4.41"/>
    <n v="-3.1"/>
    <s v="Sunday"/>
    <s v="0-5 min"/>
    <n v="1"/>
    <s v="Between 1.0-1.2"/>
  </r>
  <r>
    <s v="RF009696"/>
    <d v="2026-03-29T07:09:00"/>
    <d v="2026-03-29T00:00:00"/>
    <n v="7"/>
    <x v="2"/>
    <x v="1"/>
    <n v="4.0999999999999996"/>
    <n v="97.45"/>
    <n v="94.49"/>
    <n v="1"/>
    <n v="4"/>
    <n v="5"/>
    <n v="114"/>
    <s v="Low"/>
    <n v="1.3480000000000001"/>
    <x v="0"/>
    <s v=""/>
    <n v="5"/>
    <n v="0"/>
    <n v="-2.96"/>
    <n v="1"/>
    <s v="Sunday"/>
    <s v="0-5 min"/>
    <n v="1"/>
    <s v="Above 1.2"/>
  </r>
  <r>
    <s v="RF009697"/>
    <d v="2026-03-29T07:11:00"/>
    <d v="2026-03-29T00:00:00"/>
    <n v="7"/>
    <x v="0"/>
    <x v="0"/>
    <n v="6.7"/>
    <n v="149.94999999999999"/>
    <n v="145.69999999999999"/>
    <n v="1.1000000000000001"/>
    <n v="4"/>
    <n v="7.9"/>
    <n v="114"/>
    <s v="Medium"/>
    <n v="1.077"/>
    <x v="0"/>
    <s v=""/>
    <n v="4.6900000000000004"/>
    <n v="24"/>
    <n v="-4.25"/>
    <n v="3.9"/>
    <s v="Sunday"/>
    <s v="0-5 min"/>
    <n v="1"/>
    <s v="Between 1.0-1.2"/>
  </r>
  <r>
    <s v="RF009698"/>
    <d v="2026-03-29T07:29:00"/>
    <d v="2026-03-29T00:00:00"/>
    <n v="7"/>
    <x v="2"/>
    <x v="0"/>
    <n v="20.6"/>
    <n v="343.82"/>
    <n v="342.05"/>
    <n v="1.1000000000000001"/>
    <n v="4.2"/>
    <n v="4.0999999999999996"/>
    <n v="124"/>
    <s v="Medium"/>
    <n v="1.149"/>
    <x v="0"/>
    <s v=""/>
    <n v="4.88"/>
    <n v="12"/>
    <n v="-1.77"/>
    <n v="-0.1"/>
    <s v="Sunday"/>
    <s v="0-5 min"/>
    <n v="1"/>
    <s v="Between 1.0-1.2"/>
  </r>
  <r>
    <s v="RF009699"/>
    <d v="2026-03-29T07:38:00"/>
    <d v="2026-03-29T00:00:00"/>
    <n v="7"/>
    <x v="3"/>
    <x v="1"/>
    <n v="3.7"/>
    <n v="97.72"/>
    <m/>
    <n v="1"/>
    <n v="7.1"/>
    <n v="8.1999999999999993"/>
    <n v="61"/>
    <s v="Low"/>
    <n v="1.357"/>
    <x v="2"/>
    <s v="Pickup issue"/>
    <n v="4.82"/>
    <n v="0"/>
    <m/>
    <n v="1.1000000000000001"/>
    <s v="Sunday"/>
    <s v="5-10 min"/>
    <n v="0"/>
    <s v="Above 1.2"/>
  </r>
  <r>
    <s v="RF009700"/>
    <d v="2026-03-29T07:42:00"/>
    <d v="2026-03-29T00:00:00"/>
    <n v="7"/>
    <x v="1"/>
    <x v="0"/>
    <n v="8.3000000000000007"/>
    <n v="192.1"/>
    <n v="187.72"/>
    <n v="1.1000000000000001"/>
    <n v="5.8"/>
    <n v="4"/>
    <n v="101"/>
    <s v="Medium"/>
    <n v="1.242"/>
    <x v="0"/>
    <s v=""/>
    <n v="4.72"/>
    <n v="5"/>
    <n v="-4.38"/>
    <n v="-1.8"/>
    <s v="Sunday"/>
    <s v="5-10 min"/>
    <n v="1"/>
    <s v="Above 1.2"/>
  </r>
  <r>
    <s v="RF009701"/>
    <d v="2026-03-29T07:57:00"/>
    <d v="2026-03-29T00:00:00"/>
    <n v="7"/>
    <x v="4"/>
    <x v="1"/>
    <n v="2"/>
    <n v="62.31"/>
    <n v="63.53"/>
    <n v="1"/>
    <n v="2.5"/>
    <n v="1.3"/>
    <n v="66"/>
    <s v="Low"/>
    <n v="2.028"/>
    <x v="0"/>
    <s v=""/>
    <n v="4.5"/>
    <n v="0"/>
    <n v="1.22"/>
    <n v="-1.2"/>
    <s v="Sunday"/>
    <s v="0-5 min"/>
    <n v="1"/>
    <s v="Above 1.2"/>
  </r>
  <r>
    <s v="RF009702"/>
    <d v="2026-03-29T08:23:00"/>
    <d v="2026-03-29T00:00:00"/>
    <n v="8"/>
    <x v="1"/>
    <x v="0"/>
    <n v="1.1000000000000001"/>
    <n v="64.75"/>
    <n v="66.27"/>
    <n v="1.1000000000000001"/>
    <n v="6.2"/>
    <n v="8.4"/>
    <n v="75"/>
    <s v="Medium"/>
    <n v="0.753"/>
    <x v="0"/>
    <s v=""/>
    <n v="4.71"/>
    <n v="12"/>
    <n v="1.52"/>
    <n v="2.2000000000000002"/>
    <s v="Sunday"/>
    <s v="5-10 min"/>
    <n v="1"/>
    <s v="Below 0.8"/>
  </r>
  <r>
    <s v="RF009703"/>
    <d v="2026-03-29T08:37:00"/>
    <d v="2026-03-29T00:00:00"/>
    <n v="8"/>
    <x v="1"/>
    <x v="1"/>
    <n v="5.2"/>
    <n v="126.3"/>
    <n v="120.73"/>
    <n v="1.1000000000000001"/>
    <n v="6.5"/>
    <n v="4.5999999999999996"/>
    <n v="85"/>
    <s v="Medium"/>
    <n v="0.9"/>
    <x v="0"/>
    <s v=""/>
    <n v="4.49"/>
    <n v="0"/>
    <n v="-5.57"/>
    <n v="-1.9"/>
    <s v="Sunday"/>
    <s v="5-10 min"/>
    <n v="1"/>
    <s v="Between 0.8-1.0"/>
  </r>
  <r>
    <s v="RF009704"/>
    <d v="2026-03-29T08:42:00"/>
    <d v="2026-03-29T00:00:00"/>
    <n v="8"/>
    <x v="0"/>
    <x v="0"/>
    <n v="9.4"/>
    <n v="247.09"/>
    <n v="255.74"/>
    <n v="1.3"/>
    <n v="5.7"/>
    <n v="3.7"/>
    <n v="110"/>
    <s v="High"/>
    <n v="0.75700000000000001"/>
    <x v="0"/>
    <s v=""/>
    <n v="4.58"/>
    <n v="2"/>
    <n v="8.65"/>
    <n v="-2"/>
    <s v="Sunday"/>
    <s v="5-10 min"/>
    <n v="1"/>
    <s v="Below 0.8"/>
  </r>
  <r>
    <s v="RF009705"/>
    <d v="2026-03-29T08:44:00"/>
    <d v="2026-03-29T00:00:00"/>
    <n v="8"/>
    <x v="0"/>
    <x v="0"/>
    <n v="5"/>
    <n v="138.63999999999999"/>
    <n v="139.04"/>
    <n v="1.1000000000000001"/>
    <n v="7.6"/>
    <n v="2.2000000000000002"/>
    <n v="118"/>
    <s v="High"/>
    <n v="0.80900000000000005"/>
    <x v="0"/>
    <s v=""/>
    <n v="4.46"/>
    <n v="13"/>
    <n v="0.4"/>
    <n v="-5.4"/>
    <s v="Sunday"/>
    <s v="5-10 min"/>
    <n v="1"/>
    <s v="Between 0.8-1.0"/>
  </r>
  <r>
    <s v="RF009706"/>
    <d v="2026-03-29T09:06:00"/>
    <d v="2026-03-29T00:00:00"/>
    <n v="9"/>
    <x v="0"/>
    <x v="1"/>
    <n v="9"/>
    <n v="248.05"/>
    <m/>
    <n v="1.4"/>
    <n v="8.8000000000000007"/>
    <m/>
    <n v="100"/>
    <s v="High"/>
    <n v="0.57999999999999996"/>
    <x v="3"/>
    <s v="No driver available"/>
    <n v="4.96"/>
    <n v="0"/>
    <m/>
    <m/>
    <s v="Sunday"/>
    <s v="5-10 min"/>
    <n v="0"/>
    <s v="Below 0.8"/>
  </r>
  <r>
    <s v="RF009707"/>
    <d v="2026-03-29T09:14:00"/>
    <d v="2026-03-29T00:00:00"/>
    <n v="9"/>
    <x v="3"/>
    <x v="0"/>
    <n v="9"/>
    <n v="190.14"/>
    <n v="197.94"/>
    <n v="1"/>
    <n v="7.7"/>
    <n v="6.6"/>
    <n v="52"/>
    <s v="Low"/>
    <n v="1.2470000000000001"/>
    <x v="0"/>
    <s v=""/>
    <n v="4.7"/>
    <n v="6"/>
    <n v="7.8"/>
    <n v="-1.1000000000000001"/>
    <s v="Sunday"/>
    <s v="5-10 min"/>
    <n v="1"/>
    <s v="Above 1.2"/>
  </r>
  <r>
    <s v="RF009708"/>
    <d v="2026-03-29T09:27:00"/>
    <d v="2026-03-29T00:00:00"/>
    <n v="9"/>
    <x v="3"/>
    <x v="0"/>
    <n v="27.8"/>
    <n v="491.11"/>
    <n v="506.07"/>
    <n v="1"/>
    <n v="7"/>
    <n v="2.8"/>
    <n v="59"/>
    <s v="Low"/>
    <n v="1.2569999999999999"/>
    <x v="0"/>
    <s v=""/>
    <n v="4.5199999999999996"/>
    <n v="8"/>
    <n v="14.96"/>
    <n v="-4.2"/>
    <s v="Sunday"/>
    <s v="5-10 min"/>
    <n v="1"/>
    <s v="Above 1.2"/>
  </r>
  <r>
    <s v="RF009709"/>
    <d v="2026-03-29T09:39:00"/>
    <d v="2026-03-29T00:00:00"/>
    <n v="9"/>
    <x v="1"/>
    <x v="0"/>
    <n v="7.6"/>
    <n v="149.24"/>
    <n v="152.56"/>
    <n v="1"/>
    <n v="5.0999999999999996"/>
    <n v="5.4"/>
    <n v="80"/>
    <s v="Medium"/>
    <n v="0.88800000000000001"/>
    <x v="0"/>
    <s v=""/>
    <n v="4.47"/>
    <n v="2"/>
    <n v="3.32"/>
    <n v="0.3"/>
    <s v="Sunday"/>
    <s v="5-10 min"/>
    <n v="1"/>
    <s v="Between 0.8-1.0"/>
  </r>
  <r>
    <s v="RF009710"/>
    <d v="2026-03-29T09:40:00"/>
    <d v="2026-03-29T00:00:00"/>
    <n v="9"/>
    <x v="2"/>
    <x v="1"/>
    <n v="5.3"/>
    <n v="152.24"/>
    <n v="157.66999999999999"/>
    <n v="1.3"/>
    <n v="7.7"/>
    <n v="9.4"/>
    <n v="100"/>
    <s v="High"/>
    <n v="0.70599999999999996"/>
    <x v="0"/>
    <s v=""/>
    <n v="4.92"/>
    <n v="0"/>
    <n v="5.43"/>
    <n v="1.7"/>
    <s v="Sunday"/>
    <s v="5-10 min"/>
    <n v="1"/>
    <s v="Below 0.8"/>
  </r>
  <r>
    <s v="RF009711"/>
    <d v="2026-03-29T09:46:00"/>
    <d v="2026-03-29T00:00:00"/>
    <n v="9"/>
    <x v="0"/>
    <x v="0"/>
    <n v="7.9"/>
    <n v="166.09"/>
    <n v="163.88"/>
    <n v="1"/>
    <n v="5"/>
    <n v="3.3"/>
    <n v="121"/>
    <s v="Medium"/>
    <n v="0.86099999999999999"/>
    <x v="0"/>
    <s v=""/>
    <n v="4.87"/>
    <n v="1"/>
    <n v="-2.21"/>
    <n v="-1.7"/>
    <s v="Sunday"/>
    <s v="0-5 min"/>
    <n v="1"/>
    <s v="Between 0.8-1.0"/>
  </r>
  <r>
    <s v="RF009712"/>
    <d v="2026-03-29T09:55:00"/>
    <d v="2026-03-29T00:00:00"/>
    <n v="9"/>
    <x v="1"/>
    <x v="0"/>
    <n v="3.4"/>
    <n v="97.43"/>
    <m/>
    <n v="1"/>
    <n v="10.6"/>
    <n v="11.2"/>
    <n v="70"/>
    <s v="Medium"/>
    <n v="0.82899999999999996"/>
    <x v="2"/>
    <s v="Pickup issue"/>
    <n v="4.46"/>
    <n v="7"/>
    <m/>
    <n v="0.6"/>
    <s v="Sunday"/>
    <s v="10-15 min"/>
    <n v="0"/>
    <s v="Between 0.8-1.0"/>
  </r>
  <r>
    <s v="RF009713"/>
    <d v="2026-03-29T10:06:00"/>
    <d v="2026-03-29T00:00:00"/>
    <n v="10"/>
    <x v="4"/>
    <x v="0"/>
    <n v="8.8000000000000007"/>
    <n v="189.46"/>
    <n v="182.74"/>
    <n v="1"/>
    <n v="6.6"/>
    <n v="5.7"/>
    <n v="53"/>
    <s v="Low"/>
    <n v="1.347"/>
    <x v="0"/>
    <s v=""/>
    <n v="4.84"/>
    <n v="5"/>
    <n v="-6.72"/>
    <n v="-0.9"/>
    <s v="Sunday"/>
    <s v="5-10 min"/>
    <n v="1"/>
    <s v="Above 1.2"/>
  </r>
  <r>
    <s v="RF009714"/>
    <d v="2026-03-29T10:08:00"/>
    <d v="2026-03-29T00:00:00"/>
    <n v="10"/>
    <x v="0"/>
    <x v="0"/>
    <n v="8.1999999999999993"/>
    <n v="196.33"/>
    <n v="193.38"/>
    <n v="1.3"/>
    <n v="4"/>
    <n v="9.1"/>
    <n v="106"/>
    <s v="Medium"/>
    <n v="0.748"/>
    <x v="0"/>
    <s v=""/>
    <n v="4.5999999999999996"/>
    <n v="13"/>
    <n v="-2.95"/>
    <n v="5.0999999999999996"/>
    <s v="Sunday"/>
    <s v="0-5 min"/>
    <n v="1"/>
    <s v="Below 0.8"/>
  </r>
  <r>
    <s v="RF009715"/>
    <d v="2026-03-29T10:21:00"/>
    <d v="2026-03-29T00:00:00"/>
    <n v="10"/>
    <x v="1"/>
    <x v="0"/>
    <n v="13.8"/>
    <n v="306.45999999999998"/>
    <n v="287.12"/>
    <n v="1.2"/>
    <n v="6"/>
    <n v="1.7"/>
    <n v="87"/>
    <s v="Medium"/>
    <n v="0.83099999999999996"/>
    <x v="0"/>
    <s v=""/>
    <n v="4.88"/>
    <n v="6"/>
    <n v="-19.34"/>
    <n v="-4.3"/>
    <s v="Sunday"/>
    <s v="5-10 min"/>
    <n v="1"/>
    <s v="Between 0.8-1.0"/>
  </r>
  <r>
    <s v="RF009716"/>
    <d v="2026-03-29T11:05:00"/>
    <d v="2026-03-29T00:00:00"/>
    <n v="11"/>
    <x v="0"/>
    <x v="0"/>
    <n v="2.9"/>
    <n v="100.54"/>
    <n v="105.37"/>
    <n v="1.1000000000000001"/>
    <n v="2"/>
    <n v="5.0999999999999996"/>
    <n v="112"/>
    <s v="Medium"/>
    <n v="0.93400000000000005"/>
    <x v="0"/>
    <s v=""/>
    <n v="4.41"/>
    <n v="20"/>
    <n v="4.83"/>
    <n v="3.1"/>
    <s v="Sunday"/>
    <s v="0-5 min"/>
    <n v="1"/>
    <s v="Between 0.8-1.0"/>
  </r>
  <r>
    <s v="RF009717"/>
    <d v="2026-03-29T11:08:00"/>
    <d v="2026-03-29T00:00:00"/>
    <n v="11"/>
    <x v="1"/>
    <x v="0"/>
    <n v="6.4"/>
    <n v="128.78"/>
    <n v="128"/>
    <n v="1"/>
    <n v="3.9"/>
    <n v="5.5"/>
    <n v="80"/>
    <s v="Low"/>
    <n v="1.1020000000000001"/>
    <x v="0"/>
    <s v=""/>
    <n v="4.72"/>
    <n v="18"/>
    <n v="-0.78"/>
    <n v="1.6"/>
    <s v="Sunday"/>
    <s v="0-5 min"/>
    <n v="1"/>
    <s v="Between 1.0-1.2"/>
  </r>
  <r>
    <s v="RF009718"/>
    <d v="2026-03-29T11:30:00"/>
    <d v="2026-03-29T00:00:00"/>
    <n v="11"/>
    <x v="2"/>
    <x v="0"/>
    <n v="16.3"/>
    <n v="283.58"/>
    <n v="277.82"/>
    <n v="1"/>
    <n v="4.9000000000000004"/>
    <n v="2.2999999999999998"/>
    <n v="112"/>
    <s v="Low"/>
    <n v="1.2110000000000001"/>
    <x v="0"/>
    <s v=""/>
    <n v="4.79"/>
    <n v="5"/>
    <n v="-5.76"/>
    <n v="-2.6"/>
    <s v="Sunday"/>
    <s v="0-5 min"/>
    <n v="1"/>
    <s v="Above 1.2"/>
  </r>
  <r>
    <s v="RF009719"/>
    <d v="2026-03-29T11:40:00"/>
    <d v="2026-03-29T00:00:00"/>
    <n v="11"/>
    <x v="0"/>
    <x v="0"/>
    <n v="3.9"/>
    <n v="104.43"/>
    <n v="105.03"/>
    <n v="1"/>
    <n v="6.7"/>
    <n v="7.1"/>
    <n v="144"/>
    <s v="Medium"/>
    <n v="1.1950000000000001"/>
    <x v="0"/>
    <s v=""/>
    <n v="5"/>
    <n v="3"/>
    <n v="0.6"/>
    <n v="0.4"/>
    <s v="Sunday"/>
    <s v="5-10 min"/>
    <n v="1"/>
    <s v="Between 1.0-1.2"/>
  </r>
  <r>
    <s v="RF009720"/>
    <d v="2026-03-29T12:16:00"/>
    <d v="2026-03-29T00:00:00"/>
    <n v="12"/>
    <x v="3"/>
    <x v="0"/>
    <n v="0.7"/>
    <n v="48.4"/>
    <n v="48.54"/>
    <n v="1"/>
    <n v="6.5"/>
    <n v="7.7"/>
    <n v="65"/>
    <s v="Medium"/>
    <n v="1.0489999999999999"/>
    <x v="0"/>
    <s v=""/>
    <n v="4.58"/>
    <n v="1"/>
    <n v="0.14000000000000001"/>
    <n v="1.2"/>
    <s v="Sunday"/>
    <s v="5-10 min"/>
    <n v="1"/>
    <s v="Between 1.0-1.2"/>
  </r>
  <r>
    <s v="RF009721"/>
    <d v="2026-03-29T12:48:00"/>
    <d v="2026-03-29T00:00:00"/>
    <n v="12"/>
    <x v="2"/>
    <x v="0"/>
    <n v="6.1"/>
    <n v="120.47"/>
    <n v="111.77"/>
    <n v="1"/>
    <n v="2"/>
    <n v="6"/>
    <n v="104"/>
    <s v="Medium"/>
    <n v="1.0169999999999999"/>
    <x v="0"/>
    <s v=""/>
    <n v="4.5199999999999996"/>
    <n v="31"/>
    <n v="-8.6999999999999993"/>
    <n v="4"/>
    <s v="Sunday"/>
    <s v="0-5 min"/>
    <n v="1"/>
    <s v="Between 1.0-1.2"/>
  </r>
  <r>
    <s v="RF009722"/>
    <d v="2026-03-29T13:56:00"/>
    <d v="2026-03-29T00:00:00"/>
    <n v="13"/>
    <x v="0"/>
    <x v="1"/>
    <n v="5.7"/>
    <n v="118.67"/>
    <n v="119.85"/>
    <n v="1"/>
    <n v="5"/>
    <n v="6.4"/>
    <n v="115"/>
    <s v="Medium"/>
    <n v="0.95599999999999996"/>
    <x v="0"/>
    <s v=""/>
    <n v="4.4800000000000004"/>
    <n v="0"/>
    <n v="1.18"/>
    <n v="1.4"/>
    <s v="Sunday"/>
    <s v="0-5 min"/>
    <n v="1"/>
    <s v="Between 0.8-1.0"/>
  </r>
  <r>
    <s v="RF009723"/>
    <d v="2026-03-29T14:13:00"/>
    <d v="2026-03-29T00:00:00"/>
    <n v="14"/>
    <x v="2"/>
    <x v="1"/>
    <n v="5.6"/>
    <n v="125.63"/>
    <n v="131.84"/>
    <n v="1"/>
    <n v="5"/>
    <n v="1"/>
    <n v="120"/>
    <s v="Low"/>
    <n v="1.2809999999999999"/>
    <x v="0"/>
    <s v=""/>
    <n v="4.54"/>
    <n v="0"/>
    <n v="6.21"/>
    <n v="-4"/>
    <s v="Sunday"/>
    <s v="0-5 min"/>
    <n v="1"/>
    <s v="Above 1.2"/>
  </r>
  <r>
    <s v="RF009724"/>
    <d v="2026-03-29T14:19:00"/>
    <d v="2026-03-29T00:00:00"/>
    <n v="14"/>
    <x v="1"/>
    <x v="0"/>
    <n v="7"/>
    <n v="162.1"/>
    <m/>
    <n v="1"/>
    <n v="4.5"/>
    <n v="5.4"/>
    <n v="85"/>
    <s v="Low"/>
    <n v="1.1579999999999999"/>
    <x v="2"/>
    <s v="Changed plans"/>
    <n v="4.9800000000000004"/>
    <n v="8"/>
    <m/>
    <n v="0.9"/>
    <s v="Sunday"/>
    <s v="0-5 min"/>
    <n v="0"/>
    <s v="Between 1.0-1.2"/>
  </r>
  <r>
    <s v="RF009725"/>
    <d v="2026-03-29T14:25:00"/>
    <d v="2026-03-29T00:00:00"/>
    <n v="14"/>
    <x v="0"/>
    <x v="0"/>
    <n v="9.3000000000000007"/>
    <n v="196.14"/>
    <n v="193.14"/>
    <n v="1.2"/>
    <n v="2"/>
    <n v="4.9000000000000004"/>
    <n v="136"/>
    <s v="Medium"/>
    <n v="1.095"/>
    <x v="0"/>
    <s v=""/>
    <n v="4.5199999999999996"/>
    <n v="2"/>
    <n v="-3"/>
    <n v="2.9"/>
    <s v="Sunday"/>
    <s v="0-5 min"/>
    <n v="1"/>
    <s v="Between 1.0-1.2"/>
  </r>
  <r>
    <s v="RF009726"/>
    <d v="2026-03-29T14:33:00"/>
    <d v="2026-03-29T00:00:00"/>
    <n v="14"/>
    <x v="2"/>
    <x v="1"/>
    <n v="30.1"/>
    <n v="489.12"/>
    <n v="485.8"/>
    <n v="1"/>
    <n v="3.1"/>
    <n v="9.6999999999999993"/>
    <n v="93"/>
    <s v="Medium"/>
    <n v="0.91200000000000003"/>
    <x v="0"/>
    <s v=""/>
    <n v="4.7699999999999996"/>
    <n v="0"/>
    <n v="-3.32"/>
    <n v="6.6"/>
    <s v="Sunday"/>
    <s v="0-5 min"/>
    <n v="1"/>
    <s v="Between 0.8-1.0"/>
  </r>
  <r>
    <s v="RF009727"/>
    <d v="2026-03-29T15:06:00"/>
    <d v="2026-03-29T00:00:00"/>
    <n v="15"/>
    <x v="1"/>
    <x v="1"/>
    <n v="3.8"/>
    <n v="98.08"/>
    <n v="98.46"/>
    <n v="1.1000000000000001"/>
    <n v="4.0999999999999996"/>
    <n v="2.2999999999999998"/>
    <n v="91"/>
    <s v="Medium"/>
    <n v="1.1419999999999999"/>
    <x v="0"/>
    <s v=""/>
    <n v="4.7699999999999996"/>
    <n v="0"/>
    <n v="0.38"/>
    <n v="-1.8"/>
    <s v="Sunday"/>
    <s v="0-5 min"/>
    <n v="1"/>
    <s v="Between 1.0-1.2"/>
  </r>
  <r>
    <s v="RF009728"/>
    <d v="2026-03-29T15:08:00"/>
    <d v="2026-03-29T00:00:00"/>
    <n v="15"/>
    <x v="0"/>
    <x v="0"/>
    <n v="3.4"/>
    <n v="107.13"/>
    <n v="109.49"/>
    <n v="1.1000000000000001"/>
    <n v="6.2"/>
    <n v="12"/>
    <n v="124"/>
    <s v="Medium"/>
    <n v="1.0549999999999999"/>
    <x v="0"/>
    <s v=""/>
    <n v="4.49"/>
    <n v="19"/>
    <n v="2.36"/>
    <n v="5.8"/>
    <s v="Sunday"/>
    <s v="5-10 min"/>
    <n v="1"/>
    <s v="Between 1.0-1.2"/>
  </r>
  <r>
    <s v="RF009729"/>
    <d v="2026-03-29T15:44:00"/>
    <d v="2026-03-29T00:00:00"/>
    <n v="15"/>
    <x v="4"/>
    <x v="0"/>
    <n v="9.1"/>
    <n v="186.6"/>
    <n v="188.33"/>
    <n v="1"/>
    <n v="2.5"/>
    <n v="3.6"/>
    <n v="60"/>
    <s v="Low"/>
    <n v="1.94"/>
    <x v="0"/>
    <s v=""/>
    <n v="4.82"/>
    <n v="17"/>
    <n v="1.73"/>
    <n v="1.1000000000000001"/>
    <s v="Sunday"/>
    <s v="0-5 min"/>
    <n v="1"/>
    <s v="Above 1.2"/>
  </r>
  <r>
    <s v="RF009730"/>
    <d v="2026-03-29T16:04:00"/>
    <d v="2026-03-29T00:00:00"/>
    <n v="16"/>
    <x v="1"/>
    <x v="0"/>
    <n v="3.1"/>
    <n v="98.59"/>
    <n v="93.98"/>
    <n v="1.1000000000000001"/>
    <n v="3.7"/>
    <n v="1"/>
    <n v="90"/>
    <s v="Medium"/>
    <n v="1.028"/>
    <x v="0"/>
    <s v=""/>
    <n v="4.9000000000000004"/>
    <n v="22"/>
    <n v="-4.6100000000000003"/>
    <n v="-2.7"/>
    <s v="Sunday"/>
    <s v="0-5 min"/>
    <n v="1"/>
    <s v="Between 1.0-1.2"/>
  </r>
  <r>
    <s v="RF009731"/>
    <d v="2026-03-29T16:08:00"/>
    <d v="2026-03-29T00:00:00"/>
    <n v="16"/>
    <x v="2"/>
    <x v="0"/>
    <n v="4.4000000000000004"/>
    <n v="108.57"/>
    <n v="108.34"/>
    <n v="1"/>
    <n v="4.5999999999999996"/>
    <n v="10.1"/>
    <n v="103"/>
    <s v="Medium"/>
    <n v="0.94699999999999995"/>
    <x v="0"/>
    <s v=""/>
    <n v="4.6100000000000003"/>
    <n v="9"/>
    <n v="-0.23"/>
    <n v="5.5"/>
    <s v="Sunday"/>
    <s v="0-5 min"/>
    <n v="1"/>
    <s v="Between 0.8-1.0"/>
  </r>
  <r>
    <s v="RF009732"/>
    <d v="2026-03-29T16:44:00"/>
    <d v="2026-03-29T00:00:00"/>
    <n v="16"/>
    <x v="0"/>
    <x v="0"/>
    <n v="4.7"/>
    <n v="144.11000000000001"/>
    <n v="148.62"/>
    <n v="1.2"/>
    <n v="3.5"/>
    <n v="2"/>
    <n v="123"/>
    <s v="High"/>
    <n v="0.75700000000000001"/>
    <x v="0"/>
    <s v=""/>
    <n v="4.68"/>
    <n v="3"/>
    <n v="4.51"/>
    <n v="-1.5"/>
    <s v="Sunday"/>
    <s v="0-5 min"/>
    <n v="1"/>
    <s v="Below 0.8"/>
  </r>
  <r>
    <s v="RF009733"/>
    <d v="2026-03-29T16:47:00"/>
    <d v="2026-03-29T00:00:00"/>
    <n v="16"/>
    <x v="0"/>
    <x v="1"/>
    <n v="13.2"/>
    <n v="330.75"/>
    <n v="333.05"/>
    <n v="1.3"/>
    <n v="6.2"/>
    <n v="9.5"/>
    <n v="98"/>
    <s v="High"/>
    <n v="0.67600000000000005"/>
    <x v="0"/>
    <s v=""/>
    <n v="4.6399999999999997"/>
    <n v="0"/>
    <n v="2.2999999999999998"/>
    <n v="3.3"/>
    <s v="Sunday"/>
    <s v="5-10 min"/>
    <n v="1"/>
    <s v="Below 0.8"/>
  </r>
  <r>
    <s v="RF009734"/>
    <d v="2026-03-29T16:55:00"/>
    <d v="2026-03-29T00:00:00"/>
    <n v="16"/>
    <x v="2"/>
    <x v="0"/>
    <n v="14.2"/>
    <n v="259.83"/>
    <n v="245.32"/>
    <n v="1"/>
    <n v="5.9"/>
    <n v="3.5"/>
    <n v="93"/>
    <s v="Medium"/>
    <n v="0.95199999999999996"/>
    <x v="0"/>
    <s v=""/>
    <n v="4.4800000000000004"/>
    <n v="4"/>
    <n v="-14.51"/>
    <n v="-2.4"/>
    <s v="Sunday"/>
    <s v="5-10 min"/>
    <n v="1"/>
    <s v="Between 0.8-1.0"/>
  </r>
  <r>
    <s v="RF009735"/>
    <d v="2026-03-29T17:02:00"/>
    <d v="2026-03-29T00:00:00"/>
    <n v="17"/>
    <x v="1"/>
    <x v="0"/>
    <n v="1"/>
    <n v="61.69"/>
    <n v="61.07"/>
    <n v="1.1000000000000001"/>
    <n v="3.4"/>
    <n v="7.5"/>
    <n v="74"/>
    <s v="Low"/>
    <n v="0.96299999999999997"/>
    <x v="0"/>
    <s v=""/>
    <n v="4.8"/>
    <n v="54"/>
    <n v="-0.62"/>
    <n v="4.0999999999999996"/>
    <s v="Sunday"/>
    <s v="0-5 min"/>
    <n v="1"/>
    <s v="Between 0.8-1.0"/>
  </r>
  <r>
    <s v="RF009736"/>
    <d v="2026-03-29T17:06:00"/>
    <d v="2026-03-29T00:00:00"/>
    <n v="17"/>
    <x v="0"/>
    <x v="0"/>
    <n v="1.3"/>
    <n v="70.739999999999995"/>
    <n v="68.88"/>
    <n v="1.2"/>
    <n v="5.2"/>
    <n v="6.8"/>
    <n v="119"/>
    <s v="Medium"/>
    <n v="0.878"/>
    <x v="0"/>
    <s v=""/>
    <n v="4.71"/>
    <n v="6"/>
    <n v="-1.86"/>
    <n v="1.6"/>
    <s v="Sunday"/>
    <s v="5-10 min"/>
    <n v="1"/>
    <s v="Between 0.8-1.0"/>
  </r>
  <r>
    <s v="RF009737"/>
    <d v="2026-03-29T17:43:00"/>
    <d v="2026-03-29T00:00:00"/>
    <n v="17"/>
    <x v="2"/>
    <x v="0"/>
    <n v="5.9"/>
    <n v="122.98"/>
    <n v="122.88"/>
    <n v="1"/>
    <n v="4.3"/>
    <n v="3.1"/>
    <n v="98"/>
    <s v="Medium"/>
    <n v="0.94799999999999995"/>
    <x v="0"/>
    <s v=""/>
    <n v="4.76"/>
    <n v="9"/>
    <n v="-0.1"/>
    <n v="-1.2"/>
    <s v="Sunday"/>
    <s v="0-5 min"/>
    <n v="1"/>
    <s v="Between 0.8-1.0"/>
  </r>
  <r>
    <s v="RF009738"/>
    <d v="2026-03-29T17:55:00"/>
    <d v="2026-03-29T00:00:00"/>
    <n v="17"/>
    <x v="1"/>
    <x v="1"/>
    <n v="11.4"/>
    <n v="220.15"/>
    <n v="222.1"/>
    <n v="1"/>
    <n v="6.7"/>
    <n v="4.8"/>
    <n v="84"/>
    <s v="Medium"/>
    <n v="0.98099999999999998"/>
    <x v="0"/>
    <s v=""/>
    <n v="4.28"/>
    <n v="0"/>
    <n v="1.95"/>
    <n v="-1.9"/>
    <s v="Sunday"/>
    <s v="5-10 min"/>
    <n v="1"/>
    <s v="Between 0.8-1.0"/>
  </r>
  <r>
    <s v="RF009739"/>
    <d v="2026-03-29T18:20:00"/>
    <d v="2026-03-29T00:00:00"/>
    <n v="18"/>
    <x v="3"/>
    <x v="0"/>
    <n v="16.8"/>
    <n v="315.02"/>
    <n v="312.77"/>
    <n v="1"/>
    <n v="2"/>
    <n v="1"/>
    <n v="51"/>
    <s v="Low"/>
    <n v="1.143"/>
    <x v="0"/>
    <s v=""/>
    <n v="4.79"/>
    <n v="10"/>
    <n v="-2.25"/>
    <n v="-1"/>
    <s v="Sunday"/>
    <s v="0-5 min"/>
    <n v="1"/>
    <s v="Between 1.0-1.2"/>
  </r>
  <r>
    <s v="RF009740"/>
    <d v="2026-03-29T18:29:00"/>
    <d v="2026-03-29T00:00:00"/>
    <n v="18"/>
    <x v="2"/>
    <x v="0"/>
    <n v="6.1"/>
    <n v="145.97999999999999"/>
    <n v="143.61000000000001"/>
    <n v="1.2"/>
    <n v="5.9"/>
    <n v="4.5"/>
    <n v="97"/>
    <s v="Medium"/>
    <n v="0.78"/>
    <x v="0"/>
    <s v=""/>
    <n v="4.97"/>
    <n v="3"/>
    <n v="-2.37"/>
    <n v="-1.4"/>
    <s v="Sunday"/>
    <s v="5-10 min"/>
    <n v="1"/>
    <s v="Below 0.8"/>
  </r>
  <r>
    <s v="RF009741"/>
    <d v="2026-03-29T18:30:00"/>
    <d v="2026-03-29T00:00:00"/>
    <n v="18"/>
    <x v="1"/>
    <x v="0"/>
    <n v="14.1"/>
    <n v="311.42"/>
    <n v="326.29000000000002"/>
    <n v="1.3"/>
    <n v="10.8"/>
    <n v="6.7"/>
    <n v="60"/>
    <s v="Medium"/>
    <n v="0.63200000000000001"/>
    <x v="0"/>
    <s v=""/>
    <n v="4.5999999999999996"/>
    <n v="15"/>
    <n v="14.87"/>
    <n v="-4.0999999999999996"/>
    <s v="Sunday"/>
    <s v="10-15 min"/>
    <n v="1"/>
    <s v="Below 0.8"/>
  </r>
  <r>
    <s v="RF009742"/>
    <d v="2026-03-29T18:52:00"/>
    <d v="2026-03-29T00:00:00"/>
    <n v="18"/>
    <x v="1"/>
    <x v="1"/>
    <n v="3.4"/>
    <n v="117.09"/>
    <n v="114.86"/>
    <n v="1.3"/>
    <n v="9.6999999999999993"/>
    <n v="6.9"/>
    <n v="70"/>
    <s v="Medium"/>
    <n v="0.69599999999999995"/>
    <x v="0"/>
    <s v=""/>
    <n v="4.54"/>
    <n v="0"/>
    <n v="-2.23"/>
    <n v="-2.8"/>
    <s v="Sunday"/>
    <s v="5-10 min"/>
    <n v="1"/>
    <s v="Below 0.8"/>
  </r>
  <r>
    <s v="RF009743"/>
    <d v="2026-03-29T19:10:00"/>
    <d v="2026-03-29T00:00:00"/>
    <n v="19"/>
    <x v="2"/>
    <x v="0"/>
    <n v="4.7"/>
    <n v="143.03"/>
    <m/>
    <n v="1.2"/>
    <n v="10"/>
    <n v="16.899999999999999"/>
    <n v="86"/>
    <s v="Medium"/>
    <n v="0.66"/>
    <x v="2"/>
    <s v="ETA too high"/>
    <n v="4.8600000000000003"/>
    <n v="10"/>
    <m/>
    <n v="6.9"/>
    <s v="Sunday"/>
    <s v="5-10 min"/>
    <n v="0"/>
    <s v="Below 0.8"/>
  </r>
  <r>
    <s v="RF009744"/>
    <d v="2026-03-29T19:17:00"/>
    <d v="2026-03-29T00:00:00"/>
    <n v="19"/>
    <x v="1"/>
    <x v="0"/>
    <n v="6.7"/>
    <n v="136.09"/>
    <n v="127.51"/>
    <n v="1"/>
    <n v="9.6"/>
    <n v="9.1"/>
    <n v="70"/>
    <s v="Medium"/>
    <n v="0.77"/>
    <x v="0"/>
    <s v=""/>
    <n v="4.47"/>
    <n v="12"/>
    <n v="-8.58"/>
    <n v="-0.5"/>
    <s v="Sunday"/>
    <s v="5-10 min"/>
    <n v="1"/>
    <s v="Below 0.8"/>
  </r>
  <r>
    <s v="RF009745"/>
    <d v="2026-03-29T19:20:00"/>
    <d v="2026-03-29T00:00:00"/>
    <n v="19"/>
    <x v="4"/>
    <x v="1"/>
    <n v="4.3"/>
    <n v="102.04"/>
    <m/>
    <n v="1.1000000000000001"/>
    <n v="4.4000000000000004"/>
    <m/>
    <n v="45"/>
    <s v="Medium"/>
    <n v="0.82"/>
    <x v="3"/>
    <s v="No driver available"/>
    <n v="4.22"/>
    <n v="0"/>
    <m/>
    <m/>
    <s v="Sunday"/>
    <s v="0-5 min"/>
    <n v="0"/>
    <s v="Between 0.8-1.0"/>
  </r>
  <r>
    <s v="RF009746"/>
    <d v="2026-03-29T19:23:00"/>
    <d v="2026-03-29T00:00:00"/>
    <n v="19"/>
    <x v="2"/>
    <x v="0"/>
    <n v="16"/>
    <n v="401.31"/>
    <m/>
    <n v="1.3"/>
    <n v="10.5"/>
    <n v="9.6"/>
    <n v="94"/>
    <s v="High"/>
    <n v="0.67500000000000004"/>
    <x v="2"/>
    <s v="Fare too high"/>
    <n v="4.75"/>
    <n v="9"/>
    <m/>
    <n v="-0.9"/>
    <s v="Sunday"/>
    <s v="10-15 min"/>
    <n v="0"/>
    <s v="Below 0.8"/>
  </r>
  <r>
    <s v="RF009747"/>
    <d v="2026-03-29T19:35:00"/>
    <d v="2026-03-29T00:00:00"/>
    <n v="19"/>
    <x v="3"/>
    <x v="1"/>
    <n v="4.4000000000000004"/>
    <n v="111.91"/>
    <n v="108.71"/>
    <n v="1.1000000000000001"/>
    <n v="2"/>
    <n v="6.1"/>
    <n v="54"/>
    <s v="Low"/>
    <n v="1.08"/>
    <x v="0"/>
    <s v=""/>
    <n v="4.5999999999999996"/>
    <n v="0"/>
    <n v="-3.2"/>
    <n v="4.0999999999999996"/>
    <s v="Sunday"/>
    <s v="0-5 min"/>
    <n v="1"/>
    <s v="Between 1.0-1.2"/>
  </r>
  <r>
    <s v="RF009748"/>
    <d v="2026-03-29T19:55:00"/>
    <d v="2026-03-29T00:00:00"/>
    <n v="19"/>
    <x v="3"/>
    <x v="0"/>
    <n v="7.2"/>
    <n v="159.06"/>
    <n v="151.32"/>
    <n v="1"/>
    <n v="4.4000000000000004"/>
    <n v="7.6"/>
    <n v="60"/>
    <s v="Low"/>
    <n v="1.2749999999999999"/>
    <x v="0"/>
    <s v=""/>
    <n v="4.84"/>
    <n v="4"/>
    <n v="-7.74"/>
    <n v="3.2"/>
    <s v="Sunday"/>
    <s v="0-5 min"/>
    <n v="1"/>
    <s v="Above 1.2"/>
  </r>
  <r>
    <s v="RF009749"/>
    <d v="2026-03-29T19:56:00"/>
    <d v="2026-03-29T00:00:00"/>
    <n v="19"/>
    <x v="4"/>
    <x v="0"/>
    <n v="3.9"/>
    <n v="95.03"/>
    <n v="94.44"/>
    <n v="1.1000000000000001"/>
    <n v="6.8"/>
    <n v="5.9"/>
    <n v="35"/>
    <s v="Low"/>
    <n v="1.0229999999999999"/>
    <x v="0"/>
    <s v=""/>
    <n v="4.7300000000000004"/>
    <n v="28"/>
    <n v="-0.59"/>
    <n v="-0.9"/>
    <s v="Sunday"/>
    <s v="5-10 min"/>
    <n v="1"/>
    <s v="Between 1.0-1.2"/>
  </r>
  <r>
    <s v="RF009750"/>
    <d v="2026-03-29T20:21:00"/>
    <d v="2026-03-29T00:00:00"/>
    <n v="20"/>
    <x v="4"/>
    <x v="1"/>
    <n v="4"/>
    <n v="104.92"/>
    <m/>
    <n v="1"/>
    <n v="5.6"/>
    <n v="3.8"/>
    <n v="57"/>
    <s v="Low"/>
    <n v="1.714"/>
    <x v="1"/>
    <s v="Pickup too far"/>
    <n v="4.8499999999999996"/>
    <n v="0"/>
    <m/>
    <n v="-1.8"/>
    <s v="Sunday"/>
    <s v="5-10 min"/>
    <n v="0"/>
    <s v="Above 1.2"/>
  </r>
  <r>
    <s v="RF009751"/>
    <d v="2026-03-29T20:26:00"/>
    <d v="2026-03-29T00:00:00"/>
    <n v="20"/>
    <x v="0"/>
    <x v="1"/>
    <n v="2.7"/>
    <n v="115.23"/>
    <n v="118.22"/>
    <n v="1.3"/>
    <n v="9.1"/>
    <n v="6.6"/>
    <n v="95"/>
    <s v="High"/>
    <n v="0.54600000000000004"/>
    <x v="0"/>
    <s v=""/>
    <n v="4.74"/>
    <n v="0"/>
    <n v="2.99"/>
    <n v="-2.5"/>
    <s v="Sunday"/>
    <s v="5-10 min"/>
    <n v="1"/>
    <s v="Below 0.8"/>
  </r>
  <r>
    <s v="RF009752"/>
    <d v="2026-03-29T20:35:00"/>
    <d v="2026-03-29T00:00:00"/>
    <n v="20"/>
    <x v="0"/>
    <x v="1"/>
    <n v="10.6"/>
    <n v="265.52"/>
    <n v="263.58"/>
    <n v="1.4"/>
    <n v="5.8"/>
    <n v="4.3"/>
    <n v="118"/>
    <s v="High"/>
    <n v="0.68500000000000005"/>
    <x v="0"/>
    <s v=""/>
    <n v="4.8899999999999997"/>
    <n v="0"/>
    <n v="-1.94"/>
    <n v="-1.5"/>
    <s v="Sunday"/>
    <s v="5-10 min"/>
    <n v="1"/>
    <s v="Below 0.8"/>
  </r>
  <r>
    <s v="RF009753"/>
    <d v="2026-03-29T20:47:00"/>
    <d v="2026-03-29T00:00:00"/>
    <n v="20"/>
    <x v="3"/>
    <x v="0"/>
    <n v="9.1"/>
    <n v="153.4"/>
    <n v="150.08000000000001"/>
    <n v="1"/>
    <n v="2"/>
    <n v="4.3"/>
    <n v="53"/>
    <s v="Low"/>
    <n v="1.0780000000000001"/>
    <x v="0"/>
    <s v=""/>
    <n v="5"/>
    <n v="5"/>
    <n v="-3.32"/>
    <n v="2.2999999999999998"/>
    <s v="Sunday"/>
    <s v="0-5 min"/>
    <n v="1"/>
    <s v="Between 1.0-1.2"/>
  </r>
  <r>
    <s v="RF009754"/>
    <d v="2026-03-29T21:06:00"/>
    <d v="2026-03-29T00:00:00"/>
    <n v="21"/>
    <x v="2"/>
    <x v="0"/>
    <n v="9.6"/>
    <n v="213.91"/>
    <n v="224.33"/>
    <n v="1.2"/>
    <n v="8"/>
    <n v="7.7"/>
    <n v="105"/>
    <s v="High"/>
    <n v="0.70799999999999996"/>
    <x v="0"/>
    <s v=""/>
    <n v="4.63"/>
    <n v="33"/>
    <n v="10.42"/>
    <n v="-0.3"/>
    <s v="Sunday"/>
    <s v="5-10 min"/>
    <n v="1"/>
    <s v="Below 0.8"/>
  </r>
  <r>
    <s v="RF009755"/>
    <d v="2026-03-29T21:17:00"/>
    <d v="2026-03-29T00:00:00"/>
    <n v="21"/>
    <x v="4"/>
    <x v="1"/>
    <n v="4.2"/>
    <n v="93.35"/>
    <n v="90.53"/>
    <n v="1"/>
    <n v="7.1"/>
    <n v="5.3"/>
    <n v="47"/>
    <s v="Low"/>
    <n v="0.96799999999999997"/>
    <x v="0"/>
    <s v=""/>
    <n v="4.68"/>
    <n v="0"/>
    <n v="-2.82"/>
    <n v="-1.8"/>
    <s v="Sunday"/>
    <s v="5-10 min"/>
    <n v="1"/>
    <s v="Between 0.8-1.0"/>
  </r>
  <r>
    <s v="RF009756"/>
    <d v="2026-03-29T21:35:00"/>
    <d v="2026-03-29T00:00:00"/>
    <n v="21"/>
    <x v="2"/>
    <x v="1"/>
    <n v="4.8"/>
    <n v="152.82"/>
    <n v="153.68"/>
    <n v="1.3"/>
    <n v="7.3"/>
    <n v="6.1"/>
    <n v="88"/>
    <s v="High"/>
    <n v="0.67"/>
    <x v="0"/>
    <s v=""/>
    <n v="4.49"/>
    <n v="0"/>
    <n v="0.86"/>
    <n v="-1.2"/>
    <s v="Sunday"/>
    <s v="5-10 min"/>
    <n v="1"/>
    <s v="Below 0.8"/>
  </r>
  <r>
    <s v="RF009757"/>
    <d v="2026-03-29T21:41:00"/>
    <d v="2026-03-29T00:00:00"/>
    <n v="21"/>
    <x v="0"/>
    <x v="0"/>
    <n v="8.4"/>
    <n v="193.49"/>
    <n v="192.54"/>
    <n v="1.3"/>
    <n v="7.7"/>
    <n v="12.4"/>
    <n v="118"/>
    <s v="High"/>
    <n v="0.70799999999999996"/>
    <x v="0"/>
    <s v=""/>
    <n v="4.67"/>
    <n v="3"/>
    <n v="-0.95"/>
    <n v="4.7"/>
    <s v="Sunday"/>
    <s v="5-10 min"/>
    <n v="1"/>
    <s v="Below 0.8"/>
  </r>
  <r>
    <s v="RF009758"/>
    <d v="2026-03-29T21:42:00"/>
    <d v="2026-03-29T00:00:00"/>
    <n v="21"/>
    <x v="4"/>
    <x v="1"/>
    <n v="2.7"/>
    <n v="71.31"/>
    <m/>
    <n v="1"/>
    <n v="6.7"/>
    <n v="5.9"/>
    <n v="38"/>
    <s v="Low"/>
    <n v="0.78200000000000003"/>
    <x v="2"/>
    <s v="ETA too high"/>
    <n v="4.72"/>
    <n v="0"/>
    <m/>
    <n v="-0.8"/>
    <s v="Sunday"/>
    <s v="5-10 min"/>
    <n v="0"/>
    <s v="Below 0.8"/>
  </r>
  <r>
    <s v="RF009759"/>
    <d v="2026-03-29T22:22:00"/>
    <d v="2026-03-29T00:00:00"/>
    <n v="22"/>
    <x v="0"/>
    <x v="0"/>
    <n v="5.2"/>
    <n v="148.97999999999999"/>
    <m/>
    <n v="1.2"/>
    <n v="4.8"/>
    <n v="7.3"/>
    <n v="104"/>
    <s v="High"/>
    <n v="0.70099999999999996"/>
    <x v="1"/>
    <s v="Vehicle issue"/>
    <n v="4.6399999999999997"/>
    <n v="7"/>
    <m/>
    <n v="2.5"/>
    <s v="Sunday"/>
    <s v="0-5 min"/>
    <n v="0"/>
    <s v="Below 0.8"/>
  </r>
  <r>
    <s v="RF009760"/>
    <d v="2026-03-29T22:37:00"/>
    <d v="2026-03-29T00:00:00"/>
    <n v="22"/>
    <x v="3"/>
    <x v="0"/>
    <n v="8.4"/>
    <n v="177.25"/>
    <n v="191.99"/>
    <n v="1"/>
    <n v="4.0999999999999996"/>
    <n v="5.8"/>
    <n v="68"/>
    <s v="Low"/>
    <n v="1.409"/>
    <x v="0"/>
    <s v=""/>
    <n v="4.74"/>
    <n v="3"/>
    <n v="14.74"/>
    <n v="1.7"/>
    <s v="Sunday"/>
    <s v="0-5 min"/>
    <n v="1"/>
    <s v="Above 1.2"/>
  </r>
  <r>
    <s v="RF009761"/>
    <d v="2026-03-29T22:44:00"/>
    <d v="2026-03-29T00:00:00"/>
    <n v="22"/>
    <x v="3"/>
    <x v="1"/>
    <n v="3.5"/>
    <n v="90.57"/>
    <n v="91.46"/>
    <n v="1.1000000000000001"/>
    <n v="2"/>
    <n v="3.1"/>
    <n v="61"/>
    <s v="Low"/>
    <n v="1.234"/>
    <x v="0"/>
    <s v=""/>
    <n v="4.74"/>
    <n v="0"/>
    <n v="0.89"/>
    <n v="1.1000000000000001"/>
    <s v="Sunday"/>
    <s v="0-5 min"/>
    <n v="1"/>
    <s v="Above 1.2"/>
  </r>
  <r>
    <s v="RF009762"/>
    <d v="2026-03-29T23:24:00"/>
    <d v="2026-03-29T00:00:00"/>
    <n v="23"/>
    <x v="1"/>
    <x v="0"/>
    <n v="18.100000000000001"/>
    <n v="289.24"/>
    <n v="276.26"/>
    <n v="1"/>
    <n v="6.4"/>
    <n v="5.5"/>
    <n v="86"/>
    <s v="Low"/>
    <n v="1.272"/>
    <x v="0"/>
    <s v=""/>
    <n v="4.7699999999999996"/>
    <n v="3"/>
    <n v="-12.98"/>
    <n v="-0.9"/>
    <s v="Sunday"/>
    <s v="5-10 min"/>
    <n v="1"/>
    <s v="Above 1.2"/>
  </r>
  <r>
    <s v="RF009763"/>
    <d v="2026-03-30T00:18:00"/>
    <d v="2026-03-30T00:00:00"/>
    <n v="0"/>
    <x v="1"/>
    <x v="1"/>
    <n v="7.9"/>
    <n v="162.83000000000001"/>
    <n v="168.68"/>
    <n v="1"/>
    <n v="2"/>
    <n v="6.6"/>
    <n v="110"/>
    <s v="Low"/>
    <n v="1.851"/>
    <x v="0"/>
    <s v=""/>
    <n v="4.63"/>
    <n v="0"/>
    <n v="5.85"/>
    <n v="4.5999999999999996"/>
    <s v="Monday"/>
    <s v="0-5 min"/>
    <n v="1"/>
    <s v="Above 1.2"/>
  </r>
  <r>
    <s v="RF009764"/>
    <d v="2026-03-30T00:34:00"/>
    <d v="2026-03-30T00:00:00"/>
    <n v="0"/>
    <x v="0"/>
    <x v="0"/>
    <n v="5.5"/>
    <n v="130.33000000000001"/>
    <n v="137.16999999999999"/>
    <n v="1.1000000000000001"/>
    <n v="4"/>
    <n v="6.3"/>
    <n v="144"/>
    <s v="Medium"/>
    <n v="1.0529999999999999"/>
    <x v="0"/>
    <s v=""/>
    <n v="4.4000000000000004"/>
    <n v="1"/>
    <n v="6.84"/>
    <n v="2.2999999999999998"/>
    <s v="Monday"/>
    <s v="0-5 min"/>
    <n v="1"/>
    <s v="Between 1.0-1.2"/>
  </r>
  <r>
    <s v="RF009765"/>
    <d v="2026-03-30T00:34:00"/>
    <d v="2026-03-30T00:00:00"/>
    <n v="0"/>
    <x v="0"/>
    <x v="0"/>
    <n v="4.4000000000000004"/>
    <n v="111.32"/>
    <n v="112.18"/>
    <n v="1"/>
    <n v="7.8"/>
    <n v="8"/>
    <n v="127"/>
    <s v="Low"/>
    <n v="1.3440000000000001"/>
    <x v="0"/>
    <s v=""/>
    <n v="4.8499999999999996"/>
    <n v="41"/>
    <n v="0.86"/>
    <n v="0.2"/>
    <s v="Monday"/>
    <s v="5-10 min"/>
    <n v="1"/>
    <s v="Above 1.2"/>
  </r>
  <r>
    <s v="RF009766"/>
    <d v="2026-03-30T00:55:00"/>
    <d v="2026-03-30T00:00:00"/>
    <n v="0"/>
    <x v="2"/>
    <x v="1"/>
    <n v="8.8000000000000007"/>
    <n v="193.88"/>
    <n v="199.79"/>
    <n v="1.1000000000000001"/>
    <n v="5.2"/>
    <n v="3.7"/>
    <n v="129"/>
    <s v="Low"/>
    <n v="2.036"/>
    <x v="0"/>
    <s v=""/>
    <n v="4.6500000000000004"/>
    <n v="0"/>
    <n v="5.91"/>
    <n v="-1.5"/>
    <s v="Monday"/>
    <s v="5-10 min"/>
    <n v="1"/>
    <s v="Above 1.2"/>
  </r>
  <r>
    <s v="RF009767"/>
    <d v="2026-03-30T01:30:00"/>
    <d v="2026-03-30T00:00:00"/>
    <n v="1"/>
    <x v="0"/>
    <x v="0"/>
    <n v="3.7"/>
    <n v="97.61"/>
    <n v="104.7"/>
    <n v="1"/>
    <n v="2"/>
    <n v="1"/>
    <n v="144"/>
    <s v="Medium"/>
    <n v="1.177"/>
    <x v="0"/>
    <s v=""/>
    <n v="4.87"/>
    <n v="5"/>
    <n v="7.09"/>
    <n v="-1"/>
    <s v="Monday"/>
    <s v="0-5 min"/>
    <n v="1"/>
    <s v="Between 1.0-1.2"/>
  </r>
  <r>
    <s v="RF009768"/>
    <d v="2026-03-30T01:50:00"/>
    <d v="2026-03-30T00:00:00"/>
    <n v="1"/>
    <x v="1"/>
    <x v="0"/>
    <n v="9"/>
    <n v="187.75"/>
    <n v="192.12"/>
    <n v="1"/>
    <n v="5.0999999999999996"/>
    <n v="9.4"/>
    <n v="98"/>
    <s v="Low"/>
    <n v="1.3540000000000001"/>
    <x v="0"/>
    <s v=""/>
    <n v="4.6399999999999997"/>
    <n v="3"/>
    <n v="4.37"/>
    <n v="4.3"/>
    <s v="Monday"/>
    <s v="5-10 min"/>
    <n v="1"/>
    <s v="Above 1.2"/>
  </r>
  <r>
    <s v="RF009769"/>
    <d v="2026-03-30T02:13:00"/>
    <d v="2026-03-30T00:00:00"/>
    <n v="2"/>
    <x v="0"/>
    <x v="0"/>
    <n v="2.5"/>
    <n v="81.55"/>
    <n v="77.12"/>
    <n v="1.1000000000000001"/>
    <n v="5.9"/>
    <n v="9"/>
    <n v="124"/>
    <s v="Medium"/>
    <n v="1.1000000000000001"/>
    <x v="0"/>
    <s v=""/>
    <n v="4.4400000000000004"/>
    <n v="29"/>
    <n v="-4.43"/>
    <n v="3.1"/>
    <s v="Monday"/>
    <s v="5-10 min"/>
    <n v="1"/>
    <s v="Between 1.0-1.2"/>
  </r>
  <r>
    <s v="RF009770"/>
    <d v="2026-03-30T02:19:00"/>
    <d v="2026-03-30T00:00:00"/>
    <n v="2"/>
    <x v="3"/>
    <x v="1"/>
    <n v="5.5"/>
    <n v="120.68"/>
    <n v="116.65"/>
    <n v="1.1000000000000001"/>
    <n v="4.5"/>
    <n v="10.8"/>
    <n v="71"/>
    <s v="Low"/>
    <n v="1.9810000000000001"/>
    <x v="0"/>
    <s v=""/>
    <n v="4.6500000000000004"/>
    <n v="0"/>
    <n v="-4.03"/>
    <n v="6.3"/>
    <s v="Monday"/>
    <s v="0-5 min"/>
    <n v="1"/>
    <s v="Above 1.2"/>
  </r>
  <r>
    <s v="RF009771"/>
    <d v="2026-03-30T02:21:00"/>
    <d v="2026-03-30T00:00:00"/>
    <n v="2"/>
    <x v="0"/>
    <x v="0"/>
    <n v="10.1"/>
    <n v="192.29"/>
    <n v="192.28"/>
    <n v="1.1000000000000001"/>
    <n v="5.9"/>
    <n v="7.5"/>
    <n v="113"/>
    <s v="Medium"/>
    <n v="0.92300000000000004"/>
    <x v="0"/>
    <s v=""/>
    <n v="4.34"/>
    <n v="2"/>
    <n v="-0.01"/>
    <n v="1.6"/>
    <s v="Monday"/>
    <s v="5-10 min"/>
    <n v="1"/>
    <s v="Between 0.8-1.0"/>
  </r>
  <r>
    <s v="RF009772"/>
    <d v="2026-03-30T02:24:00"/>
    <d v="2026-03-30T00:00:00"/>
    <n v="2"/>
    <x v="2"/>
    <x v="1"/>
    <n v="3.4"/>
    <n v="107.92"/>
    <n v="107.03"/>
    <n v="1.1000000000000001"/>
    <n v="2"/>
    <n v="4.4000000000000004"/>
    <n v="125"/>
    <s v="Medium"/>
    <n v="1.1060000000000001"/>
    <x v="0"/>
    <s v=""/>
    <n v="4.5199999999999996"/>
    <n v="0"/>
    <n v="-0.89"/>
    <n v="2.4"/>
    <s v="Monday"/>
    <s v="0-5 min"/>
    <n v="1"/>
    <s v="Between 1.0-1.2"/>
  </r>
  <r>
    <s v="RF009773"/>
    <d v="2026-03-30T02:55:00"/>
    <d v="2026-03-30T00:00:00"/>
    <n v="2"/>
    <x v="3"/>
    <x v="1"/>
    <n v="3.4"/>
    <n v="93.71"/>
    <n v="91.06"/>
    <n v="1.1000000000000001"/>
    <n v="2.7"/>
    <n v="1"/>
    <n v="68"/>
    <s v="Low"/>
    <n v="2.081"/>
    <x v="0"/>
    <s v=""/>
    <n v="4.66"/>
    <n v="0"/>
    <n v="-2.65"/>
    <n v="-1.7"/>
    <s v="Monday"/>
    <s v="0-5 min"/>
    <n v="1"/>
    <s v="Above 1.2"/>
  </r>
  <r>
    <s v="RF009774"/>
    <d v="2026-03-30T03:07:00"/>
    <d v="2026-03-30T00:00:00"/>
    <n v="3"/>
    <x v="0"/>
    <x v="1"/>
    <n v="5.9"/>
    <n v="140.11000000000001"/>
    <n v="146.22"/>
    <n v="1.1000000000000001"/>
    <n v="4.9000000000000004"/>
    <n v="7.4"/>
    <n v="132"/>
    <s v="Medium"/>
    <n v="1.1180000000000001"/>
    <x v="0"/>
    <s v=""/>
    <n v="4.47"/>
    <n v="0"/>
    <n v="6.11"/>
    <n v="2.5"/>
    <s v="Monday"/>
    <s v="0-5 min"/>
    <n v="1"/>
    <s v="Between 1.0-1.2"/>
  </r>
  <r>
    <s v="RF009775"/>
    <d v="2026-03-30T03:09:00"/>
    <d v="2026-03-30T00:00:00"/>
    <n v="3"/>
    <x v="2"/>
    <x v="0"/>
    <n v="6.5"/>
    <n v="129.02000000000001"/>
    <m/>
    <n v="1"/>
    <n v="3.5"/>
    <n v="7.1"/>
    <n v="120"/>
    <s v="Medium"/>
    <n v="1.121"/>
    <x v="2"/>
    <s v="Changed plans"/>
    <n v="4.67"/>
    <n v="4"/>
    <m/>
    <n v="3.6"/>
    <s v="Monday"/>
    <s v="0-5 min"/>
    <n v="0"/>
    <s v="Between 1.0-1.2"/>
  </r>
  <r>
    <s v="RF009776"/>
    <d v="2026-03-30T03:52:00"/>
    <d v="2026-03-30T00:00:00"/>
    <n v="3"/>
    <x v="0"/>
    <x v="1"/>
    <n v="11.3"/>
    <n v="224.91"/>
    <n v="241.58"/>
    <n v="1"/>
    <n v="3.3"/>
    <n v="8.4"/>
    <n v="122"/>
    <s v="Low"/>
    <n v="1.238"/>
    <x v="0"/>
    <s v=""/>
    <n v="4.53"/>
    <n v="0"/>
    <n v="16.670000000000002"/>
    <n v="5.0999999999999996"/>
    <s v="Monday"/>
    <s v="0-5 min"/>
    <n v="1"/>
    <s v="Above 1.2"/>
  </r>
  <r>
    <s v="RF009777"/>
    <d v="2026-03-30T03:58:00"/>
    <d v="2026-03-30T00:00:00"/>
    <n v="3"/>
    <x v="2"/>
    <x v="1"/>
    <n v="8.9"/>
    <n v="162.05000000000001"/>
    <n v="160.47"/>
    <n v="1"/>
    <n v="2.2000000000000002"/>
    <n v="1"/>
    <n v="120"/>
    <s v="Medium"/>
    <n v="1.0640000000000001"/>
    <x v="0"/>
    <s v=""/>
    <n v="4.83"/>
    <n v="0"/>
    <n v="-1.58"/>
    <n v="-1.2"/>
    <s v="Monday"/>
    <s v="0-5 min"/>
    <n v="1"/>
    <s v="Between 1.0-1.2"/>
  </r>
  <r>
    <s v="RF009778"/>
    <d v="2026-03-30T04:03:00"/>
    <d v="2026-03-30T00:00:00"/>
    <n v="4"/>
    <x v="0"/>
    <x v="0"/>
    <n v="5"/>
    <n v="130.56"/>
    <n v="133.77000000000001"/>
    <n v="1.1000000000000001"/>
    <n v="7.7"/>
    <n v="3.5"/>
    <n v="117"/>
    <s v="Medium"/>
    <n v="0.92800000000000005"/>
    <x v="0"/>
    <s v=""/>
    <n v="4.32"/>
    <n v="3"/>
    <n v="3.21"/>
    <n v="-4.2"/>
    <s v="Monday"/>
    <s v="5-10 min"/>
    <n v="1"/>
    <s v="Between 0.8-1.0"/>
  </r>
  <r>
    <s v="RF009779"/>
    <d v="2026-03-30T04:35:00"/>
    <d v="2026-03-30T00:00:00"/>
    <n v="4"/>
    <x v="4"/>
    <x v="0"/>
    <n v="5.0999999999999996"/>
    <n v="112.82"/>
    <n v="119.35"/>
    <n v="1.1000000000000001"/>
    <n v="4.4000000000000004"/>
    <n v="6.9"/>
    <n v="61"/>
    <s v="Low"/>
    <n v="2.2000000000000002"/>
    <x v="0"/>
    <s v=""/>
    <n v="4.7699999999999996"/>
    <n v="2"/>
    <n v="6.53"/>
    <n v="2.5"/>
    <s v="Monday"/>
    <s v="0-5 min"/>
    <n v="1"/>
    <s v="Above 1.2"/>
  </r>
  <r>
    <s v="RF009780"/>
    <d v="2026-03-30T04:45:00"/>
    <d v="2026-03-30T00:00:00"/>
    <n v="4"/>
    <x v="0"/>
    <x v="0"/>
    <n v="9.4"/>
    <n v="217.5"/>
    <n v="223.6"/>
    <n v="1.1000000000000001"/>
    <n v="7.2"/>
    <n v="8.6999999999999993"/>
    <n v="119"/>
    <s v="Medium"/>
    <n v="0.88900000000000001"/>
    <x v="0"/>
    <s v=""/>
    <n v="4.6900000000000004"/>
    <n v="3"/>
    <n v="6.1"/>
    <n v="1.5"/>
    <s v="Monday"/>
    <s v="5-10 min"/>
    <n v="1"/>
    <s v="Between 0.8-1.0"/>
  </r>
  <r>
    <s v="RF009781"/>
    <d v="2026-03-30T04:46:00"/>
    <d v="2026-03-30T00:00:00"/>
    <n v="4"/>
    <x v="1"/>
    <x v="0"/>
    <n v="2.2999999999999998"/>
    <n v="79.73"/>
    <n v="81.02"/>
    <n v="1"/>
    <n v="2"/>
    <n v="1"/>
    <n v="94"/>
    <s v="Low"/>
    <n v="1.7130000000000001"/>
    <x v="0"/>
    <s v=""/>
    <n v="4.57"/>
    <n v="2"/>
    <n v="1.29"/>
    <n v="-1"/>
    <s v="Monday"/>
    <s v="0-5 min"/>
    <n v="1"/>
    <s v="Above 1.2"/>
  </r>
  <r>
    <s v="RF009782"/>
    <d v="2026-03-30T04:49:00"/>
    <d v="2026-03-30T00:00:00"/>
    <n v="4"/>
    <x v="1"/>
    <x v="1"/>
    <n v="3"/>
    <n v="82.83"/>
    <n v="85.79"/>
    <n v="1"/>
    <n v="6.2"/>
    <n v="8.3000000000000007"/>
    <n v="81"/>
    <s v="Low"/>
    <n v="1.327"/>
    <x v="0"/>
    <s v=""/>
    <n v="4.68"/>
    <n v="0"/>
    <n v="2.96"/>
    <n v="2.1"/>
    <s v="Monday"/>
    <s v="5-10 min"/>
    <n v="1"/>
    <s v="Above 1.2"/>
  </r>
  <r>
    <s v="RF009783"/>
    <d v="2026-03-30T04:51:00"/>
    <d v="2026-03-30T00:00:00"/>
    <n v="4"/>
    <x v="1"/>
    <x v="0"/>
    <n v="4.0999999999999996"/>
    <n v="93.26"/>
    <n v="96.95"/>
    <n v="1"/>
    <n v="2"/>
    <n v="1.9"/>
    <n v="97"/>
    <s v="Low"/>
    <n v="1.244"/>
    <x v="0"/>
    <s v=""/>
    <n v="4.79"/>
    <n v="3"/>
    <n v="3.69"/>
    <n v="-0.1"/>
    <s v="Monday"/>
    <s v="0-5 min"/>
    <n v="1"/>
    <s v="Above 1.2"/>
  </r>
  <r>
    <s v="RF009784"/>
    <d v="2026-03-30T04:54:00"/>
    <d v="2026-03-30T00:00:00"/>
    <n v="4"/>
    <x v="2"/>
    <x v="0"/>
    <n v="1.6"/>
    <n v="61.79"/>
    <n v="62.76"/>
    <n v="1"/>
    <n v="3.6"/>
    <n v="1.7"/>
    <n v="126"/>
    <s v="Medium"/>
    <n v="1.1870000000000001"/>
    <x v="0"/>
    <s v=""/>
    <n v="4.24"/>
    <n v="6"/>
    <n v="0.97"/>
    <n v="-1.9"/>
    <s v="Monday"/>
    <s v="0-5 min"/>
    <n v="1"/>
    <s v="Between 1.0-1.2"/>
  </r>
  <r>
    <s v="RF009785"/>
    <d v="2026-03-30T05:14:00"/>
    <d v="2026-03-30T00:00:00"/>
    <n v="5"/>
    <x v="0"/>
    <x v="0"/>
    <n v="10.9"/>
    <n v="187.18"/>
    <n v="190.58"/>
    <n v="1"/>
    <n v="4.5999999999999996"/>
    <n v="2.2999999999999998"/>
    <n v="134"/>
    <s v="Medium"/>
    <n v="1.204"/>
    <x v="0"/>
    <s v=""/>
    <n v="4.84"/>
    <n v="3"/>
    <n v="3.4"/>
    <n v="-2.2999999999999998"/>
    <s v="Monday"/>
    <s v="0-5 min"/>
    <n v="1"/>
    <s v="Above 1.2"/>
  </r>
  <r>
    <s v="RF009786"/>
    <d v="2026-03-30T05:16:00"/>
    <d v="2026-03-30T00:00:00"/>
    <n v="5"/>
    <x v="3"/>
    <x v="0"/>
    <n v="2.2000000000000002"/>
    <n v="75.290000000000006"/>
    <n v="78.16"/>
    <n v="1"/>
    <n v="8.4"/>
    <n v="6.7"/>
    <n v="78"/>
    <s v="Low"/>
    <n v="2.2000000000000002"/>
    <x v="0"/>
    <s v=""/>
    <n v="5"/>
    <n v="2"/>
    <n v="2.87"/>
    <n v="-1.7"/>
    <s v="Monday"/>
    <s v="5-10 min"/>
    <n v="1"/>
    <s v="Above 1.2"/>
  </r>
  <r>
    <s v="RF009787"/>
    <d v="2026-03-30T05:17:00"/>
    <d v="2026-03-30T00:00:00"/>
    <n v="5"/>
    <x v="2"/>
    <x v="0"/>
    <n v="21.4"/>
    <n v="409.7"/>
    <n v="407.89"/>
    <n v="1"/>
    <n v="8.1"/>
    <n v="6.4"/>
    <n v="111"/>
    <s v="Low"/>
    <n v="1.2569999999999999"/>
    <x v="0"/>
    <s v=""/>
    <n v="4.4400000000000004"/>
    <n v="22"/>
    <n v="-1.81"/>
    <n v="-1.7"/>
    <s v="Monday"/>
    <s v="5-10 min"/>
    <n v="1"/>
    <s v="Above 1.2"/>
  </r>
  <r>
    <s v="RF009788"/>
    <d v="2026-03-30T05:20:00"/>
    <d v="2026-03-30T00:00:00"/>
    <n v="5"/>
    <x v="4"/>
    <x v="1"/>
    <n v="8.1999999999999993"/>
    <n v="150.63"/>
    <n v="146.37"/>
    <n v="1"/>
    <n v="4.0999999999999996"/>
    <n v="1"/>
    <n v="61"/>
    <s v="Low"/>
    <n v="2.1360000000000001"/>
    <x v="0"/>
    <s v=""/>
    <n v="5"/>
    <n v="0"/>
    <n v="-4.26"/>
    <n v="-3.1"/>
    <s v="Monday"/>
    <s v="0-5 min"/>
    <n v="1"/>
    <s v="Above 1.2"/>
  </r>
  <r>
    <s v="RF009789"/>
    <d v="2026-03-30T05:28:00"/>
    <d v="2026-03-30T00:00:00"/>
    <n v="5"/>
    <x v="1"/>
    <x v="0"/>
    <n v="4.0999999999999996"/>
    <n v="106.82"/>
    <n v="114.16"/>
    <n v="1"/>
    <n v="5.0999999999999996"/>
    <n v="11.1"/>
    <n v="109"/>
    <s v="Medium"/>
    <n v="1.3480000000000001"/>
    <x v="0"/>
    <s v=""/>
    <n v="4.9000000000000004"/>
    <n v="26"/>
    <n v="7.34"/>
    <n v="6"/>
    <s v="Monday"/>
    <s v="5-10 min"/>
    <n v="1"/>
    <s v="Above 1.2"/>
  </r>
  <r>
    <s v="RF009790"/>
    <d v="2026-03-30T05:54:00"/>
    <d v="2026-03-30T00:00:00"/>
    <n v="5"/>
    <x v="1"/>
    <x v="0"/>
    <n v="5"/>
    <n v="121.59"/>
    <n v="121.67"/>
    <n v="1"/>
    <n v="3"/>
    <n v="8.3000000000000007"/>
    <n v="100"/>
    <s v="Low"/>
    <n v="1.526"/>
    <x v="0"/>
    <s v=""/>
    <n v="4.57"/>
    <n v="2"/>
    <n v="0.08"/>
    <n v="5.3"/>
    <s v="Monday"/>
    <s v="0-5 min"/>
    <n v="1"/>
    <s v="Above 1.2"/>
  </r>
  <r>
    <s v="RF009791"/>
    <d v="2026-03-30T06:10:00"/>
    <d v="2026-03-30T00:00:00"/>
    <n v="6"/>
    <x v="2"/>
    <x v="0"/>
    <n v="14.9"/>
    <n v="283.19"/>
    <n v="274.63"/>
    <n v="1"/>
    <n v="4.5"/>
    <n v="8.6"/>
    <n v="120"/>
    <s v="Low"/>
    <n v="1.38"/>
    <x v="0"/>
    <s v=""/>
    <n v="4.74"/>
    <n v="2"/>
    <n v="-8.56"/>
    <n v="4.0999999999999996"/>
    <s v="Monday"/>
    <s v="0-5 min"/>
    <n v="1"/>
    <s v="Above 1.2"/>
  </r>
  <r>
    <s v="RF009792"/>
    <d v="2026-03-30T06:20:00"/>
    <d v="2026-03-30T00:00:00"/>
    <n v="6"/>
    <x v="2"/>
    <x v="0"/>
    <n v="4.5999999999999996"/>
    <n v="98.61"/>
    <n v="100.39"/>
    <n v="1"/>
    <n v="4.4000000000000004"/>
    <n v="4.7"/>
    <n v="131"/>
    <s v="Low"/>
    <n v="1.7509999999999999"/>
    <x v="0"/>
    <s v=""/>
    <n v="4.5999999999999996"/>
    <n v="53"/>
    <n v="1.78"/>
    <n v="0.3"/>
    <s v="Monday"/>
    <s v="0-5 min"/>
    <n v="1"/>
    <s v="Above 1.2"/>
  </r>
  <r>
    <s v="RF009793"/>
    <d v="2026-03-30T06:26:00"/>
    <d v="2026-03-30T00:00:00"/>
    <n v="6"/>
    <x v="4"/>
    <x v="0"/>
    <n v="4"/>
    <n v="102.98"/>
    <n v="97"/>
    <n v="1"/>
    <n v="5.0999999999999996"/>
    <n v="3.3"/>
    <n v="61"/>
    <s v="Low"/>
    <n v="2.1480000000000001"/>
    <x v="0"/>
    <s v=""/>
    <n v="4.75"/>
    <n v="6"/>
    <n v="-5.98"/>
    <n v="-1.8"/>
    <s v="Monday"/>
    <s v="5-10 min"/>
    <n v="1"/>
    <s v="Above 1.2"/>
  </r>
  <r>
    <s v="RF009794"/>
    <d v="2026-03-30T06:34:00"/>
    <d v="2026-03-30T00:00:00"/>
    <n v="6"/>
    <x v="2"/>
    <x v="0"/>
    <n v="4.9000000000000004"/>
    <n v="111.05"/>
    <n v="113.4"/>
    <n v="1"/>
    <n v="3.2"/>
    <n v="1"/>
    <n v="113"/>
    <s v="Medium"/>
    <n v="1.1919999999999999"/>
    <x v="0"/>
    <s v=""/>
    <n v="5"/>
    <n v="2"/>
    <n v="2.35"/>
    <n v="-2.2000000000000002"/>
    <s v="Monday"/>
    <s v="0-5 min"/>
    <n v="1"/>
    <s v="Between 1.0-1.2"/>
  </r>
  <r>
    <s v="RF009795"/>
    <d v="2026-03-30T06:58:00"/>
    <d v="2026-03-30T00:00:00"/>
    <n v="6"/>
    <x v="3"/>
    <x v="0"/>
    <n v="4.7"/>
    <n v="116.06"/>
    <n v="115.14"/>
    <n v="1"/>
    <n v="5.5"/>
    <n v="8.3000000000000007"/>
    <n v="64"/>
    <s v="Low"/>
    <n v="2.145"/>
    <x v="0"/>
    <s v=""/>
    <n v="4.83"/>
    <n v="22"/>
    <n v="-0.92"/>
    <n v="2.8"/>
    <s v="Monday"/>
    <s v="5-10 min"/>
    <n v="1"/>
    <s v="Above 1.2"/>
  </r>
  <r>
    <s v="RF009796"/>
    <d v="2026-03-30T07:04:00"/>
    <d v="2026-03-30T00:00:00"/>
    <n v="7"/>
    <x v="1"/>
    <x v="0"/>
    <n v="6.1"/>
    <n v="126.45"/>
    <n v="117.86"/>
    <n v="1"/>
    <n v="5.5"/>
    <n v="5.0999999999999996"/>
    <n v="92"/>
    <s v="Low"/>
    <n v="1.546"/>
    <x v="0"/>
    <s v=""/>
    <n v="4.66"/>
    <n v="8"/>
    <n v="-8.59"/>
    <n v="-0.4"/>
    <s v="Monday"/>
    <s v="5-10 min"/>
    <n v="1"/>
    <s v="Above 1.2"/>
  </r>
  <r>
    <s v="RF009797"/>
    <d v="2026-03-30T07:31:00"/>
    <d v="2026-03-30T00:00:00"/>
    <n v="7"/>
    <x v="1"/>
    <x v="1"/>
    <n v="4.7"/>
    <n v="120.31"/>
    <n v="120.62"/>
    <n v="1"/>
    <n v="2.6"/>
    <n v="8.6"/>
    <n v="103"/>
    <s v="Medium"/>
    <n v="1.107"/>
    <x v="0"/>
    <s v=""/>
    <n v="4.8"/>
    <n v="0"/>
    <n v="0.31"/>
    <n v="6"/>
    <s v="Monday"/>
    <s v="0-5 min"/>
    <n v="1"/>
    <s v="Between 1.0-1.2"/>
  </r>
  <r>
    <s v="RF009798"/>
    <d v="2026-03-30T07:33:00"/>
    <d v="2026-03-30T00:00:00"/>
    <n v="7"/>
    <x v="0"/>
    <x v="0"/>
    <n v="13.4"/>
    <n v="224.38"/>
    <n v="217.07"/>
    <n v="1"/>
    <n v="4.5"/>
    <n v="5.4"/>
    <n v="130"/>
    <s v="Medium"/>
    <n v="1.1830000000000001"/>
    <x v="0"/>
    <s v=""/>
    <n v="4.4400000000000004"/>
    <n v="1"/>
    <n v="-7.31"/>
    <n v="0.9"/>
    <s v="Monday"/>
    <s v="0-5 min"/>
    <n v="1"/>
    <s v="Between 1.0-1.2"/>
  </r>
  <r>
    <s v="RF009799"/>
    <d v="2026-03-30T07:39:00"/>
    <d v="2026-03-30T00:00:00"/>
    <n v="7"/>
    <x v="2"/>
    <x v="1"/>
    <n v="5.5"/>
    <n v="112.74"/>
    <n v="113.64"/>
    <n v="1"/>
    <n v="3.6"/>
    <n v="4.4000000000000004"/>
    <n v="128"/>
    <s v="Low"/>
    <n v="1.478"/>
    <x v="0"/>
    <s v=""/>
    <n v="5"/>
    <n v="0"/>
    <n v="0.9"/>
    <n v="0.8"/>
    <s v="Monday"/>
    <s v="0-5 min"/>
    <n v="1"/>
    <s v="Above 1.2"/>
  </r>
  <r>
    <s v="RF009800"/>
    <d v="2026-03-30T07:47:00"/>
    <d v="2026-03-30T00:00:00"/>
    <n v="7"/>
    <x v="1"/>
    <x v="1"/>
    <n v="3.1"/>
    <n v="86.83"/>
    <n v="85.9"/>
    <n v="1.1000000000000001"/>
    <n v="9.4"/>
    <n v="7.4"/>
    <n v="98"/>
    <s v="Medium"/>
    <n v="0.97699999999999998"/>
    <x v="0"/>
    <s v=""/>
    <n v="4.67"/>
    <n v="0"/>
    <n v="-0.93"/>
    <n v="-2"/>
    <s v="Monday"/>
    <s v="5-10 min"/>
    <n v="1"/>
    <s v="Between 0.8-1.0"/>
  </r>
  <r>
    <s v="RF009801"/>
    <d v="2026-03-30T08:42:00"/>
    <d v="2026-03-30T00:00:00"/>
    <n v="8"/>
    <x v="0"/>
    <x v="0"/>
    <n v="1.9"/>
    <n v="95.87"/>
    <n v="92.87"/>
    <n v="1.4"/>
    <n v="10.7"/>
    <n v="17.100000000000001"/>
    <n v="90"/>
    <s v="High"/>
    <n v="0.58599999999999997"/>
    <x v="0"/>
    <s v=""/>
    <n v="4.67"/>
    <n v="4"/>
    <n v="-3"/>
    <n v="6.4"/>
    <s v="Monday"/>
    <s v="10-15 min"/>
    <n v="1"/>
    <s v="Below 0.8"/>
  </r>
  <r>
    <s v="RF009802"/>
    <d v="2026-03-30T08:51:00"/>
    <d v="2026-03-30T00:00:00"/>
    <n v="8"/>
    <x v="1"/>
    <x v="0"/>
    <n v="2.4"/>
    <n v="82.6"/>
    <n v="84.02"/>
    <n v="1.1000000000000001"/>
    <n v="8"/>
    <n v="2.2999999999999998"/>
    <n v="94"/>
    <s v="Medium"/>
    <n v="0.91600000000000004"/>
    <x v="0"/>
    <s v=""/>
    <n v="4.76"/>
    <n v="25"/>
    <n v="1.42"/>
    <n v="-5.7"/>
    <s v="Monday"/>
    <s v="5-10 min"/>
    <n v="1"/>
    <s v="Between 0.8-1.0"/>
  </r>
  <r>
    <s v="RF009803"/>
    <d v="2026-03-30T09:04:00"/>
    <d v="2026-03-30T00:00:00"/>
    <n v="9"/>
    <x v="0"/>
    <x v="0"/>
    <n v="9.5"/>
    <n v="256.33"/>
    <n v="243.05"/>
    <n v="1.3"/>
    <n v="6.5"/>
    <n v="7.4"/>
    <n v="112"/>
    <s v="High"/>
    <n v="0.72399999999999998"/>
    <x v="0"/>
    <s v=""/>
    <n v="4.62"/>
    <n v="2"/>
    <n v="-13.28"/>
    <n v="0.9"/>
    <s v="Monday"/>
    <s v="5-10 min"/>
    <n v="1"/>
    <s v="Below 0.8"/>
  </r>
  <r>
    <s v="RF009804"/>
    <d v="2026-03-30T09:25:00"/>
    <d v="2026-03-30T00:00:00"/>
    <n v="9"/>
    <x v="0"/>
    <x v="0"/>
    <n v="8.1999999999999993"/>
    <n v="161.84"/>
    <m/>
    <n v="1.1000000000000001"/>
    <n v="11.9"/>
    <n v="10.6"/>
    <n v="111"/>
    <s v="High"/>
    <n v="0.66200000000000003"/>
    <x v="2"/>
    <s v="Changed plans"/>
    <n v="4.55"/>
    <n v="7"/>
    <m/>
    <n v="-1.3"/>
    <s v="Monday"/>
    <s v="10-15 min"/>
    <n v="0"/>
    <s v="Below 0.8"/>
  </r>
  <r>
    <s v="RF009805"/>
    <d v="2026-03-30T09:37:00"/>
    <d v="2026-03-30T00:00:00"/>
    <n v="9"/>
    <x v="1"/>
    <x v="1"/>
    <n v="6.9"/>
    <n v="147.43"/>
    <n v="147.84"/>
    <n v="1.1000000000000001"/>
    <n v="5.6"/>
    <n v="9.1"/>
    <n v="95"/>
    <s v="Medium"/>
    <n v="0.90400000000000003"/>
    <x v="0"/>
    <s v=""/>
    <n v="4.79"/>
    <n v="0"/>
    <n v="0.41"/>
    <n v="3.5"/>
    <s v="Monday"/>
    <s v="5-10 min"/>
    <n v="1"/>
    <s v="Between 0.8-1.0"/>
  </r>
  <r>
    <s v="RF009806"/>
    <d v="2026-03-30T09:50:00"/>
    <d v="2026-03-30T00:00:00"/>
    <n v="9"/>
    <x v="2"/>
    <x v="0"/>
    <n v="9.5"/>
    <n v="223.5"/>
    <n v="223.17"/>
    <n v="1.2"/>
    <n v="5"/>
    <n v="5.8"/>
    <n v="98"/>
    <s v="Medium"/>
    <n v="0.83"/>
    <x v="0"/>
    <s v=""/>
    <n v="4.6500000000000004"/>
    <n v="2"/>
    <n v="-0.33"/>
    <n v="0.8"/>
    <s v="Monday"/>
    <s v="0-5 min"/>
    <n v="1"/>
    <s v="Between 0.8-1.0"/>
  </r>
  <r>
    <s v="RF009807"/>
    <d v="2026-03-30T09:54:00"/>
    <d v="2026-03-30T00:00:00"/>
    <n v="9"/>
    <x v="1"/>
    <x v="0"/>
    <n v="9.5"/>
    <n v="195.18"/>
    <n v="191.81"/>
    <n v="1"/>
    <n v="10.199999999999999"/>
    <n v="8.4"/>
    <n v="90"/>
    <s v="Medium"/>
    <n v="1.109"/>
    <x v="0"/>
    <s v=""/>
    <n v="4.49"/>
    <n v="10"/>
    <n v="-3.37"/>
    <n v="-1.8"/>
    <s v="Monday"/>
    <s v="10-15 min"/>
    <n v="1"/>
    <s v="Between 1.0-1.2"/>
  </r>
  <r>
    <s v="RF009808"/>
    <d v="2026-03-30T10:42:00"/>
    <d v="2026-03-30T00:00:00"/>
    <n v="10"/>
    <x v="0"/>
    <x v="1"/>
    <n v="8.1999999999999993"/>
    <n v="172.79"/>
    <n v="167.49"/>
    <n v="1"/>
    <n v="7.5"/>
    <n v="9"/>
    <n v="100"/>
    <s v="Medium"/>
    <n v="0.83799999999999997"/>
    <x v="0"/>
    <s v=""/>
    <n v="4.92"/>
    <n v="0"/>
    <n v="-5.3"/>
    <n v="1.5"/>
    <s v="Monday"/>
    <s v="5-10 min"/>
    <n v="1"/>
    <s v="Between 0.8-1.0"/>
  </r>
  <r>
    <s v="RF009809"/>
    <d v="2026-03-30T11:09:00"/>
    <d v="2026-03-30T00:00:00"/>
    <n v="11"/>
    <x v="1"/>
    <x v="1"/>
    <n v="1.7"/>
    <n v="67.78"/>
    <m/>
    <n v="1"/>
    <n v="3.3"/>
    <m/>
    <n v="77"/>
    <s v="Medium"/>
    <n v="0.97099999999999997"/>
    <x v="3"/>
    <s v="No driver available"/>
    <n v="4.2300000000000004"/>
    <n v="0"/>
    <m/>
    <m/>
    <s v="Monday"/>
    <s v="0-5 min"/>
    <n v="0"/>
    <s v="Between 0.8-1.0"/>
  </r>
  <r>
    <s v="RF009810"/>
    <d v="2026-03-30T11:15:00"/>
    <d v="2026-03-30T00:00:00"/>
    <n v="11"/>
    <x v="0"/>
    <x v="1"/>
    <n v="1.4"/>
    <n v="71.430000000000007"/>
    <n v="72.95"/>
    <n v="1.1000000000000001"/>
    <n v="4"/>
    <n v="5.8"/>
    <n v="112"/>
    <s v="Medium"/>
    <n v="1.034"/>
    <x v="0"/>
    <s v=""/>
    <n v="4.4800000000000004"/>
    <n v="0"/>
    <n v="1.52"/>
    <n v="1.8"/>
    <s v="Monday"/>
    <s v="0-5 min"/>
    <n v="1"/>
    <s v="Between 1.0-1.2"/>
  </r>
  <r>
    <s v="RF009811"/>
    <d v="2026-03-30T11:30:00"/>
    <d v="2026-03-30T00:00:00"/>
    <n v="11"/>
    <x v="4"/>
    <x v="0"/>
    <n v="5.4"/>
    <n v="107.99"/>
    <m/>
    <n v="1"/>
    <n v="6.4"/>
    <m/>
    <n v="55"/>
    <s v="Low"/>
    <n v="1.831"/>
    <x v="3"/>
    <s v="No driver available"/>
    <n v="4.88"/>
    <n v="3"/>
    <m/>
    <m/>
    <s v="Monday"/>
    <s v="5-10 min"/>
    <n v="0"/>
    <s v="Above 1.2"/>
  </r>
  <r>
    <s v="RF009812"/>
    <d v="2026-03-30T12:10:00"/>
    <d v="2026-03-30T00:00:00"/>
    <n v="12"/>
    <x v="0"/>
    <x v="1"/>
    <n v="11.9"/>
    <n v="207.69"/>
    <n v="214.65"/>
    <n v="1"/>
    <n v="3.8"/>
    <n v="7.7"/>
    <n v="129"/>
    <s v="Medium"/>
    <n v="1.145"/>
    <x v="0"/>
    <s v=""/>
    <n v="4.66"/>
    <n v="0"/>
    <n v="6.96"/>
    <n v="3.9"/>
    <s v="Monday"/>
    <s v="0-5 min"/>
    <n v="1"/>
    <s v="Between 1.0-1.2"/>
  </r>
  <r>
    <s v="RF009813"/>
    <d v="2026-03-30T12:25:00"/>
    <d v="2026-03-30T00:00:00"/>
    <n v="12"/>
    <x v="2"/>
    <x v="0"/>
    <n v="5.3"/>
    <n v="129.06"/>
    <n v="122.65"/>
    <n v="1"/>
    <n v="5.2"/>
    <n v="4.9000000000000004"/>
    <n v="100"/>
    <s v="Medium"/>
    <n v="0.85299999999999998"/>
    <x v="0"/>
    <s v=""/>
    <n v="4.96"/>
    <n v="7"/>
    <n v="-6.41"/>
    <n v="-0.3"/>
    <s v="Monday"/>
    <s v="5-10 min"/>
    <n v="1"/>
    <s v="Between 0.8-1.0"/>
  </r>
  <r>
    <s v="RF009814"/>
    <d v="2026-03-30T13:03:00"/>
    <d v="2026-03-30T00:00:00"/>
    <n v="13"/>
    <x v="0"/>
    <x v="1"/>
    <n v="5.6"/>
    <n v="132.4"/>
    <m/>
    <n v="1"/>
    <n v="7.8"/>
    <n v="13.6"/>
    <n v="141"/>
    <s v="Low"/>
    <n v="1.633"/>
    <x v="2"/>
    <s v="Changed plans"/>
    <n v="4.95"/>
    <n v="0"/>
    <m/>
    <n v="5.8"/>
    <s v="Monday"/>
    <s v="5-10 min"/>
    <n v="0"/>
    <s v="Above 1.2"/>
  </r>
  <r>
    <s v="RF009815"/>
    <d v="2026-03-30T13:25:00"/>
    <d v="2026-03-30T00:00:00"/>
    <n v="13"/>
    <x v="0"/>
    <x v="0"/>
    <n v="8.9"/>
    <n v="196.02"/>
    <m/>
    <n v="1"/>
    <n v="2.9"/>
    <n v="3.6"/>
    <n v="112"/>
    <s v="Medium"/>
    <n v="1.008"/>
    <x v="1"/>
    <s v="Pickup too far"/>
    <n v="4.91"/>
    <n v="22"/>
    <m/>
    <n v="0.7"/>
    <s v="Monday"/>
    <s v="0-5 min"/>
    <n v="0"/>
    <s v="Between 1.0-1.2"/>
  </r>
  <r>
    <s v="RF009816"/>
    <d v="2026-03-30T13:50:00"/>
    <d v="2026-03-30T00:00:00"/>
    <n v="13"/>
    <x v="3"/>
    <x v="1"/>
    <n v="0.7"/>
    <n v="50.14"/>
    <n v="49.6"/>
    <n v="1"/>
    <n v="3.3"/>
    <n v="3.8"/>
    <n v="66"/>
    <s v="Low"/>
    <n v="2.2000000000000002"/>
    <x v="0"/>
    <s v=""/>
    <n v="5"/>
    <n v="0"/>
    <n v="-0.54"/>
    <n v="0.5"/>
    <s v="Monday"/>
    <s v="0-5 min"/>
    <n v="1"/>
    <s v="Above 1.2"/>
  </r>
  <r>
    <s v="RF009817"/>
    <d v="2026-03-30T14:21:00"/>
    <d v="2026-03-30T00:00:00"/>
    <n v="14"/>
    <x v="2"/>
    <x v="0"/>
    <n v="5.6"/>
    <n v="109.09"/>
    <n v="109.57"/>
    <n v="1"/>
    <n v="10.199999999999999"/>
    <n v="16.899999999999999"/>
    <n v="111"/>
    <s v="Low"/>
    <n v="1.298"/>
    <x v="0"/>
    <s v=""/>
    <n v="4.67"/>
    <n v="2"/>
    <n v="0.48"/>
    <n v="6.7"/>
    <s v="Monday"/>
    <s v="10-15 min"/>
    <n v="1"/>
    <s v="Above 1.2"/>
  </r>
  <r>
    <s v="RF009818"/>
    <d v="2026-03-30T14:35:00"/>
    <d v="2026-03-30T00:00:00"/>
    <n v="14"/>
    <x v="4"/>
    <x v="0"/>
    <n v="5"/>
    <n v="113.33"/>
    <n v="114.19"/>
    <n v="1"/>
    <n v="5.3"/>
    <n v="5.4"/>
    <n v="60"/>
    <s v="Low"/>
    <n v="1.532"/>
    <x v="0"/>
    <s v=""/>
    <n v="4.6900000000000004"/>
    <n v="4"/>
    <n v="0.86"/>
    <n v="0.1"/>
    <s v="Monday"/>
    <s v="5-10 min"/>
    <n v="1"/>
    <s v="Above 1.2"/>
  </r>
  <r>
    <s v="RF009819"/>
    <d v="2026-03-30T14:40:00"/>
    <d v="2026-03-30T00:00:00"/>
    <n v="14"/>
    <x v="1"/>
    <x v="0"/>
    <n v="5.8"/>
    <n v="135.65"/>
    <n v="135.79"/>
    <n v="1"/>
    <n v="5.4"/>
    <n v="8.1999999999999993"/>
    <n v="97"/>
    <s v="Low"/>
    <n v="1.5840000000000001"/>
    <x v="0"/>
    <s v=""/>
    <n v="4.7300000000000004"/>
    <n v="3"/>
    <n v="0.14000000000000001"/>
    <n v="2.8"/>
    <s v="Monday"/>
    <s v="5-10 min"/>
    <n v="1"/>
    <s v="Above 1.2"/>
  </r>
  <r>
    <s v="RF009820"/>
    <d v="2026-03-30T14:41:00"/>
    <d v="2026-03-30T00:00:00"/>
    <n v="14"/>
    <x v="3"/>
    <x v="0"/>
    <n v="16.399999999999999"/>
    <n v="296.26"/>
    <n v="283.95"/>
    <n v="1"/>
    <n v="7.6"/>
    <n v="3.1"/>
    <n v="78"/>
    <s v="Low"/>
    <n v="2.1549999999999998"/>
    <x v="0"/>
    <s v=""/>
    <n v="4.92"/>
    <n v="6"/>
    <n v="-12.31"/>
    <n v="-4.5"/>
    <s v="Monday"/>
    <s v="5-10 min"/>
    <n v="1"/>
    <s v="Above 1.2"/>
  </r>
  <r>
    <s v="RF009821"/>
    <d v="2026-03-30T14:42:00"/>
    <d v="2026-03-30T00:00:00"/>
    <n v="14"/>
    <x v="0"/>
    <x v="0"/>
    <n v="4.4000000000000004"/>
    <n v="108.35"/>
    <n v="105.75"/>
    <n v="1.1000000000000001"/>
    <n v="5.5"/>
    <n v="2.1"/>
    <n v="114"/>
    <s v="Medium"/>
    <n v="1.002"/>
    <x v="0"/>
    <s v=""/>
    <n v="4.6100000000000003"/>
    <n v="2"/>
    <n v="-2.6"/>
    <n v="-3.4"/>
    <s v="Monday"/>
    <s v="5-10 min"/>
    <n v="1"/>
    <s v="Between 1.0-1.2"/>
  </r>
  <r>
    <s v="RF009822"/>
    <d v="2026-03-30T14:44:00"/>
    <d v="2026-03-30T00:00:00"/>
    <n v="14"/>
    <x v="1"/>
    <x v="1"/>
    <n v="9"/>
    <n v="201.49"/>
    <m/>
    <n v="1.1000000000000001"/>
    <n v="7.1"/>
    <n v="10.9"/>
    <n v="95"/>
    <s v="Medium"/>
    <n v="1.1830000000000001"/>
    <x v="2"/>
    <s v="ETA too high"/>
    <n v="4.9000000000000004"/>
    <n v="0"/>
    <m/>
    <n v="3.8"/>
    <s v="Monday"/>
    <s v="5-10 min"/>
    <n v="0"/>
    <s v="Between 1.0-1.2"/>
  </r>
  <r>
    <s v="RF009823"/>
    <d v="2026-03-30T14:45:00"/>
    <d v="2026-03-30T00:00:00"/>
    <n v="14"/>
    <x v="3"/>
    <x v="0"/>
    <n v="4.5999999999999996"/>
    <n v="106.34"/>
    <n v="106.67"/>
    <n v="1"/>
    <n v="2"/>
    <n v="1"/>
    <n v="65"/>
    <s v="Low"/>
    <n v="1.927"/>
    <x v="0"/>
    <s v=""/>
    <n v="4.74"/>
    <n v="29"/>
    <n v="0.33"/>
    <n v="-1"/>
    <s v="Monday"/>
    <s v="0-5 min"/>
    <n v="1"/>
    <s v="Above 1.2"/>
  </r>
  <r>
    <s v="RF009824"/>
    <d v="2026-03-30T14:50:00"/>
    <d v="2026-03-30T00:00:00"/>
    <n v="14"/>
    <x v="4"/>
    <x v="1"/>
    <n v="3.2"/>
    <n v="85.18"/>
    <n v="82.75"/>
    <n v="1"/>
    <n v="5.4"/>
    <n v="8.3000000000000007"/>
    <n v="63"/>
    <s v="Low"/>
    <n v="1.51"/>
    <x v="0"/>
    <s v=""/>
    <n v="4.92"/>
    <n v="0"/>
    <n v="-2.4300000000000002"/>
    <n v="2.9"/>
    <s v="Monday"/>
    <s v="5-10 min"/>
    <n v="1"/>
    <s v="Above 1.2"/>
  </r>
  <r>
    <s v="RF009825"/>
    <d v="2026-03-30T14:53:00"/>
    <d v="2026-03-30T00:00:00"/>
    <n v="14"/>
    <x v="1"/>
    <x v="0"/>
    <n v="5"/>
    <n v="122.36"/>
    <n v="126.12"/>
    <n v="1"/>
    <n v="4"/>
    <n v="9"/>
    <n v="97"/>
    <s v="Low"/>
    <n v="1.4650000000000001"/>
    <x v="0"/>
    <s v=""/>
    <n v="4.9000000000000004"/>
    <n v="2"/>
    <n v="3.76"/>
    <n v="5"/>
    <s v="Monday"/>
    <s v="0-5 min"/>
    <n v="1"/>
    <s v="Above 1.2"/>
  </r>
  <r>
    <s v="RF009826"/>
    <d v="2026-03-30T15:05:00"/>
    <d v="2026-03-30T00:00:00"/>
    <n v="15"/>
    <x v="2"/>
    <x v="0"/>
    <n v="12.5"/>
    <n v="205.81"/>
    <n v="206.08"/>
    <n v="1"/>
    <n v="5.6"/>
    <n v="3.1"/>
    <n v="109"/>
    <s v="Medium"/>
    <n v="1.032"/>
    <x v="0"/>
    <s v=""/>
    <n v="4.6900000000000004"/>
    <n v="3"/>
    <n v="0.27"/>
    <n v="-2.5"/>
    <s v="Monday"/>
    <s v="5-10 min"/>
    <n v="1"/>
    <s v="Between 1.0-1.2"/>
  </r>
  <r>
    <s v="RF009827"/>
    <d v="2026-03-30T15:20:00"/>
    <d v="2026-03-30T00:00:00"/>
    <n v="15"/>
    <x v="2"/>
    <x v="1"/>
    <n v="10.6"/>
    <n v="190.45"/>
    <m/>
    <n v="1"/>
    <n v="2"/>
    <n v="10.1"/>
    <n v="91"/>
    <s v="Medium"/>
    <n v="0.95099999999999996"/>
    <x v="2"/>
    <s v="Changed plans"/>
    <n v="5"/>
    <n v="0"/>
    <m/>
    <n v="8.1"/>
    <s v="Monday"/>
    <s v="0-5 min"/>
    <n v="0"/>
    <s v="Between 0.8-1.0"/>
  </r>
  <r>
    <s v="RF009828"/>
    <d v="2026-03-30T15:42:00"/>
    <d v="2026-03-30T00:00:00"/>
    <n v="15"/>
    <x v="0"/>
    <x v="0"/>
    <n v="4.5"/>
    <n v="109.33"/>
    <n v="114.8"/>
    <n v="1.1000000000000001"/>
    <n v="2.5"/>
    <n v="1"/>
    <n v="111"/>
    <s v="Medium"/>
    <n v="0.86"/>
    <x v="0"/>
    <s v=""/>
    <n v="4.91"/>
    <n v="1"/>
    <n v="5.47"/>
    <n v="-1.5"/>
    <s v="Monday"/>
    <s v="0-5 min"/>
    <n v="1"/>
    <s v="Between 0.8-1.0"/>
  </r>
  <r>
    <s v="RF009829"/>
    <d v="2026-03-30T16:22:00"/>
    <d v="2026-03-30T00:00:00"/>
    <n v="16"/>
    <x v="3"/>
    <x v="1"/>
    <n v="2.2999999999999998"/>
    <n v="80.66"/>
    <n v="81.55"/>
    <n v="1.1000000000000001"/>
    <n v="5.5"/>
    <n v="7.4"/>
    <n v="53"/>
    <s v="Medium"/>
    <n v="0.85799999999999998"/>
    <x v="0"/>
    <s v=""/>
    <n v="4.3600000000000003"/>
    <n v="0"/>
    <n v="0.89"/>
    <n v="1.9"/>
    <s v="Monday"/>
    <s v="5-10 min"/>
    <n v="1"/>
    <s v="Between 0.8-1.0"/>
  </r>
  <r>
    <s v="RF009830"/>
    <d v="2026-03-30T16:23:00"/>
    <d v="2026-03-30T00:00:00"/>
    <n v="16"/>
    <x v="4"/>
    <x v="0"/>
    <n v="10.1"/>
    <n v="166.7"/>
    <n v="164.28"/>
    <n v="1"/>
    <n v="6.4"/>
    <n v="10.6"/>
    <n v="50"/>
    <s v="Low"/>
    <n v="1.446"/>
    <x v="0"/>
    <s v=""/>
    <n v="4.3099999999999996"/>
    <n v="1"/>
    <n v="-2.42"/>
    <n v="4.2"/>
    <s v="Monday"/>
    <s v="5-10 min"/>
    <n v="1"/>
    <s v="Above 1.2"/>
  </r>
  <r>
    <s v="RF009831"/>
    <d v="2026-03-30T16:27:00"/>
    <d v="2026-03-30T00:00:00"/>
    <n v="16"/>
    <x v="3"/>
    <x v="0"/>
    <n v="9.8000000000000007"/>
    <n v="172.85"/>
    <m/>
    <n v="1"/>
    <n v="2.1"/>
    <m/>
    <n v="54"/>
    <s v="Low"/>
    <n v="1.2270000000000001"/>
    <x v="3"/>
    <s v="No driver available"/>
    <n v="4.5199999999999996"/>
    <n v="8"/>
    <m/>
    <m/>
    <s v="Monday"/>
    <s v="0-5 min"/>
    <n v="0"/>
    <s v="Above 1.2"/>
  </r>
  <r>
    <s v="RF009832"/>
    <d v="2026-03-30T16:46:00"/>
    <d v="2026-03-30T00:00:00"/>
    <n v="16"/>
    <x v="1"/>
    <x v="1"/>
    <n v="5.6"/>
    <n v="131.03"/>
    <n v="125.53"/>
    <n v="1"/>
    <n v="3.7"/>
    <n v="6.5"/>
    <n v="79"/>
    <s v="Low"/>
    <n v="1.0269999999999999"/>
    <x v="0"/>
    <s v=""/>
    <n v="4.71"/>
    <n v="0"/>
    <n v="-5.5"/>
    <n v="2.8"/>
    <s v="Monday"/>
    <s v="0-5 min"/>
    <n v="1"/>
    <s v="Between 1.0-1.2"/>
  </r>
  <r>
    <s v="RF009833"/>
    <d v="2026-03-30T16:56:00"/>
    <d v="2026-03-30T00:00:00"/>
    <n v="16"/>
    <x v="2"/>
    <x v="0"/>
    <n v="2.2999999999999998"/>
    <n v="69.05"/>
    <m/>
    <n v="1"/>
    <n v="5.7"/>
    <n v="4.5999999999999996"/>
    <n v="96"/>
    <s v="Medium"/>
    <n v="0.97099999999999997"/>
    <x v="2"/>
    <s v="Changed plans"/>
    <n v="4.95"/>
    <n v="2"/>
    <m/>
    <n v="-1.1000000000000001"/>
    <s v="Monday"/>
    <s v="5-10 min"/>
    <n v="0"/>
    <s v="Between 0.8-1.0"/>
  </r>
  <r>
    <s v="RF009834"/>
    <d v="2026-03-30T16:59:00"/>
    <d v="2026-03-30T00:00:00"/>
    <n v="16"/>
    <x v="0"/>
    <x v="1"/>
    <n v="10.6"/>
    <n v="192.85"/>
    <m/>
    <n v="1"/>
    <n v="5.2"/>
    <n v="5"/>
    <n v="105"/>
    <s v="Medium"/>
    <n v="0.9"/>
    <x v="2"/>
    <s v="ETA too high"/>
    <n v="4.6500000000000004"/>
    <n v="0"/>
    <m/>
    <n v="-0.2"/>
    <s v="Monday"/>
    <s v="5-10 min"/>
    <n v="0"/>
    <s v="Between 0.8-1.0"/>
  </r>
  <r>
    <s v="RF009835"/>
    <d v="2026-03-30T17:02:00"/>
    <d v="2026-03-30T00:00:00"/>
    <n v="17"/>
    <x v="4"/>
    <x v="1"/>
    <n v="6.3"/>
    <n v="138.41999999999999"/>
    <n v="138.05000000000001"/>
    <n v="1"/>
    <n v="7.4"/>
    <n v="9.3000000000000007"/>
    <n v="47"/>
    <s v="Low"/>
    <n v="1.163"/>
    <x v="0"/>
    <s v=""/>
    <n v="4.6500000000000004"/>
    <n v="0"/>
    <n v="-0.37"/>
    <n v="1.9"/>
    <s v="Monday"/>
    <s v="5-10 min"/>
    <n v="1"/>
    <s v="Between 1.0-1.2"/>
  </r>
  <r>
    <s v="RF009836"/>
    <d v="2026-03-30T17:06:00"/>
    <d v="2026-03-30T00:00:00"/>
    <n v="17"/>
    <x v="3"/>
    <x v="0"/>
    <n v="6.2"/>
    <n v="139.38"/>
    <n v="128.08000000000001"/>
    <n v="1"/>
    <n v="7.6"/>
    <n v="10.4"/>
    <n v="49"/>
    <s v="Low"/>
    <n v="1.1659999999999999"/>
    <x v="0"/>
    <s v=""/>
    <n v="4.78"/>
    <n v="2"/>
    <n v="-11.3"/>
    <n v="2.8"/>
    <s v="Monday"/>
    <s v="5-10 min"/>
    <n v="1"/>
    <s v="Between 1.0-1.2"/>
  </r>
  <r>
    <s v="RF009837"/>
    <d v="2026-03-30T17:26:00"/>
    <d v="2026-03-30T00:00:00"/>
    <n v="17"/>
    <x v="1"/>
    <x v="1"/>
    <n v="15.1"/>
    <n v="285.3"/>
    <m/>
    <n v="1"/>
    <n v="3.3"/>
    <n v="1"/>
    <n v="78"/>
    <s v="Medium"/>
    <n v="0.95499999999999996"/>
    <x v="2"/>
    <s v="Changed plans"/>
    <n v="5"/>
    <n v="0"/>
    <m/>
    <n v="-2.2999999999999998"/>
    <s v="Monday"/>
    <s v="0-5 min"/>
    <n v="0"/>
    <s v="Between 0.8-1.0"/>
  </r>
  <r>
    <s v="RF009838"/>
    <d v="2026-03-30T17:45:00"/>
    <d v="2026-03-30T00:00:00"/>
    <n v="17"/>
    <x v="3"/>
    <x v="0"/>
    <n v="6.4"/>
    <n v="150.85"/>
    <n v="150.63"/>
    <n v="1.1000000000000001"/>
    <n v="5.0999999999999996"/>
    <n v="7.5"/>
    <n v="49"/>
    <s v="Low"/>
    <n v="1.756"/>
    <x v="0"/>
    <s v=""/>
    <n v="4.79"/>
    <n v="64"/>
    <n v="-0.22"/>
    <n v="2.4"/>
    <s v="Monday"/>
    <s v="5-10 min"/>
    <n v="1"/>
    <s v="Above 1.2"/>
  </r>
  <r>
    <s v="RF009839"/>
    <d v="2026-03-30T17:49:00"/>
    <d v="2026-03-30T00:00:00"/>
    <n v="17"/>
    <x v="1"/>
    <x v="0"/>
    <n v="10.1"/>
    <n v="241.72"/>
    <n v="243.67"/>
    <n v="1.2"/>
    <n v="6.3"/>
    <n v="5.7"/>
    <n v="73"/>
    <s v="Medium"/>
    <n v="0.67700000000000005"/>
    <x v="0"/>
    <s v=""/>
    <n v="4.67"/>
    <n v="11"/>
    <n v="1.95"/>
    <n v="-0.6"/>
    <s v="Monday"/>
    <s v="5-10 min"/>
    <n v="1"/>
    <s v="Below 0.8"/>
  </r>
  <r>
    <s v="RF009840"/>
    <d v="2026-03-30T18:09:00"/>
    <d v="2026-03-30T00:00:00"/>
    <n v="18"/>
    <x v="0"/>
    <x v="1"/>
    <n v="13.3"/>
    <n v="328.22"/>
    <m/>
    <n v="1.3"/>
    <n v="11.7"/>
    <n v="10.7"/>
    <n v="96"/>
    <s v="High"/>
    <n v="0.54100000000000004"/>
    <x v="2"/>
    <s v="ETA too high"/>
    <n v="4.5"/>
    <n v="0"/>
    <m/>
    <n v="-1"/>
    <s v="Monday"/>
    <s v="10-15 min"/>
    <n v="0"/>
    <s v="Below 0.8"/>
  </r>
  <r>
    <s v="RF009841"/>
    <d v="2026-03-30T19:02:00"/>
    <d v="2026-03-30T00:00:00"/>
    <n v="19"/>
    <x v="0"/>
    <x v="0"/>
    <n v="4.2"/>
    <n v="148.36000000000001"/>
    <n v="150.06"/>
    <n v="1.4"/>
    <n v="11.3"/>
    <n v="16.2"/>
    <n v="67"/>
    <s v="High"/>
    <n v="0.41499999999999998"/>
    <x v="0"/>
    <s v=""/>
    <n v="4.47"/>
    <n v="8"/>
    <n v="1.7"/>
    <n v="4.9000000000000004"/>
    <s v="Monday"/>
    <s v="10-15 min"/>
    <n v="1"/>
    <s v="Below 0.8"/>
  </r>
  <r>
    <s v="RF009842"/>
    <d v="2026-03-30T19:02:00"/>
    <d v="2026-03-30T00:00:00"/>
    <n v="19"/>
    <x v="3"/>
    <x v="1"/>
    <n v="2.9"/>
    <n v="79.87"/>
    <n v="81.55"/>
    <n v="1"/>
    <n v="3.6"/>
    <n v="3.8"/>
    <n v="68"/>
    <s v="Low"/>
    <n v="1.5269999999999999"/>
    <x v="0"/>
    <s v=""/>
    <n v="4.42"/>
    <n v="0"/>
    <n v="1.68"/>
    <n v="0.2"/>
    <s v="Monday"/>
    <s v="0-5 min"/>
    <n v="1"/>
    <s v="Above 1.2"/>
  </r>
  <r>
    <s v="RF009843"/>
    <d v="2026-03-30T19:06:00"/>
    <d v="2026-03-30T00:00:00"/>
    <n v="19"/>
    <x v="3"/>
    <x v="0"/>
    <n v="7.4"/>
    <n v="148.06"/>
    <n v="143.65"/>
    <n v="1.1000000000000001"/>
    <n v="8.4"/>
    <n v="9.1"/>
    <n v="55"/>
    <s v="Low"/>
    <n v="1.337"/>
    <x v="0"/>
    <s v=""/>
    <n v="4.82"/>
    <n v="10"/>
    <n v="-4.41"/>
    <n v="0.7"/>
    <s v="Monday"/>
    <s v="5-10 min"/>
    <n v="1"/>
    <s v="Above 1.2"/>
  </r>
  <r>
    <s v="RF009844"/>
    <d v="2026-03-30T19:07:00"/>
    <d v="2026-03-30T00:00:00"/>
    <n v="19"/>
    <x v="1"/>
    <x v="0"/>
    <n v="19.5"/>
    <n v="364.85"/>
    <n v="357.31"/>
    <n v="1"/>
    <n v="2.8"/>
    <n v="5.0999999999999996"/>
    <n v="77"/>
    <s v="Low"/>
    <n v="0.99"/>
    <x v="0"/>
    <s v=""/>
    <n v="4.78"/>
    <n v="15"/>
    <n v="-7.54"/>
    <n v="2.2999999999999998"/>
    <s v="Monday"/>
    <s v="0-5 min"/>
    <n v="1"/>
    <s v="Between 0.8-1.0"/>
  </r>
  <r>
    <s v="RF009845"/>
    <d v="2026-03-30T19:07:00"/>
    <d v="2026-03-30T00:00:00"/>
    <n v="19"/>
    <x v="0"/>
    <x v="0"/>
    <n v="5.7"/>
    <n v="178.44"/>
    <n v="196.83"/>
    <n v="1.4"/>
    <n v="7.7"/>
    <n v="10.6"/>
    <n v="91"/>
    <s v="High"/>
    <n v="0.56399999999999995"/>
    <x v="0"/>
    <s v=""/>
    <n v="4.84"/>
    <n v="39"/>
    <n v="18.39"/>
    <n v="2.9"/>
    <s v="Monday"/>
    <s v="5-10 min"/>
    <n v="1"/>
    <s v="Below 0.8"/>
  </r>
  <r>
    <s v="RF009846"/>
    <d v="2026-03-30T19:16:00"/>
    <d v="2026-03-30T00:00:00"/>
    <n v="19"/>
    <x v="0"/>
    <x v="0"/>
    <n v="3"/>
    <n v="127.75"/>
    <n v="131.81"/>
    <n v="1.4"/>
    <n v="6.5"/>
    <n v="7.5"/>
    <n v="98"/>
    <s v="High"/>
    <n v="0.57199999999999995"/>
    <x v="0"/>
    <s v=""/>
    <n v="4.9000000000000004"/>
    <n v="4"/>
    <n v="4.0599999999999996"/>
    <n v="1"/>
    <s v="Monday"/>
    <s v="5-10 min"/>
    <n v="1"/>
    <s v="Below 0.8"/>
  </r>
  <r>
    <s v="RF009847"/>
    <d v="2026-03-30T19:17:00"/>
    <d v="2026-03-30T00:00:00"/>
    <n v="19"/>
    <x v="0"/>
    <x v="0"/>
    <n v="3.3"/>
    <n v="118.3"/>
    <n v="122.56"/>
    <n v="1.3"/>
    <n v="7.7"/>
    <n v="8.6999999999999993"/>
    <n v="83"/>
    <s v="High"/>
    <n v="0.54"/>
    <x v="0"/>
    <s v=""/>
    <n v="4.75"/>
    <n v="8"/>
    <n v="4.26"/>
    <n v="1"/>
    <s v="Monday"/>
    <s v="5-10 min"/>
    <n v="1"/>
    <s v="Below 0.8"/>
  </r>
  <r>
    <s v="RF009848"/>
    <d v="2026-03-30T19:23:00"/>
    <d v="2026-03-30T00:00:00"/>
    <n v="19"/>
    <x v="3"/>
    <x v="1"/>
    <n v="4.7"/>
    <n v="111.77"/>
    <n v="105.59"/>
    <n v="1"/>
    <n v="2"/>
    <n v="1"/>
    <n v="55"/>
    <s v="Medium"/>
    <n v="0.92300000000000004"/>
    <x v="0"/>
    <s v=""/>
    <n v="4.53"/>
    <n v="0"/>
    <n v="-6.18"/>
    <n v="-1"/>
    <s v="Monday"/>
    <s v="0-5 min"/>
    <n v="1"/>
    <s v="Between 0.8-1.0"/>
  </r>
  <r>
    <s v="RF009849"/>
    <d v="2026-03-30T19:27:00"/>
    <d v="2026-03-30T00:00:00"/>
    <n v="19"/>
    <x v="0"/>
    <x v="0"/>
    <n v="5.7"/>
    <n v="197.71"/>
    <n v="205.89"/>
    <n v="1.4"/>
    <n v="9"/>
    <n v="10.6"/>
    <n v="77"/>
    <s v="High"/>
    <n v="0.48699999999999999"/>
    <x v="0"/>
    <s v=""/>
    <n v="4.59"/>
    <n v="21"/>
    <n v="8.18"/>
    <n v="1.6"/>
    <s v="Monday"/>
    <s v="5-10 min"/>
    <n v="1"/>
    <s v="Below 0.8"/>
  </r>
  <r>
    <s v="RF009850"/>
    <d v="2026-03-30T19:41:00"/>
    <d v="2026-03-30T00:00:00"/>
    <n v="19"/>
    <x v="0"/>
    <x v="1"/>
    <n v="8.9"/>
    <n v="188.98"/>
    <n v="176.41"/>
    <n v="1.2"/>
    <n v="4.5"/>
    <n v="6.4"/>
    <n v="82"/>
    <s v="Medium"/>
    <n v="0.59099999999999997"/>
    <x v="0"/>
    <s v=""/>
    <n v="4.74"/>
    <n v="0"/>
    <n v="-12.57"/>
    <n v="1.9"/>
    <s v="Monday"/>
    <s v="0-5 min"/>
    <n v="1"/>
    <s v="Below 0.8"/>
  </r>
  <r>
    <s v="RF009851"/>
    <d v="2026-03-30T19:48:00"/>
    <d v="2026-03-30T00:00:00"/>
    <n v="19"/>
    <x v="1"/>
    <x v="0"/>
    <n v="7.9"/>
    <n v="180.23"/>
    <m/>
    <n v="1.2"/>
    <n v="7"/>
    <n v="11"/>
    <n v="68"/>
    <s v="Medium"/>
    <n v="0.621"/>
    <x v="2"/>
    <s v="ETA too high"/>
    <n v="4.6399999999999997"/>
    <n v="21"/>
    <m/>
    <n v="4"/>
    <s v="Monday"/>
    <s v="5-10 min"/>
    <n v="0"/>
    <s v="Below 0.8"/>
  </r>
  <r>
    <s v="RF009852"/>
    <d v="2026-03-30T19:54:00"/>
    <d v="2026-03-30T00:00:00"/>
    <n v="19"/>
    <x v="2"/>
    <x v="0"/>
    <n v="13.9"/>
    <n v="299.85000000000002"/>
    <n v="308.45999999999998"/>
    <n v="1.3"/>
    <n v="10"/>
    <n v="14.5"/>
    <n v="104"/>
    <s v="High"/>
    <n v="0.73899999999999999"/>
    <x v="0"/>
    <s v=""/>
    <n v="4.3499999999999996"/>
    <n v="16"/>
    <n v="8.61"/>
    <n v="4.5"/>
    <s v="Monday"/>
    <s v="5-10 min"/>
    <n v="1"/>
    <s v="Below 0.8"/>
  </r>
  <r>
    <s v="RF009853"/>
    <d v="2026-03-30T20:01:00"/>
    <d v="2026-03-30T00:00:00"/>
    <n v="20"/>
    <x v="2"/>
    <x v="1"/>
    <n v="6.1"/>
    <n v="156.78"/>
    <n v="165.34"/>
    <n v="1.1000000000000001"/>
    <n v="6.7"/>
    <n v="5.6"/>
    <n v="82"/>
    <s v="Medium"/>
    <n v="0.78700000000000003"/>
    <x v="0"/>
    <s v=""/>
    <n v="4.58"/>
    <n v="0"/>
    <n v="8.56"/>
    <n v="-1.1000000000000001"/>
    <s v="Monday"/>
    <s v="5-10 min"/>
    <n v="1"/>
    <s v="Below 0.8"/>
  </r>
  <r>
    <s v="RF009854"/>
    <d v="2026-03-30T20:19:00"/>
    <d v="2026-03-30T00:00:00"/>
    <n v="20"/>
    <x v="0"/>
    <x v="0"/>
    <n v="8.5"/>
    <n v="199.56"/>
    <n v="190.92"/>
    <n v="1.3"/>
    <n v="12.2"/>
    <n v="16.3"/>
    <n v="106"/>
    <s v="High"/>
    <n v="0.68700000000000006"/>
    <x v="0"/>
    <s v=""/>
    <n v="5"/>
    <n v="26"/>
    <n v="-8.64"/>
    <n v="4.0999999999999996"/>
    <s v="Monday"/>
    <s v="10-15 min"/>
    <n v="1"/>
    <s v="Below 0.8"/>
  </r>
  <r>
    <s v="RF009855"/>
    <d v="2026-03-30T20:23:00"/>
    <d v="2026-03-30T00:00:00"/>
    <n v="20"/>
    <x v="2"/>
    <x v="0"/>
    <n v="14.8"/>
    <n v="343.31"/>
    <n v="328.98"/>
    <n v="1.2"/>
    <n v="9.6999999999999993"/>
    <n v="7.4"/>
    <n v="72"/>
    <s v="Medium"/>
    <n v="0.61799999999999999"/>
    <x v="0"/>
    <s v=""/>
    <n v="4.76"/>
    <n v="83"/>
    <n v="-14.33"/>
    <n v="-2.2999999999999998"/>
    <s v="Monday"/>
    <s v="5-10 min"/>
    <n v="1"/>
    <s v="Below 0.8"/>
  </r>
  <r>
    <s v="RF009856"/>
    <d v="2026-03-30T20:35:00"/>
    <d v="2026-03-30T00:00:00"/>
    <n v="20"/>
    <x v="1"/>
    <x v="0"/>
    <n v="6.8"/>
    <n v="154.26"/>
    <m/>
    <n v="1.2"/>
    <n v="8"/>
    <m/>
    <n v="79"/>
    <s v="Medium"/>
    <n v="0.90200000000000002"/>
    <x v="3"/>
    <s v="No driver available"/>
    <n v="4.74"/>
    <n v="1"/>
    <m/>
    <m/>
    <s v="Monday"/>
    <s v="5-10 min"/>
    <n v="0"/>
    <s v="Between 0.8-1.0"/>
  </r>
  <r>
    <s v="RF009857"/>
    <d v="2026-03-30T21:19:00"/>
    <d v="2026-03-30T00:00:00"/>
    <n v="21"/>
    <x v="1"/>
    <x v="0"/>
    <n v="0.8"/>
    <n v="53.93"/>
    <n v="49.18"/>
    <n v="1"/>
    <n v="3.7"/>
    <n v="8"/>
    <n v="100"/>
    <s v="Medium"/>
    <n v="1.149"/>
    <x v="0"/>
    <s v=""/>
    <n v="4.5599999999999996"/>
    <n v="13"/>
    <n v="-4.75"/>
    <n v="4.3"/>
    <s v="Monday"/>
    <s v="0-5 min"/>
    <n v="1"/>
    <s v="Between 1.0-1.2"/>
  </r>
  <r>
    <s v="RF009858"/>
    <d v="2026-03-30T21:30:00"/>
    <d v="2026-03-30T00:00:00"/>
    <n v="21"/>
    <x v="0"/>
    <x v="0"/>
    <n v="5.3"/>
    <n v="123.29"/>
    <n v="124.1"/>
    <n v="1.1000000000000001"/>
    <n v="5.2"/>
    <n v="10"/>
    <n v="117"/>
    <s v="Medium"/>
    <n v="0.875"/>
    <x v="0"/>
    <s v=""/>
    <n v="4.43"/>
    <n v="1"/>
    <n v="0.81"/>
    <n v="4.8"/>
    <s v="Monday"/>
    <s v="5-10 min"/>
    <n v="1"/>
    <s v="Between 0.8-1.0"/>
  </r>
  <r>
    <s v="RF009859"/>
    <d v="2026-03-30T21:56:00"/>
    <d v="2026-03-30T00:00:00"/>
    <n v="21"/>
    <x v="0"/>
    <x v="0"/>
    <n v="5.9"/>
    <n v="151.9"/>
    <m/>
    <n v="1.3"/>
    <n v="8.4"/>
    <n v="11"/>
    <n v="87"/>
    <s v="Medium"/>
    <n v="0.61199999999999999"/>
    <x v="2"/>
    <s v="ETA too high"/>
    <n v="4.7300000000000004"/>
    <n v="19"/>
    <m/>
    <n v="2.6"/>
    <s v="Monday"/>
    <s v="5-10 min"/>
    <n v="0"/>
    <s v="Below 0.8"/>
  </r>
  <r>
    <s v="RF009860"/>
    <d v="2026-03-30T22:01:00"/>
    <d v="2026-03-30T00:00:00"/>
    <n v="22"/>
    <x v="3"/>
    <x v="1"/>
    <n v="3.1"/>
    <n v="90.93"/>
    <n v="88.6"/>
    <n v="1"/>
    <n v="3.4"/>
    <n v="7.7"/>
    <n v="64"/>
    <s v="Low"/>
    <n v="1.9359999999999999"/>
    <x v="0"/>
    <s v=""/>
    <n v="4.79"/>
    <n v="0"/>
    <n v="-2.33"/>
    <n v="4.3"/>
    <s v="Monday"/>
    <s v="0-5 min"/>
    <n v="1"/>
    <s v="Above 1.2"/>
  </r>
  <r>
    <s v="RF009861"/>
    <d v="2026-03-30T22:07:00"/>
    <d v="2026-03-30T00:00:00"/>
    <n v="22"/>
    <x v="0"/>
    <x v="0"/>
    <n v="1.8"/>
    <n v="80.150000000000006"/>
    <m/>
    <n v="1.1000000000000001"/>
    <n v="5.3"/>
    <n v="7.4"/>
    <n v="113"/>
    <s v="Medium"/>
    <n v="0.89500000000000002"/>
    <x v="1"/>
    <s v="Pickup too far"/>
    <n v="4.43"/>
    <n v="4"/>
    <m/>
    <n v="2.1"/>
    <s v="Monday"/>
    <s v="5-10 min"/>
    <n v="0"/>
    <s v="Between 0.8-1.0"/>
  </r>
  <r>
    <s v="RF009862"/>
    <d v="2026-03-30T22:22:00"/>
    <d v="2026-03-30T00:00:00"/>
    <n v="22"/>
    <x v="2"/>
    <x v="1"/>
    <n v="2.2000000000000002"/>
    <n v="78.69"/>
    <n v="76.56"/>
    <n v="1.1000000000000001"/>
    <n v="6.9"/>
    <n v="6.3"/>
    <n v="121"/>
    <s v="Low"/>
    <n v="1.4870000000000001"/>
    <x v="0"/>
    <s v=""/>
    <n v="4.8899999999999997"/>
    <n v="0"/>
    <n v="-2.13"/>
    <n v="-0.6"/>
    <s v="Monday"/>
    <s v="5-10 min"/>
    <n v="1"/>
    <s v="Above 1.2"/>
  </r>
  <r>
    <s v="RF009863"/>
    <d v="2026-03-30T22:27:00"/>
    <d v="2026-03-30T00:00:00"/>
    <n v="22"/>
    <x v="3"/>
    <x v="0"/>
    <n v="15.1"/>
    <n v="273.47000000000003"/>
    <n v="286.08999999999997"/>
    <n v="1"/>
    <n v="4.8"/>
    <n v="9.3000000000000007"/>
    <n v="63"/>
    <s v="Low"/>
    <n v="1.621"/>
    <x v="0"/>
    <s v=""/>
    <n v="4.62"/>
    <n v="7"/>
    <n v="12.62"/>
    <n v="4.5"/>
    <s v="Monday"/>
    <s v="0-5 min"/>
    <n v="1"/>
    <s v="Above 1.2"/>
  </r>
  <r>
    <s v="RF009864"/>
    <d v="2026-03-30T22:54:00"/>
    <d v="2026-03-30T00:00:00"/>
    <n v="22"/>
    <x v="0"/>
    <x v="0"/>
    <n v="9.1999999999999993"/>
    <n v="182.52"/>
    <n v="187.55"/>
    <n v="1.1000000000000001"/>
    <n v="2.1"/>
    <n v="1"/>
    <n v="101"/>
    <s v="Medium"/>
    <n v="0.875"/>
    <x v="0"/>
    <s v=""/>
    <n v="4.79"/>
    <n v="9"/>
    <n v="5.03"/>
    <n v="-1.1000000000000001"/>
    <s v="Monday"/>
    <s v="0-5 min"/>
    <n v="1"/>
    <s v="Between 0.8-1.0"/>
  </r>
  <r>
    <s v="RF009865"/>
    <d v="2026-03-30T23:02:00"/>
    <d v="2026-03-30T00:00:00"/>
    <n v="23"/>
    <x v="0"/>
    <x v="0"/>
    <n v="2"/>
    <n v="76.56"/>
    <m/>
    <n v="1"/>
    <n v="6.2"/>
    <n v="8.6999999999999993"/>
    <n v="121"/>
    <s v="Medium"/>
    <n v="0.95399999999999996"/>
    <x v="2"/>
    <s v="Fare too high"/>
    <n v="4.7300000000000004"/>
    <n v="7"/>
    <m/>
    <n v="2.5"/>
    <s v="Monday"/>
    <s v="5-10 min"/>
    <n v="0"/>
    <s v="Between 0.8-1.0"/>
  </r>
  <r>
    <s v="RF009866"/>
    <d v="2026-03-30T23:23:00"/>
    <d v="2026-03-30T00:00:00"/>
    <n v="23"/>
    <x v="0"/>
    <x v="0"/>
    <n v="4.5"/>
    <n v="117.14"/>
    <m/>
    <n v="1"/>
    <n v="3.4"/>
    <n v="2.9"/>
    <n v="115"/>
    <s v="Medium"/>
    <n v="1.0329999999999999"/>
    <x v="1"/>
    <s v="Driver unavailable"/>
    <n v="4.7"/>
    <n v="4"/>
    <m/>
    <n v="-0.5"/>
    <s v="Monday"/>
    <s v="0-5 min"/>
    <n v="0"/>
    <s v="Between 1.0-1.2"/>
  </r>
  <r>
    <s v="RF009867"/>
    <d v="2026-03-31T00:24:00"/>
    <d v="2026-03-31T00:00:00"/>
    <n v="0"/>
    <x v="3"/>
    <x v="0"/>
    <n v="0.7"/>
    <n v="49.85"/>
    <n v="49.23"/>
    <n v="1"/>
    <n v="3.1"/>
    <n v="4"/>
    <n v="55"/>
    <s v="Low"/>
    <n v="1.575"/>
    <x v="0"/>
    <s v=""/>
    <n v="5"/>
    <n v="3"/>
    <n v="-0.62"/>
    <n v="0.9"/>
    <s v="Tuesday"/>
    <s v="0-5 min"/>
    <n v="1"/>
    <s v="Above 1.2"/>
  </r>
  <r>
    <s v="RF009868"/>
    <d v="2026-03-31T00:25:00"/>
    <d v="2026-03-31T00:00:00"/>
    <n v="0"/>
    <x v="0"/>
    <x v="1"/>
    <n v="5.0999999999999996"/>
    <n v="152.76"/>
    <n v="157.21"/>
    <n v="1.2"/>
    <n v="9.8000000000000007"/>
    <n v="17.7"/>
    <n v="124"/>
    <s v="Medium"/>
    <n v="0.94799999999999995"/>
    <x v="0"/>
    <s v=""/>
    <n v="4.83"/>
    <n v="0"/>
    <n v="4.45"/>
    <n v="7.9"/>
    <s v="Tuesday"/>
    <s v="5-10 min"/>
    <n v="1"/>
    <s v="Between 0.8-1.0"/>
  </r>
  <r>
    <s v="RF009869"/>
    <d v="2026-03-31T00:26:00"/>
    <d v="2026-03-31T00:00:00"/>
    <n v="0"/>
    <x v="1"/>
    <x v="1"/>
    <n v="1.6"/>
    <n v="64.430000000000007"/>
    <n v="66.099999999999994"/>
    <n v="1"/>
    <n v="4.5"/>
    <n v="7.2"/>
    <n v="97"/>
    <s v="Low"/>
    <n v="1.5149999999999999"/>
    <x v="0"/>
    <s v=""/>
    <n v="4.7300000000000004"/>
    <n v="0"/>
    <n v="1.67"/>
    <n v="2.7"/>
    <s v="Tuesday"/>
    <s v="0-5 min"/>
    <n v="1"/>
    <s v="Above 1.2"/>
  </r>
  <r>
    <s v="RF009870"/>
    <d v="2026-03-31T00:31:00"/>
    <d v="2026-03-31T00:00:00"/>
    <n v="0"/>
    <x v="0"/>
    <x v="0"/>
    <n v="12.6"/>
    <n v="220.42"/>
    <n v="209.74"/>
    <n v="1"/>
    <n v="8.6"/>
    <n v="7.6"/>
    <n v="131"/>
    <s v="Low"/>
    <n v="1.3069999999999999"/>
    <x v="0"/>
    <s v=""/>
    <n v="4.8499999999999996"/>
    <n v="17"/>
    <n v="-10.68"/>
    <n v="-1"/>
    <s v="Tuesday"/>
    <s v="5-10 min"/>
    <n v="1"/>
    <s v="Above 1.2"/>
  </r>
  <r>
    <s v="RF009871"/>
    <d v="2026-03-31T00:37:00"/>
    <d v="2026-03-31T00:00:00"/>
    <n v="0"/>
    <x v="1"/>
    <x v="1"/>
    <n v="16"/>
    <n v="351.41"/>
    <m/>
    <n v="1.1000000000000001"/>
    <n v="2.6"/>
    <n v="1"/>
    <n v="106"/>
    <s v="Low"/>
    <n v="2.2000000000000002"/>
    <x v="2"/>
    <s v="ETA too high"/>
    <n v="4.6399999999999997"/>
    <n v="0"/>
    <m/>
    <n v="-1.6"/>
    <s v="Tuesday"/>
    <s v="0-5 min"/>
    <n v="0"/>
    <s v="Above 1.2"/>
  </r>
  <r>
    <s v="RF009872"/>
    <d v="2026-03-31T01:11:00"/>
    <d v="2026-03-31T00:00:00"/>
    <n v="1"/>
    <x v="4"/>
    <x v="0"/>
    <n v="16.5"/>
    <n v="275.11"/>
    <m/>
    <n v="1"/>
    <n v="2.8"/>
    <m/>
    <n v="60"/>
    <s v="Low"/>
    <n v="2.0499999999999998"/>
    <x v="3"/>
    <s v="No driver available"/>
    <n v="4.88"/>
    <n v="1"/>
    <m/>
    <m/>
    <s v="Tuesday"/>
    <s v="0-5 min"/>
    <n v="0"/>
    <s v="Above 1.2"/>
  </r>
  <r>
    <s v="RF009873"/>
    <d v="2026-03-31T01:20:00"/>
    <d v="2026-03-31T00:00:00"/>
    <n v="1"/>
    <x v="2"/>
    <x v="0"/>
    <n v="2.7"/>
    <n v="85.87"/>
    <n v="89.26"/>
    <n v="1"/>
    <n v="3.2"/>
    <n v="6.8"/>
    <n v="101"/>
    <s v="Low"/>
    <n v="1.3160000000000001"/>
    <x v="0"/>
    <s v=""/>
    <n v="4.7699999999999996"/>
    <n v="9"/>
    <n v="3.39"/>
    <n v="3.6"/>
    <s v="Tuesday"/>
    <s v="0-5 min"/>
    <n v="1"/>
    <s v="Above 1.2"/>
  </r>
  <r>
    <s v="RF009874"/>
    <d v="2026-03-31T01:39:00"/>
    <d v="2026-03-31T00:00:00"/>
    <n v="1"/>
    <x v="1"/>
    <x v="0"/>
    <n v="1.9"/>
    <n v="65.97"/>
    <n v="68.459999999999994"/>
    <n v="1"/>
    <n v="4"/>
    <n v="3.4"/>
    <n v="91"/>
    <s v="Low"/>
    <n v="1.3740000000000001"/>
    <x v="0"/>
    <s v=""/>
    <n v="4.6900000000000004"/>
    <n v="11"/>
    <n v="2.4900000000000002"/>
    <n v="-0.6"/>
    <s v="Tuesday"/>
    <s v="0-5 min"/>
    <n v="1"/>
    <s v="Above 1.2"/>
  </r>
  <r>
    <s v="RF009875"/>
    <d v="2026-03-31T01:41:00"/>
    <d v="2026-03-31T00:00:00"/>
    <n v="1"/>
    <x v="3"/>
    <x v="0"/>
    <n v="4.8"/>
    <n v="123.62"/>
    <n v="120.12"/>
    <n v="1.1000000000000001"/>
    <n v="3.6"/>
    <n v="4"/>
    <n v="69"/>
    <s v="Low"/>
    <n v="1.756"/>
    <x v="0"/>
    <s v=""/>
    <n v="4.66"/>
    <n v="37"/>
    <n v="-3.5"/>
    <n v="0.4"/>
    <s v="Tuesday"/>
    <s v="0-5 min"/>
    <n v="1"/>
    <s v="Above 1.2"/>
  </r>
  <r>
    <s v="RF009876"/>
    <d v="2026-03-31T01:43:00"/>
    <d v="2026-03-31T00:00:00"/>
    <n v="1"/>
    <x v="2"/>
    <x v="0"/>
    <n v="4.7"/>
    <n v="110.69"/>
    <n v="112.67"/>
    <n v="1"/>
    <n v="2.1"/>
    <n v="2"/>
    <n v="130"/>
    <s v="Low"/>
    <n v="1.742"/>
    <x v="0"/>
    <s v=""/>
    <n v="4.6900000000000004"/>
    <n v="19"/>
    <n v="1.98"/>
    <n v="-0.1"/>
    <s v="Tuesday"/>
    <s v="0-5 min"/>
    <n v="1"/>
    <s v="Above 1.2"/>
  </r>
  <r>
    <s v="RF009877"/>
    <d v="2026-03-31T02:01:00"/>
    <d v="2026-03-31T00:00:00"/>
    <n v="2"/>
    <x v="4"/>
    <x v="1"/>
    <n v="0.9"/>
    <n v="48.45"/>
    <n v="49.57"/>
    <n v="1"/>
    <n v="6.2"/>
    <n v="4.2"/>
    <n v="62"/>
    <s v="Low"/>
    <n v="2.2000000000000002"/>
    <x v="0"/>
    <s v=""/>
    <n v="4.72"/>
    <n v="0"/>
    <n v="1.1200000000000001"/>
    <n v="-2"/>
    <s v="Tuesday"/>
    <s v="5-10 min"/>
    <n v="1"/>
    <s v="Above 1.2"/>
  </r>
  <r>
    <s v="RF009878"/>
    <d v="2026-03-31T02:02:00"/>
    <d v="2026-03-31T00:00:00"/>
    <n v="2"/>
    <x v="1"/>
    <x v="0"/>
    <n v="3.4"/>
    <n v="86.91"/>
    <n v="86.59"/>
    <n v="1"/>
    <n v="4.4000000000000004"/>
    <n v="10.6"/>
    <n v="98"/>
    <s v="Low"/>
    <n v="1.976"/>
    <x v="0"/>
    <s v=""/>
    <n v="4.96"/>
    <n v="31"/>
    <n v="-0.32"/>
    <n v="6.2"/>
    <s v="Tuesday"/>
    <s v="0-5 min"/>
    <n v="1"/>
    <s v="Above 1.2"/>
  </r>
  <r>
    <s v="RF009879"/>
    <d v="2026-03-31T02:16:00"/>
    <d v="2026-03-31T00:00:00"/>
    <n v="2"/>
    <x v="0"/>
    <x v="0"/>
    <n v="5.0999999999999996"/>
    <n v="125.68"/>
    <n v="125.84"/>
    <n v="1"/>
    <n v="6"/>
    <n v="7.4"/>
    <n v="127"/>
    <s v="Low"/>
    <n v="1.2749999999999999"/>
    <x v="0"/>
    <s v=""/>
    <n v="4.8099999999999996"/>
    <n v="2"/>
    <n v="0.16"/>
    <n v="1.4"/>
    <s v="Tuesday"/>
    <s v="5-10 min"/>
    <n v="1"/>
    <s v="Above 1.2"/>
  </r>
  <r>
    <s v="RF009880"/>
    <d v="2026-03-31T02:28:00"/>
    <d v="2026-03-31T00:00:00"/>
    <n v="2"/>
    <x v="2"/>
    <x v="1"/>
    <n v="1.7"/>
    <n v="69.38"/>
    <n v="72.650000000000006"/>
    <n v="1.1000000000000001"/>
    <n v="4.9000000000000004"/>
    <n v="7"/>
    <n v="119"/>
    <s v="Low"/>
    <n v="1.552"/>
    <x v="0"/>
    <s v=""/>
    <n v="4.3"/>
    <n v="0"/>
    <n v="3.27"/>
    <n v="2.1"/>
    <s v="Tuesday"/>
    <s v="0-5 min"/>
    <n v="1"/>
    <s v="Above 1.2"/>
  </r>
  <r>
    <s v="RF009881"/>
    <d v="2026-03-31T02:42:00"/>
    <d v="2026-03-31T00:00:00"/>
    <n v="2"/>
    <x v="0"/>
    <x v="0"/>
    <n v="2.7"/>
    <n v="84.77"/>
    <m/>
    <n v="1"/>
    <n v="10.1"/>
    <n v="16.5"/>
    <n v="144"/>
    <s v="Medium"/>
    <n v="1.012"/>
    <x v="2"/>
    <s v="Fare too high"/>
    <n v="5"/>
    <n v="16"/>
    <m/>
    <n v="6.4"/>
    <s v="Tuesday"/>
    <s v="10-15 min"/>
    <n v="0"/>
    <s v="Between 1.0-1.2"/>
  </r>
  <r>
    <s v="RF009882"/>
    <d v="2026-03-31T02:45:00"/>
    <d v="2026-03-31T00:00:00"/>
    <n v="2"/>
    <x v="2"/>
    <x v="0"/>
    <n v="6.9"/>
    <n v="143.41999999999999"/>
    <n v="149.49"/>
    <n v="1"/>
    <n v="4.7"/>
    <n v="5"/>
    <n v="118"/>
    <s v="Medium"/>
    <n v="1.0469999999999999"/>
    <x v="0"/>
    <s v=""/>
    <n v="4.83"/>
    <n v="32"/>
    <n v="6.07"/>
    <n v="0.3"/>
    <s v="Tuesday"/>
    <s v="0-5 min"/>
    <n v="1"/>
    <s v="Between 1.0-1.2"/>
  </r>
  <r>
    <s v="RF009883"/>
    <d v="2026-03-31T02:50:00"/>
    <d v="2026-03-31T00:00:00"/>
    <n v="2"/>
    <x v="0"/>
    <x v="0"/>
    <n v="6.8"/>
    <n v="133.38999999999999"/>
    <n v="138.47999999999999"/>
    <n v="1"/>
    <n v="6.6"/>
    <n v="6.1"/>
    <n v="127"/>
    <s v="Medium"/>
    <n v="0.98099999999999998"/>
    <x v="0"/>
    <s v=""/>
    <n v="5"/>
    <n v="49"/>
    <n v="5.09"/>
    <n v="-0.5"/>
    <s v="Tuesday"/>
    <s v="5-10 min"/>
    <n v="1"/>
    <s v="Between 0.8-1.0"/>
  </r>
  <r>
    <s v="RF009884"/>
    <d v="2026-03-31T03:00:00"/>
    <d v="2026-03-31T00:00:00"/>
    <n v="3"/>
    <x v="0"/>
    <x v="0"/>
    <n v="11.2"/>
    <n v="197.75"/>
    <n v="199.39"/>
    <n v="1"/>
    <n v="6.9"/>
    <n v="7.9"/>
    <n v="132"/>
    <s v="Low"/>
    <n v="1.5169999999999999"/>
    <x v="0"/>
    <s v=""/>
    <n v="4.71"/>
    <n v="26"/>
    <n v="1.64"/>
    <n v="1"/>
    <s v="Tuesday"/>
    <s v="5-10 min"/>
    <n v="1"/>
    <s v="Above 1.2"/>
  </r>
  <r>
    <s v="RF009885"/>
    <d v="2026-03-31T03:04:00"/>
    <d v="2026-03-31T00:00:00"/>
    <n v="3"/>
    <x v="2"/>
    <x v="0"/>
    <n v="0.9"/>
    <n v="51.7"/>
    <n v="50.21"/>
    <n v="1"/>
    <n v="2"/>
    <n v="1"/>
    <n v="113"/>
    <s v="Low"/>
    <n v="1.284"/>
    <x v="0"/>
    <s v=""/>
    <n v="4.95"/>
    <n v="6"/>
    <n v="-1.49"/>
    <n v="-1"/>
    <s v="Tuesday"/>
    <s v="0-5 min"/>
    <n v="1"/>
    <s v="Above 1.2"/>
  </r>
  <r>
    <s v="RF009886"/>
    <d v="2026-03-31T03:05:00"/>
    <d v="2026-03-31T00:00:00"/>
    <n v="3"/>
    <x v="2"/>
    <x v="1"/>
    <n v="6.1"/>
    <n v="123.51"/>
    <n v="125.7"/>
    <n v="1"/>
    <n v="2"/>
    <n v="3.5"/>
    <n v="104"/>
    <s v="Low"/>
    <n v="1.4259999999999999"/>
    <x v="0"/>
    <s v=""/>
    <n v="4.87"/>
    <n v="0"/>
    <n v="2.19"/>
    <n v="1.5"/>
    <s v="Tuesday"/>
    <s v="0-5 min"/>
    <n v="1"/>
    <s v="Above 1.2"/>
  </r>
  <r>
    <s v="RF009887"/>
    <d v="2026-03-31T03:12:00"/>
    <d v="2026-03-31T00:00:00"/>
    <n v="3"/>
    <x v="1"/>
    <x v="0"/>
    <n v="8.9"/>
    <n v="155.77000000000001"/>
    <m/>
    <n v="1"/>
    <n v="2.6"/>
    <m/>
    <n v="85"/>
    <s v="Medium"/>
    <n v="0.92400000000000004"/>
    <x v="3"/>
    <s v="No driver available"/>
    <n v="4.76"/>
    <n v="9"/>
    <m/>
    <m/>
    <s v="Tuesday"/>
    <s v="0-5 min"/>
    <n v="0"/>
    <s v="Between 0.8-1.0"/>
  </r>
  <r>
    <s v="RF009888"/>
    <d v="2026-03-31T03:14:00"/>
    <d v="2026-03-31T00:00:00"/>
    <n v="3"/>
    <x v="2"/>
    <x v="0"/>
    <n v="15.4"/>
    <n v="232.16"/>
    <m/>
    <n v="1"/>
    <n v="3.4"/>
    <n v="3.6"/>
    <n v="112"/>
    <s v="Medium"/>
    <n v="1.089"/>
    <x v="2"/>
    <s v="ETA too high"/>
    <n v="4.99"/>
    <n v="4"/>
    <m/>
    <n v="0.2"/>
    <s v="Tuesday"/>
    <s v="0-5 min"/>
    <n v="0"/>
    <s v="Between 1.0-1.2"/>
  </r>
  <r>
    <s v="RF009889"/>
    <d v="2026-03-31T03:21:00"/>
    <d v="2026-03-31T00:00:00"/>
    <n v="3"/>
    <x v="2"/>
    <x v="1"/>
    <n v="4.3"/>
    <n v="109.95"/>
    <n v="112.23"/>
    <n v="1"/>
    <n v="3.6"/>
    <n v="7.6"/>
    <n v="131"/>
    <s v="Low"/>
    <n v="1.744"/>
    <x v="0"/>
    <s v=""/>
    <n v="4.68"/>
    <n v="0"/>
    <n v="2.2799999999999998"/>
    <n v="4"/>
    <s v="Tuesday"/>
    <s v="0-5 min"/>
    <n v="1"/>
    <s v="Above 1.2"/>
  </r>
  <r>
    <s v="RF009890"/>
    <d v="2026-03-31T03:27:00"/>
    <d v="2026-03-31T00:00:00"/>
    <n v="3"/>
    <x v="3"/>
    <x v="1"/>
    <n v="5.2"/>
    <n v="109.87"/>
    <n v="107.3"/>
    <n v="1"/>
    <n v="4.7"/>
    <n v="6.1"/>
    <n v="78"/>
    <s v="Low"/>
    <n v="1.93"/>
    <x v="0"/>
    <s v=""/>
    <n v="4.75"/>
    <n v="0"/>
    <n v="-2.57"/>
    <n v="1.4"/>
    <s v="Tuesday"/>
    <s v="0-5 min"/>
    <n v="1"/>
    <s v="Above 1.2"/>
  </r>
  <r>
    <s v="RF009891"/>
    <d v="2026-03-31T03:46:00"/>
    <d v="2026-03-31T00:00:00"/>
    <n v="3"/>
    <x v="4"/>
    <x v="1"/>
    <n v="4.3"/>
    <n v="109.08"/>
    <m/>
    <n v="1"/>
    <n v="7.6"/>
    <n v="9.4"/>
    <n v="57"/>
    <s v="Low"/>
    <n v="2.2000000000000002"/>
    <x v="2"/>
    <s v="ETA too high"/>
    <n v="4.5"/>
    <n v="0"/>
    <m/>
    <n v="1.8"/>
    <s v="Tuesday"/>
    <s v="5-10 min"/>
    <n v="0"/>
    <s v="Above 1.2"/>
  </r>
  <r>
    <s v="RF009892"/>
    <d v="2026-03-31T04:00:00"/>
    <d v="2026-03-31T00:00:00"/>
    <n v="4"/>
    <x v="3"/>
    <x v="0"/>
    <n v="5.8"/>
    <n v="122.4"/>
    <m/>
    <n v="1.1000000000000001"/>
    <n v="2"/>
    <n v="3.9"/>
    <n v="70"/>
    <s v="Low"/>
    <n v="1.9370000000000001"/>
    <x v="2"/>
    <s v="ETA too high"/>
    <n v="4.68"/>
    <n v="58"/>
    <m/>
    <n v="1.9"/>
    <s v="Tuesday"/>
    <s v="0-5 min"/>
    <n v="0"/>
    <s v="Above 1.2"/>
  </r>
  <r>
    <s v="RF009893"/>
    <d v="2026-03-31T04:08:00"/>
    <d v="2026-03-31T00:00:00"/>
    <n v="4"/>
    <x v="0"/>
    <x v="0"/>
    <n v="11.6"/>
    <n v="232.48"/>
    <m/>
    <n v="1"/>
    <n v="2"/>
    <n v="4.0999999999999996"/>
    <n v="134"/>
    <s v="Medium"/>
    <n v="1.272"/>
    <x v="2"/>
    <s v="Pickup issue"/>
    <n v="4.54"/>
    <n v="3"/>
    <m/>
    <n v="2.1"/>
    <s v="Tuesday"/>
    <s v="0-5 min"/>
    <n v="0"/>
    <s v="Above 1.2"/>
  </r>
  <r>
    <s v="RF009894"/>
    <d v="2026-03-31T04:16:00"/>
    <d v="2026-03-31T00:00:00"/>
    <n v="4"/>
    <x v="2"/>
    <x v="0"/>
    <n v="10.5"/>
    <n v="185.94"/>
    <n v="178.93"/>
    <n v="1"/>
    <n v="3"/>
    <n v="3.1"/>
    <n v="113"/>
    <s v="Medium"/>
    <n v="1.111"/>
    <x v="0"/>
    <s v=""/>
    <n v="4.7300000000000004"/>
    <n v="5"/>
    <n v="-7.01"/>
    <n v="0.1"/>
    <s v="Tuesday"/>
    <s v="0-5 min"/>
    <n v="1"/>
    <s v="Between 1.0-1.2"/>
  </r>
  <r>
    <s v="RF009895"/>
    <d v="2026-03-31T04:17:00"/>
    <d v="2026-03-31T00:00:00"/>
    <n v="4"/>
    <x v="3"/>
    <x v="0"/>
    <n v="3"/>
    <n v="85.57"/>
    <n v="81.900000000000006"/>
    <n v="1"/>
    <n v="2.2000000000000002"/>
    <n v="1"/>
    <n v="78"/>
    <s v="Low"/>
    <n v="1.7"/>
    <x v="0"/>
    <s v=""/>
    <n v="4.84"/>
    <n v="11"/>
    <n v="-3.67"/>
    <n v="-1.2"/>
    <s v="Tuesday"/>
    <s v="0-5 min"/>
    <n v="1"/>
    <s v="Above 1.2"/>
  </r>
  <r>
    <s v="RF009896"/>
    <d v="2026-03-31T04:17:00"/>
    <d v="2026-03-31T00:00:00"/>
    <n v="4"/>
    <x v="2"/>
    <x v="0"/>
    <n v="5.4"/>
    <n v="137.76"/>
    <n v="132.96"/>
    <n v="1.1000000000000001"/>
    <n v="2"/>
    <n v="1"/>
    <n v="129"/>
    <s v="Low"/>
    <n v="1.415"/>
    <x v="0"/>
    <s v=""/>
    <n v="4.8"/>
    <n v="16"/>
    <n v="-4.8"/>
    <n v="-1"/>
    <s v="Tuesday"/>
    <s v="0-5 min"/>
    <n v="1"/>
    <s v="Above 1.2"/>
  </r>
  <r>
    <s v="RF009897"/>
    <d v="2026-03-31T04:18:00"/>
    <d v="2026-03-31T00:00:00"/>
    <n v="4"/>
    <x v="0"/>
    <x v="1"/>
    <n v="4.2"/>
    <n v="99.08"/>
    <n v="99.5"/>
    <n v="1"/>
    <n v="3.5"/>
    <n v="3.4"/>
    <n v="136"/>
    <s v="Medium"/>
    <n v="1.3009999999999999"/>
    <x v="0"/>
    <s v=""/>
    <n v="4.76"/>
    <n v="0"/>
    <n v="0.42"/>
    <n v="-0.1"/>
    <s v="Tuesday"/>
    <s v="0-5 min"/>
    <n v="1"/>
    <s v="Above 1.2"/>
  </r>
  <r>
    <s v="RF009898"/>
    <d v="2026-03-31T04:32:00"/>
    <d v="2026-03-31T00:00:00"/>
    <n v="4"/>
    <x v="0"/>
    <x v="0"/>
    <n v="4"/>
    <n v="96.04"/>
    <n v="94.56"/>
    <n v="1"/>
    <n v="4.7"/>
    <n v="7.5"/>
    <n v="133"/>
    <s v="Low"/>
    <n v="2.2000000000000002"/>
    <x v="0"/>
    <s v=""/>
    <n v="4.87"/>
    <n v="16"/>
    <n v="-1.48"/>
    <n v="2.8"/>
    <s v="Tuesday"/>
    <s v="0-5 min"/>
    <n v="1"/>
    <s v="Above 1.2"/>
  </r>
  <r>
    <s v="RF009899"/>
    <d v="2026-03-31T04:33:00"/>
    <d v="2026-03-31T00:00:00"/>
    <n v="4"/>
    <x v="0"/>
    <x v="0"/>
    <n v="8.4"/>
    <n v="219.26"/>
    <m/>
    <n v="1.2"/>
    <n v="5.0999999999999996"/>
    <n v="7.2"/>
    <n v="114"/>
    <s v="Medium"/>
    <n v="0.85499999999999998"/>
    <x v="1"/>
    <s v="Pickup too far"/>
    <n v="5"/>
    <n v="16"/>
    <m/>
    <n v="2.1"/>
    <s v="Tuesday"/>
    <s v="5-10 min"/>
    <n v="0"/>
    <s v="Between 0.8-1.0"/>
  </r>
  <r>
    <s v="RF009900"/>
    <d v="2026-03-31T04:35:00"/>
    <d v="2026-03-31T00:00:00"/>
    <n v="4"/>
    <x v="1"/>
    <x v="0"/>
    <n v="4.3"/>
    <n v="98.63"/>
    <n v="92.91"/>
    <n v="1"/>
    <n v="3"/>
    <n v="7.8"/>
    <n v="110"/>
    <s v="Low"/>
    <n v="1.7909999999999999"/>
    <x v="0"/>
    <s v=""/>
    <n v="4.63"/>
    <n v="2"/>
    <n v="-5.72"/>
    <n v="4.8"/>
    <s v="Tuesday"/>
    <s v="0-5 min"/>
    <n v="1"/>
    <s v="Above 1.2"/>
  </r>
  <r>
    <s v="RF009901"/>
    <d v="2026-03-31T05:05:00"/>
    <d v="2026-03-31T00:00:00"/>
    <n v="5"/>
    <x v="2"/>
    <x v="0"/>
    <n v="8.5"/>
    <n v="150.38"/>
    <m/>
    <n v="1"/>
    <n v="4.3"/>
    <n v="5.3"/>
    <n v="127"/>
    <s v="Low"/>
    <n v="1.3560000000000001"/>
    <x v="2"/>
    <s v="ETA too high"/>
    <n v="5"/>
    <n v="16"/>
    <m/>
    <n v="1"/>
    <s v="Tuesday"/>
    <s v="0-5 min"/>
    <n v="0"/>
    <s v="Above 1.2"/>
  </r>
  <r>
    <s v="RF009902"/>
    <d v="2026-03-31T05:18:00"/>
    <d v="2026-03-31T00:00:00"/>
    <n v="5"/>
    <x v="3"/>
    <x v="1"/>
    <n v="4.4000000000000004"/>
    <n v="118.98"/>
    <n v="121.45"/>
    <n v="1.1000000000000001"/>
    <n v="2"/>
    <n v="10.7"/>
    <n v="74"/>
    <s v="Medium"/>
    <n v="1.288"/>
    <x v="0"/>
    <s v=""/>
    <n v="4.4400000000000004"/>
    <n v="0"/>
    <n v="2.4700000000000002"/>
    <n v="8.6999999999999993"/>
    <s v="Tuesday"/>
    <s v="0-5 min"/>
    <n v="1"/>
    <s v="Above 1.2"/>
  </r>
  <r>
    <s v="RF009903"/>
    <d v="2026-03-31T05:23:00"/>
    <d v="2026-03-31T00:00:00"/>
    <n v="5"/>
    <x v="0"/>
    <x v="1"/>
    <n v="3.8"/>
    <n v="93.63"/>
    <n v="91.22"/>
    <n v="1"/>
    <n v="5.7"/>
    <n v="10.199999999999999"/>
    <n v="124"/>
    <s v="Low"/>
    <n v="1.371"/>
    <x v="0"/>
    <s v=""/>
    <n v="4.25"/>
    <n v="0"/>
    <n v="-2.41"/>
    <n v="4.5"/>
    <s v="Tuesday"/>
    <s v="5-10 min"/>
    <n v="1"/>
    <s v="Above 1.2"/>
  </r>
  <r>
    <s v="RF009904"/>
    <d v="2026-03-31T05:35:00"/>
    <d v="2026-03-31T00:00:00"/>
    <n v="5"/>
    <x v="3"/>
    <x v="0"/>
    <n v="5.2"/>
    <n v="121.81"/>
    <n v="116.24"/>
    <n v="1"/>
    <n v="4.3"/>
    <n v="3"/>
    <n v="67"/>
    <s v="Low"/>
    <n v="1.762"/>
    <x v="0"/>
    <s v=""/>
    <n v="4.96"/>
    <n v="1"/>
    <n v="-5.57"/>
    <n v="-1.3"/>
    <s v="Tuesday"/>
    <s v="0-5 min"/>
    <n v="1"/>
    <s v="Above 1.2"/>
  </r>
  <r>
    <s v="RF009905"/>
    <d v="2026-03-31T05:53:00"/>
    <d v="2026-03-31T00:00:00"/>
    <n v="5"/>
    <x v="3"/>
    <x v="1"/>
    <n v="21.6"/>
    <n v="357.56"/>
    <n v="347.85"/>
    <n v="1"/>
    <n v="5"/>
    <n v="5.4"/>
    <n v="74"/>
    <s v="Low"/>
    <n v="1.7549999999999999"/>
    <x v="0"/>
    <s v=""/>
    <n v="4.74"/>
    <n v="0"/>
    <n v="-9.7100000000000009"/>
    <n v="0.4"/>
    <s v="Tuesday"/>
    <s v="0-5 min"/>
    <n v="1"/>
    <s v="Above 1.2"/>
  </r>
  <r>
    <s v="RF009906"/>
    <d v="2026-03-31T06:13:00"/>
    <d v="2026-03-31T00:00:00"/>
    <n v="6"/>
    <x v="1"/>
    <x v="0"/>
    <n v="2.8"/>
    <n v="88.07"/>
    <n v="87.91"/>
    <n v="1.1000000000000001"/>
    <n v="4.5999999999999996"/>
    <n v="4"/>
    <n v="109"/>
    <s v="Medium"/>
    <n v="1.248"/>
    <x v="0"/>
    <s v=""/>
    <n v="4.41"/>
    <n v="11"/>
    <n v="-0.16"/>
    <n v="-0.6"/>
    <s v="Tuesday"/>
    <s v="0-5 min"/>
    <n v="1"/>
    <s v="Above 1.2"/>
  </r>
  <r>
    <s v="RF009907"/>
    <d v="2026-03-31T06:18:00"/>
    <d v="2026-03-31T00:00:00"/>
    <n v="6"/>
    <x v="1"/>
    <x v="1"/>
    <n v="3.3"/>
    <n v="82.26"/>
    <n v="80.47"/>
    <n v="1"/>
    <n v="2"/>
    <n v="4.8"/>
    <n v="110"/>
    <s v="Low"/>
    <n v="1.4890000000000001"/>
    <x v="0"/>
    <s v=""/>
    <n v="4.7300000000000004"/>
    <n v="0"/>
    <n v="-1.79"/>
    <n v="2.8"/>
    <s v="Tuesday"/>
    <s v="0-5 min"/>
    <n v="1"/>
    <s v="Above 1.2"/>
  </r>
  <r>
    <s v="RF009908"/>
    <d v="2026-03-31T06:29:00"/>
    <d v="2026-03-31T00:00:00"/>
    <n v="6"/>
    <x v="0"/>
    <x v="0"/>
    <n v="1.3"/>
    <n v="66.180000000000007"/>
    <n v="68.11"/>
    <n v="1.1000000000000001"/>
    <n v="4.3"/>
    <n v="6.9"/>
    <n v="121"/>
    <s v="Medium"/>
    <n v="0.90400000000000003"/>
    <x v="0"/>
    <s v=""/>
    <n v="4.6399999999999997"/>
    <n v="19"/>
    <n v="1.93"/>
    <n v="2.6"/>
    <s v="Tuesday"/>
    <s v="0-5 min"/>
    <n v="1"/>
    <s v="Between 0.8-1.0"/>
  </r>
  <r>
    <s v="RF009909"/>
    <d v="2026-03-31T06:29:00"/>
    <d v="2026-03-31T00:00:00"/>
    <n v="6"/>
    <x v="3"/>
    <x v="1"/>
    <n v="3.7"/>
    <n v="89.09"/>
    <n v="90.02"/>
    <n v="1"/>
    <n v="7.3"/>
    <n v="10.199999999999999"/>
    <n v="69"/>
    <s v="Low"/>
    <n v="1.915"/>
    <x v="0"/>
    <s v=""/>
    <n v="4.8"/>
    <n v="0"/>
    <n v="0.93"/>
    <n v="2.9"/>
    <s v="Tuesday"/>
    <s v="5-10 min"/>
    <n v="1"/>
    <s v="Above 1.2"/>
  </r>
  <r>
    <s v="RF009910"/>
    <d v="2026-03-31T06:39:00"/>
    <d v="2026-03-31T00:00:00"/>
    <n v="6"/>
    <x v="1"/>
    <x v="1"/>
    <n v="1.1000000000000001"/>
    <n v="63.64"/>
    <n v="62.88"/>
    <n v="1.1000000000000001"/>
    <n v="5.7"/>
    <n v="1"/>
    <n v="81"/>
    <s v="Medium"/>
    <n v="1.006"/>
    <x v="0"/>
    <s v=""/>
    <n v="4.67"/>
    <n v="0"/>
    <n v="-0.76"/>
    <n v="-4.7"/>
    <s v="Tuesday"/>
    <s v="5-10 min"/>
    <n v="1"/>
    <s v="Between 1.0-1.2"/>
  </r>
  <r>
    <s v="RF009911"/>
    <d v="2026-03-31T06:48:00"/>
    <d v="2026-03-31T00:00:00"/>
    <n v="6"/>
    <x v="0"/>
    <x v="0"/>
    <n v="1.1000000000000001"/>
    <n v="70.2"/>
    <n v="67.260000000000005"/>
    <n v="1.2"/>
    <n v="5"/>
    <n v="3.5"/>
    <n v="101"/>
    <s v="Medium"/>
    <n v="0.83099999999999996"/>
    <x v="0"/>
    <s v=""/>
    <n v="4.9800000000000004"/>
    <n v="8"/>
    <n v="-2.94"/>
    <n v="-1.5"/>
    <s v="Tuesday"/>
    <s v="0-5 min"/>
    <n v="1"/>
    <s v="Between 0.8-1.0"/>
  </r>
  <r>
    <s v="RF009912"/>
    <d v="2026-03-31T07:14:00"/>
    <d v="2026-03-31T00:00:00"/>
    <n v="7"/>
    <x v="3"/>
    <x v="0"/>
    <n v="7.4"/>
    <n v="164.27"/>
    <n v="170.23"/>
    <n v="1"/>
    <n v="6.5"/>
    <n v="4.4000000000000004"/>
    <n v="70"/>
    <s v="Low"/>
    <n v="1.639"/>
    <x v="0"/>
    <s v=""/>
    <n v="4.75"/>
    <n v="9"/>
    <n v="5.96"/>
    <n v="-2.1"/>
    <s v="Tuesday"/>
    <s v="5-10 min"/>
    <n v="1"/>
    <s v="Above 1.2"/>
  </r>
  <r>
    <s v="RF009913"/>
    <d v="2026-03-31T07:15:00"/>
    <d v="2026-03-31T00:00:00"/>
    <n v="7"/>
    <x v="1"/>
    <x v="0"/>
    <n v="9.3000000000000007"/>
    <n v="176.08"/>
    <m/>
    <n v="1.1000000000000001"/>
    <n v="6.9"/>
    <m/>
    <n v="87"/>
    <s v="Medium"/>
    <n v="1.024"/>
    <x v="3"/>
    <s v="No driver available"/>
    <n v="4.78"/>
    <n v="7"/>
    <m/>
    <m/>
    <s v="Tuesday"/>
    <s v="5-10 min"/>
    <n v="0"/>
    <s v="Between 1.0-1.2"/>
  </r>
  <r>
    <s v="RF009914"/>
    <d v="2026-03-31T07:17:00"/>
    <d v="2026-03-31T00:00:00"/>
    <n v="7"/>
    <x v="3"/>
    <x v="0"/>
    <n v="17.399999999999999"/>
    <n v="299.92"/>
    <n v="278.08999999999997"/>
    <n v="1"/>
    <n v="7.7"/>
    <n v="5.4"/>
    <n v="54"/>
    <s v="Low"/>
    <n v="1.504"/>
    <x v="0"/>
    <s v=""/>
    <n v="4.68"/>
    <n v="2"/>
    <n v="-21.83"/>
    <n v="-2.2999999999999998"/>
    <s v="Tuesday"/>
    <s v="5-10 min"/>
    <n v="1"/>
    <s v="Above 1.2"/>
  </r>
  <r>
    <s v="RF009915"/>
    <d v="2026-03-31T07:26:00"/>
    <d v="2026-03-31T00:00:00"/>
    <n v="7"/>
    <x v="0"/>
    <x v="0"/>
    <n v="2.8"/>
    <n v="80.36"/>
    <n v="82.69"/>
    <n v="1"/>
    <n v="7.1"/>
    <n v="6.1"/>
    <n v="110"/>
    <s v="Medium"/>
    <n v="0.90700000000000003"/>
    <x v="0"/>
    <s v=""/>
    <n v="4.8600000000000003"/>
    <n v="5"/>
    <n v="2.33"/>
    <n v="-1"/>
    <s v="Tuesday"/>
    <s v="5-10 min"/>
    <n v="1"/>
    <s v="Between 0.8-1.0"/>
  </r>
  <r>
    <s v="RF009916"/>
    <d v="2026-03-31T07:31:00"/>
    <d v="2026-03-31T00:00:00"/>
    <n v="7"/>
    <x v="0"/>
    <x v="0"/>
    <n v="2.7"/>
    <n v="82"/>
    <n v="83.46"/>
    <n v="1"/>
    <n v="7.9"/>
    <n v="4.9000000000000004"/>
    <n v="127"/>
    <s v="Medium"/>
    <n v="1.206"/>
    <x v="0"/>
    <s v=""/>
    <n v="4.7"/>
    <n v="8"/>
    <n v="1.46"/>
    <n v="-3"/>
    <s v="Tuesday"/>
    <s v="5-10 min"/>
    <n v="1"/>
    <s v="Above 1.2"/>
  </r>
  <r>
    <s v="RF009917"/>
    <d v="2026-03-31T07:43:00"/>
    <d v="2026-03-31T00:00:00"/>
    <n v="7"/>
    <x v="2"/>
    <x v="0"/>
    <n v="12.1"/>
    <n v="202.26"/>
    <n v="205.3"/>
    <n v="1"/>
    <n v="4.9000000000000004"/>
    <n v="6.2"/>
    <n v="117"/>
    <s v="Medium"/>
    <n v="1.177"/>
    <x v="0"/>
    <s v=""/>
    <n v="4.92"/>
    <n v="31"/>
    <n v="3.04"/>
    <n v="1.3"/>
    <s v="Tuesday"/>
    <s v="0-5 min"/>
    <n v="1"/>
    <s v="Between 1.0-1.2"/>
  </r>
  <r>
    <s v="RF009918"/>
    <d v="2026-03-31T07:49:00"/>
    <d v="2026-03-31T00:00:00"/>
    <n v="7"/>
    <x v="0"/>
    <x v="1"/>
    <n v="6.1"/>
    <n v="165.93"/>
    <m/>
    <n v="1.3"/>
    <n v="8.6999999999999993"/>
    <n v="15.1"/>
    <n v="105"/>
    <s v="High"/>
    <n v="0.72699999999999998"/>
    <x v="2"/>
    <s v="ETA too high"/>
    <n v="4.4400000000000004"/>
    <n v="0"/>
    <m/>
    <n v="6.4"/>
    <s v="Tuesday"/>
    <s v="5-10 min"/>
    <n v="0"/>
    <s v="Below 0.8"/>
  </r>
  <r>
    <s v="RF009919"/>
    <d v="2026-03-31T08:06:00"/>
    <d v="2026-03-31T00:00:00"/>
    <n v="8"/>
    <x v="2"/>
    <x v="0"/>
    <n v="2.9"/>
    <n v="93.67"/>
    <n v="94.46"/>
    <n v="1.1000000000000001"/>
    <n v="3.7"/>
    <n v="6.9"/>
    <n v="118"/>
    <s v="Medium"/>
    <n v="0.95399999999999996"/>
    <x v="0"/>
    <s v=""/>
    <n v="4.74"/>
    <n v="32"/>
    <n v="0.79"/>
    <n v="3.2"/>
    <s v="Tuesday"/>
    <s v="0-5 min"/>
    <n v="1"/>
    <s v="Between 0.8-1.0"/>
  </r>
  <r>
    <s v="RF009920"/>
    <d v="2026-03-31T08:09:00"/>
    <d v="2026-03-31T00:00:00"/>
    <n v="8"/>
    <x v="3"/>
    <x v="1"/>
    <n v="9.5"/>
    <n v="195.72"/>
    <n v="205.78"/>
    <n v="1"/>
    <n v="6.9"/>
    <n v="10.8"/>
    <n v="58"/>
    <s v="Low"/>
    <n v="1.1379999999999999"/>
    <x v="0"/>
    <s v=""/>
    <n v="4.5999999999999996"/>
    <n v="0"/>
    <n v="10.06"/>
    <n v="3.9"/>
    <s v="Tuesday"/>
    <s v="5-10 min"/>
    <n v="1"/>
    <s v="Between 1.0-1.2"/>
  </r>
  <r>
    <s v="RF009921"/>
    <d v="2026-03-31T08:09:00"/>
    <d v="2026-03-31T00:00:00"/>
    <n v="8"/>
    <x v="3"/>
    <x v="1"/>
    <n v="5.6"/>
    <n v="135.91999999999999"/>
    <n v="134.72999999999999"/>
    <n v="1.1000000000000001"/>
    <n v="5.6"/>
    <n v="12.5"/>
    <n v="64"/>
    <s v="Low"/>
    <n v="1.86"/>
    <x v="0"/>
    <s v=""/>
    <n v="4.5199999999999996"/>
    <n v="0"/>
    <n v="-1.19"/>
    <n v="6.9"/>
    <s v="Tuesday"/>
    <s v="5-10 min"/>
    <n v="1"/>
    <s v="Above 1.2"/>
  </r>
  <r>
    <s v="RF009922"/>
    <d v="2026-03-31T08:27:00"/>
    <d v="2026-03-31T00:00:00"/>
    <n v="8"/>
    <x v="2"/>
    <x v="1"/>
    <n v="5.5"/>
    <n v="128.16"/>
    <m/>
    <n v="1.1000000000000001"/>
    <n v="7.5"/>
    <n v="10.9"/>
    <n v="106"/>
    <s v="Medium"/>
    <n v="0.86699999999999999"/>
    <x v="2"/>
    <s v="Changed plans"/>
    <n v="4.46"/>
    <n v="0"/>
    <m/>
    <n v="3.4"/>
    <s v="Tuesday"/>
    <s v="5-10 min"/>
    <n v="0"/>
    <s v="Between 0.8-1.0"/>
  </r>
  <r>
    <s v="RF009923"/>
    <d v="2026-03-31T08:52:00"/>
    <d v="2026-03-31T00:00:00"/>
    <n v="8"/>
    <x v="3"/>
    <x v="0"/>
    <n v="14.6"/>
    <n v="247.13"/>
    <n v="251.1"/>
    <n v="1"/>
    <n v="7.9"/>
    <n v="10.199999999999999"/>
    <n v="62"/>
    <s v="Low"/>
    <n v="1.2989999999999999"/>
    <x v="0"/>
    <s v=""/>
    <n v="4.55"/>
    <n v="4"/>
    <n v="3.97"/>
    <n v="2.2999999999999998"/>
    <s v="Tuesday"/>
    <s v="5-10 min"/>
    <n v="1"/>
    <s v="Above 1.2"/>
  </r>
  <r>
    <s v="RF009924"/>
    <d v="2026-03-31T09:03:00"/>
    <d v="2026-03-31T00:00:00"/>
    <n v="9"/>
    <x v="0"/>
    <x v="1"/>
    <n v="7.7"/>
    <n v="221.31"/>
    <m/>
    <n v="1.4"/>
    <n v="6.1"/>
    <m/>
    <n v="100"/>
    <s v="High"/>
    <n v="0.64400000000000002"/>
    <x v="3"/>
    <s v="No driver available"/>
    <n v="4.79"/>
    <n v="0"/>
    <m/>
    <m/>
    <s v="Tuesday"/>
    <s v="5-10 min"/>
    <n v="0"/>
    <s v="Below 0.8"/>
  </r>
  <r>
    <s v="RF009925"/>
    <d v="2026-03-31T09:05:00"/>
    <d v="2026-03-31T00:00:00"/>
    <n v="9"/>
    <x v="0"/>
    <x v="0"/>
    <n v="7.9"/>
    <n v="211.28"/>
    <n v="211.14"/>
    <n v="1.3"/>
    <n v="11.2"/>
    <n v="15.2"/>
    <n v="110"/>
    <s v="High"/>
    <n v="0.65100000000000002"/>
    <x v="0"/>
    <s v=""/>
    <n v="4.8099999999999996"/>
    <n v="6"/>
    <n v="-0.14000000000000001"/>
    <n v="4"/>
    <s v="Tuesday"/>
    <s v="10-15 min"/>
    <n v="1"/>
    <s v="Below 0.8"/>
  </r>
  <r>
    <s v="RF009926"/>
    <d v="2026-03-31T09:40:00"/>
    <d v="2026-03-31T00:00:00"/>
    <n v="9"/>
    <x v="1"/>
    <x v="0"/>
    <n v="9.4"/>
    <n v="195.98"/>
    <n v="191.64"/>
    <n v="1"/>
    <n v="7"/>
    <n v="6.3"/>
    <n v="87"/>
    <s v="Medium"/>
    <n v="0.97499999999999998"/>
    <x v="0"/>
    <s v=""/>
    <n v="4.88"/>
    <n v="56"/>
    <n v="-4.34"/>
    <n v="-0.7"/>
    <s v="Tuesday"/>
    <s v="5-10 min"/>
    <n v="1"/>
    <s v="Between 0.8-1.0"/>
  </r>
  <r>
    <s v="RF009927"/>
    <d v="2026-03-31T09:43:00"/>
    <d v="2026-03-31T00:00:00"/>
    <n v="9"/>
    <x v="3"/>
    <x v="1"/>
    <n v="5.4"/>
    <n v="131.32"/>
    <m/>
    <n v="1"/>
    <n v="6"/>
    <n v="8"/>
    <n v="58"/>
    <s v="Low"/>
    <n v="1.212"/>
    <x v="2"/>
    <s v="ETA too high"/>
    <n v="4.63"/>
    <n v="0"/>
    <m/>
    <n v="2"/>
    <s v="Tuesday"/>
    <s v="5-10 min"/>
    <n v="0"/>
    <s v="Above 1.2"/>
  </r>
  <r>
    <s v="RF009928"/>
    <d v="2026-03-31T10:00:00"/>
    <d v="2026-03-31T00:00:00"/>
    <n v="10"/>
    <x v="2"/>
    <x v="0"/>
    <n v="9.3000000000000007"/>
    <n v="213.94"/>
    <n v="215.67"/>
    <n v="1.3"/>
    <n v="4.3"/>
    <n v="7.6"/>
    <n v="104"/>
    <s v="Medium"/>
    <n v="0.79400000000000004"/>
    <x v="0"/>
    <s v=""/>
    <n v="4.93"/>
    <n v="13"/>
    <n v="1.73"/>
    <n v="3.3"/>
    <s v="Tuesday"/>
    <s v="0-5 min"/>
    <n v="1"/>
    <s v="Below 0.8"/>
  </r>
  <r>
    <s v="RF009929"/>
    <d v="2026-03-31T10:02:00"/>
    <d v="2026-03-31T00:00:00"/>
    <n v="10"/>
    <x v="3"/>
    <x v="1"/>
    <n v="15"/>
    <n v="294.85000000000002"/>
    <n v="274.08"/>
    <n v="1"/>
    <n v="4"/>
    <n v="4.2"/>
    <n v="68"/>
    <s v="Low"/>
    <n v="1.58"/>
    <x v="0"/>
    <s v=""/>
    <n v="4.71"/>
    <n v="0"/>
    <n v="-20.77"/>
    <n v="0.2"/>
    <s v="Tuesday"/>
    <s v="0-5 min"/>
    <n v="1"/>
    <s v="Above 1.2"/>
  </r>
  <r>
    <s v="RF009930"/>
    <d v="2026-03-31T10:03:00"/>
    <d v="2026-03-31T00:00:00"/>
    <n v="10"/>
    <x v="3"/>
    <x v="1"/>
    <n v="5.5"/>
    <n v="122.67"/>
    <n v="121.09"/>
    <n v="1"/>
    <n v="7.2"/>
    <n v="8.3000000000000007"/>
    <n v="58"/>
    <s v="Low"/>
    <n v="1.1830000000000001"/>
    <x v="0"/>
    <s v=""/>
    <n v="4.8499999999999996"/>
    <n v="0"/>
    <n v="-1.58"/>
    <n v="1.1000000000000001"/>
    <s v="Tuesday"/>
    <s v="5-10 min"/>
    <n v="1"/>
    <s v="Between 1.0-1.2"/>
  </r>
  <r>
    <s v="RF009931"/>
    <d v="2026-03-31T10:50:00"/>
    <d v="2026-03-31T00:00:00"/>
    <n v="10"/>
    <x v="0"/>
    <x v="0"/>
    <n v="7.2"/>
    <n v="144.83000000000001"/>
    <m/>
    <n v="1"/>
    <n v="5.2"/>
    <m/>
    <n v="120"/>
    <s v="Medium"/>
    <n v="1.113"/>
    <x v="3"/>
    <s v="No driver available"/>
    <n v="4.74"/>
    <n v="7"/>
    <m/>
    <m/>
    <s v="Tuesday"/>
    <s v="5-10 min"/>
    <n v="0"/>
    <s v="Between 1.0-1.2"/>
  </r>
  <r>
    <s v="RF009932"/>
    <d v="2026-03-31T11:12:00"/>
    <d v="2026-03-31T00:00:00"/>
    <n v="11"/>
    <x v="0"/>
    <x v="0"/>
    <n v="3"/>
    <n v="82.32"/>
    <n v="82.45"/>
    <n v="1"/>
    <n v="7.6"/>
    <n v="5"/>
    <n v="116"/>
    <s v="Medium"/>
    <n v="0.95799999999999996"/>
    <x v="0"/>
    <s v=""/>
    <n v="4.57"/>
    <n v="4"/>
    <n v="0.13"/>
    <n v="-2.6"/>
    <s v="Tuesday"/>
    <s v="5-10 min"/>
    <n v="1"/>
    <s v="Between 0.8-1.0"/>
  </r>
  <r>
    <s v="RF009933"/>
    <d v="2026-03-31T11:37:00"/>
    <d v="2026-03-31T00:00:00"/>
    <n v="11"/>
    <x v="2"/>
    <x v="1"/>
    <n v="3.4"/>
    <n v="111.17"/>
    <m/>
    <n v="1.2"/>
    <n v="7"/>
    <n v="8"/>
    <n v="123"/>
    <s v="Medium"/>
    <n v="0.98299999999999998"/>
    <x v="1"/>
    <s v="Driver unavailable"/>
    <n v="4.4400000000000004"/>
    <n v="0"/>
    <m/>
    <n v="1"/>
    <s v="Tuesday"/>
    <s v="5-10 min"/>
    <n v="0"/>
    <s v="Between 0.8-1.0"/>
  </r>
  <r>
    <s v="RF009934"/>
    <d v="2026-03-31T11:38:00"/>
    <d v="2026-03-31T00:00:00"/>
    <n v="11"/>
    <x v="0"/>
    <x v="0"/>
    <n v="4.9000000000000004"/>
    <n v="119.87"/>
    <n v="126.57"/>
    <n v="1"/>
    <n v="4.7"/>
    <n v="1"/>
    <n v="102"/>
    <s v="Medium"/>
    <n v="0.77600000000000002"/>
    <x v="0"/>
    <s v=""/>
    <n v="4.4800000000000004"/>
    <n v="42"/>
    <n v="6.7"/>
    <n v="-3.7"/>
    <s v="Tuesday"/>
    <s v="0-5 min"/>
    <n v="1"/>
    <s v="Below 0.8"/>
  </r>
  <r>
    <s v="RF009935"/>
    <d v="2026-03-31T12:08:00"/>
    <d v="2026-03-31T00:00:00"/>
    <n v="12"/>
    <x v="4"/>
    <x v="0"/>
    <n v="5.0999999999999996"/>
    <n v="134.96"/>
    <n v="125.57"/>
    <n v="1.1000000000000001"/>
    <n v="4.4000000000000004"/>
    <n v="10.199999999999999"/>
    <n v="66"/>
    <s v="Low"/>
    <n v="1.6519999999999999"/>
    <x v="0"/>
    <s v=""/>
    <n v="4.53"/>
    <n v="5"/>
    <n v="-9.39"/>
    <n v="5.8"/>
    <s v="Tuesday"/>
    <s v="0-5 min"/>
    <n v="1"/>
    <s v="Above 1.2"/>
  </r>
  <r>
    <s v="RF009936"/>
    <d v="2026-03-31T12:14:00"/>
    <d v="2026-03-31T00:00:00"/>
    <n v="12"/>
    <x v="0"/>
    <x v="0"/>
    <n v="1.5"/>
    <n v="75.84"/>
    <m/>
    <n v="1.2"/>
    <n v="5"/>
    <n v="5.4"/>
    <n v="117"/>
    <s v="Medium"/>
    <n v="0.89700000000000002"/>
    <x v="2"/>
    <s v="ETA too high"/>
    <n v="4.62"/>
    <n v="5"/>
    <m/>
    <n v="0.4"/>
    <s v="Tuesday"/>
    <s v="0-5 min"/>
    <n v="0"/>
    <s v="Between 0.8-1.0"/>
  </r>
  <r>
    <s v="RF009937"/>
    <d v="2026-03-31T12:15:00"/>
    <d v="2026-03-31T00:00:00"/>
    <n v="12"/>
    <x v="1"/>
    <x v="0"/>
    <n v="15.6"/>
    <n v="276.95999999999998"/>
    <n v="299.52999999999997"/>
    <n v="1"/>
    <n v="6.4"/>
    <n v="8.1999999999999993"/>
    <n v="110"/>
    <s v="Medium"/>
    <n v="1.214"/>
    <x v="0"/>
    <s v=""/>
    <n v="4.8499999999999996"/>
    <n v="92"/>
    <n v="22.57"/>
    <n v="1.8"/>
    <s v="Tuesday"/>
    <s v="5-10 min"/>
    <n v="1"/>
    <s v="Above 1.2"/>
  </r>
  <r>
    <s v="RF009938"/>
    <d v="2026-03-31T12:17:00"/>
    <d v="2026-03-31T00:00:00"/>
    <n v="12"/>
    <x v="0"/>
    <x v="0"/>
    <n v="9.6999999999999993"/>
    <n v="194.28"/>
    <n v="189.37"/>
    <n v="1"/>
    <n v="4.5999999999999996"/>
    <n v="1"/>
    <n v="128"/>
    <s v="Medium"/>
    <n v="1.169"/>
    <x v="0"/>
    <s v=""/>
    <n v="4.92"/>
    <n v="4"/>
    <n v="-4.91"/>
    <n v="-3.6"/>
    <s v="Tuesday"/>
    <s v="0-5 min"/>
    <n v="1"/>
    <s v="Between 1.0-1.2"/>
  </r>
  <r>
    <s v="RF009939"/>
    <d v="2026-03-31T12:33:00"/>
    <d v="2026-03-31T00:00:00"/>
    <n v="12"/>
    <x v="2"/>
    <x v="0"/>
    <n v="6.7"/>
    <n v="148.82"/>
    <n v="145.13999999999999"/>
    <n v="1"/>
    <n v="4.5"/>
    <n v="3.1"/>
    <n v="121"/>
    <s v="Medium"/>
    <n v="1.095"/>
    <x v="0"/>
    <s v=""/>
    <n v="4.93"/>
    <n v="2"/>
    <n v="-3.68"/>
    <n v="-1.4"/>
    <s v="Tuesday"/>
    <s v="0-5 min"/>
    <n v="1"/>
    <s v="Between 1.0-1.2"/>
  </r>
  <r>
    <s v="RF009940"/>
    <d v="2026-03-31T12:46:00"/>
    <d v="2026-03-31T00:00:00"/>
    <n v="12"/>
    <x v="0"/>
    <x v="0"/>
    <n v="2.9"/>
    <n v="108.74"/>
    <n v="111.29"/>
    <n v="1.2"/>
    <n v="7.1"/>
    <n v="7.1"/>
    <n v="121"/>
    <s v="High"/>
    <n v="0.8"/>
    <x v="0"/>
    <s v=""/>
    <n v="4.09"/>
    <n v="29"/>
    <n v="2.5499999999999998"/>
    <n v="0"/>
    <s v="Tuesday"/>
    <s v="5-10 min"/>
    <n v="1"/>
    <s v="Between 0.8-1.0"/>
  </r>
  <r>
    <s v="RF009941"/>
    <d v="2026-03-31T12:48:00"/>
    <d v="2026-03-31T00:00:00"/>
    <n v="12"/>
    <x v="1"/>
    <x v="0"/>
    <n v="7"/>
    <n v="168.6"/>
    <n v="176.05"/>
    <n v="1.1000000000000001"/>
    <n v="3.9"/>
    <n v="1"/>
    <n v="100"/>
    <s v="Low"/>
    <n v="1.3580000000000001"/>
    <x v="0"/>
    <s v=""/>
    <n v="4.63"/>
    <n v="7"/>
    <n v="7.45"/>
    <n v="-2.9"/>
    <s v="Tuesday"/>
    <s v="0-5 min"/>
    <n v="1"/>
    <s v="Above 1.2"/>
  </r>
  <r>
    <s v="RF009942"/>
    <d v="2026-03-31T12:49:00"/>
    <d v="2026-03-31T00:00:00"/>
    <n v="12"/>
    <x v="4"/>
    <x v="0"/>
    <n v="4.5999999999999996"/>
    <n v="110.43"/>
    <n v="106.89"/>
    <n v="1.1000000000000001"/>
    <n v="6.2"/>
    <n v="8"/>
    <n v="62"/>
    <s v="Low"/>
    <n v="2.2000000000000002"/>
    <x v="0"/>
    <s v=""/>
    <n v="4.67"/>
    <n v="10"/>
    <n v="-3.54"/>
    <n v="1.8"/>
    <s v="Tuesday"/>
    <s v="5-10 min"/>
    <n v="1"/>
    <s v="Above 1.2"/>
  </r>
  <r>
    <s v="RF009943"/>
    <d v="2026-03-31T12:50:00"/>
    <d v="2026-03-31T00:00:00"/>
    <n v="12"/>
    <x v="1"/>
    <x v="1"/>
    <n v="8.3000000000000007"/>
    <n v="164.64"/>
    <n v="161.66999999999999"/>
    <n v="1"/>
    <n v="4.8"/>
    <n v="9.1"/>
    <n v="93"/>
    <s v="Low"/>
    <n v="1.395"/>
    <x v="0"/>
    <s v=""/>
    <n v="4.6399999999999997"/>
    <n v="0"/>
    <n v="-2.97"/>
    <n v="4.3"/>
    <s v="Tuesday"/>
    <s v="0-5 min"/>
    <n v="1"/>
    <s v="Above 1.2"/>
  </r>
  <r>
    <s v="RF009944"/>
    <d v="2026-03-31T13:13:00"/>
    <d v="2026-03-31T00:00:00"/>
    <n v="13"/>
    <x v="0"/>
    <x v="1"/>
    <n v="2.2000000000000002"/>
    <n v="75.34"/>
    <n v="79.430000000000007"/>
    <n v="1"/>
    <n v="7"/>
    <n v="7.7"/>
    <n v="132"/>
    <s v="Medium"/>
    <n v="1.117"/>
    <x v="0"/>
    <s v=""/>
    <n v="4.38"/>
    <n v="0"/>
    <n v="4.09"/>
    <n v="0.7"/>
    <s v="Tuesday"/>
    <s v="5-10 min"/>
    <n v="1"/>
    <s v="Between 1.0-1.2"/>
  </r>
  <r>
    <s v="RF009945"/>
    <d v="2026-03-31T13:35:00"/>
    <d v="2026-03-31T00:00:00"/>
    <n v="13"/>
    <x v="2"/>
    <x v="0"/>
    <n v="12.6"/>
    <n v="258.18"/>
    <n v="264.14"/>
    <n v="1"/>
    <n v="6"/>
    <n v="7.1"/>
    <n v="77"/>
    <s v="Low"/>
    <n v="1.1240000000000001"/>
    <x v="0"/>
    <s v=""/>
    <n v="4.93"/>
    <n v="6"/>
    <n v="5.96"/>
    <n v="1.1000000000000001"/>
    <s v="Tuesday"/>
    <s v="5-10 min"/>
    <n v="1"/>
    <s v="Between 1.0-1.2"/>
  </r>
  <r>
    <s v="RF009946"/>
    <d v="2026-03-31T14:12:00"/>
    <d v="2026-03-31T00:00:00"/>
    <n v="14"/>
    <x v="3"/>
    <x v="1"/>
    <n v="5.0999999999999996"/>
    <n v="138.53"/>
    <n v="137.69"/>
    <n v="1.2"/>
    <n v="4.8"/>
    <n v="5"/>
    <n v="61"/>
    <s v="Low"/>
    <n v="1.9139999999999999"/>
    <x v="0"/>
    <s v=""/>
    <n v="5"/>
    <n v="0"/>
    <n v="-0.84"/>
    <n v="0.2"/>
    <s v="Tuesday"/>
    <s v="0-5 min"/>
    <n v="1"/>
    <s v="Above 1.2"/>
  </r>
  <r>
    <s v="RF009947"/>
    <d v="2026-03-31T14:23:00"/>
    <d v="2026-03-31T00:00:00"/>
    <n v="14"/>
    <x v="0"/>
    <x v="1"/>
    <n v="12"/>
    <n v="194.43"/>
    <n v="192.75"/>
    <n v="1"/>
    <n v="7.4"/>
    <n v="5.7"/>
    <n v="121"/>
    <s v="Medium"/>
    <n v="1.139"/>
    <x v="0"/>
    <s v=""/>
    <n v="4.6500000000000004"/>
    <n v="0"/>
    <n v="-1.68"/>
    <n v="-1.7"/>
    <s v="Tuesday"/>
    <s v="5-10 min"/>
    <n v="1"/>
    <s v="Between 1.0-1.2"/>
  </r>
  <r>
    <s v="RF009948"/>
    <d v="2026-03-31T14:31:00"/>
    <d v="2026-03-31T00:00:00"/>
    <n v="14"/>
    <x v="1"/>
    <x v="0"/>
    <n v="23.3"/>
    <n v="460.46"/>
    <m/>
    <n v="1.1000000000000001"/>
    <n v="3.2"/>
    <n v="4.0999999999999996"/>
    <n v="97"/>
    <s v="Low"/>
    <n v="1.3280000000000001"/>
    <x v="2"/>
    <s v="Pickup issue"/>
    <n v="5"/>
    <n v="4"/>
    <m/>
    <n v="0.9"/>
    <s v="Tuesday"/>
    <s v="0-5 min"/>
    <n v="0"/>
    <s v="Above 1.2"/>
  </r>
  <r>
    <s v="RF009949"/>
    <d v="2026-03-31T14:38:00"/>
    <d v="2026-03-31T00:00:00"/>
    <n v="14"/>
    <x v="2"/>
    <x v="0"/>
    <n v="2.8"/>
    <n v="87.47"/>
    <n v="86.61"/>
    <n v="1.1000000000000001"/>
    <n v="5"/>
    <n v="6.2"/>
    <n v="121"/>
    <s v="Medium"/>
    <n v="1.008"/>
    <x v="0"/>
    <s v=""/>
    <n v="4.26"/>
    <n v="2"/>
    <n v="-0.86"/>
    <n v="1.2"/>
    <s v="Tuesday"/>
    <s v="0-5 min"/>
    <n v="1"/>
    <s v="Between 1.0-1.2"/>
  </r>
  <r>
    <s v="RF009950"/>
    <d v="2026-03-31T14:38:00"/>
    <d v="2026-03-31T00:00:00"/>
    <n v="14"/>
    <x v="3"/>
    <x v="1"/>
    <n v="5"/>
    <n v="124.77"/>
    <n v="121.05"/>
    <n v="1.1000000000000001"/>
    <n v="4.7"/>
    <n v="7.1"/>
    <n v="64"/>
    <s v="Low"/>
    <n v="1.44"/>
    <x v="0"/>
    <s v=""/>
    <n v="4.5"/>
    <n v="0"/>
    <n v="-3.72"/>
    <n v="2.4"/>
    <s v="Tuesday"/>
    <s v="0-5 min"/>
    <n v="1"/>
    <s v="Above 1.2"/>
  </r>
  <r>
    <s v="RF009951"/>
    <d v="2026-03-31T15:23:00"/>
    <d v="2026-03-31T00:00:00"/>
    <n v="15"/>
    <x v="2"/>
    <x v="0"/>
    <n v="2.2000000000000002"/>
    <n v="74.64"/>
    <n v="75.319999999999993"/>
    <n v="1"/>
    <n v="5.4"/>
    <n v="3.7"/>
    <n v="102"/>
    <s v="Low"/>
    <n v="1.2430000000000001"/>
    <x v="0"/>
    <s v=""/>
    <n v="4.67"/>
    <n v="7"/>
    <n v="0.68"/>
    <n v="-1.7"/>
    <s v="Tuesday"/>
    <s v="5-10 min"/>
    <n v="1"/>
    <s v="Above 1.2"/>
  </r>
  <r>
    <s v="RF009952"/>
    <d v="2026-03-31T15:33:00"/>
    <d v="2026-03-31T00:00:00"/>
    <n v="15"/>
    <x v="2"/>
    <x v="0"/>
    <n v="3.5"/>
    <n v="139.44999999999999"/>
    <n v="142.76"/>
    <n v="1.4"/>
    <n v="5.7"/>
    <n v="6.7"/>
    <n v="116"/>
    <s v="High"/>
    <n v="0.747"/>
    <x v="0"/>
    <s v=""/>
    <n v="4.8499999999999996"/>
    <n v="2"/>
    <n v="3.31"/>
    <n v="1"/>
    <s v="Tuesday"/>
    <s v="5-10 min"/>
    <n v="1"/>
    <s v="Below 0.8"/>
  </r>
  <r>
    <s v="RF009953"/>
    <d v="2026-03-31T15:35:00"/>
    <d v="2026-03-31T00:00:00"/>
    <n v="15"/>
    <x v="3"/>
    <x v="0"/>
    <n v="6.5"/>
    <n v="159.94999999999999"/>
    <n v="154.31"/>
    <n v="1.1000000000000001"/>
    <n v="4.8"/>
    <n v="3.9"/>
    <n v="70"/>
    <s v="Low"/>
    <n v="1.7370000000000001"/>
    <x v="0"/>
    <s v=""/>
    <n v="4.74"/>
    <n v="2"/>
    <n v="-5.64"/>
    <n v="-0.9"/>
    <s v="Tuesday"/>
    <s v="0-5 min"/>
    <n v="1"/>
    <s v="Above 1.2"/>
  </r>
  <r>
    <s v="RF009954"/>
    <d v="2026-03-31T15:38:00"/>
    <d v="2026-03-31T00:00:00"/>
    <n v="15"/>
    <x v="3"/>
    <x v="0"/>
    <n v="1.9"/>
    <n v="64.180000000000007"/>
    <n v="64.59"/>
    <n v="1"/>
    <n v="3.3"/>
    <n v="3.1"/>
    <n v="67"/>
    <s v="Low"/>
    <n v="2.2000000000000002"/>
    <x v="0"/>
    <s v=""/>
    <n v="4.5"/>
    <n v="9"/>
    <n v="0.41"/>
    <n v="-0.2"/>
    <s v="Tuesday"/>
    <s v="0-5 min"/>
    <n v="1"/>
    <s v="Above 1.2"/>
  </r>
  <r>
    <s v="RF009955"/>
    <d v="2026-03-31T15:55:00"/>
    <d v="2026-03-31T00:00:00"/>
    <n v="15"/>
    <x v="2"/>
    <x v="0"/>
    <n v="14.2"/>
    <n v="231.88"/>
    <m/>
    <n v="1"/>
    <n v="2"/>
    <n v="3.7"/>
    <n v="105"/>
    <s v="Low"/>
    <n v="1.262"/>
    <x v="1"/>
    <s v="Pickup too far"/>
    <n v="4.87"/>
    <n v="1"/>
    <m/>
    <n v="1.7"/>
    <s v="Tuesday"/>
    <s v="0-5 min"/>
    <n v="0"/>
    <s v="Above 1.2"/>
  </r>
  <r>
    <s v="RF009956"/>
    <d v="2026-03-31T16:08:00"/>
    <d v="2026-03-31T00:00:00"/>
    <n v="16"/>
    <x v="3"/>
    <x v="0"/>
    <n v="4.0999999999999996"/>
    <n v="109.29"/>
    <m/>
    <n v="1"/>
    <n v="4.5999999999999996"/>
    <n v="1"/>
    <n v="75"/>
    <s v="Low"/>
    <n v="2.1320000000000001"/>
    <x v="1"/>
    <s v="Vehicle issue"/>
    <n v="4.84"/>
    <n v="9"/>
    <m/>
    <n v="-3.6"/>
    <s v="Tuesday"/>
    <s v="0-5 min"/>
    <n v="0"/>
    <s v="Above 1.2"/>
  </r>
  <r>
    <s v="RF009957"/>
    <d v="2026-03-31T16:27:00"/>
    <d v="2026-03-31T00:00:00"/>
    <n v="16"/>
    <x v="0"/>
    <x v="1"/>
    <n v="8.1999999999999993"/>
    <n v="153.24"/>
    <n v="159.62"/>
    <n v="1"/>
    <n v="5.4"/>
    <n v="9.1999999999999993"/>
    <n v="111"/>
    <s v="Medium"/>
    <n v="1.0449999999999999"/>
    <x v="0"/>
    <s v=""/>
    <n v="4.6100000000000003"/>
    <n v="0"/>
    <n v="6.38"/>
    <n v="3.8"/>
    <s v="Tuesday"/>
    <s v="5-10 min"/>
    <n v="1"/>
    <s v="Between 1.0-1.2"/>
  </r>
  <r>
    <s v="RF009958"/>
    <d v="2026-03-31T16:47:00"/>
    <d v="2026-03-31T00:00:00"/>
    <n v="16"/>
    <x v="3"/>
    <x v="0"/>
    <n v="15"/>
    <n v="283.01"/>
    <n v="285.82"/>
    <n v="1.2"/>
    <n v="2.7"/>
    <n v="4.4000000000000004"/>
    <n v="61"/>
    <s v="Low"/>
    <n v="1.2549999999999999"/>
    <x v="0"/>
    <s v=""/>
    <n v="4.6399999999999997"/>
    <n v="14"/>
    <n v="2.81"/>
    <n v="1.7"/>
    <s v="Tuesday"/>
    <s v="0-5 min"/>
    <n v="1"/>
    <s v="Above 1.2"/>
  </r>
  <r>
    <s v="RF009959"/>
    <d v="2026-03-31T16:49:00"/>
    <d v="2026-03-31T00:00:00"/>
    <n v="16"/>
    <x v="2"/>
    <x v="0"/>
    <n v="2.1"/>
    <n v="82.1"/>
    <n v="84.53"/>
    <n v="1.1000000000000001"/>
    <n v="4.0999999999999996"/>
    <n v="8.8000000000000007"/>
    <n v="117"/>
    <s v="Low"/>
    <n v="1.714"/>
    <x v="0"/>
    <s v=""/>
    <n v="4.49"/>
    <n v="4"/>
    <n v="2.4300000000000002"/>
    <n v="4.7"/>
    <s v="Tuesday"/>
    <s v="0-5 min"/>
    <n v="1"/>
    <s v="Above 1.2"/>
  </r>
  <r>
    <s v="RF009960"/>
    <d v="2026-03-31T16:57:00"/>
    <d v="2026-03-31T00:00:00"/>
    <n v="16"/>
    <x v="0"/>
    <x v="1"/>
    <n v="8.6999999999999993"/>
    <n v="187.13"/>
    <n v="182.38"/>
    <n v="1.1000000000000001"/>
    <n v="7.1"/>
    <n v="1"/>
    <n v="127"/>
    <s v="Medium"/>
    <n v="0.88400000000000001"/>
    <x v="0"/>
    <s v=""/>
    <n v="4.83"/>
    <n v="0"/>
    <n v="-4.75"/>
    <n v="-6.1"/>
    <s v="Tuesday"/>
    <s v="5-10 min"/>
    <n v="1"/>
    <s v="Between 0.8-1.0"/>
  </r>
  <r>
    <s v="RF009961"/>
    <d v="2026-03-31T16:58:00"/>
    <d v="2026-03-31T00:00:00"/>
    <n v="16"/>
    <x v="0"/>
    <x v="1"/>
    <n v="10"/>
    <n v="186.38"/>
    <m/>
    <n v="1.1000000000000001"/>
    <n v="7.6"/>
    <n v="11.1"/>
    <n v="118"/>
    <s v="Medium"/>
    <n v="0.83699999999999997"/>
    <x v="1"/>
    <s v="Pickup too far"/>
    <n v="4.4800000000000004"/>
    <n v="0"/>
    <m/>
    <n v="3.5"/>
    <s v="Tuesday"/>
    <s v="5-10 min"/>
    <n v="0"/>
    <s v="Between 0.8-1.0"/>
  </r>
  <r>
    <s v="RF009962"/>
    <d v="2026-03-31T17:19:00"/>
    <d v="2026-03-31T00:00:00"/>
    <n v="17"/>
    <x v="0"/>
    <x v="0"/>
    <n v="2"/>
    <n v="94.81"/>
    <n v="91.41"/>
    <n v="1.3"/>
    <n v="8.8000000000000007"/>
    <n v="6.7"/>
    <n v="92"/>
    <s v="Medium"/>
    <n v="0.68700000000000006"/>
    <x v="0"/>
    <s v=""/>
    <n v="4.46"/>
    <n v="8"/>
    <n v="-3.4"/>
    <n v="-2.1"/>
    <s v="Tuesday"/>
    <s v="5-10 min"/>
    <n v="1"/>
    <s v="Below 0.8"/>
  </r>
  <r>
    <s v="RF009963"/>
    <d v="2026-03-31T17:35:00"/>
    <d v="2026-03-31T00:00:00"/>
    <n v="17"/>
    <x v="0"/>
    <x v="0"/>
    <n v="2.4"/>
    <n v="99.36"/>
    <n v="95.39"/>
    <n v="1.3"/>
    <n v="5.6"/>
    <n v="9.1"/>
    <n v="103"/>
    <s v="High"/>
    <n v="0.66"/>
    <x v="0"/>
    <s v=""/>
    <n v="5"/>
    <n v="5"/>
    <n v="-3.97"/>
    <n v="3.5"/>
    <s v="Tuesday"/>
    <s v="5-10 min"/>
    <n v="1"/>
    <s v="Below 0.8"/>
  </r>
  <r>
    <s v="RF009964"/>
    <d v="2026-03-31T17:40:00"/>
    <d v="2026-03-31T00:00:00"/>
    <n v="17"/>
    <x v="4"/>
    <x v="0"/>
    <n v="6.6"/>
    <n v="132.94999999999999"/>
    <n v="136.58000000000001"/>
    <n v="1"/>
    <n v="10"/>
    <n v="13.2"/>
    <n v="52"/>
    <s v="Low"/>
    <n v="1.6180000000000001"/>
    <x v="0"/>
    <s v=""/>
    <n v="4.74"/>
    <n v="3"/>
    <n v="3.63"/>
    <n v="3.2"/>
    <s v="Tuesday"/>
    <s v="5-10 min"/>
    <n v="1"/>
    <s v="Above 1.2"/>
  </r>
  <r>
    <s v="RF009965"/>
    <d v="2026-03-31T18:11:00"/>
    <d v="2026-03-31T00:00:00"/>
    <n v="18"/>
    <x v="1"/>
    <x v="0"/>
    <n v="14.1"/>
    <n v="258.5"/>
    <n v="257.72000000000003"/>
    <n v="1"/>
    <n v="2.4"/>
    <n v="8.6"/>
    <n v="91"/>
    <s v="Medium"/>
    <n v="1.0489999999999999"/>
    <x v="0"/>
    <s v=""/>
    <n v="4.58"/>
    <n v="14"/>
    <n v="-0.78"/>
    <n v="6.2"/>
    <s v="Tuesday"/>
    <s v="0-5 min"/>
    <n v="1"/>
    <s v="Between 1.0-1.2"/>
  </r>
  <r>
    <s v="RF009966"/>
    <d v="2026-03-31T18:26:00"/>
    <d v="2026-03-31T00:00:00"/>
    <n v="18"/>
    <x v="2"/>
    <x v="0"/>
    <n v="10.8"/>
    <n v="295.83"/>
    <n v="301.7"/>
    <n v="1.3"/>
    <n v="6.4"/>
    <n v="8.5"/>
    <n v="119"/>
    <s v="High"/>
    <n v="0.88200000000000001"/>
    <x v="0"/>
    <s v=""/>
    <n v="4.33"/>
    <n v="1"/>
    <n v="5.87"/>
    <n v="2.1"/>
    <s v="Tuesday"/>
    <s v="5-10 min"/>
    <n v="1"/>
    <s v="Between 0.8-1.0"/>
  </r>
  <r>
    <s v="RF009967"/>
    <d v="2026-03-31T18:30:00"/>
    <d v="2026-03-31T00:00:00"/>
    <n v="18"/>
    <x v="2"/>
    <x v="1"/>
    <n v="3.2"/>
    <n v="96.92"/>
    <m/>
    <n v="1.2"/>
    <n v="2.8"/>
    <n v="1"/>
    <n v="82"/>
    <s v="Medium"/>
    <n v="0.66200000000000003"/>
    <x v="2"/>
    <s v="Changed plans"/>
    <n v="4.74"/>
    <n v="0"/>
    <m/>
    <n v="-1.8"/>
    <s v="Tuesday"/>
    <s v="0-5 min"/>
    <n v="0"/>
    <s v="Below 0.8"/>
  </r>
  <r>
    <s v="RF009968"/>
    <d v="2026-03-31T18:35:00"/>
    <d v="2026-03-31T00:00:00"/>
    <n v="18"/>
    <x v="3"/>
    <x v="0"/>
    <n v="9.6"/>
    <n v="169.37"/>
    <n v="163.91"/>
    <n v="1"/>
    <n v="3.5"/>
    <n v="2.7"/>
    <n v="57"/>
    <s v="Low"/>
    <n v="1.2210000000000001"/>
    <x v="0"/>
    <s v=""/>
    <n v="4.72"/>
    <n v="3"/>
    <n v="-5.46"/>
    <n v="-0.8"/>
    <s v="Tuesday"/>
    <s v="0-5 min"/>
    <n v="1"/>
    <s v="Above 1.2"/>
  </r>
  <r>
    <s v="RF009969"/>
    <d v="2026-03-31T18:40:00"/>
    <d v="2026-03-31T00:00:00"/>
    <n v="18"/>
    <x v="2"/>
    <x v="0"/>
    <n v="14.6"/>
    <n v="339.07"/>
    <m/>
    <n v="1.2"/>
    <n v="6"/>
    <n v="8.1"/>
    <n v="80"/>
    <s v="Medium"/>
    <n v="0.63900000000000001"/>
    <x v="1"/>
    <s v="Pickup too far"/>
    <n v="4.9400000000000004"/>
    <n v="4"/>
    <m/>
    <n v="2.1"/>
    <s v="Tuesday"/>
    <s v="5-10 min"/>
    <n v="0"/>
    <s v="Below 0.8"/>
  </r>
  <r>
    <s v="RF009970"/>
    <d v="2026-03-31T18:46:00"/>
    <d v="2026-03-31T00:00:00"/>
    <n v="18"/>
    <x v="4"/>
    <x v="0"/>
    <n v="3.6"/>
    <n v="83.46"/>
    <m/>
    <n v="1"/>
    <n v="9"/>
    <n v="10"/>
    <n v="45"/>
    <s v="Medium"/>
    <n v="0.84099999999999997"/>
    <x v="2"/>
    <s v="Fare too high"/>
    <n v="4.25"/>
    <n v="27"/>
    <m/>
    <n v="1"/>
    <s v="Tuesday"/>
    <s v="5-10 min"/>
    <n v="0"/>
    <s v="Between 0.8-1.0"/>
  </r>
  <r>
    <s v="RF009971"/>
    <d v="2026-03-31T18:49:00"/>
    <d v="2026-03-31T00:00:00"/>
    <n v="18"/>
    <x v="2"/>
    <x v="0"/>
    <n v="4"/>
    <n v="141.02000000000001"/>
    <n v="139.34"/>
    <n v="1.3"/>
    <n v="12.3"/>
    <n v="10"/>
    <n v="79"/>
    <s v="High"/>
    <n v="0.54200000000000004"/>
    <x v="0"/>
    <s v=""/>
    <n v="4.57"/>
    <n v="16"/>
    <n v="-1.68"/>
    <n v="-2.2999999999999998"/>
    <s v="Tuesday"/>
    <s v="10-15 min"/>
    <n v="1"/>
    <s v="Below 0.8"/>
  </r>
  <r>
    <s v="RF009972"/>
    <d v="2026-03-31T18:50:00"/>
    <d v="2026-03-31T00:00:00"/>
    <n v="18"/>
    <x v="2"/>
    <x v="0"/>
    <n v="1.6"/>
    <n v="73.959999999999994"/>
    <m/>
    <n v="1.2"/>
    <n v="7.6"/>
    <n v="10.6"/>
    <n v="106"/>
    <s v="High"/>
    <n v="0.79600000000000004"/>
    <x v="2"/>
    <s v="ETA too high"/>
    <n v="4.83"/>
    <n v="8"/>
    <m/>
    <n v="3"/>
    <s v="Tuesday"/>
    <s v="5-10 min"/>
    <n v="0"/>
    <s v="Below 0.8"/>
  </r>
  <r>
    <s v="RF009973"/>
    <d v="2026-03-31T18:55:00"/>
    <d v="2026-03-31T00:00:00"/>
    <n v="18"/>
    <x v="3"/>
    <x v="0"/>
    <n v="2.8"/>
    <n v="81.819999999999993"/>
    <m/>
    <n v="1"/>
    <n v="4.5999999999999996"/>
    <n v="13"/>
    <n v="54"/>
    <s v="Low"/>
    <n v="1.101"/>
    <x v="1"/>
    <s v="Driver unavailable"/>
    <n v="4.6900000000000004"/>
    <n v="8"/>
    <m/>
    <n v="8.4"/>
    <s v="Tuesday"/>
    <s v="0-5 min"/>
    <n v="0"/>
    <s v="Between 1.0-1.2"/>
  </r>
  <r>
    <s v="RF009974"/>
    <d v="2026-03-31T18:55:00"/>
    <d v="2026-03-31T00:00:00"/>
    <n v="18"/>
    <x v="2"/>
    <x v="0"/>
    <n v="6.3"/>
    <n v="148.72"/>
    <m/>
    <n v="1.2"/>
    <n v="2.4"/>
    <n v="3.6"/>
    <n v="91"/>
    <s v="High"/>
    <n v="0.67600000000000005"/>
    <x v="2"/>
    <s v="ETA too high"/>
    <n v="4.8600000000000003"/>
    <n v="7"/>
    <m/>
    <n v="1.2"/>
    <s v="Tuesday"/>
    <s v="0-5 min"/>
    <n v="0"/>
    <s v="Below 0.8"/>
  </r>
  <r>
    <s v="RF009975"/>
    <d v="2026-03-31T18:57:00"/>
    <d v="2026-03-31T00:00:00"/>
    <n v="18"/>
    <x v="0"/>
    <x v="0"/>
    <n v="3.7"/>
    <n v="112.92"/>
    <n v="111.71"/>
    <n v="1.2"/>
    <n v="5.8"/>
    <n v="10"/>
    <n v="97"/>
    <s v="Medium"/>
    <n v="0.70699999999999996"/>
    <x v="0"/>
    <s v=""/>
    <n v="4.7699999999999996"/>
    <n v="29"/>
    <n v="-1.21"/>
    <n v="4.2"/>
    <s v="Tuesday"/>
    <s v="5-10 min"/>
    <n v="1"/>
    <s v="Below 0.8"/>
  </r>
  <r>
    <s v="RF009976"/>
    <d v="2026-03-31T18:58:00"/>
    <d v="2026-03-31T00:00:00"/>
    <n v="18"/>
    <x v="2"/>
    <x v="0"/>
    <n v="1.5"/>
    <n v="80.48"/>
    <m/>
    <n v="1.3"/>
    <n v="4.3"/>
    <n v="6.3"/>
    <n v="92"/>
    <s v="High"/>
    <n v="0.63900000000000001"/>
    <x v="2"/>
    <s v="Fare too high"/>
    <n v="4.76"/>
    <n v="1"/>
    <m/>
    <n v="2"/>
    <s v="Tuesday"/>
    <s v="0-5 min"/>
    <n v="0"/>
    <s v="Below 0.8"/>
  </r>
  <r>
    <s v="RF009977"/>
    <d v="2026-03-31T19:16:00"/>
    <d v="2026-03-31T00:00:00"/>
    <n v="19"/>
    <x v="3"/>
    <x v="0"/>
    <n v="3.6"/>
    <n v="100.37"/>
    <n v="97.45"/>
    <n v="1"/>
    <n v="4.5999999999999996"/>
    <n v="2.8"/>
    <n v="55"/>
    <s v="Medium"/>
    <n v="0.91100000000000003"/>
    <x v="0"/>
    <s v=""/>
    <n v="4.84"/>
    <n v="16"/>
    <n v="-2.92"/>
    <n v="-1.8"/>
    <s v="Tuesday"/>
    <s v="0-5 min"/>
    <n v="1"/>
    <s v="Between 0.8-1.0"/>
  </r>
  <r>
    <s v="RF009978"/>
    <d v="2026-03-31T19:44:00"/>
    <d v="2026-03-31T00:00:00"/>
    <n v="19"/>
    <x v="1"/>
    <x v="1"/>
    <n v="19.600000000000001"/>
    <n v="418.77"/>
    <n v="429.91"/>
    <n v="1.3"/>
    <n v="7.9"/>
    <n v="4.8"/>
    <n v="68"/>
    <s v="High"/>
    <n v="0.56299999999999994"/>
    <x v="0"/>
    <s v=""/>
    <n v="4.4800000000000004"/>
    <n v="0"/>
    <n v="11.14"/>
    <n v="-3.1"/>
    <s v="Tuesday"/>
    <s v="5-10 min"/>
    <n v="1"/>
    <s v="Below 0.8"/>
  </r>
  <r>
    <s v="RF009979"/>
    <d v="2026-03-31T20:07:00"/>
    <d v="2026-03-31T00:00:00"/>
    <n v="20"/>
    <x v="4"/>
    <x v="0"/>
    <n v="14.4"/>
    <n v="281.01"/>
    <n v="274.38"/>
    <n v="1"/>
    <n v="5.7"/>
    <n v="7.1"/>
    <n v="40"/>
    <s v="Low"/>
    <n v="1.1639999999999999"/>
    <x v="0"/>
    <s v=""/>
    <n v="4.79"/>
    <n v="12"/>
    <n v="-6.63"/>
    <n v="1.4"/>
    <s v="Tuesday"/>
    <s v="5-10 min"/>
    <n v="1"/>
    <s v="Between 1.0-1.2"/>
  </r>
  <r>
    <s v="RF009980"/>
    <d v="2026-03-31T20:10:00"/>
    <d v="2026-03-31T00:00:00"/>
    <n v="20"/>
    <x v="1"/>
    <x v="0"/>
    <n v="7.7"/>
    <n v="144.27000000000001"/>
    <n v="133.44999999999999"/>
    <n v="1"/>
    <n v="5.6"/>
    <n v="7"/>
    <n v="67"/>
    <s v="Medium"/>
    <n v="0.84399999999999997"/>
    <x v="0"/>
    <s v=""/>
    <n v="4.8"/>
    <n v="12"/>
    <n v="-10.82"/>
    <n v="1.4"/>
    <s v="Tuesday"/>
    <s v="5-10 min"/>
    <n v="1"/>
    <s v="Between 0.8-1.0"/>
  </r>
  <r>
    <s v="RF009981"/>
    <d v="2026-03-31T20:13:00"/>
    <d v="2026-03-31T00:00:00"/>
    <n v="20"/>
    <x v="0"/>
    <x v="0"/>
    <n v="7.3"/>
    <n v="174.92"/>
    <m/>
    <n v="1.3"/>
    <n v="7.2"/>
    <n v="7"/>
    <n v="84"/>
    <s v="High"/>
    <n v="0.55900000000000005"/>
    <x v="1"/>
    <s v="Pickup too far"/>
    <n v="5"/>
    <n v="15"/>
    <m/>
    <n v="-0.2"/>
    <s v="Tuesday"/>
    <s v="5-10 min"/>
    <n v="0"/>
    <s v="Below 0.8"/>
  </r>
  <r>
    <s v="RF009982"/>
    <d v="2026-03-31T20:59:00"/>
    <d v="2026-03-31T00:00:00"/>
    <n v="20"/>
    <x v="2"/>
    <x v="0"/>
    <n v="13.9"/>
    <n v="298.26"/>
    <n v="303.55"/>
    <n v="1.1000000000000001"/>
    <n v="5.2"/>
    <n v="6.2"/>
    <n v="96"/>
    <s v="Medium"/>
    <n v="0.83699999999999997"/>
    <x v="0"/>
    <s v=""/>
    <n v="4.3"/>
    <n v="36"/>
    <n v="5.29"/>
    <n v="1"/>
    <s v="Tuesday"/>
    <s v="5-10 min"/>
    <n v="1"/>
    <s v="Between 0.8-1.0"/>
  </r>
  <r>
    <s v="RF009983"/>
    <d v="2026-03-31T21:09:00"/>
    <d v="2026-03-31T00:00:00"/>
    <n v="21"/>
    <x v="4"/>
    <x v="0"/>
    <n v="7.9"/>
    <n v="162.54"/>
    <n v="161.61000000000001"/>
    <n v="1"/>
    <n v="4.5"/>
    <n v="2.1"/>
    <n v="49"/>
    <s v="Low"/>
    <n v="1.1040000000000001"/>
    <x v="0"/>
    <s v=""/>
    <n v="4.6399999999999997"/>
    <n v="2"/>
    <n v="-0.93"/>
    <n v="-2.4"/>
    <s v="Tuesday"/>
    <s v="0-5 min"/>
    <n v="1"/>
    <s v="Between 1.0-1.2"/>
  </r>
  <r>
    <s v="RF009984"/>
    <d v="2026-03-31T21:17:00"/>
    <d v="2026-03-31T00:00:00"/>
    <n v="21"/>
    <x v="1"/>
    <x v="0"/>
    <n v="6.3"/>
    <n v="122.39"/>
    <n v="131.71"/>
    <n v="1"/>
    <n v="7.6"/>
    <n v="8.1999999999999993"/>
    <n v="93"/>
    <s v="Medium"/>
    <n v="0.94499999999999995"/>
    <x v="0"/>
    <s v=""/>
    <n v="4.83"/>
    <n v="20"/>
    <n v="9.32"/>
    <n v="0.6"/>
    <s v="Tuesday"/>
    <s v="5-10 min"/>
    <n v="1"/>
    <s v="Between 0.8-1.0"/>
  </r>
  <r>
    <s v="RF009985"/>
    <d v="2026-03-31T21:28:00"/>
    <d v="2026-03-31T00:00:00"/>
    <n v="21"/>
    <x v="2"/>
    <x v="0"/>
    <n v="8.6999999999999993"/>
    <n v="163.53"/>
    <m/>
    <n v="1.1000000000000001"/>
    <n v="7.9"/>
    <n v="8.9"/>
    <n v="104"/>
    <s v="High"/>
    <n v="0.78500000000000003"/>
    <x v="2"/>
    <s v="Fare too high"/>
    <n v="4.9000000000000004"/>
    <n v="7"/>
    <m/>
    <n v="1"/>
    <s v="Tuesday"/>
    <s v="5-10 min"/>
    <n v="0"/>
    <s v="Below 0.8"/>
  </r>
  <r>
    <s v="RF009986"/>
    <d v="2026-03-31T21:28:00"/>
    <d v="2026-03-31T00:00:00"/>
    <n v="21"/>
    <x v="2"/>
    <x v="0"/>
    <n v="3.2"/>
    <n v="119.77"/>
    <m/>
    <n v="1.3"/>
    <n v="4.8"/>
    <m/>
    <n v="82"/>
    <s v="Medium"/>
    <n v="0.75700000000000001"/>
    <x v="3"/>
    <s v="No driver available"/>
    <n v="4.68"/>
    <n v="5"/>
    <m/>
    <m/>
    <s v="Tuesday"/>
    <s v="0-5 min"/>
    <n v="0"/>
    <s v="Below 0.8"/>
  </r>
  <r>
    <s v="RF009987"/>
    <d v="2026-03-31T21:33:00"/>
    <d v="2026-03-31T00:00:00"/>
    <n v="21"/>
    <x v="2"/>
    <x v="0"/>
    <n v="6.4"/>
    <n v="136.93"/>
    <n v="134.25"/>
    <n v="1.1000000000000001"/>
    <n v="5.4"/>
    <n v="2.9"/>
    <n v="97"/>
    <s v="Medium"/>
    <n v="0.80600000000000005"/>
    <x v="0"/>
    <s v=""/>
    <n v="4.6500000000000004"/>
    <n v="56"/>
    <n v="-2.68"/>
    <n v="-2.5"/>
    <s v="Tuesday"/>
    <s v="5-10 min"/>
    <n v="1"/>
    <s v="Between 0.8-1.0"/>
  </r>
  <r>
    <s v="RF009988"/>
    <d v="2026-03-31T21:55:00"/>
    <d v="2026-03-31T00:00:00"/>
    <n v="21"/>
    <x v="3"/>
    <x v="0"/>
    <n v="7.1"/>
    <n v="143.75"/>
    <n v="142.53"/>
    <n v="1"/>
    <n v="8.9"/>
    <n v="5.8"/>
    <n v="47"/>
    <s v="Low"/>
    <n v="1.1850000000000001"/>
    <x v="0"/>
    <s v=""/>
    <n v="4.67"/>
    <n v="15"/>
    <n v="-1.22"/>
    <n v="-3.1"/>
    <s v="Tuesday"/>
    <s v="5-10 min"/>
    <n v="1"/>
    <s v="Between 1.0-1.2"/>
  </r>
  <r>
    <s v="RF009989"/>
    <d v="2026-03-31T22:03:00"/>
    <d v="2026-03-31T00:00:00"/>
    <n v="22"/>
    <x v="3"/>
    <x v="1"/>
    <n v="5.0999999999999996"/>
    <n v="123.5"/>
    <n v="116.82"/>
    <n v="1"/>
    <n v="3.2"/>
    <n v="10.3"/>
    <n v="57"/>
    <s v="Low"/>
    <n v="1.347"/>
    <x v="0"/>
    <s v=""/>
    <n v="5"/>
    <n v="0"/>
    <n v="-6.68"/>
    <n v="7.1"/>
    <s v="Tuesday"/>
    <s v="0-5 min"/>
    <n v="1"/>
    <s v="Above 1.2"/>
  </r>
  <r>
    <s v="RF009990"/>
    <d v="2026-03-31T22:06:00"/>
    <d v="2026-03-31T00:00:00"/>
    <n v="22"/>
    <x v="2"/>
    <x v="1"/>
    <n v="6.6"/>
    <n v="154.32"/>
    <n v="149.51"/>
    <n v="1.1000000000000001"/>
    <n v="5.9"/>
    <n v="3.3"/>
    <n v="103"/>
    <s v="Medium"/>
    <n v="1.0549999999999999"/>
    <x v="0"/>
    <s v=""/>
    <n v="4.71"/>
    <n v="0"/>
    <n v="-4.8099999999999996"/>
    <n v="-2.6"/>
    <s v="Tuesday"/>
    <s v="5-10 min"/>
    <n v="1"/>
    <s v="Between 1.0-1.2"/>
  </r>
  <r>
    <s v="RF009991"/>
    <d v="2026-03-31T22:17:00"/>
    <d v="2026-03-31T00:00:00"/>
    <n v="22"/>
    <x v="4"/>
    <x v="0"/>
    <n v="4.4000000000000004"/>
    <n v="110.81"/>
    <n v="115.19"/>
    <n v="1"/>
    <n v="6.6"/>
    <n v="7.8"/>
    <n v="51"/>
    <s v="Low"/>
    <n v="1.5549999999999999"/>
    <x v="0"/>
    <s v=""/>
    <n v="4.58"/>
    <n v="7"/>
    <n v="4.38"/>
    <n v="1.2"/>
    <s v="Tuesday"/>
    <s v="5-10 min"/>
    <n v="1"/>
    <s v="Above 1.2"/>
  </r>
  <r>
    <s v="RF009992"/>
    <d v="2026-03-31T22:18:00"/>
    <d v="2026-03-31T00:00:00"/>
    <n v="22"/>
    <x v="0"/>
    <x v="0"/>
    <n v="2.6"/>
    <n v="82.48"/>
    <m/>
    <n v="1.1000000000000001"/>
    <n v="5.3"/>
    <n v="8.6"/>
    <n v="140"/>
    <s v="High"/>
    <n v="0.95499999999999996"/>
    <x v="1"/>
    <s v="Driver unavailable"/>
    <n v="4.5999999999999996"/>
    <n v="5"/>
    <m/>
    <n v="3.3"/>
    <s v="Tuesday"/>
    <s v="5-10 min"/>
    <n v="0"/>
    <s v="Between 0.8-1.0"/>
  </r>
  <r>
    <s v="RF009993"/>
    <d v="2026-03-31T22:40:00"/>
    <d v="2026-03-31T00:00:00"/>
    <n v="22"/>
    <x v="0"/>
    <x v="0"/>
    <n v="3.9"/>
    <n v="99.01"/>
    <n v="102.93"/>
    <n v="1"/>
    <n v="3.1"/>
    <n v="7.3"/>
    <n v="127"/>
    <s v="Low"/>
    <n v="1.329"/>
    <x v="0"/>
    <s v=""/>
    <n v="4.57"/>
    <n v="4"/>
    <n v="3.92"/>
    <n v="4.2"/>
    <s v="Tuesday"/>
    <s v="0-5 min"/>
    <n v="1"/>
    <s v="Above 1.2"/>
  </r>
  <r>
    <s v="RF009994"/>
    <d v="2026-03-31T22:43:00"/>
    <d v="2026-03-31T00:00:00"/>
    <n v="22"/>
    <x v="3"/>
    <x v="1"/>
    <n v="6.8"/>
    <n v="129.69"/>
    <n v="128"/>
    <n v="1"/>
    <n v="2"/>
    <n v="8.9"/>
    <n v="62"/>
    <s v="Low"/>
    <n v="1.5349999999999999"/>
    <x v="0"/>
    <s v=""/>
    <n v="4.8899999999999997"/>
    <n v="0"/>
    <n v="-1.69"/>
    <n v="6.9"/>
    <s v="Tuesday"/>
    <s v="0-5 min"/>
    <n v="1"/>
    <s v="Above 1.2"/>
  </r>
  <r>
    <s v="RF009995"/>
    <d v="2026-03-31T22:45:00"/>
    <d v="2026-03-31T00:00:00"/>
    <n v="22"/>
    <x v="2"/>
    <x v="1"/>
    <n v="6.2"/>
    <n v="128.94999999999999"/>
    <m/>
    <n v="1"/>
    <n v="5.8"/>
    <n v="2.6"/>
    <n v="123"/>
    <s v="Medium"/>
    <n v="1.24"/>
    <x v="2"/>
    <s v="ETA too high"/>
    <n v="4.9400000000000004"/>
    <n v="0"/>
    <m/>
    <n v="-3.2"/>
    <s v="Tuesday"/>
    <s v="5-10 min"/>
    <n v="0"/>
    <s v="Above 1.2"/>
  </r>
  <r>
    <s v="RF009996"/>
    <d v="2026-03-31T22:53:00"/>
    <d v="2026-03-31T00:00:00"/>
    <n v="22"/>
    <x v="2"/>
    <x v="1"/>
    <n v="6.8"/>
    <n v="164.87"/>
    <m/>
    <n v="1.1000000000000001"/>
    <n v="5.5"/>
    <n v="6.1"/>
    <n v="98"/>
    <s v="Medium"/>
    <n v="0.90800000000000003"/>
    <x v="2"/>
    <s v="ETA too high"/>
    <n v="4.38"/>
    <n v="0"/>
    <m/>
    <n v="0.6"/>
    <s v="Tuesday"/>
    <s v="5-10 min"/>
    <n v="0"/>
    <s v="Between 0.8-1.0"/>
  </r>
  <r>
    <s v="RF009997"/>
    <d v="2026-03-31T23:23:00"/>
    <d v="2026-03-31T00:00:00"/>
    <n v="23"/>
    <x v="1"/>
    <x v="0"/>
    <n v="4.9000000000000004"/>
    <n v="123.12"/>
    <n v="122.16"/>
    <n v="1"/>
    <n v="2.8"/>
    <n v="1"/>
    <n v="91"/>
    <s v="Low"/>
    <n v="1.57"/>
    <x v="0"/>
    <s v=""/>
    <n v="4.62"/>
    <n v="18"/>
    <n v="-0.96"/>
    <n v="-1.8"/>
    <s v="Tuesday"/>
    <s v="0-5 min"/>
    <n v="1"/>
    <s v="Above 1.2"/>
  </r>
  <r>
    <s v="RF009998"/>
    <d v="2026-03-31T23:29:00"/>
    <d v="2026-03-31T00:00:00"/>
    <n v="23"/>
    <x v="0"/>
    <x v="0"/>
    <n v="1.2"/>
    <n v="57.89"/>
    <n v="55.87"/>
    <n v="1"/>
    <n v="5.4"/>
    <n v="6.9"/>
    <n v="133"/>
    <s v="Medium"/>
    <n v="1.25"/>
    <x v="0"/>
    <s v=""/>
    <n v="4.83"/>
    <n v="8"/>
    <n v="-2.02"/>
    <n v="1.5"/>
    <s v="Tuesday"/>
    <s v="5-10 min"/>
    <n v="1"/>
    <s v="Above 1.2"/>
  </r>
  <r>
    <s v="RF009999"/>
    <d v="2026-03-31T23:35:00"/>
    <d v="2026-03-31T00:00:00"/>
    <n v="23"/>
    <x v="3"/>
    <x v="1"/>
    <n v="8.1999999999999993"/>
    <n v="154.69"/>
    <n v="155.26"/>
    <n v="1"/>
    <n v="4.5999999999999996"/>
    <n v="2.9"/>
    <n v="59"/>
    <s v="Low"/>
    <n v="1.778"/>
    <x v="0"/>
    <s v=""/>
    <n v="4.7699999999999996"/>
    <n v="0"/>
    <n v="0.56999999999999995"/>
    <n v="-1.7"/>
    <s v="Tuesday"/>
    <s v="0-5 min"/>
    <n v="1"/>
    <s v="Above 1.2"/>
  </r>
  <r>
    <s v="RF010000"/>
    <d v="2026-03-31T23:54:00"/>
    <d v="2026-03-31T00:00:00"/>
    <n v="23"/>
    <x v="2"/>
    <x v="0"/>
    <n v="5.6"/>
    <n v="133.57"/>
    <n v="141.80000000000001"/>
    <n v="1.1000000000000001"/>
    <n v="2.7"/>
    <n v="3.7"/>
    <n v="119"/>
    <s v="Low"/>
    <n v="1.974"/>
    <x v="0"/>
    <s v=""/>
    <n v="4.66"/>
    <n v="7"/>
    <n v="8.23"/>
    <n v="1"/>
    <s v="Tuesday"/>
    <s v="0-5 min"/>
    <n v="1"/>
    <s v="Above 1.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71A4D37-C7A1-49FA-A702-7496C1DCC05D}" name="PivotTable9" cacheId="13"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N13:O19" firstHeaderRow="1" firstDataRow="1" firstDataCol="1" rowPageCount="1" colPageCount="1"/>
  <pivotFields count="25">
    <pivotField dataField="1" showAll="0"/>
    <pivotField numFmtId="22" showAll="0"/>
    <pivotField numFmtId="14" showAll="0"/>
    <pivotField showAll="0"/>
    <pivotField axis="axisRow" showAll="0">
      <items count="6">
        <item x="1"/>
        <item x="2"/>
        <item x="4"/>
        <item x="0"/>
        <item x="3"/>
        <item t="default"/>
      </items>
    </pivotField>
    <pivotField showAll="0">
      <items count="3">
        <item x="1"/>
        <item x="0"/>
        <item t="default"/>
      </items>
    </pivotField>
    <pivotField showAll="0"/>
    <pivotField showAll="0"/>
    <pivotField showAll="0"/>
    <pivotField showAll="0"/>
    <pivotField showAll="0"/>
    <pivotField showAll="0"/>
    <pivotField showAll="0"/>
    <pivotField showAll="0"/>
    <pivotField showAll="0"/>
    <pivotField axis="axisPage" multipleItemSelectionAllowed="1" showAll="0">
      <items count="5">
        <item h="1" x="0"/>
        <item h="1" x="1"/>
        <item x="2"/>
        <item x="3"/>
        <item t="default"/>
      </items>
    </pivotField>
    <pivotField showAll="0"/>
    <pivotField showAll="0"/>
    <pivotField showAll="0"/>
    <pivotField showAll="0"/>
    <pivotField showAll="0"/>
    <pivotField showAll="0"/>
    <pivotField showAll="0"/>
    <pivotField showAll="0"/>
    <pivotField showAll="0"/>
  </pivotFields>
  <rowFields count="1">
    <field x="4"/>
  </rowFields>
  <rowItems count="6">
    <i>
      <x/>
    </i>
    <i>
      <x v="1"/>
    </i>
    <i>
      <x v="2"/>
    </i>
    <i>
      <x v="3"/>
    </i>
    <i>
      <x v="4"/>
    </i>
    <i t="grand">
      <x/>
    </i>
  </rowItems>
  <colItems count="1">
    <i/>
  </colItems>
  <pageFields count="1">
    <pageField fld="15" hier="-1"/>
  </pageFields>
  <dataFields count="1">
    <dataField name="Count of ride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B71FE93-4A9F-4EB7-8D94-C9BA7295C4D7}" name="PivotTable8"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N1:Q8" firstHeaderRow="1" firstDataRow="2" firstDataCol="1"/>
  <pivotFields count="25">
    <pivotField dataField="1" showAll="0"/>
    <pivotField numFmtId="22" showAll="0"/>
    <pivotField numFmtId="14" showAll="0"/>
    <pivotField showAll="0"/>
    <pivotField axis="axisRow" showAll="0">
      <items count="6">
        <item x="1"/>
        <item x="2"/>
        <item x="4"/>
        <item x="0"/>
        <item x="3"/>
        <item t="default"/>
      </items>
    </pivotField>
    <pivotField showAll="0">
      <items count="3">
        <item x="1"/>
        <item x="0"/>
        <item t="default"/>
      </items>
    </pivotField>
    <pivotField showAll="0"/>
    <pivotField showAll="0"/>
    <pivotField showAll="0"/>
    <pivotField showAll="0"/>
    <pivotField showAll="0"/>
    <pivotField showAll="0"/>
    <pivotField showAll="0"/>
    <pivotField showAll="0"/>
    <pivotField showAll="0"/>
    <pivotField axis="axisCol" showAll="0">
      <items count="5">
        <item h="1" x="0"/>
        <item h="1" x="1"/>
        <item x="2"/>
        <item x="3"/>
        <item t="default"/>
      </items>
    </pivotField>
    <pivotField showAll="0"/>
    <pivotField showAll="0"/>
    <pivotField showAll="0"/>
    <pivotField showAll="0"/>
    <pivotField showAll="0"/>
    <pivotField showAll="0"/>
    <pivotField showAll="0"/>
    <pivotField showAll="0"/>
    <pivotField showAll="0"/>
  </pivotFields>
  <rowFields count="1">
    <field x="4"/>
  </rowFields>
  <rowItems count="6">
    <i>
      <x/>
    </i>
    <i>
      <x v="1"/>
    </i>
    <i>
      <x v="2"/>
    </i>
    <i>
      <x v="3"/>
    </i>
    <i>
      <x v="4"/>
    </i>
    <i t="grand">
      <x/>
    </i>
  </rowItems>
  <colFields count="1">
    <field x="15"/>
  </colFields>
  <colItems count="3">
    <i>
      <x v="2"/>
    </i>
    <i>
      <x v="3"/>
    </i>
    <i t="grand">
      <x/>
    </i>
  </colItems>
  <dataFields count="1">
    <dataField name="Count of ride_id" fld="0" subtotal="count" baseField="0" baseItem="0"/>
  </dataFields>
  <chartFormats count="4">
    <chartFormat chart="0" format="0" series="1">
      <pivotArea type="data" outline="0" fieldPosition="0">
        <references count="2">
          <reference field="4294967294" count="1" selected="0">
            <x v="0"/>
          </reference>
          <reference field="15" count="1" selected="0">
            <x v="0"/>
          </reference>
        </references>
      </pivotArea>
    </chartFormat>
    <chartFormat chart="0" format="1" series="1">
      <pivotArea type="data" outline="0" fieldPosition="0">
        <references count="2">
          <reference field="4294967294" count="1" selected="0">
            <x v="0"/>
          </reference>
          <reference field="15" count="1" selected="0">
            <x v="1"/>
          </reference>
        </references>
      </pivotArea>
    </chartFormat>
    <chartFormat chart="0" format="2" series="1">
      <pivotArea type="data" outline="0" fieldPosition="0">
        <references count="2">
          <reference field="4294967294" count="1" selected="0">
            <x v="0"/>
          </reference>
          <reference field="15" count="1" selected="0">
            <x v="2"/>
          </reference>
        </references>
      </pivotArea>
    </chartFormat>
    <chartFormat chart="0" format="3" series="1">
      <pivotArea type="data" outline="0" fieldPosition="0">
        <references count="2">
          <reference field="4294967294" count="1" selected="0">
            <x v="0"/>
          </reference>
          <reference field="1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6DDA0CC-29DE-4469-B034-30F9A556E521}" autoFormatId="16" applyNumberFormats="0" applyBorderFormats="0" applyFontFormats="0" applyPatternFormats="0" applyAlignmentFormats="0" applyWidthHeightFormats="0">
  <queryTableRefresh nextId="27" unboundColumnsRight="1">
    <queryTableFields count="25">
      <queryTableField id="1" name="ride_id" tableColumnId="1"/>
      <queryTableField id="2" name="request_timestamp" tableColumnId="2"/>
      <queryTableField id="3" name="request_date" tableColumnId="3"/>
      <queryTableField id="4" name="request_hour" tableColumnId="4"/>
      <queryTableField id="5" name="city" tableColumnId="5"/>
      <queryTableField id="6" name="rider_type" tableColumnId="6"/>
      <queryTableField id="7" name="distance_km" tableColumnId="7"/>
      <queryTableField id="8" name="estimated_fare_inr" tableColumnId="8"/>
      <queryTableField id="9" name="actual_fare_inr" tableColumnId="9"/>
      <queryTableField id="10" name="surge_multiplier" tableColumnId="10"/>
      <queryTableField id="11" name="estimated_eta_min" tableColumnId="11"/>
      <queryTableField id="12" name="actual_pickup_min" tableColumnId="12"/>
      <queryTableField id="13" name="active_drivers" tableColumnId="13"/>
      <queryTableField id="14" name="demand_level" tableColumnId="14"/>
      <queryTableField id="15" name="supply_demand_ratio" tableColumnId="15"/>
      <queryTableField id="16" name="ride_status" tableColumnId="16"/>
      <queryTableField id="17" name="cancellation_reason" tableColumnId="17"/>
      <queryTableField id="18" name="driver_rating" tableColumnId="18"/>
      <queryTableField id="19" name="previous_rides" tableColumnId="19"/>
      <queryTableField id="20" name="fare_difference_inr" tableColumnId="20"/>
      <queryTableField id="21" name="eta_difference_min" tableColumnId="21"/>
      <queryTableField id="22" name="weekday" tableColumnId="22"/>
      <queryTableField id="23" name="eta_band" tableColumnId="23"/>
      <queryTableField id="24" name="completed_flag" tableColumnId="24"/>
      <queryTableField id="26" dataBound="0" tableColumnId="2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ider_type" xr10:uid="{CAC692AD-7262-4552-A11D-3322D3F01B10}" sourceName="rider_type">
  <pivotTables>
    <pivotTable tabId="3" name="PivotTable8"/>
    <pivotTable tabId="3" name="PivotTable9"/>
  </pivotTables>
  <data>
    <tabular pivotCacheId="333204901">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8FD5F115-9679-47C8-806C-ACC02A890E0C}" sourceName="city">
  <pivotTables>
    <pivotTable tabId="3" name="PivotTable8"/>
    <pivotTable tabId="3" name="PivotTable9"/>
  </pivotTables>
  <data>
    <tabular pivotCacheId="333204901">
      <items count="5">
        <i x="1" s="1"/>
        <i x="2" s="1"/>
        <i x="4" s="1"/>
        <i x="0"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ide_status" xr10:uid="{89EFD294-A09A-4EA5-9BFD-B1CDD2E4E067}" sourceName="ride_status">
  <pivotTables>
    <pivotTable tabId="3" name="PivotTable8"/>
    <pivotTable tabId="3" name="PivotTable9"/>
  </pivotTables>
  <data>
    <tabular pivotCacheId="333204901">
      <items count="4">
        <i x="0"/>
        <i x="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ider_type" xr10:uid="{F44A5EDA-501F-4489-8A53-D5D45538EE9C}" cache="Slicer_rider_type" caption="rider_type" rowHeight="234950"/>
  <slicer name="city" xr10:uid="{4E1DFE80-D0A4-4E26-B31C-C1338BDF319D}" cache="Slicer_city" caption="city" rowHeight="234950"/>
  <slicer name="ride_status" xr10:uid="{0FE71677-D683-4DAD-8843-6D6131C4DD59}" cache="Slicer_ride_status" caption="ride_status"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EA634D9-A9F9-4C35-9B12-8E96C8CE8899}" name="tblRides" displayName="tblRides" ref="A1:Y10001" tableType="queryTable" totalsRowShown="0">
  <autoFilter ref="A1:Y10001" xr:uid="{AEA634D9-A9F9-4C35-9B12-8E96C8CE8899}"/>
  <tableColumns count="25">
    <tableColumn id="1" xr3:uid="{74D9D410-07AB-4D33-B0A1-8BAFC66E7200}" uniqueName="1" name="ride_id" queryTableFieldId="1" dataDxfId="25"/>
    <tableColumn id="2" xr3:uid="{46AE5833-8C01-4108-9520-40F2B54FC291}" uniqueName="2" name="request_timestamp" queryTableFieldId="2" dataDxfId="24"/>
    <tableColumn id="3" xr3:uid="{269C1358-8193-46A3-A0A2-7833425A6573}" uniqueName="3" name="request_date" queryTableFieldId="3" dataDxfId="23"/>
    <tableColumn id="4" xr3:uid="{7D50CB57-6243-4A0A-8CA0-8EFBE746597D}" uniqueName="4" name="request_hour" queryTableFieldId="4"/>
    <tableColumn id="5" xr3:uid="{39607A14-F0EA-421D-B91F-D58C2CAF6BC2}" uniqueName="5" name="city" queryTableFieldId="5" dataDxfId="22"/>
    <tableColumn id="6" xr3:uid="{312D7728-6BD6-448C-AA2B-96A5E2FBDE1F}" uniqueName="6" name="rider_type" queryTableFieldId="6" dataDxfId="21"/>
    <tableColumn id="7" xr3:uid="{DDABFAF2-3938-438E-AF51-00B8D2446557}" uniqueName="7" name="distance_km" queryTableFieldId="7"/>
    <tableColumn id="8" xr3:uid="{FBF84A5E-9F26-426E-AE4A-227F07594E6F}" uniqueName="8" name="estimated_fare_inr" queryTableFieldId="8"/>
    <tableColumn id="9" xr3:uid="{90CC6BA5-BEFE-42EE-9D0C-257C0DB84D8E}" uniqueName="9" name="actual_fare_inr" queryTableFieldId="9"/>
    <tableColumn id="10" xr3:uid="{54C85567-F809-4FFB-8271-EB3607100CB8}" uniqueName="10" name="surge_multiplier" queryTableFieldId="10"/>
    <tableColumn id="11" xr3:uid="{26872AE8-0AAF-42B2-9679-33B5AE3B0CD1}" uniqueName="11" name="estimated_eta_min" queryTableFieldId="11"/>
    <tableColumn id="12" xr3:uid="{3FC1C32F-8311-4FB2-8088-ADABFD87BFA6}" uniqueName="12" name="actual_pickup_min" queryTableFieldId="12"/>
    <tableColumn id="13" xr3:uid="{0351B9C9-83A0-4174-8DA2-ED27B64799F7}" uniqueName="13" name="active_drivers" queryTableFieldId="13"/>
    <tableColumn id="14" xr3:uid="{08AD9F0B-4700-4B92-9914-B8531B0EF165}" uniqueName="14" name="demand_level" queryTableFieldId="14" dataDxfId="20"/>
    <tableColumn id="15" xr3:uid="{32D52B1E-527C-4518-8CEF-638D8B861A3B}" uniqueName="15" name="supply_demand_ratio" queryTableFieldId="15"/>
    <tableColumn id="16" xr3:uid="{C9805295-90F1-4B11-B40C-C68B22663659}" uniqueName="16" name="ride_status" queryTableFieldId="16" dataDxfId="19"/>
    <tableColumn id="17" xr3:uid="{EBE9DA91-ABE8-4D34-A993-4A6169D0EAEC}" uniqueName="17" name="cancellation_reason" queryTableFieldId="17" dataDxfId="18"/>
    <tableColumn id="18" xr3:uid="{165F0453-16E8-4E71-A0D3-FA0193A63545}" uniqueName="18" name="driver_rating" queryTableFieldId="18"/>
    <tableColumn id="19" xr3:uid="{61B234EF-6FB6-4B0A-B3D0-1CF5B3DAB47B}" uniqueName="19" name="previous_rides" queryTableFieldId="19"/>
    <tableColumn id="20" xr3:uid="{18A93732-A657-46D9-A9BA-04615895C2F0}" uniqueName="20" name="fare_difference_inr" queryTableFieldId="20"/>
    <tableColumn id="21" xr3:uid="{86CC2655-8854-4B81-9007-2795E8A03BE6}" uniqueName="21" name="eta_difference_min" queryTableFieldId="21"/>
    <tableColumn id="22" xr3:uid="{08760B23-0D83-48DF-8342-BAA57F169AAD}" uniqueName="22" name="weekday" queryTableFieldId="22" dataDxfId="17"/>
    <tableColumn id="23" xr3:uid="{EFC3CE0A-BA8F-4A7F-9EC0-E12BCB92ED77}" uniqueName="23" name="eta_band" queryTableFieldId="23" dataDxfId="16"/>
    <tableColumn id="24" xr3:uid="{08A17E26-19BE-4830-B6D9-85C4A888F216}" uniqueName="24" name="completed_flag" queryTableFieldId="24"/>
    <tableColumn id="26" xr3:uid="{FFB916C6-CFD4-41EC-927B-79E221E07C09}" uniqueName="26" name="Supply Band" queryTableFieldId="26" dataDxfId="15">
      <calculatedColumnFormula>IF(tblRides[[#This Row],[supply_demand_ratio]]&lt;0.8,"Below 0.8",IF(tblRides[[#This Row],[supply_demand_ratio]]&lt;1,"Between 0.8-1.0",IF(tblRides[[#This Row],[supply_demand_ratio]]&lt;=1.2,"Between 1.0-1.2","Above 1.2")))</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4A664C7-604A-41C0-9286-30BE13AD56C2}" name="Table2" displayName="Table2" ref="A3:B16" totalsRowShown="0">
  <autoFilter ref="A3:B16" xr:uid="{64A664C7-604A-41C0-9286-30BE13AD56C2}"/>
  <tableColumns count="2">
    <tableColumn id="1" xr3:uid="{ECE3A9C7-BB9A-4363-9B8F-DB80610ABC92}" name="Metric"/>
    <tableColumn id="2" xr3:uid="{44A738A4-B98F-41A0-A2EE-A54566D1619B}" name="Formula" dataDxfId="14"/>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6F523D5-B51F-422B-88DB-0646696B203E}" name="Table3" displayName="Table3" ref="D3:I7" totalsRowShown="0">
  <autoFilter ref="D3:I7" xr:uid="{76F523D5-B51F-422B-88DB-0646696B203E}"/>
  <tableColumns count="6">
    <tableColumn id="1" xr3:uid="{39F915B2-CAB7-4B52-9C13-66C6636284A9}" name="ETA Band"/>
    <tableColumn id="2" xr3:uid="{05A07706-497A-4F91-9356-630E85CEAF16}" name="Requests">
      <calculatedColumnFormula>COUNTIF(tblRides[eta_band],D4)</calculatedColumnFormula>
    </tableColumn>
    <tableColumn id="3" xr3:uid="{40835B6F-F045-4FF1-A62B-6F01C19D4F7D}" name="Rider Cancels">
      <calculatedColumnFormula>COUNTIFS(tblRides[eta_band],D4,tblRides[ride_status],"Rider Cancelled")</calculatedColumnFormula>
    </tableColumn>
    <tableColumn id="4" xr3:uid="{F1FCE3C6-28CE-41E0-AE29-FB5E2A0459FD}" name="Cancellation Rate" dataDxfId="13">
      <calculatedColumnFormula>IFERROR(F4/E4,0)</calculatedColumnFormula>
    </tableColumn>
    <tableColumn id="5" xr3:uid="{4E621623-B973-443E-813E-E3D32A6EB03B}" name="Completed Trips">
      <calculatedColumnFormula>COUNTIFS(tblRides[eta_band],D4,tblRides[ride_status],"Completed")</calculatedColumnFormula>
    </tableColumn>
    <tableColumn id="6" xr3:uid="{34285ED7-06D5-4786-8D98-8E1414FD788D}" name="Completion Rate" dataDxfId="12">
      <calculatedColumnFormula>IFERROR(H4/E4,0)</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E678281-0940-48A9-8257-CDB4F7C0C1CF}" name="Table4" displayName="Table4" ref="D11:I16" totalsRowShown="0">
  <autoFilter ref="D11:I16" xr:uid="{3E678281-0940-48A9-8257-CDB4F7C0C1CF}"/>
  <tableColumns count="6">
    <tableColumn id="1" xr3:uid="{AE1BF0DC-8682-472A-8ABD-D78B09A186BD}" name="City"/>
    <tableColumn id="2" xr3:uid="{7F2C1A24-11E0-45E2-AE9E-53F2B65E31B3}" name="Requests">
      <calculatedColumnFormula>COUNTIF(tblRides[city],D12)</calculatedColumnFormula>
    </tableColumn>
    <tableColumn id="3" xr3:uid="{E8C2D877-682A-4E6F-80DE-7608061C8ED7}" name="Rider Cancels">
      <calculatedColumnFormula>COUNTIFS(tblRides[city],D12,tblRides[ride_status],"Rider Cancelled")</calculatedColumnFormula>
    </tableColumn>
    <tableColumn id="4" xr3:uid="{93C227D9-3E8B-42C2-A597-D3B21712C9BD}" name="Cancellation Rate" dataDxfId="11">
      <calculatedColumnFormula>IFERROR(F12/E12,0)</calculatedColumnFormula>
    </tableColumn>
    <tableColumn id="5" xr3:uid="{BCD259D7-2545-4654-ABFD-F48CEC50B2B8}" name="Completed Trips">
      <calculatedColumnFormula>COUNTIFS(tblRides[city],D12,tblRides[ride_status],"Completed")</calculatedColumnFormula>
    </tableColumn>
    <tableColumn id="6" xr3:uid="{C26F6A49-101E-4858-A9B6-573C83053406}" name="Completion Rate" dataDxfId="10">
      <calculatedColumnFormula>IFERROR(H12/E12,0)</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4E92791-C3DB-4D81-B0DB-C63C80681BFF}" name="Table5" displayName="Table5" ref="D20:I44" totalsRowShown="0">
  <autoFilter ref="D20:I44" xr:uid="{A4E92791-C3DB-4D81-B0DB-C63C80681BFF}"/>
  <tableColumns count="6">
    <tableColumn id="1" xr3:uid="{F064E2B5-349B-4929-907F-1DA2DD16F0BD}" name="Hour"/>
    <tableColumn id="2" xr3:uid="{B4F1E610-A7CD-44D3-AE46-3DAD127D5CF9}" name="Requests">
      <calculatedColumnFormula>COUNTIF(tblRides[request_hour],D21)</calculatedColumnFormula>
    </tableColumn>
    <tableColumn id="3" xr3:uid="{52FBE971-A7A8-4047-A570-6BCBDE5466A0}" name="Rider Cancels">
      <calculatedColumnFormula>COUNTIFS(tblRides[request_hour],D21,tblRides[ride_status],"Rider Cancelled")</calculatedColumnFormula>
    </tableColumn>
    <tableColumn id="4" xr3:uid="{77998E59-54AA-4451-986B-DEBBFBFC4095}" name="Cancellation Rate" dataDxfId="9">
      <calculatedColumnFormula>IFERROR(F21/E21,0)</calculatedColumnFormula>
    </tableColumn>
    <tableColumn id="5" xr3:uid="{7F7CC472-5C6B-425B-A387-3FBED98BE316}" name="Completed Trips">
      <calculatedColumnFormula>COUNTIFS(tblRides[request_hour],D21,tblRides[ride_status],"Completed")</calculatedColumnFormula>
    </tableColumn>
    <tableColumn id="6" xr3:uid="{34F25CC0-37C4-4A2F-B4F5-2F0C75A245BD}" name="Completion Rate" dataDxfId="8">
      <calculatedColumnFormula>IFERROR(H21/E21,0)</calculatedColumnFormula>
    </tableColum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2EA5141-3BB1-4074-9653-B14AE467DEF8}" name="Table6" displayName="Table6" ref="K3:P7" totalsRowShown="0">
  <autoFilter ref="K3:P7" xr:uid="{92EA5141-3BB1-4074-9653-B14AE467DEF8}"/>
  <tableColumns count="6">
    <tableColumn id="1" xr3:uid="{B1EFE5F0-0DA1-420E-86BC-EC7C93752F53}" name="Supply-Demand Ratio"/>
    <tableColumn id="2" xr3:uid="{FD4E134F-2763-48B7-BD3A-13D2F72E3C17}" name="Requests">
      <calculatedColumnFormula>COUNTIF(tblRides[Supply Band],K4)</calculatedColumnFormula>
    </tableColumn>
    <tableColumn id="3" xr3:uid="{CEE03B0D-98C8-49B1-99D9-5F4007BA9552}" name="Rider Cancels">
      <calculatedColumnFormula>COUNTIFS(tblRides[Supply Band],K4,tblRides[ride_status],"Rider Cancelled")</calculatedColumnFormula>
    </tableColumn>
    <tableColumn id="4" xr3:uid="{E8D89D48-1268-49CD-8864-715CCE2C4ADE}" name="Cancellation Rate" dataDxfId="7">
      <calculatedColumnFormula>IFERROR(M4/L4,0)</calculatedColumnFormula>
    </tableColumn>
    <tableColumn id="5" xr3:uid="{B9856667-5FAD-478B-99DB-31F6793A791B}" name="Completed Trips">
      <calculatedColumnFormula>COUNTIFS(tblRides[Supply Band],K4,tblRides[ride_status],"Completed")</calculatedColumnFormula>
    </tableColumn>
    <tableColumn id="6" xr3:uid="{B2FDE561-3A9A-4DEE-BF22-7FCEC060A8FB}" name="Completion Rate" dataDxfId="6">
      <calculatedColumnFormula>IFERROR(O4/L4,0)</calculatedColumnFormula>
    </tableColumn>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81FA5B04-6B5B-4CA0-88BA-4B06EAF1E025}" name="Table9121314" displayName="Table9121314" ref="O22:R27" totalsRowShown="0" headerRowDxfId="5" dataDxfId="4">
  <autoFilter ref="O22:R27" xr:uid="{81FA5B04-6B5B-4CA0-88BA-4B06EAF1E025}"/>
  <tableColumns count="4">
    <tableColumn id="1" xr3:uid="{2943CCDB-B061-4698-BE6E-6261F11EB979}" name="City" dataDxfId="3"/>
    <tableColumn id="2" xr3:uid="{1DC0B00F-EDD8-47A0-A5A9-EF87AE424470}" name="Total Requests" dataDxfId="2">
      <calculatedColumnFormula>COUNTIF(tblRides[city],O23)</calculatedColumnFormula>
    </tableColumn>
    <tableColumn id="3" xr3:uid="{195FF683-5529-4B7F-B0CF-6243BF7CE035}" name="Rider Cancels" dataDxfId="1">
      <calculatedColumnFormula>COUNTIFS(tblRides[city],O23,tblRides[ride_status],"Rider Cancelled")</calculatedColumnFormula>
    </tableColumn>
    <tableColumn id="4" xr3:uid="{109F8A77-B61A-4CDD-8DD7-6D300CCC438E}" name="Cancellation Rate" dataDxfId="0">
      <calculatedColumnFormula>IFERROR(Q23/P23,0)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table" Target="../tables/table2.xml"/><Relationship Id="rId5" Type="http://schemas.openxmlformats.org/officeDocument/2006/relationships/table" Target="../tables/table6.xml"/><Relationship Id="rId4" Type="http://schemas.openxmlformats.org/officeDocument/2006/relationships/table" Target="../tables/table5.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BD9FD8-C10A-418A-9A98-EFDE0766D611}">
  <dimension ref="A1:Y10001"/>
  <sheetViews>
    <sheetView topLeftCell="A2" workbookViewId="0">
      <selection activeCell="E2" sqref="E2"/>
    </sheetView>
  </sheetViews>
  <sheetFormatPr defaultRowHeight="14.4" x14ac:dyDescent="0.3"/>
  <cols>
    <col min="1" max="1" width="9" bestFit="1" customWidth="1"/>
    <col min="2" max="2" width="19.77734375" bestFit="1" customWidth="1"/>
    <col min="3" max="3" width="14.33203125" bestFit="1" customWidth="1"/>
    <col min="4" max="4" width="14.5546875" bestFit="1" customWidth="1"/>
    <col min="5" max="5" width="9.77734375" bestFit="1" customWidth="1"/>
    <col min="6" max="6" width="11.88671875" bestFit="1" customWidth="1"/>
    <col min="7" max="7" width="13.88671875" bestFit="1" customWidth="1"/>
    <col min="8" max="8" width="19.21875" bestFit="1" customWidth="1"/>
    <col min="9" max="9" width="16" bestFit="1" customWidth="1"/>
    <col min="10" max="10" width="16.88671875" bestFit="1" customWidth="1"/>
    <col min="11" max="11" width="19.6640625" bestFit="1" customWidth="1"/>
    <col min="12" max="12" width="19.44140625" bestFit="1" customWidth="1"/>
    <col min="13" max="13" width="14.88671875" bestFit="1" customWidth="1"/>
    <col min="14" max="14" width="15.109375" bestFit="1" customWidth="1"/>
    <col min="15" max="15" width="21.88671875" bestFit="1" customWidth="1"/>
    <col min="16" max="16" width="14.33203125" bestFit="1" customWidth="1"/>
    <col min="17" max="17" width="20.21875" bestFit="1" customWidth="1"/>
    <col min="18" max="18" width="14" bestFit="1" customWidth="1"/>
    <col min="19" max="19" width="15.5546875" bestFit="1" customWidth="1"/>
    <col min="20" max="20" width="19.5546875" bestFit="1" customWidth="1"/>
    <col min="21" max="21" width="19.88671875" bestFit="1" customWidth="1"/>
    <col min="22" max="22" width="10.77734375" bestFit="1" customWidth="1"/>
    <col min="23" max="23" width="11.21875" bestFit="1" customWidth="1"/>
    <col min="24" max="24" width="16.44140625" bestFit="1" customWidth="1"/>
    <col min="25" max="25" width="18.77734375" bestFit="1" customWidth="1"/>
  </cols>
  <sheetData>
    <row r="1" spans="1:25"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10088</v>
      </c>
    </row>
    <row r="2" spans="1:25" x14ac:dyDescent="0.3">
      <c r="A2" t="s">
        <v>24</v>
      </c>
      <c r="B2" s="1">
        <v>46023</v>
      </c>
      <c r="C2" s="2">
        <v>46023</v>
      </c>
      <c r="D2">
        <v>0</v>
      </c>
      <c r="E2" t="s">
        <v>25</v>
      </c>
      <c r="F2" t="s">
        <v>26</v>
      </c>
      <c r="G2">
        <v>7.1</v>
      </c>
      <c r="H2">
        <v>192.52</v>
      </c>
      <c r="I2">
        <v>187.37</v>
      </c>
      <c r="J2">
        <v>1.2</v>
      </c>
      <c r="K2">
        <v>2</v>
      </c>
      <c r="L2">
        <v>1</v>
      </c>
      <c r="M2">
        <v>140</v>
      </c>
      <c r="N2" t="s">
        <v>27</v>
      </c>
      <c r="O2">
        <v>1.081</v>
      </c>
      <c r="P2" t="s">
        <v>28</v>
      </c>
      <c r="Q2" t="s">
        <v>29</v>
      </c>
      <c r="R2">
        <v>4.5199999999999996</v>
      </c>
      <c r="S2">
        <v>3</v>
      </c>
      <c r="T2">
        <v>-5.15</v>
      </c>
      <c r="U2">
        <v>-1</v>
      </c>
      <c r="V2" t="s">
        <v>30</v>
      </c>
      <c r="W2" t="s">
        <v>31</v>
      </c>
      <c r="X2">
        <v>1</v>
      </c>
      <c r="Y2" t="str">
        <f>IF(tblRides[[#This Row],[supply_demand_ratio]]&lt;0.8,"Below 0.8",IF(tblRides[[#This Row],[supply_demand_ratio]]&lt;1,"Between 0.8-1.0",IF(tblRides[[#This Row],[supply_demand_ratio]]&lt;=1.2,"Between 1.0-1.2","Above 1.2")))</f>
        <v>Between 1.0-1.2</v>
      </c>
    </row>
    <row r="3" spans="1:25" x14ac:dyDescent="0.3">
      <c r="A3" t="s">
        <v>32</v>
      </c>
      <c r="B3" s="1">
        <v>46023.036805555559</v>
      </c>
      <c r="C3" s="2">
        <v>46023</v>
      </c>
      <c r="D3">
        <v>0</v>
      </c>
      <c r="E3" t="s">
        <v>33</v>
      </c>
      <c r="F3" t="s">
        <v>34</v>
      </c>
      <c r="G3">
        <v>17.2</v>
      </c>
      <c r="H3">
        <v>306.64</v>
      </c>
      <c r="I3">
        <v>296.83999999999997</v>
      </c>
      <c r="J3">
        <v>1.1000000000000001</v>
      </c>
      <c r="K3">
        <v>3.7</v>
      </c>
      <c r="L3">
        <v>3.2</v>
      </c>
      <c r="M3">
        <v>84</v>
      </c>
      <c r="N3" t="s">
        <v>27</v>
      </c>
      <c r="O3">
        <v>1.0329999999999999</v>
      </c>
      <c r="P3" t="s">
        <v>28</v>
      </c>
      <c r="Q3" t="s">
        <v>29</v>
      </c>
      <c r="R3">
        <v>4.4800000000000004</v>
      </c>
      <c r="S3">
        <v>0</v>
      </c>
      <c r="T3">
        <v>-9.8000000000000007</v>
      </c>
      <c r="U3">
        <v>-0.5</v>
      </c>
      <c r="V3" t="s">
        <v>30</v>
      </c>
      <c r="W3" t="s">
        <v>31</v>
      </c>
      <c r="X3">
        <v>1</v>
      </c>
      <c r="Y3" t="str">
        <f>IF(tblRides[[#This Row],[supply_demand_ratio]]&lt;0.8,"Below 0.8",IF(tblRides[[#This Row],[supply_demand_ratio]]&lt;1,"Between 0.8-1.0",IF(tblRides[[#This Row],[supply_demand_ratio]]&lt;=1.2,"Between 1.0-1.2","Above 1.2")))</f>
        <v>Between 1.0-1.2</v>
      </c>
    </row>
    <row r="4" spans="1:25" x14ac:dyDescent="0.3">
      <c r="A4" t="s">
        <v>35</v>
      </c>
      <c r="B4" s="1">
        <v>46023.046527777777</v>
      </c>
      <c r="C4" s="2">
        <v>46023</v>
      </c>
      <c r="D4">
        <v>1</v>
      </c>
      <c r="E4" t="s">
        <v>36</v>
      </c>
      <c r="F4" t="s">
        <v>26</v>
      </c>
      <c r="G4">
        <v>6.3</v>
      </c>
      <c r="H4">
        <v>151.51</v>
      </c>
      <c r="J4">
        <v>1.1000000000000001</v>
      </c>
      <c r="K4">
        <v>4.5</v>
      </c>
      <c r="L4">
        <v>9.6</v>
      </c>
      <c r="M4">
        <v>100</v>
      </c>
      <c r="N4" t="s">
        <v>27</v>
      </c>
      <c r="O4">
        <v>0.88500000000000001</v>
      </c>
      <c r="P4" t="s">
        <v>37</v>
      </c>
      <c r="Q4" t="s">
        <v>38</v>
      </c>
      <c r="R4">
        <v>4.53</v>
      </c>
      <c r="S4">
        <v>13</v>
      </c>
      <c r="U4">
        <v>5.0999999999999996</v>
      </c>
      <c r="V4" t="s">
        <v>30</v>
      </c>
      <c r="W4" t="s">
        <v>31</v>
      </c>
      <c r="X4">
        <v>0</v>
      </c>
      <c r="Y4" t="str">
        <f>IF(tblRides[[#This Row],[supply_demand_ratio]]&lt;0.8,"Below 0.8",IF(tblRides[[#This Row],[supply_demand_ratio]]&lt;1,"Between 0.8-1.0",IF(tblRides[[#This Row],[supply_demand_ratio]]&lt;=1.2,"Between 1.0-1.2","Above 1.2")))</f>
        <v>Between 0.8-1.0</v>
      </c>
    </row>
    <row r="5" spans="1:25" x14ac:dyDescent="0.3">
      <c r="A5" t="s">
        <v>39</v>
      </c>
      <c r="B5" s="1">
        <v>46023.050694444442</v>
      </c>
      <c r="C5" s="2">
        <v>46023</v>
      </c>
      <c r="D5">
        <v>1</v>
      </c>
      <c r="E5" t="s">
        <v>25</v>
      </c>
      <c r="F5" t="s">
        <v>26</v>
      </c>
      <c r="G5">
        <v>6.7</v>
      </c>
      <c r="H5">
        <v>188.67</v>
      </c>
      <c r="I5">
        <v>189.2</v>
      </c>
      <c r="J5">
        <v>1.3</v>
      </c>
      <c r="K5">
        <v>3.7</v>
      </c>
      <c r="L5">
        <v>6.7</v>
      </c>
      <c r="M5">
        <v>139</v>
      </c>
      <c r="N5" t="s">
        <v>27</v>
      </c>
      <c r="O5">
        <v>0.996</v>
      </c>
      <c r="P5" t="s">
        <v>28</v>
      </c>
      <c r="Q5" t="s">
        <v>29</v>
      </c>
      <c r="R5">
        <v>4.4800000000000004</v>
      </c>
      <c r="S5">
        <v>7</v>
      </c>
      <c r="T5">
        <v>0.53</v>
      </c>
      <c r="U5">
        <v>3</v>
      </c>
      <c r="V5" t="s">
        <v>30</v>
      </c>
      <c r="W5" t="s">
        <v>31</v>
      </c>
      <c r="X5">
        <v>1</v>
      </c>
      <c r="Y5" t="str">
        <f>IF(tblRides[[#This Row],[supply_demand_ratio]]&lt;0.8,"Below 0.8",IF(tblRides[[#This Row],[supply_demand_ratio]]&lt;1,"Between 0.8-1.0",IF(tblRides[[#This Row],[supply_demand_ratio]]&lt;=1.2,"Between 1.0-1.2","Above 1.2")))</f>
        <v>Between 0.8-1.0</v>
      </c>
    </row>
    <row r="6" spans="1:25" x14ac:dyDescent="0.3">
      <c r="A6" t="s">
        <v>40</v>
      </c>
      <c r="B6" s="1">
        <v>46023.057638888888</v>
      </c>
      <c r="C6" s="2">
        <v>46023</v>
      </c>
      <c r="D6">
        <v>1</v>
      </c>
      <c r="E6" t="s">
        <v>25</v>
      </c>
      <c r="F6" t="s">
        <v>26</v>
      </c>
      <c r="G6">
        <v>5.3</v>
      </c>
      <c r="H6">
        <v>124.41</v>
      </c>
      <c r="I6">
        <v>121.03</v>
      </c>
      <c r="J6">
        <v>1</v>
      </c>
      <c r="K6">
        <v>2.9</v>
      </c>
      <c r="L6">
        <v>4.9000000000000004</v>
      </c>
      <c r="M6">
        <v>124</v>
      </c>
      <c r="N6" t="s">
        <v>41</v>
      </c>
      <c r="O6">
        <v>1.5609999999999999</v>
      </c>
      <c r="P6" t="s">
        <v>28</v>
      </c>
      <c r="Q6" t="s">
        <v>29</v>
      </c>
      <c r="R6">
        <v>4.79</v>
      </c>
      <c r="S6">
        <v>5</v>
      </c>
      <c r="T6">
        <v>-3.38</v>
      </c>
      <c r="U6">
        <v>2</v>
      </c>
      <c r="V6" t="s">
        <v>30</v>
      </c>
      <c r="W6" t="s">
        <v>31</v>
      </c>
      <c r="X6">
        <v>1</v>
      </c>
      <c r="Y6" t="str">
        <f>IF(tblRides[[#This Row],[supply_demand_ratio]]&lt;0.8,"Below 0.8",IF(tblRides[[#This Row],[supply_demand_ratio]]&lt;1,"Between 0.8-1.0",IF(tblRides[[#This Row],[supply_demand_ratio]]&lt;=1.2,"Between 1.0-1.2","Above 1.2")))</f>
        <v>Above 1.2</v>
      </c>
    </row>
    <row r="7" spans="1:25" x14ac:dyDescent="0.3">
      <c r="A7" t="s">
        <v>42</v>
      </c>
      <c r="B7" s="1">
        <v>46023.073611111111</v>
      </c>
      <c r="C7" s="2">
        <v>46023</v>
      </c>
      <c r="D7">
        <v>1</v>
      </c>
      <c r="E7" t="s">
        <v>43</v>
      </c>
      <c r="F7" t="s">
        <v>34</v>
      </c>
      <c r="G7">
        <v>8.1</v>
      </c>
      <c r="H7">
        <v>140.02000000000001</v>
      </c>
      <c r="I7">
        <v>138.57</v>
      </c>
      <c r="J7">
        <v>1</v>
      </c>
      <c r="K7">
        <v>3.8</v>
      </c>
      <c r="L7">
        <v>5.9</v>
      </c>
      <c r="M7">
        <v>67</v>
      </c>
      <c r="N7" t="s">
        <v>41</v>
      </c>
      <c r="O7">
        <v>1.696</v>
      </c>
      <c r="P7" t="s">
        <v>28</v>
      </c>
      <c r="Q7" t="s">
        <v>29</v>
      </c>
      <c r="R7">
        <v>4.6500000000000004</v>
      </c>
      <c r="S7">
        <v>0</v>
      </c>
      <c r="T7">
        <v>-1.45</v>
      </c>
      <c r="U7">
        <v>2.1</v>
      </c>
      <c r="V7" t="s">
        <v>30</v>
      </c>
      <c r="W7" t="s">
        <v>31</v>
      </c>
      <c r="X7">
        <v>1</v>
      </c>
      <c r="Y7" t="str">
        <f>IF(tblRides[[#This Row],[supply_demand_ratio]]&lt;0.8,"Below 0.8",IF(tblRides[[#This Row],[supply_demand_ratio]]&lt;1,"Between 0.8-1.0",IF(tblRides[[#This Row],[supply_demand_ratio]]&lt;=1.2,"Between 1.0-1.2","Above 1.2")))</f>
        <v>Above 1.2</v>
      </c>
    </row>
    <row r="8" spans="1:25" x14ac:dyDescent="0.3">
      <c r="A8" t="s">
        <v>44</v>
      </c>
      <c r="B8" s="1">
        <v>46023.083333333336</v>
      </c>
      <c r="C8" s="2">
        <v>46023</v>
      </c>
      <c r="D8">
        <v>2</v>
      </c>
      <c r="E8" t="s">
        <v>36</v>
      </c>
      <c r="F8" t="s">
        <v>26</v>
      </c>
      <c r="G8">
        <v>6.7</v>
      </c>
      <c r="H8">
        <v>139.9</v>
      </c>
      <c r="J8">
        <v>1</v>
      </c>
      <c r="K8">
        <v>6.4</v>
      </c>
      <c r="L8">
        <v>4.7</v>
      </c>
      <c r="M8">
        <v>116</v>
      </c>
      <c r="N8" t="s">
        <v>41</v>
      </c>
      <c r="O8">
        <v>1.3049999999999999</v>
      </c>
      <c r="P8" t="s">
        <v>37</v>
      </c>
      <c r="Q8" t="s">
        <v>38</v>
      </c>
      <c r="R8">
        <v>4.75</v>
      </c>
      <c r="S8">
        <v>3</v>
      </c>
      <c r="U8">
        <v>-1.7</v>
      </c>
      <c r="V8" t="s">
        <v>30</v>
      </c>
      <c r="W8" t="s">
        <v>45</v>
      </c>
      <c r="X8">
        <v>0</v>
      </c>
      <c r="Y8" t="str">
        <f>IF(tblRides[[#This Row],[supply_demand_ratio]]&lt;0.8,"Below 0.8",IF(tblRides[[#This Row],[supply_demand_ratio]]&lt;1,"Between 0.8-1.0",IF(tblRides[[#This Row],[supply_demand_ratio]]&lt;=1.2,"Between 1.0-1.2","Above 1.2")))</f>
        <v>Above 1.2</v>
      </c>
    </row>
    <row r="9" spans="1:25" x14ac:dyDescent="0.3">
      <c r="A9" t="s">
        <v>46</v>
      </c>
      <c r="B9" s="1">
        <v>46023.088888888888</v>
      </c>
      <c r="C9" s="2">
        <v>46023</v>
      </c>
      <c r="D9">
        <v>2</v>
      </c>
      <c r="E9" t="s">
        <v>33</v>
      </c>
      <c r="F9" t="s">
        <v>26</v>
      </c>
      <c r="G9">
        <v>1</v>
      </c>
      <c r="H9">
        <v>57.18</v>
      </c>
      <c r="I9">
        <v>59.5</v>
      </c>
      <c r="J9">
        <v>1</v>
      </c>
      <c r="K9">
        <v>5.5</v>
      </c>
      <c r="L9">
        <v>4.9000000000000004</v>
      </c>
      <c r="M9">
        <v>109</v>
      </c>
      <c r="N9" t="s">
        <v>41</v>
      </c>
      <c r="O9">
        <v>1.542</v>
      </c>
      <c r="P9" t="s">
        <v>28</v>
      </c>
      <c r="Q9" t="s">
        <v>29</v>
      </c>
      <c r="R9">
        <v>4.41</v>
      </c>
      <c r="S9">
        <v>6</v>
      </c>
      <c r="T9">
        <v>2.3199999999999998</v>
      </c>
      <c r="U9">
        <v>-0.6</v>
      </c>
      <c r="V9" t="s">
        <v>30</v>
      </c>
      <c r="W9" t="s">
        <v>45</v>
      </c>
      <c r="X9">
        <v>1</v>
      </c>
      <c r="Y9" t="str">
        <f>IF(tblRides[[#This Row],[supply_demand_ratio]]&lt;0.8,"Below 0.8",IF(tblRides[[#This Row],[supply_demand_ratio]]&lt;1,"Between 0.8-1.0",IF(tblRides[[#This Row],[supply_demand_ratio]]&lt;=1.2,"Between 1.0-1.2","Above 1.2")))</f>
        <v>Above 1.2</v>
      </c>
    </row>
    <row r="10" spans="1:25" x14ac:dyDescent="0.3">
      <c r="A10" t="s">
        <v>47</v>
      </c>
      <c r="B10" s="1">
        <v>46023.088888888888</v>
      </c>
      <c r="C10" s="2">
        <v>46023</v>
      </c>
      <c r="D10">
        <v>2</v>
      </c>
      <c r="E10" t="s">
        <v>36</v>
      </c>
      <c r="F10" t="s">
        <v>26</v>
      </c>
      <c r="G10">
        <v>8</v>
      </c>
      <c r="H10">
        <v>148.86000000000001</v>
      </c>
      <c r="I10">
        <v>140.66999999999999</v>
      </c>
      <c r="J10">
        <v>1</v>
      </c>
      <c r="K10">
        <v>2.6</v>
      </c>
      <c r="L10">
        <v>3.6</v>
      </c>
      <c r="M10">
        <v>113</v>
      </c>
      <c r="N10" t="s">
        <v>41</v>
      </c>
      <c r="O10">
        <v>1.3340000000000001</v>
      </c>
      <c r="P10" t="s">
        <v>28</v>
      </c>
      <c r="Q10" t="s">
        <v>29</v>
      </c>
      <c r="R10">
        <v>4.76</v>
      </c>
      <c r="S10">
        <v>56</v>
      </c>
      <c r="T10">
        <v>-8.19</v>
      </c>
      <c r="U10">
        <v>1</v>
      </c>
      <c r="V10" t="s">
        <v>30</v>
      </c>
      <c r="W10" t="s">
        <v>31</v>
      </c>
      <c r="X10">
        <v>1</v>
      </c>
      <c r="Y10" t="str">
        <f>IF(tblRides[[#This Row],[supply_demand_ratio]]&lt;0.8,"Below 0.8",IF(tblRides[[#This Row],[supply_demand_ratio]]&lt;1,"Between 0.8-1.0",IF(tblRides[[#This Row],[supply_demand_ratio]]&lt;=1.2,"Between 1.0-1.2","Above 1.2")))</f>
        <v>Above 1.2</v>
      </c>
    </row>
    <row r="11" spans="1:25" x14ac:dyDescent="0.3">
      <c r="A11" t="s">
        <v>48</v>
      </c>
      <c r="B11" s="1">
        <v>46023.095833333333</v>
      </c>
      <c r="C11" s="2">
        <v>46023</v>
      </c>
      <c r="D11">
        <v>2</v>
      </c>
      <c r="E11" t="s">
        <v>43</v>
      </c>
      <c r="F11" t="s">
        <v>26</v>
      </c>
      <c r="G11">
        <v>6.4</v>
      </c>
      <c r="H11">
        <v>143.13</v>
      </c>
      <c r="I11">
        <v>149.28</v>
      </c>
      <c r="J11">
        <v>1</v>
      </c>
      <c r="K11">
        <v>2.6</v>
      </c>
      <c r="L11">
        <v>3.2</v>
      </c>
      <c r="M11">
        <v>74</v>
      </c>
      <c r="N11" t="s">
        <v>41</v>
      </c>
      <c r="O11">
        <v>2.2000000000000002</v>
      </c>
      <c r="P11" t="s">
        <v>28</v>
      </c>
      <c r="Q11" t="s">
        <v>29</v>
      </c>
      <c r="R11">
        <v>4.6399999999999997</v>
      </c>
      <c r="S11">
        <v>13</v>
      </c>
      <c r="T11">
        <v>6.15</v>
      </c>
      <c r="U11">
        <v>0.6</v>
      </c>
      <c r="V11" t="s">
        <v>30</v>
      </c>
      <c r="W11" t="s">
        <v>31</v>
      </c>
      <c r="X11">
        <v>1</v>
      </c>
      <c r="Y11" t="str">
        <f>IF(tblRides[[#This Row],[supply_demand_ratio]]&lt;0.8,"Below 0.8",IF(tblRides[[#This Row],[supply_demand_ratio]]&lt;1,"Between 0.8-1.0",IF(tblRides[[#This Row],[supply_demand_ratio]]&lt;=1.2,"Between 1.0-1.2","Above 1.2")))</f>
        <v>Above 1.2</v>
      </c>
    </row>
    <row r="12" spans="1:25" x14ac:dyDescent="0.3">
      <c r="A12" t="s">
        <v>49</v>
      </c>
      <c r="B12" s="1">
        <v>46023.11041666667</v>
      </c>
      <c r="C12" s="2">
        <v>46023</v>
      </c>
      <c r="D12">
        <v>2</v>
      </c>
      <c r="E12" t="s">
        <v>25</v>
      </c>
      <c r="F12" t="s">
        <v>34</v>
      </c>
      <c r="G12">
        <v>2.4</v>
      </c>
      <c r="H12">
        <v>88.72</v>
      </c>
      <c r="I12">
        <v>91.79</v>
      </c>
      <c r="J12">
        <v>1.1000000000000001</v>
      </c>
      <c r="K12">
        <v>2</v>
      </c>
      <c r="L12">
        <v>1</v>
      </c>
      <c r="M12">
        <v>117</v>
      </c>
      <c r="N12" t="s">
        <v>41</v>
      </c>
      <c r="O12">
        <v>1.298</v>
      </c>
      <c r="P12" t="s">
        <v>28</v>
      </c>
      <c r="Q12" t="s">
        <v>29</v>
      </c>
      <c r="R12">
        <v>4.9800000000000004</v>
      </c>
      <c r="S12">
        <v>0</v>
      </c>
      <c r="T12">
        <v>3.07</v>
      </c>
      <c r="U12">
        <v>-1</v>
      </c>
      <c r="V12" t="s">
        <v>30</v>
      </c>
      <c r="W12" t="s">
        <v>31</v>
      </c>
      <c r="X12">
        <v>1</v>
      </c>
      <c r="Y12" t="str">
        <f>IF(tblRides[[#This Row],[supply_demand_ratio]]&lt;0.8,"Below 0.8",IF(tblRides[[#This Row],[supply_demand_ratio]]&lt;1,"Between 0.8-1.0",IF(tblRides[[#This Row],[supply_demand_ratio]]&lt;=1.2,"Between 1.0-1.2","Above 1.2")))</f>
        <v>Above 1.2</v>
      </c>
    </row>
    <row r="13" spans="1:25" x14ac:dyDescent="0.3">
      <c r="A13" t="s">
        <v>50</v>
      </c>
      <c r="B13" s="1">
        <v>46023.111805555556</v>
      </c>
      <c r="C13" s="2">
        <v>46023</v>
      </c>
      <c r="D13">
        <v>2</v>
      </c>
      <c r="E13" t="s">
        <v>33</v>
      </c>
      <c r="F13" t="s">
        <v>26</v>
      </c>
      <c r="G13">
        <v>3.4</v>
      </c>
      <c r="H13">
        <v>99.26</v>
      </c>
      <c r="I13">
        <v>99.32</v>
      </c>
      <c r="J13">
        <v>1</v>
      </c>
      <c r="K13">
        <v>6.2</v>
      </c>
      <c r="L13">
        <v>3.7</v>
      </c>
      <c r="M13">
        <v>102</v>
      </c>
      <c r="N13" t="s">
        <v>41</v>
      </c>
      <c r="O13">
        <v>1.4470000000000001</v>
      </c>
      <c r="P13" t="s">
        <v>28</v>
      </c>
      <c r="Q13" t="s">
        <v>29</v>
      </c>
      <c r="R13">
        <v>5</v>
      </c>
      <c r="S13">
        <v>15</v>
      </c>
      <c r="T13">
        <v>0.06</v>
      </c>
      <c r="U13">
        <v>-2.5</v>
      </c>
      <c r="V13" t="s">
        <v>30</v>
      </c>
      <c r="W13" t="s">
        <v>45</v>
      </c>
      <c r="X13">
        <v>1</v>
      </c>
      <c r="Y13" t="str">
        <f>IF(tblRides[[#This Row],[supply_demand_ratio]]&lt;0.8,"Below 0.8",IF(tblRides[[#This Row],[supply_demand_ratio]]&lt;1,"Between 0.8-1.0",IF(tblRides[[#This Row],[supply_demand_ratio]]&lt;=1.2,"Between 1.0-1.2","Above 1.2")))</f>
        <v>Above 1.2</v>
      </c>
    </row>
    <row r="14" spans="1:25" x14ac:dyDescent="0.3">
      <c r="A14" t="s">
        <v>51</v>
      </c>
      <c r="B14" s="1">
        <v>46023.120833333334</v>
      </c>
      <c r="C14" s="2">
        <v>46023</v>
      </c>
      <c r="D14">
        <v>2</v>
      </c>
      <c r="E14" t="s">
        <v>25</v>
      </c>
      <c r="F14" t="s">
        <v>26</v>
      </c>
      <c r="G14">
        <v>1.5</v>
      </c>
      <c r="H14">
        <v>63.13</v>
      </c>
      <c r="I14">
        <v>64.11</v>
      </c>
      <c r="J14">
        <v>1</v>
      </c>
      <c r="K14">
        <v>2.9</v>
      </c>
      <c r="L14">
        <v>3.5</v>
      </c>
      <c r="M14">
        <v>140</v>
      </c>
      <c r="N14" t="s">
        <v>27</v>
      </c>
      <c r="O14">
        <v>1.1399999999999999</v>
      </c>
      <c r="P14" t="s">
        <v>28</v>
      </c>
      <c r="Q14" t="s">
        <v>29</v>
      </c>
      <c r="R14">
        <v>4.8099999999999996</v>
      </c>
      <c r="S14">
        <v>3</v>
      </c>
      <c r="T14">
        <v>0.98</v>
      </c>
      <c r="U14">
        <v>0.6</v>
      </c>
      <c r="V14" t="s">
        <v>30</v>
      </c>
      <c r="W14" t="s">
        <v>31</v>
      </c>
      <c r="X14">
        <v>1</v>
      </c>
      <c r="Y14" t="str">
        <f>IF(tblRides[[#This Row],[supply_demand_ratio]]&lt;0.8,"Below 0.8",IF(tblRides[[#This Row],[supply_demand_ratio]]&lt;1,"Between 0.8-1.0",IF(tblRides[[#This Row],[supply_demand_ratio]]&lt;=1.2,"Between 1.0-1.2","Above 1.2")))</f>
        <v>Between 1.0-1.2</v>
      </c>
    </row>
    <row r="15" spans="1:25" x14ac:dyDescent="0.3">
      <c r="A15" t="s">
        <v>52</v>
      </c>
      <c r="B15" s="1">
        <v>46023.137499999997</v>
      </c>
      <c r="C15" s="2">
        <v>46023</v>
      </c>
      <c r="D15">
        <v>3</v>
      </c>
      <c r="E15" t="s">
        <v>36</v>
      </c>
      <c r="F15" t="s">
        <v>26</v>
      </c>
      <c r="G15">
        <v>8.9</v>
      </c>
      <c r="H15">
        <v>188.17</v>
      </c>
      <c r="I15">
        <v>191.56</v>
      </c>
      <c r="J15">
        <v>1</v>
      </c>
      <c r="K15">
        <v>2</v>
      </c>
      <c r="L15">
        <v>1.3</v>
      </c>
      <c r="M15">
        <v>131</v>
      </c>
      <c r="N15" t="s">
        <v>41</v>
      </c>
      <c r="O15">
        <v>1.5720000000000001</v>
      </c>
      <c r="P15" t="s">
        <v>28</v>
      </c>
      <c r="Q15" t="s">
        <v>29</v>
      </c>
      <c r="R15">
        <v>4.87</v>
      </c>
      <c r="S15">
        <v>7</v>
      </c>
      <c r="T15">
        <v>3.39</v>
      </c>
      <c r="U15">
        <v>-0.7</v>
      </c>
      <c r="V15" t="s">
        <v>30</v>
      </c>
      <c r="W15" t="s">
        <v>31</v>
      </c>
      <c r="X15">
        <v>1</v>
      </c>
      <c r="Y15" t="str">
        <f>IF(tblRides[[#This Row],[supply_demand_ratio]]&lt;0.8,"Below 0.8",IF(tblRides[[#This Row],[supply_demand_ratio]]&lt;1,"Between 0.8-1.0",IF(tblRides[[#This Row],[supply_demand_ratio]]&lt;=1.2,"Between 1.0-1.2","Above 1.2")))</f>
        <v>Above 1.2</v>
      </c>
    </row>
    <row r="16" spans="1:25" x14ac:dyDescent="0.3">
      <c r="A16" t="s">
        <v>53</v>
      </c>
      <c r="B16" s="1">
        <v>46023.138888888891</v>
      </c>
      <c r="C16" s="2">
        <v>46023</v>
      </c>
      <c r="D16">
        <v>3</v>
      </c>
      <c r="E16" t="s">
        <v>25</v>
      </c>
      <c r="F16" t="s">
        <v>26</v>
      </c>
      <c r="G16">
        <v>10.4</v>
      </c>
      <c r="H16">
        <v>186.36</v>
      </c>
      <c r="I16">
        <v>177.26</v>
      </c>
      <c r="J16">
        <v>1</v>
      </c>
      <c r="K16">
        <v>4.2</v>
      </c>
      <c r="L16">
        <v>4.2</v>
      </c>
      <c r="M16">
        <v>114</v>
      </c>
      <c r="N16" t="s">
        <v>41</v>
      </c>
      <c r="O16">
        <v>1.111</v>
      </c>
      <c r="P16" t="s">
        <v>28</v>
      </c>
      <c r="Q16" t="s">
        <v>29</v>
      </c>
      <c r="R16">
        <v>4.66</v>
      </c>
      <c r="S16">
        <v>4</v>
      </c>
      <c r="T16">
        <v>-9.1</v>
      </c>
      <c r="U16">
        <v>0</v>
      </c>
      <c r="V16" t="s">
        <v>30</v>
      </c>
      <c r="W16" t="s">
        <v>31</v>
      </c>
      <c r="X16">
        <v>1</v>
      </c>
      <c r="Y16" t="str">
        <f>IF(tblRides[[#This Row],[supply_demand_ratio]]&lt;0.8,"Below 0.8",IF(tblRides[[#This Row],[supply_demand_ratio]]&lt;1,"Between 0.8-1.0",IF(tblRides[[#This Row],[supply_demand_ratio]]&lt;=1.2,"Between 1.0-1.2","Above 1.2")))</f>
        <v>Between 1.0-1.2</v>
      </c>
    </row>
    <row r="17" spans="1:25" x14ac:dyDescent="0.3">
      <c r="A17" t="s">
        <v>54</v>
      </c>
      <c r="B17" s="1">
        <v>46023.146527777775</v>
      </c>
      <c r="C17" s="2">
        <v>46023</v>
      </c>
      <c r="D17">
        <v>3</v>
      </c>
      <c r="E17" t="s">
        <v>25</v>
      </c>
      <c r="F17" t="s">
        <v>26</v>
      </c>
      <c r="G17">
        <v>7.1</v>
      </c>
      <c r="H17">
        <v>147.02000000000001</v>
      </c>
      <c r="I17">
        <v>148.31</v>
      </c>
      <c r="J17">
        <v>1</v>
      </c>
      <c r="K17">
        <v>4.5999999999999996</v>
      </c>
      <c r="L17">
        <v>4.8</v>
      </c>
      <c r="M17">
        <v>128</v>
      </c>
      <c r="N17" t="s">
        <v>41</v>
      </c>
      <c r="O17">
        <v>1.325</v>
      </c>
      <c r="P17" t="s">
        <v>28</v>
      </c>
      <c r="Q17" t="s">
        <v>29</v>
      </c>
      <c r="R17">
        <v>4.78</v>
      </c>
      <c r="S17">
        <v>56</v>
      </c>
      <c r="T17">
        <v>1.29</v>
      </c>
      <c r="U17">
        <v>0.2</v>
      </c>
      <c r="V17" t="s">
        <v>30</v>
      </c>
      <c r="W17" t="s">
        <v>31</v>
      </c>
      <c r="X17">
        <v>1</v>
      </c>
      <c r="Y17" t="str">
        <f>IF(tblRides[[#This Row],[supply_demand_ratio]]&lt;0.8,"Below 0.8",IF(tblRides[[#This Row],[supply_demand_ratio]]&lt;1,"Between 0.8-1.0",IF(tblRides[[#This Row],[supply_demand_ratio]]&lt;=1.2,"Between 1.0-1.2","Above 1.2")))</f>
        <v>Above 1.2</v>
      </c>
    </row>
    <row r="18" spans="1:25" x14ac:dyDescent="0.3">
      <c r="A18" t="s">
        <v>55</v>
      </c>
      <c r="B18" s="1">
        <v>46023.149305555555</v>
      </c>
      <c r="C18" s="2">
        <v>46023</v>
      </c>
      <c r="D18">
        <v>3</v>
      </c>
      <c r="E18" t="s">
        <v>33</v>
      </c>
      <c r="F18" t="s">
        <v>26</v>
      </c>
      <c r="G18">
        <v>4.3</v>
      </c>
      <c r="H18">
        <v>104.12</v>
      </c>
      <c r="I18">
        <v>102.64</v>
      </c>
      <c r="J18">
        <v>1</v>
      </c>
      <c r="K18">
        <v>3.4</v>
      </c>
      <c r="L18">
        <v>8.4</v>
      </c>
      <c r="M18">
        <v>110</v>
      </c>
      <c r="N18" t="s">
        <v>41</v>
      </c>
      <c r="O18">
        <v>1.927</v>
      </c>
      <c r="P18" t="s">
        <v>28</v>
      </c>
      <c r="Q18" t="s">
        <v>29</v>
      </c>
      <c r="R18">
        <v>4.6500000000000004</v>
      </c>
      <c r="S18">
        <v>2</v>
      </c>
      <c r="T18">
        <v>-1.48</v>
      </c>
      <c r="U18">
        <v>5</v>
      </c>
      <c r="V18" t="s">
        <v>30</v>
      </c>
      <c r="W18" t="s">
        <v>31</v>
      </c>
      <c r="X18">
        <v>1</v>
      </c>
      <c r="Y18" t="str">
        <f>IF(tblRides[[#This Row],[supply_demand_ratio]]&lt;0.8,"Below 0.8",IF(tblRides[[#This Row],[supply_demand_ratio]]&lt;1,"Between 0.8-1.0",IF(tblRides[[#This Row],[supply_demand_ratio]]&lt;=1.2,"Between 1.0-1.2","Above 1.2")))</f>
        <v>Above 1.2</v>
      </c>
    </row>
    <row r="19" spans="1:25" x14ac:dyDescent="0.3">
      <c r="A19" t="s">
        <v>56</v>
      </c>
      <c r="B19" s="1">
        <v>46023.149305555555</v>
      </c>
      <c r="C19" s="2">
        <v>46023</v>
      </c>
      <c r="D19">
        <v>3</v>
      </c>
      <c r="E19" t="s">
        <v>33</v>
      </c>
      <c r="F19" t="s">
        <v>26</v>
      </c>
      <c r="G19">
        <v>5.9</v>
      </c>
      <c r="H19">
        <v>147.91999999999999</v>
      </c>
      <c r="J19">
        <v>1.1000000000000001</v>
      </c>
      <c r="K19">
        <v>4.3</v>
      </c>
      <c r="L19">
        <v>3.7</v>
      </c>
      <c r="M19">
        <v>109</v>
      </c>
      <c r="N19" t="s">
        <v>41</v>
      </c>
      <c r="O19">
        <v>1.641</v>
      </c>
      <c r="P19" t="s">
        <v>37</v>
      </c>
      <c r="Q19" t="s">
        <v>38</v>
      </c>
      <c r="R19">
        <v>4.74</v>
      </c>
      <c r="S19">
        <v>10</v>
      </c>
      <c r="U19">
        <v>-0.6</v>
      </c>
      <c r="V19" t="s">
        <v>30</v>
      </c>
      <c r="W19" t="s">
        <v>31</v>
      </c>
      <c r="X19">
        <v>0</v>
      </c>
      <c r="Y19" t="str">
        <f>IF(tblRides[[#This Row],[supply_demand_ratio]]&lt;0.8,"Below 0.8",IF(tblRides[[#This Row],[supply_demand_ratio]]&lt;1,"Between 0.8-1.0",IF(tblRides[[#This Row],[supply_demand_ratio]]&lt;=1.2,"Between 1.0-1.2","Above 1.2")))</f>
        <v>Above 1.2</v>
      </c>
    </row>
    <row r="20" spans="1:25" x14ac:dyDescent="0.3">
      <c r="A20" t="s">
        <v>57</v>
      </c>
      <c r="B20" s="1">
        <v>46023.173611111109</v>
      </c>
      <c r="C20" s="2">
        <v>46023</v>
      </c>
      <c r="D20">
        <v>4</v>
      </c>
      <c r="E20" t="s">
        <v>33</v>
      </c>
      <c r="F20" t="s">
        <v>34</v>
      </c>
      <c r="G20">
        <v>7</v>
      </c>
      <c r="H20">
        <v>136.16999999999999</v>
      </c>
      <c r="J20">
        <v>1</v>
      </c>
      <c r="K20">
        <v>3.7</v>
      </c>
      <c r="L20">
        <v>6</v>
      </c>
      <c r="M20">
        <v>99</v>
      </c>
      <c r="N20" t="s">
        <v>41</v>
      </c>
      <c r="O20">
        <v>1.3420000000000001</v>
      </c>
      <c r="P20" t="s">
        <v>58</v>
      </c>
      <c r="Q20" t="s">
        <v>59</v>
      </c>
      <c r="R20">
        <v>4.6500000000000004</v>
      </c>
      <c r="S20">
        <v>0</v>
      </c>
      <c r="U20">
        <v>2.2999999999999998</v>
      </c>
      <c r="V20" t="s">
        <v>30</v>
      </c>
      <c r="W20" t="s">
        <v>31</v>
      </c>
      <c r="X20">
        <v>0</v>
      </c>
      <c r="Y20" t="str">
        <f>IF(tblRides[[#This Row],[supply_demand_ratio]]&lt;0.8,"Below 0.8",IF(tblRides[[#This Row],[supply_demand_ratio]]&lt;1,"Between 0.8-1.0",IF(tblRides[[#This Row],[supply_demand_ratio]]&lt;=1.2,"Between 1.0-1.2","Above 1.2")))</f>
        <v>Above 1.2</v>
      </c>
    </row>
    <row r="21" spans="1:25" x14ac:dyDescent="0.3">
      <c r="A21" t="s">
        <v>60</v>
      </c>
      <c r="B21" s="1">
        <v>46023.200694444444</v>
      </c>
      <c r="C21" s="2">
        <v>46023</v>
      </c>
      <c r="D21">
        <v>4</v>
      </c>
      <c r="E21" t="s">
        <v>43</v>
      </c>
      <c r="F21" t="s">
        <v>26</v>
      </c>
      <c r="G21">
        <v>6.9</v>
      </c>
      <c r="H21">
        <v>135.86000000000001</v>
      </c>
      <c r="I21">
        <v>141.06</v>
      </c>
      <c r="J21">
        <v>1</v>
      </c>
      <c r="K21">
        <v>5.0999999999999996</v>
      </c>
      <c r="L21">
        <v>2.7</v>
      </c>
      <c r="M21">
        <v>71</v>
      </c>
      <c r="N21" t="s">
        <v>41</v>
      </c>
      <c r="O21">
        <v>1.472</v>
      </c>
      <c r="P21" t="s">
        <v>28</v>
      </c>
      <c r="Q21" t="s">
        <v>29</v>
      </c>
      <c r="R21">
        <v>4.78</v>
      </c>
      <c r="S21">
        <v>15</v>
      </c>
      <c r="T21">
        <v>5.2</v>
      </c>
      <c r="U21">
        <v>-2.4</v>
      </c>
      <c r="V21" t="s">
        <v>30</v>
      </c>
      <c r="W21" t="s">
        <v>45</v>
      </c>
      <c r="X21">
        <v>1</v>
      </c>
      <c r="Y21" t="str">
        <f>IF(tblRides[[#This Row],[supply_demand_ratio]]&lt;0.8,"Below 0.8",IF(tblRides[[#This Row],[supply_demand_ratio]]&lt;1,"Between 0.8-1.0",IF(tblRides[[#This Row],[supply_demand_ratio]]&lt;=1.2,"Between 1.0-1.2","Above 1.2")))</f>
        <v>Above 1.2</v>
      </c>
    </row>
    <row r="22" spans="1:25" x14ac:dyDescent="0.3">
      <c r="A22" t="s">
        <v>61</v>
      </c>
      <c r="B22" s="1">
        <v>46023.207638888889</v>
      </c>
      <c r="C22" s="2">
        <v>46023</v>
      </c>
      <c r="D22">
        <v>4</v>
      </c>
      <c r="E22" t="s">
        <v>62</v>
      </c>
      <c r="F22" t="s">
        <v>26</v>
      </c>
      <c r="G22">
        <v>9.5</v>
      </c>
      <c r="H22">
        <v>201.09</v>
      </c>
      <c r="I22">
        <v>199.7</v>
      </c>
      <c r="J22">
        <v>1</v>
      </c>
      <c r="K22">
        <v>4.5999999999999996</v>
      </c>
      <c r="L22">
        <v>9.6</v>
      </c>
      <c r="M22">
        <v>65</v>
      </c>
      <c r="N22" t="s">
        <v>41</v>
      </c>
      <c r="O22">
        <v>2.2000000000000002</v>
      </c>
      <c r="P22" t="s">
        <v>28</v>
      </c>
      <c r="Q22" t="s">
        <v>29</v>
      </c>
      <c r="R22">
        <v>4.8099999999999996</v>
      </c>
      <c r="S22">
        <v>10</v>
      </c>
      <c r="T22">
        <v>-1.39</v>
      </c>
      <c r="U22">
        <v>5</v>
      </c>
      <c r="V22" t="s">
        <v>30</v>
      </c>
      <c r="W22" t="s">
        <v>31</v>
      </c>
      <c r="X22">
        <v>1</v>
      </c>
      <c r="Y22" t="str">
        <f>IF(tblRides[[#This Row],[supply_demand_ratio]]&lt;0.8,"Below 0.8",IF(tblRides[[#This Row],[supply_demand_ratio]]&lt;1,"Between 0.8-1.0",IF(tblRides[[#This Row],[supply_demand_ratio]]&lt;=1.2,"Between 1.0-1.2","Above 1.2")))</f>
        <v>Above 1.2</v>
      </c>
    </row>
    <row r="23" spans="1:25" x14ac:dyDescent="0.3">
      <c r="A23" t="s">
        <v>63</v>
      </c>
      <c r="B23" s="1">
        <v>46023.214583333334</v>
      </c>
      <c r="C23" s="2">
        <v>46023</v>
      </c>
      <c r="D23">
        <v>5</v>
      </c>
      <c r="E23" t="s">
        <v>36</v>
      </c>
      <c r="F23" t="s">
        <v>26</v>
      </c>
      <c r="G23">
        <v>3.6</v>
      </c>
      <c r="H23">
        <v>95.76</v>
      </c>
      <c r="I23">
        <v>98.81</v>
      </c>
      <c r="J23">
        <v>1</v>
      </c>
      <c r="K23">
        <v>2.7</v>
      </c>
      <c r="L23">
        <v>8.8000000000000007</v>
      </c>
      <c r="M23">
        <v>117</v>
      </c>
      <c r="N23" t="s">
        <v>41</v>
      </c>
      <c r="O23">
        <v>1.276</v>
      </c>
      <c r="P23" t="s">
        <v>28</v>
      </c>
      <c r="Q23" t="s">
        <v>29</v>
      </c>
      <c r="R23">
        <v>4.74</v>
      </c>
      <c r="S23">
        <v>26</v>
      </c>
      <c r="T23">
        <v>3.05</v>
      </c>
      <c r="U23">
        <v>6.1</v>
      </c>
      <c r="V23" t="s">
        <v>30</v>
      </c>
      <c r="W23" t="s">
        <v>31</v>
      </c>
      <c r="X23">
        <v>1</v>
      </c>
      <c r="Y23" t="str">
        <f>IF(tblRides[[#This Row],[supply_demand_ratio]]&lt;0.8,"Below 0.8",IF(tblRides[[#This Row],[supply_demand_ratio]]&lt;1,"Between 0.8-1.0",IF(tblRides[[#This Row],[supply_demand_ratio]]&lt;=1.2,"Between 1.0-1.2","Above 1.2")))</f>
        <v>Above 1.2</v>
      </c>
    </row>
    <row r="24" spans="1:25" x14ac:dyDescent="0.3">
      <c r="A24" t="s">
        <v>64</v>
      </c>
      <c r="B24" s="1">
        <v>46023.222916666666</v>
      </c>
      <c r="C24" s="2">
        <v>46023</v>
      </c>
      <c r="D24">
        <v>5</v>
      </c>
      <c r="E24" t="s">
        <v>36</v>
      </c>
      <c r="F24" t="s">
        <v>26</v>
      </c>
      <c r="G24">
        <v>6.4</v>
      </c>
      <c r="H24">
        <v>163.93</v>
      </c>
      <c r="I24">
        <v>165.44</v>
      </c>
      <c r="J24">
        <v>1.2</v>
      </c>
      <c r="K24">
        <v>5.5</v>
      </c>
      <c r="L24">
        <v>5.2</v>
      </c>
      <c r="M24">
        <v>126</v>
      </c>
      <c r="N24" t="s">
        <v>27</v>
      </c>
      <c r="O24">
        <v>1.151</v>
      </c>
      <c r="P24" t="s">
        <v>28</v>
      </c>
      <c r="Q24" t="s">
        <v>29</v>
      </c>
      <c r="R24">
        <v>4.76</v>
      </c>
      <c r="S24">
        <v>15</v>
      </c>
      <c r="T24">
        <v>1.51</v>
      </c>
      <c r="U24">
        <v>-0.3</v>
      </c>
      <c r="V24" t="s">
        <v>30</v>
      </c>
      <c r="W24" t="s">
        <v>45</v>
      </c>
      <c r="X24">
        <v>1</v>
      </c>
      <c r="Y24" t="str">
        <f>IF(tblRides[[#This Row],[supply_demand_ratio]]&lt;0.8,"Below 0.8",IF(tblRides[[#This Row],[supply_demand_ratio]]&lt;1,"Between 0.8-1.0",IF(tblRides[[#This Row],[supply_demand_ratio]]&lt;=1.2,"Between 1.0-1.2","Above 1.2")))</f>
        <v>Between 1.0-1.2</v>
      </c>
    </row>
    <row r="25" spans="1:25" x14ac:dyDescent="0.3">
      <c r="A25" t="s">
        <v>65</v>
      </c>
      <c r="B25" s="1">
        <v>46023.243055555555</v>
      </c>
      <c r="C25" s="2">
        <v>46023</v>
      </c>
      <c r="D25">
        <v>5</v>
      </c>
      <c r="E25" t="s">
        <v>33</v>
      </c>
      <c r="F25" t="s">
        <v>26</v>
      </c>
      <c r="G25">
        <v>2.9</v>
      </c>
      <c r="H25">
        <v>84.76</v>
      </c>
      <c r="I25">
        <v>80.760000000000005</v>
      </c>
      <c r="J25">
        <v>1.1000000000000001</v>
      </c>
      <c r="K25">
        <v>2.2999999999999998</v>
      </c>
      <c r="L25">
        <v>1</v>
      </c>
      <c r="M25">
        <v>105</v>
      </c>
      <c r="N25" t="s">
        <v>41</v>
      </c>
      <c r="O25">
        <v>1.875</v>
      </c>
      <c r="P25" t="s">
        <v>28</v>
      </c>
      <c r="Q25" t="s">
        <v>29</v>
      </c>
      <c r="R25">
        <v>5</v>
      </c>
      <c r="S25">
        <v>4</v>
      </c>
      <c r="T25">
        <v>-4</v>
      </c>
      <c r="U25">
        <v>-1.3</v>
      </c>
      <c r="V25" t="s">
        <v>30</v>
      </c>
      <c r="W25" t="s">
        <v>31</v>
      </c>
      <c r="X25">
        <v>1</v>
      </c>
      <c r="Y25" t="str">
        <f>IF(tblRides[[#This Row],[supply_demand_ratio]]&lt;0.8,"Below 0.8",IF(tblRides[[#This Row],[supply_demand_ratio]]&lt;1,"Between 0.8-1.0",IF(tblRides[[#This Row],[supply_demand_ratio]]&lt;=1.2,"Between 1.0-1.2","Above 1.2")))</f>
        <v>Above 1.2</v>
      </c>
    </row>
    <row r="26" spans="1:25" x14ac:dyDescent="0.3">
      <c r="A26" t="s">
        <v>66</v>
      </c>
      <c r="B26" s="1">
        <v>46023.271527777775</v>
      </c>
      <c r="C26" s="2">
        <v>46023</v>
      </c>
      <c r="D26">
        <v>6</v>
      </c>
      <c r="E26" t="s">
        <v>33</v>
      </c>
      <c r="F26" t="s">
        <v>26</v>
      </c>
      <c r="G26">
        <v>8.9</v>
      </c>
      <c r="H26">
        <v>215.22</v>
      </c>
      <c r="I26">
        <v>221.08</v>
      </c>
      <c r="J26">
        <v>1.1000000000000001</v>
      </c>
      <c r="K26">
        <v>2</v>
      </c>
      <c r="L26">
        <v>1</v>
      </c>
      <c r="M26">
        <v>89</v>
      </c>
      <c r="N26" t="s">
        <v>27</v>
      </c>
      <c r="O26">
        <v>0.995</v>
      </c>
      <c r="P26" t="s">
        <v>28</v>
      </c>
      <c r="Q26" t="s">
        <v>29</v>
      </c>
      <c r="R26">
        <v>4.71</v>
      </c>
      <c r="S26">
        <v>136</v>
      </c>
      <c r="T26">
        <v>5.86</v>
      </c>
      <c r="U26">
        <v>-1</v>
      </c>
      <c r="V26" t="s">
        <v>30</v>
      </c>
      <c r="W26" t="s">
        <v>31</v>
      </c>
      <c r="X26">
        <v>1</v>
      </c>
      <c r="Y26" t="str">
        <f>IF(tblRides[[#This Row],[supply_demand_ratio]]&lt;0.8,"Below 0.8",IF(tblRides[[#This Row],[supply_demand_ratio]]&lt;1,"Between 0.8-1.0",IF(tblRides[[#This Row],[supply_demand_ratio]]&lt;=1.2,"Between 1.0-1.2","Above 1.2")))</f>
        <v>Between 0.8-1.0</v>
      </c>
    </row>
    <row r="27" spans="1:25" x14ac:dyDescent="0.3">
      <c r="A27" t="s">
        <v>67</v>
      </c>
      <c r="B27" s="1">
        <v>46023.275000000001</v>
      </c>
      <c r="C27" s="2">
        <v>46023</v>
      </c>
      <c r="D27">
        <v>6</v>
      </c>
      <c r="E27" t="s">
        <v>33</v>
      </c>
      <c r="F27" t="s">
        <v>26</v>
      </c>
      <c r="G27">
        <v>3.1</v>
      </c>
      <c r="H27">
        <v>90.62</v>
      </c>
      <c r="I27">
        <v>93.27</v>
      </c>
      <c r="J27">
        <v>1</v>
      </c>
      <c r="K27">
        <v>4.5999999999999996</v>
      </c>
      <c r="L27">
        <v>6</v>
      </c>
      <c r="M27">
        <v>95</v>
      </c>
      <c r="N27" t="s">
        <v>41</v>
      </c>
      <c r="O27">
        <v>1.3879999999999999</v>
      </c>
      <c r="P27" t="s">
        <v>28</v>
      </c>
      <c r="Q27" t="s">
        <v>29</v>
      </c>
      <c r="R27">
        <v>4.87</v>
      </c>
      <c r="S27">
        <v>13</v>
      </c>
      <c r="T27">
        <v>2.65</v>
      </c>
      <c r="U27">
        <v>1.4</v>
      </c>
      <c r="V27" t="s">
        <v>30</v>
      </c>
      <c r="W27" t="s">
        <v>31</v>
      </c>
      <c r="X27">
        <v>1</v>
      </c>
      <c r="Y27" t="str">
        <f>IF(tblRides[[#This Row],[supply_demand_ratio]]&lt;0.8,"Below 0.8",IF(tblRides[[#This Row],[supply_demand_ratio]]&lt;1,"Between 0.8-1.0",IF(tblRides[[#This Row],[supply_demand_ratio]]&lt;=1.2,"Between 1.0-1.2","Above 1.2")))</f>
        <v>Above 1.2</v>
      </c>
    </row>
    <row r="28" spans="1:25" x14ac:dyDescent="0.3">
      <c r="A28" t="s">
        <v>68</v>
      </c>
      <c r="B28" s="1">
        <v>46023.276388888888</v>
      </c>
      <c r="C28" s="2">
        <v>46023</v>
      </c>
      <c r="D28">
        <v>6</v>
      </c>
      <c r="E28" t="s">
        <v>43</v>
      </c>
      <c r="F28" t="s">
        <v>34</v>
      </c>
      <c r="G28">
        <v>18.600000000000001</v>
      </c>
      <c r="H28">
        <v>361.37</v>
      </c>
      <c r="I28">
        <v>355</v>
      </c>
      <c r="J28">
        <v>1</v>
      </c>
      <c r="K28">
        <v>5</v>
      </c>
      <c r="L28">
        <v>4.9000000000000004</v>
      </c>
      <c r="M28">
        <v>67</v>
      </c>
      <c r="N28" t="s">
        <v>41</v>
      </c>
      <c r="O28">
        <v>1.462</v>
      </c>
      <c r="P28" t="s">
        <v>28</v>
      </c>
      <c r="Q28" t="s">
        <v>29</v>
      </c>
      <c r="R28">
        <v>4.68</v>
      </c>
      <c r="S28">
        <v>0</v>
      </c>
      <c r="T28">
        <v>-6.37</v>
      </c>
      <c r="U28">
        <v>-0.1</v>
      </c>
      <c r="V28" t="s">
        <v>30</v>
      </c>
      <c r="W28" t="s">
        <v>31</v>
      </c>
      <c r="X28">
        <v>1</v>
      </c>
      <c r="Y28" t="str">
        <f>IF(tblRides[[#This Row],[supply_demand_ratio]]&lt;0.8,"Below 0.8",IF(tblRides[[#This Row],[supply_demand_ratio]]&lt;1,"Between 0.8-1.0",IF(tblRides[[#This Row],[supply_demand_ratio]]&lt;=1.2,"Between 1.0-1.2","Above 1.2")))</f>
        <v>Above 1.2</v>
      </c>
    </row>
    <row r="29" spans="1:25" x14ac:dyDescent="0.3">
      <c r="A29" t="s">
        <v>69</v>
      </c>
      <c r="B29" s="1">
        <v>46023.283333333333</v>
      </c>
      <c r="C29" s="2">
        <v>46023</v>
      </c>
      <c r="D29">
        <v>6</v>
      </c>
      <c r="E29" t="s">
        <v>43</v>
      </c>
      <c r="F29" t="s">
        <v>26</v>
      </c>
      <c r="G29">
        <v>6</v>
      </c>
      <c r="H29">
        <v>123.09</v>
      </c>
      <c r="I29">
        <v>116.7</v>
      </c>
      <c r="J29">
        <v>1</v>
      </c>
      <c r="K29">
        <v>6</v>
      </c>
      <c r="L29">
        <v>11</v>
      </c>
      <c r="M29">
        <v>68</v>
      </c>
      <c r="N29" t="s">
        <v>41</v>
      </c>
      <c r="O29">
        <v>1.8009999999999999</v>
      </c>
      <c r="P29" t="s">
        <v>28</v>
      </c>
      <c r="Q29" t="s">
        <v>29</v>
      </c>
      <c r="R29">
        <v>4.87</v>
      </c>
      <c r="S29">
        <v>9</v>
      </c>
      <c r="T29">
        <v>-6.39</v>
      </c>
      <c r="U29">
        <v>5</v>
      </c>
      <c r="V29" t="s">
        <v>30</v>
      </c>
      <c r="W29" t="s">
        <v>45</v>
      </c>
      <c r="X29">
        <v>1</v>
      </c>
      <c r="Y29" t="str">
        <f>IF(tblRides[[#This Row],[supply_demand_ratio]]&lt;0.8,"Below 0.8",IF(tblRides[[#This Row],[supply_demand_ratio]]&lt;1,"Between 0.8-1.0",IF(tblRides[[#This Row],[supply_demand_ratio]]&lt;=1.2,"Between 1.0-1.2","Above 1.2")))</f>
        <v>Above 1.2</v>
      </c>
    </row>
    <row r="30" spans="1:25" x14ac:dyDescent="0.3">
      <c r="A30" t="s">
        <v>70</v>
      </c>
      <c r="B30" s="1">
        <v>46023.283333333333</v>
      </c>
      <c r="C30" s="2">
        <v>46023</v>
      </c>
      <c r="D30">
        <v>6</v>
      </c>
      <c r="E30" t="s">
        <v>33</v>
      </c>
      <c r="F30" t="s">
        <v>26</v>
      </c>
      <c r="G30">
        <v>4.3</v>
      </c>
      <c r="H30">
        <v>96.47</v>
      </c>
      <c r="I30">
        <v>95.89</v>
      </c>
      <c r="J30">
        <v>1</v>
      </c>
      <c r="K30">
        <v>8.1</v>
      </c>
      <c r="L30">
        <v>9.8000000000000007</v>
      </c>
      <c r="M30">
        <v>102</v>
      </c>
      <c r="N30" t="s">
        <v>27</v>
      </c>
      <c r="O30">
        <v>1.2829999999999999</v>
      </c>
      <c r="P30" t="s">
        <v>28</v>
      </c>
      <c r="Q30" t="s">
        <v>29</v>
      </c>
      <c r="R30">
        <v>4.91</v>
      </c>
      <c r="S30">
        <v>14</v>
      </c>
      <c r="T30">
        <v>-0.57999999999999996</v>
      </c>
      <c r="U30">
        <v>1.7</v>
      </c>
      <c r="V30" t="s">
        <v>30</v>
      </c>
      <c r="W30" t="s">
        <v>45</v>
      </c>
      <c r="X30">
        <v>1</v>
      </c>
      <c r="Y30" t="str">
        <f>IF(tblRides[[#This Row],[supply_demand_ratio]]&lt;0.8,"Below 0.8",IF(tblRides[[#This Row],[supply_demand_ratio]]&lt;1,"Between 0.8-1.0",IF(tblRides[[#This Row],[supply_demand_ratio]]&lt;=1.2,"Between 1.0-1.2","Above 1.2")))</f>
        <v>Above 1.2</v>
      </c>
    </row>
    <row r="31" spans="1:25" x14ac:dyDescent="0.3">
      <c r="A31" t="s">
        <v>71</v>
      </c>
      <c r="B31" s="1">
        <v>46023.291666666664</v>
      </c>
      <c r="C31" s="2">
        <v>46023</v>
      </c>
      <c r="D31">
        <v>7</v>
      </c>
      <c r="E31" t="s">
        <v>25</v>
      </c>
      <c r="F31" t="s">
        <v>26</v>
      </c>
      <c r="G31">
        <v>3.7</v>
      </c>
      <c r="H31">
        <v>122.46</v>
      </c>
      <c r="I31">
        <v>119.83</v>
      </c>
      <c r="J31">
        <v>1.2</v>
      </c>
      <c r="K31">
        <v>2.2999999999999998</v>
      </c>
      <c r="L31">
        <v>1.3</v>
      </c>
      <c r="M31">
        <v>126</v>
      </c>
      <c r="N31" t="s">
        <v>72</v>
      </c>
      <c r="O31">
        <v>0.82899999999999996</v>
      </c>
      <c r="P31" t="s">
        <v>28</v>
      </c>
      <c r="Q31" t="s">
        <v>29</v>
      </c>
      <c r="R31">
        <v>4.93</v>
      </c>
      <c r="S31">
        <v>13</v>
      </c>
      <c r="T31">
        <v>-2.63</v>
      </c>
      <c r="U31">
        <v>-1</v>
      </c>
      <c r="V31" t="s">
        <v>30</v>
      </c>
      <c r="W31" t="s">
        <v>31</v>
      </c>
      <c r="X31">
        <v>1</v>
      </c>
      <c r="Y31" t="str">
        <f>IF(tblRides[[#This Row],[supply_demand_ratio]]&lt;0.8,"Below 0.8",IF(tblRides[[#This Row],[supply_demand_ratio]]&lt;1,"Between 0.8-1.0",IF(tblRides[[#This Row],[supply_demand_ratio]]&lt;=1.2,"Between 1.0-1.2","Above 1.2")))</f>
        <v>Between 0.8-1.0</v>
      </c>
    </row>
    <row r="32" spans="1:25" x14ac:dyDescent="0.3">
      <c r="A32" t="s">
        <v>73</v>
      </c>
      <c r="B32" s="1">
        <v>46023.324999999997</v>
      </c>
      <c r="C32" s="2">
        <v>46023</v>
      </c>
      <c r="D32">
        <v>7</v>
      </c>
      <c r="E32" t="s">
        <v>25</v>
      </c>
      <c r="F32" t="s">
        <v>26</v>
      </c>
      <c r="G32">
        <v>5.9</v>
      </c>
      <c r="H32">
        <v>151.25</v>
      </c>
      <c r="J32">
        <v>1.1000000000000001</v>
      </c>
      <c r="K32">
        <v>3.9</v>
      </c>
      <c r="L32">
        <v>7.5</v>
      </c>
      <c r="M32">
        <v>115</v>
      </c>
      <c r="N32" t="s">
        <v>27</v>
      </c>
      <c r="O32">
        <v>0.92700000000000005</v>
      </c>
      <c r="P32" t="s">
        <v>58</v>
      </c>
      <c r="Q32" t="s">
        <v>74</v>
      </c>
      <c r="R32">
        <v>4.8899999999999997</v>
      </c>
      <c r="S32">
        <v>12</v>
      </c>
      <c r="U32">
        <v>3.6</v>
      </c>
      <c r="V32" t="s">
        <v>30</v>
      </c>
      <c r="W32" t="s">
        <v>31</v>
      </c>
      <c r="X32">
        <v>0</v>
      </c>
      <c r="Y32" t="str">
        <f>IF(tblRides[[#This Row],[supply_demand_ratio]]&lt;0.8,"Below 0.8",IF(tblRides[[#This Row],[supply_demand_ratio]]&lt;1,"Between 0.8-1.0",IF(tblRides[[#This Row],[supply_demand_ratio]]&lt;=1.2,"Between 1.0-1.2","Above 1.2")))</f>
        <v>Between 0.8-1.0</v>
      </c>
    </row>
    <row r="33" spans="1:25" x14ac:dyDescent="0.3">
      <c r="A33" t="s">
        <v>75</v>
      </c>
      <c r="B33" s="1">
        <v>46023.326388888891</v>
      </c>
      <c r="C33" s="2">
        <v>46023</v>
      </c>
      <c r="D33">
        <v>7</v>
      </c>
      <c r="E33" t="s">
        <v>36</v>
      </c>
      <c r="F33" t="s">
        <v>26</v>
      </c>
      <c r="G33">
        <v>16</v>
      </c>
      <c r="H33">
        <v>339.49</v>
      </c>
      <c r="I33">
        <v>354.25</v>
      </c>
      <c r="J33">
        <v>1.1000000000000001</v>
      </c>
      <c r="K33">
        <v>5.0999999999999996</v>
      </c>
      <c r="L33">
        <v>1</v>
      </c>
      <c r="M33">
        <v>127</v>
      </c>
      <c r="N33" t="s">
        <v>27</v>
      </c>
      <c r="O33">
        <v>1.054</v>
      </c>
      <c r="P33" t="s">
        <v>28</v>
      </c>
      <c r="Q33" t="s">
        <v>29</v>
      </c>
      <c r="R33">
        <v>4.96</v>
      </c>
      <c r="S33">
        <v>19</v>
      </c>
      <c r="T33">
        <v>14.76</v>
      </c>
      <c r="U33">
        <v>-4.0999999999999996</v>
      </c>
      <c r="V33" t="s">
        <v>30</v>
      </c>
      <c r="W33" t="s">
        <v>45</v>
      </c>
      <c r="X33">
        <v>1</v>
      </c>
      <c r="Y33" t="str">
        <f>IF(tblRides[[#This Row],[supply_demand_ratio]]&lt;0.8,"Below 0.8",IF(tblRides[[#This Row],[supply_demand_ratio]]&lt;1,"Between 0.8-1.0",IF(tblRides[[#This Row],[supply_demand_ratio]]&lt;=1.2,"Between 1.0-1.2","Above 1.2")))</f>
        <v>Between 1.0-1.2</v>
      </c>
    </row>
    <row r="34" spans="1:25" x14ac:dyDescent="0.3">
      <c r="A34" t="s">
        <v>76</v>
      </c>
      <c r="B34" s="1">
        <v>46023.35</v>
      </c>
      <c r="C34" s="2">
        <v>46023</v>
      </c>
      <c r="D34">
        <v>8</v>
      </c>
      <c r="E34" t="s">
        <v>25</v>
      </c>
      <c r="F34" t="s">
        <v>34</v>
      </c>
      <c r="G34">
        <v>2.5</v>
      </c>
      <c r="H34">
        <v>95.34</v>
      </c>
      <c r="I34">
        <v>98.89</v>
      </c>
      <c r="J34">
        <v>1.3</v>
      </c>
      <c r="K34">
        <v>10.1</v>
      </c>
      <c r="L34">
        <v>11</v>
      </c>
      <c r="M34">
        <v>115</v>
      </c>
      <c r="N34" t="s">
        <v>72</v>
      </c>
      <c r="O34">
        <v>0.79700000000000004</v>
      </c>
      <c r="P34" t="s">
        <v>28</v>
      </c>
      <c r="Q34" t="s">
        <v>29</v>
      </c>
      <c r="R34">
        <v>4.53</v>
      </c>
      <c r="S34">
        <v>0</v>
      </c>
      <c r="T34">
        <v>3.55</v>
      </c>
      <c r="U34">
        <v>0.9</v>
      </c>
      <c r="V34" t="s">
        <v>30</v>
      </c>
      <c r="W34" t="s">
        <v>77</v>
      </c>
      <c r="X34">
        <v>1</v>
      </c>
      <c r="Y34" t="str">
        <f>IF(tblRides[[#This Row],[supply_demand_ratio]]&lt;0.8,"Below 0.8",IF(tblRides[[#This Row],[supply_demand_ratio]]&lt;1,"Between 0.8-1.0",IF(tblRides[[#This Row],[supply_demand_ratio]]&lt;=1.2,"Between 1.0-1.2","Above 1.2")))</f>
        <v>Below 0.8</v>
      </c>
    </row>
    <row r="35" spans="1:25" x14ac:dyDescent="0.3">
      <c r="A35" t="s">
        <v>78</v>
      </c>
      <c r="B35" s="1">
        <v>46023.359722222223</v>
      </c>
      <c r="C35" s="2">
        <v>46023</v>
      </c>
      <c r="D35">
        <v>8</v>
      </c>
      <c r="E35" t="s">
        <v>33</v>
      </c>
      <c r="F35" t="s">
        <v>34</v>
      </c>
      <c r="G35">
        <v>9</v>
      </c>
      <c r="H35">
        <v>178.92</v>
      </c>
      <c r="I35">
        <v>184.06</v>
      </c>
      <c r="J35">
        <v>1</v>
      </c>
      <c r="K35">
        <v>4.2</v>
      </c>
      <c r="L35">
        <v>5.2</v>
      </c>
      <c r="M35">
        <v>101</v>
      </c>
      <c r="N35" t="s">
        <v>27</v>
      </c>
      <c r="O35">
        <v>1.258</v>
      </c>
      <c r="P35" t="s">
        <v>28</v>
      </c>
      <c r="Q35" t="s">
        <v>29</v>
      </c>
      <c r="R35">
        <v>4.51</v>
      </c>
      <c r="S35">
        <v>0</v>
      </c>
      <c r="T35">
        <v>5.14</v>
      </c>
      <c r="U35">
        <v>1</v>
      </c>
      <c r="V35" t="s">
        <v>30</v>
      </c>
      <c r="W35" t="s">
        <v>31</v>
      </c>
      <c r="X35">
        <v>1</v>
      </c>
      <c r="Y35" t="str">
        <f>IF(tblRides[[#This Row],[supply_demand_ratio]]&lt;0.8,"Below 0.8",IF(tblRides[[#This Row],[supply_demand_ratio]]&lt;1,"Between 0.8-1.0",IF(tblRides[[#This Row],[supply_demand_ratio]]&lt;=1.2,"Between 1.0-1.2","Above 1.2")))</f>
        <v>Above 1.2</v>
      </c>
    </row>
    <row r="36" spans="1:25" x14ac:dyDescent="0.3">
      <c r="A36" t="s">
        <v>79</v>
      </c>
      <c r="B36" s="1">
        <v>46023.36041666667</v>
      </c>
      <c r="C36" s="2">
        <v>46023</v>
      </c>
      <c r="D36">
        <v>8</v>
      </c>
      <c r="E36" t="s">
        <v>33</v>
      </c>
      <c r="F36" t="s">
        <v>26</v>
      </c>
      <c r="G36">
        <v>3</v>
      </c>
      <c r="H36">
        <v>79.64</v>
      </c>
      <c r="I36">
        <v>81.16</v>
      </c>
      <c r="J36">
        <v>1</v>
      </c>
      <c r="K36">
        <v>2</v>
      </c>
      <c r="L36">
        <v>4.3</v>
      </c>
      <c r="M36">
        <v>101</v>
      </c>
      <c r="N36" t="s">
        <v>27</v>
      </c>
      <c r="O36">
        <v>1.1459999999999999</v>
      </c>
      <c r="P36" t="s">
        <v>28</v>
      </c>
      <c r="Q36" t="s">
        <v>29</v>
      </c>
      <c r="R36">
        <v>4.9800000000000004</v>
      </c>
      <c r="S36">
        <v>61</v>
      </c>
      <c r="T36">
        <v>1.52</v>
      </c>
      <c r="U36">
        <v>2.2999999999999998</v>
      </c>
      <c r="V36" t="s">
        <v>30</v>
      </c>
      <c r="W36" t="s">
        <v>31</v>
      </c>
      <c r="X36">
        <v>1</v>
      </c>
      <c r="Y36" t="str">
        <f>IF(tblRides[[#This Row],[supply_demand_ratio]]&lt;0.8,"Below 0.8",IF(tblRides[[#This Row],[supply_demand_ratio]]&lt;1,"Between 0.8-1.0",IF(tblRides[[#This Row],[supply_demand_ratio]]&lt;=1.2,"Between 1.0-1.2","Above 1.2")))</f>
        <v>Between 1.0-1.2</v>
      </c>
    </row>
    <row r="37" spans="1:25" x14ac:dyDescent="0.3">
      <c r="A37" t="s">
        <v>80</v>
      </c>
      <c r="B37" s="1">
        <v>46023.37777777778</v>
      </c>
      <c r="C37" s="2">
        <v>46023</v>
      </c>
      <c r="D37">
        <v>9</v>
      </c>
      <c r="E37" t="s">
        <v>25</v>
      </c>
      <c r="F37" t="s">
        <v>34</v>
      </c>
      <c r="G37">
        <v>2.2000000000000002</v>
      </c>
      <c r="H37">
        <v>97.2</v>
      </c>
      <c r="I37">
        <v>96.67</v>
      </c>
      <c r="J37">
        <v>1.3</v>
      </c>
      <c r="K37">
        <v>5.0999999999999996</v>
      </c>
      <c r="L37">
        <v>4.4000000000000004</v>
      </c>
      <c r="M37">
        <v>98</v>
      </c>
      <c r="N37" t="s">
        <v>27</v>
      </c>
      <c r="O37">
        <v>0.68400000000000005</v>
      </c>
      <c r="P37" t="s">
        <v>28</v>
      </c>
      <c r="Q37" t="s">
        <v>29</v>
      </c>
      <c r="R37">
        <v>4.54</v>
      </c>
      <c r="S37">
        <v>0</v>
      </c>
      <c r="T37">
        <v>-0.53</v>
      </c>
      <c r="U37">
        <v>-0.7</v>
      </c>
      <c r="V37" t="s">
        <v>30</v>
      </c>
      <c r="W37" t="s">
        <v>45</v>
      </c>
      <c r="X37">
        <v>1</v>
      </c>
      <c r="Y37" t="str">
        <f>IF(tblRides[[#This Row],[supply_demand_ratio]]&lt;0.8,"Below 0.8",IF(tblRides[[#This Row],[supply_demand_ratio]]&lt;1,"Between 0.8-1.0",IF(tblRides[[#This Row],[supply_demand_ratio]]&lt;=1.2,"Between 1.0-1.2","Above 1.2")))</f>
        <v>Below 0.8</v>
      </c>
    </row>
    <row r="38" spans="1:25" x14ac:dyDescent="0.3">
      <c r="A38" t="s">
        <v>81</v>
      </c>
      <c r="B38" s="1">
        <v>46023.387499999997</v>
      </c>
      <c r="C38" s="2">
        <v>46023</v>
      </c>
      <c r="D38">
        <v>9</v>
      </c>
      <c r="E38" t="s">
        <v>62</v>
      </c>
      <c r="F38" t="s">
        <v>26</v>
      </c>
      <c r="G38">
        <v>7.7</v>
      </c>
      <c r="H38">
        <v>170.72</v>
      </c>
      <c r="J38">
        <v>1</v>
      </c>
      <c r="K38">
        <v>4.8</v>
      </c>
      <c r="M38">
        <v>50</v>
      </c>
      <c r="N38" t="s">
        <v>41</v>
      </c>
      <c r="O38">
        <v>1.6020000000000001</v>
      </c>
      <c r="P38" t="s">
        <v>82</v>
      </c>
      <c r="Q38" t="s">
        <v>83</v>
      </c>
      <c r="R38">
        <v>4.76</v>
      </c>
      <c r="S38">
        <v>16</v>
      </c>
      <c r="V38" t="s">
        <v>30</v>
      </c>
      <c r="W38" t="s">
        <v>31</v>
      </c>
      <c r="X38">
        <v>0</v>
      </c>
      <c r="Y38" t="str">
        <f>IF(tblRides[[#This Row],[supply_demand_ratio]]&lt;0.8,"Below 0.8",IF(tblRides[[#This Row],[supply_demand_ratio]]&lt;1,"Between 0.8-1.0",IF(tblRides[[#This Row],[supply_demand_ratio]]&lt;=1.2,"Between 1.0-1.2","Above 1.2")))</f>
        <v>Above 1.2</v>
      </c>
    </row>
    <row r="39" spans="1:25" x14ac:dyDescent="0.3">
      <c r="A39" t="s">
        <v>84</v>
      </c>
      <c r="B39" s="1">
        <v>46023.392361111109</v>
      </c>
      <c r="C39" s="2">
        <v>46023</v>
      </c>
      <c r="D39">
        <v>9</v>
      </c>
      <c r="E39" t="s">
        <v>25</v>
      </c>
      <c r="F39" t="s">
        <v>34</v>
      </c>
      <c r="G39">
        <v>4.4000000000000004</v>
      </c>
      <c r="H39">
        <v>147.41999999999999</v>
      </c>
      <c r="I39">
        <v>142.84</v>
      </c>
      <c r="J39">
        <v>1.3</v>
      </c>
      <c r="K39">
        <v>8.3000000000000007</v>
      </c>
      <c r="L39">
        <v>7.7</v>
      </c>
      <c r="M39">
        <v>106</v>
      </c>
      <c r="N39" t="s">
        <v>72</v>
      </c>
      <c r="O39">
        <v>0.68799999999999994</v>
      </c>
      <c r="P39" t="s">
        <v>28</v>
      </c>
      <c r="Q39" t="s">
        <v>29</v>
      </c>
      <c r="R39">
        <v>4.96</v>
      </c>
      <c r="S39">
        <v>0</v>
      </c>
      <c r="T39">
        <v>-4.58</v>
      </c>
      <c r="U39">
        <v>-0.6</v>
      </c>
      <c r="V39" t="s">
        <v>30</v>
      </c>
      <c r="W39" t="s">
        <v>45</v>
      </c>
      <c r="X39">
        <v>1</v>
      </c>
      <c r="Y39" t="str">
        <f>IF(tblRides[[#This Row],[supply_demand_ratio]]&lt;0.8,"Below 0.8",IF(tblRides[[#This Row],[supply_demand_ratio]]&lt;1,"Between 0.8-1.0",IF(tblRides[[#This Row],[supply_demand_ratio]]&lt;=1.2,"Between 1.0-1.2","Above 1.2")))</f>
        <v>Below 0.8</v>
      </c>
    </row>
    <row r="40" spans="1:25" x14ac:dyDescent="0.3">
      <c r="A40" t="s">
        <v>85</v>
      </c>
      <c r="B40" s="1">
        <v>46023.393750000003</v>
      </c>
      <c r="C40" s="2">
        <v>46023</v>
      </c>
      <c r="D40">
        <v>9</v>
      </c>
      <c r="E40" t="s">
        <v>62</v>
      </c>
      <c r="F40" t="s">
        <v>26</v>
      </c>
      <c r="G40">
        <v>5.6</v>
      </c>
      <c r="H40">
        <v>113.4</v>
      </c>
      <c r="I40">
        <v>110.74</v>
      </c>
      <c r="J40">
        <v>1</v>
      </c>
      <c r="K40">
        <v>9.8000000000000007</v>
      </c>
      <c r="L40">
        <v>12.1</v>
      </c>
      <c r="M40">
        <v>55</v>
      </c>
      <c r="N40" t="s">
        <v>41</v>
      </c>
      <c r="O40">
        <v>1.167</v>
      </c>
      <c r="P40" t="s">
        <v>28</v>
      </c>
      <c r="Q40" t="s">
        <v>29</v>
      </c>
      <c r="R40">
        <v>4.68</v>
      </c>
      <c r="S40">
        <v>8</v>
      </c>
      <c r="T40">
        <v>-2.66</v>
      </c>
      <c r="U40">
        <v>2.2999999999999998</v>
      </c>
      <c r="V40" t="s">
        <v>30</v>
      </c>
      <c r="W40" t="s">
        <v>45</v>
      </c>
      <c r="X40">
        <v>1</v>
      </c>
      <c r="Y40" t="str">
        <f>IF(tblRides[[#This Row],[supply_demand_ratio]]&lt;0.8,"Below 0.8",IF(tblRides[[#This Row],[supply_demand_ratio]]&lt;1,"Between 0.8-1.0",IF(tblRides[[#This Row],[supply_demand_ratio]]&lt;=1.2,"Between 1.0-1.2","Above 1.2")))</f>
        <v>Between 1.0-1.2</v>
      </c>
    </row>
    <row r="41" spans="1:25" x14ac:dyDescent="0.3">
      <c r="A41" t="s">
        <v>86</v>
      </c>
      <c r="B41" s="1">
        <v>46023.395833333336</v>
      </c>
      <c r="C41" s="2">
        <v>46023</v>
      </c>
      <c r="D41">
        <v>9</v>
      </c>
      <c r="E41" t="s">
        <v>36</v>
      </c>
      <c r="F41" t="s">
        <v>26</v>
      </c>
      <c r="G41">
        <v>7.3</v>
      </c>
      <c r="H41">
        <v>183.67</v>
      </c>
      <c r="I41">
        <v>186.85</v>
      </c>
      <c r="J41">
        <v>1.2</v>
      </c>
      <c r="K41">
        <v>5.4</v>
      </c>
      <c r="L41">
        <v>8.6</v>
      </c>
      <c r="M41">
        <v>109</v>
      </c>
      <c r="N41" t="s">
        <v>72</v>
      </c>
      <c r="O41">
        <v>0.80700000000000005</v>
      </c>
      <c r="P41" t="s">
        <v>28</v>
      </c>
      <c r="Q41" t="s">
        <v>29</v>
      </c>
      <c r="R41">
        <v>4.62</v>
      </c>
      <c r="S41">
        <v>5</v>
      </c>
      <c r="T41">
        <v>3.18</v>
      </c>
      <c r="U41">
        <v>3.2</v>
      </c>
      <c r="V41" t="s">
        <v>30</v>
      </c>
      <c r="W41" t="s">
        <v>45</v>
      </c>
      <c r="X41">
        <v>1</v>
      </c>
      <c r="Y41" t="str">
        <f>IF(tblRides[[#This Row],[supply_demand_ratio]]&lt;0.8,"Below 0.8",IF(tblRides[[#This Row],[supply_demand_ratio]]&lt;1,"Between 0.8-1.0",IF(tblRides[[#This Row],[supply_demand_ratio]]&lt;=1.2,"Between 1.0-1.2","Above 1.2")))</f>
        <v>Between 0.8-1.0</v>
      </c>
    </row>
    <row r="42" spans="1:25" x14ac:dyDescent="0.3">
      <c r="A42" t="s">
        <v>87</v>
      </c>
      <c r="B42" s="1">
        <v>46023.4</v>
      </c>
      <c r="C42" s="2">
        <v>46023</v>
      </c>
      <c r="D42">
        <v>9</v>
      </c>
      <c r="E42" t="s">
        <v>25</v>
      </c>
      <c r="F42" t="s">
        <v>26</v>
      </c>
      <c r="G42">
        <v>16</v>
      </c>
      <c r="H42">
        <v>392.71</v>
      </c>
      <c r="J42">
        <v>1.4</v>
      </c>
      <c r="K42">
        <v>9.1</v>
      </c>
      <c r="L42">
        <v>7.7</v>
      </c>
      <c r="M42">
        <v>112</v>
      </c>
      <c r="N42" t="s">
        <v>72</v>
      </c>
      <c r="O42">
        <v>0.66</v>
      </c>
      <c r="P42" t="s">
        <v>58</v>
      </c>
      <c r="Q42" t="s">
        <v>88</v>
      </c>
      <c r="R42">
        <v>4.49</v>
      </c>
      <c r="S42">
        <v>6</v>
      </c>
      <c r="U42">
        <v>-1.4</v>
      </c>
      <c r="V42" t="s">
        <v>30</v>
      </c>
      <c r="W42" t="s">
        <v>45</v>
      </c>
      <c r="X42">
        <v>0</v>
      </c>
      <c r="Y42" t="str">
        <f>IF(tblRides[[#This Row],[supply_demand_ratio]]&lt;0.8,"Below 0.8",IF(tblRides[[#This Row],[supply_demand_ratio]]&lt;1,"Between 0.8-1.0",IF(tblRides[[#This Row],[supply_demand_ratio]]&lt;=1.2,"Between 1.0-1.2","Above 1.2")))</f>
        <v>Below 0.8</v>
      </c>
    </row>
    <row r="43" spans="1:25" x14ac:dyDescent="0.3">
      <c r="A43" t="s">
        <v>89</v>
      </c>
      <c r="B43" s="1">
        <v>46023.404861111114</v>
      </c>
      <c r="C43" s="2">
        <v>46023</v>
      </c>
      <c r="D43">
        <v>9</v>
      </c>
      <c r="E43" t="s">
        <v>25</v>
      </c>
      <c r="F43" t="s">
        <v>26</v>
      </c>
      <c r="G43">
        <v>8.8000000000000007</v>
      </c>
      <c r="H43">
        <v>223.52</v>
      </c>
      <c r="I43">
        <v>222.27</v>
      </c>
      <c r="J43">
        <v>1.3</v>
      </c>
      <c r="K43">
        <v>10.1</v>
      </c>
      <c r="L43">
        <v>13.3</v>
      </c>
      <c r="M43">
        <v>104</v>
      </c>
      <c r="N43" t="s">
        <v>72</v>
      </c>
      <c r="O43">
        <v>0.64200000000000002</v>
      </c>
      <c r="P43" t="s">
        <v>28</v>
      </c>
      <c r="Q43" t="s">
        <v>29</v>
      </c>
      <c r="R43">
        <v>4.79</v>
      </c>
      <c r="S43">
        <v>1</v>
      </c>
      <c r="T43">
        <v>-1.25</v>
      </c>
      <c r="U43">
        <v>3.2</v>
      </c>
      <c r="V43" t="s">
        <v>30</v>
      </c>
      <c r="W43" t="s">
        <v>77</v>
      </c>
      <c r="X43">
        <v>1</v>
      </c>
      <c r="Y43" t="str">
        <f>IF(tblRides[[#This Row],[supply_demand_ratio]]&lt;0.8,"Below 0.8",IF(tblRides[[#This Row],[supply_demand_ratio]]&lt;1,"Between 0.8-1.0",IF(tblRides[[#This Row],[supply_demand_ratio]]&lt;=1.2,"Between 1.0-1.2","Above 1.2")))</f>
        <v>Below 0.8</v>
      </c>
    </row>
    <row r="44" spans="1:25" x14ac:dyDescent="0.3">
      <c r="A44" t="s">
        <v>90</v>
      </c>
      <c r="B44" s="1">
        <v>46023.411111111112</v>
      </c>
      <c r="C44" s="2">
        <v>46023</v>
      </c>
      <c r="D44">
        <v>9</v>
      </c>
      <c r="E44" t="s">
        <v>43</v>
      </c>
      <c r="F44" t="s">
        <v>34</v>
      </c>
      <c r="G44">
        <v>4.4000000000000004</v>
      </c>
      <c r="H44">
        <v>94.44</v>
      </c>
      <c r="I44">
        <v>98.12</v>
      </c>
      <c r="J44">
        <v>1</v>
      </c>
      <c r="K44">
        <v>4</v>
      </c>
      <c r="L44">
        <v>1.2</v>
      </c>
      <c r="M44">
        <v>70</v>
      </c>
      <c r="N44" t="s">
        <v>41</v>
      </c>
      <c r="O44">
        <v>1.5429999999999999</v>
      </c>
      <c r="P44" t="s">
        <v>28</v>
      </c>
      <c r="Q44" t="s">
        <v>29</v>
      </c>
      <c r="R44">
        <v>4.75</v>
      </c>
      <c r="S44">
        <v>0</v>
      </c>
      <c r="T44">
        <v>3.68</v>
      </c>
      <c r="U44">
        <v>-2.8</v>
      </c>
      <c r="V44" t="s">
        <v>30</v>
      </c>
      <c r="W44" t="s">
        <v>31</v>
      </c>
      <c r="X44">
        <v>1</v>
      </c>
      <c r="Y44" t="str">
        <f>IF(tblRides[[#This Row],[supply_demand_ratio]]&lt;0.8,"Below 0.8",IF(tblRides[[#This Row],[supply_demand_ratio]]&lt;1,"Between 0.8-1.0",IF(tblRides[[#This Row],[supply_demand_ratio]]&lt;=1.2,"Between 1.0-1.2","Above 1.2")))</f>
        <v>Above 1.2</v>
      </c>
    </row>
    <row r="45" spans="1:25" x14ac:dyDescent="0.3">
      <c r="A45" t="s">
        <v>91</v>
      </c>
      <c r="B45" s="1">
        <v>46023.415277777778</v>
      </c>
      <c r="C45" s="2">
        <v>46023</v>
      </c>
      <c r="D45">
        <v>9</v>
      </c>
      <c r="E45" t="s">
        <v>43</v>
      </c>
      <c r="F45" t="s">
        <v>26</v>
      </c>
      <c r="G45">
        <v>9.5</v>
      </c>
      <c r="H45">
        <v>187.39</v>
      </c>
      <c r="I45">
        <v>180.3</v>
      </c>
      <c r="J45">
        <v>1</v>
      </c>
      <c r="K45">
        <v>8.6999999999999993</v>
      </c>
      <c r="L45">
        <v>8.6999999999999993</v>
      </c>
      <c r="M45">
        <v>57</v>
      </c>
      <c r="N45" t="s">
        <v>41</v>
      </c>
      <c r="O45">
        <v>1.2070000000000001</v>
      </c>
      <c r="P45" t="s">
        <v>28</v>
      </c>
      <c r="Q45" t="s">
        <v>29</v>
      </c>
      <c r="R45">
        <v>5</v>
      </c>
      <c r="S45">
        <v>24</v>
      </c>
      <c r="T45">
        <v>-7.09</v>
      </c>
      <c r="U45">
        <v>0</v>
      </c>
      <c r="V45" t="s">
        <v>30</v>
      </c>
      <c r="W45" t="s">
        <v>45</v>
      </c>
      <c r="X45">
        <v>1</v>
      </c>
      <c r="Y45" t="str">
        <f>IF(tblRides[[#This Row],[supply_demand_ratio]]&lt;0.8,"Below 0.8",IF(tblRides[[#This Row],[supply_demand_ratio]]&lt;1,"Between 0.8-1.0",IF(tblRides[[#This Row],[supply_demand_ratio]]&lt;=1.2,"Between 1.0-1.2","Above 1.2")))</f>
        <v>Above 1.2</v>
      </c>
    </row>
    <row r="46" spans="1:25" x14ac:dyDescent="0.3">
      <c r="A46" t="s">
        <v>92</v>
      </c>
      <c r="B46" s="1">
        <v>46023.420138888891</v>
      </c>
      <c r="C46" s="2">
        <v>46023</v>
      </c>
      <c r="D46">
        <v>10</v>
      </c>
      <c r="E46" t="s">
        <v>25</v>
      </c>
      <c r="F46" t="s">
        <v>26</v>
      </c>
      <c r="G46">
        <v>1.9</v>
      </c>
      <c r="H46">
        <v>85.88</v>
      </c>
      <c r="I46">
        <v>86.67</v>
      </c>
      <c r="J46">
        <v>1.2</v>
      </c>
      <c r="K46">
        <v>5.5</v>
      </c>
      <c r="L46">
        <v>9.1999999999999993</v>
      </c>
      <c r="M46">
        <v>121</v>
      </c>
      <c r="N46" t="s">
        <v>72</v>
      </c>
      <c r="O46">
        <v>0.78900000000000003</v>
      </c>
      <c r="P46" t="s">
        <v>28</v>
      </c>
      <c r="Q46" t="s">
        <v>29</v>
      </c>
      <c r="R46">
        <v>4.8099999999999996</v>
      </c>
      <c r="S46">
        <v>1</v>
      </c>
      <c r="T46">
        <v>0.79</v>
      </c>
      <c r="U46">
        <v>3.7</v>
      </c>
      <c r="V46" t="s">
        <v>30</v>
      </c>
      <c r="W46" t="s">
        <v>45</v>
      </c>
      <c r="X46">
        <v>1</v>
      </c>
      <c r="Y46" t="str">
        <f>IF(tblRides[[#This Row],[supply_demand_ratio]]&lt;0.8,"Below 0.8",IF(tblRides[[#This Row],[supply_demand_ratio]]&lt;1,"Between 0.8-1.0",IF(tblRides[[#This Row],[supply_demand_ratio]]&lt;=1.2,"Between 1.0-1.2","Above 1.2")))</f>
        <v>Below 0.8</v>
      </c>
    </row>
    <row r="47" spans="1:25" x14ac:dyDescent="0.3">
      <c r="A47" t="s">
        <v>93</v>
      </c>
      <c r="B47" s="1">
        <v>46023.423611111109</v>
      </c>
      <c r="C47" s="2">
        <v>46023</v>
      </c>
      <c r="D47">
        <v>10</v>
      </c>
      <c r="E47" t="s">
        <v>62</v>
      </c>
      <c r="F47" t="s">
        <v>26</v>
      </c>
      <c r="G47">
        <v>5</v>
      </c>
      <c r="H47">
        <v>110.84</v>
      </c>
      <c r="I47">
        <v>113.35</v>
      </c>
      <c r="J47">
        <v>1.1000000000000001</v>
      </c>
      <c r="K47">
        <v>2.8</v>
      </c>
      <c r="L47">
        <v>2.2000000000000002</v>
      </c>
      <c r="M47">
        <v>54</v>
      </c>
      <c r="N47" t="s">
        <v>41</v>
      </c>
      <c r="O47">
        <v>1.2509999999999999</v>
      </c>
      <c r="P47" t="s">
        <v>28</v>
      </c>
      <c r="Q47" t="s">
        <v>29</v>
      </c>
      <c r="R47">
        <v>5</v>
      </c>
      <c r="S47">
        <v>18</v>
      </c>
      <c r="T47">
        <v>2.5099999999999998</v>
      </c>
      <c r="U47">
        <v>-0.6</v>
      </c>
      <c r="V47" t="s">
        <v>30</v>
      </c>
      <c r="W47" t="s">
        <v>31</v>
      </c>
      <c r="X47">
        <v>1</v>
      </c>
      <c r="Y47" t="str">
        <f>IF(tblRides[[#This Row],[supply_demand_ratio]]&lt;0.8,"Below 0.8",IF(tblRides[[#This Row],[supply_demand_ratio]]&lt;1,"Between 0.8-1.0",IF(tblRides[[#This Row],[supply_demand_ratio]]&lt;=1.2,"Between 1.0-1.2","Above 1.2")))</f>
        <v>Above 1.2</v>
      </c>
    </row>
    <row r="48" spans="1:25" x14ac:dyDescent="0.3">
      <c r="A48" t="s">
        <v>94</v>
      </c>
      <c r="B48" s="1">
        <v>46023.425694444442</v>
      </c>
      <c r="C48" s="2">
        <v>46023</v>
      </c>
      <c r="D48">
        <v>10</v>
      </c>
      <c r="E48" t="s">
        <v>25</v>
      </c>
      <c r="F48" t="s">
        <v>34</v>
      </c>
      <c r="G48">
        <v>3.9</v>
      </c>
      <c r="H48">
        <v>102.6</v>
      </c>
      <c r="J48">
        <v>1.1000000000000001</v>
      </c>
      <c r="K48">
        <v>9.6999999999999993</v>
      </c>
      <c r="L48">
        <v>9.1999999999999993</v>
      </c>
      <c r="M48">
        <v>112</v>
      </c>
      <c r="N48" t="s">
        <v>27</v>
      </c>
      <c r="O48">
        <v>0.80200000000000005</v>
      </c>
      <c r="P48" t="s">
        <v>37</v>
      </c>
      <c r="Q48" t="s">
        <v>38</v>
      </c>
      <c r="R48">
        <v>4.95</v>
      </c>
      <c r="S48">
        <v>0</v>
      </c>
      <c r="U48">
        <v>-0.5</v>
      </c>
      <c r="V48" t="s">
        <v>30</v>
      </c>
      <c r="W48" t="s">
        <v>45</v>
      </c>
      <c r="X48">
        <v>0</v>
      </c>
      <c r="Y48" t="str">
        <f>IF(tblRides[[#This Row],[supply_demand_ratio]]&lt;0.8,"Below 0.8",IF(tblRides[[#This Row],[supply_demand_ratio]]&lt;1,"Between 0.8-1.0",IF(tblRides[[#This Row],[supply_demand_ratio]]&lt;=1.2,"Between 1.0-1.2","Above 1.2")))</f>
        <v>Between 0.8-1.0</v>
      </c>
    </row>
    <row r="49" spans="1:25" x14ac:dyDescent="0.3">
      <c r="A49" t="s">
        <v>95</v>
      </c>
      <c r="B49" s="1">
        <v>46023.426388888889</v>
      </c>
      <c r="C49" s="2">
        <v>46023</v>
      </c>
      <c r="D49">
        <v>10</v>
      </c>
      <c r="E49" t="s">
        <v>36</v>
      </c>
      <c r="F49" t="s">
        <v>26</v>
      </c>
      <c r="G49">
        <v>20.8</v>
      </c>
      <c r="H49">
        <v>346.91</v>
      </c>
      <c r="I49">
        <v>343.83</v>
      </c>
      <c r="J49">
        <v>1</v>
      </c>
      <c r="K49">
        <v>4.9000000000000004</v>
      </c>
      <c r="L49">
        <v>6.3</v>
      </c>
      <c r="M49">
        <v>110</v>
      </c>
      <c r="N49" t="s">
        <v>27</v>
      </c>
      <c r="O49">
        <v>1.0509999999999999</v>
      </c>
      <c r="P49" t="s">
        <v>28</v>
      </c>
      <c r="Q49" t="s">
        <v>29</v>
      </c>
      <c r="R49">
        <v>4.8899999999999997</v>
      </c>
      <c r="S49">
        <v>6</v>
      </c>
      <c r="T49">
        <v>-3.08</v>
      </c>
      <c r="U49">
        <v>1.4</v>
      </c>
      <c r="V49" t="s">
        <v>30</v>
      </c>
      <c r="W49" t="s">
        <v>31</v>
      </c>
      <c r="X49">
        <v>1</v>
      </c>
      <c r="Y49" t="str">
        <f>IF(tblRides[[#This Row],[supply_demand_ratio]]&lt;0.8,"Below 0.8",IF(tblRides[[#This Row],[supply_demand_ratio]]&lt;1,"Between 0.8-1.0",IF(tblRides[[#This Row],[supply_demand_ratio]]&lt;=1.2,"Between 1.0-1.2","Above 1.2")))</f>
        <v>Between 1.0-1.2</v>
      </c>
    </row>
    <row r="50" spans="1:25" x14ac:dyDescent="0.3">
      <c r="A50" t="s">
        <v>96</v>
      </c>
      <c r="B50" s="1">
        <v>46023.436805555553</v>
      </c>
      <c r="C50" s="2">
        <v>46023</v>
      </c>
      <c r="D50">
        <v>10</v>
      </c>
      <c r="E50" t="s">
        <v>25</v>
      </c>
      <c r="F50" t="s">
        <v>26</v>
      </c>
      <c r="G50">
        <v>3</v>
      </c>
      <c r="H50">
        <v>87.57</v>
      </c>
      <c r="I50">
        <v>85.71</v>
      </c>
      <c r="J50">
        <v>1</v>
      </c>
      <c r="K50">
        <v>2.9</v>
      </c>
      <c r="L50">
        <v>1</v>
      </c>
      <c r="M50">
        <v>131</v>
      </c>
      <c r="N50" t="s">
        <v>27</v>
      </c>
      <c r="O50">
        <v>0.997</v>
      </c>
      <c r="P50" t="s">
        <v>28</v>
      </c>
      <c r="Q50" t="s">
        <v>29</v>
      </c>
      <c r="R50">
        <v>4.55</v>
      </c>
      <c r="S50">
        <v>12</v>
      </c>
      <c r="T50">
        <v>-1.86</v>
      </c>
      <c r="U50">
        <v>-1.9</v>
      </c>
      <c r="V50" t="s">
        <v>30</v>
      </c>
      <c r="W50" t="s">
        <v>31</v>
      </c>
      <c r="X50">
        <v>1</v>
      </c>
      <c r="Y50" t="str">
        <f>IF(tblRides[[#This Row],[supply_demand_ratio]]&lt;0.8,"Below 0.8",IF(tblRides[[#This Row],[supply_demand_ratio]]&lt;1,"Between 0.8-1.0",IF(tblRides[[#This Row],[supply_demand_ratio]]&lt;=1.2,"Between 1.0-1.2","Above 1.2")))</f>
        <v>Between 0.8-1.0</v>
      </c>
    </row>
    <row r="51" spans="1:25" x14ac:dyDescent="0.3">
      <c r="A51" t="s">
        <v>97</v>
      </c>
      <c r="B51" s="1">
        <v>46023.439583333333</v>
      </c>
      <c r="C51" s="2">
        <v>46023</v>
      </c>
      <c r="D51">
        <v>10</v>
      </c>
      <c r="E51" t="s">
        <v>62</v>
      </c>
      <c r="F51" t="s">
        <v>26</v>
      </c>
      <c r="G51">
        <v>8.6999999999999993</v>
      </c>
      <c r="H51">
        <v>153.07</v>
      </c>
      <c r="J51">
        <v>1</v>
      </c>
      <c r="K51">
        <v>4.0999999999999996</v>
      </c>
      <c r="L51">
        <v>2.8</v>
      </c>
      <c r="M51">
        <v>56</v>
      </c>
      <c r="N51" t="s">
        <v>41</v>
      </c>
      <c r="O51">
        <v>1.254</v>
      </c>
      <c r="P51" t="s">
        <v>58</v>
      </c>
      <c r="Q51" t="s">
        <v>59</v>
      </c>
      <c r="R51">
        <v>5</v>
      </c>
      <c r="S51">
        <v>1</v>
      </c>
      <c r="U51">
        <v>-1.3</v>
      </c>
      <c r="V51" t="s">
        <v>30</v>
      </c>
      <c r="W51" t="s">
        <v>31</v>
      </c>
      <c r="X51">
        <v>0</v>
      </c>
      <c r="Y51" t="str">
        <f>IF(tblRides[[#This Row],[supply_demand_ratio]]&lt;0.8,"Below 0.8",IF(tblRides[[#This Row],[supply_demand_ratio]]&lt;1,"Between 0.8-1.0",IF(tblRides[[#This Row],[supply_demand_ratio]]&lt;=1.2,"Between 1.0-1.2","Above 1.2")))</f>
        <v>Above 1.2</v>
      </c>
    </row>
    <row r="52" spans="1:25" x14ac:dyDescent="0.3">
      <c r="A52" t="s">
        <v>98</v>
      </c>
      <c r="B52" s="1">
        <v>46023.448611111111</v>
      </c>
      <c r="C52" s="2">
        <v>46023</v>
      </c>
      <c r="D52">
        <v>10</v>
      </c>
      <c r="E52" t="s">
        <v>25</v>
      </c>
      <c r="F52" t="s">
        <v>26</v>
      </c>
      <c r="G52">
        <v>3.7</v>
      </c>
      <c r="H52">
        <v>103.64</v>
      </c>
      <c r="I52">
        <v>103.09</v>
      </c>
      <c r="J52">
        <v>1</v>
      </c>
      <c r="K52">
        <v>3.6</v>
      </c>
      <c r="L52">
        <v>3.2</v>
      </c>
      <c r="M52">
        <v>107</v>
      </c>
      <c r="N52" t="s">
        <v>27</v>
      </c>
      <c r="O52">
        <v>0.98599999999999999</v>
      </c>
      <c r="P52" t="s">
        <v>28</v>
      </c>
      <c r="Q52" t="s">
        <v>29</v>
      </c>
      <c r="R52">
        <v>4.58</v>
      </c>
      <c r="S52">
        <v>7</v>
      </c>
      <c r="T52">
        <v>-0.55000000000000004</v>
      </c>
      <c r="U52">
        <v>-0.4</v>
      </c>
      <c r="V52" t="s">
        <v>30</v>
      </c>
      <c r="W52" t="s">
        <v>31</v>
      </c>
      <c r="X52">
        <v>1</v>
      </c>
      <c r="Y52" t="str">
        <f>IF(tblRides[[#This Row],[supply_demand_ratio]]&lt;0.8,"Below 0.8",IF(tblRides[[#This Row],[supply_demand_ratio]]&lt;1,"Between 0.8-1.0",IF(tblRides[[#This Row],[supply_demand_ratio]]&lt;=1.2,"Between 1.0-1.2","Above 1.2")))</f>
        <v>Between 0.8-1.0</v>
      </c>
    </row>
    <row r="53" spans="1:25" x14ac:dyDescent="0.3">
      <c r="A53" t="s">
        <v>99</v>
      </c>
      <c r="B53" s="1">
        <v>46023.449305555558</v>
      </c>
      <c r="C53" s="2">
        <v>46023</v>
      </c>
      <c r="D53">
        <v>10</v>
      </c>
      <c r="E53" t="s">
        <v>43</v>
      </c>
      <c r="F53" t="s">
        <v>26</v>
      </c>
      <c r="G53">
        <v>2.8</v>
      </c>
      <c r="H53">
        <v>82.92</v>
      </c>
      <c r="I53">
        <v>87.81</v>
      </c>
      <c r="J53">
        <v>1</v>
      </c>
      <c r="K53">
        <v>3.8</v>
      </c>
      <c r="L53">
        <v>3.9</v>
      </c>
      <c r="M53">
        <v>70</v>
      </c>
      <c r="N53" t="s">
        <v>41</v>
      </c>
      <c r="O53">
        <v>2.2000000000000002</v>
      </c>
      <c r="P53" t="s">
        <v>28</v>
      </c>
      <c r="Q53" t="s">
        <v>29</v>
      </c>
      <c r="R53">
        <v>4.67</v>
      </c>
      <c r="S53">
        <v>8</v>
      </c>
      <c r="T53">
        <v>4.8899999999999997</v>
      </c>
      <c r="U53">
        <v>0.1</v>
      </c>
      <c r="V53" t="s">
        <v>30</v>
      </c>
      <c r="W53" t="s">
        <v>31</v>
      </c>
      <c r="X53">
        <v>1</v>
      </c>
      <c r="Y53" t="str">
        <f>IF(tblRides[[#This Row],[supply_demand_ratio]]&lt;0.8,"Below 0.8",IF(tblRides[[#This Row],[supply_demand_ratio]]&lt;1,"Between 0.8-1.0",IF(tblRides[[#This Row],[supply_demand_ratio]]&lt;=1.2,"Between 1.0-1.2","Above 1.2")))</f>
        <v>Above 1.2</v>
      </c>
    </row>
    <row r="54" spans="1:25" x14ac:dyDescent="0.3">
      <c r="A54" t="s">
        <v>100</v>
      </c>
      <c r="B54" s="1">
        <v>46023.458333333336</v>
      </c>
      <c r="C54" s="2">
        <v>46023</v>
      </c>
      <c r="D54">
        <v>11</v>
      </c>
      <c r="E54" t="s">
        <v>33</v>
      </c>
      <c r="F54" t="s">
        <v>26</v>
      </c>
      <c r="G54">
        <v>3.3</v>
      </c>
      <c r="H54">
        <v>84.97</v>
      </c>
      <c r="I54">
        <v>84.12</v>
      </c>
      <c r="J54">
        <v>1</v>
      </c>
      <c r="K54">
        <v>5</v>
      </c>
      <c r="L54">
        <v>6.4</v>
      </c>
      <c r="M54">
        <v>95</v>
      </c>
      <c r="N54" t="s">
        <v>27</v>
      </c>
      <c r="O54">
        <v>1.0609999999999999</v>
      </c>
      <c r="P54" t="s">
        <v>28</v>
      </c>
      <c r="Q54" t="s">
        <v>29</v>
      </c>
      <c r="R54">
        <v>4.5999999999999996</v>
      </c>
      <c r="S54">
        <v>8</v>
      </c>
      <c r="T54">
        <v>-0.85</v>
      </c>
      <c r="U54">
        <v>1.4</v>
      </c>
      <c r="V54" t="s">
        <v>30</v>
      </c>
      <c r="W54" t="s">
        <v>31</v>
      </c>
      <c r="X54">
        <v>1</v>
      </c>
      <c r="Y54" t="str">
        <f>IF(tblRides[[#This Row],[supply_demand_ratio]]&lt;0.8,"Below 0.8",IF(tblRides[[#This Row],[supply_demand_ratio]]&lt;1,"Between 0.8-1.0",IF(tblRides[[#This Row],[supply_demand_ratio]]&lt;=1.2,"Between 1.0-1.2","Above 1.2")))</f>
        <v>Between 1.0-1.2</v>
      </c>
    </row>
    <row r="55" spans="1:25" x14ac:dyDescent="0.3">
      <c r="A55" t="s">
        <v>101</v>
      </c>
      <c r="B55" s="1">
        <v>46023.46875</v>
      </c>
      <c r="C55" s="2">
        <v>46023</v>
      </c>
      <c r="D55">
        <v>11</v>
      </c>
      <c r="E55" t="s">
        <v>25</v>
      </c>
      <c r="F55" t="s">
        <v>26</v>
      </c>
      <c r="G55">
        <v>6.3</v>
      </c>
      <c r="H55">
        <v>146.08000000000001</v>
      </c>
      <c r="I55">
        <v>158.84</v>
      </c>
      <c r="J55">
        <v>1</v>
      </c>
      <c r="K55">
        <v>3.9</v>
      </c>
      <c r="L55">
        <v>4.5999999999999996</v>
      </c>
      <c r="M55">
        <v>121</v>
      </c>
      <c r="N55" t="s">
        <v>27</v>
      </c>
      <c r="O55">
        <v>1.03</v>
      </c>
      <c r="P55" t="s">
        <v>28</v>
      </c>
      <c r="Q55" t="s">
        <v>29</v>
      </c>
      <c r="R55">
        <v>4.78</v>
      </c>
      <c r="S55">
        <v>2</v>
      </c>
      <c r="T55">
        <v>12.76</v>
      </c>
      <c r="U55">
        <v>0.7</v>
      </c>
      <c r="V55" t="s">
        <v>30</v>
      </c>
      <c r="W55" t="s">
        <v>31</v>
      </c>
      <c r="X55">
        <v>1</v>
      </c>
      <c r="Y55" t="str">
        <f>IF(tblRides[[#This Row],[supply_demand_ratio]]&lt;0.8,"Below 0.8",IF(tblRides[[#This Row],[supply_demand_ratio]]&lt;1,"Between 0.8-1.0",IF(tblRides[[#This Row],[supply_demand_ratio]]&lt;=1.2,"Between 1.0-1.2","Above 1.2")))</f>
        <v>Between 1.0-1.2</v>
      </c>
    </row>
    <row r="56" spans="1:25" x14ac:dyDescent="0.3">
      <c r="A56" t="s">
        <v>102</v>
      </c>
      <c r="B56" s="1">
        <v>46023.477083333331</v>
      </c>
      <c r="C56" s="2">
        <v>46023</v>
      </c>
      <c r="D56">
        <v>11</v>
      </c>
      <c r="E56" t="s">
        <v>36</v>
      </c>
      <c r="F56" t="s">
        <v>26</v>
      </c>
      <c r="G56">
        <v>5.4</v>
      </c>
      <c r="H56">
        <v>122.31</v>
      </c>
      <c r="J56">
        <v>1</v>
      </c>
      <c r="K56">
        <v>9</v>
      </c>
      <c r="L56">
        <v>13.5</v>
      </c>
      <c r="M56">
        <v>119</v>
      </c>
      <c r="N56" t="s">
        <v>27</v>
      </c>
      <c r="O56">
        <v>1.0549999999999999</v>
      </c>
      <c r="P56" t="s">
        <v>37</v>
      </c>
      <c r="Q56" t="s">
        <v>103</v>
      </c>
      <c r="R56">
        <v>4.58</v>
      </c>
      <c r="S56">
        <v>12</v>
      </c>
      <c r="U56">
        <v>4.5</v>
      </c>
      <c r="V56" t="s">
        <v>30</v>
      </c>
      <c r="W56" t="s">
        <v>45</v>
      </c>
      <c r="X56">
        <v>0</v>
      </c>
      <c r="Y56" t="str">
        <f>IF(tblRides[[#This Row],[supply_demand_ratio]]&lt;0.8,"Below 0.8",IF(tblRides[[#This Row],[supply_demand_ratio]]&lt;1,"Between 0.8-1.0",IF(tblRides[[#This Row],[supply_demand_ratio]]&lt;=1.2,"Between 1.0-1.2","Above 1.2")))</f>
        <v>Between 1.0-1.2</v>
      </c>
    </row>
    <row r="57" spans="1:25" x14ac:dyDescent="0.3">
      <c r="A57" t="s">
        <v>104</v>
      </c>
      <c r="B57" s="1">
        <v>46023.480555555558</v>
      </c>
      <c r="C57" s="2">
        <v>46023</v>
      </c>
      <c r="D57">
        <v>11</v>
      </c>
      <c r="E57" t="s">
        <v>25</v>
      </c>
      <c r="F57" t="s">
        <v>26</v>
      </c>
      <c r="G57">
        <v>4.4000000000000004</v>
      </c>
      <c r="H57">
        <v>124.78</v>
      </c>
      <c r="I57">
        <v>128.5</v>
      </c>
      <c r="J57">
        <v>1.2</v>
      </c>
      <c r="K57">
        <v>5.4</v>
      </c>
      <c r="L57">
        <v>11.6</v>
      </c>
      <c r="M57">
        <v>122</v>
      </c>
      <c r="N57" t="s">
        <v>72</v>
      </c>
      <c r="O57">
        <v>0.80600000000000005</v>
      </c>
      <c r="P57" t="s">
        <v>28</v>
      </c>
      <c r="Q57" t="s">
        <v>29</v>
      </c>
      <c r="R57">
        <v>4.4000000000000004</v>
      </c>
      <c r="S57">
        <v>21</v>
      </c>
      <c r="T57">
        <v>3.72</v>
      </c>
      <c r="U57">
        <v>6.2</v>
      </c>
      <c r="V57" t="s">
        <v>30</v>
      </c>
      <c r="W57" t="s">
        <v>45</v>
      </c>
      <c r="X57">
        <v>1</v>
      </c>
      <c r="Y57" t="str">
        <f>IF(tblRides[[#This Row],[supply_demand_ratio]]&lt;0.8,"Below 0.8",IF(tblRides[[#This Row],[supply_demand_ratio]]&lt;1,"Between 0.8-1.0",IF(tblRides[[#This Row],[supply_demand_ratio]]&lt;=1.2,"Between 1.0-1.2","Above 1.2")))</f>
        <v>Between 0.8-1.0</v>
      </c>
    </row>
    <row r="58" spans="1:25" x14ac:dyDescent="0.3">
      <c r="A58" t="s">
        <v>105</v>
      </c>
      <c r="B58" s="1">
        <v>46023.488194444442</v>
      </c>
      <c r="C58" s="2">
        <v>46023</v>
      </c>
      <c r="D58">
        <v>11</v>
      </c>
      <c r="E58" t="s">
        <v>33</v>
      </c>
      <c r="F58" t="s">
        <v>26</v>
      </c>
      <c r="G58">
        <v>10.7</v>
      </c>
      <c r="H58">
        <v>218.07</v>
      </c>
      <c r="J58">
        <v>1</v>
      </c>
      <c r="K58">
        <v>4.2</v>
      </c>
      <c r="L58">
        <v>4.7</v>
      </c>
      <c r="M58">
        <v>110</v>
      </c>
      <c r="N58" t="s">
        <v>41</v>
      </c>
      <c r="O58">
        <v>1.605</v>
      </c>
      <c r="P58" t="s">
        <v>58</v>
      </c>
      <c r="Q58" t="s">
        <v>59</v>
      </c>
      <c r="R58">
        <v>5</v>
      </c>
      <c r="S58">
        <v>11</v>
      </c>
      <c r="U58">
        <v>0.5</v>
      </c>
      <c r="V58" t="s">
        <v>30</v>
      </c>
      <c r="W58" t="s">
        <v>31</v>
      </c>
      <c r="X58">
        <v>0</v>
      </c>
      <c r="Y58" t="str">
        <f>IF(tblRides[[#This Row],[supply_demand_ratio]]&lt;0.8,"Below 0.8",IF(tblRides[[#This Row],[supply_demand_ratio]]&lt;1,"Between 0.8-1.0",IF(tblRides[[#This Row],[supply_demand_ratio]]&lt;=1.2,"Between 1.0-1.2","Above 1.2")))</f>
        <v>Above 1.2</v>
      </c>
    </row>
    <row r="59" spans="1:25" x14ac:dyDescent="0.3">
      <c r="A59" t="s">
        <v>106</v>
      </c>
      <c r="B59" s="1">
        <v>46023.492361111108</v>
      </c>
      <c r="C59" s="2">
        <v>46023</v>
      </c>
      <c r="D59">
        <v>11</v>
      </c>
      <c r="E59" t="s">
        <v>33</v>
      </c>
      <c r="F59" t="s">
        <v>26</v>
      </c>
      <c r="G59">
        <v>4.7</v>
      </c>
      <c r="H59">
        <v>110.79</v>
      </c>
      <c r="I59">
        <v>111.38</v>
      </c>
      <c r="J59">
        <v>1</v>
      </c>
      <c r="K59">
        <v>7.7</v>
      </c>
      <c r="L59">
        <v>6.5</v>
      </c>
      <c r="M59">
        <v>91</v>
      </c>
      <c r="N59" t="s">
        <v>41</v>
      </c>
      <c r="O59">
        <v>1.5049999999999999</v>
      </c>
      <c r="P59" t="s">
        <v>28</v>
      </c>
      <c r="Q59" t="s">
        <v>29</v>
      </c>
      <c r="R59">
        <v>4.47</v>
      </c>
      <c r="S59">
        <v>6</v>
      </c>
      <c r="T59">
        <v>0.59</v>
      </c>
      <c r="U59">
        <v>-1.2</v>
      </c>
      <c r="V59" t="s">
        <v>30</v>
      </c>
      <c r="W59" t="s">
        <v>45</v>
      </c>
      <c r="X59">
        <v>1</v>
      </c>
      <c r="Y59" t="str">
        <f>IF(tblRides[[#This Row],[supply_demand_ratio]]&lt;0.8,"Below 0.8",IF(tblRides[[#This Row],[supply_demand_ratio]]&lt;1,"Between 0.8-1.0",IF(tblRides[[#This Row],[supply_demand_ratio]]&lt;=1.2,"Between 1.0-1.2","Above 1.2")))</f>
        <v>Above 1.2</v>
      </c>
    </row>
    <row r="60" spans="1:25" x14ac:dyDescent="0.3">
      <c r="A60" t="s">
        <v>107</v>
      </c>
      <c r="B60" s="1">
        <v>46023.492361111108</v>
      </c>
      <c r="C60" s="2">
        <v>46023</v>
      </c>
      <c r="D60">
        <v>11</v>
      </c>
      <c r="E60" t="s">
        <v>33</v>
      </c>
      <c r="F60" t="s">
        <v>26</v>
      </c>
      <c r="G60">
        <v>10.199999999999999</v>
      </c>
      <c r="H60">
        <v>189.8</v>
      </c>
      <c r="J60">
        <v>1</v>
      </c>
      <c r="K60">
        <v>7.2</v>
      </c>
      <c r="L60">
        <v>11.7</v>
      </c>
      <c r="M60">
        <v>101</v>
      </c>
      <c r="N60" t="s">
        <v>41</v>
      </c>
      <c r="O60">
        <v>1.3009999999999999</v>
      </c>
      <c r="P60" t="s">
        <v>58</v>
      </c>
      <c r="Q60" t="s">
        <v>108</v>
      </c>
      <c r="R60">
        <v>4.99</v>
      </c>
      <c r="S60">
        <v>109</v>
      </c>
      <c r="U60">
        <v>4.5</v>
      </c>
      <c r="V60" t="s">
        <v>30</v>
      </c>
      <c r="W60" t="s">
        <v>45</v>
      </c>
      <c r="X60">
        <v>0</v>
      </c>
      <c r="Y60" t="str">
        <f>IF(tblRides[[#This Row],[supply_demand_ratio]]&lt;0.8,"Below 0.8",IF(tblRides[[#This Row],[supply_demand_ratio]]&lt;1,"Between 0.8-1.0",IF(tblRides[[#This Row],[supply_demand_ratio]]&lt;=1.2,"Between 1.0-1.2","Above 1.2")))</f>
        <v>Above 1.2</v>
      </c>
    </row>
    <row r="61" spans="1:25" x14ac:dyDescent="0.3">
      <c r="A61" t="s">
        <v>109</v>
      </c>
      <c r="B61" s="1">
        <v>46023.509027777778</v>
      </c>
      <c r="C61" s="2">
        <v>46023</v>
      </c>
      <c r="D61">
        <v>12</v>
      </c>
      <c r="E61" t="s">
        <v>25</v>
      </c>
      <c r="F61" t="s">
        <v>34</v>
      </c>
      <c r="G61">
        <v>5.7</v>
      </c>
      <c r="H61">
        <v>125.07</v>
      </c>
      <c r="I61">
        <v>125.45</v>
      </c>
      <c r="J61">
        <v>1.1000000000000001</v>
      </c>
      <c r="K61">
        <v>5.8</v>
      </c>
      <c r="L61">
        <v>5.8</v>
      </c>
      <c r="M61">
        <v>128</v>
      </c>
      <c r="N61" t="s">
        <v>27</v>
      </c>
      <c r="O61">
        <v>1.23</v>
      </c>
      <c r="P61" t="s">
        <v>28</v>
      </c>
      <c r="Q61" t="s">
        <v>29</v>
      </c>
      <c r="R61">
        <v>4.9400000000000004</v>
      </c>
      <c r="S61">
        <v>0</v>
      </c>
      <c r="T61">
        <v>0.38</v>
      </c>
      <c r="U61">
        <v>0</v>
      </c>
      <c r="V61" t="s">
        <v>30</v>
      </c>
      <c r="W61" t="s">
        <v>45</v>
      </c>
      <c r="X61">
        <v>1</v>
      </c>
      <c r="Y61" t="str">
        <f>IF(tblRides[[#This Row],[supply_demand_ratio]]&lt;0.8,"Below 0.8",IF(tblRides[[#This Row],[supply_demand_ratio]]&lt;1,"Between 0.8-1.0",IF(tblRides[[#This Row],[supply_demand_ratio]]&lt;=1.2,"Between 1.0-1.2","Above 1.2")))</f>
        <v>Above 1.2</v>
      </c>
    </row>
    <row r="62" spans="1:25" x14ac:dyDescent="0.3">
      <c r="A62" t="s">
        <v>110</v>
      </c>
      <c r="B62" s="1">
        <v>46023.527083333334</v>
      </c>
      <c r="C62" s="2">
        <v>46023</v>
      </c>
      <c r="D62">
        <v>12</v>
      </c>
      <c r="E62" t="s">
        <v>25</v>
      </c>
      <c r="F62" t="s">
        <v>26</v>
      </c>
      <c r="G62">
        <v>2.4</v>
      </c>
      <c r="H62">
        <v>81.86</v>
      </c>
      <c r="I62">
        <v>81.349999999999994</v>
      </c>
      <c r="J62">
        <v>1</v>
      </c>
      <c r="K62">
        <v>3.4</v>
      </c>
      <c r="L62">
        <v>2.2999999999999998</v>
      </c>
      <c r="M62">
        <v>128</v>
      </c>
      <c r="N62" t="s">
        <v>27</v>
      </c>
      <c r="O62">
        <v>1.1160000000000001</v>
      </c>
      <c r="P62" t="s">
        <v>28</v>
      </c>
      <c r="Q62" t="s">
        <v>29</v>
      </c>
      <c r="R62">
        <v>4.8499999999999996</v>
      </c>
      <c r="S62">
        <v>16</v>
      </c>
      <c r="T62">
        <v>-0.51</v>
      </c>
      <c r="U62">
        <v>-1.1000000000000001</v>
      </c>
      <c r="V62" t="s">
        <v>30</v>
      </c>
      <c r="W62" t="s">
        <v>31</v>
      </c>
      <c r="X62">
        <v>1</v>
      </c>
      <c r="Y62" t="str">
        <f>IF(tblRides[[#This Row],[supply_demand_ratio]]&lt;0.8,"Below 0.8",IF(tblRides[[#This Row],[supply_demand_ratio]]&lt;1,"Between 0.8-1.0",IF(tblRides[[#This Row],[supply_demand_ratio]]&lt;=1.2,"Between 1.0-1.2","Above 1.2")))</f>
        <v>Between 1.0-1.2</v>
      </c>
    </row>
    <row r="63" spans="1:25" x14ac:dyDescent="0.3">
      <c r="A63" t="s">
        <v>111</v>
      </c>
      <c r="B63" s="1">
        <v>46023.543055555558</v>
      </c>
      <c r="C63" s="2">
        <v>46023</v>
      </c>
      <c r="D63">
        <v>13</v>
      </c>
      <c r="E63" t="s">
        <v>25</v>
      </c>
      <c r="F63" t="s">
        <v>26</v>
      </c>
      <c r="G63">
        <v>6.1</v>
      </c>
      <c r="H63">
        <v>139.34</v>
      </c>
      <c r="I63">
        <v>140.05000000000001</v>
      </c>
      <c r="J63">
        <v>1.1000000000000001</v>
      </c>
      <c r="K63">
        <v>7.2</v>
      </c>
      <c r="L63">
        <v>10.4</v>
      </c>
      <c r="M63">
        <v>119</v>
      </c>
      <c r="N63" t="s">
        <v>27</v>
      </c>
      <c r="O63">
        <v>0.997</v>
      </c>
      <c r="P63" t="s">
        <v>28</v>
      </c>
      <c r="Q63" t="s">
        <v>29</v>
      </c>
      <c r="R63">
        <v>4.6900000000000004</v>
      </c>
      <c r="S63">
        <v>9</v>
      </c>
      <c r="T63">
        <v>0.71</v>
      </c>
      <c r="U63">
        <v>3.2</v>
      </c>
      <c r="V63" t="s">
        <v>30</v>
      </c>
      <c r="W63" t="s">
        <v>45</v>
      </c>
      <c r="X63">
        <v>1</v>
      </c>
      <c r="Y63" t="str">
        <f>IF(tblRides[[#This Row],[supply_demand_ratio]]&lt;0.8,"Below 0.8",IF(tblRides[[#This Row],[supply_demand_ratio]]&lt;1,"Between 0.8-1.0",IF(tblRides[[#This Row],[supply_demand_ratio]]&lt;=1.2,"Between 1.0-1.2","Above 1.2")))</f>
        <v>Between 0.8-1.0</v>
      </c>
    </row>
    <row r="64" spans="1:25" x14ac:dyDescent="0.3">
      <c r="A64" t="s">
        <v>112</v>
      </c>
      <c r="B64" s="1">
        <v>46023.545138888891</v>
      </c>
      <c r="C64" s="2">
        <v>46023</v>
      </c>
      <c r="D64">
        <v>13</v>
      </c>
      <c r="E64" t="s">
        <v>43</v>
      </c>
      <c r="F64" t="s">
        <v>26</v>
      </c>
      <c r="G64">
        <v>6.1</v>
      </c>
      <c r="H64">
        <v>135.41999999999999</v>
      </c>
      <c r="I64">
        <v>128.36000000000001</v>
      </c>
      <c r="J64">
        <v>1.1000000000000001</v>
      </c>
      <c r="K64">
        <v>3.3</v>
      </c>
      <c r="L64">
        <v>4.2</v>
      </c>
      <c r="M64">
        <v>64</v>
      </c>
      <c r="N64" t="s">
        <v>41</v>
      </c>
      <c r="O64">
        <v>1.5609999999999999</v>
      </c>
      <c r="P64" t="s">
        <v>28</v>
      </c>
      <c r="Q64" t="s">
        <v>29</v>
      </c>
      <c r="R64">
        <v>4.46</v>
      </c>
      <c r="S64">
        <v>55</v>
      </c>
      <c r="T64">
        <v>-7.06</v>
      </c>
      <c r="U64">
        <v>0.9</v>
      </c>
      <c r="V64" t="s">
        <v>30</v>
      </c>
      <c r="W64" t="s">
        <v>31</v>
      </c>
      <c r="X64">
        <v>1</v>
      </c>
      <c r="Y64" t="str">
        <f>IF(tblRides[[#This Row],[supply_demand_ratio]]&lt;0.8,"Below 0.8",IF(tblRides[[#This Row],[supply_demand_ratio]]&lt;1,"Between 0.8-1.0",IF(tblRides[[#This Row],[supply_demand_ratio]]&lt;=1.2,"Between 1.0-1.2","Above 1.2")))</f>
        <v>Above 1.2</v>
      </c>
    </row>
    <row r="65" spans="1:25" x14ac:dyDescent="0.3">
      <c r="A65" t="s">
        <v>113</v>
      </c>
      <c r="B65" s="1">
        <v>46023.552777777775</v>
      </c>
      <c r="C65" s="2">
        <v>46023</v>
      </c>
      <c r="D65">
        <v>13</v>
      </c>
      <c r="E65" t="s">
        <v>25</v>
      </c>
      <c r="F65" t="s">
        <v>34</v>
      </c>
      <c r="G65">
        <v>23.6</v>
      </c>
      <c r="H65">
        <v>435.59</v>
      </c>
      <c r="I65">
        <v>422.61</v>
      </c>
      <c r="J65">
        <v>1</v>
      </c>
      <c r="K65">
        <v>2</v>
      </c>
      <c r="L65">
        <v>5.3</v>
      </c>
      <c r="M65">
        <v>129</v>
      </c>
      <c r="N65" t="s">
        <v>27</v>
      </c>
      <c r="O65">
        <v>1.1579999999999999</v>
      </c>
      <c r="P65" t="s">
        <v>28</v>
      </c>
      <c r="Q65" t="s">
        <v>29</v>
      </c>
      <c r="R65">
        <v>4.7699999999999996</v>
      </c>
      <c r="S65">
        <v>0</v>
      </c>
      <c r="T65">
        <v>-12.98</v>
      </c>
      <c r="U65">
        <v>3.3</v>
      </c>
      <c r="V65" t="s">
        <v>30</v>
      </c>
      <c r="W65" t="s">
        <v>31</v>
      </c>
      <c r="X65">
        <v>1</v>
      </c>
      <c r="Y65" t="str">
        <f>IF(tblRides[[#This Row],[supply_demand_ratio]]&lt;0.8,"Below 0.8",IF(tblRides[[#This Row],[supply_demand_ratio]]&lt;1,"Between 0.8-1.0",IF(tblRides[[#This Row],[supply_demand_ratio]]&lt;=1.2,"Between 1.0-1.2","Above 1.2")))</f>
        <v>Between 1.0-1.2</v>
      </c>
    </row>
    <row r="66" spans="1:25" x14ac:dyDescent="0.3">
      <c r="A66" t="s">
        <v>114</v>
      </c>
      <c r="B66" s="1">
        <v>46023.568749999999</v>
      </c>
      <c r="C66" s="2">
        <v>46023</v>
      </c>
      <c r="D66">
        <v>13</v>
      </c>
      <c r="E66" t="s">
        <v>62</v>
      </c>
      <c r="F66" t="s">
        <v>26</v>
      </c>
      <c r="G66">
        <v>13.2</v>
      </c>
      <c r="H66">
        <v>206.69</v>
      </c>
      <c r="J66">
        <v>1</v>
      </c>
      <c r="K66">
        <v>2.8</v>
      </c>
      <c r="L66">
        <v>1.5</v>
      </c>
      <c r="M66">
        <v>54</v>
      </c>
      <c r="N66" t="s">
        <v>41</v>
      </c>
      <c r="O66">
        <v>1.353</v>
      </c>
      <c r="P66" t="s">
        <v>58</v>
      </c>
      <c r="Q66" t="s">
        <v>108</v>
      </c>
      <c r="R66">
        <v>4.9800000000000004</v>
      </c>
      <c r="S66">
        <v>13</v>
      </c>
      <c r="U66">
        <v>-1.3</v>
      </c>
      <c r="V66" t="s">
        <v>30</v>
      </c>
      <c r="W66" t="s">
        <v>31</v>
      </c>
      <c r="X66">
        <v>0</v>
      </c>
      <c r="Y66" t="str">
        <f>IF(tblRides[[#This Row],[supply_demand_ratio]]&lt;0.8,"Below 0.8",IF(tblRides[[#This Row],[supply_demand_ratio]]&lt;1,"Between 0.8-1.0",IF(tblRides[[#This Row],[supply_demand_ratio]]&lt;=1.2,"Between 1.0-1.2","Above 1.2")))</f>
        <v>Above 1.2</v>
      </c>
    </row>
    <row r="67" spans="1:25" x14ac:dyDescent="0.3">
      <c r="A67" t="s">
        <v>115</v>
      </c>
      <c r="B67" s="1">
        <v>46023.575694444444</v>
      </c>
      <c r="C67" s="2">
        <v>46023</v>
      </c>
      <c r="D67">
        <v>13</v>
      </c>
      <c r="E67" t="s">
        <v>33</v>
      </c>
      <c r="F67" t="s">
        <v>26</v>
      </c>
      <c r="G67">
        <v>14.8</v>
      </c>
      <c r="H67">
        <v>295.63</v>
      </c>
      <c r="I67">
        <v>295.77999999999997</v>
      </c>
      <c r="J67">
        <v>1</v>
      </c>
      <c r="K67">
        <v>5.8</v>
      </c>
      <c r="L67">
        <v>5.8</v>
      </c>
      <c r="M67">
        <v>89</v>
      </c>
      <c r="N67" t="s">
        <v>27</v>
      </c>
      <c r="O67">
        <v>1.121</v>
      </c>
      <c r="P67" t="s">
        <v>28</v>
      </c>
      <c r="Q67" t="s">
        <v>29</v>
      </c>
      <c r="R67">
        <v>4.8600000000000003</v>
      </c>
      <c r="S67">
        <v>12</v>
      </c>
      <c r="T67">
        <v>0.15</v>
      </c>
      <c r="U67">
        <v>0</v>
      </c>
      <c r="V67" t="s">
        <v>30</v>
      </c>
      <c r="W67" t="s">
        <v>45</v>
      </c>
      <c r="X67">
        <v>1</v>
      </c>
      <c r="Y67" t="str">
        <f>IF(tblRides[[#This Row],[supply_demand_ratio]]&lt;0.8,"Below 0.8",IF(tblRides[[#This Row],[supply_demand_ratio]]&lt;1,"Between 0.8-1.0",IF(tblRides[[#This Row],[supply_demand_ratio]]&lt;=1.2,"Between 1.0-1.2","Above 1.2")))</f>
        <v>Between 1.0-1.2</v>
      </c>
    </row>
    <row r="68" spans="1:25" x14ac:dyDescent="0.3">
      <c r="A68" t="s">
        <v>116</v>
      </c>
      <c r="B68" s="1">
        <v>46023.581250000003</v>
      </c>
      <c r="C68" s="2">
        <v>46023</v>
      </c>
      <c r="D68">
        <v>13</v>
      </c>
      <c r="E68" t="s">
        <v>33</v>
      </c>
      <c r="F68" t="s">
        <v>26</v>
      </c>
      <c r="G68">
        <v>5.4</v>
      </c>
      <c r="H68">
        <v>116.44</v>
      </c>
      <c r="I68">
        <v>118.9</v>
      </c>
      <c r="J68">
        <v>1</v>
      </c>
      <c r="K68">
        <v>3.5</v>
      </c>
      <c r="L68">
        <v>6.8</v>
      </c>
      <c r="M68">
        <v>94</v>
      </c>
      <c r="N68" t="s">
        <v>41</v>
      </c>
      <c r="O68">
        <v>1.365</v>
      </c>
      <c r="P68" t="s">
        <v>28</v>
      </c>
      <c r="Q68" t="s">
        <v>29</v>
      </c>
      <c r="R68">
        <v>4.75</v>
      </c>
      <c r="S68">
        <v>3</v>
      </c>
      <c r="T68">
        <v>2.46</v>
      </c>
      <c r="U68">
        <v>3.3</v>
      </c>
      <c r="V68" t="s">
        <v>30</v>
      </c>
      <c r="W68" t="s">
        <v>31</v>
      </c>
      <c r="X68">
        <v>1</v>
      </c>
      <c r="Y68" t="str">
        <f>IF(tblRides[[#This Row],[supply_demand_ratio]]&lt;0.8,"Below 0.8",IF(tblRides[[#This Row],[supply_demand_ratio]]&lt;1,"Between 0.8-1.0",IF(tblRides[[#This Row],[supply_demand_ratio]]&lt;=1.2,"Between 1.0-1.2","Above 1.2")))</f>
        <v>Above 1.2</v>
      </c>
    </row>
    <row r="69" spans="1:25" x14ac:dyDescent="0.3">
      <c r="A69" t="s">
        <v>117</v>
      </c>
      <c r="B69" s="1">
        <v>46023.585416666669</v>
      </c>
      <c r="C69" s="2">
        <v>46023</v>
      </c>
      <c r="D69">
        <v>14</v>
      </c>
      <c r="E69" t="s">
        <v>43</v>
      </c>
      <c r="F69" t="s">
        <v>26</v>
      </c>
      <c r="G69">
        <v>3.7</v>
      </c>
      <c r="H69">
        <v>90.42</v>
      </c>
      <c r="I69">
        <v>88.69</v>
      </c>
      <c r="J69">
        <v>1</v>
      </c>
      <c r="K69">
        <v>4.5</v>
      </c>
      <c r="L69">
        <v>1</v>
      </c>
      <c r="M69">
        <v>73</v>
      </c>
      <c r="N69" t="s">
        <v>41</v>
      </c>
      <c r="O69">
        <v>1.659</v>
      </c>
      <c r="P69" t="s">
        <v>28</v>
      </c>
      <c r="Q69" t="s">
        <v>29</v>
      </c>
      <c r="R69">
        <v>5</v>
      </c>
      <c r="S69">
        <v>3</v>
      </c>
      <c r="T69">
        <v>-1.73</v>
      </c>
      <c r="U69">
        <v>-3.5</v>
      </c>
      <c r="V69" t="s">
        <v>30</v>
      </c>
      <c r="W69" t="s">
        <v>31</v>
      </c>
      <c r="X69">
        <v>1</v>
      </c>
      <c r="Y69" t="str">
        <f>IF(tblRides[[#This Row],[supply_demand_ratio]]&lt;0.8,"Below 0.8",IF(tblRides[[#This Row],[supply_demand_ratio]]&lt;1,"Between 0.8-1.0",IF(tblRides[[#This Row],[supply_demand_ratio]]&lt;=1.2,"Between 1.0-1.2","Above 1.2")))</f>
        <v>Above 1.2</v>
      </c>
    </row>
    <row r="70" spans="1:25" x14ac:dyDescent="0.3">
      <c r="A70" t="s">
        <v>118</v>
      </c>
      <c r="B70" s="1">
        <v>46023.595833333333</v>
      </c>
      <c r="C70" s="2">
        <v>46023</v>
      </c>
      <c r="D70">
        <v>14</v>
      </c>
      <c r="E70" t="s">
        <v>25</v>
      </c>
      <c r="F70" t="s">
        <v>34</v>
      </c>
      <c r="G70">
        <v>4.8</v>
      </c>
      <c r="H70">
        <v>118.78</v>
      </c>
      <c r="I70">
        <v>129.21</v>
      </c>
      <c r="J70">
        <v>1</v>
      </c>
      <c r="K70">
        <v>2</v>
      </c>
      <c r="L70">
        <v>1.4</v>
      </c>
      <c r="M70">
        <v>122</v>
      </c>
      <c r="N70" t="s">
        <v>41</v>
      </c>
      <c r="O70">
        <v>1.4079999999999999</v>
      </c>
      <c r="P70" t="s">
        <v>28</v>
      </c>
      <c r="Q70" t="s">
        <v>29</v>
      </c>
      <c r="R70">
        <v>4.8899999999999997</v>
      </c>
      <c r="S70">
        <v>0</v>
      </c>
      <c r="T70">
        <v>10.43</v>
      </c>
      <c r="U70">
        <v>-0.6</v>
      </c>
      <c r="V70" t="s">
        <v>30</v>
      </c>
      <c r="W70" t="s">
        <v>31</v>
      </c>
      <c r="X70">
        <v>1</v>
      </c>
      <c r="Y70" t="str">
        <f>IF(tblRides[[#This Row],[supply_demand_ratio]]&lt;0.8,"Below 0.8",IF(tblRides[[#This Row],[supply_demand_ratio]]&lt;1,"Between 0.8-1.0",IF(tblRides[[#This Row],[supply_demand_ratio]]&lt;=1.2,"Between 1.0-1.2","Above 1.2")))</f>
        <v>Above 1.2</v>
      </c>
    </row>
    <row r="71" spans="1:25" x14ac:dyDescent="0.3">
      <c r="A71" t="s">
        <v>119</v>
      </c>
      <c r="B71" s="1">
        <v>46023.604166666664</v>
      </c>
      <c r="C71" s="2">
        <v>46023</v>
      </c>
      <c r="D71">
        <v>14</v>
      </c>
      <c r="E71" t="s">
        <v>33</v>
      </c>
      <c r="F71" t="s">
        <v>26</v>
      </c>
      <c r="G71">
        <v>4.5999999999999996</v>
      </c>
      <c r="H71">
        <v>105.8</v>
      </c>
      <c r="I71">
        <v>100</v>
      </c>
      <c r="J71">
        <v>1</v>
      </c>
      <c r="K71">
        <v>5.8</v>
      </c>
      <c r="L71">
        <v>9.6</v>
      </c>
      <c r="M71">
        <v>93</v>
      </c>
      <c r="N71" t="s">
        <v>27</v>
      </c>
      <c r="O71">
        <v>1.097</v>
      </c>
      <c r="P71" t="s">
        <v>28</v>
      </c>
      <c r="Q71" t="s">
        <v>29</v>
      </c>
      <c r="R71">
        <v>4.7</v>
      </c>
      <c r="S71">
        <v>19</v>
      </c>
      <c r="T71">
        <v>-5.8</v>
      </c>
      <c r="U71">
        <v>3.8</v>
      </c>
      <c r="V71" t="s">
        <v>30</v>
      </c>
      <c r="W71" t="s">
        <v>45</v>
      </c>
      <c r="X71">
        <v>1</v>
      </c>
      <c r="Y71" t="str">
        <f>IF(tblRides[[#This Row],[supply_demand_ratio]]&lt;0.8,"Below 0.8",IF(tblRides[[#This Row],[supply_demand_ratio]]&lt;1,"Between 0.8-1.0",IF(tblRides[[#This Row],[supply_demand_ratio]]&lt;=1.2,"Between 1.0-1.2","Above 1.2")))</f>
        <v>Between 1.0-1.2</v>
      </c>
    </row>
    <row r="72" spans="1:25" x14ac:dyDescent="0.3">
      <c r="A72" t="s">
        <v>120</v>
      </c>
      <c r="B72" s="1">
        <v>46023.618750000001</v>
      </c>
      <c r="C72" s="2">
        <v>46023</v>
      </c>
      <c r="D72">
        <v>14</v>
      </c>
      <c r="E72" t="s">
        <v>25</v>
      </c>
      <c r="F72" t="s">
        <v>34</v>
      </c>
      <c r="G72">
        <v>10.4</v>
      </c>
      <c r="H72">
        <v>186.09</v>
      </c>
      <c r="I72">
        <v>178.31</v>
      </c>
      <c r="J72">
        <v>1</v>
      </c>
      <c r="K72">
        <v>2.7</v>
      </c>
      <c r="L72">
        <v>2.7</v>
      </c>
      <c r="M72">
        <v>109</v>
      </c>
      <c r="N72" t="s">
        <v>27</v>
      </c>
      <c r="O72">
        <v>0.97399999999999998</v>
      </c>
      <c r="P72" t="s">
        <v>28</v>
      </c>
      <c r="Q72" t="s">
        <v>29</v>
      </c>
      <c r="R72">
        <v>4.88</v>
      </c>
      <c r="S72">
        <v>0</v>
      </c>
      <c r="T72">
        <v>-7.78</v>
      </c>
      <c r="U72">
        <v>0</v>
      </c>
      <c r="V72" t="s">
        <v>30</v>
      </c>
      <c r="W72" t="s">
        <v>31</v>
      </c>
      <c r="X72">
        <v>1</v>
      </c>
      <c r="Y72" t="str">
        <f>IF(tblRides[[#This Row],[supply_demand_ratio]]&lt;0.8,"Below 0.8",IF(tblRides[[#This Row],[supply_demand_ratio]]&lt;1,"Between 0.8-1.0",IF(tblRides[[#This Row],[supply_demand_ratio]]&lt;=1.2,"Between 1.0-1.2","Above 1.2")))</f>
        <v>Between 0.8-1.0</v>
      </c>
    </row>
    <row r="73" spans="1:25" x14ac:dyDescent="0.3">
      <c r="A73" t="s">
        <v>121</v>
      </c>
      <c r="B73" s="1">
        <v>46023.636805555558</v>
      </c>
      <c r="C73" s="2">
        <v>46023</v>
      </c>
      <c r="D73">
        <v>15</v>
      </c>
      <c r="E73" t="s">
        <v>43</v>
      </c>
      <c r="F73" t="s">
        <v>26</v>
      </c>
      <c r="G73">
        <v>3.9</v>
      </c>
      <c r="H73">
        <v>98.85</v>
      </c>
      <c r="I73">
        <v>101.4</v>
      </c>
      <c r="J73">
        <v>1.1000000000000001</v>
      </c>
      <c r="K73">
        <v>2.4</v>
      </c>
      <c r="L73">
        <v>6.4</v>
      </c>
      <c r="M73">
        <v>73</v>
      </c>
      <c r="N73" t="s">
        <v>41</v>
      </c>
      <c r="O73">
        <v>2.2000000000000002</v>
      </c>
      <c r="P73" t="s">
        <v>28</v>
      </c>
      <c r="Q73" t="s">
        <v>29</v>
      </c>
      <c r="R73">
        <v>4.72</v>
      </c>
      <c r="S73">
        <v>6</v>
      </c>
      <c r="T73">
        <v>2.5499999999999998</v>
      </c>
      <c r="U73">
        <v>4</v>
      </c>
      <c r="V73" t="s">
        <v>30</v>
      </c>
      <c r="W73" t="s">
        <v>31</v>
      </c>
      <c r="X73">
        <v>1</v>
      </c>
      <c r="Y73" t="str">
        <f>IF(tblRides[[#This Row],[supply_demand_ratio]]&lt;0.8,"Below 0.8",IF(tblRides[[#This Row],[supply_demand_ratio]]&lt;1,"Between 0.8-1.0",IF(tblRides[[#This Row],[supply_demand_ratio]]&lt;=1.2,"Between 1.0-1.2","Above 1.2")))</f>
        <v>Above 1.2</v>
      </c>
    </row>
    <row r="74" spans="1:25" x14ac:dyDescent="0.3">
      <c r="A74" t="s">
        <v>122</v>
      </c>
      <c r="B74" s="1">
        <v>46023.637499999997</v>
      </c>
      <c r="C74" s="2">
        <v>46023</v>
      </c>
      <c r="D74">
        <v>15</v>
      </c>
      <c r="E74" t="s">
        <v>43</v>
      </c>
      <c r="F74" t="s">
        <v>34</v>
      </c>
      <c r="G74">
        <v>9.6</v>
      </c>
      <c r="H74">
        <v>173.93</v>
      </c>
      <c r="I74">
        <v>171.77</v>
      </c>
      <c r="J74">
        <v>1</v>
      </c>
      <c r="K74">
        <v>3.8</v>
      </c>
      <c r="L74">
        <v>2.4</v>
      </c>
      <c r="M74">
        <v>70</v>
      </c>
      <c r="N74" t="s">
        <v>41</v>
      </c>
      <c r="O74">
        <v>1.901</v>
      </c>
      <c r="P74" t="s">
        <v>28</v>
      </c>
      <c r="Q74" t="s">
        <v>29</v>
      </c>
      <c r="R74">
        <v>4.4400000000000004</v>
      </c>
      <c r="S74">
        <v>0</v>
      </c>
      <c r="T74">
        <v>-2.16</v>
      </c>
      <c r="U74">
        <v>-1.4</v>
      </c>
      <c r="V74" t="s">
        <v>30</v>
      </c>
      <c r="W74" t="s">
        <v>31</v>
      </c>
      <c r="X74">
        <v>1</v>
      </c>
      <c r="Y74" t="str">
        <f>IF(tblRides[[#This Row],[supply_demand_ratio]]&lt;0.8,"Below 0.8",IF(tblRides[[#This Row],[supply_demand_ratio]]&lt;1,"Between 0.8-1.0",IF(tblRides[[#This Row],[supply_demand_ratio]]&lt;=1.2,"Between 1.0-1.2","Above 1.2")))</f>
        <v>Above 1.2</v>
      </c>
    </row>
    <row r="75" spans="1:25" x14ac:dyDescent="0.3">
      <c r="A75" t="s">
        <v>123</v>
      </c>
      <c r="B75" s="1">
        <v>46023.638888888891</v>
      </c>
      <c r="C75" s="2">
        <v>46023</v>
      </c>
      <c r="D75">
        <v>15</v>
      </c>
      <c r="E75" t="s">
        <v>33</v>
      </c>
      <c r="F75" t="s">
        <v>26</v>
      </c>
      <c r="G75">
        <v>11.4</v>
      </c>
      <c r="H75">
        <v>261.72000000000003</v>
      </c>
      <c r="J75">
        <v>1.1000000000000001</v>
      </c>
      <c r="K75">
        <v>2</v>
      </c>
      <c r="L75">
        <v>3.5</v>
      </c>
      <c r="M75">
        <v>100</v>
      </c>
      <c r="N75" t="s">
        <v>27</v>
      </c>
      <c r="O75">
        <v>1.135</v>
      </c>
      <c r="P75" t="s">
        <v>58</v>
      </c>
      <c r="Q75" t="s">
        <v>108</v>
      </c>
      <c r="R75">
        <v>5</v>
      </c>
      <c r="S75">
        <v>1</v>
      </c>
      <c r="U75">
        <v>1.5</v>
      </c>
      <c r="V75" t="s">
        <v>30</v>
      </c>
      <c r="W75" t="s">
        <v>31</v>
      </c>
      <c r="X75">
        <v>0</v>
      </c>
      <c r="Y75" t="str">
        <f>IF(tblRides[[#This Row],[supply_demand_ratio]]&lt;0.8,"Below 0.8",IF(tblRides[[#This Row],[supply_demand_ratio]]&lt;1,"Between 0.8-1.0",IF(tblRides[[#This Row],[supply_demand_ratio]]&lt;=1.2,"Between 1.0-1.2","Above 1.2")))</f>
        <v>Between 1.0-1.2</v>
      </c>
    </row>
    <row r="76" spans="1:25" x14ac:dyDescent="0.3">
      <c r="A76" t="s">
        <v>124</v>
      </c>
      <c r="B76" s="1">
        <v>46023.657638888886</v>
      </c>
      <c r="C76" s="2">
        <v>46023</v>
      </c>
      <c r="D76">
        <v>15</v>
      </c>
      <c r="E76" t="s">
        <v>62</v>
      </c>
      <c r="F76" t="s">
        <v>26</v>
      </c>
      <c r="G76">
        <v>8.1</v>
      </c>
      <c r="H76">
        <v>142.56</v>
      </c>
      <c r="I76">
        <v>144.88999999999999</v>
      </c>
      <c r="J76">
        <v>1</v>
      </c>
      <c r="K76">
        <v>2.2999999999999998</v>
      </c>
      <c r="L76">
        <v>2.2000000000000002</v>
      </c>
      <c r="M76">
        <v>48</v>
      </c>
      <c r="N76" t="s">
        <v>41</v>
      </c>
      <c r="O76">
        <v>1.7310000000000001</v>
      </c>
      <c r="P76" t="s">
        <v>28</v>
      </c>
      <c r="Q76" t="s">
        <v>29</v>
      </c>
      <c r="R76">
        <v>4.8499999999999996</v>
      </c>
      <c r="S76">
        <v>2</v>
      </c>
      <c r="T76">
        <v>2.33</v>
      </c>
      <c r="U76">
        <v>-0.1</v>
      </c>
      <c r="V76" t="s">
        <v>30</v>
      </c>
      <c r="W76" t="s">
        <v>31</v>
      </c>
      <c r="X76">
        <v>1</v>
      </c>
      <c r="Y76" t="str">
        <f>IF(tblRides[[#This Row],[supply_demand_ratio]]&lt;0.8,"Below 0.8",IF(tblRides[[#This Row],[supply_demand_ratio]]&lt;1,"Between 0.8-1.0",IF(tblRides[[#This Row],[supply_demand_ratio]]&lt;=1.2,"Between 1.0-1.2","Above 1.2")))</f>
        <v>Above 1.2</v>
      </c>
    </row>
    <row r="77" spans="1:25" x14ac:dyDescent="0.3">
      <c r="A77" t="s">
        <v>125</v>
      </c>
      <c r="B77" s="1">
        <v>46023.661111111112</v>
      </c>
      <c r="C77" s="2">
        <v>46023</v>
      </c>
      <c r="D77">
        <v>15</v>
      </c>
      <c r="E77" t="s">
        <v>25</v>
      </c>
      <c r="F77" t="s">
        <v>26</v>
      </c>
      <c r="G77">
        <v>2</v>
      </c>
      <c r="H77">
        <v>91.63</v>
      </c>
      <c r="I77">
        <v>92.75</v>
      </c>
      <c r="J77">
        <v>1.2</v>
      </c>
      <c r="K77">
        <v>2.7</v>
      </c>
      <c r="L77">
        <v>1</v>
      </c>
      <c r="M77">
        <v>121</v>
      </c>
      <c r="N77" t="s">
        <v>27</v>
      </c>
      <c r="O77">
        <v>0.97699999999999998</v>
      </c>
      <c r="P77" t="s">
        <v>28</v>
      </c>
      <c r="Q77" t="s">
        <v>29</v>
      </c>
      <c r="R77">
        <v>4.21</v>
      </c>
      <c r="S77">
        <v>1</v>
      </c>
      <c r="T77">
        <v>1.1200000000000001</v>
      </c>
      <c r="U77">
        <v>-1.7</v>
      </c>
      <c r="V77" t="s">
        <v>30</v>
      </c>
      <c r="W77" t="s">
        <v>31</v>
      </c>
      <c r="X77">
        <v>1</v>
      </c>
      <c r="Y77" t="str">
        <f>IF(tblRides[[#This Row],[supply_demand_ratio]]&lt;0.8,"Below 0.8",IF(tblRides[[#This Row],[supply_demand_ratio]]&lt;1,"Between 0.8-1.0",IF(tblRides[[#This Row],[supply_demand_ratio]]&lt;=1.2,"Between 1.0-1.2","Above 1.2")))</f>
        <v>Between 0.8-1.0</v>
      </c>
    </row>
    <row r="78" spans="1:25" x14ac:dyDescent="0.3">
      <c r="A78" t="s">
        <v>126</v>
      </c>
      <c r="B78" s="1">
        <v>46023.662499999999</v>
      </c>
      <c r="C78" s="2">
        <v>46023</v>
      </c>
      <c r="D78">
        <v>15</v>
      </c>
      <c r="E78" t="s">
        <v>33</v>
      </c>
      <c r="F78" t="s">
        <v>26</v>
      </c>
      <c r="G78">
        <v>7.8</v>
      </c>
      <c r="H78">
        <v>175.89</v>
      </c>
      <c r="I78">
        <v>177.25</v>
      </c>
      <c r="J78">
        <v>1.1000000000000001</v>
      </c>
      <c r="K78">
        <v>5.0999999999999996</v>
      </c>
      <c r="L78">
        <v>4.9000000000000004</v>
      </c>
      <c r="M78">
        <v>81</v>
      </c>
      <c r="N78" t="s">
        <v>27</v>
      </c>
      <c r="O78">
        <v>0.94</v>
      </c>
      <c r="P78" t="s">
        <v>28</v>
      </c>
      <c r="Q78" t="s">
        <v>29</v>
      </c>
      <c r="R78">
        <v>4.92</v>
      </c>
      <c r="S78">
        <v>25</v>
      </c>
      <c r="T78">
        <v>1.36</v>
      </c>
      <c r="U78">
        <v>-0.2</v>
      </c>
      <c r="V78" t="s">
        <v>30</v>
      </c>
      <c r="W78" t="s">
        <v>45</v>
      </c>
      <c r="X78">
        <v>1</v>
      </c>
      <c r="Y78" t="str">
        <f>IF(tblRides[[#This Row],[supply_demand_ratio]]&lt;0.8,"Below 0.8",IF(tblRides[[#This Row],[supply_demand_ratio]]&lt;1,"Between 0.8-1.0",IF(tblRides[[#This Row],[supply_demand_ratio]]&lt;=1.2,"Between 1.0-1.2","Above 1.2")))</f>
        <v>Between 0.8-1.0</v>
      </c>
    </row>
    <row r="79" spans="1:25" x14ac:dyDescent="0.3">
      <c r="A79" t="s">
        <v>127</v>
      </c>
      <c r="B79" s="1">
        <v>46023.667361111111</v>
      </c>
      <c r="C79" s="2">
        <v>46023</v>
      </c>
      <c r="D79">
        <v>16</v>
      </c>
      <c r="E79" t="s">
        <v>25</v>
      </c>
      <c r="F79" t="s">
        <v>26</v>
      </c>
      <c r="G79">
        <v>1.8</v>
      </c>
      <c r="H79">
        <v>84.68</v>
      </c>
      <c r="I79">
        <v>84.56</v>
      </c>
      <c r="J79">
        <v>1.2</v>
      </c>
      <c r="K79">
        <v>3.7</v>
      </c>
      <c r="L79">
        <v>3.2</v>
      </c>
      <c r="M79">
        <v>119</v>
      </c>
      <c r="N79" t="s">
        <v>27</v>
      </c>
      <c r="O79">
        <v>0.92700000000000005</v>
      </c>
      <c r="P79" t="s">
        <v>28</v>
      </c>
      <c r="Q79" t="s">
        <v>29</v>
      </c>
      <c r="R79">
        <v>5</v>
      </c>
      <c r="S79">
        <v>7</v>
      </c>
      <c r="T79">
        <v>-0.12</v>
      </c>
      <c r="U79">
        <v>-0.5</v>
      </c>
      <c r="V79" t="s">
        <v>30</v>
      </c>
      <c r="W79" t="s">
        <v>31</v>
      </c>
      <c r="X79">
        <v>1</v>
      </c>
      <c r="Y79" t="str">
        <f>IF(tblRides[[#This Row],[supply_demand_ratio]]&lt;0.8,"Below 0.8",IF(tblRides[[#This Row],[supply_demand_ratio]]&lt;1,"Between 0.8-1.0",IF(tblRides[[#This Row],[supply_demand_ratio]]&lt;=1.2,"Between 1.0-1.2","Above 1.2")))</f>
        <v>Between 0.8-1.0</v>
      </c>
    </row>
    <row r="80" spans="1:25" x14ac:dyDescent="0.3">
      <c r="A80" t="s">
        <v>128</v>
      </c>
      <c r="B80" s="1">
        <v>46023.67291666667</v>
      </c>
      <c r="C80" s="2">
        <v>46023</v>
      </c>
      <c r="D80">
        <v>16</v>
      </c>
      <c r="E80" t="s">
        <v>43</v>
      </c>
      <c r="F80" t="s">
        <v>26</v>
      </c>
      <c r="G80">
        <v>6</v>
      </c>
      <c r="H80">
        <v>136.87</v>
      </c>
      <c r="I80">
        <v>136.80000000000001</v>
      </c>
      <c r="J80">
        <v>1</v>
      </c>
      <c r="K80">
        <v>5.2</v>
      </c>
      <c r="L80">
        <v>4.0999999999999996</v>
      </c>
      <c r="M80">
        <v>61</v>
      </c>
      <c r="N80" t="s">
        <v>41</v>
      </c>
      <c r="O80">
        <v>1.665</v>
      </c>
      <c r="P80" t="s">
        <v>28</v>
      </c>
      <c r="Q80" t="s">
        <v>29</v>
      </c>
      <c r="R80">
        <v>4.9000000000000004</v>
      </c>
      <c r="S80">
        <v>19</v>
      </c>
      <c r="T80">
        <v>-7.0000000000000007E-2</v>
      </c>
      <c r="U80">
        <v>-1.1000000000000001</v>
      </c>
      <c r="V80" t="s">
        <v>30</v>
      </c>
      <c r="W80" t="s">
        <v>45</v>
      </c>
      <c r="X80">
        <v>1</v>
      </c>
      <c r="Y80" t="str">
        <f>IF(tblRides[[#This Row],[supply_demand_ratio]]&lt;0.8,"Below 0.8",IF(tblRides[[#This Row],[supply_demand_ratio]]&lt;1,"Between 0.8-1.0",IF(tblRides[[#This Row],[supply_demand_ratio]]&lt;=1.2,"Between 1.0-1.2","Above 1.2")))</f>
        <v>Above 1.2</v>
      </c>
    </row>
    <row r="81" spans="1:25" x14ac:dyDescent="0.3">
      <c r="A81" t="s">
        <v>129</v>
      </c>
      <c r="B81" s="1">
        <v>46023.675000000003</v>
      </c>
      <c r="C81" s="2">
        <v>46023</v>
      </c>
      <c r="D81">
        <v>16</v>
      </c>
      <c r="E81" t="s">
        <v>36</v>
      </c>
      <c r="F81" t="s">
        <v>34</v>
      </c>
      <c r="G81">
        <v>4.9000000000000004</v>
      </c>
      <c r="H81">
        <v>101.33</v>
      </c>
      <c r="I81">
        <v>107.28</v>
      </c>
      <c r="J81">
        <v>1</v>
      </c>
      <c r="K81">
        <v>4.3</v>
      </c>
      <c r="L81">
        <v>2.5</v>
      </c>
      <c r="M81">
        <v>106</v>
      </c>
      <c r="N81" t="s">
        <v>27</v>
      </c>
      <c r="O81">
        <v>0.995</v>
      </c>
      <c r="P81" t="s">
        <v>28</v>
      </c>
      <c r="Q81" t="s">
        <v>29</v>
      </c>
      <c r="R81">
        <v>5</v>
      </c>
      <c r="S81">
        <v>0</v>
      </c>
      <c r="T81">
        <v>5.95</v>
      </c>
      <c r="U81">
        <v>-1.8</v>
      </c>
      <c r="V81" t="s">
        <v>30</v>
      </c>
      <c r="W81" t="s">
        <v>31</v>
      </c>
      <c r="X81">
        <v>1</v>
      </c>
      <c r="Y81" t="str">
        <f>IF(tblRides[[#This Row],[supply_demand_ratio]]&lt;0.8,"Below 0.8",IF(tblRides[[#This Row],[supply_demand_ratio]]&lt;1,"Between 0.8-1.0",IF(tblRides[[#This Row],[supply_demand_ratio]]&lt;=1.2,"Between 1.0-1.2","Above 1.2")))</f>
        <v>Between 0.8-1.0</v>
      </c>
    </row>
    <row r="82" spans="1:25" x14ac:dyDescent="0.3">
      <c r="A82" t="s">
        <v>130</v>
      </c>
      <c r="B82" s="1">
        <v>46023.681944444441</v>
      </c>
      <c r="C82" s="2">
        <v>46023</v>
      </c>
      <c r="D82">
        <v>16</v>
      </c>
      <c r="E82" t="s">
        <v>25</v>
      </c>
      <c r="F82" t="s">
        <v>26</v>
      </c>
      <c r="G82">
        <v>8.4</v>
      </c>
      <c r="H82">
        <v>187.92</v>
      </c>
      <c r="I82">
        <v>194.76</v>
      </c>
      <c r="J82">
        <v>1</v>
      </c>
      <c r="K82">
        <v>3.8</v>
      </c>
      <c r="L82">
        <v>8.8000000000000007</v>
      </c>
      <c r="M82">
        <v>102</v>
      </c>
      <c r="N82" t="s">
        <v>27</v>
      </c>
      <c r="O82">
        <v>0.96899999999999997</v>
      </c>
      <c r="P82" t="s">
        <v>28</v>
      </c>
      <c r="Q82" t="s">
        <v>29</v>
      </c>
      <c r="R82">
        <v>4.8499999999999996</v>
      </c>
      <c r="S82">
        <v>21</v>
      </c>
      <c r="T82">
        <v>6.84</v>
      </c>
      <c r="U82">
        <v>5</v>
      </c>
      <c r="V82" t="s">
        <v>30</v>
      </c>
      <c r="W82" t="s">
        <v>31</v>
      </c>
      <c r="X82">
        <v>1</v>
      </c>
      <c r="Y82" t="str">
        <f>IF(tblRides[[#This Row],[supply_demand_ratio]]&lt;0.8,"Below 0.8",IF(tblRides[[#This Row],[supply_demand_ratio]]&lt;1,"Between 0.8-1.0",IF(tblRides[[#This Row],[supply_demand_ratio]]&lt;=1.2,"Between 1.0-1.2","Above 1.2")))</f>
        <v>Between 0.8-1.0</v>
      </c>
    </row>
    <row r="83" spans="1:25" x14ac:dyDescent="0.3">
      <c r="A83" t="s">
        <v>131</v>
      </c>
      <c r="B83" s="1">
        <v>46023.706250000003</v>
      </c>
      <c r="C83" s="2">
        <v>46023</v>
      </c>
      <c r="D83">
        <v>16</v>
      </c>
      <c r="E83" t="s">
        <v>33</v>
      </c>
      <c r="F83" t="s">
        <v>26</v>
      </c>
      <c r="G83">
        <v>4.2</v>
      </c>
      <c r="H83">
        <v>119.3</v>
      </c>
      <c r="J83">
        <v>1.1000000000000001</v>
      </c>
      <c r="K83">
        <v>7.3</v>
      </c>
      <c r="L83">
        <v>6.1</v>
      </c>
      <c r="M83">
        <v>75</v>
      </c>
      <c r="N83" t="s">
        <v>41</v>
      </c>
      <c r="O83">
        <v>0.98399999999999999</v>
      </c>
      <c r="P83" t="s">
        <v>58</v>
      </c>
      <c r="Q83" t="s">
        <v>59</v>
      </c>
      <c r="R83">
        <v>4.5999999999999996</v>
      </c>
      <c r="S83">
        <v>7</v>
      </c>
      <c r="U83">
        <v>-1.2</v>
      </c>
      <c r="V83" t="s">
        <v>30</v>
      </c>
      <c r="W83" t="s">
        <v>45</v>
      </c>
      <c r="X83">
        <v>0</v>
      </c>
      <c r="Y83" t="str">
        <f>IF(tblRides[[#This Row],[supply_demand_ratio]]&lt;0.8,"Below 0.8",IF(tblRides[[#This Row],[supply_demand_ratio]]&lt;1,"Between 0.8-1.0",IF(tblRides[[#This Row],[supply_demand_ratio]]&lt;=1.2,"Between 1.0-1.2","Above 1.2")))</f>
        <v>Between 0.8-1.0</v>
      </c>
    </row>
    <row r="84" spans="1:25" x14ac:dyDescent="0.3">
      <c r="A84" t="s">
        <v>132</v>
      </c>
      <c r="B84" s="1">
        <v>46023.713888888888</v>
      </c>
      <c r="C84" s="2">
        <v>46023</v>
      </c>
      <c r="D84">
        <v>17</v>
      </c>
      <c r="E84" t="s">
        <v>43</v>
      </c>
      <c r="F84" t="s">
        <v>26</v>
      </c>
      <c r="G84">
        <v>3.8</v>
      </c>
      <c r="H84">
        <v>110.81</v>
      </c>
      <c r="I84">
        <v>115.08</v>
      </c>
      <c r="J84">
        <v>1.1000000000000001</v>
      </c>
      <c r="K84">
        <v>2</v>
      </c>
      <c r="L84">
        <v>3.8</v>
      </c>
      <c r="M84">
        <v>51</v>
      </c>
      <c r="N84" t="s">
        <v>41</v>
      </c>
      <c r="O84">
        <v>1.3029999999999999</v>
      </c>
      <c r="P84" t="s">
        <v>28</v>
      </c>
      <c r="Q84" t="s">
        <v>29</v>
      </c>
      <c r="R84">
        <v>4.82</v>
      </c>
      <c r="S84">
        <v>11</v>
      </c>
      <c r="T84">
        <v>4.2699999999999996</v>
      </c>
      <c r="U84">
        <v>1.8</v>
      </c>
      <c r="V84" t="s">
        <v>30</v>
      </c>
      <c r="W84" t="s">
        <v>31</v>
      </c>
      <c r="X84">
        <v>1</v>
      </c>
      <c r="Y84" t="str">
        <f>IF(tblRides[[#This Row],[supply_demand_ratio]]&lt;0.8,"Below 0.8",IF(tblRides[[#This Row],[supply_demand_ratio]]&lt;1,"Between 0.8-1.0",IF(tblRides[[#This Row],[supply_demand_ratio]]&lt;=1.2,"Between 1.0-1.2","Above 1.2")))</f>
        <v>Above 1.2</v>
      </c>
    </row>
    <row r="85" spans="1:25" x14ac:dyDescent="0.3">
      <c r="A85" t="s">
        <v>133</v>
      </c>
      <c r="B85" s="1">
        <v>46023.71597222222</v>
      </c>
      <c r="C85" s="2">
        <v>46023</v>
      </c>
      <c r="D85">
        <v>17</v>
      </c>
      <c r="E85" t="s">
        <v>25</v>
      </c>
      <c r="F85" t="s">
        <v>26</v>
      </c>
      <c r="G85">
        <v>4.2</v>
      </c>
      <c r="H85">
        <v>113.78</v>
      </c>
      <c r="I85">
        <v>113.52</v>
      </c>
      <c r="J85">
        <v>1.1000000000000001</v>
      </c>
      <c r="K85">
        <v>8</v>
      </c>
      <c r="L85">
        <v>8.6</v>
      </c>
      <c r="M85">
        <v>106</v>
      </c>
      <c r="N85" t="s">
        <v>27</v>
      </c>
      <c r="O85">
        <v>0.754</v>
      </c>
      <c r="P85" t="s">
        <v>28</v>
      </c>
      <c r="Q85" t="s">
        <v>29</v>
      </c>
      <c r="R85">
        <v>5</v>
      </c>
      <c r="S85">
        <v>10</v>
      </c>
      <c r="T85">
        <v>-0.26</v>
      </c>
      <c r="U85">
        <v>0.6</v>
      </c>
      <c r="V85" t="s">
        <v>30</v>
      </c>
      <c r="W85" t="s">
        <v>45</v>
      </c>
      <c r="X85">
        <v>1</v>
      </c>
      <c r="Y85" t="str">
        <f>IF(tblRides[[#This Row],[supply_demand_ratio]]&lt;0.8,"Below 0.8",IF(tblRides[[#This Row],[supply_demand_ratio]]&lt;1,"Between 0.8-1.0",IF(tblRides[[#This Row],[supply_demand_ratio]]&lt;=1.2,"Between 1.0-1.2","Above 1.2")))</f>
        <v>Below 0.8</v>
      </c>
    </row>
    <row r="86" spans="1:25" x14ac:dyDescent="0.3">
      <c r="A86" t="s">
        <v>134</v>
      </c>
      <c r="B86" s="1">
        <v>46023.717361111114</v>
      </c>
      <c r="C86" s="2">
        <v>46023</v>
      </c>
      <c r="D86">
        <v>17</v>
      </c>
      <c r="E86" t="s">
        <v>62</v>
      </c>
      <c r="F86" t="s">
        <v>26</v>
      </c>
      <c r="G86">
        <v>4.5</v>
      </c>
      <c r="H86">
        <v>116.26</v>
      </c>
      <c r="J86">
        <v>1.1000000000000001</v>
      </c>
      <c r="K86">
        <v>2.6</v>
      </c>
      <c r="L86">
        <v>5.9</v>
      </c>
      <c r="M86">
        <v>47</v>
      </c>
      <c r="N86" t="s">
        <v>41</v>
      </c>
      <c r="O86">
        <v>1.5269999999999999</v>
      </c>
      <c r="P86" t="s">
        <v>58</v>
      </c>
      <c r="Q86" t="s">
        <v>74</v>
      </c>
      <c r="R86">
        <v>4.99</v>
      </c>
      <c r="S86">
        <v>10</v>
      </c>
      <c r="U86">
        <v>3.3</v>
      </c>
      <c r="V86" t="s">
        <v>30</v>
      </c>
      <c r="W86" t="s">
        <v>31</v>
      </c>
      <c r="X86">
        <v>0</v>
      </c>
      <c r="Y86" t="str">
        <f>IF(tblRides[[#This Row],[supply_demand_ratio]]&lt;0.8,"Below 0.8",IF(tblRides[[#This Row],[supply_demand_ratio]]&lt;1,"Between 0.8-1.0",IF(tblRides[[#This Row],[supply_demand_ratio]]&lt;=1.2,"Between 1.0-1.2","Above 1.2")))</f>
        <v>Above 1.2</v>
      </c>
    </row>
    <row r="87" spans="1:25" x14ac:dyDescent="0.3">
      <c r="A87" t="s">
        <v>135</v>
      </c>
      <c r="B87" s="1">
        <v>46023.724999999999</v>
      </c>
      <c r="C87" s="2">
        <v>46023</v>
      </c>
      <c r="D87">
        <v>17</v>
      </c>
      <c r="E87" t="s">
        <v>43</v>
      </c>
      <c r="F87" t="s">
        <v>26</v>
      </c>
      <c r="G87">
        <v>1.8</v>
      </c>
      <c r="H87">
        <v>65.55</v>
      </c>
      <c r="I87">
        <v>58.28</v>
      </c>
      <c r="J87">
        <v>1</v>
      </c>
      <c r="K87">
        <v>3.3</v>
      </c>
      <c r="L87">
        <v>9.3000000000000007</v>
      </c>
      <c r="M87">
        <v>57</v>
      </c>
      <c r="N87" t="s">
        <v>41</v>
      </c>
      <c r="O87">
        <v>1.1519999999999999</v>
      </c>
      <c r="P87" t="s">
        <v>28</v>
      </c>
      <c r="Q87" t="s">
        <v>29</v>
      </c>
      <c r="R87">
        <v>4.51</v>
      </c>
      <c r="S87">
        <v>40</v>
      </c>
      <c r="T87">
        <v>-7.27</v>
      </c>
      <c r="U87">
        <v>6</v>
      </c>
      <c r="V87" t="s">
        <v>30</v>
      </c>
      <c r="W87" t="s">
        <v>31</v>
      </c>
      <c r="X87">
        <v>1</v>
      </c>
      <c r="Y87" t="str">
        <f>IF(tblRides[[#This Row],[supply_demand_ratio]]&lt;0.8,"Below 0.8",IF(tblRides[[#This Row],[supply_demand_ratio]]&lt;1,"Between 0.8-1.0",IF(tblRides[[#This Row],[supply_demand_ratio]]&lt;=1.2,"Between 1.0-1.2","Above 1.2")))</f>
        <v>Between 1.0-1.2</v>
      </c>
    </row>
    <row r="88" spans="1:25" x14ac:dyDescent="0.3">
      <c r="A88" t="s">
        <v>136</v>
      </c>
      <c r="B88" s="1">
        <v>46023.730555555558</v>
      </c>
      <c r="C88" s="2">
        <v>46023</v>
      </c>
      <c r="D88">
        <v>17</v>
      </c>
      <c r="E88" t="s">
        <v>36</v>
      </c>
      <c r="F88" t="s">
        <v>34</v>
      </c>
      <c r="G88">
        <v>11.8</v>
      </c>
      <c r="H88">
        <v>249.98</v>
      </c>
      <c r="I88">
        <v>272.25</v>
      </c>
      <c r="J88">
        <v>1.3</v>
      </c>
      <c r="K88">
        <v>6.7</v>
      </c>
      <c r="L88">
        <v>12.3</v>
      </c>
      <c r="M88">
        <v>82</v>
      </c>
      <c r="N88" t="s">
        <v>72</v>
      </c>
      <c r="O88">
        <v>0.60599999999999998</v>
      </c>
      <c r="P88" t="s">
        <v>28</v>
      </c>
      <c r="Q88" t="s">
        <v>29</v>
      </c>
      <c r="R88">
        <v>5</v>
      </c>
      <c r="S88">
        <v>0</v>
      </c>
      <c r="T88">
        <v>22.27</v>
      </c>
      <c r="U88">
        <v>5.6</v>
      </c>
      <c r="V88" t="s">
        <v>30</v>
      </c>
      <c r="W88" t="s">
        <v>45</v>
      </c>
      <c r="X88">
        <v>1</v>
      </c>
      <c r="Y88" t="str">
        <f>IF(tblRides[[#This Row],[supply_demand_ratio]]&lt;0.8,"Below 0.8",IF(tblRides[[#This Row],[supply_demand_ratio]]&lt;1,"Between 0.8-1.0",IF(tblRides[[#This Row],[supply_demand_ratio]]&lt;=1.2,"Between 1.0-1.2","Above 1.2")))</f>
        <v>Below 0.8</v>
      </c>
    </row>
    <row r="89" spans="1:25" x14ac:dyDescent="0.3">
      <c r="A89" t="s">
        <v>137</v>
      </c>
      <c r="B89" s="1">
        <v>46023.754166666666</v>
      </c>
      <c r="C89" s="2">
        <v>46023</v>
      </c>
      <c r="D89">
        <v>18</v>
      </c>
      <c r="E89" t="s">
        <v>43</v>
      </c>
      <c r="F89" t="s">
        <v>26</v>
      </c>
      <c r="G89">
        <v>4.7</v>
      </c>
      <c r="H89">
        <v>111.43</v>
      </c>
      <c r="J89">
        <v>1.1000000000000001</v>
      </c>
      <c r="K89">
        <v>5.7</v>
      </c>
      <c r="L89">
        <v>4.9000000000000004</v>
      </c>
      <c r="M89">
        <v>52</v>
      </c>
      <c r="N89" t="s">
        <v>27</v>
      </c>
      <c r="O89">
        <v>0.83199999999999996</v>
      </c>
      <c r="P89" t="s">
        <v>37</v>
      </c>
      <c r="Q89" t="s">
        <v>38</v>
      </c>
      <c r="R89">
        <v>4.66</v>
      </c>
      <c r="S89">
        <v>7</v>
      </c>
      <c r="U89">
        <v>-0.8</v>
      </c>
      <c r="V89" t="s">
        <v>30</v>
      </c>
      <c r="W89" t="s">
        <v>45</v>
      </c>
      <c r="X89">
        <v>0</v>
      </c>
      <c r="Y89" t="str">
        <f>IF(tblRides[[#This Row],[supply_demand_ratio]]&lt;0.8,"Below 0.8",IF(tblRides[[#This Row],[supply_demand_ratio]]&lt;1,"Between 0.8-1.0",IF(tblRides[[#This Row],[supply_demand_ratio]]&lt;=1.2,"Between 1.0-1.2","Above 1.2")))</f>
        <v>Between 0.8-1.0</v>
      </c>
    </row>
    <row r="90" spans="1:25" x14ac:dyDescent="0.3">
      <c r="A90" t="s">
        <v>138</v>
      </c>
      <c r="B90" s="1">
        <v>46023.768750000003</v>
      </c>
      <c r="C90" s="2">
        <v>46023</v>
      </c>
      <c r="D90">
        <v>18</v>
      </c>
      <c r="E90" t="s">
        <v>62</v>
      </c>
      <c r="F90" t="s">
        <v>34</v>
      </c>
      <c r="G90">
        <v>9.6</v>
      </c>
      <c r="H90">
        <v>192.9</v>
      </c>
      <c r="I90">
        <v>200.91</v>
      </c>
      <c r="J90">
        <v>1</v>
      </c>
      <c r="K90">
        <v>5.2</v>
      </c>
      <c r="L90">
        <v>7.7</v>
      </c>
      <c r="M90">
        <v>54</v>
      </c>
      <c r="N90" t="s">
        <v>41</v>
      </c>
      <c r="O90">
        <v>1.6</v>
      </c>
      <c r="P90" t="s">
        <v>28</v>
      </c>
      <c r="Q90" t="s">
        <v>29</v>
      </c>
      <c r="R90">
        <v>4.7</v>
      </c>
      <c r="S90">
        <v>0</v>
      </c>
      <c r="T90">
        <v>8.01</v>
      </c>
      <c r="U90">
        <v>2.5</v>
      </c>
      <c r="V90" t="s">
        <v>30</v>
      </c>
      <c r="W90" t="s">
        <v>45</v>
      </c>
      <c r="X90">
        <v>1</v>
      </c>
      <c r="Y90" t="str">
        <f>IF(tblRides[[#This Row],[supply_demand_ratio]]&lt;0.8,"Below 0.8",IF(tblRides[[#This Row],[supply_demand_ratio]]&lt;1,"Between 0.8-1.0",IF(tblRides[[#This Row],[supply_demand_ratio]]&lt;=1.2,"Between 1.0-1.2","Above 1.2")))</f>
        <v>Above 1.2</v>
      </c>
    </row>
    <row r="91" spans="1:25" x14ac:dyDescent="0.3">
      <c r="A91" t="s">
        <v>139</v>
      </c>
      <c r="B91" s="1">
        <v>46023.772222222222</v>
      </c>
      <c r="C91" s="2">
        <v>46023</v>
      </c>
      <c r="D91">
        <v>18</v>
      </c>
      <c r="E91" t="s">
        <v>25</v>
      </c>
      <c r="F91" t="s">
        <v>26</v>
      </c>
      <c r="G91">
        <v>7.6</v>
      </c>
      <c r="H91">
        <v>186.94</v>
      </c>
      <c r="I91">
        <v>192.94</v>
      </c>
      <c r="J91">
        <v>1.2</v>
      </c>
      <c r="K91">
        <v>7.5</v>
      </c>
      <c r="L91">
        <v>12</v>
      </c>
      <c r="M91">
        <v>100</v>
      </c>
      <c r="N91" t="s">
        <v>27</v>
      </c>
      <c r="O91">
        <v>0.71299999999999997</v>
      </c>
      <c r="P91" t="s">
        <v>28</v>
      </c>
      <c r="Q91" t="s">
        <v>29</v>
      </c>
      <c r="R91">
        <v>4.74</v>
      </c>
      <c r="S91">
        <v>8</v>
      </c>
      <c r="T91">
        <v>6</v>
      </c>
      <c r="U91">
        <v>4.5</v>
      </c>
      <c r="V91" t="s">
        <v>30</v>
      </c>
      <c r="W91" t="s">
        <v>45</v>
      </c>
      <c r="X91">
        <v>1</v>
      </c>
      <c r="Y91" t="str">
        <f>IF(tblRides[[#This Row],[supply_demand_ratio]]&lt;0.8,"Below 0.8",IF(tblRides[[#This Row],[supply_demand_ratio]]&lt;1,"Between 0.8-1.0",IF(tblRides[[#This Row],[supply_demand_ratio]]&lt;=1.2,"Between 1.0-1.2","Above 1.2")))</f>
        <v>Below 0.8</v>
      </c>
    </row>
    <row r="92" spans="1:25" x14ac:dyDescent="0.3">
      <c r="A92" t="s">
        <v>140</v>
      </c>
      <c r="B92" s="1">
        <v>46023.775000000001</v>
      </c>
      <c r="C92" s="2">
        <v>46023</v>
      </c>
      <c r="D92">
        <v>18</v>
      </c>
      <c r="E92" t="s">
        <v>43</v>
      </c>
      <c r="F92" t="s">
        <v>26</v>
      </c>
      <c r="G92">
        <v>4.9000000000000004</v>
      </c>
      <c r="H92">
        <v>103.8</v>
      </c>
      <c r="J92">
        <v>1</v>
      </c>
      <c r="K92">
        <v>4.7</v>
      </c>
      <c r="L92">
        <v>4.5999999999999996</v>
      </c>
      <c r="M92">
        <v>54</v>
      </c>
      <c r="N92" t="s">
        <v>27</v>
      </c>
      <c r="O92">
        <v>0.90700000000000003</v>
      </c>
      <c r="P92" t="s">
        <v>58</v>
      </c>
      <c r="Q92" t="s">
        <v>108</v>
      </c>
      <c r="R92">
        <v>5</v>
      </c>
      <c r="S92">
        <v>5</v>
      </c>
      <c r="U92">
        <v>-0.1</v>
      </c>
      <c r="V92" t="s">
        <v>30</v>
      </c>
      <c r="W92" t="s">
        <v>31</v>
      </c>
      <c r="X92">
        <v>0</v>
      </c>
      <c r="Y92" t="str">
        <f>IF(tblRides[[#This Row],[supply_demand_ratio]]&lt;0.8,"Below 0.8",IF(tblRides[[#This Row],[supply_demand_ratio]]&lt;1,"Between 0.8-1.0",IF(tblRides[[#This Row],[supply_demand_ratio]]&lt;=1.2,"Between 1.0-1.2","Above 1.2")))</f>
        <v>Between 0.8-1.0</v>
      </c>
    </row>
    <row r="93" spans="1:25" x14ac:dyDescent="0.3">
      <c r="A93" t="s">
        <v>141</v>
      </c>
      <c r="B93" s="1">
        <v>46023.793749999997</v>
      </c>
      <c r="C93" s="2">
        <v>46023</v>
      </c>
      <c r="D93">
        <v>19</v>
      </c>
      <c r="E93" t="s">
        <v>36</v>
      </c>
      <c r="F93" t="s">
        <v>26</v>
      </c>
      <c r="G93">
        <v>4</v>
      </c>
      <c r="H93">
        <v>138</v>
      </c>
      <c r="I93">
        <v>136.53</v>
      </c>
      <c r="J93">
        <v>1.3</v>
      </c>
      <c r="K93">
        <v>2.6</v>
      </c>
      <c r="L93">
        <v>6.6</v>
      </c>
      <c r="M93">
        <v>93</v>
      </c>
      <c r="N93" t="s">
        <v>72</v>
      </c>
      <c r="O93">
        <v>0.67800000000000005</v>
      </c>
      <c r="P93" t="s">
        <v>28</v>
      </c>
      <c r="Q93" t="s">
        <v>29</v>
      </c>
      <c r="R93">
        <v>4.4400000000000004</v>
      </c>
      <c r="S93">
        <v>4</v>
      </c>
      <c r="T93">
        <v>-1.47</v>
      </c>
      <c r="U93">
        <v>4</v>
      </c>
      <c r="V93" t="s">
        <v>30</v>
      </c>
      <c r="W93" t="s">
        <v>31</v>
      </c>
      <c r="X93">
        <v>1</v>
      </c>
      <c r="Y93" t="str">
        <f>IF(tblRides[[#This Row],[supply_demand_ratio]]&lt;0.8,"Below 0.8",IF(tblRides[[#This Row],[supply_demand_ratio]]&lt;1,"Between 0.8-1.0",IF(tblRides[[#This Row],[supply_demand_ratio]]&lt;=1.2,"Between 1.0-1.2","Above 1.2")))</f>
        <v>Below 0.8</v>
      </c>
    </row>
    <row r="94" spans="1:25" x14ac:dyDescent="0.3">
      <c r="A94" t="s">
        <v>142</v>
      </c>
      <c r="B94" s="1">
        <v>46023.806250000001</v>
      </c>
      <c r="C94" s="2">
        <v>46023</v>
      </c>
      <c r="D94">
        <v>19</v>
      </c>
      <c r="E94" t="s">
        <v>43</v>
      </c>
      <c r="F94" t="s">
        <v>34</v>
      </c>
      <c r="G94">
        <v>1.7</v>
      </c>
      <c r="H94">
        <v>60.7</v>
      </c>
      <c r="I94">
        <v>63.52</v>
      </c>
      <c r="J94">
        <v>1</v>
      </c>
      <c r="K94">
        <v>3.8</v>
      </c>
      <c r="L94">
        <v>4.7</v>
      </c>
      <c r="M94">
        <v>49</v>
      </c>
      <c r="N94" t="s">
        <v>41</v>
      </c>
      <c r="O94">
        <v>1.048</v>
      </c>
      <c r="P94" t="s">
        <v>28</v>
      </c>
      <c r="Q94" t="s">
        <v>29</v>
      </c>
      <c r="R94">
        <v>4.66</v>
      </c>
      <c r="S94">
        <v>0</v>
      </c>
      <c r="T94">
        <v>2.82</v>
      </c>
      <c r="U94">
        <v>0.9</v>
      </c>
      <c r="V94" t="s">
        <v>30</v>
      </c>
      <c r="W94" t="s">
        <v>31</v>
      </c>
      <c r="X94">
        <v>1</v>
      </c>
      <c r="Y94" t="str">
        <f>IF(tblRides[[#This Row],[supply_demand_ratio]]&lt;0.8,"Below 0.8",IF(tblRides[[#This Row],[supply_demand_ratio]]&lt;1,"Between 0.8-1.0",IF(tblRides[[#This Row],[supply_demand_ratio]]&lt;=1.2,"Between 1.0-1.2","Above 1.2")))</f>
        <v>Between 1.0-1.2</v>
      </c>
    </row>
    <row r="95" spans="1:25" x14ac:dyDescent="0.3">
      <c r="A95" t="s">
        <v>143</v>
      </c>
      <c r="B95" s="1">
        <v>46023.831250000003</v>
      </c>
      <c r="C95" s="2">
        <v>46023</v>
      </c>
      <c r="D95">
        <v>19</v>
      </c>
      <c r="E95" t="s">
        <v>43</v>
      </c>
      <c r="F95" t="s">
        <v>26</v>
      </c>
      <c r="G95">
        <v>3.5</v>
      </c>
      <c r="H95">
        <v>107.7</v>
      </c>
      <c r="I95">
        <v>110.85</v>
      </c>
      <c r="J95">
        <v>1.1000000000000001</v>
      </c>
      <c r="K95">
        <v>7.1</v>
      </c>
      <c r="L95">
        <v>4.0999999999999996</v>
      </c>
      <c r="M95">
        <v>62</v>
      </c>
      <c r="N95" t="s">
        <v>41</v>
      </c>
      <c r="O95">
        <v>1.2949999999999999</v>
      </c>
      <c r="P95" t="s">
        <v>28</v>
      </c>
      <c r="Q95" t="s">
        <v>29</v>
      </c>
      <c r="R95">
        <v>4.87</v>
      </c>
      <c r="S95">
        <v>7</v>
      </c>
      <c r="T95">
        <v>3.15</v>
      </c>
      <c r="U95">
        <v>-3</v>
      </c>
      <c r="V95" t="s">
        <v>30</v>
      </c>
      <c r="W95" t="s">
        <v>45</v>
      </c>
      <c r="X95">
        <v>1</v>
      </c>
      <c r="Y95" t="str">
        <f>IF(tblRides[[#This Row],[supply_demand_ratio]]&lt;0.8,"Below 0.8",IF(tblRides[[#This Row],[supply_demand_ratio]]&lt;1,"Between 0.8-1.0",IF(tblRides[[#This Row],[supply_demand_ratio]]&lt;=1.2,"Between 1.0-1.2","Above 1.2")))</f>
        <v>Above 1.2</v>
      </c>
    </row>
    <row r="96" spans="1:25" x14ac:dyDescent="0.3">
      <c r="A96" t="s">
        <v>144</v>
      </c>
      <c r="B96" s="1">
        <v>46023.833333333336</v>
      </c>
      <c r="C96" s="2">
        <v>46023</v>
      </c>
      <c r="D96">
        <v>20</v>
      </c>
      <c r="E96" t="s">
        <v>62</v>
      </c>
      <c r="F96" t="s">
        <v>26</v>
      </c>
      <c r="G96">
        <v>2.1</v>
      </c>
      <c r="H96">
        <v>77.2</v>
      </c>
      <c r="I96">
        <v>74.13</v>
      </c>
      <c r="J96">
        <v>1.1000000000000001</v>
      </c>
      <c r="K96">
        <v>6.2</v>
      </c>
      <c r="L96">
        <v>13</v>
      </c>
      <c r="M96">
        <v>51</v>
      </c>
      <c r="N96" t="s">
        <v>41</v>
      </c>
      <c r="O96">
        <v>1.238</v>
      </c>
      <c r="P96" t="s">
        <v>28</v>
      </c>
      <c r="Q96" t="s">
        <v>29</v>
      </c>
      <c r="R96">
        <v>4.76</v>
      </c>
      <c r="S96">
        <v>85</v>
      </c>
      <c r="T96">
        <v>-3.07</v>
      </c>
      <c r="U96">
        <v>6.8</v>
      </c>
      <c r="V96" t="s">
        <v>30</v>
      </c>
      <c r="W96" t="s">
        <v>45</v>
      </c>
      <c r="X96">
        <v>1</v>
      </c>
      <c r="Y96" t="str">
        <f>IF(tblRides[[#This Row],[supply_demand_ratio]]&lt;0.8,"Below 0.8",IF(tblRides[[#This Row],[supply_demand_ratio]]&lt;1,"Between 0.8-1.0",IF(tblRides[[#This Row],[supply_demand_ratio]]&lt;=1.2,"Between 1.0-1.2","Above 1.2")))</f>
        <v>Above 1.2</v>
      </c>
    </row>
    <row r="97" spans="1:25" x14ac:dyDescent="0.3">
      <c r="A97" t="s">
        <v>145</v>
      </c>
      <c r="B97" s="1">
        <v>46023.839583333334</v>
      </c>
      <c r="C97" s="2">
        <v>46023</v>
      </c>
      <c r="D97">
        <v>20</v>
      </c>
      <c r="E97" t="s">
        <v>33</v>
      </c>
      <c r="F97" t="s">
        <v>26</v>
      </c>
      <c r="G97">
        <v>2.6</v>
      </c>
      <c r="H97">
        <v>83.1</v>
      </c>
      <c r="I97">
        <v>83.65</v>
      </c>
      <c r="J97">
        <v>1</v>
      </c>
      <c r="K97">
        <v>6.2</v>
      </c>
      <c r="L97">
        <v>1.8</v>
      </c>
      <c r="M97">
        <v>80</v>
      </c>
      <c r="N97" t="s">
        <v>41</v>
      </c>
      <c r="O97">
        <v>1.1719999999999999</v>
      </c>
      <c r="P97" t="s">
        <v>28</v>
      </c>
      <c r="Q97" t="s">
        <v>29</v>
      </c>
      <c r="R97">
        <v>4.75</v>
      </c>
      <c r="S97">
        <v>13</v>
      </c>
      <c r="T97">
        <v>0.55000000000000004</v>
      </c>
      <c r="U97">
        <v>-4.4000000000000004</v>
      </c>
      <c r="V97" t="s">
        <v>30</v>
      </c>
      <c r="W97" t="s">
        <v>45</v>
      </c>
      <c r="X97">
        <v>1</v>
      </c>
      <c r="Y97" t="str">
        <f>IF(tblRides[[#This Row],[supply_demand_ratio]]&lt;0.8,"Below 0.8",IF(tblRides[[#This Row],[supply_demand_ratio]]&lt;1,"Between 0.8-1.0",IF(tblRides[[#This Row],[supply_demand_ratio]]&lt;=1.2,"Between 1.0-1.2","Above 1.2")))</f>
        <v>Between 1.0-1.2</v>
      </c>
    </row>
    <row r="98" spans="1:25" x14ac:dyDescent="0.3">
      <c r="A98" t="s">
        <v>146</v>
      </c>
      <c r="B98" s="1">
        <v>46023.849305555559</v>
      </c>
      <c r="C98" s="2">
        <v>46023</v>
      </c>
      <c r="D98">
        <v>20</v>
      </c>
      <c r="E98" t="s">
        <v>36</v>
      </c>
      <c r="F98" t="s">
        <v>26</v>
      </c>
      <c r="G98">
        <v>9.4</v>
      </c>
      <c r="H98">
        <v>216.3</v>
      </c>
      <c r="I98">
        <v>217.23</v>
      </c>
      <c r="J98">
        <v>1.2</v>
      </c>
      <c r="K98">
        <v>5.9</v>
      </c>
      <c r="L98">
        <v>2.7</v>
      </c>
      <c r="M98">
        <v>101</v>
      </c>
      <c r="N98" t="s">
        <v>27</v>
      </c>
      <c r="O98">
        <v>0.79900000000000004</v>
      </c>
      <c r="P98" t="s">
        <v>28</v>
      </c>
      <c r="Q98" t="s">
        <v>29</v>
      </c>
      <c r="R98">
        <v>4.96</v>
      </c>
      <c r="S98">
        <v>6</v>
      </c>
      <c r="T98">
        <v>0.93</v>
      </c>
      <c r="U98">
        <v>-3.2</v>
      </c>
      <c r="V98" t="s">
        <v>30</v>
      </c>
      <c r="W98" t="s">
        <v>45</v>
      </c>
      <c r="X98">
        <v>1</v>
      </c>
      <c r="Y98" t="str">
        <f>IF(tblRides[[#This Row],[supply_demand_ratio]]&lt;0.8,"Below 0.8",IF(tblRides[[#This Row],[supply_demand_ratio]]&lt;1,"Between 0.8-1.0",IF(tblRides[[#This Row],[supply_demand_ratio]]&lt;=1.2,"Between 1.0-1.2","Above 1.2")))</f>
        <v>Below 0.8</v>
      </c>
    </row>
    <row r="99" spans="1:25" x14ac:dyDescent="0.3">
      <c r="A99" t="s">
        <v>147</v>
      </c>
      <c r="B99" s="1">
        <v>46023.86041666667</v>
      </c>
      <c r="C99" s="2">
        <v>46023</v>
      </c>
      <c r="D99">
        <v>20</v>
      </c>
      <c r="E99" t="s">
        <v>33</v>
      </c>
      <c r="F99" t="s">
        <v>26</v>
      </c>
      <c r="G99">
        <v>4.0999999999999996</v>
      </c>
      <c r="H99">
        <v>132</v>
      </c>
      <c r="I99">
        <v>130.03</v>
      </c>
      <c r="J99">
        <v>1.3</v>
      </c>
      <c r="K99">
        <v>7.2</v>
      </c>
      <c r="L99">
        <v>6.7</v>
      </c>
      <c r="M99">
        <v>87</v>
      </c>
      <c r="N99" t="s">
        <v>27</v>
      </c>
      <c r="O99">
        <v>0.83499999999999996</v>
      </c>
      <c r="P99" t="s">
        <v>28</v>
      </c>
      <c r="Q99" t="s">
        <v>29</v>
      </c>
      <c r="R99">
        <v>4.47</v>
      </c>
      <c r="S99">
        <v>13</v>
      </c>
      <c r="T99">
        <v>-1.97</v>
      </c>
      <c r="U99">
        <v>-0.5</v>
      </c>
      <c r="V99" t="s">
        <v>30</v>
      </c>
      <c r="W99" t="s">
        <v>45</v>
      </c>
      <c r="X99">
        <v>1</v>
      </c>
      <c r="Y99" t="str">
        <f>IF(tblRides[[#This Row],[supply_demand_ratio]]&lt;0.8,"Below 0.8",IF(tblRides[[#This Row],[supply_demand_ratio]]&lt;1,"Between 0.8-1.0",IF(tblRides[[#This Row],[supply_demand_ratio]]&lt;=1.2,"Between 1.0-1.2","Above 1.2")))</f>
        <v>Between 0.8-1.0</v>
      </c>
    </row>
    <row r="100" spans="1:25" x14ac:dyDescent="0.3">
      <c r="A100" t="s">
        <v>148</v>
      </c>
      <c r="B100" s="1">
        <v>46023.865972222222</v>
      </c>
      <c r="C100" s="2">
        <v>46023</v>
      </c>
      <c r="D100">
        <v>20</v>
      </c>
      <c r="E100" t="s">
        <v>36</v>
      </c>
      <c r="F100" t="s">
        <v>26</v>
      </c>
      <c r="G100">
        <v>3.2</v>
      </c>
      <c r="H100">
        <v>97.1</v>
      </c>
      <c r="I100">
        <v>93.34</v>
      </c>
      <c r="J100">
        <v>1.2</v>
      </c>
      <c r="K100">
        <v>5.6</v>
      </c>
      <c r="L100">
        <v>9.1999999999999993</v>
      </c>
      <c r="M100">
        <v>81</v>
      </c>
      <c r="N100" t="s">
        <v>27</v>
      </c>
      <c r="O100">
        <v>0.71699999999999997</v>
      </c>
      <c r="P100" t="s">
        <v>28</v>
      </c>
      <c r="Q100" t="s">
        <v>29</v>
      </c>
      <c r="R100">
        <v>4.6399999999999997</v>
      </c>
      <c r="S100">
        <v>8</v>
      </c>
      <c r="T100">
        <v>-3.76</v>
      </c>
      <c r="U100">
        <v>3.6</v>
      </c>
      <c r="V100" t="s">
        <v>30</v>
      </c>
      <c r="W100" t="s">
        <v>45</v>
      </c>
      <c r="X100">
        <v>1</v>
      </c>
      <c r="Y100" t="str">
        <f>IF(tblRides[[#This Row],[supply_demand_ratio]]&lt;0.8,"Below 0.8",IF(tblRides[[#This Row],[supply_demand_ratio]]&lt;1,"Between 0.8-1.0",IF(tblRides[[#This Row],[supply_demand_ratio]]&lt;=1.2,"Between 1.0-1.2","Above 1.2")))</f>
        <v>Below 0.8</v>
      </c>
    </row>
    <row r="101" spans="1:25" x14ac:dyDescent="0.3">
      <c r="A101" t="s">
        <v>149</v>
      </c>
      <c r="B101" s="1">
        <v>46023.892361111109</v>
      </c>
      <c r="C101" s="2">
        <v>46023</v>
      </c>
      <c r="D101">
        <v>21</v>
      </c>
      <c r="E101" t="s">
        <v>36</v>
      </c>
      <c r="F101" t="s">
        <v>34</v>
      </c>
      <c r="G101">
        <v>4.2</v>
      </c>
      <c r="H101">
        <v>122.22</v>
      </c>
      <c r="J101">
        <v>1.1000000000000001</v>
      </c>
      <c r="K101">
        <v>3.8</v>
      </c>
      <c r="L101">
        <v>6.4</v>
      </c>
      <c r="M101">
        <v>102</v>
      </c>
      <c r="N101" t="s">
        <v>41</v>
      </c>
      <c r="O101">
        <v>1.1779999999999999</v>
      </c>
      <c r="P101" t="s">
        <v>58</v>
      </c>
      <c r="Q101" t="s">
        <v>59</v>
      </c>
      <c r="R101">
        <v>5</v>
      </c>
      <c r="S101">
        <v>0</v>
      </c>
      <c r="U101">
        <v>2.6</v>
      </c>
      <c r="V101" t="s">
        <v>30</v>
      </c>
      <c r="W101" t="s">
        <v>31</v>
      </c>
      <c r="X101">
        <v>0</v>
      </c>
      <c r="Y101" t="str">
        <f>IF(tblRides[[#This Row],[supply_demand_ratio]]&lt;0.8,"Below 0.8",IF(tblRides[[#This Row],[supply_demand_ratio]]&lt;1,"Between 0.8-1.0",IF(tblRides[[#This Row],[supply_demand_ratio]]&lt;=1.2,"Between 1.0-1.2","Above 1.2")))</f>
        <v>Between 1.0-1.2</v>
      </c>
    </row>
    <row r="102" spans="1:25" x14ac:dyDescent="0.3">
      <c r="A102" t="s">
        <v>150</v>
      </c>
      <c r="B102" s="1">
        <v>46023.908333333333</v>
      </c>
      <c r="C102" s="2">
        <v>46023</v>
      </c>
      <c r="D102">
        <v>21</v>
      </c>
      <c r="E102" t="s">
        <v>33</v>
      </c>
      <c r="F102" t="s">
        <v>26</v>
      </c>
      <c r="G102">
        <v>2.1</v>
      </c>
      <c r="H102">
        <v>84.41</v>
      </c>
      <c r="I102">
        <v>86.36</v>
      </c>
      <c r="J102">
        <v>1.2</v>
      </c>
      <c r="K102">
        <v>3.6</v>
      </c>
      <c r="L102">
        <v>10.199999999999999</v>
      </c>
      <c r="M102">
        <v>105</v>
      </c>
      <c r="N102" t="s">
        <v>27</v>
      </c>
      <c r="O102">
        <v>1.054</v>
      </c>
      <c r="P102" t="s">
        <v>28</v>
      </c>
      <c r="Q102" t="s">
        <v>29</v>
      </c>
      <c r="R102">
        <v>4.5599999999999996</v>
      </c>
      <c r="S102">
        <v>2</v>
      </c>
      <c r="T102">
        <v>1.95</v>
      </c>
      <c r="U102">
        <v>6.6</v>
      </c>
      <c r="V102" t="s">
        <v>30</v>
      </c>
      <c r="W102" t="s">
        <v>31</v>
      </c>
      <c r="X102">
        <v>1</v>
      </c>
      <c r="Y102" t="str">
        <f>IF(tblRides[[#This Row],[supply_demand_ratio]]&lt;0.8,"Below 0.8",IF(tblRides[[#This Row],[supply_demand_ratio]]&lt;1,"Between 0.8-1.0",IF(tblRides[[#This Row],[supply_demand_ratio]]&lt;=1.2,"Between 1.0-1.2","Above 1.2")))</f>
        <v>Between 1.0-1.2</v>
      </c>
    </row>
    <row r="103" spans="1:25" x14ac:dyDescent="0.3">
      <c r="A103" t="s">
        <v>151</v>
      </c>
      <c r="B103" s="1">
        <v>46023.90902777778</v>
      </c>
      <c r="C103" s="2">
        <v>46023</v>
      </c>
      <c r="D103">
        <v>21</v>
      </c>
      <c r="E103" t="s">
        <v>25</v>
      </c>
      <c r="F103" t="s">
        <v>26</v>
      </c>
      <c r="G103">
        <v>2.2999999999999998</v>
      </c>
      <c r="H103">
        <v>92.77</v>
      </c>
      <c r="J103">
        <v>1.2</v>
      </c>
      <c r="K103">
        <v>6.9</v>
      </c>
      <c r="L103">
        <v>10.8</v>
      </c>
      <c r="M103">
        <v>130</v>
      </c>
      <c r="N103" t="s">
        <v>27</v>
      </c>
      <c r="O103">
        <v>0.98899999999999999</v>
      </c>
      <c r="P103" t="s">
        <v>58</v>
      </c>
      <c r="Q103" t="s">
        <v>88</v>
      </c>
      <c r="R103">
        <v>4.79</v>
      </c>
      <c r="S103">
        <v>1</v>
      </c>
      <c r="U103">
        <v>3.9</v>
      </c>
      <c r="V103" t="s">
        <v>30</v>
      </c>
      <c r="W103" t="s">
        <v>45</v>
      </c>
      <c r="X103">
        <v>0</v>
      </c>
      <c r="Y103" t="str">
        <f>IF(tblRides[[#This Row],[supply_demand_ratio]]&lt;0.8,"Below 0.8",IF(tblRides[[#This Row],[supply_demand_ratio]]&lt;1,"Between 0.8-1.0",IF(tblRides[[#This Row],[supply_demand_ratio]]&lt;=1.2,"Between 1.0-1.2","Above 1.2")))</f>
        <v>Between 0.8-1.0</v>
      </c>
    </row>
    <row r="104" spans="1:25" x14ac:dyDescent="0.3">
      <c r="A104" t="s">
        <v>152</v>
      </c>
      <c r="B104" s="1">
        <v>46023.911111111112</v>
      </c>
      <c r="C104" s="2">
        <v>46023</v>
      </c>
      <c r="D104">
        <v>21</v>
      </c>
      <c r="E104" t="s">
        <v>25</v>
      </c>
      <c r="F104" t="s">
        <v>26</v>
      </c>
      <c r="G104">
        <v>10.199999999999999</v>
      </c>
      <c r="H104">
        <v>207.84</v>
      </c>
      <c r="I104">
        <v>211.63</v>
      </c>
      <c r="J104">
        <v>1.2</v>
      </c>
      <c r="K104">
        <v>2</v>
      </c>
      <c r="L104">
        <v>3.4</v>
      </c>
      <c r="M104">
        <v>110</v>
      </c>
      <c r="N104" t="s">
        <v>27</v>
      </c>
      <c r="O104">
        <v>0.78900000000000003</v>
      </c>
      <c r="P104" t="s">
        <v>28</v>
      </c>
      <c r="Q104" t="s">
        <v>29</v>
      </c>
      <c r="R104">
        <v>4.67</v>
      </c>
      <c r="S104">
        <v>11</v>
      </c>
      <c r="T104">
        <v>3.79</v>
      </c>
      <c r="U104">
        <v>1.4</v>
      </c>
      <c r="V104" t="s">
        <v>30</v>
      </c>
      <c r="W104" t="s">
        <v>31</v>
      </c>
      <c r="X104">
        <v>1</v>
      </c>
      <c r="Y104" t="str">
        <f>IF(tblRides[[#This Row],[supply_demand_ratio]]&lt;0.8,"Below 0.8",IF(tblRides[[#This Row],[supply_demand_ratio]]&lt;1,"Between 0.8-1.0",IF(tblRides[[#This Row],[supply_demand_ratio]]&lt;=1.2,"Between 1.0-1.2","Above 1.2")))</f>
        <v>Below 0.8</v>
      </c>
    </row>
    <row r="105" spans="1:25" x14ac:dyDescent="0.3">
      <c r="A105" t="s">
        <v>153</v>
      </c>
      <c r="B105" s="1">
        <v>46023.916666666664</v>
      </c>
      <c r="C105" s="2">
        <v>46023</v>
      </c>
      <c r="D105">
        <v>22</v>
      </c>
      <c r="E105" t="s">
        <v>33</v>
      </c>
      <c r="F105" t="s">
        <v>34</v>
      </c>
      <c r="G105">
        <v>14</v>
      </c>
      <c r="H105">
        <v>251.78</v>
      </c>
      <c r="J105">
        <v>1.1000000000000001</v>
      </c>
      <c r="K105">
        <v>4.5</v>
      </c>
      <c r="L105">
        <v>8.9</v>
      </c>
      <c r="M105">
        <v>97</v>
      </c>
      <c r="N105" t="s">
        <v>41</v>
      </c>
      <c r="O105">
        <v>1.643</v>
      </c>
      <c r="P105" t="s">
        <v>37</v>
      </c>
      <c r="Q105" t="s">
        <v>38</v>
      </c>
      <c r="R105">
        <v>4.38</v>
      </c>
      <c r="S105">
        <v>0</v>
      </c>
      <c r="U105">
        <v>4.4000000000000004</v>
      </c>
      <c r="V105" t="s">
        <v>30</v>
      </c>
      <c r="W105" t="s">
        <v>31</v>
      </c>
      <c r="X105">
        <v>0</v>
      </c>
      <c r="Y105" t="str">
        <f>IF(tblRides[[#This Row],[supply_demand_ratio]]&lt;0.8,"Below 0.8",IF(tblRides[[#This Row],[supply_demand_ratio]]&lt;1,"Between 0.8-1.0",IF(tblRides[[#This Row],[supply_demand_ratio]]&lt;=1.2,"Between 1.0-1.2","Above 1.2")))</f>
        <v>Above 1.2</v>
      </c>
    </row>
    <row r="106" spans="1:25" x14ac:dyDescent="0.3">
      <c r="A106" t="s">
        <v>154</v>
      </c>
      <c r="B106" s="1">
        <v>46023.965277777781</v>
      </c>
      <c r="C106" s="2">
        <v>46023</v>
      </c>
      <c r="D106">
        <v>23</v>
      </c>
      <c r="E106" t="s">
        <v>36</v>
      </c>
      <c r="F106" t="s">
        <v>26</v>
      </c>
      <c r="G106">
        <v>5.5</v>
      </c>
      <c r="H106">
        <v>144.84</v>
      </c>
      <c r="I106">
        <v>144.30000000000001</v>
      </c>
      <c r="J106">
        <v>1.1000000000000001</v>
      </c>
      <c r="K106">
        <v>4.3</v>
      </c>
      <c r="L106">
        <v>4.3</v>
      </c>
      <c r="M106">
        <v>109</v>
      </c>
      <c r="N106" t="s">
        <v>41</v>
      </c>
      <c r="O106">
        <v>1.472</v>
      </c>
      <c r="P106" t="s">
        <v>28</v>
      </c>
      <c r="Q106" t="s">
        <v>29</v>
      </c>
      <c r="R106">
        <v>4.55</v>
      </c>
      <c r="S106">
        <v>10</v>
      </c>
      <c r="T106">
        <v>-0.54</v>
      </c>
      <c r="U106">
        <v>0</v>
      </c>
      <c r="V106" t="s">
        <v>30</v>
      </c>
      <c r="W106" t="s">
        <v>31</v>
      </c>
      <c r="X106">
        <v>1</v>
      </c>
      <c r="Y106" t="str">
        <f>IF(tblRides[[#This Row],[supply_demand_ratio]]&lt;0.8,"Below 0.8",IF(tblRides[[#This Row],[supply_demand_ratio]]&lt;1,"Between 0.8-1.0",IF(tblRides[[#This Row],[supply_demand_ratio]]&lt;=1.2,"Between 1.0-1.2","Above 1.2")))</f>
        <v>Above 1.2</v>
      </c>
    </row>
    <row r="107" spans="1:25" x14ac:dyDescent="0.3">
      <c r="A107" t="s">
        <v>155</v>
      </c>
      <c r="B107" s="1">
        <v>46023.967361111114</v>
      </c>
      <c r="C107" s="2">
        <v>46023</v>
      </c>
      <c r="D107">
        <v>23</v>
      </c>
      <c r="E107" t="s">
        <v>43</v>
      </c>
      <c r="F107" t="s">
        <v>26</v>
      </c>
      <c r="G107">
        <v>1.1000000000000001</v>
      </c>
      <c r="H107">
        <v>59.57</v>
      </c>
      <c r="I107">
        <v>57.67</v>
      </c>
      <c r="J107">
        <v>1.1000000000000001</v>
      </c>
      <c r="K107">
        <v>4.5</v>
      </c>
      <c r="L107">
        <v>5.7</v>
      </c>
      <c r="M107">
        <v>68</v>
      </c>
      <c r="N107" t="s">
        <v>41</v>
      </c>
      <c r="O107">
        <v>1.621</v>
      </c>
      <c r="P107" t="s">
        <v>28</v>
      </c>
      <c r="Q107" t="s">
        <v>29</v>
      </c>
      <c r="R107">
        <v>4.55</v>
      </c>
      <c r="S107">
        <v>14</v>
      </c>
      <c r="T107">
        <v>-1.9</v>
      </c>
      <c r="U107">
        <v>1.2</v>
      </c>
      <c r="V107" t="s">
        <v>30</v>
      </c>
      <c r="W107" t="s">
        <v>31</v>
      </c>
      <c r="X107">
        <v>1</v>
      </c>
      <c r="Y107" t="str">
        <f>IF(tblRides[[#This Row],[supply_demand_ratio]]&lt;0.8,"Below 0.8",IF(tblRides[[#This Row],[supply_demand_ratio]]&lt;1,"Between 0.8-1.0",IF(tblRides[[#This Row],[supply_demand_ratio]]&lt;=1.2,"Between 1.0-1.2","Above 1.2")))</f>
        <v>Above 1.2</v>
      </c>
    </row>
    <row r="108" spans="1:25" x14ac:dyDescent="0.3">
      <c r="A108" t="s">
        <v>156</v>
      </c>
      <c r="B108" s="1">
        <v>46023.984027777777</v>
      </c>
      <c r="C108" s="2">
        <v>46023</v>
      </c>
      <c r="D108">
        <v>23</v>
      </c>
      <c r="E108" t="s">
        <v>25</v>
      </c>
      <c r="F108" t="s">
        <v>26</v>
      </c>
      <c r="G108">
        <v>13.4</v>
      </c>
      <c r="H108">
        <v>258.76</v>
      </c>
      <c r="I108">
        <v>253.36</v>
      </c>
      <c r="J108">
        <v>1.1000000000000001</v>
      </c>
      <c r="K108">
        <v>4.5</v>
      </c>
      <c r="L108">
        <v>3.9</v>
      </c>
      <c r="M108">
        <v>118</v>
      </c>
      <c r="N108" t="s">
        <v>27</v>
      </c>
      <c r="O108">
        <v>0.92400000000000004</v>
      </c>
      <c r="P108" t="s">
        <v>28</v>
      </c>
      <c r="Q108" t="s">
        <v>29</v>
      </c>
      <c r="R108">
        <v>4.9400000000000004</v>
      </c>
      <c r="S108">
        <v>12</v>
      </c>
      <c r="T108">
        <v>-5.4</v>
      </c>
      <c r="U108">
        <v>-0.6</v>
      </c>
      <c r="V108" t="s">
        <v>30</v>
      </c>
      <c r="W108" t="s">
        <v>31</v>
      </c>
      <c r="X108">
        <v>1</v>
      </c>
      <c r="Y108" t="str">
        <f>IF(tblRides[[#This Row],[supply_demand_ratio]]&lt;0.8,"Below 0.8",IF(tblRides[[#This Row],[supply_demand_ratio]]&lt;1,"Between 0.8-1.0",IF(tblRides[[#This Row],[supply_demand_ratio]]&lt;=1.2,"Between 1.0-1.2","Above 1.2")))</f>
        <v>Between 0.8-1.0</v>
      </c>
    </row>
    <row r="109" spans="1:25" x14ac:dyDescent="0.3">
      <c r="A109" t="s">
        <v>157</v>
      </c>
      <c r="B109" s="1">
        <v>46023.990972222222</v>
      </c>
      <c r="C109" s="2">
        <v>46023</v>
      </c>
      <c r="D109">
        <v>23</v>
      </c>
      <c r="E109" t="s">
        <v>25</v>
      </c>
      <c r="F109" t="s">
        <v>34</v>
      </c>
      <c r="G109">
        <v>17.8</v>
      </c>
      <c r="H109">
        <v>316.69</v>
      </c>
      <c r="I109">
        <v>315.89</v>
      </c>
      <c r="J109">
        <v>1.1000000000000001</v>
      </c>
      <c r="K109">
        <v>6.6</v>
      </c>
      <c r="L109">
        <v>10.6</v>
      </c>
      <c r="M109">
        <v>117</v>
      </c>
      <c r="N109" t="s">
        <v>41</v>
      </c>
      <c r="O109">
        <v>1.258</v>
      </c>
      <c r="P109" t="s">
        <v>28</v>
      </c>
      <c r="Q109" t="s">
        <v>29</v>
      </c>
      <c r="R109">
        <v>4.57</v>
      </c>
      <c r="S109">
        <v>0</v>
      </c>
      <c r="T109">
        <v>-0.8</v>
      </c>
      <c r="U109">
        <v>4</v>
      </c>
      <c r="V109" t="s">
        <v>30</v>
      </c>
      <c r="W109" t="s">
        <v>45</v>
      </c>
      <c r="X109">
        <v>1</v>
      </c>
      <c r="Y109" t="str">
        <f>IF(tblRides[[#This Row],[supply_demand_ratio]]&lt;0.8,"Below 0.8",IF(tblRides[[#This Row],[supply_demand_ratio]]&lt;1,"Between 0.8-1.0",IF(tblRides[[#This Row],[supply_demand_ratio]]&lt;=1.2,"Between 1.0-1.2","Above 1.2")))</f>
        <v>Above 1.2</v>
      </c>
    </row>
    <row r="110" spans="1:25" x14ac:dyDescent="0.3">
      <c r="A110" t="s">
        <v>158</v>
      </c>
      <c r="B110" s="1">
        <v>46024.006249999999</v>
      </c>
      <c r="C110" s="2">
        <v>46024</v>
      </c>
      <c r="D110">
        <v>0</v>
      </c>
      <c r="E110" t="s">
        <v>33</v>
      </c>
      <c r="F110" t="s">
        <v>26</v>
      </c>
      <c r="G110">
        <v>6.9</v>
      </c>
      <c r="H110">
        <v>159.35</v>
      </c>
      <c r="I110">
        <v>150.22</v>
      </c>
      <c r="J110">
        <v>1</v>
      </c>
      <c r="K110">
        <v>4</v>
      </c>
      <c r="L110">
        <v>3.7</v>
      </c>
      <c r="M110">
        <v>92</v>
      </c>
      <c r="N110" t="s">
        <v>41</v>
      </c>
      <c r="O110">
        <v>1.3520000000000001</v>
      </c>
      <c r="P110" t="s">
        <v>28</v>
      </c>
      <c r="Q110" t="s">
        <v>29</v>
      </c>
      <c r="R110">
        <v>5</v>
      </c>
      <c r="S110">
        <v>10</v>
      </c>
      <c r="T110">
        <v>-9.1300000000000008</v>
      </c>
      <c r="U110">
        <v>-0.3</v>
      </c>
      <c r="V110" t="s">
        <v>159</v>
      </c>
      <c r="W110" t="s">
        <v>31</v>
      </c>
      <c r="X110">
        <v>1</v>
      </c>
      <c r="Y110" t="str">
        <f>IF(tblRides[[#This Row],[supply_demand_ratio]]&lt;0.8,"Below 0.8",IF(tblRides[[#This Row],[supply_demand_ratio]]&lt;1,"Between 0.8-1.0",IF(tblRides[[#This Row],[supply_demand_ratio]]&lt;=1.2,"Between 1.0-1.2","Above 1.2")))</f>
        <v>Above 1.2</v>
      </c>
    </row>
    <row r="111" spans="1:25" x14ac:dyDescent="0.3">
      <c r="A111" t="s">
        <v>160</v>
      </c>
      <c r="B111" s="1">
        <v>46024.027083333334</v>
      </c>
      <c r="C111" s="2">
        <v>46024</v>
      </c>
      <c r="D111">
        <v>0</v>
      </c>
      <c r="E111" t="s">
        <v>36</v>
      </c>
      <c r="F111" t="s">
        <v>26</v>
      </c>
      <c r="G111">
        <v>3.3</v>
      </c>
      <c r="H111">
        <v>91.39</v>
      </c>
      <c r="I111">
        <v>92.16</v>
      </c>
      <c r="J111">
        <v>1</v>
      </c>
      <c r="K111">
        <v>3.5</v>
      </c>
      <c r="L111">
        <v>1</v>
      </c>
      <c r="M111">
        <v>131</v>
      </c>
      <c r="N111" t="s">
        <v>41</v>
      </c>
      <c r="O111">
        <v>1.9490000000000001</v>
      </c>
      <c r="P111" t="s">
        <v>28</v>
      </c>
      <c r="Q111" t="s">
        <v>29</v>
      </c>
      <c r="R111">
        <v>4.5999999999999996</v>
      </c>
      <c r="S111">
        <v>28</v>
      </c>
      <c r="T111">
        <v>0.77</v>
      </c>
      <c r="U111">
        <v>-2.5</v>
      </c>
      <c r="V111" t="s">
        <v>159</v>
      </c>
      <c r="W111" t="s">
        <v>31</v>
      </c>
      <c r="X111">
        <v>1</v>
      </c>
      <c r="Y111" t="str">
        <f>IF(tblRides[[#This Row],[supply_demand_ratio]]&lt;0.8,"Below 0.8",IF(tblRides[[#This Row],[supply_demand_ratio]]&lt;1,"Between 0.8-1.0",IF(tblRides[[#This Row],[supply_demand_ratio]]&lt;=1.2,"Between 1.0-1.2","Above 1.2")))</f>
        <v>Above 1.2</v>
      </c>
    </row>
    <row r="112" spans="1:25" x14ac:dyDescent="0.3">
      <c r="A112" t="s">
        <v>161</v>
      </c>
      <c r="B112" s="1">
        <v>46024.057638888888</v>
      </c>
      <c r="C112" s="2">
        <v>46024</v>
      </c>
      <c r="D112">
        <v>1</v>
      </c>
      <c r="E112" t="s">
        <v>25</v>
      </c>
      <c r="F112" t="s">
        <v>34</v>
      </c>
      <c r="G112">
        <v>9.6</v>
      </c>
      <c r="H112">
        <v>204.27</v>
      </c>
      <c r="I112">
        <v>203.74</v>
      </c>
      <c r="J112">
        <v>1.1000000000000001</v>
      </c>
      <c r="K112">
        <v>5.3</v>
      </c>
      <c r="L112">
        <v>2.1</v>
      </c>
      <c r="M112">
        <v>123</v>
      </c>
      <c r="N112" t="s">
        <v>41</v>
      </c>
      <c r="O112">
        <v>1.274</v>
      </c>
      <c r="P112" t="s">
        <v>28</v>
      </c>
      <c r="Q112" t="s">
        <v>29</v>
      </c>
      <c r="R112">
        <v>4.8499999999999996</v>
      </c>
      <c r="S112">
        <v>0</v>
      </c>
      <c r="T112">
        <v>-0.53</v>
      </c>
      <c r="U112">
        <v>-3.2</v>
      </c>
      <c r="V112" t="s">
        <v>159</v>
      </c>
      <c r="W112" t="s">
        <v>45</v>
      </c>
      <c r="X112">
        <v>1</v>
      </c>
      <c r="Y112" t="str">
        <f>IF(tblRides[[#This Row],[supply_demand_ratio]]&lt;0.8,"Below 0.8",IF(tblRides[[#This Row],[supply_demand_ratio]]&lt;1,"Between 0.8-1.0",IF(tblRides[[#This Row],[supply_demand_ratio]]&lt;=1.2,"Between 1.0-1.2","Above 1.2")))</f>
        <v>Above 1.2</v>
      </c>
    </row>
    <row r="113" spans="1:25" x14ac:dyDescent="0.3">
      <c r="A113" t="s">
        <v>162</v>
      </c>
      <c r="B113" s="1">
        <v>46024.0625</v>
      </c>
      <c r="C113" s="2">
        <v>46024</v>
      </c>
      <c r="D113">
        <v>1</v>
      </c>
      <c r="E113" t="s">
        <v>33</v>
      </c>
      <c r="F113" t="s">
        <v>26</v>
      </c>
      <c r="G113">
        <v>5.3</v>
      </c>
      <c r="H113">
        <v>144.72</v>
      </c>
      <c r="J113">
        <v>1.1000000000000001</v>
      </c>
      <c r="K113">
        <v>2</v>
      </c>
      <c r="M113">
        <v>108</v>
      </c>
      <c r="N113" t="s">
        <v>41</v>
      </c>
      <c r="O113">
        <v>1.633</v>
      </c>
      <c r="P113" t="s">
        <v>82</v>
      </c>
      <c r="Q113" t="s">
        <v>83</v>
      </c>
      <c r="R113">
        <v>4.8099999999999996</v>
      </c>
      <c r="S113">
        <v>2</v>
      </c>
      <c r="V113" t="s">
        <v>159</v>
      </c>
      <c r="W113" t="s">
        <v>31</v>
      </c>
      <c r="X113">
        <v>0</v>
      </c>
      <c r="Y113" t="str">
        <f>IF(tblRides[[#This Row],[supply_demand_ratio]]&lt;0.8,"Below 0.8",IF(tblRides[[#This Row],[supply_demand_ratio]]&lt;1,"Between 0.8-1.0",IF(tblRides[[#This Row],[supply_demand_ratio]]&lt;=1.2,"Between 1.0-1.2","Above 1.2")))</f>
        <v>Above 1.2</v>
      </c>
    </row>
    <row r="114" spans="1:25" x14ac:dyDescent="0.3">
      <c r="A114" t="s">
        <v>163</v>
      </c>
      <c r="B114" s="1">
        <v>46024.084027777775</v>
      </c>
      <c r="C114" s="2">
        <v>46024</v>
      </c>
      <c r="D114">
        <v>2</v>
      </c>
      <c r="E114" t="s">
        <v>36</v>
      </c>
      <c r="F114" t="s">
        <v>26</v>
      </c>
      <c r="G114">
        <v>8.9</v>
      </c>
      <c r="H114">
        <v>175.85</v>
      </c>
      <c r="I114">
        <v>175.22</v>
      </c>
      <c r="J114">
        <v>1</v>
      </c>
      <c r="K114">
        <v>2.4</v>
      </c>
      <c r="L114">
        <v>4.5999999999999996</v>
      </c>
      <c r="M114">
        <v>114</v>
      </c>
      <c r="N114" t="s">
        <v>27</v>
      </c>
      <c r="O114">
        <v>1.1659999999999999</v>
      </c>
      <c r="P114" t="s">
        <v>28</v>
      </c>
      <c r="Q114" t="s">
        <v>29</v>
      </c>
      <c r="R114">
        <v>4.75</v>
      </c>
      <c r="S114">
        <v>5</v>
      </c>
      <c r="T114">
        <v>-0.63</v>
      </c>
      <c r="U114">
        <v>2.2000000000000002</v>
      </c>
      <c r="V114" t="s">
        <v>159</v>
      </c>
      <c r="W114" t="s">
        <v>31</v>
      </c>
      <c r="X114">
        <v>1</v>
      </c>
      <c r="Y114" t="str">
        <f>IF(tblRides[[#This Row],[supply_demand_ratio]]&lt;0.8,"Below 0.8",IF(tblRides[[#This Row],[supply_demand_ratio]]&lt;1,"Between 0.8-1.0",IF(tblRides[[#This Row],[supply_demand_ratio]]&lt;=1.2,"Between 1.0-1.2","Above 1.2")))</f>
        <v>Between 1.0-1.2</v>
      </c>
    </row>
    <row r="115" spans="1:25" x14ac:dyDescent="0.3">
      <c r="A115" t="s">
        <v>164</v>
      </c>
      <c r="B115" s="1">
        <v>46024.084027777775</v>
      </c>
      <c r="C115" s="2">
        <v>46024</v>
      </c>
      <c r="D115">
        <v>2</v>
      </c>
      <c r="E115" t="s">
        <v>62</v>
      </c>
      <c r="F115" t="s">
        <v>26</v>
      </c>
      <c r="G115">
        <v>1.5</v>
      </c>
      <c r="H115">
        <v>61.73</v>
      </c>
      <c r="I115">
        <v>55.8</v>
      </c>
      <c r="J115">
        <v>1</v>
      </c>
      <c r="K115">
        <v>6.1</v>
      </c>
      <c r="L115">
        <v>6.4</v>
      </c>
      <c r="M115">
        <v>59</v>
      </c>
      <c r="N115" t="s">
        <v>41</v>
      </c>
      <c r="O115">
        <v>2.2000000000000002</v>
      </c>
      <c r="P115" t="s">
        <v>28</v>
      </c>
      <c r="Q115" t="s">
        <v>29</v>
      </c>
      <c r="R115">
        <v>4.92</v>
      </c>
      <c r="S115">
        <v>13</v>
      </c>
      <c r="T115">
        <v>-5.93</v>
      </c>
      <c r="U115">
        <v>0.3</v>
      </c>
      <c r="V115" t="s">
        <v>159</v>
      </c>
      <c r="W115" t="s">
        <v>45</v>
      </c>
      <c r="X115">
        <v>1</v>
      </c>
      <c r="Y115" t="str">
        <f>IF(tblRides[[#This Row],[supply_demand_ratio]]&lt;0.8,"Below 0.8",IF(tblRides[[#This Row],[supply_demand_ratio]]&lt;1,"Between 0.8-1.0",IF(tblRides[[#This Row],[supply_demand_ratio]]&lt;=1.2,"Between 1.0-1.2","Above 1.2")))</f>
        <v>Above 1.2</v>
      </c>
    </row>
    <row r="116" spans="1:25" x14ac:dyDescent="0.3">
      <c r="A116" t="s">
        <v>165</v>
      </c>
      <c r="B116" s="1">
        <v>46024.088194444441</v>
      </c>
      <c r="C116" s="2">
        <v>46024</v>
      </c>
      <c r="D116">
        <v>2</v>
      </c>
      <c r="E116" t="s">
        <v>25</v>
      </c>
      <c r="F116" t="s">
        <v>34</v>
      </c>
      <c r="G116">
        <v>3.9</v>
      </c>
      <c r="H116">
        <v>103.25</v>
      </c>
      <c r="I116">
        <v>101.59</v>
      </c>
      <c r="J116">
        <v>1.1000000000000001</v>
      </c>
      <c r="K116">
        <v>4.8</v>
      </c>
      <c r="L116">
        <v>5.7</v>
      </c>
      <c r="M116">
        <v>134</v>
      </c>
      <c r="N116" t="s">
        <v>27</v>
      </c>
      <c r="O116">
        <v>1.038</v>
      </c>
      <c r="P116" t="s">
        <v>28</v>
      </c>
      <c r="Q116" t="s">
        <v>29</v>
      </c>
      <c r="R116">
        <v>4.78</v>
      </c>
      <c r="S116">
        <v>0</v>
      </c>
      <c r="T116">
        <v>-1.66</v>
      </c>
      <c r="U116">
        <v>0.9</v>
      </c>
      <c r="V116" t="s">
        <v>159</v>
      </c>
      <c r="W116" t="s">
        <v>31</v>
      </c>
      <c r="X116">
        <v>1</v>
      </c>
      <c r="Y116" t="str">
        <f>IF(tblRides[[#This Row],[supply_demand_ratio]]&lt;0.8,"Below 0.8",IF(tblRides[[#This Row],[supply_demand_ratio]]&lt;1,"Between 0.8-1.0",IF(tblRides[[#This Row],[supply_demand_ratio]]&lt;=1.2,"Between 1.0-1.2","Above 1.2")))</f>
        <v>Between 1.0-1.2</v>
      </c>
    </row>
    <row r="117" spans="1:25" x14ac:dyDescent="0.3">
      <c r="A117" t="s">
        <v>166</v>
      </c>
      <c r="B117" s="1">
        <v>46024.092361111114</v>
      </c>
      <c r="C117" s="2">
        <v>46024</v>
      </c>
      <c r="D117">
        <v>2</v>
      </c>
      <c r="E117" t="s">
        <v>62</v>
      </c>
      <c r="F117" t="s">
        <v>26</v>
      </c>
      <c r="G117">
        <v>2</v>
      </c>
      <c r="H117">
        <v>65.11</v>
      </c>
      <c r="I117">
        <v>65.31</v>
      </c>
      <c r="J117">
        <v>1</v>
      </c>
      <c r="K117">
        <v>2</v>
      </c>
      <c r="L117">
        <v>4</v>
      </c>
      <c r="M117">
        <v>55</v>
      </c>
      <c r="N117" t="s">
        <v>41</v>
      </c>
      <c r="O117">
        <v>1.857</v>
      </c>
      <c r="P117" t="s">
        <v>28</v>
      </c>
      <c r="Q117" t="s">
        <v>29</v>
      </c>
      <c r="R117">
        <v>4.9000000000000004</v>
      </c>
      <c r="S117">
        <v>1</v>
      </c>
      <c r="T117">
        <v>0.2</v>
      </c>
      <c r="U117">
        <v>2</v>
      </c>
      <c r="V117" t="s">
        <v>159</v>
      </c>
      <c r="W117" t="s">
        <v>31</v>
      </c>
      <c r="X117">
        <v>1</v>
      </c>
      <c r="Y117" t="str">
        <f>IF(tblRides[[#This Row],[supply_demand_ratio]]&lt;0.8,"Below 0.8",IF(tblRides[[#This Row],[supply_demand_ratio]]&lt;1,"Between 0.8-1.0",IF(tblRides[[#This Row],[supply_demand_ratio]]&lt;=1.2,"Between 1.0-1.2","Above 1.2")))</f>
        <v>Above 1.2</v>
      </c>
    </row>
    <row r="118" spans="1:25" x14ac:dyDescent="0.3">
      <c r="A118" t="s">
        <v>167</v>
      </c>
      <c r="B118" s="1">
        <v>46024.099305555559</v>
      </c>
      <c r="C118" s="2">
        <v>46024</v>
      </c>
      <c r="D118">
        <v>2</v>
      </c>
      <c r="E118" t="s">
        <v>33</v>
      </c>
      <c r="F118" t="s">
        <v>34</v>
      </c>
      <c r="G118">
        <v>2.7</v>
      </c>
      <c r="H118">
        <v>81.13</v>
      </c>
      <c r="I118">
        <v>83.74</v>
      </c>
      <c r="J118">
        <v>1</v>
      </c>
      <c r="K118">
        <v>9.4</v>
      </c>
      <c r="L118">
        <v>11.7</v>
      </c>
      <c r="M118">
        <v>105</v>
      </c>
      <c r="N118" t="s">
        <v>27</v>
      </c>
      <c r="O118">
        <v>1.232</v>
      </c>
      <c r="P118" t="s">
        <v>28</v>
      </c>
      <c r="Q118" t="s">
        <v>29</v>
      </c>
      <c r="R118">
        <v>4.43</v>
      </c>
      <c r="S118">
        <v>0</v>
      </c>
      <c r="T118">
        <v>2.61</v>
      </c>
      <c r="U118">
        <v>2.2999999999999998</v>
      </c>
      <c r="V118" t="s">
        <v>159</v>
      </c>
      <c r="W118" t="s">
        <v>45</v>
      </c>
      <c r="X118">
        <v>1</v>
      </c>
      <c r="Y118" t="str">
        <f>IF(tblRides[[#This Row],[supply_demand_ratio]]&lt;0.8,"Below 0.8",IF(tblRides[[#This Row],[supply_demand_ratio]]&lt;1,"Between 0.8-1.0",IF(tblRides[[#This Row],[supply_demand_ratio]]&lt;=1.2,"Between 1.0-1.2","Above 1.2")))</f>
        <v>Above 1.2</v>
      </c>
    </row>
    <row r="119" spans="1:25" x14ac:dyDescent="0.3">
      <c r="A119" t="s">
        <v>168</v>
      </c>
      <c r="B119" s="1">
        <v>46024.102083333331</v>
      </c>
      <c r="C119" s="2">
        <v>46024</v>
      </c>
      <c r="D119">
        <v>2</v>
      </c>
      <c r="E119" t="s">
        <v>36</v>
      </c>
      <c r="F119" t="s">
        <v>26</v>
      </c>
      <c r="G119">
        <v>1.4</v>
      </c>
      <c r="H119">
        <v>63.53</v>
      </c>
      <c r="I119">
        <v>69.42</v>
      </c>
      <c r="J119">
        <v>1.1000000000000001</v>
      </c>
      <c r="K119">
        <v>3.6</v>
      </c>
      <c r="L119">
        <v>3.4</v>
      </c>
      <c r="M119">
        <v>117</v>
      </c>
      <c r="N119" t="s">
        <v>27</v>
      </c>
      <c r="O119">
        <v>1.1599999999999999</v>
      </c>
      <c r="P119" t="s">
        <v>28</v>
      </c>
      <c r="Q119" t="s">
        <v>29</v>
      </c>
      <c r="R119">
        <v>4.5</v>
      </c>
      <c r="S119">
        <v>3</v>
      </c>
      <c r="T119">
        <v>5.89</v>
      </c>
      <c r="U119">
        <v>-0.2</v>
      </c>
      <c r="V119" t="s">
        <v>159</v>
      </c>
      <c r="W119" t="s">
        <v>31</v>
      </c>
      <c r="X119">
        <v>1</v>
      </c>
      <c r="Y119" t="str">
        <f>IF(tblRides[[#This Row],[supply_demand_ratio]]&lt;0.8,"Below 0.8",IF(tblRides[[#This Row],[supply_demand_ratio]]&lt;1,"Between 0.8-1.0",IF(tblRides[[#This Row],[supply_demand_ratio]]&lt;=1.2,"Between 1.0-1.2","Above 1.2")))</f>
        <v>Between 1.0-1.2</v>
      </c>
    </row>
    <row r="120" spans="1:25" x14ac:dyDescent="0.3">
      <c r="A120" t="s">
        <v>169</v>
      </c>
      <c r="B120" s="1">
        <v>46024.106944444444</v>
      </c>
      <c r="C120" s="2">
        <v>46024</v>
      </c>
      <c r="D120">
        <v>2</v>
      </c>
      <c r="E120" t="s">
        <v>25</v>
      </c>
      <c r="F120" t="s">
        <v>26</v>
      </c>
      <c r="G120">
        <v>2.7</v>
      </c>
      <c r="H120">
        <v>84.32</v>
      </c>
      <c r="I120">
        <v>84.89</v>
      </c>
      <c r="J120">
        <v>1</v>
      </c>
      <c r="K120">
        <v>2.4</v>
      </c>
      <c r="L120">
        <v>2.9</v>
      </c>
      <c r="M120">
        <v>124</v>
      </c>
      <c r="N120" t="s">
        <v>27</v>
      </c>
      <c r="O120">
        <v>1.02</v>
      </c>
      <c r="P120" t="s">
        <v>28</v>
      </c>
      <c r="Q120" t="s">
        <v>29</v>
      </c>
      <c r="R120">
        <v>4.62</v>
      </c>
      <c r="S120">
        <v>12</v>
      </c>
      <c r="T120">
        <v>0.56999999999999995</v>
      </c>
      <c r="U120">
        <v>0.5</v>
      </c>
      <c r="V120" t="s">
        <v>159</v>
      </c>
      <c r="W120" t="s">
        <v>31</v>
      </c>
      <c r="X120">
        <v>1</v>
      </c>
      <c r="Y120" t="str">
        <f>IF(tblRides[[#This Row],[supply_demand_ratio]]&lt;0.8,"Below 0.8",IF(tblRides[[#This Row],[supply_demand_ratio]]&lt;1,"Between 0.8-1.0",IF(tblRides[[#This Row],[supply_demand_ratio]]&lt;=1.2,"Between 1.0-1.2","Above 1.2")))</f>
        <v>Between 1.0-1.2</v>
      </c>
    </row>
    <row r="121" spans="1:25" x14ac:dyDescent="0.3">
      <c r="A121" t="s">
        <v>170</v>
      </c>
      <c r="B121" s="1">
        <v>46024.115277777775</v>
      </c>
      <c r="C121" s="2">
        <v>46024</v>
      </c>
      <c r="D121">
        <v>2</v>
      </c>
      <c r="E121" t="s">
        <v>33</v>
      </c>
      <c r="F121" t="s">
        <v>26</v>
      </c>
      <c r="G121">
        <v>11.6</v>
      </c>
      <c r="H121">
        <v>250.53</v>
      </c>
      <c r="I121">
        <v>253.15</v>
      </c>
      <c r="J121">
        <v>1.1000000000000001</v>
      </c>
      <c r="K121">
        <v>2</v>
      </c>
      <c r="L121">
        <v>1.4</v>
      </c>
      <c r="M121">
        <v>93</v>
      </c>
      <c r="N121" t="s">
        <v>27</v>
      </c>
      <c r="O121">
        <v>0.98699999999999999</v>
      </c>
      <c r="P121" t="s">
        <v>28</v>
      </c>
      <c r="Q121" t="s">
        <v>29</v>
      </c>
      <c r="R121">
        <v>4.51</v>
      </c>
      <c r="S121">
        <v>13</v>
      </c>
      <c r="T121">
        <v>2.62</v>
      </c>
      <c r="U121">
        <v>-0.6</v>
      </c>
      <c r="V121" t="s">
        <v>159</v>
      </c>
      <c r="W121" t="s">
        <v>31</v>
      </c>
      <c r="X121">
        <v>1</v>
      </c>
      <c r="Y121" t="str">
        <f>IF(tblRides[[#This Row],[supply_demand_ratio]]&lt;0.8,"Below 0.8",IF(tblRides[[#This Row],[supply_demand_ratio]]&lt;1,"Between 0.8-1.0",IF(tblRides[[#This Row],[supply_demand_ratio]]&lt;=1.2,"Between 1.0-1.2","Above 1.2")))</f>
        <v>Between 0.8-1.0</v>
      </c>
    </row>
    <row r="122" spans="1:25" x14ac:dyDescent="0.3">
      <c r="A122" t="s">
        <v>171</v>
      </c>
      <c r="B122" s="1">
        <v>46024.121527777781</v>
      </c>
      <c r="C122" s="2">
        <v>46024</v>
      </c>
      <c r="D122">
        <v>2</v>
      </c>
      <c r="E122" t="s">
        <v>33</v>
      </c>
      <c r="F122" t="s">
        <v>26</v>
      </c>
      <c r="G122">
        <v>3</v>
      </c>
      <c r="H122">
        <v>81.09</v>
      </c>
      <c r="J122">
        <v>1</v>
      </c>
      <c r="K122">
        <v>6.8</v>
      </c>
      <c r="L122">
        <v>8.6999999999999993</v>
      </c>
      <c r="M122">
        <v>110</v>
      </c>
      <c r="N122" t="s">
        <v>41</v>
      </c>
      <c r="O122">
        <v>1.843</v>
      </c>
      <c r="P122" t="s">
        <v>58</v>
      </c>
      <c r="Q122" t="s">
        <v>59</v>
      </c>
      <c r="R122">
        <v>4.8</v>
      </c>
      <c r="S122">
        <v>6</v>
      </c>
      <c r="U122">
        <v>1.9</v>
      </c>
      <c r="V122" t="s">
        <v>159</v>
      </c>
      <c r="W122" t="s">
        <v>45</v>
      </c>
      <c r="X122">
        <v>0</v>
      </c>
      <c r="Y122" t="str">
        <f>IF(tblRides[[#This Row],[supply_demand_ratio]]&lt;0.8,"Below 0.8",IF(tblRides[[#This Row],[supply_demand_ratio]]&lt;1,"Between 0.8-1.0",IF(tblRides[[#This Row],[supply_demand_ratio]]&lt;=1.2,"Between 1.0-1.2","Above 1.2")))</f>
        <v>Above 1.2</v>
      </c>
    </row>
    <row r="123" spans="1:25" x14ac:dyDescent="0.3">
      <c r="A123" t="s">
        <v>172</v>
      </c>
      <c r="B123" s="1">
        <v>46024.12222222222</v>
      </c>
      <c r="C123" s="2">
        <v>46024</v>
      </c>
      <c r="D123">
        <v>2</v>
      </c>
      <c r="E123" t="s">
        <v>43</v>
      </c>
      <c r="F123" t="s">
        <v>26</v>
      </c>
      <c r="G123">
        <v>1.4</v>
      </c>
      <c r="H123">
        <v>58.25</v>
      </c>
      <c r="I123">
        <v>57.89</v>
      </c>
      <c r="J123">
        <v>1</v>
      </c>
      <c r="K123">
        <v>2</v>
      </c>
      <c r="L123">
        <v>2.5</v>
      </c>
      <c r="M123">
        <v>70</v>
      </c>
      <c r="N123" t="s">
        <v>41</v>
      </c>
      <c r="O123">
        <v>1.8240000000000001</v>
      </c>
      <c r="P123" t="s">
        <v>28</v>
      </c>
      <c r="Q123" t="s">
        <v>29</v>
      </c>
      <c r="R123">
        <v>4.75</v>
      </c>
      <c r="S123">
        <v>14</v>
      </c>
      <c r="T123">
        <v>-0.36</v>
      </c>
      <c r="U123">
        <v>0.5</v>
      </c>
      <c r="V123" t="s">
        <v>159</v>
      </c>
      <c r="W123" t="s">
        <v>31</v>
      </c>
      <c r="X123">
        <v>1</v>
      </c>
      <c r="Y123" t="str">
        <f>IF(tblRides[[#This Row],[supply_demand_ratio]]&lt;0.8,"Below 0.8",IF(tblRides[[#This Row],[supply_demand_ratio]]&lt;1,"Between 0.8-1.0",IF(tblRides[[#This Row],[supply_demand_ratio]]&lt;=1.2,"Between 1.0-1.2","Above 1.2")))</f>
        <v>Above 1.2</v>
      </c>
    </row>
    <row r="124" spans="1:25" x14ac:dyDescent="0.3">
      <c r="A124" t="s">
        <v>173</v>
      </c>
      <c r="B124" s="1">
        <v>46024.133333333331</v>
      </c>
      <c r="C124" s="2">
        <v>46024</v>
      </c>
      <c r="D124">
        <v>3</v>
      </c>
      <c r="E124" t="s">
        <v>43</v>
      </c>
      <c r="F124" t="s">
        <v>34</v>
      </c>
      <c r="G124">
        <v>2.9</v>
      </c>
      <c r="H124">
        <v>87.71</v>
      </c>
      <c r="I124">
        <v>86.3</v>
      </c>
      <c r="J124">
        <v>1</v>
      </c>
      <c r="K124">
        <v>3.1</v>
      </c>
      <c r="L124">
        <v>1.2</v>
      </c>
      <c r="M124">
        <v>70</v>
      </c>
      <c r="N124" t="s">
        <v>41</v>
      </c>
      <c r="O124">
        <v>2.2000000000000002</v>
      </c>
      <c r="P124" t="s">
        <v>28</v>
      </c>
      <c r="Q124" t="s">
        <v>29</v>
      </c>
      <c r="R124">
        <v>5</v>
      </c>
      <c r="S124">
        <v>0</v>
      </c>
      <c r="T124">
        <v>-1.41</v>
      </c>
      <c r="U124">
        <v>-1.9</v>
      </c>
      <c r="V124" t="s">
        <v>159</v>
      </c>
      <c r="W124" t="s">
        <v>31</v>
      </c>
      <c r="X124">
        <v>1</v>
      </c>
      <c r="Y124" t="str">
        <f>IF(tblRides[[#This Row],[supply_demand_ratio]]&lt;0.8,"Below 0.8",IF(tblRides[[#This Row],[supply_demand_ratio]]&lt;1,"Between 0.8-1.0",IF(tblRides[[#This Row],[supply_demand_ratio]]&lt;=1.2,"Between 1.0-1.2","Above 1.2")))</f>
        <v>Above 1.2</v>
      </c>
    </row>
    <row r="125" spans="1:25" x14ac:dyDescent="0.3">
      <c r="A125" t="s">
        <v>174</v>
      </c>
      <c r="B125" s="1">
        <v>46024.140972222223</v>
      </c>
      <c r="C125" s="2">
        <v>46024</v>
      </c>
      <c r="D125">
        <v>3</v>
      </c>
      <c r="E125" t="s">
        <v>33</v>
      </c>
      <c r="F125" t="s">
        <v>26</v>
      </c>
      <c r="G125">
        <v>1.5</v>
      </c>
      <c r="H125">
        <v>63.17</v>
      </c>
      <c r="I125">
        <v>59.41</v>
      </c>
      <c r="J125">
        <v>1</v>
      </c>
      <c r="K125">
        <v>4.5999999999999996</v>
      </c>
      <c r="L125">
        <v>5.7</v>
      </c>
      <c r="M125">
        <v>108</v>
      </c>
      <c r="N125" t="s">
        <v>41</v>
      </c>
      <c r="O125">
        <v>1.587</v>
      </c>
      <c r="P125" t="s">
        <v>28</v>
      </c>
      <c r="Q125" t="s">
        <v>29</v>
      </c>
      <c r="R125">
        <v>4.8899999999999997</v>
      </c>
      <c r="S125">
        <v>6</v>
      </c>
      <c r="T125">
        <v>-3.76</v>
      </c>
      <c r="U125">
        <v>1.1000000000000001</v>
      </c>
      <c r="V125" t="s">
        <v>159</v>
      </c>
      <c r="W125" t="s">
        <v>31</v>
      </c>
      <c r="X125">
        <v>1</v>
      </c>
      <c r="Y125" t="str">
        <f>IF(tblRides[[#This Row],[supply_demand_ratio]]&lt;0.8,"Below 0.8",IF(tblRides[[#This Row],[supply_demand_ratio]]&lt;1,"Between 0.8-1.0",IF(tblRides[[#This Row],[supply_demand_ratio]]&lt;=1.2,"Between 1.0-1.2","Above 1.2")))</f>
        <v>Above 1.2</v>
      </c>
    </row>
    <row r="126" spans="1:25" x14ac:dyDescent="0.3">
      <c r="A126" t="s">
        <v>175</v>
      </c>
      <c r="B126" s="1">
        <v>46024.168749999997</v>
      </c>
      <c r="C126" s="2">
        <v>46024</v>
      </c>
      <c r="D126">
        <v>4</v>
      </c>
      <c r="E126" t="s">
        <v>33</v>
      </c>
      <c r="F126" t="s">
        <v>26</v>
      </c>
      <c r="G126">
        <v>5.7</v>
      </c>
      <c r="H126">
        <v>131.08000000000001</v>
      </c>
      <c r="I126">
        <v>139.05000000000001</v>
      </c>
      <c r="J126">
        <v>1</v>
      </c>
      <c r="K126">
        <v>2</v>
      </c>
      <c r="L126">
        <v>4.8</v>
      </c>
      <c r="M126">
        <v>94</v>
      </c>
      <c r="N126" t="s">
        <v>41</v>
      </c>
      <c r="O126">
        <v>1.1990000000000001</v>
      </c>
      <c r="P126" t="s">
        <v>28</v>
      </c>
      <c r="Q126" t="s">
        <v>29</v>
      </c>
      <c r="R126">
        <v>4.62</v>
      </c>
      <c r="S126">
        <v>2</v>
      </c>
      <c r="T126">
        <v>7.97</v>
      </c>
      <c r="U126">
        <v>2.8</v>
      </c>
      <c r="V126" t="s">
        <v>159</v>
      </c>
      <c r="W126" t="s">
        <v>31</v>
      </c>
      <c r="X126">
        <v>1</v>
      </c>
      <c r="Y126" t="str">
        <f>IF(tblRides[[#This Row],[supply_demand_ratio]]&lt;0.8,"Below 0.8",IF(tblRides[[#This Row],[supply_demand_ratio]]&lt;1,"Between 0.8-1.0",IF(tblRides[[#This Row],[supply_demand_ratio]]&lt;=1.2,"Between 1.0-1.2","Above 1.2")))</f>
        <v>Between 1.0-1.2</v>
      </c>
    </row>
    <row r="127" spans="1:25" x14ac:dyDescent="0.3">
      <c r="A127" t="s">
        <v>176</v>
      </c>
      <c r="B127" s="1">
        <v>46024.206250000003</v>
      </c>
      <c r="C127" s="2">
        <v>46024</v>
      </c>
      <c r="D127">
        <v>4</v>
      </c>
      <c r="E127" t="s">
        <v>25</v>
      </c>
      <c r="F127" t="s">
        <v>26</v>
      </c>
      <c r="G127">
        <v>3</v>
      </c>
      <c r="H127">
        <v>91.43</v>
      </c>
      <c r="I127">
        <v>92.86</v>
      </c>
      <c r="J127">
        <v>1</v>
      </c>
      <c r="K127">
        <v>5.9</v>
      </c>
      <c r="L127">
        <v>12</v>
      </c>
      <c r="M127">
        <v>144</v>
      </c>
      <c r="N127" t="s">
        <v>27</v>
      </c>
      <c r="O127">
        <v>1.1399999999999999</v>
      </c>
      <c r="P127" t="s">
        <v>28</v>
      </c>
      <c r="Q127" t="s">
        <v>29</v>
      </c>
      <c r="R127">
        <v>4.7699999999999996</v>
      </c>
      <c r="S127">
        <v>31</v>
      </c>
      <c r="T127">
        <v>1.43</v>
      </c>
      <c r="U127">
        <v>6.1</v>
      </c>
      <c r="V127" t="s">
        <v>159</v>
      </c>
      <c r="W127" t="s">
        <v>45</v>
      </c>
      <c r="X127">
        <v>1</v>
      </c>
      <c r="Y127" t="str">
        <f>IF(tblRides[[#This Row],[supply_demand_ratio]]&lt;0.8,"Below 0.8",IF(tblRides[[#This Row],[supply_demand_ratio]]&lt;1,"Between 0.8-1.0",IF(tblRides[[#This Row],[supply_demand_ratio]]&lt;=1.2,"Between 1.0-1.2","Above 1.2")))</f>
        <v>Between 1.0-1.2</v>
      </c>
    </row>
    <row r="128" spans="1:25" x14ac:dyDescent="0.3">
      <c r="A128" t="s">
        <v>177</v>
      </c>
      <c r="B128" s="1">
        <v>46024.239583333336</v>
      </c>
      <c r="C128" s="2">
        <v>46024</v>
      </c>
      <c r="D128">
        <v>5</v>
      </c>
      <c r="E128" t="s">
        <v>43</v>
      </c>
      <c r="F128" t="s">
        <v>26</v>
      </c>
      <c r="G128">
        <v>4.5</v>
      </c>
      <c r="H128">
        <v>99.21</v>
      </c>
      <c r="I128">
        <v>101.11</v>
      </c>
      <c r="J128">
        <v>1</v>
      </c>
      <c r="K128">
        <v>2.1</v>
      </c>
      <c r="L128">
        <v>1</v>
      </c>
      <c r="M128">
        <v>71</v>
      </c>
      <c r="N128" t="s">
        <v>41</v>
      </c>
      <c r="O128">
        <v>2.056</v>
      </c>
      <c r="P128" t="s">
        <v>28</v>
      </c>
      <c r="Q128" t="s">
        <v>29</v>
      </c>
      <c r="R128">
        <v>4.91</v>
      </c>
      <c r="S128">
        <v>17</v>
      </c>
      <c r="T128">
        <v>1.9</v>
      </c>
      <c r="U128">
        <v>-1.1000000000000001</v>
      </c>
      <c r="V128" t="s">
        <v>159</v>
      </c>
      <c r="W128" t="s">
        <v>31</v>
      </c>
      <c r="X128">
        <v>1</v>
      </c>
      <c r="Y128" t="str">
        <f>IF(tblRides[[#This Row],[supply_demand_ratio]]&lt;0.8,"Below 0.8",IF(tblRides[[#This Row],[supply_demand_ratio]]&lt;1,"Between 0.8-1.0",IF(tblRides[[#This Row],[supply_demand_ratio]]&lt;=1.2,"Between 1.0-1.2","Above 1.2")))</f>
        <v>Above 1.2</v>
      </c>
    </row>
    <row r="129" spans="1:25" x14ac:dyDescent="0.3">
      <c r="A129" t="s">
        <v>178</v>
      </c>
      <c r="B129" s="1">
        <v>46024.251388888886</v>
      </c>
      <c r="C129" s="2">
        <v>46024</v>
      </c>
      <c r="D129">
        <v>6</v>
      </c>
      <c r="E129" t="s">
        <v>25</v>
      </c>
      <c r="F129" t="s">
        <v>34</v>
      </c>
      <c r="G129">
        <v>3.4</v>
      </c>
      <c r="H129">
        <v>96.72</v>
      </c>
      <c r="I129">
        <v>102.39</v>
      </c>
      <c r="J129">
        <v>1</v>
      </c>
      <c r="K129">
        <v>6.4</v>
      </c>
      <c r="L129">
        <v>3.3</v>
      </c>
      <c r="M129">
        <v>114</v>
      </c>
      <c r="N129" t="s">
        <v>41</v>
      </c>
      <c r="O129">
        <v>1.194</v>
      </c>
      <c r="P129" t="s">
        <v>28</v>
      </c>
      <c r="Q129" t="s">
        <v>29</v>
      </c>
      <c r="R129">
        <v>4.88</v>
      </c>
      <c r="S129">
        <v>0</v>
      </c>
      <c r="T129">
        <v>5.67</v>
      </c>
      <c r="U129">
        <v>-3.1</v>
      </c>
      <c r="V129" t="s">
        <v>159</v>
      </c>
      <c r="W129" t="s">
        <v>45</v>
      </c>
      <c r="X129">
        <v>1</v>
      </c>
      <c r="Y129" t="str">
        <f>IF(tblRides[[#This Row],[supply_demand_ratio]]&lt;0.8,"Below 0.8",IF(tblRides[[#This Row],[supply_demand_ratio]]&lt;1,"Between 0.8-1.0",IF(tblRides[[#This Row],[supply_demand_ratio]]&lt;=1.2,"Between 1.0-1.2","Above 1.2")))</f>
        <v>Between 1.0-1.2</v>
      </c>
    </row>
    <row r="130" spans="1:25" x14ac:dyDescent="0.3">
      <c r="A130" t="s">
        <v>179</v>
      </c>
      <c r="B130" s="1">
        <v>46024.254166666666</v>
      </c>
      <c r="C130" s="2">
        <v>46024</v>
      </c>
      <c r="D130">
        <v>6</v>
      </c>
      <c r="E130" t="s">
        <v>62</v>
      </c>
      <c r="F130" t="s">
        <v>34</v>
      </c>
      <c r="G130">
        <v>4.5</v>
      </c>
      <c r="H130">
        <v>112.19</v>
      </c>
      <c r="I130">
        <v>106.66</v>
      </c>
      <c r="J130">
        <v>1</v>
      </c>
      <c r="K130">
        <v>4.8</v>
      </c>
      <c r="L130">
        <v>1.3</v>
      </c>
      <c r="M130">
        <v>59</v>
      </c>
      <c r="N130" t="s">
        <v>41</v>
      </c>
      <c r="O130">
        <v>1.7589999999999999</v>
      </c>
      <c r="P130" t="s">
        <v>28</v>
      </c>
      <c r="Q130" t="s">
        <v>29</v>
      </c>
      <c r="R130">
        <v>4.7699999999999996</v>
      </c>
      <c r="S130">
        <v>0</v>
      </c>
      <c r="T130">
        <v>-5.53</v>
      </c>
      <c r="U130">
        <v>-3.5</v>
      </c>
      <c r="V130" t="s">
        <v>159</v>
      </c>
      <c r="W130" t="s">
        <v>31</v>
      </c>
      <c r="X130">
        <v>1</v>
      </c>
      <c r="Y130" t="str">
        <f>IF(tblRides[[#This Row],[supply_demand_ratio]]&lt;0.8,"Below 0.8",IF(tblRides[[#This Row],[supply_demand_ratio]]&lt;1,"Between 0.8-1.0",IF(tblRides[[#This Row],[supply_demand_ratio]]&lt;=1.2,"Between 1.0-1.2","Above 1.2")))</f>
        <v>Above 1.2</v>
      </c>
    </row>
    <row r="131" spans="1:25" x14ac:dyDescent="0.3">
      <c r="A131" t="s">
        <v>180</v>
      </c>
      <c r="B131" s="1">
        <v>46024.256944444445</v>
      </c>
      <c r="C131" s="2">
        <v>46024</v>
      </c>
      <c r="D131">
        <v>6</v>
      </c>
      <c r="E131" t="s">
        <v>62</v>
      </c>
      <c r="F131" t="s">
        <v>26</v>
      </c>
      <c r="G131">
        <v>1.3</v>
      </c>
      <c r="H131">
        <v>58.44</v>
      </c>
      <c r="J131">
        <v>1</v>
      </c>
      <c r="K131">
        <v>6.6</v>
      </c>
      <c r="L131">
        <v>5.5</v>
      </c>
      <c r="M131">
        <v>56</v>
      </c>
      <c r="N131" t="s">
        <v>41</v>
      </c>
      <c r="O131">
        <v>2.121</v>
      </c>
      <c r="P131" t="s">
        <v>58</v>
      </c>
      <c r="Q131" t="s">
        <v>108</v>
      </c>
      <c r="R131">
        <v>4.5599999999999996</v>
      </c>
      <c r="S131">
        <v>20</v>
      </c>
      <c r="U131">
        <v>-1.1000000000000001</v>
      </c>
      <c r="V131" t="s">
        <v>159</v>
      </c>
      <c r="W131" t="s">
        <v>45</v>
      </c>
      <c r="X131">
        <v>0</v>
      </c>
      <c r="Y131" t="str">
        <f>IF(tblRides[[#This Row],[supply_demand_ratio]]&lt;0.8,"Below 0.8",IF(tblRides[[#This Row],[supply_demand_ratio]]&lt;1,"Between 0.8-1.0",IF(tblRides[[#This Row],[supply_demand_ratio]]&lt;=1.2,"Between 1.0-1.2","Above 1.2")))</f>
        <v>Above 1.2</v>
      </c>
    </row>
    <row r="132" spans="1:25" x14ac:dyDescent="0.3">
      <c r="A132" t="s">
        <v>181</v>
      </c>
      <c r="B132" s="1">
        <v>46024.268055555556</v>
      </c>
      <c r="C132" s="2">
        <v>46024</v>
      </c>
      <c r="D132">
        <v>6</v>
      </c>
      <c r="E132" t="s">
        <v>25</v>
      </c>
      <c r="F132" t="s">
        <v>26</v>
      </c>
      <c r="G132">
        <v>2.8</v>
      </c>
      <c r="H132">
        <v>86.22</v>
      </c>
      <c r="I132">
        <v>90.46</v>
      </c>
      <c r="J132">
        <v>1.1000000000000001</v>
      </c>
      <c r="K132">
        <v>4.5999999999999996</v>
      </c>
      <c r="L132">
        <v>4.8</v>
      </c>
      <c r="M132">
        <v>131</v>
      </c>
      <c r="N132" t="s">
        <v>27</v>
      </c>
      <c r="O132">
        <v>1.2410000000000001</v>
      </c>
      <c r="P132" t="s">
        <v>28</v>
      </c>
      <c r="Q132" t="s">
        <v>29</v>
      </c>
      <c r="R132">
        <v>4.74</v>
      </c>
      <c r="S132">
        <v>57</v>
      </c>
      <c r="T132">
        <v>4.24</v>
      </c>
      <c r="U132">
        <v>0.2</v>
      </c>
      <c r="V132" t="s">
        <v>159</v>
      </c>
      <c r="W132" t="s">
        <v>31</v>
      </c>
      <c r="X132">
        <v>1</v>
      </c>
      <c r="Y132" t="str">
        <f>IF(tblRides[[#This Row],[supply_demand_ratio]]&lt;0.8,"Below 0.8",IF(tblRides[[#This Row],[supply_demand_ratio]]&lt;1,"Between 0.8-1.0",IF(tblRides[[#This Row],[supply_demand_ratio]]&lt;=1.2,"Between 1.0-1.2","Above 1.2")))</f>
        <v>Above 1.2</v>
      </c>
    </row>
    <row r="133" spans="1:25" x14ac:dyDescent="0.3">
      <c r="A133" t="s">
        <v>182</v>
      </c>
      <c r="B133" s="1">
        <v>46024.270833333336</v>
      </c>
      <c r="C133" s="2">
        <v>46024</v>
      </c>
      <c r="D133">
        <v>6</v>
      </c>
      <c r="E133" t="s">
        <v>25</v>
      </c>
      <c r="F133" t="s">
        <v>34</v>
      </c>
      <c r="G133">
        <v>7.8</v>
      </c>
      <c r="H133">
        <v>147.63999999999999</v>
      </c>
      <c r="J133">
        <v>1</v>
      </c>
      <c r="K133">
        <v>6.7</v>
      </c>
      <c r="M133">
        <v>120</v>
      </c>
      <c r="N133" t="s">
        <v>27</v>
      </c>
      <c r="O133">
        <v>0.95499999999999996</v>
      </c>
      <c r="P133" t="s">
        <v>82</v>
      </c>
      <c r="Q133" t="s">
        <v>83</v>
      </c>
      <c r="R133">
        <v>4.54</v>
      </c>
      <c r="S133">
        <v>0</v>
      </c>
      <c r="V133" t="s">
        <v>159</v>
      </c>
      <c r="W133" t="s">
        <v>45</v>
      </c>
      <c r="X133">
        <v>0</v>
      </c>
      <c r="Y133" t="str">
        <f>IF(tblRides[[#This Row],[supply_demand_ratio]]&lt;0.8,"Below 0.8",IF(tblRides[[#This Row],[supply_demand_ratio]]&lt;1,"Between 0.8-1.0",IF(tblRides[[#This Row],[supply_demand_ratio]]&lt;=1.2,"Between 1.0-1.2","Above 1.2")))</f>
        <v>Between 0.8-1.0</v>
      </c>
    </row>
    <row r="134" spans="1:25" x14ac:dyDescent="0.3">
      <c r="A134" t="s">
        <v>183</v>
      </c>
      <c r="B134" s="1">
        <v>46024.270833333336</v>
      </c>
      <c r="C134" s="2">
        <v>46024</v>
      </c>
      <c r="D134">
        <v>6</v>
      </c>
      <c r="E134" t="s">
        <v>25</v>
      </c>
      <c r="F134" t="s">
        <v>26</v>
      </c>
      <c r="G134">
        <v>8.1999999999999993</v>
      </c>
      <c r="H134">
        <v>144.75</v>
      </c>
      <c r="I134">
        <v>148.25</v>
      </c>
      <c r="J134">
        <v>1</v>
      </c>
      <c r="K134">
        <v>5.4</v>
      </c>
      <c r="L134">
        <v>1.9</v>
      </c>
      <c r="M134">
        <v>119</v>
      </c>
      <c r="N134" t="s">
        <v>27</v>
      </c>
      <c r="O134">
        <v>0.97</v>
      </c>
      <c r="P134" t="s">
        <v>28</v>
      </c>
      <c r="Q134" t="s">
        <v>29</v>
      </c>
      <c r="R134">
        <v>4.9000000000000004</v>
      </c>
      <c r="S134">
        <v>8</v>
      </c>
      <c r="T134">
        <v>3.5</v>
      </c>
      <c r="U134">
        <v>-3.5</v>
      </c>
      <c r="V134" t="s">
        <v>159</v>
      </c>
      <c r="W134" t="s">
        <v>45</v>
      </c>
      <c r="X134">
        <v>1</v>
      </c>
      <c r="Y134" t="str">
        <f>IF(tblRides[[#This Row],[supply_demand_ratio]]&lt;0.8,"Below 0.8",IF(tblRides[[#This Row],[supply_demand_ratio]]&lt;1,"Between 0.8-1.0",IF(tblRides[[#This Row],[supply_demand_ratio]]&lt;=1.2,"Between 1.0-1.2","Above 1.2")))</f>
        <v>Between 0.8-1.0</v>
      </c>
    </row>
    <row r="135" spans="1:25" x14ac:dyDescent="0.3">
      <c r="A135" t="s">
        <v>184</v>
      </c>
      <c r="B135" s="1">
        <v>46024.284722222219</v>
      </c>
      <c r="C135" s="2">
        <v>46024</v>
      </c>
      <c r="D135">
        <v>6</v>
      </c>
      <c r="E135" t="s">
        <v>43</v>
      </c>
      <c r="F135" t="s">
        <v>26</v>
      </c>
      <c r="G135">
        <v>4.7</v>
      </c>
      <c r="H135">
        <v>116.67</v>
      </c>
      <c r="J135">
        <v>1.1000000000000001</v>
      </c>
      <c r="K135">
        <v>4</v>
      </c>
      <c r="M135">
        <v>72</v>
      </c>
      <c r="N135" t="s">
        <v>41</v>
      </c>
      <c r="O135">
        <v>1.536</v>
      </c>
      <c r="P135" t="s">
        <v>82</v>
      </c>
      <c r="Q135" t="s">
        <v>83</v>
      </c>
      <c r="R135">
        <v>4.9000000000000004</v>
      </c>
      <c r="S135">
        <v>3</v>
      </c>
      <c r="V135" t="s">
        <v>159</v>
      </c>
      <c r="W135" t="s">
        <v>31</v>
      </c>
      <c r="X135">
        <v>0</v>
      </c>
      <c r="Y135" t="str">
        <f>IF(tblRides[[#This Row],[supply_demand_ratio]]&lt;0.8,"Below 0.8",IF(tblRides[[#This Row],[supply_demand_ratio]]&lt;1,"Between 0.8-1.0",IF(tblRides[[#This Row],[supply_demand_ratio]]&lt;=1.2,"Between 1.0-1.2","Above 1.2")))</f>
        <v>Above 1.2</v>
      </c>
    </row>
    <row r="136" spans="1:25" x14ac:dyDescent="0.3">
      <c r="A136" t="s">
        <v>185</v>
      </c>
      <c r="B136" s="1">
        <v>46024.29791666667</v>
      </c>
      <c r="C136" s="2">
        <v>46024</v>
      </c>
      <c r="D136">
        <v>7</v>
      </c>
      <c r="E136" t="s">
        <v>36</v>
      </c>
      <c r="F136" t="s">
        <v>26</v>
      </c>
      <c r="G136">
        <v>5</v>
      </c>
      <c r="H136">
        <v>119.92</v>
      </c>
      <c r="I136">
        <v>128.37</v>
      </c>
      <c r="J136">
        <v>1.1000000000000001</v>
      </c>
      <c r="K136">
        <v>5.2</v>
      </c>
      <c r="L136">
        <v>1</v>
      </c>
      <c r="M136">
        <v>113</v>
      </c>
      <c r="N136" t="s">
        <v>27</v>
      </c>
      <c r="O136">
        <v>1.1200000000000001</v>
      </c>
      <c r="P136" t="s">
        <v>28</v>
      </c>
      <c r="Q136" t="s">
        <v>29</v>
      </c>
      <c r="R136">
        <v>4.62</v>
      </c>
      <c r="S136">
        <v>4</v>
      </c>
      <c r="T136">
        <v>8.4499999999999993</v>
      </c>
      <c r="U136">
        <v>-4.2</v>
      </c>
      <c r="V136" t="s">
        <v>159</v>
      </c>
      <c r="W136" t="s">
        <v>45</v>
      </c>
      <c r="X136">
        <v>1</v>
      </c>
      <c r="Y136" t="str">
        <f>IF(tblRides[[#This Row],[supply_demand_ratio]]&lt;0.8,"Below 0.8",IF(tblRides[[#This Row],[supply_demand_ratio]]&lt;1,"Between 0.8-1.0",IF(tblRides[[#This Row],[supply_demand_ratio]]&lt;=1.2,"Between 1.0-1.2","Above 1.2")))</f>
        <v>Between 1.0-1.2</v>
      </c>
    </row>
    <row r="137" spans="1:25" x14ac:dyDescent="0.3">
      <c r="A137" t="s">
        <v>186</v>
      </c>
      <c r="B137" s="1">
        <v>46024.298611111109</v>
      </c>
      <c r="C137" s="2">
        <v>46024</v>
      </c>
      <c r="D137">
        <v>7</v>
      </c>
      <c r="E137" t="s">
        <v>33</v>
      </c>
      <c r="F137" t="s">
        <v>26</v>
      </c>
      <c r="G137">
        <v>1</v>
      </c>
      <c r="H137">
        <v>60.98</v>
      </c>
      <c r="I137">
        <v>64.19</v>
      </c>
      <c r="J137">
        <v>1.1000000000000001</v>
      </c>
      <c r="K137">
        <v>2</v>
      </c>
      <c r="L137">
        <v>8.1</v>
      </c>
      <c r="M137">
        <v>105</v>
      </c>
      <c r="N137" t="s">
        <v>27</v>
      </c>
      <c r="O137">
        <v>1.1240000000000001</v>
      </c>
      <c r="P137" t="s">
        <v>28</v>
      </c>
      <c r="Q137" t="s">
        <v>29</v>
      </c>
      <c r="R137">
        <v>4.78</v>
      </c>
      <c r="S137">
        <v>3</v>
      </c>
      <c r="T137">
        <v>3.21</v>
      </c>
      <c r="U137">
        <v>6.1</v>
      </c>
      <c r="V137" t="s">
        <v>159</v>
      </c>
      <c r="W137" t="s">
        <v>31</v>
      </c>
      <c r="X137">
        <v>1</v>
      </c>
      <c r="Y137" t="str">
        <f>IF(tblRides[[#This Row],[supply_demand_ratio]]&lt;0.8,"Below 0.8",IF(tblRides[[#This Row],[supply_demand_ratio]]&lt;1,"Between 0.8-1.0",IF(tblRides[[#This Row],[supply_demand_ratio]]&lt;=1.2,"Between 1.0-1.2","Above 1.2")))</f>
        <v>Between 1.0-1.2</v>
      </c>
    </row>
    <row r="138" spans="1:25" x14ac:dyDescent="0.3">
      <c r="A138" t="s">
        <v>187</v>
      </c>
      <c r="B138" s="1">
        <v>46024.304166666669</v>
      </c>
      <c r="C138" s="2">
        <v>46024</v>
      </c>
      <c r="D138">
        <v>7</v>
      </c>
      <c r="E138" t="s">
        <v>25</v>
      </c>
      <c r="F138" t="s">
        <v>34</v>
      </c>
      <c r="G138">
        <v>6.7</v>
      </c>
      <c r="H138">
        <v>147.32</v>
      </c>
      <c r="I138">
        <v>155.30000000000001</v>
      </c>
      <c r="J138">
        <v>1.1000000000000001</v>
      </c>
      <c r="K138">
        <v>3.6</v>
      </c>
      <c r="L138">
        <v>6.1</v>
      </c>
      <c r="M138">
        <v>137</v>
      </c>
      <c r="N138" t="s">
        <v>27</v>
      </c>
      <c r="O138">
        <v>1.085</v>
      </c>
      <c r="P138" t="s">
        <v>28</v>
      </c>
      <c r="Q138" t="s">
        <v>29</v>
      </c>
      <c r="R138">
        <v>4.79</v>
      </c>
      <c r="S138">
        <v>0</v>
      </c>
      <c r="T138">
        <v>7.98</v>
      </c>
      <c r="U138">
        <v>2.5</v>
      </c>
      <c r="V138" t="s">
        <v>159</v>
      </c>
      <c r="W138" t="s">
        <v>31</v>
      </c>
      <c r="X138">
        <v>1</v>
      </c>
      <c r="Y138" t="str">
        <f>IF(tblRides[[#This Row],[supply_demand_ratio]]&lt;0.8,"Below 0.8",IF(tblRides[[#This Row],[supply_demand_ratio]]&lt;1,"Between 0.8-1.0",IF(tblRides[[#This Row],[supply_demand_ratio]]&lt;=1.2,"Between 1.0-1.2","Above 1.2")))</f>
        <v>Between 1.0-1.2</v>
      </c>
    </row>
    <row r="139" spans="1:25" x14ac:dyDescent="0.3">
      <c r="A139" t="s">
        <v>188</v>
      </c>
      <c r="B139" s="1">
        <v>46024.311111111114</v>
      </c>
      <c r="C139" s="2">
        <v>46024</v>
      </c>
      <c r="D139">
        <v>7</v>
      </c>
      <c r="E139" t="s">
        <v>25</v>
      </c>
      <c r="F139" t="s">
        <v>34</v>
      </c>
      <c r="G139">
        <v>11.6</v>
      </c>
      <c r="H139">
        <v>273.13</v>
      </c>
      <c r="I139">
        <v>257.18</v>
      </c>
      <c r="J139">
        <v>1.2</v>
      </c>
      <c r="K139">
        <v>7.1</v>
      </c>
      <c r="L139">
        <v>12.2</v>
      </c>
      <c r="M139">
        <v>124</v>
      </c>
      <c r="N139" t="s">
        <v>27</v>
      </c>
      <c r="O139">
        <v>1.0209999999999999</v>
      </c>
      <c r="P139" t="s">
        <v>28</v>
      </c>
      <c r="Q139" t="s">
        <v>29</v>
      </c>
      <c r="R139">
        <v>4.76</v>
      </c>
      <c r="S139">
        <v>0</v>
      </c>
      <c r="T139">
        <v>-15.95</v>
      </c>
      <c r="U139">
        <v>5.0999999999999996</v>
      </c>
      <c r="V139" t="s">
        <v>159</v>
      </c>
      <c r="W139" t="s">
        <v>45</v>
      </c>
      <c r="X139">
        <v>1</v>
      </c>
      <c r="Y139" t="str">
        <f>IF(tblRides[[#This Row],[supply_demand_ratio]]&lt;0.8,"Below 0.8",IF(tblRides[[#This Row],[supply_demand_ratio]]&lt;1,"Between 0.8-1.0",IF(tblRides[[#This Row],[supply_demand_ratio]]&lt;=1.2,"Between 1.0-1.2","Above 1.2")))</f>
        <v>Between 1.0-1.2</v>
      </c>
    </row>
    <row r="140" spans="1:25" x14ac:dyDescent="0.3">
      <c r="A140" t="s">
        <v>189</v>
      </c>
      <c r="B140" s="1">
        <v>46024.320833333331</v>
      </c>
      <c r="C140" s="2">
        <v>46024</v>
      </c>
      <c r="D140">
        <v>7</v>
      </c>
      <c r="E140" t="s">
        <v>25</v>
      </c>
      <c r="F140" t="s">
        <v>26</v>
      </c>
      <c r="G140">
        <v>1.5</v>
      </c>
      <c r="H140">
        <v>67.95</v>
      </c>
      <c r="I140">
        <v>69.58</v>
      </c>
      <c r="J140">
        <v>1</v>
      </c>
      <c r="K140">
        <v>2</v>
      </c>
      <c r="L140">
        <v>1</v>
      </c>
      <c r="M140">
        <v>129</v>
      </c>
      <c r="N140" t="s">
        <v>27</v>
      </c>
      <c r="O140">
        <v>1.1910000000000001</v>
      </c>
      <c r="P140" t="s">
        <v>28</v>
      </c>
      <c r="Q140" t="s">
        <v>29</v>
      </c>
      <c r="R140">
        <v>4.58</v>
      </c>
      <c r="S140">
        <v>11</v>
      </c>
      <c r="T140">
        <v>1.63</v>
      </c>
      <c r="U140">
        <v>-1</v>
      </c>
      <c r="V140" t="s">
        <v>159</v>
      </c>
      <c r="W140" t="s">
        <v>31</v>
      </c>
      <c r="X140">
        <v>1</v>
      </c>
      <c r="Y140" t="str">
        <f>IF(tblRides[[#This Row],[supply_demand_ratio]]&lt;0.8,"Below 0.8",IF(tblRides[[#This Row],[supply_demand_ratio]]&lt;1,"Between 0.8-1.0",IF(tblRides[[#This Row],[supply_demand_ratio]]&lt;=1.2,"Between 1.0-1.2","Above 1.2")))</f>
        <v>Between 1.0-1.2</v>
      </c>
    </row>
    <row r="141" spans="1:25" x14ac:dyDescent="0.3">
      <c r="A141" t="s">
        <v>190</v>
      </c>
      <c r="B141" s="1">
        <v>46024.349305555559</v>
      </c>
      <c r="C141" s="2">
        <v>46024</v>
      </c>
      <c r="D141">
        <v>8</v>
      </c>
      <c r="E141" t="s">
        <v>36</v>
      </c>
      <c r="F141" t="s">
        <v>26</v>
      </c>
      <c r="G141">
        <v>9.1</v>
      </c>
      <c r="H141">
        <v>157.35</v>
      </c>
      <c r="J141">
        <v>1</v>
      </c>
      <c r="K141">
        <v>3.7</v>
      </c>
      <c r="M141">
        <v>91</v>
      </c>
      <c r="N141" t="s">
        <v>41</v>
      </c>
      <c r="O141">
        <v>1.048</v>
      </c>
      <c r="P141" t="s">
        <v>82</v>
      </c>
      <c r="Q141" t="s">
        <v>83</v>
      </c>
      <c r="R141">
        <v>4.5999999999999996</v>
      </c>
      <c r="S141">
        <v>3</v>
      </c>
      <c r="V141" t="s">
        <v>159</v>
      </c>
      <c r="W141" t="s">
        <v>31</v>
      </c>
      <c r="X141">
        <v>0</v>
      </c>
      <c r="Y141" t="str">
        <f>IF(tblRides[[#This Row],[supply_demand_ratio]]&lt;0.8,"Below 0.8",IF(tblRides[[#This Row],[supply_demand_ratio]]&lt;1,"Between 0.8-1.0",IF(tblRides[[#This Row],[supply_demand_ratio]]&lt;=1.2,"Between 1.0-1.2","Above 1.2")))</f>
        <v>Between 1.0-1.2</v>
      </c>
    </row>
    <row r="142" spans="1:25" x14ac:dyDescent="0.3">
      <c r="A142" t="s">
        <v>191</v>
      </c>
      <c r="B142" s="1">
        <v>46024.381944444445</v>
      </c>
      <c r="C142" s="2">
        <v>46024</v>
      </c>
      <c r="D142">
        <v>9</v>
      </c>
      <c r="E142" t="s">
        <v>33</v>
      </c>
      <c r="F142" t="s">
        <v>26</v>
      </c>
      <c r="G142">
        <v>1.4</v>
      </c>
      <c r="H142">
        <v>59</v>
      </c>
      <c r="I142">
        <v>58.99</v>
      </c>
      <c r="J142">
        <v>1</v>
      </c>
      <c r="K142">
        <v>2</v>
      </c>
      <c r="L142">
        <v>2.2000000000000002</v>
      </c>
      <c r="M142">
        <v>91</v>
      </c>
      <c r="N142" t="s">
        <v>41</v>
      </c>
      <c r="O142">
        <v>1.214</v>
      </c>
      <c r="P142" t="s">
        <v>28</v>
      </c>
      <c r="Q142" t="s">
        <v>29</v>
      </c>
      <c r="R142">
        <v>4.88</v>
      </c>
      <c r="S142">
        <v>6</v>
      </c>
      <c r="T142">
        <v>-0.01</v>
      </c>
      <c r="U142">
        <v>0.2</v>
      </c>
      <c r="V142" t="s">
        <v>159</v>
      </c>
      <c r="W142" t="s">
        <v>31</v>
      </c>
      <c r="X142">
        <v>1</v>
      </c>
      <c r="Y142" t="str">
        <f>IF(tblRides[[#This Row],[supply_demand_ratio]]&lt;0.8,"Below 0.8",IF(tblRides[[#This Row],[supply_demand_ratio]]&lt;1,"Between 0.8-1.0",IF(tblRides[[#This Row],[supply_demand_ratio]]&lt;=1.2,"Between 1.0-1.2","Above 1.2")))</f>
        <v>Above 1.2</v>
      </c>
    </row>
    <row r="143" spans="1:25" x14ac:dyDescent="0.3">
      <c r="A143" t="s">
        <v>192</v>
      </c>
      <c r="B143" s="1">
        <v>46024.382638888892</v>
      </c>
      <c r="C143" s="2">
        <v>46024</v>
      </c>
      <c r="D143">
        <v>9</v>
      </c>
      <c r="E143" t="s">
        <v>33</v>
      </c>
      <c r="F143" t="s">
        <v>26</v>
      </c>
      <c r="G143">
        <v>5.6</v>
      </c>
      <c r="H143">
        <v>126.98</v>
      </c>
      <c r="I143">
        <v>124.29</v>
      </c>
      <c r="J143">
        <v>1.1000000000000001</v>
      </c>
      <c r="K143">
        <v>2.1</v>
      </c>
      <c r="L143">
        <v>1.6</v>
      </c>
      <c r="M143">
        <v>88</v>
      </c>
      <c r="N143" t="s">
        <v>27</v>
      </c>
      <c r="O143">
        <v>0.90800000000000003</v>
      </c>
      <c r="P143" t="s">
        <v>28</v>
      </c>
      <c r="Q143" t="s">
        <v>29</v>
      </c>
      <c r="R143">
        <v>4.82</v>
      </c>
      <c r="S143">
        <v>3</v>
      </c>
      <c r="T143">
        <v>-2.69</v>
      </c>
      <c r="U143">
        <v>-0.5</v>
      </c>
      <c r="V143" t="s">
        <v>159</v>
      </c>
      <c r="W143" t="s">
        <v>31</v>
      </c>
      <c r="X143">
        <v>1</v>
      </c>
      <c r="Y143" t="str">
        <f>IF(tblRides[[#This Row],[supply_demand_ratio]]&lt;0.8,"Below 0.8",IF(tblRides[[#This Row],[supply_demand_ratio]]&lt;1,"Between 0.8-1.0",IF(tblRides[[#This Row],[supply_demand_ratio]]&lt;=1.2,"Between 1.0-1.2","Above 1.2")))</f>
        <v>Between 0.8-1.0</v>
      </c>
    </row>
    <row r="144" spans="1:25" x14ac:dyDescent="0.3">
      <c r="A144" t="s">
        <v>193</v>
      </c>
      <c r="B144" s="1">
        <v>46024.384027777778</v>
      </c>
      <c r="C144" s="2">
        <v>46024</v>
      </c>
      <c r="D144">
        <v>9</v>
      </c>
      <c r="E144" t="s">
        <v>43</v>
      </c>
      <c r="F144" t="s">
        <v>34</v>
      </c>
      <c r="G144">
        <v>1.2</v>
      </c>
      <c r="H144">
        <v>58.87</v>
      </c>
      <c r="I144">
        <v>58.61</v>
      </c>
      <c r="J144">
        <v>1</v>
      </c>
      <c r="K144">
        <v>4.3</v>
      </c>
      <c r="L144">
        <v>5.8</v>
      </c>
      <c r="M144">
        <v>66</v>
      </c>
      <c r="N144" t="s">
        <v>41</v>
      </c>
      <c r="O144">
        <v>1.5449999999999999</v>
      </c>
      <c r="P144" t="s">
        <v>28</v>
      </c>
      <c r="Q144" t="s">
        <v>29</v>
      </c>
      <c r="R144">
        <v>4.87</v>
      </c>
      <c r="S144">
        <v>0</v>
      </c>
      <c r="T144">
        <v>-0.26</v>
      </c>
      <c r="U144">
        <v>1.5</v>
      </c>
      <c r="V144" t="s">
        <v>159</v>
      </c>
      <c r="W144" t="s">
        <v>31</v>
      </c>
      <c r="X144">
        <v>1</v>
      </c>
      <c r="Y144" t="str">
        <f>IF(tblRides[[#This Row],[supply_demand_ratio]]&lt;0.8,"Below 0.8",IF(tblRides[[#This Row],[supply_demand_ratio]]&lt;1,"Between 0.8-1.0",IF(tblRides[[#This Row],[supply_demand_ratio]]&lt;=1.2,"Between 1.0-1.2","Above 1.2")))</f>
        <v>Above 1.2</v>
      </c>
    </row>
    <row r="145" spans="1:25" x14ac:dyDescent="0.3">
      <c r="A145" t="s">
        <v>194</v>
      </c>
      <c r="B145" s="1">
        <v>46024.38958333333</v>
      </c>
      <c r="C145" s="2">
        <v>46024</v>
      </c>
      <c r="D145">
        <v>9</v>
      </c>
      <c r="E145" t="s">
        <v>62</v>
      </c>
      <c r="F145" t="s">
        <v>26</v>
      </c>
      <c r="G145">
        <v>1.6</v>
      </c>
      <c r="H145">
        <v>66.72</v>
      </c>
      <c r="I145">
        <v>68.760000000000005</v>
      </c>
      <c r="J145">
        <v>1.1000000000000001</v>
      </c>
      <c r="K145">
        <v>6</v>
      </c>
      <c r="L145">
        <v>7.6</v>
      </c>
      <c r="M145">
        <v>51</v>
      </c>
      <c r="N145" t="s">
        <v>41</v>
      </c>
      <c r="O145">
        <v>1.734</v>
      </c>
      <c r="P145" t="s">
        <v>28</v>
      </c>
      <c r="Q145" t="s">
        <v>29</v>
      </c>
      <c r="R145">
        <v>4.7699999999999996</v>
      </c>
      <c r="S145">
        <v>1</v>
      </c>
      <c r="T145">
        <v>2.04</v>
      </c>
      <c r="U145">
        <v>1.6</v>
      </c>
      <c r="V145" t="s">
        <v>159</v>
      </c>
      <c r="W145" t="s">
        <v>45</v>
      </c>
      <c r="X145">
        <v>1</v>
      </c>
      <c r="Y145" t="str">
        <f>IF(tblRides[[#This Row],[supply_demand_ratio]]&lt;0.8,"Below 0.8",IF(tblRides[[#This Row],[supply_demand_ratio]]&lt;1,"Between 0.8-1.0",IF(tblRides[[#This Row],[supply_demand_ratio]]&lt;=1.2,"Between 1.0-1.2","Above 1.2")))</f>
        <v>Above 1.2</v>
      </c>
    </row>
    <row r="146" spans="1:25" x14ac:dyDescent="0.3">
      <c r="A146" t="s">
        <v>195</v>
      </c>
      <c r="B146" s="1">
        <v>46024.402083333334</v>
      </c>
      <c r="C146" s="2">
        <v>46024</v>
      </c>
      <c r="D146">
        <v>9</v>
      </c>
      <c r="E146" t="s">
        <v>43</v>
      </c>
      <c r="F146" t="s">
        <v>26</v>
      </c>
      <c r="G146">
        <v>2.6</v>
      </c>
      <c r="H146">
        <v>82.02</v>
      </c>
      <c r="I146">
        <v>78.42</v>
      </c>
      <c r="J146">
        <v>1.1000000000000001</v>
      </c>
      <c r="K146">
        <v>4.5</v>
      </c>
      <c r="L146">
        <v>2.6</v>
      </c>
      <c r="M146">
        <v>58</v>
      </c>
      <c r="N146" t="s">
        <v>41</v>
      </c>
      <c r="O146">
        <v>1.2350000000000001</v>
      </c>
      <c r="P146" t="s">
        <v>28</v>
      </c>
      <c r="Q146" t="s">
        <v>29</v>
      </c>
      <c r="R146">
        <v>4.45</v>
      </c>
      <c r="S146">
        <v>9</v>
      </c>
      <c r="T146">
        <v>-3.6</v>
      </c>
      <c r="U146">
        <v>-1.9</v>
      </c>
      <c r="V146" t="s">
        <v>159</v>
      </c>
      <c r="W146" t="s">
        <v>31</v>
      </c>
      <c r="X146">
        <v>1</v>
      </c>
      <c r="Y146" t="str">
        <f>IF(tblRides[[#This Row],[supply_demand_ratio]]&lt;0.8,"Below 0.8",IF(tblRides[[#This Row],[supply_demand_ratio]]&lt;1,"Between 0.8-1.0",IF(tblRides[[#This Row],[supply_demand_ratio]]&lt;=1.2,"Between 1.0-1.2","Above 1.2")))</f>
        <v>Above 1.2</v>
      </c>
    </row>
    <row r="147" spans="1:25" x14ac:dyDescent="0.3">
      <c r="A147" t="s">
        <v>196</v>
      </c>
      <c r="B147" s="1">
        <v>46024.417361111111</v>
      </c>
      <c r="C147" s="2">
        <v>46024</v>
      </c>
      <c r="D147">
        <v>10</v>
      </c>
      <c r="E147" t="s">
        <v>36</v>
      </c>
      <c r="F147" t="s">
        <v>34</v>
      </c>
      <c r="G147">
        <v>2.2999999999999998</v>
      </c>
      <c r="H147">
        <v>86.56</v>
      </c>
      <c r="I147">
        <v>91.95</v>
      </c>
      <c r="J147">
        <v>1.2</v>
      </c>
      <c r="K147">
        <v>3.5</v>
      </c>
      <c r="L147">
        <v>10.1</v>
      </c>
      <c r="M147">
        <v>100</v>
      </c>
      <c r="N147" t="s">
        <v>27</v>
      </c>
      <c r="O147">
        <v>0.82199999999999995</v>
      </c>
      <c r="P147" t="s">
        <v>28</v>
      </c>
      <c r="Q147" t="s">
        <v>29</v>
      </c>
      <c r="R147">
        <v>4.76</v>
      </c>
      <c r="S147">
        <v>0</v>
      </c>
      <c r="T147">
        <v>5.39</v>
      </c>
      <c r="U147">
        <v>6.6</v>
      </c>
      <c r="V147" t="s">
        <v>159</v>
      </c>
      <c r="W147" t="s">
        <v>31</v>
      </c>
      <c r="X147">
        <v>1</v>
      </c>
      <c r="Y147" t="str">
        <f>IF(tblRides[[#This Row],[supply_demand_ratio]]&lt;0.8,"Below 0.8",IF(tblRides[[#This Row],[supply_demand_ratio]]&lt;1,"Between 0.8-1.0",IF(tblRides[[#This Row],[supply_demand_ratio]]&lt;=1.2,"Between 1.0-1.2","Above 1.2")))</f>
        <v>Between 0.8-1.0</v>
      </c>
    </row>
    <row r="148" spans="1:25" x14ac:dyDescent="0.3">
      <c r="A148" t="s">
        <v>197</v>
      </c>
      <c r="B148" s="1">
        <v>46024.422222222223</v>
      </c>
      <c r="C148" s="2">
        <v>46024</v>
      </c>
      <c r="D148">
        <v>10</v>
      </c>
      <c r="E148" t="s">
        <v>62</v>
      </c>
      <c r="F148" t="s">
        <v>26</v>
      </c>
      <c r="G148">
        <v>10.8</v>
      </c>
      <c r="H148">
        <v>214.91</v>
      </c>
      <c r="I148">
        <v>200.92</v>
      </c>
      <c r="J148">
        <v>1</v>
      </c>
      <c r="K148">
        <v>2.4</v>
      </c>
      <c r="L148">
        <v>1</v>
      </c>
      <c r="M148">
        <v>62</v>
      </c>
      <c r="N148" t="s">
        <v>41</v>
      </c>
      <c r="O148">
        <v>1.43</v>
      </c>
      <c r="P148" t="s">
        <v>28</v>
      </c>
      <c r="Q148" t="s">
        <v>29</v>
      </c>
      <c r="R148">
        <v>4.7300000000000004</v>
      </c>
      <c r="S148">
        <v>9</v>
      </c>
      <c r="T148">
        <v>-13.99</v>
      </c>
      <c r="U148">
        <v>-1.4</v>
      </c>
      <c r="V148" t="s">
        <v>159</v>
      </c>
      <c r="W148" t="s">
        <v>31</v>
      </c>
      <c r="X148">
        <v>1</v>
      </c>
      <c r="Y148" t="str">
        <f>IF(tblRides[[#This Row],[supply_demand_ratio]]&lt;0.8,"Below 0.8",IF(tblRides[[#This Row],[supply_demand_ratio]]&lt;1,"Between 0.8-1.0",IF(tblRides[[#This Row],[supply_demand_ratio]]&lt;=1.2,"Between 1.0-1.2","Above 1.2")))</f>
        <v>Above 1.2</v>
      </c>
    </row>
    <row r="149" spans="1:25" x14ac:dyDescent="0.3">
      <c r="A149" t="s">
        <v>198</v>
      </c>
      <c r="B149" s="1">
        <v>46024.422222222223</v>
      </c>
      <c r="C149" s="2">
        <v>46024</v>
      </c>
      <c r="D149">
        <v>10</v>
      </c>
      <c r="E149" t="s">
        <v>33</v>
      </c>
      <c r="F149" t="s">
        <v>26</v>
      </c>
      <c r="G149">
        <v>5.9</v>
      </c>
      <c r="H149">
        <v>149.54</v>
      </c>
      <c r="I149">
        <v>146</v>
      </c>
      <c r="J149">
        <v>1.1000000000000001</v>
      </c>
      <c r="K149">
        <v>2.9</v>
      </c>
      <c r="L149">
        <v>5.2</v>
      </c>
      <c r="M149">
        <v>89</v>
      </c>
      <c r="N149" t="s">
        <v>27</v>
      </c>
      <c r="O149">
        <v>0.99299999999999999</v>
      </c>
      <c r="P149" t="s">
        <v>28</v>
      </c>
      <c r="Q149" t="s">
        <v>29</v>
      </c>
      <c r="R149">
        <v>4.6100000000000003</v>
      </c>
      <c r="S149">
        <v>1</v>
      </c>
      <c r="T149">
        <v>-3.54</v>
      </c>
      <c r="U149">
        <v>2.2999999999999998</v>
      </c>
      <c r="V149" t="s">
        <v>159</v>
      </c>
      <c r="W149" t="s">
        <v>31</v>
      </c>
      <c r="X149">
        <v>1</v>
      </c>
      <c r="Y149" t="str">
        <f>IF(tblRides[[#This Row],[supply_demand_ratio]]&lt;0.8,"Below 0.8",IF(tblRides[[#This Row],[supply_demand_ratio]]&lt;1,"Between 0.8-1.0",IF(tblRides[[#This Row],[supply_demand_ratio]]&lt;=1.2,"Between 1.0-1.2","Above 1.2")))</f>
        <v>Between 0.8-1.0</v>
      </c>
    </row>
    <row r="150" spans="1:25" x14ac:dyDescent="0.3">
      <c r="A150" t="s">
        <v>199</v>
      </c>
      <c r="B150" s="1">
        <v>46024.431250000001</v>
      </c>
      <c r="C150" s="2">
        <v>46024</v>
      </c>
      <c r="D150">
        <v>10</v>
      </c>
      <c r="E150" t="s">
        <v>62</v>
      </c>
      <c r="F150" t="s">
        <v>26</v>
      </c>
      <c r="G150">
        <v>2.4</v>
      </c>
      <c r="H150">
        <v>71.02</v>
      </c>
      <c r="I150">
        <v>68.010000000000005</v>
      </c>
      <c r="J150">
        <v>1</v>
      </c>
      <c r="K150">
        <v>4.3</v>
      </c>
      <c r="L150">
        <v>5.8</v>
      </c>
      <c r="M150">
        <v>46</v>
      </c>
      <c r="N150" t="s">
        <v>41</v>
      </c>
      <c r="O150">
        <v>1.159</v>
      </c>
      <c r="P150" t="s">
        <v>28</v>
      </c>
      <c r="Q150" t="s">
        <v>29</v>
      </c>
      <c r="R150">
        <v>4.37</v>
      </c>
      <c r="S150">
        <v>14</v>
      </c>
      <c r="T150">
        <v>-3.01</v>
      </c>
      <c r="U150">
        <v>1.5</v>
      </c>
      <c r="V150" t="s">
        <v>159</v>
      </c>
      <c r="W150" t="s">
        <v>31</v>
      </c>
      <c r="X150">
        <v>1</v>
      </c>
      <c r="Y150" t="str">
        <f>IF(tblRides[[#This Row],[supply_demand_ratio]]&lt;0.8,"Below 0.8",IF(tblRides[[#This Row],[supply_demand_ratio]]&lt;1,"Between 0.8-1.0",IF(tblRides[[#This Row],[supply_demand_ratio]]&lt;=1.2,"Between 1.0-1.2","Above 1.2")))</f>
        <v>Between 1.0-1.2</v>
      </c>
    </row>
    <row r="151" spans="1:25" x14ac:dyDescent="0.3">
      <c r="A151" t="s">
        <v>200</v>
      </c>
      <c r="B151" s="1">
        <v>46024.431944444441</v>
      </c>
      <c r="C151" s="2">
        <v>46024</v>
      </c>
      <c r="D151">
        <v>10</v>
      </c>
      <c r="E151" t="s">
        <v>25</v>
      </c>
      <c r="F151" t="s">
        <v>26</v>
      </c>
      <c r="G151">
        <v>7.8</v>
      </c>
      <c r="H151">
        <v>150.61000000000001</v>
      </c>
      <c r="J151">
        <v>1</v>
      </c>
      <c r="K151">
        <v>3.6</v>
      </c>
      <c r="L151">
        <v>5.3</v>
      </c>
      <c r="M151">
        <v>120</v>
      </c>
      <c r="N151" t="s">
        <v>27</v>
      </c>
      <c r="O151">
        <v>0.91400000000000003</v>
      </c>
      <c r="P151" t="s">
        <v>58</v>
      </c>
      <c r="Q151" t="s">
        <v>59</v>
      </c>
      <c r="R151">
        <v>4.45</v>
      </c>
      <c r="S151">
        <v>5</v>
      </c>
      <c r="U151">
        <v>1.7</v>
      </c>
      <c r="V151" t="s">
        <v>159</v>
      </c>
      <c r="W151" t="s">
        <v>31</v>
      </c>
      <c r="X151">
        <v>0</v>
      </c>
      <c r="Y151" t="str">
        <f>IF(tblRides[[#This Row],[supply_demand_ratio]]&lt;0.8,"Below 0.8",IF(tblRides[[#This Row],[supply_demand_ratio]]&lt;1,"Between 0.8-1.0",IF(tblRides[[#This Row],[supply_demand_ratio]]&lt;=1.2,"Between 1.0-1.2","Above 1.2")))</f>
        <v>Between 0.8-1.0</v>
      </c>
    </row>
    <row r="152" spans="1:25" x14ac:dyDescent="0.3">
      <c r="A152" t="s">
        <v>201</v>
      </c>
      <c r="B152" s="1">
        <v>46024.438194444447</v>
      </c>
      <c r="C152" s="2">
        <v>46024</v>
      </c>
      <c r="D152">
        <v>10</v>
      </c>
      <c r="E152" t="s">
        <v>33</v>
      </c>
      <c r="F152" t="s">
        <v>34</v>
      </c>
      <c r="G152">
        <v>8.6999999999999993</v>
      </c>
      <c r="H152">
        <v>228.48</v>
      </c>
      <c r="I152">
        <v>224.47</v>
      </c>
      <c r="J152">
        <v>1.2</v>
      </c>
      <c r="K152">
        <v>8.3000000000000007</v>
      </c>
      <c r="L152">
        <v>1.7</v>
      </c>
      <c r="M152">
        <v>82</v>
      </c>
      <c r="N152" t="s">
        <v>27</v>
      </c>
      <c r="O152">
        <v>0.83899999999999997</v>
      </c>
      <c r="P152" t="s">
        <v>28</v>
      </c>
      <c r="Q152" t="s">
        <v>29</v>
      </c>
      <c r="R152">
        <v>4.57</v>
      </c>
      <c r="S152">
        <v>0</v>
      </c>
      <c r="T152">
        <v>-4.01</v>
      </c>
      <c r="U152">
        <v>-6.6</v>
      </c>
      <c r="V152" t="s">
        <v>159</v>
      </c>
      <c r="W152" t="s">
        <v>45</v>
      </c>
      <c r="X152">
        <v>1</v>
      </c>
      <c r="Y152" t="str">
        <f>IF(tblRides[[#This Row],[supply_demand_ratio]]&lt;0.8,"Below 0.8",IF(tblRides[[#This Row],[supply_demand_ratio]]&lt;1,"Between 0.8-1.0",IF(tblRides[[#This Row],[supply_demand_ratio]]&lt;=1.2,"Between 1.0-1.2","Above 1.2")))</f>
        <v>Between 0.8-1.0</v>
      </c>
    </row>
    <row r="153" spans="1:25" x14ac:dyDescent="0.3">
      <c r="A153" t="s">
        <v>202</v>
      </c>
      <c r="B153" s="1">
        <v>46024.439583333333</v>
      </c>
      <c r="C153" s="2">
        <v>46024</v>
      </c>
      <c r="D153">
        <v>10</v>
      </c>
      <c r="E153" t="s">
        <v>25</v>
      </c>
      <c r="F153" t="s">
        <v>26</v>
      </c>
      <c r="G153">
        <v>7</v>
      </c>
      <c r="H153">
        <v>190.52</v>
      </c>
      <c r="I153">
        <v>199.27</v>
      </c>
      <c r="J153">
        <v>1.2</v>
      </c>
      <c r="K153">
        <v>4.2</v>
      </c>
      <c r="L153">
        <v>4.5999999999999996</v>
      </c>
      <c r="M153">
        <v>125</v>
      </c>
      <c r="N153" t="s">
        <v>27</v>
      </c>
      <c r="O153">
        <v>0.91200000000000003</v>
      </c>
      <c r="P153" t="s">
        <v>28</v>
      </c>
      <c r="Q153" t="s">
        <v>29</v>
      </c>
      <c r="R153">
        <v>4.72</v>
      </c>
      <c r="S153">
        <v>1</v>
      </c>
      <c r="T153">
        <v>8.75</v>
      </c>
      <c r="U153">
        <v>0.4</v>
      </c>
      <c r="V153" t="s">
        <v>159</v>
      </c>
      <c r="W153" t="s">
        <v>31</v>
      </c>
      <c r="X153">
        <v>1</v>
      </c>
      <c r="Y153" t="str">
        <f>IF(tblRides[[#This Row],[supply_demand_ratio]]&lt;0.8,"Below 0.8",IF(tblRides[[#This Row],[supply_demand_ratio]]&lt;1,"Between 0.8-1.0",IF(tblRides[[#This Row],[supply_demand_ratio]]&lt;=1.2,"Between 1.0-1.2","Above 1.2")))</f>
        <v>Between 0.8-1.0</v>
      </c>
    </row>
    <row r="154" spans="1:25" x14ac:dyDescent="0.3">
      <c r="A154" t="s">
        <v>203</v>
      </c>
      <c r="B154" s="1">
        <v>46024.443749999999</v>
      </c>
      <c r="C154" s="2">
        <v>46024</v>
      </c>
      <c r="D154">
        <v>10</v>
      </c>
      <c r="E154" t="s">
        <v>43</v>
      </c>
      <c r="F154" t="s">
        <v>26</v>
      </c>
      <c r="G154">
        <v>6.3</v>
      </c>
      <c r="H154">
        <v>116.95</v>
      </c>
      <c r="J154">
        <v>1</v>
      </c>
      <c r="K154">
        <v>3.9</v>
      </c>
      <c r="L154">
        <v>4.2</v>
      </c>
      <c r="M154">
        <v>64</v>
      </c>
      <c r="N154" t="s">
        <v>41</v>
      </c>
      <c r="O154">
        <v>1.3440000000000001</v>
      </c>
      <c r="P154" t="s">
        <v>58</v>
      </c>
      <c r="Q154" t="s">
        <v>88</v>
      </c>
      <c r="R154">
        <v>4.8899999999999997</v>
      </c>
      <c r="S154">
        <v>2</v>
      </c>
      <c r="U154">
        <v>0.3</v>
      </c>
      <c r="V154" t="s">
        <v>159</v>
      </c>
      <c r="W154" t="s">
        <v>31</v>
      </c>
      <c r="X154">
        <v>0</v>
      </c>
      <c r="Y154" t="str">
        <f>IF(tblRides[[#This Row],[supply_demand_ratio]]&lt;0.8,"Below 0.8",IF(tblRides[[#This Row],[supply_demand_ratio]]&lt;1,"Between 0.8-1.0",IF(tblRides[[#This Row],[supply_demand_ratio]]&lt;=1.2,"Between 1.0-1.2","Above 1.2")))</f>
        <v>Above 1.2</v>
      </c>
    </row>
    <row r="155" spans="1:25" x14ac:dyDescent="0.3">
      <c r="A155" t="s">
        <v>204</v>
      </c>
      <c r="B155" s="1">
        <v>46024.449305555558</v>
      </c>
      <c r="C155" s="2">
        <v>46024</v>
      </c>
      <c r="D155">
        <v>10</v>
      </c>
      <c r="E155" t="s">
        <v>25</v>
      </c>
      <c r="F155" t="s">
        <v>34</v>
      </c>
      <c r="G155">
        <v>6.4</v>
      </c>
      <c r="H155">
        <v>152.13</v>
      </c>
      <c r="J155">
        <v>1.1000000000000001</v>
      </c>
      <c r="K155">
        <v>7.7</v>
      </c>
      <c r="L155">
        <v>9.8000000000000007</v>
      </c>
      <c r="M155">
        <v>127</v>
      </c>
      <c r="N155" t="s">
        <v>72</v>
      </c>
      <c r="O155">
        <v>0.81100000000000005</v>
      </c>
      <c r="P155" t="s">
        <v>37</v>
      </c>
      <c r="Q155" t="s">
        <v>103</v>
      </c>
      <c r="R155">
        <v>5</v>
      </c>
      <c r="S155">
        <v>0</v>
      </c>
      <c r="U155">
        <v>2.1</v>
      </c>
      <c r="V155" t="s">
        <v>159</v>
      </c>
      <c r="W155" t="s">
        <v>45</v>
      </c>
      <c r="X155">
        <v>0</v>
      </c>
      <c r="Y155" t="str">
        <f>IF(tblRides[[#This Row],[supply_demand_ratio]]&lt;0.8,"Below 0.8",IF(tblRides[[#This Row],[supply_demand_ratio]]&lt;1,"Between 0.8-1.0",IF(tblRides[[#This Row],[supply_demand_ratio]]&lt;=1.2,"Between 1.0-1.2","Above 1.2")))</f>
        <v>Between 0.8-1.0</v>
      </c>
    </row>
    <row r="156" spans="1:25" x14ac:dyDescent="0.3">
      <c r="A156" t="s">
        <v>205</v>
      </c>
      <c r="B156" s="1">
        <v>46024.460416666669</v>
      </c>
      <c r="C156" s="2">
        <v>46024</v>
      </c>
      <c r="D156">
        <v>11</v>
      </c>
      <c r="E156" t="s">
        <v>25</v>
      </c>
      <c r="F156" t="s">
        <v>26</v>
      </c>
      <c r="G156">
        <v>2.2000000000000002</v>
      </c>
      <c r="H156">
        <v>69.97</v>
      </c>
      <c r="I156">
        <v>69.67</v>
      </c>
      <c r="J156">
        <v>1</v>
      </c>
      <c r="K156">
        <v>2</v>
      </c>
      <c r="L156">
        <v>1</v>
      </c>
      <c r="M156">
        <v>130</v>
      </c>
      <c r="N156" t="s">
        <v>27</v>
      </c>
      <c r="O156">
        <v>0.93600000000000005</v>
      </c>
      <c r="P156" t="s">
        <v>28</v>
      </c>
      <c r="Q156" t="s">
        <v>29</v>
      </c>
      <c r="R156">
        <v>4.63</v>
      </c>
      <c r="S156">
        <v>29</v>
      </c>
      <c r="T156">
        <v>-0.3</v>
      </c>
      <c r="U156">
        <v>-1</v>
      </c>
      <c r="V156" t="s">
        <v>159</v>
      </c>
      <c r="W156" t="s">
        <v>31</v>
      </c>
      <c r="X156">
        <v>1</v>
      </c>
      <c r="Y156" t="str">
        <f>IF(tblRides[[#This Row],[supply_demand_ratio]]&lt;0.8,"Below 0.8",IF(tblRides[[#This Row],[supply_demand_ratio]]&lt;1,"Between 0.8-1.0",IF(tblRides[[#This Row],[supply_demand_ratio]]&lt;=1.2,"Between 1.0-1.2","Above 1.2")))</f>
        <v>Between 0.8-1.0</v>
      </c>
    </row>
    <row r="157" spans="1:25" x14ac:dyDescent="0.3">
      <c r="A157" t="s">
        <v>206</v>
      </c>
      <c r="B157" s="1">
        <v>46024.461805555555</v>
      </c>
      <c r="C157" s="2">
        <v>46024</v>
      </c>
      <c r="D157">
        <v>11</v>
      </c>
      <c r="E157" t="s">
        <v>25</v>
      </c>
      <c r="F157" t="s">
        <v>26</v>
      </c>
      <c r="G157">
        <v>5.5</v>
      </c>
      <c r="H157">
        <v>138.4</v>
      </c>
      <c r="I157">
        <v>136.9</v>
      </c>
      <c r="J157">
        <v>1.1000000000000001</v>
      </c>
      <c r="K157">
        <v>7.8</v>
      </c>
      <c r="L157">
        <v>9.6</v>
      </c>
      <c r="M157">
        <v>129</v>
      </c>
      <c r="N157" t="s">
        <v>27</v>
      </c>
      <c r="O157">
        <v>1.048</v>
      </c>
      <c r="P157" t="s">
        <v>28</v>
      </c>
      <c r="Q157" t="s">
        <v>29</v>
      </c>
      <c r="R157">
        <v>4.8499999999999996</v>
      </c>
      <c r="S157">
        <v>13</v>
      </c>
      <c r="T157">
        <v>-1.5</v>
      </c>
      <c r="U157">
        <v>1.8</v>
      </c>
      <c r="V157" t="s">
        <v>159</v>
      </c>
      <c r="W157" t="s">
        <v>45</v>
      </c>
      <c r="X157">
        <v>1</v>
      </c>
      <c r="Y157" t="str">
        <f>IF(tblRides[[#This Row],[supply_demand_ratio]]&lt;0.8,"Below 0.8",IF(tblRides[[#This Row],[supply_demand_ratio]]&lt;1,"Between 0.8-1.0",IF(tblRides[[#This Row],[supply_demand_ratio]]&lt;=1.2,"Between 1.0-1.2","Above 1.2")))</f>
        <v>Between 1.0-1.2</v>
      </c>
    </row>
    <row r="158" spans="1:25" x14ac:dyDescent="0.3">
      <c r="A158" t="s">
        <v>207</v>
      </c>
      <c r="B158" s="1">
        <v>46024.462500000001</v>
      </c>
      <c r="C158" s="2">
        <v>46024</v>
      </c>
      <c r="D158">
        <v>11</v>
      </c>
      <c r="E158" t="s">
        <v>43</v>
      </c>
      <c r="F158" t="s">
        <v>26</v>
      </c>
      <c r="G158">
        <v>10.8</v>
      </c>
      <c r="H158">
        <v>223.93</v>
      </c>
      <c r="I158">
        <v>225.52</v>
      </c>
      <c r="J158">
        <v>1</v>
      </c>
      <c r="K158">
        <v>6.2</v>
      </c>
      <c r="L158">
        <v>9.5</v>
      </c>
      <c r="M158">
        <v>71</v>
      </c>
      <c r="N158" t="s">
        <v>41</v>
      </c>
      <c r="O158">
        <v>1.746</v>
      </c>
      <c r="P158" t="s">
        <v>28</v>
      </c>
      <c r="Q158" t="s">
        <v>29</v>
      </c>
      <c r="R158">
        <v>4.79</v>
      </c>
      <c r="S158">
        <v>8</v>
      </c>
      <c r="T158">
        <v>1.59</v>
      </c>
      <c r="U158">
        <v>3.3</v>
      </c>
      <c r="V158" t="s">
        <v>159</v>
      </c>
      <c r="W158" t="s">
        <v>45</v>
      </c>
      <c r="X158">
        <v>1</v>
      </c>
      <c r="Y158" t="str">
        <f>IF(tblRides[[#This Row],[supply_demand_ratio]]&lt;0.8,"Below 0.8",IF(tblRides[[#This Row],[supply_demand_ratio]]&lt;1,"Between 0.8-1.0",IF(tblRides[[#This Row],[supply_demand_ratio]]&lt;=1.2,"Between 1.0-1.2","Above 1.2")))</f>
        <v>Above 1.2</v>
      </c>
    </row>
    <row r="159" spans="1:25" x14ac:dyDescent="0.3">
      <c r="A159" t="s">
        <v>208</v>
      </c>
      <c r="B159" s="1">
        <v>46024.48333333333</v>
      </c>
      <c r="C159" s="2">
        <v>46024</v>
      </c>
      <c r="D159">
        <v>11</v>
      </c>
      <c r="E159" t="s">
        <v>33</v>
      </c>
      <c r="F159" t="s">
        <v>26</v>
      </c>
      <c r="G159">
        <v>15.3</v>
      </c>
      <c r="H159">
        <v>232.78</v>
      </c>
      <c r="I159">
        <v>222.13</v>
      </c>
      <c r="J159">
        <v>1</v>
      </c>
      <c r="K159">
        <v>6.1</v>
      </c>
      <c r="L159">
        <v>8.9</v>
      </c>
      <c r="M159">
        <v>98</v>
      </c>
      <c r="N159" t="s">
        <v>41</v>
      </c>
      <c r="O159">
        <v>1.274</v>
      </c>
      <c r="P159" t="s">
        <v>28</v>
      </c>
      <c r="Q159" t="s">
        <v>29</v>
      </c>
      <c r="R159">
        <v>4.96</v>
      </c>
      <c r="S159">
        <v>3</v>
      </c>
      <c r="T159">
        <v>-10.65</v>
      </c>
      <c r="U159">
        <v>2.8</v>
      </c>
      <c r="V159" t="s">
        <v>159</v>
      </c>
      <c r="W159" t="s">
        <v>45</v>
      </c>
      <c r="X159">
        <v>1</v>
      </c>
      <c r="Y159" t="str">
        <f>IF(tblRides[[#This Row],[supply_demand_ratio]]&lt;0.8,"Below 0.8",IF(tblRides[[#This Row],[supply_demand_ratio]]&lt;1,"Between 0.8-1.0",IF(tblRides[[#This Row],[supply_demand_ratio]]&lt;=1.2,"Between 1.0-1.2","Above 1.2")))</f>
        <v>Above 1.2</v>
      </c>
    </row>
    <row r="160" spans="1:25" x14ac:dyDescent="0.3">
      <c r="A160" t="s">
        <v>209</v>
      </c>
      <c r="B160" s="1">
        <v>46024.484027777777</v>
      </c>
      <c r="C160" s="2">
        <v>46024</v>
      </c>
      <c r="D160">
        <v>11</v>
      </c>
      <c r="E160" t="s">
        <v>43</v>
      </c>
      <c r="F160" t="s">
        <v>26</v>
      </c>
      <c r="G160">
        <v>5</v>
      </c>
      <c r="H160">
        <v>108.15</v>
      </c>
      <c r="I160">
        <v>104.55</v>
      </c>
      <c r="J160">
        <v>1</v>
      </c>
      <c r="K160">
        <v>2.9</v>
      </c>
      <c r="L160">
        <v>3.8</v>
      </c>
      <c r="M160">
        <v>60</v>
      </c>
      <c r="N160" t="s">
        <v>41</v>
      </c>
      <c r="O160">
        <v>2.1509999999999998</v>
      </c>
      <c r="P160" t="s">
        <v>28</v>
      </c>
      <c r="Q160" t="s">
        <v>29</v>
      </c>
      <c r="R160">
        <v>5</v>
      </c>
      <c r="S160">
        <v>2</v>
      </c>
      <c r="T160">
        <v>-3.6</v>
      </c>
      <c r="U160">
        <v>0.9</v>
      </c>
      <c r="V160" t="s">
        <v>159</v>
      </c>
      <c r="W160" t="s">
        <v>31</v>
      </c>
      <c r="X160">
        <v>1</v>
      </c>
      <c r="Y160" t="str">
        <f>IF(tblRides[[#This Row],[supply_demand_ratio]]&lt;0.8,"Below 0.8",IF(tblRides[[#This Row],[supply_demand_ratio]]&lt;1,"Between 0.8-1.0",IF(tblRides[[#This Row],[supply_demand_ratio]]&lt;=1.2,"Between 1.0-1.2","Above 1.2")))</f>
        <v>Above 1.2</v>
      </c>
    </row>
    <row r="161" spans="1:25" x14ac:dyDescent="0.3">
      <c r="A161" t="s">
        <v>210</v>
      </c>
      <c r="B161" s="1">
        <v>46024.491666666669</v>
      </c>
      <c r="C161" s="2">
        <v>46024</v>
      </c>
      <c r="D161">
        <v>11</v>
      </c>
      <c r="E161" t="s">
        <v>43</v>
      </c>
      <c r="F161" t="s">
        <v>34</v>
      </c>
      <c r="G161">
        <v>3.2</v>
      </c>
      <c r="H161">
        <v>86.04</v>
      </c>
      <c r="I161">
        <v>82.71</v>
      </c>
      <c r="J161">
        <v>1</v>
      </c>
      <c r="K161">
        <v>2.6</v>
      </c>
      <c r="L161">
        <v>7</v>
      </c>
      <c r="M161">
        <v>57</v>
      </c>
      <c r="N161" t="s">
        <v>41</v>
      </c>
      <c r="O161">
        <v>1.075</v>
      </c>
      <c r="P161" t="s">
        <v>28</v>
      </c>
      <c r="Q161" t="s">
        <v>29</v>
      </c>
      <c r="R161">
        <v>5</v>
      </c>
      <c r="S161">
        <v>0</v>
      </c>
      <c r="T161">
        <v>-3.33</v>
      </c>
      <c r="U161">
        <v>4.4000000000000004</v>
      </c>
      <c r="V161" t="s">
        <v>159</v>
      </c>
      <c r="W161" t="s">
        <v>31</v>
      </c>
      <c r="X161">
        <v>1</v>
      </c>
      <c r="Y161" t="str">
        <f>IF(tblRides[[#This Row],[supply_demand_ratio]]&lt;0.8,"Below 0.8",IF(tblRides[[#This Row],[supply_demand_ratio]]&lt;1,"Between 0.8-1.0",IF(tblRides[[#This Row],[supply_demand_ratio]]&lt;=1.2,"Between 1.0-1.2","Above 1.2")))</f>
        <v>Between 1.0-1.2</v>
      </c>
    </row>
    <row r="162" spans="1:25" x14ac:dyDescent="0.3">
      <c r="A162" t="s">
        <v>211</v>
      </c>
      <c r="B162" s="1">
        <v>46024.511111111111</v>
      </c>
      <c r="C162" s="2">
        <v>46024</v>
      </c>
      <c r="D162">
        <v>12</v>
      </c>
      <c r="E162" t="s">
        <v>62</v>
      </c>
      <c r="F162" t="s">
        <v>34</v>
      </c>
      <c r="G162">
        <v>2.6</v>
      </c>
      <c r="H162">
        <v>79.010000000000005</v>
      </c>
      <c r="J162">
        <v>1.1000000000000001</v>
      </c>
      <c r="K162">
        <v>2.8</v>
      </c>
      <c r="L162">
        <v>6.3</v>
      </c>
      <c r="M162">
        <v>54</v>
      </c>
      <c r="N162" t="s">
        <v>41</v>
      </c>
      <c r="O162">
        <v>1.946</v>
      </c>
      <c r="P162" t="s">
        <v>58</v>
      </c>
      <c r="Q162" t="s">
        <v>74</v>
      </c>
      <c r="R162">
        <v>4.8899999999999997</v>
      </c>
      <c r="S162">
        <v>0</v>
      </c>
      <c r="U162">
        <v>3.5</v>
      </c>
      <c r="V162" t="s">
        <v>159</v>
      </c>
      <c r="W162" t="s">
        <v>31</v>
      </c>
      <c r="X162">
        <v>0</v>
      </c>
      <c r="Y162" t="str">
        <f>IF(tblRides[[#This Row],[supply_demand_ratio]]&lt;0.8,"Below 0.8",IF(tblRides[[#This Row],[supply_demand_ratio]]&lt;1,"Between 0.8-1.0",IF(tblRides[[#This Row],[supply_demand_ratio]]&lt;=1.2,"Between 1.0-1.2","Above 1.2")))</f>
        <v>Above 1.2</v>
      </c>
    </row>
    <row r="163" spans="1:25" x14ac:dyDescent="0.3">
      <c r="A163" t="s">
        <v>212</v>
      </c>
      <c r="B163" s="1">
        <v>46024.513888888891</v>
      </c>
      <c r="C163" s="2">
        <v>46024</v>
      </c>
      <c r="D163">
        <v>12</v>
      </c>
      <c r="E163" t="s">
        <v>62</v>
      </c>
      <c r="F163" t="s">
        <v>34</v>
      </c>
      <c r="G163">
        <v>10.3</v>
      </c>
      <c r="H163">
        <v>170.98</v>
      </c>
      <c r="I163">
        <v>171.86</v>
      </c>
      <c r="J163">
        <v>1</v>
      </c>
      <c r="K163">
        <v>3.3</v>
      </c>
      <c r="L163">
        <v>2</v>
      </c>
      <c r="M163">
        <v>63</v>
      </c>
      <c r="N163" t="s">
        <v>41</v>
      </c>
      <c r="O163">
        <v>1.591</v>
      </c>
      <c r="P163" t="s">
        <v>28</v>
      </c>
      <c r="Q163" t="s">
        <v>29</v>
      </c>
      <c r="R163">
        <v>4.71</v>
      </c>
      <c r="S163">
        <v>0</v>
      </c>
      <c r="T163">
        <v>0.88</v>
      </c>
      <c r="U163">
        <v>-1.3</v>
      </c>
      <c r="V163" t="s">
        <v>159</v>
      </c>
      <c r="W163" t="s">
        <v>31</v>
      </c>
      <c r="X163">
        <v>1</v>
      </c>
      <c r="Y163" t="str">
        <f>IF(tblRides[[#This Row],[supply_demand_ratio]]&lt;0.8,"Below 0.8",IF(tblRides[[#This Row],[supply_demand_ratio]]&lt;1,"Between 0.8-1.0",IF(tblRides[[#This Row],[supply_demand_ratio]]&lt;=1.2,"Between 1.0-1.2","Above 1.2")))</f>
        <v>Above 1.2</v>
      </c>
    </row>
    <row r="164" spans="1:25" x14ac:dyDescent="0.3">
      <c r="A164" t="s">
        <v>213</v>
      </c>
      <c r="B164" s="1">
        <v>46024.51458333333</v>
      </c>
      <c r="C164" s="2">
        <v>46024</v>
      </c>
      <c r="D164">
        <v>12</v>
      </c>
      <c r="E164" t="s">
        <v>25</v>
      </c>
      <c r="F164" t="s">
        <v>26</v>
      </c>
      <c r="G164">
        <v>2.6</v>
      </c>
      <c r="H164">
        <v>93.62</v>
      </c>
      <c r="J164">
        <v>1.2</v>
      </c>
      <c r="K164">
        <v>7.6</v>
      </c>
      <c r="L164">
        <v>9</v>
      </c>
      <c r="M164">
        <v>97</v>
      </c>
      <c r="N164" t="s">
        <v>27</v>
      </c>
      <c r="O164">
        <v>0.83799999999999997</v>
      </c>
      <c r="P164" t="s">
        <v>37</v>
      </c>
      <c r="Q164" t="s">
        <v>103</v>
      </c>
      <c r="R164">
        <v>4.76</v>
      </c>
      <c r="S164">
        <v>41</v>
      </c>
      <c r="U164">
        <v>1.4</v>
      </c>
      <c r="V164" t="s">
        <v>159</v>
      </c>
      <c r="W164" t="s">
        <v>45</v>
      </c>
      <c r="X164">
        <v>0</v>
      </c>
      <c r="Y164" t="str">
        <f>IF(tblRides[[#This Row],[supply_demand_ratio]]&lt;0.8,"Below 0.8",IF(tblRides[[#This Row],[supply_demand_ratio]]&lt;1,"Between 0.8-1.0",IF(tblRides[[#This Row],[supply_demand_ratio]]&lt;=1.2,"Between 1.0-1.2","Above 1.2")))</f>
        <v>Between 0.8-1.0</v>
      </c>
    </row>
    <row r="165" spans="1:25" x14ac:dyDescent="0.3">
      <c r="A165" t="s">
        <v>214</v>
      </c>
      <c r="B165" s="1">
        <v>46024.515277777777</v>
      </c>
      <c r="C165" s="2">
        <v>46024</v>
      </c>
      <c r="D165">
        <v>12</v>
      </c>
      <c r="E165" t="s">
        <v>43</v>
      </c>
      <c r="F165" t="s">
        <v>26</v>
      </c>
      <c r="G165">
        <v>4.4000000000000004</v>
      </c>
      <c r="H165">
        <v>101.51</v>
      </c>
      <c r="I165">
        <v>101.65</v>
      </c>
      <c r="J165">
        <v>1</v>
      </c>
      <c r="K165">
        <v>2</v>
      </c>
      <c r="L165">
        <v>5.8</v>
      </c>
      <c r="M165">
        <v>66</v>
      </c>
      <c r="N165" t="s">
        <v>41</v>
      </c>
      <c r="O165">
        <v>1.274</v>
      </c>
      <c r="P165" t="s">
        <v>28</v>
      </c>
      <c r="Q165" t="s">
        <v>29</v>
      </c>
      <c r="R165">
        <v>4.74</v>
      </c>
      <c r="S165">
        <v>4</v>
      </c>
      <c r="T165">
        <v>0.14000000000000001</v>
      </c>
      <c r="U165">
        <v>3.8</v>
      </c>
      <c r="V165" t="s">
        <v>159</v>
      </c>
      <c r="W165" t="s">
        <v>31</v>
      </c>
      <c r="X165">
        <v>1</v>
      </c>
      <c r="Y165" t="str">
        <f>IF(tblRides[[#This Row],[supply_demand_ratio]]&lt;0.8,"Below 0.8",IF(tblRides[[#This Row],[supply_demand_ratio]]&lt;1,"Between 0.8-1.0",IF(tblRides[[#This Row],[supply_demand_ratio]]&lt;=1.2,"Between 1.0-1.2","Above 1.2")))</f>
        <v>Above 1.2</v>
      </c>
    </row>
    <row r="166" spans="1:25" x14ac:dyDescent="0.3">
      <c r="A166" t="s">
        <v>215</v>
      </c>
      <c r="B166" s="1">
        <v>46024.556944444441</v>
      </c>
      <c r="C166" s="2">
        <v>46024</v>
      </c>
      <c r="D166">
        <v>13</v>
      </c>
      <c r="E166" t="s">
        <v>33</v>
      </c>
      <c r="F166" t="s">
        <v>26</v>
      </c>
      <c r="G166">
        <v>4.3</v>
      </c>
      <c r="H166">
        <v>100.44</v>
      </c>
      <c r="I166">
        <v>101.89</v>
      </c>
      <c r="J166">
        <v>1</v>
      </c>
      <c r="K166">
        <v>6.7</v>
      </c>
      <c r="L166">
        <v>12.4</v>
      </c>
      <c r="M166">
        <v>92</v>
      </c>
      <c r="N166" t="s">
        <v>41</v>
      </c>
      <c r="O166">
        <v>1.1850000000000001</v>
      </c>
      <c r="P166" t="s">
        <v>28</v>
      </c>
      <c r="Q166" t="s">
        <v>29</v>
      </c>
      <c r="R166">
        <v>4.66</v>
      </c>
      <c r="S166">
        <v>9</v>
      </c>
      <c r="T166">
        <v>1.45</v>
      </c>
      <c r="U166">
        <v>5.7</v>
      </c>
      <c r="V166" t="s">
        <v>159</v>
      </c>
      <c r="W166" t="s">
        <v>45</v>
      </c>
      <c r="X166">
        <v>1</v>
      </c>
      <c r="Y166" t="str">
        <f>IF(tblRides[[#This Row],[supply_demand_ratio]]&lt;0.8,"Below 0.8",IF(tblRides[[#This Row],[supply_demand_ratio]]&lt;1,"Between 0.8-1.0",IF(tblRides[[#This Row],[supply_demand_ratio]]&lt;=1.2,"Between 1.0-1.2","Above 1.2")))</f>
        <v>Between 1.0-1.2</v>
      </c>
    </row>
    <row r="167" spans="1:25" x14ac:dyDescent="0.3">
      <c r="A167" t="s">
        <v>216</v>
      </c>
      <c r="B167" s="1">
        <v>46024.559027777781</v>
      </c>
      <c r="C167" s="2">
        <v>46024</v>
      </c>
      <c r="D167">
        <v>13</v>
      </c>
      <c r="E167" t="s">
        <v>36</v>
      </c>
      <c r="F167" t="s">
        <v>34</v>
      </c>
      <c r="G167">
        <v>8.5</v>
      </c>
      <c r="H167">
        <v>224.99</v>
      </c>
      <c r="I167">
        <v>221.67</v>
      </c>
      <c r="J167">
        <v>1.2</v>
      </c>
      <c r="K167">
        <v>3.6</v>
      </c>
      <c r="L167">
        <v>2.6</v>
      </c>
      <c r="M167">
        <v>125</v>
      </c>
      <c r="N167" t="s">
        <v>27</v>
      </c>
      <c r="O167">
        <v>1.175</v>
      </c>
      <c r="P167" t="s">
        <v>28</v>
      </c>
      <c r="Q167" t="s">
        <v>29</v>
      </c>
      <c r="R167">
        <v>4.5</v>
      </c>
      <c r="S167">
        <v>0</v>
      </c>
      <c r="T167">
        <v>-3.32</v>
      </c>
      <c r="U167">
        <v>-1</v>
      </c>
      <c r="V167" t="s">
        <v>159</v>
      </c>
      <c r="W167" t="s">
        <v>31</v>
      </c>
      <c r="X167">
        <v>1</v>
      </c>
      <c r="Y167" t="str">
        <f>IF(tblRides[[#This Row],[supply_demand_ratio]]&lt;0.8,"Below 0.8",IF(tblRides[[#This Row],[supply_demand_ratio]]&lt;1,"Between 0.8-1.0",IF(tblRides[[#This Row],[supply_demand_ratio]]&lt;=1.2,"Between 1.0-1.2","Above 1.2")))</f>
        <v>Between 1.0-1.2</v>
      </c>
    </row>
    <row r="168" spans="1:25" x14ac:dyDescent="0.3">
      <c r="A168" t="s">
        <v>217</v>
      </c>
      <c r="B168" s="1">
        <v>46024.589583333334</v>
      </c>
      <c r="C168" s="2">
        <v>46024</v>
      </c>
      <c r="D168">
        <v>14</v>
      </c>
      <c r="E168" t="s">
        <v>43</v>
      </c>
      <c r="F168" t="s">
        <v>34</v>
      </c>
      <c r="G168">
        <v>6.7</v>
      </c>
      <c r="H168">
        <v>153.97</v>
      </c>
      <c r="J168">
        <v>1</v>
      </c>
      <c r="K168">
        <v>6.3</v>
      </c>
      <c r="L168">
        <v>4.5</v>
      </c>
      <c r="M168">
        <v>65</v>
      </c>
      <c r="N168" t="s">
        <v>41</v>
      </c>
      <c r="O168">
        <v>1.9490000000000001</v>
      </c>
      <c r="P168" t="s">
        <v>37</v>
      </c>
      <c r="Q168" t="s">
        <v>38</v>
      </c>
      <c r="R168">
        <v>4.32</v>
      </c>
      <c r="S168">
        <v>0</v>
      </c>
      <c r="U168">
        <v>-1.8</v>
      </c>
      <c r="V168" t="s">
        <v>159</v>
      </c>
      <c r="W168" t="s">
        <v>45</v>
      </c>
      <c r="X168">
        <v>0</v>
      </c>
      <c r="Y168" t="str">
        <f>IF(tblRides[[#This Row],[supply_demand_ratio]]&lt;0.8,"Below 0.8",IF(tblRides[[#This Row],[supply_demand_ratio]]&lt;1,"Between 0.8-1.0",IF(tblRides[[#This Row],[supply_demand_ratio]]&lt;=1.2,"Between 1.0-1.2","Above 1.2")))</f>
        <v>Above 1.2</v>
      </c>
    </row>
    <row r="169" spans="1:25" x14ac:dyDescent="0.3">
      <c r="A169" t="s">
        <v>218</v>
      </c>
      <c r="B169" s="1">
        <v>46024.59375</v>
      </c>
      <c r="C169" s="2">
        <v>46024</v>
      </c>
      <c r="D169">
        <v>14</v>
      </c>
      <c r="E169" t="s">
        <v>36</v>
      </c>
      <c r="F169" t="s">
        <v>26</v>
      </c>
      <c r="G169">
        <v>17.7</v>
      </c>
      <c r="H169">
        <v>316.3</v>
      </c>
      <c r="I169">
        <v>320.60000000000002</v>
      </c>
      <c r="J169">
        <v>1</v>
      </c>
      <c r="K169">
        <v>4.8</v>
      </c>
      <c r="L169">
        <v>2.5</v>
      </c>
      <c r="M169">
        <v>107</v>
      </c>
      <c r="N169" t="s">
        <v>41</v>
      </c>
      <c r="O169">
        <v>1.431</v>
      </c>
      <c r="P169" t="s">
        <v>28</v>
      </c>
      <c r="Q169" t="s">
        <v>29</v>
      </c>
      <c r="R169">
        <v>4.41</v>
      </c>
      <c r="S169">
        <v>32</v>
      </c>
      <c r="T169">
        <v>4.3</v>
      </c>
      <c r="U169">
        <v>-2.2999999999999998</v>
      </c>
      <c r="V169" t="s">
        <v>159</v>
      </c>
      <c r="W169" t="s">
        <v>31</v>
      </c>
      <c r="X169">
        <v>1</v>
      </c>
      <c r="Y169" t="str">
        <f>IF(tblRides[[#This Row],[supply_demand_ratio]]&lt;0.8,"Below 0.8",IF(tblRides[[#This Row],[supply_demand_ratio]]&lt;1,"Between 0.8-1.0",IF(tblRides[[#This Row],[supply_demand_ratio]]&lt;=1.2,"Between 1.0-1.2","Above 1.2")))</f>
        <v>Above 1.2</v>
      </c>
    </row>
    <row r="170" spans="1:25" x14ac:dyDescent="0.3">
      <c r="A170" t="s">
        <v>219</v>
      </c>
      <c r="B170" s="1">
        <v>46024.604861111111</v>
      </c>
      <c r="C170" s="2">
        <v>46024</v>
      </c>
      <c r="D170">
        <v>14</v>
      </c>
      <c r="E170" t="s">
        <v>25</v>
      </c>
      <c r="F170" t="s">
        <v>34</v>
      </c>
      <c r="G170">
        <v>6.5</v>
      </c>
      <c r="H170">
        <v>125.02</v>
      </c>
      <c r="J170">
        <v>1</v>
      </c>
      <c r="K170">
        <v>5.4</v>
      </c>
      <c r="L170">
        <v>2.4</v>
      </c>
      <c r="M170">
        <v>136</v>
      </c>
      <c r="N170" t="s">
        <v>27</v>
      </c>
      <c r="O170">
        <v>1.194</v>
      </c>
      <c r="P170" t="s">
        <v>58</v>
      </c>
      <c r="Q170" t="s">
        <v>108</v>
      </c>
      <c r="R170">
        <v>4.67</v>
      </c>
      <c r="S170">
        <v>0</v>
      </c>
      <c r="U170">
        <v>-3</v>
      </c>
      <c r="V170" t="s">
        <v>159</v>
      </c>
      <c r="W170" t="s">
        <v>45</v>
      </c>
      <c r="X170">
        <v>0</v>
      </c>
      <c r="Y170" t="str">
        <f>IF(tblRides[[#This Row],[supply_demand_ratio]]&lt;0.8,"Below 0.8",IF(tblRides[[#This Row],[supply_demand_ratio]]&lt;1,"Between 0.8-1.0",IF(tblRides[[#This Row],[supply_demand_ratio]]&lt;=1.2,"Between 1.0-1.2","Above 1.2")))</f>
        <v>Between 1.0-1.2</v>
      </c>
    </row>
    <row r="171" spans="1:25" x14ac:dyDescent="0.3">
      <c r="A171" t="s">
        <v>220</v>
      </c>
      <c r="B171" s="1">
        <v>46024.606944444444</v>
      </c>
      <c r="C171" s="2">
        <v>46024</v>
      </c>
      <c r="D171">
        <v>14</v>
      </c>
      <c r="E171" t="s">
        <v>43</v>
      </c>
      <c r="F171" t="s">
        <v>26</v>
      </c>
      <c r="G171">
        <v>10.5</v>
      </c>
      <c r="H171">
        <v>173.37</v>
      </c>
      <c r="I171">
        <v>176.37</v>
      </c>
      <c r="J171">
        <v>1</v>
      </c>
      <c r="K171">
        <v>6</v>
      </c>
      <c r="L171">
        <v>6.9</v>
      </c>
      <c r="M171">
        <v>65</v>
      </c>
      <c r="N171" t="s">
        <v>41</v>
      </c>
      <c r="O171">
        <v>2.2000000000000002</v>
      </c>
      <c r="P171" t="s">
        <v>28</v>
      </c>
      <c r="Q171" t="s">
        <v>29</v>
      </c>
      <c r="R171">
        <v>4.72</v>
      </c>
      <c r="S171">
        <v>17</v>
      </c>
      <c r="T171">
        <v>3</v>
      </c>
      <c r="U171">
        <v>0.9</v>
      </c>
      <c r="V171" t="s">
        <v>159</v>
      </c>
      <c r="W171" t="s">
        <v>45</v>
      </c>
      <c r="X171">
        <v>1</v>
      </c>
      <c r="Y171" t="str">
        <f>IF(tblRides[[#This Row],[supply_demand_ratio]]&lt;0.8,"Below 0.8",IF(tblRides[[#This Row],[supply_demand_ratio]]&lt;1,"Between 0.8-1.0",IF(tblRides[[#This Row],[supply_demand_ratio]]&lt;=1.2,"Between 1.0-1.2","Above 1.2")))</f>
        <v>Above 1.2</v>
      </c>
    </row>
    <row r="172" spans="1:25" x14ac:dyDescent="0.3">
      <c r="A172" t="s">
        <v>221</v>
      </c>
      <c r="B172" s="1">
        <v>46024.607638888891</v>
      </c>
      <c r="C172" s="2">
        <v>46024</v>
      </c>
      <c r="D172">
        <v>14</v>
      </c>
      <c r="E172" t="s">
        <v>36</v>
      </c>
      <c r="F172" t="s">
        <v>26</v>
      </c>
      <c r="G172">
        <v>3.6</v>
      </c>
      <c r="H172">
        <v>106.25</v>
      </c>
      <c r="I172">
        <v>110.57</v>
      </c>
      <c r="J172">
        <v>1.1000000000000001</v>
      </c>
      <c r="K172">
        <v>3.8</v>
      </c>
      <c r="L172">
        <v>2.7</v>
      </c>
      <c r="M172">
        <v>108</v>
      </c>
      <c r="N172" t="s">
        <v>41</v>
      </c>
      <c r="O172">
        <v>1.244</v>
      </c>
      <c r="P172" t="s">
        <v>28</v>
      </c>
      <c r="Q172" t="s">
        <v>29</v>
      </c>
      <c r="R172">
        <v>4.8099999999999996</v>
      </c>
      <c r="S172">
        <v>31</v>
      </c>
      <c r="T172">
        <v>4.32</v>
      </c>
      <c r="U172">
        <v>-1.1000000000000001</v>
      </c>
      <c r="V172" t="s">
        <v>159</v>
      </c>
      <c r="W172" t="s">
        <v>31</v>
      </c>
      <c r="X172">
        <v>1</v>
      </c>
      <c r="Y172" t="str">
        <f>IF(tblRides[[#This Row],[supply_demand_ratio]]&lt;0.8,"Below 0.8",IF(tblRides[[#This Row],[supply_demand_ratio]]&lt;1,"Between 0.8-1.0",IF(tblRides[[#This Row],[supply_demand_ratio]]&lt;=1.2,"Between 1.0-1.2","Above 1.2")))</f>
        <v>Above 1.2</v>
      </c>
    </row>
    <row r="173" spans="1:25" x14ac:dyDescent="0.3">
      <c r="A173" t="s">
        <v>222</v>
      </c>
      <c r="B173" s="1">
        <v>46024.60833333333</v>
      </c>
      <c r="C173" s="2">
        <v>46024</v>
      </c>
      <c r="D173">
        <v>14</v>
      </c>
      <c r="E173" t="s">
        <v>33</v>
      </c>
      <c r="F173" t="s">
        <v>26</v>
      </c>
      <c r="G173">
        <v>6.6</v>
      </c>
      <c r="H173">
        <v>144.55000000000001</v>
      </c>
      <c r="I173">
        <v>145.59</v>
      </c>
      <c r="J173">
        <v>1</v>
      </c>
      <c r="K173">
        <v>2</v>
      </c>
      <c r="L173">
        <v>4.5999999999999996</v>
      </c>
      <c r="M173">
        <v>88</v>
      </c>
      <c r="N173" t="s">
        <v>41</v>
      </c>
      <c r="O173">
        <v>1.5429999999999999</v>
      </c>
      <c r="P173" t="s">
        <v>28</v>
      </c>
      <c r="Q173" t="s">
        <v>29</v>
      </c>
      <c r="R173">
        <v>4.74</v>
      </c>
      <c r="S173">
        <v>4</v>
      </c>
      <c r="T173">
        <v>1.04</v>
      </c>
      <c r="U173">
        <v>2.6</v>
      </c>
      <c r="V173" t="s">
        <v>159</v>
      </c>
      <c r="W173" t="s">
        <v>31</v>
      </c>
      <c r="X173">
        <v>1</v>
      </c>
      <c r="Y173" t="str">
        <f>IF(tblRides[[#This Row],[supply_demand_ratio]]&lt;0.8,"Below 0.8",IF(tblRides[[#This Row],[supply_demand_ratio]]&lt;1,"Between 0.8-1.0",IF(tblRides[[#This Row],[supply_demand_ratio]]&lt;=1.2,"Between 1.0-1.2","Above 1.2")))</f>
        <v>Above 1.2</v>
      </c>
    </row>
    <row r="174" spans="1:25" x14ac:dyDescent="0.3">
      <c r="A174" t="s">
        <v>223</v>
      </c>
      <c r="B174" s="1">
        <v>46024.615972222222</v>
      </c>
      <c r="C174" s="2">
        <v>46024</v>
      </c>
      <c r="D174">
        <v>14</v>
      </c>
      <c r="E174" t="s">
        <v>36</v>
      </c>
      <c r="F174" t="s">
        <v>26</v>
      </c>
      <c r="G174">
        <v>10.9</v>
      </c>
      <c r="H174">
        <v>203.56</v>
      </c>
      <c r="I174">
        <v>213.93</v>
      </c>
      <c r="J174">
        <v>1.1000000000000001</v>
      </c>
      <c r="K174">
        <v>2.1</v>
      </c>
      <c r="L174">
        <v>1.1000000000000001</v>
      </c>
      <c r="M174">
        <v>114</v>
      </c>
      <c r="N174" t="s">
        <v>41</v>
      </c>
      <c r="O174">
        <v>1.4019999999999999</v>
      </c>
      <c r="P174" t="s">
        <v>28</v>
      </c>
      <c r="Q174" t="s">
        <v>29</v>
      </c>
      <c r="R174">
        <v>4.88</v>
      </c>
      <c r="S174">
        <v>12</v>
      </c>
      <c r="T174">
        <v>10.37</v>
      </c>
      <c r="U174">
        <v>-1</v>
      </c>
      <c r="V174" t="s">
        <v>159</v>
      </c>
      <c r="W174" t="s">
        <v>31</v>
      </c>
      <c r="X174">
        <v>1</v>
      </c>
      <c r="Y174" t="str">
        <f>IF(tblRides[[#This Row],[supply_demand_ratio]]&lt;0.8,"Below 0.8",IF(tblRides[[#This Row],[supply_demand_ratio]]&lt;1,"Between 0.8-1.0",IF(tblRides[[#This Row],[supply_demand_ratio]]&lt;=1.2,"Between 1.0-1.2","Above 1.2")))</f>
        <v>Above 1.2</v>
      </c>
    </row>
    <row r="175" spans="1:25" x14ac:dyDescent="0.3">
      <c r="A175" t="s">
        <v>224</v>
      </c>
      <c r="B175" s="1">
        <v>46024.634027777778</v>
      </c>
      <c r="C175" s="2">
        <v>46024</v>
      </c>
      <c r="D175">
        <v>15</v>
      </c>
      <c r="E175" t="s">
        <v>25</v>
      </c>
      <c r="F175" t="s">
        <v>26</v>
      </c>
      <c r="G175">
        <v>10</v>
      </c>
      <c r="H175">
        <v>232.33</v>
      </c>
      <c r="I175">
        <v>231.5</v>
      </c>
      <c r="J175">
        <v>1.1000000000000001</v>
      </c>
      <c r="K175">
        <v>7</v>
      </c>
      <c r="L175">
        <v>4.5</v>
      </c>
      <c r="M175">
        <v>113</v>
      </c>
      <c r="N175" t="s">
        <v>27</v>
      </c>
      <c r="O175">
        <v>0.89100000000000001</v>
      </c>
      <c r="P175" t="s">
        <v>28</v>
      </c>
      <c r="Q175" t="s">
        <v>29</v>
      </c>
      <c r="R175">
        <v>4.7</v>
      </c>
      <c r="S175">
        <v>36</v>
      </c>
      <c r="T175">
        <v>-0.83</v>
      </c>
      <c r="U175">
        <v>-2.5</v>
      </c>
      <c r="V175" t="s">
        <v>159</v>
      </c>
      <c r="W175" t="s">
        <v>45</v>
      </c>
      <c r="X175">
        <v>1</v>
      </c>
      <c r="Y175" t="str">
        <f>IF(tblRides[[#This Row],[supply_demand_ratio]]&lt;0.8,"Below 0.8",IF(tblRides[[#This Row],[supply_demand_ratio]]&lt;1,"Between 0.8-1.0",IF(tblRides[[#This Row],[supply_demand_ratio]]&lt;=1.2,"Between 1.0-1.2","Above 1.2")))</f>
        <v>Between 0.8-1.0</v>
      </c>
    </row>
    <row r="176" spans="1:25" x14ac:dyDescent="0.3">
      <c r="A176" t="s">
        <v>225</v>
      </c>
      <c r="B176" s="1">
        <v>46024.640277777777</v>
      </c>
      <c r="C176" s="2">
        <v>46024</v>
      </c>
      <c r="D176">
        <v>15</v>
      </c>
      <c r="E176" t="s">
        <v>25</v>
      </c>
      <c r="F176" t="s">
        <v>34</v>
      </c>
      <c r="G176">
        <v>1.7</v>
      </c>
      <c r="H176">
        <v>76.31</v>
      </c>
      <c r="I176">
        <v>79.27</v>
      </c>
      <c r="J176">
        <v>1.1000000000000001</v>
      </c>
      <c r="K176">
        <v>8.1999999999999993</v>
      </c>
      <c r="L176">
        <v>12</v>
      </c>
      <c r="M176">
        <v>113</v>
      </c>
      <c r="N176" t="s">
        <v>27</v>
      </c>
      <c r="O176">
        <v>0.89900000000000002</v>
      </c>
      <c r="P176" t="s">
        <v>28</v>
      </c>
      <c r="Q176" t="s">
        <v>29</v>
      </c>
      <c r="R176">
        <v>4.93</v>
      </c>
      <c r="S176">
        <v>0</v>
      </c>
      <c r="T176">
        <v>2.96</v>
      </c>
      <c r="U176">
        <v>3.8</v>
      </c>
      <c r="V176" t="s">
        <v>159</v>
      </c>
      <c r="W176" t="s">
        <v>45</v>
      </c>
      <c r="X176">
        <v>1</v>
      </c>
      <c r="Y176" t="str">
        <f>IF(tblRides[[#This Row],[supply_demand_ratio]]&lt;0.8,"Below 0.8",IF(tblRides[[#This Row],[supply_demand_ratio]]&lt;1,"Between 0.8-1.0",IF(tblRides[[#This Row],[supply_demand_ratio]]&lt;=1.2,"Between 1.0-1.2","Above 1.2")))</f>
        <v>Between 0.8-1.0</v>
      </c>
    </row>
    <row r="177" spans="1:25" x14ac:dyDescent="0.3">
      <c r="A177" t="s">
        <v>226</v>
      </c>
      <c r="B177" s="1">
        <v>46024.65902777778</v>
      </c>
      <c r="C177" s="2">
        <v>46024</v>
      </c>
      <c r="D177">
        <v>15</v>
      </c>
      <c r="E177" t="s">
        <v>25</v>
      </c>
      <c r="F177" t="s">
        <v>26</v>
      </c>
      <c r="G177">
        <v>2.2999999999999998</v>
      </c>
      <c r="H177">
        <v>73.069999999999993</v>
      </c>
      <c r="I177">
        <v>71.02</v>
      </c>
      <c r="J177">
        <v>1</v>
      </c>
      <c r="K177">
        <v>2.7</v>
      </c>
      <c r="L177">
        <v>3.4</v>
      </c>
      <c r="M177">
        <v>133</v>
      </c>
      <c r="N177" t="s">
        <v>27</v>
      </c>
      <c r="O177">
        <v>1.161</v>
      </c>
      <c r="P177" t="s">
        <v>28</v>
      </c>
      <c r="Q177" t="s">
        <v>29</v>
      </c>
      <c r="R177">
        <v>4.84</v>
      </c>
      <c r="S177">
        <v>16</v>
      </c>
      <c r="T177">
        <v>-2.0499999999999998</v>
      </c>
      <c r="U177">
        <v>0.7</v>
      </c>
      <c r="V177" t="s">
        <v>159</v>
      </c>
      <c r="W177" t="s">
        <v>31</v>
      </c>
      <c r="X177">
        <v>1</v>
      </c>
      <c r="Y177" t="str">
        <f>IF(tblRides[[#This Row],[supply_demand_ratio]]&lt;0.8,"Below 0.8",IF(tblRides[[#This Row],[supply_demand_ratio]]&lt;1,"Between 0.8-1.0",IF(tblRides[[#This Row],[supply_demand_ratio]]&lt;=1.2,"Between 1.0-1.2","Above 1.2")))</f>
        <v>Between 1.0-1.2</v>
      </c>
    </row>
    <row r="178" spans="1:25" x14ac:dyDescent="0.3">
      <c r="A178" t="s">
        <v>227</v>
      </c>
      <c r="B178" s="1">
        <v>46024.675694444442</v>
      </c>
      <c r="C178" s="2">
        <v>46024</v>
      </c>
      <c r="D178">
        <v>16</v>
      </c>
      <c r="E178" t="s">
        <v>25</v>
      </c>
      <c r="F178" t="s">
        <v>34</v>
      </c>
      <c r="G178">
        <v>6.7</v>
      </c>
      <c r="H178">
        <v>187.28</v>
      </c>
      <c r="I178">
        <v>189.41</v>
      </c>
      <c r="J178">
        <v>1.2</v>
      </c>
      <c r="K178">
        <v>8.1</v>
      </c>
      <c r="L178">
        <v>11.6</v>
      </c>
      <c r="M178">
        <v>110</v>
      </c>
      <c r="N178" t="s">
        <v>27</v>
      </c>
      <c r="O178">
        <v>0.82699999999999996</v>
      </c>
      <c r="P178" t="s">
        <v>28</v>
      </c>
      <c r="Q178" t="s">
        <v>29</v>
      </c>
      <c r="R178">
        <v>4.5999999999999996</v>
      </c>
      <c r="S178">
        <v>0</v>
      </c>
      <c r="T178">
        <v>2.13</v>
      </c>
      <c r="U178">
        <v>3.5</v>
      </c>
      <c r="V178" t="s">
        <v>159</v>
      </c>
      <c r="W178" t="s">
        <v>45</v>
      </c>
      <c r="X178">
        <v>1</v>
      </c>
      <c r="Y178" t="str">
        <f>IF(tblRides[[#This Row],[supply_demand_ratio]]&lt;0.8,"Below 0.8",IF(tblRides[[#This Row],[supply_demand_ratio]]&lt;1,"Between 0.8-1.0",IF(tblRides[[#This Row],[supply_demand_ratio]]&lt;=1.2,"Between 1.0-1.2","Above 1.2")))</f>
        <v>Between 0.8-1.0</v>
      </c>
    </row>
    <row r="179" spans="1:25" x14ac:dyDescent="0.3">
      <c r="A179" t="s">
        <v>228</v>
      </c>
      <c r="B179" s="1">
        <v>46024.696527777778</v>
      </c>
      <c r="C179" s="2">
        <v>46024</v>
      </c>
      <c r="D179">
        <v>16</v>
      </c>
      <c r="E179" t="s">
        <v>25</v>
      </c>
      <c r="F179" t="s">
        <v>34</v>
      </c>
      <c r="G179">
        <v>4.5</v>
      </c>
      <c r="H179">
        <v>126.3</v>
      </c>
      <c r="J179">
        <v>1.1000000000000001</v>
      </c>
      <c r="K179">
        <v>7.3</v>
      </c>
      <c r="L179">
        <v>6.6</v>
      </c>
      <c r="M179">
        <v>105</v>
      </c>
      <c r="N179" t="s">
        <v>27</v>
      </c>
      <c r="O179">
        <v>0.88100000000000001</v>
      </c>
      <c r="P179" t="s">
        <v>58</v>
      </c>
      <c r="Q179" t="s">
        <v>88</v>
      </c>
      <c r="R179">
        <v>4.97</v>
      </c>
      <c r="S179">
        <v>0</v>
      </c>
      <c r="U179">
        <v>-0.7</v>
      </c>
      <c r="V179" t="s">
        <v>159</v>
      </c>
      <c r="W179" t="s">
        <v>45</v>
      </c>
      <c r="X179">
        <v>0</v>
      </c>
      <c r="Y179" t="str">
        <f>IF(tblRides[[#This Row],[supply_demand_ratio]]&lt;0.8,"Below 0.8",IF(tblRides[[#This Row],[supply_demand_ratio]]&lt;1,"Between 0.8-1.0",IF(tblRides[[#This Row],[supply_demand_ratio]]&lt;=1.2,"Between 1.0-1.2","Above 1.2")))</f>
        <v>Between 0.8-1.0</v>
      </c>
    </row>
    <row r="180" spans="1:25" x14ac:dyDescent="0.3">
      <c r="A180" t="s">
        <v>229</v>
      </c>
      <c r="B180" s="1">
        <v>46024.696527777778</v>
      </c>
      <c r="C180" s="2">
        <v>46024</v>
      </c>
      <c r="D180">
        <v>16</v>
      </c>
      <c r="E180" t="s">
        <v>33</v>
      </c>
      <c r="F180" t="s">
        <v>26</v>
      </c>
      <c r="G180">
        <v>5.3</v>
      </c>
      <c r="H180">
        <v>169.4</v>
      </c>
      <c r="I180">
        <v>175.32</v>
      </c>
      <c r="J180">
        <v>1.3</v>
      </c>
      <c r="K180">
        <v>3.6</v>
      </c>
      <c r="L180">
        <v>9.8000000000000007</v>
      </c>
      <c r="M180">
        <v>75</v>
      </c>
      <c r="N180" t="s">
        <v>72</v>
      </c>
      <c r="O180">
        <v>0.66900000000000004</v>
      </c>
      <c r="P180" t="s">
        <v>28</v>
      </c>
      <c r="Q180" t="s">
        <v>29</v>
      </c>
      <c r="R180">
        <v>4.67</v>
      </c>
      <c r="S180">
        <v>12</v>
      </c>
      <c r="T180">
        <v>5.92</v>
      </c>
      <c r="U180">
        <v>6.2</v>
      </c>
      <c r="V180" t="s">
        <v>159</v>
      </c>
      <c r="W180" t="s">
        <v>31</v>
      </c>
      <c r="X180">
        <v>1</v>
      </c>
      <c r="Y180" t="str">
        <f>IF(tblRides[[#This Row],[supply_demand_ratio]]&lt;0.8,"Below 0.8",IF(tblRides[[#This Row],[supply_demand_ratio]]&lt;1,"Between 0.8-1.0",IF(tblRides[[#This Row],[supply_demand_ratio]]&lt;=1.2,"Between 1.0-1.2","Above 1.2")))</f>
        <v>Below 0.8</v>
      </c>
    </row>
    <row r="181" spans="1:25" x14ac:dyDescent="0.3">
      <c r="A181" t="s">
        <v>230</v>
      </c>
      <c r="B181" s="1">
        <v>46024.712500000001</v>
      </c>
      <c r="C181" s="2">
        <v>46024</v>
      </c>
      <c r="D181">
        <v>17</v>
      </c>
      <c r="E181" t="s">
        <v>33</v>
      </c>
      <c r="F181" t="s">
        <v>34</v>
      </c>
      <c r="G181">
        <v>4.3</v>
      </c>
      <c r="H181">
        <v>112.91</v>
      </c>
      <c r="I181">
        <v>114.97</v>
      </c>
      <c r="J181">
        <v>1</v>
      </c>
      <c r="K181">
        <v>7.9</v>
      </c>
      <c r="L181">
        <v>9.9</v>
      </c>
      <c r="M181">
        <v>80</v>
      </c>
      <c r="N181" t="s">
        <v>27</v>
      </c>
      <c r="O181">
        <v>0.84599999999999997</v>
      </c>
      <c r="P181" t="s">
        <v>28</v>
      </c>
      <c r="Q181" t="s">
        <v>29</v>
      </c>
      <c r="R181">
        <v>4.7</v>
      </c>
      <c r="S181">
        <v>0</v>
      </c>
      <c r="T181">
        <v>2.06</v>
      </c>
      <c r="U181">
        <v>2</v>
      </c>
      <c r="V181" t="s">
        <v>159</v>
      </c>
      <c r="W181" t="s">
        <v>45</v>
      </c>
      <c r="X181">
        <v>1</v>
      </c>
      <c r="Y181" t="str">
        <f>IF(tblRides[[#This Row],[supply_demand_ratio]]&lt;0.8,"Below 0.8",IF(tblRides[[#This Row],[supply_demand_ratio]]&lt;1,"Between 0.8-1.0",IF(tblRides[[#This Row],[supply_demand_ratio]]&lt;=1.2,"Between 1.0-1.2","Above 1.2")))</f>
        <v>Between 0.8-1.0</v>
      </c>
    </row>
    <row r="182" spans="1:25" x14ac:dyDescent="0.3">
      <c r="A182" t="s">
        <v>231</v>
      </c>
      <c r="B182" s="1">
        <v>46024.725694444445</v>
      </c>
      <c r="C182" s="2">
        <v>46024</v>
      </c>
      <c r="D182">
        <v>17</v>
      </c>
      <c r="E182" t="s">
        <v>33</v>
      </c>
      <c r="F182" t="s">
        <v>26</v>
      </c>
      <c r="G182">
        <v>9.5</v>
      </c>
      <c r="H182">
        <v>174.8</v>
      </c>
      <c r="I182">
        <v>184.41</v>
      </c>
      <c r="J182">
        <v>1.1000000000000001</v>
      </c>
      <c r="K182">
        <v>4.4000000000000004</v>
      </c>
      <c r="L182">
        <v>1.9</v>
      </c>
      <c r="M182">
        <v>73</v>
      </c>
      <c r="N182" t="s">
        <v>27</v>
      </c>
      <c r="O182">
        <v>0.874</v>
      </c>
      <c r="P182" t="s">
        <v>28</v>
      </c>
      <c r="Q182" t="s">
        <v>29</v>
      </c>
      <c r="R182">
        <v>4.72</v>
      </c>
      <c r="S182">
        <v>3</v>
      </c>
      <c r="T182">
        <v>9.61</v>
      </c>
      <c r="U182">
        <v>-2.5</v>
      </c>
      <c r="V182" t="s">
        <v>159</v>
      </c>
      <c r="W182" t="s">
        <v>31</v>
      </c>
      <c r="X182">
        <v>1</v>
      </c>
      <c r="Y182" t="str">
        <f>IF(tblRides[[#This Row],[supply_demand_ratio]]&lt;0.8,"Below 0.8",IF(tblRides[[#This Row],[supply_demand_ratio]]&lt;1,"Between 0.8-1.0",IF(tblRides[[#This Row],[supply_demand_ratio]]&lt;=1.2,"Between 1.0-1.2","Above 1.2")))</f>
        <v>Between 0.8-1.0</v>
      </c>
    </row>
    <row r="183" spans="1:25" x14ac:dyDescent="0.3">
      <c r="A183" t="s">
        <v>232</v>
      </c>
      <c r="B183" s="1">
        <v>46024.746527777781</v>
      </c>
      <c r="C183" s="2">
        <v>46024</v>
      </c>
      <c r="D183">
        <v>17</v>
      </c>
      <c r="E183" t="s">
        <v>43</v>
      </c>
      <c r="F183" t="s">
        <v>26</v>
      </c>
      <c r="G183">
        <v>6</v>
      </c>
      <c r="H183">
        <v>154.97999999999999</v>
      </c>
      <c r="J183">
        <v>1.2</v>
      </c>
      <c r="K183">
        <v>8.5</v>
      </c>
      <c r="L183">
        <v>4.4000000000000004</v>
      </c>
      <c r="M183">
        <v>53</v>
      </c>
      <c r="N183" t="s">
        <v>27</v>
      </c>
      <c r="O183">
        <v>0.94</v>
      </c>
      <c r="P183" t="s">
        <v>58</v>
      </c>
      <c r="Q183" t="s">
        <v>59</v>
      </c>
      <c r="R183">
        <v>4.8499999999999996</v>
      </c>
      <c r="S183">
        <v>14</v>
      </c>
      <c r="U183">
        <v>-4.0999999999999996</v>
      </c>
      <c r="V183" t="s">
        <v>159</v>
      </c>
      <c r="W183" t="s">
        <v>45</v>
      </c>
      <c r="X183">
        <v>0</v>
      </c>
      <c r="Y183" t="str">
        <f>IF(tblRides[[#This Row],[supply_demand_ratio]]&lt;0.8,"Below 0.8",IF(tblRides[[#This Row],[supply_demand_ratio]]&lt;1,"Between 0.8-1.0",IF(tblRides[[#This Row],[supply_demand_ratio]]&lt;=1.2,"Between 1.0-1.2","Above 1.2")))</f>
        <v>Between 0.8-1.0</v>
      </c>
    </row>
    <row r="184" spans="1:25" x14ac:dyDescent="0.3">
      <c r="A184" t="s">
        <v>233</v>
      </c>
      <c r="B184" s="1">
        <v>46024.747916666667</v>
      </c>
      <c r="C184" s="2">
        <v>46024</v>
      </c>
      <c r="D184">
        <v>17</v>
      </c>
      <c r="E184" t="s">
        <v>25</v>
      </c>
      <c r="F184" t="s">
        <v>26</v>
      </c>
      <c r="G184">
        <v>4.7</v>
      </c>
      <c r="H184">
        <v>134.07</v>
      </c>
      <c r="J184">
        <v>1.3</v>
      </c>
      <c r="K184">
        <v>8.5</v>
      </c>
      <c r="L184">
        <v>10.5</v>
      </c>
      <c r="M184">
        <v>92</v>
      </c>
      <c r="N184" t="s">
        <v>72</v>
      </c>
      <c r="O184">
        <v>0.56999999999999995</v>
      </c>
      <c r="P184" t="s">
        <v>58</v>
      </c>
      <c r="Q184" t="s">
        <v>59</v>
      </c>
      <c r="R184">
        <v>5</v>
      </c>
      <c r="S184">
        <v>5</v>
      </c>
      <c r="U184">
        <v>2</v>
      </c>
      <c r="V184" t="s">
        <v>159</v>
      </c>
      <c r="W184" t="s">
        <v>45</v>
      </c>
      <c r="X184">
        <v>0</v>
      </c>
      <c r="Y184" t="str">
        <f>IF(tblRides[[#This Row],[supply_demand_ratio]]&lt;0.8,"Below 0.8",IF(tblRides[[#This Row],[supply_demand_ratio]]&lt;1,"Between 0.8-1.0",IF(tblRides[[#This Row],[supply_demand_ratio]]&lt;=1.2,"Between 1.0-1.2","Above 1.2")))</f>
        <v>Below 0.8</v>
      </c>
    </row>
    <row r="185" spans="1:25" x14ac:dyDescent="0.3">
      <c r="A185" t="s">
        <v>234</v>
      </c>
      <c r="B185" s="1">
        <v>46024.756944444445</v>
      </c>
      <c r="C185" s="2">
        <v>46024</v>
      </c>
      <c r="D185">
        <v>18</v>
      </c>
      <c r="E185" t="s">
        <v>33</v>
      </c>
      <c r="F185" t="s">
        <v>26</v>
      </c>
      <c r="G185">
        <v>21.5</v>
      </c>
      <c r="H185">
        <v>379.87</v>
      </c>
      <c r="J185">
        <v>1.1000000000000001</v>
      </c>
      <c r="K185">
        <v>11.2</v>
      </c>
      <c r="L185">
        <v>13.3</v>
      </c>
      <c r="M185">
        <v>76</v>
      </c>
      <c r="N185" t="s">
        <v>27</v>
      </c>
      <c r="O185">
        <v>0.86799999999999999</v>
      </c>
      <c r="P185" t="s">
        <v>58</v>
      </c>
      <c r="Q185" t="s">
        <v>59</v>
      </c>
      <c r="R185">
        <v>4.5599999999999996</v>
      </c>
      <c r="S185">
        <v>22</v>
      </c>
      <c r="U185">
        <v>2.1</v>
      </c>
      <c r="V185" t="s">
        <v>159</v>
      </c>
      <c r="W185" t="s">
        <v>77</v>
      </c>
      <c r="X185">
        <v>0</v>
      </c>
      <c r="Y185" t="str">
        <f>IF(tblRides[[#This Row],[supply_demand_ratio]]&lt;0.8,"Below 0.8",IF(tblRides[[#This Row],[supply_demand_ratio]]&lt;1,"Between 0.8-1.0",IF(tblRides[[#This Row],[supply_demand_ratio]]&lt;=1.2,"Between 1.0-1.2","Above 1.2")))</f>
        <v>Between 0.8-1.0</v>
      </c>
    </row>
    <row r="186" spans="1:25" x14ac:dyDescent="0.3">
      <c r="A186" t="s">
        <v>235</v>
      </c>
      <c r="B186" s="1">
        <v>46024.77847222222</v>
      </c>
      <c r="C186" s="2">
        <v>46024</v>
      </c>
      <c r="D186">
        <v>18</v>
      </c>
      <c r="E186" t="s">
        <v>25</v>
      </c>
      <c r="F186" t="s">
        <v>26</v>
      </c>
      <c r="G186">
        <v>10.8</v>
      </c>
      <c r="H186">
        <v>231.72</v>
      </c>
      <c r="J186">
        <v>1.2</v>
      </c>
      <c r="K186">
        <v>7.3</v>
      </c>
      <c r="L186">
        <v>10.3</v>
      </c>
      <c r="M186">
        <v>82</v>
      </c>
      <c r="N186" t="s">
        <v>27</v>
      </c>
      <c r="O186">
        <v>0.64</v>
      </c>
      <c r="P186" t="s">
        <v>58</v>
      </c>
      <c r="Q186" t="s">
        <v>59</v>
      </c>
      <c r="R186">
        <v>4.93</v>
      </c>
      <c r="S186">
        <v>10</v>
      </c>
      <c r="U186">
        <v>3</v>
      </c>
      <c r="V186" t="s">
        <v>159</v>
      </c>
      <c r="W186" t="s">
        <v>45</v>
      </c>
      <c r="X186">
        <v>0</v>
      </c>
      <c r="Y186" t="str">
        <f>IF(tblRides[[#This Row],[supply_demand_ratio]]&lt;0.8,"Below 0.8",IF(tblRides[[#This Row],[supply_demand_ratio]]&lt;1,"Between 0.8-1.0",IF(tblRides[[#This Row],[supply_demand_ratio]]&lt;=1.2,"Between 1.0-1.2","Above 1.2")))</f>
        <v>Below 0.8</v>
      </c>
    </row>
    <row r="187" spans="1:25" x14ac:dyDescent="0.3">
      <c r="A187" t="s">
        <v>236</v>
      </c>
      <c r="B187" s="1">
        <v>46024.790972222225</v>
      </c>
      <c r="C187" s="2">
        <v>46024</v>
      </c>
      <c r="D187">
        <v>18</v>
      </c>
      <c r="E187" t="s">
        <v>36</v>
      </c>
      <c r="F187" t="s">
        <v>26</v>
      </c>
      <c r="G187">
        <v>12.4</v>
      </c>
      <c r="H187">
        <v>225.78</v>
      </c>
      <c r="I187">
        <v>223.86</v>
      </c>
      <c r="J187">
        <v>1</v>
      </c>
      <c r="K187">
        <v>4.9000000000000004</v>
      </c>
      <c r="L187">
        <v>1</v>
      </c>
      <c r="M187">
        <v>92</v>
      </c>
      <c r="N187" t="s">
        <v>27</v>
      </c>
      <c r="O187">
        <v>0.84499999999999997</v>
      </c>
      <c r="P187" t="s">
        <v>28</v>
      </c>
      <c r="Q187" t="s">
        <v>29</v>
      </c>
      <c r="R187">
        <v>5</v>
      </c>
      <c r="S187">
        <v>8</v>
      </c>
      <c r="T187">
        <v>-1.92</v>
      </c>
      <c r="U187">
        <v>-3.9</v>
      </c>
      <c r="V187" t="s">
        <v>159</v>
      </c>
      <c r="W187" t="s">
        <v>31</v>
      </c>
      <c r="X187">
        <v>1</v>
      </c>
      <c r="Y187" t="str">
        <f>IF(tblRides[[#This Row],[supply_demand_ratio]]&lt;0.8,"Below 0.8",IF(tblRides[[#This Row],[supply_demand_ratio]]&lt;1,"Between 0.8-1.0",IF(tblRides[[#This Row],[supply_demand_ratio]]&lt;=1.2,"Between 1.0-1.2","Above 1.2")))</f>
        <v>Between 0.8-1.0</v>
      </c>
    </row>
    <row r="188" spans="1:25" x14ac:dyDescent="0.3">
      <c r="A188" t="s">
        <v>237</v>
      </c>
      <c r="B188" s="1">
        <v>46024.79791666667</v>
      </c>
      <c r="C188" s="2">
        <v>46024</v>
      </c>
      <c r="D188">
        <v>19</v>
      </c>
      <c r="E188" t="s">
        <v>25</v>
      </c>
      <c r="F188" t="s">
        <v>34</v>
      </c>
      <c r="G188">
        <v>2.1</v>
      </c>
      <c r="H188">
        <v>92.57</v>
      </c>
      <c r="J188">
        <v>1.2</v>
      </c>
      <c r="K188">
        <v>8.8000000000000007</v>
      </c>
      <c r="L188">
        <v>4.5</v>
      </c>
      <c r="M188">
        <v>90</v>
      </c>
      <c r="N188" t="s">
        <v>27</v>
      </c>
      <c r="O188">
        <v>0.64200000000000002</v>
      </c>
      <c r="P188" t="s">
        <v>58</v>
      </c>
      <c r="Q188" t="s">
        <v>108</v>
      </c>
      <c r="R188">
        <v>4.99</v>
      </c>
      <c r="S188">
        <v>0</v>
      </c>
      <c r="U188">
        <v>-4.3</v>
      </c>
      <c r="V188" t="s">
        <v>159</v>
      </c>
      <c r="W188" t="s">
        <v>45</v>
      </c>
      <c r="X188">
        <v>0</v>
      </c>
      <c r="Y188" t="str">
        <f>IF(tblRides[[#This Row],[supply_demand_ratio]]&lt;0.8,"Below 0.8",IF(tblRides[[#This Row],[supply_demand_ratio]]&lt;1,"Between 0.8-1.0",IF(tblRides[[#This Row],[supply_demand_ratio]]&lt;=1.2,"Between 1.0-1.2","Above 1.2")))</f>
        <v>Below 0.8</v>
      </c>
    </row>
    <row r="189" spans="1:25" x14ac:dyDescent="0.3">
      <c r="A189" t="s">
        <v>238</v>
      </c>
      <c r="B189" s="1">
        <v>46024.8125</v>
      </c>
      <c r="C189" s="2">
        <v>46024</v>
      </c>
      <c r="D189">
        <v>19</v>
      </c>
      <c r="E189" t="s">
        <v>33</v>
      </c>
      <c r="F189" t="s">
        <v>26</v>
      </c>
      <c r="G189">
        <v>22.6</v>
      </c>
      <c r="H189">
        <v>406.7</v>
      </c>
      <c r="I189">
        <v>410.18</v>
      </c>
      <c r="J189">
        <v>1.2</v>
      </c>
      <c r="K189">
        <v>8</v>
      </c>
      <c r="L189">
        <v>3.5</v>
      </c>
      <c r="M189">
        <v>80</v>
      </c>
      <c r="N189" t="s">
        <v>27</v>
      </c>
      <c r="O189">
        <v>0.83</v>
      </c>
      <c r="P189" t="s">
        <v>28</v>
      </c>
      <c r="Q189" t="s">
        <v>29</v>
      </c>
      <c r="R189">
        <v>4.59</v>
      </c>
      <c r="S189">
        <v>10</v>
      </c>
      <c r="T189">
        <v>3.48</v>
      </c>
      <c r="U189">
        <v>-4.5</v>
      </c>
      <c r="V189" t="s">
        <v>159</v>
      </c>
      <c r="W189" t="s">
        <v>45</v>
      </c>
      <c r="X189">
        <v>1</v>
      </c>
      <c r="Y189" t="str">
        <f>IF(tblRides[[#This Row],[supply_demand_ratio]]&lt;0.8,"Below 0.8",IF(tblRides[[#This Row],[supply_demand_ratio]]&lt;1,"Between 0.8-1.0",IF(tblRides[[#This Row],[supply_demand_ratio]]&lt;=1.2,"Between 1.0-1.2","Above 1.2")))</f>
        <v>Between 0.8-1.0</v>
      </c>
    </row>
    <row r="190" spans="1:25" x14ac:dyDescent="0.3">
      <c r="A190" t="s">
        <v>239</v>
      </c>
      <c r="B190" s="1">
        <v>46024.822916666664</v>
      </c>
      <c r="C190" s="2">
        <v>46024</v>
      </c>
      <c r="D190">
        <v>19</v>
      </c>
      <c r="E190" t="s">
        <v>62</v>
      </c>
      <c r="F190" t="s">
        <v>34</v>
      </c>
      <c r="G190">
        <v>20.8</v>
      </c>
      <c r="H190">
        <v>344.55</v>
      </c>
      <c r="I190">
        <v>342.94</v>
      </c>
      <c r="J190">
        <v>1</v>
      </c>
      <c r="K190">
        <v>6.5</v>
      </c>
      <c r="L190">
        <v>4.5</v>
      </c>
      <c r="M190">
        <v>49</v>
      </c>
      <c r="N190" t="s">
        <v>41</v>
      </c>
      <c r="O190">
        <v>1.591</v>
      </c>
      <c r="P190" t="s">
        <v>28</v>
      </c>
      <c r="Q190" t="s">
        <v>29</v>
      </c>
      <c r="R190">
        <v>4.96</v>
      </c>
      <c r="S190">
        <v>0</v>
      </c>
      <c r="T190">
        <v>-1.61</v>
      </c>
      <c r="U190">
        <v>-2</v>
      </c>
      <c r="V190" t="s">
        <v>159</v>
      </c>
      <c r="W190" t="s">
        <v>45</v>
      </c>
      <c r="X190">
        <v>1</v>
      </c>
      <c r="Y190" t="str">
        <f>IF(tblRides[[#This Row],[supply_demand_ratio]]&lt;0.8,"Below 0.8",IF(tblRides[[#This Row],[supply_demand_ratio]]&lt;1,"Between 0.8-1.0",IF(tblRides[[#This Row],[supply_demand_ratio]]&lt;=1.2,"Between 1.0-1.2","Above 1.2")))</f>
        <v>Above 1.2</v>
      </c>
    </row>
    <row r="191" spans="1:25" x14ac:dyDescent="0.3">
      <c r="A191" t="s">
        <v>240</v>
      </c>
      <c r="B191" s="1">
        <v>46024.822916666664</v>
      </c>
      <c r="C191" s="2">
        <v>46024</v>
      </c>
      <c r="D191">
        <v>19</v>
      </c>
      <c r="E191" t="s">
        <v>33</v>
      </c>
      <c r="F191" t="s">
        <v>34</v>
      </c>
      <c r="G191">
        <v>9.4</v>
      </c>
      <c r="H191">
        <v>217.39</v>
      </c>
      <c r="I191">
        <v>207.02</v>
      </c>
      <c r="J191">
        <v>1.1000000000000001</v>
      </c>
      <c r="K191">
        <v>5.6</v>
      </c>
      <c r="L191">
        <v>8.3000000000000007</v>
      </c>
      <c r="M191">
        <v>75</v>
      </c>
      <c r="N191" t="s">
        <v>27</v>
      </c>
      <c r="O191">
        <v>0.81599999999999995</v>
      </c>
      <c r="P191" t="s">
        <v>28</v>
      </c>
      <c r="Q191" t="s">
        <v>29</v>
      </c>
      <c r="R191">
        <v>4.78</v>
      </c>
      <c r="S191">
        <v>0</v>
      </c>
      <c r="T191">
        <v>-10.37</v>
      </c>
      <c r="U191">
        <v>2.7</v>
      </c>
      <c r="V191" t="s">
        <v>159</v>
      </c>
      <c r="W191" t="s">
        <v>45</v>
      </c>
      <c r="X191">
        <v>1</v>
      </c>
      <c r="Y191" t="str">
        <f>IF(tblRides[[#This Row],[supply_demand_ratio]]&lt;0.8,"Below 0.8",IF(tblRides[[#This Row],[supply_demand_ratio]]&lt;1,"Between 0.8-1.0",IF(tblRides[[#This Row],[supply_demand_ratio]]&lt;=1.2,"Between 1.0-1.2","Above 1.2")))</f>
        <v>Between 0.8-1.0</v>
      </c>
    </row>
    <row r="192" spans="1:25" x14ac:dyDescent="0.3">
      <c r="A192" t="s">
        <v>241</v>
      </c>
      <c r="B192" s="1">
        <v>46024.825694444444</v>
      </c>
      <c r="C192" s="2">
        <v>46024</v>
      </c>
      <c r="D192">
        <v>19</v>
      </c>
      <c r="E192" t="s">
        <v>33</v>
      </c>
      <c r="F192" t="s">
        <v>34</v>
      </c>
      <c r="G192">
        <v>5.9</v>
      </c>
      <c r="H192">
        <v>127.54</v>
      </c>
      <c r="J192">
        <v>1</v>
      </c>
      <c r="K192">
        <v>7.8</v>
      </c>
      <c r="L192">
        <v>8.6999999999999993</v>
      </c>
      <c r="M192">
        <v>82</v>
      </c>
      <c r="N192" t="s">
        <v>27</v>
      </c>
      <c r="O192">
        <v>0.86699999999999999</v>
      </c>
      <c r="P192" t="s">
        <v>37</v>
      </c>
      <c r="Q192" t="s">
        <v>38</v>
      </c>
      <c r="R192">
        <v>4.4800000000000004</v>
      </c>
      <c r="S192">
        <v>0</v>
      </c>
      <c r="U192">
        <v>0.9</v>
      </c>
      <c r="V192" t="s">
        <v>159</v>
      </c>
      <c r="W192" t="s">
        <v>45</v>
      </c>
      <c r="X192">
        <v>0</v>
      </c>
      <c r="Y192" t="str">
        <f>IF(tblRides[[#This Row],[supply_demand_ratio]]&lt;0.8,"Below 0.8",IF(tblRides[[#This Row],[supply_demand_ratio]]&lt;1,"Between 0.8-1.0",IF(tblRides[[#This Row],[supply_demand_ratio]]&lt;=1.2,"Between 1.0-1.2","Above 1.2")))</f>
        <v>Between 0.8-1.0</v>
      </c>
    </row>
    <row r="193" spans="1:25" x14ac:dyDescent="0.3">
      <c r="A193" t="s">
        <v>242</v>
      </c>
      <c r="B193" s="1">
        <v>46024.832638888889</v>
      </c>
      <c r="C193" s="2">
        <v>46024</v>
      </c>
      <c r="D193">
        <v>19</v>
      </c>
      <c r="E193" t="s">
        <v>36</v>
      </c>
      <c r="F193" t="s">
        <v>26</v>
      </c>
      <c r="G193">
        <v>3.1</v>
      </c>
      <c r="H193">
        <v>98.3</v>
      </c>
      <c r="I193">
        <v>90.97</v>
      </c>
      <c r="J193">
        <v>1.2</v>
      </c>
      <c r="K193">
        <v>4.5</v>
      </c>
      <c r="L193">
        <v>1</v>
      </c>
      <c r="M193">
        <v>105</v>
      </c>
      <c r="N193" t="s">
        <v>72</v>
      </c>
      <c r="O193">
        <v>0.79800000000000004</v>
      </c>
      <c r="P193" t="s">
        <v>28</v>
      </c>
      <c r="Q193" t="s">
        <v>29</v>
      </c>
      <c r="R193">
        <v>4.51</v>
      </c>
      <c r="S193">
        <v>26</v>
      </c>
      <c r="T193">
        <v>-7.33</v>
      </c>
      <c r="U193">
        <v>-3.5</v>
      </c>
      <c r="V193" t="s">
        <v>159</v>
      </c>
      <c r="W193" t="s">
        <v>31</v>
      </c>
      <c r="X193">
        <v>1</v>
      </c>
      <c r="Y193" t="str">
        <f>IF(tblRides[[#This Row],[supply_demand_ratio]]&lt;0.8,"Below 0.8",IF(tblRides[[#This Row],[supply_demand_ratio]]&lt;1,"Between 0.8-1.0",IF(tblRides[[#This Row],[supply_demand_ratio]]&lt;=1.2,"Between 1.0-1.2","Above 1.2")))</f>
        <v>Below 0.8</v>
      </c>
    </row>
    <row r="194" spans="1:25" x14ac:dyDescent="0.3">
      <c r="A194" t="s">
        <v>243</v>
      </c>
      <c r="B194" s="1">
        <v>46024.838888888888</v>
      </c>
      <c r="C194" s="2">
        <v>46024</v>
      </c>
      <c r="D194">
        <v>20</v>
      </c>
      <c r="E194" t="s">
        <v>25</v>
      </c>
      <c r="F194" t="s">
        <v>26</v>
      </c>
      <c r="G194">
        <v>10</v>
      </c>
      <c r="H194">
        <v>253.58</v>
      </c>
      <c r="I194">
        <v>246</v>
      </c>
      <c r="J194">
        <v>1.3</v>
      </c>
      <c r="K194">
        <v>2.1</v>
      </c>
      <c r="L194">
        <v>1</v>
      </c>
      <c r="M194">
        <v>117</v>
      </c>
      <c r="N194" t="s">
        <v>72</v>
      </c>
      <c r="O194">
        <v>0.77400000000000002</v>
      </c>
      <c r="P194" t="s">
        <v>28</v>
      </c>
      <c r="Q194" t="s">
        <v>29</v>
      </c>
      <c r="R194">
        <v>4.45</v>
      </c>
      <c r="S194">
        <v>14</v>
      </c>
      <c r="T194">
        <v>-7.58</v>
      </c>
      <c r="U194">
        <v>-1.1000000000000001</v>
      </c>
      <c r="V194" t="s">
        <v>159</v>
      </c>
      <c r="W194" t="s">
        <v>31</v>
      </c>
      <c r="X194">
        <v>1</v>
      </c>
      <c r="Y194" t="str">
        <f>IF(tblRides[[#This Row],[supply_demand_ratio]]&lt;0.8,"Below 0.8",IF(tblRides[[#This Row],[supply_demand_ratio]]&lt;1,"Between 0.8-1.0",IF(tblRides[[#This Row],[supply_demand_ratio]]&lt;=1.2,"Between 1.0-1.2","Above 1.2")))</f>
        <v>Below 0.8</v>
      </c>
    </row>
    <row r="195" spans="1:25" x14ac:dyDescent="0.3">
      <c r="A195" t="s">
        <v>244</v>
      </c>
      <c r="B195" s="1">
        <v>46024.839583333334</v>
      </c>
      <c r="C195" s="2">
        <v>46024</v>
      </c>
      <c r="D195">
        <v>20</v>
      </c>
      <c r="E195" t="s">
        <v>33</v>
      </c>
      <c r="F195" t="s">
        <v>26</v>
      </c>
      <c r="G195">
        <v>18.100000000000001</v>
      </c>
      <c r="H195">
        <v>321.27999999999997</v>
      </c>
      <c r="I195">
        <v>335.71</v>
      </c>
      <c r="J195">
        <v>1.2</v>
      </c>
      <c r="K195">
        <v>7.6</v>
      </c>
      <c r="L195">
        <v>9.5</v>
      </c>
      <c r="M195">
        <v>67</v>
      </c>
      <c r="N195" t="s">
        <v>27</v>
      </c>
      <c r="O195">
        <v>0.7</v>
      </c>
      <c r="P195" t="s">
        <v>28</v>
      </c>
      <c r="Q195" t="s">
        <v>29</v>
      </c>
      <c r="R195">
        <v>4.74</v>
      </c>
      <c r="S195">
        <v>11</v>
      </c>
      <c r="T195">
        <v>14.43</v>
      </c>
      <c r="U195">
        <v>1.9</v>
      </c>
      <c r="V195" t="s">
        <v>159</v>
      </c>
      <c r="W195" t="s">
        <v>45</v>
      </c>
      <c r="X195">
        <v>1</v>
      </c>
      <c r="Y195" t="str">
        <f>IF(tblRides[[#This Row],[supply_demand_ratio]]&lt;0.8,"Below 0.8",IF(tblRides[[#This Row],[supply_demand_ratio]]&lt;1,"Between 0.8-1.0",IF(tblRides[[#This Row],[supply_demand_ratio]]&lt;=1.2,"Between 1.0-1.2","Above 1.2")))</f>
        <v>Below 0.8</v>
      </c>
    </row>
    <row r="196" spans="1:25" x14ac:dyDescent="0.3">
      <c r="A196" t="s">
        <v>245</v>
      </c>
      <c r="B196" s="1">
        <v>46024.847222222219</v>
      </c>
      <c r="C196" s="2">
        <v>46024</v>
      </c>
      <c r="D196">
        <v>20</v>
      </c>
      <c r="E196" t="s">
        <v>62</v>
      </c>
      <c r="F196" t="s">
        <v>26</v>
      </c>
      <c r="G196">
        <v>6.1</v>
      </c>
      <c r="H196">
        <v>126.1</v>
      </c>
      <c r="I196">
        <v>122.61</v>
      </c>
      <c r="J196">
        <v>1</v>
      </c>
      <c r="K196">
        <v>10.5</v>
      </c>
      <c r="L196">
        <v>14.8</v>
      </c>
      <c r="M196">
        <v>46</v>
      </c>
      <c r="N196" t="s">
        <v>27</v>
      </c>
      <c r="O196">
        <v>0.84599999999999997</v>
      </c>
      <c r="P196" t="s">
        <v>28</v>
      </c>
      <c r="Q196" t="s">
        <v>29</v>
      </c>
      <c r="R196">
        <v>4.7699999999999996</v>
      </c>
      <c r="S196">
        <v>8</v>
      </c>
      <c r="T196">
        <v>-3.49</v>
      </c>
      <c r="U196">
        <v>4.3</v>
      </c>
      <c r="V196" t="s">
        <v>159</v>
      </c>
      <c r="W196" t="s">
        <v>77</v>
      </c>
      <c r="X196">
        <v>1</v>
      </c>
      <c r="Y196" t="str">
        <f>IF(tblRides[[#This Row],[supply_demand_ratio]]&lt;0.8,"Below 0.8",IF(tblRides[[#This Row],[supply_demand_ratio]]&lt;1,"Between 0.8-1.0",IF(tblRides[[#This Row],[supply_demand_ratio]]&lt;=1.2,"Between 1.0-1.2","Above 1.2")))</f>
        <v>Between 0.8-1.0</v>
      </c>
    </row>
    <row r="197" spans="1:25" x14ac:dyDescent="0.3">
      <c r="A197" t="s">
        <v>246</v>
      </c>
      <c r="B197" s="1">
        <v>46024.85</v>
      </c>
      <c r="C197" s="2">
        <v>46024</v>
      </c>
      <c r="D197">
        <v>20</v>
      </c>
      <c r="E197" t="s">
        <v>62</v>
      </c>
      <c r="F197" t="s">
        <v>26</v>
      </c>
      <c r="G197">
        <v>2.2999999999999998</v>
      </c>
      <c r="H197">
        <v>70.790000000000006</v>
      </c>
      <c r="I197">
        <v>73.3</v>
      </c>
      <c r="J197">
        <v>1</v>
      </c>
      <c r="K197">
        <v>6.7</v>
      </c>
      <c r="L197">
        <v>9.1</v>
      </c>
      <c r="M197">
        <v>46</v>
      </c>
      <c r="N197" t="s">
        <v>41</v>
      </c>
      <c r="O197">
        <v>0.93899999999999995</v>
      </c>
      <c r="P197" t="s">
        <v>28</v>
      </c>
      <c r="Q197" t="s">
        <v>29</v>
      </c>
      <c r="R197">
        <v>4.74</v>
      </c>
      <c r="S197">
        <v>12</v>
      </c>
      <c r="T197">
        <v>2.5099999999999998</v>
      </c>
      <c r="U197">
        <v>2.4</v>
      </c>
      <c r="V197" t="s">
        <v>159</v>
      </c>
      <c r="W197" t="s">
        <v>45</v>
      </c>
      <c r="X197">
        <v>1</v>
      </c>
      <c r="Y197" t="str">
        <f>IF(tblRides[[#This Row],[supply_demand_ratio]]&lt;0.8,"Below 0.8",IF(tblRides[[#This Row],[supply_demand_ratio]]&lt;1,"Between 0.8-1.0",IF(tblRides[[#This Row],[supply_demand_ratio]]&lt;=1.2,"Between 1.0-1.2","Above 1.2")))</f>
        <v>Between 0.8-1.0</v>
      </c>
    </row>
    <row r="198" spans="1:25" x14ac:dyDescent="0.3">
      <c r="A198" t="s">
        <v>247</v>
      </c>
      <c r="B198" s="1">
        <v>46024.861805555556</v>
      </c>
      <c r="C198" s="2">
        <v>46024</v>
      </c>
      <c r="D198">
        <v>20</v>
      </c>
      <c r="E198" t="s">
        <v>43</v>
      </c>
      <c r="F198" t="s">
        <v>26</v>
      </c>
      <c r="G198">
        <v>5.4</v>
      </c>
      <c r="H198">
        <v>122.61</v>
      </c>
      <c r="I198">
        <v>123.71</v>
      </c>
      <c r="J198">
        <v>1.1000000000000001</v>
      </c>
      <c r="K198">
        <v>3.4</v>
      </c>
      <c r="L198">
        <v>8.9</v>
      </c>
      <c r="M198">
        <v>59</v>
      </c>
      <c r="N198" t="s">
        <v>41</v>
      </c>
      <c r="O198">
        <v>1.1639999999999999</v>
      </c>
      <c r="P198" t="s">
        <v>28</v>
      </c>
      <c r="Q198" t="s">
        <v>29</v>
      </c>
      <c r="R198">
        <v>4.54</v>
      </c>
      <c r="S198">
        <v>1</v>
      </c>
      <c r="T198">
        <v>1.1000000000000001</v>
      </c>
      <c r="U198">
        <v>5.5</v>
      </c>
      <c r="V198" t="s">
        <v>159</v>
      </c>
      <c r="W198" t="s">
        <v>31</v>
      </c>
      <c r="X198">
        <v>1</v>
      </c>
      <c r="Y198" t="str">
        <f>IF(tblRides[[#This Row],[supply_demand_ratio]]&lt;0.8,"Below 0.8",IF(tblRides[[#This Row],[supply_demand_ratio]]&lt;1,"Between 0.8-1.0",IF(tblRides[[#This Row],[supply_demand_ratio]]&lt;=1.2,"Between 1.0-1.2","Above 1.2")))</f>
        <v>Between 1.0-1.2</v>
      </c>
    </row>
    <row r="199" spans="1:25" x14ac:dyDescent="0.3">
      <c r="A199" t="s">
        <v>248</v>
      </c>
      <c r="B199" s="1">
        <v>46024.870138888888</v>
      </c>
      <c r="C199" s="2">
        <v>46024</v>
      </c>
      <c r="D199">
        <v>20</v>
      </c>
      <c r="E199" t="s">
        <v>43</v>
      </c>
      <c r="F199" t="s">
        <v>34</v>
      </c>
      <c r="G199">
        <v>3.8</v>
      </c>
      <c r="H199">
        <v>90.27</v>
      </c>
      <c r="J199">
        <v>1</v>
      </c>
      <c r="K199">
        <v>4.4000000000000004</v>
      </c>
      <c r="L199">
        <v>6.4</v>
      </c>
      <c r="M199">
        <v>52</v>
      </c>
      <c r="N199" t="s">
        <v>41</v>
      </c>
      <c r="O199">
        <v>1.2889999999999999</v>
      </c>
      <c r="P199" t="s">
        <v>58</v>
      </c>
      <c r="Q199" t="s">
        <v>88</v>
      </c>
      <c r="R199">
        <v>4.51</v>
      </c>
      <c r="S199">
        <v>0</v>
      </c>
      <c r="U199">
        <v>2</v>
      </c>
      <c r="V199" t="s">
        <v>159</v>
      </c>
      <c r="W199" t="s">
        <v>31</v>
      </c>
      <c r="X199">
        <v>0</v>
      </c>
      <c r="Y199" t="str">
        <f>IF(tblRides[[#This Row],[supply_demand_ratio]]&lt;0.8,"Below 0.8",IF(tblRides[[#This Row],[supply_demand_ratio]]&lt;1,"Between 0.8-1.0",IF(tblRides[[#This Row],[supply_demand_ratio]]&lt;=1.2,"Between 1.0-1.2","Above 1.2")))</f>
        <v>Above 1.2</v>
      </c>
    </row>
    <row r="200" spans="1:25" x14ac:dyDescent="0.3">
      <c r="A200" t="s">
        <v>249</v>
      </c>
      <c r="B200" s="1">
        <v>46024.881249999999</v>
      </c>
      <c r="C200" s="2">
        <v>46024</v>
      </c>
      <c r="D200">
        <v>21</v>
      </c>
      <c r="E200" t="s">
        <v>36</v>
      </c>
      <c r="F200" t="s">
        <v>34</v>
      </c>
      <c r="G200">
        <v>2.6</v>
      </c>
      <c r="H200">
        <v>80.14</v>
      </c>
      <c r="I200">
        <v>79.02</v>
      </c>
      <c r="J200">
        <v>1.1000000000000001</v>
      </c>
      <c r="K200">
        <v>4.8</v>
      </c>
      <c r="L200">
        <v>10.199999999999999</v>
      </c>
      <c r="M200">
        <v>95</v>
      </c>
      <c r="N200" t="s">
        <v>27</v>
      </c>
      <c r="O200">
        <v>0.97399999999999998</v>
      </c>
      <c r="P200" t="s">
        <v>28</v>
      </c>
      <c r="Q200" t="s">
        <v>29</v>
      </c>
      <c r="R200">
        <v>4.79</v>
      </c>
      <c r="S200">
        <v>0</v>
      </c>
      <c r="T200">
        <v>-1.1200000000000001</v>
      </c>
      <c r="U200">
        <v>5.4</v>
      </c>
      <c r="V200" t="s">
        <v>159</v>
      </c>
      <c r="W200" t="s">
        <v>31</v>
      </c>
      <c r="X200">
        <v>1</v>
      </c>
      <c r="Y200" t="str">
        <f>IF(tblRides[[#This Row],[supply_demand_ratio]]&lt;0.8,"Below 0.8",IF(tblRides[[#This Row],[supply_demand_ratio]]&lt;1,"Between 0.8-1.0",IF(tblRides[[#This Row],[supply_demand_ratio]]&lt;=1.2,"Between 1.0-1.2","Above 1.2")))</f>
        <v>Between 0.8-1.0</v>
      </c>
    </row>
    <row r="201" spans="1:25" x14ac:dyDescent="0.3">
      <c r="A201" t="s">
        <v>250</v>
      </c>
      <c r="B201" s="1">
        <v>46024.886805555558</v>
      </c>
      <c r="C201" s="2">
        <v>46024</v>
      </c>
      <c r="D201">
        <v>21</v>
      </c>
      <c r="E201" t="s">
        <v>33</v>
      </c>
      <c r="F201" t="s">
        <v>26</v>
      </c>
      <c r="G201">
        <v>1.3</v>
      </c>
      <c r="H201">
        <v>62.06</v>
      </c>
      <c r="I201">
        <v>61.5</v>
      </c>
      <c r="J201">
        <v>1</v>
      </c>
      <c r="K201">
        <v>2.8</v>
      </c>
      <c r="L201">
        <v>10.9</v>
      </c>
      <c r="M201">
        <v>78</v>
      </c>
      <c r="N201" t="s">
        <v>41</v>
      </c>
      <c r="O201">
        <v>1.2070000000000001</v>
      </c>
      <c r="P201" t="s">
        <v>28</v>
      </c>
      <c r="Q201" t="s">
        <v>29</v>
      </c>
      <c r="R201">
        <v>4.8600000000000003</v>
      </c>
      <c r="S201">
        <v>9</v>
      </c>
      <c r="T201">
        <v>-0.56000000000000005</v>
      </c>
      <c r="U201">
        <v>8.1</v>
      </c>
      <c r="V201" t="s">
        <v>159</v>
      </c>
      <c r="W201" t="s">
        <v>31</v>
      </c>
      <c r="X201">
        <v>1</v>
      </c>
      <c r="Y201" t="str">
        <f>IF(tblRides[[#This Row],[supply_demand_ratio]]&lt;0.8,"Below 0.8",IF(tblRides[[#This Row],[supply_demand_ratio]]&lt;1,"Between 0.8-1.0",IF(tblRides[[#This Row],[supply_demand_ratio]]&lt;=1.2,"Between 1.0-1.2","Above 1.2")))</f>
        <v>Above 1.2</v>
      </c>
    </row>
    <row r="202" spans="1:25" x14ac:dyDescent="0.3">
      <c r="A202" t="s">
        <v>251</v>
      </c>
      <c r="B202" s="1">
        <v>46024.892361111109</v>
      </c>
      <c r="C202" s="2">
        <v>46024</v>
      </c>
      <c r="D202">
        <v>21</v>
      </c>
      <c r="E202" t="s">
        <v>25</v>
      </c>
      <c r="F202" t="s">
        <v>34</v>
      </c>
      <c r="G202">
        <v>16.7</v>
      </c>
      <c r="H202">
        <v>280.33999999999997</v>
      </c>
      <c r="J202">
        <v>1.1000000000000001</v>
      </c>
      <c r="K202">
        <v>3.5</v>
      </c>
      <c r="L202">
        <v>3.8</v>
      </c>
      <c r="M202">
        <v>114</v>
      </c>
      <c r="N202" t="s">
        <v>27</v>
      </c>
      <c r="O202">
        <v>0.874</v>
      </c>
      <c r="P202" t="s">
        <v>58</v>
      </c>
      <c r="Q202" t="s">
        <v>59</v>
      </c>
      <c r="R202">
        <v>4.7300000000000004</v>
      </c>
      <c r="S202">
        <v>0</v>
      </c>
      <c r="U202">
        <v>0.3</v>
      </c>
      <c r="V202" t="s">
        <v>159</v>
      </c>
      <c r="W202" t="s">
        <v>31</v>
      </c>
      <c r="X202">
        <v>0</v>
      </c>
      <c r="Y202" t="str">
        <f>IF(tblRides[[#This Row],[supply_demand_ratio]]&lt;0.8,"Below 0.8",IF(tblRides[[#This Row],[supply_demand_ratio]]&lt;1,"Between 0.8-1.0",IF(tblRides[[#This Row],[supply_demand_ratio]]&lt;=1.2,"Between 1.0-1.2","Above 1.2")))</f>
        <v>Between 0.8-1.0</v>
      </c>
    </row>
    <row r="203" spans="1:25" x14ac:dyDescent="0.3">
      <c r="A203" t="s">
        <v>252</v>
      </c>
      <c r="B203" s="1">
        <v>46024.902777777781</v>
      </c>
      <c r="C203" s="2">
        <v>46024</v>
      </c>
      <c r="D203">
        <v>21</v>
      </c>
      <c r="E203" t="s">
        <v>25</v>
      </c>
      <c r="F203" t="s">
        <v>26</v>
      </c>
      <c r="G203">
        <v>13.1</v>
      </c>
      <c r="H203">
        <v>290.58</v>
      </c>
      <c r="I203">
        <v>291.43</v>
      </c>
      <c r="J203">
        <v>1.1000000000000001</v>
      </c>
      <c r="K203">
        <v>6.4</v>
      </c>
      <c r="L203">
        <v>9.5</v>
      </c>
      <c r="M203">
        <v>118</v>
      </c>
      <c r="N203" t="s">
        <v>27</v>
      </c>
      <c r="O203">
        <v>0.88500000000000001</v>
      </c>
      <c r="P203" t="s">
        <v>28</v>
      </c>
      <c r="Q203" t="s">
        <v>29</v>
      </c>
      <c r="R203">
        <v>4.55</v>
      </c>
      <c r="S203">
        <v>4</v>
      </c>
      <c r="T203">
        <v>0.85</v>
      </c>
      <c r="U203">
        <v>3.1</v>
      </c>
      <c r="V203" t="s">
        <v>159</v>
      </c>
      <c r="W203" t="s">
        <v>45</v>
      </c>
      <c r="X203">
        <v>1</v>
      </c>
      <c r="Y203" t="str">
        <f>IF(tblRides[[#This Row],[supply_demand_ratio]]&lt;0.8,"Below 0.8",IF(tblRides[[#This Row],[supply_demand_ratio]]&lt;1,"Between 0.8-1.0",IF(tblRides[[#This Row],[supply_demand_ratio]]&lt;=1.2,"Between 1.0-1.2","Above 1.2")))</f>
        <v>Between 0.8-1.0</v>
      </c>
    </row>
    <row r="204" spans="1:25" x14ac:dyDescent="0.3">
      <c r="A204" t="s">
        <v>253</v>
      </c>
      <c r="B204" s="1">
        <v>46024.90347222222</v>
      </c>
      <c r="C204" s="2">
        <v>46024</v>
      </c>
      <c r="D204">
        <v>21</v>
      </c>
      <c r="E204" t="s">
        <v>25</v>
      </c>
      <c r="F204" t="s">
        <v>26</v>
      </c>
      <c r="G204">
        <v>4.2</v>
      </c>
      <c r="H204">
        <v>137.59</v>
      </c>
      <c r="I204">
        <v>135.38999999999999</v>
      </c>
      <c r="J204">
        <v>1.2</v>
      </c>
      <c r="K204">
        <v>7.7</v>
      </c>
      <c r="L204">
        <v>2.2000000000000002</v>
      </c>
      <c r="M204">
        <v>97</v>
      </c>
      <c r="N204" t="s">
        <v>27</v>
      </c>
      <c r="O204">
        <v>0.68200000000000005</v>
      </c>
      <c r="P204" t="s">
        <v>28</v>
      </c>
      <c r="Q204" t="s">
        <v>29</v>
      </c>
      <c r="R204">
        <v>4.62</v>
      </c>
      <c r="S204">
        <v>12</v>
      </c>
      <c r="T204">
        <v>-2.2000000000000002</v>
      </c>
      <c r="U204">
        <v>-5.5</v>
      </c>
      <c r="V204" t="s">
        <v>159</v>
      </c>
      <c r="W204" t="s">
        <v>45</v>
      </c>
      <c r="X204">
        <v>1</v>
      </c>
      <c r="Y204" t="str">
        <f>IF(tblRides[[#This Row],[supply_demand_ratio]]&lt;0.8,"Below 0.8",IF(tblRides[[#This Row],[supply_demand_ratio]]&lt;1,"Between 0.8-1.0",IF(tblRides[[#This Row],[supply_demand_ratio]]&lt;=1.2,"Between 1.0-1.2","Above 1.2")))</f>
        <v>Below 0.8</v>
      </c>
    </row>
    <row r="205" spans="1:25" x14ac:dyDescent="0.3">
      <c r="A205" t="s">
        <v>254</v>
      </c>
      <c r="B205" s="1">
        <v>46024.944444444445</v>
      </c>
      <c r="C205" s="2">
        <v>46024</v>
      </c>
      <c r="D205">
        <v>22</v>
      </c>
      <c r="E205" t="s">
        <v>43</v>
      </c>
      <c r="F205" t="s">
        <v>26</v>
      </c>
      <c r="G205">
        <v>0.7</v>
      </c>
      <c r="H205">
        <v>48.76</v>
      </c>
      <c r="I205">
        <v>48.72</v>
      </c>
      <c r="J205">
        <v>1</v>
      </c>
      <c r="K205">
        <v>2.4</v>
      </c>
      <c r="L205">
        <v>5.4</v>
      </c>
      <c r="M205">
        <v>60</v>
      </c>
      <c r="N205" t="s">
        <v>41</v>
      </c>
      <c r="O205">
        <v>1.4039999999999999</v>
      </c>
      <c r="P205" t="s">
        <v>28</v>
      </c>
      <c r="Q205" t="s">
        <v>29</v>
      </c>
      <c r="R205">
        <v>4.8499999999999996</v>
      </c>
      <c r="S205">
        <v>6</v>
      </c>
      <c r="T205">
        <v>-0.04</v>
      </c>
      <c r="U205">
        <v>3</v>
      </c>
      <c r="V205" t="s">
        <v>159</v>
      </c>
      <c r="W205" t="s">
        <v>31</v>
      </c>
      <c r="X205">
        <v>1</v>
      </c>
      <c r="Y205" t="str">
        <f>IF(tblRides[[#This Row],[supply_demand_ratio]]&lt;0.8,"Below 0.8",IF(tblRides[[#This Row],[supply_demand_ratio]]&lt;1,"Between 0.8-1.0",IF(tblRides[[#This Row],[supply_demand_ratio]]&lt;=1.2,"Between 1.0-1.2","Above 1.2")))</f>
        <v>Above 1.2</v>
      </c>
    </row>
    <row r="206" spans="1:25" x14ac:dyDescent="0.3">
      <c r="A206" t="s">
        <v>255</v>
      </c>
      <c r="B206" s="1">
        <v>46024.954861111109</v>
      </c>
      <c r="C206" s="2">
        <v>46024</v>
      </c>
      <c r="D206">
        <v>22</v>
      </c>
      <c r="E206" t="s">
        <v>25</v>
      </c>
      <c r="F206" t="s">
        <v>34</v>
      </c>
      <c r="G206">
        <v>7.5</v>
      </c>
      <c r="H206">
        <v>203.04</v>
      </c>
      <c r="I206">
        <v>201.01</v>
      </c>
      <c r="J206">
        <v>1.2</v>
      </c>
      <c r="K206">
        <v>3.2</v>
      </c>
      <c r="L206">
        <v>1</v>
      </c>
      <c r="M206">
        <v>96</v>
      </c>
      <c r="N206" t="s">
        <v>27</v>
      </c>
      <c r="O206">
        <v>0.71599999999999997</v>
      </c>
      <c r="P206" t="s">
        <v>28</v>
      </c>
      <c r="Q206" t="s">
        <v>29</v>
      </c>
      <c r="R206">
        <v>4.57</v>
      </c>
      <c r="S206">
        <v>0</v>
      </c>
      <c r="T206">
        <v>-2.0299999999999998</v>
      </c>
      <c r="U206">
        <v>-2.2000000000000002</v>
      </c>
      <c r="V206" t="s">
        <v>159</v>
      </c>
      <c r="W206" t="s">
        <v>31</v>
      </c>
      <c r="X206">
        <v>1</v>
      </c>
      <c r="Y206" t="str">
        <f>IF(tblRides[[#This Row],[supply_demand_ratio]]&lt;0.8,"Below 0.8",IF(tblRides[[#This Row],[supply_demand_ratio]]&lt;1,"Between 0.8-1.0",IF(tblRides[[#This Row],[supply_demand_ratio]]&lt;=1.2,"Between 1.0-1.2","Above 1.2")))</f>
        <v>Below 0.8</v>
      </c>
    </row>
    <row r="207" spans="1:25" x14ac:dyDescent="0.3">
      <c r="A207" t="s">
        <v>256</v>
      </c>
      <c r="B207" s="1">
        <v>46024.956944444442</v>
      </c>
      <c r="C207" s="2">
        <v>46024</v>
      </c>
      <c r="D207">
        <v>22</v>
      </c>
      <c r="E207" t="s">
        <v>25</v>
      </c>
      <c r="F207" t="s">
        <v>26</v>
      </c>
      <c r="G207">
        <v>13.9</v>
      </c>
      <c r="H207">
        <v>327.52</v>
      </c>
      <c r="I207">
        <v>313.06</v>
      </c>
      <c r="J207">
        <v>1.3</v>
      </c>
      <c r="K207">
        <v>5.9</v>
      </c>
      <c r="L207">
        <v>8.6999999999999993</v>
      </c>
      <c r="M207">
        <v>91</v>
      </c>
      <c r="N207" t="s">
        <v>27</v>
      </c>
      <c r="O207">
        <v>0.67700000000000005</v>
      </c>
      <c r="P207" t="s">
        <v>28</v>
      </c>
      <c r="Q207" t="s">
        <v>29</v>
      </c>
      <c r="R207">
        <v>4.83</v>
      </c>
      <c r="S207">
        <v>3</v>
      </c>
      <c r="T207">
        <v>-14.46</v>
      </c>
      <c r="U207">
        <v>2.8</v>
      </c>
      <c r="V207" t="s">
        <v>159</v>
      </c>
      <c r="W207" t="s">
        <v>45</v>
      </c>
      <c r="X207">
        <v>1</v>
      </c>
      <c r="Y207" t="str">
        <f>IF(tblRides[[#This Row],[supply_demand_ratio]]&lt;0.8,"Below 0.8",IF(tblRides[[#This Row],[supply_demand_ratio]]&lt;1,"Between 0.8-1.0",IF(tblRides[[#This Row],[supply_demand_ratio]]&lt;=1.2,"Between 1.0-1.2","Above 1.2")))</f>
        <v>Below 0.8</v>
      </c>
    </row>
    <row r="208" spans="1:25" x14ac:dyDescent="0.3">
      <c r="A208" t="s">
        <v>257</v>
      </c>
      <c r="B208" s="1">
        <v>46024.964583333334</v>
      </c>
      <c r="C208" s="2">
        <v>46024</v>
      </c>
      <c r="D208">
        <v>23</v>
      </c>
      <c r="E208" t="s">
        <v>25</v>
      </c>
      <c r="F208" t="s">
        <v>26</v>
      </c>
      <c r="G208">
        <v>17.899999999999999</v>
      </c>
      <c r="H208">
        <v>268.81</v>
      </c>
      <c r="J208">
        <v>1</v>
      </c>
      <c r="K208">
        <v>3.2</v>
      </c>
      <c r="L208">
        <v>2.7</v>
      </c>
      <c r="M208">
        <v>128</v>
      </c>
      <c r="N208" t="s">
        <v>41</v>
      </c>
      <c r="O208">
        <v>1.353</v>
      </c>
      <c r="P208" t="s">
        <v>58</v>
      </c>
      <c r="Q208" t="s">
        <v>108</v>
      </c>
      <c r="R208">
        <v>4.66</v>
      </c>
      <c r="S208">
        <v>5</v>
      </c>
      <c r="U208">
        <v>-0.5</v>
      </c>
      <c r="V208" t="s">
        <v>159</v>
      </c>
      <c r="W208" t="s">
        <v>31</v>
      </c>
      <c r="X208">
        <v>0</v>
      </c>
      <c r="Y208" t="str">
        <f>IF(tblRides[[#This Row],[supply_demand_ratio]]&lt;0.8,"Below 0.8",IF(tblRides[[#This Row],[supply_demand_ratio]]&lt;1,"Between 0.8-1.0",IF(tblRides[[#This Row],[supply_demand_ratio]]&lt;=1.2,"Between 1.0-1.2","Above 1.2")))</f>
        <v>Above 1.2</v>
      </c>
    </row>
    <row r="209" spans="1:25" x14ac:dyDescent="0.3">
      <c r="A209" t="s">
        <v>258</v>
      </c>
      <c r="B209" s="1">
        <v>46024.96875</v>
      </c>
      <c r="C209" s="2">
        <v>46024</v>
      </c>
      <c r="D209">
        <v>23</v>
      </c>
      <c r="E209" t="s">
        <v>62</v>
      </c>
      <c r="F209" t="s">
        <v>26</v>
      </c>
      <c r="G209">
        <v>7.5</v>
      </c>
      <c r="H209">
        <v>139.05000000000001</v>
      </c>
      <c r="I209">
        <v>142.47999999999999</v>
      </c>
      <c r="J209">
        <v>1</v>
      </c>
      <c r="K209">
        <v>5.4</v>
      </c>
      <c r="L209">
        <v>7.6</v>
      </c>
      <c r="M209">
        <v>61</v>
      </c>
      <c r="N209" t="s">
        <v>41</v>
      </c>
      <c r="O209">
        <v>2.1850000000000001</v>
      </c>
      <c r="P209" t="s">
        <v>28</v>
      </c>
      <c r="Q209" t="s">
        <v>29</v>
      </c>
      <c r="R209">
        <v>4.68</v>
      </c>
      <c r="S209">
        <v>4</v>
      </c>
      <c r="T209">
        <v>3.43</v>
      </c>
      <c r="U209">
        <v>2.2000000000000002</v>
      </c>
      <c r="V209" t="s">
        <v>159</v>
      </c>
      <c r="W209" t="s">
        <v>45</v>
      </c>
      <c r="X209">
        <v>1</v>
      </c>
      <c r="Y209" t="str">
        <f>IF(tblRides[[#This Row],[supply_demand_ratio]]&lt;0.8,"Below 0.8",IF(tblRides[[#This Row],[supply_demand_ratio]]&lt;1,"Between 0.8-1.0",IF(tblRides[[#This Row],[supply_demand_ratio]]&lt;=1.2,"Between 1.0-1.2","Above 1.2")))</f>
        <v>Above 1.2</v>
      </c>
    </row>
    <row r="210" spans="1:25" x14ac:dyDescent="0.3">
      <c r="A210" t="s">
        <v>259</v>
      </c>
      <c r="B210" s="1">
        <v>46024.974305555559</v>
      </c>
      <c r="C210" s="2">
        <v>46024</v>
      </c>
      <c r="D210">
        <v>23</v>
      </c>
      <c r="E210" t="s">
        <v>25</v>
      </c>
      <c r="F210" t="s">
        <v>26</v>
      </c>
      <c r="G210">
        <v>3.1</v>
      </c>
      <c r="H210">
        <v>95.8</v>
      </c>
      <c r="I210">
        <v>95.78</v>
      </c>
      <c r="J210">
        <v>1</v>
      </c>
      <c r="K210">
        <v>2.5</v>
      </c>
      <c r="L210">
        <v>1</v>
      </c>
      <c r="M210">
        <v>125</v>
      </c>
      <c r="N210" t="s">
        <v>27</v>
      </c>
      <c r="O210">
        <v>1.1259999999999999</v>
      </c>
      <c r="P210" t="s">
        <v>28</v>
      </c>
      <c r="Q210" t="s">
        <v>29</v>
      </c>
      <c r="R210">
        <v>4.9400000000000004</v>
      </c>
      <c r="S210">
        <v>46</v>
      </c>
      <c r="T210">
        <v>-0.02</v>
      </c>
      <c r="U210">
        <v>-1.5</v>
      </c>
      <c r="V210" t="s">
        <v>159</v>
      </c>
      <c r="W210" t="s">
        <v>31</v>
      </c>
      <c r="X210">
        <v>1</v>
      </c>
      <c r="Y210" t="str">
        <f>IF(tblRides[[#This Row],[supply_demand_ratio]]&lt;0.8,"Below 0.8",IF(tblRides[[#This Row],[supply_demand_ratio]]&lt;1,"Between 0.8-1.0",IF(tblRides[[#This Row],[supply_demand_ratio]]&lt;=1.2,"Between 1.0-1.2","Above 1.2")))</f>
        <v>Between 1.0-1.2</v>
      </c>
    </row>
    <row r="211" spans="1:25" x14ac:dyDescent="0.3">
      <c r="A211" t="s">
        <v>260</v>
      </c>
      <c r="B211" s="1">
        <v>46024.989583333336</v>
      </c>
      <c r="C211" s="2">
        <v>46024</v>
      </c>
      <c r="D211">
        <v>23</v>
      </c>
      <c r="E211" t="s">
        <v>25</v>
      </c>
      <c r="F211" t="s">
        <v>26</v>
      </c>
      <c r="G211">
        <v>6.7</v>
      </c>
      <c r="H211">
        <v>168.3</v>
      </c>
      <c r="I211">
        <v>167.51</v>
      </c>
      <c r="J211">
        <v>1.1000000000000001</v>
      </c>
      <c r="K211">
        <v>4.8</v>
      </c>
      <c r="L211">
        <v>4.5</v>
      </c>
      <c r="M211">
        <v>141</v>
      </c>
      <c r="N211" t="s">
        <v>41</v>
      </c>
      <c r="O211">
        <v>1.413</v>
      </c>
      <c r="P211" t="s">
        <v>28</v>
      </c>
      <c r="Q211" t="s">
        <v>29</v>
      </c>
      <c r="R211">
        <v>4.7300000000000004</v>
      </c>
      <c r="S211">
        <v>6</v>
      </c>
      <c r="T211">
        <v>-0.79</v>
      </c>
      <c r="U211">
        <v>-0.3</v>
      </c>
      <c r="V211" t="s">
        <v>159</v>
      </c>
      <c r="W211" t="s">
        <v>31</v>
      </c>
      <c r="X211">
        <v>1</v>
      </c>
      <c r="Y211" t="str">
        <f>IF(tblRides[[#This Row],[supply_demand_ratio]]&lt;0.8,"Below 0.8",IF(tblRides[[#This Row],[supply_demand_ratio]]&lt;1,"Between 0.8-1.0",IF(tblRides[[#This Row],[supply_demand_ratio]]&lt;=1.2,"Between 1.0-1.2","Above 1.2")))</f>
        <v>Above 1.2</v>
      </c>
    </row>
    <row r="212" spans="1:25" x14ac:dyDescent="0.3">
      <c r="A212" t="s">
        <v>261</v>
      </c>
      <c r="B212" s="1">
        <v>46025.000694444447</v>
      </c>
      <c r="C212" s="2">
        <v>46025</v>
      </c>
      <c r="D212">
        <v>0</v>
      </c>
      <c r="E212" t="s">
        <v>43</v>
      </c>
      <c r="F212" t="s">
        <v>26</v>
      </c>
      <c r="G212">
        <v>4.9000000000000004</v>
      </c>
      <c r="H212">
        <v>123.33</v>
      </c>
      <c r="I212">
        <v>124.75</v>
      </c>
      <c r="J212">
        <v>1</v>
      </c>
      <c r="K212">
        <v>4.8</v>
      </c>
      <c r="L212">
        <v>7.9</v>
      </c>
      <c r="M212">
        <v>58</v>
      </c>
      <c r="N212" t="s">
        <v>41</v>
      </c>
      <c r="O212">
        <v>1.653</v>
      </c>
      <c r="P212" t="s">
        <v>28</v>
      </c>
      <c r="Q212" t="s">
        <v>29</v>
      </c>
      <c r="R212">
        <v>4.57</v>
      </c>
      <c r="S212">
        <v>4</v>
      </c>
      <c r="T212">
        <v>1.42</v>
      </c>
      <c r="U212">
        <v>3.1</v>
      </c>
      <c r="V212" t="s">
        <v>262</v>
      </c>
      <c r="W212" t="s">
        <v>31</v>
      </c>
      <c r="X212">
        <v>1</v>
      </c>
      <c r="Y212" t="str">
        <f>IF(tblRides[[#This Row],[supply_demand_ratio]]&lt;0.8,"Below 0.8",IF(tblRides[[#This Row],[supply_demand_ratio]]&lt;1,"Between 0.8-1.0",IF(tblRides[[#This Row],[supply_demand_ratio]]&lt;=1.2,"Between 1.0-1.2","Above 1.2")))</f>
        <v>Above 1.2</v>
      </c>
    </row>
    <row r="213" spans="1:25" x14ac:dyDescent="0.3">
      <c r="A213" t="s">
        <v>263</v>
      </c>
      <c r="B213" s="1">
        <v>46025.004166666666</v>
      </c>
      <c r="C213" s="2">
        <v>46025</v>
      </c>
      <c r="D213">
        <v>0</v>
      </c>
      <c r="E213" t="s">
        <v>25</v>
      </c>
      <c r="F213" t="s">
        <v>34</v>
      </c>
      <c r="G213">
        <v>4.4000000000000004</v>
      </c>
      <c r="H213">
        <v>117.06</v>
      </c>
      <c r="I213">
        <v>112.9</v>
      </c>
      <c r="J213">
        <v>1.1000000000000001</v>
      </c>
      <c r="K213">
        <v>6.1</v>
      </c>
      <c r="L213">
        <v>8</v>
      </c>
      <c r="M213">
        <v>103</v>
      </c>
      <c r="N213" t="s">
        <v>27</v>
      </c>
      <c r="O213">
        <v>0.91400000000000003</v>
      </c>
      <c r="P213" t="s">
        <v>28</v>
      </c>
      <c r="Q213" t="s">
        <v>29</v>
      </c>
      <c r="R213">
        <v>4.4400000000000004</v>
      </c>
      <c r="S213">
        <v>0</v>
      </c>
      <c r="T213">
        <v>-4.16</v>
      </c>
      <c r="U213">
        <v>1.9</v>
      </c>
      <c r="V213" t="s">
        <v>262</v>
      </c>
      <c r="W213" t="s">
        <v>45</v>
      </c>
      <c r="X213">
        <v>1</v>
      </c>
      <c r="Y213" t="str">
        <f>IF(tblRides[[#This Row],[supply_demand_ratio]]&lt;0.8,"Below 0.8",IF(tblRides[[#This Row],[supply_demand_ratio]]&lt;1,"Between 0.8-1.0",IF(tblRides[[#This Row],[supply_demand_ratio]]&lt;=1.2,"Between 1.0-1.2","Above 1.2")))</f>
        <v>Between 0.8-1.0</v>
      </c>
    </row>
    <row r="214" spans="1:25" x14ac:dyDescent="0.3">
      <c r="A214" t="s">
        <v>264</v>
      </c>
      <c r="B214" s="1">
        <v>46025.011805555558</v>
      </c>
      <c r="C214" s="2">
        <v>46025</v>
      </c>
      <c r="D214">
        <v>0</v>
      </c>
      <c r="E214" t="s">
        <v>62</v>
      </c>
      <c r="F214" t="s">
        <v>26</v>
      </c>
      <c r="G214">
        <v>12</v>
      </c>
      <c r="H214">
        <v>219.58</v>
      </c>
      <c r="J214">
        <v>1.1000000000000001</v>
      </c>
      <c r="K214">
        <v>3.8</v>
      </c>
      <c r="L214">
        <v>1</v>
      </c>
      <c r="M214">
        <v>54</v>
      </c>
      <c r="N214" t="s">
        <v>41</v>
      </c>
      <c r="O214">
        <v>1.8009999999999999</v>
      </c>
      <c r="P214" t="s">
        <v>58</v>
      </c>
      <c r="Q214" t="s">
        <v>59</v>
      </c>
      <c r="R214">
        <v>4.34</v>
      </c>
      <c r="S214">
        <v>3</v>
      </c>
      <c r="U214">
        <v>-2.8</v>
      </c>
      <c r="V214" t="s">
        <v>262</v>
      </c>
      <c r="W214" t="s">
        <v>31</v>
      </c>
      <c r="X214">
        <v>0</v>
      </c>
      <c r="Y214" t="str">
        <f>IF(tblRides[[#This Row],[supply_demand_ratio]]&lt;0.8,"Below 0.8",IF(tblRides[[#This Row],[supply_demand_ratio]]&lt;1,"Between 0.8-1.0",IF(tblRides[[#This Row],[supply_demand_ratio]]&lt;=1.2,"Between 1.0-1.2","Above 1.2")))</f>
        <v>Above 1.2</v>
      </c>
    </row>
    <row r="215" spans="1:25" x14ac:dyDescent="0.3">
      <c r="A215" t="s">
        <v>265</v>
      </c>
      <c r="B215" s="1">
        <v>46025.043749999997</v>
      </c>
      <c r="C215" s="2">
        <v>46025</v>
      </c>
      <c r="D215">
        <v>1</v>
      </c>
      <c r="E215" t="s">
        <v>62</v>
      </c>
      <c r="F215" t="s">
        <v>26</v>
      </c>
      <c r="G215">
        <v>7.7</v>
      </c>
      <c r="H215">
        <v>142.49</v>
      </c>
      <c r="I215">
        <v>147.24</v>
      </c>
      <c r="J215">
        <v>1</v>
      </c>
      <c r="K215">
        <v>2.5</v>
      </c>
      <c r="L215">
        <v>2.9</v>
      </c>
      <c r="M215">
        <v>50</v>
      </c>
      <c r="N215" t="s">
        <v>41</v>
      </c>
      <c r="O215">
        <v>1.6160000000000001</v>
      </c>
      <c r="P215" t="s">
        <v>28</v>
      </c>
      <c r="Q215" t="s">
        <v>29</v>
      </c>
      <c r="R215">
        <v>4.74</v>
      </c>
      <c r="S215">
        <v>13</v>
      </c>
      <c r="T215">
        <v>4.75</v>
      </c>
      <c r="U215">
        <v>0.4</v>
      </c>
      <c r="V215" t="s">
        <v>262</v>
      </c>
      <c r="W215" t="s">
        <v>31</v>
      </c>
      <c r="X215">
        <v>1</v>
      </c>
      <c r="Y215" t="str">
        <f>IF(tblRides[[#This Row],[supply_demand_ratio]]&lt;0.8,"Below 0.8",IF(tblRides[[#This Row],[supply_demand_ratio]]&lt;1,"Between 0.8-1.0",IF(tblRides[[#This Row],[supply_demand_ratio]]&lt;=1.2,"Between 1.0-1.2","Above 1.2")))</f>
        <v>Above 1.2</v>
      </c>
    </row>
    <row r="216" spans="1:25" x14ac:dyDescent="0.3">
      <c r="A216" t="s">
        <v>266</v>
      </c>
      <c r="B216" s="1">
        <v>46025.052083333336</v>
      </c>
      <c r="C216" s="2">
        <v>46025</v>
      </c>
      <c r="D216">
        <v>1</v>
      </c>
      <c r="E216" t="s">
        <v>43</v>
      </c>
      <c r="F216" t="s">
        <v>26</v>
      </c>
      <c r="G216">
        <v>1.8</v>
      </c>
      <c r="H216">
        <v>74.73</v>
      </c>
      <c r="I216">
        <v>76.319999999999993</v>
      </c>
      <c r="J216">
        <v>1.1000000000000001</v>
      </c>
      <c r="K216">
        <v>3.3</v>
      </c>
      <c r="L216">
        <v>2.2000000000000002</v>
      </c>
      <c r="M216">
        <v>65</v>
      </c>
      <c r="N216" t="s">
        <v>41</v>
      </c>
      <c r="O216">
        <v>2.2000000000000002</v>
      </c>
      <c r="P216" t="s">
        <v>28</v>
      </c>
      <c r="Q216" t="s">
        <v>29</v>
      </c>
      <c r="R216">
        <v>4.71</v>
      </c>
      <c r="S216">
        <v>12</v>
      </c>
      <c r="T216">
        <v>1.59</v>
      </c>
      <c r="U216">
        <v>-1.1000000000000001</v>
      </c>
      <c r="V216" t="s">
        <v>262</v>
      </c>
      <c r="W216" t="s">
        <v>31</v>
      </c>
      <c r="X216">
        <v>1</v>
      </c>
      <c r="Y216" t="str">
        <f>IF(tblRides[[#This Row],[supply_demand_ratio]]&lt;0.8,"Below 0.8",IF(tblRides[[#This Row],[supply_demand_ratio]]&lt;1,"Between 0.8-1.0",IF(tblRides[[#This Row],[supply_demand_ratio]]&lt;=1.2,"Between 1.0-1.2","Above 1.2")))</f>
        <v>Above 1.2</v>
      </c>
    </row>
    <row r="217" spans="1:25" x14ac:dyDescent="0.3">
      <c r="A217" t="s">
        <v>267</v>
      </c>
      <c r="B217" s="1">
        <v>46025.081944444442</v>
      </c>
      <c r="C217" s="2">
        <v>46025</v>
      </c>
      <c r="D217">
        <v>1</v>
      </c>
      <c r="E217" t="s">
        <v>43</v>
      </c>
      <c r="F217" t="s">
        <v>26</v>
      </c>
      <c r="G217">
        <v>12.1</v>
      </c>
      <c r="H217">
        <v>221.62</v>
      </c>
      <c r="I217">
        <v>206.12</v>
      </c>
      <c r="J217">
        <v>1.1000000000000001</v>
      </c>
      <c r="K217">
        <v>3.6</v>
      </c>
      <c r="L217">
        <v>1.4</v>
      </c>
      <c r="M217">
        <v>73</v>
      </c>
      <c r="N217" t="s">
        <v>41</v>
      </c>
      <c r="O217">
        <v>1.7549999999999999</v>
      </c>
      <c r="P217" t="s">
        <v>28</v>
      </c>
      <c r="Q217" t="s">
        <v>29</v>
      </c>
      <c r="R217">
        <v>5</v>
      </c>
      <c r="S217">
        <v>4</v>
      </c>
      <c r="T217">
        <v>-15.5</v>
      </c>
      <c r="U217">
        <v>-2.2000000000000002</v>
      </c>
      <c r="V217" t="s">
        <v>262</v>
      </c>
      <c r="W217" t="s">
        <v>31</v>
      </c>
      <c r="X217">
        <v>1</v>
      </c>
      <c r="Y217" t="str">
        <f>IF(tblRides[[#This Row],[supply_demand_ratio]]&lt;0.8,"Below 0.8",IF(tblRides[[#This Row],[supply_demand_ratio]]&lt;1,"Between 0.8-1.0",IF(tblRides[[#This Row],[supply_demand_ratio]]&lt;=1.2,"Between 1.0-1.2","Above 1.2")))</f>
        <v>Above 1.2</v>
      </c>
    </row>
    <row r="218" spans="1:25" x14ac:dyDescent="0.3">
      <c r="A218" t="s">
        <v>268</v>
      </c>
      <c r="B218" s="1">
        <v>46025.090277777781</v>
      </c>
      <c r="C218" s="2">
        <v>46025</v>
      </c>
      <c r="D218">
        <v>2</v>
      </c>
      <c r="E218" t="s">
        <v>43</v>
      </c>
      <c r="F218" t="s">
        <v>26</v>
      </c>
      <c r="G218">
        <v>16.8</v>
      </c>
      <c r="H218">
        <v>328.97</v>
      </c>
      <c r="I218">
        <v>327.11</v>
      </c>
      <c r="J218">
        <v>1.1000000000000001</v>
      </c>
      <c r="K218">
        <v>8.1</v>
      </c>
      <c r="L218">
        <v>6.8</v>
      </c>
      <c r="M218">
        <v>72</v>
      </c>
      <c r="N218" t="s">
        <v>41</v>
      </c>
      <c r="O218">
        <v>1.758</v>
      </c>
      <c r="P218" t="s">
        <v>28</v>
      </c>
      <c r="Q218" t="s">
        <v>29</v>
      </c>
      <c r="R218">
        <v>4.8</v>
      </c>
      <c r="S218">
        <v>4</v>
      </c>
      <c r="T218">
        <v>-1.86</v>
      </c>
      <c r="U218">
        <v>-1.3</v>
      </c>
      <c r="V218" t="s">
        <v>262</v>
      </c>
      <c r="W218" t="s">
        <v>45</v>
      </c>
      <c r="X218">
        <v>1</v>
      </c>
      <c r="Y218" t="str">
        <f>IF(tblRides[[#This Row],[supply_demand_ratio]]&lt;0.8,"Below 0.8",IF(tblRides[[#This Row],[supply_demand_ratio]]&lt;1,"Between 0.8-1.0",IF(tblRides[[#This Row],[supply_demand_ratio]]&lt;=1.2,"Between 1.0-1.2","Above 1.2")))</f>
        <v>Above 1.2</v>
      </c>
    </row>
    <row r="219" spans="1:25" x14ac:dyDescent="0.3">
      <c r="A219" t="s">
        <v>269</v>
      </c>
      <c r="B219" s="1">
        <v>46025.093055555553</v>
      </c>
      <c r="C219" s="2">
        <v>46025</v>
      </c>
      <c r="D219">
        <v>2</v>
      </c>
      <c r="E219" t="s">
        <v>25</v>
      </c>
      <c r="F219" t="s">
        <v>26</v>
      </c>
      <c r="G219">
        <v>2.9</v>
      </c>
      <c r="H219">
        <v>91.29</v>
      </c>
      <c r="I219">
        <v>91.27</v>
      </c>
      <c r="J219">
        <v>1</v>
      </c>
      <c r="K219">
        <v>2.9</v>
      </c>
      <c r="L219">
        <v>6</v>
      </c>
      <c r="M219">
        <v>142</v>
      </c>
      <c r="N219" t="s">
        <v>41</v>
      </c>
      <c r="O219">
        <v>1.486</v>
      </c>
      <c r="P219" t="s">
        <v>28</v>
      </c>
      <c r="Q219" t="s">
        <v>29</v>
      </c>
      <c r="R219">
        <v>4.83</v>
      </c>
      <c r="S219">
        <v>47</v>
      </c>
      <c r="T219">
        <v>-0.02</v>
      </c>
      <c r="U219">
        <v>3.1</v>
      </c>
      <c r="V219" t="s">
        <v>262</v>
      </c>
      <c r="W219" t="s">
        <v>31</v>
      </c>
      <c r="X219">
        <v>1</v>
      </c>
      <c r="Y219" t="str">
        <f>IF(tblRides[[#This Row],[supply_demand_ratio]]&lt;0.8,"Below 0.8",IF(tblRides[[#This Row],[supply_demand_ratio]]&lt;1,"Between 0.8-1.0",IF(tblRides[[#This Row],[supply_demand_ratio]]&lt;=1.2,"Between 1.0-1.2","Above 1.2")))</f>
        <v>Above 1.2</v>
      </c>
    </row>
    <row r="220" spans="1:25" x14ac:dyDescent="0.3">
      <c r="A220" t="s">
        <v>270</v>
      </c>
      <c r="B220" s="1">
        <v>46025.095833333333</v>
      </c>
      <c r="C220" s="2">
        <v>46025</v>
      </c>
      <c r="D220">
        <v>2</v>
      </c>
      <c r="E220" t="s">
        <v>25</v>
      </c>
      <c r="F220" t="s">
        <v>34</v>
      </c>
      <c r="G220">
        <v>7.6</v>
      </c>
      <c r="H220">
        <v>167.96</v>
      </c>
      <c r="I220">
        <v>165.39</v>
      </c>
      <c r="J220">
        <v>1</v>
      </c>
      <c r="K220">
        <v>7.9</v>
      </c>
      <c r="L220">
        <v>13.4</v>
      </c>
      <c r="M220">
        <v>134</v>
      </c>
      <c r="N220" t="s">
        <v>41</v>
      </c>
      <c r="O220">
        <v>1.54</v>
      </c>
      <c r="P220" t="s">
        <v>28</v>
      </c>
      <c r="Q220" t="s">
        <v>29</v>
      </c>
      <c r="R220">
        <v>4.62</v>
      </c>
      <c r="S220">
        <v>0</v>
      </c>
      <c r="T220">
        <v>-2.57</v>
      </c>
      <c r="U220">
        <v>5.5</v>
      </c>
      <c r="V220" t="s">
        <v>262</v>
      </c>
      <c r="W220" t="s">
        <v>45</v>
      </c>
      <c r="X220">
        <v>1</v>
      </c>
      <c r="Y220" t="str">
        <f>IF(tblRides[[#This Row],[supply_demand_ratio]]&lt;0.8,"Below 0.8",IF(tblRides[[#This Row],[supply_demand_ratio]]&lt;1,"Between 0.8-1.0",IF(tblRides[[#This Row],[supply_demand_ratio]]&lt;=1.2,"Between 1.0-1.2","Above 1.2")))</f>
        <v>Above 1.2</v>
      </c>
    </row>
    <row r="221" spans="1:25" x14ac:dyDescent="0.3">
      <c r="A221" t="s">
        <v>271</v>
      </c>
      <c r="B221" s="1">
        <v>46025.1</v>
      </c>
      <c r="C221" s="2">
        <v>46025</v>
      </c>
      <c r="D221">
        <v>2</v>
      </c>
      <c r="E221" t="s">
        <v>25</v>
      </c>
      <c r="F221" t="s">
        <v>26</v>
      </c>
      <c r="G221">
        <v>4.8</v>
      </c>
      <c r="H221">
        <v>112.15</v>
      </c>
      <c r="I221">
        <v>108.72</v>
      </c>
      <c r="J221">
        <v>1</v>
      </c>
      <c r="K221">
        <v>4.4000000000000004</v>
      </c>
      <c r="L221">
        <v>7.1</v>
      </c>
      <c r="M221">
        <v>125</v>
      </c>
      <c r="N221" t="s">
        <v>27</v>
      </c>
      <c r="O221">
        <v>0.97899999999999998</v>
      </c>
      <c r="P221" t="s">
        <v>28</v>
      </c>
      <c r="Q221" t="s">
        <v>29</v>
      </c>
      <c r="R221">
        <v>4.58</v>
      </c>
      <c r="S221">
        <v>23</v>
      </c>
      <c r="T221">
        <v>-3.43</v>
      </c>
      <c r="U221">
        <v>2.7</v>
      </c>
      <c r="V221" t="s">
        <v>262</v>
      </c>
      <c r="W221" t="s">
        <v>31</v>
      </c>
      <c r="X221">
        <v>1</v>
      </c>
      <c r="Y221" t="str">
        <f>IF(tblRides[[#This Row],[supply_demand_ratio]]&lt;0.8,"Below 0.8",IF(tblRides[[#This Row],[supply_demand_ratio]]&lt;1,"Between 0.8-1.0",IF(tblRides[[#This Row],[supply_demand_ratio]]&lt;=1.2,"Between 1.0-1.2","Above 1.2")))</f>
        <v>Between 0.8-1.0</v>
      </c>
    </row>
    <row r="222" spans="1:25" x14ac:dyDescent="0.3">
      <c r="A222" t="s">
        <v>272</v>
      </c>
      <c r="B222" s="1">
        <v>46025.104861111111</v>
      </c>
      <c r="C222" s="2">
        <v>46025</v>
      </c>
      <c r="D222">
        <v>2</v>
      </c>
      <c r="E222" t="s">
        <v>25</v>
      </c>
      <c r="F222" t="s">
        <v>34</v>
      </c>
      <c r="G222">
        <v>1.2</v>
      </c>
      <c r="H222">
        <v>71.209999999999994</v>
      </c>
      <c r="I222">
        <v>71.069999999999993</v>
      </c>
      <c r="J222">
        <v>1.2</v>
      </c>
      <c r="K222">
        <v>3.9</v>
      </c>
      <c r="L222">
        <v>2.9</v>
      </c>
      <c r="M222">
        <v>124</v>
      </c>
      <c r="N222" t="s">
        <v>27</v>
      </c>
      <c r="O222">
        <v>0.91200000000000003</v>
      </c>
      <c r="P222" t="s">
        <v>28</v>
      </c>
      <c r="Q222" t="s">
        <v>29</v>
      </c>
      <c r="R222">
        <v>4.87</v>
      </c>
      <c r="S222">
        <v>0</v>
      </c>
      <c r="T222">
        <v>-0.14000000000000001</v>
      </c>
      <c r="U222">
        <v>-1</v>
      </c>
      <c r="V222" t="s">
        <v>262</v>
      </c>
      <c r="W222" t="s">
        <v>31</v>
      </c>
      <c r="X222">
        <v>1</v>
      </c>
      <c r="Y222" t="str">
        <f>IF(tblRides[[#This Row],[supply_demand_ratio]]&lt;0.8,"Below 0.8",IF(tblRides[[#This Row],[supply_demand_ratio]]&lt;1,"Between 0.8-1.0",IF(tblRides[[#This Row],[supply_demand_ratio]]&lt;=1.2,"Between 1.0-1.2","Above 1.2")))</f>
        <v>Between 0.8-1.0</v>
      </c>
    </row>
    <row r="223" spans="1:25" x14ac:dyDescent="0.3">
      <c r="A223" t="s">
        <v>273</v>
      </c>
      <c r="B223" s="1">
        <v>46025.120833333334</v>
      </c>
      <c r="C223" s="2">
        <v>46025</v>
      </c>
      <c r="D223">
        <v>2</v>
      </c>
      <c r="E223" t="s">
        <v>33</v>
      </c>
      <c r="F223" t="s">
        <v>26</v>
      </c>
      <c r="G223">
        <v>6.7</v>
      </c>
      <c r="H223">
        <v>158.03</v>
      </c>
      <c r="I223">
        <v>153.79</v>
      </c>
      <c r="J223">
        <v>1.1000000000000001</v>
      </c>
      <c r="K223">
        <v>2.6</v>
      </c>
      <c r="L223">
        <v>3.5</v>
      </c>
      <c r="M223">
        <v>103</v>
      </c>
      <c r="N223" t="s">
        <v>41</v>
      </c>
      <c r="O223">
        <v>1.427</v>
      </c>
      <c r="P223" t="s">
        <v>28</v>
      </c>
      <c r="Q223" t="s">
        <v>29</v>
      </c>
      <c r="R223">
        <v>4.66</v>
      </c>
      <c r="S223">
        <v>43</v>
      </c>
      <c r="T223">
        <v>-4.24</v>
      </c>
      <c r="U223">
        <v>0.9</v>
      </c>
      <c r="V223" t="s">
        <v>262</v>
      </c>
      <c r="W223" t="s">
        <v>31</v>
      </c>
      <c r="X223">
        <v>1</v>
      </c>
      <c r="Y223" t="str">
        <f>IF(tblRides[[#This Row],[supply_demand_ratio]]&lt;0.8,"Below 0.8",IF(tblRides[[#This Row],[supply_demand_ratio]]&lt;1,"Between 0.8-1.0",IF(tblRides[[#This Row],[supply_demand_ratio]]&lt;=1.2,"Between 1.0-1.2","Above 1.2")))</f>
        <v>Above 1.2</v>
      </c>
    </row>
    <row r="224" spans="1:25" x14ac:dyDescent="0.3">
      <c r="A224" t="s">
        <v>274</v>
      </c>
      <c r="B224" s="1">
        <v>46025.124305555553</v>
      </c>
      <c r="C224" s="2">
        <v>46025</v>
      </c>
      <c r="D224">
        <v>2</v>
      </c>
      <c r="E224" t="s">
        <v>25</v>
      </c>
      <c r="F224" t="s">
        <v>26</v>
      </c>
      <c r="G224">
        <v>9.6999999999999993</v>
      </c>
      <c r="H224">
        <v>184.47</v>
      </c>
      <c r="J224">
        <v>1</v>
      </c>
      <c r="K224">
        <v>2</v>
      </c>
      <c r="L224">
        <v>2.9</v>
      </c>
      <c r="M224">
        <v>112</v>
      </c>
      <c r="N224" t="s">
        <v>41</v>
      </c>
      <c r="O224">
        <v>1.0980000000000001</v>
      </c>
      <c r="P224" t="s">
        <v>58</v>
      </c>
      <c r="Q224" t="s">
        <v>59</v>
      </c>
      <c r="R224">
        <v>4.55</v>
      </c>
      <c r="S224">
        <v>68</v>
      </c>
      <c r="U224">
        <v>0.9</v>
      </c>
      <c r="V224" t="s">
        <v>262</v>
      </c>
      <c r="W224" t="s">
        <v>31</v>
      </c>
      <c r="X224">
        <v>0</v>
      </c>
      <c r="Y224" t="str">
        <f>IF(tblRides[[#This Row],[supply_demand_ratio]]&lt;0.8,"Below 0.8",IF(tblRides[[#This Row],[supply_demand_ratio]]&lt;1,"Between 0.8-1.0",IF(tblRides[[#This Row],[supply_demand_ratio]]&lt;=1.2,"Between 1.0-1.2","Above 1.2")))</f>
        <v>Between 1.0-1.2</v>
      </c>
    </row>
    <row r="225" spans="1:25" x14ac:dyDescent="0.3">
      <c r="A225" t="s">
        <v>275</v>
      </c>
      <c r="B225" s="1">
        <v>46025.129861111112</v>
      </c>
      <c r="C225" s="2">
        <v>46025</v>
      </c>
      <c r="D225">
        <v>3</v>
      </c>
      <c r="E225" t="s">
        <v>25</v>
      </c>
      <c r="F225" t="s">
        <v>26</v>
      </c>
      <c r="G225">
        <v>6.8</v>
      </c>
      <c r="H225">
        <v>149.97</v>
      </c>
      <c r="I225">
        <v>142.76</v>
      </c>
      <c r="J225">
        <v>1.1000000000000001</v>
      </c>
      <c r="K225">
        <v>5</v>
      </c>
      <c r="L225">
        <v>8.6</v>
      </c>
      <c r="M225">
        <v>95</v>
      </c>
      <c r="N225" t="s">
        <v>27</v>
      </c>
      <c r="O225">
        <v>0.76200000000000001</v>
      </c>
      <c r="P225" t="s">
        <v>28</v>
      </c>
      <c r="Q225" t="s">
        <v>29</v>
      </c>
      <c r="R225">
        <v>4.99</v>
      </c>
      <c r="S225">
        <v>5</v>
      </c>
      <c r="T225">
        <v>-7.21</v>
      </c>
      <c r="U225">
        <v>3.6</v>
      </c>
      <c r="V225" t="s">
        <v>262</v>
      </c>
      <c r="W225" t="s">
        <v>31</v>
      </c>
      <c r="X225">
        <v>1</v>
      </c>
      <c r="Y225" t="str">
        <f>IF(tblRides[[#This Row],[supply_demand_ratio]]&lt;0.8,"Below 0.8",IF(tblRides[[#This Row],[supply_demand_ratio]]&lt;1,"Between 0.8-1.0",IF(tblRides[[#This Row],[supply_demand_ratio]]&lt;=1.2,"Between 1.0-1.2","Above 1.2")))</f>
        <v>Below 0.8</v>
      </c>
    </row>
    <row r="226" spans="1:25" x14ac:dyDescent="0.3">
      <c r="A226" t="s">
        <v>276</v>
      </c>
      <c r="B226" s="1">
        <v>46025.131249999999</v>
      </c>
      <c r="C226" s="2">
        <v>46025</v>
      </c>
      <c r="D226">
        <v>3</v>
      </c>
      <c r="E226" t="s">
        <v>33</v>
      </c>
      <c r="F226" t="s">
        <v>26</v>
      </c>
      <c r="G226">
        <v>13.5</v>
      </c>
      <c r="H226">
        <v>259.67</v>
      </c>
      <c r="I226">
        <v>264.38</v>
      </c>
      <c r="J226">
        <v>1.2</v>
      </c>
      <c r="K226">
        <v>3.8</v>
      </c>
      <c r="L226">
        <v>4.7</v>
      </c>
      <c r="M226">
        <v>104</v>
      </c>
      <c r="N226" t="s">
        <v>41</v>
      </c>
      <c r="O226">
        <v>1.3839999999999999</v>
      </c>
      <c r="P226" t="s">
        <v>28</v>
      </c>
      <c r="Q226" t="s">
        <v>29</v>
      </c>
      <c r="R226">
        <v>4.67</v>
      </c>
      <c r="S226">
        <v>3</v>
      </c>
      <c r="T226">
        <v>4.71</v>
      </c>
      <c r="U226">
        <v>0.9</v>
      </c>
      <c r="V226" t="s">
        <v>262</v>
      </c>
      <c r="W226" t="s">
        <v>31</v>
      </c>
      <c r="X226">
        <v>1</v>
      </c>
      <c r="Y226" t="str">
        <f>IF(tblRides[[#This Row],[supply_demand_ratio]]&lt;0.8,"Below 0.8",IF(tblRides[[#This Row],[supply_demand_ratio]]&lt;1,"Between 0.8-1.0",IF(tblRides[[#This Row],[supply_demand_ratio]]&lt;=1.2,"Between 1.0-1.2","Above 1.2")))</f>
        <v>Above 1.2</v>
      </c>
    </row>
    <row r="227" spans="1:25" x14ac:dyDescent="0.3">
      <c r="A227" t="s">
        <v>277</v>
      </c>
      <c r="B227" s="1">
        <v>46025.137499999997</v>
      </c>
      <c r="C227" s="2">
        <v>46025</v>
      </c>
      <c r="D227">
        <v>3</v>
      </c>
      <c r="E227" t="s">
        <v>43</v>
      </c>
      <c r="F227" t="s">
        <v>26</v>
      </c>
      <c r="G227">
        <v>6.4</v>
      </c>
      <c r="H227">
        <v>127.97</v>
      </c>
      <c r="I227">
        <v>135.16</v>
      </c>
      <c r="J227">
        <v>1</v>
      </c>
      <c r="K227">
        <v>4</v>
      </c>
      <c r="L227">
        <v>6.6</v>
      </c>
      <c r="M227">
        <v>72</v>
      </c>
      <c r="N227" t="s">
        <v>41</v>
      </c>
      <c r="O227">
        <v>2.0350000000000001</v>
      </c>
      <c r="P227" t="s">
        <v>28</v>
      </c>
      <c r="Q227" t="s">
        <v>29</v>
      </c>
      <c r="R227">
        <v>4.55</v>
      </c>
      <c r="S227">
        <v>46</v>
      </c>
      <c r="T227">
        <v>7.19</v>
      </c>
      <c r="U227">
        <v>2.6</v>
      </c>
      <c r="V227" t="s">
        <v>262</v>
      </c>
      <c r="W227" t="s">
        <v>31</v>
      </c>
      <c r="X227">
        <v>1</v>
      </c>
      <c r="Y227" t="str">
        <f>IF(tblRides[[#This Row],[supply_demand_ratio]]&lt;0.8,"Below 0.8",IF(tblRides[[#This Row],[supply_demand_ratio]]&lt;1,"Between 0.8-1.0",IF(tblRides[[#This Row],[supply_demand_ratio]]&lt;=1.2,"Between 1.0-1.2","Above 1.2")))</f>
        <v>Above 1.2</v>
      </c>
    </row>
    <row r="228" spans="1:25" x14ac:dyDescent="0.3">
      <c r="A228" t="s">
        <v>278</v>
      </c>
      <c r="B228" s="1">
        <v>46025.138888888891</v>
      </c>
      <c r="C228" s="2">
        <v>46025</v>
      </c>
      <c r="D228">
        <v>3</v>
      </c>
      <c r="E228" t="s">
        <v>25</v>
      </c>
      <c r="F228" t="s">
        <v>26</v>
      </c>
      <c r="G228">
        <v>1.3</v>
      </c>
      <c r="H228">
        <v>65.08</v>
      </c>
      <c r="J228">
        <v>1.1000000000000001</v>
      </c>
      <c r="K228">
        <v>8.6999999999999993</v>
      </c>
      <c r="L228">
        <v>9.6999999999999993</v>
      </c>
      <c r="M228">
        <v>144</v>
      </c>
      <c r="N228" t="s">
        <v>27</v>
      </c>
      <c r="O228">
        <v>1.167</v>
      </c>
      <c r="P228" t="s">
        <v>58</v>
      </c>
      <c r="Q228" t="s">
        <v>59</v>
      </c>
      <c r="R228">
        <v>5</v>
      </c>
      <c r="S228">
        <v>3</v>
      </c>
      <c r="U228">
        <v>1</v>
      </c>
      <c r="V228" t="s">
        <v>262</v>
      </c>
      <c r="W228" t="s">
        <v>45</v>
      </c>
      <c r="X228">
        <v>0</v>
      </c>
      <c r="Y228" t="str">
        <f>IF(tblRides[[#This Row],[supply_demand_ratio]]&lt;0.8,"Below 0.8",IF(tblRides[[#This Row],[supply_demand_ratio]]&lt;1,"Between 0.8-1.0",IF(tblRides[[#This Row],[supply_demand_ratio]]&lt;=1.2,"Between 1.0-1.2","Above 1.2")))</f>
        <v>Between 1.0-1.2</v>
      </c>
    </row>
    <row r="229" spans="1:25" x14ac:dyDescent="0.3">
      <c r="A229" t="s">
        <v>279</v>
      </c>
      <c r="B229" s="1">
        <v>46025.150694444441</v>
      </c>
      <c r="C229" s="2">
        <v>46025</v>
      </c>
      <c r="D229">
        <v>3</v>
      </c>
      <c r="E229" t="s">
        <v>25</v>
      </c>
      <c r="F229" t="s">
        <v>26</v>
      </c>
      <c r="G229">
        <v>3.3</v>
      </c>
      <c r="H229">
        <v>84.28</v>
      </c>
      <c r="J229">
        <v>1</v>
      </c>
      <c r="K229">
        <v>6.9</v>
      </c>
      <c r="L229">
        <v>9.3000000000000007</v>
      </c>
      <c r="M229">
        <v>139</v>
      </c>
      <c r="N229" t="s">
        <v>41</v>
      </c>
      <c r="O229">
        <v>1.466</v>
      </c>
      <c r="P229" t="s">
        <v>37</v>
      </c>
      <c r="Q229" t="s">
        <v>280</v>
      </c>
      <c r="R229">
        <v>4.5999999999999996</v>
      </c>
      <c r="S229">
        <v>3</v>
      </c>
      <c r="U229">
        <v>2.4</v>
      </c>
      <c r="V229" t="s">
        <v>262</v>
      </c>
      <c r="W229" t="s">
        <v>45</v>
      </c>
      <c r="X229">
        <v>0</v>
      </c>
      <c r="Y229" t="str">
        <f>IF(tblRides[[#This Row],[supply_demand_ratio]]&lt;0.8,"Below 0.8",IF(tblRides[[#This Row],[supply_demand_ratio]]&lt;1,"Between 0.8-1.0",IF(tblRides[[#This Row],[supply_demand_ratio]]&lt;=1.2,"Between 1.0-1.2","Above 1.2")))</f>
        <v>Above 1.2</v>
      </c>
    </row>
    <row r="230" spans="1:25" x14ac:dyDescent="0.3">
      <c r="A230" t="s">
        <v>281</v>
      </c>
      <c r="B230" s="1">
        <v>46025.156944444447</v>
      </c>
      <c r="C230" s="2">
        <v>46025</v>
      </c>
      <c r="D230">
        <v>3</v>
      </c>
      <c r="E230" t="s">
        <v>25</v>
      </c>
      <c r="F230" t="s">
        <v>34</v>
      </c>
      <c r="G230">
        <v>11.2</v>
      </c>
      <c r="H230">
        <v>255.38</v>
      </c>
      <c r="J230">
        <v>1.1000000000000001</v>
      </c>
      <c r="K230">
        <v>4.0999999999999996</v>
      </c>
      <c r="L230">
        <v>7.6</v>
      </c>
      <c r="M230">
        <v>135</v>
      </c>
      <c r="N230" t="s">
        <v>41</v>
      </c>
      <c r="O230">
        <v>1.3959999999999999</v>
      </c>
      <c r="P230" t="s">
        <v>58</v>
      </c>
      <c r="Q230" t="s">
        <v>108</v>
      </c>
      <c r="R230">
        <v>4.6399999999999997</v>
      </c>
      <c r="S230">
        <v>0</v>
      </c>
      <c r="U230">
        <v>3.5</v>
      </c>
      <c r="V230" t="s">
        <v>262</v>
      </c>
      <c r="W230" t="s">
        <v>31</v>
      </c>
      <c r="X230">
        <v>0</v>
      </c>
      <c r="Y230" t="str">
        <f>IF(tblRides[[#This Row],[supply_demand_ratio]]&lt;0.8,"Below 0.8",IF(tblRides[[#This Row],[supply_demand_ratio]]&lt;1,"Between 0.8-1.0",IF(tblRides[[#This Row],[supply_demand_ratio]]&lt;=1.2,"Between 1.0-1.2","Above 1.2")))</f>
        <v>Above 1.2</v>
      </c>
    </row>
    <row r="231" spans="1:25" x14ac:dyDescent="0.3">
      <c r="A231" t="s">
        <v>282</v>
      </c>
      <c r="B231" s="1">
        <v>46025.156944444447</v>
      </c>
      <c r="C231" s="2">
        <v>46025</v>
      </c>
      <c r="D231">
        <v>3</v>
      </c>
      <c r="E231" t="s">
        <v>25</v>
      </c>
      <c r="F231" t="s">
        <v>26</v>
      </c>
      <c r="G231">
        <v>0.7</v>
      </c>
      <c r="H231">
        <v>53.06</v>
      </c>
      <c r="I231">
        <v>55.95</v>
      </c>
      <c r="J231">
        <v>1</v>
      </c>
      <c r="K231">
        <v>3.1</v>
      </c>
      <c r="L231">
        <v>1</v>
      </c>
      <c r="M231">
        <v>128</v>
      </c>
      <c r="N231" t="s">
        <v>27</v>
      </c>
      <c r="O231">
        <v>1.1259999999999999</v>
      </c>
      <c r="P231" t="s">
        <v>28</v>
      </c>
      <c r="Q231" t="s">
        <v>29</v>
      </c>
      <c r="R231">
        <v>4.99</v>
      </c>
      <c r="S231">
        <v>6</v>
      </c>
      <c r="T231">
        <v>2.89</v>
      </c>
      <c r="U231">
        <v>-2.1</v>
      </c>
      <c r="V231" t="s">
        <v>262</v>
      </c>
      <c r="W231" t="s">
        <v>31</v>
      </c>
      <c r="X231">
        <v>1</v>
      </c>
      <c r="Y231" t="str">
        <f>IF(tblRides[[#This Row],[supply_demand_ratio]]&lt;0.8,"Below 0.8",IF(tblRides[[#This Row],[supply_demand_ratio]]&lt;1,"Between 0.8-1.0",IF(tblRides[[#This Row],[supply_demand_ratio]]&lt;=1.2,"Between 1.0-1.2","Above 1.2")))</f>
        <v>Between 1.0-1.2</v>
      </c>
    </row>
    <row r="232" spans="1:25" x14ac:dyDescent="0.3">
      <c r="A232" t="s">
        <v>283</v>
      </c>
      <c r="B232" s="1">
        <v>46025.180555555555</v>
      </c>
      <c r="C232" s="2">
        <v>46025</v>
      </c>
      <c r="D232">
        <v>4</v>
      </c>
      <c r="E232" t="s">
        <v>36</v>
      </c>
      <c r="F232" t="s">
        <v>26</v>
      </c>
      <c r="G232">
        <v>3.5</v>
      </c>
      <c r="H232">
        <v>99.63</v>
      </c>
      <c r="I232">
        <v>97.29</v>
      </c>
      <c r="J232">
        <v>1</v>
      </c>
      <c r="K232">
        <v>2</v>
      </c>
      <c r="L232">
        <v>2.2999999999999998</v>
      </c>
      <c r="M232">
        <v>112</v>
      </c>
      <c r="N232" t="s">
        <v>41</v>
      </c>
      <c r="O232">
        <v>1.21</v>
      </c>
      <c r="P232" t="s">
        <v>28</v>
      </c>
      <c r="Q232" t="s">
        <v>29</v>
      </c>
      <c r="R232">
        <v>5</v>
      </c>
      <c r="S232">
        <v>1</v>
      </c>
      <c r="T232">
        <v>-2.34</v>
      </c>
      <c r="U232">
        <v>0.3</v>
      </c>
      <c r="V232" t="s">
        <v>262</v>
      </c>
      <c r="W232" t="s">
        <v>31</v>
      </c>
      <c r="X232">
        <v>1</v>
      </c>
      <c r="Y232" t="str">
        <f>IF(tblRides[[#This Row],[supply_demand_ratio]]&lt;0.8,"Below 0.8",IF(tblRides[[#This Row],[supply_demand_ratio]]&lt;1,"Between 0.8-1.0",IF(tblRides[[#This Row],[supply_demand_ratio]]&lt;=1.2,"Between 1.0-1.2","Above 1.2")))</f>
        <v>Above 1.2</v>
      </c>
    </row>
    <row r="233" spans="1:25" x14ac:dyDescent="0.3">
      <c r="A233" t="s">
        <v>284</v>
      </c>
      <c r="B233" s="1">
        <v>46025.184027777781</v>
      </c>
      <c r="C233" s="2">
        <v>46025</v>
      </c>
      <c r="D233">
        <v>4</v>
      </c>
      <c r="E233" t="s">
        <v>62</v>
      </c>
      <c r="F233" t="s">
        <v>26</v>
      </c>
      <c r="G233">
        <v>6.6</v>
      </c>
      <c r="H233">
        <v>143.13999999999999</v>
      </c>
      <c r="I233">
        <v>135.18</v>
      </c>
      <c r="J233">
        <v>1</v>
      </c>
      <c r="K233">
        <v>4.5</v>
      </c>
      <c r="L233">
        <v>4.5999999999999996</v>
      </c>
      <c r="M233">
        <v>62</v>
      </c>
      <c r="N233" t="s">
        <v>41</v>
      </c>
      <c r="O233">
        <v>1.7250000000000001</v>
      </c>
      <c r="P233" t="s">
        <v>28</v>
      </c>
      <c r="Q233" t="s">
        <v>29</v>
      </c>
      <c r="R233">
        <v>4.75</v>
      </c>
      <c r="S233">
        <v>2</v>
      </c>
      <c r="T233">
        <v>-7.96</v>
      </c>
      <c r="U233">
        <v>0.1</v>
      </c>
      <c r="V233" t="s">
        <v>262</v>
      </c>
      <c r="W233" t="s">
        <v>31</v>
      </c>
      <c r="X233">
        <v>1</v>
      </c>
      <c r="Y233" t="str">
        <f>IF(tblRides[[#This Row],[supply_demand_ratio]]&lt;0.8,"Below 0.8",IF(tblRides[[#This Row],[supply_demand_ratio]]&lt;1,"Between 0.8-1.0",IF(tblRides[[#This Row],[supply_demand_ratio]]&lt;=1.2,"Between 1.0-1.2","Above 1.2")))</f>
        <v>Above 1.2</v>
      </c>
    </row>
    <row r="234" spans="1:25" x14ac:dyDescent="0.3">
      <c r="A234" t="s">
        <v>285</v>
      </c>
      <c r="B234" s="1">
        <v>46025.2</v>
      </c>
      <c r="C234" s="2">
        <v>46025</v>
      </c>
      <c r="D234">
        <v>4</v>
      </c>
      <c r="E234" t="s">
        <v>43</v>
      </c>
      <c r="F234" t="s">
        <v>34</v>
      </c>
      <c r="G234">
        <v>11.3</v>
      </c>
      <c r="H234">
        <v>220.52</v>
      </c>
      <c r="I234">
        <v>209.39</v>
      </c>
      <c r="J234">
        <v>1</v>
      </c>
      <c r="K234">
        <v>6</v>
      </c>
      <c r="L234">
        <v>9.1</v>
      </c>
      <c r="M234">
        <v>77</v>
      </c>
      <c r="N234" t="s">
        <v>41</v>
      </c>
      <c r="O234">
        <v>1.615</v>
      </c>
      <c r="P234" t="s">
        <v>28</v>
      </c>
      <c r="Q234" t="s">
        <v>29</v>
      </c>
      <c r="R234">
        <v>5</v>
      </c>
      <c r="S234">
        <v>0</v>
      </c>
      <c r="T234">
        <v>-11.13</v>
      </c>
      <c r="U234">
        <v>3.1</v>
      </c>
      <c r="V234" t="s">
        <v>262</v>
      </c>
      <c r="W234" t="s">
        <v>45</v>
      </c>
      <c r="X234">
        <v>1</v>
      </c>
      <c r="Y234" t="str">
        <f>IF(tblRides[[#This Row],[supply_demand_ratio]]&lt;0.8,"Below 0.8",IF(tblRides[[#This Row],[supply_demand_ratio]]&lt;1,"Between 0.8-1.0",IF(tblRides[[#This Row],[supply_demand_ratio]]&lt;=1.2,"Between 1.0-1.2","Above 1.2")))</f>
        <v>Above 1.2</v>
      </c>
    </row>
    <row r="235" spans="1:25" x14ac:dyDescent="0.3">
      <c r="A235" t="s">
        <v>286</v>
      </c>
      <c r="B235" s="1">
        <v>46025.203472222223</v>
      </c>
      <c r="C235" s="2">
        <v>46025</v>
      </c>
      <c r="D235">
        <v>4</v>
      </c>
      <c r="E235" t="s">
        <v>43</v>
      </c>
      <c r="F235" t="s">
        <v>26</v>
      </c>
      <c r="G235">
        <v>14.4</v>
      </c>
      <c r="H235">
        <v>252.38</v>
      </c>
      <c r="I235">
        <v>244.55</v>
      </c>
      <c r="J235">
        <v>1</v>
      </c>
      <c r="K235">
        <v>6.7</v>
      </c>
      <c r="L235">
        <v>7.4</v>
      </c>
      <c r="M235">
        <v>74</v>
      </c>
      <c r="N235" t="s">
        <v>41</v>
      </c>
      <c r="O235">
        <v>2.2000000000000002</v>
      </c>
      <c r="P235" t="s">
        <v>28</v>
      </c>
      <c r="Q235" t="s">
        <v>29</v>
      </c>
      <c r="R235">
        <v>4.7</v>
      </c>
      <c r="S235">
        <v>2</v>
      </c>
      <c r="T235">
        <v>-7.83</v>
      </c>
      <c r="U235">
        <v>0.7</v>
      </c>
      <c r="V235" t="s">
        <v>262</v>
      </c>
      <c r="W235" t="s">
        <v>45</v>
      </c>
      <c r="X235">
        <v>1</v>
      </c>
      <c r="Y235" t="str">
        <f>IF(tblRides[[#This Row],[supply_demand_ratio]]&lt;0.8,"Below 0.8",IF(tblRides[[#This Row],[supply_demand_ratio]]&lt;1,"Between 0.8-1.0",IF(tblRides[[#This Row],[supply_demand_ratio]]&lt;=1.2,"Between 1.0-1.2","Above 1.2")))</f>
        <v>Above 1.2</v>
      </c>
    </row>
    <row r="236" spans="1:25" x14ac:dyDescent="0.3">
      <c r="A236" t="s">
        <v>287</v>
      </c>
      <c r="B236" s="1">
        <v>46025.229861111111</v>
      </c>
      <c r="C236" s="2">
        <v>46025</v>
      </c>
      <c r="D236">
        <v>5</v>
      </c>
      <c r="E236" t="s">
        <v>36</v>
      </c>
      <c r="F236" t="s">
        <v>34</v>
      </c>
      <c r="G236">
        <v>4.7</v>
      </c>
      <c r="H236">
        <v>112.3</v>
      </c>
      <c r="I236">
        <v>112.96</v>
      </c>
      <c r="J236">
        <v>1</v>
      </c>
      <c r="K236">
        <v>2.8</v>
      </c>
      <c r="L236">
        <v>1.4</v>
      </c>
      <c r="M236">
        <v>130</v>
      </c>
      <c r="N236" t="s">
        <v>41</v>
      </c>
      <c r="O236">
        <v>1.4019999999999999</v>
      </c>
      <c r="P236" t="s">
        <v>28</v>
      </c>
      <c r="Q236" t="s">
        <v>29</v>
      </c>
      <c r="R236">
        <v>4.54</v>
      </c>
      <c r="S236">
        <v>0</v>
      </c>
      <c r="T236">
        <v>0.66</v>
      </c>
      <c r="U236">
        <v>-1.4</v>
      </c>
      <c r="V236" t="s">
        <v>262</v>
      </c>
      <c r="W236" t="s">
        <v>31</v>
      </c>
      <c r="X236">
        <v>1</v>
      </c>
      <c r="Y236" t="str">
        <f>IF(tblRides[[#This Row],[supply_demand_ratio]]&lt;0.8,"Below 0.8",IF(tblRides[[#This Row],[supply_demand_ratio]]&lt;1,"Between 0.8-1.0",IF(tblRides[[#This Row],[supply_demand_ratio]]&lt;=1.2,"Between 1.0-1.2","Above 1.2")))</f>
        <v>Above 1.2</v>
      </c>
    </row>
    <row r="237" spans="1:25" x14ac:dyDescent="0.3">
      <c r="A237" t="s">
        <v>288</v>
      </c>
      <c r="B237" s="1">
        <v>46025.229861111111</v>
      </c>
      <c r="C237" s="2">
        <v>46025</v>
      </c>
      <c r="D237">
        <v>5</v>
      </c>
      <c r="E237" t="s">
        <v>33</v>
      </c>
      <c r="F237" t="s">
        <v>26</v>
      </c>
      <c r="G237">
        <v>5.6</v>
      </c>
      <c r="H237">
        <v>135.22</v>
      </c>
      <c r="J237">
        <v>1.2</v>
      </c>
      <c r="K237">
        <v>2</v>
      </c>
      <c r="L237">
        <v>1.6</v>
      </c>
      <c r="M237">
        <v>102</v>
      </c>
      <c r="N237" t="s">
        <v>27</v>
      </c>
      <c r="O237">
        <v>1.0860000000000001</v>
      </c>
      <c r="P237" t="s">
        <v>37</v>
      </c>
      <c r="Q237" t="s">
        <v>38</v>
      </c>
      <c r="R237">
        <v>4.51</v>
      </c>
      <c r="S237">
        <v>7</v>
      </c>
      <c r="U237">
        <v>-0.4</v>
      </c>
      <c r="V237" t="s">
        <v>262</v>
      </c>
      <c r="W237" t="s">
        <v>31</v>
      </c>
      <c r="X237">
        <v>0</v>
      </c>
      <c r="Y237" t="str">
        <f>IF(tblRides[[#This Row],[supply_demand_ratio]]&lt;0.8,"Below 0.8",IF(tblRides[[#This Row],[supply_demand_ratio]]&lt;1,"Between 0.8-1.0",IF(tblRides[[#This Row],[supply_demand_ratio]]&lt;=1.2,"Between 1.0-1.2","Above 1.2")))</f>
        <v>Between 1.0-1.2</v>
      </c>
    </row>
    <row r="238" spans="1:25" x14ac:dyDescent="0.3">
      <c r="A238" t="s">
        <v>289</v>
      </c>
      <c r="B238" s="1">
        <v>46025.234027777777</v>
      </c>
      <c r="C238" s="2">
        <v>46025</v>
      </c>
      <c r="D238">
        <v>5</v>
      </c>
      <c r="E238" t="s">
        <v>25</v>
      </c>
      <c r="F238" t="s">
        <v>26</v>
      </c>
      <c r="G238">
        <v>3.7</v>
      </c>
      <c r="H238">
        <v>100.54</v>
      </c>
      <c r="J238">
        <v>1</v>
      </c>
      <c r="K238">
        <v>4</v>
      </c>
      <c r="L238">
        <v>5.2</v>
      </c>
      <c r="M238">
        <v>122</v>
      </c>
      <c r="N238" t="s">
        <v>41</v>
      </c>
      <c r="O238">
        <v>1.2190000000000001</v>
      </c>
      <c r="P238" t="s">
        <v>58</v>
      </c>
      <c r="Q238" t="s">
        <v>74</v>
      </c>
      <c r="R238">
        <v>5</v>
      </c>
      <c r="S238">
        <v>13</v>
      </c>
      <c r="U238">
        <v>1.2</v>
      </c>
      <c r="V238" t="s">
        <v>262</v>
      </c>
      <c r="W238" t="s">
        <v>31</v>
      </c>
      <c r="X238">
        <v>0</v>
      </c>
      <c r="Y238" t="str">
        <f>IF(tblRides[[#This Row],[supply_demand_ratio]]&lt;0.8,"Below 0.8",IF(tblRides[[#This Row],[supply_demand_ratio]]&lt;1,"Between 0.8-1.0",IF(tblRides[[#This Row],[supply_demand_ratio]]&lt;=1.2,"Between 1.0-1.2","Above 1.2")))</f>
        <v>Above 1.2</v>
      </c>
    </row>
    <row r="239" spans="1:25" x14ac:dyDescent="0.3">
      <c r="A239" t="s">
        <v>290</v>
      </c>
      <c r="B239" s="1">
        <v>46025.236805555556</v>
      </c>
      <c r="C239" s="2">
        <v>46025</v>
      </c>
      <c r="D239">
        <v>5</v>
      </c>
      <c r="E239" t="s">
        <v>25</v>
      </c>
      <c r="F239" t="s">
        <v>26</v>
      </c>
      <c r="G239">
        <v>6</v>
      </c>
      <c r="H239">
        <v>149.91</v>
      </c>
      <c r="I239">
        <v>151.22</v>
      </c>
      <c r="J239">
        <v>1.1000000000000001</v>
      </c>
      <c r="K239">
        <v>5</v>
      </c>
      <c r="L239">
        <v>7.6</v>
      </c>
      <c r="M239">
        <v>144</v>
      </c>
      <c r="N239" t="s">
        <v>41</v>
      </c>
      <c r="O239">
        <v>1.4670000000000001</v>
      </c>
      <c r="P239" t="s">
        <v>28</v>
      </c>
      <c r="Q239" t="s">
        <v>29</v>
      </c>
      <c r="R239">
        <v>4.84</v>
      </c>
      <c r="S239">
        <v>12</v>
      </c>
      <c r="T239">
        <v>1.31</v>
      </c>
      <c r="U239">
        <v>2.6</v>
      </c>
      <c r="V239" t="s">
        <v>262</v>
      </c>
      <c r="W239" t="s">
        <v>31</v>
      </c>
      <c r="X239">
        <v>1</v>
      </c>
      <c r="Y239" t="str">
        <f>IF(tblRides[[#This Row],[supply_demand_ratio]]&lt;0.8,"Below 0.8",IF(tblRides[[#This Row],[supply_demand_ratio]]&lt;1,"Between 0.8-1.0",IF(tblRides[[#This Row],[supply_demand_ratio]]&lt;=1.2,"Between 1.0-1.2","Above 1.2")))</f>
        <v>Above 1.2</v>
      </c>
    </row>
    <row r="240" spans="1:25" x14ac:dyDescent="0.3">
      <c r="A240" t="s">
        <v>291</v>
      </c>
      <c r="B240" s="1">
        <v>46025.245138888888</v>
      </c>
      <c r="C240" s="2">
        <v>46025</v>
      </c>
      <c r="D240">
        <v>5</v>
      </c>
      <c r="E240" t="s">
        <v>43</v>
      </c>
      <c r="F240" t="s">
        <v>26</v>
      </c>
      <c r="G240">
        <v>2.1</v>
      </c>
      <c r="H240">
        <v>69.39</v>
      </c>
      <c r="I240">
        <v>69.650000000000006</v>
      </c>
      <c r="J240">
        <v>1</v>
      </c>
      <c r="K240">
        <v>3.3</v>
      </c>
      <c r="L240">
        <v>2</v>
      </c>
      <c r="M240">
        <v>78</v>
      </c>
      <c r="N240" t="s">
        <v>41</v>
      </c>
      <c r="O240">
        <v>2.2000000000000002</v>
      </c>
      <c r="P240" t="s">
        <v>28</v>
      </c>
      <c r="Q240" t="s">
        <v>29</v>
      </c>
      <c r="R240">
        <v>4.78</v>
      </c>
      <c r="S240">
        <v>6</v>
      </c>
      <c r="T240">
        <v>0.26</v>
      </c>
      <c r="U240">
        <v>-1.3</v>
      </c>
      <c r="V240" t="s">
        <v>262</v>
      </c>
      <c r="W240" t="s">
        <v>31</v>
      </c>
      <c r="X240">
        <v>1</v>
      </c>
      <c r="Y240" t="str">
        <f>IF(tblRides[[#This Row],[supply_demand_ratio]]&lt;0.8,"Below 0.8",IF(tblRides[[#This Row],[supply_demand_ratio]]&lt;1,"Between 0.8-1.0",IF(tblRides[[#This Row],[supply_demand_ratio]]&lt;=1.2,"Between 1.0-1.2","Above 1.2")))</f>
        <v>Above 1.2</v>
      </c>
    </row>
    <row r="241" spans="1:25" x14ac:dyDescent="0.3">
      <c r="A241" t="s">
        <v>292</v>
      </c>
      <c r="B241" s="1">
        <v>46025.250694444447</v>
      </c>
      <c r="C241" s="2">
        <v>46025</v>
      </c>
      <c r="D241">
        <v>6</v>
      </c>
      <c r="E241" t="s">
        <v>33</v>
      </c>
      <c r="F241" t="s">
        <v>26</v>
      </c>
      <c r="G241">
        <v>7.9</v>
      </c>
      <c r="H241">
        <v>164.68</v>
      </c>
      <c r="J241">
        <v>1</v>
      </c>
      <c r="K241">
        <v>5.2</v>
      </c>
      <c r="L241">
        <v>4.3</v>
      </c>
      <c r="M241">
        <v>101</v>
      </c>
      <c r="N241" t="s">
        <v>41</v>
      </c>
      <c r="O241">
        <v>1.345</v>
      </c>
      <c r="P241" t="s">
        <v>37</v>
      </c>
      <c r="Q241" t="s">
        <v>38</v>
      </c>
      <c r="R241">
        <v>4.58</v>
      </c>
      <c r="S241">
        <v>20</v>
      </c>
      <c r="U241">
        <v>-0.9</v>
      </c>
      <c r="V241" t="s">
        <v>262</v>
      </c>
      <c r="W241" t="s">
        <v>45</v>
      </c>
      <c r="X241">
        <v>0</v>
      </c>
      <c r="Y241" t="str">
        <f>IF(tblRides[[#This Row],[supply_demand_ratio]]&lt;0.8,"Below 0.8",IF(tblRides[[#This Row],[supply_demand_ratio]]&lt;1,"Between 0.8-1.0",IF(tblRides[[#This Row],[supply_demand_ratio]]&lt;=1.2,"Between 1.0-1.2","Above 1.2")))</f>
        <v>Above 1.2</v>
      </c>
    </row>
    <row r="242" spans="1:25" x14ac:dyDescent="0.3">
      <c r="A242" t="s">
        <v>293</v>
      </c>
      <c r="B242" s="1">
        <v>46025.253472222219</v>
      </c>
      <c r="C242" s="2">
        <v>46025</v>
      </c>
      <c r="D242">
        <v>6</v>
      </c>
      <c r="E242" t="s">
        <v>25</v>
      </c>
      <c r="F242" t="s">
        <v>26</v>
      </c>
      <c r="G242">
        <v>0.7</v>
      </c>
      <c r="H242">
        <v>53.57</v>
      </c>
      <c r="J242">
        <v>1</v>
      </c>
      <c r="K242">
        <v>4.0999999999999996</v>
      </c>
      <c r="M242">
        <v>136</v>
      </c>
      <c r="N242" t="s">
        <v>27</v>
      </c>
      <c r="O242">
        <v>1.095</v>
      </c>
      <c r="P242" t="s">
        <v>82</v>
      </c>
      <c r="Q242" t="s">
        <v>83</v>
      </c>
      <c r="R242">
        <v>4.6500000000000004</v>
      </c>
      <c r="S242">
        <v>12</v>
      </c>
      <c r="V242" t="s">
        <v>262</v>
      </c>
      <c r="W242" t="s">
        <v>31</v>
      </c>
      <c r="X242">
        <v>0</v>
      </c>
      <c r="Y242" t="str">
        <f>IF(tblRides[[#This Row],[supply_demand_ratio]]&lt;0.8,"Below 0.8",IF(tblRides[[#This Row],[supply_demand_ratio]]&lt;1,"Between 0.8-1.0",IF(tblRides[[#This Row],[supply_demand_ratio]]&lt;=1.2,"Between 1.0-1.2","Above 1.2")))</f>
        <v>Between 1.0-1.2</v>
      </c>
    </row>
    <row r="243" spans="1:25" x14ac:dyDescent="0.3">
      <c r="A243" t="s">
        <v>294</v>
      </c>
      <c r="B243" s="1">
        <v>46025.259027777778</v>
      </c>
      <c r="C243" s="2">
        <v>46025</v>
      </c>
      <c r="D243">
        <v>6</v>
      </c>
      <c r="E243" t="s">
        <v>25</v>
      </c>
      <c r="F243" t="s">
        <v>26</v>
      </c>
      <c r="G243">
        <v>7.4</v>
      </c>
      <c r="H243">
        <v>149.9</v>
      </c>
      <c r="J243">
        <v>1</v>
      </c>
      <c r="K243">
        <v>4.7</v>
      </c>
      <c r="L243">
        <v>3.9</v>
      </c>
      <c r="M243">
        <v>135</v>
      </c>
      <c r="N243" t="s">
        <v>27</v>
      </c>
      <c r="O243">
        <v>1.087</v>
      </c>
      <c r="P243" t="s">
        <v>37</v>
      </c>
      <c r="Q243" t="s">
        <v>280</v>
      </c>
      <c r="R243">
        <v>4.8099999999999996</v>
      </c>
      <c r="S243">
        <v>5</v>
      </c>
      <c r="U243">
        <v>-0.8</v>
      </c>
      <c r="V243" t="s">
        <v>262</v>
      </c>
      <c r="W243" t="s">
        <v>31</v>
      </c>
      <c r="X243">
        <v>0</v>
      </c>
      <c r="Y243" t="str">
        <f>IF(tblRides[[#This Row],[supply_demand_ratio]]&lt;0.8,"Below 0.8",IF(tblRides[[#This Row],[supply_demand_ratio]]&lt;1,"Between 0.8-1.0",IF(tblRides[[#This Row],[supply_demand_ratio]]&lt;=1.2,"Between 1.0-1.2","Above 1.2")))</f>
        <v>Between 1.0-1.2</v>
      </c>
    </row>
    <row r="244" spans="1:25" x14ac:dyDescent="0.3">
      <c r="A244" t="s">
        <v>295</v>
      </c>
      <c r="B244" s="1">
        <v>46025.261805555558</v>
      </c>
      <c r="C244" s="2">
        <v>46025</v>
      </c>
      <c r="D244">
        <v>6</v>
      </c>
      <c r="E244" t="s">
        <v>43</v>
      </c>
      <c r="F244" t="s">
        <v>34</v>
      </c>
      <c r="G244">
        <v>4.9000000000000004</v>
      </c>
      <c r="H244">
        <v>117.99</v>
      </c>
      <c r="I244">
        <v>120.59</v>
      </c>
      <c r="J244">
        <v>1.1000000000000001</v>
      </c>
      <c r="K244">
        <v>4.7</v>
      </c>
      <c r="L244">
        <v>4.2</v>
      </c>
      <c r="M244">
        <v>67</v>
      </c>
      <c r="N244" t="s">
        <v>41</v>
      </c>
      <c r="O244">
        <v>2.1869999999999998</v>
      </c>
      <c r="P244" t="s">
        <v>28</v>
      </c>
      <c r="Q244" t="s">
        <v>29</v>
      </c>
      <c r="R244">
        <v>4.5199999999999996</v>
      </c>
      <c r="S244">
        <v>0</v>
      </c>
      <c r="T244">
        <v>2.6</v>
      </c>
      <c r="U244">
        <v>-0.5</v>
      </c>
      <c r="V244" t="s">
        <v>262</v>
      </c>
      <c r="W244" t="s">
        <v>31</v>
      </c>
      <c r="X244">
        <v>1</v>
      </c>
      <c r="Y244" t="str">
        <f>IF(tblRides[[#This Row],[supply_demand_ratio]]&lt;0.8,"Below 0.8",IF(tblRides[[#This Row],[supply_demand_ratio]]&lt;1,"Between 0.8-1.0",IF(tblRides[[#This Row],[supply_demand_ratio]]&lt;=1.2,"Between 1.0-1.2","Above 1.2")))</f>
        <v>Above 1.2</v>
      </c>
    </row>
    <row r="245" spans="1:25" x14ac:dyDescent="0.3">
      <c r="A245" t="s">
        <v>296</v>
      </c>
      <c r="B245" s="1">
        <v>46025.268055555556</v>
      </c>
      <c r="C245" s="2">
        <v>46025</v>
      </c>
      <c r="D245">
        <v>6</v>
      </c>
      <c r="E245" t="s">
        <v>25</v>
      </c>
      <c r="F245" t="s">
        <v>26</v>
      </c>
      <c r="G245">
        <v>11.5</v>
      </c>
      <c r="H245">
        <v>202.64</v>
      </c>
      <c r="I245">
        <v>196.05</v>
      </c>
      <c r="J245">
        <v>1</v>
      </c>
      <c r="K245">
        <v>4</v>
      </c>
      <c r="L245">
        <v>6</v>
      </c>
      <c r="M245">
        <v>127</v>
      </c>
      <c r="N245" t="s">
        <v>27</v>
      </c>
      <c r="O245">
        <v>1.107</v>
      </c>
      <c r="P245" t="s">
        <v>28</v>
      </c>
      <c r="Q245" t="s">
        <v>29</v>
      </c>
      <c r="R245">
        <v>4.4800000000000004</v>
      </c>
      <c r="S245">
        <v>12</v>
      </c>
      <c r="T245">
        <v>-6.59</v>
      </c>
      <c r="U245">
        <v>2</v>
      </c>
      <c r="V245" t="s">
        <v>262</v>
      </c>
      <c r="W245" t="s">
        <v>31</v>
      </c>
      <c r="X245">
        <v>1</v>
      </c>
      <c r="Y245" t="str">
        <f>IF(tblRides[[#This Row],[supply_demand_ratio]]&lt;0.8,"Below 0.8",IF(tblRides[[#This Row],[supply_demand_ratio]]&lt;1,"Between 0.8-1.0",IF(tblRides[[#This Row],[supply_demand_ratio]]&lt;=1.2,"Between 1.0-1.2","Above 1.2")))</f>
        <v>Between 1.0-1.2</v>
      </c>
    </row>
    <row r="246" spans="1:25" x14ac:dyDescent="0.3">
      <c r="A246" t="s">
        <v>297</v>
      </c>
      <c r="B246" s="1">
        <v>46025.295138888891</v>
      </c>
      <c r="C246" s="2">
        <v>46025</v>
      </c>
      <c r="D246">
        <v>7</v>
      </c>
      <c r="E246" t="s">
        <v>43</v>
      </c>
      <c r="F246" t="s">
        <v>26</v>
      </c>
      <c r="G246">
        <v>9.5</v>
      </c>
      <c r="H246">
        <v>198.33</v>
      </c>
      <c r="I246">
        <v>200.58</v>
      </c>
      <c r="J246">
        <v>1</v>
      </c>
      <c r="K246">
        <v>2</v>
      </c>
      <c r="L246">
        <v>5.6</v>
      </c>
      <c r="M246">
        <v>61</v>
      </c>
      <c r="N246" t="s">
        <v>41</v>
      </c>
      <c r="O246">
        <v>1.343</v>
      </c>
      <c r="P246" t="s">
        <v>28</v>
      </c>
      <c r="Q246" t="s">
        <v>29</v>
      </c>
      <c r="R246">
        <v>4.63</v>
      </c>
      <c r="S246">
        <v>2</v>
      </c>
      <c r="T246">
        <v>2.25</v>
      </c>
      <c r="U246">
        <v>3.6</v>
      </c>
      <c r="V246" t="s">
        <v>262</v>
      </c>
      <c r="W246" t="s">
        <v>31</v>
      </c>
      <c r="X246">
        <v>1</v>
      </c>
      <c r="Y246" t="str">
        <f>IF(tblRides[[#This Row],[supply_demand_ratio]]&lt;0.8,"Below 0.8",IF(tblRides[[#This Row],[supply_demand_ratio]]&lt;1,"Between 0.8-1.0",IF(tblRides[[#This Row],[supply_demand_ratio]]&lt;=1.2,"Between 1.0-1.2","Above 1.2")))</f>
        <v>Above 1.2</v>
      </c>
    </row>
    <row r="247" spans="1:25" x14ac:dyDescent="0.3">
      <c r="A247" t="s">
        <v>298</v>
      </c>
      <c r="B247" s="1">
        <v>46025.298611111109</v>
      </c>
      <c r="C247" s="2">
        <v>46025</v>
      </c>
      <c r="D247">
        <v>7</v>
      </c>
      <c r="E247" t="s">
        <v>33</v>
      </c>
      <c r="F247" t="s">
        <v>26</v>
      </c>
      <c r="G247">
        <v>4.2</v>
      </c>
      <c r="H247">
        <v>112.8</v>
      </c>
      <c r="I247">
        <v>111.46</v>
      </c>
      <c r="J247">
        <v>1</v>
      </c>
      <c r="K247">
        <v>7.1</v>
      </c>
      <c r="L247">
        <v>6.2</v>
      </c>
      <c r="M247">
        <v>92</v>
      </c>
      <c r="N247" t="s">
        <v>27</v>
      </c>
      <c r="O247">
        <v>1.127</v>
      </c>
      <c r="P247" t="s">
        <v>28</v>
      </c>
      <c r="Q247" t="s">
        <v>29</v>
      </c>
      <c r="R247">
        <v>4.74</v>
      </c>
      <c r="S247">
        <v>11</v>
      </c>
      <c r="T247">
        <v>-1.34</v>
      </c>
      <c r="U247">
        <v>-0.9</v>
      </c>
      <c r="V247" t="s">
        <v>262</v>
      </c>
      <c r="W247" t="s">
        <v>45</v>
      </c>
      <c r="X247">
        <v>1</v>
      </c>
      <c r="Y247" t="str">
        <f>IF(tblRides[[#This Row],[supply_demand_ratio]]&lt;0.8,"Below 0.8",IF(tblRides[[#This Row],[supply_demand_ratio]]&lt;1,"Between 0.8-1.0",IF(tblRides[[#This Row],[supply_demand_ratio]]&lt;=1.2,"Between 1.0-1.2","Above 1.2")))</f>
        <v>Between 1.0-1.2</v>
      </c>
    </row>
    <row r="248" spans="1:25" x14ac:dyDescent="0.3">
      <c r="A248" t="s">
        <v>299</v>
      </c>
      <c r="B248" s="1">
        <v>46025.301388888889</v>
      </c>
      <c r="C248" s="2">
        <v>46025</v>
      </c>
      <c r="D248">
        <v>7</v>
      </c>
      <c r="E248" t="s">
        <v>33</v>
      </c>
      <c r="F248" t="s">
        <v>26</v>
      </c>
      <c r="G248">
        <v>9.1</v>
      </c>
      <c r="H248">
        <v>190.38</v>
      </c>
      <c r="I248">
        <v>191.02</v>
      </c>
      <c r="J248">
        <v>1</v>
      </c>
      <c r="K248">
        <v>3.3</v>
      </c>
      <c r="L248">
        <v>1</v>
      </c>
      <c r="M248">
        <v>104</v>
      </c>
      <c r="N248" t="s">
        <v>41</v>
      </c>
      <c r="O248">
        <v>1.54</v>
      </c>
      <c r="P248" t="s">
        <v>28</v>
      </c>
      <c r="Q248" t="s">
        <v>29</v>
      </c>
      <c r="R248">
        <v>4.67</v>
      </c>
      <c r="S248">
        <v>8</v>
      </c>
      <c r="T248">
        <v>0.64</v>
      </c>
      <c r="U248">
        <v>-2.2999999999999998</v>
      </c>
      <c r="V248" t="s">
        <v>262</v>
      </c>
      <c r="W248" t="s">
        <v>31</v>
      </c>
      <c r="X248">
        <v>1</v>
      </c>
      <c r="Y248" t="str">
        <f>IF(tblRides[[#This Row],[supply_demand_ratio]]&lt;0.8,"Below 0.8",IF(tblRides[[#This Row],[supply_demand_ratio]]&lt;1,"Between 0.8-1.0",IF(tblRides[[#This Row],[supply_demand_ratio]]&lt;=1.2,"Between 1.0-1.2","Above 1.2")))</f>
        <v>Above 1.2</v>
      </c>
    </row>
    <row r="249" spans="1:25" x14ac:dyDescent="0.3">
      <c r="A249" t="s">
        <v>300</v>
      </c>
      <c r="B249" s="1">
        <v>46025.311111111114</v>
      </c>
      <c r="C249" s="2">
        <v>46025</v>
      </c>
      <c r="D249">
        <v>7</v>
      </c>
      <c r="E249" t="s">
        <v>25</v>
      </c>
      <c r="F249" t="s">
        <v>26</v>
      </c>
      <c r="G249">
        <v>2.2000000000000002</v>
      </c>
      <c r="H249">
        <v>84.83</v>
      </c>
      <c r="I249">
        <v>86.31</v>
      </c>
      <c r="J249">
        <v>1.1000000000000001</v>
      </c>
      <c r="K249">
        <v>2</v>
      </c>
      <c r="L249">
        <v>3.7</v>
      </c>
      <c r="M249">
        <v>133</v>
      </c>
      <c r="N249" t="s">
        <v>27</v>
      </c>
      <c r="O249">
        <v>1.0449999999999999</v>
      </c>
      <c r="P249" t="s">
        <v>28</v>
      </c>
      <c r="Q249" t="s">
        <v>29</v>
      </c>
      <c r="R249">
        <v>5</v>
      </c>
      <c r="S249">
        <v>2</v>
      </c>
      <c r="T249">
        <v>1.48</v>
      </c>
      <c r="U249">
        <v>1.7</v>
      </c>
      <c r="V249" t="s">
        <v>262</v>
      </c>
      <c r="W249" t="s">
        <v>31</v>
      </c>
      <c r="X249">
        <v>1</v>
      </c>
      <c r="Y249" t="str">
        <f>IF(tblRides[[#This Row],[supply_demand_ratio]]&lt;0.8,"Below 0.8",IF(tblRides[[#This Row],[supply_demand_ratio]]&lt;1,"Between 0.8-1.0",IF(tblRides[[#This Row],[supply_demand_ratio]]&lt;=1.2,"Between 1.0-1.2","Above 1.2")))</f>
        <v>Between 1.0-1.2</v>
      </c>
    </row>
    <row r="250" spans="1:25" x14ac:dyDescent="0.3">
      <c r="A250" t="s">
        <v>301</v>
      </c>
      <c r="B250" s="1">
        <v>46025.34097222222</v>
      </c>
      <c r="C250" s="2">
        <v>46025</v>
      </c>
      <c r="D250">
        <v>8</v>
      </c>
      <c r="E250" t="s">
        <v>25</v>
      </c>
      <c r="F250" t="s">
        <v>26</v>
      </c>
      <c r="G250">
        <v>1.4</v>
      </c>
      <c r="H250">
        <v>65.39</v>
      </c>
      <c r="I250">
        <v>67.44</v>
      </c>
      <c r="J250">
        <v>1</v>
      </c>
      <c r="K250">
        <v>5.0999999999999996</v>
      </c>
      <c r="L250">
        <v>1.2</v>
      </c>
      <c r="M250">
        <v>122</v>
      </c>
      <c r="N250" t="s">
        <v>27</v>
      </c>
      <c r="O250">
        <v>0.96199999999999997</v>
      </c>
      <c r="P250" t="s">
        <v>28</v>
      </c>
      <c r="Q250" t="s">
        <v>29</v>
      </c>
      <c r="R250">
        <v>5</v>
      </c>
      <c r="S250">
        <v>10</v>
      </c>
      <c r="T250">
        <v>2.0499999999999998</v>
      </c>
      <c r="U250">
        <v>-3.9</v>
      </c>
      <c r="V250" t="s">
        <v>262</v>
      </c>
      <c r="W250" t="s">
        <v>45</v>
      </c>
      <c r="X250">
        <v>1</v>
      </c>
      <c r="Y250" t="str">
        <f>IF(tblRides[[#This Row],[supply_demand_ratio]]&lt;0.8,"Below 0.8",IF(tblRides[[#This Row],[supply_demand_ratio]]&lt;1,"Between 0.8-1.0",IF(tblRides[[#This Row],[supply_demand_ratio]]&lt;=1.2,"Between 1.0-1.2","Above 1.2")))</f>
        <v>Between 0.8-1.0</v>
      </c>
    </row>
    <row r="251" spans="1:25" x14ac:dyDescent="0.3">
      <c r="A251" t="s">
        <v>302</v>
      </c>
      <c r="B251" s="1">
        <v>46025.347222222219</v>
      </c>
      <c r="C251" s="2">
        <v>46025</v>
      </c>
      <c r="D251">
        <v>8</v>
      </c>
      <c r="E251" t="s">
        <v>36</v>
      </c>
      <c r="F251" t="s">
        <v>34</v>
      </c>
      <c r="G251">
        <v>7.2</v>
      </c>
      <c r="H251">
        <v>156.56</v>
      </c>
      <c r="I251">
        <v>159.29</v>
      </c>
      <c r="J251">
        <v>1</v>
      </c>
      <c r="K251">
        <v>5.7</v>
      </c>
      <c r="L251">
        <v>10.5</v>
      </c>
      <c r="M251">
        <v>115</v>
      </c>
      <c r="N251" t="s">
        <v>41</v>
      </c>
      <c r="O251">
        <v>1.2769999999999999</v>
      </c>
      <c r="P251" t="s">
        <v>28</v>
      </c>
      <c r="Q251" t="s">
        <v>29</v>
      </c>
      <c r="R251">
        <v>4.78</v>
      </c>
      <c r="S251">
        <v>0</v>
      </c>
      <c r="T251">
        <v>2.73</v>
      </c>
      <c r="U251">
        <v>4.8</v>
      </c>
      <c r="V251" t="s">
        <v>262</v>
      </c>
      <c r="W251" t="s">
        <v>45</v>
      </c>
      <c r="X251">
        <v>1</v>
      </c>
      <c r="Y251" t="str">
        <f>IF(tblRides[[#This Row],[supply_demand_ratio]]&lt;0.8,"Below 0.8",IF(tblRides[[#This Row],[supply_demand_ratio]]&lt;1,"Between 0.8-1.0",IF(tblRides[[#This Row],[supply_demand_ratio]]&lt;=1.2,"Between 1.0-1.2","Above 1.2")))</f>
        <v>Above 1.2</v>
      </c>
    </row>
    <row r="252" spans="1:25" x14ac:dyDescent="0.3">
      <c r="A252" t="s">
        <v>303</v>
      </c>
      <c r="B252" s="1">
        <v>46025.357638888891</v>
      </c>
      <c r="C252" s="2">
        <v>46025</v>
      </c>
      <c r="D252">
        <v>8</v>
      </c>
      <c r="E252" t="s">
        <v>43</v>
      </c>
      <c r="F252" t="s">
        <v>26</v>
      </c>
      <c r="G252">
        <v>1.3</v>
      </c>
      <c r="H252">
        <v>56.2</v>
      </c>
      <c r="I252">
        <v>56.48</v>
      </c>
      <c r="J252">
        <v>1</v>
      </c>
      <c r="K252">
        <v>6.9</v>
      </c>
      <c r="L252">
        <v>7.4</v>
      </c>
      <c r="M252">
        <v>60</v>
      </c>
      <c r="N252" t="s">
        <v>41</v>
      </c>
      <c r="O252">
        <v>1.107</v>
      </c>
      <c r="P252" t="s">
        <v>28</v>
      </c>
      <c r="Q252" t="s">
        <v>29</v>
      </c>
      <c r="R252">
        <v>4.53</v>
      </c>
      <c r="S252">
        <v>9</v>
      </c>
      <c r="T252">
        <v>0.28000000000000003</v>
      </c>
      <c r="U252">
        <v>0.5</v>
      </c>
      <c r="V252" t="s">
        <v>262</v>
      </c>
      <c r="W252" t="s">
        <v>45</v>
      </c>
      <c r="X252">
        <v>1</v>
      </c>
      <c r="Y252" t="str">
        <f>IF(tblRides[[#This Row],[supply_demand_ratio]]&lt;0.8,"Below 0.8",IF(tblRides[[#This Row],[supply_demand_ratio]]&lt;1,"Between 0.8-1.0",IF(tblRides[[#This Row],[supply_demand_ratio]]&lt;=1.2,"Between 1.0-1.2","Above 1.2")))</f>
        <v>Between 1.0-1.2</v>
      </c>
    </row>
    <row r="253" spans="1:25" x14ac:dyDescent="0.3">
      <c r="A253" t="s">
        <v>304</v>
      </c>
      <c r="B253" s="1">
        <v>46025.35833333333</v>
      </c>
      <c r="C253" s="2">
        <v>46025</v>
      </c>
      <c r="D253">
        <v>8</v>
      </c>
      <c r="E253" t="s">
        <v>25</v>
      </c>
      <c r="F253" t="s">
        <v>34</v>
      </c>
      <c r="G253">
        <v>15.3</v>
      </c>
      <c r="H253">
        <v>304.13</v>
      </c>
      <c r="I253">
        <v>309.39999999999998</v>
      </c>
      <c r="J253">
        <v>1.2</v>
      </c>
      <c r="K253">
        <v>7.3</v>
      </c>
      <c r="L253">
        <v>8.8000000000000007</v>
      </c>
      <c r="M253">
        <v>102</v>
      </c>
      <c r="N253" t="s">
        <v>27</v>
      </c>
      <c r="O253">
        <v>0.71699999999999997</v>
      </c>
      <c r="P253" t="s">
        <v>28</v>
      </c>
      <c r="Q253" t="s">
        <v>29</v>
      </c>
      <c r="R253">
        <v>4.8</v>
      </c>
      <c r="S253">
        <v>0</v>
      </c>
      <c r="T253">
        <v>5.27</v>
      </c>
      <c r="U253">
        <v>1.5</v>
      </c>
      <c r="V253" t="s">
        <v>262</v>
      </c>
      <c r="W253" t="s">
        <v>45</v>
      </c>
      <c r="X253">
        <v>1</v>
      </c>
      <c r="Y253" t="str">
        <f>IF(tblRides[[#This Row],[supply_demand_ratio]]&lt;0.8,"Below 0.8",IF(tblRides[[#This Row],[supply_demand_ratio]]&lt;1,"Between 0.8-1.0",IF(tblRides[[#This Row],[supply_demand_ratio]]&lt;=1.2,"Between 1.0-1.2","Above 1.2")))</f>
        <v>Below 0.8</v>
      </c>
    </row>
    <row r="254" spans="1:25" x14ac:dyDescent="0.3">
      <c r="A254" t="s">
        <v>305</v>
      </c>
      <c r="B254" s="1">
        <v>46025.359722222223</v>
      </c>
      <c r="C254" s="2">
        <v>46025</v>
      </c>
      <c r="D254">
        <v>8</v>
      </c>
      <c r="E254" t="s">
        <v>25</v>
      </c>
      <c r="F254" t="s">
        <v>26</v>
      </c>
      <c r="G254">
        <v>1</v>
      </c>
      <c r="H254">
        <v>70.63</v>
      </c>
      <c r="I254">
        <v>70.510000000000005</v>
      </c>
      <c r="J254">
        <v>1.2</v>
      </c>
      <c r="K254">
        <v>6.9</v>
      </c>
      <c r="L254">
        <v>11</v>
      </c>
      <c r="M254">
        <v>114</v>
      </c>
      <c r="N254" t="s">
        <v>72</v>
      </c>
      <c r="O254">
        <v>0.76300000000000001</v>
      </c>
      <c r="P254" t="s">
        <v>28</v>
      </c>
      <c r="Q254" t="s">
        <v>29</v>
      </c>
      <c r="R254">
        <v>4.6399999999999997</v>
      </c>
      <c r="S254">
        <v>4</v>
      </c>
      <c r="T254">
        <v>-0.12</v>
      </c>
      <c r="U254">
        <v>4.0999999999999996</v>
      </c>
      <c r="V254" t="s">
        <v>262</v>
      </c>
      <c r="W254" t="s">
        <v>45</v>
      </c>
      <c r="X254">
        <v>1</v>
      </c>
      <c r="Y254" t="str">
        <f>IF(tblRides[[#This Row],[supply_demand_ratio]]&lt;0.8,"Below 0.8",IF(tblRides[[#This Row],[supply_demand_ratio]]&lt;1,"Between 0.8-1.0",IF(tblRides[[#This Row],[supply_demand_ratio]]&lt;=1.2,"Between 1.0-1.2","Above 1.2")))</f>
        <v>Below 0.8</v>
      </c>
    </row>
    <row r="255" spans="1:25" x14ac:dyDescent="0.3">
      <c r="A255" t="s">
        <v>306</v>
      </c>
      <c r="B255" s="1">
        <v>46025.370833333334</v>
      </c>
      <c r="C255" s="2">
        <v>46025</v>
      </c>
      <c r="D255">
        <v>8</v>
      </c>
      <c r="E255" t="s">
        <v>36</v>
      </c>
      <c r="F255" t="s">
        <v>34</v>
      </c>
      <c r="G255">
        <v>10.9</v>
      </c>
      <c r="H255">
        <v>222.01</v>
      </c>
      <c r="I255">
        <v>226.33</v>
      </c>
      <c r="J255">
        <v>1</v>
      </c>
      <c r="K255">
        <v>5.6</v>
      </c>
      <c r="L255">
        <v>5.6</v>
      </c>
      <c r="M255">
        <v>104</v>
      </c>
      <c r="N255" t="s">
        <v>27</v>
      </c>
      <c r="O255">
        <v>0.94799999999999995</v>
      </c>
      <c r="P255" t="s">
        <v>28</v>
      </c>
      <c r="Q255" t="s">
        <v>29</v>
      </c>
      <c r="R255">
        <v>4.16</v>
      </c>
      <c r="S255">
        <v>0</v>
      </c>
      <c r="T255">
        <v>4.32</v>
      </c>
      <c r="U255">
        <v>0</v>
      </c>
      <c r="V255" t="s">
        <v>262</v>
      </c>
      <c r="W255" t="s">
        <v>45</v>
      </c>
      <c r="X255">
        <v>1</v>
      </c>
      <c r="Y255" t="str">
        <f>IF(tblRides[[#This Row],[supply_demand_ratio]]&lt;0.8,"Below 0.8",IF(tblRides[[#This Row],[supply_demand_ratio]]&lt;1,"Between 0.8-1.0",IF(tblRides[[#This Row],[supply_demand_ratio]]&lt;=1.2,"Between 1.0-1.2","Above 1.2")))</f>
        <v>Between 0.8-1.0</v>
      </c>
    </row>
    <row r="256" spans="1:25" x14ac:dyDescent="0.3">
      <c r="A256" t="s">
        <v>307</v>
      </c>
      <c r="B256" s="1">
        <v>46025.375694444447</v>
      </c>
      <c r="C256" s="2">
        <v>46025</v>
      </c>
      <c r="D256">
        <v>9</v>
      </c>
      <c r="E256" t="s">
        <v>36</v>
      </c>
      <c r="F256" t="s">
        <v>34</v>
      </c>
      <c r="G256">
        <v>4.8</v>
      </c>
      <c r="H256">
        <v>127.03</v>
      </c>
      <c r="J256">
        <v>1.2</v>
      </c>
      <c r="K256">
        <v>5.0999999999999996</v>
      </c>
      <c r="L256">
        <v>7.2</v>
      </c>
      <c r="M256">
        <v>108</v>
      </c>
      <c r="N256" t="s">
        <v>72</v>
      </c>
      <c r="O256">
        <v>0.81599999999999995</v>
      </c>
      <c r="P256" t="s">
        <v>58</v>
      </c>
      <c r="Q256" t="s">
        <v>88</v>
      </c>
      <c r="R256">
        <v>5</v>
      </c>
      <c r="S256">
        <v>0</v>
      </c>
      <c r="U256">
        <v>2.1</v>
      </c>
      <c r="V256" t="s">
        <v>262</v>
      </c>
      <c r="W256" t="s">
        <v>45</v>
      </c>
      <c r="X256">
        <v>0</v>
      </c>
      <c r="Y256" t="str">
        <f>IF(tblRides[[#This Row],[supply_demand_ratio]]&lt;0.8,"Below 0.8",IF(tblRides[[#This Row],[supply_demand_ratio]]&lt;1,"Between 0.8-1.0",IF(tblRides[[#This Row],[supply_demand_ratio]]&lt;=1.2,"Between 1.0-1.2","Above 1.2")))</f>
        <v>Between 0.8-1.0</v>
      </c>
    </row>
    <row r="257" spans="1:25" x14ac:dyDescent="0.3">
      <c r="A257" t="s">
        <v>308</v>
      </c>
      <c r="B257" s="1">
        <v>46025.382638888892</v>
      </c>
      <c r="C257" s="2">
        <v>46025</v>
      </c>
      <c r="D257">
        <v>9</v>
      </c>
      <c r="E257" t="s">
        <v>36</v>
      </c>
      <c r="F257" t="s">
        <v>34</v>
      </c>
      <c r="G257">
        <v>8.1</v>
      </c>
      <c r="H257">
        <v>181.55</v>
      </c>
      <c r="J257">
        <v>1.2</v>
      </c>
      <c r="K257">
        <v>6.2</v>
      </c>
      <c r="L257">
        <v>8.3000000000000007</v>
      </c>
      <c r="M257">
        <v>106</v>
      </c>
      <c r="N257" t="s">
        <v>72</v>
      </c>
      <c r="O257">
        <v>0.76700000000000002</v>
      </c>
      <c r="P257" t="s">
        <v>58</v>
      </c>
      <c r="Q257" t="s">
        <v>59</v>
      </c>
      <c r="R257">
        <v>4.49</v>
      </c>
      <c r="S257">
        <v>0</v>
      </c>
      <c r="U257">
        <v>2.1</v>
      </c>
      <c r="V257" t="s">
        <v>262</v>
      </c>
      <c r="W257" t="s">
        <v>45</v>
      </c>
      <c r="X257">
        <v>0</v>
      </c>
      <c r="Y257" t="str">
        <f>IF(tblRides[[#This Row],[supply_demand_ratio]]&lt;0.8,"Below 0.8",IF(tblRides[[#This Row],[supply_demand_ratio]]&lt;1,"Between 0.8-1.0",IF(tblRides[[#This Row],[supply_demand_ratio]]&lt;=1.2,"Between 1.0-1.2","Above 1.2")))</f>
        <v>Below 0.8</v>
      </c>
    </row>
    <row r="258" spans="1:25" x14ac:dyDescent="0.3">
      <c r="A258" t="s">
        <v>309</v>
      </c>
      <c r="B258" s="1">
        <v>46025.387499999997</v>
      </c>
      <c r="C258" s="2">
        <v>46025</v>
      </c>
      <c r="D258">
        <v>9</v>
      </c>
      <c r="E258" t="s">
        <v>33</v>
      </c>
      <c r="F258" t="s">
        <v>26</v>
      </c>
      <c r="G258">
        <v>6.1</v>
      </c>
      <c r="H258">
        <v>189.37</v>
      </c>
      <c r="I258">
        <v>197.18</v>
      </c>
      <c r="J258">
        <v>1.3</v>
      </c>
      <c r="K258">
        <v>8.5</v>
      </c>
      <c r="L258">
        <v>14.6</v>
      </c>
      <c r="M258">
        <v>94</v>
      </c>
      <c r="N258" t="s">
        <v>72</v>
      </c>
      <c r="O258">
        <v>0.81100000000000005</v>
      </c>
      <c r="P258" t="s">
        <v>28</v>
      </c>
      <c r="Q258" t="s">
        <v>29</v>
      </c>
      <c r="R258">
        <v>5</v>
      </c>
      <c r="S258">
        <v>15</v>
      </c>
      <c r="T258">
        <v>7.81</v>
      </c>
      <c r="U258">
        <v>6.1</v>
      </c>
      <c r="V258" t="s">
        <v>262</v>
      </c>
      <c r="W258" t="s">
        <v>45</v>
      </c>
      <c r="X258">
        <v>1</v>
      </c>
      <c r="Y258" t="str">
        <f>IF(tblRides[[#This Row],[supply_demand_ratio]]&lt;0.8,"Below 0.8",IF(tblRides[[#This Row],[supply_demand_ratio]]&lt;1,"Between 0.8-1.0",IF(tblRides[[#This Row],[supply_demand_ratio]]&lt;=1.2,"Between 1.0-1.2","Above 1.2")))</f>
        <v>Between 0.8-1.0</v>
      </c>
    </row>
    <row r="259" spans="1:25" x14ac:dyDescent="0.3">
      <c r="A259" t="s">
        <v>310</v>
      </c>
      <c r="B259" s="1">
        <v>46025.390972222223</v>
      </c>
      <c r="C259" s="2">
        <v>46025</v>
      </c>
      <c r="D259">
        <v>9</v>
      </c>
      <c r="E259" t="s">
        <v>43</v>
      </c>
      <c r="F259" t="s">
        <v>34</v>
      </c>
      <c r="G259">
        <v>3.5</v>
      </c>
      <c r="H259">
        <v>101</v>
      </c>
      <c r="I259">
        <v>106.11</v>
      </c>
      <c r="J259">
        <v>1.1000000000000001</v>
      </c>
      <c r="K259">
        <v>5</v>
      </c>
      <c r="L259">
        <v>11.9</v>
      </c>
      <c r="M259">
        <v>47</v>
      </c>
      <c r="N259" t="s">
        <v>27</v>
      </c>
      <c r="O259">
        <v>0.81499999999999995</v>
      </c>
      <c r="P259" t="s">
        <v>28</v>
      </c>
      <c r="Q259" t="s">
        <v>29</v>
      </c>
      <c r="R259">
        <v>4.72</v>
      </c>
      <c r="S259">
        <v>0</v>
      </c>
      <c r="T259">
        <v>5.1100000000000003</v>
      </c>
      <c r="U259">
        <v>6.9</v>
      </c>
      <c r="V259" t="s">
        <v>262</v>
      </c>
      <c r="W259" t="s">
        <v>31</v>
      </c>
      <c r="X259">
        <v>1</v>
      </c>
      <c r="Y259" t="str">
        <f>IF(tblRides[[#This Row],[supply_demand_ratio]]&lt;0.8,"Below 0.8",IF(tblRides[[#This Row],[supply_demand_ratio]]&lt;1,"Between 0.8-1.0",IF(tblRides[[#This Row],[supply_demand_ratio]]&lt;=1.2,"Between 1.0-1.2","Above 1.2")))</f>
        <v>Between 0.8-1.0</v>
      </c>
    </row>
    <row r="260" spans="1:25" x14ac:dyDescent="0.3">
      <c r="A260" t="s">
        <v>311</v>
      </c>
      <c r="B260" s="1">
        <v>46025.39166666667</v>
      </c>
      <c r="C260" s="2">
        <v>46025</v>
      </c>
      <c r="D260">
        <v>9</v>
      </c>
      <c r="E260" t="s">
        <v>43</v>
      </c>
      <c r="F260" t="s">
        <v>34</v>
      </c>
      <c r="G260">
        <v>3.1</v>
      </c>
      <c r="H260">
        <v>88.47</v>
      </c>
      <c r="J260">
        <v>1</v>
      </c>
      <c r="K260">
        <v>5.4</v>
      </c>
      <c r="L260">
        <v>6</v>
      </c>
      <c r="M260">
        <v>55</v>
      </c>
      <c r="N260" t="s">
        <v>41</v>
      </c>
      <c r="O260">
        <v>1.02</v>
      </c>
      <c r="P260" t="s">
        <v>37</v>
      </c>
      <c r="Q260" t="s">
        <v>280</v>
      </c>
      <c r="R260">
        <v>4.9800000000000004</v>
      </c>
      <c r="S260">
        <v>0</v>
      </c>
      <c r="U260">
        <v>0.6</v>
      </c>
      <c r="V260" t="s">
        <v>262</v>
      </c>
      <c r="W260" t="s">
        <v>45</v>
      </c>
      <c r="X260">
        <v>0</v>
      </c>
      <c r="Y260" t="str">
        <f>IF(tblRides[[#This Row],[supply_demand_ratio]]&lt;0.8,"Below 0.8",IF(tblRides[[#This Row],[supply_demand_ratio]]&lt;1,"Between 0.8-1.0",IF(tblRides[[#This Row],[supply_demand_ratio]]&lt;=1.2,"Between 1.0-1.2","Above 1.2")))</f>
        <v>Between 1.0-1.2</v>
      </c>
    </row>
    <row r="261" spans="1:25" x14ac:dyDescent="0.3">
      <c r="A261" t="s">
        <v>312</v>
      </c>
      <c r="B261" s="1">
        <v>46025.412499999999</v>
      </c>
      <c r="C261" s="2">
        <v>46025</v>
      </c>
      <c r="D261">
        <v>9</v>
      </c>
      <c r="E261" t="s">
        <v>25</v>
      </c>
      <c r="F261" t="s">
        <v>34</v>
      </c>
      <c r="G261">
        <v>8.5</v>
      </c>
      <c r="H261">
        <v>164.98</v>
      </c>
      <c r="I261">
        <v>170.35</v>
      </c>
      <c r="J261">
        <v>1.1000000000000001</v>
      </c>
      <c r="K261">
        <v>5</v>
      </c>
      <c r="L261">
        <v>10.3</v>
      </c>
      <c r="M261">
        <v>110</v>
      </c>
      <c r="N261" t="s">
        <v>27</v>
      </c>
      <c r="O261">
        <v>0.88400000000000001</v>
      </c>
      <c r="P261" t="s">
        <v>28</v>
      </c>
      <c r="Q261" t="s">
        <v>29</v>
      </c>
      <c r="R261">
        <v>5</v>
      </c>
      <c r="S261">
        <v>0</v>
      </c>
      <c r="T261">
        <v>5.37</v>
      </c>
      <c r="U261">
        <v>5.3</v>
      </c>
      <c r="V261" t="s">
        <v>262</v>
      </c>
      <c r="W261" t="s">
        <v>31</v>
      </c>
      <c r="X261">
        <v>1</v>
      </c>
      <c r="Y261" t="str">
        <f>IF(tblRides[[#This Row],[supply_demand_ratio]]&lt;0.8,"Below 0.8",IF(tblRides[[#This Row],[supply_demand_ratio]]&lt;1,"Between 0.8-1.0",IF(tblRides[[#This Row],[supply_demand_ratio]]&lt;=1.2,"Between 1.0-1.2","Above 1.2")))</f>
        <v>Between 0.8-1.0</v>
      </c>
    </row>
    <row r="262" spans="1:25" x14ac:dyDescent="0.3">
      <c r="A262" t="s">
        <v>313</v>
      </c>
      <c r="B262" s="1">
        <v>46025.416666666664</v>
      </c>
      <c r="C262" s="2">
        <v>46025</v>
      </c>
      <c r="D262">
        <v>10</v>
      </c>
      <c r="E262" t="s">
        <v>33</v>
      </c>
      <c r="F262" t="s">
        <v>26</v>
      </c>
      <c r="G262">
        <v>11.6</v>
      </c>
      <c r="H262">
        <v>235.98</v>
      </c>
      <c r="I262">
        <v>237.93</v>
      </c>
      <c r="J262">
        <v>1.1000000000000001</v>
      </c>
      <c r="K262">
        <v>3.6</v>
      </c>
      <c r="L262">
        <v>1</v>
      </c>
      <c r="M262">
        <v>91</v>
      </c>
      <c r="N262" t="s">
        <v>27</v>
      </c>
      <c r="O262">
        <v>1.0269999999999999</v>
      </c>
      <c r="P262" t="s">
        <v>28</v>
      </c>
      <c r="Q262" t="s">
        <v>29</v>
      </c>
      <c r="R262">
        <v>4.91</v>
      </c>
      <c r="S262">
        <v>1</v>
      </c>
      <c r="T262">
        <v>1.95</v>
      </c>
      <c r="U262">
        <v>-2.6</v>
      </c>
      <c r="V262" t="s">
        <v>262</v>
      </c>
      <c r="W262" t="s">
        <v>31</v>
      </c>
      <c r="X262">
        <v>1</v>
      </c>
      <c r="Y262" t="str">
        <f>IF(tblRides[[#This Row],[supply_demand_ratio]]&lt;0.8,"Below 0.8",IF(tblRides[[#This Row],[supply_demand_ratio]]&lt;1,"Between 0.8-1.0",IF(tblRides[[#This Row],[supply_demand_ratio]]&lt;=1.2,"Between 1.0-1.2","Above 1.2")))</f>
        <v>Between 1.0-1.2</v>
      </c>
    </row>
    <row r="263" spans="1:25" x14ac:dyDescent="0.3">
      <c r="A263" t="s">
        <v>314</v>
      </c>
      <c r="B263" s="1">
        <v>46025.428472222222</v>
      </c>
      <c r="C263" s="2">
        <v>46025</v>
      </c>
      <c r="D263">
        <v>10</v>
      </c>
      <c r="E263" t="s">
        <v>33</v>
      </c>
      <c r="F263" t="s">
        <v>26</v>
      </c>
      <c r="G263">
        <v>6.7</v>
      </c>
      <c r="H263">
        <v>150.97999999999999</v>
      </c>
      <c r="I263">
        <v>146.69</v>
      </c>
      <c r="J263">
        <v>1.1000000000000001</v>
      </c>
      <c r="K263">
        <v>4.5</v>
      </c>
      <c r="L263">
        <v>4.5</v>
      </c>
      <c r="M263">
        <v>105</v>
      </c>
      <c r="N263" t="s">
        <v>41</v>
      </c>
      <c r="O263">
        <v>1.45</v>
      </c>
      <c r="P263" t="s">
        <v>28</v>
      </c>
      <c r="Q263" t="s">
        <v>29</v>
      </c>
      <c r="R263">
        <v>4.79</v>
      </c>
      <c r="S263">
        <v>33</v>
      </c>
      <c r="T263">
        <v>-4.29</v>
      </c>
      <c r="U263">
        <v>0</v>
      </c>
      <c r="V263" t="s">
        <v>262</v>
      </c>
      <c r="W263" t="s">
        <v>31</v>
      </c>
      <c r="X263">
        <v>1</v>
      </c>
      <c r="Y263" t="str">
        <f>IF(tblRides[[#This Row],[supply_demand_ratio]]&lt;0.8,"Below 0.8",IF(tblRides[[#This Row],[supply_demand_ratio]]&lt;1,"Between 0.8-1.0",IF(tblRides[[#This Row],[supply_demand_ratio]]&lt;=1.2,"Between 1.0-1.2","Above 1.2")))</f>
        <v>Above 1.2</v>
      </c>
    </row>
    <row r="264" spans="1:25" x14ac:dyDescent="0.3">
      <c r="A264" t="s">
        <v>315</v>
      </c>
      <c r="B264" s="1">
        <v>46025.436111111114</v>
      </c>
      <c r="C264" s="2">
        <v>46025</v>
      </c>
      <c r="D264">
        <v>10</v>
      </c>
      <c r="E264" t="s">
        <v>25</v>
      </c>
      <c r="F264" t="s">
        <v>26</v>
      </c>
      <c r="G264">
        <v>7.9</v>
      </c>
      <c r="H264">
        <v>166.34</v>
      </c>
      <c r="I264">
        <v>162.66</v>
      </c>
      <c r="J264">
        <v>1.1000000000000001</v>
      </c>
      <c r="K264">
        <v>5.8</v>
      </c>
      <c r="L264">
        <v>8.6</v>
      </c>
      <c r="M264">
        <v>102</v>
      </c>
      <c r="N264" t="s">
        <v>27</v>
      </c>
      <c r="O264">
        <v>0.80500000000000005</v>
      </c>
      <c r="P264" t="s">
        <v>28</v>
      </c>
      <c r="Q264" t="s">
        <v>29</v>
      </c>
      <c r="R264">
        <v>4.76</v>
      </c>
      <c r="S264">
        <v>1</v>
      </c>
      <c r="T264">
        <v>-3.68</v>
      </c>
      <c r="U264">
        <v>2.8</v>
      </c>
      <c r="V264" t="s">
        <v>262</v>
      </c>
      <c r="W264" t="s">
        <v>45</v>
      </c>
      <c r="X264">
        <v>1</v>
      </c>
      <c r="Y264" t="str">
        <f>IF(tblRides[[#This Row],[supply_demand_ratio]]&lt;0.8,"Below 0.8",IF(tblRides[[#This Row],[supply_demand_ratio]]&lt;1,"Between 0.8-1.0",IF(tblRides[[#This Row],[supply_demand_ratio]]&lt;=1.2,"Between 1.0-1.2","Above 1.2")))</f>
        <v>Between 0.8-1.0</v>
      </c>
    </row>
    <row r="265" spans="1:25" x14ac:dyDescent="0.3">
      <c r="A265" t="s">
        <v>316</v>
      </c>
      <c r="B265" s="1">
        <v>46025.440972222219</v>
      </c>
      <c r="C265" s="2">
        <v>46025</v>
      </c>
      <c r="D265">
        <v>10</v>
      </c>
      <c r="E265" t="s">
        <v>62</v>
      </c>
      <c r="F265" t="s">
        <v>34</v>
      </c>
      <c r="G265">
        <v>6.4</v>
      </c>
      <c r="H265">
        <v>138.84</v>
      </c>
      <c r="I265">
        <v>144.19</v>
      </c>
      <c r="J265">
        <v>1.1000000000000001</v>
      </c>
      <c r="K265">
        <v>5.0999999999999996</v>
      </c>
      <c r="L265">
        <v>1.6</v>
      </c>
      <c r="M265">
        <v>50</v>
      </c>
      <c r="N265" t="s">
        <v>27</v>
      </c>
      <c r="O265">
        <v>0.90600000000000003</v>
      </c>
      <c r="P265" t="s">
        <v>28</v>
      </c>
      <c r="Q265" t="s">
        <v>29</v>
      </c>
      <c r="R265">
        <v>4.7699999999999996</v>
      </c>
      <c r="S265">
        <v>0</v>
      </c>
      <c r="T265">
        <v>5.35</v>
      </c>
      <c r="U265">
        <v>-3.5</v>
      </c>
      <c r="V265" t="s">
        <v>262</v>
      </c>
      <c r="W265" t="s">
        <v>45</v>
      </c>
      <c r="X265">
        <v>1</v>
      </c>
      <c r="Y265" t="str">
        <f>IF(tblRides[[#This Row],[supply_demand_ratio]]&lt;0.8,"Below 0.8",IF(tblRides[[#This Row],[supply_demand_ratio]]&lt;1,"Between 0.8-1.0",IF(tblRides[[#This Row],[supply_demand_ratio]]&lt;=1.2,"Between 1.0-1.2","Above 1.2")))</f>
        <v>Between 0.8-1.0</v>
      </c>
    </row>
    <row r="266" spans="1:25" x14ac:dyDescent="0.3">
      <c r="A266" t="s">
        <v>317</v>
      </c>
      <c r="B266" s="1">
        <v>46025.445833333331</v>
      </c>
      <c r="C266" s="2">
        <v>46025</v>
      </c>
      <c r="D266">
        <v>10</v>
      </c>
      <c r="E266" t="s">
        <v>43</v>
      </c>
      <c r="F266" t="s">
        <v>34</v>
      </c>
      <c r="G266">
        <v>1.8</v>
      </c>
      <c r="H266">
        <v>68.180000000000007</v>
      </c>
      <c r="I266">
        <v>70.52</v>
      </c>
      <c r="J266">
        <v>1</v>
      </c>
      <c r="K266">
        <v>5.5</v>
      </c>
      <c r="L266">
        <v>12.8</v>
      </c>
      <c r="M266">
        <v>58</v>
      </c>
      <c r="N266" t="s">
        <v>41</v>
      </c>
      <c r="O266">
        <v>1.472</v>
      </c>
      <c r="P266" t="s">
        <v>28</v>
      </c>
      <c r="Q266" t="s">
        <v>29</v>
      </c>
      <c r="R266">
        <v>4.46</v>
      </c>
      <c r="S266">
        <v>0</v>
      </c>
      <c r="T266">
        <v>2.34</v>
      </c>
      <c r="U266">
        <v>7.3</v>
      </c>
      <c r="V266" t="s">
        <v>262</v>
      </c>
      <c r="W266" t="s">
        <v>45</v>
      </c>
      <c r="X266">
        <v>1</v>
      </c>
      <c r="Y266" t="str">
        <f>IF(tblRides[[#This Row],[supply_demand_ratio]]&lt;0.8,"Below 0.8",IF(tblRides[[#This Row],[supply_demand_ratio]]&lt;1,"Between 0.8-1.0",IF(tblRides[[#This Row],[supply_demand_ratio]]&lt;=1.2,"Between 1.0-1.2","Above 1.2")))</f>
        <v>Above 1.2</v>
      </c>
    </row>
    <row r="267" spans="1:25" x14ac:dyDescent="0.3">
      <c r="A267" t="s">
        <v>318</v>
      </c>
      <c r="B267" s="1">
        <v>46025.462500000001</v>
      </c>
      <c r="C267" s="2">
        <v>46025</v>
      </c>
      <c r="D267">
        <v>11</v>
      </c>
      <c r="E267" t="s">
        <v>25</v>
      </c>
      <c r="F267" t="s">
        <v>34</v>
      </c>
      <c r="G267">
        <v>1.9</v>
      </c>
      <c r="H267">
        <v>65.930000000000007</v>
      </c>
      <c r="I267">
        <v>63.37</v>
      </c>
      <c r="J267">
        <v>1</v>
      </c>
      <c r="K267">
        <v>2</v>
      </c>
      <c r="L267">
        <v>7.2</v>
      </c>
      <c r="M267">
        <v>110</v>
      </c>
      <c r="N267" t="s">
        <v>41</v>
      </c>
      <c r="O267">
        <v>1.2450000000000001</v>
      </c>
      <c r="P267" t="s">
        <v>28</v>
      </c>
      <c r="Q267" t="s">
        <v>29</v>
      </c>
      <c r="R267">
        <v>4.59</v>
      </c>
      <c r="S267">
        <v>0</v>
      </c>
      <c r="T267">
        <v>-2.56</v>
      </c>
      <c r="U267">
        <v>5.2</v>
      </c>
      <c r="V267" t="s">
        <v>262</v>
      </c>
      <c r="W267" t="s">
        <v>31</v>
      </c>
      <c r="X267">
        <v>1</v>
      </c>
      <c r="Y267" t="str">
        <f>IF(tblRides[[#This Row],[supply_demand_ratio]]&lt;0.8,"Below 0.8",IF(tblRides[[#This Row],[supply_demand_ratio]]&lt;1,"Between 0.8-1.0",IF(tblRides[[#This Row],[supply_demand_ratio]]&lt;=1.2,"Between 1.0-1.2","Above 1.2")))</f>
        <v>Above 1.2</v>
      </c>
    </row>
    <row r="268" spans="1:25" x14ac:dyDescent="0.3">
      <c r="A268" t="s">
        <v>319</v>
      </c>
      <c r="B268" s="1">
        <v>46025.521527777775</v>
      </c>
      <c r="C268" s="2">
        <v>46025</v>
      </c>
      <c r="D268">
        <v>12</v>
      </c>
      <c r="E268" t="s">
        <v>43</v>
      </c>
      <c r="F268" t="s">
        <v>26</v>
      </c>
      <c r="G268">
        <v>14.4</v>
      </c>
      <c r="H268">
        <v>268.24</v>
      </c>
      <c r="I268">
        <v>267.08999999999997</v>
      </c>
      <c r="J268">
        <v>1</v>
      </c>
      <c r="K268">
        <v>3.3</v>
      </c>
      <c r="L268">
        <v>3</v>
      </c>
      <c r="M268">
        <v>61</v>
      </c>
      <c r="N268" t="s">
        <v>41</v>
      </c>
      <c r="O268">
        <v>1.304</v>
      </c>
      <c r="P268" t="s">
        <v>28</v>
      </c>
      <c r="Q268" t="s">
        <v>29</v>
      </c>
      <c r="R268">
        <v>4.34</v>
      </c>
      <c r="S268">
        <v>10</v>
      </c>
      <c r="T268">
        <v>-1.1499999999999999</v>
      </c>
      <c r="U268">
        <v>-0.3</v>
      </c>
      <c r="V268" t="s">
        <v>262</v>
      </c>
      <c r="W268" t="s">
        <v>31</v>
      </c>
      <c r="X268">
        <v>1</v>
      </c>
      <c r="Y268" t="str">
        <f>IF(tblRides[[#This Row],[supply_demand_ratio]]&lt;0.8,"Below 0.8",IF(tblRides[[#This Row],[supply_demand_ratio]]&lt;1,"Between 0.8-1.0",IF(tblRides[[#This Row],[supply_demand_ratio]]&lt;=1.2,"Between 1.0-1.2","Above 1.2")))</f>
        <v>Above 1.2</v>
      </c>
    </row>
    <row r="269" spans="1:25" x14ac:dyDescent="0.3">
      <c r="A269" t="s">
        <v>320</v>
      </c>
      <c r="B269" s="1">
        <v>46025.539583333331</v>
      </c>
      <c r="C269" s="2">
        <v>46025</v>
      </c>
      <c r="D269">
        <v>12</v>
      </c>
      <c r="E269" t="s">
        <v>36</v>
      </c>
      <c r="F269" t="s">
        <v>34</v>
      </c>
      <c r="G269">
        <v>4.9000000000000004</v>
      </c>
      <c r="H269">
        <v>112.75</v>
      </c>
      <c r="I269">
        <v>107.63</v>
      </c>
      <c r="J269">
        <v>1</v>
      </c>
      <c r="K269">
        <v>5.3</v>
      </c>
      <c r="L269">
        <v>12.6</v>
      </c>
      <c r="M269">
        <v>112</v>
      </c>
      <c r="N269" t="s">
        <v>41</v>
      </c>
      <c r="O269">
        <v>1.2909999999999999</v>
      </c>
      <c r="P269" t="s">
        <v>28</v>
      </c>
      <c r="Q269" t="s">
        <v>29</v>
      </c>
      <c r="R269">
        <v>4.6399999999999997</v>
      </c>
      <c r="S269">
        <v>0</v>
      </c>
      <c r="T269">
        <v>-5.12</v>
      </c>
      <c r="U269">
        <v>7.3</v>
      </c>
      <c r="V269" t="s">
        <v>262</v>
      </c>
      <c r="W269" t="s">
        <v>45</v>
      </c>
      <c r="X269">
        <v>1</v>
      </c>
      <c r="Y269" t="str">
        <f>IF(tblRides[[#This Row],[supply_demand_ratio]]&lt;0.8,"Below 0.8",IF(tblRides[[#This Row],[supply_demand_ratio]]&lt;1,"Between 0.8-1.0",IF(tblRides[[#This Row],[supply_demand_ratio]]&lt;=1.2,"Between 1.0-1.2","Above 1.2")))</f>
        <v>Above 1.2</v>
      </c>
    </row>
    <row r="270" spans="1:25" x14ac:dyDescent="0.3">
      <c r="A270" t="s">
        <v>321</v>
      </c>
      <c r="B270" s="1">
        <v>46025.54583333333</v>
      </c>
      <c r="C270" s="2">
        <v>46025</v>
      </c>
      <c r="D270">
        <v>13</v>
      </c>
      <c r="E270" t="s">
        <v>62</v>
      </c>
      <c r="F270" t="s">
        <v>34</v>
      </c>
      <c r="G270">
        <v>10.6</v>
      </c>
      <c r="H270">
        <v>188.42</v>
      </c>
      <c r="I270">
        <v>185.92</v>
      </c>
      <c r="J270">
        <v>1</v>
      </c>
      <c r="K270">
        <v>6.9</v>
      </c>
      <c r="L270">
        <v>10.1</v>
      </c>
      <c r="M270">
        <v>64</v>
      </c>
      <c r="N270" t="s">
        <v>41</v>
      </c>
      <c r="O270">
        <v>1.6990000000000001</v>
      </c>
      <c r="P270" t="s">
        <v>28</v>
      </c>
      <c r="Q270" t="s">
        <v>29</v>
      </c>
      <c r="R270">
        <v>4.43</v>
      </c>
      <c r="S270">
        <v>0</v>
      </c>
      <c r="T270">
        <v>-2.5</v>
      </c>
      <c r="U270">
        <v>3.2</v>
      </c>
      <c r="V270" t="s">
        <v>262</v>
      </c>
      <c r="W270" t="s">
        <v>45</v>
      </c>
      <c r="X270">
        <v>1</v>
      </c>
      <c r="Y270" t="str">
        <f>IF(tblRides[[#This Row],[supply_demand_ratio]]&lt;0.8,"Below 0.8",IF(tblRides[[#This Row],[supply_demand_ratio]]&lt;1,"Between 0.8-1.0",IF(tblRides[[#This Row],[supply_demand_ratio]]&lt;=1.2,"Between 1.0-1.2","Above 1.2")))</f>
        <v>Above 1.2</v>
      </c>
    </row>
    <row r="271" spans="1:25" x14ac:dyDescent="0.3">
      <c r="A271" t="s">
        <v>322</v>
      </c>
      <c r="B271" s="1">
        <v>46025.550694444442</v>
      </c>
      <c r="C271" s="2">
        <v>46025</v>
      </c>
      <c r="D271">
        <v>13</v>
      </c>
      <c r="E271" t="s">
        <v>33</v>
      </c>
      <c r="F271" t="s">
        <v>34</v>
      </c>
      <c r="G271">
        <v>4</v>
      </c>
      <c r="H271">
        <v>118.68</v>
      </c>
      <c r="I271">
        <v>115.84</v>
      </c>
      <c r="J271">
        <v>1.1000000000000001</v>
      </c>
      <c r="K271">
        <v>2</v>
      </c>
      <c r="L271">
        <v>3.5</v>
      </c>
      <c r="M271">
        <v>95</v>
      </c>
      <c r="N271" t="s">
        <v>41</v>
      </c>
      <c r="O271">
        <v>1.675</v>
      </c>
      <c r="P271" t="s">
        <v>28</v>
      </c>
      <c r="Q271" t="s">
        <v>29</v>
      </c>
      <c r="R271">
        <v>4.84</v>
      </c>
      <c r="S271">
        <v>0</v>
      </c>
      <c r="T271">
        <v>-2.84</v>
      </c>
      <c r="U271">
        <v>1.5</v>
      </c>
      <c r="V271" t="s">
        <v>262</v>
      </c>
      <c r="W271" t="s">
        <v>31</v>
      </c>
      <c r="X271">
        <v>1</v>
      </c>
      <c r="Y271" t="str">
        <f>IF(tblRides[[#This Row],[supply_demand_ratio]]&lt;0.8,"Below 0.8",IF(tblRides[[#This Row],[supply_demand_ratio]]&lt;1,"Between 0.8-1.0",IF(tblRides[[#This Row],[supply_demand_ratio]]&lt;=1.2,"Between 1.0-1.2","Above 1.2")))</f>
        <v>Above 1.2</v>
      </c>
    </row>
    <row r="272" spans="1:25" x14ac:dyDescent="0.3">
      <c r="A272" t="s">
        <v>323</v>
      </c>
      <c r="B272" s="1">
        <v>46025.583333333336</v>
      </c>
      <c r="C272" s="2">
        <v>46025</v>
      </c>
      <c r="D272">
        <v>14</v>
      </c>
      <c r="E272" t="s">
        <v>62</v>
      </c>
      <c r="F272" t="s">
        <v>26</v>
      </c>
      <c r="G272">
        <v>2.8</v>
      </c>
      <c r="H272">
        <v>89.79</v>
      </c>
      <c r="I272">
        <v>89.7</v>
      </c>
      <c r="J272">
        <v>1.1000000000000001</v>
      </c>
      <c r="K272">
        <v>2</v>
      </c>
      <c r="L272">
        <v>4.0999999999999996</v>
      </c>
      <c r="M272">
        <v>53</v>
      </c>
      <c r="N272" t="s">
        <v>41</v>
      </c>
      <c r="O272">
        <v>1.845</v>
      </c>
      <c r="P272" t="s">
        <v>28</v>
      </c>
      <c r="Q272" t="s">
        <v>29</v>
      </c>
      <c r="R272">
        <v>4.28</v>
      </c>
      <c r="S272">
        <v>3</v>
      </c>
      <c r="T272">
        <v>-0.09</v>
      </c>
      <c r="U272">
        <v>2.1</v>
      </c>
      <c r="V272" t="s">
        <v>262</v>
      </c>
      <c r="W272" t="s">
        <v>31</v>
      </c>
      <c r="X272">
        <v>1</v>
      </c>
      <c r="Y272" t="str">
        <f>IF(tblRides[[#This Row],[supply_demand_ratio]]&lt;0.8,"Below 0.8",IF(tblRides[[#This Row],[supply_demand_ratio]]&lt;1,"Between 0.8-1.0",IF(tblRides[[#This Row],[supply_demand_ratio]]&lt;=1.2,"Between 1.0-1.2","Above 1.2")))</f>
        <v>Above 1.2</v>
      </c>
    </row>
    <row r="273" spans="1:25" x14ac:dyDescent="0.3">
      <c r="A273" t="s">
        <v>324</v>
      </c>
      <c r="B273" s="1">
        <v>46025.590277777781</v>
      </c>
      <c r="C273" s="2">
        <v>46025</v>
      </c>
      <c r="D273">
        <v>14</v>
      </c>
      <c r="E273" t="s">
        <v>36</v>
      </c>
      <c r="F273" t="s">
        <v>26</v>
      </c>
      <c r="G273">
        <v>4</v>
      </c>
      <c r="H273">
        <v>101.1</v>
      </c>
      <c r="I273">
        <v>103.87</v>
      </c>
      <c r="J273">
        <v>1</v>
      </c>
      <c r="K273">
        <v>4.7</v>
      </c>
      <c r="L273">
        <v>3.3</v>
      </c>
      <c r="M273">
        <v>108</v>
      </c>
      <c r="N273" t="s">
        <v>27</v>
      </c>
      <c r="O273">
        <v>0.97099999999999997</v>
      </c>
      <c r="P273" t="s">
        <v>28</v>
      </c>
      <c r="Q273" t="s">
        <v>29</v>
      </c>
      <c r="R273">
        <v>4.67</v>
      </c>
      <c r="S273">
        <v>3</v>
      </c>
      <c r="T273">
        <v>2.77</v>
      </c>
      <c r="U273">
        <v>-1.4</v>
      </c>
      <c r="V273" t="s">
        <v>262</v>
      </c>
      <c r="W273" t="s">
        <v>31</v>
      </c>
      <c r="X273">
        <v>1</v>
      </c>
      <c r="Y273" t="str">
        <f>IF(tblRides[[#This Row],[supply_demand_ratio]]&lt;0.8,"Below 0.8",IF(tblRides[[#This Row],[supply_demand_ratio]]&lt;1,"Between 0.8-1.0",IF(tblRides[[#This Row],[supply_demand_ratio]]&lt;=1.2,"Between 1.0-1.2","Above 1.2")))</f>
        <v>Between 0.8-1.0</v>
      </c>
    </row>
    <row r="274" spans="1:25" x14ac:dyDescent="0.3">
      <c r="A274" t="s">
        <v>325</v>
      </c>
      <c r="B274" s="1">
        <v>46025.609722222223</v>
      </c>
      <c r="C274" s="2">
        <v>46025</v>
      </c>
      <c r="D274">
        <v>14</v>
      </c>
      <c r="E274" t="s">
        <v>36</v>
      </c>
      <c r="F274" t="s">
        <v>34</v>
      </c>
      <c r="G274">
        <v>8.9</v>
      </c>
      <c r="H274">
        <v>168.84</v>
      </c>
      <c r="I274">
        <v>164.14</v>
      </c>
      <c r="J274">
        <v>1</v>
      </c>
      <c r="K274">
        <v>6.1</v>
      </c>
      <c r="L274">
        <v>7.4</v>
      </c>
      <c r="M274">
        <v>100</v>
      </c>
      <c r="N274" t="s">
        <v>41</v>
      </c>
      <c r="O274">
        <v>1.347</v>
      </c>
      <c r="P274" t="s">
        <v>28</v>
      </c>
      <c r="Q274" t="s">
        <v>29</v>
      </c>
      <c r="R274">
        <v>4.7699999999999996</v>
      </c>
      <c r="S274">
        <v>0</v>
      </c>
      <c r="T274">
        <v>-4.7</v>
      </c>
      <c r="U274">
        <v>1.3</v>
      </c>
      <c r="V274" t="s">
        <v>262</v>
      </c>
      <c r="W274" t="s">
        <v>45</v>
      </c>
      <c r="X274">
        <v>1</v>
      </c>
      <c r="Y274" t="str">
        <f>IF(tblRides[[#This Row],[supply_demand_ratio]]&lt;0.8,"Below 0.8",IF(tblRides[[#This Row],[supply_demand_ratio]]&lt;1,"Between 0.8-1.0",IF(tblRides[[#This Row],[supply_demand_ratio]]&lt;=1.2,"Between 1.0-1.2","Above 1.2")))</f>
        <v>Above 1.2</v>
      </c>
    </row>
    <row r="275" spans="1:25" x14ac:dyDescent="0.3">
      <c r="A275" t="s">
        <v>326</v>
      </c>
      <c r="B275" s="1">
        <v>46025.615972222222</v>
      </c>
      <c r="C275" s="2">
        <v>46025</v>
      </c>
      <c r="D275">
        <v>14</v>
      </c>
      <c r="E275" t="s">
        <v>36</v>
      </c>
      <c r="F275" t="s">
        <v>26</v>
      </c>
      <c r="G275">
        <v>3</v>
      </c>
      <c r="H275">
        <v>90.22</v>
      </c>
      <c r="I275">
        <v>87.03</v>
      </c>
      <c r="J275">
        <v>1</v>
      </c>
      <c r="K275">
        <v>2.4</v>
      </c>
      <c r="L275">
        <v>1</v>
      </c>
      <c r="M275">
        <v>121</v>
      </c>
      <c r="N275" t="s">
        <v>41</v>
      </c>
      <c r="O275">
        <v>1.327</v>
      </c>
      <c r="P275" t="s">
        <v>28</v>
      </c>
      <c r="Q275" t="s">
        <v>29</v>
      </c>
      <c r="R275">
        <v>4.7699999999999996</v>
      </c>
      <c r="S275">
        <v>42</v>
      </c>
      <c r="T275">
        <v>-3.19</v>
      </c>
      <c r="U275">
        <v>-1.4</v>
      </c>
      <c r="V275" t="s">
        <v>262</v>
      </c>
      <c r="W275" t="s">
        <v>31</v>
      </c>
      <c r="X275">
        <v>1</v>
      </c>
      <c r="Y275" t="str">
        <f>IF(tblRides[[#This Row],[supply_demand_ratio]]&lt;0.8,"Below 0.8",IF(tblRides[[#This Row],[supply_demand_ratio]]&lt;1,"Between 0.8-1.0",IF(tblRides[[#This Row],[supply_demand_ratio]]&lt;=1.2,"Between 1.0-1.2","Above 1.2")))</f>
        <v>Above 1.2</v>
      </c>
    </row>
    <row r="276" spans="1:25" x14ac:dyDescent="0.3">
      <c r="A276" t="s">
        <v>327</v>
      </c>
      <c r="B276" s="1">
        <v>46025.631944444445</v>
      </c>
      <c r="C276" s="2">
        <v>46025</v>
      </c>
      <c r="D276">
        <v>15</v>
      </c>
      <c r="E276" t="s">
        <v>43</v>
      </c>
      <c r="F276" t="s">
        <v>26</v>
      </c>
      <c r="G276">
        <v>6.4</v>
      </c>
      <c r="H276">
        <v>148.04</v>
      </c>
      <c r="I276">
        <v>148.09</v>
      </c>
      <c r="J276">
        <v>1</v>
      </c>
      <c r="K276">
        <v>2</v>
      </c>
      <c r="L276">
        <v>2.8</v>
      </c>
      <c r="M276">
        <v>72</v>
      </c>
      <c r="N276" t="s">
        <v>41</v>
      </c>
      <c r="O276">
        <v>1.675</v>
      </c>
      <c r="P276" t="s">
        <v>28</v>
      </c>
      <c r="Q276" t="s">
        <v>29</v>
      </c>
      <c r="R276">
        <v>4.41</v>
      </c>
      <c r="S276">
        <v>4</v>
      </c>
      <c r="T276">
        <v>0.05</v>
      </c>
      <c r="U276">
        <v>0.8</v>
      </c>
      <c r="V276" t="s">
        <v>262</v>
      </c>
      <c r="W276" t="s">
        <v>31</v>
      </c>
      <c r="X276">
        <v>1</v>
      </c>
      <c r="Y276" t="str">
        <f>IF(tblRides[[#This Row],[supply_demand_ratio]]&lt;0.8,"Below 0.8",IF(tblRides[[#This Row],[supply_demand_ratio]]&lt;1,"Between 0.8-1.0",IF(tblRides[[#This Row],[supply_demand_ratio]]&lt;=1.2,"Between 1.0-1.2","Above 1.2")))</f>
        <v>Above 1.2</v>
      </c>
    </row>
    <row r="277" spans="1:25" x14ac:dyDescent="0.3">
      <c r="A277" t="s">
        <v>328</v>
      </c>
      <c r="B277" s="1">
        <v>46025.645833333336</v>
      </c>
      <c r="C277" s="2">
        <v>46025</v>
      </c>
      <c r="D277">
        <v>15</v>
      </c>
      <c r="E277" t="s">
        <v>36</v>
      </c>
      <c r="F277" t="s">
        <v>26</v>
      </c>
      <c r="G277">
        <v>8</v>
      </c>
      <c r="H277">
        <v>168.34</v>
      </c>
      <c r="I277">
        <v>168.29</v>
      </c>
      <c r="J277">
        <v>1</v>
      </c>
      <c r="K277">
        <v>4.7</v>
      </c>
      <c r="L277">
        <v>5.8</v>
      </c>
      <c r="M277">
        <v>90</v>
      </c>
      <c r="N277" t="s">
        <v>41</v>
      </c>
      <c r="O277">
        <v>1.024</v>
      </c>
      <c r="P277" t="s">
        <v>28</v>
      </c>
      <c r="Q277" t="s">
        <v>29</v>
      </c>
      <c r="R277">
        <v>4.99</v>
      </c>
      <c r="S277">
        <v>11</v>
      </c>
      <c r="T277">
        <v>-0.05</v>
      </c>
      <c r="U277">
        <v>1.1000000000000001</v>
      </c>
      <c r="V277" t="s">
        <v>262</v>
      </c>
      <c r="W277" t="s">
        <v>31</v>
      </c>
      <c r="X277">
        <v>1</v>
      </c>
      <c r="Y277" t="str">
        <f>IF(tblRides[[#This Row],[supply_demand_ratio]]&lt;0.8,"Below 0.8",IF(tblRides[[#This Row],[supply_demand_ratio]]&lt;1,"Between 0.8-1.0",IF(tblRides[[#This Row],[supply_demand_ratio]]&lt;=1.2,"Between 1.0-1.2","Above 1.2")))</f>
        <v>Between 1.0-1.2</v>
      </c>
    </row>
    <row r="278" spans="1:25" x14ac:dyDescent="0.3">
      <c r="A278" t="s">
        <v>329</v>
      </c>
      <c r="B278" s="1">
        <v>46025.664583333331</v>
      </c>
      <c r="C278" s="2">
        <v>46025</v>
      </c>
      <c r="D278">
        <v>15</v>
      </c>
      <c r="E278" t="s">
        <v>33</v>
      </c>
      <c r="F278" t="s">
        <v>34</v>
      </c>
      <c r="G278">
        <v>5.6</v>
      </c>
      <c r="H278">
        <v>121.88</v>
      </c>
      <c r="J278">
        <v>1</v>
      </c>
      <c r="K278">
        <v>2.4</v>
      </c>
      <c r="L278">
        <v>3.8</v>
      </c>
      <c r="M278">
        <v>91</v>
      </c>
      <c r="N278" t="s">
        <v>41</v>
      </c>
      <c r="O278">
        <v>1.1619999999999999</v>
      </c>
      <c r="P278" t="s">
        <v>58</v>
      </c>
      <c r="Q278" t="s">
        <v>74</v>
      </c>
      <c r="R278">
        <v>4.72</v>
      </c>
      <c r="S278">
        <v>0</v>
      </c>
      <c r="U278">
        <v>1.4</v>
      </c>
      <c r="V278" t="s">
        <v>262</v>
      </c>
      <c r="W278" t="s">
        <v>31</v>
      </c>
      <c r="X278">
        <v>0</v>
      </c>
      <c r="Y278" t="str">
        <f>IF(tblRides[[#This Row],[supply_demand_ratio]]&lt;0.8,"Below 0.8",IF(tblRides[[#This Row],[supply_demand_ratio]]&lt;1,"Between 0.8-1.0",IF(tblRides[[#This Row],[supply_demand_ratio]]&lt;=1.2,"Between 1.0-1.2","Above 1.2")))</f>
        <v>Between 1.0-1.2</v>
      </c>
    </row>
    <row r="279" spans="1:25" x14ac:dyDescent="0.3">
      <c r="A279" t="s">
        <v>330</v>
      </c>
      <c r="B279" s="1">
        <v>46025.666666666664</v>
      </c>
      <c r="C279" s="2">
        <v>46025</v>
      </c>
      <c r="D279">
        <v>16</v>
      </c>
      <c r="E279" t="s">
        <v>36</v>
      </c>
      <c r="F279" t="s">
        <v>26</v>
      </c>
      <c r="G279">
        <v>6.3</v>
      </c>
      <c r="H279">
        <v>163.59</v>
      </c>
      <c r="I279">
        <v>166.75</v>
      </c>
      <c r="J279">
        <v>1.1000000000000001</v>
      </c>
      <c r="K279">
        <v>8.6</v>
      </c>
      <c r="L279">
        <v>9.4</v>
      </c>
      <c r="M279">
        <v>92</v>
      </c>
      <c r="N279" t="s">
        <v>27</v>
      </c>
      <c r="O279">
        <v>0.85299999999999998</v>
      </c>
      <c r="P279" t="s">
        <v>28</v>
      </c>
      <c r="Q279" t="s">
        <v>29</v>
      </c>
      <c r="R279">
        <v>4.63</v>
      </c>
      <c r="S279">
        <v>16</v>
      </c>
      <c r="T279">
        <v>3.16</v>
      </c>
      <c r="U279">
        <v>0.8</v>
      </c>
      <c r="V279" t="s">
        <v>262</v>
      </c>
      <c r="W279" t="s">
        <v>45</v>
      </c>
      <c r="X279">
        <v>1</v>
      </c>
      <c r="Y279" t="str">
        <f>IF(tblRides[[#This Row],[supply_demand_ratio]]&lt;0.8,"Below 0.8",IF(tblRides[[#This Row],[supply_demand_ratio]]&lt;1,"Between 0.8-1.0",IF(tblRides[[#This Row],[supply_demand_ratio]]&lt;=1.2,"Between 1.0-1.2","Above 1.2")))</f>
        <v>Between 0.8-1.0</v>
      </c>
    </row>
    <row r="280" spans="1:25" x14ac:dyDescent="0.3">
      <c r="A280" t="s">
        <v>331</v>
      </c>
      <c r="B280" s="1">
        <v>46025.670138888891</v>
      </c>
      <c r="C280" s="2">
        <v>46025</v>
      </c>
      <c r="D280">
        <v>16</v>
      </c>
      <c r="E280" t="s">
        <v>25</v>
      </c>
      <c r="F280" t="s">
        <v>26</v>
      </c>
      <c r="G280">
        <v>6.4</v>
      </c>
      <c r="H280">
        <v>135.77000000000001</v>
      </c>
      <c r="I280">
        <v>131.49</v>
      </c>
      <c r="J280">
        <v>1.1000000000000001</v>
      </c>
      <c r="K280">
        <v>5.6</v>
      </c>
      <c r="L280">
        <v>13.6</v>
      </c>
      <c r="M280">
        <v>111</v>
      </c>
      <c r="N280" t="s">
        <v>27</v>
      </c>
      <c r="O280">
        <v>0.81200000000000006</v>
      </c>
      <c r="P280" t="s">
        <v>28</v>
      </c>
      <c r="Q280" t="s">
        <v>29</v>
      </c>
      <c r="R280">
        <v>4.5</v>
      </c>
      <c r="S280">
        <v>20</v>
      </c>
      <c r="T280">
        <v>-4.28</v>
      </c>
      <c r="U280">
        <v>8</v>
      </c>
      <c r="V280" t="s">
        <v>262</v>
      </c>
      <c r="W280" t="s">
        <v>45</v>
      </c>
      <c r="X280">
        <v>1</v>
      </c>
      <c r="Y280" t="str">
        <f>IF(tblRides[[#This Row],[supply_demand_ratio]]&lt;0.8,"Below 0.8",IF(tblRides[[#This Row],[supply_demand_ratio]]&lt;1,"Between 0.8-1.0",IF(tblRides[[#This Row],[supply_demand_ratio]]&lt;=1.2,"Between 1.0-1.2","Above 1.2")))</f>
        <v>Between 0.8-1.0</v>
      </c>
    </row>
    <row r="281" spans="1:25" x14ac:dyDescent="0.3">
      <c r="A281" t="s">
        <v>332</v>
      </c>
      <c r="B281" s="1">
        <v>46025.676388888889</v>
      </c>
      <c r="C281" s="2">
        <v>46025</v>
      </c>
      <c r="D281">
        <v>16</v>
      </c>
      <c r="E281" t="s">
        <v>36</v>
      </c>
      <c r="F281" t="s">
        <v>26</v>
      </c>
      <c r="G281">
        <v>3</v>
      </c>
      <c r="H281">
        <v>107.09</v>
      </c>
      <c r="I281">
        <v>112.2</v>
      </c>
      <c r="J281">
        <v>1.2</v>
      </c>
      <c r="K281">
        <v>4</v>
      </c>
      <c r="L281">
        <v>1</v>
      </c>
      <c r="M281">
        <v>99</v>
      </c>
      <c r="N281" t="s">
        <v>72</v>
      </c>
      <c r="O281">
        <v>0.73499999999999999</v>
      </c>
      <c r="P281" t="s">
        <v>28</v>
      </c>
      <c r="Q281" t="s">
        <v>29</v>
      </c>
      <c r="R281">
        <v>4.6900000000000004</v>
      </c>
      <c r="S281">
        <v>31</v>
      </c>
      <c r="T281">
        <v>5.1100000000000003</v>
      </c>
      <c r="U281">
        <v>-3</v>
      </c>
      <c r="V281" t="s">
        <v>262</v>
      </c>
      <c r="W281" t="s">
        <v>31</v>
      </c>
      <c r="X281">
        <v>1</v>
      </c>
      <c r="Y281" t="str">
        <f>IF(tblRides[[#This Row],[supply_demand_ratio]]&lt;0.8,"Below 0.8",IF(tblRides[[#This Row],[supply_demand_ratio]]&lt;1,"Between 0.8-1.0",IF(tblRides[[#This Row],[supply_demand_ratio]]&lt;=1.2,"Between 1.0-1.2","Above 1.2")))</f>
        <v>Below 0.8</v>
      </c>
    </row>
    <row r="282" spans="1:25" x14ac:dyDescent="0.3">
      <c r="A282" t="s">
        <v>333</v>
      </c>
      <c r="B282" s="1">
        <v>46025.682638888888</v>
      </c>
      <c r="C282" s="2">
        <v>46025</v>
      </c>
      <c r="D282">
        <v>16</v>
      </c>
      <c r="E282" t="s">
        <v>62</v>
      </c>
      <c r="F282" t="s">
        <v>26</v>
      </c>
      <c r="G282">
        <v>4.5</v>
      </c>
      <c r="H282">
        <v>108.82</v>
      </c>
      <c r="J282">
        <v>1.1000000000000001</v>
      </c>
      <c r="K282">
        <v>3.8</v>
      </c>
      <c r="L282">
        <v>1</v>
      </c>
      <c r="M282">
        <v>45</v>
      </c>
      <c r="N282" t="s">
        <v>27</v>
      </c>
      <c r="O282">
        <v>0.78500000000000003</v>
      </c>
      <c r="P282" t="s">
        <v>37</v>
      </c>
      <c r="Q282" t="s">
        <v>280</v>
      </c>
      <c r="R282">
        <v>4.41</v>
      </c>
      <c r="S282">
        <v>10</v>
      </c>
      <c r="U282">
        <v>-2.8</v>
      </c>
      <c r="V282" t="s">
        <v>262</v>
      </c>
      <c r="W282" t="s">
        <v>31</v>
      </c>
      <c r="X282">
        <v>0</v>
      </c>
      <c r="Y282" t="str">
        <f>IF(tblRides[[#This Row],[supply_demand_ratio]]&lt;0.8,"Below 0.8",IF(tblRides[[#This Row],[supply_demand_ratio]]&lt;1,"Between 0.8-1.0",IF(tblRides[[#This Row],[supply_demand_ratio]]&lt;=1.2,"Between 1.0-1.2","Above 1.2")))</f>
        <v>Below 0.8</v>
      </c>
    </row>
    <row r="283" spans="1:25" x14ac:dyDescent="0.3">
      <c r="A283" t="s">
        <v>334</v>
      </c>
      <c r="B283" s="1">
        <v>46025.68472222222</v>
      </c>
      <c r="C283" s="2">
        <v>46025</v>
      </c>
      <c r="D283">
        <v>16</v>
      </c>
      <c r="E283" t="s">
        <v>43</v>
      </c>
      <c r="F283" t="s">
        <v>34</v>
      </c>
      <c r="G283">
        <v>2.8</v>
      </c>
      <c r="H283">
        <v>79.819999999999993</v>
      </c>
      <c r="I283">
        <v>83.32</v>
      </c>
      <c r="J283">
        <v>1</v>
      </c>
      <c r="K283">
        <v>4.8</v>
      </c>
      <c r="L283">
        <v>3</v>
      </c>
      <c r="M283">
        <v>67</v>
      </c>
      <c r="N283" t="s">
        <v>41</v>
      </c>
      <c r="O283">
        <v>1.39</v>
      </c>
      <c r="P283" t="s">
        <v>28</v>
      </c>
      <c r="Q283" t="s">
        <v>29</v>
      </c>
      <c r="R283">
        <v>4.74</v>
      </c>
      <c r="S283">
        <v>0</v>
      </c>
      <c r="T283">
        <v>3.5</v>
      </c>
      <c r="U283">
        <v>-1.8</v>
      </c>
      <c r="V283" t="s">
        <v>262</v>
      </c>
      <c r="W283" t="s">
        <v>31</v>
      </c>
      <c r="X283">
        <v>1</v>
      </c>
      <c r="Y283" t="str">
        <f>IF(tblRides[[#This Row],[supply_demand_ratio]]&lt;0.8,"Below 0.8",IF(tblRides[[#This Row],[supply_demand_ratio]]&lt;1,"Between 0.8-1.0",IF(tblRides[[#This Row],[supply_demand_ratio]]&lt;=1.2,"Between 1.0-1.2","Above 1.2")))</f>
        <v>Above 1.2</v>
      </c>
    </row>
    <row r="284" spans="1:25" x14ac:dyDescent="0.3">
      <c r="A284" t="s">
        <v>335</v>
      </c>
      <c r="B284" s="1">
        <v>46025.68472222222</v>
      </c>
      <c r="C284" s="2">
        <v>46025</v>
      </c>
      <c r="D284">
        <v>16</v>
      </c>
      <c r="E284" t="s">
        <v>62</v>
      </c>
      <c r="F284" t="s">
        <v>26</v>
      </c>
      <c r="G284">
        <v>4.3</v>
      </c>
      <c r="H284">
        <v>100.76</v>
      </c>
      <c r="J284">
        <v>1.1000000000000001</v>
      </c>
      <c r="K284">
        <v>3.8</v>
      </c>
      <c r="L284">
        <v>4.5</v>
      </c>
      <c r="M284">
        <v>52</v>
      </c>
      <c r="N284" t="s">
        <v>41</v>
      </c>
      <c r="O284">
        <v>1.448</v>
      </c>
      <c r="P284" t="s">
        <v>58</v>
      </c>
      <c r="Q284" t="s">
        <v>88</v>
      </c>
      <c r="R284">
        <v>4.37</v>
      </c>
      <c r="S284">
        <v>9</v>
      </c>
      <c r="U284">
        <v>0.7</v>
      </c>
      <c r="V284" t="s">
        <v>262</v>
      </c>
      <c r="W284" t="s">
        <v>31</v>
      </c>
      <c r="X284">
        <v>0</v>
      </c>
      <c r="Y284" t="str">
        <f>IF(tblRides[[#This Row],[supply_demand_ratio]]&lt;0.8,"Below 0.8",IF(tblRides[[#This Row],[supply_demand_ratio]]&lt;1,"Between 0.8-1.0",IF(tblRides[[#This Row],[supply_demand_ratio]]&lt;=1.2,"Between 1.0-1.2","Above 1.2")))</f>
        <v>Above 1.2</v>
      </c>
    </row>
    <row r="285" spans="1:25" x14ac:dyDescent="0.3">
      <c r="A285" t="s">
        <v>336</v>
      </c>
      <c r="B285" s="1">
        <v>46025.695833333331</v>
      </c>
      <c r="C285" s="2">
        <v>46025</v>
      </c>
      <c r="D285">
        <v>16</v>
      </c>
      <c r="E285" t="s">
        <v>43</v>
      </c>
      <c r="F285" t="s">
        <v>26</v>
      </c>
      <c r="G285">
        <v>9.4</v>
      </c>
      <c r="H285">
        <v>177.42</v>
      </c>
      <c r="I285">
        <v>186.97</v>
      </c>
      <c r="J285">
        <v>1</v>
      </c>
      <c r="K285">
        <v>4.7</v>
      </c>
      <c r="L285">
        <v>4.3</v>
      </c>
      <c r="M285">
        <v>56</v>
      </c>
      <c r="N285" t="s">
        <v>41</v>
      </c>
      <c r="O285">
        <v>1.1659999999999999</v>
      </c>
      <c r="P285" t="s">
        <v>28</v>
      </c>
      <c r="Q285" t="s">
        <v>29</v>
      </c>
      <c r="R285">
        <v>4.6100000000000003</v>
      </c>
      <c r="S285">
        <v>5</v>
      </c>
      <c r="T285">
        <v>9.5500000000000007</v>
      </c>
      <c r="U285">
        <v>-0.4</v>
      </c>
      <c r="V285" t="s">
        <v>262</v>
      </c>
      <c r="W285" t="s">
        <v>31</v>
      </c>
      <c r="X285">
        <v>1</v>
      </c>
      <c r="Y285" t="str">
        <f>IF(tblRides[[#This Row],[supply_demand_ratio]]&lt;0.8,"Below 0.8",IF(tblRides[[#This Row],[supply_demand_ratio]]&lt;1,"Between 0.8-1.0",IF(tblRides[[#This Row],[supply_demand_ratio]]&lt;=1.2,"Between 1.0-1.2","Above 1.2")))</f>
        <v>Between 1.0-1.2</v>
      </c>
    </row>
    <row r="286" spans="1:25" x14ac:dyDescent="0.3">
      <c r="A286" t="s">
        <v>337</v>
      </c>
      <c r="B286" s="1">
        <v>46025.70416666667</v>
      </c>
      <c r="C286" s="2">
        <v>46025</v>
      </c>
      <c r="D286">
        <v>16</v>
      </c>
      <c r="E286" t="s">
        <v>25</v>
      </c>
      <c r="F286" t="s">
        <v>34</v>
      </c>
      <c r="G286">
        <v>9.4</v>
      </c>
      <c r="H286">
        <v>170.29</v>
      </c>
      <c r="J286">
        <v>1</v>
      </c>
      <c r="K286">
        <v>11.4</v>
      </c>
      <c r="L286">
        <v>8</v>
      </c>
      <c r="M286">
        <v>111</v>
      </c>
      <c r="N286" t="s">
        <v>27</v>
      </c>
      <c r="O286">
        <v>0.89300000000000002</v>
      </c>
      <c r="P286" t="s">
        <v>58</v>
      </c>
      <c r="Q286" t="s">
        <v>59</v>
      </c>
      <c r="R286">
        <v>4.6500000000000004</v>
      </c>
      <c r="S286">
        <v>0</v>
      </c>
      <c r="U286">
        <v>-3.4</v>
      </c>
      <c r="V286" t="s">
        <v>262</v>
      </c>
      <c r="W286" t="s">
        <v>77</v>
      </c>
      <c r="X286">
        <v>0</v>
      </c>
      <c r="Y286" t="str">
        <f>IF(tblRides[[#This Row],[supply_demand_ratio]]&lt;0.8,"Below 0.8",IF(tblRides[[#This Row],[supply_demand_ratio]]&lt;1,"Between 0.8-1.0",IF(tblRides[[#This Row],[supply_demand_ratio]]&lt;=1.2,"Between 1.0-1.2","Above 1.2")))</f>
        <v>Between 0.8-1.0</v>
      </c>
    </row>
    <row r="287" spans="1:25" x14ac:dyDescent="0.3">
      <c r="A287" t="s">
        <v>338</v>
      </c>
      <c r="B287" s="1">
        <v>46025.704861111109</v>
      </c>
      <c r="C287" s="2">
        <v>46025</v>
      </c>
      <c r="D287">
        <v>16</v>
      </c>
      <c r="E287" t="s">
        <v>25</v>
      </c>
      <c r="F287" t="s">
        <v>34</v>
      </c>
      <c r="G287">
        <v>6.5</v>
      </c>
      <c r="H287">
        <v>133.51</v>
      </c>
      <c r="I287">
        <v>137.91999999999999</v>
      </c>
      <c r="J287">
        <v>1</v>
      </c>
      <c r="K287">
        <v>2.4</v>
      </c>
      <c r="L287">
        <v>8.9</v>
      </c>
      <c r="M287">
        <v>100</v>
      </c>
      <c r="N287" t="s">
        <v>41</v>
      </c>
      <c r="O287">
        <v>0.97599999999999998</v>
      </c>
      <c r="P287" t="s">
        <v>28</v>
      </c>
      <c r="Q287" t="s">
        <v>29</v>
      </c>
      <c r="R287">
        <v>4.57</v>
      </c>
      <c r="S287">
        <v>0</v>
      </c>
      <c r="T287">
        <v>4.41</v>
      </c>
      <c r="U287">
        <v>6.5</v>
      </c>
      <c r="V287" t="s">
        <v>262</v>
      </c>
      <c r="W287" t="s">
        <v>31</v>
      </c>
      <c r="X287">
        <v>1</v>
      </c>
      <c r="Y287" t="str">
        <f>IF(tblRides[[#This Row],[supply_demand_ratio]]&lt;0.8,"Below 0.8",IF(tblRides[[#This Row],[supply_demand_ratio]]&lt;1,"Between 0.8-1.0",IF(tblRides[[#This Row],[supply_demand_ratio]]&lt;=1.2,"Between 1.0-1.2","Above 1.2")))</f>
        <v>Between 0.8-1.0</v>
      </c>
    </row>
    <row r="288" spans="1:25" x14ac:dyDescent="0.3">
      <c r="A288" t="s">
        <v>339</v>
      </c>
      <c r="B288" s="1">
        <v>46025.709027777775</v>
      </c>
      <c r="C288" s="2">
        <v>46025</v>
      </c>
      <c r="D288">
        <v>17</v>
      </c>
      <c r="E288" t="s">
        <v>36</v>
      </c>
      <c r="F288" t="s">
        <v>26</v>
      </c>
      <c r="G288">
        <v>5.5</v>
      </c>
      <c r="H288">
        <v>147.97999999999999</v>
      </c>
      <c r="I288">
        <v>153.51</v>
      </c>
      <c r="J288">
        <v>1.2</v>
      </c>
      <c r="K288">
        <v>8</v>
      </c>
      <c r="L288">
        <v>10.5</v>
      </c>
      <c r="M288">
        <v>91</v>
      </c>
      <c r="N288" t="s">
        <v>27</v>
      </c>
      <c r="O288">
        <v>0.76700000000000002</v>
      </c>
      <c r="P288" t="s">
        <v>28</v>
      </c>
      <c r="Q288" t="s">
        <v>29</v>
      </c>
      <c r="R288">
        <v>4.5999999999999996</v>
      </c>
      <c r="S288">
        <v>12</v>
      </c>
      <c r="T288">
        <v>5.53</v>
      </c>
      <c r="U288">
        <v>2.5</v>
      </c>
      <c r="V288" t="s">
        <v>262</v>
      </c>
      <c r="W288" t="s">
        <v>45</v>
      </c>
      <c r="X288">
        <v>1</v>
      </c>
      <c r="Y288" t="str">
        <f>IF(tblRides[[#This Row],[supply_demand_ratio]]&lt;0.8,"Below 0.8",IF(tblRides[[#This Row],[supply_demand_ratio]]&lt;1,"Between 0.8-1.0",IF(tblRides[[#This Row],[supply_demand_ratio]]&lt;=1.2,"Between 1.0-1.2","Above 1.2")))</f>
        <v>Below 0.8</v>
      </c>
    </row>
    <row r="289" spans="1:25" x14ac:dyDescent="0.3">
      <c r="A289" t="s">
        <v>340</v>
      </c>
      <c r="B289" s="1">
        <v>46025.713194444441</v>
      </c>
      <c r="C289" s="2">
        <v>46025</v>
      </c>
      <c r="D289">
        <v>17</v>
      </c>
      <c r="E289" t="s">
        <v>33</v>
      </c>
      <c r="F289" t="s">
        <v>34</v>
      </c>
      <c r="G289">
        <v>7.6</v>
      </c>
      <c r="H289">
        <v>206.33</v>
      </c>
      <c r="I289">
        <v>212.11</v>
      </c>
      <c r="J289">
        <v>1.2</v>
      </c>
      <c r="K289">
        <v>10.199999999999999</v>
      </c>
      <c r="L289">
        <v>10.1</v>
      </c>
      <c r="M289">
        <v>62</v>
      </c>
      <c r="N289" t="s">
        <v>27</v>
      </c>
      <c r="O289">
        <v>0.59299999999999997</v>
      </c>
      <c r="P289" t="s">
        <v>28</v>
      </c>
      <c r="Q289" t="s">
        <v>29</v>
      </c>
      <c r="R289">
        <v>4.5999999999999996</v>
      </c>
      <c r="S289">
        <v>0</v>
      </c>
      <c r="T289">
        <v>5.78</v>
      </c>
      <c r="U289">
        <v>-0.1</v>
      </c>
      <c r="V289" t="s">
        <v>262</v>
      </c>
      <c r="W289" t="s">
        <v>77</v>
      </c>
      <c r="X289">
        <v>1</v>
      </c>
      <c r="Y289" t="str">
        <f>IF(tblRides[[#This Row],[supply_demand_ratio]]&lt;0.8,"Below 0.8",IF(tblRides[[#This Row],[supply_demand_ratio]]&lt;1,"Between 0.8-1.0",IF(tblRides[[#This Row],[supply_demand_ratio]]&lt;=1.2,"Between 1.0-1.2","Above 1.2")))</f>
        <v>Below 0.8</v>
      </c>
    </row>
    <row r="290" spans="1:25" x14ac:dyDescent="0.3">
      <c r="A290" t="s">
        <v>341</v>
      </c>
      <c r="B290" s="1">
        <v>46025.713888888888</v>
      </c>
      <c r="C290" s="2">
        <v>46025</v>
      </c>
      <c r="D290">
        <v>17</v>
      </c>
      <c r="E290" t="s">
        <v>43</v>
      </c>
      <c r="F290" t="s">
        <v>26</v>
      </c>
      <c r="G290">
        <v>6.3</v>
      </c>
      <c r="H290">
        <v>123.85</v>
      </c>
      <c r="I290">
        <v>118.84</v>
      </c>
      <c r="J290">
        <v>1</v>
      </c>
      <c r="K290">
        <v>7.4</v>
      </c>
      <c r="L290">
        <v>5.4</v>
      </c>
      <c r="M290">
        <v>40</v>
      </c>
      <c r="N290" t="s">
        <v>41</v>
      </c>
      <c r="O290">
        <v>1.1020000000000001</v>
      </c>
      <c r="P290" t="s">
        <v>28</v>
      </c>
      <c r="Q290" t="s">
        <v>29</v>
      </c>
      <c r="R290">
        <v>4.72</v>
      </c>
      <c r="S290">
        <v>8</v>
      </c>
      <c r="T290">
        <v>-5.01</v>
      </c>
      <c r="U290">
        <v>-2</v>
      </c>
      <c r="V290" t="s">
        <v>262</v>
      </c>
      <c r="W290" t="s">
        <v>45</v>
      </c>
      <c r="X290">
        <v>1</v>
      </c>
      <c r="Y290" t="str">
        <f>IF(tblRides[[#This Row],[supply_demand_ratio]]&lt;0.8,"Below 0.8",IF(tblRides[[#This Row],[supply_demand_ratio]]&lt;1,"Between 0.8-1.0",IF(tblRides[[#This Row],[supply_demand_ratio]]&lt;=1.2,"Between 1.0-1.2","Above 1.2")))</f>
        <v>Between 1.0-1.2</v>
      </c>
    </row>
    <row r="291" spans="1:25" x14ac:dyDescent="0.3">
      <c r="A291" t="s">
        <v>342</v>
      </c>
      <c r="B291" s="1">
        <v>46025.71875</v>
      </c>
      <c r="C291" s="2">
        <v>46025</v>
      </c>
      <c r="D291">
        <v>17</v>
      </c>
      <c r="E291" t="s">
        <v>33</v>
      </c>
      <c r="F291" t="s">
        <v>26</v>
      </c>
      <c r="G291">
        <v>4.3</v>
      </c>
      <c r="H291">
        <v>111.23</v>
      </c>
      <c r="I291">
        <v>110.02</v>
      </c>
      <c r="J291">
        <v>1.1000000000000001</v>
      </c>
      <c r="K291">
        <v>3.5</v>
      </c>
      <c r="L291">
        <v>3.5</v>
      </c>
      <c r="M291">
        <v>69</v>
      </c>
      <c r="N291" t="s">
        <v>41</v>
      </c>
      <c r="O291">
        <v>0.872</v>
      </c>
      <c r="P291" t="s">
        <v>28</v>
      </c>
      <c r="Q291" t="s">
        <v>29</v>
      </c>
      <c r="R291">
        <v>4.92</v>
      </c>
      <c r="S291">
        <v>6</v>
      </c>
      <c r="T291">
        <v>-1.21</v>
      </c>
      <c r="U291">
        <v>0</v>
      </c>
      <c r="V291" t="s">
        <v>262</v>
      </c>
      <c r="W291" t="s">
        <v>31</v>
      </c>
      <c r="X291">
        <v>1</v>
      </c>
      <c r="Y291" t="str">
        <f>IF(tblRides[[#This Row],[supply_demand_ratio]]&lt;0.8,"Below 0.8",IF(tblRides[[#This Row],[supply_demand_ratio]]&lt;1,"Between 0.8-1.0",IF(tblRides[[#This Row],[supply_demand_ratio]]&lt;=1.2,"Between 1.0-1.2","Above 1.2")))</f>
        <v>Between 0.8-1.0</v>
      </c>
    </row>
    <row r="292" spans="1:25" x14ac:dyDescent="0.3">
      <c r="A292" t="s">
        <v>343</v>
      </c>
      <c r="B292" s="1">
        <v>46025.736805555556</v>
      </c>
      <c r="C292" s="2">
        <v>46025</v>
      </c>
      <c r="D292">
        <v>17</v>
      </c>
      <c r="E292" t="s">
        <v>43</v>
      </c>
      <c r="F292" t="s">
        <v>26</v>
      </c>
      <c r="G292">
        <v>5.3</v>
      </c>
      <c r="H292">
        <v>110.6</v>
      </c>
      <c r="J292">
        <v>1</v>
      </c>
      <c r="K292">
        <v>5.0999999999999996</v>
      </c>
      <c r="L292">
        <v>4.4000000000000004</v>
      </c>
      <c r="M292">
        <v>52</v>
      </c>
      <c r="N292" t="s">
        <v>41</v>
      </c>
      <c r="O292">
        <v>1.1830000000000001</v>
      </c>
      <c r="P292" t="s">
        <v>58</v>
      </c>
      <c r="Q292" t="s">
        <v>108</v>
      </c>
      <c r="R292">
        <v>5</v>
      </c>
      <c r="S292">
        <v>15</v>
      </c>
      <c r="U292">
        <v>-0.7</v>
      </c>
      <c r="V292" t="s">
        <v>262</v>
      </c>
      <c r="W292" t="s">
        <v>45</v>
      </c>
      <c r="X292">
        <v>0</v>
      </c>
      <c r="Y292" t="str">
        <f>IF(tblRides[[#This Row],[supply_demand_ratio]]&lt;0.8,"Below 0.8",IF(tblRides[[#This Row],[supply_demand_ratio]]&lt;1,"Between 0.8-1.0",IF(tblRides[[#This Row],[supply_demand_ratio]]&lt;=1.2,"Between 1.0-1.2","Above 1.2")))</f>
        <v>Between 1.0-1.2</v>
      </c>
    </row>
    <row r="293" spans="1:25" x14ac:dyDescent="0.3">
      <c r="A293" t="s">
        <v>344</v>
      </c>
      <c r="B293" s="1">
        <v>46025.741666666669</v>
      </c>
      <c r="C293" s="2">
        <v>46025</v>
      </c>
      <c r="D293">
        <v>17</v>
      </c>
      <c r="E293" t="s">
        <v>43</v>
      </c>
      <c r="F293" t="s">
        <v>34</v>
      </c>
      <c r="G293">
        <v>2.2999999999999998</v>
      </c>
      <c r="H293">
        <v>72.56</v>
      </c>
      <c r="J293">
        <v>1</v>
      </c>
      <c r="K293">
        <v>2.7</v>
      </c>
      <c r="L293">
        <v>4.7</v>
      </c>
      <c r="M293">
        <v>44</v>
      </c>
      <c r="N293" t="s">
        <v>41</v>
      </c>
      <c r="O293">
        <v>0.84199999999999997</v>
      </c>
      <c r="P293" t="s">
        <v>37</v>
      </c>
      <c r="Q293" t="s">
        <v>103</v>
      </c>
      <c r="R293">
        <v>4.92</v>
      </c>
      <c r="S293">
        <v>0</v>
      </c>
      <c r="U293">
        <v>2</v>
      </c>
      <c r="V293" t="s">
        <v>262</v>
      </c>
      <c r="W293" t="s">
        <v>31</v>
      </c>
      <c r="X293">
        <v>0</v>
      </c>
      <c r="Y293" t="str">
        <f>IF(tblRides[[#This Row],[supply_demand_ratio]]&lt;0.8,"Below 0.8",IF(tblRides[[#This Row],[supply_demand_ratio]]&lt;1,"Between 0.8-1.0",IF(tblRides[[#This Row],[supply_demand_ratio]]&lt;=1.2,"Between 1.0-1.2","Above 1.2")))</f>
        <v>Between 0.8-1.0</v>
      </c>
    </row>
    <row r="294" spans="1:25" x14ac:dyDescent="0.3">
      <c r="A294" t="s">
        <v>345</v>
      </c>
      <c r="B294" s="1">
        <v>46025.743055555555</v>
      </c>
      <c r="C294" s="2">
        <v>46025</v>
      </c>
      <c r="D294">
        <v>17</v>
      </c>
      <c r="E294" t="s">
        <v>36</v>
      </c>
      <c r="F294" t="s">
        <v>26</v>
      </c>
      <c r="G294">
        <v>2</v>
      </c>
      <c r="H294">
        <v>93.35</v>
      </c>
      <c r="I294">
        <v>94.86</v>
      </c>
      <c r="J294">
        <v>1.4</v>
      </c>
      <c r="K294">
        <v>9.6999999999999993</v>
      </c>
      <c r="L294">
        <v>6.9</v>
      </c>
      <c r="M294">
        <v>88</v>
      </c>
      <c r="N294" t="s">
        <v>72</v>
      </c>
      <c r="O294">
        <v>0.57099999999999995</v>
      </c>
      <c r="P294" t="s">
        <v>28</v>
      </c>
      <c r="Q294" t="s">
        <v>29</v>
      </c>
      <c r="R294">
        <v>5</v>
      </c>
      <c r="S294">
        <v>30</v>
      </c>
      <c r="T294">
        <v>1.51</v>
      </c>
      <c r="U294">
        <v>-2.8</v>
      </c>
      <c r="V294" t="s">
        <v>262</v>
      </c>
      <c r="W294" t="s">
        <v>45</v>
      </c>
      <c r="X294">
        <v>1</v>
      </c>
      <c r="Y294" t="str">
        <f>IF(tblRides[[#This Row],[supply_demand_ratio]]&lt;0.8,"Below 0.8",IF(tblRides[[#This Row],[supply_demand_ratio]]&lt;1,"Between 0.8-1.0",IF(tblRides[[#This Row],[supply_demand_ratio]]&lt;=1.2,"Between 1.0-1.2","Above 1.2")))</f>
        <v>Below 0.8</v>
      </c>
    </row>
    <row r="295" spans="1:25" x14ac:dyDescent="0.3">
      <c r="A295" t="s">
        <v>346</v>
      </c>
      <c r="B295" s="1">
        <v>46025.770833333336</v>
      </c>
      <c r="C295" s="2">
        <v>46025</v>
      </c>
      <c r="D295">
        <v>18</v>
      </c>
      <c r="E295" t="s">
        <v>33</v>
      </c>
      <c r="F295" t="s">
        <v>26</v>
      </c>
      <c r="G295">
        <v>13.1</v>
      </c>
      <c r="H295">
        <v>237.97</v>
      </c>
      <c r="I295">
        <v>231.41</v>
      </c>
      <c r="J295">
        <v>1.1000000000000001</v>
      </c>
      <c r="K295">
        <v>5.4</v>
      </c>
      <c r="L295">
        <v>3.9</v>
      </c>
      <c r="M295">
        <v>69</v>
      </c>
      <c r="N295" t="s">
        <v>27</v>
      </c>
      <c r="O295">
        <v>0.77700000000000002</v>
      </c>
      <c r="P295" t="s">
        <v>28</v>
      </c>
      <c r="Q295" t="s">
        <v>29</v>
      </c>
      <c r="R295">
        <v>4.9400000000000004</v>
      </c>
      <c r="S295">
        <v>28</v>
      </c>
      <c r="T295">
        <v>-6.56</v>
      </c>
      <c r="U295">
        <v>-1.5</v>
      </c>
      <c r="V295" t="s">
        <v>262</v>
      </c>
      <c r="W295" t="s">
        <v>45</v>
      </c>
      <c r="X295">
        <v>1</v>
      </c>
      <c r="Y295" t="str">
        <f>IF(tblRides[[#This Row],[supply_demand_ratio]]&lt;0.8,"Below 0.8",IF(tblRides[[#This Row],[supply_demand_ratio]]&lt;1,"Between 0.8-1.0",IF(tblRides[[#This Row],[supply_demand_ratio]]&lt;=1.2,"Between 1.0-1.2","Above 1.2")))</f>
        <v>Below 0.8</v>
      </c>
    </row>
    <row r="296" spans="1:25" x14ac:dyDescent="0.3">
      <c r="A296" t="s">
        <v>347</v>
      </c>
      <c r="B296" s="1">
        <v>46025.772916666669</v>
      </c>
      <c r="C296" s="2">
        <v>46025</v>
      </c>
      <c r="D296">
        <v>18</v>
      </c>
      <c r="E296" t="s">
        <v>36</v>
      </c>
      <c r="F296" t="s">
        <v>26</v>
      </c>
      <c r="G296">
        <v>8.9</v>
      </c>
      <c r="H296">
        <v>215.12</v>
      </c>
      <c r="I296">
        <v>219.86</v>
      </c>
      <c r="J296">
        <v>1.2</v>
      </c>
      <c r="K296">
        <v>8.1</v>
      </c>
      <c r="L296">
        <v>11.6</v>
      </c>
      <c r="M296">
        <v>88</v>
      </c>
      <c r="N296" t="s">
        <v>27</v>
      </c>
      <c r="O296">
        <v>0.67400000000000004</v>
      </c>
      <c r="P296" t="s">
        <v>28</v>
      </c>
      <c r="Q296" t="s">
        <v>29</v>
      </c>
      <c r="R296">
        <v>4.71</v>
      </c>
      <c r="S296">
        <v>7</v>
      </c>
      <c r="T296">
        <v>4.74</v>
      </c>
      <c r="U296">
        <v>3.5</v>
      </c>
      <c r="V296" t="s">
        <v>262</v>
      </c>
      <c r="W296" t="s">
        <v>45</v>
      </c>
      <c r="X296">
        <v>1</v>
      </c>
      <c r="Y296" t="str">
        <f>IF(tblRides[[#This Row],[supply_demand_ratio]]&lt;0.8,"Below 0.8",IF(tblRides[[#This Row],[supply_demand_ratio]]&lt;1,"Between 0.8-1.0",IF(tblRides[[#This Row],[supply_demand_ratio]]&lt;=1.2,"Between 1.0-1.2","Above 1.2")))</f>
        <v>Below 0.8</v>
      </c>
    </row>
    <row r="297" spans="1:25" x14ac:dyDescent="0.3">
      <c r="A297" t="s">
        <v>348</v>
      </c>
      <c r="B297" s="1">
        <v>46025.779861111114</v>
      </c>
      <c r="C297" s="2">
        <v>46025</v>
      </c>
      <c r="D297">
        <v>18</v>
      </c>
      <c r="E297" t="s">
        <v>33</v>
      </c>
      <c r="F297" t="s">
        <v>34</v>
      </c>
      <c r="G297">
        <v>3.6</v>
      </c>
      <c r="H297">
        <v>96.98</v>
      </c>
      <c r="I297">
        <v>100.89</v>
      </c>
      <c r="J297">
        <v>1.1000000000000001</v>
      </c>
      <c r="K297">
        <v>9.4</v>
      </c>
      <c r="L297">
        <v>8.5</v>
      </c>
      <c r="M297">
        <v>79</v>
      </c>
      <c r="N297" t="s">
        <v>27</v>
      </c>
      <c r="O297">
        <v>0.79900000000000004</v>
      </c>
      <c r="P297" t="s">
        <v>28</v>
      </c>
      <c r="Q297" t="s">
        <v>29</v>
      </c>
      <c r="R297">
        <v>4.66</v>
      </c>
      <c r="S297">
        <v>0</v>
      </c>
      <c r="T297">
        <v>3.91</v>
      </c>
      <c r="U297">
        <v>-0.9</v>
      </c>
      <c r="V297" t="s">
        <v>262</v>
      </c>
      <c r="W297" t="s">
        <v>45</v>
      </c>
      <c r="X297">
        <v>1</v>
      </c>
      <c r="Y297" t="str">
        <f>IF(tblRides[[#This Row],[supply_demand_ratio]]&lt;0.8,"Below 0.8",IF(tblRides[[#This Row],[supply_demand_ratio]]&lt;1,"Between 0.8-1.0",IF(tblRides[[#This Row],[supply_demand_ratio]]&lt;=1.2,"Between 1.0-1.2","Above 1.2")))</f>
        <v>Below 0.8</v>
      </c>
    </row>
    <row r="298" spans="1:25" x14ac:dyDescent="0.3">
      <c r="A298" t="s">
        <v>349</v>
      </c>
      <c r="B298" s="1">
        <v>46025.788888888892</v>
      </c>
      <c r="C298" s="2">
        <v>46025</v>
      </c>
      <c r="D298">
        <v>18</v>
      </c>
      <c r="E298" t="s">
        <v>62</v>
      </c>
      <c r="F298" t="s">
        <v>34</v>
      </c>
      <c r="G298">
        <v>5.3</v>
      </c>
      <c r="H298">
        <v>117.18</v>
      </c>
      <c r="I298">
        <v>125.83</v>
      </c>
      <c r="J298">
        <v>1</v>
      </c>
      <c r="K298">
        <v>5.7</v>
      </c>
      <c r="L298">
        <v>8.4</v>
      </c>
      <c r="M298">
        <v>56</v>
      </c>
      <c r="N298" t="s">
        <v>41</v>
      </c>
      <c r="O298">
        <v>1.34</v>
      </c>
      <c r="P298" t="s">
        <v>28</v>
      </c>
      <c r="Q298" t="s">
        <v>29</v>
      </c>
      <c r="R298">
        <v>5</v>
      </c>
      <c r="S298">
        <v>0</v>
      </c>
      <c r="T298">
        <v>8.65</v>
      </c>
      <c r="U298">
        <v>2.7</v>
      </c>
      <c r="V298" t="s">
        <v>262</v>
      </c>
      <c r="W298" t="s">
        <v>45</v>
      </c>
      <c r="X298">
        <v>1</v>
      </c>
      <c r="Y298" t="str">
        <f>IF(tblRides[[#This Row],[supply_demand_ratio]]&lt;0.8,"Below 0.8",IF(tblRides[[#This Row],[supply_demand_ratio]]&lt;1,"Between 0.8-1.0",IF(tblRides[[#This Row],[supply_demand_ratio]]&lt;=1.2,"Between 1.0-1.2","Above 1.2")))</f>
        <v>Above 1.2</v>
      </c>
    </row>
    <row r="299" spans="1:25" x14ac:dyDescent="0.3">
      <c r="A299" t="s">
        <v>350</v>
      </c>
      <c r="B299" s="1">
        <v>46025.794444444444</v>
      </c>
      <c r="C299" s="2">
        <v>46025</v>
      </c>
      <c r="D299">
        <v>19</v>
      </c>
      <c r="E299" t="s">
        <v>25</v>
      </c>
      <c r="F299" t="s">
        <v>34</v>
      </c>
      <c r="G299">
        <v>4.0999999999999996</v>
      </c>
      <c r="H299">
        <v>122.67</v>
      </c>
      <c r="I299">
        <v>121.95</v>
      </c>
      <c r="J299">
        <v>1.3</v>
      </c>
      <c r="K299">
        <v>8.3000000000000007</v>
      </c>
      <c r="L299">
        <v>9.1</v>
      </c>
      <c r="M299">
        <v>102</v>
      </c>
      <c r="N299" t="s">
        <v>72</v>
      </c>
      <c r="O299">
        <v>0.64600000000000002</v>
      </c>
      <c r="P299" t="s">
        <v>28</v>
      </c>
      <c r="Q299" t="s">
        <v>29</v>
      </c>
      <c r="R299">
        <v>4.7300000000000004</v>
      </c>
      <c r="S299">
        <v>0</v>
      </c>
      <c r="T299">
        <v>-0.72</v>
      </c>
      <c r="U299">
        <v>0.8</v>
      </c>
      <c r="V299" t="s">
        <v>262</v>
      </c>
      <c r="W299" t="s">
        <v>45</v>
      </c>
      <c r="X299">
        <v>1</v>
      </c>
      <c r="Y299" t="str">
        <f>IF(tblRides[[#This Row],[supply_demand_ratio]]&lt;0.8,"Below 0.8",IF(tblRides[[#This Row],[supply_demand_ratio]]&lt;1,"Between 0.8-1.0",IF(tblRides[[#This Row],[supply_demand_ratio]]&lt;=1.2,"Between 1.0-1.2","Above 1.2")))</f>
        <v>Below 0.8</v>
      </c>
    </row>
    <row r="300" spans="1:25" x14ac:dyDescent="0.3">
      <c r="A300" t="s">
        <v>351</v>
      </c>
      <c r="B300" s="1">
        <v>46025.79583333333</v>
      </c>
      <c r="C300" s="2">
        <v>46025</v>
      </c>
      <c r="D300">
        <v>19</v>
      </c>
      <c r="E300" t="s">
        <v>25</v>
      </c>
      <c r="F300" t="s">
        <v>34</v>
      </c>
      <c r="G300">
        <v>5.2</v>
      </c>
      <c r="H300">
        <v>175.94</v>
      </c>
      <c r="I300">
        <v>177.7</v>
      </c>
      <c r="J300">
        <v>1.4</v>
      </c>
      <c r="K300">
        <v>7.7</v>
      </c>
      <c r="L300">
        <v>7.9</v>
      </c>
      <c r="M300">
        <v>85</v>
      </c>
      <c r="N300" t="s">
        <v>72</v>
      </c>
      <c r="O300">
        <v>0.56200000000000006</v>
      </c>
      <c r="P300" t="s">
        <v>28</v>
      </c>
      <c r="Q300" t="s">
        <v>29</v>
      </c>
      <c r="R300">
        <v>4.5</v>
      </c>
      <c r="S300">
        <v>0</v>
      </c>
      <c r="T300">
        <v>1.76</v>
      </c>
      <c r="U300">
        <v>0.2</v>
      </c>
      <c r="V300" t="s">
        <v>262</v>
      </c>
      <c r="W300" t="s">
        <v>45</v>
      </c>
      <c r="X300">
        <v>1</v>
      </c>
      <c r="Y300" t="str">
        <f>IF(tblRides[[#This Row],[supply_demand_ratio]]&lt;0.8,"Below 0.8",IF(tblRides[[#This Row],[supply_demand_ratio]]&lt;1,"Between 0.8-1.0",IF(tblRides[[#This Row],[supply_demand_ratio]]&lt;=1.2,"Between 1.0-1.2","Above 1.2")))</f>
        <v>Below 0.8</v>
      </c>
    </row>
    <row r="301" spans="1:25" x14ac:dyDescent="0.3">
      <c r="A301" t="s">
        <v>352</v>
      </c>
      <c r="B301" s="1">
        <v>46025.797222222223</v>
      </c>
      <c r="C301" s="2">
        <v>46025</v>
      </c>
      <c r="D301">
        <v>19</v>
      </c>
      <c r="E301" t="s">
        <v>25</v>
      </c>
      <c r="F301" t="s">
        <v>26</v>
      </c>
      <c r="G301">
        <v>9</v>
      </c>
      <c r="H301">
        <v>216.33</v>
      </c>
      <c r="I301">
        <v>214.44</v>
      </c>
      <c r="J301">
        <v>1.4</v>
      </c>
      <c r="K301">
        <v>11.9</v>
      </c>
      <c r="L301">
        <v>11</v>
      </c>
      <c r="M301">
        <v>104</v>
      </c>
      <c r="N301" t="s">
        <v>72</v>
      </c>
      <c r="O301">
        <v>0.51300000000000001</v>
      </c>
      <c r="P301" t="s">
        <v>28</v>
      </c>
      <c r="Q301" t="s">
        <v>29</v>
      </c>
      <c r="R301">
        <v>4.83</v>
      </c>
      <c r="S301">
        <v>10</v>
      </c>
      <c r="T301">
        <v>-1.89</v>
      </c>
      <c r="U301">
        <v>-0.9</v>
      </c>
      <c r="V301" t="s">
        <v>262</v>
      </c>
      <c r="W301" t="s">
        <v>77</v>
      </c>
      <c r="X301">
        <v>1</v>
      </c>
      <c r="Y301" t="str">
        <f>IF(tblRides[[#This Row],[supply_demand_ratio]]&lt;0.8,"Below 0.8",IF(tblRides[[#This Row],[supply_demand_ratio]]&lt;1,"Between 0.8-1.0",IF(tblRides[[#This Row],[supply_demand_ratio]]&lt;=1.2,"Between 1.0-1.2","Above 1.2")))</f>
        <v>Below 0.8</v>
      </c>
    </row>
    <row r="302" spans="1:25" x14ac:dyDescent="0.3">
      <c r="A302" t="s">
        <v>353</v>
      </c>
      <c r="B302" s="1">
        <v>46025.803472222222</v>
      </c>
      <c r="C302" s="2">
        <v>46025</v>
      </c>
      <c r="D302">
        <v>19</v>
      </c>
      <c r="E302" t="s">
        <v>33</v>
      </c>
      <c r="F302" t="s">
        <v>34</v>
      </c>
      <c r="G302">
        <v>0.7</v>
      </c>
      <c r="H302">
        <v>61.36</v>
      </c>
      <c r="J302">
        <v>1.2</v>
      </c>
      <c r="K302">
        <v>5.8</v>
      </c>
      <c r="L302">
        <v>7</v>
      </c>
      <c r="M302">
        <v>86</v>
      </c>
      <c r="N302" t="s">
        <v>72</v>
      </c>
      <c r="O302">
        <v>0.77300000000000002</v>
      </c>
      <c r="P302" t="s">
        <v>58</v>
      </c>
      <c r="Q302" t="s">
        <v>59</v>
      </c>
      <c r="R302">
        <v>5</v>
      </c>
      <c r="S302">
        <v>0</v>
      </c>
      <c r="U302">
        <v>1.2</v>
      </c>
      <c r="V302" t="s">
        <v>262</v>
      </c>
      <c r="W302" t="s">
        <v>45</v>
      </c>
      <c r="X302">
        <v>0</v>
      </c>
      <c r="Y302" t="str">
        <f>IF(tblRides[[#This Row],[supply_demand_ratio]]&lt;0.8,"Below 0.8",IF(tblRides[[#This Row],[supply_demand_ratio]]&lt;1,"Between 0.8-1.0",IF(tblRides[[#This Row],[supply_demand_ratio]]&lt;=1.2,"Between 1.0-1.2","Above 1.2")))</f>
        <v>Below 0.8</v>
      </c>
    </row>
    <row r="303" spans="1:25" x14ac:dyDescent="0.3">
      <c r="A303" t="s">
        <v>354</v>
      </c>
      <c r="B303" s="1">
        <v>46025.811111111114</v>
      </c>
      <c r="C303" s="2">
        <v>46025</v>
      </c>
      <c r="D303">
        <v>19</v>
      </c>
      <c r="E303" t="s">
        <v>33</v>
      </c>
      <c r="F303" t="s">
        <v>34</v>
      </c>
      <c r="G303">
        <v>7.4</v>
      </c>
      <c r="H303">
        <v>165.43</v>
      </c>
      <c r="I303">
        <v>165.41</v>
      </c>
      <c r="J303">
        <v>1.2</v>
      </c>
      <c r="K303">
        <v>8.1</v>
      </c>
      <c r="L303">
        <v>8.3000000000000007</v>
      </c>
      <c r="M303">
        <v>64</v>
      </c>
      <c r="N303" t="s">
        <v>27</v>
      </c>
      <c r="O303">
        <v>0.66400000000000003</v>
      </c>
      <c r="P303" t="s">
        <v>28</v>
      </c>
      <c r="Q303" t="s">
        <v>29</v>
      </c>
      <c r="R303">
        <v>4.8899999999999997</v>
      </c>
      <c r="S303">
        <v>0</v>
      </c>
      <c r="T303">
        <v>-0.02</v>
      </c>
      <c r="U303">
        <v>0.2</v>
      </c>
      <c r="V303" t="s">
        <v>262</v>
      </c>
      <c r="W303" t="s">
        <v>45</v>
      </c>
      <c r="X303">
        <v>1</v>
      </c>
      <c r="Y303" t="str">
        <f>IF(tblRides[[#This Row],[supply_demand_ratio]]&lt;0.8,"Below 0.8",IF(tblRides[[#This Row],[supply_demand_ratio]]&lt;1,"Between 0.8-1.0",IF(tblRides[[#This Row],[supply_demand_ratio]]&lt;=1.2,"Between 1.0-1.2","Above 1.2")))</f>
        <v>Below 0.8</v>
      </c>
    </row>
    <row r="304" spans="1:25" x14ac:dyDescent="0.3">
      <c r="A304" t="s">
        <v>355</v>
      </c>
      <c r="B304" s="1">
        <v>46025.81527777778</v>
      </c>
      <c r="C304" s="2">
        <v>46025</v>
      </c>
      <c r="D304">
        <v>19</v>
      </c>
      <c r="E304" t="s">
        <v>36</v>
      </c>
      <c r="F304" t="s">
        <v>26</v>
      </c>
      <c r="G304">
        <v>1.8</v>
      </c>
      <c r="H304">
        <v>94.96</v>
      </c>
      <c r="J304">
        <v>1.4</v>
      </c>
      <c r="K304">
        <v>9.9</v>
      </c>
      <c r="L304">
        <v>3.7</v>
      </c>
      <c r="M304">
        <v>77</v>
      </c>
      <c r="N304" t="s">
        <v>72</v>
      </c>
      <c r="O304">
        <v>0.51100000000000001</v>
      </c>
      <c r="P304" t="s">
        <v>37</v>
      </c>
      <c r="Q304" t="s">
        <v>103</v>
      </c>
      <c r="R304">
        <v>4.68</v>
      </c>
      <c r="S304">
        <v>2</v>
      </c>
      <c r="U304">
        <v>-6.2</v>
      </c>
      <c r="V304" t="s">
        <v>262</v>
      </c>
      <c r="W304" t="s">
        <v>45</v>
      </c>
      <c r="X304">
        <v>0</v>
      </c>
      <c r="Y304" t="str">
        <f>IF(tblRides[[#This Row],[supply_demand_ratio]]&lt;0.8,"Below 0.8",IF(tblRides[[#This Row],[supply_demand_ratio]]&lt;1,"Between 0.8-1.0",IF(tblRides[[#This Row],[supply_demand_ratio]]&lt;=1.2,"Between 1.0-1.2","Above 1.2")))</f>
        <v>Below 0.8</v>
      </c>
    </row>
    <row r="305" spans="1:25" x14ac:dyDescent="0.3">
      <c r="A305" t="s">
        <v>356</v>
      </c>
      <c r="B305" s="1">
        <v>46025.832638888889</v>
      </c>
      <c r="C305" s="2">
        <v>46025</v>
      </c>
      <c r="D305">
        <v>19</v>
      </c>
      <c r="E305" t="s">
        <v>43</v>
      </c>
      <c r="F305" t="s">
        <v>34</v>
      </c>
      <c r="G305">
        <v>28.9</v>
      </c>
      <c r="H305">
        <v>493.18</v>
      </c>
      <c r="I305">
        <v>528.32000000000005</v>
      </c>
      <c r="J305">
        <v>1.2</v>
      </c>
      <c r="K305">
        <v>8.1</v>
      </c>
      <c r="L305">
        <v>12.3</v>
      </c>
      <c r="M305">
        <v>43</v>
      </c>
      <c r="N305" t="s">
        <v>27</v>
      </c>
      <c r="O305">
        <v>0.755</v>
      </c>
      <c r="P305" t="s">
        <v>28</v>
      </c>
      <c r="Q305" t="s">
        <v>29</v>
      </c>
      <c r="R305">
        <v>4.96</v>
      </c>
      <c r="S305">
        <v>0</v>
      </c>
      <c r="T305">
        <v>35.14</v>
      </c>
      <c r="U305">
        <v>4.2</v>
      </c>
      <c r="V305" t="s">
        <v>262</v>
      </c>
      <c r="W305" t="s">
        <v>45</v>
      </c>
      <c r="X305">
        <v>1</v>
      </c>
      <c r="Y305" t="str">
        <f>IF(tblRides[[#This Row],[supply_demand_ratio]]&lt;0.8,"Below 0.8",IF(tblRides[[#This Row],[supply_demand_ratio]]&lt;1,"Between 0.8-1.0",IF(tblRides[[#This Row],[supply_demand_ratio]]&lt;=1.2,"Between 1.0-1.2","Above 1.2")))</f>
        <v>Below 0.8</v>
      </c>
    </row>
    <row r="306" spans="1:25" x14ac:dyDescent="0.3">
      <c r="A306" t="s">
        <v>357</v>
      </c>
      <c r="B306" s="1">
        <v>46025.841666666667</v>
      </c>
      <c r="C306" s="2">
        <v>46025</v>
      </c>
      <c r="D306">
        <v>20</v>
      </c>
      <c r="E306" t="s">
        <v>25</v>
      </c>
      <c r="F306" t="s">
        <v>34</v>
      </c>
      <c r="G306">
        <v>10.4</v>
      </c>
      <c r="H306">
        <v>245.17</v>
      </c>
      <c r="J306">
        <v>1.3</v>
      </c>
      <c r="K306">
        <v>8.4</v>
      </c>
      <c r="L306">
        <v>10.4</v>
      </c>
      <c r="M306">
        <v>96</v>
      </c>
      <c r="N306" t="s">
        <v>72</v>
      </c>
      <c r="O306">
        <v>0.60699999999999998</v>
      </c>
      <c r="P306" t="s">
        <v>37</v>
      </c>
      <c r="Q306" t="s">
        <v>280</v>
      </c>
      <c r="R306">
        <v>4.51</v>
      </c>
      <c r="S306">
        <v>0</v>
      </c>
      <c r="U306">
        <v>2</v>
      </c>
      <c r="V306" t="s">
        <v>262</v>
      </c>
      <c r="W306" t="s">
        <v>45</v>
      </c>
      <c r="X306">
        <v>0</v>
      </c>
      <c r="Y306" t="str">
        <f>IF(tblRides[[#This Row],[supply_demand_ratio]]&lt;0.8,"Below 0.8",IF(tblRides[[#This Row],[supply_demand_ratio]]&lt;1,"Between 0.8-1.0",IF(tblRides[[#This Row],[supply_demand_ratio]]&lt;=1.2,"Between 1.0-1.2","Above 1.2")))</f>
        <v>Below 0.8</v>
      </c>
    </row>
    <row r="307" spans="1:25" x14ac:dyDescent="0.3">
      <c r="A307" t="s">
        <v>358</v>
      </c>
      <c r="B307" s="1">
        <v>46025.859027777777</v>
      </c>
      <c r="C307" s="2">
        <v>46025</v>
      </c>
      <c r="D307">
        <v>20</v>
      </c>
      <c r="E307" t="s">
        <v>33</v>
      </c>
      <c r="F307" t="s">
        <v>26</v>
      </c>
      <c r="G307">
        <v>1.6</v>
      </c>
      <c r="H307">
        <v>72.25</v>
      </c>
      <c r="I307">
        <v>68.95</v>
      </c>
      <c r="J307">
        <v>1.1000000000000001</v>
      </c>
      <c r="K307">
        <v>4</v>
      </c>
      <c r="L307">
        <v>1</v>
      </c>
      <c r="M307">
        <v>82</v>
      </c>
      <c r="N307" t="s">
        <v>27</v>
      </c>
      <c r="O307">
        <v>0.83</v>
      </c>
      <c r="P307" t="s">
        <v>28</v>
      </c>
      <c r="Q307" t="s">
        <v>29</v>
      </c>
      <c r="R307">
        <v>4.8099999999999996</v>
      </c>
      <c r="S307">
        <v>6</v>
      </c>
      <c r="T307">
        <v>-3.3</v>
      </c>
      <c r="U307">
        <v>-3</v>
      </c>
      <c r="V307" t="s">
        <v>262</v>
      </c>
      <c r="W307" t="s">
        <v>31</v>
      </c>
      <c r="X307">
        <v>1</v>
      </c>
      <c r="Y307" t="str">
        <f>IF(tblRides[[#This Row],[supply_demand_ratio]]&lt;0.8,"Below 0.8",IF(tblRides[[#This Row],[supply_demand_ratio]]&lt;1,"Between 0.8-1.0",IF(tblRides[[#This Row],[supply_demand_ratio]]&lt;=1.2,"Between 1.0-1.2","Above 1.2")))</f>
        <v>Between 0.8-1.0</v>
      </c>
    </row>
    <row r="308" spans="1:25" x14ac:dyDescent="0.3">
      <c r="A308" t="s">
        <v>359</v>
      </c>
      <c r="B308" s="1">
        <v>46025.871527777781</v>
      </c>
      <c r="C308" s="2">
        <v>46025</v>
      </c>
      <c r="D308">
        <v>20</v>
      </c>
      <c r="E308" t="s">
        <v>62</v>
      </c>
      <c r="F308" t="s">
        <v>26</v>
      </c>
      <c r="G308">
        <v>1.6</v>
      </c>
      <c r="H308">
        <v>67.040000000000006</v>
      </c>
      <c r="J308">
        <v>1.1000000000000001</v>
      </c>
      <c r="K308">
        <v>5</v>
      </c>
      <c r="L308">
        <v>5.2</v>
      </c>
      <c r="M308">
        <v>57</v>
      </c>
      <c r="N308" t="s">
        <v>41</v>
      </c>
      <c r="O308">
        <v>1.32</v>
      </c>
      <c r="P308" t="s">
        <v>58</v>
      </c>
      <c r="Q308" t="s">
        <v>108</v>
      </c>
      <c r="R308">
        <v>4.66</v>
      </c>
      <c r="S308">
        <v>26</v>
      </c>
      <c r="U308">
        <v>0.2</v>
      </c>
      <c r="V308" t="s">
        <v>262</v>
      </c>
      <c r="W308" t="s">
        <v>31</v>
      </c>
      <c r="X308">
        <v>0</v>
      </c>
      <c r="Y308" t="str">
        <f>IF(tblRides[[#This Row],[supply_demand_ratio]]&lt;0.8,"Below 0.8",IF(tblRides[[#This Row],[supply_demand_ratio]]&lt;1,"Between 0.8-1.0",IF(tblRides[[#This Row],[supply_demand_ratio]]&lt;=1.2,"Between 1.0-1.2","Above 1.2")))</f>
        <v>Above 1.2</v>
      </c>
    </row>
    <row r="309" spans="1:25" x14ac:dyDescent="0.3">
      <c r="A309" t="s">
        <v>360</v>
      </c>
      <c r="B309" s="1">
        <v>46025.883333333331</v>
      </c>
      <c r="C309" s="2">
        <v>46025</v>
      </c>
      <c r="D309">
        <v>21</v>
      </c>
      <c r="E309" t="s">
        <v>25</v>
      </c>
      <c r="F309" t="s">
        <v>26</v>
      </c>
      <c r="G309">
        <v>3.2</v>
      </c>
      <c r="H309">
        <v>95.3</v>
      </c>
      <c r="I309">
        <v>96.21</v>
      </c>
      <c r="J309">
        <v>1.1000000000000001</v>
      </c>
      <c r="K309">
        <v>2</v>
      </c>
      <c r="L309">
        <v>1.9</v>
      </c>
      <c r="M309">
        <v>121</v>
      </c>
      <c r="N309" t="s">
        <v>27</v>
      </c>
      <c r="O309">
        <v>0.90900000000000003</v>
      </c>
      <c r="P309" t="s">
        <v>28</v>
      </c>
      <c r="Q309" t="s">
        <v>29</v>
      </c>
      <c r="R309">
        <v>4.59</v>
      </c>
      <c r="S309">
        <v>6</v>
      </c>
      <c r="T309">
        <v>0.91</v>
      </c>
      <c r="U309">
        <v>-0.1</v>
      </c>
      <c r="V309" t="s">
        <v>262</v>
      </c>
      <c r="W309" t="s">
        <v>31</v>
      </c>
      <c r="X309">
        <v>1</v>
      </c>
      <c r="Y309" t="str">
        <f>IF(tblRides[[#This Row],[supply_demand_ratio]]&lt;0.8,"Below 0.8",IF(tblRides[[#This Row],[supply_demand_ratio]]&lt;1,"Between 0.8-1.0",IF(tblRides[[#This Row],[supply_demand_ratio]]&lt;=1.2,"Between 1.0-1.2","Above 1.2")))</f>
        <v>Between 0.8-1.0</v>
      </c>
    </row>
    <row r="310" spans="1:25" x14ac:dyDescent="0.3">
      <c r="A310" t="s">
        <v>361</v>
      </c>
      <c r="B310" s="1">
        <v>46025.893055555556</v>
      </c>
      <c r="C310" s="2">
        <v>46025</v>
      </c>
      <c r="D310">
        <v>21</v>
      </c>
      <c r="E310" t="s">
        <v>25</v>
      </c>
      <c r="F310" t="s">
        <v>26</v>
      </c>
      <c r="G310">
        <v>5.2</v>
      </c>
      <c r="H310">
        <v>130.78</v>
      </c>
      <c r="I310">
        <v>132.4</v>
      </c>
      <c r="J310">
        <v>1.1000000000000001</v>
      </c>
      <c r="K310">
        <v>4.7</v>
      </c>
      <c r="L310">
        <v>2.7</v>
      </c>
      <c r="M310">
        <v>115</v>
      </c>
      <c r="N310" t="s">
        <v>27</v>
      </c>
      <c r="O310">
        <v>0.91400000000000003</v>
      </c>
      <c r="P310" t="s">
        <v>28</v>
      </c>
      <c r="Q310" t="s">
        <v>29</v>
      </c>
      <c r="R310">
        <v>4.5599999999999996</v>
      </c>
      <c r="S310">
        <v>8</v>
      </c>
      <c r="T310">
        <v>1.62</v>
      </c>
      <c r="U310">
        <v>-2</v>
      </c>
      <c r="V310" t="s">
        <v>262</v>
      </c>
      <c r="W310" t="s">
        <v>31</v>
      </c>
      <c r="X310">
        <v>1</v>
      </c>
      <c r="Y310" t="str">
        <f>IF(tblRides[[#This Row],[supply_demand_ratio]]&lt;0.8,"Below 0.8",IF(tblRides[[#This Row],[supply_demand_ratio]]&lt;1,"Between 0.8-1.0",IF(tblRides[[#This Row],[supply_demand_ratio]]&lt;=1.2,"Between 1.0-1.2","Above 1.2")))</f>
        <v>Between 0.8-1.0</v>
      </c>
    </row>
    <row r="311" spans="1:25" x14ac:dyDescent="0.3">
      <c r="A311" t="s">
        <v>362</v>
      </c>
      <c r="B311" s="1">
        <v>46025.893055555556</v>
      </c>
      <c r="C311" s="2">
        <v>46025</v>
      </c>
      <c r="D311">
        <v>21</v>
      </c>
      <c r="E311" t="s">
        <v>25</v>
      </c>
      <c r="F311" t="s">
        <v>26</v>
      </c>
      <c r="G311">
        <v>3</v>
      </c>
      <c r="H311">
        <v>101.4</v>
      </c>
      <c r="I311">
        <v>95.44</v>
      </c>
      <c r="J311">
        <v>1.2</v>
      </c>
      <c r="K311">
        <v>8.1999999999999993</v>
      </c>
      <c r="L311">
        <v>11.2</v>
      </c>
      <c r="M311">
        <v>111</v>
      </c>
      <c r="N311" t="s">
        <v>72</v>
      </c>
      <c r="O311">
        <v>0.69899999999999995</v>
      </c>
      <c r="P311" t="s">
        <v>28</v>
      </c>
      <c r="Q311" t="s">
        <v>29</v>
      </c>
      <c r="R311">
        <v>4.76</v>
      </c>
      <c r="S311">
        <v>14</v>
      </c>
      <c r="T311">
        <v>-5.96</v>
      </c>
      <c r="U311">
        <v>3</v>
      </c>
      <c r="V311" t="s">
        <v>262</v>
      </c>
      <c r="W311" t="s">
        <v>45</v>
      </c>
      <c r="X311">
        <v>1</v>
      </c>
      <c r="Y311" t="str">
        <f>IF(tblRides[[#This Row],[supply_demand_ratio]]&lt;0.8,"Below 0.8",IF(tblRides[[#This Row],[supply_demand_ratio]]&lt;1,"Between 0.8-1.0",IF(tblRides[[#This Row],[supply_demand_ratio]]&lt;=1.2,"Between 1.0-1.2","Above 1.2")))</f>
        <v>Below 0.8</v>
      </c>
    </row>
    <row r="312" spans="1:25" x14ac:dyDescent="0.3">
      <c r="A312" t="s">
        <v>363</v>
      </c>
      <c r="B312" s="1">
        <v>46025.908333333333</v>
      </c>
      <c r="C312" s="2">
        <v>46025</v>
      </c>
      <c r="D312">
        <v>21</v>
      </c>
      <c r="E312" t="s">
        <v>43</v>
      </c>
      <c r="F312" t="s">
        <v>26</v>
      </c>
      <c r="G312">
        <v>3.4</v>
      </c>
      <c r="H312">
        <v>80.709999999999994</v>
      </c>
      <c r="I312">
        <v>80.17</v>
      </c>
      <c r="J312">
        <v>1</v>
      </c>
      <c r="K312">
        <v>6.6</v>
      </c>
      <c r="L312">
        <v>11.6</v>
      </c>
      <c r="M312">
        <v>62</v>
      </c>
      <c r="N312" t="s">
        <v>41</v>
      </c>
      <c r="O312">
        <v>1.2150000000000001</v>
      </c>
      <c r="P312" t="s">
        <v>28</v>
      </c>
      <c r="Q312" t="s">
        <v>29</v>
      </c>
      <c r="R312">
        <v>4.72</v>
      </c>
      <c r="S312">
        <v>5</v>
      </c>
      <c r="T312">
        <v>-0.54</v>
      </c>
      <c r="U312">
        <v>5</v>
      </c>
      <c r="V312" t="s">
        <v>262</v>
      </c>
      <c r="W312" t="s">
        <v>45</v>
      </c>
      <c r="X312">
        <v>1</v>
      </c>
      <c r="Y312" t="str">
        <f>IF(tblRides[[#This Row],[supply_demand_ratio]]&lt;0.8,"Below 0.8",IF(tblRides[[#This Row],[supply_demand_ratio]]&lt;1,"Between 0.8-1.0",IF(tblRides[[#This Row],[supply_demand_ratio]]&lt;=1.2,"Between 1.0-1.2","Above 1.2")))</f>
        <v>Above 1.2</v>
      </c>
    </row>
    <row r="313" spans="1:25" x14ac:dyDescent="0.3">
      <c r="A313" t="s">
        <v>364</v>
      </c>
      <c r="B313" s="1">
        <v>46025.913888888892</v>
      </c>
      <c r="C313" s="2">
        <v>46025</v>
      </c>
      <c r="D313">
        <v>21</v>
      </c>
      <c r="E313" t="s">
        <v>25</v>
      </c>
      <c r="F313" t="s">
        <v>26</v>
      </c>
      <c r="G313">
        <v>0.7</v>
      </c>
      <c r="H313">
        <v>68.540000000000006</v>
      </c>
      <c r="I313">
        <v>72.37</v>
      </c>
      <c r="J313">
        <v>1.3</v>
      </c>
      <c r="K313">
        <v>5.7</v>
      </c>
      <c r="L313">
        <v>5.4</v>
      </c>
      <c r="M313">
        <v>116</v>
      </c>
      <c r="N313" t="s">
        <v>72</v>
      </c>
      <c r="O313">
        <v>0.69499999999999995</v>
      </c>
      <c r="P313" t="s">
        <v>28</v>
      </c>
      <c r="Q313" t="s">
        <v>29</v>
      </c>
      <c r="R313">
        <v>4.92</v>
      </c>
      <c r="S313">
        <v>11</v>
      </c>
      <c r="T313">
        <v>3.83</v>
      </c>
      <c r="U313">
        <v>-0.3</v>
      </c>
      <c r="V313" t="s">
        <v>262</v>
      </c>
      <c r="W313" t="s">
        <v>45</v>
      </c>
      <c r="X313">
        <v>1</v>
      </c>
      <c r="Y313" t="str">
        <f>IF(tblRides[[#This Row],[supply_demand_ratio]]&lt;0.8,"Below 0.8",IF(tblRides[[#This Row],[supply_demand_ratio]]&lt;1,"Between 0.8-1.0",IF(tblRides[[#This Row],[supply_demand_ratio]]&lt;=1.2,"Between 1.0-1.2","Above 1.2")))</f>
        <v>Below 0.8</v>
      </c>
    </row>
    <row r="314" spans="1:25" x14ac:dyDescent="0.3">
      <c r="A314" t="s">
        <v>365</v>
      </c>
      <c r="B314" s="1">
        <v>46025.925694444442</v>
      </c>
      <c r="C314" s="2">
        <v>46025</v>
      </c>
      <c r="D314">
        <v>22</v>
      </c>
      <c r="E314" t="s">
        <v>43</v>
      </c>
      <c r="F314" t="s">
        <v>26</v>
      </c>
      <c r="G314">
        <v>21.5</v>
      </c>
      <c r="H314">
        <v>413.15</v>
      </c>
      <c r="I314">
        <v>426.25</v>
      </c>
      <c r="J314">
        <v>1</v>
      </c>
      <c r="K314">
        <v>8.5</v>
      </c>
      <c r="L314">
        <v>8</v>
      </c>
      <c r="M314">
        <v>72</v>
      </c>
      <c r="N314" t="s">
        <v>41</v>
      </c>
      <c r="O314">
        <v>1.6890000000000001</v>
      </c>
      <c r="P314" t="s">
        <v>28</v>
      </c>
      <c r="Q314" t="s">
        <v>29</v>
      </c>
      <c r="R314">
        <v>4.5199999999999996</v>
      </c>
      <c r="S314">
        <v>9</v>
      </c>
      <c r="T314">
        <v>13.1</v>
      </c>
      <c r="U314">
        <v>-0.5</v>
      </c>
      <c r="V314" t="s">
        <v>262</v>
      </c>
      <c r="W314" t="s">
        <v>45</v>
      </c>
      <c r="X314">
        <v>1</v>
      </c>
      <c r="Y314" t="str">
        <f>IF(tblRides[[#This Row],[supply_demand_ratio]]&lt;0.8,"Below 0.8",IF(tblRides[[#This Row],[supply_demand_ratio]]&lt;1,"Between 0.8-1.0",IF(tblRides[[#This Row],[supply_demand_ratio]]&lt;=1.2,"Between 1.0-1.2","Above 1.2")))</f>
        <v>Above 1.2</v>
      </c>
    </row>
    <row r="315" spans="1:25" x14ac:dyDescent="0.3">
      <c r="A315" t="s">
        <v>366</v>
      </c>
      <c r="B315" s="1">
        <v>46025.932638888888</v>
      </c>
      <c r="C315" s="2">
        <v>46025</v>
      </c>
      <c r="D315">
        <v>22</v>
      </c>
      <c r="E315" t="s">
        <v>33</v>
      </c>
      <c r="F315" t="s">
        <v>26</v>
      </c>
      <c r="G315">
        <v>5.0999999999999996</v>
      </c>
      <c r="H315">
        <v>128.52000000000001</v>
      </c>
      <c r="J315">
        <v>1.1000000000000001</v>
      </c>
      <c r="K315">
        <v>2</v>
      </c>
      <c r="L315">
        <v>1</v>
      </c>
      <c r="M315">
        <v>90</v>
      </c>
      <c r="N315" t="s">
        <v>27</v>
      </c>
      <c r="O315">
        <v>1.121</v>
      </c>
      <c r="P315" t="s">
        <v>58</v>
      </c>
      <c r="Q315" t="s">
        <v>108</v>
      </c>
      <c r="R315">
        <v>5</v>
      </c>
      <c r="S315">
        <v>2</v>
      </c>
      <c r="U315">
        <v>-1</v>
      </c>
      <c r="V315" t="s">
        <v>262</v>
      </c>
      <c r="W315" t="s">
        <v>31</v>
      </c>
      <c r="X315">
        <v>0</v>
      </c>
      <c r="Y315" t="str">
        <f>IF(tblRides[[#This Row],[supply_demand_ratio]]&lt;0.8,"Below 0.8",IF(tblRides[[#This Row],[supply_demand_ratio]]&lt;1,"Between 0.8-1.0",IF(tblRides[[#This Row],[supply_demand_ratio]]&lt;=1.2,"Between 1.0-1.2","Above 1.2")))</f>
        <v>Between 1.0-1.2</v>
      </c>
    </row>
    <row r="316" spans="1:25" x14ac:dyDescent="0.3">
      <c r="A316" t="s">
        <v>367</v>
      </c>
      <c r="B316" s="1">
        <v>46025.947916666664</v>
      </c>
      <c r="C316" s="2">
        <v>46025</v>
      </c>
      <c r="D316">
        <v>22</v>
      </c>
      <c r="E316" t="s">
        <v>43</v>
      </c>
      <c r="F316" t="s">
        <v>26</v>
      </c>
      <c r="G316">
        <v>15.8</v>
      </c>
      <c r="H316">
        <v>317.89</v>
      </c>
      <c r="I316">
        <v>294.72000000000003</v>
      </c>
      <c r="J316">
        <v>1.2</v>
      </c>
      <c r="K316">
        <v>5.2</v>
      </c>
      <c r="L316">
        <v>1</v>
      </c>
      <c r="M316">
        <v>65</v>
      </c>
      <c r="N316" t="s">
        <v>27</v>
      </c>
      <c r="O316">
        <v>1.139</v>
      </c>
      <c r="P316" t="s">
        <v>28</v>
      </c>
      <c r="Q316" t="s">
        <v>29</v>
      </c>
      <c r="R316">
        <v>4.7699999999999996</v>
      </c>
      <c r="S316">
        <v>5</v>
      </c>
      <c r="T316">
        <v>-23.17</v>
      </c>
      <c r="U316">
        <v>-4.2</v>
      </c>
      <c r="V316" t="s">
        <v>262</v>
      </c>
      <c r="W316" t="s">
        <v>45</v>
      </c>
      <c r="X316">
        <v>1</v>
      </c>
      <c r="Y316" t="str">
        <f>IF(tblRides[[#This Row],[supply_demand_ratio]]&lt;0.8,"Below 0.8",IF(tblRides[[#This Row],[supply_demand_ratio]]&lt;1,"Between 0.8-1.0",IF(tblRides[[#This Row],[supply_demand_ratio]]&lt;=1.2,"Between 1.0-1.2","Above 1.2")))</f>
        <v>Between 1.0-1.2</v>
      </c>
    </row>
    <row r="317" spans="1:25" x14ac:dyDescent="0.3">
      <c r="A317" t="s">
        <v>368</v>
      </c>
      <c r="B317" s="1">
        <v>46025.952777777777</v>
      </c>
      <c r="C317" s="2">
        <v>46025</v>
      </c>
      <c r="D317">
        <v>22</v>
      </c>
      <c r="E317" t="s">
        <v>43</v>
      </c>
      <c r="F317" t="s">
        <v>26</v>
      </c>
      <c r="G317">
        <v>3.4</v>
      </c>
      <c r="H317">
        <v>88.91</v>
      </c>
      <c r="I317">
        <v>83.04</v>
      </c>
      <c r="J317">
        <v>1</v>
      </c>
      <c r="K317">
        <v>5.4</v>
      </c>
      <c r="L317">
        <v>7.5</v>
      </c>
      <c r="M317">
        <v>61</v>
      </c>
      <c r="N317" t="s">
        <v>41</v>
      </c>
      <c r="O317">
        <v>1.2769999999999999</v>
      </c>
      <c r="P317" t="s">
        <v>28</v>
      </c>
      <c r="Q317" t="s">
        <v>29</v>
      </c>
      <c r="R317">
        <v>4.8</v>
      </c>
      <c r="S317">
        <v>11</v>
      </c>
      <c r="T317">
        <v>-5.87</v>
      </c>
      <c r="U317">
        <v>2.1</v>
      </c>
      <c r="V317" t="s">
        <v>262</v>
      </c>
      <c r="W317" t="s">
        <v>45</v>
      </c>
      <c r="X317">
        <v>1</v>
      </c>
      <c r="Y317" t="str">
        <f>IF(tblRides[[#This Row],[supply_demand_ratio]]&lt;0.8,"Below 0.8",IF(tblRides[[#This Row],[supply_demand_ratio]]&lt;1,"Between 0.8-1.0",IF(tblRides[[#This Row],[supply_demand_ratio]]&lt;=1.2,"Between 1.0-1.2","Above 1.2")))</f>
        <v>Above 1.2</v>
      </c>
    </row>
    <row r="318" spans="1:25" x14ac:dyDescent="0.3">
      <c r="A318" t="s">
        <v>369</v>
      </c>
      <c r="B318" s="1">
        <v>46025.957638888889</v>
      </c>
      <c r="C318" s="2">
        <v>46025</v>
      </c>
      <c r="D318">
        <v>22</v>
      </c>
      <c r="E318" t="s">
        <v>25</v>
      </c>
      <c r="F318" t="s">
        <v>26</v>
      </c>
      <c r="G318">
        <v>19.8</v>
      </c>
      <c r="H318">
        <v>396.34</v>
      </c>
      <c r="I318">
        <v>394.47</v>
      </c>
      <c r="J318">
        <v>1.1000000000000001</v>
      </c>
      <c r="K318">
        <v>7.6</v>
      </c>
      <c r="L318">
        <v>14.3</v>
      </c>
      <c r="M318">
        <v>119</v>
      </c>
      <c r="N318" t="s">
        <v>72</v>
      </c>
      <c r="O318">
        <v>0.745</v>
      </c>
      <c r="P318" t="s">
        <v>28</v>
      </c>
      <c r="Q318" t="s">
        <v>29</v>
      </c>
      <c r="R318">
        <v>4.88</v>
      </c>
      <c r="S318">
        <v>27</v>
      </c>
      <c r="T318">
        <v>-1.87</v>
      </c>
      <c r="U318">
        <v>6.7</v>
      </c>
      <c r="V318" t="s">
        <v>262</v>
      </c>
      <c r="W318" t="s">
        <v>45</v>
      </c>
      <c r="X318">
        <v>1</v>
      </c>
      <c r="Y318" t="str">
        <f>IF(tblRides[[#This Row],[supply_demand_ratio]]&lt;0.8,"Below 0.8",IF(tblRides[[#This Row],[supply_demand_ratio]]&lt;1,"Between 0.8-1.0",IF(tblRides[[#This Row],[supply_demand_ratio]]&lt;=1.2,"Between 1.0-1.2","Above 1.2")))</f>
        <v>Below 0.8</v>
      </c>
    </row>
    <row r="319" spans="1:25" x14ac:dyDescent="0.3">
      <c r="A319" t="s">
        <v>370</v>
      </c>
      <c r="B319" s="1">
        <v>46025.963888888888</v>
      </c>
      <c r="C319" s="2">
        <v>46025</v>
      </c>
      <c r="D319">
        <v>23</v>
      </c>
      <c r="E319" t="s">
        <v>62</v>
      </c>
      <c r="F319" t="s">
        <v>34</v>
      </c>
      <c r="G319">
        <v>7.9</v>
      </c>
      <c r="H319">
        <v>152.53</v>
      </c>
      <c r="J319">
        <v>1.1000000000000001</v>
      </c>
      <c r="K319">
        <v>4.9000000000000004</v>
      </c>
      <c r="L319">
        <v>5.2</v>
      </c>
      <c r="M319">
        <v>57</v>
      </c>
      <c r="N319" t="s">
        <v>41</v>
      </c>
      <c r="O319">
        <v>1.4510000000000001</v>
      </c>
      <c r="P319" t="s">
        <v>58</v>
      </c>
      <c r="Q319" t="s">
        <v>88</v>
      </c>
      <c r="R319">
        <v>4.42</v>
      </c>
      <c r="S319">
        <v>0</v>
      </c>
      <c r="U319">
        <v>0.3</v>
      </c>
      <c r="V319" t="s">
        <v>262</v>
      </c>
      <c r="W319" t="s">
        <v>31</v>
      </c>
      <c r="X319">
        <v>0</v>
      </c>
      <c r="Y319" t="str">
        <f>IF(tblRides[[#This Row],[supply_demand_ratio]]&lt;0.8,"Below 0.8",IF(tblRides[[#This Row],[supply_demand_ratio]]&lt;1,"Between 0.8-1.0",IF(tblRides[[#This Row],[supply_demand_ratio]]&lt;=1.2,"Between 1.0-1.2","Above 1.2")))</f>
        <v>Above 1.2</v>
      </c>
    </row>
    <row r="320" spans="1:25" x14ac:dyDescent="0.3">
      <c r="A320" t="s">
        <v>371</v>
      </c>
      <c r="B320" s="1">
        <v>46025.988194444442</v>
      </c>
      <c r="C320" s="2">
        <v>46025</v>
      </c>
      <c r="D320">
        <v>23</v>
      </c>
      <c r="E320" t="s">
        <v>43</v>
      </c>
      <c r="F320" t="s">
        <v>26</v>
      </c>
      <c r="G320">
        <v>5.5</v>
      </c>
      <c r="H320">
        <v>119.04</v>
      </c>
      <c r="J320">
        <v>1</v>
      </c>
      <c r="K320">
        <v>4.5999999999999996</v>
      </c>
      <c r="L320">
        <v>4.9000000000000004</v>
      </c>
      <c r="M320">
        <v>59</v>
      </c>
      <c r="N320" t="s">
        <v>27</v>
      </c>
      <c r="O320">
        <v>0.93300000000000005</v>
      </c>
      <c r="P320" t="s">
        <v>58</v>
      </c>
      <c r="Q320" t="s">
        <v>108</v>
      </c>
      <c r="R320">
        <v>5</v>
      </c>
      <c r="S320">
        <v>60</v>
      </c>
      <c r="U320">
        <v>0.3</v>
      </c>
      <c r="V320" t="s">
        <v>262</v>
      </c>
      <c r="W320" t="s">
        <v>31</v>
      </c>
      <c r="X320">
        <v>0</v>
      </c>
      <c r="Y320" t="str">
        <f>IF(tblRides[[#This Row],[supply_demand_ratio]]&lt;0.8,"Below 0.8",IF(tblRides[[#This Row],[supply_demand_ratio]]&lt;1,"Between 0.8-1.0",IF(tblRides[[#This Row],[supply_demand_ratio]]&lt;=1.2,"Between 1.0-1.2","Above 1.2")))</f>
        <v>Between 0.8-1.0</v>
      </c>
    </row>
    <row r="321" spans="1:25" x14ac:dyDescent="0.3">
      <c r="A321" t="s">
        <v>372</v>
      </c>
      <c r="B321" s="1">
        <v>46025.999305555553</v>
      </c>
      <c r="C321" s="2">
        <v>46025</v>
      </c>
      <c r="D321">
        <v>23</v>
      </c>
      <c r="E321" t="s">
        <v>43</v>
      </c>
      <c r="F321" t="s">
        <v>34</v>
      </c>
      <c r="G321">
        <v>14.1</v>
      </c>
      <c r="H321">
        <v>226.48</v>
      </c>
      <c r="I321">
        <v>221.95</v>
      </c>
      <c r="J321">
        <v>1</v>
      </c>
      <c r="K321">
        <v>7.6</v>
      </c>
      <c r="L321">
        <v>8.1999999999999993</v>
      </c>
      <c r="M321">
        <v>72</v>
      </c>
      <c r="N321" t="s">
        <v>41</v>
      </c>
      <c r="O321">
        <v>1.3460000000000001</v>
      </c>
      <c r="P321" t="s">
        <v>28</v>
      </c>
      <c r="Q321" t="s">
        <v>29</v>
      </c>
      <c r="R321">
        <v>4.59</v>
      </c>
      <c r="S321">
        <v>0</v>
      </c>
      <c r="T321">
        <v>-4.53</v>
      </c>
      <c r="U321">
        <v>0.6</v>
      </c>
      <c r="V321" t="s">
        <v>262</v>
      </c>
      <c r="W321" t="s">
        <v>45</v>
      </c>
      <c r="X321">
        <v>1</v>
      </c>
      <c r="Y321" t="str">
        <f>IF(tblRides[[#This Row],[supply_demand_ratio]]&lt;0.8,"Below 0.8",IF(tblRides[[#This Row],[supply_demand_ratio]]&lt;1,"Between 0.8-1.0",IF(tblRides[[#This Row],[supply_demand_ratio]]&lt;=1.2,"Between 1.0-1.2","Above 1.2")))</f>
        <v>Above 1.2</v>
      </c>
    </row>
    <row r="322" spans="1:25" x14ac:dyDescent="0.3">
      <c r="A322" t="s">
        <v>373</v>
      </c>
      <c r="B322" s="1">
        <v>46026.013194444444</v>
      </c>
      <c r="C322" s="2">
        <v>46026</v>
      </c>
      <c r="D322">
        <v>0</v>
      </c>
      <c r="E322" t="s">
        <v>25</v>
      </c>
      <c r="F322" t="s">
        <v>26</v>
      </c>
      <c r="G322">
        <v>1.6</v>
      </c>
      <c r="H322">
        <v>67.180000000000007</v>
      </c>
      <c r="I322">
        <v>67.489999999999995</v>
      </c>
      <c r="J322">
        <v>1</v>
      </c>
      <c r="K322">
        <v>2</v>
      </c>
      <c r="L322">
        <v>1.3</v>
      </c>
      <c r="M322">
        <v>144</v>
      </c>
      <c r="N322" t="s">
        <v>27</v>
      </c>
      <c r="O322">
        <v>1.2589999999999999</v>
      </c>
      <c r="P322" t="s">
        <v>28</v>
      </c>
      <c r="Q322" t="s">
        <v>29</v>
      </c>
      <c r="R322">
        <v>4.92</v>
      </c>
      <c r="S322">
        <v>5</v>
      </c>
      <c r="T322">
        <v>0.31</v>
      </c>
      <c r="U322">
        <v>-0.7</v>
      </c>
      <c r="V322" t="s">
        <v>374</v>
      </c>
      <c r="W322" t="s">
        <v>31</v>
      </c>
      <c r="X322">
        <v>1</v>
      </c>
      <c r="Y322" t="str">
        <f>IF(tblRides[[#This Row],[supply_demand_ratio]]&lt;0.8,"Below 0.8",IF(tblRides[[#This Row],[supply_demand_ratio]]&lt;1,"Between 0.8-1.0",IF(tblRides[[#This Row],[supply_demand_ratio]]&lt;=1.2,"Between 1.0-1.2","Above 1.2")))</f>
        <v>Above 1.2</v>
      </c>
    </row>
    <row r="323" spans="1:25" x14ac:dyDescent="0.3">
      <c r="A323" t="s">
        <v>375</v>
      </c>
      <c r="B323" s="1">
        <v>46026.024305555555</v>
      </c>
      <c r="C323" s="2">
        <v>46026</v>
      </c>
      <c r="D323">
        <v>0</v>
      </c>
      <c r="E323" t="s">
        <v>33</v>
      </c>
      <c r="F323" t="s">
        <v>26</v>
      </c>
      <c r="G323">
        <v>5.3</v>
      </c>
      <c r="H323">
        <v>144.63</v>
      </c>
      <c r="I323">
        <v>142.19999999999999</v>
      </c>
      <c r="J323">
        <v>1.1000000000000001</v>
      </c>
      <c r="K323">
        <v>3.3</v>
      </c>
      <c r="L323">
        <v>1</v>
      </c>
      <c r="M323">
        <v>96</v>
      </c>
      <c r="N323" t="s">
        <v>41</v>
      </c>
      <c r="O323">
        <v>1.2130000000000001</v>
      </c>
      <c r="P323" t="s">
        <v>28</v>
      </c>
      <c r="Q323" t="s">
        <v>29</v>
      </c>
      <c r="R323">
        <v>4.82</v>
      </c>
      <c r="S323">
        <v>7</v>
      </c>
      <c r="T323">
        <v>-2.4300000000000002</v>
      </c>
      <c r="U323">
        <v>-2.2999999999999998</v>
      </c>
      <c r="V323" t="s">
        <v>374</v>
      </c>
      <c r="W323" t="s">
        <v>31</v>
      </c>
      <c r="X323">
        <v>1</v>
      </c>
      <c r="Y323" t="str">
        <f>IF(tblRides[[#This Row],[supply_demand_ratio]]&lt;0.8,"Below 0.8",IF(tblRides[[#This Row],[supply_demand_ratio]]&lt;1,"Between 0.8-1.0",IF(tblRides[[#This Row],[supply_demand_ratio]]&lt;=1.2,"Between 1.0-1.2","Above 1.2")))</f>
        <v>Above 1.2</v>
      </c>
    </row>
    <row r="324" spans="1:25" x14ac:dyDescent="0.3">
      <c r="A324" t="s">
        <v>376</v>
      </c>
      <c r="B324" s="1">
        <v>46026.033333333333</v>
      </c>
      <c r="C324" s="2">
        <v>46026</v>
      </c>
      <c r="D324">
        <v>0</v>
      </c>
      <c r="E324" t="s">
        <v>36</v>
      </c>
      <c r="F324" t="s">
        <v>26</v>
      </c>
      <c r="G324">
        <v>4.5</v>
      </c>
      <c r="H324">
        <v>100.49</v>
      </c>
      <c r="I324">
        <v>105.83</v>
      </c>
      <c r="J324">
        <v>1</v>
      </c>
      <c r="K324">
        <v>4.2</v>
      </c>
      <c r="L324">
        <v>12.7</v>
      </c>
      <c r="M324">
        <v>119</v>
      </c>
      <c r="N324" t="s">
        <v>41</v>
      </c>
      <c r="O324">
        <v>1.375</v>
      </c>
      <c r="P324" t="s">
        <v>28</v>
      </c>
      <c r="Q324" t="s">
        <v>29</v>
      </c>
      <c r="R324">
        <v>4.6500000000000004</v>
      </c>
      <c r="S324">
        <v>7</v>
      </c>
      <c r="T324">
        <v>5.34</v>
      </c>
      <c r="U324">
        <v>8.5</v>
      </c>
      <c r="V324" t="s">
        <v>374</v>
      </c>
      <c r="W324" t="s">
        <v>31</v>
      </c>
      <c r="X324">
        <v>1</v>
      </c>
      <c r="Y324" t="str">
        <f>IF(tblRides[[#This Row],[supply_demand_ratio]]&lt;0.8,"Below 0.8",IF(tblRides[[#This Row],[supply_demand_ratio]]&lt;1,"Between 0.8-1.0",IF(tblRides[[#This Row],[supply_demand_ratio]]&lt;=1.2,"Between 1.0-1.2","Above 1.2")))</f>
        <v>Above 1.2</v>
      </c>
    </row>
    <row r="325" spans="1:25" x14ac:dyDescent="0.3">
      <c r="A325" t="s">
        <v>377</v>
      </c>
      <c r="B325" s="1">
        <v>46026.04791666667</v>
      </c>
      <c r="C325" s="2">
        <v>46026</v>
      </c>
      <c r="D325">
        <v>1</v>
      </c>
      <c r="E325" t="s">
        <v>25</v>
      </c>
      <c r="F325" t="s">
        <v>34</v>
      </c>
      <c r="G325">
        <v>10.5</v>
      </c>
      <c r="H325">
        <v>193.76</v>
      </c>
      <c r="I325">
        <v>177.09</v>
      </c>
      <c r="J325">
        <v>1</v>
      </c>
      <c r="K325">
        <v>3.7</v>
      </c>
      <c r="L325">
        <v>5.9</v>
      </c>
      <c r="M325">
        <v>138</v>
      </c>
      <c r="N325" t="s">
        <v>41</v>
      </c>
      <c r="O325">
        <v>1.696</v>
      </c>
      <c r="P325" t="s">
        <v>28</v>
      </c>
      <c r="Q325" t="s">
        <v>29</v>
      </c>
      <c r="R325">
        <v>4.87</v>
      </c>
      <c r="S325">
        <v>0</v>
      </c>
      <c r="T325">
        <v>-16.670000000000002</v>
      </c>
      <c r="U325">
        <v>2.2000000000000002</v>
      </c>
      <c r="V325" t="s">
        <v>374</v>
      </c>
      <c r="W325" t="s">
        <v>31</v>
      </c>
      <c r="X325">
        <v>1</v>
      </c>
      <c r="Y325" t="str">
        <f>IF(tblRides[[#This Row],[supply_demand_ratio]]&lt;0.8,"Below 0.8",IF(tblRides[[#This Row],[supply_demand_ratio]]&lt;1,"Between 0.8-1.0",IF(tblRides[[#This Row],[supply_demand_ratio]]&lt;=1.2,"Between 1.0-1.2","Above 1.2")))</f>
        <v>Above 1.2</v>
      </c>
    </row>
    <row r="326" spans="1:25" x14ac:dyDescent="0.3">
      <c r="A326" t="s">
        <v>378</v>
      </c>
      <c r="B326" s="1">
        <v>46026.048611111109</v>
      </c>
      <c r="C326" s="2">
        <v>46026</v>
      </c>
      <c r="D326">
        <v>1</v>
      </c>
      <c r="E326" t="s">
        <v>25</v>
      </c>
      <c r="F326" t="s">
        <v>26</v>
      </c>
      <c r="G326">
        <v>0.9</v>
      </c>
      <c r="H326">
        <v>54.47</v>
      </c>
      <c r="I326">
        <v>55.37</v>
      </c>
      <c r="J326">
        <v>1</v>
      </c>
      <c r="K326">
        <v>2</v>
      </c>
      <c r="L326">
        <v>4.5999999999999996</v>
      </c>
      <c r="M326">
        <v>127</v>
      </c>
      <c r="N326" t="s">
        <v>27</v>
      </c>
      <c r="O326">
        <v>1.1180000000000001</v>
      </c>
      <c r="P326" t="s">
        <v>28</v>
      </c>
      <c r="Q326" t="s">
        <v>29</v>
      </c>
      <c r="R326">
        <v>4.6900000000000004</v>
      </c>
      <c r="S326">
        <v>11</v>
      </c>
      <c r="T326">
        <v>0.9</v>
      </c>
      <c r="U326">
        <v>2.6</v>
      </c>
      <c r="V326" t="s">
        <v>374</v>
      </c>
      <c r="W326" t="s">
        <v>31</v>
      </c>
      <c r="X326">
        <v>1</v>
      </c>
      <c r="Y326" t="str">
        <f>IF(tblRides[[#This Row],[supply_demand_ratio]]&lt;0.8,"Below 0.8",IF(tblRides[[#This Row],[supply_demand_ratio]]&lt;1,"Between 0.8-1.0",IF(tblRides[[#This Row],[supply_demand_ratio]]&lt;=1.2,"Between 1.0-1.2","Above 1.2")))</f>
        <v>Between 1.0-1.2</v>
      </c>
    </row>
    <row r="327" spans="1:25" x14ac:dyDescent="0.3">
      <c r="A327" t="s">
        <v>379</v>
      </c>
      <c r="B327" s="1">
        <v>46026.052083333336</v>
      </c>
      <c r="C327" s="2">
        <v>46026</v>
      </c>
      <c r="D327">
        <v>1</v>
      </c>
      <c r="E327" t="s">
        <v>25</v>
      </c>
      <c r="F327" t="s">
        <v>26</v>
      </c>
      <c r="G327">
        <v>3.8</v>
      </c>
      <c r="H327">
        <v>106.54</v>
      </c>
      <c r="I327">
        <v>105.71</v>
      </c>
      <c r="J327">
        <v>1.1000000000000001</v>
      </c>
      <c r="K327">
        <v>6</v>
      </c>
      <c r="L327">
        <v>13.7</v>
      </c>
      <c r="M327">
        <v>130</v>
      </c>
      <c r="N327" t="s">
        <v>27</v>
      </c>
      <c r="O327">
        <v>0.93500000000000005</v>
      </c>
      <c r="P327" t="s">
        <v>28</v>
      </c>
      <c r="Q327" t="s">
        <v>29</v>
      </c>
      <c r="R327">
        <v>4.8</v>
      </c>
      <c r="S327">
        <v>11</v>
      </c>
      <c r="T327">
        <v>-0.83</v>
      </c>
      <c r="U327">
        <v>7.7</v>
      </c>
      <c r="V327" t="s">
        <v>374</v>
      </c>
      <c r="W327" t="s">
        <v>45</v>
      </c>
      <c r="X327">
        <v>1</v>
      </c>
      <c r="Y327" t="str">
        <f>IF(tblRides[[#This Row],[supply_demand_ratio]]&lt;0.8,"Below 0.8",IF(tblRides[[#This Row],[supply_demand_ratio]]&lt;1,"Between 0.8-1.0",IF(tblRides[[#This Row],[supply_demand_ratio]]&lt;=1.2,"Between 1.0-1.2","Above 1.2")))</f>
        <v>Between 0.8-1.0</v>
      </c>
    </row>
    <row r="328" spans="1:25" x14ac:dyDescent="0.3">
      <c r="A328" t="s">
        <v>380</v>
      </c>
      <c r="B328" s="1">
        <v>46026.075694444444</v>
      </c>
      <c r="C328" s="2">
        <v>46026</v>
      </c>
      <c r="D328">
        <v>1</v>
      </c>
      <c r="E328" t="s">
        <v>33</v>
      </c>
      <c r="F328" t="s">
        <v>26</v>
      </c>
      <c r="G328">
        <v>0.7</v>
      </c>
      <c r="H328">
        <v>55.4</v>
      </c>
      <c r="I328">
        <v>56.06</v>
      </c>
      <c r="J328">
        <v>1.1000000000000001</v>
      </c>
      <c r="K328">
        <v>4.5</v>
      </c>
      <c r="L328">
        <v>5.9</v>
      </c>
      <c r="M328">
        <v>96</v>
      </c>
      <c r="N328" t="s">
        <v>41</v>
      </c>
      <c r="O328">
        <v>2.2000000000000002</v>
      </c>
      <c r="P328" t="s">
        <v>28</v>
      </c>
      <c r="Q328" t="s">
        <v>29</v>
      </c>
      <c r="R328">
        <v>4.8600000000000003</v>
      </c>
      <c r="S328">
        <v>2</v>
      </c>
      <c r="T328">
        <v>0.66</v>
      </c>
      <c r="U328">
        <v>1.4</v>
      </c>
      <c r="V328" t="s">
        <v>374</v>
      </c>
      <c r="W328" t="s">
        <v>31</v>
      </c>
      <c r="X328">
        <v>1</v>
      </c>
      <c r="Y328" t="str">
        <f>IF(tblRides[[#This Row],[supply_demand_ratio]]&lt;0.8,"Below 0.8",IF(tblRides[[#This Row],[supply_demand_ratio]]&lt;1,"Between 0.8-1.0",IF(tblRides[[#This Row],[supply_demand_ratio]]&lt;=1.2,"Between 1.0-1.2","Above 1.2")))</f>
        <v>Above 1.2</v>
      </c>
    </row>
    <row r="329" spans="1:25" x14ac:dyDescent="0.3">
      <c r="A329" t="s">
        <v>381</v>
      </c>
      <c r="B329" s="1">
        <v>46026.091666666667</v>
      </c>
      <c r="C329" s="2">
        <v>46026</v>
      </c>
      <c r="D329">
        <v>2</v>
      </c>
      <c r="E329" t="s">
        <v>62</v>
      </c>
      <c r="F329" t="s">
        <v>34</v>
      </c>
      <c r="G329">
        <v>4</v>
      </c>
      <c r="H329">
        <v>111.73</v>
      </c>
      <c r="I329">
        <v>113.21</v>
      </c>
      <c r="J329">
        <v>1.1000000000000001</v>
      </c>
      <c r="K329">
        <v>7.5</v>
      </c>
      <c r="L329">
        <v>5.8</v>
      </c>
      <c r="M329">
        <v>59</v>
      </c>
      <c r="N329" t="s">
        <v>41</v>
      </c>
      <c r="O329">
        <v>1.708</v>
      </c>
      <c r="P329" t="s">
        <v>28</v>
      </c>
      <c r="Q329" t="s">
        <v>29</v>
      </c>
      <c r="R329">
        <v>4.7300000000000004</v>
      </c>
      <c r="S329">
        <v>0</v>
      </c>
      <c r="T329">
        <v>1.48</v>
      </c>
      <c r="U329">
        <v>-1.7</v>
      </c>
      <c r="V329" t="s">
        <v>374</v>
      </c>
      <c r="W329" t="s">
        <v>45</v>
      </c>
      <c r="X329">
        <v>1</v>
      </c>
      <c r="Y329" t="str">
        <f>IF(tblRides[[#This Row],[supply_demand_ratio]]&lt;0.8,"Below 0.8",IF(tblRides[[#This Row],[supply_demand_ratio]]&lt;1,"Between 0.8-1.0",IF(tblRides[[#This Row],[supply_demand_ratio]]&lt;=1.2,"Between 1.0-1.2","Above 1.2")))</f>
        <v>Above 1.2</v>
      </c>
    </row>
    <row r="330" spans="1:25" x14ac:dyDescent="0.3">
      <c r="A330" t="s">
        <v>382</v>
      </c>
      <c r="B330" s="1">
        <v>46026.101388888892</v>
      </c>
      <c r="C330" s="2">
        <v>46026</v>
      </c>
      <c r="D330">
        <v>2</v>
      </c>
      <c r="E330" t="s">
        <v>43</v>
      </c>
      <c r="F330" t="s">
        <v>26</v>
      </c>
      <c r="G330">
        <v>12.5</v>
      </c>
      <c r="H330">
        <v>229.37</v>
      </c>
      <c r="I330">
        <v>223.02</v>
      </c>
      <c r="J330">
        <v>1</v>
      </c>
      <c r="K330">
        <v>5.7</v>
      </c>
      <c r="L330">
        <v>3.2</v>
      </c>
      <c r="M330">
        <v>73</v>
      </c>
      <c r="N330" t="s">
        <v>41</v>
      </c>
      <c r="O330">
        <v>2.2000000000000002</v>
      </c>
      <c r="P330" t="s">
        <v>28</v>
      </c>
      <c r="Q330" t="s">
        <v>29</v>
      </c>
      <c r="R330">
        <v>4.78</v>
      </c>
      <c r="S330">
        <v>1</v>
      </c>
      <c r="T330">
        <v>-6.35</v>
      </c>
      <c r="U330">
        <v>-2.5</v>
      </c>
      <c r="V330" t="s">
        <v>374</v>
      </c>
      <c r="W330" t="s">
        <v>45</v>
      </c>
      <c r="X330">
        <v>1</v>
      </c>
      <c r="Y330" t="str">
        <f>IF(tblRides[[#This Row],[supply_demand_ratio]]&lt;0.8,"Below 0.8",IF(tblRides[[#This Row],[supply_demand_ratio]]&lt;1,"Between 0.8-1.0",IF(tblRides[[#This Row],[supply_demand_ratio]]&lt;=1.2,"Between 1.0-1.2","Above 1.2")))</f>
        <v>Above 1.2</v>
      </c>
    </row>
    <row r="331" spans="1:25" x14ac:dyDescent="0.3">
      <c r="A331" t="s">
        <v>383</v>
      </c>
      <c r="B331" s="1">
        <v>46026.102083333331</v>
      </c>
      <c r="C331" s="2">
        <v>46026</v>
      </c>
      <c r="D331">
        <v>2</v>
      </c>
      <c r="E331" t="s">
        <v>43</v>
      </c>
      <c r="F331" t="s">
        <v>34</v>
      </c>
      <c r="G331">
        <v>4</v>
      </c>
      <c r="H331">
        <v>107.82</v>
      </c>
      <c r="I331">
        <v>107.36</v>
      </c>
      <c r="J331">
        <v>1.1000000000000001</v>
      </c>
      <c r="K331">
        <v>6.3</v>
      </c>
      <c r="L331">
        <v>12.9</v>
      </c>
      <c r="M331">
        <v>73</v>
      </c>
      <c r="N331" t="s">
        <v>41</v>
      </c>
      <c r="O331">
        <v>1.9730000000000001</v>
      </c>
      <c r="P331" t="s">
        <v>28</v>
      </c>
      <c r="Q331" t="s">
        <v>29</v>
      </c>
      <c r="R331">
        <v>4.6100000000000003</v>
      </c>
      <c r="S331">
        <v>0</v>
      </c>
      <c r="T331">
        <v>-0.46</v>
      </c>
      <c r="U331">
        <v>6.6</v>
      </c>
      <c r="V331" t="s">
        <v>374</v>
      </c>
      <c r="W331" t="s">
        <v>45</v>
      </c>
      <c r="X331">
        <v>1</v>
      </c>
      <c r="Y331" t="str">
        <f>IF(tblRides[[#This Row],[supply_demand_ratio]]&lt;0.8,"Below 0.8",IF(tblRides[[#This Row],[supply_demand_ratio]]&lt;1,"Between 0.8-1.0",IF(tblRides[[#This Row],[supply_demand_ratio]]&lt;=1.2,"Between 1.0-1.2","Above 1.2")))</f>
        <v>Above 1.2</v>
      </c>
    </row>
    <row r="332" spans="1:25" x14ac:dyDescent="0.3">
      <c r="A332" t="s">
        <v>384</v>
      </c>
      <c r="B332" s="1">
        <v>46026.12222222222</v>
      </c>
      <c r="C332" s="2">
        <v>46026</v>
      </c>
      <c r="D332">
        <v>2</v>
      </c>
      <c r="E332" t="s">
        <v>36</v>
      </c>
      <c r="F332" t="s">
        <v>26</v>
      </c>
      <c r="G332">
        <v>2.7</v>
      </c>
      <c r="H332">
        <v>73.16</v>
      </c>
      <c r="I332">
        <v>74.569999999999993</v>
      </c>
      <c r="J332">
        <v>1</v>
      </c>
      <c r="K332">
        <v>6.2</v>
      </c>
      <c r="L332">
        <v>9.4</v>
      </c>
      <c r="M332">
        <v>128</v>
      </c>
      <c r="N332" t="s">
        <v>41</v>
      </c>
      <c r="O332">
        <v>1.395</v>
      </c>
      <c r="P332" t="s">
        <v>28</v>
      </c>
      <c r="Q332" t="s">
        <v>29</v>
      </c>
      <c r="R332">
        <v>4.54</v>
      </c>
      <c r="S332">
        <v>23</v>
      </c>
      <c r="T332">
        <v>1.41</v>
      </c>
      <c r="U332">
        <v>3.2</v>
      </c>
      <c r="V332" t="s">
        <v>374</v>
      </c>
      <c r="W332" t="s">
        <v>45</v>
      </c>
      <c r="X332">
        <v>1</v>
      </c>
      <c r="Y332" t="str">
        <f>IF(tblRides[[#This Row],[supply_demand_ratio]]&lt;0.8,"Below 0.8",IF(tblRides[[#This Row],[supply_demand_ratio]]&lt;1,"Between 0.8-1.0",IF(tblRides[[#This Row],[supply_demand_ratio]]&lt;=1.2,"Between 1.0-1.2","Above 1.2")))</f>
        <v>Above 1.2</v>
      </c>
    </row>
    <row r="333" spans="1:25" x14ac:dyDescent="0.3">
      <c r="A333" t="s">
        <v>385</v>
      </c>
      <c r="B333" s="1">
        <v>46026.128472222219</v>
      </c>
      <c r="C333" s="2">
        <v>46026</v>
      </c>
      <c r="D333">
        <v>3</v>
      </c>
      <c r="E333" t="s">
        <v>36</v>
      </c>
      <c r="F333" t="s">
        <v>26</v>
      </c>
      <c r="G333">
        <v>8.8000000000000007</v>
      </c>
      <c r="H333">
        <v>150.86000000000001</v>
      </c>
      <c r="I333">
        <v>147.41999999999999</v>
      </c>
      <c r="J333">
        <v>1</v>
      </c>
      <c r="K333">
        <v>2</v>
      </c>
      <c r="L333">
        <v>2.5</v>
      </c>
      <c r="M333">
        <v>120</v>
      </c>
      <c r="N333" t="s">
        <v>27</v>
      </c>
      <c r="O333">
        <v>1.181</v>
      </c>
      <c r="P333" t="s">
        <v>28</v>
      </c>
      <c r="Q333" t="s">
        <v>29</v>
      </c>
      <c r="R333">
        <v>4.9000000000000004</v>
      </c>
      <c r="S333">
        <v>14</v>
      </c>
      <c r="T333">
        <v>-3.44</v>
      </c>
      <c r="U333">
        <v>0.5</v>
      </c>
      <c r="V333" t="s">
        <v>374</v>
      </c>
      <c r="W333" t="s">
        <v>31</v>
      </c>
      <c r="X333">
        <v>1</v>
      </c>
      <c r="Y333" t="str">
        <f>IF(tblRides[[#This Row],[supply_demand_ratio]]&lt;0.8,"Below 0.8",IF(tblRides[[#This Row],[supply_demand_ratio]]&lt;1,"Between 0.8-1.0",IF(tblRides[[#This Row],[supply_demand_ratio]]&lt;=1.2,"Between 1.0-1.2","Above 1.2")))</f>
        <v>Between 1.0-1.2</v>
      </c>
    </row>
    <row r="334" spans="1:25" x14ac:dyDescent="0.3">
      <c r="A334" t="s">
        <v>386</v>
      </c>
      <c r="B334" s="1">
        <v>46026.135416666664</v>
      </c>
      <c r="C334" s="2">
        <v>46026</v>
      </c>
      <c r="D334">
        <v>3</v>
      </c>
      <c r="E334" t="s">
        <v>25</v>
      </c>
      <c r="F334" t="s">
        <v>34</v>
      </c>
      <c r="G334">
        <v>2.9</v>
      </c>
      <c r="H334">
        <v>90.73</v>
      </c>
      <c r="I334">
        <v>92.68</v>
      </c>
      <c r="J334">
        <v>1</v>
      </c>
      <c r="K334">
        <v>3.3</v>
      </c>
      <c r="L334">
        <v>2.5</v>
      </c>
      <c r="M334">
        <v>118</v>
      </c>
      <c r="N334" t="s">
        <v>27</v>
      </c>
      <c r="O334">
        <v>1.0609999999999999</v>
      </c>
      <c r="P334" t="s">
        <v>28</v>
      </c>
      <c r="Q334" t="s">
        <v>29</v>
      </c>
      <c r="R334">
        <v>4.5599999999999996</v>
      </c>
      <c r="S334">
        <v>0</v>
      </c>
      <c r="T334">
        <v>1.95</v>
      </c>
      <c r="U334">
        <v>-0.8</v>
      </c>
      <c r="V334" t="s">
        <v>374</v>
      </c>
      <c r="W334" t="s">
        <v>31</v>
      </c>
      <c r="X334">
        <v>1</v>
      </c>
      <c r="Y334" t="str">
        <f>IF(tblRides[[#This Row],[supply_demand_ratio]]&lt;0.8,"Below 0.8",IF(tblRides[[#This Row],[supply_demand_ratio]]&lt;1,"Between 0.8-1.0",IF(tblRides[[#This Row],[supply_demand_ratio]]&lt;=1.2,"Between 1.0-1.2","Above 1.2")))</f>
        <v>Between 1.0-1.2</v>
      </c>
    </row>
    <row r="335" spans="1:25" x14ac:dyDescent="0.3">
      <c r="A335" t="s">
        <v>387</v>
      </c>
      <c r="B335" s="1">
        <v>46026.142361111109</v>
      </c>
      <c r="C335" s="2">
        <v>46026</v>
      </c>
      <c r="D335">
        <v>3</v>
      </c>
      <c r="E335" t="s">
        <v>25</v>
      </c>
      <c r="F335" t="s">
        <v>26</v>
      </c>
      <c r="G335">
        <v>11.5</v>
      </c>
      <c r="H335">
        <v>256.75</v>
      </c>
      <c r="I335">
        <v>265.13</v>
      </c>
      <c r="J335">
        <v>1.1000000000000001</v>
      </c>
      <c r="K335">
        <v>3.6</v>
      </c>
      <c r="L335">
        <v>3.6</v>
      </c>
      <c r="M335">
        <v>144</v>
      </c>
      <c r="N335" t="s">
        <v>27</v>
      </c>
      <c r="O335">
        <v>1.1080000000000001</v>
      </c>
      <c r="P335" t="s">
        <v>28</v>
      </c>
      <c r="Q335" t="s">
        <v>29</v>
      </c>
      <c r="R335">
        <v>5</v>
      </c>
      <c r="S335">
        <v>53</v>
      </c>
      <c r="T335">
        <v>8.3800000000000008</v>
      </c>
      <c r="U335">
        <v>0</v>
      </c>
      <c r="V335" t="s">
        <v>374</v>
      </c>
      <c r="W335" t="s">
        <v>31</v>
      </c>
      <c r="X335">
        <v>1</v>
      </c>
      <c r="Y335" t="str">
        <f>IF(tblRides[[#This Row],[supply_demand_ratio]]&lt;0.8,"Below 0.8",IF(tblRides[[#This Row],[supply_demand_ratio]]&lt;1,"Between 0.8-1.0",IF(tblRides[[#This Row],[supply_demand_ratio]]&lt;=1.2,"Between 1.0-1.2","Above 1.2")))</f>
        <v>Between 1.0-1.2</v>
      </c>
    </row>
    <row r="336" spans="1:25" x14ac:dyDescent="0.3">
      <c r="A336" t="s">
        <v>388</v>
      </c>
      <c r="B336" s="1">
        <v>46026.156944444447</v>
      </c>
      <c r="C336" s="2">
        <v>46026</v>
      </c>
      <c r="D336">
        <v>3</v>
      </c>
      <c r="E336" t="s">
        <v>43</v>
      </c>
      <c r="F336" t="s">
        <v>34</v>
      </c>
      <c r="G336">
        <v>15.4</v>
      </c>
      <c r="H336">
        <v>241.21</v>
      </c>
      <c r="I336">
        <v>229.16</v>
      </c>
      <c r="J336">
        <v>1</v>
      </c>
      <c r="K336">
        <v>6.4</v>
      </c>
      <c r="L336">
        <v>8.4</v>
      </c>
      <c r="M336">
        <v>66</v>
      </c>
      <c r="N336" t="s">
        <v>41</v>
      </c>
      <c r="O336">
        <v>1.3939999999999999</v>
      </c>
      <c r="P336" t="s">
        <v>28</v>
      </c>
      <c r="Q336" t="s">
        <v>29</v>
      </c>
      <c r="R336">
        <v>4.54</v>
      </c>
      <c r="S336">
        <v>0</v>
      </c>
      <c r="T336">
        <v>-12.05</v>
      </c>
      <c r="U336">
        <v>2</v>
      </c>
      <c r="V336" t="s">
        <v>374</v>
      </c>
      <c r="W336" t="s">
        <v>45</v>
      </c>
      <c r="X336">
        <v>1</v>
      </c>
      <c r="Y336" t="str">
        <f>IF(tblRides[[#This Row],[supply_demand_ratio]]&lt;0.8,"Below 0.8",IF(tblRides[[#This Row],[supply_demand_ratio]]&lt;1,"Between 0.8-1.0",IF(tblRides[[#This Row],[supply_demand_ratio]]&lt;=1.2,"Between 1.0-1.2","Above 1.2")))</f>
        <v>Above 1.2</v>
      </c>
    </row>
    <row r="337" spans="1:25" x14ac:dyDescent="0.3">
      <c r="A337" t="s">
        <v>389</v>
      </c>
      <c r="B337" s="1">
        <v>46026.157638888886</v>
      </c>
      <c r="C337" s="2">
        <v>46026</v>
      </c>
      <c r="D337">
        <v>3</v>
      </c>
      <c r="E337" t="s">
        <v>36</v>
      </c>
      <c r="F337" t="s">
        <v>34</v>
      </c>
      <c r="G337">
        <v>5.8</v>
      </c>
      <c r="H337">
        <v>137.01</v>
      </c>
      <c r="I337">
        <v>132.5</v>
      </c>
      <c r="J337">
        <v>1</v>
      </c>
      <c r="K337">
        <v>4.4000000000000004</v>
      </c>
      <c r="L337">
        <v>10.7</v>
      </c>
      <c r="M337">
        <v>112</v>
      </c>
      <c r="N337" t="s">
        <v>41</v>
      </c>
      <c r="O337">
        <v>1.2769999999999999</v>
      </c>
      <c r="P337" t="s">
        <v>28</v>
      </c>
      <c r="Q337" t="s">
        <v>29</v>
      </c>
      <c r="R337">
        <v>4.7300000000000004</v>
      </c>
      <c r="S337">
        <v>0</v>
      </c>
      <c r="T337">
        <v>-4.51</v>
      </c>
      <c r="U337">
        <v>6.3</v>
      </c>
      <c r="V337" t="s">
        <v>374</v>
      </c>
      <c r="W337" t="s">
        <v>31</v>
      </c>
      <c r="X337">
        <v>1</v>
      </c>
      <c r="Y337" t="str">
        <f>IF(tblRides[[#This Row],[supply_demand_ratio]]&lt;0.8,"Below 0.8",IF(tblRides[[#This Row],[supply_demand_ratio]]&lt;1,"Between 0.8-1.0",IF(tblRides[[#This Row],[supply_demand_ratio]]&lt;=1.2,"Between 1.0-1.2","Above 1.2")))</f>
        <v>Above 1.2</v>
      </c>
    </row>
    <row r="338" spans="1:25" x14ac:dyDescent="0.3">
      <c r="A338" t="s">
        <v>390</v>
      </c>
      <c r="B338" s="1">
        <v>46026.160416666666</v>
      </c>
      <c r="C338" s="2">
        <v>46026</v>
      </c>
      <c r="D338">
        <v>3</v>
      </c>
      <c r="E338" t="s">
        <v>36</v>
      </c>
      <c r="F338" t="s">
        <v>26</v>
      </c>
      <c r="G338">
        <v>7.7</v>
      </c>
      <c r="H338">
        <v>172.95</v>
      </c>
      <c r="I338">
        <v>158.52000000000001</v>
      </c>
      <c r="J338">
        <v>1</v>
      </c>
      <c r="K338">
        <v>4.2</v>
      </c>
      <c r="L338">
        <v>4.8</v>
      </c>
      <c r="M338">
        <v>114</v>
      </c>
      <c r="N338" t="s">
        <v>27</v>
      </c>
      <c r="O338">
        <v>1.069</v>
      </c>
      <c r="P338" t="s">
        <v>28</v>
      </c>
      <c r="Q338" t="s">
        <v>29</v>
      </c>
      <c r="R338">
        <v>4.8499999999999996</v>
      </c>
      <c r="S338">
        <v>12</v>
      </c>
      <c r="T338">
        <v>-14.43</v>
      </c>
      <c r="U338">
        <v>0.6</v>
      </c>
      <c r="V338" t="s">
        <v>374</v>
      </c>
      <c r="W338" t="s">
        <v>31</v>
      </c>
      <c r="X338">
        <v>1</v>
      </c>
      <c r="Y338" t="str">
        <f>IF(tblRides[[#This Row],[supply_demand_ratio]]&lt;0.8,"Below 0.8",IF(tblRides[[#This Row],[supply_demand_ratio]]&lt;1,"Between 0.8-1.0",IF(tblRides[[#This Row],[supply_demand_ratio]]&lt;=1.2,"Between 1.0-1.2","Above 1.2")))</f>
        <v>Between 1.0-1.2</v>
      </c>
    </row>
    <row r="339" spans="1:25" x14ac:dyDescent="0.3">
      <c r="A339" t="s">
        <v>391</v>
      </c>
      <c r="B339" s="1">
        <v>46026.163194444445</v>
      </c>
      <c r="C339" s="2">
        <v>46026</v>
      </c>
      <c r="D339">
        <v>3</v>
      </c>
      <c r="E339" t="s">
        <v>33</v>
      </c>
      <c r="F339" t="s">
        <v>34</v>
      </c>
      <c r="G339">
        <v>12.1</v>
      </c>
      <c r="H339">
        <v>234.54</v>
      </c>
      <c r="I339">
        <v>245.37</v>
      </c>
      <c r="J339">
        <v>1</v>
      </c>
      <c r="K339">
        <v>4</v>
      </c>
      <c r="L339">
        <v>2.2000000000000002</v>
      </c>
      <c r="M339">
        <v>85</v>
      </c>
      <c r="N339" t="s">
        <v>41</v>
      </c>
      <c r="O339">
        <v>1.298</v>
      </c>
      <c r="P339" t="s">
        <v>28</v>
      </c>
      <c r="Q339" t="s">
        <v>29</v>
      </c>
      <c r="R339">
        <v>4.95</v>
      </c>
      <c r="S339">
        <v>0</v>
      </c>
      <c r="T339">
        <v>10.83</v>
      </c>
      <c r="U339">
        <v>-1.8</v>
      </c>
      <c r="V339" t="s">
        <v>374</v>
      </c>
      <c r="W339" t="s">
        <v>31</v>
      </c>
      <c r="X339">
        <v>1</v>
      </c>
      <c r="Y339" t="str">
        <f>IF(tblRides[[#This Row],[supply_demand_ratio]]&lt;0.8,"Below 0.8",IF(tblRides[[#This Row],[supply_demand_ratio]]&lt;1,"Between 0.8-1.0",IF(tblRides[[#This Row],[supply_demand_ratio]]&lt;=1.2,"Between 1.0-1.2","Above 1.2")))</f>
        <v>Above 1.2</v>
      </c>
    </row>
    <row r="340" spans="1:25" x14ac:dyDescent="0.3">
      <c r="A340" t="s">
        <v>392</v>
      </c>
      <c r="B340" s="1">
        <v>46026.165277777778</v>
      </c>
      <c r="C340" s="2">
        <v>46026</v>
      </c>
      <c r="D340">
        <v>3</v>
      </c>
      <c r="E340" t="s">
        <v>36</v>
      </c>
      <c r="F340" t="s">
        <v>26</v>
      </c>
      <c r="G340">
        <v>5.6</v>
      </c>
      <c r="H340">
        <v>122</v>
      </c>
      <c r="I340">
        <v>118.83</v>
      </c>
      <c r="J340">
        <v>1</v>
      </c>
      <c r="K340">
        <v>6.4</v>
      </c>
      <c r="L340">
        <v>3.4</v>
      </c>
      <c r="M340">
        <v>118</v>
      </c>
      <c r="N340" t="s">
        <v>41</v>
      </c>
      <c r="O340">
        <v>1.4139999999999999</v>
      </c>
      <c r="P340" t="s">
        <v>28</v>
      </c>
      <c r="Q340" t="s">
        <v>29</v>
      </c>
      <c r="R340">
        <v>4.76</v>
      </c>
      <c r="S340">
        <v>3</v>
      </c>
      <c r="T340">
        <v>-3.17</v>
      </c>
      <c r="U340">
        <v>-3</v>
      </c>
      <c r="V340" t="s">
        <v>374</v>
      </c>
      <c r="W340" t="s">
        <v>45</v>
      </c>
      <c r="X340">
        <v>1</v>
      </c>
      <c r="Y340" t="str">
        <f>IF(tblRides[[#This Row],[supply_demand_ratio]]&lt;0.8,"Below 0.8",IF(tblRides[[#This Row],[supply_demand_ratio]]&lt;1,"Between 0.8-1.0",IF(tblRides[[#This Row],[supply_demand_ratio]]&lt;=1.2,"Between 1.0-1.2","Above 1.2")))</f>
        <v>Above 1.2</v>
      </c>
    </row>
    <row r="341" spans="1:25" x14ac:dyDescent="0.3">
      <c r="A341" t="s">
        <v>393</v>
      </c>
      <c r="B341" s="1">
        <v>46026.165277777778</v>
      </c>
      <c r="C341" s="2">
        <v>46026</v>
      </c>
      <c r="D341">
        <v>3</v>
      </c>
      <c r="E341" t="s">
        <v>25</v>
      </c>
      <c r="F341" t="s">
        <v>26</v>
      </c>
      <c r="G341">
        <v>1.3</v>
      </c>
      <c r="H341">
        <v>59.69</v>
      </c>
      <c r="I341">
        <v>63.59</v>
      </c>
      <c r="J341">
        <v>1</v>
      </c>
      <c r="K341">
        <v>2</v>
      </c>
      <c r="L341">
        <v>4.7</v>
      </c>
      <c r="M341">
        <v>138</v>
      </c>
      <c r="N341" t="s">
        <v>41</v>
      </c>
      <c r="O341">
        <v>1.56</v>
      </c>
      <c r="P341" t="s">
        <v>28</v>
      </c>
      <c r="Q341" t="s">
        <v>29</v>
      </c>
      <c r="R341">
        <v>5</v>
      </c>
      <c r="S341">
        <v>14</v>
      </c>
      <c r="T341">
        <v>3.9</v>
      </c>
      <c r="U341">
        <v>2.7</v>
      </c>
      <c r="V341" t="s">
        <v>374</v>
      </c>
      <c r="W341" t="s">
        <v>31</v>
      </c>
      <c r="X341">
        <v>1</v>
      </c>
      <c r="Y341" t="str">
        <f>IF(tblRides[[#This Row],[supply_demand_ratio]]&lt;0.8,"Below 0.8",IF(tblRides[[#This Row],[supply_demand_ratio]]&lt;1,"Between 0.8-1.0",IF(tblRides[[#This Row],[supply_demand_ratio]]&lt;=1.2,"Between 1.0-1.2","Above 1.2")))</f>
        <v>Above 1.2</v>
      </c>
    </row>
    <row r="342" spans="1:25" x14ac:dyDescent="0.3">
      <c r="A342" t="s">
        <v>394</v>
      </c>
      <c r="B342" s="1">
        <v>46026.175000000003</v>
      </c>
      <c r="C342" s="2">
        <v>46026</v>
      </c>
      <c r="D342">
        <v>4</v>
      </c>
      <c r="E342" t="s">
        <v>43</v>
      </c>
      <c r="F342" t="s">
        <v>34</v>
      </c>
      <c r="G342">
        <v>13</v>
      </c>
      <c r="H342">
        <v>284.06</v>
      </c>
      <c r="J342">
        <v>1.1000000000000001</v>
      </c>
      <c r="K342">
        <v>4.2</v>
      </c>
      <c r="L342">
        <v>8.1999999999999993</v>
      </c>
      <c r="M342">
        <v>69</v>
      </c>
      <c r="N342" t="s">
        <v>41</v>
      </c>
      <c r="O342">
        <v>1.417</v>
      </c>
      <c r="P342" t="s">
        <v>37</v>
      </c>
      <c r="Q342" t="s">
        <v>38</v>
      </c>
      <c r="R342">
        <v>4.4000000000000004</v>
      </c>
      <c r="S342">
        <v>0</v>
      </c>
      <c r="U342">
        <v>4</v>
      </c>
      <c r="V342" t="s">
        <v>374</v>
      </c>
      <c r="W342" t="s">
        <v>31</v>
      </c>
      <c r="X342">
        <v>0</v>
      </c>
      <c r="Y342" t="str">
        <f>IF(tblRides[[#This Row],[supply_demand_ratio]]&lt;0.8,"Below 0.8",IF(tblRides[[#This Row],[supply_demand_ratio]]&lt;1,"Between 0.8-1.0",IF(tblRides[[#This Row],[supply_demand_ratio]]&lt;=1.2,"Between 1.0-1.2","Above 1.2")))</f>
        <v>Above 1.2</v>
      </c>
    </row>
    <row r="343" spans="1:25" x14ac:dyDescent="0.3">
      <c r="A343" t="s">
        <v>395</v>
      </c>
      <c r="B343" s="1">
        <v>46026.175000000003</v>
      </c>
      <c r="C343" s="2">
        <v>46026</v>
      </c>
      <c r="D343">
        <v>4</v>
      </c>
      <c r="E343" t="s">
        <v>25</v>
      </c>
      <c r="F343" t="s">
        <v>26</v>
      </c>
      <c r="G343">
        <v>7.8</v>
      </c>
      <c r="H343">
        <v>153.32</v>
      </c>
      <c r="I343">
        <v>164.32</v>
      </c>
      <c r="J343">
        <v>1</v>
      </c>
      <c r="K343">
        <v>7.3</v>
      </c>
      <c r="L343">
        <v>13.6</v>
      </c>
      <c r="M343">
        <v>144</v>
      </c>
      <c r="N343" t="s">
        <v>41</v>
      </c>
      <c r="O343">
        <v>1.3939999999999999</v>
      </c>
      <c r="P343" t="s">
        <v>28</v>
      </c>
      <c r="Q343" t="s">
        <v>29</v>
      </c>
      <c r="R343">
        <v>4.29</v>
      </c>
      <c r="S343">
        <v>13</v>
      </c>
      <c r="T343">
        <v>11</v>
      </c>
      <c r="U343">
        <v>6.3</v>
      </c>
      <c r="V343" t="s">
        <v>374</v>
      </c>
      <c r="W343" t="s">
        <v>45</v>
      </c>
      <c r="X343">
        <v>1</v>
      </c>
      <c r="Y343" t="str">
        <f>IF(tblRides[[#This Row],[supply_demand_ratio]]&lt;0.8,"Below 0.8",IF(tblRides[[#This Row],[supply_demand_ratio]]&lt;1,"Between 0.8-1.0",IF(tblRides[[#This Row],[supply_demand_ratio]]&lt;=1.2,"Between 1.0-1.2","Above 1.2")))</f>
        <v>Above 1.2</v>
      </c>
    </row>
    <row r="344" spans="1:25" x14ac:dyDescent="0.3">
      <c r="A344" t="s">
        <v>396</v>
      </c>
      <c r="B344" s="1">
        <v>46026.224999999999</v>
      </c>
      <c r="C344" s="2">
        <v>46026</v>
      </c>
      <c r="D344">
        <v>5</v>
      </c>
      <c r="E344" t="s">
        <v>36</v>
      </c>
      <c r="F344" t="s">
        <v>26</v>
      </c>
      <c r="G344">
        <v>4.3</v>
      </c>
      <c r="H344">
        <v>97.92</v>
      </c>
      <c r="J344">
        <v>1</v>
      </c>
      <c r="K344">
        <v>5.3</v>
      </c>
      <c r="M344">
        <v>131</v>
      </c>
      <c r="N344" t="s">
        <v>41</v>
      </c>
      <c r="O344">
        <v>2.2000000000000002</v>
      </c>
      <c r="P344" t="s">
        <v>82</v>
      </c>
      <c r="Q344" t="s">
        <v>83</v>
      </c>
      <c r="R344">
        <v>4.42</v>
      </c>
      <c r="S344">
        <v>2</v>
      </c>
      <c r="V344" t="s">
        <v>374</v>
      </c>
      <c r="W344" t="s">
        <v>45</v>
      </c>
      <c r="X344">
        <v>0</v>
      </c>
      <c r="Y344" t="str">
        <f>IF(tblRides[[#This Row],[supply_demand_ratio]]&lt;0.8,"Below 0.8",IF(tblRides[[#This Row],[supply_demand_ratio]]&lt;1,"Between 0.8-1.0",IF(tblRides[[#This Row],[supply_demand_ratio]]&lt;=1.2,"Between 1.0-1.2","Above 1.2")))</f>
        <v>Above 1.2</v>
      </c>
    </row>
    <row r="345" spans="1:25" x14ac:dyDescent="0.3">
      <c r="A345" t="s">
        <v>397</v>
      </c>
      <c r="B345" s="1">
        <v>46026.225694444445</v>
      </c>
      <c r="C345" s="2">
        <v>46026</v>
      </c>
      <c r="D345">
        <v>5</v>
      </c>
      <c r="E345" t="s">
        <v>33</v>
      </c>
      <c r="F345" t="s">
        <v>34</v>
      </c>
      <c r="G345">
        <v>1.8</v>
      </c>
      <c r="H345">
        <v>67.680000000000007</v>
      </c>
      <c r="J345">
        <v>1</v>
      </c>
      <c r="K345">
        <v>3.4</v>
      </c>
      <c r="L345">
        <v>1</v>
      </c>
      <c r="M345">
        <v>109</v>
      </c>
      <c r="N345" t="s">
        <v>41</v>
      </c>
      <c r="O345">
        <v>1.4119999999999999</v>
      </c>
      <c r="P345" t="s">
        <v>58</v>
      </c>
      <c r="Q345" t="s">
        <v>59</v>
      </c>
      <c r="R345">
        <v>4.41</v>
      </c>
      <c r="S345">
        <v>0</v>
      </c>
      <c r="U345">
        <v>-2.4</v>
      </c>
      <c r="V345" t="s">
        <v>374</v>
      </c>
      <c r="W345" t="s">
        <v>31</v>
      </c>
      <c r="X345">
        <v>0</v>
      </c>
      <c r="Y345" t="str">
        <f>IF(tblRides[[#This Row],[supply_demand_ratio]]&lt;0.8,"Below 0.8",IF(tblRides[[#This Row],[supply_demand_ratio]]&lt;1,"Between 0.8-1.0",IF(tblRides[[#This Row],[supply_demand_ratio]]&lt;=1.2,"Between 1.0-1.2","Above 1.2")))</f>
        <v>Above 1.2</v>
      </c>
    </row>
    <row r="346" spans="1:25" x14ac:dyDescent="0.3">
      <c r="A346" t="s">
        <v>398</v>
      </c>
      <c r="B346" s="1">
        <v>46026.230555555558</v>
      </c>
      <c r="C346" s="2">
        <v>46026</v>
      </c>
      <c r="D346">
        <v>5</v>
      </c>
      <c r="E346" t="s">
        <v>25</v>
      </c>
      <c r="F346" t="s">
        <v>26</v>
      </c>
      <c r="G346">
        <v>4</v>
      </c>
      <c r="H346">
        <v>110.12</v>
      </c>
      <c r="I346">
        <v>110.25</v>
      </c>
      <c r="J346">
        <v>1</v>
      </c>
      <c r="K346">
        <v>4.8</v>
      </c>
      <c r="L346">
        <v>5.7</v>
      </c>
      <c r="M346">
        <v>110</v>
      </c>
      <c r="N346" t="s">
        <v>41</v>
      </c>
      <c r="O346">
        <v>1.071</v>
      </c>
      <c r="P346" t="s">
        <v>28</v>
      </c>
      <c r="Q346" t="s">
        <v>29</v>
      </c>
      <c r="R346">
        <v>4.47</v>
      </c>
      <c r="S346">
        <v>1</v>
      </c>
      <c r="T346">
        <v>0.13</v>
      </c>
      <c r="U346">
        <v>0.9</v>
      </c>
      <c r="V346" t="s">
        <v>374</v>
      </c>
      <c r="W346" t="s">
        <v>31</v>
      </c>
      <c r="X346">
        <v>1</v>
      </c>
      <c r="Y346" t="str">
        <f>IF(tblRides[[#This Row],[supply_demand_ratio]]&lt;0.8,"Below 0.8",IF(tblRides[[#This Row],[supply_demand_ratio]]&lt;1,"Between 0.8-1.0",IF(tblRides[[#This Row],[supply_demand_ratio]]&lt;=1.2,"Between 1.0-1.2","Above 1.2")))</f>
        <v>Between 1.0-1.2</v>
      </c>
    </row>
    <row r="347" spans="1:25" x14ac:dyDescent="0.3">
      <c r="A347" t="s">
        <v>399</v>
      </c>
      <c r="B347" s="1">
        <v>46026.241666666669</v>
      </c>
      <c r="C347" s="2">
        <v>46026</v>
      </c>
      <c r="D347">
        <v>5</v>
      </c>
      <c r="E347" t="s">
        <v>25</v>
      </c>
      <c r="F347" t="s">
        <v>26</v>
      </c>
      <c r="G347">
        <v>6.8</v>
      </c>
      <c r="H347">
        <v>156.6</v>
      </c>
      <c r="I347">
        <v>153.94</v>
      </c>
      <c r="J347">
        <v>1</v>
      </c>
      <c r="K347">
        <v>2</v>
      </c>
      <c r="L347">
        <v>1.6</v>
      </c>
      <c r="M347">
        <v>144</v>
      </c>
      <c r="N347" t="s">
        <v>27</v>
      </c>
      <c r="O347">
        <v>1.373</v>
      </c>
      <c r="P347" t="s">
        <v>28</v>
      </c>
      <c r="Q347" t="s">
        <v>29</v>
      </c>
      <c r="R347">
        <v>4.6100000000000003</v>
      </c>
      <c r="S347">
        <v>28</v>
      </c>
      <c r="T347">
        <v>-2.66</v>
      </c>
      <c r="U347">
        <v>-0.4</v>
      </c>
      <c r="V347" t="s">
        <v>374</v>
      </c>
      <c r="W347" t="s">
        <v>31</v>
      </c>
      <c r="X347">
        <v>1</v>
      </c>
      <c r="Y347" t="str">
        <f>IF(tblRides[[#This Row],[supply_demand_ratio]]&lt;0.8,"Below 0.8",IF(tblRides[[#This Row],[supply_demand_ratio]]&lt;1,"Between 0.8-1.0",IF(tblRides[[#This Row],[supply_demand_ratio]]&lt;=1.2,"Between 1.0-1.2","Above 1.2")))</f>
        <v>Above 1.2</v>
      </c>
    </row>
    <row r="348" spans="1:25" x14ac:dyDescent="0.3">
      <c r="A348" t="s">
        <v>400</v>
      </c>
      <c r="B348" s="1">
        <v>46026.245138888888</v>
      </c>
      <c r="C348" s="2">
        <v>46026</v>
      </c>
      <c r="D348">
        <v>5</v>
      </c>
      <c r="E348" t="s">
        <v>36</v>
      </c>
      <c r="F348" t="s">
        <v>26</v>
      </c>
      <c r="G348">
        <v>7.5</v>
      </c>
      <c r="H348">
        <v>163.11000000000001</v>
      </c>
      <c r="I348">
        <v>161.41</v>
      </c>
      <c r="J348">
        <v>1</v>
      </c>
      <c r="K348">
        <v>2.8</v>
      </c>
      <c r="L348">
        <v>3</v>
      </c>
      <c r="M348">
        <v>118</v>
      </c>
      <c r="N348" t="s">
        <v>41</v>
      </c>
      <c r="O348">
        <v>1.33</v>
      </c>
      <c r="P348" t="s">
        <v>28</v>
      </c>
      <c r="Q348" t="s">
        <v>29</v>
      </c>
      <c r="R348">
        <v>4.6100000000000003</v>
      </c>
      <c r="S348">
        <v>5</v>
      </c>
      <c r="T348">
        <v>-1.7</v>
      </c>
      <c r="U348">
        <v>0.2</v>
      </c>
      <c r="V348" t="s">
        <v>374</v>
      </c>
      <c r="W348" t="s">
        <v>31</v>
      </c>
      <c r="X348">
        <v>1</v>
      </c>
      <c r="Y348" t="str">
        <f>IF(tblRides[[#This Row],[supply_demand_ratio]]&lt;0.8,"Below 0.8",IF(tblRides[[#This Row],[supply_demand_ratio]]&lt;1,"Between 0.8-1.0",IF(tblRides[[#This Row],[supply_demand_ratio]]&lt;=1.2,"Between 1.0-1.2","Above 1.2")))</f>
        <v>Above 1.2</v>
      </c>
    </row>
    <row r="349" spans="1:25" x14ac:dyDescent="0.3">
      <c r="A349" t="s">
        <v>401</v>
      </c>
      <c r="B349" s="1">
        <v>46026.25277777778</v>
      </c>
      <c r="C349" s="2">
        <v>46026</v>
      </c>
      <c r="D349">
        <v>6</v>
      </c>
      <c r="E349" t="s">
        <v>36</v>
      </c>
      <c r="F349" t="s">
        <v>26</v>
      </c>
      <c r="G349">
        <v>9.5</v>
      </c>
      <c r="H349">
        <v>172.44</v>
      </c>
      <c r="I349">
        <v>178.81</v>
      </c>
      <c r="J349">
        <v>1</v>
      </c>
      <c r="K349">
        <v>3.7</v>
      </c>
      <c r="L349">
        <v>2</v>
      </c>
      <c r="M349">
        <v>131</v>
      </c>
      <c r="N349" t="s">
        <v>41</v>
      </c>
      <c r="O349">
        <v>1.431</v>
      </c>
      <c r="P349" t="s">
        <v>28</v>
      </c>
      <c r="Q349" t="s">
        <v>29</v>
      </c>
      <c r="R349">
        <v>4.63</v>
      </c>
      <c r="S349">
        <v>34</v>
      </c>
      <c r="T349">
        <v>6.37</v>
      </c>
      <c r="U349">
        <v>-1.7</v>
      </c>
      <c r="V349" t="s">
        <v>374</v>
      </c>
      <c r="W349" t="s">
        <v>31</v>
      </c>
      <c r="X349">
        <v>1</v>
      </c>
      <c r="Y349" t="str">
        <f>IF(tblRides[[#This Row],[supply_demand_ratio]]&lt;0.8,"Below 0.8",IF(tblRides[[#This Row],[supply_demand_ratio]]&lt;1,"Between 0.8-1.0",IF(tblRides[[#This Row],[supply_demand_ratio]]&lt;=1.2,"Between 1.0-1.2","Above 1.2")))</f>
        <v>Above 1.2</v>
      </c>
    </row>
    <row r="350" spans="1:25" x14ac:dyDescent="0.3">
      <c r="A350" t="s">
        <v>402</v>
      </c>
      <c r="B350" s="1">
        <v>46026.254166666666</v>
      </c>
      <c r="C350" s="2">
        <v>46026</v>
      </c>
      <c r="D350">
        <v>6</v>
      </c>
      <c r="E350" t="s">
        <v>33</v>
      </c>
      <c r="F350" t="s">
        <v>26</v>
      </c>
      <c r="G350">
        <v>13.5</v>
      </c>
      <c r="H350">
        <v>286.37</v>
      </c>
      <c r="I350">
        <v>293.89</v>
      </c>
      <c r="J350">
        <v>1.1000000000000001</v>
      </c>
      <c r="K350">
        <v>3.2</v>
      </c>
      <c r="L350">
        <v>5.2</v>
      </c>
      <c r="M350">
        <v>94</v>
      </c>
      <c r="N350" t="s">
        <v>27</v>
      </c>
      <c r="O350">
        <v>0.875</v>
      </c>
      <c r="P350" t="s">
        <v>28</v>
      </c>
      <c r="Q350" t="s">
        <v>29</v>
      </c>
      <c r="R350">
        <v>4.4800000000000004</v>
      </c>
      <c r="S350">
        <v>3</v>
      </c>
      <c r="T350">
        <v>7.52</v>
      </c>
      <c r="U350">
        <v>2</v>
      </c>
      <c r="V350" t="s">
        <v>374</v>
      </c>
      <c r="W350" t="s">
        <v>31</v>
      </c>
      <c r="X350">
        <v>1</v>
      </c>
      <c r="Y350" t="str">
        <f>IF(tblRides[[#This Row],[supply_demand_ratio]]&lt;0.8,"Below 0.8",IF(tblRides[[#This Row],[supply_demand_ratio]]&lt;1,"Between 0.8-1.0",IF(tblRides[[#This Row],[supply_demand_ratio]]&lt;=1.2,"Between 1.0-1.2","Above 1.2")))</f>
        <v>Between 0.8-1.0</v>
      </c>
    </row>
    <row r="351" spans="1:25" x14ac:dyDescent="0.3">
      <c r="A351" t="s">
        <v>403</v>
      </c>
      <c r="B351" s="1">
        <v>46026.259722222225</v>
      </c>
      <c r="C351" s="2">
        <v>46026</v>
      </c>
      <c r="D351">
        <v>6</v>
      </c>
      <c r="E351" t="s">
        <v>25</v>
      </c>
      <c r="F351" t="s">
        <v>26</v>
      </c>
      <c r="G351">
        <v>9.1999999999999993</v>
      </c>
      <c r="H351">
        <v>237.97</v>
      </c>
      <c r="I351">
        <v>240.13</v>
      </c>
      <c r="J351">
        <v>1.2</v>
      </c>
      <c r="K351">
        <v>6.8</v>
      </c>
      <c r="L351">
        <v>4</v>
      </c>
      <c r="M351">
        <v>128</v>
      </c>
      <c r="N351" t="s">
        <v>27</v>
      </c>
      <c r="O351">
        <v>0.90400000000000003</v>
      </c>
      <c r="P351" t="s">
        <v>28</v>
      </c>
      <c r="Q351" t="s">
        <v>29</v>
      </c>
      <c r="R351">
        <v>4.72</v>
      </c>
      <c r="S351">
        <v>51</v>
      </c>
      <c r="T351">
        <v>2.16</v>
      </c>
      <c r="U351">
        <v>-2.8</v>
      </c>
      <c r="V351" t="s">
        <v>374</v>
      </c>
      <c r="W351" t="s">
        <v>45</v>
      </c>
      <c r="X351">
        <v>1</v>
      </c>
      <c r="Y351" t="str">
        <f>IF(tblRides[[#This Row],[supply_demand_ratio]]&lt;0.8,"Below 0.8",IF(tblRides[[#This Row],[supply_demand_ratio]]&lt;1,"Between 0.8-1.0",IF(tblRides[[#This Row],[supply_demand_ratio]]&lt;=1.2,"Between 1.0-1.2","Above 1.2")))</f>
        <v>Between 0.8-1.0</v>
      </c>
    </row>
    <row r="352" spans="1:25" x14ac:dyDescent="0.3">
      <c r="A352" t="s">
        <v>404</v>
      </c>
      <c r="B352" s="1">
        <v>46026.259722222225</v>
      </c>
      <c r="C352" s="2">
        <v>46026</v>
      </c>
      <c r="D352">
        <v>6</v>
      </c>
      <c r="E352" t="s">
        <v>62</v>
      </c>
      <c r="F352" t="s">
        <v>34</v>
      </c>
      <c r="G352">
        <v>5.6</v>
      </c>
      <c r="H352">
        <v>142.41</v>
      </c>
      <c r="J352">
        <v>1.1000000000000001</v>
      </c>
      <c r="K352">
        <v>2</v>
      </c>
      <c r="L352">
        <v>4.3</v>
      </c>
      <c r="M352">
        <v>62</v>
      </c>
      <c r="N352" t="s">
        <v>41</v>
      </c>
      <c r="O352">
        <v>1.617</v>
      </c>
      <c r="P352" t="s">
        <v>37</v>
      </c>
      <c r="Q352" t="s">
        <v>38</v>
      </c>
      <c r="R352">
        <v>4.88</v>
      </c>
      <c r="S352">
        <v>0</v>
      </c>
      <c r="U352">
        <v>2.2999999999999998</v>
      </c>
      <c r="V352" t="s">
        <v>374</v>
      </c>
      <c r="W352" t="s">
        <v>31</v>
      </c>
      <c r="X352">
        <v>0</v>
      </c>
      <c r="Y352" t="str">
        <f>IF(tblRides[[#This Row],[supply_demand_ratio]]&lt;0.8,"Below 0.8",IF(tblRides[[#This Row],[supply_demand_ratio]]&lt;1,"Between 0.8-1.0",IF(tblRides[[#This Row],[supply_demand_ratio]]&lt;=1.2,"Between 1.0-1.2","Above 1.2")))</f>
        <v>Above 1.2</v>
      </c>
    </row>
    <row r="353" spans="1:25" x14ac:dyDescent="0.3">
      <c r="A353" t="s">
        <v>405</v>
      </c>
      <c r="B353" s="1">
        <v>46026.26666666667</v>
      </c>
      <c r="C353" s="2">
        <v>46026</v>
      </c>
      <c r="D353">
        <v>6</v>
      </c>
      <c r="E353" t="s">
        <v>36</v>
      </c>
      <c r="F353" t="s">
        <v>26</v>
      </c>
      <c r="G353">
        <v>3.4</v>
      </c>
      <c r="H353">
        <v>91.9</v>
      </c>
      <c r="I353">
        <v>90.84</v>
      </c>
      <c r="J353">
        <v>1</v>
      </c>
      <c r="K353">
        <v>6.9</v>
      </c>
      <c r="L353">
        <v>11.2</v>
      </c>
      <c r="M353">
        <v>109</v>
      </c>
      <c r="N353" t="s">
        <v>27</v>
      </c>
      <c r="O353">
        <v>1.089</v>
      </c>
      <c r="P353" t="s">
        <v>28</v>
      </c>
      <c r="Q353" t="s">
        <v>29</v>
      </c>
      <c r="R353">
        <v>4.62</v>
      </c>
      <c r="S353">
        <v>1</v>
      </c>
      <c r="T353">
        <v>-1.06</v>
      </c>
      <c r="U353">
        <v>4.3</v>
      </c>
      <c r="V353" t="s">
        <v>374</v>
      </c>
      <c r="W353" t="s">
        <v>45</v>
      </c>
      <c r="X353">
        <v>1</v>
      </c>
      <c r="Y353" t="str">
        <f>IF(tblRides[[#This Row],[supply_demand_ratio]]&lt;0.8,"Below 0.8",IF(tblRides[[#This Row],[supply_demand_ratio]]&lt;1,"Between 0.8-1.0",IF(tblRides[[#This Row],[supply_demand_ratio]]&lt;=1.2,"Between 1.0-1.2","Above 1.2")))</f>
        <v>Between 1.0-1.2</v>
      </c>
    </row>
    <row r="354" spans="1:25" x14ac:dyDescent="0.3">
      <c r="A354" t="s">
        <v>406</v>
      </c>
      <c r="B354" s="1">
        <v>46026.267361111109</v>
      </c>
      <c r="C354" s="2">
        <v>46026</v>
      </c>
      <c r="D354">
        <v>6</v>
      </c>
      <c r="E354" t="s">
        <v>33</v>
      </c>
      <c r="F354" t="s">
        <v>26</v>
      </c>
      <c r="G354">
        <v>2.6</v>
      </c>
      <c r="H354">
        <v>79.86</v>
      </c>
      <c r="I354">
        <v>81.569999999999993</v>
      </c>
      <c r="J354">
        <v>1</v>
      </c>
      <c r="K354">
        <v>5.7</v>
      </c>
      <c r="L354">
        <v>5</v>
      </c>
      <c r="M354">
        <v>85</v>
      </c>
      <c r="N354" t="s">
        <v>27</v>
      </c>
      <c r="O354">
        <v>0.96899999999999997</v>
      </c>
      <c r="P354" t="s">
        <v>28</v>
      </c>
      <c r="Q354" t="s">
        <v>29</v>
      </c>
      <c r="R354">
        <v>4.66</v>
      </c>
      <c r="S354">
        <v>8</v>
      </c>
      <c r="T354">
        <v>1.71</v>
      </c>
      <c r="U354">
        <v>-0.7</v>
      </c>
      <c r="V354" t="s">
        <v>374</v>
      </c>
      <c r="W354" t="s">
        <v>45</v>
      </c>
      <c r="X354">
        <v>1</v>
      </c>
      <c r="Y354" t="str">
        <f>IF(tblRides[[#This Row],[supply_demand_ratio]]&lt;0.8,"Below 0.8",IF(tblRides[[#This Row],[supply_demand_ratio]]&lt;1,"Between 0.8-1.0",IF(tblRides[[#This Row],[supply_demand_ratio]]&lt;=1.2,"Between 1.0-1.2","Above 1.2")))</f>
        <v>Between 0.8-1.0</v>
      </c>
    </row>
    <row r="355" spans="1:25" x14ac:dyDescent="0.3">
      <c r="A355" t="s">
        <v>407</v>
      </c>
      <c r="B355" s="1">
        <v>46026.27847222222</v>
      </c>
      <c r="C355" s="2">
        <v>46026</v>
      </c>
      <c r="D355">
        <v>6</v>
      </c>
      <c r="E355" t="s">
        <v>33</v>
      </c>
      <c r="F355" t="s">
        <v>26</v>
      </c>
      <c r="G355">
        <v>10.1</v>
      </c>
      <c r="H355">
        <v>208.86</v>
      </c>
      <c r="I355">
        <v>221.45</v>
      </c>
      <c r="J355">
        <v>1</v>
      </c>
      <c r="K355">
        <v>3</v>
      </c>
      <c r="L355">
        <v>7.2</v>
      </c>
      <c r="M355">
        <v>78</v>
      </c>
      <c r="N355" t="s">
        <v>41</v>
      </c>
      <c r="O355">
        <v>1.0149999999999999</v>
      </c>
      <c r="P355" t="s">
        <v>28</v>
      </c>
      <c r="Q355" t="s">
        <v>29</v>
      </c>
      <c r="R355">
        <v>4.91</v>
      </c>
      <c r="S355">
        <v>25</v>
      </c>
      <c r="T355">
        <v>12.59</v>
      </c>
      <c r="U355">
        <v>4.2</v>
      </c>
      <c r="V355" t="s">
        <v>374</v>
      </c>
      <c r="W355" t="s">
        <v>31</v>
      </c>
      <c r="X355">
        <v>1</v>
      </c>
      <c r="Y355" t="str">
        <f>IF(tblRides[[#This Row],[supply_demand_ratio]]&lt;0.8,"Below 0.8",IF(tblRides[[#This Row],[supply_demand_ratio]]&lt;1,"Between 0.8-1.0",IF(tblRides[[#This Row],[supply_demand_ratio]]&lt;=1.2,"Between 1.0-1.2","Above 1.2")))</f>
        <v>Between 1.0-1.2</v>
      </c>
    </row>
    <row r="356" spans="1:25" x14ac:dyDescent="0.3">
      <c r="A356" t="s">
        <v>408</v>
      </c>
      <c r="B356" s="1">
        <v>46026.27847222222</v>
      </c>
      <c r="C356" s="2">
        <v>46026</v>
      </c>
      <c r="D356">
        <v>6</v>
      </c>
      <c r="E356" t="s">
        <v>62</v>
      </c>
      <c r="F356" t="s">
        <v>34</v>
      </c>
      <c r="G356">
        <v>5.3</v>
      </c>
      <c r="H356">
        <v>116.12</v>
      </c>
      <c r="I356">
        <v>120.58</v>
      </c>
      <c r="J356">
        <v>1</v>
      </c>
      <c r="K356">
        <v>3.3</v>
      </c>
      <c r="L356">
        <v>4.5</v>
      </c>
      <c r="M356">
        <v>69</v>
      </c>
      <c r="N356" t="s">
        <v>41</v>
      </c>
      <c r="O356">
        <v>1.758</v>
      </c>
      <c r="P356" t="s">
        <v>28</v>
      </c>
      <c r="Q356" t="s">
        <v>29</v>
      </c>
      <c r="R356">
        <v>4.88</v>
      </c>
      <c r="S356">
        <v>0</v>
      </c>
      <c r="T356">
        <v>4.46</v>
      </c>
      <c r="U356">
        <v>1.2</v>
      </c>
      <c r="V356" t="s">
        <v>374</v>
      </c>
      <c r="W356" t="s">
        <v>31</v>
      </c>
      <c r="X356">
        <v>1</v>
      </c>
      <c r="Y356" t="str">
        <f>IF(tblRides[[#This Row],[supply_demand_ratio]]&lt;0.8,"Below 0.8",IF(tblRides[[#This Row],[supply_demand_ratio]]&lt;1,"Between 0.8-1.0",IF(tblRides[[#This Row],[supply_demand_ratio]]&lt;=1.2,"Between 1.0-1.2","Above 1.2")))</f>
        <v>Above 1.2</v>
      </c>
    </row>
    <row r="357" spans="1:25" x14ac:dyDescent="0.3">
      <c r="A357" t="s">
        <v>409</v>
      </c>
      <c r="B357" s="1">
        <v>46026.288888888892</v>
      </c>
      <c r="C357" s="2">
        <v>46026</v>
      </c>
      <c r="D357">
        <v>6</v>
      </c>
      <c r="E357" t="s">
        <v>62</v>
      </c>
      <c r="F357" t="s">
        <v>26</v>
      </c>
      <c r="G357">
        <v>2.2000000000000002</v>
      </c>
      <c r="H357">
        <v>66.2</v>
      </c>
      <c r="I357">
        <v>62.95</v>
      </c>
      <c r="J357">
        <v>1</v>
      </c>
      <c r="K357">
        <v>4.4000000000000004</v>
      </c>
      <c r="L357">
        <v>8</v>
      </c>
      <c r="M357">
        <v>53</v>
      </c>
      <c r="N357" t="s">
        <v>41</v>
      </c>
      <c r="O357">
        <v>1.4219999999999999</v>
      </c>
      <c r="P357" t="s">
        <v>28</v>
      </c>
      <c r="Q357" t="s">
        <v>29</v>
      </c>
      <c r="R357">
        <v>4.62</v>
      </c>
      <c r="S357">
        <v>24</v>
      </c>
      <c r="T357">
        <v>-3.25</v>
      </c>
      <c r="U357">
        <v>3.6</v>
      </c>
      <c r="V357" t="s">
        <v>374</v>
      </c>
      <c r="W357" t="s">
        <v>31</v>
      </c>
      <c r="X357">
        <v>1</v>
      </c>
      <c r="Y357" t="str">
        <f>IF(tblRides[[#This Row],[supply_demand_ratio]]&lt;0.8,"Below 0.8",IF(tblRides[[#This Row],[supply_demand_ratio]]&lt;1,"Between 0.8-1.0",IF(tblRides[[#This Row],[supply_demand_ratio]]&lt;=1.2,"Between 1.0-1.2","Above 1.2")))</f>
        <v>Above 1.2</v>
      </c>
    </row>
    <row r="358" spans="1:25" x14ac:dyDescent="0.3">
      <c r="A358" t="s">
        <v>410</v>
      </c>
      <c r="B358" s="1">
        <v>46026.320138888892</v>
      </c>
      <c r="C358" s="2">
        <v>46026</v>
      </c>
      <c r="D358">
        <v>7</v>
      </c>
      <c r="E358" t="s">
        <v>33</v>
      </c>
      <c r="F358" t="s">
        <v>34</v>
      </c>
      <c r="G358">
        <v>7.5</v>
      </c>
      <c r="H358">
        <v>150.68</v>
      </c>
      <c r="I358">
        <v>155.65</v>
      </c>
      <c r="J358">
        <v>1</v>
      </c>
      <c r="K358">
        <v>6.8</v>
      </c>
      <c r="L358">
        <v>8.5</v>
      </c>
      <c r="M358">
        <v>80</v>
      </c>
      <c r="N358" t="s">
        <v>27</v>
      </c>
      <c r="O358">
        <v>0.96899999999999997</v>
      </c>
      <c r="P358" t="s">
        <v>28</v>
      </c>
      <c r="Q358" t="s">
        <v>29</v>
      </c>
      <c r="R358">
        <v>4.96</v>
      </c>
      <c r="S358">
        <v>0</v>
      </c>
      <c r="T358">
        <v>4.97</v>
      </c>
      <c r="U358">
        <v>1.7</v>
      </c>
      <c r="V358" t="s">
        <v>374</v>
      </c>
      <c r="W358" t="s">
        <v>45</v>
      </c>
      <c r="X358">
        <v>1</v>
      </c>
      <c r="Y358" t="str">
        <f>IF(tblRides[[#This Row],[supply_demand_ratio]]&lt;0.8,"Below 0.8",IF(tblRides[[#This Row],[supply_demand_ratio]]&lt;1,"Between 0.8-1.0",IF(tblRides[[#This Row],[supply_demand_ratio]]&lt;=1.2,"Between 1.0-1.2","Above 1.2")))</f>
        <v>Between 0.8-1.0</v>
      </c>
    </row>
    <row r="359" spans="1:25" x14ac:dyDescent="0.3">
      <c r="A359" t="s">
        <v>411</v>
      </c>
      <c r="B359" s="1">
        <v>46026.323611111111</v>
      </c>
      <c r="C359" s="2">
        <v>46026</v>
      </c>
      <c r="D359">
        <v>7</v>
      </c>
      <c r="E359" t="s">
        <v>43</v>
      </c>
      <c r="F359" t="s">
        <v>26</v>
      </c>
      <c r="G359">
        <v>7.2</v>
      </c>
      <c r="H359">
        <v>174.43</v>
      </c>
      <c r="I359">
        <v>171.29</v>
      </c>
      <c r="J359">
        <v>1.1000000000000001</v>
      </c>
      <c r="K359">
        <v>4.5999999999999996</v>
      </c>
      <c r="L359">
        <v>2.6</v>
      </c>
      <c r="M359">
        <v>70</v>
      </c>
      <c r="N359" t="s">
        <v>41</v>
      </c>
      <c r="O359">
        <v>1.355</v>
      </c>
      <c r="P359" t="s">
        <v>28</v>
      </c>
      <c r="Q359" t="s">
        <v>29</v>
      </c>
      <c r="R359">
        <v>4.66</v>
      </c>
      <c r="S359">
        <v>3</v>
      </c>
      <c r="T359">
        <v>-3.14</v>
      </c>
      <c r="U359">
        <v>-2</v>
      </c>
      <c r="V359" t="s">
        <v>374</v>
      </c>
      <c r="W359" t="s">
        <v>31</v>
      </c>
      <c r="X359">
        <v>1</v>
      </c>
      <c r="Y359" t="str">
        <f>IF(tblRides[[#This Row],[supply_demand_ratio]]&lt;0.8,"Below 0.8",IF(tblRides[[#This Row],[supply_demand_ratio]]&lt;1,"Between 0.8-1.0",IF(tblRides[[#This Row],[supply_demand_ratio]]&lt;=1.2,"Between 1.0-1.2","Above 1.2")))</f>
        <v>Above 1.2</v>
      </c>
    </row>
    <row r="360" spans="1:25" x14ac:dyDescent="0.3">
      <c r="A360" t="s">
        <v>412</v>
      </c>
      <c r="B360" s="1">
        <v>46026.32708333333</v>
      </c>
      <c r="C360" s="2">
        <v>46026</v>
      </c>
      <c r="D360">
        <v>7</v>
      </c>
      <c r="E360" t="s">
        <v>43</v>
      </c>
      <c r="F360" t="s">
        <v>26</v>
      </c>
      <c r="G360">
        <v>21</v>
      </c>
      <c r="H360">
        <v>302.48</v>
      </c>
      <c r="I360">
        <v>301.12</v>
      </c>
      <c r="J360">
        <v>1</v>
      </c>
      <c r="K360">
        <v>6.8</v>
      </c>
      <c r="L360">
        <v>7.5</v>
      </c>
      <c r="M360">
        <v>58</v>
      </c>
      <c r="N360" t="s">
        <v>41</v>
      </c>
      <c r="O360">
        <v>1.456</v>
      </c>
      <c r="P360" t="s">
        <v>28</v>
      </c>
      <c r="Q360" t="s">
        <v>29</v>
      </c>
      <c r="R360">
        <v>4.84</v>
      </c>
      <c r="S360">
        <v>16</v>
      </c>
      <c r="T360">
        <v>-1.36</v>
      </c>
      <c r="U360">
        <v>0.7</v>
      </c>
      <c r="V360" t="s">
        <v>374</v>
      </c>
      <c r="W360" t="s">
        <v>45</v>
      </c>
      <c r="X360">
        <v>1</v>
      </c>
      <c r="Y360" t="str">
        <f>IF(tblRides[[#This Row],[supply_demand_ratio]]&lt;0.8,"Below 0.8",IF(tblRides[[#This Row],[supply_demand_ratio]]&lt;1,"Between 0.8-1.0",IF(tblRides[[#This Row],[supply_demand_ratio]]&lt;=1.2,"Between 1.0-1.2","Above 1.2")))</f>
        <v>Above 1.2</v>
      </c>
    </row>
    <row r="361" spans="1:25" x14ac:dyDescent="0.3">
      <c r="A361" t="s">
        <v>413</v>
      </c>
      <c r="B361" s="1">
        <v>46026.337500000001</v>
      </c>
      <c r="C361" s="2">
        <v>46026</v>
      </c>
      <c r="D361">
        <v>8</v>
      </c>
      <c r="E361" t="s">
        <v>36</v>
      </c>
      <c r="F361" t="s">
        <v>26</v>
      </c>
      <c r="G361">
        <v>0.7</v>
      </c>
      <c r="H361">
        <v>59.04</v>
      </c>
      <c r="I361">
        <v>61.06</v>
      </c>
      <c r="J361">
        <v>1.2</v>
      </c>
      <c r="K361">
        <v>6.7</v>
      </c>
      <c r="L361">
        <v>6.3</v>
      </c>
      <c r="M361">
        <v>88</v>
      </c>
      <c r="N361" t="s">
        <v>27</v>
      </c>
      <c r="O361">
        <v>0.74299999999999999</v>
      </c>
      <c r="P361" t="s">
        <v>28</v>
      </c>
      <c r="Q361" t="s">
        <v>29</v>
      </c>
      <c r="R361">
        <v>4.4800000000000004</v>
      </c>
      <c r="S361">
        <v>8</v>
      </c>
      <c r="T361">
        <v>2.02</v>
      </c>
      <c r="U361">
        <v>-0.4</v>
      </c>
      <c r="V361" t="s">
        <v>374</v>
      </c>
      <c r="W361" t="s">
        <v>45</v>
      </c>
      <c r="X361">
        <v>1</v>
      </c>
      <c r="Y361" t="str">
        <f>IF(tblRides[[#This Row],[supply_demand_ratio]]&lt;0.8,"Below 0.8",IF(tblRides[[#This Row],[supply_demand_ratio]]&lt;1,"Between 0.8-1.0",IF(tblRides[[#This Row],[supply_demand_ratio]]&lt;=1.2,"Between 1.0-1.2","Above 1.2")))</f>
        <v>Below 0.8</v>
      </c>
    </row>
    <row r="362" spans="1:25" x14ac:dyDescent="0.3">
      <c r="A362" t="s">
        <v>414</v>
      </c>
      <c r="B362" s="1">
        <v>46026.342361111114</v>
      </c>
      <c r="C362" s="2">
        <v>46026</v>
      </c>
      <c r="D362">
        <v>8</v>
      </c>
      <c r="E362" t="s">
        <v>33</v>
      </c>
      <c r="F362" t="s">
        <v>26</v>
      </c>
      <c r="G362">
        <v>1.4</v>
      </c>
      <c r="H362">
        <v>63.51</v>
      </c>
      <c r="I362">
        <v>63.72</v>
      </c>
      <c r="J362">
        <v>1</v>
      </c>
      <c r="K362">
        <v>7.5</v>
      </c>
      <c r="L362">
        <v>10.8</v>
      </c>
      <c r="M362">
        <v>63</v>
      </c>
      <c r="N362" t="s">
        <v>41</v>
      </c>
      <c r="O362">
        <v>0.80900000000000005</v>
      </c>
      <c r="P362" t="s">
        <v>28</v>
      </c>
      <c r="Q362" t="s">
        <v>29</v>
      </c>
      <c r="R362">
        <v>4.5599999999999996</v>
      </c>
      <c r="S362">
        <v>4</v>
      </c>
      <c r="T362">
        <v>0.21</v>
      </c>
      <c r="U362">
        <v>3.3</v>
      </c>
      <c r="V362" t="s">
        <v>374</v>
      </c>
      <c r="W362" t="s">
        <v>45</v>
      </c>
      <c r="X362">
        <v>1</v>
      </c>
      <c r="Y362" t="str">
        <f>IF(tblRides[[#This Row],[supply_demand_ratio]]&lt;0.8,"Below 0.8",IF(tblRides[[#This Row],[supply_demand_ratio]]&lt;1,"Between 0.8-1.0",IF(tblRides[[#This Row],[supply_demand_ratio]]&lt;=1.2,"Between 1.0-1.2","Above 1.2")))</f>
        <v>Between 0.8-1.0</v>
      </c>
    </row>
    <row r="363" spans="1:25" x14ac:dyDescent="0.3">
      <c r="A363" t="s">
        <v>415</v>
      </c>
      <c r="B363" s="1">
        <v>46026.34375</v>
      </c>
      <c r="C363" s="2">
        <v>46026</v>
      </c>
      <c r="D363">
        <v>8</v>
      </c>
      <c r="E363" t="s">
        <v>25</v>
      </c>
      <c r="F363" t="s">
        <v>26</v>
      </c>
      <c r="G363">
        <v>0.8</v>
      </c>
      <c r="H363">
        <v>54.17</v>
      </c>
      <c r="I363">
        <v>55.89</v>
      </c>
      <c r="J363">
        <v>1</v>
      </c>
      <c r="K363">
        <v>8.6999999999999993</v>
      </c>
      <c r="L363">
        <v>8.8000000000000007</v>
      </c>
      <c r="M363">
        <v>119</v>
      </c>
      <c r="N363" t="s">
        <v>27</v>
      </c>
      <c r="O363">
        <v>0.94399999999999995</v>
      </c>
      <c r="P363" t="s">
        <v>28</v>
      </c>
      <c r="Q363" t="s">
        <v>29</v>
      </c>
      <c r="R363">
        <v>4.47</v>
      </c>
      <c r="S363">
        <v>9</v>
      </c>
      <c r="T363">
        <v>1.72</v>
      </c>
      <c r="U363">
        <v>0.1</v>
      </c>
      <c r="V363" t="s">
        <v>374</v>
      </c>
      <c r="W363" t="s">
        <v>45</v>
      </c>
      <c r="X363">
        <v>1</v>
      </c>
      <c r="Y363" t="str">
        <f>IF(tblRides[[#This Row],[supply_demand_ratio]]&lt;0.8,"Below 0.8",IF(tblRides[[#This Row],[supply_demand_ratio]]&lt;1,"Between 0.8-1.0",IF(tblRides[[#This Row],[supply_demand_ratio]]&lt;=1.2,"Between 1.0-1.2","Above 1.2")))</f>
        <v>Between 0.8-1.0</v>
      </c>
    </row>
    <row r="364" spans="1:25" x14ac:dyDescent="0.3">
      <c r="A364" t="s">
        <v>416</v>
      </c>
      <c r="B364" s="1">
        <v>46026.344444444447</v>
      </c>
      <c r="C364" s="2">
        <v>46026</v>
      </c>
      <c r="D364">
        <v>8</v>
      </c>
      <c r="E364" t="s">
        <v>25</v>
      </c>
      <c r="F364" t="s">
        <v>26</v>
      </c>
      <c r="G364">
        <v>2.7</v>
      </c>
      <c r="H364">
        <v>89.18</v>
      </c>
      <c r="I364">
        <v>88.43</v>
      </c>
      <c r="J364">
        <v>1.1000000000000001</v>
      </c>
      <c r="K364">
        <v>5.6</v>
      </c>
      <c r="L364">
        <v>9.6</v>
      </c>
      <c r="M364">
        <v>103</v>
      </c>
      <c r="N364" t="s">
        <v>41</v>
      </c>
      <c r="O364">
        <v>1.038</v>
      </c>
      <c r="P364" t="s">
        <v>28</v>
      </c>
      <c r="Q364" t="s">
        <v>29</v>
      </c>
      <c r="R364">
        <v>4.71</v>
      </c>
      <c r="S364">
        <v>7</v>
      </c>
      <c r="T364">
        <v>-0.75</v>
      </c>
      <c r="U364">
        <v>4</v>
      </c>
      <c r="V364" t="s">
        <v>374</v>
      </c>
      <c r="W364" t="s">
        <v>45</v>
      </c>
      <c r="X364">
        <v>1</v>
      </c>
      <c r="Y364" t="str">
        <f>IF(tblRides[[#This Row],[supply_demand_ratio]]&lt;0.8,"Below 0.8",IF(tblRides[[#This Row],[supply_demand_ratio]]&lt;1,"Between 0.8-1.0",IF(tblRides[[#This Row],[supply_demand_ratio]]&lt;=1.2,"Between 1.0-1.2","Above 1.2")))</f>
        <v>Between 1.0-1.2</v>
      </c>
    </row>
    <row r="365" spans="1:25" x14ac:dyDescent="0.3">
      <c r="A365" t="s">
        <v>417</v>
      </c>
      <c r="B365" s="1">
        <v>46026.345833333333</v>
      </c>
      <c r="C365" s="2">
        <v>46026</v>
      </c>
      <c r="D365">
        <v>8</v>
      </c>
      <c r="E365" t="s">
        <v>62</v>
      </c>
      <c r="F365" t="s">
        <v>26</v>
      </c>
      <c r="G365">
        <v>5.2</v>
      </c>
      <c r="H365">
        <v>119.54</v>
      </c>
      <c r="I365">
        <v>112.63</v>
      </c>
      <c r="J365">
        <v>1</v>
      </c>
      <c r="K365">
        <v>2.9</v>
      </c>
      <c r="L365">
        <v>5.3</v>
      </c>
      <c r="M365">
        <v>59</v>
      </c>
      <c r="N365" t="s">
        <v>41</v>
      </c>
      <c r="O365">
        <v>1.351</v>
      </c>
      <c r="P365" t="s">
        <v>28</v>
      </c>
      <c r="Q365" t="s">
        <v>29</v>
      </c>
      <c r="R365">
        <v>4.62</v>
      </c>
      <c r="S365">
        <v>30</v>
      </c>
      <c r="T365">
        <v>-6.91</v>
      </c>
      <c r="U365">
        <v>2.4</v>
      </c>
      <c r="V365" t="s">
        <v>374</v>
      </c>
      <c r="W365" t="s">
        <v>31</v>
      </c>
      <c r="X365">
        <v>1</v>
      </c>
      <c r="Y365" t="str">
        <f>IF(tblRides[[#This Row],[supply_demand_ratio]]&lt;0.8,"Below 0.8",IF(tblRides[[#This Row],[supply_demand_ratio]]&lt;1,"Between 0.8-1.0",IF(tblRides[[#This Row],[supply_demand_ratio]]&lt;=1.2,"Between 1.0-1.2","Above 1.2")))</f>
        <v>Above 1.2</v>
      </c>
    </row>
    <row r="366" spans="1:25" x14ac:dyDescent="0.3">
      <c r="A366" t="s">
        <v>418</v>
      </c>
      <c r="B366" s="1">
        <v>46026.352083333331</v>
      </c>
      <c r="C366" s="2">
        <v>46026</v>
      </c>
      <c r="D366">
        <v>8</v>
      </c>
      <c r="E366" t="s">
        <v>62</v>
      </c>
      <c r="F366" t="s">
        <v>26</v>
      </c>
      <c r="G366">
        <v>4.3</v>
      </c>
      <c r="H366">
        <v>102.95</v>
      </c>
      <c r="J366">
        <v>1</v>
      </c>
      <c r="K366">
        <v>4.7</v>
      </c>
      <c r="L366">
        <v>6.1</v>
      </c>
      <c r="M366">
        <v>55</v>
      </c>
      <c r="N366" t="s">
        <v>41</v>
      </c>
      <c r="O366">
        <v>1.2010000000000001</v>
      </c>
      <c r="P366" t="s">
        <v>37</v>
      </c>
      <c r="Q366" t="s">
        <v>103</v>
      </c>
      <c r="R366">
        <v>4.5599999999999996</v>
      </c>
      <c r="S366">
        <v>4</v>
      </c>
      <c r="U366">
        <v>1.4</v>
      </c>
      <c r="V366" t="s">
        <v>374</v>
      </c>
      <c r="W366" t="s">
        <v>31</v>
      </c>
      <c r="X366">
        <v>0</v>
      </c>
      <c r="Y366" t="str">
        <f>IF(tblRides[[#This Row],[supply_demand_ratio]]&lt;0.8,"Below 0.8",IF(tblRides[[#This Row],[supply_demand_ratio]]&lt;1,"Between 0.8-1.0",IF(tblRides[[#This Row],[supply_demand_ratio]]&lt;=1.2,"Between 1.0-1.2","Above 1.2")))</f>
        <v>Above 1.2</v>
      </c>
    </row>
    <row r="367" spans="1:25" x14ac:dyDescent="0.3">
      <c r="A367" t="s">
        <v>419</v>
      </c>
      <c r="B367" s="1">
        <v>46026.353472222225</v>
      </c>
      <c r="C367" s="2">
        <v>46026</v>
      </c>
      <c r="D367">
        <v>8</v>
      </c>
      <c r="E367" t="s">
        <v>62</v>
      </c>
      <c r="F367" t="s">
        <v>26</v>
      </c>
      <c r="G367">
        <v>14.5</v>
      </c>
      <c r="H367">
        <v>258.06</v>
      </c>
      <c r="I367">
        <v>241.81</v>
      </c>
      <c r="J367">
        <v>1</v>
      </c>
      <c r="K367">
        <v>9.1999999999999993</v>
      </c>
      <c r="L367">
        <v>10.7</v>
      </c>
      <c r="M367">
        <v>56</v>
      </c>
      <c r="N367" t="s">
        <v>41</v>
      </c>
      <c r="O367">
        <v>1.1539999999999999</v>
      </c>
      <c r="P367" t="s">
        <v>28</v>
      </c>
      <c r="Q367" t="s">
        <v>29</v>
      </c>
      <c r="R367">
        <v>4.7699999999999996</v>
      </c>
      <c r="S367">
        <v>4</v>
      </c>
      <c r="T367">
        <v>-16.25</v>
      </c>
      <c r="U367">
        <v>1.5</v>
      </c>
      <c r="V367" t="s">
        <v>374</v>
      </c>
      <c r="W367" t="s">
        <v>45</v>
      </c>
      <c r="X367">
        <v>1</v>
      </c>
      <c r="Y367" t="str">
        <f>IF(tblRides[[#This Row],[supply_demand_ratio]]&lt;0.8,"Below 0.8",IF(tblRides[[#This Row],[supply_demand_ratio]]&lt;1,"Between 0.8-1.0",IF(tblRides[[#This Row],[supply_demand_ratio]]&lt;=1.2,"Between 1.0-1.2","Above 1.2")))</f>
        <v>Between 1.0-1.2</v>
      </c>
    </row>
    <row r="368" spans="1:25" x14ac:dyDescent="0.3">
      <c r="A368" t="s">
        <v>420</v>
      </c>
      <c r="B368" s="1">
        <v>46026.357638888891</v>
      </c>
      <c r="C368" s="2">
        <v>46026</v>
      </c>
      <c r="D368">
        <v>8</v>
      </c>
      <c r="E368" t="s">
        <v>43</v>
      </c>
      <c r="F368" t="s">
        <v>26</v>
      </c>
      <c r="G368">
        <v>4.4000000000000004</v>
      </c>
      <c r="H368">
        <v>98.09</v>
      </c>
      <c r="I368">
        <v>99.53</v>
      </c>
      <c r="J368">
        <v>1</v>
      </c>
      <c r="K368">
        <v>4.0999999999999996</v>
      </c>
      <c r="L368">
        <v>7.9</v>
      </c>
      <c r="M368">
        <v>59</v>
      </c>
      <c r="N368" t="s">
        <v>41</v>
      </c>
      <c r="O368">
        <v>1.524</v>
      </c>
      <c r="P368" t="s">
        <v>28</v>
      </c>
      <c r="Q368" t="s">
        <v>29</v>
      </c>
      <c r="R368">
        <v>4.91</v>
      </c>
      <c r="S368">
        <v>4</v>
      </c>
      <c r="T368">
        <v>1.44</v>
      </c>
      <c r="U368">
        <v>3.8</v>
      </c>
      <c r="V368" t="s">
        <v>374</v>
      </c>
      <c r="W368" t="s">
        <v>31</v>
      </c>
      <c r="X368">
        <v>1</v>
      </c>
      <c r="Y368" t="str">
        <f>IF(tblRides[[#This Row],[supply_demand_ratio]]&lt;0.8,"Below 0.8",IF(tblRides[[#This Row],[supply_demand_ratio]]&lt;1,"Between 0.8-1.0",IF(tblRides[[#This Row],[supply_demand_ratio]]&lt;=1.2,"Between 1.0-1.2","Above 1.2")))</f>
        <v>Above 1.2</v>
      </c>
    </row>
    <row r="369" spans="1:25" x14ac:dyDescent="0.3">
      <c r="A369" t="s">
        <v>421</v>
      </c>
      <c r="B369" s="1">
        <v>46026.366666666669</v>
      </c>
      <c r="C369" s="2">
        <v>46026</v>
      </c>
      <c r="D369">
        <v>8</v>
      </c>
      <c r="E369" t="s">
        <v>36</v>
      </c>
      <c r="F369" t="s">
        <v>26</v>
      </c>
      <c r="G369">
        <v>0.9</v>
      </c>
      <c r="H369">
        <v>65.27</v>
      </c>
      <c r="I369">
        <v>64.25</v>
      </c>
      <c r="J369">
        <v>1.2</v>
      </c>
      <c r="K369">
        <v>2.6</v>
      </c>
      <c r="L369">
        <v>5.5</v>
      </c>
      <c r="M369">
        <v>102</v>
      </c>
      <c r="N369" t="s">
        <v>27</v>
      </c>
      <c r="O369">
        <v>0.82199999999999995</v>
      </c>
      <c r="P369" t="s">
        <v>28</v>
      </c>
      <c r="Q369" t="s">
        <v>29</v>
      </c>
      <c r="R369">
        <v>4.6900000000000004</v>
      </c>
      <c r="S369">
        <v>49</v>
      </c>
      <c r="T369">
        <v>-1.02</v>
      </c>
      <c r="U369">
        <v>2.9</v>
      </c>
      <c r="V369" t="s">
        <v>374</v>
      </c>
      <c r="W369" t="s">
        <v>31</v>
      </c>
      <c r="X369">
        <v>1</v>
      </c>
      <c r="Y369" t="str">
        <f>IF(tblRides[[#This Row],[supply_demand_ratio]]&lt;0.8,"Below 0.8",IF(tblRides[[#This Row],[supply_demand_ratio]]&lt;1,"Between 0.8-1.0",IF(tblRides[[#This Row],[supply_demand_ratio]]&lt;=1.2,"Between 1.0-1.2","Above 1.2")))</f>
        <v>Between 0.8-1.0</v>
      </c>
    </row>
    <row r="370" spans="1:25" x14ac:dyDescent="0.3">
      <c r="A370" t="s">
        <v>422</v>
      </c>
      <c r="B370" s="1">
        <v>46026.397222222222</v>
      </c>
      <c r="C370" s="2">
        <v>46026</v>
      </c>
      <c r="D370">
        <v>9</v>
      </c>
      <c r="E370" t="s">
        <v>36</v>
      </c>
      <c r="F370" t="s">
        <v>26</v>
      </c>
      <c r="G370">
        <v>18.8</v>
      </c>
      <c r="H370">
        <v>338.3</v>
      </c>
      <c r="I370">
        <v>334.42</v>
      </c>
      <c r="J370">
        <v>1.2</v>
      </c>
      <c r="K370">
        <v>5</v>
      </c>
      <c r="L370">
        <v>8.8000000000000007</v>
      </c>
      <c r="M370">
        <v>92</v>
      </c>
      <c r="N370" t="s">
        <v>27</v>
      </c>
      <c r="O370">
        <v>0.747</v>
      </c>
      <c r="P370" t="s">
        <v>28</v>
      </c>
      <c r="Q370" t="s">
        <v>29</v>
      </c>
      <c r="R370">
        <v>4.76</v>
      </c>
      <c r="S370">
        <v>4</v>
      </c>
      <c r="T370">
        <v>-3.88</v>
      </c>
      <c r="U370">
        <v>3.8</v>
      </c>
      <c r="V370" t="s">
        <v>374</v>
      </c>
      <c r="W370" t="s">
        <v>31</v>
      </c>
      <c r="X370">
        <v>1</v>
      </c>
      <c r="Y370" t="str">
        <f>IF(tblRides[[#This Row],[supply_demand_ratio]]&lt;0.8,"Below 0.8",IF(tblRides[[#This Row],[supply_demand_ratio]]&lt;1,"Between 0.8-1.0",IF(tblRides[[#This Row],[supply_demand_ratio]]&lt;=1.2,"Between 1.0-1.2","Above 1.2")))</f>
        <v>Below 0.8</v>
      </c>
    </row>
    <row r="371" spans="1:25" x14ac:dyDescent="0.3">
      <c r="A371" t="s">
        <v>423</v>
      </c>
      <c r="B371" s="1">
        <v>46026.423611111109</v>
      </c>
      <c r="C371" s="2">
        <v>46026</v>
      </c>
      <c r="D371">
        <v>10</v>
      </c>
      <c r="E371" t="s">
        <v>43</v>
      </c>
      <c r="F371" t="s">
        <v>26</v>
      </c>
      <c r="G371">
        <v>10.1</v>
      </c>
      <c r="H371">
        <v>199.18</v>
      </c>
      <c r="I371">
        <v>197.26</v>
      </c>
      <c r="J371">
        <v>1</v>
      </c>
      <c r="K371">
        <v>4.5999999999999996</v>
      </c>
      <c r="L371">
        <v>2.2999999999999998</v>
      </c>
      <c r="M371">
        <v>56</v>
      </c>
      <c r="N371" t="s">
        <v>41</v>
      </c>
      <c r="O371">
        <v>1.024</v>
      </c>
      <c r="P371" t="s">
        <v>28</v>
      </c>
      <c r="Q371" t="s">
        <v>29</v>
      </c>
      <c r="R371">
        <v>4.7</v>
      </c>
      <c r="S371">
        <v>27</v>
      </c>
      <c r="T371">
        <v>-1.92</v>
      </c>
      <c r="U371">
        <v>-2.2999999999999998</v>
      </c>
      <c r="V371" t="s">
        <v>374</v>
      </c>
      <c r="W371" t="s">
        <v>31</v>
      </c>
      <c r="X371">
        <v>1</v>
      </c>
      <c r="Y371" t="str">
        <f>IF(tblRides[[#This Row],[supply_demand_ratio]]&lt;0.8,"Below 0.8",IF(tblRides[[#This Row],[supply_demand_ratio]]&lt;1,"Between 0.8-1.0",IF(tblRides[[#This Row],[supply_demand_ratio]]&lt;=1.2,"Between 1.0-1.2","Above 1.2")))</f>
        <v>Between 1.0-1.2</v>
      </c>
    </row>
    <row r="372" spans="1:25" x14ac:dyDescent="0.3">
      <c r="A372" t="s">
        <v>424</v>
      </c>
      <c r="B372" s="1">
        <v>46026.429861111108</v>
      </c>
      <c r="C372" s="2">
        <v>46026</v>
      </c>
      <c r="D372">
        <v>10</v>
      </c>
      <c r="E372" t="s">
        <v>25</v>
      </c>
      <c r="F372" t="s">
        <v>26</v>
      </c>
      <c r="G372">
        <v>9.6999999999999993</v>
      </c>
      <c r="H372">
        <v>234.85</v>
      </c>
      <c r="I372">
        <v>242.14</v>
      </c>
      <c r="J372">
        <v>1.2</v>
      </c>
      <c r="K372">
        <v>7.6</v>
      </c>
      <c r="L372">
        <v>6.8</v>
      </c>
      <c r="M372">
        <v>100</v>
      </c>
      <c r="N372" t="s">
        <v>27</v>
      </c>
      <c r="O372">
        <v>0.77200000000000002</v>
      </c>
      <c r="P372" t="s">
        <v>28</v>
      </c>
      <c r="Q372" t="s">
        <v>29</v>
      </c>
      <c r="R372">
        <v>4.53</v>
      </c>
      <c r="S372">
        <v>3</v>
      </c>
      <c r="T372">
        <v>7.29</v>
      </c>
      <c r="U372">
        <v>-0.8</v>
      </c>
      <c r="V372" t="s">
        <v>374</v>
      </c>
      <c r="W372" t="s">
        <v>45</v>
      </c>
      <c r="X372">
        <v>1</v>
      </c>
      <c r="Y372" t="str">
        <f>IF(tblRides[[#This Row],[supply_demand_ratio]]&lt;0.8,"Below 0.8",IF(tblRides[[#This Row],[supply_demand_ratio]]&lt;1,"Between 0.8-1.0",IF(tblRides[[#This Row],[supply_demand_ratio]]&lt;=1.2,"Between 1.0-1.2","Above 1.2")))</f>
        <v>Below 0.8</v>
      </c>
    </row>
    <row r="373" spans="1:25" x14ac:dyDescent="0.3">
      <c r="A373" t="s">
        <v>425</v>
      </c>
      <c r="B373" s="1">
        <v>46026.449305555558</v>
      </c>
      <c r="C373" s="2">
        <v>46026</v>
      </c>
      <c r="D373">
        <v>10</v>
      </c>
      <c r="E373" t="s">
        <v>62</v>
      </c>
      <c r="F373" t="s">
        <v>34</v>
      </c>
      <c r="G373">
        <v>1.8</v>
      </c>
      <c r="H373">
        <v>59.67</v>
      </c>
      <c r="I373">
        <v>60.66</v>
      </c>
      <c r="J373">
        <v>1</v>
      </c>
      <c r="K373">
        <v>7.5</v>
      </c>
      <c r="L373">
        <v>8.3000000000000007</v>
      </c>
      <c r="M373">
        <v>62</v>
      </c>
      <c r="N373" t="s">
        <v>41</v>
      </c>
      <c r="O373">
        <v>1.65</v>
      </c>
      <c r="P373" t="s">
        <v>28</v>
      </c>
      <c r="Q373" t="s">
        <v>29</v>
      </c>
      <c r="R373">
        <v>4.63</v>
      </c>
      <c r="S373">
        <v>0</v>
      </c>
      <c r="T373">
        <v>0.99</v>
      </c>
      <c r="U373">
        <v>0.8</v>
      </c>
      <c r="V373" t="s">
        <v>374</v>
      </c>
      <c r="W373" t="s">
        <v>45</v>
      </c>
      <c r="X373">
        <v>1</v>
      </c>
      <c r="Y373" t="str">
        <f>IF(tblRides[[#This Row],[supply_demand_ratio]]&lt;0.8,"Below 0.8",IF(tblRides[[#This Row],[supply_demand_ratio]]&lt;1,"Between 0.8-1.0",IF(tblRides[[#This Row],[supply_demand_ratio]]&lt;=1.2,"Between 1.0-1.2","Above 1.2")))</f>
        <v>Above 1.2</v>
      </c>
    </row>
    <row r="374" spans="1:25" x14ac:dyDescent="0.3">
      <c r="A374" t="s">
        <v>426</v>
      </c>
      <c r="B374" s="1">
        <v>46026.46875</v>
      </c>
      <c r="C374" s="2">
        <v>46026</v>
      </c>
      <c r="D374">
        <v>11</v>
      </c>
      <c r="E374" t="s">
        <v>25</v>
      </c>
      <c r="F374" t="s">
        <v>26</v>
      </c>
      <c r="G374">
        <v>6</v>
      </c>
      <c r="H374">
        <v>120</v>
      </c>
      <c r="I374">
        <v>106.71</v>
      </c>
      <c r="J374">
        <v>1</v>
      </c>
      <c r="K374">
        <v>3</v>
      </c>
      <c r="L374">
        <v>3</v>
      </c>
      <c r="M374">
        <v>114</v>
      </c>
      <c r="N374" t="s">
        <v>41</v>
      </c>
      <c r="O374">
        <v>1.1279999999999999</v>
      </c>
      <c r="P374" t="s">
        <v>28</v>
      </c>
      <c r="Q374" t="s">
        <v>29</v>
      </c>
      <c r="R374">
        <v>5</v>
      </c>
      <c r="S374">
        <v>10</v>
      </c>
      <c r="T374">
        <v>-13.29</v>
      </c>
      <c r="U374">
        <v>0</v>
      </c>
      <c r="V374" t="s">
        <v>374</v>
      </c>
      <c r="W374" t="s">
        <v>31</v>
      </c>
      <c r="X374">
        <v>1</v>
      </c>
      <c r="Y374" t="str">
        <f>IF(tblRides[[#This Row],[supply_demand_ratio]]&lt;0.8,"Below 0.8",IF(tblRides[[#This Row],[supply_demand_ratio]]&lt;1,"Between 0.8-1.0",IF(tblRides[[#This Row],[supply_demand_ratio]]&lt;=1.2,"Between 1.0-1.2","Above 1.2")))</f>
        <v>Between 1.0-1.2</v>
      </c>
    </row>
    <row r="375" spans="1:25" x14ac:dyDescent="0.3">
      <c r="A375" t="s">
        <v>427</v>
      </c>
      <c r="B375" s="1">
        <v>46026.472222222219</v>
      </c>
      <c r="C375" s="2">
        <v>46026</v>
      </c>
      <c r="D375">
        <v>11</v>
      </c>
      <c r="E375" t="s">
        <v>33</v>
      </c>
      <c r="F375" t="s">
        <v>26</v>
      </c>
      <c r="G375">
        <v>12.7</v>
      </c>
      <c r="H375">
        <v>220.48</v>
      </c>
      <c r="J375">
        <v>1</v>
      </c>
      <c r="K375">
        <v>7.6</v>
      </c>
      <c r="M375">
        <v>71</v>
      </c>
      <c r="N375" t="s">
        <v>41</v>
      </c>
      <c r="O375">
        <v>0.98299999999999998</v>
      </c>
      <c r="P375" t="s">
        <v>82</v>
      </c>
      <c r="Q375" t="s">
        <v>83</v>
      </c>
      <c r="R375">
        <v>4.6399999999999997</v>
      </c>
      <c r="S375">
        <v>25</v>
      </c>
      <c r="V375" t="s">
        <v>374</v>
      </c>
      <c r="W375" t="s">
        <v>45</v>
      </c>
      <c r="X375">
        <v>0</v>
      </c>
      <c r="Y375" t="str">
        <f>IF(tblRides[[#This Row],[supply_demand_ratio]]&lt;0.8,"Below 0.8",IF(tblRides[[#This Row],[supply_demand_ratio]]&lt;1,"Between 0.8-1.0",IF(tblRides[[#This Row],[supply_demand_ratio]]&lt;=1.2,"Between 1.0-1.2","Above 1.2")))</f>
        <v>Between 0.8-1.0</v>
      </c>
    </row>
    <row r="376" spans="1:25" x14ac:dyDescent="0.3">
      <c r="A376" t="s">
        <v>428</v>
      </c>
      <c r="B376" s="1">
        <v>46026.473611111112</v>
      </c>
      <c r="C376" s="2">
        <v>46026</v>
      </c>
      <c r="D376">
        <v>11</v>
      </c>
      <c r="E376" t="s">
        <v>33</v>
      </c>
      <c r="F376" t="s">
        <v>26</v>
      </c>
      <c r="G376">
        <v>11.1</v>
      </c>
      <c r="H376">
        <v>183.24</v>
      </c>
      <c r="J376">
        <v>1</v>
      </c>
      <c r="K376">
        <v>6.2</v>
      </c>
      <c r="L376">
        <v>10.8</v>
      </c>
      <c r="M376">
        <v>93</v>
      </c>
      <c r="N376" t="s">
        <v>27</v>
      </c>
      <c r="O376">
        <v>1.147</v>
      </c>
      <c r="P376" t="s">
        <v>58</v>
      </c>
      <c r="Q376" t="s">
        <v>88</v>
      </c>
      <c r="R376">
        <v>5</v>
      </c>
      <c r="S376">
        <v>22</v>
      </c>
      <c r="U376">
        <v>4.5999999999999996</v>
      </c>
      <c r="V376" t="s">
        <v>374</v>
      </c>
      <c r="W376" t="s">
        <v>45</v>
      </c>
      <c r="X376">
        <v>0</v>
      </c>
      <c r="Y376" t="str">
        <f>IF(tblRides[[#This Row],[supply_demand_ratio]]&lt;0.8,"Below 0.8",IF(tblRides[[#This Row],[supply_demand_ratio]]&lt;1,"Between 0.8-1.0",IF(tblRides[[#This Row],[supply_demand_ratio]]&lt;=1.2,"Between 1.0-1.2","Above 1.2")))</f>
        <v>Between 1.0-1.2</v>
      </c>
    </row>
    <row r="377" spans="1:25" x14ac:dyDescent="0.3">
      <c r="A377" t="s">
        <v>429</v>
      </c>
      <c r="B377" s="1">
        <v>46026.477777777778</v>
      </c>
      <c r="C377" s="2">
        <v>46026</v>
      </c>
      <c r="D377">
        <v>11</v>
      </c>
      <c r="E377" t="s">
        <v>36</v>
      </c>
      <c r="F377" t="s">
        <v>26</v>
      </c>
      <c r="G377">
        <v>2.9</v>
      </c>
      <c r="H377">
        <v>89.08</v>
      </c>
      <c r="I377">
        <v>89.94</v>
      </c>
      <c r="J377">
        <v>1</v>
      </c>
      <c r="K377">
        <v>7.4</v>
      </c>
      <c r="L377">
        <v>4.8</v>
      </c>
      <c r="M377">
        <v>100</v>
      </c>
      <c r="N377" t="s">
        <v>27</v>
      </c>
      <c r="O377">
        <v>0.92200000000000004</v>
      </c>
      <c r="P377" t="s">
        <v>28</v>
      </c>
      <c r="Q377" t="s">
        <v>29</v>
      </c>
      <c r="R377">
        <v>4.62</v>
      </c>
      <c r="S377">
        <v>8</v>
      </c>
      <c r="T377">
        <v>0.86</v>
      </c>
      <c r="U377">
        <v>-2.6</v>
      </c>
      <c r="V377" t="s">
        <v>374</v>
      </c>
      <c r="W377" t="s">
        <v>45</v>
      </c>
      <c r="X377">
        <v>1</v>
      </c>
      <c r="Y377" t="str">
        <f>IF(tblRides[[#This Row],[supply_demand_ratio]]&lt;0.8,"Below 0.8",IF(tblRides[[#This Row],[supply_demand_ratio]]&lt;1,"Between 0.8-1.0",IF(tblRides[[#This Row],[supply_demand_ratio]]&lt;=1.2,"Between 1.0-1.2","Above 1.2")))</f>
        <v>Between 0.8-1.0</v>
      </c>
    </row>
    <row r="378" spans="1:25" x14ac:dyDescent="0.3">
      <c r="A378" t="s">
        <v>430</v>
      </c>
      <c r="B378" s="1">
        <v>46026.484722222223</v>
      </c>
      <c r="C378" s="2">
        <v>46026</v>
      </c>
      <c r="D378">
        <v>11</v>
      </c>
      <c r="E378" t="s">
        <v>25</v>
      </c>
      <c r="F378" t="s">
        <v>26</v>
      </c>
      <c r="G378">
        <v>5.2</v>
      </c>
      <c r="H378">
        <v>129.34</v>
      </c>
      <c r="I378">
        <v>128.41</v>
      </c>
      <c r="J378">
        <v>1</v>
      </c>
      <c r="K378">
        <v>6.8</v>
      </c>
      <c r="L378">
        <v>10.5</v>
      </c>
      <c r="M378">
        <v>118</v>
      </c>
      <c r="N378" t="s">
        <v>41</v>
      </c>
      <c r="O378">
        <v>1.1930000000000001</v>
      </c>
      <c r="P378" t="s">
        <v>28</v>
      </c>
      <c r="Q378" t="s">
        <v>29</v>
      </c>
      <c r="R378">
        <v>4.58</v>
      </c>
      <c r="S378">
        <v>4</v>
      </c>
      <c r="T378">
        <v>-0.93</v>
      </c>
      <c r="U378">
        <v>3.7</v>
      </c>
      <c r="V378" t="s">
        <v>374</v>
      </c>
      <c r="W378" t="s">
        <v>45</v>
      </c>
      <c r="X378">
        <v>1</v>
      </c>
      <c r="Y378" t="str">
        <f>IF(tblRides[[#This Row],[supply_demand_ratio]]&lt;0.8,"Below 0.8",IF(tblRides[[#This Row],[supply_demand_ratio]]&lt;1,"Between 0.8-1.0",IF(tblRides[[#This Row],[supply_demand_ratio]]&lt;=1.2,"Between 1.0-1.2","Above 1.2")))</f>
        <v>Between 1.0-1.2</v>
      </c>
    </row>
    <row r="379" spans="1:25" x14ac:dyDescent="0.3">
      <c r="A379" t="s">
        <v>431</v>
      </c>
      <c r="B379" s="1">
        <v>46026.487500000003</v>
      </c>
      <c r="C379" s="2">
        <v>46026</v>
      </c>
      <c r="D379">
        <v>11</v>
      </c>
      <c r="E379" t="s">
        <v>36</v>
      </c>
      <c r="F379" t="s">
        <v>34</v>
      </c>
      <c r="G379">
        <v>11.2</v>
      </c>
      <c r="H379">
        <v>232.1</v>
      </c>
      <c r="J379">
        <v>1</v>
      </c>
      <c r="K379">
        <v>3.9</v>
      </c>
      <c r="L379">
        <v>10</v>
      </c>
      <c r="M379">
        <v>105</v>
      </c>
      <c r="N379" t="s">
        <v>27</v>
      </c>
      <c r="O379">
        <v>1.0669999999999999</v>
      </c>
      <c r="P379" t="s">
        <v>37</v>
      </c>
      <c r="Q379" t="s">
        <v>103</v>
      </c>
      <c r="R379">
        <v>5</v>
      </c>
      <c r="S379">
        <v>0</v>
      </c>
      <c r="U379">
        <v>6.1</v>
      </c>
      <c r="V379" t="s">
        <v>374</v>
      </c>
      <c r="W379" t="s">
        <v>31</v>
      </c>
      <c r="X379">
        <v>0</v>
      </c>
      <c r="Y379" t="str">
        <f>IF(tblRides[[#This Row],[supply_demand_ratio]]&lt;0.8,"Below 0.8",IF(tblRides[[#This Row],[supply_demand_ratio]]&lt;1,"Between 0.8-1.0",IF(tblRides[[#This Row],[supply_demand_ratio]]&lt;=1.2,"Between 1.0-1.2","Above 1.2")))</f>
        <v>Between 1.0-1.2</v>
      </c>
    </row>
    <row r="380" spans="1:25" x14ac:dyDescent="0.3">
      <c r="A380" t="s">
        <v>432</v>
      </c>
      <c r="B380" s="1">
        <v>46026.501388888886</v>
      </c>
      <c r="C380" s="2">
        <v>46026</v>
      </c>
      <c r="D380">
        <v>12</v>
      </c>
      <c r="E380" t="s">
        <v>25</v>
      </c>
      <c r="F380" t="s">
        <v>26</v>
      </c>
      <c r="G380">
        <v>6</v>
      </c>
      <c r="H380">
        <v>146.75</v>
      </c>
      <c r="J380">
        <v>1</v>
      </c>
      <c r="K380">
        <v>8.1999999999999993</v>
      </c>
      <c r="L380">
        <v>7.5</v>
      </c>
      <c r="M380">
        <v>140</v>
      </c>
      <c r="N380" t="s">
        <v>27</v>
      </c>
      <c r="O380">
        <v>1.19</v>
      </c>
      <c r="P380" t="s">
        <v>58</v>
      </c>
      <c r="Q380" t="s">
        <v>59</v>
      </c>
      <c r="R380">
        <v>5</v>
      </c>
      <c r="S380">
        <v>4</v>
      </c>
      <c r="U380">
        <v>-0.7</v>
      </c>
      <c r="V380" t="s">
        <v>374</v>
      </c>
      <c r="W380" t="s">
        <v>45</v>
      </c>
      <c r="X380">
        <v>0</v>
      </c>
      <c r="Y380" t="str">
        <f>IF(tblRides[[#This Row],[supply_demand_ratio]]&lt;0.8,"Below 0.8",IF(tblRides[[#This Row],[supply_demand_ratio]]&lt;1,"Between 0.8-1.0",IF(tblRides[[#This Row],[supply_demand_ratio]]&lt;=1.2,"Between 1.0-1.2","Above 1.2")))</f>
        <v>Between 1.0-1.2</v>
      </c>
    </row>
    <row r="381" spans="1:25" x14ac:dyDescent="0.3">
      <c r="A381" t="s">
        <v>433</v>
      </c>
      <c r="B381" s="1">
        <v>46026.506249999999</v>
      </c>
      <c r="C381" s="2">
        <v>46026</v>
      </c>
      <c r="D381">
        <v>12</v>
      </c>
      <c r="E381" t="s">
        <v>36</v>
      </c>
      <c r="F381" t="s">
        <v>26</v>
      </c>
      <c r="G381">
        <v>4.2</v>
      </c>
      <c r="H381">
        <v>96.12</v>
      </c>
      <c r="I381">
        <v>96.26</v>
      </c>
      <c r="J381">
        <v>1</v>
      </c>
      <c r="K381">
        <v>7.8</v>
      </c>
      <c r="L381">
        <v>2</v>
      </c>
      <c r="M381">
        <v>108</v>
      </c>
      <c r="N381" t="s">
        <v>27</v>
      </c>
      <c r="O381">
        <v>0.92</v>
      </c>
      <c r="P381" t="s">
        <v>28</v>
      </c>
      <c r="Q381" t="s">
        <v>29</v>
      </c>
      <c r="R381">
        <v>4.5999999999999996</v>
      </c>
      <c r="S381">
        <v>1</v>
      </c>
      <c r="T381">
        <v>0.14000000000000001</v>
      </c>
      <c r="U381">
        <v>-5.8</v>
      </c>
      <c r="V381" t="s">
        <v>374</v>
      </c>
      <c r="W381" t="s">
        <v>45</v>
      </c>
      <c r="X381">
        <v>1</v>
      </c>
      <c r="Y381" t="str">
        <f>IF(tblRides[[#This Row],[supply_demand_ratio]]&lt;0.8,"Below 0.8",IF(tblRides[[#This Row],[supply_demand_ratio]]&lt;1,"Between 0.8-1.0",IF(tblRides[[#This Row],[supply_demand_ratio]]&lt;=1.2,"Between 1.0-1.2","Above 1.2")))</f>
        <v>Between 0.8-1.0</v>
      </c>
    </row>
    <row r="382" spans="1:25" x14ac:dyDescent="0.3">
      <c r="A382" t="s">
        <v>434</v>
      </c>
      <c r="B382" s="1">
        <v>46026.507638888892</v>
      </c>
      <c r="C382" s="2">
        <v>46026</v>
      </c>
      <c r="D382">
        <v>12</v>
      </c>
      <c r="E382" t="s">
        <v>25</v>
      </c>
      <c r="F382" t="s">
        <v>26</v>
      </c>
      <c r="G382">
        <v>2.1</v>
      </c>
      <c r="H382">
        <v>83.97</v>
      </c>
      <c r="I382">
        <v>86.08</v>
      </c>
      <c r="J382">
        <v>1.1000000000000001</v>
      </c>
      <c r="K382">
        <v>4.5999999999999996</v>
      </c>
      <c r="L382">
        <v>4</v>
      </c>
      <c r="M382">
        <v>132</v>
      </c>
      <c r="N382" t="s">
        <v>41</v>
      </c>
      <c r="O382">
        <v>1.3009999999999999</v>
      </c>
      <c r="P382" t="s">
        <v>28</v>
      </c>
      <c r="Q382" t="s">
        <v>29</v>
      </c>
      <c r="R382">
        <v>4.6900000000000004</v>
      </c>
      <c r="S382">
        <v>1</v>
      </c>
      <c r="T382">
        <v>2.11</v>
      </c>
      <c r="U382">
        <v>-0.6</v>
      </c>
      <c r="V382" t="s">
        <v>374</v>
      </c>
      <c r="W382" t="s">
        <v>31</v>
      </c>
      <c r="X382">
        <v>1</v>
      </c>
      <c r="Y382" t="str">
        <f>IF(tblRides[[#This Row],[supply_demand_ratio]]&lt;0.8,"Below 0.8",IF(tblRides[[#This Row],[supply_demand_ratio]]&lt;1,"Between 0.8-1.0",IF(tblRides[[#This Row],[supply_demand_ratio]]&lt;=1.2,"Between 1.0-1.2","Above 1.2")))</f>
        <v>Above 1.2</v>
      </c>
    </row>
    <row r="383" spans="1:25" x14ac:dyDescent="0.3">
      <c r="A383" t="s">
        <v>435</v>
      </c>
      <c r="B383" s="1">
        <v>46026.525000000001</v>
      </c>
      <c r="C383" s="2">
        <v>46026</v>
      </c>
      <c r="D383">
        <v>12</v>
      </c>
      <c r="E383" t="s">
        <v>36</v>
      </c>
      <c r="F383" t="s">
        <v>26</v>
      </c>
      <c r="G383">
        <v>5.2</v>
      </c>
      <c r="H383">
        <v>115.87</v>
      </c>
      <c r="J383">
        <v>1</v>
      </c>
      <c r="K383">
        <v>7.3</v>
      </c>
      <c r="L383">
        <v>5.8</v>
      </c>
      <c r="M383">
        <v>119</v>
      </c>
      <c r="N383" t="s">
        <v>27</v>
      </c>
      <c r="O383">
        <v>1.145</v>
      </c>
      <c r="P383" t="s">
        <v>37</v>
      </c>
      <c r="Q383" t="s">
        <v>38</v>
      </c>
      <c r="R383">
        <v>4.29</v>
      </c>
      <c r="S383">
        <v>1</v>
      </c>
      <c r="U383">
        <v>-1.5</v>
      </c>
      <c r="V383" t="s">
        <v>374</v>
      </c>
      <c r="W383" t="s">
        <v>45</v>
      </c>
      <c r="X383">
        <v>0</v>
      </c>
      <c r="Y383" t="str">
        <f>IF(tblRides[[#This Row],[supply_demand_ratio]]&lt;0.8,"Below 0.8",IF(tblRides[[#This Row],[supply_demand_ratio]]&lt;1,"Between 0.8-1.0",IF(tblRides[[#This Row],[supply_demand_ratio]]&lt;=1.2,"Between 1.0-1.2","Above 1.2")))</f>
        <v>Between 1.0-1.2</v>
      </c>
    </row>
    <row r="384" spans="1:25" x14ac:dyDescent="0.3">
      <c r="A384" t="s">
        <v>436</v>
      </c>
      <c r="B384" s="1">
        <v>46026.538194444445</v>
      </c>
      <c r="C384" s="2">
        <v>46026</v>
      </c>
      <c r="D384">
        <v>12</v>
      </c>
      <c r="E384" t="s">
        <v>36</v>
      </c>
      <c r="F384" t="s">
        <v>26</v>
      </c>
      <c r="G384">
        <v>13.7</v>
      </c>
      <c r="H384">
        <v>213.21</v>
      </c>
      <c r="I384">
        <v>210.74</v>
      </c>
      <c r="J384">
        <v>1</v>
      </c>
      <c r="K384">
        <v>9.9</v>
      </c>
      <c r="L384">
        <v>6.5</v>
      </c>
      <c r="M384">
        <v>98</v>
      </c>
      <c r="N384" t="s">
        <v>41</v>
      </c>
      <c r="O384">
        <v>1.1080000000000001</v>
      </c>
      <c r="P384" t="s">
        <v>28</v>
      </c>
      <c r="Q384" t="s">
        <v>29</v>
      </c>
      <c r="R384">
        <v>4.8499999999999996</v>
      </c>
      <c r="S384">
        <v>13</v>
      </c>
      <c r="T384">
        <v>-2.4700000000000002</v>
      </c>
      <c r="U384">
        <v>-3.4</v>
      </c>
      <c r="V384" t="s">
        <v>374</v>
      </c>
      <c r="W384" t="s">
        <v>45</v>
      </c>
      <c r="X384">
        <v>1</v>
      </c>
      <c r="Y384" t="str">
        <f>IF(tblRides[[#This Row],[supply_demand_ratio]]&lt;0.8,"Below 0.8",IF(tblRides[[#This Row],[supply_demand_ratio]]&lt;1,"Between 0.8-1.0",IF(tblRides[[#This Row],[supply_demand_ratio]]&lt;=1.2,"Between 1.0-1.2","Above 1.2")))</f>
        <v>Between 1.0-1.2</v>
      </c>
    </row>
    <row r="385" spans="1:25" x14ac:dyDescent="0.3">
      <c r="A385" t="s">
        <v>437</v>
      </c>
      <c r="B385" s="1">
        <v>46026.556944444441</v>
      </c>
      <c r="C385" s="2">
        <v>46026</v>
      </c>
      <c r="D385">
        <v>13</v>
      </c>
      <c r="E385" t="s">
        <v>25</v>
      </c>
      <c r="F385" t="s">
        <v>26</v>
      </c>
      <c r="G385">
        <v>12.5</v>
      </c>
      <c r="H385">
        <v>230.42</v>
      </c>
      <c r="I385">
        <v>229.83</v>
      </c>
      <c r="J385">
        <v>1</v>
      </c>
      <c r="K385">
        <v>6.3</v>
      </c>
      <c r="L385">
        <v>8.4</v>
      </c>
      <c r="M385">
        <v>125</v>
      </c>
      <c r="N385" t="s">
        <v>41</v>
      </c>
      <c r="O385">
        <v>1.208</v>
      </c>
      <c r="P385" t="s">
        <v>28</v>
      </c>
      <c r="Q385" t="s">
        <v>29</v>
      </c>
      <c r="R385">
        <v>4.6100000000000003</v>
      </c>
      <c r="S385">
        <v>68</v>
      </c>
      <c r="T385">
        <v>-0.59</v>
      </c>
      <c r="U385">
        <v>2.1</v>
      </c>
      <c r="V385" t="s">
        <v>374</v>
      </c>
      <c r="W385" t="s">
        <v>45</v>
      </c>
      <c r="X385">
        <v>1</v>
      </c>
      <c r="Y385" t="str">
        <f>IF(tblRides[[#This Row],[supply_demand_ratio]]&lt;0.8,"Below 0.8",IF(tblRides[[#This Row],[supply_demand_ratio]]&lt;1,"Between 0.8-1.0",IF(tblRides[[#This Row],[supply_demand_ratio]]&lt;=1.2,"Between 1.0-1.2","Above 1.2")))</f>
        <v>Above 1.2</v>
      </c>
    </row>
    <row r="386" spans="1:25" x14ac:dyDescent="0.3">
      <c r="A386" t="s">
        <v>438</v>
      </c>
      <c r="B386" s="1">
        <v>46026.556944444441</v>
      </c>
      <c r="C386" s="2">
        <v>46026</v>
      </c>
      <c r="D386">
        <v>13</v>
      </c>
      <c r="E386" t="s">
        <v>25</v>
      </c>
      <c r="F386" t="s">
        <v>34</v>
      </c>
      <c r="G386">
        <v>7.1</v>
      </c>
      <c r="H386">
        <v>133.66999999999999</v>
      </c>
      <c r="I386">
        <v>134.46</v>
      </c>
      <c r="J386">
        <v>1</v>
      </c>
      <c r="K386">
        <v>2</v>
      </c>
      <c r="L386">
        <v>4.0999999999999996</v>
      </c>
      <c r="M386">
        <v>114</v>
      </c>
      <c r="N386" t="s">
        <v>41</v>
      </c>
      <c r="O386">
        <v>1.181</v>
      </c>
      <c r="P386" t="s">
        <v>28</v>
      </c>
      <c r="Q386" t="s">
        <v>29</v>
      </c>
      <c r="R386">
        <v>4.7</v>
      </c>
      <c r="S386">
        <v>0</v>
      </c>
      <c r="T386">
        <v>0.79</v>
      </c>
      <c r="U386">
        <v>2.1</v>
      </c>
      <c r="V386" t="s">
        <v>374</v>
      </c>
      <c r="W386" t="s">
        <v>31</v>
      </c>
      <c r="X386">
        <v>1</v>
      </c>
      <c r="Y386" t="str">
        <f>IF(tblRides[[#This Row],[supply_demand_ratio]]&lt;0.8,"Below 0.8",IF(tblRides[[#This Row],[supply_demand_ratio]]&lt;1,"Between 0.8-1.0",IF(tblRides[[#This Row],[supply_demand_ratio]]&lt;=1.2,"Between 1.0-1.2","Above 1.2")))</f>
        <v>Between 1.0-1.2</v>
      </c>
    </row>
    <row r="387" spans="1:25" x14ac:dyDescent="0.3">
      <c r="A387" t="s">
        <v>439</v>
      </c>
      <c r="B387" s="1">
        <v>46026.559027777781</v>
      </c>
      <c r="C387" s="2">
        <v>46026</v>
      </c>
      <c r="D387">
        <v>13</v>
      </c>
      <c r="E387" t="s">
        <v>36</v>
      </c>
      <c r="F387" t="s">
        <v>26</v>
      </c>
      <c r="G387">
        <v>6.5</v>
      </c>
      <c r="H387">
        <v>152.31</v>
      </c>
      <c r="I387">
        <v>151.30000000000001</v>
      </c>
      <c r="J387">
        <v>1</v>
      </c>
      <c r="K387">
        <v>2</v>
      </c>
      <c r="L387">
        <v>4.2</v>
      </c>
      <c r="M387">
        <v>100</v>
      </c>
      <c r="N387" t="s">
        <v>41</v>
      </c>
      <c r="O387">
        <v>1.2889999999999999</v>
      </c>
      <c r="P387" t="s">
        <v>28</v>
      </c>
      <c r="Q387" t="s">
        <v>29</v>
      </c>
      <c r="R387">
        <v>4.4800000000000004</v>
      </c>
      <c r="S387">
        <v>3</v>
      </c>
      <c r="T387">
        <v>-1.01</v>
      </c>
      <c r="U387">
        <v>2.2000000000000002</v>
      </c>
      <c r="V387" t="s">
        <v>374</v>
      </c>
      <c r="W387" t="s">
        <v>31</v>
      </c>
      <c r="X387">
        <v>1</v>
      </c>
      <c r="Y387" t="str">
        <f>IF(tblRides[[#This Row],[supply_demand_ratio]]&lt;0.8,"Below 0.8",IF(tblRides[[#This Row],[supply_demand_ratio]]&lt;1,"Between 0.8-1.0",IF(tblRides[[#This Row],[supply_demand_ratio]]&lt;=1.2,"Between 1.0-1.2","Above 1.2")))</f>
        <v>Above 1.2</v>
      </c>
    </row>
    <row r="388" spans="1:25" x14ac:dyDescent="0.3">
      <c r="A388" t="s">
        <v>440</v>
      </c>
      <c r="B388" s="1">
        <v>46026.560416666667</v>
      </c>
      <c r="C388" s="2">
        <v>46026</v>
      </c>
      <c r="D388">
        <v>13</v>
      </c>
      <c r="E388" t="s">
        <v>25</v>
      </c>
      <c r="F388" t="s">
        <v>34</v>
      </c>
      <c r="G388">
        <v>9.3000000000000007</v>
      </c>
      <c r="H388">
        <v>196.96</v>
      </c>
      <c r="I388">
        <v>195.75</v>
      </c>
      <c r="J388">
        <v>1</v>
      </c>
      <c r="K388">
        <v>4.9000000000000004</v>
      </c>
      <c r="L388">
        <v>2.9</v>
      </c>
      <c r="M388">
        <v>109</v>
      </c>
      <c r="N388" t="s">
        <v>41</v>
      </c>
      <c r="O388">
        <v>1.0580000000000001</v>
      </c>
      <c r="P388" t="s">
        <v>28</v>
      </c>
      <c r="Q388" t="s">
        <v>29</v>
      </c>
      <c r="R388">
        <v>4.96</v>
      </c>
      <c r="S388">
        <v>0</v>
      </c>
      <c r="T388">
        <v>-1.21</v>
      </c>
      <c r="U388">
        <v>-2</v>
      </c>
      <c r="V388" t="s">
        <v>374</v>
      </c>
      <c r="W388" t="s">
        <v>31</v>
      </c>
      <c r="X388">
        <v>1</v>
      </c>
      <c r="Y388" t="str">
        <f>IF(tblRides[[#This Row],[supply_demand_ratio]]&lt;0.8,"Below 0.8",IF(tblRides[[#This Row],[supply_demand_ratio]]&lt;1,"Between 0.8-1.0",IF(tblRides[[#This Row],[supply_demand_ratio]]&lt;=1.2,"Between 1.0-1.2","Above 1.2")))</f>
        <v>Between 1.0-1.2</v>
      </c>
    </row>
    <row r="389" spans="1:25" x14ac:dyDescent="0.3">
      <c r="A389" t="s">
        <v>441</v>
      </c>
      <c r="B389" s="1">
        <v>46026.594444444447</v>
      </c>
      <c r="C389" s="2">
        <v>46026</v>
      </c>
      <c r="D389">
        <v>14</v>
      </c>
      <c r="E389" t="s">
        <v>25</v>
      </c>
      <c r="F389" t="s">
        <v>34</v>
      </c>
      <c r="G389">
        <v>6.7</v>
      </c>
      <c r="H389">
        <v>153.43</v>
      </c>
      <c r="I389">
        <v>156.19</v>
      </c>
      <c r="J389">
        <v>1</v>
      </c>
      <c r="K389">
        <v>2.7</v>
      </c>
      <c r="L389">
        <v>6.8</v>
      </c>
      <c r="M389">
        <v>131</v>
      </c>
      <c r="N389" t="s">
        <v>27</v>
      </c>
      <c r="O389">
        <v>1.02</v>
      </c>
      <c r="P389" t="s">
        <v>28</v>
      </c>
      <c r="Q389" t="s">
        <v>29</v>
      </c>
      <c r="R389">
        <v>4.57</v>
      </c>
      <c r="S389">
        <v>0</v>
      </c>
      <c r="T389">
        <v>2.76</v>
      </c>
      <c r="U389">
        <v>4.0999999999999996</v>
      </c>
      <c r="V389" t="s">
        <v>374</v>
      </c>
      <c r="W389" t="s">
        <v>31</v>
      </c>
      <c r="X389">
        <v>1</v>
      </c>
      <c r="Y389" t="str">
        <f>IF(tblRides[[#This Row],[supply_demand_ratio]]&lt;0.8,"Below 0.8",IF(tblRides[[#This Row],[supply_demand_ratio]]&lt;1,"Between 0.8-1.0",IF(tblRides[[#This Row],[supply_demand_ratio]]&lt;=1.2,"Between 1.0-1.2","Above 1.2")))</f>
        <v>Between 1.0-1.2</v>
      </c>
    </row>
    <row r="390" spans="1:25" x14ac:dyDescent="0.3">
      <c r="A390" t="s">
        <v>442</v>
      </c>
      <c r="B390" s="1">
        <v>46026.595138888886</v>
      </c>
      <c r="C390" s="2">
        <v>46026</v>
      </c>
      <c r="D390">
        <v>14</v>
      </c>
      <c r="E390" t="s">
        <v>43</v>
      </c>
      <c r="F390" t="s">
        <v>26</v>
      </c>
      <c r="G390">
        <v>6.7</v>
      </c>
      <c r="H390">
        <v>136.80000000000001</v>
      </c>
      <c r="I390">
        <v>141.72999999999999</v>
      </c>
      <c r="J390">
        <v>1.1000000000000001</v>
      </c>
      <c r="K390">
        <v>2.8</v>
      </c>
      <c r="L390">
        <v>1.6</v>
      </c>
      <c r="M390">
        <v>78</v>
      </c>
      <c r="N390" t="s">
        <v>41</v>
      </c>
      <c r="O390">
        <v>2.2000000000000002</v>
      </c>
      <c r="P390" t="s">
        <v>28</v>
      </c>
      <c r="Q390" t="s">
        <v>29</v>
      </c>
      <c r="R390">
        <v>4.79</v>
      </c>
      <c r="S390">
        <v>3</v>
      </c>
      <c r="T390">
        <v>4.93</v>
      </c>
      <c r="U390">
        <v>-1.2</v>
      </c>
      <c r="V390" t="s">
        <v>374</v>
      </c>
      <c r="W390" t="s">
        <v>31</v>
      </c>
      <c r="X390">
        <v>1</v>
      </c>
      <c r="Y390" t="str">
        <f>IF(tblRides[[#This Row],[supply_demand_ratio]]&lt;0.8,"Below 0.8",IF(tblRides[[#This Row],[supply_demand_ratio]]&lt;1,"Between 0.8-1.0",IF(tblRides[[#This Row],[supply_demand_ratio]]&lt;=1.2,"Between 1.0-1.2","Above 1.2")))</f>
        <v>Above 1.2</v>
      </c>
    </row>
    <row r="391" spans="1:25" x14ac:dyDescent="0.3">
      <c r="A391" t="s">
        <v>443</v>
      </c>
      <c r="B391" s="1">
        <v>46026.60833333333</v>
      </c>
      <c r="C391" s="2">
        <v>46026</v>
      </c>
      <c r="D391">
        <v>14</v>
      </c>
      <c r="E391" t="s">
        <v>62</v>
      </c>
      <c r="F391" t="s">
        <v>34</v>
      </c>
      <c r="G391">
        <v>1.4</v>
      </c>
      <c r="H391">
        <v>53.55</v>
      </c>
      <c r="I391">
        <v>53.99</v>
      </c>
      <c r="J391">
        <v>1</v>
      </c>
      <c r="K391">
        <v>4.8</v>
      </c>
      <c r="L391">
        <v>2.4</v>
      </c>
      <c r="M391">
        <v>53</v>
      </c>
      <c r="N391" t="s">
        <v>41</v>
      </c>
      <c r="O391">
        <v>2.121</v>
      </c>
      <c r="P391" t="s">
        <v>28</v>
      </c>
      <c r="Q391" t="s">
        <v>29</v>
      </c>
      <c r="R391">
        <v>4.6900000000000004</v>
      </c>
      <c r="S391">
        <v>0</v>
      </c>
      <c r="T391">
        <v>0.44</v>
      </c>
      <c r="U391">
        <v>-2.4</v>
      </c>
      <c r="V391" t="s">
        <v>374</v>
      </c>
      <c r="W391" t="s">
        <v>31</v>
      </c>
      <c r="X391">
        <v>1</v>
      </c>
      <c r="Y391" t="str">
        <f>IF(tblRides[[#This Row],[supply_demand_ratio]]&lt;0.8,"Below 0.8",IF(tblRides[[#This Row],[supply_demand_ratio]]&lt;1,"Between 0.8-1.0",IF(tblRides[[#This Row],[supply_demand_ratio]]&lt;=1.2,"Between 1.0-1.2","Above 1.2")))</f>
        <v>Above 1.2</v>
      </c>
    </row>
    <row r="392" spans="1:25" x14ac:dyDescent="0.3">
      <c r="A392" t="s">
        <v>444</v>
      </c>
      <c r="B392" s="1">
        <v>46026.613194444442</v>
      </c>
      <c r="C392" s="2">
        <v>46026</v>
      </c>
      <c r="D392">
        <v>14</v>
      </c>
      <c r="E392" t="s">
        <v>33</v>
      </c>
      <c r="F392" t="s">
        <v>26</v>
      </c>
      <c r="G392">
        <v>2.2999999999999998</v>
      </c>
      <c r="H392">
        <v>71.83</v>
      </c>
      <c r="I392">
        <v>68.650000000000006</v>
      </c>
      <c r="J392">
        <v>1</v>
      </c>
      <c r="K392">
        <v>3.5</v>
      </c>
      <c r="L392">
        <v>1</v>
      </c>
      <c r="M392">
        <v>95</v>
      </c>
      <c r="N392" t="s">
        <v>41</v>
      </c>
      <c r="O392">
        <v>1.2789999999999999</v>
      </c>
      <c r="P392" t="s">
        <v>28</v>
      </c>
      <c r="Q392" t="s">
        <v>29</v>
      </c>
      <c r="R392">
        <v>5</v>
      </c>
      <c r="S392">
        <v>6</v>
      </c>
      <c r="T392">
        <v>-3.18</v>
      </c>
      <c r="U392">
        <v>-2.5</v>
      </c>
      <c r="V392" t="s">
        <v>374</v>
      </c>
      <c r="W392" t="s">
        <v>31</v>
      </c>
      <c r="X392">
        <v>1</v>
      </c>
      <c r="Y392" t="str">
        <f>IF(tblRides[[#This Row],[supply_demand_ratio]]&lt;0.8,"Below 0.8",IF(tblRides[[#This Row],[supply_demand_ratio]]&lt;1,"Between 0.8-1.0",IF(tblRides[[#This Row],[supply_demand_ratio]]&lt;=1.2,"Between 1.0-1.2","Above 1.2")))</f>
        <v>Above 1.2</v>
      </c>
    </row>
    <row r="393" spans="1:25" x14ac:dyDescent="0.3">
      <c r="A393" t="s">
        <v>445</v>
      </c>
      <c r="B393" s="1">
        <v>46026.615972222222</v>
      </c>
      <c r="C393" s="2">
        <v>46026</v>
      </c>
      <c r="D393">
        <v>14</v>
      </c>
      <c r="E393" t="s">
        <v>43</v>
      </c>
      <c r="F393" t="s">
        <v>34</v>
      </c>
      <c r="G393">
        <v>8.6</v>
      </c>
      <c r="H393">
        <v>181.25</v>
      </c>
      <c r="I393">
        <v>178.42</v>
      </c>
      <c r="J393">
        <v>1</v>
      </c>
      <c r="K393">
        <v>6.1</v>
      </c>
      <c r="L393">
        <v>4.7</v>
      </c>
      <c r="M393">
        <v>67</v>
      </c>
      <c r="N393" t="s">
        <v>41</v>
      </c>
      <c r="O393">
        <v>1.7390000000000001</v>
      </c>
      <c r="P393" t="s">
        <v>28</v>
      </c>
      <c r="Q393" t="s">
        <v>29</v>
      </c>
      <c r="R393">
        <v>4.88</v>
      </c>
      <c r="S393">
        <v>0</v>
      </c>
      <c r="T393">
        <v>-2.83</v>
      </c>
      <c r="U393">
        <v>-1.4</v>
      </c>
      <c r="V393" t="s">
        <v>374</v>
      </c>
      <c r="W393" t="s">
        <v>45</v>
      </c>
      <c r="X393">
        <v>1</v>
      </c>
      <c r="Y393" t="str">
        <f>IF(tblRides[[#This Row],[supply_demand_ratio]]&lt;0.8,"Below 0.8",IF(tblRides[[#This Row],[supply_demand_ratio]]&lt;1,"Between 0.8-1.0",IF(tblRides[[#This Row],[supply_demand_ratio]]&lt;=1.2,"Between 1.0-1.2","Above 1.2")))</f>
        <v>Above 1.2</v>
      </c>
    </row>
    <row r="394" spans="1:25" x14ac:dyDescent="0.3">
      <c r="A394" t="s">
        <v>446</v>
      </c>
      <c r="B394" s="1">
        <v>46026.62222222222</v>
      </c>
      <c r="C394" s="2">
        <v>46026</v>
      </c>
      <c r="D394">
        <v>14</v>
      </c>
      <c r="E394" t="s">
        <v>62</v>
      </c>
      <c r="F394" t="s">
        <v>26</v>
      </c>
      <c r="G394">
        <v>6.2</v>
      </c>
      <c r="H394">
        <v>131.47999999999999</v>
      </c>
      <c r="J394">
        <v>1</v>
      </c>
      <c r="K394">
        <v>6.4</v>
      </c>
      <c r="L394">
        <v>7.5</v>
      </c>
      <c r="M394">
        <v>55</v>
      </c>
      <c r="N394" t="s">
        <v>41</v>
      </c>
      <c r="O394">
        <v>1.7470000000000001</v>
      </c>
      <c r="P394" t="s">
        <v>58</v>
      </c>
      <c r="Q394" t="s">
        <v>108</v>
      </c>
      <c r="R394">
        <v>4.74</v>
      </c>
      <c r="S394">
        <v>9</v>
      </c>
      <c r="U394">
        <v>1.1000000000000001</v>
      </c>
      <c r="V394" t="s">
        <v>374</v>
      </c>
      <c r="W394" t="s">
        <v>45</v>
      </c>
      <c r="X394">
        <v>0</v>
      </c>
      <c r="Y394" t="str">
        <f>IF(tblRides[[#This Row],[supply_demand_ratio]]&lt;0.8,"Below 0.8",IF(tblRides[[#This Row],[supply_demand_ratio]]&lt;1,"Between 0.8-1.0",IF(tblRides[[#This Row],[supply_demand_ratio]]&lt;=1.2,"Between 1.0-1.2","Above 1.2")))</f>
        <v>Above 1.2</v>
      </c>
    </row>
    <row r="395" spans="1:25" x14ac:dyDescent="0.3">
      <c r="A395" t="s">
        <v>447</v>
      </c>
      <c r="B395" s="1">
        <v>46026.635416666664</v>
      </c>
      <c r="C395" s="2">
        <v>46026</v>
      </c>
      <c r="D395">
        <v>15</v>
      </c>
      <c r="E395" t="s">
        <v>43</v>
      </c>
      <c r="F395" t="s">
        <v>26</v>
      </c>
      <c r="G395">
        <v>5.6</v>
      </c>
      <c r="H395">
        <v>126.27</v>
      </c>
      <c r="I395">
        <v>128.88999999999999</v>
      </c>
      <c r="J395">
        <v>1</v>
      </c>
      <c r="K395">
        <v>2.2999999999999998</v>
      </c>
      <c r="L395">
        <v>1</v>
      </c>
      <c r="M395">
        <v>72</v>
      </c>
      <c r="N395" t="s">
        <v>41</v>
      </c>
      <c r="O395">
        <v>1.6879999999999999</v>
      </c>
      <c r="P395" t="s">
        <v>28</v>
      </c>
      <c r="Q395" t="s">
        <v>29</v>
      </c>
      <c r="R395">
        <v>4.68</v>
      </c>
      <c r="S395">
        <v>11</v>
      </c>
      <c r="T395">
        <v>2.62</v>
      </c>
      <c r="U395">
        <v>-1.3</v>
      </c>
      <c r="V395" t="s">
        <v>374</v>
      </c>
      <c r="W395" t="s">
        <v>31</v>
      </c>
      <c r="X395">
        <v>1</v>
      </c>
      <c r="Y395" t="str">
        <f>IF(tblRides[[#This Row],[supply_demand_ratio]]&lt;0.8,"Below 0.8",IF(tblRides[[#This Row],[supply_demand_ratio]]&lt;1,"Between 0.8-1.0",IF(tblRides[[#This Row],[supply_demand_ratio]]&lt;=1.2,"Between 1.0-1.2","Above 1.2")))</f>
        <v>Above 1.2</v>
      </c>
    </row>
    <row r="396" spans="1:25" x14ac:dyDescent="0.3">
      <c r="A396" t="s">
        <v>448</v>
      </c>
      <c r="B396" s="1">
        <v>46026.638194444444</v>
      </c>
      <c r="C396" s="2">
        <v>46026</v>
      </c>
      <c r="D396">
        <v>15</v>
      </c>
      <c r="E396" t="s">
        <v>43</v>
      </c>
      <c r="F396" t="s">
        <v>34</v>
      </c>
      <c r="G396">
        <v>4.0999999999999996</v>
      </c>
      <c r="H396">
        <v>91.89</v>
      </c>
      <c r="I396">
        <v>91.11</v>
      </c>
      <c r="J396">
        <v>1</v>
      </c>
      <c r="K396">
        <v>5.0999999999999996</v>
      </c>
      <c r="L396">
        <v>3.5</v>
      </c>
      <c r="M396">
        <v>76</v>
      </c>
      <c r="N396" t="s">
        <v>41</v>
      </c>
      <c r="O396">
        <v>2.2000000000000002</v>
      </c>
      <c r="P396" t="s">
        <v>28</v>
      </c>
      <c r="Q396" t="s">
        <v>29</v>
      </c>
      <c r="R396">
        <v>4.5</v>
      </c>
      <c r="S396">
        <v>0</v>
      </c>
      <c r="T396">
        <v>-0.78</v>
      </c>
      <c r="U396">
        <v>-1.6</v>
      </c>
      <c r="V396" t="s">
        <v>374</v>
      </c>
      <c r="W396" t="s">
        <v>45</v>
      </c>
      <c r="X396">
        <v>1</v>
      </c>
      <c r="Y396" t="str">
        <f>IF(tblRides[[#This Row],[supply_demand_ratio]]&lt;0.8,"Below 0.8",IF(tblRides[[#This Row],[supply_demand_ratio]]&lt;1,"Between 0.8-1.0",IF(tblRides[[#This Row],[supply_demand_ratio]]&lt;=1.2,"Between 1.0-1.2","Above 1.2")))</f>
        <v>Above 1.2</v>
      </c>
    </row>
    <row r="397" spans="1:25" x14ac:dyDescent="0.3">
      <c r="A397" t="s">
        <v>449</v>
      </c>
      <c r="B397" s="1">
        <v>46026.644444444442</v>
      </c>
      <c r="C397" s="2">
        <v>46026</v>
      </c>
      <c r="D397">
        <v>15</v>
      </c>
      <c r="E397" t="s">
        <v>43</v>
      </c>
      <c r="F397" t="s">
        <v>26</v>
      </c>
      <c r="G397">
        <v>13.6</v>
      </c>
      <c r="H397">
        <v>239.33</v>
      </c>
      <c r="J397">
        <v>1</v>
      </c>
      <c r="K397">
        <v>3.5</v>
      </c>
      <c r="L397">
        <v>9.1</v>
      </c>
      <c r="M397">
        <v>59</v>
      </c>
      <c r="N397" t="s">
        <v>41</v>
      </c>
      <c r="O397">
        <v>1.8069999999999999</v>
      </c>
      <c r="P397" t="s">
        <v>58</v>
      </c>
      <c r="Q397" t="s">
        <v>59</v>
      </c>
      <c r="R397">
        <v>4.38</v>
      </c>
      <c r="S397">
        <v>5</v>
      </c>
      <c r="U397">
        <v>5.6</v>
      </c>
      <c r="V397" t="s">
        <v>374</v>
      </c>
      <c r="W397" t="s">
        <v>31</v>
      </c>
      <c r="X397">
        <v>0</v>
      </c>
      <c r="Y397" t="str">
        <f>IF(tblRides[[#This Row],[supply_demand_ratio]]&lt;0.8,"Below 0.8",IF(tblRides[[#This Row],[supply_demand_ratio]]&lt;1,"Between 0.8-1.0",IF(tblRides[[#This Row],[supply_demand_ratio]]&lt;=1.2,"Between 1.0-1.2","Above 1.2")))</f>
        <v>Above 1.2</v>
      </c>
    </row>
    <row r="398" spans="1:25" x14ac:dyDescent="0.3">
      <c r="A398" t="s">
        <v>450</v>
      </c>
      <c r="B398" s="1">
        <v>46026.652777777781</v>
      </c>
      <c r="C398" s="2">
        <v>46026</v>
      </c>
      <c r="D398">
        <v>15</v>
      </c>
      <c r="E398" t="s">
        <v>43</v>
      </c>
      <c r="F398" t="s">
        <v>26</v>
      </c>
      <c r="G398">
        <v>8.6999999999999993</v>
      </c>
      <c r="H398">
        <v>166.98</v>
      </c>
      <c r="I398">
        <v>168.82</v>
      </c>
      <c r="J398">
        <v>1</v>
      </c>
      <c r="K398">
        <v>6</v>
      </c>
      <c r="L398">
        <v>4.9000000000000004</v>
      </c>
      <c r="M398">
        <v>74</v>
      </c>
      <c r="N398" t="s">
        <v>41</v>
      </c>
      <c r="O398">
        <v>1.51</v>
      </c>
      <c r="P398" t="s">
        <v>28</v>
      </c>
      <c r="Q398" t="s">
        <v>29</v>
      </c>
      <c r="R398">
        <v>4.45</v>
      </c>
      <c r="S398">
        <v>19</v>
      </c>
      <c r="T398">
        <v>1.84</v>
      </c>
      <c r="U398">
        <v>-1.1000000000000001</v>
      </c>
      <c r="V398" t="s">
        <v>374</v>
      </c>
      <c r="W398" t="s">
        <v>45</v>
      </c>
      <c r="X398">
        <v>1</v>
      </c>
      <c r="Y398" t="str">
        <f>IF(tblRides[[#This Row],[supply_demand_ratio]]&lt;0.8,"Below 0.8",IF(tblRides[[#This Row],[supply_demand_ratio]]&lt;1,"Between 0.8-1.0",IF(tblRides[[#This Row],[supply_demand_ratio]]&lt;=1.2,"Between 1.0-1.2","Above 1.2")))</f>
        <v>Above 1.2</v>
      </c>
    </row>
    <row r="399" spans="1:25" x14ac:dyDescent="0.3">
      <c r="A399" t="s">
        <v>451</v>
      </c>
      <c r="B399" s="1">
        <v>46026.657638888886</v>
      </c>
      <c r="C399" s="2">
        <v>46026</v>
      </c>
      <c r="D399">
        <v>15</v>
      </c>
      <c r="E399" t="s">
        <v>43</v>
      </c>
      <c r="F399" t="s">
        <v>34</v>
      </c>
      <c r="G399">
        <v>7.6</v>
      </c>
      <c r="H399">
        <v>170.22</v>
      </c>
      <c r="J399">
        <v>1</v>
      </c>
      <c r="K399">
        <v>4.0999999999999996</v>
      </c>
      <c r="L399">
        <v>7.5</v>
      </c>
      <c r="M399">
        <v>59</v>
      </c>
      <c r="N399" t="s">
        <v>41</v>
      </c>
      <c r="O399">
        <v>1.506</v>
      </c>
      <c r="P399" t="s">
        <v>37</v>
      </c>
      <c r="Q399" t="s">
        <v>38</v>
      </c>
      <c r="R399">
        <v>4.78</v>
      </c>
      <c r="S399">
        <v>0</v>
      </c>
      <c r="U399">
        <v>3.4</v>
      </c>
      <c r="V399" t="s">
        <v>374</v>
      </c>
      <c r="W399" t="s">
        <v>31</v>
      </c>
      <c r="X399">
        <v>0</v>
      </c>
      <c r="Y399" t="str">
        <f>IF(tblRides[[#This Row],[supply_demand_ratio]]&lt;0.8,"Below 0.8",IF(tblRides[[#This Row],[supply_demand_ratio]]&lt;1,"Between 0.8-1.0",IF(tblRides[[#This Row],[supply_demand_ratio]]&lt;=1.2,"Between 1.0-1.2","Above 1.2")))</f>
        <v>Above 1.2</v>
      </c>
    </row>
    <row r="400" spans="1:25" x14ac:dyDescent="0.3">
      <c r="A400" t="s">
        <v>452</v>
      </c>
      <c r="B400" s="1">
        <v>46026.662499999999</v>
      </c>
      <c r="C400" s="2">
        <v>46026</v>
      </c>
      <c r="D400">
        <v>15</v>
      </c>
      <c r="E400" t="s">
        <v>36</v>
      </c>
      <c r="F400" t="s">
        <v>26</v>
      </c>
      <c r="G400">
        <v>2.1</v>
      </c>
      <c r="H400">
        <v>80.72</v>
      </c>
      <c r="I400">
        <v>77.05</v>
      </c>
      <c r="J400">
        <v>1.1000000000000001</v>
      </c>
      <c r="K400">
        <v>7.1</v>
      </c>
      <c r="L400">
        <v>8.1999999999999993</v>
      </c>
      <c r="M400">
        <v>96</v>
      </c>
      <c r="N400" t="s">
        <v>27</v>
      </c>
      <c r="O400">
        <v>0.89500000000000002</v>
      </c>
      <c r="P400" t="s">
        <v>28</v>
      </c>
      <c r="Q400" t="s">
        <v>29</v>
      </c>
      <c r="R400">
        <v>4.88</v>
      </c>
      <c r="S400">
        <v>1</v>
      </c>
      <c r="T400">
        <v>-3.67</v>
      </c>
      <c r="U400">
        <v>1.1000000000000001</v>
      </c>
      <c r="V400" t="s">
        <v>374</v>
      </c>
      <c r="W400" t="s">
        <v>45</v>
      </c>
      <c r="X400">
        <v>1</v>
      </c>
      <c r="Y400" t="str">
        <f>IF(tblRides[[#This Row],[supply_demand_ratio]]&lt;0.8,"Below 0.8",IF(tblRides[[#This Row],[supply_demand_ratio]]&lt;1,"Between 0.8-1.0",IF(tblRides[[#This Row],[supply_demand_ratio]]&lt;=1.2,"Between 1.0-1.2","Above 1.2")))</f>
        <v>Between 0.8-1.0</v>
      </c>
    </row>
    <row r="401" spans="1:25" x14ac:dyDescent="0.3">
      <c r="A401" t="s">
        <v>453</v>
      </c>
      <c r="B401" s="1">
        <v>46026.669444444444</v>
      </c>
      <c r="C401" s="2">
        <v>46026</v>
      </c>
      <c r="D401">
        <v>16</v>
      </c>
      <c r="E401" t="s">
        <v>25</v>
      </c>
      <c r="F401" t="s">
        <v>34</v>
      </c>
      <c r="G401">
        <v>7.6</v>
      </c>
      <c r="H401">
        <v>156.31</v>
      </c>
      <c r="J401">
        <v>1.1000000000000001</v>
      </c>
      <c r="K401">
        <v>6.6</v>
      </c>
      <c r="L401">
        <v>10.4</v>
      </c>
      <c r="M401">
        <v>108</v>
      </c>
      <c r="N401" t="s">
        <v>72</v>
      </c>
      <c r="O401">
        <v>0.73099999999999998</v>
      </c>
      <c r="P401" t="s">
        <v>37</v>
      </c>
      <c r="Q401" t="s">
        <v>38</v>
      </c>
      <c r="R401">
        <v>4.95</v>
      </c>
      <c r="S401">
        <v>0</v>
      </c>
      <c r="U401">
        <v>3.8</v>
      </c>
      <c r="V401" t="s">
        <v>374</v>
      </c>
      <c r="W401" t="s">
        <v>45</v>
      </c>
      <c r="X401">
        <v>0</v>
      </c>
      <c r="Y401" t="str">
        <f>IF(tblRides[[#This Row],[supply_demand_ratio]]&lt;0.8,"Below 0.8",IF(tblRides[[#This Row],[supply_demand_ratio]]&lt;1,"Between 0.8-1.0",IF(tblRides[[#This Row],[supply_demand_ratio]]&lt;=1.2,"Between 1.0-1.2","Above 1.2")))</f>
        <v>Below 0.8</v>
      </c>
    </row>
    <row r="402" spans="1:25" x14ac:dyDescent="0.3">
      <c r="A402" t="s">
        <v>454</v>
      </c>
      <c r="B402" s="1">
        <v>46026.677777777775</v>
      </c>
      <c r="C402" s="2">
        <v>46026</v>
      </c>
      <c r="D402">
        <v>16</v>
      </c>
      <c r="E402" t="s">
        <v>36</v>
      </c>
      <c r="F402" t="s">
        <v>26</v>
      </c>
      <c r="G402">
        <v>24.2</v>
      </c>
      <c r="H402">
        <v>397.04</v>
      </c>
      <c r="I402">
        <v>393.38</v>
      </c>
      <c r="J402">
        <v>1</v>
      </c>
      <c r="K402">
        <v>8.9</v>
      </c>
      <c r="L402">
        <v>10.4</v>
      </c>
      <c r="M402">
        <v>109</v>
      </c>
      <c r="N402" t="s">
        <v>27</v>
      </c>
      <c r="O402">
        <v>0.90800000000000003</v>
      </c>
      <c r="P402" t="s">
        <v>28</v>
      </c>
      <c r="Q402" t="s">
        <v>29</v>
      </c>
      <c r="R402">
        <v>4.71</v>
      </c>
      <c r="S402">
        <v>17</v>
      </c>
      <c r="T402">
        <v>-3.66</v>
      </c>
      <c r="U402">
        <v>1.5</v>
      </c>
      <c r="V402" t="s">
        <v>374</v>
      </c>
      <c r="W402" t="s">
        <v>45</v>
      </c>
      <c r="X402">
        <v>1</v>
      </c>
      <c r="Y402" t="str">
        <f>IF(tblRides[[#This Row],[supply_demand_ratio]]&lt;0.8,"Below 0.8",IF(tblRides[[#This Row],[supply_demand_ratio]]&lt;1,"Between 0.8-1.0",IF(tblRides[[#This Row],[supply_demand_ratio]]&lt;=1.2,"Between 1.0-1.2","Above 1.2")))</f>
        <v>Between 0.8-1.0</v>
      </c>
    </row>
    <row r="403" spans="1:25" x14ac:dyDescent="0.3">
      <c r="A403" t="s">
        <v>455</v>
      </c>
      <c r="B403" s="1">
        <v>46026.679861111108</v>
      </c>
      <c r="C403" s="2">
        <v>46026</v>
      </c>
      <c r="D403">
        <v>16</v>
      </c>
      <c r="E403" t="s">
        <v>25</v>
      </c>
      <c r="F403" t="s">
        <v>26</v>
      </c>
      <c r="G403">
        <v>1</v>
      </c>
      <c r="H403">
        <v>64.2</v>
      </c>
      <c r="I403">
        <v>63.09</v>
      </c>
      <c r="J403">
        <v>1.1000000000000001</v>
      </c>
      <c r="K403">
        <v>5.4</v>
      </c>
      <c r="L403">
        <v>6.2</v>
      </c>
      <c r="M403">
        <v>109</v>
      </c>
      <c r="N403" t="s">
        <v>27</v>
      </c>
      <c r="O403">
        <v>1.028</v>
      </c>
      <c r="P403" t="s">
        <v>28</v>
      </c>
      <c r="Q403" t="s">
        <v>29</v>
      </c>
      <c r="R403">
        <v>4.7300000000000004</v>
      </c>
      <c r="S403">
        <v>4</v>
      </c>
      <c r="T403">
        <v>-1.1100000000000001</v>
      </c>
      <c r="U403">
        <v>0.8</v>
      </c>
      <c r="V403" t="s">
        <v>374</v>
      </c>
      <c r="W403" t="s">
        <v>45</v>
      </c>
      <c r="X403">
        <v>1</v>
      </c>
      <c r="Y403" t="str">
        <f>IF(tblRides[[#This Row],[supply_demand_ratio]]&lt;0.8,"Below 0.8",IF(tblRides[[#This Row],[supply_demand_ratio]]&lt;1,"Between 0.8-1.0",IF(tblRides[[#This Row],[supply_demand_ratio]]&lt;=1.2,"Between 1.0-1.2","Above 1.2")))</f>
        <v>Between 1.0-1.2</v>
      </c>
    </row>
    <row r="404" spans="1:25" x14ac:dyDescent="0.3">
      <c r="A404" t="s">
        <v>456</v>
      </c>
      <c r="B404" s="1">
        <v>46026.68472222222</v>
      </c>
      <c r="C404" s="2">
        <v>46026</v>
      </c>
      <c r="D404">
        <v>16</v>
      </c>
      <c r="E404" t="s">
        <v>43</v>
      </c>
      <c r="F404" t="s">
        <v>34</v>
      </c>
      <c r="G404">
        <v>10.1</v>
      </c>
      <c r="H404">
        <v>203.88</v>
      </c>
      <c r="I404">
        <v>201.7</v>
      </c>
      <c r="J404">
        <v>1</v>
      </c>
      <c r="K404">
        <v>2</v>
      </c>
      <c r="L404">
        <v>1.8</v>
      </c>
      <c r="M404">
        <v>64</v>
      </c>
      <c r="N404" t="s">
        <v>41</v>
      </c>
      <c r="O404">
        <v>1.482</v>
      </c>
      <c r="P404" t="s">
        <v>28</v>
      </c>
      <c r="Q404" t="s">
        <v>29</v>
      </c>
      <c r="R404">
        <v>4.62</v>
      </c>
      <c r="S404">
        <v>0</v>
      </c>
      <c r="T404">
        <v>-2.1800000000000002</v>
      </c>
      <c r="U404">
        <v>-0.2</v>
      </c>
      <c r="V404" t="s">
        <v>374</v>
      </c>
      <c r="W404" t="s">
        <v>31</v>
      </c>
      <c r="X404">
        <v>1</v>
      </c>
      <c r="Y404" t="str">
        <f>IF(tblRides[[#This Row],[supply_demand_ratio]]&lt;0.8,"Below 0.8",IF(tblRides[[#This Row],[supply_demand_ratio]]&lt;1,"Between 0.8-1.0",IF(tblRides[[#This Row],[supply_demand_ratio]]&lt;=1.2,"Between 1.0-1.2","Above 1.2")))</f>
        <v>Above 1.2</v>
      </c>
    </row>
    <row r="405" spans="1:25" x14ac:dyDescent="0.3">
      <c r="A405" t="s">
        <v>457</v>
      </c>
      <c r="B405" s="1">
        <v>46026.696527777778</v>
      </c>
      <c r="C405" s="2">
        <v>46026</v>
      </c>
      <c r="D405">
        <v>16</v>
      </c>
      <c r="E405" t="s">
        <v>25</v>
      </c>
      <c r="F405" t="s">
        <v>26</v>
      </c>
      <c r="G405">
        <v>5.6</v>
      </c>
      <c r="H405">
        <v>174.64</v>
      </c>
      <c r="J405">
        <v>1.4</v>
      </c>
      <c r="K405">
        <v>7.7</v>
      </c>
      <c r="L405">
        <v>6.3</v>
      </c>
      <c r="M405">
        <v>112</v>
      </c>
      <c r="N405" t="s">
        <v>72</v>
      </c>
      <c r="O405">
        <v>0.77300000000000002</v>
      </c>
      <c r="P405" t="s">
        <v>58</v>
      </c>
      <c r="Q405" t="s">
        <v>59</v>
      </c>
      <c r="R405">
        <v>4.6399999999999997</v>
      </c>
      <c r="S405">
        <v>2</v>
      </c>
      <c r="U405">
        <v>-1.4</v>
      </c>
      <c r="V405" t="s">
        <v>374</v>
      </c>
      <c r="W405" t="s">
        <v>45</v>
      </c>
      <c r="X405">
        <v>0</v>
      </c>
      <c r="Y405" t="str">
        <f>IF(tblRides[[#This Row],[supply_demand_ratio]]&lt;0.8,"Below 0.8",IF(tblRides[[#This Row],[supply_demand_ratio]]&lt;1,"Between 0.8-1.0",IF(tblRides[[#This Row],[supply_demand_ratio]]&lt;=1.2,"Between 1.0-1.2","Above 1.2")))</f>
        <v>Below 0.8</v>
      </c>
    </row>
    <row r="406" spans="1:25" x14ac:dyDescent="0.3">
      <c r="A406" t="s">
        <v>458</v>
      </c>
      <c r="B406" s="1">
        <v>46026.710416666669</v>
      </c>
      <c r="C406" s="2">
        <v>46026</v>
      </c>
      <c r="D406">
        <v>17</v>
      </c>
      <c r="E406" t="s">
        <v>33</v>
      </c>
      <c r="F406" t="s">
        <v>26</v>
      </c>
      <c r="G406">
        <v>5.5</v>
      </c>
      <c r="H406">
        <v>144.54</v>
      </c>
      <c r="I406">
        <v>147.29</v>
      </c>
      <c r="J406">
        <v>1.1000000000000001</v>
      </c>
      <c r="K406">
        <v>5.2</v>
      </c>
      <c r="L406">
        <v>6.8</v>
      </c>
      <c r="M406">
        <v>90</v>
      </c>
      <c r="N406" t="s">
        <v>27</v>
      </c>
      <c r="O406">
        <v>0.92100000000000004</v>
      </c>
      <c r="P406" t="s">
        <v>28</v>
      </c>
      <c r="Q406" t="s">
        <v>29</v>
      </c>
      <c r="R406">
        <v>4.8499999999999996</v>
      </c>
      <c r="S406">
        <v>21</v>
      </c>
      <c r="T406">
        <v>2.75</v>
      </c>
      <c r="U406">
        <v>1.6</v>
      </c>
      <c r="V406" t="s">
        <v>374</v>
      </c>
      <c r="W406" t="s">
        <v>45</v>
      </c>
      <c r="X406">
        <v>1</v>
      </c>
      <c r="Y406" t="str">
        <f>IF(tblRides[[#This Row],[supply_demand_ratio]]&lt;0.8,"Below 0.8",IF(tblRides[[#This Row],[supply_demand_ratio]]&lt;1,"Between 0.8-1.0",IF(tblRides[[#This Row],[supply_demand_ratio]]&lt;=1.2,"Between 1.0-1.2","Above 1.2")))</f>
        <v>Between 0.8-1.0</v>
      </c>
    </row>
    <row r="407" spans="1:25" x14ac:dyDescent="0.3">
      <c r="A407" t="s">
        <v>459</v>
      </c>
      <c r="B407" s="1">
        <v>46026.712500000001</v>
      </c>
      <c r="C407" s="2">
        <v>46026</v>
      </c>
      <c r="D407">
        <v>17</v>
      </c>
      <c r="E407" t="s">
        <v>36</v>
      </c>
      <c r="F407" t="s">
        <v>26</v>
      </c>
      <c r="G407">
        <v>11.8</v>
      </c>
      <c r="H407">
        <v>236.01</v>
      </c>
      <c r="I407">
        <v>234.42</v>
      </c>
      <c r="J407">
        <v>1.1000000000000001</v>
      </c>
      <c r="K407">
        <v>2.2999999999999998</v>
      </c>
      <c r="L407">
        <v>1.6</v>
      </c>
      <c r="M407">
        <v>99</v>
      </c>
      <c r="N407" t="s">
        <v>27</v>
      </c>
      <c r="O407">
        <v>0.81100000000000005</v>
      </c>
      <c r="P407" t="s">
        <v>28</v>
      </c>
      <c r="Q407" t="s">
        <v>29</v>
      </c>
      <c r="R407">
        <v>4.57</v>
      </c>
      <c r="S407">
        <v>14</v>
      </c>
      <c r="T407">
        <v>-1.59</v>
      </c>
      <c r="U407">
        <v>-0.7</v>
      </c>
      <c r="V407" t="s">
        <v>374</v>
      </c>
      <c r="W407" t="s">
        <v>31</v>
      </c>
      <c r="X407">
        <v>1</v>
      </c>
      <c r="Y407" t="str">
        <f>IF(tblRides[[#This Row],[supply_demand_ratio]]&lt;0.8,"Below 0.8",IF(tblRides[[#This Row],[supply_demand_ratio]]&lt;1,"Between 0.8-1.0",IF(tblRides[[#This Row],[supply_demand_ratio]]&lt;=1.2,"Between 1.0-1.2","Above 1.2")))</f>
        <v>Between 0.8-1.0</v>
      </c>
    </row>
    <row r="408" spans="1:25" x14ac:dyDescent="0.3">
      <c r="A408" t="s">
        <v>460</v>
      </c>
      <c r="B408" s="1">
        <v>46026.720833333333</v>
      </c>
      <c r="C408" s="2">
        <v>46026</v>
      </c>
      <c r="D408">
        <v>17</v>
      </c>
      <c r="E408" t="s">
        <v>43</v>
      </c>
      <c r="F408" t="s">
        <v>34</v>
      </c>
      <c r="G408">
        <v>2.9</v>
      </c>
      <c r="H408">
        <v>74.73</v>
      </c>
      <c r="I408">
        <v>77.33</v>
      </c>
      <c r="J408">
        <v>1</v>
      </c>
      <c r="K408">
        <v>4.5999999999999996</v>
      </c>
      <c r="L408">
        <v>1</v>
      </c>
      <c r="M408">
        <v>64</v>
      </c>
      <c r="N408" t="s">
        <v>41</v>
      </c>
      <c r="O408">
        <v>1.841</v>
      </c>
      <c r="P408" t="s">
        <v>28</v>
      </c>
      <c r="Q408" t="s">
        <v>29</v>
      </c>
      <c r="R408">
        <v>4.76</v>
      </c>
      <c r="S408">
        <v>0</v>
      </c>
      <c r="T408">
        <v>2.6</v>
      </c>
      <c r="U408">
        <v>-3.6</v>
      </c>
      <c r="V408" t="s">
        <v>374</v>
      </c>
      <c r="W408" t="s">
        <v>31</v>
      </c>
      <c r="X408">
        <v>1</v>
      </c>
      <c r="Y408" t="str">
        <f>IF(tblRides[[#This Row],[supply_demand_ratio]]&lt;0.8,"Below 0.8",IF(tblRides[[#This Row],[supply_demand_ratio]]&lt;1,"Between 0.8-1.0",IF(tblRides[[#This Row],[supply_demand_ratio]]&lt;=1.2,"Between 1.0-1.2","Above 1.2")))</f>
        <v>Above 1.2</v>
      </c>
    </row>
    <row r="409" spans="1:25" x14ac:dyDescent="0.3">
      <c r="A409" t="s">
        <v>461</v>
      </c>
      <c r="B409" s="1">
        <v>46026.745138888888</v>
      </c>
      <c r="C409" s="2">
        <v>46026</v>
      </c>
      <c r="D409">
        <v>17</v>
      </c>
      <c r="E409" t="s">
        <v>25</v>
      </c>
      <c r="F409" t="s">
        <v>34</v>
      </c>
      <c r="G409">
        <v>4.0999999999999996</v>
      </c>
      <c r="H409">
        <v>120.89</v>
      </c>
      <c r="J409">
        <v>1.1000000000000001</v>
      </c>
      <c r="K409">
        <v>8.3000000000000007</v>
      </c>
      <c r="L409">
        <v>10.199999999999999</v>
      </c>
      <c r="M409">
        <v>92</v>
      </c>
      <c r="N409" t="s">
        <v>27</v>
      </c>
      <c r="O409">
        <v>0.69599999999999995</v>
      </c>
      <c r="P409" t="s">
        <v>58</v>
      </c>
      <c r="Q409" t="s">
        <v>59</v>
      </c>
      <c r="R409">
        <v>4.75</v>
      </c>
      <c r="S409">
        <v>0</v>
      </c>
      <c r="U409">
        <v>1.9</v>
      </c>
      <c r="V409" t="s">
        <v>374</v>
      </c>
      <c r="W409" t="s">
        <v>45</v>
      </c>
      <c r="X409">
        <v>0</v>
      </c>
      <c r="Y409" t="str">
        <f>IF(tblRides[[#This Row],[supply_demand_ratio]]&lt;0.8,"Below 0.8",IF(tblRides[[#This Row],[supply_demand_ratio]]&lt;1,"Between 0.8-1.0",IF(tblRides[[#This Row],[supply_demand_ratio]]&lt;=1.2,"Between 1.0-1.2","Above 1.2")))</f>
        <v>Below 0.8</v>
      </c>
    </row>
    <row r="410" spans="1:25" x14ac:dyDescent="0.3">
      <c r="A410" t="s">
        <v>462</v>
      </c>
      <c r="B410" s="1">
        <v>46026.749305555553</v>
      </c>
      <c r="C410" s="2">
        <v>46026</v>
      </c>
      <c r="D410">
        <v>17</v>
      </c>
      <c r="E410" t="s">
        <v>25</v>
      </c>
      <c r="F410" t="s">
        <v>26</v>
      </c>
      <c r="G410">
        <v>4.8</v>
      </c>
      <c r="H410">
        <v>151.03</v>
      </c>
      <c r="I410">
        <v>158.72999999999999</v>
      </c>
      <c r="J410">
        <v>1.2</v>
      </c>
      <c r="K410">
        <v>8.9</v>
      </c>
      <c r="L410">
        <v>9.5</v>
      </c>
      <c r="M410">
        <v>100</v>
      </c>
      <c r="N410" t="s">
        <v>27</v>
      </c>
      <c r="O410">
        <v>0.69899999999999995</v>
      </c>
      <c r="P410" t="s">
        <v>28</v>
      </c>
      <c r="Q410" t="s">
        <v>29</v>
      </c>
      <c r="R410">
        <v>4.71</v>
      </c>
      <c r="S410">
        <v>2</v>
      </c>
      <c r="T410">
        <v>7.7</v>
      </c>
      <c r="U410">
        <v>0.6</v>
      </c>
      <c r="V410" t="s">
        <v>374</v>
      </c>
      <c r="W410" t="s">
        <v>45</v>
      </c>
      <c r="X410">
        <v>1</v>
      </c>
      <c r="Y410" t="str">
        <f>IF(tblRides[[#This Row],[supply_demand_ratio]]&lt;0.8,"Below 0.8",IF(tblRides[[#This Row],[supply_demand_ratio]]&lt;1,"Between 0.8-1.0",IF(tblRides[[#This Row],[supply_demand_ratio]]&lt;=1.2,"Between 1.0-1.2","Above 1.2")))</f>
        <v>Below 0.8</v>
      </c>
    </row>
    <row r="411" spans="1:25" x14ac:dyDescent="0.3">
      <c r="A411" t="s">
        <v>463</v>
      </c>
      <c r="B411" s="1">
        <v>46026.754166666666</v>
      </c>
      <c r="C411" s="2">
        <v>46026</v>
      </c>
      <c r="D411">
        <v>18</v>
      </c>
      <c r="E411" t="s">
        <v>36</v>
      </c>
      <c r="F411" t="s">
        <v>34</v>
      </c>
      <c r="G411">
        <v>2.7</v>
      </c>
      <c r="H411">
        <v>84.15</v>
      </c>
      <c r="I411">
        <v>83.76</v>
      </c>
      <c r="J411">
        <v>1.1000000000000001</v>
      </c>
      <c r="K411">
        <v>8</v>
      </c>
      <c r="L411">
        <v>10</v>
      </c>
      <c r="M411">
        <v>88</v>
      </c>
      <c r="N411" t="s">
        <v>27</v>
      </c>
      <c r="O411">
        <v>0.81299999999999994</v>
      </c>
      <c r="P411" t="s">
        <v>28</v>
      </c>
      <c r="Q411" t="s">
        <v>29</v>
      </c>
      <c r="R411">
        <v>4.7</v>
      </c>
      <c r="S411">
        <v>0</v>
      </c>
      <c r="T411">
        <v>-0.39</v>
      </c>
      <c r="U411">
        <v>2</v>
      </c>
      <c r="V411" t="s">
        <v>374</v>
      </c>
      <c r="W411" t="s">
        <v>45</v>
      </c>
      <c r="X411">
        <v>1</v>
      </c>
      <c r="Y411" t="str">
        <f>IF(tblRides[[#This Row],[supply_demand_ratio]]&lt;0.8,"Below 0.8",IF(tblRides[[#This Row],[supply_demand_ratio]]&lt;1,"Between 0.8-1.0",IF(tblRides[[#This Row],[supply_demand_ratio]]&lt;=1.2,"Between 1.0-1.2","Above 1.2")))</f>
        <v>Between 0.8-1.0</v>
      </c>
    </row>
    <row r="412" spans="1:25" x14ac:dyDescent="0.3">
      <c r="A412" t="s">
        <v>464</v>
      </c>
      <c r="B412" s="1">
        <v>46026.775694444441</v>
      </c>
      <c r="C412" s="2">
        <v>46026</v>
      </c>
      <c r="D412">
        <v>18</v>
      </c>
      <c r="E412" t="s">
        <v>25</v>
      </c>
      <c r="F412" t="s">
        <v>26</v>
      </c>
      <c r="G412">
        <v>4.5999999999999996</v>
      </c>
      <c r="H412">
        <v>160.75</v>
      </c>
      <c r="I412">
        <v>155.97</v>
      </c>
      <c r="J412">
        <v>1.4</v>
      </c>
      <c r="K412">
        <v>8.9</v>
      </c>
      <c r="L412">
        <v>10</v>
      </c>
      <c r="M412">
        <v>87</v>
      </c>
      <c r="N412" t="s">
        <v>72</v>
      </c>
      <c r="O412">
        <v>0.52200000000000002</v>
      </c>
      <c r="P412" t="s">
        <v>28</v>
      </c>
      <c r="Q412" t="s">
        <v>29</v>
      </c>
      <c r="R412">
        <v>4.9400000000000004</v>
      </c>
      <c r="S412">
        <v>7</v>
      </c>
      <c r="T412">
        <v>-4.78</v>
      </c>
      <c r="U412">
        <v>1.1000000000000001</v>
      </c>
      <c r="V412" t="s">
        <v>374</v>
      </c>
      <c r="W412" t="s">
        <v>45</v>
      </c>
      <c r="X412">
        <v>1</v>
      </c>
      <c r="Y412" t="str">
        <f>IF(tblRides[[#This Row],[supply_demand_ratio]]&lt;0.8,"Below 0.8",IF(tblRides[[#This Row],[supply_demand_ratio]]&lt;1,"Between 0.8-1.0",IF(tblRides[[#This Row],[supply_demand_ratio]]&lt;=1.2,"Between 1.0-1.2","Above 1.2")))</f>
        <v>Below 0.8</v>
      </c>
    </row>
    <row r="413" spans="1:25" x14ac:dyDescent="0.3">
      <c r="A413" t="s">
        <v>465</v>
      </c>
      <c r="B413" s="1">
        <v>46026.785416666666</v>
      </c>
      <c r="C413" s="2">
        <v>46026</v>
      </c>
      <c r="D413">
        <v>18</v>
      </c>
      <c r="E413" t="s">
        <v>36</v>
      </c>
      <c r="F413" t="s">
        <v>26</v>
      </c>
      <c r="G413">
        <v>3</v>
      </c>
      <c r="H413">
        <v>107.35</v>
      </c>
      <c r="I413">
        <v>106.36</v>
      </c>
      <c r="J413">
        <v>1.3</v>
      </c>
      <c r="K413">
        <v>7.2</v>
      </c>
      <c r="L413">
        <v>10.5</v>
      </c>
      <c r="M413">
        <v>78</v>
      </c>
      <c r="N413" t="s">
        <v>27</v>
      </c>
      <c r="O413">
        <v>0.61199999999999999</v>
      </c>
      <c r="P413" t="s">
        <v>28</v>
      </c>
      <c r="Q413" t="s">
        <v>29</v>
      </c>
      <c r="R413">
        <v>4.83</v>
      </c>
      <c r="S413">
        <v>12</v>
      </c>
      <c r="T413">
        <v>-0.99</v>
      </c>
      <c r="U413">
        <v>3.3</v>
      </c>
      <c r="V413" t="s">
        <v>374</v>
      </c>
      <c r="W413" t="s">
        <v>45</v>
      </c>
      <c r="X413">
        <v>1</v>
      </c>
      <c r="Y413" t="str">
        <f>IF(tblRides[[#This Row],[supply_demand_ratio]]&lt;0.8,"Below 0.8",IF(tblRides[[#This Row],[supply_demand_ratio]]&lt;1,"Between 0.8-1.0",IF(tblRides[[#This Row],[supply_demand_ratio]]&lt;=1.2,"Between 1.0-1.2","Above 1.2")))</f>
        <v>Below 0.8</v>
      </c>
    </row>
    <row r="414" spans="1:25" x14ac:dyDescent="0.3">
      <c r="A414" t="s">
        <v>466</v>
      </c>
      <c r="B414" s="1">
        <v>46026.792361111111</v>
      </c>
      <c r="C414" s="2">
        <v>46026</v>
      </c>
      <c r="D414">
        <v>19</v>
      </c>
      <c r="E414" t="s">
        <v>43</v>
      </c>
      <c r="F414" t="s">
        <v>26</v>
      </c>
      <c r="G414">
        <v>5.8</v>
      </c>
      <c r="H414">
        <v>122.28</v>
      </c>
      <c r="I414">
        <v>118.63</v>
      </c>
      <c r="J414">
        <v>1</v>
      </c>
      <c r="K414">
        <v>3.6</v>
      </c>
      <c r="L414">
        <v>5.8</v>
      </c>
      <c r="M414">
        <v>55</v>
      </c>
      <c r="N414" t="s">
        <v>41</v>
      </c>
      <c r="O414">
        <v>1.4650000000000001</v>
      </c>
      <c r="P414" t="s">
        <v>28</v>
      </c>
      <c r="Q414" t="s">
        <v>29</v>
      </c>
      <c r="R414">
        <v>4.79</v>
      </c>
      <c r="S414">
        <v>13</v>
      </c>
      <c r="T414">
        <v>-3.65</v>
      </c>
      <c r="U414">
        <v>2.2000000000000002</v>
      </c>
      <c r="V414" t="s">
        <v>374</v>
      </c>
      <c r="W414" t="s">
        <v>31</v>
      </c>
      <c r="X414">
        <v>1</v>
      </c>
      <c r="Y414" t="str">
        <f>IF(tblRides[[#This Row],[supply_demand_ratio]]&lt;0.8,"Below 0.8",IF(tblRides[[#This Row],[supply_demand_ratio]]&lt;1,"Between 0.8-1.0",IF(tblRides[[#This Row],[supply_demand_ratio]]&lt;=1.2,"Between 1.0-1.2","Above 1.2")))</f>
        <v>Above 1.2</v>
      </c>
    </row>
    <row r="415" spans="1:25" x14ac:dyDescent="0.3">
      <c r="A415" t="s">
        <v>467</v>
      </c>
      <c r="B415" s="1">
        <v>46026.811111111114</v>
      </c>
      <c r="C415" s="2">
        <v>46026</v>
      </c>
      <c r="D415">
        <v>19</v>
      </c>
      <c r="E415" t="s">
        <v>25</v>
      </c>
      <c r="F415" t="s">
        <v>26</v>
      </c>
      <c r="G415">
        <v>10.3</v>
      </c>
      <c r="H415">
        <v>283.39999999999998</v>
      </c>
      <c r="I415">
        <v>280.69</v>
      </c>
      <c r="J415">
        <v>1.3</v>
      </c>
      <c r="K415">
        <v>9.5</v>
      </c>
      <c r="L415">
        <v>10.1</v>
      </c>
      <c r="M415">
        <v>104</v>
      </c>
      <c r="N415" t="s">
        <v>72</v>
      </c>
      <c r="O415">
        <v>0.69599999999999995</v>
      </c>
      <c r="P415" t="s">
        <v>28</v>
      </c>
      <c r="Q415" t="s">
        <v>29</v>
      </c>
      <c r="R415">
        <v>4.8600000000000003</v>
      </c>
      <c r="S415">
        <v>5</v>
      </c>
      <c r="T415">
        <v>-2.71</v>
      </c>
      <c r="U415">
        <v>0.6</v>
      </c>
      <c r="V415" t="s">
        <v>374</v>
      </c>
      <c r="W415" t="s">
        <v>45</v>
      </c>
      <c r="X415">
        <v>1</v>
      </c>
      <c r="Y415" t="str">
        <f>IF(tblRides[[#This Row],[supply_demand_ratio]]&lt;0.8,"Below 0.8",IF(tblRides[[#This Row],[supply_demand_ratio]]&lt;1,"Between 0.8-1.0",IF(tblRides[[#This Row],[supply_demand_ratio]]&lt;=1.2,"Between 1.0-1.2","Above 1.2")))</f>
        <v>Below 0.8</v>
      </c>
    </row>
    <row r="416" spans="1:25" x14ac:dyDescent="0.3">
      <c r="A416" t="s">
        <v>468</v>
      </c>
      <c r="B416" s="1">
        <v>46026.811111111114</v>
      </c>
      <c r="C416" s="2">
        <v>46026</v>
      </c>
      <c r="D416">
        <v>19</v>
      </c>
      <c r="E416" t="s">
        <v>36</v>
      </c>
      <c r="F416" t="s">
        <v>34</v>
      </c>
      <c r="G416">
        <v>2.6</v>
      </c>
      <c r="H416">
        <v>100.78</v>
      </c>
      <c r="J416">
        <v>1.2</v>
      </c>
      <c r="K416">
        <v>9</v>
      </c>
      <c r="M416">
        <v>90</v>
      </c>
      <c r="N416" t="s">
        <v>27</v>
      </c>
      <c r="O416">
        <v>0.69699999999999995</v>
      </c>
      <c r="P416" t="s">
        <v>82</v>
      </c>
      <c r="Q416" t="s">
        <v>83</v>
      </c>
      <c r="R416">
        <v>4.63</v>
      </c>
      <c r="S416">
        <v>0</v>
      </c>
      <c r="V416" t="s">
        <v>374</v>
      </c>
      <c r="W416" t="s">
        <v>45</v>
      </c>
      <c r="X416">
        <v>0</v>
      </c>
      <c r="Y416" t="str">
        <f>IF(tblRides[[#This Row],[supply_demand_ratio]]&lt;0.8,"Below 0.8",IF(tblRides[[#This Row],[supply_demand_ratio]]&lt;1,"Between 0.8-1.0",IF(tblRides[[#This Row],[supply_demand_ratio]]&lt;=1.2,"Between 1.0-1.2","Above 1.2")))</f>
        <v>Below 0.8</v>
      </c>
    </row>
    <row r="417" spans="1:25" x14ac:dyDescent="0.3">
      <c r="A417" t="s">
        <v>469</v>
      </c>
      <c r="B417" s="1">
        <v>46026.820833333331</v>
      </c>
      <c r="C417" s="2">
        <v>46026</v>
      </c>
      <c r="D417">
        <v>19</v>
      </c>
      <c r="E417" t="s">
        <v>43</v>
      </c>
      <c r="F417" t="s">
        <v>34</v>
      </c>
      <c r="G417">
        <v>6.3</v>
      </c>
      <c r="H417">
        <v>120.18</v>
      </c>
      <c r="I417">
        <v>118.81</v>
      </c>
      <c r="J417">
        <v>1</v>
      </c>
      <c r="K417">
        <v>4.3</v>
      </c>
      <c r="L417">
        <v>9.1</v>
      </c>
      <c r="M417">
        <v>59</v>
      </c>
      <c r="N417" t="s">
        <v>41</v>
      </c>
      <c r="O417">
        <v>1.101</v>
      </c>
      <c r="P417" t="s">
        <v>28</v>
      </c>
      <c r="Q417" t="s">
        <v>29</v>
      </c>
      <c r="R417">
        <v>4.9400000000000004</v>
      </c>
      <c r="S417">
        <v>0</v>
      </c>
      <c r="T417">
        <v>-1.37</v>
      </c>
      <c r="U417">
        <v>4.8</v>
      </c>
      <c r="V417" t="s">
        <v>374</v>
      </c>
      <c r="W417" t="s">
        <v>31</v>
      </c>
      <c r="X417">
        <v>1</v>
      </c>
      <c r="Y417" t="str">
        <f>IF(tblRides[[#This Row],[supply_demand_ratio]]&lt;0.8,"Below 0.8",IF(tblRides[[#This Row],[supply_demand_ratio]]&lt;1,"Between 0.8-1.0",IF(tblRides[[#This Row],[supply_demand_ratio]]&lt;=1.2,"Between 1.0-1.2","Above 1.2")))</f>
        <v>Between 1.0-1.2</v>
      </c>
    </row>
    <row r="418" spans="1:25" x14ac:dyDescent="0.3">
      <c r="A418" t="s">
        <v>470</v>
      </c>
      <c r="B418" s="1">
        <v>46026.82916666667</v>
      </c>
      <c r="C418" s="2">
        <v>46026</v>
      </c>
      <c r="D418">
        <v>19</v>
      </c>
      <c r="E418" t="s">
        <v>25</v>
      </c>
      <c r="F418" t="s">
        <v>26</v>
      </c>
      <c r="G418">
        <v>5.4</v>
      </c>
      <c r="H418">
        <v>193.7</v>
      </c>
      <c r="I418">
        <v>194.45</v>
      </c>
      <c r="J418">
        <v>1.5</v>
      </c>
      <c r="K418">
        <v>12.6</v>
      </c>
      <c r="L418">
        <v>11.2</v>
      </c>
      <c r="M418">
        <v>84</v>
      </c>
      <c r="N418" t="s">
        <v>72</v>
      </c>
      <c r="O418">
        <v>0.46300000000000002</v>
      </c>
      <c r="P418" t="s">
        <v>28</v>
      </c>
      <c r="Q418" t="s">
        <v>29</v>
      </c>
      <c r="R418">
        <v>4.9400000000000004</v>
      </c>
      <c r="S418">
        <v>7</v>
      </c>
      <c r="T418">
        <v>0.75</v>
      </c>
      <c r="U418">
        <v>-1.4</v>
      </c>
      <c r="V418" t="s">
        <v>374</v>
      </c>
      <c r="W418" t="s">
        <v>77</v>
      </c>
      <c r="X418">
        <v>1</v>
      </c>
      <c r="Y418" t="str">
        <f>IF(tblRides[[#This Row],[supply_demand_ratio]]&lt;0.8,"Below 0.8",IF(tblRides[[#This Row],[supply_demand_ratio]]&lt;1,"Between 0.8-1.0",IF(tblRides[[#This Row],[supply_demand_ratio]]&lt;=1.2,"Between 1.0-1.2","Above 1.2")))</f>
        <v>Below 0.8</v>
      </c>
    </row>
    <row r="419" spans="1:25" x14ac:dyDescent="0.3">
      <c r="A419" t="s">
        <v>471</v>
      </c>
      <c r="B419" s="1">
        <v>46026.865972222222</v>
      </c>
      <c r="C419" s="2">
        <v>46026</v>
      </c>
      <c r="D419">
        <v>20</v>
      </c>
      <c r="E419" t="s">
        <v>62</v>
      </c>
      <c r="F419" t="s">
        <v>26</v>
      </c>
      <c r="G419">
        <v>5.2</v>
      </c>
      <c r="H419">
        <v>105.68</v>
      </c>
      <c r="I419">
        <v>104.22</v>
      </c>
      <c r="J419">
        <v>1</v>
      </c>
      <c r="K419">
        <v>7.4</v>
      </c>
      <c r="L419">
        <v>2.2000000000000002</v>
      </c>
      <c r="M419">
        <v>47</v>
      </c>
      <c r="N419" t="s">
        <v>27</v>
      </c>
      <c r="O419">
        <v>0.94799999999999995</v>
      </c>
      <c r="P419" t="s">
        <v>28</v>
      </c>
      <c r="Q419" t="s">
        <v>29</v>
      </c>
      <c r="R419">
        <v>4.63</v>
      </c>
      <c r="S419">
        <v>10</v>
      </c>
      <c r="T419">
        <v>-1.46</v>
      </c>
      <c r="U419">
        <v>-5.2</v>
      </c>
      <c r="V419" t="s">
        <v>374</v>
      </c>
      <c r="W419" t="s">
        <v>45</v>
      </c>
      <c r="X419">
        <v>1</v>
      </c>
      <c r="Y419" t="str">
        <f>IF(tblRides[[#This Row],[supply_demand_ratio]]&lt;0.8,"Below 0.8",IF(tblRides[[#This Row],[supply_demand_ratio]]&lt;1,"Between 0.8-1.0",IF(tblRides[[#This Row],[supply_demand_ratio]]&lt;=1.2,"Between 1.0-1.2","Above 1.2")))</f>
        <v>Between 0.8-1.0</v>
      </c>
    </row>
    <row r="420" spans="1:25" x14ac:dyDescent="0.3">
      <c r="A420" t="s">
        <v>472</v>
      </c>
      <c r="B420" s="1">
        <v>46026.867361111108</v>
      </c>
      <c r="C420" s="2">
        <v>46026</v>
      </c>
      <c r="D420">
        <v>20</v>
      </c>
      <c r="E420" t="s">
        <v>25</v>
      </c>
      <c r="F420" t="s">
        <v>26</v>
      </c>
      <c r="G420">
        <v>2.5</v>
      </c>
      <c r="H420">
        <v>95.87</v>
      </c>
      <c r="I420">
        <v>95.08</v>
      </c>
      <c r="J420">
        <v>1.2</v>
      </c>
      <c r="K420">
        <v>9.3000000000000007</v>
      </c>
      <c r="L420">
        <v>13.1</v>
      </c>
      <c r="M420">
        <v>89</v>
      </c>
      <c r="N420" t="s">
        <v>27</v>
      </c>
      <c r="O420">
        <v>0.65800000000000003</v>
      </c>
      <c r="P420" t="s">
        <v>28</v>
      </c>
      <c r="Q420" t="s">
        <v>29</v>
      </c>
      <c r="R420">
        <v>4.74</v>
      </c>
      <c r="S420">
        <v>6</v>
      </c>
      <c r="T420">
        <v>-0.79</v>
      </c>
      <c r="U420">
        <v>3.8</v>
      </c>
      <c r="V420" t="s">
        <v>374</v>
      </c>
      <c r="W420" t="s">
        <v>45</v>
      </c>
      <c r="X420">
        <v>1</v>
      </c>
      <c r="Y420" t="str">
        <f>IF(tblRides[[#This Row],[supply_demand_ratio]]&lt;0.8,"Below 0.8",IF(tblRides[[#This Row],[supply_demand_ratio]]&lt;1,"Between 0.8-1.0",IF(tblRides[[#This Row],[supply_demand_ratio]]&lt;=1.2,"Between 1.0-1.2","Above 1.2")))</f>
        <v>Below 0.8</v>
      </c>
    </row>
    <row r="421" spans="1:25" x14ac:dyDescent="0.3">
      <c r="A421" t="s">
        <v>473</v>
      </c>
      <c r="B421" s="1">
        <v>46026.870138888888</v>
      </c>
      <c r="C421" s="2">
        <v>46026</v>
      </c>
      <c r="D421">
        <v>20</v>
      </c>
      <c r="E421" t="s">
        <v>43</v>
      </c>
      <c r="F421" t="s">
        <v>34</v>
      </c>
      <c r="G421">
        <v>11.9</v>
      </c>
      <c r="H421">
        <v>234.4</v>
      </c>
      <c r="I421">
        <v>231.08</v>
      </c>
      <c r="J421">
        <v>1</v>
      </c>
      <c r="K421">
        <v>5.2</v>
      </c>
      <c r="L421">
        <v>7.8</v>
      </c>
      <c r="M421">
        <v>56</v>
      </c>
      <c r="N421" t="s">
        <v>41</v>
      </c>
      <c r="O421">
        <v>1.355</v>
      </c>
      <c r="P421" t="s">
        <v>28</v>
      </c>
      <c r="Q421" t="s">
        <v>29</v>
      </c>
      <c r="R421">
        <v>4.67</v>
      </c>
      <c r="S421">
        <v>0</v>
      </c>
      <c r="T421">
        <v>-3.32</v>
      </c>
      <c r="U421">
        <v>2.6</v>
      </c>
      <c r="V421" t="s">
        <v>374</v>
      </c>
      <c r="W421" t="s">
        <v>45</v>
      </c>
      <c r="X421">
        <v>1</v>
      </c>
      <c r="Y421" t="str">
        <f>IF(tblRides[[#This Row],[supply_demand_ratio]]&lt;0.8,"Below 0.8",IF(tblRides[[#This Row],[supply_demand_ratio]]&lt;1,"Between 0.8-1.0",IF(tblRides[[#This Row],[supply_demand_ratio]]&lt;=1.2,"Between 1.0-1.2","Above 1.2")))</f>
        <v>Above 1.2</v>
      </c>
    </row>
    <row r="422" spans="1:25" x14ac:dyDescent="0.3">
      <c r="A422" t="s">
        <v>474</v>
      </c>
      <c r="B422" s="1">
        <v>46026.884027777778</v>
      </c>
      <c r="C422" s="2">
        <v>46026</v>
      </c>
      <c r="D422">
        <v>21</v>
      </c>
      <c r="E422" t="s">
        <v>43</v>
      </c>
      <c r="F422" t="s">
        <v>26</v>
      </c>
      <c r="G422">
        <v>11.9</v>
      </c>
      <c r="H422">
        <v>200.04</v>
      </c>
      <c r="I422">
        <v>191.22</v>
      </c>
      <c r="J422">
        <v>1</v>
      </c>
      <c r="K422">
        <v>9</v>
      </c>
      <c r="L422">
        <v>18.100000000000001</v>
      </c>
      <c r="M422">
        <v>63</v>
      </c>
      <c r="N422" t="s">
        <v>41</v>
      </c>
      <c r="O422">
        <v>1.2509999999999999</v>
      </c>
      <c r="P422" t="s">
        <v>28</v>
      </c>
      <c r="Q422" t="s">
        <v>29</v>
      </c>
      <c r="R422">
        <v>4.8600000000000003</v>
      </c>
      <c r="S422">
        <v>9</v>
      </c>
      <c r="T422">
        <v>-8.82</v>
      </c>
      <c r="U422">
        <v>9.1</v>
      </c>
      <c r="V422" t="s">
        <v>374</v>
      </c>
      <c r="W422" t="s">
        <v>45</v>
      </c>
      <c r="X422">
        <v>1</v>
      </c>
      <c r="Y422" t="str">
        <f>IF(tblRides[[#This Row],[supply_demand_ratio]]&lt;0.8,"Below 0.8",IF(tblRides[[#This Row],[supply_demand_ratio]]&lt;1,"Between 0.8-1.0",IF(tblRides[[#This Row],[supply_demand_ratio]]&lt;=1.2,"Between 1.0-1.2","Above 1.2")))</f>
        <v>Above 1.2</v>
      </c>
    </row>
    <row r="423" spans="1:25" x14ac:dyDescent="0.3">
      <c r="A423" t="s">
        <v>475</v>
      </c>
      <c r="B423" s="1">
        <v>46026.885416666664</v>
      </c>
      <c r="C423" s="2">
        <v>46026</v>
      </c>
      <c r="D423">
        <v>21</v>
      </c>
      <c r="E423" t="s">
        <v>33</v>
      </c>
      <c r="F423" t="s">
        <v>34</v>
      </c>
      <c r="G423">
        <v>5.0999999999999996</v>
      </c>
      <c r="H423">
        <v>112.04</v>
      </c>
      <c r="I423">
        <v>119.1</v>
      </c>
      <c r="J423">
        <v>1</v>
      </c>
      <c r="K423">
        <v>3.5</v>
      </c>
      <c r="L423">
        <v>4.7</v>
      </c>
      <c r="M423">
        <v>97</v>
      </c>
      <c r="N423" t="s">
        <v>27</v>
      </c>
      <c r="O423">
        <v>0.97299999999999998</v>
      </c>
      <c r="P423" t="s">
        <v>28</v>
      </c>
      <c r="Q423" t="s">
        <v>29</v>
      </c>
      <c r="R423">
        <v>4.8</v>
      </c>
      <c r="S423">
        <v>0</v>
      </c>
      <c r="T423">
        <v>7.06</v>
      </c>
      <c r="U423">
        <v>1.2</v>
      </c>
      <c r="V423" t="s">
        <v>374</v>
      </c>
      <c r="W423" t="s">
        <v>31</v>
      </c>
      <c r="X423">
        <v>1</v>
      </c>
      <c r="Y423" t="str">
        <f>IF(tblRides[[#This Row],[supply_demand_ratio]]&lt;0.8,"Below 0.8",IF(tblRides[[#This Row],[supply_demand_ratio]]&lt;1,"Between 0.8-1.0",IF(tblRides[[#This Row],[supply_demand_ratio]]&lt;=1.2,"Between 1.0-1.2","Above 1.2")))</f>
        <v>Between 0.8-1.0</v>
      </c>
    </row>
    <row r="424" spans="1:25" x14ac:dyDescent="0.3">
      <c r="A424" t="s">
        <v>476</v>
      </c>
      <c r="B424" s="1">
        <v>46026.88958333333</v>
      </c>
      <c r="C424" s="2">
        <v>46026</v>
      </c>
      <c r="D424">
        <v>21</v>
      </c>
      <c r="E424" t="s">
        <v>36</v>
      </c>
      <c r="F424" t="s">
        <v>26</v>
      </c>
      <c r="G424">
        <v>9.6</v>
      </c>
      <c r="H424">
        <v>265.63</v>
      </c>
      <c r="I424">
        <v>268.72000000000003</v>
      </c>
      <c r="J424">
        <v>1.3</v>
      </c>
      <c r="K424">
        <v>3</v>
      </c>
      <c r="L424">
        <v>3.2</v>
      </c>
      <c r="M424">
        <v>89</v>
      </c>
      <c r="N424" t="s">
        <v>72</v>
      </c>
      <c r="O424">
        <v>0.623</v>
      </c>
      <c r="P424" t="s">
        <v>28</v>
      </c>
      <c r="Q424" t="s">
        <v>29</v>
      </c>
      <c r="R424">
        <v>4.5199999999999996</v>
      </c>
      <c r="S424">
        <v>18</v>
      </c>
      <c r="T424">
        <v>3.09</v>
      </c>
      <c r="U424">
        <v>0.2</v>
      </c>
      <c r="V424" t="s">
        <v>374</v>
      </c>
      <c r="W424" t="s">
        <v>31</v>
      </c>
      <c r="X424">
        <v>1</v>
      </c>
      <c r="Y424" t="str">
        <f>IF(tblRides[[#This Row],[supply_demand_ratio]]&lt;0.8,"Below 0.8",IF(tblRides[[#This Row],[supply_demand_ratio]]&lt;1,"Between 0.8-1.0",IF(tblRides[[#This Row],[supply_demand_ratio]]&lt;=1.2,"Between 1.0-1.2","Above 1.2")))</f>
        <v>Below 0.8</v>
      </c>
    </row>
    <row r="425" spans="1:25" x14ac:dyDescent="0.3">
      <c r="A425" t="s">
        <v>477</v>
      </c>
      <c r="B425" s="1">
        <v>46026.910416666666</v>
      </c>
      <c r="C425" s="2">
        <v>46026</v>
      </c>
      <c r="D425">
        <v>21</v>
      </c>
      <c r="E425" t="s">
        <v>25</v>
      </c>
      <c r="F425" t="s">
        <v>34</v>
      </c>
      <c r="G425">
        <v>3.4</v>
      </c>
      <c r="H425">
        <v>119.08</v>
      </c>
      <c r="I425">
        <v>126.5</v>
      </c>
      <c r="J425">
        <v>1.3</v>
      </c>
      <c r="K425">
        <v>9.8000000000000007</v>
      </c>
      <c r="L425">
        <v>12.3</v>
      </c>
      <c r="M425">
        <v>115</v>
      </c>
      <c r="N425" t="s">
        <v>72</v>
      </c>
      <c r="O425">
        <v>0.63700000000000001</v>
      </c>
      <c r="P425" t="s">
        <v>28</v>
      </c>
      <c r="Q425" t="s">
        <v>29</v>
      </c>
      <c r="R425">
        <v>4.6900000000000004</v>
      </c>
      <c r="S425">
        <v>0</v>
      </c>
      <c r="T425">
        <v>7.42</v>
      </c>
      <c r="U425">
        <v>2.5</v>
      </c>
      <c r="V425" t="s">
        <v>374</v>
      </c>
      <c r="W425" t="s">
        <v>45</v>
      </c>
      <c r="X425">
        <v>1</v>
      </c>
      <c r="Y425" t="str">
        <f>IF(tblRides[[#This Row],[supply_demand_ratio]]&lt;0.8,"Below 0.8",IF(tblRides[[#This Row],[supply_demand_ratio]]&lt;1,"Between 0.8-1.0",IF(tblRides[[#This Row],[supply_demand_ratio]]&lt;=1.2,"Between 1.0-1.2","Above 1.2")))</f>
        <v>Below 0.8</v>
      </c>
    </row>
    <row r="426" spans="1:25" x14ac:dyDescent="0.3">
      <c r="A426" t="s">
        <v>478</v>
      </c>
      <c r="B426" s="1">
        <v>46026.912499999999</v>
      </c>
      <c r="C426" s="2">
        <v>46026</v>
      </c>
      <c r="D426">
        <v>21</v>
      </c>
      <c r="E426" t="s">
        <v>62</v>
      </c>
      <c r="F426" t="s">
        <v>26</v>
      </c>
      <c r="G426">
        <v>10.4</v>
      </c>
      <c r="H426">
        <v>169.99</v>
      </c>
      <c r="I426">
        <v>173.77</v>
      </c>
      <c r="J426">
        <v>1</v>
      </c>
      <c r="K426">
        <v>6.9</v>
      </c>
      <c r="L426">
        <v>10.3</v>
      </c>
      <c r="M426">
        <v>61</v>
      </c>
      <c r="N426" t="s">
        <v>27</v>
      </c>
      <c r="O426">
        <v>1.06</v>
      </c>
      <c r="P426" t="s">
        <v>28</v>
      </c>
      <c r="Q426" t="s">
        <v>29</v>
      </c>
      <c r="R426">
        <v>5</v>
      </c>
      <c r="S426">
        <v>5</v>
      </c>
      <c r="T426">
        <v>3.78</v>
      </c>
      <c r="U426">
        <v>3.4</v>
      </c>
      <c r="V426" t="s">
        <v>374</v>
      </c>
      <c r="W426" t="s">
        <v>45</v>
      </c>
      <c r="X426">
        <v>1</v>
      </c>
      <c r="Y426" t="str">
        <f>IF(tblRides[[#This Row],[supply_demand_ratio]]&lt;0.8,"Below 0.8",IF(tblRides[[#This Row],[supply_demand_ratio]]&lt;1,"Between 0.8-1.0",IF(tblRides[[#This Row],[supply_demand_ratio]]&lt;=1.2,"Between 1.0-1.2","Above 1.2")))</f>
        <v>Between 1.0-1.2</v>
      </c>
    </row>
    <row r="427" spans="1:25" x14ac:dyDescent="0.3">
      <c r="A427" t="s">
        <v>479</v>
      </c>
      <c r="B427" s="1">
        <v>46026.941666666666</v>
      </c>
      <c r="C427" s="2">
        <v>46026</v>
      </c>
      <c r="D427">
        <v>22</v>
      </c>
      <c r="E427" t="s">
        <v>33</v>
      </c>
      <c r="F427" t="s">
        <v>26</v>
      </c>
      <c r="G427">
        <v>2.6</v>
      </c>
      <c r="H427">
        <v>77.91</v>
      </c>
      <c r="I427">
        <v>73.05</v>
      </c>
      <c r="J427">
        <v>1</v>
      </c>
      <c r="K427">
        <v>6.7</v>
      </c>
      <c r="L427">
        <v>9.3000000000000007</v>
      </c>
      <c r="M427">
        <v>82</v>
      </c>
      <c r="N427" t="s">
        <v>27</v>
      </c>
      <c r="O427">
        <v>0.92800000000000005</v>
      </c>
      <c r="P427" t="s">
        <v>28</v>
      </c>
      <c r="Q427" t="s">
        <v>29</v>
      </c>
      <c r="R427">
        <v>4.66</v>
      </c>
      <c r="S427">
        <v>3</v>
      </c>
      <c r="T427">
        <v>-4.8600000000000003</v>
      </c>
      <c r="U427">
        <v>2.6</v>
      </c>
      <c r="V427" t="s">
        <v>374</v>
      </c>
      <c r="W427" t="s">
        <v>45</v>
      </c>
      <c r="X427">
        <v>1</v>
      </c>
      <c r="Y427" t="str">
        <f>IF(tblRides[[#This Row],[supply_demand_ratio]]&lt;0.8,"Below 0.8",IF(tblRides[[#This Row],[supply_demand_ratio]]&lt;1,"Between 0.8-1.0",IF(tblRides[[#This Row],[supply_demand_ratio]]&lt;=1.2,"Between 1.0-1.2","Above 1.2")))</f>
        <v>Between 0.8-1.0</v>
      </c>
    </row>
    <row r="428" spans="1:25" x14ac:dyDescent="0.3">
      <c r="A428" t="s">
        <v>480</v>
      </c>
      <c r="B428" s="1">
        <v>46026.95416666667</v>
      </c>
      <c r="C428" s="2">
        <v>46026</v>
      </c>
      <c r="D428">
        <v>22</v>
      </c>
      <c r="E428" t="s">
        <v>62</v>
      </c>
      <c r="F428" t="s">
        <v>26</v>
      </c>
      <c r="G428">
        <v>2.2000000000000002</v>
      </c>
      <c r="H428">
        <v>75.319999999999993</v>
      </c>
      <c r="I428">
        <v>76.290000000000006</v>
      </c>
      <c r="J428">
        <v>1.1000000000000001</v>
      </c>
      <c r="K428">
        <v>7.1</v>
      </c>
      <c r="L428">
        <v>7.2</v>
      </c>
      <c r="M428">
        <v>50</v>
      </c>
      <c r="N428" t="s">
        <v>41</v>
      </c>
      <c r="O428">
        <v>1.0189999999999999</v>
      </c>
      <c r="P428" t="s">
        <v>28</v>
      </c>
      <c r="Q428" t="s">
        <v>29</v>
      </c>
      <c r="R428">
        <v>4.91</v>
      </c>
      <c r="S428">
        <v>11</v>
      </c>
      <c r="T428">
        <v>0.97</v>
      </c>
      <c r="U428">
        <v>0.1</v>
      </c>
      <c r="V428" t="s">
        <v>374</v>
      </c>
      <c r="W428" t="s">
        <v>45</v>
      </c>
      <c r="X428">
        <v>1</v>
      </c>
      <c r="Y428" t="str">
        <f>IF(tblRides[[#This Row],[supply_demand_ratio]]&lt;0.8,"Below 0.8",IF(tblRides[[#This Row],[supply_demand_ratio]]&lt;1,"Between 0.8-1.0",IF(tblRides[[#This Row],[supply_demand_ratio]]&lt;=1.2,"Between 1.0-1.2","Above 1.2")))</f>
        <v>Between 1.0-1.2</v>
      </c>
    </row>
    <row r="429" spans="1:25" x14ac:dyDescent="0.3">
      <c r="A429" t="s">
        <v>481</v>
      </c>
      <c r="B429" s="1">
        <v>46026.974999999999</v>
      </c>
      <c r="C429" s="2">
        <v>46026</v>
      </c>
      <c r="D429">
        <v>23</v>
      </c>
      <c r="E429" t="s">
        <v>36</v>
      </c>
      <c r="F429" t="s">
        <v>26</v>
      </c>
      <c r="G429">
        <v>6</v>
      </c>
      <c r="H429">
        <v>151.1</v>
      </c>
      <c r="I429">
        <v>150.97</v>
      </c>
      <c r="J429">
        <v>1.1000000000000001</v>
      </c>
      <c r="K429">
        <v>8.1</v>
      </c>
      <c r="L429">
        <v>12.8</v>
      </c>
      <c r="M429">
        <v>97</v>
      </c>
      <c r="N429" t="s">
        <v>27</v>
      </c>
      <c r="O429">
        <v>0.80500000000000005</v>
      </c>
      <c r="P429" t="s">
        <v>28</v>
      </c>
      <c r="Q429" t="s">
        <v>29</v>
      </c>
      <c r="R429">
        <v>5</v>
      </c>
      <c r="S429">
        <v>26</v>
      </c>
      <c r="T429">
        <v>-0.13</v>
      </c>
      <c r="U429">
        <v>4.7</v>
      </c>
      <c r="V429" t="s">
        <v>374</v>
      </c>
      <c r="W429" t="s">
        <v>45</v>
      </c>
      <c r="X429">
        <v>1</v>
      </c>
      <c r="Y429" t="str">
        <f>IF(tblRides[[#This Row],[supply_demand_ratio]]&lt;0.8,"Below 0.8",IF(tblRides[[#This Row],[supply_demand_ratio]]&lt;1,"Between 0.8-1.0",IF(tblRides[[#This Row],[supply_demand_ratio]]&lt;=1.2,"Between 1.0-1.2","Above 1.2")))</f>
        <v>Between 0.8-1.0</v>
      </c>
    </row>
    <row r="430" spans="1:25" x14ac:dyDescent="0.3">
      <c r="A430" t="s">
        <v>482</v>
      </c>
      <c r="B430" s="1">
        <v>46026.975694444445</v>
      </c>
      <c r="C430" s="2">
        <v>46026</v>
      </c>
      <c r="D430">
        <v>23</v>
      </c>
      <c r="E430" t="s">
        <v>62</v>
      </c>
      <c r="F430" t="s">
        <v>34</v>
      </c>
      <c r="G430">
        <v>17.100000000000001</v>
      </c>
      <c r="H430">
        <v>279.54000000000002</v>
      </c>
      <c r="I430">
        <v>277.11</v>
      </c>
      <c r="J430">
        <v>1</v>
      </c>
      <c r="K430">
        <v>6.9</v>
      </c>
      <c r="L430">
        <v>4.8</v>
      </c>
      <c r="M430">
        <v>62</v>
      </c>
      <c r="N430" t="s">
        <v>41</v>
      </c>
      <c r="O430">
        <v>2.0249999999999999</v>
      </c>
      <c r="P430" t="s">
        <v>28</v>
      </c>
      <c r="Q430" t="s">
        <v>29</v>
      </c>
      <c r="R430">
        <v>4.72</v>
      </c>
      <c r="S430">
        <v>0</v>
      </c>
      <c r="T430">
        <v>-2.4300000000000002</v>
      </c>
      <c r="U430">
        <v>-2.1</v>
      </c>
      <c r="V430" t="s">
        <v>374</v>
      </c>
      <c r="W430" t="s">
        <v>45</v>
      </c>
      <c r="X430">
        <v>1</v>
      </c>
      <c r="Y430" t="str">
        <f>IF(tblRides[[#This Row],[supply_demand_ratio]]&lt;0.8,"Below 0.8",IF(tblRides[[#This Row],[supply_demand_ratio]]&lt;1,"Between 0.8-1.0",IF(tblRides[[#This Row],[supply_demand_ratio]]&lt;=1.2,"Between 1.0-1.2","Above 1.2")))</f>
        <v>Above 1.2</v>
      </c>
    </row>
    <row r="431" spans="1:25" x14ac:dyDescent="0.3">
      <c r="A431" t="s">
        <v>483</v>
      </c>
      <c r="B431" s="1">
        <v>46026.98541666667</v>
      </c>
      <c r="C431" s="2">
        <v>46026</v>
      </c>
      <c r="D431">
        <v>23</v>
      </c>
      <c r="E431" t="s">
        <v>33</v>
      </c>
      <c r="F431" t="s">
        <v>26</v>
      </c>
      <c r="G431">
        <v>2.1</v>
      </c>
      <c r="H431">
        <v>67.58</v>
      </c>
      <c r="J431">
        <v>1</v>
      </c>
      <c r="K431">
        <v>5.0999999999999996</v>
      </c>
      <c r="M431">
        <v>88</v>
      </c>
      <c r="N431" t="s">
        <v>41</v>
      </c>
      <c r="O431">
        <v>1.3720000000000001</v>
      </c>
      <c r="P431" t="s">
        <v>82</v>
      </c>
      <c r="Q431" t="s">
        <v>83</v>
      </c>
      <c r="R431">
        <v>4.9800000000000004</v>
      </c>
      <c r="S431">
        <v>1</v>
      </c>
      <c r="V431" t="s">
        <v>374</v>
      </c>
      <c r="W431" t="s">
        <v>45</v>
      </c>
      <c r="X431">
        <v>0</v>
      </c>
      <c r="Y431" t="str">
        <f>IF(tblRides[[#This Row],[supply_demand_ratio]]&lt;0.8,"Below 0.8",IF(tblRides[[#This Row],[supply_demand_ratio]]&lt;1,"Between 0.8-1.0",IF(tblRides[[#This Row],[supply_demand_ratio]]&lt;=1.2,"Between 1.0-1.2","Above 1.2")))</f>
        <v>Above 1.2</v>
      </c>
    </row>
    <row r="432" spans="1:25" x14ac:dyDescent="0.3">
      <c r="A432" t="s">
        <v>484</v>
      </c>
      <c r="B432" s="1">
        <v>46026.995138888888</v>
      </c>
      <c r="C432" s="2">
        <v>46026</v>
      </c>
      <c r="D432">
        <v>23</v>
      </c>
      <c r="E432" t="s">
        <v>43</v>
      </c>
      <c r="F432" t="s">
        <v>26</v>
      </c>
      <c r="G432">
        <v>1.1000000000000001</v>
      </c>
      <c r="H432">
        <v>56.03</v>
      </c>
      <c r="I432">
        <v>58.59</v>
      </c>
      <c r="J432">
        <v>1</v>
      </c>
      <c r="K432">
        <v>5.0999999999999996</v>
      </c>
      <c r="L432">
        <v>10.7</v>
      </c>
      <c r="M432">
        <v>69</v>
      </c>
      <c r="N432" t="s">
        <v>41</v>
      </c>
      <c r="O432">
        <v>1.4319999999999999</v>
      </c>
      <c r="P432" t="s">
        <v>28</v>
      </c>
      <c r="Q432" t="s">
        <v>29</v>
      </c>
      <c r="R432">
        <v>4.5</v>
      </c>
      <c r="S432">
        <v>85</v>
      </c>
      <c r="T432">
        <v>2.56</v>
      </c>
      <c r="U432">
        <v>5.6</v>
      </c>
      <c r="V432" t="s">
        <v>374</v>
      </c>
      <c r="W432" t="s">
        <v>45</v>
      </c>
      <c r="X432">
        <v>1</v>
      </c>
      <c r="Y432" t="str">
        <f>IF(tblRides[[#This Row],[supply_demand_ratio]]&lt;0.8,"Below 0.8",IF(tblRides[[#This Row],[supply_demand_ratio]]&lt;1,"Between 0.8-1.0",IF(tblRides[[#This Row],[supply_demand_ratio]]&lt;=1.2,"Between 1.0-1.2","Above 1.2")))</f>
        <v>Above 1.2</v>
      </c>
    </row>
    <row r="433" spans="1:25" x14ac:dyDescent="0.3">
      <c r="A433" t="s">
        <v>485</v>
      </c>
      <c r="B433" s="1">
        <v>46027.018055555556</v>
      </c>
      <c r="C433" s="2">
        <v>46027</v>
      </c>
      <c r="D433">
        <v>0</v>
      </c>
      <c r="E433" t="s">
        <v>43</v>
      </c>
      <c r="F433" t="s">
        <v>26</v>
      </c>
      <c r="G433">
        <v>10.3</v>
      </c>
      <c r="H433">
        <v>186.08</v>
      </c>
      <c r="I433">
        <v>178.77</v>
      </c>
      <c r="J433">
        <v>1</v>
      </c>
      <c r="K433">
        <v>4.5</v>
      </c>
      <c r="L433">
        <v>7.4</v>
      </c>
      <c r="M433">
        <v>67</v>
      </c>
      <c r="N433" t="s">
        <v>41</v>
      </c>
      <c r="O433">
        <v>2.2000000000000002</v>
      </c>
      <c r="P433" t="s">
        <v>28</v>
      </c>
      <c r="Q433" t="s">
        <v>29</v>
      </c>
      <c r="R433">
        <v>4.76</v>
      </c>
      <c r="S433">
        <v>11</v>
      </c>
      <c r="T433">
        <v>-7.31</v>
      </c>
      <c r="U433">
        <v>2.9</v>
      </c>
      <c r="V433" t="s">
        <v>486</v>
      </c>
      <c r="W433" t="s">
        <v>31</v>
      </c>
      <c r="X433">
        <v>1</v>
      </c>
      <c r="Y433" t="str">
        <f>IF(tblRides[[#This Row],[supply_demand_ratio]]&lt;0.8,"Below 0.8",IF(tblRides[[#This Row],[supply_demand_ratio]]&lt;1,"Between 0.8-1.0",IF(tblRides[[#This Row],[supply_demand_ratio]]&lt;=1.2,"Between 1.0-1.2","Above 1.2")))</f>
        <v>Above 1.2</v>
      </c>
    </row>
    <row r="434" spans="1:25" x14ac:dyDescent="0.3">
      <c r="A434" t="s">
        <v>487</v>
      </c>
      <c r="B434" s="1">
        <v>46027.030555555553</v>
      </c>
      <c r="C434" s="2">
        <v>46027</v>
      </c>
      <c r="D434">
        <v>0</v>
      </c>
      <c r="E434" t="s">
        <v>33</v>
      </c>
      <c r="F434" t="s">
        <v>26</v>
      </c>
      <c r="G434">
        <v>6.2</v>
      </c>
      <c r="H434">
        <v>118.47</v>
      </c>
      <c r="I434">
        <v>117.34</v>
      </c>
      <c r="J434">
        <v>1</v>
      </c>
      <c r="K434">
        <v>6.5</v>
      </c>
      <c r="L434">
        <v>6</v>
      </c>
      <c r="M434">
        <v>110</v>
      </c>
      <c r="N434" t="s">
        <v>41</v>
      </c>
      <c r="O434">
        <v>1.87</v>
      </c>
      <c r="P434" t="s">
        <v>28</v>
      </c>
      <c r="Q434" t="s">
        <v>29</v>
      </c>
      <c r="R434">
        <v>4.8099999999999996</v>
      </c>
      <c r="S434">
        <v>18</v>
      </c>
      <c r="T434">
        <v>-1.1299999999999999</v>
      </c>
      <c r="U434">
        <v>-0.5</v>
      </c>
      <c r="V434" t="s">
        <v>486</v>
      </c>
      <c r="W434" t="s">
        <v>45</v>
      </c>
      <c r="X434">
        <v>1</v>
      </c>
      <c r="Y434" t="str">
        <f>IF(tblRides[[#This Row],[supply_demand_ratio]]&lt;0.8,"Below 0.8",IF(tblRides[[#This Row],[supply_demand_ratio]]&lt;1,"Between 0.8-1.0",IF(tblRides[[#This Row],[supply_demand_ratio]]&lt;=1.2,"Between 1.0-1.2","Above 1.2")))</f>
        <v>Above 1.2</v>
      </c>
    </row>
    <row r="435" spans="1:25" x14ac:dyDescent="0.3">
      <c r="A435" t="s">
        <v>488</v>
      </c>
      <c r="B435" s="1">
        <v>46027.037499999999</v>
      </c>
      <c r="C435" s="2">
        <v>46027</v>
      </c>
      <c r="D435">
        <v>0</v>
      </c>
      <c r="E435" t="s">
        <v>43</v>
      </c>
      <c r="F435" t="s">
        <v>26</v>
      </c>
      <c r="G435">
        <v>6.7</v>
      </c>
      <c r="H435">
        <v>149.63</v>
      </c>
      <c r="I435">
        <v>152.11000000000001</v>
      </c>
      <c r="J435">
        <v>1</v>
      </c>
      <c r="K435">
        <v>2.8</v>
      </c>
      <c r="L435">
        <v>4</v>
      </c>
      <c r="M435">
        <v>73</v>
      </c>
      <c r="N435" t="s">
        <v>41</v>
      </c>
      <c r="O435">
        <v>2.2000000000000002</v>
      </c>
      <c r="P435" t="s">
        <v>28</v>
      </c>
      <c r="Q435" t="s">
        <v>29</v>
      </c>
      <c r="R435">
        <v>4.62</v>
      </c>
      <c r="S435">
        <v>1</v>
      </c>
      <c r="T435">
        <v>2.48</v>
      </c>
      <c r="U435">
        <v>1.2</v>
      </c>
      <c r="V435" t="s">
        <v>486</v>
      </c>
      <c r="W435" t="s">
        <v>31</v>
      </c>
      <c r="X435">
        <v>1</v>
      </c>
      <c r="Y435" t="str">
        <f>IF(tblRides[[#This Row],[supply_demand_ratio]]&lt;0.8,"Below 0.8",IF(tblRides[[#This Row],[supply_demand_ratio]]&lt;1,"Between 0.8-1.0",IF(tblRides[[#This Row],[supply_demand_ratio]]&lt;=1.2,"Between 1.0-1.2","Above 1.2")))</f>
        <v>Above 1.2</v>
      </c>
    </row>
    <row r="436" spans="1:25" x14ac:dyDescent="0.3">
      <c r="A436" t="s">
        <v>489</v>
      </c>
      <c r="B436" s="1">
        <v>46027.038888888892</v>
      </c>
      <c r="C436" s="2">
        <v>46027</v>
      </c>
      <c r="D436">
        <v>0</v>
      </c>
      <c r="E436" t="s">
        <v>36</v>
      </c>
      <c r="F436" t="s">
        <v>34</v>
      </c>
      <c r="G436">
        <v>4.2</v>
      </c>
      <c r="H436">
        <v>111.8</v>
      </c>
      <c r="I436">
        <v>109.26</v>
      </c>
      <c r="J436">
        <v>1</v>
      </c>
      <c r="K436">
        <v>3.9</v>
      </c>
      <c r="L436">
        <v>10.9</v>
      </c>
      <c r="M436">
        <v>107</v>
      </c>
      <c r="N436" t="s">
        <v>41</v>
      </c>
      <c r="O436">
        <v>1.141</v>
      </c>
      <c r="P436" t="s">
        <v>28</v>
      </c>
      <c r="Q436" t="s">
        <v>29</v>
      </c>
      <c r="R436">
        <v>4.6399999999999997</v>
      </c>
      <c r="S436">
        <v>0</v>
      </c>
      <c r="T436">
        <v>-2.54</v>
      </c>
      <c r="U436">
        <v>7</v>
      </c>
      <c r="V436" t="s">
        <v>486</v>
      </c>
      <c r="W436" t="s">
        <v>31</v>
      </c>
      <c r="X436">
        <v>1</v>
      </c>
      <c r="Y436" t="str">
        <f>IF(tblRides[[#This Row],[supply_demand_ratio]]&lt;0.8,"Below 0.8",IF(tblRides[[#This Row],[supply_demand_ratio]]&lt;1,"Between 0.8-1.0",IF(tblRides[[#This Row],[supply_demand_ratio]]&lt;=1.2,"Between 1.0-1.2","Above 1.2")))</f>
        <v>Between 1.0-1.2</v>
      </c>
    </row>
    <row r="437" spans="1:25" x14ac:dyDescent="0.3">
      <c r="A437" t="s">
        <v>490</v>
      </c>
      <c r="B437" s="1">
        <v>46027.041666666664</v>
      </c>
      <c r="C437" s="2">
        <v>46027</v>
      </c>
      <c r="D437">
        <v>1</v>
      </c>
      <c r="E437" t="s">
        <v>25</v>
      </c>
      <c r="F437" t="s">
        <v>26</v>
      </c>
      <c r="G437">
        <v>8.1999999999999993</v>
      </c>
      <c r="H437">
        <v>183.97</v>
      </c>
      <c r="I437">
        <v>185.16</v>
      </c>
      <c r="J437">
        <v>1</v>
      </c>
      <c r="K437">
        <v>2.4</v>
      </c>
      <c r="L437">
        <v>2.6</v>
      </c>
      <c r="M437">
        <v>125</v>
      </c>
      <c r="N437" t="s">
        <v>27</v>
      </c>
      <c r="O437">
        <v>0.97299999999999998</v>
      </c>
      <c r="P437" t="s">
        <v>28</v>
      </c>
      <c r="Q437" t="s">
        <v>29</v>
      </c>
      <c r="R437">
        <v>4.83</v>
      </c>
      <c r="S437">
        <v>17</v>
      </c>
      <c r="T437">
        <v>1.19</v>
      </c>
      <c r="U437">
        <v>0.2</v>
      </c>
      <c r="V437" t="s">
        <v>486</v>
      </c>
      <c r="W437" t="s">
        <v>31</v>
      </c>
      <c r="X437">
        <v>1</v>
      </c>
      <c r="Y437" t="str">
        <f>IF(tblRides[[#This Row],[supply_demand_ratio]]&lt;0.8,"Below 0.8",IF(tblRides[[#This Row],[supply_demand_ratio]]&lt;1,"Between 0.8-1.0",IF(tblRides[[#This Row],[supply_demand_ratio]]&lt;=1.2,"Between 1.0-1.2","Above 1.2")))</f>
        <v>Between 0.8-1.0</v>
      </c>
    </row>
    <row r="438" spans="1:25" x14ac:dyDescent="0.3">
      <c r="A438" t="s">
        <v>491</v>
      </c>
      <c r="B438" s="1">
        <v>46027.041666666664</v>
      </c>
      <c r="C438" s="2">
        <v>46027</v>
      </c>
      <c r="D438">
        <v>1</v>
      </c>
      <c r="E438" t="s">
        <v>36</v>
      </c>
      <c r="F438" t="s">
        <v>26</v>
      </c>
      <c r="G438">
        <v>9.6</v>
      </c>
      <c r="H438">
        <v>188.79</v>
      </c>
      <c r="I438">
        <v>195.96</v>
      </c>
      <c r="J438">
        <v>1</v>
      </c>
      <c r="K438">
        <v>5.6</v>
      </c>
      <c r="L438">
        <v>4.3</v>
      </c>
      <c r="M438">
        <v>125</v>
      </c>
      <c r="N438" t="s">
        <v>41</v>
      </c>
      <c r="O438">
        <v>1.377</v>
      </c>
      <c r="P438" t="s">
        <v>28</v>
      </c>
      <c r="Q438" t="s">
        <v>29</v>
      </c>
      <c r="R438">
        <v>4.75</v>
      </c>
      <c r="S438">
        <v>2</v>
      </c>
      <c r="T438">
        <v>7.17</v>
      </c>
      <c r="U438">
        <v>-1.3</v>
      </c>
      <c r="V438" t="s">
        <v>486</v>
      </c>
      <c r="W438" t="s">
        <v>45</v>
      </c>
      <c r="X438">
        <v>1</v>
      </c>
      <c r="Y438" t="str">
        <f>IF(tblRides[[#This Row],[supply_demand_ratio]]&lt;0.8,"Below 0.8",IF(tblRides[[#This Row],[supply_demand_ratio]]&lt;1,"Between 0.8-1.0",IF(tblRides[[#This Row],[supply_demand_ratio]]&lt;=1.2,"Between 1.0-1.2","Above 1.2")))</f>
        <v>Above 1.2</v>
      </c>
    </row>
    <row r="439" spans="1:25" x14ac:dyDescent="0.3">
      <c r="A439" t="s">
        <v>492</v>
      </c>
      <c r="B439" s="1">
        <v>46027.044444444444</v>
      </c>
      <c r="C439" s="2">
        <v>46027</v>
      </c>
      <c r="D439">
        <v>1</v>
      </c>
      <c r="E439" t="s">
        <v>25</v>
      </c>
      <c r="F439" t="s">
        <v>26</v>
      </c>
      <c r="G439">
        <v>1.6</v>
      </c>
      <c r="H439">
        <v>64.11</v>
      </c>
      <c r="I439">
        <v>65.48</v>
      </c>
      <c r="J439">
        <v>1</v>
      </c>
      <c r="K439">
        <v>7.7</v>
      </c>
      <c r="L439">
        <v>8.6999999999999993</v>
      </c>
      <c r="M439">
        <v>116</v>
      </c>
      <c r="N439" t="s">
        <v>41</v>
      </c>
      <c r="O439">
        <v>1.17</v>
      </c>
      <c r="P439" t="s">
        <v>28</v>
      </c>
      <c r="Q439" t="s">
        <v>29</v>
      </c>
      <c r="R439">
        <v>4.82</v>
      </c>
      <c r="S439">
        <v>1</v>
      </c>
      <c r="T439">
        <v>1.37</v>
      </c>
      <c r="U439">
        <v>1</v>
      </c>
      <c r="V439" t="s">
        <v>486</v>
      </c>
      <c r="W439" t="s">
        <v>45</v>
      </c>
      <c r="X439">
        <v>1</v>
      </c>
      <c r="Y439" t="str">
        <f>IF(tblRides[[#This Row],[supply_demand_ratio]]&lt;0.8,"Below 0.8",IF(tblRides[[#This Row],[supply_demand_ratio]]&lt;1,"Between 0.8-1.0",IF(tblRides[[#This Row],[supply_demand_ratio]]&lt;=1.2,"Between 1.0-1.2","Above 1.2")))</f>
        <v>Between 1.0-1.2</v>
      </c>
    </row>
    <row r="440" spans="1:25" x14ac:dyDescent="0.3">
      <c r="A440" t="s">
        <v>493</v>
      </c>
      <c r="B440" s="1">
        <v>46027.046527777777</v>
      </c>
      <c r="C440" s="2">
        <v>46027</v>
      </c>
      <c r="D440">
        <v>1</v>
      </c>
      <c r="E440" t="s">
        <v>62</v>
      </c>
      <c r="F440" t="s">
        <v>26</v>
      </c>
      <c r="G440">
        <v>1.3</v>
      </c>
      <c r="H440">
        <v>57.89</v>
      </c>
      <c r="J440">
        <v>1</v>
      </c>
      <c r="K440">
        <v>2.5</v>
      </c>
      <c r="L440">
        <v>6</v>
      </c>
      <c r="M440">
        <v>68</v>
      </c>
      <c r="N440" t="s">
        <v>41</v>
      </c>
      <c r="O440">
        <v>2.2000000000000002</v>
      </c>
      <c r="P440" t="s">
        <v>58</v>
      </c>
      <c r="Q440" t="s">
        <v>108</v>
      </c>
      <c r="R440">
        <v>5</v>
      </c>
      <c r="S440">
        <v>10</v>
      </c>
      <c r="U440">
        <v>3.5</v>
      </c>
      <c r="V440" t="s">
        <v>486</v>
      </c>
      <c r="W440" t="s">
        <v>31</v>
      </c>
      <c r="X440">
        <v>0</v>
      </c>
      <c r="Y440" t="str">
        <f>IF(tblRides[[#This Row],[supply_demand_ratio]]&lt;0.8,"Below 0.8",IF(tblRides[[#This Row],[supply_demand_ratio]]&lt;1,"Between 0.8-1.0",IF(tblRides[[#This Row],[supply_demand_ratio]]&lt;=1.2,"Between 1.0-1.2","Above 1.2")))</f>
        <v>Above 1.2</v>
      </c>
    </row>
    <row r="441" spans="1:25" x14ac:dyDescent="0.3">
      <c r="A441" t="s">
        <v>494</v>
      </c>
      <c r="B441" s="1">
        <v>46027.05972222222</v>
      </c>
      <c r="C441" s="2">
        <v>46027</v>
      </c>
      <c r="D441">
        <v>1</v>
      </c>
      <c r="E441" t="s">
        <v>25</v>
      </c>
      <c r="F441" t="s">
        <v>26</v>
      </c>
      <c r="G441">
        <v>2.2999999999999998</v>
      </c>
      <c r="H441">
        <v>80.08</v>
      </c>
      <c r="I441">
        <v>77.930000000000007</v>
      </c>
      <c r="J441">
        <v>1.1000000000000001</v>
      </c>
      <c r="K441">
        <v>2</v>
      </c>
      <c r="L441">
        <v>4</v>
      </c>
      <c r="M441">
        <v>125</v>
      </c>
      <c r="N441" t="s">
        <v>27</v>
      </c>
      <c r="O441">
        <v>1.085</v>
      </c>
      <c r="P441" t="s">
        <v>28</v>
      </c>
      <c r="Q441" t="s">
        <v>29</v>
      </c>
      <c r="R441">
        <v>4.68</v>
      </c>
      <c r="S441">
        <v>7</v>
      </c>
      <c r="T441">
        <v>-2.15</v>
      </c>
      <c r="U441">
        <v>2</v>
      </c>
      <c r="V441" t="s">
        <v>486</v>
      </c>
      <c r="W441" t="s">
        <v>31</v>
      </c>
      <c r="X441">
        <v>1</v>
      </c>
      <c r="Y441" t="str">
        <f>IF(tblRides[[#This Row],[supply_demand_ratio]]&lt;0.8,"Below 0.8",IF(tblRides[[#This Row],[supply_demand_ratio]]&lt;1,"Between 0.8-1.0",IF(tblRides[[#This Row],[supply_demand_ratio]]&lt;=1.2,"Between 1.0-1.2","Above 1.2")))</f>
        <v>Between 1.0-1.2</v>
      </c>
    </row>
    <row r="442" spans="1:25" x14ac:dyDescent="0.3">
      <c r="A442" t="s">
        <v>495</v>
      </c>
      <c r="B442" s="1">
        <v>46027.06527777778</v>
      </c>
      <c r="C442" s="2">
        <v>46027</v>
      </c>
      <c r="D442">
        <v>1</v>
      </c>
      <c r="E442" t="s">
        <v>25</v>
      </c>
      <c r="F442" t="s">
        <v>26</v>
      </c>
      <c r="G442">
        <v>3.3</v>
      </c>
      <c r="H442">
        <v>105.17</v>
      </c>
      <c r="I442">
        <v>101.92</v>
      </c>
      <c r="J442">
        <v>1.1000000000000001</v>
      </c>
      <c r="K442">
        <v>4.0999999999999996</v>
      </c>
      <c r="L442">
        <v>8.1</v>
      </c>
      <c r="M442">
        <v>138</v>
      </c>
      <c r="N442" t="s">
        <v>27</v>
      </c>
      <c r="O442">
        <v>1.2749999999999999</v>
      </c>
      <c r="P442" t="s">
        <v>28</v>
      </c>
      <c r="Q442" t="s">
        <v>29</v>
      </c>
      <c r="R442">
        <v>4.46</v>
      </c>
      <c r="S442">
        <v>31</v>
      </c>
      <c r="T442">
        <v>-3.25</v>
      </c>
      <c r="U442">
        <v>4</v>
      </c>
      <c r="V442" t="s">
        <v>486</v>
      </c>
      <c r="W442" t="s">
        <v>31</v>
      </c>
      <c r="X442">
        <v>1</v>
      </c>
      <c r="Y442" t="str">
        <f>IF(tblRides[[#This Row],[supply_demand_ratio]]&lt;0.8,"Below 0.8",IF(tblRides[[#This Row],[supply_demand_ratio]]&lt;1,"Between 0.8-1.0",IF(tblRides[[#This Row],[supply_demand_ratio]]&lt;=1.2,"Between 1.0-1.2","Above 1.2")))</f>
        <v>Above 1.2</v>
      </c>
    </row>
    <row r="443" spans="1:25" x14ac:dyDescent="0.3">
      <c r="A443" t="s">
        <v>496</v>
      </c>
      <c r="B443" s="1">
        <v>46027.086805555555</v>
      </c>
      <c r="C443" s="2">
        <v>46027</v>
      </c>
      <c r="D443">
        <v>2</v>
      </c>
      <c r="E443" t="s">
        <v>36</v>
      </c>
      <c r="F443" t="s">
        <v>26</v>
      </c>
      <c r="G443">
        <v>4.8</v>
      </c>
      <c r="H443">
        <v>119.93</v>
      </c>
      <c r="I443">
        <v>122.61</v>
      </c>
      <c r="J443">
        <v>1</v>
      </c>
      <c r="K443">
        <v>4.9000000000000004</v>
      </c>
      <c r="L443">
        <v>3.2</v>
      </c>
      <c r="M443">
        <v>117</v>
      </c>
      <c r="N443" t="s">
        <v>41</v>
      </c>
      <c r="O443">
        <v>1.4179999999999999</v>
      </c>
      <c r="P443" t="s">
        <v>28</v>
      </c>
      <c r="Q443" t="s">
        <v>29</v>
      </c>
      <c r="R443">
        <v>4.57</v>
      </c>
      <c r="S443">
        <v>6</v>
      </c>
      <c r="T443">
        <v>2.68</v>
      </c>
      <c r="U443">
        <v>-1.7</v>
      </c>
      <c r="V443" t="s">
        <v>486</v>
      </c>
      <c r="W443" t="s">
        <v>31</v>
      </c>
      <c r="X443">
        <v>1</v>
      </c>
      <c r="Y443" t="str">
        <f>IF(tblRides[[#This Row],[supply_demand_ratio]]&lt;0.8,"Below 0.8",IF(tblRides[[#This Row],[supply_demand_ratio]]&lt;1,"Between 0.8-1.0",IF(tblRides[[#This Row],[supply_demand_ratio]]&lt;=1.2,"Between 1.0-1.2","Above 1.2")))</f>
        <v>Above 1.2</v>
      </c>
    </row>
    <row r="444" spans="1:25" x14ac:dyDescent="0.3">
      <c r="A444" t="s">
        <v>497</v>
      </c>
      <c r="B444" s="1">
        <v>46027.106944444444</v>
      </c>
      <c r="C444" s="2">
        <v>46027</v>
      </c>
      <c r="D444">
        <v>2</v>
      </c>
      <c r="E444" t="s">
        <v>36</v>
      </c>
      <c r="F444" t="s">
        <v>26</v>
      </c>
      <c r="G444">
        <v>6.1</v>
      </c>
      <c r="H444">
        <v>143.54</v>
      </c>
      <c r="I444">
        <v>141</v>
      </c>
      <c r="J444">
        <v>1</v>
      </c>
      <c r="K444">
        <v>3.9</v>
      </c>
      <c r="L444">
        <v>1.2</v>
      </c>
      <c r="M444">
        <v>113</v>
      </c>
      <c r="N444" t="s">
        <v>27</v>
      </c>
      <c r="O444">
        <v>1.0489999999999999</v>
      </c>
      <c r="P444" t="s">
        <v>28</v>
      </c>
      <c r="Q444" t="s">
        <v>29</v>
      </c>
      <c r="R444">
        <v>4.71</v>
      </c>
      <c r="S444">
        <v>7</v>
      </c>
      <c r="T444">
        <v>-2.54</v>
      </c>
      <c r="U444">
        <v>-2.7</v>
      </c>
      <c r="V444" t="s">
        <v>486</v>
      </c>
      <c r="W444" t="s">
        <v>31</v>
      </c>
      <c r="X444">
        <v>1</v>
      </c>
      <c r="Y444" t="str">
        <f>IF(tblRides[[#This Row],[supply_demand_ratio]]&lt;0.8,"Below 0.8",IF(tblRides[[#This Row],[supply_demand_ratio]]&lt;1,"Between 0.8-1.0",IF(tblRides[[#This Row],[supply_demand_ratio]]&lt;=1.2,"Between 1.0-1.2","Above 1.2")))</f>
        <v>Between 1.0-1.2</v>
      </c>
    </row>
    <row r="445" spans="1:25" x14ac:dyDescent="0.3">
      <c r="A445" t="s">
        <v>498</v>
      </c>
      <c r="B445" s="1">
        <v>46027.109027777777</v>
      </c>
      <c r="C445" s="2">
        <v>46027</v>
      </c>
      <c r="D445">
        <v>2</v>
      </c>
      <c r="E445" t="s">
        <v>36</v>
      </c>
      <c r="F445" t="s">
        <v>34</v>
      </c>
      <c r="G445">
        <v>8.6999999999999993</v>
      </c>
      <c r="H445">
        <v>172.51</v>
      </c>
      <c r="I445">
        <v>172.75</v>
      </c>
      <c r="J445">
        <v>1</v>
      </c>
      <c r="K445">
        <v>2</v>
      </c>
      <c r="L445">
        <v>6.1</v>
      </c>
      <c r="M445">
        <v>111</v>
      </c>
      <c r="N445" t="s">
        <v>41</v>
      </c>
      <c r="O445">
        <v>1.5189999999999999</v>
      </c>
      <c r="P445" t="s">
        <v>28</v>
      </c>
      <c r="Q445" t="s">
        <v>29</v>
      </c>
      <c r="R445">
        <v>4.4400000000000004</v>
      </c>
      <c r="S445">
        <v>0</v>
      </c>
      <c r="T445">
        <v>0.24</v>
      </c>
      <c r="U445">
        <v>4.0999999999999996</v>
      </c>
      <c r="V445" t="s">
        <v>486</v>
      </c>
      <c r="W445" t="s">
        <v>31</v>
      </c>
      <c r="X445">
        <v>1</v>
      </c>
      <c r="Y445" t="str">
        <f>IF(tblRides[[#This Row],[supply_demand_ratio]]&lt;0.8,"Below 0.8",IF(tblRides[[#This Row],[supply_demand_ratio]]&lt;1,"Between 0.8-1.0",IF(tblRides[[#This Row],[supply_demand_ratio]]&lt;=1.2,"Between 1.0-1.2","Above 1.2")))</f>
        <v>Above 1.2</v>
      </c>
    </row>
    <row r="446" spans="1:25" x14ac:dyDescent="0.3">
      <c r="A446" t="s">
        <v>499</v>
      </c>
      <c r="B446" s="1">
        <v>46027.125694444447</v>
      </c>
      <c r="C446" s="2">
        <v>46027</v>
      </c>
      <c r="D446">
        <v>3</v>
      </c>
      <c r="E446" t="s">
        <v>62</v>
      </c>
      <c r="F446" t="s">
        <v>26</v>
      </c>
      <c r="G446">
        <v>3.3</v>
      </c>
      <c r="H446">
        <v>93.04</v>
      </c>
      <c r="J446">
        <v>1</v>
      </c>
      <c r="K446">
        <v>6.5</v>
      </c>
      <c r="M446">
        <v>69</v>
      </c>
      <c r="N446" t="s">
        <v>41</v>
      </c>
      <c r="O446">
        <v>2.2000000000000002</v>
      </c>
      <c r="P446" t="s">
        <v>82</v>
      </c>
      <c r="Q446" t="s">
        <v>83</v>
      </c>
      <c r="R446">
        <v>4.7699999999999996</v>
      </c>
      <c r="S446">
        <v>21</v>
      </c>
      <c r="V446" t="s">
        <v>486</v>
      </c>
      <c r="W446" t="s">
        <v>45</v>
      </c>
      <c r="X446">
        <v>0</v>
      </c>
      <c r="Y446" t="str">
        <f>IF(tblRides[[#This Row],[supply_demand_ratio]]&lt;0.8,"Below 0.8",IF(tblRides[[#This Row],[supply_demand_ratio]]&lt;1,"Between 0.8-1.0",IF(tblRides[[#This Row],[supply_demand_ratio]]&lt;=1.2,"Between 1.0-1.2","Above 1.2")))</f>
        <v>Above 1.2</v>
      </c>
    </row>
    <row r="447" spans="1:25" x14ac:dyDescent="0.3">
      <c r="A447" t="s">
        <v>500</v>
      </c>
      <c r="B447" s="1">
        <v>46027.127083333333</v>
      </c>
      <c r="C447" s="2">
        <v>46027</v>
      </c>
      <c r="D447">
        <v>3</v>
      </c>
      <c r="E447" t="s">
        <v>25</v>
      </c>
      <c r="F447" t="s">
        <v>26</v>
      </c>
      <c r="G447">
        <v>9.9</v>
      </c>
      <c r="H447">
        <v>184.28</v>
      </c>
      <c r="I447">
        <v>183.33</v>
      </c>
      <c r="J447">
        <v>1.1000000000000001</v>
      </c>
      <c r="K447">
        <v>4.9000000000000004</v>
      </c>
      <c r="L447">
        <v>2.2999999999999998</v>
      </c>
      <c r="M447">
        <v>128</v>
      </c>
      <c r="N447" t="s">
        <v>27</v>
      </c>
      <c r="O447">
        <v>1.232</v>
      </c>
      <c r="P447" t="s">
        <v>28</v>
      </c>
      <c r="Q447" t="s">
        <v>29</v>
      </c>
      <c r="R447">
        <v>5</v>
      </c>
      <c r="S447">
        <v>4</v>
      </c>
      <c r="T447">
        <v>-0.95</v>
      </c>
      <c r="U447">
        <v>-2.6</v>
      </c>
      <c r="V447" t="s">
        <v>486</v>
      </c>
      <c r="W447" t="s">
        <v>31</v>
      </c>
      <c r="X447">
        <v>1</v>
      </c>
      <c r="Y447" t="str">
        <f>IF(tblRides[[#This Row],[supply_demand_ratio]]&lt;0.8,"Below 0.8",IF(tblRides[[#This Row],[supply_demand_ratio]]&lt;1,"Between 0.8-1.0",IF(tblRides[[#This Row],[supply_demand_ratio]]&lt;=1.2,"Between 1.0-1.2","Above 1.2")))</f>
        <v>Above 1.2</v>
      </c>
    </row>
    <row r="448" spans="1:25" x14ac:dyDescent="0.3">
      <c r="A448" t="s">
        <v>501</v>
      </c>
      <c r="B448" s="1">
        <v>46027.136111111111</v>
      </c>
      <c r="C448" s="2">
        <v>46027</v>
      </c>
      <c r="D448">
        <v>3</v>
      </c>
      <c r="E448" t="s">
        <v>36</v>
      </c>
      <c r="F448" t="s">
        <v>26</v>
      </c>
      <c r="G448">
        <v>6.2</v>
      </c>
      <c r="H448">
        <v>129.44999999999999</v>
      </c>
      <c r="I448">
        <v>137.57</v>
      </c>
      <c r="J448">
        <v>1.1000000000000001</v>
      </c>
      <c r="K448">
        <v>8</v>
      </c>
      <c r="L448">
        <v>6.6</v>
      </c>
      <c r="M448">
        <v>131</v>
      </c>
      <c r="N448" t="s">
        <v>41</v>
      </c>
      <c r="O448">
        <v>1.591</v>
      </c>
      <c r="P448" t="s">
        <v>28</v>
      </c>
      <c r="Q448" t="s">
        <v>29</v>
      </c>
      <c r="R448">
        <v>5</v>
      </c>
      <c r="S448">
        <v>19</v>
      </c>
      <c r="T448">
        <v>8.1199999999999992</v>
      </c>
      <c r="U448">
        <v>-1.4</v>
      </c>
      <c r="V448" t="s">
        <v>486</v>
      </c>
      <c r="W448" t="s">
        <v>45</v>
      </c>
      <c r="X448">
        <v>1</v>
      </c>
      <c r="Y448" t="str">
        <f>IF(tblRides[[#This Row],[supply_demand_ratio]]&lt;0.8,"Below 0.8",IF(tblRides[[#This Row],[supply_demand_ratio]]&lt;1,"Between 0.8-1.0",IF(tblRides[[#This Row],[supply_demand_ratio]]&lt;=1.2,"Between 1.0-1.2","Above 1.2")))</f>
        <v>Above 1.2</v>
      </c>
    </row>
    <row r="449" spans="1:25" x14ac:dyDescent="0.3">
      <c r="A449" t="s">
        <v>502</v>
      </c>
      <c r="B449" s="1">
        <v>46027.145833333336</v>
      </c>
      <c r="C449" s="2">
        <v>46027</v>
      </c>
      <c r="D449">
        <v>3</v>
      </c>
      <c r="E449" t="s">
        <v>43</v>
      </c>
      <c r="F449" t="s">
        <v>26</v>
      </c>
      <c r="G449">
        <v>6.9</v>
      </c>
      <c r="H449">
        <v>180.62</v>
      </c>
      <c r="I449">
        <v>195.3</v>
      </c>
      <c r="J449">
        <v>1.2</v>
      </c>
      <c r="K449">
        <v>6.3</v>
      </c>
      <c r="L449">
        <v>4.4000000000000004</v>
      </c>
      <c r="M449">
        <v>72</v>
      </c>
      <c r="N449" t="s">
        <v>41</v>
      </c>
      <c r="O449">
        <v>1.714</v>
      </c>
      <c r="P449" t="s">
        <v>28</v>
      </c>
      <c r="Q449" t="s">
        <v>29</v>
      </c>
      <c r="R449">
        <v>4.7300000000000004</v>
      </c>
      <c r="S449">
        <v>4</v>
      </c>
      <c r="T449">
        <v>14.68</v>
      </c>
      <c r="U449">
        <v>-1.9</v>
      </c>
      <c r="V449" t="s">
        <v>486</v>
      </c>
      <c r="W449" t="s">
        <v>45</v>
      </c>
      <c r="X449">
        <v>1</v>
      </c>
      <c r="Y449" t="str">
        <f>IF(tblRides[[#This Row],[supply_demand_ratio]]&lt;0.8,"Below 0.8",IF(tblRides[[#This Row],[supply_demand_ratio]]&lt;1,"Between 0.8-1.0",IF(tblRides[[#This Row],[supply_demand_ratio]]&lt;=1.2,"Between 1.0-1.2","Above 1.2")))</f>
        <v>Above 1.2</v>
      </c>
    </row>
    <row r="450" spans="1:25" x14ac:dyDescent="0.3">
      <c r="A450" t="s">
        <v>503</v>
      </c>
      <c r="B450" s="1">
        <v>46027.160416666666</v>
      </c>
      <c r="C450" s="2">
        <v>46027</v>
      </c>
      <c r="D450">
        <v>3</v>
      </c>
      <c r="E450" t="s">
        <v>33</v>
      </c>
      <c r="F450" t="s">
        <v>26</v>
      </c>
      <c r="G450">
        <v>1.6</v>
      </c>
      <c r="H450">
        <v>67.98</v>
      </c>
      <c r="I450">
        <v>68.61</v>
      </c>
      <c r="J450">
        <v>1</v>
      </c>
      <c r="K450">
        <v>2.4</v>
      </c>
      <c r="L450">
        <v>1.3</v>
      </c>
      <c r="M450">
        <v>93</v>
      </c>
      <c r="N450" t="s">
        <v>41</v>
      </c>
      <c r="O450">
        <v>1.2390000000000001</v>
      </c>
      <c r="P450" t="s">
        <v>28</v>
      </c>
      <c r="Q450" t="s">
        <v>29</v>
      </c>
      <c r="R450">
        <v>4.83</v>
      </c>
      <c r="S450">
        <v>8</v>
      </c>
      <c r="T450">
        <v>0.63</v>
      </c>
      <c r="U450">
        <v>-1.1000000000000001</v>
      </c>
      <c r="V450" t="s">
        <v>486</v>
      </c>
      <c r="W450" t="s">
        <v>31</v>
      </c>
      <c r="X450">
        <v>1</v>
      </c>
      <c r="Y450" t="str">
        <f>IF(tblRides[[#This Row],[supply_demand_ratio]]&lt;0.8,"Below 0.8",IF(tblRides[[#This Row],[supply_demand_ratio]]&lt;1,"Between 0.8-1.0",IF(tblRides[[#This Row],[supply_demand_ratio]]&lt;=1.2,"Between 1.0-1.2","Above 1.2")))</f>
        <v>Above 1.2</v>
      </c>
    </row>
    <row r="451" spans="1:25" x14ac:dyDescent="0.3">
      <c r="A451" t="s">
        <v>504</v>
      </c>
      <c r="B451" s="1">
        <v>46027.168055555558</v>
      </c>
      <c r="C451" s="2">
        <v>46027</v>
      </c>
      <c r="D451">
        <v>4</v>
      </c>
      <c r="E451" t="s">
        <v>43</v>
      </c>
      <c r="F451" t="s">
        <v>34</v>
      </c>
      <c r="G451">
        <v>2.7</v>
      </c>
      <c r="H451">
        <v>73.739999999999995</v>
      </c>
      <c r="I451">
        <v>71.13</v>
      </c>
      <c r="J451">
        <v>1</v>
      </c>
      <c r="K451">
        <v>5.2</v>
      </c>
      <c r="L451">
        <v>1</v>
      </c>
      <c r="M451">
        <v>61</v>
      </c>
      <c r="N451" t="s">
        <v>41</v>
      </c>
      <c r="O451">
        <v>1.3129999999999999</v>
      </c>
      <c r="P451" t="s">
        <v>28</v>
      </c>
      <c r="Q451" t="s">
        <v>29</v>
      </c>
      <c r="R451">
        <v>4.91</v>
      </c>
      <c r="S451">
        <v>0</v>
      </c>
      <c r="T451">
        <v>-2.61</v>
      </c>
      <c r="U451">
        <v>-4.2</v>
      </c>
      <c r="V451" t="s">
        <v>486</v>
      </c>
      <c r="W451" t="s">
        <v>45</v>
      </c>
      <c r="X451">
        <v>1</v>
      </c>
      <c r="Y451" t="str">
        <f>IF(tblRides[[#This Row],[supply_demand_ratio]]&lt;0.8,"Below 0.8",IF(tblRides[[#This Row],[supply_demand_ratio]]&lt;1,"Between 0.8-1.0",IF(tblRides[[#This Row],[supply_demand_ratio]]&lt;=1.2,"Between 1.0-1.2","Above 1.2")))</f>
        <v>Above 1.2</v>
      </c>
    </row>
    <row r="452" spans="1:25" x14ac:dyDescent="0.3">
      <c r="A452" t="s">
        <v>505</v>
      </c>
      <c r="B452" s="1">
        <v>46027.184027777781</v>
      </c>
      <c r="C452" s="2">
        <v>46027</v>
      </c>
      <c r="D452">
        <v>4</v>
      </c>
      <c r="E452" t="s">
        <v>25</v>
      </c>
      <c r="F452" t="s">
        <v>26</v>
      </c>
      <c r="G452">
        <v>4</v>
      </c>
      <c r="H452">
        <v>99.49</v>
      </c>
      <c r="I452">
        <v>100.26</v>
      </c>
      <c r="J452">
        <v>1</v>
      </c>
      <c r="K452">
        <v>5.5</v>
      </c>
      <c r="L452">
        <v>10.5</v>
      </c>
      <c r="M452">
        <v>144</v>
      </c>
      <c r="N452" t="s">
        <v>27</v>
      </c>
      <c r="O452">
        <v>1.2390000000000001</v>
      </c>
      <c r="P452" t="s">
        <v>28</v>
      </c>
      <c r="Q452" t="s">
        <v>29</v>
      </c>
      <c r="R452">
        <v>5</v>
      </c>
      <c r="S452">
        <v>17</v>
      </c>
      <c r="T452">
        <v>0.77</v>
      </c>
      <c r="U452">
        <v>5</v>
      </c>
      <c r="V452" t="s">
        <v>486</v>
      </c>
      <c r="W452" t="s">
        <v>45</v>
      </c>
      <c r="X452">
        <v>1</v>
      </c>
      <c r="Y452" t="str">
        <f>IF(tblRides[[#This Row],[supply_demand_ratio]]&lt;0.8,"Below 0.8",IF(tblRides[[#This Row],[supply_demand_ratio]]&lt;1,"Between 0.8-1.0",IF(tblRides[[#This Row],[supply_demand_ratio]]&lt;=1.2,"Between 1.0-1.2","Above 1.2")))</f>
        <v>Above 1.2</v>
      </c>
    </row>
    <row r="453" spans="1:25" x14ac:dyDescent="0.3">
      <c r="A453" t="s">
        <v>506</v>
      </c>
      <c r="B453" s="1">
        <v>46027.19027777778</v>
      </c>
      <c r="C453" s="2">
        <v>46027</v>
      </c>
      <c r="D453">
        <v>4</v>
      </c>
      <c r="E453" t="s">
        <v>33</v>
      </c>
      <c r="F453" t="s">
        <v>26</v>
      </c>
      <c r="G453">
        <v>29.6</v>
      </c>
      <c r="H453">
        <v>555.94000000000005</v>
      </c>
      <c r="I453">
        <v>585.69000000000005</v>
      </c>
      <c r="J453">
        <v>1</v>
      </c>
      <c r="K453">
        <v>7.6</v>
      </c>
      <c r="L453">
        <v>3.8</v>
      </c>
      <c r="M453">
        <v>100</v>
      </c>
      <c r="N453" t="s">
        <v>41</v>
      </c>
      <c r="O453">
        <v>1.468</v>
      </c>
      <c r="P453" t="s">
        <v>28</v>
      </c>
      <c r="Q453" t="s">
        <v>29</v>
      </c>
      <c r="R453">
        <v>4.74</v>
      </c>
      <c r="S453">
        <v>10</v>
      </c>
      <c r="T453">
        <v>29.75</v>
      </c>
      <c r="U453">
        <v>-3.8</v>
      </c>
      <c r="V453" t="s">
        <v>486</v>
      </c>
      <c r="W453" t="s">
        <v>45</v>
      </c>
      <c r="X453">
        <v>1</v>
      </c>
      <c r="Y453" t="str">
        <f>IF(tblRides[[#This Row],[supply_demand_ratio]]&lt;0.8,"Below 0.8",IF(tblRides[[#This Row],[supply_demand_ratio]]&lt;1,"Between 0.8-1.0",IF(tblRides[[#This Row],[supply_demand_ratio]]&lt;=1.2,"Between 1.0-1.2","Above 1.2")))</f>
        <v>Above 1.2</v>
      </c>
    </row>
    <row r="454" spans="1:25" x14ac:dyDescent="0.3">
      <c r="A454" t="s">
        <v>507</v>
      </c>
      <c r="B454" s="1">
        <v>46027.195833333331</v>
      </c>
      <c r="C454" s="2">
        <v>46027</v>
      </c>
      <c r="D454">
        <v>4</v>
      </c>
      <c r="E454" t="s">
        <v>36</v>
      </c>
      <c r="F454" t="s">
        <v>26</v>
      </c>
      <c r="G454">
        <v>9.8000000000000007</v>
      </c>
      <c r="H454">
        <v>224.64</v>
      </c>
      <c r="J454">
        <v>1.1000000000000001</v>
      </c>
      <c r="K454">
        <v>3</v>
      </c>
      <c r="L454">
        <v>10.7</v>
      </c>
      <c r="M454">
        <v>129</v>
      </c>
      <c r="N454" t="s">
        <v>41</v>
      </c>
      <c r="O454">
        <v>1.5029999999999999</v>
      </c>
      <c r="P454" t="s">
        <v>58</v>
      </c>
      <c r="Q454" t="s">
        <v>74</v>
      </c>
      <c r="R454">
        <v>4.54</v>
      </c>
      <c r="S454">
        <v>3</v>
      </c>
      <c r="U454">
        <v>7.7</v>
      </c>
      <c r="V454" t="s">
        <v>486</v>
      </c>
      <c r="W454" t="s">
        <v>31</v>
      </c>
      <c r="X454">
        <v>0</v>
      </c>
      <c r="Y454" t="str">
        <f>IF(tblRides[[#This Row],[supply_demand_ratio]]&lt;0.8,"Below 0.8",IF(tblRides[[#This Row],[supply_demand_ratio]]&lt;1,"Between 0.8-1.0",IF(tblRides[[#This Row],[supply_demand_ratio]]&lt;=1.2,"Between 1.0-1.2","Above 1.2")))</f>
        <v>Above 1.2</v>
      </c>
    </row>
    <row r="455" spans="1:25" x14ac:dyDescent="0.3">
      <c r="A455" t="s">
        <v>508</v>
      </c>
      <c r="B455" s="1">
        <v>46027.208333333336</v>
      </c>
      <c r="C455" s="2">
        <v>46027</v>
      </c>
      <c r="D455">
        <v>5</v>
      </c>
      <c r="E455" t="s">
        <v>25</v>
      </c>
      <c r="F455" t="s">
        <v>34</v>
      </c>
      <c r="G455">
        <v>5</v>
      </c>
      <c r="H455">
        <v>126.25</v>
      </c>
      <c r="I455">
        <v>118.87</v>
      </c>
      <c r="J455">
        <v>1.1000000000000001</v>
      </c>
      <c r="K455">
        <v>2</v>
      </c>
      <c r="L455">
        <v>5.3</v>
      </c>
      <c r="M455">
        <v>144</v>
      </c>
      <c r="N455" t="s">
        <v>27</v>
      </c>
      <c r="O455">
        <v>1.23</v>
      </c>
      <c r="P455" t="s">
        <v>28</v>
      </c>
      <c r="Q455" t="s">
        <v>29</v>
      </c>
      <c r="R455">
        <v>4.66</v>
      </c>
      <c r="S455">
        <v>0</v>
      </c>
      <c r="T455">
        <v>-7.38</v>
      </c>
      <c r="U455">
        <v>3.3</v>
      </c>
      <c r="V455" t="s">
        <v>486</v>
      </c>
      <c r="W455" t="s">
        <v>31</v>
      </c>
      <c r="X455">
        <v>1</v>
      </c>
      <c r="Y455" t="str">
        <f>IF(tblRides[[#This Row],[supply_demand_ratio]]&lt;0.8,"Below 0.8",IF(tblRides[[#This Row],[supply_demand_ratio]]&lt;1,"Between 0.8-1.0",IF(tblRides[[#This Row],[supply_demand_ratio]]&lt;=1.2,"Between 1.0-1.2","Above 1.2")))</f>
        <v>Above 1.2</v>
      </c>
    </row>
    <row r="456" spans="1:25" x14ac:dyDescent="0.3">
      <c r="A456" t="s">
        <v>509</v>
      </c>
      <c r="B456" s="1">
        <v>46027.23541666667</v>
      </c>
      <c r="C456" s="2">
        <v>46027</v>
      </c>
      <c r="D456">
        <v>5</v>
      </c>
      <c r="E456" t="s">
        <v>62</v>
      </c>
      <c r="F456" t="s">
        <v>34</v>
      </c>
      <c r="G456">
        <v>3.5</v>
      </c>
      <c r="H456">
        <v>104.87</v>
      </c>
      <c r="J456">
        <v>1.1000000000000001</v>
      </c>
      <c r="K456">
        <v>4.3</v>
      </c>
      <c r="L456">
        <v>13.3</v>
      </c>
      <c r="M456">
        <v>67</v>
      </c>
      <c r="N456" t="s">
        <v>41</v>
      </c>
      <c r="O456">
        <v>2.2000000000000002</v>
      </c>
      <c r="P456" t="s">
        <v>37</v>
      </c>
      <c r="Q456" t="s">
        <v>103</v>
      </c>
      <c r="R456">
        <v>4.5599999999999996</v>
      </c>
      <c r="S456">
        <v>0</v>
      </c>
      <c r="U456">
        <v>9</v>
      </c>
      <c r="V456" t="s">
        <v>486</v>
      </c>
      <c r="W456" t="s">
        <v>31</v>
      </c>
      <c r="X456">
        <v>0</v>
      </c>
      <c r="Y456" t="str">
        <f>IF(tblRides[[#This Row],[supply_demand_ratio]]&lt;0.8,"Below 0.8",IF(tblRides[[#This Row],[supply_demand_ratio]]&lt;1,"Between 0.8-1.0",IF(tblRides[[#This Row],[supply_demand_ratio]]&lt;=1.2,"Between 1.0-1.2","Above 1.2")))</f>
        <v>Above 1.2</v>
      </c>
    </row>
    <row r="457" spans="1:25" x14ac:dyDescent="0.3">
      <c r="A457" t="s">
        <v>510</v>
      </c>
      <c r="B457" s="1">
        <v>46027.252083333333</v>
      </c>
      <c r="C457" s="2">
        <v>46027</v>
      </c>
      <c r="D457">
        <v>6</v>
      </c>
      <c r="E457" t="s">
        <v>33</v>
      </c>
      <c r="F457" t="s">
        <v>26</v>
      </c>
      <c r="G457">
        <v>17.600000000000001</v>
      </c>
      <c r="H457">
        <v>329.66</v>
      </c>
      <c r="I457">
        <v>314.45999999999998</v>
      </c>
      <c r="J457">
        <v>1.1000000000000001</v>
      </c>
      <c r="K457">
        <v>4</v>
      </c>
      <c r="L457">
        <v>2.7</v>
      </c>
      <c r="M457">
        <v>102</v>
      </c>
      <c r="N457" t="s">
        <v>41</v>
      </c>
      <c r="O457">
        <v>1.37</v>
      </c>
      <c r="P457" t="s">
        <v>28</v>
      </c>
      <c r="Q457" t="s">
        <v>29</v>
      </c>
      <c r="R457">
        <v>4.8</v>
      </c>
      <c r="S457">
        <v>20</v>
      </c>
      <c r="T457">
        <v>-15.2</v>
      </c>
      <c r="U457">
        <v>-1.3</v>
      </c>
      <c r="V457" t="s">
        <v>486</v>
      </c>
      <c r="W457" t="s">
        <v>31</v>
      </c>
      <c r="X457">
        <v>1</v>
      </c>
      <c r="Y457" t="str">
        <f>IF(tblRides[[#This Row],[supply_demand_ratio]]&lt;0.8,"Below 0.8",IF(tblRides[[#This Row],[supply_demand_ratio]]&lt;1,"Between 0.8-1.0",IF(tblRides[[#This Row],[supply_demand_ratio]]&lt;=1.2,"Between 1.0-1.2","Above 1.2")))</f>
        <v>Above 1.2</v>
      </c>
    </row>
    <row r="458" spans="1:25" x14ac:dyDescent="0.3">
      <c r="A458" t="s">
        <v>511</v>
      </c>
      <c r="B458" s="1">
        <v>46027.256944444445</v>
      </c>
      <c r="C458" s="2">
        <v>46027</v>
      </c>
      <c r="D458">
        <v>6</v>
      </c>
      <c r="E458" t="s">
        <v>25</v>
      </c>
      <c r="F458" t="s">
        <v>26</v>
      </c>
      <c r="G458">
        <v>6.4</v>
      </c>
      <c r="H458">
        <v>132.86000000000001</v>
      </c>
      <c r="I458">
        <v>128.43</v>
      </c>
      <c r="J458">
        <v>1</v>
      </c>
      <c r="K458">
        <v>4.0999999999999996</v>
      </c>
      <c r="L458">
        <v>3.8</v>
      </c>
      <c r="M458">
        <v>144</v>
      </c>
      <c r="N458" t="s">
        <v>27</v>
      </c>
      <c r="O458">
        <v>1.17</v>
      </c>
      <c r="P458" t="s">
        <v>28</v>
      </c>
      <c r="Q458" t="s">
        <v>29</v>
      </c>
      <c r="R458">
        <v>4.87</v>
      </c>
      <c r="S458">
        <v>12</v>
      </c>
      <c r="T458">
        <v>-4.43</v>
      </c>
      <c r="U458">
        <v>-0.3</v>
      </c>
      <c r="V458" t="s">
        <v>486</v>
      </c>
      <c r="W458" t="s">
        <v>31</v>
      </c>
      <c r="X458">
        <v>1</v>
      </c>
      <c r="Y458" t="str">
        <f>IF(tblRides[[#This Row],[supply_demand_ratio]]&lt;0.8,"Below 0.8",IF(tblRides[[#This Row],[supply_demand_ratio]]&lt;1,"Between 0.8-1.0",IF(tblRides[[#This Row],[supply_demand_ratio]]&lt;=1.2,"Between 1.0-1.2","Above 1.2")))</f>
        <v>Between 1.0-1.2</v>
      </c>
    </row>
    <row r="459" spans="1:25" x14ac:dyDescent="0.3">
      <c r="A459" t="s">
        <v>512</v>
      </c>
      <c r="B459" s="1">
        <v>46027.262499999997</v>
      </c>
      <c r="C459" s="2">
        <v>46027</v>
      </c>
      <c r="D459">
        <v>6</v>
      </c>
      <c r="E459" t="s">
        <v>33</v>
      </c>
      <c r="F459" t="s">
        <v>26</v>
      </c>
      <c r="G459">
        <v>2.8</v>
      </c>
      <c r="H459">
        <v>83.23</v>
      </c>
      <c r="I459">
        <v>82.87</v>
      </c>
      <c r="J459">
        <v>1</v>
      </c>
      <c r="K459">
        <v>5.0999999999999996</v>
      </c>
      <c r="L459">
        <v>10.1</v>
      </c>
      <c r="M459">
        <v>106</v>
      </c>
      <c r="N459" t="s">
        <v>41</v>
      </c>
      <c r="O459">
        <v>1.403</v>
      </c>
      <c r="P459" t="s">
        <v>28</v>
      </c>
      <c r="Q459" t="s">
        <v>29</v>
      </c>
      <c r="R459">
        <v>4.7300000000000004</v>
      </c>
      <c r="S459">
        <v>9</v>
      </c>
      <c r="T459">
        <v>-0.36</v>
      </c>
      <c r="U459">
        <v>5</v>
      </c>
      <c r="V459" t="s">
        <v>486</v>
      </c>
      <c r="W459" t="s">
        <v>45</v>
      </c>
      <c r="X459">
        <v>1</v>
      </c>
      <c r="Y459" t="str">
        <f>IF(tblRides[[#This Row],[supply_demand_ratio]]&lt;0.8,"Below 0.8",IF(tblRides[[#This Row],[supply_demand_ratio]]&lt;1,"Between 0.8-1.0",IF(tblRides[[#This Row],[supply_demand_ratio]]&lt;=1.2,"Between 1.0-1.2","Above 1.2")))</f>
        <v>Above 1.2</v>
      </c>
    </row>
    <row r="460" spans="1:25" x14ac:dyDescent="0.3">
      <c r="A460" t="s">
        <v>513</v>
      </c>
      <c r="B460" s="1">
        <v>46027.263194444444</v>
      </c>
      <c r="C460" s="2">
        <v>46027</v>
      </c>
      <c r="D460">
        <v>6</v>
      </c>
      <c r="E460" t="s">
        <v>25</v>
      </c>
      <c r="F460" t="s">
        <v>26</v>
      </c>
      <c r="G460">
        <v>2.2000000000000002</v>
      </c>
      <c r="H460">
        <v>72.56</v>
      </c>
      <c r="I460">
        <v>70.42</v>
      </c>
      <c r="J460">
        <v>1</v>
      </c>
      <c r="K460">
        <v>2</v>
      </c>
      <c r="L460">
        <v>1</v>
      </c>
      <c r="M460">
        <v>115</v>
      </c>
      <c r="N460" t="s">
        <v>27</v>
      </c>
      <c r="O460">
        <v>0.95899999999999996</v>
      </c>
      <c r="P460" t="s">
        <v>28</v>
      </c>
      <c r="Q460" t="s">
        <v>29</v>
      </c>
      <c r="R460">
        <v>4.57</v>
      </c>
      <c r="S460">
        <v>7</v>
      </c>
      <c r="T460">
        <v>-2.14</v>
      </c>
      <c r="U460">
        <v>-1</v>
      </c>
      <c r="V460" t="s">
        <v>486</v>
      </c>
      <c r="W460" t="s">
        <v>31</v>
      </c>
      <c r="X460">
        <v>1</v>
      </c>
      <c r="Y460" t="str">
        <f>IF(tblRides[[#This Row],[supply_demand_ratio]]&lt;0.8,"Below 0.8",IF(tblRides[[#This Row],[supply_demand_ratio]]&lt;1,"Between 0.8-1.0",IF(tblRides[[#This Row],[supply_demand_ratio]]&lt;=1.2,"Between 1.0-1.2","Above 1.2")))</f>
        <v>Between 0.8-1.0</v>
      </c>
    </row>
    <row r="461" spans="1:25" x14ac:dyDescent="0.3">
      <c r="A461" t="s">
        <v>514</v>
      </c>
      <c r="B461" s="1">
        <v>46027.263194444444</v>
      </c>
      <c r="C461" s="2">
        <v>46027</v>
      </c>
      <c r="D461">
        <v>6</v>
      </c>
      <c r="E461" t="s">
        <v>25</v>
      </c>
      <c r="F461" t="s">
        <v>26</v>
      </c>
      <c r="G461">
        <v>7.8</v>
      </c>
      <c r="H461">
        <v>165.12</v>
      </c>
      <c r="I461">
        <v>167.88</v>
      </c>
      <c r="J461">
        <v>1</v>
      </c>
      <c r="K461">
        <v>2</v>
      </c>
      <c r="L461">
        <v>5.3</v>
      </c>
      <c r="M461">
        <v>144</v>
      </c>
      <c r="N461" t="s">
        <v>41</v>
      </c>
      <c r="O461">
        <v>1.41</v>
      </c>
      <c r="P461" t="s">
        <v>28</v>
      </c>
      <c r="Q461" t="s">
        <v>29</v>
      </c>
      <c r="R461">
        <v>4.5999999999999996</v>
      </c>
      <c r="S461">
        <v>10</v>
      </c>
      <c r="T461">
        <v>2.76</v>
      </c>
      <c r="U461">
        <v>3.3</v>
      </c>
      <c r="V461" t="s">
        <v>486</v>
      </c>
      <c r="W461" t="s">
        <v>31</v>
      </c>
      <c r="X461">
        <v>1</v>
      </c>
      <c r="Y461" t="str">
        <f>IF(tblRides[[#This Row],[supply_demand_ratio]]&lt;0.8,"Below 0.8",IF(tblRides[[#This Row],[supply_demand_ratio]]&lt;1,"Between 0.8-1.0",IF(tblRides[[#This Row],[supply_demand_ratio]]&lt;=1.2,"Between 1.0-1.2","Above 1.2")))</f>
        <v>Above 1.2</v>
      </c>
    </row>
    <row r="462" spans="1:25" x14ac:dyDescent="0.3">
      <c r="A462" t="s">
        <v>515</v>
      </c>
      <c r="B462" s="1">
        <v>46027.263888888891</v>
      </c>
      <c r="C462" s="2">
        <v>46027</v>
      </c>
      <c r="D462">
        <v>6</v>
      </c>
      <c r="E462" t="s">
        <v>36</v>
      </c>
      <c r="F462" t="s">
        <v>26</v>
      </c>
      <c r="G462">
        <v>5</v>
      </c>
      <c r="H462">
        <v>108.77</v>
      </c>
      <c r="I462">
        <v>112.4</v>
      </c>
      <c r="J462">
        <v>1</v>
      </c>
      <c r="K462">
        <v>4.9000000000000004</v>
      </c>
      <c r="L462">
        <v>5.6</v>
      </c>
      <c r="M462">
        <v>118</v>
      </c>
      <c r="N462" t="s">
        <v>27</v>
      </c>
      <c r="O462">
        <v>1.014</v>
      </c>
      <c r="P462" t="s">
        <v>28</v>
      </c>
      <c r="Q462" t="s">
        <v>29</v>
      </c>
      <c r="R462">
        <v>4.91</v>
      </c>
      <c r="S462">
        <v>3</v>
      </c>
      <c r="T462">
        <v>3.63</v>
      </c>
      <c r="U462">
        <v>0.7</v>
      </c>
      <c r="V462" t="s">
        <v>486</v>
      </c>
      <c r="W462" t="s">
        <v>31</v>
      </c>
      <c r="X462">
        <v>1</v>
      </c>
      <c r="Y462" t="str">
        <f>IF(tblRides[[#This Row],[supply_demand_ratio]]&lt;0.8,"Below 0.8",IF(tblRides[[#This Row],[supply_demand_ratio]]&lt;1,"Between 0.8-1.0",IF(tblRides[[#This Row],[supply_demand_ratio]]&lt;=1.2,"Between 1.0-1.2","Above 1.2")))</f>
        <v>Between 1.0-1.2</v>
      </c>
    </row>
    <row r="463" spans="1:25" x14ac:dyDescent="0.3">
      <c r="A463" t="s">
        <v>516</v>
      </c>
      <c r="B463" s="1">
        <v>46027.272222222222</v>
      </c>
      <c r="C463" s="2">
        <v>46027</v>
      </c>
      <c r="D463">
        <v>6</v>
      </c>
      <c r="E463" t="s">
        <v>25</v>
      </c>
      <c r="F463" t="s">
        <v>26</v>
      </c>
      <c r="G463">
        <v>11.3</v>
      </c>
      <c r="H463">
        <v>211.93</v>
      </c>
      <c r="J463">
        <v>1</v>
      </c>
      <c r="K463">
        <v>4.2</v>
      </c>
      <c r="M463">
        <v>144</v>
      </c>
      <c r="N463" t="s">
        <v>41</v>
      </c>
      <c r="O463">
        <v>1.4830000000000001</v>
      </c>
      <c r="P463" t="s">
        <v>82</v>
      </c>
      <c r="Q463" t="s">
        <v>83</v>
      </c>
      <c r="R463">
        <v>4.62</v>
      </c>
      <c r="S463">
        <v>16</v>
      </c>
      <c r="V463" t="s">
        <v>486</v>
      </c>
      <c r="W463" t="s">
        <v>31</v>
      </c>
      <c r="X463">
        <v>0</v>
      </c>
      <c r="Y463" t="str">
        <f>IF(tblRides[[#This Row],[supply_demand_ratio]]&lt;0.8,"Below 0.8",IF(tblRides[[#This Row],[supply_demand_ratio]]&lt;1,"Between 0.8-1.0",IF(tblRides[[#This Row],[supply_demand_ratio]]&lt;=1.2,"Between 1.0-1.2","Above 1.2")))</f>
        <v>Above 1.2</v>
      </c>
    </row>
    <row r="464" spans="1:25" x14ac:dyDescent="0.3">
      <c r="A464" t="s">
        <v>517</v>
      </c>
      <c r="B464" s="1">
        <v>46027.275694444441</v>
      </c>
      <c r="C464" s="2">
        <v>46027</v>
      </c>
      <c r="D464">
        <v>6</v>
      </c>
      <c r="E464" t="s">
        <v>25</v>
      </c>
      <c r="F464" t="s">
        <v>26</v>
      </c>
      <c r="G464">
        <v>2</v>
      </c>
      <c r="H464">
        <v>82.2</v>
      </c>
      <c r="J464">
        <v>1.1000000000000001</v>
      </c>
      <c r="K464">
        <v>8.6999999999999993</v>
      </c>
      <c r="L464">
        <v>13.8</v>
      </c>
      <c r="M464">
        <v>135</v>
      </c>
      <c r="N464" t="s">
        <v>27</v>
      </c>
      <c r="O464">
        <v>1.107</v>
      </c>
      <c r="P464" t="s">
        <v>58</v>
      </c>
      <c r="Q464" t="s">
        <v>108</v>
      </c>
      <c r="R464">
        <v>5</v>
      </c>
      <c r="S464">
        <v>17</v>
      </c>
      <c r="U464">
        <v>5.0999999999999996</v>
      </c>
      <c r="V464" t="s">
        <v>486</v>
      </c>
      <c r="W464" t="s">
        <v>45</v>
      </c>
      <c r="X464">
        <v>0</v>
      </c>
      <c r="Y464" t="str">
        <f>IF(tblRides[[#This Row],[supply_demand_ratio]]&lt;0.8,"Below 0.8",IF(tblRides[[#This Row],[supply_demand_ratio]]&lt;1,"Between 0.8-1.0",IF(tblRides[[#This Row],[supply_demand_ratio]]&lt;=1.2,"Between 1.0-1.2","Above 1.2")))</f>
        <v>Between 1.0-1.2</v>
      </c>
    </row>
    <row r="465" spans="1:25" x14ac:dyDescent="0.3">
      <c r="A465" t="s">
        <v>518</v>
      </c>
      <c r="B465" s="1">
        <v>46027.344444444447</v>
      </c>
      <c r="C465" s="2">
        <v>46027</v>
      </c>
      <c r="D465">
        <v>8</v>
      </c>
      <c r="E465" t="s">
        <v>36</v>
      </c>
      <c r="F465" t="s">
        <v>34</v>
      </c>
      <c r="G465">
        <v>10</v>
      </c>
      <c r="H465">
        <v>207.13</v>
      </c>
      <c r="J465">
        <v>1</v>
      </c>
      <c r="K465">
        <v>5.3</v>
      </c>
      <c r="M465">
        <v>118</v>
      </c>
      <c r="N465" t="s">
        <v>27</v>
      </c>
      <c r="O465">
        <v>1.069</v>
      </c>
      <c r="P465" t="s">
        <v>82</v>
      </c>
      <c r="Q465" t="s">
        <v>83</v>
      </c>
      <c r="R465">
        <v>4.53</v>
      </c>
      <c r="S465">
        <v>0</v>
      </c>
      <c r="V465" t="s">
        <v>486</v>
      </c>
      <c r="W465" t="s">
        <v>45</v>
      </c>
      <c r="X465">
        <v>0</v>
      </c>
      <c r="Y465" t="str">
        <f>IF(tblRides[[#This Row],[supply_demand_ratio]]&lt;0.8,"Below 0.8",IF(tblRides[[#This Row],[supply_demand_ratio]]&lt;1,"Between 0.8-1.0",IF(tblRides[[#This Row],[supply_demand_ratio]]&lt;=1.2,"Between 1.0-1.2","Above 1.2")))</f>
        <v>Between 1.0-1.2</v>
      </c>
    </row>
    <row r="466" spans="1:25" x14ac:dyDescent="0.3">
      <c r="A466" t="s">
        <v>519</v>
      </c>
      <c r="B466" s="1">
        <v>46027.370833333334</v>
      </c>
      <c r="C466" s="2">
        <v>46027</v>
      </c>
      <c r="D466">
        <v>8</v>
      </c>
      <c r="E466" t="s">
        <v>25</v>
      </c>
      <c r="F466" t="s">
        <v>26</v>
      </c>
      <c r="G466">
        <v>10.6</v>
      </c>
      <c r="H466">
        <v>211.96</v>
      </c>
      <c r="I466">
        <v>212.59</v>
      </c>
      <c r="J466">
        <v>1.2</v>
      </c>
      <c r="K466">
        <v>4.5999999999999996</v>
      </c>
      <c r="L466">
        <v>3.4</v>
      </c>
      <c r="M466">
        <v>113</v>
      </c>
      <c r="N466" t="s">
        <v>72</v>
      </c>
      <c r="O466">
        <v>0.71799999999999997</v>
      </c>
      <c r="P466" t="s">
        <v>28</v>
      </c>
      <c r="Q466" t="s">
        <v>29</v>
      </c>
      <c r="R466">
        <v>4.5199999999999996</v>
      </c>
      <c r="S466">
        <v>11</v>
      </c>
      <c r="T466">
        <v>0.63</v>
      </c>
      <c r="U466">
        <v>-1.2</v>
      </c>
      <c r="V466" t="s">
        <v>486</v>
      </c>
      <c r="W466" t="s">
        <v>31</v>
      </c>
      <c r="X466">
        <v>1</v>
      </c>
      <c r="Y466" t="str">
        <f>IF(tblRides[[#This Row],[supply_demand_ratio]]&lt;0.8,"Below 0.8",IF(tblRides[[#This Row],[supply_demand_ratio]]&lt;1,"Between 0.8-1.0",IF(tblRides[[#This Row],[supply_demand_ratio]]&lt;=1.2,"Between 1.0-1.2","Above 1.2")))</f>
        <v>Below 0.8</v>
      </c>
    </row>
    <row r="467" spans="1:25" x14ac:dyDescent="0.3">
      <c r="A467" t="s">
        <v>520</v>
      </c>
      <c r="B467" s="1">
        <v>46027.37777777778</v>
      </c>
      <c r="C467" s="2">
        <v>46027</v>
      </c>
      <c r="D467">
        <v>9</v>
      </c>
      <c r="E467" t="s">
        <v>36</v>
      </c>
      <c r="F467" t="s">
        <v>34</v>
      </c>
      <c r="G467">
        <v>13</v>
      </c>
      <c r="H467">
        <v>323.26</v>
      </c>
      <c r="I467">
        <v>326.94</v>
      </c>
      <c r="J467">
        <v>1.3</v>
      </c>
      <c r="K467">
        <v>6.5</v>
      </c>
      <c r="L467">
        <v>3.7</v>
      </c>
      <c r="M467">
        <v>85</v>
      </c>
      <c r="N467" t="s">
        <v>72</v>
      </c>
      <c r="O467">
        <v>0.624</v>
      </c>
      <c r="P467" t="s">
        <v>28</v>
      </c>
      <c r="Q467" t="s">
        <v>29</v>
      </c>
      <c r="R467">
        <v>4.53</v>
      </c>
      <c r="S467">
        <v>0</v>
      </c>
      <c r="T467">
        <v>3.68</v>
      </c>
      <c r="U467">
        <v>-2.8</v>
      </c>
      <c r="V467" t="s">
        <v>486</v>
      </c>
      <c r="W467" t="s">
        <v>45</v>
      </c>
      <c r="X467">
        <v>1</v>
      </c>
      <c r="Y467" t="str">
        <f>IF(tblRides[[#This Row],[supply_demand_ratio]]&lt;0.8,"Below 0.8",IF(tblRides[[#This Row],[supply_demand_ratio]]&lt;1,"Between 0.8-1.0",IF(tblRides[[#This Row],[supply_demand_ratio]]&lt;=1.2,"Between 1.0-1.2","Above 1.2")))</f>
        <v>Below 0.8</v>
      </c>
    </row>
    <row r="468" spans="1:25" x14ac:dyDescent="0.3">
      <c r="A468" t="s">
        <v>521</v>
      </c>
      <c r="B468" s="1">
        <v>46027.379861111112</v>
      </c>
      <c r="C468" s="2">
        <v>46027</v>
      </c>
      <c r="D468">
        <v>9</v>
      </c>
      <c r="E468" t="s">
        <v>36</v>
      </c>
      <c r="F468" t="s">
        <v>26</v>
      </c>
      <c r="G468">
        <v>3.1</v>
      </c>
      <c r="H468">
        <v>100.67</v>
      </c>
      <c r="I468">
        <v>102.81</v>
      </c>
      <c r="J468">
        <v>1.1000000000000001</v>
      </c>
      <c r="K468">
        <v>8.5</v>
      </c>
      <c r="L468">
        <v>5.0999999999999996</v>
      </c>
      <c r="M468">
        <v>107</v>
      </c>
      <c r="N468" t="s">
        <v>27</v>
      </c>
      <c r="O468">
        <v>0.86899999999999999</v>
      </c>
      <c r="P468" t="s">
        <v>28</v>
      </c>
      <c r="Q468" t="s">
        <v>29</v>
      </c>
      <c r="R468">
        <v>4.97</v>
      </c>
      <c r="S468">
        <v>9</v>
      </c>
      <c r="T468">
        <v>2.14</v>
      </c>
      <c r="U468">
        <v>-3.4</v>
      </c>
      <c r="V468" t="s">
        <v>486</v>
      </c>
      <c r="W468" t="s">
        <v>45</v>
      </c>
      <c r="X468">
        <v>1</v>
      </c>
      <c r="Y468" t="str">
        <f>IF(tblRides[[#This Row],[supply_demand_ratio]]&lt;0.8,"Below 0.8",IF(tblRides[[#This Row],[supply_demand_ratio]]&lt;1,"Between 0.8-1.0",IF(tblRides[[#This Row],[supply_demand_ratio]]&lt;=1.2,"Between 1.0-1.2","Above 1.2")))</f>
        <v>Between 0.8-1.0</v>
      </c>
    </row>
    <row r="469" spans="1:25" x14ac:dyDescent="0.3">
      <c r="A469" t="s">
        <v>522</v>
      </c>
      <c r="B469" s="1">
        <v>46027.382638888892</v>
      </c>
      <c r="C469" s="2">
        <v>46027</v>
      </c>
      <c r="D469">
        <v>9</v>
      </c>
      <c r="E469" t="s">
        <v>25</v>
      </c>
      <c r="F469" t="s">
        <v>34</v>
      </c>
      <c r="G469">
        <v>10</v>
      </c>
      <c r="H469">
        <v>264.97000000000003</v>
      </c>
      <c r="I469">
        <v>274.58999999999997</v>
      </c>
      <c r="J469">
        <v>1.3</v>
      </c>
      <c r="K469">
        <v>7.4</v>
      </c>
      <c r="L469">
        <v>7</v>
      </c>
      <c r="M469">
        <v>122</v>
      </c>
      <c r="N469" t="s">
        <v>72</v>
      </c>
      <c r="O469">
        <v>0.71099999999999997</v>
      </c>
      <c r="P469" t="s">
        <v>28</v>
      </c>
      <c r="Q469" t="s">
        <v>29</v>
      </c>
      <c r="R469">
        <v>4.66</v>
      </c>
      <c r="S469">
        <v>0</v>
      </c>
      <c r="T469">
        <v>9.6199999999999992</v>
      </c>
      <c r="U469">
        <v>-0.4</v>
      </c>
      <c r="V469" t="s">
        <v>486</v>
      </c>
      <c r="W469" t="s">
        <v>45</v>
      </c>
      <c r="X469">
        <v>1</v>
      </c>
      <c r="Y469" t="str">
        <f>IF(tblRides[[#This Row],[supply_demand_ratio]]&lt;0.8,"Below 0.8",IF(tblRides[[#This Row],[supply_demand_ratio]]&lt;1,"Between 0.8-1.0",IF(tblRides[[#This Row],[supply_demand_ratio]]&lt;=1.2,"Between 1.0-1.2","Above 1.2")))</f>
        <v>Below 0.8</v>
      </c>
    </row>
    <row r="470" spans="1:25" x14ac:dyDescent="0.3">
      <c r="A470" t="s">
        <v>523</v>
      </c>
      <c r="B470" s="1">
        <v>46027.384722222225</v>
      </c>
      <c r="C470" s="2">
        <v>46027</v>
      </c>
      <c r="D470">
        <v>9</v>
      </c>
      <c r="E470" t="s">
        <v>33</v>
      </c>
      <c r="F470" t="s">
        <v>34</v>
      </c>
      <c r="G470">
        <v>4.0999999999999996</v>
      </c>
      <c r="H470">
        <v>115.16</v>
      </c>
      <c r="J470">
        <v>1.2</v>
      </c>
      <c r="K470">
        <v>2</v>
      </c>
      <c r="L470">
        <v>2.9</v>
      </c>
      <c r="M470">
        <v>80</v>
      </c>
      <c r="N470" t="s">
        <v>27</v>
      </c>
      <c r="O470">
        <v>0.87</v>
      </c>
      <c r="P470" t="s">
        <v>37</v>
      </c>
      <c r="Q470" t="s">
        <v>103</v>
      </c>
      <c r="R470">
        <v>4.6500000000000004</v>
      </c>
      <c r="S470">
        <v>0</v>
      </c>
      <c r="U470">
        <v>0.9</v>
      </c>
      <c r="V470" t="s">
        <v>486</v>
      </c>
      <c r="W470" t="s">
        <v>31</v>
      </c>
      <c r="X470">
        <v>0</v>
      </c>
      <c r="Y470" t="str">
        <f>IF(tblRides[[#This Row],[supply_demand_ratio]]&lt;0.8,"Below 0.8",IF(tblRides[[#This Row],[supply_demand_ratio]]&lt;1,"Between 0.8-1.0",IF(tblRides[[#This Row],[supply_demand_ratio]]&lt;=1.2,"Between 1.0-1.2","Above 1.2")))</f>
        <v>Between 0.8-1.0</v>
      </c>
    </row>
    <row r="471" spans="1:25" x14ac:dyDescent="0.3">
      <c r="A471" t="s">
        <v>524</v>
      </c>
      <c r="B471" s="1">
        <v>46027.398611111108</v>
      </c>
      <c r="C471" s="2">
        <v>46027</v>
      </c>
      <c r="D471">
        <v>9</v>
      </c>
      <c r="E471" t="s">
        <v>25</v>
      </c>
      <c r="F471" t="s">
        <v>34</v>
      </c>
      <c r="G471">
        <v>2.5</v>
      </c>
      <c r="H471">
        <v>115.61</v>
      </c>
      <c r="J471">
        <v>1.4</v>
      </c>
      <c r="K471">
        <v>9.3000000000000007</v>
      </c>
      <c r="L471">
        <v>8.6999999999999993</v>
      </c>
      <c r="M471">
        <v>108</v>
      </c>
      <c r="N471" t="s">
        <v>72</v>
      </c>
      <c r="O471">
        <v>0.67200000000000004</v>
      </c>
      <c r="P471" t="s">
        <v>58</v>
      </c>
      <c r="Q471" t="s">
        <v>59</v>
      </c>
      <c r="R471">
        <v>5</v>
      </c>
      <c r="S471">
        <v>0</v>
      </c>
      <c r="U471">
        <v>-0.6</v>
      </c>
      <c r="V471" t="s">
        <v>486</v>
      </c>
      <c r="W471" t="s">
        <v>45</v>
      </c>
      <c r="X471">
        <v>0</v>
      </c>
      <c r="Y471" t="str">
        <f>IF(tblRides[[#This Row],[supply_demand_ratio]]&lt;0.8,"Below 0.8",IF(tblRides[[#This Row],[supply_demand_ratio]]&lt;1,"Between 0.8-1.0",IF(tblRides[[#This Row],[supply_demand_ratio]]&lt;=1.2,"Between 1.0-1.2","Above 1.2")))</f>
        <v>Below 0.8</v>
      </c>
    </row>
    <row r="472" spans="1:25" x14ac:dyDescent="0.3">
      <c r="A472" t="s">
        <v>525</v>
      </c>
      <c r="B472" s="1">
        <v>46027.40625</v>
      </c>
      <c r="C472" s="2">
        <v>46027</v>
      </c>
      <c r="D472">
        <v>9</v>
      </c>
      <c r="E472" t="s">
        <v>33</v>
      </c>
      <c r="F472" t="s">
        <v>34</v>
      </c>
      <c r="G472">
        <v>5.0999999999999996</v>
      </c>
      <c r="H472">
        <v>136.69999999999999</v>
      </c>
      <c r="I472">
        <v>142.06</v>
      </c>
      <c r="J472">
        <v>1.1000000000000001</v>
      </c>
      <c r="K472">
        <v>9</v>
      </c>
      <c r="L472">
        <v>10.7</v>
      </c>
      <c r="M472">
        <v>65</v>
      </c>
      <c r="N472" t="s">
        <v>27</v>
      </c>
      <c r="O472">
        <v>0.76200000000000001</v>
      </c>
      <c r="P472" t="s">
        <v>28</v>
      </c>
      <c r="Q472" t="s">
        <v>29</v>
      </c>
      <c r="R472">
        <v>4.2</v>
      </c>
      <c r="S472">
        <v>0</v>
      </c>
      <c r="T472">
        <v>5.36</v>
      </c>
      <c r="U472">
        <v>1.7</v>
      </c>
      <c r="V472" t="s">
        <v>486</v>
      </c>
      <c r="W472" t="s">
        <v>45</v>
      </c>
      <c r="X472">
        <v>1</v>
      </c>
      <c r="Y472" t="str">
        <f>IF(tblRides[[#This Row],[supply_demand_ratio]]&lt;0.8,"Below 0.8",IF(tblRides[[#This Row],[supply_demand_ratio]]&lt;1,"Between 0.8-1.0",IF(tblRides[[#This Row],[supply_demand_ratio]]&lt;=1.2,"Between 1.0-1.2","Above 1.2")))</f>
        <v>Below 0.8</v>
      </c>
    </row>
    <row r="473" spans="1:25" x14ac:dyDescent="0.3">
      <c r="A473" t="s">
        <v>526</v>
      </c>
      <c r="B473" s="1">
        <v>46027.408333333333</v>
      </c>
      <c r="C473" s="2">
        <v>46027</v>
      </c>
      <c r="D473">
        <v>9</v>
      </c>
      <c r="E473" t="s">
        <v>25</v>
      </c>
      <c r="F473" t="s">
        <v>26</v>
      </c>
      <c r="G473">
        <v>0.8</v>
      </c>
      <c r="H473">
        <v>68.540000000000006</v>
      </c>
      <c r="J473">
        <v>1.3</v>
      </c>
      <c r="K473">
        <v>7.3</v>
      </c>
      <c r="L473">
        <v>10.6</v>
      </c>
      <c r="M473">
        <v>109</v>
      </c>
      <c r="N473" t="s">
        <v>72</v>
      </c>
      <c r="O473">
        <v>0.71199999999999997</v>
      </c>
      <c r="P473" t="s">
        <v>58</v>
      </c>
      <c r="Q473" t="s">
        <v>108</v>
      </c>
      <c r="R473">
        <v>4.78</v>
      </c>
      <c r="S473">
        <v>5</v>
      </c>
      <c r="U473">
        <v>3.3</v>
      </c>
      <c r="V473" t="s">
        <v>486</v>
      </c>
      <c r="W473" t="s">
        <v>45</v>
      </c>
      <c r="X473">
        <v>0</v>
      </c>
      <c r="Y473" t="str">
        <f>IF(tblRides[[#This Row],[supply_demand_ratio]]&lt;0.8,"Below 0.8",IF(tblRides[[#This Row],[supply_demand_ratio]]&lt;1,"Between 0.8-1.0",IF(tblRides[[#This Row],[supply_demand_ratio]]&lt;=1.2,"Between 1.0-1.2","Above 1.2")))</f>
        <v>Below 0.8</v>
      </c>
    </row>
    <row r="474" spans="1:25" x14ac:dyDescent="0.3">
      <c r="A474" t="s">
        <v>527</v>
      </c>
      <c r="B474" s="1">
        <v>46027.415972222225</v>
      </c>
      <c r="C474" s="2">
        <v>46027</v>
      </c>
      <c r="D474">
        <v>9</v>
      </c>
      <c r="E474" t="s">
        <v>62</v>
      </c>
      <c r="F474" t="s">
        <v>26</v>
      </c>
      <c r="G474">
        <v>6.9</v>
      </c>
      <c r="H474">
        <v>153.69999999999999</v>
      </c>
      <c r="J474">
        <v>1</v>
      </c>
      <c r="K474">
        <v>4.2</v>
      </c>
      <c r="L474">
        <v>3.4</v>
      </c>
      <c r="M474">
        <v>46</v>
      </c>
      <c r="N474" t="s">
        <v>41</v>
      </c>
      <c r="O474">
        <v>1.3180000000000001</v>
      </c>
      <c r="P474" t="s">
        <v>58</v>
      </c>
      <c r="Q474" t="s">
        <v>59</v>
      </c>
      <c r="R474">
        <v>4.67</v>
      </c>
      <c r="S474">
        <v>1</v>
      </c>
      <c r="U474">
        <v>-0.8</v>
      </c>
      <c r="V474" t="s">
        <v>486</v>
      </c>
      <c r="W474" t="s">
        <v>31</v>
      </c>
      <c r="X474">
        <v>0</v>
      </c>
      <c r="Y474" t="str">
        <f>IF(tblRides[[#This Row],[supply_demand_ratio]]&lt;0.8,"Below 0.8",IF(tblRides[[#This Row],[supply_demand_ratio]]&lt;1,"Between 0.8-1.0",IF(tblRides[[#This Row],[supply_demand_ratio]]&lt;=1.2,"Between 1.0-1.2","Above 1.2")))</f>
        <v>Above 1.2</v>
      </c>
    </row>
    <row r="475" spans="1:25" x14ac:dyDescent="0.3">
      <c r="A475" t="s">
        <v>528</v>
      </c>
      <c r="B475" s="1">
        <v>46027.420138888891</v>
      </c>
      <c r="C475" s="2">
        <v>46027</v>
      </c>
      <c r="D475">
        <v>10</v>
      </c>
      <c r="E475" t="s">
        <v>25</v>
      </c>
      <c r="F475" t="s">
        <v>26</v>
      </c>
      <c r="G475">
        <v>5.2</v>
      </c>
      <c r="H475">
        <v>125.49</v>
      </c>
      <c r="I475">
        <v>116.79</v>
      </c>
      <c r="J475">
        <v>1.1000000000000001</v>
      </c>
      <c r="K475">
        <v>8.1999999999999993</v>
      </c>
      <c r="L475">
        <v>7.9</v>
      </c>
      <c r="M475">
        <v>119</v>
      </c>
      <c r="N475" t="s">
        <v>27</v>
      </c>
      <c r="O475">
        <v>0.84799999999999998</v>
      </c>
      <c r="P475" t="s">
        <v>28</v>
      </c>
      <c r="Q475" t="s">
        <v>29</v>
      </c>
      <c r="R475">
        <v>5</v>
      </c>
      <c r="S475">
        <v>6</v>
      </c>
      <c r="T475">
        <v>-8.6999999999999993</v>
      </c>
      <c r="U475">
        <v>-0.3</v>
      </c>
      <c r="V475" t="s">
        <v>486</v>
      </c>
      <c r="W475" t="s">
        <v>45</v>
      </c>
      <c r="X475">
        <v>1</v>
      </c>
      <c r="Y475" t="str">
        <f>IF(tblRides[[#This Row],[supply_demand_ratio]]&lt;0.8,"Below 0.8",IF(tblRides[[#This Row],[supply_demand_ratio]]&lt;1,"Between 0.8-1.0",IF(tblRides[[#This Row],[supply_demand_ratio]]&lt;=1.2,"Between 1.0-1.2","Above 1.2")))</f>
        <v>Between 0.8-1.0</v>
      </c>
    </row>
    <row r="476" spans="1:25" x14ac:dyDescent="0.3">
      <c r="A476" t="s">
        <v>529</v>
      </c>
      <c r="B476" s="1">
        <v>46027.432638888888</v>
      </c>
      <c r="C476" s="2">
        <v>46027</v>
      </c>
      <c r="D476">
        <v>10</v>
      </c>
      <c r="E476" t="s">
        <v>36</v>
      </c>
      <c r="F476" t="s">
        <v>26</v>
      </c>
      <c r="G476">
        <v>1.5</v>
      </c>
      <c r="H476">
        <v>77.819999999999993</v>
      </c>
      <c r="I476">
        <v>80.150000000000006</v>
      </c>
      <c r="J476">
        <v>1.2</v>
      </c>
      <c r="K476">
        <v>2</v>
      </c>
      <c r="L476">
        <v>6.6</v>
      </c>
      <c r="M476">
        <v>107</v>
      </c>
      <c r="N476" t="s">
        <v>27</v>
      </c>
      <c r="O476">
        <v>0.91600000000000004</v>
      </c>
      <c r="P476" t="s">
        <v>28</v>
      </c>
      <c r="Q476" t="s">
        <v>29</v>
      </c>
      <c r="R476">
        <v>4.62</v>
      </c>
      <c r="S476">
        <v>9</v>
      </c>
      <c r="T476">
        <v>2.33</v>
      </c>
      <c r="U476">
        <v>4.5999999999999996</v>
      </c>
      <c r="V476" t="s">
        <v>486</v>
      </c>
      <c r="W476" t="s">
        <v>31</v>
      </c>
      <c r="X476">
        <v>1</v>
      </c>
      <c r="Y476" t="str">
        <f>IF(tblRides[[#This Row],[supply_demand_ratio]]&lt;0.8,"Below 0.8",IF(tblRides[[#This Row],[supply_demand_ratio]]&lt;1,"Between 0.8-1.0",IF(tblRides[[#This Row],[supply_demand_ratio]]&lt;=1.2,"Between 1.0-1.2","Above 1.2")))</f>
        <v>Between 0.8-1.0</v>
      </c>
    </row>
    <row r="477" spans="1:25" x14ac:dyDescent="0.3">
      <c r="A477" t="s">
        <v>530</v>
      </c>
      <c r="B477" s="1">
        <v>46027.450694444444</v>
      </c>
      <c r="C477" s="2">
        <v>46027</v>
      </c>
      <c r="D477">
        <v>10</v>
      </c>
      <c r="E477" t="s">
        <v>25</v>
      </c>
      <c r="F477" t="s">
        <v>26</v>
      </c>
      <c r="G477">
        <v>7.1</v>
      </c>
      <c r="H477">
        <v>193.02</v>
      </c>
      <c r="J477">
        <v>1.3</v>
      </c>
      <c r="K477">
        <v>8.9</v>
      </c>
      <c r="L477">
        <v>11.1</v>
      </c>
      <c r="M477">
        <v>113</v>
      </c>
      <c r="N477" t="s">
        <v>72</v>
      </c>
      <c r="O477">
        <v>0.73299999999999998</v>
      </c>
      <c r="P477" t="s">
        <v>58</v>
      </c>
      <c r="Q477" t="s">
        <v>59</v>
      </c>
      <c r="R477">
        <v>4.57</v>
      </c>
      <c r="S477">
        <v>9</v>
      </c>
      <c r="U477">
        <v>2.2000000000000002</v>
      </c>
      <c r="V477" t="s">
        <v>486</v>
      </c>
      <c r="W477" t="s">
        <v>45</v>
      </c>
      <c r="X477">
        <v>0</v>
      </c>
      <c r="Y477" t="str">
        <f>IF(tblRides[[#This Row],[supply_demand_ratio]]&lt;0.8,"Below 0.8",IF(tblRides[[#This Row],[supply_demand_ratio]]&lt;1,"Between 0.8-1.0",IF(tblRides[[#This Row],[supply_demand_ratio]]&lt;=1.2,"Between 1.0-1.2","Above 1.2")))</f>
        <v>Below 0.8</v>
      </c>
    </row>
    <row r="478" spans="1:25" x14ac:dyDescent="0.3">
      <c r="A478" t="s">
        <v>531</v>
      </c>
      <c r="B478" s="1">
        <v>46027.457638888889</v>
      </c>
      <c r="C478" s="2">
        <v>46027</v>
      </c>
      <c r="D478">
        <v>10</v>
      </c>
      <c r="E478" t="s">
        <v>25</v>
      </c>
      <c r="F478" t="s">
        <v>26</v>
      </c>
      <c r="G478">
        <v>9.6999999999999993</v>
      </c>
      <c r="H478">
        <v>186.48</v>
      </c>
      <c r="I478">
        <v>192.94</v>
      </c>
      <c r="J478">
        <v>1.1000000000000001</v>
      </c>
      <c r="K478">
        <v>5.6</v>
      </c>
      <c r="L478">
        <v>6</v>
      </c>
      <c r="M478">
        <v>128</v>
      </c>
      <c r="N478" t="s">
        <v>27</v>
      </c>
      <c r="O478">
        <v>0.99099999999999999</v>
      </c>
      <c r="P478" t="s">
        <v>28</v>
      </c>
      <c r="Q478" t="s">
        <v>29</v>
      </c>
      <c r="R478">
        <v>4.8600000000000003</v>
      </c>
      <c r="S478">
        <v>9</v>
      </c>
      <c r="T478">
        <v>6.46</v>
      </c>
      <c r="U478">
        <v>0.4</v>
      </c>
      <c r="V478" t="s">
        <v>486</v>
      </c>
      <c r="W478" t="s">
        <v>45</v>
      </c>
      <c r="X478">
        <v>1</v>
      </c>
      <c r="Y478" t="str">
        <f>IF(tblRides[[#This Row],[supply_demand_ratio]]&lt;0.8,"Below 0.8",IF(tblRides[[#This Row],[supply_demand_ratio]]&lt;1,"Between 0.8-1.0",IF(tblRides[[#This Row],[supply_demand_ratio]]&lt;=1.2,"Between 1.0-1.2","Above 1.2")))</f>
        <v>Between 0.8-1.0</v>
      </c>
    </row>
    <row r="479" spans="1:25" x14ac:dyDescent="0.3">
      <c r="A479" t="s">
        <v>532</v>
      </c>
      <c r="B479" s="1">
        <v>46027.458333333336</v>
      </c>
      <c r="C479" s="2">
        <v>46027</v>
      </c>
      <c r="D479">
        <v>11</v>
      </c>
      <c r="E479" t="s">
        <v>43</v>
      </c>
      <c r="F479" t="s">
        <v>26</v>
      </c>
      <c r="G479">
        <v>4.8</v>
      </c>
      <c r="H479">
        <v>126.48</v>
      </c>
      <c r="I479">
        <v>135.24</v>
      </c>
      <c r="J479">
        <v>1.1000000000000001</v>
      </c>
      <c r="K479">
        <v>7.3</v>
      </c>
      <c r="L479">
        <v>6.3</v>
      </c>
      <c r="M479">
        <v>65</v>
      </c>
      <c r="N479" t="s">
        <v>27</v>
      </c>
      <c r="O479">
        <v>0.92600000000000005</v>
      </c>
      <c r="P479" t="s">
        <v>28</v>
      </c>
      <c r="Q479" t="s">
        <v>29</v>
      </c>
      <c r="R479">
        <v>4.79</v>
      </c>
      <c r="S479">
        <v>4</v>
      </c>
      <c r="T479">
        <v>8.76</v>
      </c>
      <c r="U479">
        <v>-1</v>
      </c>
      <c r="V479" t="s">
        <v>486</v>
      </c>
      <c r="W479" t="s">
        <v>45</v>
      </c>
      <c r="X479">
        <v>1</v>
      </c>
      <c r="Y479" t="str">
        <f>IF(tblRides[[#This Row],[supply_demand_ratio]]&lt;0.8,"Below 0.8",IF(tblRides[[#This Row],[supply_demand_ratio]]&lt;1,"Between 0.8-1.0",IF(tblRides[[#This Row],[supply_demand_ratio]]&lt;=1.2,"Between 1.0-1.2","Above 1.2")))</f>
        <v>Between 0.8-1.0</v>
      </c>
    </row>
    <row r="480" spans="1:25" x14ac:dyDescent="0.3">
      <c r="A480" t="s">
        <v>533</v>
      </c>
      <c r="B480" s="1">
        <v>46027.472916666666</v>
      </c>
      <c r="C480" s="2">
        <v>46027</v>
      </c>
      <c r="D480">
        <v>11</v>
      </c>
      <c r="E480" t="s">
        <v>33</v>
      </c>
      <c r="F480" t="s">
        <v>34</v>
      </c>
      <c r="G480">
        <v>3.8</v>
      </c>
      <c r="H480">
        <v>98.28</v>
      </c>
      <c r="I480">
        <v>104.05</v>
      </c>
      <c r="J480">
        <v>1</v>
      </c>
      <c r="K480">
        <v>2.4</v>
      </c>
      <c r="L480">
        <v>6</v>
      </c>
      <c r="M480">
        <v>92</v>
      </c>
      <c r="N480" t="s">
        <v>41</v>
      </c>
      <c r="O480">
        <v>1.4370000000000001</v>
      </c>
      <c r="P480" t="s">
        <v>28</v>
      </c>
      <c r="Q480" t="s">
        <v>29</v>
      </c>
      <c r="R480">
        <v>4.84</v>
      </c>
      <c r="S480">
        <v>0</v>
      </c>
      <c r="T480">
        <v>5.77</v>
      </c>
      <c r="U480">
        <v>3.6</v>
      </c>
      <c r="V480" t="s">
        <v>486</v>
      </c>
      <c r="W480" t="s">
        <v>31</v>
      </c>
      <c r="X480">
        <v>1</v>
      </c>
      <c r="Y480" t="str">
        <f>IF(tblRides[[#This Row],[supply_demand_ratio]]&lt;0.8,"Below 0.8",IF(tblRides[[#This Row],[supply_demand_ratio]]&lt;1,"Between 0.8-1.0",IF(tblRides[[#This Row],[supply_demand_ratio]]&lt;=1.2,"Between 1.0-1.2","Above 1.2")))</f>
        <v>Above 1.2</v>
      </c>
    </row>
    <row r="481" spans="1:25" x14ac:dyDescent="0.3">
      <c r="A481" t="s">
        <v>534</v>
      </c>
      <c r="B481" s="1">
        <v>46027.476388888892</v>
      </c>
      <c r="C481" s="2">
        <v>46027</v>
      </c>
      <c r="D481">
        <v>11</v>
      </c>
      <c r="E481" t="s">
        <v>62</v>
      </c>
      <c r="F481" t="s">
        <v>26</v>
      </c>
      <c r="G481">
        <v>8</v>
      </c>
      <c r="H481">
        <v>166.51</v>
      </c>
      <c r="J481">
        <v>1</v>
      </c>
      <c r="K481">
        <v>4.5999999999999996</v>
      </c>
      <c r="L481">
        <v>4.7</v>
      </c>
      <c r="M481">
        <v>58</v>
      </c>
      <c r="N481" t="s">
        <v>41</v>
      </c>
      <c r="O481">
        <v>1.528</v>
      </c>
      <c r="P481" t="s">
        <v>58</v>
      </c>
      <c r="Q481" t="s">
        <v>88</v>
      </c>
      <c r="R481">
        <v>4.6399999999999997</v>
      </c>
      <c r="S481">
        <v>2</v>
      </c>
      <c r="U481">
        <v>0.1</v>
      </c>
      <c r="V481" t="s">
        <v>486</v>
      </c>
      <c r="W481" t="s">
        <v>31</v>
      </c>
      <c r="X481">
        <v>0</v>
      </c>
      <c r="Y481" t="str">
        <f>IF(tblRides[[#This Row],[supply_demand_ratio]]&lt;0.8,"Below 0.8",IF(tblRides[[#This Row],[supply_demand_ratio]]&lt;1,"Between 0.8-1.0",IF(tblRides[[#This Row],[supply_demand_ratio]]&lt;=1.2,"Between 1.0-1.2","Above 1.2")))</f>
        <v>Above 1.2</v>
      </c>
    </row>
    <row r="482" spans="1:25" x14ac:dyDescent="0.3">
      <c r="A482" t="s">
        <v>535</v>
      </c>
      <c r="B482" s="1">
        <v>46027.490277777775</v>
      </c>
      <c r="C482" s="2">
        <v>46027</v>
      </c>
      <c r="D482">
        <v>11</v>
      </c>
      <c r="E482" t="s">
        <v>25</v>
      </c>
      <c r="F482" t="s">
        <v>34</v>
      </c>
      <c r="G482">
        <v>14.1</v>
      </c>
      <c r="H482">
        <v>287.17</v>
      </c>
      <c r="I482">
        <v>284.91000000000003</v>
      </c>
      <c r="J482">
        <v>1.2</v>
      </c>
      <c r="K482">
        <v>7.8</v>
      </c>
      <c r="L482">
        <v>3</v>
      </c>
      <c r="M482">
        <v>112</v>
      </c>
      <c r="N482" t="s">
        <v>27</v>
      </c>
      <c r="O482">
        <v>0.85699999999999998</v>
      </c>
      <c r="P482" t="s">
        <v>28</v>
      </c>
      <c r="Q482" t="s">
        <v>29</v>
      </c>
      <c r="R482">
        <v>4.5999999999999996</v>
      </c>
      <c r="S482">
        <v>0</v>
      </c>
      <c r="T482">
        <v>-2.2599999999999998</v>
      </c>
      <c r="U482">
        <v>-4.8</v>
      </c>
      <c r="V482" t="s">
        <v>486</v>
      </c>
      <c r="W482" t="s">
        <v>45</v>
      </c>
      <c r="X482">
        <v>1</v>
      </c>
      <c r="Y482" t="str">
        <f>IF(tblRides[[#This Row],[supply_demand_ratio]]&lt;0.8,"Below 0.8",IF(tblRides[[#This Row],[supply_demand_ratio]]&lt;1,"Between 0.8-1.0",IF(tblRides[[#This Row],[supply_demand_ratio]]&lt;=1.2,"Between 1.0-1.2","Above 1.2")))</f>
        <v>Between 0.8-1.0</v>
      </c>
    </row>
    <row r="483" spans="1:25" x14ac:dyDescent="0.3">
      <c r="A483" t="s">
        <v>536</v>
      </c>
      <c r="B483" s="1">
        <v>46027.505555555559</v>
      </c>
      <c r="C483" s="2">
        <v>46027</v>
      </c>
      <c r="D483">
        <v>12</v>
      </c>
      <c r="E483" t="s">
        <v>25</v>
      </c>
      <c r="F483" t="s">
        <v>34</v>
      </c>
      <c r="G483">
        <v>4.5999999999999996</v>
      </c>
      <c r="H483">
        <v>100.81</v>
      </c>
      <c r="I483">
        <v>104.79</v>
      </c>
      <c r="J483">
        <v>1</v>
      </c>
      <c r="K483">
        <v>5.7</v>
      </c>
      <c r="L483">
        <v>1</v>
      </c>
      <c r="M483">
        <v>134</v>
      </c>
      <c r="N483" t="s">
        <v>27</v>
      </c>
      <c r="O483">
        <v>1.083</v>
      </c>
      <c r="P483" t="s">
        <v>28</v>
      </c>
      <c r="Q483" t="s">
        <v>29</v>
      </c>
      <c r="R483">
        <v>4.53</v>
      </c>
      <c r="S483">
        <v>0</v>
      </c>
      <c r="T483">
        <v>3.98</v>
      </c>
      <c r="U483">
        <v>-4.7</v>
      </c>
      <c r="V483" t="s">
        <v>486</v>
      </c>
      <c r="W483" t="s">
        <v>45</v>
      </c>
      <c r="X483">
        <v>1</v>
      </c>
      <c r="Y483" t="str">
        <f>IF(tblRides[[#This Row],[supply_demand_ratio]]&lt;0.8,"Below 0.8",IF(tblRides[[#This Row],[supply_demand_ratio]]&lt;1,"Between 0.8-1.0",IF(tblRides[[#This Row],[supply_demand_ratio]]&lt;=1.2,"Between 1.0-1.2","Above 1.2")))</f>
        <v>Between 1.0-1.2</v>
      </c>
    </row>
    <row r="484" spans="1:25" x14ac:dyDescent="0.3">
      <c r="A484" t="s">
        <v>537</v>
      </c>
      <c r="B484" s="1">
        <v>46027.509027777778</v>
      </c>
      <c r="C484" s="2">
        <v>46027</v>
      </c>
      <c r="D484">
        <v>12</v>
      </c>
      <c r="E484" t="s">
        <v>43</v>
      </c>
      <c r="F484" t="s">
        <v>26</v>
      </c>
      <c r="G484">
        <v>18.8</v>
      </c>
      <c r="H484">
        <v>289.2</v>
      </c>
      <c r="I484">
        <v>287</v>
      </c>
      <c r="J484">
        <v>1</v>
      </c>
      <c r="K484">
        <v>2</v>
      </c>
      <c r="L484">
        <v>1</v>
      </c>
      <c r="M484">
        <v>60</v>
      </c>
      <c r="N484" t="s">
        <v>41</v>
      </c>
      <c r="O484">
        <v>1.7030000000000001</v>
      </c>
      <c r="P484" t="s">
        <v>28</v>
      </c>
      <c r="Q484" t="s">
        <v>29</v>
      </c>
      <c r="R484">
        <v>4.7699999999999996</v>
      </c>
      <c r="S484">
        <v>4</v>
      </c>
      <c r="T484">
        <v>-2.2000000000000002</v>
      </c>
      <c r="U484">
        <v>-1</v>
      </c>
      <c r="V484" t="s">
        <v>486</v>
      </c>
      <c r="W484" t="s">
        <v>31</v>
      </c>
      <c r="X484">
        <v>1</v>
      </c>
      <c r="Y484" t="str">
        <f>IF(tblRides[[#This Row],[supply_demand_ratio]]&lt;0.8,"Below 0.8",IF(tblRides[[#This Row],[supply_demand_ratio]]&lt;1,"Between 0.8-1.0",IF(tblRides[[#This Row],[supply_demand_ratio]]&lt;=1.2,"Between 1.0-1.2","Above 1.2")))</f>
        <v>Above 1.2</v>
      </c>
    </row>
    <row r="485" spans="1:25" x14ac:dyDescent="0.3">
      <c r="A485" t="s">
        <v>538</v>
      </c>
      <c r="B485" s="1">
        <v>46027.512499999997</v>
      </c>
      <c r="C485" s="2">
        <v>46027</v>
      </c>
      <c r="D485">
        <v>12</v>
      </c>
      <c r="E485" t="s">
        <v>43</v>
      </c>
      <c r="F485" t="s">
        <v>34</v>
      </c>
      <c r="G485">
        <v>11.8</v>
      </c>
      <c r="H485">
        <v>213.66</v>
      </c>
      <c r="I485">
        <v>224.5</v>
      </c>
      <c r="J485">
        <v>1</v>
      </c>
      <c r="K485">
        <v>6.2</v>
      </c>
      <c r="L485">
        <v>4</v>
      </c>
      <c r="M485">
        <v>69</v>
      </c>
      <c r="N485" t="s">
        <v>41</v>
      </c>
      <c r="O485">
        <v>1.65</v>
      </c>
      <c r="P485" t="s">
        <v>28</v>
      </c>
      <c r="Q485" t="s">
        <v>29</v>
      </c>
      <c r="R485">
        <v>4.76</v>
      </c>
      <c r="S485">
        <v>0</v>
      </c>
      <c r="T485">
        <v>10.84</v>
      </c>
      <c r="U485">
        <v>-2.2000000000000002</v>
      </c>
      <c r="V485" t="s">
        <v>486</v>
      </c>
      <c r="W485" t="s">
        <v>45</v>
      </c>
      <c r="X485">
        <v>1</v>
      </c>
      <c r="Y485" t="str">
        <f>IF(tblRides[[#This Row],[supply_demand_ratio]]&lt;0.8,"Below 0.8",IF(tblRides[[#This Row],[supply_demand_ratio]]&lt;1,"Between 0.8-1.0",IF(tblRides[[#This Row],[supply_demand_ratio]]&lt;=1.2,"Between 1.0-1.2","Above 1.2")))</f>
        <v>Above 1.2</v>
      </c>
    </row>
    <row r="486" spans="1:25" x14ac:dyDescent="0.3">
      <c r="A486" t="s">
        <v>539</v>
      </c>
      <c r="B486" s="1">
        <v>46027.51458333333</v>
      </c>
      <c r="C486" s="2">
        <v>46027</v>
      </c>
      <c r="D486">
        <v>12</v>
      </c>
      <c r="E486" t="s">
        <v>62</v>
      </c>
      <c r="F486" t="s">
        <v>34</v>
      </c>
      <c r="G486">
        <v>3.9</v>
      </c>
      <c r="H486">
        <v>85.64</v>
      </c>
      <c r="J486">
        <v>1</v>
      </c>
      <c r="K486">
        <v>6.7</v>
      </c>
      <c r="L486">
        <v>7.7</v>
      </c>
      <c r="M486">
        <v>65</v>
      </c>
      <c r="N486" t="s">
        <v>41</v>
      </c>
      <c r="O486">
        <v>2.2000000000000002</v>
      </c>
      <c r="P486" t="s">
        <v>37</v>
      </c>
      <c r="Q486" t="s">
        <v>103</v>
      </c>
      <c r="R486">
        <v>4.79</v>
      </c>
      <c r="S486">
        <v>0</v>
      </c>
      <c r="U486">
        <v>1</v>
      </c>
      <c r="V486" t="s">
        <v>486</v>
      </c>
      <c r="W486" t="s">
        <v>45</v>
      </c>
      <c r="X486">
        <v>0</v>
      </c>
      <c r="Y486" t="str">
        <f>IF(tblRides[[#This Row],[supply_demand_ratio]]&lt;0.8,"Below 0.8",IF(tblRides[[#This Row],[supply_demand_ratio]]&lt;1,"Between 0.8-1.0",IF(tblRides[[#This Row],[supply_demand_ratio]]&lt;=1.2,"Between 1.0-1.2","Above 1.2")))</f>
        <v>Above 1.2</v>
      </c>
    </row>
    <row r="487" spans="1:25" x14ac:dyDescent="0.3">
      <c r="A487" t="s">
        <v>540</v>
      </c>
      <c r="B487" s="1">
        <v>46027.53402777778</v>
      </c>
      <c r="C487" s="2">
        <v>46027</v>
      </c>
      <c r="D487">
        <v>12</v>
      </c>
      <c r="E487" t="s">
        <v>62</v>
      </c>
      <c r="F487" t="s">
        <v>26</v>
      </c>
      <c r="G487">
        <v>2.9</v>
      </c>
      <c r="H487">
        <v>89.99</v>
      </c>
      <c r="I487">
        <v>82.47</v>
      </c>
      <c r="J487">
        <v>1.1000000000000001</v>
      </c>
      <c r="K487">
        <v>5.3</v>
      </c>
      <c r="L487">
        <v>1</v>
      </c>
      <c r="M487">
        <v>53</v>
      </c>
      <c r="N487" t="s">
        <v>41</v>
      </c>
      <c r="O487">
        <v>1.117</v>
      </c>
      <c r="P487" t="s">
        <v>28</v>
      </c>
      <c r="Q487" t="s">
        <v>29</v>
      </c>
      <c r="R487">
        <v>5</v>
      </c>
      <c r="S487">
        <v>10</v>
      </c>
      <c r="T487">
        <v>-7.52</v>
      </c>
      <c r="U487">
        <v>-4.3</v>
      </c>
      <c r="V487" t="s">
        <v>486</v>
      </c>
      <c r="W487" t="s">
        <v>45</v>
      </c>
      <c r="X487">
        <v>1</v>
      </c>
      <c r="Y487" t="str">
        <f>IF(tblRides[[#This Row],[supply_demand_ratio]]&lt;0.8,"Below 0.8",IF(tblRides[[#This Row],[supply_demand_ratio]]&lt;1,"Between 0.8-1.0",IF(tblRides[[#This Row],[supply_demand_ratio]]&lt;=1.2,"Between 1.0-1.2","Above 1.2")))</f>
        <v>Between 1.0-1.2</v>
      </c>
    </row>
    <row r="488" spans="1:25" x14ac:dyDescent="0.3">
      <c r="A488" t="s">
        <v>541</v>
      </c>
      <c r="B488" s="1">
        <v>46027.536111111112</v>
      </c>
      <c r="C488" s="2">
        <v>46027</v>
      </c>
      <c r="D488">
        <v>12</v>
      </c>
      <c r="E488" t="s">
        <v>62</v>
      </c>
      <c r="F488" t="s">
        <v>34</v>
      </c>
      <c r="G488">
        <v>8.1999999999999993</v>
      </c>
      <c r="H488">
        <v>159.19999999999999</v>
      </c>
      <c r="J488">
        <v>1</v>
      </c>
      <c r="K488">
        <v>4.5999999999999996</v>
      </c>
      <c r="L488">
        <v>5.6</v>
      </c>
      <c r="M488">
        <v>51</v>
      </c>
      <c r="N488" t="s">
        <v>41</v>
      </c>
      <c r="O488">
        <v>1.8129999999999999</v>
      </c>
      <c r="P488" t="s">
        <v>58</v>
      </c>
      <c r="Q488" t="s">
        <v>88</v>
      </c>
      <c r="R488">
        <v>5</v>
      </c>
      <c r="S488">
        <v>0</v>
      </c>
      <c r="U488">
        <v>1</v>
      </c>
      <c r="V488" t="s">
        <v>486</v>
      </c>
      <c r="W488" t="s">
        <v>31</v>
      </c>
      <c r="X488">
        <v>0</v>
      </c>
      <c r="Y488" t="str">
        <f>IF(tblRides[[#This Row],[supply_demand_ratio]]&lt;0.8,"Below 0.8",IF(tblRides[[#This Row],[supply_demand_ratio]]&lt;1,"Between 0.8-1.0",IF(tblRides[[#This Row],[supply_demand_ratio]]&lt;=1.2,"Between 1.0-1.2","Above 1.2")))</f>
        <v>Above 1.2</v>
      </c>
    </row>
    <row r="489" spans="1:25" x14ac:dyDescent="0.3">
      <c r="A489" t="s">
        <v>542</v>
      </c>
      <c r="B489" s="1">
        <v>46027.546527777777</v>
      </c>
      <c r="C489" s="2">
        <v>46027</v>
      </c>
      <c r="D489">
        <v>13</v>
      </c>
      <c r="E489" t="s">
        <v>25</v>
      </c>
      <c r="F489" t="s">
        <v>26</v>
      </c>
      <c r="G489">
        <v>2.1</v>
      </c>
      <c r="H489">
        <v>70.45</v>
      </c>
      <c r="J489">
        <v>1</v>
      </c>
      <c r="K489">
        <v>6.4</v>
      </c>
      <c r="L489">
        <v>4.3</v>
      </c>
      <c r="M489">
        <v>111</v>
      </c>
      <c r="N489" t="s">
        <v>27</v>
      </c>
      <c r="O489">
        <v>1.0249999999999999</v>
      </c>
      <c r="P489" t="s">
        <v>58</v>
      </c>
      <c r="Q489" t="s">
        <v>108</v>
      </c>
      <c r="R489">
        <v>4.71</v>
      </c>
      <c r="S489">
        <v>6</v>
      </c>
      <c r="U489">
        <v>-2.1</v>
      </c>
      <c r="V489" t="s">
        <v>486</v>
      </c>
      <c r="W489" t="s">
        <v>45</v>
      </c>
      <c r="X489">
        <v>0</v>
      </c>
      <c r="Y489" t="str">
        <f>IF(tblRides[[#This Row],[supply_demand_ratio]]&lt;0.8,"Below 0.8",IF(tblRides[[#This Row],[supply_demand_ratio]]&lt;1,"Between 0.8-1.0",IF(tblRides[[#This Row],[supply_demand_ratio]]&lt;=1.2,"Between 1.0-1.2","Above 1.2")))</f>
        <v>Between 1.0-1.2</v>
      </c>
    </row>
    <row r="490" spans="1:25" x14ac:dyDescent="0.3">
      <c r="A490" t="s">
        <v>543</v>
      </c>
      <c r="B490" s="1">
        <v>46027.54791666667</v>
      </c>
      <c r="C490" s="2">
        <v>46027</v>
      </c>
      <c r="D490">
        <v>13</v>
      </c>
      <c r="E490" t="s">
        <v>43</v>
      </c>
      <c r="F490" t="s">
        <v>26</v>
      </c>
      <c r="G490">
        <v>2.1</v>
      </c>
      <c r="H490">
        <v>72.64</v>
      </c>
      <c r="I490">
        <v>77.44</v>
      </c>
      <c r="J490">
        <v>1</v>
      </c>
      <c r="K490">
        <v>4.5</v>
      </c>
      <c r="L490">
        <v>8.4</v>
      </c>
      <c r="M490">
        <v>78</v>
      </c>
      <c r="N490" t="s">
        <v>41</v>
      </c>
      <c r="O490">
        <v>2.2000000000000002</v>
      </c>
      <c r="P490" t="s">
        <v>28</v>
      </c>
      <c r="Q490" t="s">
        <v>29</v>
      </c>
      <c r="R490">
        <v>4.63</v>
      </c>
      <c r="S490">
        <v>7</v>
      </c>
      <c r="T490">
        <v>4.8</v>
      </c>
      <c r="U490">
        <v>3.9</v>
      </c>
      <c r="V490" t="s">
        <v>486</v>
      </c>
      <c r="W490" t="s">
        <v>31</v>
      </c>
      <c r="X490">
        <v>1</v>
      </c>
      <c r="Y490" t="str">
        <f>IF(tblRides[[#This Row],[supply_demand_ratio]]&lt;0.8,"Below 0.8",IF(tblRides[[#This Row],[supply_demand_ratio]]&lt;1,"Between 0.8-1.0",IF(tblRides[[#This Row],[supply_demand_ratio]]&lt;=1.2,"Between 1.0-1.2","Above 1.2")))</f>
        <v>Above 1.2</v>
      </c>
    </row>
    <row r="491" spans="1:25" x14ac:dyDescent="0.3">
      <c r="A491" t="s">
        <v>544</v>
      </c>
      <c r="B491" s="1">
        <v>46027.574999999997</v>
      </c>
      <c r="C491" s="2">
        <v>46027</v>
      </c>
      <c r="D491">
        <v>13</v>
      </c>
      <c r="E491" t="s">
        <v>36</v>
      </c>
      <c r="F491" t="s">
        <v>26</v>
      </c>
      <c r="G491">
        <v>4.0999999999999996</v>
      </c>
      <c r="H491">
        <v>103.66</v>
      </c>
      <c r="I491">
        <v>106.69</v>
      </c>
      <c r="J491">
        <v>1</v>
      </c>
      <c r="K491">
        <v>2</v>
      </c>
      <c r="L491">
        <v>1</v>
      </c>
      <c r="M491">
        <v>106</v>
      </c>
      <c r="N491" t="s">
        <v>41</v>
      </c>
      <c r="O491">
        <v>1.306</v>
      </c>
      <c r="P491" t="s">
        <v>28</v>
      </c>
      <c r="Q491" t="s">
        <v>29</v>
      </c>
      <c r="R491">
        <v>4.97</v>
      </c>
      <c r="S491">
        <v>11</v>
      </c>
      <c r="T491">
        <v>3.03</v>
      </c>
      <c r="U491">
        <v>-1</v>
      </c>
      <c r="V491" t="s">
        <v>486</v>
      </c>
      <c r="W491" t="s">
        <v>31</v>
      </c>
      <c r="X491">
        <v>1</v>
      </c>
      <c r="Y491" t="str">
        <f>IF(tblRides[[#This Row],[supply_demand_ratio]]&lt;0.8,"Below 0.8",IF(tblRides[[#This Row],[supply_demand_ratio]]&lt;1,"Between 0.8-1.0",IF(tblRides[[#This Row],[supply_demand_ratio]]&lt;=1.2,"Between 1.0-1.2","Above 1.2")))</f>
        <v>Above 1.2</v>
      </c>
    </row>
    <row r="492" spans="1:25" x14ac:dyDescent="0.3">
      <c r="A492" t="s">
        <v>545</v>
      </c>
      <c r="B492" s="1">
        <v>46027.57708333333</v>
      </c>
      <c r="C492" s="2">
        <v>46027</v>
      </c>
      <c r="D492">
        <v>13</v>
      </c>
      <c r="E492" t="s">
        <v>43</v>
      </c>
      <c r="F492" t="s">
        <v>26</v>
      </c>
      <c r="G492">
        <v>3.9</v>
      </c>
      <c r="H492">
        <v>97.46</v>
      </c>
      <c r="I492">
        <v>97.02</v>
      </c>
      <c r="J492">
        <v>1</v>
      </c>
      <c r="K492">
        <v>2.7</v>
      </c>
      <c r="L492">
        <v>6.2</v>
      </c>
      <c r="M492">
        <v>59</v>
      </c>
      <c r="N492" t="s">
        <v>41</v>
      </c>
      <c r="O492">
        <v>2.1150000000000002</v>
      </c>
      <c r="P492" t="s">
        <v>28</v>
      </c>
      <c r="Q492" t="s">
        <v>29</v>
      </c>
      <c r="R492">
        <v>4.87</v>
      </c>
      <c r="S492">
        <v>12</v>
      </c>
      <c r="T492">
        <v>-0.44</v>
      </c>
      <c r="U492">
        <v>3.5</v>
      </c>
      <c r="V492" t="s">
        <v>486</v>
      </c>
      <c r="W492" t="s">
        <v>31</v>
      </c>
      <c r="X492">
        <v>1</v>
      </c>
      <c r="Y492" t="str">
        <f>IF(tblRides[[#This Row],[supply_demand_ratio]]&lt;0.8,"Below 0.8",IF(tblRides[[#This Row],[supply_demand_ratio]]&lt;1,"Between 0.8-1.0",IF(tblRides[[#This Row],[supply_demand_ratio]]&lt;=1.2,"Between 1.0-1.2","Above 1.2")))</f>
        <v>Above 1.2</v>
      </c>
    </row>
    <row r="493" spans="1:25" x14ac:dyDescent="0.3">
      <c r="A493" t="s">
        <v>546</v>
      </c>
      <c r="B493" s="1">
        <v>46027.57916666667</v>
      </c>
      <c r="C493" s="2">
        <v>46027</v>
      </c>
      <c r="D493">
        <v>13</v>
      </c>
      <c r="E493" t="s">
        <v>33</v>
      </c>
      <c r="F493" t="s">
        <v>34</v>
      </c>
      <c r="G493">
        <v>16.5</v>
      </c>
      <c r="H493">
        <v>305.89</v>
      </c>
      <c r="I493">
        <v>324.93</v>
      </c>
      <c r="J493">
        <v>1</v>
      </c>
      <c r="K493">
        <v>7.5</v>
      </c>
      <c r="L493">
        <v>8.1</v>
      </c>
      <c r="M493">
        <v>98</v>
      </c>
      <c r="N493" t="s">
        <v>27</v>
      </c>
      <c r="O493">
        <v>1.234</v>
      </c>
      <c r="P493" t="s">
        <v>28</v>
      </c>
      <c r="Q493" t="s">
        <v>29</v>
      </c>
      <c r="R493">
        <v>4.79</v>
      </c>
      <c r="S493">
        <v>0</v>
      </c>
      <c r="T493">
        <v>19.04</v>
      </c>
      <c r="U493">
        <v>0.6</v>
      </c>
      <c r="V493" t="s">
        <v>486</v>
      </c>
      <c r="W493" t="s">
        <v>45</v>
      </c>
      <c r="X493">
        <v>1</v>
      </c>
      <c r="Y493" t="str">
        <f>IF(tblRides[[#This Row],[supply_demand_ratio]]&lt;0.8,"Below 0.8",IF(tblRides[[#This Row],[supply_demand_ratio]]&lt;1,"Between 0.8-1.0",IF(tblRides[[#This Row],[supply_demand_ratio]]&lt;=1.2,"Between 1.0-1.2","Above 1.2")))</f>
        <v>Above 1.2</v>
      </c>
    </row>
    <row r="494" spans="1:25" x14ac:dyDescent="0.3">
      <c r="A494" t="s">
        <v>547</v>
      </c>
      <c r="B494" s="1">
        <v>46027.584722222222</v>
      </c>
      <c r="C494" s="2">
        <v>46027</v>
      </c>
      <c r="D494">
        <v>14</v>
      </c>
      <c r="E494" t="s">
        <v>25</v>
      </c>
      <c r="F494" t="s">
        <v>26</v>
      </c>
      <c r="G494">
        <v>10.5</v>
      </c>
      <c r="H494">
        <v>204.37</v>
      </c>
      <c r="I494">
        <v>206.07</v>
      </c>
      <c r="J494">
        <v>1</v>
      </c>
      <c r="K494">
        <v>4.4000000000000004</v>
      </c>
      <c r="L494">
        <v>3.8</v>
      </c>
      <c r="M494">
        <v>90</v>
      </c>
      <c r="N494" t="s">
        <v>41</v>
      </c>
      <c r="O494">
        <v>0.89400000000000002</v>
      </c>
      <c r="P494" t="s">
        <v>28</v>
      </c>
      <c r="Q494" t="s">
        <v>29</v>
      </c>
      <c r="R494">
        <v>4.8600000000000003</v>
      </c>
      <c r="S494">
        <v>3</v>
      </c>
      <c r="T494">
        <v>1.7</v>
      </c>
      <c r="U494">
        <v>-0.6</v>
      </c>
      <c r="V494" t="s">
        <v>486</v>
      </c>
      <c r="W494" t="s">
        <v>31</v>
      </c>
      <c r="X494">
        <v>1</v>
      </c>
      <c r="Y494" t="str">
        <f>IF(tblRides[[#This Row],[supply_demand_ratio]]&lt;0.8,"Below 0.8",IF(tblRides[[#This Row],[supply_demand_ratio]]&lt;1,"Between 0.8-1.0",IF(tblRides[[#This Row],[supply_demand_ratio]]&lt;=1.2,"Between 1.0-1.2","Above 1.2")))</f>
        <v>Between 0.8-1.0</v>
      </c>
    </row>
    <row r="495" spans="1:25" x14ac:dyDescent="0.3">
      <c r="A495" t="s">
        <v>548</v>
      </c>
      <c r="B495" s="1">
        <v>46027.586111111108</v>
      </c>
      <c r="C495" s="2">
        <v>46027</v>
      </c>
      <c r="D495">
        <v>14</v>
      </c>
      <c r="E495" t="s">
        <v>43</v>
      </c>
      <c r="F495" t="s">
        <v>26</v>
      </c>
      <c r="G495">
        <v>10.8</v>
      </c>
      <c r="H495">
        <v>173.52</v>
      </c>
      <c r="I495">
        <v>168.12</v>
      </c>
      <c r="J495">
        <v>1</v>
      </c>
      <c r="K495">
        <v>4.8</v>
      </c>
      <c r="L495">
        <v>1.8</v>
      </c>
      <c r="M495">
        <v>59</v>
      </c>
      <c r="N495" t="s">
        <v>41</v>
      </c>
      <c r="O495">
        <v>1.869</v>
      </c>
      <c r="P495" t="s">
        <v>28</v>
      </c>
      <c r="Q495" t="s">
        <v>29</v>
      </c>
      <c r="R495">
        <v>4.5199999999999996</v>
      </c>
      <c r="S495">
        <v>14</v>
      </c>
      <c r="T495">
        <v>-5.4</v>
      </c>
      <c r="U495">
        <v>-3</v>
      </c>
      <c r="V495" t="s">
        <v>486</v>
      </c>
      <c r="W495" t="s">
        <v>31</v>
      </c>
      <c r="X495">
        <v>1</v>
      </c>
      <c r="Y495" t="str">
        <f>IF(tblRides[[#This Row],[supply_demand_ratio]]&lt;0.8,"Below 0.8",IF(tblRides[[#This Row],[supply_demand_ratio]]&lt;1,"Between 0.8-1.0",IF(tblRides[[#This Row],[supply_demand_ratio]]&lt;=1.2,"Between 1.0-1.2","Above 1.2")))</f>
        <v>Above 1.2</v>
      </c>
    </row>
    <row r="496" spans="1:25" x14ac:dyDescent="0.3">
      <c r="A496" t="s">
        <v>549</v>
      </c>
      <c r="B496" s="1">
        <v>46027.611805555556</v>
      </c>
      <c r="C496" s="2">
        <v>46027</v>
      </c>
      <c r="D496">
        <v>14</v>
      </c>
      <c r="E496" t="s">
        <v>36</v>
      </c>
      <c r="F496" t="s">
        <v>26</v>
      </c>
      <c r="G496">
        <v>8</v>
      </c>
      <c r="H496">
        <v>160.88</v>
      </c>
      <c r="I496">
        <v>162.44999999999999</v>
      </c>
      <c r="J496">
        <v>1</v>
      </c>
      <c r="K496">
        <v>2</v>
      </c>
      <c r="L496">
        <v>1</v>
      </c>
      <c r="M496">
        <v>125</v>
      </c>
      <c r="N496" t="s">
        <v>41</v>
      </c>
      <c r="O496">
        <v>1.5720000000000001</v>
      </c>
      <c r="P496" t="s">
        <v>28</v>
      </c>
      <c r="Q496" t="s">
        <v>29</v>
      </c>
      <c r="R496">
        <v>4.8899999999999997</v>
      </c>
      <c r="S496">
        <v>1</v>
      </c>
      <c r="T496">
        <v>1.57</v>
      </c>
      <c r="U496">
        <v>-1</v>
      </c>
      <c r="V496" t="s">
        <v>486</v>
      </c>
      <c r="W496" t="s">
        <v>31</v>
      </c>
      <c r="X496">
        <v>1</v>
      </c>
      <c r="Y496" t="str">
        <f>IF(tblRides[[#This Row],[supply_demand_ratio]]&lt;0.8,"Below 0.8",IF(tblRides[[#This Row],[supply_demand_ratio]]&lt;1,"Between 0.8-1.0",IF(tblRides[[#This Row],[supply_demand_ratio]]&lt;=1.2,"Between 1.0-1.2","Above 1.2")))</f>
        <v>Above 1.2</v>
      </c>
    </row>
    <row r="497" spans="1:25" x14ac:dyDescent="0.3">
      <c r="A497" t="s">
        <v>550</v>
      </c>
      <c r="B497" s="1">
        <v>46027.627083333333</v>
      </c>
      <c r="C497" s="2">
        <v>46027</v>
      </c>
      <c r="D497">
        <v>15</v>
      </c>
      <c r="E497" t="s">
        <v>25</v>
      </c>
      <c r="F497" t="s">
        <v>26</v>
      </c>
      <c r="G497">
        <v>4.0999999999999996</v>
      </c>
      <c r="H497">
        <v>108.25</v>
      </c>
      <c r="I497">
        <v>114.84</v>
      </c>
      <c r="J497">
        <v>1.1000000000000001</v>
      </c>
      <c r="K497">
        <v>6.4</v>
      </c>
      <c r="L497">
        <v>11.4</v>
      </c>
      <c r="M497">
        <v>106</v>
      </c>
      <c r="N497" t="s">
        <v>27</v>
      </c>
      <c r="O497">
        <v>0.86799999999999999</v>
      </c>
      <c r="P497" t="s">
        <v>28</v>
      </c>
      <c r="Q497" t="s">
        <v>29</v>
      </c>
      <c r="R497">
        <v>4.6100000000000003</v>
      </c>
      <c r="S497">
        <v>17</v>
      </c>
      <c r="T497">
        <v>6.59</v>
      </c>
      <c r="U497">
        <v>5</v>
      </c>
      <c r="V497" t="s">
        <v>486</v>
      </c>
      <c r="W497" t="s">
        <v>45</v>
      </c>
      <c r="X497">
        <v>1</v>
      </c>
      <c r="Y497" t="str">
        <f>IF(tblRides[[#This Row],[supply_demand_ratio]]&lt;0.8,"Below 0.8",IF(tblRides[[#This Row],[supply_demand_ratio]]&lt;1,"Between 0.8-1.0",IF(tblRides[[#This Row],[supply_demand_ratio]]&lt;=1.2,"Between 1.0-1.2","Above 1.2")))</f>
        <v>Between 0.8-1.0</v>
      </c>
    </row>
    <row r="498" spans="1:25" x14ac:dyDescent="0.3">
      <c r="A498" t="s">
        <v>551</v>
      </c>
      <c r="B498" s="1">
        <v>46027.630555555559</v>
      </c>
      <c r="C498" s="2">
        <v>46027</v>
      </c>
      <c r="D498">
        <v>15</v>
      </c>
      <c r="E498" t="s">
        <v>62</v>
      </c>
      <c r="F498" t="s">
        <v>26</v>
      </c>
      <c r="G498">
        <v>4.7</v>
      </c>
      <c r="H498">
        <v>112.82</v>
      </c>
      <c r="I498">
        <v>114.71</v>
      </c>
      <c r="J498">
        <v>1</v>
      </c>
      <c r="K498">
        <v>5.8</v>
      </c>
      <c r="L498">
        <v>6.3</v>
      </c>
      <c r="M498">
        <v>54</v>
      </c>
      <c r="N498" t="s">
        <v>41</v>
      </c>
      <c r="O498">
        <v>1.5980000000000001</v>
      </c>
      <c r="P498" t="s">
        <v>28</v>
      </c>
      <c r="Q498" t="s">
        <v>29</v>
      </c>
      <c r="R498">
        <v>4.7</v>
      </c>
      <c r="S498">
        <v>5</v>
      </c>
      <c r="T498">
        <v>1.89</v>
      </c>
      <c r="U498">
        <v>0.5</v>
      </c>
      <c r="V498" t="s">
        <v>486</v>
      </c>
      <c r="W498" t="s">
        <v>45</v>
      </c>
      <c r="X498">
        <v>1</v>
      </c>
      <c r="Y498" t="str">
        <f>IF(tblRides[[#This Row],[supply_demand_ratio]]&lt;0.8,"Below 0.8",IF(tblRides[[#This Row],[supply_demand_ratio]]&lt;1,"Between 0.8-1.0",IF(tblRides[[#This Row],[supply_demand_ratio]]&lt;=1.2,"Between 1.0-1.2","Above 1.2")))</f>
        <v>Above 1.2</v>
      </c>
    </row>
    <row r="499" spans="1:25" x14ac:dyDescent="0.3">
      <c r="A499" t="s">
        <v>552</v>
      </c>
      <c r="B499" s="1">
        <v>46027.648611111108</v>
      </c>
      <c r="C499" s="2">
        <v>46027</v>
      </c>
      <c r="D499">
        <v>15</v>
      </c>
      <c r="E499" t="s">
        <v>43</v>
      </c>
      <c r="F499" t="s">
        <v>26</v>
      </c>
      <c r="G499">
        <v>7.5</v>
      </c>
      <c r="H499">
        <v>156.72</v>
      </c>
      <c r="J499">
        <v>1</v>
      </c>
      <c r="K499">
        <v>9.3000000000000007</v>
      </c>
      <c r="M499">
        <v>65</v>
      </c>
      <c r="N499" t="s">
        <v>41</v>
      </c>
      <c r="O499">
        <v>1.5980000000000001</v>
      </c>
      <c r="P499" t="s">
        <v>82</v>
      </c>
      <c r="Q499" t="s">
        <v>83</v>
      </c>
      <c r="R499">
        <v>4.87</v>
      </c>
      <c r="S499">
        <v>7</v>
      </c>
      <c r="V499" t="s">
        <v>486</v>
      </c>
      <c r="W499" t="s">
        <v>45</v>
      </c>
      <c r="X499">
        <v>0</v>
      </c>
      <c r="Y499" t="str">
        <f>IF(tblRides[[#This Row],[supply_demand_ratio]]&lt;0.8,"Below 0.8",IF(tblRides[[#This Row],[supply_demand_ratio]]&lt;1,"Between 0.8-1.0",IF(tblRides[[#This Row],[supply_demand_ratio]]&lt;=1.2,"Between 1.0-1.2","Above 1.2")))</f>
        <v>Above 1.2</v>
      </c>
    </row>
    <row r="500" spans="1:25" x14ac:dyDescent="0.3">
      <c r="A500" t="s">
        <v>553</v>
      </c>
      <c r="B500" s="1">
        <v>46027.648611111108</v>
      </c>
      <c r="C500" s="2">
        <v>46027</v>
      </c>
      <c r="D500">
        <v>15</v>
      </c>
      <c r="E500" t="s">
        <v>25</v>
      </c>
      <c r="F500" t="s">
        <v>26</v>
      </c>
      <c r="G500">
        <v>2.5</v>
      </c>
      <c r="H500">
        <v>88.74</v>
      </c>
      <c r="I500">
        <v>89.7</v>
      </c>
      <c r="J500">
        <v>1.1000000000000001</v>
      </c>
      <c r="K500">
        <v>6.2</v>
      </c>
      <c r="L500">
        <v>7.9</v>
      </c>
      <c r="M500">
        <v>120</v>
      </c>
      <c r="N500" t="s">
        <v>27</v>
      </c>
      <c r="O500">
        <v>1.143</v>
      </c>
      <c r="P500" t="s">
        <v>28</v>
      </c>
      <c r="Q500" t="s">
        <v>29</v>
      </c>
      <c r="R500">
        <v>4.91</v>
      </c>
      <c r="S500">
        <v>4</v>
      </c>
      <c r="T500">
        <v>0.96</v>
      </c>
      <c r="U500">
        <v>1.7</v>
      </c>
      <c r="V500" t="s">
        <v>486</v>
      </c>
      <c r="W500" t="s">
        <v>45</v>
      </c>
      <c r="X500">
        <v>1</v>
      </c>
      <c r="Y500" t="str">
        <f>IF(tblRides[[#This Row],[supply_demand_ratio]]&lt;0.8,"Below 0.8",IF(tblRides[[#This Row],[supply_demand_ratio]]&lt;1,"Between 0.8-1.0",IF(tblRides[[#This Row],[supply_demand_ratio]]&lt;=1.2,"Between 1.0-1.2","Above 1.2")))</f>
        <v>Between 1.0-1.2</v>
      </c>
    </row>
    <row r="501" spans="1:25" x14ac:dyDescent="0.3">
      <c r="A501" t="s">
        <v>554</v>
      </c>
      <c r="B501" s="1">
        <v>46027.654861111114</v>
      </c>
      <c r="C501" s="2">
        <v>46027</v>
      </c>
      <c r="D501">
        <v>15</v>
      </c>
      <c r="E501" t="s">
        <v>25</v>
      </c>
      <c r="F501" t="s">
        <v>34</v>
      </c>
      <c r="G501">
        <v>2.5</v>
      </c>
      <c r="H501">
        <v>79.930000000000007</v>
      </c>
      <c r="J501">
        <v>1</v>
      </c>
      <c r="K501">
        <v>7.3</v>
      </c>
      <c r="L501">
        <v>6.7</v>
      </c>
      <c r="M501">
        <v>110</v>
      </c>
      <c r="N501" t="s">
        <v>27</v>
      </c>
      <c r="O501">
        <v>0.88600000000000001</v>
      </c>
      <c r="P501" t="s">
        <v>58</v>
      </c>
      <c r="Q501" t="s">
        <v>88</v>
      </c>
      <c r="R501">
        <v>4.3</v>
      </c>
      <c r="S501">
        <v>0</v>
      </c>
      <c r="U501">
        <v>-0.6</v>
      </c>
      <c r="V501" t="s">
        <v>486</v>
      </c>
      <c r="W501" t="s">
        <v>45</v>
      </c>
      <c r="X501">
        <v>0</v>
      </c>
      <c r="Y501" t="str">
        <f>IF(tblRides[[#This Row],[supply_demand_ratio]]&lt;0.8,"Below 0.8",IF(tblRides[[#This Row],[supply_demand_ratio]]&lt;1,"Between 0.8-1.0",IF(tblRides[[#This Row],[supply_demand_ratio]]&lt;=1.2,"Between 1.0-1.2","Above 1.2")))</f>
        <v>Between 0.8-1.0</v>
      </c>
    </row>
    <row r="502" spans="1:25" x14ac:dyDescent="0.3">
      <c r="A502" t="s">
        <v>555</v>
      </c>
      <c r="B502" s="1">
        <v>46027.656944444447</v>
      </c>
      <c r="C502" s="2">
        <v>46027</v>
      </c>
      <c r="D502">
        <v>15</v>
      </c>
      <c r="E502" t="s">
        <v>25</v>
      </c>
      <c r="F502" t="s">
        <v>26</v>
      </c>
      <c r="G502">
        <v>9.8000000000000007</v>
      </c>
      <c r="H502">
        <v>212.53</v>
      </c>
      <c r="I502">
        <v>213.6</v>
      </c>
      <c r="J502">
        <v>1.2</v>
      </c>
      <c r="K502">
        <v>2</v>
      </c>
      <c r="L502">
        <v>1</v>
      </c>
      <c r="M502">
        <v>123</v>
      </c>
      <c r="N502" t="s">
        <v>27</v>
      </c>
      <c r="O502">
        <v>1.1539999999999999</v>
      </c>
      <c r="P502" t="s">
        <v>28</v>
      </c>
      <c r="Q502" t="s">
        <v>29</v>
      </c>
      <c r="R502">
        <v>5</v>
      </c>
      <c r="S502">
        <v>9</v>
      </c>
      <c r="T502">
        <v>1.07</v>
      </c>
      <c r="U502">
        <v>-1</v>
      </c>
      <c r="V502" t="s">
        <v>486</v>
      </c>
      <c r="W502" t="s">
        <v>31</v>
      </c>
      <c r="X502">
        <v>1</v>
      </c>
      <c r="Y502" t="str">
        <f>IF(tblRides[[#This Row],[supply_demand_ratio]]&lt;0.8,"Below 0.8",IF(tblRides[[#This Row],[supply_demand_ratio]]&lt;1,"Between 0.8-1.0",IF(tblRides[[#This Row],[supply_demand_ratio]]&lt;=1.2,"Between 1.0-1.2","Above 1.2")))</f>
        <v>Between 1.0-1.2</v>
      </c>
    </row>
    <row r="503" spans="1:25" x14ac:dyDescent="0.3">
      <c r="A503" t="s">
        <v>556</v>
      </c>
      <c r="B503" s="1">
        <v>46027.661805555559</v>
      </c>
      <c r="C503" s="2">
        <v>46027</v>
      </c>
      <c r="D503">
        <v>15</v>
      </c>
      <c r="E503" t="s">
        <v>33</v>
      </c>
      <c r="F503" t="s">
        <v>26</v>
      </c>
      <c r="G503">
        <v>8.6</v>
      </c>
      <c r="H503">
        <v>175.65</v>
      </c>
      <c r="I503">
        <v>159.78</v>
      </c>
      <c r="J503">
        <v>1</v>
      </c>
      <c r="K503">
        <v>3.3</v>
      </c>
      <c r="L503">
        <v>2.8</v>
      </c>
      <c r="M503">
        <v>102</v>
      </c>
      <c r="N503" t="s">
        <v>41</v>
      </c>
      <c r="O503">
        <v>1.3380000000000001</v>
      </c>
      <c r="P503" t="s">
        <v>28</v>
      </c>
      <c r="Q503" t="s">
        <v>29</v>
      </c>
      <c r="R503">
        <v>4.91</v>
      </c>
      <c r="S503">
        <v>5</v>
      </c>
      <c r="T503">
        <v>-15.87</v>
      </c>
      <c r="U503">
        <v>-0.5</v>
      </c>
      <c r="V503" t="s">
        <v>486</v>
      </c>
      <c r="W503" t="s">
        <v>31</v>
      </c>
      <c r="X503">
        <v>1</v>
      </c>
      <c r="Y503" t="str">
        <f>IF(tblRides[[#This Row],[supply_demand_ratio]]&lt;0.8,"Below 0.8",IF(tblRides[[#This Row],[supply_demand_ratio]]&lt;1,"Between 0.8-1.0",IF(tblRides[[#This Row],[supply_demand_ratio]]&lt;=1.2,"Between 1.0-1.2","Above 1.2")))</f>
        <v>Above 1.2</v>
      </c>
    </row>
    <row r="504" spans="1:25" x14ac:dyDescent="0.3">
      <c r="A504" t="s">
        <v>557</v>
      </c>
      <c r="B504" s="1">
        <v>46027.671527777777</v>
      </c>
      <c r="C504" s="2">
        <v>46027</v>
      </c>
      <c r="D504">
        <v>16</v>
      </c>
      <c r="E504" t="s">
        <v>25</v>
      </c>
      <c r="F504" t="s">
        <v>26</v>
      </c>
      <c r="G504">
        <v>2.2999999999999998</v>
      </c>
      <c r="H504">
        <v>87.87</v>
      </c>
      <c r="I504">
        <v>85.48</v>
      </c>
      <c r="J504">
        <v>1.1000000000000001</v>
      </c>
      <c r="K504">
        <v>10.6</v>
      </c>
      <c r="L504">
        <v>14.3</v>
      </c>
      <c r="M504">
        <v>98</v>
      </c>
      <c r="N504" t="s">
        <v>27</v>
      </c>
      <c r="O504">
        <v>0.78</v>
      </c>
      <c r="P504" t="s">
        <v>28</v>
      </c>
      <c r="Q504" t="s">
        <v>29</v>
      </c>
      <c r="R504">
        <v>4.5599999999999996</v>
      </c>
      <c r="S504">
        <v>5</v>
      </c>
      <c r="T504">
        <v>-2.39</v>
      </c>
      <c r="U504">
        <v>3.7</v>
      </c>
      <c r="V504" t="s">
        <v>486</v>
      </c>
      <c r="W504" t="s">
        <v>77</v>
      </c>
      <c r="X504">
        <v>1</v>
      </c>
      <c r="Y504" t="str">
        <f>IF(tblRides[[#This Row],[supply_demand_ratio]]&lt;0.8,"Below 0.8",IF(tblRides[[#This Row],[supply_demand_ratio]]&lt;1,"Between 0.8-1.0",IF(tblRides[[#This Row],[supply_demand_ratio]]&lt;=1.2,"Between 1.0-1.2","Above 1.2")))</f>
        <v>Below 0.8</v>
      </c>
    </row>
    <row r="505" spans="1:25" x14ac:dyDescent="0.3">
      <c r="A505" t="s">
        <v>558</v>
      </c>
      <c r="B505" s="1">
        <v>46027.675694444442</v>
      </c>
      <c r="C505" s="2">
        <v>46027</v>
      </c>
      <c r="D505">
        <v>16</v>
      </c>
      <c r="E505" t="s">
        <v>33</v>
      </c>
      <c r="F505" t="s">
        <v>26</v>
      </c>
      <c r="G505">
        <v>2.2000000000000002</v>
      </c>
      <c r="H505">
        <v>79</v>
      </c>
      <c r="I505">
        <v>80.42</v>
      </c>
      <c r="J505">
        <v>1.1000000000000001</v>
      </c>
      <c r="K505">
        <v>6.7</v>
      </c>
      <c r="L505">
        <v>7.4</v>
      </c>
      <c r="M505">
        <v>80</v>
      </c>
      <c r="N505" t="s">
        <v>41</v>
      </c>
      <c r="O505">
        <v>1.302</v>
      </c>
      <c r="P505" t="s">
        <v>28</v>
      </c>
      <c r="Q505" t="s">
        <v>29</v>
      </c>
      <c r="R505">
        <v>4.6399999999999997</v>
      </c>
      <c r="S505">
        <v>6</v>
      </c>
      <c r="T505">
        <v>1.42</v>
      </c>
      <c r="U505">
        <v>0.7</v>
      </c>
      <c r="V505" t="s">
        <v>486</v>
      </c>
      <c r="W505" t="s">
        <v>45</v>
      </c>
      <c r="X505">
        <v>1</v>
      </c>
      <c r="Y505" t="str">
        <f>IF(tblRides[[#This Row],[supply_demand_ratio]]&lt;0.8,"Below 0.8",IF(tblRides[[#This Row],[supply_demand_ratio]]&lt;1,"Between 0.8-1.0",IF(tblRides[[#This Row],[supply_demand_ratio]]&lt;=1.2,"Between 1.0-1.2","Above 1.2")))</f>
        <v>Above 1.2</v>
      </c>
    </row>
    <row r="506" spans="1:25" x14ac:dyDescent="0.3">
      <c r="A506" t="s">
        <v>559</v>
      </c>
      <c r="B506" s="1">
        <v>46027.675694444442</v>
      </c>
      <c r="C506" s="2">
        <v>46027</v>
      </c>
      <c r="D506">
        <v>16</v>
      </c>
      <c r="E506" t="s">
        <v>36</v>
      </c>
      <c r="F506" t="s">
        <v>34</v>
      </c>
      <c r="G506">
        <v>2.2999999999999998</v>
      </c>
      <c r="H506">
        <v>93.33</v>
      </c>
      <c r="J506">
        <v>1.3</v>
      </c>
      <c r="K506">
        <v>7.9</v>
      </c>
      <c r="L506">
        <v>11</v>
      </c>
      <c r="M506">
        <v>99</v>
      </c>
      <c r="N506" t="s">
        <v>72</v>
      </c>
      <c r="O506">
        <v>0.72099999999999997</v>
      </c>
      <c r="P506" t="s">
        <v>37</v>
      </c>
      <c r="Q506" t="s">
        <v>103</v>
      </c>
      <c r="R506">
        <v>4.7699999999999996</v>
      </c>
      <c r="S506">
        <v>0</v>
      </c>
      <c r="U506">
        <v>3.1</v>
      </c>
      <c r="V506" t="s">
        <v>486</v>
      </c>
      <c r="W506" t="s">
        <v>45</v>
      </c>
      <c r="X506">
        <v>0</v>
      </c>
      <c r="Y506" t="str">
        <f>IF(tblRides[[#This Row],[supply_demand_ratio]]&lt;0.8,"Below 0.8",IF(tblRides[[#This Row],[supply_demand_ratio]]&lt;1,"Between 0.8-1.0",IF(tblRides[[#This Row],[supply_demand_ratio]]&lt;=1.2,"Between 1.0-1.2","Above 1.2")))</f>
        <v>Below 0.8</v>
      </c>
    </row>
    <row r="507" spans="1:25" x14ac:dyDescent="0.3">
      <c r="A507" t="s">
        <v>560</v>
      </c>
      <c r="B507" s="1">
        <v>46027.676388888889</v>
      </c>
      <c r="C507" s="2">
        <v>46027</v>
      </c>
      <c r="D507">
        <v>16</v>
      </c>
      <c r="E507" t="s">
        <v>43</v>
      </c>
      <c r="F507" t="s">
        <v>26</v>
      </c>
      <c r="G507">
        <v>9.6</v>
      </c>
      <c r="H507">
        <v>203.03</v>
      </c>
      <c r="I507">
        <v>196.54</v>
      </c>
      <c r="J507">
        <v>1</v>
      </c>
      <c r="K507">
        <v>8.6999999999999993</v>
      </c>
      <c r="L507">
        <v>8.1999999999999993</v>
      </c>
      <c r="M507">
        <v>64</v>
      </c>
      <c r="N507" t="s">
        <v>41</v>
      </c>
      <c r="O507">
        <v>1.3029999999999999</v>
      </c>
      <c r="P507" t="s">
        <v>28</v>
      </c>
      <c r="Q507" t="s">
        <v>29</v>
      </c>
      <c r="R507">
        <v>4.6500000000000004</v>
      </c>
      <c r="S507">
        <v>2</v>
      </c>
      <c r="T507">
        <v>-6.49</v>
      </c>
      <c r="U507">
        <v>-0.5</v>
      </c>
      <c r="V507" t="s">
        <v>486</v>
      </c>
      <c r="W507" t="s">
        <v>45</v>
      </c>
      <c r="X507">
        <v>1</v>
      </c>
      <c r="Y507" t="str">
        <f>IF(tblRides[[#This Row],[supply_demand_ratio]]&lt;0.8,"Below 0.8",IF(tblRides[[#This Row],[supply_demand_ratio]]&lt;1,"Between 0.8-1.0",IF(tblRides[[#This Row],[supply_demand_ratio]]&lt;=1.2,"Between 1.0-1.2","Above 1.2")))</f>
        <v>Above 1.2</v>
      </c>
    </row>
    <row r="508" spans="1:25" x14ac:dyDescent="0.3">
      <c r="A508" t="s">
        <v>561</v>
      </c>
      <c r="B508" s="1">
        <v>46027.704861111109</v>
      </c>
      <c r="C508" s="2">
        <v>46027</v>
      </c>
      <c r="D508">
        <v>16</v>
      </c>
      <c r="E508" t="s">
        <v>25</v>
      </c>
      <c r="F508" t="s">
        <v>26</v>
      </c>
      <c r="G508">
        <v>11.5</v>
      </c>
      <c r="H508">
        <v>255.01</v>
      </c>
      <c r="I508">
        <v>247.81</v>
      </c>
      <c r="J508">
        <v>1.1000000000000001</v>
      </c>
      <c r="K508">
        <v>4.2</v>
      </c>
      <c r="L508">
        <v>3.2</v>
      </c>
      <c r="M508">
        <v>110</v>
      </c>
      <c r="N508" t="s">
        <v>27</v>
      </c>
      <c r="O508">
        <v>0.84099999999999997</v>
      </c>
      <c r="P508" t="s">
        <v>28</v>
      </c>
      <c r="Q508" t="s">
        <v>29</v>
      </c>
      <c r="R508">
        <v>4.46</v>
      </c>
      <c r="S508">
        <v>22</v>
      </c>
      <c r="T508">
        <v>-7.2</v>
      </c>
      <c r="U508">
        <v>-1</v>
      </c>
      <c r="V508" t="s">
        <v>486</v>
      </c>
      <c r="W508" t="s">
        <v>31</v>
      </c>
      <c r="X508">
        <v>1</v>
      </c>
      <c r="Y508" t="str">
        <f>IF(tblRides[[#This Row],[supply_demand_ratio]]&lt;0.8,"Below 0.8",IF(tblRides[[#This Row],[supply_demand_ratio]]&lt;1,"Between 0.8-1.0",IF(tblRides[[#This Row],[supply_demand_ratio]]&lt;=1.2,"Between 1.0-1.2","Above 1.2")))</f>
        <v>Between 0.8-1.0</v>
      </c>
    </row>
    <row r="509" spans="1:25" x14ac:dyDescent="0.3">
      <c r="A509" t="s">
        <v>562</v>
      </c>
      <c r="B509" s="1">
        <v>46027.725694444445</v>
      </c>
      <c r="C509" s="2">
        <v>46027</v>
      </c>
      <c r="D509">
        <v>17</v>
      </c>
      <c r="E509" t="s">
        <v>43</v>
      </c>
      <c r="F509" t="s">
        <v>26</v>
      </c>
      <c r="G509">
        <v>2.5</v>
      </c>
      <c r="H509">
        <v>77.040000000000006</v>
      </c>
      <c r="I509">
        <v>74.69</v>
      </c>
      <c r="J509">
        <v>1.1000000000000001</v>
      </c>
      <c r="K509">
        <v>6</v>
      </c>
      <c r="L509">
        <v>11.2</v>
      </c>
      <c r="M509">
        <v>54</v>
      </c>
      <c r="N509" t="s">
        <v>41</v>
      </c>
      <c r="O509">
        <v>1.0449999999999999</v>
      </c>
      <c r="P509" t="s">
        <v>28</v>
      </c>
      <c r="Q509" t="s">
        <v>29</v>
      </c>
      <c r="R509">
        <v>4.55</v>
      </c>
      <c r="S509">
        <v>13</v>
      </c>
      <c r="T509">
        <v>-2.35</v>
      </c>
      <c r="U509">
        <v>5.2</v>
      </c>
      <c r="V509" t="s">
        <v>486</v>
      </c>
      <c r="W509" t="s">
        <v>45</v>
      </c>
      <c r="X509">
        <v>1</v>
      </c>
      <c r="Y509" t="str">
        <f>IF(tblRides[[#This Row],[supply_demand_ratio]]&lt;0.8,"Below 0.8",IF(tblRides[[#This Row],[supply_demand_ratio]]&lt;1,"Between 0.8-1.0",IF(tblRides[[#This Row],[supply_demand_ratio]]&lt;=1.2,"Between 1.0-1.2","Above 1.2")))</f>
        <v>Between 1.0-1.2</v>
      </c>
    </row>
    <row r="510" spans="1:25" x14ac:dyDescent="0.3">
      <c r="A510" t="s">
        <v>563</v>
      </c>
      <c r="B510" s="1">
        <v>46027.731249999997</v>
      </c>
      <c r="C510" s="2">
        <v>46027</v>
      </c>
      <c r="D510">
        <v>17</v>
      </c>
      <c r="E510" t="s">
        <v>36</v>
      </c>
      <c r="F510" t="s">
        <v>34</v>
      </c>
      <c r="G510">
        <v>6.3</v>
      </c>
      <c r="H510">
        <v>177.06</v>
      </c>
      <c r="I510">
        <v>180.72</v>
      </c>
      <c r="J510">
        <v>1.4</v>
      </c>
      <c r="K510">
        <v>9.6</v>
      </c>
      <c r="L510">
        <v>7.4</v>
      </c>
      <c r="M510">
        <v>77</v>
      </c>
      <c r="N510" t="s">
        <v>72</v>
      </c>
      <c r="O510">
        <v>0.51700000000000002</v>
      </c>
      <c r="P510" t="s">
        <v>28</v>
      </c>
      <c r="Q510" t="s">
        <v>29</v>
      </c>
      <c r="R510">
        <v>4.8600000000000003</v>
      </c>
      <c r="S510">
        <v>0</v>
      </c>
      <c r="T510">
        <v>3.66</v>
      </c>
      <c r="U510">
        <v>-2.2000000000000002</v>
      </c>
      <c r="V510" t="s">
        <v>486</v>
      </c>
      <c r="W510" t="s">
        <v>45</v>
      </c>
      <c r="X510">
        <v>1</v>
      </c>
      <c r="Y510" t="str">
        <f>IF(tblRides[[#This Row],[supply_demand_ratio]]&lt;0.8,"Below 0.8",IF(tblRides[[#This Row],[supply_demand_ratio]]&lt;1,"Between 0.8-1.0",IF(tblRides[[#This Row],[supply_demand_ratio]]&lt;=1.2,"Between 1.0-1.2","Above 1.2")))</f>
        <v>Below 0.8</v>
      </c>
    </row>
    <row r="511" spans="1:25" x14ac:dyDescent="0.3">
      <c r="A511" t="s">
        <v>564</v>
      </c>
      <c r="B511" s="1">
        <v>46027.736111111109</v>
      </c>
      <c r="C511" s="2">
        <v>46027</v>
      </c>
      <c r="D511">
        <v>17</v>
      </c>
      <c r="E511" t="s">
        <v>33</v>
      </c>
      <c r="F511" t="s">
        <v>26</v>
      </c>
      <c r="G511">
        <v>2.4</v>
      </c>
      <c r="H511">
        <v>96.28</v>
      </c>
      <c r="I511">
        <v>98.28</v>
      </c>
      <c r="J511">
        <v>1.2</v>
      </c>
      <c r="K511">
        <v>7.2</v>
      </c>
      <c r="L511">
        <v>7.1</v>
      </c>
      <c r="M511">
        <v>68</v>
      </c>
      <c r="N511" t="s">
        <v>27</v>
      </c>
      <c r="O511">
        <v>0.64900000000000002</v>
      </c>
      <c r="P511" t="s">
        <v>28</v>
      </c>
      <c r="Q511" t="s">
        <v>29</v>
      </c>
      <c r="R511">
        <v>4.51</v>
      </c>
      <c r="S511">
        <v>14</v>
      </c>
      <c r="T511">
        <v>2</v>
      </c>
      <c r="U511">
        <v>-0.1</v>
      </c>
      <c r="V511" t="s">
        <v>486</v>
      </c>
      <c r="W511" t="s">
        <v>45</v>
      </c>
      <c r="X511">
        <v>1</v>
      </c>
      <c r="Y511" t="str">
        <f>IF(tblRides[[#This Row],[supply_demand_ratio]]&lt;0.8,"Below 0.8",IF(tblRides[[#This Row],[supply_demand_ratio]]&lt;1,"Between 0.8-1.0",IF(tblRides[[#This Row],[supply_demand_ratio]]&lt;=1.2,"Between 1.0-1.2","Above 1.2")))</f>
        <v>Below 0.8</v>
      </c>
    </row>
    <row r="512" spans="1:25" x14ac:dyDescent="0.3">
      <c r="A512" t="s">
        <v>565</v>
      </c>
      <c r="B512" s="1">
        <v>46027.752083333333</v>
      </c>
      <c r="C512" s="2">
        <v>46027</v>
      </c>
      <c r="D512">
        <v>18</v>
      </c>
      <c r="E512" t="s">
        <v>25</v>
      </c>
      <c r="F512" t="s">
        <v>34</v>
      </c>
      <c r="G512">
        <v>13.3</v>
      </c>
      <c r="H512">
        <v>335.93</v>
      </c>
      <c r="J512">
        <v>1.3</v>
      </c>
      <c r="K512">
        <v>5.2</v>
      </c>
      <c r="L512">
        <v>9.6</v>
      </c>
      <c r="M512">
        <v>99</v>
      </c>
      <c r="N512" t="s">
        <v>72</v>
      </c>
      <c r="O512">
        <v>0.63200000000000001</v>
      </c>
      <c r="P512" t="s">
        <v>37</v>
      </c>
      <c r="Q512" t="s">
        <v>38</v>
      </c>
      <c r="R512">
        <v>4.71</v>
      </c>
      <c r="S512">
        <v>0</v>
      </c>
      <c r="U512">
        <v>4.4000000000000004</v>
      </c>
      <c r="V512" t="s">
        <v>486</v>
      </c>
      <c r="W512" t="s">
        <v>45</v>
      </c>
      <c r="X512">
        <v>0</v>
      </c>
      <c r="Y512" t="str">
        <f>IF(tblRides[[#This Row],[supply_demand_ratio]]&lt;0.8,"Below 0.8",IF(tblRides[[#This Row],[supply_demand_ratio]]&lt;1,"Between 0.8-1.0",IF(tblRides[[#This Row],[supply_demand_ratio]]&lt;=1.2,"Between 1.0-1.2","Above 1.2")))</f>
        <v>Below 0.8</v>
      </c>
    </row>
    <row r="513" spans="1:25" x14ac:dyDescent="0.3">
      <c r="A513" t="s">
        <v>566</v>
      </c>
      <c r="B513" s="1">
        <v>46027.772222222222</v>
      </c>
      <c r="C513" s="2">
        <v>46027</v>
      </c>
      <c r="D513">
        <v>18</v>
      </c>
      <c r="E513" t="s">
        <v>33</v>
      </c>
      <c r="F513" t="s">
        <v>26</v>
      </c>
      <c r="G513">
        <v>1.2</v>
      </c>
      <c r="H513">
        <v>67.39</v>
      </c>
      <c r="I513">
        <v>66.36</v>
      </c>
      <c r="J513">
        <v>1.2</v>
      </c>
      <c r="K513">
        <v>9.8000000000000007</v>
      </c>
      <c r="L513">
        <v>9.1999999999999993</v>
      </c>
      <c r="M513">
        <v>69</v>
      </c>
      <c r="N513" t="s">
        <v>27</v>
      </c>
      <c r="O513">
        <v>0.78100000000000003</v>
      </c>
      <c r="P513" t="s">
        <v>28</v>
      </c>
      <c r="Q513" t="s">
        <v>29</v>
      </c>
      <c r="R513">
        <v>4.8099999999999996</v>
      </c>
      <c r="S513">
        <v>20</v>
      </c>
      <c r="T513">
        <v>-1.03</v>
      </c>
      <c r="U513">
        <v>-0.6</v>
      </c>
      <c r="V513" t="s">
        <v>486</v>
      </c>
      <c r="W513" t="s">
        <v>45</v>
      </c>
      <c r="X513">
        <v>1</v>
      </c>
      <c r="Y513" t="str">
        <f>IF(tblRides[[#This Row],[supply_demand_ratio]]&lt;0.8,"Below 0.8",IF(tblRides[[#This Row],[supply_demand_ratio]]&lt;1,"Between 0.8-1.0",IF(tblRides[[#This Row],[supply_demand_ratio]]&lt;=1.2,"Between 1.0-1.2","Above 1.2")))</f>
        <v>Below 0.8</v>
      </c>
    </row>
    <row r="514" spans="1:25" x14ac:dyDescent="0.3">
      <c r="A514" t="s">
        <v>567</v>
      </c>
      <c r="B514" s="1">
        <v>46027.772222222222</v>
      </c>
      <c r="C514" s="2">
        <v>46027</v>
      </c>
      <c r="D514">
        <v>18</v>
      </c>
      <c r="E514" t="s">
        <v>43</v>
      </c>
      <c r="F514" t="s">
        <v>26</v>
      </c>
      <c r="G514">
        <v>6.9</v>
      </c>
      <c r="H514">
        <v>141.13</v>
      </c>
      <c r="I514">
        <v>138.05000000000001</v>
      </c>
      <c r="J514">
        <v>1</v>
      </c>
      <c r="K514">
        <v>5.7</v>
      </c>
      <c r="L514">
        <v>12.1</v>
      </c>
      <c r="M514">
        <v>50</v>
      </c>
      <c r="N514" t="s">
        <v>41</v>
      </c>
      <c r="O514">
        <v>1.056</v>
      </c>
      <c r="P514" t="s">
        <v>28</v>
      </c>
      <c r="Q514" t="s">
        <v>29</v>
      </c>
      <c r="R514">
        <v>4.78</v>
      </c>
      <c r="S514">
        <v>9</v>
      </c>
      <c r="T514">
        <v>-3.08</v>
      </c>
      <c r="U514">
        <v>6.4</v>
      </c>
      <c r="V514" t="s">
        <v>486</v>
      </c>
      <c r="W514" t="s">
        <v>45</v>
      </c>
      <c r="X514">
        <v>1</v>
      </c>
      <c r="Y514" t="str">
        <f>IF(tblRides[[#This Row],[supply_demand_ratio]]&lt;0.8,"Below 0.8",IF(tblRides[[#This Row],[supply_demand_ratio]]&lt;1,"Between 0.8-1.0",IF(tblRides[[#This Row],[supply_demand_ratio]]&lt;=1.2,"Between 1.0-1.2","Above 1.2")))</f>
        <v>Between 1.0-1.2</v>
      </c>
    </row>
    <row r="515" spans="1:25" x14ac:dyDescent="0.3">
      <c r="A515" t="s">
        <v>568</v>
      </c>
      <c r="B515" s="1">
        <v>46027.798611111109</v>
      </c>
      <c r="C515" s="2">
        <v>46027</v>
      </c>
      <c r="D515">
        <v>19</v>
      </c>
      <c r="E515" t="s">
        <v>43</v>
      </c>
      <c r="F515" t="s">
        <v>26</v>
      </c>
      <c r="G515">
        <v>4.0999999999999996</v>
      </c>
      <c r="H515">
        <v>93.09</v>
      </c>
      <c r="I515">
        <v>95</v>
      </c>
      <c r="J515">
        <v>1</v>
      </c>
      <c r="K515">
        <v>6.5</v>
      </c>
      <c r="L515">
        <v>4.5999999999999996</v>
      </c>
      <c r="M515">
        <v>52</v>
      </c>
      <c r="N515" t="s">
        <v>41</v>
      </c>
      <c r="O515">
        <v>1.4259999999999999</v>
      </c>
      <c r="P515" t="s">
        <v>28</v>
      </c>
      <c r="Q515" t="s">
        <v>29</v>
      </c>
      <c r="R515">
        <v>4.6500000000000004</v>
      </c>
      <c r="S515">
        <v>16</v>
      </c>
      <c r="T515">
        <v>1.91</v>
      </c>
      <c r="U515">
        <v>-1.9</v>
      </c>
      <c r="V515" t="s">
        <v>486</v>
      </c>
      <c r="W515" t="s">
        <v>45</v>
      </c>
      <c r="X515">
        <v>1</v>
      </c>
      <c r="Y515" t="str">
        <f>IF(tblRides[[#This Row],[supply_demand_ratio]]&lt;0.8,"Below 0.8",IF(tblRides[[#This Row],[supply_demand_ratio]]&lt;1,"Between 0.8-1.0",IF(tblRides[[#This Row],[supply_demand_ratio]]&lt;=1.2,"Between 1.0-1.2","Above 1.2")))</f>
        <v>Above 1.2</v>
      </c>
    </row>
    <row r="516" spans="1:25" x14ac:dyDescent="0.3">
      <c r="A516" t="s">
        <v>569</v>
      </c>
      <c r="B516" s="1">
        <v>46027.8</v>
      </c>
      <c r="C516" s="2">
        <v>46027</v>
      </c>
      <c r="D516">
        <v>19</v>
      </c>
      <c r="E516" t="s">
        <v>25</v>
      </c>
      <c r="F516" t="s">
        <v>34</v>
      </c>
      <c r="G516">
        <v>2.5</v>
      </c>
      <c r="H516">
        <v>96.76</v>
      </c>
      <c r="I516">
        <v>101.56</v>
      </c>
      <c r="J516">
        <v>1.2</v>
      </c>
      <c r="K516">
        <v>5.4</v>
      </c>
      <c r="L516">
        <v>8.3000000000000007</v>
      </c>
      <c r="M516">
        <v>124</v>
      </c>
      <c r="N516" t="s">
        <v>72</v>
      </c>
      <c r="O516">
        <v>0.85399999999999998</v>
      </c>
      <c r="P516" t="s">
        <v>28</v>
      </c>
      <c r="Q516" t="s">
        <v>29</v>
      </c>
      <c r="R516">
        <v>4.5999999999999996</v>
      </c>
      <c r="S516">
        <v>0</v>
      </c>
      <c r="T516">
        <v>4.8</v>
      </c>
      <c r="U516">
        <v>2.9</v>
      </c>
      <c r="V516" t="s">
        <v>486</v>
      </c>
      <c r="W516" t="s">
        <v>45</v>
      </c>
      <c r="X516">
        <v>1</v>
      </c>
      <c r="Y516" t="str">
        <f>IF(tblRides[[#This Row],[supply_demand_ratio]]&lt;0.8,"Below 0.8",IF(tblRides[[#This Row],[supply_demand_ratio]]&lt;1,"Between 0.8-1.0",IF(tblRides[[#This Row],[supply_demand_ratio]]&lt;=1.2,"Between 1.0-1.2","Above 1.2")))</f>
        <v>Between 0.8-1.0</v>
      </c>
    </row>
    <row r="517" spans="1:25" x14ac:dyDescent="0.3">
      <c r="A517" t="s">
        <v>570</v>
      </c>
      <c r="B517" s="1">
        <v>46027.801388888889</v>
      </c>
      <c r="C517" s="2">
        <v>46027</v>
      </c>
      <c r="D517">
        <v>19</v>
      </c>
      <c r="E517" t="s">
        <v>62</v>
      </c>
      <c r="F517" t="s">
        <v>34</v>
      </c>
      <c r="G517">
        <v>1.6</v>
      </c>
      <c r="H517">
        <v>56.71</v>
      </c>
      <c r="I517">
        <v>57.22</v>
      </c>
      <c r="J517">
        <v>1</v>
      </c>
      <c r="K517">
        <v>4.5</v>
      </c>
      <c r="L517">
        <v>10.4</v>
      </c>
      <c r="M517">
        <v>44</v>
      </c>
      <c r="N517" t="s">
        <v>41</v>
      </c>
      <c r="O517">
        <v>0.90800000000000003</v>
      </c>
      <c r="P517" t="s">
        <v>28</v>
      </c>
      <c r="Q517" t="s">
        <v>29</v>
      </c>
      <c r="R517">
        <v>4.5</v>
      </c>
      <c r="S517">
        <v>0</v>
      </c>
      <c r="T517">
        <v>0.51</v>
      </c>
      <c r="U517">
        <v>5.9</v>
      </c>
      <c r="V517" t="s">
        <v>486</v>
      </c>
      <c r="W517" t="s">
        <v>31</v>
      </c>
      <c r="X517">
        <v>1</v>
      </c>
      <c r="Y517" t="str">
        <f>IF(tblRides[[#This Row],[supply_demand_ratio]]&lt;0.8,"Below 0.8",IF(tblRides[[#This Row],[supply_demand_ratio]]&lt;1,"Between 0.8-1.0",IF(tblRides[[#This Row],[supply_demand_ratio]]&lt;=1.2,"Between 1.0-1.2","Above 1.2")))</f>
        <v>Between 0.8-1.0</v>
      </c>
    </row>
    <row r="518" spans="1:25" x14ac:dyDescent="0.3">
      <c r="A518" t="s">
        <v>571</v>
      </c>
      <c r="B518" s="1">
        <v>46027.804166666669</v>
      </c>
      <c r="C518" s="2">
        <v>46027</v>
      </c>
      <c r="D518">
        <v>19</v>
      </c>
      <c r="E518" t="s">
        <v>25</v>
      </c>
      <c r="F518" t="s">
        <v>26</v>
      </c>
      <c r="G518">
        <v>2.1</v>
      </c>
      <c r="H518">
        <v>85.22</v>
      </c>
      <c r="I518">
        <v>86.5</v>
      </c>
      <c r="J518">
        <v>1.2</v>
      </c>
      <c r="K518">
        <v>7.2</v>
      </c>
      <c r="L518">
        <v>8.8000000000000007</v>
      </c>
      <c r="M518">
        <v>113</v>
      </c>
      <c r="N518" t="s">
        <v>72</v>
      </c>
      <c r="O518">
        <v>0.70099999999999996</v>
      </c>
      <c r="P518" t="s">
        <v>28</v>
      </c>
      <c r="Q518" t="s">
        <v>29</v>
      </c>
      <c r="R518">
        <v>4.79</v>
      </c>
      <c r="S518">
        <v>5</v>
      </c>
      <c r="T518">
        <v>1.28</v>
      </c>
      <c r="U518">
        <v>1.6</v>
      </c>
      <c r="V518" t="s">
        <v>486</v>
      </c>
      <c r="W518" t="s">
        <v>45</v>
      </c>
      <c r="X518">
        <v>1</v>
      </c>
      <c r="Y518" t="str">
        <f>IF(tblRides[[#This Row],[supply_demand_ratio]]&lt;0.8,"Below 0.8",IF(tblRides[[#This Row],[supply_demand_ratio]]&lt;1,"Between 0.8-1.0",IF(tblRides[[#This Row],[supply_demand_ratio]]&lt;=1.2,"Between 1.0-1.2","Above 1.2")))</f>
        <v>Below 0.8</v>
      </c>
    </row>
    <row r="519" spans="1:25" x14ac:dyDescent="0.3">
      <c r="A519" t="s">
        <v>572</v>
      </c>
      <c r="B519" s="1">
        <v>46027.805555555555</v>
      </c>
      <c r="C519" s="2">
        <v>46027</v>
      </c>
      <c r="D519">
        <v>19</v>
      </c>
      <c r="E519" t="s">
        <v>25</v>
      </c>
      <c r="F519" t="s">
        <v>26</v>
      </c>
      <c r="G519">
        <v>4.7</v>
      </c>
      <c r="H519">
        <v>143.81</v>
      </c>
      <c r="I519">
        <v>139.6</v>
      </c>
      <c r="J519">
        <v>1.4</v>
      </c>
      <c r="K519">
        <v>7.4</v>
      </c>
      <c r="L519">
        <v>9.6999999999999993</v>
      </c>
      <c r="M519">
        <v>112</v>
      </c>
      <c r="N519" t="s">
        <v>72</v>
      </c>
      <c r="O519">
        <v>0.69599999999999995</v>
      </c>
      <c r="P519" t="s">
        <v>28</v>
      </c>
      <c r="Q519" t="s">
        <v>29</v>
      </c>
      <c r="R519">
        <v>4.54</v>
      </c>
      <c r="S519">
        <v>4</v>
      </c>
      <c r="T519">
        <v>-4.21</v>
      </c>
      <c r="U519">
        <v>2.2999999999999998</v>
      </c>
      <c r="V519" t="s">
        <v>486</v>
      </c>
      <c r="W519" t="s">
        <v>45</v>
      </c>
      <c r="X519">
        <v>1</v>
      </c>
      <c r="Y519" t="str">
        <f>IF(tblRides[[#This Row],[supply_demand_ratio]]&lt;0.8,"Below 0.8",IF(tblRides[[#This Row],[supply_demand_ratio]]&lt;1,"Between 0.8-1.0",IF(tblRides[[#This Row],[supply_demand_ratio]]&lt;=1.2,"Between 1.0-1.2","Above 1.2")))</f>
        <v>Below 0.8</v>
      </c>
    </row>
    <row r="520" spans="1:25" x14ac:dyDescent="0.3">
      <c r="A520" t="s">
        <v>573</v>
      </c>
      <c r="B520" s="1">
        <v>46027.864583333336</v>
      </c>
      <c r="C520" s="2">
        <v>46027</v>
      </c>
      <c r="D520">
        <v>20</v>
      </c>
      <c r="E520" t="s">
        <v>25</v>
      </c>
      <c r="F520" t="s">
        <v>34</v>
      </c>
      <c r="G520">
        <v>3.3</v>
      </c>
      <c r="H520">
        <v>108.35</v>
      </c>
      <c r="I520">
        <v>104.14</v>
      </c>
      <c r="J520">
        <v>1.1000000000000001</v>
      </c>
      <c r="K520">
        <v>8.6999999999999993</v>
      </c>
      <c r="L520">
        <v>12.1</v>
      </c>
      <c r="M520">
        <v>112</v>
      </c>
      <c r="N520" t="s">
        <v>27</v>
      </c>
      <c r="O520">
        <v>0.84199999999999997</v>
      </c>
      <c r="P520" t="s">
        <v>28</v>
      </c>
      <c r="Q520" t="s">
        <v>29</v>
      </c>
      <c r="R520">
        <v>5</v>
      </c>
      <c r="S520">
        <v>0</v>
      </c>
      <c r="T520">
        <v>-4.21</v>
      </c>
      <c r="U520">
        <v>3.4</v>
      </c>
      <c r="V520" t="s">
        <v>486</v>
      </c>
      <c r="W520" t="s">
        <v>45</v>
      </c>
      <c r="X520">
        <v>1</v>
      </c>
      <c r="Y520" t="str">
        <f>IF(tblRides[[#This Row],[supply_demand_ratio]]&lt;0.8,"Below 0.8",IF(tblRides[[#This Row],[supply_demand_ratio]]&lt;1,"Between 0.8-1.0",IF(tblRides[[#This Row],[supply_demand_ratio]]&lt;=1.2,"Between 1.0-1.2","Above 1.2")))</f>
        <v>Between 0.8-1.0</v>
      </c>
    </row>
    <row r="521" spans="1:25" x14ac:dyDescent="0.3">
      <c r="A521" t="s">
        <v>574</v>
      </c>
      <c r="B521" s="1">
        <v>46027.868055555555</v>
      </c>
      <c r="C521" s="2">
        <v>46027</v>
      </c>
      <c r="D521">
        <v>20</v>
      </c>
      <c r="E521" t="s">
        <v>33</v>
      </c>
      <c r="F521" t="s">
        <v>26</v>
      </c>
      <c r="G521">
        <v>6.2</v>
      </c>
      <c r="H521">
        <v>147.69999999999999</v>
      </c>
      <c r="I521">
        <v>150.78</v>
      </c>
      <c r="J521">
        <v>1.2</v>
      </c>
      <c r="K521">
        <v>7.7</v>
      </c>
      <c r="L521">
        <v>1</v>
      </c>
      <c r="M521">
        <v>71</v>
      </c>
      <c r="N521" t="s">
        <v>27</v>
      </c>
      <c r="O521">
        <v>0.72699999999999998</v>
      </c>
      <c r="P521" t="s">
        <v>28</v>
      </c>
      <c r="Q521" t="s">
        <v>29</v>
      </c>
      <c r="R521">
        <v>4.67</v>
      </c>
      <c r="S521">
        <v>3</v>
      </c>
      <c r="T521">
        <v>3.08</v>
      </c>
      <c r="U521">
        <v>-6.7</v>
      </c>
      <c r="V521" t="s">
        <v>486</v>
      </c>
      <c r="W521" t="s">
        <v>45</v>
      </c>
      <c r="X521">
        <v>1</v>
      </c>
      <c r="Y521" t="str">
        <f>IF(tblRides[[#This Row],[supply_demand_ratio]]&lt;0.8,"Below 0.8",IF(tblRides[[#This Row],[supply_demand_ratio]]&lt;1,"Between 0.8-1.0",IF(tblRides[[#This Row],[supply_demand_ratio]]&lt;=1.2,"Between 1.0-1.2","Above 1.2")))</f>
        <v>Below 0.8</v>
      </c>
    </row>
    <row r="522" spans="1:25" x14ac:dyDescent="0.3">
      <c r="A522" t="s">
        <v>575</v>
      </c>
      <c r="B522" s="1">
        <v>46027.877083333333</v>
      </c>
      <c r="C522" s="2">
        <v>46027</v>
      </c>
      <c r="D522">
        <v>21</v>
      </c>
      <c r="E522" t="s">
        <v>43</v>
      </c>
      <c r="F522" t="s">
        <v>34</v>
      </c>
      <c r="G522">
        <v>17.100000000000001</v>
      </c>
      <c r="H522">
        <v>326</v>
      </c>
      <c r="I522">
        <v>321.45</v>
      </c>
      <c r="J522">
        <v>1.1000000000000001</v>
      </c>
      <c r="K522">
        <v>2.7</v>
      </c>
      <c r="L522">
        <v>7.8</v>
      </c>
      <c r="M522">
        <v>61</v>
      </c>
      <c r="N522" t="s">
        <v>41</v>
      </c>
      <c r="O522">
        <v>1.1890000000000001</v>
      </c>
      <c r="P522" t="s">
        <v>28</v>
      </c>
      <c r="Q522" t="s">
        <v>29</v>
      </c>
      <c r="R522">
        <v>4.7699999999999996</v>
      </c>
      <c r="S522">
        <v>0</v>
      </c>
      <c r="T522">
        <v>-4.55</v>
      </c>
      <c r="U522">
        <v>5.0999999999999996</v>
      </c>
      <c r="V522" t="s">
        <v>486</v>
      </c>
      <c r="W522" t="s">
        <v>31</v>
      </c>
      <c r="X522">
        <v>1</v>
      </c>
      <c r="Y522" t="str">
        <f>IF(tblRides[[#This Row],[supply_demand_ratio]]&lt;0.8,"Below 0.8",IF(tblRides[[#This Row],[supply_demand_ratio]]&lt;1,"Between 0.8-1.0",IF(tblRides[[#This Row],[supply_demand_ratio]]&lt;=1.2,"Between 1.0-1.2","Above 1.2")))</f>
        <v>Between 1.0-1.2</v>
      </c>
    </row>
    <row r="523" spans="1:25" x14ac:dyDescent="0.3">
      <c r="A523" t="s">
        <v>576</v>
      </c>
      <c r="B523" s="1">
        <v>46027.893750000003</v>
      </c>
      <c r="C523" s="2">
        <v>46027</v>
      </c>
      <c r="D523">
        <v>21</v>
      </c>
      <c r="E523" t="s">
        <v>25</v>
      </c>
      <c r="F523" t="s">
        <v>26</v>
      </c>
      <c r="G523">
        <v>10.199999999999999</v>
      </c>
      <c r="H523">
        <v>178.67</v>
      </c>
      <c r="I523">
        <v>178.74</v>
      </c>
      <c r="J523">
        <v>1</v>
      </c>
      <c r="K523">
        <v>2</v>
      </c>
      <c r="L523">
        <v>3.8</v>
      </c>
      <c r="M523">
        <v>106</v>
      </c>
      <c r="N523" t="s">
        <v>41</v>
      </c>
      <c r="O523">
        <v>1.151</v>
      </c>
      <c r="P523" t="s">
        <v>28</v>
      </c>
      <c r="Q523" t="s">
        <v>29</v>
      </c>
      <c r="R523">
        <v>4.59</v>
      </c>
      <c r="S523">
        <v>3</v>
      </c>
      <c r="T523">
        <v>7.0000000000000007E-2</v>
      </c>
      <c r="U523">
        <v>1.8</v>
      </c>
      <c r="V523" t="s">
        <v>486</v>
      </c>
      <c r="W523" t="s">
        <v>31</v>
      </c>
      <c r="X523">
        <v>1</v>
      </c>
      <c r="Y523" t="str">
        <f>IF(tblRides[[#This Row],[supply_demand_ratio]]&lt;0.8,"Below 0.8",IF(tblRides[[#This Row],[supply_demand_ratio]]&lt;1,"Between 0.8-1.0",IF(tblRides[[#This Row],[supply_demand_ratio]]&lt;=1.2,"Between 1.0-1.2","Above 1.2")))</f>
        <v>Between 1.0-1.2</v>
      </c>
    </row>
    <row r="524" spans="1:25" x14ac:dyDescent="0.3">
      <c r="A524" t="s">
        <v>577</v>
      </c>
      <c r="B524" s="1">
        <v>46027.904861111114</v>
      </c>
      <c r="C524" s="2">
        <v>46027</v>
      </c>
      <c r="D524">
        <v>21</v>
      </c>
      <c r="E524" t="s">
        <v>43</v>
      </c>
      <c r="F524" t="s">
        <v>26</v>
      </c>
      <c r="G524">
        <v>9.6999999999999993</v>
      </c>
      <c r="H524">
        <v>165.46</v>
      </c>
      <c r="I524">
        <v>170.3</v>
      </c>
      <c r="J524">
        <v>1</v>
      </c>
      <c r="K524">
        <v>6.8</v>
      </c>
      <c r="L524">
        <v>7.8</v>
      </c>
      <c r="M524">
        <v>72</v>
      </c>
      <c r="N524" t="s">
        <v>41</v>
      </c>
      <c r="O524">
        <v>1.5389999999999999</v>
      </c>
      <c r="P524" t="s">
        <v>28</v>
      </c>
      <c r="Q524" t="s">
        <v>29</v>
      </c>
      <c r="R524">
        <v>4.8499999999999996</v>
      </c>
      <c r="S524">
        <v>12</v>
      </c>
      <c r="T524">
        <v>4.84</v>
      </c>
      <c r="U524">
        <v>1</v>
      </c>
      <c r="V524" t="s">
        <v>486</v>
      </c>
      <c r="W524" t="s">
        <v>45</v>
      </c>
      <c r="X524">
        <v>1</v>
      </c>
      <c r="Y524" t="str">
        <f>IF(tblRides[[#This Row],[supply_demand_ratio]]&lt;0.8,"Below 0.8",IF(tblRides[[#This Row],[supply_demand_ratio]]&lt;1,"Between 0.8-1.0",IF(tblRides[[#This Row],[supply_demand_ratio]]&lt;=1.2,"Between 1.0-1.2","Above 1.2")))</f>
        <v>Above 1.2</v>
      </c>
    </row>
    <row r="525" spans="1:25" x14ac:dyDescent="0.3">
      <c r="A525" t="s">
        <v>578</v>
      </c>
      <c r="B525" s="1">
        <v>46027.926388888889</v>
      </c>
      <c r="C525" s="2">
        <v>46027</v>
      </c>
      <c r="D525">
        <v>22</v>
      </c>
      <c r="E525" t="s">
        <v>33</v>
      </c>
      <c r="F525" t="s">
        <v>34</v>
      </c>
      <c r="G525">
        <v>9.5</v>
      </c>
      <c r="H525">
        <v>158.93</v>
      </c>
      <c r="I525">
        <v>161.75</v>
      </c>
      <c r="J525">
        <v>1</v>
      </c>
      <c r="K525">
        <v>7.3</v>
      </c>
      <c r="L525">
        <v>8.6999999999999993</v>
      </c>
      <c r="M525">
        <v>94</v>
      </c>
      <c r="N525" t="s">
        <v>27</v>
      </c>
      <c r="O525">
        <v>0.93100000000000005</v>
      </c>
      <c r="P525" t="s">
        <v>28</v>
      </c>
      <c r="Q525" t="s">
        <v>29</v>
      </c>
      <c r="R525">
        <v>4.34</v>
      </c>
      <c r="S525">
        <v>0</v>
      </c>
      <c r="T525">
        <v>2.82</v>
      </c>
      <c r="U525">
        <v>1.4</v>
      </c>
      <c r="V525" t="s">
        <v>486</v>
      </c>
      <c r="W525" t="s">
        <v>45</v>
      </c>
      <c r="X525">
        <v>1</v>
      </c>
      <c r="Y525" t="str">
        <f>IF(tblRides[[#This Row],[supply_demand_ratio]]&lt;0.8,"Below 0.8",IF(tblRides[[#This Row],[supply_demand_ratio]]&lt;1,"Between 0.8-1.0",IF(tblRides[[#This Row],[supply_demand_ratio]]&lt;=1.2,"Between 1.0-1.2","Above 1.2")))</f>
        <v>Between 0.8-1.0</v>
      </c>
    </row>
    <row r="526" spans="1:25" x14ac:dyDescent="0.3">
      <c r="A526" t="s">
        <v>579</v>
      </c>
      <c r="B526" s="1">
        <v>46027.929166666669</v>
      </c>
      <c r="C526" s="2">
        <v>46027</v>
      </c>
      <c r="D526">
        <v>22</v>
      </c>
      <c r="E526" t="s">
        <v>25</v>
      </c>
      <c r="F526" t="s">
        <v>26</v>
      </c>
      <c r="G526">
        <v>7.8</v>
      </c>
      <c r="H526">
        <v>142.69999999999999</v>
      </c>
      <c r="I526">
        <v>139.9</v>
      </c>
      <c r="J526">
        <v>1</v>
      </c>
      <c r="K526">
        <v>3.8</v>
      </c>
      <c r="L526">
        <v>1</v>
      </c>
      <c r="M526">
        <v>116</v>
      </c>
      <c r="N526" t="s">
        <v>27</v>
      </c>
      <c r="O526">
        <v>1.0309999999999999</v>
      </c>
      <c r="P526" t="s">
        <v>28</v>
      </c>
      <c r="Q526" t="s">
        <v>29</v>
      </c>
      <c r="R526">
        <v>4.8099999999999996</v>
      </c>
      <c r="S526">
        <v>2</v>
      </c>
      <c r="T526">
        <v>-2.8</v>
      </c>
      <c r="U526">
        <v>-2.8</v>
      </c>
      <c r="V526" t="s">
        <v>486</v>
      </c>
      <c r="W526" t="s">
        <v>31</v>
      </c>
      <c r="X526">
        <v>1</v>
      </c>
      <c r="Y526" t="str">
        <f>IF(tblRides[[#This Row],[supply_demand_ratio]]&lt;0.8,"Below 0.8",IF(tblRides[[#This Row],[supply_demand_ratio]]&lt;1,"Between 0.8-1.0",IF(tblRides[[#This Row],[supply_demand_ratio]]&lt;=1.2,"Between 1.0-1.2","Above 1.2")))</f>
        <v>Between 1.0-1.2</v>
      </c>
    </row>
    <row r="527" spans="1:25" x14ac:dyDescent="0.3">
      <c r="A527" t="s">
        <v>580</v>
      </c>
      <c r="B527" s="1">
        <v>46027.943749999999</v>
      </c>
      <c r="C527" s="2">
        <v>46027</v>
      </c>
      <c r="D527">
        <v>22</v>
      </c>
      <c r="E527" t="s">
        <v>62</v>
      </c>
      <c r="F527" t="s">
        <v>26</v>
      </c>
      <c r="G527">
        <v>11.4</v>
      </c>
      <c r="H527">
        <v>208.68</v>
      </c>
      <c r="I527">
        <v>214.1</v>
      </c>
      <c r="J527">
        <v>1</v>
      </c>
      <c r="K527">
        <v>3.2</v>
      </c>
      <c r="L527">
        <v>6.7</v>
      </c>
      <c r="M527">
        <v>66</v>
      </c>
      <c r="N527" t="s">
        <v>41</v>
      </c>
      <c r="O527">
        <v>2.2000000000000002</v>
      </c>
      <c r="P527" t="s">
        <v>28</v>
      </c>
      <c r="Q527" t="s">
        <v>29</v>
      </c>
      <c r="R527">
        <v>4.67</v>
      </c>
      <c r="S527">
        <v>2</v>
      </c>
      <c r="T527">
        <v>5.42</v>
      </c>
      <c r="U527">
        <v>3.5</v>
      </c>
      <c r="V527" t="s">
        <v>486</v>
      </c>
      <c r="W527" t="s">
        <v>31</v>
      </c>
      <c r="X527">
        <v>1</v>
      </c>
      <c r="Y527" t="str">
        <f>IF(tblRides[[#This Row],[supply_demand_ratio]]&lt;0.8,"Below 0.8",IF(tblRides[[#This Row],[supply_demand_ratio]]&lt;1,"Between 0.8-1.0",IF(tblRides[[#This Row],[supply_demand_ratio]]&lt;=1.2,"Between 1.0-1.2","Above 1.2")))</f>
        <v>Above 1.2</v>
      </c>
    </row>
    <row r="528" spans="1:25" x14ac:dyDescent="0.3">
      <c r="A528" t="s">
        <v>581</v>
      </c>
      <c r="B528" s="1">
        <v>46027.95416666667</v>
      </c>
      <c r="C528" s="2">
        <v>46027</v>
      </c>
      <c r="D528">
        <v>22</v>
      </c>
      <c r="E528" t="s">
        <v>43</v>
      </c>
      <c r="F528" t="s">
        <v>26</v>
      </c>
      <c r="G528">
        <v>3.7</v>
      </c>
      <c r="H528">
        <v>93.98</v>
      </c>
      <c r="I528">
        <v>97.23</v>
      </c>
      <c r="J528">
        <v>1</v>
      </c>
      <c r="K528">
        <v>4.5999999999999996</v>
      </c>
      <c r="L528">
        <v>6.5</v>
      </c>
      <c r="M528">
        <v>61</v>
      </c>
      <c r="N528" t="s">
        <v>41</v>
      </c>
      <c r="O528">
        <v>1.8280000000000001</v>
      </c>
      <c r="P528" t="s">
        <v>28</v>
      </c>
      <c r="Q528" t="s">
        <v>29</v>
      </c>
      <c r="R528">
        <v>5</v>
      </c>
      <c r="S528">
        <v>4</v>
      </c>
      <c r="T528">
        <v>3.25</v>
      </c>
      <c r="U528">
        <v>1.9</v>
      </c>
      <c r="V528" t="s">
        <v>486</v>
      </c>
      <c r="W528" t="s">
        <v>31</v>
      </c>
      <c r="X528">
        <v>1</v>
      </c>
      <c r="Y528" t="str">
        <f>IF(tblRides[[#This Row],[supply_demand_ratio]]&lt;0.8,"Below 0.8",IF(tblRides[[#This Row],[supply_demand_ratio]]&lt;1,"Between 0.8-1.0",IF(tblRides[[#This Row],[supply_demand_ratio]]&lt;=1.2,"Between 1.0-1.2","Above 1.2")))</f>
        <v>Above 1.2</v>
      </c>
    </row>
    <row r="529" spans="1:25" x14ac:dyDescent="0.3">
      <c r="A529" t="s">
        <v>582</v>
      </c>
      <c r="B529" s="1">
        <v>46027.96875</v>
      </c>
      <c r="C529" s="2">
        <v>46027</v>
      </c>
      <c r="D529">
        <v>23</v>
      </c>
      <c r="E529" t="s">
        <v>25</v>
      </c>
      <c r="F529" t="s">
        <v>26</v>
      </c>
      <c r="G529">
        <v>7.8</v>
      </c>
      <c r="H529">
        <v>164.37</v>
      </c>
      <c r="I529">
        <v>172.67</v>
      </c>
      <c r="J529">
        <v>1.1000000000000001</v>
      </c>
      <c r="K529">
        <v>4.4000000000000004</v>
      </c>
      <c r="L529">
        <v>2.2999999999999998</v>
      </c>
      <c r="M529">
        <v>129</v>
      </c>
      <c r="N529" t="s">
        <v>41</v>
      </c>
      <c r="O529">
        <v>1.5740000000000001</v>
      </c>
      <c r="P529" t="s">
        <v>28</v>
      </c>
      <c r="Q529" t="s">
        <v>29</v>
      </c>
      <c r="R529">
        <v>4.71</v>
      </c>
      <c r="S529">
        <v>5</v>
      </c>
      <c r="T529">
        <v>8.3000000000000007</v>
      </c>
      <c r="U529">
        <v>-2.1</v>
      </c>
      <c r="V529" t="s">
        <v>486</v>
      </c>
      <c r="W529" t="s">
        <v>31</v>
      </c>
      <c r="X529">
        <v>1</v>
      </c>
      <c r="Y529" t="str">
        <f>IF(tblRides[[#This Row],[supply_demand_ratio]]&lt;0.8,"Below 0.8",IF(tblRides[[#This Row],[supply_demand_ratio]]&lt;1,"Between 0.8-1.0",IF(tblRides[[#This Row],[supply_demand_ratio]]&lt;=1.2,"Between 1.0-1.2","Above 1.2")))</f>
        <v>Above 1.2</v>
      </c>
    </row>
    <row r="530" spans="1:25" x14ac:dyDescent="0.3">
      <c r="A530" t="s">
        <v>583</v>
      </c>
      <c r="B530" s="1">
        <v>46027.974305555559</v>
      </c>
      <c r="C530" s="2">
        <v>46027</v>
      </c>
      <c r="D530">
        <v>23</v>
      </c>
      <c r="E530" t="s">
        <v>62</v>
      </c>
      <c r="F530" t="s">
        <v>26</v>
      </c>
      <c r="G530">
        <v>1.1000000000000001</v>
      </c>
      <c r="H530">
        <v>54.88</v>
      </c>
      <c r="I530">
        <v>54.38</v>
      </c>
      <c r="J530">
        <v>1</v>
      </c>
      <c r="K530">
        <v>4.9000000000000004</v>
      </c>
      <c r="L530">
        <v>6.9</v>
      </c>
      <c r="M530">
        <v>63</v>
      </c>
      <c r="N530" t="s">
        <v>41</v>
      </c>
      <c r="O530">
        <v>2.2000000000000002</v>
      </c>
      <c r="P530" t="s">
        <v>28</v>
      </c>
      <c r="Q530" t="s">
        <v>29</v>
      </c>
      <c r="R530">
        <v>4.5599999999999996</v>
      </c>
      <c r="S530">
        <v>10</v>
      </c>
      <c r="T530">
        <v>-0.5</v>
      </c>
      <c r="U530">
        <v>2</v>
      </c>
      <c r="V530" t="s">
        <v>486</v>
      </c>
      <c r="W530" t="s">
        <v>31</v>
      </c>
      <c r="X530">
        <v>1</v>
      </c>
      <c r="Y530" t="str">
        <f>IF(tblRides[[#This Row],[supply_demand_ratio]]&lt;0.8,"Below 0.8",IF(tblRides[[#This Row],[supply_demand_ratio]]&lt;1,"Between 0.8-1.0",IF(tblRides[[#This Row],[supply_demand_ratio]]&lt;=1.2,"Between 1.0-1.2","Above 1.2")))</f>
        <v>Above 1.2</v>
      </c>
    </row>
    <row r="531" spans="1:25" x14ac:dyDescent="0.3">
      <c r="A531" t="s">
        <v>584</v>
      </c>
      <c r="B531" s="1">
        <v>46027.98541666667</v>
      </c>
      <c r="C531" s="2">
        <v>46027</v>
      </c>
      <c r="D531">
        <v>23</v>
      </c>
      <c r="E531" t="s">
        <v>36</v>
      </c>
      <c r="F531" t="s">
        <v>26</v>
      </c>
      <c r="G531">
        <v>9.6</v>
      </c>
      <c r="H531">
        <v>180.13</v>
      </c>
      <c r="I531">
        <v>179.16</v>
      </c>
      <c r="J531">
        <v>1</v>
      </c>
      <c r="K531">
        <v>6.6</v>
      </c>
      <c r="L531">
        <v>9</v>
      </c>
      <c r="M531">
        <v>116</v>
      </c>
      <c r="N531" t="s">
        <v>41</v>
      </c>
      <c r="O531">
        <v>1.538</v>
      </c>
      <c r="P531" t="s">
        <v>28</v>
      </c>
      <c r="Q531" t="s">
        <v>29</v>
      </c>
      <c r="R531">
        <v>4.91</v>
      </c>
      <c r="S531">
        <v>6</v>
      </c>
      <c r="T531">
        <v>-0.97</v>
      </c>
      <c r="U531">
        <v>2.4</v>
      </c>
      <c r="V531" t="s">
        <v>486</v>
      </c>
      <c r="W531" t="s">
        <v>45</v>
      </c>
      <c r="X531">
        <v>1</v>
      </c>
      <c r="Y531" t="str">
        <f>IF(tblRides[[#This Row],[supply_demand_ratio]]&lt;0.8,"Below 0.8",IF(tblRides[[#This Row],[supply_demand_ratio]]&lt;1,"Between 0.8-1.0",IF(tblRides[[#This Row],[supply_demand_ratio]]&lt;=1.2,"Between 1.0-1.2","Above 1.2")))</f>
        <v>Above 1.2</v>
      </c>
    </row>
    <row r="532" spans="1:25" x14ac:dyDescent="0.3">
      <c r="A532" t="s">
        <v>585</v>
      </c>
      <c r="B532" s="1">
        <v>46027.992361111108</v>
      </c>
      <c r="C532" s="2">
        <v>46027</v>
      </c>
      <c r="D532">
        <v>23</v>
      </c>
      <c r="E532" t="s">
        <v>43</v>
      </c>
      <c r="F532" t="s">
        <v>26</v>
      </c>
      <c r="G532">
        <v>6</v>
      </c>
      <c r="H532">
        <v>137.21</v>
      </c>
      <c r="I532">
        <v>132.79</v>
      </c>
      <c r="J532">
        <v>1</v>
      </c>
      <c r="K532">
        <v>6.4</v>
      </c>
      <c r="L532">
        <v>5.5</v>
      </c>
      <c r="M532">
        <v>66</v>
      </c>
      <c r="N532" t="s">
        <v>41</v>
      </c>
      <c r="O532">
        <v>1.421</v>
      </c>
      <c r="P532" t="s">
        <v>28</v>
      </c>
      <c r="Q532" t="s">
        <v>29</v>
      </c>
      <c r="R532">
        <v>4.76</v>
      </c>
      <c r="S532">
        <v>11</v>
      </c>
      <c r="T532">
        <v>-4.42</v>
      </c>
      <c r="U532">
        <v>-0.9</v>
      </c>
      <c r="V532" t="s">
        <v>486</v>
      </c>
      <c r="W532" t="s">
        <v>45</v>
      </c>
      <c r="X532">
        <v>1</v>
      </c>
      <c r="Y532" t="str">
        <f>IF(tblRides[[#This Row],[supply_demand_ratio]]&lt;0.8,"Below 0.8",IF(tblRides[[#This Row],[supply_demand_ratio]]&lt;1,"Between 0.8-1.0",IF(tblRides[[#This Row],[supply_demand_ratio]]&lt;=1.2,"Between 1.0-1.2","Above 1.2")))</f>
        <v>Above 1.2</v>
      </c>
    </row>
    <row r="533" spans="1:25" x14ac:dyDescent="0.3">
      <c r="A533" t="s">
        <v>586</v>
      </c>
      <c r="B533" s="1">
        <v>46028.000694444447</v>
      </c>
      <c r="C533" s="2">
        <v>46028</v>
      </c>
      <c r="D533">
        <v>0</v>
      </c>
      <c r="E533" t="s">
        <v>36</v>
      </c>
      <c r="F533" t="s">
        <v>26</v>
      </c>
      <c r="G533">
        <v>5.3</v>
      </c>
      <c r="H533">
        <v>130.62</v>
      </c>
      <c r="I533">
        <v>134.36000000000001</v>
      </c>
      <c r="J533">
        <v>1.1000000000000001</v>
      </c>
      <c r="K533">
        <v>6</v>
      </c>
      <c r="L533">
        <v>10.6</v>
      </c>
      <c r="M533">
        <v>124</v>
      </c>
      <c r="N533" t="s">
        <v>27</v>
      </c>
      <c r="O533">
        <v>1.216</v>
      </c>
      <c r="P533" t="s">
        <v>28</v>
      </c>
      <c r="Q533" t="s">
        <v>29</v>
      </c>
      <c r="R533">
        <v>4.4400000000000004</v>
      </c>
      <c r="S533">
        <v>12</v>
      </c>
      <c r="T533">
        <v>3.74</v>
      </c>
      <c r="U533">
        <v>4.5999999999999996</v>
      </c>
      <c r="V533" t="s">
        <v>587</v>
      </c>
      <c r="W533" t="s">
        <v>45</v>
      </c>
      <c r="X533">
        <v>1</v>
      </c>
      <c r="Y533" t="str">
        <f>IF(tblRides[[#This Row],[supply_demand_ratio]]&lt;0.8,"Below 0.8",IF(tblRides[[#This Row],[supply_demand_ratio]]&lt;1,"Between 0.8-1.0",IF(tblRides[[#This Row],[supply_demand_ratio]]&lt;=1.2,"Between 1.0-1.2","Above 1.2")))</f>
        <v>Above 1.2</v>
      </c>
    </row>
    <row r="534" spans="1:25" x14ac:dyDescent="0.3">
      <c r="A534" t="s">
        <v>588</v>
      </c>
      <c r="B534" s="1">
        <v>46028.00277777778</v>
      </c>
      <c r="C534" s="2">
        <v>46028</v>
      </c>
      <c r="D534">
        <v>0</v>
      </c>
      <c r="E534" t="s">
        <v>33</v>
      </c>
      <c r="F534" t="s">
        <v>34</v>
      </c>
      <c r="G534">
        <v>2.2999999999999998</v>
      </c>
      <c r="H534">
        <v>71.55</v>
      </c>
      <c r="J534">
        <v>1</v>
      </c>
      <c r="K534">
        <v>2.1</v>
      </c>
      <c r="L534">
        <v>2.5</v>
      </c>
      <c r="M534">
        <v>91</v>
      </c>
      <c r="N534" t="s">
        <v>41</v>
      </c>
      <c r="O534">
        <v>1.238</v>
      </c>
      <c r="P534" t="s">
        <v>58</v>
      </c>
      <c r="Q534" t="s">
        <v>59</v>
      </c>
      <c r="R534">
        <v>5</v>
      </c>
      <c r="S534">
        <v>0</v>
      </c>
      <c r="U534">
        <v>0.4</v>
      </c>
      <c r="V534" t="s">
        <v>587</v>
      </c>
      <c r="W534" t="s">
        <v>31</v>
      </c>
      <c r="X534">
        <v>0</v>
      </c>
      <c r="Y534" t="str">
        <f>IF(tblRides[[#This Row],[supply_demand_ratio]]&lt;0.8,"Below 0.8",IF(tblRides[[#This Row],[supply_demand_ratio]]&lt;1,"Between 0.8-1.0",IF(tblRides[[#This Row],[supply_demand_ratio]]&lt;=1.2,"Between 1.0-1.2","Above 1.2")))</f>
        <v>Above 1.2</v>
      </c>
    </row>
    <row r="535" spans="1:25" x14ac:dyDescent="0.3">
      <c r="A535" t="s">
        <v>589</v>
      </c>
      <c r="B535" s="1">
        <v>46028.013194444444</v>
      </c>
      <c r="C535" s="2">
        <v>46028</v>
      </c>
      <c r="D535">
        <v>0</v>
      </c>
      <c r="E535" t="s">
        <v>43</v>
      </c>
      <c r="F535" t="s">
        <v>26</v>
      </c>
      <c r="G535">
        <v>1.8</v>
      </c>
      <c r="H535">
        <v>61.93</v>
      </c>
      <c r="I535">
        <v>62.22</v>
      </c>
      <c r="J535">
        <v>1</v>
      </c>
      <c r="K535">
        <v>5.3</v>
      </c>
      <c r="L535">
        <v>5.3</v>
      </c>
      <c r="M535">
        <v>75</v>
      </c>
      <c r="N535" t="s">
        <v>41</v>
      </c>
      <c r="O535">
        <v>1.5680000000000001</v>
      </c>
      <c r="P535" t="s">
        <v>28</v>
      </c>
      <c r="Q535" t="s">
        <v>29</v>
      </c>
      <c r="R535">
        <v>4.47</v>
      </c>
      <c r="S535">
        <v>1</v>
      </c>
      <c r="T535">
        <v>0.28999999999999998</v>
      </c>
      <c r="U535">
        <v>0</v>
      </c>
      <c r="V535" t="s">
        <v>587</v>
      </c>
      <c r="W535" t="s">
        <v>45</v>
      </c>
      <c r="X535">
        <v>1</v>
      </c>
      <c r="Y535" t="str">
        <f>IF(tblRides[[#This Row],[supply_demand_ratio]]&lt;0.8,"Below 0.8",IF(tblRides[[#This Row],[supply_demand_ratio]]&lt;1,"Between 0.8-1.0",IF(tblRides[[#This Row],[supply_demand_ratio]]&lt;=1.2,"Between 1.0-1.2","Above 1.2")))</f>
        <v>Above 1.2</v>
      </c>
    </row>
    <row r="536" spans="1:25" x14ac:dyDescent="0.3">
      <c r="A536" t="s">
        <v>590</v>
      </c>
      <c r="B536" s="1">
        <v>46028.034722222219</v>
      </c>
      <c r="C536" s="2">
        <v>46028</v>
      </c>
      <c r="D536">
        <v>0</v>
      </c>
      <c r="E536" t="s">
        <v>36</v>
      </c>
      <c r="F536" t="s">
        <v>26</v>
      </c>
      <c r="G536">
        <v>3.9</v>
      </c>
      <c r="H536">
        <v>91.17</v>
      </c>
      <c r="J536">
        <v>1</v>
      </c>
      <c r="K536">
        <v>4.9000000000000004</v>
      </c>
      <c r="L536">
        <v>7.7</v>
      </c>
      <c r="M536">
        <v>113</v>
      </c>
      <c r="N536" t="s">
        <v>41</v>
      </c>
      <c r="O536">
        <v>1.3740000000000001</v>
      </c>
      <c r="P536" t="s">
        <v>58</v>
      </c>
      <c r="Q536" t="s">
        <v>88</v>
      </c>
      <c r="R536">
        <v>4.6399999999999997</v>
      </c>
      <c r="S536">
        <v>2</v>
      </c>
      <c r="U536">
        <v>2.8</v>
      </c>
      <c r="V536" t="s">
        <v>587</v>
      </c>
      <c r="W536" t="s">
        <v>31</v>
      </c>
      <c r="X536">
        <v>0</v>
      </c>
      <c r="Y536" t="str">
        <f>IF(tblRides[[#This Row],[supply_demand_ratio]]&lt;0.8,"Below 0.8",IF(tblRides[[#This Row],[supply_demand_ratio]]&lt;1,"Between 0.8-1.0",IF(tblRides[[#This Row],[supply_demand_ratio]]&lt;=1.2,"Between 1.0-1.2","Above 1.2")))</f>
        <v>Above 1.2</v>
      </c>
    </row>
    <row r="537" spans="1:25" x14ac:dyDescent="0.3">
      <c r="A537" t="s">
        <v>591</v>
      </c>
      <c r="B537" s="1">
        <v>46028.054166666669</v>
      </c>
      <c r="C537" s="2">
        <v>46028</v>
      </c>
      <c r="D537">
        <v>1</v>
      </c>
      <c r="E537" t="s">
        <v>36</v>
      </c>
      <c r="F537" t="s">
        <v>34</v>
      </c>
      <c r="G537">
        <v>6</v>
      </c>
      <c r="H537">
        <v>134.25</v>
      </c>
      <c r="I537">
        <v>136.1</v>
      </c>
      <c r="J537">
        <v>1</v>
      </c>
      <c r="K537">
        <v>2</v>
      </c>
      <c r="L537">
        <v>1</v>
      </c>
      <c r="M537">
        <v>131</v>
      </c>
      <c r="N537" t="s">
        <v>41</v>
      </c>
      <c r="O537">
        <v>1.429</v>
      </c>
      <c r="P537" t="s">
        <v>28</v>
      </c>
      <c r="Q537" t="s">
        <v>29</v>
      </c>
      <c r="R537">
        <v>4.79</v>
      </c>
      <c r="S537">
        <v>0</v>
      </c>
      <c r="T537">
        <v>1.85</v>
      </c>
      <c r="U537">
        <v>-1</v>
      </c>
      <c r="V537" t="s">
        <v>587</v>
      </c>
      <c r="W537" t="s">
        <v>31</v>
      </c>
      <c r="X537">
        <v>1</v>
      </c>
      <c r="Y537" t="str">
        <f>IF(tblRides[[#This Row],[supply_demand_ratio]]&lt;0.8,"Below 0.8",IF(tblRides[[#This Row],[supply_demand_ratio]]&lt;1,"Between 0.8-1.0",IF(tblRides[[#This Row],[supply_demand_ratio]]&lt;=1.2,"Between 1.0-1.2","Above 1.2")))</f>
        <v>Above 1.2</v>
      </c>
    </row>
    <row r="538" spans="1:25" x14ac:dyDescent="0.3">
      <c r="A538" t="s">
        <v>592</v>
      </c>
      <c r="B538" s="1">
        <v>46028.065972222219</v>
      </c>
      <c r="C538" s="2">
        <v>46028</v>
      </c>
      <c r="D538">
        <v>1</v>
      </c>
      <c r="E538" t="s">
        <v>25</v>
      </c>
      <c r="F538" t="s">
        <v>26</v>
      </c>
      <c r="G538">
        <v>10.4</v>
      </c>
      <c r="H538">
        <v>253.13</v>
      </c>
      <c r="J538">
        <v>1.2</v>
      </c>
      <c r="K538">
        <v>4</v>
      </c>
      <c r="L538">
        <v>3.5</v>
      </c>
      <c r="M538">
        <v>140</v>
      </c>
      <c r="N538" t="s">
        <v>27</v>
      </c>
      <c r="O538">
        <v>0.97799999999999998</v>
      </c>
      <c r="P538" t="s">
        <v>58</v>
      </c>
      <c r="Q538" t="s">
        <v>108</v>
      </c>
      <c r="R538">
        <v>4.74</v>
      </c>
      <c r="S538">
        <v>9</v>
      </c>
      <c r="U538">
        <v>-0.5</v>
      </c>
      <c r="V538" t="s">
        <v>587</v>
      </c>
      <c r="W538" t="s">
        <v>31</v>
      </c>
      <c r="X538">
        <v>0</v>
      </c>
      <c r="Y538" t="str">
        <f>IF(tblRides[[#This Row],[supply_demand_ratio]]&lt;0.8,"Below 0.8",IF(tblRides[[#This Row],[supply_demand_ratio]]&lt;1,"Between 0.8-1.0",IF(tblRides[[#This Row],[supply_demand_ratio]]&lt;=1.2,"Between 1.0-1.2","Above 1.2")))</f>
        <v>Between 0.8-1.0</v>
      </c>
    </row>
    <row r="539" spans="1:25" x14ac:dyDescent="0.3">
      <c r="A539" t="s">
        <v>593</v>
      </c>
      <c r="B539" s="1">
        <v>46028.069444444445</v>
      </c>
      <c r="C539" s="2">
        <v>46028</v>
      </c>
      <c r="D539">
        <v>1</v>
      </c>
      <c r="E539" t="s">
        <v>33</v>
      </c>
      <c r="F539" t="s">
        <v>34</v>
      </c>
      <c r="G539">
        <v>11.4</v>
      </c>
      <c r="H539">
        <v>192.03</v>
      </c>
      <c r="I539">
        <v>193.18</v>
      </c>
      <c r="J539">
        <v>1</v>
      </c>
      <c r="K539">
        <v>5.2</v>
      </c>
      <c r="L539">
        <v>2.6</v>
      </c>
      <c r="M539">
        <v>103</v>
      </c>
      <c r="N539" t="s">
        <v>41</v>
      </c>
      <c r="O539">
        <v>1.3460000000000001</v>
      </c>
      <c r="P539" t="s">
        <v>28</v>
      </c>
      <c r="Q539" t="s">
        <v>29</v>
      </c>
      <c r="R539">
        <v>4.9000000000000004</v>
      </c>
      <c r="S539">
        <v>0</v>
      </c>
      <c r="T539">
        <v>1.1499999999999999</v>
      </c>
      <c r="U539">
        <v>-2.6</v>
      </c>
      <c r="V539" t="s">
        <v>587</v>
      </c>
      <c r="W539" t="s">
        <v>45</v>
      </c>
      <c r="X539">
        <v>1</v>
      </c>
      <c r="Y539" t="str">
        <f>IF(tblRides[[#This Row],[supply_demand_ratio]]&lt;0.8,"Below 0.8",IF(tblRides[[#This Row],[supply_demand_ratio]]&lt;1,"Between 0.8-1.0",IF(tblRides[[#This Row],[supply_demand_ratio]]&lt;=1.2,"Between 1.0-1.2","Above 1.2")))</f>
        <v>Above 1.2</v>
      </c>
    </row>
    <row r="540" spans="1:25" x14ac:dyDescent="0.3">
      <c r="A540" t="s">
        <v>594</v>
      </c>
      <c r="B540" s="1">
        <v>46028.104166666664</v>
      </c>
      <c r="C540" s="2">
        <v>46028</v>
      </c>
      <c r="D540">
        <v>2</v>
      </c>
      <c r="E540" t="s">
        <v>43</v>
      </c>
      <c r="F540" t="s">
        <v>26</v>
      </c>
      <c r="G540">
        <v>10.6</v>
      </c>
      <c r="H540">
        <v>267.44</v>
      </c>
      <c r="I540">
        <v>265.86</v>
      </c>
      <c r="J540">
        <v>1.2</v>
      </c>
      <c r="K540">
        <v>2</v>
      </c>
      <c r="L540">
        <v>2.2999999999999998</v>
      </c>
      <c r="M540">
        <v>69</v>
      </c>
      <c r="N540" t="s">
        <v>41</v>
      </c>
      <c r="O540">
        <v>1.633</v>
      </c>
      <c r="P540" t="s">
        <v>28</v>
      </c>
      <c r="Q540" t="s">
        <v>29</v>
      </c>
      <c r="R540">
        <v>4.46</v>
      </c>
      <c r="S540">
        <v>2</v>
      </c>
      <c r="T540">
        <v>-1.58</v>
      </c>
      <c r="U540">
        <v>0.3</v>
      </c>
      <c r="V540" t="s">
        <v>587</v>
      </c>
      <c r="W540" t="s">
        <v>31</v>
      </c>
      <c r="X540">
        <v>1</v>
      </c>
      <c r="Y540" t="str">
        <f>IF(tblRides[[#This Row],[supply_demand_ratio]]&lt;0.8,"Below 0.8",IF(tblRides[[#This Row],[supply_demand_ratio]]&lt;1,"Between 0.8-1.0",IF(tblRides[[#This Row],[supply_demand_ratio]]&lt;=1.2,"Between 1.0-1.2","Above 1.2")))</f>
        <v>Above 1.2</v>
      </c>
    </row>
    <row r="541" spans="1:25" x14ac:dyDescent="0.3">
      <c r="A541" t="s">
        <v>595</v>
      </c>
      <c r="B541" s="1">
        <v>46028.113194444442</v>
      </c>
      <c r="C541" s="2">
        <v>46028</v>
      </c>
      <c r="D541">
        <v>2</v>
      </c>
      <c r="E541" t="s">
        <v>25</v>
      </c>
      <c r="F541" t="s">
        <v>26</v>
      </c>
      <c r="G541">
        <v>8.1999999999999993</v>
      </c>
      <c r="H541">
        <v>181.99</v>
      </c>
      <c r="J541">
        <v>1</v>
      </c>
      <c r="K541">
        <v>3</v>
      </c>
      <c r="L541">
        <v>2.8</v>
      </c>
      <c r="M541">
        <v>143</v>
      </c>
      <c r="N541" t="s">
        <v>41</v>
      </c>
      <c r="O541">
        <v>1.498</v>
      </c>
      <c r="P541" t="s">
        <v>37</v>
      </c>
      <c r="Q541" t="s">
        <v>280</v>
      </c>
      <c r="R541">
        <v>4.68</v>
      </c>
      <c r="S541">
        <v>5</v>
      </c>
      <c r="U541">
        <v>-0.2</v>
      </c>
      <c r="V541" t="s">
        <v>587</v>
      </c>
      <c r="W541" t="s">
        <v>31</v>
      </c>
      <c r="X541">
        <v>0</v>
      </c>
      <c r="Y541" t="str">
        <f>IF(tblRides[[#This Row],[supply_demand_ratio]]&lt;0.8,"Below 0.8",IF(tblRides[[#This Row],[supply_demand_ratio]]&lt;1,"Between 0.8-1.0",IF(tblRides[[#This Row],[supply_demand_ratio]]&lt;=1.2,"Between 1.0-1.2","Above 1.2")))</f>
        <v>Above 1.2</v>
      </c>
    </row>
    <row r="542" spans="1:25" x14ac:dyDescent="0.3">
      <c r="A542" t="s">
        <v>596</v>
      </c>
      <c r="B542" s="1">
        <v>46028.118750000001</v>
      </c>
      <c r="C542" s="2">
        <v>46028</v>
      </c>
      <c r="D542">
        <v>2</v>
      </c>
      <c r="E542" t="s">
        <v>62</v>
      </c>
      <c r="F542" t="s">
        <v>26</v>
      </c>
      <c r="G542">
        <v>1.7</v>
      </c>
      <c r="H542">
        <v>59.31</v>
      </c>
      <c r="I542">
        <v>64.709999999999994</v>
      </c>
      <c r="J542">
        <v>1</v>
      </c>
      <c r="K542">
        <v>4.4000000000000004</v>
      </c>
      <c r="L542">
        <v>5.6</v>
      </c>
      <c r="M542">
        <v>65</v>
      </c>
      <c r="N542" t="s">
        <v>41</v>
      </c>
      <c r="O542">
        <v>2.2000000000000002</v>
      </c>
      <c r="P542" t="s">
        <v>28</v>
      </c>
      <c r="Q542" t="s">
        <v>29</v>
      </c>
      <c r="R542">
        <v>4.5599999999999996</v>
      </c>
      <c r="S542">
        <v>5</v>
      </c>
      <c r="T542">
        <v>5.4</v>
      </c>
      <c r="U542">
        <v>1.2</v>
      </c>
      <c r="V542" t="s">
        <v>587</v>
      </c>
      <c r="W542" t="s">
        <v>31</v>
      </c>
      <c r="X542">
        <v>1</v>
      </c>
      <c r="Y542" t="str">
        <f>IF(tblRides[[#This Row],[supply_demand_ratio]]&lt;0.8,"Below 0.8",IF(tblRides[[#This Row],[supply_demand_ratio]]&lt;1,"Between 0.8-1.0",IF(tblRides[[#This Row],[supply_demand_ratio]]&lt;=1.2,"Between 1.0-1.2","Above 1.2")))</f>
        <v>Above 1.2</v>
      </c>
    </row>
    <row r="543" spans="1:25" x14ac:dyDescent="0.3">
      <c r="A543" t="s">
        <v>597</v>
      </c>
      <c r="B543" s="1">
        <v>46028.121527777781</v>
      </c>
      <c r="C543" s="2">
        <v>46028</v>
      </c>
      <c r="D543">
        <v>2</v>
      </c>
      <c r="E543" t="s">
        <v>33</v>
      </c>
      <c r="F543" t="s">
        <v>26</v>
      </c>
      <c r="G543">
        <v>5.4</v>
      </c>
      <c r="H543">
        <v>115.98</v>
      </c>
      <c r="I543">
        <v>122.18</v>
      </c>
      <c r="J543">
        <v>1</v>
      </c>
      <c r="K543">
        <v>3.3</v>
      </c>
      <c r="L543">
        <v>7.2</v>
      </c>
      <c r="M543">
        <v>71</v>
      </c>
      <c r="N543" t="s">
        <v>41</v>
      </c>
      <c r="O543">
        <v>1.2470000000000001</v>
      </c>
      <c r="P543" t="s">
        <v>28</v>
      </c>
      <c r="Q543" t="s">
        <v>29</v>
      </c>
      <c r="R543">
        <v>4.8499999999999996</v>
      </c>
      <c r="S543">
        <v>9</v>
      </c>
      <c r="T543">
        <v>6.2</v>
      </c>
      <c r="U543">
        <v>3.9</v>
      </c>
      <c r="V543" t="s">
        <v>587</v>
      </c>
      <c r="W543" t="s">
        <v>31</v>
      </c>
      <c r="X543">
        <v>1</v>
      </c>
      <c r="Y543" t="str">
        <f>IF(tblRides[[#This Row],[supply_demand_ratio]]&lt;0.8,"Below 0.8",IF(tblRides[[#This Row],[supply_demand_ratio]]&lt;1,"Between 0.8-1.0",IF(tblRides[[#This Row],[supply_demand_ratio]]&lt;=1.2,"Between 1.0-1.2","Above 1.2")))</f>
        <v>Above 1.2</v>
      </c>
    </row>
    <row r="544" spans="1:25" x14ac:dyDescent="0.3">
      <c r="A544" t="s">
        <v>598</v>
      </c>
      <c r="B544" s="1">
        <v>46028.134027777778</v>
      </c>
      <c r="C544" s="2">
        <v>46028</v>
      </c>
      <c r="D544">
        <v>3</v>
      </c>
      <c r="E544" t="s">
        <v>33</v>
      </c>
      <c r="F544" t="s">
        <v>34</v>
      </c>
      <c r="G544">
        <v>14.2</v>
      </c>
      <c r="H544">
        <v>343.79</v>
      </c>
      <c r="I544">
        <v>357.94</v>
      </c>
      <c r="J544">
        <v>1.2</v>
      </c>
      <c r="K544">
        <v>6.5</v>
      </c>
      <c r="L544">
        <v>9.4</v>
      </c>
      <c r="M544">
        <v>93</v>
      </c>
      <c r="N544" t="s">
        <v>27</v>
      </c>
      <c r="O544">
        <v>1.0329999999999999</v>
      </c>
      <c r="P544" t="s">
        <v>28</v>
      </c>
      <c r="Q544" t="s">
        <v>29</v>
      </c>
      <c r="R544">
        <v>4.91</v>
      </c>
      <c r="S544">
        <v>0</v>
      </c>
      <c r="T544">
        <v>14.15</v>
      </c>
      <c r="U544">
        <v>2.9</v>
      </c>
      <c r="V544" t="s">
        <v>587</v>
      </c>
      <c r="W544" t="s">
        <v>45</v>
      </c>
      <c r="X544">
        <v>1</v>
      </c>
      <c r="Y544" t="str">
        <f>IF(tblRides[[#This Row],[supply_demand_ratio]]&lt;0.8,"Below 0.8",IF(tblRides[[#This Row],[supply_demand_ratio]]&lt;1,"Between 0.8-1.0",IF(tblRides[[#This Row],[supply_demand_ratio]]&lt;=1.2,"Between 1.0-1.2","Above 1.2")))</f>
        <v>Between 1.0-1.2</v>
      </c>
    </row>
    <row r="545" spans="1:25" x14ac:dyDescent="0.3">
      <c r="A545" t="s">
        <v>599</v>
      </c>
      <c r="B545" s="1">
        <v>46028.138194444444</v>
      </c>
      <c r="C545" s="2">
        <v>46028</v>
      </c>
      <c r="D545">
        <v>3</v>
      </c>
      <c r="E545" t="s">
        <v>33</v>
      </c>
      <c r="F545" t="s">
        <v>26</v>
      </c>
      <c r="G545">
        <v>17.100000000000001</v>
      </c>
      <c r="H545">
        <v>339.04</v>
      </c>
      <c r="I545">
        <v>323.20999999999998</v>
      </c>
      <c r="J545">
        <v>1</v>
      </c>
      <c r="K545">
        <v>5.8</v>
      </c>
      <c r="L545">
        <v>7</v>
      </c>
      <c r="M545">
        <v>102</v>
      </c>
      <c r="N545" t="s">
        <v>41</v>
      </c>
      <c r="O545">
        <v>2.0350000000000001</v>
      </c>
      <c r="P545" t="s">
        <v>28</v>
      </c>
      <c r="Q545" t="s">
        <v>29</v>
      </c>
      <c r="R545">
        <v>4.66</v>
      </c>
      <c r="S545">
        <v>12</v>
      </c>
      <c r="T545">
        <v>-15.83</v>
      </c>
      <c r="U545">
        <v>1.2</v>
      </c>
      <c r="V545" t="s">
        <v>587</v>
      </c>
      <c r="W545" t="s">
        <v>45</v>
      </c>
      <c r="X545">
        <v>1</v>
      </c>
      <c r="Y545" t="str">
        <f>IF(tblRides[[#This Row],[supply_demand_ratio]]&lt;0.8,"Below 0.8",IF(tblRides[[#This Row],[supply_demand_ratio]]&lt;1,"Between 0.8-1.0",IF(tblRides[[#This Row],[supply_demand_ratio]]&lt;=1.2,"Between 1.0-1.2","Above 1.2")))</f>
        <v>Above 1.2</v>
      </c>
    </row>
    <row r="546" spans="1:25" x14ac:dyDescent="0.3">
      <c r="A546" t="s">
        <v>600</v>
      </c>
      <c r="B546" s="1">
        <v>46028.138888888891</v>
      </c>
      <c r="C546" s="2">
        <v>46028</v>
      </c>
      <c r="D546">
        <v>3</v>
      </c>
      <c r="E546" t="s">
        <v>33</v>
      </c>
      <c r="F546" t="s">
        <v>26</v>
      </c>
      <c r="G546">
        <v>1.7</v>
      </c>
      <c r="H546">
        <v>64.739999999999995</v>
      </c>
      <c r="I546">
        <v>67.959999999999994</v>
      </c>
      <c r="J546">
        <v>1</v>
      </c>
      <c r="K546">
        <v>2</v>
      </c>
      <c r="L546">
        <v>6.7</v>
      </c>
      <c r="M546">
        <v>103</v>
      </c>
      <c r="N546" t="s">
        <v>27</v>
      </c>
      <c r="O546">
        <v>1.278</v>
      </c>
      <c r="P546" t="s">
        <v>28</v>
      </c>
      <c r="Q546" t="s">
        <v>29</v>
      </c>
      <c r="R546">
        <v>4.7</v>
      </c>
      <c r="S546">
        <v>7</v>
      </c>
      <c r="T546">
        <v>3.22</v>
      </c>
      <c r="U546">
        <v>4.7</v>
      </c>
      <c r="V546" t="s">
        <v>587</v>
      </c>
      <c r="W546" t="s">
        <v>31</v>
      </c>
      <c r="X546">
        <v>1</v>
      </c>
      <c r="Y546" t="str">
        <f>IF(tblRides[[#This Row],[supply_demand_ratio]]&lt;0.8,"Below 0.8",IF(tblRides[[#This Row],[supply_demand_ratio]]&lt;1,"Between 0.8-1.0",IF(tblRides[[#This Row],[supply_demand_ratio]]&lt;=1.2,"Between 1.0-1.2","Above 1.2")))</f>
        <v>Above 1.2</v>
      </c>
    </row>
    <row r="547" spans="1:25" x14ac:dyDescent="0.3">
      <c r="A547" t="s">
        <v>601</v>
      </c>
      <c r="B547" s="1">
        <v>46028.150694444441</v>
      </c>
      <c r="C547" s="2">
        <v>46028</v>
      </c>
      <c r="D547">
        <v>3</v>
      </c>
      <c r="E547" t="s">
        <v>25</v>
      </c>
      <c r="F547" t="s">
        <v>34</v>
      </c>
      <c r="G547">
        <v>4.0999999999999996</v>
      </c>
      <c r="H547">
        <v>110.43</v>
      </c>
      <c r="I547">
        <v>113.42</v>
      </c>
      <c r="J547">
        <v>1</v>
      </c>
      <c r="K547">
        <v>2.4</v>
      </c>
      <c r="L547">
        <v>1.3</v>
      </c>
      <c r="M547">
        <v>139</v>
      </c>
      <c r="N547" t="s">
        <v>27</v>
      </c>
      <c r="O547">
        <v>1.1859999999999999</v>
      </c>
      <c r="P547" t="s">
        <v>28</v>
      </c>
      <c r="Q547" t="s">
        <v>29</v>
      </c>
      <c r="R547">
        <v>4.62</v>
      </c>
      <c r="S547">
        <v>0</v>
      </c>
      <c r="T547">
        <v>2.99</v>
      </c>
      <c r="U547">
        <v>-1.1000000000000001</v>
      </c>
      <c r="V547" t="s">
        <v>587</v>
      </c>
      <c r="W547" t="s">
        <v>31</v>
      </c>
      <c r="X547">
        <v>1</v>
      </c>
      <c r="Y547" t="str">
        <f>IF(tblRides[[#This Row],[supply_demand_ratio]]&lt;0.8,"Below 0.8",IF(tblRides[[#This Row],[supply_demand_ratio]]&lt;1,"Between 0.8-1.0",IF(tblRides[[#This Row],[supply_demand_ratio]]&lt;=1.2,"Between 1.0-1.2","Above 1.2")))</f>
        <v>Between 1.0-1.2</v>
      </c>
    </row>
    <row r="548" spans="1:25" x14ac:dyDescent="0.3">
      <c r="A548" t="s">
        <v>602</v>
      </c>
      <c r="B548" s="1">
        <v>46028.155555555553</v>
      </c>
      <c r="C548" s="2">
        <v>46028</v>
      </c>
      <c r="D548">
        <v>3</v>
      </c>
      <c r="E548" t="s">
        <v>62</v>
      </c>
      <c r="F548" t="s">
        <v>26</v>
      </c>
      <c r="G548">
        <v>14.8</v>
      </c>
      <c r="H548">
        <v>289.14</v>
      </c>
      <c r="I548">
        <v>303.76</v>
      </c>
      <c r="J548">
        <v>1</v>
      </c>
      <c r="K548">
        <v>6.6</v>
      </c>
      <c r="L548">
        <v>8.9</v>
      </c>
      <c r="M548">
        <v>69</v>
      </c>
      <c r="N548" t="s">
        <v>41</v>
      </c>
      <c r="O548">
        <v>2.2000000000000002</v>
      </c>
      <c r="P548" t="s">
        <v>28</v>
      </c>
      <c r="Q548" t="s">
        <v>29</v>
      </c>
      <c r="R548">
        <v>4.51</v>
      </c>
      <c r="S548">
        <v>40</v>
      </c>
      <c r="T548">
        <v>14.62</v>
      </c>
      <c r="U548">
        <v>2.2999999999999998</v>
      </c>
      <c r="V548" t="s">
        <v>587</v>
      </c>
      <c r="W548" t="s">
        <v>45</v>
      </c>
      <c r="X548">
        <v>1</v>
      </c>
      <c r="Y548" t="str">
        <f>IF(tblRides[[#This Row],[supply_demand_ratio]]&lt;0.8,"Below 0.8",IF(tblRides[[#This Row],[supply_demand_ratio]]&lt;1,"Between 0.8-1.0",IF(tblRides[[#This Row],[supply_demand_ratio]]&lt;=1.2,"Between 1.0-1.2","Above 1.2")))</f>
        <v>Above 1.2</v>
      </c>
    </row>
    <row r="549" spans="1:25" x14ac:dyDescent="0.3">
      <c r="A549" t="s">
        <v>603</v>
      </c>
      <c r="B549" s="1">
        <v>46028.156944444447</v>
      </c>
      <c r="C549" s="2">
        <v>46028</v>
      </c>
      <c r="D549">
        <v>3</v>
      </c>
      <c r="E549" t="s">
        <v>33</v>
      </c>
      <c r="F549" t="s">
        <v>26</v>
      </c>
      <c r="G549">
        <v>11.6</v>
      </c>
      <c r="H549">
        <v>259.66000000000003</v>
      </c>
      <c r="I549">
        <v>244.41</v>
      </c>
      <c r="J549">
        <v>1.1000000000000001</v>
      </c>
      <c r="K549">
        <v>5.4</v>
      </c>
      <c r="L549">
        <v>8.9</v>
      </c>
      <c r="M549">
        <v>106</v>
      </c>
      <c r="N549" t="s">
        <v>27</v>
      </c>
      <c r="O549">
        <v>1.2709999999999999</v>
      </c>
      <c r="P549" t="s">
        <v>28</v>
      </c>
      <c r="Q549" t="s">
        <v>29</v>
      </c>
      <c r="R549">
        <v>4.8499999999999996</v>
      </c>
      <c r="S549">
        <v>2</v>
      </c>
      <c r="T549">
        <v>-15.25</v>
      </c>
      <c r="U549">
        <v>3.5</v>
      </c>
      <c r="V549" t="s">
        <v>587</v>
      </c>
      <c r="W549" t="s">
        <v>45</v>
      </c>
      <c r="X549">
        <v>1</v>
      </c>
      <c r="Y549" t="str">
        <f>IF(tblRides[[#This Row],[supply_demand_ratio]]&lt;0.8,"Below 0.8",IF(tblRides[[#This Row],[supply_demand_ratio]]&lt;1,"Between 0.8-1.0",IF(tblRides[[#This Row],[supply_demand_ratio]]&lt;=1.2,"Between 1.0-1.2","Above 1.2")))</f>
        <v>Above 1.2</v>
      </c>
    </row>
    <row r="550" spans="1:25" x14ac:dyDescent="0.3">
      <c r="A550" t="s">
        <v>604</v>
      </c>
      <c r="B550" s="1">
        <v>46028.161805555559</v>
      </c>
      <c r="C550" s="2">
        <v>46028</v>
      </c>
      <c r="D550">
        <v>3</v>
      </c>
      <c r="E550" t="s">
        <v>33</v>
      </c>
      <c r="F550" t="s">
        <v>26</v>
      </c>
      <c r="G550">
        <v>5.7</v>
      </c>
      <c r="H550">
        <v>130.34</v>
      </c>
      <c r="I550">
        <v>127.17</v>
      </c>
      <c r="J550">
        <v>1</v>
      </c>
      <c r="K550">
        <v>2</v>
      </c>
      <c r="L550">
        <v>8.5</v>
      </c>
      <c r="M550">
        <v>82</v>
      </c>
      <c r="N550" t="s">
        <v>41</v>
      </c>
      <c r="O550">
        <v>1.24</v>
      </c>
      <c r="P550" t="s">
        <v>28</v>
      </c>
      <c r="Q550" t="s">
        <v>29</v>
      </c>
      <c r="R550">
        <v>4.53</v>
      </c>
      <c r="S550">
        <v>8</v>
      </c>
      <c r="T550">
        <v>-3.17</v>
      </c>
      <c r="U550">
        <v>6.5</v>
      </c>
      <c r="V550" t="s">
        <v>587</v>
      </c>
      <c r="W550" t="s">
        <v>31</v>
      </c>
      <c r="X550">
        <v>1</v>
      </c>
      <c r="Y550" t="str">
        <f>IF(tblRides[[#This Row],[supply_demand_ratio]]&lt;0.8,"Below 0.8",IF(tblRides[[#This Row],[supply_demand_ratio]]&lt;1,"Between 0.8-1.0",IF(tblRides[[#This Row],[supply_demand_ratio]]&lt;=1.2,"Between 1.0-1.2","Above 1.2")))</f>
        <v>Above 1.2</v>
      </c>
    </row>
    <row r="551" spans="1:25" x14ac:dyDescent="0.3">
      <c r="A551" t="s">
        <v>605</v>
      </c>
      <c r="B551" s="1">
        <v>46028.184027777781</v>
      </c>
      <c r="C551" s="2">
        <v>46028</v>
      </c>
      <c r="D551">
        <v>4</v>
      </c>
      <c r="E551" t="s">
        <v>43</v>
      </c>
      <c r="F551" t="s">
        <v>26</v>
      </c>
      <c r="G551">
        <v>7</v>
      </c>
      <c r="H551">
        <v>140.13999999999999</v>
      </c>
      <c r="I551">
        <v>143.61000000000001</v>
      </c>
      <c r="J551">
        <v>1</v>
      </c>
      <c r="K551">
        <v>7.2</v>
      </c>
      <c r="L551">
        <v>8.4</v>
      </c>
      <c r="M551">
        <v>73</v>
      </c>
      <c r="N551" t="s">
        <v>41</v>
      </c>
      <c r="O551">
        <v>2.2000000000000002</v>
      </c>
      <c r="P551" t="s">
        <v>28</v>
      </c>
      <c r="Q551" t="s">
        <v>29</v>
      </c>
      <c r="R551">
        <v>4.72</v>
      </c>
      <c r="S551">
        <v>16</v>
      </c>
      <c r="T551">
        <v>3.47</v>
      </c>
      <c r="U551">
        <v>1.2</v>
      </c>
      <c r="V551" t="s">
        <v>587</v>
      </c>
      <c r="W551" t="s">
        <v>45</v>
      </c>
      <c r="X551">
        <v>1</v>
      </c>
      <c r="Y551" t="str">
        <f>IF(tblRides[[#This Row],[supply_demand_ratio]]&lt;0.8,"Below 0.8",IF(tblRides[[#This Row],[supply_demand_ratio]]&lt;1,"Between 0.8-1.0",IF(tblRides[[#This Row],[supply_demand_ratio]]&lt;=1.2,"Between 1.0-1.2","Above 1.2")))</f>
        <v>Above 1.2</v>
      </c>
    </row>
    <row r="552" spans="1:25" x14ac:dyDescent="0.3">
      <c r="A552" t="s">
        <v>606</v>
      </c>
      <c r="B552" s="1">
        <v>46028.191666666666</v>
      </c>
      <c r="C552" s="2">
        <v>46028</v>
      </c>
      <c r="D552">
        <v>4</v>
      </c>
      <c r="E552" t="s">
        <v>25</v>
      </c>
      <c r="F552" t="s">
        <v>26</v>
      </c>
      <c r="G552">
        <v>7.9</v>
      </c>
      <c r="H552">
        <v>160.68</v>
      </c>
      <c r="J552">
        <v>1</v>
      </c>
      <c r="K552">
        <v>4.2</v>
      </c>
      <c r="L552">
        <v>3.8</v>
      </c>
      <c r="M552">
        <v>144</v>
      </c>
      <c r="N552" t="s">
        <v>27</v>
      </c>
      <c r="O552">
        <v>1.2629999999999999</v>
      </c>
      <c r="P552" t="s">
        <v>58</v>
      </c>
      <c r="Q552" t="s">
        <v>59</v>
      </c>
      <c r="R552">
        <v>4.84</v>
      </c>
      <c r="S552">
        <v>13</v>
      </c>
      <c r="U552">
        <v>-0.4</v>
      </c>
      <c r="V552" t="s">
        <v>587</v>
      </c>
      <c r="W552" t="s">
        <v>31</v>
      </c>
      <c r="X552">
        <v>0</v>
      </c>
      <c r="Y552" t="str">
        <f>IF(tblRides[[#This Row],[supply_demand_ratio]]&lt;0.8,"Below 0.8",IF(tblRides[[#This Row],[supply_demand_ratio]]&lt;1,"Between 0.8-1.0",IF(tblRides[[#This Row],[supply_demand_ratio]]&lt;=1.2,"Between 1.0-1.2","Above 1.2")))</f>
        <v>Above 1.2</v>
      </c>
    </row>
    <row r="553" spans="1:25" x14ac:dyDescent="0.3">
      <c r="A553" t="s">
        <v>607</v>
      </c>
      <c r="B553" s="1">
        <v>46028.206944444442</v>
      </c>
      <c r="C553" s="2">
        <v>46028</v>
      </c>
      <c r="D553">
        <v>4</v>
      </c>
      <c r="E553" t="s">
        <v>25</v>
      </c>
      <c r="F553" t="s">
        <v>26</v>
      </c>
      <c r="G553">
        <v>11.9</v>
      </c>
      <c r="H553">
        <v>233.19</v>
      </c>
      <c r="I553">
        <v>245.81</v>
      </c>
      <c r="J553">
        <v>1</v>
      </c>
      <c r="K553">
        <v>4.0999999999999996</v>
      </c>
      <c r="L553">
        <v>4.9000000000000004</v>
      </c>
      <c r="M553">
        <v>134</v>
      </c>
      <c r="N553" t="s">
        <v>41</v>
      </c>
      <c r="O553">
        <v>1.4119999999999999</v>
      </c>
      <c r="P553" t="s">
        <v>28</v>
      </c>
      <c r="Q553" t="s">
        <v>29</v>
      </c>
      <c r="R553">
        <v>4.42</v>
      </c>
      <c r="S553">
        <v>5</v>
      </c>
      <c r="T553">
        <v>12.62</v>
      </c>
      <c r="U553">
        <v>0.8</v>
      </c>
      <c r="V553" t="s">
        <v>587</v>
      </c>
      <c r="W553" t="s">
        <v>31</v>
      </c>
      <c r="X553">
        <v>1</v>
      </c>
      <c r="Y553" t="str">
        <f>IF(tblRides[[#This Row],[supply_demand_ratio]]&lt;0.8,"Below 0.8",IF(tblRides[[#This Row],[supply_demand_ratio]]&lt;1,"Between 0.8-1.0",IF(tblRides[[#This Row],[supply_demand_ratio]]&lt;=1.2,"Between 1.0-1.2","Above 1.2")))</f>
        <v>Above 1.2</v>
      </c>
    </row>
    <row r="554" spans="1:25" x14ac:dyDescent="0.3">
      <c r="A554" t="s">
        <v>608</v>
      </c>
      <c r="B554" s="1">
        <v>46028.214583333334</v>
      </c>
      <c r="C554" s="2">
        <v>46028</v>
      </c>
      <c r="D554">
        <v>5</v>
      </c>
      <c r="E554" t="s">
        <v>43</v>
      </c>
      <c r="F554" t="s">
        <v>26</v>
      </c>
      <c r="G554">
        <v>11.7</v>
      </c>
      <c r="H554">
        <v>199.4</v>
      </c>
      <c r="I554">
        <v>203.85</v>
      </c>
      <c r="J554">
        <v>1</v>
      </c>
      <c r="K554">
        <v>2.4</v>
      </c>
      <c r="L554">
        <v>3.4</v>
      </c>
      <c r="M554">
        <v>73</v>
      </c>
      <c r="N554" t="s">
        <v>41</v>
      </c>
      <c r="O554">
        <v>2.024</v>
      </c>
      <c r="P554" t="s">
        <v>28</v>
      </c>
      <c r="Q554" t="s">
        <v>29</v>
      </c>
      <c r="R554">
        <v>4.75</v>
      </c>
      <c r="S554">
        <v>10</v>
      </c>
      <c r="T554">
        <v>4.45</v>
      </c>
      <c r="U554">
        <v>1</v>
      </c>
      <c r="V554" t="s">
        <v>587</v>
      </c>
      <c r="W554" t="s">
        <v>31</v>
      </c>
      <c r="X554">
        <v>1</v>
      </c>
      <c r="Y554" t="str">
        <f>IF(tblRides[[#This Row],[supply_demand_ratio]]&lt;0.8,"Below 0.8",IF(tblRides[[#This Row],[supply_demand_ratio]]&lt;1,"Between 0.8-1.0",IF(tblRides[[#This Row],[supply_demand_ratio]]&lt;=1.2,"Between 1.0-1.2","Above 1.2")))</f>
        <v>Above 1.2</v>
      </c>
    </row>
    <row r="555" spans="1:25" x14ac:dyDescent="0.3">
      <c r="A555" t="s">
        <v>609</v>
      </c>
      <c r="B555" s="1">
        <v>46028.228472222225</v>
      </c>
      <c r="C555" s="2">
        <v>46028</v>
      </c>
      <c r="D555">
        <v>5</v>
      </c>
      <c r="E555" t="s">
        <v>25</v>
      </c>
      <c r="F555" t="s">
        <v>26</v>
      </c>
      <c r="G555">
        <v>4.4000000000000004</v>
      </c>
      <c r="H555">
        <v>112.62</v>
      </c>
      <c r="I555">
        <v>113.33</v>
      </c>
      <c r="J555">
        <v>1</v>
      </c>
      <c r="K555">
        <v>6.9</v>
      </c>
      <c r="L555">
        <v>5.7</v>
      </c>
      <c r="M555">
        <v>126</v>
      </c>
      <c r="N555" t="s">
        <v>41</v>
      </c>
      <c r="O555">
        <v>1.2410000000000001</v>
      </c>
      <c r="P555" t="s">
        <v>28</v>
      </c>
      <c r="Q555" t="s">
        <v>29</v>
      </c>
      <c r="R555">
        <v>4.51</v>
      </c>
      <c r="S555">
        <v>2</v>
      </c>
      <c r="T555">
        <v>0.71</v>
      </c>
      <c r="U555">
        <v>-1.2</v>
      </c>
      <c r="V555" t="s">
        <v>587</v>
      </c>
      <c r="W555" t="s">
        <v>45</v>
      </c>
      <c r="X555">
        <v>1</v>
      </c>
      <c r="Y555" t="str">
        <f>IF(tblRides[[#This Row],[supply_demand_ratio]]&lt;0.8,"Below 0.8",IF(tblRides[[#This Row],[supply_demand_ratio]]&lt;1,"Between 0.8-1.0",IF(tblRides[[#This Row],[supply_demand_ratio]]&lt;=1.2,"Between 1.0-1.2","Above 1.2")))</f>
        <v>Above 1.2</v>
      </c>
    </row>
    <row r="556" spans="1:25" x14ac:dyDescent="0.3">
      <c r="A556" t="s">
        <v>610</v>
      </c>
      <c r="B556" s="1">
        <v>46028.229166666664</v>
      </c>
      <c r="C556" s="2">
        <v>46028</v>
      </c>
      <c r="D556">
        <v>5</v>
      </c>
      <c r="E556" t="s">
        <v>33</v>
      </c>
      <c r="F556" t="s">
        <v>26</v>
      </c>
      <c r="G556">
        <v>14.2</v>
      </c>
      <c r="H556">
        <v>254.83</v>
      </c>
      <c r="I556">
        <v>247.24</v>
      </c>
      <c r="J556">
        <v>1</v>
      </c>
      <c r="K556">
        <v>5.4</v>
      </c>
      <c r="L556">
        <v>6.3</v>
      </c>
      <c r="M556">
        <v>109</v>
      </c>
      <c r="N556" t="s">
        <v>41</v>
      </c>
      <c r="O556">
        <v>1.8260000000000001</v>
      </c>
      <c r="P556" t="s">
        <v>28</v>
      </c>
      <c r="Q556" t="s">
        <v>29</v>
      </c>
      <c r="R556">
        <v>4.8</v>
      </c>
      <c r="S556">
        <v>7</v>
      </c>
      <c r="T556">
        <v>-7.59</v>
      </c>
      <c r="U556">
        <v>0.9</v>
      </c>
      <c r="V556" t="s">
        <v>587</v>
      </c>
      <c r="W556" t="s">
        <v>45</v>
      </c>
      <c r="X556">
        <v>1</v>
      </c>
      <c r="Y556" t="str">
        <f>IF(tblRides[[#This Row],[supply_demand_ratio]]&lt;0.8,"Below 0.8",IF(tblRides[[#This Row],[supply_demand_ratio]]&lt;1,"Between 0.8-1.0",IF(tblRides[[#This Row],[supply_demand_ratio]]&lt;=1.2,"Between 1.0-1.2","Above 1.2")))</f>
        <v>Above 1.2</v>
      </c>
    </row>
    <row r="557" spans="1:25" x14ac:dyDescent="0.3">
      <c r="A557" t="s">
        <v>611</v>
      </c>
      <c r="B557" s="1">
        <v>46028.231944444444</v>
      </c>
      <c r="C557" s="2">
        <v>46028</v>
      </c>
      <c r="D557">
        <v>5</v>
      </c>
      <c r="E557" t="s">
        <v>36</v>
      </c>
      <c r="F557" t="s">
        <v>26</v>
      </c>
      <c r="G557">
        <v>15.3</v>
      </c>
      <c r="H557">
        <v>274.75</v>
      </c>
      <c r="J557">
        <v>1</v>
      </c>
      <c r="K557">
        <v>4</v>
      </c>
      <c r="L557">
        <v>10.1</v>
      </c>
      <c r="M557">
        <v>117</v>
      </c>
      <c r="N557" t="s">
        <v>41</v>
      </c>
      <c r="O557">
        <v>1.5669999999999999</v>
      </c>
      <c r="P557" t="s">
        <v>37</v>
      </c>
      <c r="Q557" t="s">
        <v>38</v>
      </c>
      <c r="R557">
        <v>4.7300000000000004</v>
      </c>
      <c r="S557">
        <v>2</v>
      </c>
      <c r="U557">
        <v>6.1</v>
      </c>
      <c r="V557" t="s">
        <v>587</v>
      </c>
      <c r="W557" t="s">
        <v>31</v>
      </c>
      <c r="X557">
        <v>0</v>
      </c>
      <c r="Y557" t="str">
        <f>IF(tblRides[[#This Row],[supply_demand_ratio]]&lt;0.8,"Below 0.8",IF(tblRides[[#This Row],[supply_demand_ratio]]&lt;1,"Between 0.8-1.0",IF(tblRides[[#This Row],[supply_demand_ratio]]&lt;=1.2,"Between 1.0-1.2","Above 1.2")))</f>
        <v>Above 1.2</v>
      </c>
    </row>
    <row r="558" spans="1:25" x14ac:dyDescent="0.3">
      <c r="A558" t="s">
        <v>612</v>
      </c>
      <c r="B558" s="1">
        <v>46028.243750000001</v>
      </c>
      <c r="C558" s="2">
        <v>46028</v>
      </c>
      <c r="D558">
        <v>5</v>
      </c>
      <c r="E558" t="s">
        <v>43</v>
      </c>
      <c r="F558" t="s">
        <v>26</v>
      </c>
      <c r="G558">
        <v>4.9000000000000004</v>
      </c>
      <c r="H558">
        <v>131.69999999999999</v>
      </c>
      <c r="I558">
        <v>126.66</v>
      </c>
      <c r="J558">
        <v>1.1000000000000001</v>
      </c>
      <c r="K558">
        <v>2</v>
      </c>
      <c r="L558">
        <v>1</v>
      </c>
      <c r="M558">
        <v>75</v>
      </c>
      <c r="N558" t="s">
        <v>41</v>
      </c>
      <c r="O558">
        <v>1.675</v>
      </c>
      <c r="P558" t="s">
        <v>28</v>
      </c>
      <c r="Q558" t="s">
        <v>29</v>
      </c>
      <c r="R558">
        <v>4.58</v>
      </c>
      <c r="S558">
        <v>12</v>
      </c>
      <c r="T558">
        <v>-5.04</v>
      </c>
      <c r="U558">
        <v>-1</v>
      </c>
      <c r="V558" t="s">
        <v>587</v>
      </c>
      <c r="W558" t="s">
        <v>31</v>
      </c>
      <c r="X558">
        <v>1</v>
      </c>
      <c r="Y558" t="str">
        <f>IF(tblRides[[#This Row],[supply_demand_ratio]]&lt;0.8,"Below 0.8",IF(tblRides[[#This Row],[supply_demand_ratio]]&lt;1,"Between 0.8-1.0",IF(tblRides[[#This Row],[supply_demand_ratio]]&lt;=1.2,"Between 1.0-1.2","Above 1.2")))</f>
        <v>Above 1.2</v>
      </c>
    </row>
    <row r="559" spans="1:25" x14ac:dyDescent="0.3">
      <c r="A559" t="s">
        <v>613</v>
      </c>
      <c r="B559" s="1">
        <v>46028.24722222222</v>
      </c>
      <c r="C559" s="2">
        <v>46028</v>
      </c>
      <c r="D559">
        <v>5</v>
      </c>
      <c r="E559" t="s">
        <v>43</v>
      </c>
      <c r="F559" t="s">
        <v>34</v>
      </c>
      <c r="G559">
        <v>14.8</v>
      </c>
      <c r="H559">
        <v>292.79000000000002</v>
      </c>
      <c r="I559">
        <v>290.56</v>
      </c>
      <c r="J559">
        <v>1</v>
      </c>
      <c r="K559">
        <v>3.2</v>
      </c>
      <c r="L559">
        <v>1</v>
      </c>
      <c r="M559">
        <v>74</v>
      </c>
      <c r="N559" t="s">
        <v>41</v>
      </c>
      <c r="O559">
        <v>1.82</v>
      </c>
      <c r="P559" t="s">
        <v>28</v>
      </c>
      <c r="Q559" t="s">
        <v>29</v>
      </c>
      <c r="R559">
        <v>4.78</v>
      </c>
      <c r="S559">
        <v>0</v>
      </c>
      <c r="T559">
        <v>-2.23</v>
      </c>
      <c r="U559">
        <v>-2.2000000000000002</v>
      </c>
      <c r="V559" t="s">
        <v>587</v>
      </c>
      <c r="W559" t="s">
        <v>31</v>
      </c>
      <c r="X559">
        <v>1</v>
      </c>
      <c r="Y559" t="str">
        <f>IF(tblRides[[#This Row],[supply_demand_ratio]]&lt;0.8,"Below 0.8",IF(tblRides[[#This Row],[supply_demand_ratio]]&lt;1,"Between 0.8-1.0",IF(tblRides[[#This Row],[supply_demand_ratio]]&lt;=1.2,"Between 1.0-1.2","Above 1.2")))</f>
        <v>Above 1.2</v>
      </c>
    </row>
    <row r="560" spans="1:25" x14ac:dyDescent="0.3">
      <c r="A560" t="s">
        <v>614</v>
      </c>
      <c r="B560" s="1">
        <v>46028.256944444445</v>
      </c>
      <c r="C560" s="2">
        <v>46028</v>
      </c>
      <c r="D560">
        <v>6</v>
      </c>
      <c r="E560" t="s">
        <v>33</v>
      </c>
      <c r="F560" t="s">
        <v>34</v>
      </c>
      <c r="G560">
        <v>4.9000000000000004</v>
      </c>
      <c r="H560">
        <v>108.73</v>
      </c>
      <c r="I560">
        <v>112.19</v>
      </c>
      <c r="J560">
        <v>1</v>
      </c>
      <c r="K560">
        <v>2.1</v>
      </c>
      <c r="L560">
        <v>1</v>
      </c>
      <c r="M560">
        <v>100</v>
      </c>
      <c r="N560" t="s">
        <v>41</v>
      </c>
      <c r="O560">
        <v>1.298</v>
      </c>
      <c r="P560" t="s">
        <v>28</v>
      </c>
      <c r="Q560" t="s">
        <v>29</v>
      </c>
      <c r="R560">
        <v>4.82</v>
      </c>
      <c r="S560">
        <v>0</v>
      </c>
      <c r="T560">
        <v>3.46</v>
      </c>
      <c r="U560">
        <v>-1.1000000000000001</v>
      </c>
      <c r="V560" t="s">
        <v>587</v>
      </c>
      <c r="W560" t="s">
        <v>31</v>
      </c>
      <c r="X560">
        <v>1</v>
      </c>
      <c r="Y560" t="str">
        <f>IF(tblRides[[#This Row],[supply_demand_ratio]]&lt;0.8,"Below 0.8",IF(tblRides[[#This Row],[supply_demand_ratio]]&lt;1,"Between 0.8-1.0",IF(tblRides[[#This Row],[supply_demand_ratio]]&lt;=1.2,"Between 1.0-1.2","Above 1.2")))</f>
        <v>Above 1.2</v>
      </c>
    </row>
    <row r="561" spans="1:25" x14ac:dyDescent="0.3">
      <c r="A561" t="s">
        <v>615</v>
      </c>
      <c r="B561" s="1">
        <v>46028.260416666664</v>
      </c>
      <c r="C561" s="2">
        <v>46028</v>
      </c>
      <c r="D561">
        <v>6</v>
      </c>
      <c r="E561" t="s">
        <v>25</v>
      </c>
      <c r="F561" t="s">
        <v>26</v>
      </c>
      <c r="G561">
        <v>9.4</v>
      </c>
      <c r="H561">
        <v>195.35</v>
      </c>
      <c r="I561">
        <v>193.05</v>
      </c>
      <c r="J561">
        <v>1</v>
      </c>
      <c r="K561">
        <v>3.6</v>
      </c>
      <c r="L561">
        <v>1.6</v>
      </c>
      <c r="M561">
        <v>135</v>
      </c>
      <c r="N561" t="s">
        <v>27</v>
      </c>
      <c r="O561">
        <v>1.238</v>
      </c>
      <c r="P561" t="s">
        <v>28</v>
      </c>
      <c r="Q561" t="s">
        <v>29</v>
      </c>
      <c r="R561">
        <v>4.4800000000000004</v>
      </c>
      <c r="S561">
        <v>10</v>
      </c>
      <c r="T561">
        <v>-2.2999999999999998</v>
      </c>
      <c r="U561">
        <v>-2</v>
      </c>
      <c r="V561" t="s">
        <v>587</v>
      </c>
      <c r="W561" t="s">
        <v>31</v>
      </c>
      <c r="X561">
        <v>1</v>
      </c>
      <c r="Y561" t="str">
        <f>IF(tblRides[[#This Row],[supply_demand_ratio]]&lt;0.8,"Below 0.8",IF(tblRides[[#This Row],[supply_demand_ratio]]&lt;1,"Between 0.8-1.0",IF(tblRides[[#This Row],[supply_demand_ratio]]&lt;=1.2,"Between 1.0-1.2","Above 1.2")))</f>
        <v>Above 1.2</v>
      </c>
    </row>
    <row r="562" spans="1:25" x14ac:dyDescent="0.3">
      <c r="A562" t="s">
        <v>616</v>
      </c>
      <c r="B562" s="1">
        <v>46028.260416666664</v>
      </c>
      <c r="C562" s="2">
        <v>46028</v>
      </c>
      <c r="D562">
        <v>6</v>
      </c>
      <c r="E562" t="s">
        <v>62</v>
      </c>
      <c r="F562" t="s">
        <v>34</v>
      </c>
      <c r="G562">
        <v>16.2</v>
      </c>
      <c r="H562">
        <v>287.05</v>
      </c>
      <c r="I562">
        <v>296.27999999999997</v>
      </c>
      <c r="J562">
        <v>1</v>
      </c>
      <c r="K562">
        <v>2.6</v>
      </c>
      <c r="L562">
        <v>1</v>
      </c>
      <c r="M562">
        <v>63</v>
      </c>
      <c r="N562" t="s">
        <v>41</v>
      </c>
      <c r="O562">
        <v>1.8879999999999999</v>
      </c>
      <c r="P562" t="s">
        <v>28</v>
      </c>
      <c r="Q562" t="s">
        <v>29</v>
      </c>
      <c r="R562">
        <v>4.74</v>
      </c>
      <c r="S562">
        <v>0</v>
      </c>
      <c r="T562">
        <v>9.23</v>
      </c>
      <c r="U562">
        <v>-1.6</v>
      </c>
      <c r="V562" t="s">
        <v>587</v>
      </c>
      <c r="W562" t="s">
        <v>31</v>
      </c>
      <c r="X562">
        <v>1</v>
      </c>
      <c r="Y562" t="str">
        <f>IF(tblRides[[#This Row],[supply_demand_ratio]]&lt;0.8,"Below 0.8",IF(tblRides[[#This Row],[supply_demand_ratio]]&lt;1,"Between 0.8-1.0",IF(tblRides[[#This Row],[supply_demand_ratio]]&lt;=1.2,"Between 1.0-1.2","Above 1.2")))</f>
        <v>Above 1.2</v>
      </c>
    </row>
    <row r="563" spans="1:25" x14ac:dyDescent="0.3">
      <c r="A563" t="s">
        <v>617</v>
      </c>
      <c r="B563" s="1">
        <v>46028.28402777778</v>
      </c>
      <c r="C563" s="2">
        <v>46028</v>
      </c>
      <c r="D563">
        <v>6</v>
      </c>
      <c r="E563" t="s">
        <v>43</v>
      </c>
      <c r="F563" t="s">
        <v>26</v>
      </c>
      <c r="G563">
        <v>12.8</v>
      </c>
      <c r="H563">
        <v>216.6</v>
      </c>
      <c r="J563">
        <v>1</v>
      </c>
      <c r="K563">
        <v>6.1</v>
      </c>
      <c r="L563">
        <v>4.5</v>
      </c>
      <c r="M563">
        <v>78</v>
      </c>
      <c r="N563" t="s">
        <v>41</v>
      </c>
      <c r="O563">
        <v>2.2000000000000002</v>
      </c>
      <c r="P563" t="s">
        <v>37</v>
      </c>
      <c r="Q563" t="s">
        <v>38</v>
      </c>
      <c r="R563">
        <v>4.58</v>
      </c>
      <c r="S563">
        <v>4</v>
      </c>
      <c r="U563">
        <v>-1.6</v>
      </c>
      <c r="V563" t="s">
        <v>587</v>
      </c>
      <c r="W563" t="s">
        <v>45</v>
      </c>
      <c r="X563">
        <v>0</v>
      </c>
      <c r="Y563" t="str">
        <f>IF(tblRides[[#This Row],[supply_demand_ratio]]&lt;0.8,"Below 0.8",IF(tblRides[[#This Row],[supply_demand_ratio]]&lt;1,"Between 0.8-1.0",IF(tblRides[[#This Row],[supply_demand_ratio]]&lt;=1.2,"Between 1.0-1.2","Above 1.2")))</f>
        <v>Above 1.2</v>
      </c>
    </row>
    <row r="564" spans="1:25" x14ac:dyDescent="0.3">
      <c r="A564" t="s">
        <v>618</v>
      </c>
      <c r="B564" s="1">
        <v>46028.291666666664</v>
      </c>
      <c r="C564" s="2">
        <v>46028</v>
      </c>
      <c r="D564">
        <v>7</v>
      </c>
      <c r="E564" t="s">
        <v>25</v>
      </c>
      <c r="F564" t="s">
        <v>26</v>
      </c>
      <c r="G564">
        <v>3.3</v>
      </c>
      <c r="H564">
        <v>93.93</v>
      </c>
      <c r="I564">
        <v>88.02</v>
      </c>
      <c r="J564">
        <v>1</v>
      </c>
      <c r="K564">
        <v>8</v>
      </c>
      <c r="L564">
        <v>5.7</v>
      </c>
      <c r="M564">
        <v>131</v>
      </c>
      <c r="N564" t="s">
        <v>27</v>
      </c>
      <c r="O564">
        <v>1.1499999999999999</v>
      </c>
      <c r="P564" t="s">
        <v>28</v>
      </c>
      <c r="Q564" t="s">
        <v>29</v>
      </c>
      <c r="R564">
        <v>4.87</v>
      </c>
      <c r="S564">
        <v>6</v>
      </c>
      <c r="T564">
        <v>-5.91</v>
      </c>
      <c r="U564">
        <v>-2.2999999999999998</v>
      </c>
      <c r="V564" t="s">
        <v>587</v>
      </c>
      <c r="W564" t="s">
        <v>45</v>
      </c>
      <c r="X564">
        <v>1</v>
      </c>
      <c r="Y564" t="str">
        <f>IF(tblRides[[#This Row],[supply_demand_ratio]]&lt;0.8,"Below 0.8",IF(tblRides[[#This Row],[supply_demand_ratio]]&lt;1,"Between 0.8-1.0",IF(tblRides[[#This Row],[supply_demand_ratio]]&lt;=1.2,"Between 1.0-1.2","Above 1.2")))</f>
        <v>Between 1.0-1.2</v>
      </c>
    </row>
    <row r="565" spans="1:25" x14ac:dyDescent="0.3">
      <c r="A565" t="s">
        <v>619</v>
      </c>
      <c r="B565" s="1">
        <v>46028.29583333333</v>
      </c>
      <c r="C565" s="2">
        <v>46028</v>
      </c>
      <c r="D565">
        <v>7</v>
      </c>
      <c r="E565" t="s">
        <v>25</v>
      </c>
      <c r="F565" t="s">
        <v>26</v>
      </c>
      <c r="G565">
        <v>7.8</v>
      </c>
      <c r="H565">
        <v>181.54</v>
      </c>
      <c r="J565">
        <v>1.1000000000000001</v>
      </c>
      <c r="K565">
        <v>5.9</v>
      </c>
      <c r="L565">
        <v>8.3000000000000007</v>
      </c>
      <c r="M565">
        <v>135</v>
      </c>
      <c r="N565" t="s">
        <v>72</v>
      </c>
      <c r="O565">
        <v>0.879</v>
      </c>
      <c r="P565" t="s">
        <v>37</v>
      </c>
      <c r="Q565" t="s">
        <v>38</v>
      </c>
      <c r="R565">
        <v>4.2699999999999996</v>
      </c>
      <c r="S565">
        <v>24</v>
      </c>
      <c r="U565">
        <v>2.4</v>
      </c>
      <c r="V565" t="s">
        <v>587</v>
      </c>
      <c r="W565" t="s">
        <v>45</v>
      </c>
      <c r="X565">
        <v>0</v>
      </c>
      <c r="Y565" t="str">
        <f>IF(tblRides[[#This Row],[supply_demand_ratio]]&lt;0.8,"Below 0.8",IF(tblRides[[#This Row],[supply_demand_ratio]]&lt;1,"Between 0.8-1.0",IF(tblRides[[#This Row],[supply_demand_ratio]]&lt;=1.2,"Between 1.0-1.2","Above 1.2")))</f>
        <v>Between 0.8-1.0</v>
      </c>
    </row>
    <row r="566" spans="1:25" x14ac:dyDescent="0.3">
      <c r="A566" t="s">
        <v>620</v>
      </c>
      <c r="B566" s="1">
        <v>46028.302083333336</v>
      </c>
      <c r="C566" s="2">
        <v>46028</v>
      </c>
      <c r="D566">
        <v>7</v>
      </c>
      <c r="E566" t="s">
        <v>62</v>
      </c>
      <c r="F566" t="s">
        <v>26</v>
      </c>
      <c r="G566">
        <v>8.6999999999999993</v>
      </c>
      <c r="H566">
        <v>180.43</v>
      </c>
      <c r="I566">
        <v>176.27</v>
      </c>
      <c r="J566">
        <v>1</v>
      </c>
      <c r="K566">
        <v>2.2999999999999998</v>
      </c>
      <c r="L566">
        <v>1</v>
      </c>
      <c r="M566">
        <v>55</v>
      </c>
      <c r="N566" t="s">
        <v>41</v>
      </c>
      <c r="O566">
        <v>1.28</v>
      </c>
      <c r="P566" t="s">
        <v>28</v>
      </c>
      <c r="Q566" t="s">
        <v>29</v>
      </c>
      <c r="R566">
        <v>4.8099999999999996</v>
      </c>
      <c r="S566">
        <v>5</v>
      </c>
      <c r="T566">
        <v>-4.16</v>
      </c>
      <c r="U566">
        <v>-1.3</v>
      </c>
      <c r="V566" t="s">
        <v>587</v>
      </c>
      <c r="W566" t="s">
        <v>31</v>
      </c>
      <c r="X566">
        <v>1</v>
      </c>
      <c r="Y566" t="str">
        <f>IF(tblRides[[#This Row],[supply_demand_ratio]]&lt;0.8,"Below 0.8",IF(tblRides[[#This Row],[supply_demand_ratio]]&lt;1,"Between 0.8-1.0",IF(tblRides[[#This Row],[supply_demand_ratio]]&lt;=1.2,"Between 1.0-1.2","Above 1.2")))</f>
        <v>Above 1.2</v>
      </c>
    </row>
    <row r="567" spans="1:25" x14ac:dyDescent="0.3">
      <c r="A567" t="s">
        <v>621</v>
      </c>
      <c r="B567" s="1">
        <v>46028.313194444447</v>
      </c>
      <c r="C567" s="2">
        <v>46028</v>
      </c>
      <c r="D567">
        <v>7</v>
      </c>
      <c r="E567" t="s">
        <v>25</v>
      </c>
      <c r="F567" t="s">
        <v>26</v>
      </c>
      <c r="G567">
        <v>6.9</v>
      </c>
      <c r="H567">
        <v>156.47999999999999</v>
      </c>
      <c r="I567">
        <v>155.63999999999999</v>
      </c>
      <c r="J567">
        <v>1.1000000000000001</v>
      </c>
      <c r="K567">
        <v>4.2</v>
      </c>
      <c r="L567">
        <v>1.5</v>
      </c>
      <c r="M567">
        <v>114</v>
      </c>
      <c r="N567" t="s">
        <v>27</v>
      </c>
      <c r="O567">
        <v>0.97399999999999998</v>
      </c>
      <c r="P567" t="s">
        <v>28</v>
      </c>
      <c r="Q567" t="s">
        <v>29</v>
      </c>
      <c r="R567">
        <v>4.46</v>
      </c>
      <c r="S567">
        <v>8</v>
      </c>
      <c r="T567">
        <v>-0.84</v>
      </c>
      <c r="U567">
        <v>-2.7</v>
      </c>
      <c r="V567" t="s">
        <v>587</v>
      </c>
      <c r="W567" t="s">
        <v>31</v>
      </c>
      <c r="X567">
        <v>1</v>
      </c>
      <c r="Y567" t="str">
        <f>IF(tblRides[[#This Row],[supply_demand_ratio]]&lt;0.8,"Below 0.8",IF(tblRides[[#This Row],[supply_demand_ratio]]&lt;1,"Between 0.8-1.0",IF(tblRides[[#This Row],[supply_demand_ratio]]&lt;=1.2,"Between 1.0-1.2","Above 1.2")))</f>
        <v>Between 0.8-1.0</v>
      </c>
    </row>
    <row r="568" spans="1:25" x14ac:dyDescent="0.3">
      <c r="A568" t="s">
        <v>622</v>
      </c>
      <c r="B568" s="1">
        <v>46028.321527777778</v>
      </c>
      <c r="C568" s="2">
        <v>46028</v>
      </c>
      <c r="D568">
        <v>7</v>
      </c>
      <c r="E568" t="s">
        <v>33</v>
      </c>
      <c r="F568" t="s">
        <v>26</v>
      </c>
      <c r="G568">
        <v>3.6</v>
      </c>
      <c r="H568">
        <v>109.56</v>
      </c>
      <c r="J568">
        <v>1.1000000000000001</v>
      </c>
      <c r="K568">
        <v>3.8</v>
      </c>
      <c r="L568">
        <v>1</v>
      </c>
      <c r="M568">
        <v>95</v>
      </c>
      <c r="N568" t="s">
        <v>41</v>
      </c>
      <c r="O568">
        <v>1.518</v>
      </c>
      <c r="P568" t="s">
        <v>37</v>
      </c>
      <c r="Q568" t="s">
        <v>103</v>
      </c>
      <c r="R568">
        <v>4.63</v>
      </c>
      <c r="S568">
        <v>4</v>
      </c>
      <c r="U568">
        <v>-2.8</v>
      </c>
      <c r="V568" t="s">
        <v>587</v>
      </c>
      <c r="W568" t="s">
        <v>31</v>
      </c>
      <c r="X568">
        <v>0</v>
      </c>
      <c r="Y568" t="str">
        <f>IF(tblRides[[#This Row],[supply_demand_ratio]]&lt;0.8,"Below 0.8",IF(tblRides[[#This Row],[supply_demand_ratio]]&lt;1,"Between 0.8-1.0",IF(tblRides[[#This Row],[supply_demand_ratio]]&lt;=1.2,"Between 1.0-1.2","Above 1.2")))</f>
        <v>Above 1.2</v>
      </c>
    </row>
    <row r="569" spans="1:25" x14ac:dyDescent="0.3">
      <c r="A569" t="s">
        <v>623</v>
      </c>
      <c r="B569" s="1">
        <v>46028.327777777777</v>
      </c>
      <c r="C569" s="2">
        <v>46028</v>
      </c>
      <c r="D569">
        <v>7</v>
      </c>
      <c r="E569" t="s">
        <v>25</v>
      </c>
      <c r="F569" t="s">
        <v>26</v>
      </c>
      <c r="G569">
        <v>3.4</v>
      </c>
      <c r="H569">
        <v>88.66</v>
      </c>
      <c r="I569">
        <v>89.5</v>
      </c>
      <c r="J569">
        <v>1</v>
      </c>
      <c r="K569">
        <v>8.1</v>
      </c>
      <c r="L569">
        <v>11.9</v>
      </c>
      <c r="M569">
        <v>132</v>
      </c>
      <c r="N569" t="s">
        <v>41</v>
      </c>
      <c r="O569">
        <v>1.3380000000000001</v>
      </c>
      <c r="P569" t="s">
        <v>28</v>
      </c>
      <c r="Q569" t="s">
        <v>29</v>
      </c>
      <c r="R569">
        <v>4.99</v>
      </c>
      <c r="S569">
        <v>21</v>
      </c>
      <c r="T569">
        <v>0.84</v>
      </c>
      <c r="U569">
        <v>3.8</v>
      </c>
      <c r="V569" t="s">
        <v>587</v>
      </c>
      <c r="W569" t="s">
        <v>45</v>
      </c>
      <c r="X569">
        <v>1</v>
      </c>
      <c r="Y569" t="str">
        <f>IF(tblRides[[#This Row],[supply_demand_ratio]]&lt;0.8,"Below 0.8",IF(tblRides[[#This Row],[supply_demand_ratio]]&lt;1,"Between 0.8-1.0",IF(tblRides[[#This Row],[supply_demand_ratio]]&lt;=1.2,"Between 1.0-1.2","Above 1.2")))</f>
        <v>Above 1.2</v>
      </c>
    </row>
    <row r="570" spans="1:25" x14ac:dyDescent="0.3">
      <c r="A570" t="s">
        <v>624</v>
      </c>
      <c r="B570" s="1">
        <v>46028.345833333333</v>
      </c>
      <c r="C570" s="2">
        <v>46028</v>
      </c>
      <c r="D570">
        <v>8</v>
      </c>
      <c r="E570" t="s">
        <v>25</v>
      </c>
      <c r="F570" t="s">
        <v>26</v>
      </c>
      <c r="G570">
        <v>5.0999999999999996</v>
      </c>
      <c r="H570">
        <v>117.51</v>
      </c>
      <c r="I570">
        <v>124.52</v>
      </c>
      <c r="J570">
        <v>1</v>
      </c>
      <c r="K570">
        <v>5.9</v>
      </c>
      <c r="L570">
        <v>10.8</v>
      </c>
      <c r="M570">
        <v>121</v>
      </c>
      <c r="N570" t="s">
        <v>27</v>
      </c>
      <c r="O570">
        <v>0.93300000000000005</v>
      </c>
      <c r="P570" t="s">
        <v>28</v>
      </c>
      <c r="Q570" t="s">
        <v>29</v>
      </c>
      <c r="R570">
        <v>4.42</v>
      </c>
      <c r="S570">
        <v>8</v>
      </c>
      <c r="T570">
        <v>7.01</v>
      </c>
      <c r="U570">
        <v>4.9000000000000004</v>
      </c>
      <c r="V570" t="s">
        <v>587</v>
      </c>
      <c r="W570" t="s">
        <v>45</v>
      </c>
      <c r="X570">
        <v>1</v>
      </c>
      <c r="Y570" t="str">
        <f>IF(tblRides[[#This Row],[supply_demand_ratio]]&lt;0.8,"Below 0.8",IF(tblRides[[#This Row],[supply_demand_ratio]]&lt;1,"Between 0.8-1.0",IF(tblRides[[#This Row],[supply_demand_ratio]]&lt;=1.2,"Between 1.0-1.2","Above 1.2")))</f>
        <v>Between 0.8-1.0</v>
      </c>
    </row>
    <row r="571" spans="1:25" x14ac:dyDescent="0.3">
      <c r="A571" t="s">
        <v>625</v>
      </c>
      <c r="B571" s="1">
        <v>46028.353472222225</v>
      </c>
      <c r="C571" s="2">
        <v>46028</v>
      </c>
      <c r="D571">
        <v>8</v>
      </c>
      <c r="E571" t="s">
        <v>36</v>
      </c>
      <c r="F571" t="s">
        <v>34</v>
      </c>
      <c r="G571">
        <v>1.7</v>
      </c>
      <c r="H571">
        <v>65.510000000000005</v>
      </c>
      <c r="J571">
        <v>1</v>
      </c>
      <c r="K571">
        <v>9.5</v>
      </c>
      <c r="L571">
        <v>11.1</v>
      </c>
      <c r="M571">
        <v>97</v>
      </c>
      <c r="N571" t="s">
        <v>27</v>
      </c>
      <c r="O571">
        <v>0.81399999999999995</v>
      </c>
      <c r="P571" t="s">
        <v>58</v>
      </c>
      <c r="Q571" t="s">
        <v>59</v>
      </c>
      <c r="R571">
        <v>4.76</v>
      </c>
      <c r="S571">
        <v>0</v>
      </c>
      <c r="U571">
        <v>1.6</v>
      </c>
      <c r="V571" t="s">
        <v>587</v>
      </c>
      <c r="W571" t="s">
        <v>45</v>
      </c>
      <c r="X571">
        <v>0</v>
      </c>
      <c r="Y571" t="str">
        <f>IF(tblRides[[#This Row],[supply_demand_ratio]]&lt;0.8,"Below 0.8",IF(tblRides[[#This Row],[supply_demand_ratio]]&lt;1,"Between 0.8-1.0",IF(tblRides[[#This Row],[supply_demand_ratio]]&lt;=1.2,"Between 1.0-1.2","Above 1.2")))</f>
        <v>Between 0.8-1.0</v>
      </c>
    </row>
    <row r="572" spans="1:25" x14ac:dyDescent="0.3">
      <c r="A572" t="s">
        <v>626</v>
      </c>
      <c r="B572" s="1">
        <v>46028.356249999997</v>
      </c>
      <c r="C572" s="2">
        <v>46028</v>
      </c>
      <c r="D572">
        <v>8</v>
      </c>
      <c r="E572" t="s">
        <v>25</v>
      </c>
      <c r="F572" t="s">
        <v>34</v>
      </c>
      <c r="G572">
        <v>8.5</v>
      </c>
      <c r="H572">
        <v>191.05</v>
      </c>
      <c r="I572">
        <v>180.55</v>
      </c>
      <c r="J572">
        <v>1.1000000000000001</v>
      </c>
      <c r="K572">
        <v>3.3</v>
      </c>
      <c r="L572">
        <v>4.5999999999999996</v>
      </c>
      <c r="M572">
        <v>124</v>
      </c>
      <c r="N572" t="s">
        <v>27</v>
      </c>
      <c r="O572">
        <v>0.874</v>
      </c>
      <c r="P572" t="s">
        <v>28</v>
      </c>
      <c r="Q572" t="s">
        <v>29</v>
      </c>
      <c r="R572">
        <v>4.51</v>
      </c>
      <c r="S572">
        <v>0</v>
      </c>
      <c r="T572">
        <v>-10.5</v>
      </c>
      <c r="U572">
        <v>1.3</v>
      </c>
      <c r="V572" t="s">
        <v>587</v>
      </c>
      <c r="W572" t="s">
        <v>31</v>
      </c>
      <c r="X572">
        <v>1</v>
      </c>
      <c r="Y572" t="str">
        <f>IF(tblRides[[#This Row],[supply_demand_ratio]]&lt;0.8,"Below 0.8",IF(tblRides[[#This Row],[supply_demand_ratio]]&lt;1,"Between 0.8-1.0",IF(tblRides[[#This Row],[supply_demand_ratio]]&lt;=1.2,"Between 1.0-1.2","Above 1.2")))</f>
        <v>Between 0.8-1.0</v>
      </c>
    </row>
    <row r="573" spans="1:25" x14ac:dyDescent="0.3">
      <c r="A573" t="s">
        <v>627</v>
      </c>
      <c r="B573" s="1">
        <v>46028.377083333333</v>
      </c>
      <c r="C573" s="2">
        <v>46028</v>
      </c>
      <c r="D573">
        <v>9</v>
      </c>
      <c r="E573" t="s">
        <v>25</v>
      </c>
      <c r="F573" t="s">
        <v>26</v>
      </c>
      <c r="G573">
        <v>0.9</v>
      </c>
      <c r="H573">
        <v>74.86</v>
      </c>
      <c r="J573">
        <v>1.4</v>
      </c>
      <c r="K573">
        <v>7.6</v>
      </c>
      <c r="L573">
        <v>10.6</v>
      </c>
      <c r="M573">
        <v>103</v>
      </c>
      <c r="N573" t="s">
        <v>72</v>
      </c>
      <c r="O573">
        <v>0.69099999999999995</v>
      </c>
      <c r="P573" t="s">
        <v>37</v>
      </c>
      <c r="Q573" t="s">
        <v>38</v>
      </c>
      <c r="R573">
        <v>4.99</v>
      </c>
      <c r="S573">
        <v>6</v>
      </c>
      <c r="U573">
        <v>3</v>
      </c>
      <c r="V573" t="s">
        <v>587</v>
      </c>
      <c r="W573" t="s">
        <v>45</v>
      </c>
      <c r="X573">
        <v>0</v>
      </c>
      <c r="Y573" t="str">
        <f>IF(tblRides[[#This Row],[supply_demand_ratio]]&lt;0.8,"Below 0.8",IF(tblRides[[#This Row],[supply_demand_ratio]]&lt;1,"Between 0.8-1.0",IF(tblRides[[#This Row],[supply_demand_ratio]]&lt;=1.2,"Between 1.0-1.2","Above 1.2")))</f>
        <v>Below 0.8</v>
      </c>
    </row>
    <row r="574" spans="1:25" x14ac:dyDescent="0.3">
      <c r="A574" t="s">
        <v>628</v>
      </c>
      <c r="B574" s="1">
        <v>46028.382638888892</v>
      </c>
      <c r="C574" s="2">
        <v>46028</v>
      </c>
      <c r="D574">
        <v>9</v>
      </c>
      <c r="E574" t="s">
        <v>33</v>
      </c>
      <c r="F574" t="s">
        <v>26</v>
      </c>
      <c r="G574">
        <v>18</v>
      </c>
      <c r="H574">
        <v>296.75</v>
      </c>
      <c r="J574">
        <v>1</v>
      </c>
      <c r="K574">
        <v>3.8</v>
      </c>
      <c r="L574">
        <v>7.1</v>
      </c>
      <c r="M574">
        <v>91</v>
      </c>
      <c r="N574" t="s">
        <v>27</v>
      </c>
      <c r="O574">
        <v>0.92500000000000004</v>
      </c>
      <c r="P574" t="s">
        <v>58</v>
      </c>
      <c r="Q574" t="s">
        <v>59</v>
      </c>
      <c r="R574">
        <v>4.79</v>
      </c>
      <c r="S574">
        <v>30</v>
      </c>
      <c r="U574">
        <v>3.3</v>
      </c>
      <c r="V574" t="s">
        <v>587</v>
      </c>
      <c r="W574" t="s">
        <v>31</v>
      </c>
      <c r="X574">
        <v>0</v>
      </c>
      <c r="Y574" t="str">
        <f>IF(tblRides[[#This Row],[supply_demand_ratio]]&lt;0.8,"Below 0.8",IF(tblRides[[#This Row],[supply_demand_ratio]]&lt;1,"Between 0.8-1.0",IF(tblRides[[#This Row],[supply_demand_ratio]]&lt;=1.2,"Between 1.0-1.2","Above 1.2")))</f>
        <v>Between 0.8-1.0</v>
      </c>
    </row>
    <row r="575" spans="1:25" x14ac:dyDescent="0.3">
      <c r="A575" t="s">
        <v>629</v>
      </c>
      <c r="B575" s="1">
        <v>46028.384027777778</v>
      </c>
      <c r="C575" s="2">
        <v>46028</v>
      </c>
      <c r="D575">
        <v>9</v>
      </c>
      <c r="E575" t="s">
        <v>36</v>
      </c>
      <c r="F575" t="s">
        <v>26</v>
      </c>
      <c r="G575">
        <v>5.6</v>
      </c>
      <c r="H575">
        <v>117.92</v>
      </c>
      <c r="I575">
        <v>113.05</v>
      </c>
      <c r="J575">
        <v>1</v>
      </c>
      <c r="K575">
        <v>5.4</v>
      </c>
      <c r="L575">
        <v>2.8</v>
      </c>
      <c r="M575">
        <v>104</v>
      </c>
      <c r="N575" t="s">
        <v>27</v>
      </c>
      <c r="O575">
        <v>0.96399999999999997</v>
      </c>
      <c r="P575" t="s">
        <v>28</v>
      </c>
      <c r="Q575" t="s">
        <v>29</v>
      </c>
      <c r="R575">
        <v>5</v>
      </c>
      <c r="S575">
        <v>7</v>
      </c>
      <c r="T575">
        <v>-4.87</v>
      </c>
      <c r="U575">
        <v>-2.6</v>
      </c>
      <c r="V575" t="s">
        <v>587</v>
      </c>
      <c r="W575" t="s">
        <v>45</v>
      </c>
      <c r="X575">
        <v>1</v>
      </c>
      <c r="Y575" t="str">
        <f>IF(tblRides[[#This Row],[supply_demand_ratio]]&lt;0.8,"Below 0.8",IF(tblRides[[#This Row],[supply_demand_ratio]]&lt;1,"Between 0.8-1.0",IF(tblRides[[#This Row],[supply_demand_ratio]]&lt;=1.2,"Between 1.0-1.2","Above 1.2")))</f>
        <v>Between 0.8-1.0</v>
      </c>
    </row>
    <row r="576" spans="1:25" x14ac:dyDescent="0.3">
      <c r="A576" t="s">
        <v>630</v>
      </c>
      <c r="B576" s="1">
        <v>46028.384027777778</v>
      </c>
      <c r="C576" s="2">
        <v>46028</v>
      </c>
      <c r="D576">
        <v>9</v>
      </c>
      <c r="E576" t="s">
        <v>43</v>
      </c>
      <c r="F576" t="s">
        <v>26</v>
      </c>
      <c r="G576">
        <v>3.4</v>
      </c>
      <c r="H576">
        <v>106.66</v>
      </c>
      <c r="I576">
        <v>103.41</v>
      </c>
      <c r="J576">
        <v>1.1000000000000001</v>
      </c>
      <c r="K576">
        <v>7</v>
      </c>
      <c r="L576">
        <v>7.1</v>
      </c>
      <c r="M576">
        <v>58</v>
      </c>
      <c r="N576" t="s">
        <v>27</v>
      </c>
      <c r="O576">
        <v>0.91100000000000003</v>
      </c>
      <c r="P576" t="s">
        <v>28</v>
      </c>
      <c r="Q576" t="s">
        <v>29</v>
      </c>
      <c r="R576">
        <v>4.75</v>
      </c>
      <c r="S576">
        <v>2</v>
      </c>
      <c r="T576">
        <v>-3.25</v>
      </c>
      <c r="U576">
        <v>0.1</v>
      </c>
      <c r="V576" t="s">
        <v>587</v>
      </c>
      <c r="W576" t="s">
        <v>45</v>
      </c>
      <c r="X576">
        <v>1</v>
      </c>
      <c r="Y576" t="str">
        <f>IF(tblRides[[#This Row],[supply_demand_ratio]]&lt;0.8,"Below 0.8",IF(tblRides[[#This Row],[supply_demand_ratio]]&lt;1,"Between 0.8-1.0",IF(tblRides[[#This Row],[supply_demand_ratio]]&lt;=1.2,"Between 1.0-1.2","Above 1.2")))</f>
        <v>Between 0.8-1.0</v>
      </c>
    </row>
    <row r="577" spans="1:25" x14ac:dyDescent="0.3">
      <c r="A577" t="s">
        <v>631</v>
      </c>
      <c r="B577" s="1">
        <v>46028.387499999997</v>
      </c>
      <c r="C577" s="2">
        <v>46028</v>
      </c>
      <c r="D577">
        <v>9</v>
      </c>
      <c r="E577" t="s">
        <v>25</v>
      </c>
      <c r="F577" t="s">
        <v>26</v>
      </c>
      <c r="G577">
        <v>2.1</v>
      </c>
      <c r="H577">
        <v>101.95</v>
      </c>
      <c r="I577">
        <v>94.48</v>
      </c>
      <c r="J577">
        <v>1.3</v>
      </c>
      <c r="K577">
        <v>4.0999999999999996</v>
      </c>
      <c r="L577">
        <v>8</v>
      </c>
      <c r="M577">
        <v>105</v>
      </c>
      <c r="N577" t="s">
        <v>27</v>
      </c>
      <c r="O577">
        <v>0.73199999999999998</v>
      </c>
      <c r="P577" t="s">
        <v>28</v>
      </c>
      <c r="Q577" t="s">
        <v>29</v>
      </c>
      <c r="R577">
        <v>4.9000000000000004</v>
      </c>
      <c r="S577">
        <v>12</v>
      </c>
      <c r="T577">
        <v>-7.47</v>
      </c>
      <c r="U577">
        <v>3.9</v>
      </c>
      <c r="V577" t="s">
        <v>587</v>
      </c>
      <c r="W577" t="s">
        <v>31</v>
      </c>
      <c r="X577">
        <v>1</v>
      </c>
      <c r="Y577" t="str">
        <f>IF(tblRides[[#This Row],[supply_demand_ratio]]&lt;0.8,"Below 0.8",IF(tblRides[[#This Row],[supply_demand_ratio]]&lt;1,"Between 0.8-1.0",IF(tblRides[[#This Row],[supply_demand_ratio]]&lt;=1.2,"Between 1.0-1.2","Above 1.2")))</f>
        <v>Below 0.8</v>
      </c>
    </row>
    <row r="578" spans="1:25" x14ac:dyDescent="0.3">
      <c r="A578" t="s">
        <v>632</v>
      </c>
      <c r="B578" s="1">
        <v>46028.398611111108</v>
      </c>
      <c r="C578" s="2">
        <v>46028</v>
      </c>
      <c r="D578">
        <v>9</v>
      </c>
      <c r="E578" t="s">
        <v>62</v>
      </c>
      <c r="F578" t="s">
        <v>26</v>
      </c>
      <c r="G578">
        <v>12.2</v>
      </c>
      <c r="H578">
        <v>210.62</v>
      </c>
      <c r="I578">
        <v>212.73</v>
      </c>
      <c r="J578">
        <v>1</v>
      </c>
      <c r="K578">
        <v>4.3</v>
      </c>
      <c r="L578">
        <v>3.5</v>
      </c>
      <c r="M578">
        <v>54</v>
      </c>
      <c r="N578" t="s">
        <v>41</v>
      </c>
      <c r="O578">
        <v>1.218</v>
      </c>
      <c r="P578" t="s">
        <v>28</v>
      </c>
      <c r="Q578" t="s">
        <v>29</v>
      </c>
      <c r="R578">
        <v>4.6900000000000004</v>
      </c>
      <c r="S578">
        <v>44</v>
      </c>
      <c r="T578">
        <v>2.11</v>
      </c>
      <c r="U578">
        <v>-0.8</v>
      </c>
      <c r="V578" t="s">
        <v>587</v>
      </c>
      <c r="W578" t="s">
        <v>31</v>
      </c>
      <c r="X578">
        <v>1</v>
      </c>
      <c r="Y578" t="str">
        <f>IF(tblRides[[#This Row],[supply_demand_ratio]]&lt;0.8,"Below 0.8",IF(tblRides[[#This Row],[supply_demand_ratio]]&lt;1,"Between 0.8-1.0",IF(tblRides[[#This Row],[supply_demand_ratio]]&lt;=1.2,"Between 1.0-1.2","Above 1.2")))</f>
        <v>Above 1.2</v>
      </c>
    </row>
    <row r="579" spans="1:25" x14ac:dyDescent="0.3">
      <c r="A579" t="s">
        <v>633</v>
      </c>
      <c r="B579" s="1">
        <v>46028.420138888891</v>
      </c>
      <c r="C579" s="2">
        <v>46028</v>
      </c>
      <c r="D579">
        <v>10</v>
      </c>
      <c r="E579" t="s">
        <v>33</v>
      </c>
      <c r="F579" t="s">
        <v>34</v>
      </c>
      <c r="G579">
        <v>7.8</v>
      </c>
      <c r="H579">
        <v>168.16</v>
      </c>
      <c r="I579">
        <v>172.59</v>
      </c>
      <c r="J579">
        <v>1</v>
      </c>
      <c r="K579">
        <v>4.8</v>
      </c>
      <c r="L579">
        <v>6.1</v>
      </c>
      <c r="M579">
        <v>87</v>
      </c>
      <c r="N579" t="s">
        <v>27</v>
      </c>
      <c r="O579">
        <v>1.0629999999999999</v>
      </c>
      <c r="P579" t="s">
        <v>28</v>
      </c>
      <c r="Q579" t="s">
        <v>29</v>
      </c>
      <c r="R579">
        <v>5</v>
      </c>
      <c r="S579">
        <v>0</v>
      </c>
      <c r="T579">
        <v>4.43</v>
      </c>
      <c r="U579">
        <v>1.3</v>
      </c>
      <c r="V579" t="s">
        <v>587</v>
      </c>
      <c r="W579" t="s">
        <v>31</v>
      </c>
      <c r="X579">
        <v>1</v>
      </c>
      <c r="Y579" t="str">
        <f>IF(tblRides[[#This Row],[supply_demand_ratio]]&lt;0.8,"Below 0.8",IF(tblRides[[#This Row],[supply_demand_ratio]]&lt;1,"Between 0.8-1.0",IF(tblRides[[#This Row],[supply_demand_ratio]]&lt;=1.2,"Between 1.0-1.2","Above 1.2")))</f>
        <v>Between 1.0-1.2</v>
      </c>
    </row>
    <row r="580" spans="1:25" x14ac:dyDescent="0.3">
      <c r="A580" t="s">
        <v>634</v>
      </c>
      <c r="B580" s="1">
        <v>46028.425694444442</v>
      </c>
      <c r="C580" s="2">
        <v>46028</v>
      </c>
      <c r="D580">
        <v>10</v>
      </c>
      <c r="E580" t="s">
        <v>36</v>
      </c>
      <c r="F580" t="s">
        <v>26</v>
      </c>
      <c r="G580">
        <v>6.9</v>
      </c>
      <c r="H580">
        <v>173.16</v>
      </c>
      <c r="J580">
        <v>1.2</v>
      </c>
      <c r="K580">
        <v>7.2</v>
      </c>
      <c r="L580">
        <v>11.7</v>
      </c>
      <c r="M580">
        <v>92</v>
      </c>
      <c r="N580" t="s">
        <v>27</v>
      </c>
      <c r="O580">
        <v>0.753</v>
      </c>
      <c r="P580" t="s">
        <v>58</v>
      </c>
      <c r="Q580" t="s">
        <v>88</v>
      </c>
      <c r="R580">
        <v>4.74</v>
      </c>
      <c r="S580">
        <v>2</v>
      </c>
      <c r="U580">
        <v>4.5</v>
      </c>
      <c r="V580" t="s">
        <v>587</v>
      </c>
      <c r="W580" t="s">
        <v>45</v>
      </c>
      <c r="X580">
        <v>0</v>
      </c>
      <c r="Y580" t="str">
        <f>IF(tblRides[[#This Row],[supply_demand_ratio]]&lt;0.8,"Below 0.8",IF(tblRides[[#This Row],[supply_demand_ratio]]&lt;1,"Between 0.8-1.0",IF(tblRides[[#This Row],[supply_demand_ratio]]&lt;=1.2,"Between 1.0-1.2","Above 1.2")))</f>
        <v>Below 0.8</v>
      </c>
    </row>
    <row r="581" spans="1:25" x14ac:dyDescent="0.3">
      <c r="A581" t="s">
        <v>635</v>
      </c>
      <c r="B581" s="1">
        <v>46028.429166666669</v>
      </c>
      <c r="C581" s="2">
        <v>46028</v>
      </c>
      <c r="D581">
        <v>10</v>
      </c>
      <c r="E581" t="s">
        <v>36</v>
      </c>
      <c r="F581" t="s">
        <v>26</v>
      </c>
      <c r="G581">
        <v>7.9</v>
      </c>
      <c r="H581">
        <v>199.39</v>
      </c>
      <c r="J581">
        <v>1.3</v>
      </c>
      <c r="K581">
        <v>4.0999999999999996</v>
      </c>
      <c r="L581">
        <v>12.3</v>
      </c>
      <c r="M581">
        <v>109</v>
      </c>
      <c r="N581" t="s">
        <v>72</v>
      </c>
      <c r="O581">
        <v>0.73599999999999999</v>
      </c>
      <c r="P581" t="s">
        <v>37</v>
      </c>
      <c r="Q581" t="s">
        <v>103</v>
      </c>
      <c r="R581">
        <v>4.99</v>
      </c>
      <c r="S581">
        <v>6</v>
      </c>
      <c r="U581">
        <v>8.1999999999999993</v>
      </c>
      <c r="V581" t="s">
        <v>587</v>
      </c>
      <c r="W581" t="s">
        <v>31</v>
      </c>
      <c r="X581">
        <v>0</v>
      </c>
      <c r="Y581" t="str">
        <f>IF(tblRides[[#This Row],[supply_demand_ratio]]&lt;0.8,"Below 0.8",IF(tblRides[[#This Row],[supply_demand_ratio]]&lt;1,"Between 0.8-1.0",IF(tblRides[[#This Row],[supply_demand_ratio]]&lt;=1.2,"Between 1.0-1.2","Above 1.2")))</f>
        <v>Below 0.8</v>
      </c>
    </row>
    <row r="582" spans="1:25" x14ac:dyDescent="0.3">
      <c r="A582" t="s">
        <v>636</v>
      </c>
      <c r="B582" s="1">
        <v>46028.438194444447</v>
      </c>
      <c r="C582" s="2">
        <v>46028</v>
      </c>
      <c r="D582">
        <v>10</v>
      </c>
      <c r="E582" t="s">
        <v>36</v>
      </c>
      <c r="F582" t="s">
        <v>34</v>
      </c>
      <c r="G582">
        <v>8</v>
      </c>
      <c r="H582">
        <v>170.28</v>
      </c>
      <c r="I582">
        <v>171.44</v>
      </c>
      <c r="J582">
        <v>1</v>
      </c>
      <c r="K582">
        <v>6.1</v>
      </c>
      <c r="L582">
        <v>9.9</v>
      </c>
      <c r="M582">
        <v>115</v>
      </c>
      <c r="N582" t="s">
        <v>27</v>
      </c>
      <c r="O582">
        <v>1.1160000000000001</v>
      </c>
      <c r="P582" t="s">
        <v>28</v>
      </c>
      <c r="Q582" t="s">
        <v>29</v>
      </c>
      <c r="R582">
        <v>4.37</v>
      </c>
      <c r="S582">
        <v>0</v>
      </c>
      <c r="T582">
        <v>1.1599999999999999</v>
      </c>
      <c r="U582">
        <v>3.8</v>
      </c>
      <c r="V582" t="s">
        <v>587</v>
      </c>
      <c r="W582" t="s">
        <v>45</v>
      </c>
      <c r="X582">
        <v>1</v>
      </c>
      <c r="Y582" t="str">
        <f>IF(tblRides[[#This Row],[supply_demand_ratio]]&lt;0.8,"Below 0.8",IF(tblRides[[#This Row],[supply_demand_ratio]]&lt;1,"Between 0.8-1.0",IF(tblRides[[#This Row],[supply_demand_ratio]]&lt;=1.2,"Between 1.0-1.2","Above 1.2")))</f>
        <v>Between 1.0-1.2</v>
      </c>
    </row>
    <row r="583" spans="1:25" x14ac:dyDescent="0.3">
      <c r="A583" t="s">
        <v>637</v>
      </c>
      <c r="B583" s="1">
        <v>46028.447222222225</v>
      </c>
      <c r="C583" s="2">
        <v>46028</v>
      </c>
      <c r="D583">
        <v>10</v>
      </c>
      <c r="E583" t="s">
        <v>43</v>
      </c>
      <c r="F583" t="s">
        <v>34</v>
      </c>
      <c r="G583">
        <v>8.6</v>
      </c>
      <c r="H583">
        <v>186.44</v>
      </c>
      <c r="I583">
        <v>189.96</v>
      </c>
      <c r="J583">
        <v>1</v>
      </c>
      <c r="K583">
        <v>6.1</v>
      </c>
      <c r="L583">
        <v>3.1</v>
      </c>
      <c r="M583">
        <v>66</v>
      </c>
      <c r="N583" t="s">
        <v>41</v>
      </c>
      <c r="O583">
        <v>1.71</v>
      </c>
      <c r="P583" t="s">
        <v>28</v>
      </c>
      <c r="Q583" t="s">
        <v>29</v>
      </c>
      <c r="R583">
        <v>4.74</v>
      </c>
      <c r="S583">
        <v>0</v>
      </c>
      <c r="T583">
        <v>3.52</v>
      </c>
      <c r="U583">
        <v>-3</v>
      </c>
      <c r="V583" t="s">
        <v>587</v>
      </c>
      <c r="W583" t="s">
        <v>45</v>
      </c>
      <c r="X583">
        <v>1</v>
      </c>
      <c r="Y583" t="str">
        <f>IF(tblRides[[#This Row],[supply_demand_ratio]]&lt;0.8,"Below 0.8",IF(tblRides[[#This Row],[supply_demand_ratio]]&lt;1,"Between 0.8-1.0",IF(tblRides[[#This Row],[supply_demand_ratio]]&lt;=1.2,"Between 1.0-1.2","Above 1.2")))</f>
        <v>Above 1.2</v>
      </c>
    </row>
    <row r="584" spans="1:25" x14ac:dyDescent="0.3">
      <c r="A584" t="s">
        <v>638</v>
      </c>
      <c r="B584" s="1">
        <v>46028.447222222225</v>
      </c>
      <c r="C584" s="2">
        <v>46028</v>
      </c>
      <c r="D584">
        <v>10</v>
      </c>
      <c r="E584" t="s">
        <v>43</v>
      </c>
      <c r="F584" t="s">
        <v>26</v>
      </c>
      <c r="G584">
        <v>7.5</v>
      </c>
      <c r="H584">
        <v>145.24</v>
      </c>
      <c r="I584">
        <v>145.6</v>
      </c>
      <c r="J584">
        <v>1</v>
      </c>
      <c r="K584">
        <v>7.3</v>
      </c>
      <c r="L584">
        <v>6</v>
      </c>
      <c r="M584">
        <v>63</v>
      </c>
      <c r="N584" t="s">
        <v>41</v>
      </c>
      <c r="O584">
        <v>1.5449999999999999</v>
      </c>
      <c r="P584" t="s">
        <v>28</v>
      </c>
      <c r="Q584" t="s">
        <v>29</v>
      </c>
      <c r="R584">
        <v>4.63</v>
      </c>
      <c r="S584">
        <v>11</v>
      </c>
      <c r="T584">
        <v>0.36</v>
      </c>
      <c r="U584">
        <v>-1.3</v>
      </c>
      <c r="V584" t="s">
        <v>587</v>
      </c>
      <c r="W584" t="s">
        <v>45</v>
      </c>
      <c r="X584">
        <v>1</v>
      </c>
      <c r="Y584" t="str">
        <f>IF(tblRides[[#This Row],[supply_demand_ratio]]&lt;0.8,"Below 0.8",IF(tblRides[[#This Row],[supply_demand_ratio]]&lt;1,"Between 0.8-1.0",IF(tblRides[[#This Row],[supply_demand_ratio]]&lt;=1.2,"Between 1.0-1.2","Above 1.2")))</f>
        <v>Above 1.2</v>
      </c>
    </row>
    <row r="585" spans="1:25" x14ac:dyDescent="0.3">
      <c r="A585" t="s">
        <v>639</v>
      </c>
      <c r="B585" s="1">
        <v>46028.453472222223</v>
      </c>
      <c r="C585" s="2">
        <v>46028</v>
      </c>
      <c r="D585">
        <v>10</v>
      </c>
      <c r="E585" t="s">
        <v>36</v>
      </c>
      <c r="F585" t="s">
        <v>34</v>
      </c>
      <c r="G585">
        <v>9.5</v>
      </c>
      <c r="H585">
        <v>165.76</v>
      </c>
      <c r="I585">
        <v>166.34</v>
      </c>
      <c r="J585">
        <v>1</v>
      </c>
      <c r="K585">
        <v>2.7</v>
      </c>
      <c r="L585">
        <v>7.2</v>
      </c>
      <c r="M585">
        <v>98</v>
      </c>
      <c r="N585" t="s">
        <v>27</v>
      </c>
      <c r="O585">
        <v>0.87</v>
      </c>
      <c r="P585" t="s">
        <v>28</v>
      </c>
      <c r="Q585" t="s">
        <v>29</v>
      </c>
      <c r="R585">
        <v>4.87</v>
      </c>
      <c r="S585">
        <v>0</v>
      </c>
      <c r="T585">
        <v>0.57999999999999996</v>
      </c>
      <c r="U585">
        <v>4.5</v>
      </c>
      <c r="V585" t="s">
        <v>587</v>
      </c>
      <c r="W585" t="s">
        <v>31</v>
      </c>
      <c r="X585">
        <v>1</v>
      </c>
      <c r="Y585" t="str">
        <f>IF(tblRides[[#This Row],[supply_demand_ratio]]&lt;0.8,"Below 0.8",IF(tblRides[[#This Row],[supply_demand_ratio]]&lt;1,"Between 0.8-1.0",IF(tblRides[[#This Row],[supply_demand_ratio]]&lt;=1.2,"Between 1.0-1.2","Above 1.2")))</f>
        <v>Between 0.8-1.0</v>
      </c>
    </row>
    <row r="586" spans="1:25" x14ac:dyDescent="0.3">
      <c r="A586" t="s">
        <v>640</v>
      </c>
      <c r="B586" s="1">
        <v>46028.456250000003</v>
      </c>
      <c r="C586" s="2">
        <v>46028</v>
      </c>
      <c r="D586">
        <v>10</v>
      </c>
      <c r="E586" t="s">
        <v>36</v>
      </c>
      <c r="F586" t="s">
        <v>26</v>
      </c>
      <c r="G586">
        <v>8.1999999999999993</v>
      </c>
      <c r="H586">
        <v>198.5</v>
      </c>
      <c r="J586">
        <v>1.1000000000000001</v>
      </c>
      <c r="K586">
        <v>4.9000000000000004</v>
      </c>
      <c r="L586">
        <v>3.5</v>
      </c>
      <c r="M586">
        <v>104</v>
      </c>
      <c r="N586" t="s">
        <v>27</v>
      </c>
      <c r="O586">
        <v>0.94599999999999995</v>
      </c>
      <c r="P586" t="s">
        <v>37</v>
      </c>
      <c r="Q586" t="s">
        <v>38</v>
      </c>
      <c r="R586">
        <v>4.97</v>
      </c>
      <c r="S586">
        <v>3</v>
      </c>
      <c r="U586">
        <v>-1.4</v>
      </c>
      <c r="V586" t="s">
        <v>587</v>
      </c>
      <c r="W586" t="s">
        <v>31</v>
      </c>
      <c r="X586">
        <v>0</v>
      </c>
      <c r="Y586" t="str">
        <f>IF(tblRides[[#This Row],[supply_demand_ratio]]&lt;0.8,"Below 0.8",IF(tblRides[[#This Row],[supply_demand_ratio]]&lt;1,"Between 0.8-1.0",IF(tblRides[[#This Row],[supply_demand_ratio]]&lt;=1.2,"Between 1.0-1.2","Above 1.2")))</f>
        <v>Between 0.8-1.0</v>
      </c>
    </row>
    <row r="587" spans="1:25" x14ac:dyDescent="0.3">
      <c r="A587" t="s">
        <v>641</v>
      </c>
      <c r="B587" s="1">
        <v>46028.456250000003</v>
      </c>
      <c r="C587" s="2">
        <v>46028</v>
      </c>
      <c r="D587">
        <v>10</v>
      </c>
      <c r="E587" t="s">
        <v>62</v>
      </c>
      <c r="F587" t="s">
        <v>26</v>
      </c>
      <c r="G587">
        <v>1.1000000000000001</v>
      </c>
      <c r="H587">
        <v>59</v>
      </c>
      <c r="I587">
        <v>60.33</v>
      </c>
      <c r="J587">
        <v>1.1000000000000001</v>
      </c>
      <c r="K587">
        <v>5.2</v>
      </c>
      <c r="L587">
        <v>8.6</v>
      </c>
      <c r="M587">
        <v>53</v>
      </c>
      <c r="N587" t="s">
        <v>41</v>
      </c>
      <c r="O587">
        <v>1.649</v>
      </c>
      <c r="P587" t="s">
        <v>28</v>
      </c>
      <c r="Q587" t="s">
        <v>29</v>
      </c>
      <c r="R587">
        <v>5</v>
      </c>
      <c r="S587">
        <v>19</v>
      </c>
      <c r="T587">
        <v>1.33</v>
      </c>
      <c r="U587">
        <v>3.4</v>
      </c>
      <c r="V587" t="s">
        <v>587</v>
      </c>
      <c r="W587" t="s">
        <v>45</v>
      </c>
      <c r="X587">
        <v>1</v>
      </c>
      <c r="Y587" t="str">
        <f>IF(tblRides[[#This Row],[supply_demand_ratio]]&lt;0.8,"Below 0.8",IF(tblRides[[#This Row],[supply_demand_ratio]]&lt;1,"Between 0.8-1.0",IF(tblRides[[#This Row],[supply_demand_ratio]]&lt;=1.2,"Between 1.0-1.2","Above 1.2")))</f>
        <v>Above 1.2</v>
      </c>
    </row>
    <row r="588" spans="1:25" x14ac:dyDescent="0.3">
      <c r="A588" t="s">
        <v>642</v>
      </c>
      <c r="B588" s="1">
        <v>46028.463194444441</v>
      </c>
      <c r="C588" s="2">
        <v>46028</v>
      </c>
      <c r="D588">
        <v>11</v>
      </c>
      <c r="E588" t="s">
        <v>33</v>
      </c>
      <c r="F588" t="s">
        <v>34</v>
      </c>
      <c r="G588">
        <v>3.2</v>
      </c>
      <c r="H588">
        <v>83.45</v>
      </c>
      <c r="I588">
        <v>84.8</v>
      </c>
      <c r="J588">
        <v>1</v>
      </c>
      <c r="K588">
        <v>5.2</v>
      </c>
      <c r="L588">
        <v>11.2</v>
      </c>
      <c r="M588">
        <v>92</v>
      </c>
      <c r="N588" t="s">
        <v>27</v>
      </c>
      <c r="O588">
        <v>1.1439999999999999</v>
      </c>
      <c r="P588" t="s">
        <v>28</v>
      </c>
      <c r="Q588" t="s">
        <v>29</v>
      </c>
      <c r="R588">
        <v>4.49</v>
      </c>
      <c r="S588">
        <v>0</v>
      </c>
      <c r="T588">
        <v>1.35</v>
      </c>
      <c r="U588">
        <v>6</v>
      </c>
      <c r="V588" t="s">
        <v>587</v>
      </c>
      <c r="W588" t="s">
        <v>45</v>
      </c>
      <c r="X588">
        <v>1</v>
      </c>
      <c r="Y588" t="str">
        <f>IF(tblRides[[#This Row],[supply_demand_ratio]]&lt;0.8,"Below 0.8",IF(tblRides[[#This Row],[supply_demand_ratio]]&lt;1,"Between 0.8-1.0",IF(tblRides[[#This Row],[supply_demand_ratio]]&lt;=1.2,"Between 1.0-1.2","Above 1.2")))</f>
        <v>Between 1.0-1.2</v>
      </c>
    </row>
    <row r="589" spans="1:25" x14ac:dyDescent="0.3">
      <c r="A589" t="s">
        <v>643</v>
      </c>
      <c r="B589" s="1">
        <v>46028.474305555559</v>
      </c>
      <c r="C589" s="2">
        <v>46028</v>
      </c>
      <c r="D589">
        <v>11</v>
      </c>
      <c r="E589" t="s">
        <v>25</v>
      </c>
      <c r="F589" t="s">
        <v>26</v>
      </c>
      <c r="G589">
        <v>3.1</v>
      </c>
      <c r="H589">
        <v>97.06</v>
      </c>
      <c r="I589">
        <v>94.12</v>
      </c>
      <c r="J589">
        <v>1.2</v>
      </c>
      <c r="K589">
        <v>6.3</v>
      </c>
      <c r="L589">
        <v>10.5</v>
      </c>
      <c r="M589">
        <v>129</v>
      </c>
      <c r="N589" t="s">
        <v>72</v>
      </c>
      <c r="O589">
        <v>0.85299999999999998</v>
      </c>
      <c r="P589" t="s">
        <v>28</v>
      </c>
      <c r="Q589" t="s">
        <v>29</v>
      </c>
      <c r="R589">
        <v>4.96</v>
      </c>
      <c r="S589">
        <v>3</v>
      </c>
      <c r="T589">
        <v>-2.94</v>
      </c>
      <c r="U589">
        <v>4.2</v>
      </c>
      <c r="V589" t="s">
        <v>587</v>
      </c>
      <c r="W589" t="s">
        <v>45</v>
      </c>
      <c r="X589">
        <v>1</v>
      </c>
      <c r="Y589" t="str">
        <f>IF(tblRides[[#This Row],[supply_demand_ratio]]&lt;0.8,"Below 0.8",IF(tblRides[[#This Row],[supply_demand_ratio]]&lt;1,"Between 0.8-1.0",IF(tblRides[[#This Row],[supply_demand_ratio]]&lt;=1.2,"Between 1.0-1.2","Above 1.2")))</f>
        <v>Between 0.8-1.0</v>
      </c>
    </row>
    <row r="590" spans="1:25" x14ac:dyDescent="0.3">
      <c r="A590" t="s">
        <v>644</v>
      </c>
      <c r="B590" s="1">
        <v>46028.501388888886</v>
      </c>
      <c r="C590" s="2">
        <v>46028</v>
      </c>
      <c r="D590">
        <v>12</v>
      </c>
      <c r="E590" t="s">
        <v>33</v>
      </c>
      <c r="F590" t="s">
        <v>34</v>
      </c>
      <c r="G590">
        <v>3.4</v>
      </c>
      <c r="H590">
        <v>93.77</v>
      </c>
      <c r="I590">
        <v>92.55</v>
      </c>
      <c r="J590">
        <v>1</v>
      </c>
      <c r="K590">
        <v>3.3</v>
      </c>
      <c r="L590">
        <v>9.5</v>
      </c>
      <c r="M590">
        <v>93</v>
      </c>
      <c r="N590" t="s">
        <v>41</v>
      </c>
      <c r="O590">
        <v>1.2889999999999999</v>
      </c>
      <c r="P590" t="s">
        <v>28</v>
      </c>
      <c r="Q590" t="s">
        <v>29</v>
      </c>
      <c r="R590">
        <v>4.66</v>
      </c>
      <c r="S590">
        <v>0</v>
      </c>
      <c r="T590">
        <v>-1.22</v>
      </c>
      <c r="U590">
        <v>6.2</v>
      </c>
      <c r="V590" t="s">
        <v>587</v>
      </c>
      <c r="W590" t="s">
        <v>31</v>
      </c>
      <c r="X590">
        <v>1</v>
      </c>
      <c r="Y590" t="str">
        <f>IF(tblRides[[#This Row],[supply_demand_ratio]]&lt;0.8,"Below 0.8",IF(tblRides[[#This Row],[supply_demand_ratio]]&lt;1,"Between 0.8-1.0",IF(tblRides[[#This Row],[supply_demand_ratio]]&lt;=1.2,"Between 1.0-1.2","Above 1.2")))</f>
        <v>Above 1.2</v>
      </c>
    </row>
    <row r="591" spans="1:25" x14ac:dyDescent="0.3">
      <c r="A591" t="s">
        <v>645</v>
      </c>
      <c r="B591" s="1">
        <v>46028.501388888886</v>
      </c>
      <c r="C591" s="2">
        <v>46028</v>
      </c>
      <c r="D591">
        <v>12</v>
      </c>
      <c r="E591" t="s">
        <v>33</v>
      </c>
      <c r="F591" t="s">
        <v>26</v>
      </c>
      <c r="G591">
        <v>2.2999999999999998</v>
      </c>
      <c r="H591">
        <v>75.91</v>
      </c>
      <c r="I591">
        <v>77.430000000000007</v>
      </c>
      <c r="J591">
        <v>1</v>
      </c>
      <c r="K591">
        <v>4.5999999999999996</v>
      </c>
      <c r="L591">
        <v>2</v>
      </c>
      <c r="M591">
        <v>78</v>
      </c>
      <c r="N591" t="s">
        <v>41</v>
      </c>
      <c r="O591">
        <v>1.0720000000000001</v>
      </c>
      <c r="P591" t="s">
        <v>28</v>
      </c>
      <c r="Q591" t="s">
        <v>29</v>
      </c>
      <c r="R591">
        <v>4.9800000000000004</v>
      </c>
      <c r="S591">
        <v>14</v>
      </c>
      <c r="T591">
        <v>1.52</v>
      </c>
      <c r="U591">
        <v>-2.6</v>
      </c>
      <c r="V591" t="s">
        <v>587</v>
      </c>
      <c r="W591" t="s">
        <v>31</v>
      </c>
      <c r="X591">
        <v>1</v>
      </c>
      <c r="Y591" t="str">
        <f>IF(tblRides[[#This Row],[supply_demand_ratio]]&lt;0.8,"Below 0.8",IF(tblRides[[#This Row],[supply_demand_ratio]]&lt;1,"Between 0.8-1.0",IF(tblRides[[#This Row],[supply_demand_ratio]]&lt;=1.2,"Between 1.0-1.2","Above 1.2")))</f>
        <v>Between 1.0-1.2</v>
      </c>
    </row>
    <row r="592" spans="1:25" x14ac:dyDescent="0.3">
      <c r="A592" t="s">
        <v>646</v>
      </c>
      <c r="B592" s="1">
        <v>46028.50277777778</v>
      </c>
      <c r="C592" s="2">
        <v>46028</v>
      </c>
      <c r="D592">
        <v>12</v>
      </c>
      <c r="E592" t="s">
        <v>43</v>
      </c>
      <c r="F592" t="s">
        <v>26</v>
      </c>
      <c r="G592">
        <v>7.3</v>
      </c>
      <c r="H592">
        <v>137.41999999999999</v>
      </c>
      <c r="I592">
        <v>140.08000000000001</v>
      </c>
      <c r="J592">
        <v>1</v>
      </c>
      <c r="K592">
        <v>10.4</v>
      </c>
      <c r="L592">
        <v>5.4</v>
      </c>
      <c r="M592">
        <v>71</v>
      </c>
      <c r="N592" t="s">
        <v>41</v>
      </c>
      <c r="O592">
        <v>1.663</v>
      </c>
      <c r="P592" t="s">
        <v>28</v>
      </c>
      <c r="Q592" t="s">
        <v>29</v>
      </c>
      <c r="R592">
        <v>4.7300000000000004</v>
      </c>
      <c r="S592">
        <v>8</v>
      </c>
      <c r="T592">
        <v>2.66</v>
      </c>
      <c r="U592">
        <v>-5</v>
      </c>
      <c r="V592" t="s">
        <v>587</v>
      </c>
      <c r="W592" t="s">
        <v>77</v>
      </c>
      <c r="X592">
        <v>1</v>
      </c>
      <c r="Y592" t="str">
        <f>IF(tblRides[[#This Row],[supply_demand_ratio]]&lt;0.8,"Below 0.8",IF(tblRides[[#This Row],[supply_demand_ratio]]&lt;1,"Between 0.8-1.0",IF(tblRides[[#This Row],[supply_demand_ratio]]&lt;=1.2,"Between 1.0-1.2","Above 1.2")))</f>
        <v>Above 1.2</v>
      </c>
    </row>
    <row r="593" spans="1:25" x14ac:dyDescent="0.3">
      <c r="A593" t="s">
        <v>647</v>
      </c>
      <c r="B593" s="1">
        <v>46028.51458333333</v>
      </c>
      <c r="C593" s="2">
        <v>46028</v>
      </c>
      <c r="D593">
        <v>12</v>
      </c>
      <c r="E593" t="s">
        <v>36</v>
      </c>
      <c r="F593" t="s">
        <v>34</v>
      </c>
      <c r="G593">
        <v>9.8000000000000007</v>
      </c>
      <c r="H593">
        <v>192.98</v>
      </c>
      <c r="I593">
        <v>186.09</v>
      </c>
      <c r="J593">
        <v>1</v>
      </c>
      <c r="K593">
        <v>5.6</v>
      </c>
      <c r="L593">
        <v>4</v>
      </c>
      <c r="M593">
        <v>116</v>
      </c>
      <c r="N593" t="s">
        <v>27</v>
      </c>
      <c r="O593">
        <v>1.0920000000000001</v>
      </c>
      <c r="P593" t="s">
        <v>28</v>
      </c>
      <c r="Q593" t="s">
        <v>29</v>
      </c>
      <c r="R593">
        <v>5</v>
      </c>
      <c r="S593">
        <v>0</v>
      </c>
      <c r="T593">
        <v>-6.89</v>
      </c>
      <c r="U593">
        <v>-1.6</v>
      </c>
      <c r="V593" t="s">
        <v>587</v>
      </c>
      <c r="W593" t="s">
        <v>45</v>
      </c>
      <c r="X593">
        <v>1</v>
      </c>
      <c r="Y593" t="str">
        <f>IF(tblRides[[#This Row],[supply_demand_ratio]]&lt;0.8,"Below 0.8",IF(tblRides[[#This Row],[supply_demand_ratio]]&lt;1,"Between 0.8-1.0",IF(tblRides[[#This Row],[supply_demand_ratio]]&lt;=1.2,"Between 1.0-1.2","Above 1.2")))</f>
        <v>Between 1.0-1.2</v>
      </c>
    </row>
    <row r="594" spans="1:25" x14ac:dyDescent="0.3">
      <c r="A594" t="s">
        <v>648</v>
      </c>
      <c r="B594" s="1">
        <v>46028.517361111109</v>
      </c>
      <c r="C594" s="2">
        <v>46028</v>
      </c>
      <c r="D594">
        <v>12</v>
      </c>
      <c r="E594" t="s">
        <v>33</v>
      </c>
      <c r="F594" t="s">
        <v>26</v>
      </c>
      <c r="G594">
        <v>1.4</v>
      </c>
      <c r="H594">
        <v>64.44</v>
      </c>
      <c r="I594">
        <v>64.319999999999993</v>
      </c>
      <c r="J594">
        <v>1.1000000000000001</v>
      </c>
      <c r="K594">
        <v>2</v>
      </c>
      <c r="L594">
        <v>2.8</v>
      </c>
      <c r="M594">
        <v>95</v>
      </c>
      <c r="N594" t="s">
        <v>27</v>
      </c>
      <c r="O594">
        <v>1.0449999999999999</v>
      </c>
      <c r="P594" t="s">
        <v>28</v>
      </c>
      <c r="Q594" t="s">
        <v>29</v>
      </c>
      <c r="R594">
        <v>4.59</v>
      </c>
      <c r="S594">
        <v>3</v>
      </c>
      <c r="T594">
        <v>-0.12</v>
      </c>
      <c r="U594">
        <v>0.8</v>
      </c>
      <c r="V594" t="s">
        <v>587</v>
      </c>
      <c r="W594" t="s">
        <v>31</v>
      </c>
      <c r="X594">
        <v>1</v>
      </c>
      <c r="Y594" t="str">
        <f>IF(tblRides[[#This Row],[supply_demand_ratio]]&lt;0.8,"Below 0.8",IF(tblRides[[#This Row],[supply_demand_ratio]]&lt;1,"Between 0.8-1.0",IF(tblRides[[#This Row],[supply_demand_ratio]]&lt;=1.2,"Between 1.0-1.2","Above 1.2")))</f>
        <v>Between 1.0-1.2</v>
      </c>
    </row>
    <row r="595" spans="1:25" x14ac:dyDescent="0.3">
      <c r="A595" t="s">
        <v>649</v>
      </c>
      <c r="B595" s="1">
        <v>46028.518750000003</v>
      </c>
      <c r="C595" s="2">
        <v>46028</v>
      </c>
      <c r="D595">
        <v>12</v>
      </c>
      <c r="E595" t="s">
        <v>25</v>
      </c>
      <c r="F595" t="s">
        <v>26</v>
      </c>
      <c r="G595">
        <v>2.6</v>
      </c>
      <c r="H595">
        <v>87.72</v>
      </c>
      <c r="I595">
        <v>86.46</v>
      </c>
      <c r="J595">
        <v>1.1000000000000001</v>
      </c>
      <c r="K595">
        <v>8.1</v>
      </c>
      <c r="L595">
        <v>6.2</v>
      </c>
      <c r="M595">
        <v>109</v>
      </c>
      <c r="N595" t="s">
        <v>27</v>
      </c>
      <c r="O595">
        <v>0.91600000000000004</v>
      </c>
      <c r="P595" t="s">
        <v>28</v>
      </c>
      <c r="Q595" t="s">
        <v>29</v>
      </c>
      <c r="R595">
        <v>4.91</v>
      </c>
      <c r="S595">
        <v>2</v>
      </c>
      <c r="T595">
        <v>-1.26</v>
      </c>
      <c r="U595">
        <v>-1.9</v>
      </c>
      <c r="V595" t="s">
        <v>587</v>
      </c>
      <c r="W595" t="s">
        <v>45</v>
      </c>
      <c r="X595">
        <v>1</v>
      </c>
      <c r="Y595" t="str">
        <f>IF(tblRides[[#This Row],[supply_demand_ratio]]&lt;0.8,"Below 0.8",IF(tblRides[[#This Row],[supply_demand_ratio]]&lt;1,"Between 0.8-1.0",IF(tblRides[[#This Row],[supply_demand_ratio]]&lt;=1.2,"Between 1.0-1.2","Above 1.2")))</f>
        <v>Between 0.8-1.0</v>
      </c>
    </row>
    <row r="596" spans="1:25" x14ac:dyDescent="0.3">
      <c r="A596" t="s">
        <v>650</v>
      </c>
      <c r="B596" s="1">
        <v>46028.532638888886</v>
      </c>
      <c r="C596" s="2">
        <v>46028</v>
      </c>
      <c r="D596">
        <v>12</v>
      </c>
      <c r="E596" t="s">
        <v>33</v>
      </c>
      <c r="F596" t="s">
        <v>26</v>
      </c>
      <c r="G596">
        <v>1.6</v>
      </c>
      <c r="H596">
        <v>62.49</v>
      </c>
      <c r="I596">
        <v>58.37</v>
      </c>
      <c r="J596">
        <v>1</v>
      </c>
      <c r="K596">
        <v>7.9</v>
      </c>
      <c r="L596">
        <v>6.4</v>
      </c>
      <c r="M596">
        <v>87</v>
      </c>
      <c r="N596" t="s">
        <v>41</v>
      </c>
      <c r="O596">
        <v>1.1759999999999999</v>
      </c>
      <c r="P596" t="s">
        <v>28</v>
      </c>
      <c r="Q596" t="s">
        <v>29</v>
      </c>
      <c r="R596">
        <v>4.4800000000000004</v>
      </c>
      <c r="S596">
        <v>5</v>
      </c>
      <c r="T596">
        <v>-4.12</v>
      </c>
      <c r="U596">
        <v>-1.5</v>
      </c>
      <c r="V596" t="s">
        <v>587</v>
      </c>
      <c r="W596" t="s">
        <v>45</v>
      </c>
      <c r="X596">
        <v>1</v>
      </c>
      <c r="Y596" t="str">
        <f>IF(tblRides[[#This Row],[supply_demand_ratio]]&lt;0.8,"Below 0.8",IF(tblRides[[#This Row],[supply_demand_ratio]]&lt;1,"Between 0.8-1.0",IF(tblRides[[#This Row],[supply_demand_ratio]]&lt;=1.2,"Between 1.0-1.2","Above 1.2")))</f>
        <v>Between 1.0-1.2</v>
      </c>
    </row>
    <row r="597" spans="1:25" x14ac:dyDescent="0.3">
      <c r="A597" t="s">
        <v>651</v>
      </c>
      <c r="B597" s="1">
        <v>46028.543055555558</v>
      </c>
      <c r="C597" s="2">
        <v>46028</v>
      </c>
      <c r="D597">
        <v>13</v>
      </c>
      <c r="E597" t="s">
        <v>33</v>
      </c>
      <c r="F597" t="s">
        <v>34</v>
      </c>
      <c r="G597">
        <v>0.8</v>
      </c>
      <c r="H597">
        <v>58.81</v>
      </c>
      <c r="I597">
        <v>62</v>
      </c>
      <c r="J597">
        <v>1.1000000000000001</v>
      </c>
      <c r="K597">
        <v>6</v>
      </c>
      <c r="L597">
        <v>6.4</v>
      </c>
      <c r="M597">
        <v>88</v>
      </c>
      <c r="N597" t="s">
        <v>41</v>
      </c>
      <c r="O597">
        <v>1.494</v>
      </c>
      <c r="P597" t="s">
        <v>28</v>
      </c>
      <c r="Q597" t="s">
        <v>29</v>
      </c>
      <c r="R597">
        <v>4.47</v>
      </c>
      <c r="S597">
        <v>0</v>
      </c>
      <c r="T597">
        <v>3.19</v>
      </c>
      <c r="U597">
        <v>0.4</v>
      </c>
      <c r="V597" t="s">
        <v>587</v>
      </c>
      <c r="W597" t="s">
        <v>45</v>
      </c>
      <c r="X597">
        <v>1</v>
      </c>
      <c r="Y597" t="str">
        <f>IF(tblRides[[#This Row],[supply_demand_ratio]]&lt;0.8,"Below 0.8",IF(tblRides[[#This Row],[supply_demand_ratio]]&lt;1,"Between 0.8-1.0",IF(tblRides[[#This Row],[supply_demand_ratio]]&lt;=1.2,"Between 1.0-1.2","Above 1.2")))</f>
        <v>Above 1.2</v>
      </c>
    </row>
    <row r="598" spans="1:25" x14ac:dyDescent="0.3">
      <c r="A598" t="s">
        <v>652</v>
      </c>
      <c r="B598" s="1">
        <v>46028.54583333333</v>
      </c>
      <c r="C598" s="2">
        <v>46028</v>
      </c>
      <c r="D598">
        <v>13</v>
      </c>
      <c r="E598" t="s">
        <v>62</v>
      </c>
      <c r="F598" t="s">
        <v>34</v>
      </c>
      <c r="G598">
        <v>6</v>
      </c>
      <c r="H598">
        <v>131.74</v>
      </c>
      <c r="I598">
        <v>130.05000000000001</v>
      </c>
      <c r="J598">
        <v>1.1000000000000001</v>
      </c>
      <c r="K598">
        <v>7</v>
      </c>
      <c r="L598">
        <v>6.4</v>
      </c>
      <c r="M598">
        <v>56</v>
      </c>
      <c r="N598" t="s">
        <v>41</v>
      </c>
      <c r="O598">
        <v>1.4950000000000001</v>
      </c>
      <c r="P598" t="s">
        <v>28</v>
      </c>
      <c r="Q598" t="s">
        <v>29</v>
      </c>
      <c r="R598">
        <v>4.4800000000000004</v>
      </c>
      <c r="S598">
        <v>0</v>
      </c>
      <c r="T598">
        <v>-1.69</v>
      </c>
      <c r="U598">
        <v>-0.6</v>
      </c>
      <c r="V598" t="s">
        <v>587</v>
      </c>
      <c r="W598" t="s">
        <v>45</v>
      </c>
      <c r="X598">
        <v>1</v>
      </c>
      <c r="Y598" t="str">
        <f>IF(tblRides[[#This Row],[supply_demand_ratio]]&lt;0.8,"Below 0.8",IF(tblRides[[#This Row],[supply_demand_ratio]]&lt;1,"Between 0.8-1.0",IF(tblRides[[#This Row],[supply_demand_ratio]]&lt;=1.2,"Between 1.0-1.2","Above 1.2")))</f>
        <v>Above 1.2</v>
      </c>
    </row>
    <row r="599" spans="1:25" x14ac:dyDescent="0.3">
      <c r="A599" t="s">
        <v>653</v>
      </c>
      <c r="B599" s="1">
        <v>46028.552083333336</v>
      </c>
      <c r="C599" s="2">
        <v>46028</v>
      </c>
      <c r="D599">
        <v>13</v>
      </c>
      <c r="E599" t="s">
        <v>43</v>
      </c>
      <c r="F599" t="s">
        <v>26</v>
      </c>
      <c r="G599">
        <v>1</v>
      </c>
      <c r="H599">
        <v>51.91</v>
      </c>
      <c r="J599">
        <v>1</v>
      </c>
      <c r="K599">
        <v>9.1999999999999993</v>
      </c>
      <c r="L599">
        <v>12.5</v>
      </c>
      <c r="M599">
        <v>63</v>
      </c>
      <c r="N599" t="s">
        <v>41</v>
      </c>
      <c r="O599">
        <v>2.0419999999999998</v>
      </c>
      <c r="P599" t="s">
        <v>58</v>
      </c>
      <c r="Q599" t="s">
        <v>108</v>
      </c>
      <c r="R599">
        <v>4.6900000000000004</v>
      </c>
      <c r="S599">
        <v>1</v>
      </c>
      <c r="U599">
        <v>3.3</v>
      </c>
      <c r="V599" t="s">
        <v>587</v>
      </c>
      <c r="W599" t="s">
        <v>45</v>
      </c>
      <c r="X599">
        <v>0</v>
      </c>
      <c r="Y599" t="str">
        <f>IF(tblRides[[#This Row],[supply_demand_ratio]]&lt;0.8,"Below 0.8",IF(tblRides[[#This Row],[supply_demand_ratio]]&lt;1,"Between 0.8-1.0",IF(tblRides[[#This Row],[supply_demand_ratio]]&lt;=1.2,"Between 1.0-1.2","Above 1.2")))</f>
        <v>Above 1.2</v>
      </c>
    </row>
    <row r="600" spans="1:25" x14ac:dyDescent="0.3">
      <c r="A600" t="s">
        <v>654</v>
      </c>
      <c r="B600" s="1">
        <v>46028.5625</v>
      </c>
      <c r="C600" s="2">
        <v>46028</v>
      </c>
      <c r="D600">
        <v>13</v>
      </c>
      <c r="E600" t="s">
        <v>33</v>
      </c>
      <c r="F600" t="s">
        <v>26</v>
      </c>
      <c r="G600">
        <v>5.8</v>
      </c>
      <c r="H600">
        <v>134.37</v>
      </c>
      <c r="I600">
        <v>134.15</v>
      </c>
      <c r="J600">
        <v>1</v>
      </c>
      <c r="K600">
        <v>4.9000000000000004</v>
      </c>
      <c r="L600">
        <v>5.7</v>
      </c>
      <c r="M600">
        <v>84</v>
      </c>
      <c r="N600" t="s">
        <v>41</v>
      </c>
      <c r="O600">
        <v>1.3919999999999999</v>
      </c>
      <c r="P600" t="s">
        <v>28</v>
      </c>
      <c r="Q600" t="s">
        <v>29</v>
      </c>
      <c r="R600">
        <v>4.68</v>
      </c>
      <c r="S600">
        <v>12</v>
      </c>
      <c r="T600">
        <v>-0.22</v>
      </c>
      <c r="U600">
        <v>0.8</v>
      </c>
      <c r="V600" t="s">
        <v>587</v>
      </c>
      <c r="W600" t="s">
        <v>31</v>
      </c>
      <c r="X600">
        <v>1</v>
      </c>
      <c r="Y600" t="str">
        <f>IF(tblRides[[#This Row],[supply_demand_ratio]]&lt;0.8,"Below 0.8",IF(tblRides[[#This Row],[supply_demand_ratio]]&lt;1,"Between 0.8-1.0",IF(tblRides[[#This Row],[supply_demand_ratio]]&lt;=1.2,"Between 1.0-1.2","Above 1.2")))</f>
        <v>Above 1.2</v>
      </c>
    </row>
    <row r="601" spans="1:25" x14ac:dyDescent="0.3">
      <c r="A601" t="s">
        <v>655</v>
      </c>
      <c r="B601" s="1">
        <v>46028.569444444445</v>
      </c>
      <c r="C601" s="2">
        <v>46028</v>
      </c>
      <c r="D601">
        <v>13</v>
      </c>
      <c r="E601" t="s">
        <v>43</v>
      </c>
      <c r="F601" t="s">
        <v>26</v>
      </c>
      <c r="G601">
        <v>6.9</v>
      </c>
      <c r="H601">
        <v>124.85</v>
      </c>
      <c r="J601">
        <v>1</v>
      </c>
      <c r="K601">
        <v>6.5</v>
      </c>
      <c r="L601">
        <v>5.5</v>
      </c>
      <c r="M601">
        <v>78</v>
      </c>
      <c r="N601" t="s">
        <v>41</v>
      </c>
      <c r="O601">
        <v>1.9570000000000001</v>
      </c>
      <c r="P601" t="s">
        <v>58</v>
      </c>
      <c r="Q601" t="s">
        <v>59</v>
      </c>
      <c r="R601">
        <v>4.82</v>
      </c>
      <c r="S601">
        <v>3</v>
      </c>
      <c r="U601">
        <v>-1</v>
      </c>
      <c r="V601" t="s">
        <v>587</v>
      </c>
      <c r="W601" t="s">
        <v>45</v>
      </c>
      <c r="X601">
        <v>0</v>
      </c>
      <c r="Y601" t="str">
        <f>IF(tblRides[[#This Row],[supply_demand_ratio]]&lt;0.8,"Below 0.8",IF(tblRides[[#This Row],[supply_demand_ratio]]&lt;1,"Between 0.8-1.0",IF(tblRides[[#This Row],[supply_demand_ratio]]&lt;=1.2,"Between 1.0-1.2","Above 1.2")))</f>
        <v>Above 1.2</v>
      </c>
    </row>
    <row r="602" spans="1:25" x14ac:dyDescent="0.3">
      <c r="A602" t="s">
        <v>656</v>
      </c>
      <c r="B602" s="1">
        <v>46028.574999999997</v>
      </c>
      <c r="C602" s="2">
        <v>46028</v>
      </c>
      <c r="D602">
        <v>13</v>
      </c>
      <c r="E602" t="s">
        <v>33</v>
      </c>
      <c r="F602" t="s">
        <v>26</v>
      </c>
      <c r="G602">
        <v>5.6</v>
      </c>
      <c r="H602">
        <v>143.13999999999999</v>
      </c>
      <c r="I602">
        <v>149.86000000000001</v>
      </c>
      <c r="J602">
        <v>1.1000000000000001</v>
      </c>
      <c r="K602">
        <v>7.5</v>
      </c>
      <c r="L602">
        <v>11.2</v>
      </c>
      <c r="M602">
        <v>107</v>
      </c>
      <c r="N602" t="s">
        <v>27</v>
      </c>
      <c r="O602">
        <v>1.1870000000000001</v>
      </c>
      <c r="P602" t="s">
        <v>28</v>
      </c>
      <c r="Q602" t="s">
        <v>29</v>
      </c>
      <c r="R602">
        <v>4.78</v>
      </c>
      <c r="S602">
        <v>4</v>
      </c>
      <c r="T602">
        <v>6.72</v>
      </c>
      <c r="U602">
        <v>3.7</v>
      </c>
      <c r="V602" t="s">
        <v>587</v>
      </c>
      <c r="W602" t="s">
        <v>45</v>
      </c>
      <c r="X602">
        <v>1</v>
      </c>
      <c r="Y602" t="str">
        <f>IF(tblRides[[#This Row],[supply_demand_ratio]]&lt;0.8,"Below 0.8",IF(tblRides[[#This Row],[supply_demand_ratio]]&lt;1,"Between 0.8-1.0",IF(tblRides[[#This Row],[supply_demand_ratio]]&lt;=1.2,"Between 1.0-1.2","Above 1.2")))</f>
        <v>Between 1.0-1.2</v>
      </c>
    </row>
    <row r="603" spans="1:25" x14ac:dyDescent="0.3">
      <c r="A603" t="s">
        <v>657</v>
      </c>
      <c r="B603" s="1">
        <v>46028.585416666669</v>
      </c>
      <c r="C603" s="2">
        <v>46028</v>
      </c>
      <c r="D603">
        <v>14</v>
      </c>
      <c r="E603" t="s">
        <v>25</v>
      </c>
      <c r="F603" t="s">
        <v>34</v>
      </c>
      <c r="G603">
        <v>5.7</v>
      </c>
      <c r="H603">
        <v>114.59</v>
      </c>
      <c r="I603">
        <v>119.18</v>
      </c>
      <c r="J603">
        <v>1</v>
      </c>
      <c r="K603">
        <v>2.8</v>
      </c>
      <c r="L603">
        <v>12.2</v>
      </c>
      <c r="M603">
        <v>124</v>
      </c>
      <c r="N603" t="s">
        <v>27</v>
      </c>
      <c r="O603">
        <v>1.006</v>
      </c>
      <c r="P603" t="s">
        <v>28</v>
      </c>
      <c r="Q603" t="s">
        <v>29</v>
      </c>
      <c r="R603">
        <v>4.6900000000000004</v>
      </c>
      <c r="S603">
        <v>0</v>
      </c>
      <c r="T603">
        <v>4.59</v>
      </c>
      <c r="U603">
        <v>9.4</v>
      </c>
      <c r="V603" t="s">
        <v>587</v>
      </c>
      <c r="W603" t="s">
        <v>31</v>
      </c>
      <c r="X603">
        <v>1</v>
      </c>
      <c r="Y603" t="str">
        <f>IF(tblRides[[#This Row],[supply_demand_ratio]]&lt;0.8,"Below 0.8",IF(tblRides[[#This Row],[supply_demand_ratio]]&lt;1,"Between 0.8-1.0",IF(tblRides[[#This Row],[supply_demand_ratio]]&lt;=1.2,"Between 1.0-1.2","Above 1.2")))</f>
        <v>Between 1.0-1.2</v>
      </c>
    </row>
    <row r="604" spans="1:25" x14ac:dyDescent="0.3">
      <c r="A604" t="s">
        <v>658</v>
      </c>
      <c r="B604" s="1">
        <v>46028.609027777777</v>
      </c>
      <c r="C604" s="2">
        <v>46028</v>
      </c>
      <c r="D604">
        <v>14</v>
      </c>
      <c r="E604" t="s">
        <v>62</v>
      </c>
      <c r="F604" t="s">
        <v>26</v>
      </c>
      <c r="G604">
        <v>5.0999999999999996</v>
      </c>
      <c r="H604">
        <v>101.18</v>
      </c>
      <c r="I604">
        <v>101.07</v>
      </c>
      <c r="J604">
        <v>1</v>
      </c>
      <c r="K604">
        <v>7.5</v>
      </c>
      <c r="L604">
        <v>9.6999999999999993</v>
      </c>
      <c r="M604">
        <v>58</v>
      </c>
      <c r="N604" t="s">
        <v>41</v>
      </c>
      <c r="O604">
        <v>1.829</v>
      </c>
      <c r="P604" t="s">
        <v>28</v>
      </c>
      <c r="Q604" t="s">
        <v>29</v>
      </c>
      <c r="R604">
        <v>4.79</v>
      </c>
      <c r="S604">
        <v>1</v>
      </c>
      <c r="T604">
        <v>-0.11</v>
      </c>
      <c r="U604">
        <v>2.2000000000000002</v>
      </c>
      <c r="V604" t="s">
        <v>587</v>
      </c>
      <c r="W604" t="s">
        <v>45</v>
      </c>
      <c r="X604">
        <v>1</v>
      </c>
      <c r="Y604" t="str">
        <f>IF(tblRides[[#This Row],[supply_demand_ratio]]&lt;0.8,"Below 0.8",IF(tblRides[[#This Row],[supply_demand_ratio]]&lt;1,"Between 0.8-1.0",IF(tblRides[[#This Row],[supply_demand_ratio]]&lt;=1.2,"Between 1.0-1.2","Above 1.2")))</f>
        <v>Above 1.2</v>
      </c>
    </row>
    <row r="605" spans="1:25" x14ac:dyDescent="0.3">
      <c r="A605" t="s">
        <v>659</v>
      </c>
      <c r="B605" s="1">
        <v>46028.623611111114</v>
      </c>
      <c r="C605" s="2">
        <v>46028</v>
      </c>
      <c r="D605">
        <v>14</v>
      </c>
      <c r="E605" t="s">
        <v>62</v>
      </c>
      <c r="F605" t="s">
        <v>34</v>
      </c>
      <c r="G605">
        <v>10.4</v>
      </c>
      <c r="H605">
        <v>191.51</v>
      </c>
      <c r="I605">
        <v>197.59</v>
      </c>
      <c r="J605">
        <v>1</v>
      </c>
      <c r="K605">
        <v>4.7</v>
      </c>
      <c r="L605">
        <v>3.9</v>
      </c>
      <c r="M605">
        <v>68</v>
      </c>
      <c r="N605" t="s">
        <v>41</v>
      </c>
      <c r="O605">
        <v>2.2000000000000002</v>
      </c>
      <c r="P605" t="s">
        <v>28</v>
      </c>
      <c r="Q605" t="s">
        <v>29</v>
      </c>
      <c r="R605">
        <v>4.67</v>
      </c>
      <c r="S605">
        <v>0</v>
      </c>
      <c r="T605">
        <v>6.08</v>
      </c>
      <c r="U605">
        <v>-0.8</v>
      </c>
      <c r="V605" t="s">
        <v>587</v>
      </c>
      <c r="W605" t="s">
        <v>31</v>
      </c>
      <c r="X605">
        <v>1</v>
      </c>
      <c r="Y605" t="str">
        <f>IF(tblRides[[#This Row],[supply_demand_ratio]]&lt;0.8,"Below 0.8",IF(tblRides[[#This Row],[supply_demand_ratio]]&lt;1,"Between 0.8-1.0",IF(tblRides[[#This Row],[supply_demand_ratio]]&lt;=1.2,"Between 1.0-1.2","Above 1.2")))</f>
        <v>Above 1.2</v>
      </c>
    </row>
    <row r="606" spans="1:25" x14ac:dyDescent="0.3">
      <c r="A606" t="s">
        <v>660</v>
      </c>
      <c r="B606" s="1">
        <v>46028.631249999999</v>
      </c>
      <c r="C606" s="2">
        <v>46028</v>
      </c>
      <c r="D606">
        <v>15</v>
      </c>
      <c r="E606" t="s">
        <v>33</v>
      </c>
      <c r="F606" t="s">
        <v>26</v>
      </c>
      <c r="G606">
        <v>15.4</v>
      </c>
      <c r="H606">
        <v>306.25</v>
      </c>
      <c r="I606">
        <v>306.44</v>
      </c>
      <c r="J606">
        <v>1</v>
      </c>
      <c r="K606">
        <v>6.7</v>
      </c>
      <c r="L606">
        <v>2.6</v>
      </c>
      <c r="M606">
        <v>104</v>
      </c>
      <c r="N606" t="s">
        <v>27</v>
      </c>
      <c r="O606">
        <v>1.105</v>
      </c>
      <c r="P606" t="s">
        <v>28</v>
      </c>
      <c r="Q606" t="s">
        <v>29</v>
      </c>
      <c r="R606">
        <v>4.84</v>
      </c>
      <c r="S606">
        <v>10</v>
      </c>
      <c r="T606">
        <v>0.19</v>
      </c>
      <c r="U606">
        <v>-4.0999999999999996</v>
      </c>
      <c r="V606" t="s">
        <v>587</v>
      </c>
      <c r="W606" t="s">
        <v>45</v>
      </c>
      <c r="X606">
        <v>1</v>
      </c>
      <c r="Y606" t="str">
        <f>IF(tblRides[[#This Row],[supply_demand_ratio]]&lt;0.8,"Below 0.8",IF(tblRides[[#This Row],[supply_demand_ratio]]&lt;1,"Between 0.8-1.0",IF(tblRides[[#This Row],[supply_demand_ratio]]&lt;=1.2,"Between 1.0-1.2","Above 1.2")))</f>
        <v>Between 1.0-1.2</v>
      </c>
    </row>
    <row r="607" spans="1:25" x14ac:dyDescent="0.3">
      <c r="A607" t="s">
        <v>661</v>
      </c>
      <c r="B607" s="1">
        <v>46028.679861111108</v>
      </c>
      <c r="C607" s="2">
        <v>46028</v>
      </c>
      <c r="D607">
        <v>16</v>
      </c>
      <c r="E607" t="s">
        <v>33</v>
      </c>
      <c r="F607" t="s">
        <v>26</v>
      </c>
      <c r="G607">
        <v>7.3</v>
      </c>
      <c r="H607">
        <v>137.19</v>
      </c>
      <c r="I607">
        <v>129.11000000000001</v>
      </c>
      <c r="J607">
        <v>1</v>
      </c>
      <c r="K607">
        <v>7</v>
      </c>
      <c r="L607">
        <v>7</v>
      </c>
      <c r="M607">
        <v>78</v>
      </c>
      <c r="N607" t="s">
        <v>27</v>
      </c>
      <c r="O607">
        <v>0.95699999999999996</v>
      </c>
      <c r="P607" t="s">
        <v>28</v>
      </c>
      <c r="Q607" t="s">
        <v>29</v>
      </c>
      <c r="R607">
        <v>4.53</v>
      </c>
      <c r="S607">
        <v>3</v>
      </c>
      <c r="T607">
        <v>-8.08</v>
      </c>
      <c r="U607">
        <v>0</v>
      </c>
      <c r="V607" t="s">
        <v>587</v>
      </c>
      <c r="W607" t="s">
        <v>45</v>
      </c>
      <c r="X607">
        <v>1</v>
      </c>
      <c r="Y607" t="str">
        <f>IF(tblRides[[#This Row],[supply_demand_ratio]]&lt;0.8,"Below 0.8",IF(tblRides[[#This Row],[supply_demand_ratio]]&lt;1,"Between 0.8-1.0",IF(tblRides[[#This Row],[supply_demand_ratio]]&lt;=1.2,"Between 1.0-1.2","Above 1.2")))</f>
        <v>Between 0.8-1.0</v>
      </c>
    </row>
    <row r="608" spans="1:25" x14ac:dyDescent="0.3">
      <c r="A608" t="s">
        <v>662</v>
      </c>
      <c r="B608" s="1">
        <v>46028.690972222219</v>
      </c>
      <c r="C608" s="2">
        <v>46028</v>
      </c>
      <c r="D608">
        <v>16</v>
      </c>
      <c r="E608" t="s">
        <v>25</v>
      </c>
      <c r="F608" t="s">
        <v>34</v>
      </c>
      <c r="G608">
        <v>3.3</v>
      </c>
      <c r="H608">
        <v>88.27</v>
      </c>
      <c r="I608">
        <v>88.31</v>
      </c>
      <c r="J608">
        <v>1</v>
      </c>
      <c r="K608">
        <v>4</v>
      </c>
      <c r="L608">
        <v>1.2</v>
      </c>
      <c r="M608">
        <v>113</v>
      </c>
      <c r="N608" t="s">
        <v>27</v>
      </c>
      <c r="O608">
        <v>0.91700000000000004</v>
      </c>
      <c r="P608" t="s">
        <v>28</v>
      </c>
      <c r="Q608" t="s">
        <v>29</v>
      </c>
      <c r="R608">
        <v>4.82</v>
      </c>
      <c r="S608">
        <v>0</v>
      </c>
      <c r="T608">
        <v>0.04</v>
      </c>
      <c r="U608">
        <v>-2.8</v>
      </c>
      <c r="V608" t="s">
        <v>587</v>
      </c>
      <c r="W608" t="s">
        <v>31</v>
      </c>
      <c r="X608">
        <v>1</v>
      </c>
      <c r="Y608" t="str">
        <f>IF(tblRides[[#This Row],[supply_demand_ratio]]&lt;0.8,"Below 0.8",IF(tblRides[[#This Row],[supply_demand_ratio]]&lt;1,"Between 0.8-1.0",IF(tblRides[[#This Row],[supply_demand_ratio]]&lt;=1.2,"Between 1.0-1.2","Above 1.2")))</f>
        <v>Between 0.8-1.0</v>
      </c>
    </row>
    <row r="609" spans="1:25" x14ac:dyDescent="0.3">
      <c r="A609" t="s">
        <v>663</v>
      </c>
      <c r="B609" s="1">
        <v>46028.699305555558</v>
      </c>
      <c r="C609" s="2">
        <v>46028</v>
      </c>
      <c r="D609">
        <v>16</v>
      </c>
      <c r="E609" t="s">
        <v>33</v>
      </c>
      <c r="F609" t="s">
        <v>26</v>
      </c>
      <c r="G609">
        <v>2.6</v>
      </c>
      <c r="H609">
        <v>81.349999999999994</v>
      </c>
      <c r="I609">
        <v>79.75</v>
      </c>
      <c r="J609">
        <v>1</v>
      </c>
      <c r="K609">
        <v>8.1</v>
      </c>
      <c r="L609">
        <v>10.4</v>
      </c>
      <c r="M609">
        <v>82</v>
      </c>
      <c r="N609" t="s">
        <v>27</v>
      </c>
      <c r="O609">
        <v>0.92100000000000004</v>
      </c>
      <c r="P609" t="s">
        <v>28</v>
      </c>
      <c r="Q609" t="s">
        <v>29</v>
      </c>
      <c r="R609">
        <v>4.4000000000000004</v>
      </c>
      <c r="S609">
        <v>25</v>
      </c>
      <c r="T609">
        <v>-1.6</v>
      </c>
      <c r="U609">
        <v>2.2999999999999998</v>
      </c>
      <c r="V609" t="s">
        <v>587</v>
      </c>
      <c r="W609" t="s">
        <v>45</v>
      </c>
      <c r="X609">
        <v>1</v>
      </c>
      <c r="Y609" t="str">
        <f>IF(tblRides[[#This Row],[supply_demand_ratio]]&lt;0.8,"Below 0.8",IF(tblRides[[#This Row],[supply_demand_ratio]]&lt;1,"Between 0.8-1.0",IF(tblRides[[#This Row],[supply_demand_ratio]]&lt;=1.2,"Between 1.0-1.2","Above 1.2")))</f>
        <v>Between 0.8-1.0</v>
      </c>
    </row>
    <row r="610" spans="1:25" x14ac:dyDescent="0.3">
      <c r="A610" t="s">
        <v>664</v>
      </c>
      <c r="B610" s="1">
        <v>46028.729166666664</v>
      </c>
      <c r="C610" s="2">
        <v>46028</v>
      </c>
      <c r="D610">
        <v>17</v>
      </c>
      <c r="E610" t="s">
        <v>43</v>
      </c>
      <c r="F610" t="s">
        <v>34</v>
      </c>
      <c r="G610">
        <v>1</v>
      </c>
      <c r="H610">
        <v>60.46</v>
      </c>
      <c r="I610">
        <v>58.91</v>
      </c>
      <c r="J610">
        <v>1.1000000000000001</v>
      </c>
      <c r="K610">
        <v>4.3</v>
      </c>
      <c r="L610">
        <v>10.1</v>
      </c>
      <c r="M610">
        <v>53</v>
      </c>
      <c r="N610" t="s">
        <v>41</v>
      </c>
      <c r="O610">
        <v>1.181</v>
      </c>
      <c r="P610" t="s">
        <v>28</v>
      </c>
      <c r="Q610" t="s">
        <v>29</v>
      </c>
      <c r="R610">
        <v>5</v>
      </c>
      <c r="S610">
        <v>0</v>
      </c>
      <c r="T610">
        <v>-1.55</v>
      </c>
      <c r="U610">
        <v>5.8</v>
      </c>
      <c r="V610" t="s">
        <v>587</v>
      </c>
      <c r="W610" t="s">
        <v>31</v>
      </c>
      <c r="X610">
        <v>1</v>
      </c>
      <c r="Y610" t="str">
        <f>IF(tblRides[[#This Row],[supply_demand_ratio]]&lt;0.8,"Below 0.8",IF(tblRides[[#This Row],[supply_demand_ratio]]&lt;1,"Between 0.8-1.0",IF(tblRides[[#This Row],[supply_demand_ratio]]&lt;=1.2,"Between 1.0-1.2","Above 1.2")))</f>
        <v>Between 1.0-1.2</v>
      </c>
    </row>
    <row r="611" spans="1:25" x14ac:dyDescent="0.3">
      <c r="A611" t="s">
        <v>665</v>
      </c>
      <c r="B611" s="1">
        <v>46028.743055555555</v>
      </c>
      <c r="C611" s="2">
        <v>46028</v>
      </c>
      <c r="D611">
        <v>17</v>
      </c>
      <c r="E611" t="s">
        <v>36</v>
      </c>
      <c r="F611" t="s">
        <v>26</v>
      </c>
      <c r="G611">
        <v>13.4</v>
      </c>
      <c r="H611">
        <v>239.68</v>
      </c>
      <c r="I611">
        <v>244.51</v>
      </c>
      <c r="J611">
        <v>1</v>
      </c>
      <c r="K611">
        <v>6.7</v>
      </c>
      <c r="L611">
        <v>4.9000000000000004</v>
      </c>
      <c r="M611">
        <v>91</v>
      </c>
      <c r="N611" t="s">
        <v>27</v>
      </c>
      <c r="O611">
        <v>0.84499999999999997</v>
      </c>
      <c r="P611" t="s">
        <v>28</v>
      </c>
      <c r="Q611" t="s">
        <v>29</v>
      </c>
      <c r="R611">
        <v>4.51</v>
      </c>
      <c r="S611">
        <v>21</v>
      </c>
      <c r="T611">
        <v>4.83</v>
      </c>
      <c r="U611">
        <v>-1.8</v>
      </c>
      <c r="V611" t="s">
        <v>587</v>
      </c>
      <c r="W611" t="s">
        <v>45</v>
      </c>
      <c r="X611">
        <v>1</v>
      </c>
      <c r="Y611" t="str">
        <f>IF(tblRides[[#This Row],[supply_demand_ratio]]&lt;0.8,"Below 0.8",IF(tblRides[[#This Row],[supply_demand_ratio]]&lt;1,"Between 0.8-1.0",IF(tblRides[[#This Row],[supply_demand_ratio]]&lt;=1.2,"Between 1.0-1.2","Above 1.2")))</f>
        <v>Between 0.8-1.0</v>
      </c>
    </row>
    <row r="612" spans="1:25" x14ac:dyDescent="0.3">
      <c r="A612" t="s">
        <v>666</v>
      </c>
      <c r="B612" s="1">
        <v>46028.746527777781</v>
      </c>
      <c r="C612" s="2">
        <v>46028</v>
      </c>
      <c r="D612">
        <v>17</v>
      </c>
      <c r="E612" t="s">
        <v>25</v>
      </c>
      <c r="F612" t="s">
        <v>34</v>
      </c>
      <c r="G612">
        <v>4.7</v>
      </c>
      <c r="H612">
        <v>123.68</v>
      </c>
      <c r="J612">
        <v>1.1000000000000001</v>
      </c>
      <c r="K612">
        <v>8.4</v>
      </c>
      <c r="L612">
        <v>7.5</v>
      </c>
      <c r="M612">
        <v>101</v>
      </c>
      <c r="N612" t="s">
        <v>27</v>
      </c>
      <c r="O612">
        <v>0.77300000000000002</v>
      </c>
      <c r="P612" t="s">
        <v>58</v>
      </c>
      <c r="Q612" t="s">
        <v>59</v>
      </c>
      <c r="R612">
        <v>4.49</v>
      </c>
      <c r="S612">
        <v>0</v>
      </c>
      <c r="U612">
        <v>-0.9</v>
      </c>
      <c r="V612" t="s">
        <v>587</v>
      </c>
      <c r="W612" t="s">
        <v>45</v>
      </c>
      <c r="X612">
        <v>0</v>
      </c>
      <c r="Y612" t="str">
        <f>IF(tblRides[[#This Row],[supply_demand_ratio]]&lt;0.8,"Below 0.8",IF(tblRides[[#This Row],[supply_demand_ratio]]&lt;1,"Between 0.8-1.0",IF(tblRides[[#This Row],[supply_demand_ratio]]&lt;=1.2,"Between 1.0-1.2","Above 1.2")))</f>
        <v>Below 0.8</v>
      </c>
    </row>
    <row r="613" spans="1:25" x14ac:dyDescent="0.3">
      <c r="A613" t="s">
        <v>667</v>
      </c>
      <c r="B613" s="1">
        <v>46028.751388888886</v>
      </c>
      <c r="C613" s="2">
        <v>46028</v>
      </c>
      <c r="D613">
        <v>18</v>
      </c>
      <c r="E613" t="s">
        <v>36</v>
      </c>
      <c r="F613" t="s">
        <v>26</v>
      </c>
      <c r="G613">
        <v>4.9000000000000004</v>
      </c>
      <c r="H613">
        <v>107.88</v>
      </c>
      <c r="J613">
        <v>1</v>
      </c>
      <c r="K613">
        <v>8.1999999999999993</v>
      </c>
      <c r="L613">
        <v>11.2</v>
      </c>
      <c r="M613">
        <v>90</v>
      </c>
      <c r="N613" t="s">
        <v>27</v>
      </c>
      <c r="O613">
        <v>0.76800000000000002</v>
      </c>
      <c r="P613" t="s">
        <v>58</v>
      </c>
      <c r="Q613" t="s">
        <v>59</v>
      </c>
      <c r="R613">
        <v>5</v>
      </c>
      <c r="S613">
        <v>4</v>
      </c>
      <c r="U613">
        <v>3</v>
      </c>
      <c r="V613" t="s">
        <v>587</v>
      </c>
      <c r="W613" t="s">
        <v>45</v>
      </c>
      <c r="X613">
        <v>0</v>
      </c>
      <c r="Y613" t="str">
        <f>IF(tblRides[[#This Row],[supply_demand_ratio]]&lt;0.8,"Below 0.8",IF(tblRides[[#This Row],[supply_demand_ratio]]&lt;1,"Between 0.8-1.0",IF(tblRides[[#This Row],[supply_demand_ratio]]&lt;=1.2,"Between 1.0-1.2","Above 1.2")))</f>
        <v>Below 0.8</v>
      </c>
    </row>
    <row r="614" spans="1:25" x14ac:dyDescent="0.3">
      <c r="A614" t="s">
        <v>668</v>
      </c>
      <c r="B614" s="1">
        <v>46028.756944444445</v>
      </c>
      <c r="C614" s="2">
        <v>46028</v>
      </c>
      <c r="D614">
        <v>18</v>
      </c>
      <c r="E614" t="s">
        <v>25</v>
      </c>
      <c r="F614" t="s">
        <v>26</v>
      </c>
      <c r="G614">
        <v>5.9</v>
      </c>
      <c r="H614">
        <v>152.26</v>
      </c>
      <c r="I614">
        <v>153.53</v>
      </c>
      <c r="J614">
        <v>1.2</v>
      </c>
      <c r="K614">
        <v>6</v>
      </c>
      <c r="L614">
        <v>4.7</v>
      </c>
      <c r="M614">
        <v>99</v>
      </c>
      <c r="N614" t="s">
        <v>27</v>
      </c>
      <c r="O614">
        <v>0.745</v>
      </c>
      <c r="P614" t="s">
        <v>28</v>
      </c>
      <c r="Q614" t="s">
        <v>29</v>
      </c>
      <c r="R614">
        <v>4.6100000000000003</v>
      </c>
      <c r="S614">
        <v>2</v>
      </c>
      <c r="T614">
        <v>1.27</v>
      </c>
      <c r="U614">
        <v>-1.3</v>
      </c>
      <c r="V614" t="s">
        <v>587</v>
      </c>
      <c r="W614" t="s">
        <v>45</v>
      </c>
      <c r="X614">
        <v>1</v>
      </c>
      <c r="Y614" t="str">
        <f>IF(tblRides[[#This Row],[supply_demand_ratio]]&lt;0.8,"Below 0.8",IF(tblRides[[#This Row],[supply_demand_ratio]]&lt;1,"Between 0.8-1.0",IF(tblRides[[#This Row],[supply_demand_ratio]]&lt;=1.2,"Between 1.0-1.2","Above 1.2")))</f>
        <v>Below 0.8</v>
      </c>
    </row>
    <row r="615" spans="1:25" x14ac:dyDescent="0.3">
      <c r="A615" t="s">
        <v>669</v>
      </c>
      <c r="B615" s="1">
        <v>46028.763888888891</v>
      </c>
      <c r="C615" s="2">
        <v>46028</v>
      </c>
      <c r="D615">
        <v>18</v>
      </c>
      <c r="E615" t="s">
        <v>33</v>
      </c>
      <c r="F615" t="s">
        <v>34</v>
      </c>
      <c r="G615">
        <v>3.9</v>
      </c>
      <c r="H615">
        <v>91.5</v>
      </c>
      <c r="I615">
        <v>91.76</v>
      </c>
      <c r="J615">
        <v>1</v>
      </c>
      <c r="K615">
        <v>2.8</v>
      </c>
      <c r="L615">
        <v>1</v>
      </c>
      <c r="M615">
        <v>87</v>
      </c>
      <c r="N615" t="s">
        <v>27</v>
      </c>
      <c r="O615">
        <v>1.0629999999999999</v>
      </c>
      <c r="P615" t="s">
        <v>28</v>
      </c>
      <c r="Q615" t="s">
        <v>29</v>
      </c>
      <c r="R615">
        <v>4.99</v>
      </c>
      <c r="S615">
        <v>0</v>
      </c>
      <c r="T615">
        <v>0.26</v>
      </c>
      <c r="U615">
        <v>-1.8</v>
      </c>
      <c r="V615" t="s">
        <v>587</v>
      </c>
      <c r="W615" t="s">
        <v>31</v>
      </c>
      <c r="X615">
        <v>1</v>
      </c>
      <c r="Y615" t="str">
        <f>IF(tblRides[[#This Row],[supply_demand_ratio]]&lt;0.8,"Below 0.8",IF(tblRides[[#This Row],[supply_demand_ratio]]&lt;1,"Between 0.8-1.0",IF(tblRides[[#This Row],[supply_demand_ratio]]&lt;=1.2,"Between 1.0-1.2","Above 1.2")))</f>
        <v>Between 1.0-1.2</v>
      </c>
    </row>
    <row r="616" spans="1:25" x14ac:dyDescent="0.3">
      <c r="A616" t="s">
        <v>670</v>
      </c>
      <c r="B616" s="1">
        <v>46028.771527777775</v>
      </c>
      <c r="C616" s="2">
        <v>46028</v>
      </c>
      <c r="D616">
        <v>18</v>
      </c>
      <c r="E616" t="s">
        <v>33</v>
      </c>
      <c r="F616" t="s">
        <v>26</v>
      </c>
      <c r="G616">
        <v>6.8</v>
      </c>
      <c r="H616">
        <v>142.04</v>
      </c>
      <c r="J616">
        <v>1.1000000000000001</v>
      </c>
      <c r="K616">
        <v>6.3</v>
      </c>
      <c r="L616">
        <v>10.8</v>
      </c>
      <c r="M616">
        <v>67</v>
      </c>
      <c r="N616" t="s">
        <v>27</v>
      </c>
      <c r="O616">
        <v>0.61399999999999999</v>
      </c>
      <c r="P616" t="s">
        <v>58</v>
      </c>
      <c r="Q616" t="s">
        <v>74</v>
      </c>
      <c r="R616">
        <v>4.7300000000000004</v>
      </c>
      <c r="S616">
        <v>17</v>
      </c>
      <c r="U616">
        <v>4.5</v>
      </c>
      <c r="V616" t="s">
        <v>587</v>
      </c>
      <c r="W616" t="s">
        <v>45</v>
      </c>
      <c r="X616">
        <v>0</v>
      </c>
      <c r="Y616" t="str">
        <f>IF(tblRides[[#This Row],[supply_demand_ratio]]&lt;0.8,"Below 0.8",IF(tblRides[[#This Row],[supply_demand_ratio]]&lt;1,"Between 0.8-1.0",IF(tblRides[[#This Row],[supply_demand_ratio]]&lt;=1.2,"Between 1.0-1.2","Above 1.2")))</f>
        <v>Below 0.8</v>
      </c>
    </row>
    <row r="617" spans="1:25" x14ac:dyDescent="0.3">
      <c r="A617" t="s">
        <v>671</v>
      </c>
      <c r="B617" s="1">
        <v>46028.77847222222</v>
      </c>
      <c r="C617" s="2">
        <v>46028</v>
      </c>
      <c r="D617">
        <v>18</v>
      </c>
      <c r="E617" t="s">
        <v>25</v>
      </c>
      <c r="F617" t="s">
        <v>26</v>
      </c>
      <c r="G617">
        <v>7</v>
      </c>
      <c r="H617">
        <v>217.32</v>
      </c>
      <c r="I617">
        <v>213.98</v>
      </c>
      <c r="J617">
        <v>1.4</v>
      </c>
      <c r="K617">
        <v>9.6</v>
      </c>
      <c r="L617">
        <v>6.4</v>
      </c>
      <c r="M617">
        <v>108</v>
      </c>
      <c r="N617" t="s">
        <v>72</v>
      </c>
      <c r="O617">
        <v>0.66700000000000004</v>
      </c>
      <c r="P617" t="s">
        <v>28</v>
      </c>
      <c r="Q617" t="s">
        <v>29</v>
      </c>
      <c r="R617">
        <v>4.4000000000000004</v>
      </c>
      <c r="S617">
        <v>1</v>
      </c>
      <c r="T617">
        <v>-3.34</v>
      </c>
      <c r="U617">
        <v>-3.2</v>
      </c>
      <c r="V617" t="s">
        <v>587</v>
      </c>
      <c r="W617" t="s">
        <v>45</v>
      </c>
      <c r="X617">
        <v>1</v>
      </c>
      <c r="Y617" t="str">
        <f>IF(tblRides[[#This Row],[supply_demand_ratio]]&lt;0.8,"Below 0.8",IF(tblRides[[#This Row],[supply_demand_ratio]]&lt;1,"Between 0.8-1.0",IF(tblRides[[#This Row],[supply_demand_ratio]]&lt;=1.2,"Between 1.0-1.2","Above 1.2")))</f>
        <v>Below 0.8</v>
      </c>
    </row>
    <row r="618" spans="1:25" x14ac:dyDescent="0.3">
      <c r="A618" t="s">
        <v>672</v>
      </c>
      <c r="B618" s="1">
        <v>46028.782638888886</v>
      </c>
      <c r="C618" s="2">
        <v>46028</v>
      </c>
      <c r="D618">
        <v>18</v>
      </c>
      <c r="E618" t="s">
        <v>43</v>
      </c>
      <c r="F618" t="s">
        <v>26</v>
      </c>
      <c r="G618">
        <v>7.7</v>
      </c>
      <c r="H618">
        <v>152.9</v>
      </c>
      <c r="I618">
        <v>162.04</v>
      </c>
      <c r="J618">
        <v>1</v>
      </c>
      <c r="K618">
        <v>6.7</v>
      </c>
      <c r="L618">
        <v>7.2</v>
      </c>
      <c r="M618">
        <v>45</v>
      </c>
      <c r="N618" t="s">
        <v>41</v>
      </c>
      <c r="O618">
        <v>1.0009999999999999</v>
      </c>
      <c r="P618" t="s">
        <v>28</v>
      </c>
      <c r="Q618" t="s">
        <v>29</v>
      </c>
      <c r="R618">
        <v>4.67</v>
      </c>
      <c r="S618">
        <v>3</v>
      </c>
      <c r="T618">
        <v>9.14</v>
      </c>
      <c r="U618">
        <v>0.5</v>
      </c>
      <c r="V618" t="s">
        <v>587</v>
      </c>
      <c r="W618" t="s">
        <v>45</v>
      </c>
      <c r="X618">
        <v>1</v>
      </c>
      <c r="Y618" t="str">
        <f>IF(tblRides[[#This Row],[supply_demand_ratio]]&lt;0.8,"Below 0.8",IF(tblRides[[#This Row],[supply_demand_ratio]]&lt;1,"Between 0.8-1.0",IF(tblRides[[#This Row],[supply_demand_ratio]]&lt;=1.2,"Between 1.0-1.2","Above 1.2")))</f>
        <v>Between 1.0-1.2</v>
      </c>
    </row>
    <row r="619" spans="1:25" x14ac:dyDescent="0.3">
      <c r="A619" t="s">
        <v>673</v>
      </c>
      <c r="B619" s="1">
        <v>46028.800694444442</v>
      </c>
      <c r="C619" s="2">
        <v>46028</v>
      </c>
      <c r="D619">
        <v>19</v>
      </c>
      <c r="E619" t="s">
        <v>36</v>
      </c>
      <c r="F619" t="s">
        <v>34</v>
      </c>
      <c r="G619">
        <v>1.6</v>
      </c>
      <c r="H619">
        <v>78.260000000000005</v>
      </c>
      <c r="I619">
        <v>73.23</v>
      </c>
      <c r="J619">
        <v>1.2</v>
      </c>
      <c r="K619">
        <v>7.6</v>
      </c>
      <c r="L619">
        <v>8.1</v>
      </c>
      <c r="M619">
        <v>91</v>
      </c>
      <c r="N619" t="s">
        <v>72</v>
      </c>
      <c r="O619">
        <v>0.65</v>
      </c>
      <c r="P619" t="s">
        <v>28</v>
      </c>
      <c r="Q619" t="s">
        <v>29</v>
      </c>
      <c r="R619">
        <v>4.25</v>
      </c>
      <c r="S619">
        <v>0</v>
      </c>
      <c r="T619">
        <v>-5.03</v>
      </c>
      <c r="U619">
        <v>0.5</v>
      </c>
      <c r="V619" t="s">
        <v>587</v>
      </c>
      <c r="W619" t="s">
        <v>45</v>
      </c>
      <c r="X619">
        <v>1</v>
      </c>
      <c r="Y619" t="str">
        <f>IF(tblRides[[#This Row],[supply_demand_ratio]]&lt;0.8,"Below 0.8",IF(tblRides[[#This Row],[supply_demand_ratio]]&lt;1,"Between 0.8-1.0",IF(tblRides[[#This Row],[supply_demand_ratio]]&lt;=1.2,"Between 1.0-1.2","Above 1.2")))</f>
        <v>Below 0.8</v>
      </c>
    </row>
    <row r="620" spans="1:25" x14ac:dyDescent="0.3">
      <c r="A620" t="s">
        <v>674</v>
      </c>
      <c r="B620" s="1">
        <v>46028.825694444444</v>
      </c>
      <c r="C620" s="2">
        <v>46028</v>
      </c>
      <c r="D620">
        <v>19</v>
      </c>
      <c r="E620" t="s">
        <v>33</v>
      </c>
      <c r="F620" t="s">
        <v>34</v>
      </c>
      <c r="G620">
        <v>0.7</v>
      </c>
      <c r="H620">
        <v>61.22</v>
      </c>
      <c r="I620">
        <v>59.85</v>
      </c>
      <c r="J620">
        <v>1.2</v>
      </c>
      <c r="K620">
        <v>6.3</v>
      </c>
      <c r="L620">
        <v>5.9</v>
      </c>
      <c r="M620">
        <v>83</v>
      </c>
      <c r="N620" t="s">
        <v>27</v>
      </c>
      <c r="O620">
        <v>0.82299999999999995</v>
      </c>
      <c r="P620" t="s">
        <v>28</v>
      </c>
      <c r="Q620" t="s">
        <v>29</v>
      </c>
      <c r="R620">
        <v>4.8099999999999996</v>
      </c>
      <c r="S620">
        <v>0</v>
      </c>
      <c r="T620">
        <v>-1.37</v>
      </c>
      <c r="U620">
        <v>-0.4</v>
      </c>
      <c r="V620" t="s">
        <v>587</v>
      </c>
      <c r="W620" t="s">
        <v>45</v>
      </c>
      <c r="X620">
        <v>1</v>
      </c>
      <c r="Y620" t="str">
        <f>IF(tblRides[[#This Row],[supply_demand_ratio]]&lt;0.8,"Below 0.8",IF(tblRides[[#This Row],[supply_demand_ratio]]&lt;1,"Between 0.8-1.0",IF(tblRides[[#This Row],[supply_demand_ratio]]&lt;=1.2,"Between 1.0-1.2","Above 1.2")))</f>
        <v>Between 0.8-1.0</v>
      </c>
    </row>
    <row r="621" spans="1:25" x14ac:dyDescent="0.3">
      <c r="A621" t="s">
        <v>675</v>
      </c>
      <c r="B621" s="1">
        <v>46028.827777777777</v>
      </c>
      <c r="C621" s="2">
        <v>46028</v>
      </c>
      <c r="D621">
        <v>19</v>
      </c>
      <c r="E621" t="s">
        <v>25</v>
      </c>
      <c r="F621" t="s">
        <v>26</v>
      </c>
      <c r="G621">
        <v>10.1</v>
      </c>
      <c r="H621">
        <v>202.1</v>
      </c>
      <c r="J621">
        <v>1.2</v>
      </c>
      <c r="K621">
        <v>6.9</v>
      </c>
      <c r="L621">
        <v>9.6</v>
      </c>
      <c r="M621">
        <v>103</v>
      </c>
      <c r="N621" t="s">
        <v>72</v>
      </c>
      <c r="O621">
        <v>0.70599999999999996</v>
      </c>
      <c r="P621" t="s">
        <v>58</v>
      </c>
      <c r="Q621" t="s">
        <v>108</v>
      </c>
      <c r="R621">
        <v>4.9000000000000004</v>
      </c>
      <c r="S621">
        <v>9</v>
      </c>
      <c r="U621">
        <v>2.7</v>
      </c>
      <c r="V621" t="s">
        <v>587</v>
      </c>
      <c r="W621" t="s">
        <v>45</v>
      </c>
      <c r="X621">
        <v>0</v>
      </c>
      <c r="Y621" t="str">
        <f>IF(tblRides[[#This Row],[supply_demand_ratio]]&lt;0.8,"Below 0.8",IF(tblRides[[#This Row],[supply_demand_ratio]]&lt;1,"Between 0.8-1.0",IF(tblRides[[#This Row],[supply_demand_ratio]]&lt;=1.2,"Between 1.0-1.2","Above 1.2")))</f>
        <v>Below 0.8</v>
      </c>
    </row>
    <row r="622" spans="1:25" x14ac:dyDescent="0.3">
      <c r="A622" t="s">
        <v>676</v>
      </c>
      <c r="B622" s="1">
        <v>46028.838194444441</v>
      </c>
      <c r="C622" s="2">
        <v>46028</v>
      </c>
      <c r="D622">
        <v>20</v>
      </c>
      <c r="E622" t="s">
        <v>43</v>
      </c>
      <c r="F622" t="s">
        <v>26</v>
      </c>
      <c r="G622">
        <v>4.8</v>
      </c>
      <c r="H622">
        <v>121.1</v>
      </c>
      <c r="I622">
        <v>112.08</v>
      </c>
      <c r="J622">
        <v>1.1000000000000001</v>
      </c>
      <c r="K622">
        <v>2.9</v>
      </c>
      <c r="L622">
        <v>1</v>
      </c>
      <c r="M622">
        <v>53</v>
      </c>
      <c r="N622" t="s">
        <v>41</v>
      </c>
      <c r="O622">
        <v>1.39</v>
      </c>
      <c r="P622" t="s">
        <v>28</v>
      </c>
      <c r="Q622" t="s">
        <v>29</v>
      </c>
      <c r="R622">
        <v>4.84</v>
      </c>
      <c r="S622">
        <v>3</v>
      </c>
      <c r="T622">
        <v>-9.02</v>
      </c>
      <c r="U622">
        <v>-1.9</v>
      </c>
      <c r="V622" t="s">
        <v>587</v>
      </c>
      <c r="W622" t="s">
        <v>31</v>
      </c>
      <c r="X622">
        <v>1</v>
      </c>
      <c r="Y622" t="str">
        <f>IF(tblRides[[#This Row],[supply_demand_ratio]]&lt;0.8,"Below 0.8",IF(tblRides[[#This Row],[supply_demand_ratio]]&lt;1,"Between 0.8-1.0",IF(tblRides[[#This Row],[supply_demand_ratio]]&lt;=1.2,"Between 1.0-1.2","Above 1.2")))</f>
        <v>Above 1.2</v>
      </c>
    </row>
    <row r="623" spans="1:25" x14ac:dyDescent="0.3">
      <c r="A623" t="s">
        <v>677</v>
      </c>
      <c r="B623" s="1">
        <v>46028.845138888886</v>
      </c>
      <c r="C623" s="2">
        <v>46028</v>
      </c>
      <c r="D623">
        <v>20</v>
      </c>
      <c r="E623" t="s">
        <v>43</v>
      </c>
      <c r="F623" t="s">
        <v>26</v>
      </c>
      <c r="G623">
        <v>2.9</v>
      </c>
      <c r="H623">
        <v>82.22</v>
      </c>
      <c r="I623">
        <v>81.41</v>
      </c>
      <c r="J623">
        <v>1</v>
      </c>
      <c r="K623">
        <v>7.2</v>
      </c>
      <c r="L623">
        <v>9</v>
      </c>
      <c r="M623">
        <v>57</v>
      </c>
      <c r="N623" t="s">
        <v>41</v>
      </c>
      <c r="O623">
        <v>1.1020000000000001</v>
      </c>
      <c r="P623" t="s">
        <v>28</v>
      </c>
      <c r="Q623" t="s">
        <v>29</v>
      </c>
      <c r="R623">
        <v>4.57</v>
      </c>
      <c r="S623">
        <v>9</v>
      </c>
      <c r="T623">
        <v>-0.81</v>
      </c>
      <c r="U623">
        <v>1.8</v>
      </c>
      <c r="V623" t="s">
        <v>587</v>
      </c>
      <c r="W623" t="s">
        <v>45</v>
      </c>
      <c r="X623">
        <v>1</v>
      </c>
      <c r="Y623" t="str">
        <f>IF(tblRides[[#This Row],[supply_demand_ratio]]&lt;0.8,"Below 0.8",IF(tblRides[[#This Row],[supply_demand_ratio]]&lt;1,"Between 0.8-1.0",IF(tblRides[[#This Row],[supply_demand_ratio]]&lt;=1.2,"Between 1.0-1.2","Above 1.2")))</f>
        <v>Between 1.0-1.2</v>
      </c>
    </row>
    <row r="624" spans="1:25" x14ac:dyDescent="0.3">
      <c r="A624" t="s">
        <v>678</v>
      </c>
      <c r="B624" s="1">
        <v>46028.845833333333</v>
      </c>
      <c r="C624" s="2">
        <v>46028</v>
      </c>
      <c r="D624">
        <v>20</v>
      </c>
      <c r="E624" t="s">
        <v>33</v>
      </c>
      <c r="F624" t="s">
        <v>26</v>
      </c>
      <c r="G624">
        <v>10.9</v>
      </c>
      <c r="H624">
        <v>202.09</v>
      </c>
      <c r="I624">
        <v>192.26</v>
      </c>
      <c r="J624">
        <v>1.1000000000000001</v>
      </c>
      <c r="K624">
        <v>4.5</v>
      </c>
      <c r="L624">
        <v>2.9</v>
      </c>
      <c r="M624">
        <v>93</v>
      </c>
      <c r="N624" t="s">
        <v>72</v>
      </c>
      <c r="O624">
        <v>0.81699999999999995</v>
      </c>
      <c r="P624" t="s">
        <v>28</v>
      </c>
      <c r="Q624" t="s">
        <v>29</v>
      </c>
      <c r="R624">
        <v>4.76</v>
      </c>
      <c r="S624">
        <v>2</v>
      </c>
      <c r="T624">
        <v>-9.83</v>
      </c>
      <c r="U624">
        <v>-1.6</v>
      </c>
      <c r="V624" t="s">
        <v>587</v>
      </c>
      <c r="W624" t="s">
        <v>31</v>
      </c>
      <c r="X624">
        <v>1</v>
      </c>
      <c r="Y624" t="str">
        <f>IF(tblRides[[#This Row],[supply_demand_ratio]]&lt;0.8,"Below 0.8",IF(tblRides[[#This Row],[supply_demand_ratio]]&lt;1,"Between 0.8-1.0",IF(tblRides[[#This Row],[supply_demand_ratio]]&lt;=1.2,"Between 1.0-1.2","Above 1.2")))</f>
        <v>Between 0.8-1.0</v>
      </c>
    </row>
    <row r="625" spans="1:25" x14ac:dyDescent="0.3">
      <c r="A625" t="s">
        <v>679</v>
      </c>
      <c r="B625" s="1">
        <v>46028.863888888889</v>
      </c>
      <c r="C625" s="2">
        <v>46028</v>
      </c>
      <c r="D625">
        <v>20</v>
      </c>
      <c r="E625" t="s">
        <v>33</v>
      </c>
      <c r="F625" t="s">
        <v>26</v>
      </c>
      <c r="G625">
        <v>3</v>
      </c>
      <c r="H625">
        <v>91.84</v>
      </c>
      <c r="I625">
        <v>87.4</v>
      </c>
      <c r="J625">
        <v>1</v>
      </c>
      <c r="K625">
        <v>6.6</v>
      </c>
      <c r="L625">
        <v>7.5</v>
      </c>
      <c r="M625">
        <v>73</v>
      </c>
      <c r="N625" t="s">
        <v>27</v>
      </c>
      <c r="O625">
        <v>0.80200000000000005</v>
      </c>
      <c r="P625" t="s">
        <v>28</v>
      </c>
      <c r="Q625" t="s">
        <v>29</v>
      </c>
      <c r="R625">
        <v>4.45</v>
      </c>
      <c r="S625">
        <v>5</v>
      </c>
      <c r="T625">
        <v>-4.4400000000000004</v>
      </c>
      <c r="U625">
        <v>0.9</v>
      </c>
      <c r="V625" t="s">
        <v>587</v>
      </c>
      <c r="W625" t="s">
        <v>45</v>
      </c>
      <c r="X625">
        <v>1</v>
      </c>
      <c r="Y625" t="str">
        <f>IF(tblRides[[#This Row],[supply_demand_ratio]]&lt;0.8,"Below 0.8",IF(tblRides[[#This Row],[supply_demand_ratio]]&lt;1,"Between 0.8-1.0",IF(tblRides[[#This Row],[supply_demand_ratio]]&lt;=1.2,"Between 1.0-1.2","Above 1.2")))</f>
        <v>Between 0.8-1.0</v>
      </c>
    </row>
    <row r="626" spans="1:25" x14ac:dyDescent="0.3">
      <c r="A626" t="s">
        <v>680</v>
      </c>
      <c r="B626" s="1">
        <v>46028.868750000001</v>
      </c>
      <c r="C626" s="2">
        <v>46028</v>
      </c>
      <c r="D626">
        <v>20</v>
      </c>
      <c r="E626" t="s">
        <v>25</v>
      </c>
      <c r="F626" t="s">
        <v>34</v>
      </c>
      <c r="G626">
        <v>2.8</v>
      </c>
      <c r="H626">
        <v>114.62</v>
      </c>
      <c r="J626">
        <v>1.3</v>
      </c>
      <c r="K626">
        <v>10.199999999999999</v>
      </c>
      <c r="L626">
        <v>8.6999999999999993</v>
      </c>
      <c r="M626">
        <v>109</v>
      </c>
      <c r="N626" t="s">
        <v>72</v>
      </c>
      <c r="O626">
        <v>0.69299999999999995</v>
      </c>
      <c r="P626" t="s">
        <v>58</v>
      </c>
      <c r="Q626" t="s">
        <v>59</v>
      </c>
      <c r="R626">
        <v>4.83</v>
      </c>
      <c r="S626">
        <v>0</v>
      </c>
      <c r="U626">
        <v>-1.5</v>
      </c>
      <c r="V626" t="s">
        <v>587</v>
      </c>
      <c r="W626" t="s">
        <v>77</v>
      </c>
      <c r="X626">
        <v>0</v>
      </c>
      <c r="Y626" t="str">
        <f>IF(tblRides[[#This Row],[supply_demand_ratio]]&lt;0.8,"Below 0.8",IF(tblRides[[#This Row],[supply_demand_ratio]]&lt;1,"Between 0.8-1.0",IF(tblRides[[#This Row],[supply_demand_ratio]]&lt;=1.2,"Between 1.0-1.2","Above 1.2")))</f>
        <v>Below 0.8</v>
      </c>
    </row>
    <row r="627" spans="1:25" x14ac:dyDescent="0.3">
      <c r="A627" t="s">
        <v>681</v>
      </c>
      <c r="B627" s="1">
        <v>46028.870138888888</v>
      </c>
      <c r="C627" s="2">
        <v>46028</v>
      </c>
      <c r="D627">
        <v>20</v>
      </c>
      <c r="E627" t="s">
        <v>33</v>
      </c>
      <c r="F627" t="s">
        <v>26</v>
      </c>
      <c r="G627">
        <v>3.7</v>
      </c>
      <c r="H627">
        <v>102.9</v>
      </c>
      <c r="I627">
        <v>106.5</v>
      </c>
      <c r="J627">
        <v>1</v>
      </c>
      <c r="K627">
        <v>5.2</v>
      </c>
      <c r="L627">
        <v>6.3</v>
      </c>
      <c r="M627">
        <v>87</v>
      </c>
      <c r="N627" t="s">
        <v>27</v>
      </c>
      <c r="O627">
        <v>0.98599999999999999</v>
      </c>
      <c r="P627" t="s">
        <v>28</v>
      </c>
      <c r="Q627" t="s">
        <v>29</v>
      </c>
      <c r="R627">
        <v>4.84</v>
      </c>
      <c r="S627">
        <v>6</v>
      </c>
      <c r="T627">
        <v>3.6</v>
      </c>
      <c r="U627">
        <v>1.1000000000000001</v>
      </c>
      <c r="V627" t="s">
        <v>587</v>
      </c>
      <c r="W627" t="s">
        <v>45</v>
      </c>
      <c r="X627">
        <v>1</v>
      </c>
      <c r="Y627" t="str">
        <f>IF(tblRides[[#This Row],[supply_demand_ratio]]&lt;0.8,"Below 0.8",IF(tblRides[[#This Row],[supply_demand_ratio]]&lt;1,"Between 0.8-1.0",IF(tblRides[[#This Row],[supply_demand_ratio]]&lt;=1.2,"Between 1.0-1.2","Above 1.2")))</f>
        <v>Between 0.8-1.0</v>
      </c>
    </row>
    <row r="628" spans="1:25" x14ac:dyDescent="0.3">
      <c r="A628" t="s">
        <v>682</v>
      </c>
      <c r="B628" s="1">
        <v>46028.874305555553</v>
      </c>
      <c r="C628" s="2">
        <v>46028</v>
      </c>
      <c r="D628">
        <v>20</v>
      </c>
      <c r="E628" t="s">
        <v>36</v>
      </c>
      <c r="F628" t="s">
        <v>26</v>
      </c>
      <c r="G628">
        <v>3.2</v>
      </c>
      <c r="H628">
        <v>106.27</v>
      </c>
      <c r="J628">
        <v>1.2</v>
      </c>
      <c r="K628">
        <v>10.7</v>
      </c>
      <c r="L628">
        <v>14.1</v>
      </c>
      <c r="M628">
        <v>90</v>
      </c>
      <c r="N628" t="s">
        <v>72</v>
      </c>
      <c r="O628">
        <v>0.68100000000000005</v>
      </c>
      <c r="P628" t="s">
        <v>37</v>
      </c>
      <c r="Q628" t="s">
        <v>38</v>
      </c>
      <c r="R628">
        <v>4.59</v>
      </c>
      <c r="S628">
        <v>3</v>
      </c>
      <c r="U628">
        <v>3.4</v>
      </c>
      <c r="V628" t="s">
        <v>587</v>
      </c>
      <c r="W628" t="s">
        <v>77</v>
      </c>
      <c r="X628">
        <v>0</v>
      </c>
      <c r="Y628" t="str">
        <f>IF(tblRides[[#This Row],[supply_demand_ratio]]&lt;0.8,"Below 0.8",IF(tblRides[[#This Row],[supply_demand_ratio]]&lt;1,"Between 0.8-1.0",IF(tblRides[[#This Row],[supply_demand_ratio]]&lt;=1.2,"Between 1.0-1.2","Above 1.2")))</f>
        <v>Below 0.8</v>
      </c>
    </row>
    <row r="629" spans="1:25" x14ac:dyDescent="0.3">
      <c r="A629" t="s">
        <v>683</v>
      </c>
      <c r="B629" s="1">
        <v>46028.897222222222</v>
      </c>
      <c r="C629" s="2">
        <v>46028</v>
      </c>
      <c r="D629">
        <v>21</v>
      </c>
      <c r="E629" t="s">
        <v>36</v>
      </c>
      <c r="F629" t="s">
        <v>26</v>
      </c>
      <c r="G629">
        <v>3.3</v>
      </c>
      <c r="H629">
        <v>93.99</v>
      </c>
      <c r="I629">
        <v>98.15</v>
      </c>
      <c r="J629">
        <v>1</v>
      </c>
      <c r="K629">
        <v>2.6</v>
      </c>
      <c r="L629">
        <v>2.8</v>
      </c>
      <c r="M629">
        <v>119</v>
      </c>
      <c r="N629" t="s">
        <v>27</v>
      </c>
      <c r="O629">
        <v>1.131</v>
      </c>
      <c r="P629" t="s">
        <v>28</v>
      </c>
      <c r="Q629" t="s">
        <v>29</v>
      </c>
      <c r="R629">
        <v>4.57</v>
      </c>
      <c r="S629">
        <v>15</v>
      </c>
      <c r="T629">
        <v>4.16</v>
      </c>
      <c r="U629">
        <v>0.2</v>
      </c>
      <c r="V629" t="s">
        <v>587</v>
      </c>
      <c r="W629" t="s">
        <v>31</v>
      </c>
      <c r="X629">
        <v>1</v>
      </c>
      <c r="Y629" t="str">
        <f>IF(tblRides[[#This Row],[supply_demand_ratio]]&lt;0.8,"Below 0.8",IF(tblRides[[#This Row],[supply_demand_ratio]]&lt;1,"Between 0.8-1.0",IF(tblRides[[#This Row],[supply_demand_ratio]]&lt;=1.2,"Between 1.0-1.2","Above 1.2")))</f>
        <v>Between 1.0-1.2</v>
      </c>
    </row>
    <row r="630" spans="1:25" x14ac:dyDescent="0.3">
      <c r="A630" t="s">
        <v>684</v>
      </c>
      <c r="B630" s="1">
        <v>46028.915972222225</v>
      </c>
      <c r="C630" s="2">
        <v>46028</v>
      </c>
      <c r="D630">
        <v>21</v>
      </c>
      <c r="E630" t="s">
        <v>25</v>
      </c>
      <c r="F630" t="s">
        <v>26</v>
      </c>
      <c r="G630">
        <v>9.4</v>
      </c>
      <c r="H630">
        <v>184.78</v>
      </c>
      <c r="J630">
        <v>1.1000000000000001</v>
      </c>
      <c r="K630">
        <v>2</v>
      </c>
      <c r="L630">
        <v>1.8</v>
      </c>
      <c r="M630">
        <v>135</v>
      </c>
      <c r="N630" t="s">
        <v>41</v>
      </c>
      <c r="O630">
        <v>1.5129999999999999</v>
      </c>
      <c r="P630" t="s">
        <v>37</v>
      </c>
      <c r="Q630" t="s">
        <v>103</v>
      </c>
      <c r="R630">
        <v>4.5199999999999996</v>
      </c>
      <c r="S630">
        <v>7</v>
      </c>
      <c r="U630">
        <v>-0.2</v>
      </c>
      <c r="V630" t="s">
        <v>587</v>
      </c>
      <c r="W630" t="s">
        <v>31</v>
      </c>
      <c r="X630">
        <v>0</v>
      </c>
      <c r="Y630" t="str">
        <f>IF(tblRides[[#This Row],[supply_demand_ratio]]&lt;0.8,"Below 0.8",IF(tblRides[[#This Row],[supply_demand_ratio]]&lt;1,"Between 0.8-1.0",IF(tblRides[[#This Row],[supply_demand_ratio]]&lt;=1.2,"Between 1.0-1.2","Above 1.2")))</f>
        <v>Above 1.2</v>
      </c>
    </row>
    <row r="631" spans="1:25" x14ac:dyDescent="0.3">
      <c r="A631" t="s">
        <v>685</v>
      </c>
      <c r="B631" s="1">
        <v>46028.925000000003</v>
      </c>
      <c r="C631" s="2">
        <v>46028</v>
      </c>
      <c r="D631">
        <v>22</v>
      </c>
      <c r="E631" t="s">
        <v>43</v>
      </c>
      <c r="F631" t="s">
        <v>26</v>
      </c>
      <c r="G631">
        <v>14</v>
      </c>
      <c r="H631">
        <v>272.8</v>
      </c>
      <c r="I631">
        <v>282.04000000000002</v>
      </c>
      <c r="J631">
        <v>1</v>
      </c>
      <c r="K631">
        <v>2</v>
      </c>
      <c r="L631">
        <v>1</v>
      </c>
      <c r="M631">
        <v>70</v>
      </c>
      <c r="N631" t="s">
        <v>41</v>
      </c>
      <c r="O631">
        <v>2.0489999999999999</v>
      </c>
      <c r="P631" t="s">
        <v>28</v>
      </c>
      <c r="Q631" t="s">
        <v>29</v>
      </c>
      <c r="R631">
        <v>5</v>
      </c>
      <c r="S631">
        <v>6</v>
      </c>
      <c r="T631">
        <v>9.24</v>
      </c>
      <c r="U631">
        <v>-1</v>
      </c>
      <c r="V631" t="s">
        <v>587</v>
      </c>
      <c r="W631" t="s">
        <v>31</v>
      </c>
      <c r="X631">
        <v>1</v>
      </c>
      <c r="Y631" t="str">
        <f>IF(tblRides[[#This Row],[supply_demand_ratio]]&lt;0.8,"Below 0.8",IF(tblRides[[#This Row],[supply_demand_ratio]]&lt;1,"Between 0.8-1.0",IF(tblRides[[#This Row],[supply_demand_ratio]]&lt;=1.2,"Between 1.0-1.2","Above 1.2")))</f>
        <v>Above 1.2</v>
      </c>
    </row>
    <row r="632" spans="1:25" x14ac:dyDescent="0.3">
      <c r="A632" t="s">
        <v>686</v>
      </c>
      <c r="B632" s="1">
        <v>46028.935416666667</v>
      </c>
      <c r="C632" s="2">
        <v>46028</v>
      </c>
      <c r="D632">
        <v>22</v>
      </c>
      <c r="E632" t="s">
        <v>43</v>
      </c>
      <c r="F632" t="s">
        <v>26</v>
      </c>
      <c r="G632">
        <v>2.4</v>
      </c>
      <c r="H632">
        <v>79.040000000000006</v>
      </c>
      <c r="I632">
        <v>79.83</v>
      </c>
      <c r="J632">
        <v>1</v>
      </c>
      <c r="K632">
        <v>6.1</v>
      </c>
      <c r="L632">
        <v>7.1</v>
      </c>
      <c r="M632">
        <v>70</v>
      </c>
      <c r="N632" t="s">
        <v>41</v>
      </c>
      <c r="O632">
        <v>1.6839999999999999</v>
      </c>
      <c r="P632" t="s">
        <v>28</v>
      </c>
      <c r="Q632" t="s">
        <v>29</v>
      </c>
      <c r="R632">
        <v>4.57</v>
      </c>
      <c r="S632">
        <v>43</v>
      </c>
      <c r="T632">
        <v>0.79</v>
      </c>
      <c r="U632">
        <v>1</v>
      </c>
      <c r="V632" t="s">
        <v>587</v>
      </c>
      <c r="W632" t="s">
        <v>45</v>
      </c>
      <c r="X632">
        <v>1</v>
      </c>
      <c r="Y632" t="str">
        <f>IF(tblRides[[#This Row],[supply_demand_ratio]]&lt;0.8,"Below 0.8",IF(tblRides[[#This Row],[supply_demand_ratio]]&lt;1,"Between 0.8-1.0",IF(tblRides[[#This Row],[supply_demand_ratio]]&lt;=1.2,"Between 1.0-1.2","Above 1.2")))</f>
        <v>Above 1.2</v>
      </c>
    </row>
    <row r="633" spans="1:25" x14ac:dyDescent="0.3">
      <c r="A633" t="s">
        <v>687</v>
      </c>
      <c r="B633" s="1">
        <v>46028.940972222219</v>
      </c>
      <c r="C633" s="2">
        <v>46028</v>
      </c>
      <c r="D633">
        <v>22</v>
      </c>
      <c r="E633" t="s">
        <v>25</v>
      </c>
      <c r="F633" t="s">
        <v>26</v>
      </c>
      <c r="G633">
        <v>5.8</v>
      </c>
      <c r="H633">
        <v>126.56</v>
      </c>
      <c r="J633">
        <v>1.1000000000000001</v>
      </c>
      <c r="K633">
        <v>2.1</v>
      </c>
      <c r="L633">
        <v>5.9</v>
      </c>
      <c r="M633">
        <v>98</v>
      </c>
      <c r="N633" t="s">
        <v>27</v>
      </c>
      <c r="O633">
        <v>0.72799999999999998</v>
      </c>
      <c r="P633" t="s">
        <v>58</v>
      </c>
      <c r="Q633" t="s">
        <v>108</v>
      </c>
      <c r="R633">
        <v>4.96</v>
      </c>
      <c r="S633">
        <v>11</v>
      </c>
      <c r="U633">
        <v>3.8</v>
      </c>
      <c r="V633" t="s">
        <v>587</v>
      </c>
      <c r="W633" t="s">
        <v>31</v>
      </c>
      <c r="X633">
        <v>0</v>
      </c>
      <c r="Y633" t="str">
        <f>IF(tblRides[[#This Row],[supply_demand_ratio]]&lt;0.8,"Below 0.8",IF(tblRides[[#This Row],[supply_demand_ratio]]&lt;1,"Between 0.8-1.0",IF(tblRides[[#This Row],[supply_demand_ratio]]&lt;=1.2,"Between 1.0-1.2","Above 1.2")))</f>
        <v>Below 0.8</v>
      </c>
    </row>
    <row r="634" spans="1:25" x14ac:dyDescent="0.3">
      <c r="A634" t="s">
        <v>688</v>
      </c>
      <c r="B634" s="1">
        <v>46028.943749999999</v>
      </c>
      <c r="C634" s="2">
        <v>46028</v>
      </c>
      <c r="D634">
        <v>22</v>
      </c>
      <c r="E634" t="s">
        <v>43</v>
      </c>
      <c r="F634" t="s">
        <v>34</v>
      </c>
      <c r="G634">
        <v>3.3</v>
      </c>
      <c r="H634">
        <v>89.82</v>
      </c>
      <c r="J634">
        <v>1</v>
      </c>
      <c r="K634">
        <v>7.8</v>
      </c>
      <c r="L634">
        <v>8.3000000000000007</v>
      </c>
      <c r="M634">
        <v>55</v>
      </c>
      <c r="N634" t="s">
        <v>41</v>
      </c>
      <c r="O634">
        <v>1.407</v>
      </c>
      <c r="P634" t="s">
        <v>58</v>
      </c>
      <c r="Q634" t="s">
        <v>108</v>
      </c>
      <c r="R634">
        <v>4.6900000000000004</v>
      </c>
      <c r="S634">
        <v>0</v>
      </c>
      <c r="U634">
        <v>0.5</v>
      </c>
      <c r="V634" t="s">
        <v>587</v>
      </c>
      <c r="W634" t="s">
        <v>45</v>
      </c>
      <c r="X634">
        <v>0</v>
      </c>
      <c r="Y634" t="str">
        <f>IF(tblRides[[#This Row],[supply_demand_ratio]]&lt;0.8,"Below 0.8",IF(tblRides[[#This Row],[supply_demand_ratio]]&lt;1,"Between 0.8-1.0",IF(tblRides[[#This Row],[supply_demand_ratio]]&lt;=1.2,"Between 1.0-1.2","Above 1.2")))</f>
        <v>Above 1.2</v>
      </c>
    </row>
    <row r="635" spans="1:25" x14ac:dyDescent="0.3">
      <c r="A635" t="s">
        <v>689</v>
      </c>
      <c r="B635" s="1">
        <v>46028.945138888892</v>
      </c>
      <c r="C635" s="2">
        <v>46028</v>
      </c>
      <c r="D635">
        <v>22</v>
      </c>
      <c r="E635" t="s">
        <v>25</v>
      </c>
      <c r="F635" t="s">
        <v>26</v>
      </c>
      <c r="G635">
        <v>11.6</v>
      </c>
      <c r="H635">
        <v>192.51</v>
      </c>
      <c r="I635">
        <v>190.92</v>
      </c>
      <c r="J635">
        <v>1</v>
      </c>
      <c r="K635">
        <v>8.1999999999999993</v>
      </c>
      <c r="L635">
        <v>13.1</v>
      </c>
      <c r="M635">
        <v>117</v>
      </c>
      <c r="N635" t="s">
        <v>27</v>
      </c>
      <c r="O635">
        <v>0.99399999999999999</v>
      </c>
      <c r="P635" t="s">
        <v>28</v>
      </c>
      <c r="Q635" t="s">
        <v>29</v>
      </c>
      <c r="R635">
        <v>4.43</v>
      </c>
      <c r="S635">
        <v>4</v>
      </c>
      <c r="T635">
        <v>-1.59</v>
      </c>
      <c r="U635">
        <v>4.9000000000000004</v>
      </c>
      <c r="V635" t="s">
        <v>587</v>
      </c>
      <c r="W635" t="s">
        <v>45</v>
      </c>
      <c r="X635">
        <v>1</v>
      </c>
      <c r="Y635" t="str">
        <f>IF(tblRides[[#This Row],[supply_demand_ratio]]&lt;0.8,"Below 0.8",IF(tblRides[[#This Row],[supply_demand_ratio]]&lt;1,"Between 0.8-1.0",IF(tblRides[[#This Row],[supply_demand_ratio]]&lt;=1.2,"Between 1.0-1.2","Above 1.2")))</f>
        <v>Between 0.8-1.0</v>
      </c>
    </row>
    <row r="636" spans="1:25" x14ac:dyDescent="0.3">
      <c r="A636" t="s">
        <v>690</v>
      </c>
      <c r="B636" s="1">
        <v>46028.946527777778</v>
      </c>
      <c r="C636" s="2">
        <v>46028</v>
      </c>
      <c r="D636">
        <v>22</v>
      </c>
      <c r="E636" t="s">
        <v>25</v>
      </c>
      <c r="F636" t="s">
        <v>26</v>
      </c>
      <c r="G636">
        <v>7.3</v>
      </c>
      <c r="H636">
        <v>156.86000000000001</v>
      </c>
      <c r="J636">
        <v>1</v>
      </c>
      <c r="K636">
        <v>5</v>
      </c>
      <c r="M636">
        <v>110</v>
      </c>
      <c r="N636" t="s">
        <v>27</v>
      </c>
      <c r="O636">
        <v>1.0209999999999999</v>
      </c>
      <c r="P636" t="s">
        <v>82</v>
      </c>
      <c r="Q636" t="s">
        <v>83</v>
      </c>
      <c r="R636">
        <v>4.58</v>
      </c>
      <c r="S636">
        <v>2</v>
      </c>
      <c r="V636" t="s">
        <v>587</v>
      </c>
      <c r="W636" t="s">
        <v>31</v>
      </c>
      <c r="X636">
        <v>0</v>
      </c>
      <c r="Y636" t="str">
        <f>IF(tblRides[[#This Row],[supply_demand_ratio]]&lt;0.8,"Below 0.8",IF(tblRides[[#This Row],[supply_demand_ratio]]&lt;1,"Between 0.8-1.0",IF(tblRides[[#This Row],[supply_demand_ratio]]&lt;=1.2,"Between 1.0-1.2","Above 1.2")))</f>
        <v>Between 1.0-1.2</v>
      </c>
    </row>
    <row r="637" spans="1:25" x14ac:dyDescent="0.3">
      <c r="A637" t="s">
        <v>691</v>
      </c>
      <c r="B637" s="1">
        <v>46028.97152777778</v>
      </c>
      <c r="C637" s="2">
        <v>46028</v>
      </c>
      <c r="D637">
        <v>23</v>
      </c>
      <c r="E637" t="s">
        <v>33</v>
      </c>
      <c r="F637" t="s">
        <v>26</v>
      </c>
      <c r="G637">
        <v>5.9</v>
      </c>
      <c r="H637">
        <v>154.19999999999999</v>
      </c>
      <c r="I637">
        <v>154.81</v>
      </c>
      <c r="J637">
        <v>1.1000000000000001</v>
      </c>
      <c r="K637">
        <v>2.7</v>
      </c>
      <c r="L637">
        <v>9.1999999999999993</v>
      </c>
      <c r="M637">
        <v>100</v>
      </c>
      <c r="N637" t="s">
        <v>27</v>
      </c>
      <c r="O637">
        <v>1.103</v>
      </c>
      <c r="P637" t="s">
        <v>28</v>
      </c>
      <c r="Q637" t="s">
        <v>29</v>
      </c>
      <c r="R637">
        <v>4.68</v>
      </c>
      <c r="S637">
        <v>7</v>
      </c>
      <c r="T637">
        <v>0.61</v>
      </c>
      <c r="U637">
        <v>6.5</v>
      </c>
      <c r="V637" t="s">
        <v>587</v>
      </c>
      <c r="W637" t="s">
        <v>31</v>
      </c>
      <c r="X637">
        <v>1</v>
      </c>
      <c r="Y637" t="str">
        <f>IF(tblRides[[#This Row],[supply_demand_ratio]]&lt;0.8,"Below 0.8",IF(tblRides[[#This Row],[supply_demand_ratio]]&lt;1,"Between 0.8-1.0",IF(tblRides[[#This Row],[supply_demand_ratio]]&lt;=1.2,"Between 1.0-1.2","Above 1.2")))</f>
        <v>Between 1.0-1.2</v>
      </c>
    </row>
    <row r="638" spans="1:25" x14ac:dyDescent="0.3">
      <c r="A638" t="s">
        <v>692</v>
      </c>
      <c r="B638" s="1">
        <v>46028.975694444445</v>
      </c>
      <c r="C638" s="2">
        <v>46028</v>
      </c>
      <c r="D638">
        <v>23</v>
      </c>
      <c r="E638" t="s">
        <v>25</v>
      </c>
      <c r="F638" t="s">
        <v>26</v>
      </c>
      <c r="G638">
        <v>9.1</v>
      </c>
      <c r="H638">
        <v>213.15</v>
      </c>
      <c r="J638">
        <v>1.3</v>
      </c>
      <c r="K638">
        <v>2.5</v>
      </c>
      <c r="M638">
        <v>90</v>
      </c>
      <c r="N638" t="s">
        <v>27</v>
      </c>
      <c r="O638">
        <v>0.66500000000000004</v>
      </c>
      <c r="P638" t="s">
        <v>82</v>
      </c>
      <c r="Q638" t="s">
        <v>83</v>
      </c>
      <c r="R638">
        <v>4.59</v>
      </c>
      <c r="S638">
        <v>10</v>
      </c>
      <c r="V638" t="s">
        <v>587</v>
      </c>
      <c r="W638" t="s">
        <v>31</v>
      </c>
      <c r="X638">
        <v>0</v>
      </c>
      <c r="Y638" t="str">
        <f>IF(tblRides[[#This Row],[supply_demand_ratio]]&lt;0.8,"Below 0.8",IF(tblRides[[#This Row],[supply_demand_ratio]]&lt;1,"Between 0.8-1.0",IF(tblRides[[#This Row],[supply_demand_ratio]]&lt;=1.2,"Between 1.0-1.2","Above 1.2")))</f>
        <v>Below 0.8</v>
      </c>
    </row>
    <row r="639" spans="1:25" x14ac:dyDescent="0.3">
      <c r="A639" t="s">
        <v>693</v>
      </c>
      <c r="B639" s="1">
        <v>46028.988194444442</v>
      </c>
      <c r="C639" s="2">
        <v>46028</v>
      </c>
      <c r="D639">
        <v>23</v>
      </c>
      <c r="E639" t="s">
        <v>36</v>
      </c>
      <c r="F639" t="s">
        <v>34</v>
      </c>
      <c r="G639">
        <v>10.8</v>
      </c>
      <c r="H639">
        <v>200.67</v>
      </c>
      <c r="I639">
        <v>194.66</v>
      </c>
      <c r="J639">
        <v>1</v>
      </c>
      <c r="K639">
        <v>5.0999999999999996</v>
      </c>
      <c r="L639">
        <v>4.2</v>
      </c>
      <c r="M639">
        <v>119</v>
      </c>
      <c r="N639" t="s">
        <v>41</v>
      </c>
      <c r="O639">
        <v>1.4259999999999999</v>
      </c>
      <c r="P639" t="s">
        <v>28</v>
      </c>
      <c r="Q639" t="s">
        <v>29</v>
      </c>
      <c r="R639">
        <v>4.8600000000000003</v>
      </c>
      <c r="S639">
        <v>0</v>
      </c>
      <c r="T639">
        <v>-6.01</v>
      </c>
      <c r="U639">
        <v>-0.9</v>
      </c>
      <c r="V639" t="s">
        <v>587</v>
      </c>
      <c r="W639" t="s">
        <v>45</v>
      </c>
      <c r="X639">
        <v>1</v>
      </c>
      <c r="Y639" t="str">
        <f>IF(tblRides[[#This Row],[supply_demand_ratio]]&lt;0.8,"Below 0.8",IF(tblRides[[#This Row],[supply_demand_ratio]]&lt;1,"Between 0.8-1.0",IF(tblRides[[#This Row],[supply_demand_ratio]]&lt;=1.2,"Between 1.0-1.2","Above 1.2")))</f>
        <v>Above 1.2</v>
      </c>
    </row>
    <row r="640" spans="1:25" x14ac:dyDescent="0.3">
      <c r="A640" t="s">
        <v>694</v>
      </c>
      <c r="B640" s="1">
        <v>46028.990277777775</v>
      </c>
      <c r="C640" s="2">
        <v>46028</v>
      </c>
      <c r="D640">
        <v>23</v>
      </c>
      <c r="E640" t="s">
        <v>25</v>
      </c>
      <c r="F640" t="s">
        <v>26</v>
      </c>
      <c r="G640">
        <v>8.9</v>
      </c>
      <c r="H640">
        <v>157.51</v>
      </c>
      <c r="J640">
        <v>1</v>
      </c>
      <c r="K640">
        <v>4.3</v>
      </c>
      <c r="L640">
        <v>2.6</v>
      </c>
      <c r="M640">
        <v>121</v>
      </c>
      <c r="N640" t="s">
        <v>41</v>
      </c>
      <c r="O640">
        <v>1.3939999999999999</v>
      </c>
      <c r="P640" t="s">
        <v>37</v>
      </c>
      <c r="Q640" t="s">
        <v>38</v>
      </c>
      <c r="R640">
        <v>4.62</v>
      </c>
      <c r="S640">
        <v>2</v>
      </c>
      <c r="U640">
        <v>-1.7</v>
      </c>
      <c r="V640" t="s">
        <v>587</v>
      </c>
      <c r="W640" t="s">
        <v>31</v>
      </c>
      <c r="X640">
        <v>0</v>
      </c>
      <c r="Y640" t="str">
        <f>IF(tblRides[[#This Row],[supply_demand_ratio]]&lt;0.8,"Below 0.8",IF(tblRides[[#This Row],[supply_demand_ratio]]&lt;1,"Between 0.8-1.0",IF(tblRides[[#This Row],[supply_demand_ratio]]&lt;=1.2,"Between 1.0-1.2","Above 1.2")))</f>
        <v>Above 1.2</v>
      </c>
    </row>
    <row r="641" spans="1:25" x14ac:dyDescent="0.3">
      <c r="A641" t="s">
        <v>695</v>
      </c>
      <c r="B641" s="1">
        <v>46028.995138888888</v>
      </c>
      <c r="C641" s="2">
        <v>46028</v>
      </c>
      <c r="D641">
        <v>23</v>
      </c>
      <c r="E641" t="s">
        <v>33</v>
      </c>
      <c r="F641" t="s">
        <v>26</v>
      </c>
      <c r="G641">
        <v>8.6999999999999993</v>
      </c>
      <c r="H641">
        <v>177.05</v>
      </c>
      <c r="I641">
        <v>163.76</v>
      </c>
      <c r="J641">
        <v>1</v>
      </c>
      <c r="K641">
        <v>4.8</v>
      </c>
      <c r="L641">
        <v>5.2</v>
      </c>
      <c r="M641">
        <v>89</v>
      </c>
      <c r="N641" t="s">
        <v>41</v>
      </c>
      <c r="O641">
        <v>1.8089999999999999</v>
      </c>
      <c r="P641" t="s">
        <v>28</v>
      </c>
      <c r="Q641" t="s">
        <v>29</v>
      </c>
      <c r="R641">
        <v>4.74</v>
      </c>
      <c r="S641">
        <v>4</v>
      </c>
      <c r="T641">
        <v>-13.29</v>
      </c>
      <c r="U641">
        <v>0.4</v>
      </c>
      <c r="V641" t="s">
        <v>587</v>
      </c>
      <c r="W641" t="s">
        <v>31</v>
      </c>
      <c r="X641">
        <v>1</v>
      </c>
      <c r="Y641" t="str">
        <f>IF(tblRides[[#This Row],[supply_demand_ratio]]&lt;0.8,"Below 0.8",IF(tblRides[[#This Row],[supply_demand_ratio]]&lt;1,"Between 0.8-1.0",IF(tblRides[[#This Row],[supply_demand_ratio]]&lt;=1.2,"Between 1.0-1.2","Above 1.2")))</f>
        <v>Above 1.2</v>
      </c>
    </row>
    <row r="642" spans="1:25" x14ac:dyDescent="0.3">
      <c r="A642" t="s">
        <v>696</v>
      </c>
      <c r="B642" s="1">
        <v>46029.003472222219</v>
      </c>
      <c r="C642" s="2">
        <v>46029</v>
      </c>
      <c r="D642">
        <v>0</v>
      </c>
      <c r="E642" t="s">
        <v>43</v>
      </c>
      <c r="F642" t="s">
        <v>34</v>
      </c>
      <c r="G642">
        <v>15.2</v>
      </c>
      <c r="H642">
        <v>237</v>
      </c>
      <c r="I642">
        <v>237.72</v>
      </c>
      <c r="J642">
        <v>1</v>
      </c>
      <c r="K642">
        <v>5.3</v>
      </c>
      <c r="L642">
        <v>7.8</v>
      </c>
      <c r="M642">
        <v>78</v>
      </c>
      <c r="N642" t="s">
        <v>41</v>
      </c>
      <c r="O642">
        <v>1.8380000000000001</v>
      </c>
      <c r="P642" t="s">
        <v>28</v>
      </c>
      <c r="Q642" t="s">
        <v>29</v>
      </c>
      <c r="R642">
        <v>4.66</v>
      </c>
      <c r="S642">
        <v>0</v>
      </c>
      <c r="T642">
        <v>0.72</v>
      </c>
      <c r="U642">
        <v>2.5</v>
      </c>
      <c r="V642" t="s">
        <v>697</v>
      </c>
      <c r="W642" t="s">
        <v>45</v>
      </c>
      <c r="X642">
        <v>1</v>
      </c>
      <c r="Y642" t="str">
        <f>IF(tblRides[[#This Row],[supply_demand_ratio]]&lt;0.8,"Below 0.8",IF(tblRides[[#This Row],[supply_demand_ratio]]&lt;1,"Between 0.8-1.0",IF(tblRides[[#This Row],[supply_demand_ratio]]&lt;=1.2,"Between 1.0-1.2","Above 1.2")))</f>
        <v>Above 1.2</v>
      </c>
    </row>
    <row r="643" spans="1:25" x14ac:dyDescent="0.3">
      <c r="A643" t="s">
        <v>698</v>
      </c>
      <c r="B643" s="1">
        <v>46029.013888888891</v>
      </c>
      <c r="C643" s="2">
        <v>46029</v>
      </c>
      <c r="D643">
        <v>0</v>
      </c>
      <c r="E643" t="s">
        <v>36</v>
      </c>
      <c r="F643" t="s">
        <v>26</v>
      </c>
      <c r="G643">
        <v>7.6</v>
      </c>
      <c r="H643">
        <v>188.02</v>
      </c>
      <c r="I643">
        <v>207.43</v>
      </c>
      <c r="J643">
        <v>1.1000000000000001</v>
      </c>
      <c r="K643">
        <v>2</v>
      </c>
      <c r="L643">
        <v>10.5</v>
      </c>
      <c r="M643">
        <v>112</v>
      </c>
      <c r="N643" t="s">
        <v>41</v>
      </c>
      <c r="O643">
        <v>1.21</v>
      </c>
      <c r="P643" t="s">
        <v>28</v>
      </c>
      <c r="Q643" t="s">
        <v>29</v>
      </c>
      <c r="R643">
        <v>4.6500000000000004</v>
      </c>
      <c r="S643">
        <v>8</v>
      </c>
      <c r="T643">
        <v>19.41</v>
      </c>
      <c r="U643">
        <v>8.5</v>
      </c>
      <c r="V643" t="s">
        <v>697</v>
      </c>
      <c r="W643" t="s">
        <v>31</v>
      </c>
      <c r="X643">
        <v>1</v>
      </c>
      <c r="Y643" t="str">
        <f>IF(tblRides[[#This Row],[supply_demand_ratio]]&lt;0.8,"Below 0.8",IF(tblRides[[#This Row],[supply_demand_ratio]]&lt;1,"Between 0.8-1.0",IF(tblRides[[#This Row],[supply_demand_ratio]]&lt;=1.2,"Between 1.0-1.2","Above 1.2")))</f>
        <v>Above 1.2</v>
      </c>
    </row>
    <row r="644" spans="1:25" x14ac:dyDescent="0.3">
      <c r="A644" t="s">
        <v>699</v>
      </c>
      <c r="B644" s="1">
        <v>46029.027777777781</v>
      </c>
      <c r="C644" s="2">
        <v>46029</v>
      </c>
      <c r="D644">
        <v>0</v>
      </c>
      <c r="E644" t="s">
        <v>36</v>
      </c>
      <c r="F644" t="s">
        <v>26</v>
      </c>
      <c r="G644">
        <v>2.8</v>
      </c>
      <c r="H644">
        <v>78.489999999999995</v>
      </c>
      <c r="J644">
        <v>1</v>
      </c>
      <c r="K644">
        <v>3.7</v>
      </c>
      <c r="L644">
        <v>4.8</v>
      </c>
      <c r="M644">
        <v>99</v>
      </c>
      <c r="N644" t="s">
        <v>41</v>
      </c>
      <c r="O644">
        <v>1.252</v>
      </c>
      <c r="P644" t="s">
        <v>58</v>
      </c>
      <c r="Q644" t="s">
        <v>59</v>
      </c>
      <c r="R644">
        <v>4.5999999999999996</v>
      </c>
      <c r="S644">
        <v>9</v>
      </c>
      <c r="U644">
        <v>1.1000000000000001</v>
      </c>
      <c r="V644" t="s">
        <v>697</v>
      </c>
      <c r="W644" t="s">
        <v>31</v>
      </c>
      <c r="X644">
        <v>0</v>
      </c>
      <c r="Y644" t="str">
        <f>IF(tblRides[[#This Row],[supply_demand_ratio]]&lt;0.8,"Below 0.8",IF(tblRides[[#This Row],[supply_demand_ratio]]&lt;1,"Between 0.8-1.0",IF(tblRides[[#This Row],[supply_demand_ratio]]&lt;=1.2,"Between 1.0-1.2","Above 1.2")))</f>
        <v>Above 1.2</v>
      </c>
    </row>
    <row r="645" spans="1:25" x14ac:dyDescent="0.3">
      <c r="A645" t="s">
        <v>700</v>
      </c>
      <c r="B645" s="1">
        <v>46029.033333333333</v>
      </c>
      <c r="C645" s="2">
        <v>46029</v>
      </c>
      <c r="D645">
        <v>0</v>
      </c>
      <c r="E645" t="s">
        <v>43</v>
      </c>
      <c r="F645" t="s">
        <v>34</v>
      </c>
      <c r="G645">
        <v>6.4</v>
      </c>
      <c r="H645">
        <v>123.91</v>
      </c>
      <c r="I645">
        <v>128.18</v>
      </c>
      <c r="J645">
        <v>1</v>
      </c>
      <c r="K645">
        <v>4.5</v>
      </c>
      <c r="L645">
        <v>7.8</v>
      </c>
      <c r="M645">
        <v>71</v>
      </c>
      <c r="N645" t="s">
        <v>41</v>
      </c>
      <c r="O645">
        <v>1.7949999999999999</v>
      </c>
      <c r="P645" t="s">
        <v>28</v>
      </c>
      <c r="Q645" t="s">
        <v>29</v>
      </c>
      <c r="R645">
        <v>4.6500000000000004</v>
      </c>
      <c r="S645">
        <v>0</v>
      </c>
      <c r="T645">
        <v>4.2699999999999996</v>
      </c>
      <c r="U645">
        <v>3.3</v>
      </c>
      <c r="V645" t="s">
        <v>697</v>
      </c>
      <c r="W645" t="s">
        <v>31</v>
      </c>
      <c r="X645">
        <v>1</v>
      </c>
      <c r="Y645" t="str">
        <f>IF(tblRides[[#This Row],[supply_demand_ratio]]&lt;0.8,"Below 0.8",IF(tblRides[[#This Row],[supply_demand_ratio]]&lt;1,"Between 0.8-1.0",IF(tblRides[[#This Row],[supply_demand_ratio]]&lt;=1.2,"Between 1.0-1.2","Above 1.2")))</f>
        <v>Above 1.2</v>
      </c>
    </row>
    <row r="646" spans="1:25" x14ac:dyDescent="0.3">
      <c r="A646" t="s">
        <v>701</v>
      </c>
      <c r="B646" s="1">
        <v>46029.043749999997</v>
      </c>
      <c r="C646" s="2">
        <v>46029</v>
      </c>
      <c r="D646">
        <v>1</v>
      </c>
      <c r="E646" t="s">
        <v>33</v>
      </c>
      <c r="F646" t="s">
        <v>26</v>
      </c>
      <c r="G646">
        <v>4.0999999999999996</v>
      </c>
      <c r="H646">
        <v>110.78</v>
      </c>
      <c r="I646">
        <v>108.88</v>
      </c>
      <c r="J646">
        <v>1</v>
      </c>
      <c r="K646">
        <v>9</v>
      </c>
      <c r="L646">
        <v>7.3</v>
      </c>
      <c r="M646">
        <v>102</v>
      </c>
      <c r="N646" t="s">
        <v>41</v>
      </c>
      <c r="O646">
        <v>1.8839999999999999</v>
      </c>
      <c r="P646" t="s">
        <v>28</v>
      </c>
      <c r="Q646" t="s">
        <v>29</v>
      </c>
      <c r="R646">
        <v>4.9800000000000004</v>
      </c>
      <c r="S646">
        <v>13</v>
      </c>
      <c r="T646">
        <v>-1.9</v>
      </c>
      <c r="U646">
        <v>-1.7</v>
      </c>
      <c r="V646" t="s">
        <v>697</v>
      </c>
      <c r="W646" t="s">
        <v>45</v>
      </c>
      <c r="X646">
        <v>1</v>
      </c>
      <c r="Y646" t="str">
        <f>IF(tblRides[[#This Row],[supply_demand_ratio]]&lt;0.8,"Below 0.8",IF(tblRides[[#This Row],[supply_demand_ratio]]&lt;1,"Between 0.8-1.0",IF(tblRides[[#This Row],[supply_demand_ratio]]&lt;=1.2,"Between 1.0-1.2","Above 1.2")))</f>
        <v>Above 1.2</v>
      </c>
    </row>
    <row r="647" spans="1:25" x14ac:dyDescent="0.3">
      <c r="A647" t="s">
        <v>702</v>
      </c>
      <c r="B647" s="1">
        <v>46029.044444444444</v>
      </c>
      <c r="C647" s="2">
        <v>46029</v>
      </c>
      <c r="D647">
        <v>1</v>
      </c>
      <c r="E647" t="s">
        <v>25</v>
      </c>
      <c r="F647" t="s">
        <v>34</v>
      </c>
      <c r="G647">
        <v>14.5</v>
      </c>
      <c r="H647">
        <v>269.95999999999998</v>
      </c>
      <c r="I647">
        <v>275.62</v>
      </c>
      <c r="J647">
        <v>1</v>
      </c>
      <c r="K647">
        <v>5.9</v>
      </c>
      <c r="L647">
        <v>5.8</v>
      </c>
      <c r="M647">
        <v>126</v>
      </c>
      <c r="N647" t="s">
        <v>27</v>
      </c>
      <c r="O647">
        <v>1.0449999999999999</v>
      </c>
      <c r="P647" t="s">
        <v>28</v>
      </c>
      <c r="Q647" t="s">
        <v>29</v>
      </c>
      <c r="R647">
        <v>4.6900000000000004</v>
      </c>
      <c r="S647">
        <v>0</v>
      </c>
      <c r="T647">
        <v>5.66</v>
      </c>
      <c r="U647">
        <v>-0.1</v>
      </c>
      <c r="V647" t="s">
        <v>697</v>
      </c>
      <c r="W647" t="s">
        <v>45</v>
      </c>
      <c r="X647">
        <v>1</v>
      </c>
      <c r="Y647" t="str">
        <f>IF(tblRides[[#This Row],[supply_demand_ratio]]&lt;0.8,"Below 0.8",IF(tblRides[[#This Row],[supply_demand_ratio]]&lt;1,"Between 0.8-1.0",IF(tblRides[[#This Row],[supply_demand_ratio]]&lt;=1.2,"Between 1.0-1.2","Above 1.2")))</f>
        <v>Between 1.0-1.2</v>
      </c>
    </row>
    <row r="648" spans="1:25" x14ac:dyDescent="0.3">
      <c r="A648" t="s">
        <v>703</v>
      </c>
      <c r="B648" s="1">
        <v>46029.044444444444</v>
      </c>
      <c r="C648" s="2">
        <v>46029</v>
      </c>
      <c r="D648">
        <v>1</v>
      </c>
      <c r="E648" t="s">
        <v>33</v>
      </c>
      <c r="F648" t="s">
        <v>26</v>
      </c>
      <c r="G648">
        <v>4.4000000000000004</v>
      </c>
      <c r="H648">
        <v>116.29</v>
      </c>
      <c r="I648">
        <v>113.75</v>
      </c>
      <c r="J648">
        <v>1.1000000000000001</v>
      </c>
      <c r="K648">
        <v>4.5</v>
      </c>
      <c r="L648">
        <v>7.3</v>
      </c>
      <c r="M648">
        <v>110</v>
      </c>
      <c r="N648" t="s">
        <v>41</v>
      </c>
      <c r="O648">
        <v>1.7030000000000001</v>
      </c>
      <c r="P648" t="s">
        <v>28</v>
      </c>
      <c r="Q648" t="s">
        <v>29</v>
      </c>
      <c r="R648">
        <v>4.82</v>
      </c>
      <c r="S648">
        <v>7</v>
      </c>
      <c r="T648">
        <v>-2.54</v>
      </c>
      <c r="U648">
        <v>2.8</v>
      </c>
      <c r="V648" t="s">
        <v>697</v>
      </c>
      <c r="W648" t="s">
        <v>31</v>
      </c>
      <c r="X648">
        <v>1</v>
      </c>
      <c r="Y648" t="str">
        <f>IF(tblRides[[#This Row],[supply_demand_ratio]]&lt;0.8,"Below 0.8",IF(tblRides[[#This Row],[supply_demand_ratio]]&lt;1,"Between 0.8-1.0",IF(tblRides[[#This Row],[supply_demand_ratio]]&lt;=1.2,"Between 1.0-1.2","Above 1.2")))</f>
        <v>Above 1.2</v>
      </c>
    </row>
    <row r="649" spans="1:25" x14ac:dyDescent="0.3">
      <c r="A649" t="s">
        <v>704</v>
      </c>
      <c r="B649" s="1">
        <v>46029.049305555556</v>
      </c>
      <c r="C649" s="2">
        <v>46029</v>
      </c>
      <c r="D649">
        <v>1</v>
      </c>
      <c r="E649" t="s">
        <v>25</v>
      </c>
      <c r="F649" t="s">
        <v>26</v>
      </c>
      <c r="G649">
        <v>4.5</v>
      </c>
      <c r="H649">
        <v>115.21</v>
      </c>
      <c r="I649">
        <v>116.05</v>
      </c>
      <c r="J649">
        <v>1</v>
      </c>
      <c r="K649">
        <v>2.1</v>
      </c>
      <c r="L649">
        <v>1</v>
      </c>
      <c r="M649">
        <v>131</v>
      </c>
      <c r="N649" t="s">
        <v>41</v>
      </c>
      <c r="O649">
        <v>1.4490000000000001</v>
      </c>
      <c r="P649" t="s">
        <v>28</v>
      </c>
      <c r="Q649" t="s">
        <v>29</v>
      </c>
      <c r="R649">
        <v>4.8499999999999996</v>
      </c>
      <c r="S649">
        <v>3</v>
      </c>
      <c r="T649">
        <v>0.84</v>
      </c>
      <c r="U649">
        <v>-1.1000000000000001</v>
      </c>
      <c r="V649" t="s">
        <v>697</v>
      </c>
      <c r="W649" t="s">
        <v>31</v>
      </c>
      <c r="X649">
        <v>1</v>
      </c>
      <c r="Y649" t="str">
        <f>IF(tblRides[[#This Row],[supply_demand_ratio]]&lt;0.8,"Below 0.8",IF(tblRides[[#This Row],[supply_demand_ratio]]&lt;1,"Between 0.8-1.0",IF(tblRides[[#This Row],[supply_demand_ratio]]&lt;=1.2,"Between 1.0-1.2","Above 1.2")))</f>
        <v>Above 1.2</v>
      </c>
    </row>
    <row r="650" spans="1:25" x14ac:dyDescent="0.3">
      <c r="A650" t="s">
        <v>705</v>
      </c>
      <c r="B650" s="1">
        <v>46029.063194444447</v>
      </c>
      <c r="C650" s="2">
        <v>46029</v>
      </c>
      <c r="D650">
        <v>1</v>
      </c>
      <c r="E650" t="s">
        <v>43</v>
      </c>
      <c r="F650" t="s">
        <v>26</v>
      </c>
      <c r="G650">
        <v>5.0999999999999996</v>
      </c>
      <c r="H650">
        <v>123.83</v>
      </c>
      <c r="I650">
        <v>116.5</v>
      </c>
      <c r="J650">
        <v>1</v>
      </c>
      <c r="K650">
        <v>6.9</v>
      </c>
      <c r="L650">
        <v>4.3</v>
      </c>
      <c r="M650">
        <v>75</v>
      </c>
      <c r="N650" t="s">
        <v>41</v>
      </c>
      <c r="O650">
        <v>2.2000000000000002</v>
      </c>
      <c r="P650" t="s">
        <v>28</v>
      </c>
      <c r="Q650" t="s">
        <v>29</v>
      </c>
      <c r="R650">
        <v>4.5199999999999996</v>
      </c>
      <c r="S650">
        <v>10</v>
      </c>
      <c r="T650">
        <v>-7.33</v>
      </c>
      <c r="U650">
        <v>-2.6</v>
      </c>
      <c r="V650" t="s">
        <v>697</v>
      </c>
      <c r="W650" t="s">
        <v>45</v>
      </c>
      <c r="X650">
        <v>1</v>
      </c>
      <c r="Y650" t="str">
        <f>IF(tblRides[[#This Row],[supply_demand_ratio]]&lt;0.8,"Below 0.8",IF(tblRides[[#This Row],[supply_demand_ratio]]&lt;1,"Between 0.8-1.0",IF(tblRides[[#This Row],[supply_demand_ratio]]&lt;=1.2,"Between 1.0-1.2","Above 1.2")))</f>
        <v>Above 1.2</v>
      </c>
    </row>
    <row r="651" spans="1:25" x14ac:dyDescent="0.3">
      <c r="A651" t="s">
        <v>706</v>
      </c>
      <c r="B651" s="1">
        <v>46029.068055555559</v>
      </c>
      <c r="C651" s="2">
        <v>46029</v>
      </c>
      <c r="D651">
        <v>1</v>
      </c>
      <c r="E651" t="s">
        <v>25</v>
      </c>
      <c r="F651" t="s">
        <v>34</v>
      </c>
      <c r="G651">
        <v>6.9</v>
      </c>
      <c r="H651">
        <v>156.16</v>
      </c>
      <c r="I651">
        <v>162.28</v>
      </c>
      <c r="J651">
        <v>1</v>
      </c>
      <c r="K651">
        <v>7.8</v>
      </c>
      <c r="L651">
        <v>8.8000000000000007</v>
      </c>
      <c r="M651">
        <v>132</v>
      </c>
      <c r="N651" t="s">
        <v>41</v>
      </c>
      <c r="O651">
        <v>1.302</v>
      </c>
      <c r="P651" t="s">
        <v>28</v>
      </c>
      <c r="Q651" t="s">
        <v>29</v>
      </c>
      <c r="R651">
        <v>4.49</v>
      </c>
      <c r="S651">
        <v>0</v>
      </c>
      <c r="T651">
        <v>6.12</v>
      </c>
      <c r="U651">
        <v>1</v>
      </c>
      <c r="V651" t="s">
        <v>697</v>
      </c>
      <c r="W651" t="s">
        <v>45</v>
      </c>
      <c r="X651">
        <v>1</v>
      </c>
      <c r="Y651" t="str">
        <f>IF(tblRides[[#This Row],[supply_demand_ratio]]&lt;0.8,"Below 0.8",IF(tblRides[[#This Row],[supply_demand_ratio]]&lt;1,"Between 0.8-1.0",IF(tblRides[[#This Row],[supply_demand_ratio]]&lt;=1.2,"Between 1.0-1.2","Above 1.2")))</f>
        <v>Above 1.2</v>
      </c>
    </row>
    <row r="652" spans="1:25" x14ac:dyDescent="0.3">
      <c r="A652" t="s">
        <v>707</v>
      </c>
      <c r="B652" s="1">
        <v>46029.072222222225</v>
      </c>
      <c r="C652" s="2">
        <v>46029</v>
      </c>
      <c r="D652">
        <v>1</v>
      </c>
      <c r="E652" t="s">
        <v>62</v>
      </c>
      <c r="F652" t="s">
        <v>26</v>
      </c>
      <c r="G652">
        <v>3.5</v>
      </c>
      <c r="H652">
        <v>94.57</v>
      </c>
      <c r="J652">
        <v>1.1000000000000001</v>
      </c>
      <c r="K652">
        <v>2</v>
      </c>
      <c r="L652">
        <v>2.2999999999999998</v>
      </c>
      <c r="M652">
        <v>68</v>
      </c>
      <c r="N652" t="s">
        <v>41</v>
      </c>
      <c r="O652">
        <v>2.0150000000000001</v>
      </c>
      <c r="P652" t="s">
        <v>58</v>
      </c>
      <c r="Q652" t="s">
        <v>59</v>
      </c>
      <c r="R652">
        <v>4.42</v>
      </c>
      <c r="S652">
        <v>2</v>
      </c>
      <c r="U652">
        <v>0.3</v>
      </c>
      <c r="V652" t="s">
        <v>697</v>
      </c>
      <c r="W652" t="s">
        <v>31</v>
      </c>
      <c r="X652">
        <v>0</v>
      </c>
      <c r="Y652" t="str">
        <f>IF(tblRides[[#This Row],[supply_demand_ratio]]&lt;0.8,"Below 0.8",IF(tblRides[[#This Row],[supply_demand_ratio]]&lt;1,"Between 0.8-1.0",IF(tblRides[[#This Row],[supply_demand_ratio]]&lt;=1.2,"Between 1.0-1.2","Above 1.2")))</f>
        <v>Above 1.2</v>
      </c>
    </row>
    <row r="653" spans="1:25" x14ac:dyDescent="0.3">
      <c r="A653" t="s">
        <v>708</v>
      </c>
      <c r="B653" s="1">
        <v>46029.076388888891</v>
      </c>
      <c r="C653" s="2">
        <v>46029</v>
      </c>
      <c r="D653">
        <v>1</v>
      </c>
      <c r="E653" t="s">
        <v>43</v>
      </c>
      <c r="F653" t="s">
        <v>26</v>
      </c>
      <c r="G653">
        <v>3.5</v>
      </c>
      <c r="H653">
        <v>88.68</v>
      </c>
      <c r="I653">
        <v>90.9</v>
      </c>
      <c r="J653">
        <v>1</v>
      </c>
      <c r="K653">
        <v>2</v>
      </c>
      <c r="L653">
        <v>3.5</v>
      </c>
      <c r="M653">
        <v>67</v>
      </c>
      <c r="N653" t="s">
        <v>41</v>
      </c>
      <c r="O653">
        <v>1.4159999999999999</v>
      </c>
      <c r="P653" t="s">
        <v>28</v>
      </c>
      <c r="Q653" t="s">
        <v>29</v>
      </c>
      <c r="R653">
        <v>4.5599999999999996</v>
      </c>
      <c r="S653">
        <v>6</v>
      </c>
      <c r="T653">
        <v>2.2200000000000002</v>
      </c>
      <c r="U653">
        <v>1.5</v>
      </c>
      <c r="V653" t="s">
        <v>697</v>
      </c>
      <c r="W653" t="s">
        <v>31</v>
      </c>
      <c r="X653">
        <v>1</v>
      </c>
      <c r="Y653" t="str">
        <f>IF(tblRides[[#This Row],[supply_demand_ratio]]&lt;0.8,"Below 0.8",IF(tblRides[[#This Row],[supply_demand_ratio]]&lt;1,"Between 0.8-1.0",IF(tblRides[[#This Row],[supply_demand_ratio]]&lt;=1.2,"Between 1.0-1.2","Above 1.2")))</f>
        <v>Above 1.2</v>
      </c>
    </row>
    <row r="654" spans="1:25" x14ac:dyDescent="0.3">
      <c r="A654" t="s">
        <v>709</v>
      </c>
      <c r="B654" s="1">
        <v>46029.07708333333</v>
      </c>
      <c r="C654" s="2">
        <v>46029</v>
      </c>
      <c r="D654">
        <v>1</v>
      </c>
      <c r="E654" t="s">
        <v>33</v>
      </c>
      <c r="F654" t="s">
        <v>26</v>
      </c>
      <c r="G654">
        <v>2.8</v>
      </c>
      <c r="H654">
        <v>82.37</v>
      </c>
      <c r="I654">
        <v>81.14</v>
      </c>
      <c r="J654">
        <v>1</v>
      </c>
      <c r="K654">
        <v>4.3</v>
      </c>
      <c r="L654">
        <v>1</v>
      </c>
      <c r="M654">
        <v>89</v>
      </c>
      <c r="N654" t="s">
        <v>27</v>
      </c>
      <c r="O654">
        <v>1.0720000000000001</v>
      </c>
      <c r="P654" t="s">
        <v>28</v>
      </c>
      <c r="Q654" t="s">
        <v>29</v>
      </c>
      <c r="R654">
        <v>4.8499999999999996</v>
      </c>
      <c r="S654">
        <v>7</v>
      </c>
      <c r="T654">
        <v>-1.23</v>
      </c>
      <c r="U654">
        <v>-3.3</v>
      </c>
      <c r="V654" t="s">
        <v>697</v>
      </c>
      <c r="W654" t="s">
        <v>31</v>
      </c>
      <c r="X654">
        <v>1</v>
      </c>
      <c r="Y654" t="str">
        <f>IF(tblRides[[#This Row],[supply_demand_ratio]]&lt;0.8,"Below 0.8",IF(tblRides[[#This Row],[supply_demand_ratio]]&lt;1,"Between 0.8-1.0",IF(tblRides[[#This Row],[supply_demand_ratio]]&lt;=1.2,"Between 1.0-1.2","Above 1.2")))</f>
        <v>Between 1.0-1.2</v>
      </c>
    </row>
    <row r="655" spans="1:25" x14ac:dyDescent="0.3">
      <c r="A655" t="s">
        <v>710</v>
      </c>
      <c r="B655" s="1">
        <v>46029.085416666669</v>
      </c>
      <c r="C655" s="2">
        <v>46029</v>
      </c>
      <c r="D655">
        <v>2</v>
      </c>
      <c r="E655" t="s">
        <v>43</v>
      </c>
      <c r="F655" t="s">
        <v>26</v>
      </c>
      <c r="G655">
        <v>13.6</v>
      </c>
      <c r="H655">
        <v>247.87</v>
      </c>
      <c r="I655">
        <v>252.02</v>
      </c>
      <c r="J655">
        <v>1</v>
      </c>
      <c r="K655">
        <v>3.8</v>
      </c>
      <c r="L655">
        <v>3.6</v>
      </c>
      <c r="M655">
        <v>75</v>
      </c>
      <c r="N655" t="s">
        <v>41</v>
      </c>
      <c r="O655">
        <v>1.944</v>
      </c>
      <c r="P655" t="s">
        <v>28</v>
      </c>
      <c r="Q655" t="s">
        <v>29</v>
      </c>
      <c r="R655">
        <v>4.3600000000000003</v>
      </c>
      <c r="S655">
        <v>10</v>
      </c>
      <c r="T655">
        <v>4.1500000000000004</v>
      </c>
      <c r="U655">
        <v>-0.2</v>
      </c>
      <c r="V655" t="s">
        <v>697</v>
      </c>
      <c r="W655" t="s">
        <v>31</v>
      </c>
      <c r="X655">
        <v>1</v>
      </c>
      <c r="Y655" t="str">
        <f>IF(tblRides[[#This Row],[supply_demand_ratio]]&lt;0.8,"Below 0.8",IF(tblRides[[#This Row],[supply_demand_ratio]]&lt;1,"Between 0.8-1.0",IF(tblRides[[#This Row],[supply_demand_ratio]]&lt;=1.2,"Between 1.0-1.2","Above 1.2")))</f>
        <v>Above 1.2</v>
      </c>
    </row>
    <row r="656" spans="1:25" x14ac:dyDescent="0.3">
      <c r="A656" t="s">
        <v>711</v>
      </c>
      <c r="B656" s="1">
        <v>46029.087500000001</v>
      </c>
      <c r="C656" s="2">
        <v>46029</v>
      </c>
      <c r="D656">
        <v>2</v>
      </c>
      <c r="E656" t="s">
        <v>25</v>
      </c>
      <c r="F656" t="s">
        <v>34</v>
      </c>
      <c r="G656">
        <v>8.4</v>
      </c>
      <c r="H656">
        <v>175.62</v>
      </c>
      <c r="I656">
        <v>184.64</v>
      </c>
      <c r="J656">
        <v>1.1000000000000001</v>
      </c>
      <c r="K656">
        <v>7.2</v>
      </c>
      <c r="L656">
        <v>7.2</v>
      </c>
      <c r="M656">
        <v>133</v>
      </c>
      <c r="N656" t="s">
        <v>27</v>
      </c>
      <c r="O656">
        <v>1.2689999999999999</v>
      </c>
      <c r="P656" t="s">
        <v>28</v>
      </c>
      <c r="Q656" t="s">
        <v>29</v>
      </c>
      <c r="R656">
        <v>4.8</v>
      </c>
      <c r="S656">
        <v>0</v>
      </c>
      <c r="T656">
        <v>9.02</v>
      </c>
      <c r="U656">
        <v>0</v>
      </c>
      <c r="V656" t="s">
        <v>697</v>
      </c>
      <c r="W656" t="s">
        <v>45</v>
      </c>
      <c r="X656">
        <v>1</v>
      </c>
      <c r="Y656" t="str">
        <f>IF(tblRides[[#This Row],[supply_demand_ratio]]&lt;0.8,"Below 0.8",IF(tblRides[[#This Row],[supply_demand_ratio]]&lt;1,"Between 0.8-1.0",IF(tblRides[[#This Row],[supply_demand_ratio]]&lt;=1.2,"Between 1.0-1.2","Above 1.2")))</f>
        <v>Above 1.2</v>
      </c>
    </row>
    <row r="657" spans="1:25" x14ac:dyDescent="0.3">
      <c r="A657" t="s">
        <v>712</v>
      </c>
      <c r="B657" s="1">
        <v>46029.09097222222</v>
      </c>
      <c r="C657" s="2">
        <v>46029</v>
      </c>
      <c r="D657">
        <v>2</v>
      </c>
      <c r="E657" t="s">
        <v>25</v>
      </c>
      <c r="F657" t="s">
        <v>26</v>
      </c>
      <c r="G657">
        <v>4.8</v>
      </c>
      <c r="H657">
        <v>115.8</v>
      </c>
      <c r="I657">
        <v>112.75</v>
      </c>
      <c r="J657">
        <v>1.1000000000000001</v>
      </c>
      <c r="K657">
        <v>2</v>
      </c>
      <c r="L657">
        <v>3.4</v>
      </c>
      <c r="M657">
        <v>139</v>
      </c>
      <c r="N657" t="s">
        <v>41</v>
      </c>
      <c r="O657">
        <v>1.409</v>
      </c>
      <c r="P657" t="s">
        <v>28</v>
      </c>
      <c r="Q657" t="s">
        <v>29</v>
      </c>
      <c r="R657">
        <v>4.54</v>
      </c>
      <c r="S657">
        <v>4</v>
      </c>
      <c r="T657">
        <v>-3.05</v>
      </c>
      <c r="U657">
        <v>1.4</v>
      </c>
      <c r="V657" t="s">
        <v>697</v>
      </c>
      <c r="W657" t="s">
        <v>31</v>
      </c>
      <c r="X657">
        <v>1</v>
      </c>
      <c r="Y657" t="str">
        <f>IF(tblRides[[#This Row],[supply_demand_ratio]]&lt;0.8,"Below 0.8",IF(tblRides[[#This Row],[supply_demand_ratio]]&lt;1,"Between 0.8-1.0",IF(tblRides[[#This Row],[supply_demand_ratio]]&lt;=1.2,"Between 1.0-1.2","Above 1.2")))</f>
        <v>Above 1.2</v>
      </c>
    </row>
    <row r="658" spans="1:25" x14ac:dyDescent="0.3">
      <c r="A658" t="s">
        <v>713</v>
      </c>
      <c r="B658" s="1">
        <v>46029.112500000003</v>
      </c>
      <c r="C658" s="2">
        <v>46029</v>
      </c>
      <c r="D658">
        <v>2</v>
      </c>
      <c r="E658" t="s">
        <v>62</v>
      </c>
      <c r="F658" t="s">
        <v>34</v>
      </c>
      <c r="G658">
        <v>3.9</v>
      </c>
      <c r="H658">
        <v>93.31</v>
      </c>
      <c r="I658">
        <v>95.79</v>
      </c>
      <c r="J658">
        <v>1</v>
      </c>
      <c r="K658">
        <v>2.2000000000000002</v>
      </c>
      <c r="L658">
        <v>5.5</v>
      </c>
      <c r="M658">
        <v>59</v>
      </c>
      <c r="N658" t="s">
        <v>41</v>
      </c>
      <c r="O658">
        <v>2.2000000000000002</v>
      </c>
      <c r="P658" t="s">
        <v>28</v>
      </c>
      <c r="Q658" t="s">
        <v>29</v>
      </c>
      <c r="R658">
        <v>4.83</v>
      </c>
      <c r="S658">
        <v>0</v>
      </c>
      <c r="T658">
        <v>2.48</v>
      </c>
      <c r="U658">
        <v>3.3</v>
      </c>
      <c r="V658" t="s">
        <v>697</v>
      </c>
      <c r="W658" t="s">
        <v>31</v>
      </c>
      <c r="X658">
        <v>1</v>
      </c>
      <c r="Y658" t="str">
        <f>IF(tblRides[[#This Row],[supply_demand_ratio]]&lt;0.8,"Below 0.8",IF(tblRides[[#This Row],[supply_demand_ratio]]&lt;1,"Between 0.8-1.0",IF(tblRides[[#This Row],[supply_demand_ratio]]&lt;=1.2,"Between 1.0-1.2","Above 1.2")))</f>
        <v>Above 1.2</v>
      </c>
    </row>
    <row r="659" spans="1:25" x14ac:dyDescent="0.3">
      <c r="A659" t="s">
        <v>714</v>
      </c>
      <c r="B659" s="1">
        <v>46029.120138888888</v>
      </c>
      <c r="C659" s="2">
        <v>46029</v>
      </c>
      <c r="D659">
        <v>2</v>
      </c>
      <c r="E659" t="s">
        <v>36</v>
      </c>
      <c r="F659" t="s">
        <v>26</v>
      </c>
      <c r="G659">
        <v>2.7</v>
      </c>
      <c r="H659">
        <v>83.76</v>
      </c>
      <c r="I659">
        <v>83.72</v>
      </c>
      <c r="J659">
        <v>1</v>
      </c>
      <c r="K659">
        <v>2</v>
      </c>
      <c r="L659">
        <v>2.9</v>
      </c>
      <c r="M659">
        <v>124</v>
      </c>
      <c r="N659" t="s">
        <v>41</v>
      </c>
      <c r="O659">
        <v>1.373</v>
      </c>
      <c r="P659" t="s">
        <v>28</v>
      </c>
      <c r="Q659" t="s">
        <v>29</v>
      </c>
      <c r="R659">
        <v>4.5999999999999996</v>
      </c>
      <c r="S659">
        <v>12</v>
      </c>
      <c r="T659">
        <v>-0.04</v>
      </c>
      <c r="U659">
        <v>0.9</v>
      </c>
      <c r="V659" t="s">
        <v>697</v>
      </c>
      <c r="W659" t="s">
        <v>31</v>
      </c>
      <c r="X659">
        <v>1</v>
      </c>
      <c r="Y659" t="str">
        <f>IF(tblRides[[#This Row],[supply_demand_ratio]]&lt;0.8,"Below 0.8",IF(tblRides[[#This Row],[supply_demand_ratio]]&lt;1,"Between 0.8-1.0",IF(tblRides[[#This Row],[supply_demand_ratio]]&lt;=1.2,"Between 1.0-1.2","Above 1.2")))</f>
        <v>Above 1.2</v>
      </c>
    </row>
    <row r="660" spans="1:25" x14ac:dyDescent="0.3">
      <c r="A660" t="s">
        <v>715</v>
      </c>
      <c r="B660" s="1">
        <v>46029.125694444447</v>
      </c>
      <c r="C660" s="2">
        <v>46029</v>
      </c>
      <c r="D660">
        <v>3</v>
      </c>
      <c r="E660" t="s">
        <v>25</v>
      </c>
      <c r="F660" t="s">
        <v>26</v>
      </c>
      <c r="G660">
        <v>4.3</v>
      </c>
      <c r="H660">
        <v>101.69</v>
      </c>
      <c r="I660">
        <v>107.23</v>
      </c>
      <c r="J660">
        <v>1</v>
      </c>
      <c r="K660">
        <v>2.1</v>
      </c>
      <c r="L660">
        <v>1</v>
      </c>
      <c r="M660">
        <v>113</v>
      </c>
      <c r="N660" t="s">
        <v>41</v>
      </c>
      <c r="O660">
        <v>1.2</v>
      </c>
      <c r="P660" t="s">
        <v>28</v>
      </c>
      <c r="Q660" t="s">
        <v>29</v>
      </c>
      <c r="R660">
        <v>4.8099999999999996</v>
      </c>
      <c r="S660">
        <v>4</v>
      </c>
      <c r="T660">
        <v>5.54</v>
      </c>
      <c r="U660">
        <v>-1.1000000000000001</v>
      </c>
      <c r="V660" t="s">
        <v>697</v>
      </c>
      <c r="W660" t="s">
        <v>31</v>
      </c>
      <c r="X660">
        <v>1</v>
      </c>
      <c r="Y660" t="str">
        <f>IF(tblRides[[#This Row],[supply_demand_ratio]]&lt;0.8,"Below 0.8",IF(tblRides[[#This Row],[supply_demand_ratio]]&lt;1,"Between 0.8-1.0",IF(tblRides[[#This Row],[supply_demand_ratio]]&lt;=1.2,"Between 1.0-1.2","Above 1.2")))</f>
        <v>Between 1.0-1.2</v>
      </c>
    </row>
    <row r="661" spans="1:25" x14ac:dyDescent="0.3">
      <c r="A661" t="s">
        <v>716</v>
      </c>
      <c r="B661" s="1">
        <v>46029.13958333333</v>
      </c>
      <c r="C661" s="2">
        <v>46029</v>
      </c>
      <c r="D661">
        <v>3</v>
      </c>
      <c r="E661" t="s">
        <v>36</v>
      </c>
      <c r="F661" t="s">
        <v>26</v>
      </c>
      <c r="G661">
        <v>4.8</v>
      </c>
      <c r="H661">
        <v>118.79</v>
      </c>
      <c r="I661">
        <v>115.77</v>
      </c>
      <c r="J661">
        <v>1.1000000000000001</v>
      </c>
      <c r="K661">
        <v>4.5999999999999996</v>
      </c>
      <c r="L661">
        <v>6.4</v>
      </c>
      <c r="M661">
        <v>115</v>
      </c>
      <c r="N661" t="s">
        <v>27</v>
      </c>
      <c r="O661">
        <v>1.06</v>
      </c>
      <c r="P661" t="s">
        <v>28</v>
      </c>
      <c r="Q661" t="s">
        <v>29</v>
      </c>
      <c r="R661">
        <v>4.8499999999999996</v>
      </c>
      <c r="S661">
        <v>2</v>
      </c>
      <c r="T661">
        <v>-3.02</v>
      </c>
      <c r="U661">
        <v>1.8</v>
      </c>
      <c r="V661" t="s">
        <v>697</v>
      </c>
      <c r="W661" t="s">
        <v>31</v>
      </c>
      <c r="X661">
        <v>1</v>
      </c>
      <c r="Y661" t="str">
        <f>IF(tblRides[[#This Row],[supply_demand_ratio]]&lt;0.8,"Below 0.8",IF(tblRides[[#This Row],[supply_demand_ratio]]&lt;1,"Between 0.8-1.0",IF(tblRides[[#This Row],[supply_demand_ratio]]&lt;=1.2,"Between 1.0-1.2","Above 1.2")))</f>
        <v>Between 1.0-1.2</v>
      </c>
    </row>
    <row r="662" spans="1:25" x14ac:dyDescent="0.3">
      <c r="A662" t="s">
        <v>717</v>
      </c>
      <c r="B662" s="1">
        <v>46029.150694444441</v>
      </c>
      <c r="C662" s="2">
        <v>46029</v>
      </c>
      <c r="D662">
        <v>3</v>
      </c>
      <c r="E662" t="s">
        <v>43</v>
      </c>
      <c r="F662" t="s">
        <v>26</v>
      </c>
      <c r="G662">
        <v>11.8</v>
      </c>
      <c r="H662">
        <v>201.67</v>
      </c>
      <c r="I662">
        <v>197.94</v>
      </c>
      <c r="J662">
        <v>1</v>
      </c>
      <c r="K662">
        <v>2</v>
      </c>
      <c r="L662">
        <v>1</v>
      </c>
      <c r="M662">
        <v>66</v>
      </c>
      <c r="N662" t="s">
        <v>41</v>
      </c>
      <c r="O662">
        <v>1.861</v>
      </c>
      <c r="P662" t="s">
        <v>28</v>
      </c>
      <c r="Q662" t="s">
        <v>29</v>
      </c>
      <c r="R662">
        <v>4.5599999999999996</v>
      </c>
      <c r="S662">
        <v>4</v>
      </c>
      <c r="T662">
        <v>-3.73</v>
      </c>
      <c r="U662">
        <v>-1</v>
      </c>
      <c r="V662" t="s">
        <v>697</v>
      </c>
      <c r="W662" t="s">
        <v>31</v>
      </c>
      <c r="X662">
        <v>1</v>
      </c>
      <c r="Y662" t="str">
        <f>IF(tblRides[[#This Row],[supply_demand_ratio]]&lt;0.8,"Below 0.8",IF(tblRides[[#This Row],[supply_demand_ratio]]&lt;1,"Between 0.8-1.0",IF(tblRides[[#This Row],[supply_demand_ratio]]&lt;=1.2,"Between 1.0-1.2","Above 1.2")))</f>
        <v>Above 1.2</v>
      </c>
    </row>
    <row r="663" spans="1:25" x14ac:dyDescent="0.3">
      <c r="A663" t="s">
        <v>718</v>
      </c>
      <c r="B663" s="1">
        <v>46029.175694444442</v>
      </c>
      <c r="C663" s="2">
        <v>46029</v>
      </c>
      <c r="D663">
        <v>4</v>
      </c>
      <c r="E663" t="s">
        <v>25</v>
      </c>
      <c r="F663" t="s">
        <v>26</v>
      </c>
      <c r="G663">
        <v>2.6</v>
      </c>
      <c r="H663">
        <v>82.43</v>
      </c>
      <c r="I663">
        <v>85.26</v>
      </c>
      <c r="J663">
        <v>1</v>
      </c>
      <c r="K663">
        <v>11.1</v>
      </c>
      <c r="L663">
        <v>12.2</v>
      </c>
      <c r="M663">
        <v>138</v>
      </c>
      <c r="N663" t="s">
        <v>27</v>
      </c>
      <c r="O663">
        <v>1.1479999999999999</v>
      </c>
      <c r="P663" t="s">
        <v>28</v>
      </c>
      <c r="Q663" t="s">
        <v>29</v>
      </c>
      <c r="R663">
        <v>4.6399999999999997</v>
      </c>
      <c r="S663">
        <v>2</v>
      </c>
      <c r="T663">
        <v>2.83</v>
      </c>
      <c r="U663">
        <v>1.1000000000000001</v>
      </c>
      <c r="V663" t="s">
        <v>697</v>
      </c>
      <c r="W663" t="s">
        <v>77</v>
      </c>
      <c r="X663">
        <v>1</v>
      </c>
      <c r="Y663" t="str">
        <f>IF(tblRides[[#This Row],[supply_demand_ratio]]&lt;0.8,"Below 0.8",IF(tblRides[[#This Row],[supply_demand_ratio]]&lt;1,"Between 0.8-1.0",IF(tblRides[[#This Row],[supply_demand_ratio]]&lt;=1.2,"Between 1.0-1.2","Above 1.2")))</f>
        <v>Between 1.0-1.2</v>
      </c>
    </row>
    <row r="664" spans="1:25" x14ac:dyDescent="0.3">
      <c r="A664" t="s">
        <v>719</v>
      </c>
      <c r="B664" s="1">
        <v>46029.181944444441</v>
      </c>
      <c r="C664" s="2">
        <v>46029</v>
      </c>
      <c r="D664">
        <v>4</v>
      </c>
      <c r="E664" t="s">
        <v>33</v>
      </c>
      <c r="F664" t="s">
        <v>26</v>
      </c>
      <c r="G664">
        <v>6.7</v>
      </c>
      <c r="H664">
        <v>171.2</v>
      </c>
      <c r="I664">
        <v>170.22</v>
      </c>
      <c r="J664">
        <v>1.1000000000000001</v>
      </c>
      <c r="K664">
        <v>2</v>
      </c>
      <c r="L664">
        <v>4.2</v>
      </c>
      <c r="M664">
        <v>97</v>
      </c>
      <c r="N664" t="s">
        <v>41</v>
      </c>
      <c r="O664">
        <v>1.526</v>
      </c>
      <c r="P664" t="s">
        <v>28</v>
      </c>
      <c r="Q664" t="s">
        <v>29</v>
      </c>
      <c r="R664">
        <v>4.5999999999999996</v>
      </c>
      <c r="S664">
        <v>9</v>
      </c>
      <c r="T664">
        <v>-0.98</v>
      </c>
      <c r="U664">
        <v>2.2000000000000002</v>
      </c>
      <c r="V664" t="s">
        <v>697</v>
      </c>
      <c r="W664" t="s">
        <v>31</v>
      </c>
      <c r="X664">
        <v>1</v>
      </c>
      <c r="Y664" t="str">
        <f>IF(tblRides[[#This Row],[supply_demand_ratio]]&lt;0.8,"Below 0.8",IF(tblRides[[#This Row],[supply_demand_ratio]]&lt;1,"Between 0.8-1.0",IF(tblRides[[#This Row],[supply_demand_ratio]]&lt;=1.2,"Between 1.0-1.2","Above 1.2")))</f>
        <v>Above 1.2</v>
      </c>
    </row>
    <row r="665" spans="1:25" x14ac:dyDescent="0.3">
      <c r="A665" t="s">
        <v>720</v>
      </c>
      <c r="B665" s="1">
        <v>46029.194444444445</v>
      </c>
      <c r="C665" s="2">
        <v>46029</v>
      </c>
      <c r="D665">
        <v>4</v>
      </c>
      <c r="E665" t="s">
        <v>25</v>
      </c>
      <c r="F665" t="s">
        <v>26</v>
      </c>
      <c r="G665">
        <v>8.1</v>
      </c>
      <c r="H665">
        <v>150.55000000000001</v>
      </c>
      <c r="I665">
        <v>153.16</v>
      </c>
      <c r="J665">
        <v>1</v>
      </c>
      <c r="K665">
        <v>3.1</v>
      </c>
      <c r="L665">
        <v>3.7</v>
      </c>
      <c r="M665">
        <v>117</v>
      </c>
      <c r="N665" t="s">
        <v>41</v>
      </c>
      <c r="O665">
        <v>1.2030000000000001</v>
      </c>
      <c r="P665" t="s">
        <v>28</v>
      </c>
      <c r="Q665" t="s">
        <v>29</v>
      </c>
      <c r="R665">
        <v>4.68</v>
      </c>
      <c r="S665">
        <v>24</v>
      </c>
      <c r="T665">
        <v>2.61</v>
      </c>
      <c r="U665">
        <v>0.6</v>
      </c>
      <c r="V665" t="s">
        <v>697</v>
      </c>
      <c r="W665" t="s">
        <v>31</v>
      </c>
      <c r="X665">
        <v>1</v>
      </c>
      <c r="Y665" t="str">
        <f>IF(tblRides[[#This Row],[supply_demand_ratio]]&lt;0.8,"Below 0.8",IF(tblRides[[#This Row],[supply_demand_ratio]]&lt;1,"Between 0.8-1.0",IF(tblRides[[#This Row],[supply_demand_ratio]]&lt;=1.2,"Between 1.0-1.2","Above 1.2")))</f>
        <v>Above 1.2</v>
      </c>
    </row>
    <row r="666" spans="1:25" x14ac:dyDescent="0.3">
      <c r="A666" t="s">
        <v>721</v>
      </c>
      <c r="B666" s="1">
        <v>46029.200694444444</v>
      </c>
      <c r="C666" s="2">
        <v>46029</v>
      </c>
      <c r="D666">
        <v>4</v>
      </c>
      <c r="E666" t="s">
        <v>25</v>
      </c>
      <c r="F666" t="s">
        <v>34</v>
      </c>
      <c r="G666">
        <v>3.2</v>
      </c>
      <c r="H666">
        <v>94.47</v>
      </c>
      <c r="I666">
        <v>96.98</v>
      </c>
      <c r="J666">
        <v>1</v>
      </c>
      <c r="K666">
        <v>4.7</v>
      </c>
      <c r="L666">
        <v>7.5</v>
      </c>
      <c r="M666">
        <v>126</v>
      </c>
      <c r="N666" t="s">
        <v>27</v>
      </c>
      <c r="O666">
        <v>1.069</v>
      </c>
      <c r="P666" t="s">
        <v>28</v>
      </c>
      <c r="Q666" t="s">
        <v>29</v>
      </c>
      <c r="R666">
        <v>4.6900000000000004</v>
      </c>
      <c r="S666">
        <v>0</v>
      </c>
      <c r="T666">
        <v>2.5099999999999998</v>
      </c>
      <c r="U666">
        <v>2.8</v>
      </c>
      <c r="V666" t="s">
        <v>697</v>
      </c>
      <c r="W666" t="s">
        <v>31</v>
      </c>
      <c r="X666">
        <v>1</v>
      </c>
      <c r="Y666" t="str">
        <f>IF(tblRides[[#This Row],[supply_demand_ratio]]&lt;0.8,"Below 0.8",IF(tblRides[[#This Row],[supply_demand_ratio]]&lt;1,"Between 0.8-1.0",IF(tblRides[[#This Row],[supply_demand_ratio]]&lt;=1.2,"Between 1.0-1.2","Above 1.2")))</f>
        <v>Between 1.0-1.2</v>
      </c>
    </row>
    <row r="667" spans="1:25" x14ac:dyDescent="0.3">
      <c r="A667" t="s">
        <v>722</v>
      </c>
      <c r="B667" s="1">
        <v>46029.20416666667</v>
      </c>
      <c r="C667" s="2">
        <v>46029</v>
      </c>
      <c r="D667">
        <v>4</v>
      </c>
      <c r="E667" t="s">
        <v>36</v>
      </c>
      <c r="F667" t="s">
        <v>26</v>
      </c>
      <c r="G667">
        <v>1.3</v>
      </c>
      <c r="H667">
        <v>59.57</v>
      </c>
      <c r="I667">
        <v>60.01</v>
      </c>
      <c r="J667">
        <v>1</v>
      </c>
      <c r="K667">
        <v>6.9</v>
      </c>
      <c r="L667">
        <v>3.7</v>
      </c>
      <c r="M667">
        <v>127</v>
      </c>
      <c r="N667" t="s">
        <v>27</v>
      </c>
      <c r="O667">
        <v>1.3380000000000001</v>
      </c>
      <c r="P667" t="s">
        <v>28</v>
      </c>
      <c r="Q667" t="s">
        <v>29</v>
      </c>
      <c r="R667">
        <v>4.82</v>
      </c>
      <c r="S667">
        <v>2</v>
      </c>
      <c r="T667">
        <v>0.44</v>
      </c>
      <c r="U667">
        <v>-3.2</v>
      </c>
      <c r="V667" t="s">
        <v>697</v>
      </c>
      <c r="W667" t="s">
        <v>45</v>
      </c>
      <c r="X667">
        <v>1</v>
      </c>
      <c r="Y667" t="str">
        <f>IF(tblRides[[#This Row],[supply_demand_ratio]]&lt;0.8,"Below 0.8",IF(tblRides[[#This Row],[supply_demand_ratio]]&lt;1,"Between 0.8-1.0",IF(tblRides[[#This Row],[supply_demand_ratio]]&lt;=1.2,"Between 1.0-1.2","Above 1.2")))</f>
        <v>Above 1.2</v>
      </c>
    </row>
    <row r="668" spans="1:25" x14ac:dyDescent="0.3">
      <c r="A668" t="s">
        <v>723</v>
      </c>
      <c r="B668" s="1">
        <v>46029.222222222219</v>
      </c>
      <c r="C668" s="2">
        <v>46029</v>
      </c>
      <c r="D668">
        <v>5</v>
      </c>
      <c r="E668" t="s">
        <v>25</v>
      </c>
      <c r="F668" t="s">
        <v>26</v>
      </c>
      <c r="G668">
        <v>6.5</v>
      </c>
      <c r="H668">
        <v>186.41</v>
      </c>
      <c r="I668">
        <v>175.21</v>
      </c>
      <c r="J668">
        <v>1.2</v>
      </c>
      <c r="K668">
        <v>2.1</v>
      </c>
      <c r="L668">
        <v>9.6999999999999993</v>
      </c>
      <c r="M668">
        <v>134</v>
      </c>
      <c r="N668" t="s">
        <v>27</v>
      </c>
      <c r="O668">
        <v>1.1659999999999999</v>
      </c>
      <c r="P668" t="s">
        <v>28</v>
      </c>
      <c r="Q668" t="s">
        <v>29</v>
      </c>
      <c r="R668">
        <v>5</v>
      </c>
      <c r="S668">
        <v>16</v>
      </c>
      <c r="T668">
        <v>-11.2</v>
      </c>
      <c r="U668">
        <v>7.6</v>
      </c>
      <c r="V668" t="s">
        <v>697</v>
      </c>
      <c r="W668" t="s">
        <v>31</v>
      </c>
      <c r="X668">
        <v>1</v>
      </c>
      <c r="Y668" t="str">
        <f>IF(tblRides[[#This Row],[supply_demand_ratio]]&lt;0.8,"Below 0.8",IF(tblRides[[#This Row],[supply_demand_ratio]]&lt;1,"Between 0.8-1.0",IF(tblRides[[#This Row],[supply_demand_ratio]]&lt;=1.2,"Between 1.0-1.2","Above 1.2")))</f>
        <v>Between 1.0-1.2</v>
      </c>
    </row>
    <row r="669" spans="1:25" x14ac:dyDescent="0.3">
      <c r="A669" t="s">
        <v>724</v>
      </c>
      <c r="B669" s="1">
        <v>46029.222222222219</v>
      </c>
      <c r="C669" s="2">
        <v>46029</v>
      </c>
      <c r="D669">
        <v>5</v>
      </c>
      <c r="E669" t="s">
        <v>62</v>
      </c>
      <c r="F669" t="s">
        <v>26</v>
      </c>
      <c r="G669">
        <v>2.7</v>
      </c>
      <c r="H669">
        <v>71.09</v>
      </c>
      <c r="I669">
        <v>72.75</v>
      </c>
      <c r="J669">
        <v>1</v>
      </c>
      <c r="K669">
        <v>2</v>
      </c>
      <c r="L669">
        <v>1</v>
      </c>
      <c r="M669">
        <v>59</v>
      </c>
      <c r="N669" t="s">
        <v>41</v>
      </c>
      <c r="O669">
        <v>1.9179999999999999</v>
      </c>
      <c r="P669" t="s">
        <v>28</v>
      </c>
      <c r="Q669" t="s">
        <v>29</v>
      </c>
      <c r="R669">
        <v>4.97</v>
      </c>
      <c r="S669">
        <v>8</v>
      </c>
      <c r="T669">
        <v>1.66</v>
      </c>
      <c r="U669">
        <v>-1</v>
      </c>
      <c r="V669" t="s">
        <v>697</v>
      </c>
      <c r="W669" t="s">
        <v>31</v>
      </c>
      <c r="X669">
        <v>1</v>
      </c>
      <c r="Y669" t="str">
        <f>IF(tblRides[[#This Row],[supply_demand_ratio]]&lt;0.8,"Below 0.8",IF(tblRides[[#This Row],[supply_demand_ratio]]&lt;1,"Between 0.8-1.0",IF(tblRides[[#This Row],[supply_demand_ratio]]&lt;=1.2,"Between 1.0-1.2","Above 1.2")))</f>
        <v>Above 1.2</v>
      </c>
    </row>
    <row r="670" spans="1:25" x14ac:dyDescent="0.3">
      <c r="A670" t="s">
        <v>725</v>
      </c>
      <c r="B670" s="1">
        <v>46029.222916666666</v>
      </c>
      <c r="C670" s="2">
        <v>46029</v>
      </c>
      <c r="D670">
        <v>5</v>
      </c>
      <c r="E670" t="s">
        <v>33</v>
      </c>
      <c r="F670" t="s">
        <v>34</v>
      </c>
      <c r="G670">
        <v>7.2</v>
      </c>
      <c r="H670">
        <v>162.71</v>
      </c>
      <c r="I670">
        <v>158.97999999999999</v>
      </c>
      <c r="J670">
        <v>1</v>
      </c>
      <c r="K670">
        <v>2.1</v>
      </c>
      <c r="L670">
        <v>1</v>
      </c>
      <c r="M670">
        <v>109</v>
      </c>
      <c r="N670" t="s">
        <v>27</v>
      </c>
      <c r="O670">
        <v>1.3580000000000001</v>
      </c>
      <c r="P670" t="s">
        <v>28</v>
      </c>
      <c r="Q670" t="s">
        <v>29</v>
      </c>
      <c r="R670">
        <v>4.43</v>
      </c>
      <c r="S670">
        <v>0</v>
      </c>
      <c r="T670">
        <v>-3.73</v>
      </c>
      <c r="U670">
        <v>-1.1000000000000001</v>
      </c>
      <c r="V670" t="s">
        <v>697</v>
      </c>
      <c r="W670" t="s">
        <v>31</v>
      </c>
      <c r="X670">
        <v>1</v>
      </c>
      <c r="Y670" t="str">
        <f>IF(tblRides[[#This Row],[supply_demand_ratio]]&lt;0.8,"Below 0.8",IF(tblRides[[#This Row],[supply_demand_ratio]]&lt;1,"Between 0.8-1.0",IF(tblRides[[#This Row],[supply_demand_ratio]]&lt;=1.2,"Between 1.0-1.2","Above 1.2")))</f>
        <v>Above 1.2</v>
      </c>
    </row>
    <row r="671" spans="1:25" x14ac:dyDescent="0.3">
      <c r="A671" t="s">
        <v>726</v>
      </c>
      <c r="B671" s="1">
        <v>46029.229861111111</v>
      </c>
      <c r="C671" s="2">
        <v>46029</v>
      </c>
      <c r="D671">
        <v>5</v>
      </c>
      <c r="E671" t="s">
        <v>36</v>
      </c>
      <c r="F671" t="s">
        <v>26</v>
      </c>
      <c r="G671">
        <v>6.6</v>
      </c>
      <c r="H671">
        <v>148.15</v>
      </c>
      <c r="I671">
        <v>140.41</v>
      </c>
      <c r="J671">
        <v>1</v>
      </c>
      <c r="K671">
        <v>8.1</v>
      </c>
      <c r="L671">
        <v>5.0999999999999996</v>
      </c>
      <c r="M671">
        <v>131</v>
      </c>
      <c r="N671" t="s">
        <v>27</v>
      </c>
      <c r="O671">
        <v>1.2889999999999999</v>
      </c>
      <c r="P671" t="s">
        <v>28</v>
      </c>
      <c r="Q671" t="s">
        <v>29</v>
      </c>
      <c r="R671">
        <v>4.5</v>
      </c>
      <c r="S671">
        <v>5</v>
      </c>
      <c r="T671">
        <v>-7.74</v>
      </c>
      <c r="U671">
        <v>-3</v>
      </c>
      <c r="V671" t="s">
        <v>697</v>
      </c>
      <c r="W671" t="s">
        <v>45</v>
      </c>
      <c r="X671">
        <v>1</v>
      </c>
      <c r="Y671" t="str">
        <f>IF(tblRides[[#This Row],[supply_demand_ratio]]&lt;0.8,"Below 0.8",IF(tblRides[[#This Row],[supply_demand_ratio]]&lt;1,"Between 0.8-1.0",IF(tblRides[[#This Row],[supply_demand_ratio]]&lt;=1.2,"Between 1.0-1.2","Above 1.2")))</f>
        <v>Above 1.2</v>
      </c>
    </row>
    <row r="672" spans="1:25" x14ac:dyDescent="0.3">
      <c r="A672" t="s">
        <v>727</v>
      </c>
      <c r="B672" s="1">
        <v>46029.255555555559</v>
      </c>
      <c r="C672" s="2">
        <v>46029</v>
      </c>
      <c r="D672">
        <v>6</v>
      </c>
      <c r="E672" t="s">
        <v>33</v>
      </c>
      <c r="F672" t="s">
        <v>26</v>
      </c>
      <c r="G672">
        <v>10.199999999999999</v>
      </c>
      <c r="H672">
        <v>213.69</v>
      </c>
      <c r="I672">
        <v>226.68</v>
      </c>
      <c r="J672">
        <v>1</v>
      </c>
      <c r="K672">
        <v>2</v>
      </c>
      <c r="L672">
        <v>11.6</v>
      </c>
      <c r="M672">
        <v>107</v>
      </c>
      <c r="N672" t="s">
        <v>41</v>
      </c>
      <c r="O672">
        <v>2.2000000000000002</v>
      </c>
      <c r="P672" t="s">
        <v>28</v>
      </c>
      <c r="Q672" t="s">
        <v>29</v>
      </c>
      <c r="R672">
        <v>4.82</v>
      </c>
      <c r="S672">
        <v>5</v>
      </c>
      <c r="T672">
        <v>12.99</v>
      </c>
      <c r="U672">
        <v>9.6</v>
      </c>
      <c r="V672" t="s">
        <v>697</v>
      </c>
      <c r="W672" t="s">
        <v>31</v>
      </c>
      <c r="X672">
        <v>1</v>
      </c>
      <c r="Y672" t="str">
        <f>IF(tblRides[[#This Row],[supply_demand_ratio]]&lt;0.8,"Below 0.8",IF(tblRides[[#This Row],[supply_demand_ratio]]&lt;1,"Between 0.8-1.0",IF(tblRides[[#This Row],[supply_demand_ratio]]&lt;=1.2,"Between 1.0-1.2","Above 1.2")))</f>
        <v>Above 1.2</v>
      </c>
    </row>
    <row r="673" spans="1:25" x14ac:dyDescent="0.3">
      <c r="A673" t="s">
        <v>728</v>
      </c>
      <c r="B673" s="1">
        <v>46029.26458333333</v>
      </c>
      <c r="C673" s="2">
        <v>46029</v>
      </c>
      <c r="D673">
        <v>6</v>
      </c>
      <c r="E673" t="s">
        <v>36</v>
      </c>
      <c r="F673" t="s">
        <v>34</v>
      </c>
      <c r="G673">
        <v>10.7</v>
      </c>
      <c r="H673">
        <v>234.21</v>
      </c>
      <c r="I673">
        <v>243.74</v>
      </c>
      <c r="J673">
        <v>1.1000000000000001</v>
      </c>
      <c r="K673">
        <v>6.6</v>
      </c>
      <c r="L673">
        <v>10.7</v>
      </c>
      <c r="M673">
        <v>94</v>
      </c>
      <c r="N673" t="s">
        <v>41</v>
      </c>
      <c r="O673">
        <v>1.014</v>
      </c>
      <c r="P673" t="s">
        <v>28</v>
      </c>
      <c r="Q673" t="s">
        <v>29</v>
      </c>
      <c r="R673">
        <v>4.54</v>
      </c>
      <c r="S673">
        <v>0</v>
      </c>
      <c r="T673">
        <v>9.5299999999999994</v>
      </c>
      <c r="U673">
        <v>4.0999999999999996</v>
      </c>
      <c r="V673" t="s">
        <v>697</v>
      </c>
      <c r="W673" t="s">
        <v>45</v>
      </c>
      <c r="X673">
        <v>1</v>
      </c>
      <c r="Y673" t="str">
        <f>IF(tblRides[[#This Row],[supply_demand_ratio]]&lt;0.8,"Below 0.8",IF(tblRides[[#This Row],[supply_demand_ratio]]&lt;1,"Between 0.8-1.0",IF(tblRides[[#This Row],[supply_demand_ratio]]&lt;=1.2,"Between 1.0-1.2","Above 1.2")))</f>
        <v>Between 1.0-1.2</v>
      </c>
    </row>
    <row r="674" spans="1:25" x14ac:dyDescent="0.3">
      <c r="A674" t="s">
        <v>729</v>
      </c>
      <c r="B674" s="1">
        <v>46029.267361111109</v>
      </c>
      <c r="C674" s="2">
        <v>46029</v>
      </c>
      <c r="D674">
        <v>6</v>
      </c>
      <c r="E674" t="s">
        <v>43</v>
      </c>
      <c r="F674" t="s">
        <v>26</v>
      </c>
      <c r="G674">
        <v>1.5</v>
      </c>
      <c r="H674">
        <v>64.75</v>
      </c>
      <c r="I674">
        <v>62.02</v>
      </c>
      <c r="J674">
        <v>1.1000000000000001</v>
      </c>
      <c r="K674">
        <v>5</v>
      </c>
      <c r="L674">
        <v>2</v>
      </c>
      <c r="M674">
        <v>71</v>
      </c>
      <c r="N674" t="s">
        <v>41</v>
      </c>
      <c r="O674">
        <v>1.4650000000000001</v>
      </c>
      <c r="P674" t="s">
        <v>28</v>
      </c>
      <c r="Q674" t="s">
        <v>29</v>
      </c>
      <c r="R674">
        <v>4.58</v>
      </c>
      <c r="S674">
        <v>3</v>
      </c>
      <c r="T674">
        <v>-2.73</v>
      </c>
      <c r="U674">
        <v>-3</v>
      </c>
      <c r="V674" t="s">
        <v>697</v>
      </c>
      <c r="W674" t="s">
        <v>31</v>
      </c>
      <c r="X674">
        <v>1</v>
      </c>
      <c r="Y674" t="str">
        <f>IF(tblRides[[#This Row],[supply_demand_ratio]]&lt;0.8,"Below 0.8",IF(tblRides[[#This Row],[supply_demand_ratio]]&lt;1,"Between 0.8-1.0",IF(tblRides[[#This Row],[supply_demand_ratio]]&lt;=1.2,"Between 1.0-1.2","Above 1.2")))</f>
        <v>Above 1.2</v>
      </c>
    </row>
    <row r="675" spans="1:25" x14ac:dyDescent="0.3">
      <c r="A675" t="s">
        <v>730</v>
      </c>
      <c r="B675" s="1">
        <v>46029.268055555556</v>
      </c>
      <c r="C675" s="2">
        <v>46029</v>
      </c>
      <c r="D675">
        <v>6</v>
      </c>
      <c r="E675" t="s">
        <v>33</v>
      </c>
      <c r="F675" t="s">
        <v>26</v>
      </c>
      <c r="G675">
        <v>8.1999999999999993</v>
      </c>
      <c r="H675">
        <v>159.6</v>
      </c>
      <c r="I675">
        <v>146.53</v>
      </c>
      <c r="J675">
        <v>1</v>
      </c>
      <c r="K675">
        <v>5.3</v>
      </c>
      <c r="L675">
        <v>9.6</v>
      </c>
      <c r="M675">
        <v>98</v>
      </c>
      <c r="N675" t="s">
        <v>41</v>
      </c>
      <c r="O675">
        <v>1.599</v>
      </c>
      <c r="P675" t="s">
        <v>28</v>
      </c>
      <c r="Q675" t="s">
        <v>29</v>
      </c>
      <c r="R675">
        <v>4.49</v>
      </c>
      <c r="S675">
        <v>13</v>
      </c>
      <c r="T675">
        <v>-13.07</v>
      </c>
      <c r="U675">
        <v>4.3</v>
      </c>
      <c r="V675" t="s">
        <v>697</v>
      </c>
      <c r="W675" t="s">
        <v>45</v>
      </c>
      <c r="X675">
        <v>1</v>
      </c>
      <c r="Y675" t="str">
        <f>IF(tblRides[[#This Row],[supply_demand_ratio]]&lt;0.8,"Below 0.8",IF(tblRides[[#This Row],[supply_demand_ratio]]&lt;1,"Between 0.8-1.0",IF(tblRides[[#This Row],[supply_demand_ratio]]&lt;=1.2,"Between 1.0-1.2","Above 1.2")))</f>
        <v>Above 1.2</v>
      </c>
    </row>
    <row r="676" spans="1:25" x14ac:dyDescent="0.3">
      <c r="A676" t="s">
        <v>731</v>
      </c>
      <c r="B676" s="1">
        <v>46029.282638888886</v>
      </c>
      <c r="C676" s="2">
        <v>46029</v>
      </c>
      <c r="D676">
        <v>6</v>
      </c>
      <c r="E676" t="s">
        <v>33</v>
      </c>
      <c r="F676" t="s">
        <v>34</v>
      </c>
      <c r="G676">
        <v>7.1</v>
      </c>
      <c r="H676">
        <v>132.61000000000001</v>
      </c>
      <c r="I676">
        <v>131.51</v>
      </c>
      <c r="J676">
        <v>1</v>
      </c>
      <c r="K676">
        <v>6.9</v>
      </c>
      <c r="L676">
        <v>11.5</v>
      </c>
      <c r="M676">
        <v>81</v>
      </c>
      <c r="N676" t="s">
        <v>41</v>
      </c>
      <c r="O676">
        <v>1.528</v>
      </c>
      <c r="P676" t="s">
        <v>28</v>
      </c>
      <c r="Q676" t="s">
        <v>29</v>
      </c>
      <c r="R676">
        <v>4.68</v>
      </c>
      <c r="S676">
        <v>0</v>
      </c>
      <c r="T676">
        <v>-1.1000000000000001</v>
      </c>
      <c r="U676">
        <v>4.5999999999999996</v>
      </c>
      <c r="V676" t="s">
        <v>697</v>
      </c>
      <c r="W676" t="s">
        <v>45</v>
      </c>
      <c r="X676">
        <v>1</v>
      </c>
      <c r="Y676" t="str">
        <f>IF(tblRides[[#This Row],[supply_demand_ratio]]&lt;0.8,"Below 0.8",IF(tblRides[[#This Row],[supply_demand_ratio]]&lt;1,"Between 0.8-1.0",IF(tblRides[[#This Row],[supply_demand_ratio]]&lt;=1.2,"Between 1.0-1.2","Above 1.2")))</f>
        <v>Above 1.2</v>
      </c>
    </row>
    <row r="677" spans="1:25" x14ac:dyDescent="0.3">
      <c r="A677" t="s">
        <v>732</v>
      </c>
      <c r="B677" s="1">
        <v>46029.282638888886</v>
      </c>
      <c r="C677" s="2">
        <v>46029</v>
      </c>
      <c r="D677">
        <v>6</v>
      </c>
      <c r="E677" t="s">
        <v>62</v>
      </c>
      <c r="F677" t="s">
        <v>34</v>
      </c>
      <c r="G677">
        <v>6.9</v>
      </c>
      <c r="H677">
        <v>122.32</v>
      </c>
      <c r="I677">
        <v>129.49</v>
      </c>
      <c r="J677">
        <v>1</v>
      </c>
      <c r="K677">
        <v>2.9</v>
      </c>
      <c r="L677">
        <v>1</v>
      </c>
      <c r="M677">
        <v>55</v>
      </c>
      <c r="N677" t="s">
        <v>41</v>
      </c>
      <c r="O677">
        <v>1.724</v>
      </c>
      <c r="P677" t="s">
        <v>28</v>
      </c>
      <c r="Q677" t="s">
        <v>29</v>
      </c>
      <c r="R677">
        <v>4.45</v>
      </c>
      <c r="S677">
        <v>0</v>
      </c>
      <c r="T677">
        <v>7.17</v>
      </c>
      <c r="U677">
        <v>-1.9</v>
      </c>
      <c r="V677" t="s">
        <v>697</v>
      </c>
      <c r="W677" t="s">
        <v>31</v>
      </c>
      <c r="X677">
        <v>1</v>
      </c>
      <c r="Y677" t="str">
        <f>IF(tblRides[[#This Row],[supply_demand_ratio]]&lt;0.8,"Below 0.8",IF(tblRides[[#This Row],[supply_demand_ratio]]&lt;1,"Between 0.8-1.0",IF(tblRides[[#This Row],[supply_demand_ratio]]&lt;=1.2,"Between 1.0-1.2","Above 1.2")))</f>
        <v>Above 1.2</v>
      </c>
    </row>
    <row r="678" spans="1:25" x14ac:dyDescent="0.3">
      <c r="A678" t="s">
        <v>733</v>
      </c>
      <c r="B678" s="1">
        <v>46029.293749999997</v>
      </c>
      <c r="C678" s="2">
        <v>46029</v>
      </c>
      <c r="D678">
        <v>7</v>
      </c>
      <c r="E678" t="s">
        <v>25</v>
      </c>
      <c r="F678" t="s">
        <v>26</v>
      </c>
      <c r="G678">
        <v>10.9</v>
      </c>
      <c r="H678">
        <v>275.83</v>
      </c>
      <c r="I678">
        <v>266.33999999999997</v>
      </c>
      <c r="J678">
        <v>1.2</v>
      </c>
      <c r="K678">
        <v>7.2</v>
      </c>
      <c r="L678">
        <v>11.8</v>
      </c>
      <c r="M678">
        <v>133</v>
      </c>
      <c r="N678" t="s">
        <v>27</v>
      </c>
      <c r="O678">
        <v>0.98899999999999999</v>
      </c>
      <c r="P678" t="s">
        <v>28</v>
      </c>
      <c r="Q678" t="s">
        <v>29</v>
      </c>
      <c r="R678">
        <v>4.9400000000000004</v>
      </c>
      <c r="S678">
        <v>4</v>
      </c>
      <c r="T678">
        <v>-9.49</v>
      </c>
      <c r="U678">
        <v>4.5999999999999996</v>
      </c>
      <c r="V678" t="s">
        <v>697</v>
      </c>
      <c r="W678" t="s">
        <v>45</v>
      </c>
      <c r="X678">
        <v>1</v>
      </c>
      <c r="Y678" t="str">
        <f>IF(tblRides[[#This Row],[supply_demand_ratio]]&lt;0.8,"Below 0.8",IF(tblRides[[#This Row],[supply_demand_ratio]]&lt;1,"Between 0.8-1.0",IF(tblRides[[#This Row],[supply_demand_ratio]]&lt;=1.2,"Between 1.0-1.2","Above 1.2")))</f>
        <v>Between 0.8-1.0</v>
      </c>
    </row>
    <row r="679" spans="1:25" x14ac:dyDescent="0.3">
      <c r="A679" t="s">
        <v>734</v>
      </c>
      <c r="B679" s="1">
        <v>46029.30972222222</v>
      </c>
      <c r="C679" s="2">
        <v>46029</v>
      </c>
      <c r="D679">
        <v>7</v>
      </c>
      <c r="E679" t="s">
        <v>33</v>
      </c>
      <c r="F679" t="s">
        <v>34</v>
      </c>
      <c r="G679">
        <v>2.8</v>
      </c>
      <c r="H679">
        <v>86.58</v>
      </c>
      <c r="I679">
        <v>85.23</v>
      </c>
      <c r="J679">
        <v>1</v>
      </c>
      <c r="K679">
        <v>5.0999999999999996</v>
      </c>
      <c r="L679">
        <v>4.7</v>
      </c>
      <c r="M679">
        <v>96</v>
      </c>
      <c r="N679" t="s">
        <v>41</v>
      </c>
      <c r="O679">
        <v>1.274</v>
      </c>
      <c r="P679" t="s">
        <v>28</v>
      </c>
      <c r="Q679" t="s">
        <v>29</v>
      </c>
      <c r="R679">
        <v>4.87</v>
      </c>
      <c r="S679">
        <v>0</v>
      </c>
      <c r="T679">
        <v>-1.35</v>
      </c>
      <c r="U679">
        <v>-0.4</v>
      </c>
      <c r="V679" t="s">
        <v>697</v>
      </c>
      <c r="W679" t="s">
        <v>45</v>
      </c>
      <c r="X679">
        <v>1</v>
      </c>
      <c r="Y679" t="str">
        <f>IF(tblRides[[#This Row],[supply_demand_ratio]]&lt;0.8,"Below 0.8",IF(tblRides[[#This Row],[supply_demand_ratio]]&lt;1,"Between 0.8-1.0",IF(tblRides[[#This Row],[supply_demand_ratio]]&lt;=1.2,"Between 1.0-1.2","Above 1.2")))</f>
        <v>Above 1.2</v>
      </c>
    </row>
    <row r="680" spans="1:25" x14ac:dyDescent="0.3">
      <c r="A680" t="s">
        <v>735</v>
      </c>
      <c r="B680" s="1">
        <v>46029.313888888886</v>
      </c>
      <c r="C680" s="2">
        <v>46029</v>
      </c>
      <c r="D680">
        <v>7</v>
      </c>
      <c r="E680" t="s">
        <v>36</v>
      </c>
      <c r="F680" t="s">
        <v>26</v>
      </c>
      <c r="G680">
        <v>10.8</v>
      </c>
      <c r="H680">
        <v>196.24</v>
      </c>
      <c r="J680">
        <v>1.1000000000000001</v>
      </c>
      <c r="K680">
        <v>2.8</v>
      </c>
      <c r="L680">
        <v>5.8</v>
      </c>
      <c r="M680">
        <v>114</v>
      </c>
      <c r="N680" t="s">
        <v>27</v>
      </c>
      <c r="O680">
        <v>0.91300000000000003</v>
      </c>
      <c r="P680" t="s">
        <v>58</v>
      </c>
      <c r="Q680" t="s">
        <v>74</v>
      </c>
      <c r="R680">
        <v>4.3899999999999997</v>
      </c>
      <c r="S680">
        <v>6</v>
      </c>
      <c r="U680">
        <v>3</v>
      </c>
      <c r="V680" t="s">
        <v>697</v>
      </c>
      <c r="W680" t="s">
        <v>31</v>
      </c>
      <c r="X680">
        <v>0</v>
      </c>
      <c r="Y680" t="str">
        <f>IF(tblRides[[#This Row],[supply_demand_ratio]]&lt;0.8,"Below 0.8",IF(tblRides[[#This Row],[supply_demand_ratio]]&lt;1,"Between 0.8-1.0",IF(tblRides[[#This Row],[supply_demand_ratio]]&lt;=1.2,"Between 1.0-1.2","Above 1.2")))</f>
        <v>Between 0.8-1.0</v>
      </c>
    </row>
    <row r="681" spans="1:25" x14ac:dyDescent="0.3">
      <c r="A681" t="s">
        <v>736</v>
      </c>
      <c r="B681" s="1">
        <v>46029.318055555559</v>
      </c>
      <c r="C681" s="2">
        <v>46029</v>
      </c>
      <c r="D681">
        <v>7</v>
      </c>
      <c r="E681" t="s">
        <v>43</v>
      </c>
      <c r="F681" t="s">
        <v>26</v>
      </c>
      <c r="G681">
        <v>8.1</v>
      </c>
      <c r="H681">
        <v>157.66999999999999</v>
      </c>
      <c r="I681">
        <v>159.47999999999999</v>
      </c>
      <c r="J681">
        <v>1</v>
      </c>
      <c r="K681">
        <v>4.5999999999999996</v>
      </c>
      <c r="L681">
        <v>8.3000000000000007</v>
      </c>
      <c r="M681">
        <v>63</v>
      </c>
      <c r="N681" t="s">
        <v>27</v>
      </c>
      <c r="O681">
        <v>1.0589999999999999</v>
      </c>
      <c r="P681" t="s">
        <v>28</v>
      </c>
      <c r="Q681" t="s">
        <v>29</v>
      </c>
      <c r="R681">
        <v>4.84</v>
      </c>
      <c r="S681">
        <v>18</v>
      </c>
      <c r="T681">
        <v>1.81</v>
      </c>
      <c r="U681">
        <v>3.7</v>
      </c>
      <c r="V681" t="s">
        <v>697</v>
      </c>
      <c r="W681" t="s">
        <v>31</v>
      </c>
      <c r="X681">
        <v>1</v>
      </c>
      <c r="Y681" t="str">
        <f>IF(tblRides[[#This Row],[supply_demand_ratio]]&lt;0.8,"Below 0.8",IF(tblRides[[#This Row],[supply_demand_ratio]]&lt;1,"Between 0.8-1.0",IF(tblRides[[#This Row],[supply_demand_ratio]]&lt;=1.2,"Between 1.0-1.2","Above 1.2")))</f>
        <v>Between 1.0-1.2</v>
      </c>
    </row>
    <row r="682" spans="1:25" x14ac:dyDescent="0.3">
      <c r="A682" t="s">
        <v>737</v>
      </c>
      <c r="B682" s="1">
        <v>46029.320833333331</v>
      </c>
      <c r="C682" s="2">
        <v>46029</v>
      </c>
      <c r="D682">
        <v>7</v>
      </c>
      <c r="E682" t="s">
        <v>36</v>
      </c>
      <c r="F682" t="s">
        <v>26</v>
      </c>
      <c r="G682">
        <v>1.3</v>
      </c>
      <c r="H682">
        <v>57.13</v>
      </c>
      <c r="I682">
        <v>56.92</v>
      </c>
      <c r="J682">
        <v>1</v>
      </c>
      <c r="K682">
        <v>4.7</v>
      </c>
      <c r="L682">
        <v>8.3000000000000007</v>
      </c>
      <c r="M682">
        <v>124</v>
      </c>
      <c r="N682" t="s">
        <v>41</v>
      </c>
      <c r="O682">
        <v>1.599</v>
      </c>
      <c r="P682" t="s">
        <v>28</v>
      </c>
      <c r="Q682" t="s">
        <v>29</v>
      </c>
      <c r="R682">
        <v>4.83</v>
      </c>
      <c r="S682">
        <v>17</v>
      </c>
      <c r="T682">
        <v>-0.21</v>
      </c>
      <c r="U682">
        <v>3.6</v>
      </c>
      <c r="V682" t="s">
        <v>697</v>
      </c>
      <c r="W682" t="s">
        <v>31</v>
      </c>
      <c r="X682">
        <v>1</v>
      </c>
      <c r="Y682" t="str">
        <f>IF(tblRides[[#This Row],[supply_demand_ratio]]&lt;0.8,"Below 0.8",IF(tblRides[[#This Row],[supply_demand_ratio]]&lt;1,"Between 0.8-1.0",IF(tblRides[[#This Row],[supply_demand_ratio]]&lt;=1.2,"Between 1.0-1.2","Above 1.2")))</f>
        <v>Above 1.2</v>
      </c>
    </row>
    <row r="683" spans="1:25" x14ac:dyDescent="0.3">
      <c r="A683" t="s">
        <v>738</v>
      </c>
      <c r="B683" s="1">
        <v>46029.324999999997</v>
      </c>
      <c r="C683" s="2">
        <v>46029</v>
      </c>
      <c r="D683">
        <v>7</v>
      </c>
      <c r="E683" t="s">
        <v>43</v>
      </c>
      <c r="F683" t="s">
        <v>26</v>
      </c>
      <c r="G683">
        <v>3.7</v>
      </c>
      <c r="H683">
        <v>89.75</v>
      </c>
      <c r="J683">
        <v>1</v>
      </c>
      <c r="K683">
        <v>2</v>
      </c>
      <c r="L683">
        <v>2.2000000000000002</v>
      </c>
      <c r="M683">
        <v>59</v>
      </c>
      <c r="N683" t="s">
        <v>41</v>
      </c>
      <c r="O683">
        <v>1.4690000000000001</v>
      </c>
      <c r="P683" t="s">
        <v>37</v>
      </c>
      <c r="Q683" t="s">
        <v>280</v>
      </c>
      <c r="R683">
        <v>4.8</v>
      </c>
      <c r="S683">
        <v>5</v>
      </c>
      <c r="U683">
        <v>0.2</v>
      </c>
      <c r="V683" t="s">
        <v>697</v>
      </c>
      <c r="W683" t="s">
        <v>31</v>
      </c>
      <c r="X683">
        <v>0</v>
      </c>
      <c r="Y683" t="str">
        <f>IF(tblRides[[#This Row],[supply_demand_ratio]]&lt;0.8,"Below 0.8",IF(tblRides[[#This Row],[supply_demand_ratio]]&lt;1,"Between 0.8-1.0",IF(tblRides[[#This Row],[supply_demand_ratio]]&lt;=1.2,"Between 1.0-1.2","Above 1.2")))</f>
        <v>Above 1.2</v>
      </c>
    </row>
    <row r="684" spans="1:25" x14ac:dyDescent="0.3">
      <c r="A684" t="s">
        <v>739</v>
      </c>
      <c r="B684" s="1">
        <v>46029.327777777777</v>
      </c>
      <c r="C684" s="2">
        <v>46029</v>
      </c>
      <c r="D684">
        <v>7</v>
      </c>
      <c r="E684" t="s">
        <v>25</v>
      </c>
      <c r="F684" t="s">
        <v>34</v>
      </c>
      <c r="G684">
        <v>5.7</v>
      </c>
      <c r="H684">
        <v>138.75</v>
      </c>
      <c r="I684">
        <v>131.5</v>
      </c>
      <c r="J684">
        <v>1</v>
      </c>
      <c r="K684">
        <v>2.7</v>
      </c>
      <c r="L684">
        <v>1</v>
      </c>
      <c r="M684">
        <v>113</v>
      </c>
      <c r="N684" t="s">
        <v>41</v>
      </c>
      <c r="O684">
        <v>1.2649999999999999</v>
      </c>
      <c r="P684" t="s">
        <v>28</v>
      </c>
      <c r="Q684" t="s">
        <v>29</v>
      </c>
      <c r="R684">
        <v>4.75</v>
      </c>
      <c r="S684">
        <v>0</v>
      </c>
      <c r="T684">
        <v>-7.25</v>
      </c>
      <c r="U684">
        <v>-1.7</v>
      </c>
      <c r="V684" t="s">
        <v>697</v>
      </c>
      <c r="W684" t="s">
        <v>31</v>
      </c>
      <c r="X684">
        <v>1</v>
      </c>
      <c r="Y684" t="str">
        <f>IF(tblRides[[#This Row],[supply_demand_ratio]]&lt;0.8,"Below 0.8",IF(tblRides[[#This Row],[supply_demand_ratio]]&lt;1,"Between 0.8-1.0",IF(tblRides[[#This Row],[supply_demand_ratio]]&lt;=1.2,"Between 1.0-1.2","Above 1.2")))</f>
        <v>Above 1.2</v>
      </c>
    </row>
    <row r="685" spans="1:25" x14ac:dyDescent="0.3">
      <c r="A685" t="s">
        <v>740</v>
      </c>
      <c r="B685" s="1">
        <v>46029.34375</v>
      </c>
      <c r="C685" s="2">
        <v>46029</v>
      </c>
      <c r="D685">
        <v>8</v>
      </c>
      <c r="E685" t="s">
        <v>33</v>
      </c>
      <c r="F685" t="s">
        <v>26</v>
      </c>
      <c r="G685">
        <v>1.5</v>
      </c>
      <c r="H685">
        <v>66.19</v>
      </c>
      <c r="J685">
        <v>1</v>
      </c>
      <c r="K685">
        <v>7.1</v>
      </c>
      <c r="L685">
        <v>9.5</v>
      </c>
      <c r="M685">
        <v>85</v>
      </c>
      <c r="N685" t="s">
        <v>27</v>
      </c>
      <c r="O685">
        <v>0.86699999999999999</v>
      </c>
      <c r="P685" t="s">
        <v>58</v>
      </c>
      <c r="Q685" t="s">
        <v>88</v>
      </c>
      <c r="R685">
        <v>4.72</v>
      </c>
      <c r="S685">
        <v>2</v>
      </c>
      <c r="U685">
        <v>2.4</v>
      </c>
      <c r="V685" t="s">
        <v>697</v>
      </c>
      <c r="W685" t="s">
        <v>45</v>
      </c>
      <c r="X685">
        <v>0</v>
      </c>
      <c r="Y685" t="str">
        <f>IF(tblRides[[#This Row],[supply_demand_ratio]]&lt;0.8,"Below 0.8",IF(tblRides[[#This Row],[supply_demand_ratio]]&lt;1,"Between 0.8-1.0",IF(tblRides[[#This Row],[supply_demand_ratio]]&lt;=1.2,"Between 1.0-1.2","Above 1.2")))</f>
        <v>Between 0.8-1.0</v>
      </c>
    </row>
    <row r="686" spans="1:25" x14ac:dyDescent="0.3">
      <c r="A686" t="s">
        <v>741</v>
      </c>
      <c r="B686" s="1">
        <v>46029.34375</v>
      </c>
      <c r="C686" s="2">
        <v>46029</v>
      </c>
      <c r="D686">
        <v>8</v>
      </c>
      <c r="E686" t="s">
        <v>43</v>
      </c>
      <c r="F686" t="s">
        <v>34</v>
      </c>
      <c r="G686">
        <v>8</v>
      </c>
      <c r="H686">
        <v>170.37</v>
      </c>
      <c r="I686">
        <v>175.5</v>
      </c>
      <c r="J686">
        <v>1.1000000000000001</v>
      </c>
      <c r="K686">
        <v>5.5</v>
      </c>
      <c r="L686">
        <v>8.8000000000000007</v>
      </c>
      <c r="M686">
        <v>53</v>
      </c>
      <c r="N686" t="s">
        <v>41</v>
      </c>
      <c r="O686">
        <v>1.25</v>
      </c>
      <c r="P686" t="s">
        <v>28</v>
      </c>
      <c r="Q686" t="s">
        <v>29</v>
      </c>
      <c r="R686">
        <v>4.8</v>
      </c>
      <c r="S686">
        <v>0</v>
      </c>
      <c r="T686">
        <v>5.13</v>
      </c>
      <c r="U686">
        <v>3.3</v>
      </c>
      <c r="V686" t="s">
        <v>697</v>
      </c>
      <c r="W686" t="s">
        <v>45</v>
      </c>
      <c r="X686">
        <v>1</v>
      </c>
      <c r="Y686" t="str">
        <f>IF(tblRides[[#This Row],[supply_demand_ratio]]&lt;0.8,"Below 0.8",IF(tblRides[[#This Row],[supply_demand_ratio]]&lt;1,"Between 0.8-1.0",IF(tblRides[[#This Row],[supply_demand_ratio]]&lt;=1.2,"Between 1.0-1.2","Above 1.2")))</f>
        <v>Above 1.2</v>
      </c>
    </row>
    <row r="687" spans="1:25" x14ac:dyDescent="0.3">
      <c r="A687" t="s">
        <v>742</v>
      </c>
      <c r="B687" s="1">
        <v>46029.344444444447</v>
      </c>
      <c r="C687" s="2">
        <v>46029</v>
      </c>
      <c r="D687">
        <v>8</v>
      </c>
      <c r="E687" t="s">
        <v>25</v>
      </c>
      <c r="F687" t="s">
        <v>26</v>
      </c>
      <c r="G687">
        <v>10.8</v>
      </c>
      <c r="H687">
        <v>243.08</v>
      </c>
      <c r="I687">
        <v>238.19</v>
      </c>
      <c r="J687">
        <v>1.1000000000000001</v>
      </c>
      <c r="K687">
        <v>8.8000000000000007</v>
      </c>
      <c r="L687">
        <v>11.1</v>
      </c>
      <c r="M687">
        <v>105</v>
      </c>
      <c r="N687" t="s">
        <v>27</v>
      </c>
      <c r="O687">
        <v>0.79400000000000004</v>
      </c>
      <c r="P687" t="s">
        <v>28</v>
      </c>
      <c r="Q687" t="s">
        <v>29</v>
      </c>
      <c r="R687">
        <v>4.5</v>
      </c>
      <c r="S687">
        <v>9</v>
      </c>
      <c r="T687">
        <v>-4.8899999999999997</v>
      </c>
      <c r="U687">
        <v>2.2999999999999998</v>
      </c>
      <c r="V687" t="s">
        <v>697</v>
      </c>
      <c r="W687" t="s">
        <v>45</v>
      </c>
      <c r="X687">
        <v>1</v>
      </c>
      <c r="Y687" t="str">
        <f>IF(tblRides[[#This Row],[supply_demand_ratio]]&lt;0.8,"Below 0.8",IF(tblRides[[#This Row],[supply_demand_ratio]]&lt;1,"Between 0.8-1.0",IF(tblRides[[#This Row],[supply_demand_ratio]]&lt;=1.2,"Between 1.0-1.2","Above 1.2")))</f>
        <v>Below 0.8</v>
      </c>
    </row>
    <row r="688" spans="1:25" x14ac:dyDescent="0.3">
      <c r="A688" t="s">
        <v>743</v>
      </c>
      <c r="B688" s="1">
        <v>46029.34652777778</v>
      </c>
      <c r="C688" s="2">
        <v>46029</v>
      </c>
      <c r="D688">
        <v>8</v>
      </c>
      <c r="E688" t="s">
        <v>25</v>
      </c>
      <c r="F688" t="s">
        <v>26</v>
      </c>
      <c r="G688">
        <v>9.6</v>
      </c>
      <c r="H688">
        <v>203.95</v>
      </c>
      <c r="I688">
        <v>208.51</v>
      </c>
      <c r="J688">
        <v>1.2</v>
      </c>
      <c r="K688">
        <v>9.6</v>
      </c>
      <c r="L688">
        <v>10.4</v>
      </c>
      <c r="M688">
        <v>128</v>
      </c>
      <c r="N688" t="s">
        <v>72</v>
      </c>
      <c r="O688">
        <v>0.80800000000000005</v>
      </c>
      <c r="P688" t="s">
        <v>28</v>
      </c>
      <c r="Q688" t="s">
        <v>29</v>
      </c>
      <c r="R688">
        <v>4.6100000000000003</v>
      </c>
      <c r="S688">
        <v>1</v>
      </c>
      <c r="T688">
        <v>4.5599999999999996</v>
      </c>
      <c r="U688">
        <v>0.8</v>
      </c>
      <c r="V688" t="s">
        <v>697</v>
      </c>
      <c r="W688" t="s">
        <v>45</v>
      </c>
      <c r="X688">
        <v>1</v>
      </c>
      <c r="Y688" t="str">
        <f>IF(tblRides[[#This Row],[supply_demand_ratio]]&lt;0.8,"Below 0.8",IF(tblRides[[#This Row],[supply_demand_ratio]]&lt;1,"Between 0.8-1.0",IF(tblRides[[#This Row],[supply_demand_ratio]]&lt;=1.2,"Between 1.0-1.2","Above 1.2")))</f>
        <v>Between 0.8-1.0</v>
      </c>
    </row>
    <row r="689" spans="1:25" x14ac:dyDescent="0.3">
      <c r="A689" t="s">
        <v>744</v>
      </c>
      <c r="B689" s="1">
        <v>46029.353472222225</v>
      </c>
      <c r="C689" s="2">
        <v>46029</v>
      </c>
      <c r="D689">
        <v>8</v>
      </c>
      <c r="E689" t="s">
        <v>25</v>
      </c>
      <c r="F689" t="s">
        <v>26</v>
      </c>
      <c r="G689">
        <v>8.9</v>
      </c>
      <c r="H689">
        <v>206.25</v>
      </c>
      <c r="I689">
        <v>205.76</v>
      </c>
      <c r="J689">
        <v>1.1000000000000001</v>
      </c>
      <c r="K689">
        <v>3.9</v>
      </c>
      <c r="L689">
        <v>6.7</v>
      </c>
      <c r="M689">
        <v>106</v>
      </c>
      <c r="N689" t="s">
        <v>27</v>
      </c>
      <c r="O689">
        <v>0.89400000000000002</v>
      </c>
      <c r="P689" t="s">
        <v>28</v>
      </c>
      <c r="Q689" t="s">
        <v>29</v>
      </c>
      <c r="R689">
        <v>5</v>
      </c>
      <c r="S689">
        <v>17</v>
      </c>
      <c r="T689">
        <v>-0.49</v>
      </c>
      <c r="U689">
        <v>2.8</v>
      </c>
      <c r="V689" t="s">
        <v>697</v>
      </c>
      <c r="W689" t="s">
        <v>31</v>
      </c>
      <c r="X689">
        <v>1</v>
      </c>
      <c r="Y689" t="str">
        <f>IF(tblRides[[#This Row],[supply_demand_ratio]]&lt;0.8,"Below 0.8",IF(tblRides[[#This Row],[supply_demand_ratio]]&lt;1,"Between 0.8-1.0",IF(tblRides[[#This Row],[supply_demand_ratio]]&lt;=1.2,"Between 1.0-1.2","Above 1.2")))</f>
        <v>Between 0.8-1.0</v>
      </c>
    </row>
    <row r="690" spans="1:25" x14ac:dyDescent="0.3">
      <c r="A690" t="s">
        <v>745</v>
      </c>
      <c r="B690" s="1">
        <v>46029.353472222225</v>
      </c>
      <c r="C690" s="2">
        <v>46029</v>
      </c>
      <c r="D690">
        <v>8</v>
      </c>
      <c r="E690" t="s">
        <v>36</v>
      </c>
      <c r="F690" t="s">
        <v>34</v>
      </c>
      <c r="G690">
        <v>4</v>
      </c>
      <c r="H690">
        <v>90.02</v>
      </c>
      <c r="I690">
        <v>96.34</v>
      </c>
      <c r="J690">
        <v>1</v>
      </c>
      <c r="K690">
        <v>3.6</v>
      </c>
      <c r="L690">
        <v>1</v>
      </c>
      <c r="M690">
        <v>114</v>
      </c>
      <c r="N690" t="s">
        <v>41</v>
      </c>
      <c r="O690">
        <v>1.2090000000000001</v>
      </c>
      <c r="P690" t="s">
        <v>28</v>
      </c>
      <c r="Q690" t="s">
        <v>29</v>
      </c>
      <c r="R690">
        <v>4.7300000000000004</v>
      </c>
      <c r="S690">
        <v>0</v>
      </c>
      <c r="T690">
        <v>6.32</v>
      </c>
      <c r="U690">
        <v>-2.6</v>
      </c>
      <c r="V690" t="s">
        <v>697</v>
      </c>
      <c r="W690" t="s">
        <v>31</v>
      </c>
      <c r="X690">
        <v>1</v>
      </c>
      <c r="Y690" t="str">
        <f>IF(tblRides[[#This Row],[supply_demand_ratio]]&lt;0.8,"Below 0.8",IF(tblRides[[#This Row],[supply_demand_ratio]]&lt;1,"Between 0.8-1.0",IF(tblRides[[#This Row],[supply_demand_ratio]]&lt;=1.2,"Between 1.0-1.2","Above 1.2")))</f>
        <v>Above 1.2</v>
      </c>
    </row>
    <row r="691" spans="1:25" x14ac:dyDescent="0.3">
      <c r="A691" t="s">
        <v>746</v>
      </c>
      <c r="B691" s="1">
        <v>46029.35833333333</v>
      </c>
      <c r="C691" s="2">
        <v>46029</v>
      </c>
      <c r="D691">
        <v>8</v>
      </c>
      <c r="E691" t="s">
        <v>62</v>
      </c>
      <c r="F691" t="s">
        <v>26</v>
      </c>
      <c r="G691">
        <v>8</v>
      </c>
      <c r="H691">
        <v>149.68</v>
      </c>
      <c r="I691">
        <v>156.84</v>
      </c>
      <c r="J691">
        <v>1</v>
      </c>
      <c r="K691">
        <v>2</v>
      </c>
      <c r="L691">
        <v>5</v>
      </c>
      <c r="M691">
        <v>59</v>
      </c>
      <c r="N691" t="s">
        <v>41</v>
      </c>
      <c r="O691">
        <v>2.2000000000000002</v>
      </c>
      <c r="P691" t="s">
        <v>28</v>
      </c>
      <c r="Q691" t="s">
        <v>29</v>
      </c>
      <c r="R691">
        <v>4.7699999999999996</v>
      </c>
      <c r="S691">
        <v>3</v>
      </c>
      <c r="T691">
        <v>7.16</v>
      </c>
      <c r="U691">
        <v>3</v>
      </c>
      <c r="V691" t="s">
        <v>697</v>
      </c>
      <c r="W691" t="s">
        <v>31</v>
      </c>
      <c r="X691">
        <v>1</v>
      </c>
      <c r="Y691" t="str">
        <f>IF(tblRides[[#This Row],[supply_demand_ratio]]&lt;0.8,"Below 0.8",IF(tblRides[[#This Row],[supply_demand_ratio]]&lt;1,"Between 0.8-1.0",IF(tblRides[[#This Row],[supply_demand_ratio]]&lt;=1.2,"Between 1.0-1.2","Above 1.2")))</f>
        <v>Above 1.2</v>
      </c>
    </row>
    <row r="692" spans="1:25" x14ac:dyDescent="0.3">
      <c r="A692" t="s">
        <v>747</v>
      </c>
      <c r="B692" s="1">
        <v>46029.371527777781</v>
      </c>
      <c r="C692" s="2">
        <v>46029</v>
      </c>
      <c r="D692">
        <v>8</v>
      </c>
      <c r="E692" t="s">
        <v>33</v>
      </c>
      <c r="F692" t="s">
        <v>34</v>
      </c>
      <c r="G692">
        <v>14.8</v>
      </c>
      <c r="H692">
        <v>293.79000000000002</v>
      </c>
      <c r="I692">
        <v>298.24</v>
      </c>
      <c r="J692">
        <v>1.1000000000000001</v>
      </c>
      <c r="K692">
        <v>7.6</v>
      </c>
      <c r="L692">
        <v>7.9</v>
      </c>
      <c r="M692">
        <v>87</v>
      </c>
      <c r="N692" t="s">
        <v>27</v>
      </c>
      <c r="O692">
        <v>0.82399999999999995</v>
      </c>
      <c r="P692" t="s">
        <v>28</v>
      </c>
      <c r="Q692" t="s">
        <v>29</v>
      </c>
      <c r="R692">
        <v>5</v>
      </c>
      <c r="S692">
        <v>0</v>
      </c>
      <c r="T692">
        <v>4.45</v>
      </c>
      <c r="U692">
        <v>0.3</v>
      </c>
      <c r="V692" t="s">
        <v>697</v>
      </c>
      <c r="W692" t="s">
        <v>45</v>
      </c>
      <c r="X692">
        <v>1</v>
      </c>
      <c r="Y692" t="str">
        <f>IF(tblRides[[#This Row],[supply_demand_ratio]]&lt;0.8,"Below 0.8",IF(tblRides[[#This Row],[supply_demand_ratio]]&lt;1,"Between 0.8-1.0",IF(tblRides[[#This Row],[supply_demand_ratio]]&lt;=1.2,"Between 1.0-1.2","Above 1.2")))</f>
        <v>Between 0.8-1.0</v>
      </c>
    </row>
    <row r="693" spans="1:25" x14ac:dyDescent="0.3">
      <c r="A693" t="s">
        <v>748</v>
      </c>
      <c r="B693" s="1">
        <v>46029.393055555556</v>
      </c>
      <c r="C693" s="2">
        <v>46029</v>
      </c>
      <c r="D693">
        <v>9</v>
      </c>
      <c r="E693" t="s">
        <v>25</v>
      </c>
      <c r="F693" t="s">
        <v>34</v>
      </c>
      <c r="G693">
        <v>2.1</v>
      </c>
      <c r="H693">
        <v>89.58</v>
      </c>
      <c r="I693">
        <v>89.83</v>
      </c>
      <c r="J693">
        <v>1.3</v>
      </c>
      <c r="K693">
        <v>7.3</v>
      </c>
      <c r="L693">
        <v>11.7</v>
      </c>
      <c r="M693">
        <v>94</v>
      </c>
      <c r="N693" t="s">
        <v>72</v>
      </c>
      <c r="O693">
        <v>0.57499999999999996</v>
      </c>
      <c r="P693" t="s">
        <v>28</v>
      </c>
      <c r="Q693" t="s">
        <v>29</v>
      </c>
      <c r="R693">
        <v>4.87</v>
      </c>
      <c r="S693">
        <v>0</v>
      </c>
      <c r="T693">
        <v>0.25</v>
      </c>
      <c r="U693">
        <v>4.4000000000000004</v>
      </c>
      <c r="V693" t="s">
        <v>697</v>
      </c>
      <c r="W693" t="s">
        <v>45</v>
      </c>
      <c r="X693">
        <v>1</v>
      </c>
      <c r="Y693" t="str">
        <f>IF(tblRides[[#This Row],[supply_demand_ratio]]&lt;0.8,"Below 0.8",IF(tblRides[[#This Row],[supply_demand_ratio]]&lt;1,"Between 0.8-1.0",IF(tblRides[[#This Row],[supply_demand_ratio]]&lt;=1.2,"Between 1.0-1.2","Above 1.2")))</f>
        <v>Below 0.8</v>
      </c>
    </row>
    <row r="694" spans="1:25" x14ac:dyDescent="0.3">
      <c r="A694" t="s">
        <v>749</v>
      </c>
      <c r="B694" s="1">
        <v>46029.393055555556</v>
      </c>
      <c r="C694" s="2">
        <v>46029</v>
      </c>
      <c r="D694">
        <v>9</v>
      </c>
      <c r="E694" t="s">
        <v>33</v>
      </c>
      <c r="F694" t="s">
        <v>26</v>
      </c>
      <c r="G694">
        <v>1.9</v>
      </c>
      <c r="H694">
        <v>64.87</v>
      </c>
      <c r="I694">
        <v>65.12</v>
      </c>
      <c r="J694">
        <v>1</v>
      </c>
      <c r="K694">
        <v>8.1999999999999993</v>
      </c>
      <c r="L694">
        <v>9.5</v>
      </c>
      <c r="M694">
        <v>85</v>
      </c>
      <c r="N694" t="s">
        <v>27</v>
      </c>
      <c r="O694">
        <v>0.93799999999999994</v>
      </c>
      <c r="P694" t="s">
        <v>28</v>
      </c>
      <c r="Q694" t="s">
        <v>29</v>
      </c>
      <c r="R694">
        <v>5</v>
      </c>
      <c r="S694">
        <v>17</v>
      </c>
      <c r="T694">
        <v>0.25</v>
      </c>
      <c r="U694">
        <v>1.3</v>
      </c>
      <c r="V694" t="s">
        <v>697</v>
      </c>
      <c r="W694" t="s">
        <v>45</v>
      </c>
      <c r="X694">
        <v>1</v>
      </c>
      <c r="Y694" t="str">
        <f>IF(tblRides[[#This Row],[supply_demand_ratio]]&lt;0.8,"Below 0.8",IF(tblRides[[#This Row],[supply_demand_ratio]]&lt;1,"Between 0.8-1.0",IF(tblRides[[#This Row],[supply_demand_ratio]]&lt;=1.2,"Between 1.0-1.2","Above 1.2")))</f>
        <v>Between 0.8-1.0</v>
      </c>
    </row>
    <row r="695" spans="1:25" x14ac:dyDescent="0.3">
      <c r="A695" t="s">
        <v>750</v>
      </c>
      <c r="B695" s="1">
        <v>46029.397222222222</v>
      </c>
      <c r="C695" s="2">
        <v>46029</v>
      </c>
      <c r="D695">
        <v>9</v>
      </c>
      <c r="E695" t="s">
        <v>36</v>
      </c>
      <c r="F695" t="s">
        <v>26</v>
      </c>
      <c r="G695">
        <v>2.7</v>
      </c>
      <c r="H695">
        <v>84.77</v>
      </c>
      <c r="J695">
        <v>1.1000000000000001</v>
      </c>
      <c r="K695">
        <v>8.8000000000000007</v>
      </c>
      <c r="L695">
        <v>11.4</v>
      </c>
      <c r="M695">
        <v>79</v>
      </c>
      <c r="N695" t="s">
        <v>27</v>
      </c>
      <c r="O695">
        <v>0.75700000000000001</v>
      </c>
      <c r="P695" t="s">
        <v>58</v>
      </c>
      <c r="Q695" t="s">
        <v>59</v>
      </c>
      <c r="R695">
        <v>4.68</v>
      </c>
      <c r="S695">
        <v>5</v>
      </c>
      <c r="U695">
        <v>2.6</v>
      </c>
      <c r="V695" t="s">
        <v>697</v>
      </c>
      <c r="W695" t="s">
        <v>45</v>
      </c>
      <c r="X695">
        <v>0</v>
      </c>
      <c r="Y695" t="str">
        <f>IF(tblRides[[#This Row],[supply_demand_ratio]]&lt;0.8,"Below 0.8",IF(tblRides[[#This Row],[supply_demand_ratio]]&lt;1,"Between 0.8-1.0",IF(tblRides[[#This Row],[supply_demand_ratio]]&lt;=1.2,"Between 1.0-1.2","Above 1.2")))</f>
        <v>Below 0.8</v>
      </c>
    </row>
    <row r="696" spans="1:25" x14ac:dyDescent="0.3">
      <c r="A696" t="s">
        <v>751</v>
      </c>
      <c r="B696" s="1">
        <v>46029.404861111114</v>
      </c>
      <c r="C696" s="2">
        <v>46029</v>
      </c>
      <c r="D696">
        <v>9</v>
      </c>
      <c r="E696" t="s">
        <v>36</v>
      </c>
      <c r="F696" t="s">
        <v>26</v>
      </c>
      <c r="G696">
        <v>5.5</v>
      </c>
      <c r="H696">
        <v>157.05000000000001</v>
      </c>
      <c r="I696">
        <v>156.49</v>
      </c>
      <c r="J696">
        <v>1.3</v>
      </c>
      <c r="K696">
        <v>8.5</v>
      </c>
      <c r="L696">
        <v>11.2</v>
      </c>
      <c r="M696">
        <v>96</v>
      </c>
      <c r="N696" t="s">
        <v>72</v>
      </c>
      <c r="O696">
        <v>0.70899999999999996</v>
      </c>
      <c r="P696" t="s">
        <v>28</v>
      </c>
      <c r="Q696" t="s">
        <v>29</v>
      </c>
      <c r="R696">
        <v>4.6500000000000004</v>
      </c>
      <c r="S696">
        <v>8</v>
      </c>
      <c r="T696">
        <v>-0.56000000000000005</v>
      </c>
      <c r="U696">
        <v>2.7</v>
      </c>
      <c r="V696" t="s">
        <v>697</v>
      </c>
      <c r="W696" t="s">
        <v>45</v>
      </c>
      <c r="X696">
        <v>1</v>
      </c>
      <c r="Y696" t="str">
        <f>IF(tblRides[[#This Row],[supply_demand_ratio]]&lt;0.8,"Below 0.8",IF(tblRides[[#This Row],[supply_demand_ratio]]&lt;1,"Between 0.8-1.0",IF(tblRides[[#This Row],[supply_demand_ratio]]&lt;=1.2,"Between 1.0-1.2","Above 1.2")))</f>
        <v>Below 0.8</v>
      </c>
    </row>
    <row r="697" spans="1:25" x14ac:dyDescent="0.3">
      <c r="A697" t="s">
        <v>752</v>
      </c>
      <c r="B697" s="1">
        <v>46029.411805555559</v>
      </c>
      <c r="C697" s="2">
        <v>46029</v>
      </c>
      <c r="D697">
        <v>9</v>
      </c>
      <c r="E697" t="s">
        <v>25</v>
      </c>
      <c r="F697" t="s">
        <v>26</v>
      </c>
      <c r="G697">
        <v>2.6</v>
      </c>
      <c r="H697">
        <v>108.21</v>
      </c>
      <c r="I697">
        <v>101.47</v>
      </c>
      <c r="J697">
        <v>1.4</v>
      </c>
      <c r="K697">
        <v>7.9</v>
      </c>
      <c r="L697">
        <v>8</v>
      </c>
      <c r="M697">
        <v>113</v>
      </c>
      <c r="N697" t="s">
        <v>72</v>
      </c>
      <c r="O697">
        <v>0.59199999999999997</v>
      </c>
      <c r="P697" t="s">
        <v>28</v>
      </c>
      <c r="Q697" t="s">
        <v>29</v>
      </c>
      <c r="R697">
        <v>4.68</v>
      </c>
      <c r="S697">
        <v>19</v>
      </c>
      <c r="T697">
        <v>-6.74</v>
      </c>
      <c r="U697">
        <v>0.1</v>
      </c>
      <c r="V697" t="s">
        <v>697</v>
      </c>
      <c r="W697" t="s">
        <v>45</v>
      </c>
      <c r="X697">
        <v>1</v>
      </c>
      <c r="Y697" t="str">
        <f>IF(tblRides[[#This Row],[supply_demand_ratio]]&lt;0.8,"Below 0.8",IF(tblRides[[#This Row],[supply_demand_ratio]]&lt;1,"Between 0.8-1.0",IF(tblRides[[#This Row],[supply_demand_ratio]]&lt;=1.2,"Between 1.0-1.2","Above 1.2")))</f>
        <v>Below 0.8</v>
      </c>
    </row>
    <row r="698" spans="1:25" x14ac:dyDescent="0.3">
      <c r="A698" t="s">
        <v>753</v>
      </c>
      <c r="B698" s="1">
        <v>46029.413194444445</v>
      </c>
      <c r="C698" s="2">
        <v>46029</v>
      </c>
      <c r="D698">
        <v>9</v>
      </c>
      <c r="E698" t="s">
        <v>25</v>
      </c>
      <c r="F698" t="s">
        <v>26</v>
      </c>
      <c r="G698">
        <v>9.1</v>
      </c>
      <c r="H698">
        <v>187.22</v>
      </c>
      <c r="I698">
        <v>198.63</v>
      </c>
      <c r="J698">
        <v>1.1000000000000001</v>
      </c>
      <c r="K698">
        <v>9</v>
      </c>
      <c r="L698">
        <v>7.7</v>
      </c>
      <c r="M698">
        <v>121</v>
      </c>
      <c r="N698" t="s">
        <v>27</v>
      </c>
      <c r="O698">
        <v>0.84699999999999998</v>
      </c>
      <c r="P698" t="s">
        <v>28</v>
      </c>
      <c r="Q698" t="s">
        <v>29</v>
      </c>
      <c r="R698">
        <v>4.8099999999999996</v>
      </c>
      <c r="S698">
        <v>31</v>
      </c>
      <c r="T698">
        <v>11.41</v>
      </c>
      <c r="U698">
        <v>-1.3</v>
      </c>
      <c r="V698" t="s">
        <v>697</v>
      </c>
      <c r="W698" t="s">
        <v>45</v>
      </c>
      <c r="X698">
        <v>1</v>
      </c>
      <c r="Y698" t="str">
        <f>IF(tblRides[[#This Row],[supply_demand_ratio]]&lt;0.8,"Below 0.8",IF(tblRides[[#This Row],[supply_demand_ratio]]&lt;1,"Between 0.8-1.0",IF(tblRides[[#This Row],[supply_demand_ratio]]&lt;=1.2,"Between 1.0-1.2","Above 1.2")))</f>
        <v>Between 0.8-1.0</v>
      </c>
    </row>
    <row r="699" spans="1:25" x14ac:dyDescent="0.3">
      <c r="A699" t="s">
        <v>754</v>
      </c>
      <c r="B699" s="1">
        <v>46029.417361111111</v>
      </c>
      <c r="C699" s="2">
        <v>46029</v>
      </c>
      <c r="D699">
        <v>10</v>
      </c>
      <c r="E699" t="s">
        <v>62</v>
      </c>
      <c r="F699" t="s">
        <v>34</v>
      </c>
      <c r="G699">
        <v>5.8</v>
      </c>
      <c r="H699">
        <v>136.09</v>
      </c>
      <c r="I699">
        <v>130.47999999999999</v>
      </c>
      <c r="J699">
        <v>1.2</v>
      </c>
      <c r="K699">
        <v>5.2</v>
      </c>
      <c r="L699">
        <v>8.8000000000000007</v>
      </c>
      <c r="M699">
        <v>53</v>
      </c>
      <c r="N699" t="s">
        <v>41</v>
      </c>
      <c r="O699">
        <v>1.7150000000000001</v>
      </c>
      <c r="P699" t="s">
        <v>28</v>
      </c>
      <c r="Q699" t="s">
        <v>29</v>
      </c>
      <c r="R699">
        <v>4.91</v>
      </c>
      <c r="S699">
        <v>0</v>
      </c>
      <c r="T699">
        <v>-5.61</v>
      </c>
      <c r="U699">
        <v>3.6</v>
      </c>
      <c r="V699" t="s">
        <v>697</v>
      </c>
      <c r="W699" t="s">
        <v>45</v>
      </c>
      <c r="X699">
        <v>1</v>
      </c>
      <c r="Y699" t="str">
        <f>IF(tblRides[[#This Row],[supply_demand_ratio]]&lt;0.8,"Below 0.8",IF(tblRides[[#This Row],[supply_demand_ratio]]&lt;1,"Between 0.8-1.0",IF(tblRides[[#This Row],[supply_demand_ratio]]&lt;=1.2,"Between 1.0-1.2","Above 1.2")))</f>
        <v>Above 1.2</v>
      </c>
    </row>
    <row r="700" spans="1:25" x14ac:dyDescent="0.3">
      <c r="A700" t="s">
        <v>755</v>
      </c>
      <c r="B700" s="1">
        <v>46029.423611111109</v>
      </c>
      <c r="C700" s="2">
        <v>46029</v>
      </c>
      <c r="D700">
        <v>10</v>
      </c>
      <c r="E700" t="s">
        <v>36</v>
      </c>
      <c r="F700" t="s">
        <v>26</v>
      </c>
      <c r="G700">
        <v>5.7</v>
      </c>
      <c r="H700">
        <v>147.08000000000001</v>
      </c>
      <c r="I700">
        <v>153.93</v>
      </c>
      <c r="J700">
        <v>1.3</v>
      </c>
      <c r="K700">
        <v>7.8</v>
      </c>
      <c r="L700">
        <v>9.6999999999999993</v>
      </c>
      <c r="M700">
        <v>97</v>
      </c>
      <c r="N700" t="s">
        <v>72</v>
      </c>
      <c r="O700">
        <v>0.71399999999999997</v>
      </c>
      <c r="P700" t="s">
        <v>28</v>
      </c>
      <c r="Q700" t="s">
        <v>29</v>
      </c>
      <c r="R700">
        <v>4.82</v>
      </c>
      <c r="S700">
        <v>6</v>
      </c>
      <c r="T700">
        <v>6.85</v>
      </c>
      <c r="U700">
        <v>1.9</v>
      </c>
      <c r="V700" t="s">
        <v>697</v>
      </c>
      <c r="W700" t="s">
        <v>45</v>
      </c>
      <c r="X700">
        <v>1</v>
      </c>
      <c r="Y700" t="str">
        <f>IF(tblRides[[#This Row],[supply_demand_ratio]]&lt;0.8,"Below 0.8",IF(tblRides[[#This Row],[supply_demand_ratio]]&lt;1,"Between 0.8-1.0",IF(tblRides[[#This Row],[supply_demand_ratio]]&lt;=1.2,"Between 1.0-1.2","Above 1.2")))</f>
        <v>Below 0.8</v>
      </c>
    </row>
    <row r="701" spans="1:25" x14ac:dyDescent="0.3">
      <c r="A701" t="s">
        <v>756</v>
      </c>
      <c r="B701" s="1">
        <v>46029.4375</v>
      </c>
      <c r="C701" s="2">
        <v>46029</v>
      </c>
      <c r="D701">
        <v>10</v>
      </c>
      <c r="E701" t="s">
        <v>25</v>
      </c>
      <c r="F701" t="s">
        <v>34</v>
      </c>
      <c r="G701">
        <v>10.9</v>
      </c>
      <c r="H701">
        <v>221.25</v>
      </c>
      <c r="I701">
        <v>212.58</v>
      </c>
      <c r="J701">
        <v>1.1000000000000001</v>
      </c>
      <c r="K701">
        <v>2</v>
      </c>
      <c r="L701">
        <v>3.7</v>
      </c>
      <c r="M701">
        <v>105</v>
      </c>
      <c r="N701" t="s">
        <v>27</v>
      </c>
      <c r="O701">
        <v>0.86299999999999999</v>
      </c>
      <c r="P701" t="s">
        <v>28</v>
      </c>
      <c r="Q701" t="s">
        <v>29</v>
      </c>
      <c r="R701">
        <v>4.88</v>
      </c>
      <c r="S701">
        <v>0</v>
      </c>
      <c r="T701">
        <v>-8.67</v>
      </c>
      <c r="U701">
        <v>1.7</v>
      </c>
      <c r="V701" t="s">
        <v>697</v>
      </c>
      <c r="W701" t="s">
        <v>31</v>
      </c>
      <c r="X701">
        <v>1</v>
      </c>
      <c r="Y701" t="str">
        <f>IF(tblRides[[#This Row],[supply_demand_ratio]]&lt;0.8,"Below 0.8",IF(tblRides[[#This Row],[supply_demand_ratio]]&lt;1,"Between 0.8-1.0",IF(tblRides[[#This Row],[supply_demand_ratio]]&lt;=1.2,"Between 1.0-1.2","Above 1.2")))</f>
        <v>Between 0.8-1.0</v>
      </c>
    </row>
    <row r="702" spans="1:25" x14ac:dyDescent="0.3">
      <c r="A702" t="s">
        <v>757</v>
      </c>
      <c r="B702" s="1">
        <v>46029.44027777778</v>
      </c>
      <c r="C702" s="2">
        <v>46029</v>
      </c>
      <c r="D702">
        <v>10</v>
      </c>
      <c r="E702" t="s">
        <v>36</v>
      </c>
      <c r="F702" t="s">
        <v>26</v>
      </c>
      <c r="G702">
        <v>1.6</v>
      </c>
      <c r="H702">
        <v>66.849999999999994</v>
      </c>
      <c r="J702">
        <v>1.1000000000000001</v>
      </c>
      <c r="K702">
        <v>6.8</v>
      </c>
      <c r="L702">
        <v>10.4</v>
      </c>
      <c r="M702">
        <v>98</v>
      </c>
      <c r="N702" t="s">
        <v>27</v>
      </c>
      <c r="O702">
        <v>0.874</v>
      </c>
      <c r="P702" t="s">
        <v>58</v>
      </c>
      <c r="Q702" t="s">
        <v>59</v>
      </c>
      <c r="R702">
        <v>4.54</v>
      </c>
      <c r="S702">
        <v>14</v>
      </c>
      <c r="U702">
        <v>3.6</v>
      </c>
      <c r="V702" t="s">
        <v>697</v>
      </c>
      <c r="W702" t="s">
        <v>45</v>
      </c>
      <c r="X702">
        <v>0</v>
      </c>
      <c r="Y702" t="str">
        <f>IF(tblRides[[#This Row],[supply_demand_ratio]]&lt;0.8,"Below 0.8",IF(tblRides[[#This Row],[supply_demand_ratio]]&lt;1,"Between 0.8-1.0",IF(tblRides[[#This Row],[supply_demand_ratio]]&lt;=1.2,"Between 1.0-1.2","Above 1.2")))</f>
        <v>Between 0.8-1.0</v>
      </c>
    </row>
    <row r="703" spans="1:25" x14ac:dyDescent="0.3">
      <c r="A703" t="s">
        <v>758</v>
      </c>
      <c r="B703" s="1">
        <v>46029.442361111112</v>
      </c>
      <c r="C703" s="2">
        <v>46029</v>
      </c>
      <c r="D703">
        <v>10</v>
      </c>
      <c r="E703" t="s">
        <v>25</v>
      </c>
      <c r="F703" t="s">
        <v>26</v>
      </c>
      <c r="G703">
        <v>7</v>
      </c>
      <c r="H703">
        <v>152.32</v>
      </c>
      <c r="I703">
        <v>152.83000000000001</v>
      </c>
      <c r="J703">
        <v>1</v>
      </c>
      <c r="K703">
        <v>5.3</v>
      </c>
      <c r="L703">
        <v>8</v>
      </c>
      <c r="M703">
        <v>120</v>
      </c>
      <c r="N703" t="s">
        <v>41</v>
      </c>
      <c r="O703">
        <v>1.2310000000000001</v>
      </c>
      <c r="P703" t="s">
        <v>28</v>
      </c>
      <c r="Q703" t="s">
        <v>29</v>
      </c>
      <c r="R703">
        <v>4.6900000000000004</v>
      </c>
      <c r="S703">
        <v>21</v>
      </c>
      <c r="T703">
        <v>0.51</v>
      </c>
      <c r="U703">
        <v>2.7</v>
      </c>
      <c r="V703" t="s">
        <v>697</v>
      </c>
      <c r="W703" t="s">
        <v>45</v>
      </c>
      <c r="X703">
        <v>1</v>
      </c>
      <c r="Y703" t="str">
        <f>IF(tblRides[[#This Row],[supply_demand_ratio]]&lt;0.8,"Below 0.8",IF(tblRides[[#This Row],[supply_demand_ratio]]&lt;1,"Between 0.8-1.0",IF(tblRides[[#This Row],[supply_demand_ratio]]&lt;=1.2,"Between 1.0-1.2","Above 1.2")))</f>
        <v>Above 1.2</v>
      </c>
    </row>
    <row r="704" spans="1:25" x14ac:dyDescent="0.3">
      <c r="A704" t="s">
        <v>759</v>
      </c>
      <c r="B704" s="1">
        <v>46029.457638888889</v>
      </c>
      <c r="C704" s="2">
        <v>46029</v>
      </c>
      <c r="D704">
        <v>10</v>
      </c>
      <c r="E704" t="s">
        <v>25</v>
      </c>
      <c r="F704" t="s">
        <v>26</v>
      </c>
      <c r="G704">
        <v>7.2</v>
      </c>
      <c r="H704">
        <v>154.21</v>
      </c>
      <c r="I704">
        <v>154.76</v>
      </c>
      <c r="J704">
        <v>1.1000000000000001</v>
      </c>
      <c r="K704">
        <v>6</v>
      </c>
      <c r="L704">
        <v>11</v>
      </c>
      <c r="M704">
        <v>117</v>
      </c>
      <c r="N704" t="s">
        <v>27</v>
      </c>
      <c r="O704">
        <v>0.86599999999999999</v>
      </c>
      <c r="P704" t="s">
        <v>28</v>
      </c>
      <c r="Q704" t="s">
        <v>29</v>
      </c>
      <c r="R704">
        <v>4.92</v>
      </c>
      <c r="S704">
        <v>1</v>
      </c>
      <c r="T704">
        <v>0.55000000000000004</v>
      </c>
      <c r="U704">
        <v>5</v>
      </c>
      <c r="V704" t="s">
        <v>697</v>
      </c>
      <c r="W704" t="s">
        <v>45</v>
      </c>
      <c r="X704">
        <v>1</v>
      </c>
      <c r="Y704" t="str">
        <f>IF(tblRides[[#This Row],[supply_demand_ratio]]&lt;0.8,"Below 0.8",IF(tblRides[[#This Row],[supply_demand_ratio]]&lt;1,"Between 0.8-1.0",IF(tblRides[[#This Row],[supply_demand_ratio]]&lt;=1.2,"Between 1.0-1.2","Above 1.2")))</f>
        <v>Between 0.8-1.0</v>
      </c>
    </row>
    <row r="705" spans="1:25" x14ac:dyDescent="0.3">
      <c r="A705" t="s">
        <v>760</v>
      </c>
      <c r="B705" s="1">
        <v>46029.459722222222</v>
      </c>
      <c r="C705" s="2">
        <v>46029</v>
      </c>
      <c r="D705">
        <v>11</v>
      </c>
      <c r="E705" t="s">
        <v>36</v>
      </c>
      <c r="F705" t="s">
        <v>26</v>
      </c>
      <c r="G705">
        <v>13.2</v>
      </c>
      <c r="H705">
        <v>216.56</v>
      </c>
      <c r="I705">
        <v>205.03</v>
      </c>
      <c r="J705">
        <v>1</v>
      </c>
      <c r="K705">
        <v>3.5</v>
      </c>
      <c r="L705">
        <v>3.2</v>
      </c>
      <c r="M705">
        <v>108</v>
      </c>
      <c r="N705" t="s">
        <v>41</v>
      </c>
      <c r="O705">
        <v>1.24</v>
      </c>
      <c r="P705" t="s">
        <v>28</v>
      </c>
      <c r="Q705" t="s">
        <v>29</v>
      </c>
      <c r="R705">
        <v>4.6900000000000004</v>
      </c>
      <c r="S705">
        <v>5</v>
      </c>
      <c r="T705">
        <v>-11.53</v>
      </c>
      <c r="U705">
        <v>-0.3</v>
      </c>
      <c r="V705" t="s">
        <v>697</v>
      </c>
      <c r="W705" t="s">
        <v>31</v>
      </c>
      <c r="X705">
        <v>1</v>
      </c>
      <c r="Y705" t="str">
        <f>IF(tblRides[[#This Row],[supply_demand_ratio]]&lt;0.8,"Below 0.8",IF(tblRides[[#This Row],[supply_demand_ratio]]&lt;1,"Between 0.8-1.0",IF(tblRides[[#This Row],[supply_demand_ratio]]&lt;=1.2,"Between 1.0-1.2","Above 1.2")))</f>
        <v>Above 1.2</v>
      </c>
    </row>
    <row r="706" spans="1:25" x14ac:dyDescent="0.3">
      <c r="A706" t="s">
        <v>761</v>
      </c>
      <c r="B706" s="1">
        <v>46029.461111111108</v>
      </c>
      <c r="C706" s="2">
        <v>46029</v>
      </c>
      <c r="D706">
        <v>11</v>
      </c>
      <c r="E706" t="s">
        <v>33</v>
      </c>
      <c r="F706" t="s">
        <v>26</v>
      </c>
      <c r="G706">
        <v>20</v>
      </c>
      <c r="H706">
        <v>326.77999999999997</v>
      </c>
      <c r="J706">
        <v>1</v>
      </c>
      <c r="K706">
        <v>2</v>
      </c>
      <c r="L706">
        <v>4.5</v>
      </c>
      <c r="M706">
        <v>96</v>
      </c>
      <c r="N706" t="s">
        <v>27</v>
      </c>
      <c r="O706">
        <v>0.99399999999999999</v>
      </c>
      <c r="P706" t="s">
        <v>37</v>
      </c>
      <c r="Q706" t="s">
        <v>103</v>
      </c>
      <c r="R706">
        <v>4.46</v>
      </c>
      <c r="S706">
        <v>2</v>
      </c>
      <c r="U706">
        <v>2.5</v>
      </c>
      <c r="V706" t="s">
        <v>697</v>
      </c>
      <c r="W706" t="s">
        <v>31</v>
      </c>
      <c r="X706">
        <v>0</v>
      </c>
      <c r="Y706" t="str">
        <f>IF(tblRides[[#This Row],[supply_demand_ratio]]&lt;0.8,"Below 0.8",IF(tblRides[[#This Row],[supply_demand_ratio]]&lt;1,"Between 0.8-1.0",IF(tblRides[[#This Row],[supply_demand_ratio]]&lt;=1.2,"Between 1.0-1.2","Above 1.2")))</f>
        <v>Between 0.8-1.0</v>
      </c>
    </row>
    <row r="707" spans="1:25" x14ac:dyDescent="0.3">
      <c r="A707" t="s">
        <v>762</v>
      </c>
      <c r="B707" s="1">
        <v>46029.463888888888</v>
      </c>
      <c r="C707" s="2">
        <v>46029</v>
      </c>
      <c r="D707">
        <v>11</v>
      </c>
      <c r="E707" t="s">
        <v>43</v>
      </c>
      <c r="F707" t="s">
        <v>34</v>
      </c>
      <c r="G707">
        <v>2</v>
      </c>
      <c r="H707">
        <v>64.040000000000006</v>
      </c>
      <c r="I707">
        <v>62.77</v>
      </c>
      <c r="J707">
        <v>1</v>
      </c>
      <c r="K707">
        <v>4.5999999999999996</v>
      </c>
      <c r="L707">
        <v>9.4</v>
      </c>
      <c r="M707">
        <v>64</v>
      </c>
      <c r="N707" t="s">
        <v>41</v>
      </c>
      <c r="O707">
        <v>1.827</v>
      </c>
      <c r="P707" t="s">
        <v>28</v>
      </c>
      <c r="Q707" t="s">
        <v>29</v>
      </c>
      <c r="R707">
        <v>4.97</v>
      </c>
      <c r="S707">
        <v>0</v>
      </c>
      <c r="T707">
        <v>-1.27</v>
      </c>
      <c r="U707">
        <v>4.8</v>
      </c>
      <c r="V707" t="s">
        <v>697</v>
      </c>
      <c r="W707" t="s">
        <v>31</v>
      </c>
      <c r="X707">
        <v>1</v>
      </c>
      <c r="Y707" t="str">
        <f>IF(tblRides[[#This Row],[supply_demand_ratio]]&lt;0.8,"Below 0.8",IF(tblRides[[#This Row],[supply_demand_ratio]]&lt;1,"Between 0.8-1.0",IF(tblRides[[#This Row],[supply_demand_ratio]]&lt;=1.2,"Between 1.0-1.2","Above 1.2")))</f>
        <v>Above 1.2</v>
      </c>
    </row>
    <row r="708" spans="1:25" x14ac:dyDescent="0.3">
      <c r="A708" t="s">
        <v>763</v>
      </c>
      <c r="B708" s="1">
        <v>46029.464583333334</v>
      </c>
      <c r="C708" s="2">
        <v>46029</v>
      </c>
      <c r="D708">
        <v>11</v>
      </c>
      <c r="E708" t="s">
        <v>62</v>
      </c>
      <c r="F708" t="s">
        <v>26</v>
      </c>
      <c r="G708">
        <v>3.9</v>
      </c>
      <c r="H708">
        <v>94.12</v>
      </c>
      <c r="I708">
        <v>95.99</v>
      </c>
      <c r="J708">
        <v>1.1000000000000001</v>
      </c>
      <c r="K708">
        <v>2</v>
      </c>
      <c r="L708">
        <v>1</v>
      </c>
      <c r="M708">
        <v>49</v>
      </c>
      <c r="N708" t="s">
        <v>41</v>
      </c>
      <c r="O708">
        <v>1.1619999999999999</v>
      </c>
      <c r="P708" t="s">
        <v>28</v>
      </c>
      <c r="Q708" t="s">
        <v>29</v>
      </c>
      <c r="R708">
        <v>4.54</v>
      </c>
      <c r="S708">
        <v>2</v>
      </c>
      <c r="T708">
        <v>1.87</v>
      </c>
      <c r="U708">
        <v>-1</v>
      </c>
      <c r="V708" t="s">
        <v>697</v>
      </c>
      <c r="W708" t="s">
        <v>31</v>
      </c>
      <c r="X708">
        <v>1</v>
      </c>
      <c r="Y708" t="str">
        <f>IF(tblRides[[#This Row],[supply_demand_ratio]]&lt;0.8,"Below 0.8",IF(tblRides[[#This Row],[supply_demand_ratio]]&lt;1,"Between 0.8-1.0",IF(tblRides[[#This Row],[supply_demand_ratio]]&lt;=1.2,"Between 1.0-1.2","Above 1.2")))</f>
        <v>Between 1.0-1.2</v>
      </c>
    </row>
    <row r="709" spans="1:25" x14ac:dyDescent="0.3">
      <c r="A709" t="s">
        <v>764</v>
      </c>
      <c r="B709" s="1">
        <v>46029.46597222222</v>
      </c>
      <c r="C709" s="2">
        <v>46029</v>
      </c>
      <c r="D709">
        <v>11</v>
      </c>
      <c r="E709" t="s">
        <v>36</v>
      </c>
      <c r="F709" t="s">
        <v>26</v>
      </c>
      <c r="G709">
        <v>1</v>
      </c>
      <c r="H709">
        <v>60.86</v>
      </c>
      <c r="I709">
        <v>64.95</v>
      </c>
      <c r="J709">
        <v>1.1000000000000001</v>
      </c>
      <c r="K709">
        <v>4.5999999999999996</v>
      </c>
      <c r="L709">
        <v>2.5</v>
      </c>
      <c r="M709">
        <v>97</v>
      </c>
      <c r="N709" t="s">
        <v>27</v>
      </c>
      <c r="O709">
        <v>0.93</v>
      </c>
      <c r="P709" t="s">
        <v>28</v>
      </c>
      <c r="Q709" t="s">
        <v>29</v>
      </c>
      <c r="R709">
        <v>4.6900000000000004</v>
      </c>
      <c r="S709">
        <v>2</v>
      </c>
      <c r="T709">
        <v>4.09</v>
      </c>
      <c r="U709">
        <v>-2.1</v>
      </c>
      <c r="V709" t="s">
        <v>697</v>
      </c>
      <c r="W709" t="s">
        <v>31</v>
      </c>
      <c r="X709">
        <v>1</v>
      </c>
      <c r="Y709" t="str">
        <f>IF(tblRides[[#This Row],[supply_demand_ratio]]&lt;0.8,"Below 0.8",IF(tblRides[[#This Row],[supply_demand_ratio]]&lt;1,"Between 0.8-1.0",IF(tblRides[[#This Row],[supply_demand_ratio]]&lt;=1.2,"Between 1.0-1.2","Above 1.2")))</f>
        <v>Between 0.8-1.0</v>
      </c>
    </row>
    <row r="710" spans="1:25" x14ac:dyDescent="0.3">
      <c r="A710" t="s">
        <v>765</v>
      </c>
      <c r="B710" s="1">
        <v>46029.467361111114</v>
      </c>
      <c r="C710" s="2">
        <v>46029</v>
      </c>
      <c r="D710">
        <v>11</v>
      </c>
      <c r="E710" t="s">
        <v>25</v>
      </c>
      <c r="F710" t="s">
        <v>26</v>
      </c>
      <c r="G710">
        <v>2.5</v>
      </c>
      <c r="H710">
        <v>82.95</v>
      </c>
      <c r="I710">
        <v>82.85</v>
      </c>
      <c r="J710">
        <v>1.1000000000000001</v>
      </c>
      <c r="K710">
        <v>3.9</v>
      </c>
      <c r="L710">
        <v>4.5</v>
      </c>
      <c r="M710">
        <v>125</v>
      </c>
      <c r="N710" t="s">
        <v>27</v>
      </c>
      <c r="O710">
        <v>0.97599999999999998</v>
      </c>
      <c r="P710" t="s">
        <v>28</v>
      </c>
      <c r="Q710" t="s">
        <v>29</v>
      </c>
      <c r="R710">
        <v>4.7300000000000004</v>
      </c>
      <c r="S710">
        <v>23</v>
      </c>
      <c r="T710">
        <v>-0.1</v>
      </c>
      <c r="U710">
        <v>0.6</v>
      </c>
      <c r="V710" t="s">
        <v>697</v>
      </c>
      <c r="W710" t="s">
        <v>31</v>
      </c>
      <c r="X710">
        <v>1</v>
      </c>
      <c r="Y710" t="str">
        <f>IF(tblRides[[#This Row],[supply_demand_ratio]]&lt;0.8,"Below 0.8",IF(tblRides[[#This Row],[supply_demand_ratio]]&lt;1,"Between 0.8-1.0",IF(tblRides[[#This Row],[supply_demand_ratio]]&lt;=1.2,"Between 1.0-1.2","Above 1.2")))</f>
        <v>Between 0.8-1.0</v>
      </c>
    </row>
    <row r="711" spans="1:25" x14ac:dyDescent="0.3">
      <c r="A711" t="s">
        <v>766</v>
      </c>
      <c r="B711" s="1">
        <v>46029.484722222223</v>
      </c>
      <c r="C711" s="2">
        <v>46029</v>
      </c>
      <c r="D711">
        <v>11</v>
      </c>
      <c r="E711" t="s">
        <v>33</v>
      </c>
      <c r="F711" t="s">
        <v>34</v>
      </c>
      <c r="G711">
        <v>13.8</v>
      </c>
      <c r="H711">
        <v>254.7</v>
      </c>
      <c r="I711">
        <v>256.63</v>
      </c>
      <c r="J711">
        <v>1</v>
      </c>
      <c r="K711">
        <v>8</v>
      </c>
      <c r="L711">
        <v>8.9</v>
      </c>
      <c r="M711">
        <v>79</v>
      </c>
      <c r="N711" t="s">
        <v>27</v>
      </c>
      <c r="O711">
        <v>0.90300000000000002</v>
      </c>
      <c r="P711" t="s">
        <v>28</v>
      </c>
      <c r="Q711" t="s">
        <v>29</v>
      </c>
      <c r="R711">
        <v>4.3600000000000003</v>
      </c>
      <c r="S711">
        <v>0</v>
      </c>
      <c r="T711">
        <v>1.93</v>
      </c>
      <c r="U711">
        <v>0.9</v>
      </c>
      <c r="V711" t="s">
        <v>697</v>
      </c>
      <c r="W711" t="s">
        <v>45</v>
      </c>
      <c r="X711">
        <v>1</v>
      </c>
      <c r="Y711" t="str">
        <f>IF(tblRides[[#This Row],[supply_demand_ratio]]&lt;0.8,"Below 0.8",IF(tblRides[[#This Row],[supply_demand_ratio]]&lt;1,"Between 0.8-1.0",IF(tblRides[[#This Row],[supply_demand_ratio]]&lt;=1.2,"Between 1.0-1.2","Above 1.2")))</f>
        <v>Between 0.8-1.0</v>
      </c>
    </row>
    <row r="712" spans="1:25" x14ac:dyDescent="0.3">
      <c r="A712" t="s">
        <v>767</v>
      </c>
      <c r="B712" s="1">
        <v>46029.520833333336</v>
      </c>
      <c r="C712" s="2">
        <v>46029</v>
      </c>
      <c r="D712">
        <v>12</v>
      </c>
      <c r="E712" t="s">
        <v>36</v>
      </c>
      <c r="F712" t="s">
        <v>26</v>
      </c>
      <c r="G712">
        <v>9.5</v>
      </c>
      <c r="H712">
        <v>172.22</v>
      </c>
      <c r="I712">
        <v>165.38</v>
      </c>
      <c r="J712">
        <v>1</v>
      </c>
      <c r="K712">
        <v>8.4</v>
      </c>
      <c r="L712">
        <v>9.9</v>
      </c>
      <c r="M712">
        <v>108</v>
      </c>
      <c r="N712" t="s">
        <v>27</v>
      </c>
      <c r="O712">
        <v>1.1259999999999999</v>
      </c>
      <c r="P712" t="s">
        <v>28</v>
      </c>
      <c r="Q712" t="s">
        <v>29</v>
      </c>
      <c r="R712">
        <v>4.5199999999999996</v>
      </c>
      <c r="S712">
        <v>7</v>
      </c>
      <c r="T712">
        <v>-6.84</v>
      </c>
      <c r="U712">
        <v>1.5</v>
      </c>
      <c r="V712" t="s">
        <v>697</v>
      </c>
      <c r="W712" t="s">
        <v>45</v>
      </c>
      <c r="X712">
        <v>1</v>
      </c>
      <c r="Y712" t="str">
        <f>IF(tblRides[[#This Row],[supply_demand_ratio]]&lt;0.8,"Below 0.8",IF(tblRides[[#This Row],[supply_demand_ratio]]&lt;1,"Between 0.8-1.0",IF(tblRides[[#This Row],[supply_demand_ratio]]&lt;=1.2,"Between 1.0-1.2","Above 1.2")))</f>
        <v>Between 1.0-1.2</v>
      </c>
    </row>
    <row r="713" spans="1:25" x14ac:dyDescent="0.3">
      <c r="A713" t="s">
        <v>768</v>
      </c>
      <c r="B713" s="1">
        <v>46029.521527777775</v>
      </c>
      <c r="C713" s="2">
        <v>46029</v>
      </c>
      <c r="D713">
        <v>12</v>
      </c>
      <c r="E713" t="s">
        <v>33</v>
      </c>
      <c r="F713" t="s">
        <v>26</v>
      </c>
      <c r="G713">
        <v>4.7</v>
      </c>
      <c r="H713">
        <v>106.42</v>
      </c>
      <c r="I713">
        <v>106.55</v>
      </c>
      <c r="J713">
        <v>1</v>
      </c>
      <c r="K713">
        <v>2</v>
      </c>
      <c r="L713">
        <v>5.2</v>
      </c>
      <c r="M713">
        <v>93</v>
      </c>
      <c r="N713" t="s">
        <v>41</v>
      </c>
      <c r="O713">
        <v>1.409</v>
      </c>
      <c r="P713" t="s">
        <v>28</v>
      </c>
      <c r="Q713" t="s">
        <v>29</v>
      </c>
      <c r="R713">
        <v>4.62</v>
      </c>
      <c r="S713">
        <v>11</v>
      </c>
      <c r="T713">
        <v>0.13</v>
      </c>
      <c r="U713">
        <v>3.2</v>
      </c>
      <c r="V713" t="s">
        <v>697</v>
      </c>
      <c r="W713" t="s">
        <v>31</v>
      </c>
      <c r="X713">
        <v>1</v>
      </c>
      <c r="Y713" t="str">
        <f>IF(tblRides[[#This Row],[supply_demand_ratio]]&lt;0.8,"Below 0.8",IF(tblRides[[#This Row],[supply_demand_ratio]]&lt;1,"Between 0.8-1.0",IF(tblRides[[#This Row],[supply_demand_ratio]]&lt;=1.2,"Between 1.0-1.2","Above 1.2")))</f>
        <v>Above 1.2</v>
      </c>
    </row>
    <row r="714" spans="1:25" x14ac:dyDescent="0.3">
      <c r="A714" t="s">
        <v>769</v>
      </c>
      <c r="B714" s="1">
        <v>46029.522916666669</v>
      </c>
      <c r="C714" s="2">
        <v>46029</v>
      </c>
      <c r="D714">
        <v>12</v>
      </c>
      <c r="E714" t="s">
        <v>62</v>
      </c>
      <c r="F714" t="s">
        <v>26</v>
      </c>
      <c r="G714">
        <v>5.4</v>
      </c>
      <c r="H714">
        <v>107.77</v>
      </c>
      <c r="J714">
        <v>1</v>
      </c>
      <c r="K714">
        <v>6.1</v>
      </c>
      <c r="L714">
        <v>8.5</v>
      </c>
      <c r="M714">
        <v>53</v>
      </c>
      <c r="N714" t="s">
        <v>41</v>
      </c>
      <c r="O714">
        <v>1.9790000000000001</v>
      </c>
      <c r="P714" t="s">
        <v>37</v>
      </c>
      <c r="Q714" t="s">
        <v>103</v>
      </c>
      <c r="R714">
        <v>4.91</v>
      </c>
      <c r="S714">
        <v>20</v>
      </c>
      <c r="U714">
        <v>2.4</v>
      </c>
      <c r="V714" t="s">
        <v>697</v>
      </c>
      <c r="W714" t="s">
        <v>45</v>
      </c>
      <c r="X714">
        <v>0</v>
      </c>
      <c r="Y714" t="str">
        <f>IF(tblRides[[#This Row],[supply_demand_ratio]]&lt;0.8,"Below 0.8",IF(tblRides[[#This Row],[supply_demand_ratio]]&lt;1,"Between 0.8-1.0",IF(tblRides[[#This Row],[supply_demand_ratio]]&lt;=1.2,"Between 1.0-1.2","Above 1.2")))</f>
        <v>Above 1.2</v>
      </c>
    </row>
    <row r="715" spans="1:25" x14ac:dyDescent="0.3">
      <c r="A715" t="s">
        <v>770</v>
      </c>
      <c r="B715" s="1">
        <v>46029.529861111114</v>
      </c>
      <c r="C715" s="2">
        <v>46029</v>
      </c>
      <c r="D715">
        <v>12</v>
      </c>
      <c r="E715" t="s">
        <v>36</v>
      </c>
      <c r="F715" t="s">
        <v>26</v>
      </c>
      <c r="G715">
        <v>2</v>
      </c>
      <c r="H715">
        <v>72.930000000000007</v>
      </c>
      <c r="I715">
        <v>72.47</v>
      </c>
      <c r="J715">
        <v>1.1000000000000001</v>
      </c>
      <c r="K715">
        <v>3.5</v>
      </c>
      <c r="L715">
        <v>12.1</v>
      </c>
      <c r="M715">
        <v>94</v>
      </c>
      <c r="N715" t="s">
        <v>27</v>
      </c>
      <c r="O715">
        <v>0.90200000000000002</v>
      </c>
      <c r="P715" t="s">
        <v>28</v>
      </c>
      <c r="Q715" t="s">
        <v>29</v>
      </c>
      <c r="R715">
        <v>4.7699999999999996</v>
      </c>
      <c r="S715">
        <v>5</v>
      </c>
      <c r="T715">
        <v>-0.46</v>
      </c>
      <c r="U715">
        <v>8.6</v>
      </c>
      <c r="V715" t="s">
        <v>697</v>
      </c>
      <c r="W715" t="s">
        <v>31</v>
      </c>
      <c r="X715">
        <v>1</v>
      </c>
      <c r="Y715" t="str">
        <f>IF(tblRides[[#This Row],[supply_demand_ratio]]&lt;0.8,"Below 0.8",IF(tblRides[[#This Row],[supply_demand_ratio]]&lt;1,"Between 0.8-1.0",IF(tblRides[[#This Row],[supply_demand_ratio]]&lt;=1.2,"Between 1.0-1.2","Above 1.2")))</f>
        <v>Between 0.8-1.0</v>
      </c>
    </row>
    <row r="716" spans="1:25" x14ac:dyDescent="0.3">
      <c r="A716" t="s">
        <v>771</v>
      </c>
      <c r="B716" s="1">
        <v>46029.553472222222</v>
      </c>
      <c r="C716" s="2">
        <v>46029</v>
      </c>
      <c r="D716">
        <v>13</v>
      </c>
      <c r="E716" t="s">
        <v>25</v>
      </c>
      <c r="F716" t="s">
        <v>26</v>
      </c>
      <c r="G716">
        <v>2.2000000000000002</v>
      </c>
      <c r="H716">
        <v>75.790000000000006</v>
      </c>
      <c r="I716">
        <v>76.680000000000007</v>
      </c>
      <c r="J716">
        <v>1</v>
      </c>
      <c r="K716">
        <v>3.3</v>
      </c>
      <c r="L716">
        <v>7.9</v>
      </c>
      <c r="M716">
        <v>110</v>
      </c>
      <c r="N716" t="s">
        <v>41</v>
      </c>
      <c r="O716">
        <v>1.375</v>
      </c>
      <c r="P716" t="s">
        <v>28</v>
      </c>
      <c r="Q716" t="s">
        <v>29</v>
      </c>
      <c r="R716">
        <v>5</v>
      </c>
      <c r="S716">
        <v>5</v>
      </c>
      <c r="T716">
        <v>0.89</v>
      </c>
      <c r="U716">
        <v>4.5999999999999996</v>
      </c>
      <c r="V716" t="s">
        <v>697</v>
      </c>
      <c r="W716" t="s">
        <v>31</v>
      </c>
      <c r="X716">
        <v>1</v>
      </c>
      <c r="Y716" t="str">
        <f>IF(tblRides[[#This Row],[supply_demand_ratio]]&lt;0.8,"Below 0.8",IF(tblRides[[#This Row],[supply_demand_ratio]]&lt;1,"Between 0.8-1.0",IF(tblRides[[#This Row],[supply_demand_ratio]]&lt;=1.2,"Between 1.0-1.2","Above 1.2")))</f>
        <v>Above 1.2</v>
      </c>
    </row>
    <row r="717" spans="1:25" x14ac:dyDescent="0.3">
      <c r="A717" t="s">
        <v>772</v>
      </c>
      <c r="B717" s="1">
        <v>46029.556250000001</v>
      </c>
      <c r="C717" s="2">
        <v>46029</v>
      </c>
      <c r="D717">
        <v>13</v>
      </c>
      <c r="E717" t="s">
        <v>25</v>
      </c>
      <c r="F717" t="s">
        <v>26</v>
      </c>
      <c r="G717">
        <v>5.6</v>
      </c>
      <c r="H717">
        <v>167</v>
      </c>
      <c r="I717">
        <v>159.69999999999999</v>
      </c>
      <c r="J717">
        <v>1.3</v>
      </c>
      <c r="K717">
        <v>5</v>
      </c>
      <c r="L717">
        <v>4.0999999999999996</v>
      </c>
      <c r="M717">
        <v>102</v>
      </c>
      <c r="N717" t="s">
        <v>27</v>
      </c>
      <c r="O717">
        <v>0.74099999999999999</v>
      </c>
      <c r="P717" t="s">
        <v>28</v>
      </c>
      <c r="Q717" t="s">
        <v>29</v>
      </c>
      <c r="R717">
        <v>5</v>
      </c>
      <c r="S717">
        <v>5</v>
      </c>
      <c r="T717">
        <v>-7.3</v>
      </c>
      <c r="U717">
        <v>-0.9</v>
      </c>
      <c r="V717" t="s">
        <v>697</v>
      </c>
      <c r="W717" t="s">
        <v>31</v>
      </c>
      <c r="X717">
        <v>1</v>
      </c>
      <c r="Y717" t="str">
        <f>IF(tblRides[[#This Row],[supply_demand_ratio]]&lt;0.8,"Below 0.8",IF(tblRides[[#This Row],[supply_demand_ratio]]&lt;1,"Between 0.8-1.0",IF(tblRides[[#This Row],[supply_demand_ratio]]&lt;=1.2,"Between 1.0-1.2","Above 1.2")))</f>
        <v>Below 0.8</v>
      </c>
    </row>
    <row r="718" spans="1:25" x14ac:dyDescent="0.3">
      <c r="A718" t="s">
        <v>773</v>
      </c>
      <c r="B718" s="1">
        <v>46029.573611111111</v>
      </c>
      <c r="C718" s="2">
        <v>46029</v>
      </c>
      <c r="D718">
        <v>13</v>
      </c>
      <c r="E718" t="s">
        <v>36</v>
      </c>
      <c r="F718" t="s">
        <v>34</v>
      </c>
      <c r="G718">
        <v>3.6</v>
      </c>
      <c r="H718">
        <v>89.16</v>
      </c>
      <c r="J718">
        <v>1</v>
      </c>
      <c r="K718">
        <v>7</v>
      </c>
      <c r="L718">
        <v>10.5</v>
      </c>
      <c r="M718">
        <v>119</v>
      </c>
      <c r="N718" t="s">
        <v>27</v>
      </c>
      <c r="O718">
        <v>1.254</v>
      </c>
      <c r="P718" t="s">
        <v>37</v>
      </c>
      <c r="Q718" t="s">
        <v>38</v>
      </c>
      <c r="R718">
        <v>4.67</v>
      </c>
      <c r="S718">
        <v>0</v>
      </c>
      <c r="U718">
        <v>3.5</v>
      </c>
      <c r="V718" t="s">
        <v>697</v>
      </c>
      <c r="W718" t="s">
        <v>45</v>
      </c>
      <c r="X718">
        <v>0</v>
      </c>
      <c r="Y718" t="str">
        <f>IF(tblRides[[#This Row],[supply_demand_ratio]]&lt;0.8,"Below 0.8",IF(tblRides[[#This Row],[supply_demand_ratio]]&lt;1,"Between 0.8-1.0",IF(tblRides[[#This Row],[supply_demand_ratio]]&lt;=1.2,"Between 1.0-1.2","Above 1.2")))</f>
        <v>Above 1.2</v>
      </c>
    </row>
    <row r="719" spans="1:25" x14ac:dyDescent="0.3">
      <c r="A719" t="s">
        <v>774</v>
      </c>
      <c r="B719" s="1">
        <v>46029.590277777781</v>
      </c>
      <c r="C719" s="2">
        <v>46029</v>
      </c>
      <c r="D719">
        <v>14</v>
      </c>
      <c r="E719" t="s">
        <v>62</v>
      </c>
      <c r="F719" t="s">
        <v>26</v>
      </c>
      <c r="G719">
        <v>9.1999999999999993</v>
      </c>
      <c r="H719">
        <v>160.66999999999999</v>
      </c>
      <c r="I719">
        <v>164.24</v>
      </c>
      <c r="J719">
        <v>1</v>
      </c>
      <c r="K719">
        <v>4.0999999999999996</v>
      </c>
      <c r="L719">
        <v>4.8</v>
      </c>
      <c r="M719">
        <v>60</v>
      </c>
      <c r="N719" t="s">
        <v>41</v>
      </c>
      <c r="O719">
        <v>2.04</v>
      </c>
      <c r="P719" t="s">
        <v>28</v>
      </c>
      <c r="Q719" t="s">
        <v>29</v>
      </c>
      <c r="R719">
        <v>4.76</v>
      </c>
      <c r="S719">
        <v>7</v>
      </c>
      <c r="T719">
        <v>3.57</v>
      </c>
      <c r="U719">
        <v>0.7</v>
      </c>
      <c r="V719" t="s">
        <v>697</v>
      </c>
      <c r="W719" t="s">
        <v>31</v>
      </c>
      <c r="X719">
        <v>1</v>
      </c>
      <c r="Y719" t="str">
        <f>IF(tblRides[[#This Row],[supply_demand_ratio]]&lt;0.8,"Below 0.8",IF(tblRides[[#This Row],[supply_demand_ratio]]&lt;1,"Between 0.8-1.0",IF(tblRides[[#This Row],[supply_demand_ratio]]&lt;=1.2,"Between 1.0-1.2","Above 1.2")))</f>
        <v>Above 1.2</v>
      </c>
    </row>
    <row r="720" spans="1:25" x14ac:dyDescent="0.3">
      <c r="A720" t="s">
        <v>775</v>
      </c>
      <c r="B720" s="1">
        <v>46029.591666666667</v>
      </c>
      <c r="C720" s="2">
        <v>46029</v>
      </c>
      <c r="D720">
        <v>14</v>
      </c>
      <c r="E720" t="s">
        <v>25</v>
      </c>
      <c r="F720" t="s">
        <v>26</v>
      </c>
      <c r="G720">
        <v>10.4</v>
      </c>
      <c r="H720">
        <v>189.85</v>
      </c>
      <c r="I720">
        <v>188.17</v>
      </c>
      <c r="J720">
        <v>1</v>
      </c>
      <c r="K720">
        <v>5.4</v>
      </c>
      <c r="L720">
        <v>8.1</v>
      </c>
      <c r="M720">
        <v>112</v>
      </c>
      <c r="N720" t="s">
        <v>27</v>
      </c>
      <c r="O720">
        <v>0.96699999999999997</v>
      </c>
      <c r="P720" t="s">
        <v>28</v>
      </c>
      <c r="Q720" t="s">
        <v>29</v>
      </c>
      <c r="R720">
        <v>4.53</v>
      </c>
      <c r="S720">
        <v>6</v>
      </c>
      <c r="T720">
        <v>-1.68</v>
      </c>
      <c r="U720">
        <v>2.7</v>
      </c>
      <c r="V720" t="s">
        <v>697</v>
      </c>
      <c r="W720" t="s">
        <v>45</v>
      </c>
      <c r="X720">
        <v>1</v>
      </c>
      <c r="Y720" t="str">
        <f>IF(tblRides[[#This Row],[supply_demand_ratio]]&lt;0.8,"Below 0.8",IF(tblRides[[#This Row],[supply_demand_ratio]]&lt;1,"Between 0.8-1.0",IF(tblRides[[#This Row],[supply_demand_ratio]]&lt;=1.2,"Between 1.0-1.2","Above 1.2")))</f>
        <v>Between 0.8-1.0</v>
      </c>
    </row>
    <row r="721" spans="1:25" x14ac:dyDescent="0.3">
      <c r="A721" t="s">
        <v>776</v>
      </c>
      <c r="B721" s="1">
        <v>46029.592361111114</v>
      </c>
      <c r="C721" s="2">
        <v>46029</v>
      </c>
      <c r="D721">
        <v>14</v>
      </c>
      <c r="E721" t="s">
        <v>25</v>
      </c>
      <c r="F721" t="s">
        <v>26</v>
      </c>
      <c r="G721">
        <v>3.8</v>
      </c>
      <c r="H721">
        <v>91.17</v>
      </c>
      <c r="I721">
        <v>90.38</v>
      </c>
      <c r="J721">
        <v>1</v>
      </c>
      <c r="K721">
        <v>2</v>
      </c>
      <c r="L721">
        <v>3.8</v>
      </c>
      <c r="M721">
        <v>105</v>
      </c>
      <c r="N721" t="s">
        <v>41</v>
      </c>
      <c r="O721">
        <v>1.03</v>
      </c>
      <c r="P721" t="s">
        <v>28</v>
      </c>
      <c r="Q721" t="s">
        <v>29</v>
      </c>
      <c r="R721">
        <v>4.57</v>
      </c>
      <c r="S721">
        <v>11</v>
      </c>
      <c r="T721">
        <v>-0.79</v>
      </c>
      <c r="U721">
        <v>1.8</v>
      </c>
      <c r="V721" t="s">
        <v>697</v>
      </c>
      <c r="W721" t="s">
        <v>31</v>
      </c>
      <c r="X721">
        <v>1</v>
      </c>
      <c r="Y721" t="str">
        <f>IF(tblRides[[#This Row],[supply_demand_ratio]]&lt;0.8,"Below 0.8",IF(tblRides[[#This Row],[supply_demand_ratio]]&lt;1,"Between 0.8-1.0",IF(tblRides[[#This Row],[supply_demand_ratio]]&lt;=1.2,"Between 1.0-1.2","Above 1.2")))</f>
        <v>Between 1.0-1.2</v>
      </c>
    </row>
    <row r="722" spans="1:25" x14ac:dyDescent="0.3">
      <c r="A722" t="s">
        <v>777</v>
      </c>
      <c r="B722" s="1">
        <v>46029.609722222223</v>
      </c>
      <c r="C722" s="2">
        <v>46029</v>
      </c>
      <c r="D722">
        <v>14</v>
      </c>
      <c r="E722" t="s">
        <v>36</v>
      </c>
      <c r="F722" t="s">
        <v>26</v>
      </c>
      <c r="G722">
        <v>7.3</v>
      </c>
      <c r="H722">
        <v>149.57</v>
      </c>
      <c r="I722">
        <v>156.63</v>
      </c>
      <c r="J722">
        <v>1</v>
      </c>
      <c r="K722">
        <v>2</v>
      </c>
      <c r="L722">
        <v>1</v>
      </c>
      <c r="M722">
        <v>123</v>
      </c>
      <c r="N722" t="s">
        <v>41</v>
      </c>
      <c r="O722">
        <v>1.351</v>
      </c>
      <c r="P722" t="s">
        <v>28</v>
      </c>
      <c r="Q722" t="s">
        <v>29</v>
      </c>
      <c r="R722">
        <v>4.54</v>
      </c>
      <c r="S722">
        <v>46</v>
      </c>
      <c r="T722">
        <v>7.06</v>
      </c>
      <c r="U722">
        <v>-1</v>
      </c>
      <c r="V722" t="s">
        <v>697</v>
      </c>
      <c r="W722" t="s">
        <v>31</v>
      </c>
      <c r="X722">
        <v>1</v>
      </c>
      <c r="Y722" t="str">
        <f>IF(tblRides[[#This Row],[supply_demand_ratio]]&lt;0.8,"Below 0.8",IF(tblRides[[#This Row],[supply_demand_ratio]]&lt;1,"Between 0.8-1.0",IF(tblRides[[#This Row],[supply_demand_ratio]]&lt;=1.2,"Between 1.0-1.2","Above 1.2")))</f>
        <v>Above 1.2</v>
      </c>
    </row>
    <row r="723" spans="1:25" x14ac:dyDescent="0.3">
      <c r="A723" t="s">
        <v>778</v>
      </c>
      <c r="B723" s="1">
        <v>46029.614583333336</v>
      </c>
      <c r="C723" s="2">
        <v>46029</v>
      </c>
      <c r="D723">
        <v>14</v>
      </c>
      <c r="E723" t="s">
        <v>25</v>
      </c>
      <c r="F723" t="s">
        <v>34</v>
      </c>
      <c r="G723">
        <v>5.4</v>
      </c>
      <c r="H723">
        <v>131.72999999999999</v>
      </c>
      <c r="I723">
        <v>126.33</v>
      </c>
      <c r="J723">
        <v>1</v>
      </c>
      <c r="K723">
        <v>3.1</v>
      </c>
      <c r="L723">
        <v>1.8</v>
      </c>
      <c r="M723">
        <v>126</v>
      </c>
      <c r="N723" t="s">
        <v>41</v>
      </c>
      <c r="O723">
        <v>1.35</v>
      </c>
      <c r="P723" t="s">
        <v>28</v>
      </c>
      <c r="Q723" t="s">
        <v>29</v>
      </c>
      <c r="R723">
        <v>4.37</v>
      </c>
      <c r="S723">
        <v>0</v>
      </c>
      <c r="T723">
        <v>-5.4</v>
      </c>
      <c r="U723">
        <v>-1.3</v>
      </c>
      <c r="V723" t="s">
        <v>697</v>
      </c>
      <c r="W723" t="s">
        <v>31</v>
      </c>
      <c r="X723">
        <v>1</v>
      </c>
      <c r="Y723" t="str">
        <f>IF(tblRides[[#This Row],[supply_demand_ratio]]&lt;0.8,"Below 0.8",IF(tblRides[[#This Row],[supply_demand_ratio]]&lt;1,"Between 0.8-1.0",IF(tblRides[[#This Row],[supply_demand_ratio]]&lt;=1.2,"Between 1.0-1.2","Above 1.2")))</f>
        <v>Above 1.2</v>
      </c>
    </row>
    <row r="724" spans="1:25" x14ac:dyDescent="0.3">
      <c r="A724" t="s">
        <v>779</v>
      </c>
      <c r="B724" s="1">
        <v>46029.624305555553</v>
      </c>
      <c r="C724" s="2">
        <v>46029</v>
      </c>
      <c r="D724">
        <v>14</v>
      </c>
      <c r="E724" t="s">
        <v>25</v>
      </c>
      <c r="F724" t="s">
        <v>26</v>
      </c>
      <c r="G724">
        <v>5.2</v>
      </c>
      <c r="H724">
        <v>123.37</v>
      </c>
      <c r="I724">
        <v>117.53</v>
      </c>
      <c r="J724">
        <v>1</v>
      </c>
      <c r="K724">
        <v>4.5</v>
      </c>
      <c r="L724">
        <v>5.8</v>
      </c>
      <c r="M724">
        <v>114</v>
      </c>
      <c r="N724" t="s">
        <v>27</v>
      </c>
      <c r="O724">
        <v>0.97</v>
      </c>
      <c r="P724" t="s">
        <v>28</v>
      </c>
      <c r="Q724" t="s">
        <v>29</v>
      </c>
      <c r="R724">
        <v>4.51</v>
      </c>
      <c r="S724">
        <v>6</v>
      </c>
      <c r="T724">
        <v>-5.84</v>
      </c>
      <c r="U724">
        <v>1.3</v>
      </c>
      <c r="V724" t="s">
        <v>697</v>
      </c>
      <c r="W724" t="s">
        <v>31</v>
      </c>
      <c r="X724">
        <v>1</v>
      </c>
      <c r="Y724" t="str">
        <f>IF(tblRides[[#This Row],[supply_demand_ratio]]&lt;0.8,"Below 0.8",IF(tblRides[[#This Row],[supply_demand_ratio]]&lt;1,"Between 0.8-1.0",IF(tblRides[[#This Row],[supply_demand_ratio]]&lt;=1.2,"Between 1.0-1.2","Above 1.2")))</f>
        <v>Between 0.8-1.0</v>
      </c>
    </row>
    <row r="725" spans="1:25" x14ac:dyDescent="0.3">
      <c r="A725" t="s">
        <v>780</v>
      </c>
      <c r="B725" s="1">
        <v>46029.631944444445</v>
      </c>
      <c r="C725" s="2">
        <v>46029</v>
      </c>
      <c r="D725">
        <v>15</v>
      </c>
      <c r="E725" t="s">
        <v>62</v>
      </c>
      <c r="F725" t="s">
        <v>26</v>
      </c>
      <c r="G725">
        <v>13.5</v>
      </c>
      <c r="H725">
        <v>206.23</v>
      </c>
      <c r="I725">
        <v>208.3</v>
      </c>
      <c r="J725">
        <v>1</v>
      </c>
      <c r="K725">
        <v>5.9</v>
      </c>
      <c r="L725">
        <v>9</v>
      </c>
      <c r="M725">
        <v>62</v>
      </c>
      <c r="N725" t="s">
        <v>41</v>
      </c>
      <c r="O725">
        <v>1.877</v>
      </c>
      <c r="P725" t="s">
        <v>28</v>
      </c>
      <c r="Q725" t="s">
        <v>29</v>
      </c>
      <c r="R725">
        <v>5</v>
      </c>
      <c r="S725">
        <v>52</v>
      </c>
      <c r="T725">
        <v>2.0699999999999998</v>
      </c>
      <c r="U725">
        <v>3.1</v>
      </c>
      <c r="V725" t="s">
        <v>697</v>
      </c>
      <c r="W725" t="s">
        <v>45</v>
      </c>
      <c r="X725">
        <v>1</v>
      </c>
      <c r="Y725" t="str">
        <f>IF(tblRides[[#This Row],[supply_demand_ratio]]&lt;0.8,"Below 0.8",IF(tblRides[[#This Row],[supply_demand_ratio]]&lt;1,"Between 0.8-1.0",IF(tblRides[[#This Row],[supply_demand_ratio]]&lt;=1.2,"Between 1.0-1.2","Above 1.2")))</f>
        <v>Above 1.2</v>
      </c>
    </row>
    <row r="726" spans="1:25" x14ac:dyDescent="0.3">
      <c r="A726" t="s">
        <v>781</v>
      </c>
      <c r="B726" s="1">
        <v>46029.634027777778</v>
      </c>
      <c r="C726" s="2">
        <v>46029</v>
      </c>
      <c r="D726">
        <v>15</v>
      </c>
      <c r="E726" t="s">
        <v>36</v>
      </c>
      <c r="F726" t="s">
        <v>26</v>
      </c>
      <c r="G726">
        <v>1.7</v>
      </c>
      <c r="H726">
        <v>68.83</v>
      </c>
      <c r="I726">
        <v>73.959999999999994</v>
      </c>
      <c r="J726">
        <v>1.1000000000000001</v>
      </c>
      <c r="K726">
        <v>3.3</v>
      </c>
      <c r="L726">
        <v>1</v>
      </c>
      <c r="M726">
        <v>108</v>
      </c>
      <c r="N726" t="s">
        <v>27</v>
      </c>
      <c r="O726">
        <v>1.0669999999999999</v>
      </c>
      <c r="P726" t="s">
        <v>28</v>
      </c>
      <c r="Q726" t="s">
        <v>29</v>
      </c>
      <c r="R726">
        <v>4.84</v>
      </c>
      <c r="S726">
        <v>28</v>
      </c>
      <c r="T726">
        <v>5.13</v>
      </c>
      <c r="U726">
        <v>-2.2999999999999998</v>
      </c>
      <c r="V726" t="s">
        <v>697</v>
      </c>
      <c r="W726" t="s">
        <v>31</v>
      </c>
      <c r="X726">
        <v>1</v>
      </c>
      <c r="Y726" t="str">
        <f>IF(tblRides[[#This Row],[supply_demand_ratio]]&lt;0.8,"Below 0.8",IF(tblRides[[#This Row],[supply_demand_ratio]]&lt;1,"Between 0.8-1.0",IF(tblRides[[#This Row],[supply_demand_ratio]]&lt;=1.2,"Between 1.0-1.2","Above 1.2")))</f>
        <v>Between 1.0-1.2</v>
      </c>
    </row>
    <row r="727" spans="1:25" x14ac:dyDescent="0.3">
      <c r="A727" t="s">
        <v>782</v>
      </c>
      <c r="B727" s="1">
        <v>46029.647222222222</v>
      </c>
      <c r="C727" s="2">
        <v>46029</v>
      </c>
      <c r="D727">
        <v>15</v>
      </c>
      <c r="E727" t="s">
        <v>62</v>
      </c>
      <c r="F727" t="s">
        <v>34</v>
      </c>
      <c r="G727">
        <v>13.2</v>
      </c>
      <c r="H727">
        <v>232.12</v>
      </c>
      <c r="J727">
        <v>1</v>
      </c>
      <c r="K727">
        <v>7.4</v>
      </c>
      <c r="L727">
        <v>12.4</v>
      </c>
      <c r="M727">
        <v>58</v>
      </c>
      <c r="N727" t="s">
        <v>41</v>
      </c>
      <c r="O727">
        <v>1.2869999999999999</v>
      </c>
      <c r="P727" t="s">
        <v>37</v>
      </c>
      <c r="Q727" t="s">
        <v>38</v>
      </c>
      <c r="R727">
        <v>4.32</v>
      </c>
      <c r="S727">
        <v>0</v>
      </c>
      <c r="U727">
        <v>5</v>
      </c>
      <c r="V727" t="s">
        <v>697</v>
      </c>
      <c r="W727" t="s">
        <v>45</v>
      </c>
      <c r="X727">
        <v>0</v>
      </c>
      <c r="Y727" t="str">
        <f>IF(tblRides[[#This Row],[supply_demand_ratio]]&lt;0.8,"Below 0.8",IF(tblRides[[#This Row],[supply_demand_ratio]]&lt;1,"Between 0.8-1.0",IF(tblRides[[#This Row],[supply_demand_ratio]]&lt;=1.2,"Between 1.0-1.2","Above 1.2")))</f>
        <v>Above 1.2</v>
      </c>
    </row>
    <row r="728" spans="1:25" x14ac:dyDescent="0.3">
      <c r="A728" t="s">
        <v>783</v>
      </c>
      <c r="B728" s="1">
        <v>46029.662499999999</v>
      </c>
      <c r="C728" s="2">
        <v>46029</v>
      </c>
      <c r="D728">
        <v>15</v>
      </c>
      <c r="E728" t="s">
        <v>33</v>
      </c>
      <c r="F728" t="s">
        <v>26</v>
      </c>
      <c r="G728">
        <v>9.6999999999999993</v>
      </c>
      <c r="H728">
        <v>205.39</v>
      </c>
      <c r="I728">
        <v>204.81</v>
      </c>
      <c r="J728">
        <v>1</v>
      </c>
      <c r="K728">
        <v>3.9</v>
      </c>
      <c r="L728">
        <v>7.4</v>
      </c>
      <c r="M728">
        <v>80</v>
      </c>
      <c r="N728" t="s">
        <v>41</v>
      </c>
      <c r="O728">
        <v>1.2230000000000001</v>
      </c>
      <c r="P728" t="s">
        <v>28</v>
      </c>
      <c r="Q728" t="s">
        <v>29</v>
      </c>
      <c r="R728">
        <v>4.62</v>
      </c>
      <c r="S728">
        <v>4</v>
      </c>
      <c r="T728">
        <v>-0.57999999999999996</v>
      </c>
      <c r="U728">
        <v>3.5</v>
      </c>
      <c r="V728" t="s">
        <v>697</v>
      </c>
      <c r="W728" t="s">
        <v>31</v>
      </c>
      <c r="X728">
        <v>1</v>
      </c>
      <c r="Y728" t="str">
        <f>IF(tblRides[[#This Row],[supply_demand_ratio]]&lt;0.8,"Below 0.8",IF(tblRides[[#This Row],[supply_demand_ratio]]&lt;1,"Between 0.8-1.0",IF(tblRides[[#This Row],[supply_demand_ratio]]&lt;=1.2,"Between 1.0-1.2","Above 1.2")))</f>
        <v>Above 1.2</v>
      </c>
    </row>
    <row r="729" spans="1:25" x14ac:dyDescent="0.3">
      <c r="A729" t="s">
        <v>784</v>
      </c>
      <c r="B729" s="1">
        <v>46029.662499999999</v>
      </c>
      <c r="C729" s="2">
        <v>46029</v>
      </c>
      <c r="D729">
        <v>15</v>
      </c>
      <c r="E729" t="s">
        <v>43</v>
      </c>
      <c r="F729" t="s">
        <v>26</v>
      </c>
      <c r="G729">
        <v>7</v>
      </c>
      <c r="H729">
        <v>144.61000000000001</v>
      </c>
      <c r="I729">
        <v>146.01</v>
      </c>
      <c r="J729">
        <v>1.1000000000000001</v>
      </c>
      <c r="K729">
        <v>3</v>
      </c>
      <c r="L729">
        <v>1</v>
      </c>
      <c r="M729">
        <v>53</v>
      </c>
      <c r="N729" t="s">
        <v>41</v>
      </c>
      <c r="O729">
        <v>1.3480000000000001</v>
      </c>
      <c r="P729" t="s">
        <v>28</v>
      </c>
      <c r="Q729" t="s">
        <v>29</v>
      </c>
      <c r="R729">
        <v>4.87</v>
      </c>
      <c r="S729">
        <v>4</v>
      </c>
      <c r="T729">
        <v>1.4</v>
      </c>
      <c r="U729">
        <v>-2</v>
      </c>
      <c r="V729" t="s">
        <v>697</v>
      </c>
      <c r="W729" t="s">
        <v>31</v>
      </c>
      <c r="X729">
        <v>1</v>
      </c>
      <c r="Y729" t="str">
        <f>IF(tblRides[[#This Row],[supply_demand_ratio]]&lt;0.8,"Below 0.8",IF(tblRides[[#This Row],[supply_demand_ratio]]&lt;1,"Between 0.8-1.0",IF(tblRides[[#This Row],[supply_demand_ratio]]&lt;=1.2,"Between 1.0-1.2","Above 1.2")))</f>
        <v>Above 1.2</v>
      </c>
    </row>
    <row r="730" spans="1:25" x14ac:dyDescent="0.3">
      <c r="A730" t="s">
        <v>785</v>
      </c>
      <c r="B730" s="1">
        <v>46029.664583333331</v>
      </c>
      <c r="C730" s="2">
        <v>46029</v>
      </c>
      <c r="D730">
        <v>15</v>
      </c>
      <c r="E730" t="s">
        <v>62</v>
      </c>
      <c r="F730" t="s">
        <v>26</v>
      </c>
      <c r="G730">
        <v>9</v>
      </c>
      <c r="H730">
        <v>167.02</v>
      </c>
      <c r="J730">
        <v>1.1000000000000001</v>
      </c>
      <c r="K730">
        <v>6.3</v>
      </c>
      <c r="L730">
        <v>7.1</v>
      </c>
      <c r="M730">
        <v>47</v>
      </c>
      <c r="N730" t="s">
        <v>41</v>
      </c>
      <c r="O730">
        <v>1.899</v>
      </c>
      <c r="P730" t="s">
        <v>58</v>
      </c>
      <c r="Q730" t="s">
        <v>74</v>
      </c>
      <c r="R730">
        <v>4.58</v>
      </c>
      <c r="S730">
        <v>1</v>
      </c>
      <c r="U730">
        <v>0.8</v>
      </c>
      <c r="V730" t="s">
        <v>697</v>
      </c>
      <c r="W730" t="s">
        <v>45</v>
      </c>
      <c r="X730">
        <v>0</v>
      </c>
      <c r="Y730" t="str">
        <f>IF(tblRides[[#This Row],[supply_demand_ratio]]&lt;0.8,"Below 0.8",IF(tblRides[[#This Row],[supply_demand_ratio]]&lt;1,"Between 0.8-1.0",IF(tblRides[[#This Row],[supply_demand_ratio]]&lt;=1.2,"Between 1.0-1.2","Above 1.2")))</f>
        <v>Above 1.2</v>
      </c>
    </row>
    <row r="731" spans="1:25" x14ac:dyDescent="0.3">
      <c r="A731" t="s">
        <v>786</v>
      </c>
      <c r="B731" s="1">
        <v>46029.665972222225</v>
      </c>
      <c r="C731" s="2">
        <v>46029</v>
      </c>
      <c r="D731">
        <v>15</v>
      </c>
      <c r="E731" t="s">
        <v>25</v>
      </c>
      <c r="F731" t="s">
        <v>26</v>
      </c>
      <c r="G731">
        <v>5.0999999999999996</v>
      </c>
      <c r="H731">
        <v>119.25</v>
      </c>
      <c r="I731">
        <v>124.26</v>
      </c>
      <c r="J731">
        <v>1</v>
      </c>
      <c r="K731">
        <v>6.2</v>
      </c>
      <c r="L731">
        <v>9.8000000000000007</v>
      </c>
      <c r="M731">
        <v>141</v>
      </c>
      <c r="N731" t="s">
        <v>27</v>
      </c>
      <c r="O731">
        <v>1.1180000000000001</v>
      </c>
      <c r="P731" t="s">
        <v>28</v>
      </c>
      <c r="Q731" t="s">
        <v>29</v>
      </c>
      <c r="R731">
        <v>4.78</v>
      </c>
      <c r="S731">
        <v>19</v>
      </c>
      <c r="T731">
        <v>5.01</v>
      </c>
      <c r="U731">
        <v>3.6</v>
      </c>
      <c r="V731" t="s">
        <v>697</v>
      </c>
      <c r="W731" t="s">
        <v>45</v>
      </c>
      <c r="X731">
        <v>1</v>
      </c>
      <c r="Y731" t="str">
        <f>IF(tblRides[[#This Row],[supply_demand_ratio]]&lt;0.8,"Below 0.8",IF(tblRides[[#This Row],[supply_demand_ratio]]&lt;1,"Between 0.8-1.0",IF(tblRides[[#This Row],[supply_demand_ratio]]&lt;=1.2,"Between 1.0-1.2","Above 1.2")))</f>
        <v>Between 1.0-1.2</v>
      </c>
    </row>
    <row r="732" spans="1:25" x14ac:dyDescent="0.3">
      <c r="A732" t="s">
        <v>787</v>
      </c>
      <c r="B732" s="1">
        <v>46029.675694444442</v>
      </c>
      <c r="C732" s="2">
        <v>46029</v>
      </c>
      <c r="D732">
        <v>16</v>
      </c>
      <c r="E732" t="s">
        <v>25</v>
      </c>
      <c r="F732" t="s">
        <v>26</v>
      </c>
      <c r="G732">
        <v>3.7</v>
      </c>
      <c r="H732">
        <v>98.6</v>
      </c>
      <c r="I732">
        <v>95.68</v>
      </c>
      <c r="J732">
        <v>1</v>
      </c>
      <c r="K732">
        <v>2.4</v>
      </c>
      <c r="L732">
        <v>6.8</v>
      </c>
      <c r="M732">
        <v>100</v>
      </c>
      <c r="N732" t="s">
        <v>27</v>
      </c>
      <c r="O732">
        <v>0.78300000000000003</v>
      </c>
      <c r="P732" t="s">
        <v>28</v>
      </c>
      <c r="Q732" t="s">
        <v>29</v>
      </c>
      <c r="R732">
        <v>4.24</v>
      </c>
      <c r="S732">
        <v>8</v>
      </c>
      <c r="T732">
        <v>-2.92</v>
      </c>
      <c r="U732">
        <v>4.4000000000000004</v>
      </c>
      <c r="V732" t="s">
        <v>697</v>
      </c>
      <c r="W732" t="s">
        <v>31</v>
      </c>
      <c r="X732">
        <v>1</v>
      </c>
      <c r="Y732" t="str">
        <f>IF(tblRides[[#This Row],[supply_demand_ratio]]&lt;0.8,"Below 0.8",IF(tblRides[[#This Row],[supply_demand_ratio]]&lt;1,"Between 0.8-1.0",IF(tblRides[[#This Row],[supply_demand_ratio]]&lt;=1.2,"Between 1.0-1.2","Above 1.2")))</f>
        <v>Below 0.8</v>
      </c>
    </row>
    <row r="733" spans="1:25" x14ac:dyDescent="0.3">
      <c r="A733" t="s">
        <v>788</v>
      </c>
      <c r="B733" s="1">
        <v>46029.688194444447</v>
      </c>
      <c r="C733" s="2">
        <v>46029</v>
      </c>
      <c r="D733">
        <v>16</v>
      </c>
      <c r="E733" t="s">
        <v>62</v>
      </c>
      <c r="F733" t="s">
        <v>26</v>
      </c>
      <c r="G733">
        <v>2.8</v>
      </c>
      <c r="H733">
        <v>84.75</v>
      </c>
      <c r="J733">
        <v>1</v>
      </c>
      <c r="K733">
        <v>8.1</v>
      </c>
      <c r="L733">
        <v>4.8</v>
      </c>
      <c r="M733">
        <v>53</v>
      </c>
      <c r="N733" t="s">
        <v>41</v>
      </c>
      <c r="O733">
        <v>1.4390000000000001</v>
      </c>
      <c r="P733" t="s">
        <v>58</v>
      </c>
      <c r="Q733" t="s">
        <v>59</v>
      </c>
      <c r="R733">
        <v>4.38</v>
      </c>
      <c r="S733">
        <v>1</v>
      </c>
      <c r="U733">
        <v>-3.3</v>
      </c>
      <c r="V733" t="s">
        <v>697</v>
      </c>
      <c r="W733" t="s">
        <v>45</v>
      </c>
      <c r="X733">
        <v>0</v>
      </c>
      <c r="Y733" t="str">
        <f>IF(tblRides[[#This Row],[supply_demand_ratio]]&lt;0.8,"Below 0.8",IF(tblRides[[#This Row],[supply_demand_ratio]]&lt;1,"Between 0.8-1.0",IF(tblRides[[#This Row],[supply_demand_ratio]]&lt;=1.2,"Between 1.0-1.2","Above 1.2")))</f>
        <v>Above 1.2</v>
      </c>
    </row>
    <row r="734" spans="1:25" x14ac:dyDescent="0.3">
      <c r="A734" t="s">
        <v>789</v>
      </c>
      <c r="B734" s="1">
        <v>46029.729861111111</v>
      </c>
      <c r="C734" s="2">
        <v>46029</v>
      </c>
      <c r="D734">
        <v>17</v>
      </c>
      <c r="E734" t="s">
        <v>36</v>
      </c>
      <c r="F734" t="s">
        <v>34</v>
      </c>
      <c r="G734">
        <v>9.9</v>
      </c>
      <c r="H734">
        <v>208.48</v>
      </c>
      <c r="I734">
        <v>219.83</v>
      </c>
      <c r="J734">
        <v>1.1000000000000001</v>
      </c>
      <c r="K734">
        <v>5.0999999999999996</v>
      </c>
      <c r="L734">
        <v>4</v>
      </c>
      <c r="M734">
        <v>98</v>
      </c>
      <c r="N734" t="s">
        <v>27</v>
      </c>
      <c r="O734">
        <v>0.84199999999999997</v>
      </c>
      <c r="P734" t="s">
        <v>28</v>
      </c>
      <c r="Q734" t="s">
        <v>29</v>
      </c>
      <c r="R734">
        <v>4.59</v>
      </c>
      <c r="S734">
        <v>0</v>
      </c>
      <c r="T734">
        <v>11.35</v>
      </c>
      <c r="U734">
        <v>-1.1000000000000001</v>
      </c>
      <c r="V734" t="s">
        <v>697</v>
      </c>
      <c r="W734" t="s">
        <v>45</v>
      </c>
      <c r="X734">
        <v>1</v>
      </c>
      <c r="Y734" t="str">
        <f>IF(tblRides[[#This Row],[supply_demand_ratio]]&lt;0.8,"Below 0.8",IF(tblRides[[#This Row],[supply_demand_ratio]]&lt;1,"Between 0.8-1.0",IF(tblRides[[#This Row],[supply_demand_ratio]]&lt;=1.2,"Between 1.0-1.2","Above 1.2")))</f>
        <v>Between 0.8-1.0</v>
      </c>
    </row>
    <row r="735" spans="1:25" x14ac:dyDescent="0.3">
      <c r="A735" t="s">
        <v>790</v>
      </c>
      <c r="B735" s="1">
        <v>46029.742361111108</v>
      </c>
      <c r="C735" s="2">
        <v>46029</v>
      </c>
      <c r="D735">
        <v>17</v>
      </c>
      <c r="E735" t="s">
        <v>62</v>
      </c>
      <c r="F735" t="s">
        <v>26</v>
      </c>
      <c r="G735">
        <v>6.5</v>
      </c>
      <c r="H735">
        <v>129.58000000000001</v>
      </c>
      <c r="J735">
        <v>1.1000000000000001</v>
      </c>
      <c r="K735">
        <v>4.8</v>
      </c>
      <c r="L735">
        <v>8.6999999999999993</v>
      </c>
      <c r="M735">
        <v>49</v>
      </c>
      <c r="N735" t="s">
        <v>41</v>
      </c>
      <c r="O735">
        <v>1.357</v>
      </c>
      <c r="P735" t="s">
        <v>58</v>
      </c>
      <c r="Q735" t="s">
        <v>108</v>
      </c>
      <c r="R735">
        <v>4.74</v>
      </c>
      <c r="S735">
        <v>5</v>
      </c>
      <c r="U735">
        <v>3.9</v>
      </c>
      <c r="V735" t="s">
        <v>697</v>
      </c>
      <c r="W735" t="s">
        <v>31</v>
      </c>
      <c r="X735">
        <v>0</v>
      </c>
      <c r="Y735" t="str">
        <f>IF(tblRides[[#This Row],[supply_demand_ratio]]&lt;0.8,"Below 0.8",IF(tblRides[[#This Row],[supply_demand_ratio]]&lt;1,"Between 0.8-1.0",IF(tblRides[[#This Row],[supply_demand_ratio]]&lt;=1.2,"Between 1.0-1.2","Above 1.2")))</f>
        <v>Above 1.2</v>
      </c>
    </row>
    <row r="736" spans="1:25" x14ac:dyDescent="0.3">
      <c r="A736" t="s">
        <v>791</v>
      </c>
      <c r="B736" s="1">
        <v>46029.747916666667</v>
      </c>
      <c r="C736" s="2">
        <v>46029</v>
      </c>
      <c r="D736">
        <v>17</v>
      </c>
      <c r="E736" t="s">
        <v>25</v>
      </c>
      <c r="F736" t="s">
        <v>26</v>
      </c>
      <c r="G736">
        <v>16.2</v>
      </c>
      <c r="H736">
        <v>418.19</v>
      </c>
      <c r="J736">
        <v>1.4</v>
      </c>
      <c r="K736">
        <v>6.9</v>
      </c>
      <c r="L736">
        <v>4.5999999999999996</v>
      </c>
      <c r="M736">
        <v>100</v>
      </c>
      <c r="N736" t="s">
        <v>72</v>
      </c>
      <c r="O736">
        <v>0.55100000000000005</v>
      </c>
      <c r="P736" t="s">
        <v>58</v>
      </c>
      <c r="Q736" t="s">
        <v>88</v>
      </c>
      <c r="R736">
        <v>4.78</v>
      </c>
      <c r="S736">
        <v>6</v>
      </c>
      <c r="U736">
        <v>-2.2999999999999998</v>
      </c>
      <c r="V736" t="s">
        <v>697</v>
      </c>
      <c r="W736" t="s">
        <v>45</v>
      </c>
      <c r="X736">
        <v>0</v>
      </c>
      <c r="Y736" t="str">
        <f>IF(tblRides[[#This Row],[supply_demand_ratio]]&lt;0.8,"Below 0.8",IF(tblRides[[#This Row],[supply_demand_ratio]]&lt;1,"Between 0.8-1.0",IF(tblRides[[#This Row],[supply_demand_ratio]]&lt;=1.2,"Between 1.0-1.2","Above 1.2")))</f>
        <v>Below 0.8</v>
      </c>
    </row>
    <row r="737" spans="1:25" x14ac:dyDescent="0.3">
      <c r="A737" t="s">
        <v>792</v>
      </c>
      <c r="B737" s="1">
        <v>46029.749305555553</v>
      </c>
      <c r="C737" s="2">
        <v>46029</v>
      </c>
      <c r="D737">
        <v>17</v>
      </c>
      <c r="E737" t="s">
        <v>62</v>
      </c>
      <c r="F737" t="s">
        <v>26</v>
      </c>
      <c r="G737">
        <v>9.3000000000000007</v>
      </c>
      <c r="H737">
        <v>161.81</v>
      </c>
      <c r="I737">
        <v>156.44</v>
      </c>
      <c r="J737">
        <v>1</v>
      </c>
      <c r="K737">
        <v>4.3</v>
      </c>
      <c r="L737">
        <v>6.9</v>
      </c>
      <c r="M737">
        <v>48</v>
      </c>
      <c r="N737" t="s">
        <v>41</v>
      </c>
      <c r="O737">
        <v>1.175</v>
      </c>
      <c r="P737" t="s">
        <v>28</v>
      </c>
      <c r="Q737" t="s">
        <v>29</v>
      </c>
      <c r="R737">
        <v>4.34</v>
      </c>
      <c r="S737">
        <v>2</v>
      </c>
      <c r="T737">
        <v>-5.37</v>
      </c>
      <c r="U737">
        <v>2.6</v>
      </c>
      <c r="V737" t="s">
        <v>697</v>
      </c>
      <c r="W737" t="s">
        <v>31</v>
      </c>
      <c r="X737">
        <v>1</v>
      </c>
      <c r="Y737" t="str">
        <f>IF(tblRides[[#This Row],[supply_demand_ratio]]&lt;0.8,"Below 0.8",IF(tblRides[[#This Row],[supply_demand_ratio]]&lt;1,"Between 0.8-1.0",IF(tblRides[[#This Row],[supply_demand_ratio]]&lt;=1.2,"Between 1.0-1.2","Above 1.2")))</f>
        <v>Between 1.0-1.2</v>
      </c>
    </row>
    <row r="738" spans="1:25" x14ac:dyDescent="0.3">
      <c r="A738" t="s">
        <v>793</v>
      </c>
      <c r="B738" s="1">
        <v>46029.751388888886</v>
      </c>
      <c r="C738" s="2">
        <v>46029</v>
      </c>
      <c r="D738">
        <v>18</v>
      </c>
      <c r="E738" t="s">
        <v>33</v>
      </c>
      <c r="F738" t="s">
        <v>26</v>
      </c>
      <c r="G738">
        <v>7</v>
      </c>
      <c r="H738">
        <v>202.79</v>
      </c>
      <c r="J738">
        <v>1.3</v>
      </c>
      <c r="K738">
        <v>3.4</v>
      </c>
      <c r="L738">
        <v>4.3</v>
      </c>
      <c r="M738">
        <v>78</v>
      </c>
      <c r="N738" t="s">
        <v>27</v>
      </c>
      <c r="O738">
        <v>0.77400000000000002</v>
      </c>
      <c r="P738" t="s">
        <v>37</v>
      </c>
      <c r="Q738" t="s">
        <v>38</v>
      </c>
      <c r="R738">
        <v>4.7</v>
      </c>
      <c r="S738">
        <v>12</v>
      </c>
      <c r="U738">
        <v>0.9</v>
      </c>
      <c r="V738" t="s">
        <v>697</v>
      </c>
      <c r="W738" t="s">
        <v>31</v>
      </c>
      <c r="X738">
        <v>0</v>
      </c>
      <c r="Y738" t="str">
        <f>IF(tblRides[[#This Row],[supply_demand_ratio]]&lt;0.8,"Below 0.8",IF(tblRides[[#This Row],[supply_demand_ratio]]&lt;1,"Between 0.8-1.0",IF(tblRides[[#This Row],[supply_demand_ratio]]&lt;=1.2,"Between 1.0-1.2","Above 1.2")))</f>
        <v>Below 0.8</v>
      </c>
    </row>
    <row r="739" spans="1:25" x14ac:dyDescent="0.3">
      <c r="A739" t="s">
        <v>794</v>
      </c>
      <c r="B739" s="1">
        <v>46029.762499999997</v>
      </c>
      <c r="C739" s="2">
        <v>46029</v>
      </c>
      <c r="D739">
        <v>18</v>
      </c>
      <c r="E739" t="s">
        <v>33</v>
      </c>
      <c r="F739" t="s">
        <v>26</v>
      </c>
      <c r="G739">
        <v>3.6</v>
      </c>
      <c r="H739">
        <v>102.24</v>
      </c>
      <c r="I739">
        <v>102.33</v>
      </c>
      <c r="J739">
        <v>1.1000000000000001</v>
      </c>
      <c r="K739">
        <v>7.3</v>
      </c>
      <c r="L739">
        <v>7.5</v>
      </c>
      <c r="M739">
        <v>65</v>
      </c>
      <c r="N739" t="s">
        <v>27</v>
      </c>
      <c r="O739">
        <v>0.78300000000000003</v>
      </c>
      <c r="P739" t="s">
        <v>28</v>
      </c>
      <c r="Q739" t="s">
        <v>29</v>
      </c>
      <c r="R739">
        <v>4.9000000000000004</v>
      </c>
      <c r="S739">
        <v>12</v>
      </c>
      <c r="T739">
        <v>0.09</v>
      </c>
      <c r="U739">
        <v>0.2</v>
      </c>
      <c r="V739" t="s">
        <v>697</v>
      </c>
      <c r="W739" t="s">
        <v>45</v>
      </c>
      <c r="X739">
        <v>1</v>
      </c>
      <c r="Y739" t="str">
        <f>IF(tblRides[[#This Row],[supply_demand_ratio]]&lt;0.8,"Below 0.8",IF(tblRides[[#This Row],[supply_demand_ratio]]&lt;1,"Between 0.8-1.0",IF(tblRides[[#This Row],[supply_demand_ratio]]&lt;=1.2,"Between 1.0-1.2","Above 1.2")))</f>
        <v>Below 0.8</v>
      </c>
    </row>
    <row r="740" spans="1:25" x14ac:dyDescent="0.3">
      <c r="A740" t="s">
        <v>795</v>
      </c>
      <c r="B740" s="1">
        <v>46029.779166666667</v>
      </c>
      <c r="C740" s="2">
        <v>46029</v>
      </c>
      <c r="D740">
        <v>18</v>
      </c>
      <c r="E740" t="s">
        <v>62</v>
      </c>
      <c r="F740" t="s">
        <v>34</v>
      </c>
      <c r="G740">
        <v>4.0999999999999996</v>
      </c>
      <c r="H740">
        <v>115.43</v>
      </c>
      <c r="I740">
        <v>116.1</v>
      </c>
      <c r="J740">
        <v>1.1000000000000001</v>
      </c>
      <c r="K740">
        <v>4.8</v>
      </c>
      <c r="L740">
        <v>1</v>
      </c>
      <c r="M740">
        <v>44</v>
      </c>
      <c r="N740" t="s">
        <v>27</v>
      </c>
      <c r="O740">
        <v>0.877</v>
      </c>
      <c r="P740" t="s">
        <v>28</v>
      </c>
      <c r="Q740" t="s">
        <v>29</v>
      </c>
      <c r="R740">
        <v>4.46</v>
      </c>
      <c r="S740">
        <v>0</v>
      </c>
      <c r="T740">
        <v>0.67</v>
      </c>
      <c r="U740">
        <v>-3.8</v>
      </c>
      <c r="V740" t="s">
        <v>697</v>
      </c>
      <c r="W740" t="s">
        <v>31</v>
      </c>
      <c r="X740">
        <v>1</v>
      </c>
      <c r="Y740" t="str">
        <f>IF(tblRides[[#This Row],[supply_demand_ratio]]&lt;0.8,"Below 0.8",IF(tblRides[[#This Row],[supply_demand_ratio]]&lt;1,"Between 0.8-1.0",IF(tblRides[[#This Row],[supply_demand_ratio]]&lt;=1.2,"Between 1.0-1.2","Above 1.2")))</f>
        <v>Between 0.8-1.0</v>
      </c>
    </row>
    <row r="741" spans="1:25" x14ac:dyDescent="0.3">
      <c r="A741" t="s">
        <v>796</v>
      </c>
      <c r="B741" s="1">
        <v>46029.78125</v>
      </c>
      <c r="C741" s="2">
        <v>46029</v>
      </c>
      <c r="D741">
        <v>18</v>
      </c>
      <c r="E741" t="s">
        <v>43</v>
      </c>
      <c r="F741" t="s">
        <v>26</v>
      </c>
      <c r="G741">
        <v>3.3</v>
      </c>
      <c r="H741">
        <v>90.36</v>
      </c>
      <c r="I741">
        <v>89.34</v>
      </c>
      <c r="J741">
        <v>1.1000000000000001</v>
      </c>
      <c r="K741">
        <v>6.2</v>
      </c>
      <c r="L741">
        <v>10.199999999999999</v>
      </c>
      <c r="M741">
        <v>38</v>
      </c>
      <c r="N741" t="s">
        <v>41</v>
      </c>
      <c r="O741">
        <v>0.74399999999999999</v>
      </c>
      <c r="P741" t="s">
        <v>28</v>
      </c>
      <c r="Q741" t="s">
        <v>29</v>
      </c>
      <c r="R741">
        <v>4.71</v>
      </c>
      <c r="S741">
        <v>5</v>
      </c>
      <c r="T741">
        <v>-1.02</v>
      </c>
      <c r="U741">
        <v>4</v>
      </c>
      <c r="V741" t="s">
        <v>697</v>
      </c>
      <c r="W741" t="s">
        <v>45</v>
      </c>
      <c r="X741">
        <v>1</v>
      </c>
      <c r="Y741" t="str">
        <f>IF(tblRides[[#This Row],[supply_demand_ratio]]&lt;0.8,"Below 0.8",IF(tblRides[[#This Row],[supply_demand_ratio]]&lt;1,"Between 0.8-1.0",IF(tblRides[[#This Row],[supply_demand_ratio]]&lt;=1.2,"Between 1.0-1.2","Above 1.2")))</f>
        <v>Below 0.8</v>
      </c>
    </row>
    <row r="742" spans="1:25" x14ac:dyDescent="0.3">
      <c r="A742" t="s">
        <v>797</v>
      </c>
      <c r="B742" s="1">
        <v>46029.788194444445</v>
      </c>
      <c r="C742" s="2">
        <v>46029</v>
      </c>
      <c r="D742">
        <v>18</v>
      </c>
      <c r="E742" t="s">
        <v>36</v>
      </c>
      <c r="F742" t="s">
        <v>26</v>
      </c>
      <c r="G742">
        <v>7.7</v>
      </c>
      <c r="H742">
        <v>189.86</v>
      </c>
      <c r="I742">
        <v>180.32</v>
      </c>
      <c r="J742">
        <v>1.2</v>
      </c>
      <c r="K742">
        <v>10.6</v>
      </c>
      <c r="L742">
        <v>9.4</v>
      </c>
      <c r="M742">
        <v>69</v>
      </c>
      <c r="N742" t="s">
        <v>72</v>
      </c>
      <c r="O742">
        <v>0.51700000000000002</v>
      </c>
      <c r="P742" t="s">
        <v>28</v>
      </c>
      <c r="Q742" t="s">
        <v>29</v>
      </c>
      <c r="R742">
        <v>4.74</v>
      </c>
      <c r="S742">
        <v>102</v>
      </c>
      <c r="T742">
        <v>-9.5399999999999991</v>
      </c>
      <c r="U742">
        <v>-1.2</v>
      </c>
      <c r="V742" t="s">
        <v>697</v>
      </c>
      <c r="W742" t="s">
        <v>77</v>
      </c>
      <c r="X742">
        <v>1</v>
      </c>
      <c r="Y742" t="str">
        <f>IF(tblRides[[#This Row],[supply_demand_ratio]]&lt;0.8,"Below 0.8",IF(tblRides[[#This Row],[supply_demand_ratio]]&lt;1,"Between 0.8-1.0",IF(tblRides[[#This Row],[supply_demand_ratio]]&lt;=1.2,"Between 1.0-1.2","Above 1.2")))</f>
        <v>Below 0.8</v>
      </c>
    </row>
    <row r="743" spans="1:25" x14ac:dyDescent="0.3">
      <c r="A743" t="s">
        <v>798</v>
      </c>
      <c r="B743" s="1">
        <v>46029.825694444444</v>
      </c>
      <c r="C743" s="2">
        <v>46029</v>
      </c>
      <c r="D743">
        <v>19</v>
      </c>
      <c r="E743" t="s">
        <v>33</v>
      </c>
      <c r="F743" t="s">
        <v>26</v>
      </c>
      <c r="G743">
        <v>5</v>
      </c>
      <c r="H743">
        <v>132.06</v>
      </c>
      <c r="I743">
        <v>133.62</v>
      </c>
      <c r="J743">
        <v>1.1000000000000001</v>
      </c>
      <c r="K743">
        <v>9.1</v>
      </c>
      <c r="L743">
        <v>8.3000000000000007</v>
      </c>
      <c r="M743">
        <v>63</v>
      </c>
      <c r="N743" t="s">
        <v>27</v>
      </c>
      <c r="O743">
        <v>0.58199999999999996</v>
      </c>
      <c r="P743" t="s">
        <v>28</v>
      </c>
      <c r="Q743" t="s">
        <v>29</v>
      </c>
      <c r="R743">
        <v>4.8600000000000003</v>
      </c>
      <c r="S743">
        <v>2</v>
      </c>
      <c r="T743">
        <v>1.56</v>
      </c>
      <c r="U743">
        <v>-0.8</v>
      </c>
      <c r="V743" t="s">
        <v>697</v>
      </c>
      <c r="W743" t="s">
        <v>45</v>
      </c>
      <c r="X743">
        <v>1</v>
      </c>
      <c r="Y743" t="str">
        <f>IF(tblRides[[#This Row],[supply_demand_ratio]]&lt;0.8,"Below 0.8",IF(tblRides[[#This Row],[supply_demand_ratio]]&lt;1,"Between 0.8-1.0",IF(tblRides[[#This Row],[supply_demand_ratio]]&lt;=1.2,"Between 1.0-1.2","Above 1.2")))</f>
        <v>Below 0.8</v>
      </c>
    </row>
    <row r="744" spans="1:25" x14ac:dyDescent="0.3">
      <c r="A744" t="s">
        <v>799</v>
      </c>
      <c r="B744" s="1">
        <v>46029.834722222222</v>
      </c>
      <c r="C744" s="2">
        <v>46029</v>
      </c>
      <c r="D744">
        <v>20</v>
      </c>
      <c r="E744" t="s">
        <v>36</v>
      </c>
      <c r="F744" t="s">
        <v>26</v>
      </c>
      <c r="G744">
        <v>3.7</v>
      </c>
      <c r="H744">
        <v>86.05</v>
      </c>
      <c r="I744">
        <v>86.38</v>
      </c>
      <c r="J744">
        <v>1</v>
      </c>
      <c r="K744">
        <v>6.1</v>
      </c>
      <c r="L744">
        <v>8.4</v>
      </c>
      <c r="M744">
        <v>103</v>
      </c>
      <c r="N744" t="s">
        <v>27</v>
      </c>
      <c r="O744">
        <v>0.879</v>
      </c>
      <c r="P744" t="s">
        <v>28</v>
      </c>
      <c r="Q744" t="s">
        <v>29</v>
      </c>
      <c r="R744">
        <v>4.78</v>
      </c>
      <c r="S744">
        <v>4</v>
      </c>
      <c r="T744">
        <v>0.33</v>
      </c>
      <c r="U744">
        <v>2.2999999999999998</v>
      </c>
      <c r="V744" t="s">
        <v>697</v>
      </c>
      <c r="W744" t="s">
        <v>45</v>
      </c>
      <c r="X744">
        <v>1</v>
      </c>
      <c r="Y744" t="str">
        <f>IF(tblRides[[#This Row],[supply_demand_ratio]]&lt;0.8,"Below 0.8",IF(tblRides[[#This Row],[supply_demand_ratio]]&lt;1,"Between 0.8-1.0",IF(tblRides[[#This Row],[supply_demand_ratio]]&lt;=1.2,"Between 1.0-1.2","Above 1.2")))</f>
        <v>Between 0.8-1.0</v>
      </c>
    </row>
    <row r="745" spans="1:25" x14ac:dyDescent="0.3">
      <c r="A745" t="s">
        <v>800</v>
      </c>
      <c r="B745" s="1">
        <v>46029.847916666666</v>
      </c>
      <c r="C745" s="2">
        <v>46029</v>
      </c>
      <c r="D745">
        <v>20</v>
      </c>
      <c r="E745" t="s">
        <v>62</v>
      </c>
      <c r="F745" t="s">
        <v>26</v>
      </c>
      <c r="G745">
        <v>17.100000000000001</v>
      </c>
      <c r="H745">
        <v>290.31</v>
      </c>
      <c r="I745">
        <v>300.77</v>
      </c>
      <c r="J745">
        <v>1</v>
      </c>
      <c r="K745">
        <v>9.3000000000000007</v>
      </c>
      <c r="L745">
        <v>10.1</v>
      </c>
      <c r="M745">
        <v>48</v>
      </c>
      <c r="N745" t="s">
        <v>41</v>
      </c>
      <c r="O745">
        <v>1.3580000000000001</v>
      </c>
      <c r="P745" t="s">
        <v>28</v>
      </c>
      <c r="Q745" t="s">
        <v>29</v>
      </c>
      <c r="R745">
        <v>4.71</v>
      </c>
      <c r="S745">
        <v>15</v>
      </c>
      <c r="T745">
        <v>10.46</v>
      </c>
      <c r="U745">
        <v>0.8</v>
      </c>
      <c r="V745" t="s">
        <v>697</v>
      </c>
      <c r="W745" t="s">
        <v>45</v>
      </c>
      <c r="X745">
        <v>1</v>
      </c>
      <c r="Y745" t="str">
        <f>IF(tblRides[[#This Row],[supply_demand_ratio]]&lt;0.8,"Below 0.8",IF(tblRides[[#This Row],[supply_demand_ratio]]&lt;1,"Between 0.8-1.0",IF(tblRides[[#This Row],[supply_demand_ratio]]&lt;=1.2,"Between 1.0-1.2","Above 1.2")))</f>
        <v>Above 1.2</v>
      </c>
    </row>
    <row r="746" spans="1:25" x14ac:dyDescent="0.3">
      <c r="A746" t="s">
        <v>801</v>
      </c>
      <c r="B746" s="1">
        <v>46029.870833333334</v>
      </c>
      <c r="C746" s="2">
        <v>46029</v>
      </c>
      <c r="D746">
        <v>20</v>
      </c>
      <c r="E746" t="s">
        <v>36</v>
      </c>
      <c r="F746" t="s">
        <v>34</v>
      </c>
      <c r="G746">
        <v>11.6</v>
      </c>
      <c r="H746">
        <v>223.44</v>
      </c>
      <c r="I746">
        <v>210.15</v>
      </c>
      <c r="J746">
        <v>1</v>
      </c>
      <c r="K746">
        <v>2.7</v>
      </c>
      <c r="L746">
        <v>3.5</v>
      </c>
      <c r="M746">
        <v>101</v>
      </c>
      <c r="N746" t="s">
        <v>41</v>
      </c>
      <c r="O746">
        <v>1.1950000000000001</v>
      </c>
      <c r="P746" t="s">
        <v>28</v>
      </c>
      <c r="Q746" t="s">
        <v>29</v>
      </c>
      <c r="R746">
        <v>4.6500000000000004</v>
      </c>
      <c r="S746">
        <v>0</v>
      </c>
      <c r="T746">
        <v>-13.29</v>
      </c>
      <c r="U746">
        <v>0.8</v>
      </c>
      <c r="V746" t="s">
        <v>697</v>
      </c>
      <c r="W746" t="s">
        <v>31</v>
      </c>
      <c r="X746">
        <v>1</v>
      </c>
      <c r="Y746" t="str">
        <f>IF(tblRides[[#This Row],[supply_demand_ratio]]&lt;0.8,"Below 0.8",IF(tblRides[[#This Row],[supply_demand_ratio]]&lt;1,"Between 0.8-1.0",IF(tblRides[[#This Row],[supply_demand_ratio]]&lt;=1.2,"Between 1.0-1.2","Above 1.2")))</f>
        <v>Between 1.0-1.2</v>
      </c>
    </row>
    <row r="747" spans="1:25" x14ac:dyDescent="0.3">
      <c r="A747" t="s">
        <v>802</v>
      </c>
      <c r="B747" s="1">
        <v>46029.87222222222</v>
      </c>
      <c r="C747" s="2">
        <v>46029</v>
      </c>
      <c r="D747">
        <v>20</v>
      </c>
      <c r="E747" t="s">
        <v>25</v>
      </c>
      <c r="F747" t="s">
        <v>34</v>
      </c>
      <c r="G747">
        <v>5.7</v>
      </c>
      <c r="H747">
        <v>170.31</v>
      </c>
      <c r="I747">
        <v>163.66999999999999</v>
      </c>
      <c r="J747">
        <v>1.3</v>
      </c>
      <c r="K747">
        <v>6.8</v>
      </c>
      <c r="L747">
        <v>7.3</v>
      </c>
      <c r="M747">
        <v>107</v>
      </c>
      <c r="N747" t="s">
        <v>27</v>
      </c>
      <c r="O747">
        <v>0.79200000000000004</v>
      </c>
      <c r="P747" t="s">
        <v>28</v>
      </c>
      <c r="Q747" t="s">
        <v>29</v>
      </c>
      <c r="R747">
        <v>4.71</v>
      </c>
      <c r="S747">
        <v>0</v>
      </c>
      <c r="T747">
        <v>-6.64</v>
      </c>
      <c r="U747">
        <v>0.5</v>
      </c>
      <c r="V747" t="s">
        <v>697</v>
      </c>
      <c r="W747" t="s">
        <v>45</v>
      </c>
      <c r="X747">
        <v>1</v>
      </c>
      <c r="Y747" t="str">
        <f>IF(tblRides[[#This Row],[supply_demand_ratio]]&lt;0.8,"Below 0.8",IF(tblRides[[#This Row],[supply_demand_ratio]]&lt;1,"Between 0.8-1.0",IF(tblRides[[#This Row],[supply_demand_ratio]]&lt;=1.2,"Between 1.0-1.2","Above 1.2")))</f>
        <v>Below 0.8</v>
      </c>
    </row>
    <row r="748" spans="1:25" x14ac:dyDescent="0.3">
      <c r="A748" t="s">
        <v>803</v>
      </c>
      <c r="B748" s="1">
        <v>46029.88958333333</v>
      </c>
      <c r="C748" s="2">
        <v>46029</v>
      </c>
      <c r="D748">
        <v>21</v>
      </c>
      <c r="E748" t="s">
        <v>25</v>
      </c>
      <c r="F748" t="s">
        <v>26</v>
      </c>
      <c r="G748">
        <v>6.1</v>
      </c>
      <c r="H748">
        <v>121.49</v>
      </c>
      <c r="I748">
        <v>118.43</v>
      </c>
      <c r="J748">
        <v>1</v>
      </c>
      <c r="K748">
        <v>7.6</v>
      </c>
      <c r="L748">
        <v>6.7</v>
      </c>
      <c r="M748">
        <v>114</v>
      </c>
      <c r="N748" t="s">
        <v>27</v>
      </c>
      <c r="O748">
        <v>0.97499999999999998</v>
      </c>
      <c r="P748" t="s">
        <v>28</v>
      </c>
      <c r="Q748" t="s">
        <v>29</v>
      </c>
      <c r="R748">
        <v>5</v>
      </c>
      <c r="S748">
        <v>23</v>
      </c>
      <c r="T748">
        <v>-3.06</v>
      </c>
      <c r="U748">
        <v>-0.9</v>
      </c>
      <c r="V748" t="s">
        <v>697</v>
      </c>
      <c r="W748" t="s">
        <v>45</v>
      </c>
      <c r="X748">
        <v>1</v>
      </c>
      <c r="Y748" t="str">
        <f>IF(tblRides[[#This Row],[supply_demand_ratio]]&lt;0.8,"Below 0.8",IF(tblRides[[#This Row],[supply_demand_ratio]]&lt;1,"Between 0.8-1.0",IF(tblRides[[#This Row],[supply_demand_ratio]]&lt;=1.2,"Between 1.0-1.2","Above 1.2")))</f>
        <v>Between 0.8-1.0</v>
      </c>
    </row>
    <row r="749" spans="1:25" x14ac:dyDescent="0.3">
      <c r="A749" t="s">
        <v>804</v>
      </c>
      <c r="B749" s="1">
        <v>46029.894444444442</v>
      </c>
      <c r="C749" s="2">
        <v>46029</v>
      </c>
      <c r="D749">
        <v>21</v>
      </c>
      <c r="E749" t="s">
        <v>62</v>
      </c>
      <c r="F749" t="s">
        <v>26</v>
      </c>
      <c r="G749">
        <v>9.6</v>
      </c>
      <c r="H749">
        <v>157.6</v>
      </c>
      <c r="I749">
        <v>145.4</v>
      </c>
      <c r="J749">
        <v>1</v>
      </c>
      <c r="K749">
        <v>8</v>
      </c>
      <c r="L749">
        <v>6.9</v>
      </c>
      <c r="M749">
        <v>48</v>
      </c>
      <c r="N749" t="s">
        <v>41</v>
      </c>
      <c r="O749">
        <v>1.72</v>
      </c>
      <c r="P749" t="s">
        <v>28</v>
      </c>
      <c r="Q749" t="s">
        <v>29</v>
      </c>
      <c r="R749">
        <v>4.4800000000000004</v>
      </c>
      <c r="S749">
        <v>14</v>
      </c>
      <c r="T749">
        <v>-12.2</v>
      </c>
      <c r="U749">
        <v>-1.1000000000000001</v>
      </c>
      <c r="V749" t="s">
        <v>697</v>
      </c>
      <c r="W749" t="s">
        <v>45</v>
      </c>
      <c r="X749">
        <v>1</v>
      </c>
      <c r="Y749" t="str">
        <f>IF(tblRides[[#This Row],[supply_demand_ratio]]&lt;0.8,"Below 0.8",IF(tblRides[[#This Row],[supply_demand_ratio]]&lt;1,"Between 0.8-1.0",IF(tblRides[[#This Row],[supply_demand_ratio]]&lt;=1.2,"Between 1.0-1.2","Above 1.2")))</f>
        <v>Above 1.2</v>
      </c>
    </row>
    <row r="750" spans="1:25" x14ac:dyDescent="0.3">
      <c r="A750" t="s">
        <v>805</v>
      </c>
      <c r="B750" s="1">
        <v>46029.897222222222</v>
      </c>
      <c r="C750" s="2">
        <v>46029</v>
      </c>
      <c r="D750">
        <v>21</v>
      </c>
      <c r="E750" t="s">
        <v>62</v>
      </c>
      <c r="F750" t="s">
        <v>26</v>
      </c>
      <c r="G750">
        <v>5.0999999999999996</v>
      </c>
      <c r="H750">
        <v>105.29</v>
      </c>
      <c r="I750">
        <v>107.13</v>
      </c>
      <c r="J750">
        <v>1</v>
      </c>
      <c r="K750">
        <v>2</v>
      </c>
      <c r="L750">
        <v>4.5999999999999996</v>
      </c>
      <c r="M750">
        <v>53</v>
      </c>
      <c r="N750" t="s">
        <v>41</v>
      </c>
      <c r="O750">
        <v>1.107</v>
      </c>
      <c r="P750" t="s">
        <v>28</v>
      </c>
      <c r="Q750" t="s">
        <v>29</v>
      </c>
      <c r="R750">
        <v>4.5</v>
      </c>
      <c r="S750">
        <v>12</v>
      </c>
      <c r="T750">
        <v>1.84</v>
      </c>
      <c r="U750">
        <v>2.6</v>
      </c>
      <c r="V750" t="s">
        <v>697</v>
      </c>
      <c r="W750" t="s">
        <v>31</v>
      </c>
      <c r="X750">
        <v>1</v>
      </c>
      <c r="Y750" t="str">
        <f>IF(tblRides[[#This Row],[supply_demand_ratio]]&lt;0.8,"Below 0.8",IF(tblRides[[#This Row],[supply_demand_ratio]]&lt;1,"Between 0.8-1.0",IF(tblRides[[#This Row],[supply_demand_ratio]]&lt;=1.2,"Between 1.0-1.2","Above 1.2")))</f>
        <v>Between 1.0-1.2</v>
      </c>
    </row>
    <row r="751" spans="1:25" x14ac:dyDescent="0.3">
      <c r="A751" t="s">
        <v>806</v>
      </c>
      <c r="B751" s="1">
        <v>46029.902777777781</v>
      </c>
      <c r="C751" s="2">
        <v>46029</v>
      </c>
      <c r="D751">
        <v>21</v>
      </c>
      <c r="E751" t="s">
        <v>62</v>
      </c>
      <c r="F751" t="s">
        <v>26</v>
      </c>
      <c r="G751">
        <v>2</v>
      </c>
      <c r="H751">
        <v>69.739999999999995</v>
      </c>
      <c r="I751">
        <v>68.22</v>
      </c>
      <c r="J751">
        <v>1.1000000000000001</v>
      </c>
      <c r="K751">
        <v>3.2</v>
      </c>
      <c r="L751">
        <v>1.2</v>
      </c>
      <c r="M751">
        <v>54</v>
      </c>
      <c r="N751" t="s">
        <v>41</v>
      </c>
      <c r="O751">
        <v>1.22</v>
      </c>
      <c r="P751" t="s">
        <v>28</v>
      </c>
      <c r="Q751" t="s">
        <v>29</v>
      </c>
      <c r="R751">
        <v>4.76</v>
      </c>
      <c r="S751">
        <v>9</v>
      </c>
      <c r="T751">
        <v>-1.52</v>
      </c>
      <c r="U751">
        <v>-2</v>
      </c>
      <c r="V751" t="s">
        <v>697</v>
      </c>
      <c r="W751" t="s">
        <v>31</v>
      </c>
      <c r="X751">
        <v>1</v>
      </c>
      <c r="Y751" t="str">
        <f>IF(tblRides[[#This Row],[supply_demand_ratio]]&lt;0.8,"Below 0.8",IF(tblRides[[#This Row],[supply_demand_ratio]]&lt;1,"Between 0.8-1.0",IF(tblRides[[#This Row],[supply_demand_ratio]]&lt;=1.2,"Between 1.0-1.2","Above 1.2")))</f>
        <v>Above 1.2</v>
      </c>
    </row>
    <row r="752" spans="1:25" x14ac:dyDescent="0.3">
      <c r="A752" t="s">
        <v>807</v>
      </c>
      <c r="B752" s="1">
        <v>46029.90625</v>
      </c>
      <c r="C752" s="2">
        <v>46029</v>
      </c>
      <c r="D752">
        <v>21</v>
      </c>
      <c r="E752" t="s">
        <v>25</v>
      </c>
      <c r="F752" t="s">
        <v>34</v>
      </c>
      <c r="G752">
        <v>3.4</v>
      </c>
      <c r="H752">
        <v>104.14</v>
      </c>
      <c r="J752">
        <v>1.1000000000000001</v>
      </c>
      <c r="K752">
        <v>7.2</v>
      </c>
      <c r="L752">
        <v>6</v>
      </c>
      <c r="M752">
        <v>136</v>
      </c>
      <c r="N752" t="s">
        <v>41</v>
      </c>
      <c r="O752">
        <v>1.381</v>
      </c>
      <c r="P752" t="s">
        <v>58</v>
      </c>
      <c r="Q752" t="s">
        <v>59</v>
      </c>
      <c r="R752">
        <v>4.45</v>
      </c>
      <c r="S752">
        <v>0</v>
      </c>
      <c r="U752">
        <v>-1.2</v>
      </c>
      <c r="V752" t="s">
        <v>697</v>
      </c>
      <c r="W752" t="s">
        <v>45</v>
      </c>
      <c r="X752">
        <v>0</v>
      </c>
      <c r="Y752" t="str">
        <f>IF(tblRides[[#This Row],[supply_demand_ratio]]&lt;0.8,"Below 0.8",IF(tblRides[[#This Row],[supply_demand_ratio]]&lt;1,"Between 0.8-1.0",IF(tblRides[[#This Row],[supply_demand_ratio]]&lt;=1.2,"Between 1.0-1.2","Above 1.2")))</f>
        <v>Above 1.2</v>
      </c>
    </row>
    <row r="753" spans="1:25" x14ac:dyDescent="0.3">
      <c r="A753" t="s">
        <v>808</v>
      </c>
      <c r="B753" s="1">
        <v>46029.90625</v>
      </c>
      <c r="C753" s="2">
        <v>46029</v>
      </c>
      <c r="D753">
        <v>21</v>
      </c>
      <c r="E753" t="s">
        <v>43</v>
      </c>
      <c r="F753" t="s">
        <v>26</v>
      </c>
      <c r="G753">
        <v>6.1</v>
      </c>
      <c r="H753">
        <v>114.98</v>
      </c>
      <c r="I753">
        <v>114.92</v>
      </c>
      <c r="J753">
        <v>1</v>
      </c>
      <c r="K753">
        <v>3.8</v>
      </c>
      <c r="L753">
        <v>4.7</v>
      </c>
      <c r="M753">
        <v>58</v>
      </c>
      <c r="N753" t="s">
        <v>41</v>
      </c>
      <c r="O753">
        <v>1.2749999999999999</v>
      </c>
      <c r="P753" t="s">
        <v>28</v>
      </c>
      <c r="Q753" t="s">
        <v>29</v>
      </c>
      <c r="R753">
        <v>4.43</v>
      </c>
      <c r="S753">
        <v>6</v>
      </c>
      <c r="T753">
        <v>-0.06</v>
      </c>
      <c r="U753">
        <v>0.9</v>
      </c>
      <c r="V753" t="s">
        <v>697</v>
      </c>
      <c r="W753" t="s">
        <v>31</v>
      </c>
      <c r="X753">
        <v>1</v>
      </c>
      <c r="Y753" t="str">
        <f>IF(tblRides[[#This Row],[supply_demand_ratio]]&lt;0.8,"Below 0.8",IF(tblRides[[#This Row],[supply_demand_ratio]]&lt;1,"Between 0.8-1.0",IF(tblRides[[#This Row],[supply_demand_ratio]]&lt;=1.2,"Between 1.0-1.2","Above 1.2")))</f>
        <v>Above 1.2</v>
      </c>
    </row>
    <row r="754" spans="1:25" x14ac:dyDescent="0.3">
      <c r="A754" t="s">
        <v>809</v>
      </c>
      <c r="B754" s="1">
        <v>46029.967361111114</v>
      </c>
      <c r="C754" s="2">
        <v>46029</v>
      </c>
      <c r="D754">
        <v>23</v>
      </c>
      <c r="E754" t="s">
        <v>36</v>
      </c>
      <c r="F754" t="s">
        <v>26</v>
      </c>
      <c r="G754">
        <v>6.1</v>
      </c>
      <c r="H754">
        <v>123.56</v>
      </c>
      <c r="I754">
        <v>118.31</v>
      </c>
      <c r="J754">
        <v>1</v>
      </c>
      <c r="K754">
        <v>4.4000000000000004</v>
      </c>
      <c r="L754">
        <v>7.1</v>
      </c>
      <c r="M754">
        <v>120</v>
      </c>
      <c r="N754" t="s">
        <v>41</v>
      </c>
      <c r="O754">
        <v>1.4750000000000001</v>
      </c>
      <c r="P754" t="s">
        <v>28</v>
      </c>
      <c r="Q754" t="s">
        <v>29</v>
      </c>
      <c r="R754">
        <v>5</v>
      </c>
      <c r="S754">
        <v>7</v>
      </c>
      <c r="T754">
        <v>-5.25</v>
      </c>
      <c r="U754">
        <v>2.7</v>
      </c>
      <c r="V754" t="s">
        <v>697</v>
      </c>
      <c r="W754" t="s">
        <v>31</v>
      </c>
      <c r="X754">
        <v>1</v>
      </c>
      <c r="Y754" t="str">
        <f>IF(tblRides[[#This Row],[supply_demand_ratio]]&lt;0.8,"Below 0.8",IF(tblRides[[#This Row],[supply_demand_ratio]]&lt;1,"Between 0.8-1.0",IF(tblRides[[#This Row],[supply_demand_ratio]]&lt;=1.2,"Between 1.0-1.2","Above 1.2")))</f>
        <v>Above 1.2</v>
      </c>
    </row>
    <row r="755" spans="1:25" x14ac:dyDescent="0.3">
      <c r="A755" t="s">
        <v>810</v>
      </c>
      <c r="B755" s="1">
        <v>46029.96875</v>
      </c>
      <c r="C755" s="2">
        <v>46029</v>
      </c>
      <c r="D755">
        <v>23</v>
      </c>
      <c r="E755" t="s">
        <v>36</v>
      </c>
      <c r="F755" t="s">
        <v>26</v>
      </c>
      <c r="G755">
        <v>1.4</v>
      </c>
      <c r="H755">
        <v>58.13</v>
      </c>
      <c r="I755">
        <v>57.27</v>
      </c>
      <c r="J755">
        <v>1</v>
      </c>
      <c r="K755">
        <v>3.3</v>
      </c>
      <c r="L755">
        <v>1.8</v>
      </c>
      <c r="M755">
        <v>111</v>
      </c>
      <c r="N755" t="s">
        <v>27</v>
      </c>
      <c r="O755">
        <v>1.1240000000000001</v>
      </c>
      <c r="P755" t="s">
        <v>28</v>
      </c>
      <c r="Q755" t="s">
        <v>29</v>
      </c>
      <c r="R755">
        <v>4.75</v>
      </c>
      <c r="S755">
        <v>17</v>
      </c>
      <c r="T755">
        <v>-0.86</v>
      </c>
      <c r="U755">
        <v>-1.5</v>
      </c>
      <c r="V755" t="s">
        <v>697</v>
      </c>
      <c r="W755" t="s">
        <v>31</v>
      </c>
      <c r="X755">
        <v>1</v>
      </c>
      <c r="Y755" t="str">
        <f>IF(tblRides[[#This Row],[supply_demand_ratio]]&lt;0.8,"Below 0.8",IF(tblRides[[#This Row],[supply_demand_ratio]]&lt;1,"Between 0.8-1.0",IF(tblRides[[#This Row],[supply_demand_ratio]]&lt;=1.2,"Between 1.0-1.2","Above 1.2")))</f>
        <v>Between 1.0-1.2</v>
      </c>
    </row>
    <row r="756" spans="1:25" x14ac:dyDescent="0.3">
      <c r="A756" t="s">
        <v>811</v>
      </c>
      <c r="B756" s="1">
        <v>46029.979166666664</v>
      </c>
      <c r="C756" s="2">
        <v>46029</v>
      </c>
      <c r="D756">
        <v>23</v>
      </c>
      <c r="E756" t="s">
        <v>25</v>
      </c>
      <c r="F756" t="s">
        <v>26</v>
      </c>
      <c r="G756">
        <v>9.5</v>
      </c>
      <c r="H756">
        <v>200.47</v>
      </c>
      <c r="J756">
        <v>1</v>
      </c>
      <c r="K756">
        <v>4.2</v>
      </c>
      <c r="L756">
        <v>2.5</v>
      </c>
      <c r="M756">
        <v>115</v>
      </c>
      <c r="N756" t="s">
        <v>41</v>
      </c>
      <c r="O756">
        <v>1.17</v>
      </c>
      <c r="P756" t="s">
        <v>58</v>
      </c>
      <c r="Q756" t="s">
        <v>108</v>
      </c>
      <c r="R756">
        <v>4.82</v>
      </c>
      <c r="S756">
        <v>11</v>
      </c>
      <c r="U756">
        <v>-1.7</v>
      </c>
      <c r="V756" t="s">
        <v>697</v>
      </c>
      <c r="W756" t="s">
        <v>31</v>
      </c>
      <c r="X756">
        <v>0</v>
      </c>
      <c r="Y756" t="str">
        <f>IF(tblRides[[#This Row],[supply_demand_ratio]]&lt;0.8,"Below 0.8",IF(tblRides[[#This Row],[supply_demand_ratio]]&lt;1,"Between 0.8-1.0",IF(tblRides[[#This Row],[supply_demand_ratio]]&lt;=1.2,"Between 1.0-1.2","Above 1.2")))</f>
        <v>Between 1.0-1.2</v>
      </c>
    </row>
    <row r="757" spans="1:25" x14ac:dyDescent="0.3">
      <c r="A757" t="s">
        <v>812</v>
      </c>
      <c r="B757" s="1">
        <v>46029.987500000003</v>
      </c>
      <c r="C757" s="2">
        <v>46029</v>
      </c>
      <c r="D757">
        <v>23</v>
      </c>
      <c r="E757" t="s">
        <v>33</v>
      </c>
      <c r="F757" t="s">
        <v>34</v>
      </c>
      <c r="G757">
        <v>1.5</v>
      </c>
      <c r="H757">
        <v>61.41</v>
      </c>
      <c r="I757">
        <v>57.71</v>
      </c>
      <c r="J757">
        <v>1</v>
      </c>
      <c r="K757">
        <v>2</v>
      </c>
      <c r="L757">
        <v>1.9</v>
      </c>
      <c r="M757">
        <v>102</v>
      </c>
      <c r="N757" t="s">
        <v>41</v>
      </c>
      <c r="O757">
        <v>1.573</v>
      </c>
      <c r="P757" t="s">
        <v>28</v>
      </c>
      <c r="Q757" t="s">
        <v>29</v>
      </c>
      <c r="R757">
        <v>4.6900000000000004</v>
      </c>
      <c r="S757">
        <v>0</v>
      </c>
      <c r="T757">
        <v>-3.7</v>
      </c>
      <c r="U757">
        <v>-0.1</v>
      </c>
      <c r="V757" t="s">
        <v>697</v>
      </c>
      <c r="W757" t="s">
        <v>31</v>
      </c>
      <c r="X757">
        <v>1</v>
      </c>
      <c r="Y757" t="str">
        <f>IF(tblRides[[#This Row],[supply_demand_ratio]]&lt;0.8,"Below 0.8",IF(tblRides[[#This Row],[supply_demand_ratio]]&lt;1,"Between 0.8-1.0",IF(tblRides[[#This Row],[supply_demand_ratio]]&lt;=1.2,"Between 1.0-1.2","Above 1.2")))</f>
        <v>Above 1.2</v>
      </c>
    </row>
    <row r="758" spans="1:25" x14ac:dyDescent="0.3">
      <c r="A758" t="s">
        <v>813</v>
      </c>
      <c r="B758" s="1">
        <v>46029.989583333336</v>
      </c>
      <c r="C758" s="2">
        <v>46029</v>
      </c>
      <c r="D758">
        <v>23</v>
      </c>
      <c r="E758" t="s">
        <v>25</v>
      </c>
      <c r="F758" t="s">
        <v>26</v>
      </c>
      <c r="G758">
        <v>2.5</v>
      </c>
      <c r="H758">
        <v>90.49</v>
      </c>
      <c r="I758">
        <v>87.7</v>
      </c>
      <c r="J758">
        <v>1.1000000000000001</v>
      </c>
      <c r="K758">
        <v>3.7</v>
      </c>
      <c r="L758">
        <v>1.9</v>
      </c>
      <c r="M758">
        <v>144</v>
      </c>
      <c r="N758" t="s">
        <v>27</v>
      </c>
      <c r="O758">
        <v>1.137</v>
      </c>
      <c r="P758" t="s">
        <v>28</v>
      </c>
      <c r="Q758" t="s">
        <v>29</v>
      </c>
      <c r="R758">
        <v>4.9000000000000004</v>
      </c>
      <c r="S758">
        <v>16</v>
      </c>
      <c r="T758">
        <v>-2.79</v>
      </c>
      <c r="U758">
        <v>-1.8</v>
      </c>
      <c r="V758" t="s">
        <v>697</v>
      </c>
      <c r="W758" t="s">
        <v>31</v>
      </c>
      <c r="X758">
        <v>1</v>
      </c>
      <c r="Y758" t="str">
        <f>IF(tblRides[[#This Row],[supply_demand_ratio]]&lt;0.8,"Below 0.8",IF(tblRides[[#This Row],[supply_demand_ratio]]&lt;1,"Between 0.8-1.0",IF(tblRides[[#This Row],[supply_demand_ratio]]&lt;=1.2,"Between 1.0-1.2","Above 1.2")))</f>
        <v>Between 1.0-1.2</v>
      </c>
    </row>
    <row r="759" spans="1:25" x14ac:dyDescent="0.3">
      <c r="A759" t="s">
        <v>814</v>
      </c>
      <c r="B759" s="1">
        <v>46029.996527777781</v>
      </c>
      <c r="C759" s="2">
        <v>46029</v>
      </c>
      <c r="D759">
        <v>23</v>
      </c>
      <c r="E759" t="s">
        <v>33</v>
      </c>
      <c r="F759" t="s">
        <v>34</v>
      </c>
      <c r="G759">
        <v>10.1</v>
      </c>
      <c r="H759">
        <v>207.92</v>
      </c>
      <c r="J759">
        <v>1</v>
      </c>
      <c r="K759">
        <v>4.2</v>
      </c>
      <c r="L759">
        <v>4.5999999999999996</v>
      </c>
      <c r="M759">
        <v>96</v>
      </c>
      <c r="N759" t="s">
        <v>27</v>
      </c>
      <c r="O759">
        <v>1.177</v>
      </c>
      <c r="P759" t="s">
        <v>58</v>
      </c>
      <c r="Q759" t="s">
        <v>74</v>
      </c>
      <c r="R759">
        <v>4.7699999999999996</v>
      </c>
      <c r="S759">
        <v>0</v>
      </c>
      <c r="U759">
        <v>0.4</v>
      </c>
      <c r="V759" t="s">
        <v>697</v>
      </c>
      <c r="W759" t="s">
        <v>31</v>
      </c>
      <c r="X759">
        <v>0</v>
      </c>
      <c r="Y759" t="str">
        <f>IF(tblRides[[#This Row],[supply_demand_ratio]]&lt;0.8,"Below 0.8",IF(tblRides[[#This Row],[supply_demand_ratio]]&lt;1,"Between 0.8-1.0",IF(tblRides[[#This Row],[supply_demand_ratio]]&lt;=1.2,"Between 1.0-1.2","Above 1.2")))</f>
        <v>Between 1.0-1.2</v>
      </c>
    </row>
    <row r="760" spans="1:25" x14ac:dyDescent="0.3">
      <c r="A760" t="s">
        <v>815</v>
      </c>
      <c r="B760" s="1">
        <v>46030.001388888886</v>
      </c>
      <c r="C760" s="2">
        <v>46030</v>
      </c>
      <c r="D760">
        <v>0</v>
      </c>
      <c r="E760" t="s">
        <v>25</v>
      </c>
      <c r="F760" t="s">
        <v>26</v>
      </c>
      <c r="G760">
        <v>4.9000000000000004</v>
      </c>
      <c r="H760">
        <v>120.6</v>
      </c>
      <c r="I760">
        <v>128.03</v>
      </c>
      <c r="J760">
        <v>1</v>
      </c>
      <c r="K760">
        <v>4</v>
      </c>
      <c r="L760">
        <v>1</v>
      </c>
      <c r="M760">
        <v>119</v>
      </c>
      <c r="N760" t="s">
        <v>27</v>
      </c>
      <c r="O760">
        <v>0.90100000000000002</v>
      </c>
      <c r="P760" t="s">
        <v>28</v>
      </c>
      <c r="Q760" t="s">
        <v>29</v>
      </c>
      <c r="R760">
        <v>4.5199999999999996</v>
      </c>
      <c r="S760">
        <v>5</v>
      </c>
      <c r="T760">
        <v>7.43</v>
      </c>
      <c r="U760">
        <v>-3</v>
      </c>
      <c r="V760" t="s">
        <v>30</v>
      </c>
      <c r="W760" t="s">
        <v>31</v>
      </c>
      <c r="X760">
        <v>1</v>
      </c>
      <c r="Y760" t="str">
        <f>IF(tblRides[[#This Row],[supply_demand_ratio]]&lt;0.8,"Below 0.8",IF(tblRides[[#This Row],[supply_demand_ratio]]&lt;1,"Between 0.8-1.0",IF(tblRides[[#This Row],[supply_demand_ratio]]&lt;=1.2,"Between 1.0-1.2","Above 1.2")))</f>
        <v>Between 0.8-1.0</v>
      </c>
    </row>
    <row r="761" spans="1:25" x14ac:dyDescent="0.3">
      <c r="A761" t="s">
        <v>816</v>
      </c>
      <c r="B761" s="1">
        <v>46030.004861111112</v>
      </c>
      <c r="C761" s="2">
        <v>46030</v>
      </c>
      <c r="D761">
        <v>0</v>
      </c>
      <c r="E761" t="s">
        <v>25</v>
      </c>
      <c r="F761" t="s">
        <v>26</v>
      </c>
      <c r="G761">
        <v>12.3</v>
      </c>
      <c r="H761">
        <v>202.67</v>
      </c>
      <c r="I761">
        <v>208.57</v>
      </c>
      <c r="J761">
        <v>1</v>
      </c>
      <c r="K761">
        <v>4.4000000000000004</v>
      </c>
      <c r="L761">
        <v>9.6999999999999993</v>
      </c>
      <c r="M761">
        <v>132</v>
      </c>
      <c r="N761" t="s">
        <v>27</v>
      </c>
      <c r="O761">
        <v>1.2649999999999999</v>
      </c>
      <c r="P761" t="s">
        <v>28</v>
      </c>
      <c r="Q761" t="s">
        <v>29</v>
      </c>
      <c r="R761">
        <v>4.8</v>
      </c>
      <c r="S761">
        <v>2</v>
      </c>
      <c r="T761">
        <v>5.9</v>
      </c>
      <c r="U761">
        <v>5.3</v>
      </c>
      <c r="V761" t="s">
        <v>30</v>
      </c>
      <c r="W761" t="s">
        <v>31</v>
      </c>
      <c r="X761">
        <v>1</v>
      </c>
      <c r="Y761" t="str">
        <f>IF(tblRides[[#This Row],[supply_demand_ratio]]&lt;0.8,"Below 0.8",IF(tblRides[[#This Row],[supply_demand_ratio]]&lt;1,"Between 0.8-1.0",IF(tblRides[[#This Row],[supply_demand_ratio]]&lt;=1.2,"Between 1.0-1.2","Above 1.2")))</f>
        <v>Above 1.2</v>
      </c>
    </row>
    <row r="762" spans="1:25" x14ac:dyDescent="0.3">
      <c r="A762" t="s">
        <v>817</v>
      </c>
      <c r="B762" s="1">
        <v>46030.029166666667</v>
      </c>
      <c r="C762" s="2">
        <v>46030</v>
      </c>
      <c r="D762">
        <v>0</v>
      </c>
      <c r="E762" t="s">
        <v>25</v>
      </c>
      <c r="F762" t="s">
        <v>26</v>
      </c>
      <c r="G762">
        <v>11</v>
      </c>
      <c r="H762">
        <v>242.15</v>
      </c>
      <c r="I762">
        <v>242.78</v>
      </c>
      <c r="J762">
        <v>1.1000000000000001</v>
      </c>
      <c r="K762">
        <v>2</v>
      </c>
      <c r="L762">
        <v>2.6</v>
      </c>
      <c r="M762">
        <v>130</v>
      </c>
      <c r="N762" t="s">
        <v>41</v>
      </c>
      <c r="O762">
        <v>1.5409999999999999</v>
      </c>
      <c r="P762" t="s">
        <v>28</v>
      </c>
      <c r="Q762" t="s">
        <v>29</v>
      </c>
      <c r="R762">
        <v>4.59</v>
      </c>
      <c r="S762">
        <v>3</v>
      </c>
      <c r="T762">
        <v>0.63</v>
      </c>
      <c r="U762">
        <v>0.6</v>
      </c>
      <c r="V762" t="s">
        <v>30</v>
      </c>
      <c r="W762" t="s">
        <v>31</v>
      </c>
      <c r="X762">
        <v>1</v>
      </c>
      <c r="Y762" t="str">
        <f>IF(tblRides[[#This Row],[supply_demand_ratio]]&lt;0.8,"Below 0.8",IF(tblRides[[#This Row],[supply_demand_ratio]]&lt;1,"Between 0.8-1.0",IF(tblRides[[#This Row],[supply_demand_ratio]]&lt;=1.2,"Between 1.0-1.2","Above 1.2")))</f>
        <v>Above 1.2</v>
      </c>
    </row>
    <row r="763" spans="1:25" x14ac:dyDescent="0.3">
      <c r="A763" t="s">
        <v>818</v>
      </c>
      <c r="B763" s="1">
        <v>46030.03402777778</v>
      </c>
      <c r="C763" s="2">
        <v>46030</v>
      </c>
      <c r="D763">
        <v>0</v>
      </c>
      <c r="E763" t="s">
        <v>62</v>
      </c>
      <c r="F763" t="s">
        <v>26</v>
      </c>
      <c r="G763">
        <v>2</v>
      </c>
      <c r="H763">
        <v>76.44</v>
      </c>
      <c r="I763">
        <v>80.88</v>
      </c>
      <c r="J763">
        <v>1.1000000000000001</v>
      </c>
      <c r="K763">
        <v>4.8</v>
      </c>
      <c r="L763">
        <v>1</v>
      </c>
      <c r="M763">
        <v>69</v>
      </c>
      <c r="N763" t="s">
        <v>41</v>
      </c>
      <c r="O763">
        <v>1.8140000000000001</v>
      </c>
      <c r="P763" t="s">
        <v>28</v>
      </c>
      <c r="Q763" t="s">
        <v>29</v>
      </c>
      <c r="R763">
        <v>4.6500000000000004</v>
      </c>
      <c r="S763">
        <v>51</v>
      </c>
      <c r="T763">
        <v>4.4400000000000004</v>
      </c>
      <c r="U763">
        <v>-3.8</v>
      </c>
      <c r="V763" t="s">
        <v>30</v>
      </c>
      <c r="W763" t="s">
        <v>31</v>
      </c>
      <c r="X763">
        <v>1</v>
      </c>
      <c r="Y763" t="str">
        <f>IF(tblRides[[#This Row],[supply_demand_ratio]]&lt;0.8,"Below 0.8",IF(tblRides[[#This Row],[supply_demand_ratio]]&lt;1,"Between 0.8-1.0",IF(tblRides[[#This Row],[supply_demand_ratio]]&lt;=1.2,"Between 1.0-1.2","Above 1.2")))</f>
        <v>Above 1.2</v>
      </c>
    </row>
    <row r="764" spans="1:25" x14ac:dyDescent="0.3">
      <c r="A764" t="s">
        <v>819</v>
      </c>
      <c r="B764" s="1">
        <v>46030.043055555558</v>
      </c>
      <c r="C764" s="2">
        <v>46030</v>
      </c>
      <c r="D764">
        <v>1</v>
      </c>
      <c r="E764" t="s">
        <v>36</v>
      </c>
      <c r="F764" t="s">
        <v>26</v>
      </c>
      <c r="G764">
        <v>4.3</v>
      </c>
      <c r="H764">
        <v>110.89</v>
      </c>
      <c r="I764">
        <v>107.41</v>
      </c>
      <c r="J764">
        <v>1.1000000000000001</v>
      </c>
      <c r="K764">
        <v>7.7</v>
      </c>
      <c r="L764">
        <v>6.8</v>
      </c>
      <c r="M764">
        <v>125</v>
      </c>
      <c r="N764" t="s">
        <v>27</v>
      </c>
      <c r="O764">
        <v>1.2</v>
      </c>
      <c r="P764" t="s">
        <v>28</v>
      </c>
      <c r="Q764" t="s">
        <v>29</v>
      </c>
      <c r="R764">
        <v>4.59</v>
      </c>
      <c r="S764">
        <v>2</v>
      </c>
      <c r="T764">
        <v>-3.48</v>
      </c>
      <c r="U764">
        <v>-0.9</v>
      </c>
      <c r="V764" t="s">
        <v>30</v>
      </c>
      <c r="W764" t="s">
        <v>45</v>
      </c>
      <c r="X764">
        <v>1</v>
      </c>
      <c r="Y764" t="str">
        <f>IF(tblRides[[#This Row],[supply_demand_ratio]]&lt;0.8,"Below 0.8",IF(tblRides[[#This Row],[supply_demand_ratio]]&lt;1,"Between 0.8-1.0",IF(tblRides[[#This Row],[supply_demand_ratio]]&lt;=1.2,"Between 1.0-1.2","Above 1.2")))</f>
        <v>Between 1.0-1.2</v>
      </c>
    </row>
    <row r="765" spans="1:25" x14ac:dyDescent="0.3">
      <c r="A765" t="s">
        <v>820</v>
      </c>
      <c r="B765" s="1">
        <v>46030.086805555555</v>
      </c>
      <c r="C765" s="2">
        <v>46030</v>
      </c>
      <c r="D765">
        <v>2</v>
      </c>
      <c r="E765" t="s">
        <v>62</v>
      </c>
      <c r="F765" t="s">
        <v>26</v>
      </c>
      <c r="G765">
        <v>3.6</v>
      </c>
      <c r="H765">
        <v>96.98</v>
      </c>
      <c r="I765">
        <v>100.45</v>
      </c>
      <c r="J765">
        <v>1</v>
      </c>
      <c r="K765">
        <v>6.9</v>
      </c>
      <c r="L765">
        <v>7.9</v>
      </c>
      <c r="M765">
        <v>57</v>
      </c>
      <c r="N765" t="s">
        <v>41</v>
      </c>
      <c r="O765">
        <v>1.593</v>
      </c>
      <c r="P765" t="s">
        <v>28</v>
      </c>
      <c r="Q765" t="s">
        <v>29</v>
      </c>
      <c r="R765">
        <v>4.4000000000000004</v>
      </c>
      <c r="S765">
        <v>3</v>
      </c>
      <c r="T765">
        <v>3.47</v>
      </c>
      <c r="U765">
        <v>1</v>
      </c>
      <c r="V765" t="s">
        <v>30</v>
      </c>
      <c r="W765" t="s">
        <v>45</v>
      </c>
      <c r="X765">
        <v>1</v>
      </c>
      <c r="Y765" t="str">
        <f>IF(tblRides[[#This Row],[supply_demand_ratio]]&lt;0.8,"Below 0.8",IF(tblRides[[#This Row],[supply_demand_ratio]]&lt;1,"Between 0.8-1.0",IF(tblRides[[#This Row],[supply_demand_ratio]]&lt;=1.2,"Between 1.0-1.2","Above 1.2")))</f>
        <v>Above 1.2</v>
      </c>
    </row>
    <row r="766" spans="1:25" x14ac:dyDescent="0.3">
      <c r="A766" t="s">
        <v>821</v>
      </c>
      <c r="B766" s="1">
        <v>46030.088888888888</v>
      </c>
      <c r="C766" s="2">
        <v>46030</v>
      </c>
      <c r="D766">
        <v>2</v>
      </c>
      <c r="E766" t="s">
        <v>43</v>
      </c>
      <c r="F766" t="s">
        <v>26</v>
      </c>
      <c r="G766">
        <v>3.9</v>
      </c>
      <c r="H766">
        <v>100.19</v>
      </c>
      <c r="J766">
        <v>1</v>
      </c>
      <c r="K766">
        <v>5.7</v>
      </c>
      <c r="L766">
        <v>6.1</v>
      </c>
      <c r="M766">
        <v>78</v>
      </c>
      <c r="N766" t="s">
        <v>41</v>
      </c>
      <c r="O766">
        <v>2.2000000000000002</v>
      </c>
      <c r="P766" t="s">
        <v>58</v>
      </c>
      <c r="Q766" t="s">
        <v>59</v>
      </c>
      <c r="R766">
        <v>4.8600000000000003</v>
      </c>
      <c r="S766">
        <v>12</v>
      </c>
      <c r="U766">
        <v>0.4</v>
      </c>
      <c r="V766" t="s">
        <v>30</v>
      </c>
      <c r="W766" t="s">
        <v>45</v>
      </c>
      <c r="X766">
        <v>0</v>
      </c>
      <c r="Y766" t="str">
        <f>IF(tblRides[[#This Row],[supply_demand_ratio]]&lt;0.8,"Below 0.8",IF(tblRides[[#This Row],[supply_demand_ratio]]&lt;1,"Between 0.8-1.0",IF(tblRides[[#This Row],[supply_demand_ratio]]&lt;=1.2,"Between 1.0-1.2","Above 1.2")))</f>
        <v>Above 1.2</v>
      </c>
    </row>
    <row r="767" spans="1:25" x14ac:dyDescent="0.3">
      <c r="A767" t="s">
        <v>822</v>
      </c>
      <c r="B767" s="1">
        <v>46030.089583333334</v>
      </c>
      <c r="C767" s="2">
        <v>46030</v>
      </c>
      <c r="D767">
        <v>2</v>
      </c>
      <c r="E767" t="s">
        <v>43</v>
      </c>
      <c r="F767" t="s">
        <v>26</v>
      </c>
      <c r="G767">
        <v>3.5</v>
      </c>
      <c r="H767">
        <v>94.18</v>
      </c>
      <c r="I767">
        <v>97.23</v>
      </c>
      <c r="J767">
        <v>1</v>
      </c>
      <c r="K767">
        <v>4.7</v>
      </c>
      <c r="L767">
        <v>1.5</v>
      </c>
      <c r="M767">
        <v>75</v>
      </c>
      <c r="N767" t="s">
        <v>41</v>
      </c>
      <c r="O767">
        <v>2.2000000000000002</v>
      </c>
      <c r="P767" t="s">
        <v>28</v>
      </c>
      <c r="Q767" t="s">
        <v>29</v>
      </c>
      <c r="R767">
        <v>4.43</v>
      </c>
      <c r="S767">
        <v>5</v>
      </c>
      <c r="T767">
        <v>3.05</v>
      </c>
      <c r="U767">
        <v>-3.2</v>
      </c>
      <c r="V767" t="s">
        <v>30</v>
      </c>
      <c r="W767" t="s">
        <v>31</v>
      </c>
      <c r="X767">
        <v>1</v>
      </c>
      <c r="Y767" t="str">
        <f>IF(tblRides[[#This Row],[supply_demand_ratio]]&lt;0.8,"Below 0.8",IF(tblRides[[#This Row],[supply_demand_ratio]]&lt;1,"Between 0.8-1.0",IF(tblRides[[#This Row],[supply_demand_ratio]]&lt;=1.2,"Between 1.0-1.2","Above 1.2")))</f>
        <v>Above 1.2</v>
      </c>
    </row>
    <row r="768" spans="1:25" x14ac:dyDescent="0.3">
      <c r="A768" t="s">
        <v>823</v>
      </c>
      <c r="B768" s="1">
        <v>46030.093055555553</v>
      </c>
      <c r="C768" s="2">
        <v>46030</v>
      </c>
      <c r="D768">
        <v>2</v>
      </c>
      <c r="E768" t="s">
        <v>43</v>
      </c>
      <c r="F768" t="s">
        <v>34</v>
      </c>
      <c r="G768">
        <v>2.4</v>
      </c>
      <c r="H768">
        <v>74.56</v>
      </c>
      <c r="I768">
        <v>79.92</v>
      </c>
      <c r="J768">
        <v>1</v>
      </c>
      <c r="K768">
        <v>2.7</v>
      </c>
      <c r="L768">
        <v>7.2</v>
      </c>
      <c r="M768">
        <v>76</v>
      </c>
      <c r="N768" t="s">
        <v>41</v>
      </c>
      <c r="O768">
        <v>1.8160000000000001</v>
      </c>
      <c r="P768" t="s">
        <v>28</v>
      </c>
      <c r="Q768" t="s">
        <v>29</v>
      </c>
      <c r="R768">
        <v>4.7300000000000004</v>
      </c>
      <c r="S768">
        <v>0</v>
      </c>
      <c r="T768">
        <v>5.36</v>
      </c>
      <c r="U768">
        <v>4.5</v>
      </c>
      <c r="V768" t="s">
        <v>30</v>
      </c>
      <c r="W768" t="s">
        <v>31</v>
      </c>
      <c r="X768">
        <v>1</v>
      </c>
      <c r="Y768" t="str">
        <f>IF(tblRides[[#This Row],[supply_demand_ratio]]&lt;0.8,"Below 0.8",IF(tblRides[[#This Row],[supply_demand_ratio]]&lt;1,"Between 0.8-1.0",IF(tblRides[[#This Row],[supply_demand_ratio]]&lt;=1.2,"Between 1.0-1.2","Above 1.2")))</f>
        <v>Above 1.2</v>
      </c>
    </row>
    <row r="769" spans="1:25" x14ac:dyDescent="0.3">
      <c r="A769" t="s">
        <v>824</v>
      </c>
      <c r="B769" s="1">
        <v>46030.100694444445</v>
      </c>
      <c r="C769" s="2">
        <v>46030</v>
      </c>
      <c r="D769">
        <v>2</v>
      </c>
      <c r="E769" t="s">
        <v>33</v>
      </c>
      <c r="F769" t="s">
        <v>26</v>
      </c>
      <c r="G769">
        <v>11.6</v>
      </c>
      <c r="H769">
        <v>207.24</v>
      </c>
      <c r="J769">
        <v>1</v>
      </c>
      <c r="K769">
        <v>3.2</v>
      </c>
      <c r="L769">
        <v>6.5</v>
      </c>
      <c r="M769">
        <v>103</v>
      </c>
      <c r="N769" t="s">
        <v>41</v>
      </c>
      <c r="O769">
        <v>1.764</v>
      </c>
      <c r="P769" t="s">
        <v>37</v>
      </c>
      <c r="Q769" t="s">
        <v>38</v>
      </c>
      <c r="R769">
        <v>4.25</v>
      </c>
      <c r="S769">
        <v>31</v>
      </c>
      <c r="U769">
        <v>3.3</v>
      </c>
      <c r="V769" t="s">
        <v>30</v>
      </c>
      <c r="W769" t="s">
        <v>31</v>
      </c>
      <c r="X769">
        <v>0</v>
      </c>
      <c r="Y769" t="str">
        <f>IF(tblRides[[#This Row],[supply_demand_ratio]]&lt;0.8,"Below 0.8",IF(tblRides[[#This Row],[supply_demand_ratio]]&lt;1,"Between 0.8-1.0",IF(tblRides[[#This Row],[supply_demand_ratio]]&lt;=1.2,"Between 1.0-1.2","Above 1.2")))</f>
        <v>Above 1.2</v>
      </c>
    </row>
    <row r="770" spans="1:25" x14ac:dyDescent="0.3">
      <c r="A770" t="s">
        <v>825</v>
      </c>
      <c r="B770" s="1">
        <v>46030.115972222222</v>
      </c>
      <c r="C770" s="2">
        <v>46030</v>
      </c>
      <c r="D770">
        <v>2</v>
      </c>
      <c r="E770" t="s">
        <v>43</v>
      </c>
      <c r="F770" t="s">
        <v>26</v>
      </c>
      <c r="G770">
        <v>2.6</v>
      </c>
      <c r="H770">
        <v>82.14</v>
      </c>
      <c r="J770">
        <v>1.1000000000000001</v>
      </c>
      <c r="K770">
        <v>6</v>
      </c>
      <c r="L770">
        <v>2.8</v>
      </c>
      <c r="M770">
        <v>76</v>
      </c>
      <c r="N770" t="s">
        <v>41</v>
      </c>
      <c r="O770">
        <v>2.2000000000000002</v>
      </c>
      <c r="P770" t="s">
        <v>58</v>
      </c>
      <c r="Q770" t="s">
        <v>59</v>
      </c>
      <c r="R770">
        <v>4.92</v>
      </c>
      <c r="S770">
        <v>14</v>
      </c>
      <c r="U770">
        <v>-3.2</v>
      </c>
      <c r="V770" t="s">
        <v>30</v>
      </c>
      <c r="W770" t="s">
        <v>45</v>
      </c>
      <c r="X770">
        <v>0</v>
      </c>
      <c r="Y770" t="str">
        <f>IF(tblRides[[#This Row],[supply_demand_ratio]]&lt;0.8,"Below 0.8",IF(tblRides[[#This Row],[supply_demand_ratio]]&lt;1,"Between 0.8-1.0",IF(tblRides[[#This Row],[supply_demand_ratio]]&lt;=1.2,"Between 1.0-1.2","Above 1.2")))</f>
        <v>Above 1.2</v>
      </c>
    </row>
    <row r="771" spans="1:25" x14ac:dyDescent="0.3">
      <c r="A771" t="s">
        <v>826</v>
      </c>
      <c r="B771" s="1">
        <v>46030.127083333333</v>
      </c>
      <c r="C771" s="2">
        <v>46030</v>
      </c>
      <c r="D771">
        <v>3</v>
      </c>
      <c r="E771" t="s">
        <v>36</v>
      </c>
      <c r="F771" t="s">
        <v>26</v>
      </c>
      <c r="G771">
        <v>4.7</v>
      </c>
      <c r="H771">
        <v>116.52</v>
      </c>
      <c r="I771">
        <v>116.04</v>
      </c>
      <c r="J771">
        <v>1</v>
      </c>
      <c r="K771">
        <v>4.8</v>
      </c>
      <c r="L771">
        <v>6.7</v>
      </c>
      <c r="M771">
        <v>125</v>
      </c>
      <c r="N771" t="s">
        <v>72</v>
      </c>
      <c r="O771">
        <v>0.93799999999999994</v>
      </c>
      <c r="P771" t="s">
        <v>28</v>
      </c>
      <c r="Q771" t="s">
        <v>29</v>
      </c>
      <c r="R771">
        <v>4.74</v>
      </c>
      <c r="S771">
        <v>5</v>
      </c>
      <c r="T771">
        <v>-0.48</v>
      </c>
      <c r="U771">
        <v>1.9</v>
      </c>
      <c r="V771" t="s">
        <v>30</v>
      </c>
      <c r="W771" t="s">
        <v>31</v>
      </c>
      <c r="X771">
        <v>1</v>
      </c>
      <c r="Y771" t="str">
        <f>IF(tblRides[[#This Row],[supply_demand_ratio]]&lt;0.8,"Below 0.8",IF(tblRides[[#This Row],[supply_demand_ratio]]&lt;1,"Between 0.8-1.0",IF(tblRides[[#This Row],[supply_demand_ratio]]&lt;=1.2,"Between 1.0-1.2","Above 1.2")))</f>
        <v>Between 0.8-1.0</v>
      </c>
    </row>
    <row r="772" spans="1:25" x14ac:dyDescent="0.3">
      <c r="A772" t="s">
        <v>827</v>
      </c>
      <c r="B772" s="1">
        <v>46030.132638888892</v>
      </c>
      <c r="C772" s="2">
        <v>46030</v>
      </c>
      <c r="D772">
        <v>3</v>
      </c>
      <c r="E772" t="s">
        <v>36</v>
      </c>
      <c r="F772" t="s">
        <v>26</v>
      </c>
      <c r="G772">
        <v>2.5</v>
      </c>
      <c r="H772">
        <v>104.96</v>
      </c>
      <c r="I772">
        <v>109.16</v>
      </c>
      <c r="J772">
        <v>1.3</v>
      </c>
      <c r="K772">
        <v>9.1999999999999993</v>
      </c>
      <c r="L772">
        <v>7.3</v>
      </c>
      <c r="M772">
        <v>117</v>
      </c>
      <c r="N772" t="s">
        <v>27</v>
      </c>
      <c r="O772">
        <v>0.96</v>
      </c>
      <c r="P772" t="s">
        <v>28</v>
      </c>
      <c r="Q772" t="s">
        <v>29</v>
      </c>
      <c r="R772">
        <v>4.67</v>
      </c>
      <c r="S772">
        <v>6</v>
      </c>
      <c r="T772">
        <v>4.2</v>
      </c>
      <c r="U772">
        <v>-1.9</v>
      </c>
      <c r="V772" t="s">
        <v>30</v>
      </c>
      <c r="W772" t="s">
        <v>45</v>
      </c>
      <c r="X772">
        <v>1</v>
      </c>
      <c r="Y772" t="str">
        <f>IF(tblRides[[#This Row],[supply_demand_ratio]]&lt;0.8,"Below 0.8",IF(tblRides[[#This Row],[supply_demand_ratio]]&lt;1,"Between 0.8-1.0",IF(tblRides[[#This Row],[supply_demand_ratio]]&lt;=1.2,"Between 1.0-1.2","Above 1.2")))</f>
        <v>Between 0.8-1.0</v>
      </c>
    </row>
    <row r="773" spans="1:25" x14ac:dyDescent="0.3">
      <c r="A773" t="s">
        <v>828</v>
      </c>
      <c r="B773" s="1">
        <v>46030.138194444444</v>
      </c>
      <c r="C773" s="2">
        <v>46030</v>
      </c>
      <c r="D773">
        <v>3</v>
      </c>
      <c r="E773" t="s">
        <v>36</v>
      </c>
      <c r="F773" t="s">
        <v>34</v>
      </c>
      <c r="G773">
        <v>6.3</v>
      </c>
      <c r="H773">
        <v>128.19999999999999</v>
      </c>
      <c r="I773">
        <v>121.75</v>
      </c>
      <c r="J773">
        <v>1</v>
      </c>
      <c r="K773">
        <v>2</v>
      </c>
      <c r="L773">
        <v>1</v>
      </c>
      <c r="M773">
        <v>121</v>
      </c>
      <c r="N773" t="s">
        <v>27</v>
      </c>
      <c r="O773">
        <v>1.1830000000000001</v>
      </c>
      <c r="P773" t="s">
        <v>28</v>
      </c>
      <c r="Q773" t="s">
        <v>29</v>
      </c>
      <c r="R773">
        <v>4.71</v>
      </c>
      <c r="S773">
        <v>0</v>
      </c>
      <c r="T773">
        <v>-6.45</v>
      </c>
      <c r="U773">
        <v>-1</v>
      </c>
      <c r="V773" t="s">
        <v>30</v>
      </c>
      <c r="W773" t="s">
        <v>31</v>
      </c>
      <c r="X773">
        <v>1</v>
      </c>
      <c r="Y773" t="str">
        <f>IF(tblRides[[#This Row],[supply_demand_ratio]]&lt;0.8,"Below 0.8",IF(tblRides[[#This Row],[supply_demand_ratio]]&lt;1,"Between 0.8-1.0",IF(tblRides[[#This Row],[supply_demand_ratio]]&lt;=1.2,"Between 1.0-1.2","Above 1.2")))</f>
        <v>Between 1.0-1.2</v>
      </c>
    </row>
    <row r="774" spans="1:25" x14ac:dyDescent="0.3">
      <c r="A774" t="s">
        <v>829</v>
      </c>
      <c r="B774" s="1">
        <v>46030.15</v>
      </c>
      <c r="C774" s="2">
        <v>46030</v>
      </c>
      <c r="D774">
        <v>3</v>
      </c>
      <c r="E774" t="s">
        <v>25</v>
      </c>
      <c r="F774" t="s">
        <v>26</v>
      </c>
      <c r="G774">
        <v>4.5999999999999996</v>
      </c>
      <c r="H774">
        <v>125.42</v>
      </c>
      <c r="I774">
        <v>130.28</v>
      </c>
      <c r="J774">
        <v>1.1000000000000001</v>
      </c>
      <c r="K774">
        <v>3.8</v>
      </c>
      <c r="L774">
        <v>1.8</v>
      </c>
      <c r="M774">
        <v>130</v>
      </c>
      <c r="N774" t="s">
        <v>41</v>
      </c>
      <c r="O774">
        <v>1.3380000000000001</v>
      </c>
      <c r="P774" t="s">
        <v>28</v>
      </c>
      <c r="Q774" t="s">
        <v>29</v>
      </c>
      <c r="R774">
        <v>4.78</v>
      </c>
      <c r="S774">
        <v>14</v>
      </c>
      <c r="T774">
        <v>4.8600000000000003</v>
      </c>
      <c r="U774">
        <v>-2</v>
      </c>
      <c r="V774" t="s">
        <v>30</v>
      </c>
      <c r="W774" t="s">
        <v>31</v>
      </c>
      <c r="X774">
        <v>1</v>
      </c>
      <c r="Y774" t="str">
        <f>IF(tblRides[[#This Row],[supply_demand_ratio]]&lt;0.8,"Below 0.8",IF(tblRides[[#This Row],[supply_demand_ratio]]&lt;1,"Between 0.8-1.0",IF(tblRides[[#This Row],[supply_demand_ratio]]&lt;=1.2,"Between 1.0-1.2","Above 1.2")))</f>
        <v>Above 1.2</v>
      </c>
    </row>
    <row r="775" spans="1:25" x14ac:dyDescent="0.3">
      <c r="A775" t="s">
        <v>830</v>
      </c>
      <c r="B775" s="1">
        <v>46030.154861111114</v>
      </c>
      <c r="C775" s="2">
        <v>46030</v>
      </c>
      <c r="D775">
        <v>3</v>
      </c>
      <c r="E775" t="s">
        <v>33</v>
      </c>
      <c r="F775" t="s">
        <v>34</v>
      </c>
      <c r="G775">
        <v>3.7</v>
      </c>
      <c r="H775">
        <v>109.59</v>
      </c>
      <c r="I775">
        <v>100.93</v>
      </c>
      <c r="J775">
        <v>1.1000000000000001</v>
      </c>
      <c r="K775">
        <v>3</v>
      </c>
      <c r="L775">
        <v>5.9</v>
      </c>
      <c r="M775">
        <v>104</v>
      </c>
      <c r="N775" t="s">
        <v>41</v>
      </c>
      <c r="O775">
        <v>1.7210000000000001</v>
      </c>
      <c r="P775" t="s">
        <v>28</v>
      </c>
      <c r="Q775" t="s">
        <v>29</v>
      </c>
      <c r="R775">
        <v>4.83</v>
      </c>
      <c r="S775">
        <v>0</v>
      </c>
      <c r="T775">
        <v>-8.66</v>
      </c>
      <c r="U775">
        <v>2.9</v>
      </c>
      <c r="V775" t="s">
        <v>30</v>
      </c>
      <c r="W775" t="s">
        <v>31</v>
      </c>
      <c r="X775">
        <v>1</v>
      </c>
      <c r="Y775" t="str">
        <f>IF(tblRides[[#This Row],[supply_demand_ratio]]&lt;0.8,"Below 0.8",IF(tblRides[[#This Row],[supply_demand_ratio]]&lt;1,"Between 0.8-1.0",IF(tblRides[[#This Row],[supply_demand_ratio]]&lt;=1.2,"Between 1.0-1.2","Above 1.2")))</f>
        <v>Above 1.2</v>
      </c>
    </row>
    <row r="776" spans="1:25" x14ac:dyDescent="0.3">
      <c r="A776" t="s">
        <v>831</v>
      </c>
      <c r="B776" s="1">
        <v>46030.157638888886</v>
      </c>
      <c r="C776" s="2">
        <v>46030</v>
      </c>
      <c r="D776">
        <v>3</v>
      </c>
      <c r="E776" t="s">
        <v>25</v>
      </c>
      <c r="F776" t="s">
        <v>26</v>
      </c>
      <c r="G776">
        <v>11.5</v>
      </c>
      <c r="H776">
        <v>217.89</v>
      </c>
      <c r="J776">
        <v>1.1000000000000001</v>
      </c>
      <c r="K776">
        <v>5.9</v>
      </c>
      <c r="L776">
        <v>3.6</v>
      </c>
      <c r="M776">
        <v>132</v>
      </c>
      <c r="N776" t="s">
        <v>27</v>
      </c>
      <c r="O776">
        <v>1.1060000000000001</v>
      </c>
      <c r="P776" t="s">
        <v>37</v>
      </c>
      <c r="Q776" t="s">
        <v>103</v>
      </c>
      <c r="R776">
        <v>4.88</v>
      </c>
      <c r="S776">
        <v>11</v>
      </c>
      <c r="U776">
        <v>-2.2999999999999998</v>
      </c>
      <c r="V776" t="s">
        <v>30</v>
      </c>
      <c r="W776" t="s">
        <v>45</v>
      </c>
      <c r="X776">
        <v>0</v>
      </c>
      <c r="Y776" t="str">
        <f>IF(tblRides[[#This Row],[supply_demand_ratio]]&lt;0.8,"Below 0.8",IF(tblRides[[#This Row],[supply_demand_ratio]]&lt;1,"Between 0.8-1.0",IF(tblRides[[#This Row],[supply_demand_ratio]]&lt;=1.2,"Between 1.0-1.2","Above 1.2")))</f>
        <v>Between 1.0-1.2</v>
      </c>
    </row>
    <row r="777" spans="1:25" x14ac:dyDescent="0.3">
      <c r="A777" t="s">
        <v>832</v>
      </c>
      <c r="B777" s="1">
        <v>46030.194444444445</v>
      </c>
      <c r="C777" s="2">
        <v>46030</v>
      </c>
      <c r="D777">
        <v>4</v>
      </c>
      <c r="E777" t="s">
        <v>25</v>
      </c>
      <c r="F777" t="s">
        <v>26</v>
      </c>
      <c r="G777">
        <v>5.0999999999999996</v>
      </c>
      <c r="H777">
        <v>134</v>
      </c>
      <c r="I777">
        <v>129.05000000000001</v>
      </c>
      <c r="J777">
        <v>1.1000000000000001</v>
      </c>
      <c r="K777">
        <v>6.7</v>
      </c>
      <c r="L777">
        <v>8.3000000000000007</v>
      </c>
      <c r="M777">
        <v>129</v>
      </c>
      <c r="N777" t="s">
        <v>27</v>
      </c>
      <c r="O777">
        <v>0.97499999999999998</v>
      </c>
      <c r="P777" t="s">
        <v>28</v>
      </c>
      <c r="Q777" t="s">
        <v>29</v>
      </c>
      <c r="R777">
        <v>4.95</v>
      </c>
      <c r="S777">
        <v>11</v>
      </c>
      <c r="T777">
        <v>-4.95</v>
      </c>
      <c r="U777">
        <v>1.6</v>
      </c>
      <c r="V777" t="s">
        <v>30</v>
      </c>
      <c r="W777" t="s">
        <v>45</v>
      </c>
      <c r="X777">
        <v>1</v>
      </c>
      <c r="Y777" t="str">
        <f>IF(tblRides[[#This Row],[supply_demand_ratio]]&lt;0.8,"Below 0.8",IF(tblRides[[#This Row],[supply_demand_ratio]]&lt;1,"Between 0.8-1.0",IF(tblRides[[#This Row],[supply_demand_ratio]]&lt;=1.2,"Between 1.0-1.2","Above 1.2")))</f>
        <v>Between 0.8-1.0</v>
      </c>
    </row>
    <row r="778" spans="1:25" x14ac:dyDescent="0.3">
      <c r="A778" t="s">
        <v>833</v>
      </c>
      <c r="B778" s="1">
        <v>46030.20416666667</v>
      </c>
      <c r="C778" s="2">
        <v>46030</v>
      </c>
      <c r="D778">
        <v>4</v>
      </c>
      <c r="E778" t="s">
        <v>36</v>
      </c>
      <c r="F778" t="s">
        <v>34</v>
      </c>
      <c r="G778">
        <v>5.4</v>
      </c>
      <c r="H778">
        <v>115.66</v>
      </c>
      <c r="I778">
        <v>114.4</v>
      </c>
      <c r="J778">
        <v>1</v>
      </c>
      <c r="K778">
        <v>2</v>
      </c>
      <c r="L778">
        <v>1</v>
      </c>
      <c r="M778">
        <v>119</v>
      </c>
      <c r="N778" t="s">
        <v>41</v>
      </c>
      <c r="O778">
        <v>1.4279999999999999</v>
      </c>
      <c r="P778" t="s">
        <v>28</v>
      </c>
      <c r="Q778" t="s">
        <v>29</v>
      </c>
      <c r="R778">
        <v>5</v>
      </c>
      <c r="S778">
        <v>0</v>
      </c>
      <c r="T778">
        <v>-1.26</v>
      </c>
      <c r="U778">
        <v>-1</v>
      </c>
      <c r="V778" t="s">
        <v>30</v>
      </c>
      <c r="W778" t="s">
        <v>31</v>
      </c>
      <c r="X778">
        <v>1</v>
      </c>
      <c r="Y778" t="str">
        <f>IF(tblRides[[#This Row],[supply_demand_ratio]]&lt;0.8,"Below 0.8",IF(tblRides[[#This Row],[supply_demand_ratio]]&lt;1,"Between 0.8-1.0",IF(tblRides[[#This Row],[supply_demand_ratio]]&lt;=1.2,"Between 1.0-1.2","Above 1.2")))</f>
        <v>Above 1.2</v>
      </c>
    </row>
    <row r="779" spans="1:25" x14ac:dyDescent="0.3">
      <c r="A779" t="s">
        <v>834</v>
      </c>
      <c r="B779" s="1">
        <v>46030.209027777775</v>
      </c>
      <c r="C779" s="2">
        <v>46030</v>
      </c>
      <c r="D779">
        <v>5</v>
      </c>
      <c r="E779" t="s">
        <v>33</v>
      </c>
      <c r="F779" t="s">
        <v>26</v>
      </c>
      <c r="G779">
        <v>1.4</v>
      </c>
      <c r="H779">
        <v>59.41</v>
      </c>
      <c r="I779">
        <v>58.45</v>
      </c>
      <c r="J779">
        <v>1</v>
      </c>
      <c r="K779">
        <v>2</v>
      </c>
      <c r="L779">
        <v>4.8</v>
      </c>
      <c r="M779">
        <v>101</v>
      </c>
      <c r="N779" t="s">
        <v>41</v>
      </c>
      <c r="O779">
        <v>1.5569999999999999</v>
      </c>
      <c r="P779" t="s">
        <v>28</v>
      </c>
      <c r="Q779" t="s">
        <v>29</v>
      </c>
      <c r="R779">
        <v>4.76</v>
      </c>
      <c r="S779">
        <v>4</v>
      </c>
      <c r="T779">
        <v>-0.96</v>
      </c>
      <c r="U779">
        <v>2.8</v>
      </c>
      <c r="V779" t="s">
        <v>30</v>
      </c>
      <c r="W779" t="s">
        <v>31</v>
      </c>
      <c r="X779">
        <v>1</v>
      </c>
      <c r="Y779" t="str">
        <f>IF(tblRides[[#This Row],[supply_demand_ratio]]&lt;0.8,"Below 0.8",IF(tblRides[[#This Row],[supply_demand_ratio]]&lt;1,"Between 0.8-1.0",IF(tblRides[[#This Row],[supply_demand_ratio]]&lt;=1.2,"Between 1.0-1.2","Above 1.2")))</f>
        <v>Above 1.2</v>
      </c>
    </row>
    <row r="780" spans="1:25" x14ac:dyDescent="0.3">
      <c r="A780" t="s">
        <v>835</v>
      </c>
      <c r="B780" s="1">
        <v>46030.224305555559</v>
      </c>
      <c r="C780" s="2">
        <v>46030</v>
      </c>
      <c r="D780">
        <v>5</v>
      </c>
      <c r="E780" t="s">
        <v>36</v>
      </c>
      <c r="F780" t="s">
        <v>26</v>
      </c>
      <c r="G780">
        <v>6.1</v>
      </c>
      <c r="H780">
        <v>124.89</v>
      </c>
      <c r="I780">
        <v>125.84</v>
      </c>
      <c r="J780">
        <v>1</v>
      </c>
      <c r="K780">
        <v>2.6</v>
      </c>
      <c r="L780">
        <v>2.4</v>
      </c>
      <c r="M780">
        <v>102</v>
      </c>
      <c r="N780" t="s">
        <v>41</v>
      </c>
      <c r="O780">
        <v>1.0920000000000001</v>
      </c>
      <c r="P780" t="s">
        <v>28</v>
      </c>
      <c r="Q780" t="s">
        <v>29</v>
      </c>
      <c r="R780">
        <v>4.57</v>
      </c>
      <c r="S780">
        <v>16</v>
      </c>
      <c r="T780">
        <v>0.95</v>
      </c>
      <c r="U780">
        <v>-0.2</v>
      </c>
      <c r="V780" t="s">
        <v>30</v>
      </c>
      <c r="W780" t="s">
        <v>31</v>
      </c>
      <c r="X780">
        <v>1</v>
      </c>
      <c r="Y780" t="str">
        <f>IF(tblRides[[#This Row],[supply_demand_ratio]]&lt;0.8,"Below 0.8",IF(tblRides[[#This Row],[supply_demand_ratio]]&lt;1,"Between 0.8-1.0",IF(tblRides[[#This Row],[supply_demand_ratio]]&lt;=1.2,"Between 1.0-1.2","Above 1.2")))</f>
        <v>Between 1.0-1.2</v>
      </c>
    </row>
    <row r="781" spans="1:25" x14ac:dyDescent="0.3">
      <c r="A781" t="s">
        <v>836</v>
      </c>
      <c r="B781" s="1">
        <v>46030.234722222223</v>
      </c>
      <c r="C781" s="2">
        <v>46030</v>
      </c>
      <c r="D781">
        <v>5</v>
      </c>
      <c r="E781" t="s">
        <v>25</v>
      </c>
      <c r="F781" t="s">
        <v>26</v>
      </c>
      <c r="G781">
        <v>9.1999999999999993</v>
      </c>
      <c r="H781">
        <v>172</v>
      </c>
      <c r="I781">
        <v>172.9</v>
      </c>
      <c r="J781">
        <v>1</v>
      </c>
      <c r="K781">
        <v>5.4</v>
      </c>
      <c r="L781">
        <v>7.4</v>
      </c>
      <c r="M781">
        <v>144</v>
      </c>
      <c r="N781" t="s">
        <v>41</v>
      </c>
      <c r="O781">
        <v>1.649</v>
      </c>
      <c r="P781" t="s">
        <v>28</v>
      </c>
      <c r="Q781" t="s">
        <v>29</v>
      </c>
      <c r="R781">
        <v>4.7300000000000004</v>
      </c>
      <c r="S781">
        <v>10</v>
      </c>
      <c r="T781">
        <v>0.9</v>
      </c>
      <c r="U781">
        <v>2</v>
      </c>
      <c r="V781" t="s">
        <v>30</v>
      </c>
      <c r="W781" t="s">
        <v>45</v>
      </c>
      <c r="X781">
        <v>1</v>
      </c>
      <c r="Y781" t="str">
        <f>IF(tblRides[[#This Row],[supply_demand_ratio]]&lt;0.8,"Below 0.8",IF(tblRides[[#This Row],[supply_demand_ratio]]&lt;1,"Between 0.8-1.0",IF(tblRides[[#This Row],[supply_demand_ratio]]&lt;=1.2,"Between 1.0-1.2","Above 1.2")))</f>
        <v>Above 1.2</v>
      </c>
    </row>
    <row r="782" spans="1:25" x14ac:dyDescent="0.3">
      <c r="A782" t="s">
        <v>837</v>
      </c>
      <c r="B782" s="1">
        <v>46030.248611111114</v>
      </c>
      <c r="C782" s="2">
        <v>46030</v>
      </c>
      <c r="D782">
        <v>5</v>
      </c>
      <c r="E782" t="s">
        <v>62</v>
      </c>
      <c r="F782" t="s">
        <v>34</v>
      </c>
      <c r="G782">
        <v>3</v>
      </c>
      <c r="H782">
        <v>80.930000000000007</v>
      </c>
      <c r="I782">
        <v>84.75</v>
      </c>
      <c r="J782">
        <v>1</v>
      </c>
      <c r="K782">
        <v>5.2</v>
      </c>
      <c r="L782">
        <v>2.2000000000000002</v>
      </c>
      <c r="M782">
        <v>65</v>
      </c>
      <c r="N782" t="s">
        <v>41</v>
      </c>
      <c r="O782">
        <v>2.2000000000000002</v>
      </c>
      <c r="P782" t="s">
        <v>28</v>
      </c>
      <c r="Q782" t="s">
        <v>29</v>
      </c>
      <c r="R782">
        <v>4.26</v>
      </c>
      <c r="S782">
        <v>0</v>
      </c>
      <c r="T782">
        <v>3.82</v>
      </c>
      <c r="U782">
        <v>-3</v>
      </c>
      <c r="V782" t="s">
        <v>30</v>
      </c>
      <c r="W782" t="s">
        <v>45</v>
      </c>
      <c r="X782">
        <v>1</v>
      </c>
      <c r="Y782" t="str">
        <f>IF(tblRides[[#This Row],[supply_demand_ratio]]&lt;0.8,"Below 0.8",IF(tblRides[[#This Row],[supply_demand_ratio]]&lt;1,"Between 0.8-1.0",IF(tblRides[[#This Row],[supply_demand_ratio]]&lt;=1.2,"Between 1.0-1.2","Above 1.2")))</f>
        <v>Above 1.2</v>
      </c>
    </row>
    <row r="783" spans="1:25" x14ac:dyDescent="0.3">
      <c r="A783" t="s">
        <v>838</v>
      </c>
      <c r="B783" s="1">
        <v>46030.252083333333</v>
      </c>
      <c r="C783" s="2">
        <v>46030</v>
      </c>
      <c r="D783">
        <v>6</v>
      </c>
      <c r="E783" t="s">
        <v>62</v>
      </c>
      <c r="F783" t="s">
        <v>26</v>
      </c>
      <c r="G783">
        <v>4.5999999999999996</v>
      </c>
      <c r="H783">
        <v>101.66</v>
      </c>
      <c r="I783">
        <v>97.17</v>
      </c>
      <c r="J783">
        <v>1</v>
      </c>
      <c r="K783">
        <v>2</v>
      </c>
      <c r="L783">
        <v>9.1</v>
      </c>
      <c r="M783">
        <v>59</v>
      </c>
      <c r="N783" t="s">
        <v>41</v>
      </c>
      <c r="O783">
        <v>2.2000000000000002</v>
      </c>
      <c r="P783" t="s">
        <v>28</v>
      </c>
      <c r="Q783" t="s">
        <v>29</v>
      </c>
      <c r="R783">
        <v>4.47</v>
      </c>
      <c r="S783">
        <v>3</v>
      </c>
      <c r="T783">
        <v>-4.49</v>
      </c>
      <c r="U783">
        <v>7.1</v>
      </c>
      <c r="V783" t="s">
        <v>30</v>
      </c>
      <c r="W783" t="s">
        <v>31</v>
      </c>
      <c r="X783">
        <v>1</v>
      </c>
      <c r="Y783" t="str">
        <f>IF(tblRides[[#This Row],[supply_demand_ratio]]&lt;0.8,"Below 0.8",IF(tblRides[[#This Row],[supply_demand_ratio]]&lt;1,"Between 0.8-1.0",IF(tblRides[[#This Row],[supply_demand_ratio]]&lt;=1.2,"Between 1.0-1.2","Above 1.2")))</f>
        <v>Above 1.2</v>
      </c>
    </row>
    <row r="784" spans="1:25" x14ac:dyDescent="0.3">
      <c r="A784" t="s">
        <v>839</v>
      </c>
      <c r="B784" s="1">
        <v>46030.261111111111</v>
      </c>
      <c r="C784" s="2">
        <v>46030</v>
      </c>
      <c r="D784">
        <v>6</v>
      </c>
      <c r="E784" t="s">
        <v>43</v>
      </c>
      <c r="F784" t="s">
        <v>26</v>
      </c>
      <c r="G784">
        <v>13</v>
      </c>
      <c r="H784">
        <v>247.25</v>
      </c>
      <c r="J784">
        <v>1</v>
      </c>
      <c r="K784">
        <v>5</v>
      </c>
      <c r="L784">
        <v>11.5</v>
      </c>
      <c r="M784">
        <v>74</v>
      </c>
      <c r="N784" t="s">
        <v>41</v>
      </c>
      <c r="O784">
        <v>1.667</v>
      </c>
      <c r="P784" t="s">
        <v>58</v>
      </c>
      <c r="Q784" t="s">
        <v>74</v>
      </c>
      <c r="R784">
        <v>4.76</v>
      </c>
      <c r="S784">
        <v>5</v>
      </c>
      <c r="U784">
        <v>6.5</v>
      </c>
      <c r="V784" t="s">
        <v>30</v>
      </c>
      <c r="W784" t="s">
        <v>31</v>
      </c>
      <c r="X784">
        <v>0</v>
      </c>
      <c r="Y784" t="str">
        <f>IF(tblRides[[#This Row],[supply_demand_ratio]]&lt;0.8,"Below 0.8",IF(tblRides[[#This Row],[supply_demand_ratio]]&lt;1,"Between 0.8-1.0",IF(tblRides[[#This Row],[supply_demand_ratio]]&lt;=1.2,"Between 1.0-1.2","Above 1.2")))</f>
        <v>Above 1.2</v>
      </c>
    </row>
    <row r="785" spans="1:25" x14ac:dyDescent="0.3">
      <c r="A785" t="s">
        <v>840</v>
      </c>
      <c r="B785" s="1">
        <v>46030.265972222223</v>
      </c>
      <c r="C785" s="2">
        <v>46030</v>
      </c>
      <c r="D785">
        <v>6</v>
      </c>
      <c r="E785" t="s">
        <v>36</v>
      </c>
      <c r="F785" t="s">
        <v>34</v>
      </c>
      <c r="G785">
        <v>3.7</v>
      </c>
      <c r="H785">
        <v>101.89</v>
      </c>
      <c r="I785">
        <v>102.65</v>
      </c>
      <c r="J785">
        <v>1</v>
      </c>
      <c r="K785">
        <v>4.8</v>
      </c>
      <c r="L785">
        <v>1</v>
      </c>
      <c r="M785">
        <v>113</v>
      </c>
      <c r="N785" t="s">
        <v>27</v>
      </c>
      <c r="O785">
        <v>1.1240000000000001</v>
      </c>
      <c r="P785" t="s">
        <v>28</v>
      </c>
      <c r="Q785" t="s">
        <v>29</v>
      </c>
      <c r="R785">
        <v>4.6100000000000003</v>
      </c>
      <c r="S785">
        <v>0</v>
      </c>
      <c r="T785">
        <v>0.76</v>
      </c>
      <c r="U785">
        <v>-3.8</v>
      </c>
      <c r="V785" t="s">
        <v>30</v>
      </c>
      <c r="W785" t="s">
        <v>31</v>
      </c>
      <c r="X785">
        <v>1</v>
      </c>
      <c r="Y785" t="str">
        <f>IF(tblRides[[#This Row],[supply_demand_ratio]]&lt;0.8,"Below 0.8",IF(tblRides[[#This Row],[supply_demand_ratio]]&lt;1,"Between 0.8-1.0",IF(tblRides[[#This Row],[supply_demand_ratio]]&lt;=1.2,"Between 1.0-1.2","Above 1.2")))</f>
        <v>Between 1.0-1.2</v>
      </c>
    </row>
    <row r="786" spans="1:25" x14ac:dyDescent="0.3">
      <c r="A786" t="s">
        <v>841</v>
      </c>
      <c r="B786" s="1">
        <v>46030.269444444442</v>
      </c>
      <c r="C786" s="2">
        <v>46030</v>
      </c>
      <c r="D786">
        <v>6</v>
      </c>
      <c r="E786" t="s">
        <v>25</v>
      </c>
      <c r="F786" t="s">
        <v>26</v>
      </c>
      <c r="G786">
        <v>8.3000000000000007</v>
      </c>
      <c r="H786">
        <v>195.6</v>
      </c>
      <c r="I786">
        <v>192.99</v>
      </c>
      <c r="J786">
        <v>1.1000000000000001</v>
      </c>
      <c r="K786">
        <v>5</v>
      </c>
      <c r="L786">
        <v>9.6</v>
      </c>
      <c r="M786">
        <v>124</v>
      </c>
      <c r="N786" t="s">
        <v>27</v>
      </c>
      <c r="O786">
        <v>0.93100000000000005</v>
      </c>
      <c r="P786" t="s">
        <v>28</v>
      </c>
      <c r="Q786" t="s">
        <v>29</v>
      </c>
      <c r="R786">
        <v>4.83</v>
      </c>
      <c r="S786">
        <v>25</v>
      </c>
      <c r="T786">
        <v>-2.61</v>
      </c>
      <c r="U786">
        <v>4.5999999999999996</v>
      </c>
      <c r="V786" t="s">
        <v>30</v>
      </c>
      <c r="W786" t="s">
        <v>31</v>
      </c>
      <c r="X786">
        <v>1</v>
      </c>
      <c r="Y786" t="str">
        <f>IF(tblRides[[#This Row],[supply_demand_ratio]]&lt;0.8,"Below 0.8",IF(tblRides[[#This Row],[supply_demand_ratio]]&lt;1,"Between 0.8-1.0",IF(tblRides[[#This Row],[supply_demand_ratio]]&lt;=1.2,"Between 1.0-1.2","Above 1.2")))</f>
        <v>Between 0.8-1.0</v>
      </c>
    </row>
    <row r="787" spans="1:25" x14ac:dyDescent="0.3">
      <c r="A787" t="s">
        <v>842</v>
      </c>
      <c r="B787" s="1">
        <v>46030.270138888889</v>
      </c>
      <c r="C787" s="2">
        <v>46030</v>
      </c>
      <c r="D787">
        <v>6</v>
      </c>
      <c r="E787" t="s">
        <v>36</v>
      </c>
      <c r="F787" t="s">
        <v>34</v>
      </c>
      <c r="G787">
        <v>4.8</v>
      </c>
      <c r="H787">
        <v>112.22</v>
      </c>
      <c r="J787">
        <v>1</v>
      </c>
      <c r="K787">
        <v>5.7</v>
      </c>
      <c r="M787">
        <v>122</v>
      </c>
      <c r="N787" t="s">
        <v>41</v>
      </c>
      <c r="O787">
        <v>1.7190000000000001</v>
      </c>
      <c r="P787" t="s">
        <v>82</v>
      </c>
      <c r="Q787" t="s">
        <v>83</v>
      </c>
      <c r="R787">
        <v>4.68</v>
      </c>
      <c r="S787">
        <v>0</v>
      </c>
      <c r="V787" t="s">
        <v>30</v>
      </c>
      <c r="W787" t="s">
        <v>45</v>
      </c>
      <c r="X787">
        <v>0</v>
      </c>
      <c r="Y787" t="str">
        <f>IF(tblRides[[#This Row],[supply_demand_ratio]]&lt;0.8,"Below 0.8",IF(tblRides[[#This Row],[supply_demand_ratio]]&lt;1,"Between 0.8-1.0",IF(tblRides[[#This Row],[supply_demand_ratio]]&lt;=1.2,"Between 1.0-1.2","Above 1.2")))</f>
        <v>Above 1.2</v>
      </c>
    </row>
    <row r="788" spans="1:25" x14ac:dyDescent="0.3">
      <c r="A788" t="s">
        <v>843</v>
      </c>
      <c r="B788" s="1">
        <v>46030.272916666669</v>
      </c>
      <c r="C788" s="2">
        <v>46030</v>
      </c>
      <c r="D788">
        <v>6</v>
      </c>
      <c r="E788" t="s">
        <v>36</v>
      </c>
      <c r="F788" t="s">
        <v>26</v>
      </c>
      <c r="G788">
        <v>11.7</v>
      </c>
      <c r="H788">
        <v>225.15</v>
      </c>
      <c r="I788">
        <v>223.05</v>
      </c>
      <c r="J788">
        <v>1</v>
      </c>
      <c r="K788">
        <v>4.9000000000000004</v>
      </c>
      <c r="L788">
        <v>7.1</v>
      </c>
      <c r="M788">
        <v>131</v>
      </c>
      <c r="N788" t="s">
        <v>41</v>
      </c>
      <c r="O788">
        <v>1.7649999999999999</v>
      </c>
      <c r="P788" t="s">
        <v>28</v>
      </c>
      <c r="Q788" t="s">
        <v>29</v>
      </c>
      <c r="R788">
        <v>4.74</v>
      </c>
      <c r="S788">
        <v>1</v>
      </c>
      <c r="T788">
        <v>-2.1</v>
      </c>
      <c r="U788">
        <v>2.2000000000000002</v>
      </c>
      <c r="V788" t="s">
        <v>30</v>
      </c>
      <c r="W788" t="s">
        <v>31</v>
      </c>
      <c r="X788">
        <v>1</v>
      </c>
      <c r="Y788" t="str">
        <f>IF(tblRides[[#This Row],[supply_demand_ratio]]&lt;0.8,"Below 0.8",IF(tblRides[[#This Row],[supply_demand_ratio]]&lt;1,"Between 0.8-1.0",IF(tblRides[[#This Row],[supply_demand_ratio]]&lt;=1.2,"Between 1.0-1.2","Above 1.2")))</f>
        <v>Above 1.2</v>
      </c>
    </row>
    <row r="789" spans="1:25" x14ac:dyDescent="0.3">
      <c r="A789" t="s">
        <v>844</v>
      </c>
      <c r="B789" s="1">
        <v>46030.277777777781</v>
      </c>
      <c r="C789" s="2">
        <v>46030</v>
      </c>
      <c r="D789">
        <v>6</v>
      </c>
      <c r="E789" t="s">
        <v>36</v>
      </c>
      <c r="F789" t="s">
        <v>26</v>
      </c>
      <c r="G789">
        <v>6.9</v>
      </c>
      <c r="H789">
        <v>156.22</v>
      </c>
      <c r="I789">
        <v>164.63</v>
      </c>
      <c r="J789">
        <v>1</v>
      </c>
      <c r="K789">
        <v>4.5999999999999996</v>
      </c>
      <c r="L789">
        <v>6.6</v>
      </c>
      <c r="M789">
        <v>121</v>
      </c>
      <c r="N789" t="s">
        <v>27</v>
      </c>
      <c r="O789">
        <v>1.1719999999999999</v>
      </c>
      <c r="P789" t="s">
        <v>28</v>
      </c>
      <c r="Q789" t="s">
        <v>29</v>
      </c>
      <c r="R789">
        <v>4.6399999999999997</v>
      </c>
      <c r="S789">
        <v>10</v>
      </c>
      <c r="T789">
        <v>8.41</v>
      </c>
      <c r="U789">
        <v>2</v>
      </c>
      <c r="V789" t="s">
        <v>30</v>
      </c>
      <c r="W789" t="s">
        <v>31</v>
      </c>
      <c r="X789">
        <v>1</v>
      </c>
      <c r="Y789" t="str">
        <f>IF(tblRides[[#This Row],[supply_demand_ratio]]&lt;0.8,"Below 0.8",IF(tblRides[[#This Row],[supply_demand_ratio]]&lt;1,"Between 0.8-1.0",IF(tblRides[[#This Row],[supply_demand_ratio]]&lt;=1.2,"Between 1.0-1.2","Above 1.2")))</f>
        <v>Between 1.0-1.2</v>
      </c>
    </row>
    <row r="790" spans="1:25" x14ac:dyDescent="0.3">
      <c r="A790" t="s">
        <v>845</v>
      </c>
      <c r="B790" s="1">
        <v>46030.287499999999</v>
      </c>
      <c r="C790" s="2">
        <v>46030</v>
      </c>
      <c r="D790">
        <v>6</v>
      </c>
      <c r="E790" t="s">
        <v>36</v>
      </c>
      <c r="F790" t="s">
        <v>26</v>
      </c>
      <c r="G790">
        <v>3.3</v>
      </c>
      <c r="H790">
        <v>90.02</v>
      </c>
      <c r="I790">
        <v>92.44</v>
      </c>
      <c r="J790">
        <v>1</v>
      </c>
      <c r="K790">
        <v>6.9</v>
      </c>
      <c r="L790">
        <v>10.4</v>
      </c>
      <c r="M790">
        <v>110</v>
      </c>
      <c r="N790" t="s">
        <v>41</v>
      </c>
      <c r="O790">
        <v>1.3140000000000001</v>
      </c>
      <c r="P790" t="s">
        <v>28</v>
      </c>
      <c r="Q790" t="s">
        <v>29</v>
      </c>
      <c r="R790">
        <v>4.8</v>
      </c>
      <c r="S790">
        <v>8</v>
      </c>
      <c r="T790">
        <v>2.42</v>
      </c>
      <c r="U790">
        <v>3.5</v>
      </c>
      <c r="V790" t="s">
        <v>30</v>
      </c>
      <c r="W790" t="s">
        <v>45</v>
      </c>
      <c r="X790">
        <v>1</v>
      </c>
      <c r="Y790" t="str">
        <f>IF(tblRides[[#This Row],[supply_demand_ratio]]&lt;0.8,"Below 0.8",IF(tblRides[[#This Row],[supply_demand_ratio]]&lt;1,"Between 0.8-1.0",IF(tblRides[[#This Row],[supply_demand_ratio]]&lt;=1.2,"Between 1.0-1.2","Above 1.2")))</f>
        <v>Above 1.2</v>
      </c>
    </row>
    <row r="791" spans="1:25" x14ac:dyDescent="0.3">
      <c r="A791" t="s">
        <v>846</v>
      </c>
      <c r="B791" s="1">
        <v>46030.303472222222</v>
      </c>
      <c r="C791" s="2">
        <v>46030</v>
      </c>
      <c r="D791">
        <v>7</v>
      </c>
      <c r="E791" t="s">
        <v>43</v>
      </c>
      <c r="F791" t="s">
        <v>26</v>
      </c>
      <c r="G791">
        <v>1.9</v>
      </c>
      <c r="H791">
        <v>62.26</v>
      </c>
      <c r="I791">
        <v>63.43</v>
      </c>
      <c r="J791">
        <v>1</v>
      </c>
      <c r="K791">
        <v>8</v>
      </c>
      <c r="L791">
        <v>7</v>
      </c>
      <c r="M791">
        <v>64</v>
      </c>
      <c r="N791" t="s">
        <v>41</v>
      </c>
      <c r="O791">
        <v>1.7509999999999999</v>
      </c>
      <c r="P791" t="s">
        <v>28</v>
      </c>
      <c r="Q791" t="s">
        <v>29</v>
      </c>
      <c r="R791">
        <v>4.5999999999999996</v>
      </c>
      <c r="S791">
        <v>6</v>
      </c>
      <c r="T791">
        <v>1.17</v>
      </c>
      <c r="U791">
        <v>-1</v>
      </c>
      <c r="V791" t="s">
        <v>30</v>
      </c>
      <c r="W791" t="s">
        <v>45</v>
      </c>
      <c r="X791">
        <v>1</v>
      </c>
      <c r="Y791" t="str">
        <f>IF(tblRides[[#This Row],[supply_demand_ratio]]&lt;0.8,"Below 0.8",IF(tblRides[[#This Row],[supply_demand_ratio]]&lt;1,"Between 0.8-1.0",IF(tblRides[[#This Row],[supply_demand_ratio]]&lt;=1.2,"Between 1.0-1.2","Above 1.2")))</f>
        <v>Above 1.2</v>
      </c>
    </row>
    <row r="792" spans="1:25" x14ac:dyDescent="0.3">
      <c r="A792" t="s">
        <v>847</v>
      </c>
      <c r="B792" s="1">
        <v>46030.306944444441</v>
      </c>
      <c r="C792" s="2">
        <v>46030</v>
      </c>
      <c r="D792">
        <v>7</v>
      </c>
      <c r="E792" t="s">
        <v>36</v>
      </c>
      <c r="F792" t="s">
        <v>26</v>
      </c>
      <c r="G792">
        <v>14.8</v>
      </c>
      <c r="H792">
        <v>270.63</v>
      </c>
      <c r="I792">
        <v>291.77999999999997</v>
      </c>
      <c r="J792">
        <v>1.1000000000000001</v>
      </c>
      <c r="K792">
        <v>4.2</v>
      </c>
      <c r="L792">
        <v>1</v>
      </c>
      <c r="M792">
        <v>122</v>
      </c>
      <c r="N792" t="s">
        <v>27</v>
      </c>
      <c r="O792">
        <v>1.01</v>
      </c>
      <c r="P792" t="s">
        <v>28</v>
      </c>
      <c r="Q792" t="s">
        <v>29</v>
      </c>
      <c r="R792">
        <v>4.45</v>
      </c>
      <c r="S792">
        <v>13</v>
      </c>
      <c r="T792">
        <v>21.15</v>
      </c>
      <c r="U792">
        <v>-3.2</v>
      </c>
      <c r="V792" t="s">
        <v>30</v>
      </c>
      <c r="W792" t="s">
        <v>31</v>
      </c>
      <c r="X792">
        <v>1</v>
      </c>
      <c r="Y792" t="str">
        <f>IF(tblRides[[#This Row],[supply_demand_ratio]]&lt;0.8,"Below 0.8",IF(tblRides[[#This Row],[supply_demand_ratio]]&lt;1,"Between 0.8-1.0",IF(tblRides[[#This Row],[supply_demand_ratio]]&lt;=1.2,"Between 1.0-1.2","Above 1.2")))</f>
        <v>Between 1.0-1.2</v>
      </c>
    </row>
    <row r="793" spans="1:25" x14ac:dyDescent="0.3">
      <c r="A793" t="s">
        <v>848</v>
      </c>
      <c r="B793" s="1">
        <v>46030.32916666667</v>
      </c>
      <c r="C793" s="2">
        <v>46030</v>
      </c>
      <c r="D793">
        <v>7</v>
      </c>
      <c r="E793" t="s">
        <v>36</v>
      </c>
      <c r="F793" t="s">
        <v>26</v>
      </c>
      <c r="G793">
        <v>7.7</v>
      </c>
      <c r="H793">
        <v>147.97999999999999</v>
      </c>
      <c r="J793">
        <v>1</v>
      </c>
      <c r="K793">
        <v>4.5999999999999996</v>
      </c>
      <c r="L793">
        <v>3.4</v>
      </c>
      <c r="M793">
        <v>117</v>
      </c>
      <c r="N793" t="s">
        <v>27</v>
      </c>
      <c r="O793">
        <v>1.1970000000000001</v>
      </c>
      <c r="P793" t="s">
        <v>58</v>
      </c>
      <c r="Q793" t="s">
        <v>88</v>
      </c>
      <c r="R793">
        <v>4.92</v>
      </c>
      <c r="S793">
        <v>9</v>
      </c>
      <c r="U793">
        <v>-1.2</v>
      </c>
      <c r="V793" t="s">
        <v>30</v>
      </c>
      <c r="W793" t="s">
        <v>31</v>
      </c>
      <c r="X793">
        <v>0</v>
      </c>
      <c r="Y793" t="str">
        <f>IF(tblRides[[#This Row],[supply_demand_ratio]]&lt;0.8,"Below 0.8",IF(tblRides[[#This Row],[supply_demand_ratio]]&lt;1,"Between 0.8-1.0",IF(tblRides[[#This Row],[supply_demand_ratio]]&lt;=1.2,"Between 1.0-1.2","Above 1.2")))</f>
        <v>Between 1.0-1.2</v>
      </c>
    </row>
    <row r="794" spans="1:25" x14ac:dyDescent="0.3">
      <c r="A794" t="s">
        <v>849</v>
      </c>
      <c r="B794" s="1">
        <v>46030.354861111111</v>
      </c>
      <c r="C794" s="2">
        <v>46030</v>
      </c>
      <c r="D794">
        <v>8</v>
      </c>
      <c r="E794" t="s">
        <v>25</v>
      </c>
      <c r="F794" t="s">
        <v>26</v>
      </c>
      <c r="G794">
        <v>6.8</v>
      </c>
      <c r="H794">
        <v>176.5</v>
      </c>
      <c r="I794">
        <v>181.22</v>
      </c>
      <c r="J794">
        <v>1.1000000000000001</v>
      </c>
      <c r="K794">
        <v>7.2</v>
      </c>
      <c r="L794">
        <v>5.7</v>
      </c>
      <c r="M794">
        <v>126</v>
      </c>
      <c r="N794" t="s">
        <v>27</v>
      </c>
      <c r="O794">
        <v>0.94799999999999995</v>
      </c>
      <c r="P794" t="s">
        <v>28</v>
      </c>
      <c r="Q794" t="s">
        <v>29</v>
      </c>
      <c r="R794">
        <v>4.83</v>
      </c>
      <c r="S794">
        <v>5</v>
      </c>
      <c r="T794">
        <v>4.72</v>
      </c>
      <c r="U794">
        <v>-1.5</v>
      </c>
      <c r="V794" t="s">
        <v>30</v>
      </c>
      <c r="W794" t="s">
        <v>45</v>
      </c>
      <c r="X794">
        <v>1</v>
      </c>
      <c r="Y794" t="str">
        <f>IF(tblRides[[#This Row],[supply_demand_ratio]]&lt;0.8,"Below 0.8",IF(tblRides[[#This Row],[supply_demand_ratio]]&lt;1,"Between 0.8-1.0",IF(tblRides[[#This Row],[supply_demand_ratio]]&lt;=1.2,"Between 1.0-1.2","Above 1.2")))</f>
        <v>Between 0.8-1.0</v>
      </c>
    </row>
    <row r="795" spans="1:25" x14ac:dyDescent="0.3">
      <c r="A795" t="s">
        <v>850</v>
      </c>
      <c r="B795" s="1">
        <v>46030.362500000003</v>
      </c>
      <c r="C795" s="2">
        <v>46030</v>
      </c>
      <c r="D795">
        <v>8</v>
      </c>
      <c r="E795" t="s">
        <v>25</v>
      </c>
      <c r="F795" t="s">
        <v>34</v>
      </c>
      <c r="G795">
        <v>4.0999999999999996</v>
      </c>
      <c r="H795">
        <v>119.22</v>
      </c>
      <c r="I795">
        <v>116.36</v>
      </c>
      <c r="J795">
        <v>1.1000000000000001</v>
      </c>
      <c r="K795">
        <v>5.8</v>
      </c>
      <c r="L795">
        <v>6.7</v>
      </c>
      <c r="M795">
        <v>120</v>
      </c>
      <c r="N795" t="s">
        <v>27</v>
      </c>
      <c r="O795">
        <v>0.88300000000000001</v>
      </c>
      <c r="P795" t="s">
        <v>28</v>
      </c>
      <c r="Q795" t="s">
        <v>29</v>
      </c>
      <c r="R795">
        <v>4.83</v>
      </c>
      <c r="S795">
        <v>0</v>
      </c>
      <c r="T795">
        <v>-2.86</v>
      </c>
      <c r="U795">
        <v>0.9</v>
      </c>
      <c r="V795" t="s">
        <v>30</v>
      </c>
      <c r="W795" t="s">
        <v>45</v>
      </c>
      <c r="X795">
        <v>1</v>
      </c>
      <c r="Y795" t="str">
        <f>IF(tblRides[[#This Row],[supply_demand_ratio]]&lt;0.8,"Below 0.8",IF(tblRides[[#This Row],[supply_demand_ratio]]&lt;1,"Between 0.8-1.0",IF(tblRides[[#This Row],[supply_demand_ratio]]&lt;=1.2,"Between 1.0-1.2","Above 1.2")))</f>
        <v>Between 0.8-1.0</v>
      </c>
    </row>
    <row r="796" spans="1:25" x14ac:dyDescent="0.3">
      <c r="A796" t="s">
        <v>851</v>
      </c>
      <c r="B796" s="1">
        <v>46030.37222222222</v>
      </c>
      <c r="C796" s="2">
        <v>46030</v>
      </c>
      <c r="D796">
        <v>8</v>
      </c>
      <c r="E796" t="s">
        <v>36</v>
      </c>
      <c r="F796" t="s">
        <v>26</v>
      </c>
      <c r="G796">
        <v>1.6</v>
      </c>
      <c r="H796">
        <v>62.42</v>
      </c>
      <c r="I796">
        <v>62.3</v>
      </c>
      <c r="J796">
        <v>1</v>
      </c>
      <c r="K796">
        <v>6.9</v>
      </c>
      <c r="L796">
        <v>7.7</v>
      </c>
      <c r="M796">
        <v>113</v>
      </c>
      <c r="N796" t="s">
        <v>27</v>
      </c>
      <c r="O796">
        <v>0.98499999999999999</v>
      </c>
      <c r="P796" t="s">
        <v>28</v>
      </c>
      <c r="Q796" t="s">
        <v>29</v>
      </c>
      <c r="R796">
        <v>5</v>
      </c>
      <c r="S796">
        <v>13</v>
      </c>
      <c r="T796">
        <v>-0.12</v>
      </c>
      <c r="U796">
        <v>0.8</v>
      </c>
      <c r="V796" t="s">
        <v>30</v>
      </c>
      <c r="W796" t="s">
        <v>45</v>
      </c>
      <c r="X796">
        <v>1</v>
      </c>
      <c r="Y796" t="str">
        <f>IF(tblRides[[#This Row],[supply_demand_ratio]]&lt;0.8,"Below 0.8",IF(tblRides[[#This Row],[supply_demand_ratio]]&lt;1,"Between 0.8-1.0",IF(tblRides[[#This Row],[supply_demand_ratio]]&lt;=1.2,"Between 1.0-1.2","Above 1.2")))</f>
        <v>Between 0.8-1.0</v>
      </c>
    </row>
    <row r="797" spans="1:25" x14ac:dyDescent="0.3">
      <c r="A797" t="s">
        <v>852</v>
      </c>
      <c r="B797" s="1">
        <v>46030.417361111111</v>
      </c>
      <c r="C797" s="2">
        <v>46030</v>
      </c>
      <c r="D797">
        <v>10</v>
      </c>
      <c r="E797" t="s">
        <v>33</v>
      </c>
      <c r="F797" t="s">
        <v>26</v>
      </c>
      <c r="G797">
        <v>7.1</v>
      </c>
      <c r="H797">
        <v>141.25</v>
      </c>
      <c r="J797">
        <v>1</v>
      </c>
      <c r="K797">
        <v>5.7</v>
      </c>
      <c r="L797">
        <v>5</v>
      </c>
      <c r="M797">
        <v>104</v>
      </c>
      <c r="N797" t="s">
        <v>27</v>
      </c>
      <c r="O797">
        <v>1.0569999999999999</v>
      </c>
      <c r="P797" t="s">
        <v>58</v>
      </c>
      <c r="Q797" t="s">
        <v>88</v>
      </c>
      <c r="R797">
        <v>4.49</v>
      </c>
      <c r="S797">
        <v>12</v>
      </c>
      <c r="U797">
        <v>-0.7</v>
      </c>
      <c r="V797" t="s">
        <v>30</v>
      </c>
      <c r="W797" t="s">
        <v>45</v>
      </c>
      <c r="X797">
        <v>0</v>
      </c>
      <c r="Y797" t="str">
        <f>IF(tblRides[[#This Row],[supply_demand_ratio]]&lt;0.8,"Below 0.8",IF(tblRides[[#This Row],[supply_demand_ratio]]&lt;1,"Between 0.8-1.0",IF(tblRides[[#This Row],[supply_demand_ratio]]&lt;=1.2,"Between 1.0-1.2","Above 1.2")))</f>
        <v>Between 1.0-1.2</v>
      </c>
    </row>
    <row r="798" spans="1:25" x14ac:dyDescent="0.3">
      <c r="A798" t="s">
        <v>853</v>
      </c>
      <c r="B798" s="1">
        <v>46030.418055555558</v>
      </c>
      <c r="C798" s="2">
        <v>46030</v>
      </c>
      <c r="D798">
        <v>10</v>
      </c>
      <c r="E798" t="s">
        <v>33</v>
      </c>
      <c r="F798" t="s">
        <v>34</v>
      </c>
      <c r="G798">
        <v>6.9</v>
      </c>
      <c r="H798">
        <v>159.43</v>
      </c>
      <c r="I798">
        <v>159.78</v>
      </c>
      <c r="J798">
        <v>1</v>
      </c>
      <c r="K798">
        <v>6.9</v>
      </c>
      <c r="L798">
        <v>5.6</v>
      </c>
      <c r="M798">
        <v>74</v>
      </c>
      <c r="N798" t="s">
        <v>41</v>
      </c>
      <c r="O798">
        <v>0.98599999999999999</v>
      </c>
      <c r="P798" t="s">
        <v>28</v>
      </c>
      <c r="Q798" t="s">
        <v>29</v>
      </c>
      <c r="R798">
        <v>4.9000000000000004</v>
      </c>
      <c r="S798">
        <v>0</v>
      </c>
      <c r="T798">
        <v>0.35</v>
      </c>
      <c r="U798">
        <v>-1.3</v>
      </c>
      <c r="V798" t="s">
        <v>30</v>
      </c>
      <c r="W798" t="s">
        <v>45</v>
      </c>
      <c r="X798">
        <v>1</v>
      </c>
      <c r="Y798" t="str">
        <f>IF(tblRides[[#This Row],[supply_demand_ratio]]&lt;0.8,"Below 0.8",IF(tblRides[[#This Row],[supply_demand_ratio]]&lt;1,"Between 0.8-1.0",IF(tblRides[[#This Row],[supply_demand_ratio]]&lt;=1.2,"Between 1.0-1.2","Above 1.2")))</f>
        <v>Between 0.8-1.0</v>
      </c>
    </row>
    <row r="799" spans="1:25" x14ac:dyDescent="0.3">
      <c r="A799" t="s">
        <v>854</v>
      </c>
      <c r="B799" s="1">
        <v>46030.434027777781</v>
      </c>
      <c r="C799" s="2">
        <v>46030</v>
      </c>
      <c r="D799">
        <v>10</v>
      </c>
      <c r="E799" t="s">
        <v>62</v>
      </c>
      <c r="F799" t="s">
        <v>26</v>
      </c>
      <c r="G799">
        <v>8.1999999999999993</v>
      </c>
      <c r="H799">
        <v>169.89</v>
      </c>
      <c r="I799">
        <v>174.29</v>
      </c>
      <c r="J799">
        <v>1</v>
      </c>
      <c r="K799">
        <v>6.6</v>
      </c>
      <c r="L799">
        <v>9.4</v>
      </c>
      <c r="M799">
        <v>67</v>
      </c>
      <c r="N799" t="s">
        <v>41</v>
      </c>
      <c r="O799">
        <v>1.7310000000000001</v>
      </c>
      <c r="P799" t="s">
        <v>28</v>
      </c>
      <c r="Q799" t="s">
        <v>29</v>
      </c>
      <c r="R799">
        <v>4.76</v>
      </c>
      <c r="S799">
        <v>4</v>
      </c>
      <c r="T799">
        <v>4.4000000000000004</v>
      </c>
      <c r="U799">
        <v>2.8</v>
      </c>
      <c r="V799" t="s">
        <v>30</v>
      </c>
      <c r="W799" t="s">
        <v>45</v>
      </c>
      <c r="X799">
        <v>1</v>
      </c>
      <c r="Y799" t="str">
        <f>IF(tblRides[[#This Row],[supply_demand_ratio]]&lt;0.8,"Below 0.8",IF(tblRides[[#This Row],[supply_demand_ratio]]&lt;1,"Between 0.8-1.0",IF(tblRides[[#This Row],[supply_demand_ratio]]&lt;=1.2,"Between 1.0-1.2","Above 1.2")))</f>
        <v>Above 1.2</v>
      </c>
    </row>
    <row r="800" spans="1:25" x14ac:dyDescent="0.3">
      <c r="A800" t="s">
        <v>855</v>
      </c>
      <c r="B800" s="1">
        <v>46030.4375</v>
      </c>
      <c r="C800" s="2">
        <v>46030</v>
      </c>
      <c r="D800">
        <v>10</v>
      </c>
      <c r="E800" t="s">
        <v>33</v>
      </c>
      <c r="F800" t="s">
        <v>34</v>
      </c>
      <c r="G800">
        <v>12.4</v>
      </c>
      <c r="H800">
        <v>228.49</v>
      </c>
      <c r="I800">
        <v>228.18</v>
      </c>
      <c r="J800">
        <v>1.1000000000000001</v>
      </c>
      <c r="K800">
        <v>5.8</v>
      </c>
      <c r="L800">
        <v>3.5</v>
      </c>
      <c r="M800">
        <v>95</v>
      </c>
      <c r="N800" t="s">
        <v>27</v>
      </c>
      <c r="O800">
        <v>0.91100000000000003</v>
      </c>
      <c r="P800" t="s">
        <v>28</v>
      </c>
      <c r="Q800" t="s">
        <v>29</v>
      </c>
      <c r="R800">
        <v>4.4000000000000004</v>
      </c>
      <c r="S800">
        <v>0</v>
      </c>
      <c r="T800">
        <v>-0.31</v>
      </c>
      <c r="U800">
        <v>-2.2999999999999998</v>
      </c>
      <c r="V800" t="s">
        <v>30</v>
      </c>
      <c r="W800" t="s">
        <v>45</v>
      </c>
      <c r="X800">
        <v>1</v>
      </c>
      <c r="Y800" t="str">
        <f>IF(tblRides[[#This Row],[supply_demand_ratio]]&lt;0.8,"Below 0.8",IF(tblRides[[#This Row],[supply_demand_ratio]]&lt;1,"Between 0.8-1.0",IF(tblRides[[#This Row],[supply_demand_ratio]]&lt;=1.2,"Between 1.0-1.2","Above 1.2")))</f>
        <v>Between 0.8-1.0</v>
      </c>
    </row>
    <row r="801" spans="1:25" x14ac:dyDescent="0.3">
      <c r="A801" t="s">
        <v>856</v>
      </c>
      <c r="B801" s="1">
        <v>46030.445138888892</v>
      </c>
      <c r="C801" s="2">
        <v>46030</v>
      </c>
      <c r="D801">
        <v>10</v>
      </c>
      <c r="E801" t="s">
        <v>43</v>
      </c>
      <c r="F801" t="s">
        <v>26</v>
      </c>
      <c r="G801">
        <v>6.5</v>
      </c>
      <c r="H801">
        <v>148.13999999999999</v>
      </c>
      <c r="I801">
        <v>149.84</v>
      </c>
      <c r="J801">
        <v>1.1000000000000001</v>
      </c>
      <c r="K801">
        <v>7.2</v>
      </c>
      <c r="L801">
        <v>10.3</v>
      </c>
      <c r="M801">
        <v>77</v>
      </c>
      <c r="N801" t="s">
        <v>27</v>
      </c>
      <c r="O801">
        <v>1.153</v>
      </c>
      <c r="P801" t="s">
        <v>28</v>
      </c>
      <c r="Q801" t="s">
        <v>29</v>
      </c>
      <c r="R801">
        <v>4.7699999999999996</v>
      </c>
      <c r="S801">
        <v>11</v>
      </c>
      <c r="T801">
        <v>1.7</v>
      </c>
      <c r="U801">
        <v>3.1</v>
      </c>
      <c r="V801" t="s">
        <v>30</v>
      </c>
      <c r="W801" t="s">
        <v>45</v>
      </c>
      <c r="X801">
        <v>1</v>
      </c>
      <c r="Y801" t="str">
        <f>IF(tblRides[[#This Row],[supply_demand_ratio]]&lt;0.8,"Below 0.8",IF(tblRides[[#This Row],[supply_demand_ratio]]&lt;1,"Between 0.8-1.0",IF(tblRides[[#This Row],[supply_demand_ratio]]&lt;=1.2,"Between 1.0-1.2","Above 1.2")))</f>
        <v>Between 1.0-1.2</v>
      </c>
    </row>
    <row r="802" spans="1:25" x14ac:dyDescent="0.3">
      <c r="A802" t="s">
        <v>857</v>
      </c>
      <c r="B802" s="1">
        <v>46030.463888888888</v>
      </c>
      <c r="C802" s="2">
        <v>46030</v>
      </c>
      <c r="D802">
        <v>11</v>
      </c>
      <c r="E802" t="s">
        <v>43</v>
      </c>
      <c r="F802" t="s">
        <v>26</v>
      </c>
      <c r="G802">
        <v>1.4</v>
      </c>
      <c r="H802">
        <v>57.08</v>
      </c>
      <c r="I802">
        <v>55.78</v>
      </c>
      <c r="J802">
        <v>1</v>
      </c>
      <c r="K802">
        <v>6.3</v>
      </c>
      <c r="L802">
        <v>6.9</v>
      </c>
      <c r="M802">
        <v>58</v>
      </c>
      <c r="N802" t="s">
        <v>41</v>
      </c>
      <c r="O802">
        <v>1.8280000000000001</v>
      </c>
      <c r="P802" t="s">
        <v>28</v>
      </c>
      <c r="Q802" t="s">
        <v>29</v>
      </c>
      <c r="R802">
        <v>4.8499999999999996</v>
      </c>
      <c r="S802">
        <v>16</v>
      </c>
      <c r="T802">
        <v>-1.3</v>
      </c>
      <c r="U802">
        <v>0.6</v>
      </c>
      <c r="V802" t="s">
        <v>30</v>
      </c>
      <c r="W802" t="s">
        <v>45</v>
      </c>
      <c r="X802">
        <v>1</v>
      </c>
      <c r="Y802" t="str">
        <f>IF(tblRides[[#This Row],[supply_demand_ratio]]&lt;0.8,"Below 0.8",IF(tblRides[[#This Row],[supply_demand_ratio]]&lt;1,"Between 0.8-1.0",IF(tblRides[[#This Row],[supply_demand_ratio]]&lt;=1.2,"Between 1.0-1.2","Above 1.2")))</f>
        <v>Above 1.2</v>
      </c>
    </row>
    <row r="803" spans="1:25" x14ac:dyDescent="0.3">
      <c r="A803" t="s">
        <v>858</v>
      </c>
      <c r="B803" s="1">
        <v>46030.467361111114</v>
      </c>
      <c r="C803" s="2">
        <v>46030</v>
      </c>
      <c r="D803">
        <v>11</v>
      </c>
      <c r="E803" t="s">
        <v>33</v>
      </c>
      <c r="F803" t="s">
        <v>26</v>
      </c>
      <c r="G803">
        <v>8.6</v>
      </c>
      <c r="H803">
        <v>209.08</v>
      </c>
      <c r="I803">
        <v>200.61</v>
      </c>
      <c r="J803">
        <v>1.1000000000000001</v>
      </c>
      <c r="K803">
        <v>9.6</v>
      </c>
      <c r="L803">
        <v>8.6999999999999993</v>
      </c>
      <c r="M803">
        <v>94</v>
      </c>
      <c r="N803" t="s">
        <v>27</v>
      </c>
      <c r="O803">
        <v>1.1040000000000001</v>
      </c>
      <c r="P803" t="s">
        <v>28</v>
      </c>
      <c r="Q803" t="s">
        <v>29</v>
      </c>
      <c r="R803">
        <v>4.51</v>
      </c>
      <c r="S803">
        <v>4</v>
      </c>
      <c r="T803">
        <v>-8.4700000000000006</v>
      </c>
      <c r="U803">
        <v>-0.9</v>
      </c>
      <c r="V803" t="s">
        <v>30</v>
      </c>
      <c r="W803" t="s">
        <v>45</v>
      </c>
      <c r="X803">
        <v>1</v>
      </c>
      <c r="Y803" t="str">
        <f>IF(tblRides[[#This Row],[supply_demand_ratio]]&lt;0.8,"Below 0.8",IF(tblRides[[#This Row],[supply_demand_ratio]]&lt;1,"Between 0.8-1.0",IF(tblRides[[#This Row],[supply_demand_ratio]]&lt;=1.2,"Between 1.0-1.2","Above 1.2")))</f>
        <v>Between 1.0-1.2</v>
      </c>
    </row>
    <row r="804" spans="1:25" x14ac:dyDescent="0.3">
      <c r="A804" t="s">
        <v>859</v>
      </c>
      <c r="B804" s="1">
        <v>46030.477083333331</v>
      </c>
      <c r="C804" s="2">
        <v>46030</v>
      </c>
      <c r="D804">
        <v>11</v>
      </c>
      <c r="E804" t="s">
        <v>36</v>
      </c>
      <c r="F804" t="s">
        <v>26</v>
      </c>
      <c r="G804">
        <v>15.1</v>
      </c>
      <c r="H804">
        <v>270.94</v>
      </c>
      <c r="J804">
        <v>1</v>
      </c>
      <c r="K804">
        <v>2</v>
      </c>
      <c r="L804">
        <v>1</v>
      </c>
      <c r="M804">
        <v>110</v>
      </c>
      <c r="N804" t="s">
        <v>27</v>
      </c>
      <c r="O804">
        <v>1.0669999999999999</v>
      </c>
      <c r="P804" t="s">
        <v>58</v>
      </c>
      <c r="Q804" t="s">
        <v>108</v>
      </c>
      <c r="R804">
        <v>4.6100000000000003</v>
      </c>
      <c r="S804">
        <v>9</v>
      </c>
      <c r="U804">
        <v>-1</v>
      </c>
      <c r="V804" t="s">
        <v>30</v>
      </c>
      <c r="W804" t="s">
        <v>31</v>
      </c>
      <c r="X804">
        <v>0</v>
      </c>
      <c r="Y804" t="str">
        <f>IF(tblRides[[#This Row],[supply_demand_ratio]]&lt;0.8,"Below 0.8",IF(tblRides[[#This Row],[supply_demand_ratio]]&lt;1,"Between 0.8-1.0",IF(tblRides[[#This Row],[supply_demand_ratio]]&lt;=1.2,"Between 1.0-1.2","Above 1.2")))</f>
        <v>Between 1.0-1.2</v>
      </c>
    </row>
    <row r="805" spans="1:25" x14ac:dyDescent="0.3">
      <c r="A805" t="s">
        <v>860</v>
      </c>
      <c r="B805" s="1">
        <v>46030.487500000003</v>
      </c>
      <c r="C805" s="2">
        <v>46030</v>
      </c>
      <c r="D805">
        <v>11</v>
      </c>
      <c r="E805" t="s">
        <v>33</v>
      </c>
      <c r="F805" t="s">
        <v>26</v>
      </c>
      <c r="G805">
        <v>5.3</v>
      </c>
      <c r="H805">
        <v>108.41</v>
      </c>
      <c r="I805">
        <v>105.51</v>
      </c>
      <c r="J805">
        <v>1</v>
      </c>
      <c r="K805">
        <v>6.2</v>
      </c>
      <c r="L805">
        <v>11.2</v>
      </c>
      <c r="M805">
        <v>98</v>
      </c>
      <c r="N805" t="s">
        <v>27</v>
      </c>
      <c r="O805">
        <v>1.228</v>
      </c>
      <c r="P805" t="s">
        <v>28</v>
      </c>
      <c r="Q805" t="s">
        <v>29</v>
      </c>
      <c r="R805">
        <v>4.6399999999999997</v>
      </c>
      <c r="S805">
        <v>9</v>
      </c>
      <c r="T805">
        <v>-2.9</v>
      </c>
      <c r="U805">
        <v>5</v>
      </c>
      <c r="V805" t="s">
        <v>30</v>
      </c>
      <c r="W805" t="s">
        <v>45</v>
      </c>
      <c r="X805">
        <v>1</v>
      </c>
      <c r="Y805" t="str">
        <f>IF(tblRides[[#This Row],[supply_demand_ratio]]&lt;0.8,"Below 0.8",IF(tblRides[[#This Row],[supply_demand_ratio]]&lt;1,"Between 0.8-1.0",IF(tblRides[[#This Row],[supply_demand_ratio]]&lt;=1.2,"Between 1.0-1.2","Above 1.2")))</f>
        <v>Above 1.2</v>
      </c>
    </row>
    <row r="806" spans="1:25" x14ac:dyDescent="0.3">
      <c r="A806" t="s">
        <v>861</v>
      </c>
      <c r="B806" s="1">
        <v>46030.493055555555</v>
      </c>
      <c r="C806" s="2">
        <v>46030</v>
      </c>
      <c r="D806">
        <v>11</v>
      </c>
      <c r="E806" t="s">
        <v>33</v>
      </c>
      <c r="F806" t="s">
        <v>26</v>
      </c>
      <c r="G806">
        <v>5.0999999999999996</v>
      </c>
      <c r="H806">
        <v>122.86</v>
      </c>
      <c r="I806">
        <v>127.17</v>
      </c>
      <c r="J806">
        <v>1.1000000000000001</v>
      </c>
      <c r="K806">
        <v>7</v>
      </c>
      <c r="L806">
        <v>2.6</v>
      </c>
      <c r="M806">
        <v>95</v>
      </c>
      <c r="N806" t="s">
        <v>41</v>
      </c>
      <c r="O806">
        <v>1.3320000000000001</v>
      </c>
      <c r="P806" t="s">
        <v>28</v>
      </c>
      <c r="Q806" t="s">
        <v>29</v>
      </c>
      <c r="R806">
        <v>4.53</v>
      </c>
      <c r="S806">
        <v>1</v>
      </c>
      <c r="T806">
        <v>4.3099999999999996</v>
      </c>
      <c r="U806">
        <v>-4.4000000000000004</v>
      </c>
      <c r="V806" t="s">
        <v>30</v>
      </c>
      <c r="W806" t="s">
        <v>45</v>
      </c>
      <c r="X806">
        <v>1</v>
      </c>
      <c r="Y806" t="str">
        <f>IF(tblRides[[#This Row],[supply_demand_ratio]]&lt;0.8,"Below 0.8",IF(tblRides[[#This Row],[supply_demand_ratio]]&lt;1,"Between 0.8-1.0",IF(tblRides[[#This Row],[supply_demand_ratio]]&lt;=1.2,"Between 1.0-1.2","Above 1.2")))</f>
        <v>Above 1.2</v>
      </c>
    </row>
    <row r="807" spans="1:25" x14ac:dyDescent="0.3">
      <c r="A807" t="s">
        <v>862</v>
      </c>
      <c r="B807" s="1">
        <v>46030.493750000001</v>
      </c>
      <c r="C807" s="2">
        <v>46030</v>
      </c>
      <c r="D807">
        <v>11</v>
      </c>
      <c r="E807" t="s">
        <v>36</v>
      </c>
      <c r="F807" t="s">
        <v>26</v>
      </c>
      <c r="G807">
        <v>4.7</v>
      </c>
      <c r="H807">
        <v>110.24</v>
      </c>
      <c r="I807">
        <v>111.32</v>
      </c>
      <c r="J807">
        <v>1</v>
      </c>
      <c r="K807">
        <v>9.9</v>
      </c>
      <c r="L807">
        <v>12.1</v>
      </c>
      <c r="M807">
        <v>112</v>
      </c>
      <c r="N807" t="s">
        <v>27</v>
      </c>
      <c r="O807">
        <v>0.95699999999999996</v>
      </c>
      <c r="P807" t="s">
        <v>28</v>
      </c>
      <c r="Q807" t="s">
        <v>29</v>
      </c>
      <c r="R807">
        <v>4.8899999999999997</v>
      </c>
      <c r="S807">
        <v>4</v>
      </c>
      <c r="T807">
        <v>1.08</v>
      </c>
      <c r="U807">
        <v>2.2000000000000002</v>
      </c>
      <c r="V807" t="s">
        <v>30</v>
      </c>
      <c r="W807" t="s">
        <v>45</v>
      </c>
      <c r="X807">
        <v>1</v>
      </c>
      <c r="Y807" t="str">
        <f>IF(tblRides[[#This Row],[supply_demand_ratio]]&lt;0.8,"Below 0.8",IF(tblRides[[#This Row],[supply_demand_ratio]]&lt;1,"Between 0.8-1.0",IF(tblRides[[#This Row],[supply_demand_ratio]]&lt;=1.2,"Between 1.0-1.2","Above 1.2")))</f>
        <v>Between 0.8-1.0</v>
      </c>
    </row>
    <row r="808" spans="1:25" x14ac:dyDescent="0.3">
      <c r="A808" t="s">
        <v>863</v>
      </c>
      <c r="B808" s="1">
        <v>46030.520138888889</v>
      </c>
      <c r="C808" s="2">
        <v>46030</v>
      </c>
      <c r="D808">
        <v>12</v>
      </c>
      <c r="E808" t="s">
        <v>36</v>
      </c>
      <c r="F808" t="s">
        <v>26</v>
      </c>
      <c r="G808">
        <v>5.9</v>
      </c>
      <c r="H808">
        <v>140.66999999999999</v>
      </c>
      <c r="J808">
        <v>1.1000000000000001</v>
      </c>
      <c r="K808">
        <v>3.4</v>
      </c>
      <c r="L808">
        <v>3.8</v>
      </c>
      <c r="M808">
        <v>120</v>
      </c>
      <c r="N808" t="s">
        <v>27</v>
      </c>
      <c r="O808">
        <v>1.121</v>
      </c>
      <c r="P808" t="s">
        <v>37</v>
      </c>
      <c r="Q808" t="s">
        <v>38</v>
      </c>
      <c r="R808">
        <v>5</v>
      </c>
      <c r="S808">
        <v>4</v>
      </c>
      <c r="U808">
        <v>0.4</v>
      </c>
      <c r="V808" t="s">
        <v>30</v>
      </c>
      <c r="W808" t="s">
        <v>31</v>
      </c>
      <c r="X808">
        <v>0</v>
      </c>
      <c r="Y808" t="str">
        <f>IF(tblRides[[#This Row],[supply_demand_ratio]]&lt;0.8,"Below 0.8",IF(tblRides[[#This Row],[supply_demand_ratio]]&lt;1,"Between 0.8-1.0",IF(tblRides[[#This Row],[supply_demand_ratio]]&lt;=1.2,"Between 1.0-1.2","Above 1.2")))</f>
        <v>Between 1.0-1.2</v>
      </c>
    </row>
    <row r="809" spans="1:25" x14ac:dyDescent="0.3">
      <c r="A809" t="s">
        <v>864</v>
      </c>
      <c r="B809" s="1">
        <v>46030.536111111112</v>
      </c>
      <c r="C809" s="2">
        <v>46030</v>
      </c>
      <c r="D809">
        <v>12</v>
      </c>
      <c r="E809" t="s">
        <v>36</v>
      </c>
      <c r="F809" t="s">
        <v>34</v>
      </c>
      <c r="G809">
        <v>7.1</v>
      </c>
      <c r="H809">
        <v>162.68</v>
      </c>
      <c r="J809">
        <v>1.2</v>
      </c>
      <c r="K809">
        <v>6.1</v>
      </c>
      <c r="M809">
        <v>111</v>
      </c>
      <c r="N809" t="s">
        <v>72</v>
      </c>
      <c r="O809">
        <v>0.83</v>
      </c>
      <c r="P809" t="s">
        <v>82</v>
      </c>
      <c r="Q809" t="s">
        <v>83</v>
      </c>
      <c r="R809">
        <v>4.62</v>
      </c>
      <c r="S809">
        <v>0</v>
      </c>
      <c r="V809" t="s">
        <v>30</v>
      </c>
      <c r="W809" t="s">
        <v>45</v>
      </c>
      <c r="X809">
        <v>0</v>
      </c>
      <c r="Y809" t="str">
        <f>IF(tblRides[[#This Row],[supply_demand_ratio]]&lt;0.8,"Below 0.8",IF(tblRides[[#This Row],[supply_demand_ratio]]&lt;1,"Between 0.8-1.0",IF(tblRides[[#This Row],[supply_demand_ratio]]&lt;=1.2,"Between 1.0-1.2","Above 1.2")))</f>
        <v>Between 0.8-1.0</v>
      </c>
    </row>
    <row r="810" spans="1:25" x14ac:dyDescent="0.3">
      <c r="A810" t="s">
        <v>865</v>
      </c>
      <c r="B810" s="1">
        <v>46030.549305555556</v>
      </c>
      <c r="C810" s="2">
        <v>46030</v>
      </c>
      <c r="D810">
        <v>13</v>
      </c>
      <c r="E810" t="s">
        <v>25</v>
      </c>
      <c r="F810" t="s">
        <v>34</v>
      </c>
      <c r="G810">
        <v>8.1999999999999993</v>
      </c>
      <c r="H810">
        <v>172.6</v>
      </c>
      <c r="I810">
        <v>172.42</v>
      </c>
      <c r="J810">
        <v>1</v>
      </c>
      <c r="K810">
        <v>3.3</v>
      </c>
      <c r="L810">
        <v>1</v>
      </c>
      <c r="M810">
        <v>117</v>
      </c>
      <c r="N810" t="s">
        <v>41</v>
      </c>
      <c r="O810">
        <v>1.3089999999999999</v>
      </c>
      <c r="P810" t="s">
        <v>28</v>
      </c>
      <c r="Q810" t="s">
        <v>29</v>
      </c>
      <c r="R810">
        <v>4.6900000000000004</v>
      </c>
      <c r="S810">
        <v>0</v>
      </c>
      <c r="T810">
        <v>-0.18</v>
      </c>
      <c r="U810">
        <v>-2.2999999999999998</v>
      </c>
      <c r="V810" t="s">
        <v>30</v>
      </c>
      <c r="W810" t="s">
        <v>31</v>
      </c>
      <c r="X810">
        <v>1</v>
      </c>
      <c r="Y810" t="str">
        <f>IF(tblRides[[#This Row],[supply_demand_ratio]]&lt;0.8,"Below 0.8",IF(tblRides[[#This Row],[supply_demand_ratio]]&lt;1,"Between 0.8-1.0",IF(tblRides[[#This Row],[supply_demand_ratio]]&lt;=1.2,"Between 1.0-1.2","Above 1.2")))</f>
        <v>Above 1.2</v>
      </c>
    </row>
    <row r="811" spans="1:25" x14ac:dyDescent="0.3">
      <c r="A811" t="s">
        <v>866</v>
      </c>
      <c r="B811" s="1">
        <v>46030.570138888892</v>
      </c>
      <c r="C811" s="2">
        <v>46030</v>
      </c>
      <c r="D811">
        <v>13</v>
      </c>
      <c r="E811" t="s">
        <v>36</v>
      </c>
      <c r="F811" t="s">
        <v>34</v>
      </c>
      <c r="G811">
        <v>3.6</v>
      </c>
      <c r="H811">
        <v>88.2</v>
      </c>
      <c r="I811">
        <v>84.48</v>
      </c>
      <c r="J811">
        <v>1</v>
      </c>
      <c r="K811">
        <v>8</v>
      </c>
      <c r="L811">
        <v>6.5</v>
      </c>
      <c r="M811">
        <v>117</v>
      </c>
      <c r="N811" t="s">
        <v>41</v>
      </c>
      <c r="O811">
        <v>1.74</v>
      </c>
      <c r="P811" t="s">
        <v>28</v>
      </c>
      <c r="Q811" t="s">
        <v>29</v>
      </c>
      <c r="R811">
        <v>4.7699999999999996</v>
      </c>
      <c r="S811">
        <v>0</v>
      </c>
      <c r="T811">
        <v>-3.72</v>
      </c>
      <c r="U811">
        <v>-1.5</v>
      </c>
      <c r="V811" t="s">
        <v>30</v>
      </c>
      <c r="W811" t="s">
        <v>45</v>
      </c>
      <c r="X811">
        <v>1</v>
      </c>
      <c r="Y811" t="str">
        <f>IF(tblRides[[#This Row],[supply_demand_ratio]]&lt;0.8,"Below 0.8",IF(tblRides[[#This Row],[supply_demand_ratio]]&lt;1,"Between 0.8-1.0",IF(tblRides[[#This Row],[supply_demand_ratio]]&lt;=1.2,"Between 1.0-1.2","Above 1.2")))</f>
        <v>Above 1.2</v>
      </c>
    </row>
    <row r="812" spans="1:25" x14ac:dyDescent="0.3">
      <c r="A812" t="s">
        <v>867</v>
      </c>
      <c r="B812" s="1">
        <v>46030.59097222222</v>
      </c>
      <c r="C812" s="2">
        <v>46030</v>
      </c>
      <c r="D812">
        <v>14</v>
      </c>
      <c r="E812" t="s">
        <v>33</v>
      </c>
      <c r="F812" t="s">
        <v>26</v>
      </c>
      <c r="G812">
        <v>3.8</v>
      </c>
      <c r="H812">
        <v>106.18</v>
      </c>
      <c r="J812">
        <v>1</v>
      </c>
      <c r="K812">
        <v>3.4</v>
      </c>
      <c r="M812">
        <v>88</v>
      </c>
      <c r="N812" t="s">
        <v>27</v>
      </c>
      <c r="O812">
        <v>0.90700000000000003</v>
      </c>
      <c r="P812" t="s">
        <v>82</v>
      </c>
      <c r="Q812" t="s">
        <v>83</v>
      </c>
      <c r="R812">
        <v>4.9400000000000004</v>
      </c>
      <c r="S812">
        <v>30</v>
      </c>
      <c r="V812" t="s">
        <v>30</v>
      </c>
      <c r="W812" t="s">
        <v>31</v>
      </c>
      <c r="X812">
        <v>0</v>
      </c>
      <c r="Y812" t="str">
        <f>IF(tblRides[[#This Row],[supply_demand_ratio]]&lt;0.8,"Below 0.8",IF(tblRides[[#This Row],[supply_demand_ratio]]&lt;1,"Between 0.8-1.0",IF(tblRides[[#This Row],[supply_demand_ratio]]&lt;=1.2,"Between 1.0-1.2","Above 1.2")))</f>
        <v>Between 0.8-1.0</v>
      </c>
    </row>
    <row r="813" spans="1:25" x14ac:dyDescent="0.3">
      <c r="A813" t="s">
        <v>868</v>
      </c>
      <c r="B813" s="1">
        <v>46030.594444444447</v>
      </c>
      <c r="C813" s="2">
        <v>46030</v>
      </c>
      <c r="D813">
        <v>14</v>
      </c>
      <c r="E813" t="s">
        <v>25</v>
      </c>
      <c r="F813" t="s">
        <v>26</v>
      </c>
      <c r="G813">
        <v>0.7</v>
      </c>
      <c r="H813">
        <v>53.64</v>
      </c>
      <c r="I813">
        <v>53.33</v>
      </c>
      <c r="J813">
        <v>1</v>
      </c>
      <c r="K813">
        <v>3.3</v>
      </c>
      <c r="L813">
        <v>7.4</v>
      </c>
      <c r="M813">
        <v>120</v>
      </c>
      <c r="N813" t="s">
        <v>27</v>
      </c>
      <c r="O813">
        <v>1.0840000000000001</v>
      </c>
      <c r="P813" t="s">
        <v>28</v>
      </c>
      <c r="Q813" t="s">
        <v>29</v>
      </c>
      <c r="R813">
        <v>4.41</v>
      </c>
      <c r="S813">
        <v>8</v>
      </c>
      <c r="T813">
        <v>-0.31</v>
      </c>
      <c r="U813">
        <v>4.0999999999999996</v>
      </c>
      <c r="V813" t="s">
        <v>30</v>
      </c>
      <c r="W813" t="s">
        <v>31</v>
      </c>
      <c r="X813">
        <v>1</v>
      </c>
      <c r="Y813" t="str">
        <f>IF(tblRides[[#This Row],[supply_demand_ratio]]&lt;0.8,"Below 0.8",IF(tblRides[[#This Row],[supply_demand_ratio]]&lt;1,"Between 0.8-1.0",IF(tblRides[[#This Row],[supply_demand_ratio]]&lt;=1.2,"Between 1.0-1.2","Above 1.2")))</f>
        <v>Between 1.0-1.2</v>
      </c>
    </row>
    <row r="814" spans="1:25" x14ac:dyDescent="0.3">
      <c r="A814" t="s">
        <v>869</v>
      </c>
      <c r="B814" s="1">
        <v>46030.599305555559</v>
      </c>
      <c r="C814" s="2">
        <v>46030</v>
      </c>
      <c r="D814">
        <v>14</v>
      </c>
      <c r="E814" t="s">
        <v>33</v>
      </c>
      <c r="F814" t="s">
        <v>26</v>
      </c>
      <c r="G814">
        <v>1.4</v>
      </c>
      <c r="H814">
        <v>60.63</v>
      </c>
      <c r="I814">
        <v>62.27</v>
      </c>
      <c r="J814">
        <v>1</v>
      </c>
      <c r="K814">
        <v>2</v>
      </c>
      <c r="L814">
        <v>5.8</v>
      </c>
      <c r="M814">
        <v>80</v>
      </c>
      <c r="N814" t="s">
        <v>41</v>
      </c>
      <c r="O814">
        <v>1.2110000000000001</v>
      </c>
      <c r="P814" t="s">
        <v>28</v>
      </c>
      <c r="Q814" t="s">
        <v>29</v>
      </c>
      <c r="R814">
        <v>4.76</v>
      </c>
      <c r="S814">
        <v>2</v>
      </c>
      <c r="T814">
        <v>1.64</v>
      </c>
      <c r="U814">
        <v>3.8</v>
      </c>
      <c r="V814" t="s">
        <v>30</v>
      </c>
      <c r="W814" t="s">
        <v>31</v>
      </c>
      <c r="X814">
        <v>1</v>
      </c>
      <c r="Y814" t="str">
        <f>IF(tblRides[[#This Row],[supply_demand_ratio]]&lt;0.8,"Below 0.8",IF(tblRides[[#This Row],[supply_demand_ratio]]&lt;1,"Between 0.8-1.0",IF(tblRides[[#This Row],[supply_demand_ratio]]&lt;=1.2,"Between 1.0-1.2","Above 1.2")))</f>
        <v>Above 1.2</v>
      </c>
    </row>
    <row r="815" spans="1:25" x14ac:dyDescent="0.3">
      <c r="A815" t="s">
        <v>870</v>
      </c>
      <c r="B815" s="1">
        <v>46030.602777777778</v>
      </c>
      <c r="C815" s="2">
        <v>46030</v>
      </c>
      <c r="D815">
        <v>14</v>
      </c>
      <c r="E815" t="s">
        <v>36</v>
      </c>
      <c r="F815" t="s">
        <v>26</v>
      </c>
      <c r="G815">
        <v>4.4000000000000004</v>
      </c>
      <c r="H815">
        <v>102.06</v>
      </c>
      <c r="J815">
        <v>1</v>
      </c>
      <c r="K815">
        <v>2</v>
      </c>
      <c r="L815">
        <v>4.9000000000000004</v>
      </c>
      <c r="M815">
        <v>111</v>
      </c>
      <c r="N815" t="s">
        <v>27</v>
      </c>
      <c r="O815">
        <v>1.151</v>
      </c>
      <c r="P815" t="s">
        <v>58</v>
      </c>
      <c r="Q815" t="s">
        <v>108</v>
      </c>
      <c r="R815">
        <v>4.58</v>
      </c>
      <c r="S815">
        <v>3</v>
      </c>
      <c r="U815">
        <v>2.9</v>
      </c>
      <c r="V815" t="s">
        <v>30</v>
      </c>
      <c r="W815" t="s">
        <v>31</v>
      </c>
      <c r="X815">
        <v>0</v>
      </c>
      <c r="Y815" t="str">
        <f>IF(tblRides[[#This Row],[supply_demand_ratio]]&lt;0.8,"Below 0.8",IF(tblRides[[#This Row],[supply_demand_ratio]]&lt;1,"Between 0.8-1.0",IF(tblRides[[#This Row],[supply_demand_ratio]]&lt;=1.2,"Between 1.0-1.2","Above 1.2")))</f>
        <v>Between 1.0-1.2</v>
      </c>
    </row>
    <row r="816" spans="1:25" x14ac:dyDescent="0.3">
      <c r="A816" t="s">
        <v>871</v>
      </c>
      <c r="B816" s="1">
        <v>46030.604166666664</v>
      </c>
      <c r="C816" s="2">
        <v>46030</v>
      </c>
      <c r="D816">
        <v>14</v>
      </c>
      <c r="E816" t="s">
        <v>33</v>
      </c>
      <c r="F816" t="s">
        <v>34</v>
      </c>
      <c r="G816">
        <v>7.2</v>
      </c>
      <c r="H816">
        <v>136.36000000000001</v>
      </c>
      <c r="I816">
        <v>134.28</v>
      </c>
      <c r="J816">
        <v>1</v>
      </c>
      <c r="K816">
        <v>4.3</v>
      </c>
      <c r="L816">
        <v>5.9</v>
      </c>
      <c r="M816">
        <v>84</v>
      </c>
      <c r="N816" t="s">
        <v>41</v>
      </c>
      <c r="O816">
        <v>1.5409999999999999</v>
      </c>
      <c r="P816" t="s">
        <v>28</v>
      </c>
      <c r="Q816" t="s">
        <v>29</v>
      </c>
      <c r="R816">
        <v>4.72</v>
      </c>
      <c r="S816">
        <v>0</v>
      </c>
      <c r="T816">
        <v>-2.08</v>
      </c>
      <c r="U816">
        <v>1.6</v>
      </c>
      <c r="V816" t="s">
        <v>30</v>
      </c>
      <c r="W816" t="s">
        <v>31</v>
      </c>
      <c r="X816">
        <v>1</v>
      </c>
      <c r="Y816" t="str">
        <f>IF(tblRides[[#This Row],[supply_demand_ratio]]&lt;0.8,"Below 0.8",IF(tblRides[[#This Row],[supply_demand_ratio]]&lt;1,"Between 0.8-1.0",IF(tblRides[[#This Row],[supply_demand_ratio]]&lt;=1.2,"Between 1.0-1.2","Above 1.2")))</f>
        <v>Above 1.2</v>
      </c>
    </row>
    <row r="817" spans="1:25" x14ac:dyDescent="0.3">
      <c r="A817" t="s">
        <v>872</v>
      </c>
      <c r="B817" s="1">
        <v>46030.629166666666</v>
      </c>
      <c r="C817" s="2">
        <v>46030</v>
      </c>
      <c r="D817">
        <v>15</v>
      </c>
      <c r="E817" t="s">
        <v>36</v>
      </c>
      <c r="F817" t="s">
        <v>26</v>
      </c>
      <c r="G817">
        <v>4.2</v>
      </c>
      <c r="H817">
        <v>93.27</v>
      </c>
      <c r="J817">
        <v>1</v>
      </c>
      <c r="K817">
        <v>4.3</v>
      </c>
      <c r="L817">
        <v>9.4</v>
      </c>
      <c r="M817">
        <v>106</v>
      </c>
      <c r="N817" t="s">
        <v>27</v>
      </c>
      <c r="O817">
        <v>1.0189999999999999</v>
      </c>
      <c r="P817" t="s">
        <v>37</v>
      </c>
      <c r="Q817" t="s">
        <v>38</v>
      </c>
      <c r="R817">
        <v>4.6900000000000004</v>
      </c>
      <c r="S817">
        <v>2</v>
      </c>
      <c r="U817">
        <v>5.0999999999999996</v>
      </c>
      <c r="V817" t="s">
        <v>30</v>
      </c>
      <c r="W817" t="s">
        <v>31</v>
      </c>
      <c r="X817">
        <v>0</v>
      </c>
      <c r="Y817" t="str">
        <f>IF(tblRides[[#This Row],[supply_demand_ratio]]&lt;0.8,"Below 0.8",IF(tblRides[[#This Row],[supply_demand_ratio]]&lt;1,"Between 0.8-1.0",IF(tblRides[[#This Row],[supply_demand_ratio]]&lt;=1.2,"Between 1.0-1.2","Above 1.2")))</f>
        <v>Between 1.0-1.2</v>
      </c>
    </row>
    <row r="818" spans="1:25" x14ac:dyDescent="0.3">
      <c r="A818" t="s">
        <v>873</v>
      </c>
      <c r="B818" s="1">
        <v>46030.632638888892</v>
      </c>
      <c r="C818" s="2">
        <v>46030</v>
      </c>
      <c r="D818">
        <v>15</v>
      </c>
      <c r="E818" t="s">
        <v>43</v>
      </c>
      <c r="F818" t="s">
        <v>26</v>
      </c>
      <c r="G818">
        <v>9.1</v>
      </c>
      <c r="H818">
        <v>186.09</v>
      </c>
      <c r="I818">
        <v>183.8</v>
      </c>
      <c r="J818">
        <v>1</v>
      </c>
      <c r="K818">
        <v>4</v>
      </c>
      <c r="L818">
        <v>5.5</v>
      </c>
      <c r="M818">
        <v>56</v>
      </c>
      <c r="N818" t="s">
        <v>41</v>
      </c>
      <c r="O818">
        <v>1.409</v>
      </c>
      <c r="P818" t="s">
        <v>28</v>
      </c>
      <c r="Q818" t="s">
        <v>29</v>
      </c>
      <c r="R818">
        <v>4.87</v>
      </c>
      <c r="S818">
        <v>10</v>
      </c>
      <c r="T818">
        <v>-2.29</v>
      </c>
      <c r="U818">
        <v>1.5</v>
      </c>
      <c r="V818" t="s">
        <v>30</v>
      </c>
      <c r="W818" t="s">
        <v>31</v>
      </c>
      <c r="X818">
        <v>1</v>
      </c>
      <c r="Y818" t="str">
        <f>IF(tblRides[[#This Row],[supply_demand_ratio]]&lt;0.8,"Below 0.8",IF(tblRides[[#This Row],[supply_demand_ratio]]&lt;1,"Between 0.8-1.0",IF(tblRides[[#This Row],[supply_demand_ratio]]&lt;=1.2,"Between 1.0-1.2","Above 1.2")))</f>
        <v>Above 1.2</v>
      </c>
    </row>
    <row r="819" spans="1:25" x14ac:dyDescent="0.3">
      <c r="A819" t="s">
        <v>874</v>
      </c>
      <c r="B819" s="1">
        <v>46030.633333333331</v>
      </c>
      <c r="C819" s="2">
        <v>46030</v>
      </c>
      <c r="D819">
        <v>15</v>
      </c>
      <c r="E819" t="s">
        <v>25</v>
      </c>
      <c r="F819" t="s">
        <v>26</v>
      </c>
      <c r="G819">
        <v>3.4</v>
      </c>
      <c r="H819">
        <v>119.5</v>
      </c>
      <c r="J819">
        <v>1.2</v>
      </c>
      <c r="K819">
        <v>6.8</v>
      </c>
      <c r="L819">
        <v>14.8</v>
      </c>
      <c r="M819">
        <v>116</v>
      </c>
      <c r="N819" t="s">
        <v>27</v>
      </c>
      <c r="O819">
        <v>0.86199999999999999</v>
      </c>
      <c r="P819" t="s">
        <v>58</v>
      </c>
      <c r="Q819" t="s">
        <v>74</v>
      </c>
      <c r="R819">
        <v>4.78</v>
      </c>
      <c r="S819">
        <v>29</v>
      </c>
      <c r="U819">
        <v>8</v>
      </c>
      <c r="V819" t="s">
        <v>30</v>
      </c>
      <c r="W819" t="s">
        <v>45</v>
      </c>
      <c r="X819">
        <v>0</v>
      </c>
      <c r="Y819" t="str">
        <f>IF(tblRides[[#This Row],[supply_demand_ratio]]&lt;0.8,"Below 0.8",IF(tblRides[[#This Row],[supply_demand_ratio]]&lt;1,"Between 0.8-1.0",IF(tblRides[[#This Row],[supply_demand_ratio]]&lt;=1.2,"Between 1.0-1.2","Above 1.2")))</f>
        <v>Between 0.8-1.0</v>
      </c>
    </row>
    <row r="820" spans="1:25" x14ac:dyDescent="0.3">
      <c r="A820" t="s">
        <v>875</v>
      </c>
      <c r="B820" s="1">
        <v>46030.636805555558</v>
      </c>
      <c r="C820" s="2">
        <v>46030</v>
      </c>
      <c r="D820">
        <v>15</v>
      </c>
      <c r="E820" t="s">
        <v>43</v>
      </c>
      <c r="F820" t="s">
        <v>34</v>
      </c>
      <c r="G820">
        <v>3.6</v>
      </c>
      <c r="H820">
        <v>101.19</v>
      </c>
      <c r="I820">
        <v>102.73</v>
      </c>
      <c r="J820">
        <v>1.1000000000000001</v>
      </c>
      <c r="K820">
        <v>6.1</v>
      </c>
      <c r="L820">
        <v>10.8</v>
      </c>
      <c r="M820">
        <v>68</v>
      </c>
      <c r="N820" t="s">
        <v>41</v>
      </c>
      <c r="O820">
        <v>1.42</v>
      </c>
      <c r="P820" t="s">
        <v>28</v>
      </c>
      <c r="Q820" t="s">
        <v>29</v>
      </c>
      <c r="R820">
        <v>4.63</v>
      </c>
      <c r="S820">
        <v>0</v>
      </c>
      <c r="T820">
        <v>1.54</v>
      </c>
      <c r="U820">
        <v>4.7</v>
      </c>
      <c r="V820" t="s">
        <v>30</v>
      </c>
      <c r="W820" t="s">
        <v>45</v>
      </c>
      <c r="X820">
        <v>1</v>
      </c>
      <c r="Y820" t="str">
        <f>IF(tblRides[[#This Row],[supply_demand_ratio]]&lt;0.8,"Below 0.8",IF(tblRides[[#This Row],[supply_demand_ratio]]&lt;1,"Between 0.8-1.0",IF(tblRides[[#This Row],[supply_demand_ratio]]&lt;=1.2,"Between 1.0-1.2","Above 1.2")))</f>
        <v>Above 1.2</v>
      </c>
    </row>
    <row r="821" spans="1:25" x14ac:dyDescent="0.3">
      <c r="A821" t="s">
        <v>876</v>
      </c>
      <c r="B821" s="1">
        <v>46030.642361111109</v>
      </c>
      <c r="C821" s="2">
        <v>46030</v>
      </c>
      <c r="D821">
        <v>15</v>
      </c>
      <c r="E821" t="s">
        <v>43</v>
      </c>
      <c r="F821" t="s">
        <v>26</v>
      </c>
      <c r="G821">
        <v>11</v>
      </c>
      <c r="H821">
        <v>224.74</v>
      </c>
      <c r="I821">
        <v>230.99</v>
      </c>
      <c r="J821">
        <v>1</v>
      </c>
      <c r="K821">
        <v>3</v>
      </c>
      <c r="L821">
        <v>4.9000000000000004</v>
      </c>
      <c r="M821">
        <v>59</v>
      </c>
      <c r="N821" t="s">
        <v>41</v>
      </c>
      <c r="O821">
        <v>1.214</v>
      </c>
      <c r="P821" t="s">
        <v>28</v>
      </c>
      <c r="Q821" t="s">
        <v>29</v>
      </c>
      <c r="R821">
        <v>4.67</v>
      </c>
      <c r="S821">
        <v>8</v>
      </c>
      <c r="T821">
        <v>6.25</v>
      </c>
      <c r="U821">
        <v>1.9</v>
      </c>
      <c r="V821" t="s">
        <v>30</v>
      </c>
      <c r="W821" t="s">
        <v>31</v>
      </c>
      <c r="X821">
        <v>1</v>
      </c>
      <c r="Y821" t="str">
        <f>IF(tblRides[[#This Row],[supply_demand_ratio]]&lt;0.8,"Below 0.8",IF(tblRides[[#This Row],[supply_demand_ratio]]&lt;1,"Between 0.8-1.0",IF(tblRides[[#This Row],[supply_demand_ratio]]&lt;=1.2,"Between 1.0-1.2","Above 1.2")))</f>
        <v>Above 1.2</v>
      </c>
    </row>
    <row r="822" spans="1:25" x14ac:dyDescent="0.3">
      <c r="A822" t="s">
        <v>877</v>
      </c>
      <c r="B822" s="1">
        <v>46030.647222222222</v>
      </c>
      <c r="C822" s="2">
        <v>46030</v>
      </c>
      <c r="D822">
        <v>15</v>
      </c>
      <c r="E822" t="s">
        <v>36</v>
      </c>
      <c r="F822" t="s">
        <v>26</v>
      </c>
      <c r="G822">
        <v>7</v>
      </c>
      <c r="H822">
        <v>159.72</v>
      </c>
      <c r="I822">
        <v>158.29</v>
      </c>
      <c r="J822">
        <v>1</v>
      </c>
      <c r="K822">
        <v>4.8</v>
      </c>
      <c r="L822">
        <v>7.6</v>
      </c>
      <c r="M822">
        <v>97</v>
      </c>
      <c r="N822" t="s">
        <v>27</v>
      </c>
      <c r="O822">
        <v>0.95799999999999996</v>
      </c>
      <c r="P822" t="s">
        <v>28</v>
      </c>
      <c r="Q822" t="s">
        <v>29</v>
      </c>
      <c r="R822">
        <v>4.8</v>
      </c>
      <c r="S822">
        <v>5</v>
      </c>
      <c r="T822">
        <v>-1.43</v>
      </c>
      <c r="U822">
        <v>2.8</v>
      </c>
      <c r="V822" t="s">
        <v>30</v>
      </c>
      <c r="W822" t="s">
        <v>31</v>
      </c>
      <c r="X822">
        <v>1</v>
      </c>
      <c r="Y822" t="str">
        <f>IF(tblRides[[#This Row],[supply_demand_ratio]]&lt;0.8,"Below 0.8",IF(tblRides[[#This Row],[supply_demand_ratio]]&lt;1,"Between 0.8-1.0",IF(tblRides[[#This Row],[supply_demand_ratio]]&lt;=1.2,"Between 1.0-1.2","Above 1.2")))</f>
        <v>Between 0.8-1.0</v>
      </c>
    </row>
    <row r="823" spans="1:25" x14ac:dyDescent="0.3">
      <c r="A823" t="s">
        <v>878</v>
      </c>
      <c r="B823" s="1">
        <v>46030.651388888888</v>
      </c>
      <c r="C823" s="2">
        <v>46030</v>
      </c>
      <c r="D823">
        <v>15</v>
      </c>
      <c r="E823" t="s">
        <v>36</v>
      </c>
      <c r="F823" t="s">
        <v>26</v>
      </c>
      <c r="G823">
        <v>10</v>
      </c>
      <c r="H823">
        <v>232.22</v>
      </c>
      <c r="I823">
        <v>220.42</v>
      </c>
      <c r="J823">
        <v>1.2</v>
      </c>
      <c r="K823">
        <v>4.9000000000000004</v>
      </c>
      <c r="L823">
        <v>5.7</v>
      </c>
      <c r="M823">
        <v>115</v>
      </c>
      <c r="N823" t="s">
        <v>27</v>
      </c>
      <c r="O823">
        <v>0.94199999999999995</v>
      </c>
      <c r="P823" t="s">
        <v>28</v>
      </c>
      <c r="Q823" t="s">
        <v>29</v>
      </c>
      <c r="R823">
        <v>4.53</v>
      </c>
      <c r="S823">
        <v>4</v>
      </c>
      <c r="T823">
        <v>-11.8</v>
      </c>
      <c r="U823">
        <v>0.8</v>
      </c>
      <c r="V823" t="s">
        <v>30</v>
      </c>
      <c r="W823" t="s">
        <v>31</v>
      </c>
      <c r="X823">
        <v>1</v>
      </c>
      <c r="Y823" t="str">
        <f>IF(tblRides[[#This Row],[supply_demand_ratio]]&lt;0.8,"Below 0.8",IF(tblRides[[#This Row],[supply_demand_ratio]]&lt;1,"Between 0.8-1.0",IF(tblRides[[#This Row],[supply_demand_ratio]]&lt;=1.2,"Between 1.0-1.2","Above 1.2")))</f>
        <v>Between 0.8-1.0</v>
      </c>
    </row>
    <row r="824" spans="1:25" x14ac:dyDescent="0.3">
      <c r="A824" t="s">
        <v>879</v>
      </c>
      <c r="B824" s="1">
        <v>46030.652083333334</v>
      </c>
      <c r="C824" s="2">
        <v>46030</v>
      </c>
      <c r="D824">
        <v>15</v>
      </c>
      <c r="E824" t="s">
        <v>36</v>
      </c>
      <c r="F824" t="s">
        <v>26</v>
      </c>
      <c r="G824">
        <v>7.3</v>
      </c>
      <c r="H824">
        <v>139.53</v>
      </c>
      <c r="I824">
        <v>138.72999999999999</v>
      </c>
      <c r="J824">
        <v>1</v>
      </c>
      <c r="K824">
        <v>4.5</v>
      </c>
      <c r="L824">
        <v>10.6</v>
      </c>
      <c r="M824">
        <v>116</v>
      </c>
      <c r="N824" t="s">
        <v>27</v>
      </c>
      <c r="O824">
        <v>1.085</v>
      </c>
      <c r="P824" t="s">
        <v>28</v>
      </c>
      <c r="Q824" t="s">
        <v>29</v>
      </c>
      <c r="R824">
        <v>4.88</v>
      </c>
      <c r="S824">
        <v>9</v>
      </c>
      <c r="T824">
        <v>-0.8</v>
      </c>
      <c r="U824">
        <v>6.1</v>
      </c>
      <c r="V824" t="s">
        <v>30</v>
      </c>
      <c r="W824" t="s">
        <v>31</v>
      </c>
      <c r="X824">
        <v>1</v>
      </c>
      <c r="Y824" t="str">
        <f>IF(tblRides[[#This Row],[supply_demand_ratio]]&lt;0.8,"Below 0.8",IF(tblRides[[#This Row],[supply_demand_ratio]]&lt;1,"Between 0.8-1.0",IF(tblRides[[#This Row],[supply_demand_ratio]]&lt;=1.2,"Between 1.0-1.2","Above 1.2")))</f>
        <v>Between 1.0-1.2</v>
      </c>
    </row>
    <row r="825" spans="1:25" x14ac:dyDescent="0.3">
      <c r="A825" t="s">
        <v>880</v>
      </c>
      <c r="B825" s="1">
        <v>46030.654166666667</v>
      </c>
      <c r="C825" s="2">
        <v>46030</v>
      </c>
      <c r="D825">
        <v>15</v>
      </c>
      <c r="E825" t="s">
        <v>25</v>
      </c>
      <c r="F825" t="s">
        <v>26</v>
      </c>
      <c r="G825">
        <v>6.1</v>
      </c>
      <c r="H825">
        <v>143.16999999999999</v>
      </c>
      <c r="I825">
        <v>145.71</v>
      </c>
      <c r="J825">
        <v>1</v>
      </c>
      <c r="K825">
        <v>7.6</v>
      </c>
      <c r="L825">
        <v>6.7</v>
      </c>
      <c r="M825">
        <v>121</v>
      </c>
      <c r="N825" t="s">
        <v>27</v>
      </c>
      <c r="O825">
        <v>1.1140000000000001</v>
      </c>
      <c r="P825" t="s">
        <v>28</v>
      </c>
      <c r="Q825" t="s">
        <v>29</v>
      </c>
      <c r="R825">
        <v>4.3899999999999997</v>
      </c>
      <c r="S825">
        <v>4</v>
      </c>
      <c r="T825">
        <v>2.54</v>
      </c>
      <c r="U825">
        <v>-0.9</v>
      </c>
      <c r="V825" t="s">
        <v>30</v>
      </c>
      <c r="W825" t="s">
        <v>45</v>
      </c>
      <c r="X825">
        <v>1</v>
      </c>
      <c r="Y825" t="str">
        <f>IF(tblRides[[#This Row],[supply_demand_ratio]]&lt;0.8,"Below 0.8",IF(tblRides[[#This Row],[supply_demand_ratio]]&lt;1,"Between 0.8-1.0",IF(tblRides[[#This Row],[supply_demand_ratio]]&lt;=1.2,"Between 1.0-1.2","Above 1.2")))</f>
        <v>Between 1.0-1.2</v>
      </c>
    </row>
    <row r="826" spans="1:25" x14ac:dyDescent="0.3">
      <c r="A826" t="s">
        <v>881</v>
      </c>
      <c r="B826" s="1">
        <v>46030.7</v>
      </c>
      <c r="C826" s="2">
        <v>46030</v>
      </c>
      <c r="D826">
        <v>16</v>
      </c>
      <c r="E826" t="s">
        <v>43</v>
      </c>
      <c r="F826" t="s">
        <v>26</v>
      </c>
      <c r="G826">
        <v>7.1</v>
      </c>
      <c r="H826">
        <v>147.97</v>
      </c>
      <c r="I826">
        <v>153.82</v>
      </c>
      <c r="J826">
        <v>1.1000000000000001</v>
      </c>
      <c r="K826">
        <v>5.7</v>
      </c>
      <c r="L826">
        <v>8.5</v>
      </c>
      <c r="M826">
        <v>56</v>
      </c>
      <c r="N826" t="s">
        <v>41</v>
      </c>
      <c r="O826">
        <v>1.5089999999999999</v>
      </c>
      <c r="P826" t="s">
        <v>28</v>
      </c>
      <c r="Q826" t="s">
        <v>29</v>
      </c>
      <c r="R826">
        <v>5</v>
      </c>
      <c r="S826">
        <v>3</v>
      </c>
      <c r="T826">
        <v>5.85</v>
      </c>
      <c r="U826">
        <v>2.8</v>
      </c>
      <c r="V826" t="s">
        <v>30</v>
      </c>
      <c r="W826" t="s">
        <v>45</v>
      </c>
      <c r="X826">
        <v>1</v>
      </c>
      <c r="Y826" t="str">
        <f>IF(tblRides[[#This Row],[supply_demand_ratio]]&lt;0.8,"Below 0.8",IF(tblRides[[#This Row],[supply_demand_ratio]]&lt;1,"Between 0.8-1.0",IF(tblRides[[#This Row],[supply_demand_ratio]]&lt;=1.2,"Between 1.0-1.2","Above 1.2")))</f>
        <v>Above 1.2</v>
      </c>
    </row>
    <row r="827" spans="1:25" x14ac:dyDescent="0.3">
      <c r="A827" t="s">
        <v>882</v>
      </c>
      <c r="B827" s="1">
        <v>46030.708333333336</v>
      </c>
      <c r="C827" s="2">
        <v>46030</v>
      </c>
      <c r="D827">
        <v>17</v>
      </c>
      <c r="E827" t="s">
        <v>25</v>
      </c>
      <c r="F827" t="s">
        <v>26</v>
      </c>
      <c r="G827">
        <v>2.2999999999999998</v>
      </c>
      <c r="H827">
        <v>97.73</v>
      </c>
      <c r="J827">
        <v>1.2</v>
      </c>
      <c r="K827">
        <v>9.1</v>
      </c>
      <c r="L827">
        <v>10.4</v>
      </c>
      <c r="M827">
        <v>95</v>
      </c>
      <c r="N827" t="s">
        <v>27</v>
      </c>
      <c r="O827">
        <v>0.73</v>
      </c>
      <c r="P827" t="s">
        <v>37</v>
      </c>
      <c r="Q827" t="s">
        <v>38</v>
      </c>
      <c r="R827">
        <v>5</v>
      </c>
      <c r="S827">
        <v>1</v>
      </c>
      <c r="U827">
        <v>1.3</v>
      </c>
      <c r="V827" t="s">
        <v>30</v>
      </c>
      <c r="W827" t="s">
        <v>45</v>
      </c>
      <c r="X827">
        <v>0</v>
      </c>
      <c r="Y827" t="str">
        <f>IF(tblRides[[#This Row],[supply_demand_ratio]]&lt;0.8,"Below 0.8",IF(tblRides[[#This Row],[supply_demand_ratio]]&lt;1,"Between 0.8-1.0",IF(tblRides[[#This Row],[supply_demand_ratio]]&lt;=1.2,"Between 1.0-1.2","Above 1.2")))</f>
        <v>Below 0.8</v>
      </c>
    </row>
    <row r="828" spans="1:25" x14ac:dyDescent="0.3">
      <c r="A828" t="s">
        <v>883</v>
      </c>
      <c r="B828" s="1">
        <v>46030.729166666664</v>
      </c>
      <c r="C828" s="2">
        <v>46030</v>
      </c>
      <c r="D828">
        <v>17</v>
      </c>
      <c r="E828" t="s">
        <v>36</v>
      </c>
      <c r="F828" t="s">
        <v>26</v>
      </c>
      <c r="G828">
        <v>0.9</v>
      </c>
      <c r="H828">
        <v>66.44</v>
      </c>
      <c r="I828">
        <v>65.680000000000007</v>
      </c>
      <c r="J828">
        <v>1.3</v>
      </c>
      <c r="K828">
        <v>6.8</v>
      </c>
      <c r="L828">
        <v>5.4</v>
      </c>
      <c r="M828">
        <v>90</v>
      </c>
      <c r="N828" t="s">
        <v>27</v>
      </c>
      <c r="O828">
        <v>0.70699999999999996</v>
      </c>
      <c r="P828" t="s">
        <v>28</v>
      </c>
      <c r="Q828" t="s">
        <v>29</v>
      </c>
      <c r="R828">
        <v>4.74</v>
      </c>
      <c r="S828">
        <v>8</v>
      </c>
      <c r="T828">
        <v>-0.76</v>
      </c>
      <c r="U828">
        <v>-1.4</v>
      </c>
      <c r="V828" t="s">
        <v>30</v>
      </c>
      <c r="W828" t="s">
        <v>45</v>
      </c>
      <c r="X828">
        <v>1</v>
      </c>
      <c r="Y828" t="str">
        <f>IF(tblRides[[#This Row],[supply_demand_ratio]]&lt;0.8,"Below 0.8",IF(tblRides[[#This Row],[supply_demand_ratio]]&lt;1,"Between 0.8-1.0",IF(tblRides[[#This Row],[supply_demand_ratio]]&lt;=1.2,"Between 1.0-1.2","Above 1.2")))</f>
        <v>Below 0.8</v>
      </c>
    </row>
    <row r="829" spans="1:25" x14ac:dyDescent="0.3">
      <c r="A829" t="s">
        <v>884</v>
      </c>
      <c r="B829" s="1">
        <v>46030.734722222223</v>
      </c>
      <c r="C829" s="2">
        <v>46030</v>
      </c>
      <c r="D829">
        <v>17</v>
      </c>
      <c r="E829" t="s">
        <v>25</v>
      </c>
      <c r="F829" t="s">
        <v>26</v>
      </c>
      <c r="G829">
        <v>2.1</v>
      </c>
      <c r="H829">
        <v>79.180000000000007</v>
      </c>
      <c r="I829">
        <v>78.13</v>
      </c>
      <c r="J829">
        <v>1.1000000000000001</v>
      </c>
      <c r="K829">
        <v>3.8</v>
      </c>
      <c r="L829">
        <v>5.9</v>
      </c>
      <c r="M829">
        <v>101</v>
      </c>
      <c r="N829" t="s">
        <v>27</v>
      </c>
      <c r="O829">
        <v>0.84299999999999997</v>
      </c>
      <c r="P829" t="s">
        <v>28</v>
      </c>
      <c r="Q829" t="s">
        <v>29</v>
      </c>
      <c r="R829">
        <v>4.82</v>
      </c>
      <c r="S829">
        <v>21</v>
      </c>
      <c r="T829">
        <v>-1.05</v>
      </c>
      <c r="U829">
        <v>2.1</v>
      </c>
      <c r="V829" t="s">
        <v>30</v>
      </c>
      <c r="W829" t="s">
        <v>31</v>
      </c>
      <c r="X829">
        <v>1</v>
      </c>
      <c r="Y829" t="str">
        <f>IF(tblRides[[#This Row],[supply_demand_ratio]]&lt;0.8,"Below 0.8",IF(tblRides[[#This Row],[supply_demand_ratio]]&lt;1,"Between 0.8-1.0",IF(tblRides[[#This Row],[supply_demand_ratio]]&lt;=1.2,"Between 1.0-1.2","Above 1.2")))</f>
        <v>Between 0.8-1.0</v>
      </c>
    </row>
    <row r="830" spans="1:25" x14ac:dyDescent="0.3">
      <c r="A830" t="s">
        <v>885</v>
      </c>
      <c r="B830" s="1">
        <v>46030.734722222223</v>
      </c>
      <c r="C830" s="2">
        <v>46030</v>
      </c>
      <c r="D830">
        <v>17</v>
      </c>
      <c r="E830" t="s">
        <v>33</v>
      </c>
      <c r="F830" t="s">
        <v>26</v>
      </c>
      <c r="G830">
        <v>1.4</v>
      </c>
      <c r="H830">
        <v>70.02</v>
      </c>
      <c r="I830">
        <v>74.069999999999993</v>
      </c>
      <c r="J830">
        <v>1.2</v>
      </c>
      <c r="K830">
        <v>9.3000000000000007</v>
      </c>
      <c r="L830">
        <v>2</v>
      </c>
      <c r="M830">
        <v>63</v>
      </c>
      <c r="N830" t="s">
        <v>27</v>
      </c>
      <c r="O830">
        <v>0.67900000000000005</v>
      </c>
      <c r="P830" t="s">
        <v>28</v>
      </c>
      <c r="Q830" t="s">
        <v>29</v>
      </c>
      <c r="R830">
        <v>4.6500000000000004</v>
      </c>
      <c r="S830">
        <v>15</v>
      </c>
      <c r="T830">
        <v>4.05</v>
      </c>
      <c r="U830">
        <v>-7.3</v>
      </c>
      <c r="V830" t="s">
        <v>30</v>
      </c>
      <c r="W830" t="s">
        <v>45</v>
      </c>
      <c r="X830">
        <v>1</v>
      </c>
      <c r="Y830" t="str">
        <f>IF(tblRides[[#This Row],[supply_demand_ratio]]&lt;0.8,"Below 0.8",IF(tblRides[[#This Row],[supply_demand_ratio]]&lt;1,"Between 0.8-1.0",IF(tblRides[[#This Row],[supply_demand_ratio]]&lt;=1.2,"Between 1.0-1.2","Above 1.2")))</f>
        <v>Below 0.8</v>
      </c>
    </row>
    <row r="831" spans="1:25" x14ac:dyDescent="0.3">
      <c r="A831" t="s">
        <v>886</v>
      </c>
      <c r="B831" s="1">
        <v>46030.738194444442</v>
      </c>
      <c r="C831" s="2">
        <v>46030</v>
      </c>
      <c r="D831">
        <v>17</v>
      </c>
      <c r="E831" t="s">
        <v>36</v>
      </c>
      <c r="F831" t="s">
        <v>34</v>
      </c>
      <c r="G831">
        <v>6.9</v>
      </c>
      <c r="H831">
        <v>148.52000000000001</v>
      </c>
      <c r="I831">
        <v>147.83000000000001</v>
      </c>
      <c r="J831">
        <v>1.1000000000000001</v>
      </c>
      <c r="K831">
        <v>7.9</v>
      </c>
      <c r="L831">
        <v>11.4</v>
      </c>
      <c r="M831">
        <v>83</v>
      </c>
      <c r="N831" t="s">
        <v>27</v>
      </c>
      <c r="O831">
        <v>0.78</v>
      </c>
      <c r="P831" t="s">
        <v>28</v>
      </c>
      <c r="Q831" t="s">
        <v>29</v>
      </c>
      <c r="R831">
        <v>4.6900000000000004</v>
      </c>
      <c r="S831">
        <v>0</v>
      </c>
      <c r="T831">
        <v>-0.69</v>
      </c>
      <c r="U831">
        <v>3.5</v>
      </c>
      <c r="V831" t="s">
        <v>30</v>
      </c>
      <c r="W831" t="s">
        <v>45</v>
      </c>
      <c r="X831">
        <v>1</v>
      </c>
      <c r="Y831" t="str">
        <f>IF(tblRides[[#This Row],[supply_demand_ratio]]&lt;0.8,"Below 0.8",IF(tblRides[[#This Row],[supply_demand_ratio]]&lt;1,"Between 0.8-1.0",IF(tblRides[[#This Row],[supply_demand_ratio]]&lt;=1.2,"Between 1.0-1.2","Above 1.2")))</f>
        <v>Below 0.8</v>
      </c>
    </row>
    <row r="832" spans="1:25" x14ac:dyDescent="0.3">
      <c r="A832" t="s">
        <v>887</v>
      </c>
      <c r="B832" s="1">
        <v>46030.741666666669</v>
      </c>
      <c r="C832" s="2">
        <v>46030</v>
      </c>
      <c r="D832">
        <v>17</v>
      </c>
      <c r="E832" t="s">
        <v>33</v>
      </c>
      <c r="F832" t="s">
        <v>26</v>
      </c>
      <c r="G832">
        <v>11.2</v>
      </c>
      <c r="H832">
        <v>229.05</v>
      </c>
      <c r="I832">
        <v>231.44</v>
      </c>
      <c r="J832">
        <v>1.1000000000000001</v>
      </c>
      <c r="K832">
        <v>4.2</v>
      </c>
      <c r="L832">
        <v>9.6999999999999993</v>
      </c>
      <c r="M832">
        <v>89</v>
      </c>
      <c r="N832" t="s">
        <v>41</v>
      </c>
      <c r="O832">
        <v>1.18</v>
      </c>
      <c r="P832" t="s">
        <v>28</v>
      </c>
      <c r="Q832" t="s">
        <v>29</v>
      </c>
      <c r="R832">
        <v>4.8</v>
      </c>
      <c r="S832">
        <v>4</v>
      </c>
      <c r="T832">
        <v>2.39</v>
      </c>
      <c r="U832">
        <v>5.5</v>
      </c>
      <c r="V832" t="s">
        <v>30</v>
      </c>
      <c r="W832" t="s">
        <v>31</v>
      </c>
      <c r="X832">
        <v>1</v>
      </c>
      <c r="Y832" t="str">
        <f>IF(tblRides[[#This Row],[supply_demand_ratio]]&lt;0.8,"Below 0.8",IF(tblRides[[#This Row],[supply_demand_ratio]]&lt;1,"Between 0.8-1.0",IF(tblRides[[#This Row],[supply_demand_ratio]]&lt;=1.2,"Between 1.0-1.2","Above 1.2")))</f>
        <v>Between 1.0-1.2</v>
      </c>
    </row>
    <row r="833" spans="1:25" x14ac:dyDescent="0.3">
      <c r="A833" t="s">
        <v>888</v>
      </c>
      <c r="B833" s="1">
        <v>46030.763194444444</v>
      </c>
      <c r="C833" s="2">
        <v>46030</v>
      </c>
      <c r="D833">
        <v>18</v>
      </c>
      <c r="E833" t="s">
        <v>25</v>
      </c>
      <c r="F833" t="s">
        <v>26</v>
      </c>
      <c r="G833">
        <v>2.2000000000000002</v>
      </c>
      <c r="H833">
        <v>88.52</v>
      </c>
      <c r="I833">
        <v>89.14</v>
      </c>
      <c r="J833">
        <v>1.2</v>
      </c>
      <c r="K833">
        <v>6.8</v>
      </c>
      <c r="L833">
        <v>6.2</v>
      </c>
      <c r="M833">
        <v>99</v>
      </c>
      <c r="N833" t="s">
        <v>27</v>
      </c>
      <c r="O833">
        <v>0.74199999999999999</v>
      </c>
      <c r="P833" t="s">
        <v>28</v>
      </c>
      <c r="Q833" t="s">
        <v>29</v>
      </c>
      <c r="R833">
        <v>4.6900000000000004</v>
      </c>
      <c r="S833">
        <v>17</v>
      </c>
      <c r="T833">
        <v>0.62</v>
      </c>
      <c r="U833">
        <v>-0.6</v>
      </c>
      <c r="V833" t="s">
        <v>30</v>
      </c>
      <c r="W833" t="s">
        <v>45</v>
      </c>
      <c r="X833">
        <v>1</v>
      </c>
      <c r="Y833" t="str">
        <f>IF(tblRides[[#This Row],[supply_demand_ratio]]&lt;0.8,"Below 0.8",IF(tblRides[[#This Row],[supply_demand_ratio]]&lt;1,"Between 0.8-1.0",IF(tblRides[[#This Row],[supply_demand_ratio]]&lt;=1.2,"Between 1.0-1.2","Above 1.2")))</f>
        <v>Below 0.8</v>
      </c>
    </row>
    <row r="834" spans="1:25" x14ac:dyDescent="0.3">
      <c r="A834" t="s">
        <v>889</v>
      </c>
      <c r="B834" s="1">
        <v>46030.763888888891</v>
      </c>
      <c r="C834" s="2">
        <v>46030</v>
      </c>
      <c r="D834">
        <v>18</v>
      </c>
      <c r="E834" t="s">
        <v>43</v>
      </c>
      <c r="F834" t="s">
        <v>26</v>
      </c>
      <c r="G834">
        <v>6.6</v>
      </c>
      <c r="H834">
        <v>141.25</v>
      </c>
      <c r="I834">
        <v>130.27000000000001</v>
      </c>
      <c r="J834">
        <v>1</v>
      </c>
      <c r="K834">
        <v>6.7</v>
      </c>
      <c r="L834">
        <v>6.5</v>
      </c>
      <c r="M834">
        <v>60</v>
      </c>
      <c r="N834" t="s">
        <v>41</v>
      </c>
      <c r="O834">
        <v>1.1559999999999999</v>
      </c>
      <c r="P834" t="s">
        <v>28</v>
      </c>
      <c r="Q834" t="s">
        <v>29</v>
      </c>
      <c r="R834">
        <v>4.63</v>
      </c>
      <c r="S834">
        <v>2</v>
      </c>
      <c r="T834">
        <v>-10.98</v>
      </c>
      <c r="U834">
        <v>-0.2</v>
      </c>
      <c r="V834" t="s">
        <v>30</v>
      </c>
      <c r="W834" t="s">
        <v>45</v>
      </c>
      <c r="X834">
        <v>1</v>
      </c>
      <c r="Y834" t="str">
        <f>IF(tblRides[[#This Row],[supply_demand_ratio]]&lt;0.8,"Below 0.8",IF(tblRides[[#This Row],[supply_demand_ratio]]&lt;1,"Between 0.8-1.0",IF(tblRides[[#This Row],[supply_demand_ratio]]&lt;=1.2,"Between 1.0-1.2","Above 1.2")))</f>
        <v>Between 1.0-1.2</v>
      </c>
    </row>
    <row r="835" spans="1:25" x14ac:dyDescent="0.3">
      <c r="A835" t="s">
        <v>890</v>
      </c>
      <c r="B835" s="1">
        <v>46030.765277777777</v>
      </c>
      <c r="C835" s="2">
        <v>46030</v>
      </c>
      <c r="D835">
        <v>18</v>
      </c>
      <c r="E835" t="s">
        <v>33</v>
      </c>
      <c r="F835" t="s">
        <v>26</v>
      </c>
      <c r="G835">
        <v>13.8</v>
      </c>
      <c r="H835">
        <v>285.3</v>
      </c>
      <c r="I835">
        <v>288.14999999999998</v>
      </c>
      <c r="J835">
        <v>1.2</v>
      </c>
      <c r="K835">
        <v>7.9</v>
      </c>
      <c r="L835">
        <v>8.3000000000000007</v>
      </c>
      <c r="M835">
        <v>83</v>
      </c>
      <c r="N835" t="s">
        <v>27</v>
      </c>
      <c r="O835">
        <v>0.77900000000000003</v>
      </c>
      <c r="P835" t="s">
        <v>28</v>
      </c>
      <c r="Q835" t="s">
        <v>29</v>
      </c>
      <c r="R835">
        <v>4.88</v>
      </c>
      <c r="S835">
        <v>15</v>
      </c>
      <c r="T835">
        <v>2.85</v>
      </c>
      <c r="U835">
        <v>0.4</v>
      </c>
      <c r="V835" t="s">
        <v>30</v>
      </c>
      <c r="W835" t="s">
        <v>45</v>
      </c>
      <c r="X835">
        <v>1</v>
      </c>
      <c r="Y835" t="str">
        <f>IF(tblRides[[#This Row],[supply_demand_ratio]]&lt;0.8,"Below 0.8",IF(tblRides[[#This Row],[supply_demand_ratio]]&lt;1,"Between 0.8-1.0",IF(tblRides[[#This Row],[supply_demand_ratio]]&lt;=1.2,"Between 1.0-1.2","Above 1.2")))</f>
        <v>Below 0.8</v>
      </c>
    </row>
    <row r="836" spans="1:25" x14ac:dyDescent="0.3">
      <c r="A836" t="s">
        <v>891</v>
      </c>
      <c r="B836" s="1">
        <v>46030.772222222222</v>
      </c>
      <c r="C836" s="2">
        <v>46030</v>
      </c>
      <c r="D836">
        <v>18</v>
      </c>
      <c r="E836" t="s">
        <v>33</v>
      </c>
      <c r="F836" t="s">
        <v>34</v>
      </c>
      <c r="G836">
        <v>9.6999999999999993</v>
      </c>
      <c r="H836">
        <v>207.76</v>
      </c>
      <c r="I836">
        <v>206.74</v>
      </c>
      <c r="J836">
        <v>1.1000000000000001</v>
      </c>
      <c r="K836">
        <v>6.3</v>
      </c>
      <c r="L836">
        <v>10.199999999999999</v>
      </c>
      <c r="M836">
        <v>71</v>
      </c>
      <c r="N836" t="s">
        <v>27</v>
      </c>
      <c r="O836">
        <v>0.8</v>
      </c>
      <c r="P836" t="s">
        <v>28</v>
      </c>
      <c r="Q836" t="s">
        <v>29</v>
      </c>
      <c r="R836">
        <v>4.66</v>
      </c>
      <c r="S836">
        <v>0</v>
      </c>
      <c r="T836">
        <v>-1.02</v>
      </c>
      <c r="U836">
        <v>3.9</v>
      </c>
      <c r="V836" t="s">
        <v>30</v>
      </c>
      <c r="W836" t="s">
        <v>45</v>
      </c>
      <c r="X836">
        <v>1</v>
      </c>
      <c r="Y836" t="str">
        <f>IF(tblRides[[#This Row],[supply_demand_ratio]]&lt;0.8,"Below 0.8",IF(tblRides[[#This Row],[supply_demand_ratio]]&lt;1,"Between 0.8-1.0",IF(tblRides[[#This Row],[supply_demand_ratio]]&lt;=1.2,"Between 1.0-1.2","Above 1.2")))</f>
        <v>Between 0.8-1.0</v>
      </c>
    </row>
    <row r="837" spans="1:25" x14ac:dyDescent="0.3">
      <c r="A837" t="s">
        <v>892</v>
      </c>
      <c r="B837" s="1">
        <v>46030.773611111108</v>
      </c>
      <c r="C837" s="2">
        <v>46030</v>
      </c>
      <c r="D837">
        <v>18</v>
      </c>
      <c r="E837" t="s">
        <v>25</v>
      </c>
      <c r="F837" t="s">
        <v>26</v>
      </c>
      <c r="G837">
        <v>7.4</v>
      </c>
      <c r="H837">
        <v>173.57</v>
      </c>
      <c r="I837">
        <v>167.15</v>
      </c>
      <c r="J837">
        <v>1.1000000000000001</v>
      </c>
      <c r="K837">
        <v>4.4000000000000004</v>
      </c>
      <c r="L837">
        <v>9.9</v>
      </c>
      <c r="M837">
        <v>93</v>
      </c>
      <c r="N837" t="s">
        <v>27</v>
      </c>
      <c r="O837">
        <v>0.79100000000000004</v>
      </c>
      <c r="P837" t="s">
        <v>28</v>
      </c>
      <c r="Q837" t="s">
        <v>29</v>
      </c>
      <c r="R837">
        <v>4.7300000000000004</v>
      </c>
      <c r="S837">
        <v>12</v>
      </c>
      <c r="T837">
        <v>-6.42</v>
      </c>
      <c r="U837">
        <v>5.5</v>
      </c>
      <c r="V837" t="s">
        <v>30</v>
      </c>
      <c r="W837" t="s">
        <v>31</v>
      </c>
      <c r="X837">
        <v>1</v>
      </c>
      <c r="Y837" t="str">
        <f>IF(tblRides[[#This Row],[supply_demand_ratio]]&lt;0.8,"Below 0.8",IF(tblRides[[#This Row],[supply_demand_ratio]]&lt;1,"Between 0.8-1.0",IF(tblRides[[#This Row],[supply_demand_ratio]]&lt;=1.2,"Between 1.0-1.2","Above 1.2")))</f>
        <v>Below 0.8</v>
      </c>
    </row>
    <row r="838" spans="1:25" x14ac:dyDescent="0.3">
      <c r="A838" t="s">
        <v>893</v>
      </c>
      <c r="B838" s="1">
        <v>46030.773611111108</v>
      </c>
      <c r="C838" s="2">
        <v>46030</v>
      </c>
      <c r="D838">
        <v>18</v>
      </c>
      <c r="E838" t="s">
        <v>36</v>
      </c>
      <c r="F838" t="s">
        <v>34</v>
      </c>
      <c r="G838">
        <v>5.7</v>
      </c>
      <c r="H838">
        <v>177.62</v>
      </c>
      <c r="J838">
        <v>1.3</v>
      </c>
      <c r="K838">
        <v>13.1</v>
      </c>
      <c r="L838">
        <v>18.3</v>
      </c>
      <c r="M838">
        <v>98</v>
      </c>
      <c r="N838" t="s">
        <v>72</v>
      </c>
      <c r="O838">
        <v>0.56599999999999995</v>
      </c>
      <c r="P838" t="s">
        <v>37</v>
      </c>
      <c r="Q838" t="s">
        <v>38</v>
      </c>
      <c r="R838">
        <v>4.68</v>
      </c>
      <c r="S838">
        <v>0</v>
      </c>
      <c r="U838">
        <v>5.2</v>
      </c>
      <c r="V838" t="s">
        <v>30</v>
      </c>
      <c r="W838" t="s">
        <v>77</v>
      </c>
      <c r="X838">
        <v>0</v>
      </c>
      <c r="Y838" t="str">
        <f>IF(tblRides[[#This Row],[supply_demand_ratio]]&lt;0.8,"Below 0.8",IF(tblRides[[#This Row],[supply_demand_ratio]]&lt;1,"Between 0.8-1.0",IF(tblRides[[#This Row],[supply_demand_ratio]]&lt;=1.2,"Between 1.0-1.2","Above 1.2")))</f>
        <v>Below 0.8</v>
      </c>
    </row>
    <row r="839" spans="1:25" x14ac:dyDescent="0.3">
      <c r="A839" t="s">
        <v>894</v>
      </c>
      <c r="B839" s="1">
        <v>46030.779166666667</v>
      </c>
      <c r="C839" s="2">
        <v>46030</v>
      </c>
      <c r="D839">
        <v>18</v>
      </c>
      <c r="E839" t="s">
        <v>33</v>
      </c>
      <c r="F839" t="s">
        <v>26</v>
      </c>
      <c r="G839">
        <v>7</v>
      </c>
      <c r="H839">
        <v>190.04</v>
      </c>
      <c r="I839">
        <v>199.94</v>
      </c>
      <c r="J839">
        <v>1.2</v>
      </c>
      <c r="K839">
        <v>7.4</v>
      </c>
      <c r="L839">
        <v>11.9</v>
      </c>
      <c r="M839">
        <v>81</v>
      </c>
      <c r="N839" t="s">
        <v>72</v>
      </c>
      <c r="O839">
        <v>0.73099999999999998</v>
      </c>
      <c r="P839" t="s">
        <v>28</v>
      </c>
      <c r="Q839" t="s">
        <v>29</v>
      </c>
      <c r="R839">
        <v>4.7300000000000004</v>
      </c>
      <c r="S839">
        <v>4</v>
      </c>
      <c r="T839">
        <v>9.9</v>
      </c>
      <c r="U839">
        <v>4.5</v>
      </c>
      <c r="V839" t="s">
        <v>30</v>
      </c>
      <c r="W839" t="s">
        <v>45</v>
      </c>
      <c r="X839">
        <v>1</v>
      </c>
      <c r="Y839" t="str">
        <f>IF(tblRides[[#This Row],[supply_demand_ratio]]&lt;0.8,"Below 0.8",IF(tblRides[[#This Row],[supply_demand_ratio]]&lt;1,"Between 0.8-1.0",IF(tblRides[[#This Row],[supply_demand_ratio]]&lt;=1.2,"Between 1.0-1.2","Above 1.2")))</f>
        <v>Below 0.8</v>
      </c>
    </row>
    <row r="840" spans="1:25" x14ac:dyDescent="0.3">
      <c r="A840" t="s">
        <v>895</v>
      </c>
      <c r="B840" s="1">
        <v>46030.779861111114</v>
      </c>
      <c r="C840" s="2">
        <v>46030</v>
      </c>
      <c r="D840">
        <v>18</v>
      </c>
      <c r="E840" t="s">
        <v>43</v>
      </c>
      <c r="F840" t="s">
        <v>26</v>
      </c>
      <c r="G840">
        <v>6.3</v>
      </c>
      <c r="H840">
        <v>125.09</v>
      </c>
      <c r="I840">
        <v>126.44</v>
      </c>
      <c r="J840">
        <v>1</v>
      </c>
      <c r="K840">
        <v>8.1</v>
      </c>
      <c r="L840">
        <v>10.1</v>
      </c>
      <c r="M840">
        <v>58</v>
      </c>
      <c r="N840" t="s">
        <v>27</v>
      </c>
      <c r="O840">
        <v>0.96299999999999997</v>
      </c>
      <c r="P840" t="s">
        <v>28</v>
      </c>
      <c r="Q840" t="s">
        <v>29</v>
      </c>
      <c r="R840">
        <v>4.72</v>
      </c>
      <c r="S840">
        <v>6</v>
      </c>
      <c r="T840">
        <v>1.35</v>
      </c>
      <c r="U840">
        <v>2</v>
      </c>
      <c r="V840" t="s">
        <v>30</v>
      </c>
      <c r="W840" t="s">
        <v>45</v>
      </c>
      <c r="X840">
        <v>1</v>
      </c>
      <c r="Y840" t="str">
        <f>IF(tblRides[[#This Row],[supply_demand_ratio]]&lt;0.8,"Below 0.8",IF(tblRides[[#This Row],[supply_demand_ratio]]&lt;1,"Between 0.8-1.0",IF(tblRides[[#This Row],[supply_demand_ratio]]&lt;=1.2,"Between 1.0-1.2","Above 1.2")))</f>
        <v>Between 0.8-1.0</v>
      </c>
    </row>
    <row r="841" spans="1:25" x14ac:dyDescent="0.3">
      <c r="A841" t="s">
        <v>896</v>
      </c>
      <c r="B841" s="1">
        <v>46030.803472222222</v>
      </c>
      <c r="C841" s="2">
        <v>46030</v>
      </c>
      <c r="D841">
        <v>19</v>
      </c>
      <c r="E841" t="s">
        <v>25</v>
      </c>
      <c r="F841" t="s">
        <v>26</v>
      </c>
      <c r="G841">
        <v>5.0999999999999996</v>
      </c>
      <c r="H841">
        <v>164.86</v>
      </c>
      <c r="I841">
        <v>165.75</v>
      </c>
      <c r="J841">
        <v>1.4</v>
      </c>
      <c r="K841">
        <v>3.8</v>
      </c>
      <c r="L841">
        <v>1</v>
      </c>
      <c r="M841">
        <v>97</v>
      </c>
      <c r="N841" t="s">
        <v>72</v>
      </c>
      <c r="O841">
        <v>0.54700000000000004</v>
      </c>
      <c r="P841" t="s">
        <v>28</v>
      </c>
      <c r="Q841" t="s">
        <v>29</v>
      </c>
      <c r="R841">
        <v>4.49</v>
      </c>
      <c r="S841">
        <v>3</v>
      </c>
      <c r="T841">
        <v>0.89</v>
      </c>
      <c r="U841">
        <v>-2.8</v>
      </c>
      <c r="V841" t="s">
        <v>30</v>
      </c>
      <c r="W841" t="s">
        <v>31</v>
      </c>
      <c r="X841">
        <v>1</v>
      </c>
      <c r="Y841" t="str">
        <f>IF(tblRides[[#This Row],[supply_demand_ratio]]&lt;0.8,"Below 0.8",IF(tblRides[[#This Row],[supply_demand_ratio]]&lt;1,"Between 0.8-1.0",IF(tblRides[[#This Row],[supply_demand_ratio]]&lt;=1.2,"Between 1.0-1.2","Above 1.2")))</f>
        <v>Below 0.8</v>
      </c>
    </row>
    <row r="842" spans="1:25" x14ac:dyDescent="0.3">
      <c r="A842" t="s">
        <v>897</v>
      </c>
      <c r="B842" s="1">
        <v>46030.806944444441</v>
      </c>
      <c r="C842" s="2">
        <v>46030</v>
      </c>
      <c r="D842">
        <v>19</v>
      </c>
      <c r="E842" t="s">
        <v>43</v>
      </c>
      <c r="F842" t="s">
        <v>26</v>
      </c>
      <c r="G842">
        <v>2.5</v>
      </c>
      <c r="H842">
        <v>70.489999999999995</v>
      </c>
      <c r="J842">
        <v>1</v>
      </c>
      <c r="K842">
        <v>2.9</v>
      </c>
      <c r="L842">
        <v>3.1</v>
      </c>
      <c r="M842">
        <v>53</v>
      </c>
      <c r="N842" t="s">
        <v>41</v>
      </c>
      <c r="O842">
        <v>1.002</v>
      </c>
      <c r="P842" t="s">
        <v>58</v>
      </c>
      <c r="Q842" t="s">
        <v>74</v>
      </c>
      <c r="R842">
        <v>4.2699999999999996</v>
      </c>
      <c r="S842">
        <v>8</v>
      </c>
      <c r="U842">
        <v>0.2</v>
      </c>
      <c r="V842" t="s">
        <v>30</v>
      </c>
      <c r="W842" t="s">
        <v>31</v>
      </c>
      <c r="X842">
        <v>0</v>
      </c>
      <c r="Y842" t="str">
        <f>IF(tblRides[[#This Row],[supply_demand_ratio]]&lt;0.8,"Below 0.8",IF(tblRides[[#This Row],[supply_demand_ratio]]&lt;1,"Between 0.8-1.0",IF(tblRides[[#This Row],[supply_demand_ratio]]&lt;=1.2,"Between 1.0-1.2","Above 1.2")))</f>
        <v>Between 1.0-1.2</v>
      </c>
    </row>
    <row r="843" spans="1:25" x14ac:dyDescent="0.3">
      <c r="A843" t="s">
        <v>898</v>
      </c>
      <c r="B843" s="1">
        <v>46030.808333333334</v>
      </c>
      <c r="C843" s="2">
        <v>46030</v>
      </c>
      <c r="D843">
        <v>19</v>
      </c>
      <c r="E843" t="s">
        <v>43</v>
      </c>
      <c r="F843" t="s">
        <v>26</v>
      </c>
      <c r="G843">
        <v>3.6</v>
      </c>
      <c r="H843">
        <v>95.7</v>
      </c>
      <c r="I843">
        <v>99.47</v>
      </c>
      <c r="J843">
        <v>1.1000000000000001</v>
      </c>
      <c r="K843">
        <v>7.9</v>
      </c>
      <c r="L843">
        <v>11.5</v>
      </c>
      <c r="M843">
        <v>51</v>
      </c>
      <c r="N843" t="s">
        <v>41</v>
      </c>
      <c r="O843">
        <v>1.0009999999999999</v>
      </c>
      <c r="P843" t="s">
        <v>28</v>
      </c>
      <c r="Q843" t="s">
        <v>29</v>
      </c>
      <c r="R843">
        <v>4.6399999999999997</v>
      </c>
      <c r="S843">
        <v>10</v>
      </c>
      <c r="T843">
        <v>3.77</v>
      </c>
      <c r="U843">
        <v>3.6</v>
      </c>
      <c r="V843" t="s">
        <v>30</v>
      </c>
      <c r="W843" t="s">
        <v>45</v>
      </c>
      <c r="X843">
        <v>1</v>
      </c>
      <c r="Y843" t="str">
        <f>IF(tblRides[[#This Row],[supply_demand_ratio]]&lt;0.8,"Below 0.8",IF(tblRides[[#This Row],[supply_demand_ratio]]&lt;1,"Between 0.8-1.0",IF(tblRides[[#This Row],[supply_demand_ratio]]&lt;=1.2,"Between 1.0-1.2","Above 1.2")))</f>
        <v>Between 1.0-1.2</v>
      </c>
    </row>
    <row r="844" spans="1:25" x14ac:dyDescent="0.3">
      <c r="A844" t="s">
        <v>899</v>
      </c>
      <c r="B844" s="1">
        <v>46030.811805555553</v>
      </c>
      <c r="C844" s="2">
        <v>46030</v>
      </c>
      <c r="D844">
        <v>19</v>
      </c>
      <c r="E844" t="s">
        <v>25</v>
      </c>
      <c r="F844" t="s">
        <v>26</v>
      </c>
      <c r="G844">
        <v>6.7</v>
      </c>
      <c r="H844">
        <v>189.84</v>
      </c>
      <c r="I844">
        <v>187.88</v>
      </c>
      <c r="J844">
        <v>1.4</v>
      </c>
      <c r="K844">
        <v>8.5</v>
      </c>
      <c r="L844">
        <v>12.4</v>
      </c>
      <c r="M844">
        <v>96</v>
      </c>
      <c r="N844" t="s">
        <v>72</v>
      </c>
      <c r="O844">
        <v>0.55500000000000005</v>
      </c>
      <c r="P844" t="s">
        <v>28</v>
      </c>
      <c r="Q844" t="s">
        <v>29</v>
      </c>
      <c r="R844">
        <v>4.8600000000000003</v>
      </c>
      <c r="S844">
        <v>8</v>
      </c>
      <c r="T844">
        <v>-1.96</v>
      </c>
      <c r="U844">
        <v>3.9</v>
      </c>
      <c r="V844" t="s">
        <v>30</v>
      </c>
      <c r="W844" t="s">
        <v>45</v>
      </c>
      <c r="X844">
        <v>1</v>
      </c>
      <c r="Y844" t="str">
        <f>IF(tblRides[[#This Row],[supply_demand_ratio]]&lt;0.8,"Below 0.8",IF(tblRides[[#This Row],[supply_demand_ratio]]&lt;1,"Between 0.8-1.0",IF(tblRides[[#This Row],[supply_demand_ratio]]&lt;=1.2,"Between 1.0-1.2","Above 1.2")))</f>
        <v>Below 0.8</v>
      </c>
    </row>
    <row r="845" spans="1:25" x14ac:dyDescent="0.3">
      <c r="A845" t="s">
        <v>900</v>
      </c>
      <c r="B845" s="1">
        <v>46030.813888888886</v>
      </c>
      <c r="C845" s="2">
        <v>46030</v>
      </c>
      <c r="D845">
        <v>19</v>
      </c>
      <c r="E845" t="s">
        <v>33</v>
      </c>
      <c r="F845" t="s">
        <v>34</v>
      </c>
      <c r="G845">
        <v>10.6</v>
      </c>
      <c r="H845">
        <v>290</v>
      </c>
      <c r="J845">
        <v>1.3</v>
      </c>
      <c r="K845">
        <v>10.4</v>
      </c>
      <c r="L845">
        <v>10.8</v>
      </c>
      <c r="M845">
        <v>68</v>
      </c>
      <c r="N845" t="s">
        <v>72</v>
      </c>
      <c r="O845">
        <v>0.59799999999999998</v>
      </c>
      <c r="P845" t="s">
        <v>58</v>
      </c>
      <c r="Q845" t="s">
        <v>88</v>
      </c>
      <c r="R845">
        <v>4.87</v>
      </c>
      <c r="S845">
        <v>0</v>
      </c>
      <c r="U845">
        <v>0.4</v>
      </c>
      <c r="V845" t="s">
        <v>30</v>
      </c>
      <c r="W845" t="s">
        <v>77</v>
      </c>
      <c r="X845">
        <v>0</v>
      </c>
      <c r="Y845" t="str">
        <f>IF(tblRides[[#This Row],[supply_demand_ratio]]&lt;0.8,"Below 0.8",IF(tblRides[[#This Row],[supply_demand_ratio]]&lt;1,"Between 0.8-1.0",IF(tblRides[[#This Row],[supply_demand_ratio]]&lt;=1.2,"Between 1.0-1.2","Above 1.2")))</f>
        <v>Below 0.8</v>
      </c>
    </row>
    <row r="846" spans="1:25" x14ac:dyDescent="0.3">
      <c r="A846" t="s">
        <v>901</v>
      </c>
      <c r="B846" s="1">
        <v>46030.827777777777</v>
      </c>
      <c r="C846" s="2">
        <v>46030</v>
      </c>
      <c r="D846">
        <v>19</v>
      </c>
      <c r="E846" t="s">
        <v>43</v>
      </c>
      <c r="F846" t="s">
        <v>26</v>
      </c>
      <c r="G846">
        <v>2.2999999999999998</v>
      </c>
      <c r="H846">
        <v>82.98</v>
      </c>
      <c r="I846">
        <v>84.87</v>
      </c>
      <c r="J846">
        <v>1.1000000000000001</v>
      </c>
      <c r="K846">
        <v>4.8</v>
      </c>
      <c r="L846">
        <v>1</v>
      </c>
      <c r="M846">
        <v>52</v>
      </c>
      <c r="N846" t="s">
        <v>27</v>
      </c>
      <c r="O846">
        <v>0.90500000000000003</v>
      </c>
      <c r="P846" t="s">
        <v>28</v>
      </c>
      <c r="Q846" t="s">
        <v>29</v>
      </c>
      <c r="R846">
        <v>4.74</v>
      </c>
      <c r="S846">
        <v>5</v>
      </c>
      <c r="T846">
        <v>1.89</v>
      </c>
      <c r="U846">
        <v>-3.8</v>
      </c>
      <c r="V846" t="s">
        <v>30</v>
      </c>
      <c r="W846" t="s">
        <v>31</v>
      </c>
      <c r="X846">
        <v>1</v>
      </c>
      <c r="Y846" t="str">
        <f>IF(tblRides[[#This Row],[supply_demand_ratio]]&lt;0.8,"Below 0.8",IF(tblRides[[#This Row],[supply_demand_ratio]]&lt;1,"Between 0.8-1.0",IF(tblRides[[#This Row],[supply_demand_ratio]]&lt;=1.2,"Between 1.0-1.2","Above 1.2")))</f>
        <v>Between 0.8-1.0</v>
      </c>
    </row>
    <row r="847" spans="1:25" x14ac:dyDescent="0.3">
      <c r="A847" t="s">
        <v>902</v>
      </c>
      <c r="B847" s="1">
        <v>46030.844444444447</v>
      </c>
      <c r="C847" s="2">
        <v>46030</v>
      </c>
      <c r="D847">
        <v>20</v>
      </c>
      <c r="E847" t="s">
        <v>62</v>
      </c>
      <c r="F847" t="s">
        <v>26</v>
      </c>
      <c r="G847">
        <v>18.100000000000001</v>
      </c>
      <c r="H847">
        <v>377.74</v>
      </c>
      <c r="I847">
        <v>368.79</v>
      </c>
      <c r="J847">
        <v>1.1000000000000001</v>
      </c>
      <c r="K847">
        <v>5</v>
      </c>
      <c r="L847">
        <v>8.5</v>
      </c>
      <c r="M847">
        <v>48</v>
      </c>
      <c r="N847" t="s">
        <v>41</v>
      </c>
      <c r="O847">
        <v>1.014</v>
      </c>
      <c r="P847" t="s">
        <v>28</v>
      </c>
      <c r="Q847" t="s">
        <v>29</v>
      </c>
      <c r="R847">
        <v>4.5199999999999996</v>
      </c>
      <c r="S847">
        <v>10</v>
      </c>
      <c r="T847">
        <v>-8.9499999999999993</v>
      </c>
      <c r="U847">
        <v>3.5</v>
      </c>
      <c r="V847" t="s">
        <v>30</v>
      </c>
      <c r="W847" t="s">
        <v>31</v>
      </c>
      <c r="X847">
        <v>1</v>
      </c>
      <c r="Y847" t="str">
        <f>IF(tblRides[[#This Row],[supply_demand_ratio]]&lt;0.8,"Below 0.8",IF(tblRides[[#This Row],[supply_demand_ratio]]&lt;1,"Between 0.8-1.0",IF(tblRides[[#This Row],[supply_demand_ratio]]&lt;=1.2,"Between 1.0-1.2","Above 1.2")))</f>
        <v>Between 1.0-1.2</v>
      </c>
    </row>
    <row r="848" spans="1:25" x14ac:dyDescent="0.3">
      <c r="A848" t="s">
        <v>903</v>
      </c>
      <c r="B848" s="1">
        <v>46030.86041666667</v>
      </c>
      <c r="C848" s="2">
        <v>46030</v>
      </c>
      <c r="D848">
        <v>20</v>
      </c>
      <c r="E848" t="s">
        <v>62</v>
      </c>
      <c r="F848" t="s">
        <v>26</v>
      </c>
      <c r="G848">
        <v>1.3</v>
      </c>
      <c r="H848">
        <v>54.19</v>
      </c>
      <c r="I848">
        <v>59.02</v>
      </c>
      <c r="J848">
        <v>1</v>
      </c>
      <c r="K848">
        <v>3.6</v>
      </c>
      <c r="L848">
        <v>1.8</v>
      </c>
      <c r="M848">
        <v>47</v>
      </c>
      <c r="N848" t="s">
        <v>41</v>
      </c>
      <c r="O848">
        <v>1.516</v>
      </c>
      <c r="P848" t="s">
        <v>28</v>
      </c>
      <c r="Q848" t="s">
        <v>29</v>
      </c>
      <c r="R848">
        <v>4.3899999999999997</v>
      </c>
      <c r="S848">
        <v>6</v>
      </c>
      <c r="T848">
        <v>4.83</v>
      </c>
      <c r="U848">
        <v>-1.8</v>
      </c>
      <c r="V848" t="s">
        <v>30</v>
      </c>
      <c r="W848" t="s">
        <v>31</v>
      </c>
      <c r="X848">
        <v>1</v>
      </c>
      <c r="Y848" t="str">
        <f>IF(tblRides[[#This Row],[supply_demand_ratio]]&lt;0.8,"Below 0.8",IF(tblRides[[#This Row],[supply_demand_ratio]]&lt;1,"Between 0.8-1.0",IF(tblRides[[#This Row],[supply_demand_ratio]]&lt;=1.2,"Between 1.0-1.2","Above 1.2")))</f>
        <v>Above 1.2</v>
      </c>
    </row>
    <row r="849" spans="1:25" x14ac:dyDescent="0.3">
      <c r="A849" t="s">
        <v>904</v>
      </c>
      <c r="B849" s="1">
        <v>46030.868750000001</v>
      </c>
      <c r="C849" s="2">
        <v>46030</v>
      </c>
      <c r="D849">
        <v>20</v>
      </c>
      <c r="E849" t="s">
        <v>25</v>
      </c>
      <c r="F849" t="s">
        <v>34</v>
      </c>
      <c r="G849">
        <v>2.9</v>
      </c>
      <c r="H849">
        <v>99.77</v>
      </c>
      <c r="I849">
        <v>102.69</v>
      </c>
      <c r="J849">
        <v>1.1000000000000001</v>
      </c>
      <c r="K849">
        <v>8.6</v>
      </c>
      <c r="L849">
        <v>6.9</v>
      </c>
      <c r="M849">
        <v>112</v>
      </c>
      <c r="N849" t="s">
        <v>27</v>
      </c>
      <c r="O849">
        <v>0.81699999999999995</v>
      </c>
      <c r="P849" t="s">
        <v>28</v>
      </c>
      <c r="Q849" t="s">
        <v>29</v>
      </c>
      <c r="R849">
        <v>4.8099999999999996</v>
      </c>
      <c r="S849">
        <v>0</v>
      </c>
      <c r="T849">
        <v>2.92</v>
      </c>
      <c r="U849">
        <v>-1.7</v>
      </c>
      <c r="V849" t="s">
        <v>30</v>
      </c>
      <c r="W849" t="s">
        <v>45</v>
      </c>
      <c r="X849">
        <v>1</v>
      </c>
      <c r="Y849" t="str">
        <f>IF(tblRides[[#This Row],[supply_demand_ratio]]&lt;0.8,"Below 0.8",IF(tblRides[[#This Row],[supply_demand_ratio]]&lt;1,"Between 0.8-1.0",IF(tblRides[[#This Row],[supply_demand_ratio]]&lt;=1.2,"Between 1.0-1.2","Above 1.2")))</f>
        <v>Between 0.8-1.0</v>
      </c>
    </row>
    <row r="850" spans="1:25" x14ac:dyDescent="0.3">
      <c r="A850" t="s">
        <v>905</v>
      </c>
      <c r="B850" s="1">
        <v>46030.886805555558</v>
      </c>
      <c r="C850" s="2">
        <v>46030</v>
      </c>
      <c r="D850">
        <v>21</v>
      </c>
      <c r="E850" t="s">
        <v>25</v>
      </c>
      <c r="F850" t="s">
        <v>26</v>
      </c>
      <c r="G850">
        <v>6.9</v>
      </c>
      <c r="H850">
        <v>201.34</v>
      </c>
      <c r="I850">
        <v>198.2</v>
      </c>
      <c r="J850">
        <v>1.3</v>
      </c>
      <c r="K850">
        <v>6.8</v>
      </c>
      <c r="L850">
        <v>10.9</v>
      </c>
      <c r="M850">
        <v>95</v>
      </c>
      <c r="N850" t="s">
        <v>72</v>
      </c>
      <c r="O850">
        <v>0.61099999999999999</v>
      </c>
      <c r="P850" t="s">
        <v>28</v>
      </c>
      <c r="Q850" t="s">
        <v>29</v>
      </c>
      <c r="R850">
        <v>4.97</v>
      </c>
      <c r="S850">
        <v>1</v>
      </c>
      <c r="T850">
        <v>-3.14</v>
      </c>
      <c r="U850">
        <v>4.0999999999999996</v>
      </c>
      <c r="V850" t="s">
        <v>30</v>
      </c>
      <c r="W850" t="s">
        <v>45</v>
      </c>
      <c r="X850">
        <v>1</v>
      </c>
      <c r="Y850" t="str">
        <f>IF(tblRides[[#This Row],[supply_demand_ratio]]&lt;0.8,"Below 0.8",IF(tblRides[[#This Row],[supply_demand_ratio]]&lt;1,"Between 0.8-1.0",IF(tblRides[[#This Row],[supply_demand_ratio]]&lt;=1.2,"Between 1.0-1.2","Above 1.2")))</f>
        <v>Below 0.8</v>
      </c>
    </row>
    <row r="851" spans="1:25" x14ac:dyDescent="0.3">
      <c r="A851" t="s">
        <v>906</v>
      </c>
      <c r="B851" s="1">
        <v>46030.888194444444</v>
      </c>
      <c r="C851" s="2">
        <v>46030</v>
      </c>
      <c r="D851">
        <v>21</v>
      </c>
      <c r="E851" t="s">
        <v>36</v>
      </c>
      <c r="F851" t="s">
        <v>26</v>
      </c>
      <c r="G851">
        <v>8.6</v>
      </c>
      <c r="H851">
        <v>168.02</v>
      </c>
      <c r="I851">
        <v>194.98</v>
      </c>
      <c r="J851">
        <v>1.1000000000000001</v>
      </c>
      <c r="K851">
        <v>7.5</v>
      </c>
      <c r="L851">
        <v>8.9</v>
      </c>
      <c r="M851">
        <v>105</v>
      </c>
      <c r="N851" t="s">
        <v>27</v>
      </c>
      <c r="O851">
        <v>0.88</v>
      </c>
      <c r="P851" t="s">
        <v>28</v>
      </c>
      <c r="Q851" t="s">
        <v>29</v>
      </c>
      <c r="R851">
        <v>4.74</v>
      </c>
      <c r="S851">
        <v>4</v>
      </c>
      <c r="T851">
        <v>26.96</v>
      </c>
      <c r="U851">
        <v>1.4</v>
      </c>
      <c r="V851" t="s">
        <v>30</v>
      </c>
      <c r="W851" t="s">
        <v>45</v>
      </c>
      <c r="X851">
        <v>1</v>
      </c>
      <c r="Y851" t="str">
        <f>IF(tblRides[[#This Row],[supply_demand_ratio]]&lt;0.8,"Below 0.8",IF(tblRides[[#This Row],[supply_demand_ratio]]&lt;1,"Between 0.8-1.0",IF(tblRides[[#This Row],[supply_demand_ratio]]&lt;=1.2,"Between 1.0-1.2","Above 1.2")))</f>
        <v>Between 0.8-1.0</v>
      </c>
    </row>
    <row r="852" spans="1:25" x14ac:dyDescent="0.3">
      <c r="A852" t="s">
        <v>907</v>
      </c>
      <c r="B852" s="1">
        <v>46030.892361111109</v>
      </c>
      <c r="C852" s="2">
        <v>46030</v>
      </c>
      <c r="D852">
        <v>21</v>
      </c>
      <c r="E852" t="s">
        <v>62</v>
      </c>
      <c r="F852" t="s">
        <v>26</v>
      </c>
      <c r="G852">
        <v>3.6</v>
      </c>
      <c r="H852">
        <v>95.47</v>
      </c>
      <c r="J852">
        <v>1.1000000000000001</v>
      </c>
      <c r="K852">
        <v>8</v>
      </c>
      <c r="L852">
        <v>11.5</v>
      </c>
      <c r="M852">
        <v>48</v>
      </c>
      <c r="N852" t="s">
        <v>41</v>
      </c>
      <c r="O852">
        <v>1.8859999999999999</v>
      </c>
      <c r="P852" t="s">
        <v>37</v>
      </c>
      <c r="Q852" t="s">
        <v>103</v>
      </c>
      <c r="R852">
        <v>5</v>
      </c>
      <c r="S852">
        <v>2</v>
      </c>
      <c r="U852">
        <v>3.5</v>
      </c>
      <c r="V852" t="s">
        <v>30</v>
      </c>
      <c r="W852" t="s">
        <v>45</v>
      </c>
      <c r="X852">
        <v>0</v>
      </c>
      <c r="Y852" t="str">
        <f>IF(tblRides[[#This Row],[supply_demand_ratio]]&lt;0.8,"Below 0.8",IF(tblRides[[#This Row],[supply_demand_ratio]]&lt;1,"Between 0.8-1.0",IF(tblRides[[#This Row],[supply_demand_ratio]]&lt;=1.2,"Between 1.0-1.2","Above 1.2")))</f>
        <v>Above 1.2</v>
      </c>
    </row>
    <row r="853" spans="1:25" x14ac:dyDescent="0.3">
      <c r="A853" t="s">
        <v>908</v>
      </c>
      <c r="B853" s="1">
        <v>46030.893750000003</v>
      </c>
      <c r="C853" s="2">
        <v>46030</v>
      </c>
      <c r="D853">
        <v>21</v>
      </c>
      <c r="E853" t="s">
        <v>36</v>
      </c>
      <c r="F853" t="s">
        <v>34</v>
      </c>
      <c r="G853">
        <v>5.8</v>
      </c>
      <c r="H853">
        <v>145.34</v>
      </c>
      <c r="J853">
        <v>1.1000000000000001</v>
      </c>
      <c r="K853">
        <v>4.8</v>
      </c>
      <c r="M853">
        <v>92</v>
      </c>
      <c r="N853" t="s">
        <v>27</v>
      </c>
      <c r="O853">
        <v>0.92300000000000004</v>
      </c>
      <c r="P853" t="s">
        <v>82</v>
      </c>
      <c r="Q853" t="s">
        <v>83</v>
      </c>
      <c r="R853">
        <v>4.8600000000000003</v>
      </c>
      <c r="S853">
        <v>0</v>
      </c>
      <c r="V853" t="s">
        <v>30</v>
      </c>
      <c r="W853" t="s">
        <v>31</v>
      </c>
      <c r="X853">
        <v>0</v>
      </c>
      <c r="Y853" t="str">
        <f>IF(tblRides[[#This Row],[supply_demand_ratio]]&lt;0.8,"Below 0.8",IF(tblRides[[#This Row],[supply_demand_ratio]]&lt;1,"Between 0.8-1.0",IF(tblRides[[#This Row],[supply_demand_ratio]]&lt;=1.2,"Between 1.0-1.2","Above 1.2")))</f>
        <v>Between 0.8-1.0</v>
      </c>
    </row>
    <row r="854" spans="1:25" x14ac:dyDescent="0.3">
      <c r="A854" t="s">
        <v>909</v>
      </c>
      <c r="B854" s="1">
        <v>46030.895833333336</v>
      </c>
      <c r="C854" s="2">
        <v>46030</v>
      </c>
      <c r="D854">
        <v>21</v>
      </c>
      <c r="E854" t="s">
        <v>25</v>
      </c>
      <c r="F854" t="s">
        <v>26</v>
      </c>
      <c r="G854">
        <v>5.0999999999999996</v>
      </c>
      <c r="H854">
        <v>136.88</v>
      </c>
      <c r="I854">
        <v>134.61000000000001</v>
      </c>
      <c r="J854">
        <v>1.2</v>
      </c>
      <c r="K854">
        <v>7</v>
      </c>
      <c r="L854">
        <v>7.8</v>
      </c>
      <c r="M854">
        <v>102</v>
      </c>
      <c r="N854" t="s">
        <v>72</v>
      </c>
      <c r="O854">
        <v>0.66800000000000004</v>
      </c>
      <c r="P854" t="s">
        <v>28</v>
      </c>
      <c r="Q854" t="s">
        <v>29</v>
      </c>
      <c r="R854">
        <v>4.67</v>
      </c>
      <c r="S854">
        <v>5</v>
      </c>
      <c r="T854">
        <v>-2.27</v>
      </c>
      <c r="U854">
        <v>0.8</v>
      </c>
      <c r="V854" t="s">
        <v>30</v>
      </c>
      <c r="W854" t="s">
        <v>45</v>
      </c>
      <c r="X854">
        <v>1</v>
      </c>
      <c r="Y854" t="str">
        <f>IF(tblRides[[#This Row],[supply_demand_ratio]]&lt;0.8,"Below 0.8",IF(tblRides[[#This Row],[supply_demand_ratio]]&lt;1,"Between 0.8-1.0",IF(tblRides[[#This Row],[supply_demand_ratio]]&lt;=1.2,"Between 1.0-1.2","Above 1.2")))</f>
        <v>Below 0.8</v>
      </c>
    </row>
    <row r="855" spans="1:25" x14ac:dyDescent="0.3">
      <c r="A855" t="s">
        <v>910</v>
      </c>
      <c r="B855" s="1">
        <v>46030.897916666669</v>
      </c>
      <c r="C855" s="2">
        <v>46030</v>
      </c>
      <c r="D855">
        <v>21</v>
      </c>
      <c r="E855" t="s">
        <v>25</v>
      </c>
      <c r="F855" t="s">
        <v>26</v>
      </c>
      <c r="G855">
        <v>4.4000000000000004</v>
      </c>
      <c r="H855">
        <v>123.05</v>
      </c>
      <c r="I855">
        <v>121.1</v>
      </c>
      <c r="J855">
        <v>1.2</v>
      </c>
      <c r="K855">
        <v>4.8</v>
      </c>
      <c r="L855">
        <v>1</v>
      </c>
      <c r="M855">
        <v>116</v>
      </c>
      <c r="N855" t="s">
        <v>27</v>
      </c>
      <c r="O855">
        <v>0.85799999999999998</v>
      </c>
      <c r="P855" t="s">
        <v>28</v>
      </c>
      <c r="Q855" t="s">
        <v>29</v>
      </c>
      <c r="R855">
        <v>4.4800000000000004</v>
      </c>
      <c r="S855">
        <v>6</v>
      </c>
      <c r="T855">
        <v>-1.95</v>
      </c>
      <c r="U855">
        <v>-3.8</v>
      </c>
      <c r="V855" t="s">
        <v>30</v>
      </c>
      <c r="W855" t="s">
        <v>31</v>
      </c>
      <c r="X855">
        <v>1</v>
      </c>
      <c r="Y855" t="str">
        <f>IF(tblRides[[#This Row],[supply_demand_ratio]]&lt;0.8,"Below 0.8",IF(tblRides[[#This Row],[supply_demand_ratio]]&lt;1,"Between 0.8-1.0",IF(tblRides[[#This Row],[supply_demand_ratio]]&lt;=1.2,"Between 1.0-1.2","Above 1.2")))</f>
        <v>Between 0.8-1.0</v>
      </c>
    </row>
    <row r="856" spans="1:25" x14ac:dyDescent="0.3">
      <c r="A856" t="s">
        <v>911</v>
      </c>
      <c r="B856" s="1">
        <v>46030.904861111114</v>
      </c>
      <c r="C856" s="2">
        <v>46030</v>
      </c>
      <c r="D856">
        <v>21</v>
      </c>
      <c r="E856" t="s">
        <v>25</v>
      </c>
      <c r="F856" t="s">
        <v>26</v>
      </c>
      <c r="G856">
        <v>2.8</v>
      </c>
      <c r="H856">
        <v>118.14</v>
      </c>
      <c r="I856">
        <v>119.99</v>
      </c>
      <c r="J856">
        <v>1.3</v>
      </c>
      <c r="K856">
        <v>11.1</v>
      </c>
      <c r="L856">
        <v>15.1</v>
      </c>
      <c r="M856">
        <v>85</v>
      </c>
      <c r="N856" t="s">
        <v>27</v>
      </c>
      <c r="O856">
        <v>0.65</v>
      </c>
      <c r="P856" t="s">
        <v>28</v>
      </c>
      <c r="Q856" t="s">
        <v>29</v>
      </c>
      <c r="R856">
        <v>4.59</v>
      </c>
      <c r="S856">
        <v>4</v>
      </c>
      <c r="T856">
        <v>1.85</v>
      </c>
      <c r="U856">
        <v>4</v>
      </c>
      <c r="V856" t="s">
        <v>30</v>
      </c>
      <c r="W856" t="s">
        <v>77</v>
      </c>
      <c r="X856">
        <v>1</v>
      </c>
      <c r="Y856" t="str">
        <f>IF(tblRides[[#This Row],[supply_demand_ratio]]&lt;0.8,"Below 0.8",IF(tblRides[[#This Row],[supply_demand_ratio]]&lt;1,"Between 0.8-1.0",IF(tblRides[[#This Row],[supply_demand_ratio]]&lt;=1.2,"Between 1.0-1.2","Above 1.2")))</f>
        <v>Below 0.8</v>
      </c>
    </row>
    <row r="857" spans="1:25" x14ac:dyDescent="0.3">
      <c r="A857" t="s">
        <v>912</v>
      </c>
      <c r="B857" s="1">
        <v>46030.954861111109</v>
      </c>
      <c r="C857" s="2">
        <v>46030</v>
      </c>
      <c r="D857">
        <v>22</v>
      </c>
      <c r="E857" t="s">
        <v>36</v>
      </c>
      <c r="F857" t="s">
        <v>26</v>
      </c>
      <c r="G857">
        <v>6.8</v>
      </c>
      <c r="H857">
        <v>140.46</v>
      </c>
      <c r="I857">
        <v>141.16</v>
      </c>
      <c r="J857">
        <v>1</v>
      </c>
      <c r="K857">
        <v>4.3</v>
      </c>
      <c r="L857">
        <v>7.6</v>
      </c>
      <c r="M857">
        <v>110</v>
      </c>
      <c r="N857" t="s">
        <v>27</v>
      </c>
      <c r="O857">
        <v>1.083</v>
      </c>
      <c r="P857" t="s">
        <v>28</v>
      </c>
      <c r="Q857" t="s">
        <v>29</v>
      </c>
      <c r="R857">
        <v>4.2699999999999996</v>
      </c>
      <c r="S857">
        <v>66</v>
      </c>
      <c r="T857">
        <v>0.7</v>
      </c>
      <c r="U857">
        <v>3.3</v>
      </c>
      <c r="V857" t="s">
        <v>30</v>
      </c>
      <c r="W857" t="s">
        <v>31</v>
      </c>
      <c r="X857">
        <v>1</v>
      </c>
      <c r="Y857" t="str">
        <f>IF(tblRides[[#This Row],[supply_demand_ratio]]&lt;0.8,"Below 0.8",IF(tblRides[[#This Row],[supply_demand_ratio]]&lt;1,"Between 0.8-1.0",IF(tblRides[[#This Row],[supply_demand_ratio]]&lt;=1.2,"Between 1.0-1.2","Above 1.2")))</f>
        <v>Between 1.0-1.2</v>
      </c>
    </row>
    <row r="858" spans="1:25" x14ac:dyDescent="0.3">
      <c r="A858" t="s">
        <v>913</v>
      </c>
      <c r="B858" s="1">
        <v>46030.955555555556</v>
      </c>
      <c r="C858" s="2">
        <v>46030</v>
      </c>
      <c r="D858">
        <v>22</v>
      </c>
      <c r="E858" t="s">
        <v>33</v>
      </c>
      <c r="F858" t="s">
        <v>26</v>
      </c>
      <c r="G858">
        <v>7</v>
      </c>
      <c r="H858">
        <v>139.69</v>
      </c>
      <c r="I858">
        <v>140</v>
      </c>
      <c r="J858">
        <v>1</v>
      </c>
      <c r="K858">
        <v>4</v>
      </c>
      <c r="L858">
        <v>1.9</v>
      </c>
      <c r="M858">
        <v>91</v>
      </c>
      <c r="N858" t="s">
        <v>41</v>
      </c>
      <c r="O858">
        <v>1.2250000000000001</v>
      </c>
      <c r="P858" t="s">
        <v>28</v>
      </c>
      <c r="Q858" t="s">
        <v>29</v>
      </c>
      <c r="R858">
        <v>4.79</v>
      </c>
      <c r="S858">
        <v>2</v>
      </c>
      <c r="T858">
        <v>0.31</v>
      </c>
      <c r="U858">
        <v>-2.1</v>
      </c>
      <c r="V858" t="s">
        <v>30</v>
      </c>
      <c r="W858" t="s">
        <v>31</v>
      </c>
      <c r="X858">
        <v>1</v>
      </c>
      <c r="Y858" t="str">
        <f>IF(tblRides[[#This Row],[supply_demand_ratio]]&lt;0.8,"Below 0.8",IF(tblRides[[#This Row],[supply_demand_ratio]]&lt;1,"Between 0.8-1.0",IF(tblRides[[#This Row],[supply_demand_ratio]]&lt;=1.2,"Between 1.0-1.2","Above 1.2")))</f>
        <v>Above 1.2</v>
      </c>
    </row>
    <row r="859" spans="1:25" x14ac:dyDescent="0.3">
      <c r="A859" t="s">
        <v>914</v>
      </c>
      <c r="B859" s="1">
        <v>46030.959027777775</v>
      </c>
      <c r="C859" s="2">
        <v>46030</v>
      </c>
      <c r="D859">
        <v>23</v>
      </c>
      <c r="E859" t="s">
        <v>33</v>
      </c>
      <c r="F859" t="s">
        <v>34</v>
      </c>
      <c r="G859">
        <v>5.7</v>
      </c>
      <c r="H859">
        <v>133.56</v>
      </c>
      <c r="J859">
        <v>1.1000000000000001</v>
      </c>
      <c r="K859">
        <v>2</v>
      </c>
      <c r="L859">
        <v>2.1</v>
      </c>
      <c r="M859">
        <v>86</v>
      </c>
      <c r="N859" t="s">
        <v>41</v>
      </c>
      <c r="O859">
        <v>1.323</v>
      </c>
      <c r="P859" t="s">
        <v>58</v>
      </c>
      <c r="Q859" t="s">
        <v>59</v>
      </c>
      <c r="R859">
        <v>4.7699999999999996</v>
      </c>
      <c r="S859">
        <v>0</v>
      </c>
      <c r="U859">
        <v>0.1</v>
      </c>
      <c r="V859" t="s">
        <v>30</v>
      </c>
      <c r="W859" t="s">
        <v>31</v>
      </c>
      <c r="X859">
        <v>0</v>
      </c>
      <c r="Y859" t="str">
        <f>IF(tblRides[[#This Row],[supply_demand_ratio]]&lt;0.8,"Below 0.8",IF(tblRides[[#This Row],[supply_demand_ratio]]&lt;1,"Between 0.8-1.0",IF(tblRides[[#This Row],[supply_demand_ratio]]&lt;=1.2,"Between 1.0-1.2","Above 1.2")))</f>
        <v>Above 1.2</v>
      </c>
    </row>
    <row r="860" spans="1:25" x14ac:dyDescent="0.3">
      <c r="A860" t="s">
        <v>915</v>
      </c>
      <c r="B860" s="1">
        <v>46030.979166666664</v>
      </c>
      <c r="C860" s="2">
        <v>46030</v>
      </c>
      <c r="D860">
        <v>23</v>
      </c>
      <c r="E860" t="s">
        <v>33</v>
      </c>
      <c r="F860" t="s">
        <v>26</v>
      </c>
      <c r="G860">
        <v>9.1999999999999993</v>
      </c>
      <c r="H860">
        <v>183.44</v>
      </c>
      <c r="I860">
        <v>189.51</v>
      </c>
      <c r="J860">
        <v>1</v>
      </c>
      <c r="K860">
        <v>3.1</v>
      </c>
      <c r="L860">
        <v>5.8</v>
      </c>
      <c r="M860">
        <v>96</v>
      </c>
      <c r="N860" t="s">
        <v>41</v>
      </c>
      <c r="O860">
        <v>1.569</v>
      </c>
      <c r="P860" t="s">
        <v>28</v>
      </c>
      <c r="Q860" t="s">
        <v>29</v>
      </c>
      <c r="R860">
        <v>4.8899999999999997</v>
      </c>
      <c r="S860">
        <v>6</v>
      </c>
      <c r="T860">
        <v>6.07</v>
      </c>
      <c r="U860">
        <v>2.7</v>
      </c>
      <c r="V860" t="s">
        <v>30</v>
      </c>
      <c r="W860" t="s">
        <v>31</v>
      </c>
      <c r="X860">
        <v>1</v>
      </c>
      <c r="Y860" t="str">
        <f>IF(tblRides[[#This Row],[supply_demand_ratio]]&lt;0.8,"Below 0.8",IF(tblRides[[#This Row],[supply_demand_ratio]]&lt;1,"Between 0.8-1.0",IF(tblRides[[#This Row],[supply_demand_ratio]]&lt;=1.2,"Between 1.0-1.2","Above 1.2")))</f>
        <v>Above 1.2</v>
      </c>
    </row>
    <row r="861" spans="1:25" x14ac:dyDescent="0.3">
      <c r="A861" t="s">
        <v>916</v>
      </c>
      <c r="B861" s="1">
        <v>46030.98541666667</v>
      </c>
      <c r="C861" s="2">
        <v>46030</v>
      </c>
      <c r="D861">
        <v>23</v>
      </c>
      <c r="E861" t="s">
        <v>25</v>
      </c>
      <c r="F861" t="s">
        <v>26</v>
      </c>
      <c r="G861">
        <v>6.8</v>
      </c>
      <c r="H861">
        <v>163.82</v>
      </c>
      <c r="I861">
        <v>171.09</v>
      </c>
      <c r="J861">
        <v>1.1000000000000001</v>
      </c>
      <c r="K861">
        <v>4.3</v>
      </c>
      <c r="L861">
        <v>2.2000000000000002</v>
      </c>
      <c r="M861">
        <v>109</v>
      </c>
      <c r="N861" t="s">
        <v>27</v>
      </c>
      <c r="O861">
        <v>0.85499999999999998</v>
      </c>
      <c r="P861" t="s">
        <v>28</v>
      </c>
      <c r="Q861" t="s">
        <v>29</v>
      </c>
      <c r="R861">
        <v>4.68</v>
      </c>
      <c r="S861">
        <v>4</v>
      </c>
      <c r="T861">
        <v>7.27</v>
      </c>
      <c r="U861">
        <v>-2.1</v>
      </c>
      <c r="V861" t="s">
        <v>30</v>
      </c>
      <c r="W861" t="s">
        <v>31</v>
      </c>
      <c r="X861">
        <v>1</v>
      </c>
      <c r="Y861" t="str">
        <f>IF(tblRides[[#This Row],[supply_demand_ratio]]&lt;0.8,"Below 0.8",IF(tblRides[[#This Row],[supply_demand_ratio]]&lt;1,"Between 0.8-1.0",IF(tblRides[[#This Row],[supply_demand_ratio]]&lt;=1.2,"Between 1.0-1.2","Above 1.2")))</f>
        <v>Between 0.8-1.0</v>
      </c>
    </row>
    <row r="862" spans="1:25" x14ac:dyDescent="0.3">
      <c r="A862" t="s">
        <v>917</v>
      </c>
      <c r="B862" s="1">
        <v>46030.988888888889</v>
      </c>
      <c r="C862" s="2">
        <v>46030</v>
      </c>
      <c r="D862">
        <v>23</v>
      </c>
      <c r="E862" t="s">
        <v>33</v>
      </c>
      <c r="F862" t="s">
        <v>26</v>
      </c>
      <c r="G862">
        <v>3.2</v>
      </c>
      <c r="H862">
        <v>103.24</v>
      </c>
      <c r="I862">
        <v>115.25</v>
      </c>
      <c r="J862">
        <v>1.1000000000000001</v>
      </c>
      <c r="K862">
        <v>6.6</v>
      </c>
      <c r="L862">
        <v>2.2000000000000002</v>
      </c>
      <c r="M862">
        <v>94</v>
      </c>
      <c r="N862" t="s">
        <v>41</v>
      </c>
      <c r="O862">
        <v>1.264</v>
      </c>
      <c r="P862" t="s">
        <v>28</v>
      </c>
      <c r="Q862" t="s">
        <v>29</v>
      </c>
      <c r="R862">
        <v>4.5999999999999996</v>
      </c>
      <c r="S862">
        <v>13</v>
      </c>
      <c r="T862">
        <v>12.01</v>
      </c>
      <c r="U862">
        <v>-4.4000000000000004</v>
      </c>
      <c r="V862" t="s">
        <v>30</v>
      </c>
      <c r="W862" t="s">
        <v>45</v>
      </c>
      <c r="X862">
        <v>1</v>
      </c>
      <c r="Y862" t="str">
        <f>IF(tblRides[[#This Row],[supply_demand_ratio]]&lt;0.8,"Below 0.8",IF(tblRides[[#This Row],[supply_demand_ratio]]&lt;1,"Between 0.8-1.0",IF(tblRides[[#This Row],[supply_demand_ratio]]&lt;=1.2,"Between 1.0-1.2","Above 1.2")))</f>
        <v>Above 1.2</v>
      </c>
    </row>
    <row r="863" spans="1:25" x14ac:dyDescent="0.3">
      <c r="A863" t="s">
        <v>918</v>
      </c>
      <c r="B863" s="1">
        <v>46030.99722222222</v>
      </c>
      <c r="C863" s="2">
        <v>46030</v>
      </c>
      <c r="D863">
        <v>23</v>
      </c>
      <c r="E863" t="s">
        <v>25</v>
      </c>
      <c r="F863" t="s">
        <v>26</v>
      </c>
      <c r="G863">
        <v>13.9</v>
      </c>
      <c r="H863">
        <v>287.57</v>
      </c>
      <c r="I863">
        <v>299.5</v>
      </c>
      <c r="J863">
        <v>1.1000000000000001</v>
      </c>
      <c r="K863">
        <v>4.4000000000000004</v>
      </c>
      <c r="L863">
        <v>5.0999999999999996</v>
      </c>
      <c r="M863">
        <v>109</v>
      </c>
      <c r="N863" t="s">
        <v>27</v>
      </c>
      <c r="O863">
        <v>0.88900000000000001</v>
      </c>
      <c r="P863" t="s">
        <v>28</v>
      </c>
      <c r="Q863" t="s">
        <v>29</v>
      </c>
      <c r="R863">
        <v>4.7300000000000004</v>
      </c>
      <c r="S863">
        <v>5</v>
      </c>
      <c r="T863">
        <v>11.93</v>
      </c>
      <c r="U863">
        <v>0.7</v>
      </c>
      <c r="V863" t="s">
        <v>30</v>
      </c>
      <c r="W863" t="s">
        <v>31</v>
      </c>
      <c r="X863">
        <v>1</v>
      </c>
      <c r="Y863" t="str">
        <f>IF(tblRides[[#This Row],[supply_demand_ratio]]&lt;0.8,"Below 0.8",IF(tblRides[[#This Row],[supply_demand_ratio]]&lt;1,"Between 0.8-1.0",IF(tblRides[[#This Row],[supply_demand_ratio]]&lt;=1.2,"Between 1.0-1.2","Above 1.2")))</f>
        <v>Between 0.8-1.0</v>
      </c>
    </row>
    <row r="864" spans="1:25" x14ac:dyDescent="0.3">
      <c r="A864" t="s">
        <v>919</v>
      </c>
      <c r="B864" s="1">
        <v>46031.003472222219</v>
      </c>
      <c r="C864" s="2">
        <v>46031</v>
      </c>
      <c r="D864">
        <v>0</v>
      </c>
      <c r="E864" t="s">
        <v>33</v>
      </c>
      <c r="F864" t="s">
        <v>26</v>
      </c>
      <c r="G864">
        <v>8</v>
      </c>
      <c r="H864">
        <v>177.49</v>
      </c>
      <c r="I864">
        <v>176.05</v>
      </c>
      <c r="J864">
        <v>1</v>
      </c>
      <c r="K864">
        <v>3.4</v>
      </c>
      <c r="L864">
        <v>6.5</v>
      </c>
      <c r="M864">
        <v>110</v>
      </c>
      <c r="N864" t="s">
        <v>41</v>
      </c>
      <c r="O864">
        <v>1.4470000000000001</v>
      </c>
      <c r="P864" t="s">
        <v>28</v>
      </c>
      <c r="Q864" t="s">
        <v>29</v>
      </c>
      <c r="R864">
        <v>4.6500000000000004</v>
      </c>
      <c r="S864">
        <v>3</v>
      </c>
      <c r="T864">
        <v>-1.44</v>
      </c>
      <c r="U864">
        <v>3.1</v>
      </c>
      <c r="V864" t="s">
        <v>159</v>
      </c>
      <c r="W864" t="s">
        <v>31</v>
      </c>
      <c r="X864">
        <v>1</v>
      </c>
      <c r="Y864" t="str">
        <f>IF(tblRides[[#This Row],[supply_demand_ratio]]&lt;0.8,"Below 0.8",IF(tblRides[[#This Row],[supply_demand_ratio]]&lt;1,"Between 0.8-1.0",IF(tblRides[[#This Row],[supply_demand_ratio]]&lt;=1.2,"Between 1.0-1.2","Above 1.2")))</f>
        <v>Above 1.2</v>
      </c>
    </row>
    <row r="865" spans="1:25" x14ac:dyDescent="0.3">
      <c r="A865" t="s">
        <v>920</v>
      </c>
      <c r="B865" s="1">
        <v>46031.013194444444</v>
      </c>
      <c r="C865" s="2">
        <v>46031</v>
      </c>
      <c r="D865">
        <v>0</v>
      </c>
      <c r="E865" t="s">
        <v>36</v>
      </c>
      <c r="F865" t="s">
        <v>26</v>
      </c>
      <c r="G865">
        <v>4.5</v>
      </c>
      <c r="H865">
        <v>118.99</v>
      </c>
      <c r="I865">
        <v>116.34</v>
      </c>
      <c r="J865">
        <v>1.1000000000000001</v>
      </c>
      <c r="K865">
        <v>5.9</v>
      </c>
      <c r="L865">
        <v>3.8</v>
      </c>
      <c r="M865">
        <v>125</v>
      </c>
      <c r="N865" t="s">
        <v>27</v>
      </c>
      <c r="O865">
        <v>1.123</v>
      </c>
      <c r="P865" t="s">
        <v>28</v>
      </c>
      <c r="Q865" t="s">
        <v>29</v>
      </c>
      <c r="R865">
        <v>4.87</v>
      </c>
      <c r="S865">
        <v>44</v>
      </c>
      <c r="T865">
        <v>-2.65</v>
      </c>
      <c r="U865">
        <v>-2.1</v>
      </c>
      <c r="V865" t="s">
        <v>159</v>
      </c>
      <c r="W865" t="s">
        <v>45</v>
      </c>
      <c r="X865">
        <v>1</v>
      </c>
      <c r="Y865" t="str">
        <f>IF(tblRides[[#This Row],[supply_demand_ratio]]&lt;0.8,"Below 0.8",IF(tblRides[[#This Row],[supply_demand_ratio]]&lt;1,"Between 0.8-1.0",IF(tblRides[[#This Row],[supply_demand_ratio]]&lt;=1.2,"Between 1.0-1.2","Above 1.2")))</f>
        <v>Between 1.0-1.2</v>
      </c>
    </row>
    <row r="866" spans="1:25" x14ac:dyDescent="0.3">
      <c r="A866" t="s">
        <v>921</v>
      </c>
      <c r="B866" s="1">
        <v>46031.031944444447</v>
      </c>
      <c r="C866" s="2">
        <v>46031</v>
      </c>
      <c r="D866">
        <v>0</v>
      </c>
      <c r="E866" t="s">
        <v>33</v>
      </c>
      <c r="F866" t="s">
        <v>26</v>
      </c>
      <c r="G866">
        <v>4.0999999999999996</v>
      </c>
      <c r="H866">
        <v>111.5</v>
      </c>
      <c r="I866">
        <v>115.06</v>
      </c>
      <c r="J866">
        <v>1.1000000000000001</v>
      </c>
      <c r="K866">
        <v>4.3</v>
      </c>
      <c r="L866">
        <v>9.1</v>
      </c>
      <c r="M866">
        <v>99</v>
      </c>
      <c r="N866" t="s">
        <v>41</v>
      </c>
      <c r="O866">
        <v>1.3220000000000001</v>
      </c>
      <c r="P866" t="s">
        <v>28</v>
      </c>
      <c r="Q866" t="s">
        <v>29</v>
      </c>
      <c r="R866">
        <v>4.99</v>
      </c>
      <c r="S866">
        <v>1</v>
      </c>
      <c r="T866">
        <v>3.56</v>
      </c>
      <c r="U866">
        <v>4.8</v>
      </c>
      <c r="V866" t="s">
        <v>159</v>
      </c>
      <c r="W866" t="s">
        <v>31</v>
      </c>
      <c r="X866">
        <v>1</v>
      </c>
      <c r="Y866" t="str">
        <f>IF(tblRides[[#This Row],[supply_demand_ratio]]&lt;0.8,"Below 0.8",IF(tblRides[[#This Row],[supply_demand_ratio]]&lt;1,"Between 0.8-1.0",IF(tblRides[[#This Row],[supply_demand_ratio]]&lt;=1.2,"Between 1.0-1.2","Above 1.2")))</f>
        <v>Above 1.2</v>
      </c>
    </row>
    <row r="867" spans="1:25" x14ac:dyDescent="0.3">
      <c r="A867" t="s">
        <v>922</v>
      </c>
      <c r="B867" s="1">
        <v>46031.047222222223</v>
      </c>
      <c r="C867" s="2">
        <v>46031</v>
      </c>
      <c r="D867">
        <v>1</v>
      </c>
      <c r="E867" t="s">
        <v>43</v>
      </c>
      <c r="F867" t="s">
        <v>34</v>
      </c>
      <c r="G867">
        <v>4</v>
      </c>
      <c r="H867">
        <v>124.45</v>
      </c>
      <c r="J867">
        <v>1.2</v>
      </c>
      <c r="K867">
        <v>2</v>
      </c>
      <c r="L867">
        <v>4</v>
      </c>
      <c r="M867">
        <v>63</v>
      </c>
      <c r="N867" t="s">
        <v>41</v>
      </c>
      <c r="O867">
        <v>1.421</v>
      </c>
      <c r="P867" t="s">
        <v>37</v>
      </c>
      <c r="Q867" t="s">
        <v>103</v>
      </c>
      <c r="R867">
        <v>4.5999999999999996</v>
      </c>
      <c r="S867">
        <v>0</v>
      </c>
      <c r="U867">
        <v>2</v>
      </c>
      <c r="V867" t="s">
        <v>159</v>
      </c>
      <c r="W867" t="s">
        <v>31</v>
      </c>
      <c r="X867">
        <v>0</v>
      </c>
      <c r="Y867" t="str">
        <f>IF(tblRides[[#This Row],[supply_demand_ratio]]&lt;0.8,"Below 0.8",IF(tblRides[[#This Row],[supply_demand_ratio]]&lt;1,"Between 0.8-1.0",IF(tblRides[[#This Row],[supply_demand_ratio]]&lt;=1.2,"Between 1.0-1.2","Above 1.2")))</f>
        <v>Above 1.2</v>
      </c>
    </row>
    <row r="868" spans="1:25" x14ac:dyDescent="0.3">
      <c r="A868" t="s">
        <v>923</v>
      </c>
      <c r="B868" s="1">
        <v>46031.075694444444</v>
      </c>
      <c r="C868" s="2">
        <v>46031</v>
      </c>
      <c r="D868">
        <v>1</v>
      </c>
      <c r="E868" t="s">
        <v>36</v>
      </c>
      <c r="F868" t="s">
        <v>26</v>
      </c>
      <c r="G868">
        <v>2.4</v>
      </c>
      <c r="H868">
        <v>71.56</v>
      </c>
      <c r="I868">
        <v>69.650000000000006</v>
      </c>
      <c r="J868">
        <v>1</v>
      </c>
      <c r="K868">
        <v>7.5</v>
      </c>
      <c r="L868">
        <v>12.2</v>
      </c>
      <c r="M868">
        <v>114</v>
      </c>
      <c r="N868" t="s">
        <v>41</v>
      </c>
      <c r="O868">
        <v>1.226</v>
      </c>
      <c r="P868" t="s">
        <v>28</v>
      </c>
      <c r="Q868" t="s">
        <v>29</v>
      </c>
      <c r="R868">
        <v>5</v>
      </c>
      <c r="S868">
        <v>9</v>
      </c>
      <c r="T868">
        <v>-1.91</v>
      </c>
      <c r="U868">
        <v>4.7</v>
      </c>
      <c r="V868" t="s">
        <v>159</v>
      </c>
      <c r="W868" t="s">
        <v>45</v>
      </c>
      <c r="X868">
        <v>1</v>
      </c>
      <c r="Y868" t="str">
        <f>IF(tblRides[[#This Row],[supply_demand_ratio]]&lt;0.8,"Below 0.8",IF(tblRides[[#This Row],[supply_demand_ratio]]&lt;1,"Between 0.8-1.0",IF(tblRides[[#This Row],[supply_demand_ratio]]&lt;=1.2,"Between 1.0-1.2","Above 1.2")))</f>
        <v>Above 1.2</v>
      </c>
    </row>
    <row r="869" spans="1:25" x14ac:dyDescent="0.3">
      <c r="A869" t="s">
        <v>924</v>
      </c>
      <c r="B869" s="1">
        <v>46031.077777777777</v>
      </c>
      <c r="C869" s="2">
        <v>46031</v>
      </c>
      <c r="D869">
        <v>1</v>
      </c>
      <c r="E869" t="s">
        <v>36</v>
      </c>
      <c r="F869" t="s">
        <v>34</v>
      </c>
      <c r="G869">
        <v>3.5</v>
      </c>
      <c r="H869">
        <v>93.85</v>
      </c>
      <c r="I869">
        <v>89.72</v>
      </c>
      <c r="J869">
        <v>1</v>
      </c>
      <c r="K869">
        <v>3</v>
      </c>
      <c r="L869">
        <v>1</v>
      </c>
      <c r="M869">
        <v>115</v>
      </c>
      <c r="N869" t="s">
        <v>41</v>
      </c>
      <c r="O869">
        <v>1.5009999999999999</v>
      </c>
      <c r="P869" t="s">
        <v>28</v>
      </c>
      <c r="Q869" t="s">
        <v>29</v>
      </c>
      <c r="R869">
        <v>4.96</v>
      </c>
      <c r="S869">
        <v>0</v>
      </c>
      <c r="T869">
        <v>-4.13</v>
      </c>
      <c r="U869">
        <v>-2</v>
      </c>
      <c r="V869" t="s">
        <v>159</v>
      </c>
      <c r="W869" t="s">
        <v>31</v>
      </c>
      <c r="X869">
        <v>1</v>
      </c>
      <c r="Y869" t="str">
        <f>IF(tblRides[[#This Row],[supply_demand_ratio]]&lt;0.8,"Below 0.8",IF(tblRides[[#This Row],[supply_demand_ratio]]&lt;1,"Between 0.8-1.0",IF(tblRides[[#This Row],[supply_demand_ratio]]&lt;=1.2,"Between 1.0-1.2","Above 1.2")))</f>
        <v>Above 1.2</v>
      </c>
    </row>
    <row r="870" spans="1:25" x14ac:dyDescent="0.3">
      <c r="A870" t="s">
        <v>925</v>
      </c>
      <c r="B870" s="1">
        <v>46031.083333333336</v>
      </c>
      <c r="C870" s="2">
        <v>46031</v>
      </c>
      <c r="D870">
        <v>2</v>
      </c>
      <c r="E870" t="s">
        <v>25</v>
      </c>
      <c r="F870" t="s">
        <v>26</v>
      </c>
      <c r="G870">
        <v>6.3</v>
      </c>
      <c r="H870">
        <v>133.36000000000001</v>
      </c>
      <c r="I870">
        <v>132.44999999999999</v>
      </c>
      <c r="J870">
        <v>1</v>
      </c>
      <c r="K870">
        <v>4.8</v>
      </c>
      <c r="L870">
        <v>2.6</v>
      </c>
      <c r="M870">
        <v>133</v>
      </c>
      <c r="N870" t="s">
        <v>27</v>
      </c>
      <c r="O870">
        <v>1.2769999999999999</v>
      </c>
      <c r="P870" t="s">
        <v>28</v>
      </c>
      <c r="Q870" t="s">
        <v>29</v>
      </c>
      <c r="R870">
        <v>4.6500000000000004</v>
      </c>
      <c r="S870">
        <v>5</v>
      </c>
      <c r="T870">
        <v>-0.91</v>
      </c>
      <c r="U870">
        <v>-2.2000000000000002</v>
      </c>
      <c r="V870" t="s">
        <v>159</v>
      </c>
      <c r="W870" t="s">
        <v>31</v>
      </c>
      <c r="X870">
        <v>1</v>
      </c>
      <c r="Y870" t="str">
        <f>IF(tblRides[[#This Row],[supply_demand_ratio]]&lt;0.8,"Below 0.8",IF(tblRides[[#This Row],[supply_demand_ratio]]&lt;1,"Between 0.8-1.0",IF(tblRides[[#This Row],[supply_demand_ratio]]&lt;=1.2,"Between 1.0-1.2","Above 1.2")))</f>
        <v>Above 1.2</v>
      </c>
    </row>
    <row r="871" spans="1:25" x14ac:dyDescent="0.3">
      <c r="A871" t="s">
        <v>926</v>
      </c>
      <c r="B871" s="1">
        <v>46031.085416666669</v>
      </c>
      <c r="C871" s="2">
        <v>46031</v>
      </c>
      <c r="D871">
        <v>2</v>
      </c>
      <c r="E871" t="s">
        <v>25</v>
      </c>
      <c r="F871" t="s">
        <v>26</v>
      </c>
      <c r="G871">
        <v>8.1</v>
      </c>
      <c r="H871">
        <v>163.55000000000001</v>
      </c>
      <c r="I871">
        <v>154.94999999999999</v>
      </c>
      <c r="J871">
        <v>1.1000000000000001</v>
      </c>
      <c r="K871">
        <v>5.2</v>
      </c>
      <c r="L871">
        <v>4</v>
      </c>
      <c r="M871">
        <v>135</v>
      </c>
      <c r="N871" t="s">
        <v>27</v>
      </c>
      <c r="O871">
        <v>1.151</v>
      </c>
      <c r="P871" t="s">
        <v>28</v>
      </c>
      <c r="Q871" t="s">
        <v>29</v>
      </c>
      <c r="R871">
        <v>4.76</v>
      </c>
      <c r="S871">
        <v>106</v>
      </c>
      <c r="T871">
        <v>-8.6</v>
      </c>
      <c r="U871">
        <v>-1.2</v>
      </c>
      <c r="V871" t="s">
        <v>159</v>
      </c>
      <c r="W871" t="s">
        <v>45</v>
      </c>
      <c r="X871">
        <v>1</v>
      </c>
      <c r="Y871" t="str">
        <f>IF(tblRides[[#This Row],[supply_demand_ratio]]&lt;0.8,"Below 0.8",IF(tblRides[[#This Row],[supply_demand_ratio]]&lt;1,"Between 0.8-1.0",IF(tblRides[[#This Row],[supply_demand_ratio]]&lt;=1.2,"Between 1.0-1.2","Above 1.2")))</f>
        <v>Between 1.0-1.2</v>
      </c>
    </row>
    <row r="872" spans="1:25" x14ac:dyDescent="0.3">
      <c r="A872" t="s">
        <v>927</v>
      </c>
      <c r="B872" s="1">
        <v>46031.1</v>
      </c>
      <c r="C872" s="2">
        <v>46031</v>
      </c>
      <c r="D872">
        <v>2</v>
      </c>
      <c r="E872" t="s">
        <v>33</v>
      </c>
      <c r="F872" t="s">
        <v>34</v>
      </c>
      <c r="G872">
        <v>12.9</v>
      </c>
      <c r="H872">
        <v>243.94</v>
      </c>
      <c r="I872">
        <v>249.53</v>
      </c>
      <c r="J872">
        <v>1.1000000000000001</v>
      </c>
      <c r="K872">
        <v>2</v>
      </c>
      <c r="L872">
        <v>7.2</v>
      </c>
      <c r="M872">
        <v>101</v>
      </c>
      <c r="N872" t="s">
        <v>41</v>
      </c>
      <c r="O872">
        <v>1.3009999999999999</v>
      </c>
      <c r="P872" t="s">
        <v>28</v>
      </c>
      <c r="Q872" t="s">
        <v>29</v>
      </c>
      <c r="R872">
        <v>4.6399999999999997</v>
      </c>
      <c r="S872">
        <v>0</v>
      </c>
      <c r="T872">
        <v>5.59</v>
      </c>
      <c r="U872">
        <v>5.2</v>
      </c>
      <c r="V872" t="s">
        <v>159</v>
      </c>
      <c r="W872" t="s">
        <v>31</v>
      </c>
      <c r="X872">
        <v>1</v>
      </c>
      <c r="Y872" t="str">
        <f>IF(tblRides[[#This Row],[supply_demand_ratio]]&lt;0.8,"Below 0.8",IF(tblRides[[#This Row],[supply_demand_ratio]]&lt;1,"Between 0.8-1.0",IF(tblRides[[#This Row],[supply_demand_ratio]]&lt;=1.2,"Between 1.0-1.2","Above 1.2")))</f>
        <v>Above 1.2</v>
      </c>
    </row>
    <row r="873" spans="1:25" x14ac:dyDescent="0.3">
      <c r="A873" t="s">
        <v>928</v>
      </c>
      <c r="B873" s="1">
        <v>46031.104166666664</v>
      </c>
      <c r="C873" s="2">
        <v>46031</v>
      </c>
      <c r="D873">
        <v>2</v>
      </c>
      <c r="E873" t="s">
        <v>25</v>
      </c>
      <c r="F873" t="s">
        <v>26</v>
      </c>
      <c r="G873">
        <v>4.5999999999999996</v>
      </c>
      <c r="H873">
        <v>114.05</v>
      </c>
      <c r="I873">
        <v>109.24</v>
      </c>
      <c r="J873">
        <v>1</v>
      </c>
      <c r="K873">
        <v>3.8</v>
      </c>
      <c r="L873">
        <v>4.9000000000000004</v>
      </c>
      <c r="M873">
        <v>134</v>
      </c>
      <c r="N873" t="s">
        <v>27</v>
      </c>
      <c r="O873">
        <v>1.022</v>
      </c>
      <c r="P873" t="s">
        <v>28</v>
      </c>
      <c r="Q873" t="s">
        <v>29</v>
      </c>
      <c r="R873">
        <v>4.66</v>
      </c>
      <c r="S873">
        <v>1</v>
      </c>
      <c r="T873">
        <v>-4.8099999999999996</v>
      </c>
      <c r="U873">
        <v>1.1000000000000001</v>
      </c>
      <c r="V873" t="s">
        <v>159</v>
      </c>
      <c r="W873" t="s">
        <v>31</v>
      </c>
      <c r="X873">
        <v>1</v>
      </c>
      <c r="Y873" t="str">
        <f>IF(tblRides[[#This Row],[supply_demand_ratio]]&lt;0.8,"Below 0.8",IF(tblRides[[#This Row],[supply_demand_ratio]]&lt;1,"Between 0.8-1.0",IF(tblRides[[#This Row],[supply_demand_ratio]]&lt;=1.2,"Between 1.0-1.2","Above 1.2")))</f>
        <v>Between 1.0-1.2</v>
      </c>
    </row>
    <row r="874" spans="1:25" x14ac:dyDescent="0.3">
      <c r="A874" t="s">
        <v>929</v>
      </c>
      <c r="B874" s="1">
        <v>46031.104861111111</v>
      </c>
      <c r="C874" s="2">
        <v>46031</v>
      </c>
      <c r="D874">
        <v>2</v>
      </c>
      <c r="E874" t="s">
        <v>25</v>
      </c>
      <c r="F874" t="s">
        <v>34</v>
      </c>
      <c r="G874">
        <v>6.7</v>
      </c>
      <c r="H874">
        <v>157.30000000000001</v>
      </c>
      <c r="I874">
        <v>162.09</v>
      </c>
      <c r="J874">
        <v>1</v>
      </c>
      <c r="K874">
        <v>3</v>
      </c>
      <c r="L874">
        <v>3.2</v>
      </c>
      <c r="M874">
        <v>128</v>
      </c>
      <c r="N874" t="s">
        <v>41</v>
      </c>
      <c r="O874">
        <v>1.2749999999999999</v>
      </c>
      <c r="P874" t="s">
        <v>28</v>
      </c>
      <c r="Q874" t="s">
        <v>29</v>
      </c>
      <c r="R874">
        <v>4.53</v>
      </c>
      <c r="S874">
        <v>0</v>
      </c>
      <c r="T874">
        <v>4.79</v>
      </c>
      <c r="U874">
        <v>0.2</v>
      </c>
      <c r="V874" t="s">
        <v>159</v>
      </c>
      <c r="W874" t="s">
        <v>31</v>
      </c>
      <c r="X874">
        <v>1</v>
      </c>
      <c r="Y874" t="str">
        <f>IF(tblRides[[#This Row],[supply_demand_ratio]]&lt;0.8,"Below 0.8",IF(tblRides[[#This Row],[supply_demand_ratio]]&lt;1,"Between 0.8-1.0",IF(tblRides[[#This Row],[supply_demand_ratio]]&lt;=1.2,"Between 1.0-1.2","Above 1.2")))</f>
        <v>Above 1.2</v>
      </c>
    </row>
    <row r="875" spans="1:25" x14ac:dyDescent="0.3">
      <c r="A875" t="s">
        <v>930</v>
      </c>
      <c r="B875" s="1">
        <v>46031.109027777777</v>
      </c>
      <c r="C875" s="2">
        <v>46031</v>
      </c>
      <c r="D875">
        <v>2</v>
      </c>
      <c r="E875" t="s">
        <v>25</v>
      </c>
      <c r="F875" t="s">
        <v>26</v>
      </c>
      <c r="G875">
        <v>6.6</v>
      </c>
      <c r="H875">
        <v>142.72</v>
      </c>
      <c r="I875">
        <v>149.53</v>
      </c>
      <c r="J875">
        <v>1</v>
      </c>
      <c r="K875">
        <v>2</v>
      </c>
      <c r="L875">
        <v>6.9</v>
      </c>
      <c r="M875">
        <v>134</v>
      </c>
      <c r="N875" t="s">
        <v>27</v>
      </c>
      <c r="O875">
        <v>1.202</v>
      </c>
      <c r="P875" t="s">
        <v>28</v>
      </c>
      <c r="Q875" t="s">
        <v>29</v>
      </c>
      <c r="R875">
        <v>4.5199999999999996</v>
      </c>
      <c r="S875">
        <v>9</v>
      </c>
      <c r="T875">
        <v>6.81</v>
      </c>
      <c r="U875">
        <v>4.9000000000000004</v>
      </c>
      <c r="V875" t="s">
        <v>159</v>
      </c>
      <c r="W875" t="s">
        <v>31</v>
      </c>
      <c r="X875">
        <v>1</v>
      </c>
      <c r="Y875" t="str">
        <f>IF(tblRides[[#This Row],[supply_demand_ratio]]&lt;0.8,"Below 0.8",IF(tblRides[[#This Row],[supply_demand_ratio]]&lt;1,"Between 0.8-1.0",IF(tblRides[[#This Row],[supply_demand_ratio]]&lt;=1.2,"Between 1.0-1.2","Above 1.2")))</f>
        <v>Above 1.2</v>
      </c>
    </row>
    <row r="876" spans="1:25" x14ac:dyDescent="0.3">
      <c r="A876" t="s">
        <v>931</v>
      </c>
      <c r="B876" s="1">
        <v>46031.111805555556</v>
      </c>
      <c r="C876" s="2">
        <v>46031</v>
      </c>
      <c r="D876">
        <v>2</v>
      </c>
      <c r="E876" t="s">
        <v>25</v>
      </c>
      <c r="F876" t="s">
        <v>26</v>
      </c>
      <c r="G876">
        <v>3.4</v>
      </c>
      <c r="H876">
        <v>100.67</v>
      </c>
      <c r="I876">
        <v>100.07</v>
      </c>
      <c r="J876">
        <v>1.1000000000000001</v>
      </c>
      <c r="K876">
        <v>3.9</v>
      </c>
      <c r="L876">
        <v>1</v>
      </c>
      <c r="M876">
        <v>123</v>
      </c>
      <c r="N876" t="s">
        <v>27</v>
      </c>
      <c r="O876">
        <v>1.163</v>
      </c>
      <c r="P876" t="s">
        <v>28</v>
      </c>
      <c r="Q876" t="s">
        <v>29</v>
      </c>
      <c r="R876">
        <v>4.76</v>
      </c>
      <c r="S876">
        <v>2</v>
      </c>
      <c r="T876">
        <v>-0.6</v>
      </c>
      <c r="U876">
        <v>-2.9</v>
      </c>
      <c r="V876" t="s">
        <v>159</v>
      </c>
      <c r="W876" t="s">
        <v>31</v>
      </c>
      <c r="X876">
        <v>1</v>
      </c>
      <c r="Y876" t="str">
        <f>IF(tblRides[[#This Row],[supply_demand_ratio]]&lt;0.8,"Below 0.8",IF(tblRides[[#This Row],[supply_demand_ratio]]&lt;1,"Between 0.8-1.0",IF(tblRides[[#This Row],[supply_demand_ratio]]&lt;=1.2,"Between 1.0-1.2","Above 1.2")))</f>
        <v>Between 1.0-1.2</v>
      </c>
    </row>
    <row r="877" spans="1:25" x14ac:dyDescent="0.3">
      <c r="A877" t="s">
        <v>932</v>
      </c>
      <c r="B877" s="1">
        <v>46031.115277777775</v>
      </c>
      <c r="C877" s="2">
        <v>46031</v>
      </c>
      <c r="D877">
        <v>2</v>
      </c>
      <c r="E877" t="s">
        <v>43</v>
      </c>
      <c r="F877" t="s">
        <v>26</v>
      </c>
      <c r="G877">
        <v>7.6</v>
      </c>
      <c r="H877">
        <v>167.01</v>
      </c>
      <c r="I877">
        <v>155.47</v>
      </c>
      <c r="J877">
        <v>1</v>
      </c>
      <c r="K877">
        <v>4.4000000000000004</v>
      </c>
      <c r="L877">
        <v>6</v>
      </c>
      <c r="M877">
        <v>63</v>
      </c>
      <c r="N877" t="s">
        <v>41</v>
      </c>
      <c r="O877">
        <v>1.228</v>
      </c>
      <c r="P877" t="s">
        <v>28</v>
      </c>
      <c r="Q877" t="s">
        <v>29</v>
      </c>
      <c r="R877">
        <v>4.54</v>
      </c>
      <c r="S877">
        <v>13</v>
      </c>
      <c r="T877">
        <v>-11.54</v>
      </c>
      <c r="U877">
        <v>1.6</v>
      </c>
      <c r="V877" t="s">
        <v>159</v>
      </c>
      <c r="W877" t="s">
        <v>31</v>
      </c>
      <c r="X877">
        <v>1</v>
      </c>
      <c r="Y877" t="str">
        <f>IF(tblRides[[#This Row],[supply_demand_ratio]]&lt;0.8,"Below 0.8",IF(tblRides[[#This Row],[supply_demand_ratio]]&lt;1,"Between 0.8-1.0",IF(tblRides[[#This Row],[supply_demand_ratio]]&lt;=1.2,"Between 1.0-1.2","Above 1.2")))</f>
        <v>Above 1.2</v>
      </c>
    </row>
    <row r="878" spans="1:25" x14ac:dyDescent="0.3">
      <c r="A878" t="s">
        <v>933</v>
      </c>
      <c r="B878" s="1">
        <v>46031.131944444445</v>
      </c>
      <c r="C878" s="2">
        <v>46031</v>
      </c>
      <c r="D878">
        <v>3</v>
      </c>
      <c r="E878" t="s">
        <v>33</v>
      </c>
      <c r="F878" t="s">
        <v>26</v>
      </c>
      <c r="G878">
        <v>1.9</v>
      </c>
      <c r="H878">
        <v>65.64</v>
      </c>
      <c r="I878">
        <v>69.86</v>
      </c>
      <c r="J878">
        <v>1</v>
      </c>
      <c r="K878">
        <v>5.3</v>
      </c>
      <c r="L878">
        <v>5.8</v>
      </c>
      <c r="M878">
        <v>110</v>
      </c>
      <c r="N878" t="s">
        <v>41</v>
      </c>
      <c r="O878">
        <v>1.4870000000000001</v>
      </c>
      <c r="P878" t="s">
        <v>28</v>
      </c>
      <c r="Q878" t="s">
        <v>29</v>
      </c>
      <c r="R878">
        <v>4.53</v>
      </c>
      <c r="S878">
        <v>5</v>
      </c>
      <c r="T878">
        <v>4.22</v>
      </c>
      <c r="U878">
        <v>0.5</v>
      </c>
      <c r="V878" t="s">
        <v>159</v>
      </c>
      <c r="W878" t="s">
        <v>45</v>
      </c>
      <c r="X878">
        <v>1</v>
      </c>
      <c r="Y878" t="str">
        <f>IF(tblRides[[#This Row],[supply_demand_ratio]]&lt;0.8,"Below 0.8",IF(tblRides[[#This Row],[supply_demand_ratio]]&lt;1,"Between 0.8-1.0",IF(tblRides[[#This Row],[supply_demand_ratio]]&lt;=1.2,"Between 1.0-1.2","Above 1.2")))</f>
        <v>Above 1.2</v>
      </c>
    </row>
    <row r="879" spans="1:25" x14ac:dyDescent="0.3">
      <c r="A879" t="s">
        <v>934</v>
      </c>
      <c r="B879" s="1">
        <v>46031.136111111111</v>
      </c>
      <c r="C879" s="2">
        <v>46031</v>
      </c>
      <c r="D879">
        <v>3</v>
      </c>
      <c r="E879" t="s">
        <v>25</v>
      </c>
      <c r="F879" t="s">
        <v>26</v>
      </c>
      <c r="G879">
        <v>5.3</v>
      </c>
      <c r="H879">
        <v>110.4</v>
      </c>
      <c r="I879">
        <v>110.59</v>
      </c>
      <c r="J879">
        <v>1</v>
      </c>
      <c r="K879">
        <v>4.4000000000000004</v>
      </c>
      <c r="L879">
        <v>10</v>
      </c>
      <c r="M879">
        <v>136</v>
      </c>
      <c r="N879" t="s">
        <v>27</v>
      </c>
      <c r="O879">
        <v>1.1910000000000001</v>
      </c>
      <c r="P879" t="s">
        <v>28</v>
      </c>
      <c r="Q879" t="s">
        <v>29</v>
      </c>
      <c r="R879">
        <v>4.92</v>
      </c>
      <c r="S879">
        <v>2</v>
      </c>
      <c r="T879">
        <v>0.19</v>
      </c>
      <c r="U879">
        <v>5.6</v>
      </c>
      <c r="V879" t="s">
        <v>159</v>
      </c>
      <c r="W879" t="s">
        <v>31</v>
      </c>
      <c r="X879">
        <v>1</v>
      </c>
      <c r="Y879" t="str">
        <f>IF(tblRides[[#This Row],[supply_demand_ratio]]&lt;0.8,"Below 0.8",IF(tblRides[[#This Row],[supply_demand_ratio]]&lt;1,"Between 0.8-1.0",IF(tblRides[[#This Row],[supply_demand_ratio]]&lt;=1.2,"Between 1.0-1.2","Above 1.2")))</f>
        <v>Between 1.0-1.2</v>
      </c>
    </row>
    <row r="880" spans="1:25" x14ac:dyDescent="0.3">
      <c r="A880" t="s">
        <v>935</v>
      </c>
      <c r="B880" s="1">
        <v>46031.13958333333</v>
      </c>
      <c r="C880" s="2">
        <v>46031</v>
      </c>
      <c r="D880">
        <v>3</v>
      </c>
      <c r="E880" t="s">
        <v>36</v>
      </c>
      <c r="F880" t="s">
        <v>26</v>
      </c>
      <c r="G880">
        <v>4.5999999999999996</v>
      </c>
      <c r="H880">
        <v>103.93</v>
      </c>
      <c r="I880">
        <v>107.02</v>
      </c>
      <c r="J880">
        <v>1</v>
      </c>
      <c r="K880">
        <v>4.0999999999999996</v>
      </c>
      <c r="L880">
        <v>7.7</v>
      </c>
      <c r="M880">
        <v>131</v>
      </c>
      <c r="N880" t="s">
        <v>41</v>
      </c>
      <c r="O880">
        <v>1.454</v>
      </c>
      <c r="P880" t="s">
        <v>28</v>
      </c>
      <c r="Q880" t="s">
        <v>29</v>
      </c>
      <c r="R880">
        <v>4.91</v>
      </c>
      <c r="S880">
        <v>3</v>
      </c>
      <c r="T880">
        <v>3.09</v>
      </c>
      <c r="U880">
        <v>3.6</v>
      </c>
      <c r="V880" t="s">
        <v>159</v>
      </c>
      <c r="W880" t="s">
        <v>31</v>
      </c>
      <c r="X880">
        <v>1</v>
      </c>
      <c r="Y880" t="str">
        <f>IF(tblRides[[#This Row],[supply_demand_ratio]]&lt;0.8,"Below 0.8",IF(tblRides[[#This Row],[supply_demand_ratio]]&lt;1,"Between 0.8-1.0",IF(tblRides[[#This Row],[supply_demand_ratio]]&lt;=1.2,"Between 1.0-1.2","Above 1.2")))</f>
        <v>Above 1.2</v>
      </c>
    </row>
    <row r="881" spans="1:25" x14ac:dyDescent="0.3">
      <c r="A881" t="s">
        <v>936</v>
      </c>
      <c r="B881" s="1">
        <v>46031.150694444441</v>
      </c>
      <c r="C881" s="2">
        <v>46031</v>
      </c>
      <c r="D881">
        <v>3</v>
      </c>
      <c r="E881" t="s">
        <v>25</v>
      </c>
      <c r="F881" t="s">
        <v>26</v>
      </c>
      <c r="G881">
        <v>3.6</v>
      </c>
      <c r="H881">
        <v>88.57</v>
      </c>
      <c r="I881">
        <v>84.66</v>
      </c>
      <c r="J881">
        <v>1</v>
      </c>
      <c r="K881">
        <v>7.6</v>
      </c>
      <c r="L881">
        <v>6.9</v>
      </c>
      <c r="M881">
        <v>128</v>
      </c>
      <c r="N881" t="s">
        <v>27</v>
      </c>
      <c r="O881">
        <v>1.228</v>
      </c>
      <c r="P881" t="s">
        <v>28</v>
      </c>
      <c r="Q881" t="s">
        <v>29</v>
      </c>
      <c r="R881">
        <v>4.75</v>
      </c>
      <c r="S881">
        <v>17</v>
      </c>
      <c r="T881">
        <v>-3.91</v>
      </c>
      <c r="U881">
        <v>-0.7</v>
      </c>
      <c r="V881" t="s">
        <v>159</v>
      </c>
      <c r="W881" t="s">
        <v>45</v>
      </c>
      <c r="X881">
        <v>1</v>
      </c>
      <c r="Y881" t="str">
        <f>IF(tblRides[[#This Row],[supply_demand_ratio]]&lt;0.8,"Below 0.8",IF(tblRides[[#This Row],[supply_demand_ratio]]&lt;1,"Between 0.8-1.0",IF(tblRides[[#This Row],[supply_demand_ratio]]&lt;=1.2,"Between 1.0-1.2","Above 1.2")))</f>
        <v>Above 1.2</v>
      </c>
    </row>
    <row r="882" spans="1:25" x14ac:dyDescent="0.3">
      <c r="A882" t="s">
        <v>937</v>
      </c>
      <c r="B882" s="1">
        <v>46031.150694444441</v>
      </c>
      <c r="C882" s="2">
        <v>46031</v>
      </c>
      <c r="D882">
        <v>3</v>
      </c>
      <c r="E882" t="s">
        <v>43</v>
      </c>
      <c r="F882" t="s">
        <v>34</v>
      </c>
      <c r="G882">
        <v>7</v>
      </c>
      <c r="H882">
        <v>140.18</v>
      </c>
      <c r="J882">
        <v>1</v>
      </c>
      <c r="K882">
        <v>3.5</v>
      </c>
      <c r="L882">
        <v>9.4</v>
      </c>
      <c r="M882">
        <v>78</v>
      </c>
      <c r="N882" t="s">
        <v>41</v>
      </c>
      <c r="O882">
        <v>2.2000000000000002</v>
      </c>
      <c r="P882" t="s">
        <v>58</v>
      </c>
      <c r="Q882" t="s">
        <v>59</v>
      </c>
      <c r="R882">
        <v>4.6399999999999997</v>
      </c>
      <c r="S882">
        <v>0</v>
      </c>
      <c r="U882">
        <v>5.9</v>
      </c>
      <c r="V882" t="s">
        <v>159</v>
      </c>
      <c r="W882" t="s">
        <v>31</v>
      </c>
      <c r="X882">
        <v>0</v>
      </c>
      <c r="Y882" t="str">
        <f>IF(tblRides[[#This Row],[supply_demand_ratio]]&lt;0.8,"Below 0.8",IF(tblRides[[#This Row],[supply_demand_ratio]]&lt;1,"Between 0.8-1.0",IF(tblRides[[#This Row],[supply_demand_ratio]]&lt;=1.2,"Between 1.0-1.2","Above 1.2")))</f>
        <v>Above 1.2</v>
      </c>
    </row>
    <row r="883" spans="1:25" x14ac:dyDescent="0.3">
      <c r="A883" t="s">
        <v>938</v>
      </c>
      <c r="B883" s="1">
        <v>46031.151388888888</v>
      </c>
      <c r="C883" s="2">
        <v>46031</v>
      </c>
      <c r="D883">
        <v>3</v>
      </c>
      <c r="E883" t="s">
        <v>25</v>
      </c>
      <c r="F883" t="s">
        <v>26</v>
      </c>
      <c r="G883">
        <v>12.9</v>
      </c>
      <c r="H883">
        <v>218.8</v>
      </c>
      <c r="I883">
        <v>202.11</v>
      </c>
      <c r="J883">
        <v>1</v>
      </c>
      <c r="K883">
        <v>2</v>
      </c>
      <c r="L883">
        <v>3.4</v>
      </c>
      <c r="M883">
        <v>132</v>
      </c>
      <c r="N883" t="s">
        <v>41</v>
      </c>
      <c r="O883">
        <v>1.508</v>
      </c>
      <c r="P883" t="s">
        <v>28</v>
      </c>
      <c r="Q883" t="s">
        <v>29</v>
      </c>
      <c r="R883">
        <v>5</v>
      </c>
      <c r="S883">
        <v>21</v>
      </c>
      <c r="T883">
        <v>-16.690000000000001</v>
      </c>
      <c r="U883">
        <v>1.4</v>
      </c>
      <c r="V883" t="s">
        <v>159</v>
      </c>
      <c r="W883" t="s">
        <v>31</v>
      </c>
      <c r="X883">
        <v>1</v>
      </c>
      <c r="Y883" t="str">
        <f>IF(tblRides[[#This Row],[supply_demand_ratio]]&lt;0.8,"Below 0.8",IF(tblRides[[#This Row],[supply_demand_ratio]]&lt;1,"Between 0.8-1.0",IF(tblRides[[#This Row],[supply_demand_ratio]]&lt;=1.2,"Between 1.0-1.2","Above 1.2")))</f>
        <v>Above 1.2</v>
      </c>
    </row>
    <row r="884" spans="1:25" x14ac:dyDescent="0.3">
      <c r="A884" t="s">
        <v>939</v>
      </c>
      <c r="B884" s="1">
        <v>46031.152083333334</v>
      </c>
      <c r="C884" s="2">
        <v>46031</v>
      </c>
      <c r="D884">
        <v>3</v>
      </c>
      <c r="E884" t="s">
        <v>36</v>
      </c>
      <c r="F884" t="s">
        <v>26</v>
      </c>
      <c r="G884">
        <v>9.9</v>
      </c>
      <c r="H884">
        <v>172.03</v>
      </c>
      <c r="I884">
        <v>162.97999999999999</v>
      </c>
      <c r="J884">
        <v>1</v>
      </c>
      <c r="K884">
        <v>2.5</v>
      </c>
      <c r="L884">
        <v>5</v>
      </c>
      <c r="M884">
        <v>131</v>
      </c>
      <c r="N884" t="s">
        <v>41</v>
      </c>
      <c r="O884">
        <v>1.405</v>
      </c>
      <c r="P884" t="s">
        <v>28</v>
      </c>
      <c r="Q884" t="s">
        <v>29</v>
      </c>
      <c r="R884">
        <v>4.49</v>
      </c>
      <c r="S884">
        <v>22</v>
      </c>
      <c r="T884">
        <v>-9.0500000000000007</v>
      </c>
      <c r="U884">
        <v>2.5</v>
      </c>
      <c r="V884" t="s">
        <v>159</v>
      </c>
      <c r="W884" t="s">
        <v>31</v>
      </c>
      <c r="X884">
        <v>1</v>
      </c>
      <c r="Y884" t="str">
        <f>IF(tblRides[[#This Row],[supply_demand_ratio]]&lt;0.8,"Below 0.8",IF(tblRides[[#This Row],[supply_demand_ratio]]&lt;1,"Between 0.8-1.0",IF(tblRides[[#This Row],[supply_demand_ratio]]&lt;=1.2,"Between 1.0-1.2","Above 1.2")))</f>
        <v>Above 1.2</v>
      </c>
    </row>
    <row r="885" spans="1:25" x14ac:dyDescent="0.3">
      <c r="A885" t="s">
        <v>940</v>
      </c>
      <c r="B885" s="1">
        <v>46031.162499999999</v>
      </c>
      <c r="C885" s="2">
        <v>46031</v>
      </c>
      <c r="D885">
        <v>3</v>
      </c>
      <c r="E885" t="s">
        <v>62</v>
      </c>
      <c r="F885" t="s">
        <v>26</v>
      </c>
      <c r="G885">
        <v>6.5</v>
      </c>
      <c r="H885">
        <v>135.86000000000001</v>
      </c>
      <c r="I885">
        <v>142.44</v>
      </c>
      <c r="J885">
        <v>1.1000000000000001</v>
      </c>
      <c r="K885">
        <v>6.6</v>
      </c>
      <c r="L885">
        <v>8.6</v>
      </c>
      <c r="M885">
        <v>63</v>
      </c>
      <c r="N885" t="s">
        <v>41</v>
      </c>
      <c r="O885">
        <v>2.008</v>
      </c>
      <c r="P885" t="s">
        <v>28</v>
      </c>
      <c r="Q885" t="s">
        <v>29</v>
      </c>
      <c r="R885">
        <v>4.76</v>
      </c>
      <c r="S885">
        <v>5</v>
      </c>
      <c r="T885">
        <v>6.58</v>
      </c>
      <c r="U885">
        <v>2</v>
      </c>
      <c r="V885" t="s">
        <v>159</v>
      </c>
      <c r="W885" t="s">
        <v>45</v>
      </c>
      <c r="X885">
        <v>1</v>
      </c>
      <c r="Y885" t="str">
        <f>IF(tblRides[[#This Row],[supply_demand_ratio]]&lt;0.8,"Below 0.8",IF(tblRides[[#This Row],[supply_demand_ratio]]&lt;1,"Between 0.8-1.0",IF(tblRides[[#This Row],[supply_demand_ratio]]&lt;=1.2,"Between 1.0-1.2","Above 1.2")))</f>
        <v>Above 1.2</v>
      </c>
    </row>
    <row r="886" spans="1:25" x14ac:dyDescent="0.3">
      <c r="A886" t="s">
        <v>941</v>
      </c>
      <c r="B886" s="1">
        <v>46031.162499999999</v>
      </c>
      <c r="C886" s="2">
        <v>46031</v>
      </c>
      <c r="D886">
        <v>3</v>
      </c>
      <c r="E886" t="s">
        <v>33</v>
      </c>
      <c r="F886" t="s">
        <v>26</v>
      </c>
      <c r="G886">
        <v>9.4</v>
      </c>
      <c r="H886">
        <v>186.12</v>
      </c>
      <c r="I886">
        <v>178.83</v>
      </c>
      <c r="J886">
        <v>1.1000000000000001</v>
      </c>
      <c r="K886">
        <v>3.8</v>
      </c>
      <c r="L886">
        <v>9.6999999999999993</v>
      </c>
      <c r="M886">
        <v>102</v>
      </c>
      <c r="N886" t="s">
        <v>41</v>
      </c>
      <c r="O886">
        <v>1.425</v>
      </c>
      <c r="P886" t="s">
        <v>28</v>
      </c>
      <c r="Q886" t="s">
        <v>29</v>
      </c>
      <c r="R886">
        <v>4.42</v>
      </c>
      <c r="S886">
        <v>2</v>
      </c>
      <c r="T886">
        <v>-7.29</v>
      </c>
      <c r="U886">
        <v>5.9</v>
      </c>
      <c r="V886" t="s">
        <v>159</v>
      </c>
      <c r="W886" t="s">
        <v>31</v>
      </c>
      <c r="X886">
        <v>1</v>
      </c>
      <c r="Y886" t="str">
        <f>IF(tblRides[[#This Row],[supply_demand_ratio]]&lt;0.8,"Below 0.8",IF(tblRides[[#This Row],[supply_demand_ratio]]&lt;1,"Between 0.8-1.0",IF(tblRides[[#This Row],[supply_demand_ratio]]&lt;=1.2,"Between 1.0-1.2","Above 1.2")))</f>
        <v>Above 1.2</v>
      </c>
    </row>
    <row r="887" spans="1:25" x14ac:dyDescent="0.3">
      <c r="A887" t="s">
        <v>942</v>
      </c>
      <c r="B887" s="1">
        <v>46031.183333333334</v>
      </c>
      <c r="C887" s="2">
        <v>46031</v>
      </c>
      <c r="D887">
        <v>4</v>
      </c>
      <c r="E887" t="s">
        <v>25</v>
      </c>
      <c r="F887" t="s">
        <v>26</v>
      </c>
      <c r="G887">
        <v>15.3</v>
      </c>
      <c r="H887">
        <v>302.02</v>
      </c>
      <c r="I887">
        <v>311.58</v>
      </c>
      <c r="J887">
        <v>1.1000000000000001</v>
      </c>
      <c r="K887">
        <v>2.5</v>
      </c>
      <c r="L887">
        <v>1</v>
      </c>
      <c r="M887">
        <v>131</v>
      </c>
      <c r="N887" t="s">
        <v>27</v>
      </c>
      <c r="O887">
        <v>1.0620000000000001</v>
      </c>
      <c r="P887" t="s">
        <v>28</v>
      </c>
      <c r="Q887" t="s">
        <v>29</v>
      </c>
      <c r="R887">
        <v>4.57</v>
      </c>
      <c r="S887">
        <v>13</v>
      </c>
      <c r="T887">
        <v>9.56</v>
      </c>
      <c r="U887">
        <v>-1.5</v>
      </c>
      <c r="V887" t="s">
        <v>159</v>
      </c>
      <c r="W887" t="s">
        <v>31</v>
      </c>
      <c r="X887">
        <v>1</v>
      </c>
      <c r="Y887" t="str">
        <f>IF(tblRides[[#This Row],[supply_demand_ratio]]&lt;0.8,"Below 0.8",IF(tblRides[[#This Row],[supply_demand_ratio]]&lt;1,"Between 0.8-1.0",IF(tblRides[[#This Row],[supply_demand_ratio]]&lt;=1.2,"Between 1.0-1.2","Above 1.2")))</f>
        <v>Between 1.0-1.2</v>
      </c>
    </row>
    <row r="888" spans="1:25" x14ac:dyDescent="0.3">
      <c r="A888" t="s">
        <v>943</v>
      </c>
      <c r="B888" s="1">
        <v>46031.198611111111</v>
      </c>
      <c r="C888" s="2">
        <v>46031</v>
      </c>
      <c r="D888">
        <v>4</v>
      </c>
      <c r="E888" t="s">
        <v>25</v>
      </c>
      <c r="F888" t="s">
        <v>26</v>
      </c>
      <c r="G888">
        <v>3.3</v>
      </c>
      <c r="H888">
        <v>83.28</v>
      </c>
      <c r="I888">
        <v>85.1</v>
      </c>
      <c r="J888">
        <v>1</v>
      </c>
      <c r="K888">
        <v>5.7</v>
      </c>
      <c r="L888">
        <v>8.1</v>
      </c>
      <c r="M888">
        <v>127</v>
      </c>
      <c r="N888" t="s">
        <v>27</v>
      </c>
      <c r="O888">
        <v>1.1579999999999999</v>
      </c>
      <c r="P888" t="s">
        <v>28</v>
      </c>
      <c r="Q888" t="s">
        <v>29</v>
      </c>
      <c r="R888">
        <v>4.59</v>
      </c>
      <c r="S888">
        <v>5</v>
      </c>
      <c r="T888">
        <v>1.82</v>
      </c>
      <c r="U888">
        <v>2.4</v>
      </c>
      <c r="V888" t="s">
        <v>159</v>
      </c>
      <c r="W888" t="s">
        <v>45</v>
      </c>
      <c r="X888">
        <v>1</v>
      </c>
      <c r="Y888" t="str">
        <f>IF(tblRides[[#This Row],[supply_demand_ratio]]&lt;0.8,"Below 0.8",IF(tblRides[[#This Row],[supply_demand_ratio]]&lt;1,"Between 0.8-1.0",IF(tblRides[[#This Row],[supply_demand_ratio]]&lt;=1.2,"Between 1.0-1.2","Above 1.2")))</f>
        <v>Between 1.0-1.2</v>
      </c>
    </row>
    <row r="889" spans="1:25" x14ac:dyDescent="0.3">
      <c r="A889" t="s">
        <v>944</v>
      </c>
      <c r="B889" s="1">
        <v>46031.201388888891</v>
      </c>
      <c r="C889" s="2">
        <v>46031</v>
      </c>
      <c r="D889">
        <v>4</v>
      </c>
      <c r="E889" t="s">
        <v>25</v>
      </c>
      <c r="F889" t="s">
        <v>34</v>
      </c>
      <c r="G889">
        <v>5.3</v>
      </c>
      <c r="H889">
        <v>124.6</v>
      </c>
      <c r="J889">
        <v>1</v>
      </c>
      <c r="K889">
        <v>7.5</v>
      </c>
      <c r="M889">
        <v>144</v>
      </c>
      <c r="N889" t="s">
        <v>41</v>
      </c>
      <c r="O889">
        <v>1.4039999999999999</v>
      </c>
      <c r="P889" t="s">
        <v>82</v>
      </c>
      <c r="Q889" t="s">
        <v>83</v>
      </c>
      <c r="R889">
        <v>4.84</v>
      </c>
      <c r="S889">
        <v>0</v>
      </c>
      <c r="V889" t="s">
        <v>159</v>
      </c>
      <c r="W889" t="s">
        <v>45</v>
      </c>
      <c r="X889">
        <v>0</v>
      </c>
      <c r="Y889" t="str">
        <f>IF(tblRides[[#This Row],[supply_demand_ratio]]&lt;0.8,"Below 0.8",IF(tblRides[[#This Row],[supply_demand_ratio]]&lt;1,"Between 0.8-1.0",IF(tblRides[[#This Row],[supply_demand_ratio]]&lt;=1.2,"Between 1.0-1.2","Above 1.2")))</f>
        <v>Above 1.2</v>
      </c>
    </row>
    <row r="890" spans="1:25" x14ac:dyDescent="0.3">
      <c r="A890" t="s">
        <v>945</v>
      </c>
      <c r="B890" s="1">
        <v>46031.240277777775</v>
      </c>
      <c r="C890" s="2">
        <v>46031</v>
      </c>
      <c r="D890">
        <v>5</v>
      </c>
      <c r="E890" t="s">
        <v>36</v>
      </c>
      <c r="F890" t="s">
        <v>26</v>
      </c>
      <c r="G890">
        <v>7.5</v>
      </c>
      <c r="H890">
        <v>159.15</v>
      </c>
      <c r="I890">
        <v>166.17</v>
      </c>
      <c r="J890">
        <v>1</v>
      </c>
      <c r="K890">
        <v>3.9</v>
      </c>
      <c r="L890">
        <v>1</v>
      </c>
      <c r="M890">
        <v>121</v>
      </c>
      <c r="N890" t="s">
        <v>41</v>
      </c>
      <c r="O890">
        <v>1.359</v>
      </c>
      <c r="P890" t="s">
        <v>28</v>
      </c>
      <c r="Q890" t="s">
        <v>29</v>
      </c>
      <c r="R890">
        <v>4.59</v>
      </c>
      <c r="S890">
        <v>50</v>
      </c>
      <c r="T890">
        <v>7.02</v>
      </c>
      <c r="U890">
        <v>-2.9</v>
      </c>
      <c r="V890" t="s">
        <v>159</v>
      </c>
      <c r="W890" t="s">
        <v>31</v>
      </c>
      <c r="X890">
        <v>1</v>
      </c>
      <c r="Y890" t="str">
        <f>IF(tblRides[[#This Row],[supply_demand_ratio]]&lt;0.8,"Below 0.8",IF(tblRides[[#This Row],[supply_demand_ratio]]&lt;1,"Between 0.8-1.0",IF(tblRides[[#This Row],[supply_demand_ratio]]&lt;=1.2,"Between 1.0-1.2","Above 1.2")))</f>
        <v>Above 1.2</v>
      </c>
    </row>
    <row r="891" spans="1:25" x14ac:dyDescent="0.3">
      <c r="A891" t="s">
        <v>946</v>
      </c>
      <c r="B891" s="1">
        <v>46031.254861111112</v>
      </c>
      <c r="C891" s="2">
        <v>46031</v>
      </c>
      <c r="D891">
        <v>6</v>
      </c>
      <c r="E891" t="s">
        <v>25</v>
      </c>
      <c r="F891" t="s">
        <v>34</v>
      </c>
      <c r="G891">
        <v>7.9</v>
      </c>
      <c r="H891">
        <v>202.79</v>
      </c>
      <c r="J891">
        <v>1.2</v>
      </c>
      <c r="K891">
        <v>5.9</v>
      </c>
      <c r="L891">
        <v>3.8</v>
      </c>
      <c r="M891">
        <v>139</v>
      </c>
      <c r="N891" t="s">
        <v>27</v>
      </c>
      <c r="O891">
        <v>1.17</v>
      </c>
      <c r="P891" t="s">
        <v>58</v>
      </c>
      <c r="Q891" t="s">
        <v>74</v>
      </c>
      <c r="R891">
        <v>4.66</v>
      </c>
      <c r="S891">
        <v>0</v>
      </c>
      <c r="U891">
        <v>-2.1</v>
      </c>
      <c r="V891" t="s">
        <v>159</v>
      </c>
      <c r="W891" t="s">
        <v>45</v>
      </c>
      <c r="X891">
        <v>0</v>
      </c>
      <c r="Y891" t="str">
        <f>IF(tblRides[[#This Row],[supply_demand_ratio]]&lt;0.8,"Below 0.8",IF(tblRides[[#This Row],[supply_demand_ratio]]&lt;1,"Between 0.8-1.0",IF(tblRides[[#This Row],[supply_demand_ratio]]&lt;=1.2,"Between 1.0-1.2","Above 1.2")))</f>
        <v>Between 1.0-1.2</v>
      </c>
    </row>
    <row r="892" spans="1:25" x14ac:dyDescent="0.3">
      <c r="A892" t="s">
        <v>947</v>
      </c>
      <c r="B892" s="1">
        <v>46031.254861111112</v>
      </c>
      <c r="C892" s="2">
        <v>46031</v>
      </c>
      <c r="D892">
        <v>6</v>
      </c>
      <c r="E892" t="s">
        <v>62</v>
      </c>
      <c r="F892" t="s">
        <v>26</v>
      </c>
      <c r="G892">
        <v>4.5999999999999996</v>
      </c>
      <c r="H892">
        <v>115.7</v>
      </c>
      <c r="I892">
        <v>122.93</v>
      </c>
      <c r="J892">
        <v>1.1000000000000001</v>
      </c>
      <c r="K892">
        <v>7.5</v>
      </c>
      <c r="L892">
        <v>9</v>
      </c>
      <c r="M892">
        <v>67</v>
      </c>
      <c r="N892" t="s">
        <v>41</v>
      </c>
      <c r="O892">
        <v>2.2000000000000002</v>
      </c>
      <c r="P892" t="s">
        <v>28</v>
      </c>
      <c r="Q892" t="s">
        <v>29</v>
      </c>
      <c r="R892">
        <v>4.62</v>
      </c>
      <c r="S892">
        <v>2</v>
      </c>
      <c r="T892">
        <v>7.23</v>
      </c>
      <c r="U892">
        <v>1.5</v>
      </c>
      <c r="V892" t="s">
        <v>159</v>
      </c>
      <c r="W892" t="s">
        <v>45</v>
      </c>
      <c r="X892">
        <v>1</v>
      </c>
      <c r="Y892" t="str">
        <f>IF(tblRides[[#This Row],[supply_demand_ratio]]&lt;0.8,"Below 0.8",IF(tblRides[[#This Row],[supply_demand_ratio]]&lt;1,"Between 0.8-1.0",IF(tblRides[[#This Row],[supply_demand_ratio]]&lt;=1.2,"Between 1.0-1.2","Above 1.2")))</f>
        <v>Above 1.2</v>
      </c>
    </row>
    <row r="893" spans="1:25" x14ac:dyDescent="0.3">
      <c r="A893" t="s">
        <v>948</v>
      </c>
      <c r="B893" s="1">
        <v>46031.268055555556</v>
      </c>
      <c r="C893" s="2">
        <v>46031</v>
      </c>
      <c r="D893">
        <v>6</v>
      </c>
      <c r="E893" t="s">
        <v>33</v>
      </c>
      <c r="F893" t="s">
        <v>26</v>
      </c>
      <c r="G893">
        <v>6.5</v>
      </c>
      <c r="H893">
        <v>149.97</v>
      </c>
      <c r="J893">
        <v>1.1000000000000001</v>
      </c>
      <c r="K893">
        <v>8.8000000000000007</v>
      </c>
      <c r="L893">
        <v>13.4</v>
      </c>
      <c r="M893">
        <v>110</v>
      </c>
      <c r="N893" t="s">
        <v>27</v>
      </c>
      <c r="O893">
        <v>1.2649999999999999</v>
      </c>
      <c r="P893" t="s">
        <v>58</v>
      </c>
      <c r="Q893" t="s">
        <v>88</v>
      </c>
      <c r="R893">
        <v>4.6900000000000004</v>
      </c>
      <c r="S893">
        <v>10</v>
      </c>
      <c r="U893">
        <v>4.5999999999999996</v>
      </c>
      <c r="V893" t="s">
        <v>159</v>
      </c>
      <c r="W893" t="s">
        <v>45</v>
      </c>
      <c r="X893">
        <v>0</v>
      </c>
      <c r="Y893" t="str">
        <f>IF(tblRides[[#This Row],[supply_demand_ratio]]&lt;0.8,"Below 0.8",IF(tblRides[[#This Row],[supply_demand_ratio]]&lt;1,"Between 0.8-1.0",IF(tblRides[[#This Row],[supply_demand_ratio]]&lt;=1.2,"Between 1.0-1.2","Above 1.2")))</f>
        <v>Above 1.2</v>
      </c>
    </row>
    <row r="894" spans="1:25" x14ac:dyDescent="0.3">
      <c r="A894" t="s">
        <v>949</v>
      </c>
      <c r="B894" s="1">
        <v>46031.275694444441</v>
      </c>
      <c r="C894" s="2">
        <v>46031</v>
      </c>
      <c r="D894">
        <v>6</v>
      </c>
      <c r="E894" t="s">
        <v>33</v>
      </c>
      <c r="F894" t="s">
        <v>26</v>
      </c>
      <c r="G894">
        <v>4.8</v>
      </c>
      <c r="H894">
        <v>114.44</v>
      </c>
      <c r="I894">
        <v>117.57</v>
      </c>
      <c r="J894">
        <v>1</v>
      </c>
      <c r="K894">
        <v>5.6</v>
      </c>
      <c r="L894">
        <v>7.4</v>
      </c>
      <c r="M894">
        <v>103</v>
      </c>
      <c r="N894" t="s">
        <v>41</v>
      </c>
      <c r="O894">
        <v>1.397</v>
      </c>
      <c r="P894" t="s">
        <v>28</v>
      </c>
      <c r="Q894" t="s">
        <v>29</v>
      </c>
      <c r="R894">
        <v>4.75</v>
      </c>
      <c r="S894">
        <v>7</v>
      </c>
      <c r="T894">
        <v>3.13</v>
      </c>
      <c r="U894">
        <v>1.8</v>
      </c>
      <c r="V894" t="s">
        <v>159</v>
      </c>
      <c r="W894" t="s">
        <v>45</v>
      </c>
      <c r="X894">
        <v>1</v>
      </c>
      <c r="Y894" t="str">
        <f>IF(tblRides[[#This Row],[supply_demand_ratio]]&lt;0.8,"Below 0.8",IF(tblRides[[#This Row],[supply_demand_ratio]]&lt;1,"Between 0.8-1.0",IF(tblRides[[#This Row],[supply_demand_ratio]]&lt;=1.2,"Between 1.0-1.2","Above 1.2")))</f>
        <v>Above 1.2</v>
      </c>
    </row>
    <row r="895" spans="1:25" x14ac:dyDescent="0.3">
      <c r="A895" t="s">
        <v>950</v>
      </c>
      <c r="B895" s="1">
        <v>46031.291666666664</v>
      </c>
      <c r="C895" s="2">
        <v>46031</v>
      </c>
      <c r="D895">
        <v>7</v>
      </c>
      <c r="E895" t="s">
        <v>36</v>
      </c>
      <c r="F895" t="s">
        <v>26</v>
      </c>
      <c r="G895">
        <v>5.5</v>
      </c>
      <c r="H895">
        <v>115.97</v>
      </c>
      <c r="I895">
        <v>123.5</v>
      </c>
      <c r="J895">
        <v>1</v>
      </c>
      <c r="K895">
        <v>5.4</v>
      </c>
      <c r="L895">
        <v>5.6</v>
      </c>
      <c r="M895">
        <v>97</v>
      </c>
      <c r="N895" t="s">
        <v>27</v>
      </c>
      <c r="O895">
        <v>0.88500000000000001</v>
      </c>
      <c r="P895" t="s">
        <v>28</v>
      </c>
      <c r="Q895" t="s">
        <v>29</v>
      </c>
      <c r="R895">
        <v>4.67</v>
      </c>
      <c r="S895">
        <v>33</v>
      </c>
      <c r="T895">
        <v>7.53</v>
      </c>
      <c r="U895">
        <v>0.2</v>
      </c>
      <c r="V895" t="s">
        <v>159</v>
      </c>
      <c r="W895" t="s">
        <v>45</v>
      </c>
      <c r="X895">
        <v>1</v>
      </c>
      <c r="Y895" t="str">
        <f>IF(tblRides[[#This Row],[supply_demand_ratio]]&lt;0.8,"Below 0.8",IF(tblRides[[#This Row],[supply_demand_ratio]]&lt;1,"Between 0.8-1.0",IF(tblRides[[#This Row],[supply_demand_ratio]]&lt;=1.2,"Between 1.0-1.2","Above 1.2")))</f>
        <v>Between 0.8-1.0</v>
      </c>
    </row>
    <row r="896" spans="1:25" x14ac:dyDescent="0.3">
      <c r="A896" t="s">
        <v>951</v>
      </c>
      <c r="B896" s="1">
        <v>46031.302777777775</v>
      </c>
      <c r="C896" s="2">
        <v>46031</v>
      </c>
      <c r="D896">
        <v>7</v>
      </c>
      <c r="E896" t="s">
        <v>25</v>
      </c>
      <c r="F896" t="s">
        <v>26</v>
      </c>
      <c r="G896">
        <v>1.4</v>
      </c>
      <c r="H896">
        <v>66.33</v>
      </c>
      <c r="I896">
        <v>66.66</v>
      </c>
      <c r="J896">
        <v>1.1000000000000001</v>
      </c>
      <c r="K896">
        <v>4.5999999999999996</v>
      </c>
      <c r="L896">
        <v>5.4</v>
      </c>
      <c r="M896">
        <v>120</v>
      </c>
      <c r="N896" t="s">
        <v>27</v>
      </c>
      <c r="O896">
        <v>1.0629999999999999</v>
      </c>
      <c r="P896" t="s">
        <v>28</v>
      </c>
      <c r="Q896" t="s">
        <v>29</v>
      </c>
      <c r="R896">
        <v>4.84</v>
      </c>
      <c r="S896">
        <v>5</v>
      </c>
      <c r="T896">
        <v>0.33</v>
      </c>
      <c r="U896">
        <v>0.8</v>
      </c>
      <c r="V896" t="s">
        <v>159</v>
      </c>
      <c r="W896" t="s">
        <v>31</v>
      </c>
      <c r="X896">
        <v>1</v>
      </c>
      <c r="Y896" t="str">
        <f>IF(tblRides[[#This Row],[supply_demand_ratio]]&lt;0.8,"Below 0.8",IF(tblRides[[#This Row],[supply_demand_ratio]]&lt;1,"Between 0.8-1.0",IF(tblRides[[#This Row],[supply_demand_ratio]]&lt;=1.2,"Between 1.0-1.2","Above 1.2")))</f>
        <v>Between 1.0-1.2</v>
      </c>
    </row>
    <row r="897" spans="1:25" x14ac:dyDescent="0.3">
      <c r="A897" t="s">
        <v>952</v>
      </c>
      <c r="B897" s="1">
        <v>46031.31527777778</v>
      </c>
      <c r="C897" s="2">
        <v>46031</v>
      </c>
      <c r="D897">
        <v>7</v>
      </c>
      <c r="E897" t="s">
        <v>36</v>
      </c>
      <c r="F897" t="s">
        <v>26</v>
      </c>
      <c r="G897">
        <v>12.9</v>
      </c>
      <c r="H897">
        <v>233.03</v>
      </c>
      <c r="I897">
        <v>254.03</v>
      </c>
      <c r="J897">
        <v>1</v>
      </c>
      <c r="K897">
        <v>2</v>
      </c>
      <c r="L897">
        <v>1.8</v>
      </c>
      <c r="M897">
        <v>112</v>
      </c>
      <c r="N897" t="s">
        <v>27</v>
      </c>
      <c r="O897">
        <v>0.92200000000000004</v>
      </c>
      <c r="P897" t="s">
        <v>28</v>
      </c>
      <c r="Q897" t="s">
        <v>29</v>
      </c>
      <c r="R897">
        <v>5</v>
      </c>
      <c r="S897">
        <v>5</v>
      </c>
      <c r="T897">
        <v>21</v>
      </c>
      <c r="U897">
        <v>-0.2</v>
      </c>
      <c r="V897" t="s">
        <v>159</v>
      </c>
      <c r="W897" t="s">
        <v>31</v>
      </c>
      <c r="X897">
        <v>1</v>
      </c>
      <c r="Y897" t="str">
        <f>IF(tblRides[[#This Row],[supply_demand_ratio]]&lt;0.8,"Below 0.8",IF(tblRides[[#This Row],[supply_demand_ratio]]&lt;1,"Between 0.8-1.0",IF(tblRides[[#This Row],[supply_demand_ratio]]&lt;=1.2,"Between 1.0-1.2","Above 1.2")))</f>
        <v>Between 0.8-1.0</v>
      </c>
    </row>
    <row r="898" spans="1:25" x14ac:dyDescent="0.3">
      <c r="A898" t="s">
        <v>953</v>
      </c>
      <c r="B898" s="1">
        <v>46031.322916666664</v>
      </c>
      <c r="C898" s="2">
        <v>46031</v>
      </c>
      <c r="D898">
        <v>7</v>
      </c>
      <c r="E898" t="s">
        <v>25</v>
      </c>
      <c r="F898" t="s">
        <v>34</v>
      </c>
      <c r="G898">
        <v>1.2</v>
      </c>
      <c r="H898">
        <v>74.64</v>
      </c>
      <c r="I898">
        <v>69.41</v>
      </c>
      <c r="J898">
        <v>1.2</v>
      </c>
      <c r="K898">
        <v>3.6</v>
      </c>
      <c r="L898">
        <v>3.2</v>
      </c>
      <c r="M898">
        <v>124</v>
      </c>
      <c r="N898" t="s">
        <v>72</v>
      </c>
      <c r="O898">
        <v>0.83099999999999996</v>
      </c>
      <c r="P898" t="s">
        <v>28</v>
      </c>
      <c r="Q898" t="s">
        <v>29</v>
      </c>
      <c r="R898">
        <v>4.97</v>
      </c>
      <c r="S898">
        <v>0</v>
      </c>
      <c r="T898">
        <v>-5.23</v>
      </c>
      <c r="U898">
        <v>-0.4</v>
      </c>
      <c r="V898" t="s">
        <v>159</v>
      </c>
      <c r="W898" t="s">
        <v>31</v>
      </c>
      <c r="X898">
        <v>1</v>
      </c>
      <c r="Y898" t="str">
        <f>IF(tblRides[[#This Row],[supply_demand_ratio]]&lt;0.8,"Below 0.8",IF(tblRides[[#This Row],[supply_demand_ratio]]&lt;1,"Between 0.8-1.0",IF(tblRides[[#This Row],[supply_demand_ratio]]&lt;=1.2,"Between 1.0-1.2","Above 1.2")))</f>
        <v>Between 0.8-1.0</v>
      </c>
    </row>
    <row r="899" spans="1:25" x14ac:dyDescent="0.3">
      <c r="A899" t="s">
        <v>954</v>
      </c>
      <c r="B899" s="1">
        <v>46031.328472222223</v>
      </c>
      <c r="C899" s="2">
        <v>46031</v>
      </c>
      <c r="D899">
        <v>7</v>
      </c>
      <c r="E899" t="s">
        <v>36</v>
      </c>
      <c r="F899" t="s">
        <v>34</v>
      </c>
      <c r="G899">
        <v>3.9</v>
      </c>
      <c r="H899">
        <v>97.23</v>
      </c>
      <c r="J899">
        <v>1</v>
      </c>
      <c r="K899">
        <v>5.8</v>
      </c>
      <c r="L899">
        <v>2.5</v>
      </c>
      <c r="M899">
        <v>127</v>
      </c>
      <c r="N899" t="s">
        <v>41</v>
      </c>
      <c r="O899">
        <v>1.48</v>
      </c>
      <c r="P899" t="s">
        <v>58</v>
      </c>
      <c r="Q899" t="s">
        <v>74</v>
      </c>
      <c r="R899">
        <v>5</v>
      </c>
      <c r="S899">
        <v>0</v>
      </c>
      <c r="U899">
        <v>-3.3</v>
      </c>
      <c r="V899" t="s">
        <v>159</v>
      </c>
      <c r="W899" t="s">
        <v>45</v>
      </c>
      <c r="X899">
        <v>0</v>
      </c>
      <c r="Y899" t="str">
        <f>IF(tblRides[[#This Row],[supply_demand_ratio]]&lt;0.8,"Below 0.8",IF(tblRides[[#This Row],[supply_demand_ratio]]&lt;1,"Between 0.8-1.0",IF(tblRides[[#This Row],[supply_demand_ratio]]&lt;=1.2,"Between 1.0-1.2","Above 1.2")))</f>
        <v>Above 1.2</v>
      </c>
    </row>
    <row r="900" spans="1:25" x14ac:dyDescent="0.3">
      <c r="A900" t="s">
        <v>955</v>
      </c>
      <c r="B900" s="1">
        <v>46031.347222222219</v>
      </c>
      <c r="C900" s="2">
        <v>46031</v>
      </c>
      <c r="D900">
        <v>8</v>
      </c>
      <c r="E900" t="s">
        <v>33</v>
      </c>
      <c r="F900" t="s">
        <v>34</v>
      </c>
      <c r="G900">
        <v>8.1</v>
      </c>
      <c r="H900">
        <v>152.57</v>
      </c>
      <c r="I900">
        <v>150.22999999999999</v>
      </c>
      <c r="J900">
        <v>1</v>
      </c>
      <c r="K900">
        <v>10.9</v>
      </c>
      <c r="L900">
        <v>18.100000000000001</v>
      </c>
      <c r="M900">
        <v>98</v>
      </c>
      <c r="N900" t="s">
        <v>27</v>
      </c>
      <c r="O900">
        <v>1.0329999999999999</v>
      </c>
      <c r="P900" t="s">
        <v>28</v>
      </c>
      <c r="Q900" t="s">
        <v>29</v>
      </c>
      <c r="R900">
        <v>4.63</v>
      </c>
      <c r="S900">
        <v>0</v>
      </c>
      <c r="T900">
        <v>-2.34</v>
      </c>
      <c r="U900">
        <v>7.2</v>
      </c>
      <c r="V900" t="s">
        <v>159</v>
      </c>
      <c r="W900" t="s">
        <v>77</v>
      </c>
      <c r="X900">
        <v>1</v>
      </c>
      <c r="Y900" t="str">
        <f>IF(tblRides[[#This Row],[supply_demand_ratio]]&lt;0.8,"Below 0.8",IF(tblRides[[#This Row],[supply_demand_ratio]]&lt;1,"Between 0.8-1.0",IF(tblRides[[#This Row],[supply_demand_ratio]]&lt;=1.2,"Between 1.0-1.2","Above 1.2")))</f>
        <v>Between 1.0-1.2</v>
      </c>
    </row>
    <row r="901" spans="1:25" x14ac:dyDescent="0.3">
      <c r="A901" t="s">
        <v>956</v>
      </c>
      <c r="B901" s="1">
        <v>46031.347916666666</v>
      </c>
      <c r="C901" s="2">
        <v>46031</v>
      </c>
      <c r="D901">
        <v>8</v>
      </c>
      <c r="E901" t="s">
        <v>25</v>
      </c>
      <c r="F901" t="s">
        <v>26</v>
      </c>
      <c r="G901">
        <v>10.7</v>
      </c>
      <c r="H901">
        <v>243.17</v>
      </c>
      <c r="I901">
        <v>233.01</v>
      </c>
      <c r="J901">
        <v>1.3</v>
      </c>
      <c r="K901">
        <v>5.3</v>
      </c>
      <c r="L901">
        <v>6.8</v>
      </c>
      <c r="M901">
        <v>114</v>
      </c>
      <c r="N901" t="s">
        <v>27</v>
      </c>
      <c r="O901">
        <v>0.82499999999999996</v>
      </c>
      <c r="P901" t="s">
        <v>28</v>
      </c>
      <c r="Q901" t="s">
        <v>29</v>
      </c>
      <c r="R901">
        <v>4.83</v>
      </c>
      <c r="S901">
        <v>10</v>
      </c>
      <c r="T901">
        <v>-10.16</v>
      </c>
      <c r="U901">
        <v>1.5</v>
      </c>
      <c r="V901" t="s">
        <v>159</v>
      </c>
      <c r="W901" t="s">
        <v>45</v>
      </c>
      <c r="X901">
        <v>1</v>
      </c>
      <c r="Y901" t="str">
        <f>IF(tblRides[[#This Row],[supply_demand_ratio]]&lt;0.8,"Below 0.8",IF(tblRides[[#This Row],[supply_demand_ratio]]&lt;1,"Between 0.8-1.0",IF(tblRides[[#This Row],[supply_demand_ratio]]&lt;=1.2,"Between 1.0-1.2","Above 1.2")))</f>
        <v>Between 0.8-1.0</v>
      </c>
    </row>
    <row r="902" spans="1:25" x14ac:dyDescent="0.3">
      <c r="A902" t="s">
        <v>957</v>
      </c>
      <c r="B902" s="1">
        <v>46031.35</v>
      </c>
      <c r="C902" s="2">
        <v>46031</v>
      </c>
      <c r="D902">
        <v>8</v>
      </c>
      <c r="E902" t="s">
        <v>36</v>
      </c>
      <c r="F902" t="s">
        <v>34</v>
      </c>
      <c r="G902">
        <v>4.8</v>
      </c>
      <c r="H902">
        <v>110.65</v>
      </c>
      <c r="I902">
        <v>121.73</v>
      </c>
      <c r="J902">
        <v>1.1000000000000001</v>
      </c>
      <c r="K902">
        <v>5.0999999999999996</v>
      </c>
      <c r="L902">
        <v>3</v>
      </c>
      <c r="M902">
        <v>131</v>
      </c>
      <c r="N902" t="s">
        <v>27</v>
      </c>
      <c r="O902">
        <v>1.0760000000000001</v>
      </c>
      <c r="P902" t="s">
        <v>28</v>
      </c>
      <c r="Q902" t="s">
        <v>29</v>
      </c>
      <c r="R902">
        <v>4.74</v>
      </c>
      <c r="S902">
        <v>0</v>
      </c>
      <c r="T902">
        <v>11.08</v>
      </c>
      <c r="U902">
        <v>-2.1</v>
      </c>
      <c r="V902" t="s">
        <v>159</v>
      </c>
      <c r="W902" t="s">
        <v>45</v>
      </c>
      <c r="X902">
        <v>1</v>
      </c>
      <c r="Y902" t="str">
        <f>IF(tblRides[[#This Row],[supply_demand_ratio]]&lt;0.8,"Below 0.8",IF(tblRides[[#This Row],[supply_demand_ratio]]&lt;1,"Between 0.8-1.0",IF(tblRides[[#This Row],[supply_demand_ratio]]&lt;=1.2,"Between 1.0-1.2","Above 1.2")))</f>
        <v>Between 1.0-1.2</v>
      </c>
    </row>
    <row r="903" spans="1:25" x14ac:dyDescent="0.3">
      <c r="A903" t="s">
        <v>958</v>
      </c>
      <c r="B903" s="1">
        <v>46031.379166666666</v>
      </c>
      <c r="C903" s="2">
        <v>46031</v>
      </c>
      <c r="D903">
        <v>9</v>
      </c>
      <c r="E903" t="s">
        <v>25</v>
      </c>
      <c r="F903" t="s">
        <v>26</v>
      </c>
      <c r="G903">
        <v>8.8000000000000007</v>
      </c>
      <c r="H903">
        <v>250.5</v>
      </c>
      <c r="I903">
        <v>239.43</v>
      </c>
      <c r="J903">
        <v>1.3</v>
      </c>
      <c r="K903">
        <v>8.6</v>
      </c>
      <c r="L903">
        <v>13</v>
      </c>
      <c r="M903">
        <v>107</v>
      </c>
      <c r="N903" t="s">
        <v>72</v>
      </c>
      <c r="O903">
        <v>0.69499999999999995</v>
      </c>
      <c r="P903" t="s">
        <v>28</v>
      </c>
      <c r="Q903" t="s">
        <v>29</v>
      </c>
      <c r="R903">
        <v>5</v>
      </c>
      <c r="S903">
        <v>5</v>
      </c>
      <c r="T903">
        <v>-11.07</v>
      </c>
      <c r="U903">
        <v>4.4000000000000004</v>
      </c>
      <c r="V903" t="s">
        <v>159</v>
      </c>
      <c r="W903" t="s">
        <v>45</v>
      </c>
      <c r="X903">
        <v>1</v>
      </c>
      <c r="Y903" t="str">
        <f>IF(tblRides[[#This Row],[supply_demand_ratio]]&lt;0.8,"Below 0.8",IF(tblRides[[#This Row],[supply_demand_ratio]]&lt;1,"Between 0.8-1.0",IF(tblRides[[#This Row],[supply_demand_ratio]]&lt;=1.2,"Between 1.0-1.2","Above 1.2")))</f>
        <v>Below 0.8</v>
      </c>
    </row>
    <row r="904" spans="1:25" x14ac:dyDescent="0.3">
      <c r="A904" t="s">
        <v>959</v>
      </c>
      <c r="B904" s="1">
        <v>46031.381249999999</v>
      </c>
      <c r="C904" s="2">
        <v>46031</v>
      </c>
      <c r="D904">
        <v>9</v>
      </c>
      <c r="E904" t="s">
        <v>25</v>
      </c>
      <c r="F904" t="s">
        <v>26</v>
      </c>
      <c r="G904">
        <v>5.3</v>
      </c>
      <c r="H904">
        <v>116.93</v>
      </c>
      <c r="J904">
        <v>1</v>
      </c>
      <c r="K904">
        <v>8.8000000000000007</v>
      </c>
      <c r="L904">
        <v>2.6</v>
      </c>
      <c r="M904">
        <v>108</v>
      </c>
      <c r="N904" t="s">
        <v>27</v>
      </c>
      <c r="O904">
        <v>0.97599999999999998</v>
      </c>
      <c r="P904" t="s">
        <v>58</v>
      </c>
      <c r="Q904" t="s">
        <v>59</v>
      </c>
      <c r="R904">
        <v>4.8499999999999996</v>
      </c>
      <c r="S904">
        <v>17</v>
      </c>
      <c r="U904">
        <v>-6.2</v>
      </c>
      <c r="V904" t="s">
        <v>159</v>
      </c>
      <c r="W904" t="s">
        <v>45</v>
      </c>
      <c r="X904">
        <v>0</v>
      </c>
      <c r="Y904" t="str">
        <f>IF(tblRides[[#This Row],[supply_demand_ratio]]&lt;0.8,"Below 0.8",IF(tblRides[[#This Row],[supply_demand_ratio]]&lt;1,"Between 0.8-1.0",IF(tblRides[[#This Row],[supply_demand_ratio]]&lt;=1.2,"Between 1.0-1.2","Above 1.2")))</f>
        <v>Between 0.8-1.0</v>
      </c>
    </row>
    <row r="905" spans="1:25" x14ac:dyDescent="0.3">
      <c r="A905" t="s">
        <v>960</v>
      </c>
      <c r="B905" s="1">
        <v>46031.38958333333</v>
      </c>
      <c r="C905" s="2">
        <v>46031</v>
      </c>
      <c r="D905">
        <v>9</v>
      </c>
      <c r="E905" t="s">
        <v>36</v>
      </c>
      <c r="F905" t="s">
        <v>26</v>
      </c>
      <c r="G905">
        <v>6.9</v>
      </c>
      <c r="H905">
        <v>203.11</v>
      </c>
      <c r="I905">
        <v>210.48</v>
      </c>
      <c r="J905">
        <v>1.3</v>
      </c>
      <c r="K905">
        <v>5.9</v>
      </c>
      <c r="L905">
        <v>3</v>
      </c>
      <c r="M905">
        <v>90</v>
      </c>
      <c r="N905" t="s">
        <v>72</v>
      </c>
      <c r="O905">
        <v>0.67</v>
      </c>
      <c r="P905" t="s">
        <v>28</v>
      </c>
      <c r="Q905" t="s">
        <v>29</v>
      </c>
      <c r="R905">
        <v>4.84</v>
      </c>
      <c r="S905">
        <v>5</v>
      </c>
      <c r="T905">
        <v>7.37</v>
      </c>
      <c r="U905">
        <v>-2.9</v>
      </c>
      <c r="V905" t="s">
        <v>159</v>
      </c>
      <c r="W905" t="s">
        <v>45</v>
      </c>
      <c r="X905">
        <v>1</v>
      </c>
      <c r="Y905" t="str">
        <f>IF(tblRides[[#This Row],[supply_demand_ratio]]&lt;0.8,"Below 0.8",IF(tblRides[[#This Row],[supply_demand_ratio]]&lt;1,"Between 0.8-1.0",IF(tblRides[[#This Row],[supply_demand_ratio]]&lt;=1.2,"Between 1.0-1.2","Above 1.2")))</f>
        <v>Below 0.8</v>
      </c>
    </row>
    <row r="906" spans="1:25" x14ac:dyDescent="0.3">
      <c r="A906" t="s">
        <v>961</v>
      </c>
      <c r="B906" s="1">
        <v>46031.393750000003</v>
      </c>
      <c r="C906" s="2">
        <v>46031</v>
      </c>
      <c r="D906">
        <v>9</v>
      </c>
      <c r="E906" t="s">
        <v>43</v>
      </c>
      <c r="F906" t="s">
        <v>26</v>
      </c>
      <c r="G906">
        <v>4</v>
      </c>
      <c r="H906">
        <v>106.9</v>
      </c>
      <c r="I906">
        <v>110.44</v>
      </c>
      <c r="J906">
        <v>1</v>
      </c>
      <c r="K906">
        <v>5.4</v>
      </c>
      <c r="L906">
        <v>7.1</v>
      </c>
      <c r="M906">
        <v>50</v>
      </c>
      <c r="N906" t="s">
        <v>27</v>
      </c>
      <c r="O906">
        <v>0.83</v>
      </c>
      <c r="P906" t="s">
        <v>28</v>
      </c>
      <c r="Q906" t="s">
        <v>29</v>
      </c>
      <c r="R906">
        <v>4.78</v>
      </c>
      <c r="S906">
        <v>17</v>
      </c>
      <c r="T906">
        <v>3.54</v>
      </c>
      <c r="U906">
        <v>1.7</v>
      </c>
      <c r="V906" t="s">
        <v>159</v>
      </c>
      <c r="W906" t="s">
        <v>45</v>
      </c>
      <c r="X906">
        <v>1</v>
      </c>
      <c r="Y906" t="str">
        <f>IF(tblRides[[#This Row],[supply_demand_ratio]]&lt;0.8,"Below 0.8",IF(tblRides[[#This Row],[supply_demand_ratio]]&lt;1,"Between 0.8-1.0",IF(tblRides[[#This Row],[supply_demand_ratio]]&lt;=1.2,"Between 1.0-1.2","Above 1.2")))</f>
        <v>Between 0.8-1.0</v>
      </c>
    </row>
    <row r="907" spans="1:25" x14ac:dyDescent="0.3">
      <c r="A907" t="s">
        <v>962</v>
      </c>
      <c r="B907" s="1">
        <v>46031.395138888889</v>
      </c>
      <c r="C907" s="2">
        <v>46031</v>
      </c>
      <c r="D907">
        <v>9</v>
      </c>
      <c r="E907" t="s">
        <v>62</v>
      </c>
      <c r="F907" t="s">
        <v>34</v>
      </c>
      <c r="G907">
        <v>8.1999999999999993</v>
      </c>
      <c r="H907">
        <v>156.72999999999999</v>
      </c>
      <c r="J907">
        <v>1</v>
      </c>
      <c r="K907">
        <v>6</v>
      </c>
      <c r="L907">
        <v>6.7</v>
      </c>
      <c r="M907">
        <v>46</v>
      </c>
      <c r="N907" t="s">
        <v>27</v>
      </c>
      <c r="O907">
        <v>0.89300000000000002</v>
      </c>
      <c r="P907" t="s">
        <v>58</v>
      </c>
      <c r="Q907" t="s">
        <v>88</v>
      </c>
      <c r="R907">
        <v>4.67</v>
      </c>
      <c r="S907">
        <v>0</v>
      </c>
      <c r="U907">
        <v>0.7</v>
      </c>
      <c r="V907" t="s">
        <v>159</v>
      </c>
      <c r="W907" t="s">
        <v>45</v>
      </c>
      <c r="X907">
        <v>0</v>
      </c>
      <c r="Y907" t="str">
        <f>IF(tblRides[[#This Row],[supply_demand_ratio]]&lt;0.8,"Below 0.8",IF(tblRides[[#This Row],[supply_demand_ratio]]&lt;1,"Between 0.8-1.0",IF(tblRides[[#This Row],[supply_demand_ratio]]&lt;=1.2,"Between 1.0-1.2","Above 1.2")))</f>
        <v>Between 0.8-1.0</v>
      </c>
    </row>
    <row r="908" spans="1:25" x14ac:dyDescent="0.3">
      <c r="A908" t="s">
        <v>963</v>
      </c>
      <c r="B908" s="1">
        <v>46031.398611111108</v>
      </c>
      <c r="C908" s="2">
        <v>46031</v>
      </c>
      <c r="D908">
        <v>9</v>
      </c>
      <c r="E908" t="s">
        <v>33</v>
      </c>
      <c r="F908" t="s">
        <v>26</v>
      </c>
      <c r="G908">
        <v>2.2000000000000002</v>
      </c>
      <c r="H908">
        <v>72.14</v>
      </c>
      <c r="I908">
        <v>69.03</v>
      </c>
      <c r="J908">
        <v>1</v>
      </c>
      <c r="K908">
        <v>5.7</v>
      </c>
      <c r="L908">
        <v>8.1999999999999993</v>
      </c>
      <c r="M908">
        <v>94</v>
      </c>
      <c r="N908" t="s">
        <v>27</v>
      </c>
      <c r="O908">
        <v>1.1379999999999999</v>
      </c>
      <c r="P908" t="s">
        <v>28</v>
      </c>
      <c r="Q908" t="s">
        <v>29</v>
      </c>
      <c r="R908">
        <v>5</v>
      </c>
      <c r="S908">
        <v>4</v>
      </c>
      <c r="T908">
        <v>-3.11</v>
      </c>
      <c r="U908">
        <v>2.5</v>
      </c>
      <c r="V908" t="s">
        <v>159</v>
      </c>
      <c r="W908" t="s">
        <v>45</v>
      </c>
      <c r="X908">
        <v>1</v>
      </c>
      <c r="Y908" t="str">
        <f>IF(tblRides[[#This Row],[supply_demand_ratio]]&lt;0.8,"Below 0.8",IF(tblRides[[#This Row],[supply_demand_ratio]]&lt;1,"Between 0.8-1.0",IF(tblRides[[#This Row],[supply_demand_ratio]]&lt;=1.2,"Between 1.0-1.2","Above 1.2")))</f>
        <v>Between 1.0-1.2</v>
      </c>
    </row>
    <row r="909" spans="1:25" x14ac:dyDescent="0.3">
      <c r="A909" t="s">
        <v>964</v>
      </c>
      <c r="B909" s="1">
        <v>46031.40625</v>
      </c>
      <c r="C909" s="2">
        <v>46031</v>
      </c>
      <c r="D909">
        <v>9</v>
      </c>
      <c r="E909" t="s">
        <v>33</v>
      </c>
      <c r="F909" t="s">
        <v>34</v>
      </c>
      <c r="G909">
        <v>17.7</v>
      </c>
      <c r="H909">
        <v>318.12</v>
      </c>
      <c r="J909">
        <v>1.1000000000000001</v>
      </c>
      <c r="K909">
        <v>6.2</v>
      </c>
      <c r="L909">
        <v>4.3</v>
      </c>
      <c r="M909">
        <v>91</v>
      </c>
      <c r="N909" t="s">
        <v>27</v>
      </c>
      <c r="O909">
        <v>0.96899999999999997</v>
      </c>
      <c r="P909" t="s">
        <v>58</v>
      </c>
      <c r="Q909" t="s">
        <v>59</v>
      </c>
      <c r="R909">
        <v>4.4800000000000004</v>
      </c>
      <c r="S909">
        <v>0</v>
      </c>
      <c r="U909">
        <v>-1.9</v>
      </c>
      <c r="V909" t="s">
        <v>159</v>
      </c>
      <c r="W909" t="s">
        <v>45</v>
      </c>
      <c r="X909">
        <v>0</v>
      </c>
      <c r="Y909" t="str">
        <f>IF(tblRides[[#This Row],[supply_demand_ratio]]&lt;0.8,"Below 0.8",IF(tblRides[[#This Row],[supply_demand_ratio]]&lt;1,"Between 0.8-1.0",IF(tblRides[[#This Row],[supply_demand_ratio]]&lt;=1.2,"Between 1.0-1.2","Above 1.2")))</f>
        <v>Between 0.8-1.0</v>
      </c>
    </row>
    <row r="910" spans="1:25" x14ac:dyDescent="0.3">
      <c r="A910" t="s">
        <v>965</v>
      </c>
      <c r="B910" s="1">
        <v>46031.415277777778</v>
      </c>
      <c r="C910" s="2">
        <v>46031</v>
      </c>
      <c r="D910">
        <v>9</v>
      </c>
      <c r="E910" t="s">
        <v>25</v>
      </c>
      <c r="F910" t="s">
        <v>26</v>
      </c>
      <c r="G910">
        <v>3.5</v>
      </c>
      <c r="H910">
        <v>126</v>
      </c>
      <c r="I910">
        <v>124.65</v>
      </c>
      <c r="J910">
        <v>1.3</v>
      </c>
      <c r="K910">
        <v>8.1</v>
      </c>
      <c r="L910">
        <v>7.7</v>
      </c>
      <c r="M910">
        <v>101</v>
      </c>
      <c r="N910" t="s">
        <v>27</v>
      </c>
      <c r="O910">
        <v>0.73199999999999998</v>
      </c>
      <c r="P910" t="s">
        <v>28</v>
      </c>
      <c r="Q910" t="s">
        <v>29</v>
      </c>
      <c r="R910">
        <v>4.6900000000000004</v>
      </c>
      <c r="S910">
        <v>4</v>
      </c>
      <c r="T910">
        <v>-1.35</v>
      </c>
      <c r="U910">
        <v>-0.4</v>
      </c>
      <c r="V910" t="s">
        <v>159</v>
      </c>
      <c r="W910" t="s">
        <v>45</v>
      </c>
      <c r="X910">
        <v>1</v>
      </c>
      <c r="Y910" t="str">
        <f>IF(tblRides[[#This Row],[supply_demand_ratio]]&lt;0.8,"Below 0.8",IF(tblRides[[#This Row],[supply_demand_ratio]]&lt;1,"Between 0.8-1.0",IF(tblRides[[#This Row],[supply_demand_ratio]]&lt;=1.2,"Between 1.0-1.2","Above 1.2")))</f>
        <v>Below 0.8</v>
      </c>
    </row>
    <row r="911" spans="1:25" x14ac:dyDescent="0.3">
      <c r="A911" t="s">
        <v>966</v>
      </c>
      <c r="B911" s="1">
        <v>46031.42083333333</v>
      </c>
      <c r="C911" s="2">
        <v>46031</v>
      </c>
      <c r="D911">
        <v>10</v>
      </c>
      <c r="E911" t="s">
        <v>25</v>
      </c>
      <c r="F911" t="s">
        <v>26</v>
      </c>
      <c r="G911">
        <v>2.4</v>
      </c>
      <c r="H911">
        <v>74.569999999999993</v>
      </c>
      <c r="I911">
        <v>71.58</v>
      </c>
      <c r="J911">
        <v>1</v>
      </c>
      <c r="K911">
        <v>6.5</v>
      </c>
      <c r="L911">
        <v>6.7</v>
      </c>
      <c r="M911">
        <v>114</v>
      </c>
      <c r="N911" t="s">
        <v>27</v>
      </c>
      <c r="O911">
        <v>1.0449999999999999</v>
      </c>
      <c r="P911" t="s">
        <v>28</v>
      </c>
      <c r="Q911" t="s">
        <v>29</v>
      </c>
      <c r="R911">
        <v>4.9000000000000004</v>
      </c>
      <c r="S911">
        <v>4</v>
      </c>
      <c r="T911">
        <v>-2.99</v>
      </c>
      <c r="U911">
        <v>0.2</v>
      </c>
      <c r="V911" t="s">
        <v>159</v>
      </c>
      <c r="W911" t="s">
        <v>45</v>
      </c>
      <c r="X911">
        <v>1</v>
      </c>
      <c r="Y911" t="str">
        <f>IF(tblRides[[#This Row],[supply_demand_ratio]]&lt;0.8,"Below 0.8",IF(tblRides[[#This Row],[supply_demand_ratio]]&lt;1,"Between 0.8-1.0",IF(tblRides[[#This Row],[supply_demand_ratio]]&lt;=1.2,"Between 1.0-1.2","Above 1.2")))</f>
        <v>Between 1.0-1.2</v>
      </c>
    </row>
    <row r="912" spans="1:25" x14ac:dyDescent="0.3">
      <c r="A912" t="s">
        <v>967</v>
      </c>
      <c r="B912" s="1">
        <v>46031.422222222223</v>
      </c>
      <c r="C912" s="2">
        <v>46031</v>
      </c>
      <c r="D912">
        <v>10</v>
      </c>
      <c r="E912" t="s">
        <v>62</v>
      </c>
      <c r="F912" t="s">
        <v>26</v>
      </c>
      <c r="G912">
        <v>5.6</v>
      </c>
      <c r="H912">
        <v>115.46</v>
      </c>
      <c r="I912">
        <v>113.29</v>
      </c>
      <c r="J912">
        <v>1</v>
      </c>
      <c r="K912">
        <v>6</v>
      </c>
      <c r="L912">
        <v>4.3</v>
      </c>
      <c r="M912">
        <v>58</v>
      </c>
      <c r="N912" t="s">
        <v>41</v>
      </c>
      <c r="O912">
        <v>1.639</v>
      </c>
      <c r="P912" t="s">
        <v>28</v>
      </c>
      <c r="Q912" t="s">
        <v>29</v>
      </c>
      <c r="R912">
        <v>4.59</v>
      </c>
      <c r="S912">
        <v>13</v>
      </c>
      <c r="T912">
        <v>-2.17</v>
      </c>
      <c r="U912">
        <v>-1.7</v>
      </c>
      <c r="V912" t="s">
        <v>159</v>
      </c>
      <c r="W912" t="s">
        <v>45</v>
      </c>
      <c r="X912">
        <v>1</v>
      </c>
      <c r="Y912" t="str">
        <f>IF(tblRides[[#This Row],[supply_demand_ratio]]&lt;0.8,"Below 0.8",IF(tblRides[[#This Row],[supply_demand_ratio]]&lt;1,"Between 0.8-1.0",IF(tblRides[[#This Row],[supply_demand_ratio]]&lt;=1.2,"Between 1.0-1.2","Above 1.2")))</f>
        <v>Above 1.2</v>
      </c>
    </row>
    <row r="913" spans="1:25" x14ac:dyDescent="0.3">
      <c r="A913" t="s">
        <v>968</v>
      </c>
      <c r="B913" s="1">
        <v>46031.435416666667</v>
      </c>
      <c r="C913" s="2">
        <v>46031</v>
      </c>
      <c r="D913">
        <v>10</v>
      </c>
      <c r="E913" t="s">
        <v>25</v>
      </c>
      <c r="F913" t="s">
        <v>26</v>
      </c>
      <c r="G913">
        <v>4.4000000000000004</v>
      </c>
      <c r="H913">
        <v>113.83</v>
      </c>
      <c r="I913">
        <v>118.95</v>
      </c>
      <c r="J913">
        <v>1.1000000000000001</v>
      </c>
      <c r="K913">
        <v>6.8</v>
      </c>
      <c r="L913">
        <v>4.3</v>
      </c>
      <c r="M913">
        <v>89</v>
      </c>
      <c r="N913" t="s">
        <v>27</v>
      </c>
      <c r="O913">
        <v>0.72699999999999998</v>
      </c>
      <c r="P913" t="s">
        <v>28</v>
      </c>
      <c r="Q913" t="s">
        <v>29</v>
      </c>
      <c r="R913">
        <v>4.67</v>
      </c>
      <c r="S913">
        <v>11</v>
      </c>
      <c r="T913">
        <v>5.12</v>
      </c>
      <c r="U913">
        <v>-2.5</v>
      </c>
      <c r="V913" t="s">
        <v>159</v>
      </c>
      <c r="W913" t="s">
        <v>45</v>
      </c>
      <c r="X913">
        <v>1</v>
      </c>
      <c r="Y913" t="str">
        <f>IF(tblRides[[#This Row],[supply_demand_ratio]]&lt;0.8,"Below 0.8",IF(tblRides[[#This Row],[supply_demand_ratio]]&lt;1,"Between 0.8-1.0",IF(tblRides[[#This Row],[supply_demand_ratio]]&lt;=1.2,"Between 1.0-1.2","Above 1.2")))</f>
        <v>Below 0.8</v>
      </c>
    </row>
    <row r="914" spans="1:25" x14ac:dyDescent="0.3">
      <c r="A914" t="s">
        <v>969</v>
      </c>
      <c r="B914" s="1">
        <v>46031.442361111112</v>
      </c>
      <c r="C914" s="2">
        <v>46031</v>
      </c>
      <c r="D914">
        <v>10</v>
      </c>
      <c r="E914" t="s">
        <v>33</v>
      </c>
      <c r="F914" t="s">
        <v>34</v>
      </c>
      <c r="G914">
        <v>12.8</v>
      </c>
      <c r="H914">
        <v>246.36</v>
      </c>
      <c r="I914">
        <v>252.16</v>
      </c>
      <c r="J914">
        <v>1.1000000000000001</v>
      </c>
      <c r="K914">
        <v>2.5</v>
      </c>
      <c r="L914">
        <v>8</v>
      </c>
      <c r="M914">
        <v>102</v>
      </c>
      <c r="N914" t="s">
        <v>27</v>
      </c>
      <c r="O914">
        <v>1.0840000000000001</v>
      </c>
      <c r="P914" t="s">
        <v>28</v>
      </c>
      <c r="Q914" t="s">
        <v>29</v>
      </c>
      <c r="R914">
        <v>4.92</v>
      </c>
      <c r="S914">
        <v>0</v>
      </c>
      <c r="T914">
        <v>5.8</v>
      </c>
      <c r="U914">
        <v>5.5</v>
      </c>
      <c r="V914" t="s">
        <v>159</v>
      </c>
      <c r="W914" t="s">
        <v>31</v>
      </c>
      <c r="X914">
        <v>1</v>
      </c>
      <c r="Y914" t="str">
        <f>IF(tblRides[[#This Row],[supply_demand_ratio]]&lt;0.8,"Below 0.8",IF(tblRides[[#This Row],[supply_demand_ratio]]&lt;1,"Between 0.8-1.0",IF(tblRides[[#This Row],[supply_demand_ratio]]&lt;=1.2,"Between 1.0-1.2","Above 1.2")))</f>
        <v>Between 1.0-1.2</v>
      </c>
    </row>
    <row r="915" spans="1:25" x14ac:dyDescent="0.3">
      <c r="A915" t="s">
        <v>970</v>
      </c>
      <c r="B915" s="1">
        <v>46031.461805555555</v>
      </c>
      <c r="C915" s="2">
        <v>46031</v>
      </c>
      <c r="D915">
        <v>11</v>
      </c>
      <c r="E915" t="s">
        <v>25</v>
      </c>
      <c r="F915" t="s">
        <v>26</v>
      </c>
      <c r="G915">
        <v>15.9</v>
      </c>
      <c r="H915">
        <v>246.67</v>
      </c>
      <c r="I915">
        <v>253.64</v>
      </c>
      <c r="J915">
        <v>1</v>
      </c>
      <c r="K915">
        <v>2.1</v>
      </c>
      <c r="L915">
        <v>1</v>
      </c>
      <c r="M915">
        <v>131</v>
      </c>
      <c r="N915" t="s">
        <v>41</v>
      </c>
      <c r="O915">
        <v>1.3129999999999999</v>
      </c>
      <c r="P915" t="s">
        <v>28</v>
      </c>
      <c r="Q915" t="s">
        <v>29</v>
      </c>
      <c r="R915">
        <v>4.68</v>
      </c>
      <c r="S915">
        <v>17</v>
      </c>
      <c r="T915">
        <v>6.97</v>
      </c>
      <c r="U915">
        <v>-1.1000000000000001</v>
      </c>
      <c r="V915" t="s">
        <v>159</v>
      </c>
      <c r="W915" t="s">
        <v>31</v>
      </c>
      <c r="X915">
        <v>1</v>
      </c>
      <c r="Y915" t="str">
        <f>IF(tblRides[[#This Row],[supply_demand_ratio]]&lt;0.8,"Below 0.8",IF(tblRides[[#This Row],[supply_demand_ratio]]&lt;1,"Between 0.8-1.0",IF(tblRides[[#This Row],[supply_demand_ratio]]&lt;=1.2,"Between 1.0-1.2","Above 1.2")))</f>
        <v>Above 1.2</v>
      </c>
    </row>
    <row r="916" spans="1:25" x14ac:dyDescent="0.3">
      <c r="A916" t="s">
        <v>971</v>
      </c>
      <c r="B916" s="1">
        <v>46031.46597222222</v>
      </c>
      <c r="C916" s="2">
        <v>46031</v>
      </c>
      <c r="D916">
        <v>11</v>
      </c>
      <c r="E916" t="s">
        <v>25</v>
      </c>
      <c r="F916" t="s">
        <v>26</v>
      </c>
      <c r="G916">
        <v>3.6</v>
      </c>
      <c r="H916">
        <v>96.52</v>
      </c>
      <c r="I916">
        <v>94.96</v>
      </c>
      <c r="J916">
        <v>1</v>
      </c>
      <c r="K916">
        <v>3.3</v>
      </c>
      <c r="L916">
        <v>3.3</v>
      </c>
      <c r="M916">
        <v>128</v>
      </c>
      <c r="N916" t="s">
        <v>27</v>
      </c>
      <c r="O916">
        <v>1.1599999999999999</v>
      </c>
      <c r="P916" t="s">
        <v>28</v>
      </c>
      <c r="Q916" t="s">
        <v>29</v>
      </c>
      <c r="R916">
        <v>4.49</v>
      </c>
      <c r="S916">
        <v>10</v>
      </c>
      <c r="T916">
        <v>-1.56</v>
      </c>
      <c r="U916">
        <v>0</v>
      </c>
      <c r="V916" t="s">
        <v>159</v>
      </c>
      <c r="W916" t="s">
        <v>31</v>
      </c>
      <c r="X916">
        <v>1</v>
      </c>
      <c r="Y916" t="str">
        <f>IF(tblRides[[#This Row],[supply_demand_ratio]]&lt;0.8,"Below 0.8",IF(tblRides[[#This Row],[supply_demand_ratio]]&lt;1,"Between 0.8-1.0",IF(tblRides[[#This Row],[supply_demand_ratio]]&lt;=1.2,"Between 1.0-1.2","Above 1.2")))</f>
        <v>Between 1.0-1.2</v>
      </c>
    </row>
    <row r="917" spans="1:25" x14ac:dyDescent="0.3">
      <c r="A917" t="s">
        <v>972</v>
      </c>
      <c r="B917" s="1">
        <v>46031.46875</v>
      </c>
      <c r="C917" s="2">
        <v>46031</v>
      </c>
      <c r="D917">
        <v>11</v>
      </c>
      <c r="E917" t="s">
        <v>33</v>
      </c>
      <c r="F917" t="s">
        <v>34</v>
      </c>
      <c r="G917">
        <v>7.5</v>
      </c>
      <c r="H917">
        <v>150.9</v>
      </c>
      <c r="I917">
        <v>145.86000000000001</v>
      </c>
      <c r="J917">
        <v>1.1000000000000001</v>
      </c>
      <c r="K917">
        <v>7.2</v>
      </c>
      <c r="L917">
        <v>5.0999999999999996</v>
      </c>
      <c r="M917">
        <v>101</v>
      </c>
      <c r="N917" t="s">
        <v>41</v>
      </c>
      <c r="O917">
        <v>1.353</v>
      </c>
      <c r="P917" t="s">
        <v>28</v>
      </c>
      <c r="Q917" t="s">
        <v>29</v>
      </c>
      <c r="R917">
        <v>5</v>
      </c>
      <c r="S917">
        <v>0</v>
      </c>
      <c r="T917">
        <v>-5.04</v>
      </c>
      <c r="U917">
        <v>-2.1</v>
      </c>
      <c r="V917" t="s">
        <v>159</v>
      </c>
      <c r="W917" t="s">
        <v>45</v>
      </c>
      <c r="X917">
        <v>1</v>
      </c>
      <c r="Y917" t="str">
        <f>IF(tblRides[[#This Row],[supply_demand_ratio]]&lt;0.8,"Below 0.8",IF(tblRides[[#This Row],[supply_demand_ratio]]&lt;1,"Between 0.8-1.0",IF(tblRides[[#This Row],[supply_demand_ratio]]&lt;=1.2,"Between 1.0-1.2","Above 1.2")))</f>
        <v>Above 1.2</v>
      </c>
    </row>
    <row r="918" spans="1:25" x14ac:dyDescent="0.3">
      <c r="A918" t="s">
        <v>973</v>
      </c>
      <c r="B918" s="1">
        <v>46031.475694444445</v>
      </c>
      <c r="C918" s="2">
        <v>46031</v>
      </c>
      <c r="D918">
        <v>11</v>
      </c>
      <c r="E918" t="s">
        <v>36</v>
      </c>
      <c r="F918" t="s">
        <v>26</v>
      </c>
      <c r="G918">
        <v>7</v>
      </c>
      <c r="H918">
        <v>184.72</v>
      </c>
      <c r="I918">
        <v>195.62</v>
      </c>
      <c r="J918">
        <v>1.2</v>
      </c>
      <c r="K918">
        <v>9.4</v>
      </c>
      <c r="L918">
        <v>8.4</v>
      </c>
      <c r="M918">
        <v>87</v>
      </c>
      <c r="N918" t="s">
        <v>27</v>
      </c>
      <c r="O918">
        <v>0.74199999999999999</v>
      </c>
      <c r="P918" t="s">
        <v>28</v>
      </c>
      <c r="Q918" t="s">
        <v>29</v>
      </c>
      <c r="R918">
        <v>4.72</v>
      </c>
      <c r="S918">
        <v>7</v>
      </c>
      <c r="T918">
        <v>10.9</v>
      </c>
      <c r="U918">
        <v>-1</v>
      </c>
      <c r="V918" t="s">
        <v>159</v>
      </c>
      <c r="W918" t="s">
        <v>45</v>
      </c>
      <c r="X918">
        <v>1</v>
      </c>
      <c r="Y918" t="str">
        <f>IF(tblRides[[#This Row],[supply_demand_ratio]]&lt;0.8,"Below 0.8",IF(tblRides[[#This Row],[supply_demand_ratio]]&lt;1,"Between 0.8-1.0",IF(tblRides[[#This Row],[supply_demand_ratio]]&lt;=1.2,"Between 1.0-1.2","Above 1.2")))</f>
        <v>Below 0.8</v>
      </c>
    </row>
    <row r="919" spans="1:25" x14ac:dyDescent="0.3">
      <c r="A919" t="s">
        <v>974</v>
      </c>
      <c r="B919" s="1">
        <v>46031.480555555558</v>
      </c>
      <c r="C919" s="2">
        <v>46031</v>
      </c>
      <c r="D919">
        <v>11</v>
      </c>
      <c r="E919" t="s">
        <v>36</v>
      </c>
      <c r="F919" t="s">
        <v>34</v>
      </c>
      <c r="G919">
        <v>7.3</v>
      </c>
      <c r="H919">
        <v>174.71</v>
      </c>
      <c r="J919">
        <v>1.2</v>
      </c>
      <c r="K919">
        <v>4.3</v>
      </c>
      <c r="M919">
        <v>106</v>
      </c>
      <c r="N919" t="s">
        <v>72</v>
      </c>
      <c r="O919">
        <v>0.72199999999999998</v>
      </c>
      <c r="P919" t="s">
        <v>82</v>
      </c>
      <c r="Q919" t="s">
        <v>83</v>
      </c>
      <c r="R919">
        <v>4.6500000000000004</v>
      </c>
      <c r="S919">
        <v>0</v>
      </c>
      <c r="V919" t="s">
        <v>159</v>
      </c>
      <c r="W919" t="s">
        <v>31</v>
      </c>
      <c r="X919">
        <v>0</v>
      </c>
      <c r="Y919" t="str">
        <f>IF(tblRides[[#This Row],[supply_demand_ratio]]&lt;0.8,"Below 0.8",IF(tblRides[[#This Row],[supply_demand_ratio]]&lt;1,"Between 0.8-1.0",IF(tblRides[[#This Row],[supply_demand_ratio]]&lt;=1.2,"Between 1.0-1.2","Above 1.2")))</f>
        <v>Below 0.8</v>
      </c>
    </row>
    <row r="920" spans="1:25" x14ac:dyDescent="0.3">
      <c r="A920" t="s">
        <v>975</v>
      </c>
      <c r="B920" s="1">
        <v>46031.48541666667</v>
      </c>
      <c r="C920" s="2">
        <v>46031</v>
      </c>
      <c r="D920">
        <v>11</v>
      </c>
      <c r="E920" t="s">
        <v>36</v>
      </c>
      <c r="F920" t="s">
        <v>34</v>
      </c>
      <c r="G920">
        <v>2.8</v>
      </c>
      <c r="H920">
        <v>84.3</v>
      </c>
      <c r="I920">
        <v>80.709999999999994</v>
      </c>
      <c r="J920">
        <v>1</v>
      </c>
      <c r="K920">
        <v>7</v>
      </c>
      <c r="L920">
        <v>4</v>
      </c>
      <c r="M920">
        <v>121</v>
      </c>
      <c r="N920" t="s">
        <v>27</v>
      </c>
      <c r="O920">
        <v>1.0960000000000001</v>
      </c>
      <c r="P920" t="s">
        <v>28</v>
      </c>
      <c r="Q920" t="s">
        <v>29</v>
      </c>
      <c r="R920">
        <v>4.97</v>
      </c>
      <c r="S920">
        <v>0</v>
      </c>
      <c r="T920">
        <v>-3.59</v>
      </c>
      <c r="U920">
        <v>-3</v>
      </c>
      <c r="V920" t="s">
        <v>159</v>
      </c>
      <c r="W920" t="s">
        <v>45</v>
      </c>
      <c r="X920">
        <v>1</v>
      </c>
      <c r="Y920" t="str">
        <f>IF(tblRides[[#This Row],[supply_demand_ratio]]&lt;0.8,"Below 0.8",IF(tblRides[[#This Row],[supply_demand_ratio]]&lt;1,"Between 0.8-1.0",IF(tblRides[[#This Row],[supply_demand_ratio]]&lt;=1.2,"Between 1.0-1.2","Above 1.2")))</f>
        <v>Between 1.0-1.2</v>
      </c>
    </row>
    <row r="921" spans="1:25" x14ac:dyDescent="0.3">
      <c r="A921" t="s">
        <v>976</v>
      </c>
      <c r="B921" s="1">
        <v>46031.490277777775</v>
      </c>
      <c r="C921" s="2">
        <v>46031</v>
      </c>
      <c r="D921">
        <v>11</v>
      </c>
      <c r="E921" t="s">
        <v>25</v>
      </c>
      <c r="F921" t="s">
        <v>26</v>
      </c>
      <c r="G921">
        <v>2.8</v>
      </c>
      <c r="H921">
        <v>78.819999999999993</v>
      </c>
      <c r="I921">
        <v>79.77</v>
      </c>
      <c r="J921">
        <v>1</v>
      </c>
      <c r="K921">
        <v>2</v>
      </c>
      <c r="L921">
        <v>1.7</v>
      </c>
      <c r="M921">
        <v>118</v>
      </c>
      <c r="N921" t="s">
        <v>27</v>
      </c>
      <c r="O921">
        <v>1.0780000000000001</v>
      </c>
      <c r="P921" t="s">
        <v>28</v>
      </c>
      <c r="Q921" t="s">
        <v>29</v>
      </c>
      <c r="R921">
        <v>4.54</v>
      </c>
      <c r="S921">
        <v>12</v>
      </c>
      <c r="T921">
        <v>0.95</v>
      </c>
      <c r="U921">
        <v>-0.3</v>
      </c>
      <c r="V921" t="s">
        <v>159</v>
      </c>
      <c r="W921" t="s">
        <v>31</v>
      </c>
      <c r="X921">
        <v>1</v>
      </c>
      <c r="Y921" t="str">
        <f>IF(tblRides[[#This Row],[supply_demand_ratio]]&lt;0.8,"Below 0.8",IF(tblRides[[#This Row],[supply_demand_ratio]]&lt;1,"Between 0.8-1.0",IF(tblRides[[#This Row],[supply_demand_ratio]]&lt;=1.2,"Between 1.0-1.2","Above 1.2")))</f>
        <v>Between 1.0-1.2</v>
      </c>
    </row>
    <row r="922" spans="1:25" x14ac:dyDescent="0.3">
      <c r="A922" t="s">
        <v>977</v>
      </c>
      <c r="B922" s="1">
        <v>46031.501388888886</v>
      </c>
      <c r="C922" s="2">
        <v>46031</v>
      </c>
      <c r="D922">
        <v>12</v>
      </c>
      <c r="E922" t="s">
        <v>43</v>
      </c>
      <c r="F922" t="s">
        <v>34</v>
      </c>
      <c r="G922">
        <v>6</v>
      </c>
      <c r="H922">
        <v>130.36000000000001</v>
      </c>
      <c r="J922">
        <v>1</v>
      </c>
      <c r="K922">
        <v>5.8</v>
      </c>
      <c r="M922">
        <v>71</v>
      </c>
      <c r="N922" t="s">
        <v>41</v>
      </c>
      <c r="O922">
        <v>2.0990000000000002</v>
      </c>
      <c r="P922" t="s">
        <v>82</v>
      </c>
      <c r="Q922" t="s">
        <v>83</v>
      </c>
      <c r="R922">
        <v>4.4400000000000004</v>
      </c>
      <c r="S922">
        <v>0</v>
      </c>
      <c r="V922" t="s">
        <v>159</v>
      </c>
      <c r="W922" t="s">
        <v>45</v>
      </c>
      <c r="X922">
        <v>0</v>
      </c>
      <c r="Y922" t="str">
        <f>IF(tblRides[[#This Row],[supply_demand_ratio]]&lt;0.8,"Below 0.8",IF(tblRides[[#This Row],[supply_demand_ratio]]&lt;1,"Between 0.8-1.0",IF(tblRides[[#This Row],[supply_demand_ratio]]&lt;=1.2,"Between 1.0-1.2","Above 1.2")))</f>
        <v>Above 1.2</v>
      </c>
    </row>
    <row r="923" spans="1:25" x14ac:dyDescent="0.3">
      <c r="A923" t="s">
        <v>978</v>
      </c>
      <c r="B923" s="1">
        <v>46031.509722222225</v>
      </c>
      <c r="C923" s="2">
        <v>46031</v>
      </c>
      <c r="D923">
        <v>12</v>
      </c>
      <c r="E923" t="s">
        <v>25</v>
      </c>
      <c r="F923" t="s">
        <v>26</v>
      </c>
      <c r="G923">
        <v>7.1</v>
      </c>
      <c r="H923">
        <v>165.05</v>
      </c>
      <c r="I923">
        <v>161.15</v>
      </c>
      <c r="J923">
        <v>1.2</v>
      </c>
      <c r="K923">
        <v>3.8</v>
      </c>
      <c r="L923">
        <v>5.4</v>
      </c>
      <c r="M923">
        <v>139</v>
      </c>
      <c r="N923" t="s">
        <v>27</v>
      </c>
      <c r="O923">
        <v>1.1060000000000001</v>
      </c>
      <c r="P923" t="s">
        <v>28</v>
      </c>
      <c r="Q923" t="s">
        <v>29</v>
      </c>
      <c r="R923">
        <v>4.68</v>
      </c>
      <c r="S923">
        <v>9</v>
      </c>
      <c r="T923">
        <v>-3.9</v>
      </c>
      <c r="U923">
        <v>1.6</v>
      </c>
      <c r="V923" t="s">
        <v>159</v>
      </c>
      <c r="W923" t="s">
        <v>31</v>
      </c>
      <c r="X923">
        <v>1</v>
      </c>
      <c r="Y923" t="str">
        <f>IF(tblRides[[#This Row],[supply_demand_ratio]]&lt;0.8,"Below 0.8",IF(tblRides[[#This Row],[supply_demand_ratio]]&lt;1,"Between 0.8-1.0",IF(tblRides[[#This Row],[supply_demand_ratio]]&lt;=1.2,"Between 1.0-1.2","Above 1.2")))</f>
        <v>Between 1.0-1.2</v>
      </c>
    </row>
    <row r="924" spans="1:25" x14ac:dyDescent="0.3">
      <c r="A924" t="s">
        <v>979</v>
      </c>
      <c r="B924" s="1">
        <v>46031.517361111109</v>
      </c>
      <c r="C924" s="2">
        <v>46031</v>
      </c>
      <c r="D924">
        <v>12</v>
      </c>
      <c r="E924" t="s">
        <v>36</v>
      </c>
      <c r="F924" t="s">
        <v>34</v>
      </c>
      <c r="G924">
        <v>2</v>
      </c>
      <c r="H924">
        <v>69.8</v>
      </c>
      <c r="I924">
        <v>67.150000000000006</v>
      </c>
      <c r="J924">
        <v>1</v>
      </c>
      <c r="K924">
        <v>2</v>
      </c>
      <c r="L924">
        <v>9.1</v>
      </c>
      <c r="M924">
        <v>119</v>
      </c>
      <c r="N924" t="s">
        <v>41</v>
      </c>
      <c r="O924">
        <v>1.548</v>
      </c>
      <c r="P924" t="s">
        <v>28</v>
      </c>
      <c r="Q924" t="s">
        <v>29</v>
      </c>
      <c r="R924">
        <v>4.76</v>
      </c>
      <c r="S924">
        <v>0</v>
      </c>
      <c r="T924">
        <v>-2.65</v>
      </c>
      <c r="U924">
        <v>7.1</v>
      </c>
      <c r="V924" t="s">
        <v>159</v>
      </c>
      <c r="W924" t="s">
        <v>31</v>
      </c>
      <c r="X924">
        <v>1</v>
      </c>
      <c r="Y924" t="str">
        <f>IF(tblRides[[#This Row],[supply_demand_ratio]]&lt;0.8,"Below 0.8",IF(tblRides[[#This Row],[supply_demand_ratio]]&lt;1,"Between 0.8-1.0",IF(tblRides[[#This Row],[supply_demand_ratio]]&lt;=1.2,"Between 1.0-1.2","Above 1.2")))</f>
        <v>Above 1.2</v>
      </c>
    </row>
    <row r="925" spans="1:25" x14ac:dyDescent="0.3">
      <c r="A925" t="s">
        <v>980</v>
      </c>
      <c r="B925" s="1">
        <v>46031.522222222222</v>
      </c>
      <c r="C925" s="2">
        <v>46031</v>
      </c>
      <c r="D925">
        <v>12</v>
      </c>
      <c r="E925" t="s">
        <v>43</v>
      </c>
      <c r="F925" t="s">
        <v>26</v>
      </c>
      <c r="G925">
        <v>3.9</v>
      </c>
      <c r="H925">
        <v>94.99</v>
      </c>
      <c r="I925">
        <v>91.21</v>
      </c>
      <c r="J925">
        <v>1</v>
      </c>
      <c r="K925">
        <v>2.4</v>
      </c>
      <c r="L925">
        <v>3.9</v>
      </c>
      <c r="M925">
        <v>65</v>
      </c>
      <c r="N925" t="s">
        <v>41</v>
      </c>
      <c r="O925">
        <v>1.32</v>
      </c>
      <c r="P925" t="s">
        <v>28</v>
      </c>
      <c r="Q925" t="s">
        <v>29</v>
      </c>
      <c r="R925">
        <v>4.41</v>
      </c>
      <c r="S925">
        <v>22</v>
      </c>
      <c r="T925">
        <v>-3.78</v>
      </c>
      <c r="U925">
        <v>1.5</v>
      </c>
      <c r="V925" t="s">
        <v>159</v>
      </c>
      <c r="W925" t="s">
        <v>31</v>
      </c>
      <c r="X925">
        <v>1</v>
      </c>
      <c r="Y925" t="str">
        <f>IF(tblRides[[#This Row],[supply_demand_ratio]]&lt;0.8,"Below 0.8",IF(tblRides[[#This Row],[supply_demand_ratio]]&lt;1,"Between 0.8-1.0",IF(tblRides[[#This Row],[supply_demand_ratio]]&lt;=1.2,"Between 1.0-1.2","Above 1.2")))</f>
        <v>Above 1.2</v>
      </c>
    </row>
    <row r="926" spans="1:25" x14ac:dyDescent="0.3">
      <c r="A926" t="s">
        <v>981</v>
      </c>
      <c r="B926" s="1">
        <v>46031.552083333336</v>
      </c>
      <c r="C926" s="2">
        <v>46031</v>
      </c>
      <c r="D926">
        <v>13</v>
      </c>
      <c r="E926" t="s">
        <v>33</v>
      </c>
      <c r="F926" t="s">
        <v>26</v>
      </c>
      <c r="G926">
        <v>5.0999999999999996</v>
      </c>
      <c r="H926">
        <v>120.24</v>
      </c>
      <c r="J926">
        <v>1</v>
      </c>
      <c r="K926">
        <v>3.2</v>
      </c>
      <c r="M926">
        <v>99</v>
      </c>
      <c r="N926" t="s">
        <v>41</v>
      </c>
      <c r="O926">
        <v>1.329</v>
      </c>
      <c r="P926" t="s">
        <v>82</v>
      </c>
      <c r="Q926" t="s">
        <v>83</v>
      </c>
      <c r="R926">
        <v>4.62</v>
      </c>
      <c r="S926">
        <v>51</v>
      </c>
      <c r="V926" t="s">
        <v>159</v>
      </c>
      <c r="W926" t="s">
        <v>31</v>
      </c>
      <c r="X926">
        <v>0</v>
      </c>
      <c r="Y926" t="str">
        <f>IF(tblRides[[#This Row],[supply_demand_ratio]]&lt;0.8,"Below 0.8",IF(tblRides[[#This Row],[supply_demand_ratio]]&lt;1,"Between 0.8-1.0",IF(tblRides[[#This Row],[supply_demand_ratio]]&lt;=1.2,"Between 1.0-1.2","Above 1.2")))</f>
        <v>Above 1.2</v>
      </c>
    </row>
    <row r="927" spans="1:25" x14ac:dyDescent="0.3">
      <c r="A927" t="s">
        <v>982</v>
      </c>
      <c r="B927" s="1">
        <v>46031.554166666669</v>
      </c>
      <c r="C927" s="2">
        <v>46031</v>
      </c>
      <c r="D927">
        <v>13</v>
      </c>
      <c r="E927" t="s">
        <v>25</v>
      </c>
      <c r="F927" t="s">
        <v>26</v>
      </c>
      <c r="G927">
        <v>11</v>
      </c>
      <c r="H927">
        <v>202.94</v>
      </c>
      <c r="J927">
        <v>1.1000000000000001</v>
      </c>
      <c r="K927">
        <v>5.5</v>
      </c>
      <c r="L927">
        <v>1</v>
      </c>
      <c r="M927">
        <v>104</v>
      </c>
      <c r="N927" t="s">
        <v>27</v>
      </c>
      <c r="O927">
        <v>0.95699999999999996</v>
      </c>
      <c r="P927" t="s">
        <v>37</v>
      </c>
      <c r="Q927" t="s">
        <v>103</v>
      </c>
      <c r="R927">
        <v>4.74</v>
      </c>
      <c r="S927">
        <v>8</v>
      </c>
      <c r="U927">
        <v>-4.5</v>
      </c>
      <c r="V927" t="s">
        <v>159</v>
      </c>
      <c r="W927" t="s">
        <v>45</v>
      </c>
      <c r="X927">
        <v>0</v>
      </c>
      <c r="Y927" t="str">
        <f>IF(tblRides[[#This Row],[supply_demand_ratio]]&lt;0.8,"Below 0.8",IF(tblRides[[#This Row],[supply_demand_ratio]]&lt;1,"Between 0.8-1.0",IF(tblRides[[#This Row],[supply_demand_ratio]]&lt;=1.2,"Between 1.0-1.2","Above 1.2")))</f>
        <v>Between 0.8-1.0</v>
      </c>
    </row>
    <row r="928" spans="1:25" x14ac:dyDescent="0.3">
      <c r="A928" t="s">
        <v>983</v>
      </c>
      <c r="B928" s="1">
        <v>46031.554861111108</v>
      </c>
      <c r="C928" s="2">
        <v>46031</v>
      </c>
      <c r="D928">
        <v>13</v>
      </c>
      <c r="E928" t="s">
        <v>36</v>
      </c>
      <c r="F928" t="s">
        <v>26</v>
      </c>
      <c r="G928">
        <v>9.1999999999999993</v>
      </c>
      <c r="H928">
        <v>215.03</v>
      </c>
      <c r="J928">
        <v>1.1000000000000001</v>
      </c>
      <c r="K928">
        <v>4.3</v>
      </c>
      <c r="L928">
        <v>1.2</v>
      </c>
      <c r="M928">
        <v>118</v>
      </c>
      <c r="N928" t="s">
        <v>41</v>
      </c>
      <c r="O928">
        <v>1.7310000000000001</v>
      </c>
      <c r="P928" t="s">
        <v>37</v>
      </c>
      <c r="Q928" t="s">
        <v>38</v>
      </c>
      <c r="R928">
        <v>4.63</v>
      </c>
      <c r="S928">
        <v>45</v>
      </c>
      <c r="U928">
        <v>-3.1</v>
      </c>
      <c r="V928" t="s">
        <v>159</v>
      </c>
      <c r="W928" t="s">
        <v>31</v>
      </c>
      <c r="X928">
        <v>0</v>
      </c>
      <c r="Y928" t="str">
        <f>IF(tblRides[[#This Row],[supply_demand_ratio]]&lt;0.8,"Below 0.8",IF(tblRides[[#This Row],[supply_demand_ratio]]&lt;1,"Between 0.8-1.0",IF(tblRides[[#This Row],[supply_demand_ratio]]&lt;=1.2,"Between 1.0-1.2","Above 1.2")))</f>
        <v>Above 1.2</v>
      </c>
    </row>
    <row r="929" spans="1:25" x14ac:dyDescent="0.3">
      <c r="A929" t="s">
        <v>984</v>
      </c>
      <c r="B929" s="1">
        <v>46031.558333333334</v>
      </c>
      <c r="C929" s="2">
        <v>46031</v>
      </c>
      <c r="D929">
        <v>13</v>
      </c>
      <c r="E929" t="s">
        <v>36</v>
      </c>
      <c r="F929" t="s">
        <v>26</v>
      </c>
      <c r="G929">
        <v>12.6</v>
      </c>
      <c r="H929">
        <v>226.89</v>
      </c>
      <c r="I929">
        <v>234.38</v>
      </c>
      <c r="J929">
        <v>1</v>
      </c>
      <c r="K929">
        <v>4.2</v>
      </c>
      <c r="L929">
        <v>10.3</v>
      </c>
      <c r="M929">
        <v>120</v>
      </c>
      <c r="N929" t="s">
        <v>27</v>
      </c>
      <c r="O929">
        <v>1.127</v>
      </c>
      <c r="P929" t="s">
        <v>28</v>
      </c>
      <c r="Q929" t="s">
        <v>29</v>
      </c>
      <c r="R929">
        <v>4.5599999999999996</v>
      </c>
      <c r="S929">
        <v>18</v>
      </c>
      <c r="T929">
        <v>7.49</v>
      </c>
      <c r="U929">
        <v>6.1</v>
      </c>
      <c r="V929" t="s">
        <v>159</v>
      </c>
      <c r="W929" t="s">
        <v>31</v>
      </c>
      <c r="X929">
        <v>1</v>
      </c>
      <c r="Y929" t="str">
        <f>IF(tblRides[[#This Row],[supply_demand_ratio]]&lt;0.8,"Below 0.8",IF(tblRides[[#This Row],[supply_demand_ratio]]&lt;1,"Between 0.8-1.0",IF(tblRides[[#This Row],[supply_demand_ratio]]&lt;=1.2,"Between 1.0-1.2","Above 1.2")))</f>
        <v>Between 1.0-1.2</v>
      </c>
    </row>
    <row r="930" spans="1:25" x14ac:dyDescent="0.3">
      <c r="A930" t="s">
        <v>985</v>
      </c>
      <c r="B930" s="1">
        <v>46031.566666666666</v>
      </c>
      <c r="C930" s="2">
        <v>46031</v>
      </c>
      <c r="D930">
        <v>13</v>
      </c>
      <c r="E930" t="s">
        <v>36</v>
      </c>
      <c r="F930" t="s">
        <v>26</v>
      </c>
      <c r="G930">
        <v>5.6</v>
      </c>
      <c r="H930">
        <v>140.62</v>
      </c>
      <c r="I930">
        <v>141.63999999999999</v>
      </c>
      <c r="J930">
        <v>1.1000000000000001</v>
      </c>
      <c r="K930">
        <v>3.8</v>
      </c>
      <c r="L930">
        <v>6.8</v>
      </c>
      <c r="M930">
        <v>114</v>
      </c>
      <c r="N930" t="s">
        <v>41</v>
      </c>
      <c r="O930">
        <v>1.395</v>
      </c>
      <c r="P930" t="s">
        <v>28</v>
      </c>
      <c r="Q930" t="s">
        <v>29</v>
      </c>
      <c r="R930">
        <v>4.54</v>
      </c>
      <c r="S930">
        <v>68</v>
      </c>
      <c r="T930">
        <v>1.02</v>
      </c>
      <c r="U930">
        <v>3</v>
      </c>
      <c r="V930" t="s">
        <v>159</v>
      </c>
      <c r="W930" t="s">
        <v>31</v>
      </c>
      <c r="X930">
        <v>1</v>
      </c>
      <c r="Y930" t="str">
        <f>IF(tblRides[[#This Row],[supply_demand_ratio]]&lt;0.8,"Below 0.8",IF(tblRides[[#This Row],[supply_demand_ratio]]&lt;1,"Between 0.8-1.0",IF(tblRides[[#This Row],[supply_demand_ratio]]&lt;=1.2,"Between 1.0-1.2","Above 1.2")))</f>
        <v>Above 1.2</v>
      </c>
    </row>
    <row r="931" spans="1:25" x14ac:dyDescent="0.3">
      <c r="A931" t="s">
        <v>986</v>
      </c>
      <c r="B931" s="1">
        <v>46031.567361111112</v>
      </c>
      <c r="C931" s="2">
        <v>46031</v>
      </c>
      <c r="D931">
        <v>13</v>
      </c>
      <c r="E931" t="s">
        <v>25</v>
      </c>
      <c r="F931" t="s">
        <v>34</v>
      </c>
      <c r="G931">
        <v>4.2</v>
      </c>
      <c r="H931">
        <v>99.89</v>
      </c>
      <c r="I931">
        <v>100.24</v>
      </c>
      <c r="J931">
        <v>1</v>
      </c>
      <c r="K931">
        <v>6.5</v>
      </c>
      <c r="L931">
        <v>8.1999999999999993</v>
      </c>
      <c r="M931">
        <v>137</v>
      </c>
      <c r="N931" t="s">
        <v>27</v>
      </c>
      <c r="O931">
        <v>1.2110000000000001</v>
      </c>
      <c r="P931" t="s">
        <v>28</v>
      </c>
      <c r="Q931" t="s">
        <v>29</v>
      </c>
      <c r="R931">
        <v>4.6900000000000004</v>
      </c>
      <c r="S931">
        <v>0</v>
      </c>
      <c r="T931">
        <v>0.35</v>
      </c>
      <c r="U931">
        <v>1.7</v>
      </c>
      <c r="V931" t="s">
        <v>159</v>
      </c>
      <c r="W931" t="s">
        <v>45</v>
      </c>
      <c r="X931">
        <v>1</v>
      </c>
      <c r="Y931" t="str">
        <f>IF(tblRides[[#This Row],[supply_demand_ratio]]&lt;0.8,"Below 0.8",IF(tblRides[[#This Row],[supply_demand_ratio]]&lt;1,"Between 0.8-1.0",IF(tblRides[[#This Row],[supply_demand_ratio]]&lt;=1.2,"Between 1.0-1.2","Above 1.2")))</f>
        <v>Above 1.2</v>
      </c>
    </row>
    <row r="932" spans="1:25" x14ac:dyDescent="0.3">
      <c r="A932" t="s">
        <v>987</v>
      </c>
      <c r="B932" s="1">
        <v>46031.567361111112</v>
      </c>
      <c r="C932" s="2">
        <v>46031</v>
      </c>
      <c r="D932">
        <v>13</v>
      </c>
      <c r="E932" t="s">
        <v>62</v>
      </c>
      <c r="F932" t="s">
        <v>26</v>
      </c>
      <c r="G932">
        <v>12.1</v>
      </c>
      <c r="H932">
        <v>231</v>
      </c>
      <c r="I932">
        <v>243.36</v>
      </c>
      <c r="J932">
        <v>1</v>
      </c>
      <c r="K932">
        <v>2.2999999999999998</v>
      </c>
      <c r="L932">
        <v>4.7</v>
      </c>
      <c r="M932">
        <v>60</v>
      </c>
      <c r="N932" t="s">
        <v>41</v>
      </c>
      <c r="O932">
        <v>1.9650000000000001</v>
      </c>
      <c r="P932" t="s">
        <v>28</v>
      </c>
      <c r="Q932" t="s">
        <v>29</v>
      </c>
      <c r="R932">
        <v>4.8</v>
      </c>
      <c r="S932">
        <v>8</v>
      </c>
      <c r="T932">
        <v>12.36</v>
      </c>
      <c r="U932">
        <v>2.4</v>
      </c>
      <c r="V932" t="s">
        <v>159</v>
      </c>
      <c r="W932" t="s">
        <v>31</v>
      </c>
      <c r="X932">
        <v>1</v>
      </c>
      <c r="Y932" t="str">
        <f>IF(tblRides[[#This Row],[supply_demand_ratio]]&lt;0.8,"Below 0.8",IF(tblRides[[#This Row],[supply_demand_ratio]]&lt;1,"Between 0.8-1.0",IF(tblRides[[#This Row],[supply_demand_ratio]]&lt;=1.2,"Between 1.0-1.2","Above 1.2")))</f>
        <v>Above 1.2</v>
      </c>
    </row>
    <row r="933" spans="1:25" x14ac:dyDescent="0.3">
      <c r="A933" t="s">
        <v>988</v>
      </c>
      <c r="B933" s="1">
        <v>46031.570833333331</v>
      </c>
      <c r="C933" s="2">
        <v>46031</v>
      </c>
      <c r="D933">
        <v>13</v>
      </c>
      <c r="E933" t="s">
        <v>25</v>
      </c>
      <c r="F933" t="s">
        <v>26</v>
      </c>
      <c r="G933">
        <v>5.4</v>
      </c>
      <c r="H933">
        <v>134.88</v>
      </c>
      <c r="I933">
        <v>141.63999999999999</v>
      </c>
      <c r="J933">
        <v>1</v>
      </c>
      <c r="K933">
        <v>5.5</v>
      </c>
      <c r="L933">
        <v>2.8</v>
      </c>
      <c r="M933">
        <v>125</v>
      </c>
      <c r="N933" t="s">
        <v>41</v>
      </c>
      <c r="O933">
        <v>1.468</v>
      </c>
      <c r="P933" t="s">
        <v>28</v>
      </c>
      <c r="Q933" t="s">
        <v>29</v>
      </c>
      <c r="R933">
        <v>4.68</v>
      </c>
      <c r="S933">
        <v>17</v>
      </c>
      <c r="T933">
        <v>6.76</v>
      </c>
      <c r="U933">
        <v>-2.7</v>
      </c>
      <c r="V933" t="s">
        <v>159</v>
      </c>
      <c r="W933" t="s">
        <v>45</v>
      </c>
      <c r="X933">
        <v>1</v>
      </c>
      <c r="Y933" t="str">
        <f>IF(tblRides[[#This Row],[supply_demand_ratio]]&lt;0.8,"Below 0.8",IF(tblRides[[#This Row],[supply_demand_ratio]]&lt;1,"Between 0.8-1.0",IF(tblRides[[#This Row],[supply_demand_ratio]]&lt;=1.2,"Between 1.0-1.2","Above 1.2")))</f>
        <v>Above 1.2</v>
      </c>
    </row>
    <row r="934" spans="1:25" x14ac:dyDescent="0.3">
      <c r="A934" t="s">
        <v>989</v>
      </c>
      <c r="B934" s="1">
        <v>46031.571527777778</v>
      </c>
      <c r="C934" s="2">
        <v>46031</v>
      </c>
      <c r="D934">
        <v>13</v>
      </c>
      <c r="E934" t="s">
        <v>43</v>
      </c>
      <c r="F934" t="s">
        <v>34</v>
      </c>
      <c r="G934">
        <v>8.1999999999999993</v>
      </c>
      <c r="H934">
        <v>179.72</v>
      </c>
      <c r="I934">
        <v>188.64</v>
      </c>
      <c r="J934">
        <v>1</v>
      </c>
      <c r="K934">
        <v>9.4</v>
      </c>
      <c r="L934">
        <v>11.2</v>
      </c>
      <c r="M934">
        <v>78</v>
      </c>
      <c r="N934" t="s">
        <v>41</v>
      </c>
      <c r="O934">
        <v>2.1560000000000001</v>
      </c>
      <c r="P934" t="s">
        <v>28</v>
      </c>
      <c r="Q934" t="s">
        <v>29</v>
      </c>
      <c r="R934">
        <v>4.46</v>
      </c>
      <c r="S934">
        <v>0</v>
      </c>
      <c r="T934">
        <v>8.92</v>
      </c>
      <c r="U934">
        <v>1.8</v>
      </c>
      <c r="V934" t="s">
        <v>159</v>
      </c>
      <c r="W934" t="s">
        <v>45</v>
      </c>
      <c r="X934">
        <v>1</v>
      </c>
      <c r="Y934" t="str">
        <f>IF(tblRides[[#This Row],[supply_demand_ratio]]&lt;0.8,"Below 0.8",IF(tblRides[[#This Row],[supply_demand_ratio]]&lt;1,"Between 0.8-1.0",IF(tblRides[[#This Row],[supply_demand_ratio]]&lt;=1.2,"Between 1.0-1.2","Above 1.2")))</f>
        <v>Above 1.2</v>
      </c>
    </row>
    <row r="935" spans="1:25" x14ac:dyDescent="0.3">
      <c r="A935" t="s">
        <v>990</v>
      </c>
      <c r="B935" s="1">
        <v>46031.581250000003</v>
      </c>
      <c r="C935" s="2">
        <v>46031</v>
      </c>
      <c r="D935">
        <v>13</v>
      </c>
      <c r="E935" t="s">
        <v>25</v>
      </c>
      <c r="F935" t="s">
        <v>26</v>
      </c>
      <c r="G935">
        <v>1.1000000000000001</v>
      </c>
      <c r="H935">
        <v>60.14</v>
      </c>
      <c r="I935">
        <v>62.47</v>
      </c>
      <c r="J935">
        <v>1</v>
      </c>
      <c r="K935">
        <v>5.5</v>
      </c>
      <c r="L935">
        <v>5.6</v>
      </c>
      <c r="M935">
        <v>112</v>
      </c>
      <c r="N935" t="s">
        <v>41</v>
      </c>
      <c r="O935">
        <v>1.2290000000000001</v>
      </c>
      <c r="P935" t="s">
        <v>28</v>
      </c>
      <c r="Q935" t="s">
        <v>29</v>
      </c>
      <c r="R935">
        <v>4.5999999999999996</v>
      </c>
      <c r="S935">
        <v>11</v>
      </c>
      <c r="T935">
        <v>2.33</v>
      </c>
      <c r="U935">
        <v>0.1</v>
      </c>
      <c r="V935" t="s">
        <v>159</v>
      </c>
      <c r="W935" t="s">
        <v>45</v>
      </c>
      <c r="X935">
        <v>1</v>
      </c>
      <c r="Y935" t="str">
        <f>IF(tblRides[[#This Row],[supply_demand_ratio]]&lt;0.8,"Below 0.8",IF(tblRides[[#This Row],[supply_demand_ratio]]&lt;1,"Between 0.8-1.0",IF(tblRides[[#This Row],[supply_demand_ratio]]&lt;=1.2,"Between 1.0-1.2","Above 1.2")))</f>
        <v>Above 1.2</v>
      </c>
    </row>
    <row r="936" spans="1:25" x14ac:dyDescent="0.3">
      <c r="A936" t="s">
        <v>991</v>
      </c>
      <c r="B936" s="1">
        <v>46031.593055555553</v>
      </c>
      <c r="C936" s="2">
        <v>46031</v>
      </c>
      <c r="D936">
        <v>14</v>
      </c>
      <c r="E936" t="s">
        <v>25</v>
      </c>
      <c r="F936" t="s">
        <v>26</v>
      </c>
      <c r="G936">
        <v>5.3</v>
      </c>
      <c r="H936">
        <v>130.75</v>
      </c>
      <c r="I936">
        <v>129.53</v>
      </c>
      <c r="J936">
        <v>1.1000000000000001</v>
      </c>
      <c r="K936">
        <v>5.5</v>
      </c>
      <c r="L936">
        <v>9.6</v>
      </c>
      <c r="M936">
        <v>137</v>
      </c>
      <c r="N936" t="s">
        <v>41</v>
      </c>
      <c r="O936">
        <v>1.3560000000000001</v>
      </c>
      <c r="P936" t="s">
        <v>28</v>
      </c>
      <c r="Q936" t="s">
        <v>29</v>
      </c>
      <c r="R936">
        <v>4.84</v>
      </c>
      <c r="S936">
        <v>28</v>
      </c>
      <c r="T936">
        <v>-1.22</v>
      </c>
      <c r="U936">
        <v>4.0999999999999996</v>
      </c>
      <c r="V936" t="s">
        <v>159</v>
      </c>
      <c r="W936" t="s">
        <v>45</v>
      </c>
      <c r="X936">
        <v>1</v>
      </c>
      <c r="Y936" t="str">
        <f>IF(tblRides[[#This Row],[supply_demand_ratio]]&lt;0.8,"Below 0.8",IF(tblRides[[#This Row],[supply_demand_ratio]]&lt;1,"Between 0.8-1.0",IF(tblRides[[#This Row],[supply_demand_ratio]]&lt;=1.2,"Between 1.0-1.2","Above 1.2")))</f>
        <v>Above 1.2</v>
      </c>
    </row>
    <row r="937" spans="1:25" x14ac:dyDescent="0.3">
      <c r="A937" t="s">
        <v>992</v>
      </c>
      <c r="B937" s="1">
        <v>46031.61041666667</v>
      </c>
      <c r="C937" s="2">
        <v>46031</v>
      </c>
      <c r="D937">
        <v>14</v>
      </c>
      <c r="E937" t="s">
        <v>33</v>
      </c>
      <c r="F937" t="s">
        <v>34</v>
      </c>
      <c r="G937">
        <v>5.5</v>
      </c>
      <c r="H937">
        <v>113.8</v>
      </c>
      <c r="I937">
        <v>121.9</v>
      </c>
      <c r="J937">
        <v>1</v>
      </c>
      <c r="K937">
        <v>3</v>
      </c>
      <c r="L937">
        <v>3.3</v>
      </c>
      <c r="M937">
        <v>104</v>
      </c>
      <c r="N937" t="s">
        <v>41</v>
      </c>
      <c r="O937">
        <v>1.35</v>
      </c>
      <c r="P937" t="s">
        <v>28</v>
      </c>
      <c r="Q937" t="s">
        <v>29</v>
      </c>
      <c r="R937">
        <v>4.72</v>
      </c>
      <c r="S937">
        <v>0</v>
      </c>
      <c r="T937">
        <v>8.1</v>
      </c>
      <c r="U937">
        <v>0.3</v>
      </c>
      <c r="V937" t="s">
        <v>159</v>
      </c>
      <c r="W937" t="s">
        <v>31</v>
      </c>
      <c r="X937">
        <v>1</v>
      </c>
      <c r="Y937" t="str">
        <f>IF(tblRides[[#This Row],[supply_demand_ratio]]&lt;0.8,"Below 0.8",IF(tblRides[[#This Row],[supply_demand_ratio]]&lt;1,"Between 0.8-1.0",IF(tblRides[[#This Row],[supply_demand_ratio]]&lt;=1.2,"Between 1.0-1.2","Above 1.2")))</f>
        <v>Above 1.2</v>
      </c>
    </row>
    <row r="938" spans="1:25" x14ac:dyDescent="0.3">
      <c r="A938" t="s">
        <v>993</v>
      </c>
      <c r="B938" s="1">
        <v>46031.627083333333</v>
      </c>
      <c r="C938" s="2">
        <v>46031</v>
      </c>
      <c r="D938">
        <v>15</v>
      </c>
      <c r="E938" t="s">
        <v>25</v>
      </c>
      <c r="F938" t="s">
        <v>26</v>
      </c>
      <c r="G938">
        <v>5.4</v>
      </c>
      <c r="H938">
        <v>128.35</v>
      </c>
      <c r="I938">
        <v>128.91999999999999</v>
      </c>
      <c r="J938">
        <v>1.1000000000000001</v>
      </c>
      <c r="K938">
        <v>9.1999999999999993</v>
      </c>
      <c r="L938">
        <v>7.6</v>
      </c>
      <c r="M938">
        <v>126</v>
      </c>
      <c r="N938" t="s">
        <v>27</v>
      </c>
      <c r="O938">
        <v>0.98</v>
      </c>
      <c r="P938" t="s">
        <v>28</v>
      </c>
      <c r="Q938" t="s">
        <v>29</v>
      </c>
      <c r="R938">
        <v>4.4000000000000004</v>
      </c>
      <c r="S938">
        <v>7</v>
      </c>
      <c r="T938">
        <v>0.56999999999999995</v>
      </c>
      <c r="U938">
        <v>-1.6</v>
      </c>
      <c r="V938" t="s">
        <v>159</v>
      </c>
      <c r="W938" t="s">
        <v>45</v>
      </c>
      <c r="X938">
        <v>1</v>
      </c>
      <c r="Y938" t="str">
        <f>IF(tblRides[[#This Row],[supply_demand_ratio]]&lt;0.8,"Below 0.8",IF(tblRides[[#This Row],[supply_demand_ratio]]&lt;1,"Between 0.8-1.0",IF(tblRides[[#This Row],[supply_demand_ratio]]&lt;=1.2,"Between 1.0-1.2","Above 1.2")))</f>
        <v>Between 0.8-1.0</v>
      </c>
    </row>
    <row r="939" spans="1:25" x14ac:dyDescent="0.3">
      <c r="A939" t="s">
        <v>994</v>
      </c>
      <c r="B939" s="1">
        <v>46031.647916666669</v>
      </c>
      <c r="C939" s="2">
        <v>46031</v>
      </c>
      <c r="D939">
        <v>15</v>
      </c>
      <c r="E939" t="s">
        <v>43</v>
      </c>
      <c r="F939" t="s">
        <v>26</v>
      </c>
      <c r="G939">
        <v>5.9</v>
      </c>
      <c r="H939">
        <v>133.94</v>
      </c>
      <c r="I939">
        <v>134.28</v>
      </c>
      <c r="J939">
        <v>1</v>
      </c>
      <c r="K939">
        <v>2.9</v>
      </c>
      <c r="L939">
        <v>4.5999999999999996</v>
      </c>
      <c r="M939">
        <v>60</v>
      </c>
      <c r="N939" t="s">
        <v>41</v>
      </c>
      <c r="O939">
        <v>1.4890000000000001</v>
      </c>
      <c r="P939" t="s">
        <v>28</v>
      </c>
      <c r="Q939" t="s">
        <v>29</v>
      </c>
      <c r="R939">
        <v>5</v>
      </c>
      <c r="S939">
        <v>9</v>
      </c>
      <c r="T939">
        <v>0.34</v>
      </c>
      <c r="U939">
        <v>1.7</v>
      </c>
      <c r="V939" t="s">
        <v>159</v>
      </c>
      <c r="W939" t="s">
        <v>31</v>
      </c>
      <c r="X939">
        <v>1</v>
      </c>
      <c r="Y939" t="str">
        <f>IF(tblRides[[#This Row],[supply_demand_ratio]]&lt;0.8,"Below 0.8",IF(tblRides[[#This Row],[supply_demand_ratio]]&lt;1,"Between 0.8-1.0",IF(tblRides[[#This Row],[supply_demand_ratio]]&lt;=1.2,"Between 1.0-1.2","Above 1.2")))</f>
        <v>Above 1.2</v>
      </c>
    </row>
    <row r="940" spans="1:25" x14ac:dyDescent="0.3">
      <c r="A940" t="s">
        <v>995</v>
      </c>
      <c r="B940" s="1">
        <v>46031.656944444447</v>
      </c>
      <c r="C940" s="2">
        <v>46031</v>
      </c>
      <c r="D940">
        <v>15</v>
      </c>
      <c r="E940" t="s">
        <v>33</v>
      </c>
      <c r="F940" t="s">
        <v>26</v>
      </c>
      <c r="G940">
        <v>11.9</v>
      </c>
      <c r="H940">
        <v>205.59</v>
      </c>
      <c r="I940">
        <v>202.92</v>
      </c>
      <c r="J940">
        <v>1</v>
      </c>
      <c r="K940">
        <v>4.4000000000000004</v>
      </c>
      <c r="L940">
        <v>3.8</v>
      </c>
      <c r="M940">
        <v>92</v>
      </c>
      <c r="N940" t="s">
        <v>41</v>
      </c>
      <c r="O940">
        <v>1.427</v>
      </c>
      <c r="P940" t="s">
        <v>28</v>
      </c>
      <c r="Q940" t="s">
        <v>29</v>
      </c>
      <c r="R940">
        <v>4.87</v>
      </c>
      <c r="S940">
        <v>16</v>
      </c>
      <c r="T940">
        <v>-2.67</v>
      </c>
      <c r="U940">
        <v>-0.6</v>
      </c>
      <c r="V940" t="s">
        <v>159</v>
      </c>
      <c r="W940" t="s">
        <v>31</v>
      </c>
      <c r="X940">
        <v>1</v>
      </c>
      <c r="Y940" t="str">
        <f>IF(tblRides[[#This Row],[supply_demand_ratio]]&lt;0.8,"Below 0.8",IF(tblRides[[#This Row],[supply_demand_ratio]]&lt;1,"Between 0.8-1.0",IF(tblRides[[#This Row],[supply_demand_ratio]]&lt;=1.2,"Between 1.0-1.2","Above 1.2")))</f>
        <v>Above 1.2</v>
      </c>
    </row>
    <row r="941" spans="1:25" x14ac:dyDescent="0.3">
      <c r="A941" t="s">
        <v>996</v>
      </c>
      <c r="B941" s="1">
        <v>46031.675000000003</v>
      </c>
      <c r="C941" s="2">
        <v>46031</v>
      </c>
      <c r="D941">
        <v>16</v>
      </c>
      <c r="E941" t="s">
        <v>36</v>
      </c>
      <c r="F941" t="s">
        <v>34</v>
      </c>
      <c r="G941">
        <v>4</v>
      </c>
      <c r="H941">
        <v>94.62</v>
      </c>
      <c r="I941">
        <v>92.42</v>
      </c>
      <c r="J941">
        <v>1</v>
      </c>
      <c r="K941">
        <v>2</v>
      </c>
      <c r="L941">
        <v>4.5</v>
      </c>
      <c r="M941">
        <v>92</v>
      </c>
      <c r="N941" t="s">
        <v>27</v>
      </c>
      <c r="O941">
        <v>0.93899999999999995</v>
      </c>
      <c r="P941" t="s">
        <v>28</v>
      </c>
      <c r="Q941" t="s">
        <v>29</v>
      </c>
      <c r="R941">
        <v>4.87</v>
      </c>
      <c r="S941">
        <v>0</v>
      </c>
      <c r="T941">
        <v>-2.2000000000000002</v>
      </c>
      <c r="U941">
        <v>2.5</v>
      </c>
      <c r="V941" t="s">
        <v>159</v>
      </c>
      <c r="W941" t="s">
        <v>31</v>
      </c>
      <c r="X941">
        <v>1</v>
      </c>
      <c r="Y941" t="str">
        <f>IF(tblRides[[#This Row],[supply_demand_ratio]]&lt;0.8,"Below 0.8",IF(tblRides[[#This Row],[supply_demand_ratio]]&lt;1,"Between 0.8-1.0",IF(tblRides[[#This Row],[supply_demand_ratio]]&lt;=1.2,"Between 1.0-1.2","Above 1.2")))</f>
        <v>Between 0.8-1.0</v>
      </c>
    </row>
    <row r="942" spans="1:25" x14ac:dyDescent="0.3">
      <c r="A942" t="s">
        <v>997</v>
      </c>
      <c r="B942" s="1">
        <v>46031.688888888886</v>
      </c>
      <c r="C942" s="2">
        <v>46031</v>
      </c>
      <c r="D942">
        <v>16</v>
      </c>
      <c r="E942" t="s">
        <v>36</v>
      </c>
      <c r="F942" t="s">
        <v>26</v>
      </c>
      <c r="G942">
        <v>9.1999999999999993</v>
      </c>
      <c r="H942">
        <v>166.6</v>
      </c>
      <c r="I942">
        <v>167.5</v>
      </c>
      <c r="J942">
        <v>1</v>
      </c>
      <c r="K942">
        <v>3.7</v>
      </c>
      <c r="L942">
        <v>4.5999999999999996</v>
      </c>
      <c r="M942">
        <v>94</v>
      </c>
      <c r="N942" t="s">
        <v>27</v>
      </c>
      <c r="O942">
        <v>0.96199999999999997</v>
      </c>
      <c r="P942" t="s">
        <v>28</v>
      </c>
      <c r="Q942" t="s">
        <v>29</v>
      </c>
      <c r="R942">
        <v>4.62</v>
      </c>
      <c r="S942">
        <v>16</v>
      </c>
      <c r="T942">
        <v>0.9</v>
      </c>
      <c r="U942">
        <v>0.9</v>
      </c>
      <c r="V942" t="s">
        <v>159</v>
      </c>
      <c r="W942" t="s">
        <v>31</v>
      </c>
      <c r="X942">
        <v>1</v>
      </c>
      <c r="Y942" t="str">
        <f>IF(tblRides[[#This Row],[supply_demand_ratio]]&lt;0.8,"Below 0.8",IF(tblRides[[#This Row],[supply_demand_ratio]]&lt;1,"Between 0.8-1.0",IF(tblRides[[#This Row],[supply_demand_ratio]]&lt;=1.2,"Between 1.0-1.2","Above 1.2")))</f>
        <v>Between 0.8-1.0</v>
      </c>
    </row>
    <row r="943" spans="1:25" x14ac:dyDescent="0.3">
      <c r="A943" t="s">
        <v>998</v>
      </c>
      <c r="B943" s="1">
        <v>46031.707638888889</v>
      </c>
      <c r="C943" s="2">
        <v>46031</v>
      </c>
      <c r="D943">
        <v>16</v>
      </c>
      <c r="E943" t="s">
        <v>33</v>
      </c>
      <c r="F943" t="s">
        <v>26</v>
      </c>
      <c r="G943">
        <v>1.8</v>
      </c>
      <c r="H943">
        <v>65.39</v>
      </c>
      <c r="I943">
        <v>63.74</v>
      </c>
      <c r="J943">
        <v>1</v>
      </c>
      <c r="K943">
        <v>6.5</v>
      </c>
      <c r="L943">
        <v>10.199999999999999</v>
      </c>
      <c r="M943">
        <v>85</v>
      </c>
      <c r="N943" t="s">
        <v>41</v>
      </c>
      <c r="O943">
        <v>1.5209999999999999</v>
      </c>
      <c r="P943" t="s">
        <v>28</v>
      </c>
      <c r="Q943" t="s">
        <v>29</v>
      </c>
      <c r="R943">
        <v>4.75</v>
      </c>
      <c r="S943">
        <v>10</v>
      </c>
      <c r="T943">
        <v>-1.65</v>
      </c>
      <c r="U943">
        <v>3.7</v>
      </c>
      <c r="V943" t="s">
        <v>159</v>
      </c>
      <c r="W943" t="s">
        <v>45</v>
      </c>
      <c r="X943">
        <v>1</v>
      </c>
      <c r="Y943" t="str">
        <f>IF(tblRides[[#This Row],[supply_demand_ratio]]&lt;0.8,"Below 0.8",IF(tblRides[[#This Row],[supply_demand_ratio]]&lt;1,"Between 0.8-1.0",IF(tblRides[[#This Row],[supply_demand_ratio]]&lt;=1.2,"Between 1.0-1.2","Above 1.2")))</f>
        <v>Above 1.2</v>
      </c>
    </row>
    <row r="944" spans="1:25" x14ac:dyDescent="0.3">
      <c r="A944" t="s">
        <v>999</v>
      </c>
      <c r="B944" s="1">
        <v>46031.711805555555</v>
      </c>
      <c r="C944" s="2">
        <v>46031</v>
      </c>
      <c r="D944">
        <v>17</v>
      </c>
      <c r="E944" t="s">
        <v>25</v>
      </c>
      <c r="F944" t="s">
        <v>34</v>
      </c>
      <c r="G944">
        <v>2</v>
      </c>
      <c r="H944">
        <v>86.94</v>
      </c>
      <c r="I944">
        <v>85.44</v>
      </c>
      <c r="J944">
        <v>1.2</v>
      </c>
      <c r="K944">
        <v>7.4</v>
      </c>
      <c r="L944">
        <v>5.5</v>
      </c>
      <c r="M944">
        <v>92</v>
      </c>
      <c r="N944" t="s">
        <v>27</v>
      </c>
      <c r="O944">
        <v>0.64600000000000002</v>
      </c>
      <c r="P944" t="s">
        <v>28</v>
      </c>
      <c r="Q944" t="s">
        <v>29</v>
      </c>
      <c r="R944">
        <v>4.62</v>
      </c>
      <c r="S944">
        <v>0</v>
      </c>
      <c r="T944">
        <v>-1.5</v>
      </c>
      <c r="U944">
        <v>-1.9</v>
      </c>
      <c r="V944" t="s">
        <v>159</v>
      </c>
      <c r="W944" t="s">
        <v>45</v>
      </c>
      <c r="X944">
        <v>1</v>
      </c>
      <c r="Y944" t="str">
        <f>IF(tblRides[[#This Row],[supply_demand_ratio]]&lt;0.8,"Below 0.8",IF(tblRides[[#This Row],[supply_demand_ratio]]&lt;1,"Between 0.8-1.0",IF(tblRides[[#This Row],[supply_demand_ratio]]&lt;=1.2,"Between 1.0-1.2","Above 1.2")))</f>
        <v>Below 0.8</v>
      </c>
    </row>
    <row r="945" spans="1:25" x14ac:dyDescent="0.3">
      <c r="A945" t="s">
        <v>1000</v>
      </c>
      <c r="B945" s="1">
        <v>46031.712500000001</v>
      </c>
      <c r="C945" s="2">
        <v>46031</v>
      </c>
      <c r="D945">
        <v>17</v>
      </c>
      <c r="E945" t="s">
        <v>36</v>
      </c>
      <c r="F945" t="s">
        <v>26</v>
      </c>
      <c r="G945">
        <v>2.9</v>
      </c>
      <c r="H945">
        <v>85.34</v>
      </c>
      <c r="I945">
        <v>89.41</v>
      </c>
      <c r="J945">
        <v>1</v>
      </c>
      <c r="K945">
        <v>7.7</v>
      </c>
      <c r="L945">
        <v>13.2</v>
      </c>
      <c r="M945">
        <v>91</v>
      </c>
      <c r="N945" t="s">
        <v>41</v>
      </c>
      <c r="O945">
        <v>0.96599999999999997</v>
      </c>
      <c r="P945" t="s">
        <v>28</v>
      </c>
      <c r="Q945" t="s">
        <v>29</v>
      </c>
      <c r="R945">
        <v>4.83</v>
      </c>
      <c r="S945">
        <v>4</v>
      </c>
      <c r="T945">
        <v>4.07</v>
      </c>
      <c r="U945">
        <v>5.5</v>
      </c>
      <c r="V945" t="s">
        <v>159</v>
      </c>
      <c r="W945" t="s">
        <v>45</v>
      </c>
      <c r="X945">
        <v>1</v>
      </c>
      <c r="Y945" t="str">
        <f>IF(tblRides[[#This Row],[supply_demand_ratio]]&lt;0.8,"Below 0.8",IF(tblRides[[#This Row],[supply_demand_ratio]]&lt;1,"Between 0.8-1.0",IF(tblRides[[#This Row],[supply_demand_ratio]]&lt;=1.2,"Between 1.0-1.2","Above 1.2")))</f>
        <v>Between 0.8-1.0</v>
      </c>
    </row>
    <row r="946" spans="1:25" x14ac:dyDescent="0.3">
      <c r="A946" t="s">
        <v>1001</v>
      </c>
      <c r="B946" s="1">
        <v>46031.72152777778</v>
      </c>
      <c r="C946" s="2">
        <v>46031</v>
      </c>
      <c r="D946">
        <v>17</v>
      </c>
      <c r="E946" t="s">
        <v>25</v>
      </c>
      <c r="F946" t="s">
        <v>34</v>
      </c>
      <c r="G946">
        <v>3.4</v>
      </c>
      <c r="H946">
        <v>118.46</v>
      </c>
      <c r="I946">
        <v>121.08</v>
      </c>
      <c r="J946">
        <v>1.3</v>
      </c>
      <c r="K946">
        <v>8.1999999999999993</v>
      </c>
      <c r="L946">
        <v>10.3</v>
      </c>
      <c r="M946">
        <v>89</v>
      </c>
      <c r="N946" t="s">
        <v>27</v>
      </c>
      <c r="O946">
        <v>0.624</v>
      </c>
      <c r="P946" t="s">
        <v>28</v>
      </c>
      <c r="Q946" t="s">
        <v>29</v>
      </c>
      <c r="R946">
        <v>4.82</v>
      </c>
      <c r="S946">
        <v>0</v>
      </c>
      <c r="T946">
        <v>2.62</v>
      </c>
      <c r="U946">
        <v>2.1</v>
      </c>
      <c r="V946" t="s">
        <v>159</v>
      </c>
      <c r="W946" t="s">
        <v>45</v>
      </c>
      <c r="X946">
        <v>1</v>
      </c>
      <c r="Y946" t="str">
        <f>IF(tblRides[[#This Row],[supply_demand_ratio]]&lt;0.8,"Below 0.8",IF(tblRides[[#This Row],[supply_demand_ratio]]&lt;1,"Between 0.8-1.0",IF(tblRides[[#This Row],[supply_demand_ratio]]&lt;=1.2,"Between 1.0-1.2","Above 1.2")))</f>
        <v>Below 0.8</v>
      </c>
    </row>
    <row r="947" spans="1:25" x14ac:dyDescent="0.3">
      <c r="A947" t="s">
        <v>1002</v>
      </c>
      <c r="B947" s="1">
        <v>46031.722222222219</v>
      </c>
      <c r="C947" s="2">
        <v>46031</v>
      </c>
      <c r="D947">
        <v>17</v>
      </c>
      <c r="E947" t="s">
        <v>25</v>
      </c>
      <c r="F947" t="s">
        <v>34</v>
      </c>
      <c r="G947">
        <v>9.1</v>
      </c>
      <c r="H947">
        <v>173.32</v>
      </c>
      <c r="I947">
        <v>176.83</v>
      </c>
      <c r="J947">
        <v>1</v>
      </c>
      <c r="K947">
        <v>6.8</v>
      </c>
      <c r="L947">
        <v>7.7</v>
      </c>
      <c r="M947">
        <v>109</v>
      </c>
      <c r="N947" t="s">
        <v>27</v>
      </c>
      <c r="O947">
        <v>0.92500000000000004</v>
      </c>
      <c r="P947" t="s">
        <v>28</v>
      </c>
      <c r="Q947" t="s">
        <v>29</v>
      </c>
      <c r="R947">
        <v>4.33</v>
      </c>
      <c r="S947">
        <v>0</v>
      </c>
      <c r="T947">
        <v>3.51</v>
      </c>
      <c r="U947">
        <v>0.9</v>
      </c>
      <c r="V947" t="s">
        <v>159</v>
      </c>
      <c r="W947" t="s">
        <v>45</v>
      </c>
      <c r="X947">
        <v>1</v>
      </c>
      <c r="Y947" t="str">
        <f>IF(tblRides[[#This Row],[supply_demand_ratio]]&lt;0.8,"Below 0.8",IF(tblRides[[#This Row],[supply_demand_ratio]]&lt;1,"Between 0.8-1.0",IF(tblRides[[#This Row],[supply_demand_ratio]]&lt;=1.2,"Between 1.0-1.2","Above 1.2")))</f>
        <v>Between 0.8-1.0</v>
      </c>
    </row>
    <row r="948" spans="1:25" x14ac:dyDescent="0.3">
      <c r="A948" t="s">
        <v>1003</v>
      </c>
      <c r="B948" s="1">
        <v>46031.723611111112</v>
      </c>
      <c r="C948" s="2">
        <v>46031</v>
      </c>
      <c r="D948">
        <v>17</v>
      </c>
      <c r="E948" t="s">
        <v>25</v>
      </c>
      <c r="F948" t="s">
        <v>34</v>
      </c>
      <c r="G948">
        <v>6</v>
      </c>
      <c r="H948">
        <v>156.11000000000001</v>
      </c>
      <c r="I948">
        <v>148.24</v>
      </c>
      <c r="J948">
        <v>1.1000000000000001</v>
      </c>
      <c r="K948">
        <v>7.6</v>
      </c>
      <c r="L948">
        <v>11.4</v>
      </c>
      <c r="M948">
        <v>121</v>
      </c>
      <c r="N948" t="s">
        <v>27</v>
      </c>
      <c r="O948">
        <v>0.99299999999999999</v>
      </c>
      <c r="P948" t="s">
        <v>28</v>
      </c>
      <c r="Q948" t="s">
        <v>29</v>
      </c>
      <c r="R948">
        <v>4.9800000000000004</v>
      </c>
      <c r="S948">
        <v>0</v>
      </c>
      <c r="T948">
        <v>-7.87</v>
      </c>
      <c r="U948">
        <v>3.8</v>
      </c>
      <c r="V948" t="s">
        <v>159</v>
      </c>
      <c r="W948" t="s">
        <v>45</v>
      </c>
      <c r="X948">
        <v>1</v>
      </c>
      <c r="Y948" t="str">
        <f>IF(tblRides[[#This Row],[supply_demand_ratio]]&lt;0.8,"Below 0.8",IF(tblRides[[#This Row],[supply_demand_ratio]]&lt;1,"Between 0.8-1.0",IF(tblRides[[#This Row],[supply_demand_ratio]]&lt;=1.2,"Between 1.0-1.2","Above 1.2")))</f>
        <v>Between 0.8-1.0</v>
      </c>
    </row>
    <row r="949" spans="1:25" x14ac:dyDescent="0.3">
      <c r="A949" t="s">
        <v>1004</v>
      </c>
      <c r="B949" s="1">
        <v>46031.727777777778</v>
      </c>
      <c r="C949" s="2">
        <v>46031</v>
      </c>
      <c r="D949">
        <v>17</v>
      </c>
      <c r="E949" t="s">
        <v>33</v>
      </c>
      <c r="F949" t="s">
        <v>26</v>
      </c>
      <c r="G949">
        <v>1.4</v>
      </c>
      <c r="H949">
        <v>64.78</v>
      </c>
      <c r="I949">
        <v>70.28</v>
      </c>
      <c r="J949">
        <v>1.1000000000000001</v>
      </c>
      <c r="K949">
        <v>2.2999999999999998</v>
      </c>
      <c r="L949">
        <v>5.3</v>
      </c>
      <c r="M949">
        <v>97</v>
      </c>
      <c r="N949" t="s">
        <v>27</v>
      </c>
      <c r="O949">
        <v>0.97899999999999998</v>
      </c>
      <c r="P949" t="s">
        <v>28</v>
      </c>
      <c r="Q949" t="s">
        <v>29</v>
      </c>
      <c r="R949">
        <v>4.87</v>
      </c>
      <c r="S949">
        <v>4</v>
      </c>
      <c r="T949">
        <v>5.5</v>
      </c>
      <c r="U949">
        <v>3</v>
      </c>
      <c r="V949" t="s">
        <v>159</v>
      </c>
      <c r="W949" t="s">
        <v>31</v>
      </c>
      <c r="X949">
        <v>1</v>
      </c>
      <c r="Y949" t="str">
        <f>IF(tblRides[[#This Row],[supply_demand_ratio]]&lt;0.8,"Below 0.8",IF(tblRides[[#This Row],[supply_demand_ratio]]&lt;1,"Between 0.8-1.0",IF(tblRides[[#This Row],[supply_demand_ratio]]&lt;=1.2,"Between 1.0-1.2","Above 1.2")))</f>
        <v>Between 0.8-1.0</v>
      </c>
    </row>
    <row r="950" spans="1:25" x14ac:dyDescent="0.3">
      <c r="A950" t="s">
        <v>1005</v>
      </c>
      <c r="B950" s="1">
        <v>46031.743055555555</v>
      </c>
      <c r="C950" s="2">
        <v>46031</v>
      </c>
      <c r="D950">
        <v>17</v>
      </c>
      <c r="E950" t="s">
        <v>43</v>
      </c>
      <c r="F950" t="s">
        <v>34</v>
      </c>
      <c r="G950">
        <v>6.4</v>
      </c>
      <c r="H950">
        <v>137.54</v>
      </c>
      <c r="I950">
        <v>134.16999999999999</v>
      </c>
      <c r="J950">
        <v>1</v>
      </c>
      <c r="K950">
        <v>7.1</v>
      </c>
      <c r="L950">
        <v>9.8000000000000007</v>
      </c>
      <c r="M950">
        <v>49</v>
      </c>
      <c r="N950" t="s">
        <v>41</v>
      </c>
      <c r="O950">
        <v>1.0009999999999999</v>
      </c>
      <c r="P950" t="s">
        <v>28</v>
      </c>
      <c r="Q950" t="s">
        <v>29</v>
      </c>
      <c r="R950">
        <v>4.8600000000000003</v>
      </c>
      <c r="S950">
        <v>0</v>
      </c>
      <c r="T950">
        <v>-3.37</v>
      </c>
      <c r="U950">
        <v>2.7</v>
      </c>
      <c r="V950" t="s">
        <v>159</v>
      </c>
      <c r="W950" t="s">
        <v>45</v>
      </c>
      <c r="X950">
        <v>1</v>
      </c>
      <c r="Y950" t="str">
        <f>IF(tblRides[[#This Row],[supply_demand_ratio]]&lt;0.8,"Below 0.8",IF(tblRides[[#This Row],[supply_demand_ratio]]&lt;1,"Between 0.8-1.0",IF(tblRides[[#This Row],[supply_demand_ratio]]&lt;=1.2,"Between 1.0-1.2","Above 1.2")))</f>
        <v>Between 1.0-1.2</v>
      </c>
    </row>
    <row r="951" spans="1:25" x14ac:dyDescent="0.3">
      <c r="A951" t="s">
        <v>1006</v>
      </c>
      <c r="B951" s="1">
        <v>46031.75</v>
      </c>
      <c r="C951" s="2">
        <v>46031</v>
      </c>
      <c r="D951">
        <v>18</v>
      </c>
      <c r="E951" t="s">
        <v>33</v>
      </c>
      <c r="F951" t="s">
        <v>26</v>
      </c>
      <c r="G951">
        <v>6.4</v>
      </c>
      <c r="H951">
        <v>137.78</v>
      </c>
      <c r="J951">
        <v>1</v>
      </c>
      <c r="K951">
        <v>5.4</v>
      </c>
      <c r="L951">
        <v>7.5</v>
      </c>
      <c r="M951">
        <v>66</v>
      </c>
      <c r="N951" t="s">
        <v>41</v>
      </c>
      <c r="O951">
        <v>0.89300000000000002</v>
      </c>
      <c r="P951" t="s">
        <v>37</v>
      </c>
      <c r="Q951" t="s">
        <v>38</v>
      </c>
      <c r="R951">
        <v>4.58</v>
      </c>
      <c r="S951">
        <v>2</v>
      </c>
      <c r="U951">
        <v>2.1</v>
      </c>
      <c r="V951" t="s">
        <v>159</v>
      </c>
      <c r="W951" t="s">
        <v>45</v>
      </c>
      <c r="X951">
        <v>0</v>
      </c>
      <c r="Y951" t="str">
        <f>IF(tblRides[[#This Row],[supply_demand_ratio]]&lt;0.8,"Below 0.8",IF(tblRides[[#This Row],[supply_demand_ratio]]&lt;1,"Between 0.8-1.0",IF(tblRides[[#This Row],[supply_demand_ratio]]&lt;=1.2,"Between 1.0-1.2","Above 1.2")))</f>
        <v>Between 0.8-1.0</v>
      </c>
    </row>
    <row r="952" spans="1:25" x14ac:dyDescent="0.3">
      <c r="A952" t="s">
        <v>1007</v>
      </c>
      <c r="B952" s="1">
        <v>46031.759027777778</v>
      </c>
      <c r="C952" s="2">
        <v>46031</v>
      </c>
      <c r="D952">
        <v>18</v>
      </c>
      <c r="E952" t="s">
        <v>43</v>
      </c>
      <c r="F952" t="s">
        <v>26</v>
      </c>
      <c r="G952">
        <v>0.7</v>
      </c>
      <c r="H952">
        <v>48.36</v>
      </c>
      <c r="I952">
        <v>48.54</v>
      </c>
      <c r="J952">
        <v>1</v>
      </c>
      <c r="K952">
        <v>4.5999999999999996</v>
      </c>
      <c r="L952">
        <v>7.5</v>
      </c>
      <c r="M952">
        <v>52</v>
      </c>
      <c r="N952" t="s">
        <v>41</v>
      </c>
      <c r="O952">
        <v>1.1000000000000001</v>
      </c>
      <c r="P952" t="s">
        <v>28</v>
      </c>
      <c r="Q952" t="s">
        <v>29</v>
      </c>
      <c r="R952">
        <v>4.78</v>
      </c>
      <c r="S952">
        <v>2</v>
      </c>
      <c r="T952">
        <v>0.18</v>
      </c>
      <c r="U952">
        <v>2.9</v>
      </c>
      <c r="V952" t="s">
        <v>159</v>
      </c>
      <c r="W952" t="s">
        <v>31</v>
      </c>
      <c r="X952">
        <v>1</v>
      </c>
      <c r="Y952" t="str">
        <f>IF(tblRides[[#This Row],[supply_demand_ratio]]&lt;0.8,"Below 0.8",IF(tblRides[[#This Row],[supply_demand_ratio]]&lt;1,"Between 0.8-1.0",IF(tblRides[[#This Row],[supply_demand_ratio]]&lt;=1.2,"Between 1.0-1.2","Above 1.2")))</f>
        <v>Between 1.0-1.2</v>
      </c>
    </row>
    <row r="953" spans="1:25" x14ac:dyDescent="0.3">
      <c r="A953" t="s">
        <v>1008</v>
      </c>
      <c r="B953" s="1">
        <v>46031.768055555556</v>
      </c>
      <c r="C953" s="2">
        <v>46031</v>
      </c>
      <c r="D953">
        <v>18</v>
      </c>
      <c r="E953" t="s">
        <v>43</v>
      </c>
      <c r="F953" t="s">
        <v>34</v>
      </c>
      <c r="G953">
        <v>12.6</v>
      </c>
      <c r="H953">
        <v>252.34</v>
      </c>
      <c r="I953">
        <v>255.5</v>
      </c>
      <c r="J953">
        <v>1</v>
      </c>
      <c r="K953">
        <v>3.3</v>
      </c>
      <c r="L953">
        <v>3.4</v>
      </c>
      <c r="M953">
        <v>57</v>
      </c>
      <c r="N953" t="s">
        <v>41</v>
      </c>
      <c r="O953">
        <v>1.048</v>
      </c>
      <c r="P953" t="s">
        <v>28</v>
      </c>
      <c r="Q953" t="s">
        <v>29</v>
      </c>
      <c r="R953">
        <v>4.3600000000000003</v>
      </c>
      <c r="S953">
        <v>0</v>
      </c>
      <c r="T953">
        <v>3.16</v>
      </c>
      <c r="U953">
        <v>0.1</v>
      </c>
      <c r="V953" t="s">
        <v>159</v>
      </c>
      <c r="W953" t="s">
        <v>31</v>
      </c>
      <c r="X953">
        <v>1</v>
      </c>
      <c r="Y953" t="str">
        <f>IF(tblRides[[#This Row],[supply_demand_ratio]]&lt;0.8,"Below 0.8",IF(tblRides[[#This Row],[supply_demand_ratio]]&lt;1,"Between 0.8-1.0",IF(tblRides[[#This Row],[supply_demand_ratio]]&lt;=1.2,"Between 1.0-1.2","Above 1.2")))</f>
        <v>Between 1.0-1.2</v>
      </c>
    </row>
    <row r="954" spans="1:25" x14ac:dyDescent="0.3">
      <c r="A954" t="s">
        <v>1009</v>
      </c>
      <c r="B954" s="1">
        <v>46031.77847222222</v>
      </c>
      <c r="C954" s="2">
        <v>46031</v>
      </c>
      <c r="D954">
        <v>18</v>
      </c>
      <c r="E954" t="s">
        <v>43</v>
      </c>
      <c r="F954" t="s">
        <v>26</v>
      </c>
      <c r="G954">
        <v>3.1</v>
      </c>
      <c r="H954">
        <v>76.930000000000007</v>
      </c>
      <c r="I954">
        <v>77.28</v>
      </c>
      <c r="J954">
        <v>1</v>
      </c>
      <c r="K954">
        <v>6.5</v>
      </c>
      <c r="L954">
        <v>9.1</v>
      </c>
      <c r="M954">
        <v>51</v>
      </c>
      <c r="N954" t="s">
        <v>41</v>
      </c>
      <c r="O954">
        <v>1.091</v>
      </c>
      <c r="P954" t="s">
        <v>28</v>
      </c>
      <c r="Q954" t="s">
        <v>29</v>
      </c>
      <c r="R954">
        <v>4.83</v>
      </c>
      <c r="S954">
        <v>29</v>
      </c>
      <c r="T954">
        <v>0.35</v>
      </c>
      <c r="U954">
        <v>2.6</v>
      </c>
      <c r="V954" t="s">
        <v>159</v>
      </c>
      <c r="W954" t="s">
        <v>45</v>
      </c>
      <c r="X954">
        <v>1</v>
      </c>
      <c r="Y954" t="str">
        <f>IF(tblRides[[#This Row],[supply_demand_ratio]]&lt;0.8,"Below 0.8",IF(tblRides[[#This Row],[supply_demand_ratio]]&lt;1,"Between 0.8-1.0",IF(tblRides[[#This Row],[supply_demand_ratio]]&lt;=1.2,"Between 1.0-1.2","Above 1.2")))</f>
        <v>Between 1.0-1.2</v>
      </c>
    </row>
    <row r="955" spans="1:25" x14ac:dyDescent="0.3">
      <c r="A955" t="s">
        <v>1010</v>
      </c>
      <c r="B955" s="1">
        <v>46031.800694444442</v>
      </c>
      <c r="C955" s="2">
        <v>46031</v>
      </c>
      <c r="D955">
        <v>19</v>
      </c>
      <c r="E955" t="s">
        <v>25</v>
      </c>
      <c r="F955" t="s">
        <v>34</v>
      </c>
      <c r="G955">
        <v>9.1</v>
      </c>
      <c r="H955">
        <v>249.95</v>
      </c>
      <c r="I955">
        <v>246.1</v>
      </c>
      <c r="J955">
        <v>1.3</v>
      </c>
      <c r="K955">
        <v>7.7</v>
      </c>
      <c r="L955">
        <v>7</v>
      </c>
      <c r="M955">
        <v>109</v>
      </c>
      <c r="N955" t="s">
        <v>72</v>
      </c>
      <c r="O955">
        <v>0.749</v>
      </c>
      <c r="P955" t="s">
        <v>28</v>
      </c>
      <c r="Q955" t="s">
        <v>29</v>
      </c>
      <c r="R955">
        <v>4.7</v>
      </c>
      <c r="S955">
        <v>0</v>
      </c>
      <c r="T955">
        <v>-3.85</v>
      </c>
      <c r="U955">
        <v>-0.7</v>
      </c>
      <c r="V955" t="s">
        <v>159</v>
      </c>
      <c r="W955" t="s">
        <v>45</v>
      </c>
      <c r="X955">
        <v>1</v>
      </c>
      <c r="Y955" t="str">
        <f>IF(tblRides[[#This Row],[supply_demand_ratio]]&lt;0.8,"Below 0.8",IF(tblRides[[#This Row],[supply_demand_ratio]]&lt;1,"Between 0.8-1.0",IF(tblRides[[#This Row],[supply_demand_ratio]]&lt;=1.2,"Between 1.0-1.2","Above 1.2")))</f>
        <v>Below 0.8</v>
      </c>
    </row>
    <row r="956" spans="1:25" x14ac:dyDescent="0.3">
      <c r="A956" t="s">
        <v>1011</v>
      </c>
      <c r="B956" s="1">
        <v>46031.804861111108</v>
      </c>
      <c r="C956" s="2">
        <v>46031</v>
      </c>
      <c r="D956">
        <v>19</v>
      </c>
      <c r="E956" t="s">
        <v>43</v>
      </c>
      <c r="F956" t="s">
        <v>26</v>
      </c>
      <c r="G956">
        <v>7.8</v>
      </c>
      <c r="H956">
        <v>151.4</v>
      </c>
      <c r="I956">
        <v>147.22</v>
      </c>
      <c r="J956">
        <v>1</v>
      </c>
      <c r="K956">
        <v>7.4</v>
      </c>
      <c r="L956">
        <v>5.8</v>
      </c>
      <c r="M956">
        <v>56</v>
      </c>
      <c r="N956" t="s">
        <v>41</v>
      </c>
      <c r="O956">
        <v>1.0329999999999999</v>
      </c>
      <c r="P956" t="s">
        <v>28</v>
      </c>
      <c r="Q956" t="s">
        <v>29</v>
      </c>
      <c r="R956">
        <v>4.8499999999999996</v>
      </c>
      <c r="S956">
        <v>50</v>
      </c>
      <c r="T956">
        <v>-4.18</v>
      </c>
      <c r="U956">
        <v>-1.6</v>
      </c>
      <c r="V956" t="s">
        <v>159</v>
      </c>
      <c r="W956" t="s">
        <v>45</v>
      </c>
      <c r="X956">
        <v>1</v>
      </c>
      <c r="Y956" t="str">
        <f>IF(tblRides[[#This Row],[supply_demand_ratio]]&lt;0.8,"Below 0.8",IF(tblRides[[#This Row],[supply_demand_ratio]]&lt;1,"Between 0.8-1.0",IF(tblRides[[#This Row],[supply_demand_ratio]]&lt;=1.2,"Between 1.0-1.2","Above 1.2")))</f>
        <v>Between 1.0-1.2</v>
      </c>
    </row>
    <row r="957" spans="1:25" x14ac:dyDescent="0.3">
      <c r="A957" t="s">
        <v>1012</v>
      </c>
      <c r="B957" s="1">
        <v>46031.809027777781</v>
      </c>
      <c r="C957" s="2">
        <v>46031</v>
      </c>
      <c r="D957">
        <v>19</v>
      </c>
      <c r="E957" t="s">
        <v>33</v>
      </c>
      <c r="F957" t="s">
        <v>26</v>
      </c>
      <c r="G957">
        <v>2.2999999999999998</v>
      </c>
      <c r="H957">
        <v>86.05</v>
      </c>
      <c r="I957">
        <v>84.57</v>
      </c>
      <c r="J957">
        <v>1.1000000000000001</v>
      </c>
      <c r="K957">
        <v>4.5999999999999996</v>
      </c>
      <c r="L957">
        <v>3.9</v>
      </c>
      <c r="M957">
        <v>60</v>
      </c>
      <c r="N957" t="s">
        <v>27</v>
      </c>
      <c r="O957">
        <v>0.61399999999999999</v>
      </c>
      <c r="P957" t="s">
        <v>28</v>
      </c>
      <c r="Q957" t="s">
        <v>29</v>
      </c>
      <c r="R957">
        <v>4.46</v>
      </c>
      <c r="S957">
        <v>6</v>
      </c>
      <c r="T957">
        <v>-1.48</v>
      </c>
      <c r="U957">
        <v>-0.7</v>
      </c>
      <c r="V957" t="s">
        <v>159</v>
      </c>
      <c r="W957" t="s">
        <v>31</v>
      </c>
      <c r="X957">
        <v>1</v>
      </c>
      <c r="Y957" t="str">
        <f>IF(tblRides[[#This Row],[supply_demand_ratio]]&lt;0.8,"Below 0.8",IF(tblRides[[#This Row],[supply_demand_ratio]]&lt;1,"Between 0.8-1.0",IF(tblRides[[#This Row],[supply_demand_ratio]]&lt;=1.2,"Between 1.0-1.2","Above 1.2")))</f>
        <v>Below 0.8</v>
      </c>
    </row>
    <row r="958" spans="1:25" x14ac:dyDescent="0.3">
      <c r="A958" t="s">
        <v>1013</v>
      </c>
      <c r="B958" s="1">
        <v>46031.811111111114</v>
      </c>
      <c r="C958" s="2">
        <v>46031</v>
      </c>
      <c r="D958">
        <v>19</v>
      </c>
      <c r="E958" t="s">
        <v>33</v>
      </c>
      <c r="F958" t="s">
        <v>26</v>
      </c>
      <c r="G958">
        <v>11.1</v>
      </c>
      <c r="H958">
        <v>203.85</v>
      </c>
      <c r="I958">
        <v>185.23</v>
      </c>
      <c r="J958">
        <v>1</v>
      </c>
      <c r="K958">
        <v>8.3000000000000007</v>
      </c>
      <c r="L958">
        <v>3.9</v>
      </c>
      <c r="M958">
        <v>76</v>
      </c>
      <c r="N958" t="s">
        <v>27</v>
      </c>
      <c r="O958">
        <v>0.89600000000000002</v>
      </c>
      <c r="P958" t="s">
        <v>28</v>
      </c>
      <c r="Q958" t="s">
        <v>29</v>
      </c>
      <c r="R958">
        <v>4.57</v>
      </c>
      <c r="S958">
        <v>8</v>
      </c>
      <c r="T958">
        <v>-18.62</v>
      </c>
      <c r="U958">
        <v>-4.4000000000000004</v>
      </c>
      <c r="V958" t="s">
        <v>159</v>
      </c>
      <c r="W958" t="s">
        <v>45</v>
      </c>
      <c r="X958">
        <v>1</v>
      </c>
      <c r="Y958" t="str">
        <f>IF(tblRides[[#This Row],[supply_demand_ratio]]&lt;0.8,"Below 0.8",IF(tblRides[[#This Row],[supply_demand_ratio]]&lt;1,"Between 0.8-1.0",IF(tblRides[[#This Row],[supply_demand_ratio]]&lt;=1.2,"Between 1.0-1.2","Above 1.2")))</f>
        <v>Between 0.8-1.0</v>
      </c>
    </row>
    <row r="959" spans="1:25" x14ac:dyDescent="0.3">
      <c r="A959" t="s">
        <v>1014</v>
      </c>
      <c r="B959" s="1">
        <v>46031.82708333333</v>
      </c>
      <c r="C959" s="2">
        <v>46031</v>
      </c>
      <c r="D959">
        <v>19</v>
      </c>
      <c r="E959" t="s">
        <v>25</v>
      </c>
      <c r="F959" t="s">
        <v>26</v>
      </c>
      <c r="G959">
        <v>7.1</v>
      </c>
      <c r="H959">
        <v>178.36</v>
      </c>
      <c r="J959">
        <v>1.3</v>
      </c>
      <c r="K959">
        <v>9.6</v>
      </c>
      <c r="L959">
        <v>6.9</v>
      </c>
      <c r="M959">
        <v>84</v>
      </c>
      <c r="N959" t="s">
        <v>72</v>
      </c>
      <c r="O959">
        <v>0.55500000000000005</v>
      </c>
      <c r="P959" t="s">
        <v>58</v>
      </c>
      <c r="Q959" t="s">
        <v>59</v>
      </c>
      <c r="R959">
        <v>4.6500000000000004</v>
      </c>
      <c r="S959">
        <v>3</v>
      </c>
      <c r="U959">
        <v>-2.7</v>
      </c>
      <c r="V959" t="s">
        <v>159</v>
      </c>
      <c r="W959" t="s">
        <v>45</v>
      </c>
      <c r="X959">
        <v>0</v>
      </c>
      <c r="Y959" t="str">
        <f>IF(tblRides[[#This Row],[supply_demand_ratio]]&lt;0.8,"Below 0.8",IF(tblRides[[#This Row],[supply_demand_ratio]]&lt;1,"Between 0.8-1.0",IF(tblRides[[#This Row],[supply_demand_ratio]]&lt;=1.2,"Between 1.0-1.2","Above 1.2")))</f>
        <v>Below 0.8</v>
      </c>
    </row>
    <row r="960" spans="1:25" x14ac:dyDescent="0.3">
      <c r="A960" t="s">
        <v>1015</v>
      </c>
      <c r="B960" s="1">
        <v>46031.842361111114</v>
      </c>
      <c r="C960" s="2">
        <v>46031</v>
      </c>
      <c r="D960">
        <v>20</v>
      </c>
      <c r="E960" t="s">
        <v>33</v>
      </c>
      <c r="F960" t="s">
        <v>26</v>
      </c>
      <c r="G960">
        <v>11.1</v>
      </c>
      <c r="H960">
        <v>252.12</v>
      </c>
      <c r="I960">
        <v>274.31</v>
      </c>
      <c r="J960">
        <v>1.2</v>
      </c>
      <c r="K960">
        <v>4.2</v>
      </c>
      <c r="L960">
        <v>4</v>
      </c>
      <c r="M960">
        <v>75</v>
      </c>
      <c r="N960" t="s">
        <v>27</v>
      </c>
      <c r="O960">
        <v>0.85899999999999999</v>
      </c>
      <c r="P960" t="s">
        <v>28</v>
      </c>
      <c r="Q960" t="s">
        <v>29</v>
      </c>
      <c r="R960">
        <v>4.74</v>
      </c>
      <c r="S960">
        <v>5</v>
      </c>
      <c r="T960">
        <v>22.19</v>
      </c>
      <c r="U960">
        <v>-0.2</v>
      </c>
      <c r="V960" t="s">
        <v>159</v>
      </c>
      <c r="W960" t="s">
        <v>31</v>
      </c>
      <c r="X960">
        <v>1</v>
      </c>
      <c r="Y960" t="str">
        <f>IF(tblRides[[#This Row],[supply_demand_ratio]]&lt;0.8,"Below 0.8",IF(tblRides[[#This Row],[supply_demand_ratio]]&lt;1,"Between 0.8-1.0",IF(tblRides[[#This Row],[supply_demand_ratio]]&lt;=1.2,"Between 1.0-1.2","Above 1.2")))</f>
        <v>Between 0.8-1.0</v>
      </c>
    </row>
    <row r="961" spans="1:25" x14ac:dyDescent="0.3">
      <c r="A961" t="s">
        <v>1016</v>
      </c>
      <c r="B961" s="1">
        <v>46031.845138888886</v>
      </c>
      <c r="C961" s="2">
        <v>46031</v>
      </c>
      <c r="D961">
        <v>20</v>
      </c>
      <c r="E961" t="s">
        <v>43</v>
      </c>
      <c r="F961" t="s">
        <v>34</v>
      </c>
      <c r="G961">
        <v>14.6</v>
      </c>
      <c r="H961">
        <v>320.70999999999998</v>
      </c>
      <c r="J961">
        <v>1.1000000000000001</v>
      </c>
      <c r="K961">
        <v>8.3000000000000007</v>
      </c>
      <c r="L961">
        <v>4.3</v>
      </c>
      <c r="M961">
        <v>53</v>
      </c>
      <c r="N961" t="s">
        <v>27</v>
      </c>
      <c r="O961">
        <v>0.83199999999999996</v>
      </c>
      <c r="P961" t="s">
        <v>58</v>
      </c>
      <c r="Q961" t="s">
        <v>74</v>
      </c>
      <c r="R961">
        <v>4.79</v>
      </c>
      <c r="S961">
        <v>0</v>
      </c>
      <c r="U961">
        <v>-4</v>
      </c>
      <c r="V961" t="s">
        <v>159</v>
      </c>
      <c r="W961" t="s">
        <v>45</v>
      </c>
      <c r="X961">
        <v>0</v>
      </c>
      <c r="Y961" t="str">
        <f>IF(tblRides[[#This Row],[supply_demand_ratio]]&lt;0.8,"Below 0.8",IF(tblRides[[#This Row],[supply_demand_ratio]]&lt;1,"Between 0.8-1.0",IF(tblRides[[#This Row],[supply_demand_ratio]]&lt;=1.2,"Between 1.0-1.2","Above 1.2")))</f>
        <v>Between 0.8-1.0</v>
      </c>
    </row>
    <row r="962" spans="1:25" x14ac:dyDescent="0.3">
      <c r="A962" t="s">
        <v>1017</v>
      </c>
      <c r="B962" s="1">
        <v>46031.847916666666</v>
      </c>
      <c r="C962" s="2">
        <v>46031</v>
      </c>
      <c r="D962">
        <v>20</v>
      </c>
      <c r="E962" t="s">
        <v>25</v>
      </c>
      <c r="F962" t="s">
        <v>26</v>
      </c>
      <c r="G962">
        <v>2.8</v>
      </c>
      <c r="H962">
        <v>86.36</v>
      </c>
      <c r="I962">
        <v>88.96</v>
      </c>
      <c r="J962">
        <v>1.1000000000000001</v>
      </c>
      <c r="K962">
        <v>7.6</v>
      </c>
      <c r="L962">
        <v>7.3</v>
      </c>
      <c r="M962">
        <v>112</v>
      </c>
      <c r="N962" t="s">
        <v>27</v>
      </c>
      <c r="O962">
        <v>0.80200000000000005</v>
      </c>
      <c r="P962" t="s">
        <v>28</v>
      </c>
      <c r="Q962" t="s">
        <v>29</v>
      </c>
      <c r="R962">
        <v>5</v>
      </c>
      <c r="S962">
        <v>2</v>
      </c>
      <c r="T962">
        <v>2.6</v>
      </c>
      <c r="U962">
        <v>-0.3</v>
      </c>
      <c r="V962" t="s">
        <v>159</v>
      </c>
      <c r="W962" t="s">
        <v>45</v>
      </c>
      <c r="X962">
        <v>1</v>
      </c>
      <c r="Y962" t="str">
        <f>IF(tblRides[[#This Row],[supply_demand_ratio]]&lt;0.8,"Below 0.8",IF(tblRides[[#This Row],[supply_demand_ratio]]&lt;1,"Between 0.8-1.0",IF(tblRides[[#This Row],[supply_demand_ratio]]&lt;=1.2,"Between 1.0-1.2","Above 1.2")))</f>
        <v>Between 0.8-1.0</v>
      </c>
    </row>
    <row r="963" spans="1:25" x14ac:dyDescent="0.3">
      <c r="A963" t="s">
        <v>1018</v>
      </c>
      <c r="B963" s="1">
        <v>46031.887499999997</v>
      </c>
      <c r="C963" s="2">
        <v>46031</v>
      </c>
      <c r="D963">
        <v>21</v>
      </c>
      <c r="E963" t="s">
        <v>25</v>
      </c>
      <c r="F963" t="s">
        <v>26</v>
      </c>
      <c r="G963">
        <v>6.7</v>
      </c>
      <c r="H963">
        <v>170.93</v>
      </c>
      <c r="I963">
        <v>175.54</v>
      </c>
      <c r="J963">
        <v>1.1000000000000001</v>
      </c>
      <c r="K963">
        <v>3.2</v>
      </c>
      <c r="L963">
        <v>6.6</v>
      </c>
      <c r="M963">
        <v>112</v>
      </c>
      <c r="N963" t="s">
        <v>27</v>
      </c>
      <c r="O963">
        <v>0.86099999999999999</v>
      </c>
      <c r="P963" t="s">
        <v>28</v>
      </c>
      <c r="Q963" t="s">
        <v>29</v>
      </c>
      <c r="R963">
        <v>4.6500000000000004</v>
      </c>
      <c r="S963">
        <v>2</v>
      </c>
      <c r="T963">
        <v>4.6100000000000003</v>
      </c>
      <c r="U963">
        <v>3.4</v>
      </c>
      <c r="V963" t="s">
        <v>159</v>
      </c>
      <c r="W963" t="s">
        <v>31</v>
      </c>
      <c r="X963">
        <v>1</v>
      </c>
      <c r="Y963" t="str">
        <f>IF(tblRides[[#This Row],[supply_demand_ratio]]&lt;0.8,"Below 0.8",IF(tblRides[[#This Row],[supply_demand_ratio]]&lt;1,"Between 0.8-1.0",IF(tblRides[[#This Row],[supply_demand_ratio]]&lt;=1.2,"Between 1.0-1.2","Above 1.2")))</f>
        <v>Between 0.8-1.0</v>
      </c>
    </row>
    <row r="964" spans="1:25" x14ac:dyDescent="0.3">
      <c r="A964" t="s">
        <v>1019</v>
      </c>
      <c r="B964" s="1">
        <v>46031.892361111109</v>
      </c>
      <c r="C964" s="2">
        <v>46031</v>
      </c>
      <c r="D964">
        <v>21</v>
      </c>
      <c r="E964" t="s">
        <v>33</v>
      </c>
      <c r="F964" t="s">
        <v>26</v>
      </c>
      <c r="G964">
        <v>1.8</v>
      </c>
      <c r="H964">
        <v>68.11</v>
      </c>
      <c r="I964">
        <v>68.94</v>
      </c>
      <c r="J964">
        <v>1</v>
      </c>
      <c r="K964">
        <v>5.4</v>
      </c>
      <c r="L964">
        <v>5.2</v>
      </c>
      <c r="M964">
        <v>82</v>
      </c>
      <c r="N964" t="s">
        <v>27</v>
      </c>
      <c r="O964">
        <v>0.96</v>
      </c>
      <c r="P964" t="s">
        <v>28</v>
      </c>
      <c r="Q964" t="s">
        <v>29</v>
      </c>
      <c r="R964">
        <v>4.5999999999999996</v>
      </c>
      <c r="S964">
        <v>8</v>
      </c>
      <c r="T964">
        <v>0.83</v>
      </c>
      <c r="U964">
        <v>-0.2</v>
      </c>
      <c r="V964" t="s">
        <v>159</v>
      </c>
      <c r="W964" t="s">
        <v>45</v>
      </c>
      <c r="X964">
        <v>1</v>
      </c>
      <c r="Y964" t="str">
        <f>IF(tblRides[[#This Row],[supply_demand_ratio]]&lt;0.8,"Below 0.8",IF(tblRides[[#This Row],[supply_demand_ratio]]&lt;1,"Between 0.8-1.0",IF(tblRides[[#This Row],[supply_demand_ratio]]&lt;=1.2,"Between 1.0-1.2","Above 1.2")))</f>
        <v>Between 0.8-1.0</v>
      </c>
    </row>
    <row r="965" spans="1:25" x14ac:dyDescent="0.3">
      <c r="A965" t="s">
        <v>1020</v>
      </c>
      <c r="B965" s="1">
        <v>46031.894444444442</v>
      </c>
      <c r="C965" s="2">
        <v>46031</v>
      </c>
      <c r="D965">
        <v>21</v>
      </c>
      <c r="E965" t="s">
        <v>43</v>
      </c>
      <c r="F965" t="s">
        <v>26</v>
      </c>
      <c r="G965">
        <v>11</v>
      </c>
      <c r="H965">
        <v>220.71</v>
      </c>
      <c r="J965">
        <v>1</v>
      </c>
      <c r="K965">
        <v>2</v>
      </c>
      <c r="L965">
        <v>1.6</v>
      </c>
      <c r="M965">
        <v>73</v>
      </c>
      <c r="N965" t="s">
        <v>41</v>
      </c>
      <c r="O965">
        <v>1.766</v>
      </c>
      <c r="P965" t="s">
        <v>58</v>
      </c>
      <c r="Q965" t="s">
        <v>59</v>
      </c>
      <c r="R965">
        <v>4.99</v>
      </c>
      <c r="S965">
        <v>4</v>
      </c>
      <c r="U965">
        <v>-0.4</v>
      </c>
      <c r="V965" t="s">
        <v>159</v>
      </c>
      <c r="W965" t="s">
        <v>31</v>
      </c>
      <c r="X965">
        <v>0</v>
      </c>
      <c r="Y965" t="str">
        <f>IF(tblRides[[#This Row],[supply_demand_ratio]]&lt;0.8,"Below 0.8",IF(tblRides[[#This Row],[supply_demand_ratio]]&lt;1,"Between 0.8-1.0",IF(tblRides[[#This Row],[supply_demand_ratio]]&lt;=1.2,"Between 1.0-1.2","Above 1.2")))</f>
        <v>Above 1.2</v>
      </c>
    </row>
    <row r="966" spans="1:25" x14ac:dyDescent="0.3">
      <c r="A966" t="s">
        <v>1021</v>
      </c>
      <c r="B966" s="1">
        <v>46031.902777777781</v>
      </c>
      <c r="C966" s="2">
        <v>46031</v>
      </c>
      <c r="D966">
        <v>21</v>
      </c>
      <c r="E966" t="s">
        <v>36</v>
      </c>
      <c r="F966" t="s">
        <v>26</v>
      </c>
      <c r="G966">
        <v>1.4</v>
      </c>
      <c r="H966">
        <v>62.27</v>
      </c>
      <c r="J966">
        <v>1</v>
      </c>
      <c r="K966">
        <v>6.5</v>
      </c>
      <c r="L966">
        <v>6.8</v>
      </c>
      <c r="M966">
        <v>93</v>
      </c>
      <c r="N966" t="s">
        <v>27</v>
      </c>
      <c r="O966">
        <v>0.96</v>
      </c>
      <c r="P966" t="s">
        <v>58</v>
      </c>
      <c r="Q966" t="s">
        <v>59</v>
      </c>
      <c r="R966">
        <v>4.5999999999999996</v>
      </c>
      <c r="S966">
        <v>4</v>
      </c>
      <c r="U966">
        <v>0.3</v>
      </c>
      <c r="V966" t="s">
        <v>159</v>
      </c>
      <c r="W966" t="s">
        <v>45</v>
      </c>
      <c r="X966">
        <v>0</v>
      </c>
      <c r="Y966" t="str">
        <f>IF(tblRides[[#This Row],[supply_demand_ratio]]&lt;0.8,"Below 0.8",IF(tblRides[[#This Row],[supply_demand_ratio]]&lt;1,"Between 0.8-1.0",IF(tblRides[[#This Row],[supply_demand_ratio]]&lt;=1.2,"Between 1.0-1.2","Above 1.2")))</f>
        <v>Between 0.8-1.0</v>
      </c>
    </row>
    <row r="967" spans="1:25" x14ac:dyDescent="0.3">
      <c r="A967" t="s">
        <v>1022</v>
      </c>
      <c r="B967" s="1">
        <v>46031.90625</v>
      </c>
      <c r="C967" s="2">
        <v>46031</v>
      </c>
      <c r="D967">
        <v>21</v>
      </c>
      <c r="E967" t="s">
        <v>25</v>
      </c>
      <c r="F967" t="s">
        <v>26</v>
      </c>
      <c r="G967">
        <v>2.2000000000000002</v>
      </c>
      <c r="H967">
        <v>85.02</v>
      </c>
      <c r="I967">
        <v>83.38</v>
      </c>
      <c r="J967">
        <v>1.2</v>
      </c>
      <c r="K967">
        <v>4.5999999999999996</v>
      </c>
      <c r="L967">
        <v>1</v>
      </c>
      <c r="M967">
        <v>115</v>
      </c>
      <c r="N967" t="s">
        <v>27</v>
      </c>
      <c r="O967">
        <v>0.85</v>
      </c>
      <c r="P967" t="s">
        <v>28</v>
      </c>
      <c r="Q967" t="s">
        <v>29</v>
      </c>
      <c r="R967">
        <v>4.8600000000000003</v>
      </c>
      <c r="S967">
        <v>11</v>
      </c>
      <c r="T967">
        <v>-1.64</v>
      </c>
      <c r="U967">
        <v>-3.6</v>
      </c>
      <c r="V967" t="s">
        <v>159</v>
      </c>
      <c r="W967" t="s">
        <v>31</v>
      </c>
      <c r="X967">
        <v>1</v>
      </c>
      <c r="Y967" t="str">
        <f>IF(tblRides[[#This Row],[supply_demand_ratio]]&lt;0.8,"Below 0.8",IF(tblRides[[#This Row],[supply_demand_ratio]]&lt;1,"Between 0.8-1.0",IF(tblRides[[#This Row],[supply_demand_ratio]]&lt;=1.2,"Between 1.0-1.2","Above 1.2")))</f>
        <v>Between 0.8-1.0</v>
      </c>
    </row>
    <row r="968" spans="1:25" x14ac:dyDescent="0.3">
      <c r="A968" t="s">
        <v>1023</v>
      </c>
      <c r="B968" s="1">
        <v>46031.90902777778</v>
      </c>
      <c r="C968" s="2">
        <v>46031</v>
      </c>
      <c r="D968">
        <v>21</v>
      </c>
      <c r="E968" t="s">
        <v>36</v>
      </c>
      <c r="F968" t="s">
        <v>26</v>
      </c>
      <c r="G968">
        <v>3.8</v>
      </c>
      <c r="H968">
        <v>94.05</v>
      </c>
      <c r="I968">
        <v>86.98</v>
      </c>
      <c r="J968">
        <v>1</v>
      </c>
      <c r="K968">
        <v>2</v>
      </c>
      <c r="L968">
        <v>3.2</v>
      </c>
      <c r="M968">
        <v>109</v>
      </c>
      <c r="N968" t="s">
        <v>27</v>
      </c>
      <c r="O968">
        <v>0.95299999999999996</v>
      </c>
      <c r="P968" t="s">
        <v>28</v>
      </c>
      <c r="Q968" t="s">
        <v>29</v>
      </c>
      <c r="R968">
        <v>4.53</v>
      </c>
      <c r="S968">
        <v>2</v>
      </c>
      <c r="T968">
        <v>-7.07</v>
      </c>
      <c r="U968">
        <v>1.2</v>
      </c>
      <c r="V968" t="s">
        <v>159</v>
      </c>
      <c r="W968" t="s">
        <v>31</v>
      </c>
      <c r="X968">
        <v>1</v>
      </c>
      <c r="Y968" t="str">
        <f>IF(tblRides[[#This Row],[supply_demand_ratio]]&lt;0.8,"Below 0.8",IF(tblRides[[#This Row],[supply_demand_ratio]]&lt;1,"Between 0.8-1.0",IF(tblRides[[#This Row],[supply_demand_ratio]]&lt;=1.2,"Between 1.0-1.2","Above 1.2")))</f>
        <v>Between 0.8-1.0</v>
      </c>
    </row>
    <row r="969" spans="1:25" x14ac:dyDescent="0.3">
      <c r="A969" t="s">
        <v>1024</v>
      </c>
      <c r="B969" s="1">
        <v>46031.909722222219</v>
      </c>
      <c r="C969" s="2">
        <v>46031</v>
      </c>
      <c r="D969">
        <v>21</v>
      </c>
      <c r="E969" t="s">
        <v>25</v>
      </c>
      <c r="F969" t="s">
        <v>34</v>
      </c>
      <c r="G969">
        <v>5.4</v>
      </c>
      <c r="H969">
        <v>149.96</v>
      </c>
      <c r="I969">
        <v>150.18</v>
      </c>
      <c r="J969">
        <v>1.2</v>
      </c>
      <c r="K969">
        <v>2.2000000000000002</v>
      </c>
      <c r="L969">
        <v>5.3</v>
      </c>
      <c r="M969">
        <v>114</v>
      </c>
      <c r="N969" t="s">
        <v>72</v>
      </c>
      <c r="O969">
        <v>0.70599999999999996</v>
      </c>
      <c r="P969" t="s">
        <v>28</v>
      </c>
      <c r="Q969" t="s">
        <v>29</v>
      </c>
      <c r="R969">
        <v>4.57</v>
      </c>
      <c r="S969">
        <v>0</v>
      </c>
      <c r="T969">
        <v>0.22</v>
      </c>
      <c r="U969">
        <v>3.1</v>
      </c>
      <c r="V969" t="s">
        <v>159</v>
      </c>
      <c r="W969" t="s">
        <v>31</v>
      </c>
      <c r="X969">
        <v>1</v>
      </c>
      <c r="Y969" t="str">
        <f>IF(tblRides[[#This Row],[supply_demand_ratio]]&lt;0.8,"Below 0.8",IF(tblRides[[#This Row],[supply_demand_ratio]]&lt;1,"Between 0.8-1.0",IF(tblRides[[#This Row],[supply_demand_ratio]]&lt;=1.2,"Between 1.0-1.2","Above 1.2")))</f>
        <v>Below 0.8</v>
      </c>
    </row>
    <row r="970" spans="1:25" x14ac:dyDescent="0.3">
      <c r="A970" t="s">
        <v>1025</v>
      </c>
      <c r="B970" s="1">
        <v>46031.913194444445</v>
      </c>
      <c r="C970" s="2">
        <v>46031</v>
      </c>
      <c r="D970">
        <v>21</v>
      </c>
      <c r="E970" t="s">
        <v>33</v>
      </c>
      <c r="F970" t="s">
        <v>34</v>
      </c>
      <c r="G970">
        <v>9.3000000000000007</v>
      </c>
      <c r="H970">
        <v>213.7</v>
      </c>
      <c r="J970">
        <v>1.1000000000000001</v>
      </c>
      <c r="K970">
        <v>6.3</v>
      </c>
      <c r="L970">
        <v>9.9</v>
      </c>
      <c r="M970">
        <v>78</v>
      </c>
      <c r="N970" t="s">
        <v>27</v>
      </c>
      <c r="O970">
        <v>0.85399999999999998</v>
      </c>
      <c r="P970" t="s">
        <v>58</v>
      </c>
      <c r="Q970" t="s">
        <v>108</v>
      </c>
      <c r="R970">
        <v>5</v>
      </c>
      <c r="S970">
        <v>0</v>
      </c>
      <c r="U970">
        <v>3.6</v>
      </c>
      <c r="V970" t="s">
        <v>159</v>
      </c>
      <c r="W970" t="s">
        <v>45</v>
      </c>
      <c r="X970">
        <v>0</v>
      </c>
      <c r="Y970" t="str">
        <f>IF(tblRides[[#This Row],[supply_demand_ratio]]&lt;0.8,"Below 0.8",IF(tblRides[[#This Row],[supply_demand_ratio]]&lt;1,"Between 0.8-1.0",IF(tblRides[[#This Row],[supply_demand_ratio]]&lt;=1.2,"Between 1.0-1.2","Above 1.2")))</f>
        <v>Between 0.8-1.0</v>
      </c>
    </row>
    <row r="971" spans="1:25" x14ac:dyDescent="0.3">
      <c r="A971" t="s">
        <v>1026</v>
      </c>
      <c r="B971" s="1">
        <v>46031.915277777778</v>
      </c>
      <c r="C971" s="2">
        <v>46031</v>
      </c>
      <c r="D971">
        <v>21</v>
      </c>
      <c r="E971" t="s">
        <v>36</v>
      </c>
      <c r="F971" t="s">
        <v>26</v>
      </c>
      <c r="G971">
        <v>1.5</v>
      </c>
      <c r="H971">
        <v>66</v>
      </c>
      <c r="I971">
        <v>66.37</v>
      </c>
      <c r="J971">
        <v>1.1000000000000001</v>
      </c>
      <c r="K971">
        <v>6</v>
      </c>
      <c r="L971">
        <v>5.4</v>
      </c>
      <c r="M971">
        <v>92</v>
      </c>
      <c r="N971" t="s">
        <v>27</v>
      </c>
      <c r="O971">
        <v>0.77600000000000002</v>
      </c>
      <c r="P971" t="s">
        <v>28</v>
      </c>
      <c r="Q971" t="s">
        <v>29</v>
      </c>
      <c r="R971">
        <v>4.8899999999999997</v>
      </c>
      <c r="S971">
        <v>19</v>
      </c>
      <c r="T971">
        <v>0.37</v>
      </c>
      <c r="U971">
        <v>-0.6</v>
      </c>
      <c r="V971" t="s">
        <v>159</v>
      </c>
      <c r="W971" t="s">
        <v>45</v>
      </c>
      <c r="X971">
        <v>1</v>
      </c>
      <c r="Y971" t="str">
        <f>IF(tblRides[[#This Row],[supply_demand_ratio]]&lt;0.8,"Below 0.8",IF(tblRides[[#This Row],[supply_demand_ratio]]&lt;1,"Between 0.8-1.0",IF(tblRides[[#This Row],[supply_demand_ratio]]&lt;=1.2,"Between 1.0-1.2","Above 1.2")))</f>
        <v>Below 0.8</v>
      </c>
    </row>
    <row r="972" spans="1:25" x14ac:dyDescent="0.3">
      <c r="A972" t="s">
        <v>1027</v>
      </c>
      <c r="B972" s="1">
        <v>46031.920138888891</v>
      </c>
      <c r="C972" s="2">
        <v>46031</v>
      </c>
      <c r="D972">
        <v>22</v>
      </c>
      <c r="E972" t="s">
        <v>43</v>
      </c>
      <c r="F972" t="s">
        <v>26</v>
      </c>
      <c r="G972">
        <v>6.7</v>
      </c>
      <c r="H972">
        <v>154.04</v>
      </c>
      <c r="I972">
        <v>157.06</v>
      </c>
      <c r="J972">
        <v>1</v>
      </c>
      <c r="K972">
        <v>3.8</v>
      </c>
      <c r="L972">
        <v>9</v>
      </c>
      <c r="M972">
        <v>68</v>
      </c>
      <c r="N972" t="s">
        <v>41</v>
      </c>
      <c r="O972">
        <v>1.4570000000000001</v>
      </c>
      <c r="P972" t="s">
        <v>28</v>
      </c>
      <c r="Q972" t="s">
        <v>29</v>
      </c>
      <c r="R972">
        <v>4.82</v>
      </c>
      <c r="S972">
        <v>12</v>
      </c>
      <c r="T972">
        <v>3.02</v>
      </c>
      <c r="U972">
        <v>5.2</v>
      </c>
      <c r="V972" t="s">
        <v>159</v>
      </c>
      <c r="W972" t="s">
        <v>31</v>
      </c>
      <c r="X972">
        <v>1</v>
      </c>
      <c r="Y972" t="str">
        <f>IF(tblRides[[#This Row],[supply_demand_ratio]]&lt;0.8,"Below 0.8",IF(tblRides[[#This Row],[supply_demand_ratio]]&lt;1,"Between 0.8-1.0",IF(tblRides[[#This Row],[supply_demand_ratio]]&lt;=1.2,"Between 1.0-1.2","Above 1.2")))</f>
        <v>Above 1.2</v>
      </c>
    </row>
    <row r="973" spans="1:25" x14ac:dyDescent="0.3">
      <c r="A973" t="s">
        <v>1028</v>
      </c>
      <c r="B973" s="1">
        <v>46031.923611111109</v>
      </c>
      <c r="C973" s="2">
        <v>46031</v>
      </c>
      <c r="D973">
        <v>22</v>
      </c>
      <c r="E973" t="s">
        <v>25</v>
      </c>
      <c r="F973" t="s">
        <v>26</v>
      </c>
      <c r="G973">
        <v>3.6</v>
      </c>
      <c r="H973">
        <v>87.77</v>
      </c>
      <c r="I973">
        <v>88.57</v>
      </c>
      <c r="J973">
        <v>1</v>
      </c>
      <c r="K973">
        <v>5</v>
      </c>
      <c r="L973">
        <v>6.5</v>
      </c>
      <c r="M973">
        <v>131</v>
      </c>
      <c r="N973" t="s">
        <v>27</v>
      </c>
      <c r="O973">
        <v>1.2350000000000001</v>
      </c>
      <c r="P973" t="s">
        <v>28</v>
      </c>
      <c r="Q973" t="s">
        <v>29</v>
      </c>
      <c r="R973">
        <v>4.95</v>
      </c>
      <c r="S973">
        <v>7</v>
      </c>
      <c r="T973">
        <v>0.8</v>
      </c>
      <c r="U973">
        <v>1.5</v>
      </c>
      <c r="V973" t="s">
        <v>159</v>
      </c>
      <c r="W973" t="s">
        <v>31</v>
      </c>
      <c r="X973">
        <v>1</v>
      </c>
      <c r="Y973" t="str">
        <f>IF(tblRides[[#This Row],[supply_demand_ratio]]&lt;0.8,"Below 0.8",IF(tblRides[[#This Row],[supply_demand_ratio]]&lt;1,"Between 0.8-1.0",IF(tblRides[[#This Row],[supply_demand_ratio]]&lt;=1.2,"Between 1.0-1.2","Above 1.2")))</f>
        <v>Above 1.2</v>
      </c>
    </row>
    <row r="974" spans="1:25" x14ac:dyDescent="0.3">
      <c r="A974" t="s">
        <v>1029</v>
      </c>
      <c r="B974" s="1">
        <v>46031.955555555556</v>
      </c>
      <c r="C974" s="2">
        <v>46031</v>
      </c>
      <c r="D974">
        <v>22</v>
      </c>
      <c r="E974" t="s">
        <v>33</v>
      </c>
      <c r="F974" t="s">
        <v>26</v>
      </c>
      <c r="G974">
        <v>5.3</v>
      </c>
      <c r="H974">
        <v>121.4</v>
      </c>
      <c r="I974">
        <v>122.35</v>
      </c>
      <c r="J974">
        <v>1</v>
      </c>
      <c r="K974">
        <v>4.5</v>
      </c>
      <c r="L974">
        <v>8.1999999999999993</v>
      </c>
      <c r="M974">
        <v>91</v>
      </c>
      <c r="N974" t="s">
        <v>41</v>
      </c>
      <c r="O974">
        <v>1.5209999999999999</v>
      </c>
      <c r="P974" t="s">
        <v>28</v>
      </c>
      <c r="Q974" t="s">
        <v>29</v>
      </c>
      <c r="R974">
        <v>4.7699999999999996</v>
      </c>
      <c r="S974">
        <v>4</v>
      </c>
      <c r="T974">
        <v>0.95</v>
      </c>
      <c r="U974">
        <v>3.7</v>
      </c>
      <c r="V974" t="s">
        <v>159</v>
      </c>
      <c r="W974" t="s">
        <v>31</v>
      </c>
      <c r="X974">
        <v>1</v>
      </c>
      <c r="Y974" t="str">
        <f>IF(tblRides[[#This Row],[supply_demand_ratio]]&lt;0.8,"Below 0.8",IF(tblRides[[#This Row],[supply_demand_ratio]]&lt;1,"Between 0.8-1.0",IF(tblRides[[#This Row],[supply_demand_ratio]]&lt;=1.2,"Between 1.0-1.2","Above 1.2")))</f>
        <v>Above 1.2</v>
      </c>
    </row>
    <row r="975" spans="1:25" x14ac:dyDescent="0.3">
      <c r="A975" t="s">
        <v>1030</v>
      </c>
      <c r="B975" s="1">
        <v>46031.976388888892</v>
      </c>
      <c r="C975" s="2">
        <v>46031</v>
      </c>
      <c r="D975">
        <v>23</v>
      </c>
      <c r="E975" t="s">
        <v>62</v>
      </c>
      <c r="F975" t="s">
        <v>26</v>
      </c>
      <c r="G975">
        <v>12.3</v>
      </c>
      <c r="H975">
        <v>229.67</v>
      </c>
      <c r="J975">
        <v>1</v>
      </c>
      <c r="K975">
        <v>5.9</v>
      </c>
      <c r="L975">
        <v>5.7</v>
      </c>
      <c r="M975">
        <v>52</v>
      </c>
      <c r="N975" t="s">
        <v>41</v>
      </c>
      <c r="O975">
        <v>2.101</v>
      </c>
      <c r="P975" t="s">
        <v>37</v>
      </c>
      <c r="Q975" t="s">
        <v>38</v>
      </c>
      <c r="R975">
        <v>4.6500000000000004</v>
      </c>
      <c r="S975">
        <v>7</v>
      </c>
      <c r="U975">
        <v>-0.2</v>
      </c>
      <c r="V975" t="s">
        <v>159</v>
      </c>
      <c r="W975" t="s">
        <v>45</v>
      </c>
      <c r="X975">
        <v>0</v>
      </c>
      <c r="Y975" t="str">
        <f>IF(tblRides[[#This Row],[supply_demand_ratio]]&lt;0.8,"Below 0.8",IF(tblRides[[#This Row],[supply_demand_ratio]]&lt;1,"Between 0.8-1.0",IF(tblRides[[#This Row],[supply_demand_ratio]]&lt;=1.2,"Between 1.0-1.2","Above 1.2")))</f>
        <v>Above 1.2</v>
      </c>
    </row>
    <row r="976" spans="1:25" x14ac:dyDescent="0.3">
      <c r="A976" t="s">
        <v>1031</v>
      </c>
      <c r="B976" s="1">
        <v>46031.984722222223</v>
      </c>
      <c r="C976" s="2">
        <v>46031</v>
      </c>
      <c r="D976">
        <v>23</v>
      </c>
      <c r="E976" t="s">
        <v>62</v>
      </c>
      <c r="F976" t="s">
        <v>26</v>
      </c>
      <c r="G976">
        <v>5.9</v>
      </c>
      <c r="H976">
        <v>139.4</v>
      </c>
      <c r="I976">
        <v>139.82</v>
      </c>
      <c r="J976">
        <v>1.1000000000000001</v>
      </c>
      <c r="K976">
        <v>4.3</v>
      </c>
      <c r="L976">
        <v>9.4</v>
      </c>
      <c r="M976">
        <v>59</v>
      </c>
      <c r="N976" t="s">
        <v>41</v>
      </c>
      <c r="O976">
        <v>1.5860000000000001</v>
      </c>
      <c r="P976" t="s">
        <v>28</v>
      </c>
      <c r="Q976" t="s">
        <v>29</v>
      </c>
      <c r="R976">
        <v>4.63</v>
      </c>
      <c r="S976">
        <v>39</v>
      </c>
      <c r="T976">
        <v>0.42</v>
      </c>
      <c r="U976">
        <v>5.0999999999999996</v>
      </c>
      <c r="V976" t="s">
        <v>159</v>
      </c>
      <c r="W976" t="s">
        <v>31</v>
      </c>
      <c r="X976">
        <v>1</v>
      </c>
      <c r="Y976" t="str">
        <f>IF(tblRides[[#This Row],[supply_demand_ratio]]&lt;0.8,"Below 0.8",IF(tblRides[[#This Row],[supply_demand_ratio]]&lt;1,"Between 0.8-1.0",IF(tblRides[[#This Row],[supply_demand_ratio]]&lt;=1.2,"Between 1.0-1.2","Above 1.2")))</f>
        <v>Above 1.2</v>
      </c>
    </row>
    <row r="977" spans="1:25" x14ac:dyDescent="0.3">
      <c r="A977" t="s">
        <v>1032</v>
      </c>
      <c r="B977" s="1">
        <v>46031.987500000003</v>
      </c>
      <c r="C977" s="2">
        <v>46031</v>
      </c>
      <c r="D977">
        <v>23</v>
      </c>
      <c r="E977" t="s">
        <v>25</v>
      </c>
      <c r="F977" t="s">
        <v>26</v>
      </c>
      <c r="G977">
        <v>7.8</v>
      </c>
      <c r="H977">
        <v>141.83000000000001</v>
      </c>
      <c r="I977">
        <v>143.52000000000001</v>
      </c>
      <c r="J977">
        <v>1</v>
      </c>
      <c r="K977">
        <v>3.6</v>
      </c>
      <c r="L977">
        <v>3</v>
      </c>
      <c r="M977">
        <v>142</v>
      </c>
      <c r="N977" t="s">
        <v>27</v>
      </c>
      <c r="O977">
        <v>1.0589999999999999</v>
      </c>
      <c r="P977" t="s">
        <v>28</v>
      </c>
      <c r="Q977" t="s">
        <v>29</v>
      </c>
      <c r="R977">
        <v>4.8099999999999996</v>
      </c>
      <c r="S977">
        <v>10</v>
      </c>
      <c r="T977">
        <v>1.69</v>
      </c>
      <c r="U977">
        <v>-0.6</v>
      </c>
      <c r="V977" t="s">
        <v>159</v>
      </c>
      <c r="W977" t="s">
        <v>31</v>
      </c>
      <c r="X977">
        <v>1</v>
      </c>
      <c r="Y977" t="str">
        <f>IF(tblRides[[#This Row],[supply_demand_ratio]]&lt;0.8,"Below 0.8",IF(tblRides[[#This Row],[supply_demand_ratio]]&lt;1,"Between 0.8-1.0",IF(tblRides[[#This Row],[supply_demand_ratio]]&lt;=1.2,"Between 1.0-1.2","Above 1.2")))</f>
        <v>Between 1.0-1.2</v>
      </c>
    </row>
    <row r="978" spans="1:25" x14ac:dyDescent="0.3">
      <c r="A978" t="s">
        <v>1033</v>
      </c>
      <c r="B978" s="1">
        <v>46031.993750000001</v>
      </c>
      <c r="C978" s="2">
        <v>46031</v>
      </c>
      <c r="D978">
        <v>23</v>
      </c>
      <c r="E978" t="s">
        <v>36</v>
      </c>
      <c r="F978" t="s">
        <v>26</v>
      </c>
      <c r="G978">
        <v>1</v>
      </c>
      <c r="H978">
        <v>59.15</v>
      </c>
      <c r="I978">
        <v>57.92</v>
      </c>
      <c r="J978">
        <v>1.1000000000000001</v>
      </c>
      <c r="K978">
        <v>3.4</v>
      </c>
      <c r="L978">
        <v>5.3</v>
      </c>
      <c r="M978">
        <v>103</v>
      </c>
      <c r="N978" t="s">
        <v>27</v>
      </c>
      <c r="O978">
        <v>0.98899999999999999</v>
      </c>
      <c r="P978" t="s">
        <v>28</v>
      </c>
      <c r="Q978" t="s">
        <v>29</v>
      </c>
      <c r="R978">
        <v>4.6900000000000004</v>
      </c>
      <c r="S978">
        <v>7</v>
      </c>
      <c r="T978">
        <v>-1.23</v>
      </c>
      <c r="U978">
        <v>1.9</v>
      </c>
      <c r="V978" t="s">
        <v>159</v>
      </c>
      <c r="W978" t="s">
        <v>31</v>
      </c>
      <c r="X978">
        <v>1</v>
      </c>
      <c r="Y978" t="str">
        <f>IF(tblRides[[#This Row],[supply_demand_ratio]]&lt;0.8,"Below 0.8",IF(tblRides[[#This Row],[supply_demand_ratio]]&lt;1,"Between 0.8-1.0",IF(tblRides[[#This Row],[supply_demand_ratio]]&lt;=1.2,"Between 1.0-1.2","Above 1.2")))</f>
        <v>Between 0.8-1.0</v>
      </c>
    </row>
    <row r="979" spans="1:25" x14ac:dyDescent="0.3">
      <c r="A979" t="s">
        <v>1034</v>
      </c>
      <c r="B979" s="1">
        <v>46031.995138888888</v>
      </c>
      <c r="C979" s="2">
        <v>46031</v>
      </c>
      <c r="D979">
        <v>23</v>
      </c>
      <c r="E979" t="s">
        <v>43</v>
      </c>
      <c r="F979" t="s">
        <v>26</v>
      </c>
      <c r="G979">
        <v>3.1</v>
      </c>
      <c r="H979">
        <v>87.7</v>
      </c>
      <c r="I979">
        <v>86.84</v>
      </c>
      <c r="J979">
        <v>1.1000000000000001</v>
      </c>
      <c r="K979">
        <v>4.8</v>
      </c>
      <c r="L979">
        <v>5.7</v>
      </c>
      <c r="M979">
        <v>65</v>
      </c>
      <c r="N979" t="s">
        <v>41</v>
      </c>
      <c r="O979">
        <v>1.7609999999999999</v>
      </c>
      <c r="P979" t="s">
        <v>28</v>
      </c>
      <c r="Q979" t="s">
        <v>29</v>
      </c>
      <c r="R979">
        <v>4.6500000000000004</v>
      </c>
      <c r="S979">
        <v>13</v>
      </c>
      <c r="T979">
        <v>-0.86</v>
      </c>
      <c r="U979">
        <v>0.9</v>
      </c>
      <c r="V979" t="s">
        <v>159</v>
      </c>
      <c r="W979" t="s">
        <v>31</v>
      </c>
      <c r="X979">
        <v>1</v>
      </c>
      <c r="Y979" t="str">
        <f>IF(tblRides[[#This Row],[supply_demand_ratio]]&lt;0.8,"Below 0.8",IF(tblRides[[#This Row],[supply_demand_ratio]]&lt;1,"Between 0.8-1.0",IF(tblRides[[#This Row],[supply_demand_ratio]]&lt;=1.2,"Between 1.0-1.2","Above 1.2")))</f>
        <v>Above 1.2</v>
      </c>
    </row>
    <row r="980" spans="1:25" x14ac:dyDescent="0.3">
      <c r="A980" t="s">
        <v>1035</v>
      </c>
      <c r="B980" s="1">
        <v>46031.997916666667</v>
      </c>
      <c r="C980" s="2">
        <v>46031</v>
      </c>
      <c r="D980">
        <v>23</v>
      </c>
      <c r="E980" t="s">
        <v>25</v>
      </c>
      <c r="F980" t="s">
        <v>34</v>
      </c>
      <c r="G980">
        <v>5.5</v>
      </c>
      <c r="H980">
        <v>138.28</v>
      </c>
      <c r="I980">
        <v>129.36000000000001</v>
      </c>
      <c r="J980">
        <v>1.1000000000000001</v>
      </c>
      <c r="K980">
        <v>6.2</v>
      </c>
      <c r="L980">
        <v>3.4</v>
      </c>
      <c r="M980">
        <v>125</v>
      </c>
      <c r="N980" t="s">
        <v>27</v>
      </c>
      <c r="O980">
        <v>0.90500000000000003</v>
      </c>
      <c r="P980" t="s">
        <v>28</v>
      </c>
      <c r="Q980" t="s">
        <v>29</v>
      </c>
      <c r="R980">
        <v>5</v>
      </c>
      <c r="S980">
        <v>0</v>
      </c>
      <c r="T980">
        <v>-8.92</v>
      </c>
      <c r="U980">
        <v>-2.8</v>
      </c>
      <c r="V980" t="s">
        <v>159</v>
      </c>
      <c r="W980" t="s">
        <v>45</v>
      </c>
      <c r="X980">
        <v>1</v>
      </c>
      <c r="Y980" t="str">
        <f>IF(tblRides[[#This Row],[supply_demand_ratio]]&lt;0.8,"Below 0.8",IF(tblRides[[#This Row],[supply_demand_ratio]]&lt;1,"Between 0.8-1.0",IF(tblRides[[#This Row],[supply_demand_ratio]]&lt;=1.2,"Between 1.0-1.2","Above 1.2")))</f>
        <v>Between 0.8-1.0</v>
      </c>
    </row>
    <row r="981" spans="1:25" x14ac:dyDescent="0.3">
      <c r="A981" t="s">
        <v>1036</v>
      </c>
      <c r="B981" s="1">
        <v>46032.006249999999</v>
      </c>
      <c r="C981" s="2">
        <v>46032</v>
      </c>
      <c r="D981">
        <v>0</v>
      </c>
      <c r="E981" t="s">
        <v>33</v>
      </c>
      <c r="F981" t="s">
        <v>26</v>
      </c>
      <c r="G981">
        <v>1.9</v>
      </c>
      <c r="H981">
        <v>67.23</v>
      </c>
      <c r="I981">
        <v>72.08</v>
      </c>
      <c r="J981">
        <v>1</v>
      </c>
      <c r="K981">
        <v>3</v>
      </c>
      <c r="L981">
        <v>8.4</v>
      </c>
      <c r="M981">
        <v>107</v>
      </c>
      <c r="N981" t="s">
        <v>41</v>
      </c>
      <c r="O981">
        <v>1.6759999999999999</v>
      </c>
      <c r="P981" t="s">
        <v>28</v>
      </c>
      <c r="Q981" t="s">
        <v>29</v>
      </c>
      <c r="R981">
        <v>4.8499999999999996</v>
      </c>
      <c r="S981">
        <v>9</v>
      </c>
      <c r="T981">
        <v>4.8499999999999996</v>
      </c>
      <c r="U981">
        <v>5.4</v>
      </c>
      <c r="V981" t="s">
        <v>262</v>
      </c>
      <c r="W981" t="s">
        <v>31</v>
      </c>
      <c r="X981">
        <v>1</v>
      </c>
      <c r="Y981" t="str">
        <f>IF(tblRides[[#This Row],[supply_demand_ratio]]&lt;0.8,"Below 0.8",IF(tblRides[[#This Row],[supply_demand_ratio]]&lt;1,"Between 0.8-1.0",IF(tblRides[[#This Row],[supply_demand_ratio]]&lt;=1.2,"Between 1.0-1.2","Above 1.2")))</f>
        <v>Above 1.2</v>
      </c>
    </row>
    <row r="982" spans="1:25" x14ac:dyDescent="0.3">
      <c r="A982" t="s">
        <v>1037</v>
      </c>
      <c r="B982" s="1">
        <v>46032.006249999999</v>
      </c>
      <c r="C982" s="2">
        <v>46032</v>
      </c>
      <c r="D982">
        <v>0</v>
      </c>
      <c r="E982" t="s">
        <v>33</v>
      </c>
      <c r="F982" t="s">
        <v>34</v>
      </c>
      <c r="G982">
        <v>1.3</v>
      </c>
      <c r="H982">
        <v>61.62</v>
      </c>
      <c r="I982">
        <v>58.94</v>
      </c>
      <c r="J982">
        <v>1</v>
      </c>
      <c r="K982">
        <v>3.2</v>
      </c>
      <c r="L982">
        <v>3</v>
      </c>
      <c r="M982">
        <v>93</v>
      </c>
      <c r="N982" t="s">
        <v>41</v>
      </c>
      <c r="O982">
        <v>1.6859999999999999</v>
      </c>
      <c r="P982" t="s">
        <v>28</v>
      </c>
      <c r="Q982" t="s">
        <v>29</v>
      </c>
      <c r="R982">
        <v>4.54</v>
      </c>
      <c r="S982">
        <v>0</v>
      </c>
      <c r="T982">
        <v>-2.68</v>
      </c>
      <c r="U982">
        <v>-0.2</v>
      </c>
      <c r="V982" t="s">
        <v>262</v>
      </c>
      <c r="W982" t="s">
        <v>31</v>
      </c>
      <c r="X982">
        <v>1</v>
      </c>
      <c r="Y982" t="str">
        <f>IF(tblRides[[#This Row],[supply_demand_ratio]]&lt;0.8,"Below 0.8",IF(tblRides[[#This Row],[supply_demand_ratio]]&lt;1,"Between 0.8-1.0",IF(tblRides[[#This Row],[supply_demand_ratio]]&lt;=1.2,"Between 1.0-1.2","Above 1.2")))</f>
        <v>Above 1.2</v>
      </c>
    </row>
    <row r="983" spans="1:25" x14ac:dyDescent="0.3">
      <c r="A983" t="s">
        <v>1038</v>
      </c>
      <c r="B983" s="1">
        <v>46032.025694444441</v>
      </c>
      <c r="C983" s="2">
        <v>46032</v>
      </c>
      <c r="D983">
        <v>0</v>
      </c>
      <c r="E983" t="s">
        <v>33</v>
      </c>
      <c r="F983" t="s">
        <v>34</v>
      </c>
      <c r="G983">
        <v>3.2</v>
      </c>
      <c r="H983">
        <v>81.02</v>
      </c>
      <c r="I983">
        <v>83.21</v>
      </c>
      <c r="J983">
        <v>1</v>
      </c>
      <c r="K983">
        <v>4.8</v>
      </c>
      <c r="L983">
        <v>2</v>
      </c>
      <c r="M983">
        <v>102</v>
      </c>
      <c r="N983" t="s">
        <v>41</v>
      </c>
      <c r="O983">
        <v>1.409</v>
      </c>
      <c r="P983" t="s">
        <v>28</v>
      </c>
      <c r="Q983" t="s">
        <v>29</v>
      </c>
      <c r="R983">
        <v>5</v>
      </c>
      <c r="S983">
        <v>0</v>
      </c>
      <c r="T983">
        <v>2.19</v>
      </c>
      <c r="U983">
        <v>-2.8</v>
      </c>
      <c r="V983" t="s">
        <v>262</v>
      </c>
      <c r="W983" t="s">
        <v>31</v>
      </c>
      <c r="X983">
        <v>1</v>
      </c>
      <c r="Y983" t="str">
        <f>IF(tblRides[[#This Row],[supply_demand_ratio]]&lt;0.8,"Below 0.8",IF(tblRides[[#This Row],[supply_demand_ratio]]&lt;1,"Between 0.8-1.0",IF(tblRides[[#This Row],[supply_demand_ratio]]&lt;=1.2,"Between 1.0-1.2","Above 1.2")))</f>
        <v>Above 1.2</v>
      </c>
    </row>
    <row r="984" spans="1:25" x14ac:dyDescent="0.3">
      <c r="A984" t="s">
        <v>1039</v>
      </c>
      <c r="B984" s="1">
        <v>46032.035416666666</v>
      </c>
      <c r="C984" s="2">
        <v>46032</v>
      </c>
      <c r="D984">
        <v>0</v>
      </c>
      <c r="E984" t="s">
        <v>36</v>
      </c>
      <c r="F984" t="s">
        <v>26</v>
      </c>
      <c r="G984">
        <v>5.5</v>
      </c>
      <c r="H984">
        <v>119.49</v>
      </c>
      <c r="I984">
        <v>122.3</v>
      </c>
      <c r="J984">
        <v>1</v>
      </c>
      <c r="K984">
        <v>5</v>
      </c>
      <c r="L984">
        <v>3.3</v>
      </c>
      <c r="M984">
        <v>131</v>
      </c>
      <c r="N984" t="s">
        <v>27</v>
      </c>
      <c r="O984">
        <v>1.196</v>
      </c>
      <c r="P984" t="s">
        <v>28</v>
      </c>
      <c r="Q984" t="s">
        <v>29</v>
      </c>
      <c r="R984">
        <v>4.57</v>
      </c>
      <c r="S984">
        <v>20</v>
      </c>
      <c r="T984">
        <v>2.81</v>
      </c>
      <c r="U984">
        <v>-1.7</v>
      </c>
      <c r="V984" t="s">
        <v>262</v>
      </c>
      <c r="W984" t="s">
        <v>31</v>
      </c>
      <c r="X984">
        <v>1</v>
      </c>
      <c r="Y984" t="str">
        <f>IF(tblRides[[#This Row],[supply_demand_ratio]]&lt;0.8,"Below 0.8",IF(tblRides[[#This Row],[supply_demand_ratio]]&lt;1,"Between 0.8-1.0",IF(tblRides[[#This Row],[supply_demand_ratio]]&lt;=1.2,"Between 1.0-1.2","Above 1.2")))</f>
        <v>Between 1.0-1.2</v>
      </c>
    </row>
    <row r="985" spans="1:25" x14ac:dyDescent="0.3">
      <c r="A985" t="s">
        <v>1040</v>
      </c>
      <c r="B985" s="1">
        <v>46032.038194444445</v>
      </c>
      <c r="C985" s="2">
        <v>46032</v>
      </c>
      <c r="D985">
        <v>0</v>
      </c>
      <c r="E985" t="s">
        <v>43</v>
      </c>
      <c r="F985" t="s">
        <v>34</v>
      </c>
      <c r="G985">
        <v>9</v>
      </c>
      <c r="H985">
        <v>189.14</v>
      </c>
      <c r="I985">
        <v>183.89</v>
      </c>
      <c r="J985">
        <v>1</v>
      </c>
      <c r="K985">
        <v>2.2000000000000002</v>
      </c>
      <c r="L985">
        <v>5.4</v>
      </c>
      <c r="M985">
        <v>60</v>
      </c>
      <c r="N985" t="s">
        <v>41</v>
      </c>
      <c r="O985">
        <v>2.008</v>
      </c>
      <c r="P985" t="s">
        <v>28</v>
      </c>
      <c r="Q985" t="s">
        <v>29</v>
      </c>
      <c r="R985">
        <v>4.7</v>
      </c>
      <c r="S985">
        <v>0</v>
      </c>
      <c r="T985">
        <v>-5.25</v>
      </c>
      <c r="U985">
        <v>3.2</v>
      </c>
      <c r="V985" t="s">
        <v>262</v>
      </c>
      <c r="W985" t="s">
        <v>31</v>
      </c>
      <c r="X985">
        <v>1</v>
      </c>
      <c r="Y985" t="str">
        <f>IF(tblRides[[#This Row],[supply_demand_ratio]]&lt;0.8,"Below 0.8",IF(tblRides[[#This Row],[supply_demand_ratio]]&lt;1,"Between 0.8-1.0",IF(tblRides[[#This Row],[supply_demand_ratio]]&lt;=1.2,"Between 1.0-1.2","Above 1.2")))</f>
        <v>Above 1.2</v>
      </c>
    </row>
    <row r="986" spans="1:25" x14ac:dyDescent="0.3">
      <c r="A986" t="s">
        <v>1041</v>
      </c>
      <c r="B986" s="1">
        <v>46032.046527777777</v>
      </c>
      <c r="C986" s="2">
        <v>46032</v>
      </c>
      <c r="D986">
        <v>1</v>
      </c>
      <c r="E986" t="s">
        <v>33</v>
      </c>
      <c r="F986" t="s">
        <v>34</v>
      </c>
      <c r="G986">
        <v>9</v>
      </c>
      <c r="H986">
        <v>181.99</v>
      </c>
      <c r="J986">
        <v>1</v>
      </c>
      <c r="K986">
        <v>2</v>
      </c>
      <c r="L986">
        <v>7.7</v>
      </c>
      <c r="M986">
        <v>88</v>
      </c>
      <c r="N986" t="s">
        <v>41</v>
      </c>
      <c r="O986">
        <v>1.8220000000000001</v>
      </c>
      <c r="P986" t="s">
        <v>37</v>
      </c>
      <c r="Q986" t="s">
        <v>103</v>
      </c>
      <c r="R986">
        <v>4.7300000000000004</v>
      </c>
      <c r="S986">
        <v>0</v>
      </c>
      <c r="U986">
        <v>5.7</v>
      </c>
      <c r="V986" t="s">
        <v>262</v>
      </c>
      <c r="W986" t="s">
        <v>31</v>
      </c>
      <c r="X986">
        <v>0</v>
      </c>
      <c r="Y986" t="str">
        <f>IF(tblRides[[#This Row],[supply_demand_ratio]]&lt;0.8,"Below 0.8",IF(tblRides[[#This Row],[supply_demand_ratio]]&lt;1,"Between 0.8-1.0",IF(tblRides[[#This Row],[supply_demand_ratio]]&lt;=1.2,"Between 1.0-1.2","Above 1.2")))</f>
        <v>Above 1.2</v>
      </c>
    </row>
    <row r="987" spans="1:25" x14ac:dyDescent="0.3">
      <c r="A987" t="s">
        <v>1042</v>
      </c>
      <c r="B987" s="1">
        <v>46032.063194444447</v>
      </c>
      <c r="C987" s="2">
        <v>46032</v>
      </c>
      <c r="D987">
        <v>1</v>
      </c>
      <c r="E987" t="s">
        <v>43</v>
      </c>
      <c r="F987" t="s">
        <v>34</v>
      </c>
      <c r="G987">
        <v>5</v>
      </c>
      <c r="H987">
        <v>104.9</v>
      </c>
      <c r="J987">
        <v>1</v>
      </c>
      <c r="K987">
        <v>4.3</v>
      </c>
      <c r="L987">
        <v>2.4</v>
      </c>
      <c r="M987">
        <v>69</v>
      </c>
      <c r="N987" t="s">
        <v>41</v>
      </c>
      <c r="O987">
        <v>1.839</v>
      </c>
      <c r="P987" t="s">
        <v>58</v>
      </c>
      <c r="Q987" t="s">
        <v>108</v>
      </c>
      <c r="R987">
        <v>4.8899999999999997</v>
      </c>
      <c r="S987">
        <v>0</v>
      </c>
      <c r="U987">
        <v>-1.9</v>
      </c>
      <c r="V987" t="s">
        <v>262</v>
      </c>
      <c r="W987" t="s">
        <v>31</v>
      </c>
      <c r="X987">
        <v>0</v>
      </c>
      <c r="Y987" t="str">
        <f>IF(tblRides[[#This Row],[supply_demand_ratio]]&lt;0.8,"Below 0.8",IF(tblRides[[#This Row],[supply_demand_ratio]]&lt;1,"Between 0.8-1.0",IF(tblRides[[#This Row],[supply_demand_ratio]]&lt;=1.2,"Between 1.0-1.2","Above 1.2")))</f>
        <v>Above 1.2</v>
      </c>
    </row>
    <row r="988" spans="1:25" x14ac:dyDescent="0.3">
      <c r="A988" t="s">
        <v>1043</v>
      </c>
      <c r="B988" s="1">
        <v>46032.068055555559</v>
      </c>
      <c r="C988" s="2">
        <v>46032</v>
      </c>
      <c r="D988">
        <v>1</v>
      </c>
      <c r="E988" t="s">
        <v>25</v>
      </c>
      <c r="F988" t="s">
        <v>26</v>
      </c>
      <c r="G988">
        <v>6</v>
      </c>
      <c r="H988">
        <v>155.36000000000001</v>
      </c>
      <c r="I988">
        <v>148.97999999999999</v>
      </c>
      <c r="J988">
        <v>1.1000000000000001</v>
      </c>
      <c r="K988">
        <v>5.3</v>
      </c>
      <c r="L988">
        <v>7.5</v>
      </c>
      <c r="M988">
        <v>141</v>
      </c>
      <c r="N988" t="s">
        <v>27</v>
      </c>
      <c r="O988">
        <v>1.173</v>
      </c>
      <c r="P988" t="s">
        <v>28</v>
      </c>
      <c r="Q988" t="s">
        <v>29</v>
      </c>
      <c r="R988">
        <v>4.8899999999999997</v>
      </c>
      <c r="S988">
        <v>1</v>
      </c>
      <c r="T988">
        <v>-6.38</v>
      </c>
      <c r="U988">
        <v>2.2000000000000002</v>
      </c>
      <c r="V988" t="s">
        <v>262</v>
      </c>
      <c r="W988" t="s">
        <v>45</v>
      </c>
      <c r="X988">
        <v>1</v>
      </c>
      <c r="Y988" t="str">
        <f>IF(tblRides[[#This Row],[supply_demand_ratio]]&lt;0.8,"Below 0.8",IF(tblRides[[#This Row],[supply_demand_ratio]]&lt;1,"Between 0.8-1.0",IF(tblRides[[#This Row],[supply_demand_ratio]]&lt;=1.2,"Between 1.0-1.2","Above 1.2")))</f>
        <v>Between 1.0-1.2</v>
      </c>
    </row>
    <row r="989" spans="1:25" x14ac:dyDescent="0.3">
      <c r="A989" t="s">
        <v>1044</v>
      </c>
      <c r="B989" s="1">
        <v>46032.072916666664</v>
      </c>
      <c r="C989" s="2">
        <v>46032</v>
      </c>
      <c r="D989">
        <v>1</v>
      </c>
      <c r="E989" t="s">
        <v>43</v>
      </c>
      <c r="F989" t="s">
        <v>26</v>
      </c>
      <c r="G989">
        <v>1.7</v>
      </c>
      <c r="H989">
        <v>62.1</v>
      </c>
      <c r="I989">
        <v>61.28</v>
      </c>
      <c r="J989">
        <v>1</v>
      </c>
      <c r="K989">
        <v>4.8</v>
      </c>
      <c r="L989">
        <v>4.0999999999999996</v>
      </c>
      <c r="M989">
        <v>72</v>
      </c>
      <c r="N989" t="s">
        <v>41</v>
      </c>
      <c r="O989">
        <v>2.2000000000000002</v>
      </c>
      <c r="P989" t="s">
        <v>28</v>
      </c>
      <c r="Q989" t="s">
        <v>29</v>
      </c>
      <c r="R989">
        <v>4.5</v>
      </c>
      <c r="S989">
        <v>3</v>
      </c>
      <c r="T989">
        <v>-0.82</v>
      </c>
      <c r="U989">
        <v>-0.7</v>
      </c>
      <c r="V989" t="s">
        <v>262</v>
      </c>
      <c r="W989" t="s">
        <v>31</v>
      </c>
      <c r="X989">
        <v>1</v>
      </c>
      <c r="Y989" t="str">
        <f>IF(tblRides[[#This Row],[supply_demand_ratio]]&lt;0.8,"Below 0.8",IF(tblRides[[#This Row],[supply_demand_ratio]]&lt;1,"Between 0.8-1.0",IF(tblRides[[#This Row],[supply_demand_ratio]]&lt;=1.2,"Between 1.0-1.2","Above 1.2")))</f>
        <v>Above 1.2</v>
      </c>
    </row>
    <row r="990" spans="1:25" x14ac:dyDescent="0.3">
      <c r="A990" t="s">
        <v>1045</v>
      </c>
      <c r="B990" s="1">
        <v>46032.085416666669</v>
      </c>
      <c r="C990" s="2">
        <v>46032</v>
      </c>
      <c r="D990">
        <v>2</v>
      </c>
      <c r="E990" t="s">
        <v>62</v>
      </c>
      <c r="F990" t="s">
        <v>34</v>
      </c>
      <c r="G990">
        <v>16.7</v>
      </c>
      <c r="H990">
        <v>288.33</v>
      </c>
      <c r="I990">
        <v>283.98</v>
      </c>
      <c r="J990">
        <v>1</v>
      </c>
      <c r="K990">
        <v>2</v>
      </c>
      <c r="L990">
        <v>1</v>
      </c>
      <c r="M990">
        <v>69</v>
      </c>
      <c r="N990" t="s">
        <v>41</v>
      </c>
      <c r="O990">
        <v>1.794</v>
      </c>
      <c r="P990" t="s">
        <v>28</v>
      </c>
      <c r="Q990" t="s">
        <v>29</v>
      </c>
      <c r="R990">
        <v>4.8499999999999996</v>
      </c>
      <c r="S990">
        <v>0</v>
      </c>
      <c r="T990">
        <v>-4.3499999999999996</v>
      </c>
      <c r="U990">
        <v>-1</v>
      </c>
      <c r="V990" t="s">
        <v>262</v>
      </c>
      <c r="W990" t="s">
        <v>31</v>
      </c>
      <c r="X990">
        <v>1</v>
      </c>
      <c r="Y990" t="str">
        <f>IF(tblRides[[#This Row],[supply_demand_ratio]]&lt;0.8,"Below 0.8",IF(tblRides[[#This Row],[supply_demand_ratio]]&lt;1,"Between 0.8-1.0",IF(tblRides[[#This Row],[supply_demand_ratio]]&lt;=1.2,"Between 1.0-1.2","Above 1.2")))</f>
        <v>Above 1.2</v>
      </c>
    </row>
    <row r="991" spans="1:25" x14ac:dyDescent="0.3">
      <c r="A991" t="s">
        <v>1046</v>
      </c>
      <c r="B991" s="1">
        <v>46032.093055555553</v>
      </c>
      <c r="C991" s="2">
        <v>46032</v>
      </c>
      <c r="D991">
        <v>2</v>
      </c>
      <c r="E991" t="s">
        <v>33</v>
      </c>
      <c r="F991" t="s">
        <v>26</v>
      </c>
      <c r="G991">
        <v>13.2</v>
      </c>
      <c r="H991">
        <v>243.71</v>
      </c>
      <c r="I991">
        <v>248.41</v>
      </c>
      <c r="J991">
        <v>1</v>
      </c>
      <c r="K991">
        <v>4.9000000000000004</v>
      </c>
      <c r="L991">
        <v>7.8</v>
      </c>
      <c r="M991">
        <v>85</v>
      </c>
      <c r="N991" t="s">
        <v>41</v>
      </c>
      <c r="O991">
        <v>1.62</v>
      </c>
      <c r="P991" t="s">
        <v>28</v>
      </c>
      <c r="Q991" t="s">
        <v>29</v>
      </c>
      <c r="R991">
        <v>4.58</v>
      </c>
      <c r="S991">
        <v>8</v>
      </c>
      <c r="T991">
        <v>4.7</v>
      </c>
      <c r="U991">
        <v>2.9</v>
      </c>
      <c r="V991" t="s">
        <v>262</v>
      </c>
      <c r="W991" t="s">
        <v>31</v>
      </c>
      <c r="X991">
        <v>1</v>
      </c>
      <c r="Y991" t="str">
        <f>IF(tblRides[[#This Row],[supply_demand_ratio]]&lt;0.8,"Below 0.8",IF(tblRides[[#This Row],[supply_demand_ratio]]&lt;1,"Between 0.8-1.0",IF(tblRides[[#This Row],[supply_demand_ratio]]&lt;=1.2,"Between 1.0-1.2","Above 1.2")))</f>
        <v>Above 1.2</v>
      </c>
    </row>
    <row r="992" spans="1:25" x14ac:dyDescent="0.3">
      <c r="A992" t="s">
        <v>1047</v>
      </c>
      <c r="B992" s="1">
        <v>46032.099305555559</v>
      </c>
      <c r="C992" s="2">
        <v>46032</v>
      </c>
      <c r="D992">
        <v>2</v>
      </c>
      <c r="E992" t="s">
        <v>25</v>
      </c>
      <c r="F992" t="s">
        <v>34</v>
      </c>
      <c r="G992">
        <v>7</v>
      </c>
      <c r="H992">
        <v>160.36000000000001</v>
      </c>
      <c r="I992">
        <v>164.07</v>
      </c>
      <c r="J992">
        <v>1.2</v>
      </c>
      <c r="K992">
        <v>6.1</v>
      </c>
      <c r="L992">
        <v>3.8</v>
      </c>
      <c r="M992">
        <v>135</v>
      </c>
      <c r="N992" t="s">
        <v>27</v>
      </c>
      <c r="O992">
        <v>1.1299999999999999</v>
      </c>
      <c r="P992" t="s">
        <v>28</v>
      </c>
      <c r="Q992" t="s">
        <v>29</v>
      </c>
      <c r="R992">
        <v>4.78</v>
      </c>
      <c r="S992">
        <v>0</v>
      </c>
      <c r="T992">
        <v>3.71</v>
      </c>
      <c r="U992">
        <v>-2.2999999999999998</v>
      </c>
      <c r="V992" t="s">
        <v>262</v>
      </c>
      <c r="W992" t="s">
        <v>45</v>
      </c>
      <c r="X992">
        <v>1</v>
      </c>
      <c r="Y992" t="str">
        <f>IF(tblRides[[#This Row],[supply_demand_ratio]]&lt;0.8,"Below 0.8",IF(tblRides[[#This Row],[supply_demand_ratio]]&lt;1,"Between 0.8-1.0",IF(tblRides[[#This Row],[supply_demand_ratio]]&lt;=1.2,"Between 1.0-1.2","Above 1.2")))</f>
        <v>Between 1.0-1.2</v>
      </c>
    </row>
    <row r="993" spans="1:25" x14ac:dyDescent="0.3">
      <c r="A993" t="s">
        <v>1048</v>
      </c>
      <c r="B993" s="1">
        <v>46032.106944444444</v>
      </c>
      <c r="C993" s="2">
        <v>46032</v>
      </c>
      <c r="D993">
        <v>2</v>
      </c>
      <c r="E993" t="s">
        <v>36</v>
      </c>
      <c r="F993" t="s">
        <v>26</v>
      </c>
      <c r="G993">
        <v>4.5</v>
      </c>
      <c r="H993">
        <v>121.14</v>
      </c>
      <c r="I993">
        <v>118.77</v>
      </c>
      <c r="J993">
        <v>1.1000000000000001</v>
      </c>
      <c r="K993">
        <v>3.3</v>
      </c>
      <c r="L993">
        <v>6.2</v>
      </c>
      <c r="M993">
        <v>90</v>
      </c>
      <c r="N993" t="s">
        <v>41</v>
      </c>
      <c r="O993">
        <v>1.47</v>
      </c>
      <c r="P993" t="s">
        <v>28</v>
      </c>
      <c r="Q993" t="s">
        <v>29</v>
      </c>
      <c r="R993">
        <v>4.4800000000000004</v>
      </c>
      <c r="S993">
        <v>17</v>
      </c>
      <c r="T993">
        <v>-2.37</v>
      </c>
      <c r="U993">
        <v>2.9</v>
      </c>
      <c r="V993" t="s">
        <v>262</v>
      </c>
      <c r="W993" t="s">
        <v>31</v>
      </c>
      <c r="X993">
        <v>1</v>
      </c>
      <c r="Y993" t="str">
        <f>IF(tblRides[[#This Row],[supply_demand_ratio]]&lt;0.8,"Below 0.8",IF(tblRides[[#This Row],[supply_demand_ratio]]&lt;1,"Between 0.8-1.0",IF(tblRides[[#This Row],[supply_demand_ratio]]&lt;=1.2,"Between 1.0-1.2","Above 1.2")))</f>
        <v>Above 1.2</v>
      </c>
    </row>
    <row r="994" spans="1:25" x14ac:dyDescent="0.3">
      <c r="A994" t="s">
        <v>1049</v>
      </c>
      <c r="B994" s="1">
        <v>46032.106944444444</v>
      </c>
      <c r="C994" s="2">
        <v>46032</v>
      </c>
      <c r="D994">
        <v>2</v>
      </c>
      <c r="E994" t="s">
        <v>62</v>
      </c>
      <c r="F994" t="s">
        <v>34</v>
      </c>
      <c r="G994">
        <v>10.8</v>
      </c>
      <c r="H994">
        <v>207.94</v>
      </c>
      <c r="J994">
        <v>1</v>
      </c>
      <c r="K994">
        <v>2.8</v>
      </c>
      <c r="L994">
        <v>5.3</v>
      </c>
      <c r="M994">
        <v>69</v>
      </c>
      <c r="N994" t="s">
        <v>41</v>
      </c>
      <c r="O994">
        <v>2.2000000000000002</v>
      </c>
      <c r="P994" t="s">
        <v>58</v>
      </c>
      <c r="Q994" t="s">
        <v>59</v>
      </c>
      <c r="R994">
        <v>4.87</v>
      </c>
      <c r="S994">
        <v>0</v>
      </c>
      <c r="U994">
        <v>2.5</v>
      </c>
      <c r="V994" t="s">
        <v>262</v>
      </c>
      <c r="W994" t="s">
        <v>31</v>
      </c>
      <c r="X994">
        <v>0</v>
      </c>
      <c r="Y994" t="str">
        <f>IF(tblRides[[#This Row],[supply_demand_ratio]]&lt;0.8,"Below 0.8",IF(tblRides[[#This Row],[supply_demand_ratio]]&lt;1,"Between 0.8-1.0",IF(tblRides[[#This Row],[supply_demand_ratio]]&lt;=1.2,"Between 1.0-1.2","Above 1.2")))</f>
        <v>Above 1.2</v>
      </c>
    </row>
    <row r="995" spans="1:25" x14ac:dyDescent="0.3">
      <c r="A995" t="s">
        <v>1050</v>
      </c>
      <c r="B995" s="1">
        <v>46032.128472222219</v>
      </c>
      <c r="C995" s="2">
        <v>46032</v>
      </c>
      <c r="D995">
        <v>3</v>
      </c>
      <c r="E995" t="s">
        <v>62</v>
      </c>
      <c r="F995" t="s">
        <v>26</v>
      </c>
      <c r="G995">
        <v>16.899999999999999</v>
      </c>
      <c r="H995">
        <v>330.94</v>
      </c>
      <c r="I995">
        <v>328.3</v>
      </c>
      <c r="J995">
        <v>1.1000000000000001</v>
      </c>
      <c r="K995">
        <v>6.7</v>
      </c>
      <c r="L995">
        <v>6.2</v>
      </c>
      <c r="M995">
        <v>69</v>
      </c>
      <c r="N995" t="s">
        <v>41</v>
      </c>
      <c r="O995">
        <v>1.9319999999999999</v>
      </c>
      <c r="P995" t="s">
        <v>28</v>
      </c>
      <c r="Q995" t="s">
        <v>29</v>
      </c>
      <c r="R995">
        <v>4.5599999999999996</v>
      </c>
      <c r="S995">
        <v>11</v>
      </c>
      <c r="T995">
        <v>-2.64</v>
      </c>
      <c r="U995">
        <v>-0.5</v>
      </c>
      <c r="V995" t="s">
        <v>262</v>
      </c>
      <c r="W995" t="s">
        <v>45</v>
      </c>
      <c r="X995">
        <v>1</v>
      </c>
      <c r="Y995" t="str">
        <f>IF(tblRides[[#This Row],[supply_demand_ratio]]&lt;0.8,"Below 0.8",IF(tblRides[[#This Row],[supply_demand_ratio]]&lt;1,"Between 0.8-1.0",IF(tblRides[[#This Row],[supply_demand_ratio]]&lt;=1.2,"Between 1.0-1.2","Above 1.2")))</f>
        <v>Above 1.2</v>
      </c>
    </row>
    <row r="996" spans="1:25" x14ac:dyDescent="0.3">
      <c r="A996" t="s">
        <v>1051</v>
      </c>
      <c r="B996" s="1">
        <v>46032.134027777778</v>
      </c>
      <c r="C996" s="2">
        <v>46032</v>
      </c>
      <c r="D996">
        <v>3</v>
      </c>
      <c r="E996" t="s">
        <v>33</v>
      </c>
      <c r="F996" t="s">
        <v>26</v>
      </c>
      <c r="G996">
        <v>7.6</v>
      </c>
      <c r="H996">
        <v>176.79</v>
      </c>
      <c r="J996">
        <v>1.1000000000000001</v>
      </c>
      <c r="K996">
        <v>6.4</v>
      </c>
      <c r="L996">
        <v>8.3000000000000007</v>
      </c>
      <c r="M996">
        <v>99</v>
      </c>
      <c r="N996" t="s">
        <v>27</v>
      </c>
      <c r="O996">
        <v>1.1739999999999999</v>
      </c>
      <c r="P996" t="s">
        <v>58</v>
      </c>
      <c r="Q996" t="s">
        <v>59</v>
      </c>
      <c r="R996">
        <v>4.84</v>
      </c>
      <c r="S996">
        <v>15</v>
      </c>
      <c r="U996">
        <v>1.9</v>
      </c>
      <c r="V996" t="s">
        <v>262</v>
      </c>
      <c r="W996" t="s">
        <v>45</v>
      </c>
      <c r="X996">
        <v>0</v>
      </c>
      <c r="Y996" t="str">
        <f>IF(tblRides[[#This Row],[supply_demand_ratio]]&lt;0.8,"Below 0.8",IF(tblRides[[#This Row],[supply_demand_ratio]]&lt;1,"Between 0.8-1.0",IF(tblRides[[#This Row],[supply_demand_ratio]]&lt;=1.2,"Between 1.0-1.2","Above 1.2")))</f>
        <v>Between 1.0-1.2</v>
      </c>
    </row>
    <row r="997" spans="1:25" x14ac:dyDescent="0.3">
      <c r="A997" t="s">
        <v>1052</v>
      </c>
      <c r="B997" s="1">
        <v>46032.15</v>
      </c>
      <c r="C997" s="2">
        <v>46032</v>
      </c>
      <c r="D997">
        <v>3</v>
      </c>
      <c r="E997" t="s">
        <v>43</v>
      </c>
      <c r="F997" t="s">
        <v>26</v>
      </c>
      <c r="G997">
        <v>9.1</v>
      </c>
      <c r="H997">
        <v>162.68</v>
      </c>
      <c r="I997">
        <v>165.86</v>
      </c>
      <c r="J997">
        <v>1</v>
      </c>
      <c r="K997">
        <v>2.2000000000000002</v>
      </c>
      <c r="L997">
        <v>5.6</v>
      </c>
      <c r="M997">
        <v>57</v>
      </c>
      <c r="N997" t="s">
        <v>41</v>
      </c>
      <c r="O997">
        <v>1.5349999999999999</v>
      </c>
      <c r="P997" t="s">
        <v>28</v>
      </c>
      <c r="Q997" t="s">
        <v>29</v>
      </c>
      <c r="R997">
        <v>4.7</v>
      </c>
      <c r="S997">
        <v>9</v>
      </c>
      <c r="T997">
        <v>3.18</v>
      </c>
      <c r="U997">
        <v>3.4</v>
      </c>
      <c r="V997" t="s">
        <v>262</v>
      </c>
      <c r="W997" t="s">
        <v>31</v>
      </c>
      <c r="X997">
        <v>1</v>
      </c>
      <c r="Y997" t="str">
        <f>IF(tblRides[[#This Row],[supply_demand_ratio]]&lt;0.8,"Below 0.8",IF(tblRides[[#This Row],[supply_demand_ratio]]&lt;1,"Between 0.8-1.0",IF(tblRides[[#This Row],[supply_demand_ratio]]&lt;=1.2,"Between 1.0-1.2","Above 1.2")))</f>
        <v>Above 1.2</v>
      </c>
    </row>
    <row r="998" spans="1:25" x14ac:dyDescent="0.3">
      <c r="A998" t="s">
        <v>1053</v>
      </c>
      <c r="B998" s="1">
        <v>46032.15902777778</v>
      </c>
      <c r="C998" s="2">
        <v>46032</v>
      </c>
      <c r="D998">
        <v>3</v>
      </c>
      <c r="E998" t="s">
        <v>33</v>
      </c>
      <c r="F998" t="s">
        <v>26</v>
      </c>
      <c r="G998">
        <v>3.7</v>
      </c>
      <c r="H998">
        <v>99.56</v>
      </c>
      <c r="I998">
        <v>102.16</v>
      </c>
      <c r="J998">
        <v>1.1000000000000001</v>
      </c>
      <c r="K998">
        <v>4.9000000000000004</v>
      </c>
      <c r="L998">
        <v>1</v>
      </c>
      <c r="M998">
        <v>100</v>
      </c>
      <c r="N998" t="s">
        <v>27</v>
      </c>
      <c r="O998">
        <v>1.012</v>
      </c>
      <c r="P998" t="s">
        <v>28</v>
      </c>
      <c r="Q998" t="s">
        <v>29</v>
      </c>
      <c r="R998">
        <v>4.8899999999999997</v>
      </c>
      <c r="S998">
        <v>12</v>
      </c>
      <c r="T998">
        <v>2.6</v>
      </c>
      <c r="U998">
        <v>-3.9</v>
      </c>
      <c r="V998" t="s">
        <v>262</v>
      </c>
      <c r="W998" t="s">
        <v>31</v>
      </c>
      <c r="X998">
        <v>1</v>
      </c>
      <c r="Y998" t="str">
        <f>IF(tblRides[[#This Row],[supply_demand_ratio]]&lt;0.8,"Below 0.8",IF(tblRides[[#This Row],[supply_demand_ratio]]&lt;1,"Between 0.8-1.0",IF(tblRides[[#This Row],[supply_demand_ratio]]&lt;=1.2,"Between 1.0-1.2","Above 1.2")))</f>
        <v>Between 1.0-1.2</v>
      </c>
    </row>
    <row r="999" spans="1:25" x14ac:dyDescent="0.3">
      <c r="A999" t="s">
        <v>1054</v>
      </c>
      <c r="B999" s="1">
        <v>46032.160416666666</v>
      </c>
      <c r="C999" s="2">
        <v>46032</v>
      </c>
      <c r="D999">
        <v>3</v>
      </c>
      <c r="E999" t="s">
        <v>36</v>
      </c>
      <c r="F999" t="s">
        <v>26</v>
      </c>
      <c r="G999">
        <v>2</v>
      </c>
      <c r="H999">
        <v>66.489999999999995</v>
      </c>
      <c r="I999">
        <v>65.42</v>
      </c>
      <c r="J999">
        <v>1</v>
      </c>
      <c r="K999">
        <v>2</v>
      </c>
      <c r="L999">
        <v>3.7</v>
      </c>
      <c r="M999">
        <v>131</v>
      </c>
      <c r="N999" t="s">
        <v>41</v>
      </c>
      <c r="O999">
        <v>1.734</v>
      </c>
      <c r="P999" t="s">
        <v>28</v>
      </c>
      <c r="Q999" t="s">
        <v>29</v>
      </c>
      <c r="R999">
        <v>4.74</v>
      </c>
      <c r="S999">
        <v>1</v>
      </c>
      <c r="T999">
        <v>-1.07</v>
      </c>
      <c r="U999">
        <v>1.7</v>
      </c>
      <c r="V999" t="s">
        <v>262</v>
      </c>
      <c r="W999" t="s">
        <v>31</v>
      </c>
      <c r="X999">
        <v>1</v>
      </c>
      <c r="Y999" t="str">
        <f>IF(tblRides[[#This Row],[supply_demand_ratio]]&lt;0.8,"Below 0.8",IF(tblRides[[#This Row],[supply_demand_ratio]]&lt;1,"Between 0.8-1.0",IF(tblRides[[#This Row],[supply_demand_ratio]]&lt;=1.2,"Between 1.0-1.2","Above 1.2")))</f>
        <v>Above 1.2</v>
      </c>
    </row>
    <row r="1000" spans="1:25" x14ac:dyDescent="0.3">
      <c r="A1000" t="s">
        <v>1055</v>
      </c>
      <c r="B1000" s="1">
        <v>46032.164583333331</v>
      </c>
      <c r="C1000" s="2">
        <v>46032</v>
      </c>
      <c r="D1000">
        <v>3</v>
      </c>
      <c r="E1000" t="s">
        <v>36</v>
      </c>
      <c r="F1000" t="s">
        <v>26</v>
      </c>
      <c r="G1000">
        <v>5.0999999999999996</v>
      </c>
      <c r="H1000">
        <v>109.47</v>
      </c>
      <c r="I1000">
        <v>103.84</v>
      </c>
      <c r="J1000">
        <v>1</v>
      </c>
      <c r="K1000">
        <v>5.0999999999999996</v>
      </c>
      <c r="L1000">
        <v>7.3</v>
      </c>
      <c r="M1000">
        <v>125</v>
      </c>
      <c r="N1000" t="s">
        <v>41</v>
      </c>
      <c r="O1000">
        <v>1.6579999999999999</v>
      </c>
      <c r="P1000" t="s">
        <v>28</v>
      </c>
      <c r="Q1000" t="s">
        <v>29</v>
      </c>
      <c r="R1000">
        <v>4.78</v>
      </c>
      <c r="S1000">
        <v>3</v>
      </c>
      <c r="T1000">
        <v>-5.63</v>
      </c>
      <c r="U1000">
        <v>2.2000000000000002</v>
      </c>
      <c r="V1000" t="s">
        <v>262</v>
      </c>
      <c r="W1000" t="s">
        <v>45</v>
      </c>
      <c r="X1000">
        <v>1</v>
      </c>
      <c r="Y1000" t="str">
        <f>IF(tblRides[[#This Row],[supply_demand_ratio]]&lt;0.8,"Below 0.8",IF(tblRides[[#This Row],[supply_demand_ratio]]&lt;1,"Between 0.8-1.0",IF(tblRides[[#This Row],[supply_demand_ratio]]&lt;=1.2,"Between 1.0-1.2","Above 1.2")))</f>
        <v>Above 1.2</v>
      </c>
    </row>
    <row r="1001" spans="1:25" x14ac:dyDescent="0.3">
      <c r="A1001" t="s">
        <v>1056</v>
      </c>
      <c r="B1001" s="1">
        <v>46032.165277777778</v>
      </c>
      <c r="C1001" s="2">
        <v>46032</v>
      </c>
      <c r="D1001">
        <v>3</v>
      </c>
      <c r="E1001" t="s">
        <v>36</v>
      </c>
      <c r="F1001" t="s">
        <v>26</v>
      </c>
      <c r="G1001">
        <v>8.3000000000000007</v>
      </c>
      <c r="H1001">
        <v>157.79</v>
      </c>
      <c r="I1001">
        <v>156.94</v>
      </c>
      <c r="J1001">
        <v>1</v>
      </c>
      <c r="K1001">
        <v>3.2</v>
      </c>
      <c r="L1001">
        <v>3.4</v>
      </c>
      <c r="M1001">
        <v>131</v>
      </c>
      <c r="N1001" t="s">
        <v>41</v>
      </c>
      <c r="O1001">
        <v>1.52</v>
      </c>
      <c r="P1001" t="s">
        <v>28</v>
      </c>
      <c r="Q1001" t="s">
        <v>29</v>
      </c>
      <c r="R1001">
        <v>4.59</v>
      </c>
      <c r="S1001">
        <v>29</v>
      </c>
      <c r="T1001">
        <v>-0.85</v>
      </c>
      <c r="U1001">
        <v>0.2</v>
      </c>
      <c r="V1001" t="s">
        <v>262</v>
      </c>
      <c r="W1001" t="s">
        <v>31</v>
      </c>
      <c r="X1001">
        <v>1</v>
      </c>
      <c r="Y1001" t="str">
        <f>IF(tblRides[[#This Row],[supply_demand_ratio]]&lt;0.8,"Below 0.8",IF(tblRides[[#This Row],[supply_demand_ratio]]&lt;1,"Between 0.8-1.0",IF(tblRides[[#This Row],[supply_demand_ratio]]&lt;=1.2,"Between 1.0-1.2","Above 1.2")))</f>
        <v>Above 1.2</v>
      </c>
    </row>
    <row r="1002" spans="1:25" x14ac:dyDescent="0.3">
      <c r="A1002" t="s">
        <v>1057</v>
      </c>
      <c r="B1002" s="1">
        <v>46032.170138888891</v>
      </c>
      <c r="C1002" s="2">
        <v>46032</v>
      </c>
      <c r="D1002">
        <v>4</v>
      </c>
      <c r="E1002" t="s">
        <v>43</v>
      </c>
      <c r="F1002" t="s">
        <v>26</v>
      </c>
      <c r="G1002">
        <v>1.6</v>
      </c>
      <c r="H1002">
        <v>66</v>
      </c>
      <c r="J1002">
        <v>1.1000000000000001</v>
      </c>
      <c r="K1002">
        <v>2.1</v>
      </c>
      <c r="L1002">
        <v>7.6</v>
      </c>
      <c r="M1002">
        <v>70</v>
      </c>
      <c r="N1002" t="s">
        <v>41</v>
      </c>
      <c r="O1002">
        <v>2.0419999999999998</v>
      </c>
      <c r="P1002" t="s">
        <v>58</v>
      </c>
      <c r="Q1002" t="s">
        <v>74</v>
      </c>
      <c r="R1002">
        <v>4.75</v>
      </c>
      <c r="S1002">
        <v>6</v>
      </c>
      <c r="U1002">
        <v>5.5</v>
      </c>
      <c r="V1002" t="s">
        <v>262</v>
      </c>
      <c r="W1002" t="s">
        <v>31</v>
      </c>
      <c r="X1002">
        <v>0</v>
      </c>
      <c r="Y1002" t="str">
        <f>IF(tblRides[[#This Row],[supply_demand_ratio]]&lt;0.8,"Below 0.8",IF(tblRides[[#This Row],[supply_demand_ratio]]&lt;1,"Between 0.8-1.0",IF(tblRides[[#This Row],[supply_demand_ratio]]&lt;=1.2,"Between 1.0-1.2","Above 1.2")))</f>
        <v>Above 1.2</v>
      </c>
    </row>
    <row r="1003" spans="1:25" x14ac:dyDescent="0.3">
      <c r="A1003" t="s">
        <v>1058</v>
      </c>
      <c r="B1003" s="1">
        <v>46032.17083333333</v>
      </c>
      <c r="C1003" s="2">
        <v>46032</v>
      </c>
      <c r="D1003">
        <v>4</v>
      </c>
      <c r="E1003" t="s">
        <v>25</v>
      </c>
      <c r="F1003" t="s">
        <v>26</v>
      </c>
      <c r="G1003">
        <v>16</v>
      </c>
      <c r="H1003">
        <v>351.31</v>
      </c>
      <c r="I1003">
        <v>326.79000000000002</v>
      </c>
      <c r="J1003">
        <v>1.1000000000000001</v>
      </c>
      <c r="K1003">
        <v>2</v>
      </c>
      <c r="L1003">
        <v>3.5</v>
      </c>
      <c r="M1003">
        <v>144</v>
      </c>
      <c r="N1003" t="s">
        <v>27</v>
      </c>
      <c r="O1003">
        <v>1.2769999999999999</v>
      </c>
      <c r="P1003" t="s">
        <v>28</v>
      </c>
      <c r="Q1003" t="s">
        <v>29</v>
      </c>
      <c r="R1003">
        <v>4.3600000000000003</v>
      </c>
      <c r="S1003">
        <v>68</v>
      </c>
      <c r="T1003">
        <v>-24.52</v>
      </c>
      <c r="U1003">
        <v>1.5</v>
      </c>
      <c r="V1003" t="s">
        <v>262</v>
      </c>
      <c r="W1003" t="s">
        <v>31</v>
      </c>
      <c r="X1003">
        <v>1</v>
      </c>
      <c r="Y1003" t="str">
        <f>IF(tblRides[[#This Row],[supply_demand_ratio]]&lt;0.8,"Below 0.8",IF(tblRides[[#This Row],[supply_demand_ratio]]&lt;1,"Between 0.8-1.0",IF(tblRides[[#This Row],[supply_demand_ratio]]&lt;=1.2,"Between 1.0-1.2","Above 1.2")))</f>
        <v>Above 1.2</v>
      </c>
    </row>
    <row r="1004" spans="1:25" x14ac:dyDescent="0.3">
      <c r="A1004" t="s">
        <v>1059</v>
      </c>
      <c r="B1004" s="1">
        <v>46032.173611111109</v>
      </c>
      <c r="C1004" s="2">
        <v>46032</v>
      </c>
      <c r="D1004">
        <v>4</v>
      </c>
      <c r="E1004" t="s">
        <v>33</v>
      </c>
      <c r="F1004" t="s">
        <v>34</v>
      </c>
      <c r="G1004">
        <v>7.9</v>
      </c>
      <c r="H1004">
        <v>170.46</v>
      </c>
      <c r="I1004">
        <v>168.6</v>
      </c>
      <c r="J1004">
        <v>1.2</v>
      </c>
      <c r="K1004">
        <v>6.8</v>
      </c>
      <c r="L1004">
        <v>14.3</v>
      </c>
      <c r="M1004">
        <v>84</v>
      </c>
      <c r="N1004" t="s">
        <v>41</v>
      </c>
      <c r="O1004">
        <v>1.391</v>
      </c>
      <c r="P1004" t="s">
        <v>28</v>
      </c>
      <c r="Q1004" t="s">
        <v>29</v>
      </c>
      <c r="R1004">
        <v>4.88</v>
      </c>
      <c r="S1004">
        <v>0</v>
      </c>
      <c r="T1004">
        <v>-1.86</v>
      </c>
      <c r="U1004">
        <v>7.5</v>
      </c>
      <c r="V1004" t="s">
        <v>262</v>
      </c>
      <c r="W1004" t="s">
        <v>45</v>
      </c>
      <c r="X1004">
        <v>1</v>
      </c>
      <c r="Y1004" t="str">
        <f>IF(tblRides[[#This Row],[supply_demand_ratio]]&lt;0.8,"Below 0.8",IF(tblRides[[#This Row],[supply_demand_ratio]]&lt;1,"Between 0.8-1.0",IF(tblRides[[#This Row],[supply_demand_ratio]]&lt;=1.2,"Between 1.0-1.2","Above 1.2")))</f>
        <v>Above 1.2</v>
      </c>
    </row>
    <row r="1005" spans="1:25" x14ac:dyDescent="0.3">
      <c r="A1005" t="s">
        <v>1060</v>
      </c>
      <c r="B1005" s="1">
        <v>46032.212500000001</v>
      </c>
      <c r="C1005" s="2">
        <v>46032</v>
      </c>
      <c r="D1005">
        <v>5</v>
      </c>
      <c r="E1005" t="s">
        <v>25</v>
      </c>
      <c r="F1005" t="s">
        <v>34</v>
      </c>
      <c r="G1005">
        <v>9</v>
      </c>
      <c r="H1005">
        <v>192.68</v>
      </c>
      <c r="I1005">
        <v>188.14</v>
      </c>
      <c r="J1005">
        <v>1</v>
      </c>
      <c r="K1005">
        <v>3.3</v>
      </c>
      <c r="L1005">
        <v>8.5</v>
      </c>
      <c r="M1005">
        <v>125</v>
      </c>
      <c r="N1005" t="s">
        <v>27</v>
      </c>
      <c r="O1005">
        <v>1.052</v>
      </c>
      <c r="P1005" t="s">
        <v>28</v>
      </c>
      <c r="Q1005" t="s">
        <v>29</v>
      </c>
      <c r="R1005">
        <v>5</v>
      </c>
      <c r="S1005">
        <v>0</v>
      </c>
      <c r="T1005">
        <v>-4.54</v>
      </c>
      <c r="U1005">
        <v>5.2</v>
      </c>
      <c r="V1005" t="s">
        <v>262</v>
      </c>
      <c r="W1005" t="s">
        <v>31</v>
      </c>
      <c r="X1005">
        <v>1</v>
      </c>
      <c r="Y1005" t="str">
        <f>IF(tblRides[[#This Row],[supply_demand_ratio]]&lt;0.8,"Below 0.8",IF(tblRides[[#This Row],[supply_demand_ratio]]&lt;1,"Between 0.8-1.0",IF(tblRides[[#This Row],[supply_demand_ratio]]&lt;=1.2,"Between 1.0-1.2","Above 1.2")))</f>
        <v>Between 1.0-1.2</v>
      </c>
    </row>
    <row r="1006" spans="1:25" x14ac:dyDescent="0.3">
      <c r="A1006" t="s">
        <v>1061</v>
      </c>
      <c r="B1006" s="1">
        <v>46032.225694444445</v>
      </c>
      <c r="C1006" s="2">
        <v>46032</v>
      </c>
      <c r="D1006">
        <v>5</v>
      </c>
      <c r="E1006" t="s">
        <v>25</v>
      </c>
      <c r="F1006" t="s">
        <v>34</v>
      </c>
      <c r="G1006">
        <v>1</v>
      </c>
      <c r="H1006">
        <v>56.28</v>
      </c>
      <c r="I1006">
        <v>54.92</v>
      </c>
      <c r="J1006">
        <v>1</v>
      </c>
      <c r="K1006">
        <v>11</v>
      </c>
      <c r="L1006">
        <v>17.3</v>
      </c>
      <c r="M1006">
        <v>119</v>
      </c>
      <c r="N1006" t="s">
        <v>27</v>
      </c>
      <c r="O1006">
        <v>1.0049999999999999</v>
      </c>
      <c r="P1006" t="s">
        <v>28</v>
      </c>
      <c r="Q1006" t="s">
        <v>29</v>
      </c>
      <c r="R1006">
        <v>4.75</v>
      </c>
      <c r="S1006">
        <v>0</v>
      </c>
      <c r="T1006">
        <v>-1.36</v>
      </c>
      <c r="U1006">
        <v>6.3</v>
      </c>
      <c r="V1006" t="s">
        <v>262</v>
      </c>
      <c r="W1006" t="s">
        <v>77</v>
      </c>
      <c r="X1006">
        <v>1</v>
      </c>
      <c r="Y1006" t="str">
        <f>IF(tblRides[[#This Row],[supply_demand_ratio]]&lt;0.8,"Below 0.8",IF(tblRides[[#This Row],[supply_demand_ratio]]&lt;1,"Between 0.8-1.0",IF(tblRides[[#This Row],[supply_demand_ratio]]&lt;=1.2,"Between 1.0-1.2","Above 1.2")))</f>
        <v>Between 1.0-1.2</v>
      </c>
    </row>
    <row r="1007" spans="1:25" x14ac:dyDescent="0.3">
      <c r="A1007" t="s">
        <v>1062</v>
      </c>
      <c r="B1007" s="1">
        <v>46032.229166666664</v>
      </c>
      <c r="C1007" s="2">
        <v>46032</v>
      </c>
      <c r="D1007">
        <v>5</v>
      </c>
      <c r="E1007" t="s">
        <v>33</v>
      </c>
      <c r="F1007" t="s">
        <v>26</v>
      </c>
      <c r="G1007">
        <v>3.9</v>
      </c>
      <c r="H1007">
        <v>100.6</v>
      </c>
      <c r="I1007">
        <v>97.4</v>
      </c>
      <c r="J1007">
        <v>1</v>
      </c>
      <c r="K1007">
        <v>7.3</v>
      </c>
      <c r="L1007">
        <v>10.4</v>
      </c>
      <c r="M1007">
        <v>109</v>
      </c>
      <c r="N1007" t="s">
        <v>27</v>
      </c>
      <c r="O1007">
        <v>1.206</v>
      </c>
      <c r="P1007" t="s">
        <v>28</v>
      </c>
      <c r="Q1007" t="s">
        <v>29</v>
      </c>
      <c r="R1007">
        <v>4.92</v>
      </c>
      <c r="S1007">
        <v>18</v>
      </c>
      <c r="T1007">
        <v>-3.2</v>
      </c>
      <c r="U1007">
        <v>3.1</v>
      </c>
      <c r="V1007" t="s">
        <v>262</v>
      </c>
      <c r="W1007" t="s">
        <v>45</v>
      </c>
      <c r="X1007">
        <v>1</v>
      </c>
      <c r="Y1007" t="str">
        <f>IF(tblRides[[#This Row],[supply_demand_ratio]]&lt;0.8,"Below 0.8",IF(tblRides[[#This Row],[supply_demand_ratio]]&lt;1,"Between 0.8-1.0",IF(tblRides[[#This Row],[supply_demand_ratio]]&lt;=1.2,"Between 1.0-1.2","Above 1.2")))</f>
        <v>Above 1.2</v>
      </c>
    </row>
    <row r="1008" spans="1:25" x14ac:dyDescent="0.3">
      <c r="A1008" t="s">
        <v>1063</v>
      </c>
      <c r="B1008" s="1">
        <v>46032.234722222223</v>
      </c>
      <c r="C1008" s="2">
        <v>46032</v>
      </c>
      <c r="D1008">
        <v>5</v>
      </c>
      <c r="E1008" t="s">
        <v>33</v>
      </c>
      <c r="F1008" t="s">
        <v>26</v>
      </c>
      <c r="G1008">
        <v>6</v>
      </c>
      <c r="H1008">
        <v>124.51</v>
      </c>
      <c r="I1008">
        <v>126.95</v>
      </c>
      <c r="J1008">
        <v>1</v>
      </c>
      <c r="K1008">
        <v>7</v>
      </c>
      <c r="L1008">
        <v>11.3</v>
      </c>
      <c r="M1008">
        <v>91</v>
      </c>
      <c r="N1008" t="s">
        <v>41</v>
      </c>
      <c r="O1008">
        <v>1.4119999999999999</v>
      </c>
      <c r="P1008" t="s">
        <v>28</v>
      </c>
      <c r="Q1008" t="s">
        <v>29</v>
      </c>
      <c r="R1008">
        <v>4.5599999999999996</v>
      </c>
      <c r="S1008">
        <v>5</v>
      </c>
      <c r="T1008">
        <v>2.44</v>
      </c>
      <c r="U1008">
        <v>4.3</v>
      </c>
      <c r="V1008" t="s">
        <v>262</v>
      </c>
      <c r="W1008" t="s">
        <v>45</v>
      </c>
      <c r="X1008">
        <v>1</v>
      </c>
      <c r="Y1008" t="str">
        <f>IF(tblRides[[#This Row],[supply_demand_ratio]]&lt;0.8,"Below 0.8",IF(tblRides[[#This Row],[supply_demand_ratio]]&lt;1,"Between 0.8-1.0",IF(tblRides[[#This Row],[supply_demand_ratio]]&lt;=1.2,"Between 1.0-1.2","Above 1.2")))</f>
        <v>Above 1.2</v>
      </c>
    </row>
    <row r="1009" spans="1:25" x14ac:dyDescent="0.3">
      <c r="A1009" t="s">
        <v>1064</v>
      </c>
      <c r="B1009" s="1">
        <v>46032.251388888886</v>
      </c>
      <c r="C1009" s="2">
        <v>46032</v>
      </c>
      <c r="D1009">
        <v>6</v>
      </c>
      <c r="E1009" t="s">
        <v>36</v>
      </c>
      <c r="F1009" t="s">
        <v>34</v>
      </c>
      <c r="G1009">
        <v>2.2999999999999998</v>
      </c>
      <c r="H1009">
        <v>78.12</v>
      </c>
      <c r="J1009">
        <v>1</v>
      </c>
      <c r="K1009">
        <v>2</v>
      </c>
      <c r="L1009">
        <v>2.1</v>
      </c>
      <c r="M1009">
        <v>130</v>
      </c>
      <c r="N1009" t="s">
        <v>27</v>
      </c>
      <c r="O1009">
        <v>1.2809999999999999</v>
      </c>
      <c r="P1009" t="s">
        <v>58</v>
      </c>
      <c r="Q1009" t="s">
        <v>59</v>
      </c>
      <c r="R1009">
        <v>4.8600000000000003</v>
      </c>
      <c r="S1009">
        <v>0</v>
      </c>
      <c r="U1009">
        <v>0.1</v>
      </c>
      <c r="V1009" t="s">
        <v>262</v>
      </c>
      <c r="W1009" t="s">
        <v>31</v>
      </c>
      <c r="X1009">
        <v>0</v>
      </c>
      <c r="Y1009" t="str">
        <f>IF(tblRides[[#This Row],[supply_demand_ratio]]&lt;0.8,"Below 0.8",IF(tblRides[[#This Row],[supply_demand_ratio]]&lt;1,"Between 0.8-1.0",IF(tblRides[[#This Row],[supply_demand_ratio]]&lt;=1.2,"Between 1.0-1.2","Above 1.2")))</f>
        <v>Above 1.2</v>
      </c>
    </row>
    <row r="1010" spans="1:25" x14ac:dyDescent="0.3">
      <c r="A1010" t="s">
        <v>1065</v>
      </c>
      <c r="B1010" s="1">
        <v>46032.254166666666</v>
      </c>
      <c r="C1010" s="2">
        <v>46032</v>
      </c>
      <c r="D1010">
        <v>6</v>
      </c>
      <c r="E1010" t="s">
        <v>36</v>
      </c>
      <c r="F1010" t="s">
        <v>26</v>
      </c>
      <c r="G1010">
        <v>20.3</v>
      </c>
      <c r="H1010">
        <v>299.47000000000003</v>
      </c>
      <c r="I1010">
        <v>305.33999999999997</v>
      </c>
      <c r="J1010">
        <v>1</v>
      </c>
      <c r="K1010">
        <v>4.2</v>
      </c>
      <c r="L1010">
        <v>11.4</v>
      </c>
      <c r="M1010">
        <v>127</v>
      </c>
      <c r="N1010" t="s">
        <v>27</v>
      </c>
      <c r="O1010">
        <v>1.2050000000000001</v>
      </c>
      <c r="P1010" t="s">
        <v>28</v>
      </c>
      <c r="Q1010" t="s">
        <v>29</v>
      </c>
      <c r="R1010">
        <v>4.8</v>
      </c>
      <c r="S1010">
        <v>13</v>
      </c>
      <c r="T1010">
        <v>5.87</v>
      </c>
      <c r="U1010">
        <v>7.2</v>
      </c>
      <c r="V1010" t="s">
        <v>262</v>
      </c>
      <c r="W1010" t="s">
        <v>31</v>
      </c>
      <c r="X1010">
        <v>1</v>
      </c>
      <c r="Y1010" t="str">
        <f>IF(tblRides[[#This Row],[supply_demand_ratio]]&lt;0.8,"Below 0.8",IF(tblRides[[#This Row],[supply_demand_ratio]]&lt;1,"Between 0.8-1.0",IF(tblRides[[#This Row],[supply_demand_ratio]]&lt;=1.2,"Between 1.0-1.2","Above 1.2")))</f>
        <v>Above 1.2</v>
      </c>
    </row>
    <row r="1011" spans="1:25" x14ac:dyDescent="0.3">
      <c r="A1011" t="s">
        <v>1066</v>
      </c>
      <c r="B1011" s="1">
        <v>46032.261111111111</v>
      </c>
      <c r="C1011" s="2">
        <v>46032</v>
      </c>
      <c r="D1011">
        <v>6</v>
      </c>
      <c r="E1011" t="s">
        <v>36</v>
      </c>
      <c r="F1011" t="s">
        <v>26</v>
      </c>
      <c r="G1011">
        <v>12.7</v>
      </c>
      <c r="H1011">
        <v>214.53</v>
      </c>
      <c r="I1011">
        <v>221.96</v>
      </c>
      <c r="J1011">
        <v>1</v>
      </c>
      <c r="K1011">
        <v>2</v>
      </c>
      <c r="L1011">
        <v>1</v>
      </c>
      <c r="M1011">
        <v>121</v>
      </c>
      <c r="N1011" t="s">
        <v>27</v>
      </c>
      <c r="O1011">
        <v>1.2549999999999999</v>
      </c>
      <c r="P1011" t="s">
        <v>28</v>
      </c>
      <c r="Q1011" t="s">
        <v>29</v>
      </c>
      <c r="R1011">
        <v>4.84</v>
      </c>
      <c r="S1011">
        <v>4</v>
      </c>
      <c r="T1011">
        <v>7.43</v>
      </c>
      <c r="U1011">
        <v>-1</v>
      </c>
      <c r="V1011" t="s">
        <v>262</v>
      </c>
      <c r="W1011" t="s">
        <v>31</v>
      </c>
      <c r="X1011">
        <v>1</v>
      </c>
      <c r="Y1011" t="str">
        <f>IF(tblRides[[#This Row],[supply_demand_ratio]]&lt;0.8,"Below 0.8",IF(tblRides[[#This Row],[supply_demand_ratio]]&lt;1,"Between 0.8-1.0",IF(tblRides[[#This Row],[supply_demand_ratio]]&lt;=1.2,"Between 1.0-1.2","Above 1.2")))</f>
        <v>Above 1.2</v>
      </c>
    </row>
    <row r="1012" spans="1:25" x14ac:dyDescent="0.3">
      <c r="A1012" t="s">
        <v>1067</v>
      </c>
      <c r="B1012" s="1">
        <v>46032.270138888889</v>
      </c>
      <c r="C1012" s="2">
        <v>46032</v>
      </c>
      <c r="D1012">
        <v>6</v>
      </c>
      <c r="E1012" t="s">
        <v>36</v>
      </c>
      <c r="F1012" t="s">
        <v>26</v>
      </c>
      <c r="G1012">
        <v>6.2</v>
      </c>
      <c r="H1012">
        <v>160.91999999999999</v>
      </c>
      <c r="I1012">
        <v>168.33</v>
      </c>
      <c r="J1012">
        <v>1.1000000000000001</v>
      </c>
      <c r="K1012">
        <v>5.4</v>
      </c>
      <c r="L1012">
        <v>11.7</v>
      </c>
      <c r="M1012">
        <v>118</v>
      </c>
      <c r="N1012" t="s">
        <v>41</v>
      </c>
      <c r="O1012">
        <v>1.2629999999999999</v>
      </c>
      <c r="P1012" t="s">
        <v>28</v>
      </c>
      <c r="Q1012" t="s">
        <v>29</v>
      </c>
      <c r="R1012">
        <v>4.8099999999999996</v>
      </c>
      <c r="S1012">
        <v>16</v>
      </c>
      <c r="T1012">
        <v>7.41</v>
      </c>
      <c r="U1012">
        <v>6.3</v>
      </c>
      <c r="V1012" t="s">
        <v>262</v>
      </c>
      <c r="W1012" t="s">
        <v>45</v>
      </c>
      <c r="X1012">
        <v>1</v>
      </c>
      <c r="Y1012" t="str">
        <f>IF(tblRides[[#This Row],[supply_demand_ratio]]&lt;0.8,"Below 0.8",IF(tblRides[[#This Row],[supply_demand_ratio]]&lt;1,"Between 0.8-1.0",IF(tblRides[[#This Row],[supply_demand_ratio]]&lt;=1.2,"Between 1.0-1.2","Above 1.2")))</f>
        <v>Above 1.2</v>
      </c>
    </row>
    <row r="1013" spans="1:25" x14ac:dyDescent="0.3">
      <c r="A1013" t="s">
        <v>1068</v>
      </c>
      <c r="B1013" s="1">
        <v>46032.271527777775</v>
      </c>
      <c r="C1013" s="2">
        <v>46032</v>
      </c>
      <c r="D1013">
        <v>6</v>
      </c>
      <c r="E1013" t="s">
        <v>36</v>
      </c>
      <c r="F1013" t="s">
        <v>26</v>
      </c>
      <c r="G1013">
        <v>9.8000000000000007</v>
      </c>
      <c r="H1013">
        <v>179.04</v>
      </c>
      <c r="I1013">
        <v>180.39</v>
      </c>
      <c r="J1013">
        <v>1</v>
      </c>
      <c r="K1013">
        <v>4.3</v>
      </c>
      <c r="L1013">
        <v>4.7</v>
      </c>
      <c r="M1013">
        <v>108</v>
      </c>
      <c r="N1013" t="s">
        <v>41</v>
      </c>
      <c r="O1013">
        <v>1.6319999999999999</v>
      </c>
      <c r="P1013" t="s">
        <v>28</v>
      </c>
      <c r="Q1013" t="s">
        <v>29</v>
      </c>
      <c r="R1013">
        <v>4.7300000000000004</v>
      </c>
      <c r="S1013">
        <v>6</v>
      </c>
      <c r="T1013">
        <v>1.35</v>
      </c>
      <c r="U1013">
        <v>0.4</v>
      </c>
      <c r="V1013" t="s">
        <v>262</v>
      </c>
      <c r="W1013" t="s">
        <v>31</v>
      </c>
      <c r="X1013">
        <v>1</v>
      </c>
      <c r="Y1013" t="str">
        <f>IF(tblRides[[#This Row],[supply_demand_ratio]]&lt;0.8,"Below 0.8",IF(tblRides[[#This Row],[supply_demand_ratio]]&lt;1,"Between 0.8-1.0",IF(tblRides[[#This Row],[supply_demand_ratio]]&lt;=1.2,"Between 1.0-1.2","Above 1.2")))</f>
        <v>Above 1.2</v>
      </c>
    </row>
    <row r="1014" spans="1:25" x14ac:dyDescent="0.3">
      <c r="A1014" t="s">
        <v>1069</v>
      </c>
      <c r="B1014" s="1">
        <v>46032.27847222222</v>
      </c>
      <c r="C1014" s="2">
        <v>46032</v>
      </c>
      <c r="D1014">
        <v>6</v>
      </c>
      <c r="E1014" t="s">
        <v>25</v>
      </c>
      <c r="F1014" t="s">
        <v>26</v>
      </c>
      <c r="G1014">
        <v>4.5</v>
      </c>
      <c r="H1014">
        <v>103.91</v>
      </c>
      <c r="I1014">
        <v>108.52</v>
      </c>
      <c r="J1014">
        <v>1</v>
      </c>
      <c r="K1014">
        <v>7.6</v>
      </c>
      <c r="L1014">
        <v>4.4000000000000004</v>
      </c>
      <c r="M1014">
        <v>138</v>
      </c>
      <c r="N1014" t="s">
        <v>27</v>
      </c>
      <c r="O1014">
        <v>1.1870000000000001</v>
      </c>
      <c r="P1014" t="s">
        <v>28</v>
      </c>
      <c r="Q1014" t="s">
        <v>29</v>
      </c>
      <c r="R1014">
        <v>4.68</v>
      </c>
      <c r="S1014">
        <v>9</v>
      </c>
      <c r="T1014">
        <v>4.6100000000000003</v>
      </c>
      <c r="U1014">
        <v>-3.2</v>
      </c>
      <c r="V1014" t="s">
        <v>262</v>
      </c>
      <c r="W1014" t="s">
        <v>45</v>
      </c>
      <c r="X1014">
        <v>1</v>
      </c>
      <c r="Y1014" t="str">
        <f>IF(tblRides[[#This Row],[supply_demand_ratio]]&lt;0.8,"Below 0.8",IF(tblRides[[#This Row],[supply_demand_ratio]]&lt;1,"Between 0.8-1.0",IF(tblRides[[#This Row],[supply_demand_ratio]]&lt;=1.2,"Between 1.0-1.2","Above 1.2")))</f>
        <v>Between 1.0-1.2</v>
      </c>
    </row>
    <row r="1015" spans="1:25" x14ac:dyDescent="0.3">
      <c r="A1015" t="s">
        <v>1070</v>
      </c>
      <c r="B1015" s="1">
        <v>46032.295138888891</v>
      </c>
      <c r="C1015" s="2">
        <v>46032</v>
      </c>
      <c r="D1015">
        <v>7</v>
      </c>
      <c r="E1015" t="s">
        <v>33</v>
      </c>
      <c r="F1015" t="s">
        <v>34</v>
      </c>
      <c r="G1015">
        <v>11.3</v>
      </c>
      <c r="H1015">
        <v>198.02</v>
      </c>
      <c r="I1015">
        <v>195.74</v>
      </c>
      <c r="J1015">
        <v>1</v>
      </c>
      <c r="K1015">
        <v>2.6</v>
      </c>
      <c r="L1015">
        <v>5.3</v>
      </c>
      <c r="M1015">
        <v>91</v>
      </c>
      <c r="N1015" t="s">
        <v>27</v>
      </c>
      <c r="O1015">
        <v>1.03</v>
      </c>
      <c r="P1015" t="s">
        <v>28</v>
      </c>
      <c r="Q1015" t="s">
        <v>29</v>
      </c>
      <c r="R1015">
        <v>4.62</v>
      </c>
      <c r="S1015">
        <v>0</v>
      </c>
      <c r="T1015">
        <v>-2.2799999999999998</v>
      </c>
      <c r="U1015">
        <v>2.7</v>
      </c>
      <c r="V1015" t="s">
        <v>262</v>
      </c>
      <c r="W1015" t="s">
        <v>31</v>
      </c>
      <c r="X1015">
        <v>1</v>
      </c>
      <c r="Y1015" t="str">
        <f>IF(tblRides[[#This Row],[supply_demand_ratio]]&lt;0.8,"Below 0.8",IF(tblRides[[#This Row],[supply_demand_ratio]]&lt;1,"Between 0.8-1.0",IF(tblRides[[#This Row],[supply_demand_ratio]]&lt;=1.2,"Between 1.0-1.2","Above 1.2")))</f>
        <v>Between 1.0-1.2</v>
      </c>
    </row>
    <row r="1016" spans="1:25" x14ac:dyDescent="0.3">
      <c r="A1016" t="s">
        <v>1071</v>
      </c>
      <c r="B1016" s="1">
        <v>46032.298611111109</v>
      </c>
      <c r="C1016" s="2">
        <v>46032</v>
      </c>
      <c r="D1016">
        <v>7</v>
      </c>
      <c r="E1016" t="s">
        <v>25</v>
      </c>
      <c r="F1016" t="s">
        <v>26</v>
      </c>
      <c r="G1016">
        <v>5.0999999999999996</v>
      </c>
      <c r="H1016">
        <v>108.68</v>
      </c>
      <c r="I1016">
        <v>108.54</v>
      </c>
      <c r="J1016">
        <v>1</v>
      </c>
      <c r="K1016">
        <v>5.9</v>
      </c>
      <c r="L1016">
        <v>6.6</v>
      </c>
      <c r="M1016">
        <v>133</v>
      </c>
      <c r="N1016" t="s">
        <v>27</v>
      </c>
      <c r="O1016">
        <v>1.0629999999999999</v>
      </c>
      <c r="P1016" t="s">
        <v>28</v>
      </c>
      <c r="Q1016" t="s">
        <v>29</v>
      </c>
      <c r="R1016">
        <v>5</v>
      </c>
      <c r="S1016">
        <v>5</v>
      </c>
      <c r="T1016">
        <v>-0.14000000000000001</v>
      </c>
      <c r="U1016">
        <v>0.7</v>
      </c>
      <c r="V1016" t="s">
        <v>262</v>
      </c>
      <c r="W1016" t="s">
        <v>45</v>
      </c>
      <c r="X1016">
        <v>1</v>
      </c>
      <c r="Y1016" t="str">
        <f>IF(tblRides[[#This Row],[supply_demand_ratio]]&lt;0.8,"Below 0.8",IF(tblRides[[#This Row],[supply_demand_ratio]]&lt;1,"Between 0.8-1.0",IF(tblRides[[#This Row],[supply_demand_ratio]]&lt;=1.2,"Between 1.0-1.2","Above 1.2")))</f>
        <v>Between 1.0-1.2</v>
      </c>
    </row>
    <row r="1017" spans="1:25" x14ac:dyDescent="0.3">
      <c r="A1017" t="s">
        <v>1072</v>
      </c>
      <c r="B1017" s="1">
        <v>46032.306250000001</v>
      </c>
      <c r="C1017" s="2">
        <v>46032</v>
      </c>
      <c r="D1017">
        <v>7</v>
      </c>
      <c r="E1017" t="s">
        <v>25</v>
      </c>
      <c r="F1017" t="s">
        <v>34</v>
      </c>
      <c r="G1017">
        <v>15.4</v>
      </c>
      <c r="H1017">
        <v>260.64999999999998</v>
      </c>
      <c r="I1017">
        <v>268.42</v>
      </c>
      <c r="J1017">
        <v>1</v>
      </c>
      <c r="K1017">
        <v>4.8</v>
      </c>
      <c r="L1017">
        <v>7.6</v>
      </c>
      <c r="M1017">
        <v>142</v>
      </c>
      <c r="N1017" t="s">
        <v>27</v>
      </c>
      <c r="O1017">
        <v>1.252</v>
      </c>
      <c r="P1017" t="s">
        <v>28</v>
      </c>
      <c r="Q1017" t="s">
        <v>29</v>
      </c>
      <c r="R1017">
        <v>4.76</v>
      </c>
      <c r="S1017">
        <v>0</v>
      </c>
      <c r="T1017">
        <v>7.77</v>
      </c>
      <c r="U1017">
        <v>2.8</v>
      </c>
      <c r="V1017" t="s">
        <v>262</v>
      </c>
      <c r="W1017" t="s">
        <v>31</v>
      </c>
      <c r="X1017">
        <v>1</v>
      </c>
      <c r="Y1017" t="str">
        <f>IF(tblRides[[#This Row],[supply_demand_ratio]]&lt;0.8,"Below 0.8",IF(tblRides[[#This Row],[supply_demand_ratio]]&lt;1,"Between 0.8-1.0",IF(tblRides[[#This Row],[supply_demand_ratio]]&lt;=1.2,"Between 1.0-1.2","Above 1.2")))</f>
        <v>Above 1.2</v>
      </c>
    </row>
    <row r="1018" spans="1:25" x14ac:dyDescent="0.3">
      <c r="A1018" t="s">
        <v>1073</v>
      </c>
      <c r="B1018" s="1">
        <v>46032.306944444441</v>
      </c>
      <c r="C1018" s="2">
        <v>46032</v>
      </c>
      <c r="D1018">
        <v>7</v>
      </c>
      <c r="E1018" t="s">
        <v>25</v>
      </c>
      <c r="F1018" t="s">
        <v>34</v>
      </c>
      <c r="G1018">
        <v>3.5</v>
      </c>
      <c r="H1018">
        <v>100.45</v>
      </c>
      <c r="I1018">
        <v>100.79</v>
      </c>
      <c r="J1018">
        <v>1.1000000000000001</v>
      </c>
      <c r="K1018">
        <v>4.7</v>
      </c>
      <c r="L1018">
        <v>11.4</v>
      </c>
      <c r="M1018">
        <v>121</v>
      </c>
      <c r="N1018" t="s">
        <v>41</v>
      </c>
      <c r="O1018">
        <v>1.222</v>
      </c>
      <c r="P1018" t="s">
        <v>28</v>
      </c>
      <c r="Q1018" t="s">
        <v>29</v>
      </c>
      <c r="R1018">
        <v>4.68</v>
      </c>
      <c r="S1018">
        <v>0</v>
      </c>
      <c r="T1018">
        <v>0.34</v>
      </c>
      <c r="U1018">
        <v>6.7</v>
      </c>
      <c r="V1018" t="s">
        <v>262</v>
      </c>
      <c r="W1018" t="s">
        <v>31</v>
      </c>
      <c r="X1018">
        <v>1</v>
      </c>
      <c r="Y1018" t="str">
        <f>IF(tblRides[[#This Row],[supply_demand_ratio]]&lt;0.8,"Below 0.8",IF(tblRides[[#This Row],[supply_demand_ratio]]&lt;1,"Between 0.8-1.0",IF(tblRides[[#This Row],[supply_demand_ratio]]&lt;=1.2,"Between 1.0-1.2","Above 1.2")))</f>
        <v>Above 1.2</v>
      </c>
    </row>
    <row r="1019" spans="1:25" x14ac:dyDescent="0.3">
      <c r="A1019" t="s">
        <v>1074</v>
      </c>
      <c r="B1019" s="1">
        <v>46032.31527777778</v>
      </c>
      <c r="C1019" s="2">
        <v>46032</v>
      </c>
      <c r="D1019">
        <v>7</v>
      </c>
      <c r="E1019" t="s">
        <v>36</v>
      </c>
      <c r="F1019" t="s">
        <v>26</v>
      </c>
      <c r="G1019">
        <v>1.9</v>
      </c>
      <c r="H1019">
        <v>65.400000000000006</v>
      </c>
      <c r="J1019">
        <v>1</v>
      </c>
      <c r="K1019">
        <v>6.6</v>
      </c>
      <c r="M1019">
        <v>128</v>
      </c>
      <c r="N1019" t="s">
        <v>27</v>
      </c>
      <c r="O1019">
        <v>1.137</v>
      </c>
      <c r="P1019" t="s">
        <v>82</v>
      </c>
      <c r="Q1019" t="s">
        <v>83</v>
      </c>
      <c r="R1019">
        <v>4.9800000000000004</v>
      </c>
      <c r="S1019">
        <v>18</v>
      </c>
      <c r="V1019" t="s">
        <v>262</v>
      </c>
      <c r="W1019" t="s">
        <v>45</v>
      </c>
      <c r="X1019">
        <v>0</v>
      </c>
      <c r="Y1019" t="str">
        <f>IF(tblRides[[#This Row],[supply_demand_ratio]]&lt;0.8,"Below 0.8",IF(tblRides[[#This Row],[supply_demand_ratio]]&lt;1,"Between 0.8-1.0",IF(tblRides[[#This Row],[supply_demand_ratio]]&lt;=1.2,"Between 1.0-1.2","Above 1.2")))</f>
        <v>Between 1.0-1.2</v>
      </c>
    </row>
    <row r="1020" spans="1:25" x14ac:dyDescent="0.3">
      <c r="A1020" t="s">
        <v>1075</v>
      </c>
      <c r="B1020" s="1">
        <v>46032.343055555553</v>
      </c>
      <c r="C1020" s="2">
        <v>46032</v>
      </c>
      <c r="D1020">
        <v>8</v>
      </c>
      <c r="E1020" t="s">
        <v>36</v>
      </c>
      <c r="F1020" t="s">
        <v>26</v>
      </c>
      <c r="G1020">
        <v>5.5</v>
      </c>
      <c r="H1020">
        <v>131.99</v>
      </c>
      <c r="I1020">
        <v>126.84</v>
      </c>
      <c r="J1020">
        <v>1.2</v>
      </c>
      <c r="K1020">
        <v>6.9</v>
      </c>
      <c r="L1020">
        <v>12.5</v>
      </c>
      <c r="M1020">
        <v>108</v>
      </c>
      <c r="N1020" t="s">
        <v>27</v>
      </c>
      <c r="O1020">
        <v>0.91500000000000004</v>
      </c>
      <c r="P1020" t="s">
        <v>28</v>
      </c>
      <c r="Q1020" t="s">
        <v>29</v>
      </c>
      <c r="R1020">
        <v>4.8499999999999996</v>
      </c>
      <c r="S1020">
        <v>8</v>
      </c>
      <c r="T1020">
        <v>-5.15</v>
      </c>
      <c r="U1020">
        <v>5.6</v>
      </c>
      <c r="V1020" t="s">
        <v>262</v>
      </c>
      <c r="W1020" t="s">
        <v>45</v>
      </c>
      <c r="X1020">
        <v>1</v>
      </c>
      <c r="Y1020" t="str">
        <f>IF(tblRides[[#This Row],[supply_demand_ratio]]&lt;0.8,"Below 0.8",IF(tblRides[[#This Row],[supply_demand_ratio]]&lt;1,"Between 0.8-1.0",IF(tblRides[[#This Row],[supply_demand_ratio]]&lt;=1.2,"Between 1.0-1.2","Above 1.2")))</f>
        <v>Between 0.8-1.0</v>
      </c>
    </row>
    <row r="1021" spans="1:25" x14ac:dyDescent="0.3">
      <c r="A1021" t="s">
        <v>1076</v>
      </c>
      <c r="B1021" s="1">
        <v>46032.352777777778</v>
      </c>
      <c r="C1021" s="2">
        <v>46032</v>
      </c>
      <c r="D1021">
        <v>8</v>
      </c>
      <c r="E1021" t="s">
        <v>62</v>
      </c>
      <c r="F1021" t="s">
        <v>26</v>
      </c>
      <c r="G1021">
        <v>3.3</v>
      </c>
      <c r="H1021">
        <v>87.06</v>
      </c>
      <c r="I1021">
        <v>89.41</v>
      </c>
      <c r="J1021">
        <v>1</v>
      </c>
      <c r="K1021">
        <v>7</v>
      </c>
      <c r="L1021">
        <v>10.1</v>
      </c>
      <c r="M1021">
        <v>59</v>
      </c>
      <c r="N1021" t="s">
        <v>27</v>
      </c>
      <c r="O1021">
        <v>1.1599999999999999</v>
      </c>
      <c r="P1021" t="s">
        <v>28</v>
      </c>
      <c r="Q1021" t="s">
        <v>29</v>
      </c>
      <c r="R1021">
        <v>4.8600000000000003</v>
      </c>
      <c r="S1021">
        <v>39</v>
      </c>
      <c r="T1021">
        <v>2.35</v>
      </c>
      <c r="U1021">
        <v>3.1</v>
      </c>
      <c r="V1021" t="s">
        <v>262</v>
      </c>
      <c r="W1021" t="s">
        <v>45</v>
      </c>
      <c r="X1021">
        <v>1</v>
      </c>
      <c r="Y1021" t="str">
        <f>IF(tblRides[[#This Row],[supply_demand_ratio]]&lt;0.8,"Below 0.8",IF(tblRides[[#This Row],[supply_demand_ratio]]&lt;1,"Between 0.8-1.0",IF(tblRides[[#This Row],[supply_demand_ratio]]&lt;=1.2,"Between 1.0-1.2","Above 1.2")))</f>
        <v>Between 1.0-1.2</v>
      </c>
    </row>
    <row r="1022" spans="1:25" x14ac:dyDescent="0.3">
      <c r="A1022" t="s">
        <v>1077</v>
      </c>
      <c r="B1022" s="1">
        <v>46032.371527777781</v>
      </c>
      <c r="C1022" s="2">
        <v>46032</v>
      </c>
      <c r="D1022">
        <v>8</v>
      </c>
      <c r="E1022" t="s">
        <v>62</v>
      </c>
      <c r="F1022" t="s">
        <v>34</v>
      </c>
      <c r="G1022">
        <v>7.7</v>
      </c>
      <c r="H1022">
        <v>158.69</v>
      </c>
      <c r="I1022">
        <v>159.5</v>
      </c>
      <c r="J1022">
        <v>1</v>
      </c>
      <c r="K1022">
        <v>6.3</v>
      </c>
      <c r="L1022">
        <v>9.6999999999999993</v>
      </c>
      <c r="M1022">
        <v>48</v>
      </c>
      <c r="N1022" t="s">
        <v>41</v>
      </c>
      <c r="O1022">
        <v>1.655</v>
      </c>
      <c r="P1022" t="s">
        <v>28</v>
      </c>
      <c r="Q1022" t="s">
        <v>29</v>
      </c>
      <c r="R1022">
        <v>4.78</v>
      </c>
      <c r="S1022">
        <v>0</v>
      </c>
      <c r="T1022">
        <v>0.81</v>
      </c>
      <c r="U1022">
        <v>3.4</v>
      </c>
      <c r="V1022" t="s">
        <v>262</v>
      </c>
      <c r="W1022" t="s">
        <v>45</v>
      </c>
      <c r="X1022">
        <v>1</v>
      </c>
      <c r="Y1022" t="str">
        <f>IF(tblRides[[#This Row],[supply_demand_ratio]]&lt;0.8,"Below 0.8",IF(tblRides[[#This Row],[supply_demand_ratio]]&lt;1,"Between 0.8-1.0",IF(tblRides[[#This Row],[supply_demand_ratio]]&lt;=1.2,"Between 1.0-1.2","Above 1.2")))</f>
        <v>Above 1.2</v>
      </c>
    </row>
    <row r="1023" spans="1:25" x14ac:dyDescent="0.3">
      <c r="A1023" t="s">
        <v>1078</v>
      </c>
      <c r="B1023" s="1">
        <v>46032.373611111114</v>
      </c>
      <c r="C1023" s="2">
        <v>46032</v>
      </c>
      <c r="D1023">
        <v>8</v>
      </c>
      <c r="E1023" t="s">
        <v>62</v>
      </c>
      <c r="F1023" t="s">
        <v>26</v>
      </c>
      <c r="G1023">
        <v>2.8</v>
      </c>
      <c r="H1023">
        <v>80.84</v>
      </c>
      <c r="I1023">
        <v>80.87</v>
      </c>
      <c r="J1023">
        <v>1</v>
      </c>
      <c r="K1023">
        <v>6</v>
      </c>
      <c r="L1023">
        <v>1.5</v>
      </c>
      <c r="M1023">
        <v>52</v>
      </c>
      <c r="N1023" t="s">
        <v>41</v>
      </c>
      <c r="O1023">
        <v>1.423</v>
      </c>
      <c r="P1023" t="s">
        <v>28</v>
      </c>
      <c r="Q1023" t="s">
        <v>29</v>
      </c>
      <c r="R1023">
        <v>5</v>
      </c>
      <c r="S1023">
        <v>4</v>
      </c>
      <c r="T1023">
        <v>0.03</v>
      </c>
      <c r="U1023">
        <v>-4.5</v>
      </c>
      <c r="V1023" t="s">
        <v>262</v>
      </c>
      <c r="W1023" t="s">
        <v>45</v>
      </c>
      <c r="X1023">
        <v>1</v>
      </c>
      <c r="Y1023" t="str">
        <f>IF(tblRides[[#This Row],[supply_demand_ratio]]&lt;0.8,"Below 0.8",IF(tblRides[[#This Row],[supply_demand_ratio]]&lt;1,"Between 0.8-1.0",IF(tblRides[[#This Row],[supply_demand_ratio]]&lt;=1.2,"Between 1.0-1.2","Above 1.2")))</f>
        <v>Above 1.2</v>
      </c>
    </row>
    <row r="1024" spans="1:25" x14ac:dyDescent="0.3">
      <c r="A1024" t="s">
        <v>1079</v>
      </c>
      <c r="B1024" s="1">
        <v>46032.381944444445</v>
      </c>
      <c r="C1024" s="2">
        <v>46032</v>
      </c>
      <c r="D1024">
        <v>9</v>
      </c>
      <c r="E1024" t="s">
        <v>25</v>
      </c>
      <c r="F1024" t="s">
        <v>26</v>
      </c>
      <c r="G1024">
        <v>20.3</v>
      </c>
      <c r="H1024">
        <v>343.35</v>
      </c>
      <c r="I1024">
        <v>349.79</v>
      </c>
      <c r="J1024">
        <v>1.1000000000000001</v>
      </c>
      <c r="K1024">
        <v>4.9000000000000004</v>
      </c>
      <c r="L1024">
        <v>7.4</v>
      </c>
      <c r="M1024">
        <v>104</v>
      </c>
      <c r="N1024" t="s">
        <v>27</v>
      </c>
      <c r="O1024">
        <v>0.83</v>
      </c>
      <c r="P1024" t="s">
        <v>28</v>
      </c>
      <c r="Q1024" t="s">
        <v>29</v>
      </c>
      <c r="R1024">
        <v>4.6399999999999997</v>
      </c>
      <c r="S1024">
        <v>17</v>
      </c>
      <c r="T1024">
        <v>6.44</v>
      </c>
      <c r="U1024">
        <v>2.5</v>
      </c>
      <c r="V1024" t="s">
        <v>262</v>
      </c>
      <c r="W1024" t="s">
        <v>31</v>
      </c>
      <c r="X1024">
        <v>1</v>
      </c>
      <c r="Y1024" t="str">
        <f>IF(tblRides[[#This Row],[supply_demand_ratio]]&lt;0.8,"Below 0.8",IF(tblRides[[#This Row],[supply_demand_ratio]]&lt;1,"Between 0.8-1.0",IF(tblRides[[#This Row],[supply_demand_ratio]]&lt;=1.2,"Between 1.0-1.2","Above 1.2")))</f>
        <v>Between 0.8-1.0</v>
      </c>
    </row>
    <row r="1025" spans="1:25" x14ac:dyDescent="0.3">
      <c r="A1025" t="s">
        <v>1080</v>
      </c>
      <c r="B1025" s="1">
        <v>46032.388194444444</v>
      </c>
      <c r="C1025" s="2">
        <v>46032</v>
      </c>
      <c r="D1025">
        <v>9</v>
      </c>
      <c r="E1025" t="s">
        <v>36</v>
      </c>
      <c r="F1025" t="s">
        <v>26</v>
      </c>
      <c r="G1025">
        <v>1.8</v>
      </c>
      <c r="H1025">
        <v>74.06</v>
      </c>
      <c r="I1025">
        <v>71.400000000000006</v>
      </c>
      <c r="J1025">
        <v>1.1000000000000001</v>
      </c>
      <c r="K1025">
        <v>6.2</v>
      </c>
      <c r="L1025">
        <v>10.6</v>
      </c>
      <c r="M1025">
        <v>116</v>
      </c>
      <c r="N1025" t="s">
        <v>72</v>
      </c>
      <c r="O1025">
        <v>0.83899999999999997</v>
      </c>
      <c r="P1025" t="s">
        <v>28</v>
      </c>
      <c r="Q1025" t="s">
        <v>29</v>
      </c>
      <c r="R1025">
        <v>4.5999999999999996</v>
      </c>
      <c r="S1025">
        <v>19</v>
      </c>
      <c r="T1025">
        <v>-2.66</v>
      </c>
      <c r="U1025">
        <v>4.4000000000000004</v>
      </c>
      <c r="V1025" t="s">
        <v>262</v>
      </c>
      <c r="W1025" t="s">
        <v>45</v>
      </c>
      <c r="X1025">
        <v>1</v>
      </c>
      <c r="Y1025" t="str">
        <f>IF(tblRides[[#This Row],[supply_demand_ratio]]&lt;0.8,"Below 0.8",IF(tblRides[[#This Row],[supply_demand_ratio]]&lt;1,"Between 0.8-1.0",IF(tblRides[[#This Row],[supply_demand_ratio]]&lt;=1.2,"Between 1.0-1.2","Above 1.2")))</f>
        <v>Between 0.8-1.0</v>
      </c>
    </row>
    <row r="1026" spans="1:25" x14ac:dyDescent="0.3">
      <c r="A1026" t="s">
        <v>1081</v>
      </c>
      <c r="B1026" s="1">
        <v>46032.40902777778</v>
      </c>
      <c r="C1026" s="2">
        <v>46032</v>
      </c>
      <c r="D1026">
        <v>9</v>
      </c>
      <c r="E1026" t="s">
        <v>36</v>
      </c>
      <c r="F1026" t="s">
        <v>26</v>
      </c>
      <c r="G1026">
        <v>7.9</v>
      </c>
      <c r="H1026">
        <v>207.44</v>
      </c>
      <c r="I1026">
        <v>210.35</v>
      </c>
      <c r="J1026">
        <v>1.2</v>
      </c>
      <c r="K1026">
        <v>5.5</v>
      </c>
      <c r="L1026">
        <v>12.7</v>
      </c>
      <c r="M1026">
        <v>98</v>
      </c>
      <c r="N1026" t="s">
        <v>72</v>
      </c>
      <c r="O1026">
        <v>0.69299999999999995</v>
      </c>
      <c r="P1026" t="s">
        <v>28</v>
      </c>
      <c r="Q1026" t="s">
        <v>29</v>
      </c>
      <c r="R1026">
        <v>4.55</v>
      </c>
      <c r="S1026">
        <v>14</v>
      </c>
      <c r="T1026">
        <v>2.91</v>
      </c>
      <c r="U1026">
        <v>7.2</v>
      </c>
      <c r="V1026" t="s">
        <v>262</v>
      </c>
      <c r="W1026" t="s">
        <v>45</v>
      </c>
      <c r="X1026">
        <v>1</v>
      </c>
      <c r="Y1026" t="str">
        <f>IF(tblRides[[#This Row],[supply_demand_ratio]]&lt;0.8,"Below 0.8",IF(tblRides[[#This Row],[supply_demand_ratio]]&lt;1,"Between 0.8-1.0",IF(tblRides[[#This Row],[supply_demand_ratio]]&lt;=1.2,"Between 1.0-1.2","Above 1.2")))</f>
        <v>Below 0.8</v>
      </c>
    </row>
    <row r="1027" spans="1:25" x14ac:dyDescent="0.3">
      <c r="A1027" t="s">
        <v>1082</v>
      </c>
      <c r="B1027" s="1">
        <v>46032.413194444445</v>
      </c>
      <c r="C1027" s="2">
        <v>46032</v>
      </c>
      <c r="D1027">
        <v>9</v>
      </c>
      <c r="E1027" t="s">
        <v>36</v>
      </c>
      <c r="F1027" t="s">
        <v>26</v>
      </c>
      <c r="G1027">
        <v>4.4000000000000004</v>
      </c>
      <c r="H1027">
        <v>150.18</v>
      </c>
      <c r="I1027">
        <v>149.78</v>
      </c>
      <c r="J1027">
        <v>1.3</v>
      </c>
      <c r="K1027">
        <v>7.1</v>
      </c>
      <c r="L1027">
        <v>3.6</v>
      </c>
      <c r="M1027">
        <v>109</v>
      </c>
      <c r="N1027" t="s">
        <v>72</v>
      </c>
      <c r="O1027">
        <v>0.72</v>
      </c>
      <c r="P1027" t="s">
        <v>28</v>
      </c>
      <c r="Q1027" t="s">
        <v>29</v>
      </c>
      <c r="R1027">
        <v>4.76</v>
      </c>
      <c r="S1027">
        <v>5</v>
      </c>
      <c r="T1027">
        <v>-0.4</v>
      </c>
      <c r="U1027">
        <v>-3.5</v>
      </c>
      <c r="V1027" t="s">
        <v>262</v>
      </c>
      <c r="W1027" t="s">
        <v>45</v>
      </c>
      <c r="X1027">
        <v>1</v>
      </c>
      <c r="Y1027" t="str">
        <f>IF(tblRides[[#This Row],[supply_demand_ratio]]&lt;0.8,"Below 0.8",IF(tblRides[[#This Row],[supply_demand_ratio]]&lt;1,"Between 0.8-1.0",IF(tblRides[[#This Row],[supply_demand_ratio]]&lt;=1.2,"Between 1.0-1.2","Above 1.2")))</f>
        <v>Below 0.8</v>
      </c>
    </row>
    <row r="1028" spans="1:25" x14ac:dyDescent="0.3">
      <c r="A1028" t="s">
        <v>1083</v>
      </c>
      <c r="B1028" s="1">
        <v>46032.413888888892</v>
      </c>
      <c r="C1028" s="2">
        <v>46032</v>
      </c>
      <c r="D1028">
        <v>9</v>
      </c>
      <c r="E1028" t="s">
        <v>25</v>
      </c>
      <c r="F1028" t="s">
        <v>26</v>
      </c>
      <c r="G1028">
        <v>14</v>
      </c>
      <c r="H1028">
        <v>391.41</v>
      </c>
      <c r="I1028">
        <v>376.73</v>
      </c>
      <c r="J1028">
        <v>1.4</v>
      </c>
      <c r="K1028">
        <v>8.5</v>
      </c>
      <c r="L1028">
        <v>8.6</v>
      </c>
      <c r="M1028">
        <v>111</v>
      </c>
      <c r="N1028" t="s">
        <v>72</v>
      </c>
      <c r="O1028">
        <v>0.71599999999999997</v>
      </c>
      <c r="P1028" t="s">
        <v>28</v>
      </c>
      <c r="Q1028" t="s">
        <v>29</v>
      </c>
      <c r="R1028">
        <v>4.83</v>
      </c>
      <c r="S1028">
        <v>10</v>
      </c>
      <c r="T1028">
        <v>-14.68</v>
      </c>
      <c r="U1028">
        <v>0.1</v>
      </c>
      <c r="V1028" t="s">
        <v>262</v>
      </c>
      <c r="W1028" t="s">
        <v>45</v>
      </c>
      <c r="X1028">
        <v>1</v>
      </c>
      <c r="Y1028" t="str">
        <f>IF(tblRides[[#This Row],[supply_demand_ratio]]&lt;0.8,"Below 0.8",IF(tblRides[[#This Row],[supply_demand_ratio]]&lt;1,"Between 0.8-1.0",IF(tblRides[[#This Row],[supply_demand_ratio]]&lt;=1.2,"Between 1.0-1.2","Above 1.2")))</f>
        <v>Below 0.8</v>
      </c>
    </row>
    <row r="1029" spans="1:25" x14ac:dyDescent="0.3">
      <c r="A1029" t="s">
        <v>1084</v>
      </c>
      <c r="B1029" s="1">
        <v>46032.415277777778</v>
      </c>
      <c r="C1029" s="2">
        <v>46032</v>
      </c>
      <c r="D1029">
        <v>9</v>
      </c>
      <c r="E1029" t="s">
        <v>25</v>
      </c>
      <c r="F1029" t="s">
        <v>26</v>
      </c>
      <c r="G1029">
        <v>4.5999999999999996</v>
      </c>
      <c r="H1029">
        <v>133.44999999999999</v>
      </c>
      <c r="J1029">
        <v>1.3</v>
      </c>
      <c r="K1029">
        <v>4.8</v>
      </c>
      <c r="L1029">
        <v>14.2</v>
      </c>
      <c r="M1029">
        <v>108</v>
      </c>
      <c r="N1029" t="s">
        <v>72</v>
      </c>
      <c r="O1029">
        <v>0.67800000000000005</v>
      </c>
      <c r="P1029" t="s">
        <v>58</v>
      </c>
      <c r="Q1029" t="s">
        <v>88</v>
      </c>
      <c r="R1029">
        <v>4.55</v>
      </c>
      <c r="S1029">
        <v>30</v>
      </c>
      <c r="U1029">
        <v>9.4</v>
      </c>
      <c r="V1029" t="s">
        <v>262</v>
      </c>
      <c r="W1029" t="s">
        <v>31</v>
      </c>
      <c r="X1029">
        <v>0</v>
      </c>
      <c r="Y1029" t="str">
        <f>IF(tblRides[[#This Row],[supply_demand_ratio]]&lt;0.8,"Below 0.8",IF(tblRides[[#This Row],[supply_demand_ratio]]&lt;1,"Between 0.8-1.0",IF(tblRides[[#This Row],[supply_demand_ratio]]&lt;=1.2,"Between 1.0-1.2","Above 1.2")))</f>
        <v>Below 0.8</v>
      </c>
    </row>
    <row r="1030" spans="1:25" x14ac:dyDescent="0.3">
      <c r="A1030" t="s">
        <v>1085</v>
      </c>
      <c r="B1030" s="1">
        <v>46032.418055555558</v>
      </c>
      <c r="C1030" s="2">
        <v>46032</v>
      </c>
      <c r="D1030">
        <v>10</v>
      </c>
      <c r="E1030" t="s">
        <v>62</v>
      </c>
      <c r="F1030" t="s">
        <v>26</v>
      </c>
      <c r="G1030">
        <v>4.5999999999999996</v>
      </c>
      <c r="H1030">
        <v>115.44</v>
      </c>
      <c r="J1030">
        <v>1</v>
      </c>
      <c r="K1030">
        <v>6.9</v>
      </c>
      <c r="M1030">
        <v>46</v>
      </c>
      <c r="N1030" t="s">
        <v>41</v>
      </c>
      <c r="O1030">
        <v>1.0569999999999999</v>
      </c>
      <c r="P1030" t="s">
        <v>82</v>
      </c>
      <c r="Q1030" t="s">
        <v>83</v>
      </c>
      <c r="R1030">
        <v>4.8600000000000003</v>
      </c>
      <c r="S1030">
        <v>12</v>
      </c>
      <c r="V1030" t="s">
        <v>262</v>
      </c>
      <c r="W1030" t="s">
        <v>45</v>
      </c>
      <c r="X1030">
        <v>0</v>
      </c>
      <c r="Y1030" t="str">
        <f>IF(tblRides[[#This Row],[supply_demand_ratio]]&lt;0.8,"Below 0.8",IF(tblRides[[#This Row],[supply_demand_ratio]]&lt;1,"Between 0.8-1.0",IF(tblRides[[#This Row],[supply_demand_ratio]]&lt;=1.2,"Between 1.0-1.2","Above 1.2")))</f>
        <v>Between 1.0-1.2</v>
      </c>
    </row>
    <row r="1031" spans="1:25" x14ac:dyDescent="0.3">
      <c r="A1031" t="s">
        <v>1086</v>
      </c>
      <c r="B1031" s="1">
        <v>46032.430555555555</v>
      </c>
      <c r="C1031" s="2">
        <v>46032</v>
      </c>
      <c r="D1031">
        <v>10</v>
      </c>
      <c r="E1031" t="s">
        <v>25</v>
      </c>
      <c r="F1031" t="s">
        <v>26</v>
      </c>
      <c r="G1031">
        <v>4.3</v>
      </c>
      <c r="H1031">
        <v>133.54</v>
      </c>
      <c r="J1031">
        <v>1.3</v>
      </c>
      <c r="K1031">
        <v>7.2</v>
      </c>
      <c r="L1031">
        <v>11.8</v>
      </c>
      <c r="M1031">
        <v>92</v>
      </c>
      <c r="N1031" t="s">
        <v>72</v>
      </c>
      <c r="O1031">
        <v>0.61699999999999999</v>
      </c>
      <c r="P1031" t="s">
        <v>58</v>
      </c>
      <c r="Q1031" t="s">
        <v>59</v>
      </c>
      <c r="R1031">
        <v>4.79</v>
      </c>
      <c r="S1031">
        <v>2</v>
      </c>
      <c r="U1031">
        <v>4.5999999999999996</v>
      </c>
      <c r="V1031" t="s">
        <v>262</v>
      </c>
      <c r="W1031" t="s">
        <v>45</v>
      </c>
      <c r="X1031">
        <v>0</v>
      </c>
      <c r="Y1031" t="str">
        <f>IF(tblRides[[#This Row],[supply_demand_ratio]]&lt;0.8,"Below 0.8",IF(tblRides[[#This Row],[supply_demand_ratio]]&lt;1,"Between 0.8-1.0",IF(tblRides[[#This Row],[supply_demand_ratio]]&lt;=1.2,"Between 1.0-1.2","Above 1.2")))</f>
        <v>Below 0.8</v>
      </c>
    </row>
    <row r="1032" spans="1:25" x14ac:dyDescent="0.3">
      <c r="A1032" t="s">
        <v>1087</v>
      </c>
      <c r="B1032" s="1">
        <v>46032.433333333334</v>
      </c>
      <c r="C1032" s="2">
        <v>46032</v>
      </c>
      <c r="D1032">
        <v>10</v>
      </c>
      <c r="E1032" t="s">
        <v>43</v>
      </c>
      <c r="F1032" t="s">
        <v>26</v>
      </c>
      <c r="G1032">
        <v>8.1</v>
      </c>
      <c r="H1032">
        <v>140.46</v>
      </c>
      <c r="I1032">
        <v>141.68</v>
      </c>
      <c r="J1032">
        <v>1</v>
      </c>
      <c r="K1032">
        <v>4.9000000000000004</v>
      </c>
      <c r="L1032">
        <v>6.7</v>
      </c>
      <c r="M1032">
        <v>59</v>
      </c>
      <c r="N1032" t="s">
        <v>41</v>
      </c>
      <c r="O1032">
        <v>1.2110000000000001</v>
      </c>
      <c r="P1032" t="s">
        <v>28</v>
      </c>
      <c r="Q1032" t="s">
        <v>29</v>
      </c>
      <c r="R1032">
        <v>4.99</v>
      </c>
      <c r="S1032">
        <v>4</v>
      </c>
      <c r="T1032">
        <v>1.22</v>
      </c>
      <c r="U1032">
        <v>1.8</v>
      </c>
      <c r="V1032" t="s">
        <v>262</v>
      </c>
      <c r="W1032" t="s">
        <v>31</v>
      </c>
      <c r="X1032">
        <v>1</v>
      </c>
      <c r="Y1032" t="str">
        <f>IF(tblRides[[#This Row],[supply_demand_ratio]]&lt;0.8,"Below 0.8",IF(tblRides[[#This Row],[supply_demand_ratio]]&lt;1,"Between 0.8-1.0",IF(tblRides[[#This Row],[supply_demand_ratio]]&lt;=1.2,"Between 1.0-1.2","Above 1.2")))</f>
        <v>Above 1.2</v>
      </c>
    </row>
    <row r="1033" spans="1:25" x14ac:dyDescent="0.3">
      <c r="A1033" t="s">
        <v>1088</v>
      </c>
      <c r="B1033" s="1">
        <v>46032.433333333334</v>
      </c>
      <c r="C1033" s="2">
        <v>46032</v>
      </c>
      <c r="D1033">
        <v>10</v>
      </c>
      <c r="E1033" t="s">
        <v>43</v>
      </c>
      <c r="F1033" t="s">
        <v>26</v>
      </c>
      <c r="G1033">
        <v>4.2</v>
      </c>
      <c r="H1033">
        <v>98.15</v>
      </c>
      <c r="I1033">
        <v>100.97</v>
      </c>
      <c r="J1033">
        <v>1</v>
      </c>
      <c r="K1033">
        <v>5.2</v>
      </c>
      <c r="L1033">
        <v>4.0999999999999996</v>
      </c>
      <c r="M1033">
        <v>60</v>
      </c>
      <c r="N1033" t="s">
        <v>41</v>
      </c>
      <c r="O1033">
        <v>1.1180000000000001</v>
      </c>
      <c r="P1033" t="s">
        <v>28</v>
      </c>
      <c r="Q1033" t="s">
        <v>29</v>
      </c>
      <c r="R1033">
        <v>5</v>
      </c>
      <c r="S1033">
        <v>4</v>
      </c>
      <c r="T1033">
        <v>2.82</v>
      </c>
      <c r="U1033">
        <v>-1.1000000000000001</v>
      </c>
      <c r="V1033" t="s">
        <v>262</v>
      </c>
      <c r="W1033" t="s">
        <v>45</v>
      </c>
      <c r="X1033">
        <v>1</v>
      </c>
      <c r="Y1033" t="str">
        <f>IF(tblRides[[#This Row],[supply_demand_ratio]]&lt;0.8,"Below 0.8",IF(tblRides[[#This Row],[supply_demand_ratio]]&lt;1,"Between 0.8-1.0",IF(tblRides[[#This Row],[supply_demand_ratio]]&lt;=1.2,"Between 1.0-1.2","Above 1.2")))</f>
        <v>Between 1.0-1.2</v>
      </c>
    </row>
    <row r="1034" spans="1:25" x14ac:dyDescent="0.3">
      <c r="A1034" t="s">
        <v>1089</v>
      </c>
      <c r="B1034" s="1">
        <v>46032.447916666664</v>
      </c>
      <c r="C1034" s="2">
        <v>46032</v>
      </c>
      <c r="D1034">
        <v>10</v>
      </c>
      <c r="E1034" t="s">
        <v>25</v>
      </c>
      <c r="F1034" t="s">
        <v>34</v>
      </c>
      <c r="G1034">
        <v>3.8</v>
      </c>
      <c r="H1034">
        <v>123.94</v>
      </c>
      <c r="J1034">
        <v>1.3</v>
      </c>
      <c r="K1034">
        <v>8.6999999999999993</v>
      </c>
      <c r="L1034">
        <v>8.8000000000000007</v>
      </c>
      <c r="M1034">
        <v>104</v>
      </c>
      <c r="N1034" t="s">
        <v>72</v>
      </c>
      <c r="O1034">
        <v>0.59599999999999997</v>
      </c>
      <c r="P1034" t="s">
        <v>58</v>
      </c>
      <c r="Q1034" t="s">
        <v>108</v>
      </c>
      <c r="R1034">
        <v>4.5999999999999996</v>
      </c>
      <c r="S1034">
        <v>0</v>
      </c>
      <c r="U1034">
        <v>0.1</v>
      </c>
      <c r="V1034" t="s">
        <v>262</v>
      </c>
      <c r="W1034" t="s">
        <v>45</v>
      </c>
      <c r="X1034">
        <v>0</v>
      </c>
      <c r="Y1034" t="str">
        <f>IF(tblRides[[#This Row],[supply_demand_ratio]]&lt;0.8,"Below 0.8",IF(tblRides[[#This Row],[supply_demand_ratio]]&lt;1,"Between 0.8-1.0",IF(tblRides[[#This Row],[supply_demand_ratio]]&lt;=1.2,"Between 1.0-1.2","Above 1.2")))</f>
        <v>Below 0.8</v>
      </c>
    </row>
    <row r="1035" spans="1:25" x14ac:dyDescent="0.3">
      <c r="A1035" t="s">
        <v>1090</v>
      </c>
      <c r="B1035" s="1">
        <v>46032.470138888886</v>
      </c>
      <c r="C1035" s="2">
        <v>46032</v>
      </c>
      <c r="D1035">
        <v>11</v>
      </c>
      <c r="E1035" t="s">
        <v>25</v>
      </c>
      <c r="F1035" t="s">
        <v>26</v>
      </c>
      <c r="G1035">
        <v>1.8</v>
      </c>
      <c r="H1035">
        <v>77.64</v>
      </c>
      <c r="I1035">
        <v>83.38</v>
      </c>
      <c r="J1035">
        <v>1.1000000000000001</v>
      </c>
      <c r="K1035">
        <v>2</v>
      </c>
      <c r="L1035">
        <v>10.7</v>
      </c>
      <c r="M1035">
        <v>121</v>
      </c>
      <c r="N1035" t="s">
        <v>27</v>
      </c>
      <c r="O1035">
        <v>0.93400000000000005</v>
      </c>
      <c r="P1035" t="s">
        <v>28</v>
      </c>
      <c r="Q1035" t="s">
        <v>29</v>
      </c>
      <c r="R1035">
        <v>4.62</v>
      </c>
      <c r="S1035">
        <v>1</v>
      </c>
      <c r="T1035">
        <v>5.74</v>
      </c>
      <c r="U1035">
        <v>8.6999999999999993</v>
      </c>
      <c r="V1035" t="s">
        <v>262</v>
      </c>
      <c r="W1035" t="s">
        <v>31</v>
      </c>
      <c r="X1035">
        <v>1</v>
      </c>
      <c r="Y1035" t="str">
        <f>IF(tblRides[[#This Row],[supply_demand_ratio]]&lt;0.8,"Below 0.8",IF(tblRides[[#This Row],[supply_demand_ratio]]&lt;1,"Between 0.8-1.0",IF(tblRides[[#This Row],[supply_demand_ratio]]&lt;=1.2,"Between 1.0-1.2","Above 1.2")))</f>
        <v>Between 0.8-1.0</v>
      </c>
    </row>
    <row r="1036" spans="1:25" x14ac:dyDescent="0.3">
      <c r="A1036" t="s">
        <v>1091</v>
      </c>
      <c r="B1036" s="1">
        <v>46032.47152777778</v>
      </c>
      <c r="C1036" s="2">
        <v>46032</v>
      </c>
      <c r="D1036">
        <v>11</v>
      </c>
      <c r="E1036" t="s">
        <v>62</v>
      </c>
      <c r="F1036" t="s">
        <v>34</v>
      </c>
      <c r="G1036">
        <v>3</v>
      </c>
      <c r="H1036">
        <v>88.26</v>
      </c>
      <c r="I1036">
        <v>91.09</v>
      </c>
      <c r="J1036">
        <v>1</v>
      </c>
      <c r="K1036">
        <v>4.5999999999999996</v>
      </c>
      <c r="L1036">
        <v>8.1999999999999993</v>
      </c>
      <c r="M1036">
        <v>68</v>
      </c>
      <c r="N1036" t="s">
        <v>41</v>
      </c>
      <c r="O1036">
        <v>1.87</v>
      </c>
      <c r="P1036" t="s">
        <v>28</v>
      </c>
      <c r="Q1036" t="s">
        <v>29</v>
      </c>
      <c r="R1036">
        <v>4.5</v>
      </c>
      <c r="S1036">
        <v>0</v>
      </c>
      <c r="T1036">
        <v>2.83</v>
      </c>
      <c r="U1036">
        <v>3.6</v>
      </c>
      <c r="V1036" t="s">
        <v>262</v>
      </c>
      <c r="W1036" t="s">
        <v>31</v>
      </c>
      <c r="X1036">
        <v>1</v>
      </c>
      <c r="Y1036" t="str">
        <f>IF(tblRides[[#This Row],[supply_demand_ratio]]&lt;0.8,"Below 0.8",IF(tblRides[[#This Row],[supply_demand_ratio]]&lt;1,"Between 0.8-1.0",IF(tblRides[[#This Row],[supply_demand_ratio]]&lt;=1.2,"Between 1.0-1.2","Above 1.2")))</f>
        <v>Above 1.2</v>
      </c>
    </row>
    <row r="1037" spans="1:25" x14ac:dyDescent="0.3">
      <c r="A1037" t="s">
        <v>1092</v>
      </c>
      <c r="B1037" s="1">
        <v>46032.472916666666</v>
      </c>
      <c r="C1037" s="2">
        <v>46032</v>
      </c>
      <c r="D1037">
        <v>11</v>
      </c>
      <c r="E1037" t="s">
        <v>36</v>
      </c>
      <c r="F1037" t="s">
        <v>26</v>
      </c>
      <c r="G1037">
        <v>9.6</v>
      </c>
      <c r="H1037">
        <v>193.9</v>
      </c>
      <c r="I1037">
        <v>190.76</v>
      </c>
      <c r="J1037">
        <v>1</v>
      </c>
      <c r="K1037">
        <v>3.4</v>
      </c>
      <c r="L1037">
        <v>3.9</v>
      </c>
      <c r="M1037">
        <v>125</v>
      </c>
      <c r="N1037" t="s">
        <v>27</v>
      </c>
      <c r="O1037">
        <v>1.149</v>
      </c>
      <c r="P1037" t="s">
        <v>28</v>
      </c>
      <c r="Q1037" t="s">
        <v>29</v>
      </c>
      <c r="R1037">
        <v>4.68</v>
      </c>
      <c r="S1037">
        <v>3</v>
      </c>
      <c r="T1037">
        <v>-3.14</v>
      </c>
      <c r="U1037">
        <v>0.5</v>
      </c>
      <c r="V1037" t="s">
        <v>262</v>
      </c>
      <c r="W1037" t="s">
        <v>31</v>
      </c>
      <c r="X1037">
        <v>1</v>
      </c>
      <c r="Y1037" t="str">
        <f>IF(tblRides[[#This Row],[supply_demand_ratio]]&lt;0.8,"Below 0.8",IF(tblRides[[#This Row],[supply_demand_ratio]]&lt;1,"Between 0.8-1.0",IF(tblRides[[#This Row],[supply_demand_ratio]]&lt;=1.2,"Between 1.0-1.2","Above 1.2")))</f>
        <v>Between 1.0-1.2</v>
      </c>
    </row>
    <row r="1038" spans="1:25" x14ac:dyDescent="0.3">
      <c r="A1038" t="s">
        <v>1093</v>
      </c>
      <c r="B1038" s="1">
        <v>46032.474999999999</v>
      </c>
      <c r="C1038" s="2">
        <v>46032</v>
      </c>
      <c r="D1038">
        <v>11</v>
      </c>
      <c r="E1038" t="s">
        <v>62</v>
      </c>
      <c r="F1038" t="s">
        <v>34</v>
      </c>
      <c r="G1038">
        <v>3.3</v>
      </c>
      <c r="H1038">
        <v>97.27</v>
      </c>
      <c r="J1038">
        <v>1.1000000000000001</v>
      </c>
      <c r="K1038">
        <v>4.2</v>
      </c>
      <c r="L1038">
        <v>2.8</v>
      </c>
      <c r="M1038">
        <v>57</v>
      </c>
      <c r="N1038" t="s">
        <v>41</v>
      </c>
      <c r="O1038">
        <v>1.627</v>
      </c>
      <c r="P1038" t="s">
        <v>58</v>
      </c>
      <c r="Q1038" t="s">
        <v>74</v>
      </c>
      <c r="R1038">
        <v>4.33</v>
      </c>
      <c r="S1038">
        <v>0</v>
      </c>
      <c r="U1038">
        <v>-1.4</v>
      </c>
      <c r="V1038" t="s">
        <v>262</v>
      </c>
      <c r="W1038" t="s">
        <v>31</v>
      </c>
      <c r="X1038">
        <v>0</v>
      </c>
      <c r="Y1038" t="str">
        <f>IF(tblRides[[#This Row],[supply_demand_ratio]]&lt;0.8,"Below 0.8",IF(tblRides[[#This Row],[supply_demand_ratio]]&lt;1,"Between 0.8-1.0",IF(tblRides[[#This Row],[supply_demand_ratio]]&lt;=1.2,"Between 1.0-1.2","Above 1.2")))</f>
        <v>Above 1.2</v>
      </c>
    </row>
    <row r="1039" spans="1:25" x14ac:dyDescent="0.3">
      <c r="A1039" t="s">
        <v>1094</v>
      </c>
      <c r="B1039" s="1">
        <v>46032.495833333334</v>
      </c>
      <c r="C1039" s="2">
        <v>46032</v>
      </c>
      <c r="D1039">
        <v>11</v>
      </c>
      <c r="E1039" t="s">
        <v>25</v>
      </c>
      <c r="F1039" t="s">
        <v>26</v>
      </c>
      <c r="G1039">
        <v>6.4</v>
      </c>
      <c r="H1039">
        <v>152.9</v>
      </c>
      <c r="I1039">
        <v>127.13</v>
      </c>
      <c r="J1039">
        <v>1.2</v>
      </c>
      <c r="K1039">
        <v>7</v>
      </c>
      <c r="L1039">
        <v>10.8</v>
      </c>
      <c r="M1039">
        <v>120</v>
      </c>
      <c r="N1039" t="s">
        <v>27</v>
      </c>
      <c r="O1039">
        <v>0.92300000000000004</v>
      </c>
      <c r="P1039" t="s">
        <v>28</v>
      </c>
      <c r="Q1039" t="s">
        <v>29</v>
      </c>
      <c r="R1039">
        <v>4.51</v>
      </c>
      <c r="S1039">
        <v>1</v>
      </c>
      <c r="T1039">
        <v>-25.77</v>
      </c>
      <c r="U1039">
        <v>3.8</v>
      </c>
      <c r="V1039" t="s">
        <v>262</v>
      </c>
      <c r="W1039" t="s">
        <v>45</v>
      </c>
      <c r="X1039">
        <v>1</v>
      </c>
      <c r="Y1039" t="str">
        <f>IF(tblRides[[#This Row],[supply_demand_ratio]]&lt;0.8,"Below 0.8",IF(tblRides[[#This Row],[supply_demand_ratio]]&lt;1,"Between 0.8-1.0",IF(tblRides[[#This Row],[supply_demand_ratio]]&lt;=1.2,"Between 1.0-1.2","Above 1.2")))</f>
        <v>Between 0.8-1.0</v>
      </c>
    </row>
    <row r="1040" spans="1:25" x14ac:dyDescent="0.3">
      <c r="A1040" t="s">
        <v>1095</v>
      </c>
      <c r="B1040" s="1">
        <v>46032.5</v>
      </c>
      <c r="C1040" s="2">
        <v>46032</v>
      </c>
      <c r="D1040">
        <v>12</v>
      </c>
      <c r="E1040" t="s">
        <v>25</v>
      </c>
      <c r="F1040" t="s">
        <v>26</v>
      </c>
      <c r="G1040">
        <v>1.1000000000000001</v>
      </c>
      <c r="H1040">
        <v>59.71</v>
      </c>
      <c r="I1040">
        <v>60.51</v>
      </c>
      <c r="J1040">
        <v>1</v>
      </c>
      <c r="K1040">
        <v>3.4</v>
      </c>
      <c r="L1040">
        <v>3.4</v>
      </c>
      <c r="M1040">
        <v>131</v>
      </c>
      <c r="N1040" t="s">
        <v>27</v>
      </c>
      <c r="O1040">
        <v>1.1679999999999999</v>
      </c>
      <c r="P1040" t="s">
        <v>28</v>
      </c>
      <c r="Q1040" t="s">
        <v>29</v>
      </c>
      <c r="R1040">
        <v>4.8899999999999997</v>
      </c>
      <c r="S1040">
        <v>18</v>
      </c>
      <c r="T1040">
        <v>0.8</v>
      </c>
      <c r="U1040">
        <v>0</v>
      </c>
      <c r="V1040" t="s">
        <v>262</v>
      </c>
      <c r="W1040" t="s">
        <v>31</v>
      </c>
      <c r="X1040">
        <v>1</v>
      </c>
      <c r="Y1040" t="str">
        <f>IF(tblRides[[#This Row],[supply_demand_ratio]]&lt;0.8,"Below 0.8",IF(tblRides[[#This Row],[supply_demand_ratio]]&lt;1,"Between 0.8-1.0",IF(tblRides[[#This Row],[supply_demand_ratio]]&lt;=1.2,"Between 1.0-1.2","Above 1.2")))</f>
        <v>Between 1.0-1.2</v>
      </c>
    </row>
    <row r="1041" spans="1:25" x14ac:dyDescent="0.3">
      <c r="A1041" t="s">
        <v>1096</v>
      </c>
      <c r="B1041" s="1">
        <v>46032.517361111109</v>
      </c>
      <c r="C1041" s="2">
        <v>46032</v>
      </c>
      <c r="D1041">
        <v>12</v>
      </c>
      <c r="E1041" t="s">
        <v>43</v>
      </c>
      <c r="F1041" t="s">
        <v>34</v>
      </c>
      <c r="G1041">
        <v>9.4</v>
      </c>
      <c r="H1041">
        <v>168.28</v>
      </c>
      <c r="I1041">
        <v>183.03</v>
      </c>
      <c r="J1041">
        <v>1</v>
      </c>
      <c r="K1041">
        <v>2.8</v>
      </c>
      <c r="L1041">
        <v>1.1000000000000001</v>
      </c>
      <c r="M1041">
        <v>68</v>
      </c>
      <c r="N1041" t="s">
        <v>41</v>
      </c>
      <c r="O1041">
        <v>1.37</v>
      </c>
      <c r="P1041" t="s">
        <v>28</v>
      </c>
      <c r="Q1041" t="s">
        <v>29</v>
      </c>
      <c r="R1041">
        <v>4.87</v>
      </c>
      <c r="S1041">
        <v>0</v>
      </c>
      <c r="T1041">
        <v>14.75</v>
      </c>
      <c r="U1041">
        <v>-1.7</v>
      </c>
      <c r="V1041" t="s">
        <v>262</v>
      </c>
      <c r="W1041" t="s">
        <v>31</v>
      </c>
      <c r="X1041">
        <v>1</v>
      </c>
      <c r="Y1041" t="str">
        <f>IF(tblRides[[#This Row],[supply_demand_ratio]]&lt;0.8,"Below 0.8",IF(tblRides[[#This Row],[supply_demand_ratio]]&lt;1,"Between 0.8-1.0",IF(tblRides[[#This Row],[supply_demand_ratio]]&lt;=1.2,"Between 1.0-1.2","Above 1.2")))</f>
        <v>Above 1.2</v>
      </c>
    </row>
    <row r="1042" spans="1:25" x14ac:dyDescent="0.3">
      <c r="A1042" t="s">
        <v>1097</v>
      </c>
      <c r="B1042" s="1">
        <v>46032.520138888889</v>
      </c>
      <c r="C1042" s="2">
        <v>46032</v>
      </c>
      <c r="D1042">
        <v>12</v>
      </c>
      <c r="E1042" t="s">
        <v>43</v>
      </c>
      <c r="F1042" t="s">
        <v>26</v>
      </c>
      <c r="G1042">
        <v>23.1</v>
      </c>
      <c r="H1042">
        <v>358.96</v>
      </c>
      <c r="I1042">
        <v>360.68</v>
      </c>
      <c r="J1042">
        <v>1</v>
      </c>
      <c r="K1042">
        <v>5.0999999999999996</v>
      </c>
      <c r="L1042">
        <v>5.4</v>
      </c>
      <c r="M1042">
        <v>70</v>
      </c>
      <c r="N1042" t="s">
        <v>41</v>
      </c>
      <c r="O1042">
        <v>1.4350000000000001</v>
      </c>
      <c r="P1042" t="s">
        <v>28</v>
      </c>
      <c r="Q1042" t="s">
        <v>29</v>
      </c>
      <c r="R1042">
        <v>4.8899999999999997</v>
      </c>
      <c r="S1042">
        <v>5</v>
      </c>
      <c r="T1042">
        <v>1.72</v>
      </c>
      <c r="U1042">
        <v>0.3</v>
      </c>
      <c r="V1042" t="s">
        <v>262</v>
      </c>
      <c r="W1042" t="s">
        <v>45</v>
      </c>
      <c r="X1042">
        <v>1</v>
      </c>
      <c r="Y1042" t="str">
        <f>IF(tblRides[[#This Row],[supply_demand_ratio]]&lt;0.8,"Below 0.8",IF(tblRides[[#This Row],[supply_demand_ratio]]&lt;1,"Between 0.8-1.0",IF(tblRides[[#This Row],[supply_demand_ratio]]&lt;=1.2,"Between 1.0-1.2","Above 1.2")))</f>
        <v>Above 1.2</v>
      </c>
    </row>
    <row r="1043" spans="1:25" x14ac:dyDescent="0.3">
      <c r="A1043" t="s">
        <v>1098</v>
      </c>
      <c r="B1043" s="1">
        <v>46032.522916666669</v>
      </c>
      <c r="C1043" s="2">
        <v>46032</v>
      </c>
      <c r="D1043">
        <v>12</v>
      </c>
      <c r="E1043" t="s">
        <v>25</v>
      </c>
      <c r="F1043" t="s">
        <v>26</v>
      </c>
      <c r="G1043">
        <v>2.2000000000000002</v>
      </c>
      <c r="H1043">
        <v>89.11</v>
      </c>
      <c r="I1043">
        <v>87.53</v>
      </c>
      <c r="J1043">
        <v>1.2</v>
      </c>
      <c r="K1043">
        <v>3.4</v>
      </c>
      <c r="L1043">
        <v>5.9</v>
      </c>
      <c r="M1043">
        <v>126</v>
      </c>
      <c r="N1043" t="s">
        <v>72</v>
      </c>
      <c r="O1043">
        <v>0.84</v>
      </c>
      <c r="P1043" t="s">
        <v>28</v>
      </c>
      <c r="Q1043" t="s">
        <v>29</v>
      </c>
      <c r="R1043">
        <v>4.7699999999999996</v>
      </c>
      <c r="S1043">
        <v>5</v>
      </c>
      <c r="T1043">
        <v>-1.58</v>
      </c>
      <c r="U1043">
        <v>2.5</v>
      </c>
      <c r="V1043" t="s">
        <v>262</v>
      </c>
      <c r="W1043" t="s">
        <v>31</v>
      </c>
      <c r="X1043">
        <v>1</v>
      </c>
      <c r="Y1043" t="str">
        <f>IF(tblRides[[#This Row],[supply_demand_ratio]]&lt;0.8,"Below 0.8",IF(tblRides[[#This Row],[supply_demand_ratio]]&lt;1,"Between 0.8-1.0",IF(tblRides[[#This Row],[supply_demand_ratio]]&lt;=1.2,"Between 1.0-1.2","Above 1.2")))</f>
        <v>Between 0.8-1.0</v>
      </c>
    </row>
    <row r="1044" spans="1:25" x14ac:dyDescent="0.3">
      <c r="A1044" t="s">
        <v>1099</v>
      </c>
      <c r="B1044" s="1">
        <v>46032.530555555553</v>
      </c>
      <c r="C1044" s="2">
        <v>46032</v>
      </c>
      <c r="D1044">
        <v>12</v>
      </c>
      <c r="E1044" t="s">
        <v>36</v>
      </c>
      <c r="F1044" t="s">
        <v>34</v>
      </c>
      <c r="G1044">
        <v>2.7</v>
      </c>
      <c r="H1044">
        <v>84.81</v>
      </c>
      <c r="I1044">
        <v>86.03</v>
      </c>
      <c r="J1044">
        <v>1</v>
      </c>
      <c r="K1044">
        <v>6.9</v>
      </c>
      <c r="L1044">
        <v>7.3</v>
      </c>
      <c r="M1044">
        <v>114</v>
      </c>
      <c r="N1044" t="s">
        <v>27</v>
      </c>
      <c r="O1044">
        <v>1.1830000000000001</v>
      </c>
      <c r="P1044" t="s">
        <v>28</v>
      </c>
      <c r="Q1044" t="s">
        <v>29</v>
      </c>
      <c r="R1044">
        <v>4.82</v>
      </c>
      <c r="S1044">
        <v>0</v>
      </c>
      <c r="T1044">
        <v>1.22</v>
      </c>
      <c r="U1044">
        <v>0.4</v>
      </c>
      <c r="V1044" t="s">
        <v>262</v>
      </c>
      <c r="W1044" t="s">
        <v>45</v>
      </c>
      <c r="X1044">
        <v>1</v>
      </c>
      <c r="Y1044" t="str">
        <f>IF(tblRides[[#This Row],[supply_demand_ratio]]&lt;0.8,"Below 0.8",IF(tblRides[[#This Row],[supply_demand_ratio]]&lt;1,"Between 0.8-1.0",IF(tblRides[[#This Row],[supply_demand_ratio]]&lt;=1.2,"Between 1.0-1.2","Above 1.2")))</f>
        <v>Between 1.0-1.2</v>
      </c>
    </row>
    <row r="1045" spans="1:25" x14ac:dyDescent="0.3">
      <c r="A1045" t="s">
        <v>1100</v>
      </c>
      <c r="B1045" s="1">
        <v>46032.534722222219</v>
      </c>
      <c r="C1045" s="2">
        <v>46032</v>
      </c>
      <c r="D1045">
        <v>12</v>
      </c>
      <c r="E1045" t="s">
        <v>62</v>
      </c>
      <c r="F1045" t="s">
        <v>26</v>
      </c>
      <c r="G1045">
        <v>4.7</v>
      </c>
      <c r="H1045">
        <v>99.85</v>
      </c>
      <c r="I1045">
        <v>93.78</v>
      </c>
      <c r="J1045">
        <v>1</v>
      </c>
      <c r="K1045">
        <v>8.5</v>
      </c>
      <c r="L1045">
        <v>14.8</v>
      </c>
      <c r="M1045">
        <v>55</v>
      </c>
      <c r="N1045" t="s">
        <v>41</v>
      </c>
      <c r="O1045">
        <v>1.56</v>
      </c>
      <c r="P1045" t="s">
        <v>28</v>
      </c>
      <c r="Q1045" t="s">
        <v>29</v>
      </c>
      <c r="R1045">
        <v>4.91</v>
      </c>
      <c r="S1045">
        <v>5</v>
      </c>
      <c r="T1045">
        <v>-6.07</v>
      </c>
      <c r="U1045">
        <v>6.3</v>
      </c>
      <c r="V1045" t="s">
        <v>262</v>
      </c>
      <c r="W1045" t="s">
        <v>45</v>
      </c>
      <c r="X1045">
        <v>1</v>
      </c>
      <c r="Y1045" t="str">
        <f>IF(tblRides[[#This Row],[supply_demand_ratio]]&lt;0.8,"Below 0.8",IF(tblRides[[#This Row],[supply_demand_ratio]]&lt;1,"Between 0.8-1.0",IF(tblRides[[#This Row],[supply_demand_ratio]]&lt;=1.2,"Between 1.0-1.2","Above 1.2")))</f>
        <v>Above 1.2</v>
      </c>
    </row>
    <row r="1046" spans="1:25" x14ac:dyDescent="0.3">
      <c r="A1046" t="s">
        <v>1101</v>
      </c>
      <c r="B1046" s="1">
        <v>46032.534722222219</v>
      </c>
      <c r="C1046" s="2">
        <v>46032</v>
      </c>
      <c r="D1046">
        <v>12</v>
      </c>
      <c r="E1046" t="s">
        <v>33</v>
      </c>
      <c r="F1046" t="s">
        <v>26</v>
      </c>
      <c r="G1046">
        <v>1.4</v>
      </c>
      <c r="H1046">
        <v>63.75</v>
      </c>
      <c r="I1046">
        <v>66.569999999999993</v>
      </c>
      <c r="J1046">
        <v>1</v>
      </c>
      <c r="K1046">
        <v>2</v>
      </c>
      <c r="L1046">
        <v>5.4</v>
      </c>
      <c r="M1046">
        <v>97</v>
      </c>
      <c r="N1046" t="s">
        <v>41</v>
      </c>
      <c r="O1046">
        <v>1.2589999999999999</v>
      </c>
      <c r="P1046" t="s">
        <v>28</v>
      </c>
      <c r="Q1046" t="s">
        <v>29</v>
      </c>
      <c r="R1046">
        <v>4.6399999999999997</v>
      </c>
      <c r="S1046">
        <v>1</v>
      </c>
      <c r="T1046">
        <v>2.82</v>
      </c>
      <c r="U1046">
        <v>3.4</v>
      </c>
      <c r="V1046" t="s">
        <v>262</v>
      </c>
      <c r="W1046" t="s">
        <v>31</v>
      </c>
      <c r="X1046">
        <v>1</v>
      </c>
      <c r="Y1046" t="str">
        <f>IF(tblRides[[#This Row],[supply_demand_ratio]]&lt;0.8,"Below 0.8",IF(tblRides[[#This Row],[supply_demand_ratio]]&lt;1,"Between 0.8-1.0",IF(tblRides[[#This Row],[supply_demand_ratio]]&lt;=1.2,"Between 1.0-1.2","Above 1.2")))</f>
        <v>Above 1.2</v>
      </c>
    </row>
    <row r="1047" spans="1:25" x14ac:dyDescent="0.3">
      <c r="A1047" t="s">
        <v>1102</v>
      </c>
      <c r="B1047" s="1">
        <v>46032.536805555559</v>
      </c>
      <c r="C1047" s="2">
        <v>46032</v>
      </c>
      <c r="D1047">
        <v>12</v>
      </c>
      <c r="E1047" t="s">
        <v>43</v>
      </c>
      <c r="F1047" t="s">
        <v>26</v>
      </c>
      <c r="G1047">
        <v>2.4</v>
      </c>
      <c r="H1047">
        <v>73.959999999999994</v>
      </c>
      <c r="I1047">
        <v>73.48</v>
      </c>
      <c r="J1047">
        <v>1</v>
      </c>
      <c r="K1047">
        <v>5.7</v>
      </c>
      <c r="L1047">
        <v>5.8</v>
      </c>
      <c r="M1047">
        <v>52</v>
      </c>
      <c r="N1047" t="s">
        <v>41</v>
      </c>
      <c r="O1047">
        <v>1.2549999999999999</v>
      </c>
      <c r="P1047" t="s">
        <v>28</v>
      </c>
      <c r="Q1047" t="s">
        <v>29</v>
      </c>
      <c r="R1047">
        <v>4.84</v>
      </c>
      <c r="S1047">
        <v>2</v>
      </c>
      <c r="T1047">
        <v>-0.48</v>
      </c>
      <c r="U1047">
        <v>0.1</v>
      </c>
      <c r="V1047" t="s">
        <v>262</v>
      </c>
      <c r="W1047" t="s">
        <v>45</v>
      </c>
      <c r="X1047">
        <v>1</v>
      </c>
      <c r="Y1047" t="str">
        <f>IF(tblRides[[#This Row],[supply_demand_ratio]]&lt;0.8,"Below 0.8",IF(tblRides[[#This Row],[supply_demand_ratio]]&lt;1,"Between 0.8-1.0",IF(tblRides[[#This Row],[supply_demand_ratio]]&lt;=1.2,"Between 1.0-1.2","Above 1.2")))</f>
        <v>Above 1.2</v>
      </c>
    </row>
    <row r="1048" spans="1:25" x14ac:dyDescent="0.3">
      <c r="A1048" t="s">
        <v>1103</v>
      </c>
      <c r="B1048" s="1">
        <v>46032.539583333331</v>
      </c>
      <c r="C1048" s="2">
        <v>46032</v>
      </c>
      <c r="D1048">
        <v>12</v>
      </c>
      <c r="E1048" t="s">
        <v>43</v>
      </c>
      <c r="F1048" t="s">
        <v>26</v>
      </c>
      <c r="G1048">
        <v>9</v>
      </c>
      <c r="H1048">
        <v>153.6</v>
      </c>
      <c r="I1048">
        <v>149.34</v>
      </c>
      <c r="J1048">
        <v>1</v>
      </c>
      <c r="K1048">
        <v>7.6</v>
      </c>
      <c r="L1048">
        <v>10.9</v>
      </c>
      <c r="M1048">
        <v>68</v>
      </c>
      <c r="N1048" t="s">
        <v>41</v>
      </c>
      <c r="O1048">
        <v>1.373</v>
      </c>
      <c r="P1048" t="s">
        <v>28</v>
      </c>
      <c r="Q1048" t="s">
        <v>29</v>
      </c>
      <c r="R1048">
        <v>4.91</v>
      </c>
      <c r="S1048">
        <v>2</v>
      </c>
      <c r="T1048">
        <v>-4.26</v>
      </c>
      <c r="U1048">
        <v>3.3</v>
      </c>
      <c r="V1048" t="s">
        <v>262</v>
      </c>
      <c r="W1048" t="s">
        <v>45</v>
      </c>
      <c r="X1048">
        <v>1</v>
      </c>
      <c r="Y1048" t="str">
        <f>IF(tblRides[[#This Row],[supply_demand_ratio]]&lt;0.8,"Below 0.8",IF(tblRides[[#This Row],[supply_demand_ratio]]&lt;1,"Between 0.8-1.0",IF(tblRides[[#This Row],[supply_demand_ratio]]&lt;=1.2,"Between 1.0-1.2","Above 1.2")))</f>
        <v>Above 1.2</v>
      </c>
    </row>
    <row r="1049" spans="1:25" x14ac:dyDescent="0.3">
      <c r="A1049" t="s">
        <v>1104</v>
      </c>
      <c r="B1049" s="1">
        <v>46032.543055555558</v>
      </c>
      <c r="C1049" s="2">
        <v>46032</v>
      </c>
      <c r="D1049">
        <v>13</v>
      </c>
      <c r="E1049" t="s">
        <v>25</v>
      </c>
      <c r="F1049" t="s">
        <v>26</v>
      </c>
      <c r="G1049">
        <v>5.6</v>
      </c>
      <c r="H1049">
        <v>130.86000000000001</v>
      </c>
      <c r="I1049">
        <v>127.83</v>
      </c>
      <c r="J1049">
        <v>1</v>
      </c>
      <c r="K1049">
        <v>3.3</v>
      </c>
      <c r="L1049">
        <v>3.3</v>
      </c>
      <c r="M1049">
        <v>100</v>
      </c>
      <c r="N1049" t="s">
        <v>41</v>
      </c>
      <c r="O1049">
        <v>1.1839999999999999</v>
      </c>
      <c r="P1049" t="s">
        <v>28</v>
      </c>
      <c r="Q1049" t="s">
        <v>29</v>
      </c>
      <c r="R1049">
        <v>4.79</v>
      </c>
      <c r="S1049">
        <v>10</v>
      </c>
      <c r="T1049">
        <v>-3.03</v>
      </c>
      <c r="U1049">
        <v>0</v>
      </c>
      <c r="V1049" t="s">
        <v>262</v>
      </c>
      <c r="W1049" t="s">
        <v>31</v>
      </c>
      <c r="X1049">
        <v>1</v>
      </c>
      <c r="Y1049" t="str">
        <f>IF(tblRides[[#This Row],[supply_demand_ratio]]&lt;0.8,"Below 0.8",IF(tblRides[[#This Row],[supply_demand_ratio]]&lt;1,"Between 0.8-1.0",IF(tblRides[[#This Row],[supply_demand_ratio]]&lt;=1.2,"Between 1.0-1.2","Above 1.2")))</f>
        <v>Between 1.0-1.2</v>
      </c>
    </row>
    <row r="1050" spans="1:25" x14ac:dyDescent="0.3">
      <c r="A1050" t="s">
        <v>1105</v>
      </c>
      <c r="B1050" s="1">
        <v>46032.552777777775</v>
      </c>
      <c r="C1050" s="2">
        <v>46032</v>
      </c>
      <c r="D1050">
        <v>13</v>
      </c>
      <c r="E1050" t="s">
        <v>25</v>
      </c>
      <c r="F1050" t="s">
        <v>26</v>
      </c>
      <c r="G1050">
        <v>5.7</v>
      </c>
      <c r="H1050">
        <v>145.62</v>
      </c>
      <c r="J1050">
        <v>1.1000000000000001</v>
      </c>
      <c r="K1050">
        <v>3.1</v>
      </c>
      <c r="L1050">
        <v>3.5</v>
      </c>
      <c r="M1050">
        <v>127</v>
      </c>
      <c r="N1050" t="s">
        <v>27</v>
      </c>
      <c r="O1050">
        <v>1.0760000000000001</v>
      </c>
      <c r="P1050" t="s">
        <v>58</v>
      </c>
      <c r="Q1050" t="s">
        <v>108</v>
      </c>
      <c r="R1050">
        <v>4.71</v>
      </c>
      <c r="S1050">
        <v>19</v>
      </c>
      <c r="U1050">
        <v>0.4</v>
      </c>
      <c r="V1050" t="s">
        <v>262</v>
      </c>
      <c r="W1050" t="s">
        <v>31</v>
      </c>
      <c r="X1050">
        <v>0</v>
      </c>
      <c r="Y1050" t="str">
        <f>IF(tblRides[[#This Row],[supply_demand_ratio]]&lt;0.8,"Below 0.8",IF(tblRides[[#This Row],[supply_demand_ratio]]&lt;1,"Between 0.8-1.0",IF(tblRides[[#This Row],[supply_demand_ratio]]&lt;=1.2,"Between 1.0-1.2","Above 1.2")))</f>
        <v>Between 1.0-1.2</v>
      </c>
    </row>
    <row r="1051" spans="1:25" x14ac:dyDescent="0.3">
      <c r="A1051" t="s">
        <v>1106</v>
      </c>
      <c r="B1051" s="1">
        <v>46032.573611111111</v>
      </c>
      <c r="C1051" s="2">
        <v>46032</v>
      </c>
      <c r="D1051">
        <v>13</v>
      </c>
      <c r="E1051" t="s">
        <v>33</v>
      </c>
      <c r="F1051" t="s">
        <v>26</v>
      </c>
      <c r="G1051">
        <v>1.1000000000000001</v>
      </c>
      <c r="H1051">
        <v>64.97</v>
      </c>
      <c r="J1051">
        <v>1.1000000000000001</v>
      </c>
      <c r="K1051">
        <v>3.7</v>
      </c>
      <c r="M1051">
        <v>86</v>
      </c>
      <c r="N1051" t="s">
        <v>27</v>
      </c>
      <c r="O1051">
        <v>0.89900000000000002</v>
      </c>
      <c r="P1051" t="s">
        <v>82</v>
      </c>
      <c r="Q1051" t="s">
        <v>83</v>
      </c>
      <c r="R1051">
        <v>4.9400000000000004</v>
      </c>
      <c r="S1051">
        <v>32</v>
      </c>
      <c r="V1051" t="s">
        <v>262</v>
      </c>
      <c r="W1051" t="s">
        <v>31</v>
      </c>
      <c r="X1051">
        <v>0</v>
      </c>
      <c r="Y1051" t="str">
        <f>IF(tblRides[[#This Row],[supply_demand_ratio]]&lt;0.8,"Below 0.8",IF(tblRides[[#This Row],[supply_demand_ratio]]&lt;1,"Between 0.8-1.0",IF(tblRides[[#This Row],[supply_demand_ratio]]&lt;=1.2,"Between 1.0-1.2","Above 1.2")))</f>
        <v>Between 0.8-1.0</v>
      </c>
    </row>
    <row r="1052" spans="1:25" x14ac:dyDescent="0.3">
      <c r="A1052" t="s">
        <v>1107</v>
      </c>
      <c r="B1052" s="1">
        <v>46032.574305555558</v>
      </c>
      <c r="C1052" s="2">
        <v>46032</v>
      </c>
      <c r="D1052">
        <v>13</v>
      </c>
      <c r="E1052" t="s">
        <v>43</v>
      </c>
      <c r="F1052" t="s">
        <v>26</v>
      </c>
      <c r="G1052">
        <v>1.8</v>
      </c>
      <c r="H1052">
        <v>69.72</v>
      </c>
      <c r="I1052">
        <v>69.59</v>
      </c>
      <c r="J1052">
        <v>1.1000000000000001</v>
      </c>
      <c r="K1052">
        <v>6.9</v>
      </c>
      <c r="L1052">
        <v>6.4</v>
      </c>
      <c r="M1052">
        <v>75</v>
      </c>
      <c r="N1052" t="s">
        <v>41</v>
      </c>
      <c r="O1052">
        <v>1.5</v>
      </c>
      <c r="P1052" t="s">
        <v>28</v>
      </c>
      <c r="Q1052" t="s">
        <v>29</v>
      </c>
      <c r="R1052">
        <v>4.2699999999999996</v>
      </c>
      <c r="S1052">
        <v>1</v>
      </c>
      <c r="T1052">
        <v>-0.13</v>
      </c>
      <c r="U1052">
        <v>-0.5</v>
      </c>
      <c r="V1052" t="s">
        <v>262</v>
      </c>
      <c r="W1052" t="s">
        <v>45</v>
      </c>
      <c r="X1052">
        <v>1</v>
      </c>
      <c r="Y1052" t="str">
        <f>IF(tblRides[[#This Row],[supply_demand_ratio]]&lt;0.8,"Below 0.8",IF(tblRides[[#This Row],[supply_demand_ratio]]&lt;1,"Between 0.8-1.0",IF(tblRides[[#This Row],[supply_demand_ratio]]&lt;=1.2,"Between 1.0-1.2","Above 1.2")))</f>
        <v>Above 1.2</v>
      </c>
    </row>
    <row r="1053" spans="1:25" x14ac:dyDescent="0.3">
      <c r="A1053" t="s">
        <v>1108</v>
      </c>
      <c r="B1053" s="1">
        <v>46032.57708333333</v>
      </c>
      <c r="C1053" s="2">
        <v>46032</v>
      </c>
      <c r="D1053">
        <v>13</v>
      </c>
      <c r="E1053" t="s">
        <v>33</v>
      </c>
      <c r="F1053" t="s">
        <v>26</v>
      </c>
      <c r="G1053">
        <v>4</v>
      </c>
      <c r="H1053">
        <v>91.97</v>
      </c>
      <c r="I1053">
        <v>94.2</v>
      </c>
      <c r="J1053">
        <v>1</v>
      </c>
      <c r="K1053">
        <v>7.1</v>
      </c>
      <c r="L1053">
        <v>11.4</v>
      </c>
      <c r="M1053">
        <v>95</v>
      </c>
      <c r="N1053" t="s">
        <v>27</v>
      </c>
      <c r="O1053">
        <v>1.0980000000000001</v>
      </c>
      <c r="P1053" t="s">
        <v>28</v>
      </c>
      <c r="Q1053" t="s">
        <v>29</v>
      </c>
      <c r="R1053">
        <v>4.18</v>
      </c>
      <c r="S1053">
        <v>14</v>
      </c>
      <c r="T1053">
        <v>2.23</v>
      </c>
      <c r="U1053">
        <v>4.3</v>
      </c>
      <c r="V1053" t="s">
        <v>262</v>
      </c>
      <c r="W1053" t="s">
        <v>45</v>
      </c>
      <c r="X1053">
        <v>1</v>
      </c>
      <c r="Y1053" t="str">
        <f>IF(tblRides[[#This Row],[supply_demand_ratio]]&lt;0.8,"Below 0.8",IF(tblRides[[#This Row],[supply_demand_ratio]]&lt;1,"Between 0.8-1.0",IF(tblRides[[#This Row],[supply_demand_ratio]]&lt;=1.2,"Between 1.0-1.2","Above 1.2")))</f>
        <v>Between 1.0-1.2</v>
      </c>
    </row>
    <row r="1054" spans="1:25" x14ac:dyDescent="0.3">
      <c r="A1054" t="s">
        <v>1109</v>
      </c>
      <c r="B1054" s="1">
        <v>46032.598611111112</v>
      </c>
      <c r="C1054" s="2">
        <v>46032</v>
      </c>
      <c r="D1054">
        <v>14</v>
      </c>
      <c r="E1054" t="s">
        <v>36</v>
      </c>
      <c r="F1054" t="s">
        <v>26</v>
      </c>
      <c r="G1054">
        <v>12.6</v>
      </c>
      <c r="H1054">
        <v>224.46</v>
      </c>
      <c r="I1054">
        <v>228.08</v>
      </c>
      <c r="J1054">
        <v>1</v>
      </c>
      <c r="K1054">
        <v>3.8</v>
      </c>
      <c r="L1054">
        <v>7.9</v>
      </c>
      <c r="M1054">
        <v>111</v>
      </c>
      <c r="N1054" t="s">
        <v>27</v>
      </c>
      <c r="O1054">
        <v>1.0469999999999999</v>
      </c>
      <c r="P1054" t="s">
        <v>28</v>
      </c>
      <c r="Q1054" t="s">
        <v>29</v>
      </c>
      <c r="R1054">
        <v>4.66</v>
      </c>
      <c r="S1054">
        <v>4</v>
      </c>
      <c r="T1054">
        <v>3.62</v>
      </c>
      <c r="U1054">
        <v>4.0999999999999996</v>
      </c>
      <c r="V1054" t="s">
        <v>262</v>
      </c>
      <c r="W1054" t="s">
        <v>31</v>
      </c>
      <c r="X1054">
        <v>1</v>
      </c>
      <c r="Y1054" t="str">
        <f>IF(tblRides[[#This Row],[supply_demand_ratio]]&lt;0.8,"Below 0.8",IF(tblRides[[#This Row],[supply_demand_ratio]]&lt;1,"Between 0.8-1.0",IF(tblRides[[#This Row],[supply_demand_ratio]]&lt;=1.2,"Between 1.0-1.2","Above 1.2")))</f>
        <v>Between 1.0-1.2</v>
      </c>
    </row>
    <row r="1055" spans="1:25" x14ac:dyDescent="0.3">
      <c r="A1055" t="s">
        <v>1110</v>
      </c>
      <c r="B1055" s="1">
        <v>46032.6</v>
      </c>
      <c r="C1055" s="2">
        <v>46032</v>
      </c>
      <c r="D1055">
        <v>14</v>
      </c>
      <c r="E1055" t="s">
        <v>25</v>
      </c>
      <c r="F1055" t="s">
        <v>26</v>
      </c>
      <c r="G1055">
        <v>3.8</v>
      </c>
      <c r="H1055">
        <v>94.85</v>
      </c>
      <c r="I1055">
        <v>90.77</v>
      </c>
      <c r="J1055">
        <v>1</v>
      </c>
      <c r="K1055">
        <v>7.5</v>
      </c>
      <c r="L1055">
        <v>5.5</v>
      </c>
      <c r="M1055">
        <v>126</v>
      </c>
      <c r="N1055" t="s">
        <v>41</v>
      </c>
      <c r="O1055">
        <v>1.236</v>
      </c>
      <c r="P1055" t="s">
        <v>28</v>
      </c>
      <c r="Q1055" t="s">
        <v>29</v>
      </c>
      <c r="R1055">
        <v>4.41</v>
      </c>
      <c r="S1055">
        <v>137</v>
      </c>
      <c r="T1055">
        <v>-4.08</v>
      </c>
      <c r="U1055">
        <v>-2</v>
      </c>
      <c r="V1055" t="s">
        <v>262</v>
      </c>
      <c r="W1055" t="s">
        <v>45</v>
      </c>
      <c r="X1055">
        <v>1</v>
      </c>
      <c r="Y1055" t="str">
        <f>IF(tblRides[[#This Row],[supply_demand_ratio]]&lt;0.8,"Below 0.8",IF(tblRides[[#This Row],[supply_demand_ratio]]&lt;1,"Between 0.8-1.0",IF(tblRides[[#This Row],[supply_demand_ratio]]&lt;=1.2,"Between 1.0-1.2","Above 1.2")))</f>
        <v>Above 1.2</v>
      </c>
    </row>
    <row r="1056" spans="1:25" x14ac:dyDescent="0.3">
      <c r="A1056" t="s">
        <v>1111</v>
      </c>
      <c r="B1056" s="1">
        <v>46032.606249999997</v>
      </c>
      <c r="C1056" s="2">
        <v>46032</v>
      </c>
      <c r="D1056">
        <v>14</v>
      </c>
      <c r="E1056" t="s">
        <v>25</v>
      </c>
      <c r="F1056" t="s">
        <v>26</v>
      </c>
      <c r="G1056">
        <v>6.6</v>
      </c>
      <c r="H1056">
        <v>142.56</v>
      </c>
      <c r="I1056">
        <v>146.44</v>
      </c>
      <c r="J1056">
        <v>1</v>
      </c>
      <c r="K1056">
        <v>2</v>
      </c>
      <c r="L1056">
        <v>8</v>
      </c>
      <c r="M1056">
        <v>112</v>
      </c>
      <c r="N1056" t="s">
        <v>41</v>
      </c>
      <c r="O1056">
        <v>1.1259999999999999</v>
      </c>
      <c r="P1056" t="s">
        <v>28</v>
      </c>
      <c r="Q1056" t="s">
        <v>29</v>
      </c>
      <c r="R1056">
        <v>5</v>
      </c>
      <c r="S1056">
        <v>29</v>
      </c>
      <c r="T1056">
        <v>3.88</v>
      </c>
      <c r="U1056">
        <v>6</v>
      </c>
      <c r="V1056" t="s">
        <v>262</v>
      </c>
      <c r="W1056" t="s">
        <v>31</v>
      </c>
      <c r="X1056">
        <v>1</v>
      </c>
      <c r="Y1056" t="str">
        <f>IF(tblRides[[#This Row],[supply_demand_ratio]]&lt;0.8,"Below 0.8",IF(tblRides[[#This Row],[supply_demand_ratio]]&lt;1,"Between 0.8-1.0",IF(tblRides[[#This Row],[supply_demand_ratio]]&lt;=1.2,"Between 1.0-1.2","Above 1.2")))</f>
        <v>Between 1.0-1.2</v>
      </c>
    </row>
    <row r="1057" spans="1:25" x14ac:dyDescent="0.3">
      <c r="A1057" t="s">
        <v>1112</v>
      </c>
      <c r="B1057" s="1">
        <v>46032.60833333333</v>
      </c>
      <c r="C1057" s="2">
        <v>46032</v>
      </c>
      <c r="D1057">
        <v>14</v>
      </c>
      <c r="E1057" t="s">
        <v>25</v>
      </c>
      <c r="F1057" t="s">
        <v>26</v>
      </c>
      <c r="G1057">
        <v>3.3</v>
      </c>
      <c r="H1057">
        <v>92.63</v>
      </c>
      <c r="I1057">
        <v>93.92</v>
      </c>
      <c r="J1057">
        <v>1</v>
      </c>
      <c r="K1057">
        <v>5.4</v>
      </c>
      <c r="L1057">
        <v>7.8</v>
      </c>
      <c r="M1057">
        <v>135</v>
      </c>
      <c r="N1057" t="s">
        <v>41</v>
      </c>
      <c r="O1057">
        <v>1.3560000000000001</v>
      </c>
      <c r="P1057" t="s">
        <v>28</v>
      </c>
      <c r="Q1057" t="s">
        <v>29</v>
      </c>
      <c r="R1057">
        <v>5</v>
      </c>
      <c r="S1057">
        <v>41</v>
      </c>
      <c r="T1057">
        <v>1.29</v>
      </c>
      <c r="U1057">
        <v>2.4</v>
      </c>
      <c r="V1057" t="s">
        <v>262</v>
      </c>
      <c r="W1057" t="s">
        <v>45</v>
      </c>
      <c r="X1057">
        <v>1</v>
      </c>
      <c r="Y1057" t="str">
        <f>IF(tblRides[[#This Row],[supply_demand_ratio]]&lt;0.8,"Below 0.8",IF(tblRides[[#This Row],[supply_demand_ratio]]&lt;1,"Between 0.8-1.0",IF(tblRides[[#This Row],[supply_demand_ratio]]&lt;=1.2,"Between 1.0-1.2","Above 1.2")))</f>
        <v>Above 1.2</v>
      </c>
    </row>
    <row r="1058" spans="1:25" x14ac:dyDescent="0.3">
      <c r="A1058" t="s">
        <v>1113</v>
      </c>
      <c r="B1058" s="1">
        <v>46032.627083333333</v>
      </c>
      <c r="C1058" s="2">
        <v>46032</v>
      </c>
      <c r="D1058">
        <v>15</v>
      </c>
      <c r="E1058" t="s">
        <v>25</v>
      </c>
      <c r="F1058" t="s">
        <v>26</v>
      </c>
      <c r="G1058">
        <v>5.6</v>
      </c>
      <c r="H1058">
        <v>121.6</v>
      </c>
      <c r="I1058">
        <v>120.82</v>
      </c>
      <c r="J1058">
        <v>1</v>
      </c>
      <c r="K1058">
        <v>2.7</v>
      </c>
      <c r="L1058">
        <v>1</v>
      </c>
      <c r="M1058">
        <v>125</v>
      </c>
      <c r="N1058" t="s">
        <v>41</v>
      </c>
      <c r="O1058">
        <v>1.264</v>
      </c>
      <c r="P1058" t="s">
        <v>28</v>
      </c>
      <c r="Q1058" t="s">
        <v>29</v>
      </c>
      <c r="R1058">
        <v>4.76</v>
      </c>
      <c r="S1058">
        <v>16</v>
      </c>
      <c r="T1058">
        <v>-0.78</v>
      </c>
      <c r="U1058">
        <v>-1.7</v>
      </c>
      <c r="V1058" t="s">
        <v>262</v>
      </c>
      <c r="W1058" t="s">
        <v>31</v>
      </c>
      <c r="X1058">
        <v>1</v>
      </c>
      <c r="Y1058" t="str">
        <f>IF(tblRides[[#This Row],[supply_demand_ratio]]&lt;0.8,"Below 0.8",IF(tblRides[[#This Row],[supply_demand_ratio]]&lt;1,"Between 0.8-1.0",IF(tblRides[[#This Row],[supply_demand_ratio]]&lt;=1.2,"Between 1.0-1.2","Above 1.2")))</f>
        <v>Above 1.2</v>
      </c>
    </row>
    <row r="1059" spans="1:25" x14ac:dyDescent="0.3">
      <c r="A1059" t="s">
        <v>1114</v>
      </c>
      <c r="B1059" s="1">
        <v>46032.638888888891</v>
      </c>
      <c r="C1059" s="2">
        <v>46032</v>
      </c>
      <c r="D1059">
        <v>15</v>
      </c>
      <c r="E1059" t="s">
        <v>33</v>
      </c>
      <c r="F1059" t="s">
        <v>26</v>
      </c>
      <c r="G1059">
        <v>16.600000000000001</v>
      </c>
      <c r="H1059">
        <v>326.62</v>
      </c>
      <c r="I1059">
        <v>339.94</v>
      </c>
      <c r="J1059">
        <v>1</v>
      </c>
      <c r="K1059">
        <v>5</v>
      </c>
      <c r="L1059">
        <v>6.5</v>
      </c>
      <c r="M1059">
        <v>85</v>
      </c>
      <c r="N1059" t="s">
        <v>27</v>
      </c>
      <c r="O1059">
        <v>0.97699999999999998</v>
      </c>
      <c r="P1059" t="s">
        <v>28</v>
      </c>
      <c r="Q1059" t="s">
        <v>29</v>
      </c>
      <c r="R1059">
        <v>4.3499999999999996</v>
      </c>
      <c r="S1059">
        <v>11</v>
      </c>
      <c r="T1059">
        <v>13.32</v>
      </c>
      <c r="U1059">
        <v>1.5</v>
      </c>
      <c r="V1059" t="s">
        <v>262</v>
      </c>
      <c r="W1059" t="s">
        <v>31</v>
      </c>
      <c r="X1059">
        <v>1</v>
      </c>
      <c r="Y1059" t="str">
        <f>IF(tblRides[[#This Row],[supply_demand_ratio]]&lt;0.8,"Below 0.8",IF(tblRides[[#This Row],[supply_demand_ratio]]&lt;1,"Between 0.8-1.0",IF(tblRides[[#This Row],[supply_demand_ratio]]&lt;=1.2,"Between 1.0-1.2","Above 1.2")))</f>
        <v>Between 0.8-1.0</v>
      </c>
    </row>
    <row r="1060" spans="1:25" x14ac:dyDescent="0.3">
      <c r="A1060" t="s">
        <v>1115</v>
      </c>
      <c r="B1060" s="1">
        <v>46032.648611111108</v>
      </c>
      <c r="C1060" s="2">
        <v>46032</v>
      </c>
      <c r="D1060">
        <v>15</v>
      </c>
      <c r="E1060" t="s">
        <v>36</v>
      </c>
      <c r="F1060" t="s">
        <v>26</v>
      </c>
      <c r="G1060">
        <v>7.3</v>
      </c>
      <c r="H1060">
        <v>177.57</v>
      </c>
      <c r="J1060">
        <v>1.3</v>
      </c>
      <c r="K1060">
        <v>5.0999999999999996</v>
      </c>
      <c r="M1060">
        <v>96</v>
      </c>
      <c r="N1060" t="s">
        <v>27</v>
      </c>
      <c r="O1060">
        <v>0.8</v>
      </c>
      <c r="P1060" t="s">
        <v>82</v>
      </c>
      <c r="Q1060" t="s">
        <v>83</v>
      </c>
      <c r="R1060">
        <v>4.49</v>
      </c>
      <c r="S1060">
        <v>5</v>
      </c>
      <c r="V1060" t="s">
        <v>262</v>
      </c>
      <c r="W1060" t="s">
        <v>45</v>
      </c>
      <c r="X1060">
        <v>0</v>
      </c>
      <c r="Y1060" t="str">
        <f>IF(tblRides[[#This Row],[supply_demand_ratio]]&lt;0.8,"Below 0.8",IF(tblRides[[#This Row],[supply_demand_ratio]]&lt;1,"Between 0.8-1.0",IF(tblRides[[#This Row],[supply_demand_ratio]]&lt;=1.2,"Between 1.0-1.2","Above 1.2")))</f>
        <v>Between 0.8-1.0</v>
      </c>
    </row>
    <row r="1061" spans="1:25" x14ac:dyDescent="0.3">
      <c r="A1061" t="s">
        <v>1116</v>
      </c>
      <c r="B1061" s="1">
        <v>46032.652083333334</v>
      </c>
      <c r="C1061" s="2">
        <v>46032</v>
      </c>
      <c r="D1061">
        <v>15</v>
      </c>
      <c r="E1061" t="s">
        <v>62</v>
      </c>
      <c r="F1061" t="s">
        <v>26</v>
      </c>
      <c r="G1061">
        <v>4.5999999999999996</v>
      </c>
      <c r="H1061">
        <v>98.49</v>
      </c>
      <c r="J1061">
        <v>1</v>
      </c>
      <c r="K1061">
        <v>2.2999999999999998</v>
      </c>
      <c r="M1061">
        <v>54</v>
      </c>
      <c r="N1061" t="s">
        <v>41</v>
      </c>
      <c r="O1061">
        <v>1.46</v>
      </c>
      <c r="P1061" t="s">
        <v>82</v>
      </c>
      <c r="Q1061" t="s">
        <v>83</v>
      </c>
      <c r="R1061">
        <v>4.55</v>
      </c>
      <c r="S1061">
        <v>4</v>
      </c>
      <c r="V1061" t="s">
        <v>262</v>
      </c>
      <c r="W1061" t="s">
        <v>31</v>
      </c>
      <c r="X1061">
        <v>0</v>
      </c>
      <c r="Y1061" t="str">
        <f>IF(tblRides[[#This Row],[supply_demand_ratio]]&lt;0.8,"Below 0.8",IF(tblRides[[#This Row],[supply_demand_ratio]]&lt;1,"Between 0.8-1.0",IF(tblRides[[#This Row],[supply_demand_ratio]]&lt;=1.2,"Between 1.0-1.2","Above 1.2")))</f>
        <v>Above 1.2</v>
      </c>
    </row>
    <row r="1062" spans="1:25" x14ac:dyDescent="0.3">
      <c r="A1062" t="s">
        <v>1117</v>
      </c>
      <c r="B1062" s="1">
        <v>46032.655555555553</v>
      </c>
      <c r="C1062" s="2">
        <v>46032</v>
      </c>
      <c r="D1062">
        <v>15</v>
      </c>
      <c r="E1062" t="s">
        <v>33</v>
      </c>
      <c r="F1062" t="s">
        <v>26</v>
      </c>
      <c r="G1062">
        <v>8.6</v>
      </c>
      <c r="H1062">
        <v>164.06</v>
      </c>
      <c r="I1062">
        <v>156.35</v>
      </c>
      <c r="J1062">
        <v>1</v>
      </c>
      <c r="K1062">
        <v>5.2</v>
      </c>
      <c r="L1062">
        <v>13.2</v>
      </c>
      <c r="M1062">
        <v>88</v>
      </c>
      <c r="N1062" t="s">
        <v>27</v>
      </c>
      <c r="O1062">
        <v>1.032</v>
      </c>
      <c r="P1062" t="s">
        <v>28</v>
      </c>
      <c r="Q1062" t="s">
        <v>29</v>
      </c>
      <c r="R1062">
        <v>4.68</v>
      </c>
      <c r="S1062">
        <v>3</v>
      </c>
      <c r="T1062">
        <v>-7.71</v>
      </c>
      <c r="U1062">
        <v>8</v>
      </c>
      <c r="V1062" t="s">
        <v>262</v>
      </c>
      <c r="W1062" t="s">
        <v>45</v>
      </c>
      <c r="X1062">
        <v>1</v>
      </c>
      <c r="Y1062" t="str">
        <f>IF(tblRides[[#This Row],[supply_demand_ratio]]&lt;0.8,"Below 0.8",IF(tblRides[[#This Row],[supply_demand_ratio]]&lt;1,"Between 0.8-1.0",IF(tblRides[[#This Row],[supply_demand_ratio]]&lt;=1.2,"Between 1.0-1.2","Above 1.2")))</f>
        <v>Between 1.0-1.2</v>
      </c>
    </row>
    <row r="1063" spans="1:25" x14ac:dyDescent="0.3">
      <c r="A1063" t="s">
        <v>1118</v>
      </c>
      <c r="B1063" s="1">
        <v>46032.657638888886</v>
      </c>
      <c r="C1063" s="2">
        <v>46032</v>
      </c>
      <c r="D1063">
        <v>15</v>
      </c>
      <c r="E1063" t="s">
        <v>43</v>
      </c>
      <c r="F1063" t="s">
        <v>34</v>
      </c>
      <c r="G1063">
        <v>8.4</v>
      </c>
      <c r="H1063">
        <v>182.22</v>
      </c>
      <c r="I1063">
        <v>190.71</v>
      </c>
      <c r="J1063">
        <v>1.1000000000000001</v>
      </c>
      <c r="K1063">
        <v>2</v>
      </c>
      <c r="L1063">
        <v>1</v>
      </c>
      <c r="M1063">
        <v>56</v>
      </c>
      <c r="N1063" t="s">
        <v>41</v>
      </c>
      <c r="O1063">
        <v>1.302</v>
      </c>
      <c r="P1063" t="s">
        <v>28</v>
      </c>
      <c r="Q1063" t="s">
        <v>29</v>
      </c>
      <c r="R1063">
        <v>4.3</v>
      </c>
      <c r="S1063">
        <v>0</v>
      </c>
      <c r="T1063">
        <v>8.49</v>
      </c>
      <c r="U1063">
        <v>-1</v>
      </c>
      <c r="V1063" t="s">
        <v>262</v>
      </c>
      <c r="W1063" t="s">
        <v>31</v>
      </c>
      <c r="X1063">
        <v>1</v>
      </c>
      <c r="Y1063" t="str">
        <f>IF(tblRides[[#This Row],[supply_demand_ratio]]&lt;0.8,"Below 0.8",IF(tblRides[[#This Row],[supply_demand_ratio]]&lt;1,"Between 0.8-1.0",IF(tblRides[[#This Row],[supply_demand_ratio]]&lt;=1.2,"Between 1.0-1.2","Above 1.2")))</f>
        <v>Above 1.2</v>
      </c>
    </row>
    <row r="1064" spans="1:25" x14ac:dyDescent="0.3">
      <c r="A1064" t="s">
        <v>1119</v>
      </c>
      <c r="B1064" s="1">
        <v>46032.662499999999</v>
      </c>
      <c r="C1064" s="2">
        <v>46032</v>
      </c>
      <c r="D1064">
        <v>15</v>
      </c>
      <c r="E1064" t="s">
        <v>25</v>
      </c>
      <c r="F1064" t="s">
        <v>26</v>
      </c>
      <c r="G1064">
        <v>7.9</v>
      </c>
      <c r="H1064">
        <v>178.11</v>
      </c>
      <c r="I1064">
        <v>187.61</v>
      </c>
      <c r="J1064">
        <v>1.1000000000000001</v>
      </c>
      <c r="K1064">
        <v>6.8</v>
      </c>
      <c r="L1064">
        <v>9.4</v>
      </c>
      <c r="M1064">
        <v>111</v>
      </c>
      <c r="N1064" t="s">
        <v>27</v>
      </c>
      <c r="O1064">
        <v>0.878</v>
      </c>
      <c r="P1064" t="s">
        <v>28</v>
      </c>
      <c r="Q1064" t="s">
        <v>29</v>
      </c>
      <c r="R1064">
        <v>5</v>
      </c>
      <c r="S1064">
        <v>35</v>
      </c>
      <c r="T1064">
        <v>9.5</v>
      </c>
      <c r="U1064">
        <v>2.6</v>
      </c>
      <c r="V1064" t="s">
        <v>262</v>
      </c>
      <c r="W1064" t="s">
        <v>45</v>
      </c>
      <c r="X1064">
        <v>1</v>
      </c>
      <c r="Y1064" t="str">
        <f>IF(tblRides[[#This Row],[supply_demand_ratio]]&lt;0.8,"Below 0.8",IF(tblRides[[#This Row],[supply_demand_ratio]]&lt;1,"Between 0.8-1.0",IF(tblRides[[#This Row],[supply_demand_ratio]]&lt;=1.2,"Between 1.0-1.2","Above 1.2")))</f>
        <v>Between 0.8-1.0</v>
      </c>
    </row>
    <row r="1065" spans="1:25" x14ac:dyDescent="0.3">
      <c r="A1065" t="s">
        <v>1120</v>
      </c>
      <c r="B1065" s="1">
        <v>46032.663888888892</v>
      </c>
      <c r="C1065" s="2">
        <v>46032</v>
      </c>
      <c r="D1065">
        <v>15</v>
      </c>
      <c r="E1065" t="s">
        <v>43</v>
      </c>
      <c r="F1065" t="s">
        <v>26</v>
      </c>
      <c r="G1065">
        <v>3.9</v>
      </c>
      <c r="H1065">
        <v>110.56</v>
      </c>
      <c r="I1065">
        <v>105.81</v>
      </c>
      <c r="J1065">
        <v>1.1000000000000001</v>
      </c>
      <c r="K1065">
        <v>6</v>
      </c>
      <c r="L1065">
        <v>4.8</v>
      </c>
      <c r="M1065">
        <v>59</v>
      </c>
      <c r="N1065" t="s">
        <v>41</v>
      </c>
      <c r="O1065">
        <v>2.1150000000000002</v>
      </c>
      <c r="P1065" t="s">
        <v>28</v>
      </c>
      <c r="Q1065" t="s">
        <v>29</v>
      </c>
      <c r="R1065">
        <v>4.66</v>
      </c>
      <c r="S1065">
        <v>5</v>
      </c>
      <c r="T1065">
        <v>-4.75</v>
      </c>
      <c r="U1065">
        <v>-1.2</v>
      </c>
      <c r="V1065" t="s">
        <v>262</v>
      </c>
      <c r="W1065" t="s">
        <v>45</v>
      </c>
      <c r="X1065">
        <v>1</v>
      </c>
      <c r="Y1065" t="str">
        <f>IF(tblRides[[#This Row],[supply_demand_ratio]]&lt;0.8,"Below 0.8",IF(tblRides[[#This Row],[supply_demand_ratio]]&lt;1,"Between 0.8-1.0",IF(tblRides[[#This Row],[supply_demand_ratio]]&lt;=1.2,"Between 1.0-1.2","Above 1.2")))</f>
        <v>Above 1.2</v>
      </c>
    </row>
    <row r="1066" spans="1:25" x14ac:dyDescent="0.3">
      <c r="A1066" t="s">
        <v>1121</v>
      </c>
      <c r="B1066" s="1">
        <v>46032.665972222225</v>
      </c>
      <c r="C1066" s="2">
        <v>46032</v>
      </c>
      <c r="D1066">
        <v>15</v>
      </c>
      <c r="E1066" t="s">
        <v>43</v>
      </c>
      <c r="F1066" t="s">
        <v>26</v>
      </c>
      <c r="G1066">
        <v>1.5</v>
      </c>
      <c r="H1066">
        <v>63.14</v>
      </c>
      <c r="I1066">
        <v>60.59</v>
      </c>
      <c r="J1066">
        <v>1.1000000000000001</v>
      </c>
      <c r="K1066">
        <v>4.7</v>
      </c>
      <c r="L1066">
        <v>3.6</v>
      </c>
      <c r="M1066">
        <v>62</v>
      </c>
      <c r="N1066" t="s">
        <v>41</v>
      </c>
      <c r="O1066">
        <v>1.4359999999999999</v>
      </c>
      <c r="P1066" t="s">
        <v>28</v>
      </c>
      <c r="Q1066" t="s">
        <v>29</v>
      </c>
      <c r="R1066">
        <v>4.63</v>
      </c>
      <c r="S1066">
        <v>4</v>
      </c>
      <c r="T1066">
        <v>-2.5499999999999998</v>
      </c>
      <c r="U1066">
        <v>-1.1000000000000001</v>
      </c>
      <c r="V1066" t="s">
        <v>262</v>
      </c>
      <c r="W1066" t="s">
        <v>31</v>
      </c>
      <c r="X1066">
        <v>1</v>
      </c>
      <c r="Y1066" t="str">
        <f>IF(tblRides[[#This Row],[supply_demand_ratio]]&lt;0.8,"Below 0.8",IF(tblRides[[#This Row],[supply_demand_ratio]]&lt;1,"Between 0.8-1.0",IF(tblRides[[#This Row],[supply_demand_ratio]]&lt;=1.2,"Between 1.0-1.2","Above 1.2")))</f>
        <v>Above 1.2</v>
      </c>
    </row>
    <row r="1067" spans="1:25" x14ac:dyDescent="0.3">
      <c r="A1067" t="s">
        <v>1122</v>
      </c>
      <c r="B1067" s="1">
        <v>46032.696527777778</v>
      </c>
      <c r="C1067" s="2">
        <v>46032</v>
      </c>
      <c r="D1067">
        <v>16</v>
      </c>
      <c r="E1067" t="s">
        <v>36</v>
      </c>
      <c r="F1067" t="s">
        <v>26</v>
      </c>
      <c r="G1067">
        <v>5.0999999999999996</v>
      </c>
      <c r="H1067">
        <v>126.82</v>
      </c>
      <c r="I1067">
        <v>127.65</v>
      </c>
      <c r="J1067">
        <v>1</v>
      </c>
      <c r="K1067">
        <v>4.4000000000000004</v>
      </c>
      <c r="L1067">
        <v>5.6</v>
      </c>
      <c r="M1067">
        <v>98</v>
      </c>
      <c r="N1067" t="s">
        <v>27</v>
      </c>
      <c r="O1067">
        <v>0.96699999999999997</v>
      </c>
      <c r="P1067" t="s">
        <v>28</v>
      </c>
      <c r="Q1067" t="s">
        <v>29</v>
      </c>
      <c r="R1067">
        <v>4.8</v>
      </c>
      <c r="S1067">
        <v>2</v>
      </c>
      <c r="T1067">
        <v>0.83</v>
      </c>
      <c r="U1067">
        <v>1.2</v>
      </c>
      <c r="V1067" t="s">
        <v>262</v>
      </c>
      <c r="W1067" t="s">
        <v>31</v>
      </c>
      <c r="X1067">
        <v>1</v>
      </c>
      <c r="Y1067" t="str">
        <f>IF(tblRides[[#This Row],[supply_demand_ratio]]&lt;0.8,"Below 0.8",IF(tblRides[[#This Row],[supply_demand_ratio]]&lt;1,"Between 0.8-1.0",IF(tblRides[[#This Row],[supply_demand_ratio]]&lt;=1.2,"Between 1.0-1.2","Above 1.2")))</f>
        <v>Between 0.8-1.0</v>
      </c>
    </row>
    <row r="1068" spans="1:25" x14ac:dyDescent="0.3">
      <c r="A1068" t="s">
        <v>1123</v>
      </c>
      <c r="B1068" s="1">
        <v>46032.713194444441</v>
      </c>
      <c r="C1068" s="2">
        <v>46032</v>
      </c>
      <c r="D1068">
        <v>17</v>
      </c>
      <c r="E1068" t="s">
        <v>33</v>
      </c>
      <c r="F1068" t="s">
        <v>34</v>
      </c>
      <c r="G1068">
        <v>2.5</v>
      </c>
      <c r="H1068">
        <v>79.13</v>
      </c>
      <c r="I1068">
        <v>83.76</v>
      </c>
      <c r="J1068">
        <v>1.1000000000000001</v>
      </c>
      <c r="K1068">
        <v>7.3</v>
      </c>
      <c r="L1068">
        <v>5.7</v>
      </c>
      <c r="M1068">
        <v>82</v>
      </c>
      <c r="N1068" t="s">
        <v>27</v>
      </c>
      <c r="O1068">
        <v>0.90300000000000002</v>
      </c>
      <c r="P1068" t="s">
        <v>28</v>
      </c>
      <c r="Q1068" t="s">
        <v>29</v>
      </c>
      <c r="R1068">
        <v>4.68</v>
      </c>
      <c r="S1068">
        <v>0</v>
      </c>
      <c r="T1068">
        <v>4.63</v>
      </c>
      <c r="U1068">
        <v>-1.6</v>
      </c>
      <c r="V1068" t="s">
        <v>262</v>
      </c>
      <c r="W1068" t="s">
        <v>45</v>
      </c>
      <c r="X1068">
        <v>1</v>
      </c>
      <c r="Y1068" t="str">
        <f>IF(tblRides[[#This Row],[supply_demand_ratio]]&lt;0.8,"Below 0.8",IF(tblRides[[#This Row],[supply_demand_ratio]]&lt;1,"Between 0.8-1.0",IF(tblRides[[#This Row],[supply_demand_ratio]]&lt;=1.2,"Between 1.0-1.2","Above 1.2")))</f>
        <v>Between 0.8-1.0</v>
      </c>
    </row>
    <row r="1069" spans="1:25" x14ac:dyDescent="0.3">
      <c r="A1069" t="s">
        <v>1124</v>
      </c>
      <c r="B1069" s="1">
        <v>46032.734722222223</v>
      </c>
      <c r="C1069" s="2">
        <v>46032</v>
      </c>
      <c r="D1069">
        <v>17</v>
      </c>
      <c r="E1069" t="s">
        <v>25</v>
      </c>
      <c r="F1069" t="s">
        <v>26</v>
      </c>
      <c r="G1069">
        <v>2.2000000000000002</v>
      </c>
      <c r="H1069">
        <v>99.46</v>
      </c>
      <c r="I1069">
        <v>103.25</v>
      </c>
      <c r="J1069">
        <v>1.3</v>
      </c>
      <c r="K1069">
        <v>9</v>
      </c>
      <c r="L1069">
        <v>8.9</v>
      </c>
      <c r="M1069">
        <v>102</v>
      </c>
      <c r="N1069" t="s">
        <v>72</v>
      </c>
      <c r="O1069">
        <v>0.7</v>
      </c>
      <c r="P1069" t="s">
        <v>28</v>
      </c>
      <c r="Q1069" t="s">
        <v>29</v>
      </c>
      <c r="R1069">
        <v>4.41</v>
      </c>
      <c r="S1069">
        <v>25</v>
      </c>
      <c r="T1069">
        <v>3.79</v>
      </c>
      <c r="U1069">
        <v>-0.1</v>
      </c>
      <c r="V1069" t="s">
        <v>262</v>
      </c>
      <c r="W1069" t="s">
        <v>45</v>
      </c>
      <c r="X1069">
        <v>1</v>
      </c>
      <c r="Y1069" t="str">
        <f>IF(tblRides[[#This Row],[supply_demand_ratio]]&lt;0.8,"Below 0.8",IF(tblRides[[#This Row],[supply_demand_ratio]]&lt;1,"Between 0.8-1.0",IF(tblRides[[#This Row],[supply_demand_ratio]]&lt;=1.2,"Between 1.0-1.2","Above 1.2")))</f>
        <v>Below 0.8</v>
      </c>
    </row>
    <row r="1070" spans="1:25" x14ac:dyDescent="0.3">
      <c r="A1070" t="s">
        <v>1125</v>
      </c>
      <c r="B1070" s="1">
        <v>46032.742361111108</v>
      </c>
      <c r="C1070" s="2">
        <v>46032</v>
      </c>
      <c r="D1070">
        <v>17</v>
      </c>
      <c r="E1070" t="s">
        <v>25</v>
      </c>
      <c r="F1070" t="s">
        <v>26</v>
      </c>
      <c r="G1070">
        <v>6.5</v>
      </c>
      <c r="H1070">
        <v>168.4</v>
      </c>
      <c r="I1070">
        <v>168.54</v>
      </c>
      <c r="J1070">
        <v>1.2</v>
      </c>
      <c r="K1070">
        <v>5.4</v>
      </c>
      <c r="L1070">
        <v>4.3</v>
      </c>
      <c r="M1070">
        <v>107</v>
      </c>
      <c r="N1070" t="s">
        <v>27</v>
      </c>
      <c r="O1070">
        <v>0.82</v>
      </c>
      <c r="P1070" t="s">
        <v>28</v>
      </c>
      <c r="Q1070" t="s">
        <v>29</v>
      </c>
      <c r="R1070">
        <v>4.99</v>
      </c>
      <c r="S1070">
        <v>27</v>
      </c>
      <c r="T1070">
        <v>0.14000000000000001</v>
      </c>
      <c r="U1070">
        <v>-1.1000000000000001</v>
      </c>
      <c r="V1070" t="s">
        <v>262</v>
      </c>
      <c r="W1070" t="s">
        <v>45</v>
      </c>
      <c r="X1070">
        <v>1</v>
      </c>
      <c r="Y1070" t="str">
        <f>IF(tblRides[[#This Row],[supply_demand_ratio]]&lt;0.8,"Below 0.8",IF(tblRides[[#This Row],[supply_demand_ratio]]&lt;1,"Between 0.8-1.0",IF(tblRides[[#This Row],[supply_demand_ratio]]&lt;=1.2,"Between 1.0-1.2","Above 1.2")))</f>
        <v>Between 0.8-1.0</v>
      </c>
    </row>
    <row r="1071" spans="1:25" x14ac:dyDescent="0.3">
      <c r="A1071" t="s">
        <v>1126</v>
      </c>
      <c r="B1071" s="1">
        <v>46032.74722222222</v>
      </c>
      <c r="C1071" s="2">
        <v>46032</v>
      </c>
      <c r="D1071">
        <v>17</v>
      </c>
      <c r="E1071" t="s">
        <v>25</v>
      </c>
      <c r="F1071" t="s">
        <v>34</v>
      </c>
      <c r="G1071">
        <v>5.5</v>
      </c>
      <c r="H1071">
        <v>141.08000000000001</v>
      </c>
      <c r="J1071">
        <v>1.2</v>
      </c>
      <c r="K1071">
        <v>6.6</v>
      </c>
      <c r="L1071">
        <v>2.7</v>
      </c>
      <c r="M1071">
        <v>105</v>
      </c>
      <c r="N1071" t="s">
        <v>27</v>
      </c>
      <c r="O1071">
        <v>0.84199999999999997</v>
      </c>
      <c r="P1071" t="s">
        <v>58</v>
      </c>
      <c r="Q1071" t="s">
        <v>74</v>
      </c>
      <c r="R1071">
        <v>4.57</v>
      </c>
      <c r="S1071">
        <v>0</v>
      </c>
      <c r="U1071">
        <v>-3.9</v>
      </c>
      <c r="V1071" t="s">
        <v>262</v>
      </c>
      <c r="W1071" t="s">
        <v>45</v>
      </c>
      <c r="X1071">
        <v>0</v>
      </c>
      <c r="Y1071" t="str">
        <f>IF(tblRides[[#This Row],[supply_demand_ratio]]&lt;0.8,"Below 0.8",IF(tblRides[[#This Row],[supply_demand_ratio]]&lt;1,"Between 0.8-1.0",IF(tblRides[[#This Row],[supply_demand_ratio]]&lt;=1.2,"Between 1.0-1.2","Above 1.2")))</f>
        <v>Between 0.8-1.0</v>
      </c>
    </row>
    <row r="1072" spans="1:25" x14ac:dyDescent="0.3">
      <c r="A1072" t="s">
        <v>1127</v>
      </c>
      <c r="B1072" s="1">
        <v>46032.751388888886</v>
      </c>
      <c r="C1072" s="2">
        <v>46032</v>
      </c>
      <c r="D1072">
        <v>18</v>
      </c>
      <c r="E1072" t="s">
        <v>62</v>
      </c>
      <c r="F1072" t="s">
        <v>34</v>
      </c>
      <c r="G1072">
        <v>8.6</v>
      </c>
      <c r="H1072">
        <v>175.71</v>
      </c>
      <c r="I1072">
        <v>170.61</v>
      </c>
      <c r="J1072">
        <v>1.1000000000000001</v>
      </c>
      <c r="K1072">
        <v>4.7</v>
      </c>
      <c r="L1072">
        <v>4.5</v>
      </c>
      <c r="M1072">
        <v>45</v>
      </c>
      <c r="N1072" t="s">
        <v>41</v>
      </c>
      <c r="O1072">
        <v>1.173</v>
      </c>
      <c r="P1072" t="s">
        <v>28</v>
      </c>
      <c r="Q1072" t="s">
        <v>29</v>
      </c>
      <c r="R1072">
        <v>4.6399999999999997</v>
      </c>
      <c r="S1072">
        <v>0</v>
      </c>
      <c r="T1072">
        <v>-5.0999999999999996</v>
      </c>
      <c r="U1072">
        <v>-0.2</v>
      </c>
      <c r="V1072" t="s">
        <v>262</v>
      </c>
      <c r="W1072" t="s">
        <v>31</v>
      </c>
      <c r="X1072">
        <v>1</v>
      </c>
      <c r="Y1072" t="str">
        <f>IF(tblRides[[#This Row],[supply_demand_ratio]]&lt;0.8,"Below 0.8",IF(tblRides[[#This Row],[supply_demand_ratio]]&lt;1,"Between 0.8-1.0",IF(tblRides[[#This Row],[supply_demand_ratio]]&lt;=1.2,"Between 1.0-1.2","Above 1.2")))</f>
        <v>Between 1.0-1.2</v>
      </c>
    </row>
    <row r="1073" spans="1:25" x14ac:dyDescent="0.3">
      <c r="A1073" t="s">
        <v>1128</v>
      </c>
      <c r="B1073" s="1">
        <v>46032.765277777777</v>
      </c>
      <c r="C1073" s="2">
        <v>46032</v>
      </c>
      <c r="D1073">
        <v>18</v>
      </c>
      <c r="E1073" t="s">
        <v>25</v>
      </c>
      <c r="F1073" t="s">
        <v>26</v>
      </c>
      <c r="G1073">
        <v>7.8</v>
      </c>
      <c r="H1073">
        <v>174.5</v>
      </c>
      <c r="I1073">
        <v>178.6</v>
      </c>
      <c r="J1073">
        <v>1.1000000000000001</v>
      </c>
      <c r="K1073">
        <v>7.8</v>
      </c>
      <c r="L1073">
        <v>15</v>
      </c>
      <c r="M1073">
        <v>104</v>
      </c>
      <c r="N1073" t="s">
        <v>27</v>
      </c>
      <c r="O1073">
        <v>0.79700000000000004</v>
      </c>
      <c r="P1073" t="s">
        <v>28</v>
      </c>
      <c r="Q1073" t="s">
        <v>29</v>
      </c>
      <c r="R1073">
        <v>4.9400000000000004</v>
      </c>
      <c r="S1073">
        <v>8</v>
      </c>
      <c r="T1073">
        <v>4.0999999999999996</v>
      </c>
      <c r="U1073">
        <v>7.2</v>
      </c>
      <c r="V1073" t="s">
        <v>262</v>
      </c>
      <c r="W1073" t="s">
        <v>45</v>
      </c>
      <c r="X1073">
        <v>1</v>
      </c>
      <c r="Y1073" t="str">
        <f>IF(tblRides[[#This Row],[supply_demand_ratio]]&lt;0.8,"Below 0.8",IF(tblRides[[#This Row],[supply_demand_ratio]]&lt;1,"Between 0.8-1.0",IF(tblRides[[#This Row],[supply_demand_ratio]]&lt;=1.2,"Between 1.0-1.2","Above 1.2")))</f>
        <v>Below 0.8</v>
      </c>
    </row>
    <row r="1074" spans="1:25" x14ac:dyDescent="0.3">
      <c r="A1074" t="s">
        <v>1129</v>
      </c>
      <c r="B1074" s="1">
        <v>46032.771527777775</v>
      </c>
      <c r="C1074" s="2">
        <v>46032</v>
      </c>
      <c r="D1074">
        <v>18</v>
      </c>
      <c r="E1074" t="s">
        <v>25</v>
      </c>
      <c r="F1074" t="s">
        <v>26</v>
      </c>
      <c r="G1074">
        <v>8.5</v>
      </c>
      <c r="H1074">
        <v>180.67</v>
      </c>
      <c r="J1074">
        <v>1.2</v>
      </c>
      <c r="K1074">
        <v>7</v>
      </c>
      <c r="M1074">
        <v>65</v>
      </c>
      <c r="N1074" t="s">
        <v>27</v>
      </c>
      <c r="O1074">
        <v>0.48099999999999998</v>
      </c>
      <c r="P1074" t="s">
        <v>82</v>
      </c>
      <c r="Q1074" t="s">
        <v>83</v>
      </c>
      <c r="R1074">
        <v>4.43</v>
      </c>
      <c r="S1074">
        <v>27</v>
      </c>
      <c r="V1074" t="s">
        <v>262</v>
      </c>
      <c r="W1074" t="s">
        <v>45</v>
      </c>
      <c r="X1074">
        <v>0</v>
      </c>
      <c r="Y1074" t="str">
        <f>IF(tblRides[[#This Row],[supply_demand_ratio]]&lt;0.8,"Below 0.8",IF(tblRides[[#This Row],[supply_demand_ratio]]&lt;1,"Between 0.8-1.0",IF(tblRides[[#This Row],[supply_demand_ratio]]&lt;=1.2,"Between 1.0-1.2","Above 1.2")))</f>
        <v>Below 0.8</v>
      </c>
    </row>
    <row r="1075" spans="1:25" x14ac:dyDescent="0.3">
      <c r="A1075" t="s">
        <v>1130</v>
      </c>
      <c r="B1075" s="1">
        <v>46032.772222222222</v>
      </c>
      <c r="C1075" s="2">
        <v>46032</v>
      </c>
      <c r="D1075">
        <v>18</v>
      </c>
      <c r="E1075" t="s">
        <v>25</v>
      </c>
      <c r="F1075" t="s">
        <v>26</v>
      </c>
      <c r="G1075">
        <v>21.1</v>
      </c>
      <c r="H1075">
        <v>412.6</v>
      </c>
      <c r="I1075">
        <v>433.02</v>
      </c>
      <c r="J1075">
        <v>1.2</v>
      </c>
      <c r="K1075">
        <v>8.1</v>
      </c>
      <c r="L1075">
        <v>8.8000000000000007</v>
      </c>
      <c r="M1075">
        <v>92</v>
      </c>
      <c r="N1075" t="s">
        <v>27</v>
      </c>
      <c r="O1075">
        <v>0.67</v>
      </c>
      <c r="P1075" t="s">
        <v>28</v>
      </c>
      <c r="Q1075" t="s">
        <v>29</v>
      </c>
      <c r="R1075">
        <v>4.63</v>
      </c>
      <c r="S1075">
        <v>2</v>
      </c>
      <c r="T1075">
        <v>20.420000000000002</v>
      </c>
      <c r="U1075">
        <v>0.7</v>
      </c>
      <c r="V1075" t="s">
        <v>262</v>
      </c>
      <c r="W1075" t="s">
        <v>45</v>
      </c>
      <c r="X1075">
        <v>1</v>
      </c>
      <c r="Y1075" t="str">
        <f>IF(tblRides[[#This Row],[supply_demand_ratio]]&lt;0.8,"Below 0.8",IF(tblRides[[#This Row],[supply_demand_ratio]]&lt;1,"Between 0.8-1.0",IF(tblRides[[#This Row],[supply_demand_ratio]]&lt;=1.2,"Between 1.0-1.2","Above 1.2")))</f>
        <v>Below 0.8</v>
      </c>
    </row>
    <row r="1076" spans="1:25" x14ac:dyDescent="0.3">
      <c r="A1076" t="s">
        <v>1131</v>
      </c>
      <c r="B1076" s="1">
        <v>46032.77847222222</v>
      </c>
      <c r="C1076" s="2">
        <v>46032</v>
      </c>
      <c r="D1076">
        <v>18</v>
      </c>
      <c r="E1076" t="s">
        <v>36</v>
      </c>
      <c r="F1076" t="s">
        <v>26</v>
      </c>
      <c r="G1076">
        <v>3.9</v>
      </c>
      <c r="H1076">
        <v>105.46</v>
      </c>
      <c r="I1076">
        <v>107.01</v>
      </c>
      <c r="J1076">
        <v>1.1000000000000001</v>
      </c>
      <c r="K1076">
        <v>6.6</v>
      </c>
      <c r="L1076">
        <v>7.7</v>
      </c>
      <c r="M1076">
        <v>82</v>
      </c>
      <c r="N1076" t="s">
        <v>27</v>
      </c>
      <c r="O1076">
        <v>0.75900000000000001</v>
      </c>
      <c r="P1076" t="s">
        <v>28</v>
      </c>
      <c r="Q1076" t="s">
        <v>29</v>
      </c>
      <c r="R1076">
        <v>4.96</v>
      </c>
      <c r="S1076">
        <v>5</v>
      </c>
      <c r="T1076">
        <v>1.55</v>
      </c>
      <c r="U1076">
        <v>1.1000000000000001</v>
      </c>
      <c r="V1076" t="s">
        <v>262</v>
      </c>
      <c r="W1076" t="s">
        <v>45</v>
      </c>
      <c r="X1076">
        <v>1</v>
      </c>
      <c r="Y1076" t="str">
        <f>IF(tblRides[[#This Row],[supply_demand_ratio]]&lt;0.8,"Below 0.8",IF(tblRides[[#This Row],[supply_demand_ratio]]&lt;1,"Between 0.8-1.0",IF(tblRides[[#This Row],[supply_demand_ratio]]&lt;=1.2,"Between 1.0-1.2","Above 1.2")))</f>
        <v>Below 0.8</v>
      </c>
    </row>
    <row r="1077" spans="1:25" x14ac:dyDescent="0.3">
      <c r="A1077" t="s">
        <v>1132</v>
      </c>
      <c r="B1077" s="1">
        <v>46032.779861111114</v>
      </c>
      <c r="C1077" s="2">
        <v>46032</v>
      </c>
      <c r="D1077">
        <v>18</v>
      </c>
      <c r="E1077" t="s">
        <v>33</v>
      </c>
      <c r="F1077" t="s">
        <v>26</v>
      </c>
      <c r="G1077">
        <v>7.5</v>
      </c>
      <c r="H1077">
        <v>167.42</v>
      </c>
      <c r="I1077">
        <v>159.07</v>
      </c>
      <c r="J1077">
        <v>1.1000000000000001</v>
      </c>
      <c r="K1077">
        <v>9.3000000000000007</v>
      </c>
      <c r="L1077">
        <v>15.5</v>
      </c>
      <c r="M1077">
        <v>75</v>
      </c>
      <c r="N1077" t="s">
        <v>27</v>
      </c>
      <c r="O1077">
        <v>0.71199999999999997</v>
      </c>
      <c r="P1077" t="s">
        <v>28</v>
      </c>
      <c r="Q1077" t="s">
        <v>29</v>
      </c>
      <c r="R1077">
        <v>4.7300000000000004</v>
      </c>
      <c r="S1077">
        <v>41</v>
      </c>
      <c r="T1077">
        <v>-8.35</v>
      </c>
      <c r="U1077">
        <v>6.2</v>
      </c>
      <c r="V1077" t="s">
        <v>262</v>
      </c>
      <c r="W1077" t="s">
        <v>45</v>
      </c>
      <c r="X1077">
        <v>1</v>
      </c>
      <c r="Y1077" t="str">
        <f>IF(tblRides[[#This Row],[supply_demand_ratio]]&lt;0.8,"Below 0.8",IF(tblRides[[#This Row],[supply_demand_ratio]]&lt;1,"Between 0.8-1.0",IF(tblRides[[#This Row],[supply_demand_ratio]]&lt;=1.2,"Between 1.0-1.2","Above 1.2")))</f>
        <v>Below 0.8</v>
      </c>
    </row>
    <row r="1078" spans="1:25" x14ac:dyDescent="0.3">
      <c r="A1078" t="s">
        <v>1133</v>
      </c>
      <c r="B1078" s="1">
        <v>46032.810416666667</v>
      </c>
      <c r="C1078" s="2">
        <v>46032</v>
      </c>
      <c r="D1078">
        <v>19</v>
      </c>
      <c r="E1078" t="s">
        <v>33</v>
      </c>
      <c r="F1078" t="s">
        <v>34</v>
      </c>
      <c r="G1078">
        <v>6.4</v>
      </c>
      <c r="H1078">
        <v>162.53</v>
      </c>
      <c r="I1078">
        <v>164.47</v>
      </c>
      <c r="J1078">
        <v>1.2</v>
      </c>
      <c r="K1078">
        <v>5.8</v>
      </c>
      <c r="L1078">
        <v>8</v>
      </c>
      <c r="M1078">
        <v>68</v>
      </c>
      <c r="N1078" t="s">
        <v>27</v>
      </c>
      <c r="O1078">
        <v>0.748</v>
      </c>
      <c r="P1078" t="s">
        <v>28</v>
      </c>
      <c r="Q1078" t="s">
        <v>29</v>
      </c>
      <c r="R1078">
        <v>4.51</v>
      </c>
      <c r="S1078">
        <v>0</v>
      </c>
      <c r="T1078">
        <v>1.94</v>
      </c>
      <c r="U1078">
        <v>2.2000000000000002</v>
      </c>
      <c r="V1078" t="s">
        <v>262</v>
      </c>
      <c r="W1078" t="s">
        <v>45</v>
      </c>
      <c r="X1078">
        <v>1</v>
      </c>
      <c r="Y1078" t="str">
        <f>IF(tblRides[[#This Row],[supply_demand_ratio]]&lt;0.8,"Below 0.8",IF(tblRides[[#This Row],[supply_demand_ratio]]&lt;1,"Between 0.8-1.0",IF(tblRides[[#This Row],[supply_demand_ratio]]&lt;=1.2,"Between 1.0-1.2","Above 1.2")))</f>
        <v>Below 0.8</v>
      </c>
    </row>
    <row r="1079" spans="1:25" x14ac:dyDescent="0.3">
      <c r="A1079" t="s">
        <v>1134</v>
      </c>
      <c r="B1079" s="1">
        <v>46032.814583333333</v>
      </c>
      <c r="C1079" s="2">
        <v>46032</v>
      </c>
      <c r="D1079">
        <v>19</v>
      </c>
      <c r="E1079" t="s">
        <v>43</v>
      </c>
      <c r="F1079" t="s">
        <v>26</v>
      </c>
      <c r="G1079">
        <v>1.1000000000000001</v>
      </c>
      <c r="H1079">
        <v>57.11</v>
      </c>
      <c r="I1079">
        <v>57.09</v>
      </c>
      <c r="J1079">
        <v>1</v>
      </c>
      <c r="K1079">
        <v>6.1</v>
      </c>
      <c r="L1079">
        <v>4.2</v>
      </c>
      <c r="M1079">
        <v>56</v>
      </c>
      <c r="N1079" t="s">
        <v>41</v>
      </c>
      <c r="O1079">
        <v>1.452</v>
      </c>
      <c r="P1079" t="s">
        <v>28</v>
      </c>
      <c r="Q1079" t="s">
        <v>29</v>
      </c>
      <c r="R1079">
        <v>4.6399999999999997</v>
      </c>
      <c r="S1079">
        <v>7</v>
      </c>
      <c r="T1079">
        <v>-0.02</v>
      </c>
      <c r="U1079">
        <v>-1.9</v>
      </c>
      <c r="V1079" t="s">
        <v>262</v>
      </c>
      <c r="W1079" t="s">
        <v>45</v>
      </c>
      <c r="X1079">
        <v>1</v>
      </c>
      <c r="Y1079" t="str">
        <f>IF(tblRides[[#This Row],[supply_demand_ratio]]&lt;0.8,"Below 0.8",IF(tblRides[[#This Row],[supply_demand_ratio]]&lt;1,"Between 0.8-1.0",IF(tblRides[[#This Row],[supply_demand_ratio]]&lt;=1.2,"Between 1.0-1.2","Above 1.2")))</f>
        <v>Above 1.2</v>
      </c>
    </row>
    <row r="1080" spans="1:25" x14ac:dyDescent="0.3">
      <c r="A1080" t="s">
        <v>1135</v>
      </c>
      <c r="B1080" s="1">
        <v>46032.815972222219</v>
      </c>
      <c r="C1080" s="2">
        <v>46032</v>
      </c>
      <c r="D1080">
        <v>19</v>
      </c>
      <c r="E1080" t="s">
        <v>25</v>
      </c>
      <c r="F1080" t="s">
        <v>34</v>
      </c>
      <c r="G1080">
        <v>5</v>
      </c>
      <c r="H1080">
        <v>151.87</v>
      </c>
      <c r="I1080">
        <v>144.52000000000001</v>
      </c>
      <c r="J1080">
        <v>1.2</v>
      </c>
      <c r="K1080">
        <v>6.9</v>
      </c>
      <c r="L1080">
        <v>2.8</v>
      </c>
      <c r="M1080">
        <v>105</v>
      </c>
      <c r="N1080" t="s">
        <v>72</v>
      </c>
      <c r="O1080">
        <v>0.69</v>
      </c>
      <c r="P1080" t="s">
        <v>28</v>
      </c>
      <c r="Q1080" t="s">
        <v>29</v>
      </c>
      <c r="R1080">
        <v>4.58</v>
      </c>
      <c r="S1080">
        <v>0</v>
      </c>
      <c r="T1080">
        <v>-7.35</v>
      </c>
      <c r="U1080">
        <v>-4.0999999999999996</v>
      </c>
      <c r="V1080" t="s">
        <v>262</v>
      </c>
      <c r="W1080" t="s">
        <v>45</v>
      </c>
      <c r="X1080">
        <v>1</v>
      </c>
      <c r="Y1080" t="str">
        <f>IF(tblRides[[#This Row],[supply_demand_ratio]]&lt;0.8,"Below 0.8",IF(tblRides[[#This Row],[supply_demand_ratio]]&lt;1,"Between 0.8-1.0",IF(tblRides[[#This Row],[supply_demand_ratio]]&lt;=1.2,"Between 1.0-1.2","Above 1.2")))</f>
        <v>Below 0.8</v>
      </c>
    </row>
    <row r="1081" spans="1:25" x14ac:dyDescent="0.3">
      <c r="A1081" t="s">
        <v>1136</v>
      </c>
      <c r="B1081" s="1">
        <v>46032.822916666664</v>
      </c>
      <c r="C1081" s="2">
        <v>46032</v>
      </c>
      <c r="D1081">
        <v>19</v>
      </c>
      <c r="E1081" t="s">
        <v>36</v>
      </c>
      <c r="F1081" t="s">
        <v>34</v>
      </c>
      <c r="G1081">
        <v>2.2999999999999998</v>
      </c>
      <c r="H1081">
        <v>98.57</v>
      </c>
      <c r="J1081">
        <v>1.3</v>
      </c>
      <c r="K1081">
        <v>4.5</v>
      </c>
      <c r="M1081">
        <v>74</v>
      </c>
      <c r="N1081" t="s">
        <v>27</v>
      </c>
      <c r="O1081">
        <v>0.63300000000000001</v>
      </c>
      <c r="P1081" t="s">
        <v>82</v>
      </c>
      <c r="Q1081" t="s">
        <v>83</v>
      </c>
      <c r="R1081">
        <v>4.3899999999999997</v>
      </c>
      <c r="S1081">
        <v>0</v>
      </c>
      <c r="V1081" t="s">
        <v>262</v>
      </c>
      <c r="W1081" t="s">
        <v>31</v>
      </c>
      <c r="X1081">
        <v>0</v>
      </c>
      <c r="Y1081" t="str">
        <f>IF(tblRides[[#This Row],[supply_demand_ratio]]&lt;0.8,"Below 0.8",IF(tblRides[[#This Row],[supply_demand_ratio]]&lt;1,"Between 0.8-1.0",IF(tblRides[[#This Row],[supply_demand_ratio]]&lt;=1.2,"Between 1.0-1.2","Above 1.2")))</f>
        <v>Below 0.8</v>
      </c>
    </row>
    <row r="1082" spans="1:25" x14ac:dyDescent="0.3">
      <c r="A1082" t="s">
        <v>1137</v>
      </c>
      <c r="B1082" s="1">
        <v>46032.834027777775</v>
      </c>
      <c r="C1082" s="2">
        <v>46032</v>
      </c>
      <c r="D1082">
        <v>20</v>
      </c>
      <c r="E1082" t="s">
        <v>25</v>
      </c>
      <c r="F1082" t="s">
        <v>34</v>
      </c>
      <c r="G1082">
        <v>9.6</v>
      </c>
      <c r="H1082">
        <v>292.43</v>
      </c>
      <c r="I1082">
        <v>300.81</v>
      </c>
      <c r="J1082">
        <v>1.4</v>
      </c>
      <c r="K1082">
        <v>8</v>
      </c>
      <c r="L1082">
        <v>9.5</v>
      </c>
      <c r="M1082">
        <v>105</v>
      </c>
      <c r="N1082" t="s">
        <v>72</v>
      </c>
      <c r="O1082">
        <v>0.58099999999999996</v>
      </c>
      <c r="P1082" t="s">
        <v>28</v>
      </c>
      <c r="Q1082" t="s">
        <v>29</v>
      </c>
      <c r="R1082">
        <v>4.41</v>
      </c>
      <c r="S1082">
        <v>0</v>
      </c>
      <c r="T1082">
        <v>8.3800000000000008</v>
      </c>
      <c r="U1082">
        <v>1.5</v>
      </c>
      <c r="V1082" t="s">
        <v>262</v>
      </c>
      <c r="W1082" t="s">
        <v>45</v>
      </c>
      <c r="X1082">
        <v>1</v>
      </c>
      <c r="Y1082" t="str">
        <f>IF(tblRides[[#This Row],[supply_demand_ratio]]&lt;0.8,"Below 0.8",IF(tblRides[[#This Row],[supply_demand_ratio]]&lt;1,"Between 0.8-1.0",IF(tblRides[[#This Row],[supply_demand_ratio]]&lt;=1.2,"Between 1.0-1.2","Above 1.2")))</f>
        <v>Below 0.8</v>
      </c>
    </row>
    <row r="1083" spans="1:25" x14ac:dyDescent="0.3">
      <c r="A1083" t="s">
        <v>1138</v>
      </c>
      <c r="B1083" s="1">
        <v>46032.834722222222</v>
      </c>
      <c r="C1083" s="2">
        <v>46032</v>
      </c>
      <c r="D1083">
        <v>20</v>
      </c>
      <c r="E1083" t="s">
        <v>25</v>
      </c>
      <c r="F1083" t="s">
        <v>26</v>
      </c>
      <c r="G1083">
        <v>3.7</v>
      </c>
      <c r="H1083">
        <v>132.06</v>
      </c>
      <c r="I1083">
        <v>134.16</v>
      </c>
      <c r="J1083">
        <v>1.4</v>
      </c>
      <c r="K1083">
        <v>9.6999999999999993</v>
      </c>
      <c r="L1083">
        <v>7.2</v>
      </c>
      <c r="M1083">
        <v>88</v>
      </c>
      <c r="N1083" t="s">
        <v>72</v>
      </c>
      <c r="O1083">
        <v>0.55200000000000005</v>
      </c>
      <c r="P1083" t="s">
        <v>28</v>
      </c>
      <c r="Q1083" t="s">
        <v>29</v>
      </c>
      <c r="R1083">
        <v>4.68</v>
      </c>
      <c r="S1083">
        <v>34</v>
      </c>
      <c r="T1083">
        <v>2.1</v>
      </c>
      <c r="U1083">
        <v>-2.5</v>
      </c>
      <c r="V1083" t="s">
        <v>262</v>
      </c>
      <c r="W1083" t="s">
        <v>45</v>
      </c>
      <c r="X1083">
        <v>1</v>
      </c>
      <c r="Y1083" t="str">
        <f>IF(tblRides[[#This Row],[supply_demand_ratio]]&lt;0.8,"Below 0.8",IF(tblRides[[#This Row],[supply_demand_ratio]]&lt;1,"Between 0.8-1.0",IF(tblRides[[#This Row],[supply_demand_ratio]]&lt;=1.2,"Between 1.0-1.2","Above 1.2")))</f>
        <v>Below 0.8</v>
      </c>
    </row>
    <row r="1084" spans="1:25" x14ac:dyDescent="0.3">
      <c r="A1084" t="s">
        <v>1139</v>
      </c>
      <c r="B1084" s="1">
        <v>46032.841666666667</v>
      </c>
      <c r="C1084" s="2">
        <v>46032</v>
      </c>
      <c r="D1084">
        <v>20</v>
      </c>
      <c r="E1084" t="s">
        <v>33</v>
      </c>
      <c r="F1084" t="s">
        <v>26</v>
      </c>
      <c r="G1084">
        <v>3</v>
      </c>
      <c r="H1084">
        <v>82.05</v>
      </c>
      <c r="I1084">
        <v>82.19</v>
      </c>
      <c r="J1084">
        <v>1</v>
      </c>
      <c r="K1084">
        <v>6.6</v>
      </c>
      <c r="L1084">
        <v>11.4</v>
      </c>
      <c r="M1084">
        <v>83</v>
      </c>
      <c r="N1084" t="s">
        <v>27</v>
      </c>
      <c r="O1084">
        <v>1.0009999999999999</v>
      </c>
      <c r="P1084" t="s">
        <v>28</v>
      </c>
      <c r="Q1084" t="s">
        <v>29</v>
      </c>
      <c r="R1084">
        <v>4.3099999999999996</v>
      </c>
      <c r="S1084">
        <v>12</v>
      </c>
      <c r="T1084">
        <v>0.14000000000000001</v>
      </c>
      <c r="U1084">
        <v>4.8</v>
      </c>
      <c r="V1084" t="s">
        <v>262</v>
      </c>
      <c r="W1084" t="s">
        <v>45</v>
      </c>
      <c r="X1084">
        <v>1</v>
      </c>
      <c r="Y1084" t="str">
        <f>IF(tblRides[[#This Row],[supply_demand_ratio]]&lt;0.8,"Below 0.8",IF(tblRides[[#This Row],[supply_demand_ratio]]&lt;1,"Between 0.8-1.0",IF(tblRides[[#This Row],[supply_demand_ratio]]&lt;=1.2,"Between 1.0-1.2","Above 1.2")))</f>
        <v>Between 1.0-1.2</v>
      </c>
    </row>
    <row r="1085" spans="1:25" x14ac:dyDescent="0.3">
      <c r="A1085" t="s">
        <v>1140</v>
      </c>
      <c r="B1085" s="1">
        <v>46032.853472222225</v>
      </c>
      <c r="C1085" s="2">
        <v>46032</v>
      </c>
      <c r="D1085">
        <v>20</v>
      </c>
      <c r="E1085" t="s">
        <v>25</v>
      </c>
      <c r="F1085" t="s">
        <v>26</v>
      </c>
      <c r="G1085">
        <v>12.3</v>
      </c>
      <c r="H1085">
        <v>314.02999999999997</v>
      </c>
      <c r="I1085">
        <v>312.35000000000002</v>
      </c>
      <c r="J1085">
        <v>1.4</v>
      </c>
      <c r="K1085">
        <v>7</v>
      </c>
      <c r="L1085">
        <v>7</v>
      </c>
      <c r="M1085">
        <v>97</v>
      </c>
      <c r="N1085" t="s">
        <v>72</v>
      </c>
      <c r="O1085">
        <v>0.58299999999999996</v>
      </c>
      <c r="P1085" t="s">
        <v>28</v>
      </c>
      <c r="Q1085" t="s">
        <v>29</v>
      </c>
      <c r="R1085">
        <v>4.53</v>
      </c>
      <c r="S1085">
        <v>30</v>
      </c>
      <c r="T1085">
        <v>-1.68</v>
      </c>
      <c r="U1085">
        <v>0</v>
      </c>
      <c r="V1085" t="s">
        <v>262</v>
      </c>
      <c r="W1085" t="s">
        <v>45</v>
      </c>
      <c r="X1085">
        <v>1</v>
      </c>
      <c r="Y1085" t="str">
        <f>IF(tblRides[[#This Row],[supply_demand_ratio]]&lt;0.8,"Below 0.8",IF(tblRides[[#This Row],[supply_demand_ratio]]&lt;1,"Between 0.8-1.0",IF(tblRides[[#This Row],[supply_demand_ratio]]&lt;=1.2,"Between 1.0-1.2","Above 1.2")))</f>
        <v>Below 0.8</v>
      </c>
    </row>
    <row r="1086" spans="1:25" x14ac:dyDescent="0.3">
      <c r="A1086" t="s">
        <v>1141</v>
      </c>
      <c r="B1086" s="1">
        <v>46032.866666666669</v>
      </c>
      <c r="C1086" s="2">
        <v>46032</v>
      </c>
      <c r="D1086">
        <v>20</v>
      </c>
      <c r="E1086" t="s">
        <v>25</v>
      </c>
      <c r="F1086" t="s">
        <v>26</v>
      </c>
      <c r="G1086">
        <v>6.9</v>
      </c>
      <c r="H1086">
        <v>212.45</v>
      </c>
      <c r="I1086">
        <v>204.22</v>
      </c>
      <c r="J1086">
        <v>1.4</v>
      </c>
      <c r="K1086">
        <v>10.199999999999999</v>
      </c>
      <c r="L1086">
        <v>15.3</v>
      </c>
      <c r="M1086">
        <v>93</v>
      </c>
      <c r="N1086" t="s">
        <v>72</v>
      </c>
      <c r="O1086">
        <v>0.58599999999999997</v>
      </c>
      <c r="P1086" t="s">
        <v>28</v>
      </c>
      <c r="Q1086" t="s">
        <v>29</v>
      </c>
      <c r="R1086">
        <v>4.4400000000000004</v>
      </c>
      <c r="S1086">
        <v>3</v>
      </c>
      <c r="T1086">
        <v>-8.23</v>
      </c>
      <c r="U1086">
        <v>5.0999999999999996</v>
      </c>
      <c r="V1086" t="s">
        <v>262</v>
      </c>
      <c r="W1086" t="s">
        <v>77</v>
      </c>
      <c r="X1086">
        <v>1</v>
      </c>
      <c r="Y1086" t="str">
        <f>IF(tblRides[[#This Row],[supply_demand_ratio]]&lt;0.8,"Below 0.8",IF(tblRides[[#This Row],[supply_demand_ratio]]&lt;1,"Between 0.8-1.0",IF(tblRides[[#This Row],[supply_demand_ratio]]&lt;=1.2,"Between 1.0-1.2","Above 1.2")))</f>
        <v>Below 0.8</v>
      </c>
    </row>
    <row r="1087" spans="1:25" x14ac:dyDescent="0.3">
      <c r="A1087" t="s">
        <v>1142</v>
      </c>
      <c r="B1087" s="1">
        <v>46032.868750000001</v>
      </c>
      <c r="C1087" s="2">
        <v>46032</v>
      </c>
      <c r="D1087">
        <v>20</v>
      </c>
      <c r="E1087" t="s">
        <v>36</v>
      </c>
      <c r="F1087" t="s">
        <v>26</v>
      </c>
      <c r="G1087">
        <v>8</v>
      </c>
      <c r="H1087">
        <v>217.42</v>
      </c>
      <c r="I1087">
        <v>215.66</v>
      </c>
      <c r="J1087">
        <v>1.3</v>
      </c>
      <c r="K1087">
        <v>10.5</v>
      </c>
      <c r="L1087">
        <v>10.3</v>
      </c>
      <c r="M1087">
        <v>76</v>
      </c>
      <c r="N1087" t="s">
        <v>27</v>
      </c>
      <c r="O1087">
        <v>0.59099999999999997</v>
      </c>
      <c r="P1087" t="s">
        <v>28</v>
      </c>
      <c r="Q1087" t="s">
        <v>29</v>
      </c>
      <c r="R1087">
        <v>4.6500000000000004</v>
      </c>
      <c r="S1087">
        <v>6</v>
      </c>
      <c r="T1087">
        <v>-1.76</v>
      </c>
      <c r="U1087">
        <v>-0.2</v>
      </c>
      <c r="V1087" t="s">
        <v>262</v>
      </c>
      <c r="W1087" t="s">
        <v>77</v>
      </c>
      <c r="X1087">
        <v>1</v>
      </c>
      <c r="Y1087" t="str">
        <f>IF(tblRides[[#This Row],[supply_demand_ratio]]&lt;0.8,"Below 0.8",IF(tblRides[[#This Row],[supply_demand_ratio]]&lt;1,"Between 0.8-1.0",IF(tblRides[[#This Row],[supply_demand_ratio]]&lt;=1.2,"Between 1.0-1.2","Above 1.2")))</f>
        <v>Below 0.8</v>
      </c>
    </row>
    <row r="1088" spans="1:25" x14ac:dyDescent="0.3">
      <c r="A1088" t="s">
        <v>1143</v>
      </c>
      <c r="B1088" s="1">
        <v>46032.875</v>
      </c>
      <c r="C1088" s="2">
        <v>46032</v>
      </c>
      <c r="D1088">
        <v>21</v>
      </c>
      <c r="E1088" t="s">
        <v>33</v>
      </c>
      <c r="F1088" t="s">
        <v>26</v>
      </c>
      <c r="G1088">
        <v>6.5</v>
      </c>
      <c r="H1088">
        <v>170.94</v>
      </c>
      <c r="I1088">
        <v>173.44</v>
      </c>
      <c r="J1088">
        <v>1.2</v>
      </c>
      <c r="K1088">
        <v>5</v>
      </c>
      <c r="L1088">
        <v>3.5</v>
      </c>
      <c r="M1088">
        <v>84</v>
      </c>
      <c r="N1088" t="s">
        <v>72</v>
      </c>
      <c r="O1088">
        <v>0.71399999999999997</v>
      </c>
      <c r="P1088" t="s">
        <v>28</v>
      </c>
      <c r="Q1088" t="s">
        <v>29</v>
      </c>
      <c r="R1088">
        <v>4.8099999999999996</v>
      </c>
      <c r="S1088">
        <v>82</v>
      </c>
      <c r="T1088">
        <v>2.5</v>
      </c>
      <c r="U1088">
        <v>-1.5</v>
      </c>
      <c r="V1088" t="s">
        <v>262</v>
      </c>
      <c r="W1088" t="s">
        <v>31</v>
      </c>
      <c r="X1088">
        <v>1</v>
      </c>
      <c r="Y1088" t="str">
        <f>IF(tblRides[[#This Row],[supply_demand_ratio]]&lt;0.8,"Below 0.8",IF(tblRides[[#This Row],[supply_demand_ratio]]&lt;1,"Between 0.8-1.0",IF(tblRides[[#This Row],[supply_demand_ratio]]&lt;=1.2,"Between 1.0-1.2","Above 1.2")))</f>
        <v>Below 0.8</v>
      </c>
    </row>
    <row r="1089" spans="1:25" x14ac:dyDescent="0.3">
      <c r="A1089" t="s">
        <v>1144</v>
      </c>
      <c r="B1089" s="1">
        <v>46032.915277777778</v>
      </c>
      <c r="C1089" s="2">
        <v>46032</v>
      </c>
      <c r="D1089">
        <v>21</v>
      </c>
      <c r="E1089" t="s">
        <v>25</v>
      </c>
      <c r="F1089" t="s">
        <v>34</v>
      </c>
      <c r="G1089">
        <v>2.4</v>
      </c>
      <c r="H1089">
        <v>89.17</v>
      </c>
      <c r="I1089">
        <v>88.03</v>
      </c>
      <c r="J1089">
        <v>1.2</v>
      </c>
      <c r="K1089">
        <v>7</v>
      </c>
      <c r="L1089">
        <v>5</v>
      </c>
      <c r="M1089">
        <v>98</v>
      </c>
      <c r="N1089" t="s">
        <v>27</v>
      </c>
      <c r="O1089">
        <v>0.71499999999999997</v>
      </c>
      <c r="P1089" t="s">
        <v>28</v>
      </c>
      <c r="Q1089" t="s">
        <v>29</v>
      </c>
      <c r="R1089">
        <v>4.5999999999999996</v>
      </c>
      <c r="S1089">
        <v>0</v>
      </c>
      <c r="T1089">
        <v>-1.1399999999999999</v>
      </c>
      <c r="U1089">
        <v>-2</v>
      </c>
      <c r="V1089" t="s">
        <v>262</v>
      </c>
      <c r="W1089" t="s">
        <v>45</v>
      </c>
      <c r="X1089">
        <v>1</v>
      </c>
      <c r="Y1089" t="str">
        <f>IF(tblRides[[#This Row],[supply_demand_ratio]]&lt;0.8,"Below 0.8",IF(tblRides[[#This Row],[supply_demand_ratio]]&lt;1,"Between 0.8-1.0",IF(tblRides[[#This Row],[supply_demand_ratio]]&lt;=1.2,"Between 1.0-1.2","Above 1.2")))</f>
        <v>Below 0.8</v>
      </c>
    </row>
    <row r="1090" spans="1:25" x14ac:dyDescent="0.3">
      <c r="A1090" t="s">
        <v>1145</v>
      </c>
      <c r="B1090" s="1">
        <v>46032.952777777777</v>
      </c>
      <c r="C1090" s="2">
        <v>46032</v>
      </c>
      <c r="D1090">
        <v>22</v>
      </c>
      <c r="E1090" t="s">
        <v>43</v>
      </c>
      <c r="F1090" t="s">
        <v>26</v>
      </c>
      <c r="G1090">
        <v>1.7</v>
      </c>
      <c r="H1090">
        <v>67.209999999999994</v>
      </c>
      <c r="J1090">
        <v>1.1000000000000001</v>
      </c>
      <c r="K1090">
        <v>7.2</v>
      </c>
      <c r="M1090">
        <v>54</v>
      </c>
      <c r="N1090" t="s">
        <v>27</v>
      </c>
      <c r="O1090">
        <v>0.91</v>
      </c>
      <c r="P1090" t="s">
        <v>82</v>
      </c>
      <c r="Q1090" t="s">
        <v>83</v>
      </c>
      <c r="R1090">
        <v>4.6900000000000004</v>
      </c>
      <c r="S1090">
        <v>2</v>
      </c>
      <c r="V1090" t="s">
        <v>262</v>
      </c>
      <c r="W1090" t="s">
        <v>45</v>
      </c>
      <c r="X1090">
        <v>0</v>
      </c>
      <c r="Y1090" t="str">
        <f>IF(tblRides[[#This Row],[supply_demand_ratio]]&lt;0.8,"Below 0.8",IF(tblRides[[#This Row],[supply_demand_ratio]]&lt;1,"Between 0.8-1.0",IF(tblRides[[#This Row],[supply_demand_ratio]]&lt;=1.2,"Between 1.0-1.2","Above 1.2")))</f>
        <v>Between 0.8-1.0</v>
      </c>
    </row>
    <row r="1091" spans="1:25" x14ac:dyDescent="0.3">
      <c r="A1091" t="s">
        <v>1146</v>
      </c>
      <c r="B1091" s="1">
        <v>46032.956250000003</v>
      </c>
      <c r="C1091" s="2">
        <v>46032</v>
      </c>
      <c r="D1091">
        <v>22</v>
      </c>
      <c r="E1091" t="s">
        <v>36</v>
      </c>
      <c r="F1091" t="s">
        <v>26</v>
      </c>
      <c r="G1091">
        <v>7.9</v>
      </c>
      <c r="H1091">
        <v>150.12</v>
      </c>
      <c r="J1091">
        <v>1</v>
      </c>
      <c r="K1091">
        <v>7.7</v>
      </c>
      <c r="L1091">
        <v>12.4</v>
      </c>
      <c r="M1091">
        <v>110</v>
      </c>
      <c r="N1091" t="s">
        <v>27</v>
      </c>
      <c r="O1091">
        <v>0.94399999999999995</v>
      </c>
      <c r="P1091" t="s">
        <v>58</v>
      </c>
      <c r="Q1091" t="s">
        <v>59</v>
      </c>
      <c r="R1091">
        <v>4.91</v>
      </c>
      <c r="S1091">
        <v>7</v>
      </c>
      <c r="U1091">
        <v>4.7</v>
      </c>
      <c r="V1091" t="s">
        <v>262</v>
      </c>
      <c r="W1091" t="s">
        <v>45</v>
      </c>
      <c r="X1091">
        <v>0</v>
      </c>
      <c r="Y1091" t="str">
        <f>IF(tblRides[[#This Row],[supply_demand_ratio]]&lt;0.8,"Below 0.8",IF(tblRides[[#This Row],[supply_demand_ratio]]&lt;1,"Between 0.8-1.0",IF(tblRides[[#This Row],[supply_demand_ratio]]&lt;=1.2,"Between 1.0-1.2","Above 1.2")))</f>
        <v>Between 0.8-1.0</v>
      </c>
    </row>
    <row r="1092" spans="1:25" x14ac:dyDescent="0.3">
      <c r="A1092" t="s">
        <v>1147</v>
      </c>
      <c r="B1092" s="1">
        <v>46032.961805555555</v>
      </c>
      <c r="C1092" s="2">
        <v>46032</v>
      </c>
      <c r="D1092">
        <v>23</v>
      </c>
      <c r="E1092" t="s">
        <v>25</v>
      </c>
      <c r="F1092" t="s">
        <v>34</v>
      </c>
      <c r="G1092">
        <v>11.5</v>
      </c>
      <c r="H1092">
        <v>273.95999999999998</v>
      </c>
      <c r="I1092">
        <v>274.98</v>
      </c>
      <c r="J1092">
        <v>1.3</v>
      </c>
      <c r="K1092">
        <v>5.2</v>
      </c>
      <c r="L1092">
        <v>7.5</v>
      </c>
      <c r="M1092">
        <v>134</v>
      </c>
      <c r="N1092" t="s">
        <v>27</v>
      </c>
      <c r="O1092">
        <v>0.98799999999999999</v>
      </c>
      <c r="P1092" t="s">
        <v>28</v>
      </c>
      <c r="Q1092" t="s">
        <v>29</v>
      </c>
      <c r="R1092">
        <v>4.51</v>
      </c>
      <c r="S1092">
        <v>0</v>
      </c>
      <c r="T1092">
        <v>1.02</v>
      </c>
      <c r="U1092">
        <v>2.2999999999999998</v>
      </c>
      <c r="V1092" t="s">
        <v>262</v>
      </c>
      <c r="W1092" t="s">
        <v>45</v>
      </c>
      <c r="X1092">
        <v>1</v>
      </c>
      <c r="Y1092" t="str">
        <f>IF(tblRides[[#This Row],[supply_demand_ratio]]&lt;0.8,"Below 0.8",IF(tblRides[[#This Row],[supply_demand_ratio]]&lt;1,"Between 0.8-1.0",IF(tblRides[[#This Row],[supply_demand_ratio]]&lt;=1.2,"Between 1.0-1.2","Above 1.2")))</f>
        <v>Between 0.8-1.0</v>
      </c>
    </row>
    <row r="1093" spans="1:25" x14ac:dyDescent="0.3">
      <c r="A1093" t="s">
        <v>1148</v>
      </c>
      <c r="B1093" s="1">
        <v>46032.964583333334</v>
      </c>
      <c r="C1093" s="2">
        <v>46032</v>
      </c>
      <c r="D1093">
        <v>23</v>
      </c>
      <c r="E1093" t="s">
        <v>25</v>
      </c>
      <c r="F1093" t="s">
        <v>26</v>
      </c>
      <c r="G1093">
        <v>4.5999999999999996</v>
      </c>
      <c r="H1093">
        <v>129.44</v>
      </c>
      <c r="I1093">
        <v>130.5</v>
      </c>
      <c r="J1093">
        <v>1.2</v>
      </c>
      <c r="K1093">
        <v>6.8</v>
      </c>
      <c r="L1093">
        <v>4</v>
      </c>
      <c r="M1093">
        <v>127</v>
      </c>
      <c r="N1093" t="s">
        <v>27</v>
      </c>
      <c r="O1093">
        <v>1.0249999999999999</v>
      </c>
      <c r="P1093" t="s">
        <v>28</v>
      </c>
      <c r="Q1093" t="s">
        <v>29</v>
      </c>
      <c r="R1093">
        <v>4.71</v>
      </c>
      <c r="S1093">
        <v>11</v>
      </c>
      <c r="T1093">
        <v>1.06</v>
      </c>
      <c r="U1093">
        <v>-2.8</v>
      </c>
      <c r="V1093" t="s">
        <v>262</v>
      </c>
      <c r="W1093" t="s">
        <v>45</v>
      </c>
      <c r="X1093">
        <v>1</v>
      </c>
      <c r="Y1093" t="str">
        <f>IF(tblRides[[#This Row],[supply_demand_ratio]]&lt;0.8,"Below 0.8",IF(tblRides[[#This Row],[supply_demand_ratio]]&lt;1,"Between 0.8-1.0",IF(tblRides[[#This Row],[supply_demand_ratio]]&lt;=1.2,"Between 1.0-1.2","Above 1.2")))</f>
        <v>Between 1.0-1.2</v>
      </c>
    </row>
    <row r="1094" spans="1:25" x14ac:dyDescent="0.3">
      <c r="A1094" t="s">
        <v>1149</v>
      </c>
      <c r="B1094" s="1">
        <v>46032.967361111114</v>
      </c>
      <c r="C1094" s="2">
        <v>46032</v>
      </c>
      <c r="D1094">
        <v>23</v>
      </c>
      <c r="E1094" t="s">
        <v>33</v>
      </c>
      <c r="F1094" t="s">
        <v>34</v>
      </c>
      <c r="G1094">
        <v>11.7</v>
      </c>
      <c r="H1094">
        <v>225.26</v>
      </c>
      <c r="J1094">
        <v>1</v>
      </c>
      <c r="K1094">
        <v>7</v>
      </c>
      <c r="L1094">
        <v>8</v>
      </c>
      <c r="M1094">
        <v>81</v>
      </c>
      <c r="N1094" t="s">
        <v>41</v>
      </c>
      <c r="O1094">
        <v>1.026</v>
      </c>
      <c r="P1094" t="s">
        <v>58</v>
      </c>
      <c r="Q1094" t="s">
        <v>59</v>
      </c>
      <c r="R1094">
        <v>4.95</v>
      </c>
      <c r="S1094">
        <v>0</v>
      </c>
      <c r="U1094">
        <v>1</v>
      </c>
      <c r="V1094" t="s">
        <v>262</v>
      </c>
      <c r="W1094" t="s">
        <v>45</v>
      </c>
      <c r="X1094">
        <v>0</v>
      </c>
      <c r="Y1094" t="str">
        <f>IF(tblRides[[#This Row],[supply_demand_ratio]]&lt;0.8,"Below 0.8",IF(tblRides[[#This Row],[supply_demand_ratio]]&lt;1,"Between 0.8-1.0",IF(tblRides[[#This Row],[supply_demand_ratio]]&lt;=1.2,"Between 1.0-1.2","Above 1.2")))</f>
        <v>Between 1.0-1.2</v>
      </c>
    </row>
    <row r="1095" spans="1:25" x14ac:dyDescent="0.3">
      <c r="A1095" t="s">
        <v>1150</v>
      </c>
      <c r="B1095" s="1">
        <v>46032.972222222219</v>
      </c>
      <c r="C1095" s="2">
        <v>46032</v>
      </c>
      <c r="D1095">
        <v>23</v>
      </c>
      <c r="E1095" t="s">
        <v>33</v>
      </c>
      <c r="F1095" t="s">
        <v>34</v>
      </c>
      <c r="G1095">
        <v>4.5999999999999996</v>
      </c>
      <c r="H1095">
        <v>124.15</v>
      </c>
      <c r="I1095">
        <v>126.78</v>
      </c>
      <c r="J1095">
        <v>1.1000000000000001</v>
      </c>
      <c r="K1095">
        <v>5.5</v>
      </c>
      <c r="L1095">
        <v>5.8</v>
      </c>
      <c r="M1095">
        <v>93</v>
      </c>
      <c r="N1095" t="s">
        <v>27</v>
      </c>
      <c r="O1095">
        <v>1.1339999999999999</v>
      </c>
      <c r="P1095" t="s">
        <v>28</v>
      </c>
      <c r="Q1095" t="s">
        <v>29</v>
      </c>
      <c r="R1095">
        <v>5</v>
      </c>
      <c r="S1095">
        <v>0</v>
      </c>
      <c r="T1095">
        <v>2.63</v>
      </c>
      <c r="U1095">
        <v>0.3</v>
      </c>
      <c r="V1095" t="s">
        <v>262</v>
      </c>
      <c r="W1095" t="s">
        <v>45</v>
      </c>
      <c r="X1095">
        <v>1</v>
      </c>
      <c r="Y1095" t="str">
        <f>IF(tblRides[[#This Row],[supply_demand_ratio]]&lt;0.8,"Below 0.8",IF(tblRides[[#This Row],[supply_demand_ratio]]&lt;1,"Between 0.8-1.0",IF(tblRides[[#This Row],[supply_demand_ratio]]&lt;=1.2,"Between 1.0-1.2","Above 1.2")))</f>
        <v>Between 1.0-1.2</v>
      </c>
    </row>
    <row r="1096" spans="1:25" x14ac:dyDescent="0.3">
      <c r="A1096" t="s">
        <v>1151</v>
      </c>
      <c r="B1096" s="1">
        <v>46032.973611111112</v>
      </c>
      <c r="C1096" s="2">
        <v>46032</v>
      </c>
      <c r="D1096">
        <v>23</v>
      </c>
      <c r="E1096" t="s">
        <v>62</v>
      </c>
      <c r="F1096" t="s">
        <v>26</v>
      </c>
      <c r="G1096">
        <v>4</v>
      </c>
      <c r="H1096">
        <v>92.37</v>
      </c>
      <c r="I1096">
        <v>89.81</v>
      </c>
      <c r="J1096">
        <v>1</v>
      </c>
      <c r="K1096">
        <v>3.7</v>
      </c>
      <c r="L1096">
        <v>1</v>
      </c>
      <c r="M1096">
        <v>63</v>
      </c>
      <c r="N1096" t="s">
        <v>41</v>
      </c>
      <c r="O1096">
        <v>2.2000000000000002</v>
      </c>
      <c r="P1096" t="s">
        <v>28</v>
      </c>
      <c r="Q1096" t="s">
        <v>29</v>
      </c>
      <c r="R1096">
        <v>4.95</v>
      </c>
      <c r="S1096">
        <v>8</v>
      </c>
      <c r="T1096">
        <v>-2.56</v>
      </c>
      <c r="U1096">
        <v>-2.7</v>
      </c>
      <c r="V1096" t="s">
        <v>262</v>
      </c>
      <c r="W1096" t="s">
        <v>31</v>
      </c>
      <c r="X1096">
        <v>1</v>
      </c>
      <c r="Y1096" t="str">
        <f>IF(tblRides[[#This Row],[supply_demand_ratio]]&lt;0.8,"Below 0.8",IF(tblRides[[#This Row],[supply_demand_ratio]]&lt;1,"Between 0.8-1.0",IF(tblRides[[#This Row],[supply_demand_ratio]]&lt;=1.2,"Between 1.0-1.2","Above 1.2")))</f>
        <v>Above 1.2</v>
      </c>
    </row>
    <row r="1097" spans="1:25" x14ac:dyDescent="0.3">
      <c r="A1097" t="s">
        <v>1152</v>
      </c>
      <c r="B1097" s="1">
        <v>46032.980555555558</v>
      </c>
      <c r="C1097" s="2">
        <v>46032</v>
      </c>
      <c r="D1097">
        <v>23</v>
      </c>
      <c r="E1097" t="s">
        <v>43</v>
      </c>
      <c r="F1097" t="s">
        <v>26</v>
      </c>
      <c r="G1097">
        <v>6.1</v>
      </c>
      <c r="H1097">
        <v>136.97999999999999</v>
      </c>
      <c r="I1097">
        <v>141.63999999999999</v>
      </c>
      <c r="J1097">
        <v>1</v>
      </c>
      <c r="K1097">
        <v>5.0999999999999996</v>
      </c>
      <c r="L1097">
        <v>6</v>
      </c>
      <c r="M1097">
        <v>65</v>
      </c>
      <c r="N1097" t="s">
        <v>41</v>
      </c>
      <c r="O1097">
        <v>1.302</v>
      </c>
      <c r="P1097" t="s">
        <v>28</v>
      </c>
      <c r="Q1097" t="s">
        <v>29</v>
      </c>
      <c r="R1097">
        <v>4.55</v>
      </c>
      <c r="S1097">
        <v>23</v>
      </c>
      <c r="T1097">
        <v>4.66</v>
      </c>
      <c r="U1097">
        <v>0.9</v>
      </c>
      <c r="V1097" t="s">
        <v>262</v>
      </c>
      <c r="W1097" t="s">
        <v>45</v>
      </c>
      <c r="X1097">
        <v>1</v>
      </c>
      <c r="Y1097" t="str">
        <f>IF(tblRides[[#This Row],[supply_demand_ratio]]&lt;0.8,"Below 0.8",IF(tblRides[[#This Row],[supply_demand_ratio]]&lt;1,"Between 0.8-1.0",IF(tblRides[[#This Row],[supply_demand_ratio]]&lt;=1.2,"Between 1.0-1.2","Above 1.2")))</f>
        <v>Above 1.2</v>
      </c>
    </row>
    <row r="1098" spans="1:25" x14ac:dyDescent="0.3">
      <c r="A1098" t="s">
        <v>1153</v>
      </c>
      <c r="B1098" s="1">
        <v>46032.988888888889</v>
      </c>
      <c r="C1098" s="2">
        <v>46032</v>
      </c>
      <c r="D1098">
        <v>23</v>
      </c>
      <c r="E1098" t="s">
        <v>25</v>
      </c>
      <c r="F1098" t="s">
        <v>26</v>
      </c>
      <c r="G1098">
        <v>2.8</v>
      </c>
      <c r="H1098">
        <v>98.58</v>
      </c>
      <c r="I1098">
        <v>97.08</v>
      </c>
      <c r="J1098">
        <v>1.2</v>
      </c>
      <c r="K1098">
        <v>3.7</v>
      </c>
      <c r="L1098">
        <v>7.3</v>
      </c>
      <c r="M1098">
        <v>127</v>
      </c>
      <c r="N1098" t="s">
        <v>27</v>
      </c>
      <c r="O1098">
        <v>0.92100000000000004</v>
      </c>
      <c r="P1098" t="s">
        <v>28</v>
      </c>
      <c r="Q1098" t="s">
        <v>29</v>
      </c>
      <c r="R1098">
        <v>4.5599999999999996</v>
      </c>
      <c r="S1098">
        <v>14</v>
      </c>
      <c r="T1098">
        <v>-1.5</v>
      </c>
      <c r="U1098">
        <v>3.6</v>
      </c>
      <c r="V1098" t="s">
        <v>262</v>
      </c>
      <c r="W1098" t="s">
        <v>31</v>
      </c>
      <c r="X1098">
        <v>1</v>
      </c>
      <c r="Y1098" t="str">
        <f>IF(tblRides[[#This Row],[supply_demand_ratio]]&lt;0.8,"Below 0.8",IF(tblRides[[#This Row],[supply_demand_ratio]]&lt;1,"Between 0.8-1.0",IF(tblRides[[#This Row],[supply_demand_ratio]]&lt;=1.2,"Between 1.0-1.2","Above 1.2")))</f>
        <v>Between 0.8-1.0</v>
      </c>
    </row>
    <row r="1099" spans="1:25" x14ac:dyDescent="0.3">
      <c r="A1099" t="s">
        <v>1154</v>
      </c>
      <c r="B1099" s="1">
        <v>46032.997916666667</v>
      </c>
      <c r="C1099" s="2">
        <v>46032</v>
      </c>
      <c r="D1099">
        <v>23</v>
      </c>
      <c r="E1099" t="s">
        <v>33</v>
      </c>
      <c r="F1099" t="s">
        <v>34</v>
      </c>
      <c r="G1099">
        <v>8.9</v>
      </c>
      <c r="H1099">
        <v>152.79</v>
      </c>
      <c r="J1099">
        <v>1</v>
      </c>
      <c r="K1099">
        <v>3</v>
      </c>
      <c r="L1099">
        <v>8.6999999999999993</v>
      </c>
      <c r="M1099">
        <v>90</v>
      </c>
      <c r="N1099" t="s">
        <v>41</v>
      </c>
      <c r="O1099">
        <v>1.3049999999999999</v>
      </c>
      <c r="P1099" t="s">
        <v>58</v>
      </c>
      <c r="Q1099" t="s">
        <v>74</v>
      </c>
      <c r="R1099">
        <v>4.8600000000000003</v>
      </c>
      <c r="S1099">
        <v>0</v>
      </c>
      <c r="U1099">
        <v>5.7</v>
      </c>
      <c r="V1099" t="s">
        <v>262</v>
      </c>
      <c r="W1099" t="s">
        <v>31</v>
      </c>
      <c r="X1099">
        <v>0</v>
      </c>
      <c r="Y1099" t="str">
        <f>IF(tblRides[[#This Row],[supply_demand_ratio]]&lt;0.8,"Below 0.8",IF(tblRides[[#This Row],[supply_demand_ratio]]&lt;1,"Between 0.8-1.0",IF(tblRides[[#This Row],[supply_demand_ratio]]&lt;=1.2,"Between 1.0-1.2","Above 1.2")))</f>
        <v>Above 1.2</v>
      </c>
    </row>
    <row r="1100" spans="1:25" x14ac:dyDescent="0.3">
      <c r="A1100" t="s">
        <v>1155</v>
      </c>
      <c r="B1100" s="1">
        <v>46033.022222222222</v>
      </c>
      <c r="C1100" s="2">
        <v>46033</v>
      </c>
      <c r="D1100">
        <v>0</v>
      </c>
      <c r="E1100" t="s">
        <v>33</v>
      </c>
      <c r="F1100" t="s">
        <v>26</v>
      </c>
      <c r="G1100">
        <v>12.2</v>
      </c>
      <c r="H1100">
        <v>232.35</v>
      </c>
      <c r="I1100">
        <v>229.97</v>
      </c>
      <c r="J1100">
        <v>1</v>
      </c>
      <c r="K1100">
        <v>2</v>
      </c>
      <c r="L1100">
        <v>5.3</v>
      </c>
      <c r="M1100">
        <v>93</v>
      </c>
      <c r="N1100" t="s">
        <v>41</v>
      </c>
      <c r="O1100">
        <v>1.2010000000000001</v>
      </c>
      <c r="P1100" t="s">
        <v>28</v>
      </c>
      <c r="Q1100" t="s">
        <v>29</v>
      </c>
      <c r="R1100">
        <v>4.9000000000000004</v>
      </c>
      <c r="S1100">
        <v>1</v>
      </c>
      <c r="T1100">
        <v>-2.38</v>
      </c>
      <c r="U1100">
        <v>3.3</v>
      </c>
      <c r="V1100" t="s">
        <v>374</v>
      </c>
      <c r="W1100" t="s">
        <v>31</v>
      </c>
      <c r="X1100">
        <v>1</v>
      </c>
      <c r="Y1100" t="str">
        <f>IF(tblRides[[#This Row],[supply_demand_ratio]]&lt;0.8,"Below 0.8",IF(tblRides[[#This Row],[supply_demand_ratio]]&lt;1,"Between 0.8-1.0",IF(tblRides[[#This Row],[supply_demand_ratio]]&lt;=1.2,"Between 1.0-1.2","Above 1.2")))</f>
        <v>Above 1.2</v>
      </c>
    </row>
    <row r="1101" spans="1:25" x14ac:dyDescent="0.3">
      <c r="A1101" t="s">
        <v>1156</v>
      </c>
      <c r="B1101" s="1">
        <v>46033.036805555559</v>
      </c>
      <c r="C1101" s="2">
        <v>46033</v>
      </c>
      <c r="D1101">
        <v>0</v>
      </c>
      <c r="E1101" t="s">
        <v>25</v>
      </c>
      <c r="F1101" t="s">
        <v>26</v>
      </c>
      <c r="G1101">
        <v>2.5</v>
      </c>
      <c r="H1101">
        <v>83.11</v>
      </c>
      <c r="I1101">
        <v>83.26</v>
      </c>
      <c r="J1101">
        <v>1</v>
      </c>
      <c r="K1101">
        <v>6.8</v>
      </c>
      <c r="L1101">
        <v>2.9</v>
      </c>
      <c r="M1101">
        <v>119</v>
      </c>
      <c r="N1101" t="s">
        <v>27</v>
      </c>
      <c r="O1101">
        <v>0.90700000000000003</v>
      </c>
      <c r="P1101" t="s">
        <v>28</v>
      </c>
      <c r="Q1101" t="s">
        <v>29</v>
      </c>
      <c r="R1101">
        <v>4.8899999999999997</v>
      </c>
      <c r="S1101">
        <v>20</v>
      </c>
      <c r="T1101">
        <v>0.15</v>
      </c>
      <c r="U1101">
        <v>-3.9</v>
      </c>
      <c r="V1101" t="s">
        <v>374</v>
      </c>
      <c r="W1101" t="s">
        <v>45</v>
      </c>
      <c r="X1101">
        <v>1</v>
      </c>
      <c r="Y1101" t="str">
        <f>IF(tblRides[[#This Row],[supply_demand_ratio]]&lt;0.8,"Below 0.8",IF(tblRides[[#This Row],[supply_demand_ratio]]&lt;1,"Between 0.8-1.0",IF(tblRides[[#This Row],[supply_demand_ratio]]&lt;=1.2,"Between 1.0-1.2","Above 1.2")))</f>
        <v>Between 0.8-1.0</v>
      </c>
    </row>
    <row r="1102" spans="1:25" x14ac:dyDescent="0.3">
      <c r="A1102" t="s">
        <v>1157</v>
      </c>
      <c r="B1102" s="1">
        <v>46033.038194444445</v>
      </c>
      <c r="C1102" s="2">
        <v>46033</v>
      </c>
      <c r="D1102">
        <v>0</v>
      </c>
      <c r="E1102" t="s">
        <v>33</v>
      </c>
      <c r="F1102" t="s">
        <v>26</v>
      </c>
      <c r="G1102">
        <v>3.9</v>
      </c>
      <c r="H1102">
        <v>101.97</v>
      </c>
      <c r="I1102">
        <v>106.39</v>
      </c>
      <c r="J1102">
        <v>1</v>
      </c>
      <c r="K1102">
        <v>6.4</v>
      </c>
      <c r="L1102">
        <v>4.5999999999999996</v>
      </c>
      <c r="M1102">
        <v>102</v>
      </c>
      <c r="N1102" t="s">
        <v>41</v>
      </c>
      <c r="O1102">
        <v>1.669</v>
      </c>
      <c r="P1102" t="s">
        <v>28</v>
      </c>
      <c r="Q1102" t="s">
        <v>29</v>
      </c>
      <c r="R1102">
        <v>4.3099999999999996</v>
      </c>
      <c r="S1102">
        <v>14</v>
      </c>
      <c r="T1102">
        <v>4.42</v>
      </c>
      <c r="U1102">
        <v>-1.8</v>
      </c>
      <c r="V1102" t="s">
        <v>374</v>
      </c>
      <c r="W1102" t="s">
        <v>45</v>
      </c>
      <c r="X1102">
        <v>1</v>
      </c>
      <c r="Y1102" t="str">
        <f>IF(tblRides[[#This Row],[supply_demand_ratio]]&lt;0.8,"Below 0.8",IF(tblRides[[#This Row],[supply_demand_ratio]]&lt;1,"Between 0.8-1.0",IF(tblRides[[#This Row],[supply_demand_ratio]]&lt;=1.2,"Between 1.0-1.2","Above 1.2")))</f>
        <v>Above 1.2</v>
      </c>
    </row>
    <row r="1103" spans="1:25" x14ac:dyDescent="0.3">
      <c r="A1103" t="s">
        <v>1158</v>
      </c>
      <c r="B1103" s="1">
        <v>46033.043749999997</v>
      </c>
      <c r="C1103" s="2">
        <v>46033</v>
      </c>
      <c r="D1103">
        <v>1</v>
      </c>
      <c r="E1103" t="s">
        <v>25</v>
      </c>
      <c r="F1103" t="s">
        <v>26</v>
      </c>
      <c r="G1103">
        <v>12.1</v>
      </c>
      <c r="H1103">
        <v>204.64</v>
      </c>
      <c r="I1103">
        <v>208.06</v>
      </c>
      <c r="J1103">
        <v>1</v>
      </c>
      <c r="K1103">
        <v>2</v>
      </c>
      <c r="L1103">
        <v>5.6</v>
      </c>
      <c r="M1103">
        <v>136</v>
      </c>
      <c r="N1103" t="s">
        <v>41</v>
      </c>
      <c r="O1103">
        <v>1.429</v>
      </c>
      <c r="P1103" t="s">
        <v>28</v>
      </c>
      <c r="Q1103" t="s">
        <v>29</v>
      </c>
      <c r="R1103">
        <v>4.3899999999999997</v>
      </c>
      <c r="S1103">
        <v>11</v>
      </c>
      <c r="T1103">
        <v>3.42</v>
      </c>
      <c r="U1103">
        <v>3.6</v>
      </c>
      <c r="V1103" t="s">
        <v>374</v>
      </c>
      <c r="W1103" t="s">
        <v>31</v>
      </c>
      <c r="X1103">
        <v>1</v>
      </c>
      <c r="Y1103" t="str">
        <f>IF(tblRides[[#This Row],[supply_demand_ratio]]&lt;0.8,"Below 0.8",IF(tblRides[[#This Row],[supply_demand_ratio]]&lt;1,"Between 0.8-1.0",IF(tblRides[[#This Row],[supply_demand_ratio]]&lt;=1.2,"Between 1.0-1.2","Above 1.2")))</f>
        <v>Above 1.2</v>
      </c>
    </row>
    <row r="1104" spans="1:25" x14ac:dyDescent="0.3">
      <c r="A1104" t="s">
        <v>1159</v>
      </c>
      <c r="B1104" s="1">
        <v>46033.058333333334</v>
      </c>
      <c r="C1104" s="2">
        <v>46033</v>
      </c>
      <c r="D1104">
        <v>1</v>
      </c>
      <c r="E1104" t="s">
        <v>36</v>
      </c>
      <c r="F1104" t="s">
        <v>26</v>
      </c>
      <c r="G1104">
        <v>3.2</v>
      </c>
      <c r="H1104">
        <v>94.48</v>
      </c>
      <c r="I1104">
        <v>98.27</v>
      </c>
      <c r="J1104">
        <v>1.1000000000000001</v>
      </c>
      <c r="K1104">
        <v>3.2</v>
      </c>
      <c r="L1104">
        <v>1</v>
      </c>
      <c r="M1104">
        <v>111</v>
      </c>
      <c r="N1104" t="s">
        <v>27</v>
      </c>
      <c r="O1104">
        <v>1.038</v>
      </c>
      <c r="P1104" t="s">
        <v>28</v>
      </c>
      <c r="Q1104" t="s">
        <v>29</v>
      </c>
      <c r="R1104">
        <v>4.95</v>
      </c>
      <c r="S1104">
        <v>3</v>
      </c>
      <c r="T1104">
        <v>3.79</v>
      </c>
      <c r="U1104">
        <v>-2.2000000000000002</v>
      </c>
      <c r="V1104" t="s">
        <v>374</v>
      </c>
      <c r="W1104" t="s">
        <v>31</v>
      </c>
      <c r="X1104">
        <v>1</v>
      </c>
      <c r="Y1104" t="str">
        <f>IF(tblRides[[#This Row],[supply_demand_ratio]]&lt;0.8,"Below 0.8",IF(tblRides[[#This Row],[supply_demand_ratio]]&lt;1,"Between 0.8-1.0",IF(tblRides[[#This Row],[supply_demand_ratio]]&lt;=1.2,"Between 1.0-1.2","Above 1.2")))</f>
        <v>Between 1.0-1.2</v>
      </c>
    </row>
    <row r="1105" spans="1:25" x14ac:dyDescent="0.3">
      <c r="A1105" t="s">
        <v>1160</v>
      </c>
      <c r="B1105" s="1">
        <v>46033.059027777781</v>
      </c>
      <c r="C1105" s="2">
        <v>46033</v>
      </c>
      <c r="D1105">
        <v>1</v>
      </c>
      <c r="E1105" t="s">
        <v>36</v>
      </c>
      <c r="F1105" t="s">
        <v>26</v>
      </c>
      <c r="G1105">
        <v>3.1</v>
      </c>
      <c r="H1105">
        <v>90.15</v>
      </c>
      <c r="I1105">
        <v>92.59</v>
      </c>
      <c r="J1105">
        <v>1</v>
      </c>
      <c r="K1105">
        <v>2.9</v>
      </c>
      <c r="L1105">
        <v>5.5</v>
      </c>
      <c r="M1105">
        <v>125</v>
      </c>
      <c r="N1105" t="s">
        <v>27</v>
      </c>
      <c r="O1105">
        <v>1.2949999999999999</v>
      </c>
      <c r="P1105" t="s">
        <v>28</v>
      </c>
      <c r="Q1105" t="s">
        <v>29</v>
      </c>
      <c r="R1105">
        <v>4.7699999999999996</v>
      </c>
      <c r="S1105">
        <v>52</v>
      </c>
      <c r="T1105">
        <v>2.44</v>
      </c>
      <c r="U1105">
        <v>2.6</v>
      </c>
      <c r="V1105" t="s">
        <v>374</v>
      </c>
      <c r="W1105" t="s">
        <v>31</v>
      </c>
      <c r="X1105">
        <v>1</v>
      </c>
      <c r="Y1105" t="str">
        <f>IF(tblRides[[#This Row],[supply_demand_ratio]]&lt;0.8,"Below 0.8",IF(tblRides[[#This Row],[supply_demand_ratio]]&lt;1,"Between 0.8-1.0",IF(tblRides[[#This Row],[supply_demand_ratio]]&lt;=1.2,"Between 1.0-1.2","Above 1.2")))</f>
        <v>Above 1.2</v>
      </c>
    </row>
    <row r="1106" spans="1:25" x14ac:dyDescent="0.3">
      <c r="A1106" t="s">
        <v>1161</v>
      </c>
      <c r="B1106" s="1">
        <v>46033.065972222219</v>
      </c>
      <c r="C1106" s="2">
        <v>46033</v>
      </c>
      <c r="D1106">
        <v>1</v>
      </c>
      <c r="E1106" t="s">
        <v>43</v>
      </c>
      <c r="F1106" t="s">
        <v>26</v>
      </c>
      <c r="G1106">
        <v>15.1</v>
      </c>
      <c r="H1106">
        <v>232.29</v>
      </c>
      <c r="I1106">
        <v>241.62</v>
      </c>
      <c r="J1106">
        <v>1</v>
      </c>
      <c r="K1106">
        <v>5.3</v>
      </c>
      <c r="L1106">
        <v>4.5999999999999996</v>
      </c>
      <c r="M1106">
        <v>60</v>
      </c>
      <c r="N1106" t="s">
        <v>41</v>
      </c>
      <c r="O1106">
        <v>1.6659999999999999</v>
      </c>
      <c r="P1106" t="s">
        <v>28</v>
      </c>
      <c r="Q1106" t="s">
        <v>29</v>
      </c>
      <c r="R1106">
        <v>4.75</v>
      </c>
      <c r="S1106">
        <v>9</v>
      </c>
      <c r="T1106">
        <v>9.33</v>
      </c>
      <c r="U1106">
        <v>-0.7</v>
      </c>
      <c r="V1106" t="s">
        <v>374</v>
      </c>
      <c r="W1106" t="s">
        <v>45</v>
      </c>
      <c r="X1106">
        <v>1</v>
      </c>
      <c r="Y1106" t="str">
        <f>IF(tblRides[[#This Row],[supply_demand_ratio]]&lt;0.8,"Below 0.8",IF(tblRides[[#This Row],[supply_demand_ratio]]&lt;1,"Between 0.8-1.0",IF(tblRides[[#This Row],[supply_demand_ratio]]&lt;=1.2,"Between 1.0-1.2","Above 1.2")))</f>
        <v>Above 1.2</v>
      </c>
    </row>
    <row r="1107" spans="1:25" x14ac:dyDescent="0.3">
      <c r="A1107" t="s">
        <v>1162</v>
      </c>
      <c r="B1107" s="1">
        <v>46033.065972222219</v>
      </c>
      <c r="C1107" s="2">
        <v>46033</v>
      </c>
      <c r="D1107">
        <v>1</v>
      </c>
      <c r="E1107" t="s">
        <v>62</v>
      </c>
      <c r="F1107" t="s">
        <v>34</v>
      </c>
      <c r="G1107">
        <v>17.100000000000001</v>
      </c>
      <c r="H1107">
        <v>330.46</v>
      </c>
      <c r="J1107">
        <v>1</v>
      </c>
      <c r="K1107">
        <v>4.2</v>
      </c>
      <c r="L1107">
        <v>4.8</v>
      </c>
      <c r="M1107">
        <v>60</v>
      </c>
      <c r="N1107" t="s">
        <v>41</v>
      </c>
      <c r="O1107">
        <v>1.6120000000000001</v>
      </c>
      <c r="P1107" t="s">
        <v>58</v>
      </c>
      <c r="Q1107" t="s">
        <v>108</v>
      </c>
      <c r="R1107">
        <v>4.63</v>
      </c>
      <c r="S1107">
        <v>0</v>
      </c>
      <c r="U1107">
        <v>0.6</v>
      </c>
      <c r="V1107" t="s">
        <v>374</v>
      </c>
      <c r="W1107" t="s">
        <v>31</v>
      </c>
      <c r="X1107">
        <v>0</v>
      </c>
      <c r="Y1107" t="str">
        <f>IF(tblRides[[#This Row],[supply_demand_ratio]]&lt;0.8,"Below 0.8",IF(tblRides[[#This Row],[supply_demand_ratio]]&lt;1,"Between 0.8-1.0",IF(tblRides[[#This Row],[supply_demand_ratio]]&lt;=1.2,"Between 1.0-1.2","Above 1.2")))</f>
        <v>Above 1.2</v>
      </c>
    </row>
    <row r="1108" spans="1:25" x14ac:dyDescent="0.3">
      <c r="A1108" t="s">
        <v>1163</v>
      </c>
      <c r="B1108" s="1">
        <v>46033.080555555556</v>
      </c>
      <c r="C1108" s="2">
        <v>46033</v>
      </c>
      <c r="D1108">
        <v>1</v>
      </c>
      <c r="E1108" t="s">
        <v>62</v>
      </c>
      <c r="F1108" t="s">
        <v>34</v>
      </c>
      <c r="G1108">
        <v>6.6</v>
      </c>
      <c r="H1108">
        <v>119.82</v>
      </c>
      <c r="J1108">
        <v>1</v>
      </c>
      <c r="K1108">
        <v>5.6</v>
      </c>
      <c r="L1108">
        <v>3</v>
      </c>
      <c r="M1108">
        <v>54</v>
      </c>
      <c r="N1108" t="s">
        <v>41</v>
      </c>
      <c r="O1108">
        <v>1.6339999999999999</v>
      </c>
      <c r="P1108" t="s">
        <v>37</v>
      </c>
      <c r="Q1108" t="s">
        <v>38</v>
      </c>
      <c r="R1108">
        <v>4.54</v>
      </c>
      <c r="S1108">
        <v>0</v>
      </c>
      <c r="U1108">
        <v>-2.6</v>
      </c>
      <c r="V1108" t="s">
        <v>374</v>
      </c>
      <c r="W1108" t="s">
        <v>45</v>
      </c>
      <c r="X1108">
        <v>0</v>
      </c>
      <c r="Y1108" t="str">
        <f>IF(tblRides[[#This Row],[supply_demand_ratio]]&lt;0.8,"Below 0.8",IF(tblRides[[#This Row],[supply_demand_ratio]]&lt;1,"Between 0.8-1.0",IF(tblRides[[#This Row],[supply_demand_ratio]]&lt;=1.2,"Between 1.0-1.2","Above 1.2")))</f>
        <v>Above 1.2</v>
      </c>
    </row>
    <row r="1109" spans="1:25" x14ac:dyDescent="0.3">
      <c r="A1109" t="s">
        <v>1164</v>
      </c>
      <c r="B1109" s="1">
        <v>46033.084027777775</v>
      </c>
      <c r="C1109" s="2">
        <v>46033</v>
      </c>
      <c r="D1109">
        <v>2</v>
      </c>
      <c r="E1109" t="s">
        <v>25</v>
      </c>
      <c r="F1109" t="s">
        <v>26</v>
      </c>
      <c r="G1109">
        <v>6.2</v>
      </c>
      <c r="H1109">
        <v>125.3</v>
      </c>
      <c r="I1109">
        <v>132.47999999999999</v>
      </c>
      <c r="J1109">
        <v>1</v>
      </c>
      <c r="K1109">
        <v>5.0999999999999996</v>
      </c>
      <c r="L1109">
        <v>7</v>
      </c>
      <c r="M1109">
        <v>117</v>
      </c>
      <c r="N1109" t="s">
        <v>27</v>
      </c>
      <c r="O1109">
        <v>0.89400000000000002</v>
      </c>
      <c r="P1109" t="s">
        <v>28</v>
      </c>
      <c r="Q1109" t="s">
        <v>29</v>
      </c>
      <c r="R1109">
        <v>4.6900000000000004</v>
      </c>
      <c r="S1109">
        <v>15</v>
      </c>
      <c r="T1109">
        <v>7.18</v>
      </c>
      <c r="U1109">
        <v>1.9</v>
      </c>
      <c r="V1109" t="s">
        <v>374</v>
      </c>
      <c r="W1109" t="s">
        <v>45</v>
      </c>
      <c r="X1109">
        <v>1</v>
      </c>
      <c r="Y1109" t="str">
        <f>IF(tblRides[[#This Row],[supply_demand_ratio]]&lt;0.8,"Below 0.8",IF(tblRides[[#This Row],[supply_demand_ratio]]&lt;1,"Between 0.8-1.0",IF(tblRides[[#This Row],[supply_demand_ratio]]&lt;=1.2,"Between 1.0-1.2","Above 1.2")))</f>
        <v>Between 0.8-1.0</v>
      </c>
    </row>
    <row r="1110" spans="1:25" x14ac:dyDescent="0.3">
      <c r="A1110" t="s">
        <v>1165</v>
      </c>
      <c r="B1110" s="1">
        <v>46033.086111111108</v>
      </c>
      <c r="C1110" s="2">
        <v>46033</v>
      </c>
      <c r="D1110">
        <v>2</v>
      </c>
      <c r="E1110" t="s">
        <v>43</v>
      </c>
      <c r="F1110" t="s">
        <v>26</v>
      </c>
      <c r="G1110">
        <v>17.399999999999999</v>
      </c>
      <c r="H1110">
        <v>308.85000000000002</v>
      </c>
      <c r="J1110">
        <v>1</v>
      </c>
      <c r="K1110">
        <v>4.8</v>
      </c>
      <c r="L1110">
        <v>4.3</v>
      </c>
      <c r="M1110">
        <v>62</v>
      </c>
      <c r="N1110" t="s">
        <v>41</v>
      </c>
      <c r="O1110">
        <v>1.673</v>
      </c>
      <c r="P1110" t="s">
        <v>37</v>
      </c>
      <c r="Q1110" t="s">
        <v>38</v>
      </c>
      <c r="R1110">
        <v>4.5599999999999996</v>
      </c>
      <c r="S1110">
        <v>15</v>
      </c>
      <c r="U1110">
        <v>-0.5</v>
      </c>
      <c r="V1110" t="s">
        <v>374</v>
      </c>
      <c r="W1110" t="s">
        <v>31</v>
      </c>
      <c r="X1110">
        <v>0</v>
      </c>
      <c r="Y1110" t="str">
        <f>IF(tblRides[[#This Row],[supply_demand_ratio]]&lt;0.8,"Below 0.8",IF(tblRides[[#This Row],[supply_demand_ratio]]&lt;1,"Between 0.8-1.0",IF(tblRides[[#This Row],[supply_demand_ratio]]&lt;=1.2,"Between 1.0-1.2","Above 1.2")))</f>
        <v>Above 1.2</v>
      </c>
    </row>
    <row r="1111" spans="1:25" x14ac:dyDescent="0.3">
      <c r="A1111" t="s">
        <v>1166</v>
      </c>
      <c r="B1111" s="1">
        <v>46033.088888888888</v>
      </c>
      <c r="C1111" s="2">
        <v>46033</v>
      </c>
      <c r="D1111">
        <v>2</v>
      </c>
      <c r="E1111" t="s">
        <v>33</v>
      </c>
      <c r="F1111" t="s">
        <v>26</v>
      </c>
      <c r="G1111">
        <v>12.6</v>
      </c>
      <c r="H1111">
        <v>227.33</v>
      </c>
      <c r="I1111">
        <v>236.45</v>
      </c>
      <c r="J1111">
        <v>1</v>
      </c>
      <c r="K1111">
        <v>4.3</v>
      </c>
      <c r="L1111">
        <v>10.4</v>
      </c>
      <c r="M1111">
        <v>94</v>
      </c>
      <c r="N1111" t="s">
        <v>41</v>
      </c>
      <c r="O1111">
        <v>1.2609999999999999</v>
      </c>
      <c r="P1111" t="s">
        <v>28</v>
      </c>
      <c r="Q1111" t="s">
        <v>29</v>
      </c>
      <c r="R1111">
        <v>4.67</v>
      </c>
      <c r="S1111">
        <v>5</v>
      </c>
      <c r="T1111">
        <v>9.1199999999999992</v>
      </c>
      <c r="U1111">
        <v>6.1</v>
      </c>
      <c r="V1111" t="s">
        <v>374</v>
      </c>
      <c r="W1111" t="s">
        <v>31</v>
      </c>
      <c r="X1111">
        <v>1</v>
      </c>
      <c r="Y1111" t="str">
        <f>IF(tblRides[[#This Row],[supply_demand_ratio]]&lt;0.8,"Below 0.8",IF(tblRides[[#This Row],[supply_demand_ratio]]&lt;1,"Between 0.8-1.0",IF(tblRides[[#This Row],[supply_demand_ratio]]&lt;=1.2,"Between 1.0-1.2","Above 1.2")))</f>
        <v>Above 1.2</v>
      </c>
    </row>
    <row r="1112" spans="1:25" x14ac:dyDescent="0.3">
      <c r="A1112" t="s">
        <v>1167</v>
      </c>
      <c r="B1112" s="1">
        <v>46033.09097222222</v>
      </c>
      <c r="C1112" s="2">
        <v>46033</v>
      </c>
      <c r="D1112">
        <v>2</v>
      </c>
      <c r="E1112" t="s">
        <v>25</v>
      </c>
      <c r="F1112" t="s">
        <v>26</v>
      </c>
      <c r="G1112">
        <v>17.8</v>
      </c>
      <c r="H1112">
        <v>317.94</v>
      </c>
      <c r="I1112">
        <v>290.63</v>
      </c>
      <c r="J1112">
        <v>1</v>
      </c>
      <c r="K1112">
        <v>6.8</v>
      </c>
      <c r="L1112">
        <v>6.3</v>
      </c>
      <c r="M1112">
        <v>137</v>
      </c>
      <c r="N1112" t="s">
        <v>27</v>
      </c>
      <c r="O1112">
        <v>1.0920000000000001</v>
      </c>
      <c r="P1112" t="s">
        <v>28</v>
      </c>
      <c r="Q1112" t="s">
        <v>29</v>
      </c>
      <c r="R1112">
        <v>5</v>
      </c>
      <c r="S1112">
        <v>12</v>
      </c>
      <c r="T1112">
        <v>-27.31</v>
      </c>
      <c r="U1112">
        <v>-0.5</v>
      </c>
      <c r="V1112" t="s">
        <v>374</v>
      </c>
      <c r="W1112" t="s">
        <v>45</v>
      </c>
      <c r="X1112">
        <v>1</v>
      </c>
      <c r="Y1112" t="str">
        <f>IF(tblRides[[#This Row],[supply_demand_ratio]]&lt;0.8,"Below 0.8",IF(tblRides[[#This Row],[supply_demand_ratio]]&lt;1,"Between 0.8-1.0",IF(tblRides[[#This Row],[supply_demand_ratio]]&lt;=1.2,"Between 1.0-1.2","Above 1.2")))</f>
        <v>Between 1.0-1.2</v>
      </c>
    </row>
    <row r="1113" spans="1:25" x14ac:dyDescent="0.3">
      <c r="A1113" t="s">
        <v>1168</v>
      </c>
      <c r="B1113" s="1">
        <v>46033.095138888886</v>
      </c>
      <c r="C1113" s="2">
        <v>46033</v>
      </c>
      <c r="D1113">
        <v>2</v>
      </c>
      <c r="E1113" t="s">
        <v>43</v>
      </c>
      <c r="F1113" t="s">
        <v>26</v>
      </c>
      <c r="G1113">
        <v>3.6</v>
      </c>
      <c r="H1113">
        <v>91.16</v>
      </c>
      <c r="J1113">
        <v>1</v>
      </c>
      <c r="K1113">
        <v>2.1</v>
      </c>
      <c r="L1113">
        <v>10</v>
      </c>
      <c r="M1113">
        <v>70</v>
      </c>
      <c r="N1113" t="s">
        <v>41</v>
      </c>
      <c r="O1113">
        <v>2.2000000000000002</v>
      </c>
      <c r="P1113" t="s">
        <v>37</v>
      </c>
      <c r="Q1113" t="s">
        <v>103</v>
      </c>
      <c r="R1113">
        <v>4.76</v>
      </c>
      <c r="S1113">
        <v>14</v>
      </c>
      <c r="U1113">
        <v>7.9</v>
      </c>
      <c r="V1113" t="s">
        <v>374</v>
      </c>
      <c r="W1113" t="s">
        <v>31</v>
      </c>
      <c r="X1113">
        <v>0</v>
      </c>
      <c r="Y1113" t="str">
        <f>IF(tblRides[[#This Row],[supply_demand_ratio]]&lt;0.8,"Below 0.8",IF(tblRides[[#This Row],[supply_demand_ratio]]&lt;1,"Between 0.8-1.0",IF(tblRides[[#This Row],[supply_demand_ratio]]&lt;=1.2,"Between 1.0-1.2","Above 1.2")))</f>
        <v>Above 1.2</v>
      </c>
    </row>
    <row r="1114" spans="1:25" x14ac:dyDescent="0.3">
      <c r="A1114" t="s">
        <v>1169</v>
      </c>
      <c r="B1114" s="1">
        <v>46033.095833333333</v>
      </c>
      <c r="C1114" s="2">
        <v>46033</v>
      </c>
      <c r="D1114">
        <v>2</v>
      </c>
      <c r="E1114" t="s">
        <v>25</v>
      </c>
      <c r="F1114" t="s">
        <v>26</v>
      </c>
      <c r="G1114">
        <v>4.4000000000000004</v>
      </c>
      <c r="H1114">
        <v>126.86</v>
      </c>
      <c r="I1114">
        <v>135.09</v>
      </c>
      <c r="J1114">
        <v>1.1000000000000001</v>
      </c>
      <c r="K1114">
        <v>2.9</v>
      </c>
      <c r="L1114">
        <v>5.3</v>
      </c>
      <c r="M1114">
        <v>123</v>
      </c>
      <c r="N1114" t="s">
        <v>27</v>
      </c>
      <c r="O1114">
        <v>0.97599999999999998</v>
      </c>
      <c r="P1114" t="s">
        <v>28</v>
      </c>
      <c r="Q1114" t="s">
        <v>29</v>
      </c>
      <c r="R1114">
        <v>4.58</v>
      </c>
      <c r="S1114">
        <v>8</v>
      </c>
      <c r="T1114">
        <v>8.23</v>
      </c>
      <c r="U1114">
        <v>2.4</v>
      </c>
      <c r="V1114" t="s">
        <v>374</v>
      </c>
      <c r="W1114" t="s">
        <v>31</v>
      </c>
      <c r="X1114">
        <v>1</v>
      </c>
      <c r="Y1114" t="str">
        <f>IF(tblRides[[#This Row],[supply_demand_ratio]]&lt;0.8,"Below 0.8",IF(tblRides[[#This Row],[supply_demand_ratio]]&lt;1,"Between 0.8-1.0",IF(tblRides[[#This Row],[supply_demand_ratio]]&lt;=1.2,"Between 1.0-1.2","Above 1.2")))</f>
        <v>Between 0.8-1.0</v>
      </c>
    </row>
    <row r="1115" spans="1:25" x14ac:dyDescent="0.3">
      <c r="A1115" t="s">
        <v>1170</v>
      </c>
      <c r="B1115" s="1">
        <v>46033.143750000003</v>
      </c>
      <c r="C1115" s="2">
        <v>46033</v>
      </c>
      <c r="D1115">
        <v>3</v>
      </c>
      <c r="E1115" t="s">
        <v>62</v>
      </c>
      <c r="F1115" t="s">
        <v>26</v>
      </c>
      <c r="G1115">
        <v>1</v>
      </c>
      <c r="H1115">
        <v>53.33</v>
      </c>
      <c r="I1115">
        <v>57.06</v>
      </c>
      <c r="J1115">
        <v>1</v>
      </c>
      <c r="K1115">
        <v>2.4</v>
      </c>
      <c r="L1115">
        <v>2.6</v>
      </c>
      <c r="M1115">
        <v>62</v>
      </c>
      <c r="N1115" t="s">
        <v>41</v>
      </c>
      <c r="O1115">
        <v>2.2000000000000002</v>
      </c>
      <c r="P1115" t="s">
        <v>28</v>
      </c>
      <c r="Q1115" t="s">
        <v>29</v>
      </c>
      <c r="R1115">
        <v>4.5999999999999996</v>
      </c>
      <c r="S1115">
        <v>4</v>
      </c>
      <c r="T1115">
        <v>3.73</v>
      </c>
      <c r="U1115">
        <v>0.2</v>
      </c>
      <c r="V1115" t="s">
        <v>374</v>
      </c>
      <c r="W1115" t="s">
        <v>31</v>
      </c>
      <c r="X1115">
        <v>1</v>
      </c>
      <c r="Y1115" t="str">
        <f>IF(tblRides[[#This Row],[supply_demand_ratio]]&lt;0.8,"Below 0.8",IF(tblRides[[#This Row],[supply_demand_ratio]]&lt;1,"Between 0.8-1.0",IF(tblRides[[#This Row],[supply_demand_ratio]]&lt;=1.2,"Between 1.0-1.2","Above 1.2")))</f>
        <v>Above 1.2</v>
      </c>
    </row>
    <row r="1116" spans="1:25" x14ac:dyDescent="0.3">
      <c r="A1116" t="s">
        <v>1171</v>
      </c>
      <c r="B1116" s="1">
        <v>46033.166666666664</v>
      </c>
      <c r="C1116" s="2">
        <v>46033</v>
      </c>
      <c r="D1116">
        <v>4</v>
      </c>
      <c r="E1116" t="s">
        <v>43</v>
      </c>
      <c r="F1116" t="s">
        <v>34</v>
      </c>
      <c r="G1116">
        <v>1.2</v>
      </c>
      <c r="H1116">
        <v>57.62</v>
      </c>
      <c r="I1116">
        <v>55.26</v>
      </c>
      <c r="J1116">
        <v>1</v>
      </c>
      <c r="K1116">
        <v>5.0999999999999996</v>
      </c>
      <c r="L1116">
        <v>3.8</v>
      </c>
      <c r="M1116">
        <v>59</v>
      </c>
      <c r="N1116" t="s">
        <v>41</v>
      </c>
      <c r="O1116">
        <v>1.4159999999999999</v>
      </c>
      <c r="P1116" t="s">
        <v>28</v>
      </c>
      <c r="Q1116" t="s">
        <v>29</v>
      </c>
      <c r="R1116">
        <v>4.6900000000000004</v>
      </c>
      <c r="S1116">
        <v>0</v>
      </c>
      <c r="T1116">
        <v>-2.36</v>
      </c>
      <c r="U1116">
        <v>-1.3</v>
      </c>
      <c r="V1116" t="s">
        <v>374</v>
      </c>
      <c r="W1116" t="s">
        <v>45</v>
      </c>
      <c r="X1116">
        <v>1</v>
      </c>
      <c r="Y1116" t="str">
        <f>IF(tblRides[[#This Row],[supply_demand_ratio]]&lt;0.8,"Below 0.8",IF(tblRides[[#This Row],[supply_demand_ratio]]&lt;1,"Between 0.8-1.0",IF(tblRides[[#This Row],[supply_demand_ratio]]&lt;=1.2,"Between 1.0-1.2","Above 1.2")))</f>
        <v>Above 1.2</v>
      </c>
    </row>
    <row r="1117" spans="1:25" x14ac:dyDescent="0.3">
      <c r="A1117" t="s">
        <v>1172</v>
      </c>
      <c r="B1117" s="1">
        <v>46033.177083333336</v>
      </c>
      <c r="C1117" s="2">
        <v>46033</v>
      </c>
      <c r="D1117">
        <v>4</v>
      </c>
      <c r="E1117" t="s">
        <v>36</v>
      </c>
      <c r="F1117" t="s">
        <v>26</v>
      </c>
      <c r="G1117">
        <v>1.4</v>
      </c>
      <c r="H1117">
        <v>66.73</v>
      </c>
      <c r="I1117">
        <v>62.01</v>
      </c>
      <c r="J1117">
        <v>1.1000000000000001</v>
      </c>
      <c r="K1117">
        <v>2</v>
      </c>
      <c r="L1117">
        <v>2.2999999999999998</v>
      </c>
      <c r="M1117">
        <v>127</v>
      </c>
      <c r="N1117" t="s">
        <v>27</v>
      </c>
      <c r="O1117">
        <v>1.101</v>
      </c>
      <c r="P1117" t="s">
        <v>28</v>
      </c>
      <c r="Q1117" t="s">
        <v>29</v>
      </c>
      <c r="R1117">
        <v>4.3499999999999996</v>
      </c>
      <c r="S1117">
        <v>17</v>
      </c>
      <c r="T1117">
        <v>-4.72</v>
      </c>
      <c r="U1117">
        <v>0.3</v>
      </c>
      <c r="V1117" t="s">
        <v>374</v>
      </c>
      <c r="W1117" t="s">
        <v>31</v>
      </c>
      <c r="X1117">
        <v>1</v>
      </c>
      <c r="Y1117" t="str">
        <f>IF(tblRides[[#This Row],[supply_demand_ratio]]&lt;0.8,"Below 0.8",IF(tblRides[[#This Row],[supply_demand_ratio]]&lt;1,"Between 0.8-1.0",IF(tblRides[[#This Row],[supply_demand_ratio]]&lt;=1.2,"Between 1.0-1.2","Above 1.2")))</f>
        <v>Between 1.0-1.2</v>
      </c>
    </row>
    <row r="1118" spans="1:25" x14ac:dyDescent="0.3">
      <c r="A1118" t="s">
        <v>1173</v>
      </c>
      <c r="B1118" s="1">
        <v>46033.204861111109</v>
      </c>
      <c r="C1118" s="2">
        <v>46033</v>
      </c>
      <c r="D1118">
        <v>4</v>
      </c>
      <c r="E1118" t="s">
        <v>43</v>
      </c>
      <c r="F1118" t="s">
        <v>34</v>
      </c>
      <c r="G1118">
        <v>4.5</v>
      </c>
      <c r="H1118">
        <v>102.79</v>
      </c>
      <c r="I1118">
        <v>99.32</v>
      </c>
      <c r="J1118">
        <v>1</v>
      </c>
      <c r="K1118">
        <v>2</v>
      </c>
      <c r="L1118">
        <v>1.5</v>
      </c>
      <c r="M1118">
        <v>57</v>
      </c>
      <c r="N1118" t="s">
        <v>41</v>
      </c>
      <c r="O1118">
        <v>1.6439999999999999</v>
      </c>
      <c r="P1118" t="s">
        <v>28</v>
      </c>
      <c r="Q1118" t="s">
        <v>29</v>
      </c>
      <c r="R1118">
        <v>4.83</v>
      </c>
      <c r="S1118">
        <v>0</v>
      </c>
      <c r="T1118">
        <v>-3.47</v>
      </c>
      <c r="U1118">
        <v>-0.5</v>
      </c>
      <c r="V1118" t="s">
        <v>374</v>
      </c>
      <c r="W1118" t="s">
        <v>31</v>
      </c>
      <c r="X1118">
        <v>1</v>
      </c>
      <c r="Y1118" t="str">
        <f>IF(tblRides[[#This Row],[supply_demand_ratio]]&lt;0.8,"Below 0.8",IF(tblRides[[#This Row],[supply_demand_ratio]]&lt;1,"Between 0.8-1.0",IF(tblRides[[#This Row],[supply_demand_ratio]]&lt;=1.2,"Between 1.0-1.2","Above 1.2")))</f>
        <v>Above 1.2</v>
      </c>
    </row>
    <row r="1119" spans="1:25" x14ac:dyDescent="0.3">
      <c r="A1119" t="s">
        <v>1174</v>
      </c>
      <c r="B1119" s="1">
        <v>46033.213194444441</v>
      </c>
      <c r="C1119" s="2">
        <v>46033</v>
      </c>
      <c r="D1119">
        <v>5</v>
      </c>
      <c r="E1119" t="s">
        <v>25</v>
      </c>
      <c r="F1119" t="s">
        <v>26</v>
      </c>
      <c r="G1119">
        <v>2.8</v>
      </c>
      <c r="H1119">
        <v>85.86</v>
      </c>
      <c r="I1119">
        <v>86.15</v>
      </c>
      <c r="J1119">
        <v>1</v>
      </c>
      <c r="K1119">
        <v>5.7</v>
      </c>
      <c r="L1119">
        <v>6.5</v>
      </c>
      <c r="M1119">
        <v>124</v>
      </c>
      <c r="N1119" t="s">
        <v>41</v>
      </c>
      <c r="O1119">
        <v>1.2110000000000001</v>
      </c>
      <c r="P1119" t="s">
        <v>28</v>
      </c>
      <c r="Q1119" t="s">
        <v>29</v>
      </c>
      <c r="R1119">
        <v>5</v>
      </c>
      <c r="S1119">
        <v>3</v>
      </c>
      <c r="T1119">
        <v>0.28999999999999998</v>
      </c>
      <c r="U1119">
        <v>0.8</v>
      </c>
      <c r="V1119" t="s">
        <v>374</v>
      </c>
      <c r="W1119" t="s">
        <v>45</v>
      </c>
      <c r="X1119">
        <v>1</v>
      </c>
      <c r="Y1119" t="str">
        <f>IF(tblRides[[#This Row],[supply_demand_ratio]]&lt;0.8,"Below 0.8",IF(tblRides[[#This Row],[supply_demand_ratio]]&lt;1,"Between 0.8-1.0",IF(tblRides[[#This Row],[supply_demand_ratio]]&lt;=1.2,"Between 1.0-1.2","Above 1.2")))</f>
        <v>Above 1.2</v>
      </c>
    </row>
    <row r="1120" spans="1:25" x14ac:dyDescent="0.3">
      <c r="A1120" t="s">
        <v>1175</v>
      </c>
      <c r="B1120" s="1">
        <v>46033.216666666667</v>
      </c>
      <c r="C1120" s="2">
        <v>46033</v>
      </c>
      <c r="D1120">
        <v>5</v>
      </c>
      <c r="E1120" t="s">
        <v>36</v>
      </c>
      <c r="F1120" t="s">
        <v>26</v>
      </c>
      <c r="G1120">
        <v>6.5</v>
      </c>
      <c r="H1120">
        <v>146.05000000000001</v>
      </c>
      <c r="I1120">
        <v>149.47</v>
      </c>
      <c r="J1120">
        <v>1</v>
      </c>
      <c r="K1120">
        <v>2</v>
      </c>
      <c r="L1120">
        <v>2.1</v>
      </c>
      <c r="M1120">
        <v>120</v>
      </c>
      <c r="N1120" t="s">
        <v>41</v>
      </c>
      <c r="O1120">
        <v>1.3140000000000001</v>
      </c>
      <c r="P1120" t="s">
        <v>28</v>
      </c>
      <c r="Q1120" t="s">
        <v>29</v>
      </c>
      <c r="R1120">
        <v>4.8099999999999996</v>
      </c>
      <c r="S1120">
        <v>2</v>
      </c>
      <c r="T1120">
        <v>3.42</v>
      </c>
      <c r="U1120">
        <v>0.1</v>
      </c>
      <c r="V1120" t="s">
        <v>374</v>
      </c>
      <c r="W1120" t="s">
        <v>31</v>
      </c>
      <c r="X1120">
        <v>1</v>
      </c>
      <c r="Y1120" t="str">
        <f>IF(tblRides[[#This Row],[supply_demand_ratio]]&lt;0.8,"Below 0.8",IF(tblRides[[#This Row],[supply_demand_ratio]]&lt;1,"Between 0.8-1.0",IF(tblRides[[#This Row],[supply_demand_ratio]]&lt;=1.2,"Between 1.0-1.2","Above 1.2")))</f>
        <v>Above 1.2</v>
      </c>
    </row>
    <row r="1121" spans="1:25" x14ac:dyDescent="0.3">
      <c r="A1121" t="s">
        <v>1176</v>
      </c>
      <c r="B1121" s="1">
        <v>46033.223611111112</v>
      </c>
      <c r="C1121" s="2">
        <v>46033</v>
      </c>
      <c r="D1121">
        <v>5</v>
      </c>
      <c r="E1121" t="s">
        <v>25</v>
      </c>
      <c r="F1121" t="s">
        <v>26</v>
      </c>
      <c r="G1121">
        <v>3.4</v>
      </c>
      <c r="H1121">
        <v>97.89</v>
      </c>
      <c r="I1121">
        <v>96.06</v>
      </c>
      <c r="J1121">
        <v>1</v>
      </c>
      <c r="K1121">
        <v>2.4</v>
      </c>
      <c r="L1121">
        <v>7.9</v>
      </c>
      <c r="M1121">
        <v>137</v>
      </c>
      <c r="N1121" t="s">
        <v>41</v>
      </c>
      <c r="O1121">
        <v>1.587</v>
      </c>
      <c r="P1121" t="s">
        <v>28</v>
      </c>
      <c r="Q1121" t="s">
        <v>29</v>
      </c>
      <c r="R1121">
        <v>4.59</v>
      </c>
      <c r="S1121">
        <v>8</v>
      </c>
      <c r="T1121">
        <v>-1.83</v>
      </c>
      <c r="U1121">
        <v>5.5</v>
      </c>
      <c r="V1121" t="s">
        <v>374</v>
      </c>
      <c r="W1121" t="s">
        <v>31</v>
      </c>
      <c r="X1121">
        <v>1</v>
      </c>
      <c r="Y1121" t="str">
        <f>IF(tblRides[[#This Row],[supply_demand_ratio]]&lt;0.8,"Below 0.8",IF(tblRides[[#This Row],[supply_demand_ratio]]&lt;1,"Between 0.8-1.0",IF(tblRides[[#This Row],[supply_demand_ratio]]&lt;=1.2,"Between 1.0-1.2","Above 1.2")))</f>
        <v>Above 1.2</v>
      </c>
    </row>
    <row r="1122" spans="1:25" x14ac:dyDescent="0.3">
      <c r="A1122" t="s">
        <v>1177</v>
      </c>
      <c r="B1122" s="1">
        <v>46033.234722222223</v>
      </c>
      <c r="C1122" s="2">
        <v>46033</v>
      </c>
      <c r="D1122">
        <v>5</v>
      </c>
      <c r="E1122" t="s">
        <v>25</v>
      </c>
      <c r="F1122" t="s">
        <v>26</v>
      </c>
      <c r="G1122">
        <v>14</v>
      </c>
      <c r="H1122">
        <v>239.33</v>
      </c>
      <c r="J1122">
        <v>1.1000000000000001</v>
      </c>
      <c r="K1122">
        <v>2.2999999999999998</v>
      </c>
      <c r="L1122">
        <v>5.5</v>
      </c>
      <c r="M1122">
        <v>135</v>
      </c>
      <c r="N1122" t="s">
        <v>72</v>
      </c>
      <c r="O1122">
        <v>0.93</v>
      </c>
      <c r="P1122" t="s">
        <v>37</v>
      </c>
      <c r="Q1122" t="s">
        <v>103</v>
      </c>
      <c r="R1122">
        <v>4.5999999999999996</v>
      </c>
      <c r="S1122">
        <v>19</v>
      </c>
      <c r="U1122">
        <v>3.2</v>
      </c>
      <c r="V1122" t="s">
        <v>374</v>
      </c>
      <c r="W1122" t="s">
        <v>31</v>
      </c>
      <c r="X1122">
        <v>0</v>
      </c>
      <c r="Y1122" t="str">
        <f>IF(tblRides[[#This Row],[supply_demand_ratio]]&lt;0.8,"Below 0.8",IF(tblRides[[#This Row],[supply_demand_ratio]]&lt;1,"Between 0.8-1.0",IF(tblRides[[#This Row],[supply_demand_ratio]]&lt;=1.2,"Between 1.0-1.2","Above 1.2")))</f>
        <v>Between 0.8-1.0</v>
      </c>
    </row>
    <row r="1123" spans="1:25" x14ac:dyDescent="0.3">
      <c r="A1123" t="s">
        <v>1178</v>
      </c>
      <c r="B1123" s="1">
        <v>46033.23541666667</v>
      </c>
      <c r="C1123" s="2">
        <v>46033</v>
      </c>
      <c r="D1123">
        <v>5</v>
      </c>
      <c r="E1123" t="s">
        <v>43</v>
      </c>
      <c r="F1123" t="s">
        <v>26</v>
      </c>
      <c r="G1123">
        <v>2.6</v>
      </c>
      <c r="H1123">
        <v>79.599999999999994</v>
      </c>
      <c r="I1123">
        <v>78.61</v>
      </c>
      <c r="J1123">
        <v>1</v>
      </c>
      <c r="K1123">
        <v>2.7</v>
      </c>
      <c r="L1123">
        <v>6.5</v>
      </c>
      <c r="M1123">
        <v>71</v>
      </c>
      <c r="N1123" t="s">
        <v>41</v>
      </c>
      <c r="O1123">
        <v>1.8939999999999999</v>
      </c>
      <c r="P1123" t="s">
        <v>28</v>
      </c>
      <c r="Q1123" t="s">
        <v>29</v>
      </c>
      <c r="R1123">
        <v>4.68</v>
      </c>
      <c r="S1123">
        <v>21</v>
      </c>
      <c r="T1123">
        <v>-0.99</v>
      </c>
      <c r="U1123">
        <v>3.8</v>
      </c>
      <c r="V1123" t="s">
        <v>374</v>
      </c>
      <c r="W1123" t="s">
        <v>31</v>
      </c>
      <c r="X1123">
        <v>1</v>
      </c>
      <c r="Y1123" t="str">
        <f>IF(tblRides[[#This Row],[supply_demand_ratio]]&lt;0.8,"Below 0.8",IF(tblRides[[#This Row],[supply_demand_ratio]]&lt;1,"Between 0.8-1.0",IF(tblRides[[#This Row],[supply_demand_ratio]]&lt;=1.2,"Between 1.0-1.2","Above 1.2")))</f>
        <v>Above 1.2</v>
      </c>
    </row>
    <row r="1124" spans="1:25" x14ac:dyDescent="0.3">
      <c r="A1124" t="s">
        <v>1179</v>
      </c>
      <c r="B1124" s="1">
        <v>46033.23541666667</v>
      </c>
      <c r="C1124" s="2">
        <v>46033</v>
      </c>
      <c r="D1124">
        <v>5</v>
      </c>
      <c r="E1124" t="s">
        <v>36</v>
      </c>
      <c r="F1124" t="s">
        <v>34</v>
      </c>
      <c r="G1124">
        <v>0.9</v>
      </c>
      <c r="H1124">
        <v>56.28</v>
      </c>
      <c r="I1124">
        <v>55.99</v>
      </c>
      <c r="J1124">
        <v>1.1000000000000001</v>
      </c>
      <c r="K1124">
        <v>10.6</v>
      </c>
      <c r="L1124">
        <v>15</v>
      </c>
      <c r="M1124">
        <v>131</v>
      </c>
      <c r="N1124" t="s">
        <v>27</v>
      </c>
      <c r="O1124">
        <v>1.1259999999999999</v>
      </c>
      <c r="P1124" t="s">
        <v>28</v>
      </c>
      <c r="Q1124" t="s">
        <v>29</v>
      </c>
      <c r="R1124">
        <v>4.74</v>
      </c>
      <c r="S1124">
        <v>0</v>
      </c>
      <c r="T1124">
        <v>-0.28999999999999998</v>
      </c>
      <c r="U1124">
        <v>4.4000000000000004</v>
      </c>
      <c r="V1124" t="s">
        <v>374</v>
      </c>
      <c r="W1124" t="s">
        <v>77</v>
      </c>
      <c r="X1124">
        <v>1</v>
      </c>
      <c r="Y1124" t="str">
        <f>IF(tblRides[[#This Row],[supply_demand_ratio]]&lt;0.8,"Below 0.8",IF(tblRides[[#This Row],[supply_demand_ratio]]&lt;1,"Between 0.8-1.0",IF(tblRides[[#This Row],[supply_demand_ratio]]&lt;=1.2,"Between 1.0-1.2","Above 1.2")))</f>
        <v>Between 1.0-1.2</v>
      </c>
    </row>
    <row r="1125" spans="1:25" x14ac:dyDescent="0.3">
      <c r="A1125" t="s">
        <v>1180</v>
      </c>
      <c r="B1125" s="1">
        <v>46033.251388888886</v>
      </c>
      <c r="C1125" s="2">
        <v>46033</v>
      </c>
      <c r="D1125">
        <v>6</v>
      </c>
      <c r="E1125" t="s">
        <v>43</v>
      </c>
      <c r="F1125" t="s">
        <v>34</v>
      </c>
      <c r="G1125">
        <v>1.7</v>
      </c>
      <c r="H1125">
        <v>63.78</v>
      </c>
      <c r="I1125">
        <v>63.63</v>
      </c>
      <c r="J1125">
        <v>1</v>
      </c>
      <c r="K1125">
        <v>3.7</v>
      </c>
      <c r="L1125">
        <v>3.2</v>
      </c>
      <c r="M1125">
        <v>78</v>
      </c>
      <c r="N1125" t="s">
        <v>41</v>
      </c>
      <c r="O1125">
        <v>2.1219999999999999</v>
      </c>
      <c r="P1125" t="s">
        <v>28</v>
      </c>
      <c r="Q1125" t="s">
        <v>29</v>
      </c>
      <c r="R1125">
        <v>4.7</v>
      </c>
      <c r="S1125">
        <v>0</v>
      </c>
      <c r="T1125">
        <v>-0.15</v>
      </c>
      <c r="U1125">
        <v>-0.5</v>
      </c>
      <c r="V1125" t="s">
        <v>374</v>
      </c>
      <c r="W1125" t="s">
        <v>31</v>
      </c>
      <c r="X1125">
        <v>1</v>
      </c>
      <c r="Y1125" t="str">
        <f>IF(tblRides[[#This Row],[supply_demand_ratio]]&lt;0.8,"Below 0.8",IF(tblRides[[#This Row],[supply_demand_ratio]]&lt;1,"Between 0.8-1.0",IF(tblRides[[#This Row],[supply_demand_ratio]]&lt;=1.2,"Between 1.0-1.2","Above 1.2")))</f>
        <v>Above 1.2</v>
      </c>
    </row>
    <row r="1126" spans="1:25" x14ac:dyDescent="0.3">
      <c r="A1126" t="s">
        <v>1181</v>
      </c>
      <c r="B1126" s="1">
        <v>46033.261111111111</v>
      </c>
      <c r="C1126" s="2">
        <v>46033</v>
      </c>
      <c r="D1126">
        <v>6</v>
      </c>
      <c r="E1126" t="s">
        <v>25</v>
      </c>
      <c r="F1126" t="s">
        <v>26</v>
      </c>
      <c r="G1126">
        <v>12.8</v>
      </c>
      <c r="H1126">
        <v>249.71</v>
      </c>
      <c r="I1126">
        <v>238.01</v>
      </c>
      <c r="J1126">
        <v>1</v>
      </c>
      <c r="K1126">
        <v>4.4000000000000004</v>
      </c>
      <c r="L1126">
        <v>1.5</v>
      </c>
      <c r="M1126">
        <v>130</v>
      </c>
      <c r="N1126" t="s">
        <v>27</v>
      </c>
      <c r="O1126">
        <v>1.1259999999999999</v>
      </c>
      <c r="P1126" t="s">
        <v>28</v>
      </c>
      <c r="Q1126" t="s">
        <v>29</v>
      </c>
      <c r="R1126">
        <v>4.78</v>
      </c>
      <c r="S1126">
        <v>3</v>
      </c>
      <c r="T1126">
        <v>-11.7</v>
      </c>
      <c r="U1126">
        <v>-2.9</v>
      </c>
      <c r="V1126" t="s">
        <v>374</v>
      </c>
      <c r="W1126" t="s">
        <v>31</v>
      </c>
      <c r="X1126">
        <v>1</v>
      </c>
      <c r="Y1126" t="str">
        <f>IF(tblRides[[#This Row],[supply_demand_ratio]]&lt;0.8,"Below 0.8",IF(tblRides[[#This Row],[supply_demand_ratio]]&lt;1,"Between 0.8-1.0",IF(tblRides[[#This Row],[supply_demand_ratio]]&lt;=1.2,"Between 1.0-1.2","Above 1.2")))</f>
        <v>Between 1.0-1.2</v>
      </c>
    </row>
    <row r="1127" spans="1:25" x14ac:dyDescent="0.3">
      <c r="A1127" t="s">
        <v>1182</v>
      </c>
      <c r="B1127" s="1">
        <v>46033.26666666667</v>
      </c>
      <c r="C1127" s="2">
        <v>46033</v>
      </c>
      <c r="D1127">
        <v>6</v>
      </c>
      <c r="E1127" t="s">
        <v>43</v>
      </c>
      <c r="F1127" t="s">
        <v>26</v>
      </c>
      <c r="G1127">
        <v>2.7</v>
      </c>
      <c r="H1127">
        <v>84.68</v>
      </c>
      <c r="I1127">
        <v>83.59</v>
      </c>
      <c r="J1127">
        <v>1</v>
      </c>
      <c r="K1127">
        <v>2.2999999999999998</v>
      </c>
      <c r="L1127">
        <v>4.3</v>
      </c>
      <c r="M1127">
        <v>69</v>
      </c>
      <c r="N1127" t="s">
        <v>41</v>
      </c>
      <c r="O1127">
        <v>1.4419999999999999</v>
      </c>
      <c r="P1127" t="s">
        <v>28</v>
      </c>
      <c r="Q1127" t="s">
        <v>29</v>
      </c>
      <c r="R1127">
        <v>4.67</v>
      </c>
      <c r="S1127">
        <v>7</v>
      </c>
      <c r="T1127">
        <v>-1.0900000000000001</v>
      </c>
      <c r="U1127">
        <v>2</v>
      </c>
      <c r="V1127" t="s">
        <v>374</v>
      </c>
      <c r="W1127" t="s">
        <v>31</v>
      </c>
      <c r="X1127">
        <v>1</v>
      </c>
      <c r="Y1127" t="str">
        <f>IF(tblRides[[#This Row],[supply_demand_ratio]]&lt;0.8,"Below 0.8",IF(tblRides[[#This Row],[supply_demand_ratio]]&lt;1,"Between 0.8-1.0",IF(tblRides[[#This Row],[supply_demand_ratio]]&lt;=1.2,"Between 1.0-1.2","Above 1.2")))</f>
        <v>Above 1.2</v>
      </c>
    </row>
    <row r="1128" spans="1:25" x14ac:dyDescent="0.3">
      <c r="A1128" t="s">
        <v>1183</v>
      </c>
      <c r="B1128" s="1">
        <v>46033.268750000003</v>
      </c>
      <c r="C1128" s="2">
        <v>46033</v>
      </c>
      <c r="D1128">
        <v>6</v>
      </c>
      <c r="E1128" t="s">
        <v>25</v>
      </c>
      <c r="F1128" t="s">
        <v>26</v>
      </c>
      <c r="G1128">
        <v>9.3000000000000007</v>
      </c>
      <c r="H1128">
        <v>159.93</v>
      </c>
      <c r="I1128">
        <v>159.46</v>
      </c>
      <c r="J1128">
        <v>1</v>
      </c>
      <c r="K1128">
        <v>4.2</v>
      </c>
      <c r="L1128">
        <v>5.0999999999999996</v>
      </c>
      <c r="M1128">
        <v>128</v>
      </c>
      <c r="N1128" t="s">
        <v>41</v>
      </c>
      <c r="O1128">
        <v>1.3180000000000001</v>
      </c>
      <c r="P1128" t="s">
        <v>28</v>
      </c>
      <c r="Q1128" t="s">
        <v>29</v>
      </c>
      <c r="R1128">
        <v>4.92</v>
      </c>
      <c r="S1128">
        <v>7</v>
      </c>
      <c r="T1128">
        <v>-0.47</v>
      </c>
      <c r="U1128">
        <v>0.9</v>
      </c>
      <c r="V1128" t="s">
        <v>374</v>
      </c>
      <c r="W1128" t="s">
        <v>31</v>
      </c>
      <c r="X1128">
        <v>1</v>
      </c>
      <c r="Y1128" t="str">
        <f>IF(tblRides[[#This Row],[supply_demand_ratio]]&lt;0.8,"Below 0.8",IF(tblRides[[#This Row],[supply_demand_ratio]]&lt;1,"Between 0.8-1.0",IF(tblRides[[#This Row],[supply_demand_ratio]]&lt;=1.2,"Between 1.0-1.2","Above 1.2")))</f>
        <v>Above 1.2</v>
      </c>
    </row>
    <row r="1129" spans="1:25" x14ac:dyDescent="0.3">
      <c r="A1129" t="s">
        <v>1184</v>
      </c>
      <c r="B1129" s="1">
        <v>46033.269444444442</v>
      </c>
      <c r="C1129" s="2">
        <v>46033</v>
      </c>
      <c r="D1129">
        <v>6</v>
      </c>
      <c r="E1129" t="s">
        <v>25</v>
      </c>
      <c r="F1129" t="s">
        <v>26</v>
      </c>
      <c r="G1129">
        <v>6.4</v>
      </c>
      <c r="H1129">
        <v>132.49</v>
      </c>
      <c r="I1129">
        <v>129.87</v>
      </c>
      <c r="J1129">
        <v>1</v>
      </c>
      <c r="K1129">
        <v>6.5</v>
      </c>
      <c r="L1129">
        <v>6.9</v>
      </c>
      <c r="M1129">
        <v>123</v>
      </c>
      <c r="N1129" t="s">
        <v>27</v>
      </c>
      <c r="O1129">
        <v>1.0860000000000001</v>
      </c>
      <c r="P1129" t="s">
        <v>28</v>
      </c>
      <c r="Q1129" t="s">
        <v>29</v>
      </c>
      <c r="R1129">
        <v>4.3099999999999996</v>
      </c>
      <c r="S1129">
        <v>22</v>
      </c>
      <c r="T1129">
        <v>-2.62</v>
      </c>
      <c r="U1129">
        <v>0.4</v>
      </c>
      <c r="V1129" t="s">
        <v>374</v>
      </c>
      <c r="W1129" t="s">
        <v>45</v>
      </c>
      <c r="X1129">
        <v>1</v>
      </c>
      <c r="Y1129" t="str">
        <f>IF(tblRides[[#This Row],[supply_demand_ratio]]&lt;0.8,"Below 0.8",IF(tblRides[[#This Row],[supply_demand_ratio]]&lt;1,"Between 0.8-1.0",IF(tblRides[[#This Row],[supply_demand_ratio]]&lt;=1.2,"Between 1.0-1.2","Above 1.2")))</f>
        <v>Between 1.0-1.2</v>
      </c>
    </row>
    <row r="1130" spans="1:25" x14ac:dyDescent="0.3">
      <c r="A1130" t="s">
        <v>1185</v>
      </c>
      <c r="B1130" s="1">
        <v>46033.27847222222</v>
      </c>
      <c r="C1130" s="2">
        <v>46033</v>
      </c>
      <c r="D1130">
        <v>6</v>
      </c>
      <c r="E1130" t="s">
        <v>33</v>
      </c>
      <c r="F1130" t="s">
        <v>26</v>
      </c>
      <c r="G1130">
        <v>11.5</v>
      </c>
      <c r="H1130">
        <v>187.29</v>
      </c>
      <c r="I1130">
        <v>183.27</v>
      </c>
      <c r="J1130">
        <v>1</v>
      </c>
      <c r="K1130">
        <v>4.5999999999999996</v>
      </c>
      <c r="L1130">
        <v>12.5</v>
      </c>
      <c r="M1130">
        <v>102</v>
      </c>
      <c r="N1130" t="s">
        <v>27</v>
      </c>
      <c r="O1130">
        <v>1.2</v>
      </c>
      <c r="P1130" t="s">
        <v>28</v>
      </c>
      <c r="Q1130" t="s">
        <v>29</v>
      </c>
      <c r="R1130">
        <v>4.47</v>
      </c>
      <c r="S1130">
        <v>5</v>
      </c>
      <c r="T1130">
        <v>-4.0199999999999996</v>
      </c>
      <c r="U1130">
        <v>7.9</v>
      </c>
      <c r="V1130" t="s">
        <v>374</v>
      </c>
      <c r="W1130" t="s">
        <v>31</v>
      </c>
      <c r="X1130">
        <v>1</v>
      </c>
      <c r="Y1130" t="str">
        <f>IF(tblRides[[#This Row],[supply_demand_ratio]]&lt;0.8,"Below 0.8",IF(tblRides[[#This Row],[supply_demand_ratio]]&lt;1,"Between 0.8-1.0",IF(tblRides[[#This Row],[supply_demand_ratio]]&lt;=1.2,"Between 1.0-1.2","Above 1.2")))</f>
        <v>Between 1.0-1.2</v>
      </c>
    </row>
    <row r="1131" spans="1:25" x14ac:dyDescent="0.3">
      <c r="A1131" t="s">
        <v>1186</v>
      </c>
      <c r="B1131" s="1">
        <v>46033.283333333333</v>
      </c>
      <c r="C1131" s="2">
        <v>46033</v>
      </c>
      <c r="D1131">
        <v>6</v>
      </c>
      <c r="E1131" t="s">
        <v>25</v>
      </c>
      <c r="F1131" t="s">
        <v>26</v>
      </c>
      <c r="G1131">
        <v>15</v>
      </c>
      <c r="H1131">
        <v>287.32</v>
      </c>
      <c r="I1131">
        <v>289.44</v>
      </c>
      <c r="J1131">
        <v>1</v>
      </c>
      <c r="K1131">
        <v>8.6</v>
      </c>
      <c r="L1131">
        <v>11.2</v>
      </c>
      <c r="M1131">
        <v>144</v>
      </c>
      <c r="N1131" t="s">
        <v>27</v>
      </c>
      <c r="O1131">
        <v>1.292</v>
      </c>
      <c r="P1131" t="s">
        <v>28</v>
      </c>
      <c r="Q1131" t="s">
        <v>29</v>
      </c>
      <c r="R1131">
        <v>4.92</v>
      </c>
      <c r="S1131">
        <v>5</v>
      </c>
      <c r="T1131">
        <v>2.12</v>
      </c>
      <c r="U1131">
        <v>2.6</v>
      </c>
      <c r="V1131" t="s">
        <v>374</v>
      </c>
      <c r="W1131" t="s">
        <v>45</v>
      </c>
      <c r="X1131">
        <v>1</v>
      </c>
      <c r="Y1131" t="str">
        <f>IF(tblRides[[#This Row],[supply_demand_ratio]]&lt;0.8,"Below 0.8",IF(tblRides[[#This Row],[supply_demand_ratio]]&lt;1,"Between 0.8-1.0",IF(tblRides[[#This Row],[supply_demand_ratio]]&lt;=1.2,"Between 1.0-1.2","Above 1.2")))</f>
        <v>Above 1.2</v>
      </c>
    </row>
    <row r="1132" spans="1:25" x14ac:dyDescent="0.3">
      <c r="A1132" t="s">
        <v>1187</v>
      </c>
      <c r="B1132" s="1">
        <v>46033.297222222223</v>
      </c>
      <c r="C1132" s="2">
        <v>46033</v>
      </c>
      <c r="D1132">
        <v>7</v>
      </c>
      <c r="E1132" t="s">
        <v>25</v>
      </c>
      <c r="F1132" t="s">
        <v>34</v>
      </c>
      <c r="G1132">
        <v>6.8</v>
      </c>
      <c r="H1132">
        <v>146.13999999999999</v>
      </c>
      <c r="I1132">
        <v>137.55000000000001</v>
      </c>
      <c r="J1132">
        <v>1.1000000000000001</v>
      </c>
      <c r="K1132">
        <v>4.2</v>
      </c>
      <c r="L1132">
        <v>1.9</v>
      </c>
      <c r="M1132">
        <v>95</v>
      </c>
      <c r="N1132" t="s">
        <v>27</v>
      </c>
      <c r="O1132">
        <v>0.80300000000000005</v>
      </c>
      <c r="P1132" t="s">
        <v>28</v>
      </c>
      <c r="Q1132" t="s">
        <v>29</v>
      </c>
      <c r="R1132">
        <v>4.6399999999999997</v>
      </c>
      <c r="S1132">
        <v>0</v>
      </c>
      <c r="T1132">
        <v>-8.59</v>
      </c>
      <c r="U1132">
        <v>-2.2999999999999998</v>
      </c>
      <c r="V1132" t="s">
        <v>374</v>
      </c>
      <c r="W1132" t="s">
        <v>31</v>
      </c>
      <c r="X1132">
        <v>1</v>
      </c>
      <c r="Y1132" t="str">
        <f>IF(tblRides[[#This Row],[supply_demand_ratio]]&lt;0.8,"Below 0.8",IF(tblRides[[#This Row],[supply_demand_ratio]]&lt;1,"Between 0.8-1.0",IF(tblRides[[#This Row],[supply_demand_ratio]]&lt;=1.2,"Between 1.0-1.2","Above 1.2")))</f>
        <v>Between 0.8-1.0</v>
      </c>
    </row>
    <row r="1133" spans="1:25" x14ac:dyDescent="0.3">
      <c r="A1133" t="s">
        <v>1188</v>
      </c>
      <c r="B1133" s="1">
        <v>46033.3</v>
      </c>
      <c r="C1133" s="2">
        <v>46033</v>
      </c>
      <c r="D1133">
        <v>7</v>
      </c>
      <c r="E1133" t="s">
        <v>33</v>
      </c>
      <c r="F1133" t="s">
        <v>26</v>
      </c>
      <c r="G1133">
        <v>6.9</v>
      </c>
      <c r="H1133">
        <v>143.59</v>
      </c>
      <c r="I1133">
        <v>148.97999999999999</v>
      </c>
      <c r="J1133">
        <v>1.1000000000000001</v>
      </c>
      <c r="K1133">
        <v>2</v>
      </c>
      <c r="L1133">
        <v>3.7</v>
      </c>
      <c r="M1133">
        <v>93</v>
      </c>
      <c r="N1133" t="s">
        <v>27</v>
      </c>
      <c r="O1133">
        <v>0.98199999999999998</v>
      </c>
      <c r="P1133" t="s">
        <v>28</v>
      </c>
      <c r="Q1133" t="s">
        <v>29</v>
      </c>
      <c r="R1133">
        <v>4.72</v>
      </c>
      <c r="S1133">
        <v>35</v>
      </c>
      <c r="T1133">
        <v>5.39</v>
      </c>
      <c r="U1133">
        <v>1.7</v>
      </c>
      <c r="V1133" t="s">
        <v>374</v>
      </c>
      <c r="W1133" t="s">
        <v>31</v>
      </c>
      <c r="X1133">
        <v>1</v>
      </c>
      <c r="Y1133" t="str">
        <f>IF(tblRides[[#This Row],[supply_demand_ratio]]&lt;0.8,"Below 0.8",IF(tblRides[[#This Row],[supply_demand_ratio]]&lt;1,"Between 0.8-1.0",IF(tblRides[[#This Row],[supply_demand_ratio]]&lt;=1.2,"Between 1.0-1.2","Above 1.2")))</f>
        <v>Between 0.8-1.0</v>
      </c>
    </row>
    <row r="1134" spans="1:25" x14ac:dyDescent="0.3">
      <c r="A1134" t="s">
        <v>1189</v>
      </c>
      <c r="B1134" s="1">
        <v>46033.307638888888</v>
      </c>
      <c r="C1134" s="2">
        <v>46033</v>
      </c>
      <c r="D1134">
        <v>7</v>
      </c>
      <c r="E1134" t="s">
        <v>36</v>
      </c>
      <c r="F1134" t="s">
        <v>26</v>
      </c>
      <c r="G1134">
        <v>0.7</v>
      </c>
      <c r="H1134">
        <v>52.9</v>
      </c>
      <c r="I1134">
        <v>55.54</v>
      </c>
      <c r="J1134">
        <v>1.1000000000000001</v>
      </c>
      <c r="K1134">
        <v>6</v>
      </c>
      <c r="L1134">
        <v>8.3000000000000007</v>
      </c>
      <c r="M1134">
        <v>128</v>
      </c>
      <c r="N1134" t="s">
        <v>27</v>
      </c>
      <c r="O1134">
        <v>1.012</v>
      </c>
      <c r="P1134" t="s">
        <v>28</v>
      </c>
      <c r="Q1134" t="s">
        <v>29</v>
      </c>
      <c r="R1134">
        <v>4.63</v>
      </c>
      <c r="S1134">
        <v>3</v>
      </c>
      <c r="T1134">
        <v>2.64</v>
      </c>
      <c r="U1134">
        <v>2.2999999999999998</v>
      </c>
      <c r="V1134" t="s">
        <v>374</v>
      </c>
      <c r="W1134" t="s">
        <v>45</v>
      </c>
      <c r="X1134">
        <v>1</v>
      </c>
      <c r="Y1134" t="str">
        <f>IF(tblRides[[#This Row],[supply_demand_ratio]]&lt;0.8,"Below 0.8",IF(tblRides[[#This Row],[supply_demand_ratio]]&lt;1,"Between 0.8-1.0",IF(tblRides[[#This Row],[supply_demand_ratio]]&lt;=1.2,"Between 1.0-1.2","Above 1.2")))</f>
        <v>Between 1.0-1.2</v>
      </c>
    </row>
    <row r="1135" spans="1:25" x14ac:dyDescent="0.3">
      <c r="A1135" t="s">
        <v>1190</v>
      </c>
      <c r="B1135" s="1">
        <v>46033.30972222222</v>
      </c>
      <c r="C1135" s="2">
        <v>46033</v>
      </c>
      <c r="D1135">
        <v>7</v>
      </c>
      <c r="E1135" t="s">
        <v>25</v>
      </c>
      <c r="F1135" t="s">
        <v>34</v>
      </c>
      <c r="G1135">
        <v>6</v>
      </c>
      <c r="H1135">
        <v>152.13999999999999</v>
      </c>
      <c r="I1135">
        <v>150.59</v>
      </c>
      <c r="J1135">
        <v>1.1000000000000001</v>
      </c>
      <c r="K1135">
        <v>7.1</v>
      </c>
      <c r="L1135">
        <v>6</v>
      </c>
      <c r="M1135">
        <v>128</v>
      </c>
      <c r="N1135" t="s">
        <v>72</v>
      </c>
      <c r="O1135">
        <v>0.84699999999999998</v>
      </c>
      <c r="P1135" t="s">
        <v>28</v>
      </c>
      <c r="Q1135" t="s">
        <v>29</v>
      </c>
      <c r="R1135">
        <v>4.43</v>
      </c>
      <c r="S1135">
        <v>0</v>
      </c>
      <c r="T1135">
        <v>-1.55</v>
      </c>
      <c r="U1135">
        <v>-1.1000000000000001</v>
      </c>
      <c r="V1135" t="s">
        <v>374</v>
      </c>
      <c r="W1135" t="s">
        <v>45</v>
      </c>
      <c r="X1135">
        <v>1</v>
      </c>
      <c r="Y1135" t="str">
        <f>IF(tblRides[[#This Row],[supply_demand_ratio]]&lt;0.8,"Below 0.8",IF(tblRides[[#This Row],[supply_demand_ratio]]&lt;1,"Between 0.8-1.0",IF(tblRides[[#This Row],[supply_demand_ratio]]&lt;=1.2,"Between 1.0-1.2","Above 1.2")))</f>
        <v>Between 0.8-1.0</v>
      </c>
    </row>
    <row r="1136" spans="1:25" x14ac:dyDescent="0.3">
      <c r="A1136" t="s">
        <v>1191</v>
      </c>
      <c r="B1136" s="1">
        <v>46033.334722222222</v>
      </c>
      <c r="C1136" s="2">
        <v>46033</v>
      </c>
      <c r="D1136">
        <v>8</v>
      </c>
      <c r="E1136" t="s">
        <v>43</v>
      </c>
      <c r="F1136" t="s">
        <v>26</v>
      </c>
      <c r="G1136">
        <v>3.9</v>
      </c>
      <c r="H1136">
        <v>97.36</v>
      </c>
      <c r="I1136">
        <v>98.92</v>
      </c>
      <c r="J1136">
        <v>1.1000000000000001</v>
      </c>
      <c r="K1136">
        <v>5.3</v>
      </c>
      <c r="L1136">
        <v>8.5</v>
      </c>
      <c r="M1136">
        <v>65</v>
      </c>
      <c r="N1136" t="s">
        <v>41</v>
      </c>
      <c r="O1136">
        <v>1.532</v>
      </c>
      <c r="P1136" t="s">
        <v>28</v>
      </c>
      <c r="Q1136" t="s">
        <v>29</v>
      </c>
      <c r="R1136">
        <v>4.78</v>
      </c>
      <c r="S1136">
        <v>2</v>
      </c>
      <c r="T1136">
        <v>1.56</v>
      </c>
      <c r="U1136">
        <v>3.2</v>
      </c>
      <c r="V1136" t="s">
        <v>374</v>
      </c>
      <c r="W1136" t="s">
        <v>45</v>
      </c>
      <c r="X1136">
        <v>1</v>
      </c>
      <c r="Y1136" t="str">
        <f>IF(tblRides[[#This Row],[supply_demand_ratio]]&lt;0.8,"Below 0.8",IF(tblRides[[#This Row],[supply_demand_ratio]]&lt;1,"Between 0.8-1.0",IF(tblRides[[#This Row],[supply_demand_ratio]]&lt;=1.2,"Between 1.0-1.2","Above 1.2")))</f>
        <v>Above 1.2</v>
      </c>
    </row>
    <row r="1137" spans="1:25" x14ac:dyDescent="0.3">
      <c r="A1137" t="s">
        <v>1192</v>
      </c>
      <c r="B1137" s="1">
        <v>46033.366666666669</v>
      </c>
      <c r="C1137" s="2">
        <v>46033</v>
      </c>
      <c r="D1137">
        <v>8</v>
      </c>
      <c r="E1137" t="s">
        <v>25</v>
      </c>
      <c r="F1137" t="s">
        <v>26</v>
      </c>
      <c r="G1137">
        <v>8.6</v>
      </c>
      <c r="H1137">
        <v>202.54</v>
      </c>
      <c r="J1137">
        <v>1.2</v>
      </c>
      <c r="K1137">
        <v>3.9</v>
      </c>
      <c r="L1137">
        <v>1.4</v>
      </c>
      <c r="M1137">
        <v>97</v>
      </c>
      <c r="N1137" t="s">
        <v>27</v>
      </c>
      <c r="O1137">
        <v>0.74299999999999999</v>
      </c>
      <c r="P1137" t="s">
        <v>37</v>
      </c>
      <c r="Q1137" t="s">
        <v>103</v>
      </c>
      <c r="R1137">
        <v>4.74</v>
      </c>
      <c r="S1137">
        <v>5</v>
      </c>
      <c r="U1137">
        <v>-2.5</v>
      </c>
      <c r="V1137" t="s">
        <v>374</v>
      </c>
      <c r="W1137" t="s">
        <v>31</v>
      </c>
      <c r="X1137">
        <v>0</v>
      </c>
      <c r="Y1137" t="str">
        <f>IF(tblRides[[#This Row],[supply_demand_ratio]]&lt;0.8,"Below 0.8",IF(tblRides[[#This Row],[supply_demand_ratio]]&lt;1,"Between 0.8-1.0",IF(tblRides[[#This Row],[supply_demand_ratio]]&lt;=1.2,"Between 1.0-1.2","Above 1.2")))</f>
        <v>Below 0.8</v>
      </c>
    </row>
    <row r="1138" spans="1:25" x14ac:dyDescent="0.3">
      <c r="A1138" t="s">
        <v>1193</v>
      </c>
      <c r="B1138" s="1">
        <v>46033.374305555553</v>
      </c>
      <c r="C1138" s="2">
        <v>46033</v>
      </c>
      <c r="D1138">
        <v>8</v>
      </c>
      <c r="E1138" t="s">
        <v>62</v>
      </c>
      <c r="F1138" t="s">
        <v>26</v>
      </c>
      <c r="G1138">
        <v>9.4</v>
      </c>
      <c r="H1138">
        <v>161.03</v>
      </c>
      <c r="I1138">
        <v>167.26</v>
      </c>
      <c r="J1138">
        <v>1</v>
      </c>
      <c r="K1138">
        <v>4</v>
      </c>
      <c r="L1138">
        <v>2.4</v>
      </c>
      <c r="M1138">
        <v>59</v>
      </c>
      <c r="N1138" t="s">
        <v>41</v>
      </c>
      <c r="O1138">
        <v>1.615</v>
      </c>
      <c r="P1138" t="s">
        <v>28</v>
      </c>
      <c r="Q1138" t="s">
        <v>29</v>
      </c>
      <c r="R1138">
        <v>5</v>
      </c>
      <c r="S1138">
        <v>5</v>
      </c>
      <c r="T1138">
        <v>6.23</v>
      </c>
      <c r="U1138">
        <v>-1.6</v>
      </c>
      <c r="V1138" t="s">
        <v>374</v>
      </c>
      <c r="W1138" t="s">
        <v>31</v>
      </c>
      <c r="X1138">
        <v>1</v>
      </c>
      <c r="Y1138" t="str">
        <f>IF(tblRides[[#This Row],[supply_demand_ratio]]&lt;0.8,"Below 0.8",IF(tblRides[[#This Row],[supply_demand_ratio]]&lt;1,"Between 0.8-1.0",IF(tblRides[[#This Row],[supply_demand_ratio]]&lt;=1.2,"Between 1.0-1.2","Above 1.2")))</f>
        <v>Above 1.2</v>
      </c>
    </row>
    <row r="1139" spans="1:25" x14ac:dyDescent="0.3">
      <c r="A1139" t="s">
        <v>1194</v>
      </c>
      <c r="B1139" s="1">
        <v>46033.379166666666</v>
      </c>
      <c r="C1139" s="2">
        <v>46033</v>
      </c>
      <c r="D1139">
        <v>9</v>
      </c>
      <c r="E1139" t="s">
        <v>25</v>
      </c>
      <c r="F1139" t="s">
        <v>34</v>
      </c>
      <c r="G1139">
        <v>1.9</v>
      </c>
      <c r="H1139">
        <v>93.28</v>
      </c>
      <c r="I1139">
        <v>93.25</v>
      </c>
      <c r="J1139">
        <v>1.3</v>
      </c>
      <c r="K1139">
        <v>7.8</v>
      </c>
      <c r="L1139">
        <v>7.9</v>
      </c>
      <c r="M1139">
        <v>122</v>
      </c>
      <c r="N1139" t="s">
        <v>72</v>
      </c>
      <c r="O1139">
        <v>0.77100000000000002</v>
      </c>
      <c r="P1139" t="s">
        <v>28</v>
      </c>
      <c r="Q1139" t="s">
        <v>29</v>
      </c>
      <c r="R1139">
        <v>4.74</v>
      </c>
      <c r="S1139">
        <v>0</v>
      </c>
      <c r="T1139">
        <v>-0.03</v>
      </c>
      <c r="U1139">
        <v>0.1</v>
      </c>
      <c r="V1139" t="s">
        <v>374</v>
      </c>
      <c r="W1139" t="s">
        <v>45</v>
      </c>
      <c r="X1139">
        <v>1</v>
      </c>
      <c r="Y1139" t="str">
        <f>IF(tblRides[[#This Row],[supply_demand_ratio]]&lt;0.8,"Below 0.8",IF(tblRides[[#This Row],[supply_demand_ratio]]&lt;1,"Between 0.8-1.0",IF(tblRides[[#This Row],[supply_demand_ratio]]&lt;=1.2,"Between 1.0-1.2","Above 1.2")))</f>
        <v>Below 0.8</v>
      </c>
    </row>
    <row r="1140" spans="1:25" x14ac:dyDescent="0.3">
      <c r="A1140" t="s">
        <v>1195</v>
      </c>
      <c r="B1140" s="1">
        <v>46033.380555555559</v>
      </c>
      <c r="C1140" s="2">
        <v>46033</v>
      </c>
      <c r="D1140">
        <v>9</v>
      </c>
      <c r="E1140" t="s">
        <v>25</v>
      </c>
      <c r="F1140" t="s">
        <v>34</v>
      </c>
      <c r="G1140">
        <v>5</v>
      </c>
      <c r="H1140">
        <v>118.92</v>
      </c>
      <c r="J1140">
        <v>1.1000000000000001</v>
      </c>
      <c r="K1140">
        <v>6.7</v>
      </c>
      <c r="L1140">
        <v>6.3</v>
      </c>
      <c r="M1140">
        <v>113</v>
      </c>
      <c r="N1140" t="s">
        <v>27</v>
      </c>
      <c r="O1140">
        <v>0.88700000000000001</v>
      </c>
      <c r="P1140" t="s">
        <v>58</v>
      </c>
      <c r="Q1140" t="s">
        <v>74</v>
      </c>
      <c r="R1140">
        <v>4.9800000000000004</v>
      </c>
      <c r="S1140">
        <v>0</v>
      </c>
      <c r="U1140">
        <v>-0.4</v>
      </c>
      <c r="V1140" t="s">
        <v>374</v>
      </c>
      <c r="W1140" t="s">
        <v>45</v>
      </c>
      <c r="X1140">
        <v>0</v>
      </c>
      <c r="Y1140" t="str">
        <f>IF(tblRides[[#This Row],[supply_demand_ratio]]&lt;0.8,"Below 0.8",IF(tblRides[[#This Row],[supply_demand_ratio]]&lt;1,"Between 0.8-1.0",IF(tblRides[[#This Row],[supply_demand_ratio]]&lt;=1.2,"Between 1.0-1.2","Above 1.2")))</f>
        <v>Between 0.8-1.0</v>
      </c>
    </row>
    <row r="1141" spans="1:25" x14ac:dyDescent="0.3">
      <c r="A1141" t="s">
        <v>1196</v>
      </c>
      <c r="B1141" s="1">
        <v>46033.386111111111</v>
      </c>
      <c r="C1141" s="2">
        <v>46033</v>
      </c>
      <c r="D1141">
        <v>9</v>
      </c>
      <c r="E1141" t="s">
        <v>43</v>
      </c>
      <c r="F1141" t="s">
        <v>26</v>
      </c>
      <c r="G1141">
        <v>13.4</v>
      </c>
      <c r="H1141">
        <v>243.22</v>
      </c>
      <c r="I1141">
        <v>248.96</v>
      </c>
      <c r="J1141">
        <v>1.1000000000000001</v>
      </c>
      <c r="K1141">
        <v>6.8</v>
      </c>
      <c r="L1141">
        <v>8</v>
      </c>
      <c r="M1141">
        <v>56</v>
      </c>
      <c r="N1141" t="s">
        <v>41</v>
      </c>
      <c r="O1141">
        <v>1.3759999999999999</v>
      </c>
      <c r="P1141" t="s">
        <v>28</v>
      </c>
      <c r="Q1141" t="s">
        <v>29</v>
      </c>
      <c r="R1141">
        <v>4.7</v>
      </c>
      <c r="S1141">
        <v>8</v>
      </c>
      <c r="T1141">
        <v>5.74</v>
      </c>
      <c r="U1141">
        <v>1.2</v>
      </c>
      <c r="V1141" t="s">
        <v>374</v>
      </c>
      <c r="W1141" t="s">
        <v>45</v>
      </c>
      <c r="X1141">
        <v>1</v>
      </c>
      <c r="Y1141" t="str">
        <f>IF(tblRides[[#This Row],[supply_demand_ratio]]&lt;0.8,"Below 0.8",IF(tblRides[[#This Row],[supply_demand_ratio]]&lt;1,"Between 0.8-1.0",IF(tblRides[[#This Row],[supply_demand_ratio]]&lt;=1.2,"Between 1.0-1.2","Above 1.2")))</f>
        <v>Above 1.2</v>
      </c>
    </row>
    <row r="1142" spans="1:25" x14ac:dyDescent="0.3">
      <c r="A1142" t="s">
        <v>1197</v>
      </c>
      <c r="B1142" s="1">
        <v>46033.393750000003</v>
      </c>
      <c r="C1142" s="2">
        <v>46033</v>
      </c>
      <c r="D1142">
        <v>9</v>
      </c>
      <c r="E1142" t="s">
        <v>25</v>
      </c>
      <c r="F1142" t="s">
        <v>26</v>
      </c>
      <c r="G1142">
        <v>9.4</v>
      </c>
      <c r="H1142">
        <v>219.76</v>
      </c>
      <c r="J1142">
        <v>1.1000000000000001</v>
      </c>
      <c r="K1142">
        <v>4.4000000000000004</v>
      </c>
      <c r="L1142">
        <v>3.1</v>
      </c>
      <c r="M1142">
        <v>116</v>
      </c>
      <c r="N1142" t="s">
        <v>27</v>
      </c>
      <c r="O1142">
        <v>0.85799999999999998</v>
      </c>
      <c r="P1142" t="s">
        <v>37</v>
      </c>
      <c r="Q1142" t="s">
        <v>38</v>
      </c>
      <c r="R1142">
        <v>4.99</v>
      </c>
      <c r="S1142">
        <v>14</v>
      </c>
      <c r="U1142">
        <v>-1.3</v>
      </c>
      <c r="V1142" t="s">
        <v>374</v>
      </c>
      <c r="W1142" t="s">
        <v>31</v>
      </c>
      <c r="X1142">
        <v>0</v>
      </c>
      <c r="Y1142" t="str">
        <f>IF(tblRides[[#This Row],[supply_demand_ratio]]&lt;0.8,"Below 0.8",IF(tblRides[[#This Row],[supply_demand_ratio]]&lt;1,"Between 0.8-1.0",IF(tblRides[[#This Row],[supply_demand_ratio]]&lt;=1.2,"Between 1.0-1.2","Above 1.2")))</f>
        <v>Between 0.8-1.0</v>
      </c>
    </row>
    <row r="1143" spans="1:25" x14ac:dyDescent="0.3">
      <c r="A1143" t="s">
        <v>1198</v>
      </c>
      <c r="B1143" s="1">
        <v>46033.413194444445</v>
      </c>
      <c r="C1143" s="2">
        <v>46033</v>
      </c>
      <c r="D1143">
        <v>9</v>
      </c>
      <c r="E1143" t="s">
        <v>25</v>
      </c>
      <c r="F1143" t="s">
        <v>26</v>
      </c>
      <c r="G1143">
        <v>7.4</v>
      </c>
      <c r="H1143">
        <v>135.12</v>
      </c>
      <c r="J1143">
        <v>1</v>
      </c>
      <c r="K1143">
        <v>3</v>
      </c>
      <c r="L1143">
        <v>5.0999999999999996</v>
      </c>
      <c r="M1143">
        <v>99</v>
      </c>
      <c r="N1143" t="s">
        <v>27</v>
      </c>
      <c r="O1143">
        <v>0.753</v>
      </c>
      <c r="P1143" t="s">
        <v>58</v>
      </c>
      <c r="Q1143" t="s">
        <v>108</v>
      </c>
      <c r="R1143">
        <v>4.58</v>
      </c>
      <c r="S1143">
        <v>5</v>
      </c>
      <c r="U1143">
        <v>2.1</v>
      </c>
      <c r="V1143" t="s">
        <v>374</v>
      </c>
      <c r="W1143" t="s">
        <v>31</v>
      </c>
      <c r="X1143">
        <v>0</v>
      </c>
      <c r="Y1143" t="str">
        <f>IF(tblRides[[#This Row],[supply_demand_ratio]]&lt;0.8,"Below 0.8",IF(tblRides[[#This Row],[supply_demand_ratio]]&lt;1,"Between 0.8-1.0",IF(tblRides[[#This Row],[supply_demand_ratio]]&lt;=1.2,"Between 1.0-1.2","Above 1.2")))</f>
        <v>Below 0.8</v>
      </c>
    </row>
    <row r="1144" spans="1:25" x14ac:dyDescent="0.3">
      <c r="A1144" t="s">
        <v>1199</v>
      </c>
      <c r="B1144" s="1">
        <v>46033.427083333336</v>
      </c>
      <c r="C1144" s="2">
        <v>46033</v>
      </c>
      <c r="D1144">
        <v>10</v>
      </c>
      <c r="E1144" t="s">
        <v>25</v>
      </c>
      <c r="F1144" t="s">
        <v>34</v>
      </c>
      <c r="G1144">
        <v>8.1999999999999993</v>
      </c>
      <c r="H1144">
        <v>175.1</v>
      </c>
      <c r="I1144">
        <v>168.58</v>
      </c>
      <c r="J1144">
        <v>1.2</v>
      </c>
      <c r="K1144">
        <v>7.4</v>
      </c>
      <c r="L1144">
        <v>9.4</v>
      </c>
      <c r="M1144">
        <v>99</v>
      </c>
      <c r="N1144" t="s">
        <v>72</v>
      </c>
      <c r="O1144">
        <v>0.64200000000000002</v>
      </c>
      <c r="P1144" t="s">
        <v>28</v>
      </c>
      <c r="Q1144" t="s">
        <v>29</v>
      </c>
      <c r="R1144">
        <v>4.49</v>
      </c>
      <c r="S1144">
        <v>0</v>
      </c>
      <c r="T1144">
        <v>-6.52</v>
      </c>
      <c r="U1144">
        <v>2</v>
      </c>
      <c r="V1144" t="s">
        <v>374</v>
      </c>
      <c r="W1144" t="s">
        <v>45</v>
      </c>
      <c r="X1144">
        <v>1</v>
      </c>
      <c r="Y1144" t="str">
        <f>IF(tblRides[[#This Row],[supply_demand_ratio]]&lt;0.8,"Below 0.8",IF(tblRides[[#This Row],[supply_demand_ratio]]&lt;1,"Between 0.8-1.0",IF(tblRides[[#This Row],[supply_demand_ratio]]&lt;=1.2,"Between 1.0-1.2","Above 1.2")))</f>
        <v>Below 0.8</v>
      </c>
    </row>
    <row r="1145" spans="1:25" x14ac:dyDescent="0.3">
      <c r="A1145" t="s">
        <v>1200</v>
      </c>
      <c r="B1145" s="1">
        <v>46033.430555555555</v>
      </c>
      <c r="C1145" s="2">
        <v>46033</v>
      </c>
      <c r="D1145">
        <v>10</v>
      </c>
      <c r="E1145" t="s">
        <v>33</v>
      </c>
      <c r="F1145" t="s">
        <v>26</v>
      </c>
      <c r="G1145">
        <v>0.7</v>
      </c>
      <c r="H1145">
        <v>51.32</v>
      </c>
      <c r="I1145">
        <v>48.67</v>
      </c>
      <c r="J1145">
        <v>1</v>
      </c>
      <c r="K1145">
        <v>7.1</v>
      </c>
      <c r="L1145">
        <v>1</v>
      </c>
      <c r="M1145">
        <v>93</v>
      </c>
      <c r="N1145" t="s">
        <v>27</v>
      </c>
      <c r="O1145">
        <v>0.93</v>
      </c>
      <c r="P1145" t="s">
        <v>28</v>
      </c>
      <c r="Q1145" t="s">
        <v>29</v>
      </c>
      <c r="R1145">
        <v>4.47</v>
      </c>
      <c r="S1145">
        <v>8</v>
      </c>
      <c r="T1145">
        <v>-2.65</v>
      </c>
      <c r="U1145">
        <v>-6.1</v>
      </c>
      <c r="V1145" t="s">
        <v>374</v>
      </c>
      <c r="W1145" t="s">
        <v>45</v>
      </c>
      <c r="X1145">
        <v>1</v>
      </c>
      <c r="Y1145" t="str">
        <f>IF(tblRides[[#This Row],[supply_demand_ratio]]&lt;0.8,"Below 0.8",IF(tblRides[[#This Row],[supply_demand_ratio]]&lt;1,"Between 0.8-1.0",IF(tblRides[[#This Row],[supply_demand_ratio]]&lt;=1.2,"Between 1.0-1.2","Above 1.2")))</f>
        <v>Between 0.8-1.0</v>
      </c>
    </row>
    <row r="1146" spans="1:25" x14ac:dyDescent="0.3">
      <c r="A1146" t="s">
        <v>1201</v>
      </c>
      <c r="B1146" s="1">
        <v>46033.438194444447</v>
      </c>
      <c r="C1146" s="2">
        <v>46033</v>
      </c>
      <c r="D1146">
        <v>10</v>
      </c>
      <c r="E1146" t="s">
        <v>33</v>
      </c>
      <c r="F1146" t="s">
        <v>26</v>
      </c>
      <c r="G1146">
        <v>5.7</v>
      </c>
      <c r="H1146">
        <v>117.29</v>
      </c>
      <c r="I1146">
        <v>115.92</v>
      </c>
      <c r="J1146">
        <v>1</v>
      </c>
      <c r="K1146">
        <v>2.4</v>
      </c>
      <c r="L1146">
        <v>7.2</v>
      </c>
      <c r="M1146">
        <v>96</v>
      </c>
      <c r="N1146" t="s">
        <v>27</v>
      </c>
      <c r="O1146">
        <v>1.143</v>
      </c>
      <c r="P1146" t="s">
        <v>28</v>
      </c>
      <c r="Q1146" t="s">
        <v>29</v>
      </c>
      <c r="R1146">
        <v>4.59</v>
      </c>
      <c r="S1146">
        <v>2</v>
      </c>
      <c r="T1146">
        <v>-1.37</v>
      </c>
      <c r="U1146">
        <v>4.8</v>
      </c>
      <c r="V1146" t="s">
        <v>374</v>
      </c>
      <c r="W1146" t="s">
        <v>31</v>
      </c>
      <c r="X1146">
        <v>1</v>
      </c>
      <c r="Y1146" t="str">
        <f>IF(tblRides[[#This Row],[supply_demand_ratio]]&lt;0.8,"Below 0.8",IF(tblRides[[#This Row],[supply_demand_ratio]]&lt;1,"Between 0.8-1.0",IF(tblRides[[#This Row],[supply_demand_ratio]]&lt;=1.2,"Between 1.0-1.2","Above 1.2")))</f>
        <v>Between 1.0-1.2</v>
      </c>
    </row>
    <row r="1147" spans="1:25" x14ac:dyDescent="0.3">
      <c r="A1147" t="s">
        <v>1202</v>
      </c>
      <c r="B1147" s="1">
        <v>46033.448611111111</v>
      </c>
      <c r="C1147" s="2">
        <v>46033</v>
      </c>
      <c r="D1147">
        <v>10</v>
      </c>
      <c r="E1147" t="s">
        <v>33</v>
      </c>
      <c r="F1147" t="s">
        <v>34</v>
      </c>
      <c r="G1147">
        <v>3.3</v>
      </c>
      <c r="H1147">
        <v>85.08</v>
      </c>
      <c r="J1147">
        <v>1</v>
      </c>
      <c r="K1147">
        <v>9</v>
      </c>
      <c r="L1147">
        <v>11.3</v>
      </c>
      <c r="M1147">
        <v>80</v>
      </c>
      <c r="N1147" t="s">
        <v>27</v>
      </c>
      <c r="O1147">
        <v>0.91400000000000003</v>
      </c>
      <c r="P1147" t="s">
        <v>37</v>
      </c>
      <c r="Q1147" t="s">
        <v>280</v>
      </c>
      <c r="R1147">
        <v>4.63</v>
      </c>
      <c r="S1147">
        <v>0</v>
      </c>
      <c r="U1147">
        <v>2.2999999999999998</v>
      </c>
      <c r="V1147" t="s">
        <v>374</v>
      </c>
      <c r="W1147" t="s">
        <v>45</v>
      </c>
      <c r="X1147">
        <v>0</v>
      </c>
      <c r="Y1147" t="str">
        <f>IF(tblRides[[#This Row],[supply_demand_ratio]]&lt;0.8,"Below 0.8",IF(tblRides[[#This Row],[supply_demand_ratio]]&lt;1,"Between 0.8-1.0",IF(tblRides[[#This Row],[supply_demand_ratio]]&lt;=1.2,"Between 1.0-1.2","Above 1.2")))</f>
        <v>Between 0.8-1.0</v>
      </c>
    </row>
    <row r="1148" spans="1:25" x14ac:dyDescent="0.3">
      <c r="A1148" t="s">
        <v>1203</v>
      </c>
      <c r="B1148" s="1">
        <v>46033.453472222223</v>
      </c>
      <c r="C1148" s="2">
        <v>46033</v>
      </c>
      <c r="D1148">
        <v>10</v>
      </c>
      <c r="E1148" t="s">
        <v>36</v>
      </c>
      <c r="F1148" t="s">
        <v>34</v>
      </c>
      <c r="G1148">
        <v>14.9</v>
      </c>
      <c r="H1148">
        <v>225.83</v>
      </c>
      <c r="I1148">
        <v>219.84</v>
      </c>
      <c r="J1148">
        <v>1</v>
      </c>
      <c r="K1148">
        <v>4.5</v>
      </c>
      <c r="L1148">
        <v>4.8</v>
      </c>
      <c r="M1148">
        <v>91</v>
      </c>
      <c r="N1148" t="s">
        <v>41</v>
      </c>
      <c r="O1148">
        <v>1.1339999999999999</v>
      </c>
      <c r="P1148" t="s">
        <v>28</v>
      </c>
      <c r="Q1148" t="s">
        <v>29</v>
      </c>
      <c r="R1148">
        <v>4.5</v>
      </c>
      <c r="S1148">
        <v>0</v>
      </c>
      <c r="T1148">
        <v>-5.99</v>
      </c>
      <c r="U1148">
        <v>0.3</v>
      </c>
      <c r="V1148" t="s">
        <v>374</v>
      </c>
      <c r="W1148" t="s">
        <v>31</v>
      </c>
      <c r="X1148">
        <v>1</v>
      </c>
      <c r="Y1148" t="str">
        <f>IF(tblRides[[#This Row],[supply_demand_ratio]]&lt;0.8,"Below 0.8",IF(tblRides[[#This Row],[supply_demand_ratio]]&lt;1,"Between 0.8-1.0",IF(tblRides[[#This Row],[supply_demand_ratio]]&lt;=1.2,"Between 1.0-1.2","Above 1.2")))</f>
        <v>Between 1.0-1.2</v>
      </c>
    </row>
    <row r="1149" spans="1:25" x14ac:dyDescent="0.3">
      <c r="A1149" t="s">
        <v>1204</v>
      </c>
      <c r="B1149" s="1">
        <v>46033.484722222223</v>
      </c>
      <c r="C1149" s="2">
        <v>46033</v>
      </c>
      <c r="D1149">
        <v>11</v>
      </c>
      <c r="E1149" t="s">
        <v>43</v>
      </c>
      <c r="F1149" t="s">
        <v>34</v>
      </c>
      <c r="G1149">
        <v>21</v>
      </c>
      <c r="H1149">
        <v>354.13</v>
      </c>
      <c r="I1149">
        <v>346.45</v>
      </c>
      <c r="J1149">
        <v>1</v>
      </c>
      <c r="K1149">
        <v>7.1</v>
      </c>
      <c r="L1149">
        <v>5.4</v>
      </c>
      <c r="M1149">
        <v>58</v>
      </c>
      <c r="N1149" t="s">
        <v>41</v>
      </c>
      <c r="O1149">
        <v>1.4670000000000001</v>
      </c>
      <c r="P1149" t="s">
        <v>28</v>
      </c>
      <c r="Q1149" t="s">
        <v>29</v>
      </c>
      <c r="R1149">
        <v>4.8899999999999997</v>
      </c>
      <c r="S1149">
        <v>0</v>
      </c>
      <c r="T1149">
        <v>-7.68</v>
      </c>
      <c r="U1149">
        <v>-1.7</v>
      </c>
      <c r="V1149" t="s">
        <v>374</v>
      </c>
      <c r="W1149" t="s">
        <v>45</v>
      </c>
      <c r="X1149">
        <v>1</v>
      </c>
      <c r="Y1149" t="str">
        <f>IF(tblRides[[#This Row],[supply_demand_ratio]]&lt;0.8,"Below 0.8",IF(tblRides[[#This Row],[supply_demand_ratio]]&lt;1,"Between 0.8-1.0",IF(tblRides[[#This Row],[supply_demand_ratio]]&lt;=1.2,"Between 1.0-1.2","Above 1.2")))</f>
        <v>Above 1.2</v>
      </c>
    </row>
    <row r="1150" spans="1:25" x14ac:dyDescent="0.3">
      <c r="A1150" t="s">
        <v>1205</v>
      </c>
      <c r="B1150" s="1">
        <v>46033.525000000001</v>
      </c>
      <c r="C1150" s="2">
        <v>46033</v>
      </c>
      <c r="D1150">
        <v>12</v>
      </c>
      <c r="E1150" t="s">
        <v>62</v>
      </c>
      <c r="F1150" t="s">
        <v>34</v>
      </c>
      <c r="G1150">
        <v>3.4</v>
      </c>
      <c r="H1150">
        <v>85.23</v>
      </c>
      <c r="I1150">
        <v>81.96</v>
      </c>
      <c r="J1150">
        <v>1</v>
      </c>
      <c r="K1150">
        <v>8.1</v>
      </c>
      <c r="L1150">
        <v>11</v>
      </c>
      <c r="M1150">
        <v>60</v>
      </c>
      <c r="N1150" t="s">
        <v>41</v>
      </c>
      <c r="O1150">
        <v>1.4079999999999999</v>
      </c>
      <c r="P1150" t="s">
        <v>28</v>
      </c>
      <c r="Q1150" t="s">
        <v>29</v>
      </c>
      <c r="R1150">
        <v>4.0999999999999996</v>
      </c>
      <c r="S1150">
        <v>0</v>
      </c>
      <c r="T1150">
        <v>-3.27</v>
      </c>
      <c r="U1150">
        <v>2.9</v>
      </c>
      <c r="V1150" t="s">
        <v>374</v>
      </c>
      <c r="W1150" t="s">
        <v>45</v>
      </c>
      <c r="X1150">
        <v>1</v>
      </c>
      <c r="Y1150" t="str">
        <f>IF(tblRides[[#This Row],[supply_demand_ratio]]&lt;0.8,"Below 0.8",IF(tblRides[[#This Row],[supply_demand_ratio]]&lt;1,"Between 0.8-1.0",IF(tblRides[[#This Row],[supply_demand_ratio]]&lt;=1.2,"Between 1.0-1.2","Above 1.2")))</f>
        <v>Above 1.2</v>
      </c>
    </row>
    <row r="1151" spans="1:25" x14ac:dyDescent="0.3">
      <c r="A1151" t="s">
        <v>1206</v>
      </c>
      <c r="B1151" s="1">
        <v>46033.538888888892</v>
      </c>
      <c r="C1151" s="2">
        <v>46033</v>
      </c>
      <c r="D1151">
        <v>12</v>
      </c>
      <c r="E1151" t="s">
        <v>36</v>
      </c>
      <c r="F1151" t="s">
        <v>34</v>
      </c>
      <c r="G1151">
        <v>16.2</v>
      </c>
      <c r="H1151">
        <v>309</v>
      </c>
      <c r="I1151">
        <v>318.23</v>
      </c>
      <c r="J1151">
        <v>1</v>
      </c>
      <c r="K1151">
        <v>2</v>
      </c>
      <c r="L1151">
        <v>1</v>
      </c>
      <c r="M1151">
        <v>100</v>
      </c>
      <c r="N1151" t="s">
        <v>41</v>
      </c>
      <c r="O1151">
        <v>1.1220000000000001</v>
      </c>
      <c r="P1151" t="s">
        <v>28</v>
      </c>
      <c r="Q1151" t="s">
        <v>29</v>
      </c>
      <c r="R1151">
        <v>4.83</v>
      </c>
      <c r="S1151">
        <v>0</v>
      </c>
      <c r="T1151">
        <v>9.23</v>
      </c>
      <c r="U1151">
        <v>-1</v>
      </c>
      <c r="V1151" t="s">
        <v>374</v>
      </c>
      <c r="W1151" t="s">
        <v>31</v>
      </c>
      <c r="X1151">
        <v>1</v>
      </c>
      <c r="Y1151" t="str">
        <f>IF(tblRides[[#This Row],[supply_demand_ratio]]&lt;0.8,"Below 0.8",IF(tblRides[[#This Row],[supply_demand_ratio]]&lt;1,"Between 0.8-1.0",IF(tblRides[[#This Row],[supply_demand_ratio]]&lt;=1.2,"Between 1.0-1.2","Above 1.2")))</f>
        <v>Between 1.0-1.2</v>
      </c>
    </row>
    <row r="1152" spans="1:25" x14ac:dyDescent="0.3">
      <c r="A1152" t="s">
        <v>1207</v>
      </c>
      <c r="B1152" s="1">
        <v>46033.555555555555</v>
      </c>
      <c r="C1152" s="2">
        <v>46033</v>
      </c>
      <c r="D1152">
        <v>13</v>
      </c>
      <c r="E1152" t="s">
        <v>36</v>
      </c>
      <c r="F1152" t="s">
        <v>34</v>
      </c>
      <c r="G1152">
        <v>9</v>
      </c>
      <c r="H1152">
        <v>156.16999999999999</v>
      </c>
      <c r="J1152">
        <v>1</v>
      </c>
      <c r="K1152">
        <v>5.3</v>
      </c>
      <c r="L1152">
        <v>4.8</v>
      </c>
      <c r="M1152">
        <v>126</v>
      </c>
      <c r="N1152" t="s">
        <v>41</v>
      </c>
      <c r="O1152">
        <v>1.639</v>
      </c>
      <c r="P1152" t="s">
        <v>58</v>
      </c>
      <c r="Q1152" t="s">
        <v>59</v>
      </c>
      <c r="R1152">
        <v>4.66</v>
      </c>
      <c r="S1152">
        <v>0</v>
      </c>
      <c r="U1152">
        <v>-0.5</v>
      </c>
      <c r="V1152" t="s">
        <v>374</v>
      </c>
      <c r="W1152" t="s">
        <v>45</v>
      </c>
      <c r="X1152">
        <v>0</v>
      </c>
      <c r="Y1152" t="str">
        <f>IF(tblRides[[#This Row],[supply_demand_ratio]]&lt;0.8,"Below 0.8",IF(tblRides[[#This Row],[supply_demand_ratio]]&lt;1,"Between 0.8-1.0",IF(tblRides[[#This Row],[supply_demand_ratio]]&lt;=1.2,"Between 1.0-1.2","Above 1.2")))</f>
        <v>Above 1.2</v>
      </c>
    </row>
    <row r="1153" spans="1:25" x14ac:dyDescent="0.3">
      <c r="A1153" t="s">
        <v>1208</v>
      </c>
      <c r="B1153" s="1">
        <v>46033.572916666664</v>
      </c>
      <c r="C1153" s="2">
        <v>46033</v>
      </c>
      <c r="D1153">
        <v>13</v>
      </c>
      <c r="E1153" t="s">
        <v>36</v>
      </c>
      <c r="F1153" t="s">
        <v>34</v>
      </c>
      <c r="G1153">
        <v>0.7</v>
      </c>
      <c r="H1153">
        <v>56.36</v>
      </c>
      <c r="J1153">
        <v>1.1000000000000001</v>
      </c>
      <c r="K1153">
        <v>8.5</v>
      </c>
      <c r="L1153">
        <v>8.4</v>
      </c>
      <c r="M1153">
        <v>108</v>
      </c>
      <c r="N1153" t="s">
        <v>27</v>
      </c>
      <c r="O1153">
        <v>0.95399999999999996</v>
      </c>
      <c r="P1153" t="s">
        <v>58</v>
      </c>
      <c r="Q1153" t="s">
        <v>74</v>
      </c>
      <c r="R1153">
        <v>5</v>
      </c>
      <c r="S1153">
        <v>0</v>
      </c>
      <c r="U1153">
        <v>-0.1</v>
      </c>
      <c r="V1153" t="s">
        <v>374</v>
      </c>
      <c r="W1153" t="s">
        <v>45</v>
      </c>
      <c r="X1153">
        <v>0</v>
      </c>
      <c r="Y1153" t="str">
        <f>IF(tblRides[[#This Row],[supply_demand_ratio]]&lt;0.8,"Below 0.8",IF(tblRides[[#This Row],[supply_demand_ratio]]&lt;1,"Between 0.8-1.0",IF(tblRides[[#This Row],[supply_demand_ratio]]&lt;=1.2,"Between 1.0-1.2","Above 1.2")))</f>
        <v>Between 0.8-1.0</v>
      </c>
    </row>
    <row r="1154" spans="1:25" x14ac:dyDescent="0.3">
      <c r="A1154" t="s">
        <v>1209</v>
      </c>
      <c r="B1154" s="1">
        <v>46033.574999999997</v>
      </c>
      <c r="C1154" s="2">
        <v>46033</v>
      </c>
      <c r="D1154">
        <v>13</v>
      </c>
      <c r="E1154" t="s">
        <v>43</v>
      </c>
      <c r="F1154" t="s">
        <v>26</v>
      </c>
      <c r="G1154">
        <v>13.6</v>
      </c>
      <c r="H1154">
        <v>211.77</v>
      </c>
      <c r="I1154">
        <v>209.18</v>
      </c>
      <c r="J1154">
        <v>1</v>
      </c>
      <c r="K1154">
        <v>3.3</v>
      </c>
      <c r="L1154">
        <v>2.9</v>
      </c>
      <c r="M1154">
        <v>69</v>
      </c>
      <c r="N1154" t="s">
        <v>41</v>
      </c>
      <c r="O1154">
        <v>2.2000000000000002</v>
      </c>
      <c r="P1154" t="s">
        <v>28</v>
      </c>
      <c r="Q1154" t="s">
        <v>29</v>
      </c>
      <c r="R1154">
        <v>4.6900000000000004</v>
      </c>
      <c r="S1154">
        <v>60</v>
      </c>
      <c r="T1154">
        <v>-2.59</v>
      </c>
      <c r="U1154">
        <v>-0.4</v>
      </c>
      <c r="V1154" t="s">
        <v>374</v>
      </c>
      <c r="W1154" t="s">
        <v>31</v>
      </c>
      <c r="X1154">
        <v>1</v>
      </c>
      <c r="Y1154" t="str">
        <f>IF(tblRides[[#This Row],[supply_demand_ratio]]&lt;0.8,"Below 0.8",IF(tblRides[[#This Row],[supply_demand_ratio]]&lt;1,"Between 0.8-1.0",IF(tblRides[[#This Row],[supply_demand_ratio]]&lt;=1.2,"Between 1.0-1.2","Above 1.2")))</f>
        <v>Above 1.2</v>
      </c>
    </row>
    <row r="1155" spans="1:25" x14ac:dyDescent="0.3">
      <c r="A1155" t="s">
        <v>1210</v>
      </c>
      <c r="B1155" s="1">
        <v>46033.605555555558</v>
      </c>
      <c r="C1155" s="2">
        <v>46033</v>
      </c>
      <c r="D1155">
        <v>14</v>
      </c>
      <c r="E1155" t="s">
        <v>25</v>
      </c>
      <c r="F1155" t="s">
        <v>26</v>
      </c>
      <c r="G1155">
        <v>11.4</v>
      </c>
      <c r="H1155">
        <v>216.77</v>
      </c>
      <c r="I1155">
        <v>214.26</v>
      </c>
      <c r="J1155">
        <v>1.1000000000000001</v>
      </c>
      <c r="K1155">
        <v>9.6999999999999993</v>
      </c>
      <c r="L1155">
        <v>9.8000000000000007</v>
      </c>
      <c r="M1155">
        <v>113</v>
      </c>
      <c r="N1155" t="s">
        <v>27</v>
      </c>
      <c r="O1155">
        <v>0.82799999999999996</v>
      </c>
      <c r="P1155" t="s">
        <v>28</v>
      </c>
      <c r="Q1155" t="s">
        <v>29</v>
      </c>
      <c r="R1155">
        <v>4.6900000000000004</v>
      </c>
      <c r="S1155">
        <v>1</v>
      </c>
      <c r="T1155">
        <v>-2.5099999999999998</v>
      </c>
      <c r="U1155">
        <v>0.1</v>
      </c>
      <c r="V1155" t="s">
        <v>374</v>
      </c>
      <c r="W1155" t="s">
        <v>45</v>
      </c>
      <c r="X1155">
        <v>1</v>
      </c>
      <c r="Y1155" t="str">
        <f>IF(tblRides[[#This Row],[supply_demand_ratio]]&lt;0.8,"Below 0.8",IF(tblRides[[#This Row],[supply_demand_ratio]]&lt;1,"Between 0.8-1.0",IF(tblRides[[#This Row],[supply_demand_ratio]]&lt;=1.2,"Between 1.0-1.2","Above 1.2")))</f>
        <v>Between 0.8-1.0</v>
      </c>
    </row>
    <row r="1156" spans="1:25" x14ac:dyDescent="0.3">
      <c r="A1156" t="s">
        <v>1211</v>
      </c>
      <c r="B1156" s="1">
        <v>46033.620138888888</v>
      </c>
      <c r="C1156" s="2">
        <v>46033</v>
      </c>
      <c r="D1156">
        <v>14</v>
      </c>
      <c r="E1156" t="s">
        <v>43</v>
      </c>
      <c r="F1156" t="s">
        <v>26</v>
      </c>
      <c r="G1156">
        <v>5.7</v>
      </c>
      <c r="H1156">
        <v>124.56</v>
      </c>
      <c r="I1156">
        <v>124.62</v>
      </c>
      <c r="J1156">
        <v>1.1000000000000001</v>
      </c>
      <c r="K1156">
        <v>6.5</v>
      </c>
      <c r="L1156">
        <v>2.2999999999999998</v>
      </c>
      <c r="M1156">
        <v>69</v>
      </c>
      <c r="N1156" t="s">
        <v>27</v>
      </c>
      <c r="O1156">
        <v>1.0860000000000001</v>
      </c>
      <c r="P1156" t="s">
        <v>28</v>
      </c>
      <c r="Q1156" t="s">
        <v>29</v>
      </c>
      <c r="R1156">
        <v>4.93</v>
      </c>
      <c r="S1156">
        <v>12</v>
      </c>
      <c r="T1156">
        <v>0.06</v>
      </c>
      <c r="U1156">
        <v>-4.2</v>
      </c>
      <c r="V1156" t="s">
        <v>374</v>
      </c>
      <c r="W1156" t="s">
        <v>45</v>
      </c>
      <c r="X1156">
        <v>1</v>
      </c>
      <c r="Y1156" t="str">
        <f>IF(tblRides[[#This Row],[supply_demand_ratio]]&lt;0.8,"Below 0.8",IF(tblRides[[#This Row],[supply_demand_ratio]]&lt;1,"Between 0.8-1.0",IF(tblRides[[#This Row],[supply_demand_ratio]]&lt;=1.2,"Between 1.0-1.2","Above 1.2")))</f>
        <v>Between 1.0-1.2</v>
      </c>
    </row>
    <row r="1157" spans="1:25" x14ac:dyDescent="0.3">
      <c r="A1157" t="s">
        <v>1212</v>
      </c>
      <c r="B1157" s="1">
        <v>46033.631249999999</v>
      </c>
      <c r="C1157" s="2">
        <v>46033</v>
      </c>
      <c r="D1157">
        <v>15</v>
      </c>
      <c r="E1157" t="s">
        <v>25</v>
      </c>
      <c r="F1157" t="s">
        <v>26</v>
      </c>
      <c r="G1157">
        <v>9</v>
      </c>
      <c r="H1157">
        <v>189.45</v>
      </c>
      <c r="I1157">
        <v>180.29</v>
      </c>
      <c r="J1157">
        <v>1</v>
      </c>
      <c r="K1157">
        <v>3.8</v>
      </c>
      <c r="L1157">
        <v>5.9</v>
      </c>
      <c r="M1157">
        <v>124</v>
      </c>
      <c r="N1157" t="s">
        <v>27</v>
      </c>
      <c r="O1157">
        <v>1.0740000000000001</v>
      </c>
      <c r="P1157" t="s">
        <v>28</v>
      </c>
      <c r="Q1157" t="s">
        <v>29</v>
      </c>
      <c r="R1157">
        <v>4.51</v>
      </c>
      <c r="S1157">
        <v>19</v>
      </c>
      <c r="T1157">
        <v>-9.16</v>
      </c>
      <c r="U1157">
        <v>2.1</v>
      </c>
      <c r="V1157" t="s">
        <v>374</v>
      </c>
      <c r="W1157" t="s">
        <v>31</v>
      </c>
      <c r="X1157">
        <v>1</v>
      </c>
      <c r="Y1157" t="str">
        <f>IF(tblRides[[#This Row],[supply_demand_ratio]]&lt;0.8,"Below 0.8",IF(tblRides[[#This Row],[supply_demand_ratio]]&lt;1,"Between 0.8-1.0",IF(tblRides[[#This Row],[supply_demand_ratio]]&lt;=1.2,"Between 1.0-1.2","Above 1.2")))</f>
        <v>Between 1.0-1.2</v>
      </c>
    </row>
    <row r="1158" spans="1:25" x14ac:dyDescent="0.3">
      <c r="A1158" t="s">
        <v>1213</v>
      </c>
      <c r="B1158" s="1">
        <v>46033.633333333331</v>
      </c>
      <c r="C1158" s="2">
        <v>46033</v>
      </c>
      <c r="D1158">
        <v>15</v>
      </c>
      <c r="E1158" t="s">
        <v>43</v>
      </c>
      <c r="F1158" t="s">
        <v>34</v>
      </c>
      <c r="G1158">
        <v>9.6999999999999993</v>
      </c>
      <c r="H1158">
        <v>190.31</v>
      </c>
      <c r="I1158">
        <v>190.36</v>
      </c>
      <c r="J1158">
        <v>1.1000000000000001</v>
      </c>
      <c r="K1158">
        <v>4.4000000000000004</v>
      </c>
      <c r="L1158">
        <v>2.7</v>
      </c>
      <c r="M1158">
        <v>52</v>
      </c>
      <c r="N1158" t="s">
        <v>41</v>
      </c>
      <c r="O1158">
        <v>1.0149999999999999</v>
      </c>
      <c r="P1158" t="s">
        <v>28</v>
      </c>
      <c r="Q1158" t="s">
        <v>29</v>
      </c>
      <c r="R1158">
        <v>4.71</v>
      </c>
      <c r="S1158">
        <v>0</v>
      </c>
      <c r="T1158">
        <v>0.05</v>
      </c>
      <c r="U1158">
        <v>-1.7</v>
      </c>
      <c r="V1158" t="s">
        <v>374</v>
      </c>
      <c r="W1158" t="s">
        <v>31</v>
      </c>
      <c r="X1158">
        <v>1</v>
      </c>
      <c r="Y1158" t="str">
        <f>IF(tblRides[[#This Row],[supply_demand_ratio]]&lt;0.8,"Below 0.8",IF(tblRides[[#This Row],[supply_demand_ratio]]&lt;1,"Between 0.8-1.0",IF(tblRides[[#This Row],[supply_demand_ratio]]&lt;=1.2,"Between 1.0-1.2","Above 1.2")))</f>
        <v>Between 1.0-1.2</v>
      </c>
    </row>
    <row r="1159" spans="1:25" x14ac:dyDescent="0.3">
      <c r="A1159" t="s">
        <v>1214</v>
      </c>
      <c r="B1159" s="1">
        <v>46033.640972222223</v>
      </c>
      <c r="C1159" s="2">
        <v>46033</v>
      </c>
      <c r="D1159">
        <v>15</v>
      </c>
      <c r="E1159" t="s">
        <v>25</v>
      </c>
      <c r="F1159" t="s">
        <v>26</v>
      </c>
      <c r="G1159">
        <v>14.9</v>
      </c>
      <c r="H1159">
        <v>252.98</v>
      </c>
      <c r="I1159">
        <v>250.36</v>
      </c>
      <c r="J1159">
        <v>1.1000000000000001</v>
      </c>
      <c r="K1159">
        <v>2</v>
      </c>
      <c r="L1159">
        <v>2.2999999999999998</v>
      </c>
      <c r="M1159">
        <v>109</v>
      </c>
      <c r="N1159" t="s">
        <v>41</v>
      </c>
      <c r="O1159">
        <v>1.206</v>
      </c>
      <c r="P1159" t="s">
        <v>28</v>
      </c>
      <c r="Q1159" t="s">
        <v>29</v>
      </c>
      <c r="R1159">
        <v>4.8899999999999997</v>
      </c>
      <c r="S1159">
        <v>19</v>
      </c>
      <c r="T1159">
        <v>-2.62</v>
      </c>
      <c r="U1159">
        <v>0.3</v>
      </c>
      <c r="V1159" t="s">
        <v>374</v>
      </c>
      <c r="W1159" t="s">
        <v>31</v>
      </c>
      <c r="X1159">
        <v>1</v>
      </c>
      <c r="Y1159" t="str">
        <f>IF(tblRides[[#This Row],[supply_demand_ratio]]&lt;0.8,"Below 0.8",IF(tblRides[[#This Row],[supply_demand_ratio]]&lt;1,"Between 0.8-1.0",IF(tblRides[[#This Row],[supply_demand_ratio]]&lt;=1.2,"Between 1.0-1.2","Above 1.2")))</f>
        <v>Above 1.2</v>
      </c>
    </row>
    <row r="1160" spans="1:25" x14ac:dyDescent="0.3">
      <c r="A1160" t="s">
        <v>1215</v>
      </c>
      <c r="B1160" s="1">
        <v>46033.655555555553</v>
      </c>
      <c r="C1160" s="2">
        <v>46033</v>
      </c>
      <c r="D1160">
        <v>15</v>
      </c>
      <c r="E1160" t="s">
        <v>25</v>
      </c>
      <c r="F1160" t="s">
        <v>26</v>
      </c>
      <c r="G1160">
        <v>15</v>
      </c>
      <c r="H1160">
        <v>269.29000000000002</v>
      </c>
      <c r="I1160">
        <v>256.26</v>
      </c>
      <c r="J1160">
        <v>1</v>
      </c>
      <c r="K1160">
        <v>3.1</v>
      </c>
      <c r="L1160">
        <v>2.4</v>
      </c>
      <c r="M1160">
        <v>115</v>
      </c>
      <c r="N1160" t="s">
        <v>41</v>
      </c>
      <c r="O1160">
        <v>1.2829999999999999</v>
      </c>
      <c r="P1160" t="s">
        <v>28</v>
      </c>
      <c r="Q1160" t="s">
        <v>29</v>
      </c>
      <c r="R1160">
        <v>4.75</v>
      </c>
      <c r="S1160">
        <v>39</v>
      </c>
      <c r="T1160">
        <v>-13.03</v>
      </c>
      <c r="U1160">
        <v>-0.7</v>
      </c>
      <c r="V1160" t="s">
        <v>374</v>
      </c>
      <c r="W1160" t="s">
        <v>31</v>
      </c>
      <c r="X1160">
        <v>1</v>
      </c>
      <c r="Y1160" t="str">
        <f>IF(tblRides[[#This Row],[supply_demand_ratio]]&lt;0.8,"Below 0.8",IF(tblRides[[#This Row],[supply_demand_ratio]]&lt;1,"Between 0.8-1.0",IF(tblRides[[#This Row],[supply_demand_ratio]]&lt;=1.2,"Between 1.0-1.2","Above 1.2")))</f>
        <v>Above 1.2</v>
      </c>
    </row>
    <row r="1161" spans="1:25" x14ac:dyDescent="0.3">
      <c r="A1161" t="s">
        <v>1216</v>
      </c>
      <c r="B1161" s="1">
        <v>46033.662499999999</v>
      </c>
      <c r="C1161" s="2">
        <v>46033</v>
      </c>
      <c r="D1161">
        <v>15</v>
      </c>
      <c r="E1161" t="s">
        <v>62</v>
      </c>
      <c r="F1161" t="s">
        <v>26</v>
      </c>
      <c r="G1161">
        <v>4.2</v>
      </c>
      <c r="H1161">
        <v>93.51</v>
      </c>
      <c r="I1161">
        <v>91.76</v>
      </c>
      <c r="J1161">
        <v>1</v>
      </c>
      <c r="K1161">
        <v>5.9</v>
      </c>
      <c r="L1161">
        <v>6.6</v>
      </c>
      <c r="M1161">
        <v>53</v>
      </c>
      <c r="N1161" t="s">
        <v>41</v>
      </c>
      <c r="O1161">
        <v>1.927</v>
      </c>
      <c r="P1161" t="s">
        <v>28</v>
      </c>
      <c r="Q1161" t="s">
        <v>29</v>
      </c>
      <c r="R1161">
        <v>4.9400000000000004</v>
      </c>
      <c r="S1161">
        <v>2</v>
      </c>
      <c r="T1161">
        <v>-1.75</v>
      </c>
      <c r="U1161">
        <v>0.7</v>
      </c>
      <c r="V1161" t="s">
        <v>374</v>
      </c>
      <c r="W1161" t="s">
        <v>45</v>
      </c>
      <c r="X1161">
        <v>1</v>
      </c>
      <c r="Y1161" t="str">
        <f>IF(tblRides[[#This Row],[supply_demand_ratio]]&lt;0.8,"Below 0.8",IF(tblRides[[#This Row],[supply_demand_ratio]]&lt;1,"Between 0.8-1.0",IF(tblRides[[#This Row],[supply_demand_ratio]]&lt;=1.2,"Between 1.0-1.2","Above 1.2")))</f>
        <v>Above 1.2</v>
      </c>
    </row>
    <row r="1162" spans="1:25" x14ac:dyDescent="0.3">
      <c r="A1162" t="s">
        <v>1217</v>
      </c>
      <c r="B1162" s="1">
        <v>46033.663194444445</v>
      </c>
      <c r="C1162" s="2">
        <v>46033</v>
      </c>
      <c r="D1162">
        <v>15</v>
      </c>
      <c r="E1162" t="s">
        <v>36</v>
      </c>
      <c r="F1162" t="s">
        <v>34</v>
      </c>
      <c r="G1162">
        <v>3.1</v>
      </c>
      <c r="H1162">
        <v>87.35</v>
      </c>
      <c r="J1162">
        <v>1</v>
      </c>
      <c r="K1162">
        <v>4</v>
      </c>
      <c r="M1162">
        <v>116</v>
      </c>
      <c r="N1162" t="s">
        <v>27</v>
      </c>
      <c r="O1162">
        <v>1.0489999999999999</v>
      </c>
      <c r="P1162" t="s">
        <v>82</v>
      </c>
      <c r="Q1162" t="s">
        <v>83</v>
      </c>
      <c r="R1162">
        <v>4.59</v>
      </c>
      <c r="S1162">
        <v>0</v>
      </c>
      <c r="V1162" t="s">
        <v>374</v>
      </c>
      <c r="W1162" t="s">
        <v>31</v>
      </c>
      <c r="X1162">
        <v>0</v>
      </c>
      <c r="Y1162" t="str">
        <f>IF(tblRides[[#This Row],[supply_demand_ratio]]&lt;0.8,"Below 0.8",IF(tblRides[[#This Row],[supply_demand_ratio]]&lt;1,"Between 0.8-1.0",IF(tblRides[[#This Row],[supply_demand_ratio]]&lt;=1.2,"Between 1.0-1.2","Above 1.2")))</f>
        <v>Between 1.0-1.2</v>
      </c>
    </row>
    <row r="1163" spans="1:25" x14ac:dyDescent="0.3">
      <c r="A1163" t="s">
        <v>1218</v>
      </c>
      <c r="B1163" s="1">
        <v>46033.668055555558</v>
      </c>
      <c r="C1163" s="2">
        <v>46033</v>
      </c>
      <c r="D1163">
        <v>16</v>
      </c>
      <c r="E1163" t="s">
        <v>33</v>
      </c>
      <c r="F1163" t="s">
        <v>34</v>
      </c>
      <c r="G1163">
        <v>3.3</v>
      </c>
      <c r="H1163">
        <v>88.62</v>
      </c>
      <c r="I1163">
        <v>86.18</v>
      </c>
      <c r="J1163">
        <v>1</v>
      </c>
      <c r="K1163">
        <v>5.8</v>
      </c>
      <c r="L1163">
        <v>5.3</v>
      </c>
      <c r="M1163">
        <v>79</v>
      </c>
      <c r="N1163" t="s">
        <v>27</v>
      </c>
      <c r="O1163">
        <v>0.95899999999999996</v>
      </c>
      <c r="P1163" t="s">
        <v>28</v>
      </c>
      <c r="Q1163" t="s">
        <v>29</v>
      </c>
      <c r="R1163">
        <v>4.59</v>
      </c>
      <c r="S1163">
        <v>0</v>
      </c>
      <c r="T1163">
        <v>-2.44</v>
      </c>
      <c r="U1163">
        <v>-0.5</v>
      </c>
      <c r="V1163" t="s">
        <v>374</v>
      </c>
      <c r="W1163" t="s">
        <v>45</v>
      </c>
      <c r="X1163">
        <v>1</v>
      </c>
      <c r="Y1163" t="str">
        <f>IF(tblRides[[#This Row],[supply_demand_ratio]]&lt;0.8,"Below 0.8",IF(tblRides[[#This Row],[supply_demand_ratio]]&lt;1,"Between 0.8-1.0",IF(tblRides[[#This Row],[supply_demand_ratio]]&lt;=1.2,"Between 1.0-1.2","Above 1.2")))</f>
        <v>Between 0.8-1.0</v>
      </c>
    </row>
    <row r="1164" spans="1:25" x14ac:dyDescent="0.3">
      <c r="A1164" t="s">
        <v>1219</v>
      </c>
      <c r="B1164" s="1">
        <v>46033.668749999997</v>
      </c>
      <c r="C1164" s="2">
        <v>46033</v>
      </c>
      <c r="D1164">
        <v>16</v>
      </c>
      <c r="E1164" t="s">
        <v>43</v>
      </c>
      <c r="F1164" t="s">
        <v>26</v>
      </c>
      <c r="G1164">
        <v>3</v>
      </c>
      <c r="H1164">
        <v>76.790000000000006</v>
      </c>
      <c r="I1164">
        <v>80.430000000000007</v>
      </c>
      <c r="J1164">
        <v>1</v>
      </c>
      <c r="K1164">
        <v>7.2</v>
      </c>
      <c r="L1164">
        <v>8.4</v>
      </c>
      <c r="M1164">
        <v>64</v>
      </c>
      <c r="N1164" t="s">
        <v>41</v>
      </c>
      <c r="O1164">
        <v>1.5029999999999999</v>
      </c>
      <c r="P1164" t="s">
        <v>28</v>
      </c>
      <c r="Q1164" t="s">
        <v>29</v>
      </c>
      <c r="R1164">
        <v>4.87</v>
      </c>
      <c r="S1164">
        <v>2</v>
      </c>
      <c r="T1164">
        <v>3.64</v>
      </c>
      <c r="U1164">
        <v>1.2</v>
      </c>
      <c r="V1164" t="s">
        <v>374</v>
      </c>
      <c r="W1164" t="s">
        <v>45</v>
      </c>
      <c r="X1164">
        <v>1</v>
      </c>
      <c r="Y1164" t="str">
        <f>IF(tblRides[[#This Row],[supply_demand_ratio]]&lt;0.8,"Below 0.8",IF(tblRides[[#This Row],[supply_demand_ratio]]&lt;1,"Between 0.8-1.0",IF(tblRides[[#This Row],[supply_demand_ratio]]&lt;=1.2,"Between 1.0-1.2","Above 1.2")))</f>
        <v>Above 1.2</v>
      </c>
    </row>
    <row r="1165" spans="1:25" x14ac:dyDescent="0.3">
      <c r="A1165" t="s">
        <v>1220</v>
      </c>
      <c r="B1165" s="1">
        <v>46033.670138888891</v>
      </c>
      <c r="C1165" s="2">
        <v>46033</v>
      </c>
      <c r="D1165">
        <v>16</v>
      </c>
      <c r="E1165" t="s">
        <v>33</v>
      </c>
      <c r="F1165" t="s">
        <v>34</v>
      </c>
      <c r="G1165">
        <v>4.3</v>
      </c>
      <c r="H1165">
        <v>113.1</v>
      </c>
      <c r="I1165">
        <v>117.25</v>
      </c>
      <c r="J1165">
        <v>1</v>
      </c>
      <c r="K1165">
        <v>7.2</v>
      </c>
      <c r="L1165">
        <v>10.6</v>
      </c>
      <c r="M1165">
        <v>88</v>
      </c>
      <c r="N1165" t="s">
        <v>41</v>
      </c>
      <c r="O1165">
        <v>1.325</v>
      </c>
      <c r="P1165" t="s">
        <v>28</v>
      </c>
      <c r="Q1165" t="s">
        <v>29</v>
      </c>
      <c r="R1165">
        <v>4.5599999999999996</v>
      </c>
      <c r="S1165">
        <v>0</v>
      </c>
      <c r="T1165">
        <v>4.1500000000000004</v>
      </c>
      <c r="U1165">
        <v>3.4</v>
      </c>
      <c r="V1165" t="s">
        <v>374</v>
      </c>
      <c r="W1165" t="s">
        <v>45</v>
      </c>
      <c r="X1165">
        <v>1</v>
      </c>
      <c r="Y1165" t="str">
        <f>IF(tblRides[[#This Row],[supply_demand_ratio]]&lt;0.8,"Below 0.8",IF(tblRides[[#This Row],[supply_demand_ratio]]&lt;1,"Between 0.8-1.0",IF(tblRides[[#This Row],[supply_demand_ratio]]&lt;=1.2,"Between 1.0-1.2","Above 1.2")))</f>
        <v>Above 1.2</v>
      </c>
    </row>
    <row r="1166" spans="1:25" x14ac:dyDescent="0.3">
      <c r="A1166" t="s">
        <v>1221</v>
      </c>
      <c r="B1166" s="1">
        <v>46033.671527777777</v>
      </c>
      <c r="C1166" s="2">
        <v>46033</v>
      </c>
      <c r="D1166">
        <v>16</v>
      </c>
      <c r="E1166" t="s">
        <v>62</v>
      </c>
      <c r="F1166" t="s">
        <v>34</v>
      </c>
      <c r="G1166">
        <v>4.5</v>
      </c>
      <c r="H1166">
        <v>97.35</v>
      </c>
      <c r="I1166">
        <v>96.65</v>
      </c>
      <c r="J1166">
        <v>1</v>
      </c>
      <c r="K1166">
        <v>5.6</v>
      </c>
      <c r="L1166">
        <v>7.3</v>
      </c>
      <c r="M1166">
        <v>52</v>
      </c>
      <c r="N1166" t="s">
        <v>41</v>
      </c>
      <c r="O1166">
        <v>1.454</v>
      </c>
      <c r="P1166" t="s">
        <v>28</v>
      </c>
      <c r="Q1166" t="s">
        <v>29</v>
      </c>
      <c r="R1166">
        <v>4.57</v>
      </c>
      <c r="S1166">
        <v>0</v>
      </c>
      <c r="T1166">
        <v>-0.7</v>
      </c>
      <c r="U1166">
        <v>1.7</v>
      </c>
      <c r="V1166" t="s">
        <v>374</v>
      </c>
      <c r="W1166" t="s">
        <v>45</v>
      </c>
      <c r="X1166">
        <v>1</v>
      </c>
      <c r="Y1166" t="str">
        <f>IF(tblRides[[#This Row],[supply_demand_ratio]]&lt;0.8,"Below 0.8",IF(tblRides[[#This Row],[supply_demand_ratio]]&lt;1,"Between 0.8-1.0",IF(tblRides[[#This Row],[supply_demand_ratio]]&lt;=1.2,"Between 1.0-1.2","Above 1.2")))</f>
        <v>Above 1.2</v>
      </c>
    </row>
    <row r="1167" spans="1:25" x14ac:dyDescent="0.3">
      <c r="A1167" t="s">
        <v>1222</v>
      </c>
      <c r="B1167" s="1">
        <v>46033.680555555555</v>
      </c>
      <c r="C1167" s="2">
        <v>46033</v>
      </c>
      <c r="D1167">
        <v>16</v>
      </c>
      <c r="E1167" t="s">
        <v>33</v>
      </c>
      <c r="F1167" t="s">
        <v>34</v>
      </c>
      <c r="G1167">
        <v>2.8</v>
      </c>
      <c r="H1167">
        <v>75.11</v>
      </c>
      <c r="I1167">
        <v>76.06</v>
      </c>
      <c r="J1167">
        <v>1</v>
      </c>
      <c r="K1167">
        <v>3.7</v>
      </c>
      <c r="L1167">
        <v>7.7</v>
      </c>
      <c r="M1167">
        <v>91</v>
      </c>
      <c r="N1167" t="s">
        <v>41</v>
      </c>
      <c r="O1167">
        <v>1.2230000000000001</v>
      </c>
      <c r="P1167" t="s">
        <v>28</v>
      </c>
      <c r="Q1167" t="s">
        <v>29</v>
      </c>
      <c r="R1167">
        <v>4.72</v>
      </c>
      <c r="S1167">
        <v>0</v>
      </c>
      <c r="T1167">
        <v>0.95</v>
      </c>
      <c r="U1167">
        <v>4</v>
      </c>
      <c r="V1167" t="s">
        <v>374</v>
      </c>
      <c r="W1167" t="s">
        <v>31</v>
      </c>
      <c r="X1167">
        <v>1</v>
      </c>
      <c r="Y1167" t="str">
        <f>IF(tblRides[[#This Row],[supply_demand_ratio]]&lt;0.8,"Below 0.8",IF(tblRides[[#This Row],[supply_demand_ratio]]&lt;1,"Between 0.8-1.0",IF(tblRides[[#This Row],[supply_demand_ratio]]&lt;=1.2,"Between 1.0-1.2","Above 1.2")))</f>
        <v>Above 1.2</v>
      </c>
    </row>
    <row r="1168" spans="1:25" x14ac:dyDescent="0.3">
      <c r="A1168" t="s">
        <v>1223</v>
      </c>
      <c r="B1168" s="1">
        <v>46033.689583333333</v>
      </c>
      <c r="C1168" s="2">
        <v>46033</v>
      </c>
      <c r="D1168">
        <v>16</v>
      </c>
      <c r="E1168" t="s">
        <v>33</v>
      </c>
      <c r="F1168" t="s">
        <v>26</v>
      </c>
      <c r="G1168">
        <v>5.0999999999999996</v>
      </c>
      <c r="H1168">
        <v>118.6</v>
      </c>
      <c r="I1168">
        <v>117.25</v>
      </c>
      <c r="J1168">
        <v>1</v>
      </c>
      <c r="K1168">
        <v>5.3</v>
      </c>
      <c r="L1168">
        <v>9.8000000000000007</v>
      </c>
      <c r="M1168">
        <v>70</v>
      </c>
      <c r="N1168" t="s">
        <v>41</v>
      </c>
      <c r="O1168">
        <v>0.98699999999999999</v>
      </c>
      <c r="P1168" t="s">
        <v>28</v>
      </c>
      <c r="Q1168" t="s">
        <v>29</v>
      </c>
      <c r="R1168">
        <v>4.8099999999999996</v>
      </c>
      <c r="S1168">
        <v>24</v>
      </c>
      <c r="T1168">
        <v>-1.35</v>
      </c>
      <c r="U1168">
        <v>4.5</v>
      </c>
      <c r="V1168" t="s">
        <v>374</v>
      </c>
      <c r="W1168" t="s">
        <v>45</v>
      </c>
      <c r="X1168">
        <v>1</v>
      </c>
      <c r="Y1168" t="str">
        <f>IF(tblRides[[#This Row],[supply_demand_ratio]]&lt;0.8,"Below 0.8",IF(tblRides[[#This Row],[supply_demand_ratio]]&lt;1,"Between 0.8-1.0",IF(tblRides[[#This Row],[supply_demand_ratio]]&lt;=1.2,"Between 1.0-1.2","Above 1.2")))</f>
        <v>Between 0.8-1.0</v>
      </c>
    </row>
    <row r="1169" spans="1:25" x14ac:dyDescent="0.3">
      <c r="A1169" t="s">
        <v>1224</v>
      </c>
      <c r="B1169" s="1">
        <v>46033.694444444445</v>
      </c>
      <c r="C1169" s="2">
        <v>46033</v>
      </c>
      <c r="D1169">
        <v>16</v>
      </c>
      <c r="E1169" t="s">
        <v>43</v>
      </c>
      <c r="F1169" t="s">
        <v>26</v>
      </c>
      <c r="G1169">
        <v>13.5</v>
      </c>
      <c r="H1169">
        <v>262.61</v>
      </c>
      <c r="I1169">
        <v>262.08</v>
      </c>
      <c r="J1169">
        <v>1</v>
      </c>
      <c r="K1169">
        <v>5.3</v>
      </c>
      <c r="L1169">
        <v>4.7</v>
      </c>
      <c r="M1169">
        <v>59</v>
      </c>
      <c r="N1169" t="s">
        <v>41</v>
      </c>
      <c r="O1169">
        <v>1.665</v>
      </c>
      <c r="P1169" t="s">
        <v>28</v>
      </c>
      <c r="Q1169" t="s">
        <v>29</v>
      </c>
      <c r="R1169">
        <v>4.91</v>
      </c>
      <c r="S1169">
        <v>9</v>
      </c>
      <c r="T1169">
        <v>-0.53</v>
      </c>
      <c r="U1169">
        <v>-0.6</v>
      </c>
      <c r="V1169" t="s">
        <v>374</v>
      </c>
      <c r="W1169" t="s">
        <v>45</v>
      </c>
      <c r="X1169">
        <v>1</v>
      </c>
      <c r="Y1169" t="str">
        <f>IF(tblRides[[#This Row],[supply_demand_ratio]]&lt;0.8,"Below 0.8",IF(tblRides[[#This Row],[supply_demand_ratio]]&lt;1,"Between 0.8-1.0",IF(tblRides[[#This Row],[supply_demand_ratio]]&lt;=1.2,"Between 1.0-1.2","Above 1.2")))</f>
        <v>Above 1.2</v>
      </c>
    </row>
    <row r="1170" spans="1:25" x14ac:dyDescent="0.3">
      <c r="A1170" t="s">
        <v>1225</v>
      </c>
      <c r="B1170" s="1">
        <v>46033.698611111111</v>
      </c>
      <c r="C1170" s="2">
        <v>46033</v>
      </c>
      <c r="D1170">
        <v>16</v>
      </c>
      <c r="E1170" t="s">
        <v>43</v>
      </c>
      <c r="F1170" t="s">
        <v>34</v>
      </c>
      <c r="G1170">
        <v>6</v>
      </c>
      <c r="H1170">
        <v>140.56</v>
      </c>
      <c r="I1170">
        <v>144.15</v>
      </c>
      <c r="J1170">
        <v>1.1000000000000001</v>
      </c>
      <c r="K1170">
        <v>3.5</v>
      </c>
      <c r="L1170">
        <v>9.1999999999999993</v>
      </c>
      <c r="M1170">
        <v>54</v>
      </c>
      <c r="N1170" t="s">
        <v>41</v>
      </c>
      <c r="O1170">
        <v>1.1779999999999999</v>
      </c>
      <c r="P1170" t="s">
        <v>28</v>
      </c>
      <c r="Q1170" t="s">
        <v>29</v>
      </c>
      <c r="R1170">
        <v>4.71</v>
      </c>
      <c r="S1170">
        <v>0</v>
      </c>
      <c r="T1170">
        <v>3.59</v>
      </c>
      <c r="U1170">
        <v>5.7</v>
      </c>
      <c r="V1170" t="s">
        <v>374</v>
      </c>
      <c r="W1170" t="s">
        <v>31</v>
      </c>
      <c r="X1170">
        <v>1</v>
      </c>
      <c r="Y1170" t="str">
        <f>IF(tblRides[[#This Row],[supply_demand_ratio]]&lt;0.8,"Below 0.8",IF(tblRides[[#This Row],[supply_demand_ratio]]&lt;1,"Between 0.8-1.0",IF(tblRides[[#This Row],[supply_demand_ratio]]&lt;=1.2,"Between 1.0-1.2","Above 1.2")))</f>
        <v>Between 1.0-1.2</v>
      </c>
    </row>
    <row r="1171" spans="1:25" x14ac:dyDescent="0.3">
      <c r="A1171" t="s">
        <v>1226</v>
      </c>
      <c r="B1171" s="1">
        <v>46033.7</v>
      </c>
      <c r="C1171" s="2">
        <v>46033</v>
      </c>
      <c r="D1171">
        <v>16</v>
      </c>
      <c r="E1171" t="s">
        <v>36</v>
      </c>
      <c r="F1171" t="s">
        <v>26</v>
      </c>
      <c r="G1171">
        <v>1.9</v>
      </c>
      <c r="H1171">
        <v>70.819999999999993</v>
      </c>
      <c r="I1171">
        <v>68.319999999999993</v>
      </c>
      <c r="J1171">
        <v>1</v>
      </c>
      <c r="K1171">
        <v>5.6</v>
      </c>
      <c r="L1171">
        <v>5.2</v>
      </c>
      <c r="M1171">
        <v>99</v>
      </c>
      <c r="N1171" t="s">
        <v>27</v>
      </c>
      <c r="O1171">
        <v>1.0209999999999999</v>
      </c>
      <c r="P1171" t="s">
        <v>28</v>
      </c>
      <c r="Q1171" t="s">
        <v>29</v>
      </c>
      <c r="R1171">
        <v>4.83</v>
      </c>
      <c r="S1171">
        <v>1</v>
      </c>
      <c r="T1171">
        <v>-2.5</v>
      </c>
      <c r="U1171">
        <v>-0.4</v>
      </c>
      <c r="V1171" t="s">
        <v>374</v>
      </c>
      <c r="W1171" t="s">
        <v>45</v>
      </c>
      <c r="X1171">
        <v>1</v>
      </c>
      <c r="Y1171" t="str">
        <f>IF(tblRides[[#This Row],[supply_demand_ratio]]&lt;0.8,"Below 0.8",IF(tblRides[[#This Row],[supply_demand_ratio]]&lt;1,"Between 0.8-1.0",IF(tblRides[[#This Row],[supply_demand_ratio]]&lt;=1.2,"Between 1.0-1.2","Above 1.2")))</f>
        <v>Between 1.0-1.2</v>
      </c>
    </row>
    <row r="1172" spans="1:25" x14ac:dyDescent="0.3">
      <c r="A1172" t="s">
        <v>1227</v>
      </c>
      <c r="B1172" s="1">
        <v>46033.701388888891</v>
      </c>
      <c r="C1172" s="2">
        <v>46033</v>
      </c>
      <c r="D1172">
        <v>16</v>
      </c>
      <c r="E1172" t="s">
        <v>62</v>
      </c>
      <c r="F1172" t="s">
        <v>26</v>
      </c>
      <c r="G1172">
        <v>3.5</v>
      </c>
      <c r="H1172">
        <v>81.040000000000006</v>
      </c>
      <c r="I1172">
        <v>79.72</v>
      </c>
      <c r="J1172">
        <v>1</v>
      </c>
      <c r="K1172">
        <v>3.1</v>
      </c>
      <c r="L1172">
        <v>1</v>
      </c>
      <c r="M1172">
        <v>50</v>
      </c>
      <c r="N1172" t="s">
        <v>41</v>
      </c>
      <c r="O1172">
        <v>1.3620000000000001</v>
      </c>
      <c r="P1172" t="s">
        <v>28</v>
      </c>
      <c r="Q1172" t="s">
        <v>29</v>
      </c>
      <c r="R1172">
        <v>5</v>
      </c>
      <c r="S1172">
        <v>31</v>
      </c>
      <c r="T1172">
        <v>-1.32</v>
      </c>
      <c r="U1172">
        <v>-2.1</v>
      </c>
      <c r="V1172" t="s">
        <v>374</v>
      </c>
      <c r="W1172" t="s">
        <v>31</v>
      </c>
      <c r="X1172">
        <v>1</v>
      </c>
      <c r="Y1172" t="str">
        <f>IF(tblRides[[#This Row],[supply_demand_ratio]]&lt;0.8,"Below 0.8",IF(tblRides[[#This Row],[supply_demand_ratio]]&lt;1,"Between 0.8-1.0",IF(tblRides[[#This Row],[supply_demand_ratio]]&lt;=1.2,"Between 1.0-1.2","Above 1.2")))</f>
        <v>Above 1.2</v>
      </c>
    </row>
    <row r="1173" spans="1:25" x14ac:dyDescent="0.3">
      <c r="A1173" t="s">
        <v>1228</v>
      </c>
      <c r="B1173" s="1">
        <v>46033.70416666667</v>
      </c>
      <c r="C1173" s="2">
        <v>46033</v>
      </c>
      <c r="D1173">
        <v>16</v>
      </c>
      <c r="E1173" t="s">
        <v>43</v>
      </c>
      <c r="F1173" t="s">
        <v>34</v>
      </c>
      <c r="G1173">
        <v>17.5</v>
      </c>
      <c r="H1173">
        <v>281.70999999999998</v>
      </c>
      <c r="J1173">
        <v>1</v>
      </c>
      <c r="K1173">
        <v>4.8</v>
      </c>
      <c r="L1173">
        <v>6.3</v>
      </c>
      <c r="M1173">
        <v>60</v>
      </c>
      <c r="N1173" t="s">
        <v>41</v>
      </c>
      <c r="O1173">
        <v>2.081</v>
      </c>
      <c r="P1173" t="s">
        <v>37</v>
      </c>
      <c r="Q1173" t="s">
        <v>38</v>
      </c>
      <c r="R1173">
        <v>4.91</v>
      </c>
      <c r="S1173">
        <v>0</v>
      </c>
      <c r="U1173">
        <v>1.5</v>
      </c>
      <c r="V1173" t="s">
        <v>374</v>
      </c>
      <c r="W1173" t="s">
        <v>31</v>
      </c>
      <c r="X1173">
        <v>0</v>
      </c>
      <c r="Y1173" t="str">
        <f>IF(tblRides[[#This Row],[supply_demand_ratio]]&lt;0.8,"Below 0.8",IF(tblRides[[#This Row],[supply_demand_ratio]]&lt;1,"Between 0.8-1.0",IF(tblRides[[#This Row],[supply_demand_ratio]]&lt;=1.2,"Between 1.0-1.2","Above 1.2")))</f>
        <v>Above 1.2</v>
      </c>
    </row>
    <row r="1174" spans="1:25" x14ac:dyDescent="0.3">
      <c r="A1174" t="s">
        <v>1229</v>
      </c>
      <c r="B1174" s="1">
        <v>46033.705555555556</v>
      </c>
      <c r="C1174" s="2">
        <v>46033</v>
      </c>
      <c r="D1174">
        <v>16</v>
      </c>
      <c r="E1174" t="s">
        <v>43</v>
      </c>
      <c r="F1174" t="s">
        <v>26</v>
      </c>
      <c r="G1174">
        <v>13</v>
      </c>
      <c r="H1174">
        <v>242.21</v>
      </c>
      <c r="I1174">
        <v>233.36</v>
      </c>
      <c r="J1174">
        <v>1</v>
      </c>
      <c r="K1174">
        <v>3.6</v>
      </c>
      <c r="L1174">
        <v>6.1</v>
      </c>
      <c r="M1174">
        <v>59</v>
      </c>
      <c r="N1174" t="s">
        <v>41</v>
      </c>
      <c r="O1174">
        <v>1.2150000000000001</v>
      </c>
      <c r="P1174" t="s">
        <v>28</v>
      </c>
      <c r="Q1174" t="s">
        <v>29</v>
      </c>
      <c r="R1174">
        <v>4.68</v>
      </c>
      <c r="S1174">
        <v>6</v>
      </c>
      <c r="T1174">
        <v>-8.85</v>
      </c>
      <c r="U1174">
        <v>2.5</v>
      </c>
      <c r="V1174" t="s">
        <v>374</v>
      </c>
      <c r="W1174" t="s">
        <v>31</v>
      </c>
      <c r="X1174">
        <v>1</v>
      </c>
      <c r="Y1174" t="str">
        <f>IF(tblRides[[#This Row],[supply_demand_ratio]]&lt;0.8,"Below 0.8",IF(tblRides[[#This Row],[supply_demand_ratio]]&lt;1,"Between 0.8-1.0",IF(tblRides[[#This Row],[supply_demand_ratio]]&lt;=1.2,"Between 1.0-1.2","Above 1.2")))</f>
        <v>Above 1.2</v>
      </c>
    </row>
    <row r="1175" spans="1:25" x14ac:dyDescent="0.3">
      <c r="A1175" t="s">
        <v>1230</v>
      </c>
      <c r="B1175" s="1">
        <v>46033.711805555555</v>
      </c>
      <c r="C1175" s="2">
        <v>46033</v>
      </c>
      <c r="D1175">
        <v>17</v>
      </c>
      <c r="E1175" t="s">
        <v>43</v>
      </c>
      <c r="F1175" t="s">
        <v>34</v>
      </c>
      <c r="G1175">
        <v>2.8</v>
      </c>
      <c r="H1175">
        <v>83.82</v>
      </c>
      <c r="I1175">
        <v>84.77</v>
      </c>
      <c r="J1175">
        <v>1</v>
      </c>
      <c r="K1175">
        <v>4.2</v>
      </c>
      <c r="L1175">
        <v>10.9</v>
      </c>
      <c r="M1175">
        <v>56</v>
      </c>
      <c r="N1175" t="s">
        <v>41</v>
      </c>
      <c r="O1175">
        <v>1.0960000000000001</v>
      </c>
      <c r="P1175" t="s">
        <v>28</v>
      </c>
      <c r="Q1175" t="s">
        <v>29</v>
      </c>
      <c r="R1175">
        <v>4.8099999999999996</v>
      </c>
      <c r="S1175">
        <v>0</v>
      </c>
      <c r="T1175">
        <v>0.95</v>
      </c>
      <c r="U1175">
        <v>6.7</v>
      </c>
      <c r="V1175" t="s">
        <v>374</v>
      </c>
      <c r="W1175" t="s">
        <v>31</v>
      </c>
      <c r="X1175">
        <v>1</v>
      </c>
      <c r="Y1175" t="str">
        <f>IF(tblRides[[#This Row],[supply_demand_ratio]]&lt;0.8,"Below 0.8",IF(tblRides[[#This Row],[supply_demand_ratio]]&lt;1,"Between 0.8-1.0",IF(tblRides[[#This Row],[supply_demand_ratio]]&lt;=1.2,"Between 1.0-1.2","Above 1.2")))</f>
        <v>Between 1.0-1.2</v>
      </c>
    </row>
    <row r="1176" spans="1:25" x14ac:dyDescent="0.3">
      <c r="A1176" t="s">
        <v>1231</v>
      </c>
      <c r="B1176" s="1">
        <v>46033.724999999999</v>
      </c>
      <c r="C1176" s="2">
        <v>46033</v>
      </c>
      <c r="D1176">
        <v>17</v>
      </c>
      <c r="E1176" t="s">
        <v>43</v>
      </c>
      <c r="F1176" t="s">
        <v>26</v>
      </c>
      <c r="G1176">
        <v>15</v>
      </c>
      <c r="H1176">
        <v>254.52</v>
      </c>
      <c r="I1176">
        <v>264.79000000000002</v>
      </c>
      <c r="J1176">
        <v>1.1000000000000001</v>
      </c>
      <c r="K1176">
        <v>7.2</v>
      </c>
      <c r="L1176">
        <v>10.6</v>
      </c>
      <c r="M1176">
        <v>56</v>
      </c>
      <c r="N1176" t="s">
        <v>41</v>
      </c>
      <c r="O1176">
        <v>1.1919999999999999</v>
      </c>
      <c r="P1176" t="s">
        <v>28</v>
      </c>
      <c r="Q1176" t="s">
        <v>29</v>
      </c>
      <c r="R1176">
        <v>5</v>
      </c>
      <c r="S1176">
        <v>9</v>
      </c>
      <c r="T1176">
        <v>10.27</v>
      </c>
      <c r="U1176">
        <v>3.4</v>
      </c>
      <c r="V1176" t="s">
        <v>374</v>
      </c>
      <c r="W1176" t="s">
        <v>45</v>
      </c>
      <c r="X1176">
        <v>1</v>
      </c>
      <c r="Y1176" t="str">
        <f>IF(tblRides[[#This Row],[supply_demand_ratio]]&lt;0.8,"Below 0.8",IF(tblRides[[#This Row],[supply_demand_ratio]]&lt;1,"Between 0.8-1.0",IF(tblRides[[#This Row],[supply_demand_ratio]]&lt;=1.2,"Between 1.0-1.2","Above 1.2")))</f>
        <v>Between 1.0-1.2</v>
      </c>
    </row>
    <row r="1177" spans="1:25" x14ac:dyDescent="0.3">
      <c r="A1177" t="s">
        <v>1232</v>
      </c>
      <c r="B1177" s="1">
        <v>46033.729166666664</v>
      </c>
      <c r="C1177" s="2">
        <v>46033</v>
      </c>
      <c r="D1177">
        <v>17</v>
      </c>
      <c r="E1177" t="s">
        <v>62</v>
      </c>
      <c r="F1177" t="s">
        <v>26</v>
      </c>
      <c r="G1177">
        <v>9.9</v>
      </c>
      <c r="H1177">
        <v>190.04</v>
      </c>
      <c r="J1177">
        <v>1</v>
      </c>
      <c r="K1177">
        <v>7.1</v>
      </c>
      <c r="M1177">
        <v>52</v>
      </c>
      <c r="N1177" t="s">
        <v>41</v>
      </c>
      <c r="O1177">
        <v>1.238</v>
      </c>
      <c r="P1177" t="s">
        <v>82</v>
      </c>
      <c r="Q1177" t="s">
        <v>83</v>
      </c>
      <c r="R1177">
        <v>4.8600000000000003</v>
      </c>
      <c r="S1177">
        <v>20</v>
      </c>
      <c r="V1177" t="s">
        <v>374</v>
      </c>
      <c r="W1177" t="s">
        <v>45</v>
      </c>
      <c r="X1177">
        <v>0</v>
      </c>
      <c r="Y1177" t="str">
        <f>IF(tblRides[[#This Row],[supply_demand_ratio]]&lt;0.8,"Below 0.8",IF(tblRides[[#This Row],[supply_demand_ratio]]&lt;1,"Between 0.8-1.0",IF(tblRides[[#This Row],[supply_demand_ratio]]&lt;=1.2,"Between 1.0-1.2","Above 1.2")))</f>
        <v>Above 1.2</v>
      </c>
    </row>
    <row r="1178" spans="1:25" x14ac:dyDescent="0.3">
      <c r="A1178" t="s">
        <v>1233</v>
      </c>
      <c r="B1178" s="1">
        <v>46033.740277777775</v>
      </c>
      <c r="C1178" s="2">
        <v>46033</v>
      </c>
      <c r="D1178">
        <v>17</v>
      </c>
      <c r="E1178" t="s">
        <v>36</v>
      </c>
      <c r="F1178" t="s">
        <v>26</v>
      </c>
      <c r="G1178">
        <v>16.5</v>
      </c>
      <c r="H1178">
        <v>401.36</v>
      </c>
      <c r="J1178">
        <v>1.3</v>
      </c>
      <c r="K1178">
        <v>7.5</v>
      </c>
      <c r="L1178">
        <v>12.2</v>
      </c>
      <c r="M1178">
        <v>80</v>
      </c>
      <c r="N1178" t="s">
        <v>72</v>
      </c>
      <c r="O1178">
        <v>0.60099999999999998</v>
      </c>
      <c r="P1178" t="s">
        <v>58</v>
      </c>
      <c r="Q1178" t="s">
        <v>59</v>
      </c>
      <c r="R1178">
        <v>4.68</v>
      </c>
      <c r="S1178">
        <v>14</v>
      </c>
      <c r="U1178">
        <v>4.7</v>
      </c>
      <c r="V1178" t="s">
        <v>374</v>
      </c>
      <c r="W1178" t="s">
        <v>45</v>
      </c>
      <c r="X1178">
        <v>0</v>
      </c>
      <c r="Y1178" t="str">
        <f>IF(tblRides[[#This Row],[supply_demand_ratio]]&lt;0.8,"Below 0.8",IF(tblRides[[#This Row],[supply_demand_ratio]]&lt;1,"Between 0.8-1.0",IF(tblRides[[#This Row],[supply_demand_ratio]]&lt;=1.2,"Between 1.0-1.2","Above 1.2")))</f>
        <v>Below 0.8</v>
      </c>
    </row>
    <row r="1179" spans="1:25" x14ac:dyDescent="0.3">
      <c r="A1179" t="s">
        <v>1234</v>
      </c>
      <c r="B1179" s="1">
        <v>46033.745833333334</v>
      </c>
      <c r="C1179" s="2">
        <v>46033</v>
      </c>
      <c r="D1179">
        <v>17</v>
      </c>
      <c r="E1179" t="s">
        <v>43</v>
      </c>
      <c r="F1179" t="s">
        <v>26</v>
      </c>
      <c r="G1179">
        <v>1.3</v>
      </c>
      <c r="H1179">
        <v>55.07</v>
      </c>
      <c r="I1179">
        <v>53.56</v>
      </c>
      <c r="J1179">
        <v>1</v>
      </c>
      <c r="K1179">
        <v>7.9</v>
      </c>
      <c r="L1179">
        <v>7</v>
      </c>
      <c r="M1179">
        <v>58</v>
      </c>
      <c r="N1179" t="s">
        <v>41</v>
      </c>
      <c r="O1179">
        <v>1.5920000000000001</v>
      </c>
      <c r="P1179" t="s">
        <v>28</v>
      </c>
      <c r="Q1179" t="s">
        <v>29</v>
      </c>
      <c r="R1179">
        <v>5</v>
      </c>
      <c r="S1179">
        <v>9</v>
      </c>
      <c r="T1179">
        <v>-1.51</v>
      </c>
      <c r="U1179">
        <v>-0.9</v>
      </c>
      <c r="V1179" t="s">
        <v>374</v>
      </c>
      <c r="W1179" t="s">
        <v>45</v>
      </c>
      <c r="X1179">
        <v>1</v>
      </c>
      <c r="Y1179" t="str">
        <f>IF(tblRides[[#This Row],[supply_demand_ratio]]&lt;0.8,"Below 0.8",IF(tblRides[[#This Row],[supply_demand_ratio]]&lt;1,"Between 0.8-1.0",IF(tblRides[[#This Row],[supply_demand_ratio]]&lt;=1.2,"Between 1.0-1.2","Above 1.2")))</f>
        <v>Above 1.2</v>
      </c>
    </row>
    <row r="1180" spans="1:25" x14ac:dyDescent="0.3">
      <c r="A1180" t="s">
        <v>1235</v>
      </c>
      <c r="B1180" s="1">
        <v>46033.75</v>
      </c>
      <c r="C1180" s="2">
        <v>46033</v>
      </c>
      <c r="D1180">
        <v>18</v>
      </c>
      <c r="E1180" t="s">
        <v>43</v>
      </c>
      <c r="F1180" t="s">
        <v>26</v>
      </c>
      <c r="G1180">
        <v>3.7</v>
      </c>
      <c r="H1180">
        <v>95.68</v>
      </c>
      <c r="I1180">
        <v>95.58</v>
      </c>
      <c r="J1180">
        <v>1.1000000000000001</v>
      </c>
      <c r="K1180">
        <v>8.1</v>
      </c>
      <c r="L1180">
        <v>10.5</v>
      </c>
      <c r="M1180">
        <v>43</v>
      </c>
      <c r="N1180" t="s">
        <v>41</v>
      </c>
      <c r="O1180">
        <v>0.80200000000000005</v>
      </c>
      <c r="P1180" t="s">
        <v>28</v>
      </c>
      <c r="Q1180" t="s">
        <v>29</v>
      </c>
      <c r="R1180">
        <v>4.99</v>
      </c>
      <c r="S1180">
        <v>10</v>
      </c>
      <c r="T1180">
        <v>-0.1</v>
      </c>
      <c r="U1180">
        <v>2.4</v>
      </c>
      <c r="V1180" t="s">
        <v>374</v>
      </c>
      <c r="W1180" t="s">
        <v>45</v>
      </c>
      <c r="X1180">
        <v>1</v>
      </c>
      <c r="Y1180" t="str">
        <f>IF(tblRides[[#This Row],[supply_demand_ratio]]&lt;0.8,"Below 0.8",IF(tblRides[[#This Row],[supply_demand_ratio]]&lt;1,"Between 0.8-1.0",IF(tblRides[[#This Row],[supply_demand_ratio]]&lt;=1.2,"Between 1.0-1.2","Above 1.2")))</f>
        <v>Between 0.8-1.0</v>
      </c>
    </row>
    <row r="1181" spans="1:25" x14ac:dyDescent="0.3">
      <c r="A1181" t="s">
        <v>1236</v>
      </c>
      <c r="B1181" s="1">
        <v>46033.770138888889</v>
      </c>
      <c r="C1181" s="2">
        <v>46033</v>
      </c>
      <c r="D1181">
        <v>18</v>
      </c>
      <c r="E1181" t="s">
        <v>43</v>
      </c>
      <c r="F1181" t="s">
        <v>26</v>
      </c>
      <c r="G1181">
        <v>10.4</v>
      </c>
      <c r="H1181">
        <v>213.83</v>
      </c>
      <c r="I1181">
        <v>221.54</v>
      </c>
      <c r="J1181">
        <v>1.1000000000000001</v>
      </c>
      <c r="K1181">
        <v>7.6</v>
      </c>
      <c r="L1181">
        <v>6.5</v>
      </c>
      <c r="M1181">
        <v>35</v>
      </c>
      <c r="N1181" t="s">
        <v>41</v>
      </c>
      <c r="O1181">
        <v>0.83899999999999997</v>
      </c>
      <c r="P1181" t="s">
        <v>28</v>
      </c>
      <c r="Q1181" t="s">
        <v>29</v>
      </c>
      <c r="R1181">
        <v>4.97</v>
      </c>
      <c r="S1181">
        <v>2</v>
      </c>
      <c r="T1181">
        <v>7.71</v>
      </c>
      <c r="U1181">
        <v>-1.1000000000000001</v>
      </c>
      <c r="V1181" t="s">
        <v>374</v>
      </c>
      <c r="W1181" t="s">
        <v>45</v>
      </c>
      <c r="X1181">
        <v>1</v>
      </c>
      <c r="Y1181" t="str">
        <f>IF(tblRides[[#This Row],[supply_demand_ratio]]&lt;0.8,"Below 0.8",IF(tblRides[[#This Row],[supply_demand_ratio]]&lt;1,"Between 0.8-1.0",IF(tblRides[[#This Row],[supply_demand_ratio]]&lt;=1.2,"Between 1.0-1.2","Above 1.2")))</f>
        <v>Between 0.8-1.0</v>
      </c>
    </row>
    <row r="1182" spans="1:25" x14ac:dyDescent="0.3">
      <c r="A1182" t="s">
        <v>1237</v>
      </c>
      <c r="B1182" s="1">
        <v>46033.775694444441</v>
      </c>
      <c r="C1182" s="2">
        <v>46033</v>
      </c>
      <c r="D1182">
        <v>18</v>
      </c>
      <c r="E1182" t="s">
        <v>25</v>
      </c>
      <c r="F1182" t="s">
        <v>26</v>
      </c>
      <c r="G1182">
        <v>7.9</v>
      </c>
      <c r="H1182">
        <v>220.98</v>
      </c>
      <c r="I1182">
        <v>212.73</v>
      </c>
      <c r="J1182">
        <v>1.4</v>
      </c>
      <c r="K1182">
        <v>7.3</v>
      </c>
      <c r="L1182">
        <v>8.6</v>
      </c>
      <c r="M1182">
        <v>119</v>
      </c>
      <c r="N1182" t="s">
        <v>72</v>
      </c>
      <c r="O1182">
        <v>0.76700000000000002</v>
      </c>
      <c r="P1182" t="s">
        <v>28</v>
      </c>
      <c r="Q1182" t="s">
        <v>29</v>
      </c>
      <c r="R1182">
        <v>4.6500000000000004</v>
      </c>
      <c r="S1182">
        <v>6</v>
      </c>
      <c r="T1182">
        <v>-8.25</v>
      </c>
      <c r="U1182">
        <v>1.3</v>
      </c>
      <c r="V1182" t="s">
        <v>374</v>
      </c>
      <c r="W1182" t="s">
        <v>45</v>
      </c>
      <c r="X1182">
        <v>1</v>
      </c>
      <c r="Y1182" t="str">
        <f>IF(tblRides[[#This Row],[supply_demand_ratio]]&lt;0.8,"Below 0.8",IF(tblRides[[#This Row],[supply_demand_ratio]]&lt;1,"Between 0.8-1.0",IF(tblRides[[#This Row],[supply_demand_ratio]]&lt;=1.2,"Between 1.0-1.2","Above 1.2")))</f>
        <v>Below 0.8</v>
      </c>
    </row>
    <row r="1183" spans="1:25" x14ac:dyDescent="0.3">
      <c r="A1183" t="s">
        <v>1238</v>
      </c>
      <c r="B1183" s="1">
        <v>46033.788888888892</v>
      </c>
      <c r="C1183" s="2">
        <v>46033</v>
      </c>
      <c r="D1183">
        <v>18</v>
      </c>
      <c r="E1183" t="s">
        <v>33</v>
      </c>
      <c r="F1183" t="s">
        <v>26</v>
      </c>
      <c r="G1183">
        <v>15.6</v>
      </c>
      <c r="H1183">
        <v>321.8</v>
      </c>
      <c r="J1183">
        <v>1.2</v>
      </c>
      <c r="K1183">
        <v>8.6999999999999993</v>
      </c>
      <c r="L1183">
        <v>9.8000000000000007</v>
      </c>
      <c r="M1183">
        <v>66</v>
      </c>
      <c r="N1183" t="s">
        <v>27</v>
      </c>
      <c r="O1183">
        <v>0.69</v>
      </c>
      <c r="P1183" t="s">
        <v>58</v>
      </c>
      <c r="Q1183" t="s">
        <v>74</v>
      </c>
      <c r="R1183">
        <v>4.5599999999999996</v>
      </c>
      <c r="S1183">
        <v>22</v>
      </c>
      <c r="U1183">
        <v>1.1000000000000001</v>
      </c>
      <c r="V1183" t="s">
        <v>374</v>
      </c>
      <c r="W1183" t="s">
        <v>45</v>
      </c>
      <c r="X1183">
        <v>0</v>
      </c>
      <c r="Y1183" t="str">
        <f>IF(tblRides[[#This Row],[supply_demand_ratio]]&lt;0.8,"Below 0.8",IF(tblRides[[#This Row],[supply_demand_ratio]]&lt;1,"Between 0.8-1.0",IF(tblRides[[#This Row],[supply_demand_ratio]]&lt;=1.2,"Between 1.0-1.2","Above 1.2")))</f>
        <v>Below 0.8</v>
      </c>
    </row>
    <row r="1184" spans="1:25" x14ac:dyDescent="0.3">
      <c r="A1184" t="s">
        <v>1239</v>
      </c>
      <c r="B1184" s="1">
        <v>46033.8</v>
      </c>
      <c r="C1184" s="2">
        <v>46033</v>
      </c>
      <c r="D1184">
        <v>19</v>
      </c>
      <c r="E1184" t="s">
        <v>36</v>
      </c>
      <c r="F1184" t="s">
        <v>26</v>
      </c>
      <c r="G1184">
        <v>11.6</v>
      </c>
      <c r="H1184">
        <v>304.62</v>
      </c>
      <c r="J1184">
        <v>1.3</v>
      </c>
      <c r="K1184">
        <v>7.1</v>
      </c>
      <c r="M1184">
        <v>84</v>
      </c>
      <c r="N1184" t="s">
        <v>72</v>
      </c>
      <c r="O1184">
        <v>0.63200000000000001</v>
      </c>
      <c r="P1184" t="s">
        <v>82</v>
      </c>
      <c r="Q1184" t="s">
        <v>83</v>
      </c>
      <c r="R1184">
        <v>4.97</v>
      </c>
      <c r="S1184">
        <v>3</v>
      </c>
      <c r="V1184" t="s">
        <v>374</v>
      </c>
      <c r="W1184" t="s">
        <v>45</v>
      </c>
      <c r="X1184">
        <v>0</v>
      </c>
      <c r="Y1184" t="str">
        <f>IF(tblRides[[#This Row],[supply_demand_ratio]]&lt;0.8,"Below 0.8",IF(tblRides[[#This Row],[supply_demand_ratio]]&lt;1,"Between 0.8-1.0",IF(tblRides[[#This Row],[supply_demand_ratio]]&lt;=1.2,"Between 1.0-1.2","Above 1.2")))</f>
        <v>Below 0.8</v>
      </c>
    </row>
    <row r="1185" spans="1:25" x14ac:dyDescent="0.3">
      <c r="A1185" t="s">
        <v>1240</v>
      </c>
      <c r="B1185" s="1">
        <v>46033.80972222222</v>
      </c>
      <c r="C1185" s="2">
        <v>46033</v>
      </c>
      <c r="D1185">
        <v>19</v>
      </c>
      <c r="E1185" t="s">
        <v>33</v>
      </c>
      <c r="F1185" t="s">
        <v>34</v>
      </c>
      <c r="G1185">
        <v>1.2</v>
      </c>
      <c r="H1185">
        <v>72.010000000000005</v>
      </c>
      <c r="J1185">
        <v>1.3</v>
      </c>
      <c r="K1185">
        <v>9.1</v>
      </c>
      <c r="L1185">
        <v>15</v>
      </c>
      <c r="M1185">
        <v>58</v>
      </c>
      <c r="N1185" t="s">
        <v>72</v>
      </c>
      <c r="O1185">
        <v>0.51600000000000001</v>
      </c>
      <c r="P1185" t="s">
        <v>37</v>
      </c>
      <c r="Q1185" t="s">
        <v>38</v>
      </c>
      <c r="R1185">
        <v>4.5599999999999996</v>
      </c>
      <c r="S1185">
        <v>0</v>
      </c>
      <c r="U1185">
        <v>5.9</v>
      </c>
      <c r="V1185" t="s">
        <v>374</v>
      </c>
      <c r="W1185" t="s">
        <v>45</v>
      </c>
      <c r="X1185">
        <v>0</v>
      </c>
      <c r="Y1185" t="str">
        <f>IF(tblRides[[#This Row],[supply_demand_ratio]]&lt;0.8,"Below 0.8",IF(tblRides[[#This Row],[supply_demand_ratio]]&lt;1,"Between 0.8-1.0",IF(tblRides[[#This Row],[supply_demand_ratio]]&lt;=1.2,"Between 1.0-1.2","Above 1.2")))</f>
        <v>Below 0.8</v>
      </c>
    </row>
    <row r="1186" spans="1:25" x14ac:dyDescent="0.3">
      <c r="A1186" t="s">
        <v>1241</v>
      </c>
      <c r="B1186" s="1">
        <v>46033.814583333333</v>
      </c>
      <c r="C1186" s="2">
        <v>46033</v>
      </c>
      <c r="D1186">
        <v>19</v>
      </c>
      <c r="E1186" t="s">
        <v>25</v>
      </c>
      <c r="F1186" t="s">
        <v>34</v>
      </c>
      <c r="G1186">
        <v>8.8000000000000007</v>
      </c>
      <c r="H1186">
        <v>258.12</v>
      </c>
      <c r="J1186">
        <v>1.4</v>
      </c>
      <c r="K1186">
        <v>11.6</v>
      </c>
      <c r="L1186">
        <v>16.7</v>
      </c>
      <c r="M1186">
        <v>92</v>
      </c>
      <c r="N1186" t="s">
        <v>72</v>
      </c>
      <c r="O1186">
        <v>0.53500000000000003</v>
      </c>
      <c r="P1186" t="s">
        <v>58</v>
      </c>
      <c r="Q1186" t="s">
        <v>108</v>
      </c>
      <c r="R1186">
        <v>4.41</v>
      </c>
      <c r="S1186">
        <v>0</v>
      </c>
      <c r="U1186">
        <v>5.0999999999999996</v>
      </c>
      <c r="V1186" t="s">
        <v>374</v>
      </c>
      <c r="W1186" t="s">
        <v>77</v>
      </c>
      <c r="X1186">
        <v>0</v>
      </c>
      <c r="Y1186" t="str">
        <f>IF(tblRides[[#This Row],[supply_demand_ratio]]&lt;0.8,"Below 0.8",IF(tblRides[[#This Row],[supply_demand_ratio]]&lt;1,"Between 0.8-1.0",IF(tblRides[[#This Row],[supply_demand_ratio]]&lt;=1.2,"Between 1.0-1.2","Above 1.2")))</f>
        <v>Below 0.8</v>
      </c>
    </row>
    <row r="1187" spans="1:25" x14ac:dyDescent="0.3">
      <c r="A1187" t="s">
        <v>1242</v>
      </c>
      <c r="B1187" s="1">
        <v>46033.820138888892</v>
      </c>
      <c r="C1187" s="2">
        <v>46033</v>
      </c>
      <c r="D1187">
        <v>19</v>
      </c>
      <c r="E1187" t="s">
        <v>36</v>
      </c>
      <c r="F1187" t="s">
        <v>34</v>
      </c>
      <c r="G1187">
        <v>12.2</v>
      </c>
      <c r="H1187">
        <v>337.96</v>
      </c>
      <c r="J1187">
        <v>1.4</v>
      </c>
      <c r="K1187">
        <v>10.4</v>
      </c>
      <c r="L1187">
        <v>11.5</v>
      </c>
      <c r="M1187">
        <v>91</v>
      </c>
      <c r="N1187" t="s">
        <v>72</v>
      </c>
      <c r="O1187">
        <v>0.61</v>
      </c>
      <c r="P1187" t="s">
        <v>58</v>
      </c>
      <c r="Q1187" t="s">
        <v>74</v>
      </c>
      <c r="R1187">
        <v>4.8499999999999996</v>
      </c>
      <c r="S1187">
        <v>0</v>
      </c>
      <c r="U1187">
        <v>1.1000000000000001</v>
      </c>
      <c r="V1187" t="s">
        <v>374</v>
      </c>
      <c r="W1187" t="s">
        <v>77</v>
      </c>
      <c r="X1187">
        <v>0</v>
      </c>
      <c r="Y1187" t="str">
        <f>IF(tblRides[[#This Row],[supply_demand_ratio]]&lt;0.8,"Below 0.8",IF(tblRides[[#This Row],[supply_demand_ratio]]&lt;1,"Between 0.8-1.0",IF(tblRides[[#This Row],[supply_demand_ratio]]&lt;=1.2,"Between 1.0-1.2","Above 1.2")))</f>
        <v>Below 0.8</v>
      </c>
    </row>
    <row r="1188" spans="1:25" x14ac:dyDescent="0.3">
      <c r="A1188" t="s">
        <v>1243</v>
      </c>
      <c r="B1188" s="1">
        <v>46033.838194444441</v>
      </c>
      <c r="C1188" s="2">
        <v>46033</v>
      </c>
      <c r="D1188">
        <v>20</v>
      </c>
      <c r="E1188" t="s">
        <v>36</v>
      </c>
      <c r="F1188" t="s">
        <v>26</v>
      </c>
      <c r="G1188">
        <v>2.4</v>
      </c>
      <c r="H1188">
        <v>95.69</v>
      </c>
      <c r="I1188">
        <v>95.85</v>
      </c>
      <c r="J1188">
        <v>1.3</v>
      </c>
      <c r="K1188">
        <v>5.7</v>
      </c>
      <c r="L1188">
        <v>5.6</v>
      </c>
      <c r="M1188">
        <v>96</v>
      </c>
      <c r="N1188" t="s">
        <v>27</v>
      </c>
      <c r="O1188">
        <v>0.76</v>
      </c>
      <c r="P1188" t="s">
        <v>28</v>
      </c>
      <c r="Q1188" t="s">
        <v>29</v>
      </c>
      <c r="R1188">
        <v>5</v>
      </c>
      <c r="S1188">
        <v>30</v>
      </c>
      <c r="T1188">
        <v>0.16</v>
      </c>
      <c r="U1188">
        <v>-0.1</v>
      </c>
      <c r="V1188" t="s">
        <v>374</v>
      </c>
      <c r="W1188" t="s">
        <v>45</v>
      </c>
      <c r="X1188">
        <v>1</v>
      </c>
      <c r="Y1188" t="str">
        <f>IF(tblRides[[#This Row],[supply_demand_ratio]]&lt;0.8,"Below 0.8",IF(tblRides[[#This Row],[supply_demand_ratio]]&lt;1,"Between 0.8-1.0",IF(tblRides[[#This Row],[supply_demand_ratio]]&lt;=1.2,"Between 1.0-1.2","Above 1.2")))</f>
        <v>Below 0.8</v>
      </c>
    </row>
    <row r="1189" spans="1:25" x14ac:dyDescent="0.3">
      <c r="A1189" t="s">
        <v>1244</v>
      </c>
      <c r="B1189" s="1">
        <v>46033.851388888892</v>
      </c>
      <c r="C1189" s="2">
        <v>46033</v>
      </c>
      <c r="D1189">
        <v>20</v>
      </c>
      <c r="E1189" t="s">
        <v>25</v>
      </c>
      <c r="F1189" t="s">
        <v>26</v>
      </c>
      <c r="G1189">
        <v>6.5</v>
      </c>
      <c r="H1189">
        <v>218.64</v>
      </c>
      <c r="I1189">
        <v>216.91</v>
      </c>
      <c r="J1189">
        <v>1.5</v>
      </c>
      <c r="K1189">
        <v>10.9</v>
      </c>
      <c r="L1189">
        <v>15.6</v>
      </c>
      <c r="M1189">
        <v>89</v>
      </c>
      <c r="N1189" t="s">
        <v>72</v>
      </c>
      <c r="O1189">
        <v>0.52800000000000002</v>
      </c>
      <c r="P1189" t="s">
        <v>28</v>
      </c>
      <c r="Q1189" t="s">
        <v>29</v>
      </c>
      <c r="R1189">
        <v>4.4400000000000004</v>
      </c>
      <c r="S1189">
        <v>13</v>
      </c>
      <c r="T1189">
        <v>-1.73</v>
      </c>
      <c r="U1189">
        <v>4.7</v>
      </c>
      <c r="V1189" t="s">
        <v>374</v>
      </c>
      <c r="W1189" t="s">
        <v>77</v>
      </c>
      <c r="X1189">
        <v>1</v>
      </c>
      <c r="Y1189" t="str">
        <f>IF(tblRides[[#This Row],[supply_demand_ratio]]&lt;0.8,"Below 0.8",IF(tblRides[[#This Row],[supply_demand_ratio]]&lt;1,"Between 0.8-1.0",IF(tblRides[[#This Row],[supply_demand_ratio]]&lt;=1.2,"Between 1.0-1.2","Above 1.2")))</f>
        <v>Below 0.8</v>
      </c>
    </row>
    <row r="1190" spans="1:25" x14ac:dyDescent="0.3">
      <c r="A1190" t="s">
        <v>1245</v>
      </c>
      <c r="B1190" s="1">
        <v>46033.854166666664</v>
      </c>
      <c r="C1190" s="2">
        <v>46033</v>
      </c>
      <c r="D1190">
        <v>20</v>
      </c>
      <c r="E1190" t="s">
        <v>33</v>
      </c>
      <c r="F1190" t="s">
        <v>26</v>
      </c>
      <c r="G1190">
        <v>2.7</v>
      </c>
      <c r="H1190">
        <v>81.67</v>
      </c>
      <c r="I1190">
        <v>80.8</v>
      </c>
      <c r="J1190">
        <v>1</v>
      </c>
      <c r="K1190">
        <v>4.7</v>
      </c>
      <c r="L1190">
        <v>6.4</v>
      </c>
      <c r="M1190">
        <v>75</v>
      </c>
      <c r="N1190" t="s">
        <v>27</v>
      </c>
      <c r="O1190">
        <v>0.69899999999999995</v>
      </c>
      <c r="P1190" t="s">
        <v>28</v>
      </c>
      <c r="Q1190" t="s">
        <v>29</v>
      </c>
      <c r="R1190">
        <v>5</v>
      </c>
      <c r="S1190">
        <v>1</v>
      </c>
      <c r="T1190">
        <v>-0.87</v>
      </c>
      <c r="U1190">
        <v>1.7</v>
      </c>
      <c r="V1190" t="s">
        <v>374</v>
      </c>
      <c r="W1190" t="s">
        <v>31</v>
      </c>
      <c r="X1190">
        <v>1</v>
      </c>
      <c r="Y1190" t="str">
        <f>IF(tblRides[[#This Row],[supply_demand_ratio]]&lt;0.8,"Below 0.8",IF(tblRides[[#This Row],[supply_demand_ratio]]&lt;1,"Between 0.8-1.0",IF(tblRides[[#This Row],[supply_demand_ratio]]&lt;=1.2,"Between 1.0-1.2","Above 1.2")))</f>
        <v>Below 0.8</v>
      </c>
    </row>
    <row r="1191" spans="1:25" x14ac:dyDescent="0.3">
      <c r="A1191" t="s">
        <v>1246</v>
      </c>
      <c r="B1191" s="1">
        <v>46033.85833333333</v>
      </c>
      <c r="C1191" s="2">
        <v>46033</v>
      </c>
      <c r="D1191">
        <v>20</v>
      </c>
      <c r="E1191" t="s">
        <v>33</v>
      </c>
      <c r="F1191" t="s">
        <v>34</v>
      </c>
      <c r="G1191">
        <v>7.6</v>
      </c>
      <c r="H1191">
        <v>145.07</v>
      </c>
      <c r="I1191">
        <v>139.80000000000001</v>
      </c>
      <c r="J1191">
        <v>1</v>
      </c>
      <c r="K1191">
        <v>6.2</v>
      </c>
      <c r="L1191">
        <v>11</v>
      </c>
      <c r="M1191">
        <v>82</v>
      </c>
      <c r="N1191" t="s">
        <v>27</v>
      </c>
      <c r="O1191">
        <v>0.85</v>
      </c>
      <c r="P1191" t="s">
        <v>28</v>
      </c>
      <c r="Q1191" t="s">
        <v>29</v>
      </c>
      <c r="R1191">
        <v>4.57</v>
      </c>
      <c r="S1191">
        <v>0</v>
      </c>
      <c r="T1191">
        <v>-5.27</v>
      </c>
      <c r="U1191">
        <v>4.8</v>
      </c>
      <c r="V1191" t="s">
        <v>374</v>
      </c>
      <c r="W1191" t="s">
        <v>45</v>
      </c>
      <c r="X1191">
        <v>1</v>
      </c>
      <c r="Y1191" t="str">
        <f>IF(tblRides[[#This Row],[supply_demand_ratio]]&lt;0.8,"Below 0.8",IF(tblRides[[#This Row],[supply_demand_ratio]]&lt;1,"Between 0.8-1.0",IF(tblRides[[#This Row],[supply_demand_ratio]]&lt;=1.2,"Between 1.0-1.2","Above 1.2")))</f>
        <v>Between 0.8-1.0</v>
      </c>
    </row>
    <row r="1192" spans="1:25" x14ac:dyDescent="0.3">
      <c r="A1192" t="s">
        <v>1247</v>
      </c>
      <c r="B1192" s="1">
        <v>46033.871527777781</v>
      </c>
      <c r="C1192" s="2">
        <v>46033</v>
      </c>
      <c r="D1192">
        <v>20</v>
      </c>
      <c r="E1192" t="s">
        <v>36</v>
      </c>
      <c r="F1192" t="s">
        <v>26</v>
      </c>
      <c r="G1192">
        <v>5</v>
      </c>
      <c r="H1192">
        <v>160.02000000000001</v>
      </c>
      <c r="I1192">
        <v>156.78</v>
      </c>
      <c r="J1192">
        <v>1.4</v>
      </c>
      <c r="K1192">
        <v>9.6999999999999993</v>
      </c>
      <c r="L1192">
        <v>3.7</v>
      </c>
      <c r="M1192">
        <v>96</v>
      </c>
      <c r="N1192" t="s">
        <v>72</v>
      </c>
      <c r="O1192">
        <v>0.71799999999999997</v>
      </c>
      <c r="P1192" t="s">
        <v>28</v>
      </c>
      <c r="Q1192" t="s">
        <v>29</v>
      </c>
      <c r="R1192">
        <v>4.8099999999999996</v>
      </c>
      <c r="S1192">
        <v>5</v>
      </c>
      <c r="T1192">
        <v>-3.24</v>
      </c>
      <c r="U1192">
        <v>-6</v>
      </c>
      <c r="V1192" t="s">
        <v>374</v>
      </c>
      <c r="W1192" t="s">
        <v>45</v>
      </c>
      <c r="X1192">
        <v>1</v>
      </c>
      <c r="Y1192" t="str">
        <f>IF(tblRides[[#This Row],[supply_demand_ratio]]&lt;0.8,"Below 0.8",IF(tblRides[[#This Row],[supply_demand_ratio]]&lt;1,"Between 0.8-1.0",IF(tblRides[[#This Row],[supply_demand_ratio]]&lt;=1.2,"Between 1.0-1.2","Above 1.2")))</f>
        <v>Below 0.8</v>
      </c>
    </row>
    <row r="1193" spans="1:25" x14ac:dyDescent="0.3">
      <c r="A1193" t="s">
        <v>1248</v>
      </c>
      <c r="B1193" s="1">
        <v>46033.921527777777</v>
      </c>
      <c r="C1193" s="2">
        <v>46033</v>
      </c>
      <c r="D1193">
        <v>22</v>
      </c>
      <c r="E1193" t="s">
        <v>25</v>
      </c>
      <c r="F1193" t="s">
        <v>34</v>
      </c>
      <c r="G1193">
        <v>5.9</v>
      </c>
      <c r="H1193">
        <v>129.21</v>
      </c>
      <c r="I1193">
        <v>123.47</v>
      </c>
      <c r="J1193">
        <v>1.1000000000000001</v>
      </c>
      <c r="K1193">
        <v>4.2</v>
      </c>
      <c r="L1193">
        <v>5.3</v>
      </c>
      <c r="M1193">
        <v>120</v>
      </c>
      <c r="N1193" t="s">
        <v>72</v>
      </c>
      <c r="O1193">
        <v>0.83499999999999996</v>
      </c>
      <c r="P1193" t="s">
        <v>28</v>
      </c>
      <c r="Q1193" t="s">
        <v>29</v>
      </c>
      <c r="R1193">
        <v>4.96</v>
      </c>
      <c r="S1193">
        <v>0</v>
      </c>
      <c r="T1193">
        <v>-5.74</v>
      </c>
      <c r="U1193">
        <v>1.1000000000000001</v>
      </c>
      <c r="V1193" t="s">
        <v>374</v>
      </c>
      <c r="W1193" t="s">
        <v>31</v>
      </c>
      <c r="X1193">
        <v>1</v>
      </c>
      <c r="Y1193" t="str">
        <f>IF(tblRides[[#This Row],[supply_demand_ratio]]&lt;0.8,"Below 0.8",IF(tblRides[[#This Row],[supply_demand_ratio]]&lt;1,"Between 0.8-1.0",IF(tblRides[[#This Row],[supply_demand_ratio]]&lt;=1.2,"Between 1.0-1.2","Above 1.2")))</f>
        <v>Between 0.8-1.0</v>
      </c>
    </row>
    <row r="1194" spans="1:25" x14ac:dyDescent="0.3">
      <c r="A1194" t="s">
        <v>1249</v>
      </c>
      <c r="B1194" s="1">
        <v>46033.938888888886</v>
      </c>
      <c r="C1194" s="2">
        <v>46033</v>
      </c>
      <c r="D1194">
        <v>22</v>
      </c>
      <c r="E1194" t="s">
        <v>25</v>
      </c>
      <c r="F1194" t="s">
        <v>26</v>
      </c>
      <c r="G1194">
        <v>12.2</v>
      </c>
      <c r="H1194">
        <v>317.06</v>
      </c>
      <c r="J1194">
        <v>1.3</v>
      </c>
      <c r="K1194">
        <v>7.4</v>
      </c>
      <c r="L1194">
        <v>12.3</v>
      </c>
      <c r="M1194">
        <v>127</v>
      </c>
      <c r="N1194" t="s">
        <v>72</v>
      </c>
      <c r="O1194">
        <v>0.754</v>
      </c>
      <c r="P1194" t="s">
        <v>58</v>
      </c>
      <c r="Q1194" t="s">
        <v>108</v>
      </c>
      <c r="R1194">
        <v>4.71</v>
      </c>
      <c r="S1194">
        <v>6</v>
      </c>
      <c r="U1194">
        <v>4.9000000000000004</v>
      </c>
      <c r="V1194" t="s">
        <v>374</v>
      </c>
      <c r="W1194" t="s">
        <v>45</v>
      </c>
      <c r="X1194">
        <v>0</v>
      </c>
      <c r="Y1194" t="str">
        <f>IF(tblRides[[#This Row],[supply_demand_ratio]]&lt;0.8,"Below 0.8",IF(tblRides[[#This Row],[supply_demand_ratio]]&lt;1,"Between 0.8-1.0",IF(tblRides[[#This Row],[supply_demand_ratio]]&lt;=1.2,"Between 1.0-1.2","Above 1.2")))</f>
        <v>Below 0.8</v>
      </c>
    </row>
    <row r="1195" spans="1:25" x14ac:dyDescent="0.3">
      <c r="A1195" t="s">
        <v>1250</v>
      </c>
      <c r="B1195" s="1">
        <v>46033.95208333333</v>
      </c>
      <c r="C1195" s="2">
        <v>46033</v>
      </c>
      <c r="D1195">
        <v>22</v>
      </c>
      <c r="E1195" t="s">
        <v>33</v>
      </c>
      <c r="F1195" t="s">
        <v>26</v>
      </c>
      <c r="G1195">
        <v>4.0999999999999996</v>
      </c>
      <c r="H1195">
        <v>101.64</v>
      </c>
      <c r="I1195">
        <v>99.67</v>
      </c>
      <c r="J1195">
        <v>1.1000000000000001</v>
      </c>
      <c r="K1195">
        <v>6.6</v>
      </c>
      <c r="L1195">
        <v>3.9</v>
      </c>
      <c r="M1195">
        <v>89</v>
      </c>
      <c r="N1195" t="s">
        <v>27</v>
      </c>
      <c r="O1195">
        <v>0.85799999999999998</v>
      </c>
      <c r="P1195" t="s">
        <v>28</v>
      </c>
      <c r="Q1195" t="s">
        <v>29</v>
      </c>
      <c r="R1195">
        <v>4.8600000000000003</v>
      </c>
      <c r="S1195">
        <v>3</v>
      </c>
      <c r="T1195">
        <v>-1.97</v>
      </c>
      <c r="U1195">
        <v>-2.7</v>
      </c>
      <c r="V1195" t="s">
        <v>374</v>
      </c>
      <c r="W1195" t="s">
        <v>45</v>
      </c>
      <c r="X1195">
        <v>1</v>
      </c>
      <c r="Y1195" t="str">
        <f>IF(tblRides[[#This Row],[supply_demand_ratio]]&lt;0.8,"Below 0.8",IF(tblRides[[#This Row],[supply_demand_ratio]]&lt;1,"Between 0.8-1.0",IF(tblRides[[#This Row],[supply_demand_ratio]]&lt;=1.2,"Between 1.0-1.2","Above 1.2")))</f>
        <v>Between 0.8-1.0</v>
      </c>
    </row>
    <row r="1196" spans="1:25" x14ac:dyDescent="0.3">
      <c r="A1196" t="s">
        <v>1251</v>
      </c>
      <c r="B1196" s="1">
        <v>46033.955555555556</v>
      </c>
      <c r="C1196" s="2">
        <v>46033</v>
      </c>
      <c r="D1196">
        <v>22</v>
      </c>
      <c r="E1196" t="s">
        <v>25</v>
      </c>
      <c r="F1196" t="s">
        <v>26</v>
      </c>
      <c r="G1196">
        <v>4.5999999999999996</v>
      </c>
      <c r="H1196">
        <v>106.2</v>
      </c>
      <c r="I1196">
        <v>108.02</v>
      </c>
      <c r="J1196">
        <v>1</v>
      </c>
      <c r="K1196">
        <v>7.9</v>
      </c>
      <c r="L1196">
        <v>4.4000000000000004</v>
      </c>
      <c r="M1196">
        <v>134</v>
      </c>
      <c r="N1196" t="s">
        <v>27</v>
      </c>
      <c r="O1196">
        <v>0.95399999999999996</v>
      </c>
      <c r="P1196" t="s">
        <v>28</v>
      </c>
      <c r="Q1196" t="s">
        <v>29</v>
      </c>
      <c r="R1196">
        <v>4.66</v>
      </c>
      <c r="S1196">
        <v>7</v>
      </c>
      <c r="T1196">
        <v>1.82</v>
      </c>
      <c r="U1196">
        <v>-3.5</v>
      </c>
      <c r="V1196" t="s">
        <v>374</v>
      </c>
      <c r="W1196" t="s">
        <v>45</v>
      </c>
      <c r="X1196">
        <v>1</v>
      </c>
      <c r="Y1196" t="str">
        <f>IF(tblRides[[#This Row],[supply_demand_ratio]]&lt;0.8,"Below 0.8",IF(tblRides[[#This Row],[supply_demand_ratio]]&lt;1,"Between 0.8-1.0",IF(tblRides[[#This Row],[supply_demand_ratio]]&lt;=1.2,"Between 1.0-1.2","Above 1.2")))</f>
        <v>Between 0.8-1.0</v>
      </c>
    </row>
    <row r="1197" spans="1:25" x14ac:dyDescent="0.3">
      <c r="A1197" t="s">
        <v>1252</v>
      </c>
      <c r="B1197" s="1">
        <v>46033.958333333336</v>
      </c>
      <c r="C1197" s="2">
        <v>46033</v>
      </c>
      <c r="D1197">
        <v>23</v>
      </c>
      <c r="E1197" t="s">
        <v>43</v>
      </c>
      <c r="F1197" t="s">
        <v>26</v>
      </c>
      <c r="G1197">
        <v>4.8</v>
      </c>
      <c r="H1197">
        <v>107.83</v>
      </c>
      <c r="I1197">
        <v>111.51</v>
      </c>
      <c r="J1197">
        <v>1</v>
      </c>
      <c r="K1197">
        <v>3.3</v>
      </c>
      <c r="L1197">
        <v>1</v>
      </c>
      <c r="M1197">
        <v>64</v>
      </c>
      <c r="N1197" t="s">
        <v>41</v>
      </c>
      <c r="O1197">
        <v>1.4750000000000001</v>
      </c>
      <c r="P1197" t="s">
        <v>28</v>
      </c>
      <c r="Q1197" t="s">
        <v>29</v>
      </c>
      <c r="R1197">
        <v>4.92</v>
      </c>
      <c r="S1197">
        <v>5</v>
      </c>
      <c r="T1197">
        <v>3.68</v>
      </c>
      <c r="U1197">
        <v>-2.2999999999999998</v>
      </c>
      <c r="V1197" t="s">
        <v>374</v>
      </c>
      <c r="W1197" t="s">
        <v>31</v>
      </c>
      <c r="X1197">
        <v>1</v>
      </c>
      <c r="Y1197" t="str">
        <f>IF(tblRides[[#This Row],[supply_demand_ratio]]&lt;0.8,"Below 0.8",IF(tblRides[[#This Row],[supply_demand_ratio]]&lt;1,"Between 0.8-1.0",IF(tblRides[[#This Row],[supply_demand_ratio]]&lt;=1.2,"Between 1.0-1.2","Above 1.2")))</f>
        <v>Above 1.2</v>
      </c>
    </row>
    <row r="1198" spans="1:25" x14ac:dyDescent="0.3">
      <c r="A1198" t="s">
        <v>1253</v>
      </c>
      <c r="B1198" s="1">
        <v>46033.964583333334</v>
      </c>
      <c r="C1198" s="2">
        <v>46033</v>
      </c>
      <c r="D1198">
        <v>23</v>
      </c>
      <c r="E1198" t="s">
        <v>36</v>
      </c>
      <c r="F1198" t="s">
        <v>26</v>
      </c>
      <c r="G1198">
        <v>7.1</v>
      </c>
      <c r="H1198">
        <v>160.03</v>
      </c>
      <c r="I1198">
        <v>162.61000000000001</v>
      </c>
      <c r="J1198">
        <v>1.1000000000000001</v>
      </c>
      <c r="K1198">
        <v>6.9</v>
      </c>
      <c r="L1198">
        <v>8.1999999999999993</v>
      </c>
      <c r="M1198">
        <v>120</v>
      </c>
      <c r="N1198" t="s">
        <v>27</v>
      </c>
      <c r="O1198">
        <v>0.93500000000000005</v>
      </c>
      <c r="P1198" t="s">
        <v>28</v>
      </c>
      <c r="Q1198" t="s">
        <v>29</v>
      </c>
      <c r="R1198">
        <v>5</v>
      </c>
      <c r="S1198">
        <v>10</v>
      </c>
      <c r="T1198">
        <v>2.58</v>
      </c>
      <c r="U1198">
        <v>1.3</v>
      </c>
      <c r="V1198" t="s">
        <v>374</v>
      </c>
      <c r="W1198" t="s">
        <v>45</v>
      </c>
      <c r="X1198">
        <v>1</v>
      </c>
      <c r="Y1198" t="str">
        <f>IF(tblRides[[#This Row],[supply_demand_ratio]]&lt;0.8,"Below 0.8",IF(tblRides[[#This Row],[supply_demand_ratio]]&lt;1,"Between 0.8-1.0",IF(tblRides[[#This Row],[supply_demand_ratio]]&lt;=1.2,"Between 1.0-1.2","Above 1.2")))</f>
        <v>Between 0.8-1.0</v>
      </c>
    </row>
    <row r="1199" spans="1:25" x14ac:dyDescent="0.3">
      <c r="A1199" t="s">
        <v>1254</v>
      </c>
      <c r="B1199" s="1">
        <v>46033.964583333334</v>
      </c>
      <c r="C1199" s="2">
        <v>46033</v>
      </c>
      <c r="D1199">
        <v>23</v>
      </c>
      <c r="E1199" t="s">
        <v>25</v>
      </c>
      <c r="F1199" t="s">
        <v>34</v>
      </c>
      <c r="G1199">
        <v>4.2</v>
      </c>
      <c r="H1199">
        <v>126.83</v>
      </c>
      <c r="I1199">
        <v>128.76</v>
      </c>
      <c r="J1199">
        <v>1.2</v>
      </c>
      <c r="K1199">
        <v>4.5</v>
      </c>
      <c r="L1199">
        <v>3.5</v>
      </c>
      <c r="M1199">
        <v>131</v>
      </c>
      <c r="N1199" t="s">
        <v>72</v>
      </c>
      <c r="O1199">
        <v>0.83099999999999996</v>
      </c>
      <c r="P1199" t="s">
        <v>28</v>
      </c>
      <c r="Q1199" t="s">
        <v>29</v>
      </c>
      <c r="R1199">
        <v>4.68</v>
      </c>
      <c r="S1199">
        <v>0</v>
      </c>
      <c r="T1199">
        <v>1.93</v>
      </c>
      <c r="U1199">
        <v>-1</v>
      </c>
      <c r="V1199" t="s">
        <v>374</v>
      </c>
      <c r="W1199" t="s">
        <v>31</v>
      </c>
      <c r="X1199">
        <v>1</v>
      </c>
      <c r="Y1199" t="str">
        <f>IF(tblRides[[#This Row],[supply_demand_ratio]]&lt;0.8,"Below 0.8",IF(tblRides[[#This Row],[supply_demand_ratio]]&lt;1,"Between 0.8-1.0",IF(tblRides[[#This Row],[supply_demand_ratio]]&lt;=1.2,"Between 1.0-1.2","Above 1.2")))</f>
        <v>Between 0.8-1.0</v>
      </c>
    </row>
    <row r="1200" spans="1:25" x14ac:dyDescent="0.3">
      <c r="A1200" t="s">
        <v>1255</v>
      </c>
      <c r="B1200" s="1">
        <v>46033.972916666666</v>
      </c>
      <c r="C1200" s="2">
        <v>46033</v>
      </c>
      <c r="D1200">
        <v>23</v>
      </c>
      <c r="E1200" t="s">
        <v>43</v>
      </c>
      <c r="F1200" t="s">
        <v>34</v>
      </c>
      <c r="G1200">
        <v>3.1</v>
      </c>
      <c r="H1200">
        <v>86.1</v>
      </c>
      <c r="I1200">
        <v>88.65</v>
      </c>
      <c r="J1200">
        <v>1</v>
      </c>
      <c r="K1200">
        <v>3.6</v>
      </c>
      <c r="L1200">
        <v>5.6</v>
      </c>
      <c r="M1200">
        <v>56</v>
      </c>
      <c r="N1200" t="s">
        <v>41</v>
      </c>
      <c r="O1200">
        <v>1.1279999999999999</v>
      </c>
      <c r="P1200" t="s">
        <v>28</v>
      </c>
      <c r="Q1200" t="s">
        <v>29</v>
      </c>
      <c r="R1200">
        <v>4.5999999999999996</v>
      </c>
      <c r="S1200">
        <v>0</v>
      </c>
      <c r="T1200">
        <v>2.5499999999999998</v>
      </c>
      <c r="U1200">
        <v>2</v>
      </c>
      <c r="V1200" t="s">
        <v>374</v>
      </c>
      <c r="W1200" t="s">
        <v>31</v>
      </c>
      <c r="X1200">
        <v>1</v>
      </c>
      <c r="Y1200" t="str">
        <f>IF(tblRides[[#This Row],[supply_demand_ratio]]&lt;0.8,"Below 0.8",IF(tblRides[[#This Row],[supply_demand_ratio]]&lt;1,"Between 0.8-1.0",IF(tblRides[[#This Row],[supply_demand_ratio]]&lt;=1.2,"Between 1.0-1.2","Above 1.2")))</f>
        <v>Between 1.0-1.2</v>
      </c>
    </row>
    <row r="1201" spans="1:25" x14ac:dyDescent="0.3">
      <c r="A1201" t="s">
        <v>1256</v>
      </c>
      <c r="B1201" s="1">
        <v>46033.977083333331</v>
      </c>
      <c r="C1201" s="2">
        <v>46033</v>
      </c>
      <c r="D1201">
        <v>23</v>
      </c>
      <c r="E1201" t="s">
        <v>62</v>
      </c>
      <c r="F1201" t="s">
        <v>26</v>
      </c>
      <c r="G1201">
        <v>10.5</v>
      </c>
      <c r="H1201">
        <v>236.92</v>
      </c>
      <c r="I1201">
        <v>237.24</v>
      </c>
      <c r="J1201">
        <v>1.1000000000000001</v>
      </c>
      <c r="K1201">
        <v>4.3</v>
      </c>
      <c r="L1201">
        <v>8</v>
      </c>
      <c r="M1201">
        <v>61</v>
      </c>
      <c r="N1201" t="s">
        <v>41</v>
      </c>
      <c r="O1201">
        <v>1.383</v>
      </c>
      <c r="P1201" t="s">
        <v>28</v>
      </c>
      <c r="Q1201" t="s">
        <v>29</v>
      </c>
      <c r="R1201">
        <v>4.63</v>
      </c>
      <c r="S1201">
        <v>15</v>
      </c>
      <c r="T1201">
        <v>0.32</v>
      </c>
      <c r="U1201">
        <v>3.7</v>
      </c>
      <c r="V1201" t="s">
        <v>374</v>
      </c>
      <c r="W1201" t="s">
        <v>31</v>
      </c>
      <c r="X1201">
        <v>1</v>
      </c>
      <c r="Y1201" t="str">
        <f>IF(tblRides[[#This Row],[supply_demand_ratio]]&lt;0.8,"Below 0.8",IF(tblRides[[#This Row],[supply_demand_ratio]]&lt;1,"Between 0.8-1.0",IF(tblRides[[#This Row],[supply_demand_ratio]]&lt;=1.2,"Between 1.0-1.2","Above 1.2")))</f>
        <v>Above 1.2</v>
      </c>
    </row>
    <row r="1202" spans="1:25" x14ac:dyDescent="0.3">
      <c r="A1202" t="s">
        <v>1257</v>
      </c>
      <c r="B1202" s="1">
        <v>46033.981249999997</v>
      </c>
      <c r="C1202" s="2">
        <v>46033</v>
      </c>
      <c r="D1202">
        <v>23</v>
      </c>
      <c r="E1202" t="s">
        <v>33</v>
      </c>
      <c r="F1202" t="s">
        <v>34</v>
      </c>
      <c r="G1202">
        <v>4.5999999999999996</v>
      </c>
      <c r="H1202">
        <v>119.33</v>
      </c>
      <c r="I1202">
        <v>128.52000000000001</v>
      </c>
      <c r="J1202">
        <v>1.1000000000000001</v>
      </c>
      <c r="K1202">
        <v>5.2</v>
      </c>
      <c r="L1202">
        <v>4.2</v>
      </c>
      <c r="M1202">
        <v>88</v>
      </c>
      <c r="N1202" t="s">
        <v>27</v>
      </c>
      <c r="O1202">
        <v>0.85099999999999998</v>
      </c>
      <c r="P1202" t="s">
        <v>28</v>
      </c>
      <c r="Q1202" t="s">
        <v>29</v>
      </c>
      <c r="R1202">
        <v>4.82</v>
      </c>
      <c r="S1202">
        <v>0</v>
      </c>
      <c r="T1202">
        <v>9.19</v>
      </c>
      <c r="U1202">
        <v>-1</v>
      </c>
      <c r="V1202" t="s">
        <v>374</v>
      </c>
      <c r="W1202" t="s">
        <v>45</v>
      </c>
      <c r="X1202">
        <v>1</v>
      </c>
      <c r="Y1202" t="str">
        <f>IF(tblRides[[#This Row],[supply_demand_ratio]]&lt;0.8,"Below 0.8",IF(tblRides[[#This Row],[supply_demand_ratio]]&lt;1,"Between 0.8-1.0",IF(tblRides[[#This Row],[supply_demand_ratio]]&lt;=1.2,"Between 1.0-1.2","Above 1.2")))</f>
        <v>Between 0.8-1.0</v>
      </c>
    </row>
    <row r="1203" spans="1:25" x14ac:dyDescent="0.3">
      <c r="A1203" t="s">
        <v>1258</v>
      </c>
      <c r="B1203" s="1">
        <v>46033.987500000003</v>
      </c>
      <c r="C1203" s="2">
        <v>46033</v>
      </c>
      <c r="D1203">
        <v>23</v>
      </c>
      <c r="E1203" t="s">
        <v>33</v>
      </c>
      <c r="F1203" t="s">
        <v>26</v>
      </c>
      <c r="G1203">
        <v>5.4</v>
      </c>
      <c r="H1203">
        <v>125.11</v>
      </c>
      <c r="I1203">
        <v>128.05000000000001</v>
      </c>
      <c r="J1203">
        <v>1</v>
      </c>
      <c r="K1203">
        <v>6.4</v>
      </c>
      <c r="L1203">
        <v>8.8000000000000007</v>
      </c>
      <c r="M1203">
        <v>85</v>
      </c>
      <c r="N1203" t="s">
        <v>27</v>
      </c>
      <c r="O1203">
        <v>0.997</v>
      </c>
      <c r="P1203" t="s">
        <v>28</v>
      </c>
      <c r="Q1203" t="s">
        <v>29</v>
      </c>
      <c r="R1203">
        <v>4.5</v>
      </c>
      <c r="S1203">
        <v>13</v>
      </c>
      <c r="T1203">
        <v>2.94</v>
      </c>
      <c r="U1203">
        <v>2.4</v>
      </c>
      <c r="V1203" t="s">
        <v>374</v>
      </c>
      <c r="W1203" t="s">
        <v>45</v>
      </c>
      <c r="X1203">
        <v>1</v>
      </c>
      <c r="Y1203" t="str">
        <f>IF(tblRides[[#This Row],[supply_demand_ratio]]&lt;0.8,"Below 0.8",IF(tblRides[[#This Row],[supply_demand_ratio]]&lt;1,"Between 0.8-1.0",IF(tblRides[[#This Row],[supply_demand_ratio]]&lt;=1.2,"Between 1.0-1.2","Above 1.2")))</f>
        <v>Between 0.8-1.0</v>
      </c>
    </row>
    <row r="1204" spans="1:25" x14ac:dyDescent="0.3">
      <c r="A1204" t="s">
        <v>1259</v>
      </c>
      <c r="B1204" s="1">
        <v>46034.005555555559</v>
      </c>
      <c r="C1204" s="2">
        <v>46034</v>
      </c>
      <c r="D1204">
        <v>0</v>
      </c>
      <c r="E1204" t="s">
        <v>33</v>
      </c>
      <c r="F1204" t="s">
        <v>26</v>
      </c>
      <c r="G1204">
        <v>9.1999999999999993</v>
      </c>
      <c r="H1204">
        <v>159.1</v>
      </c>
      <c r="I1204">
        <v>156.32</v>
      </c>
      <c r="J1204">
        <v>1</v>
      </c>
      <c r="K1204">
        <v>9.3000000000000007</v>
      </c>
      <c r="L1204">
        <v>10.4</v>
      </c>
      <c r="M1204">
        <v>93</v>
      </c>
      <c r="N1204" t="s">
        <v>41</v>
      </c>
      <c r="O1204">
        <v>1.3220000000000001</v>
      </c>
      <c r="P1204" t="s">
        <v>28</v>
      </c>
      <c r="Q1204" t="s">
        <v>29</v>
      </c>
      <c r="R1204">
        <v>4.84</v>
      </c>
      <c r="S1204">
        <v>4</v>
      </c>
      <c r="T1204">
        <v>-2.78</v>
      </c>
      <c r="U1204">
        <v>1.1000000000000001</v>
      </c>
      <c r="V1204" t="s">
        <v>486</v>
      </c>
      <c r="W1204" t="s">
        <v>45</v>
      </c>
      <c r="X1204">
        <v>1</v>
      </c>
      <c r="Y1204" t="str">
        <f>IF(tblRides[[#This Row],[supply_demand_ratio]]&lt;0.8,"Below 0.8",IF(tblRides[[#This Row],[supply_demand_ratio]]&lt;1,"Between 0.8-1.0",IF(tblRides[[#This Row],[supply_demand_ratio]]&lt;=1.2,"Between 1.0-1.2","Above 1.2")))</f>
        <v>Above 1.2</v>
      </c>
    </row>
    <row r="1205" spans="1:25" x14ac:dyDescent="0.3">
      <c r="A1205" t="s">
        <v>1260</v>
      </c>
      <c r="B1205" s="1">
        <v>46034.007638888892</v>
      </c>
      <c r="C1205" s="2">
        <v>46034</v>
      </c>
      <c r="D1205">
        <v>0</v>
      </c>
      <c r="E1205" t="s">
        <v>25</v>
      </c>
      <c r="F1205" t="s">
        <v>26</v>
      </c>
      <c r="G1205">
        <v>3.8</v>
      </c>
      <c r="H1205">
        <v>105.49</v>
      </c>
      <c r="I1205">
        <v>103.6</v>
      </c>
      <c r="J1205">
        <v>1</v>
      </c>
      <c r="K1205">
        <v>4.2</v>
      </c>
      <c r="L1205">
        <v>1</v>
      </c>
      <c r="M1205">
        <v>128</v>
      </c>
      <c r="N1205" t="s">
        <v>27</v>
      </c>
      <c r="O1205">
        <v>1.107</v>
      </c>
      <c r="P1205" t="s">
        <v>28</v>
      </c>
      <c r="Q1205" t="s">
        <v>29</v>
      </c>
      <c r="R1205">
        <v>4.75</v>
      </c>
      <c r="S1205">
        <v>4</v>
      </c>
      <c r="T1205">
        <v>-1.89</v>
      </c>
      <c r="U1205">
        <v>-3.2</v>
      </c>
      <c r="V1205" t="s">
        <v>486</v>
      </c>
      <c r="W1205" t="s">
        <v>31</v>
      </c>
      <c r="X1205">
        <v>1</v>
      </c>
      <c r="Y1205" t="str">
        <f>IF(tblRides[[#This Row],[supply_demand_ratio]]&lt;0.8,"Below 0.8",IF(tblRides[[#This Row],[supply_demand_ratio]]&lt;1,"Between 0.8-1.0",IF(tblRides[[#This Row],[supply_demand_ratio]]&lt;=1.2,"Between 1.0-1.2","Above 1.2")))</f>
        <v>Between 1.0-1.2</v>
      </c>
    </row>
    <row r="1206" spans="1:25" x14ac:dyDescent="0.3">
      <c r="A1206" t="s">
        <v>1261</v>
      </c>
      <c r="B1206" s="1">
        <v>46034.046527777777</v>
      </c>
      <c r="C1206" s="2">
        <v>46034</v>
      </c>
      <c r="D1206">
        <v>1</v>
      </c>
      <c r="E1206" t="s">
        <v>25</v>
      </c>
      <c r="F1206" t="s">
        <v>26</v>
      </c>
      <c r="G1206">
        <v>1.9</v>
      </c>
      <c r="H1206">
        <v>68.959999999999994</v>
      </c>
      <c r="I1206">
        <v>67.03</v>
      </c>
      <c r="J1206">
        <v>1</v>
      </c>
      <c r="K1206">
        <v>4.3</v>
      </c>
      <c r="L1206">
        <v>2.2000000000000002</v>
      </c>
      <c r="M1206">
        <v>110</v>
      </c>
      <c r="N1206" t="s">
        <v>41</v>
      </c>
      <c r="O1206">
        <v>1.0900000000000001</v>
      </c>
      <c r="P1206" t="s">
        <v>28</v>
      </c>
      <c r="Q1206" t="s">
        <v>29</v>
      </c>
      <c r="R1206">
        <v>4.8</v>
      </c>
      <c r="S1206">
        <v>4</v>
      </c>
      <c r="T1206">
        <v>-1.93</v>
      </c>
      <c r="U1206">
        <v>-2.1</v>
      </c>
      <c r="V1206" t="s">
        <v>486</v>
      </c>
      <c r="W1206" t="s">
        <v>31</v>
      </c>
      <c r="X1206">
        <v>1</v>
      </c>
      <c r="Y1206" t="str">
        <f>IF(tblRides[[#This Row],[supply_demand_ratio]]&lt;0.8,"Below 0.8",IF(tblRides[[#This Row],[supply_demand_ratio]]&lt;1,"Between 0.8-1.0",IF(tblRides[[#This Row],[supply_demand_ratio]]&lt;=1.2,"Between 1.0-1.2","Above 1.2")))</f>
        <v>Between 1.0-1.2</v>
      </c>
    </row>
    <row r="1207" spans="1:25" x14ac:dyDescent="0.3">
      <c r="A1207" t="s">
        <v>1262</v>
      </c>
      <c r="B1207" s="1">
        <v>46034.04791666667</v>
      </c>
      <c r="C1207" s="2">
        <v>46034</v>
      </c>
      <c r="D1207">
        <v>1</v>
      </c>
      <c r="E1207" t="s">
        <v>33</v>
      </c>
      <c r="F1207" t="s">
        <v>26</v>
      </c>
      <c r="G1207">
        <v>14.7</v>
      </c>
      <c r="H1207">
        <v>267.19</v>
      </c>
      <c r="I1207">
        <v>267.41000000000003</v>
      </c>
      <c r="J1207">
        <v>1</v>
      </c>
      <c r="K1207">
        <v>7.8</v>
      </c>
      <c r="L1207">
        <v>10.199999999999999</v>
      </c>
      <c r="M1207">
        <v>98</v>
      </c>
      <c r="N1207" t="s">
        <v>27</v>
      </c>
      <c r="O1207">
        <v>1.0860000000000001</v>
      </c>
      <c r="P1207" t="s">
        <v>28</v>
      </c>
      <c r="Q1207" t="s">
        <v>29</v>
      </c>
      <c r="R1207">
        <v>4.72</v>
      </c>
      <c r="S1207">
        <v>18</v>
      </c>
      <c r="T1207">
        <v>0.22</v>
      </c>
      <c r="U1207">
        <v>2.4</v>
      </c>
      <c r="V1207" t="s">
        <v>486</v>
      </c>
      <c r="W1207" t="s">
        <v>45</v>
      </c>
      <c r="X1207">
        <v>1</v>
      </c>
      <c r="Y1207" t="str">
        <f>IF(tblRides[[#This Row],[supply_demand_ratio]]&lt;0.8,"Below 0.8",IF(tblRides[[#This Row],[supply_demand_ratio]]&lt;1,"Between 0.8-1.0",IF(tblRides[[#This Row],[supply_demand_ratio]]&lt;=1.2,"Between 1.0-1.2","Above 1.2")))</f>
        <v>Between 1.0-1.2</v>
      </c>
    </row>
    <row r="1208" spans="1:25" x14ac:dyDescent="0.3">
      <c r="A1208" t="s">
        <v>1263</v>
      </c>
      <c r="B1208" s="1">
        <v>46034.061805555553</v>
      </c>
      <c r="C1208" s="2">
        <v>46034</v>
      </c>
      <c r="D1208">
        <v>1</v>
      </c>
      <c r="E1208" t="s">
        <v>43</v>
      </c>
      <c r="F1208" t="s">
        <v>26</v>
      </c>
      <c r="G1208">
        <v>7.9</v>
      </c>
      <c r="H1208">
        <v>193.04</v>
      </c>
      <c r="J1208">
        <v>1.1000000000000001</v>
      </c>
      <c r="K1208">
        <v>9.3000000000000007</v>
      </c>
      <c r="M1208">
        <v>68</v>
      </c>
      <c r="N1208" t="s">
        <v>41</v>
      </c>
      <c r="O1208">
        <v>2.036</v>
      </c>
      <c r="P1208" t="s">
        <v>82</v>
      </c>
      <c r="Q1208" t="s">
        <v>83</v>
      </c>
      <c r="R1208">
        <v>4.8600000000000003</v>
      </c>
      <c r="S1208">
        <v>3</v>
      </c>
      <c r="V1208" t="s">
        <v>486</v>
      </c>
      <c r="W1208" t="s">
        <v>45</v>
      </c>
      <c r="X1208">
        <v>0</v>
      </c>
      <c r="Y1208" t="str">
        <f>IF(tblRides[[#This Row],[supply_demand_ratio]]&lt;0.8,"Below 0.8",IF(tblRides[[#This Row],[supply_demand_ratio]]&lt;1,"Between 0.8-1.0",IF(tblRides[[#This Row],[supply_demand_ratio]]&lt;=1.2,"Between 1.0-1.2","Above 1.2")))</f>
        <v>Above 1.2</v>
      </c>
    </row>
    <row r="1209" spans="1:25" x14ac:dyDescent="0.3">
      <c r="A1209" t="s">
        <v>1264</v>
      </c>
      <c r="B1209" s="1">
        <v>46034.067361111112</v>
      </c>
      <c r="C1209" s="2">
        <v>46034</v>
      </c>
      <c r="D1209">
        <v>1</v>
      </c>
      <c r="E1209" t="s">
        <v>25</v>
      </c>
      <c r="F1209" t="s">
        <v>26</v>
      </c>
      <c r="G1209">
        <v>5.9</v>
      </c>
      <c r="H1209">
        <v>138.1</v>
      </c>
      <c r="I1209">
        <v>137.06</v>
      </c>
      <c r="J1209">
        <v>1</v>
      </c>
      <c r="K1209">
        <v>3.9</v>
      </c>
      <c r="L1209">
        <v>1</v>
      </c>
      <c r="M1209">
        <v>140</v>
      </c>
      <c r="N1209" t="s">
        <v>27</v>
      </c>
      <c r="O1209">
        <v>1.2869999999999999</v>
      </c>
      <c r="P1209" t="s">
        <v>28</v>
      </c>
      <c r="Q1209" t="s">
        <v>29</v>
      </c>
      <c r="R1209">
        <v>4.55</v>
      </c>
      <c r="S1209">
        <v>18</v>
      </c>
      <c r="T1209">
        <v>-1.04</v>
      </c>
      <c r="U1209">
        <v>-2.9</v>
      </c>
      <c r="V1209" t="s">
        <v>486</v>
      </c>
      <c r="W1209" t="s">
        <v>31</v>
      </c>
      <c r="X1209">
        <v>1</v>
      </c>
      <c r="Y1209" t="str">
        <f>IF(tblRides[[#This Row],[supply_demand_ratio]]&lt;0.8,"Below 0.8",IF(tblRides[[#This Row],[supply_demand_ratio]]&lt;1,"Between 0.8-1.0",IF(tblRides[[#This Row],[supply_demand_ratio]]&lt;=1.2,"Between 1.0-1.2","Above 1.2")))</f>
        <v>Above 1.2</v>
      </c>
    </row>
    <row r="1210" spans="1:25" x14ac:dyDescent="0.3">
      <c r="A1210" t="s">
        <v>1265</v>
      </c>
      <c r="B1210" s="1">
        <v>46034.07916666667</v>
      </c>
      <c r="C1210" s="2">
        <v>46034</v>
      </c>
      <c r="D1210">
        <v>1</v>
      </c>
      <c r="E1210" t="s">
        <v>25</v>
      </c>
      <c r="F1210" t="s">
        <v>26</v>
      </c>
      <c r="G1210">
        <v>6.3</v>
      </c>
      <c r="H1210">
        <v>160.21</v>
      </c>
      <c r="I1210">
        <v>145.51</v>
      </c>
      <c r="J1210">
        <v>1.2</v>
      </c>
      <c r="K1210">
        <v>6</v>
      </c>
      <c r="L1210">
        <v>6.5</v>
      </c>
      <c r="M1210">
        <v>121</v>
      </c>
      <c r="N1210" t="s">
        <v>27</v>
      </c>
      <c r="O1210">
        <v>0.873</v>
      </c>
      <c r="P1210" t="s">
        <v>28</v>
      </c>
      <c r="Q1210" t="s">
        <v>29</v>
      </c>
      <c r="R1210">
        <v>4.2</v>
      </c>
      <c r="S1210">
        <v>14</v>
      </c>
      <c r="T1210">
        <v>-14.7</v>
      </c>
      <c r="U1210">
        <v>0.5</v>
      </c>
      <c r="V1210" t="s">
        <v>486</v>
      </c>
      <c r="W1210" t="s">
        <v>45</v>
      </c>
      <c r="X1210">
        <v>1</v>
      </c>
      <c r="Y1210" t="str">
        <f>IF(tblRides[[#This Row],[supply_demand_ratio]]&lt;0.8,"Below 0.8",IF(tblRides[[#This Row],[supply_demand_ratio]]&lt;1,"Between 0.8-1.0",IF(tblRides[[#This Row],[supply_demand_ratio]]&lt;=1.2,"Between 1.0-1.2","Above 1.2")))</f>
        <v>Between 0.8-1.0</v>
      </c>
    </row>
    <row r="1211" spans="1:25" x14ac:dyDescent="0.3">
      <c r="A1211" t="s">
        <v>1266</v>
      </c>
      <c r="B1211" s="1">
        <v>46034.128472222219</v>
      </c>
      <c r="C1211" s="2">
        <v>46034</v>
      </c>
      <c r="D1211">
        <v>3</v>
      </c>
      <c r="E1211" t="s">
        <v>36</v>
      </c>
      <c r="F1211" t="s">
        <v>34</v>
      </c>
      <c r="G1211">
        <v>16.7</v>
      </c>
      <c r="H1211">
        <v>285.44</v>
      </c>
      <c r="I1211">
        <v>298.06</v>
      </c>
      <c r="J1211">
        <v>1</v>
      </c>
      <c r="K1211">
        <v>2</v>
      </c>
      <c r="L1211">
        <v>1</v>
      </c>
      <c r="M1211">
        <v>131</v>
      </c>
      <c r="N1211" t="s">
        <v>41</v>
      </c>
      <c r="O1211">
        <v>2.0720000000000001</v>
      </c>
      <c r="P1211" t="s">
        <v>28</v>
      </c>
      <c r="Q1211" t="s">
        <v>29</v>
      </c>
      <c r="R1211">
        <v>4.8600000000000003</v>
      </c>
      <c r="S1211">
        <v>0</v>
      </c>
      <c r="T1211">
        <v>12.62</v>
      </c>
      <c r="U1211">
        <v>-1</v>
      </c>
      <c r="V1211" t="s">
        <v>486</v>
      </c>
      <c r="W1211" t="s">
        <v>31</v>
      </c>
      <c r="X1211">
        <v>1</v>
      </c>
      <c r="Y1211" t="str">
        <f>IF(tblRides[[#This Row],[supply_demand_ratio]]&lt;0.8,"Below 0.8",IF(tblRides[[#This Row],[supply_demand_ratio]]&lt;1,"Between 0.8-1.0",IF(tblRides[[#This Row],[supply_demand_ratio]]&lt;=1.2,"Between 1.0-1.2","Above 1.2")))</f>
        <v>Above 1.2</v>
      </c>
    </row>
    <row r="1212" spans="1:25" x14ac:dyDescent="0.3">
      <c r="A1212" t="s">
        <v>1267</v>
      </c>
      <c r="B1212" s="1">
        <v>46034.137499999997</v>
      </c>
      <c r="C1212" s="2">
        <v>46034</v>
      </c>
      <c r="D1212">
        <v>3</v>
      </c>
      <c r="E1212" t="s">
        <v>25</v>
      </c>
      <c r="F1212" t="s">
        <v>26</v>
      </c>
      <c r="G1212">
        <v>9.3000000000000007</v>
      </c>
      <c r="H1212">
        <v>181.52</v>
      </c>
      <c r="I1212">
        <v>180.91</v>
      </c>
      <c r="J1212">
        <v>1.1000000000000001</v>
      </c>
      <c r="K1212">
        <v>2.6</v>
      </c>
      <c r="L1212">
        <v>3.3</v>
      </c>
      <c r="M1212">
        <v>136</v>
      </c>
      <c r="N1212" t="s">
        <v>27</v>
      </c>
      <c r="O1212">
        <v>1.222</v>
      </c>
      <c r="P1212" t="s">
        <v>28</v>
      </c>
      <c r="Q1212" t="s">
        <v>29</v>
      </c>
      <c r="R1212">
        <v>4.46</v>
      </c>
      <c r="S1212">
        <v>21</v>
      </c>
      <c r="T1212">
        <v>-0.61</v>
      </c>
      <c r="U1212">
        <v>0.7</v>
      </c>
      <c r="V1212" t="s">
        <v>486</v>
      </c>
      <c r="W1212" t="s">
        <v>31</v>
      </c>
      <c r="X1212">
        <v>1</v>
      </c>
      <c r="Y1212" t="str">
        <f>IF(tblRides[[#This Row],[supply_demand_ratio]]&lt;0.8,"Below 0.8",IF(tblRides[[#This Row],[supply_demand_ratio]]&lt;1,"Between 0.8-1.0",IF(tblRides[[#This Row],[supply_demand_ratio]]&lt;=1.2,"Between 1.0-1.2","Above 1.2")))</f>
        <v>Above 1.2</v>
      </c>
    </row>
    <row r="1213" spans="1:25" x14ac:dyDescent="0.3">
      <c r="A1213" t="s">
        <v>1268</v>
      </c>
      <c r="B1213" s="1">
        <v>46034.138888888891</v>
      </c>
      <c r="C1213" s="2">
        <v>46034</v>
      </c>
      <c r="D1213">
        <v>3</v>
      </c>
      <c r="E1213" t="s">
        <v>36</v>
      </c>
      <c r="F1213" t="s">
        <v>26</v>
      </c>
      <c r="G1213">
        <v>0.7</v>
      </c>
      <c r="H1213">
        <v>49.96</v>
      </c>
      <c r="I1213">
        <v>54.31</v>
      </c>
      <c r="J1213">
        <v>1</v>
      </c>
      <c r="K1213">
        <v>2</v>
      </c>
      <c r="L1213">
        <v>4.5999999999999996</v>
      </c>
      <c r="M1213">
        <v>120</v>
      </c>
      <c r="N1213" t="s">
        <v>41</v>
      </c>
      <c r="O1213">
        <v>1.484</v>
      </c>
      <c r="P1213" t="s">
        <v>28</v>
      </c>
      <c r="Q1213" t="s">
        <v>29</v>
      </c>
      <c r="R1213">
        <v>4.76</v>
      </c>
      <c r="S1213">
        <v>13</v>
      </c>
      <c r="T1213">
        <v>4.3499999999999996</v>
      </c>
      <c r="U1213">
        <v>2.6</v>
      </c>
      <c r="V1213" t="s">
        <v>486</v>
      </c>
      <c r="W1213" t="s">
        <v>31</v>
      </c>
      <c r="X1213">
        <v>1</v>
      </c>
      <c r="Y1213" t="str">
        <f>IF(tblRides[[#This Row],[supply_demand_ratio]]&lt;0.8,"Below 0.8",IF(tblRides[[#This Row],[supply_demand_ratio]]&lt;1,"Between 0.8-1.0",IF(tblRides[[#This Row],[supply_demand_ratio]]&lt;=1.2,"Between 1.0-1.2","Above 1.2")))</f>
        <v>Above 1.2</v>
      </c>
    </row>
    <row r="1214" spans="1:25" x14ac:dyDescent="0.3">
      <c r="A1214" t="s">
        <v>1269</v>
      </c>
      <c r="B1214" s="1">
        <v>46034.140277777777</v>
      </c>
      <c r="C1214" s="2">
        <v>46034</v>
      </c>
      <c r="D1214">
        <v>3</v>
      </c>
      <c r="E1214" t="s">
        <v>43</v>
      </c>
      <c r="F1214" t="s">
        <v>34</v>
      </c>
      <c r="G1214">
        <v>5.8</v>
      </c>
      <c r="H1214">
        <v>126.53</v>
      </c>
      <c r="I1214">
        <v>126.46</v>
      </c>
      <c r="J1214">
        <v>1</v>
      </c>
      <c r="K1214">
        <v>3.6</v>
      </c>
      <c r="L1214">
        <v>1</v>
      </c>
      <c r="M1214">
        <v>78</v>
      </c>
      <c r="N1214" t="s">
        <v>41</v>
      </c>
      <c r="O1214">
        <v>2.0960000000000001</v>
      </c>
      <c r="P1214" t="s">
        <v>28</v>
      </c>
      <c r="Q1214" t="s">
        <v>29</v>
      </c>
      <c r="R1214">
        <v>4.5</v>
      </c>
      <c r="S1214">
        <v>0</v>
      </c>
      <c r="T1214">
        <v>-7.0000000000000007E-2</v>
      </c>
      <c r="U1214">
        <v>-2.6</v>
      </c>
      <c r="V1214" t="s">
        <v>486</v>
      </c>
      <c r="W1214" t="s">
        <v>31</v>
      </c>
      <c r="X1214">
        <v>1</v>
      </c>
      <c r="Y1214" t="str">
        <f>IF(tblRides[[#This Row],[supply_demand_ratio]]&lt;0.8,"Below 0.8",IF(tblRides[[#This Row],[supply_demand_ratio]]&lt;1,"Between 0.8-1.0",IF(tblRides[[#This Row],[supply_demand_ratio]]&lt;=1.2,"Between 1.0-1.2","Above 1.2")))</f>
        <v>Above 1.2</v>
      </c>
    </row>
    <row r="1215" spans="1:25" x14ac:dyDescent="0.3">
      <c r="A1215" t="s">
        <v>1270</v>
      </c>
      <c r="B1215" s="1">
        <v>46034.145833333336</v>
      </c>
      <c r="C1215" s="2">
        <v>46034</v>
      </c>
      <c r="D1215">
        <v>3</v>
      </c>
      <c r="E1215" t="s">
        <v>33</v>
      </c>
      <c r="F1215" t="s">
        <v>34</v>
      </c>
      <c r="G1215">
        <v>6.3</v>
      </c>
      <c r="H1215">
        <v>151.16</v>
      </c>
      <c r="J1215">
        <v>1.1000000000000001</v>
      </c>
      <c r="K1215">
        <v>7.7</v>
      </c>
      <c r="L1215">
        <v>5.5</v>
      </c>
      <c r="M1215">
        <v>110</v>
      </c>
      <c r="N1215" t="s">
        <v>41</v>
      </c>
      <c r="O1215">
        <v>2.0190000000000001</v>
      </c>
      <c r="P1215" t="s">
        <v>58</v>
      </c>
      <c r="Q1215" t="s">
        <v>108</v>
      </c>
      <c r="R1215">
        <v>4.9000000000000004</v>
      </c>
      <c r="S1215">
        <v>0</v>
      </c>
      <c r="U1215">
        <v>-2.2000000000000002</v>
      </c>
      <c r="V1215" t="s">
        <v>486</v>
      </c>
      <c r="W1215" t="s">
        <v>45</v>
      </c>
      <c r="X1215">
        <v>0</v>
      </c>
      <c r="Y1215" t="str">
        <f>IF(tblRides[[#This Row],[supply_demand_ratio]]&lt;0.8,"Below 0.8",IF(tblRides[[#This Row],[supply_demand_ratio]]&lt;1,"Between 0.8-1.0",IF(tblRides[[#This Row],[supply_demand_ratio]]&lt;=1.2,"Between 1.0-1.2","Above 1.2")))</f>
        <v>Above 1.2</v>
      </c>
    </row>
    <row r="1216" spans="1:25" x14ac:dyDescent="0.3">
      <c r="A1216" t="s">
        <v>1271</v>
      </c>
      <c r="B1216" s="1">
        <v>46034.146527777775</v>
      </c>
      <c r="C1216" s="2">
        <v>46034</v>
      </c>
      <c r="D1216">
        <v>3</v>
      </c>
      <c r="E1216" t="s">
        <v>25</v>
      </c>
      <c r="F1216" t="s">
        <v>26</v>
      </c>
      <c r="G1216">
        <v>5.9</v>
      </c>
      <c r="H1216">
        <v>136</v>
      </c>
      <c r="I1216">
        <v>130.88</v>
      </c>
      <c r="J1216">
        <v>1.1000000000000001</v>
      </c>
      <c r="K1216">
        <v>2.4</v>
      </c>
      <c r="L1216">
        <v>1</v>
      </c>
      <c r="M1216">
        <v>129</v>
      </c>
      <c r="N1216" t="s">
        <v>41</v>
      </c>
      <c r="O1216">
        <v>1.266</v>
      </c>
      <c r="P1216" t="s">
        <v>28</v>
      </c>
      <c r="Q1216" t="s">
        <v>29</v>
      </c>
      <c r="R1216">
        <v>4.58</v>
      </c>
      <c r="S1216">
        <v>8</v>
      </c>
      <c r="T1216">
        <v>-5.12</v>
      </c>
      <c r="U1216">
        <v>-1.4</v>
      </c>
      <c r="V1216" t="s">
        <v>486</v>
      </c>
      <c r="W1216" t="s">
        <v>31</v>
      </c>
      <c r="X1216">
        <v>1</v>
      </c>
      <c r="Y1216" t="str">
        <f>IF(tblRides[[#This Row],[supply_demand_ratio]]&lt;0.8,"Below 0.8",IF(tblRides[[#This Row],[supply_demand_ratio]]&lt;1,"Between 0.8-1.0",IF(tblRides[[#This Row],[supply_demand_ratio]]&lt;=1.2,"Between 1.0-1.2","Above 1.2")))</f>
        <v>Above 1.2</v>
      </c>
    </row>
    <row r="1217" spans="1:25" x14ac:dyDescent="0.3">
      <c r="A1217" t="s">
        <v>1272</v>
      </c>
      <c r="B1217" s="1">
        <v>46034.147916666669</v>
      </c>
      <c r="C1217" s="2">
        <v>46034</v>
      </c>
      <c r="D1217">
        <v>3</v>
      </c>
      <c r="E1217" t="s">
        <v>25</v>
      </c>
      <c r="F1217" t="s">
        <v>26</v>
      </c>
      <c r="G1217">
        <v>1</v>
      </c>
      <c r="H1217">
        <v>58.05</v>
      </c>
      <c r="I1217">
        <v>57.66</v>
      </c>
      <c r="J1217">
        <v>1</v>
      </c>
      <c r="K1217">
        <v>2.9</v>
      </c>
      <c r="L1217">
        <v>4.2</v>
      </c>
      <c r="M1217">
        <v>123</v>
      </c>
      <c r="N1217" t="s">
        <v>27</v>
      </c>
      <c r="O1217">
        <v>1.1359999999999999</v>
      </c>
      <c r="P1217" t="s">
        <v>28</v>
      </c>
      <c r="Q1217" t="s">
        <v>29</v>
      </c>
      <c r="R1217">
        <v>4.58</v>
      </c>
      <c r="S1217">
        <v>5</v>
      </c>
      <c r="T1217">
        <v>-0.39</v>
      </c>
      <c r="U1217">
        <v>1.3</v>
      </c>
      <c r="V1217" t="s">
        <v>486</v>
      </c>
      <c r="W1217" t="s">
        <v>31</v>
      </c>
      <c r="X1217">
        <v>1</v>
      </c>
      <c r="Y1217" t="str">
        <f>IF(tblRides[[#This Row],[supply_demand_ratio]]&lt;0.8,"Below 0.8",IF(tblRides[[#This Row],[supply_demand_ratio]]&lt;1,"Between 0.8-1.0",IF(tblRides[[#This Row],[supply_demand_ratio]]&lt;=1.2,"Between 1.0-1.2","Above 1.2")))</f>
        <v>Between 1.0-1.2</v>
      </c>
    </row>
    <row r="1218" spans="1:25" x14ac:dyDescent="0.3">
      <c r="A1218" t="s">
        <v>1273</v>
      </c>
      <c r="B1218" s="1">
        <v>46034.152777777781</v>
      </c>
      <c r="C1218" s="2">
        <v>46034</v>
      </c>
      <c r="D1218">
        <v>3</v>
      </c>
      <c r="E1218" t="s">
        <v>33</v>
      </c>
      <c r="F1218" t="s">
        <v>26</v>
      </c>
      <c r="G1218">
        <v>2.2999999999999998</v>
      </c>
      <c r="H1218">
        <v>72.180000000000007</v>
      </c>
      <c r="I1218">
        <v>77.010000000000005</v>
      </c>
      <c r="J1218">
        <v>1</v>
      </c>
      <c r="K1218">
        <v>5.2</v>
      </c>
      <c r="L1218">
        <v>8.3000000000000007</v>
      </c>
      <c r="M1218">
        <v>104</v>
      </c>
      <c r="N1218" t="s">
        <v>41</v>
      </c>
      <c r="O1218">
        <v>1.4390000000000001</v>
      </c>
      <c r="P1218" t="s">
        <v>28</v>
      </c>
      <c r="Q1218" t="s">
        <v>29</v>
      </c>
      <c r="R1218">
        <v>4.88</v>
      </c>
      <c r="S1218">
        <v>29</v>
      </c>
      <c r="T1218">
        <v>4.83</v>
      </c>
      <c r="U1218">
        <v>3.1</v>
      </c>
      <c r="V1218" t="s">
        <v>486</v>
      </c>
      <c r="W1218" t="s">
        <v>45</v>
      </c>
      <c r="X1218">
        <v>1</v>
      </c>
      <c r="Y1218" t="str">
        <f>IF(tblRides[[#This Row],[supply_demand_ratio]]&lt;0.8,"Below 0.8",IF(tblRides[[#This Row],[supply_demand_ratio]]&lt;1,"Between 0.8-1.0",IF(tblRides[[#This Row],[supply_demand_ratio]]&lt;=1.2,"Between 1.0-1.2","Above 1.2")))</f>
        <v>Above 1.2</v>
      </c>
    </row>
    <row r="1219" spans="1:25" x14ac:dyDescent="0.3">
      <c r="A1219" t="s">
        <v>1274</v>
      </c>
      <c r="B1219" s="1">
        <v>46034.154166666667</v>
      </c>
      <c r="C1219" s="2">
        <v>46034</v>
      </c>
      <c r="D1219">
        <v>3</v>
      </c>
      <c r="E1219" t="s">
        <v>36</v>
      </c>
      <c r="F1219" t="s">
        <v>26</v>
      </c>
      <c r="G1219">
        <v>1.3</v>
      </c>
      <c r="H1219">
        <v>63.98</v>
      </c>
      <c r="I1219">
        <v>64.510000000000005</v>
      </c>
      <c r="J1219">
        <v>1.1000000000000001</v>
      </c>
      <c r="K1219">
        <v>2</v>
      </c>
      <c r="L1219">
        <v>7.8</v>
      </c>
      <c r="M1219">
        <v>105</v>
      </c>
      <c r="N1219" t="s">
        <v>27</v>
      </c>
      <c r="O1219">
        <v>1.012</v>
      </c>
      <c r="P1219" t="s">
        <v>28</v>
      </c>
      <c r="Q1219" t="s">
        <v>29</v>
      </c>
      <c r="R1219">
        <v>4.84</v>
      </c>
      <c r="S1219">
        <v>6</v>
      </c>
      <c r="T1219">
        <v>0.53</v>
      </c>
      <c r="U1219">
        <v>5.8</v>
      </c>
      <c r="V1219" t="s">
        <v>486</v>
      </c>
      <c r="W1219" t="s">
        <v>31</v>
      </c>
      <c r="X1219">
        <v>1</v>
      </c>
      <c r="Y1219" t="str">
        <f>IF(tblRides[[#This Row],[supply_demand_ratio]]&lt;0.8,"Below 0.8",IF(tblRides[[#This Row],[supply_demand_ratio]]&lt;1,"Between 0.8-1.0",IF(tblRides[[#This Row],[supply_demand_ratio]]&lt;=1.2,"Between 1.0-1.2","Above 1.2")))</f>
        <v>Between 1.0-1.2</v>
      </c>
    </row>
    <row r="1220" spans="1:25" x14ac:dyDescent="0.3">
      <c r="A1220" t="s">
        <v>1275</v>
      </c>
      <c r="B1220" s="1">
        <v>46034.15902777778</v>
      </c>
      <c r="C1220" s="2">
        <v>46034</v>
      </c>
      <c r="D1220">
        <v>3</v>
      </c>
      <c r="E1220" t="s">
        <v>25</v>
      </c>
      <c r="F1220" t="s">
        <v>26</v>
      </c>
      <c r="G1220">
        <v>18.399999999999999</v>
      </c>
      <c r="H1220">
        <v>285.73</v>
      </c>
      <c r="I1220">
        <v>296.79000000000002</v>
      </c>
      <c r="J1220">
        <v>1</v>
      </c>
      <c r="K1220">
        <v>4.9000000000000004</v>
      </c>
      <c r="L1220">
        <v>1.2</v>
      </c>
      <c r="M1220">
        <v>116</v>
      </c>
      <c r="N1220" t="s">
        <v>41</v>
      </c>
      <c r="O1220">
        <v>1.647</v>
      </c>
      <c r="P1220" t="s">
        <v>28</v>
      </c>
      <c r="Q1220" t="s">
        <v>29</v>
      </c>
      <c r="R1220">
        <v>4.8600000000000003</v>
      </c>
      <c r="S1220">
        <v>4</v>
      </c>
      <c r="T1220">
        <v>11.06</v>
      </c>
      <c r="U1220">
        <v>-3.7</v>
      </c>
      <c r="V1220" t="s">
        <v>486</v>
      </c>
      <c r="W1220" t="s">
        <v>31</v>
      </c>
      <c r="X1220">
        <v>1</v>
      </c>
      <c r="Y1220" t="str">
        <f>IF(tblRides[[#This Row],[supply_demand_ratio]]&lt;0.8,"Below 0.8",IF(tblRides[[#This Row],[supply_demand_ratio]]&lt;1,"Between 0.8-1.0",IF(tblRides[[#This Row],[supply_demand_ratio]]&lt;=1.2,"Between 1.0-1.2","Above 1.2")))</f>
        <v>Above 1.2</v>
      </c>
    </row>
    <row r="1221" spans="1:25" x14ac:dyDescent="0.3">
      <c r="A1221" t="s">
        <v>1276</v>
      </c>
      <c r="B1221" s="1">
        <v>46034.161111111112</v>
      </c>
      <c r="C1221" s="2">
        <v>46034</v>
      </c>
      <c r="D1221">
        <v>3</v>
      </c>
      <c r="E1221" t="s">
        <v>43</v>
      </c>
      <c r="F1221" t="s">
        <v>26</v>
      </c>
      <c r="G1221">
        <v>6</v>
      </c>
      <c r="H1221">
        <v>134.44999999999999</v>
      </c>
      <c r="I1221">
        <v>134.63</v>
      </c>
      <c r="J1221">
        <v>1</v>
      </c>
      <c r="K1221">
        <v>2</v>
      </c>
      <c r="L1221">
        <v>2.7</v>
      </c>
      <c r="M1221">
        <v>78</v>
      </c>
      <c r="N1221" t="s">
        <v>41</v>
      </c>
      <c r="O1221">
        <v>2.1589999999999998</v>
      </c>
      <c r="P1221" t="s">
        <v>28</v>
      </c>
      <c r="Q1221" t="s">
        <v>29</v>
      </c>
      <c r="R1221">
        <v>4.5199999999999996</v>
      </c>
      <c r="S1221">
        <v>23</v>
      </c>
      <c r="T1221">
        <v>0.18</v>
      </c>
      <c r="U1221">
        <v>0.7</v>
      </c>
      <c r="V1221" t="s">
        <v>486</v>
      </c>
      <c r="W1221" t="s">
        <v>31</v>
      </c>
      <c r="X1221">
        <v>1</v>
      </c>
      <c r="Y1221" t="str">
        <f>IF(tblRides[[#This Row],[supply_demand_ratio]]&lt;0.8,"Below 0.8",IF(tblRides[[#This Row],[supply_demand_ratio]]&lt;1,"Between 0.8-1.0",IF(tblRides[[#This Row],[supply_demand_ratio]]&lt;=1.2,"Between 1.0-1.2","Above 1.2")))</f>
        <v>Above 1.2</v>
      </c>
    </row>
    <row r="1222" spans="1:25" x14ac:dyDescent="0.3">
      <c r="A1222" t="s">
        <v>1277</v>
      </c>
      <c r="B1222" s="1">
        <v>46034.161111111112</v>
      </c>
      <c r="C1222" s="2">
        <v>46034</v>
      </c>
      <c r="D1222">
        <v>3</v>
      </c>
      <c r="E1222" t="s">
        <v>43</v>
      </c>
      <c r="F1222" t="s">
        <v>34</v>
      </c>
      <c r="G1222">
        <v>6.7</v>
      </c>
      <c r="H1222">
        <v>127.64</v>
      </c>
      <c r="I1222">
        <v>134.43</v>
      </c>
      <c r="J1222">
        <v>1</v>
      </c>
      <c r="K1222">
        <v>3.7</v>
      </c>
      <c r="L1222">
        <v>7.5</v>
      </c>
      <c r="M1222">
        <v>74</v>
      </c>
      <c r="N1222" t="s">
        <v>41</v>
      </c>
      <c r="O1222">
        <v>2.073</v>
      </c>
      <c r="P1222" t="s">
        <v>28</v>
      </c>
      <c r="Q1222" t="s">
        <v>29</v>
      </c>
      <c r="R1222">
        <v>4.51</v>
      </c>
      <c r="S1222">
        <v>0</v>
      </c>
      <c r="T1222">
        <v>6.79</v>
      </c>
      <c r="U1222">
        <v>3.8</v>
      </c>
      <c r="V1222" t="s">
        <v>486</v>
      </c>
      <c r="W1222" t="s">
        <v>31</v>
      </c>
      <c r="X1222">
        <v>1</v>
      </c>
      <c r="Y1222" t="str">
        <f>IF(tblRides[[#This Row],[supply_demand_ratio]]&lt;0.8,"Below 0.8",IF(tblRides[[#This Row],[supply_demand_ratio]]&lt;1,"Between 0.8-1.0",IF(tblRides[[#This Row],[supply_demand_ratio]]&lt;=1.2,"Between 1.0-1.2","Above 1.2")))</f>
        <v>Above 1.2</v>
      </c>
    </row>
    <row r="1223" spans="1:25" x14ac:dyDescent="0.3">
      <c r="A1223" t="s">
        <v>1278</v>
      </c>
      <c r="B1223" s="1">
        <v>46034.168055555558</v>
      </c>
      <c r="C1223" s="2">
        <v>46034</v>
      </c>
      <c r="D1223">
        <v>4</v>
      </c>
      <c r="E1223" t="s">
        <v>25</v>
      </c>
      <c r="F1223" t="s">
        <v>26</v>
      </c>
      <c r="G1223">
        <v>5.0999999999999996</v>
      </c>
      <c r="H1223">
        <v>120.73</v>
      </c>
      <c r="I1223">
        <v>124.21</v>
      </c>
      <c r="J1223">
        <v>1</v>
      </c>
      <c r="K1223">
        <v>2</v>
      </c>
      <c r="L1223">
        <v>3.7</v>
      </c>
      <c r="M1223">
        <v>122</v>
      </c>
      <c r="N1223" t="s">
        <v>27</v>
      </c>
      <c r="O1223">
        <v>1.139</v>
      </c>
      <c r="P1223" t="s">
        <v>28</v>
      </c>
      <c r="Q1223" t="s">
        <v>29</v>
      </c>
      <c r="R1223">
        <v>4.8499999999999996</v>
      </c>
      <c r="S1223">
        <v>4</v>
      </c>
      <c r="T1223">
        <v>3.48</v>
      </c>
      <c r="U1223">
        <v>1.7</v>
      </c>
      <c r="V1223" t="s">
        <v>486</v>
      </c>
      <c r="W1223" t="s">
        <v>31</v>
      </c>
      <c r="X1223">
        <v>1</v>
      </c>
      <c r="Y1223" t="str">
        <f>IF(tblRides[[#This Row],[supply_demand_ratio]]&lt;0.8,"Below 0.8",IF(tblRides[[#This Row],[supply_demand_ratio]]&lt;1,"Between 0.8-1.0",IF(tblRides[[#This Row],[supply_demand_ratio]]&lt;=1.2,"Between 1.0-1.2","Above 1.2")))</f>
        <v>Between 1.0-1.2</v>
      </c>
    </row>
    <row r="1224" spans="1:25" x14ac:dyDescent="0.3">
      <c r="A1224" t="s">
        <v>1279</v>
      </c>
      <c r="B1224" s="1">
        <v>46034.168749999997</v>
      </c>
      <c r="C1224" s="2">
        <v>46034</v>
      </c>
      <c r="D1224">
        <v>4</v>
      </c>
      <c r="E1224" t="s">
        <v>33</v>
      </c>
      <c r="F1224" t="s">
        <v>26</v>
      </c>
      <c r="G1224">
        <v>1.5</v>
      </c>
      <c r="H1224">
        <v>64.94</v>
      </c>
      <c r="I1224">
        <v>63.24</v>
      </c>
      <c r="J1224">
        <v>1</v>
      </c>
      <c r="K1224">
        <v>2.7</v>
      </c>
      <c r="L1224">
        <v>1</v>
      </c>
      <c r="M1224">
        <v>110</v>
      </c>
      <c r="N1224" t="s">
        <v>41</v>
      </c>
      <c r="O1224">
        <v>1.573</v>
      </c>
      <c r="P1224" t="s">
        <v>28</v>
      </c>
      <c r="Q1224" t="s">
        <v>29</v>
      </c>
      <c r="R1224">
        <v>4.66</v>
      </c>
      <c r="S1224">
        <v>2</v>
      </c>
      <c r="T1224">
        <v>-1.7</v>
      </c>
      <c r="U1224">
        <v>-1.7</v>
      </c>
      <c r="V1224" t="s">
        <v>486</v>
      </c>
      <c r="W1224" t="s">
        <v>31</v>
      </c>
      <c r="X1224">
        <v>1</v>
      </c>
      <c r="Y1224" t="str">
        <f>IF(tblRides[[#This Row],[supply_demand_ratio]]&lt;0.8,"Below 0.8",IF(tblRides[[#This Row],[supply_demand_ratio]]&lt;1,"Between 0.8-1.0",IF(tblRides[[#This Row],[supply_demand_ratio]]&lt;=1.2,"Between 1.0-1.2","Above 1.2")))</f>
        <v>Above 1.2</v>
      </c>
    </row>
    <row r="1225" spans="1:25" x14ac:dyDescent="0.3">
      <c r="A1225" t="s">
        <v>1280</v>
      </c>
      <c r="B1225" s="1">
        <v>46034.171527777777</v>
      </c>
      <c r="C1225" s="2">
        <v>46034</v>
      </c>
      <c r="D1225">
        <v>4</v>
      </c>
      <c r="E1225" t="s">
        <v>25</v>
      </c>
      <c r="F1225" t="s">
        <v>26</v>
      </c>
      <c r="G1225">
        <v>2.8</v>
      </c>
      <c r="H1225">
        <v>93.79</v>
      </c>
      <c r="J1225">
        <v>1.1000000000000001</v>
      </c>
      <c r="K1225">
        <v>4</v>
      </c>
      <c r="M1225">
        <v>116</v>
      </c>
      <c r="N1225" t="s">
        <v>41</v>
      </c>
      <c r="O1225">
        <v>1.224</v>
      </c>
      <c r="P1225" t="s">
        <v>82</v>
      </c>
      <c r="Q1225" t="s">
        <v>83</v>
      </c>
      <c r="R1225">
        <v>4.4800000000000004</v>
      </c>
      <c r="S1225">
        <v>3</v>
      </c>
      <c r="V1225" t="s">
        <v>486</v>
      </c>
      <c r="W1225" t="s">
        <v>31</v>
      </c>
      <c r="X1225">
        <v>0</v>
      </c>
      <c r="Y1225" t="str">
        <f>IF(tblRides[[#This Row],[supply_demand_ratio]]&lt;0.8,"Below 0.8",IF(tblRides[[#This Row],[supply_demand_ratio]]&lt;1,"Between 0.8-1.0",IF(tblRides[[#This Row],[supply_demand_ratio]]&lt;=1.2,"Between 1.0-1.2","Above 1.2")))</f>
        <v>Above 1.2</v>
      </c>
    </row>
    <row r="1226" spans="1:25" x14ac:dyDescent="0.3">
      <c r="A1226" t="s">
        <v>1281</v>
      </c>
      <c r="B1226" s="1">
        <v>46034.175694444442</v>
      </c>
      <c r="C1226" s="2">
        <v>46034</v>
      </c>
      <c r="D1226">
        <v>4</v>
      </c>
      <c r="E1226" t="s">
        <v>33</v>
      </c>
      <c r="F1226" t="s">
        <v>26</v>
      </c>
      <c r="G1226">
        <v>3.1</v>
      </c>
      <c r="H1226">
        <v>88.13</v>
      </c>
      <c r="J1226">
        <v>1</v>
      </c>
      <c r="K1226">
        <v>4</v>
      </c>
      <c r="L1226">
        <v>7.8</v>
      </c>
      <c r="M1226">
        <v>107</v>
      </c>
      <c r="N1226" t="s">
        <v>41</v>
      </c>
      <c r="O1226">
        <v>2.12</v>
      </c>
      <c r="P1226" t="s">
        <v>58</v>
      </c>
      <c r="Q1226" t="s">
        <v>59</v>
      </c>
      <c r="R1226">
        <v>4.75</v>
      </c>
      <c r="S1226">
        <v>4</v>
      </c>
      <c r="U1226">
        <v>3.8</v>
      </c>
      <c r="V1226" t="s">
        <v>486</v>
      </c>
      <c r="W1226" t="s">
        <v>31</v>
      </c>
      <c r="X1226">
        <v>0</v>
      </c>
      <c r="Y1226" t="str">
        <f>IF(tblRides[[#This Row],[supply_demand_ratio]]&lt;0.8,"Below 0.8",IF(tblRides[[#This Row],[supply_demand_ratio]]&lt;1,"Between 0.8-1.0",IF(tblRides[[#This Row],[supply_demand_ratio]]&lt;=1.2,"Between 1.0-1.2","Above 1.2")))</f>
        <v>Above 1.2</v>
      </c>
    </row>
    <row r="1227" spans="1:25" x14ac:dyDescent="0.3">
      <c r="A1227" t="s">
        <v>1282</v>
      </c>
      <c r="B1227" s="1">
        <v>46034.193055555559</v>
      </c>
      <c r="C1227" s="2">
        <v>46034</v>
      </c>
      <c r="D1227">
        <v>4</v>
      </c>
      <c r="E1227" t="s">
        <v>25</v>
      </c>
      <c r="F1227" t="s">
        <v>26</v>
      </c>
      <c r="G1227">
        <v>18.5</v>
      </c>
      <c r="H1227">
        <v>354.63</v>
      </c>
      <c r="I1227">
        <v>328.75</v>
      </c>
      <c r="J1227">
        <v>1</v>
      </c>
      <c r="K1227">
        <v>3.8</v>
      </c>
      <c r="L1227">
        <v>4.7</v>
      </c>
      <c r="M1227">
        <v>123</v>
      </c>
      <c r="N1227" t="s">
        <v>27</v>
      </c>
      <c r="O1227">
        <v>1.1020000000000001</v>
      </c>
      <c r="P1227" t="s">
        <v>28</v>
      </c>
      <c r="Q1227" t="s">
        <v>29</v>
      </c>
      <c r="R1227">
        <v>5</v>
      </c>
      <c r="S1227">
        <v>14</v>
      </c>
      <c r="T1227">
        <v>-25.88</v>
      </c>
      <c r="U1227">
        <v>0.9</v>
      </c>
      <c r="V1227" t="s">
        <v>486</v>
      </c>
      <c r="W1227" t="s">
        <v>31</v>
      </c>
      <c r="X1227">
        <v>1</v>
      </c>
      <c r="Y1227" t="str">
        <f>IF(tblRides[[#This Row],[supply_demand_ratio]]&lt;0.8,"Below 0.8",IF(tblRides[[#This Row],[supply_demand_ratio]]&lt;1,"Between 0.8-1.0",IF(tblRides[[#This Row],[supply_demand_ratio]]&lt;=1.2,"Between 1.0-1.2","Above 1.2")))</f>
        <v>Between 1.0-1.2</v>
      </c>
    </row>
    <row r="1228" spans="1:25" x14ac:dyDescent="0.3">
      <c r="A1228" t="s">
        <v>1283</v>
      </c>
      <c r="B1228" s="1">
        <v>46034.196527777778</v>
      </c>
      <c r="C1228" s="2">
        <v>46034</v>
      </c>
      <c r="D1228">
        <v>4</v>
      </c>
      <c r="E1228" t="s">
        <v>33</v>
      </c>
      <c r="F1228" t="s">
        <v>26</v>
      </c>
      <c r="G1228">
        <v>5.2</v>
      </c>
      <c r="H1228">
        <v>144.02000000000001</v>
      </c>
      <c r="I1228">
        <v>140.63</v>
      </c>
      <c r="J1228">
        <v>1.1000000000000001</v>
      </c>
      <c r="K1228">
        <v>8.9</v>
      </c>
      <c r="L1228">
        <v>11.7</v>
      </c>
      <c r="M1228">
        <v>110</v>
      </c>
      <c r="N1228" t="s">
        <v>41</v>
      </c>
      <c r="O1228">
        <v>1.921</v>
      </c>
      <c r="P1228" t="s">
        <v>28</v>
      </c>
      <c r="Q1228" t="s">
        <v>29</v>
      </c>
      <c r="R1228">
        <v>4.6399999999999997</v>
      </c>
      <c r="S1228">
        <v>3</v>
      </c>
      <c r="T1228">
        <v>-3.39</v>
      </c>
      <c r="U1228">
        <v>2.8</v>
      </c>
      <c r="V1228" t="s">
        <v>486</v>
      </c>
      <c r="W1228" t="s">
        <v>45</v>
      </c>
      <c r="X1228">
        <v>1</v>
      </c>
      <c r="Y1228" t="str">
        <f>IF(tblRides[[#This Row],[supply_demand_ratio]]&lt;0.8,"Below 0.8",IF(tblRides[[#This Row],[supply_demand_ratio]]&lt;1,"Between 0.8-1.0",IF(tblRides[[#This Row],[supply_demand_ratio]]&lt;=1.2,"Between 1.0-1.2","Above 1.2")))</f>
        <v>Above 1.2</v>
      </c>
    </row>
    <row r="1229" spans="1:25" x14ac:dyDescent="0.3">
      <c r="A1229" t="s">
        <v>1284</v>
      </c>
      <c r="B1229" s="1">
        <v>46034.2</v>
      </c>
      <c r="C1229" s="2">
        <v>46034</v>
      </c>
      <c r="D1229">
        <v>4</v>
      </c>
      <c r="E1229" t="s">
        <v>43</v>
      </c>
      <c r="F1229" t="s">
        <v>26</v>
      </c>
      <c r="G1229">
        <v>3.7</v>
      </c>
      <c r="H1229">
        <v>87.86</v>
      </c>
      <c r="I1229">
        <v>82.77</v>
      </c>
      <c r="J1229">
        <v>1</v>
      </c>
      <c r="K1229">
        <v>5.7</v>
      </c>
      <c r="L1229">
        <v>9.3000000000000007</v>
      </c>
      <c r="M1229">
        <v>68</v>
      </c>
      <c r="N1229" t="s">
        <v>41</v>
      </c>
      <c r="O1229">
        <v>1.6659999999999999</v>
      </c>
      <c r="P1229" t="s">
        <v>28</v>
      </c>
      <c r="Q1229" t="s">
        <v>29</v>
      </c>
      <c r="R1229">
        <v>4.55</v>
      </c>
      <c r="S1229">
        <v>1</v>
      </c>
      <c r="T1229">
        <v>-5.09</v>
      </c>
      <c r="U1229">
        <v>3.6</v>
      </c>
      <c r="V1229" t="s">
        <v>486</v>
      </c>
      <c r="W1229" t="s">
        <v>45</v>
      </c>
      <c r="X1229">
        <v>1</v>
      </c>
      <c r="Y1229" t="str">
        <f>IF(tblRides[[#This Row],[supply_demand_ratio]]&lt;0.8,"Below 0.8",IF(tblRides[[#This Row],[supply_demand_ratio]]&lt;1,"Between 0.8-1.0",IF(tblRides[[#This Row],[supply_demand_ratio]]&lt;=1.2,"Between 1.0-1.2","Above 1.2")))</f>
        <v>Above 1.2</v>
      </c>
    </row>
    <row r="1230" spans="1:25" x14ac:dyDescent="0.3">
      <c r="A1230" t="s">
        <v>1285</v>
      </c>
      <c r="B1230" s="1">
        <v>46034.20416666667</v>
      </c>
      <c r="C1230" s="2">
        <v>46034</v>
      </c>
      <c r="D1230">
        <v>4</v>
      </c>
      <c r="E1230" t="s">
        <v>43</v>
      </c>
      <c r="F1230" t="s">
        <v>34</v>
      </c>
      <c r="G1230">
        <v>11.7</v>
      </c>
      <c r="H1230">
        <v>233.33</v>
      </c>
      <c r="I1230">
        <v>240.83</v>
      </c>
      <c r="J1230">
        <v>1.1000000000000001</v>
      </c>
      <c r="K1230">
        <v>2</v>
      </c>
      <c r="L1230">
        <v>1</v>
      </c>
      <c r="M1230">
        <v>70</v>
      </c>
      <c r="N1230" t="s">
        <v>41</v>
      </c>
      <c r="O1230">
        <v>2.2000000000000002</v>
      </c>
      <c r="P1230" t="s">
        <v>28</v>
      </c>
      <c r="Q1230" t="s">
        <v>29</v>
      </c>
      <c r="R1230">
        <v>4.6100000000000003</v>
      </c>
      <c r="S1230">
        <v>0</v>
      </c>
      <c r="T1230">
        <v>7.5</v>
      </c>
      <c r="U1230">
        <v>-1</v>
      </c>
      <c r="V1230" t="s">
        <v>486</v>
      </c>
      <c r="W1230" t="s">
        <v>31</v>
      </c>
      <c r="X1230">
        <v>1</v>
      </c>
      <c r="Y1230" t="str">
        <f>IF(tblRides[[#This Row],[supply_demand_ratio]]&lt;0.8,"Below 0.8",IF(tblRides[[#This Row],[supply_demand_ratio]]&lt;1,"Between 0.8-1.0",IF(tblRides[[#This Row],[supply_demand_ratio]]&lt;=1.2,"Between 1.0-1.2","Above 1.2")))</f>
        <v>Above 1.2</v>
      </c>
    </row>
    <row r="1231" spans="1:25" x14ac:dyDescent="0.3">
      <c r="A1231" t="s">
        <v>1286</v>
      </c>
      <c r="B1231" s="1">
        <v>46034.214583333334</v>
      </c>
      <c r="C1231" s="2">
        <v>46034</v>
      </c>
      <c r="D1231">
        <v>5</v>
      </c>
      <c r="E1231" t="s">
        <v>43</v>
      </c>
      <c r="F1231" t="s">
        <v>26</v>
      </c>
      <c r="G1231">
        <v>4.5999999999999996</v>
      </c>
      <c r="H1231">
        <v>103.84</v>
      </c>
      <c r="J1231">
        <v>1</v>
      </c>
      <c r="K1231">
        <v>2</v>
      </c>
      <c r="L1231">
        <v>1</v>
      </c>
      <c r="M1231">
        <v>60</v>
      </c>
      <c r="N1231" t="s">
        <v>41</v>
      </c>
      <c r="O1231">
        <v>1.3680000000000001</v>
      </c>
      <c r="P1231" t="s">
        <v>58</v>
      </c>
      <c r="Q1231" t="s">
        <v>108</v>
      </c>
      <c r="R1231">
        <v>4.5599999999999996</v>
      </c>
      <c r="S1231">
        <v>4</v>
      </c>
      <c r="U1231">
        <v>-1</v>
      </c>
      <c r="V1231" t="s">
        <v>486</v>
      </c>
      <c r="W1231" t="s">
        <v>31</v>
      </c>
      <c r="X1231">
        <v>0</v>
      </c>
      <c r="Y1231" t="str">
        <f>IF(tblRides[[#This Row],[supply_demand_ratio]]&lt;0.8,"Below 0.8",IF(tblRides[[#This Row],[supply_demand_ratio]]&lt;1,"Between 0.8-1.0",IF(tblRides[[#This Row],[supply_demand_ratio]]&lt;=1.2,"Between 1.0-1.2","Above 1.2")))</f>
        <v>Above 1.2</v>
      </c>
    </row>
    <row r="1232" spans="1:25" x14ac:dyDescent="0.3">
      <c r="A1232" t="s">
        <v>1287</v>
      </c>
      <c r="B1232" s="1">
        <v>46034.238194444442</v>
      </c>
      <c r="C1232" s="2">
        <v>46034</v>
      </c>
      <c r="D1232">
        <v>5</v>
      </c>
      <c r="E1232" t="s">
        <v>62</v>
      </c>
      <c r="F1232" t="s">
        <v>34</v>
      </c>
      <c r="G1232">
        <v>1.9</v>
      </c>
      <c r="H1232">
        <v>60.41</v>
      </c>
      <c r="J1232">
        <v>1</v>
      </c>
      <c r="K1232">
        <v>7.1</v>
      </c>
      <c r="M1232">
        <v>69</v>
      </c>
      <c r="N1232" t="s">
        <v>41</v>
      </c>
      <c r="O1232">
        <v>2.2000000000000002</v>
      </c>
      <c r="P1232" t="s">
        <v>82</v>
      </c>
      <c r="Q1232" t="s">
        <v>83</v>
      </c>
      <c r="R1232">
        <v>4.93</v>
      </c>
      <c r="S1232">
        <v>0</v>
      </c>
      <c r="V1232" t="s">
        <v>486</v>
      </c>
      <c r="W1232" t="s">
        <v>45</v>
      </c>
      <c r="X1232">
        <v>0</v>
      </c>
      <c r="Y1232" t="str">
        <f>IF(tblRides[[#This Row],[supply_demand_ratio]]&lt;0.8,"Below 0.8",IF(tblRides[[#This Row],[supply_demand_ratio]]&lt;1,"Between 0.8-1.0",IF(tblRides[[#This Row],[supply_demand_ratio]]&lt;=1.2,"Between 1.0-1.2","Above 1.2")))</f>
        <v>Above 1.2</v>
      </c>
    </row>
    <row r="1233" spans="1:25" x14ac:dyDescent="0.3">
      <c r="A1233" t="s">
        <v>1288</v>
      </c>
      <c r="B1233" s="1">
        <v>46034.238194444442</v>
      </c>
      <c r="C1233" s="2">
        <v>46034</v>
      </c>
      <c r="D1233">
        <v>5</v>
      </c>
      <c r="E1233" t="s">
        <v>33</v>
      </c>
      <c r="F1233" t="s">
        <v>26</v>
      </c>
      <c r="G1233">
        <v>2.7</v>
      </c>
      <c r="H1233">
        <v>78.7</v>
      </c>
      <c r="I1233">
        <v>78.44</v>
      </c>
      <c r="J1233">
        <v>1</v>
      </c>
      <c r="K1233">
        <v>4.3</v>
      </c>
      <c r="L1233">
        <v>4.8</v>
      </c>
      <c r="M1233">
        <v>96</v>
      </c>
      <c r="N1233" t="s">
        <v>41</v>
      </c>
      <c r="O1233">
        <v>1.3580000000000001</v>
      </c>
      <c r="P1233" t="s">
        <v>28</v>
      </c>
      <c r="Q1233" t="s">
        <v>29</v>
      </c>
      <c r="R1233">
        <v>5</v>
      </c>
      <c r="S1233">
        <v>27</v>
      </c>
      <c r="T1233">
        <v>-0.26</v>
      </c>
      <c r="U1233">
        <v>0.5</v>
      </c>
      <c r="V1233" t="s">
        <v>486</v>
      </c>
      <c r="W1233" t="s">
        <v>31</v>
      </c>
      <c r="X1233">
        <v>1</v>
      </c>
      <c r="Y1233" t="str">
        <f>IF(tblRides[[#This Row],[supply_demand_ratio]]&lt;0.8,"Below 0.8",IF(tblRides[[#This Row],[supply_demand_ratio]]&lt;1,"Between 0.8-1.0",IF(tblRides[[#This Row],[supply_demand_ratio]]&lt;=1.2,"Between 1.0-1.2","Above 1.2")))</f>
        <v>Above 1.2</v>
      </c>
    </row>
    <row r="1234" spans="1:25" x14ac:dyDescent="0.3">
      <c r="A1234" t="s">
        <v>1289</v>
      </c>
      <c r="B1234" s="1">
        <v>46034.243055555555</v>
      </c>
      <c r="C1234" s="2">
        <v>46034</v>
      </c>
      <c r="D1234">
        <v>5</v>
      </c>
      <c r="E1234" t="s">
        <v>36</v>
      </c>
      <c r="F1234" t="s">
        <v>34</v>
      </c>
      <c r="G1234">
        <v>11.6</v>
      </c>
      <c r="H1234">
        <v>224.57</v>
      </c>
      <c r="I1234">
        <v>226.48</v>
      </c>
      <c r="J1234">
        <v>1</v>
      </c>
      <c r="K1234">
        <v>6.9</v>
      </c>
      <c r="L1234">
        <v>7.5</v>
      </c>
      <c r="M1234">
        <v>126</v>
      </c>
      <c r="N1234" t="s">
        <v>41</v>
      </c>
      <c r="O1234">
        <v>1.423</v>
      </c>
      <c r="P1234" t="s">
        <v>28</v>
      </c>
      <c r="Q1234" t="s">
        <v>29</v>
      </c>
      <c r="R1234">
        <v>4.82</v>
      </c>
      <c r="S1234">
        <v>0</v>
      </c>
      <c r="T1234">
        <v>1.91</v>
      </c>
      <c r="U1234">
        <v>0.6</v>
      </c>
      <c r="V1234" t="s">
        <v>486</v>
      </c>
      <c r="W1234" t="s">
        <v>45</v>
      </c>
      <c r="X1234">
        <v>1</v>
      </c>
      <c r="Y1234" t="str">
        <f>IF(tblRides[[#This Row],[supply_demand_ratio]]&lt;0.8,"Below 0.8",IF(tblRides[[#This Row],[supply_demand_ratio]]&lt;1,"Between 0.8-1.0",IF(tblRides[[#This Row],[supply_demand_ratio]]&lt;=1.2,"Between 1.0-1.2","Above 1.2")))</f>
        <v>Above 1.2</v>
      </c>
    </row>
    <row r="1235" spans="1:25" x14ac:dyDescent="0.3">
      <c r="A1235" t="s">
        <v>1290</v>
      </c>
      <c r="B1235" s="1">
        <v>46034.279166666667</v>
      </c>
      <c r="C1235" s="2">
        <v>46034</v>
      </c>
      <c r="D1235">
        <v>6</v>
      </c>
      <c r="E1235" t="s">
        <v>25</v>
      </c>
      <c r="F1235" t="s">
        <v>26</v>
      </c>
      <c r="G1235">
        <v>3.9</v>
      </c>
      <c r="H1235">
        <v>107.35</v>
      </c>
      <c r="J1235">
        <v>1</v>
      </c>
      <c r="K1235">
        <v>6.6</v>
      </c>
      <c r="L1235">
        <v>10.1</v>
      </c>
      <c r="M1235">
        <v>130</v>
      </c>
      <c r="N1235" t="s">
        <v>27</v>
      </c>
      <c r="O1235">
        <v>1.2</v>
      </c>
      <c r="P1235" t="s">
        <v>37</v>
      </c>
      <c r="Q1235" t="s">
        <v>103</v>
      </c>
      <c r="R1235">
        <v>4.79</v>
      </c>
      <c r="S1235">
        <v>33</v>
      </c>
      <c r="U1235">
        <v>3.5</v>
      </c>
      <c r="V1235" t="s">
        <v>486</v>
      </c>
      <c r="W1235" t="s">
        <v>45</v>
      </c>
      <c r="X1235">
        <v>0</v>
      </c>
      <c r="Y1235" t="str">
        <f>IF(tblRides[[#This Row],[supply_demand_ratio]]&lt;0.8,"Below 0.8",IF(tblRides[[#This Row],[supply_demand_ratio]]&lt;1,"Between 0.8-1.0",IF(tblRides[[#This Row],[supply_demand_ratio]]&lt;=1.2,"Between 1.0-1.2","Above 1.2")))</f>
        <v>Between 1.0-1.2</v>
      </c>
    </row>
    <row r="1236" spans="1:25" x14ac:dyDescent="0.3">
      <c r="A1236" t="s">
        <v>1291</v>
      </c>
      <c r="B1236" s="1">
        <v>46034.28125</v>
      </c>
      <c r="C1236" s="2">
        <v>46034</v>
      </c>
      <c r="D1236">
        <v>6</v>
      </c>
      <c r="E1236" t="s">
        <v>43</v>
      </c>
      <c r="F1236" t="s">
        <v>26</v>
      </c>
      <c r="G1236">
        <v>7.2</v>
      </c>
      <c r="H1236">
        <v>157.6</v>
      </c>
      <c r="J1236">
        <v>1</v>
      </c>
      <c r="K1236">
        <v>3.9</v>
      </c>
      <c r="L1236">
        <v>2.4</v>
      </c>
      <c r="M1236">
        <v>66</v>
      </c>
      <c r="N1236" t="s">
        <v>41</v>
      </c>
      <c r="O1236">
        <v>1.754</v>
      </c>
      <c r="P1236" t="s">
        <v>37</v>
      </c>
      <c r="Q1236" t="s">
        <v>38</v>
      </c>
      <c r="R1236">
        <v>4.72</v>
      </c>
      <c r="S1236">
        <v>7</v>
      </c>
      <c r="U1236">
        <v>-1.5</v>
      </c>
      <c r="V1236" t="s">
        <v>486</v>
      </c>
      <c r="W1236" t="s">
        <v>31</v>
      </c>
      <c r="X1236">
        <v>0</v>
      </c>
      <c r="Y1236" t="str">
        <f>IF(tblRides[[#This Row],[supply_demand_ratio]]&lt;0.8,"Below 0.8",IF(tblRides[[#This Row],[supply_demand_ratio]]&lt;1,"Between 0.8-1.0",IF(tblRides[[#This Row],[supply_demand_ratio]]&lt;=1.2,"Between 1.0-1.2","Above 1.2")))</f>
        <v>Above 1.2</v>
      </c>
    </row>
    <row r="1237" spans="1:25" x14ac:dyDescent="0.3">
      <c r="A1237" t="s">
        <v>1292</v>
      </c>
      <c r="B1237" s="1">
        <v>46034.29583333333</v>
      </c>
      <c r="C1237" s="2">
        <v>46034</v>
      </c>
      <c r="D1237">
        <v>7</v>
      </c>
      <c r="E1237" t="s">
        <v>25</v>
      </c>
      <c r="F1237" t="s">
        <v>34</v>
      </c>
      <c r="G1237">
        <v>5.2</v>
      </c>
      <c r="H1237">
        <v>139.79</v>
      </c>
      <c r="I1237">
        <v>138.69999999999999</v>
      </c>
      <c r="J1237">
        <v>1.3</v>
      </c>
      <c r="K1237">
        <v>7.3</v>
      </c>
      <c r="L1237">
        <v>12.7</v>
      </c>
      <c r="M1237">
        <v>98</v>
      </c>
      <c r="N1237" t="s">
        <v>72</v>
      </c>
      <c r="O1237">
        <v>0.67600000000000005</v>
      </c>
      <c r="P1237" t="s">
        <v>28</v>
      </c>
      <c r="Q1237" t="s">
        <v>29</v>
      </c>
      <c r="R1237">
        <v>5</v>
      </c>
      <c r="S1237">
        <v>0</v>
      </c>
      <c r="T1237">
        <v>-1.0900000000000001</v>
      </c>
      <c r="U1237">
        <v>5.4</v>
      </c>
      <c r="V1237" t="s">
        <v>486</v>
      </c>
      <c r="W1237" t="s">
        <v>45</v>
      </c>
      <c r="X1237">
        <v>1</v>
      </c>
      <c r="Y1237" t="str">
        <f>IF(tblRides[[#This Row],[supply_demand_ratio]]&lt;0.8,"Below 0.8",IF(tblRides[[#This Row],[supply_demand_ratio]]&lt;1,"Between 0.8-1.0",IF(tblRides[[#This Row],[supply_demand_ratio]]&lt;=1.2,"Between 1.0-1.2","Above 1.2")))</f>
        <v>Below 0.8</v>
      </c>
    </row>
    <row r="1238" spans="1:25" x14ac:dyDescent="0.3">
      <c r="A1238" t="s">
        <v>1293</v>
      </c>
      <c r="B1238" s="1">
        <v>46034.306250000001</v>
      </c>
      <c r="C1238" s="2">
        <v>46034</v>
      </c>
      <c r="D1238">
        <v>7</v>
      </c>
      <c r="E1238" t="s">
        <v>43</v>
      </c>
      <c r="F1238" t="s">
        <v>26</v>
      </c>
      <c r="G1238">
        <v>9.8000000000000007</v>
      </c>
      <c r="H1238">
        <v>179.86</v>
      </c>
      <c r="J1238">
        <v>1</v>
      </c>
      <c r="K1238">
        <v>3.5</v>
      </c>
      <c r="L1238">
        <v>8.6</v>
      </c>
      <c r="M1238">
        <v>65</v>
      </c>
      <c r="N1238" t="s">
        <v>41</v>
      </c>
      <c r="O1238">
        <v>2.1549999999999998</v>
      </c>
      <c r="P1238" t="s">
        <v>58</v>
      </c>
      <c r="Q1238" t="s">
        <v>59</v>
      </c>
      <c r="R1238">
        <v>4.92</v>
      </c>
      <c r="S1238">
        <v>4</v>
      </c>
      <c r="U1238">
        <v>5.0999999999999996</v>
      </c>
      <c r="V1238" t="s">
        <v>486</v>
      </c>
      <c r="W1238" t="s">
        <v>31</v>
      </c>
      <c r="X1238">
        <v>0</v>
      </c>
      <c r="Y1238" t="str">
        <f>IF(tblRides[[#This Row],[supply_demand_ratio]]&lt;0.8,"Below 0.8",IF(tblRides[[#This Row],[supply_demand_ratio]]&lt;1,"Between 0.8-1.0",IF(tblRides[[#This Row],[supply_demand_ratio]]&lt;=1.2,"Between 1.0-1.2","Above 1.2")))</f>
        <v>Above 1.2</v>
      </c>
    </row>
    <row r="1239" spans="1:25" x14ac:dyDescent="0.3">
      <c r="A1239" t="s">
        <v>1294</v>
      </c>
      <c r="B1239" s="1">
        <v>46034.30972222222</v>
      </c>
      <c r="C1239" s="2">
        <v>46034</v>
      </c>
      <c r="D1239">
        <v>7</v>
      </c>
      <c r="E1239" t="s">
        <v>33</v>
      </c>
      <c r="F1239" t="s">
        <v>26</v>
      </c>
      <c r="G1239">
        <v>4.7</v>
      </c>
      <c r="H1239">
        <v>121.04</v>
      </c>
      <c r="J1239">
        <v>1</v>
      </c>
      <c r="K1239">
        <v>6.8</v>
      </c>
      <c r="L1239">
        <v>10.3</v>
      </c>
      <c r="M1239">
        <v>92</v>
      </c>
      <c r="N1239" t="s">
        <v>41</v>
      </c>
      <c r="O1239">
        <v>1.26</v>
      </c>
      <c r="P1239" t="s">
        <v>58</v>
      </c>
      <c r="Q1239" t="s">
        <v>74</v>
      </c>
      <c r="R1239">
        <v>5</v>
      </c>
      <c r="S1239">
        <v>8</v>
      </c>
      <c r="U1239">
        <v>3.5</v>
      </c>
      <c r="V1239" t="s">
        <v>486</v>
      </c>
      <c r="W1239" t="s">
        <v>45</v>
      </c>
      <c r="X1239">
        <v>0</v>
      </c>
      <c r="Y1239" t="str">
        <f>IF(tblRides[[#This Row],[supply_demand_ratio]]&lt;0.8,"Below 0.8",IF(tblRides[[#This Row],[supply_demand_ratio]]&lt;1,"Between 0.8-1.0",IF(tblRides[[#This Row],[supply_demand_ratio]]&lt;=1.2,"Between 1.0-1.2","Above 1.2")))</f>
        <v>Above 1.2</v>
      </c>
    </row>
    <row r="1240" spans="1:25" x14ac:dyDescent="0.3">
      <c r="A1240" t="s">
        <v>1295</v>
      </c>
      <c r="B1240" s="1">
        <v>46034.322222222225</v>
      </c>
      <c r="C1240" s="2">
        <v>46034</v>
      </c>
      <c r="D1240">
        <v>7</v>
      </c>
      <c r="E1240" t="s">
        <v>36</v>
      </c>
      <c r="F1240" t="s">
        <v>34</v>
      </c>
      <c r="G1240">
        <v>3.2</v>
      </c>
      <c r="H1240">
        <v>96.64</v>
      </c>
      <c r="J1240">
        <v>1.1000000000000001</v>
      </c>
      <c r="K1240">
        <v>5.6</v>
      </c>
      <c r="L1240">
        <v>11.6</v>
      </c>
      <c r="M1240">
        <v>116</v>
      </c>
      <c r="N1240" t="s">
        <v>27</v>
      </c>
      <c r="O1240">
        <v>0.95599999999999996</v>
      </c>
      <c r="P1240" t="s">
        <v>58</v>
      </c>
      <c r="Q1240" t="s">
        <v>74</v>
      </c>
      <c r="R1240">
        <v>4.43</v>
      </c>
      <c r="S1240">
        <v>0</v>
      </c>
      <c r="U1240">
        <v>6</v>
      </c>
      <c r="V1240" t="s">
        <v>486</v>
      </c>
      <c r="W1240" t="s">
        <v>45</v>
      </c>
      <c r="X1240">
        <v>0</v>
      </c>
      <c r="Y1240" t="str">
        <f>IF(tblRides[[#This Row],[supply_demand_ratio]]&lt;0.8,"Below 0.8",IF(tblRides[[#This Row],[supply_demand_ratio]]&lt;1,"Between 0.8-1.0",IF(tblRides[[#This Row],[supply_demand_ratio]]&lt;=1.2,"Between 1.0-1.2","Above 1.2")))</f>
        <v>Between 0.8-1.0</v>
      </c>
    </row>
    <row r="1241" spans="1:25" x14ac:dyDescent="0.3">
      <c r="A1241" t="s">
        <v>1296</v>
      </c>
      <c r="B1241" s="1">
        <v>46034.342361111114</v>
      </c>
      <c r="C1241" s="2">
        <v>46034</v>
      </c>
      <c r="D1241">
        <v>8</v>
      </c>
      <c r="E1241" t="s">
        <v>33</v>
      </c>
      <c r="F1241" t="s">
        <v>26</v>
      </c>
      <c r="G1241">
        <v>2.7</v>
      </c>
      <c r="H1241">
        <v>104.38</v>
      </c>
      <c r="J1241">
        <v>1.2</v>
      </c>
      <c r="K1241">
        <v>8.1</v>
      </c>
      <c r="L1241">
        <v>8.4</v>
      </c>
      <c r="M1241">
        <v>107</v>
      </c>
      <c r="N1241" t="s">
        <v>27</v>
      </c>
      <c r="O1241">
        <v>1.069</v>
      </c>
      <c r="P1241" t="s">
        <v>37</v>
      </c>
      <c r="Q1241" t="s">
        <v>38</v>
      </c>
      <c r="R1241">
        <v>5</v>
      </c>
      <c r="S1241">
        <v>3</v>
      </c>
      <c r="U1241">
        <v>0.3</v>
      </c>
      <c r="V1241" t="s">
        <v>486</v>
      </c>
      <c r="W1241" t="s">
        <v>45</v>
      </c>
      <c r="X1241">
        <v>0</v>
      </c>
      <c r="Y1241" t="str">
        <f>IF(tblRides[[#This Row],[supply_demand_ratio]]&lt;0.8,"Below 0.8",IF(tblRides[[#This Row],[supply_demand_ratio]]&lt;1,"Between 0.8-1.0",IF(tblRides[[#This Row],[supply_demand_ratio]]&lt;=1.2,"Between 1.0-1.2","Above 1.2")))</f>
        <v>Between 1.0-1.2</v>
      </c>
    </row>
    <row r="1242" spans="1:25" x14ac:dyDescent="0.3">
      <c r="A1242" t="s">
        <v>1297</v>
      </c>
      <c r="B1242" s="1">
        <v>46034.354861111111</v>
      </c>
      <c r="C1242" s="2">
        <v>46034</v>
      </c>
      <c r="D1242">
        <v>8</v>
      </c>
      <c r="E1242" t="s">
        <v>33</v>
      </c>
      <c r="F1242" t="s">
        <v>26</v>
      </c>
      <c r="G1242">
        <v>10.4</v>
      </c>
      <c r="H1242">
        <v>225.48</v>
      </c>
      <c r="I1242">
        <v>228.15</v>
      </c>
      <c r="J1242">
        <v>1.2</v>
      </c>
      <c r="K1242">
        <v>4.8</v>
      </c>
      <c r="L1242">
        <v>1.3</v>
      </c>
      <c r="M1242">
        <v>94</v>
      </c>
      <c r="N1242" t="s">
        <v>27</v>
      </c>
      <c r="O1242">
        <v>0.88300000000000001</v>
      </c>
      <c r="P1242" t="s">
        <v>28</v>
      </c>
      <c r="Q1242" t="s">
        <v>29</v>
      </c>
      <c r="R1242">
        <v>4.8600000000000003</v>
      </c>
      <c r="S1242">
        <v>6</v>
      </c>
      <c r="T1242">
        <v>2.67</v>
      </c>
      <c r="U1242">
        <v>-3.5</v>
      </c>
      <c r="V1242" t="s">
        <v>486</v>
      </c>
      <c r="W1242" t="s">
        <v>31</v>
      </c>
      <c r="X1242">
        <v>1</v>
      </c>
      <c r="Y1242" t="str">
        <f>IF(tblRides[[#This Row],[supply_demand_ratio]]&lt;0.8,"Below 0.8",IF(tblRides[[#This Row],[supply_demand_ratio]]&lt;1,"Between 0.8-1.0",IF(tblRides[[#This Row],[supply_demand_ratio]]&lt;=1.2,"Between 1.0-1.2","Above 1.2")))</f>
        <v>Between 0.8-1.0</v>
      </c>
    </row>
    <row r="1243" spans="1:25" x14ac:dyDescent="0.3">
      <c r="A1243" t="s">
        <v>1298</v>
      </c>
      <c r="B1243" s="1">
        <v>46034.36041666667</v>
      </c>
      <c r="C1243" s="2">
        <v>46034</v>
      </c>
      <c r="D1243">
        <v>8</v>
      </c>
      <c r="E1243" t="s">
        <v>25</v>
      </c>
      <c r="F1243" t="s">
        <v>26</v>
      </c>
      <c r="G1243">
        <v>3.7</v>
      </c>
      <c r="H1243">
        <v>95.65</v>
      </c>
      <c r="I1243">
        <v>95.58</v>
      </c>
      <c r="J1243">
        <v>1</v>
      </c>
      <c r="K1243">
        <v>5.6</v>
      </c>
      <c r="L1243">
        <v>2.7</v>
      </c>
      <c r="M1243">
        <v>125</v>
      </c>
      <c r="N1243" t="s">
        <v>27</v>
      </c>
      <c r="O1243">
        <v>0.89900000000000002</v>
      </c>
      <c r="P1243" t="s">
        <v>28</v>
      </c>
      <c r="Q1243" t="s">
        <v>29</v>
      </c>
      <c r="R1243">
        <v>4.97</v>
      </c>
      <c r="S1243">
        <v>2</v>
      </c>
      <c r="T1243">
        <v>-7.0000000000000007E-2</v>
      </c>
      <c r="U1243">
        <v>-2.9</v>
      </c>
      <c r="V1243" t="s">
        <v>486</v>
      </c>
      <c r="W1243" t="s">
        <v>45</v>
      </c>
      <c r="X1243">
        <v>1</v>
      </c>
      <c r="Y1243" t="str">
        <f>IF(tblRides[[#This Row],[supply_demand_ratio]]&lt;0.8,"Below 0.8",IF(tblRides[[#This Row],[supply_demand_ratio]]&lt;1,"Between 0.8-1.0",IF(tblRides[[#This Row],[supply_demand_ratio]]&lt;=1.2,"Between 1.0-1.2","Above 1.2")))</f>
        <v>Between 0.8-1.0</v>
      </c>
    </row>
    <row r="1244" spans="1:25" x14ac:dyDescent="0.3">
      <c r="A1244" t="s">
        <v>1299</v>
      </c>
      <c r="B1244" s="1">
        <v>46034.361111111109</v>
      </c>
      <c r="C1244" s="2">
        <v>46034</v>
      </c>
      <c r="D1244">
        <v>8</v>
      </c>
      <c r="E1244" t="s">
        <v>25</v>
      </c>
      <c r="F1244" t="s">
        <v>26</v>
      </c>
      <c r="G1244">
        <v>6.9</v>
      </c>
      <c r="H1244">
        <v>172.76</v>
      </c>
      <c r="I1244">
        <v>171.2</v>
      </c>
      <c r="J1244">
        <v>1.2</v>
      </c>
      <c r="K1244">
        <v>4.4000000000000004</v>
      </c>
      <c r="L1244">
        <v>5.8</v>
      </c>
      <c r="M1244">
        <v>112</v>
      </c>
      <c r="N1244" t="s">
        <v>27</v>
      </c>
      <c r="O1244">
        <v>0.94299999999999995</v>
      </c>
      <c r="P1244" t="s">
        <v>28</v>
      </c>
      <c r="Q1244" t="s">
        <v>29</v>
      </c>
      <c r="R1244">
        <v>5</v>
      </c>
      <c r="S1244">
        <v>9</v>
      </c>
      <c r="T1244">
        <v>-1.56</v>
      </c>
      <c r="U1244">
        <v>1.4</v>
      </c>
      <c r="V1244" t="s">
        <v>486</v>
      </c>
      <c r="W1244" t="s">
        <v>31</v>
      </c>
      <c r="X1244">
        <v>1</v>
      </c>
      <c r="Y1244" t="str">
        <f>IF(tblRides[[#This Row],[supply_demand_ratio]]&lt;0.8,"Below 0.8",IF(tblRides[[#This Row],[supply_demand_ratio]]&lt;1,"Between 0.8-1.0",IF(tblRides[[#This Row],[supply_demand_ratio]]&lt;=1.2,"Between 1.0-1.2","Above 1.2")))</f>
        <v>Between 0.8-1.0</v>
      </c>
    </row>
    <row r="1245" spans="1:25" x14ac:dyDescent="0.3">
      <c r="A1245" t="s">
        <v>1300</v>
      </c>
      <c r="B1245" s="1">
        <v>46034.364583333336</v>
      </c>
      <c r="C1245" s="2">
        <v>46034</v>
      </c>
      <c r="D1245">
        <v>8</v>
      </c>
      <c r="E1245" t="s">
        <v>36</v>
      </c>
      <c r="F1245" t="s">
        <v>34</v>
      </c>
      <c r="G1245">
        <v>12.9</v>
      </c>
      <c r="H1245">
        <v>255.27</v>
      </c>
      <c r="I1245">
        <v>281.22000000000003</v>
      </c>
      <c r="J1245">
        <v>1</v>
      </c>
      <c r="K1245">
        <v>8.8000000000000007</v>
      </c>
      <c r="L1245">
        <v>8.4</v>
      </c>
      <c r="M1245">
        <v>92</v>
      </c>
      <c r="N1245" t="s">
        <v>27</v>
      </c>
      <c r="O1245">
        <v>0.90900000000000003</v>
      </c>
      <c r="P1245" t="s">
        <v>28</v>
      </c>
      <c r="Q1245" t="s">
        <v>29</v>
      </c>
      <c r="R1245">
        <v>4.5599999999999996</v>
      </c>
      <c r="S1245">
        <v>0</v>
      </c>
      <c r="T1245">
        <v>25.95</v>
      </c>
      <c r="U1245">
        <v>-0.4</v>
      </c>
      <c r="V1245" t="s">
        <v>486</v>
      </c>
      <c r="W1245" t="s">
        <v>45</v>
      </c>
      <c r="X1245">
        <v>1</v>
      </c>
      <c r="Y1245" t="str">
        <f>IF(tblRides[[#This Row],[supply_demand_ratio]]&lt;0.8,"Below 0.8",IF(tblRides[[#This Row],[supply_demand_ratio]]&lt;1,"Between 0.8-1.0",IF(tblRides[[#This Row],[supply_demand_ratio]]&lt;=1.2,"Between 1.0-1.2","Above 1.2")))</f>
        <v>Between 0.8-1.0</v>
      </c>
    </row>
    <row r="1246" spans="1:25" x14ac:dyDescent="0.3">
      <c r="A1246" t="s">
        <v>1301</v>
      </c>
      <c r="B1246" s="1">
        <v>46034.390277777777</v>
      </c>
      <c r="C1246" s="2">
        <v>46034</v>
      </c>
      <c r="D1246">
        <v>9</v>
      </c>
      <c r="E1246" t="s">
        <v>25</v>
      </c>
      <c r="F1246" t="s">
        <v>34</v>
      </c>
      <c r="G1246">
        <v>5.9</v>
      </c>
      <c r="H1246">
        <v>136.74</v>
      </c>
      <c r="I1246">
        <v>137.41999999999999</v>
      </c>
      <c r="J1246">
        <v>1.1000000000000001</v>
      </c>
      <c r="K1246">
        <v>7.1</v>
      </c>
      <c r="L1246">
        <v>5.8</v>
      </c>
      <c r="M1246">
        <v>107</v>
      </c>
      <c r="N1246" t="s">
        <v>27</v>
      </c>
      <c r="O1246">
        <v>0.754</v>
      </c>
      <c r="P1246" t="s">
        <v>28</v>
      </c>
      <c r="Q1246" t="s">
        <v>29</v>
      </c>
      <c r="R1246">
        <v>4.79</v>
      </c>
      <c r="S1246">
        <v>0</v>
      </c>
      <c r="T1246">
        <v>0.68</v>
      </c>
      <c r="U1246">
        <v>-1.3</v>
      </c>
      <c r="V1246" t="s">
        <v>486</v>
      </c>
      <c r="W1246" t="s">
        <v>45</v>
      </c>
      <c r="X1246">
        <v>1</v>
      </c>
      <c r="Y1246" t="str">
        <f>IF(tblRides[[#This Row],[supply_demand_ratio]]&lt;0.8,"Below 0.8",IF(tblRides[[#This Row],[supply_demand_ratio]]&lt;1,"Between 0.8-1.0",IF(tblRides[[#This Row],[supply_demand_ratio]]&lt;=1.2,"Between 1.0-1.2","Above 1.2")))</f>
        <v>Below 0.8</v>
      </c>
    </row>
    <row r="1247" spans="1:25" x14ac:dyDescent="0.3">
      <c r="A1247" t="s">
        <v>1302</v>
      </c>
      <c r="B1247" s="1">
        <v>46034.416666666664</v>
      </c>
      <c r="C1247" s="2">
        <v>46034</v>
      </c>
      <c r="D1247">
        <v>10</v>
      </c>
      <c r="E1247" t="s">
        <v>25</v>
      </c>
      <c r="F1247" t="s">
        <v>26</v>
      </c>
      <c r="G1247">
        <v>7.7</v>
      </c>
      <c r="H1247">
        <v>170.6</v>
      </c>
      <c r="I1247">
        <v>180.17</v>
      </c>
      <c r="J1247">
        <v>1.1000000000000001</v>
      </c>
      <c r="K1247">
        <v>7.3</v>
      </c>
      <c r="L1247">
        <v>10.7</v>
      </c>
      <c r="M1247">
        <v>104</v>
      </c>
      <c r="N1247" t="s">
        <v>72</v>
      </c>
      <c r="O1247">
        <v>0.68300000000000005</v>
      </c>
      <c r="P1247" t="s">
        <v>28</v>
      </c>
      <c r="Q1247" t="s">
        <v>29</v>
      </c>
      <c r="R1247">
        <v>4.51</v>
      </c>
      <c r="S1247">
        <v>2</v>
      </c>
      <c r="T1247">
        <v>9.57</v>
      </c>
      <c r="U1247">
        <v>3.4</v>
      </c>
      <c r="V1247" t="s">
        <v>486</v>
      </c>
      <c r="W1247" t="s">
        <v>45</v>
      </c>
      <c r="X1247">
        <v>1</v>
      </c>
      <c r="Y1247" t="str">
        <f>IF(tblRides[[#This Row],[supply_demand_ratio]]&lt;0.8,"Below 0.8",IF(tblRides[[#This Row],[supply_demand_ratio]]&lt;1,"Between 0.8-1.0",IF(tblRides[[#This Row],[supply_demand_ratio]]&lt;=1.2,"Between 1.0-1.2","Above 1.2")))</f>
        <v>Below 0.8</v>
      </c>
    </row>
    <row r="1248" spans="1:25" x14ac:dyDescent="0.3">
      <c r="A1248" t="s">
        <v>1303</v>
      </c>
      <c r="B1248" s="1">
        <v>46034.421527777777</v>
      </c>
      <c r="C1248" s="2">
        <v>46034</v>
      </c>
      <c r="D1248">
        <v>10</v>
      </c>
      <c r="E1248" t="s">
        <v>62</v>
      </c>
      <c r="F1248" t="s">
        <v>26</v>
      </c>
      <c r="G1248">
        <v>3.8</v>
      </c>
      <c r="H1248">
        <v>98.43</v>
      </c>
      <c r="J1248">
        <v>1</v>
      </c>
      <c r="K1248">
        <v>4.8</v>
      </c>
      <c r="L1248">
        <v>5.2</v>
      </c>
      <c r="M1248">
        <v>54</v>
      </c>
      <c r="N1248" t="s">
        <v>41</v>
      </c>
      <c r="O1248">
        <v>1.4139999999999999</v>
      </c>
      <c r="P1248" t="s">
        <v>58</v>
      </c>
      <c r="Q1248" t="s">
        <v>59</v>
      </c>
      <c r="R1248">
        <v>5</v>
      </c>
      <c r="S1248">
        <v>15</v>
      </c>
      <c r="U1248">
        <v>0.4</v>
      </c>
      <c r="V1248" t="s">
        <v>486</v>
      </c>
      <c r="W1248" t="s">
        <v>31</v>
      </c>
      <c r="X1248">
        <v>0</v>
      </c>
      <c r="Y1248" t="str">
        <f>IF(tblRides[[#This Row],[supply_demand_ratio]]&lt;0.8,"Below 0.8",IF(tblRides[[#This Row],[supply_demand_ratio]]&lt;1,"Between 0.8-1.0",IF(tblRides[[#This Row],[supply_demand_ratio]]&lt;=1.2,"Between 1.0-1.2","Above 1.2")))</f>
        <v>Above 1.2</v>
      </c>
    </row>
    <row r="1249" spans="1:25" x14ac:dyDescent="0.3">
      <c r="A1249" t="s">
        <v>1304</v>
      </c>
      <c r="B1249" s="1">
        <v>46034.423611111109</v>
      </c>
      <c r="C1249" s="2">
        <v>46034</v>
      </c>
      <c r="D1249">
        <v>10</v>
      </c>
      <c r="E1249" t="s">
        <v>62</v>
      </c>
      <c r="F1249" t="s">
        <v>34</v>
      </c>
      <c r="G1249">
        <v>4.5999999999999996</v>
      </c>
      <c r="H1249">
        <v>101.11</v>
      </c>
      <c r="I1249">
        <v>97.53</v>
      </c>
      <c r="J1249">
        <v>1</v>
      </c>
      <c r="K1249">
        <v>7.7</v>
      </c>
      <c r="L1249">
        <v>4.5</v>
      </c>
      <c r="M1249">
        <v>51</v>
      </c>
      <c r="N1249" t="s">
        <v>41</v>
      </c>
      <c r="O1249">
        <v>1.3560000000000001</v>
      </c>
      <c r="P1249" t="s">
        <v>28</v>
      </c>
      <c r="Q1249" t="s">
        <v>29</v>
      </c>
      <c r="R1249">
        <v>4.54</v>
      </c>
      <c r="S1249">
        <v>0</v>
      </c>
      <c r="T1249">
        <v>-3.58</v>
      </c>
      <c r="U1249">
        <v>-3.2</v>
      </c>
      <c r="V1249" t="s">
        <v>486</v>
      </c>
      <c r="W1249" t="s">
        <v>45</v>
      </c>
      <c r="X1249">
        <v>1</v>
      </c>
      <c r="Y1249" t="str">
        <f>IF(tblRides[[#This Row],[supply_demand_ratio]]&lt;0.8,"Below 0.8",IF(tblRides[[#This Row],[supply_demand_ratio]]&lt;1,"Between 0.8-1.0",IF(tblRides[[#This Row],[supply_demand_ratio]]&lt;=1.2,"Between 1.0-1.2","Above 1.2")))</f>
        <v>Above 1.2</v>
      </c>
    </row>
    <row r="1250" spans="1:25" x14ac:dyDescent="0.3">
      <c r="A1250" t="s">
        <v>1305</v>
      </c>
      <c r="B1250" s="1">
        <v>46034.425694444442</v>
      </c>
      <c r="C1250" s="2">
        <v>46034</v>
      </c>
      <c r="D1250">
        <v>10</v>
      </c>
      <c r="E1250" t="s">
        <v>33</v>
      </c>
      <c r="F1250" t="s">
        <v>26</v>
      </c>
      <c r="G1250">
        <v>13.1</v>
      </c>
      <c r="H1250">
        <v>230.46</v>
      </c>
      <c r="J1250">
        <v>1</v>
      </c>
      <c r="K1250">
        <v>12.9</v>
      </c>
      <c r="L1250">
        <v>10.199999999999999</v>
      </c>
      <c r="M1250">
        <v>72</v>
      </c>
      <c r="N1250" t="s">
        <v>27</v>
      </c>
      <c r="O1250">
        <v>0.75900000000000001</v>
      </c>
      <c r="P1250" t="s">
        <v>37</v>
      </c>
      <c r="Q1250" t="s">
        <v>38</v>
      </c>
      <c r="R1250">
        <v>4.38</v>
      </c>
      <c r="S1250">
        <v>33</v>
      </c>
      <c r="U1250">
        <v>-2.7</v>
      </c>
      <c r="V1250" t="s">
        <v>486</v>
      </c>
      <c r="W1250" t="s">
        <v>77</v>
      </c>
      <c r="X1250">
        <v>0</v>
      </c>
      <c r="Y1250" t="str">
        <f>IF(tblRides[[#This Row],[supply_demand_ratio]]&lt;0.8,"Below 0.8",IF(tblRides[[#This Row],[supply_demand_ratio]]&lt;1,"Between 0.8-1.0",IF(tblRides[[#This Row],[supply_demand_ratio]]&lt;=1.2,"Between 1.0-1.2","Above 1.2")))</f>
        <v>Below 0.8</v>
      </c>
    </row>
    <row r="1251" spans="1:25" x14ac:dyDescent="0.3">
      <c r="A1251" t="s">
        <v>1306</v>
      </c>
      <c r="B1251" s="1">
        <v>46034.45</v>
      </c>
      <c r="C1251" s="2">
        <v>46034</v>
      </c>
      <c r="D1251">
        <v>10</v>
      </c>
      <c r="E1251" t="s">
        <v>43</v>
      </c>
      <c r="F1251" t="s">
        <v>26</v>
      </c>
      <c r="G1251">
        <v>9.6999999999999993</v>
      </c>
      <c r="H1251">
        <v>201.96</v>
      </c>
      <c r="I1251">
        <v>199.73</v>
      </c>
      <c r="J1251">
        <v>1</v>
      </c>
      <c r="K1251">
        <v>10.5</v>
      </c>
      <c r="L1251">
        <v>14.3</v>
      </c>
      <c r="M1251">
        <v>69</v>
      </c>
      <c r="N1251" t="s">
        <v>41</v>
      </c>
      <c r="O1251">
        <v>1.4219999999999999</v>
      </c>
      <c r="P1251" t="s">
        <v>28</v>
      </c>
      <c r="Q1251" t="s">
        <v>29</v>
      </c>
      <c r="R1251">
        <v>4.51</v>
      </c>
      <c r="S1251">
        <v>50</v>
      </c>
      <c r="T1251">
        <v>-2.23</v>
      </c>
      <c r="U1251">
        <v>3.8</v>
      </c>
      <c r="V1251" t="s">
        <v>486</v>
      </c>
      <c r="W1251" t="s">
        <v>77</v>
      </c>
      <c r="X1251">
        <v>1</v>
      </c>
      <c r="Y1251" t="str">
        <f>IF(tblRides[[#This Row],[supply_demand_ratio]]&lt;0.8,"Below 0.8",IF(tblRides[[#This Row],[supply_demand_ratio]]&lt;1,"Between 0.8-1.0",IF(tblRides[[#This Row],[supply_demand_ratio]]&lt;=1.2,"Between 1.0-1.2","Above 1.2")))</f>
        <v>Above 1.2</v>
      </c>
    </row>
    <row r="1252" spans="1:25" x14ac:dyDescent="0.3">
      <c r="A1252" t="s">
        <v>1307</v>
      </c>
      <c r="B1252" s="1">
        <v>46034.45416666667</v>
      </c>
      <c r="C1252" s="2">
        <v>46034</v>
      </c>
      <c r="D1252">
        <v>10</v>
      </c>
      <c r="E1252" t="s">
        <v>36</v>
      </c>
      <c r="F1252" t="s">
        <v>34</v>
      </c>
      <c r="G1252">
        <v>5.0999999999999996</v>
      </c>
      <c r="H1252">
        <v>111.73</v>
      </c>
      <c r="I1252">
        <v>103.91</v>
      </c>
      <c r="J1252">
        <v>1</v>
      </c>
      <c r="K1252">
        <v>7.2</v>
      </c>
      <c r="L1252">
        <v>3.7</v>
      </c>
      <c r="M1252">
        <v>102</v>
      </c>
      <c r="N1252" t="s">
        <v>27</v>
      </c>
      <c r="O1252">
        <v>0.91800000000000004</v>
      </c>
      <c r="P1252" t="s">
        <v>28</v>
      </c>
      <c r="Q1252" t="s">
        <v>29</v>
      </c>
      <c r="R1252">
        <v>4.59</v>
      </c>
      <c r="S1252">
        <v>0</v>
      </c>
      <c r="T1252">
        <v>-7.82</v>
      </c>
      <c r="U1252">
        <v>-3.5</v>
      </c>
      <c r="V1252" t="s">
        <v>486</v>
      </c>
      <c r="W1252" t="s">
        <v>45</v>
      </c>
      <c r="X1252">
        <v>1</v>
      </c>
      <c r="Y1252" t="str">
        <f>IF(tblRides[[#This Row],[supply_demand_ratio]]&lt;0.8,"Below 0.8",IF(tblRides[[#This Row],[supply_demand_ratio]]&lt;1,"Between 0.8-1.0",IF(tblRides[[#This Row],[supply_demand_ratio]]&lt;=1.2,"Between 1.0-1.2","Above 1.2")))</f>
        <v>Between 0.8-1.0</v>
      </c>
    </row>
    <row r="1253" spans="1:25" x14ac:dyDescent="0.3">
      <c r="A1253" t="s">
        <v>1308</v>
      </c>
      <c r="B1253" s="1">
        <v>46034.464583333334</v>
      </c>
      <c r="C1253" s="2">
        <v>46034</v>
      </c>
      <c r="D1253">
        <v>11</v>
      </c>
      <c r="E1253" t="s">
        <v>25</v>
      </c>
      <c r="F1253" t="s">
        <v>26</v>
      </c>
      <c r="G1253">
        <v>6</v>
      </c>
      <c r="H1253">
        <v>133.41999999999999</v>
      </c>
      <c r="I1253">
        <v>139.69</v>
      </c>
      <c r="J1253">
        <v>1</v>
      </c>
      <c r="K1253">
        <v>2.8</v>
      </c>
      <c r="L1253">
        <v>1</v>
      </c>
      <c r="M1253">
        <v>115</v>
      </c>
      <c r="N1253" t="s">
        <v>27</v>
      </c>
      <c r="O1253">
        <v>1.046</v>
      </c>
      <c r="P1253" t="s">
        <v>28</v>
      </c>
      <c r="Q1253" t="s">
        <v>29</v>
      </c>
      <c r="R1253">
        <v>4.55</v>
      </c>
      <c r="S1253">
        <v>5</v>
      </c>
      <c r="T1253">
        <v>6.27</v>
      </c>
      <c r="U1253">
        <v>-1.8</v>
      </c>
      <c r="V1253" t="s">
        <v>486</v>
      </c>
      <c r="W1253" t="s">
        <v>31</v>
      </c>
      <c r="X1253">
        <v>1</v>
      </c>
      <c r="Y1253" t="str">
        <f>IF(tblRides[[#This Row],[supply_demand_ratio]]&lt;0.8,"Below 0.8",IF(tblRides[[#This Row],[supply_demand_ratio]]&lt;1,"Between 0.8-1.0",IF(tblRides[[#This Row],[supply_demand_ratio]]&lt;=1.2,"Between 1.0-1.2","Above 1.2")))</f>
        <v>Between 1.0-1.2</v>
      </c>
    </row>
    <row r="1254" spans="1:25" x14ac:dyDescent="0.3">
      <c r="A1254" t="s">
        <v>1309</v>
      </c>
      <c r="B1254" s="1">
        <v>46034.468055555553</v>
      </c>
      <c r="C1254" s="2">
        <v>46034</v>
      </c>
      <c r="D1254">
        <v>11</v>
      </c>
      <c r="E1254" t="s">
        <v>43</v>
      </c>
      <c r="F1254" t="s">
        <v>26</v>
      </c>
      <c r="G1254">
        <v>4.9000000000000004</v>
      </c>
      <c r="H1254">
        <v>100.91</v>
      </c>
      <c r="I1254">
        <v>100.29</v>
      </c>
      <c r="J1254">
        <v>1</v>
      </c>
      <c r="K1254">
        <v>3.5</v>
      </c>
      <c r="L1254">
        <v>7.8</v>
      </c>
      <c r="M1254">
        <v>57</v>
      </c>
      <c r="N1254" t="s">
        <v>41</v>
      </c>
      <c r="O1254">
        <v>1.1020000000000001</v>
      </c>
      <c r="P1254" t="s">
        <v>28</v>
      </c>
      <c r="Q1254" t="s">
        <v>29</v>
      </c>
      <c r="R1254">
        <v>4.75</v>
      </c>
      <c r="S1254">
        <v>12</v>
      </c>
      <c r="T1254">
        <v>-0.62</v>
      </c>
      <c r="U1254">
        <v>4.3</v>
      </c>
      <c r="V1254" t="s">
        <v>486</v>
      </c>
      <c r="W1254" t="s">
        <v>31</v>
      </c>
      <c r="X1254">
        <v>1</v>
      </c>
      <c r="Y1254" t="str">
        <f>IF(tblRides[[#This Row],[supply_demand_ratio]]&lt;0.8,"Below 0.8",IF(tblRides[[#This Row],[supply_demand_ratio]]&lt;1,"Between 0.8-1.0",IF(tblRides[[#This Row],[supply_demand_ratio]]&lt;=1.2,"Between 1.0-1.2","Above 1.2")))</f>
        <v>Between 1.0-1.2</v>
      </c>
    </row>
    <row r="1255" spans="1:25" x14ac:dyDescent="0.3">
      <c r="A1255" t="s">
        <v>1310</v>
      </c>
      <c r="B1255" s="1">
        <v>46034.472222222219</v>
      </c>
      <c r="C1255" s="2">
        <v>46034</v>
      </c>
      <c r="D1255">
        <v>11</v>
      </c>
      <c r="E1255" t="s">
        <v>43</v>
      </c>
      <c r="F1255" t="s">
        <v>34</v>
      </c>
      <c r="G1255">
        <v>8.9</v>
      </c>
      <c r="H1255">
        <v>210.72</v>
      </c>
      <c r="I1255">
        <v>212</v>
      </c>
      <c r="J1255">
        <v>1.1000000000000001</v>
      </c>
      <c r="K1255">
        <v>5.4</v>
      </c>
      <c r="L1255">
        <v>8.5</v>
      </c>
      <c r="M1255">
        <v>61</v>
      </c>
      <c r="N1255" t="s">
        <v>41</v>
      </c>
      <c r="O1255">
        <v>1.1599999999999999</v>
      </c>
      <c r="P1255" t="s">
        <v>28</v>
      </c>
      <c r="Q1255" t="s">
        <v>29</v>
      </c>
      <c r="R1255">
        <v>4.8899999999999997</v>
      </c>
      <c r="S1255">
        <v>0</v>
      </c>
      <c r="T1255">
        <v>1.28</v>
      </c>
      <c r="U1255">
        <v>3.1</v>
      </c>
      <c r="V1255" t="s">
        <v>486</v>
      </c>
      <c r="W1255" t="s">
        <v>45</v>
      </c>
      <c r="X1255">
        <v>1</v>
      </c>
      <c r="Y1255" t="str">
        <f>IF(tblRides[[#This Row],[supply_demand_ratio]]&lt;0.8,"Below 0.8",IF(tblRides[[#This Row],[supply_demand_ratio]]&lt;1,"Between 0.8-1.0",IF(tblRides[[#This Row],[supply_demand_ratio]]&lt;=1.2,"Between 1.0-1.2","Above 1.2")))</f>
        <v>Between 1.0-1.2</v>
      </c>
    </row>
    <row r="1256" spans="1:25" x14ac:dyDescent="0.3">
      <c r="A1256" t="s">
        <v>1311</v>
      </c>
      <c r="B1256" s="1">
        <v>46034.474305555559</v>
      </c>
      <c r="C1256" s="2">
        <v>46034</v>
      </c>
      <c r="D1256">
        <v>11</v>
      </c>
      <c r="E1256" t="s">
        <v>62</v>
      </c>
      <c r="F1256" t="s">
        <v>34</v>
      </c>
      <c r="G1256">
        <v>3.6</v>
      </c>
      <c r="H1256">
        <v>92.91</v>
      </c>
      <c r="I1256">
        <v>89.84</v>
      </c>
      <c r="J1256">
        <v>1</v>
      </c>
      <c r="K1256">
        <v>2</v>
      </c>
      <c r="L1256">
        <v>7.2</v>
      </c>
      <c r="M1256">
        <v>52</v>
      </c>
      <c r="N1256" t="s">
        <v>41</v>
      </c>
      <c r="O1256">
        <v>1.855</v>
      </c>
      <c r="P1256" t="s">
        <v>28</v>
      </c>
      <c r="Q1256" t="s">
        <v>29</v>
      </c>
      <c r="R1256">
        <v>4.46</v>
      </c>
      <c r="S1256">
        <v>0</v>
      </c>
      <c r="T1256">
        <v>-3.07</v>
      </c>
      <c r="U1256">
        <v>5.2</v>
      </c>
      <c r="V1256" t="s">
        <v>486</v>
      </c>
      <c r="W1256" t="s">
        <v>31</v>
      </c>
      <c r="X1256">
        <v>1</v>
      </c>
      <c r="Y1256" t="str">
        <f>IF(tblRides[[#This Row],[supply_demand_ratio]]&lt;0.8,"Below 0.8",IF(tblRides[[#This Row],[supply_demand_ratio]]&lt;1,"Between 0.8-1.0",IF(tblRides[[#This Row],[supply_demand_ratio]]&lt;=1.2,"Between 1.0-1.2","Above 1.2")))</f>
        <v>Above 1.2</v>
      </c>
    </row>
    <row r="1257" spans="1:25" x14ac:dyDescent="0.3">
      <c r="A1257" t="s">
        <v>1312</v>
      </c>
      <c r="B1257" s="1">
        <v>46034.481249999997</v>
      </c>
      <c r="C1257" s="2">
        <v>46034</v>
      </c>
      <c r="D1257">
        <v>11</v>
      </c>
      <c r="E1257" t="s">
        <v>62</v>
      </c>
      <c r="F1257" t="s">
        <v>34</v>
      </c>
      <c r="G1257">
        <v>8.9</v>
      </c>
      <c r="H1257">
        <v>190.1</v>
      </c>
      <c r="I1257">
        <v>180.76</v>
      </c>
      <c r="J1257">
        <v>1</v>
      </c>
      <c r="K1257">
        <v>3.4</v>
      </c>
      <c r="L1257">
        <v>6.7</v>
      </c>
      <c r="M1257">
        <v>50</v>
      </c>
      <c r="N1257" t="s">
        <v>41</v>
      </c>
      <c r="O1257">
        <v>1.512</v>
      </c>
      <c r="P1257" t="s">
        <v>28</v>
      </c>
      <c r="Q1257" t="s">
        <v>29</v>
      </c>
      <c r="R1257">
        <v>4.97</v>
      </c>
      <c r="S1257">
        <v>0</v>
      </c>
      <c r="T1257">
        <v>-9.34</v>
      </c>
      <c r="U1257">
        <v>3.3</v>
      </c>
      <c r="V1257" t="s">
        <v>486</v>
      </c>
      <c r="W1257" t="s">
        <v>31</v>
      </c>
      <c r="X1257">
        <v>1</v>
      </c>
      <c r="Y1257" t="str">
        <f>IF(tblRides[[#This Row],[supply_demand_ratio]]&lt;0.8,"Below 0.8",IF(tblRides[[#This Row],[supply_demand_ratio]]&lt;1,"Between 0.8-1.0",IF(tblRides[[#This Row],[supply_demand_ratio]]&lt;=1.2,"Between 1.0-1.2","Above 1.2")))</f>
        <v>Above 1.2</v>
      </c>
    </row>
    <row r="1258" spans="1:25" x14ac:dyDescent="0.3">
      <c r="A1258" t="s">
        <v>1313</v>
      </c>
      <c r="B1258" s="1">
        <v>46034.48333333333</v>
      </c>
      <c r="C1258" s="2">
        <v>46034</v>
      </c>
      <c r="D1258">
        <v>11</v>
      </c>
      <c r="E1258" t="s">
        <v>33</v>
      </c>
      <c r="F1258" t="s">
        <v>26</v>
      </c>
      <c r="G1258">
        <v>16.3</v>
      </c>
      <c r="H1258">
        <v>309.94</v>
      </c>
      <c r="I1258">
        <v>298.43</v>
      </c>
      <c r="J1258">
        <v>1</v>
      </c>
      <c r="K1258">
        <v>6.6</v>
      </c>
      <c r="L1258">
        <v>9.1999999999999993</v>
      </c>
      <c r="M1258">
        <v>92</v>
      </c>
      <c r="N1258" t="s">
        <v>27</v>
      </c>
      <c r="O1258">
        <v>1.0309999999999999</v>
      </c>
      <c r="P1258" t="s">
        <v>28</v>
      </c>
      <c r="Q1258" t="s">
        <v>29</v>
      </c>
      <c r="R1258">
        <v>4.79</v>
      </c>
      <c r="S1258">
        <v>6</v>
      </c>
      <c r="T1258">
        <v>-11.51</v>
      </c>
      <c r="U1258">
        <v>2.6</v>
      </c>
      <c r="V1258" t="s">
        <v>486</v>
      </c>
      <c r="W1258" t="s">
        <v>45</v>
      </c>
      <c r="X1258">
        <v>1</v>
      </c>
      <c r="Y1258" t="str">
        <f>IF(tblRides[[#This Row],[supply_demand_ratio]]&lt;0.8,"Below 0.8",IF(tblRides[[#This Row],[supply_demand_ratio]]&lt;1,"Between 0.8-1.0",IF(tblRides[[#This Row],[supply_demand_ratio]]&lt;=1.2,"Between 1.0-1.2","Above 1.2")))</f>
        <v>Between 1.0-1.2</v>
      </c>
    </row>
    <row r="1259" spans="1:25" x14ac:dyDescent="0.3">
      <c r="A1259" t="s">
        <v>1314</v>
      </c>
      <c r="B1259" s="1">
        <v>46034.487500000003</v>
      </c>
      <c r="C1259" s="2">
        <v>46034</v>
      </c>
      <c r="D1259">
        <v>11</v>
      </c>
      <c r="E1259" t="s">
        <v>25</v>
      </c>
      <c r="F1259" t="s">
        <v>34</v>
      </c>
      <c r="G1259">
        <v>6.4</v>
      </c>
      <c r="H1259">
        <v>161.07</v>
      </c>
      <c r="I1259">
        <v>167.73</v>
      </c>
      <c r="J1259">
        <v>1.1000000000000001</v>
      </c>
      <c r="K1259">
        <v>2</v>
      </c>
      <c r="L1259">
        <v>3.6</v>
      </c>
      <c r="M1259">
        <v>113</v>
      </c>
      <c r="N1259" t="s">
        <v>27</v>
      </c>
      <c r="O1259">
        <v>1.0489999999999999</v>
      </c>
      <c r="P1259" t="s">
        <v>28</v>
      </c>
      <c r="Q1259" t="s">
        <v>29</v>
      </c>
      <c r="R1259">
        <v>4.96</v>
      </c>
      <c r="S1259">
        <v>0</v>
      </c>
      <c r="T1259">
        <v>6.66</v>
      </c>
      <c r="U1259">
        <v>1.6</v>
      </c>
      <c r="V1259" t="s">
        <v>486</v>
      </c>
      <c r="W1259" t="s">
        <v>31</v>
      </c>
      <c r="X1259">
        <v>1</v>
      </c>
      <c r="Y1259" t="str">
        <f>IF(tblRides[[#This Row],[supply_demand_ratio]]&lt;0.8,"Below 0.8",IF(tblRides[[#This Row],[supply_demand_ratio]]&lt;1,"Between 0.8-1.0",IF(tblRides[[#This Row],[supply_demand_ratio]]&lt;=1.2,"Between 1.0-1.2","Above 1.2")))</f>
        <v>Between 1.0-1.2</v>
      </c>
    </row>
    <row r="1260" spans="1:25" x14ac:dyDescent="0.3">
      <c r="A1260" t="s">
        <v>1315</v>
      </c>
      <c r="B1260" s="1">
        <v>46034.5</v>
      </c>
      <c r="C1260" s="2">
        <v>46034</v>
      </c>
      <c r="D1260">
        <v>12</v>
      </c>
      <c r="E1260" t="s">
        <v>33</v>
      </c>
      <c r="F1260" t="s">
        <v>26</v>
      </c>
      <c r="G1260">
        <v>2.1</v>
      </c>
      <c r="H1260">
        <v>74.44</v>
      </c>
      <c r="I1260">
        <v>76.88</v>
      </c>
      <c r="J1260">
        <v>1.1000000000000001</v>
      </c>
      <c r="K1260">
        <v>5.5</v>
      </c>
      <c r="L1260">
        <v>7.1</v>
      </c>
      <c r="M1260">
        <v>100</v>
      </c>
      <c r="N1260" t="s">
        <v>41</v>
      </c>
      <c r="O1260">
        <v>1.274</v>
      </c>
      <c r="P1260" t="s">
        <v>28</v>
      </c>
      <c r="Q1260" t="s">
        <v>29</v>
      </c>
      <c r="R1260">
        <v>4.7699999999999996</v>
      </c>
      <c r="S1260">
        <v>4</v>
      </c>
      <c r="T1260">
        <v>2.44</v>
      </c>
      <c r="U1260">
        <v>1.6</v>
      </c>
      <c r="V1260" t="s">
        <v>486</v>
      </c>
      <c r="W1260" t="s">
        <v>45</v>
      </c>
      <c r="X1260">
        <v>1</v>
      </c>
      <c r="Y1260" t="str">
        <f>IF(tblRides[[#This Row],[supply_demand_ratio]]&lt;0.8,"Below 0.8",IF(tblRides[[#This Row],[supply_demand_ratio]]&lt;1,"Between 0.8-1.0",IF(tblRides[[#This Row],[supply_demand_ratio]]&lt;=1.2,"Between 1.0-1.2","Above 1.2")))</f>
        <v>Above 1.2</v>
      </c>
    </row>
    <row r="1261" spans="1:25" x14ac:dyDescent="0.3">
      <c r="A1261" t="s">
        <v>1316</v>
      </c>
      <c r="B1261" s="1">
        <v>46034.509027777778</v>
      </c>
      <c r="C1261" s="2">
        <v>46034</v>
      </c>
      <c r="D1261">
        <v>12</v>
      </c>
      <c r="E1261" t="s">
        <v>25</v>
      </c>
      <c r="F1261" t="s">
        <v>26</v>
      </c>
      <c r="G1261">
        <v>5.3</v>
      </c>
      <c r="H1261">
        <v>121.14</v>
      </c>
      <c r="I1261">
        <v>120.71</v>
      </c>
      <c r="J1261">
        <v>1</v>
      </c>
      <c r="K1261">
        <v>3.3</v>
      </c>
      <c r="L1261">
        <v>7.4</v>
      </c>
      <c r="M1261">
        <v>118</v>
      </c>
      <c r="N1261" t="s">
        <v>27</v>
      </c>
      <c r="O1261">
        <v>1.0740000000000001</v>
      </c>
      <c r="P1261" t="s">
        <v>28</v>
      </c>
      <c r="Q1261" t="s">
        <v>29</v>
      </c>
      <c r="R1261">
        <v>4.9400000000000004</v>
      </c>
      <c r="S1261">
        <v>6</v>
      </c>
      <c r="T1261">
        <v>-0.43</v>
      </c>
      <c r="U1261">
        <v>4.0999999999999996</v>
      </c>
      <c r="V1261" t="s">
        <v>486</v>
      </c>
      <c r="W1261" t="s">
        <v>31</v>
      </c>
      <c r="X1261">
        <v>1</v>
      </c>
      <c r="Y1261" t="str">
        <f>IF(tblRides[[#This Row],[supply_demand_ratio]]&lt;0.8,"Below 0.8",IF(tblRides[[#This Row],[supply_demand_ratio]]&lt;1,"Between 0.8-1.0",IF(tblRides[[#This Row],[supply_demand_ratio]]&lt;=1.2,"Between 1.0-1.2","Above 1.2")))</f>
        <v>Between 1.0-1.2</v>
      </c>
    </row>
    <row r="1262" spans="1:25" x14ac:dyDescent="0.3">
      <c r="A1262" t="s">
        <v>1317</v>
      </c>
      <c r="B1262" s="1">
        <v>46034.512499999997</v>
      </c>
      <c r="C1262" s="2">
        <v>46034</v>
      </c>
      <c r="D1262">
        <v>12</v>
      </c>
      <c r="E1262" t="s">
        <v>62</v>
      </c>
      <c r="F1262" t="s">
        <v>34</v>
      </c>
      <c r="G1262">
        <v>15.4</v>
      </c>
      <c r="H1262">
        <v>229.68</v>
      </c>
      <c r="I1262">
        <v>219.89</v>
      </c>
      <c r="J1262">
        <v>1</v>
      </c>
      <c r="K1262">
        <v>3.1</v>
      </c>
      <c r="L1262">
        <v>1.3</v>
      </c>
      <c r="M1262">
        <v>59</v>
      </c>
      <c r="N1262" t="s">
        <v>41</v>
      </c>
      <c r="O1262">
        <v>2.2000000000000002</v>
      </c>
      <c r="P1262" t="s">
        <v>28</v>
      </c>
      <c r="Q1262" t="s">
        <v>29</v>
      </c>
      <c r="R1262">
        <v>4.49</v>
      </c>
      <c r="S1262">
        <v>0</v>
      </c>
      <c r="T1262">
        <v>-9.7899999999999991</v>
      </c>
      <c r="U1262">
        <v>-1.8</v>
      </c>
      <c r="V1262" t="s">
        <v>486</v>
      </c>
      <c r="W1262" t="s">
        <v>31</v>
      </c>
      <c r="X1262">
        <v>1</v>
      </c>
      <c r="Y1262" t="str">
        <f>IF(tblRides[[#This Row],[supply_demand_ratio]]&lt;0.8,"Below 0.8",IF(tblRides[[#This Row],[supply_demand_ratio]]&lt;1,"Between 0.8-1.0",IF(tblRides[[#This Row],[supply_demand_ratio]]&lt;=1.2,"Between 1.0-1.2","Above 1.2")))</f>
        <v>Above 1.2</v>
      </c>
    </row>
    <row r="1263" spans="1:25" x14ac:dyDescent="0.3">
      <c r="A1263" t="s">
        <v>1318</v>
      </c>
      <c r="B1263" s="1">
        <v>46034.512499999997</v>
      </c>
      <c r="C1263" s="2">
        <v>46034</v>
      </c>
      <c r="D1263">
        <v>12</v>
      </c>
      <c r="E1263" t="s">
        <v>25</v>
      </c>
      <c r="F1263" t="s">
        <v>26</v>
      </c>
      <c r="G1263">
        <v>6</v>
      </c>
      <c r="H1263">
        <v>147.24</v>
      </c>
      <c r="I1263">
        <v>147.74</v>
      </c>
      <c r="J1263">
        <v>1.1000000000000001</v>
      </c>
      <c r="K1263">
        <v>6.9</v>
      </c>
      <c r="L1263">
        <v>7</v>
      </c>
      <c r="M1263">
        <v>124</v>
      </c>
      <c r="N1263" t="s">
        <v>27</v>
      </c>
      <c r="O1263">
        <v>0.86299999999999999</v>
      </c>
      <c r="P1263" t="s">
        <v>28</v>
      </c>
      <c r="Q1263" t="s">
        <v>29</v>
      </c>
      <c r="R1263">
        <v>4.74</v>
      </c>
      <c r="S1263">
        <v>8</v>
      </c>
      <c r="T1263">
        <v>0.5</v>
      </c>
      <c r="U1263">
        <v>0.1</v>
      </c>
      <c r="V1263" t="s">
        <v>486</v>
      </c>
      <c r="W1263" t="s">
        <v>45</v>
      </c>
      <c r="X1263">
        <v>1</v>
      </c>
      <c r="Y1263" t="str">
        <f>IF(tblRides[[#This Row],[supply_demand_ratio]]&lt;0.8,"Below 0.8",IF(tblRides[[#This Row],[supply_demand_ratio]]&lt;1,"Between 0.8-1.0",IF(tblRides[[#This Row],[supply_demand_ratio]]&lt;=1.2,"Between 1.0-1.2","Above 1.2")))</f>
        <v>Between 0.8-1.0</v>
      </c>
    </row>
    <row r="1264" spans="1:25" x14ac:dyDescent="0.3">
      <c r="A1264" t="s">
        <v>1319</v>
      </c>
      <c r="B1264" s="1">
        <v>46034.51666666667</v>
      </c>
      <c r="C1264" s="2">
        <v>46034</v>
      </c>
      <c r="D1264">
        <v>12</v>
      </c>
      <c r="E1264" t="s">
        <v>25</v>
      </c>
      <c r="F1264" t="s">
        <v>26</v>
      </c>
      <c r="G1264">
        <v>2.5</v>
      </c>
      <c r="H1264">
        <v>85.21</v>
      </c>
      <c r="I1264">
        <v>88.81</v>
      </c>
      <c r="J1264">
        <v>1</v>
      </c>
      <c r="K1264">
        <v>7.7</v>
      </c>
      <c r="L1264">
        <v>5.3</v>
      </c>
      <c r="M1264">
        <v>127</v>
      </c>
      <c r="N1264" t="s">
        <v>27</v>
      </c>
      <c r="O1264">
        <v>1.159</v>
      </c>
      <c r="P1264" t="s">
        <v>28</v>
      </c>
      <c r="Q1264" t="s">
        <v>29</v>
      </c>
      <c r="R1264">
        <v>4.58</v>
      </c>
      <c r="S1264">
        <v>29</v>
      </c>
      <c r="T1264">
        <v>3.6</v>
      </c>
      <c r="U1264">
        <v>-2.4</v>
      </c>
      <c r="V1264" t="s">
        <v>486</v>
      </c>
      <c r="W1264" t="s">
        <v>45</v>
      </c>
      <c r="X1264">
        <v>1</v>
      </c>
      <c r="Y1264" t="str">
        <f>IF(tblRides[[#This Row],[supply_demand_ratio]]&lt;0.8,"Below 0.8",IF(tblRides[[#This Row],[supply_demand_ratio]]&lt;1,"Between 0.8-1.0",IF(tblRides[[#This Row],[supply_demand_ratio]]&lt;=1.2,"Between 1.0-1.2","Above 1.2")))</f>
        <v>Between 1.0-1.2</v>
      </c>
    </row>
    <row r="1265" spans="1:25" x14ac:dyDescent="0.3">
      <c r="A1265" t="s">
        <v>1320</v>
      </c>
      <c r="B1265" s="1">
        <v>46034.524305555555</v>
      </c>
      <c r="C1265" s="2">
        <v>46034</v>
      </c>
      <c r="D1265">
        <v>12</v>
      </c>
      <c r="E1265" t="s">
        <v>36</v>
      </c>
      <c r="F1265" t="s">
        <v>34</v>
      </c>
      <c r="G1265">
        <v>5.2</v>
      </c>
      <c r="H1265">
        <v>114.05</v>
      </c>
      <c r="I1265">
        <v>121.66</v>
      </c>
      <c r="J1265">
        <v>1</v>
      </c>
      <c r="K1265">
        <v>4.3</v>
      </c>
      <c r="L1265">
        <v>5.8</v>
      </c>
      <c r="M1265">
        <v>103</v>
      </c>
      <c r="N1265" t="s">
        <v>27</v>
      </c>
      <c r="O1265">
        <v>0.98699999999999999</v>
      </c>
      <c r="P1265" t="s">
        <v>28</v>
      </c>
      <c r="Q1265" t="s">
        <v>29</v>
      </c>
      <c r="R1265">
        <v>4.8499999999999996</v>
      </c>
      <c r="S1265">
        <v>0</v>
      </c>
      <c r="T1265">
        <v>7.61</v>
      </c>
      <c r="U1265">
        <v>1.5</v>
      </c>
      <c r="V1265" t="s">
        <v>486</v>
      </c>
      <c r="W1265" t="s">
        <v>31</v>
      </c>
      <c r="X1265">
        <v>1</v>
      </c>
      <c r="Y1265" t="str">
        <f>IF(tblRides[[#This Row],[supply_demand_ratio]]&lt;0.8,"Below 0.8",IF(tblRides[[#This Row],[supply_demand_ratio]]&lt;1,"Between 0.8-1.0",IF(tblRides[[#This Row],[supply_demand_ratio]]&lt;=1.2,"Between 1.0-1.2","Above 1.2")))</f>
        <v>Between 0.8-1.0</v>
      </c>
    </row>
    <row r="1266" spans="1:25" x14ac:dyDescent="0.3">
      <c r="A1266" t="s">
        <v>1321</v>
      </c>
      <c r="B1266" s="1">
        <v>46034.529861111114</v>
      </c>
      <c r="C1266" s="2">
        <v>46034</v>
      </c>
      <c r="D1266">
        <v>12</v>
      </c>
      <c r="E1266" t="s">
        <v>43</v>
      </c>
      <c r="F1266" t="s">
        <v>26</v>
      </c>
      <c r="G1266">
        <v>13.8</v>
      </c>
      <c r="H1266">
        <v>234.51</v>
      </c>
      <c r="J1266">
        <v>1</v>
      </c>
      <c r="K1266">
        <v>7.3</v>
      </c>
      <c r="M1266">
        <v>72</v>
      </c>
      <c r="N1266" t="s">
        <v>41</v>
      </c>
      <c r="O1266">
        <v>2.2000000000000002</v>
      </c>
      <c r="P1266" t="s">
        <v>82</v>
      </c>
      <c r="Q1266" t="s">
        <v>83</v>
      </c>
      <c r="R1266">
        <v>4.83</v>
      </c>
      <c r="S1266">
        <v>6</v>
      </c>
      <c r="V1266" t="s">
        <v>486</v>
      </c>
      <c r="W1266" t="s">
        <v>45</v>
      </c>
      <c r="X1266">
        <v>0</v>
      </c>
      <c r="Y1266" t="str">
        <f>IF(tblRides[[#This Row],[supply_demand_ratio]]&lt;0.8,"Below 0.8",IF(tblRides[[#This Row],[supply_demand_ratio]]&lt;1,"Between 0.8-1.0",IF(tblRides[[#This Row],[supply_demand_ratio]]&lt;=1.2,"Between 1.0-1.2","Above 1.2")))</f>
        <v>Above 1.2</v>
      </c>
    </row>
    <row r="1267" spans="1:25" x14ac:dyDescent="0.3">
      <c r="A1267" t="s">
        <v>1322</v>
      </c>
      <c r="B1267" s="1">
        <v>46034.536111111112</v>
      </c>
      <c r="C1267" s="2">
        <v>46034</v>
      </c>
      <c r="D1267">
        <v>12</v>
      </c>
      <c r="E1267" t="s">
        <v>36</v>
      </c>
      <c r="F1267" t="s">
        <v>26</v>
      </c>
      <c r="G1267">
        <v>3.6</v>
      </c>
      <c r="H1267">
        <v>98.07</v>
      </c>
      <c r="I1267">
        <v>99.32</v>
      </c>
      <c r="J1267">
        <v>1.1000000000000001</v>
      </c>
      <c r="K1267">
        <v>6.2</v>
      </c>
      <c r="L1267">
        <v>8.5</v>
      </c>
      <c r="M1267">
        <v>100</v>
      </c>
      <c r="N1267" t="s">
        <v>27</v>
      </c>
      <c r="O1267">
        <v>0.83699999999999997</v>
      </c>
      <c r="P1267" t="s">
        <v>28</v>
      </c>
      <c r="Q1267" t="s">
        <v>29</v>
      </c>
      <c r="R1267">
        <v>4.8899999999999997</v>
      </c>
      <c r="S1267">
        <v>3</v>
      </c>
      <c r="T1267">
        <v>1.25</v>
      </c>
      <c r="U1267">
        <v>2.2999999999999998</v>
      </c>
      <c r="V1267" t="s">
        <v>486</v>
      </c>
      <c r="W1267" t="s">
        <v>45</v>
      </c>
      <c r="X1267">
        <v>1</v>
      </c>
      <c r="Y1267" t="str">
        <f>IF(tblRides[[#This Row],[supply_demand_ratio]]&lt;0.8,"Below 0.8",IF(tblRides[[#This Row],[supply_demand_ratio]]&lt;1,"Between 0.8-1.0",IF(tblRides[[#This Row],[supply_demand_ratio]]&lt;=1.2,"Between 1.0-1.2","Above 1.2")))</f>
        <v>Between 0.8-1.0</v>
      </c>
    </row>
    <row r="1268" spans="1:25" x14ac:dyDescent="0.3">
      <c r="A1268" t="s">
        <v>1323</v>
      </c>
      <c r="B1268" s="1">
        <v>46034.536805555559</v>
      </c>
      <c r="C1268" s="2">
        <v>46034</v>
      </c>
      <c r="D1268">
        <v>12</v>
      </c>
      <c r="E1268" t="s">
        <v>25</v>
      </c>
      <c r="F1268" t="s">
        <v>26</v>
      </c>
      <c r="G1268">
        <v>14</v>
      </c>
      <c r="H1268">
        <v>283.01</v>
      </c>
      <c r="I1268">
        <v>275.49</v>
      </c>
      <c r="J1268">
        <v>1.1000000000000001</v>
      </c>
      <c r="K1268">
        <v>3.4</v>
      </c>
      <c r="L1268">
        <v>1.4</v>
      </c>
      <c r="M1268">
        <v>123</v>
      </c>
      <c r="N1268" t="s">
        <v>72</v>
      </c>
      <c r="O1268">
        <v>0.84</v>
      </c>
      <c r="P1268" t="s">
        <v>28</v>
      </c>
      <c r="Q1268" t="s">
        <v>29</v>
      </c>
      <c r="R1268">
        <v>4.8600000000000003</v>
      </c>
      <c r="S1268">
        <v>26</v>
      </c>
      <c r="T1268">
        <v>-7.52</v>
      </c>
      <c r="U1268">
        <v>-2</v>
      </c>
      <c r="V1268" t="s">
        <v>486</v>
      </c>
      <c r="W1268" t="s">
        <v>31</v>
      </c>
      <c r="X1268">
        <v>1</v>
      </c>
      <c r="Y1268" t="str">
        <f>IF(tblRides[[#This Row],[supply_demand_ratio]]&lt;0.8,"Below 0.8",IF(tblRides[[#This Row],[supply_demand_ratio]]&lt;1,"Between 0.8-1.0",IF(tblRides[[#This Row],[supply_demand_ratio]]&lt;=1.2,"Between 1.0-1.2","Above 1.2")))</f>
        <v>Between 0.8-1.0</v>
      </c>
    </row>
    <row r="1269" spans="1:25" x14ac:dyDescent="0.3">
      <c r="A1269" t="s">
        <v>1324</v>
      </c>
      <c r="B1269" s="1">
        <v>46034.543749999997</v>
      </c>
      <c r="C1269" s="2">
        <v>46034</v>
      </c>
      <c r="D1269">
        <v>13</v>
      </c>
      <c r="E1269" t="s">
        <v>36</v>
      </c>
      <c r="F1269" t="s">
        <v>34</v>
      </c>
      <c r="G1269">
        <v>4.9000000000000004</v>
      </c>
      <c r="H1269">
        <v>122.41</v>
      </c>
      <c r="I1269">
        <v>123.58</v>
      </c>
      <c r="J1269">
        <v>1</v>
      </c>
      <c r="K1269">
        <v>6.6</v>
      </c>
      <c r="L1269">
        <v>10.8</v>
      </c>
      <c r="M1269">
        <v>100</v>
      </c>
      <c r="N1269" t="s">
        <v>41</v>
      </c>
      <c r="O1269">
        <v>1.411</v>
      </c>
      <c r="P1269" t="s">
        <v>28</v>
      </c>
      <c r="Q1269" t="s">
        <v>29</v>
      </c>
      <c r="R1269">
        <v>4.8899999999999997</v>
      </c>
      <c r="S1269">
        <v>0</v>
      </c>
      <c r="T1269">
        <v>1.17</v>
      </c>
      <c r="U1269">
        <v>4.2</v>
      </c>
      <c r="V1269" t="s">
        <v>486</v>
      </c>
      <c r="W1269" t="s">
        <v>45</v>
      </c>
      <c r="X1269">
        <v>1</v>
      </c>
      <c r="Y1269" t="str">
        <f>IF(tblRides[[#This Row],[supply_demand_ratio]]&lt;0.8,"Below 0.8",IF(tblRides[[#This Row],[supply_demand_ratio]]&lt;1,"Between 0.8-1.0",IF(tblRides[[#This Row],[supply_demand_ratio]]&lt;=1.2,"Between 1.0-1.2","Above 1.2")))</f>
        <v>Above 1.2</v>
      </c>
    </row>
    <row r="1270" spans="1:25" x14ac:dyDescent="0.3">
      <c r="A1270" t="s">
        <v>1325</v>
      </c>
      <c r="B1270" s="1">
        <v>46034.544444444444</v>
      </c>
      <c r="C1270" s="2">
        <v>46034</v>
      </c>
      <c r="D1270">
        <v>13</v>
      </c>
      <c r="E1270" t="s">
        <v>25</v>
      </c>
      <c r="F1270" t="s">
        <v>26</v>
      </c>
      <c r="G1270">
        <v>23.5</v>
      </c>
      <c r="H1270">
        <v>404.92</v>
      </c>
      <c r="I1270">
        <v>394.74</v>
      </c>
      <c r="J1270">
        <v>1</v>
      </c>
      <c r="K1270">
        <v>7</v>
      </c>
      <c r="L1270">
        <v>5.9</v>
      </c>
      <c r="M1270">
        <v>122</v>
      </c>
      <c r="N1270" t="s">
        <v>27</v>
      </c>
      <c r="O1270">
        <v>1.1299999999999999</v>
      </c>
      <c r="P1270" t="s">
        <v>28</v>
      </c>
      <c r="Q1270" t="s">
        <v>29</v>
      </c>
      <c r="R1270">
        <v>4.7699999999999996</v>
      </c>
      <c r="S1270">
        <v>5</v>
      </c>
      <c r="T1270">
        <v>-10.18</v>
      </c>
      <c r="U1270">
        <v>-1.1000000000000001</v>
      </c>
      <c r="V1270" t="s">
        <v>486</v>
      </c>
      <c r="W1270" t="s">
        <v>45</v>
      </c>
      <c r="X1270">
        <v>1</v>
      </c>
      <c r="Y1270" t="str">
        <f>IF(tblRides[[#This Row],[supply_demand_ratio]]&lt;0.8,"Below 0.8",IF(tblRides[[#This Row],[supply_demand_ratio]]&lt;1,"Between 0.8-1.0",IF(tblRides[[#This Row],[supply_demand_ratio]]&lt;=1.2,"Between 1.0-1.2","Above 1.2")))</f>
        <v>Between 1.0-1.2</v>
      </c>
    </row>
    <row r="1271" spans="1:25" x14ac:dyDescent="0.3">
      <c r="A1271" t="s">
        <v>1326</v>
      </c>
      <c r="B1271" s="1">
        <v>46034.54583333333</v>
      </c>
      <c r="C1271" s="2">
        <v>46034</v>
      </c>
      <c r="D1271">
        <v>13</v>
      </c>
      <c r="E1271" t="s">
        <v>25</v>
      </c>
      <c r="F1271" t="s">
        <v>26</v>
      </c>
      <c r="G1271">
        <v>3.9</v>
      </c>
      <c r="H1271">
        <v>126.54</v>
      </c>
      <c r="J1271">
        <v>1.2</v>
      </c>
      <c r="K1271">
        <v>5.4</v>
      </c>
      <c r="L1271">
        <v>5.5</v>
      </c>
      <c r="M1271">
        <v>133</v>
      </c>
      <c r="N1271" t="s">
        <v>27</v>
      </c>
      <c r="O1271">
        <v>1.0069999999999999</v>
      </c>
      <c r="P1271" t="s">
        <v>58</v>
      </c>
      <c r="Q1271" t="s">
        <v>59</v>
      </c>
      <c r="R1271">
        <v>4.6399999999999997</v>
      </c>
      <c r="S1271">
        <v>21</v>
      </c>
      <c r="U1271">
        <v>0.1</v>
      </c>
      <c r="V1271" t="s">
        <v>486</v>
      </c>
      <c r="W1271" t="s">
        <v>45</v>
      </c>
      <c r="X1271">
        <v>0</v>
      </c>
      <c r="Y1271" t="str">
        <f>IF(tblRides[[#This Row],[supply_demand_ratio]]&lt;0.8,"Below 0.8",IF(tblRides[[#This Row],[supply_demand_ratio]]&lt;1,"Between 0.8-1.0",IF(tblRides[[#This Row],[supply_demand_ratio]]&lt;=1.2,"Between 1.0-1.2","Above 1.2")))</f>
        <v>Between 1.0-1.2</v>
      </c>
    </row>
    <row r="1272" spans="1:25" x14ac:dyDescent="0.3">
      <c r="A1272" t="s">
        <v>1327</v>
      </c>
      <c r="B1272" s="1">
        <v>46034.564583333333</v>
      </c>
      <c r="C1272" s="2">
        <v>46034</v>
      </c>
      <c r="D1272">
        <v>13</v>
      </c>
      <c r="E1272" t="s">
        <v>43</v>
      </c>
      <c r="F1272" t="s">
        <v>26</v>
      </c>
      <c r="G1272">
        <v>3</v>
      </c>
      <c r="H1272">
        <v>81.02</v>
      </c>
      <c r="I1272">
        <v>85.05</v>
      </c>
      <c r="J1272">
        <v>1</v>
      </c>
      <c r="K1272">
        <v>2</v>
      </c>
      <c r="L1272">
        <v>5.7</v>
      </c>
      <c r="M1272">
        <v>70</v>
      </c>
      <c r="N1272" t="s">
        <v>41</v>
      </c>
      <c r="O1272">
        <v>2.052</v>
      </c>
      <c r="P1272" t="s">
        <v>28</v>
      </c>
      <c r="Q1272" t="s">
        <v>29</v>
      </c>
      <c r="R1272">
        <v>4.9400000000000004</v>
      </c>
      <c r="S1272">
        <v>28</v>
      </c>
      <c r="T1272">
        <v>4.03</v>
      </c>
      <c r="U1272">
        <v>3.7</v>
      </c>
      <c r="V1272" t="s">
        <v>486</v>
      </c>
      <c r="W1272" t="s">
        <v>31</v>
      </c>
      <c r="X1272">
        <v>1</v>
      </c>
      <c r="Y1272" t="str">
        <f>IF(tblRides[[#This Row],[supply_demand_ratio]]&lt;0.8,"Below 0.8",IF(tblRides[[#This Row],[supply_demand_ratio]]&lt;1,"Between 0.8-1.0",IF(tblRides[[#This Row],[supply_demand_ratio]]&lt;=1.2,"Between 1.0-1.2","Above 1.2")))</f>
        <v>Above 1.2</v>
      </c>
    </row>
    <row r="1273" spans="1:25" x14ac:dyDescent="0.3">
      <c r="A1273" t="s">
        <v>1328</v>
      </c>
      <c r="B1273" s="1">
        <v>46034.572222222225</v>
      </c>
      <c r="C1273" s="2">
        <v>46034</v>
      </c>
      <c r="D1273">
        <v>13</v>
      </c>
      <c r="E1273" t="s">
        <v>25</v>
      </c>
      <c r="F1273" t="s">
        <v>26</v>
      </c>
      <c r="G1273">
        <v>0.7</v>
      </c>
      <c r="H1273">
        <v>52.05</v>
      </c>
      <c r="I1273">
        <v>51.74</v>
      </c>
      <c r="J1273">
        <v>1</v>
      </c>
      <c r="K1273">
        <v>2</v>
      </c>
      <c r="L1273">
        <v>3</v>
      </c>
      <c r="M1273">
        <v>135</v>
      </c>
      <c r="N1273" t="s">
        <v>27</v>
      </c>
      <c r="O1273">
        <v>1.1519999999999999</v>
      </c>
      <c r="P1273" t="s">
        <v>28</v>
      </c>
      <c r="Q1273" t="s">
        <v>29</v>
      </c>
      <c r="R1273">
        <v>4.57</v>
      </c>
      <c r="S1273">
        <v>32</v>
      </c>
      <c r="T1273">
        <v>-0.31</v>
      </c>
      <c r="U1273">
        <v>1</v>
      </c>
      <c r="V1273" t="s">
        <v>486</v>
      </c>
      <c r="W1273" t="s">
        <v>31</v>
      </c>
      <c r="X1273">
        <v>1</v>
      </c>
      <c r="Y1273" t="str">
        <f>IF(tblRides[[#This Row],[supply_demand_ratio]]&lt;0.8,"Below 0.8",IF(tblRides[[#This Row],[supply_demand_ratio]]&lt;1,"Between 0.8-1.0",IF(tblRides[[#This Row],[supply_demand_ratio]]&lt;=1.2,"Between 1.0-1.2","Above 1.2")))</f>
        <v>Between 1.0-1.2</v>
      </c>
    </row>
    <row r="1274" spans="1:25" x14ac:dyDescent="0.3">
      <c r="A1274" t="s">
        <v>1329</v>
      </c>
      <c r="B1274" s="1">
        <v>46034.572916666664</v>
      </c>
      <c r="C1274" s="2">
        <v>46034</v>
      </c>
      <c r="D1274">
        <v>13</v>
      </c>
      <c r="E1274" t="s">
        <v>33</v>
      </c>
      <c r="F1274" t="s">
        <v>34</v>
      </c>
      <c r="G1274">
        <v>5.5</v>
      </c>
      <c r="H1274">
        <v>115.27</v>
      </c>
      <c r="I1274">
        <v>118.28</v>
      </c>
      <c r="J1274">
        <v>1</v>
      </c>
      <c r="K1274">
        <v>5.3</v>
      </c>
      <c r="L1274">
        <v>5.4</v>
      </c>
      <c r="M1274">
        <v>92</v>
      </c>
      <c r="N1274" t="s">
        <v>41</v>
      </c>
      <c r="O1274">
        <v>1.825</v>
      </c>
      <c r="P1274" t="s">
        <v>28</v>
      </c>
      <c r="Q1274" t="s">
        <v>29</v>
      </c>
      <c r="R1274">
        <v>4.63</v>
      </c>
      <c r="S1274">
        <v>0</v>
      </c>
      <c r="T1274">
        <v>3.01</v>
      </c>
      <c r="U1274">
        <v>0.1</v>
      </c>
      <c r="V1274" t="s">
        <v>486</v>
      </c>
      <c r="W1274" t="s">
        <v>45</v>
      </c>
      <c r="X1274">
        <v>1</v>
      </c>
      <c r="Y1274" t="str">
        <f>IF(tblRides[[#This Row],[supply_demand_ratio]]&lt;0.8,"Below 0.8",IF(tblRides[[#This Row],[supply_demand_ratio]]&lt;1,"Between 0.8-1.0",IF(tblRides[[#This Row],[supply_demand_ratio]]&lt;=1.2,"Between 1.0-1.2","Above 1.2")))</f>
        <v>Above 1.2</v>
      </c>
    </row>
    <row r="1275" spans="1:25" x14ac:dyDescent="0.3">
      <c r="A1275" t="s">
        <v>1330</v>
      </c>
      <c r="B1275" s="1">
        <v>46034.588888888888</v>
      </c>
      <c r="C1275" s="2">
        <v>46034</v>
      </c>
      <c r="D1275">
        <v>14</v>
      </c>
      <c r="E1275" t="s">
        <v>25</v>
      </c>
      <c r="F1275" t="s">
        <v>26</v>
      </c>
      <c r="G1275">
        <v>4.8</v>
      </c>
      <c r="H1275">
        <v>104.32</v>
      </c>
      <c r="I1275">
        <v>108.71</v>
      </c>
      <c r="J1275">
        <v>1</v>
      </c>
      <c r="K1275">
        <v>5.3</v>
      </c>
      <c r="L1275">
        <v>13.6</v>
      </c>
      <c r="M1275">
        <v>132</v>
      </c>
      <c r="N1275" t="s">
        <v>41</v>
      </c>
      <c r="O1275">
        <v>1.3360000000000001</v>
      </c>
      <c r="P1275" t="s">
        <v>28</v>
      </c>
      <c r="Q1275" t="s">
        <v>29</v>
      </c>
      <c r="R1275">
        <v>4.8600000000000003</v>
      </c>
      <c r="S1275">
        <v>12</v>
      </c>
      <c r="T1275">
        <v>4.3899999999999997</v>
      </c>
      <c r="U1275">
        <v>8.3000000000000007</v>
      </c>
      <c r="V1275" t="s">
        <v>486</v>
      </c>
      <c r="W1275" t="s">
        <v>45</v>
      </c>
      <c r="X1275">
        <v>1</v>
      </c>
      <c r="Y1275" t="str">
        <f>IF(tblRides[[#This Row],[supply_demand_ratio]]&lt;0.8,"Below 0.8",IF(tblRides[[#This Row],[supply_demand_ratio]]&lt;1,"Between 0.8-1.0",IF(tblRides[[#This Row],[supply_demand_ratio]]&lt;=1.2,"Between 1.0-1.2","Above 1.2")))</f>
        <v>Above 1.2</v>
      </c>
    </row>
    <row r="1276" spans="1:25" x14ac:dyDescent="0.3">
      <c r="A1276" t="s">
        <v>1331</v>
      </c>
      <c r="B1276" s="1">
        <v>46034.597916666666</v>
      </c>
      <c r="C1276" s="2">
        <v>46034</v>
      </c>
      <c r="D1276">
        <v>14</v>
      </c>
      <c r="E1276" t="s">
        <v>25</v>
      </c>
      <c r="F1276" t="s">
        <v>26</v>
      </c>
      <c r="G1276">
        <v>15.3</v>
      </c>
      <c r="H1276">
        <v>297.17</v>
      </c>
      <c r="J1276">
        <v>1</v>
      </c>
      <c r="K1276">
        <v>6</v>
      </c>
      <c r="L1276">
        <v>7.8</v>
      </c>
      <c r="M1276">
        <v>113</v>
      </c>
      <c r="N1276" t="s">
        <v>27</v>
      </c>
      <c r="O1276">
        <v>0.97</v>
      </c>
      <c r="P1276" t="s">
        <v>37</v>
      </c>
      <c r="Q1276" t="s">
        <v>103</v>
      </c>
      <c r="R1276">
        <v>4.7</v>
      </c>
      <c r="S1276">
        <v>10</v>
      </c>
      <c r="U1276">
        <v>1.8</v>
      </c>
      <c r="V1276" t="s">
        <v>486</v>
      </c>
      <c r="W1276" t="s">
        <v>45</v>
      </c>
      <c r="X1276">
        <v>0</v>
      </c>
      <c r="Y1276" t="str">
        <f>IF(tblRides[[#This Row],[supply_demand_ratio]]&lt;0.8,"Below 0.8",IF(tblRides[[#This Row],[supply_demand_ratio]]&lt;1,"Between 0.8-1.0",IF(tblRides[[#This Row],[supply_demand_ratio]]&lt;=1.2,"Between 1.0-1.2","Above 1.2")))</f>
        <v>Between 0.8-1.0</v>
      </c>
    </row>
    <row r="1277" spans="1:25" x14ac:dyDescent="0.3">
      <c r="A1277" t="s">
        <v>1332</v>
      </c>
      <c r="B1277" s="1">
        <v>46034.598611111112</v>
      </c>
      <c r="C1277" s="2">
        <v>46034</v>
      </c>
      <c r="D1277">
        <v>14</v>
      </c>
      <c r="E1277" t="s">
        <v>36</v>
      </c>
      <c r="F1277" t="s">
        <v>34</v>
      </c>
      <c r="G1277">
        <v>10.6</v>
      </c>
      <c r="H1277">
        <v>210.03</v>
      </c>
      <c r="I1277">
        <v>218.18</v>
      </c>
      <c r="J1277">
        <v>1</v>
      </c>
      <c r="K1277">
        <v>2</v>
      </c>
      <c r="L1277">
        <v>2.9</v>
      </c>
      <c r="M1277">
        <v>106</v>
      </c>
      <c r="N1277" t="s">
        <v>41</v>
      </c>
      <c r="O1277">
        <v>1.2470000000000001</v>
      </c>
      <c r="P1277" t="s">
        <v>28</v>
      </c>
      <c r="Q1277" t="s">
        <v>29</v>
      </c>
      <c r="R1277">
        <v>4.6500000000000004</v>
      </c>
      <c r="S1277">
        <v>0</v>
      </c>
      <c r="T1277">
        <v>8.15</v>
      </c>
      <c r="U1277">
        <v>0.9</v>
      </c>
      <c r="V1277" t="s">
        <v>486</v>
      </c>
      <c r="W1277" t="s">
        <v>31</v>
      </c>
      <c r="X1277">
        <v>1</v>
      </c>
      <c r="Y1277" t="str">
        <f>IF(tblRides[[#This Row],[supply_demand_ratio]]&lt;0.8,"Below 0.8",IF(tblRides[[#This Row],[supply_demand_ratio]]&lt;1,"Between 0.8-1.0",IF(tblRides[[#This Row],[supply_demand_ratio]]&lt;=1.2,"Between 1.0-1.2","Above 1.2")))</f>
        <v>Above 1.2</v>
      </c>
    </row>
    <row r="1278" spans="1:25" x14ac:dyDescent="0.3">
      <c r="A1278" t="s">
        <v>1333</v>
      </c>
      <c r="B1278" s="1">
        <v>46034.600694444445</v>
      </c>
      <c r="C1278" s="2">
        <v>46034</v>
      </c>
      <c r="D1278">
        <v>14</v>
      </c>
      <c r="E1278" t="s">
        <v>25</v>
      </c>
      <c r="F1278" t="s">
        <v>34</v>
      </c>
      <c r="G1278">
        <v>13.6</v>
      </c>
      <c r="H1278">
        <v>220.93</v>
      </c>
      <c r="J1278">
        <v>1</v>
      </c>
      <c r="K1278">
        <v>2.5</v>
      </c>
      <c r="M1278">
        <v>123</v>
      </c>
      <c r="N1278" t="s">
        <v>27</v>
      </c>
      <c r="O1278">
        <v>1.163</v>
      </c>
      <c r="P1278" t="s">
        <v>82</v>
      </c>
      <c r="Q1278" t="s">
        <v>83</v>
      </c>
      <c r="R1278">
        <v>4.99</v>
      </c>
      <c r="S1278">
        <v>0</v>
      </c>
      <c r="V1278" t="s">
        <v>486</v>
      </c>
      <c r="W1278" t="s">
        <v>31</v>
      </c>
      <c r="X1278">
        <v>0</v>
      </c>
      <c r="Y1278" t="str">
        <f>IF(tblRides[[#This Row],[supply_demand_ratio]]&lt;0.8,"Below 0.8",IF(tblRides[[#This Row],[supply_demand_ratio]]&lt;1,"Between 0.8-1.0",IF(tblRides[[#This Row],[supply_demand_ratio]]&lt;=1.2,"Between 1.0-1.2","Above 1.2")))</f>
        <v>Between 1.0-1.2</v>
      </c>
    </row>
    <row r="1279" spans="1:25" x14ac:dyDescent="0.3">
      <c r="A1279" t="s">
        <v>1334</v>
      </c>
      <c r="B1279" s="1">
        <v>46034.612500000003</v>
      </c>
      <c r="C1279" s="2">
        <v>46034</v>
      </c>
      <c r="D1279">
        <v>14</v>
      </c>
      <c r="E1279" t="s">
        <v>33</v>
      </c>
      <c r="F1279" t="s">
        <v>26</v>
      </c>
      <c r="G1279">
        <v>11.6</v>
      </c>
      <c r="H1279">
        <v>216.2</v>
      </c>
      <c r="I1279">
        <v>212.6</v>
      </c>
      <c r="J1279">
        <v>1</v>
      </c>
      <c r="K1279">
        <v>3.1</v>
      </c>
      <c r="L1279">
        <v>2.8</v>
      </c>
      <c r="M1279">
        <v>100</v>
      </c>
      <c r="N1279" t="s">
        <v>41</v>
      </c>
      <c r="O1279">
        <v>1.8859999999999999</v>
      </c>
      <c r="P1279" t="s">
        <v>28</v>
      </c>
      <c r="Q1279" t="s">
        <v>29</v>
      </c>
      <c r="R1279">
        <v>4.1900000000000004</v>
      </c>
      <c r="S1279">
        <v>27</v>
      </c>
      <c r="T1279">
        <v>-3.6</v>
      </c>
      <c r="U1279">
        <v>-0.3</v>
      </c>
      <c r="V1279" t="s">
        <v>486</v>
      </c>
      <c r="W1279" t="s">
        <v>31</v>
      </c>
      <c r="X1279">
        <v>1</v>
      </c>
      <c r="Y1279" t="str">
        <f>IF(tblRides[[#This Row],[supply_demand_ratio]]&lt;0.8,"Below 0.8",IF(tblRides[[#This Row],[supply_demand_ratio]]&lt;1,"Between 0.8-1.0",IF(tblRides[[#This Row],[supply_demand_ratio]]&lt;=1.2,"Between 1.0-1.2","Above 1.2")))</f>
        <v>Above 1.2</v>
      </c>
    </row>
    <row r="1280" spans="1:25" x14ac:dyDescent="0.3">
      <c r="A1280" t="s">
        <v>1335</v>
      </c>
      <c r="B1280" s="1">
        <v>46034.62222222222</v>
      </c>
      <c r="C1280" s="2">
        <v>46034</v>
      </c>
      <c r="D1280">
        <v>14</v>
      </c>
      <c r="E1280" t="s">
        <v>36</v>
      </c>
      <c r="F1280" t="s">
        <v>26</v>
      </c>
      <c r="G1280">
        <v>5.6</v>
      </c>
      <c r="H1280">
        <v>126.5</v>
      </c>
      <c r="I1280">
        <v>120.59</v>
      </c>
      <c r="J1280">
        <v>1</v>
      </c>
      <c r="K1280">
        <v>6.6</v>
      </c>
      <c r="L1280">
        <v>7.6</v>
      </c>
      <c r="M1280">
        <v>105</v>
      </c>
      <c r="N1280" t="s">
        <v>27</v>
      </c>
      <c r="O1280">
        <v>1.016</v>
      </c>
      <c r="P1280" t="s">
        <v>28</v>
      </c>
      <c r="Q1280" t="s">
        <v>29</v>
      </c>
      <c r="R1280">
        <v>4.9000000000000004</v>
      </c>
      <c r="S1280">
        <v>21</v>
      </c>
      <c r="T1280">
        <v>-5.91</v>
      </c>
      <c r="U1280">
        <v>1</v>
      </c>
      <c r="V1280" t="s">
        <v>486</v>
      </c>
      <c r="W1280" t="s">
        <v>45</v>
      </c>
      <c r="X1280">
        <v>1</v>
      </c>
      <c r="Y1280" t="str">
        <f>IF(tblRides[[#This Row],[supply_demand_ratio]]&lt;0.8,"Below 0.8",IF(tblRides[[#This Row],[supply_demand_ratio]]&lt;1,"Between 0.8-1.0",IF(tblRides[[#This Row],[supply_demand_ratio]]&lt;=1.2,"Between 1.0-1.2","Above 1.2")))</f>
        <v>Between 1.0-1.2</v>
      </c>
    </row>
    <row r="1281" spans="1:25" x14ac:dyDescent="0.3">
      <c r="A1281" t="s">
        <v>1336</v>
      </c>
      <c r="B1281" s="1">
        <v>46034.627083333333</v>
      </c>
      <c r="C1281" s="2">
        <v>46034</v>
      </c>
      <c r="D1281">
        <v>15</v>
      </c>
      <c r="E1281" t="s">
        <v>25</v>
      </c>
      <c r="F1281" t="s">
        <v>34</v>
      </c>
      <c r="G1281">
        <v>35</v>
      </c>
      <c r="H1281">
        <v>630.86</v>
      </c>
      <c r="I1281">
        <v>639.4</v>
      </c>
      <c r="J1281">
        <v>1</v>
      </c>
      <c r="K1281">
        <v>4.5</v>
      </c>
      <c r="L1281">
        <v>3</v>
      </c>
      <c r="M1281">
        <v>125</v>
      </c>
      <c r="N1281" t="s">
        <v>41</v>
      </c>
      <c r="O1281">
        <v>1.3069999999999999</v>
      </c>
      <c r="P1281" t="s">
        <v>28</v>
      </c>
      <c r="Q1281" t="s">
        <v>29</v>
      </c>
      <c r="R1281">
        <v>4.3</v>
      </c>
      <c r="S1281">
        <v>0</v>
      </c>
      <c r="T1281">
        <v>8.5399999999999991</v>
      </c>
      <c r="U1281">
        <v>-1.5</v>
      </c>
      <c r="V1281" t="s">
        <v>486</v>
      </c>
      <c r="W1281" t="s">
        <v>31</v>
      </c>
      <c r="X1281">
        <v>1</v>
      </c>
      <c r="Y1281" t="str">
        <f>IF(tblRides[[#This Row],[supply_demand_ratio]]&lt;0.8,"Below 0.8",IF(tblRides[[#This Row],[supply_demand_ratio]]&lt;1,"Between 0.8-1.0",IF(tblRides[[#This Row],[supply_demand_ratio]]&lt;=1.2,"Between 1.0-1.2","Above 1.2")))</f>
        <v>Above 1.2</v>
      </c>
    </row>
    <row r="1282" spans="1:25" x14ac:dyDescent="0.3">
      <c r="A1282" t="s">
        <v>1337</v>
      </c>
      <c r="B1282" s="1">
        <v>46034.63958333333</v>
      </c>
      <c r="C1282" s="2">
        <v>46034</v>
      </c>
      <c r="D1282">
        <v>15</v>
      </c>
      <c r="E1282" t="s">
        <v>36</v>
      </c>
      <c r="F1282" t="s">
        <v>26</v>
      </c>
      <c r="G1282">
        <v>5.3</v>
      </c>
      <c r="H1282">
        <v>108.98</v>
      </c>
      <c r="I1282">
        <v>111.61</v>
      </c>
      <c r="J1282">
        <v>1</v>
      </c>
      <c r="K1282">
        <v>7.7</v>
      </c>
      <c r="L1282">
        <v>6.2</v>
      </c>
      <c r="M1282">
        <v>109</v>
      </c>
      <c r="N1282" t="s">
        <v>27</v>
      </c>
      <c r="O1282">
        <v>0.9</v>
      </c>
      <c r="P1282" t="s">
        <v>28</v>
      </c>
      <c r="Q1282" t="s">
        <v>29</v>
      </c>
      <c r="R1282">
        <v>4.72</v>
      </c>
      <c r="S1282">
        <v>9</v>
      </c>
      <c r="T1282">
        <v>2.63</v>
      </c>
      <c r="U1282">
        <v>-1.5</v>
      </c>
      <c r="V1282" t="s">
        <v>486</v>
      </c>
      <c r="W1282" t="s">
        <v>45</v>
      </c>
      <c r="X1282">
        <v>1</v>
      </c>
      <c r="Y1282" t="str">
        <f>IF(tblRides[[#This Row],[supply_demand_ratio]]&lt;0.8,"Below 0.8",IF(tblRides[[#This Row],[supply_demand_ratio]]&lt;1,"Between 0.8-1.0",IF(tblRides[[#This Row],[supply_demand_ratio]]&lt;=1.2,"Between 1.0-1.2","Above 1.2")))</f>
        <v>Between 0.8-1.0</v>
      </c>
    </row>
    <row r="1283" spans="1:25" x14ac:dyDescent="0.3">
      <c r="A1283" t="s">
        <v>1338</v>
      </c>
      <c r="B1283" s="1">
        <v>46034.640277777777</v>
      </c>
      <c r="C1283" s="2">
        <v>46034</v>
      </c>
      <c r="D1283">
        <v>15</v>
      </c>
      <c r="E1283" t="s">
        <v>25</v>
      </c>
      <c r="F1283" t="s">
        <v>26</v>
      </c>
      <c r="G1283">
        <v>7.7</v>
      </c>
      <c r="H1283">
        <v>156.87</v>
      </c>
      <c r="I1283">
        <v>168.98</v>
      </c>
      <c r="J1283">
        <v>1.1000000000000001</v>
      </c>
      <c r="K1283">
        <v>2.4</v>
      </c>
      <c r="L1283">
        <v>2</v>
      </c>
      <c r="M1283">
        <v>120</v>
      </c>
      <c r="N1283" t="s">
        <v>27</v>
      </c>
      <c r="O1283">
        <v>1.1299999999999999</v>
      </c>
      <c r="P1283" t="s">
        <v>28</v>
      </c>
      <c r="Q1283" t="s">
        <v>29</v>
      </c>
      <c r="R1283">
        <v>4.91</v>
      </c>
      <c r="S1283">
        <v>72</v>
      </c>
      <c r="T1283">
        <v>12.11</v>
      </c>
      <c r="U1283">
        <v>-0.4</v>
      </c>
      <c r="V1283" t="s">
        <v>486</v>
      </c>
      <c r="W1283" t="s">
        <v>31</v>
      </c>
      <c r="X1283">
        <v>1</v>
      </c>
      <c r="Y1283" t="str">
        <f>IF(tblRides[[#This Row],[supply_demand_ratio]]&lt;0.8,"Below 0.8",IF(tblRides[[#This Row],[supply_demand_ratio]]&lt;1,"Between 0.8-1.0",IF(tblRides[[#This Row],[supply_demand_ratio]]&lt;=1.2,"Between 1.0-1.2","Above 1.2")))</f>
        <v>Between 1.0-1.2</v>
      </c>
    </row>
    <row r="1284" spans="1:25" x14ac:dyDescent="0.3">
      <c r="A1284" t="s">
        <v>1339</v>
      </c>
      <c r="B1284" s="1">
        <v>46034.642361111109</v>
      </c>
      <c r="C1284" s="2">
        <v>46034</v>
      </c>
      <c r="D1284">
        <v>15</v>
      </c>
      <c r="E1284" t="s">
        <v>43</v>
      </c>
      <c r="F1284" t="s">
        <v>26</v>
      </c>
      <c r="G1284">
        <v>18.5</v>
      </c>
      <c r="H1284">
        <v>293.07</v>
      </c>
      <c r="I1284">
        <v>284.56</v>
      </c>
      <c r="J1284">
        <v>1</v>
      </c>
      <c r="K1284">
        <v>2</v>
      </c>
      <c r="L1284">
        <v>4.9000000000000004</v>
      </c>
      <c r="M1284">
        <v>58</v>
      </c>
      <c r="N1284" t="s">
        <v>41</v>
      </c>
      <c r="O1284">
        <v>1.224</v>
      </c>
      <c r="P1284" t="s">
        <v>28</v>
      </c>
      <c r="Q1284" t="s">
        <v>29</v>
      </c>
      <c r="R1284">
        <v>4.83</v>
      </c>
      <c r="S1284">
        <v>5</v>
      </c>
      <c r="T1284">
        <v>-8.51</v>
      </c>
      <c r="U1284">
        <v>2.9</v>
      </c>
      <c r="V1284" t="s">
        <v>486</v>
      </c>
      <c r="W1284" t="s">
        <v>31</v>
      </c>
      <c r="X1284">
        <v>1</v>
      </c>
      <c r="Y1284" t="str">
        <f>IF(tblRides[[#This Row],[supply_demand_ratio]]&lt;0.8,"Below 0.8",IF(tblRides[[#This Row],[supply_demand_ratio]]&lt;1,"Between 0.8-1.0",IF(tblRides[[#This Row],[supply_demand_ratio]]&lt;=1.2,"Between 1.0-1.2","Above 1.2")))</f>
        <v>Above 1.2</v>
      </c>
    </row>
    <row r="1285" spans="1:25" x14ac:dyDescent="0.3">
      <c r="A1285" t="s">
        <v>1340</v>
      </c>
      <c r="B1285" s="1">
        <v>46034.642361111109</v>
      </c>
      <c r="C1285" s="2">
        <v>46034</v>
      </c>
      <c r="D1285">
        <v>15</v>
      </c>
      <c r="E1285" t="s">
        <v>25</v>
      </c>
      <c r="F1285" t="s">
        <v>26</v>
      </c>
      <c r="G1285">
        <v>10.8</v>
      </c>
      <c r="H1285">
        <v>208.88</v>
      </c>
      <c r="I1285">
        <v>217.64</v>
      </c>
      <c r="J1285">
        <v>1.1000000000000001</v>
      </c>
      <c r="K1285">
        <v>7.2</v>
      </c>
      <c r="L1285">
        <v>11.1</v>
      </c>
      <c r="M1285">
        <v>112</v>
      </c>
      <c r="N1285" t="s">
        <v>27</v>
      </c>
      <c r="O1285">
        <v>0.871</v>
      </c>
      <c r="P1285" t="s">
        <v>28</v>
      </c>
      <c r="Q1285" t="s">
        <v>29</v>
      </c>
      <c r="R1285">
        <v>4.59</v>
      </c>
      <c r="S1285">
        <v>1</v>
      </c>
      <c r="T1285">
        <v>8.76</v>
      </c>
      <c r="U1285">
        <v>3.9</v>
      </c>
      <c r="V1285" t="s">
        <v>486</v>
      </c>
      <c r="W1285" t="s">
        <v>45</v>
      </c>
      <c r="X1285">
        <v>1</v>
      </c>
      <c r="Y1285" t="str">
        <f>IF(tblRides[[#This Row],[supply_demand_ratio]]&lt;0.8,"Below 0.8",IF(tblRides[[#This Row],[supply_demand_ratio]]&lt;1,"Between 0.8-1.0",IF(tblRides[[#This Row],[supply_demand_ratio]]&lt;=1.2,"Between 1.0-1.2","Above 1.2")))</f>
        <v>Between 0.8-1.0</v>
      </c>
    </row>
    <row r="1286" spans="1:25" x14ac:dyDescent="0.3">
      <c r="A1286" t="s">
        <v>1341</v>
      </c>
      <c r="B1286" s="1">
        <v>46034.650694444441</v>
      </c>
      <c r="C1286" s="2">
        <v>46034</v>
      </c>
      <c r="D1286">
        <v>15</v>
      </c>
      <c r="E1286" t="s">
        <v>36</v>
      </c>
      <c r="F1286" t="s">
        <v>26</v>
      </c>
      <c r="G1286">
        <v>6.5</v>
      </c>
      <c r="H1286">
        <v>137.53</v>
      </c>
      <c r="I1286">
        <v>144.1</v>
      </c>
      <c r="J1286">
        <v>1.1000000000000001</v>
      </c>
      <c r="K1286">
        <v>4</v>
      </c>
      <c r="L1286">
        <v>1</v>
      </c>
      <c r="M1286">
        <v>105</v>
      </c>
      <c r="N1286" t="s">
        <v>41</v>
      </c>
      <c r="O1286">
        <v>1.25</v>
      </c>
      <c r="P1286" t="s">
        <v>28</v>
      </c>
      <c r="Q1286" t="s">
        <v>29</v>
      </c>
      <c r="R1286">
        <v>4.8099999999999996</v>
      </c>
      <c r="S1286">
        <v>6</v>
      </c>
      <c r="T1286">
        <v>6.57</v>
      </c>
      <c r="U1286">
        <v>-3</v>
      </c>
      <c r="V1286" t="s">
        <v>486</v>
      </c>
      <c r="W1286" t="s">
        <v>31</v>
      </c>
      <c r="X1286">
        <v>1</v>
      </c>
      <c r="Y1286" t="str">
        <f>IF(tblRides[[#This Row],[supply_demand_ratio]]&lt;0.8,"Below 0.8",IF(tblRides[[#This Row],[supply_demand_ratio]]&lt;1,"Between 0.8-1.0",IF(tblRides[[#This Row],[supply_demand_ratio]]&lt;=1.2,"Between 1.0-1.2","Above 1.2")))</f>
        <v>Above 1.2</v>
      </c>
    </row>
    <row r="1287" spans="1:25" x14ac:dyDescent="0.3">
      <c r="A1287" t="s">
        <v>1342</v>
      </c>
      <c r="B1287" s="1">
        <v>46034.654166666667</v>
      </c>
      <c r="C1287" s="2">
        <v>46034</v>
      </c>
      <c r="D1287">
        <v>15</v>
      </c>
      <c r="E1287" t="s">
        <v>33</v>
      </c>
      <c r="F1287" t="s">
        <v>26</v>
      </c>
      <c r="G1287">
        <v>8.6999999999999993</v>
      </c>
      <c r="H1287">
        <v>186.91</v>
      </c>
      <c r="I1287">
        <v>184.5</v>
      </c>
      <c r="J1287">
        <v>1</v>
      </c>
      <c r="K1287">
        <v>4.5999999999999996</v>
      </c>
      <c r="L1287">
        <v>6.3</v>
      </c>
      <c r="M1287">
        <v>92</v>
      </c>
      <c r="N1287" t="s">
        <v>41</v>
      </c>
      <c r="O1287">
        <v>1.3480000000000001</v>
      </c>
      <c r="P1287" t="s">
        <v>28</v>
      </c>
      <c r="Q1287" t="s">
        <v>29</v>
      </c>
      <c r="R1287">
        <v>4.5599999999999996</v>
      </c>
      <c r="S1287">
        <v>8</v>
      </c>
      <c r="T1287">
        <v>-2.41</v>
      </c>
      <c r="U1287">
        <v>1.7</v>
      </c>
      <c r="V1287" t="s">
        <v>486</v>
      </c>
      <c r="W1287" t="s">
        <v>31</v>
      </c>
      <c r="X1287">
        <v>1</v>
      </c>
      <c r="Y1287" t="str">
        <f>IF(tblRides[[#This Row],[supply_demand_ratio]]&lt;0.8,"Below 0.8",IF(tblRides[[#This Row],[supply_demand_ratio]]&lt;1,"Between 0.8-1.0",IF(tblRides[[#This Row],[supply_demand_ratio]]&lt;=1.2,"Between 1.0-1.2","Above 1.2")))</f>
        <v>Above 1.2</v>
      </c>
    </row>
    <row r="1288" spans="1:25" x14ac:dyDescent="0.3">
      <c r="A1288" t="s">
        <v>1343</v>
      </c>
      <c r="B1288" s="1">
        <v>46034.661805555559</v>
      </c>
      <c r="C1288" s="2">
        <v>46034</v>
      </c>
      <c r="D1288">
        <v>15</v>
      </c>
      <c r="E1288" t="s">
        <v>33</v>
      </c>
      <c r="F1288" t="s">
        <v>26</v>
      </c>
      <c r="G1288">
        <v>3.6</v>
      </c>
      <c r="H1288">
        <v>102.88</v>
      </c>
      <c r="J1288">
        <v>1</v>
      </c>
      <c r="K1288">
        <v>2</v>
      </c>
      <c r="L1288">
        <v>2.2999999999999998</v>
      </c>
      <c r="M1288">
        <v>82</v>
      </c>
      <c r="N1288" t="s">
        <v>41</v>
      </c>
      <c r="O1288">
        <v>1.1759999999999999</v>
      </c>
      <c r="P1288" t="s">
        <v>37</v>
      </c>
      <c r="Q1288" t="s">
        <v>38</v>
      </c>
      <c r="R1288">
        <v>4.46</v>
      </c>
      <c r="S1288">
        <v>27</v>
      </c>
      <c r="U1288">
        <v>0.3</v>
      </c>
      <c r="V1288" t="s">
        <v>486</v>
      </c>
      <c r="W1288" t="s">
        <v>31</v>
      </c>
      <c r="X1288">
        <v>0</v>
      </c>
      <c r="Y1288" t="str">
        <f>IF(tblRides[[#This Row],[supply_demand_ratio]]&lt;0.8,"Below 0.8",IF(tblRides[[#This Row],[supply_demand_ratio]]&lt;1,"Between 0.8-1.0",IF(tblRides[[#This Row],[supply_demand_ratio]]&lt;=1.2,"Between 1.0-1.2","Above 1.2")))</f>
        <v>Between 1.0-1.2</v>
      </c>
    </row>
    <row r="1289" spans="1:25" x14ac:dyDescent="0.3">
      <c r="A1289" t="s">
        <v>1344</v>
      </c>
      <c r="B1289" s="1">
        <v>46034.675000000003</v>
      </c>
      <c r="C1289" s="2">
        <v>46034</v>
      </c>
      <c r="D1289">
        <v>16</v>
      </c>
      <c r="E1289" t="s">
        <v>62</v>
      </c>
      <c r="F1289" t="s">
        <v>26</v>
      </c>
      <c r="G1289">
        <v>4.4000000000000004</v>
      </c>
      <c r="H1289">
        <v>105.41</v>
      </c>
      <c r="I1289">
        <v>100.37</v>
      </c>
      <c r="J1289">
        <v>1</v>
      </c>
      <c r="K1289">
        <v>5.0999999999999996</v>
      </c>
      <c r="L1289">
        <v>13.6</v>
      </c>
      <c r="M1289">
        <v>45</v>
      </c>
      <c r="N1289" t="s">
        <v>41</v>
      </c>
      <c r="O1289">
        <v>1.335</v>
      </c>
      <c r="P1289" t="s">
        <v>28</v>
      </c>
      <c r="Q1289" t="s">
        <v>29</v>
      </c>
      <c r="R1289">
        <v>4.53</v>
      </c>
      <c r="S1289">
        <v>4</v>
      </c>
      <c r="T1289">
        <v>-5.04</v>
      </c>
      <c r="U1289">
        <v>8.5</v>
      </c>
      <c r="V1289" t="s">
        <v>486</v>
      </c>
      <c r="W1289" t="s">
        <v>45</v>
      </c>
      <c r="X1289">
        <v>1</v>
      </c>
      <c r="Y1289" t="str">
        <f>IF(tblRides[[#This Row],[supply_demand_ratio]]&lt;0.8,"Below 0.8",IF(tblRides[[#This Row],[supply_demand_ratio]]&lt;1,"Between 0.8-1.0",IF(tblRides[[#This Row],[supply_demand_ratio]]&lt;=1.2,"Between 1.0-1.2","Above 1.2")))</f>
        <v>Above 1.2</v>
      </c>
    </row>
    <row r="1290" spans="1:25" x14ac:dyDescent="0.3">
      <c r="A1290" t="s">
        <v>1345</v>
      </c>
      <c r="B1290" s="1">
        <v>46034.677777777775</v>
      </c>
      <c r="C1290" s="2">
        <v>46034</v>
      </c>
      <c r="D1290">
        <v>16</v>
      </c>
      <c r="E1290" t="s">
        <v>43</v>
      </c>
      <c r="F1290" t="s">
        <v>34</v>
      </c>
      <c r="G1290">
        <v>7.7</v>
      </c>
      <c r="H1290">
        <v>163.4</v>
      </c>
      <c r="I1290">
        <v>174.89</v>
      </c>
      <c r="J1290">
        <v>1</v>
      </c>
      <c r="K1290">
        <v>5.3</v>
      </c>
      <c r="L1290">
        <v>5.4</v>
      </c>
      <c r="M1290">
        <v>46</v>
      </c>
      <c r="N1290" t="s">
        <v>41</v>
      </c>
      <c r="O1290">
        <v>1.399</v>
      </c>
      <c r="P1290" t="s">
        <v>28</v>
      </c>
      <c r="Q1290" t="s">
        <v>29</v>
      </c>
      <c r="R1290">
        <v>4.53</v>
      </c>
      <c r="S1290">
        <v>0</v>
      </c>
      <c r="T1290">
        <v>11.49</v>
      </c>
      <c r="U1290">
        <v>0.1</v>
      </c>
      <c r="V1290" t="s">
        <v>486</v>
      </c>
      <c r="W1290" t="s">
        <v>45</v>
      </c>
      <c r="X1290">
        <v>1</v>
      </c>
      <c r="Y1290" t="str">
        <f>IF(tblRides[[#This Row],[supply_demand_ratio]]&lt;0.8,"Below 0.8",IF(tblRides[[#This Row],[supply_demand_ratio]]&lt;1,"Between 0.8-1.0",IF(tblRides[[#This Row],[supply_demand_ratio]]&lt;=1.2,"Between 1.0-1.2","Above 1.2")))</f>
        <v>Above 1.2</v>
      </c>
    </row>
    <row r="1291" spans="1:25" x14ac:dyDescent="0.3">
      <c r="A1291" t="s">
        <v>1346</v>
      </c>
      <c r="B1291" s="1">
        <v>46034.692361111112</v>
      </c>
      <c r="C1291" s="2">
        <v>46034</v>
      </c>
      <c r="D1291">
        <v>16</v>
      </c>
      <c r="E1291" t="s">
        <v>62</v>
      </c>
      <c r="F1291" t="s">
        <v>26</v>
      </c>
      <c r="G1291">
        <v>2.5</v>
      </c>
      <c r="H1291">
        <v>73.81</v>
      </c>
      <c r="I1291">
        <v>73.39</v>
      </c>
      <c r="J1291">
        <v>1</v>
      </c>
      <c r="K1291">
        <v>4.9000000000000004</v>
      </c>
      <c r="L1291">
        <v>2.2999999999999998</v>
      </c>
      <c r="M1291">
        <v>57</v>
      </c>
      <c r="N1291" t="s">
        <v>41</v>
      </c>
      <c r="O1291">
        <v>1.3959999999999999</v>
      </c>
      <c r="P1291" t="s">
        <v>28</v>
      </c>
      <c r="Q1291" t="s">
        <v>29</v>
      </c>
      <c r="R1291">
        <v>4.8499999999999996</v>
      </c>
      <c r="S1291">
        <v>2</v>
      </c>
      <c r="T1291">
        <v>-0.42</v>
      </c>
      <c r="U1291">
        <v>-2.6</v>
      </c>
      <c r="V1291" t="s">
        <v>486</v>
      </c>
      <c r="W1291" t="s">
        <v>31</v>
      </c>
      <c r="X1291">
        <v>1</v>
      </c>
      <c r="Y1291" t="str">
        <f>IF(tblRides[[#This Row],[supply_demand_ratio]]&lt;0.8,"Below 0.8",IF(tblRides[[#This Row],[supply_demand_ratio]]&lt;1,"Between 0.8-1.0",IF(tblRides[[#This Row],[supply_demand_ratio]]&lt;=1.2,"Between 1.0-1.2","Above 1.2")))</f>
        <v>Above 1.2</v>
      </c>
    </row>
    <row r="1292" spans="1:25" x14ac:dyDescent="0.3">
      <c r="A1292" t="s">
        <v>1347</v>
      </c>
      <c r="B1292" s="1">
        <v>46034.70208333333</v>
      </c>
      <c r="C1292" s="2">
        <v>46034</v>
      </c>
      <c r="D1292">
        <v>16</v>
      </c>
      <c r="E1292" t="s">
        <v>36</v>
      </c>
      <c r="F1292" t="s">
        <v>26</v>
      </c>
      <c r="G1292">
        <v>3.4</v>
      </c>
      <c r="H1292">
        <v>101.33</v>
      </c>
      <c r="I1292">
        <v>98.63</v>
      </c>
      <c r="J1292">
        <v>1.1000000000000001</v>
      </c>
      <c r="K1292">
        <v>6.2</v>
      </c>
      <c r="L1292">
        <v>9.3000000000000007</v>
      </c>
      <c r="M1292">
        <v>110</v>
      </c>
      <c r="N1292" t="s">
        <v>27</v>
      </c>
      <c r="O1292">
        <v>1.1299999999999999</v>
      </c>
      <c r="P1292" t="s">
        <v>28</v>
      </c>
      <c r="Q1292" t="s">
        <v>29</v>
      </c>
      <c r="R1292">
        <v>5</v>
      </c>
      <c r="S1292">
        <v>22</v>
      </c>
      <c r="T1292">
        <v>-2.7</v>
      </c>
      <c r="U1292">
        <v>3.1</v>
      </c>
      <c r="V1292" t="s">
        <v>486</v>
      </c>
      <c r="W1292" t="s">
        <v>45</v>
      </c>
      <c r="X1292">
        <v>1</v>
      </c>
      <c r="Y1292" t="str">
        <f>IF(tblRides[[#This Row],[supply_demand_ratio]]&lt;0.8,"Below 0.8",IF(tblRides[[#This Row],[supply_demand_ratio]]&lt;1,"Between 0.8-1.0",IF(tblRides[[#This Row],[supply_demand_ratio]]&lt;=1.2,"Between 1.0-1.2","Above 1.2")))</f>
        <v>Between 1.0-1.2</v>
      </c>
    </row>
    <row r="1293" spans="1:25" x14ac:dyDescent="0.3">
      <c r="A1293" t="s">
        <v>1348</v>
      </c>
      <c r="B1293" s="1">
        <v>46034.738194444442</v>
      </c>
      <c r="C1293" s="2">
        <v>46034</v>
      </c>
      <c r="D1293">
        <v>17</v>
      </c>
      <c r="E1293" t="s">
        <v>62</v>
      </c>
      <c r="F1293" t="s">
        <v>26</v>
      </c>
      <c r="G1293">
        <v>1.1000000000000001</v>
      </c>
      <c r="H1293">
        <v>54.43</v>
      </c>
      <c r="I1293">
        <v>54.31</v>
      </c>
      <c r="J1293">
        <v>1</v>
      </c>
      <c r="K1293">
        <v>7.1</v>
      </c>
      <c r="L1293">
        <v>10.1</v>
      </c>
      <c r="M1293">
        <v>38</v>
      </c>
      <c r="N1293" t="s">
        <v>41</v>
      </c>
      <c r="O1293">
        <v>0.95799999999999996</v>
      </c>
      <c r="P1293" t="s">
        <v>28</v>
      </c>
      <c r="Q1293" t="s">
        <v>29</v>
      </c>
      <c r="R1293">
        <v>4.79</v>
      </c>
      <c r="S1293">
        <v>8</v>
      </c>
      <c r="T1293">
        <v>-0.12</v>
      </c>
      <c r="U1293">
        <v>3</v>
      </c>
      <c r="V1293" t="s">
        <v>486</v>
      </c>
      <c r="W1293" t="s">
        <v>45</v>
      </c>
      <c r="X1293">
        <v>1</v>
      </c>
      <c r="Y1293" t="str">
        <f>IF(tblRides[[#This Row],[supply_demand_ratio]]&lt;0.8,"Below 0.8",IF(tblRides[[#This Row],[supply_demand_ratio]]&lt;1,"Between 0.8-1.0",IF(tblRides[[#This Row],[supply_demand_ratio]]&lt;=1.2,"Between 1.0-1.2","Above 1.2")))</f>
        <v>Between 0.8-1.0</v>
      </c>
    </row>
    <row r="1294" spans="1:25" x14ac:dyDescent="0.3">
      <c r="A1294" t="s">
        <v>1349</v>
      </c>
      <c r="B1294" s="1">
        <v>46034.757638888892</v>
      </c>
      <c r="C1294" s="2">
        <v>46034</v>
      </c>
      <c r="D1294">
        <v>18</v>
      </c>
      <c r="E1294" t="s">
        <v>62</v>
      </c>
      <c r="F1294" t="s">
        <v>34</v>
      </c>
      <c r="G1294">
        <v>5.8</v>
      </c>
      <c r="H1294">
        <v>134.19</v>
      </c>
      <c r="I1294">
        <v>134.80000000000001</v>
      </c>
      <c r="J1294">
        <v>1</v>
      </c>
      <c r="K1294">
        <v>8.6</v>
      </c>
      <c r="L1294">
        <v>8.6999999999999993</v>
      </c>
      <c r="M1294">
        <v>47</v>
      </c>
      <c r="N1294" t="s">
        <v>27</v>
      </c>
      <c r="O1294">
        <v>0.92</v>
      </c>
      <c r="P1294" t="s">
        <v>28</v>
      </c>
      <c r="Q1294" t="s">
        <v>29</v>
      </c>
      <c r="R1294">
        <v>4.62</v>
      </c>
      <c r="S1294">
        <v>0</v>
      </c>
      <c r="T1294">
        <v>0.61</v>
      </c>
      <c r="U1294">
        <v>0.1</v>
      </c>
      <c r="V1294" t="s">
        <v>486</v>
      </c>
      <c r="W1294" t="s">
        <v>45</v>
      </c>
      <c r="X1294">
        <v>1</v>
      </c>
      <c r="Y1294" t="str">
        <f>IF(tblRides[[#This Row],[supply_demand_ratio]]&lt;0.8,"Below 0.8",IF(tblRides[[#This Row],[supply_demand_ratio]]&lt;1,"Between 0.8-1.0",IF(tblRides[[#This Row],[supply_demand_ratio]]&lt;=1.2,"Between 1.0-1.2","Above 1.2")))</f>
        <v>Between 0.8-1.0</v>
      </c>
    </row>
    <row r="1295" spans="1:25" x14ac:dyDescent="0.3">
      <c r="A1295" t="s">
        <v>1350</v>
      </c>
      <c r="B1295" s="1">
        <v>46034.767361111109</v>
      </c>
      <c r="C1295" s="2">
        <v>46034</v>
      </c>
      <c r="D1295">
        <v>18</v>
      </c>
      <c r="E1295" t="s">
        <v>62</v>
      </c>
      <c r="F1295" t="s">
        <v>26</v>
      </c>
      <c r="G1295">
        <v>6.4</v>
      </c>
      <c r="H1295">
        <v>139.08000000000001</v>
      </c>
      <c r="J1295">
        <v>1.1000000000000001</v>
      </c>
      <c r="K1295">
        <v>6.1</v>
      </c>
      <c r="L1295">
        <v>8.1999999999999993</v>
      </c>
      <c r="M1295">
        <v>44</v>
      </c>
      <c r="N1295" t="s">
        <v>41</v>
      </c>
      <c r="O1295">
        <v>0.92200000000000004</v>
      </c>
      <c r="P1295" t="s">
        <v>58</v>
      </c>
      <c r="Q1295" t="s">
        <v>74</v>
      </c>
      <c r="R1295">
        <v>4.46</v>
      </c>
      <c r="S1295">
        <v>62</v>
      </c>
      <c r="U1295">
        <v>2.1</v>
      </c>
      <c r="V1295" t="s">
        <v>486</v>
      </c>
      <c r="W1295" t="s">
        <v>45</v>
      </c>
      <c r="X1295">
        <v>0</v>
      </c>
      <c r="Y1295" t="str">
        <f>IF(tblRides[[#This Row],[supply_demand_ratio]]&lt;0.8,"Below 0.8",IF(tblRides[[#This Row],[supply_demand_ratio]]&lt;1,"Between 0.8-1.0",IF(tblRides[[#This Row],[supply_demand_ratio]]&lt;=1.2,"Between 1.0-1.2","Above 1.2")))</f>
        <v>Between 0.8-1.0</v>
      </c>
    </row>
    <row r="1296" spans="1:25" x14ac:dyDescent="0.3">
      <c r="A1296" t="s">
        <v>1351</v>
      </c>
      <c r="B1296" s="1">
        <v>46034.775694444441</v>
      </c>
      <c r="C1296" s="2">
        <v>46034</v>
      </c>
      <c r="D1296">
        <v>18</v>
      </c>
      <c r="E1296" t="s">
        <v>25</v>
      </c>
      <c r="F1296" t="s">
        <v>26</v>
      </c>
      <c r="G1296">
        <v>12</v>
      </c>
      <c r="H1296">
        <v>311.8</v>
      </c>
      <c r="J1296">
        <v>1.3</v>
      </c>
      <c r="K1296">
        <v>10.7</v>
      </c>
      <c r="L1296">
        <v>15</v>
      </c>
      <c r="M1296">
        <v>111</v>
      </c>
      <c r="N1296" t="s">
        <v>27</v>
      </c>
      <c r="O1296">
        <v>0.78700000000000003</v>
      </c>
      <c r="P1296" t="s">
        <v>58</v>
      </c>
      <c r="Q1296" t="s">
        <v>59</v>
      </c>
      <c r="R1296">
        <v>4.59</v>
      </c>
      <c r="S1296">
        <v>22</v>
      </c>
      <c r="U1296">
        <v>4.3</v>
      </c>
      <c r="V1296" t="s">
        <v>486</v>
      </c>
      <c r="W1296" t="s">
        <v>77</v>
      </c>
      <c r="X1296">
        <v>0</v>
      </c>
      <c r="Y1296" t="str">
        <f>IF(tblRides[[#This Row],[supply_demand_ratio]]&lt;0.8,"Below 0.8",IF(tblRides[[#This Row],[supply_demand_ratio]]&lt;1,"Between 0.8-1.0",IF(tblRides[[#This Row],[supply_demand_ratio]]&lt;=1.2,"Between 1.0-1.2","Above 1.2")))</f>
        <v>Below 0.8</v>
      </c>
    </row>
    <row r="1297" spans="1:25" x14ac:dyDescent="0.3">
      <c r="A1297" t="s">
        <v>1352</v>
      </c>
      <c r="B1297" s="1">
        <v>46034.779861111114</v>
      </c>
      <c r="C1297" s="2">
        <v>46034</v>
      </c>
      <c r="D1297">
        <v>18</v>
      </c>
      <c r="E1297" t="s">
        <v>36</v>
      </c>
      <c r="F1297" t="s">
        <v>26</v>
      </c>
      <c r="G1297">
        <v>2.9</v>
      </c>
      <c r="H1297">
        <v>90.58</v>
      </c>
      <c r="J1297">
        <v>1.2</v>
      </c>
      <c r="K1297">
        <v>5.6</v>
      </c>
      <c r="L1297">
        <v>10.5</v>
      </c>
      <c r="M1297">
        <v>86</v>
      </c>
      <c r="N1297" t="s">
        <v>72</v>
      </c>
      <c r="O1297">
        <v>0.60499999999999998</v>
      </c>
      <c r="P1297" t="s">
        <v>58</v>
      </c>
      <c r="Q1297" t="s">
        <v>74</v>
      </c>
      <c r="R1297">
        <v>4.49</v>
      </c>
      <c r="S1297">
        <v>3</v>
      </c>
      <c r="U1297">
        <v>4.9000000000000004</v>
      </c>
      <c r="V1297" t="s">
        <v>486</v>
      </c>
      <c r="W1297" t="s">
        <v>45</v>
      </c>
      <c r="X1297">
        <v>0</v>
      </c>
      <c r="Y1297" t="str">
        <f>IF(tblRides[[#This Row],[supply_demand_ratio]]&lt;0.8,"Below 0.8",IF(tblRides[[#This Row],[supply_demand_ratio]]&lt;1,"Between 0.8-1.0",IF(tblRides[[#This Row],[supply_demand_ratio]]&lt;=1.2,"Between 1.0-1.2","Above 1.2")))</f>
        <v>Below 0.8</v>
      </c>
    </row>
    <row r="1298" spans="1:25" x14ac:dyDescent="0.3">
      <c r="A1298" t="s">
        <v>1353</v>
      </c>
      <c r="B1298" s="1">
        <v>46034.78125</v>
      </c>
      <c r="C1298" s="2">
        <v>46034</v>
      </c>
      <c r="D1298">
        <v>18</v>
      </c>
      <c r="E1298" t="s">
        <v>36</v>
      </c>
      <c r="F1298" t="s">
        <v>34</v>
      </c>
      <c r="G1298">
        <v>4.4000000000000004</v>
      </c>
      <c r="H1298">
        <v>116.02</v>
      </c>
      <c r="J1298">
        <v>1.2</v>
      </c>
      <c r="K1298">
        <v>9.6999999999999993</v>
      </c>
      <c r="L1298">
        <v>12.3</v>
      </c>
      <c r="M1298">
        <v>94</v>
      </c>
      <c r="N1298" t="s">
        <v>72</v>
      </c>
      <c r="O1298">
        <v>0.68799999999999994</v>
      </c>
      <c r="P1298" t="s">
        <v>58</v>
      </c>
      <c r="Q1298" t="s">
        <v>108</v>
      </c>
      <c r="R1298">
        <v>4.51</v>
      </c>
      <c r="S1298">
        <v>0</v>
      </c>
      <c r="U1298">
        <v>2.6</v>
      </c>
      <c r="V1298" t="s">
        <v>486</v>
      </c>
      <c r="W1298" t="s">
        <v>45</v>
      </c>
      <c r="X1298">
        <v>0</v>
      </c>
      <c r="Y1298" t="str">
        <f>IF(tblRides[[#This Row],[supply_demand_ratio]]&lt;0.8,"Below 0.8",IF(tblRides[[#This Row],[supply_demand_ratio]]&lt;1,"Between 0.8-1.0",IF(tblRides[[#This Row],[supply_demand_ratio]]&lt;=1.2,"Between 1.0-1.2","Above 1.2")))</f>
        <v>Below 0.8</v>
      </c>
    </row>
    <row r="1299" spans="1:25" x14ac:dyDescent="0.3">
      <c r="A1299" t="s">
        <v>1354</v>
      </c>
      <c r="B1299" s="1">
        <v>46034.782638888886</v>
      </c>
      <c r="C1299" s="2">
        <v>46034</v>
      </c>
      <c r="D1299">
        <v>18</v>
      </c>
      <c r="E1299" t="s">
        <v>33</v>
      </c>
      <c r="F1299" t="s">
        <v>26</v>
      </c>
      <c r="G1299">
        <v>10</v>
      </c>
      <c r="H1299">
        <v>179.66</v>
      </c>
      <c r="I1299">
        <v>172.96</v>
      </c>
      <c r="J1299">
        <v>1</v>
      </c>
      <c r="K1299">
        <v>6.7</v>
      </c>
      <c r="L1299">
        <v>5.6</v>
      </c>
      <c r="M1299">
        <v>70</v>
      </c>
      <c r="N1299" t="s">
        <v>27</v>
      </c>
      <c r="O1299">
        <v>0.79200000000000004</v>
      </c>
      <c r="P1299" t="s">
        <v>28</v>
      </c>
      <c r="Q1299" t="s">
        <v>29</v>
      </c>
      <c r="R1299">
        <v>4.59</v>
      </c>
      <c r="S1299">
        <v>114</v>
      </c>
      <c r="T1299">
        <v>-6.7</v>
      </c>
      <c r="U1299">
        <v>-1.1000000000000001</v>
      </c>
      <c r="V1299" t="s">
        <v>486</v>
      </c>
      <c r="W1299" t="s">
        <v>45</v>
      </c>
      <c r="X1299">
        <v>1</v>
      </c>
      <c r="Y1299" t="str">
        <f>IF(tblRides[[#This Row],[supply_demand_ratio]]&lt;0.8,"Below 0.8",IF(tblRides[[#This Row],[supply_demand_ratio]]&lt;1,"Between 0.8-1.0",IF(tblRides[[#This Row],[supply_demand_ratio]]&lt;=1.2,"Between 1.0-1.2","Above 1.2")))</f>
        <v>Below 0.8</v>
      </c>
    </row>
    <row r="1300" spans="1:25" x14ac:dyDescent="0.3">
      <c r="A1300" t="s">
        <v>1355</v>
      </c>
      <c r="B1300" s="1">
        <v>46034.790972222225</v>
      </c>
      <c r="C1300" s="2">
        <v>46034</v>
      </c>
      <c r="D1300">
        <v>18</v>
      </c>
      <c r="E1300" t="s">
        <v>25</v>
      </c>
      <c r="F1300" t="s">
        <v>34</v>
      </c>
      <c r="G1300">
        <v>11.2</v>
      </c>
      <c r="H1300">
        <v>272.51</v>
      </c>
      <c r="I1300">
        <v>280.02999999999997</v>
      </c>
      <c r="J1300">
        <v>1.3</v>
      </c>
      <c r="K1300">
        <v>7.8</v>
      </c>
      <c r="L1300">
        <v>4.9000000000000004</v>
      </c>
      <c r="M1300">
        <v>89</v>
      </c>
      <c r="N1300" t="s">
        <v>27</v>
      </c>
      <c r="O1300">
        <v>0.623</v>
      </c>
      <c r="P1300" t="s">
        <v>28</v>
      </c>
      <c r="Q1300" t="s">
        <v>29</v>
      </c>
      <c r="R1300">
        <v>4.6900000000000004</v>
      </c>
      <c r="S1300">
        <v>0</v>
      </c>
      <c r="T1300">
        <v>7.52</v>
      </c>
      <c r="U1300">
        <v>-2.9</v>
      </c>
      <c r="V1300" t="s">
        <v>486</v>
      </c>
      <c r="W1300" t="s">
        <v>45</v>
      </c>
      <c r="X1300">
        <v>1</v>
      </c>
      <c r="Y1300" t="str">
        <f>IF(tblRides[[#This Row],[supply_demand_ratio]]&lt;0.8,"Below 0.8",IF(tblRides[[#This Row],[supply_demand_ratio]]&lt;1,"Between 0.8-1.0",IF(tblRides[[#This Row],[supply_demand_ratio]]&lt;=1.2,"Between 1.0-1.2","Above 1.2")))</f>
        <v>Below 0.8</v>
      </c>
    </row>
    <row r="1301" spans="1:25" x14ac:dyDescent="0.3">
      <c r="A1301" t="s">
        <v>1356</v>
      </c>
      <c r="B1301" s="1">
        <v>46034.795138888891</v>
      </c>
      <c r="C1301" s="2">
        <v>46034</v>
      </c>
      <c r="D1301">
        <v>19</v>
      </c>
      <c r="E1301" t="s">
        <v>62</v>
      </c>
      <c r="F1301" t="s">
        <v>26</v>
      </c>
      <c r="G1301">
        <v>10.8</v>
      </c>
      <c r="H1301">
        <v>201.91</v>
      </c>
      <c r="I1301">
        <v>208.73</v>
      </c>
      <c r="J1301">
        <v>1.1000000000000001</v>
      </c>
      <c r="K1301">
        <v>4.5999999999999996</v>
      </c>
      <c r="L1301">
        <v>3.4</v>
      </c>
      <c r="M1301">
        <v>51</v>
      </c>
      <c r="N1301" t="s">
        <v>27</v>
      </c>
      <c r="O1301">
        <v>0.999</v>
      </c>
      <c r="P1301" t="s">
        <v>28</v>
      </c>
      <c r="Q1301" t="s">
        <v>29</v>
      </c>
      <c r="R1301">
        <v>4.53</v>
      </c>
      <c r="S1301">
        <v>19</v>
      </c>
      <c r="T1301">
        <v>6.82</v>
      </c>
      <c r="U1301">
        <v>-1.2</v>
      </c>
      <c r="V1301" t="s">
        <v>486</v>
      </c>
      <c r="W1301" t="s">
        <v>31</v>
      </c>
      <c r="X1301">
        <v>1</v>
      </c>
      <c r="Y1301" t="str">
        <f>IF(tblRides[[#This Row],[supply_demand_ratio]]&lt;0.8,"Below 0.8",IF(tblRides[[#This Row],[supply_demand_ratio]]&lt;1,"Between 0.8-1.0",IF(tblRides[[#This Row],[supply_demand_ratio]]&lt;=1.2,"Between 1.0-1.2","Above 1.2")))</f>
        <v>Between 0.8-1.0</v>
      </c>
    </row>
    <row r="1302" spans="1:25" x14ac:dyDescent="0.3">
      <c r="A1302" t="s">
        <v>1357</v>
      </c>
      <c r="B1302" s="1">
        <v>46034.799305555556</v>
      </c>
      <c r="C1302" s="2">
        <v>46034</v>
      </c>
      <c r="D1302">
        <v>19</v>
      </c>
      <c r="E1302" t="s">
        <v>25</v>
      </c>
      <c r="F1302" t="s">
        <v>34</v>
      </c>
      <c r="G1302">
        <v>3.1</v>
      </c>
      <c r="H1302">
        <v>122.52</v>
      </c>
      <c r="J1302">
        <v>1.3</v>
      </c>
      <c r="K1302">
        <v>9.3000000000000007</v>
      </c>
      <c r="L1302">
        <v>13.3</v>
      </c>
      <c r="M1302">
        <v>109</v>
      </c>
      <c r="N1302" t="s">
        <v>72</v>
      </c>
      <c r="O1302">
        <v>0.66600000000000004</v>
      </c>
      <c r="P1302" t="s">
        <v>58</v>
      </c>
      <c r="Q1302" t="s">
        <v>59</v>
      </c>
      <c r="R1302">
        <v>4.95</v>
      </c>
      <c r="S1302">
        <v>0</v>
      </c>
      <c r="U1302">
        <v>4</v>
      </c>
      <c r="V1302" t="s">
        <v>486</v>
      </c>
      <c r="W1302" t="s">
        <v>45</v>
      </c>
      <c r="X1302">
        <v>0</v>
      </c>
      <c r="Y1302" t="str">
        <f>IF(tblRides[[#This Row],[supply_demand_ratio]]&lt;0.8,"Below 0.8",IF(tblRides[[#This Row],[supply_demand_ratio]]&lt;1,"Between 0.8-1.0",IF(tblRides[[#This Row],[supply_demand_ratio]]&lt;=1.2,"Between 1.0-1.2","Above 1.2")))</f>
        <v>Below 0.8</v>
      </c>
    </row>
    <row r="1303" spans="1:25" x14ac:dyDescent="0.3">
      <c r="A1303" t="s">
        <v>1358</v>
      </c>
      <c r="B1303" s="1">
        <v>46034.803472222222</v>
      </c>
      <c r="C1303" s="2">
        <v>46034</v>
      </c>
      <c r="D1303">
        <v>19</v>
      </c>
      <c r="E1303" t="s">
        <v>33</v>
      </c>
      <c r="F1303" t="s">
        <v>26</v>
      </c>
      <c r="G1303">
        <v>1.3</v>
      </c>
      <c r="H1303">
        <v>59.77</v>
      </c>
      <c r="J1303">
        <v>1</v>
      </c>
      <c r="K1303">
        <v>10.5</v>
      </c>
      <c r="M1303">
        <v>63</v>
      </c>
      <c r="N1303" t="s">
        <v>41</v>
      </c>
      <c r="O1303">
        <v>0.80200000000000005</v>
      </c>
      <c r="P1303" t="s">
        <v>82</v>
      </c>
      <c r="Q1303" t="s">
        <v>83</v>
      </c>
      <c r="R1303">
        <v>4.97</v>
      </c>
      <c r="S1303">
        <v>28</v>
      </c>
      <c r="V1303" t="s">
        <v>486</v>
      </c>
      <c r="W1303" t="s">
        <v>77</v>
      </c>
      <c r="X1303">
        <v>0</v>
      </c>
      <c r="Y1303" t="str">
        <f>IF(tblRides[[#This Row],[supply_demand_ratio]]&lt;0.8,"Below 0.8",IF(tblRides[[#This Row],[supply_demand_ratio]]&lt;1,"Between 0.8-1.0",IF(tblRides[[#This Row],[supply_demand_ratio]]&lt;=1.2,"Between 1.0-1.2","Above 1.2")))</f>
        <v>Between 0.8-1.0</v>
      </c>
    </row>
    <row r="1304" spans="1:25" x14ac:dyDescent="0.3">
      <c r="A1304" t="s">
        <v>1359</v>
      </c>
      <c r="B1304" s="1">
        <v>46034.808333333334</v>
      </c>
      <c r="C1304" s="2">
        <v>46034</v>
      </c>
      <c r="D1304">
        <v>19</v>
      </c>
      <c r="E1304" t="s">
        <v>33</v>
      </c>
      <c r="F1304" t="s">
        <v>26</v>
      </c>
      <c r="G1304">
        <v>6.3</v>
      </c>
      <c r="H1304">
        <v>144.94999999999999</v>
      </c>
      <c r="I1304">
        <v>142.94</v>
      </c>
      <c r="J1304">
        <v>1.1000000000000001</v>
      </c>
      <c r="K1304">
        <v>8.4</v>
      </c>
      <c r="L1304">
        <v>3.7</v>
      </c>
      <c r="M1304">
        <v>84</v>
      </c>
      <c r="N1304" t="s">
        <v>27</v>
      </c>
      <c r="O1304">
        <v>0.99199999999999999</v>
      </c>
      <c r="P1304" t="s">
        <v>28</v>
      </c>
      <c r="Q1304" t="s">
        <v>29</v>
      </c>
      <c r="R1304">
        <v>4.7</v>
      </c>
      <c r="S1304">
        <v>4</v>
      </c>
      <c r="T1304">
        <v>-2.0099999999999998</v>
      </c>
      <c r="U1304">
        <v>-4.7</v>
      </c>
      <c r="V1304" t="s">
        <v>486</v>
      </c>
      <c r="W1304" t="s">
        <v>45</v>
      </c>
      <c r="X1304">
        <v>1</v>
      </c>
      <c r="Y1304" t="str">
        <f>IF(tblRides[[#This Row],[supply_demand_ratio]]&lt;0.8,"Below 0.8",IF(tblRides[[#This Row],[supply_demand_ratio]]&lt;1,"Between 0.8-1.0",IF(tblRides[[#This Row],[supply_demand_ratio]]&lt;=1.2,"Between 1.0-1.2","Above 1.2")))</f>
        <v>Between 0.8-1.0</v>
      </c>
    </row>
    <row r="1305" spans="1:25" x14ac:dyDescent="0.3">
      <c r="A1305" t="s">
        <v>1360</v>
      </c>
      <c r="B1305" s="1">
        <v>46034.815972222219</v>
      </c>
      <c r="C1305" s="2">
        <v>46034</v>
      </c>
      <c r="D1305">
        <v>19</v>
      </c>
      <c r="E1305" t="s">
        <v>25</v>
      </c>
      <c r="F1305" t="s">
        <v>26</v>
      </c>
      <c r="G1305">
        <v>5.7</v>
      </c>
      <c r="H1305">
        <v>176.64</v>
      </c>
      <c r="J1305">
        <v>1.3</v>
      </c>
      <c r="K1305">
        <v>10.7</v>
      </c>
      <c r="L1305">
        <v>5.9</v>
      </c>
      <c r="M1305">
        <v>86</v>
      </c>
      <c r="N1305" t="s">
        <v>72</v>
      </c>
      <c r="O1305">
        <v>0.53</v>
      </c>
      <c r="P1305" t="s">
        <v>58</v>
      </c>
      <c r="Q1305" t="s">
        <v>108</v>
      </c>
      <c r="R1305">
        <v>4.32</v>
      </c>
      <c r="S1305">
        <v>28</v>
      </c>
      <c r="U1305">
        <v>-4.8</v>
      </c>
      <c r="V1305" t="s">
        <v>486</v>
      </c>
      <c r="W1305" t="s">
        <v>77</v>
      </c>
      <c r="X1305">
        <v>0</v>
      </c>
      <c r="Y1305" t="str">
        <f>IF(tblRides[[#This Row],[supply_demand_ratio]]&lt;0.8,"Below 0.8",IF(tblRides[[#This Row],[supply_demand_ratio]]&lt;1,"Between 0.8-1.0",IF(tblRides[[#This Row],[supply_demand_ratio]]&lt;=1.2,"Between 1.0-1.2","Above 1.2")))</f>
        <v>Below 0.8</v>
      </c>
    </row>
    <row r="1306" spans="1:25" x14ac:dyDescent="0.3">
      <c r="A1306" t="s">
        <v>1361</v>
      </c>
      <c r="B1306" s="1">
        <v>46034.828472222223</v>
      </c>
      <c r="C1306" s="2">
        <v>46034</v>
      </c>
      <c r="D1306">
        <v>19</v>
      </c>
      <c r="E1306" t="s">
        <v>36</v>
      </c>
      <c r="F1306" t="s">
        <v>26</v>
      </c>
      <c r="G1306">
        <v>6.7</v>
      </c>
      <c r="H1306">
        <v>161.03</v>
      </c>
      <c r="I1306">
        <v>162.19</v>
      </c>
      <c r="J1306">
        <v>1.1000000000000001</v>
      </c>
      <c r="K1306">
        <v>7.5</v>
      </c>
      <c r="L1306">
        <v>1</v>
      </c>
      <c r="M1306">
        <v>64</v>
      </c>
      <c r="N1306" t="s">
        <v>27</v>
      </c>
      <c r="O1306">
        <v>0.58399999999999996</v>
      </c>
      <c r="P1306" t="s">
        <v>28</v>
      </c>
      <c r="Q1306" t="s">
        <v>29</v>
      </c>
      <c r="R1306">
        <v>4.78</v>
      </c>
      <c r="S1306">
        <v>4</v>
      </c>
      <c r="T1306">
        <v>1.1599999999999999</v>
      </c>
      <c r="U1306">
        <v>-6.5</v>
      </c>
      <c r="V1306" t="s">
        <v>486</v>
      </c>
      <c r="W1306" t="s">
        <v>45</v>
      </c>
      <c r="X1306">
        <v>1</v>
      </c>
      <c r="Y1306" t="str">
        <f>IF(tblRides[[#This Row],[supply_demand_ratio]]&lt;0.8,"Below 0.8",IF(tblRides[[#This Row],[supply_demand_ratio]]&lt;1,"Between 0.8-1.0",IF(tblRides[[#This Row],[supply_demand_ratio]]&lt;=1.2,"Between 1.0-1.2","Above 1.2")))</f>
        <v>Below 0.8</v>
      </c>
    </row>
    <row r="1307" spans="1:25" x14ac:dyDescent="0.3">
      <c r="A1307" t="s">
        <v>1362</v>
      </c>
      <c r="B1307" s="1">
        <v>46034.857638888891</v>
      </c>
      <c r="C1307" s="2">
        <v>46034</v>
      </c>
      <c r="D1307">
        <v>20</v>
      </c>
      <c r="E1307" t="s">
        <v>25</v>
      </c>
      <c r="F1307" t="s">
        <v>26</v>
      </c>
      <c r="G1307">
        <v>7.5</v>
      </c>
      <c r="H1307">
        <v>213.23</v>
      </c>
      <c r="I1307">
        <v>219.98</v>
      </c>
      <c r="J1307">
        <v>1.3</v>
      </c>
      <c r="K1307">
        <v>11.1</v>
      </c>
      <c r="L1307">
        <v>13.5</v>
      </c>
      <c r="M1307">
        <v>103</v>
      </c>
      <c r="N1307" t="s">
        <v>72</v>
      </c>
      <c r="O1307">
        <v>0.66800000000000004</v>
      </c>
      <c r="P1307" t="s">
        <v>28</v>
      </c>
      <c r="Q1307" t="s">
        <v>29</v>
      </c>
      <c r="R1307">
        <v>4.87</v>
      </c>
      <c r="S1307">
        <v>12</v>
      </c>
      <c r="T1307">
        <v>6.75</v>
      </c>
      <c r="U1307">
        <v>2.4</v>
      </c>
      <c r="V1307" t="s">
        <v>486</v>
      </c>
      <c r="W1307" t="s">
        <v>77</v>
      </c>
      <c r="X1307">
        <v>1</v>
      </c>
      <c r="Y1307" t="str">
        <f>IF(tblRides[[#This Row],[supply_demand_ratio]]&lt;0.8,"Below 0.8",IF(tblRides[[#This Row],[supply_demand_ratio]]&lt;1,"Between 0.8-1.0",IF(tblRides[[#This Row],[supply_demand_ratio]]&lt;=1.2,"Between 1.0-1.2","Above 1.2")))</f>
        <v>Below 0.8</v>
      </c>
    </row>
    <row r="1308" spans="1:25" x14ac:dyDescent="0.3">
      <c r="A1308" t="s">
        <v>1363</v>
      </c>
      <c r="B1308" s="1">
        <v>46034.863888888889</v>
      </c>
      <c r="C1308" s="2">
        <v>46034</v>
      </c>
      <c r="D1308">
        <v>20</v>
      </c>
      <c r="E1308" t="s">
        <v>36</v>
      </c>
      <c r="F1308" t="s">
        <v>26</v>
      </c>
      <c r="G1308">
        <v>8.4</v>
      </c>
      <c r="H1308">
        <v>189.12</v>
      </c>
      <c r="I1308">
        <v>192.11</v>
      </c>
      <c r="J1308">
        <v>1.2</v>
      </c>
      <c r="K1308">
        <v>8.6</v>
      </c>
      <c r="L1308">
        <v>8.6</v>
      </c>
      <c r="M1308">
        <v>99</v>
      </c>
      <c r="N1308" t="s">
        <v>72</v>
      </c>
      <c r="O1308">
        <v>0.67300000000000004</v>
      </c>
      <c r="P1308" t="s">
        <v>28</v>
      </c>
      <c r="Q1308" t="s">
        <v>29</v>
      </c>
      <c r="R1308">
        <v>4.5199999999999996</v>
      </c>
      <c r="S1308">
        <v>4</v>
      </c>
      <c r="T1308">
        <v>2.99</v>
      </c>
      <c r="U1308">
        <v>0</v>
      </c>
      <c r="V1308" t="s">
        <v>486</v>
      </c>
      <c r="W1308" t="s">
        <v>45</v>
      </c>
      <c r="X1308">
        <v>1</v>
      </c>
      <c r="Y1308" t="str">
        <f>IF(tblRides[[#This Row],[supply_demand_ratio]]&lt;0.8,"Below 0.8",IF(tblRides[[#This Row],[supply_demand_ratio]]&lt;1,"Between 0.8-1.0",IF(tblRides[[#This Row],[supply_demand_ratio]]&lt;=1.2,"Between 1.0-1.2","Above 1.2")))</f>
        <v>Below 0.8</v>
      </c>
    </row>
    <row r="1309" spans="1:25" x14ac:dyDescent="0.3">
      <c r="A1309" t="s">
        <v>1364</v>
      </c>
      <c r="B1309" s="1">
        <v>46034.875</v>
      </c>
      <c r="C1309" s="2">
        <v>46034</v>
      </c>
      <c r="D1309">
        <v>21</v>
      </c>
      <c r="E1309" t="s">
        <v>36</v>
      </c>
      <c r="F1309" t="s">
        <v>26</v>
      </c>
      <c r="G1309">
        <v>8.4</v>
      </c>
      <c r="H1309">
        <v>172.89</v>
      </c>
      <c r="J1309">
        <v>1.1000000000000001</v>
      </c>
      <c r="K1309">
        <v>4.0999999999999996</v>
      </c>
      <c r="L1309">
        <v>3.9</v>
      </c>
      <c r="M1309">
        <v>85</v>
      </c>
      <c r="N1309" t="s">
        <v>27</v>
      </c>
      <c r="O1309">
        <v>0.753</v>
      </c>
      <c r="P1309" t="s">
        <v>58</v>
      </c>
      <c r="Q1309" t="s">
        <v>59</v>
      </c>
      <c r="R1309">
        <v>4.4400000000000004</v>
      </c>
      <c r="S1309">
        <v>5</v>
      </c>
      <c r="U1309">
        <v>-0.2</v>
      </c>
      <c r="V1309" t="s">
        <v>486</v>
      </c>
      <c r="W1309" t="s">
        <v>31</v>
      </c>
      <c r="X1309">
        <v>0</v>
      </c>
      <c r="Y1309" t="str">
        <f>IF(tblRides[[#This Row],[supply_demand_ratio]]&lt;0.8,"Below 0.8",IF(tblRides[[#This Row],[supply_demand_ratio]]&lt;1,"Between 0.8-1.0",IF(tblRides[[#This Row],[supply_demand_ratio]]&lt;=1.2,"Between 1.0-1.2","Above 1.2")))</f>
        <v>Below 0.8</v>
      </c>
    </row>
    <row r="1310" spans="1:25" x14ac:dyDescent="0.3">
      <c r="A1310" t="s">
        <v>1365</v>
      </c>
      <c r="B1310" s="1">
        <v>46034.879166666666</v>
      </c>
      <c r="C1310" s="2">
        <v>46034</v>
      </c>
      <c r="D1310">
        <v>21</v>
      </c>
      <c r="E1310" t="s">
        <v>43</v>
      </c>
      <c r="F1310" t="s">
        <v>26</v>
      </c>
      <c r="G1310">
        <v>4.5</v>
      </c>
      <c r="H1310">
        <v>111.1</v>
      </c>
      <c r="I1310">
        <v>112.87</v>
      </c>
      <c r="J1310">
        <v>1.1000000000000001</v>
      </c>
      <c r="K1310">
        <v>3.1</v>
      </c>
      <c r="L1310">
        <v>3.7</v>
      </c>
      <c r="M1310">
        <v>47</v>
      </c>
      <c r="N1310" t="s">
        <v>41</v>
      </c>
      <c r="O1310">
        <v>1.3009999999999999</v>
      </c>
      <c r="P1310" t="s">
        <v>28</v>
      </c>
      <c r="Q1310" t="s">
        <v>29</v>
      </c>
      <c r="R1310">
        <v>5</v>
      </c>
      <c r="S1310">
        <v>14</v>
      </c>
      <c r="T1310">
        <v>1.77</v>
      </c>
      <c r="U1310">
        <v>0.6</v>
      </c>
      <c r="V1310" t="s">
        <v>486</v>
      </c>
      <c r="W1310" t="s">
        <v>31</v>
      </c>
      <c r="X1310">
        <v>1</v>
      </c>
      <c r="Y1310" t="str">
        <f>IF(tblRides[[#This Row],[supply_demand_ratio]]&lt;0.8,"Below 0.8",IF(tblRides[[#This Row],[supply_demand_ratio]]&lt;1,"Between 0.8-1.0",IF(tblRides[[#This Row],[supply_demand_ratio]]&lt;=1.2,"Between 1.0-1.2","Above 1.2")))</f>
        <v>Above 1.2</v>
      </c>
    </row>
    <row r="1311" spans="1:25" x14ac:dyDescent="0.3">
      <c r="A1311" t="s">
        <v>1366</v>
      </c>
      <c r="B1311" s="1">
        <v>46034.881944444445</v>
      </c>
      <c r="C1311" s="2">
        <v>46034</v>
      </c>
      <c r="D1311">
        <v>21</v>
      </c>
      <c r="E1311" t="s">
        <v>36</v>
      </c>
      <c r="F1311" t="s">
        <v>26</v>
      </c>
      <c r="G1311">
        <v>5.0999999999999996</v>
      </c>
      <c r="H1311">
        <v>135.19999999999999</v>
      </c>
      <c r="I1311">
        <v>133.18</v>
      </c>
      <c r="J1311">
        <v>1.1000000000000001</v>
      </c>
      <c r="K1311">
        <v>9</v>
      </c>
      <c r="L1311">
        <v>8.5</v>
      </c>
      <c r="M1311">
        <v>96</v>
      </c>
      <c r="N1311" t="s">
        <v>27</v>
      </c>
      <c r="O1311">
        <v>0.872</v>
      </c>
      <c r="P1311" t="s">
        <v>28</v>
      </c>
      <c r="Q1311" t="s">
        <v>29</v>
      </c>
      <c r="R1311">
        <v>4.57</v>
      </c>
      <c r="S1311">
        <v>2</v>
      </c>
      <c r="T1311">
        <v>-2.02</v>
      </c>
      <c r="U1311">
        <v>-0.5</v>
      </c>
      <c r="V1311" t="s">
        <v>486</v>
      </c>
      <c r="W1311" t="s">
        <v>45</v>
      </c>
      <c r="X1311">
        <v>1</v>
      </c>
      <c r="Y1311" t="str">
        <f>IF(tblRides[[#This Row],[supply_demand_ratio]]&lt;0.8,"Below 0.8",IF(tblRides[[#This Row],[supply_demand_ratio]]&lt;1,"Between 0.8-1.0",IF(tblRides[[#This Row],[supply_demand_ratio]]&lt;=1.2,"Between 1.0-1.2","Above 1.2")))</f>
        <v>Between 0.8-1.0</v>
      </c>
    </row>
    <row r="1312" spans="1:25" x14ac:dyDescent="0.3">
      <c r="A1312" t="s">
        <v>1367</v>
      </c>
      <c r="B1312" s="1">
        <v>46034.881944444445</v>
      </c>
      <c r="C1312" s="2">
        <v>46034</v>
      </c>
      <c r="D1312">
        <v>21</v>
      </c>
      <c r="E1312" t="s">
        <v>25</v>
      </c>
      <c r="F1312" t="s">
        <v>26</v>
      </c>
      <c r="G1312">
        <v>4</v>
      </c>
      <c r="H1312">
        <v>129.53</v>
      </c>
      <c r="I1312">
        <v>124.55</v>
      </c>
      <c r="J1312">
        <v>1.3</v>
      </c>
      <c r="K1312">
        <v>9.1999999999999993</v>
      </c>
      <c r="L1312">
        <v>8.5</v>
      </c>
      <c r="M1312">
        <v>104</v>
      </c>
      <c r="N1312" t="s">
        <v>72</v>
      </c>
      <c r="O1312">
        <v>0.71899999999999997</v>
      </c>
      <c r="P1312" t="s">
        <v>28</v>
      </c>
      <c r="Q1312" t="s">
        <v>29</v>
      </c>
      <c r="R1312">
        <v>4.5999999999999996</v>
      </c>
      <c r="S1312">
        <v>79</v>
      </c>
      <c r="T1312">
        <v>-4.9800000000000004</v>
      </c>
      <c r="U1312">
        <v>-0.7</v>
      </c>
      <c r="V1312" t="s">
        <v>486</v>
      </c>
      <c r="W1312" t="s">
        <v>45</v>
      </c>
      <c r="X1312">
        <v>1</v>
      </c>
      <c r="Y1312" t="str">
        <f>IF(tblRides[[#This Row],[supply_demand_ratio]]&lt;0.8,"Below 0.8",IF(tblRides[[#This Row],[supply_demand_ratio]]&lt;1,"Between 0.8-1.0",IF(tblRides[[#This Row],[supply_demand_ratio]]&lt;=1.2,"Between 1.0-1.2","Above 1.2")))</f>
        <v>Below 0.8</v>
      </c>
    </row>
    <row r="1313" spans="1:25" x14ac:dyDescent="0.3">
      <c r="A1313" t="s">
        <v>1368</v>
      </c>
      <c r="B1313" s="1">
        <v>46034.888888888891</v>
      </c>
      <c r="C1313" s="2">
        <v>46034</v>
      </c>
      <c r="D1313">
        <v>21</v>
      </c>
      <c r="E1313" t="s">
        <v>36</v>
      </c>
      <c r="F1313" t="s">
        <v>26</v>
      </c>
      <c r="G1313">
        <v>10.199999999999999</v>
      </c>
      <c r="H1313">
        <v>190.04</v>
      </c>
      <c r="I1313">
        <v>180.98</v>
      </c>
      <c r="J1313">
        <v>1.1000000000000001</v>
      </c>
      <c r="K1313">
        <v>7.6</v>
      </c>
      <c r="L1313">
        <v>12.7</v>
      </c>
      <c r="M1313">
        <v>116</v>
      </c>
      <c r="N1313" t="s">
        <v>27</v>
      </c>
      <c r="O1313">
        <v>1.0649999999999999</v>
      </c>
      <c r="P1313" t="s">
        <v>28</v>
      </c>
      <c r="Q1313" t="s">
        <v>29</v>
      </c>
      <c r="R1313">
        <v>4.54</v>
      </c>
      <c r="S1313">
        <v>3</v>
      </c>
      <c r="T1313">
        <v>-9.06</v>
      </c>
      <c r="U1313">
        <v>5.0999999999999996</v>
      </c>
      <c r="V1313" t="s">
        <v>486</v>
      </c>
      <c r="W1313" t="s">
        <v>45</v>
      </c>
      <c r="X1313">
        <v>1</v>
      </c>
      <c r="Y1313" t="str">
        <f>IF(tblRides[[#This Row],[supply_demand_ratio]]&lt;0.8,"Below 0.8",IF(tblRides[[#This Row],[supply_demand_ratio]]&lt;1,"Between 0.8-1.0",IF(tblRides[[#This Row],[supply_demand_ratio]]&lt;=1.2,"Between 1.0-1.2","Above 1.2")))</f>
        <v>Between 1.0-1.2</v>
      </c>
    </row>
    <row r="1314" spans="1:25" x14ac:dyDescent="0.3">
      <c r="A1314" t="s">
        <v>1369</v>
      </c>
      <c r="B1314" s="1">
        <v>46034.899305555555</v>
      </c>
      <c r="C1314" s="2">
        <v>46034</v>
      </c>
      <c r="D1314">
        <v>21</v>
      </c>
      <c r="E1314" t="s">
        <v>62</v>
      </c>
      <c r="F1314" t="s">
        <v>26</v>
      </c>
      <c r="G1314">
        <v>2.5</v>
      </c>
      <c r="H1314">
        <v>73.52</v>
      </c>
      <c r="I1314">
        <v>71.650000000000006</v>
      </c>
      <c r="J1314">
        <v>1</v>
      </c>
      <c r="K1314">
        <v>5.2</v>
      </c>
      <c r="L1314">
        <v>8.4</v>
      </c>
      <c r="M1314">
        <v>53</v>
      </c>
      <c r="N1314" t="s">
        <v>41</v>
      </c>
      <c r="O1314">
        <v>1.3109999999999999</v>
      </c>
      <c r="P1314" t="s">
        <v>28</v>
      </c>
      <c r="Q1314" t="s">
        <v>29</v>
      </c>
      <c r="R1314">
        <v>4.57</v>
      </c>
      <c r="S1314">
        <v>3</v>
      </c>
      <c r="T1314">
        <v>-1.87</v>
      </c>
      <c r="U1314">
        <v>3.2</v>
      </c>
      <c r="V1314" t="s">
        <v>486</v>
      </c>
      <c r="W1314" t="s">
        <v>45</v>
      </c>
      <c r="X1314">
        <v>1</v>
      </c>
      <c r="Y1314" t="str">
        <f>IF(tblRides[[#This Row],[supply_demand_ratio]]&lt;0.8,"Below 0.8",IF(tblRides[[#This Row],[supply_demand_ratio]]&lt;1,"Between 0.8-1.0",IF(tblRides[[#This Row],[supply_demand_ratio]]&lt;=1.2,"Between 1.0-1.2","Above 1.2")))</f>
        <v>Above 1.2</v>
      </c>
    </row>
    <row r="1315" spans="1:25" x14ac:dyDescent="0.3">
      <c r="A1315" t="s">
        <v>1370</v>
      </c>
      <c r="B1315" s="1">
        <v>46034.904166666667</v>
      </c>
      <c r="C1315" s="2">
        <v>46034</v>
      </c>
      <c r="D1315">
        <v>21</v>
      </c>
      <c r="E1315" t="s">
        <v>25</v>
      </c>
      <c r="F1315" t="s">
        <v>26</v>
      </c>
      <c r="G1315">
        <v>17.7</v>
      </c>
      <c r="H1315">
        <v>281.89</v>
      </c>
      <c r="I1315">
        <v>264.22000000000003</v>
      </c>
      <c r="J1315">
        <v>1</v>
      </c>
      <c r="K1315">
        <v>3</v>
      </c>
      <c r="L1315">
        <v>6.6</v>
      </c>
      <c r="M1315">
        <v>119</v>
      </c>
      <c r="N1315" t="s">
        <v>27</v>
      </c>
      <c r="O1315">
        <v>1.034</v>
      </c>
      <c r="P1315" t="s">
        <v>28</v>
      </c>
      <c r="Q1315" t="s">
        <v>29</v>
      </c>
      <c r="R1315">
        <v>4.6100000000000003</v>
      </c>
      <c r="S1315">
        <v>14</v>
      </c>
      <c r="T1315">
        <v>-17.670000000000002</v>
      </c>
      <c r="U1315">
        <v>3.6</v>
      </c>
      <c r="V1315" t="s">
        <v>486</v>
      </c>
      <c r="W1315" t="s">
        <v>31</v>
      </c>
      <c r="X1315">
        <v>1</v>
      </c>
      <c r="Y1315" t="str">
        <f>IF(tblRides[[#This Row],[supply_demand_ratio]]&lt;0.8,"Below 0.8",IF(tblRides[[#This Row],[supply_demand_ratio]]&lt;1,"Between 0.8-1.0",IF(tblRides[[#This Row],[supply_demand_ratio]]&lt;=1.2,"Between 1.0-1.2","Above 1.2")))</f>
        <v>Between 1.0-1.2</v>
      </c>
    </row>
    <row r="1316" spans="1:25" x14ac:dyDescent="0.3">
      <c r="A1316" t="s">
        <v>1371</v>
      </c>
      <c r="B1316" s="1">
        <v>46034.905555555553</v>
      </c>
      <c r="C1316" s="2">
        <v>46034</v>
      </c>
      <c r="D1316">
        <v>21</v>
      </c>
      <c r="E1316" t="s">
        <v>36</v>
      </c>
      <c r="F1316" t="s">
        <v>34</v>
      </c>
      <c r="G1316">
        <v>5.8</v>
      </c>
      <c r="H1316">
        <v>128.22999999999999</v>
      </c>
      <c r="I1316">
        <v>126.95</v>
      </c>
      <c r="J1316">
        <v>1</v>
      </c>
      <c r="K1316">
        <v>2</v>
      </c>
      <c r="L1316">
        <v>7.4</v>
      </c>
      <c r="M1316">
        <v>103</v>
      </c>
      <c r="N1316" t="s">
        <v>27</v>
      </c>
      <c r="O1316">
        <v>1.0640000000000001</v>
      </c>
      <c r="P1316" t="s">
        <v>28</v>
      </c>
      <c r="Q1316" t="s">
        <v>29</v>
      </c>
      <c r="R1316">
        <v>4.6900000000000004</v>
      </c>
      <c r="S1316">
        <v>0</v>
      </c>
      <c r="T1316">
        <v>-1.28</v>
      </c>
      <c r="U1316">
        <v>5.4</v>
      </c>
      <c r="V1316" t="s">
        <v>486</v>
      </c>
      <c r="W1316" t="s">
        <v>31</v>
      </c>
      <c r="X1316">
        <v>1</v>
      </c>
      <c r="Y1316" t="str">
        <f>IF(tblRides[[#This Row],[supply_demand_ratio]]&lt;0.8,"Below 0.8",IF(tblRides[[#This Row],[supply_demand_ratio]]&lt;1,"Between 0.8-1.0",IF(tblRides[[#This Row],[supply_demand_ratio]]&lt;=1.2,"Between 1.0-1.2","Above 1.2")))</f>
        <v>Between 1.0-1.2</v>
      </c>
    </row>
    <row r="1317" spans="1:25" x14ac:dyDescent="0.3">
      <c r="A1317" t="s">
        <v>1372</v>
      </c>
      <c r="B1317" s="1">
        <v>46034.914583333331</v>
      </c>
      <c r="C1317" s="2">
        <v>46034</v>
      </c>
      <c r="D1317">
        <v>21</v>
      </c>
      <c r="E1317" t="s">
        <v>33</v>
      </c>
      <c r="F1317" t="s">
        <v>26</v>
      </c>
      <c r="G1317">
        <v>5.7</v>
      </c>
      <c r="H1317">
        <v>138.83000000000001</v>
      </c>
      <c r="I1317">
        <v>144.63999999999999</v>
      </c>
      <c r="J1317">
        <v>1.1000000000000001</v>
      </c>
      <c r="K1317">
        <v>3.2</v>
      </c>
      <c r="L1317">
        <v>7.4</v>
      </c>
      <c r="M1317">
        <v>99</v>
      </c>
      <c r="N1317" t="s">
        <v>27</v>
      </c>
      <c r="O1317">
        <v>1.06</v>
      </c>
      <c r="P1317" t="s">
        <v>28</v>
      </c>
      <c r="Q1317" t="s">
        <v>29</v>
      </c>
      <c r="R1317">
        <v>4.4800000000000004</v>
      </c>
      <c r="S1317">
        <v>5</v>
      </c>
      <c r="T1317">
        <v>5.81</v>
      </c>
      <c r="U1317">
        <v>4.2</v>
      </c>
      <c r="V1317" t="s">
        <v>486</v>
      </c>
      <c r="W1317" t="s">
        <v>31</v>
      </c>
      <c r="X1317">
        <v>1</v>
      </c>
      <c r="Y1317" t="str">
        <f>IF(tblRides[[#This Row],[supply_demand_ratio]]&lt;0.8,"Below 0.8",IF(tblRides[[#This Row],[supply_demand_ratio]]&lt;1,"Between 0.8-1.0",IF(tblRides[[#This Row],[supply_demand_ratio]]&lt;=1.2,"Between 1.0-1.2","Above 1.2")))</f>
        <v>Between 1.0-1.2</v>
      </c>
    </row>
    <row r="1318" spans="1:25" x14ac:dyDescent="0.3">
      <c r="A1318" t="s">
        <v>1373</v>
      </c>
      <c r="B1318" s="1">
        <v>46034.918749999997</v>
      </c>
      <c r="C1318" s="2">
        <v>46034</v>
      </c>
      <c r="D1318">
        <v>22</v>
      </c>
      <c r="E1318" t="s">
        <v>33</v>
      </c>
      <c r="F1318" t="s">
        <v>26</v>
      </c>
      <c r="G1318">
        <v>5</v>
      </c>
      <c r="H1318">
        <v>109.29</v>
      </c>
      <c r="I1318">
        <v>109.32</v>
      </c>
      <c r="J1318">
        <v>1</v>
      </c>
      <c r="K1318">
        <v>2</v>
      </c>
      <c r="L1318">
        <v>1</v>
      </c>
      <c r="M1318">
        <v>82</v>
      </c>
      <c r="N1318" t="s">
        <v>41</v>
      </c>
      <c r="O1318">
        <v>1.232</v>
      </c>
      <c r="P1318" t="s">
        <v>28</v>
      </c>
      <c r="Q1318" t="s">
        <v>29</v>
      </c>
      <c r="R1318">
        <v>4.22</v>
      </c>
      <c r="S1318">
        <v>3</v>
      </c>
      <c r="T1318">
        <v>0.03</v>
      </c>
      <c r="U1318">
        <v>-1</v>
      </c>
      <c r="V1318" t="s">
        <v>486</v>
      </c>
      <c r="W1318" t="s">
        <v>31</v>
      </c>
      <c r="X1318">
        <v>1</v>
      </c>
      <c r="Y1318" t="str">
        <f>IF(tblRides[[#This Row],[supply_demand_ratio]]&lt;0.8,"Below 0.8",IF(tblRides[[#This Row],[supply_demand_ratio]]&lt;1,"Between 0.8-1.0",IF(tblRides[[#This Row],[supply_demand_ratio]]&lt;=1.2,"Between 1.0-1.2","Above 1.2")))</f>
        <v>Above 1.2</v>
      </c>
    </row>
    <row r="1319" spans="1:25" x14ac:dyDescent="0.3">
      <c r="A1319" t="s">
        <v>1374</v>
      </c>
      <c r="B1319" s="1">
        <v>46034.928472222222</v>
      </c>
      <c r="C1319" s="2">
        <v>46034</v>
      </c>
      <c r="D1319">
        <v>22</v>
      </c>
      <c r="E1319" t="s">
        <v>36</v>
      </c>
      <c r="F1319" t="s">
        <v>26</v>
      </c>
      <c r="G1319">
        <v>10.4</v>
      </c>
      <c r="H1319">
        <v>238.85</v>
      </c>
      <c r="I1319">
        <v>227.7</v>
      </c>
      <c r="J1319">
        <v>1.1000000000000001</v>
      </c>
      <c r="K1319">
        <v>9.4</v>
      </c>
      <c r="L1319">
        <v>12</v>
      </c>
      <c r="M1319">
        <v>107</v>
      </c>
      <c r="N1319" t="s">
        <v>41</v>
      </c>
      <c r="O1319">
        <v>1.7709999999999999</v>
      </c>
      <c r="P1319" t="s">
        <v>28</v>
      </c>
      <c r="Q1319" t="s">
        <v>29</v>
      </c>
      <c r="R1319">
        <v>4.78</v>
      </c>
      <c r="S1319">
        <v>3</v>
      </c>
      <c r="T1319">
        <v>-11.15</v>
      </c>
      <c r="U1319">
        <v>2.6</v>
      </c>
      <c r="V1319" t="s">
        <v>486</v>
      </c>
      <c r="W1319" t="s">
        <v>45</v>
      </c>
      <c r="X1319">
        <v>1</v>
      </c>
      <c r="Y1319" t="str">
        <f>IF(tblRides[[#This Row],[supply_demand_ratio]]&lt;0.8,"Below 0.8",IF(tblRides[[#This Row],[supply_demand_ratio]]&lt;1,"Between 0.8-1.0",IF(tblRides[[#This Row],[supply_demand_ratio]]&lt;=1.2,"Between 1.0-1.2","Above 1.2")))</f>
        <v>Above 1.2</v>
      </c>
    </row>
    <row r="1320" spans="1:25" x14ac:dyDescent="0.3">
      <c r="A1320" t="s">
        <v>1375</v>
      </c>
      <c r="B1320" s="1">
        <v>46034.929166666669</v>
      </c>
      <c r="C1320" s="2">
        <v>46034</v>
      </c>
      <c r="D1320">
        <v>22</v>
      </c>
      <c r="E1320" t="s">
        <v>33</v>
      </c>
      <c r="F1320" t="s">
        <v>26</v>
      </c>
      <c r="G1320">
        <v>6.2</v>
      </c>
      <c r="H1320">
        <v>131.15</v>
      </c>
      <c r="I1320">
        <v>126.39</v>
      </c>
      <c r="J1320">
        <v>1</v>
      </c>
      <c r="K1320">
        <v>3.3</v>
      </c>
      <c r="L1320">
        <v>1</v>
      </c>
      <c r="M1320">
        <v>77</v>
      </c>
      <c r="N1320" t="s">
        <v>41</v>
      </c>
      <c r="O1320">
        <v>1.0760000000000001</v>
      </c>
      <c r="P1320" t="s">
        <v>28</v>
      </c>
      <c r="Q1320" t="s">
        <v>29</v>
      </c>
      <c r="R1320">
        <v>4.59</v>
      </c>
      <c r="S1320">
        <v>3</v>
      </c>
      <c r="T1320">
        <v>-4.76</v>
      </c>
      <c r="U1320">
        <v>-2.2999999999999998</v>
      </c>
      <c r="V1320" t="s">
        <v>486</v>
      </c>
      <c r="W1320" t="s">
        <v>31</v>
      </c>
      <c r="X1320">
        <v>1</v>
      </c>
      <c r="Y1320" t="str">
        <f>IF(tblRides[[#This Row],[supply_demand_ratio]]&lt;0.8,"Below 0.8",IF(tblRides[[#This Row],[supply_demand_ratio]]&lt;1,"Between 0.8-1.0",IF(tblRides[[#This Row],[supply_demand_ratio]]&lt;=1.2,"Between 1.0-1.2","Above 1.2")))</f>
        <v>Between 1.0-1.2</v>
      </c>
    </row>
    <row r="1321" spans="1:25" x14ac:dyDescent="0.3">
      <c r="A1321" t="s">
        <v>1376</v>
      </c>
      <c r="B1321" s="1">
        <v>46034.933333333334</v>
      </c>
      <c r="C1321" s="2">
        <v>46034</v>
      </c>
      <c r="D1321">
        <v>22</v>
      </c>
      <c r="E1321" t="s">
        <v>33</v>
      </c>
      <c r="F1321" t="s">
        <v>26</v>
      </c>
      <c r="G1321">
        <v>4.0999999999999996</v>
      </c>
      <c r="H1321">
        <v>102.16</v>
      </c>
      <c r="I1321">
        <v>110.52</v>
      </c>
      <c r="J1321">
        <v>1</v>
      </c>
      <c r="K1321">
        <v>3.3</v>
      </c>
      <c r="L1321">
        <v>1.8</v>
      </c>
      <c r="M1321">
        <v>97</v>
      </c>
      <c r="N1321" t="s">
        <v>41</v>
      </c>
      <c r="O1321">
        <v>1.2250000000000001</v>
      </c>
      <c r="P1321" t="s">
        <v>28</v>
      </c>
      <c r="Q1321" t="s">
        <v>29</v>
      </c>
      <c r="R1321">
        <v>4.45</v>
      </c>
      <c r="S1321">
        <v>10</v>
      </c>
      <c r="T1321">
        <v>8.36</v>
      </c>
      <c r="U1321">
        <v>-1.5</v>
      </c>
      <c r="V1321" t="s">
        <v>486</v>
      </c>
      <c r="W1321" t="s">
        <v>31</v>
      </c>
      <c r="X1321">
        <v>1</v>
      </c>
      <c r="Y1321" t="str">
        <f>IF(tblRides[[#This Row],[supply_demand_ratio]]&lt;0.8,"Below 0.8",IF(tblRides[[#This Row],[supply_demand_ratio]]&lt;1,"Between 0.8-1.0",IF(tblRides[[#This Row],[supply_demand_ratio]]&lt;=1.2,"Between 1.0-1.2","Above 1.2")))</f>
        <v>Above 1.2</v>
      </c>
    </row>
    <row r="1322" spans="1:25" x14ac:dyDescent="0.3">
      <c r="A1322" t="s">
        <v>1377</v>
      </c>
      <c r="B1322" s="1">
        <v>46034.939583333333</v>
      </c>
      <c r="C1322" s="2">
        <v>46034</v>
      </c>
      <c r="D1322">
        <v>22</v>
      </c>
      <c r="E1322" t="s">
        <v>25</v>
      </c>
      <c r="F1322" t="s">
        <v>26</v>
      </c>
      <c r="G1322">
        <v>10</v>
      </c>
      <c r="H1322">
        <v>243.25</v>
      </c>
      <c r="I1322">
        <v>245.05</v>
      </c>
      <c r="J1322">
        <v>1.2</v>
      </c>
      <c r="K1322">
        <v>3.8</v>
      </c>
      <c r="L1322">
        <v>7.6</v>
      </c>
      <c r="M1322">
        <v>131</v>
      </c>
      <c r="N1322" t="s">
        <v>27</v>
      </c>
      <c r="O1322">
        <v>0.97599999999999998</v>
      </c>
      <c r="P1322" t="s">
        <v>28</v>
      </c>
      <c r="Q1322" t="s">
        <v>29</v>
      </c>
      <c r="R1322">
        <v>4.72</v>
      </c>
      <c r="S1322">
        <v>7</v>
      </c>
      <c r="T1322">
        <v>1.8</v>
      </c>
      <c r="U1322">
        <v>3.8</v>
      </c>
      <c r="V1322" t="s">
        <v>486</v>
      </c>
      <c r="W1322" t="s">
        <v>31</v>
      </c>
      <c r="X1322">
        <v>1</v>
      </c>
      <c r="Y1322" t="str">
        <f>IF(tblRides[[#This Row],[supply_demand_ratio]]&lt;0.8,"Below 0.8",IF(tblRides[[#This Row],[supply_demand_ratio]]&lt;1,"Between 0.8-1.0",IF(tblRides[[#This Row],[supply_demand_ratio]]&lt;=1.2,"Between 1.0-1.2","Above 1.2")))</f>
        <v>Between 0.8-1.0</v>
      </c>
    </row>
    <row r="1323" spans="1:25" x14ac:dyDescent="0.3">
      <c r="A1323" t="s">
        <v>1378</v>
      </c>
      <c r="B1323" s="1">
        <v>46034.942361111112</v>
      </c>
      <c r="C1323" s="2">
        <v>46034</v>
      </c>
      <c r="D1323">
        <v>22</v>
      </c>
      <c r="E1323" t="s">
        <v>43</v>
      </c>
      <c r="F1323" t="s">
        <v>26</v>
      </c>
      <c r="G1323">
        <v>3.6</v>
      </c>
      <c r="H1323">
        <v>103.93</v>
      </c>
      <c r="I1323">
        <v>104.85</v>
      </c>
      <c r="J1323">
        <v>1.1000000000000001</v>
      </c>
      <c r="K1323">
        <v>2</v>
      </c>
      <c r="L1323">
        <v>1</v>
      </c>
      <c r="M1323">
        <v>69</v>
      </c>
      <c r="N1323" t="s">
        <v>41</v>
      </c>
      <c r="O1323">
        <v>1.2609999999999999</v>
      </c>
      <c r="P1323" t="s">
        <v>28</v>
      </c>
      <c r="Q1323" t="s">
        <v>29</v>
      </c>
      <c r="R1323">
        <v>4.7</v>
      </c>
      <c r="S1323">
        <v>11</v>
      </c>
      <c r="T1323">
        <v>0.92</v>
      </c>
      <c r="U1323">
        <v>-1</v>
      </c>
      <c r="V1323" t="s">
        <v>486</v>
      </c>
      <c r="W1323" t="s">
        <v>31</v>
      </c>
      <c r="X1323">
        <v>1</v>
      </c>
      <c r="Y1323" t="str">
        <f>IF(tblRides[[#This Row],[supply_demand_ratio]]&lt;0.8,"Below 0.8",IF(tblRides[[#This Row],[supply_demand_ratio]]&lt;1,"Between 0.8-1.0",IF(tblRides[[#This Row],[supply_demand_ratio]]&lt;=1.2,"Between 1.0-1.2","Above 1.2")))</f>
        <v>Above 1.2</v>
      </c>
    </row>
    <row r="1324" spans="1:25" x14ac:dyDescent="0.3">
      <c r="A1324" t="s">
        <v>1379</v>
      </c>
      <c r="B1324" s="1">
        <v>46034.95</v>
      </c>
      <c r="C1324" s="2">
        <v>46034</v>
      </c>
      <c r="D1324">
        <v>22</v>
      </c>
      <c r="E1324" t="s">
        <v>36</v>
      </c>
      <c r="F1324" t="s">
        <v>34</v>
      </c>
      <c r="G1324">
        <v>10.5</v>
      </c>
      <c r="H1324">
        <v>172.35</v>
      </c>
      <c r="J1324">
        <v>1</v>
      </c>
      <c r="K1324">
        <v>2</v>
      </c>
      <c r="L1324">
        <v>4.0999999999999996</v>
      </c>
      <c r="M1324">
        <v>106</v>
      </c>
      <c r="N1324" t="s">
        <v>27</v>
      </c>
      <c r="O1324">
        <v>1.0640000000000001</v>
      </c>
      <c r="P1324" t="s">
        <v>58</v>
      </c>
      <c r="Q1324" t="s">
        <v>88</v>
      </c>
      <c r="R1324">
        <v>4.92</v>
      </c>
      <c r="S1324">
        <v>0</v>
      </c>
      <c r="U1324">
        <v>2.1</v>
      </c>
      <c r="V1324" t="s">
        <v>486</v>
      </c>
      <c r="W1324" t="s">
        <v>31</v>
      </c>
      <c r="X1324">
        <v>0</v>
      </c>
      <c r="Y1324" t="str">
        <f>IF(tblRides[[#This Row],[supply_demand_ratio]]&lt;0.8,"Below 0.8",IF(tblRides[[#This Row],[supply_demand_ratio]]&lt;1,"Between 0.8-1.0",IF(tblRides[[#This Row],[supply_demand_ratio]]&lt;=1.2,"Between 1.0-1.2","Above 1.2")))</f>
        <v>Between 1.0-1.2</v>
      </c>
    </row>
    <row r="1325" spans="1:25" x14ac:dyDescent="0.3">
      <c r="A1325" t="s">
        <v>1380</v>
      </c>
      <c r="B1325" s="1">
        <v>46034.981944444444</v>
      </c>
      <c r="C1325" s="2">
        <v>46034</v>
      </c>
      <c r="D1325">
        <v>23</v>
      </c>
      <c r="E1325" t="s">
        <v>25</v>
      </c>
      <c r="F1325" t="s">
        <v>26</v>
      </c>
      <c r="G1325">
        <v>1.7</v>
      </c>
      <c r="H1325">
        <v>74.180000000000007</v>
      </c>
      <c r="I1325">
        <v>69.5</v>
      </c>
      <c r="J1325">
        <v>1.1000000000000001</v>
      </c>
      <c r="K1325">
        <v>8.5</v>
      </c>
      <c r="L1325">
        <v>14.2</v>
      </c>
      <c r="M1325">
        <v>106</v>
      </c>
      <c r="N1325" t="s">
        <v>27</v>
      </c>
      <c r="O1325">
        <v>0.87</v>
      </c>
      <c r="P1325" t="s">
        <v>28</v>
      </c>
      <c r="Q1325" t="s">
        <v>29</v>
      </c>
      <c r="R1325">
        <v>4.21</v>
      </c>
      <c r="S1325">
        <v>17</v>
      </c>
      <c r="T1325">
        <v>-4.68</v>
      </c>
      <c r="U1325">
        <v>5.7</v>
      </c>
      <c r="V1325" t="s">
        <v>486</v>
      </c>
      <c r="W1325" t="s">
        <v>45</v>
      </c>
      <c r="X1325">
        <v>1</v>
      </c>
      <c r="Y1325" t="str">
        <f>IF(tblRides[[#This Row],[supply_demand_ratio]]&lt;0.8,"Below 0.8",IF(tblRides[[#This Row],[supply_demand_ratio]]&lt;1,"Between 0.8-1.0",IF(tblRides[[#This Row],[supply_demand_ratio]]&lt;=1.2,"Between 1.0-1.2","Above 1.2")))</f>
        <v>Between 0.8-1.0</v>
      </c>
    </row>
    <row r="1326" spans="1:25" x14ac:dyDescent="0.3">
      <c r="A1326" t="s">
        <v>1381</v>
      </c>
      <c r="B1326" s="1">
        <v>46034.984722222223</v>
      </c>
      <c r="C1326" s="2">
        <v>46034</v>
      </c>
      <c r="D1326">
        <v>23</v>
      </c>
      <c r="E1326" t="s">
        <v>33</v>
      </c>
      <c r="F1326" t="s">
        <v>34</v>
      </c>
      <c r="G1326">
        <v>13.6</v>
      </c>
      <c r="H1326">
        <v>271.35000000000002</v>
      </c>
      <c r="J1326">
        <v>1</v>
      </c>
      <c r="K1326">
        <v>8.1</v>
      </c>
      <c r="L1326">
        <v>8.6999999999999993</v>
      </c>
      <c r="M1326">
        <v>93</v>
      </c>
      <c r="N1326" t="s">
        <v>41</v>
      </c>
      <c r="O1326">
        <v>1.2749999999999999</v>
      </c>
      <c r="P1326" t="s">
        <v>58</v>
      </c>
      <c r="Q1326" t="s">
        <v>108</v>
      </c>
      <c r="R1326">
        <v>4.7</v>
      </c>
      <c r="S1326">
        <v>0</v>
      </c>
      <c r="U1326">
        <v>0.6</v>
      </c>
      <c r="V1326" t="s">
        <v>486</v>
      </c>
      <c r="W1326" t="s">
        <v>45</v>
      </c>
      <c r="X1326">
        <v>0</v>
      </c>
      <c r="Y1326" t="str">
        <f>IF(tblRides[[#This Row],[supply_demand_ratio]]&lt;0.8,"Below 0.8",IF(tblRides[[#This Row],[supply_demand_ratio]]&lt;1,"Between 0.8-1.0",IF(tblRides[[#This Row],[supply_demand_ratio]]&lt;=1.2,"Between 1.0-1.2","Above 1.2")))</f>
        <v>Above 1.2</v>
      </c>
    </row>
    <row r="1327" spans="1:25" x14ac:dyDescent="0.3">
      <c r="A1327" t="s">
        <v>1382</v>
      </c>
      <c r="B1327" s="1">
        <v>46035.007638888892</v>
      </c>
      <c r="C1327" s="2">
        <v>46035</v>
      </c>
      <c r="D1327">
        <v>0</v>
      </c>
      <c r="E1327" t="s">
        <v>25</v>
      </c>
      <c r="F1327" t="s">
        <v>26</v>
      </c>
      <c r="G1327">
        <v>3.5</v>
      </c>
      <c r="H1327">
        <v>121.57</v>
      </c>
      <c r="J1327">
        <v>1.2</v>
      </c>
      <c r="K1327">
        <v>6.7</v>
      </c>
      <c r="L1327">
        <v>6.7</v>
      </c>
      <c r="M1327">
        <v>119</v>
      </c>
      <c r="N1327" t="s">
        <v>27</v>
      </c>
      <c r="O1327">
        <v>1.048</v>
      </c>
      <c r="P1327" t="s">
        <v>58</v>
      </c>
      <c r="Q1327" t="s">
        <v>88</v>
      </c>
      <c r="R1327">
        <v>4.62</v>
      </c>
      <c r="S1327">
        <v>4</v>
      </c>
      <c r="U1327">
        <v>0</v>
      </c>
      <c r="V1327" t="s">
        <v>587</v>
      </c>
      <c r="W1327" t="s">
        <v>45</v>
      </c>
      <c r="X1327">
        <v>0</v>
      </c>
      <c r="Y1327" t="str">
        <f>IF(tblRides[[#This Row],[supply_demand_ratio]]&lt;0.8,"Below 0.8",IF(tblRides[[#This Row],[supply_demand_ratio]]&lt;1,"Between 0.8-1.0",IF(tblRides[[#This Row],[supply_demand_ratio]]&lt;=1.2,"Between 1.0-1.2","Above 1.2")))</f>
        <v>Between 1.0-1.2</v>
      </c>
    </row>
    <row r="1328" spans="1:25" x14ac:dyDescent="0.3">
      <c r="A1328" t="s">
        <v>1383</v>
      </c>
      <c r="B1328" s="1">
        <v>46035.01458333333</v>
      </c>
      <c r="C1328" s="2">
        <v>46035</v>
      </c>
      <c r="D1328">
        <v>0</v>
      </c>
      <c r="E1328" t="s">
        <v>36</v>
      </c>
      <c r="F1328" t="s">
        <v>26</v>
      </c>
      <c r="G1328">
        <v>2.2000000000000002</v>
      </c>
      <c r="H1328">
        <v>67.92</v>
      </c>
      <c r="I1328">
        <v>66.290000000000006</v>
      </c>
      <c r="J1328">
        <v>1</v>
      </c>
      <c r="K1328">
        <v>5.3</v>
      </c>
      <c r="L1328">
        <v>5.3</v>
      </c>
      <c r="M1328">
        <v>125</v>
      </c>
      <c r="N1328" t="s">
        <v>41</v>
      </c>
      <c r="O1328">
        <v>1.423</v>
      </c>
      <c r="P1328" t="s">
        <v>28</v>
      </c>
      <c r="Q1328" t="s">
        <v>29</v>
      </c>
      <c r="R1328">
        <v>4.51</v>
      </c>
      <c r="S1328">
        <v>9</v>
      </c>
      <c r="T1328">
        <v>-1.63</v>
      </c>
      <c r="U1328">
        <v>0</v>
      </c>
      <c r="V1328" t="s">
        <v>587</v>
      </c>
      <c r="W1328" t="s">
        <v>45</v>
      </c>
      <c r="X1328">
        <v>1</v>
      </c>
      <c r="Y1328" t="str">
        <f>IF(tblRides[[#This Row],[supply_demand_ratio]]&lt;0.8,"Below 0.8",IF(tblRides[[#This Row],[supply_demand_ratio]]&lt;1,"Between 0.8-1.0",IF(tblRides[[#This Row],[supply_demand_ratio]]&lt;=1.2,"Between 1.0-1.2","Above 1.2")))</f>
        <v>Above 1.2</v>
      </c>
    </row>
    <row r="1329" spans="1:25" x14ac:dyDescent="0.3">
      <c r="A1329" t="s">
        <v>1384</v>
      </c>
      <c r="B1329" s="1">
        <v>46035.036805555559</v>
      </c>
      <c r="C1329" s="2">
        <v>46035</v>
      </c>
      <c r="D1329">
        <v>0</v>
      </c>
      <c r="E1329" t="s">
        <v>33</v>
      </c>
      <c r="F1329" t="s">
        <v>26</v>
      </c>
      <c r="G1329">
        <v>4.7</v>
      </c>
      <c r="H1329">
        <v>105.74</v>
      </c>
      <c r="I1329">
        <v>102.16</v>
      </c>
      <c r="J1329">
        <v>1</v>
      </c>
      <c r="K1329">
        <v>2</v>
      </c>
      <c r="L1329">
        <v>1.6</v>
      </c>
      <c r="M1329">
        <v>93</v>
      </c>
      <c r="N1329" t="s">
        <v>41</v>
      </c>
      <c r="O1329">
        <v>1.256</v>
      </c>
      <c r="P1329" t="s">
        <v>28</v>
      </c>
      <c r="Q1329" t="s">
        <v>29</v>
      </c>
      <c r="R1329">
        <v>4.88</v>
      </c>
      <c r="S1329">
        <v>7</v>
      </c>
      <c r="T1329">
        <v>-3.58</v>
      </c>
      <c r="U1329">
        <v>-0.4</v>
      </c>
      <c r="V1329" t="s">
        <v>587</v>
      </c>
      <c r="W1329" t="s">
        <v>31</v>
      </c>
      <c r="X1329">
        <v>1</v>
      </c>
      <c r="Y1329" t="str">
        <f>IF(tblRides[[#This Row],[supply_demand_ratio]]&lt;0.8,"Below 0.8",IF(tblRides[[#This Row],[supply_demand_ratio]]&lt;1,"Between 0.8-1.0",IF(tblRides[[#This Row],[supply_demand_ratio]]&lt;=1.2,"Between 1.0-1.2","Above 1.2")))</f>
        <v>Above 1.2</v>
      </c>
    </row>
    <row r="1330" spans="1:25" x14ac:dyDescent="0.3">
      <c r="A1330" t="s">
        <v>1385</v>
      </c>
      <c r="B1330" s="1">
        <v>46035.040277777778</v>
      </c>
      <c r="C1330" s="2">
        <v>46035</v>
      </c>
      <c r="D1330">
        <v>0</v>
      </c>
      <c r="E1330" t="s">
        <v>43</v>
      </c>
      <c r="F1330" t="s">
        <v>34</v>
      </c>
      <c r="G1330">
        <v>4.3</v>
      </c>
      <c r="H1330">
        <v>97.66</v>
      </c>
      <c r="I1330">
        <v>97.22</v>
      </c>
      <c r="J1330">
        <v>1</v>
      </c>
      <c r="K1330">
        <v>6.9</v>
      </c>
      <c r="L1330">
        <v>6.3</v>
      </c>
      <c r="M1330">
        <v>65</v>
      </c>
      <c r="N1330" t="s">
        <v>41</v>
      </c>
      <c r="O1330">
        <v>2.1059999999999999</v>
      </c>
      <c r="P1330" t="s">
        <v>28</v>
      </c>
      <c r="Q1330" t="s">
        <v>29</v>
      </c>
      <c r="R1330">
        <v>4.7699999999999996</v>
      </c>
      <c r="S1330">
        <v>0</v>
      </c>
      <c r="T1330">
        <v>-0.44</v>
      </c>
      <c r="U1330">
        <v>-0.6</v>
      </c>
      <c r="V1330" t="s">
        <v>587</v>
      </c>
      <c r="W1330" t="s">
        <v>45</v>
      </c>
      <c r="X1330">
        <v>1</v>
      </c>
      <c r="Y1330" t="str">
        <f>IF(tblRides[[#This Row],[supply_demand_ratio]]&lt;0.8,"Below 0.8",IF(tblRides[[#This Row],[supply_demand_ratio]]&lt;1,"Between 0.8-1.0",IF(tblRides[[#This Row],[supply_demand_ratio]]&lt;=1.2,"Between 1.0-1.2","Above 1.2")))</f>
        <v>Above 1.2</v>
      </c>
    </row>
    <row r="1331" spans="1:25" x14ac:dyDescent="0.3">
      <c r="A1331" t="s">
        <v>1386</v>
      </c>
      <c r="B1331" s="1">
        <v>46035.05</v>
      </c>
      <c r="C1331" s="2">
        <v>46035</v>
      </c>
      <c r="D1331">
        <v>1</v>
      </c>
      <c r="E1331" t="s">
        <v>25</v>
      </c>
      <c r="F1331" t="s">
        <v>34</v>
      </c>
      <c r="G1331">
        <v>7.5</v>
      </c>
      <c r="H1331">
        <v>204.12</v>
      </c>
      <c r="I1331">
        <v>211.36</v>
      </c>
      <c r="J1331">
        <v>1.2</v>
      </c>
      <c r="K1331">
        <v>4.7</v>
      </c>
      <c r="L1331">
        <v>5.3</v>
      </c>
      <c r="M1331">
        <v>144</v>
      </c>
      <c r="N1331" t="s">
        <v>27</v>
      </c>
      <c r="O1331">
        <v>1.0309999999999999</v>
      </c>
      <c r="P1331" t="s">
        <v>28</v>
      </c>
      <c r="Q1331" t="s">
        <v>29</v>
      </c>
      <c r="R1331">
        <v>4.7</v>
      </c>
      <c r="S1331">
        <v>0</v>
      </c>
      <c r="T1331">
        <v>7.24</v>
      </c>
      <c r="U1331">
        <v>0.6</v>
      </c>
      <c r="V1331" t="s">
        <v>587</v>
      </c>
      <c r="W1331" t="s">
        <v>31</v>
      </c>
      <c r="X1331">
        <v>1</v>
      </c>
      <c r="Y1331" t="str">
        <f>IF(tblRides[[#This Row],[supply_demand_ratio]]&lt;0.8,"Below 0.8",IF(tblRides[[#This Row],[supply_demand_ratio]]&lt;1,"Between 0.8-1.0",IF(tblRides[[#This Row],[supply_demand_ratio]]&lt;=1.2,"Between 1.0-1.2","Above 1.2")))</f>
        <v>Between 1.0-1.2</v>
      </c>
    </row>
    <row r="1332" spans="1:25" x14ac:dyDescent="0.3">
      <c r="A1332" t="s">
        <v>1387</v>
      </c>
      <c r="B1332" s="1">
        <v>46035.052083333336</v>
      </c>
      <c r="C1332" s="2">
        <v>46035</v>
      </c>
      <c r="D1332">
        <v>1</v>
      </c>
      <c r="E1332" t="s">
        <v>43</v>
      </c>
      <c r="F1332" t="s">
        <v>34</v>
      </c>
      <c r="G1332">
        <v>2.1</v>
      </c>
      <c r="H1332">
        <v>74.42</v>
      </c>
      <c r="I1332">
        <v>77.81</v>
      </c>
      <c r="J1332">
        <v>1</v>
      </c>
      <c r="K1332">
        <v>5.3</v>
      </c>
      <c r="L1332">
        <v>7.2</v>
      </c>
      <c r="M1332">
        <v>74</v>
      </c>
      <c r="N1332" t="s">
        <v>41</v>
      </c>
      <c r="O1332">
        <v>2.2000000000000002</v>
      </c>
      <c r="P1332" t="s">
        <v>28</v>
      </c>
      <c r="Q1332" t="s">
        <v>29</v>
      </c>
      <c r="R1332">
        <v>4.54</v>
      </c>
      <c r="S1332">
        <v>0</v>
      </c>
      <c r="T1332">
        <v>3.39</v>
      </c>
      <c r="U1332">
        <v>1.9</v>
      </c>
      <c r="V1332" t="s">
        <v>587</v>
      </c>
      <c r="W1332" t="s">
        <v>45</v>
      </c>
      <c r="X1332">
        <v>1</v>
      </c>
      <c r="Y1332" t="str">
        <f>IF(tblRides[[#This Row],[supply_demand_ratio]]&lt;0.8,"Below 0.8",IF(tblRides[[#This Row],[supply_demand_ratio]]&lt;1,"Between 0.8-1.0",IF(tblRides[[#This Row],[supply_demand_ratio]]&lt;=1.2,"Between 1.0-1.2","Above 1.2")))</f>
        <v>Above 1.2</v>
      </c>
    </row>
    <row r="1333" spans="1:25" x14ac:dyDescent="0.3">
      <c r="A1333" t="s">
        <v>1388</v>
      </c>
      <c r="B1333" s="1">
        <v>46035.057638888888</v>
      </c>
      <c r="C1333" s="2">
        <v>46035</v>
      </c>
      <c r="D1333">
        <v>1</v>
      </c>
      <c r="E1333" t="s">
        <v>62</v>
      </c>
      <c r="F1333" t="s">
        <v>26</v>
      </c>
      <c r="G1333">
        <v>7.4</v>
      </c>
      <c r="H1333">
        <v>144.74</v>
      </c>
      <c r="I1333">
        <v>142.12</v>
      </c>
      <c r="J1333">
        <v>1</v>
      </c>
      <c r="K1333">
        <v>4.8</v>
      </c>
      <c r="L1333">
        <v>4.8</v>
      </c>
      <c r="M1333">
        <v>67</v>
      </c>
      <c r="N1333" t="s">
        <v>41</v>
      </c>
      <c r="O1333">
        <v>1.8959999999999999</v>
      </c>
      <c r="P1333" t="s">
        <v>28</v>
      </c>
      <c r="Q1333" t="s">
        <v>29</v>
      </c>
      <c r="R1333">
        <v>4.8899999999999997</v>
      </c>
      <c r="S1333">
        <v>2</v>
      </c>
      <c r="T1333">
        <v>-2.62</v>
      </c>
      <c r="U1333">
        <v>0</v>
      </c>
      <c r="V1333" t="s">
        <v>587</v>
      </c>
      <c r="W1333" t="s">
        <v>31</v>
      </c>
      <c r="X1333">
        <v>1</v>
      </c>
      <c r="Y1333" t="str">
        <f>IF(tblRides[[#This Row],[supply_demand_ratio]]&lt;0.8,"Below 0.8",IF(tblRides[[#This Row],[supply_demand_ratio]]&lt;1,"Between 0.8-1.0",IF(tblRides[[#This Row],[supply_demand_ratio]]&lt;=1.2,"Between 1.0-1.2","Above 1.2")))</f>
        <v>Above 1.2</v>
      </c>
    </row>
    <row r="1334" spans="1:25" x14ac:dyDescent="0.3">
      <c r="A1334" t="s">
        <v>1389</v>
      </c>
      <c r="B1334" s="1">
        <v>46035.068055555559</v>
      </c>
      <c r="C1334" s="2">
        <v>46035</v>
      </c>
      <c r="D1334">
        <v>1</v>
      </c>
      <c r="E1334" t="s">
        <v>33</v>
      </c>
      <c r="F1334" t="s">
        <v>26</v>
      </c>
      <c r="G1334">
        <v>4.7</v>
      </c>
      <c r="H1334">
        <v>126.6</v>
      </c>
      <c r="I1334">
        <v>125.64</v>
      </c>
      <c r="J1334">
        <v>1.1000000000000001</v>
      </c>
      <c r="K1334">
        <v>5.8</v>
      </c>
      <c r="L1334">
        <v>5.8</v>
      </c>
      <c r="M1334">
        <v>94</v>
      </c>
      <c r="N1334" t="s">
        <v>41</v>
      </c>
      <c r="O1334">
        <v>1.284</v>
      </c>
      <c r="P1334" t="s">
        <v>28</v>
      </c>
      <c r="Q1334" t="s">
        <v>29</v>
      </c>
      <c r="R1334">
        <v>4.3499999999999996</v>
      </c>
      <c r="S1334">
        <v>5</v>
      </c>
      <c r="T1334">
        <v>-0.96</v>
      </c>
      <c r="U1334">
        <v>0</v>
      </c>
      <c r="V1334" t="s">
        <v>587</v>
      </c>
      <c r="W1334" t="s">
        <v>45</v>
      </c>
      <c r="X1334">
        <v>1</v>
      </c>
      <c r="Y1334" t="str">
        <f>IF(tblRides[[#This Row],[supply_demand_ratio]]&lt;0.8,"Below 0.8",IF(tblRides[[#This Row],[supply_demand_ratio]]&lt;1,"Between 0.8-1.0",IF(tblRides[[#This Row],[supply_demand_ratio]]&lt;=1.2,"Between 1.0-1.2","Above 1.2")))</f>
        <v>Above 1.2</v>
      </c>
    </row>
    <row r="1335" spans="1:25" x14ac:dyDescent="0.3">
      <c r="A1335" t="s">
        <v>1390</v>
      </c>
      <c r="B1335" s="1">
        <v>46035.068055555559</v>
      </c>
      <c r="C1335" s="2">
        <v>46035</v>
      </c>
      <c r="D1335">
        <v>1</v>
      </c>
      <c r="E1335" t="s">
        <v>43</v>
      </c>
      <c r="F1335" t="s">
        <v>26</v>
      </c>
      <c r="G1335">
        <v>6.1</v>
      </c>
      <c r="H1335">
        <v>119.34</v>
      </c>
      <c r="I1335">
        <v>120.89</v>
      </c>
      <c r="J1335">
        <v>1</v>
      </c>
      <c r="K1335">
        <v>6.3</v>
      </c>
      <c r="L1335">
        <v>7.3</v>
      </c>
      <c r="M1335">
        <v>62</v>
      </c>
      <c r="N1335" t="s">
        <v>41</v>
      </c>
      <c r="O1335">
        <v>1.534</v>
      </c>
      <c r="P1335" t="s">
        <v>28</v>
      </c>
      <c r="Q1335" t="s">
        <v>29</v>
      </c>
      <c r="R1335">
        <v>4.91</v>
      </c>
      <c r="S1335">
        <v>23</v>
      </c>
      <c r="T1335">
        <v>1.55</v>
      </c>
      <c r="U1335">
        <v>1</v>
      </c>
      <c r="V1335" t="s">
        <v>587</v>
      </c>
      <c r="W1335" t="s">
        <v>45</v>
      </c>
      <c r="X1335">
        <v>1</v>
      </c>
      <c r="Y1335" t="str">
        <f>IF(tblRides[[#This Row],[supply_demand_ratio]]&lt;0.8,"Below 0.8",IF(tblRides[[#This Row],[supply_demand_ratio]]&lt;1,"Between 0.8-1.0",IF(tblRides[[#This Row],[supply_demand_ratio]]&lt;=1.2,"Between 1.0-1.2","Above 1.2")))</f>
        <v>Above 1.2</v>
      </c>
    </row>
    <row r="1336" spans="1:25" x14ac:dyDescent="0.3">
      <c r="A1336" t="s">
        <v>1391</v>
      </c>
      <c r="B1336" s="1">
        <v>46035.073611111111</v>
      </c>
      <c r="C1336" s="2">
        <v>46035</v>
      </c>
      <c r="D1336">
        <v>1</v>
      </c>
      <c r="E1336" t="s">
        <v>36</v>
      </c>
      <c r="F1336" t="s">
        <v>26</v>
      </c>
      <c r="G1336">
        <v>2.5</v>
      </c>
      <c r="H1336">
        <v>78.5</v>
      </c>
      <c r="I1336">
        <v>79.12</v>
      </c>
      <c r="J1336">
        <v>1</v>
      </c>
      <c r="K1336">
        <v>3.9</v>
      </c>
      <c r="L1336">
        <v>1.3</v>
      </c>
      <c r="M1336">
        <v>128</v>
      </c>
      <c r="N1336" t="s">
        <v>41</v>
      </c>
      <c r="O1336">
        <v>1.7490000000000001</v>
      </c>
      <c r="P1336" t="s">
        <v>28</v>
      </c>
      <c r="Q1336" t="s">
        <v>29</v>
      </c>
      <c r="R1336">
        <v>4.54</v>
      </c>
      <c r="S1336">
        <v>2</v>
      </c>
      <c r="T1336">
        <v>0.62</v>
      </c>
      <c r="U1336">
        <v>-2.6</v>
      </c>
      <c r="V1336" t="s">
        <v>587</v>
      </c>
      <c r="W1336" t="s">
        <v>31</v>
      </c>
      <c r="X1336">
        <v>1</v>
      </c>
      <c r="Y1336" t="str">
        <f>IF(tblRides[[#This Row],[supply_demand_ratio]]&lt;0.8,"Below 0.8",IF(tblRides[[#This Row],[supply_demand_ratio]]&lt;1,"Between 0.8-1.0",IF(tblRides[[#This Row],[supply_demand_ratio]]&lt;=1.2,"Between 1.0-1.2","Above 1.2")))</f>
        <v>Above 1.2</v>
      </c>
    </row>
    <row r="1337" spans="1:25" x14ac:dyDescent="0.3">
      <c r="A1337" t="s">
        <v>1392</v>
      </c>
      <c r="B1337" s="1">
        <v>46035.083333333336</v>
      </c>
      <c r="C1337" s="2">
        <v>46035</v>
      </c>
      <c r="D1337">
        <v>2</v>
      </c>
      <c r="E1337" t="s">
        <v>43</v>
      </c>
      <c r="F1337" t="s">
        <v>26</v>
      </c>
      <c r="G1337">
        <v>5.9</v>
      </c>
      <c r="H1337">
        <v>113.16</v>
      </c>
      <c r="I1337">
        <v>113.46</v>
      </c>
      <c r="J1337">
        <v>1</v>
      </c>
      <c r="K1337">
        <v>6.4</v>
      </c>
      <c r="L1337">
        <v>6.6</v>
      </c>
      <c r="M1337">
        <v>78</v>
      </c>
      <c r="N1337" t="s">
        <v>41</v>
      </c>
      <c r="O1337">
        <v>2.2000000000000002</v>
      </c>
      <c r="P1337" t="s">
        <v>28</v>
      </c>
      <c r="Q1337" t="s">
        <v>29</v>
      </c>
      <c r="R1337">
        <v>4.6500000000000004</v>
      </c>
      <c r="S1337">
        <v>21</v>
      </c>
      <c r="T1337">
        <v>0.3</v>
      </c>
      <c r="U1337">
        <v>0.2</v>
      </c>
      <c r="V1337" t="s">
        <v>587</v>
      </c>
      <c r="W1337" t="s">
        <v>45</v>
      </c>
      <c r="X1337">
        <v>1</v>
      </c>
      <c r="Y1337" t="str">
        <f>IF(tblRides[[#This Row],[supply_demand_ratio]]&lt;0.8,"Below 0.8",IF(tblRides[[#This Row],[supply_demand_ratio]]&lt;1,"Between 0.8-1.0",IF(tblRides[[#This Row],[supply_demand_ratio]]&lt;=1.2,"Between 1.0-1.2","Above 1.2")))</f>
        <v>Above 1.2</v>
      </c>
    </row>
    <row r="1338" spans="1:25" x14ac:dyDescent="0.3">
      <c r="A1338" t="s">
        <v>1393</v>
      </c>
      <c r="B1338" s="1">
        <v>46035.086805555555</v>
      </c>
      <c r="C1338" s="2">
        <v>46035</v>
      </c>
      <c r="D1338">
        <v>2</v>
      </c>
      <c r="E1338" t="s">
        <v>43</v>
      </c>
      <c r="F1338" t="s">
        <v>34</v>
      </c>
      <c r="G1338">
        <v>3.5</v>
      </c>
      <c r="H1338">
        <v>83.12</v>
      </c>
      <c r="J1338">
        <v>1</v>
      </c>
      <c r="K1338">
        <v>3.6</v>
      </c>
      <c r="L1338">
        <v>6.4</v>
      </c>
      <c r="M1338">
        <v>62</v>
      </c>
      <c r="N1338" t="s">
        <v>41</v>
      </c>
      <c r="O1338">
        <v>1.46</v>
      </c>
      <c r="P1338" t="s">
        <v>58</v>
      </c>
      <c r="Q1338" t="s">
        <v>108</v>
      </c>
      <c r="R1338">
        <v>4.9800000000000004</v>
      </c>
      <c r="S1338">
        <v>0</v>
      </c>
      <c r="U1338">
        <v>2.8</v>
      </c>
      <c r="V1338" t="s">
        <v>587</v>
      </c>
      <c r="W1338" t="s">
        <v>31</v>
      </c>
      <c r="X1338">
        <v>0</v>
      </c>
      <c r="Y1338" t="str">
        <f>IF(tblRides[[#This Row],[supply_demand_ratio]]&lt;0.8,"Below 0.8",IF(tblRides[[#This Row],[supply_demand_ratio]]&lt;1,"Between 0.8-1.0",IF(tblRides[[#This Row],[supply_demand_ratio]]&lt;=1.2,"Between 1.0-1.2","Above 1.2")))</f>
        <v>Above 1.2</v>
      </c>
    </row>
    <row r="1339" spans="1:25" x14ac:dyDescent="0.3">
      <c r="A1339" t="s">
        <v>1394</v>
      </c>
      <c r="B1339" s="1">
        <v>46035.092361111114</v>
      </c>
      <c r="C1339" s="2">
        <v>46035</v>
      </c>
      <c r="D1339">
        <v>2</v>
      </c>
      <c r="E1339" t="s">
        <v>43</v>
      </c>
      <c r="F1339" t="s">
        <v>26</v>
      </c>
      <c r="G1339">
        <v>1.4</v>
      </c>
      <c r="H1339">
        <v>58.26</v>
      </c>
      <c r="I1339">
        <v>59.86</v>
      </c>
      <c r="J1339">
        <v>1</v>
      </c>
      <c r="K1339">
        <v>6.3</v>
      </c>
      <c r="L1339">
        <v>3.6</v>
      </c>
      <c r="M1339">
        <v>67</v>
      </c>
      <c r="N1339" t="s">
        <v>41</v>
      </c>
      <c r="O1339">
        <v>1.3720000000000001</v>
      </c>
      <c r="P1339" t="s">
        <v>28</v>
      </c>
      <c r="Q1339" t="s">
        <v>29</v>
      </c>
      <c r="R1339">
        <v>4.97</v>
      </c>
      <c r="S1339">
        <v>2</v>
      </c>
      <c r="T1339">
        <v>1.6</v>
      </c>
      <c r="U1339">
        <v>-2.7</v>
      </c>
      <c r="V1339" t="s">
        <v>587</v>
      </c>
      <c r="W1339" t="s">
        <v>45</v>
      </c>
      <c r="X1339">
        <v>1</v>
      </c>
      <c r="Y1339" t="str">
        <f>IF(tblRides[[#This Row],[supply_demand_ratio]]&lt;0.8,"Below 0.8",IF(tblRides[[#This Row],[supply_demand_ratio]]&lt;1,"Between 0.8-1.0",IF(tblRides[[#This Row],[supply_demand_ratio]]&lt;=1.2,"Between 1.0-1.2","Above 1.2")))</f>
        <v>Above 1.2</v>
      </c>
    </row>
    <row r="1340" spans="1:25" x14ac:dyDescent="0.3">
      <c r="A1340" t="s">
        <v>1395</v>
      </c>
      <c r="B1340" s="1">
        <v>46035.109027777777</v>
      </c>
      <c r="C1340" s="2">
        <v>46035</v>
      </c>
      <c r="D1340">
        <v>2</v>
      </c>
      <c r="E1340" t="s">
        <v>25</v>
      </c>
      <c r="F1340" t="s">
        <v>26</v>
      </c>
      <c r="G1340">
        <v>8.9</v>
      </c>
      <c r="H1340">
        <v>210.52</v>
      </c>
      <c r="I1340">
        <v>217.28</v>
      </c>
      <c r="J1340">
        <v>1.1000000000000001</v>
      </c>
      <c r="K1340">
        <v>6.4</v>
      </c>
      <c r="L1340">
        <v>8.6999999999999993</v>
      </c>
      <c r="M1340">
        <v>119</v>
      </c>
      <c r="N1340" t="s">
        <v>27</v>
      </c>
      <c r="O1340">
        <v>1.069</v>
      </c>
      <c r="P1340" t="s">
        <v>28</v>
      </c>
      <c r="Q1340" t="s">
        <v>29</v>
      </c>
      <c r="R1340">
        <v>4.78</v>
      </c>
      <c r="S1340">
        <v>2</v>
      </c>
      <c r="T1340">
        <v>6.76</v>
      </c>
      <c r="U1340">
        <v>2.2999999999999998</v>
      </c>
      <c r="V1340" t="s">
        <v>587</v>
      </c>
      <c r="W1340" t="s">
        <v>45</v>
      </c>
      <c r="X1340">
        <v>1</v>
      </c>
      <c r="Y1340" t="str">
        <f>IF(tblRides[[#This Row],[supply_demand_ratio]]&lt;0.8,"Below 0.8",IF(tblRides[[#This Row],[supply_demand_ratio]]&lt;1,"Between 0.8-1.0",IF(tblRides[[#This Row],[supply_demand_ratio]]&lt;=1.2,"Between 1.0-1.2","Above 1.2")))</f>
        <v>Between 1.0-1.2</v>
      </c>
    </row>
    <row r="1341" spans="1:25" x14ac:dyDescent="0.3">
      <c r="A1341" t="s">
        <v>1396</v>
      </c>
      <c r="B1341" s="1">
        <v>46035.12222222222</v>
      </c>
      <c r="C1341" s="2">
        <v>46035</v>
      </c>
      <c r="D1341">
        <v>2</v>
      </c>
      <c r="E1341" t="s">
        <v>36</v>
      </c>
      <c r="F1341" t="s">
        <v>34</v>
      </c>
      <c r="G1341">
        <v>3</v>
      </c>
      <c r="H1341">
        <v>76.69</v>
      </c>
      <c r="I1341">
        <v>76.84</v>
      </c>
      <c r="J1341">
        <v>1</v>
      </c>
      <c r="K1341">
        <v>2</v>
      </c>
      <c r="L1341">
        <v>4.9000000000000004</v>
      </c>
      <c r="M1341">
        <v>124</v>
      </c>
      <c r="N1341" t="s">
        <v>27</v>
      </c>
      <c r="O1341">
        <v>1.2110000000000001</v>
      </c>
      <c r="P1341" t="s">
        <v>28</v>
      </c>
      <c r="Q1341" t="s">
        <v>29</v>
      </c>
      <c r="R1341">
        <v>4.78</v>
      </c>
      <c r="S1341">
        <v>0</v>
      </c>
      <c r="T1341">
        <v>0.15</v>
      </c>
      <c r="U1341">
        <v>2.9</v>
      </c>
      <c r="V1341" t="s">
        <v>587</v>
      </c>
      <c r="W1341" t="s">
        <v>31</v>
      </c>
      <c r="X1341">
        <v>1</v>
      </c>
      <c r="Y1341" t="str">
        <f>IF(tblRides[[#This Row],[supply_demand_ratio]]&lt;0.8,"Below 0.8",IF(tblRides[[#This Row],[supply_demand_ratio]]&lt;1,"Between 0.8-1.0",IF(tblRides[[#This Row],[supply_demand_ratio]]&lt;=1.2,"Between 1.0-1.2","Above 1.2")))</f>
        <v>Above 1.2</v>
      </c>
    </row>
    <row r="1342" spans="1:25" x14ac:dyDescent="0.3">
      <c r="A1342" t="s">
        <v>1397</v>
      </c>
      <c r="B1342" s="1">
        <v>46035.123611111114</v>
      </c>
      <c r="C1342" s="2">
        <v>46035</v>
      </c>
      <c r="D1342">
        <v>2</v>
      </c>
      <c r="E1342" t="s">
        <v>36</v>
      </c>
      <c r="F1342" t="s">
        <v>26</v>
      </c>
      <c r="G1342">
        <v>7.4</v>
      </c>
      <c r="H1342">
        <v>143.72999999999999</v>
      </c>
      <c r="I1342">
        <v>148.01</v>
      </c>
      <c r="J1342">
        <v>1</v>
      </c>
      <c r="K1342">
        <v>4.3</v>
      </c>
      <c r="L1342">
        <v>10.5</v>
      </c>
      <c r="M1342">
        <v>130</v>
      </c>
      <c r="N1342" t="s">
        <v>41</v>
      </c>
      <c r="O1342">
        <v>1.5509999999999999</v>
      </c>
      <c r="P1342" t="s">
        <v>28</v>
      </c>
      <c r="Q1342" t="s">
        <v>29</v>
      </c>
      <c r="R1342">
        <v>4.66</v>
      </c>
      <c r="S1342">
        <v>15</v>
      </c>
      <c r="T1342">
        <v>4.28</v>
      </c>
      <c r="U1342">
        <v>6.2</v>
      </c>
      <c r="V1342" t="s">
        <v>587</v>
      </c>
      <c r="W1342" t="s">
        <v>31</v>
      </c>
      <c r="X1342">
        <v>1</v>
      </c>
      <c r="Y1342" t="str">
        <f>IF(tblRides[[#This Row],[supply_demand_ratio]]&lt;0.8,"Below 0.8",IF(tblRides[[#This Row],[supply_demand_ratio]]&lt;1,"Between 0.8-1.0",IF(tblRides[[#This Row],[supply_demand_ratio]]&lt;=1.2,"Between 1.0-1.2","Above 1.2")))</f>
        <v>Above 1.2</v>
      </c>
    </row>
    <row r="1343" spans="1:25" x14ac:dyDescent="0.3">
      <c r="A1343" t="s">
        <v>1398</v>
      </c>
      <c r="B1343" s="1">
        <v>46035.152777777781</v>
      </c>
      <c r="C1343" s="2">
        <v>46035</v>
      </c>
      <c r="D1343">
        <v>3</v>
      </c>
      <c r="E1343" t="s">
        <v>62</v>
      </c>
      <c r="F1343" t="s">
        <v>26</v>
      </c>
      <c r="G1343">
        <v>3.1</v>
      </c>
      <c r="H1343">
        <v>84.58</v>
      </c>
      <c r="I1343">
        <v>76.209999999999994</v>
      </c>
      <c r="J1343">
        <v>1</v>
      </c>
      <c r="K1343">
        <v>2</v>
      </c>
      <c r="L1343">
        <v>3.8</v>
      </c>
      <c r="M1343">
        <v>61</v>
      </c>
      <c r="N1343" t="s">
        <v>41</v>
      </c>
      <c r="O1343">
        <v>1.821</v>
      </c>
      <c r="P1343" t="s">
        <v>28</v>
      </c>
      <c r="Q1343" t="s">
        <v>29</v>
      </c>
      <c r="R1343">
        <v>4.91</v>
      </c>
      <c r="S1343">
        <v>27</v>
      </c>
      <c r="T1343">
        <v>-8.3699999999999992</v>
      </c>
      <c r="U1343">
        <v>1.8</v>
      </c>
      <c r="V1343" t="s">
        <v>587</v>
      </c>
      <c r="W1343" t="s">
        <v>31</v>
      </c>
      <c r="X1343">
        <v>1</v>
      </c>
      <c r="Y1343" t="str">
        <f>IF(tblRides[[#This Row],[supply_demand_ratio]]&lt;0.8,"Below 0.8",IF(tblRides[[#This Row],[supply_demand_ratio]]&lt;1,"Between 0.8-1.0",IF(tblRides[[#This Row],[supply_demand_ratio]]&lt;=1.2,"Between 1.0-1.2","Above 1.2")))</f>
        <v>Above 1.2</v>
      </c>
    </row>
    <row r="1344" spans="1:25" x14ac:dyDescent="0.3">
      <c r="A1344" t="s">
        <v>1399</v>
      </c>
      <c r="B1344" s="1">
        <v>46035.154166666667</v>
      </c>
      <c r="C1344" s="2">
        <v>46035</v>
      </c>
      <c r="D1344">
        <v>3</v>
      </c>
      <c r="E1344" t="s">
        <v>62</v>
      </c>
      <c r="F1344" t="s">
        <v>26</v>
      </c>
      <c r="G1344">
        <v>5.7</v>
      </c>
      <c r="H1344">
        <v>115.99</v>
      </c>
      <c r="I1344">
        <v>116.57</v>
      </c>
      <c r="J1344">
        <v>1</v>
      </c>
      <c r="K1344">
        <v>2</v>
      </c>
      <c r="L1344">
        <v>1</v>
      </c>
      <c r="M1344">
        <v>61</v>
      </c>
      <c r="N1344" t="s">
        <v>41</v>
      </c>
      <c r="O1344">
        <v>1.51</v>
      </c>
      <c r="P1344" t="s">
        <v>28</v>
      </c>
      <c r="Q1344" t="s">
        <v>29</v>
      </c>
      <c r="R1344">
        <v>4.82</v>
      </c>
      <c r="S1344">
        <v>25</v>
      </c>
      <c r="T1344">
        <v>0.57999999999999996</v>
      </c>
      <c r="U1344">
        <v>-1</v>
      </c>
      <c r="V1344" t="s">
        <v>587</v>
      </c>
      <c r="W1344" t="s">
        <v>31</v>
      </c>
      <c r="X1344">
        <v>1</v>
      </c>
      <c r="Y1344" t="str">
        <f>IF(tblRides[[#This Row],[supply_demand_ratio]]&lt;0.8,"Below 0.8",IF(tblRides[[#This Row],[supply_demand_ratio]]&lt;1,"Between 0.8-1.0",IF(tblRides[[#This Row],[supply_demand_ratio]]&lt;=1.2,"Between 1.0-1.2","Above 1.2")))</f>
        <v>Above 1.2</v>
      </c>
    </row>
    <row r="1345" spans="1:25" x14ac:dyDescent="0.3">
      <c r="A1345" t="s">
        <v>1400</v>
      </c>
      <c r="B1345" s="1">
        <v>46035.156944444447</v>
      </c>
      <c r="C1345" s="2">
        <v>46035</v>
      </c>
      <c r="D1345">
        <v>3</v>
      </c>
      <c r="E1345" t="s">
        <v>43</v>
      </c>
      <c r="F1345" t="s">
        <v>34</v>
      </c>
      <c r="G1345">
        <v>21.9</v>
      </c>
      <c r="H1345">
        <v>312.52999999999997</v>
      </c>
      <c r="J1345">
        <v>1</v>
      </c>
      <c r="K1345">
        <v>4.4000000000000004</v>
      </c>
      <c r="L1345">
        <v>5</v>
      </c>
      <c r="M1345">
        <v>59</v>
      </c>
      <c r="N1345" t="s">
        <v>41</v>
      </c>
      <c r="O1345">
        <v>1.71</v>
      </c>
      <c r="P1345" t="s">
        <v>58</v>
      </c>
      <c r="Q1345" t="s">
        <v>59</v>
      </c>
      <c r="R1345">
        <v>4.8499999999999996</v>
      </c>
      <c r="S1345">
        <v>0</v>
      </c>
      <c r="U1345">
        <v>0.6</v>
      </c>
      <c r="V1345" t="s">
        <v>587</v>
      </c>
      <c r="W1345" t="s">
        <v>31</v>
      </c>
      <c r="X1345">
        <v>0</v>
      </c>
      <c r="Y1345" t="str">
        <f>IF(tblRides[[#This Row],[supply_demand_ratio]]&lt;0.8,"Below 0.8",IF(tblRides[[#This Row],[supply_demand_ratio]]&lt;1,"Between 0.8-1.0",IF(tblRides[[#This Row],[supply_demand_ratio]]&lt;=1.2,"Between 1.0-1.2","Above 1.2")))</f>
        <v>Above 1.2</v>
      </c>
    </row>
    <row r="1346" spans="1:25" x14ac:dyDescent="0.3">
      <c r="A1346" t="s">
        <v>1401</v>
      </c>
      <c r="B1346" s="1">
        <v>46035.168749999997</v>
      </c>
      <c r="C1346" s="2">
        <v>46035</v>
      </c>
      <c r="D1346">
        <v>4</v>
      </c>
      <c r="E1346" t="s">
        <v>25</v>
      </c>
      <c r="F1346" t="s">
        <v>26</v>
      </c>
      <c r="G1346">
        <v>11.7</v>
      </c>
      <c r="H1346">
        <v>241.24</v>
      </c>
      <c r="I1346">
        <v>232.15</v>
      </c>
      <c r="J1346">
        <v>1.1000000000000001</v>
      </c>
      <c r="K1346">
        <v>4.4000000000000004</v>
      </c>
      <c r="L1346">
        <v>3.7</v>
      </c>
      <c r="M1346">
        <v>121</v>
      </c>
      <c r="N1346" t="s">
        <v>27</v>
      </c>
      <c r="O1346">
        <v>0.95099999999999996</v>
      </c>
      <c r="P1346" t="s">
        <v>28</v>
      </c>
      <c r="Q1346" t="s">
        <v>29</v>
      </c>
      <c r="R1346">
        <v>4.5199999999999996</v>
      </c>
      <c r="S1346">
        <v>3</v>
      </c>
      <c r="T1346">
        <v>-9.09</v>
      </c>
      <c r="U1346">
        <v>-0.7</v>
      </c>
      <c r="V1346" t="s">
        <v>587</v>
      </c>
      <c r="W1346" t="s">
        <v>31</v>
      </c>
      <c r="X1346">
        <v>1</v>
      </c>
      <c r="Y1346" t="str">
        <f>IF(tblRides[[#This Row],[supply_demand_ratio]]&lt;0.8,"Below 0.8",IF(tblRides[[#This Row],[supply_demand_ratio]]&lt;1,"Between 0.8-1.0",IF(tblRides[[#This Row],[supply_demand_ratio]]&lt;=1.2,"Between 1.0-1.2","Above 1.2")))</f>
        <v>Between 0.8-1.0</v>
      </c>
    </row>
    <row r="1347" spans="1:25" x14ac:dyDescent="0.3">
      <c r="A1347" t="s">
        <v>1402</v>
      </c>
      <c r="B1347" s="1">
        <v>46035.169444444444</v>
      </c>
      <c r="C1347" s="2">
        <v>46035</v>
      </c>
      <c r="D1347">
        <v>4</v>
      </c>
      <c r="E1347" t="s">
        <v>33</v>
      </c>
      <c r="F1347" t="s">
        <v>34</v>
      </c>
      <c r="G1347">
        <v>16.5</v>
      </c>
      <c r="H1347">
        <v>256.41000000000003</v>
      </c>
      <c r="I1347">
        <v>266.8</v>
      </c>
      <c r="J1347">
        <v>1</v>
      </c>
      <c r="K1347">
        <v>3.7</v>
      </c>
      <c r="L1347">
        <v>3.9</v>
      </c>
      <c r="M1347">
        <v>110</v>
      </c>
      <c r="N1347" t="s">
        <v>41</v>
      </c>
      <c r="O1347">
        <v>2.2000000000000002</v>
      </c>
      <c r="P1347" t="s">
        <v>28</v>
      </c>
      <c r="Q1347" t="s">
        <v>29</v>
      </c>
      <c r="R1347">
        <v>4.75</v>
      </c>
      <c r="S1347">
        <v>0</v>
      </c>
      <c r="T1347">
        <v>10.39</v>
      </c>
      <c r="U1347">
        <v>0.2</v>
      </c>
      <c r="V1347" t="s">
        <v>587</v>
      </c>
      <c r="W1347" t="s">
        <v>31</v>
      </c>
      <c r="X1347">
        <v>1</v>
      </c>
      <c r="Y1347" t="str">
        <f>IF(tblRides[[#This Row],[supply_demand_ratio]]&lt;0.8,"Below 0.8",IF(tblRides[[#This Row],[supply_demand_ratio]]&lt;1,"Between 0.8-1.0",IF(tblRides[[#This Row],[supply_demand_ratio]]&lt;=1.2,"Between 1.0-1.2","Above 1.2")))</f>
        <v>Above 1.2</v>
      </c>
    </row>
    <row r="1348" spans="1:25" x14ac:dyDescent="0.3">
      <c r="A1348" t="s">
        <v>1403</v>
      </c>
      <c r="B1348" s="1">
        <v>46035.175000000003</v>
      </c>
      <c r="C1348" s="2">
        <v>46035</v>
      </c>
      <c r="D1348">
        <v>4</v>
      </c>
      <c r="E1348" t="s">
        <v>62</v>
      </c>
      <c r="F1348" t="s">
        <v>26</v>
      </c>
      <c r="G1348">
        <v>12.1</v>
      </c>
      <c r="H1348">
        <v>206.32</v>
      </c>
      <c r="I1348">
        <v>190.82</v>
      </c>
      <c r="J1348">
        <v>1</v>
      </c>
      <c r="K1348">
        <v>5.6</v>
      </c>
      <c r="L1348">
        <v>2.5</v>
      </c>
      <c r="M1348">
        <v>66</v>
      </c>
      <c r="N1348" t="s">
        <v>41</v>
      </c>
      <c r="O1348">
        <v>2.2000000000000002</v>
      </c>
      <c r="P1348" t="s">
        <v>28</v>
      </c>
      <c r="Q1348" t="s">
        <v>29</v>
      </c>
      <c r="R1348">
        <v>4.6900000000000004</v>
      </c>
      <c r="S1348">
        <v>16</v>
      </c>
      <c r="T1348">
        <v>-15.5</v>
      </c>
      <c r="U1348">
        <v>-3.1</v>
      </c>
      <c r="V1348" t="s">
        <v>587</v>
      </c>
      <c r="W1348" t="s">
        <v>45</v>
      </c>
      <c r="X1348">
        <v>1</v>
      </c>
      <c r="Y1348" t="str">
        <f>IF(tblRides[[#This Row],[supply_demand_ratio]]&lt;0.8,"Below 0.8",IF(tblRides[[#This Row],[supply_demand_ratio]]&lt;1,"Between 0.8-1.0",IF(tblRides[[#This Row],[supply_demand_ratio]]&lt;=1.2,"Between 1.0-1.2","Above 1.2")))</f>
        <v>Above 1.2</v>
      </c>
    </row>
    <row r="1349" spans="1:25" x14ac:dyDescent="0.3">
      <c r="A1349" t="s">
        <v>1404</v>
      </c>
      <c r="B1349" s="1">
        <v>46035.186805555553</v>
      </c>
      <c r="C1349" s="2">
        <v>46035</v>
      </c>
      <c r="D1349">
        <v>4</v>
      </c>
      <c r="E1349" t="s">
        <v>36</v>
      </c>
      <c r="F1349" t="s">
        <v>26</v>
      </c>
      <c r="G1349">
        <v>5.6</v>
      </c>
      <c r="H1349">
        <v>147.6</v>
      </c>
      <c r="I1349">
        <v>138.16999999999999</v>
      </c>
      <c r="J1349">
        <v>1.1000000000000001</v>
      </c>
      <c r="K1349">
        <v>3.4</v>
      </c>
      <c r="L1349">
        <v>4</v>
      </c>
      <c r="M1349">
        <v>131</v>
      </c>
      <c r="N1349" t="s">
        <v>27</v>
      </c>
      <c r="O1349">
        <v>1.325</v>
      </c>
      <c r="P1349" t="s">
        <v>28</v>
      </c>
      <c r="Q1349" t="s">
        <v>29</v>
      </c>
      <c r="R1349">
        <v>4.5599999999999996</v>
      </c>
      <c r="S1349">
        <v>31</v>
      </c>
      <c r="T1349">
        <v>-9.43</v>
      </c>
      <c r="U1349">
        <v>0.6</v>
      </c>
      <c r="V1349" t="s">
        <v>587</v>
      </c>
      <c r="W1349" t="s">
        <v>31</v>
      </c>
      <c r="X1349">
        <v>1</v>
      </c>
      <c r="Y1349" t="str">
        <f>IF(tblRides[[#This Row],[supply_demand_ratio]]&lt;0.8,"Below 0.8",IF(tblRides[[#This Row],[supply_demand_ratio]]&lt;1,"Between 0.8-1.0",IF(tblRides[[#This Row],[supply_demand_ratio]]&lt;=1.2,"Between 1.0-1.2","Above 1.2")))</f>
        <v>Above 1.2</v>
      </c>
    </row>
    <row r="1350" spans="1:25" x14ac:dyDescent="0.3">
      <c r="A1350" t="s">
        <v>1405</v>
      </c>
      <c r="B1350" s="1">
        <v>46035.205555555556</v>
      </c>
      <c r="C1350" s="2">
        <v>46035</v>
      </c>
      <c r="D1350">
        <v>4</v>
      </c>
      <c r="E1350" t="s">
        <v>33</v>
      </c>
      <c r="F1350" t="s">
        <v>26</v>
      </c>
      <c r="G1350">
        <v>10.4</v>
      </c>
      <c r="H1350">
        <v>200.85</v>
      </c>
      <c r="I1350">
        <v>201.26</v>
      </c>
      <c r="J1350">
        <v>1</v>
      </c>
      <c r="K1350">
        <v>2</v>
      </c>
      <c r="L1350">
        <v>6.7</v>
      </c>
      <c r="M1350">
        <v>98</v>
      </c>
      <c r="N1350" t="s">
        <v>27</v>
      </c>
      <c r="O1350">
        <v>1.054</v>
      </c>
      <c r="P1350" t="s">
        <v>28</v>
      </c>
      <c r="Q1350" t="s">
        <v>29</v>
      </c>
      <c r="R1350">
        <v>4.72</v>
      </c>
      <c r="S1350">
        <v>3</v>
      </c>
      <c r="T1350">
        <v>0.41</v>
      </c>
      <c r="U1350">
        <v>4.7</v>
      </c>
      <c r="V1350" t="s">
        <v>587</v>
      </c>
      <c r="W1350" t="s">
        <v>31</v>
      </c>
      <c r="X1350">
        <v>1</v>
      </c>
      <c r="Y1350" t="str">
        <f>IF(tblRides[[#This Row],[supply_demand_ratio]]&lt;0.8,"Below 0.8",IF(tblRides[[#This Row],[supply_demand_ratio]]&lt;1,"Between 0.8-1.0",IF(tblRides[[#This Row],[supply_demand_ratio]]&lt;=1.2,"Between 1.0-1.2","Above 1.2")))</f>
        <v>Between 1.0-1.2</v>
      </c>
    </row>
    <row r="1351" spans="1:25" x14ac:dyDescent="0.3">
      <c r="A1351" t="s">
        <v>1406</v>
      </c>
      <c r="B1351" s="1">
        <v>46035.21875</v>
      </c>
      <c r="C1351" s="2">
        <v>46035</v>
      </c>
      <c r="D1351">
        <v>5</v>
      </c>
      <c r="E1351" t="s">
        <v>36</v>
      </c>
      <c r="F1351" t="s">
        <v>26</v>
      </c>
      <c r="G1351">
        <v>5.0999999999999996</v>
      </c>
      <c r="H1351">
        <v>121.41</v>
      </c>
      <c r="I1351">
        <v>110.58</v>
      </c>
      <c r="J1351">
        <v>1</v>
      </c>
      <c r="K1351">
        <v>2</v>
      </c>
      <c r="L1351">
        <v>6.8</v>
      </c>
      <c r="M1351">
        <v>118</v>
      </c>
      <c r="N1351" t="s">
        <v>41</v>
      </c>
      <c r="O1351">
        <v>1.278</v>
      </c>
      <c r="P1351" t="s">
        <v>28</v>
      </c>
      <c r="Q1351" t="s">
        <v>29</v>
      </c>
      <c r="R1351">
        <v>5</v>
      </c>
      <c r="S1351">
        <v>27</v>
      </c>
      <c r="T1351">
        <v>-10.83</v>
      </c>
      <c r="U1351">
        <v>4.8</v>
      </c>
      <c r="V1351" t="s">
        <v>587</v>
      </c>
      <c r="W1351" t="s">
        <v>31</v>
      </c>
      <c r="X1351">
        <v>1</v>
      </c>
      <c r="Y1351" t="str">
        <f>IF(tblRides[[#This Row],[supply_demand_ratio]]&lt;0.8,"Below 0.8",IF(tblRides[[#This Row],[supply_demand_ratio]]&lt;1,"Between 0.8-1.0",IF(tblRides[[#This Row],[supply_demand_ratio]]&lt;=1.2,"Between 1.0-1.2","Above 1.2")))</f>
        <v>Above 1.2</v>
      </c>
    </row>
    <row r="1352" spans="1:25" x14ac:dyDescent="0.3">
      <c r="A1352" t="s">
        <v>1407</v>
      </c>
      <c r="B1352" s="1">
        <v>46035.242361111108</v>
      </c>
      <c r="C1352" s="2">
        <v>46035</v>
      </c>
      <c r="D1352">
        <v>5</v>
      </c>
      <c r="E1352" t="s">
        <v>36</v>
      </c>
      <c r="F1352" t="s">
        <v>34</v>
      </c>
      <c r="G1352">
        <v>2</v>
      </c>
      <c r="H1352">
        <v>65.59</v>
      </c>
      <c r="I1352">
        <v>65.67</v>
      </c>
      <c r="J1352">
        <v>1</v>
      </c>
      <c r="K1352">
        <v>2</v>
      </c>
      <c r="L1352">
        <v>4.8</v>
      </c>
      <c r="M1352">
        <v>121</v>
      </c>
      <c r="N1352" t="s">
        <v>41</v>
      </c>
      <c r="O1352">
        <v>1.5720000000000001</v>
      </c>
      <c r="P1352" t="s">
        <v>28</v>
      </c>
      <c r="Q1352" t="s">
        <v>29</v>
      </c>
      <c r="R1352">
        <v>4.82</v>
      </c>
      <c r="S1352">
        <v>0</v>
      </c>
      <c r="T1352">
        <v>0.08</v>
      </c>
      <c r="U1352">
        <v>2.8</v>
      </c>
      <c r="V1352" t="s">
        <v>587</v>
      </c>
      <c r="W1352" t="s">
        <v>31</v>
      </c>
      <c r="X1352">
        <v>1</v>
      </c>
      <c r="Y1352" t="str">
        <f>IF(tblRides[[#This Row],[supply_demand_ratio]]&lt;0.8,"Below 0.8",IF(tblRides[[#This Row],[supply_demand_ratio]]&lt;1,"Between 0.8-1.0",IF(tblRides[[#This Row],[supply_demand_ratio]]&lt;=1.2,"Between 1.0-1.2","Above 1.2")))</f>
        <v>Above 1.2</v>
      </c>
    </row>
    <row r="1353" spans="1:25" x14ac:dyDescent="0.3">
      <c r="A1353" t="s">
        <v>1408</v>
      </c>
      <c r="B1353" s="1">
        <v>46035.272916666669</v>
      </c>
      <c r="C1353" s="2">
        <v>46035</v>
      </c>
      <c r="D1353">
        <v>6</v>
      </c>
      <c r="E1353" t="s">
        <v>62</v>
      </c>
      <c r="F1353" t="s">
        <v>26</v>
      </c>
      <c r="G1353">
        <v>6.8</v>
      </c>
      <c r="H1353">
        <v>161.07</v>
      </c>
      <c r="I1353">
        <v>168.42</v>
      </c>
      <c r="J1353">
        <v>1.1000000000000001</v>
      </c>
      <c r="K1353">
        <v>2.6</v>
      </c>
      <c r="L1353">
        <v>1</v>
      </c>
      <c r="M1353">
        <v>64</v>
      </c>
      <c r="N1353" t="s">
        <v>41</v>
      </c>
      <c r="O1353">
        <v>1.349</v>
      </c>
      <c r="P1353" t="s">
        <v>28</v>
      </c>
      <c r="Q1353" t="s">
        <v>29</v>
      </c>
      <c r="R1353">
        <v>4.6900000000000004</v>
      </c>
      <c r="S1353">
        <v>11</v>
      </c>
      <c r="T1353">
        <v>7.35</v>
      </c>
      <c r="U1353">
        <v>-1.6</v>
      </c>
      <c r="V1353" t="s">
        <v>587</v>
      </c>
      <c r="W1353" t="s">
        <v>31</v>
      </c>
      <c r="X1353">
        <v>1</v>
      </c>
      <c r="Y1353" t="str">
        <f>IF(tblRides[[#This Row],[supply_demand_ratio]]&lt;0.8,"Below 0.8",IF(tblRides[[#This Row],[supply_demand_ratio]]&lt;1,"Between 0.8-1.0",IF(tblRides[[#This Row],[supply_demand_ratio]]&lt;=1.2,"Between 1.0-1.2","Above 1.2")))</f>
        <v>Above 1.2</v>
      </c>
    </row>
    <row r="1354" spans="1:25" x14ac:dyDescent="0.3">
      <c r="A1354" t="s">
        <v>1409</v>
      </c>
      <c r="B1354" s="1">
        <v>46035.281944444447</v>
      </c>
      <c r="C1354" s="2">
        <v>46035</v>
      </c>
      <c r="D1354">
        <v>6</v>
      </c>
      <c r="E1354" t="s">
        <v>36</v>
      </c>
      <c r="F1354" t="s">
        <v>26</v>
      </c>
      <c r="G1354">
        <v>1.5</v>
      </c>
      <c r="H1354">
        <v>64.92</v>
      </c>
      <c r="I1354">
        <v>64.900000000000006</v>
      </c>
      <c r="J1354">
        <v>1.1000000000000001</v>
      </c>
      <c r="K1354">
        <v>2.9</v>
      </c>
      <c r="L1354">
        <v>5.3</v>
      </c>
      <c r="M1354">
        <v>131</v>
      </c>
      <c r="N1354" t="s">
        <v>27</v>
      </c>
      <c r="O1354">
        <v>1.3839999999999999</v>
      </c>
      <c r="P1354" t="s">
        <v>28</v>
      </c>
      <c r="Q1354" t="s">
        <v>29</v>
      </c>
      <c r="R1354">
        <v>4.6399999999999997</v>
      </c>
      <c r="S1354">
        <v>7</v>
      </c>
      <c r="T1354">
        <v>-0.02</v>
      </c>
      <c r="U1354">
        <v>2.4</v>
      </c>
      <c r="V1354" t="s">
        <v>587</v>
      </c>
      <c r="W1354" t="s">
        <v>31</v>
      </c>
      <c r="X1354">
        <v>1</v>
      </c>
      <c r="Y1354" t="str">
        <f>IF(tblRides[[#This Row],[supply_demand_ratio]]&lt;0.8,"Below 0.8",IF(tblRides[[#This Row],[supply_demand_ratio]]&lt;1,"Between 0.8-1.0",IF(tblRides[[#This Row],[supply_demand_ratio]]&lt;=1.2,"Between 1.0-1.2","Above 1.2")))</f>
        <v>Above 1.2</v>
      </c>
    </row>
    <row r="1355" spans="1:25" x14ac:dyDescent="0.3">
      <c r="A1355" t="s">
        <v>1410</v>
      </c>
      <c r="B1355" s="1">
        <v>46035.286805555559</v>
      </c>
      <c r="C1355" s="2">
        <v>46035</v>
      </c>
      <c r="D1355">
        <v>6</v>
      </c>
      <c r="E1355" t="s">
        <v>43</v>
      </c>
      <c r="F1355" t="s">
        <v>26</v>
      </c>
      <c r="G1355">
        <v>5</v>
      </c>
      <c r="H1355">
        <v>122.41</v>
      </c>
      <c r="I1355">
        <v>119.31</v>
      </c>
      <c r="J1355">
        <v>1</v>
      </c>
      <c r="K1355">
        <v>7.4</v>
      </c>
      <c r="L1355">
        <v>7.7</v>
      </c>
      <c r="M1355">
        <v>66</v>
      </c>
      <c r="N1355" t="s">
        <v>41</v>
      </c>
      <c r="O1355">
        <v>1.4530000000000001</v>
      </c>
      <c r="P1355" t="s">
        <v>28</v>
      </c>
      <c r="Q1355" t="s">
        <v>29</v>
      </c>
      <c r="R1355">
        <v>4.6399999999999997</v>
      </c>
      <c r="S1355">
        <v>6</v>
      </c>
      <c r="T1355">
        <v>-3.1</v>
      </c>
      <c r="U1355">
        <v>0.3</v>
      </c>
      <c r="V1355" t="s">
        <v>587</v>
      </c>
      <c r="W1355" t="s">
        <v>45</v>
      </c>
      <c r="X1355">
        <v>1</v>
      </c>
      <c r="Y1355" t="str">
        <f>IF(tblRides[[#This Row],[supply_demand_ratio]]&lt;0.8,"Below 0.8",IF(tblRides[[#This Row],[supply_demand_ratio]]&lt;1,"Between 0.8-1.0",IF(tblRides[[#This Row],[supply_demand_ratio]]&lt;=1.2,"Between 1.0-1.2","Above 1.2")))</f>
        <v>Above 1.2</v>
      </c>
    </row>
    <row r="1356" spans="1:25" x14ac:dyDescent="0.3">
      <c r="A1356" t="s">
        <v>1411</v>
      </c>
      <c r="B1356" s="1">
        <v>46035.293749999997</v>
      </c>
      <c r="C1356" s="2">
        <v>46035</v>
      </c>
      <c r="D1356">
        <v>7</v>
      </c>
      <c r="E1356" t="s">
        <v>25</v>
      </c>
      <c r="F1356" t="s">
        <v>26</v>
      </c>
      <c r="G1356">
        <v>12.8</v>
      </c>
      <c r="H1356">
        <v>246.15</v>
      </c>
      <c r="I1356">
        <v>254.78</v>
      </c>
      <c r="J1356">
        <v>1</v>
      </c>
      <c r="K1356">
        <v>5.2</v>
      </c>
      <c r="L1356">
        <v>5.2</v>
      </c>
      <c r="M1356">
        <v>122</v>
      </c>
      <c r="N1356" t="s">
        <v>27</v>
      </c>
      <c r="O1356">
        <v>1.0109999999999999</v>
      </c>
      <c r="P1356" t="s">
        <v>28</v>
      </c>
      <c r="Q1356" t="s">
        <v>29</v>
      </c>
      <c r="R1356">
        <v>4.75</v>
      </c>
      <c r="S1356">
        <v>8</v>
      </c>
      <c r="T1356">
        <v>8.6300000000000008</v>
      </c>
      <c r="U1356">
        <v>0</v>
      </c>
      <c r="V1356" t="s">
        <v>587</v>
      </c>
      <c r="W1356" t="s">
        <v>45</v>
      </c>
      <c r="X1356">
        <v>1</v>
      </c>
      <c r="Y1356" t="str">
        <f>IF(tblRides[[#This Row],[supply_demand_ratio]]&lt;0.8,"Below 0.8",IF(tblRides[[#This Row],[supply_demand_ratio]]&lt;1,"Between 0.8-1.0",IF(tblRides[[#This Row],[supply_demand_ratio]]&lt;=1.2,"Between 1.0-1.2","Above 1.2")))</f>
        <v>Between 1.0-1.2</v>
      </c>
    </row>
    <row r="1357" spans="1:25" x14ac:dyDescent="0.3">
      <c r="A1357" t="s">
        <v>1412</v>
      </c>
      <c r="B1357" s="1">
        <v>46035.299305555556</v>
      </c>
      <c r="C1357" s="2">
        <v>46035</v>
      </c>
      <c r="D1357">
        <v>7</v>
      </c>
      <c r="E1357" t="s">
        <v>33</v>
      </c>
      <c r="F1357" t="s">
        <v>26</v>
      </c>
      <c r="G1357">
        <v>11.2</v>
      </c>
      <c r="H1357">
        <v>217.56</v>
      </c>
      <c r="I1357">
        <v>200.69</v>
      </c>
      <c r="J1357">
        <v>1</v>
      </c>
      <c r="K1357">
        <v>2.6</v>
      </c>
      <c r="L1357">
        <v>7</v>
      </c>
      <c r="M1357">
        <v>87</v>
      </c>
      <c r="N1357" t="s">
        <v>27</v>
      </c>
      <c r="O1357">
        <v>1.0509999999999999</v>
      </c>
      <c r="P1357" t="s">
        <v>28</v>
      </c>
      <c r="Q1357" t="s">
        <v>29</v>
      </c>
      <c r="R1357">
        <v>4.71</v>
      </c>
      <c r="S1357">
        <v>3</v>
      </c>
      <c r="T1357">
        <v>-16.87</v>
      </c>
      <c r="U1357">
        <v>4.4000000000000004</v>
      </c>
      <c r="V1357" t="s">
        <v>587</v>
      </c>
      <c r="W1357" t="s">
        <v>31</v>
      </c>
      <c r="X1357">
        <v>1</v>
      </c>
      <c r="Y1357" t="str">
        <f>IF(tblRides[[#This Row],[supply_demand_ratio]]&lt;0.8,"Below 0.8",IF(tblRides[[#This Row],[supply_demand_ratio]]&lt;1,"Between 0.8-1.0",IF(tblRides[[#This Row],[supply_demand_ratio]]&lt;=1.2,"Between 1.0-1.2","Above 1.2")))</f>
        <v>Between 1.0-1.2</v>
      </c>
    </row>
    <row r="1358" spans="1:25" x14ac:dyDescent="0.3">
      <c r="A1358" t="s">
        <v>1413</v>
      </c>
      <c r="B1358" s="1">
        <v>46035.303472222222</v>
      </c>
      <c r="C1358" s="2">
        <v>46035</v>
      </c>
      <c r="D1358">
        <v>7</v>
      </c>
      <c r="E1358" t="s">
        <v>43</v>
      </c>
      <c r="F1358" t="s">
        <v>26</v>
      </c>
      <c r="G1358">
        <v>5</v>
      </c>
      <c r="H1358">
        <v>106.01</v>
      </c>
      <c r="J1358">
        <v>1</v>
      </c>
      <c r="K1358">
        <v>6.5</v>
      </c>
      <c r="L1358">
        <v>6.4</v>
      </c>
      <c r="M1358">
        <v>54</v>
      </c>
      <c r="N1358" t="s">
        <v>41</v>
      </c>
      <c r="O1358">
        <v>1.399</v>
      </c>
      <c r="P1358" t="s">
        <v>58</v>
      </c>
      <c r="Q1358" t="s">
        <v>88</v>
      </c>
      <c r="R1358">
        <v>4.9400000000000004</v>
      </c>
      <c r="S1358">
        <v>12</v>
      </c>
      <c r="U1358">
        <v>-0.1</v>
      </c>
      <c r="V1358" t="s">
        <v>587</v>
      </c>
      <c r="W1358" t="s">
        <v>45</v>
      </c>
      <c r="X1358">
        <v>0</v>
      </c>
      <c r="Y1358" t="str">
        <f>IF(tblRides[[#This Row],[supply_demand_ratio]]&lt;0.8,"Below 0.8",IF(tblRides[[#This Row],[supply_demand_ratio]]&lt;1,"Between 0.8-1.0",IF(tblRides[[#This Row],[supply_demand_ratio]]&lt;=1.2,"Between 1.0-1.2","Above 1.2")))</f>
        <v>Above 1.2</v>
      </c>
    </row>
    <row r="1359" spans="1:25" x14ac:dyDescent="0.3">
      <c r="A1359" t="s">
        <v>1414</v>
      </c>
      <c r="B1359" s="1">
        <v>46035.313888888886</v>
      </c>
      <c r="C1359" s="2">
        <v>46035</v>
      </c>
      <c r="D1359">
        <v>7</v>
      </c>
      <c r="E1359" t="s">
        <v>62</v>
      </c>
      <c r="F1359" t="s">
        <v>26</v>
      </c>
      <c r="G1359">
        <v>16.5</v>
      </c>
      <c r="H1359">
        <v>277.87</v>
      </c>
      <c r="I1359">
        <v>277.58</v>
      </c>
      <c r="J1359">
        <v>1</v>
      </c>
      <c r="K1359">
        <v>6.5</v>
      </c>
      <c r="L1359">
        <v>6.3</v>
      </c>
      <c r="M1359">
        <v>64</v>
      </c>
      <c r="N1359" t="s">
        <v>27</v>
      </c>
      <c r="O1359">
        <v>1.1950000000000001</v>
      </c>
      <c r="P1359" t="s">
        <v>28</v>
      </c>
      <c r="Q1359" t="s">
        <v>29</v>
      </c>
      <c r="R1359">
        <v>4.63</v>
      </c>
      <c r="S1359">
        <v>8</v>
      </c>
      <c r="T1359">
        <v>-0.28999999999999998</v>
      </c>
      <c r="U1359">
        <v>-0.2</v>
      </c>
      <c r="V1359" t="s">
        <v>587</v>
      </c>
      <c r="W1359" t="s">
        <v>45</v>
      </c>
      <c r="X1359">
        <v>1</v>
      </c>
      <c r="Y1359" t="str">
        <f>IF(tblRides[[#This Row],[supply_demand_ratio]]&lt;0.8,"Below 0.8",IF(tblRides[[#This Row],[supply_demand_ratio]]&lt;1,"Between 0.8-1.0",IF(tblRides[[#This Row],[supply_demand_ratio]]&lt;=1.2,"Between 1.0-1.2","Above 1.2")))</f>
        <v>Between 1.0-1.2</v>
      </c>
    </row>
    <row r="1360" spans="1:25" x14ac:dyDescent="0.3">
      <c r="A1360" t="s">
        <v>1415</v>
      </c>
      <c r="B1360" s="1">
        <v>46035.314583333333</v>
      </c>
      <c r="C1360" s="2">
        <v>46035</v>
      </c>
      <c r="D1360">
        <v>7</v>
      </c>
      <c r="E1360" t="s">
        <v>33</v>
      </c>
      <c r="F1360" t="s">
        <v>26</v>
      </c>
      <c r="G1360">
        <v>8.1</v>
      </c>
      <c r="H1360">
        <v>157.15</v>
      </c>
      <c r="I1360">
        <v>148.66999999999999</v>
      </c>
      <c r="J1360">
        <v>1.1000000000000001</v>
      </c>
      <c r="K1360">
        <v>4</v>
      </c>
      <c r="L1360">
        <v>6.3</v>
      </c>
      <c r="M1360">
        <v>110</v>
      </c>
      <c r="N1360" t="s">
        <v>27</v>
      </c>
      <c r="O1360">
        <v>1.1499999999999999</v>
      </c>
      <c r="P1360" t="s">
        <v>28</v>
      </c>
      <c r="Q1360" t="s">
        <v>29</v>
      </c>
      <c r="R1360">
        <v>4.93</v>
      </c>
      <c r="S1360">
        <v>19</v>
      </c>
      <c r="T1360">
        <v>-8.48</v>
      </c>
      <c r="U1360">
        <v>2.2999999999999998</v>
      </c>
      <c r="V1360" t="s">
        <v>587</v>
      </c>
      <c r="W1360" t="s">
        <v>31</v>
      </c>
      <c r="X1360">
        <v>1</v>
      </c>
      <c r="Y1360" t="str">
        <f>IF(tblRides[[#This Row],[supply_demand_ratio]]&lt;0.8,"Below 0.8",IF(tblRides[[#This Row],[supply_demand_ratio]]&lt;1,"Between 0.8-1.0",IF(tblRides[[#This Row],[supply_demand_ratio]]&lt;=1.2,"Between 1.0-1.2","Above 1.2")))</f>
        <v>Between 1.0-1.2</v>
      </c>
    </row>
    <row r="1361" spans="1:25" x14ac:dyDescent="0.3">
      <c r="A1361" t="s">
        <v>1416</v>
      </c>
      <c r="B1361" s="1">
        <v>46035.320833333331</v>
      </c>
      <c r="C1361" s="2">
        <v>46035</v>
      </c>
      <c r="D1361">
        <v>7</v>
      </c>
      <c r="E1361" t="s">
        <v>43</v>
      </c>
      <c r="F1361" t="s">
        <v>26</v>
      </c>
      <c r="G1361">
        <v>9.1999999999999993</v>
      </c>
      <c r="H1361">
        <v>185.8</v>
      </c>
      <c r="I1361">
        <v>183.02</v>
      </c>
      <c r="J1361">
        <v>1.1000000000000001</v>
      </c>
      <c r="K1361">
        <v>7.5</v>
      </c>
      <c r="L1361">
        <v>4.3</v>
      </c>
      <c r="M1361">
        <v>71</v>
      </c>
      <c r="N1361" t="s">
        <v>27</v>
      </c>
      <c r="O1361">
        <v>1.2070000000000001</v>
      </c>
      <c r="P1361" t="s">
        <v>28</v>
      </c>
      <c r="Q1361" t="s">
        <v>29</v>
      </c>
      <c r="R1361">
        <v>4.63</v>
      </c>
      <c r="S1361">
        <v>36</v>
      </c>
      <c r="T1361">
        <v>-2.78</v>
      </c>
      <c r="U1361">
        <v>-3.2</v>
      </c>
      <c r="V1361" t="s">
        <v>587</v>
      </c>
      <c r="W1361" t="s">
        <v>45</v>
      </c>
      <c r="X1361">
        <v>1</v>
      </c>
      <c r="Y1361" t="str">
        <f>IF(tblRides[[#This Row],[supply_demand_ratio]]&lt;0.8,"Below 0.8",IF(tblRides[[#This Row],[supply_demand_ratio]]&lt;1,"Between 0.8-1.0",IF(tblRides[[#This Row],[supply_demand_ratio]]&lt;=1.2,"Between 1.0-1.2","Above 1.2")))</f>
        <v>Above 1.2</v>
      </c>
    </row>
    <row r="1362" spans="1:25" x14ac:dyDescent="0.3">
      <c r="A1362" t="s">
        <v>1417</v>
      </c>
      <c r="B1362" s="1">
        <v>46035.321527777778</v>
      </c>
      <c r="C1362" s="2">
        <v>46035</v>
      </c>
      <c r="D1362">
        <v>7</v>
      </c>
      <c r="E1362" t="s">
        <v>43</v>
      </c>
      <c r="F1362" t="s">
        <v>34</v>
      </c>
      <c r="G1362">
        <v>4.3</v>
      </c>
      <c r="H1362">
        <v>92.24</v>
      </c>
      <c r="I1362">
        <v>92.31</v>
      </c>
      <c r="J1362">
        <v>1</v>
      </c>
      <c r="K1362">
        <v>7</v>
      </c>
      <c r="L1362">
        <v>7.3</v>
      </c>
      <c r="M1362">
        <v>68</v>
      </c>
      <c r="N1362" t="s">
        <v>41</v>
      </c>
      <c r="O1362">
        <v>1.8560000000000001</v>
      </c>
      <c r="P1362" t="s">
        <v>28</v>
      </c>
      <c r="Q1362" t="s">
        <v>29</v>
      </c>
      <c r="R1362">
        <v>4.93</v>
      </c>
      <c r="S1362">
        <v>0</v>
      </c>
      <c r="T1362">
        <v>7.0000000000000007E-2</v>
      </c>
      <c r="U1362">
        <v>0.3</v>
      </c>
      <c r="V1362" t="s">
        <v>587</v>
      </c>
      <c r="W1362" t="s">
        <v>45</v>
      </c>
      <c r="X1362">
        <v>1</v>
      </c>
      <c r="Y1362" t="str">
        <f>IF(tblRides[[#This Row],[supply_demand_ratio]]&lt;0.8,"Below 0.8",IF(tblRides[[#This Row],[supply_demand_ratio]]&lt;1,"Between 0.8-1.0",IF(tblRides[[#This Row],[supply_demand_ratio]]&lt;=1.2,"Between 1.0-1.2","Above 1.2")))</f>
        <v>Above 1.2</v>
      </c>
    </row>
    <row r="1363" spans="1:25" x14ac:dyDescent="0.3">
      <c r="A1363" t="s">
        <v>1418</v>
      </c>
      <c r="B1363" s="1">
        <v>46035.328472222223</v>
      </c>
      <c r="C1363" s="2">
        <v>46035</v>
      </c>
      <c r="D1363">
        <v>7</v>
      </c>
      <c r="E1363" t="s">
        <v>33</v>
      </c>
      <c r="F1363" t="s">
        <v>26</v>
      </c>
      <c r="G1363">
        <v>10.199999999999999</v>
      </c>
      <c r="H1363">
        <v>167.8</v>
      </c>
      <c r="I1363">
        <v>169.36</v>
      </c>
      <c r="J1363">
        <v>1</v>
      </c>
      <c r="K1363">
        <v>4.0999999999999996</v>
      </c>
      <c r="L1363">
        <v>8.8000000000000007</v>
      </c>
      <c r="M1363">
        <v>110</v>
      </c>
      <c r="N1363" t="s">
        <v>41</v>
      </c>
      <c r="O1363">
        <v>1.879</v>
      </c>
      <c r="P1363" t="s">
        <v>28</v>
      </c>
      <c r="Q1363" t="s">
        <v>29</v>
      </c>
      <c r="R1363">
        <v>5</v>
      </c>
      <c r="S1363">
        <v>3</v>
      </c>
      <c r="T1363">
        <v>1.56</v>
      </c>
      <c r="U1363">
        <v>4.7</v>
      </c>
      <c r="V1363" t="s">
        <v>587</v>
      </c>
      <c r="W1363" t="s">
        <v>31</v>
      </c>
      <c r="X1363">
        <v>1</v>
      </c>
      <c r="Y1363" t="str">
        <f>IF(tblRides[[#This Row],[supply_demand_ratio]]&lt;0.8,"Below 0.8",IF(tblRides[[#This Row],[supply_demand_ratio]]&lt;1,"Between 0.8-1.0",IF(tblRides[[#This Row],[supply_demand_ratio]]&lt;=1.2,"Between 1.0-1.2","Above 1.2")))</f>
        <v>Above 1.2</v>
      </c>
    </row>
    <row r="1364" spans="1:25" x14ac:dyDescent="0.3">
      <c r="A1364" t="s">
        <v>1419</v>
      </c>
      <c r="B1364" s="1">
        <v>46035.342361111114</v>
      </c>
      <c r="C1364" s="2">
        <v>46035</v>
      </c>
      <c r="D1364">
        <v>8</v>
      </c>
      <c r="E1364" t="s">
        <v>33</v>
      </c>
      <c r="F1364" t="s">
        <v>26</v>
      </c>
      <c r="G1364">
        <v>5.3</v>
      </c>
      <c r="H1364">
        <v>122.14</v>
      </c>
      <c r="J1364">
        <v>1.1000000000000001</v>
      </c>
      <c r="K1364">
        <v>5.0999999999999996</v>
      </c>
      <c r="L1364">
        <v>10.4</v>
      </c>
      <c r="M1364">
        <v>92</v>
      </c>
      <c r="N1364" t="s">
        <v>27</v>
      </c>
      <c r="O1364">
        <v>1.0660000000000001</v>
      </c>
      <c r="P1364" t="s">
        <v>58</v>
      </c>
      <c r="Q1364" t="s">
        <v>108</v>
      </c>
      <c r="R1364">
        <v>5</v>
      </c>
      <c r="S1364">
        <v>2</v>
      </c>
      <c r="U1364">
        <v>5.3</v>
      </c>
      <c r="V1364" t="s">
        <v>587</v>
      </c>
      <c r="W1364" t="s">
        <v>45</v>
      </c>
      <c r="X1364">
        <v>0</v>
      </c>
      <c r="Y1364" t="str">
        <f>IF(tblRides[[#This Row],[supply_demand_ratio]]&lt;0.8,"Below 0.8",IF(tblRides[[#This Row],[supply_demand_ratio]]&lt;1,"Between 0.8-1.0",IF(tblRides[[#This Row],[supply_demand_ratio]]&lt;=1.2,"Between 1.0-1.2","Above 1.2")))</f>
        <v>Between 1.0-1.2</v>
      </c>
    </row>
    <row r="1365" spans="1:25" x14ac:dyDescent="0.3">
      <c r="A1365" t="s">
        <v>1420</v>
      </c>
      <c r="B1365" s="1">
        <v>46035.348611111112</v>
      </c>
      <c r="C1365" s="2">
        <v>46035</v>
      </c>
      <c r="D1365">
        <v>8</v>
      </c>
      <c r="E1365" t="s">
        <v>25</v>
      </c>
      <c r="F1365" t="s">
        <v>26</v>
      </c>
      <c r="G1365">
        <v>2.7</v>
      </c>
      <c r="H1365">
        <v>127.34</v>
      </c>
      <c r="I1365">
        <v>126.24</v>
      </c>
      <c r="J1365">
        <v>1.5</v>
      </c>
      <c r="K1365">
        <v>7.2</v>
      </c>
      <c r="L1365">
        <v>5.7</v>
      </c>
      <c r="M1365">
        <v>125</v>
      </c>
      <c r="N1365" t="s">
        <v>72</v>
      </c>
      <c r="O1365">
        <v>0.69299999999999995</v>
      </c>
      <c r="P1365" t="s">
        <v>28</v>
      </c>
      <c r="Q1365" t="s">
        <v>29</v>
      </c>
      <c r="R1365">
        <v>4.97</v>
      </c>
      <c r="S1365">
        <v>40</v>
      </c>
      <c r="T1365">
        <v>-1.1000000000000001</v>
      </c>
      <c r="U1365">
        <v>-1.5</v>
      </c>
      <c r="V1365" t="s">
        <v>587</v>
      </c>
      <c r="W1365" t="s">
        <v>45</v>
      </c>
      <c r="X1365">
        <v>1</v>
      </c>
      <c r="Y1365" t="str">
        <f>IF(tblRides[[#This Row],[supply_demand_ratio]]&lt;0.8,"Below 0.8",IF(tblRides[[#This Row],[supply_demand_ratio]]&lt;1,"Between 0.8-1.0",IF(tblRides[[#This Row],[supply_demand_ratio]]&lt;=1.2,"Between 1.0-1.2","Above 1.2")))</f>
        <v>Below 0.8</v>
      </c>
    </row>
    <row r="1366" spans="1:25" x14ac:dyDescent="0.3">
      <c r="A1366" t="s">
        <v>1421</v>
      </c>
      <c r="B1366" s="1">
        <v>46035.366666666669</v>
      </c>
      <c r="C1366" s="2">
        <v>46035</v>
      </c>
      <c r="D1366">
        <v>8</v>
      </c>
      <c r="E1366" t="s">
        <v>36</v>
      </c>
      <c r="F1366" t="s">
        <v>26</v>
      </c>
      <c r="G1366">
        <v>8.1999999999999993</v>
      </c>
      <c r="H1366">
        <v>166.18</v>
      </c>
      <c r="I1366">
        <v>164.31</v>
      </c>
      <c r="J1366">
        <v>1.1000000000000001</v>
      </c>
      <c r="K1366">
        <v>6.8</v>
      </c>
      <c r="L1366">
        <v>4.7</v>
      </c>
      <c r="M1366">
        <v>107</v>
      </c>
      <c r="N1366" t="s">
        <v>27</v>
      </c>
      <c r="O1366">
        <v>0.94799999999999995</v>
      </c>
      <c r="P1366" t="s">
        <v>28</v>
      </c>
      <c r="Q1366" t="s">
        <v>29</v>
      </c>
      <c r="R1366">
        <v>5</v>
      </c>
      <c r="S1366">
        <v>36</v>
      </c>
      <c r="T1366">
        <v>-1.87</v>
      </c>
      <c r="U1366">
        <v>-2.1</v>
      </c>
      <c r="V1366" t="s">
        <v>587</v>
      </c>
      <c r="W1366" t="s">
        <v>45</v>
      </c>
      <c r="X1366">
        <v>1</v>
      </c>
      <c r="Y1366" t="str">
        <f>IF(tblRides[[#This Row],[supply_demand_ratio]]&lt;0.8,"Below 0.8",IF(tblRides[[#This Row],[supply_demand_ratio]]&lt;1,"Between 0.8-1.0",IF(tblRides[[#This Row],[supply_demand_ratio]]&lt;=1.2,"Between 1.0-1.2","Above 1.2")))</f>
        <v>Between 0.8-1.0</v>
      </c>
    </row>
    <row r="1367" spans="1:25" x14ac:dyDescent="0.3">
      <c r="A1367" t="s">
        <v>1422</v>
      </c>
      <c r="B1367" s="1">
        <v>46035.379861111112</v>
      </c>
      <c r="C1367" s="2">
        <v>46035</v>
      </c>
      <c r="D1367">
        <v>9</v>
      </c>
      <c r="E1367" t="s">
        <v>43</v>
      </c>
      <c r="F1367" t="s">
        <v>34</v>
      </c>
      <c r="G1367">
        <v>5.9</v>
      </c>
      <c r="H1367">
        <v>138.31</v>
      </c>
      <c r="I1367">
        <v>135.35</v>
      </c>
      <c r="J1367">
        <v>1</v>
      </c>
      <c r="K1367">
        <v>2</v>
      </c>
      <c r="L1367">
        <v>1.1000000000000001</v>
      </c>
      <c r="M1367">
        <v>61</v>
      </c>
      <c r="N1367" t="s">
        <v>27</v>
      </c>
      <c r="O1367">
        <v>1.0209999999999999</v>
      </c>
      <c r="P1367" t="s">
        <v>28</v>
      </c>
      <c r="Q1367" t="s">
        <v>29</v>
      </c>
      <c r="R1367">
        <v>4.53</v>
      </c>
      <c r="S1367">
        <v>0</v>
      </c>
      <c r="T1367">
        <v>-2.96</v>
      </c>
      <c r="U1367">
        <v>-0.9</v>
      </c>
      <c r="V1367" t="s">
        <v>587</v>
      </c>
      <c r="W1367" t="s">
        <v>31</v>
      </c>
      <c r="X1367">
        <v>1</v>
      </c>
      <c r="Y1367" t="str">
        <f>IF(tblRides[[#This Row],[supply_demand_ratio]]&lt;0.8,"Below 0.8",IF(tblRides[[#This Row],[supply_demand_ratio]]&lt;1,"Between 0.8-1.0",IF(tblRides[[#This Row],[supply_demand_ratio]]&lt;=1.2,"Between 1.0-1.2","Above 1.2")))</f>
        <v>Between 1.0-1.2</v>
      </c>
    </row>
    <row r="1368" spans="1:25" x14ac:dyDescent="0.3">
      <c r="A1368" t="s">
        <v>1423</v>
      </c>
      <c r="B1368" s="1">
        <v>46035.401388888888</v>
      </c>
      <c r="C1368" s="2">
        <v>46035</v>
      </c>
      <c r="D1368">
        <v>9</v>
      </c>
      <c r="E1368" t="s">
        <v>43</v>
      </c>
      <c r="F1368" t="s">
        <v>26</v>
      </c>
      <c r="G1368">
        <v>5.6</v>
      </c>
      <c r="H1368">
        <v>123.48</v>
      </c>
      <c r="J1368">
        <v>1</v>
      </c>
      <c r="K1368">
        <v>7.4</v>
      </c>
      <c r="M1368">
        <v>59</v>
      </c>
      <c r="N1368" t="s">
        <v>41</v>
      </c>
      <c r="O1368">
        <v>1.415</v>
      </c>
      <c r="P1368" t="s">
        <v>82</v>
      </c>
      <c r="Q1368" t="s">
        <v>83</v>
      </c>
      <c r="R1368">
        <v>4.54</v>
      </c>
      <c r="S1368">
        <v>8</v>
      </c>
      <c r="V1368" t="s">
        <v>587</v>
      </c>
      <c r="W1368" t="s">
        <v>45</v>
      </c>
      <c r="X1368">
        <v>0</v>
      </c>
      <c r="Y1368" t="str">
        <f>IF(tblRides[[#This Row],[supply_demand_ratio]]&lt;0.8,"Below 0.8",IF(tblRides[[#This Row],[supply_demand_ratio]]&lt;1,"Between 0.8-1.0",IF(tblRides[[#This Row],[supply_demand_ratio]]&lt;=1.2,"Between 1.0-1.2","Above 1.2")))</f>
        <v>Above 1.2</v>
      </c>
    </row>
    <row r="1369" spans="1:25" x14ac:dyDescent="0.3">
      <c r="A1369" t="s">
        <v>1424</v>
      </c>
      <c r="B1369" s="1">
        <v>46035.404166666667</v>
      </c>
      <c r="C1369" s="2">
        <v>46035</v>
      </c>
      <c r="D1369">
        <v>9</v>
      </c>
      <c r="E1369" t="s">
        <v>25</v>
      </c>
      <c r="F1369" t="s">
        <v>26</v>
      </c>
      <c r="G1369">
        <v>8.6999999999999993</v>
      </c>
      <c r="H1369">
        <v>187.31</v>
      </c>
      <c r="I1369">
        <v>199.46</v>
      </c>
      <c r="J1369">
        <v>1.1000000000000001</v>
      </c>
      <c r="K1369">
        <v>3.3</v>
      </c>
      <c r="L1369">
        <v>9.4</v>
      </c>
      <c r="M1369">
        <v>120</v>
      </c>
      <c r="N1369" t="s">
        <v>27</v>
      </c>
      <c r="O1369">
        <v>0.9</v>
      </c>
      <c r="P1369" t="s">
        <v>28</v>
      </c>
      <c r="Q1369" t="s">
        <v>29</v>
      </c>
      <c r="R1369">
        <v>4.75</v>
      </c>
      <c r="S1369">
        <v>17</v>
      </c>
      <c r="T1369">
        <v>12.15</v>
      </c>
      <c r="U1369">
        <v>6.1</v>
      </c>
      <c r="V1369" t="s">
        <v>587</v>
      </c>
      <c r="W1369" t="s">
        <v>31</v>
      </c>
      <c r="X1369">
        <v>1</v>
      </c>
      <c r="Y1369" t="str">
        <f>IF(tblRides[[#This Row],[supply_demand_ratio]]&lt;0.8,"Below 0.8",IF(tblRides[[#This Row],[supply_demand_ratio]]&lt;1,"Between 0.8-1.0",IF(tblRides[[#This Row],[supply_demand_ratio]]&lt;=1.2,"Between 1.0-1.2","Above 1.2")))</f>
        <v>Between 0.8-1.0</v>
      </c>
    </row>
    <row r="1370" spans="1:25" x14ac:dyDescent="0.3">
      <c r="A1370" t="s">
        <v>1425</v>
      </c>
      <c r="B1370" s="1">
        <v>46035.410416666666</v>
      </c>
      <c r="C1370" s="2">
        <v>46035</v>
      </c>
      <c r="D1370">
        <v>9</v>
      </c>
      <c r="E1370" t="s">
        <v>33</v>
      </c>
      <c r="F1370" t="s">
        <v>26</v>
      </c>
      <c r="G1370">
        <v>1.6</v>
      </c>
      <c r="H1370">
        <v>69.73</v>
      </c>
      <c r="I1370">
        <v>72.31</v>
      </c>
      <c r="J1370">
        <v>1.1000000000000001</v>
      </c>
      <c r="K1370">
        <v>5.2</v>
      </c>
      <c r="L1370">
        <v>8.1999999999999993</v>
      </c>
      <c r="M1370">
        <v>75</v>
      </c>
      <c r="N1370" t="s">
        <v>27</v>
      </c>
      <c r="O1370">
        <v>0.80400000000000005</v>
      </c>
      <c r="P1370" t="s">
        <v>28</v>
      </c>
      <c r="Q1370" t="s">
        <v>29</v>
      </c>
      <c r="R1370">
        <v>4.8499999999999996</v>
      </c>
      <c r="S1370">
        <v>27</v>
      </c>
      <c r="T1370">
        <v>2.58</v>
      </c>
      <c r="U1370">
        <v>3</v>
      </c>
      <c r="V1370" t="s">
        <v>587</v>
      </c>
      <c r="W1370" t="s">
        <v>45</v>
      </c>
      <c r="X1370">
        <v>1</v>
      </c>
      <c r="Y1370" t="str">
        <f>IF(tblRides[[#This Row],[supply_demand_ratio]]&lt;0.8,"Below 0.8",IF(tblRides[[#This Row],[supply_demand_ratio]]&lt;1,"Between 0.8-1.0",IF(tblRides[[#This Row],[supply_demand_ratio]]&lt;=1.2,"Between 1.0-1.2","Above 1.2")))</f>
        <v>Between 0.8-1.0</v>
      </c>
    </row>
    <row r="1371" spans="1:25" x14ac:dyDescent="0.3">
      <c r="A1371" t="s">
        <v>1426</v>
      </c>
      <c r="B1371" s="1">
        <v>46035.418749999997</v>
      </c>
      <c r="C1371" s="2">
        <v>46035</v>
      </c>
      <c r="D1371">
        <v>10</v>
      </c>
      <c r="E1371" t="s">
        <v>36</v>
      </c>
      <c r="F1371" t="s">
        <v>26</v>
      </c>
      <c r="G1371">
        <v>3.7</v>
      </c>
      <c r="H1371">
        <v>121.62</v>
      </c>
      <c r="J1371">
        <v>1.3</v>
      </c>
      <c r="K1371">
        <v>11.9</v>
      </c>
      <c r="L1371">
        <v>9.6999999999999993</v>
      </c>
      <c r="M1371">
        <v>107</v>
      </c>
      <c r="N1371" t="s">
        <v>72</v>
      </c>
      <c r="O1371">
        <v>0.72</v>
      </c>
      <c r="P1371" t="s">
        <v>37</v>
      </c>
      <c r="Q1371" t="s">
        <v>38</v>
      </c>
      <c r="R1371">
        <v>4.71</v>
      </c>
      <c r="S1371">
        <v>4</v>
      </c>
      <c r="U1371">
        <v>-2.2000000000000002</v>
      </c>
      <c r="V1371" t="s">
        <v>587</v>
      </c>
      <c r="W1371" t="s">
        <v>77</v>
      </c>
      <c r="X1371">
        <v>0</v>
      </c>
      <c r="Y1371" t="str">
        <f>IF(tblRides[[#This Row],[supply_demand_ratio]]&lt;0.8,"Below 0.8",IF(tblRides[[#This Row],[supply_demand_ratio]]&lt;1,"Between 0.8-1.0",IF(tblRides[[#This Row],[supply_demand_ratio]]&lt;=1.2,"Between 1.0-1.2","Above 1.2")))</f>
        <v>Below 0.8</v>
      </c>
    </row>
    <row r="1372" spans="1:25" x14ac:dyDescent="0.3">
      <c r="A1372" t="s">
        <v>1427</v>
      </c>
      <c r="B1372" s="1">
        <v>46035.419444444444</v>
      </c>
      <c r="C1372" s="2">
        <v>46035</v>
      </c>
      <c r="D1372">
        <v>10</v>
      </c>
      <c r="E1372" t="s">
        <v>62</v>
      </c>
      <c r="F1372" t="s">
        <v>26</v>
      </c>
      <c r="G1372">
        <v>7.5</v>
      </c>
      <c r="H1372">
        <v>137.63</v>
      </c>
      <c r="I1372">
        <v>138.75</v>
      </c>
      <c r="J1372">
        <v>1</v>
      </c>
      <c r="K1372">
        <v>4.5</v>
      </c>
      <c r="L1372">
        <v>1.2</v>
      </c>
      <c r="M1372">
        <v>49</v>
      </c>
      <c r="N1372" t="s">
        <v>41</v>
      </c>
      <c r="O1372">
        <v>1.008</v>
      </c>
      <c r="P1372" t="s">
        <v>28</v>
      </c>
      <c r="Q1372" t="s">
        <v>29</v>
      </c>
      <c r="R1372">
        <v>4.75</v>
      </c>
      <c r="S1372">
        <v>8</v>
      </c>
      <c r="T1372">
        <v>1.1200000000000001</v>
      </c>
      <c r="U1372">
        <v>-3.3</v>
      </c>
      <c r="V1372" t="s">
        <v>587</v>
      </c>
      <c r="W1372" t="s">
        <v>31</v>
      </c>
      <c r="X1372">
        <v>1</v>
      </c>
      <c r="Y1372" t="str">
        <f>IF(tblRides[[#This Row],[supply_demand_ratio]]&lt;0.8,"Below 0.8",IF(tblRides[[#This Row],[supply_demand_ratio]]&lt;1,"Between 0.8-1.0",IF(tblRides[[#This Row],[supply_demand_ratio]]&lt;=1.2,"Between 1.0-1.2","Above 1.2")))</f>
        <v>Between 1.0-1.2</v>
      </c>
    </row>
    <row r="1373" spans="1:25" x14ac:dyDescent="0.3">
      <c r="A1373" t="s">
        <v>1428</v>
      </c>
      <c r="B1373" s="1">
        <v>46035.429166666669</v>
      </c>
      <c r="C1373" s="2">
        <v>46035</v>
      </c>
      <c r="D1373">
        <v>10</v>
      </c>
      <c r="E1373" t="s">
        <v>25</v>
      </c>
      <c r="F1373" t="s">
        <v>26</v>
      </c>
      <c r="G1373">
        <v>2.5</v>
      </c>
      <c r="H1373">
        <v>78.48</v>
      </c>
      <c r="I1373">
        <v>77.16</v>
      </c>
      <c r="J1373">
        <v>1</v>
      </c>
      <c r="K1373">
        <v>6</v>
      </c>
      <c r="L1373">
        <v>6.9</v>
      </c>
      <c r="M1373">
        <v>119</v>
      </c>
      <c r="N1373" t="s">
        <v>27</v>
      </c>
      <c r="O1373">
        <v>1.113</v>
      </c>
      <c r="P1373" t="s">
        <v>28</v>
      </c>
      <c r="Q1373" t="s">
        <v>29</v>
      </c>
      <c r="R1373">
        <v>4.91</v>
      </c>
      <c r="S1373">
        <v>2</v>
      </c>
      <c r="T1373">
        <v>-1.32</v>
      </c>
      <c r="U1373">
        <v>0.9</v>
      </c>
      <c r="V1373" t="s">
        <v>587</v>
      </c>
      <c r="W1373" t="s">
        <v>45</v>
      </c>
      <c r="X1373">
        <v>1</v>
      </c>
      <c r="Y1373" t="str">
        <f>IF(tblRides[[#This Row],[supply_demand_ratio]]&lt;0.8,"Below 0.8",IF(tblRides[[#This Row],[supply_demand_ratio]]&lt;1,"Between 0.8-1.0",IF(tblRides[[#This Row],[supply_demand_ratio]]&lt;=1.2,"Between 1.0-1.2","Above 1.2")))</f>
        <v>Between 1.0-1.2</v>
      </c>
    </row>
    <row r="1374" spans="1:25" x14ac:dyDescent="0.3">
      <c r="A1374" t="s">
        <v>1429</v>
      </c>
      <c r="B1374" s="1">
        <v>46035.438194444447</v>
      </c>
      <c r="C1374" s="2">
        <v>46035</v>
      </c>
      <c r="D1374">
        <v>10</v>
      </c>
      <c r="E1374" t="s">
        <v>62</v>
      </c>
      <c r="F1374" t="s">
        <v>26</v>
      </c>
      <c r="G1374">
        <v>3.2</v>
      </c>
      <c r="H1374">
        <v>83.84</v>
      </c>
      <c r="I1374">
        <v>84.35</v>
      </c>
      <c r="J1374">
        <v>1.1000000000000001</v>
      </c>
      <c r="K1374">
        <v>6.1</v>
      </c>
      <c r="L1374">
        <v>8</v>
      </c>
      <c r="M1374">
        <v>67</v>
      </c>
      <c r="N1374" t="s">
        <v>41</v>
      </c>
      <c r="O1374">
        <v>1.4790000000000001</v>
      </c>
      <c r="P1374" t="s">
        <v>28</v>
      </c>
      <c r="Q1374" t="s">
        <v>29</v>
      </c>
      <c r="R1374">
        <v>4.6900000000000004</v>
      </c>
      <c r="S1374">
        <v>6</v>
      </c>
      <c r="T1374">
        <v>0.51</v>
      </c>
      <c r="U1374">
        <v>1.9</v>
      </c>
      <c r="V1374" t="s">
        <v>587</v>
      </c>
      <c r="W1374" t="s">
        <v>45</v>
      </c>
      <c r="X1374">
        <v>1</v>
      </c>
      <c r="Y1374" t="str">
        <f>IF(tblRides[[#This Row],[supply_demand_ratio]]&lt;0.8,"Below 0.8",IF(tblRides[[#This Row],[supply_demand_ratio]]&lt;1,"Between 0.8-1.0",IF(tblRides[[#This Row],[supply_demand_ratio]]&lt;=1.2,"Between 1.0-1.2","Above 1.2")))</f>
        <v>Above 1.2</v>
      </c>
    </row>
    <row r="1375" spans="1:25" x14ac:dyDescent="0.3">
      <c r="A1375" t="s">
        <v>1430</v>
      </c>
      <c r="B1375" s="1">
        <v>46035.445138888892</v>
      </c>
      <c r="C1375" s="2">
        <v>46035</v>
      </c>
      <c r="D1375">
        <v>10</v>
      </c>
      <c r="E1375" t="s">
        <v>36</v>
      </c>
      <c r="F1375" t="s">
        <v>26</v>
      </c>
      <c r="G1375">
        <v>10.199999999999999</v>
      </c>
      <c r="H1375">
        <v>187.68</v>
      </c>
      <c r="I1375">
        <v>171.1</v>
      </c>
      <c r="J1375">
        <v>1</v>
      </c>
      <c r="K1375">
        <v>6</v>
      </c>
      <c r="L1375">
        <v>13</v>
      </c>
      <c r="M1375">
        <v>110</v>
      </c>
      <c r="N1375" t="s">
        <v>27</v>
      </c>
      <c r="O1375">
        <v>1.093</v>
      </c>
      <c r="P1375" t="s">
        <v>28</v>
      </c>
      <c r="Q1375" t="s">
        <v>29</v>
      </c>
      <c r="R1375">
        <v>4.6100000000000003</v>
      </c>
      <c r="S1375">
        <v>35</v>
      </c>
      <c r="T1375">
        <v>-16.579999999999998</v>
      </c>
      <c r="U1375">
        <v>7</v>
      </c>
      <c r="V1375" t="s">
        <v>587</v>
      </c>
      <c r="W1375" t="s">
        <v>45</v>
      </c>
      <c r="X1375">
        <v>1</v>
      </c>
      <c r="Y1375" t="str">
        <f>IF(tblRides[[#This Row],[supply_demand_ratio]]&lt;0.8,"Below 0.8",IF(tblRides[[#This Row],[supply_demand_ratio]]&lt;1,"Between 0.8-1.0",IF(tblRides[[#This Row],[supply_demand_ratio]]&lt;=1.2,"Between 1.0-1.2","Above 1.2")))</f>
        <v>Between 1.0-1.2</v>
      </c>
    </row>
    <row r="1376" spans="1:25" x14ac:dyDescent="0.3">
      <c r="A1376" t="s">
        <v>1431</v>
      </c>
      <c r="B1376" s="1">
        <v>46035.449305555558</v>
      </c>
      <c r="C1376" s="2">
        <v>46035</v>
      </c>
      <c r="D1376">
        <v>10</v>
      </c>
      <c r="E1376" t="s">
        <v>25</v>
      </c>
      <c r="F1376" t="s">
        <v>26</v>
      </c>
      <c r="G1376">
        <v>2.1</v>
      </c>
      <c r="H1376">
        <v>79.489999999999995</v>
      </c>
      <c r="I1376">
        <v>74.86</v>
      </c>
      <c r="J1376">
        <v>1.1000000000000001</v>
      </c>
      <c r="K1376">
        <v>4.7</v>
      </c>
      <c r="L1376">
        <v>4.0999999999999996</v>
      </c>
      <c r="M1376">
        <v>126</v>
      </c>
      <c r="N1376" t="s">
        <v>27</v>
      </c>
      <c r="O1376">
        <v>0.97699999999999998</v>
      </c>
      <c r="P1376" t="s">
        <v>28</v>
      </c>
      <c r="Q1376" t="s">
        <v>29</v>
      </c>
      <c r="R1376">
        <v>4.82</v>
      </c>
      <c r="S1376">
        <v>22</v>
      </c>
      <c r="T1376">
        <v>-4.63</v>
      </c>
      <c r="U1376">
        <v>-0.6</v>
      </c>
      <c r="V1376" t="s">
        <v>587</v>
      </c>
      <c r="W1376" t="s">
        <v>31</v>
      </c>
      <c r="X1376">
        <v>1</v>
      </c>
      <c r="Y1376" t="str">
        <f>IF(tblRides[[#This Row],[supply_demand_ratio]]&lt;0.8,"Below 0.8",IF(tblRides[[#This Row],[supply_demand_ratio]]&lt;1,"Between 0.8-1.0",IF(tblRides[[#This Row],[supply_demand_ratio]]&lt;=1.2,"Between 1.0-1.2","Above 1.2")))</f>
        <v>Between 0.8-1.0</v>
      </c>
    </row>
    <row r="1377" spans="1:25" x14ac:dyDescent="0.3">
      <c r="A1377" t="s">
        <v>1432</v>
      </c>
      <c r="B1377" s="1">
        <v>46035.472222222219</v>
      </c>
      <c r="C1377" s="2">
        <v>46035</v>
      </c>
      <c r="D1377">
        <v>11</v>
      </c>
      <c r="E1377" t="s">
        <v>25</v>
      </c>
      <c r="F1377" t="s">
        <v>26</v>
      </c>
      <c r="G1377">
        <v>11.7</v>
      </c>
      <c r="H1377">
        <v>209.82</v>
      </c>
      <c r="I1377">
        <v>208.55</v>
      </c>
      <c r="J1377">
        <v>1.1000000000000001</v>
      </c>
      <c r="K1377">
        <v>6.3</v>
      </c>
      <c r="L1377">
        <v>7.9</v>
      </c>
      <c r="M1377">
        <v>129</v>
      </c>
      <c r="N1377" t="s">
        <v>27</v>
      </c>
      <c r="O1377">
        <v>0.96099999999999997</v>
      </c>
      <c r="P1377" t="s">
        <v>28</v>
      </c>
      <c r="Q1377" t="s">
        <v>29</v>
      </c>
      <c r="R1377">
        <v>4.79</v>
      </c>
      <c r="S1377">
        <v>8</v>
      </c>
      <c r="T1377">
        <v>-1.27</v>
      </c>
      <c r="U1377">
        <v>1.6</v>
      </c>
      <c r="V1377" t="s">
        <v>587</v>
      </c>
      <c r="W1377" t="s">
        <v>45</v>
      </c>
      <c r="X1377">
        <v>1</v>
      </c>
      <c r="Y1377" t="str">
        <f>IF(tblRides[[#This Row],[supply_demand_ratio]]&lt;0.8,"Below 0.8",IF(tblRides[[#This Row],[supply_demand_ratio]]&lt;1,"Between 0.8-1.0",IF(tblRides[[#This Row],[supply_demand_ratio]]&lt;=1.2,"Between 1.0-1.2","Above 1.2")))</f>
        <v>Between 0.8-1.0</v>
      </c>
    </row>
    <row r="1378" spans="1:25" x14ac:dyDescent="0.3">
      <c r="A1378" t="s">
        <v>1433</v>
      </c>
      <c r="B1378" s="1">
        <v>46035.478472222225</v>
      </c>
      <c r="C1378" s="2">
        <v>46035</v>
      </c>
      <c r="D1378">
        <v>11</v>
      </c>
      <c r="E1378" t="s">
        <v>25</v>
      </c>
      <c r="F1378" t="s">
        <v>34</v>
      </c>
      <c r="G1378">
        <v>8.8000000000000007</v>
      </c>
      <c r="H1378">
        <v>232.4</v>
      </c>
      <c r="I1378">
        <v>238.15</v>
      </c>
      <c r="J1378">
        <v>1.3</v>
      </c>
      <c r="K1378">
        <v>7.3</v>
      </c>
      <c r="L1378">
        <v>6.9</v>
      </c>
      <c r="M1378">
        <v>92</v>
      </c>
      <c r="N1378" t="s">
        <v>72</v>
      </c>
      <c r="O1378">
        <v>0.61899999999999999</v>
      </c>
      <c r="P1378" t="s">
        <v>28</v>
      </c>
      <c r="Q1378" t="s">
        <v>29</v>
      </c>
      <c r="R1378">
        <v>4.63</v>
      </c>
      <c r="S1378">
        <v>0</v>
      </c>
      <c r="T1378">
        <v>5.75</v>
      </c>
      <c r="U1378">
        <v>-0.4</v>
      </c>
      <c r="V1378" t="s">
        <v>587</v>
      </c>
      <c r="W1378" t="s">
        <v>45</v>
      </c>
      <c r="X1378">
        <v>1</v>
      </c>
      <c r="Y1378" t="str">
        <f>IF(tblRides[[#This Row],[supply_demand_ratio]]&lt;0.8,"Below 0.8",IF(tblRides[[#This Row],[supply_demand_ratio]]&lt;1,"Between 0.8-1.0",IF(tblRides[[#This Row],[supply_demand_ratio]]&lt;=1.2,"Between 1.0-1.2","Above 1.2")))</f>
        <v>Below 0.8</v>
      </c>
    </row>
    <row r="1379" spans="1:25" x14ac:dyDescent="0.3">
      <c r="A1379" t="s">
        <v>1434</v>
      </c>
      <c r="B1379" s="1">
        <v>46035.48333333333</v>
      </c>
      <c r="C1379" s="2">
        <v>46035</v>
      </c>
      <c r="D1379">
        <v>11</v>
      </c>
      <c r="E1379" t="s">
        <v>36</v>
      </c>
      <c r="F1379" t="s">
        <v>26</v>
      </c>
      <c r="G1379">
        <v>9.4</v>
      </c>
      <c r="H1379">
        <v>212.78</v>
      </c>
      <c r="I1379">
        <v>211.86</v>
      </c>
      <c r="J1379">
        <v>1.1000000000000001</v>
      </c>
      <c r="K1379">
        <v>2.4</v>
      </c>
      <c r="L1379">
        <v>2.8</v>
      </c>
      <c r="M1379">
        <v>107</v>
      </c>
      <c r="N1379" t="s">
        <v>27</v>
      </c>
      <c r="O1379">
        <v>0.85099999999999998</v>
      </c>
      <c r="P1379" t="s">
        <v>28</v>
      </c>
      <c r="Q1379" t="s">
        <v>29</v>
      </c>
      <c r="R1379">
        <v>4.63</v>
      </c>
      <c r="S1379">
        <v>4</v>
      </c>
      <c r="T1379">
        <v>-0.92</v>
      </c>
      <c r="U1379">
        <v>0.4</v>
      </c>
      <c r="V1379" t="s">
        <v>587</v>
      </c>
      <c r="W1379" t="s">
        <v>31</v>
      </c>
      <c r="X1379">
        <v>1</v>
      </c>
      <c r="Y1379" t="str">
        <f>IF(tblRides[[#This Row],[supply_demand_ratio]]&lt;0.8,"Below 0.8",IF(tblRides[[#This Row],[supply_demand_ratio]]&lt;1,"Between 0.8-1.0",IF(tblRides[[#This Row],[supply_demand_ratio]]&lt;=1.2,"Between 1.0-1.2","Above 1.2")))</f>
        <v>Between 0.8-1.0</v>
      </c>
    </row>
    <row r="1380" spans="1:25" x14ac:dyDescent="0.3">
      <c r="A1380" t="s">
        <v>1435</v>
      </c>
      <c r="B1380" s="1">
        <v>46035.48541666667</v>
      </c>
      <c r="C1380" s="2">
        <v>46035</v>
      </c>
      <c r="D1380">
        <v>11</v>
      </c>
      <c r="E1380" t="s">
        <v>25</v>
      </c>
      <c r="F1380" t="s">
        <v>34</v>
      </c>
      <c r="G1380">
        <v>2.2999999999999998</v>
      </c>
      <c r="H1380">
        <v>87.54</v>
      </c>
      <c r="J1380">
        <v>1.2</v>
      </c>
      <c r="K1380">
        <v>3</v>
      </c>
      <c r="M1380">
        <v>124</v>
      </c>
      <c r="N1380" t="s">
        <v>27</v>
      </c>
      <c r="O1380">
        <v>0.94399999999999995</v>
      </c>
      <c r="P1380" t="s">
        <v>82</v>
      </c>
      <c r="Q1380" t="s">
        <v>83</v>
      </c>
      <c r="R1380">
        <v>4.84</v>
      </c>
      <c r="S1380">
        <v>0</v>
      </c>
      <c r="V1380" t="s">
        <v>587</v>
      </c>
      <c r="W1380" t="s">
        <v>31</v>
      </c>
      <c r="X1380">
        <v>0</v>
      </c>
      <c r="Y1380" t="str">
        <f>IF(tblRides[[#This Row],[supply_demand_ratio]]&lt;0.8,"Below 0.8",IF(tblRides[[#This Row],[supply_demand_ratio]]&lt;1,"Between 0.8-1.0",IF(tblRides[[#This Row],[supply_demand_ratio]]&lt;=1.2,"Between 1.0-1.2","Above 1.2")))</f>
        <v>Between 0.8-1.0</v>
      </c>
    </row>
    <row r="1381" spans="1:25" x14ac:dyDescent="0.3">
      <c r="A1381" t="s">
        <v>1436</v>
      </c>
      <c r="B1381" s="1">
        <v>46035.496527777781</v>
      </c>
      <c r="C1381" s="2">
        <v>46035</v>
      </c>
      <c r="D1381">
        <v>11</v>
      </c>
      <c r="E1381" t="s">
        <v>43</v>
      </c>
      <c r="F1381" t="s">
        <v>26</v>
      </c>
      <c r="G1381">
        <v>12</v>
      </c>
      <c r="H1381">
        <v>215.66</v>
      </c>
      <c r="I1381">
        <v>219.24</v>
      </c>
      <c r="J1381">
        <v>1</v>
      </c>
      <c r="K1381">
        <v>4.5</v>
      </c>
      <c r="L1381">
        <v>13.6</v>
      </c>
      <c r="M1381">
        <v>51</v>
      </c>
      <c r="N1381" t="s">
        <v>41</v>
      </c>
      <c r="O1381">
        <v>1.097</v>
      </c>
      <c r="P1381" t="s">
        <v>28</v>
      </c>
      <c r="Q1381" t="s">
        <v>29</v>
      </c>
      <c r="R1381">
        <v>4.59</v>
      </c>
      <c r="S1381">
        <v>6</v>
      </c>
      <c r="T1381">
        <v>3.58</v>
      </c>
      <c r="U1381">
        <v>9.1</v>
      </c>
      <c r="V1381" t="s">
        <v>587</v>
      </c>
      <c r="W1381" t="s">
        <v>31</v>
      </c>
      <c r="X1381">
        <v>1</v>
      </c>
      <c r="Y1381" t="str">
        <f>IF(tblRides[[#This Row],[supply_demand_ratio]]&lt;0.8,"Below 0.8",IF(tblRides[[#This Row],[supply_demand_ratio]]&lt;1,"Between 0.8-1.0",IF(tblRides[[#This Row],[supply_demand_ratio]]&lt;=1.2,"Between 1.0-1.2","Above 1.2")))</f>
        <v>Between 1.0-1.2</v>
      </c>
    </row>
    <row r="1382" spans="1:25" x14ac:dyDescent="0.3">
      <c r="A1382" t="s">
        <v>1437</v>
      </c>
      <c r="B1382" s="1">
        <v>46035.510416666664</v>
      </c>
      <c r="C1382" s="2">
        <v>46035</v>
      </c>
      <c r="D1382">
        <v>12</v>
      </c>
      <c r="E1382" t="s">
        <v>36</v>
      </c>
      <c r="F1382" t="s">
        <v>26</v>
      </c>
      <c r="G1382">
        <v>6.7</v>
      </c>
      <c r="H1382">
        <v>168.68</v>
      </c>
      <c r="I1382">
        <v>167.06</v>
      </c>
      <c r="J1382">
        <v>1.1000000000000001</v>
      </c>
      <c r="K1382">
        <v>6.2</v>
      </c>
      <c r="L1382">
        <v>9.1999999999999993</v>
      </c>
      <c r="M1382">
        <v>109</v>
      </c>
      <c r="N1382" t="s">
        <v>27</v>
      </c>
      <c r="O1382">
        <v>0.93600000000000005</v>
      </c>
      <c r="P1382" t="s">
        <v>28</v>
      </c>
      <c r="Q1382" t="s">
        <v>29</v>
      </c>
      <c r="R1382">
        <v>4.4400000000000004</v>
      </c>
      <c r="S1382">
        <v>8</v>
      </c>
      <c r="T1382">
        <v>-1.62</v>
      </c>
      <c r="U1382">
        <v>3</v>
      </c>
      <c r="V1382" t="s">
        <v>587</v>
      </c>
      <c r="W1382" t="s">
        <v>45</v>
      </c>
      <c r="X1382">
        <v>1</v>
      </c>
      <c r="Y1382" t="str">
        <f>IF(tblRides[[#This Row],[supply_demand_ratio]]&lt;0.8,"Below 0.8",IF(tblRides[[#This Row],[supply_demand_ratio]]&lt;1,"Between 0.8-1.0",IF(tblRides[[#This Row],[supply_demand_ratio]]&lt;=1.2,"Between 1.0-1.2","Above 1.2")))</f>
        <v>Between 0.8-1.0</v>
      </c>
    </row>
    <row r="1383" spans="1:25" x14ac:dyDescent="0.3">
      <c r="A1383" t="s">
        <v>1438</v>
      </c>
      <c r="B1383" s="1">
        <v>46035.521527777775</v>
      </c>
      <c r="C1383" s="2">
        <v>46035</v>
      </c>
      <c r="D1383">
        <v>12</v>
      </c>
      <c r="E1383" t="s">
        <v>36</v>
      </c>
      <c r="F1383" t="s">
        <v>26</v>
      </c>
      <c r="G1383">
        <v>16.7</v>
      </c>
      <c r="H1383">
        <v>322.87</v>
      </c>
      <c r="I1383">
        <v>319.62</v>
      </c>
      <c r="J1383">
        <v>1</v>
      </c>
      <c r="K1383">
        <v>5.6</v>
      </c>
      <c r="L1383">
        <v>2.5</v>
      </c>
      <c r="M1383">
        <v>111</v>
      </c>
      <c r="N1383" t="s">
        <v>41</v>
      </c>
      <c r="O1383">
        <v>1.51</v>
      </c>
      <c r="P1383" t="s">
        <v>28</v>
      </c>
      <c r="Q1383" t="s">
        <v>29</v>
      </c>
      <c r="R1383">
        <v>4.45</v>
      </c>
      <c r="S1383">
        <v>9</v>
      </c>
      <c r="T1383">
        <v>-3.25</v>
      </c>
      <c r="U1383">
        <v>-3.1</v>
      </c>
      <c r="V1383" t="s">
        <v>587</v>
      </c>
      <c r="W1383" t="s">
        <v>45</v>
      </c>
      <c r="X1383">
        <v>1</v>
      </c>
      <c r="Y1383" t="str">
        <f>IF(tblRides[[#This Row],[supply_demand_ratio]]&lt;0.8,"Below 0.8",IF(tblRides[[#This Row],[supply_demand_ratio]]&lt;1,"Between 0.8-1.0",IF(tblRides[[#This Row],[supply_demand_ratio]]&lt;=1.2,"Between 1.0-1.2","Above 1.2")))</f>
        <v>Above 1.2</v>
      </c>
    </row>
    <row r="1384" spans="1:25" x14ac:dyDescent="0.3">
      <c r="A1384" t="s">
        <v>1439</v>
      </c>
      <c r="B1384" s="1">
        <v>46035.545138888891</v>
      </c>
      <c r="C1384" s="2">
        <v>46035</v>
      </c>
      <c r="D1384">
        <v>13</v>
      </c>
      <c r="E1384" t="s">
        <v>33</v>
      </c>
      <c r="F1384" t="s">
        <v>26</v>
      </c>
      <c r="G1384">
        <v>8.9</v>
      </c>
      <c r="H1384">
        <v>179.09</v>
      </c>
      <c r="I1384">
        <v>173.62</v>
      </c>
      <c r="J1384">
        <v>1.1000000000000001</v>
      </c>
      <c r="K1384">
        <v>5.5</v>
      </c>
      <c r="L1384">
        <v>9.1999999999999993</v>
      </c>
      <c r="M1384">
        <v>83</v>
      </c>
      <c r="N1384" t="s">
        <v>27</v>
      </c>
      <c r="O1384">
        <v>0.88600000000000001</v>
      </c>
      <c r="P1384" t="s">
        <v>28</v>
      </c>
      <c r="Q1384" t="s">
        <v>29</v>
      </c>
      <c r="R1384">
        <v>4.4800000000000004</v>
      </c>
      <c r="S1384">
        <v>4</v>
      </c>
      <c r="T1384">
        <v>-5.47</v>
      </c>
      <c r="U1384">
        <v>3.7</v>
      </c>
      <c r="V1384" t="s">
        <v>587</v>
      </c>
      <c r="W1384" t="s">
        <v>45</v>
      </c>
      <c r="X1384">
        <v>1</v>
      </c>
      <c r="Y1384" t="str">
        <f>IF(tblRides[[#This Row],[supply_demand_ratio]]&lt;0.8,"Below 0.8",IF(tblRides[[#This Row],[supply_demand_ratio]]&lt;1,"Between 0.8-1.0",IF(tblRides[[#This Row],[supply_demand_ratio]]&lt;=1.2,"Between 1.0-1.2","Above 1.2")))</f>
        <v>Between 0.8-1.0</v>
      </c>
    </row>
    <row r="1385" spans="1:25" x14ac:dyDescent="0.3">
      <c r="A1385" t="s">
        <v>1440</v>
      </c>
      <c r="B1385" s="1">
        <v>46035.554861111108</v>
      </c>
      <c r="C1385" s="2">
        <v>46035</v>
      </c>
      <c r="D1385">
        <v>13</v>
      </c>
      <c r="E1385" t="s">
        <v>36</v>
      </c>
      <c r="F1385" t="s">
        <v>34</v>
      </c>
      <c r="G1385">
        <v>5.6</v>
      </c>
      <c r="H1385">
        <v>126.69</v>
      </c>
      <c r="J1385">
        <v>1.1000000000000001</v>
      </c>
      <c r="K1385">
        <v>4.4000000000000004</v>
      </c>
      <c r="L1385">
        <v>5.3</v>
      </c>
      <c r="M1385">
        <v>102</v>
      </c>
      <c r="N1385" t="s">
        <v>41</v>
      </c>
      <c r="O1385">
        <v>1.242</v>
      </c>
      <c r="P1385" t="s">
        <v>37</v>
      </c>
      <c r="Q1385" t="s">
        <v>103</v>
      </c>
      <c r="R1385">
        <v>4.4800000000000004</v>
      </c>
      <c r="S1385">
        <v>0</v>
      </c>
      <c r="U1385">
        <v>0.9</v>
      </c>
      <c r="V1385" t="s">
        <v>587</v>
      </c>
      <c r="W1385" t="s">
        <v>31</v>
      </c>
      <c r="X1385">
        <v>0</v>
      </c>
      <c r="Y1385" t="str">
        <f>IF(tblRides[[#This Row],[supply_demand_ratio]]&lt;0.8,"Below 0.8",IF(tblRides[[#This Row],[supply_demand_ratio]]&lt;1,"Between 0.8-1.0",IF(tblRides[[#This Row],[supply_demand_ratio]]&lt;=1.2,"Between 1.0-1.2","Above 1.2")))</f>
        <v>Above 1.2</v>
      </c>
    </row>
    <row r="1386" spans="1:25" x14ac:dyDescent="0.3">
      <c r="A1386" t="s">
        <v>1441</v>
      </c>
      <c r="B1386" s="1">
        <v>46035.565972222219</v>
      </c>
      <c r="C1386" s="2">
        <v>46035</v>
      </c>
      <c r="D1386">
        <v>13</v>
      </c>
      <c r="E1386" t="s">
        <v>25</v>
      </c>
      <c r="F1386" t="s">
        <v>26</v>
      </c>
      <c r="G1386">
        <v>1.7</v>
      </c>
      <c r="H1386">
        <v>71.62</v>
      </c>
      <c r="I1386">
        <v>70.94</v>
      </c>
      <c r="J1386">
        <v>1.1000000000000001</v>
      </c>
      <c r="K1386">
        <v>4.0999999999999996</v>
      </c>
      <c r="L1386">
        <v>5.8</v>
      </c>
      <c r="M1386">
        <v>139</v>
      </c>
      <c r="N1386" t="s">
        <v>27</v>
      </c>
      <c r="O1386">
        <v>1.21</v>
      </c>
      <c r="P1386" t="s">
        <v>28</v>
      </c>
      <c r="Q1386" t="s">
        <v>29</v>
      </c>
      <c r="R1386">
        <v>4.8</v>
      </c>
      <c r="S1386">
        <v>6</v>
      </c>
      <c r="T1386">
        <v>-0.68</v>
      </c>
      <c r="U1386">
        <v>1.7</v>
      </c>
      <c r="V1386" t="s">
        <v>587</v>
      </c>
      <c r="W1386" t="s">
        <v>31</v>
      </c>
      <c r="X1386">
        <v>1</v>
      </c>
      <c r="Y1386" t="str">
        <f>IF(tblRides[[#This Row],[supply_demand_ratio]]&lt;0.8,"Below 0.8",IF(tblRides[[#This Row],[supply_demand_ratio]]&lt;1,"Between 0.8-1.0",IF(tblRides[[#This Row],[supply_demand_ratio]]&lt;=1.2,"Between 1.0-1.2","Above 1.2")))</f>
        <v>Above 1.2</v>
      </c>
    </row>
    <row r="1387" spans="1:25" x14ac:dyDescent="0.3">
      <c r="A1387" t="s">
        <v>1442</v>
      </c>
      <c r="B1387" s="1">
        <v>46035.570138888892</v>
      </c>
      <c r="C1387" s="2">
        <v>46035</v>
      </c>
      <c r="D1387">
        <v>13</v>
      </c>
      <c r="E1387" t="s">
        <v>36</v>
      </c>
      <c r="F1387" t="s">
        <v>26</v>
      </c>
      <c r="G1387">
        <v>7.7</v>
      </c>
      <c r="H1387">
        <v>173.72</v>
      </c>
      <c r="I1387">
        <v>180.28</v>
      </c>
      <c r="J1387">
        <v>1.1000000000000001</v>
      </c>
      <c r="K1387">
        <v>5.7</v>
      </c>
      <c r="L1387">
        <v>6.1</v>
      </c>
      <c r="M1387">
        <v>75</v>
      </c>
      <c r="N1387" t="s">
        <v>41</v>
      </c>
      <c r="O1387">
        <v>0.876</v>
      </c>
      <c r="P1387" t="s">
        <v>28</v>
      </c>
      <c r="Q1387" t="s">
        <v>29</v>
      </c>
      <c r="R1387">
        <v>4.6500000000000004</v>
      </c>
      <c r="S1387">
        <v>4</v>
      </c>
      <c r="T1387">
        <v>6.56</v>
      </c>
      <c r="U1387">
        <v>0.4</v>
      </c>
      <c r="V1387" t="s">
        <v>587</v>
      </c>
      <c r="W1387" t="s">
        <v>45</v>
      </c>
      <c r="X1387">
        <v>1</v>
      </c>
      <c r="Y1387" t="str">
        <f>IF(tblRides[[#This Row],[supply_demand_ratio]]&lt;0.8,"Below 0.8",IF(tblRides[[#This Row],[supply_demand_ratio]]&lt;1,"Between 0.8-1.0",IF(tblRides[[#This Row],[supply_demand_ratio]]&lt;=1.2,"Between 1.0-1.2","Above 1.2")))</f>
        <v>Between 0.8-1.0</v>
      </c>
    </row>
    <row r="1388" spans="1:25" x14ac:dyDescent="0.3">
      <c r="A1388" t="s">
        <v>1443</v>
      </c>
      <c r="B1388" s="1">
        <v>46035.572222222225</v>
      </c>
      <c r="C1388" s="2">
        <v>46035</v>
      </c>
      <c r="D1388">
        <v>13</v>
      </c>
      <c r="E1388" t="s">
        <v>25</v>
      </c>
      <c r="F1388" t="s">
        <v>34</v>
      </c>
      <c r="G1388">
        <v>11</v>
      </c>
      <c r="H1388">
        <v>270.82</v>
      </c>
      <c r="I1388">
        <v>268.10000000000002</v>
      </c>
      <c r="J1388">
        <v>1.2</v>
      </c>
      <c r="K1388">
        <v>2.2999999999999998</v>
      </c>
      <c r="L1388">
        <v>1.4</v>
      </c>
      <c r="M1388">
        <v>126</v>
      </c>
      <c r="N1388" t="s">
        <v>41</v>
      </c>
      <c r="O1388">
        <v>1.369</v>
      </c>
      <c r="P1388" t="s">
        <v>28</v>
      </c>
      <c r="Q1388" t="s">
        <v>29</v>
      </c>
      <c r="R1388">
        <v>4.84</v>
      </c>
      <c r="S1388">
        <v>0</v>
      </c>
      <c r="T1388">
        <v>-2.72</v>
      </c>
      <c r="U1388">
        <v>-0.9</v>
      </c>
      <c r="V1388" t="s">
        <v>587</v>
      </c>
      <c r="W1388" t="s">
        <v>31</v>
      </c>
      <c r="X1388">
        <v>1</v>
      </c>
      <c r="Y1388" t="str">
        <f>IF(tblRides[[#This Row],[supply_demand_ratio]]&lt;0.8,"Below 0.8",IF(tblRides[[#This Row],[supply_demand_ratio]]&lt;1,"Between 0.8-1.0",IF(tblRides[[#This Row],[supply_demand_ratio]]&lt;=1.2,"Between 1.0-1.2","Above 1.2")))</f>
        <v>Above 1.2</v>
      </c>
    </row>
    <row r="1389" spans="1:25" x14ac:dyDescent="0.3">
      <c r="A1389" t="s">
        <v>1444</v>
      </c>
      <c r="B1389" s="1">
        <v>46035.57708333333</v>
      </c>
      <c r="C1389" s="2">
        <v>46035</v>
      </c>
      <c r="D1389">
        <v>13</v>
      </c>
      <c r="E1389" t="s">
        <v>25</v>
      </c>
      <c r="F1389" t="s">
        <v>26</v>
      </c>
      <c r="G1389">
        <v>10.1</v>
      </c>
      <c r="H1389">
        <v>198.6</v>
      </c>
      <c r="I1389">
        <v>186.48</v>
      </c>
      <c r="J1389">
        <v>1.1000000000000001</v>
      </c>
      <c r="K1389">
        <v>4.5</v>
      </c>
      <c r="L1389">
        <v>6.9</v>
      </c>
      <c r="M1389">
        <v>137</v>
      </c>
      <c r="N1389" t="s">
        <v>27</v>
      </c>
      <c r="O1389">
        <v>1.1599999999999999</v>
      </c>
      <c r="P1389" t="s">
        <v>28</v>
      </c>
      <c r="Q1389" t="s">
        <v>29</v>
      </c>
      <c r="R1389">
        <v>4.75</v>
      </c>
      <c r="S1389">
        <v>5</v>
      </c>
      <c r="T1389">
        <v>-12.12</v>
      </c>
      <c r="U1389">
        <v>2.4</v>
      </c>
      <c r="V1389" t="s">
        <v>587</v>
      </c>
      <c r="W1389" t="s">
        <v>31</v>
      </c>
      <c r="X1389">
        <v>1</v>
      </c>
      <c r="Y1389" t="str">
        <f>IF(tblRides[[#This Row],[supply_demand_ratio]]&lt;0.8,"Below 0.8",IF(tblRides[[#This Row],[supply_demand_ratio]]&lt;1,"Between 0.8-1.0",IF(tblRides[[#This Row],[supply_demand_ratio]]&lt;=1.2,"Between 1.0-1.2","Above 1.2")))</f>
        <v>Between 1.0-1.2</v>
      </c>
    </row>
    <row r="1390" spans="1:25" x14ac:dyDescent="0.3">
      <c r="A1390" t="s">
        <v>1445</v>
      </c>
      <c r="B1390" s="1">
        <v>46035.578472222223</v>
      </c>
      <c r="C1390" s="2">
        <v>46035</v>
      </c>
      <c r="D1390">
        <v>13</v>
      </c>
      <c r="E1390" t="s">
        <v>62</v>
      </c>
      <c r="F1390" t="s">
        <v>26</v>
      </c>
      <c r="G1390">
        <v>2.6</v>
      </c>
      <c r="H1390">
        <v>76.849999999999994</v>
      </c>
      <c r="I1390">
        <v>77.83</v>
      </c>
      <c r="J1390">
        <v>1</v>
      </c>
      <c r="K1390">
        <v>6.2</v>
      </c>
      <c r="L1390">
        <v>5.3</v>
      </c>
      <c r="M1390">
        <v>59</v>
      </c>
      <c r="N1390" t="s">
        <v>41</v>
      </c>
      <c r="O1390">
        <v>1.758</v>
      </c>
      <c r="P1390" t="s">
        <v>28</v>
      </c>
      <c r="Q1390" t="s">
        <v>29</v>
      </c>
      <c r="R1390">
        <v>4.71</v>
      </c>
      <c r="S1390">
        <v>1</v>
      </c>
      <c r="T1390">
        <v>0.98</v>
      </c>
      <c r="U1390">
        <v>-0.9</v>
      </c>
      <c r="V1390" t="s">
        <v>587</v>
      </c>
      <c r="W1390" t="s">
        <v>45</v>
      </c>
      <c r="X1390">
        <v>1</v>
      </c>
      <c r="Y1390" t="str">
        <f>IF(tblRides[[#This Row],[supply_demand_ratio]]&lt;0.8,"Below 0.8",IF(tblRides[[#This Row],[supply_demand_ratio]]&lt;1,"Between 0.8-1.0",IF(tblRides[[#This Row],[supply_demand_ratio]]&lt;=1.2,"Between 1.0-1.2","Above 1.2")))</f>
        <v>Above 1.2</v>
      </c>
    </row>
    <row r="1391" spans="1:25" x14ac:dyDescent="0.3">
      <c r="A1391" t="s">
        <v>1446</v>
      </c>
      <c r="B1391" s="1">
        <v>46035.580555555556</v>
      </c>
      <c r="C1391" s="2">
        <v>46035</v>
      </c>
      <c r="D1391">
        <v>13</v>
      </c>
      <c r="E1391" t="s">
        <v>25</v>
      </c>
      <c r="F1391" t="s">
        <v>26</v>
      </c>
      <c r="G1391">
        <v>16.2</v>
      </c>
      <c r="H1391">
        <v>332.21</v>
      </c>
      <c r="I1391">
        <v>338.71</v>
      </c>
      <c r="J1391">
        <v>1.1000000000000001</v>
      </c>
      <c r="K1391">
        <v>4.5999999999999996</v>
      </c>
      <c r="L1391">
        <v>4.5999999999999996</v>
      </c>
      <c r="M1391">
        <v>139</v>
      </c>
      <c r="N1391" t="s">
        <v>27</v>
      </c>
      <c r="O1391">
        <v>1.276</v>
      </c>
      <c r="P1391" t="s">
        <v>28</v>
      </c>
      <c r="Q1391" t="s">
        <v>29</v>
      </c>
      <c r="R1391">
        <v>4.76</v>
      </c>
      <c r="S1391">
        <v>44</v>
      </c>
      <c r="T1391">
        <v>6.5</v>
      </c>
      <c r="U1391">
        <v>0</v>
      </c>
      <c r="V1391" t="s">
        <v>587</v>
      </c>
      <c r="W1391" t="s">
        <v>31</v>
      </c>
      <c r="X1391">
        <v>1</v>
      </c>
      <c r="Y1391" t="str">
        <f>IF(tblRides[[#This Row],[supply_demand_ratio]]&lt;0.8,"Below 0.8",IF(tblRides[[#This Row],[supply_demand_ratio]]&lt;1,"Between 0.8-1.0",IF(tblRides[[#This Row],[supply_demand_ratio]]&lt;=1.2,"Between 1.0-1.2","Above 1.2")))</f>
        <v>Above 1.2</v>
      </c>
    </row>
    <row r="1392" spans="1:25" x14ac:dyDescent="0.3">
      <c r="A1392" t="s">
        <v>1447</v>
      </c>
      <c r="B1392" s="1">
        <v>46035.581250000003</v>
      </c>
      <c r="C1392" s="2">
        <v>46035</v>
      </c>
      <c r="D1392">
        <v>13</v>
      </c>
      <c r="E1392" t="s">
        <v>25</v>
      </c>
      <c r="F1392" t="s">
        <v>26</v>
      </c>
      <c r="G1392">
        <v>3.8</v>
      </c>
      <c r="H1392">
        <v>92.05</v>
      </c>
      <c r="J1392">
        <v>1</v>
      </c>
      <c r="K1392">
        <v>2.2999999999999998</v>
      </c>
      <c r="L1392">
        <v>3.3</v>
      </c>
      <c r="M1392">
        <v>118</v>
      </c>
      <c r="N1392" t="s">
        <v>27</v>
      </c>
      <c r="O1392">
        <v>1.091</v>
      </c>
      <c r="P1392" t="s">
        <v>58</v>
      </c>
      <c r="Q1392" t="s">
        <v>88</v>
      </c>
      <c r="R1392">
        <v>4.87</v>
      </c>
      <c r="S1392">
        <v>3</v>
      </c>
      <c r="U1392">
        <v>1</v>
      </c>
      <c r="V1392" t="s">
        <v>587</v>
      </c>
      <c r="W1392" t="s">
        <v>31</v>
      </c>
      <c r="X1392">
        <v>0</v>
      </c>
      <c r="Y1392" t="str">
        <f>IF(tblRides[[#This Row],[supply_demand_ratio]]&lt;0.8,"Below 0.8",IF(tblRides[[#This Row],[supply_demand_ratio]]&lt;1,"Between 0.8-1.0",IF(tblRides[[#This Row],[supply_demand_ratio]]&lt;=1.2,"Between 1.0-1.2","Above 1.2")))</f>
        <v>Between 1.0-1.2</v>
      </c>
    </row>
    <row r="1393" spans="1:25" x14ac:dyDescent="0.3">
      <c r="A1393" t="s">
        <v>1448</v>
      </c>
      <c r="B1393" s="1">
        <v>46035.593055555553</v>
      </c>
      <c r="C1393" s="2">
        <v>46035</v>
      </c>
      <c r="D1393">
        <v>14</v>
      </c>
      <c r="E1393" t="s">
        <v>33</v>
      </c>
      <c r="F1393" t="s">
        <v>26</v>
      </c>
      <c r="G1393">
        <v>11.5</v>
      </c>
      <c r="H1393">
        <v>207.77</v>
      </c>
      <c r="J1393">
        <v>1.1000000000000001</v>
      </c>
      <c r="K1393">
        <v>2.6</v>
      </c>
      <c r="L1393">
        <v>4.4000000000000004</v>
      </c>
      <c r="M1393">
        <v>85</v>
      </c>
      <c r="N1393" t="s">
        <v>27</v>
      </c>
      <c r="O1393">
        <v>0.93899999999999995</v>
      </c>
      <c r="P1393" t="s">
        <v>58</v>
      </c>
      <c r="Q1393" t="s">
        <v>108</v>
      </c>
      <c r="R1393">
        <v>4.58</v>
      </c>
      <c r="S1393">
        <v>18</v>
      </c>
      <c r="U1393">
        <v>1.8</v>
      </c>
      <c r="V1393" t="s">
        <v>587</v>
      </c>
      <c r="W1393" t="s">
        <v>31</v>
      </c>
      <c r="X1393">
        <v>0</v>
      </c>
      <c r="Y1393" t="str">
        <f>IF(tblRides[[#This Row],[supply_demand_ratio]]&lt;0.8,"Below 0.8",IF(tblRides[[#This Row],[supply_demand_ratio]]&lt;1,"Between 0.8-1.0",IF(tblRides[[#This Row],[supply_demand_ratio]]&lt;=1.2,"Between 1.0-1.2","Above 1.2")))</f>
        <v>Between 0.8-1.0</v>
      </c>
    </row>
    <row r="1394" spans="1:25" x14ac:dyDescent="0.3">
      <c r="A1394" t="s">
        <v>1449</v>
      </c>
      <c r="B1394" s="1">
        <v>46035.602083333331</v>
      </c>
      <c r="C1394" s="2">
        <v>46035</v>
      </c>
      <c r="D1394">
        <v>14</v>
      </c>
      <c r="E1394" t="s">
        <v>43</v>
      </c>
      <c r="F1394" t="s">
        <v>26</v>
      </c>
      <c r="G1394">
        <v>3</v>
      </c>
      <c r="H1394">
        <v>84.51</v>
      </c>
      <c r="I1394">
        <v>83.23</v>
      </c>
      <c r="J1394">
        <v>1.1000000000000001</v>
      </c>
      <c r="K1394">
        <v>7.1</v>
      </c>
      <c r="L1394">
        <v>3.5</v>
      </c>
      <c r="M1394">
        <v>65</v>
      </c>
      <c r="N1394" t="s">
        <v>27</v>
      </c>
      <c r="O1394">
        <v>1.1299999999999999</v>
      </c>
      <c r="P1394" t="s">
        <v>28</v>
      </c>
      <c r="Q1394" t="s">
        <v>29</v>
      </c>
      <c r="R1394">
        <v>4.82</v>
      </c>
      <c r="S1394">
        <v>4</v>
      </c>
      <c r="T1394">
        <v>-1.28</v>
      </c>
      <c r="U1394">
        <v>-3.6</v>
      </c>
      <c r="V1394" t="s">
        <v>587</v>
      </c>
      <c r="W1394" t="s">
        <v>45</v>
      </c>
      <c r="X1394">
        <v>1</v>
      </c>
      <c r="Y1394" t="str">
        <f>IF(tblRides[[#This Row],[supply_demand_ratio]]&lt;0.8,"Below 0.8",IF(tblRides[[#This Row],[supply_demand_ratio]]&lt;1,"Between 0.8-1.0",IF(tblRides[[#This Row],[supply_demand_ratio]]&lt;=1.2,"Between 1.0-1.2","Above 1.2")))</f>
        <v>Between 1.0-1.2</v>
      </c>
    </row>
    <row r="1395" spans="1:25" x14ac:dyDescent="0.3">
      <c r="A1395" t="s">
        <v>1450</v>
      </c>
      <c r="B1395" s="1">
        <v>46035.604861111111</v>
      </c>
      <c r="C1395" s="2">
        <v>46035</v>
      </c>
      <c r="D1395">
        <v>14</v>
      </c>
      <c r="E1395" t="s">
        <v>25</v>
      </c>
      <c r="F1395" t="s">
        <v>26</v>
      </c>
      <c r="G1395">
        <v>2.9</v>
      </c>
      <c r="H1395">
        <v>93.26</v>
      </c>
      <c r="J1395">
        <v>1.1000000000000001</v>
      </c>
      <c r="K1395">
        <v>4.9000000000000004</v>
      </c>
      <c r="L1395">
        <v>6.9</v>
      </c>
      <c r="M1395">
        <v>117</v>
      </c>
      <c r="N1395" t="s">
        <v>27</v>
      </c>
      <c r="O1395">
        <v>0.88800000000000001</v>
      </c>
      <c r="P1395" t="s">
        <v>58</v>
      </c>
      <c r="Q1395" t="s">
        <v>108</v>
      </c>
      <c r="R1395">
        <v>4.79</v>
      </c>
      <c r="S1395">
        <v>13</v>
      </c>
      <c r="U1395">
        <v>2</v>
      </c>
      <c r="V1395" t="s">
        <v>587</v>
      </c>
      <c r="W1395" t="s">
        <v>31</v>
      </c>
      <c r="X1395">
        <v>0</v>
      </c>
      <c r="Y1395" t="str">
        <f>IF(tblRides[[#This Row],[supply_demand_ratio]]&lt;0.8,"Below 0.8",IF(tblRides[[#This Row],[supply_demand_ratio]]&lt;1,"Between 0.8-1.0",IF(tblRides[[#This Row],[supply_demand_ratio]]&lt;=1.2,"Between 1.0-1.2","Above 1.2")))</f>
        <v>Between 0.8-1.0</v>
      </c>
    </row>
    <row r="1396" spans="1:25" x14ac:dyDescent="0.3">
      <c r="A1396" t="s">
        <v>1451</v>
      </c>
      <c r="B1396" s="1">
        <v>46035.615972222222</v>
      </c>
      <c r="C1396" s="2">
        <v>46035</v>
      </c>
      <c r="D1396">
        <v>14</v>
      </c>
      <c r="E1396" t="s">
        <v>33</v>
      </c>
      <c r="F1396" t="s">
        <v>34</v>
      </c>
      <c r="G1396">
        <v>3.1</v>
      </c>
      <c r="H1396">
        <v>91</v>
      </c>
      <c r="J1396">
        <v>1.1000000000000001</v>
      </c>
      <c r="K1396">
        <v>2</v>
      </c>
      <c r="L1396">
        <v>1.5</v>
      </c>
      <c r="M1396">
        <v>88</v>
      </c>
      <c r="N1396" t="s">
        <v>41</v>
      </c>
      <c r="O1396">
        <v>1.1719999999999999</v>
      </c>
      <c r="P1396" t="s">
        <v>58</v>
      </c>
      <c r="Q1396" t="s">
        <v>59</v>
      </c>
      <c r="R1396">
        <v>4.92</v>
      </c>
      <c r="S1396">
        <v>0</v>
      </c>
      <c r="U1396">
        <v>-0.5</v>
      </c>
      <c r="V1396" t="s">
        <v>587</v>
      </c>
      <c r="W1396" t="s">
        <v>31</v>
      </c>
      <c r="X1396">
        <v>0</v>
      </c>
      <c r="Y1396" t="str">
        <f>IF(tblRides[[#This Row],[supply_demand_ratio]]&lt;0.8,"Below 0.8",IF(tblRides[[#This Row],[supply_demand_ratio]]&lt;1,"Between 0.8-1.0",IF(tblRides[[#This Row],[supply_demand_ratio]]&lt;=1.2,"Between 1.0-1.2","Above 1.2")))</f>
        <v>Between 1.0-1.2</v>
      </c>
    </row>
    <row r="1397" spans="1:25" x14ac:dyDescent="0.3">
      <c r="A1397" t="s">
        <v>1452</v>
      </c>
      <c r="B1397" s="1">
        <v>46035.619444444441</v>
      </c>
      <c r="C1397" s="2">
        <v>46035</v>
      </c>
      <c r="D1397">
        <v>14</v>
      </c>
      <c r="E1397" t="s">
        <v>36</v>
      </c>
      <c r="F1397" t="s">
        <v>26</v>
      </c>
      <c r="G1397">
        <v>3.1</v>
      </c>
      <c r="H1397">
        <v>83.28</v>
      </c>
      <c r="J1397">
        <v>1</v>
      </c>
      <c r="K1397">
        <v>2.2000000000000002</v>
      </c>
      <c r="L1397">
        <v>4.5999999999999996</v>
      </c>
      <c r="M1397">
        <v>109</v>
      </c>
      <c r="N1397" t="s">
        <v>41</v>
      </c>
      <c r="O1397">
        <v>1.5660000000000001</v>
      </c>
      <c r="P1397" t="s">
        <v>37</v>
      </c>
      <c r="Q1397" t="s">
        <v>38</v>
      </c>
      <c r="R1397">
        <v>4.3099999999999996</v>
      </c>
      <c r="S1397">
        <v>20</v>
      </c>
      <c r="U1397">
        <v>2.4</v>
      </c>
      <c r="V1397" t="s">
        <v>587</v>
      </c>
      <c r="W1397" t="s">
        <v>31</v>
      </c>
      <c r="X1397">
        <v>0</v>
      </c>
      <c r="Y1397" t="str">
        <f>IF(tblRides[[#This Row],[supply_demand_ratio]]&lt;0.8,"Below 0.8",IF(tblRides[[#This Row],[supply_demand_ratio]]&lt;1,"Between 0.8-1.0",IF(tblRides[[#This Row],[supply_demand_ratio]]&lt;=1.2,"Between 1.0-1.2","Above 1.2")))</f>
        <v>Above 1.2</v>
      </c>
    </row>
    <row r="1398" spans="1:25" x14ac:dyDescent="0.3">
      <c r="A1398" t="s">
        <v>1453</v>
      </c>
      <c r="B1398" s="1">
        <v>46035.620138888888</v>
      </c>
      <c r="C1398" s="2">
        <v>46035</v>
      </c>
      <c r="D1398">
        <v>14</v>
      </c>
      <c r="E1398" t="s">
        <v>36</v>
      </c>
      <c r="F1398" t="s">
        <v>26</v>
      </c>
      <c r="G1398">
        <v>2</v>
      </c>
      <c r="H1398">
        <v>73.75</v>
      </c>
      <c r="J1398">
        <v>1</v>
      </c>
      <c r="K1398">
        <v>2</v>
      </c>
      <c r="L1398">
        <v>9.5</v>
      </c>
      <c r="M1398">
        <v>102</v>
      </c>
      <c r="N1398" t="s">
        <v>27</v>
      </c>
      <c r="O1398">
        <v>0.99099999999999999</v>
      </c>
      <c r="P1398" t="s">
        <v>37</v>
      </c>
      <c r="Q1398" t="s">
        <v>280</v>
      </c>
      <c r="R1398">
        <v>4.84</v>
      </c>
      <c r="S1398">
        <v>6</v>
      </c>
      <c r="U1398">
        <v>7.5</v>
      </c>
      <c r="V1398" t="s">
        <v>587</v>
      </c>
      <c r="W1398" t="s">
        <v>31</v>
      </c>
      <c r="X1398">
        <v>0</v>
      </c>
      <c r="Y1398" t="str">
        <f>IF(tblRides[[#This Row],[supply_demand_ratio]]&lt;0.8,"Below 0.8",IF(tblRides[[#This Row],[supply_demand_ratio]]&lt;1,"Between 0.8-1.0",IF(tblRides[[#This Row],[supply_demand_ratio]]&lt;=1.2,"Between 1.0-1.2","Above 1.2")))</f>
        <v>Between 0.8-1.0</v>
      </c>
    </row>
    <row r="1399" spans="1:25" x14ac:dyDescent="0.3">
      <c r="A1399" t="s">
        <v>1454</v>
      </c>
      <c r="B1399" s="1">
        <v>46035.62222222222</v>
      </c>
      <c r="C1399" s="2">
        <v>46035</v>
      </c>
      <c r="D1399">
        <v>14</v>
      </c>
      <c r="E1399" t="s">
        <v>25</v>
      </c>
      <c r="F1399" t="s">
        <v>26</v>
      </c>
      <c r="G1399">
        <v>2.6</v>
      </c>
      <c r="H1399">
        <v>86.58</v>
      </c>
      <c r="I1399">
        <v>91.72</v>
      </c>
      <c r="J1399">
        <v>1.1000000000000001</v>
      </c>
      <c r="K1399">
        <v>2</v>
      </c>
      <c r="L1399">
        <v>1</v>
      </c>
      <c r="M1399">
        <v>111</v>
      </c>
      <c r="N1399" t="s">
        <v>27</v>
      </c>
      <c r="O1399">
        <v>0.90700000000000003</v>
      </c>
      <c r="P1399" t="s">
        <v>28</v>
      </c>
      <c r="Q1399" t="s">
        <v>29</v>
      </c>
      <c r="R1399">
        <v>4.82</v>
      </c>
      <c r="S1399">
        <v>4</v>
      </c>
      <c r="T1399">
        <v>5.14</v>
      </c>
      <c r="U1399">
        <v>-1</v>
      </c>
      <c r="V1399" t="s">
        <v>587</v>
      </c>
      <c r="W1399" t="s">
        <v>31</v>
      </c>
      <c r="X1399">
        <v>1</v>
      </c>
      <c r="Y1399" t="str">
        <f>IF(tblRides[[#This Row],[supply_demand_ratio]]&lt;0.8,"Below 0.8",IF(tblRides[[#This Row],[supply_demand_ratio]]&lt;1,"Between 0.8-1.0",IF(tblRides[[#This Row],[supply_demand_ratio]]&lt;=1.2,"Between 1.0-1.2","Above 1.2")))</f>
        <v>Between 0.8-1.0</v>
      </c>
    </row>
    <row r="1400" spans="1:25" x14ac:dyDescent="0.3">
      <c r="A1400" t="s">
        <v>1455</v>
      </c>
      <c r="B1400" s="1">
        <v>46035.62222222222</v>
      </c>
      <c r="C1400" s="2">
        <v>46035</v>
      </c>
      <c r="D1400">
        <v>14</v>
      </c>
      <c r="E1400" t="s">
        <v>33</v>
      </c>
      <c r="F1400" t="s">
        <v>26</v>
      </c>
      <c r="G1400">
        <v>0.7</v>
      </c>
      <c r="H1400">
        <v>49.9</v>
      </c>
      <c r="I1400">
        <v>51.27</v>
      </c>
      <c r="J1400">
        <v>1</v>
      </c>
      <c r="K1400">
        <v>4.9000000000000004</v>
      </c>
      <c r="L1400">
        <v>5.5</v>
      </c>
      <c r="M1400">
        <v>83</v>
      </c>
      <c r="N1400" t="s">
        <v>27</v>
      </c>
      <c r="O1400">
        <v>1.022</v>
      </c>
      <c r="P1400" t="s">
        <v>28</v>
      </c>
      <c r="Q1400" t="s">
        <v>29</v>
      </c>
      <c r="R1400">
        <v>4.58</v>
      </c>
      <c r="S1400">
        <v>10</v>
      </c>
      <c r="T1400">
        <v>1.37</v>
      </c>
      <c r="U1400">
        <v>0.6</v>
      </c>
      <c r="V1400" t="s">
        <v>587</v>
      </c>
      <c r="W1400" t="s">
        <v>31</v>
      </c>
      <c r="X1400">
        <v>1</v>
      </c>
      <c r="Y1400" t="str">
        <f>IF(tblRides[[#This Row],[supply_demand_ratio]]&lt;0.8,"Below 0.8",IF(tblRides[[#This Row],[supply_demand_ratio]]&lt;1,"Between 0.8-1.0",IF(tblRides[[#This Row],[supply_demand_ratio]]&lt;=1.2,"Between 1.0-1.2","Above 1.2")))</f>
        <v>Between 1.0-1.2</v>
      </c>
    </row>
    <row r="1401" spans="1:25" x14ac:dyDescent="0.3">
      <c r="A1401" t="s">
        <v>1456</v>
      </c>
      <c r="B1401" s="1">
        <v>46035.629861111112</v>
      </c>
      <c r="C1401" s="2">
        <v>46035</v>
      </c>
      <c r="D1401">
        <v>15</v>
      </c>
      <c r="E1401" t="s">
        <v>36</v>
      </c>
      <c r="F1401" t="s">
        <v>26</v>
      </c>
      <c r="G1401">
        <v>1.1000000000000001</v>
      </c>
      <c r="H1401">
        <v>56.82</v>
      </c>
      <c r="J1401">
        <v>1</v>
      </c>
      <c r="K1401">
        <v>3.3</v>
      </c>
      <c r="L1401">
        <v>3</v>
      </c>
      <c r="M1401">
        <v>111</v>
      </c>
      <c r="N1401" t="s">
        <v>41</v>
      </c>
      <c r="O1401">
        <v>1.359</v>
      </c>
      <c r="P1401" t="s">
        <v>58</v>
      </c>
      <c r="Q1401" t="s">
        <v>88</v>
      </c>
      <c r="R1401">
        <v>4.62</v>
      </c>
      <c r="S1401">
        <v>5</v>
      </c>
      <c r="U1401">
        <v>-0.3</v>
      </c>
      <c r="V1401" t="s">
        <v>587</v>
      </c>
      <c r="W1401" t="s">
        <v>31</v>
      </c>
      <c r="X1401">
        <v>0</v>
      </c>
      <c r="Y1401" t="str">
        <f>IF(tblRides[[#This Row],[supply_demand_ratio]]&lt;0.8,"Below 0.8",IF(tblRides[[#This Row],[supply_demand_ratio]]&lt;1,"Between 0.8-1.0",IF(tblRides[[#This Row],[supply_demand_ratio]]&lt;=1.2,"Between 1.0-1.2","Above 1.2")))</f>
        <v>Above 1.2</v>
      </c>
    </row>
    <row r="1402" spans="1:25" x14ac:dyDescent="0.3">
      <c r="A1402" t="s">
        <v>1457</v>
      </c>
      <c r="B1402" s="1">
        <v>46035.630555555559</v>
      </c>
      <c r="C1402" s="2">
        <v>46035</v>
      </c>
      <c r="D1402">
        <v>15</v>
      </c>
      <c r="E1402" t="s">
        <v>25</v>
      </c>
      <c r="F1402" t="s">
        <v>26</v>
      </c>
      <c r="G1402">
        <v>18.8</v>
      </c>
      <c r="H1402">
        <v>402.04</v>
      </c>
      <c r="I1402">
        <v>414.69</v>
      </c>
      <c r="J1402">
        <v>1.1000000000000001</v>
      </c>
      <c r="K1402">
        <v>3.2</v>
      </c>
      <c r="L1402">
        <v>2.5</v>
      </c>
      <c r="M1402">
        <v>105</v>
      </c>
      <c r="N1402" t="s">
        <v>27</v>
      </c>
      <c r="O1402">
        <v>0.80200000000000005</v>
      </c>
      <c r="P1402" t="s">
        <v>28</v>
      </c>
      <c r="Q1402" t="s">
        <v>29</v>
      </c>
      <c r="R1402">
        <v>4.57</v>
      </c>
      <c r="S1402">
        <v>1</v>
      </c>
      <c r="T1402">
        <v>12.65</v>
      </c>
      <c r="U1402">
        <v>-0.7</v>
      </c>
      <c r="V1402" t="s">
        <v>587</v>
      </c>
      <c r="W1402" t="s">
        <v>31</v>
      </c>
      <c r="X1402">
        <v>1</v>
      </c>
      <c r="Y1402" t="str">
        <f>IF(tblRides[[#This Row],[supply_demand_ratio]]&lt;0.8,"Below 0.8",IF(tblRides[[#This Row],[supply_demand_ratio]]&lt;1,"Between 0.8-1.0",IF(tblRides[[#This Row],[supply_demand_ratio]]&lt;=1.2,"Between 1.0-1.2","Above 1.2")))</f>
        <v>Between 0.8-1.0</v>
      </c>
    </row>
    <row r="1403" spans="1:25" x14ac:dyDescent="0.3">
      <c r="A1403" t="s">
        <v>1458</v>
      </c>
      <c r="B1403" s="1">
        <v>46035.636805555558</v>
      </c>
      <c r="C1403" s="2">
        <v>46035</v>
      </c>
      <c r="D1403">
        <v>15</v>
      </c>
      <c r="E1403" t="s">
        <v>25</v>
      </c>
      <c r="F1403" t="s">
        <v>26</v>
      </c>
      <c r="G1403">
        <v>7.3</v>
      </c>
      <c r="H1403">
        <v>188.16</v>
      </c>
      <c r="I1403">
        <v>194.29</v>
      </c>
      <c r="J1403">
        <v>1.2</v>
      </c>
      <c r="K1403">
        <v>9</v>
      </c>
      <c r="L1403">
        <v>6.5</v>
      </c>
      <c r="M1403">
        <v>102</v>
      </c>
      <c r="N1403" t="s">
        <v>27</v>
      </c>
      <c r="O1403">
        <v>0.71699999999999997</v>
      </c>
      <c r="P1403" t="s">
        <v>28</v>
      </c>
      <c r="Q1403" t="s">
        <v>29</v>
      </c>
      <c r="R1403">
        <v>4.6500000000000004</v>
      </c>
      <c r="S1403">
        <v>4</v>
      </c>
      <c r="T1403">
        <v>6.13</v>
      </c>
      <c r="U1403">
        <v>-2.5</v>
      </c>
      <c r="V1403" t="s">
        <v>587</v>
      </c>
      <c r="W1403" t="s">
        <v>45</v>
      </c>
      <c r="X1403">
        <v>1</v>
      </c>
      <c r="Y1403" t="str">
        <f>IF(tblRides[[#This Row],[supply_demand_ratio]]&lt;0.8,"Below 0.8",IF(tblRides[[#This Row],[supply_demand_ratio]]&lt;1,"Between 0.8-1.0",IF(tblRides[[#This Row],[supply_demand_ratio]]&lt;=1.2,"Between 1.0-1.2","Above 1.2")))</f>
        <v>Below 0.8</v>
      </c>
    </row>
    <row r="1404" spans="1:25" x14ac:dyDescent="0.3">
      <c r="A1404" t="s">
        <v>1459</v>
      </c>
      <c r="B1404" s="1">
        <v>46035.640277777777</v>
      </c>
      <c r="C1404" s="2">
        <v>46035</v>
      </c>
      <c r="D1404">
        <v>15</v>
      </c>
      <c r="E1404" t="s">
        <v>25</v>
      </c>
      <c r="F1404" t="s">
        <v>26</v>
      </c>
      <c r="G1404">
        <v>5.7</v>
      </c>
      <c r="H1404">
        <v>148.69999999999999</v>
      </c>
      <c r="I1404">
        <v>154.65</v>
      </c>
      <c r="J1404">
        <v>1.1000000000000001</v>
      </c>
      <c r="K1404">
        <v>3.9</v>
      </c>
      <c r="L1404">
        <v>5.0999999999999996</v>
      </c>
      <c r="M1404">
        <v>104</v>
      </c>
      <c r="N1404" t="s">
        <v>41</v>
      </c>
      <c r="O1404">
        <v>1.026</v>
      </c>
      <c r="P1404" t="s">
        <v>28</v>
      </c>
      <c r="Q1404" t="s">
        <v>29</v>
      </c>
      <c r="R1404">
        <v>4.8600000000000003</v>
      </c>
      <c r="S1404">
        <v>130</v>
      </c>
      <c r="T1404">
        <v>5.95</v>
      </c>
      <c r="U1404">
        <v>1.2</v>
      </c>
      <c r="V1404" t="s">
        <v>587</v>
      </c>
      <c r="W1404" t="s">
        <v>31</v>
      </c>
      <c r="X1404">
        <v>1</v>
      </c>
      <c r="Y1404" t="str">
        <f>IF(tblRides[[#This Row],[supply_demand_ratio]]&lt;0.8,"Below 0.8",IF(tblRides[[#This Row],[supply_demand_ratio]]&lt;1,"Between 0.8-1.0",IF(tblRides[[#This Row],[supply_demand_ratio]]&lt;=1.2,"Between 1.0-1.2","Above 1.2")))</f>
        <v>Between 1.0-1.2</v>
      </c>
    </row>
    <row r="1405" spans="1:25" x14ac:dyDescent="0.3">
      <c r="A1405" t="s">
        <v>1460</v>
      </c>
      <c r="B1405" s="1">
        <v>46035.686805555553</v>
      </c>
      <c r="C1405" s="2">
        <v>46035</v>
      </c>
      <c r="D1405">
        <v>16</v>
      </c>
      <c r="E1405" t="s">
        <v>33</v>
      </c>
      <c r="F1405" t="s">
        <v>26</v>
      </c>
      <c r="G1405">
        <v>7.2</v>
      </c>
      <c r="H1405">
        <v>138.21</v>
      </c>
      <c r="J1405">
        <v>1</v>
      </c>
      <c r="K1405">
        <v>5.2</v>
      </c>
      <c r="M1405">
        <v>86</v>
      </c>
      <c r="N1405" t="s">
        <v>27</v>
      </c>
      <c r="O1405">
        <v>0.94899999999999995</v>
      </c>
      <c r="P1405" t="s">
        <v>82</v>
      </c>
      <c r="Q1405" t="s">
        <v>83</v>
      </c>
      <c r="R1405">
        <v>4.62</v>
      </c>
      <c r="S1405">
        <v>1</v>
      </c>
      <c r="V1405" t="s">
        <v>587</v>
      </c>
      <c r="W1405" t="s">
        <v>45</v>
      </c>
      <c r="X1405">
        <v>0</v>
      </c>
      <c r="Y1405" t="str">
        <f>IF(tblRides[[#This Row],[supply_demand_ratio]]&lt;0.8,"Below 0.8",IF(tblRides[[#This Row],[supply_demand_ratio]]&lt;1,"Between 0.8-1.0",IF(tblRides[[#This Row],[supply_demand_ratio]]&lt;=1.2,"Between 1.0-1.2","Above 1.2")))</f>
        <v>Between 0.8-1.0</v>
      </c>
    </row>
    <row r="1406" spans="1:25" x14ac:dyDescent="0.3">
      <c r="A1406" t="s">
        <v>1461</v>
      </c>
      <c r="B1406" s="1">
        <v>46035.692361111112</v>
      </c>
      <c r="C1406" s="2">
        <v>46035</v>
      </c>
      <c r="D1406">
        <v>16</v>
      </c>
      <c r="E1406" t="s">
        <v>25</v>
      </c>
      <c r="F1406" t="s">
        <v>26</v>
      </c>
      <c r="G1406">
        <v>4.2</v>
      </c>
      <c r="H1406">
        <v>98.43</v>
      </c>
      <c r="I1406">
        <v>103.22</v>
      </c>
      <c r="J1406">
        <v>1</v>
      </c>
      <c r="K1406">
        <v>6.4</v>
      </c>
      <c r="L1406">
        <v>12.2</v>
      </c>
      <c r="M1406">
        <v>117</v>
      </c>
      <c r="N1406" t="s">
        <v>27</v>
      </c>
      <c r="O1406">
        <v>1.0189999999999999</v>
      </c>
      <c r="P1406" t="s">
        <v>28</v>
      </c>
      <c r="Q1406" t="s">
        <v>29</v>
      </c>
      <c r="R1406">
        <v>5</v>
      </c>
      <c r="S1406">
        <v>9</v>
      </c>
      <c r="T1406">
        <v>4.79</v>
      </c>
      <c r="U1406">
        <v>5.8</v>
      </c>
      <c r="V1406" t="s">
        <v>587</v>
      </c>
      <c r="W1406" t="s">
        <v>45</v>
      </c>
      <c r="X1406">
        <v>1</v>
      </c>
      <c r="Y1406" t="str">
        <f>IF(tblRides[[#This Row],[supply_demand_ratio]]&lt;0.8,"Below 0.8",IF(tblRides[[#This Row],[supply_demand_ratio]]&lt;1,"Between 0.8-1.0",IF(tblRides[[#This Row],[supply_demand_ratio]]&lt;=1.2,"Between 1.0-1.2","Above 1.2")))</f>
        <v>Between 1.0-1.2</v>
      </c>
    </row>
    <row r="1407" spans="1:25" x14ac:dyDescent="0.3">
      <c r="A1407" t="s">
        <v>1462</v>
      </c>
      <c r="B1407" s="1">
        <v>46035.713194444441</v>
      </c>
      <c r="C1407" s="2">
        <v>46035</v>
      </c>
      <c r="D1407">
        <v>17</v>
      </c>
      <c r="E1407" t="s">
        <v>36</v>
      </c>
      <c r="F1407" t="s">
        <v>26</v>
      </c>
      <c r="G1407">
        <v>5.5</v>
      </c>
      <c r="H1407">
        <v>135.18</v>
      </c>
      <c r="I1407">
        <v>144.93</v>
      </c>
      <c r="J1407">
        <v>1</v>
      </c>
      <c r="K1407">
        <v>3</v>
      </c>
      <c r="L1407">
        <v>4.8</v>
      </c>
      <c r="M1407">
        <v>101</v>
      </c>
      <c r="N1407" t="s">
        <v>27</v>
      </c>
      <c r="O1407">
        <v>0.86199999999999999</v>
      </c>
      <c r="P1407" t="s">
        <v>28</v>
      </c>
      <c r="Q1407" t="s">
        <v>29</v>
      </c>
      <c r="R1407">
        <v>4.51</v>
      </c>
      <c r="S1407">
        <v>6</v>
      </c>
      <c r="T1407">
        <v>9.75</v>
      </c>
      <c r="U1407">
        <v>1.8</v>
      </c>
      <c r="V1407" t="s">
        <v>587</v>
      </c>
      <c r="W1407" t="s">
        <v>31</v>
      </c>
      <c r="X1407">
        <v>1</v>
      </c>
      <c r="Y1407" t="str">
        <f>IF(tblRides[[#This Row],[supply_demand_ratio]]&lt;0.8,"Below 0.8",IF(tblRides[[#This Row],[supply_demand_ratio]]&lt;1,"Between 0.8-1.0",IF(tblRides[[#This Row],[supply_demand_ratio]]&lt;=1.2,"Between 1.0-1.2","Above 1.2")))</f>
        <v>Between 0.8-1.0</v>
      </c>
    </row>
    <row r="1408" spans="1:25" x14ac:dyDescent="0.3">
      <c r="A1408" t="s">
        <v>1463</v>
      </c>
      <c r="B1408" s="1">
        <v>46035.71597222222</v>
      </c>
      <c r="C1408" s="2">
        <v>46035</v>
      </c>
      <c r="D1408">
        <v>17</v>
      </c>
      <c r="E1408" t="s">
        <v>62</v>
      </c>
      <c r="F1408" t="s">
        <v>26</v>
      </c>
      <c r="G1408">
        <v>4.5</v>
      </c>
      <c r="H1408">
        <v>113.97</v>
      </c>
      <c r="J1408">
        <v>1</v>
      </c>
      <c r="K1408">
        <v>2.5</v>
      </c>
      <c r="L1408">
        <v>1</v>
      </c>
      <c r="M1408">
        <v>50</v>
      </c>
      <c r="N1408" t="s">
        <v>41</v>
      </c>
      <c r="O1408">
        <v>1.504</v>
      </c>
      <c r="P1408" t="s">
        <v>58</v>
      </c>
      <c r="Q1408" t="s">
        <v>59</v>
      </c>
      <c r="R1408">
        <v>4.34</v>
      </c>
      <c r="S1408">
        <v>46</v>
      </c>
      <c r="U1408">
        <v>-1.5</v>
      </c>
      <c r="V1408" t="s">
        <v>587</v>
      </c>
      <c r="W1408" t="s">
        <v>31</v>
      </c>
      <c r="X1408">
        <v>0</v>
      </c>
      <c r="Y1408" t="str">
        <f>IF(tblRides[[#This Row],[supply_demand_ratio]]&lt;0.8,"Below 0.8",IF(tblRides[[#This Row],[supply_demand_ratio]]&lt;1,"Between 0.8-1.0",IF(tblRides[[#This Row],[supply_demand_ratio]]&lt;=1.2,"Between 1.0-1.2","Above 1.2")))</f>
        <v>Above 1.2</v>
      </c>
    </row>
    <row r="1409" spans="1:25" x14ac:dyDescent="0.3">
      <c r="A1409" t="s">
        <v>1464</v>
      </c>
      <c r="B1409" s="1">
        <v>46035.728472222225</v>
      </c>
      <c r="C1409" s="2">
        <v>46035</v>
      </c>
      <c r="D1409">
        <v>17</v>
      </c>
      <c r="E1409" t="s">
        <v>25</v>
      </c>
      <c r="F1409" t="s">
        <v>26</v>
      </c>
      <c r="G1409">
        <v>8.1999999999999993</v>
      </c>
      <c r="H1409">
        <v>190.33</v>
      </c>
      <c r="I1409">
        <v>186.54</v>
      </c>
      <c r="J1409">
        <v>1.2</v>
      </c>
      <c r="K1409">
        <v>6.7</v>
      </c>
      <c r="L1409">
        <v>8.6999999999999993</v>
      </c>
      <c r="M1409">
        <v>108</v>
      </c>
      <c r="N1409" t="s">
        <v>27</v>
      </c>
      <c r="O1409">
        <v>0.79600000000000004</v>
      </c>
      <c r="P1409" t="s">
        <v>28</v>
      </c>
      <c r="Q1409" t="s">
        <v>29</v>
      </c>
      <c r="R1409">
        <v>4.51</v>
      </c>
      <c r="S1409">
        <v>2</v>
      </c>
      <c r="T1409">
        <v>-3.79</v>
      </c>
      <c r="U1409">
        <v>2</v>
      </c>
      <c r="V1409" t="s">
        <v>587</v>
      </c>
      <c r="W1409" t="s">
        <v>45</v>
      </c>
      <c r="X1409">
        <v>1</v>
      </c>
      <c r="Y1409" t="str">
        <f>IF(tblRides[[#This Row],[supply_demand_ratio]]&lt;0.8,"Below 0.8",IF(tblRides[[#This Row],[supply_demand_ratio]]&lt;1,"Between 0.8-1.0",IF(tblRides[[#This Row],[supply_demand_ratio]]&lt;=1.2,"Between 1.0-1.2","Above 1.2")))</f>
        <v>Below 0.8</v>
      </c>
    </row>
    <row r="1410" spans="1:25" x14ac:dyDescent="0.3">
      <c r="A1410" t="s">
        <v>1465</v>
      </c>
      <c r="B1410" s="1">
        <v>46035.73333333333</v>
      </c>
      <c r="C1410" s="2">
        <v>46035</v>
      </c>
      <c r="D1410">
        <v>17</v>
      </c>
      <c r="E1410" t="s">
        <v>33</v>
      </c>
      <c r="F1410" t="s">
        <v>26</v>
      </c>
      <c r="G1410">
        <v>10.6</v>
      </c>
      <c r="H1410">
        <v>215.12</v>
      </c>
      <c r="J1410">
        <v>1</v>
      </c>
      <c r="K1410">
        <v>2</v>
      </c>
      <c r="M1410">
        <v>78</v>
      </c>
      <c r="N1410" t="s">
        <v>27</v>
      </c>
      <c r="O1410">
        <v>0.90100000000000002</v>
      </c>
      <c r="P1410" t="s">
        <v>82</v>
      </c>
      <c r="Q1410" t="s">
        <v>83</v>
      </c>
      <c r="R1410">
        <v>4.68</v>
      </c>
      <c r="S1410">
        <v>8</v>
      </c>
      <c r="V1410" t="s">
        <v>587</v>
      </c>
      <c r="W1410" t="s">
        <v>31</v>
      </c>
      <c r="X1410">
        <v>0</v>
      </c>
      <c r="Y1410" t="str">
        <f>IF(tblRides[[#This Row],[supply_demand_ratio]]&lt;0.8,"Below 0.8",IF(tblRides[[#This Row],[supply_demand_ratio]]&lt;1,"Between 0.8-1.0",IF(tblRides[[#This Row],[supply_demand_ratio]]&lt;=1.2,"Between 1.0-1.2","Above 1.2")))</f>
        <v>Between 0.8-1.0</v>
      </c>
    </row>
    <row r="1411" spans="1:25" x14ac:dyDescent="0.3">
      <c r="A1411" t="s">
        <v>1466</v>
      </c>
      <c r="B1411" s="1">
        <v>46035.743055555555</v>
      </c>
      <c r="C1411" s="2">
        <v>46035</v>
      </c>
      <c r="D1411">
        <v>17</v>
      </c>
      <c r="E1411" t="s">
        <v>25</v>
      </c>
      <c r="F1411" t="s">
        <v>26</v>
      </c>
      <c r="G1411">
        <v>3.3</v>
      </c>
      <c r="H1411">
        <v>105.48</v>
      </c>
      <c r="I1411">
        <v>106.82</v>
      </c>
      <c r="J1411">
        <v>1.2</v>
      </c>
      <c r="K1411">
        <v>11.5</v>
      </c>
      <c r="L1411">
        <v>9.1</v>
      </c>
      <c r="M1411">
        <v>107</v>
      </c>
      <c r="N1411" t="s">
        <v>72</v>
      </c>
      <c r="O1411">
        <v>0.72299999999999998</v>
      </c>
      <c r="P1411" t="s">
        <v>28</v>
      </c>
      <c r="Q1411" t="s">
        <v>29</v>
      </c>
      <c r="R1411">
        <v>4.7699999999999996</v>
      </c>
      <c r="S1411">
        <v>15</v>
      </c>
      <c r="T1411">
        <v>1.34</v>
      </c>
      <c r="U1411">
        <v>-2.4</v>
      </c>
      <c r="V1411" t="s">
        <v>587</v>
      </c>
      <c r="W1411" t="s">
        <v>77</v>
      </c>
      <c r="X1411">
        <v>1</v>
      </c>
      <c r="Y1411" t="str">
        <f>IF(tblRides[[#This Row],[supply_demand_ratio]]&lt;0.8,"Below 0.8",IF(tblRides[[#This Row],[supply_demand_ratio]]&lt;1,"Between 0.8-1.0",IF(tblRides[[#This Row],[supply_demand_ratio]]&lt;=1.2,"Between 1.0-1.2","Above 1.2")))</f>
        <v>Below 0.8</v>
      </c>
    </row>
    <row r="1412" spans="1:25" x14ac:dyDescent="0.3">
      <c r="A1412" t="s">
        <v>1467</v>
      </c>
      <c r="B1412" s="1">
        <v>46035.74722222222</v>
      </c>
      <c r="C1412" s="2">
        <v>46035</v>
      </c>
      <c r="D1412">
        <v>17</v>
      </c>
      <c r="E1412" t="s">
        <v>25</v>
      </c>
      <c r="F1412" t="s">
        <v>34</v>
      </c>
      <c r="G1412">
        <v>2.5</v>
      </c>
      <c r="H1412">
        <v>96.1</v>
      </c>
      <c r="J1412">
        <v>1.3</v>
      </c>
      <c r="K1412">
        <v>8.4</v>
      </c>
      <c r="L1412">
        <v>9.3000000000000007</v>
      </c>
      <c r="M1412">
        <v>107</v>
      </c>
      <c r="N1412" t="s">
        <v>72</v>
      </c>
      <c r="O1412">
        <v>0.68700000000000006</v>
      </c>
      <c r="P1412" t="s">
        <v>37</v>
      </c>
      <c r="Q1412" t="s">
        <v>103</v>
      </c>
      <c r="R1412">
        <v>4.79</v>
      </c>
      <c r="S1412">
        <v>0</v>
      </c>
      <c r="U1412">
        <v>0.9</v>
      </c>
      <c r="V1412" t="s">
        <v>587</v>
      </c>
      <c r="W1412" t="s">
        <v>45</v>
      </c>
      <c r="X1412">
        <v>0</v>
      </c>
      <c r="Y1412" t="str">
        <f>IF(tblRides[[#This Row],[supply_demand_ratio]]&lt;0.8,"Below 0.8",IF(tblRides[[#This Row],[supply_demand_ratio]]&lt;1,"Between 0.8-1.0",IF(tblRides[[#This Row],[supply_demand_ratio]]&lt;=1.2,"Between 1.0-1.2","Above 1.2")))</f>
        <v>Below 0.8</v>
      </c>
    </row>
    <row r="1413" spans="1:25" x14ac:dyDescent="0.3">
      <c r="A1413" t="s">
        <v>1468</v>
      </c>
      <c r="B1413" s="1">
        <v>46035.759722222225</v>
      </c>
      <c r="C1413" s="2">
        <v>46035</v>
      </c>
      <c r="D1413">
        <v>18</v>
      </c>
      <c r="E1413" t="s">
        <v>36</v>
      </c>
      <c r="F1413" t="s">
        <v>26</v>
      </c>
      <c r="G1413">
        <v>3.8</v>
      </c>
      <c r="H1413">
        <v>129.58000000000001</v>
      </c>
      <c r="J1413">
        <v>1.3</v>
      </c>
      <c r="K1413">
        <v>8.4</v>
      </c>
      <c r="L1413">
        <v>10.1</v>
      </c>
      <c r="M1413">
        <v>80</v>
      </c>
      <c r="N1413" t="s">
        <v>72</v>
      </c>
      <c r="O1413">
        <v>0.55300000000000005</v>
      </c>
      <c r="P1413" t="s">
        <v>37</v>
      </c>
      <c r="Q1413" t="s">
        <v>103</v>
      </c>
      <c r="R1413">
        <v>4.49</v>
      </c>
      <c r="S1413">
        <v>3</v>
      </c>
      <c r="U1413">
        <v>1.7</v>
      </c>
      <c r="V1413" t="s">
        <v>587</v>
      </c>
      <c r="W1413" t="s">
        <v>45</v>
      </c>
      <c r="X1413">
        <v>0</v>
      </c>
      <c r="Y1413" t="str">
        <f>IF(tblRides[[#This Row],[supply_demand_ratio]]&lt;0.8,"Below 0.8",IF(tblRides[[#This Row],[supply_demand_ratio]]&lt;1,"Between 0.8-1.0",IF(tblRides[[#This Row],[supply_demand_ratio]]&lt;=1.2,"Between 1.0-1.2","Above 1.2")))</f>
        <v>Below 0.8</v>
      </c>
    </row>
    <row r="1414" spans="1:25" x14ac:dyDescent="0.3">
      <c r="A1414" t="s">
        <v>1469</v>
      </c>
      <c r="B1414" s="1">
        <v>46035.786805555559</v>
      </c>
      <c r="C1414" s="2">
        <v>46035</v>
      </c>
      <c r="D1414">
        <v>18</v>
      </c>
      <c r="E1414" t="s">
        <v>43</v>
      </c>
      <c r="F1414" t="s">
        <v>26</v>
      </c>
      <c r="G1414">
        <v>3.4</v>
      </c>
      <c r="H1414">
        <v>98.62</v>
      </c>
      <c r="I1414">
        <v>100.28</v>
      </c>
      <c r="J1414">
        <v>1.1000000000000001</v>
      </c>
      <c r="K1414">
        <v>6.7</v>
      </c>
      <c r="L1414">
        <v>14</v>
      </c>
      <c r="M1414">
        <v>45</v>
      </c>
      <c r="N1414" t="s">
        <v>41</v>
      </c>
      <c r="O1414">
        <v>0.96899999999999997</v>
      </c>
      <c r="P1414" t="s">
        <v>28</v>
      </c>
      <c r="Q1414" t="s">
        <v>29</v>
      </c>
      <c r="R1414">
        <v>4.7</v>
      </c>
      <c r="S1414">
        <v>7</v>
      </c>
      <c r="T1414">
        <v>1.66</v>
      </c>
      <c r="U1414">
        <v>7.3</v>
      </c>
      <c r="V1414" t="s">
        <v>587</v>
      </c>
      <c r="W1414" t="s">
        <v>45</v>
      </c>
      <c r="X1414">
        <v>1</v>
      </c>
      <c r="Y1414" t="str">
        <f>IF(tblRides[[#This Row],[supply_demand_ratio]]&lt;0.8,"Below 0.8",IF(tblRides[[#This Row],[supply_demand_ratio]]&lt;1,"Between 0.8-1.0",IF(tblRides[[#This Row],[supply_demand_ratio]]&lt;=1.2,"Between 1.0-1.2","Above 1.2")))</f>
        <v>Between 0.8-1.0</v>
      </c>
    </row>
    <row r="1415" spans="1:25" x14ac:dyDescent="0.3">
      <c r="A1415" t="s">
        <v>1470</v>
      </c>
      <c r="B1415" s="1">
        <v>46035.788888888892</v>
      </c>
      <c r="C1415" s="2">
        <v>46035</v>
      </c>
      <c r="D1415">
        <v>18</v>
      </c>
      <c r="E1415" t="s">
        <v>62</v>
      </c>
      <c r="F1415" t="s">
        <v>26</v>
      </c>
      <c r="G1415">
        <v>8.3000000000000007</v>
      </c>
      <c r="H1415">
        <v>141.93</v>
      </c>
      <c r="I1415">
        <v>138.57</v>
      </c>
      <c r="J1415">
        <v>1</v>
      </c>
      <c r="K1415">
        <v>6.9</v>
      </c>
      <c r="L1415">
        <v>4.4000000000000004</v>
      </c>
      <c r="M1415">
        <v>54</v>
      </c>
      <c r="N1415" t="s">
        <v>41</v>
      </c>
      <c r="O1415">
        <v>1.171</v>
      </c>
      <c r="P1415" t="s">
        <v>28</v>
      </c>
      <c r="Q1415" t="s">
        <v>29</v>
      </c>
      <c r="R1415">
        <v>4.6399999999999997</v>
      </c>
      <c r="S1415">
        <v>5</v>
      </c>
      <c r="T1415">
        <v>-3.36</v>
      </c>
      <c r="U1415">
        <v>-2.5</v>
      </c>
      <c r="V1415" t="s">
        <v>587</v>
      </c>
      <c r="W1415" t="s">
        <v>45</v>
      </c>
      <c r="X1415">
        <v>1</v>
      </c>
      <c r="Y1415" t="str">
        <f>IF(tblRides[[#This Row],[supply_demand_ratio]]&lt;0.8,"Below 0.8",IF(tblRides[[#This Row],[supply_demand_ratio]]&lt;1,"Between 0.8-1.0",IF(tblRides[[#This Row],[supply_demand_ratio]]&lt;=1.2,"Between 1.0-1.2","Above 1.2")))</f>
        <v>Between 1.0-1.2</v>
      </c>
    </row>
    <row r="1416" spans="1:25" x14ac:dyDescent="0.3">
      <c r="A1416" t="s">
        <v>1471</v>
      </c>
      <c r="B1416" s="1">
        <v>46035.804861111108</v>
      </c>
      <c r="C1416" s="2">
        <v>46035</v>
      </c>
      <c r="D1416">
        <v>19</v>
      </c>
      <c r="E1416" t="s">
        <v>33</v>
      </c>
      <c r="F1416" t="s">
        <v>26</v>
      </c>
      <c r="G1416">
        <v>5.8</v>
      </c>
      <c r="H1416">
        <v>124.78</v>
      </c>
      <c r="I1416">
        <v>120.98</v>
      </c>
      <c r="J1416">
        <v>1</v>
      </c>
      <c r="K1416">
        <v>6.8</v>
      </c>
      <c r="L1416">
        <v>8.6999999999999993</v>
      </c>
      <c r="M1416">
        <v>75</v>
      </c>
      <c r="N1416" t="s">
        <v>27</v>
      </c>
      <c r="O1416">
        <v>0.89800000000000002</v>
      </c>
      <c r="P1416" t="s">
        <v>28</v>
      </c>
      <c r="Q1416" t="s">
        <v>29</v>
      </c>
      <c r="R1416">
        <v>4.9800000000000004</v>
      </c>
      <c r="S1416">
        <v>5</v>
      </c>
      <c r="T1416">
        <v>-3.8</v>
      </c>
      <c r="U1416">
        <v>1.9</v>
      </c>
      <c r="V1416" t="s">
        <v>587</v>
      </c>
      <c r="W1416" t="s">
        <v>45</v>
      </c>
      <c r="X1416">
        <v>1</v>
      </c>
      <c r="Y1416" t="str">
        <f>IF(tblRides[[#This Row],[supply_demand_ratio]]&lt;0.8,"Below 0.8",IF(tblRides[[#This Row],[supply_demand_ratio]]&lt;1,"Between 0.8-1.0",IF(tblRides[[#This Row],[supply_demand_ratio]]&lt;=1.2,"Between 1.0-1.2","Above 1.2")))</f>
        <v>Between 0.8-1.0</v>
      </c>
    </row>
    <row r="1417" spans="1:25" x14ac:dyDescent="0.3">
      <c r="A1417" t="s">
        <v>1472</v>
      </c>
      <c r="B1417" s="1">
        <v>46035.804861111108</v>
      </c>
      <c r="C1417" s="2">
        <v>46035</v>
      </c>
      <c r="D1417">
        <v>19</v>
      </c>
      <c r="E1417" t="s">
        <v>25</v>
      </c>
      <c r="F1417" t="s">
        <v>26</v>
      </c>
      <c r="G1417">
        <v>2.8</v>
      </c>
      <c r="H1417">
        <v>110.76</v>
      </c>
      <c r="I1417">
        <v>111.47</v>
      </c>
      <c r="J1417">
        <v>1.3</v>
      </c>
      <c r="K1417">
        <v>9.3000000000000007</v>
      </c>
      <c r="L1417">
        <v>6.8</v>
      </c>
      <c r="M1417">
        <v>109</v>
      </c>
      <c r="N1417" t="s">
        <v>72</v>
      </c>
      <c r="O1417">
        <v>0.73</v>
      </c>
      <c r="P1417" t="s">
        <v>28</v>
      </c>
      <c r="Q1417" t="s">
        <v>29</v>
      </c>
      <c r="R1417">
        <v>4.62</v>
      </c>
      <c r="S1417">
        <v>19</v>
      </c>
      <c r="T1417">
        <v>0.71</v>
      </c>
      <c r="U1417">
        <v>-2.5</v>
      </c>
      <c r="V1417" t="s">
        <v>587</v>
      </c>
      <c r="W1417" t="s">
        <v>45</v>
      </c>
      <c r="X1417">
        <v>1</v>
      </c>
      <c r="Y1417" t="str">
        <f>IF(tblRides[[#This Row],[supply_demand_ratio]]&lt;0.8,"Below 0.8",IF(tblRides[[#This Row],[supply_demand_ratio]]&lt;1,"Between 0.8-1.0",IF(tblRides[[#This Row],[supply_demand_ratio]]&lt;=1.2,"Between 1.0-1.2","Above 1.2")))</f>
        <v>Below 0.8</v>
      </c>
    </row>
    <row r="1418" spans="1:25" x14ac:dyDescent="0.3">
      <c r="A1418" t="s">
        <v>1473</v>
      </c>
      <c r="B1418" s="1">
        <v>46035.815972222219</v>
      </c>
      <c r="C1418" s="2">
        <v>46035</v>
      </c>
      <c r="D1418">
        <v>19</v>
      </c>
      <c r="E1418" t="s">
        <v>43</v>
      </c>
      <c r="F1418" t="s">
        <v>26</v>
      </c>
      <c r="G1418">
        <v>19.399999999999999</v>
      </c>
      <c r="H1418">
        <v>350.66</v>
      </c>
      <c r="I1418">
        <v>353.76</v>
      </c>
      <c r="J1418">
        <v>1.1000000000000001</v>
      </c>
      <c r="K1418">
        <v>8.6999999999999993</v>
      </c>
      <c r="L1418">
        <v>8.5</v>
      </c>
      <c r="M1418">
        <v>45</v>
      </c>
      <c r="N1418" t="s">
        <v>41</v>
      </c>
      <c r="O1418">
        <v>0.85699999999999998</v>
      </c>
      <c r="P1418" t="s">
        <v>28</v>
      </c>
      <c r="Q1418" t="s">
        <v>29</v>
      </c>
      <c r="R1418">
        <v>4.8099999999999996</v>
      </c>
      <c r="S1418">
        <v>11</v>
      </c>
      <c r="T1418">
        <v>3.1</v>
      </c>
      <c r="U1418">
        <v>-0.2</v>
      </c>
      <c r="V1418" t="s">
        <v>587</v>
      </c>
      <c r="W1418" t="s">
        <v>45</v>
      </c>
      <c r="X1418">
        <v>1</v>
      </c>
      <c r="Y1418" t="str">
        <f>IF(tblRides[[#This Row],[supply_demand_ratio]]&lt;0.8,"Below 0.8",IF(tblRides[[#This Row],[supply_demand_ratio]]&lt;1,"Between 0.8-1.0",IF(tblRides[[#This Row],[supply_demand_ratio]]&lt;=1.2,"Between 1.0-1.2","Above 1.2")))</f>
        <v>Between 0.8-1.0</v>
      </c>
    </row>
    <row r="1419" spans="1:25" x14ac:dyDescent="0.3">
      <c r="A1419" t="s">
        <v>1474</v>
      </c>
      <c r="B1419" s="1">
        <v>46035.820833333331</v>
      </c>
      <c r="C1419" s="2">
        <v>46035</v>
      </c>
      <c r="D1419">
        <v>19</v>
      </c>
      <c r="E1419" t="s">
        <v>25</v>
      </c>
      <c r="F1419" t="s">
        <v>26</v>
      </c>
      <c r="G1419">
        <v>1.1000000000000001</v>
      </c>
      <c r="H1419">
        <v>61.59</v>
      </c>
      <c r="I1419">
        <v>62.36</v>
      </c>
      <c r="J1419">
        <v>1.1000000000000001</v>
      </c>
      <c r="K1419">
        <v>11.2</v>
      </c>
      <c r="L1419">
        <v>9.1</v>
      </c>
      <c r="M1419">
        <v>92</v>
      </c>
      <c r="N1419" t="s">
        <v>27</v>
      </c>
      <c r="O1419">
        <v>0.67600000000000005</v>
      </c>
      <c r="P1419" t="s">
        <v>28</v>
      </c>
      <c r="Q1419" t="s">
        <v>29</v>
      </c>
      <c r="R1419">
        <v>4.76</v>
      </c>
      <c r="S1419">
        <v>13</v>
      </c>
      <c r="T1419">
        <v>0.77</v>
      </c>
      <c r="U1419">
        <v>-2.1</v>
      </c>
      <c r="V1419" t="s">
        <v>587</v>
      </c>
      <c r="W1419" t="s">
        <v>77</v>
      </c>
      <c r="X1419">
        <v>1</v>
      </c>
      <c r="Y1419" t="str">
        <f>IF(tblRides[[#This Row],[supply_demand_ratio]]&lt;0.8,"Below 0.8",IF(tblRides[[#This Row],[supply_demand_ratio]]&lt;1,"Between 0.8-1.0",IF(tblRides[[#This Row],[supply_demand_ratio]]&lt;=1.2,"Between 1.0-1.2","Above 1.2")))</f>
        <v>Below 0.8</v>
      </c>
    </row>
    <row r="1420" spans="1:25" x14ac:dyDescent="0.3">
      <c r="A1420" t="s">
        <v>1475</v>
      </c>
      <c r="B1420" s="1">
        <v>46035.827777777777</v>
      </c>
      <c r="C1420" s="2">
        <v>46035</v>
      </c>
      <c r="D1420">
        <v>19</v>
      </c>
      <c r="E1420" t="s">
        <v>36</v>
      </c>
      <c r="F1420" t="s">
        <v>26</v>
      </c>
      <c r="G1420">
        <v>9.3000000000000007</v>
      </c>
      <c r="H1420">
        <v>258.45</v>
      </c>
      <c r="I1420">
        <v>250.44</v>
      </c>
      <c r="J1420">
        <v>1.3</v>
      </c>
      <c r="K1420">
        <v>6.7</v>
      </c>
      <c r="L1420">
        <v>12</v>
      </c>
      <c r="M1420">
        <v>74</v>
      </c>
      <c r="N1420" t="s">
        <v>72</v>
      </c>
      <c r="O1420">
        <v>0.54800000000000004</v>
      </c>
      <c r="P1420" t="s">
        <v>28</v>
      </c>
      <c r="Q1420" t="s">
        <v>29</v>
      </c>
      <c r="R1420">
        <v>4.99</v>
      </c>
      <c r="S1420">
        <v>10</v>
      </c>
      <c r="T1420">
        <v>-8.01</v>
      </c>
      <c r="U1420">
        <v>5.3</v>
      </c>
      <c r="V1420" t="s">
        <v>587</v>
      </c>
      <c r="W1420" t="s">
        <v>45</v>
      </c>
      <c r="X1420">
        <v>1</v>
      </c>
      <c r="Y1420" t="str">
        <f>IF(tblRides[[#This Row],[supply_demand_ratio]]&lt;0.8,"Below 0.8",IF(tblRides[[#This Row],[supply_demand_ratio]]&lt;1,"Between 0.8-1.0",IF(tblRides[[#This Row],[supply_demand_ratio]]&lt;=1.2,"Between 1.0-1.2","Above 1.2")))</f>
        <v>Below 0.8</v>
      </c>
    </row>
    <row r="1421" spans="1:25" x14ac:dyDescent="0.3">
      <c r="A1421" t="s">
        <v>1476</v>
      </c>
      <c r="B1421" s="1">
        <v>46035.82916666667</v>
      </c>
      <c r="C1421" s="2">
        <v>46035</v>
      </c>
      <c r="D1421">
        <v>19</v>
      </c>
      <c r="E1421" t="s">
        <v>36</v>
      </c>
      <c r="F1421" t="s">
        <v>34</v>
      </c>
      <c r="G1421">
        <v>3.3</v>
      </c>
      <c r="H1421">
        <v>114.67</v>
      </c>
      <c r="J1421">
        <v>1.2</v>
      </c>
      <c r="K1421">
        <v>4.5</v>
      </c>
      <c r="L1421">
        <v>9.3000000000000007</v>
      </c>
      <c r="M1421">
        <v>95</v>
      </c>
      <c r="N1421" t="s">
        <v>27</v>
      </c>
      <c r="O1421">
        <v>0.76300000000000001</v>
      </c>
      <c r="P1421" t="s">
        <v>58</v>
      </c>
      <c r="Q1421" t="s">
        <v>59</v>
      </c>
      <c r="R1421">
        <v>4.82</v>
      </c>
      <c r="S1421">
        <v>0</v>
      </c>
      <c r="U1421">
        <v>4.8</v>
      </c>
      <c r="V1421" t="s">
        <v>587</v>
      </c>
      <c r="W1421" t="s">
        <v>31</v>
      </c>
      <c r="X1421">
        <v>0</v>
      </c>
      <c r="Y1421" t="str">
        <f>IF(tblRides[[#This Row],[supply_demand_ratio]]&lt;0.8,"Below 0.8",IF(tblRides[[#This Row],[supply_demand_ratio]]&lt;1,"Between 0.8-1.0",IF(tblRides[[#This Row],[supply_demand_ratio]]&lt;=1.2,"Between 1.0-1.2","Above 1.2")))</f>
        <v>Below 0.8</v>
      </c>
    </row>
    <row r="1422" spans="1:25" x14ac:dyDescent="0.3">
      <c r="A1422" t="s">
        <v>1477</v>
      </c>
      <c r="B1422" s="1">
        <v>46035.831250000003</v>
      </c>
      <c r="C1422" s="2">
        <v>46035</v>
      </c>
      <c r="D1422">
        <v>19</v>
      </c>
      <c r="E1422" t="s">
        <v>43</v>
      </c>
      <c r="F1422" t="s">
        <v>26</v>
      </c>
      <c r="G1422">
        <v>4.4000000000000004</v>
      </c>
      <c r="H1422">
        <v>123.76</v>
      </c>
      <c r="J1422">
        <v>1.1000000000000001</v>
      </c>
      <c r="K1422">
        <v>3.4</v>
      </c>
      <c r="L1422">
        <v>7.6</v>
      </c>
      <c r="M1422">
        <v>48</v>
      </c>
      <c r="N1422" t="s">
        <v>41</v>
      </c>
      <c r="O1422">
        <v>0.89800000000000002</v>
      </c>
      <c r="P1422" t="s">
        <v>37</v>
      </c>
      <c r="Q1422" t="s">
        <v>103</v>
      </c>
      <c r="R1422">
        <v>4.51</v>
      </c>
      <c r="S1422">
        <v>27</v>
      </c>
      <c r="U1422">
        <v>4.2</v>
      </c>
      <c r="V1422" t="s">
        <v>587</v>
      </c>
      <c r="W1422" t="s">
        <v>31</v>
      </c>
      <c r="X1422">
        <v>0</v>
      </c>
      <c r="Y1422" t="str">
        <f>IF(tblRides[[#This Row],[supply_demand_ratio]]&lt;0.8,"Below 0.8",IF(tblRides[[#This Row],[supply_demand_ratio]]&lt;1,"Between 0.8-1.0",IF(tblRides[[#This Row],[supply_demand_ratio]]&lt;=1.2,"Between 1.0-1.2","Above 1.2")))</f>
        <v>Between 0.8-1.0</v>
      </c>
    </row>
    <row r="1423" spans="1:25" x14ac:dyDescent="0.3">
      <c r="A1423" t="s">
        <v>1478</v>
      </c>
      <c r="B1423" s="1">
        <v>46035.843055555553</v>
      </c>
      <c r="C1423" s="2">
        <v>46035</v>
      </c>
      <c r="D1423">
        <v>20</v>
      </c>
      <c r="E1423" t="s">
        <v>33</v>
      </c>
      <c r="F1423" t="s">
        <v>26</v>
      </c>
      <c r="G1423">
        <v>7.6</v>
      </c>
      <c r="H1423">
        <v>193.8</v>
      </c>
      <c r="I1423">
        <v>194.09</v>
      </c>
      <c r="J1423">
        <v>1.2</v>
      </c>
      <c r="K1423">
        <v>7.6</v>
      </c>
      <c r="L1423">
        <v>6.7</v>
      </c>
      <c r="M1423">
        <v>74</v>
      </c>
      <c r="N1423" t="s">
        <v>27</v>
      </c>
      <c r="O1423">
        <v>0.69899999999999995</v>
      </c>
      <c r="P1423" t="s">
        <v>28</v>
      </c>
      <c r="Q1423" t="s">
        <v>29</v>
      </c>
      <c r="R1423">
        <v>5</v>
      </c>
      <c r="S1423">
        <v>6</v>
      </c>
      <c r="T1423">
        <v>0.28999999999999998</v>
      </c>
      <c r="U1423">
        <v>-0.9</v>
      </c>
      <c r="V1423" t="s">
        <v>587</v>
      </c>
      <c r="W1423" t="s">
        <v>45</v>
      </c>
      <c r="X1423">
        <v>1</v>
      </c>
      <c r="Y1423" t="str">
        <f>IF(tblRides[[#This Row],[supply_demand_ratio]]&lt;0.8,"Below 0.8",IF(tblRides[[#This Row],[supply_demand_ratio]]&lt;1,"Between 0.8-1.0",IF(tblRides[[#This Row],[supply_demand_ratio]]&lt;=1.2,"Between 1.0-1.2","Above 1.2")))</f>
        <v>Below 0.8</v>
      </c>
    </row>
    <row r="1424" spans="1:25" x14ac:dyDescent="0.3">
      <c r="A1424" t="s">
        <v>1479</v>
      </c>
      <c r="B1424" s="1">
        <v>46035.864583333336</v>
      </c>
      <c r="C1424" s="2">
        <v>46035</v>
      </c>
      <c r="D1424">
        <v>20</v>
      </c>
      <c r="E1424" t="s">
        <v>33</v>
      </c>
      <c r="F1424" t="s">
        <v>26</v>
      </c>
      <c r="G1424">
        <v>0.7</v>
      </c>
      <c r="H1424">
        <v>51.92</v>
      </c>
      <c r="I1424">
        <v>55.18</v>
      </c>
      <c r="J1424">
        <v>1</v>
      </c>
      <c r="K1424">
        <v>2</v>
      </c>
      <c r="L1424">
        <v>1</v>
      </c>
      <c r="M1424">
        <v>96</v>
      </c>
      <c r="N1424" t="s">
        <v>27</v>
      </c>
      <c r="O1424">
        <v>1.1220000000000001</v>
      </c>
      <c r="P1424" t="s">
        <v>28</v>
      </c>
      <c r="Q1424" t="s">
        <v>29</v>
      </c>
      <c r="R1424">
        <v>4.76</v>
      </c>
      <c r="S1424">
        <v>17</v>
      </c>
      <c r="T1424">
        <v>3.26</v>
      </c>
      <c r="U1424">
        <v>-1</v>
      </c>
      <c r="V1424" t="s">
        <v>587</v>
      </c>
      <c r="W1424" t="s">
        <v>31</v>
      </c>
      <c r="X1424">
        <v>1</v>
      </c>
      <c r="Y1424" t="str">
        <f>IF(tblRides[[#This Row],[supply_demand_ratio]]&lt;0.8,"Below 0.8",IF(tblRides[[#This Row],[supply_demand_ratio]]&lt;1,"Between 0.8-1.0",IF(tblRides[[#This Row],[supply_demand_ratio]]&lt;=1.2,"Between 1.0-1.2","Above 1.2")))</f>
        <v>Between 1.0-1.2</v>
      </c>
    </row>
    <row r="1425" spans="1:25" x14ac:dyDescent="0.3">
      <c r="A1425" t="s">
        <v>1480</v>
      </c>
      <c r="B1425" s="1">
        <v>46035.870138888888</v>
      </c>
      <c r="C1425" s="2">
        <v>46035</v>
      </c>
      <c r="D1425">
        <v>20</v>
      </c>
      <c r="E1425" t="s">
        <v>36</v>
      </c>
      <c r="F1425" t="s">
        <v>26</v>
      </c>
      <c r="G1425">
        <v>7.7</v>
      </c>
      <c r="H1425">
        <v>201.83</v>
      </c>
      <c r="I1425">
        <v>202.96</v>
      </c>
      <c r="J1425">
        <v>1.2</v>
      </c>
      <c r="K1425">
        <v>4</v>
      </c>
      <c r="L1425">
        <v>5</v>
      </c>
      <c r="M1425">
        <v>101</v>
      </c>
      <c r="N1425" t="s">
        <v>27</v>
      </c>
      <c r="O1425">
        <v>0.77</v>
      </c>
      <c r="P1425" t="s">
        <v>28</v>
      </c>
      <c r="Q1425" t="s">
        <v>29</v>
      </c>
      <c r="R1425">
        <v>5</v>
      </c>
      <c r="S1425">
        <v>2</v>
      </c>
      <c r="T1425">
        <v>1.1299999999999999</v>
      </c>
      <c r="U1425">
        <v>1</v>
      </c>
      <c r="V1425" t="s">
        <v>587</v>
      </c>
      <c r="W1425" t="s">
        <v>31</v>
      </c>
      <c r="X1425">
        <v>1</v>
      </c>
      <c r="Y1425" t="str">
        <f>IF(tblRides[[#This Row],[supply_demand_ratio]]&lt;0.8,"Below 0.8",IF(tblRides[[#This Row],[supply_demand_ratio]]&lt;1,"Between 0.8-1.0",IF(tblRides[[#This Row],[supply_demand_ratio]]&lt;=1.2,"Between 1.0-1.2","Above 1.2")))</f>
        <v>Below 0.8</v>
      </c>
    </row>
    <row r="1426" spans="1:25" x14ac:dyDescent="0.3">
      <c r="A1426" t="s">
        <v>1481</v>
      </c>
      <c r="B1426" s="1">
        <v>46035.871527777781</v>
      </c>
      <c r="C1426" s="2">
        <v>46035</v>
      </c>
      <c r="D1426">
        <v>20</v>
      </c>
      <c r="E1426" t="s">
        <v>25</v>
      </c>
      <c r="F1426" t="s">
        <v>26</v>
      </c>
      <c r="G1426">
        <v>10.3</v>
      </c>
      <c r="H1426">
        <v>258.43</v>
      </c>
      <c r="J1426">
        <v>1.3</v>
      </c>
      <c r="K1426">
        <v>8.9</v>
      </c>
      <c r="L1426">
        <v>15.6</v>
      </c>
      <c r="M1426">
        <v>110</v>
      </c>
      <c r="N1426" t="s">
        <v>72</v>
      </c>
      <c r="O1426">
        <v>0.66900000000000004</v>
      </c>
      <c r="P1426" t="s">
        <v>37</v>
      </c>
      <c r="Q1426" t="s">
        <v>103</v>
      </c>
      <c r="R1426">
        <v>4.79</v>
      </c>
      <c r="S1426">
        <v>1</v>
      </c>
      <c r="U1426">
        <v>6.7</v>
      </c>
      <c r="V1426" t="s">
        <v>587</v>
      </c>
      <c r="W1426" t="s">
        <v>45</v>
      </c>
      <c r="X1426">
        <v>0</v>
      </c>
      <c r="Y1426" t="str">
        <f>IF(tblRides[[#This Row],[supply_demand_ratio]]&lt;0.8,"Below 0.8",IF(tblRides[[#This Row],[supply_demand_ratio]]&lt;1,"Between 0.8-1.0",IF(tblRides[[#This Row],[supply_demand_ratio]]&lt;=1.2,"Between 1.0-1.2","Above 1.2")))</f>
        <v>Below 0.8</v>
      </c>
    </row>
    <row r="1427" spans="1:25" x14ac:dyDescent="0.3">
      <c r="A1427" t="s">
        <v>1482</v>
      </c>
      <c r="B1427" s="1">
        <v>46035.87777777778</v>
      </c>
      <c r="C1427" s="2">
        <v>46035</v>
      </c>
      <c r="D1427">
        <v>21</v>
      </c>
      <c r="E1427" t="s">
        <v>25</v>
      </c>
      <c r="F1427" t="s">
        <v>34</v>
      </c>
      <c r="G1427">
        <v>12.2</v>
      </c>
      <c r="H1427">
        <v>270.88</v>
      </c>
      <c r="J1427">
        <v>1.2</v>
      </c>
      <c r="K1427">
        <v>6.2</v>
      </c>
      <c r="L1427">
        <v>10.199999999999999</v>
      </c>
      <c r="M1427">
        <v>97</v>
      </c>
      <c r="N1427" t="s">
        <v>72</v>
      </c>
      <c r="O1427">
        <v>0.64600000000000002</v>
      </c>
      <c r="P1427" t="s">
        <v>58</v>
      </c>
      <c r="Q1427" t="s">
        <v>88</v>
      </c>
      <c r="R1427">
        <v>4.7300000000000004</v>
      </c>
      <c r="S1427">
        <v>0</v>
      </c>
      <c r="U1427">
        <v>4</v>
      </c>
      <c r="V1427" t="s">
        <v>587</v>
      </c>
      <c r="W1427" t="s">
        <v>45</v>
      </c>
      <c r="X1427">
        <v>0</v>
      </c>
      <c r="Y1427" t="str">
        <f>IF(tblRides[[#This Row],[supply_demand_ratio]]&lt;0.8,"Below 0.8",IF(tblRides[[#This Row],[supply_demand_ratio]]&lt;1,"Between 0.8-1.0",IF(tblRides[[#This Row],[supply_demand_ratio]]&lt;=1.2,"Between 1.0-1.2","Above 1.2")))</f>
        <v>Below 0.8</v>
      </c>
    </row>
    <row r="1428" spans="1:25" x14ac:dyDescent="0.3">
      <c r="A1428" t="s">
        <v>1483</v>
      </c>
      <c r="B1428" s="1">
        <v>46035.884722222225</v>
      </c>
      <c r="C1428" s="2">
        <v>46035</v>
      </c>
      <c r="D1428">
        <v>21</v>
      </c>
      <c r="E1428" t="s">
        <v>25</v>
      </c>
      <c r="F1428" t="s">
        <v>26</v>
      </c>
      <c r="G1428">
        <v>3.1</v>
      </c>
      <c r="H1428">
        <v>99.35</v>
      </c>
      <c r="J1428">
        <v>1.1000000000000001</v>
      </c>
      <c r="K1428">
        <v>6.1</v>
      </c>
      <c r="M1428">
        <v>90</v>
      </c>
      <c r="N1428" t="s">
        <v>27</v>
      </c>
      <c r="O1428">
        <v>0.72099999999999997</v>
      </c>
      <c r="P1428" t="s">
        <v>82</v>
      </c>
      <c r="Q1428" t="s">
        <v>83</v>
      </c>
      <c r="R1428">
        <v>4.76</v>
      </c>
      <c r="S1428">
        <v>5</v>
      </c>
      <c r="V1428" t="s">
        <v>587</v>
      </c>
      <c r="W1428" t="s">
        <v>45</v>
      </c>
      <c r="X1428">
        <v>0</v>
      </c>
      <c r="Y1428" t="str">
        <f>IF(tblRides[[#This Row],[supply_demand_ratio]]&lt;0.8,"Below 0.8",IF(tblRides[[#This Row],[supply_demand_ratio]]&lt;1,"Between 0.8-1.0",IF(tblRides[[#This Row],[supply_demand_ratio]]&lt;=1.2,"Between 1.0-1.2","Above 1.2")))</f>
        <v>Below 0.8</v>
      </c>
    </row>
    <row r="1429" spans="1:25" x14ac:dyDescent="0.3">
      <c r="A1429" t="s">
        <v>1484</v>
      </c>
      <c r="B1429" s="1">
        <v>46035.887499999997</v>
      </c>
      <c r="C1429" s="2">
        <v>46035</v>
      </c>
      <c r="D1429">
        <v>21</v>
      </c>
      <c r="E1429" t="s">
        <v>43</v>
      </c>
      <c r="F1429" t="s">
        <v>34</v>
      </c>
      <c r="G1429">
        <v>9.4</v>
      </c>
      <c r="H1429">
        <v>185.71</v>
      </c>
      <c r="I1429">
        <v>179.78</v>
      </c>
      <c r="J1429">
        <v>1.1000000000000001</v>
      </c>
      <c r="K1429">
        <v>8.1999999999999993</v>
      </c>
      <c r="L1429">
        <v>8.1</v>
      </c>
      <c r="M1429">
        <v>66</v>
      </c>
      <c r="N1429" t="s">
        <v>41</v>
      </c>
      <c r="O1429">
        <v>1.849</v>
      </c>
      <c r="P1429" t="s">
        <v>28</v>
      </c>
      <c r="Q1429" t="s">
        <v>29</v>
      </c>
      <c r="R1429">
        <v>4.3499999999999996</v>
      </c>
      <c r="S1429">
        <v>0</v>
      </c>
      <c r="T1429">
        <v>-5.93</v>
      </c>
      <c r="U1429">
        <v>-0.1</v>
      </c>
      <c r="V1429" t="s">
        <v>587</v>
      </c>
      <c r="W1429" t="s">
        <v>45</v>
      </c>
      <c r="X1429">
        <v>1</v>
      </c>
      <c r="Y1429" t="str">
        <f>IF(tblRides[[#This Row],[supply_demand_ratio]]&lt;0.8,"Below 0.8",IF(tblRides[[#This Row],[supply_demand_ratio]]&lt;1,"Between 0.8-1.0",IF(tblRides[[#This Row],[supply_demand_ratio]]&lt;=1.2,"Between 1.0-1.2","Above 1.2")))</f>
        <v>Above 1.2</v>
      </c>
    </row>
    <row r="1430" spans="1:25" x14ac:dyDescent="0.3">
      <c r="A1430" t="s">
        <v>1485</v>
      </c>
      <c r="B1430" s="1">
        <v>46035.890972222223</v>
      </c>
      <c r="C1430" s="2">
        <v>46035</v>
      </c>
      <c r="D1430">
        <v>21</v>
      </c>
      <c r="E1430" t="s">
        <v>43</v>
      </c>
      <c r="F1430" t="s">
        <v>34</v>
      </c>
      <c r="G1430">
        <v>11.1</v>
      </c>
      <c r="H1430">
        <v>201.67</v>
      </c>
      <c r="I1430">
        <v>203.42</v>
      </c>
      <c r="J1430">
        <v>1.1000000000000001</v>
      </c>
      <c r="K1430">
        <v>6.9</v>
      </c>
      <c r="L1430">
        <v>7.7</v>
      </c>
      <c r="M1430">
        <v>46</v>
      </c>
      <c r="N1430" t="s">
        <v>41</v>
      </c>
      <c r="O1430">
        <v>1.2110000000000001</v>
      </c>
      <c r="P1430" t="s">
        <v>28</v>
      </c>
      <c r="Q1430" t="s">
        <v>29</v>
      </c>
      <c r="R1430">
        <v>4.51</v>
      </c>
      <c r="S1430">
        <v>0</v>
      </c>
      <c r="T1430">
        <v>1.75</v>
      </c>
      <c r="U1430">
        <v>0.8</v>
      </c>
      <c r="V1430" t="s">
        <v>587</v>
      </c>
      <c r="W1430" t="s">
        <v>45</v>
      </c>
      <c r="X1430">
        <v>1</v>
      </c>
      <c r="Y1430" t="str">
        <f>IF(tblRides[[#This Row],[supply_demand_ratio]]&lt;0.8,"Below 0.8",IF(tblRides[[#This Row],[supply_demand_ratio]]&lt;1,"Between 0.8-1.0",IF(tblRides[[#This Row],[supply_demand_ratio]]&lt;=1.2,"Between 1.0-1.2","Above 1.2")))</f>
        <v>Above 1.2</v>
      </c>
    </row>
    <row r="1431" spans="1:25" x14ac:dyDescent="0.3">
      <c r="A1431" t="s">
        <v>1486</v>
      </c>
      <c r="B1431" s="1">
        <v>46035.895833333336</v>
      </c>
      <c r="C1431" s="2">
        <v>46035</v>
      </c>
      <c r="D1431">
        <v>21</v>
      </c>
      <c r="E1431" t="s">
        <v>25</v>
      </c>
      <c r="F1431" t="s">
        <v>34</v>
      </c>
      <c r="G1431">
        <v>10.8</v>
      </c>
      <c r="H1431">
        <v>227.17</v>
      </c>
      <c r="I1431">
        <v>215</v>
      </c>
      <c r="J1431">
        <v>1</v>
      </c>
      <c r="K1431">
        <v>5.3</v>
      </c>
      <c r="L1431">
        <v>8.3000000000000007</v>
      </c>
      <c r="M1431">
        <v>105</v>
      </c>
      <c r="N1431" t="s">
        <v>41</v>
      </c>
      <c r="O1431">
        <v>1.026</v>
      </c>
      <c r="P1431" t="s">
        <v>28</v>
      </c>
      <c r="Q1431" t="s">
        <v>29</v>
      </c>
      <c r="R1431">
        <v>4.79</v>
      </c>
      <c r="S1431">
        <v>0</v>
      </c>
      <c r="T1431">
        <v>-12.17</v>
      </c>
      <c r="U1431">
        <v>3</v>
      </c>
      <c r="V1431" t="s">
        <v>587</v>
      </c>
      <c r="W1431" t="s">
        <v>45</v>
      </c>
      <c r="X1431">
        <v>1</v>
      </c>
      <c r="Y1431" t="str">
        <f>IF(tblRides[[#This Row],[supply_demand_ratio]]&lt;0.8,"Below 0.8",IF(tblRides[[#This Row],[supply_demand_ratio]]&lt;1,"Between 0.8-1.0",IF(tblRides[[#This Row],[supply_demand_ratio]]&lt;=1.2,"Between 1.0-1.2","Above 1.2")))</f>
        <v>Between 1.0-1.2</v>
      </c>
    </row>
    <row r="1432" spans="1:25" x14ac:dyDescent="0.3">
      <c r="A1432" t="s">
        <v>1487</v>
      </c>
      <c r="B1432" s="1">
        <v>46035.896527777775</v>
      </c>
      <c r="C1432" s="2">
        <v>46035</v>
      </c>
      <c r="D1432">
        <v>21</v>
      </c>
      <c r="E1432" t="s">
        <v>43</v>
      </c>
      <c r="F1432" t="s">
        <v>26</v>
      </c>
      <c r="G1432">
        <v>6.6</v>
      </c>
      <c r="H1432">
        <v>136.72</v>
      </c>
      <c r="I1432">
        <v>137.15</v>
      </c>
      <c r="J1432">
        <v>1</v>
      </c>
      <c r="K1432">
        <v>2.6</v>
      </c>
      <c r="L1432">
        <v>3.2</v>
      </c>
      <c r="M1432">
        <v>55</v>
      </c>
      <c r="N1432" t="s">
        <v>41</v>
      </c>
      <c r="O1432">
        <v>1.0980000000000001</v>
      </c>
      <c r="P1432" t="s">
        <v>28</v>
      </c>
      <c r="Q1432" t="s">
        <v>29</v>
      </c>
      <c r="R1432">
        <v>5</v>
      </c>
      <c r="S1432">
        <v>4</v>
      </c>
      <c r="T1432">
        <v>0.43</v>
      </c>
      <c r="U1432">
        <v>0.6</v>
      </c>
      <c r="V1432" t="s">
        <v>587</v>
      </c>
      <c r="W1432" t="s">
        <v>31</v>
      </c>
      <c r="X1432">
        <v>1</v>
      </c>
      <c r="Y1432" t="str">
        <f>IF(tblRides[[#This Row],[supply_demand_ratio]]&lt;0.8,"Below 0.8",IF(tblRides[[#This Row],[supply_demand_ratio]]&lt;1,"Between 0.8-1.0",IF(tblRides[[#This Row],[supply_demand_ratio]]&lt;=1.2,"Between 1.0-1.2","Above 1.2")))</f>
        <v>Between 1.0-1.2</v>
      </c>
    </row>
    <row r="1433" spans="1:25" x14ac:dyDescent="0.3">
      <c r="A1433" t="s">
        <v>1488</v>
      </c>
      <c r="B1433" s="1">
        <v>46035.900694444441</v>
      </c>
      <c r="C1433" s="2">
        <v>46035</v>
      </c>
      <c r="D1433">
        <v>21</v>
      </c>
      <c r="E1433" t="s">
        <v>43</v>
      </c>
      <c r="F1433" t="s">
        <v>34</v>
      </c>
      <c r="G1433">
        <v>12.6</v>
      </c>
      <c r="H1433">
        <v>200.9</v>
      </c>
      <c r="I1433">
        <v>202.19</v>
      </c>
      <c r="J1433">
        <v>1</v>
      </c>
      <c r="K1433">
        <v>4.4000000000000004</v>
      </c>
      <c r="L1433">
        <v>5</v>
      </c>
      <c r="M1433">
        <v>54</v>
      </c>
      <c r="N1433" t="s">
        <v>41</v>
      </c>
      <c r="O1433">
        <v>1.0669999999999999</v>
      </c>
      <c r="P1433" t="s">
        <v>28</v>
      </c>
      <c r="Q1433" t="s">
        <v>29</v>
      </c>
      <c r="R1433">
        <v>4.53</v>
      </c>
      <c r="S1433">
        <v>0</v>
      </c>
      <c r="T1433">
        <v>1.29</v>
      </c>
      <c r="U1433">
        <v>0.6</v>
      </c>
      <c r="V1433" t="s">
        <v>587</v>
      </c>
      <c r="W1433" t="s">
        <v>31</v>
      </c>
      <c r="X1433">
        <v>1</v>
      </c>
      <c r="Y1433" t="str">
        <f>IF(tblRides[[#This Row],[supply_demand_ratio]]&lt;0.8,"Below 0.8",IF(tblRides[[#This Row],[supply_demand_ratio]]&lt;1,"Between 0.8-1.0",IF(tblRides[[#This Row],[supply_demand_ratio]]&lt;=1.2,"Between 1.0-1.2","Above 1.2")))</f>
        <v>Between 1.0-1.2</v>
      </c>
    </row>
    <row r="1434" spans="1:25" x14ac:dyDescent="0.3">
      <c r="A1434" t="s">
        <v>1489</v>
      </c>
      <c r="B1434" s="1">
        <v>46035.901388888888</v>
      </c>
      <c r="C1434" s="2">
        <v>46035</v>
      </c>
      <c r="D1434">
        <v>21</v>
      </c>
      <c r="E1434" t="s">
        <v>25</v>
      </c>
      <c r="F1434" t="s">
        <v>26</v>
      </c>
      <c r="G1434">
        <v>21.3</v>
      </c>
      <c r="H1434">
        <v>449.86</v>
      </c>
      <c r="I1434">
        <v>428.52</v>
      </c>
      <c r="J1434">
        <v>1.1000000000000001</v>
      </c>
      <c r="K1434">
        <v>4.2</v>
      </c>
      <c r="L1434">
        <v>2</v>
      </c>
      <c r="M1434">
        <v>106</v>
      </c>
      <c r="N1434" t="s">
        <v>27</v>
      </c>
      <c r="O1434">
        <v>0.81699999999999995</v>
      </c>
      <c r="P1434" t="s">
        <v>28</v>
      </c>
      <c r="Q1434" t="s">
        <v>29</v>
      </c>
      <c r="R1434">
        <v>4.8499999999999996</v>
      </c>
      <c r="S1434">
        <v>4</v>
      </c>
      <c r="T1434">
        <v>-21.34</v>
      </c>
      <c r="U1434">
        <v>-2.2000000000000002</v>
      </c>
      <c r="V1434" t="s">
        <v>587</v>
      </c>
      <c r="W1434" t="s">
        <v>31</v>
      </c>
      <c r="X1434">
        <v>1</v>
      </c>
      <c r="Y1434" t="str">
        <f>IF(tblRides[[#This Row],[supply_demand_ratio]]&lt;0.8,"Below 0.8",IF(tblRides[[#This Row],[supply_demand_ratio]]&lt;1,"Between 0.8-1.0",IF(tblRides[[#This Row],[supply_demand_ratio]]&lt;=1.2,"Between 1.0-1.2","Above 1.2")))</f>
        <v>Between 0.8-1.0</v>
      </c>
    </row>
    <row r="1435" spans="1:25" x14ac:dyDescent="0.3">
      <c r="A1435" t="s">
        <v>1490</v>
      </c>
      <c r="B1435" s="1">
        <v>46035.924305555556</v>
      </c>
      <c r="C1435" s="2">
        <v>46035</v>
      </c>
      <c r="D1435">
        <v>22</v>
      </c>
      <c r="E1435" t="s">
        <v>62</v>
      </c>
      <c r="F1435" t="s">
        <v>26</v>
      </c>
      <c r="G1435">
        <v>5.6</v>
      </c>
      <c r="H1435">
        <v>141.49</v>
      </c>
      <c r="I1435">
        <v>140.35</v>
      </c>
      <c r="J1435">
        <v>1.1000000000000001</v>
      </c>
      <c r="K1435">
        <v>3.9</v>
      </c>
      <c r="L1435">
        <v>2.1</v>
      </c>
      <c r="M1435">
        <v>51</v>
      </c>
      <c r="N1435" t="s">
        <v>41</v>
      </c>
      <c r="O1435">
        <v>2.0609999999999999</v>
      </c>
      <c r="P1435" t="s">
        <v>28</v>
      </c>
      <c r="Q1435" t="s">
        <v>29</v>
      </c>
      <c r="R1435">
        <v>4.92</v>
      </c>
      <c r="S1435">
        <v>5</v>
      </c>
      <c r="T1435">
        <v>-1.1399999999999999</v>
      </c>
      <c r="U1435">
        <v>-1.8</v>
      </c>
      <c r="V1435" t="s">
        <v>587</v>
      </c>
      <c r="W1435" t="s">
        <v>31</v>
      </c>
      <c r="X1435">
        <v>1</v>
      </c>
      <c r="Y1435" t="str">
        <f>IF(tblRides[[#This Row],[supply_demand_ratio]]&lt;0.8,"Below 0.8",IF(tblRides[[#This Row],[supply_demand_ratio]]&lt;1,"Between 0.8-1.0",IF(tblRides[[#This Row],[supply_demand_ratio]]&lt;=1.2,"Between 1.0-1.2","Above 1.2")))</f>
        <v>Above 1.2</v>
      </c>
    </row>
    <row r="1436" spans="1:25" x14ac:dyDescent="0.3">
      <c r="A1436" t="s">
        <v>1491</v>
      </c>
      <c r="B1436" s="1">
        <v>46035.934027777781</v>
      </c>
      <c r="C1436" s="2">
        <v>46035</v>
      </c>
      <c r="D1436">
        <v>22</v>
      </c>
      <c r="E1436" t="s">
        <v>33</v>
      </c>
      <c r="F1436" t="s">
        <v>34</v>
      </c>
      <c r="G1436">
        <v>3.3</v>
      </c>
      <c r="H1436">
        <v>91.92</v>
      </c>
      <c r="I1436">
        <v>89.15</v>
      </c>
      <c r="J1436">
        <v>1</v>
      </c>
      <c r="K1436">
        <v>2.5</v>
      </c>
      <c r="L1436">
        <v>10.199999999999999</v>
      </c>
      <c r="M1436">
        <v>80</v>
      </c>
      <c r="N1436" t="s">
        <v>41</v>
      </c>
      <c r="O1436">
        <v>1.1299999999999999</v>
      </c>
      <c r="P1436" t="s">
        <v>28</v>
      </c>
      <c r="Q1436" t="s">
        <v>29</v>
      </c>
      <c r="R1436">
        <v>4.84</v>
      </c>
      <c r="S1436">
        <v>0</v>
      </c>
      <c r="T1436">
        <v>-2.77</v>
      </c>
      <c r="U1436">
        <v>7.7</v>
      </c>
      <c r="V1436" t="s">
        <v>587</v>
      </c>
      <c r="W1436" t="s">
        <v>31</v>
      </c>
      <c r="X1436">
        <v>1</v>
      </c>
      <c r="Y1436" t="str">
        <f>IF(tblRides[[#This Row],[supply_demand_ratio]]&lt;0.8,"Below 0.8",IF(tblRides[[#This Row],[supply_demand_ratio]]&lt;1,"Between 0.8-1.0",IF(tblRides[[#This Row],[supply_demand_ratio]]&lt;=1.2,"Between 1.0-1.2","Above 1.2")))</f>
        <v>Between 1.0-1.2</v>
      </c>
    </row>
    <row r="1437" spans="1:25" x14ac:dyDescent="0.3">
      <c r="A1437" t="s">
        <v>1492</v>
      </c>
      <c r="B1437" s="1">
        <v>46035.947916666664</v>
      </c>
      <c r="C1437" s="2">
        <v>46035</v>
      </c>
      <c r="D1437">
        <v>22</v>
      </c>
      <c r="E1437" t="s">
        <v>43</v>
      </c>
      <c r="F1437" t="s">
        <v>26</v>
      </c>
      <c r="G1437">
        <v>6.8</v>
      </c>
      <c r="H1437">
        <v>156.69999999999999</v>
      </c>
      <c r="I1437">
        <v>157.71</v>
      </c>
      <c r="J1437">
        <v>1</v>
      </c>
      <c r="K1437">
        <v>4.5999999999999996</v>
      </c>
      <c r="L1437">
        <v>3.8</v>
      </c>
      <c r="M1437">
        <v>65</v>
      </c>
      <c r="N1437" t="s">
        <v>41</v>
      </c>
      <c r="O1437">
        <v>1.24</v>
      </c>
      <c r="P1437" t="s">
        <v>28</v>
      </c>
      <c r="Q1437" t="s">
        <v>29</v>
      </c>
      <c r="R1437">
        <v>4.62</v>
      </c>
      <c r="S1437">
        <v>24</v>
      </c>
      <c r="T1437">
        <v>1.01</v>
      </c>
      <c r="U1437">
        <v>-0.8</v>
      </c>
      <c r="V1437" t="s">
        <v>587</v>
      </c>
      <c r="W1437" t="s">
        <v>31</v>
      </c>
      <c r="X1437">
        <v>1</v>
      </c>
      <c r="Y1437" t="str">
        <f>IF(tblRides[[#This Row],[supply_demand_ratio]]&lt;0.8,"Below 0.8",IF(tblRides[[#This Row],[supply_demand_ratio]]&lt;1,"Between 0.8-1.0",IF(tblRides[[#This Row],[supply_demand_ratio]]&lt;=1.2,"Between 1.0-1.2","Above 1.2")))</f>
        <v>Above 1.2</v>
      </c>
    </row>
    <row r="1438" spans="1:25" x14ac:dyDescent="0.3">
      <c r="A1438" t="s">
        <v>1493</v>
      </c>
      <c r="B1438" s="1">
        <v>46035.950694444444</v>
      </c>
      <c r="C1438" s="2">
        <v>46035</v>
      </c>
      <c r="D1438">
        <v>22</v>
      </c>
      <c r="E1438" t="s">
        <v>33</v>
      </c>
      <c r="F1438" t="s">
        <v>26</v>
      </c>
      <c r="G1438">
        <v>4.2</v>
      </c>
      <c r="H1438">
        <v>131.69</v>
      </c>
      <c r="I1438">
        <v>129.94999999999999</v>
      </c>
      <c r="J1438">
        <v>1.2</v>
      </c>
      <c r="K1438">
        <v>3.8</v>
      </c>
      <c r="L1438">
        <v>7.9</v>
      </c>
      <c r="M1438">
        <v>100</v>
      </c>
      <c r="N1438" t="s">
        <v>27</v>
      </c>
      <c r="O1438">
        <v>1.2070000000000001</v>
      </c>
      <c r="P1438" t="s">
        <v>28</v>
      </c>
      <c r="Q1438" t="s">
        <v>29</v>
      </c>
      <c r="R1438">
        <v>4.78</v>
      </c>
      <c r="S1438">
        <v>18</v>
      </c>
      <c r="T1438">
        <v>-1.74</v>
      </c>
      <c r="U1438">
        <v>4.0999999999999996</v>
      </c>
      <c r="V1438" t="s">
        <v>587</v>
      </c>
      <c r="W1438" t="s">
        <v>31</v>
      </c>
      <c r="X1438">
        <v>1</v>
      </c>
      <c r="Y1438" t="str">
        <f>IF(tblRides[[#This Row],[supply_demand_ratio]]&lt;0.8,"Below 0.8",IF(tblRides[[#This Row],[supply_demand_ratio]]&lt;1,"Between 0.8-1.0",IF(tblRides[[#This Row],[supply_demand_ratio]]&lt;=1.2,"Between 1.0-1.2","Above 1.2")))</f>
        <v>Above 1.2</v>
      </c>
    </row>
    <row r="1439" spans="1:25" x14ac:dyDescent="0.3">
      <c r="A1439" t="s">
        <v>1494</v>
      </c>
      <c r="B1439" s="1">
        <v>46035.951388888891</v>
      </c>
      <c r="C1439" s="2">
        <v>46035</v>
      </c>
      <c r="D1439">
        <v>22</v>
      </c>
      <c r="E1439" t="s">
        <v>43</v>
      </c>
      <c r="F1439" t="s">
        <v>26</v>
      </c>
      <c r="G1439">
        <v>3.8</v>
      </c>
      <c r="H1439">
        <v>87.01</v>
      </c>
      <c r="I1439">
        <v>90.7</v>
      </c>
      <c r="J1439">
        <v>1</v>
      </c>
      <c r="K1439">
        <v>2.5</v>
      </c>
      <c r="L1439">
        <v>1</v>
      </c>
      <c r="M1439">
        <v>53</v>
      </c>
      <c r="N1439" t="s">
        <v>41</v>
      </c>
      <c r="O1439">
        <v>1.1220000000000001</v>
      </c>
      <c r="P1439" t="s">
        <v>28</v>
      </c>
      <c r="Q1439" t="s">
        <v>29</v>
      </c>
      <c r="R1439">
        <v>4.3499999999999996</v>
      </c>
      <c r="S1439">
        <v>5</v>
      </c>
      <c r="T1439">
        <v>3.69</v>
      </c>
      <c r="U1439">
        <v>-1.5</v>
      </c>
      <c r="V1439" t="s">
        <v>587</v>
      </c>
      <c r="W1439" t="s">
        <v>31</v>
      </c>
      <c r="X1439">
        <v>1</v>
      </c>
      <c r="Y1439" t="str">
        <f>IF(tblRides[[#This Row],[supply_demand_ratio]]&lt;0.8,"Below 0.8",IF(tblRides[[#This Row],[supply_demand_ratio]]&lt;1,"Between 0.8-1.0",IF(tblRides[[#This Row],[supply_demand_ratio]]&lt;=1.2,"Between 1.0-1.2","Above 1.2")))</f>
        <v>Between 1.0-1.2</v>
      </c>
    </row>
    <row r="1440" spans="1:25" x14ac:dyDescent="0.3">
      <c r="A1440" t="s">
        <v>1495</v>
      </c>
      <c r="B1440" s="1">
        <v>46035.963888888888</v>
      </c>
      <c r="C1440" s="2">
        <v>46035</v>
      </c>
      <c r="D1440">
        <v>23</v>
      </c>
      <c r="E1440" t="s">
        <v>36</v>
      </c>
      <c r="F1440" t="s">
        <v>26</v>
      </c>
      <c r="G1440">
        <v>17</v>
      </c>
      <c r="H1440">
        <v>375.26</v>
      </c>
      <c r="I1440">
        <v>348.11</v>
      </c>
      <c r="J1440">
        <v>1.2</v>
      </c>
      <c r="K1440">
        <v>3.3</v>
      </c>
      <c r="L1440">
        <v>4.5</v>
      </c>
      <c r="M1440">
        <v>114</v>
      </c>
      <c r="N1440" t="s">
        <v>72</v>
      </c>
      <c r="O1440">
        <v>0.80300000000000005</v>
      </c>
      <c r="P1440" t="s">
        <v>28</v>
      </c>
      <c r="Q1440" t="s">
        <v>29</v>
      </c>
      <c r="R1440">
        <v>5</v>
      </c>
      <c r="S1440">
        <v>15</v>
      </c>
      <c r="T1440">
        <v>-27.15</v>
      </c>
      <c r="U1440">
        <v>1.2</v>
      </c>
      <c r="V1440" t="s">
        <v>587</v>
      </c>
      <c r="W1440" t="s">
        <v>31</v>
      </c>
      <c r="X1440">
        <v>1</v>
      </c>
      <c r="Y1440" t="str">
        <f>IF(tblRides[[#This Row],[supply_demand_ratio]]&lt;0.8,"Below 0.8",IF(tblRides[[#This Row],[supply_demand_ratio]]&lt;1,"Between 0.8-1.0",IF(tblRides[[#This Row],[supply_demand_ratio]]&lt;=1.2,"Between 1.0-1.2","Above 1.2")))</f>
        <v>Between 0.8-1.0</v>
      </c>
    </row>
    <row r="1441" spans="1:25" x14ac:dyDescent="0.3">
      <c r="A1441" t="s">
        <v>1496</v>
      </c>
      <c r="B1441" s="1">
        <v>46035.964583333334</v>
      </c>
      <c r="C1441" s="2">
        <v>46035</v>
      </c>
      <c r="D1441">
        <v>23</v>
      </c>
      <c r="E1441" t="s">
        <v>33</v>
      </c>
      <c r="F1441" t="s">
        <v>26</v>
      </c>
      <c r="G1441">
        <v>4.5999999999999996</v>
      </c>
      <c r="H1441">
        <v>110.28</v>
      </c>
      <c r="J1441">
        <v>1.1000000000000001</v>
      </c>
      <c r="K1441">
        <v>7.6</v>
      </c>
      <c r="L1441">
        <v>5.3</v>
      </c>
      <c r="M1441">
        <v>99</v>
      </c>
      <c r="N1441" t="s">
        <v>41</v>
      </c>
      <c r="O1441">
        <v>1.3109999999999999</v>
      </c>
      <c r="P1441" t="s">
        <v>58</v>
      </c>
      <c r="Q1441" t="s">
        <v>59</v>
      </c>
      <c r="R1441">
        <v>5</v>
      </c>
      <c r="S1441">
        <v>6</v>
      </c>
      <c r="U1441">
        <v>-2.2999999999999998</v>
      </c>
      <c r="V1441" t="s">
        <v>587</v>
      </c>
      <c r="W1441" t="s">
        <v>45</v>
      </c>
      <c r="X1441">
        <v>0</v>
      </c>
      <c r="Y1441" t="str">
        <f>IF(tblRides[[#This Row],[supply_demand_ratio]]&lt;0.8,"Below 0.8",IF(tblRides[[#This Row],[supply_demand_ratio]]&lt;1,"Between 0.8-1.0",IF(tblRides[[#This Row],[supply_demand_ratio]]&lt;=1.2,"Between 1.0-1.2","Above 1.2")))</f>
        <v>Above 1.2</v>
      </c>
    </row>
    <row r="1442" spans="1:25" x14ac:dyDescent="0.3">
      <c r="A1442" t="s">
        <v>1497</v>
      </c>
      <c r="B1442" s="1">
        <v>46035.972222222219</v>
      </c>
      <c r="C1442" s="2">
        <v>46035</v>
      </c>
      <c r="D1442">
        <v>23</v>
      </c>
      <c r="E1442" t="s">
        <v>33</v>
      </c>
      <c r="F1442" t="s">
        <v>26</v>
      </c>
      <c r="G1442">
        <v>4.5</v>
      </c>
      <c r="H1442">
        <v>125.05</v>
      </c>
      <c r="J1442">
        <v>1.1000000000000001</v>
      </c>
      <c r="K1442">
        <v>2.7</v>
      </c>
      <c r="M1442">
        <v>98</v>
      </c>
      <c r="N1442" t="s">
        <v>41</v>
      </c>
      <c r="O1442">
        <v>2.1840000000000002</v>
      </c>
      <c r="P1442" t="s">
        <v>82</v>
      </c>
      <c r="Q1442" t="s">
        <v>83</v>
      </c>
      <c r="R1442">
        <v>4.76</v>
      </c>
      <c r="S1442">
        <v>5</v>
      </c>
      <c r="V1442" t="s">
        <v>587</v>
      </c>
      <c r="W1442" t="s">
        <v>31</v>
      </c>
      <c r="X1442">
        <v>0</v>
      </c>
      <c r="Y1442" t="str">
        <f>IF(tblRides[[#This Row],[supply_demand_ratio]]&lt;0.8,"Below 0.8",IF(tblRides[[#This Row],[supply_demand_ratio]]&lt;1,"Between 0.8-1.0",IF(tblRides[[#This Row],[supply_demand_ratio]]&lt;=1.2,"Between 1.0-1.2","Above 1.2")))</f>
        <v>Above 1.2</v>
      </c>
    </row>
    <row r="1443" spans="1:25" x14ac:dyDescent="0.3">
      <c r="A1443" t="s">
        <v>1498</v>
      </c>
      <c r="B1443" s="1">
        <v>46035.973611111112</v>
      </c>
      <c r="C1443" s="2">
        <v>46035</v>
      </c>
      <c r="D1443">
        <v>23</v>
      </c>
      <c r="E1443" t="s">
        <v>62</v>
      </c>
      <c r="F1443" t="s">
        <v>26</v>
      </c>
      <c r="G1443">
        <v>3.8</v>
      </c>
      <c r="H1443">
        <v>88.63</v>
      </c>
      <c r="I1443">
        <v>91.12</v>
      </c>
      <c r="J1443">
        <v>1</v>
      </c>
      <c r="K1443">
        <v>6.4</v>
      </c>
      <c r="L1443">
        <v>10</v>
      </c>
      <c r="M1443">
        <v>58</v>
      </c>
      <c r="N1443" t="s">
        <v>41</v>
      </c>
      <c r="O1443">
        <v>2.2000000000000002</v>
      </c>
      <c r="P1443" t="s">
        <v>28</v>
      </c>
      <c r="Q1443" t="s">
        <v>29</v>
      </c>
      <c r="R1443">
        <v>4.6900000000000004</v>
      </c>
      <c r="S1443">
        <v>7</v>
      </c>
      <c r="T1443">
        <v>2.4900000000000002</v>
      </c>
      <c r="U1443">
        <v>3.6</v>
      </c>
      <c r="V1443" t="s">
        <v>587</v>
      </c>
      <c r="W1443" t="s">
        <v>45</v>
      </c>
      <c r="X1443">
        <v>1</v>
      </c>
      <c r="Y1443" t="str">
        <f>IF(tblRides[[#This Row],[supply_demand_ratio]]&lt;0.8,"Below 0.8",IF(tblRides[[#This Row],[supply_demand_ratio]]&lt;1,"Between 0.8-1.0",IF(tblRides[[#This Row],[supply_demand_ratio]]&lt;=1.2,"Between 1.0-1.2","Above 1.2")))</f>
        <v>Above 1.2</v>
      </c>
    </row>
    <row r="1444" spans="1:25" x14ac:dyDescent="0.3">
      <c r="A1444" t="s">
        <v>1499</v>
      </c>
      <c r="B1444" s="1">
        <v>46035.978472222225</v>
      </c>
      <c r="C1444" s="2">
        <v>46035</v>
      </c>
      <c r="D1444">
        <v>23</v>
      </c>
      <c r="E1444" t="s">
        <v>36</v>
      </c>
      <c r="F1444" t="s">
        <v>34</v>
      </c>
      <c r="G1444">
        <v>7.5</v>
      </c>
      <c r="H1444">
        <v>160.41</v>
      </c>
      <c r="I1444">
        <v>152.74</v>
      </c>
      <c r="J1444">
        <v>1.1000000000000001</v>
      </c>
      <c r="K1444">
        <v>4</v>
      </c>
      <c r="L1444">
        <v>3.9</v>
      </c>
      <c r="M1444">
        <v>106</v>
      </c>
      <c r="N1444" t="s">
        <v>27</v>
      </c>
      <c r="O1444">
        <v>1.083</v>
      </c>
      <c r="P1444" t="s">
        <v>28</v>
      </c>
      <c r="Q1444" t="s">
        <v>29</v>
      </c>
      <c r="R1444">
        <v>4.79</v>
      </c>
      <c r="S1444">
        <v>0</v>
      </c>
      <c r="T1444">
        <v>-7.67</v>
      </c>
      <c r="U1444">
        <v>-0.1</v>
      </c>
      <c r="V1444" t="s">
        <v>587</v>
      </c>
      <c r="W1444" t="s">
        <v>31</v>
      </c>
      <c r="X1444">
        <v>1</v>
      </c>
      <c r="Y1444" t="str">
        <f>IF(tblRides[[#This Row],[supply_demand_ratio]]&lt;0.8,"Below 0.8",IF(tblRides[[#This Row],[supply_demand_ratio]]&lt;1,"Between 0.8-1.0",IF(tblRides[[#This Row],[supply_demand_ratio]]&lt;=1.2,"Between 1.0-1.2","Above 1.2")))</f>
        <v>Between 1.0-1.2</v>
      </c>
    </row>
    <row r="1445" spans="1:25" x14ac:dyDescent="0.3">
      <c r="A1445" t="s">
        <v>1500</v>
      </c>
      <c r="B1445" s="1">
        <v>46035.995138888888</v>
      </c>
      <c r="C1445" s="2">
        <v>46035</v>
      </c>
      <c r="D1445">
        <v>23</v>
      </c>
      <c r="E1445" t="s">
        <v>36</v>
      </c>
      <c r="F1445" t="s">
        <v>26</v>
      </c>
      <c r="G1445">
        <v>8.8000000000000007</v>
      </c>
      <c r="H1445">
        <v>185.62</v>
      </c>
      <c r="I1445">
        <v>188.42</v>
      </c>
      <c r="J1445">
        <v>1</v>
      </c>
      <c r="K1445">
        <v>4.4000000000000004</v>
      </c>
      <c r="L1445">
        <v>11</v>
      </c>
      <c r="M1445">
        <v>120</v>
      </c>
      <c r="N1445" t="s">
        <v>41</v>
      </c>
      <c r="O1445">
        <v>1.2809999999999999</v>
      </c>
      <c r="P1445" t="s">
        <v>28</v>
      </c>
      <c r="Q1445" t="s">
        <v>29</v>
      </c>
      <c r="R1445">
        <v>5</v>
      </c>
      <c r="S1445">
        <v>3</v>
      </c>
      <c r="T1445">
        <v>2.8</v>
      </c>
      <c r="U1445">
        <v>6.6</v>
      </c>
      <c r="V1445" t="s">
        <v>587</v>
      </c>
      <c r="W1445" t="s">
        <v>31</v>
      </c>
      <c r="X1445">
        <v>1</v>
      </c>
      <c r="Y1445" t="str">
        <f>IF(tblRides[[#This Row],[supply_demand_ratio]]&lt;0.8,"Below 0.8",IF(tblRides[[#This Row],[supply_demand_ratio]]&lt;1,"Between 0.8-1.0",IF(tblRides[[#This Row],[supply_demand_ratio]]&lt;=1.2,"Between 1.0-1.2","Above 1.2")))</f>
        <v>Above 1.2</v>
      </c>
    </row>
    <row r="1446" spans="1:25" x14ac:dyDescent="0.3">
      <c r="A1446" t="s">
        <v>1501</v>
      </c>
      <c r="B1446" s="1">
        <v>46036.006944444445</v>
      </c>
      <c r="C1446" s="2">
        <v>46036</v>
      </c>
      <c r="D1446">
        <v>0</v>
      </c>
      <c r="E1446" t="s">
        <v>25</v>
      </c>
      <c r="F1446" t="s">
        <v>34</v>
      </c>
      <c r="G1446">
        <v>13.7</v>
      </c>
      <c r="H1446">
        <v>244.49</v>
      </c>
      <c r="I1446">
        <v>252.46</v>
      </c>
      <c r="J1446">
        <v>1.1000000000000001</v>
      </c>
      <c r="K1446">
        <v>4.3</v>
      </c>
      <c r="L1446">
        <v>6.1</v>
      </c>
      <c r="M1446">
        <v>130</v>
      </c>
      <c r="N1446" t="s">
        <v>27</v>
      </c>
      <c r="O1446">
        <v>1.238</v>
      </c>
      <c r="P1446" t="s">
        <v>28</v>
      </c>
      <c r="Q1446" t="s">
        <v>29</v>
      </c>
      <c r="R1446">
        <v>4.75</v>
      </c>
      <c r="S1446">
        <v>0</v>
      </c>
      <c r="T1446">
        <v>7.97</v>
      </c>
      <c r="U1446">
        <v>1.8</v>
      </c>
      <c r="V1446" t="s">
        <v>697</v>
      </c>
      <c r="W1446" t="s">
        <v>31</v>
      </c>
      <c r="X1446">
        <v>1</v>
      </c>
      <c r="Y1446" t="str">
        <f>IF(tblRides[[#This Row],[supply_demand_ratio]]&lt;0.8,"Below 0.8",IF(tblRides[[#This Row],[supply_demand_ratio]]&lt;1,"Between 0.8-1.0",IF(tblRides[[#This Row],[supply_demand_ratio]]&lt;=1.2,"Between 1.0-1.2","Above 1.2")))</f>
        <v>Above 1.2</v>
      </c>
    </row>
    <row r="1447" spans="1:25" x14ac:dyDescent="0.3">
      <c r="A1447" t="s">
        <v>1502</v>
      </c>
      <c r="B1447" s="1">
        <v>46036.013888888891</v>
      </c>
      <c r="C1447" s="2">
        <v>46036</v>
      </c>
      <c r="D1447">
        <v>0</v>
      </c>
      <c r="E1447" t="s">
        <v>25</v>
      </c>
      <c r="F1447" t="s">
        <v>26</v>
      </c>
      <c r="G1447">
        <v>2.5</v>
      </c>
      <c r="H1447">
        <v>93.56</v>
      </c>
      <c r="I1447">
        <v>92.13</v>
      </c>
      <c r="J1447">
        <v>1.1000000000000001</v>
      </c>
      <c r="K1447">
        <v>3.5</v>
      </c>
      <c r="L1447">
        <v>4.9000000000000004</v>
      </c>
      <c r="M1447">
        <v>105</v>
      </c>
      <c r="N1447" t="s">
        <v>27</v>
      </c>
      <c r="O1447">
        <v>0.997</v>
      </c>
      <c r="P1447" t="s">
        <v>28</v>
      </c>
      <c r="Q1447" t="s">
        <v>29</v>
      </c>
      <c r="R1447">
        <v>4.58</v>
      </c>
      <c r="S1447">
        <v>90</v>
      </c>
      <c r="T1447">
        <v>-1.43</v>
      </c>
      <c r="U1447">
        <v>1.4</v>
      </c>
      <c r="V1447" t="s">
        <v>697</v>
      </c>
      <c r="W1447" t="s">
        <v>31</v>
      </c>
      <c r="X1447">
        <v>1</v>
      </c>
      <c r="Y1447" t="str">
        <f>IF(tblRides[[#This Row],[supply_demand_ratio]]&lt;0.8,"Below 0.8",IF(tblRides[[#This Row],[supply_demand_ratio]]&lt;1,"Between 0.8-1.0",IF(tblRides[[#This Row],[supply_demand_ratio]]&lt;=1.2,"Between 1.0-1.2","Above 1.2")))</f>
        <v>Between 0.8-1.0</v>
      </c>
    </row>
    <row r="1448" spans="1:25" x14ac:dyDescent="0.3">
      <c r="A1448" t="s">
        <v>1503</v>
      </c>
      <c r="B1448" s="1">
        <v>46036.043055555558</v>
      </c>
      <c r="C1448" s="2">
        <v>46036</v>
      </c>
      <c r="D1448">
        <v>1</v>
      </c>
      <c r="E1448" t="s">
        <v>36</v>
      </c>
      <c r="F1448" t="s">
        <v>26</v>
      </c>
      <c r="G1448">
        <v>13.5</v>
      </c>
      <c r="H1448">
        <v>216.31</v>
      </c>
      <c r="I1448">
        <v>220.06</v>
      </c>
      <c r="J1448">
        <v>1</v>
      </c>
      <c r="K1448">
        <v>4.0999999999999996</v>
      </c>
      <c r="L1448">
        <v>3.8</v>
      </c>
      <c r="M1448">
        <v>115</v>
      </c>
      <c r="N1448" t="s">
        <v>41</v>
      </c>
      <c r="O1448">
        <v>1.4550000000000001</v>
      </c>
      <c r="P1448" t="s">
        <v>28</v>
      </c>
      <c r="Q1448" t="s">
        <v>29</v>
      </c>
      <c r="R1448">
        <v>4.84</v>
      </c>
      <c r="S1448">
        <v>9</v>
      </c>
      <c r="T1448">
        <v>3.75</v>
      </c>
      <c r="U1448">
        <v>-0.3</v>
      </c>
      <c r="V1448" t="s">
        <v>697</v>
      </c>
      <c r="W1448" t="s">
        <v>31</v>
      </c>
      <c r="X1448">
        <v>1</v>
      </c>
      <c r="Y1448" t="str">
        <f>IF(tblRides[[#This Row],[supply_demand_ratio]]&lt;0.8,"Below 0.8",IF(tblRides[[#This Row],[supply_demand_ratio]]&lt;1,"Between 0.8-1.0",IF(tblRides[[#This Row],[supply_demand_ratio]]&lt;=1.2,"Between 1.0-1.2","Above 1.2")))</f>
        <v>Above 1.2</v>
      </c>
    </row>
    <row r="1449" spans="1:25" x14ac:dyDescent="0.3">
      <c r="A1449" t="s">
        <v>1504</v>
      </c>
      <c r="B1449" s="1">
        <v>46036.04791666667</v>
      </c>
      <c r="C1449" s="2">
        <v>46036</v>
      </c>
      <c r="D1449">
        <v>1</v>
      </c>
      <c r="E1449" t="s">
        <v>43</v>
      </c>
      <c r="F1449" t="s">
        <v>34</v>
      </c>
      <c r="G1449">
        <v>2.9</v>
      </c>
      <c r="H1449">
        <v>74.62</v>
      </c>
      <c r="J1449">
        <v>1</v>
      </c>
      <c r="K1449">
        <v>5.3</v>
      </c>
      <c r="L1449">
        <v>3.5</v>
      </c>
      <c r="M1449">
        <v>70</v>
      </c>
      <c r="N1449" t="s">
        <v>41</v>
      </c>
      <c r="O1449">
        <v>1.7310000000000001</v>
      </c>
      <c r="P1449" t="s">
        <v>37</v>
      </c>
      <c r="Q1449" t="s">
        <v>38</v>
      </c>
      <c r="R1449">
        <v>4.7699999999999996</v>
      </c>
      <c r="S1449">
        <v>0</v>
      </c>
      <c r="U1449">
        <v>-1.8</v>
      </c>
      <c r="V1449" t="s">
        <v>697</v>
      </c>
      <c r="W1449" t="s">
        <v>45</v>
      </c>
      <c r="X1449">
        <v>0</v>
      </c>
      <c r="Y1449" t="str">
        <f>IF(tblRides[[#This Row],[supply_demand_ratio]]&lt;0.8,"Below 0.8",IF(tblRides[[#This Row],[supply_demand_ratio]]&lt;1,"Between 0.8-1.0",IF(tblRides[[#This Row],[supply_demand_ratio]]&lt;=1.2,"Between 1.0-1.2","Above 1.2")))</f>
        <v>Above 1.2</v>
      </c>
    </row>
    <row r="1450" spans="1:25" x14ac:dyDescent="0.3">
      <c r="A1450" t="s">
        <v>1505</v>
      </c>
      <c r="B1450" s="1">
        <v>46036.061111111114</v>
      </c>
      <c r="C1450" s="2">
        <v>46036</v>
      </c>
      <c r="D1450">
        <v>1</v>
      </c>
      <c r="E1450" t="s">
        <v>36</v>
      </c>
      <c r="F1450" t="s">
        <v>34</v>
      </c>
      <c r="G1450">
        <v>2.4</v>
      </c>
      <c r="H1450">
        <v>76.239999999999995</v>
      </c>
      <c r="I1450">
        <v>79.2</v>
      </c>
      <c r="J1450">
        <v>1.1000000000000001</v>
      </c>
      <c r="K1450">
        <v>2</v>
      </c>
      <c r="L1450">
        <v>1</v>
      </c>
      <c r="M1450">
        <v>106</v>
      </c>
      <c r="N1450" t="s">
        <v>27</v>
      </c>
      <c r="O1450">
        <v>0.95399999999999996</v>
      </c>
      <c r="P1450" t="s">
        <v>28</v>
      </c>
      <c r="Q1450" t="s">
        <v>29</v>
      </c>
      <c r="R1450">
        <v>4.75</v>
      </c>
      <c r="S1450">
        <v>0</v>
      </c>
      <c r="T1450">
        <v>2.96</v>
      </c>
      <c r="U1450">
        <v>-1</v>
      </c>
      <c r="V1450" t="s">
        <v>697</v>
      </c>
      <c r="W1450" t="s">
        <v>31</v>
      </c>
      <c r="X1450">
        <v>1</v>
      </c>
      <c r="Y1450" t="str">
        <f>IF(tblRides[[#This Row],[supply_demand_ratio]]&lt;0.8,"Below 0.8",IF(tblRides[[#This Row],[supply_demand_ratio]]&lt;1,"Between 0.8-1.0",IF(tblRides[[#This Row],[supply_demand_ratio]]&lt;=1.2,"Between 1.0-1.2","Above 1.2")))</f>
        <v>Between 0.8-1.0</v>
      </c>
    </row>
    <row r="1451" spans="1:25" x14ac:dyDescent="0.3">
      <c r="A1451" t="s">
        <v>1506</v>
      </c>
      <c r="B1451" s="1">
        <v>46036.082638888889</v>
      </c>
      <c r="C1451" s="2">
        <v>46036</v>
      </c>
      <c r="D1451">
        <v>1</v>
      </c>
      <c r="E1451" t="s">
        <v>36</v>
      </c>
      <c r="F1451" t="s">
        <v>26</v>
      </c>
      <c r="G1451">
        <v>5.0999999999999996</v>
      </c>
      <c r="H1451">
        <v>135.74</v>
      </c>
      <c r="I1451">
        <v>131.41</v>
      </c>
      <c r="J1451">
        <v>1.1000000000000001</v>
      </c>
      <c r="K1451">
        <v>4</v>
      </c>
      <c r="L1451">
        <v>6.3</v>
      </c>
      <c r="M1451">
        <v>115</v>
      </c>
      <c r="N1451" t="s">
        <v>27</v>
      </c>
      <c r="O1451">
        <v>0.99099999999999999</v>
      </c>
      <c r="P1451" t="s">
        <v>28</v>
      </c>
      <c r="Q1451" t="s">
        <v>29</v>
      </c>
      <c r="R1451">
        <v>4.8</v>
      </c>
      <c r="S1451">
        <v>12</v>
      </c>
      <c r="T1451">
        <v>-4.33</v>
      </c>
      <c r="U1451">
        <v>2.2999999999999998</v>
      </c>
      <c r="V1451" t="s">
        <v>697</v>
      </c>
      <c r="W1451" t="s">
        <v>31</v>
      </c>
      <c r="X1451">
        <v>1</v>
      </c>
      <c r="Y1451" t="str">
        <f>IF(tblRides[[#This Row],[supply_demand_ratio]]&lt;0.8,"Below 0.8",IF(tblRides[[#This Row],[supply_demand_ratio]]&lt;1,"Between 0.8-1.0",IF(tblRides[[#This Row],[supply_demand_ratio]]&lt;=1.2,"Between 1.0-1.2","Above 1.2")))</f>
        <v>Between 0.8-1.0</v>
      </c>
    </row>
    <row r="1452" spans="1:25" x14ac:dyDescent="0.3">
      <c r="A1452" t="s">
        <v>1507</v>
      </c>
      <c r="B1452" s="1">
        <v>46036.124305555553</v>
      </c>
      <c r="C1452" s="2">
        <v>46036</v>
      </c>
      <c r="D1452">
        <v>2</v>
      </c>
      <c r="E1452" t="s">
        <v>25</v>
      </c>
      <c r="F1452" t="s">
        <v>26</v>
      </c>
      <c r="G1452">
        <v>2.7</v>
      </c>
      <c r="H1452">
        <v>82.23</v>
      </c>
      <c r="I1452">
        <v>79.81</v>
      </c>
      <c r="J1452">
        <v>1</v>
      </c>
      <c r="K1452">
        <v>4.5</v>
      </c>
      <c r="L1452">
        <v>3.1</v>
      </c>
      <c r="M1452">
        <v>136</v>
      </c>
      <c r="N1452" t="s">
        <v>27</v>
      </c>
      <c r="O1452">
        <v>1.006</v>
      </c>
      <c r="P1452" t="s">
        <v>28</v>
      </c>
      <c r="Q1452" t="s">
        <v>29</v>
      </c>
      <c r="R1452">
        <v>4.58</v>
      </c>
      <c r="S1452">
        <v>1</v>
      </c>
      <c r="T1452">
        <v>-2.42</v>
      </c>
      <c r="U1452">
        <v>-1.4</v>
      </c>
      <c r="V1452" t="s">
        <v>697</v>
      </c>
      <c r="W1452" t="s">
        <v>31</v>
      </c>
      <c r="X1452">
        <v>1</v>
      </c>
      <c r="Y1452" t="str">
        <f>IF(tblRides[[#This Row],[supply_demand_ratio]]&lt;0.8,"Below 0.8",IF(tblRides[[#This Row],[supply_demand_ratio]]&lt;1,"Between 0.8-1.0",IF(tblRides[[#This Row],[supply_demand_ratio]]&lt;=1.2,"Between 1.0-1.2","Above 1.2")))</f>
        <v>Between 1.0-1.2</v>
      </c>
    </row>
    <row r="1453" spans="1:25" x14ac:dyDescent="0.3">
      <c r="A1453" t="s">
        <v>1508</v>
      </c>
      <c r="B1453" s="1">
        <v>46036.143055555556</v>
      </c>
      <c r="C1453" s="2">
        <v>46036</v>
      </c>
      <c r="D1453">
        <v>3</v>
      </c>
      <c r="E1453" t="s">
        <v>25</v>
      </c>
      <c r="F1453" t="s">
        <v>26</v>
      </c>
      <c r="G1453">
        <v>7.5</v>
      </c>
      <c r="H1453">
        <v>154.80000000000001</v>
      </c>
      <c r="I1453">
        <v>155.06</v>
      </c>
      <c r="J1453">
        <v>1</v>
      </c>
      <c r="K1453">
        <v>5.5</v>
      </c>
      <c r="L1453">
        <v>5.5</v>
      </c>
      <c r="M1453">
        <v>122</v>
      </c>
      <c r="N1453" t="s">
        <v>41</v>
      </c>
      <c r="O1453">
        <v>1.319</v>
      </c>
      <c r="P1453" t="s">
        <v>28</v>
      </c>
      <c r="Q1453" t="s">
        <v>29</v>
      </c>
      <c r="R1453">
        <v>4.57</v>
      </c>
      <c r="S1453">
        <v>40</v>
      </c>
      <c r="T1453">
        <v>0.26</v>
      </c>
      <c r="U1453">
        <v>0</v>
      </c>
      <c r="V1453" t="s">
        <v>697</v>
      </c>
      <c r="W1453" t="s">
        <v>45</v>
      </c>
      <c r="X1453">
        <v>1</v>
      </c>
      <c r="Y1453" t="str">
        <f>IF(tblRides[[#This Row],[supply_demand_ratio]]&lt;0.8,"Below 0.8",IF(tblRides[[#This Row],[supply_demand_ratio]]&lt;1,"Between 0.8-1.0",IF(tblRides[[#This Row],[supply_demand_ratio]]&lt;=1.2,"Between 1.0-1.2","Above 1.2")))</f>
        <v>Above 1.2</v>
      </c>
    </row>
    <row r="1454" spans="1:25" x14ac:dyDescent="0.3">
      <c r="A1454" t="s">
        <v>1509</v>
      </c>
      <c r="B1454" s="1">
        <v>46036.155555555553</v>
      </c>
      <c r="C1454" s="2">
        <v>46036</v>
      </c>
      <c r="D1454">
        <v>3</v>
      </c>
      <c r="E1454" t="s">
        <v>33</v>
      </c>
      <c r="F1454" t="s">
        <v>34</v>
      </c>
      <c r="G1454">
        <v>3.7</v>
      </c>
      <c r="H1454">
        <v>101.69</v>
      </c>
      <c r="I1454">
        <v>104.51</v>
      </c>
      <c r="J1454">
        <v>1</v>
      </c>
      <c r="K1454">
        <v>3.2</v>
      </c>
      <c r="L1454">
        <v>3</v>
      </c>
      <c r="M1454">
        <v>103</v>
      </c>
      <c r="N1454" t="s">
        <v>41</v>
      </c>
      <c r="O1454">
        <v>1.4910000000000001</v>
      </c>
      <c r="P1454" t="s">
        <v>28</v>
      </c>
      <c r="Q1454" t="s">
        <v>29</v>
      </c>
      <c r="R1454">
        <v>4.34</v>
      </c>
      <c r="S1454">
        <v>0</v>
      </c>
      <c r="T1454">
        <v>2.82</v>
      </c>
      <c r="U1454">
        <v>-0.2</v>
      </c>
      <c r="V1454" t="s">
        <v>697</v>
      </c>
      <c r="W1454" t="s">
        <v>31</v>
      </c>
      <c r="X1454">
        <v>1</v>
      </c>
      <c r="Y1454" t="str">
        <f>IF(tblRides[[#This Row],[supply_demand_ratio]]&lt;0.8,"Below 0.8",IF(tblRides[[#This Row],[supply_demand_ratio]]&lt;1,"Between 0.8-1.0",IF(tblRides[[#This Row],[supply_demand_ratio]]&lt;=1.2,"Between 1.0-1.2","Above 1.2")))</f>
        <v>Above 1.2</v>
      </c>
    </row>
    <row r="1455" spans="1:25" x14ac:dyDescent="0.3">
      <c r="A1455" t="s">
        <v>1510</v>
      </c>
      <c r="B1455" s="1">
        <v>46036.179166666669</v>
      </c>
      <c r="C1455" s="2">
        <v>46036</v>
      </c>
      <c r="D1455">
        <v>4</v>
      </c>
      <c r="E1455" t="s">
        <v>25</v>
      </c>
      <c r="F1455" t="s">
        <v>26</v>
      </c>
      <c r="G1455">
        <v>10.4</v>
      </c>
      <c r="H1455">
        <v>198.68</v>
      </c>
      <c r="I1455">
        <v>193.55</v>
      </c>
      <c r="J1455">
        <v>1</v>
      </c>
      <c r="K1455">
        <v>3.7</v>
      </c>
      <c r="L1455">
        <v>9.6</v>
      </c>
      <c r="M1455">
        <v>121</v>
      </c>
      <c r="N1455" t="s">
        <v>41</v>
      </c>
      <c r="O1455">
        <v>1.1739999999999999</v>
      </c>
      <c r="P1455" t="s">
        <v>28</v>
      </c>
      <c r="Q1455" t="s">
        <v>29</v>
      </c>
      <c r="R1455">
        <v>4.6500000000000004</v>
      </c>
      <c r="S1455">
        <v>4</v>
      </c>
      <c r="T1455">
        <v>-5.13</v>
      </c>
      <c r="U1455">
        <v>5.9</v>
      </c>
      <c r="V1455" t="s">
        <v>697</v>
      </c>
      <c r="W1455" t="s">
        <v>31</v>
      </c>
      <c r="X1455">
        <v>1</v>
      </c>
      <c r="Y1455" t="str">
        <f>IF(tblRides[[#This Row],[supply_demand_ratio]]&lt;0.8,"Below 0.8",IF(tblRides[[#This Row],[supply_demand_ratio]]&lt;1,"Between 0.8-1.0",IF(tblRides[[#This Row],[supply_demand_ratio]]&lt;=1.2,"Between 1.0-1.2","Above 1.2")))</f>
        <v>Between 1.0-1.2</v>
      </c>
    </row>
    <row r="1456" spans="1:25" x14ac:dyDescent="0.3">
      <c r="A1456" t="s">
        <v>1511</v>
      </c>
      <c r="B1456" s="1">
        <v>46036.182638888888</v>
      </c>
      <c r="C1456" s="2">
        <v>46036</v>
      </c>
      <c r="D1456">
        <v>4</v>
      </c>
      <c r="E1456" t="s">
        <v>33</v>
      </c>
      <c r="F1456" t="s">
        <v>34</v>
      </c>
      <c r="G1456">
        <v>8.3000000000000007</v>
      </c>
      <c r="H1456">
        <v>183.46</v>
      </c>
      <c r="I1456">
        <v>182.21</v>
      </c>
      <c r="J1456">
        <v>1</v>
      </c>
      <c r="K1456">
        <v>5.7</v>
      </c>
      <c r="L1456">
        <v>7</v>
      </c>
      <c r="M1456">
        <v>90</v>
      </c>
      <c r="N1456" t="s">
        <v>41</v>
      </c>
      <c r="O1456">
        <v>1.1719999999999999</v>
      </c>
      <c r="P1456" t="s">
        <v>28</v>
      </c>
      <c r="Q1456" t="s">
        <v>29</v>
      </c>
      <c r="R1456">
        <v>4.63</v>
      </c>
      <c r="S1456">
        <v>0</v>
      </c>
      <c r="T1456">
        <v>-1.25</v>
      </c>
      <c r="U1456">
        <v>1.3</v>
      </c>
      <c r="V1456" t="s">
        <v>697</v>
      </c>
      <c r="W1456" t="s">
        <v>45</v>
      </c>
      <c r="X1456">
        <v>1</v>
      </c>
      <c r="Y1456" t="str">
        <f>IF(tblRides[[#This Row],[supply_demand_ratio]]&lt;0.8,"Below 0.8",IF(tblRides[[#This Row],[supply_demand_ratio]]&lt;1,"Between 0.8-1.0",IF(tblRides[[#This Row],[supply_demand_ratio]]&lt;=1.2,"Between 1.0-1.2","Above 1.2")))</f>
        <v>Between 1.0-1.2</v>
      </c>
    </row>
    <row r="1457" spans="1:25" x14ac:dyDescent="0.3">
      <c r="A1457" t="s">
        <v>1512</v>
      </c>
      <c r="B1457" s="1">
        <v>46036.188888888886</v>
      </c>
      <c r="C1457" s="2">
        <v>46036</v>
      </c>
      <c r="D1457">
        <v>4</v>
      </c>
      <c r="E1457" t="s">
        <v>36</v>
      </c>
      <c r="F1457" t="s">
        <v>26</v>
      </c>
      <c r="G1457">
        <v>8.9</v>
      </c>
      <c r="H1457">
        <v>150.43</v>
      </c>
      <c r="J1457">
        <v>1</v>
      </c>
      <c r="K1457">
        <v>2</v>
      </c>
      <c r="L1457">
        <v>3.6</v>
      </c>
      <c r="M1457">
        <v>127</v>
      </c>
      <c r="N1457" t="s">
        <v>41</v>
      </c>
      <c r="O1457">
        <v>1.417</v>
      </c>
      <c r="P1457" t="s">
        <v>58</v>
      </c>
      <c r="Q1457" t="s">
        <v>108</v>
      </c>
      <c r="R1457">
        <v>4.6100000000000003</v>
      </c>
      <c r="S1457">
        <v>4</v>
      </c>
      <c r="U1457">
        <v>1.6</v>
      </c>
      <c r="V1457" t="s">
        <v>697</v>
      </c>
      <c r="W1457" t="s">
        <v>31</v>
      </c>
      <c r="X1457">
        <v>0</v>
      </c>
      <c r="Y1457" t="str">
        <f>IF(tblRides[[#This Row],[supply_demand_ratio]]&lt;0.8,"Below 0.8",IF(tblRides[[#This Row],[supply_demand_ratio]]&lt;1,"Between 0.8-1.0",IF(tblRides[[#This Row],[supply_demand_ratio]]&lt;=1.2,"Between 1.0-1.2","Above 1.2")))</f>
        <v>Above 1.2</v>
      </c>
    </row>
    <row r="1458" spans="1:25" x14ac:dyDescent="0.3">
      <c r="A1458" t="s">
        <v>1513</v>
      </c>
      <c r="B1458" s="1">
        <v>46036.195833333331</v>
      </c>
      <c r="C1458" s="2">
        <v>46036</v>
      </c>
      <c r="D1458">
        <v>4</v>
      </c>
      <c r="E1458" t="s">
        <v>43</v>
      </c>
      <c r="F1458" t="s">
        <v>26</v>
      </c>
      <c r="G1458">
        <v>7</v>
      </c>
      <c r="H1458">
        <v>144.31</v>
      </c>
      <c r="I1458">
        <v>149.83000000000001</v>
      </c>
      <c r="J1458">
        <v>1.1000000000000001</v>
      </c>
      <c r="K1458">
        <v>6.5</v>
      </c>
      <c r="L1458">
        <v>4.7</v>
      </c>
      <c r="M1458">
        <v>78</v>
      </c>
      <c r="N1458" t="s">
        <v>41</v>
      </c>
      <c r="O1458">
        <v>2.2000000000000002</v>
      </c>
      <c r="P1458" t="s">
        <v>28</v>
      </c>
      <c r="Q1458" t="s">
        <v>29</v>
      </c>
      <c r="R1458">
        <v>4.9000000000000004</v>
      </c>
      <c r="S1458">
        <v>10</v>
      </c>
      <c r="T1458">
        <v>5.52</v>
      </c>
      <c r="U1458">
        <v>-1.8</v>
      </c>
      <c r="V1458" t="s">
        <v>697</v>
      </c>
      <c r="W1458" t="s">
        <v>45</v>
      </c>
      <c r="X1458">
        <v>1</v>
      </c>
      <c r="Y1458" t="str">
        <f>IF(tblRides[[#This Row],[supply_demand_ratio]]&lt;0.8,"Below 0.8",IF(tblRides[[#This Row],[supply_demand_ratio]]&lt;1,"Between 0.8-1.0",IF(tblRides[[#This Row],[supply_demand_ratio]]&lt;=1.2,"Between 1.0-1.2","Above 1.2")))</f>
        <v>Above 1.2</v>
      </c>
    </row>
    <row r="1459" spans="1:25" x14ac:dyDescent="0.3">
      <c r="A1459" t="s">
        <v>1514</v>
      </c>
      <c r="B1459" s="1">
        <v>46036.20416666667</v>
      </c>
      <c r="C1459" s="2">
        <v>46036</v>
      </c>
      <c r="D1459">
        <v>4</v>
      </c>
      <c r="E1459" t="s">
        <v>36</v>
      </c>
      <c r="F1459" t="s">
        <v>26</v>
      </c>
      <c r="G1459">
        <v>6.8</v>
      </c>
      <c r="H1459">
        <v>150.79</v>
      </c>
      <c r="I1459">
        <v>155.54</v>
      </c>
      <c r="J1459">
        <v>1</v>
      </c>
      <c r="K1459">
        <v>2.7</v>
      </c>
      <c r="L1459">
        <v>1</v>
      </c>
      <c r="M1459">
        <v>108</v>
      </c>
      <c r="N1459" t="s">
        <v>27</v>
      </c>
      <c r="O1459">
        <v>0.96199999999999997</v>
      </c>
      <c r="P1459" t="s">
        <v>28</v>
      </c>
      <c r="Q1459" t="s">
        <v>29</v>
      </c>
      <c r="R1459">
        <v>5</v>
      </c>
      <c r="S1459">
        <v>8</v>
      </c>
      <c r="T1459">
        <v>4.75</v>
      </c>
      <c r="U1459">
        <v>-1.7</v>
      </c>
      <c r="V1459" t="s">
        <v>697</v>
      </c>
      <c r="W1459" t="s">
        <v>31</v>
      </c>
      <c r="X1459">
        <v>1</v>
      </c>
      <c r="Y1459" t="str">
        <f>IF(tblRides[[#This Row],[supply_demand_ratio]]&lt;0.8,"Below 0.8",IF(tblRides[[#This Row],[supply_demand_ratio]]&lt;1,"Between 0.8-1.0",IF(tblRides[[#This Row],[supply_demand_ratio]]&lt;=1.2,"Between 1.0-1.2","Above 1.2")))</f>
        <v>Between 0.8-1.0</v>
      </c>
    </row>
    <row r="1460" spans="1:25" x14ac:dyDescent="0.3">
      <c r="A1460" t="s">
        <v>1515</v>
      </c>
      <c r="B1460" s="1">
        <v>46036.206250000003</v>
      </c>
      <c r="C1460" s="2">
        <v>46036</v>
      </c>
      <c r="D1460">
        <v>4</v>
      </c>
      <c r="E1460" t="s">
        <v>33</v>
      </c>
      <c r="F1460" t="s">
        <v>26</v>
      </c>
      <c r="G1460">
        <v>3.5</v>
      </c>
      <c r="H1460">
        <v>99.77</v>
      </c>
      <c r="I1460">
        <v>96.46</v>
      </c>
      <c r="J1460">
        <v>1</v>
      </c>
      <c r="K1460">
        <v>6.3</v>
      </c>
      <c r="L1460">
        <v>4</v>
      </c>
      <c r="M1460">
        <v>110</v>
      </c>
      <c r="N1460" t="s">
        <v>41</v>
      </c>
      <c r="O1460">
        <v>1.5549999999999999</v>
      </c>
      <c r="P1460" t="s">
        <v>28</v>
      </c>
      <c r="Q1460" t="s">
        <v>29</v>
      </c>
      <c r="R1460">
        <v>4.47</v>
      </c>
      <c r="S1460">
        <v>9</v>
      </c>
      <c r="T1460">
        <v>-3.31</v>
      </c>
      <c r="U1460">
        <v>-2.2999999999999998</v>
      </c>
      <c r="V1460" t="s">
        <v>697</v>
      </c>
      <c r="W1460" t="s">
        <v>45</v>
      </c>
      <c r="X1460">
        <v>1</v>
      </c>
      <c r="Y1460" t="str">
        <f>IF(tblRides[[#This Row],[supply_demand_ratio]]&lt;0.8,"Below 0.8",IF(tblRides[[#This Row],[supply_demand_ratio]]&lt;1,"Between 0.8-1.0",IF(tblRides[[#This Row],[supply_demand_ratio]]&lt;=1.2,"Between 1.0-1.2","Above 1.2")))</f>
        <v>Above 1.2</v>
      </c>
    </row>
    <row r="1461" spans="1:25" x14ac:dyDescent="0.3">
      <c r="A1461" t="s">
        <v>1516</v>
      </c>
      <c r="B1461" s="1">
        <v>46036.217361111114</v>
      </c>
      <c r="C1461" s="2">
        <v>46036</v>
      </c>
      <c r="D1461">
        <v>5</v>
      </c>
      <c r="E1461" t="s">
        <v>36</v>
      </c>
      <c r="F1461" t="s">
        <v>26</v>
      </c>
      <c r="G1461">
        <v>3.8</v>
      </c>
      <c r="H1461">
        <v>99.92</v>
      </c>
      <c r="I1461">
        <v>89.71</v>
      </c>
      <c r="J1461">
        <v>1</v>
      </c>
      <c r="K1461">
        <v>6.8</v>
      </c>
      <c r="L1461">
        <v>7.3</v>
      </c>
      <c r="M1461">
        <v>121</v>
      </c>
      <c r="N1461" t="s">
        <v>41</v>
      </c>
      <c r="O1461">
        <v>1.288</v>
      </c>
      <c r="P1461" t="s">
        <v>28</v>
      </c>
      <c r="Q1461" t="s">
        <v>29</v>
      </c>
      <c r="R1461">
        <v>4.95</v>
      </c>
      <c r="S1461">
        <v>3</v>
      </c>
      <c r="T1461">
        <v>-10.210000000000001</v>
      </c>
      <c r="U1461">
        <v>0.5</v>
      </c>
      <c r="V1461" t="s">
        <v>697</v>
      </c>
      <c r="W1461" t="s">
        <v>45</v>
      </c>
      <c r="X1461">
        <v>1</v>
      </c>
      <c r="Y1461" t="str">
        <f>IF(tblRides[[#This Row],[supply_demand_ratio]]&lt;0.8,"Below 0.8",IF(tblRides[[#This Row],[supply_demand_ratio]]&lt;1,"Between 0.8-1.0",IF(tblRides[[#This Row],[supply_demand_ratio]]&lt;=1.2,"Between 1.0-1.2","Above 1.2")))</f>
        <v>Above 1.2</v>
      </c>
    </row>
    <row r="1462" spans="1:25" x14ac:dyDescent="0.3">
      <c r="A1462" t="s">
        <v>1517</v>
      </c>
      <c r="B1462" s="1">
        <v>46036.243055555555</v>
      </c>
      <c r="C1462" s="2">
        <v>46036</v>
      </c>
      <c r="D1462">
        <v>5</v>
      </c>
      <c r="E1462" t="s">
        <v>25</v>
      </c>
      <c r="F1462" t="s">
        <v>34</v>
      </c>
      <c r="G1462">
        <v>4</v>
      </c>
      <c r="H1462">
        <v>107.76</v>
      </c>
      <c r="I1462">
        <v>101.31</v>
      </c>
      <c r="J1462">
        <v>1.1000000000000001</v>
      </c>
      <c r="K1462">
        <v>3.9</v>
      </c>
      <c r="L1462">
        <v>1</v>
      </c>
      <c r="M1462">
        <v>107</v>
      </c>
      <c r="N1462" t="s">
        <v>27</v>
      </c>
      <c r="O1462">
        <v>0.92</v>
      </c>
      <c r="P1462" t="s">
        <v>28</v>
      </c>
      <c r="Q1462" t="s">
        <v>29</v>
      </c>
      <c r="R1462">
        <v>4.5999999999999996</v>
      </c>
      <c r="S1462">
        <v>0</v>
      </c>
      <c r="T1462">
        <v>-6.45</v>
      </c>
      <c r="U1462">
        <v>-2.9</v>
      </c>
      <c r="V1462" t="s">
        <v>697</v>
      </c>
      <c r="W1462" t="s">
        <v>31</v>
      </c>
      <c r="X1462">
        <v>1</v>
      </c>
      <c r="Y1462" t="str">
        <f>IF(tblRides[[#This Row],[supply_demand_ratio]]&lt;0.8,"Below 0.8",IF(tblRides[[#This Row],[supply_demand_ratio]]&lt;1,"Between 0.8-1.0",IF(tblRides[[#This Row],[supply_demand_ratio]]&lt;=1.2,"Between 1.0-1.2","Above 1.2")))</f>
        <v>Between 0.8-1.0</v>
      </c>
    </row>
    <row r="1463" spans="1:25" x14ac:dyDescent="0.3">
      <c r="A1463" t="s">
        <v>1518</v>
      </c>
      <c r="B1463" s="1">
        <v>46036.268055555556</v>
      </c>
      <c r="C1463" s="2">
        <v>46036</v>
      </c>
      <c r="D1463">
        <v>6</v>
      </c>
      <c r="E1463" t="s">
        <v>36</v>
      </c>
      <c r="F1463" t="s">
        <v>26</v>
      </c>
      <c r="G1463">
        <v>9.9</v>
      </c>
      <c r="H1463">
        <v>204.36</v>
      </c>
      <c r="I1463">
        <v>214.22</v>
      </c>
      <c r="J1463">
        <v>1</v>
      </c>
      <c r="K1463">
        <v>6.6</v>
      </c>
      <c r="L1463">
        <v>9.6999999999999993</v>
      </c>
      <c r="M1463">
        <v>103</v>
      </c>
      <c r="N1463" t="s">
        <v>27</v>
      </c>
      <c r="O1463">
        <v>0.96799999999999997</v>
      </c>
      <c r="P1463" t="s">
        <v>28</v>
      </c>
      <c r="Q1463" t="s">
        <v>29</v>
      </c>
      <c r="R1463">
        <v>4.67</v>
      </c>
      <c r="S1463">
        <v>23</v>
      </c>
      <c r="T1463">
        <v>9.86</v>
      </c>
      <c r="U1463">
        <v>3.1</v>
      </c>
      <c r="V1463" t="s">
        <v>697</v>
      </c>
      <c r="W1463" t="s">
        <v>45</v>
      </c>
      <c r="X1463">
        <v>1</v>
      </c>
      <c r="Y1463" t="str">
        <f>IF(tblRides[[#This Row],[supply_demand_ratio]]&lt;0.8,"Below 0.8",IF(tblRides[[#This Row],[supply_demand_ratio]]&lt;1,"Between 0.8-1.0",IF(tblRides[[#This Row],[supply_demand_ratio]]&lt;=1.2,"Between 1.0-1.2","Above 1.2")))</f>
        <v>Between 0.8-1.0</v>
      </c>
    </row>
    <row r="1464" spans="1:25" x14ac:dyDescent="0.3">
      <c r="A1464" t="s">
        <v>1519</v>
      </c>
      <c r="B1464" s="1">
        <v>46036.294444444444</v>
      </c>
      <c r="C1464" s="2">
        <v>46036</v>
      </c>
      <c r="D1464">
        <v>7</v>
      </c>
      <c r="E1464" t="s">
        <v>36</v>
      </c>
      <c r="F1464" t="s">
        <v>34</v>
      </c>
      <c r="G1464">
        <v>7.4</v>
      </c>
      <c r="H1464">
        <v>139.63999999999999</v>
      </c>
      <c r="I1464">
        <v>147.65</v>
      </c>
      <c r="J1464">
        <v>1</v>
      </c>
      <c r="K1464">
        <v>4.0999999999999996</v>
      </c>
      <c r="L1464">
        <v>6.3</v>
      </c>
      <c r="M1464">
        <v>119</v>
      </c>
      <c r="N1464" t="s">
        <v>27</v>
      </c>
      <c r="O1464">
        <v>1.0269999999999999</v>
      </c>
      <c r="P1464" t="s">
        <v>28</v>
      </c>
      <c r="Q1464" t="s">
        <v>29</v>
      </c>
      <c r="R1464">
        <v>4.5999999999999996</v>
      </c>
      <c r="S1464">
        <v>0</v>
      </c>
      <c r="T1464">
        <v>8.01</v>
      </c>
      <c r="U1464">
        <v>2.2000000000000002</v>
      </c>
      <c r="V1464" t="s">
        <v>697</v>
      </c>
      <c r="W1464" t="s">
        <v>31</v>
      </c>
      <c r="X1464">
        <v>1</v>
      </c>
      <c r="Y1464" t="str">
        <f>IF(tblRides[[#This Row],[supply_demand_ratio]]&lt;0.8,"Below 0.8",IF(tblRides[[#This Row],[supply_demand_ratio]]&lt;1,"Between 0.8-1.0",IF(tblRides[[#This Row],[supply_demand_ratio]]&lt;=1.2,"Between 1.0-1.2","Above 1.2")))</f>
        <v>Between 1.0-1.2</v>
      </c>
    </row>
    <row r="1465" spans="1:25" x14ac:dyDescent="0.3">
      <c r="A1465" t="s">
        <v>1520</v>
      </c>
      <c r="B1465" s="1">
        <v>46036.296527777777</v>
      </c>
      <c r="C1465" s="2">
        <v>46036</v>
      </c>
      <c r="D1465">
        <v>7</v>
      </c>
      <c r="E1465" t="s">
        <v>25</v>
      </c>
      <c r="F1465" t="s">
        <v>34</v>
      </c>
      <c r="G1465">
        <v>3.9</v>
      </c>
      <c r="H1465">
        <v>119.16</v>
      </c>
      <c r="I1465">
        <v>117.49</v>
      </c>
      <c r="J1465">
        <v>1.2</v>
      </c>
      <c r="K1465">
        <v>5.4</v>
      </c>
      <c r="L1465">
        <v>2.7</v>
      </c>
      <c r="M1465">
        <v>105</v>
      </c>
      <c r="N1465" t="s">
        <v>72</v>
      </c>
      <c r="O1465">
        <v>0.69499999999999995</v>
      </c>
      <c r="P1465" t="s">
        <v>28</v>
      </c>
      <c r="Q1465" t="s">
        <v>29</v>
      </c>
      <c r="R1465">
        <v>4.5599999999999996</v>
      </c>
      <c r="S1465">
        <v>0</v>
      </c>
      <c r="T1465">
        <v>-1.67</v>
      </c>
      <c r="U1465">
        <v>-2.7</v>
      </c>
      <c r="V1465" t="s">
        <v>697</v>
      </c>
      <c r="W1465" t="s">
        <v>45</v>
      </c>
      <c r="X1465">
        <v>1</v>
      </c>
      <c r="Y1465" t="str">
        <f>IF(tblRides[[#This Row],[supply_demand_ratio]]&lt;0.8,"Below 0.8",IF(tblRides[[#This Row],[supply_demand_ratio]]&lt;1,"Between 0.8-1.0",IF(tblRides[[#This Row],[supply_demand_ratio]]&lt;=1.2,"Between 1.0-1.2","Above 1.2")))</f>
        <v>Below 0.8</v>
      </c>
    </row>
    <row r="1466" spans="1:25" x14ac:dyDescent="0.3">
      <c r="A1466" t="s">
        <v>1521</v>
      </c>
      <c r="B1466" s="1">
        <v>46036.3</v>
      </c>
      <c r="C1466" s="2">
        <v>46036</v>
      </c>
      <c r="D1466">
        <v>7</v>
      </c>
      <c r="E1466" t="s">
        <v>33</v>
      </c>
      <c r="F1466" t="s">
        <v>26</v>
      </c>
      <c r="G1466">
        <v>5.9</v>
      </c>
      <c r="H1466">
        <v>136.88999999999999</v>
      </c>
      <c r="I1466">
        <v>135.59</v>
      </c>
      <c r="J1466">
        <v>1</v>
      </c>
      <c r="K1466">
        <v>5.5</v>
      </c>
      <c r="L1466">
        <v>5.6</v>
      </c>
      <c r="M1466">
        <v>89</v>
      </c>
      <c r="N1466" t="s">
        <v>41</v>
      </c>
      <c r="O1466">
        <v>1.3660000000000001</v>
      </c>
      <c r="P1466" t="s">
        <v>28</v>
      </c>
      <c r="Q1466" t="s">
        <v>29</v>
      </c>
      <c r="R1466">
        <v>4.97</v>
      </c>
      <c r="S1466">
        <v>6</v>
      </c>
      <c r="T1466">
        <v>-1.3</v>
      </c>
      <c r="U1466">
        <v>0.1</v>
      </c>
      <c r="V1466" t="s">
        <v>697</v>
      </c>
      <c r="W1466" t="s">
        <v>45</v>
      </c>
      <c r="X1466">
        <v>1</v>
      </c>
      <c r="Y1466" t="str">
        <f>IF(tblRides[[#This Row],[supply_demand_ratio]]&lt;0.8,"Below 0.8",IF(tblRides[[#This Row],[supply_demand_ratio]]&lt;1,"Between 0.8-1.0",IF(tblRides[[#This Row],[supply_demand_ratio]]&lt;=1.2,"Between 1.0-1.2","Above 1.2")))</f>
        <v>Above 1.2</v>
      </c>
    </row>
    <row r="1467" spans="1:25" x14ac:dyDescent="0.3">
      <c r="A1467" t="s">
        <v>1522</v>
      </c>
      <c r="B1467" s="1">
        <v>46036.309027777781</v>
      </c>
      <c r="C1467" s="2">
        <v>46036</v>
      </c>
      <c r="D1467">
        <v>7</v>
      </c>
      <c r="E1467" t="s">
        <v>36</v>
      </c>
      <c r="F1467" t="s">
        <v>26</v>
      </c>
      <c r="G1467">
        <v>13.2</v>
      </c>
      <c r="H1467">
        <v>230.68</v>
      </c>
      <c r="J1467">
        <v>1</v>
      </c>
      <c r="K1467">
        <v>6.6</v>
      </c>
      <c r="M1467">
        <v>112</v>
      </c>
      <c r="N1467" t="s">
        <v>27</v>
      </c>
      <c r="O1467">
        <v>1.012</v>
      </c>
      <c r="P1467" t="s">
        <v>82</v>
      </c>
      <c r="Q1467" t="s">
        <v>83</v>
      </c>
      <c r="R1467">
        <v>4.5599999999999996</v>
      </c>
      <c r="S1467">
        <v>82</v>
      </c>
      <c r="V1467" t="s">
        <v>697</v>
      </c>
      <c r="W1467" t="s">
        <v>45</v>
      </c>
      <c r="X1467">
        <v>0</v>
      </c>
      <c r="Y1467" t="str">
        <f>IF(tblRides[[#This Row],[supply_demand_ratio]]&lt;0.8,"Below 0.8",IF(tblRides[[#This Row],[supply_demand_ratio]]&lt;1,"Between 0.8-1.0",IF(tblRides[[#This Row],[supply_demand_ratio]]&lt;=1.2,"Between 1.0-1.2","Above 1.2")))</f>
        <v>Between 1.0-1.2</v>
      </c>
    </row>
    <row r="1468" spans="1:25" x14ac:dyDescent="0.3">
      <c r="A1468" t="s">
        <v>1523</v>
      </c>
      <c r="B1468" s="1">
        <v>46036.3125</v>
      </c>
      <c r="C1468" s="2">
        <v>46036</v>
      </c>
      <c r="D1468">
        <v>7</v>
      </c>
      <c r="E1468" t="s">
        <v>25</v>
      </c>
      <c r="F1468" t="s">
        <v>26</v>
      </c>
      <c r="G1468">
        <v>0.7</v>
      </c>
      <c r="H1468">
        <v>53.64</v>
      </c>
      <c r="I1468">
        <v>53.64</v>
      </c>
      <c r="J1468">
        <v>1</v>
      </c>
      <c r="K1468">
        <v>2.8</v>
      </c>
      <c r="L1468">
        <v>3.5</v>
      </c>
      <c r="M1468">
        <v>129</v>
      </c>
      <c r="N1468" t="s">
        <v>27</v>
      </c>
      <c r="O1468">
        <v>1.0369999999999999</v>
      </c>
      <c r="P1468" t="s">
        <v>28</v>
      </c>
      <c r="Q1468" t="s">
        <v>29</v>
      </c>
      <c r="R1468">
        <v>5</v>
      </c>
      <c r="S1468">
        <v>17</v>
      </c>
      <c r="T1468">
        <v>0</v>
      </c>
      <c r="U1468">
        <v>0.7</v>
      </c>
      <c r="V1468" t="s">
        <v>697</v>
      </c>
      <c r="W1468" t="s">
        <v>31</v>
      </c>
      <c r="X1468">
        <v>1</v>
      </c>
      <c r="Y1468" t="str">
        <f>IF(tblRides[[#This Row],[supply_demand_ratio]]&lt;0.8,"Below 0.8",IF(tblRides[[#This Row],[supply_demand_ratio]]&lt;1,"Between 0.8-1.0",IF(tblRides[[#This Row],[supply_demand_ratio]]&lt;=1.2,"Between 1.0-1.2","Above 1.2")))</f>
        <v>Between 1.0-1.2</v>
      </c>
    </row>
    <row r="1469" spans="1:25" x14ac:dyDescent="0.3">
      <c r="A1469" t="s">
        <v>1524</v>
      </c>
      <c r="B1469" s="1">
        <v>46036.313194444447</v>
      </c>
      <c r="C1469" s="2">
        <v>46036</v>
      </c>
      <c r="D1469">
        <v>7</v>
      </c>
      <c r="E1469" t="s">
        <v>36</v>
      </c>
      <c r="F1469" t="s">
        <v>26</v>
      </c>
      <c r="G1469">
        <v>5.4</v>
      </c>
      <c r="H1469">
        <v>122.79</v>
      </c>
      <c r="I1469">
        <v>128.11000000000001</v>
      </c>
      <c r="J1469">
        <v>1</v>
      </c>
      <c r="K1469">
        <v>2</v>
      </c>
      <c r="L1469">
        <v>1</v>
      </c>
      <c r="M1469">
        <v>115</v>
      </c>
      <c r="N1469" t="s">
        <v>27</v>
      </c>
      <c r="O1469">
        <v>1.1339999999999999</v>
      </c>
      <c r="P1469" t="s">
        <v>28</v>
      </c>
      <c r="Q1469" t="s">
        <v>29</v>
      </c>
      <c r="R1469">
        <v>4.84</v>
      </c>
      <c r="S1469">
        <v>4</v>
      </c>
      <c r="T1469">
        <v>5.32</v>
      </c>
      <c r="U1469">
        <v>-1</v>
      </c>
      <c r="V1469" t="s">
        <v>697</v>
      </c>
      <c r="W1469" t="s">
        <v>31</v>
      </c>
      <c r="X1469">
        <v>1</v>
      </c>
      <c r="Y1469" t="str">
        <f>IF(tblRides[[#This Row],[supply_demand_ratio]]&lt;0.8,"Below 0.8",IF(tblRides[[#This Row],[supply_demand_ratio]]&lt;1,"Between 0.8-1.0",IF(tblRides[[#This Row],[supply_demand_ratio]]&lt;=1.2,"Between 1.0-1.2","Above 1.2")))</f>
        <v>Between 1.0-1.2</v>
      </c>
    </row>
    <row r="1470" spans="1:25" x14ac:dyDescent="0.3">
      <c r="A1470" t="s">
        <v>1525</v>
      </c>
      <c r="B1470" s="1">
        <v>46036.314583333333</v>
      </c>
      <c r="C1470" s="2">
        <v>46036</v>
      </c>
      <c r="D1470">
        <v>7</v>
      </c>
      <c r="E1470" t="s">
        <v>62</v>
      </c>
      <c r="F1470" t="s">
        <v>26</v>
      </c>
      <c r="G1470">
        <v>6</v>
      </c>
      <c r="H1470">
        <v>136.85</v>
      </c>
      <c r="I1470">
        <v>142.57</v>
      </c>
      <c r="J1470">
        <v>1</v>
      </c>
      <c r="K1470">
        <v>5.0999999999999996</v>
      </c>
      <c r="L1470">
        <v>9.5</v>
      </c>
      <c r="M1470">
        <v>68</v>
      </c>
      <c r="N1470" t="s">
        <v>41</v>
      </c>
      <c r="O1470">
        <v>1.619</v>
      </c>
      <c r="P1470" t="s">
        <v>28</v>
      </c>
      <c r="Q1470" t="s">
        <v>29</v>
      </c>
      <c r="R1470">
        <v>4.82</v>
      </c>
      <c r="S1470">
        <v>7</v>
      </c>
      <c r="T1470">
        <v>5.72</v>
      </c>
      <c r="U1470">
        <v>4.4000000000000004</v>
      </c>
      <c r="V1470" t="s">
        <v>697</v>
      </c>
      <c r="W1470" t="s">
        <v>45</v>
      </c>
      <c r="X1470">
        <v>1</v>
      </c>
      <c r="Y1470" t="str">
        <f>IF(tblRides[[#This Row],[supply_demand_ratio]]&lt;0.8,"Below 0.8",IF(tblRides[[#This Row],[supply_demand_ratio]]&lt;1,"Between 0.8-1.0",IF(tblRides[[#This Row],[supply_demand_ratio]]&lt;=1.2,"Between 1.0-1.2","Above 1.2")))</f>
        <v>Above 1.2</v>
      </c>
    </row>
    <row r="1471" spans="1:25" x14ac:dyDescent="0.3">
      <c r="A1471" t="s">
        <v>1526</v>
      </c>
      <c r="B1471" s="1">
        <v>46036.314583333333</v>
      </c>
      <c r="C1471" s="2">
        <v>46036</v>
      </c>
      <c r="D1471">
        <v>7</v>
      </c>
      <c r="E1471" t="s">
        <v>36</v>
      </c>
      <c r="F1471" t="s">
        <v>26</v>
      </c>
      <c r="G1471">
        <v>3.7</v>
      </c>
      <c r="H1471">
        <v>107.52</v>
      </c>
      <c r="I1471">
        <v>102.87</v>
      </c>
      <c r="J1471">
        <v>1.2</v>
      </c>
      <c r="K1471">
        <v>9.4</v>
      </c>
      <c r="L1471">
        <v>13.3</v>
      </c>
      <c r="M1471">
        <v>104</v>
      </c>
      <c r="N1471" t="s">
        <v>27</v>
      </c>
      <c r="O1471">
        <v>0.83199999999999996</v>
      </c>
      <c r="P1471" t="s">
        <v>28</v>
      </c>
      <c r="Q1471" t="s">
        <v>29</v>
      </c>
      <c r="R1471">
        <v>4.5599999999999996</v>
      </c>
      <c r="S1471">
        <v>15</v>
      </c>
      <c r="T1471">
        <v>-4.6500000000000004</v>
      </c>
      <c r="U1471">
        <v>3.9</v>
      </c>
      <c r="V1471" t="s">
        <v>697</v>
      </c>
      <c r="W1471" t="s">
        <v>45</v>
      </c>
      <c r="X1471">
        <v>1</v>
      </c>
      <c r="Y1471" t="str">
        <f>IF(tblRides[[#This Row],[supply_demand_ratio]]&lt;0.8,"Below 0.8",IF(tblRides[[#This Row],[supply_demand_ratio]]&lt;1,"Between 0.8-1.0",IF(tblRides[[#This Row],[supply_demand_ratio]]&lt;=1.2,"Between 1.0-1.2","Above 1.2")))</f>
        <v>Between 0.8-1.0</v>
      </c>
    </row>
    <row r="1472" spans="1:25" x14ac:dyDescent="0.3">
      <c r="A1472" t="s">
        <v>1527</v>
      </c>
      <c r="B1472" s="1">
        <v>46036.338194444441</v>
      </c>
      <c r="C1472" s="2">
        <v>46036</v>
      </c>
      <c r="D1472">
        <v>8</v>
      </c>
      <c r="E1472" t="s">
        <v>43</v>
      </c>
      <c r="F1472" t="s">
        <v>26</v>
      </c>
      <c r="G1472">
        <v>1.7</v>
      </c>
      <c r="H1472">
        <v>77.58</v>
      </c>
      <c r="J1472">
        <v>1.2</v>
      </c>
      <c r="K1472">
        <v>5.0999999999999996</v>
      </c>
      <c r="L1472">
        <v>9.6</v>
      </c>
      <c r="M1472">
        <v>63</v>
      </c>
      <c r="N1472" t="s">
        <v>41</v>
      </c>
      <c r="O1472">
        <v>1.46</v>
      </c>
      <c r="P1472" t="s">
        <v>58</v>
      </c>
      <c r="Q1472" t="s">
        <v>108</v>
      </c>
      <c r="R1472">
        <v>5</v>
      </c>
      <c r="S1472">
        <v>1</v>
      </c>
      <c r="U1472">
        <v>4.5</v>
      </c>
      <c r="V1472" t="s">
        <v>697</v>
      </c>
      <c r="W1472" t="s">
        <v>45</v>
      </c>
      <c r="X1472">
        <v>0</v>
      </c>
      <c r="Y1472" t="str">
        <f>IF(tblRides[[#This Row],[supply_demand_ratio]]&lt;0.8,"Below 0.8",IF(tblRides[[#This Row],[supply_demand_ratio]]&lt;1,"Between 0.8-1.0",IF(tblRides[[#This Row],[supply_demand_ratio]]&lt;=1.2,"Between 1.0-1.2","Above 1.2")))</f>
        <v>Above 1.2</v>
      </c>
    </row>
    <row r="1473" spans="1:25" x14ac:dyDescent="0.3">
      <c r="A1473" t="s">
        <v>1528</v>
      </c>
      <c r="B1473" s="1">
        <v>46036.352083333331</v>
      </c>
      <c r="C1473" s="2">
        <v>46036</v>
      </c>
      <c r="D1473">
        <v>8</v>
      </c>
      <c r="E1473" t="s">
        <v>33</v>
      </c>
      <c r="F1473" t="s">
        <v>26</v>
      </c>
      <c r="G1473">
        <v>3.5</v>
      </c>
      <c r="H1473">
        <v>104.87</v>
      </c>
      <c r="I1473">
        <v>105.34</v>
      </c>
      <c r="J1473">
        <v>1.1000000000000001</v>
      </c>
      <c r="K1473">
        <v>9.1999999999999993</v>
      </c>
      <c r="L1473">
        <v>7.2</v>
      </c>
      <c r="M1473">
        <v>92</v>
      </c>
      <c r="N1473" t="s">
        <v>72</v>
      </c>
      <c r="O1473">
        <v>0.83099999999999996</v>
      </c>
      <c r="P1473" t="s">
        <v>28</v>
      </c>
      <c r="Q1473" t="s">
        <v>29</v>
      </c>
      <c r="R1473">
        <v>4.72</v>
      </c>
      <c r="S1473">
        <v>3</v>
      </c>
      <c r="T1473">
        <v>0.47</v>
      </c>
      <c r="U1473">
        <v>-2</v>
      </c>
      <c r="V1473" t="s">
        <v>697</v>
      </c>
      <c r="W1473" t="s">
        <v>45</v>
      </c>
      <c r="X1473">
        <v>1</v>
      </c>
      <c r="Y1473" t="str">
        <f>IF(tblRides[[#This Row],[supply_demand_ratio]]&lt;0.8,"Below 0.8",IF(tblRides[[#This Row],[supply_demand_ratio]]&lt;1,"Between 0.8-1.0",IF(tblRides[[#This Row],[supply_demand_ratio]]&lt;=1.2,"Between 1.0-1.2","Above 1.2")))</f>
        <v>Between 0.8-1.0</v>
      </c>
    </row>
    <row r="1474" spans="1:25" x14ac:dyDescent="0.3">
      <c r="A1474" t="s">
        <v>1529</v>
      </c>
      <c r="B1474" s="1">
        <v>46036.356249999997</v>
      </c>
      <c r="C1474" s="2">
        <v>46036</v>
      </c>
      <c r="D1474">
        <v>8</v>
      </c>
      <c r="E1474" t="s">
        <v>62</v>
      </c>
      <c r="F1474" t="s">
        <v>34</v>
      </c>
      <c r="G1474">
        <v>3</v>
      </c>
      <c r="H1474">
        <v>79.72</v>
      </c>
      <c r="J1474">
        <v>1</v>
      </c>
      <c r="K1474">
        <v>7.4</v>
      </c>
      <c r="M1474">
        <v>59</v>
      </c>
      <c r="N1474" t="s">
        <v>41</v>
      </c>
      <c r="O1474">
        <v>2.0249999999999999</v>
      </c>
      <c r="P1474" t="s">
        <v>82</v>
      </c>
      <c r="Q1474" t="s">
        <v>83</v>
      </c>
      <c r="R1474">
        <v>4.54</v>
      </c>
      <c r="S1474">
        <v>0</v>
      </c>
      <c r="V1474" t="s">
        <v>697</v>
      </c>
      <c r="W1474" t="s">
        <v>45</v>
      </c>
      <c r="X1474">
        <v>0</v>
      </c>
      <c r="Y1474" t="str">
        <f>IF(tblRides[[#This Row],[supply_demand_ratio]]&lt;0.8,"Below 0.8",IF(tblRides[[#This Row],[supply_demand_ratio]]&lt;1,"Between 0.8-1.0",IF(tblRides[[#This Row],[supply_demand_ratio]]&lt;=1.2,"Between 1.0-1.2","Above 1.2")))</f>
        <v>Above 1.2</v>
      </c>
    </row>
    <row r="1475" spans="1:25" x14ac:dyDescent="0.3">
      <c r="A1475" t="s">
        <v>1530</v>
      </c>
      <c r="B1475" s="1">
        <v>46036.359027777777</v>
      </c>
      <c r="C1475" s="2">
        <v>46036</v>
      </c>
      <c r="D1475">
        <v>8</v>
      </c>
      <c r="E1475" t="s">
        <v>33</v>
      </c>
      <c r="F1475" t="s">
        <v>26</v>
      </c>
      <c r="G1475">
        <v>6.2</v>
      </c>
      <c r="H1475">
        <v>144.01</v>
      </c>
      <c r="J1475">
        <v>1.1000000000000001</v>
      </c>
      <c r="K1475">
        <v>7.2</v>
      </c>
      <c r="L1475">
        <v>9.1</v>
      </c>
      <c r="M1475">
        <v>98</v>
      </c>
      <c r="N1475" t="s">
        <v>27</v>
      </c>
      <c r="O1475">
        <v>1.008</v>
      </c>
      <c r="P1475" t="s">
        <v>58</v>
      </c>
      <c r="Q1475" t="s">
        <v>108</v>
      </c>
      <c r="R1475">
        <v>4.67</v>
      </c>
      <c r="S1475">
        <v>36</v>
      </c>
      <c r="U1475">
        <v>1.9</v>
      </c>
      <c r="V1475" t="s">
        <v>697</v>
      </c>
      <c r="W1475" t="s">
        <v>45</v>
      </c>
      <c r="X1475">
        <v>0</v>
      </c>
      <c r="Y1475" t="str">
        <f>IF(tblRides[[#This Row],[supply_demand_ratio]]&lt;0.8,"Below 0.8",IF(tblRides[[#This Row],[supply_demand_ratio]]&lt;1,"Between 0.8-1.0",IF(tblRides[[#This Row],[supply_demand_ratio]]&lt;=1.2,"Between 1.0-1.2","Above 1.2")))</f>
        <v>Between 1.0-1.2</v>
      </c>
    </row>
    <row r="1476" spans="1:25" x14ac:dyDescent="0.3">
      <c r="A1476" t="s">
        <v>1531</v>
      </c>
      <c r="B1476" s="1">
        <v>46036.363194444442</v>
      </c>
      <c r="C1476" s="2">
        <v>46036</v>
      </c>
      <c r="D1476">
        <v>8</v>
      </c>
      <c r="E1476" t="s">
        <v>25</v>
      </c>
      <c r="F1476" t="s">
        <v>26</v>
      </c>
      <c r="G1476">
        <v>3.2</v>
      </c>
      <c r="H1476">
        <v>96.68</v>
      </c>
      <c r="I1476">
        <v>97.44</v>
      </c>
      <c r="J1476">
        <v>1</v>
      </c>
      <c r="K1476">
        <v>5.6</v>
      </c>
      <c r="L1476">
        <v>6.2</v>
      </c>
      <c r="M1476">
        <v>110</v>
      </c>
      <c r="N1476" t="s">
        <v>27</v>
      </c>
      <c r="O1476">
        <v>0.876</v>
      </c>
      <c r="P1476" t="s">
        <v>28</v>
      </c>
      <c r="Q1476" t="s">
        <v>29</v>
      </c>
      <c r="R1476">
        <v>4.66</v>
      </c>
      <c r="S1476">
        <v>5</v>
      </c>
      <c r="T1476">
        <v>0.76</v>
      </c>
      <c r="U1476">
        <v>0.6</v>
      </c>
      <c r="V1476" t="s">
        <v>697</v>
      </c>
      <c r="W1476" t="s">
        <v>45</v>
      </c>
      <c r="X1476">
        <v>1</v>
      </c>
      <c r="Y1476" t="str">
        <f>IF(tblRides[[#This Row],[supply_demand_ratio]]&lt;0.8,"Below 0.8",IF(tblRides[[#This Row],[supply_demand_ratio]]&lt;1,"Between 0.8-1.0",IF(tblRides[[#This Row],[supply_demand_ratio]]&lt;=1.2,"Between 1.0-1.2","Above 1.2")))</f>
        <v>Between 0.8-1.0</v>
      </c>
    </row>
    <row r="1477" spans="1:25" x14ac:dyDescent="0.3">
      <c r="A1477" t="s">
        <v>1532</v>
      </c>
      <c r="B1477" s="1">
        <v>46036.372916666667</v>
      </c>
      <c r="C1477" s="2">
        <v>46036</v>
      </c>
      <c r="D1477">
        <v>8</v>
      </c>
      <c r="E1477" t="s">
        <v>25</v>
      </c>
      <c r="F1477" t="s">
        <v>26</v>
      </c>
      <c r="G1477">
        <v>5.9</v>
      </c>
      <c r="H1477">
        <v>122.29</v>
      </c>
      <c r="I1477">
        <v>120.64</v>
      </c>
      <c r="J1477">
        <v>1</v>
      </c>
      <c r="K1477">
        <v>4.3</v>
      </c>
      <c r="L1477">
        <v>6.1</v>
      </c>
      <c r="M1477">
        <v>123</v>
      </c>
      <c r="N1477" t="s">
        <v>27</v>
      </c>
      <c r="O1477">
        <v>0.94899999999999995</v>
      </c>
      <c r="P1477" t="s">
        <v>28</v>
      </c>
      <c r="Q1477" t="s">
        <v>29</v>
      </c>
      <c r="R1477">
        <v>4.7</v>
      </c>
      <c r="S1477">
        <v>35</v>
      </c>
      <c r="T1477">
        <v>-1.65</v>
      </c>
      <c r="U1477">
        <v>1.8</v>
      </c>
      <c r="V1477" t="s">
        <v>697</v>
      </c>
      <c r="W1477" t="s">
        <v>31</v>
      </c>
      <c r="X1477">
        <v>1</v>
      </c>
      <c r="Y1477" t="str">
        <f>IF(tblRides[[#This Row],[supply_demand_ratio]]&lt;0.8,"Below 0.8",IF(tblRides[[#This Row],[supply_demand_ratio]]&lt;1,"Between 0.8-1.0",IF(tblRides[[#This Row],[supply_demand_ratio]]&lt;=1.2,"Between 1.0-1.2","Above 1.2")))</f>
        <v>Between 0.8-1.0</v>
      </c>
    </row>
    <row r="1478" spans="1:25" x14ac:dyDescent="0.3">
      <c r="A1478" t="s">
        <v>1533</v>
      </c>
      <c r="B1478" s="1">
        <v>46036.375694444447</v>
      </c>
      <c r="C1478" s="2">
        <v>46036</v>
      </c>
      <c r="D1478">
        <v>9</v>
      </c>
      <c r="E1478" t="s">
        <v>36</v>
      </c>
      <c r="F1478" t="s">
        <v>26</v>
      </c>
      <c r="G1478">
        <v>15.3</v>
      </c>
      <c r="H1478">
        <v>261.33</v>
      </c>
      <c r="I1478">
        <v>251.91</v>
      </c>
      <c r="J1478">
        <v>1.1000000000000001</v>
      </c>
      <c r="K1478">
        <v>7.4</v>
      </c>
      <c r="L1478">
        <v>10.9</v>
      </c>
      <c r="M1478">
        <v>91</v>
      </c>
      <c r="N1478" t="s">
        <v>27</v>
      </c>
      <c r="O1478">
        <v>0.73399999999999999</v>
      </c>
      <c r="P1478" t="s">
        <v>28</v>
      </c>
      <c r="Q1478" t="s">
        <v>29</v>
      </c>
      <c r="R1478">
        <v>4.7699999999999996</v>
      </c>
      <c r="S1478">
        <v>3</v>
      </c>
      <c r="T1478">
        <v>-9.42</v>
      </c>
      <c r="U1478">
        <v>3.5</v>
      </c>
      <c r="V1478" t="s">
        <v>697</v>
      </c>
      <c r="W1478" t="s">
        <v>45</v>
      </c>
      <c r="X1478">
        <v>1</v>
      </c>
      <c r="Y1478" t="str">
        <f>IF(tblRides[[#This Row],[supply_demand_ratio]]&lt;0.8,"Below 0.8",IF(tblRides[[#This Row],[supply_demand_ratio]]&lt;1,"Between 0.8-1.0",IF(tblRides[[#This Row],[supply_demand_ratio]]&lt;=1.2,"Between 1.0-1.2","Above 1.2")))</f>
        <v>Below 0.8</v>
      </c>
    </row>
    <row r="1479" spans="1:25" x14ac:dyDescent="0.3">
      <c r="A1479" t="s">
        <v>1534</v>
      </c>
      <c r="B1479" s="1">
        <v>46036.375694444447</v>
      </c>
      <c r="C1479" s="2">
        <v>46036</v>
      </c>
      <c r="D1479">
        <v>9</v>
      </c>
      <c r="E1479" t="s">
        <v>43</v>
      </c>
      <c r="F1479" t="s">
        <v>26</v>
      </c>
      <c r="G1479">
        <v>2.5</v>
      </c>
      <c r="H1479">
        <v>75.7</v>
      </c>
      <c r="J1479">
        <v>1</v>
      </c>
      <c r="K1479">
        <v>2.9</v>
      </c>
      <c r="L1479">
        <v>8.4</v>
      </c>
      <c r="M1479">
        <v>59</v>
      </c>
      <c r="N1479" t="s">
        <v>41</v>
      </c>
      <c r="O1479">
        <v>1.252</v>
      </c>
      <c r="P1479" t="s">
        <v>37</v>
      </c>
      <c r="Q1479" t="s">
        <v>38</v>
      </c>
      <c r="R1479">
        <v>4.67</v>
      </c>
      <c r="S1479">
        <v>1</v>
      </c>
      <c r="U1479">
        <v>5.5</v>
      </c>
      <c r="V1479" t="s">
        <v>697</v>
      </c>
      <c r="W1479" t="s">
        <v>31</v>
      </c>
      <c r="X1479">
        <v>0</v>
      </c>
      <c r="Y1479" t="str">
        <f>IF(tblRides[[#This Row],[supply_demand_ratio]]&lt;0.8,"Below 0.8",IF(tblRides[[#This Row],[supply_demand_ratio]]&lt;1,"Between 0.8-1.0",IF(tblRides[[#This Row],[supply_demand_ratio]]&lt;=1.2,"Between 1.0-1.2","Above 1.2")))</f>
        <v>Above 1.2</v>
      </c>
    </row>
    <row r="1480" spans="1:25" x14ac:dyDescent="0.3">
      <c r="A1480" t="s">
        <v>1535</v>
      </c>
      <c r="B1480" s="1">
        <v>46036.379861111112</v>
      </c>
      <c r="C1480" s="2">
        <v>46036</v>
      </c>
      <c r="D1480">
        <v>9</v>
      </c>
      <c r="E1480" t="s">
        <v>25</v>
      </c>
      <c r="F1480" t="s">
        <v>26</v>
      </c>
      <c r="G1480">
        <v>11</v>
      </c>
      <c r="H1480">
        <v>273.49</v>
      </c>
      <c r="I1480">
        <v>265.89999999999998</v>
      </c>
      <c r="J1480">
        <v>1.2</v>
      </c>
      <c r="K1480">
        <v>7.1</v>
      </c>
      <c r="L1480">
        <v>5.4</v>
      </c>
      <c r="M1480">
        <v>116</v>
      </c>
      <c r="N1480" t="s">
        <v>41</v>
      </c>
      <c r="O1480">
        <v>1.1539999999999999</v>
      </c>
      <c r="P1480" t="s">
        <v>28</v>
      </c>
      <c r="Q1480" t="s">
        <v>29</v>
      </c>
      <c r="R1480">
        <v>4.51</v>
      </c>
      <c r="S1480">
        <v>16</v>
      </c>
      <c r="T1480">
        <v>-7.59</v>
      </c>
      <c r="U1480">
        <v>-1.7</v>
      </c>
      <c r="V1480" t="s">
        <v>697</v>
      </c>
      <c r="W1480" t="s">
        <v>45</v>
      </c>
      <c r="X1480">
        <v>1</v>
      </c>
      <c r="Y1480" t="str">
        <f>IF(tblRides[[#This Row],[supply_demand_ratio]]&lt;0.8,"Below 0.8",IF(tblRides[[#This Row],[supply_demand_ratio]]&lt;1,"Between 0.8-1.0",IF(tblRides[[#This Row],[supply_demand_ratio]]&lt;=1.2,"Between 1.0-1.2","Above 1.2")))</f>
        <v>Between 1.0-1.2</v>
      </c>
    </row>
    <row r="1481" spans="1:25" x14ac:dyDescent="0.3">
      <c r="A1481" t="s">
        <v>1536</v>
      </c>
      <c r="B1481" s="1">
        <v>46036.407638888886</v>
      </c>
      <c r="C1481" s="2">
        <v>46036</v>
      </c>
      <c r="D1481">
        <v>9</v>
      </c>
      <c r="E1481" t="s">
        <v>43</v>
      </c>
      <c r="F1481" t="s">
        <v>26</v>
      </c>
      <c r="G1481">
        <v>5</v>
      </c>
      <c r="H1481">
        <v>124.91</v>
      </c>
      <c r="J1481">
        <v>1</v>
      </c>
      <c r="K1481">
        <v>4.5</v>
      </c>
      <c r="M1481">
        <v>66</v>
      </c>
      <c r="N1481" t="s">
        <v>27</v>
      </c>
      <c r="O1481">
        <v>1.181</v>
      </c>
      <c r="P1481" t="s">
        <v>82</v>
      </c>
      <c r="Q1481" t="s">
        <v>83</v>
      </c>
      <c r="R1481">
        <v>4.47</v>
      </c>
      <c r="S1481">
        <v>13</v>
      </c>
      <c r="V1481" t="s">
        <v>697</v>
      </c>
      <c r="W1481" t="s">
        <v>31</v>
      </c>
      <c r="X1481">
        <v>0</v>
      </c>
      <c r="Y1481" t="str">
        <f>IF(tblRides[[#This Row],[supply_demand_ratio]]&lt;0.8,"Below 0.8",IF(tblRides[[#This Row],[supply_demand_ratio]]&lt;1,"Between 0.8-1.0",IF(tblRides[[#This Row],[supply_demand_ratio]]&lt;=1.2,"Between 1.0-1.2","Above 1.2")))</f>
        <v>Between 1.0-1.2</v>
      </c>
    </row>
    <row r="1482" spans="1:25" x14ac:dyDescent="0.3">
      <c r="A1482" t="s">
        <v>1537</v>
      </c>
      <c r="B1482" s="1">
        <v>46036.413888888892</v>
      </c>
      <c r="C1482" s="2">
        <v>46036</v>
      </c>
      <c r="D1482">
        <v>9</v>
      </c>
      <c r="E1482" t="s">
        <v>36</v>
      </c>
      <c r="F1482" t="s">
        <v>26</v>
      </c>
      <c r="G1482">
        <v>0.7</v>
      </c>
      <c r="H1482">
        <v>55.98</v>
      </c>
      <c r="J1482">
        <v>1.1000000000000001</v>
      </c>
      <c r="K1482">
        <v>6.7</v>
      </c>
      <c r="L1482">
        <v>5.3</v>
      </c>
      <c r="M1482">
        <v>107</v>
      </c>
      <c r="N1482" t="s">
        <v>72</v>
      </c>
      <c r="O1482">
        <v>0.79500000000000004</v>
      </c>
      <c r="P1482" t="s">
        <v>58</v>
      </c>
      <c r="Q1482" t="s">
        <v>88</v>
      </c>
      <c r="R1482">
        <v>4.74</v>
      </c>
      <c r="S1482">
        <v>15</v>
      </c>
      <c r="U1482">
        <v>-1.4</v>
      </c>
      <c r="V1482" t="s">
        <v>697</v>
      </c>
      <c r="W1482" t="s">
        <v>45</v>
      </c>
      <c r="X1482">
        <v>0</v>
      </c>
      <c r="Y1482" t="str">
        <f>IF(tblRides[[#This Row],[supply_demand_ratio]]&lt;0.8,"Below 0.8",IF(tblRides[[#This Row],[supply_demand_ratio]]&lt;1,"Between 0.8-1.0",IF(tblRides[[#This Row],[supply_demand_ratio]]&lt;=1.2,"Between 1.0-1.2","Above 1.2")))</f>
        <v>Below 0.8</v>
      </c>
    </row>
    <row r="1483" spans="1:25" x14ac:dyDescent="0.3">
      <c r="A1483" t="s">
        <v>1538</v>
      </c>
      <c r="B1483" s="1">
        <v>46036.426388888889</v>
      </c>
      <c r="C1483" s="2">
        <v>46036</v>
      </c>
      <c r="D1483">
        <v>10</v>
      </c>
      <c r="E1483" t="s">
        <v>43</v>
      </c>
      <c r="F1483" t="s">
        <v>26</v>
      </c>
      <c r="G1483">
        <v>10.5</v>
      </c>
      <c r="H1483">
        <v>209.74</v>
      </c>
      <c r="I1483">
        <v>216.94</v>
      </c>
      <c r="J1483">
        <v>1</v>
      </c>
      <c r="K1483">
        <v>4.7</v>
      </c>
      <c r="L1483">
        <v>1</v>
      </c>
      <c r="M1483">
        <v>61</v>
      </c>
      <c r="N1483" t="s">
        <v>41</v>
      </c>
      <c r="O1483">
        <v>1.3009999999999999</v>
      </c>
      <c r="P1483" t="s">
        <v>28</v>
      </c>
      <c r="Q1483" t="s">
        <v>29</v>
      </c>
      <c r="R1483">
        <v>4.26</v>
      </c>
      <c r="S1483">
        <v>15</v>
      </c>
      <c r="T1483">
        <v>7.2</v>
      </c>
      <c r="U1483">
        <v>-3.7</v>
      </c>
      <c r="V1483" t="s">
        <v>697</v>
      </c>
      <c r="W1483" t="s">
        <v>31</v>
      </c>
      <c r="X1483">
        <v>1</v>
      </c>
      <c r="Y1483" t="str">
        <f>IF(tblRides[[#This Row],[supply_demand_ratio]]&lt;0.8,"Below 0.8",IF(tblRides[[#This Row],[supply_demand_ratio]]&lt;1,"Between 0.8-1.0",IF(tblRides[[#This Row],[supply_demand_ratio]]&lt;=1.2,"Between 1.0-1.2","Above 1.2")))</f>
        <v>Above 1.2</v>
      </c>
    </row>
    <row r="1484" spans="1:25" x14ac:dyDescent="0.3">
      <c r="A1484" t="s">
        <v>1539</v>
      </c>
      <c r="B1484" s="1">
        <v>46036.429861111108</v>
      </c>
      <c r="C1484" s="2">
        <v>46036</v>
      </c>
      <c r="D1484">
        <v>10</v>
      </c>
      <c r="E1484" t="s">
        <v>36</v>
      </c>
      <c r="F1484" t="s">
        <v>26</v>
      </c>
      <c r="G1484">
        <v>10.3</v>
      </c>
      <c r="H1484">
        <v>173.35</v>
      </c>
      <c r="I1484">
        <v>169.96</v>
      </c>
      <c r="J1484">
        <v>1</v>
      </c>
      <c r="K1484">
        <v>4.2</v>
      </c>
      <c r="L1484">
        <v>5.8</v>
      </c>
      <c r="M1484">
        <v>102</v>
      </c>
      <c r="N1484" t="s">
        <v>27</v>
      </c>
      <c r="O1484">
        <v>0.89400000000000002</v>
      </c>
      <c r="P1484" t="s">
        <v>28</v>
      </c>
      <c r="Q1484" t="s">
        <v>29</v>
      </c>
      <c r="R1484">
        <v>5</v>
      </c>
      <c r="S1484">
        <v>9</v>
      </c>
      <c r="T1484">
        <v>-3.39</v>
      </c>
      <c r="U1484">
        <v>1.6</v>
      </c>
      <c r="V1484" t="s">
        <v>697</v>
      </c>
      <c r="W1484" t="s">
        <v>31</v>
      </c>
      <c r="X1484">
        <v>1</v>
      </c>
      <c r="Y1484" t="str">
        <f>IF(tblRides[[#This Row],[supply_demand_ratio]]&lt;0.8,"Below 0.8",IF(tblRides[[#This Row],[supply_demand_ratio]]&lt;1,"Between 0.8-1.0",IF(tblRides[[#This Row],[supply_demand_ratio]]&lt;=1.2,"Between 1.0-1.2","Above 1.2")))</f>
        <v>Between 0.8-1.0</v>
      </c>
    </row>
    <row r="1485" spans="1:25" x14ac:dyDescent="0.3">
      <c r="A1485" t="s">
        <v>1540</v>
      </c>
      <c r="B1485" s="1">
        <v>46036.431250000001</v>
      </c>
      <c r="C1485" s="2">
        <v>46036</v>
      </c>
      <c r="D1485">
        <v>10</v>
      </c>
      <c r="E1485" t="s">
        <v>36</v>
      </c>
      <c r="F1485" t="s">
        <v>34</v>
      </c>
      <c r="G1485">
        <v>2.5</v>
      </c>
      <c r="H1485">
        <v>78.010000000000005</v>
      </c>
      <c r="I1485">
        <v>77.83</v>
      </c>
      <c r="J1485">
        <v>1</v>
      </c>
      <c r="K1485">
        <v>4.3</v>
      </c>
      <c r="L1485">
        <v>8</v>
      </c>
      <c r="M1485">
        <v>109</v>
      </c>
      <c r="N1485" t="s">
        <v>27</v>
      </c>
      <c r="O1485">
        <v>0.97299999999999998</v>
      </c>
      <c r="P1485" t="s">
        <v>28</v>
      </c>
      <c r="Q1485" t="s">
        <v>29</v>
      </c>
      <c r="R1485">
        <v>4.67</v>
      </c>
      <c r="S1485">
        <v>0</v>
      </c>
      <c r="T1485">
        <v>-0.18</v>
      </c>
      <c r="U1485">
        <v>3.7</v>
      </c>
      <c r="V1485" t="s">
        <v>697</v>
      </c>
      <c r="W1485" t="s">
        <v>31</v>
      </c>
      <c r="X1485">
        <v>1</v>
      </c>
      <c r="Y1485" t="str">
        <f>IF(tblRides[[#This Row],[supply_demand_ratio]]&lt;0.8,"Below 0.8",IF(tblRides[[#This Row],[supply_demand_ratio]]&lt;1,"Between 0.8-1.0",IF(tblRides[[#This Row],[supply_demand_ratio]]&lt;=1.2,"Between 1.0-1.2","Above 1.2")))</f>
        <v>Between 0.8-1.0</v>
      </c>
    </row>
    <row r="1486" spans="1:25" x14ac:dyDescent="0.3">
      <c r="A1486" t="s">
        <v>1541</v>
      </c>
      <c r="B1486" s="1">
        <v>46036.443055555559</v>
      </c>
      <c r="C1486" s="2">
        <v>46036</v>
      </c>
      <c r="D1486">
        <v>10</v>
      </c>
      <c r="E1486" t="s">
        <v>62</v>
      </c>
      <c r="F1486" t="s">
        <v>26</v>
      </c>
      <c r="G1486">
        <v>7.5</v>
      </c>
      <c r="H1486">
        <v>154.16</v>
      </c>
      <c r="I1486">
        <v>169.95</v>
      </c>
      <c r="J1486">
        <v>1</v>
      </c>
      <c r="K1486">
        <v>5.9</v>
      </c>
      <c r="L1486">
        <v>4.3</v>
      </c>
      <c r="M1486">
        <v>66</v>
      </c>
      <c r="N1486" t="s">
        <v>41</v>
      </c>
      <c r="O1486">
        <v>2.2000000000000002</v>
      </c>
      <c r="P1486" t="s">
        <v>28</v>
      </c>
      <c r="Q1486" t="s">
        <v>29</v>
      </c>
      <c r="R1486">
        <v>4.88</v>
      </c>
      <c r="S1486">
        <v>6</v>
      </c>
      <c r="T1486">
        <v>15.79</v>
      </c>
      <c r="U1486">
        <v>-1.6</v>
      </c>
      <c r="V1486" t="s">
        <v>697</v>
      </c>
      <c r="W1486" t="s">
        <v>45</v>
      </c>
      <c r="X1486">
        <v>1</v>
      </c>
      <c r="Y1486" t="str">
        <f>IF(tblRides[[#This Row],[supply_demand_ratio]]&lt;0.8,"Below 0.8",IF(tblRides[[#This Row],[supply_demand_ratio]]&lt;1,"Between 0.8-1.0",IF(tblRides[[#This Row],[supply_demand_ratio]]&lt;=1.2,"Between 1.0-1.2","Above 1.2")))</f>
        <v>Above 1.2</v>
      </c>
    </row>
    <row r="1487" spans="1:25" x14ac:dyDescent="0.3">
      <c r="A1487" t="s">
        <v>1542</v>
      </c>
      <c r="B1487" s="1">
        <v>46036.456250000003</v>
      </c>
      <c r="C1487" s="2">
        <v>46036</v>
      </c>
      <c r="D1487">
        <v>10</v>
      </c>
      <c r="E1487" t="s">
        <v>62</v>
      </c>
      <c r="F1487" t="s">
        <v>26</v>
      </c>
      <c r="G1487">
        <v>4.9000000000000004</v>
      </c>
      <c r="H1487">
        <v>109.38</v>
      </c>
      <c r="I1487">
        <v>112.07</v>
      </c>
      <c r="J1487">
        <v>1</v>
      </c>
      <c r="K1487">
        <v>2.8</v>
      </c>
      <c r="L1487">
        <v>1.6</v>
      </c>
      <c r="M1487">
        <v>59</v>
      </c>
      <c r="N1487" t="s">
        <v>41</v>
      </c>
      <c r="O1487">
        <v>2.2000000000000002</v>
      </c>
      <c r="P1487" t="s">
        <v>28</v>
      </c>
      <c r="Q1487" t="s">
        <v>29</v>
      </c>
      <c r="R1487">
        <v>4.67</v>
      </c>
      <c r="S1487">
        <v>5</v>
      </c>
      <c r="T1487">
        <v>2.69</v>
      </c>
      <c r="U1487">
        <v>-1.2</v>
      </c>
      <c r="V1487" t="s">
        <v>697</v>
      </c>
      <c r="W1487" t="s">
        <v>31</v>
      </c>
      <c r="X1487">
        <v>1</v>
      </c>
      <c r="Y1487" t="str">
        <f>IF(tblRides[[#This Row],[supply_demand_ratio]]&lt;0.8,"Below 0.8",IF(tblRides[[#This Row],[supply_demand_ratio]]&lt;1,"Between 0.8-1.0",IF(tblRides[[#This Row],[supply_demand_ratio]]&lt;=1.2,"Between 1.0-1.2","Above 1.2")))</f>
        <v>Above 1.2</v>
      </c>
    </row>
    <row r="1488" spans="1:25" x14ac:dyDescent="0.3">
      <c r="A1488" t="s">
        <v>1543</v>
      </c>
      <c r="B1488" s="1">
        <v>46036.475694444445</v>
      </c>
      <c r="C1488" s="2">
        <v>46036</v>
      </c>
      <c r="D1488">
        <v>11</v>
      </c>
      <c r="E1488" t="s">
        <v>25</v>
      </c>
      <c r="F1488" t="s">
        <v>26</v>
      </c>
      <c r="G1488">
        <v>6.6</v>
      </c>
      <c r="H1488">
        <v>167.52</v>
      </c>
      <c r="I1488">
        <v>165.54</v>
      </c>
      <c r="J1488">
        <v>1.1000000000000001</v>
      </c>
      <c r="K1488">
        <v>3.4</v>
      </c>
      <c r="L1488">
        <v>2.4</v>
      </c>
      <c r="M1488">
        <v>123</v>
      </c>
      <c r="N1488" t="s">
        <v>27</v>
      </c>
      <c r="O1488">
        <v>0.88500000000000001</v>
      </c>
      <c r="P1488" t="s">
        <v>28</v>
      </c>
      <c r="Q1488" t="s">
        <v>29</v>
      </c>
      <c r="R1488">
        <v>4.99</v>
      </c>
      <c r="S1488">
        <v>5</v>
      </c>
      <c r="T1488">
        <v>-1.98</v>
      </c>
      <c r="U1488">
        <v>-1</v>
      </c>
      <c r="V1488" t="s">
        <v>697</v>
      </c>
      <c r="W1488" t="s">
        <v>31</v>
      </c>
      <c r="X1488">
        <v>1</v>
      </c>
      <c r="Y1488" t="str">
        <f>IF(tblRides[[#This Row],[supply_demand_ratio]]&lt;0.8,"Below 0.8",IF(tblRides[[#This Row],[supply_demand_ratio]]&lt;1,"Between 0.8-1.0",IF(tblRides[[#This Row],[supply_demand_ratio]]&lt;=1.2,"Between 1.0-1.2","Above 1.2")))</f>
        <v>Between 0.8-1.0</v>
      </c>
    </row>
    <row r="1489" spans="1:25" x14ac:dyDescent="0.3">
      <c r="A1489" t="s">
        <v>1544</v>
      </c>
      <c r="B1489" s="1">
        <v>46036.477777777778</v>
      </c>
      <c r="C1489" s="2">
        <v>46036</v>
      </c>
      <c r="D1489">
        <v>11</v>
      </c>
      <c r="E1489" t="s">
        <v>33</v>
      </c>
      <c r="F1489" t="s">
        <v>26</v>
      </c>
      <c r="G1489">
        <v>3.4</v>
      </c>
      <c r="H1489">
        <v>109.12</v>
      </c>
      <c r="I1489">
        <v>105.13</v>
      </c>
      <c r="J1489">
        <v>1.1000000000000001</v>
      </c>
      <c r="K1489">
        <v>3.9</v>
      </c>
      <c r="L1489">
        <v>7.7</v>
      </c>
      <c r="M1489">
        <v>79</v>
      </c>
      <c r="N1489" t="s">
        <v>27</v>
      </c>
      <c r="O1489">
        <v>0.83899999999999997</v>
      </c>
      <c r="P1489" t="s">
        <v>28</v>
      </c>
      <c r="Q1489" t="s">
        <v>29</v>
      </c>
      <c r="R1489">
        <v>4.5599999999999996</v>
      </c>
      <c r="S1489">
        <v>1</v>
      </c>
      <c r="T1489">
        <v>-3.99</v>
      </c>
      <c r="U1489">
        <v>3.8</v>
      </c>
      <c r="V1489" t="s">
        <v>697</v>
      </c>
      <c r="W1489" t="s">
        <v>31</v>
      </c>
      <c r="X1489">
        <v>1</v>
      </c>
      <c r="Y1489" t="str">
        <f>IF(tblRides[[#This Row],[supply_demand_ratio]]&lt;0.8,"Below 0.8",IF(tblRides[[#This Row],[supply_demand_ratio]]&lt;1,"Between 0.8-1.0",IF(tblRides[[#This Row],[supply_demand_ratio]]&lt;=1.2,"Between 1.0-1.2","Above 1.2")))</f>
        <v>Between 0.8-1.0</v>
      </c>
    </row>
    <row r="1490" spans="1:25" x14ac:dyDescent="0.3">
      <c r="A1490" t="s">
        <v>1545</v>
      </c>
      <c r="B1490" s="1">
        <v>46036.480555555558</v>
      </c>
      <c r="C1490" s="2">
        <v>46036</v>
      </c>
      <c r="D1490">
        <v>11</v>
      </c>
      <c r="E1490" t="s">
        <v>25</v>
      </c>
      <c r="F1490" t="s">
        <v>26</v>
      </c>
      <c r="G1490">
        <v>2.7</v>
      </c>
      <c r="H1490">
        <v>106.66</v>
      </c>
      <c r="I1490">
        <v>109.45</v>
      </c>
      <c r="J1490">
        <v>1.2</v>
      </c>
      <c r="K1490">
        <v>6.2</v>
      </c>
      <c r="L1490">
        <v>5.5</v>
      </c>
      <c r="M1490">
        <v>109</v>
      </c>
      <c r="N1490" t="s">
        <v>27</v>
      </c>
      <c r="O1490">
        <v>0.80300000000000005</v>
      </c>
      <c r="P1490" t="s">
        <v>28</v>
      </c>
      <c r="Q1490" t="s">
        <v>29</v>
      </c>
      <c r="R1490">
        <v>5</v>
      </c>
      <c r="S1490">
        <v>2</v>
      </c>
      <c r="T1490">
        <v>2.79</v>
      </c>
      <c r="U1490">
        <v>-0.7</v>
      </c>
      <c r="V1490" t="s">
        <v>697</v>
      </c>
      <c r="W1490" t="s">
        <v>45</v>
      </c>
      <c r="X1490">
        <v>1</v>
      </c>
      <c r="Y1490" t="str">
        <f>IF(tblRides[[#This Row],[supply_demand_ratio]]&lt;0.8,"Below 0.8",IF(tblRides[[#This Row],[supply_demand_ratio]]&lt;1,"Between 0.8-1.0",IF(tblRides[[#This Row],[supply_demand_ratio]]&lt;=1.2,"Between 1.0-1.2","Above 1.2")))</f>
        <v>Between 0.8-1.0</v>
      </c>
    </row>
    <row r="1491" spans="1:25" x14ac:dyDescent="0.3">
      <c r="A1491" t="s">
        <v>1546</v>
      </c>
      <c r="B1491" s="1">
        <v>46036.484722222223</v>
      </c>
      <c r="C1491" s="2">
        <v>46036</v>
      </c>
      <c r="D1491">
        <v>11</v>
      </c>
      <c r="E1491" t="s">
        <v>62</v>
      </c>
      <c r="F1491" t="s">
        <v>26</v>
      </c>
      <c r="G1491">
        <v>2.2000000000000002</v>
      </c>
      <c r="H1491">
        <v>63.72</v>
      </c>
      <c r="I1491">
        <v>64.44</v>
      </c>
      <c r="J1491">
        <v>1</v>
      </c>
      <c r="K1491">
        <v>2</v>
      </c>
      <c r="L1491">
        <v>1</v>
      </c>
      <c r="M1491">
        <v>55</v>
      </c>
      <c r="N1491" t="s">
        <v>41</v>
      </c>
      <c r="O1491">
        <v>1.407</v>
      </c>
      <c r="P1491" t="s">
        <v>28</v>
      </c>
      <c r="Q1491" t="s">
        <v>29</v>
      </c>
      <c r="R1491">
        <v>4.72</v>
      </c>
      <c r="S1491">
        <v>6</v>
      </c>
      <c r="T1491">
        <v>0.72</v>
      </c>
      <c r="U1491">
        <v>-1</v>
      </c>
      <c r="V1491" t="s">
        <v>697</v>
      </c>
      <c r="W1491" t="s">
        <v>31</v>
      </c>
      <c r="X1491">
        <v>1</v>
      </c>
      <c r="Y1491" t="str">
        <f>IF(tblRides[[#This Row],[supply_demand_ratio]]&lt;0.8,"Below 0.8",IF(tblRides[[#This Row],[supply_demand_ratio]]&lt;1,"Between 0.8-1.0",IF(tblRides[[#This Row],[supply_demand_ratio]]&lt;=1.2,"Between 1.0-1.2","Above 1.2")))</f>
        <v>Above 1.2</v>
      </c>
    </row>
    <row r="1492" spans="1:25" x14ac:dyDescent="0.3">
      <c r="A1492" t="s">
        <v>1547</v>
      </c>
      <c r="B1492" s="1">
        <v>46036.488194444442</v>
      </c>
      <c r="C1492" s="2">
        <v>46036</v>
      </c>
      <c r="D1492">
        <v>11</v>
      </c>
      <c r="E1492" t="s">
        <v>25</v>
      </c>
      <c r="F1492" t="s">
        <v>26</v>
      </c>
      <c r="G1492">
        <v>12.4</v>
      </c>
      <c r="H1492">
        <v>219.15</v>
      </c>
      <c r="I1492">
        <v>213.19</v>
      </c>
      <c r="J1492">
        <v>1.1000000000000001</v>
      </c>
      <c r="K1492">
        <v>4</v>
      </c>
      <c r="L1492">
        <v>5.2</v>
      </c>
      <c r="M1492">
        <v>129</v>
      </c>
      <c r="N1492" t="s">
        <v>27</v>
      </c>
      <c r="O1492">
        <v>0.93</v>
      </c>
      <c r="P1492" t="s">
        <v>28</v>
      </c>
      <c r="Q1492" t="s">
        <v>29</v>
      </c>
      <c r="R1492">
        <v>4.42</v>
      </c>
      <c r="S1492">
        <v>1</v>
      </c>
      <c r="T1492">
        <v>-5.96</v>
      </c>
      <c r="U1492">
        <v>1.2</v>
      </c>
      <c r="V1492" t="s">
        <v>697</v>
      </c>
      <c r="W1492" t="s">
        <v>31</v>
      </c>
      <c r="X1492">
        <v>1</v>
      </c>
      <c r="Y1492" t="str">
        <f>IF(tblRides[[#This Row],[supply_demand_ratio]]&lt;0.8,"Below 0.8",IF(tblRides[[#This Row],[supply_demand_ratio]]&lt;1,"Between 0.8-1.0",IF(tblRides[[#This Row],[supply_demand_ratio]]&lt;=1.2,"Between 1.0-1.2","Above 1.2")))</f>
        <v>Between 0.8-1.0</v>
      </c>
    </row>
    <row r="1493" spans="1:25" x14ac:dyDescent="0.3">
      <c r="A1493" t="s">
        <v>1548</v>
      </c>
      <c r="B1493" s="1">
        <v>46036.494444444441</v>
      </c>
      <c r="C1493" s="2">
        <v>46036</v>
      </c>
      <c r="D1493">
        <v>11</v>
      </c>
      <c r="E1493" t="s">
        <v>33</v>
      </c>
      <c r="F1493" t="s">
        <v>34</v>
      </c>
      <c r="G1493">
        <v>2.5</v>
      </c>
      <c r="H1493">
        <v>71.92</v>
      </c>
      <c r="I1493">
        <v>73.459999999999994</v>
      </c>
      <c r="J1493">
        <v>1</v>
      </c>
      <c r="K1493">
        <v>2</v>
      </c>
      <c r="L1493">
        <v>1.5</v>
      </c>
      <c r="M1493">
        <v>82</v>
      </c>
      <c r="N1493" t="s">
        <v>27</v>
      </c>
      <c r="O1493">
        <v>0.91300000000000003</v>
      </c>
      <c r="P1493" t="s">
        <v>28</v>
      </c>
      <c r="Q1493" t="s">
        <v>29</v>
      </c>
      <c r="R1493">
        <v>4.57</v>
      </c>
      <c r="S1493">
        <v>0</v>
      </c>
      <c r="T1493">
        <v>1.54</v>
      </c>
      <c r="U1493">
        <v>-0.5</v>
      </c>
      <c r="V1493" t="s">
        <v>697</v>
      </c>
      <c r="W1493" t="s">
        <v>31</v>
      </c>
      <c r="X1493">
        <v>1</v>
      </c>
      <c r="Y1493" t="str">
        <f>IF(tblRides[[#This Row],[supply_demand_ratio]]&lt;0.8,"Below 0.8",IF(tblRides[[#This Row],[supply_demand_ratio]]&lt;1,"Between 0.8-1.0",IF(tblRides[[#This Row],[supply_demand_ratio]]&lt;=1.2,"Between 1.0-1.2","Above 1.2")))</f>
        <v>Between 0.8-1.0</v>
      </c>
    </row>
    <row r="1494" spans="1:25" x14ac:dyDescent="0.3">
      <c r="A1494" t="s">
        <v>1549</v>
      </c>
      <c r="B1494" s="1">
        <v>46036.503472222219</v>
      </c>
      <c r="C1494" s="2">
        <v>46036</v>
      </c>
      <c r="D1494">
        <v>12</v>
      </c>
      <c r="E1494" t="s">
        <v>36</v>
      </c>
      <c r="F1494" t="s">
        <v>26</v>
      </c>
      <c r="G1494">
        <v>7.5</v>
      </c>
      <c r="H1494">
        <v>158.91999999999999</v>
      </c>
      <c r="I1494">
        <v>153.19999999999999</v>
      </c>
      <c r="J1494">
        <v>1.1000000000000001</v>
      </c>
      <c r="K1494">
        <v>2</v>
      </c>
      <c r="L1494">
        <v>1</v>
      </c>
      <c r="M1494">
        <v>119</v>
      </c>
      <c r="N1494" t="s">
        <v>41</v>
      </c>
      <c r="O1494">
        <v>1.3979999999999999</v>
      </c>
      <c r="P1494" t="s">
        <v>28</v>
      </c>
      <c r="Q1494" t="s">
        <v>29</v>
      </c>
      <c r="R1494">
        <v>4.76</v>
      </c>
      <c r="S1494">
        <v>5</v>
      </c>
      <c r="T1494">
        <v>-5.72</v>
      </c>
      <c r="U1494">
        <v>-1</v>
      </c>
      <c r="V1494" t="s">
        <v>697</v>
      </c>
      <c r="W1494" t="s">
        <v>31</v>
      </c>
      <c r="X1494">
        <v>1</v>
      </c>
      <c r="Y1494" t="str">
        <f>IF(tblRides[[#This Row],[supply_demand_ratio]]&lt;0.8,"Below 0.8",IF(tblRides[[#This Row],[supply_demand_ratio]]&lt;1,"Between 0.8-1.0",IF(tblRides[[#This Row],[supply_demand_ratio]]&lt;=1.2,"Between 1.0-1.2","Above 1.2")))</f>
        <v>Above 1.2</v>
      </c>
    </row>
    <row r="1495" spans="1:25" x14ac:dyDescent="0.3">
      <c r="A1495" t="s">
        <v>1550</v>
      </c>
      <c r="B1495" s="1">
        <v>46036.511111111111</v>
      </c>
      <c r="C1495" s="2">
        <v>46036</v>
      </c>
      <c r="D1495">
        <v>12</v>
      </c>
      <c r="E1495" t="s">
        <v>25</v>
      </c>
      <c r="F1495" t="s">
        <v>26</v>
      </c>
      <c r="G1495">
        <v>2.6</v>
      </c>
      <c r="H1495">
        <v>84.19</v>
      </c>
      <c r="I1495">
        <v>89.28</v>
      </c>
      <c r="J1495">
        <v>1</v>
      </c>
      <c r="K1495">
        <v>3.6</v>
      </c>
      <c r="L1495">
        <v>4.5</v>
      </c>
      <c r="M1495">
        <v>124</v>
      </c>
      <c r="N1495" t="s">
        <v>27</v>
      </c>
      <c r="O1495">
        <v>1.0449999999999999</v>
      </c>
      <c r="P1495" t="s">
        <v>28</v>
      </c>
      <c r="Q1495" t="s">
        <v>29</v>
      </c>
      <c r="R1495">
        <v>4.6100000000000003</v>
      </c>
      <c r="S1495">
        <v>6</v>
      </c>
      <c r="T1495">
        <v>5.09</v>
      </c>
      <c r="U1495">
        <v>0.9</v>
      </c>
      <c r="V1495" t="s">
        <v>697</v>
      </c>
      <c r="W1495" t="s">
        <v>31</v>
      </c>
      <c r="X1495">
        <v>1</v>
      </c>
      <c r="Y1495" t="str">
        <f>IF(tblRides[[#This Row],[supply_demand_ratio]]&lt;0.8,"Below 0.8",IF(tblRides[[#This Row],[supply_demand_ratio]]&lt;1,"Between 0.8-1.0",IF(tblRides[[#This Row],[supply_demand_ratio]]&lt;=1.2,"Between 1.0-1.2","Above 1.2")))</f>
        <v>Between 1.0-1.2</v>
      </c>
    </row>
    <row r="1496" spans="1:25" x14ac:dyDescent="0.3">
      <c r="A1496" t="s">
        <v>1551</v>
      </c>
      <c r="B1496" s="1">
        <v>46036.540277777778</v>
      </c>
      <c r="C1496" s="2">
        <v>46036</v>
      </c>
      <c r="D1496">
        <v>12</v>
      </c>
      <c r="E1496" t="s">
        <v>36</v>
      </c>
      <c r="F1496" t="s">
        <v>34</v>
      </c>
      <c r="G1496">
        <v>21.5</v>
      </c>
      <c r="H1496">
        <v>369.53</v>
      </c>
      <c r="I1496">
        <v>365.27</v>
      </c>
      <c r="J1496">
        <v>1</v>
      </c>
      <c r="K1496">
        <v>5</v>
      </c>
      <c r="L1496">
        <v>6.3</v>
      </c>
      <c r="M1496">
        <v>116</v>
      </c>
      <c r="N1496" t="s">
        <v>41</v>
      </c>
      <c r="O1496">
        <v>1.256</v>
      </c>
      <c r="P1496" t="s">
        <v>28</v>
      </c>
      <c r="Q1496" t="s">
        <v>29</v>
      </c>
      <c r="R1496">
        <v>4.95</v>
      </c>
      <c r="S1496">
        <v>0</v>
      </c>
      <c r="T1496">
        <v>-4.26</v>
      </c>
      <c r="U1496">
        <v>1.3</v>
      </c>
      <c r="V1496" t="s">
        <v>697</v>
      </c>
      <c r="W1496" t="s">
        <v>31</v>
      </c>
      <c r="X1496">
        <v>1</v>
      </c>
      <c r="Y1496" t="str">
        <f>IF(tblRides[[#This Row],[supply_demand_ratio]]&lt;0.8,"Below 0.8",IF(tblRides[[#This Row],[supply_demand_ratio]]&lt;1,"Between 0.8-1.0",IF(tblRides[[#This Row],[supply_demand_ratio]]&lt;=1.2,"Between 1.0-1.2","Above 1.2")))</f>
        <v>Above 1.2</v>
      </c>
    </row>
    <row r="1497" spans="1:25" x14ac:dyDescent="0.3">
      <c r="A1497" t="s">
        <v>1552</v>
      </c>
      <c r="B1497" s="1">
        <v>46036.553472222222</v>
      </c>
      <c r="C1497" s="2">
        <v>46036</v>
      </c>
      <c r="D1497">
        <v>13</v>
      </c>
      <c r="E1497" t="s">
        <v>25</v>
      </c>
      <c r="F1497" t="s">
        <v>34</v>
      </c>
      <c r="G1497">
        <v>2.5</v>
      </c>
      <c r="H1497">
        <v>79.33</v>
      </c>
      <c r="I1497">
        <v>81.56</v>
      </c>
      <c r="J1497">
        <v>1</v>
      </c>
      <c r="K1497">
        <v>4.4000000000000004</v>
      </c>
      <c r="L1497">
        <v>4.3</v>
      </c>
      <c r="M1497">
        <v>121</v>
      </c>
      <c r="N1497" t="s">
        <v>27</v>
      </c>
      <c r="O1497">
        <v>1.141</v>
      </c>
      <c r="P1497" t="s">
        <v>28</v>
      </c>
      <c r="Q1497" t="s">
        <v>29</v>
      </c>
      <c r="R1497">
        <v>4.49</v>
      </c>
      <c r="S1497">
        <v>0</v>
      </c>
      <c r="T1497">
        <v>2.23</v>
      </c>
      <c r="U1497">
        <v>-0.1</v>
      </c>
      <c r="V1497" t="s">
        <v>697</v>
      </c>
      <c r="W1497" t="s">
        <v>31</v>
      </c>
      <c r="X1497">
        <v>1</v>
      </c>
      <c r="Y1497" t="str">
        <f>IF(tblRides[[#This Row],[supply_demand_ratio]]&lt;0.8,"Below 0.8",IF(tblRides[[#This Row],[supply_demand_ratio]]&lt;1,"Between 0.8-1.0",IF(tblRides[[#This Row],[supply_demand_ratio]]&lt;=1.2,"Between 1.0-1.2","Above 1.2")))</f>
        <v>Between 1.0-1.2</v>
      </c>
    </row>
    <row r="1498" spans="1:25" x14ac:dyDescent="0.3">
      <c r="A1498" t="s">
        <v>1553</v>
      </c>
      <c r="B1498" s="1">
        <v>46036.553472222222</v>
      </c>
      <c r="C1498" s="2">
        <v>46036</v>
      </c>
      <c r="D1498">
        <v>13</v>
      </c>
      <c r="E1498" t="s">
        <v>43</v>
      </c>
      <c r="F1498" t="s">
        <v>26</v>
      </c>
      <c r="G1498">
        <v>2.5</v>
      </c>
      <c r="H1498">
        <v>78.430000000000007</v>
      </c>
      <c r="J1498">
        <v>1</v>
      </c>
      <c r="K1498">
        <v>4.2</v>
      </c>
      <c r="L1498">
        <v>4.5</v>
      </c>
      <c r="M1498">
        <v>63</v>
      </c>
      <c r="N1498" t="s">
        <v>41</v>
      </c>
      <c r="O1498">
        <v>1.3109999999999999</v>
      </c>
      <c r="P1498" t="s">
        <v>37</v>
      </c>
      <c r="Q1498" t="s">
        <v>103</v>
      </c>
      <c r="R1498">
        <v>4.51</v>
      </c>
      <c r="S1498">
        <v>35</v>
      </c>
      <c r="U1498">
        <v>0.3</v>
      </c>
      <c r="V1498" t="s">
        <v>697</v>
      </c>
      <c r="W1498" t="s">
        <v>31</v>
      </c>
      <c r="X1498">
        <v>0</v>
      </c>
      <c r="Y1498" t="str">
        <f>IF(tblRides[[#This Row],[supply_demand_ratio]]&lt;0.8,"Below 0.8",IF(tblRides[[#This Row],[supply_demand_ratio]]&lt;1,"Between 0.8-1.0",IF(tblRides[[#This Row],[supply_demand_ratio]]&lt;=1.2,"Between 1.0-1.2","Above 1.2")))</f>
        <v>Above 1.2</v>
      </c>
    </row>
    <row r="1499" spans="1:25" x14ac:dyDescent="0.3">
      <c r="A1499" t="s">
        <v>1554</v>
      </c>
      <c r="B1499" s="1">
        <v>46036.558333333334</v>
      </c>
      <c r="C1499" s="2">
        <v>46036</v>
      </c>
      <c r="D1499">
        <v>13</v>
      </c>
      <c r="E1499" t="s">
        <v>43</v>
      </c>
      <c r="F1499" t="s">
        <v>26</v>
      </c>
      <c r="G1499">
        <v>13.6</v>
      </c>
      <c r="H1499">
        <v>225.46</v>
      </c>
      <c r="J1499">
        <v>1</v>
      </c>
      <c r="K1499">
        <v>3</v>
      </c>
      <c r="L1499">
        <v>1</v>
      </c>
      <c r="M1499">
        <v>60</v>
      </c>
      <c r="N1499" t="s">
        <v>41</v>
      </c>
      <c r="O1499">
        <v>1.157</v>
      </c>
      <c r="P1499" t="s">
        <v>37</v>
      </c>
      <c r="Q1499" t="s">
        <v>38</v>
      </c>
      <c r="R1499">
        <v>4.54</v>
      </c>
      <c r="S1499">
        <v>2</v>
      </c>
      <c r="U1499">
        <v>-2</v>
      </c>
      <c r="V1499" t="s">
        <v>697</v>
      </c>
      <c r="W1499" t="s">
        <v>31</v>
      </c>
      <c r="X1499">
        <v>0</v>
      </c>
      <c r="Y1499" t="str">
        <f>IF(tblRides[[#This Row],[supply_demand_ratio]]&lt;0.8,"Below 0.8",IF(tblRides[[#This Row],[supply_demand_ratio]]&lt;1,"Between 0.8-1.0",IF(tblRides[[#This Row],[supply_demand_ratio]]&lt;=1.2,"Between 1.0-1.2","Above 1.2")))</f>
        <v>Between 1.0-1.2</v>
      </c>
    </row>
    <row r="1500" spans="1:25" x14ac:dyDescent="0.3">
      <c r="A1500" t="s">
        <v>1555</v>
      </c>
      <c r="B1500" s="1">
        <v>46036.560416666667</v>
      </c>
      <c r="C1500" s="2">
        <v>46036</v>
      </c>
      <c r="D1500">
        <v>13</v>
      </c>
      <c r="E1500" t="s">
        <v>43</v>
      </c>
      <c r="F1500" t="s">
        <v>26</v>
      </c>
      <c r="G1500">
        <v>4.5999999999999996</v>
      </c>
      <c r="H1500">
        <v>130.13</v>
      </c>
      <c r="I1500">
        <v>132.22999999999999</v>
      </c>
      <c r="J1500">
        <v>1.1000000000000001</v>
      </c>
      <c r="K1500">
        <v>6.7</v>
      </c>
      <c r="L1500">
        <v>4.5999999999999996</v>
      </c>
      <c r="M1500">
        <v>70</v>
      </c>
      <c r="N1500" t="s">
        <v>41</v>
      </c>
      <c r="O1500">
        <v>2.2000000000000002</v>
      </c>
      <c r="P1500" t="s">
        <v>28</v>
      </c>
      <c r="Q1500" t="s">
        <v>29</v>
      </c>
      <c r="R1500">
        <v>4.75</v>
      </c>
      <c r="S1500">
        <v>3</v>
      </c>
      <c r="T1500">
        <v>2.1</v>
      </c>
      <c r="U1500">
        <v>-2.1</v>
      </c>
      <c r="V1500" t="s">
        <v>697</v>
      </c>
      <c r="W1500" t="s">
        <v>45</v>
      </c>
      <c r="X1500">
        <v>1</v>
      </c>
      <c r="Y1500" t="str">
        <f>IF(tblRides[[#This Row],[supply_demand_ratio]]&lt;0.8,"Below 0.8",IF(tblRides[[#This Row],[supply_demand_ratio]]&lt;1,"Between 0.8-1.0",IF(tblRides[[#This Row],[supply_demand_ratio]]&lt;=1.2,"Between 1.0-1.2","Above 1.2")))</f>
        <v>Above 1.2</v>
      </c>
    </row>
    <row r="1501" spans="1:25" x14ac:dyDescent="0.3">
      <c r="A1501" t="s">
        <v>1556</v>
      </c>
      <c r="B1501" s="1">
        <v>46036.588888888888</v>
      </c>
      <c r="C1501" s="2">
        <v>46036</v>
      </c>
      <c r="D1501">
        <v>14</v>
      </c>
      <c r="E1501" t="s">
        <v>33</v>
      </c>
      <c r="F1501" t="s">
        <v>34</v>
      </c>
      <c r="G1501">
        <v>2</v>
      </c>
      <c r="H1501">
        <v>67.47</v>
      </c>
      <c r="J1501">
        <v>1</v>
      </c>
      <c r="K1501">
        <v>3.3</v>
      </c>
      <c r="L1501">
        <v>5</v>
      </c>
      <c r="M1501">
        <v>92</v>
      </c>
      <c r="N1501" t="s">
        <v>41</v>
      </c>
      <c r="O1501">
        <v>1.3420000000000001</v>
      </c>
      <c r="P1501" t="s">
        <v>37</v>
      </c>
      <c r="Q1501" t="s">
        <v>103</v>
      </c>
      <c r="R1501">
        <v>4.82</v>
      </c>
      <c r="S1501">
        <v>0</v>
      </c>
      <c r="U1501">
        <v>1.7</v>
      </c>
      <c r="V1501" t="s">
        <v>697</v>
      </c>
      <c r="W1501" t="s">
        <v>31</v>
      </c>
      <c r="X1501">
        <v>0</v>
      </c>
      <c r="Y1501" t="str">
        <f>IF(tblRides[[#This Row],[supply_demand_ratio]]&lt;0.8,"Below 0.8",IF(tblRides[[#This Row],[supply_demand_ratio]]&lt;1,"Between 0.8-1.0",IF(tblRides[[#This Row],[supply_demand_ratio]]&lt;=1.2,"Between 1.0-1.2","Above 1.2")))</f>
        <v>Above 1.2</v>
      </c>
    </row>
    <row r="1502" spans="1:25" x14ac:dyDescent="0.3">
      <c r="A1502" t="s">
        <v>1557</v>
      </c>
      <c r="B1502" s="1">
        <v>46036.592361111114</v>
      </c>
      <c r="C1502" s="2">
        <v>46036</v>
      </c>
      <c r="D1502">
        <v>14</v>
      </c>
      <c r="E1502" t="s">
        <v>62</v>
      </c>
      <c r="F1502" t="s">
        <v>26</v>
      </c>
      <c r="G1502">
        <v>5.3</v>
      </c>
      <c r="H1502">
        <v>112.11</v>
      </c>
      <c r="I1502">
        <v>118.31</v>
      </c>
      <c r="J1502">
        <v>1</v>
      </c>
      <c r="K1502">
        <v>2</v>
      </c>
      <c r="L1502">
        <v>4.9000000000000004</v>
      </c>
      <c r="M1502">
        <v>52</v>
      </c>
      <c r="N1502" t="s">
        <v>41</v>
      </c>
      <c r="O1502">
        <v>1.7549999999999999</v>
      </c>
      <c r="P1502" t="s">
        <v>28</v>
      </c>
      <c r="Q1502" t="s">
        <v>29</v>
      </c>
      <c r="R1502">
        <v>4.4800000000000004</v>
      </c>
      <c r="S1502">
        <v>27</v>
      </c>
      <c r="T1502">
        <v>6.2</v>
      </c>
      <c r="U1502">
        <v>2.9</v>
      </c>
      <c r="V1502" t="s">
        <v>697</v>
      </c>
      <c r="W1502" t="s">
        <v>31</v>
      </c>
      <c r="X1502">
        <v>1</v>
      </c>
      <c r="Y1502" t="str">
        <f>IF(tblRides[[#This Row],[supply_demand_ratio]]&lt;0.8,"Below 0.8",IF(tblRides[[#This Row],[supply_demand_ratio]]&lt;1,"Between 0.8-1.0",IF(tblRides[[#This Row],[supply_demand_ratio]]&lt;=1.2,"Between 1.0-1.2","Above 1.2")))</f>
        <v>Above 1.2</v>
      </c>
    </row>
    <row r="1503" spans="1:25" x14ac:dyDescent="0.3">
      <c r="A1503" t="s">
        <v>1558</v>
      </c>
      <c r="B1503" s="1">
        <v>46036.593055555553</v>
      </c>
      <c r="C1503" s="2">
        <v>46036</v>
      </c>
      <c r="D1503">
        <v>14</v>
      </c>
      <c r="E1503" t="s">
        <v>43</v>
      </c>
      <c r="F1503" t="s">
        <v>34</v>
      </c>
      <c r="G1503">
        <v>2.9</v>
      </c>
      <c r="H1503">
        <v>86.61</v>
      </c>
      <c r="I1503">
        <v>80.31</v>
      </c>
      <c r="J1503">
        <v>1</v>
      </c>
      <c r="K1503">
        <v>7.2</v>
      </c>
      <c r="L1503">
        <v>5.7</v>
      </c>
      <c r="M1503">
        <v>67</v>
      </c>
      <c r="N1503" t="s">
        <v>41</v>
      </c>
      <c r="O1503">
        <v>1.38</v>
      </c>
      <c r="P1503" t="s">
        <v>28</v>
      </c>
      <c r="Q1503" t="s">
        <v>29</v>
      </c>
      <c r="R1503">
        <v>4.87</v>
      </c>
      <c r="S1503">
        <v>0</v>
      </c>
      <c r="T1503">
        <v>-6.3</v>
      </c>
      <c r="U1503">
        <v>-1.5</v>
      </c>
      <c r="V1503" t="s">
        <v>697</v>
      </c>
      <c r="W1503" t="s">
        <v>45</v>
      </c>
      <c r="X1503">
        <v>1</v>
      </c>
      <c r="Y1503" t="str">
        <f>IF(tblRides[[#This Row],[supply_demand_ratio]]&lt;0.8,"Below 0.8",IF(tblRides[[#This Row],[supply_demand_ratio]]&lt;1,"Between 0.8-1.0",IF(tblRides[[#This Row],[supply_demand_ratio]]&lt;=1.2,"Between 1.0-1.2","Above 1.2")))</f>
        <v>Above 1.2</v>
      </c>
    </row>
    <row r="1504" spans="1:25" x14ac:dyDescent="0.3">
      <c r="A1504" t="s">
        <v>1559</v>
      </c>
      <c r="B1504" s="1">
        <v>46036.597916666666</v>
      </c>
      <c r="C1504" s="2">
        <v>46036</v>
      </c>
      <c r="D1504">
        <v>14</v>
      </c>
      <c r="E1504" t="s">
        <v>33</v>
      </c>
      <c r="F1504" t="s">
        <v>34</v>
      </c>
      <c r="G1504">
        <v>23.9</v>
      </c>
      <c r="H1504">
        <v>432.94</v>
      </c>
      <c r="I1504">
        <v>440.6</v>
      </c>
      <c r="J1504">
        <v>1</v>
      </c>
      <c r="K1504">
        <v>2.4</v>
      </c>
      <c r="L1504">
        <v>8.6999999999999993</v>
      </c>
      <c r="M1504">
        <v>110</v>
      </c>
      <c r="N1504" t="s">
        <v>41</v>
      </c>
      <c r="O1504">
        <v>2.044</v>
      </c>
      <c r="P1504" t="s">
        <v>28</v>
      </c>
      <c r="Q1504" t="s">
        <v>29</v>
      </c>
      <c r="R1504">
        <v>4.8600000000000003</v>
      </c>
      <c r="S1504">
        <v>0</v>
      </c>
      <c r="T1504">
        <v>7.66</v>
      </c>
      <c r="U1504">
        <v>6.3</v>
      </c>
      <c r="V1504" t="s">
        <v>697</v>
      </c>
      <c r="W1504" t="s">
        <v>31</v>
      </c>
      <c r="X1504">
        <v>1</v>
      </c>
      <c r="Y1504" t="str">
        <f>IF(tblRides[[#This Row],[supply_demand_ratio]]&lt;0.8,"Below 0.8",IF(tblRides[[#This Row],[supply_demand_ratio]]&lt;1,"Between 0.8-1.0",IF(tblRides[[#This Row],[supply_demand_ratio]]&lt;=1.2,"Between 1.0-1.2","Above 1.2")))</f>
        <v>Above 1.2</v>
      </c>
    </row>
    <row r="1505" spans="1:25" x14ac:dyDescent="0.3">
      <c r="A1505" t="s">
        <v>1560</v>
      </c>
      <c r="B1505" s="1">
        <v>46036.604861111111</v>
      </c>
      <c r="C1505" s="2">
        <v>46036</v>
      </c>
      <c r="D1505">
        <v>14</v>
      </c>
      <c r="E1505" t="s">
        <v>36</v>
      </c>
      <c r="F1505" t="s">
        <v>26</v>
      </c>
      <c r="G1505">
        <v>1.2</v>
      </c>
      <c r="H1505">
        <v>54.92</v>
      </c>
      <c r="I1505">
        <v>57.73</v>
      </c>
      <c r="J1505">
        <v>1</v>
      </c>
      <c r="K1505">
        <v>3.7</v>
      </c>
      <c r="L1505">
        <v>3.8</v>
      </c>
      <c r="M1505">
        <v>108</v>
      </c>
      <c r="N1505" t="s">
        <v>41</v>
      </c>
      <c r="O1505">
        <v>2.1709999999999998</v>
      </c>
      <c r="P1505" t="s">
        <v>28</v>
      </c>
      <c r="Q1505" t="s">
        <v>29</v>
      </c>
      <c r="R1505">
        <v>4.72</v>
      </c>
      <c r="S1505">
        <v>4</v>
      </c>
      <c r="T1505">
        <v>2.81</v>
      </c>
      <c r="U1505">
        <v>0.1</v>
      </c>
      <c r="V1505" t="s">
        <v>697</v>
      </c>
      <c r="W1505" t="s">
        <v>31</v>
      </c>
      <c r="X1505">
        <v>1</v>
      </c>
      <c r="Y1505" t="str">
        <f>IF(tblRides[[#This Row],[supply_demand_ratio]]&lt;0.8,"Below 0.8",IF(tblRides[[#This Row],[supply_demand_ratio]]&lt;1,"Between 0.8-1.0",IF(tblRides[[#This Row],[supply_demand_ratio]]&lt;=1.2,"Between 1.0-1.2","Above 1.2")))</f>
        <v>Above 1.2</v>
      </c>
    </row>
    <row r="1506" spans="1:25" x14ac:dyDescent="0.3">
      <c r="A1506" t="s">
        <v>1561</v>
      </c>
      <c r="B1506" s="1">
        <v>46036.617361111108</v>
      </c>
      <c r="C1506" s="2">
        <v>46036</v>
      </c>
      <c r="D1506">
        <v>14</v>
      </c>
      <c r="E1506" t="s">
        <v>36</v>
      </c>
      <c r="F1506" t="s">
        <v>26</v>
      </c>
      <c r="G1506">
        <v>8.6</v>
      </c>
      <c r="H1506">
        <v>149.16</v>
      </c>
      <c r="I1506">
        <v>154.80000000000001</v>
      </c>
      <c r="J1506">
        <v>1</v>
      </c>
      <c r="K1506">
        <v>6.3</v>
      </c>
      <c r="L1506">
        <v>4.9000000000000004</v>
      </c>
      <c r="M1506">
        <v>128</v>
      </c>
      <c r="N1506" t="s">
        <v>27</v>
      </c>
      <c r="O1506">
        <v>1.21</v>
      </c>
      <c r="P1506" t="s">
        <v>28</v>
      </c>
      <c r="Q1506" t="s">
        <v>29</v>
      </c>
      <c r="R1506">
        <v>4.53</v>
      </c>
      <c r="S1506">
        <v>9</v>
      </c>
      <c r="T1506">
        <v>5.64</v>
      </c>
      <c r="U1506">
        <v>-1.4</v>
      </c>
      <c r="V1506" t="s">
        <v>697</v>
      </c>
      <c r="W1506" t="s">
        <v>45</v>
      </c>
      <c r="X1506">
        <v>1</v>
      </c>
      <c r="Y1506" t="str">
        <f>IF(tblRides[[#This Row],[supply_demand_ratio]]&lt;0.8,"Below 0.8",IF(tblRides[[#This Row],[supply_demand_ratio]]&lt;1,"Between 0.8-1.0",IF(tblRides[[#This Row],[supply_demand_ratio]]&lt;=1.2,"Between 1.0-1.2","Above 1.2")))</f>
        <v>Above 1.2</v>
      </c>
    </row>
    <row r="1507" spans="1:25" x14ac:dyDescent="0.3">
      <c r="A1507" t="s">
        <v>1562</v>
      </c>
      <c r="B1507" s="1">
        <v>46036.617361111108</v>
      </c>
      <c r="C1507" s="2">
        <v>46036</v>
      </c>
      <c r="D1507">
        <v>14</v>
      </c>
      <c r="E1507" t="s">
        <v>25</v>
      </c>
      <c r="F1507" t="s">
        <v>26</v>
      </c>
      <c r="G1507">
        <v>13.9</v>
      </c>
      <c r="H1507">
        <v>287.33</v>
      </c>
      <c r="I1507">
        <v>292.95999999999998</v>
      </c>
      <c r="J1507">
        <v>1.1000000000000001</v>
      </c>
      <c r="K1507">
        <v>4.5999999999999996</v>
      </c>
      <c r="L1507">
        <v>5.9</v>
      </c>
      <c r="M1507">
        <v>91</v>
      </c>
      <c r="N1507" t="s">
        <v>27</v>
      </c>
      <c r="O1507">
        <v>0.71599999999999997</v>
      </c>
      <c r="P1507" t="s">
        <v>28</v>
      </c>
      <c r="Q1507" t="s">
        <v>29</v>
      </c>
      <c r="R1507">
        <v>4.78</v>
      </c>
      <c r="S1507">
        <v>2</v>
      </c>
      <c r="T1507">
        <v>5.63</v>
      </c>
      <c r="U1507">
        <v>1.3</v>
      </c>
      <c r="V1507" t="s">
        <v>697</v>
      </c>
      <c r="W1507" t="s">
        <v>31</v>
      </c>
      <c r="X1507">
        <v>1</v>
      </c>
      <c r="Y1507" t="str">
        <f>IF(tblRides[[#This Row],[supply_demand_ratio]]&lt;0.8,"Below 0.8",IF(tblRides[[#This Row],[supply_demand_ratio]]&lt;1,"Between 0.8-1.0",IF(tblRides[[#This Row],[supply_demand_ratio]]&lt;=1.2,"Between 1.0-1.2","Above 1.2")))</f>
        <v>Below 0.8</v>
      </c>
    </row>
    <row r="1508" spans="1:25" x14ac:dyDescent="0.3">
      <c r="A1508" t="s">
        <v>1563</v>
      </c>
      <c r="B1508" s="1">
        <v>46036.619444444441</v>
      </c>
      <c r="C1508" s="2">
        <v>46036</v>
      </c>
      <c r="D1508">
        <v>14</v>
      </c>
      <c r="E1508" t="s">
        <v>62</v>
      </c>
      <c r="F1508" t="s">
        <v>26</v>
      </c>
      <c r="G1508">
        <v>9.4</v>
      </c>
      <c r="H1508">
        <v>186.19</v>
      </c>
      <c r="I1508">
        <v>196.17</v>
      </c>
      <c r="J1508">
        <v>1</v>
      </c>
      <c r="K1508">
        <v>6.6</v>
      </c>
      <c r="L1508">
        <v>8.4</v>
      </c>
      <c r="M1508">
        <v>56</v>
      </c>
      <c r="N1508" t="s">
        <v>41</v>
      </c>
      <c r="O1508">
        <v>2.2000000000000002</v>
      </c>
      <c r="P1508" t="s">
        <v>28</v>
      </c>
      <c r="Q1508" t="s">
        <v>29</v>
      </c>
      <c r="R1508">
        <v>4.58</v>
      </c>
      <c r="S1508">
        <v>11</v>
      </c>
      <c r="T1508">
        <v>9.98</v>
      </c>
      <c r="U1508">
        <v>1.8</v>
      </c>
      <c r="V1508" t="s">
        <v>697</v>
      </c>
      <c r="W1508" t="s">
        <v>45</v>
      </c>
      <c r="X1508">
        <v>1</v>
      </c>
      <c r="Y1508" t="str">
        <f>IF(tblRides[[#This Row],[supply_demand_ratio]]&lt;0.8,"Below 0.8",IF(tblRides[[#This Row],[supply_demand_ratio]]&lt;1,"Between 0.8-1.0",IF(tblRides[[#This Row],[supply_demand_ratio]]&lt;=1.2,"Between 1.0-1.2","Above 1.2")))</f>
        <v>Above 1.2</v>
      </c>
    </row>
    <row r="1509" spans="1:25" x14ac:dyDescent="0.3">
      <c r="A1509" t="s">
        <v>1564</v>
      </c>
      <c r="B1509" s="1">
        <v>46036.631249999999</v>
      </c>
      <c r="C1509" s="2">
        <v>46036</v>
      </c>
      <c r="D1509">
        <v>15</v>
      </c>
      <c r="E1509" t="s">
        <v>25</v>
      </c>
      <c r="F1509" t="s">
        <v>34</v>
      </c>
      <c r="G1509">
        <v>3.3</v>
      </c>
      <c r="H1509">
        <v>117.58</v>
      </c>
      <c r="I1509">
        <v>118.18</v>
      </c>
      <c r="J1509">
        <v>1.2</v>
      </c>
      <c r="K1509">
        <v>4.7</v>
      </c>
      <c r="L1509">
        <v>5.6</v>
      </c>
      <c r="M1509">
        <v>128</v>
      </c>
      <c r="N1509" t="s">
        <v>27</v>
      </c>
      <c r="O1509">
        <v>1.111</v>
      </c>
      <c r="P1509" t="s">
        <v>28</v>
      </c>
      <c r="Q1509" t="s">
        <v>29</v>
      </c>
      <c r="R1509">
        <v>4.79</v>
      </c>
      <c r="S1509">
        <v>0</v>
      </c>
      <c r="T1509">
        <v>0.6</v>
      </c>
      <c r="U1509">
        <v>0.9</v>
      </c>
      <c r="V1509" t="s">
        <v>697</v>
      </c>
      <c r="W1509" t="s">
        <v>31</v>
      </c>
      <c r="X1509">
        <v>1</v>
      </c>
      <c r="Y1509" t="str">
        <f>IF(tblRides[[#This Row],[supply_demand_ratio]]&lt;0.8,"Below 0.8",IF(tblRides[[#This Row],[supply_demand_ratio]]&lt;1,"Between 0.8-1.0",IF(tblRides[[#This Row],[supply_demand_ratio]]&lt;=1.2,"Between 1.0-1.2","Above 1.2")))</f>
        <v>Between 1.0-1.2</v>
      </c>
    </row>
    <row r="1510" spans="1:25" x14ac:dyDescent="0.3">
      <c r="A1510" t="s">
        <v>1565</v>
      </c>
      <c r="B1510" s="1">
        <v>46036.633333333331</v>
      </c>
      <c r="C1510" s="2">
        <v>46036</v>
      </c>
      <c r="D1510">
        <v>15</v>
      </c>
      <c r="E1510" t="s">
        <v>33</v>
      </c>
      <c r="F1510" t="s">
        <v>26</v>
      </c>
      <c r="G1510">
        <v>11.3</v>
      </c>
      <c r="H1510">
        <v>182.94</v>
      </c>
      <c r="I1510">
        <v>201.46</v>
      </c>
      <c r="J1510">
        <v>1</v>
      </c>
      <c r="K1510">
        <v>6</v>
      </c>
      <c r="L1510">
        <v>6.7</v>
      </c>
      <c r="M1510">
        <v>89</v>
      </c>
      <c r="N1510" t="s">
        <v>27</v>
      </c>
      <c r="O1510">
        <v>0.94499999999999995</v>
      </c>
      <c r="P1510" t="s">
        <v>28</v>
      </c>
      <c r="Q1510" t="s">
        <v>29</v>
      </c>
      <c r="R1510">
        <v>4.58</v>
      </c>
      <c r="S1510">
        <v>12</v>
      </c>
      <c r="T1510">
        <v>18.52</v>
      </c>
      <c r="U1510">
        <v>0.7</v>
      </c>
      <c r="V1510" t="s">
        <v>697</v>
      </c>
      <c r="W1510" t="s">
        <v>45</v>
      </c>
      <c r="X1510">
        <v>1</v>
      </c>
      <c r="Y1510" t="str">
        <f>IF(tblRides[[#This Row],[supply_demand_ratio]]&lt;0.8,"Below 0.8",IF(tblRides[[#This Row],[supply_demand_ratio]]&lt;1,"Between 0.8-1.0",IF(tblRides[[#This Row],[supply_demand_ratio]]&lt;=1.2,"Between 1.0-1.2","Above 1.2")))</f>
        <v>Between 0.8-1.0</v>
      </c>
    </row>
    <row r="1511" spans="1:25" x14ac:dyDescent="0.3">
      <c r="A1511" t="s">
        <v>1566</v>
      </c>
      <c r="B1511" s="1">
        <v>46036.634722222225</v>
      </c>
      <c r="C1511" s="2">
        <v>46036</v>
      </c>
      <c r="D1511">
        <v>15</v>
      </c>
      <c r="E1511" t="s">
        <v>33</v>
      </c>
      <c r="F1511" t="s">
        <v>34</v>
      </c>
      <c r="G1511">
        <v>6.2</v>
      </c>
      <c r="H1511">
        <v>144.43</v>
      </c>
      <c r="J1511">
        <v>1</v>
      </c>
      <c r="K1511">
        <v>5</v>
      </c>
      <c r="L1511">
        <v>7.4</v>
      </c>
      <c r="M1511">
        <v>84</v>
      </c>
      <c r="N1511" t="s">
        <v>41</v>
      </c>
      <c r="O1511">
        <v>1.3540000000000001</v>
      </c>
      <c r="P1511" t="s">
        <v>37</v>
      </c>
      <c r="Q1511" t="s">
        <v>38</v>
      </c>
      <c r="R1511">
        <v>4.5999999999999996</v>
      </c>
      <c r="S1511">
        <v>0</v>
      </c>
      <c r="U1511">
        <v>2.4</v>
      </c>
      <c r="V1511" t="s">
        <v>697</v>
      </c>
      <c r="W1511" t="s">
        <v>31</v>
      </c>
      <c r="X1511">
        <v>0</v>
      </c>
      <c r="Y1511" t="str">
        <f>IF(tblRides[[#This Row],[supply_demand_ratio]]&lt;0.8,"Below 0.8",IF(tblRides[[#This Row],[supply_demand_ratio]]&lt;1,"Between 0.8-1.0",IF(tblRides[[#This Row],[supply_demand_ratio]]&lt;=1.2,"Between 1.0-1.2","Above 1.2")))</f>
        <v>Above 1.2</v>
      </c>
    </row>
    <row r="1512" spans="1:25" x14ac:dyDescent="0.3">
      <c r="A1512" t="s">
        <v>1567</v>
      </c>
      <c r="B1512" s="1">
        <v>46036.638194444444</v>
      </c>
      <c r="C1512" s="2">
        <v>46036</v>
      </c>
      <c r="D1512">
        <v>15</v>
      </c>
      <c r="E1512" t="s">
        <v>36</v>
      </c>
      <c r="F1512" t="s">
        <v>26</v>
      </c>
      <c r="G1512">
        <v>8.4</v>
      </c>
      <c r="H1512">
        <v>173.99</v>
      </c>
      <c r="I1512">
        <v>176.28</v>
      </c>
      <c r="J1512">
        <v>1.1000000000000001</v>
      </c>
      <c r="K1512">
        <v>3.9</v>
      </c>
      <c r="L1512">
        <v>8.6999999999999993</v>
      </c>
      <c r="M1512">
        <v>106</v>
      </c>
      <c r="N1512" t="s">
        <v>27</v>
      </c>
      <c r="O1512">
        <v>1.0609999999999999</v>
      </c>
      <c r="P1512" t="s">
        <v>28</v>
      </c>
      <c r="Q1512" t="s">
        <v>29</v>
      </c>
      <c r="R1512">
        <v>4.4400000000000004</v>
      </c>
      <c r="S1512">
        <v>4</v>
      </c>
      <c r="T1512">
        <v>2.29</v>
      </c>
      <c r="U1512">
        <v>4.8</v>
      </c>
      <c r="V1512" t="s">
        <v>697</v>
      </c>
      <c r="W1512" t="s">
        <v>31</v>
      </c>
      <c r="X1512">
        <v>1</v>
      </c>
      <c r="Y1512" t="str">
        <f>IF(tblRides[[#This Row],[supply_demand_ratio]]&lt;0.8,"Below 0.8",IF(tblRides[[#This Row],[supply_demand_ratio]]&lt;1,"Between 0.8-1.0",IF(tblRides[[#This Row],[supply_demand_ratio]]&lt;=1.2,"Between 1.0-1.2","Above 1.2")))</f>
        <v>Between 1.0-1.2</v>
      </c>
    </row>
    <row r="1513" spans="1:25" x14ac:dyDescent="0.3">
      <c r="A1513" t="s">
        <v>1568</v>
      </c>
      <c r="B1513" s="1">
        <v>46036.646527777775</v>
      </c>
      <c r="C1513" s="2">
        <v>46036</v>
      </c>
      <c r="D1513">
        <v>15</v>
      </c>
      <c r="E1513" t="s">
        <v>25</v>
      </c>
      <c r="F1513" t="s">
        <v>34</v>
      </c>
      <c r="G1513">
        <v>9.6</v>
      </c>
      <c r="H1513">
        <v>179.37</v>
      </c>
      <c r="J1513">
        <v>1</v>
      </c>
      <c r="K1513">
        <v>7.9</v>
      </c>
      <c r="L1513">
        <v>5.8</v>
      </c>
      <c r="M1513">
        <v>128</v>
      </c>
      <c r="N1513" t="s">
        <v>27</v>
      </c>
      <c r="O1513">
        <v>1.0209999999999999</v>
      </c>
      <c r="P1513" t="s">
        <v>37</v>
      </c>
      <c r="Q1513" t="s">
        <v>103</v>
      </c>
      <c r="R1513">
        <v>4.8</v>
      </c>
      <c r="S1513">
        <v>0</v>
      </c>
      <c r="U1513">
        <v>-2.1</v>
      </c>
      <c r="V1513" t="s">
        <v>697</v>
      </c>
      <c r="W1513" t="s">
        <v>45</v>
      </c>
      <c r="X1513">
        <v>0</v>
      </c>
      <c r="Y1513" t="str">
        <f>IF(tblRides[[#This Row],[supply_demand_ratio]]&lt;0.8,"Below 0.8",IF(tblRides[[#This Row],[supply_demand_ratio]]&lt;1,"Between 0.8-1.0",IF(tblRides[[#This Row],[supply_demand_ratio]]&lt;=1.2,"Between 1.0-1.2","Above 1.2")))</f>
        <v>Between 1.0-1.2</v>
      </c>
    </row>
    <row r="1514" spans="1:25" x14ac:dyDescent="0.3">
      <c r="A1514" t="s">
        <v>1569</v>
      </c>
      <c r="B1514" s="1">
        <v>46036.649305555555</v>
      </c>
      <c r="C1514" s="2">
        <v>46036</v>
      </c>
      <c r="D1514">
        <v>15</v>
      </c>
      <c r="E1514" t="s">
        <v>25</v>
      </c>
      <c r="F1514" t="s">
        <v>26</v>
      </c>
      <c r="G1514">
        <v>2.4</v>
      </c>
      <c r="H1514">
        <v>79.739999999999995</v>
      </c>
      <c r="I1514">
        <v>83.53</v>
      </c>
      <c r="J1514">
        <v>1</v>
      </c>
      <c r="K1514">
        <v>6.1</v>
      </c>
      <c r="L1514">
        <v>4.4000000000000004</v>
      </c>
      <c r="M1514">
        <v>141</v>
      </c>
      <c r="N1514" t="s">
        <v>41</v>
      </c>
      <c r="O1514">
        <v>1.496</v>
      </c>
      <c r="P1514" t="s">
        <v>28</v>
      </c>
      <c r="Q1514" t="s">
        <v>29</v>
      </c>
      <c r="R1514">
        <v>4.67</v>
      </c>
      <c r="S1514">
        <v>6</v>
      </c>
      <c r="T1514">
        <v>3.79</v>
      </c>
      <c r="U1514">
        <v>-1.7</v>
      </c>
      <c r="V1514" t="s">
        <v>697</v>
      </c>
      <c r="W1514" t="s">
        <v>45</v>
      </c>
      <c r="X1514">
        <v>1</v>
      </c>
      <c r="Y1514" t="str">
        <f>IF(tblRides[[#This Row],[supply_demand_ratio]]&lt;0.8,"Below 0.8",IF(tblRides[[#This Row],[supply_demand_ratio]]&lt;1,"Between 0.8-1.0",IF(tblRides[[#This Row],[supply_demand_ratio]]&lt;=1.2,"Between 1.0-1.2","Above 1.2")))</f>
        <v>Above 1.2</v>
      </c>
    </row>
    <row r="1515" spans="1:25" x14ac:dyDescent="0.3">
      <c r="A1515" t="s">
        <v>1570</v>
      </c>
      <c r="B1515" s="1">
        <v>46036.661805555559</v>
      </c>
      <c r="C1515" s="2">
        <v>46036</v>
      </c>
      <c r="D1515">
        <v>15</v>
      </c>
      <c r="E1515" t="s">
        <v>36</v>
      </c>
      <c r="F1515" t="s">
        <v>26</v>
      </c>
      <c r="G1515">
        <v>8</v>
      </c>
      <c r="H1515">
        <v>190.74</v>
      </c>
      <c r="I1515">
        <v>191.63</v>
      </c>
      <c r="J1515">
        <v>1.1000000000000001</v>
      </c>
      <c r="K1515">
        <v>2</v>
      </c>
      <c r="L1515">
        <v>3</v>
      </c>
      <c r="M1515">
        <v>118</v>
      </c>
      <c r="N1515" t="s">
        <v>41</v>
      </c>
      <c r="O1515">
        <v>1.3089999999999999</v>
      </c>
      <c r="P1515" t="s">
        <v>28</v>
      </c>
      <c r="Q1515" t="s">
        <v>29</v>
      </c>
      <c r="R1515">
        <v>4.88</v>
      </c>
      <c r="S1515">
        <v>2</v>
      </c>
      <c r="T1515">
        <v>0.89</v>
      </c>
      <c r="U1515">
        <v>1</v>
      </c>
      <c r="V1515" t="s">
        <v>697</v>
      </c>
      <c r="W1515" t="s">
        <v>31</v>
      </c>
      <c r="X1515">
        <v>1</v>
      </c>
      <c r="Y1515" t="str">
        <f>IF(tblRides[[#This Row],[supply_demand_ratio]]&lt;0.8,"Below 0.8",IF(tblRides[[#This Row],[supply_demand_ratio]]&lt;1,"Between 0.8-1.0",IF(tblRides[[#This Row],[supply_demand_ratio]]&lt;=1.2,"Between 1.0-1.2","Above 1.2")))</f>
        <v>Above 1.2</v>
      </c>
    </row>
    <row r="1516" spans="1:25" x14ac:dyDescent="0.3">
      <c r="A1516" t="s">
        <v>1571</v>
      </c>
      <c r="B1516" s="1">
        <v>46036.707638888889</v>
      </c>
      <c r="C1516" s="2">
        <v>46036</v>
      </c>
      <c r="D1516">
        <v>16</v>
      </c>
      <c r="E1516" t="s">
        <v>25</v>
      </c>
      <c r="F1516" t="s">
        <v>34</v>
      </c>
      <c r="G1516">
        <v>9.1999999999999993</v>
      </c>
      <c r="H1516">
        <v>176.01</v>
      </c>
      <c r="J1516">
        <v>1</v>
      </c>
      <c r="K1516">
        <v>3.8</v>
      </c>
      <c r="L1516">
        <v>7.1</v>
      </c>
      <c r="M1516">
        <v>104</v>
      </c>
      <c r="N1516" t="s">
        <v>41</v>
      </c>
      <c r="O1516">
        <v>1.0329999999999999</v>
      </c>
      <c r="P1516" t="s">
        <v>58</v>
      </c>
      <c r="Q1516" t="s">
        <v>74</v>
      </c>
      <c r="R1516">
        <v>5</v>
      </c>
      <c r="S1516">
        <v>0</v>
      </c>
      <c r="U1516">
        <v>3.3</v>
      </c>
      <c r="V1516" t="s">
        <v>697</v>
      </c>
      <c r="W1516" t="s">
        <v>31</v>
      </c>
      <c r="X1516">
        <v>0</v>
      </c>
      <c r="Y1516" t="str">
        <f>IF(tblRides[[#This Row],[supply_demand_ratio]]&lt;0.8,"Below 0.8",IF(tblRides[[#This Row],[supply_demand_ratio]]&lt;1,"Between 0.8-1.0",IF(tblRides[[#This Row],[supply_demand_ratio]]&lt;=1.2,"Between 1.0-1.2","Above 1.2")))</f>
        <v>Between 1.0-1.2</v>
      </c>
    </row>
    <row r="1517" spans="1:25" x14ac:dyDescent="0.3">
      <c r="A1517" t="s">
        <v>1572</v>
      </c>
      <c r="B1517" s="1">
        <v>46036.709027777775</v>
      </c>
      <c r="C1517" s="2">
        <v>46036</v>
      </c>
      <c r="D1517">
        <v>17</v>
      </c>
      <c r="E1517" t="s">
        <v>43</v>
      </c>
      <c r="F1517" t="s">
        <v>26</v>
      </c>
      <c r="G1517">
        <v>5.4</v>
      </c>
      <c r="H1517">
        <v>105.68</v>
      </c>
      <c r="I1517">
        <v>99.04</v>
      </c>
      <c r="J1517">
        <v>1</v>
      </c>
      <c r="K1517">
        <v>6.9</v>
      </c>
      <c r="L1517">
        <v>2.2000000000000002</v>
      </c>
      <c r="M1517">
        <v>54</v>
      </c>
      <c r="N1517" t="s">
        <v>41</v>
      </c>
      <c r="O1517">
        <v>1.141</v>
      </c>
      <c r="P1517" t="s">
        <v>28</v>
      </c>
      <c r="Q1517" t="s">
        <v>29</v>
      </c>
      <c r="R1517">
        <v>4.5999999999999996</v>
      </c>
      <c r="S1517">
        <v>6</v>
      </c>
      <c r="T1517">
        <v>-6.64</v>
      </c>
      <c r="U1517">
        <v>-4.7</v>
      </c>
      <c r="V1517" t="s">
        <v>697</v>
      </c>
      <c r="W1517" t="s">
        <v>45</v>
      </c>
      <c r="X1517">
        <v>1</v>
      </c>
      <c r="Y1517" t="str">
        <f>IF(tblRides[[#This Row],[supply_demand_ratio]]&lt;0.8,"Below 0.8",IF(tblRides[[#This Row],[supply_demand_ratio]]&lt;1,"Between 0.8-1.0",IF(tblRides[[#This Row],[supply_demand_ratio]]&lt;=1.2,"Between 1.0-1.2","Above 1.2")))</f>
        <v>Between 1.0-1.2</v>
      </c>
    </row>
    <row r="1518" spans="1:25" x14ac:dyDescent="0.3">
      <c r="A1518" t="s">
        <v>1573</v>
      </c>
      <c r="B1518" s="1">
        <v>46036.715277777781</v>
      </c>
      <c r="C1518" s="2">
        <v>46036</v>
      </c>
      <c r="D1518">
        <v>17</v>
      </c>
      <c r="E1518" t="s">
        <v>36</v>
      </c>
      <c r="F1518" t="s">
        <v>26</v>
      </c>
      <c r="G1518">
        <v>3.3</v>
      </c>
      <c r="H1518">
        <v>90.94</v>
      </c>
      <c r="I1518">
        <v>85.72</v>
      </c>
      <c r="J1518">
        <v>1</v>
      </c>
      <c r="K1518">
        <v>2</v>
      </c>
      <c r="L1518">
        <v>3.2</v>
      </c>
      <c r="M1518">
        <v>91</v>
      </c>
      <c r="N1518" t="s">
        <v>27</v>
      </c>
      <c r="O1518">
        <v>0.85</v>
      </c>
      <c r="P1518" t="s">
        <v>28</v>
      </c>
      <c r="Q1518" t="s">
        <v>29</v>
      </c>
      <c r="R1518">
        <v>4.47</v>
      </c>
      <c r="S1518">
        <v>4</v>
      </c>
      <c r="T1518">
        <v>-5.22</v>
      </c>
      <c r="U1518">
        <v>1.2</v>
      </c>
      <c r="V1518" t="s">
        <v>697</v>
      </c>
      <c r="W1518" t="s">
        <v>31</v>
      </c>
      <c r="X1518">
        <v>1</v>
      </c>
      <c r="Y1518" t="str">
        <f>IF(tblRides[[#This Row],[supply_demand_ratio]]&lt;0.8,"Below 0.8",IF(tblRides[[#This Row],[supply_demand_ratio]]&lt;1,"Between 0.8-1.0",IF(tblRides[[#This Row],[supply_demand_ratio]]&lt;=1.2,"Between 1.0-1.2","Above 1.2")))</f>
        <v>Between 0.8-1.0</v>
      </c>
    </row>
    <row r="1519" spans="1:25" x14ac:dyDescent="0.3">
      <c r="A1519" t="s">
        <v>1574</v>
      </c>
      <c r="B1519" s="1">
        <v>46036.72152777778</v>
      </c>
      <c r="C1519" s="2">
        <v>46036</v>
      </c>
      <c r="D1519">
        <v>17</v>
      </c>
      <c r="E1519" t="s">
        <v>33</v>
      </c>
      <c r="F1519" t="s">
        <v>26</v>
      </c>
      <c r="G1519">
        <v>5.0999999999999996</v>
      </c>
      <c r="H1519">
        <v>129.66</v>
      </c>
      <c r="I1519">
        <v>121.3</v>
      </c>
      <c r="J1519">
        <v>1.1000000000000001</v>
      </c>
      <c r="K1519">
        <v>4.9000000000000004</v>
      </c>
      <c r="L1519">
        <v>10.7</v>
      </c>
      <c r="M1519">
        <v>70</v>
      </c>
      <c r="N1519" t="s">
        <v>27</v>
      </c>
      <c r="O1519">
        <v>0.75</v>
      </c>
      <c r="P1519" t="s">
        <v>28</v>
      </c>
      <c r="Q1519" t="s">
        <v>29</v>
      </c>
      <c r="R1519">
        <v>4.8099999999999996</v>
      </c>
      <c r="S1519">
        <v>2</v>
      </c>
      <c r="T1519">
        <v>-8.36</v>
      </c>
      <c r="U1519">
        <v>5.8</v>
      </c>
      <c r="V1519" t="s">
        <v>697</v>
      </c>
      <c r="W1519" t="s">
        <v>31</v>
      </c>
      <c r="X1519">
        <v>1</v>
      </c>
      <c r="Y1519" t="str">
        <f>IF(tblRides[[#This Row],[supply_demand_ratio]]&lt;0.8,"Below 0.8",IF(tblRides[[#This Row],[supply_demand_ratio]]&lt;1,"Between 0.8-1.0",IF(tblRides[[#This Row],[supply_demand_ratio]]&lt;=1.2,"Between 1.0-1.2","Above 1.2")))</f>
        <v>Below 0.8</v>
      </c>
    </row>
    <row r="1520" spans="1:25" x14ac:dyDescent="0.3">
      <c r="A1520" t="s">
        <v>1575</v>
      </c>
      <c r="B1520" s="1">
        <v>46036.730555555558</v>
      </c>
      <c r="C1520" s="2">
        <v>46036</v>
      </c>
      <c r="D1520">
        <v>17</v>
      </c>
      <c r="E1520" t="s">
        <v>25</v>
      </c>
      <c r="F1520" t="s">
        <v>26</v>
      </c>
      <c r="G1520">
        <v>16.7</v>
      </c>
      <c r="H1520">
        <v>431.43</v>
      </c>
      <c r="I1520">
        <v>443.36</v>
      </c>
      <c r="J1520">
        <v>1.3</v>
      </c>
      <c r="K1520">
        <v>9.9</v>
      </c>
      <c r="L1520">
        <v>11.6</v>
      </c>
      <c r="M1520">
        <v>100</v>
      </c>
      <c r="N1520" t="s">
        <v>72</v>
      </c>
      <c r="O1520">
        <v>0.66</v>
      </c>
      <c r="P1520" t="s">
        <v>28</v>
      </c>
      <c r="Q1520" t="s">
        <v>29</v>
      </c>
      <c r="R1520">
        <v>4.99</v>
      </c>
      <c r="S1520">
        <v>24</v>
      </c>
      <c r="T1520">
        <v>11.93</v>
      </c>
      <c r="U1520">
        <v>1.7</v>
      </c>
      <c r="V1520" t="s">
        <v>697</v>
      </c>
      <c r="W1520" t="s">
        <v>45</v>
      </c>
      <c r="X1520">
        <v>1</v>
      </c>
      <c r="Y1520" t="str">
        <f>IF(tblRides[[#This Row],[supply_demand_ratio]]&lt;0.8,"Below 0.8",IF(tblRides[[#This Row],[supply_demand_ratio]]&lt;1,"Between 0.8-1.0",IF(tblRides[[#This Row],[supply_demand_ratio]]&lt;=1.2,"Between 1.0-1.2","Above 1.2")))</f>
        <v>Below 0.8</v>
      </c>
    </row>
    <row r="1521" spans="1:25" x14ac:dyDescent="0.3">
      <c r="A1521" t="s">
        <v>1576</v>
      </c>
      <c r="B1521" s="1">
        <v>46036.741666666669</v>
      </c>
      <c r="C1521" s="2">
        <v>46036</v>
      </c>
      <c r="D1521">
        <v>17</v>
      </c>
      <c r="E1521" t="s">
        <v>43</v>
      </c>
      <c r="F1521" t="s">
        <v>26</v>
      </c>
      <c r="G1521">
        <v>7.4</v>
      </c>
      <c r="H1521">
        <v>150.04</v>
      </c>
      <c r="I1521">
        <v>147.44999999999999</v>
      </c>
      <c r="J1521">
        <v>1</v>
      </c>
      <c r="K1521">
        <v>6.6</v>
      </c>
      <c r="L1521">
        <v>9.1</v>
      </c>
      <c r="M1521">
        <v>53</v>
      </c>
      <c r="N1521" t="s">
        <v>27</v>
      </c>
      <c r="O1521">
        <v>0.872</v>
      </c>
      <c r="P1521" t="s">
        <v>28</v>
      </c>
      <c r="Q1521" t="s">
        <v>29</v>
      </c>
      <c r="R1521">
        <v>4.53</v>
      </c>
      <c r="S1521">
        <v>5</v>
      </c>
      <c r="T1521">
        <v>-2.59</v>
      </c>
      <c r="U1521">
        <v>2.5</v>
      </c>
      <c r="V1521" t="s">
        <v>697</v>
      </c>
      <c r="W1521" t="s">
        <v>45</v>
      </c>
      <c r="X1521">
        <v>1</v>
      </c>
      <c r="Y1521" t="str">
        <f>IF(tblRides[[#This Row],[supply_demand_ratio]]&lt;0.8,"Below 0.8",IF(tblRides[[#This Row],[supply_demand_ratio]]&lt;1,"Between 0.8-1.0",IF(tblRides[[#This Row],[supply_demand_ratio]]&lt;=1.2,"Between 1.0-1.2","Above 1.2")))</f>
        <v>Between 0.8-1.0</v>
      </c>
    </row>
    <row r="1522" spans="1:25" x14ac:dyDescent="0.3">
      <c r="A1522" t="s">
        <v>1577</v>
      </c>
      <c r="B1522" s="1">
        <v>46036.75277777778</v>
      </c>
      <c r="C1522" s="2">
        <v>46036</v>
      </c>
      <c r="D1522">
        <v>18</v>
      </c>
      <c r="E1522" t="s">
        <v>62</v>
      </c>
      <c r="F1522" t="s">
        <v>26</v>
      </c>
      <c r="G1522">
        <v>5.8</v>
      </c>
      <c r="H1522">
        <v>164.81</v>
      </c>
      <c r="I1522">
        <v>165.94</v>
      </c>
      <c r="J1522">
        <v>1.3</v>
      </c>
      <c r="K1522">
        <v>6.4</v>
      </c>
      <c r="L1522">
        <v>7.6</v>
      </c>
      <c r="M1522">
        <v>40</v>
      </c>
      <c r="N1522" t="s">
        <v>27</v>
      </c>
      <c r="O1522">
        <v>0.65300000000000002</v>
      </c>
      <c r="P1522" t="s">
        <v>28</v>
      </c>
      <c r="Q1522" t="s">
        <v>29</v>
      </c>
      <c r="R1522">
        <v>4.55</v>
      </c>
      <c r="S1522">
        <v>78</v>
      </c>
      <c r="T1522">
        <v>1.1299999999999999</v>
      </c>
      <c r="U1522">
        <v>1.2</v>
      </c>
      <c r="V1522" t="s">
        <v>697</v>
      </c>
      <c r="W1522" t="s">
        <v>45</v>
      </c>
      <c r="X1522">
        <v>1</v>
      </c>
      <c r="Y1522" t="str">
        <f>IF(tblRides[[#This Row],[supply_demand_ratio]]&lt;0.8,"Below 0.8",IF(tblRides[[#This Row],[supply_demand_ratio]]&lt;1,"Between 0.8-1.0",IF(tblRides[[#This Row],[supply_demand_ratio]]&lt;=1.2,"Between 1.0-1.2","Above 1.2")))</f>
        <v>Below 0.8</v>
      </c>
    </row>
    <row r="1523" spans="1:25" x14ac:dyDescent="0.3">
      <c r="A1523" t="s">
        <v>1578</v>
      </c>
      <c r="B1523" s="1">
        <v>46036.758333333331</v>
      </c>
      <c r="C1523" s="2">
        <v>46036</v>
      </c>
      <c r="D1523">
        <v>18</v>
      </c>
      <c r="E1523" t="s">
        <v>43</v>
      </c>
      <c r="F1523" t="s">
        <v>34</v>
      </c>
      <c r="G1523">
        <v>2.5</v>
      </c>
      <c r="H1523">
        <v>88.19</v>
      </c>
      <c r="I1523">
        <v>90.15</v>
      </c>
      <c r="J1523">
        <v>1.1000000000000001</v>
      </c>
      <c r="K1523">
        <v>7</v>
      </c>
      <c r="L1523">
        <v>8.6999999999999993</v>
      </c>
      <c r="M1523">
        <v>57</v>
      </c>
      <c r="N1523" t="s">
        <v>41</v>
      </c>
      <c r="O1523">
        <v>1.0569999999999999</v>
      </c>
      <c r="P1523" t="s">
        <v>28</v>
      </c>
      <c r="Q1523" t="s">
        <v>29</v>
      </c>
      <c r="R1523">
        <v>4.6500000000000004</v>
      </c>
      <c r="S1523">
        <v>0</v>
      </c>
      <c r="T1523">
        <v>1.96</v>
      </c>
      <c r="U1523">
        <v>1.7</v>
      </c>
      <c r="V1523" t="s">
        <v>697</v>
      </c>
      <c r="W1523" t="s">
        <v>45</v>
      </c>
      <c r="X1523">
        <v>1</v>
      </c>
      <c r="Y1523" t="str">
        <f>IF(tblRides[[#This Row],[supply_demand_ratio]]&lt;0.8,"Below 0.8",IF(tblRides[[#This Row],[supply_demand_ratio]]&lt;1,"Between 0.8-1.0",IF(tblRides[[#This Row],[supply_demand_ratio]]&lt;=1.2,"Between 1.0-1.2","Above 1.2")))</f>
        <v>Between 1.0-1.2</v>
      </c>
    </row>
    <row r="1524" spans="1:25" x14ac:dyDescent="0.3">
      <c r="A1524" t="s">
        <v>1579</v>
      </c>
      <c r="B1524" s="1">
        <v>46036.760416666664</v>
      </c>
      <c r="C1524" s="2">
        <v>46036</v>
      </c>
      <c r="D1524">
        <v>18</v>
      </c>
      <c r="E1524" t="s">
        <v>25</v>
      </c>
      <c r="F1524" t="s">
        <v>26</v>
      </c>
      <c r="G1524">
        <v>11.2</v>
      </c>
      <c r="H1524">
        <v>275.97000000000003</v>
      </c>
      <c r="I1524">
        <v>260.99</v>
      </c>
      <c r="J1524">
        <v>1.4</v>
      </c>
      <c r="K1524">
        <v>12.2</v>
      </c>
      <c r="L1524">
        <v>15.2</v>
      </c>
      <c r="M1524">
        <v>101</v>
      </c>
      <c r="N1524" t="s">
        <v>72</v>
      </c>
      <c r="O1524">
        <v>0.69199999999999995</v>
      </c>
      <c r="P1524" t="s">
        <v>28</v>
      </c>
      <c r="Q1524" t="s">
        <v>29</v>
      </c>
      <c r="R1524">
        <v>5</v>
      </c>
      <c r="S1524">
        <v>11</v>
      </c>
      <c r="T1524">
        <v>-14.98</v>
      </c>
      <c r="U1524">
        <v>3</v>
      </c>
      <c r="V1524" t="s">
        <v>697</v>
      </c>
      <c r="W1524" t="s">
        <v>77</v>
      </c>
      <c r="X1524">
        <v>1</v>
      </c>
      <c r="Y1524" t="str">
        <f>IF(tblRides[[#This Row],[supply_demand_ratio]]&lt;0.8,"Below 0.8",IF(tblRides[[#This Row],[supply_demand_ratio]]&lt;1,"Between 0.8-1.0",IF(tblRides[[#This Row],[supply_demand_ratio]]&lt;=1.2,"Between 1.0-1.2","Above 1.2")))</f>
        <v>Below 0.8</v>
      </c>
    </row>
    <row r="1525" spans="1:25" x14ac:dyDescent="0.3">
      <c r="A1525" t="s">
        <v>1580</v>
      </c>
      <c r="B1525" s="1">
        <v>46036.761111111111</v>
      </c>
      <c r="C1525" s="2">
        <v>46036</v>
      </c>
      <c r="D1525">
        <v>18</v>
      </c>
      <c r="E1525" t="s">
        <v>25</v>
      </c>
      <c r="F1525" t="s">
        <v>34</v>
      </c>
      <c r="G1525">
        <v>8</v>
      </c>
      <c r="H1525">
        <v>199.6</v>
      </c>
      <c r="J1525">
        <v>1.4</v>
      </c>
      <c r="K1525">
        <v>6.1</v>
      </c>
      <c r="L1525">
        <v>4.7</v>
      </c>
      <c r="M1525">
        <v>89</v>
      </c>
      <c r="N1525" t="s">
        <v>72</v>
      </c>
      <c r="O1525">
        <v>0.61399999999999999</v>
      </c>
      <c r="P1525" t="s">
        <v>58</v>
      </c>
      <c r="Q1525" t="s">
        <v>59</v>
      </c>
      <c r="R1525">
        <v>4.58</v>
      </c>
      <c r="S1525">
        <v>0</v>
      </c>
      <c r="U1525">
        <v>-1.4</v>
      </c>
      <c r="V1525" t="s">
        <v>697</v>
      </c>
      <c r="W1525" t="s">
        <v>45</v>
      </c>
      <c r="X1525">
        <v>0</v>
      </c>
      <c r="Y1525" t="str">
        <f>IF(tblRides[[#This Row],[supply_demand_ratio]]&lt;0.8,"Below 0.8",IF(tblRides[[#This Row],[supply_demand_ratio]]&lt;1,"Between 0.8-1.0",IF(tblRides[[#This Row],[supply_demand_ratio]]&lt;=1.2,"Between 1.0-1.2","Above 1.2")))</f>
        <v>Below 0.8</v>
      </c>
    </row>
    <row r="1526" spans="1:25" x14ac:dyDescent="0.3">
      <c r="A1526" t="s">
        <v>1581</v>
      </c>
      <c r="B1526" s="1">
        <v>46036.76458333333</v>
      </c>
      <c r="C1526" s="2">
        <v>46036</v>
      </c>
      <c r="D1526">
        <v>18</v>
      </c>
      <c r="E1526" t="s">
        <v>43</v>
      </c>
      <c r="F1526" t="s">
        <v>26</v>
      </c>
      <c r="G1526">
        <v>4.0999999999999996</v>
      </c>
      <c r="H1526">
        <v>104.61</v>
      </c>
      <c r="I1526">
        <v>112.9</v>
      </c>
      <c r="J1526">
        <v>1</v>
      </c>
      <c r="K1526">
        <v>2.9</v>
      </c>
      <c r="L1526">
        <v>1</v>
      </c>
      <c r="M1526">
        <v>53</v>
      </c>
      <c r="N1526" t="s">
        <v>41</v>
      </c>
      <c r="O1526">
        <v>1.212</v>
      </c>
      <c r="P1526" t="s">
        <v>28</v>
      </c>
      <c r="Q1526" t="s">
        <v>29</v>
      </c>
      <c r="R1526">
        <v>4.83</v>
      </c>
      <c r="S1526">
        <v>10</v>
      </c>
      <c r="T1526">
        <v>8.2899999999999991</v>
      </c>
      <c r="U1526">
        <v>-1.9</v>
      </c>
      <c r="V1526" t="s">
        <v>697</v>
      </c>
      <c r="W1526" t="s">
        <v>31</v>
      </c>
      <c r="X1526">
        <v>1</v>
      </c>
      <c r="Y1526" t="str">
        <f>IF(tblRides[[#This Row],[supply_demand_ratio]]&lt;0.8,"Below 0.8",IF(tblRides[[#This Row],[supply_demand_ratio]]&lt;1,"Between 0.8-1.0",IF(tblRides[[#This Row],[supply_demand_ratio]]&lt;=1.2,"Between 1.0-1.2","Above 1.2")))</f>
        <v>Above 1.2</v>
      </c>
    </row>
    <row r="1527" spans="1:25" x14ac:dyDescent="0.3">
      <c r="A1527" t="s">
        <v>1582</v>
      </c>
      <c r="B1527" s="1">
        <v>46036.772916666669</v>
      </c>
      <c r="C1527" s="2">
        <v>46036</v>
      </c>
      <c r="D1527">
        <v>18</v>
      </c>
      <c r="E1527" t="s">
        <v>62</v>
      </c>
      <c r="F1527" t="s">
        <v>26</v>
      </c>
      <c r="G1527">
        <v>3.6</v>
      </c>
      <c r="H1527">
        <v>102.62</v>
      </c>
      <c r="I1527">
        <v>107.18</v>
      </c>
      <c r="J1527">
        <v>1.1000000000000001</v>
      </c>
      <c r="K1527">
        <v>9.8000000000000007</v>
      </c>
      <c r="L1527">
        <v>12.3</v>
      </c>
      <c r="M1527">
        <v>41</v>
      </c>
      <c r="N1527" t="s">
        <v>41</v>
      </c>
      <c r="O1527">
        <v>0.876</v>
      </c>
      <c r="P1527" t="s">
        <v>28</v>
      </c>
      <c r="Q1527" t="s">
        <v>29</v>
      </c>
      <c r="R1527">
        <v>4.6900000000000004</v>
      </c>
      <c r="S1527">
        <v>22</v>
      </c>
      <c r="T1527">
        <v>4.5599999999999996</v>
      </c>
      <c r="U1527">
        <v>2.5</v>
      </c>
      <c r="V1527" t="s">
        <v>697</v>
      </c>
      <c r="W1527" t="s">
        <v>45</v>
      </c>
      <c r="X1527">
        <v>1</v>
      </c>
      <c r="Y1527" t="str">
        <f>IF(tblRides[[#This Row],[supply_demand_ratio]]&lt;0.8,"Below 0.8",IF(tblRides[[#This Row],[supply_demand_ratio]]&lt;1,"Between 0.8-1.0",IF(tblRides[[#This Row],[supply_demand_ratio]]&lt;=1.2,"Between 1.0-1.2","Above 1.2")))</f>
        <v>Between 0.8-1.0</v>
      </c>
    </row>
    <row r="1528" spans="1:25" x14ac:dyDescent="0.3">
      <c r="A1528" t="s">
        <v>1583</v>
      </c>
      <c r="B1528" s="1">
        <v>46036.77847222222</v>
      </c>
      <c r="C1528" s="2">
        <v>46036</v>
      </c>
      <c r="D1528">
        <v>18</v>
      </c>
      <c r="E1528" t="s">
        <v>43</v>
      </c>
      <c r="F1528" t="s">
        <v>34</v>
      </c>
      <c r="G1528">
        <v>2.2000000000000002</v>
      </c>
      <c r="H1528">
        <v>75.19</v>
      </c>
      <c r="I1528">
        <v>76.819999999999993</v>
      </c>
      <c r="J1528">
        <v>1</v>
      </c>
      <c r="K1528">
        <v>7.7</v>
      </c>
      <c r="L1528">
        <v>8.6</v>
      </c>
      <c r="M1528">
        <v>49</v>
      </c>
      <c r="N1528" t="s">
        <v>41</v>
      </c>
      <c r="O1528">
        <v>1.0249999999999999</v>
      </c>
      <c r="P1528" t="s">
        <v>28</v>
      </c>
      <c r="Q1528" t="s">
        <v>29</v>
      </c>
      <c r="R1528">
        <v>4.97</v>
      </c>
      <c r="S1528">
        <v>0</v>
      </c>
      <c r="T1528">
        <v>1.63</v>
      </c>
      <c r="U1528">
        <v>0.9</v>
      </c>
      <c r="V1528" t="s">
        <v>697</v>
      </c>
      <c r="W1528" t="s">
        <v>45</v>
      </c>
      <c r="X1528">
        <v>1</v>
      </c>
      <c r="Y1528" t="str">
        <f>IF(tblRides[[#This Row],[supply_demand_ratio]]&lt;0.8,"Below 0.8",IF(tblRides[[#This Row],[supply_demand_ratio]]&lt;1,"Between 0.8-1.0",IF(tblRides[[#This Row],[supply_demand_ratio]]&lt;=1.2,"Between 1.0-1.2","Above 1.2")))</f>
        <v>Between 1.0-1.2</v>
      </c>
    </row>
    <row r="1529" spans="1:25" x14ac:dyDescent="0.3">
      <c r="A1529" t="s">
        <v>1584</v>
      </c>
      <c r="B1529" s="1">
        <v>46036.785416666666</v>
      </c>
      <c r="C1529" s="2">
        <v>46036</v>
      </c>
      <c r="D1529">
        <v>18</v>
      </c>
      <c r="E1529" t="s">
        <v>25</v>
      </c>
      <c r="F1529" t="s">
        <v>34</v>
      </c>
      <c r="G1529">
        <v>8.1999999999999993</v>
      </c>
      <c r="H1529">
        <v>200.28</v>
      </c>
      <c r="I1529">
        <v>203.74</v>
      </c>
      <c r="J1529">
        <v>1.3</v>
      </c>
      <c r="K1529">
        <v>7.5</v>
      </c>
      <c r="L1529">
        <v>14.2</v>
      </c>
      <c r="M1529">
        <v>104</v>
      </c>
      <c r="N1529" t="s">
        <v>72</v>
      </c>
      <c r="O1529">
        <v>0.65300000000000002</v>
      </c>
      <c r="P1529" t="s">
        <v>28</v>
      </c>
      <c r="Q1529" t="s">
        <v>29</v>
      </c>
      <c r="R1529">
        <v>4.8</v>
      </c>
      <c r="S1529">
        <v>0</v>
      </c>
      <c r="T1529">
        <v>3.46</v>
      </c>
      <c r="U1529">
        <v>6.7</v>
      </c>
      <c r="V1529" t="s">
        <v>697</v>
      </c>
      <c r="W1529" t="s">
        <v>45</v>
      </c>
      <c r="X1529">
        <v>1</v>
      </c>
      <c r="Y1529" t="str">
        <f>IF(tblRides[[#This Row],[supply_demand_ratio]]&lt;0.8,"Below 0.8",IF(tblRides[[#This Row],[supply_demand_ratio]]&lt;1,"Between 0.8-1.0",IF(tblRides[[#This Row],[supply_demand_ratio]]&lt;=1.2,"Between 1.0-1.2","Above 1.2")))</f>
        <v>Below 0.8</v>
      </c>
    </row>
    <row r="1530" spans="1:25" x14ac:dyDescent="0.3">
      <c r="A1530" t="s">
        <v>1585</v>
      </c>
      <c r="B1530" s="1">
        <v>46036.788888888892</v>
      </c>
      <c r="C1530" s="2">
        <v>46036</v>
      </c>
      <c r="D1530">
        <v>18</v>
      </c>
      <c r="E1530" t="s">
        <v>33</v>
      </c>
      <c r="F1530" t="s">
        <v>34</v>
      </c>
      <c r="G1530">
        <v>1.1000000000000001</v>
      </c>
      <c r="H1530">
        <v>61.72</v>
      </c>
      <c r="I1530">
        <v>61.67</v>
      </c>
      <c r="J1530">
        <v>1.1000000000000001</v>
      </c>
      <c r="K1530">
        <v>6.1</v>
      </c>
      <c r="L1530">
        <v>2.7</v>
      </c>
      <c r="M1530">
        <v>78</v>
      </c>
      <c r="N1530" t="s">
        <v>27</v>
      </c>
      <c r="O1530">
        <v>0.91100000000000003</v>
      </c>
      <c r="P1530" t="s">
        <v>28</v>
      </c>
      <c r="Q1530" t="s">
        <v>29</v>
      </c>
      <c r="R1530">
        <v>4.8600000000000003</v>
      </c>
      <c r="S1530">
        <v>0</v>
      </c>
      <c r="T1530">
        <v>-0.05</v>
      </c>
      <c r="U1530">
        <v>-3.4</v>
      </c>
      <c r="V1530" t="s">
        <v>697</v>
      </c>
      <c r="W1530" t="s">
        <v>45</v>
      </c>
      <c r="X1530">
        <v>1</v>
      </c>
      <c r="Y1530" t="str">
        <f>IF(tblRides[[#This Row],[supply_demand_ratio]]&lt;0.8,"Below 0.8",IF(tblRides[[#This Row],[supply_demand_ratio]]&lt;1,"Between 0.8-1.0",IF(tblRides[[#This Row],[supply_demand_ratio]]&lt;=1.2,"Between 1.0-1.2","Above 1.2")))</f>
        <v>Between 0.8-1.0</v>
      </c>
    </row>
    <row r="1531" spans="1:25" x14ac:dyDescent="0.3">
      <c r="A1531" t="s">
        <v>1586</v>
      </c>
      <c r="B1531" s="1">
        <v>46036.795138888891</v>
      </c>
      <c r="C1531" s="2">
        <v>46036</v>
      </c>
      <c r="D1531">
        <v>19</v>
      </c>
      <c r="E1531" t="s">
        <v>25</v>
      </c>
      <c r="F1531" t="s">
        <v>34</v>
      </c>
      <c r="G1531">
        <v>8.4</v>
      </c>
      <c r="H1531">
        <v>178.85</v>
      </c>
      <c r="J1531">
        <v>1.2</v>
      </c>
      <c r="K1531">
        <v>9.6999999999999993</v>
      </c>
      <c r="L1531">
        <v>13.4</v>
      </c>
      <c r="M1531">
        <v>91</v>
      </c>
      <c r="N1531" t="s">
        <v>27</v>
      </c>
      <c r="O1531">
        <v>0.63400000000000001</v>
      </c>
      <c r="P1531" t="s">
        <v>58</v>
      </c>
      <c r="Q1531" t="s">
        <v>108</v>
      </c>
      <c r="R1531">
        <v>4.68</v>
      </c>
      <c r="S1531">
        <v>0</v>
      </c>
      <c r="U1531">
        <v>3.7</v>
      </c>
      <c r="V1531" t="s">
        <v>697</v>
      </c>
      <c r="W1531" t="s">
        <v>45</v>
      </c>
      <c r="X1531">
        <v>0</v>
      </c>
      <c r="Y1531" t="str">
        <f>IF(tblRides[[#This Row],[supply_demand_ratio]]&lt;0.8,"Below 0.8",IF(tblRides[[#This Row],[supply_demand_ratio]]&lt;1,"Between 0.8-1.0",IF(tblRides[[#This Row],[supply_demand_ratio]]&lt;=1.2,"Between 1.0-1.2","Above 1.2")))</f>
        <v>Below 0.8</v>
      </c>
    </row>
    <row r="1532" spans="1:25" x14ac:dyDescent="0.3">
      <c r="A1532" t="s">
        <v>1587</v>
      </c>
      <c r="B1532" s="1">
        <v>46036.800000000003</v>
      </c>
      <c r="C1532" s="2">
        <v>46036</v>
      </c>
      <c r="D1532">
        <v>19</v>
      </c>
      <c r="E1532" t="s">
        <v>25</v>
      </c>
      <c r="F1532" t="s">
        <v>26</v>
      </c>
      <c r="G1532">
        <v>1.2</v>
      </c>
      <c r="H1532">
        <v>79.66</v>
      </c>
      <c r="J1532">
        <v>1.3</v>
      </c>
      <c r="K1532">
        <v>10</v>
      </c>
      <c r="L1532">
        <v>8.1</v>
      </c>
      <c r="M1532">
        <v>100</v>
      </c>
      <c r="N1532" t="s">
        <v>72</v>
      </c>
      <c r="O1532">
        <v>0.63300000000000001</v>
      </c>
      <c r="P1532" t="s">
        <v>37</v>
      </c>
      <c r="Q1532" t="s">
        <v>38</v>
      </c>
      <c r="R1532">
        <v>4.54</v>
      </c>
      <c r="S1532">
        <v>8</v>
      </c>
      <c r="U1532">
        <v>-1.9</v>
      </c>
      <c r="V1532" t="s">
        <v>697</v>
      </c>
      <c r="W1532" t="s">
        <v>45</v>
      </c>
      <c r="X1532">
        <v>0</v>
      </c>
      <c r="Y1532" t="str">
        <f>IF(tblRides[[#This Row],[supply_demand_ratio]]&lt;0.8,"Below 0.8",IF(tblRides[[#This Row],[supply_demand_ratio]]&lt;1,"Between 0.8-1.0",IF(tblRides[[#This Row],[supply_demand_ratio]]&lt;=1.2,"Between 1.0-1.2","Above 1.2")))</f>
        <v>Below 0.8</v>
      </c>
    </row>
    <row r="1533" spans="1:25" x14ac:dyDescent="0.3">
      <c r="A1533" t="s">
        <v>1588</v>
      </c>
      <c r="B1533" s="1">
        <v>46036.80972222222</v>
      </c>
      <c r="C1533" s="2">
        <v>46036</v>
      </c>
      <c r="D1533">
        <v>19</v>
      </c>
      <c r="E1533" t="s">
        <v>62</v>
      </c>
      <c r="F1533" t="s">
        <v>34</v>
      </c>
      <c r="G1533">
        <v>4.8</v>
      </c>
      <c r="H1533">
        <v>120.7</v>
      </c>
      <c r="I1533">
        <v>113.25</v>
      </c>
      <c r="J1533">
        <v>1.2</v>
      </c>
      <c r="K1533">
        <v>7.5</v>
      </c>
      <c r="L1533">
        <v>8.9</v>
      </c>
      <c r="M1533">
        <v>46</v>
      </c>
      <c r="N1533" t="s">
        <v>41</v>
      </c>
      <c r="O1533">
        <v>1.085</v>
      </c>
      <c r="P1533" t="s">
        <v>28</v>
      </c>
      <c r="Q1533" t="s">
        <v>29</v>
      </c>
      <c r="R1533">
        <v>4.83</v>
      </c>
      <c r="S1533">
        <v>0</v>
      </c>
      <c r="T1533">
        <v>-7.45</v>
      </c>
      <c r="U1533">
        <v>1.4</v>
      </c>
      <c r="V1533" t="s">
        <v>697</v>
      </c>
      <c r="W1533" t="s">
        <v>45</v>
      </c>
      <c r="X1533">
        <v>1</v>
      </c>
      <c r="Y1533" t="str">
        <f>IF(tblRides[[#This Row],[supply_demand_ratio]]&lt;0.8,"Below 0.8",IF(tblRides[[#This Row],[supply_demand_ratio]]&lt;1,"Between 0.8-1.0",IF(tblRides[[#This Row],[supply_demand_ratio]]&lt;=1.2,"Between 1.0-1.2","Above 1.2")))</f>
        <v>Between 1.0-1.2</v>
      </c>
    </row>
    <row r="1534" spans="1:25" x14ac:dyDescent="0.3">
      <c r="A1534" t="s">
        <v>1589</v>
      </c>
      <c r="B1534" s="1">
        <v>46036.813888888886</v>
      </c>
      <c r="C1534" s="2">
        <v>46036</v>
      </c>
      <c r="D1534">
        <v>19</v>
      </c>
      <c r="E1534" t="s">
        <v>36</v>
      </c>
      <c r="F1534" t="s">
        <v>26</v>
      </c>
      <c r="G1534">
        <v>11.4</v>
      </c>
      <c r="H1534">
        <v>213.08</v>
      </c>
      <c r="I1534">
        <v>201.88</v>
      </c>
      <c r="J1534">
        <v>1</v>
      </c>
      <c r="K1534">
        <v>4.9000000000000004</v>
      </c>
      <c r="L1534">
        <v>7.7</v>
      </c>
      <c r="M1534">
        <v>78</v>
      </c>
      <c r="N1534" t="s">
        <v>27</v>
      </c>
      <c r="O1534">
        <v>0.79100000000000004</v>
      </c>
      <c r="P1534" t="s">
        <v>28</v>
      </c>
      <c r="Q1534" t="s">
        <v>29</v>
      </c>
      <c r="R1534">
        <v>4.8499999999999996</v>
      </c>
      <c r="S1534">
        <v>43</v>
      </c>
      <c r="T1534">
        <v>-11.2</v>
      </c>
      <c r="U1534">
        <v>2.8</v>
      </c>
      <c r="V1534" t="s">
        <v>697</v>
      </c>
      <c r="W1534" t="s">
        <v>31</v>
      </c>
      <c r="X1534">
        <v>1</v>
      </c>
      <c r="Y1534" t="str">
        <f>IF(tblRides[[#This Row],[supply_demand_ratio]]&lt;0.8,"Below 0.8",IF(tblRides[[#This Row],[supply_demand_ratio]]&lt;1,"Between 0.8-1.0",IF(tblRides[[#This Row],[supply_demand_ratio]]&lt;=1.2,"Between 1.0-1.2","Above 1.2")))</f>
        <v>Below 0.8</v>
      </c>
    </row>
    <row r="1535" spans="1:25" x14ac:dyDescent="0.3">
      <c r="A1535" t="s">
        <v>1590</v>
      </c>
      <c r="B1535" s="1">
        <v>46036.816666666666</v>
      </c>
      <c r="C1535" s="2">
        <v>46036</v>
      </c>
      <c r="D1535">
        <v>19</v>
      </c>
      <c r="E1535" t="s">
        <v>25</v>
      </c>
      <c r="F1535" t="s">
        <v>26</v>
      </c>
      <c r="G1535">
        <v>0.9</v>
      </c>
      <c r="H1535">
        <v>72.180000000000007</v>
      </c>
      <c r="I1535">
        <v>72.48</v>
      </c>
      <c r="J1535">
        <v>1.3</v>
      </c>
      <c r="K1535">
        <v>7.5</v>
      </c>
      <c r="L1535">
        <v>8.5</v>
      </c>
      <c r="M1535">
        <v>95</v>
      </c>
      <c r="N1535" t="s">
        <v>72</v>
      </c>
      <c r="O1535">
        <v>0.63</v>
      </c>
      <c r="P1535" t="s">
        <v>28</v>
      </c>
      <c r="Q1535" t="s">
        <v>29</v>
      </c>
      <c r="R1535">
        <v>4.5999999999999996</v>
      </c>
      <c r="S1535">
        <v>18</v>
      </c>
      <c r="T1535">
        <v>0.3</v>
      </c>
      <c r="U1535">
        <v>1</v>
      </c>
      <c r="V1535" t="s">
        <v>697</v>
      </c>
      <c r="W1535" t="s">
        <v>45</v>
      </c>
      <c r="X1535">
        <v>1</v>
      </c>
      <c r="Y1535" t="str">
        <f>IF(tblRides[[#This Row],[supply_demand_ratio]]&lt;0.8,"Below 0.8",IF(tblRides[[#This Row],[supply_demand_ratio]]&lt;1,"Between 0.8-1.0",IF(tblRides[[#This Row],[supply_demand_ratio]]&lt;=1.2,"Between 1.0-1.2","Above 1.2")))</f>
        <v>Below 0.8</v>
      </c>
    </row>
    <row r="1536" spans="1:25" x14ac:dyDescent="0.3">
      <c r="A1536" t="s">
        <v>1591</v>
      </c>
      <c r="B1536" s="1">
        <v>46036.816666666666</v>
      </c>
      <c r="C1536" s="2">
        <v>46036</v>
      </c>
      <c r="D1536">
        <v>19</v>
      </c>
      <c r="E1536" t="s">
        <v>43</v>
      </c>
      <c r="F1536" t="s">
        <v>26</v>
      </c>
      <c r="G1536">
        <v>13.2</v>
      </c>
      <c r="H1536">
        <v>229.97</v>
      </c>
      <c r="J1536">
        <v>1</v>
      </c>
      <c r="K1536">
        <v>9.6</v>
      </c>
      <c r="L1536">
        <v>10.7</v>
      </c>
      <c r="M1536">
        <v>55</v>
      </c>
      <c r="N1536" t="s">
        <v>41</v>
      </c>
      <c r="O1536">
        <v>1.218</v>
      </c>
      <c r="P1536" t="s">
        <v>58</v>
      </c>
      <c r="Q1536" t="s">
        <v>59</v>
      </c>
      <c r="R1536">
        <v>4.68</v>
      </c>
      <c r="S1536">
        <v>4</v>
      </c>
      <c r="U1536">
        <v>1.1000000000000001</v>
      </c>
      <c r="V1536" t="s">
        <v>697</v>
      </c>
      <c r="W1536" t="s">
        <v>45</v>
      </c>
      <c r="X1536">
        <v>0</v>
      </c>
      <c r="Y1536" t="str">
        <f>IF(tblRides[[#This Row],[supply_demand_ratio]]&lt;0.8,"Below 0.8",IF(tblRides[[#This Row],[supply_demand_ratio]]&lt;1,"Between 0.8-1.0",IF(tblRides[[#This Row],[supply_demand_ratio]]&lt;=1.2,"Between 1.0-1.2","Above 1.2")))</f>
        <v>Above 1.2</v>
      </c>
    </row>
    <row r="1537" spans="1:25" x14ac:dyDescent="0.3">
      <c r="A1537" t="s">
        <v>1592</v>
      </c>
      <c r="B1537" s="1">
        <v>46036.817361111112</v>
      </c>
      <c r="C1537" s="2">
        <v>46036</v>
      </c>
      <c r="D1537">
        <v>19</v>
      </c>
      <c r="E1537" t="s">
        <v>25</v>
      </c>
      <c r="F1537" t="s">
        <v>34</v>
      </c>
      <c r="G1537">
        <v>3.5</v>
      </c>
      <c r="H1537">
        <v>112.58</v>
      </c>
      <c r="I1537">
        <v>118.81</v>
      </c>
      <c r="J1537">
        <v>1.3</v>
      </c>
      <c r="K1537">
        <v>10</v>
      </c>
      <c r="L1537">
        <v>10.7</v>
      </c>
      <c r="M1537">
        <v>100</v>
      </c>
      <c r="N1537" t="s">
        <v>72</v>
      </c>
      <c r="O1537">
        <v>0.58799999999999997</v>
      </c>
      <c r="P1537" t="s">
        <v>28</v>
      </c>
      <c r="Q1537" t="s">
        <v>29</v>
      </c>
      <c r="R1537">
        <v>4.82</v>
      </c>
      <c r="S1537">
        <v>0</v>
      </c>
      <c r="T1537">
        <v>6.23</v>
      </c>
      <c r="U1537">
        <v>0.7</v>
      </c>
      <c r="V1537" t="s">
        <v>697</v>
      </c>
      <c r="W1537" t="s">
        <v>45</v>
      </c>
      <c r="X1537">
        <v>1</v>
      </c>
      <c r="Y1537" t="str">
        <f>IF(tblRides[[#This Row],[supply_demand_ratio]]&lt;0.8,"Below 0.8",IF(tblRides[[#This Row],[supply_demand_ratio]]&lt;1,"Between 0.8-1.0",IF(tblRides[[#This Row],[supply_demand_ratio]]&lt;=1.2,"Between 1.0-1.2","Above 1.2")))</f>
        <v>Below 0.8</v>
      </c>
    </row>
    <row r="1538" spans="1:25" x14ac:dyDescent="0.3">
      <c r="A1538" t="s">
        <v>1593</v>
      </c>
      <c r="B1538" s="1">
        <v>46036.817361111112</v>
      </c>
      <c r="C1538" s="2">
        <v>46036</v>
      </c>
      <c r="D1538">
        <v>19</v>
      </c>
      <c r="E1538" t="s">
        <v>25</v>
      </c>
      <c r="F1538" t="s">
        <v>26</v>
      </c>
      <c r="G1538">
        <v>5.0999999999999996</v>
      </c>
      <c r="H1538">
        <v>169.68</v>
      </c>
      <c r="J1538">
        <v>1.4</v>
      </c>
      <c r="K1538">
        <v>12.7</v>
      </c>
      <c r="L1538">
        <v>13.9</v>
      </c>
      <c r="M1538">
        <v>77</v>
      </c>
      <c r="N1538" t="s">
        <v>72</v>
      </c>
      <c r="O1538">
        <v>0.46200000000000002</v>
      </c>
      <c r="P1538" t="s">
        <v>37</v>
      </c>
      <c r="Q1538" t="s">
        <v>38</v>
      </c>
      <c r="R1538">
        <v>4.3600000000000003</v>
      </c>
      <c r="S1538">
        <v>16</v>
      </c>
      <c r="U1538">
        <v>1.2</v>
      </c>
      <c r="V1538" t="s">
        <v>697</v>
      </c>
      <c r="W1538" t="s">
        <v>77</v>
      </c>
      <c r="X1538">
        <v>0</v>
      </c>
      <c r="Y1538" t="str">
        <f>IF(tblRides[[#This Row],[supply_demand_ratio]]&lt;0.8,"Below 0.8",IF(tblRides[[#This Row],[supply_demand_ratio]]&lt;1,"Between 0.8-1.0",IF(tblRides[[#This Row],[supply_demand_ratio]]&lt;=1.2,"Between 1.0-1.2","Above 1.2")))</f>
        <v>Below 0.8</v>
      </c>
    </row>
    <row r="1539" spans="1:25" x14ac:dyDescent="0.3">
      <c r="A1539" t="s">
        <v>1594</v>
      </c>
      <c r="B1539" s="1">
        <v>46036.819444444445</v>
      </c>
      <c r="C1539" s="2">
        <v>46036</v>
      </c>
      <c r="D1539">
        <v>19</v>
      </c>
      <c r="E1539" t="s">
        <v>33</v>
      </c>
      <c r="F1539" t="s">
        <v>26</v>
      </c>
      <c r="G1539">
        <v>3.5</v>
      </c>
      <c r="H1539">
        <v>92.7</v>
      </c>
      <c r="I1539">
        <v>94.19</v>
      </c>
      <c r="J1539">
        <v>1</v>
      </c>
      <c r="K1539">
        <v>6</v>
      </c>
      <c r="L1539">
        <v>3.1</v>
      </c>
      <c r="M1539">
        <v>76</v>
      </c>
      <c r="N1539" t="s">
        <v>41</v>
      </c>
      <c r="O1539">
        <v>1.1020000000000001</v>
      </c>
      <c r="P1539" t="s">
        <v>28</v>
      </c>
      <c r="Q1539" t="s">
        <v>29</v>
      </c>
      <c r="R1539">
        <v>4.6399999999999997</v>
      </c>
      <c r="S1539">
        <v>29</v>
      </c>
      <c r="T1539">
        <v>1.49</v>
      </c>
      <c r="U1539">
        <v>-2.9</v>
      </c>
      <c r="V1539" t="s">
        <v>697</v>
      </c>
      <c r="W1539" t="s">
        <v>45</v>
      </c>
      <c r="X1539">
        <v>1</v>
      </c>
      <c r="Y1539" t="str">
        <f>IF(tblRides[[#This Row],[supply_demand_ratio]]&lt;0.8,"Below 0.8",IF(tblRides[[#This Row],[supply_demand_ratio]]&lt;1,"Between 0.8-1.0",IF(tblRides[[#This Row],[supply_demand_ratio]]&lt;=1.2,"Between 1.0-1.2","Above 1.2")))</f>
        <v>Between 1.0-1.2</v>
      </c>
    </row>
    <row r="1540" spans="1:25" x14ac:dyDescent="0.3">
      <c r="A1540" t="s">
        <v>1595</v>
      </c>
      <c r="B1540" s="1">
        <v>46036.821527777778</v>
      </c>
      <c r="C1540" s="2">
        <v>46036</v>
      </c>
      <c r="D1540">
        <v>19</v>
      </c>
      <c r="E1540" t="s">
        <v>33</v>
      </c>
      <c r="F1540" t="s">
        <v>26</v>
      </c>
      <c r="G1540">
        <v>3.8</v>
      </c>
      <c r="H1540">
        <v>110.52</v>
      </c>
      <c r="I1540">
        <v>111.38</v>
      </c>
      <c r="J1540">
        <v>1.2</v>
      </c>
      <c r="K1540">
        <v>6.5</v>
      </c>
      <c r="L1540">
        <v>4.7</v>
      </c>
      <c r="M1540">
        <v>74</v>
      </c>
      <c r="N1540" t="s">
        <v>27</v>
      </c>
      <c r="O1540">
        <v>0.69199999999999995</v>
      </c>
      <c r="P1540" t="s">
        <v>28</v>
      </c>
      <c r="Q1540" t="s">
        <v>29</v>
      </c>
      <c r="R1540">
        <v>4.7300000000000004</v>
      </c>
      <c r="S1540">
        <v>1</v>
      </c>
      <c r="T1540">
        <v>0.86</v>
      </c>
      <c r="U1540">
        <v>-1.8</v>
      </c>
      <c r="V1540" t="s">
        <v>697</v>
      </c>
      <c r="W1540" t="s">
        <v>45</v>
      </c>
      <c r="X1540">
        <v>1</v>
      </c>
      <c r="Y1540" t="str">
        <f>IF(tblRides[[#This Row],[supply_demand_ratio]]&lt;0.8,"Below 0.8",IF(tblRides[[#This Row],[supply_demand_ratio]]&lt;1,"Between 0.8-1.0",IF(tblRides[[#This Row],[supply_demand_ratio]]&lt;=1.2,"Between 1.0-1.2","Above 1.2")))</f>
        <v>Below 0.8</v>
      </c>
    </row>
    <row r="1541" spans="1:25" x14ac:dyDescent="0.3">
      <c r="A1541" t="s">
        <v>1596</v>
      </c>
      <c r="B1541" s="1">
        <v>46036.821527777778</v>
      </c>
      <c r="C1541" s="2">
        <v>46036</v>
      </c>
      <c r="D1541">
        <v>19</v>
      </c>
      <c r="E1541" t="s">
        <v>36</v>
      </c>
      <c r="F1541" t="s">
        <v>34</v>
      </c>
      <c r="G1541">
        <v>2.7</v>
      </c>
      <c r="H1541">
        <v>106.2</v>
      </c>
      <c r="I1541">
        <v>106.01</v>
      </c>
      <c r="J1541">
        <v>1.3</v>
      </c>
      <c r="K1541">
        <v>6.6</v>
      </c>
      <c r="L1541">
        <v>7.5</v>
      </c>
      <c r="M1541">
        <v>68</v>
      </c>
      <c r="N1541" t="s">
        <v>72</v>
      </c>
      <c r="O1541">
        <v>0.51300000000000001</v>
      </c>
      <c r="P1541" t="s">
        <v>28</v>
      </c>
      <c r="Q1541" t="s">
        <v>29</v>
      </c>
      <c r="R1541">
        <v>4.6900000000000004</v>
      </c>
      <c r="S1541">
        <v>0</v>
      </c>
      <c r="T1541">
        <v>-0.19</v>
      </c>
      <c r="U1541">
        <v>0.9</v>
      </c>
      <c r="V1541" t="s">
        <v>697</v>
      </c>
      <c r="W1541" t="s">
        <v>45</v>
      </c>
      <c r="X1541">
        <v>1</v>
      </c>
      <c r="Y1541" t="str">
        <f>IF(tblRides[[#This Row],[supply_demand_ratio]]&lt;0.8,"Below 0.8",IF(tblRides[[#This Row],[supply_demand_ratio]]&lt;1,"Between 0.8-1.0",IF(tblRides[[#This Row],[supply_demand_ratio]]&lt;=1.2,"Between 1.0-1.2","Above 1.2")))</f>
        <v>Below 0.8</v>
      </c>
    </row>
    <row r="1542" spans="1:25" x14ac:dyDescent="0.3">
      <c r="A1542" t="s">
        <v>1597</v>
      </c>
      <c r="B1542" s="1">
        <v>46036.823611111111</v>
      </c>
      <c r="C1542" s="2">
        <v>46036</v>
      </c>
      <c r="D1542">
        <v>19</v>
      </c>
      <c r="E1542" t="s">
        <v>62</v>
      </c>
      <c r="F1542" t="s">
        <v>26</v>
      </c>
      <c r="G1542">
        <v>10.7</v>
      </c>
      <c r="H1542">
        <v>221.74</v>
      </c>
      <c r="I1542">
        <v>210.85</v>
      </c>
      <c r="J1542">
        <v>1</v>
      </c>
      <c r="K1542">
        <v>4.7</v>
      </c>
      <c r="L1542">
        <v>5.7</v>
      </c>
      <c r="M1542">
        <v>42</v>
      </c>
      <c r="N1542" t="s">
        <v>41</v>
      </c>
      <c r="O1542">
        <v>1.3160000000000001</v>
      </c>
      <c r="P1542" t="s">
        <v>28</v>
      </c>
      <c r="Q1542" t="s">
        <v>29</v>
      </c>
      <c r="R1542">
        <v>4.8099999999999996</v>
      </c>
      <c r="S1542">
        <v>6</v>
      </c>
      <c r="T1542">
        <v>-10.89</v>
      </c>
      <c r="U1542">
        <v>1</v>
      </c>
      <c r="V1542" t="s">
        <v>697</v>
      </c>
      <c r="W1542" t="s">
        <v>31</v>
      </c>
      <c r="X1542">
        <v>1</v>
      </c>
      <c r="Y1542" t="str">
        <f>IF(tblRides[[#This Row],[supply_demand_ratio]]&lt;0.8,"Below 0.8",IF(tblRides[[#This Row],[supply_demand_ratio]]&lt;1,"Between 0.8-1.0",IF(tblRides[[#This Row],[supply_demand_ratio]]&lt;=1.2,"Between 1.0-1.2","Above 1.2")))</f>
        <v>Above 1.2</v>
      </c>
    </row>
    <row r="1543" spans="1:25" x14ac:dyDescent="0.3">
      <c r="A1543" t="s">
        <v>1598</v>
      </c>
      <c r="B1543" s="1">
        <v>46036.824999999997</v>
      </c>
      <c r="C1543" s="2">
        <v>46036</v>
      </c>
      <c r="D1543">
        <v>19</v>
      </c>
      <c r="E1543" t="s">
        <v>25</v>
      </c>
      <c r="F1543" t="s">
        <v>26</v>
      </c>
      <c r="G1543">
        <v>9</v>
      </c>
      <c r="H1543">
        <v>255.29</v>
      </c>
      <c r="J1543">
        <v>1.3</v>
      </c>
      <c r="K1543">
        <v>11</v>
      </c>
      <c r="M1543">
        <v>102</v>
      </c>
      <c r="N1543" t="s">
        <v>72</v>
      </c>
      <c r="O1543">
        <v>0.61699999999999999</v>
      </c>
      <c r="P1543" t="s">
        <v>82</v>
      </c>
      <c r="Q1543" t="s">
        <v>83</v>
      </c>
      <c r="R1543">
        <v>4.33</v>
      </c>
      <c r="S1543">
        <v>1</v>
      </c>
      <c r="V1543" t="s">
        <v>697</v>
      </c>
      <c r="W1543" t="s">
        <v>77</v>
      </c>
      <c r="X1543">
        <v>0</v>
      </c>
      <c r="Y1543" t="str">
        <f>IF(tblRides[[#This Row],[supply_demand_ratio]]&lt;0.8,"Below 0.8",IF(tblRides[[#This Row],[supply_demand_ratio]]&lt;1,"Between 0.8-1.0",IF(tblRides[[#This Row],[supply_demand_ratio]]&lt;=1.2,"Between 1.0-1.2","Above 1.2")))</f>
        <v>Below 0.8</v>
      </c>
    </row>
    <row r="1544" spans="1:25" x14ac:dyDescent="0.3">
      <c r="A1544" t="s">
        <v>1599</v>
      </c>
      <c r="B1544" s="1">
        <v>46036.824999999997</v>
      </c>
      <c r="C1544" s="2">
        <v>46036</v>
      </c>
      <c r="D1544">
        <v>19</v>
      </c>
      <c r="E1544" t="s">
        <v>62</v>
      </c>
      <c r="F1544" t="s">
        <v>26</v>
      </c>
      <c r="G1544">
        <v>2.5</v>
      </c>
      <c r="H1544">
        <v>78.36</v>
      </c>
      <c r="I1544">
        <v>77.62</v>
      </c>
      <c r="J1544">
        <v>1</v>
      </c>
      <c r="K1544">
        <v>5.8</v>
      </c>
      <c r="L1544">
        <v>3.4</v>
      </c>
      <c r="M1544">
        <v>54</v>
      </c>
      <c r="N1544" t="s">
        <v>41</v>
      </c>
      <c r="O1544">
        <v>1.6120000000000001</v>
      </c>
      <c r="P1544" t="s">
        <v>28</v>
      </c>
      <c r="Q1544" t="s">
        <v>29</v>
      </c>
      <c r="R1544">
        <v>4.7300000000000004</v>
      </c>
      <c r="S1544">
        <v>12</v>
      </c>
      <c r="T1544">
        <v>-0.74</v>
      </c>
      <c r="U1544">
        <v>-2.4</v>
      </c>
      <c r="V1544" t="s">
        <v>697</v>
      </c>
      <c r="W1544" t="s">
        <v>45</v>
      </c>
      <c r="X1544">
        <v>1</v>
      </c>
      <c r="Y1544" t="str">
        <f>IF(tblRides[[#This Row],[supply_demand_ratio]]&lt;0.8,"Below 0.8",IF(tblRides[[#This Row],[supply_demand_ratio]]&lt;1,"Between 0.8-1.0",IF(tblRides[[#This Row],[supply_demand_ratio]]&lt;=1.2,"Between 1.0-1.2","Above 1.2")))</f>
        <v>Above 1.2</v>
      </c>
    </row>
    <row r="1545" spans="1:25" x14ac:dyDescent="0.3">
      <c r="A1545" t="s">
        <v>1600</v>
      </c>
      <c r="B1545" s="1">
        <v>46036.836111111108</v>
      </c>
      <c r="C1545" s="2">
        <v>46036</v>
      </c>
      <c r="D1545">
        <v>20</v>
      </c>
      <c r="E1545" t="s">
        <v>33</v>
      </c>
      <c r="F1545" t="s">
        <v>26</v>
      </c>
      <c r="G1545">
        <v>7.5</v>
      </c>
      <c r="H1545">
        <v>178.13</v>
      </c>
      <c r="J1545">
        <v>1.1000000000000001</v>
      </c>
      <c r="K1545">
        <v>4.5999999999999996</v>
      </c>
      <c r="M1545">
        <v>64</v>
      </c>
      <c r="N1545" t="s">
        <v>27</v>
      </c>
      <c r="O1545">
        <v>0.61</v>
      </c>
      <c r="P1545" t="s">
        <v>82</v>
      </c>
      <c r="Q1545" t="s">
        <v>83</v>
      </c>
      <c r="R1545">
        <v>4.43</v>
      </c>
      <c r="S1545">
        <v>18</v>
      </c>
      <c r="V1545" t="s">
        <v>697</v>
      </c>
      <c r="W1545" t="s">
        <v>31</v>
      </c>
      <c r="X1545">
        <v>0</v>
      </c>
      <c r="Y1545" t="str">
        <f>IF(tblRides[[#This Row],[supply_demand_ratio]]&lt;0.8,"Below 0.8",IF(tblRides[[#This Row],[supply_demand_ratio]]&lt;1,"Between 0.8-1.0",IF(tblRides[[#This Row],[supply_demand_ratio]]&lt;=1.2,"Between 1.0-1.2","Above 1.2")))</f>
        <v>Below 0.8</v>
      </c>
    </row>
    <row r="1546" spans="1:25" x14ac:dyDescent="0.3">
      <c r="A1546" t="s">
        <v>1601</v>
      </c>
      <c r="B1546" s="1">
        <v>46036.856249999997</v>
      </c>
      <c r="C1546" s="2">
        <v>46036</v>
      </c>
      <c r="D1546">
        <v>20</v>
      </c>
      <c r="E1546" t="s">
        <v>25</v>
      </c>
      <c r="F1546" t="s">
        <v>26</v>
      </c>
      <c r="G1546">
        <v>6.4</v>
      </c>
      <c r="H1546">
        <v>177.14</v>
      </c>
      <c r="I1546">
        <v>181.05</v>
      </c>
      <c r="J1546">
        <v>1.2</v>
      </c>
      <c r="K1546">
        <v>4.0999999999999996</v>
      </c>
      <c r="L1546">
        <v>5.9</v>
      </c>
      <c r="M1546">
        <v>114</v>
      </c>
      <c r="N1546" t="s">
        <v>27</v>
      </c>
      <c r="O1546">
        <v>0.871</v>
      </c>
      <c r="P1546" t="s">
        <v>28</v>
      </c>
      <c r="Q1546" t="s">
        <v>29</v>
      </c>
      <c r="R1546">
        <v>4.87</v>
      </c>
      <c r="S1546">
        <v>5</v>
      </c>
      <c r="T1546">
        <v>3.91</v>
      </c>
      <c r="U1546">
        <v>1.8</v>
      </c>
      <c r="V1546" t="s">
        <v>697</v>
      </c>
      <c r="W1546" t="s">
        <v>31</v>
      </c>
      <c r="X1546">
        <v>1</v>
      </c>
      <c r="Y1546" t="str">
        <f>IF(tblRides[[#This Row],[supply_demand_ratio]]&lt;0.8,"Below 0.8",IF(tblRides[[#This Row],[supply_demand_ratio]]&lt;1,"Between 0.8-1.0",IF(tblRides[[#This Row],[supply_demand_ratio]]&lt;=1.2,"Between 1.0-1.2","Above 1.2")))</f>
        <v>Between 0.8-1.0</v>
      </c>
    </row>
    <row r="1547" spans="1:25" x14ac:dyDescent="0.3">
      <c r="A1547" t="s">
        <v>1602</v>
      </c>
      <c r="B1547" s="1">
        <v>46036.861111111109</v>
      </c>
      <c r="C1547" s="2">
        <v>46036</v>
      </c>
      <c r="D1547">
        <v>20</v>
      </c>
      <c r="E1547" t="s">
        <v>36</v>
      </c>
      <c r="F1547" t="s">
        <v>26</v>
      </c>
      <c r="G1547">
        <v>4.2</v>
      </c>
      <c r="H1547">
        <v>106.47</v>
      </c>
      <c r="J1547">
        <v>1</v>
      </c>
      <c r="K1547">
        <v>11.4</v>
      </c>
      <c r="L1547">
        <v>13</v>
      </c>
      <c r="M1547">
        <v>74</v>
      </c>
      <c r="N1547" t="s">
        <v>27</v>
      </c>
      <c r="O1547">
        <v>0.76800000000000002</v>
      </c>
      <c r="P1547" t="s">
        <v>58</v>
      </c>
      <c r="Q1547" t="s">
        <v>59</v>
      </c>
      <c r="R1547">
        <v>4.66</v>
      </c>
      <c r="S1547">
        <v>3</v>
      </c>
      <c r="U1547">
        <v>1.6</v>
      </c>
      <c r="V1547" t="s">
        <v>697</v>
      </c>
      <c r="W1547" t="s">
        <v>77</v>
      </c>
      <c r="X1547">
        <v>0</v>
      </c>
      <c r="Y1547" t="str">
        <f>IF(tblRides[[#This Row],[supply_demand_ratio]]&lt;0.8,"Below 0.8",IF(tblRides[[#This Row],[supply_demand_ratio]]&lt;1,"Between 0.8-1.0",IF(tblRides[[#This Row],[supply_demand_ratio]]&lt;=1.2,"Between 1.0-1.2","Above 1.2")))</f>
        <v>Below 0.8</v>
      </c>
    </row>
    <row r="1548" spans="1:25" x14ac:dyDescent="0.3">
      <c r="A1548" t="s">
        <v>1603</v>
      </c>
      <c r="B1548" s="1">
        <v>46036.876388888886</v>
      </c>
      <c r="C1548" s="2">
        <v>46036</v>
      </c>
      <c r="D1548">
        <v>21</v>
      </c>
      <c r="E1548" t="s">
        <v>25</v>
      </c>
      <c r="F1548" t="s">
        <v>26</v>
      </c>
      <c r="G1548">
        <v>7.8</v>
      </c>
      <c r="H1548">
        <v>202.11</v>
      </c>
      <c r="J1548">
        <v>1.3</v>
      </c>
      <c r="K1548">
        <v>5</v>
      </c>
      <c r="L1548">
        <v>6.1</v>
      </c>
      <c r="M1548">
        <v>127</v>
      </c>
      <c r="N1548" t="s">
        <v>72</v>
      </c>
      <c r="O1548">
        <v>0.78400000000000003</v>
      </c>
      <c r="P1548" t="s">
        <v>37</v>
      </c>
      <c r="Q1548" t="s">
        <v>103</v>
      </c>
      <c r="R1548">
        <v>4.53</v>
      </c>
      <c r="S1548">
        <v>41</v>
      </c>
      <c r="U1548">
        <v>1.1000000000000001</v>
      </c>
      <c r="V1548" t="s">
        <v>697</v>
      </c>
      <c r="W1548" t="s">
        <v>31</v>
      </c>
      <c r="X1548">
        <v>0</v>
      </c>
      <c r="Y1548" t="str">
        <f>IF(tblRides[[#This Row],[supply_demand_ratio]]&lt;0.8,"Below 0.8",IF(tblRides[[#This Row],[supply_demand_ratio]]&lt;1,"Between 0.8-1.0",IF(tblRides[[#This Row],[supply_demand_ratio]]&lt;=1.2,"Between 1.0-1.2","Above 1.2")))</f>
        <v>Below 0.8</v>
      </c>
    </row>
    <row r="1549" spans="1:25" x14ac:dyDescent="0.3">
      <c r="A1549" t="s">
        <v>1604</v>
      </c>
      <c r="B1549" s="1">
        <v>46036.877083333333</v>
      </c>
      <c r="C1549" s="2">
        <v>46036</v>
      </c>
      <c r="D1549">
        <v>21</v>
      </c>
      <c r="E1549" t="s">
        <v>33</v>
      </c>
      <c r="F1549" t="s">
        <v>26</v>
      </c>
      <c r="G1549">
        <v>4.9000000000000004</v>
      </c>
      <c r="H1549">
        <v>105.86</v>
      </c>
      <c r="J1549">
        <v>1</v>
      </c>
      <c r="K1549">
        <v>5.4</v>
      </c>
      <c r="L1549">
        <v>3.1</v>
      </c>
      <c r="M1549">
        <v>83</v>
      </c>
      <c r="N1549" t="s">
        <v>41</v>
      </c>
      <c r="O1549">
        <v>1.3140000000000001</v>
      </c>
      <c r="P1549" t="s">
        <v>58</v>
      </c>
      <c r="Q1549" t="s">
        <v>88</v>
      </c>
      <c r="R1549">
        <v>4.46</v>
      </c>
      <c r="S1549">
        <v>4</v>
      </c>
      <c r="U1549">
        <v>-2.2999999999999998</v>
      </c>
      <c r="V1549" t="s">
        <v>697</v>
      </c>
      <c r="W1549" t="s">
        <v>45</v>
      </c>
      <c r="X1549">
        <v>0</v>
      </c>
      <c r="Y1549" t="str">
        <f>IF(tblRides[[#This Row],[supply_demand_ratio]]&lt;0.8,"Below 0.8",IF(tblRides[[#This Row],[supply_demand_ratio]]&lt;1,"Between 0.8-1.0",IF(tblRides[[#This Row],[supply_demand_ratio]]&lt;=1.2,"Between 1.0-1.2","Above 1.2")))</f>
        <v>Above 1.2</v>
      </c>
    </row>
    <row r="1550" spans="1:25" x14ac:dyDescent="0.3">
      <c r="A1550" t="s">
        <v>1605</v>
      </c>
      <c r="B1550" s="1">
        <v>46036.881249999999</v>
      </c>
      <c r="C1550" s="2">
        <v>46036</v>
      </c>
      <c r="D1550">
        <v>21</v>
      </c>
      <c r="E1550" t="s">
        <v>36</v>
      </c>
      <c r="F1550" t="s">
        <v>34</v>
      </c>
      <c r="G1550">
        <v>9.9</v>
      </c>
      <c r="H1550">
        <v>200.23</v>
      </c>
      <c r="I1550">
        <v>199.43</v>
      </c>
      <c r="J1550">
        <v>1</v>
      </c>
      <c r="K1550">
        <v>6.8</v>
      </c>
      <c r="L1550">
        <v>2.7</v>
      </c>
      <c r="M1550">
        <v>94</v>
      </c>
      <c r="N1550" t="s">
        <v>27</v>
      </c>
      <c r="O1550">
        <v>0.98299999999999998</v>
      </c>
      <c r="P1550" t="s">
        <v>28</v>
      </c>
      <c r="Q1550" t="s">
        <v>29</v>
      </c>
      <c r="R1550">
        <v>4.84</v>
      </c>
      <c r="S1550">
        <v>0</v>
      </c>
      <c r="T1550">
        <v>-0.8</v>
      </c>
      <c r="U1550">
        <v>-4.0999999999999996</v>
      </c>
      <c r="V1550" t="s">
        <v>697</v>
      </c>
      <c r="W1550" t="s">
        <v>45</v>
      </c>
      <c r="X1550">
        <v>1</v>
      </c>
      <c r="Y1550" t="str">
        <f>IF(tblRides[[#This Row],[supply_demand_ratio]]&lt;0.8,"Below 0.8",IF(tblRides[[#This Row],[supply_demand_ratio]]&lt;1,"Between 0.8-1.0",IF(tblRides[[#This Row],[supply_demand_ratio]]&lt;=1.2,"Between 1.0-1.2","Above 1.2")))</f>
        <v>Between 0.8-1.0</v>
      </c>
    </row>
    <row r="1551" spans="1:25" x14ac:dyDescent="0.3">
      <c r="A1551" t="s">
        <v>1606</v>
      </c>
      <c r="B1551" s="1">
        <v>46036.885416666664</v>
      </c>
      <c r="C1551" s="2">
        <v>46036</v>
      </c>
      <c r="D1551">
        <v>21</v>
      </c>
      <c r="E1551" t="s">
        <v>25</v>
      </c>
      <c r="F1551" t="s">
        <v>26</v>
      </c>
      <c r="G1551">
        <v>2.8</v>
      </c>
      <c r="H1551">
        <v>85.63</v>
      </c>
      <c r="I1551">
        <v>85.41</v>
      </c>
      <c r="J1551">
        <v>1</v>
      </c>
      <c r="K1551">
        <v>4.4000000000000004</v>
      </c>
      <c r="L1551">
        <v>5.4</v>
      </c>
      <c r="M1551">
        <v>115</v>
      </c>
      <c r="N1551" t="s">
        <v>27</v>
      </c>
      <c r="O1551">
        <v>0.97399999999999998</v>
      </c>
      <c r="P1551" t="s">
        <v>28</v>
      </c>
      <c r="Q1551" t="s">
        <v>29</v>
      </c>
      <c r="R1551">
        <v>4.72</v>
      </c>
      <c r="S1551">
        <v>2</v>
      </c>
      <c r="T1551">
        <v>-0.22</v>
      </c>
      <c r="U1551">
        <v>1</v>
      </c>
      <c r="V1551" t="s">
        <v>697</v>
      </c>
      <c r="W1551" t="s">
        <v>31</v>
      </c>
      <c r="X1551">
        <v>1</v>
      </c>
      <c r="Y1551" t="str">
        <f>IF(tblRides[[#This Row],[supply_demand_ratio]]&lt;0.8,"Below 0.8",IF(tblRides[[#This Row],[supply_demand_ratio]]&lt;1,"Between 0.8-1.0",IF(tblRides[[#This Row],[supply_demand_ratio]]&lt;=1.2,"Between 1.0-1.2","Above 1.2")))</f>
        <v>Between 0.8-1.0</v>
      </c>
    </row>
    <row r="1552" spans="1:25" x14ac:dyDescent="0.3">
      <c r="A1552" t="s">
        <v>1607</v>
      </c>
      <c r="B1552" s="1">
        <v>46036.885416666664</v>
      </c>
      <c r="C1552" s="2">
        <v>46036</v>
      </c>
      <c r="D1552">
        <v>21</v>
      </c>
      <c r="E1552" t="s">
        <v>36</v>
      </c>
      <c r="F1552" t="s">
        <v>34</v>
      </c>
      <c r="G1552">
        <v>9.1999999999999993</v>
      </c>
      <c r="H1552">
        <v>191.15</v>
      </c>
      <c r="J1552">
        <v>1</v>
      </c>
      <c r="K1552">
        <v>2</v>
      </c>
      <c r="L1552">
        <v>1</v>
      </c>
      <c r="M1552">
        <v>91</v>
      </c>
      <c r="N1552" t="s">
        <v>27</v>
      </c>
      <c r="O1552">
        <v>0.90300000000000002</v>
      </c>
      <c r="P1552" t="s">
        <v>58</v>
      </c>
      <c r="Q1552" t="s">
        <v>74</v>
      </c>
      <c r="R1552">
        <v>4.83</v>
      </c>
      <c r="S1552">
        <v>0</v>
      </c>
      <c r="U1552">
        <v>-1</v>
      </c>
      <c r="V1552" t="s">
        <v>697</v>
      </c>
      <c r="W1552" t="s">
        <v>31</v>
      </c>
      <c r="X1552">
        <v>0</v>
      </c>
      <c r="Y1552" t="str">
        <f>IF(tblRides[[#This Row],[supply_demand_ratio]]&lt;0.8,"Below 0.8",IF(tblRides[[#This Row],[supply_demand_ratio]]&lt;1,"Between 0.8-1.0",IF(tblRides[[#This Row],[supply_demand_ratio]]&lt;=1.2,"Between 1.0-1.2","Above 1.2")))</f>
        <v>Between 0.8-1.0</v>
      </c>
    </row>
    <row r="1553" spans="1:25" x14ac:dyDescent="0.3">
      <c r="A1553" t="s">
        <v>1608</v>
      </c>
      <c r="B1553" s="1">
        <v>46036.886111111111</v>
      </c>
      <c r="C1553" s="2">
        <v>46036</v>
      </c>
      <c r="D1553">
        <v>21</v>
      </c>
      <c r="E1553" t="s">
        <v>25</v>
      </c>
      <c r="F1553" t="s">
        <v>26</v>
      </c>
      <c r="G1553">
        <v>1.1000000000000001</v>
      </c>
      <c r="H1553">
        <v>67.09</v>
      </c>
      <c r="I1553">
        <v>67.489999999999995</v>
      </c>
      <c r="J1553">
        <v>1.1000000000000001</v>
      </c>
      <c r="K1553">
        <v>3.5</v>
      </c>
      <c r="L1553">
        <v>2.7</v>
      </c>
      <c r="M1553">
        <v>117</v>
      </c>
      <c r="N1553" t="s">
        <v>27</v>
      </c>
      <c r="O1553">
        <v>0.84099999999999997</v>
      </c>
      <c r="P1553" t="s">
        <v>28</v>
      </c>
      <c r="Q1553" t="s">
        <v>29</v>
      </c>
      <c r="R1553">
        <v>4.66</v>
      </c>
      <c r="S1553">
        <v>11</v>
      </c>
      <c r="T1553">
        <v>0.4</v>
      </c>
      <c r="U1553">
        <v>-0.8</v>
      </c>
      <c r="V1553" t="s">
        <v>697</v>
      </c>
      <c r="W1553" t="s">
        <v>31</v>
      </c>
      <c r="X1553">
        <v>1</v>
      </c>
      <c r="Y1553" t="str">
        <f>IF(tblRides[[#This Row],[supply_demand_ratio]]&lt;0.8,"Below 0.8",IF(tblRides[[#This Row],[supply_demand_ratio]]&lt;1,"Between 0.8-1.0",IF(tblRides[[#This Row],[supply_demand_ratio]]&lt;=1.2,"Between 1.0-1.2","Above 1.2")))</f>
        <v>Between 0.8-1.0</v>
      </c>
    </row>
    <row r="1554" spans="1:25" x14ac:dyDescent="0.3">
      <c r="A1554" t="s">
        <v>1609</v>
      </c>
      <c r="B1554" s="1">
        <v>46036.886805555558</v>
      </c>
      <c r="C1554" s="2">
        <v>46036</v>
      </c>
      <c r="D1554">
        <v>21</v>
      </c>
      <c r="E1554" t="s">
        <v>36</v>
      </c>
      <c r="F1554" t="s">
        <v>26</v>
      </c>
      <c r="G1554">
        <v>6.1</v>
      </c>
      <c r="H1554">
        <v>127.25</v>
      </c>
      <c r="I1554">
        <v>129.63</v>
      </c>
      <c r="J1554">
        <v>1</v>
      </c>
      <c r="K1554">
        <v>3.3</v>
      </c>
      <c r="L1554">
        <v>6.2</v>
      </c>
      <c r="M1554">
        <v>100</v>
      </c>
      <c r="N1554" t="s">
        <v>27</v>
      </c>
      <c r="O1554">
        <v>0.92300000000000004</v>
      </c>
      <c r="P1554" t="s">
        <v>28</v>
      </c>
      <c r="Q1554" t="s">
        <v>29</v>
      </c>
      <c r="R1554">
        <v>4.33</v>
      </c>
      <c r="S1554">
        <v>18</v>
      </c>
      <c r="T1554">
        <v>2.38</v>
      </c>
      <c r="U1554">
        <v>2.9</v>
      </c>
      <c r="V1554" t="s">
        <v>697</v>
      </c>
      <c r="W1554" t="s">
        <v>31</v>
      </c>
      <c r="X1554">
        <v>1</v>
      </c>
      <c r="Y1554" t="str">
        <f>IF(tblRides[[#This Row],[supply_demand_ratio]]&lt;0.8,"Below 0.8",IF(tblRides[[#This Row],[supply_demand_ratio]]&lt;1,"Between 0.8-1.0",IF(tblRides[[#This Row],[supply_demand_ratio]]&lt;=1.2,"Between 1.0-1.2","Above 1.2")))</f>
        <v>Between 0.8-1.0</v>
      </c>
    </row>
    <row r="1555" spans="1:25" x14ac:dyDescent="0.3">
      <c r="A1555" t="s">
        <v>1610</v>
      </c>
      <c r="B1555" s="1">
        <v>46036.897916666669</v>
      </c>
      <c r="C1555" s="2">
        <v>46036</v>
      </c>
      <c r="D1555">
        <v>21</v>
      </c>
      <c r="E1555" t="s">
        <v>25</v>
      </c>
      <c r="F1555" t="s">
        <v>26</v>
      </c>
      <c r="G1555">
        <v>5.5</v>
      </c>
      <c r="H1555">
        <v>189.85</v>
      </c>
      <c r="I1555">
        <v>190.44</v>
      </c>
      <c r="J1555">
        <v>1.4</v>
      </c>
      <c r="K1555">
        <v>5.0999999999999996</v>
      </c>
      <c r="L1555">
        <v>5.5</v>
      </c>
      <c r="M1555">
        <v>67</v>
      </c>
      <c r="N1555" t="s">
        <v>72</v>
      </c>
      <c r="O1555">
        <v>0.46500000000000002</v>
      </c>
      <c r="P1555" t="s">
        <v>28</v>
      </c>
      <c r="Q1555" t="s">
        <v>29</v>
      </c>
      <c r="R1555">
        <v>5</v>
      </c>
      <c r="S1555">
        <v>33</v>
      </c>
      <c r="T1555">
        <v>0.59</v>
      </c>
      <c r="U1555">
        <v>0.4</v>
      </c>
      <c r="V1555" t="s">
        <v>697</v>
      </c>
      <c r="W1555" t="s">
        <v>45</v>
      </c>
      <c r="X1555">
        <v>1</v>
      </c>
      <c r="Y1555" t="str">
        <f>IF(tblRides[[#This Row],[supply_demand_ratio]]&lt;0.8,"Below 0.8",IF(tblRides[[#This Row],[supply_demand_ratio]]&lt;1,"Between 0.8-1.0",IF(tblRides[[#This Row],[supply_demand_ratio]]&lt;=1.2,"Between 1.0-1.2","Above 1.2")))</f>
        <v>Below 0.8</v>
      </c>
    </row>
    <row r="1556" spans="1:25" x14ac:dyDescent="0.3">
      <c r="A1556" t="s">
        <v>1611</v>
      </c>
      <c r="B1556" s="1">
        <v>46036.9</v>
      </c>
      <c r="C1556" s="2">
        <v>46036</v>
      </c>
      <c r="D1556">
        <v>21</v>
      </c>
      <c r="E1556" t="s">
        <v>25</v>
      </c>
      <c r="F1556" t="s">
        <v>26</v>
      </c>
      <c r="G1556">
        <v>2.9</v>
      </c>
      <c r="H1556">
        <v>103.02</v>
      </c>
      <c r="J1556">
        <v>1.3</v>
      </c>
      <c r="K1556">
        <v>9.4</v>
      </c>
      <c r="L1556">
        <v>12.2</v>
      </c>
      <c r="M1556">
        <v>102</v>
      </c>
      <c r="N1556" t="s">
        <v>27</v>
      </c>
      <c r="O1556">
        <v>0.76200000000000001</v>
      </c>
      <c r="P1556" t="s">
        <v>37</v>
      </c>
      <c r="Q1556" t="s">
        <v>38</v>
      </c>
      <c r="R1556">
        <v>4.82</v>
      </c>
      <c r="S1556">
        <v>3</v>
      </c>
      <c r="U1556">
        <v>2.8</v>
      </c>
      <c r="V1556" t="s">
        <v>697</v>
      </c>
      <c r="W1556" t="s">
        <v>45</v>
      </c>
      <c r="X1556">
        <v>0</v>
      </c>
      <c r="Y1556" t="str">
        <f>IF(tblRides[[#This Row],[supply_demand_ratio]]&lt;0.8,"Below 0.8",IF(tblRides[[#This Row],[supply_demand_ratio]]&lt;1,"Between 0.8-1.0",IF(tblRides[[#This Row],[supply_demand_ratio]]&lt;=1.2,"Between 1.0-1.2","Above 1.2")))</f>
        <v>Below 0.8</v>
      </c>
    </row>
    <row r="1557" spans="1:25" x14ac:dyDescent="0.3">
      <c r="A1557" t="s">
        <v>1612</v>
      </c>
      <c r="B1557" s="1">
        <v>46036.948611111111</v>
      </c>
      <c r="C1557" s="2">
        <v>46036</v>
      </c>
      <c r="D1557">
        <v>22</v>
      </c>
      <c r="E1557" t="s">
        <v>43</v>
      </c>
      <c r="F1557" t="s">
        <v>34</v>
      </c>
      <c r="G1557">
        <v>8</v>
      </c>
      <c r="H1557">
        <v>148.22</v>
      </c>
      <c r="J1557">
        <v>1</v>
      </c>
      <c r="K1557">
        <v>6.2</v>
      </c>
      <c r="L1557">
        <v>5</v>
      </c>
      <c r="M1557">
        <v>65</v>
      </c>
      <c r="N1557" t="s">
        <v>41</v>
      </c>
      <c r="O1557">
        <v>2.2000000000000002</v>
      </c>
      <c r="P1557" t="s">
        <v>58</v>
      </c>
      <c r="Q1557" t="s">
        <v>59</v>
      </c>
      <c r="R1557">
        <v>4.9000000000000004</v>
      </c>
      <c r="S1557">
        <v>0</v>
      </c>
      <c r="U1557">
        <v>-1.2</v>
      </c>
      <c r="V1557" t="s">
        <v>697</v>
      </c>
      <c r="W1557" t="s">
        <v>45</v>
      </c>
      <c r="X1557">
        <v>0</v>
      </c>
      <c r="Y1557" t="str">
        <f>IF(tblRides[[#This Row],[supply_demand_ratio]]&lt;0.8,"Below 0.8",IF(tblRides[[#This Row],[supply_demand_ratio]]&lt;1,"Between 0.8-1.0",IF(tblRides[[#This Row],[supply_demand_ratio]]&lt;=1.2,"Between 1.0-1.2","Above 1.2")))</f>
        <v>Above 1.2</v>
      </c>
    </row>
    <row r="1558" spans="1:25" x14ac:dyDescent="0.3">
      <c r="A1558" t="s">
        <v>1613</v>
      </c>
      <c r="B1558" s="1">
        <v>46036.952777777777</v>
      </c>
      <c r="C1558" s="2">
        <v>46036</v>
      </c>
      <c r="D1558">
        <v>22</v>
      </c>
      <c r="E1558" t="s">
        <v>36</v>
      </c>
      <c r="F1558" t="s">
        <v>34</v>
      </c>
      <c r="G1558">
        <v>8.5</v>
      </c>
      <c r="H1558">
        <v>165.11</v>
      </c>
      <c r="I1558">
        <v>169.01</v>
      </c>
      <c r="J1558">
        <v>1</v>
      </c>
      <c r="K1558">
        <v>7.1</v>
      </c>
      <c r="L1558">
        <v>6.9</v>
      </c>
      <c r="M1558">
        <v>119</v>
      </c>
      <c r="N1558" t="s">
        <v>27</v>
      </c>
      <c r="O1558">
        <v>1.117</v>
      </c>
      <c r="P1558" t="s">
        <v>28</v>
      </c>
      <c r="Q1558" t="s">
        <v>29</v>
      </c>
      <c r="R1558">
        <v>4.4000000000000004</v>
      </c>
      <c r="S1558">
        <v>0</v>
      </c>
      <c r="T1558">
        <v>3.9</v>
      </c>
      <c r="U1558">
        <v>-0.2</v>
      </c>
      <c r="V1558" t="s">
        <v>697</v>
      </c>
      <c r="W1558" t="s">
        <v>45</v>
      </c>
      <c r="X1558">
        <v>1</v>
      </c>
      <c r="Y1558" t="str">
        <f>IF(tblRides[[#This Row],[supply_demand_ratio]]&lt;0.8,"Below 0.8",IF(tblRides[[#This Row],[supply_demand_ratio]]&lt;1,"Between 0.8-1.0",IF(tblRides[[#This Row],[supply_demand_ratio]]&lt;=1.2,"Between 1.0-1.2","Above 1.2")))</f>
        <v>Between 1.0-1.2</v>
      </c>
    </row>
    <row r="1559" spans="1:25" x14ac:dyDescent="0.3">
      <c r="A1559" t="s">
        <v>1614</v>
      </c>
      <c r="B1559" s="1">
        <v>46036.960416666669</v>
      </c>
      <c r="C1559" s="2">
        <v>46036</v>
      </c>
      <c r="D1559">
        <v>23</v>
      </c>
      <c r="E1559" t="s">
        <v>25</v>
      </c>
      <c r="F1559" t="s">
        <v>26</v>
      </c>
      <c r="G1559">
        <v>3.4</v>
      </c>
      <c r="H1559">
        <v>100.47</v>
      </c>
      <c r="J1559">
        <v>1</v>
      </c>
      <c r="K1559">
        <v>2.4</v>
      </c>
      <c r="M1559">
        <v>127</v>
      </c>
      <c r="N1559" t="s">
        <v>27</v>
      </c>
      <c r="O1559">
        <v>1.105</v>
      </c>
      <c r="P1559" t="s">
        <v>82</v>
      </c>
      <c r="Q1559" t="s">
        <v>83</v>
      </c>
      <c r="R1559">
        <v>5</v>
      </c>
      <c r="S1559">
        <v>2</v>
      </c>
      <c r="V1559" t="s">
        <v>697</v>
      </c>
      <c r="W1559" t="s">
        <v>31</v>
      </c>
      <c r="X1559">
        <v>0</v>
      </c>
      <c r="Y1559" t="str">
        <f>IF(tblRides[[#This Row],[supply_demand_ratio]]&lt;0.8,"Below 0.8",IF(tblRides[[#This Row],[supply_demand_ratio]]&lt;1,"Between 0.8-1.0",IF(tblRides[[#This Row],[supply_demand_ratio]]&lt;=1.2,"Between 1.0-1.2","Above 1.2")))</f>
        <v>Between 1.0-1.2</v>
      </c>
    </row>
    <row r="1560" spans="1:25" x14ac:dyDescent="0.3">
      <c r="A1560" t="s">
        <v>1615</v>
      </c>
      <c r="B1560" s="1">
        <v>46036.964583333334</v>
      </c>
      <c r="C1560" s="2">
        <v>46036</v>
      </c>
      <c r="D1560">
        <v>23</v>
      </c>
      <c r="E1560" t="s">
        <v>36</v>
      </c>
      <c r="F1560" t="s">
        <v>34</v>
      </c>
      <c r="G1560">
        <v>4.2</v>
      </c>
      <c r="H1560">
        <v>111.93</v>
      </c>
      <c r="I1560">
        <v>114.65</v>
      </c>
      <c r="J1560">
        <v>1</v>
      </c>
      <c r="K1560">
        <v>3.8</v>
      </c>
      <c r="L1560">
        <v>1</v>
      </c>
      <c r="M1560">
        <v>123</v>
      </c>
      <c r="N1560" t="s">
        <v>41</v>
      </c>
      <c r="O1560">
        <v>1.4610000000000001</v>
      </c>
      <c r="P1560" t="s">
        <v>28</v>
      </c>
      <c r="Q1560" t="s">
        <v>29</v>
      </c>
      <c r="R1560">
        <v>4.88</v>
      </c>
      <c r="S1560">
        <v>0</v>
      </c>
      <c r="T1560">
        <v>2.72</v>
      </c>
      <c r="U1560">
        <v>-2.8</v>
      </c>
      <c r="V1560" t="s">
        <v>697</v>
      </c>
      <c r="W1560" t="s">
        <v>31</v>
      </c>
      <c r="X1560">
        <v>1</v>
      </c>
      <c r="Y1560" t="str">
        <f>IF(tblRides[[#This Row],[supply_demand_ratio]]&lt;0.8,"Below 0.8",IF(tblRides[[#This Row],[supply_demand_ratio]]&lt;1,"Between 0.8-1.0",IF(tblRides[[#This Row],[supply_demand_ratio]]&lt;=1.2,"Between 1.0-1.2","Above 1.2")))</f>
        <v>Above 1.2</v>
      </c>
    </row>
    <row r="1561" spans="1:25" x14ac:dyDescent="0.3">
      <c r="A1561" t="s">
        <v>1616</v>
      </c>
      <c r="B1561" s="1">
        <v>46036.96875</v>
      </c>
      <c r="C1561" s="2">
        <v>46036</v>
      </c>
      <c r="D1561">
        <v>23</v>
      </c>
      <c r="E1561" t="s">
        <v>25</v>
      </c>
      <c r="F1561" t="s">
        <v>34</v>
      </c>
      <c r="G1561">
        <v>7</v>
      </c>
      <c r="H1561">
        <v>162.12</v>
      </c>
      <c r="I1561">
        <v>157.24</v>
      </c>
      <c r="J1561">
        <v>1.1000000000000001</v>
      </c>
      <c r="K1561">
        <v>8.1</v>
      </c>
      <c r="L1561">
        <v>6.7</v>
      </c>
      <c r="M1561">
        <v>113</v>
      </c>
      <c r="N1561" t="s">
        <v>72</v>
      </c>
      <c r="O1561">
        <v>0.78200000000000003</v>
      </c>
      <c r="P1561" t="s">
        <v>28</v>
      </c>
      <c r="Q1561" t="s">
        <v>29</v>
      </c>
      <c r="R1561">
        <v>5</v>
      </c>
      <c r="S1561">
        <v>0</v>
      </c>
      <c r="T1561">
        <v>-4.88</v>
      </c>
      <c r="U1561">
        <v>-1.4</v>
      </c>
      <c r="V1561" t="s">
        <v>697</v>
      </c>
      <c r="W1561" t="s">
        <v>45</v>
      </c>
      <c r="X1561">
        <v>1</v>
      </c>
      <c r="Y1561" t="str">
        <f>IF(tblRides[[#This Row],[supply_demand_ratio]]&lt;0.8,"Below 0.8",IF(tblRides[[#This Row],[supply_demand_ratio]]&lt;1,"Between 0.8-1.0",IF(tblRides[[#This Row],[supply_demand_ratio]]&lt;=1.2,"Between 1.0-1.2","Above 1.2")))</f>
        <v>Below 0.8</v>
      </c>
    </row>
    <row r="1562" spans="1:25" x14ac:dyDescent="0.3">
      <c r="A1562" t="s">
        <v>1617</v>
      </c>
      <c r="B1562" s="1">
        <v>46036.98541666667</v>
      </c>
      <c r="C1562" s="2">
        <v>46036</v>
      </c>
      <c r="D1562">
        <v>23</v>
      </c>
      <c r="E1562" t="s">
        <v>43</v>
      </c>
      <c r="F1562" t="s">
        <v>26</v>
      </c>
      <c r="G1562">
        <v>1.4</v>
      </c>
      <c r="H1562">
        <v>65.540000000000006</v>
      </c>
      <c r="I1562">
        <v>67.02</v>
      </c>
      <c r="J1562">
        <v>1.1000000000000001</v>
      </c>
      <c r="K1562">
        <v>2</v>
      </c>
      <c r="L1562">
        <v>6.9</v>
      </c>
      <c r="M1562">
        <v>71</v>
      </c>
      <c r="N1562" t="s">
        <v>41</v>
      </c>
      <c r="O1562">
        <v>1.627</v>
      </c>
      <c r="P1562" t="s">
        <v>28</v>
      </c>
      <c r="Q1562" t="s">
        <v>29</v>
      </c>
      <c r="R1562">
        <v>4.7300000000000004</v>
      </c>
      <c r="S1562">
        <v>40</v>
      </c>
      <c r="T1562">
        <v>1.48</v>
      </c>
      <c r="U1562">
        <v>4.9000000000000004</v>
      </c>
      <c r="V1562" t="s">
        <v>697</v>
      </c>
      <c r="W1562" t="s">
        <v>31</v>
      </c>
      <c r="X1562">
        <v>1</v>
      </c>
      <c r="Y1562" t="str">
        <f>IF(tblRides[[#This Row],[supply_demand_ratio]]&lt;0.8,"Below 0.8",IF(tblRides[[#This Row],[supply_demand_ratio]]&lt;1,"Between 0.8-1.0",IF(tblRides[[#This Row],[supply_demand_ratio]]&lt;=1.2,"Between 1.0-1.2","Above 1.2")))</f>
        <v>Above 1.2</v>
      </c>
    </row>
    <row r="1563" spans="1:25" x14ac:dyDescent="0.3">
      <c r="A1563" t="s">
        <v>1618</v>
      </c>
      <c r="B1563" s="1">
        <v>46036.989583333336</v>
      </c>
      <c r="C1563" s="2">
        <v>46036</v>
      </c>
      <c r="D1563">
        <v>23</v>
      </c>
      <c r="E1563" t="s">
        <v>43</v>
      </c>
      <c r="F1563" t="s">
        <v>26</v>
      </c>
      <c r="G1563">
        <v>3.6</v>
      </c>
      <c r="H1563">
        <v>91.09</v>
      </c>
      <c r="I1563">
        <v>87.25</v>
      </c>
      <c r="J1563">
        <v>1</v>
      </c>
      <c r="K1563">
        <v>8.1999999999999993</v>
      </c>
      <c r="L1563">
        <v>7</v>
      </c>
      <c r="M1563">
        <v>71</v>
      </c>
      <c r="N1563" t="s">
        <v>41</v>
      </c>
      <c r="O1563">
        <v>1.526</v>
      </c>
      <c r="P1563" t="s">
        <v>28</v>
      </c>
      <c r="Q1563" t="s">
        <v>29</v>
      </c>
      <c r="R1563">
        <v>4.79</v>
      </c>
      <c r="S1563">
        <v>47</v>
      </c>
      <c r="T1563">
        <v>-3.84</v>
      </c>
      <c r="U1563">
        <v>-1.2</v>
      </c>
      <c r="V1563" t="s">
        <v>697</v>
      </c>
      <c r="W1563" t="s">
        <v>45</v>
      </c>
      <c r="X1563">
        <v>1</v>
      </c>
      <c r="Y1563" t="str">
        <f>IF(tblRides[[#This Row],[supply_demand_ratio]]&lt;0.8,"Below 0.8",IF(tblRides[[#This Row],[supply_demand_ratio]]&lt;1,"Between 0.8-1.0",IF(tblRides[[#This Row],[supply_demand_ratio]]&lt;=1.2,"Between 1.0-1.2","Above 1.2")))</f>
        <v>Above 1.2</v>
      </c>
    </row>
    <row r="1564" spans="1:25" x14ac:dyDescent="0.3">
      <c r="A1564" t="s">
        <v>1619</v>
      </c>
      <c r="B1564" s="1">
        <v>46037</v>
      </c>
      <c r="C1564" s="2">
        <v>46037</v>
      </c>
      <c r="D1564">
        <v>0</v>
      </c>
      <c r="E1564" t="s">
        <v>25</v>
      </c>
      <c r="F1564" t="s">
        <v>34</v>
      </c>
      <c r="G1564">
        <v>3.8</v>
      </c>
      <c r="H1564">
        <v>117.11</v>
      </c>
      <c r="I1564">
        <v>120.75</v>
      </c>
      <c r="J1564">
        <v>1.1000000000000001</v>
      </c>
      <c r="K1564">
        <v>7.4</v>
      </c>
      <c r="L1564">
        <v>8.6999999999999993</v>
      </c>
      <c r="M1564">
        <v>108</v>
      </c>
      <c r="N1564" t="s">
        <v>27</v>
      </c>
      <c r="O1564">
        <v>0.874</v>
      </c>
      <c r="P1564" t="s">
        <v>28</v>
      </c>
      <c r="Q1564" t="s">
        <v>29</v>
      </c>
      <c r="R1564">
        <v>4.8</v>
      </c>
      <c r="S1564">
        <v>0</v>
      </c>
      <c r="T1564">
        <v>3.64</v>
      </c>
      <c r="U1564">
        <v>1.3</v>
      </c>
      <c r="V1564" t="s">
        <v>30</v>
      </c>
      <c r="W1564" t="s">
        <v>45</v>
      </c>
      <c r="X1564">
        <v>1</v>
      </c>
      <c r="Y1564" t="str">
        <f>IF(tblRides[[#This Row],[supply_demand_ratio]]&lt;0.8,"Below 0.8",IF(tblRides[[#This Row],[supply_demand_ratio]]&lt;1,"Between 0.8-1.0",IF(tblRides[[#This Row],[supply_demand_ratio]]&lt;=1.2,"Between 1.0-1.2","Above 1.2")))</f>
        <v>Between 0.8-1.0</v>
      </c>
    </row>
    <row r="1565" spans="1:25" x14ac:dyDescent="0.3">
      <c r="A1565" t="s">
        <v>1620</v>
      </c>
      <c r="B1565" s="1">
        <v>46037.010416666664</v>
      </c>
      <c r="C1565" s="2">
        <v>46037</v>
      </c>
      <c r="D1565">
        <v>0</v>
      </c>
      <c r="E1565" t="s">
        <v>62</v>
      </c>
      <c r="F1565" t="s">
        <v>26</v>
      </c>
      <c r="G1565">
        <v>4.5</v>
      </c>
      <c r="H1565">
        <v>111.46</v>
      </c>
      <c r="J1565">
        <v>1</v>
      </c>
      <c r="K1565">
        <v>5.0999999999999996</v>
      </c>
      <c r="L1565">
        <v>3.7</v>
      </c>
      <c r="M1565">
        <v>67</v>
      </c>
      <c r="N1565" t="s">
        <v>41</v>
      </c>
      <c r="O1565">
        <v>2.2000000000000002</v>
      </c>
      <c r="P1565" t="s">
        <v>37</v>
      </c>
      <c r="Q1565" t="s">
        <v>103</v>
      </c>
      <c r="R1565">
        <v>4.46</v>
      </c>
      <c r="S1565">
        <v>10</v>
      </c>
      <c r="U1565">
        <v>-1.4</v>
      </c>
      <c r="V1565" t="s">
        <v>30</v>
      </c>
      <c r="W1565" t="s">
        <v>45</v>
      </c>
      <c r="X1565">
        <v>0</v>
      </c>
      <c r="Y1565" t="str">
        <f>IF(tblRides[[#This Row],[supply_demand_ratio]]&lt;0.8,"Below 0.8",IF(tblRides[[#This Row],[supply_demand_ratio]]&lt;1,"Between 0.8-1.0",IF(tblRides[[#This Row],[supply_demand_ratio]]&lt;=1.2,"Between 1.0-1.2","Above 1.2")))</f>
        <v>Above 1.2</v>
      </c>
    </row>
    <row r="1566" spans="1:25" x14ac:dyDescent="0.3">
      <c r="A1566" t="s">
        <v>1621</v>
      </c>
      <c r="B1566" s="1">
        <v>46037.013888888891</v>
      </c>
      <c r="C1566" s="2">
        <v>46037</v>
      </c>
      <c r="D1566">
        <v>0</v>
      </c>
      <c r="E1566" t="s">
        <v>43</v>
      </c>
      <c r="F1566" t="s">
        <v>26</v>
      </c>
      <c r="G1566">
        <v>9.5</v>
      </c>
      <c r="H1566">
        <v>168.78</v>
      </c>
      <c r="I1566">
        <v>175.58</v>
      </c>
      <c r="J1566">
        <v>1</v>
      </c>
      <c r="K1566">
        <v>2.9</v>
      </c>
      <c r="L1566">
        <v>1.5</v>
      </c>
      <c r="M1566">
        <v>70</v>
      </c>
      <c r="N1566" t="s">
        <v>41</v>
      </c>
      <c r="O1566">
        <v>1.639</v>
      </c>
      <c r="P1566" t="s">
        <v>28</v>
      </c>
      <c r="Q1566" t="s">
        <v>29</v>
      </c>
      <c r="R1566">
        <v>4.8</v>
      </c>
      <c r="S1566">
        <v>19</v>
      </c>
      <c r="T1566">
        <v>6.8</v>
      </c>
      <c r="U1566">
        <v>-1.4</v>
      </c>
      <c r="V1566" t="s">
        <v>30</v>
      </c>
      <c r="W1566" t="s">
        <v>31</v>
      </c>
      <c r="X1566">
        <v>1</v>
      </c>
      <c r="Y1566" t="str">
        <f>IF(tblRides[[#This Row],[supply_demand_ratio]]&lt;0.8,"Below 0.8",IF(tblRides[[#This Row],[supply_demand_ratio]]&lt;1,"Between 0.8-1.0",IF(tblRides[[#This Row],[supply_demand_ratio]]&lt;=1.2,"Between 1.0-1.2","Above 1.2")))</f>
        <v>Above 1.2</v>
      </c>
    </row>
    <row r="1567" spans="1:25" x14ac:dyDescent="0.3">
      <c r="A1567" t="s">
        <v>1622</v>
      </c>
      <c r="B1567" s="1">
        <v>46037.015277777777</v>
      </c>
      <c r="C1567" s="2">
        <v>46037</v>
      </c>
      <c r="D1567">
        <v>0</v>
      </c>
      <c r="E1567" t="s">
        <v>36</v>
      </c>
      <c r="F1567" t="s">
        <v>26</v>
      </c>
      <c r="G1567">
        <v>9.1</v>
      </c>
      <c r="H1567">
        <v>155.81</v>
      </c>
      <c r="I1567">
        <v>161.84</v>
      </c>
      <c r="J1567">
        <v>1</v>
      </c>
      <c r="K1567">
        <v>2</v>
      </c>
      <c r="L1567">
        <v>3.4</v>
      </c>
      <c r="M1567">
        <v>113</v>
      </c>
      <c r="N1567" t="s">
        <v>27</v>
      </c>
      <c r="O1567">
        <v>1.1870000000000001</v>
      </c>
      <c r="P1567" t="s">
        <v>28</v>
      </c>
      <c r="Q1567" t="s">
        <v>29</v>
      </c>
      <c r="R1567">
        <v>4.7699999999999996</v>
      </c>
      <c r="S1567">
        <v>16</v>
      </c>
      <c r="T1567">
        <v>6.03</v>
      </c>
      <c r="U1567">
        <v>1.4</v>
      </c>
      <c r="V1567" t="s">
        <v>30</v>
      </c>
      <c r="W1567" t="s">
        <v>31</v>
      </c>
      <c r="X1567">
        <v>1</v>
      </c>
      <c r="Y1567" t="str">
        <f>IF(tblRides[[#This Row],[supply_demand_ratio]]&lt;0.8,"Below 0.8",IF(tblRides[[#This Row],[supply_demand_ratio]]&lt;1,"Between 0.8-1.0",IF(tblRides[[#This Row],[supply_demand_ratio]]&lt;=1.2,"Between 1.0-1.2","Above 1.2")))</f>
        <v>Between 1.0-1.2</v>
      </c>
    </row>
    <row r="1568" spans="1:25" x14ac:dyDescent="0.3">
      <c r="A1568" t="s">
        <v>1623</v>
      </c>
      <c r="B1568" s="1">
        <v>46037.01666666667</v>
      </c>
      <c r="C1568" s="2">
        <v>46037</v>
      </c>
      <c r="D1568">
        <v>0</v>
      </c>
      <c r="E1568" t="s">
        <v>33</v>
      </c>
      <c r="F1568" t="s">
        <v>34</v>
      </c>
      <c r="G1568">
        <v>2.7</v>
      </c>
      <c r="H1568">
        <v>74.739999999999995</v>
      </c>
      <c r="I1568">
        <v>75.67</v>
      </c>
      <c r="J1568">
        <v>1</v>
      </c>
      <c r="K1568">
        <v>5.6</v>
      </c>
      <c r="L1568">
        <v>2.8</v>
      </c>
      <c r="M1568">
        <v>94</v>
      </c>
      <c r="N1568" t="s">
        <v>41</v>
      </c>
      <c r="O1568">
        <v>1.506</v>
      </c>
      <c r="P1568" t="s">
        <v>28</v>
      </c>
      <c r="Q1568" t="s">
        <v>29</v>
      </c>
      <c r="R1568">
        <v>4.74</v>
      </c>
      <c r="S1568">
        <v>0</v>
      </c>
      <c r="T1568">
        <v>0.93</v>
      </c>
      <c r="U1568">
        <v>-2.8</v>
      </c>
      <c r="V1568" t="s">
        <v>30</v>
      </c>
      <c r="W1568" t="s">
        <v>45</v>
      </c>
      <c r="X1568">
        <v>1</v>
      </c>
      <c r="Y1568" t="str">
        <f>IF(tblRides[[#This Row],[supply_demand_ratio]]&lt;0.8,"Below 0.8",IF(tblRides[[#This Row],[supply_demand_ratio]]&lt;1,"Between 0.8-1.0",IF(tblRides[[#This Row],[supply_demand_ratio]]&lt;=1.2,"Between 1.0-1.2","Above 1.2")))</f>
        <v>Above 1.2</v>
      </c>
    </row>
    <row r="1569" spans="1:25" x14ac:dyDescent="0.3">
      <c r="A1569" t="s">
        <v>1624</v>
      </c>
      <c r="B1569" s="1">
        <v>46037.018055555556</v>
      </c>
      <c r="C1569" s="2">
        <v>46037</v>
      </c>
      <c r="D1569">
        <v>0</v>
      </c>
      <c r="E1569" t="s">
        <v>33</v>
      </c>
      <c r="F1569" t="s">
        <v>26</v>
      </c>
      <c r="G1569">
        <v>5.9</v>
      </c>
      <c r="H1569">
        <v>154.35</v>
      </c>
      <c r="I1569">
        <v>150.66999999999999</v>
      </c>
      <c r="J1569">
        <v>1.1000000000000001</v>
      </c>
      <c r="K1569">
        <v>7.4</v>
      </c>
      <c r="L1569">
        <v>10.6</v>
      </c>
      <c r="M1569">
        <v>88</v>
      </c>
      <c r="N1569" t="s">
        <v>41</v>
      </c>
      <c r="O1569">
        <v>1.6220000000000001</v>
      </c>
      <c r="P1569" t="s">
        <v>28</v>
      </c>
      <c r="Q1569" t="s">
        <v>29</v>
      </c>
      <c r="R1569">
        <v>4.68</v>
      </c>
      <c r="S1569">
        <v>8</v>
      </c>
      <c r="T1569">
        <v>-3.68</v>
      </c>
      <c r="U1569">
        <v>3.2</v>
      </c>
      <c r="V1569" t="s">
        <v>30</v>
      </c>
      <c r="W1569" t="s">
        <v>45</v>
      </c>
      <c r="X1569">
        <v>1</v>
      </c>
      <c r="Y1569" t="str">
        <f>IF(tblRides[[#This Row],[supply_demand_ratio]]&lt;0.8,"Below 0.8",IF(tblRides[[#This Row],[supply_demand_ratio]]&lt;1,"Between 0.8-1.0",IF(tblRides[[#This Row],[supply_demand_ratio]]&lt;=1.2,"Between 1.0-1.2","Above 1.2")))</f>
        <v>Above 1.2</v>
      </c>
    </row>
    <row r="1570" spans="1:25" x14ac:dyDescent="0.3">
      <c r="A1570" t="s">
        <v>1625</v>
      </c>
      <c r="B1570" s="1">
        <v>46037.027083333334</v>
      </c>
      <c r="C1570" s="2">
        <v>46037</v>
      </c>
      <c r="D1570">
        <v>0</v>
      </c>
      <c r="E1570" t="s">
        <v>33</v>
      </c>
      <c r="F1570" t="s">
        <v>26</v>
      </c>
      <c r="G1570">
        <v>6.8</v>
      </c>
      <c r="H1570">
        <v>149.74</v>
      </c>
      <c r="I1570">
        <v>149.29</v>
      </c>
      <c r="J1570">
        <v>1</v>
      </c>
      <c r="K1570">
        <v>5</v>
      </c>
      <c r="L1570">
        <v>8</v>
      </c>
      <c r="M1570">
        <v>102</v>
      </c>
      <c r="N1570" t="s">
        <v>41</v>
      </c>
      <c r="O1570">
        <v>1.466</v>
      </c>
      <c r="P1570" t="s">
        <v>28</v>
      </c>
      <c r="Q1570" t="s">
        <v>29</v>
      </c>
      <c r="R1570">
        <v>4.71</v>
      </c>
      <c r="S1570">
        <v>7</v>
      </c>
      <c r="T1570">
        <v>-0.45</v>
      </c>
      <c r="U1570">
        <v>3</v>
      </c>
      <c r="V1570" t="s">
        <v>30</v>
      </c>
      <c r="W1570" t="s">
        <v>31</v>
      </c>
      <c r="X1570">
        <v>1</v>
      </c>
      <c r="Y1570" t="str">
        <f>IF(tblRides[[#This Row],[supply_demand_ratio]]&lt;0.8,"Below 0.8",IF(tblRides[[#This Row],[supply_demand_ratio]]&lt;1,"Between 0.8-1.0",IF(tblRides[[#This Row],[supply_demand_ratio]]&lt;=1.2,"Between 1.0-1.2","Above 1.2")))</f>
        <v>Above 1.2</v>
      </c>
    </row>
    <row r="1571" spans="1:25" x14ac:dyDescent="0.3">
      <c r="A1571" t="s">
        <v>1626</v>
      </c>
      <c r="B1571" s="1">
        <v>46037.040277777778</v>
      </c>
      <c r="C1571" s="2">
        <v>46037</v>
      </c>
      <c r="D1571">
        <v>0</v>
      </c>
      <c r="E1571" t="s">
        <v>62</v>
      </c>
      <c r="F1571" t="s">
        <v>34</v>
      </c>
      <c r="G1571">
        <v>7.7</v>
      </c>
      <c r="H1571">
        <v>138.87</v>
      </c>
      <c r="I1571">
        <v>143.41999999999999</v>
      </c>
      <c r="J1571">
        <v>1</v>
      </c>
      <c r="K1571">
        <v>5.5</v>
      </c>
      <c r="L1571">
        <v>8.1</v>
      </c>
      <c r="M1571">
        <v>62</v>
      </c>
      <c r="N1571" t="s">
        <v>41</v>
      </c>
      <c r="O1571">
        <v>1.7490000000000001</v>
      </c>
      <c r="P1571" t="s">
        <v>28</v>
      </c>
      <c r="Q1571" t="s">
        <v>29</v>
      </c>
      <c r="R1571">
        <v>5</v>
      </c>
      <c r="S1571">
        <v>0</v>
      </c>
      <c r="T1571">
        <v>4.55</v>
      </c>
      <c r="U1571">
        <v>2.6</v>
      </c>
      <c r="V1571" t="s">
        <v>30</v>
      </c>
      <c r="W1571" t="s">
        <v>45</v>
      </c>
      <c r="X1571">
        <v>1</v>
      </c>
      <c r="Y1571" t="str">
        <f>IF(tblRides[[#This Row],[supply_demand_ratio]]&lt;0.8,"Below 0.8",IF(tblRides[[#This Row],[supply_demand_ratio]]&lt;1,"Between 0.8-1.0",IF(tblRides[[#This Row],[supply_demand_ratio]]&lt;=1.2,"Between 1.0-1.2","Above 1.2")))</f>
        <v>Above 1.2</v>
      </c>
    </row>
    <row r="1572" spans="1:25" x14ac:dyDescent="0.3">
      <c r="A1572" t="s">
        <v>1627</v>
      </c>
      <c r="B1572" s="1">
        <v>46037.061111111114</v>
      </c>
      <c r="C1572" s="2">
        <v>46037</v>
      </c>
      <c r="D1572">
        <v>1</v>
      </c>
      <c r="E1572" t="s">
        <v>36</v>
      </c>
      <c r="F1572" t="s">
        <v>26</v>
      </c>
      <c r="G1572">
        <v>2</v>
      </c>
      <c r="H1572">
        <v>71.03</v>
      </c>
      <c r="I1572">
        <v>72.709999999999994</v>
      </c>
      <c r="J1572">
        <v>1</v>
      </c>
      <c r="K1572">
        <v>5.6</v>
      </c>
      <c r="L1572">
        <v>1</v>
      </c>
      <c r="M1572">
        <v>123</v>
      </c>
      <c r="N1572" t="s">
        <v>41</v>
      </c>
      <c r="O1572">
        <v>1.355</v>
      </c>
      <c r="P1572" t="s">
        <v>28</v>
      </c>
      <c r="Q1572" t="s">
        <v>29</v>
      </c>
      <c r="R1572">
        <v>4.63</v>
      </c>
      <c r="S1572">
        <v>5</v>
      </c>
      <c r="T1572">
        <v>1.68</v>
      </c>
      <c r="U1572">
        <v>-4.5999999999999996</v>
      </c>
      <c r="V1572" t="s">
        <v>30</v>
      </c>
      <c r="W1572" t="s">
        <v>45</v>
      </c>
      <c r="X1572">
        <v>1</v>
      </c>
      <c r="Y1572" t="str">
        <f>IF(tblRides[[#This Row],[supply_demand_ratio]]&lt;0.8,"Below 0.8",IF(tblRides[[#This Row],[supply_demand_ratio]]&lt;1,"Between 0.8-1.0",IF(tblRides[[#This Row],[supply_demand_ratio]]&lt;=1.2,"Between 1.0-1.2","Above 1.2")))</f>
        <v>Above 1.2</v>
      </c>
    </row>
    <row r="1573" spans="1:25" x14ac:dyDescent="0.3">
      <c r="A1573" t="s">
        <v>1628</v>
      </c>
      <c r="B1573" s="1">
        <v>46037.061111111114</v>
      </c>
      <c r="C1573" s="2">
        <v>46037</v>
      </c>
      <c r="D1573">
        <v>1</v>
      </c>
      <c r="E1573" t="s">
        <v>33</v>
      </c>
      <c r="F1573" t="s">
        <v>26</v>
      </c>
      <c r="G1573">
        <v>0.7</v>
      </c>
      <c r="H1573">
        <v>50.18</v>
      </c>
      <c r="I1573">
        <v>49.1</v>
      </c>
      <c r="J1573">
        <v>1</v>
      </c>
      <c r="K1573">
        <v>4.5999999999999996</v>
      </c>
      <c r="L1573">
        <v>5.5</v>
      </c>
      <c r="M1573">
        <v>99</v>
      </c>
      <c r="N1573" t="s">
        <v>41</v>
      </c>
      <c r="O1573">
        <v>1.476</v>
      </c>
      <c r="P1573" t="s">
        <v>28</v>
      </c>
      <c r="Q1573" t="s">
        <v>29</v>
      </c>
      <c r="R1573">
        <v>4.67</v>
      </c>
      <c r="S1573">
        <v>7</v>
      </c>
      <c r="T1573">
        <v>-1.08</v>
      </c>
      <c r="U1573">
        <v>0.9</v>
      </c>
      <c r="V1573" t="s">
        <v>30</v>
      </c>
      <c r="W1573" t="s">
        <v>31</v>
      </c>
      <c r="X1573">
        <v>1</v>
      </c>
      <c r="Y1573" t="str">
        <f>IF(tblRides[[#This Row],[supply_demand_ratio]]&lt;0.8,"Below 0.8",IF(tblRides[[#This Row],[supply_demand_ratio]]&lt;1,"Between 0.8-1.0",IF(tblRides[[#This Row],[supply_demand_ratio]]&lt;=1.2,"Between 1.0-1.2","Above 1.2")))</f>
        <v>Above 1.2</v>
      </c>
    </row>
    <row r="1574" spans="1:25" x14ac:dyDescent="0.3">
      <c r="A1574" t="s">
        <v>1629</v>
      </c>
      <c r="B1574" s="1">
        <v>46037.063194444447</v>
      </c>
      <c r="C1574" s="2">
        <v>46037</v>
      </c>
      <c r="D1574">
        <v>1</v>
      </c>
      <c r="E1574" t="s">
        <v>33</v>
      </c>
      <c r="F1574" t="s">
        <v>26</v>
      </c>
      <c r="G1574">
        <v>18.2</v>
      </c>
      <c r="H1574">
        <v>320.66000000000003</v>
      </c>
      <c r="J1574">
        <v>1</v>
      </c>
      <c r="K1574">
        <v>5.3</v>
      </c>
      <c r="M1574">
        <v>100</v>
      </c>
      <c r="N1574" t="s">
        <v>41</v>
      </c>
      <c r="O1574">
        <v>1.4359999999999999</v>
      </c>
      <c r="P1574" t="s">
        <v>82</v>
      </c>
      <c r="Q1574" t="s">
        <v>83</v>
      </c>
      <c r="R1574">
        <v>4.8499999999999996</v>
      </c>
      <c r="S1574">
        <v>5</v>
      </c>
      <c r="V1574" t="s">
        <v>30</v>
      </c>
      <c r="W1574" t="s">
        <v>45</v>
      </c>
      <c r="X1574">
        <v>0</v>
      </c>
      <c r="Y1574" t="str">
        <f>IF(tblRides[[#This Row],[supply_demand_ratio]]&lt;0.8,"Below 0.8",IF(tblRides[[#This Row],[supply_demand_ratio]]&lt;1,"Between 0.8-1.0",IF(tblRides[[#This Row],[supply_demand_ratio]]&lt;=1.2,"Between 1.0-1.2","Above 1.2")))</f>
        <v>Above 1.2</v>
      </c>
    </row>
    <row r="1575" spans="1:25" x14ac:dyDescent="0.3">
      <c r="A1575" t="s">
        <v>1630</v>
      </c>
      <c r="B1575" s="1">
        <v>46037.064583333333</v>
      </c>
      <c r="C1575" s="2">
        <v>46037</v>
      </c>
      <c r="D1575">
        <v>1</v>
      </c>
      <c r="E1575" t="s">
        <v>33</v>
      </c>
      <c r="F1575" t="s">
        <v>34</v>
      </c>
      <c r="G1575">
        <v>3.1</v>
      </c>
      <c r="H1575">
        <v>96.83</v>
      </c>
      <c r="I1575">
        <v>105.42</v>
      </c>
      <c r="J1575">
        <v>1.1000000000000001</v>
      </c>
      <c r="K1575">
        <v>7.4</v>
      </c>
      <c r="L1575">
        <v>2.6</v>
      </c>
      <c r="M1575">
        <v>96</v>
      </c>
      <c r="N1575" t="s">
        <v>41</v>
      </c>
      <c r="O1575">
        <v>1.46</v>
      </c>
      <c r="P1575" t="s">
        <v>28</v>
      </c>
      <c r="Q1575" t="s">
        <v>29</v>
      </c>
      <c r="R1575">
        <v>4.8</v>
      </c>
      <c r="S1575">
        <v>0</v>
      </c>
      <c r="T1575">
        <v>8.59</v>
      </c>
      <c r="U1575">
        <v>-4.8</v>
      </c>
      <c r="V1575" t="s">
        <v>30</v>
      </c>
      <c r="W1575" t="s">
        <v>45</v>
      </c>
      <c r="X1575">
        <v>1</v>
      </c>
      <c r="Y1575" t="str">
        <f>IF(tblRides[[#This Row],[supply_demand_ratio]]&lt;0.8,"Below 0.8",IF(tblRides[[#This Row],[supply_demand_ratio]]&lt;1,"Between 0.8-1.0",IF(tblRides[[#This Row],[supply_demand_ratio]]&lt;=1.2,"Between 1.0-1.2","Above 1.2")))</f>
        <v>Above 1.2</v>
      </c>
    </row>
    <row r="1576" spans="1:25" x14ac:dyDescent="0.3">
      <c r="A1576" t="s">
        <v>1631</v>
      </c>
      <c r="B1576" s="1">
        <v>46037.065972222219</v>
      </c>
      <c r="C1576" s="2">
        <v>46037</v>
      </c>
      <c r="D1576">
        <v>1</v>
      </c>
      <c r="E1576" t="s">
        <v>43</v>
      </c>
      <c r="F1576" t="s">
        <v>26</v>
      </c>
      <c r="G1576">
        <v>5.2</v>
      </c>
      <c r="H1576">
        <v>120.73</v>
      </c>
      <c r="J1576">
        <v>1</v>
      </c>
      <c r="K1576">
        <v>5.4</v>
      </c>
      <c r="L1576">
        <v>11</v>
      </c>
      <c r="M1576">
        <v>76</v>
      </c>
      <c r="N1576" t="s">
        <v>41</v>
      </c>
      <c r="O1576">
        <v>1.5009999999999999</v>
      </c>
      <c r="P1576" t="s">
        <v>58</v>
      </c>
      <c r="Q1576" t="s">
        <v>59</v>
      </c>
      <c r="R1576">
        <v>4.79</v>
      </c>
      <c r="S1576">
        <v>18</v>
      </c>
      <c r="U1576">
        <v>5.6</v>
      </c>
      <c r="V1576" t="s">
        <v>30</v>
      </c>
      <c r="W1576" t="s">
        <v>45</v>
      </c>
      <c r="X1576">
        <v>0</v>
      </c>
      <c r="Y1576" t="str">
        <f>IF(tblRides[[#This Row],[supply_demand_ratio]]&lt;0.8,"Below 0.8",IF(tblRides[[#This Row],[supply_demand_ratio]]&lt;1,"Between 0.8-1.0",IF(tblRides[[#This Row],[supply_demand_ratio]]&lt;=1.2,"Between 1.0-1.2","Above 1.2")))</f>
        <v>Above 1.2</v>
      </c>
    </row>
    <row r="1577" spans="1:25" x14ac:dyDescent="0.3">
      <c r="A1577" t="s">
        <v>1632</v>
      </c>
      <c r="B1577" s="1">
        <v>46037.068749999999</v>
      </c>
      <c r="C1577" s="2">
        <v>46037</v>
      </c>
      <c r="D1577">
        <v>1</v>
      </c>
      <c r="E1577" t="s">
        <v>33</v>
      </c>
      <c r="F1577" t="s">
        <v>26</v>
      </c>
      <c r="G1577">
        <v>6.9</v>
      </c>
      <c r="H1577">
        <v>149.61000000000001</v>
      </c>
      <c r="I1577">
        <v>137.85</v>
      </c>
      <c r="J1577">
        <v>1.1000000000000001</v>
      </c>
      <c r="K1577">
        <v>4.5</v>
      </c>
      <c r="L1577">
        <v>1</v>
      </c>
      <c r="M1577">
        <v>104</v>
      </c>
      <c r="N1577" t="s">
        <v>41</v>
      </c>
      <c r="O1577">
        <v>1.4319999999999999</v>
      </c>
      <c r="P1577" t="s">
        <v>28</v>
      </c>
      <c r="Q1577" t="s">
        <v>29</v>
      </c>
      <c r="R1577">
        <v>4.7</v>
      </c>
      <c r="S1577">
        <v>12</v>
      </c>
      <c r="T1577">
        <v>-11.76</v>
      </c>
      <c r="U1577">
        <v>-3.5</v>
      </c>
      <c r="V1577" t="s">
        <v>30</v>
      </c>
      <c r="W1577" t="s">
        <v>31</v>
      </c>
      <c r="X1577">
        <v>1</v>
      </c>
      <c r="Y1577" t="str">
        <f>IF(tblRides[[#This Row],[supply_demand_ratio]]&lt;0.8,"Below 0.8",IF(tblRides[[#This Row],[supply_demand_ratio]]&lt;1,"Between 0.8-1.0",IF(tblRides[[#This Row],[supply_demand_ratio]]&lt;=1.2,"Between 1.0-1.2","Above 1.2")))</f>
        <v>Above 1.2</v>
      </c>
    </row>
    <row r="1578" spans="1:25" x14ac:dyDescent="0.3">
      <c r="A1578" t="s">
        <v>1633</v>
      </c>
      <c r="B1578" s="1">
        <v>46037.075694444444</v>
      </c>
      <c r="C1578" s="2">
        <v>46037</v>
      </c>
      <c r="D1578">
        <v>1</v>
      </c>
      <c r="E1578" t="s">
        <v>43</v>
      </c>
      <c r="F1578" t="s">
        <v>34</v>
      </c>
      <c r="G1578">
        <v>5.0999999999999996</v>
      </c>
      <c r="H1578">
        <v>125.34</v>
      </c>
      <c r="I1578">
        <v>116.32</v>
      </c>
      <c r="J1578">
        <v>1</v>
      </c>
      <c r="K1578">
        <v>2.5</v>
      </c>
      <c r="L1578">
        <v>5</v>
      </c>
      <c r="M1578">
        <v>70</v>
      </c>
      <c r="N1578" t="s">
        <v>41</v>
      </c>
      <c r="O1578">
        <v>2.1230000000000002</v>
      </c>
      <c r="P1578" t="s">
        <v>28</v>
      </c>
      <c r="Q1578" t="s">
        <v>29</v>
      </c>
      <c r="R1578">
        <v>4.5</v>
      </c>
      <c r="S1578">
        <v>0</v>
      </c>
      <c r="T1578">
        <v>-9.02</v>
      </c>
      <c r="U1578">
        <v>2.5</v>
      </c>
      <c r="V1578" t="s">
        <v>30</v>
      </c>
      <c r="W1578" t="s">
        <v>31</v>
      </c>
      <c r="X1578">
        <v>1</v>
      </c>
      <c r="Y1578" t="str">
        <f>IF(tblRides[[#This Row],[supply_demand_ratio]]&lt;0.8,"Below 0.8",IF(tblRides[[#This Row],[supply_demand_ratio]]&lt;1,"Between 0.8-1.0",IF(tblRides[[#This Row],[supply_demand_ratio]]&lt;=1.2,"Between 1.0-1.2","Above 1.2")))</f>
        <v>Above 1.2</v>
      </c>
    </row>
    <row r="1579" spans="1:25" x14ac:dyDescent="0.3">
      <c r="A1579" t="s">
        <v>1634</v>
      </c>
      <c r="B1579" s="1">
        <v>46037.107638888891</v>
      </c>
      <c r="C1579" s="2">
        <v>46037</v>
      </c>
      <c r="D1579">
        <v>2</v>
      </c>
      <c r="E1579" t="s">
        <v>36</v>
      </c>
      <c r="F1579" t="s">
        <v>34</v>
      </c>
      <c r="G1579">
        <v>5.4</v>
      </c>
      <c r="H1579">
        <v>130.21</v>
      </c>
      <c r="I1579">
        <v>130.1</v>
      </c>
      <c r="J1579">
        <v>1</v>
      </c>
      <c r="K1579">
        <v>5.9</v>
      </c>
      <c r="L1579">
        <v>1.7</v>
      </c>
      <c r="M1579">
        <v>117</v>
      </c>
      <c r="N1579" t="s">
        <v>41</v>
      </c>
      <c r="O1579">
        <v>1.8280000000000001</v>
      </c>
      <c r="P1579" t="s">
        <v>28</v>
      </c>
      <c r="Q1579" t="s">
        <v>29</v>
      </c>
      <c r="R1579">
        <v>4.4800000000000004</v>
      </c>
      <c r="S1579">
        <v>0</v>
      </c>
      <c r="T1579">
        <v>-0.11</v>
      </c>
      <c r="U1579">
        <v>-4.2</v>
      </c>
      <c r="V1579" t="s">
        <v>30</v>
      </c>
      <c r="W1579" t="s">
        <v>45</v>
      </c>
      <c r="X1579">
        <v>1</v>
      </c>
      <c r="Y1579" t="str">
        <f>IF(tblRides[[#This Row],[supply_demand_ratio]]&lt;0.8,"Below 0.8",IF(tblRides[[#This Row],[supply_demand_ratio]]&lt;1,"Between 0.8-1.0",IF(tblRides[[#This Row],[supply_demand_ratio]]&lt;=1.2,"Between 1.0-1.2","Above 1.2")))</f>
        <v>Above 1.2</v>
      </c>
    </row>
    <row r="1580" spans="1:25" x14ac:dyDescent="0.3">
      <c r="A1580" t="s">
        <v>1635</v>
      </c>
      <c r="B1580" s="1">
        <v>46037.130555555559</v>
      </c>
      <c r="C1580" s="2">
        <v>46037</v>
      </c>
      <c r="D1580">
        <v>3</v>
      </c>
      <c r="E1580" t="s">
        <v>62</v>
      </c>
      <c r="F1580" t="s">
        <v>26</v>
      </c>
      <c r="G1580">
        <v>6.7</v>
      </c>
      <c r="H1580">
        <v>120.16</v>
      </c>
      <c r="I1580">
        <v>117.15</v>
      </c>
      <c r="J1580">
        <v>1</v>
      </c>
      <c r="K1580">
        <v>4.4000000000000004</v>
      </c>
      <c r="L1580">
        <v>5.8</v>
      </c>
      <c r="M1580">
        <v>53</v>
      </c>
      <c r="N1580" t="s">
        <v>41</v>
      </c>
      <c r="O1580">
        <v>1.8009999999999999</v>
      </c>
      <c r="P1580" t="s">
        <v>28</v>
      </c>
      <c r="Q1580" t="s">
        <v>29</v>
      </c>
      <c r="R1580">
        <v>4.78</v>
      </c>
      <c r="S1580">
        <v>5</v>
      </c>
      <c r="T1580">
        <v>-3.01</v>
      </c>
      <c r="U1580">
        <v>1.4</v>
      </c>
      <c r="V1580" t="s">
        <v>30</v>
      </c>
      <c r="W1580" t="s">
        <v>31</v>
      </c>
      <c r="X1580">
        <v>1</v>
      </c>
      <c r="Y1580" t="str">
        <f>IF(tblRides[[#This Row],[supply_demand_ratio]]&lt;0.8,"Below 0.8",IF(tblRides[[#This Row],[supply_demand_ratio]]&lt;1,"Between 0.8-1.0",IF(tblRides[[#This Row],[supply_demand_ratio]]&lt;=1.2,"Between 1.0-1.2","Above 1.2")))</f>
        <v>Above 1.2</v>
      </c>
    </row>
    <row r="1581" spans="1:25" x14ac:dyDescent="0.3">
      <c r="A1581" t="s">
        <v>1636</v>
      </c>
      <c r="B1581" s="1">
        <v>46037.131944444445</v>
      </c>
      <c r="C1581" s="2">
        <v>46037</v>
      </c>
      <c r="D1581">
        <v>3</v>
      </c>
      <c r="E1581" t="s">
        <v>62</v>
      </c>
      <c r="F1581" t="s">
        <v>34</v>
      </c>
      <c r="G1581">
        <v>2.9</v>
      </c>
      <c r="H1581">
        <v>82.2</v>
      </c>
      <c r="I1581">
        <v>81.7</v>
      </c>
      <c r="J1581">
        <v>1</v>
      </c>
      <c r="K1581">
        <v>4.4000000000000004</v>
      </c>
      <c r="L1581">
        <v>8.5</v>
      </c>
      <c r="M1581">
        <v>52</v>
      </c>
      <c r="N1581" t="s">
        <v>41</v>
      </c>
      <c r="O1581">
        <v>1.962</v>
      </c>
      <c r="P1581" t="s">
        <v>28</v>
      </c>
      <c r="Q1581" t="s">
        <v>29</v>
      </c>
      <c r="R1581">
        <v>4.6100000000000003</v>
      </c>
      <c r="S1581">
        <v>0</v>
      </c>
      <c r="T1581">
        <v>-0.5</v>
      </c>
      <c r="U1581">
        <v>4.0999999999999996</v>
      </c>
      <c r="V1581" t="s">
        <v>30</v>
      </c>
      <c r="W1581" t="s">
        <v>31</v>
      </c>
      <c r="X1581">
        <v>1</v>
      </c>
      <c r="Y1581" t="str">
        <f>IF(tblRides[[#This Row],[supply_demand_ratio]]&lt;0.8,"Below 0.8",IF(tblRides[[#This Row],[supply_demand_ratio]]&lt;1,"Between 0.8-1.0",IF(tblRides[[#This Row],[supply_demand_ratio]]&lt;=1.2,"Between 1.0-1.2","Above 1.2")))</f>
        <v>Above 1.2</v>
      </c>
    </row>
    <row r="1582" spans="1:25" x14ac:dyDescent="0.3">
      <c r="A1582" t="s">
        <v>1637</v>
      </c>
      <c r="B1582" s="1">
        <v>46037.136111111111</v>
      </c>
      <c r="C1582" s="2">
        <v>46037</v>
      </c>
      <c r="D1582">
        <v>3</v>
      </c>
      <c r="E1582" t="s">
        <v>36</v>
      </c>
      <c r="F1582" t="s">
        <v>26</v>
      </c>
      <c r="G1582">
        <v>3</v>
      </c>
      <c r="H1582">
        <v>93.06</v>
      </c>
      <c r="I1582">
        <v>96.08</v>
      </c>
      <c r="J1582">
        <v>1.1000000000000001</v>
      </c>
      <c r="K1582">
        <v>5.4</v>
      </c>
      <c r="L1582">
        <v>2.2999999999999998</v>
      </c>
      <c r="M1582">
        <v>116</v>
      </c>
      <c r="N1582" t="s">
        <v>41</v>
      </c>
      <c r="O1582">
        <v>1.4219999999999999</v>
      </c>
      <c r="P1582" t="s">
        <v>28</v>
      </c>
      <c r="Q1582" t="s">
        <v>29</v>
      </c>
      <c r="R1582">
        <v>4.7699999999999996</v>
      </c>
      <c r="S1582">
        <v>8</v>
      </c>
      <c r="T1582">
        <v>3.02</v>
      </c>
      <c r="U1582">
        <v>-3.1</v>
      </c>
      <c r="V1582" t="s">
        <v>30</v>
      </c>
      <c r="W1582" t="s">
        <v>45</v>
      </c>
      <c r="X1582">
        <v>1</v>
      </c>
      <c r="Y1582" t="str">
        <f>IF(tblRides[[#This Row],[supply_demand_ratio]]&lt;0.8,"Below 0.8",IF(tblRides[[#This Row],[supply_demand_ratio]]&lt;1,"Between 0.8-1.0",IF(tblRides[[#This Row],[supply_demand_ratio]]&lt;=1.2,"Between 1.0-1.2","Above 1.2")))</f>
        <v>Above 1.2</v>
      </c>
    </row>
    <row r="1583" spans="1:25" x14ac:dyDescent="0.3">
      <c r="A1583" t="s">
        <v>1638</v>
      </c>
      <c r="B1583" s="1">
        <v>46037.170138888891</v>
      </c>
      <c r="C1583" s="2">
        <v>46037</v>
      </c>
      <c r="D1583">
        <v>4</v>
      </c>
      <c r="E1583" t="s">
        <v>33</v>
      </c>
      <c r="F1583" t="s">
        <v>26</v>
      </c>
      <c r="G1583">
        <v>3.1</v>
      </c>
      <c r="H1583">
        <v>86.61</v>
      </c>
      <c r="I1583">
        <v>92.38</v>
      </c>
      <c r="J1583">
        <v>1</v>
      </c>
      <c r="K1583">
        <v>4.3</v>
      </c>
      <c r="L1583">
        <v>11.5</v>
      </c>
      <c r="M1583">
        <v>110</v>
      </c>
      <c r="N1583" t="s">
        <v>27</v>
      </c>
      <c r="O1583">
        <v>1.3560000000000001</v>
      </c>
      <c r="P1583" t="s">
        <v>28</v>
      </c>
      <c r="Q1583" t="s">
        <v>29</v>
      </c>
      <c r="R1583">
        <v>4.7300000000000004</v>
      </c>
      <c r="S1583">
        <v>13</v>
      </c>
      <c r="T1583">
        <v>5.77</v>
      </c>
      <c r="U1583">
        <v>7.2</v>
      </c>
      <c r="V1583" t="s">
        <v>30</v>
      </c>
      <c r="W1583" t="s">
        <v>31</v>
      </c>
      <c r="X1583">
        <v>1</v>
      </c>
      <c r="Y1583" t="str">
        <f>IF(tblRides[[#This Row],[supply_demand_ratio]]&lt;0.8,"Below 0.8",IF(tblRides[[#This Row],[supply_demand_ratio]]&lt;1,"Between 0.8-1.0",IF(tblRides[[#This Row],[supply_demand_ratio]]&lt;=1.2,"Between 1.0-1.2","Above 1.2")))</f>
        <v>Above 1.2</v>
      </c>
    </row>
    <row r="1584" spans="1:25" x14ac:dyDescent="0.3">
      <c r="A1584" t="s">
        <v>1639</v>
      </c>
      <c r="B1584" s="1">
        <v>46037.176388888889</v>
      </c>
      <c r="C1584" s="2">
        <v>46037</v>
      </c>
      <c r="D1584">
        <v>4</v>
      </c>
      <c r="E1584" t="s">
        <v>36</v>
      </c>
      <c r="F1584" t="s">
        <v>34</v>
      </c>
      <c r="G1584">
        <v>7.4</v>
      </c>
      <c r="H1584">
        <v>149.22999999999999</v>
      </c>
      <c r="I1584">
        <v>150.13999999999999</v>
      </c>
      <c r="J1584">
        <v>1.1000000000000001</v>
      </c>
      <c r="K1584">
        <v>5</v>
      </c>
      <c r="L1584">
        <v>2.4</v>
      </c>
      <c r="M1584">
        <v>113</v>
      </c>
      <c r="N1584" t="s">
        <v>41</v>
      </c>
      <c r="O1584">
        <v>1.228</v>
      </c>
      <c r="P1584" t="s">
        <v>28</v>
      </c>
      <c r="Q1584" t="s">
        <v>29</v>
      </c>
      <c r="R1584">
        <v>5</v>
      </c>
      <c r="S1584">
        <v>0</v>
      </c>
      <c r="T1584">
        <v>0.91</v>
      </c>
      <c r="U1584">
        <v>-2.6</v>
      </c>
      <c r="V1584" t="s">
        <v>30</v>
      </c>
      <c r="W1584" t="s">
        <v>31</v>
      </c>
      <c r="X1584">
        <v>1</v>
      </c>
      <c r="Y1584" t="str">
        <f>IF(tblRides[[#This Row],[supply_demand_ratio]]&lt;0.8,"Below 0.8",IF(tblRides[[#This Row],[supply_demand_ratio]]&lt;1,"Between 0.8-1.0",IF(tblRides[[#This Row],[supply_demand_ratio]]&lt;=1.2,"Between 1.0-1.2","Above 1.2")))</f>
        <v>Above 1.2</v>
      </c>
    </row>
    <row r="1585" spans="1:25" x14ac:dyDescent="0.3">
      <c r="A1585" t="s">
        <v>1640</v>
      </c>
      <c r="B1585" s="1">
        <v>46037.177083333336</v>
      </c>
      <c r="C1585" s="2">
        <v>46037</v>
      </c>
      <c r="D1585">
        <v>4</v>
      </c>
      <c r="E1585" t="s">
        <v>25</v>
      </c>
      <c r="F1585" t="s">
        <v>26</v>
      </c>
      <c r="G1585">
        <v>8.6</v>
      </c>
      <c r="H1585">
        <v>172.64</v>
      </c>
      <c r="J1585">
        <v>1</v>
      </c>
      <c r="K1585">
        <v>4.5999999999999996</v>
      </c>
      <c r="L1585">
        <v>6.4</v>
      </c>
      <c r="M1585">
        <v>125</v>
      </c>
      <c r="N1585" t="s">
        <v>41</v>
      </c>
      <c r="O1585">
        <v>1.542</v>
      </c>
      <c r="P1585" t="s">
        <v>58</v>
      </c>
      <c r="Q1585" t="s">
        <v>59</v>
      </c>
      <c r="R1585">
        <v>4.6500000000000004</v>
      </c>
      <c r="S1585">
        <v>2</v>
      </c>
      <c r="U1585">
        <v>1.8</v>
      </c>
      <c r="V1585" t="s">
        <v>30</v>
      </c>
      <c r="W1585" t="s">
        <v>31</v>
      </c>
      <c r="X1585">
        <v>0</v>
      </c>
      <c r="Y1585" t="str">
        <f>IF(tblRides[[#This Row],[supply_demand_ratio]]&lt;0.8,"Below 0.8",IF(tblRides[[#This Row],[supply_demand_ratio]]&lt;1,"Between 0.8-1.0",IF(tblRides[[#This Row],[supply_demand_ratio]]&lt;=1.2,"Between 1.0-1.2","Above 1.2")))</f>
        <v>Above 1.2</v>
      </c>
    </row>
    <row r="1586" spans="1:25" x14ac:dyDescent="0.3">
      <c r="A1586" t="s">
        <v>1641</v>
      </c>
      <c r="B1586" s="1">
        <v>46037.184027777781</v>
      </c>
      <c r="C1586" s="2">
        <v>46037</v>
      </c>
      <c r="D1586">
        <v>4</v>
      </c>
      <c r="E1586" t="s">
        <v>43</v>
      </c>
      <c r="F1586" t="s">
        <v>26</v>
      </c>
      <c r="G1586">
        <v>2.7</v>
      </c>
      <c r="H1586">
        <v>89.87</v>
      </c>
      <c r="I1586">
        <v>95.48</v>
      </c>
      <c r="J1586">
        <v>1.1000000000000001</v>
      </c>
      <c r="K1586">
        <v>3.5</v>
      </c>
      <c r="L1586">
        <v>1.1000000000000001</v>
      </c>
      <c r="M1586">
        <v>65</v>
      </c>
      <c r="N1586" t="s">
        <v>41</v>
      </c>
      <c r="O1586">
        <v>1.5229999999999999</v>
      </c>
      <c r="P1586" t="s">
        <v>28</v>
      </c>
      <c r="Q1586" t="s">
        <v>29</v>
      </c>
      <c r="R1586">
        <v>4.8499999999999996</v>
      </c>
      <c r="S1586">
        <v>4</v>
      </c>
      <c r="T1586">
        <v>5.61</v>
      </c>
      <c r="U1586">
        <v>-2.4</v>
      </c>
      <c r="V1586" t="s">
        <v>30</v>
      </c>
      <c r="W1586" t="s">
        <v>31</v>
      </c>
      <c r="X1586">
        <v>1</v>
      </c>
      <c r="Y1586" t="str">
        <f>IF(tblRides[[#This Row],[supply_demand_ratio]]&lt;0.8,"Below 0.8",IF(tblRides[[#This Row],[supply_demand_ratio]]&lt;1,"Between 0.8-1.0",IF(tblRides[[#This Row],[supply_demand_ratio]]&lt;=1.2,"Between 1.0-1.2","Above 1.2")))</f>
        <v>Above 1.2</v>
      </c>
    </row>
    <row r="1587" spans="1:25" x14ac:dyDescent="0.3">
      <c r="A1587" t="s">
        <v>1642</v>
      </c>
      <c r="B1587" s="1">
        <v>46037.18472222222</v>
      </c>
      <c r="C1587" s="2">
        <v>46037</v>
      </c>
      <c r="D1587">
        <v>4</v>
      </c>
      <c r="E1587" t="s">
        <v>25</v>
      </c>
      <c r="F1587" t="s">
        <v>34</v>
      </c>
      <c r="G1587">
        <v>2.9</v>
      </c>
      <c r="H1587">
        <v>78.459999999999994</v>
      </c>
      <c r="I1587">
        <v>80.14</v>
      </c>
      <c r="J1587">
        <v>1</v>
      </c>
      <c r="K1587">
        <v>6.1</v>
      </c>
      <c r="L1587">
        <v>10.6</v>
      </c>
      <c r="M1587">
        <v>117</v>
      </c>
      <c r="N1587" t="s">
        <v>41</v>
      </c>
      <c r="O1587">
        <v>1.415</v>
      </c>
      <c r="P1587" t="s">
        <v>28</v>
      </c>
      <c r="Q1587" t="s">
        <v>29</v>
      </c>
      <c r="R1587">
        <v>4.4800000000000004</v>
      </c>
      <c r="S1587">
        <v>0</v>
      </c>
      <c r="T1587">
        <v>1.68</v>
      </c>
      <c r="U1587">
        <v>4.5</v>
      </c>
      <c r="V1587" t="s">
        <v>30</v>
      </c>
      <c r="W1587" t="s">
        <v>45</v>
      </c>
      <c r="X1587">
        <v>1</v>
      </c>
      <c r="Y1587" t="str">
        <f>IF(tblRides[[#This Row],[supply_demand_ratio]]&lt;0.8,"Below 0.8",IF(tblRides[[#This Row],[supply_demand_ratio]]&lt;1,"Between 0.8-1.0",IF(tblRides[[#This Row],[supply_demand_ratio]]&lt;=1.2,"Between 1.0-1.2","Above 1.2")))</f>
        <v>Above 1.2</v>
      </c>
    </row>
    <row r="1588" spans="1:25" x14ac:dyDescent="0.3">
      <c r="A1588" t="s">
        <v>1643</v>
      </c>
      <c r="B1588" s="1">
        <v>46037.186111111114</v>
      </c>
      <c r="C1588" s="2">
        <v>46037</v>
      </c>
      <c r="D1588">
        <v>4</v>
      </c>
      <c r="E1588" t="s">
        <v>25</v>
      </c>
      <c r="F1588" t="s">
        <v>26</v>
      </c>
      <c r="G1588">
        <v>8</v>
      </c>
      <c r="H1588">
        <v>158.94999999999999</v>
      </c>
      <c r="I1588">
        <v>161.84</v>
      </c>
      <c r="J1588">
        <v>1</v>
      </c>
      <c r="K1588">
        <v>2</v>
      </c>
      <c r="L1588">
        <v>8</v>
      </c>
      <c r="M1588">
        <v>122</v>
      </c>
      <c r="N1588" t="s">
        <v>27</v>
      </c>
      <c r="O1588">
        <v>1.022</v>
      </c>
      <c r="P1588" t="s">
        <v>28</v>
      </c>
      <c r="Q1588" t="s">
        <v>29</v>
      </c>
      <c r="R1588">
        <v>4.83</v>
      </c>
      <c r="S1588">
        <v>15</v>
      </c>
      <c r="T1588">
        <v>2.89</v>
      </c>
      <c r="U1588">
        <v>6</v>
      </c>
      <c r="V1588" t="s">
        <v>30</v>
      </c>
      <c r="W1588" t="s">
        <v>31</v>
      </c>
      <c r="X1588">
        <v>1</v>
      </c>
      <c r="Y1588" t="str">
        <f>IF(tblRides[[#This Row],[supply_demand_ratio]]&lt;0.8,"Below 0.8",IF(tblRides[[#This Row],[supply_demand_ratio]]&lt;1,"Between 0.8-1.0",IF(tblRides[[#This Row],[supply_demand_ratio]]&lt;=1.2,"Between 1.0-1.2","Above 1.2")))</f>
        <v>Between 1.0-1.2</v>
      </c>
    </row>
    <row r="1589" spans="1:25" x14ac:dyDescent="0.3">
      <c r="A1589" t="s">
        <v>1644</v>
      </c>
      <c r="B1589" s="1">
        <v>46037.197222222225</v>
      </c>
      <c r="C1589" s="2">
        <v>46037</v>
      </c>
      <c r="D1589">
        <v>4</v>
      </c>
      <c r="E1589" t="s">
        <v>62</v>
      </c>
      <c r="F1589" t="s">
        <v>26</v>
      </c>
      <c r="G1589">
        <v>9.5</v>
      </c>
      <c r="H1589">
        <v>184.25</v>
      </c>
      <c r="I1589">
        <v>193.12</v>
      </c>
      <c r="J1589">
        <v>1</v>
      </c>
      <c r="K1589">
        <v>5.4</v>
      </c>
      <c r="L1589">
        <v>5</v>
      </c>
      <c r="M1589">
        <v>65</v>
      </c>
      <c r="N1589" t="s">
        <v>41</v>
      </c>
      <c r="O1589">
        <v>2.2000000000000002</v>
      </c>
      <c r="P1589" t="s">
        <v>28</v>
      </c>
      <c r="Q1589" t="s">
        <v>29</v>
      </c>
      <c r="R1589">
        <v>4.88</v>
      </c>
      <c r="S1589">
        <v>2</v>
      </c>
      <c r="T1589">
        <v>8.8699999999999992</v>
      </c>
      <c r="U1589">
        <v>-0.4</v>
      </c>
      <c r="V1589" t="s">
        <v>30</v>
      </c>
      <c r="W1589" t="s">
        <v>45</v>
      </c>
      <c r="X1589">
        <v>1</v>
      </c>
      <c r="Y1589" t="str">
        <f>IF(tblRides[[#This Row],[supply_demand_ratio]]&lt;0.8,"Below 0.8",IF(tblRides[[#This Row],[supply_demand_ratio]]&lt;1,"Between 0.8-1.0",IF(tblRides[[#This Row],[supply_demand_ratio]]&lt;=1.2,"Between 1.0-1.2","Above 1.2")))</f>
        <v>Above 1.2</v>
      </c>
    </row>
    <row r="1590" spans="1:25" x14ac:dyDescent="0.3">
      <c r="A1590" t="s">
        <v>1645</v>
      </c>
      <c r="B1590" s="1">
        <v>46037.197916666664</v>
      </c>
      <c r="C1590" s="2">
        <v>46037</v>
      </c>
      <c r="D1590">
        <v>4</v>
      </c>
      <c r="E1590" t="s">
        <v>36</v>
      </c>
      <c r="F1590" t="s">
        <v>26</v>
      </c>
      <c r="G1590">
        <v>10.3</v>
      </c>
      <c r="H1590">
        <v>192.94</v>
      </c>
      <c r="I1590">
        <v>191.79</v>
      </c>
      <c r="J1590">
        <v>1.1000000000000001</v>
      </c>
      <c r="K1590">
        <v>2.1</v>
      </c>
      <c r="L1590">
        <v>7.6</v>
      </c>
      <c r="M1590">
        <v>116</v>
      </c>
      <c r="N1590" t="s">
        <v>41</v>
      </c>
      <c r="O1590">
        <v>1.2589999999999999</v>
      </c>
      <c r="P1590" t="s">
        <v>28</v>
      </c>
      <c r="Q1590" t="s">
        <v>29</v>
      </c>
      <c r="R1590">
        <v>4.93</v>
      </c>
      <c r="S1590">
        <v>10</v>
      </c>
      <c r="T1590">
        <v>-1.1499999999999999</v>
      </c>
      <c r="U1590">
        <v>5.5</v>
      </c>
      <c r="V1590" t="s">
        <v>30</v>
      </c>
      <c r="W1590" t="s">
        <v>31</v>
      </c>
      <c r="X1590">
        <v>1</v>
      </c>
      <c r="Y1590" t="str">
        <f>IF(tblRides[[#This Row],[supply_demand_ratio]]&lt;0.8,"Below 0.8",IF(tblRides[[#This Row],[supply_demand_ratio]]&lt;1,"Between 0.8-1.0",IF(tblRides[[#This Row],[supply_demand_ratio]]&lt;=1.2,"Between 1.0-1.2","Above 1.2")))</f>
        <v>Above 1.2</v>
      </c>
    </row>
    <row r="1591" spans="1:25" x14ac:dyDescent="0.3">
      <c r="A1591" t="s">
        <v>1646</v>
      </c>
      <c r="B1591" s="1">
        <v>46037.212500000001</v>
      </c>
      <c r="C1591" s="2">
        <v>46037</v>
      </c>
      <c r="D1591">
        <v>5</v>
      </c>
      <c r="E1591" t="s">
        <v>33</v>
      </c>
      <c r="F1591" t="s">
        <v>26</v>
      </c>
      <c r="G1591">
        <v>3.2</v>
      </c>
      <c r="H1591">
        <v>95.81</v>
      </c>
      <c r="I1591">
        <v>90.89</v>
      </c>
      <c r="J1591">
        <v>1</v>
      </c>
      <c r="K1591">
        <v>6.7</v>
      </c>
      <c r="L1591">
        <v>8.3000000000000007</v>
      </c>
      <c r="M1591">
        <v>96</v>
      </c>
      <c r="N1591" t="s">
        <v>41</v>
      </c>
      <c r="O1591">
        <v>1.367</v>
      </c>
      <c r="P1591" t="s">
        <v>28</v>
      </c>
      <c r="Q1591" t="s">
        <v>29</v>
      </c>
      <c r="R1591">
        <v>4.63</v>
      </c>
      <c r="S1591">
        <v>9</v>
      </c>
      <c r="T1591">
        <v>-4.92</v>
      </c>
      <c r="U1591">
        <v>1.6</v>
      </c>
      <c r="V1591" t="s">
        <v>30</v>
      </c>
      <c r="W1591" t="s">
        <v>45</v>
      </c>
      <c r="X1591">
        <v>1</v>
      </c>
      <c r="Y1591" t="str">
        <f>IF(tblRides[[#This Row],[supply_demand_ratio]]&lt;0.8,"Below 0.8",IF(tblRides[[#This Row],[supply_demand_ratio]]&lt;1,"Between 0.8-1.0",IF(tblRides[[#This Row],[supply_demand_ratio]]&lt;=1.2,"Between 1.0-1.2","Above 1.2")))</f>
        <v>Above 1.2</v>
      </c>
    </row>
    <row r="1592" spans="1:25" x14ac:dyDescent="0.3">
      <c r="A1592" t="s">
        <v>1647</v>
      </c>
      <c r="B1592" s="1">
        <v>46037.230555555558</v>
      </c>
      <c r="C1592" s="2">
        <v>46037</v>
      </c>
      <c r="D1592">
        <v>5</v>
      </c>
      <c r="E1592" t="s">
        <v>25</v>
      </c>
      <c r="F1592" t="s">
        <v>26</v>
      </c>
      <c r="G1592">
        <v>7.5</v>
      </c>
      <c r="H1592">
        <v>161.55000000000001</v>
      </c>
      <c r="I1592">
        <v>161.69999999999999</v>
      </c>
      <c r="J1592">
        <v>1</v>
      </c>
      <c r="K1592">
        <v>2</v>
      </c>
      <c r="L1592">
        <v>1.9</v>
      </c>
      <c r="M1592">
        <v>125</v>
      </c>
      <c r="N1592" t="s">
        <v>27</v>
      </c>
      <c r="O1592">
        <v>1.165</v>
      </c>
      <c r="P1592" t="s">
        <v>28</v>
      </c>
      <c r="Q1592" t="s">
        <v>29</v>
      </c>
      <c r="R1592">
        <v>4.8899999999999997</v>
      </c>
      <c r="S1592">
        <v>5</v>
      </c>
      <c r="T1592">
        <v>0.15</v>
      </c>
      <c r="U1592">
        <v>-0.1</v>
      </c>
      <c r="V1592" t="s">
        <v>30</v>
      </c>
      <c r="W1592" t="s">
        <v>31</v>
      </c>
      <c r="X1592">
        <v>1</v>
      </c>
      <c r="Y1592" t="str">
        <f>IF(tblRides[[#This Row],[supply_demand_ratio]]&lt;0.8,"Below 0.8",IF(tblRides[[#This Row],[supply_demand_ratio]]&lt;1,"Between 0.8-1.0",IF(tblRides[[#This Row],[supply_demand_ratio]]&lt;=1.2,"Between 1.0-1.2","Above 1.2")))</f>
        <v>Between 1.0-1.2</v>
      </c>
    </row>
    <row r="1593" spans="1:25" x14ac:dyDescent="0.3">
      <c r="A1593" t="s">
        <v>1648</v>
      </c>
      <c r="B1593" s="1">
        <v>46037.234722222223</v>
      </c>
      <c r="C1593" s="2">
        <v>46037</v>
      </c>
      <c r="D1593">
        <v>5</v>
      </c>
      <c r="E1593" t="s">
        <v>36</v>
      </c>
      <c r="F1593" t="s">
        <v>26</v>
      </c>
      <c r="G1593">
        <v>15.3</v>
      </c>
      <c r="H1593">
        <v>282.60000000000002</v>
      </c>
      <c r="I1593">
        <v>274</v>
      </c>
      <c r="J1593">
        <v>1</v>
      </c>
      <c r="K1593">
        <v>3.1</v>
      </c>
      <c r="L1593">
        <v>1</v>
      </c>
      <c r="M1593">
        <v>123</v>
      </c>
      <c r="N1593" t="s">
        <v>27</v>
      </c>
      <c r="O1593">
        <v>1.292</v>
      </c>
      <c r="P1593" t="s">
        <v>28</v>
      </c>
      <c r="Q1593" t="s">
        <v>29</v>
      </c>
      <c r="R1593">
        <v>5</v>
      </c>
      <c r="S1593">
        <v>4</v>
      </c>
      <c r="T1593">
        <v>-8.6</v>
      </c>
      <c r="U1593">
        <v>-2.1</v>
      </c>
      <c r="V1593" t="s">
        <v>30</v>
      </c>
      <c r="W1593" t="s">
        <v>31</v>
      </c>
      <c r="X1593">
        <v>1</v>
      </c>
      <c r="Y1593" t="str">
        <f>IF(tblRides[[#This Row],[supply_demand_ratio]]&lt;0.8,"Below 0.8",IF(tblRides[[#This Row],[supply_demand_ratio]]&lt;1,"Between 0.8-1.0",IF(tblRides[[#This Row],[supply_demand_ratio]]&lt;=1.2,"Between 1.0-1.2","Above 1.2")))</f>
        <v>Above 1.2</v>
      </c>
    </row>
    <row r="1594" spans="1:25" x14ac:dyDescent="0.3">
      <c r="A1594" t="s">
        <v>1649</v>
      </c>
      <c r="B1594" s="1">
        <v>46037.265972222223</v>
      </c>
      <c r="C1594" s="2">
        <v>46037</v>
      </c>
      <c r="D1594">
        <v>6</v>
      </c>
      <c r="E1594" t="s">
        <v>43</v>
      </c>
      <c r="F1594" t="s">
        <v>26</v>
      </c>
      <c r="G1594">
        <v>3.8</v>
      </c>
      <c r="H1594">
        <v>103.49</v>
      </c>
      <c r="I1594">
        <v>102.08</v>
      </c>
      <c r="J1594">
        <v>1.1000000000000001</v>
      </c>
      <c r="K1594">
        <v>5.3</v>
      </c>
      <c r="L1594">
        <v>3.8</v>
      </c>
      <c r="M1594">
        <v>72</v>
      </c>
      <c r="N1594" t="s">
        <v>41</v>
      </c>
      <c r="O1594">
        <v>1.784</v>
      </c>
      <c r="P1594" t="s">
        <v>28</v>
      </c>
      <c r="Q1594" t="s">
        <v>29</v>
      </c>
      <c r="R1594">
        <v>4.63</v>
      </c>
      <c r="S1594">
        <v>4</v>
      </c>
      <c r="T1594">
        <v>-1.41</v>
      </c>
      <c r="U1594">
        <v>-1.5</v>
      </c>
      <c r="V1594" t="s">
        <v>30</v>
      </c>
      <c r="W1594" t="s">
        <v>45</v>
      </c>
      <c r="X1594">
        <v>1</v>
      </c>
      <c r="Y1594" t="str">
        <f>IF(tblRides[[#This Row],[supply_demand_ratio]]&lt;0.8,"Below 0.8",IF(tblRides[[#This Row],[supply_demand_ratio]]&lt;1,"Between 0.8-1.0",IF(tblRides[[#This Row],[supply_demand_ratio]]&lt;=1.2,"Between 1.0-1.2","Above 1.2")))</f>
        <v>Above 1.2</v>
      </c>
    </row>
    <row r="1595" spans="1:25" x14ac:dyDescent="0.3">
      <c r="A1595" t="s">
        <v>1650</v>
      </c>
      <c r="B1595" s="1">
        <v>46037.267361111109</v>
      </c>
      <c r="C1595" s="2">
        <v>46037</v>
      </c>
      <c r="D1595">
        <v>6</v>
      </c>
      <c r="E1595" t="s">
        <v>36</v>
      </c>
      <c r="F1595" t="s">
        <v>34</v>
      </c>
      <c r="G1595">
        <v>9</v>
      </c>
      <c r="H1595">
        <v>201.9</v>
      </c>
      <c r="J1595">
        <v>1.3</v>
      </c>
      <c r="K1595">
        <v>5.5</v>
      </c>
      <c r="M1595">
        <v>99</v>
      </c>
      <c r="N1595" t="s">
        <v>27</v>
      </c>
      <c r="O1595">
        <v>0.79800000000000004</v>
      </c>
      <c r="P1595" t="s">
        <v>82</v>
      </c>
      <c r="Q1595" t="s">
        <v>83</v>
      </c>
      <c r="R1595">
        <v>4.7699999999999996</v>
      </c>
      <c r="S1595">
        <v>0</v>
      </c>
      <c r="V1595" t="s">
        <v>30</v>
      </c>
      <c r="W1595" t="s">
        <v>45</v>
      </c>
      <c r="X1595">
        <v>0</v>
      </c>
      <c r="Y1595" t="str">
        <f>IF(tblRides[[#This Row],[supply_demand_ratio]]&lt;0.8,"Below 0.8",IF(tblRides[[#This Row],[supply_demand_ratio]]&lt;1,"Between 0.8-1.0",IF(tblRides[[#This Row],[supply_demand_ratio]]&lt;=1.2,"Between 1.0-1.2","Above 1.2")))</f>
        <v>Below 0.8</v>
      </c>
    </row>
    <row r="1596" spans="1:25" x14ac:dyDescent="0.3">
      <c r="A1596" t="s">
        <v>1651</v>
      </c>
      <c r="B1596" s="1">
        <v>46037.267361111109</v>
      </c>
      <c r="C1596" s="2">
        <v>46037</v>
      </c>
      <c r="D1596">
        <v>6</v>
      </c>
      <c r="E1596" t="s">
        <v>62</v>
      </c>
      <c r="F1596" t="s">
        <v>26</v>
      </c>
      <c r="G1596">
        <v>6.1</v>
      </c>
      <c r="H1596">
        <v>153.76</v>
      </c>
      <c r="I1596">
        <v>153.77000000000001</v>
      </c>
      <c r="J1596">
        <v>1.1000000000000001</v>
      </c>
      <c r="K1596">
        <v>2.9</v>
      </c>
      <c r="L1596">
        <v>1.4</v>
      </c>
      <c r="M1596">
        <v>58</v>
      </c>
      <c r="N1596" t="s">
        <v>41</v>
      </c>
      <c r="O1596">
        <v>1.6719999999999999</v>
      </c>
      <c r="P1596" t="s">
        <v>28</v>
      </c>
      <c r="Q1596" t="s">
        <v>29</v>
      </c>
      <c r="R1596">
        <v>4.82</v>
      </c>
      <c r="S1596">
        <v>23</v>
      </c>
      <c r="T1596">
        <v>0.01</v>
      </c>
      <c r="U1596">
        <v>-1.5</v>
      </c>
      <c r="V1596" t="s">
        <v>30</v>
      </c>
      <c r="W1596" t="s">
        <v>31</v>
      </c>
      <c r="X1596">
        <v>1</v>
      </c>
      <c r="Y1596" t="str">
        <f>IF(tblRides[[#This Row],[supply_demand_ratio]]&lt;0.8,"Below 0.8",IF(tblRides[[#This Row],[supply_demand_ratio]]&lt;1,"Between 0.8-1.0",IF(tblRides[[#This Row],[supply_demand_ratio]]&lt;=1.2,"Between 1.0-1.2","Above 1.2")))</f>
        <v>Above 1.2</v>
      </c>
    </row>
    <row r="1597" spans="1:25" x14ac:dyDescent="0.3">
      <c r="A1597" t="s">
        <v>1652</v>
      </c>
      <c r="B1597" s="1">
        <v>46037.28125</v>
      </c>
      <c r="C1597" s="2">
        <v>46037</v>
      </c>
      <c r="D1597">
        <v>6</v>
      </c>
      <c r="E1597" t="s">
        <v>43</v>
      </c>
      <c r="F1597" t="s">
        <v>26</v>
      </c>
      <c r="G1597">
        <v>20.100000000000001</v>
      </c>
      <c r="H1597">
        <v>294.92</v>
      </c>
      <c r="I1597">
        <v>297.08999999999997</v>
      </c>
      <c r="J1597">
        <v>1</v>
      </c>
      <c r="K1597">
        <v>6.7</v>
      </c>
      <c r="L1597">
        <v>9.5</v>
      </c>
      <c r="M1597">
        <v>69</v>
      </c>
      <c r="N1597" t="s">
        <v>41</v>
      </c>
      <c r="O1597">
        <v>1.651</v>
      </c>
      <c r="P1597" t="s">
        <v>28</v>
      </c>
      <c r="Q1597" t="s">
        <v>29</v>
      </c>
      <c r="R1597">
        <v>4.62</v>
      </c>
      <c r="S1597">
        <v>24</v>
      </c>
      <c r="T1597">
        <v>2.17</v>
      </c>
      <c r="U1597">
        <v>2.8</v>
      </c>
      <c r="V1597" t="s">
        <v>30</v>
      </c>
      <c r="W1597" t="s">
        <v>45</v>
      </c>
      <c r="X1597">
        <v>1</v>
      </c>
      <c r="Y1597" t="str">
        <f>IF(tblRides[[#This Row],[supply_demand_ratio]]&lt;0.8,"Below 0.8",IF(tblRides[[#This Row],[supply_demand_ratio]]&lt;1,"Between 0.8-1.0",IF(tblRides[[#This Row],[supply_demand_ratio]]&lt;=1.2,"Between 1.0-1.2","Above 1.2")))</f>
        <v>Above 1.2</v>
      </c>
    </row>
    <row r="1598" spans="1:25" x14ac:dyDescent="0.3">
      <c r="A1598" t="s">
        <v>1653</v>
      </c>
      <c r="B1598" s="1">
        <v>46037.286805555559</v>
      </c>
      <c r="C1598" s="2">
        <v>46037</v>
      </c>
      <c r="D1598">
        <v>6</v>
      </c>
      <c r="E1598" t="s">
        <v>25</v>
      </c>
      <c r="F1598" t="s">
        <v>26</v>
      </c>
      <c r="G1598">
        <v>0.7</v>
      </c>
      <c r="H1598">
        <v>53.47</v>
      </c>
      <c r="I1598">
        <v>50.81</v>
      </c>
      <c r="J1598">
        <v>1</v>
      </c>
      <c r="K1598">
        <v>2</v>
      </c>
      <c r="L1598">
        <v>1.8</v>
      </c>
      <c r="M1598">
        <v>135</v>
      </c>
      <c r="N1598" t="s">
        <v>41</v>
      </c>
      <c r="O1598">
        <v>1.3049999999999999</v>
      </c>
      <c r="P1598" t="s">
        <v>28</v>
      </c>
      <c r="Q1598" t="s">
        <v>29</v>
      </c>
      <c r="R1598">
        <v>4.67</v>
      </c>
      <c r="S1598">
        <v>2</v>
      </c>
      <c r="T1598">
        <v>-2.66</v>
      </c>
      <c r="U1598">
        <v>-0.2</v>
      </c>
      <c r="V1598" t="s">
        <v>30</v>
      </c>
      <c r="W1598" t="s">
        <v>31</v>
      </c>
      <c r="X1598">
        <v>1</v>
      </c>
      <c r="Y1598" t="str">
        <f>IF(tblRides[[#This Row],[supply_demand_ratio]]&lt;0.8,"Below 0.8",IF(tblRides[[#This Row],[supply_demand_ratio]]&lt;1,"Between 0.8-1.0",IF(tblRides[[#This Row],[supply_demand_ratio]]&lt;=1.2,"Between 1.0-1.2","Above 1.2")))</f>
        <v>Above 1.2</v>
      </c>
    </row>
    <row r="1599" spans="1:25" x14ac:dyDescent="0.3">
      <c r="A1599" t="s">
        <v>1654</v>
      </c>
      <c r="B1599" s="1">
        <v>46037.3</v>
      </c>
      <c r="C1599" s="2">
        <v>46037</v>
      </c>
      <c r="D1599">
        <v>7</v>
      </c>
      <c r="E1599" t="s">
        <v>25</v>
      </c>
      <c r="F1599" t="s">
        <v>34</v>
      </c>
      <c r="G1599">
        <v>6.7</v>
      </c>
      <c r="H1599">
        <v>144.54</v>
      </c>
      <c r="J1599">
        <v>1.1000000000000001</v>
      </c>
      <c r="K1599">
        <v>5.6</v>
      </c>
      <c r="L1599">
        <v>11.2</v>
      </c>
      <c r="M1599">
        <v>125</v>
      </c>
      <c r="N1599" t="s">
        <v>27</v>
      </c>
      <c r="O1599">
        <v>0.94599999999999995</v>
      </c>
      <c r="P1599" t="s">
        <v>58</v>
      </c>
      <c r="Q1599" t="s">
        <v>108</v>
      </c>
      <c r="R1599">
        <v>4.6100000000000003</v>
      </c>
      <c r="S1599">
        <v>0</v>
      </c>
      <c r="U1599">
        <v>5.6</v>
      </c>
      <c r="V1599" t="s">
        <v>30</v>
      </c>
      <c r="W1599" t="s">
        <v>45</v>
      </c>
      <c r="X1599">
        <v>0</v>
      </c>
      <c r="Y1599" t="str">
        <f>IF(tblRides[[#This Row],[supply_demand_ratio]]&lt;0.8,"Below 0.8",IF(tblRides[[#This Row],[supply_demand_ratio]]&lt;1,"Between 0.8-1.0",IF(tblRides[[#This Row],[supply_demand_ratio]]&lt;=1.2,"Between 1.0-1.2","Above 1.2")))</f>
        <v>Between 0.8-1.0</v>
      </c>
    </row>
    <row r="1600" spans="1:25" x14ac:dyDescent="0.3">
      <c r="A1600" t="s">
        <v>1655</v>
      </c>
      <c r="B1600" s="1">
        <v>46037.307638888888</v>
      </c>
      <c r="C1600" s="2">
        <v>46037</v>
      </c>
      <c r="D1600">
        <v>7</v>
      </c>
      <c r="E1600" t="s">
        <v>25</v>
      </c>
      <c r="F1600" t="s">
        <v>26</v>
      </c>
      <c r="G1600">
        <v>12.9</v>
      </c>
      <c r="H1600">
        <v>249.6</v>
      </c>
      <c r="I1600">
        <v>257.22000000000003</v>
      </c>
      <c r="J1600">
        <v>1</v>
      </c>
      <c r="K1600">
        <v>3.4</v>
      </c>
      <c r="L1600">
        <v>2.2000000000000002</v>
      </c>
      <c r="M1600">
        <v>133</v>
      </c>
      <c r="N1600" t="s">
        <v>27</v>
      </c>
      <c r="O1600">
        <v>1.214</v>
      </c>
      <c r="P1600" t="s">
        <v>28</v>
      </c>
      <c r="Q1600" t="s">
        <v>29</v>
      </c>
      <c r="R1600">
        <v>4.7699999999999996</v>
      </c>
      <c r="S1600">
        <v>1</v>
      </c>
      <c r="T1600">
        <v>7.62</v>
      </c>
      <c r="U1600">
        <v>-1.2</v>
      </c>
      <c r="V1600" t="s">
        <v>30</v>
      </c>
      <c r="W1600" t="s">
        <v>31</v>
      </c>
      <c r="X1600">
        <v>1</v>
      </c>
      <c r="Y1600" t="str">
        <f>IF(tblRides[[#This Row],[supply_demand_ratio]]&lt;0.8,"Below 0.8",IF(tblRides[[#This Row],[supply_demand_ratio]]&lt;1,"Between 0.8-1.0",IF(tblRides[[#This Row],[supply_demand_ratio]]&lt;=1.2,"Between 1.0-1.2","Above 1.2")))</f>
        <v>Above 1.2</v>
      </c>
    </row>
    <row r="1601" spans="1:25" x14ac:dyDescent="0.3">
      <c r="A1601" t="s">
        <v>1656</v>
      </c>
      <c r="B1601" s="1">
        <v>46037.311805555553</v>
      </c>
      <c r="C1601" s="2">
        <v>46037</v>
      </c>
      <c r="D1601">
        <v>7</v>
      </c>
      <c r="E1601" t="s">
        <v>43</v>
      </c>
      <c r="F1601" t="s">
        <v>26</v>
      </c>
      <c r="G1601">
        <v>2.5</v>
      </c>
      <c r="H1601">
        <v>82.9</v>
      </c>
      <c r="I1601">
        <v>79.77</v>
      </c>
      <c r="J1601">
        <v>1.1000000000000001</v>
      </c>
      <c r="K1601">
        <v>6.4</v>
      </c>
      <c r="L1601">
        <v>2.2999999999999998</v>
      </c>
      <c r="M1601">
        <v>58</v>
      </c>
      <c r="N1601" t="s">
        <v>41</v>
      </c>
      <c r="O1601">
        <v>1.085</v>
      </c>
      <c r="P1601" t="s">
        <v>28</v>
      </c>
      <c r="Q1601" t="s">
        <v>29</v>
      </c>
      <c r="R1601">
        <v>4.59</v>
      </c>
      <c r="S1601">
        <v>8</v>
      </c>
      <c r="T1601">
        <v>-3.13</v>
      </c>
      <c r="U1601">
        <v>-4.0999999999999996</v>
      </c>
      <c r="V1601" t="s">
        <v>30</v>
      </c>
      <c r="W1601" t="s">
        <v>45</v>
      </c>
      <c r="X1601">
        <v>1</v>
      </c>
      <c r="Y1601" t="str">
        <f>IF(tblRides[[#This Row],[supply_demand_ratio]]&lt;0.8,"Below 0.8",IF(tblRides[[#This Row],[supply_demand_ratio]]&lt;1,"Between 0.8-1.0",IF(tblRides[[#This Row],[supply_demand_ratio]]&lt;=1.2,"Between 1.0-1.2","Above 1.2")))</f>
        <v>Between 1.0-1.2</v>
      </c>
    </row>
    <row r="1602" spans="1:25" x14ac:dyDescent="0.3">
      <c r="A1602" t="s">
        <v>1657</v>
      </c>
      <c r="B1602" s="1">
        <v>46037.315972222219</v>
      </c>
      <c r="C1602" s="2">
        <v>46037</v>
      </c>
      <c r="D1602">
        <v>7</v>
      </c>
      <c r="E1602" t="s">
        <v>25</v>
      </c>
      <c r="F1602" t="s">
        <v>26</v>
      </c>
      <c r="G1602">
        <v>9.1</v>
      </c>
      <c r="H1602">
        <v>176.4</v>
      </c>
      <c r="I1602">
        <v>178.22</v>
      </c>
      <c r="J1602">
        <v>1</v>
      </c>
      <c r="K1602">
        <v>3.6</v>
      </c>
      <c r="L1602">
        <v>1</v>
      </c>
      <c r="M1602">
        <v>128</v>
      </c>
      <c r="N1602" t="s">
        <v>41</v>
      </c>
      <c r="O1602">
        <v>1.2529999999999999</v>
      </c>
      <c r="P1602" t="s">
        <v>28</v>
      </c>
      <c r="Q1602" t="s">
        <v>29</v>
      </c>
      <c r="R1602">
        <v>4.5199999999999996</v>
      </c>
      <c r="S1602">
        <v>13</v>
      </c>
      <c r="T1602">
        <v>1.82</v>
      </c>
      <c r="U1602">
        <v>-2.6</v>
      </c>
      <c r="V1602" t="s">
        <v>30</v>
      </c>
      <c r="W1602" t="s">
        <v>31</v>
      </c>
      <c r="X1602">
        <v>1</v>
      </c>
      <c r="Y1602" t="str">
        <f>IF(tblRides[[#This Row],[supply_demand_ratio]]&lt;0.8,"Below 0.8",IF(tblRides[[#This Row],[supply_demand_ratio]]&lt;1,"Between 0.8-1.0",IF(tblRides[[#This Row],[supply_demand_ratio]]&lt;=1.2,"Between 1.0-1.2","Above 1.2")))</f>
        <v>Above 1.2</v>
      </c>
    </row>
    <row r="1603" spans="1:25" x14ac:dyDescent="0.3">
      <c r="A1603" t="s">
        <v>1658</v>
      </c>
      <c r="B1603" s="1">
        <v>46037.354166666664</v>
      </c>
      <c r="C1603" s="2">
        <v>46037</v>
      </c>
      <c r="D1603">
        <v>8</v>
      </c>
      <c r="E1603" t="s">
        <v>25</v>
      </c>
      <c r="F1603" t="s">
        <v>34</v>
      </c>
      <c r="G1603">
        <v>3.9</v>
      </c>
      <c r="H1603">
        <v>121.25</v>
      </c>
      <c r="I1603">
        <v>131.47</v>
      </c>
      <c r="J1603">
        <v>1.1000000000000001</v>
      </c>
      <c r="K1603">
        <v>5.4</v>
      </c>
      <c r="L1603">
        <v>7.7</v>
      </c>
      <c r="M1603">
        <v>139</v>
      </c>
      <c r="N1603" t="s">
        <v>27</v>
      </c>
      <c r="O1603">
        <v>1.1000000000000001</v>
      </c>
      <c r="P1603" t="s">
        <v>28</v>
      </c>
      <c r="Q1603" t="s">
        <v>29</v>
      </c>
      <c r="R1603">
        <v>5</v>
      </c>
      <c r="S1603">
        <v>0</v>
      </c>
      <c r="T1603">
        <v>10.220000000000001</v>
      </c>
      <c r="U1603">
        <v>2.2999999999999998</v>
      </c>
      <c r="V1603" t="s">
        <v>30</v>
      </c>
      <c r="W1603" t="s">
        <v>45</v>
      </c>
      <c r="X1603">
        <v>1</v>
      </c>
      <c r="Y1603" t="str">
        <f>IF(tblRides[[#This Row],[supply_demand_ratio]]&lt;0.8,"Below 0.8",IF(tblRides[[#This Row],[supply_demand_ratio]]&lt;1,"Between 0.8-1.0",IF(tblRides[[#This Row],[supply_demand_ratio]]&lt;=1.2,"Between 1.0-1.2","Above 1.2")))</f>
        <v>Between 1.0-1.2</v>
      </c>
    </row>
    <row r="1604" spans="1:25" x14ac:dyDescent="0.3">
      <c r="A1604" t="s">
        <v>1659</v>
      </c>
      <c r="B1604" s="1">
        <v>46037.37222222222</v>
      </c>
      <c r="C1604" s="2">
        <v>46037</v>
      </c>
      <c r="D1604">
        <v>8</v>
      </c>
      <c r="E1604" t="s">
        <v>25</v>
      </c>
      <c r="F1604" t="s">
        <v>34</v>
      </c>
      <c r="G1604">
        <v>1.2</v>
      </c>
      <c r="H1604">
        <v>62.98</v>
      </c>
      <c r="J1604">
        <v>1</v>
      </c>
      <c r="K1604">
        <v>4.5999999999999996</v>
      </c>
      <c r="L1604">
        <v>5.2</v>
      </c>
      <c r="M1604">
        <v>116</v>
      </c>
      <c r="N1604" t="s">
        <v>27</v>
      </c>
      <c r="O1604">
        <v>1.02</v>
      </c>
      <c r="P1604" t="s">
        <v>37</v>
      </c>
      <c r="Q1604" t="s">
        <v>38</v>
      </c>
      <c r="R1604">
        <v>4.83</v>
      </c>
      <c r="S1604">
        <v>0</v>
      </c>
      <c r="U1604">
        <v>0.6</v>
      </c>
      <c r="V1604" t="s">
        <v>30</v>
      </c>
      <c r="W1604" t="s">
        <v>31</v>
      </c>
      <c r="X1604">
        <v>0</v>
      </c>
      <c r="Y1604" t="str">
        <f>IF(tblRides[[#This Row],[supply_demand_ratio]]&lt;0.8,"Below 0.8",IF(tblRides[[#This Row],[supply_demand_ratio]]&lt;1,"Between 0.8-1.0",IF(tblRides[[#This Row],[supply_demand_ratio]]&lt;=1.2,"Between 1.0-1.2","Above 1.2")))</f>
        <v>Between 1.0-1.2</v>
      </c>
    </row>
    <row r="1605" spans="1:25" x14ac:dyDescent="0.3">
      <c r="A1605" t="s">
        <v>1660</v>
      </c>
      <c r="B1605" s="1">
        <v>46037.376388888886</v>
      </c>
      <c r="C1605" s="2">
        <v>46037</v>
      </c>
      <c r="D1605">
        <v>9</v>
      </c>
      <c r="E1605" t="s">
        <v>25</v>
      </c>
      <c r="F1605" t="s">
        <v>34</v>
      </c>
      <c r="G1605">
        <v>3.8</v>
      </c>
      <c r="H1605">
        <v>108.65</v>
      </c>
      <c r="I1605">
        <v>108.75</v>
      </c>
      <c r="J1605">
        <v>1.2</v>
      </c>
      <c r="K1605">
        <v>7.3</v>
      </c>
      <c r="L1605">
        <v>8.3000000000000007</v>
      </c>
      <c r="M1605">
        <v>112</v>
      </c>
      <c r="N1605" t="s">
        <v>72</v>
      </c>
      <c r="O1605">
        <v>0.73</v>
      </c>
      <c r="P1605" t="s">
        <v>28</v>
      </c>
      <c r="Q1605" t="s">
        <v>29</v>
      </c>
      <c r="R1605">
        <v>4.51</v>
      </c>
      <c r="S1605">
        <v>0</v>
      </c>
      <c r="T1605">
        <v>0.1</v>
      </c>
      <c r="U1605">
        <v>1</v>
      </c>
      <c r="V1605" t="s">
        <v>30</v>
      </c>
      <c r="W1605" t="s">
        <v>45</v>
      </c>
      <c r="X1605">
        <v>1</v>
      </c>
      <c r="Y1605" t="str">
        <f>IF(tblRides[[#This Row],[supply_demand_ratio]]&lt;0.8,"Below 0.8",IF(tblRides[[#This Row],[supply_demand_ratio]]&lt;1,"Between 0.8-1.0",IF(tblRides[[#This Row],[supply_demand_ratio]]&lt;=1.2,"Between 1.0-1.2","Above 1.2")))</f>
        <v>Below 0.8</v>
      </c>
    </row>
    <row r="1606" spans="1:25" x14ac:dyDescent="0.3">
      <c r="A1606" t="s">
        <v>1661</v>
      </c>
      <c r="B1606" s="1">
        <v>46037.400694444441</v>
      </c>
      <c r="C1606" s="2">
        <v>46037</v>
      </c>
      <c r="D1606">
        <v>9</v>
      </c>
      <c r="E1606" t="s">
        <v>36</v>
      </c>
      <c r="F1606" t="s">
        <v>26</v>
      </c>
      <c r="G1606">
        <v>2.7</v>
      </c>
      <c r="H1606">
        <v>93.34</v>
      </c>
      <c r="J1606">
        <v>1.1000000000000001</v>
      </c>
      <c r="K1606">
        <v>6.4</v>
      </c>
      <c r="L1606">
        <v>9.3000000000000007</v>
      </c>
      <c r="M1606">
        <v>107</v>
      </c>
      <c r="N1606" t="s">
        <v>27</v>
      </c>
      <c r="O1606">
        <v>0.91500000000000004</v>
      </c>
      <c r="P1606" t="s">
        <v>58</v>
      </c>
      <c r="Q1606" t="s">
        <v>59</v>
      </c>
      <c r="R1606">
        <v>4.4800000000000004</v>
      </c>
      <c r="S1606">
        <v>9</v>
      </c>
      <c r="U1606">
        <v>2.9</v>
      </c>
      <c r="V1606" t="s">
        <v>30</v>
      </c>
      <c r="W1606" t="s">
        <v>45</v>
      </c>
      <c r="X1606">
        <v>0</v>
      </c>
      <c r="Y1606" t="str">
        <f>IF(tblRides[[#This Row],[supply_demand_ratio]]&lt;0.8,"Below 0.8",IF(tblRides[[#This Row],[supply_demand_ratio]]&lt;1,"Between 0.8-1.0",IF(tblRides[[#This Row],[supply_demand_ratio]]&lt;=1.2,"Between 1.0-1.2","Above 1.2")))</f>
        <v>Between 0.8-1.0</v>
      </c>
    </row>
    <row r="1607" spans="1:25" x14ac:dyDescent="0.3">
      <c r="A1607" t="s">
        <v>1662</v>
      </c>
      <c r="B1607" s="1">
        <v>46037.410416666666</v>
      </c>
      <c r="C1607" s="2">
        <v>46037</v>
      </c>
      <c r="D1607">
        <v>9</v>
      </c>
      <c r="E1607" t="s">
        <v>25</v>
      </c>
      <c r="F1607" t="s">
        <v>34</v>
      </c>
      <c r="G1607">
        <v>11</v>
      </c>
      <c r="H1607">
        <v>197.79</v>
      </c>
      <c r="J1607">
        <v>1.1000000000000001</v>
      </c>
      <c r="K1607">
        <v>8</v>
      </c>
      <c r="L1607">
        <v>5.4</v>
      </c>
      <c r="M1607">
        <v>104</v>
      </c>
      <c r="N1607" t="s">
        <v>72</v>
      </c>
      <c r="O1607">
        <v>0.66</v>
      </c>
      <c r="P1607" t="s">
        <v>58</v>
      </c>
      <c r="Q1607" t="s">
        <v>108</v>
      </c>
      <c r="R1607">
        <v>4.26</v>
      </c>
      <c r="S1607">
        <v>0</v>
      </c>
      <c r="U1607">
        <v>-2.6</v>
      </c>
      <c r="V1607" t="s">
        <v>30</v>
      </c>
      <c r="W1607" t="s">
        <v>45</v>
      </c>
      <c r="X1607">
        <v>0</v>
      </c>
      <c r="Y1607" t="str">
        <f>IF(tblRides[[#This Row],[supply_demand_ratio]]&lt;0.8,"Below 0.8",IF(tblRides[[#This Row],[supply_demand_ratio]]&lt;1,"Between 0.8-1.0",IF(tblRides[[#This Row],[supply_demand_ratio]]&lt;=1.2,"Between 1.0-1.2","Above 1.2")))</f>
        <v>Below 0.8</v>
      </c>
    </row>
    <row r="1608" spans="1:25" x14ac:dyDescent="0.3">
      <c r="A1608" t="s">
        <v>1663</v>
      </c>
      <c r="B1608" s="1">
        <v>46037.427777777775</v>
      </c>
      <c r="C1608" s="2">
        <v>46037</v>
      </c>
      <c r="D1608">
        <v>10</v>
      </c>
      <c r="E1608" t="s">
        <v>36</v>
      </c>
      <c r="F1608" t="s">
        <v>26</v>
      </c>
      <c r="G1608">
        <v>20.399999999999999</v>
      </c>
      <c r="H1608">
        <v>355.29</v>
      </c>
      <c r="I1608">
        <v>357.03</v>
      </c>
      <c r="J1608">
        <v>1</v>
      </c>
      <c r="K1608">
        <v>5.6</v>
      </c>
      <c r="L1608">
        <v>4.4000000000000004</v>
      </c>
      <c r="M1608">
        <v>93</v>
      </c>
      <c r="N1608" t="s">
        <v>27</v>
      </c>
      <c r="O1608">
        <v>0.90100000000000002</v>
      </c>
      <c r="P1608" t="s">
        <v>28</v>
      </c>
      <c r="Q1608" t="s">
        <v>29</v>
      </c>
      <c r="R1608">
        <v>4.53</v>
      </c>
      <c r="S1608">
        <v>9</v>
      </c>
      <c r="T1608">
        <v>1.74</v>
      </c>
      <c r="U1608">
        <v>-1.2</v>
      </c>
      <c r="V1608" t="s">
        <v>30</v>
      </c>
      <c r="W1608" t="s">
        <v>45</v>
      </c>
      <c r="X1608">
        <v>1</v>
      </c>
      <c r="Y1608" t="str">
        <f>IF(tblRides[[#This Row],[supply_demand_ratio]]&lt;0.8,"Below 0.8",IF(tblRides[[#This Row],[supply_demand_ratio]]&lt;1,"Between 0.8-1.0",IF(tblRides[[#This Row],[supply_demand_ratio]]&lt;=1.2,"Between 1.0-1.2","Above 1.2")))</f>
        <v>Between 0.8-1.0</v>
      </c>
    </row>
    <row r="1609" spans="1:25" x14ac:dyDescent="0.3">
      <c r="A1609" t="s">
        <v>1664</v>
      </c>
      <c r="B1609" s="1">
        <v>46037.429166666669</v>
      </c>
      <c r="C1609" s="2">
        <v>46037</v>
      </c>
      <c r="D1609">
        <v>10</v>
      </c>
      <c r="E1609" t="s">
        <v>25</v>
      </c>
      <c r="F1609" t="s">
        <v>26</v>
      </c>
      <c r="G1609">
        <v>4.0999999999999996</v>
      </c>
      <c r="H1609">
        <v>132.08000000000001</v>
      </c>
      <c r="I1609">
        <v>134.94</v>
      </c>
      <c r="J1609">
        <v>1.2</v>
      </c>
      <c r="K1609">
        <v>5.6</v>
      </c>
      <c r="L1609">
        <v>5.3</v>
      </c>
      <c r="M1609">
        <v>113</v>
      </c>
      <c r="N1609" t="s">
        <v>72</v>
      </c>
      <c r="O1609">
        <v>0.76100000000000001</v>
      </c>
      <c r="P1609" t="s">
        <v>28</v>
      </c>
      <c r="Q1609" t="s">
        <v>29</v>
      </c>
      <c r="R1609">
        <v>4.47</v>
      </c>
      <c r="S1609">
        <v>14</v>
      </c>
      <c r="T1609">
        <v>2.86</v>
      </c>
      <c r="U1609">
        <v>-0.3</v>
      </c>
      <c r="V1609" t="s">
        <v>30</v>
      </c>
      <c r="W1609" t="s">
        <v>45</v>
      </c>
      <c r="X1609">
        <v>1</v>
      </c>
      <c r="Y1609" t="str">
        <f>IF(tblRides[[#This Row],[supply_demand_ratio]]&lt;0.8,"Below 0.8",IF(tblRides[[#This Row],[supply_demand_ratio]]&lt;1,"Between 0.8-1.0",IF(tblRides[[#This Row],[supply_demand_ratio]]&lt;=1.2,"Between 1.0-1.2","Above 1.2")))</f>
        <v>Below 0.8</v>
      </c>
    </row>
    <row r="1610" spans="1:25" x14ac:dyDescent="0.3">
      <c r="A1610" t="s">
        <v>1665</v>
      </c>
      <c r="B1610" s="1">
        <v>46037.429861111108</v>
      </c>
      <c r="C1610" s="2">
        <v>46037</v>
      </c>
      <c r="D1610">
        <v>10</v>
      </c>
      <c r="E1610" t="s">
        <v>25</v>
      </c>
      <c r="F1610" t="s">
        <v>34</v>
      </c>
      <c r="G1610">
        <v>3.9</v>
      </c>
      <c r="H1610">
        <v>116.42</v>
      </c>
      <c r="I1610">
        <v>114.16</v>
      </c>
      <c r="J1610">
        <v>1.2</v>
      </c>
      <c r="K1610">
        <v>8.1999999999999993</v>
      </c>
      <c r="L1610">
        <v>9.6</v>
      </c>
      <c r="M1610">
        <v>94</v>
      </c>
      <c r="N1610" t="s">
        <v>72</v>
      </c>
      <c r="O1610">
        <v>0.63</v>
      </c>
      <c r="P1610" t="s">
        <v>28</v>
      </c>
      <c r="Q1610" t="s">
        <v>29</v>
      </c>
      <c r="R1610">
        <v>4.71</v>
      </c>
      <c r="S1610">
        <v>0</v>
      </c>
      <c r="T1610">
        <v>-2.2599999999999998</v>
      </c>
      <c r="U1610">
        <v>1.4</v>
      </c>
      <c r="V1610" t="s">
        <v>30</v>
      </c>
      <c r="W1610" t="s">
        <v>45</v>
      </c>
      <c r="X1610">
        <v>1</v>
      </c>
      <c r="Y1610" t="str">
        <f>IF(tblRides[[#This Row],[supply_demand_ratio]]&lt;0.8,"Below 0.8",IF(tblRides[[#This Row],[supply_demand_ratio]]&lt;1,"Between 0.8-1.0",IF(tblRides[[#This Row],[supply_demand_ratio]]&lt;=1.2,"Between 1.0-1.2","Above 1.2")))</f>
        <v>Below 0.8</v>
      </c>
    </row>
    <row r="1611" spans="1:25" x14ac:dyDescent="0.3">
      <c r="A1611" t="s">
        <v>1666</v>
      </c>
      <c r="B1611" s="1">
        <v>46037.43472222222</v>
      </c>
      <c r="C1611" s="2">
        <v>46037</v>
      </c>
      <c r="D1611">
        <v>10</v>
      </c>
      <c r="E1611" t="s">
        <v>25</v>
      </c>
      <c r="F1611" t="s">
        <v>26</v>
      </c>
      <c r="G1611">
        <v>0.9</v>
      </c>
      <c r="H1611">
        <v>67.69</v>
      </c>
      <c r="I1611">
        <v>67.97</v>
      </c>
      <c r="J1611">
        <v>1.2</v>
      </c>
      <c r="K1611">
        <v>4.2</v>
      </c>
      <c r="L1611">
        <v>2.5</v>
      </c>
      <c r="M1611">
        <v>117</v>
      </c>
      <c r="N1611" t="s">
        <v>27</v>
      </c>
      <c r="O1611">
        <v>0.81599999999999995</v>
      </c>
      <c r="P1611" t="s">
        <v>28</v>
      </c>
      <c r="Q1611" t="s">
        <v>29</v>
      </c>
      <c r="R1611">
        <v>4.67</v>
      </c>
      <c r="S1611">
        <v>8</v>
      </c>
      <c r="T1611">
        <v>0.28000000000000003</v>
      </c>
      <c r="U1611">
        <v>-1.7</v>
      </c>
      <c r="V1611" t="s">
        <v>30</v>
      </c>
      <c r="W1611" t="s">
        <v>31</v>
      </c>
      <c r="X1611">
        <v>1</v>
      </c>
      <c r="Y1611" t="str">
        <f>IF(tblRides[[#This Row],[supply_demand_ratio]]&lt;0.8,"Below 0.8",IF(tblRides[[#This Row],[supply_demand_ratio]]&lt;1,"Between 0.8-1.0",IF(tblRides[[#This Row],[supply_demand_ratio]]&lt;=1.2,"Between 1.0-1.2","Above 1.2")))</f>
        <v>Between 0.8-1.0</v>
      </c>
    </row>
    <row r="1612" spans="1:25" x14ac:dyDescent="0.3">
      <c r="A1612" t="s">
        <v>1667</v>
      </c>
      <c r="B1612" s="1">
        <v>46037.435416666667</v>
      </c>
      <c r="C1612" s="2">
        <v>46037</v>
      </c>
      <c r="D1612">
        <v>10</v>
      </c>
      <c r="E1612" t="s">
        <v>36</v>
      </c>
      <c r="F1612" t="s">
        <v>26</v>
      </c>
      <c r="G1612">
        <v>10.4</v>
      </c>
      <c r="H1612">
        <v>240.56</v>
      </c>
      <c r="I1612">
        <v>253.94</v>
      </c>
      <c r="J1612">
        <v>1.2</v>
      </c>
      <c r="K1612">
        <v>6.6</v>
      </c>
      <c r="L1612">
        <v>6.1</v>
      </c>
      <c r="M1612">
        <v>109</v>
      </c>
      <c r="N1612" t="s">
        <v>27</v>
      </c>
      <c r="O1612">
        <v>0.92400000000000004</v>
      </c>
      <c r="P1612" t="s">
        <v>28</v>
      </c>
      <c r="Q1612" t="s">
        <v>29</v>
      </c>
      <c r="R1612">
        <v>4.45</v>
      </c>
      <c r="S1612">
        <v>2</v>
      </c>
      <c r="T1612">
        <v>13.38</v>
      </c>
      <c r="U1612">
        <v>-0.5</v>
      </c>
      <c r="V1612" t="s">
        <v>30</v>
      </c>
      <c r="W1612" t="s">
        <v>45</v>
      </c>
      <c r="X1612">
        <v>1</v>
      </c>
      <c r="Y1612" t="str">
        <f>IF(tblRides[[#This Row],[supply_demand_ratio]]&lt;0.8,"Below 0.8",IF(tblRides[[#This Row],[supply_demand_ratio]]&lt;1,"Between 0.8-1.0",IF(tblRides[[#This Row],[supply_demand_ratio]]&lt;=1.2,"Between 1.0-1.2","Above 1.2")))</f>
        <v>Between 0.8-1.0</v>
      </c>
    </row>
    <row r="1613" spans="1:25" x14ac:dyDescent="0.3">
      <c r="A1613" t="s">
        <v>1668</v>
      </c>
      <c r="B1613" s="1">
        <v>46037.452777777777</v>
      </c>
      <c r="C1613" s="2">
        <v>46037</v>
      </c>
      <c r="D1613">
        <v>10</v>
      </c>
      <c r="E1613" t="s">
        <v>25</v>
      </c>
      <c r="F1613" t="s">
        <v>26</v>
      </c>
      <c r="G1613">
        <v>14.3</v>
      </c>
      <c r="H1613">
        <v>304.31</v>
      </c>
      <c r="J1613">
        <v>1.2</v>
      </c>
      <c r="K1613">
        <v>7.4</v>
      </c>
      <c r="L1613">
        <v>6.7</v>
      </c>
      <c r="M1613">
        <v>94</v>
      </c>
      <c r="N1613" t="s">
        <v>27</v>
      </c>
      <c r="O1613">
        <v>0.66100000000000003</v>
      </c>
      <c r="P1613" t="s">
        <v>58</v>
      </c>
      <c r="Q1613" t="s">
        <v>88</v>
      </c>
      <c r="R1613">
        <v>4.88</v>
      </c>
      <c r="S1613">
        <v>29</v>
      </c>
      <c r="U1613">
        <v>-0.7</v>
      </c>
      <c r="V1613" t="s">
        <v>30</v>
      </c>
      <c r="W1613" t="s">
        <v>45</v>
      </c>
      <c r="X1613">
        <v>0</v>
      </c>
      <c r="Y1613" t="str">
        <f>IF(tblRides[[#This Row],[supply_demand_ratio]]&lt;0.8,"Below 0.8",IF(tblRides[[#This Row],[supply_demand_ratio]]&lt;1,"Between 0.8-1.0",IF(tblRides[[#This Row],[supply_demand_ratio]]&lt;=1.2,"Between 1.0-1.2","Above 1.2")))</f>
        <v>Below 0.8</v>
      </c>
    </row>
    <row r="1614" spans="1:25" x14ac:dyDescent="0.3">
      <c r="A1614" t="s">
        <v>1669</v>
      </c>
      <c r="B1614" s="1">
        <v>46037.45416666667</v>
      </c>
      <c r="C1614" s="2">
        <v>46037</v>
      </c>
      <c r="D1614">
        <v>10</v>
      </c>
      <c r="E1614" t="s">
        <v>33</v>
      </c>
      <c r="F1614" t="s">
        <v>34</v>
      </c>
      <c r="G1614">
        <v>8.1</v>
      </c>
      <c r="H1614">
        <v>175.72</v>
      </c>
      <c r="I1614">
        <v>182.73</v>
      </c>
      <c r="J1614">
        <v>1</v>
      </c>
      <c r="K1614">
        <v>2</v>
      </c>
      <c r="L1614">
        <v>1</v>
      </c>
      <c r="M1614">
        <v>88</v>
      </c>
      <c r="N1614" t="s">
        <v>41</v>
      </c>
      <c r="O1614">
        <v>1.1180000000000001</v>
      </c>
      <c r="P1614" t="s">
        <v>28</v>
      </c>
      <c r="Q1614" t="s">
        <v>29</v>
      </c>
      <c r="R1614">
        <v>4.45</v>
      </c>
      <c r="S1614">
        <v>0</v>
      </c>
      <c r="T1614">
        <v>7.01</v>
      </c>
      <c r="U1614">
        <v>-1</v>
      </c>
      <c r="V1614" t="s">
        <v>30</v>
      </c>
      <c r="W1614" t="s">
        <v>31</v>
      </c>
      <c r="X1614">
        <v>1</v>
      </c>
      <c r="Y1614" t="str">
        <f>IF(tblRides[[#This Row],[supply_demand_ratio]]&lt;0.8,"Below 0.8",IF(tblRides[[#This Row],[supply_demand_ratio]]&lt;1,"Between 0.8-1.0",IF(tblRides[[#This Row],[supply_demand_ratio]]&lt;=1.2,"Between 1.0-1.2","Above 1.2")))</f>
        <v>Between 1.0-1.2</v>
      </c>
    </row>
    <row r="1615" spans="1:25" x14ac:dyDescent="0.3">
      <c r="A1615" t="s">
        <v>1670</v>
      </c>
      <c r="B1615" s="1">
        <v>46037.455555555556</v>
      </c>
      <c r="C1615" s="2">
        <v>46037</v>
      </c>
      <c r="D1615">
        <v>10</v>
      </c>
      <c r="E1615" t="s">
        <v>25</v>
      </c>
      <c r="F1615" t="s">
        <v>26</v>
      </c>
      <c r="G1615">
        <v>3.7</v>
      </c>
      <c r="H1615">
        <v>100.89</v>
      </c>
      <c r="J1615">
        <v>1</v>
      </c>
      <c r="K1615">
        <v>6.3</v>
      </c>
      <c r="L1615">
        <v>5.6</v>
      </c>
      <c r="M1615">
        <v>110</v>
      </c>
      <c r="N1615" t="s">
        <v>27</v>
      </c>
      <c r="O1615">
        <v>0.89700000000000002</v>
      </c>
      <c r="P1615" t="s">
        <v>37</v>
      </c>
      <c r="Q1615" t="s">
        <v>38</v>
      </c>
      <c r="R1615">
        <v>4.87</v>
      </c>
      <c r="S1615">
        <v>4</v>
      </c>
      <c r="U1615">
        <v>-0.7</v>
      </c>
      <c r="V1615" t="s">
        <v>30</v>
      </c>
      <c r="W1615" t="s">
        <v>45</v>
      </c>
      <c r="X1615">
        <v>0</v>
      </c>
      <c r="Y1615" t="str">
        <f>IF(tblRides[[#This Row],[supply_demand_ratio]]&lt;0.8,"Below 0.8",IF(tblRides[[#This Row],[supply_demand_ratio]]&lt;1,"Between 0.8-1.0",IF(tblRides[[#This Row],[supply_demand_ratio]]&lt;=1.2,"Between 1.0-1.2","Above 1.2")))</f>
        <v>Between 0.8-1.0</v>
      </c>
    </row>
    <row r="1616" spans="1:25" x14ac:dyDescent="0.3">
      <c r="A1616" t="s">
        <v>1671</v>
      </c>
      <c r="B1616" s="1">
        <v>46037.461805555555</v>
      </c>
      <c r="C1616" s="2">
        <v>46037</v>
      </c>
      <c r="D1616">
        <v>11</v>
      </c>
      <c r="E1616" t="s">
        <v>62</v>
      </c>
      <c r="F1616" t="s">
        <v>26</v>
      </c>
      <c r="G1616">
        <v>6.9</v>
      </c>
      <c r="H1616">
        <v>149.69</v>
      </c>
      <c r="I1616">
        <v>155.36000000000001</v>
      </c>
      <c r="J1616">
        <v>1</v>
      </c>
      <c r="K1616">
        <v>8.3000000000000007</v>
      </c>
      <c r="L1616">
        <v>10.3</v>
      </c>
      <c r="M1616">
        <v>65</v>
      </c>
      <c r="N1616" t="s">
        <v>41</v>
      </c>
      <c r="O1616">
        <v>1.61</v>
      </c>
      <c r="P1616" t="s">
        <v>28</v>
      </c>
      <c r="Q1616" t="s">
        <v>29</v>
      </c>
      <c r="R1616">
        <v>4.53</v>
      </c>
      <c r="S1616">
        <v>2</v>
      </c>
      <c r="T1616">
        <v>5.67</v>
      </c>
      <c r="U1616">
        <v>2</v>
      </c>
      <c r="V1616" t="s">
        <v>30</v>
      </c>
      <c r="W1616" t="s">
        <v>45</v>
      </c>
      <c r="X1616">
        <v>1</v>
      </c>
      <c r="Y1616" t="str">
        <f>IF(tblRides[[#This Row],[supply_demand_ratio]]&lt;0.8,"Below 0.8",IF(tblRides[[#This Row],[supply_demand_ratio]]&lt;1,"Between 0.8-1.0",IF(tblRides[[#This Row],[supply_demand_ratio]]&lt;=1.2,"Between 1.0-1.2","Above 1.2")))</f>
        <v>Above 1.2</v>
      </c>
    </row>
    <row r="1617" spans="1:25" x14ac:dyDescent="0.3">
      <c r="A1617" t="s">
        <v>1672</v>
      </c>
      <c r="B1617" s="1">
        <v>46037.470138888886</v>
      </c>
      <c r="C1617" s="2">
        <v>46037</v>
      </c>
      <c r="D1617">
        <v>11</v>
      </c>
      <c r="E1617" t="s">
        <v>25</v>
      </c>
      <c r="F1617" t="s">
        <v>26</v>
      </c>
      <c r="G1617">
        <v>10.1</v>
      </c>
      <c r="H1617">
        <v>206.52</v>
      </c>
      <c r="I1617">
        <v>210.35</v>
      </c>
      <c r="J1617">
        <v>1.2</v>
      </c>
      <c r="K1617">
        <v>4.5999999999999996</v>
      </c>
      <c r="L1617">
        <v>1.9</v>
      </c>
      <c r="M1617">
        <v>134</v>
      </c>
      <c r="N1617" t="s">
        <v>27</v>
      </c>
      <c r="O1617">
        <v>1.115</v>
      </c>
      <c r="P1617" t="s">
        <v>28</v>
      </c>
      <c r="Q1617" t="s">
        <v>29</v>
      </c>
      <c r="R1617">
        <v>4.9000000000000004</v>
      </c>
      <c r="S1617">
        <v>11</v>
      </c>
      <c r="T1617">
        <v>3.83</v>
      </c>
      <c r="U1617">
        <v>-2.7</v>
      </c>
      <c r="V1617" t="s">
        <v>30</v>
      </c>
      <c r="W1617" t="s">
        <v>31</v>
      </c>
      <c r="X1617">
        <v>1</v>
      </c>
      <c r="Y1617" t="str">
        <f>IF(tblRides[[#This Row],[supply_demand_ratio]]&lt;0.8,"Below 0.8",IF(tblRides[[#This Row],[supply_demand_ratio]]&lt;1,"Between 0.8-1.0",IF(tblRides[[#This Row],[supply_demand_ratio]]&lt;=1.2,"Between 1.0-1.2","Above 1.2")))</f>
        <v>Between 1.0-1.2</v>
      </c>
    </row>
    <row r="1618" spans="1:25" x14ac:dyDescent="0.3">
      <c r="A1618" t="s">
        <v>1673</v>
      </c>
      <c r="B1618" s="1">
        <v>46037.484722222223</v>
      </c>
      <c r="C1618" s="2">
        <v>46037</v>
      </c>
      <c r="D1618">
        <v>11</v>
      </c>
      <c r="E1618" t="s">
        <v>43</v>
      </c>
      <c r="F1618" t="s">
        <v>26</v>
      </c>
      <c r="G1618">
        <v>5.0999999999999996</v>
      </c>
      <c r="H1618">
        <v>107.04</v>
      </c>
      <c r="J1618">
        <v>1</v>
      </c>
      <c r="K1618">
        <v>5.0999999999999996</v>
      </c>
      <c r="L1618">
        <v>1.5</v>
      </c>
      <c r="M1618">
        <v>69</v>
      </c>
      <c r="N1618" t="s">
        <v>41</v>
      </c>
      <c r="O1618">
        <v>1.4550000000000001</v>
      </c>
      <c r="P1618" t="s">
        <v>37</v>
      </c>
      <c r="Q1618" t="s">
        <v>38</v>
      </c>
      <c r="R1618">
        <v>4.57</v>
      </c>
      <c r="S1618">
        <v>29</v>
      </c>
      <c r="U1618">
        <v>-3.6</v>
      </c>
      <c r="V1618" t="s">
        <v>30</v>
      </c>
      <c r="W1618" t="s">
        <v>45</v>
      </c>
      <c r="X1618">
        <v>0</v>
      </c>
      <c r="Y1618" t="str">
        <f>IF(tblRides[[#This Row],[supply_demand_ratio]]&lt;0.8,"Below 0.8",IF(tblRides[[#This Row],[supply_demand_ratio]]&lt;1,"Between 0.8-1.0",IF(tblRides[[#This Row],[supply_demand_ratio]]&lt;=1.2,"Between 1.0-1.2","Above 1.2")))</f>
        <v>Above 1.2</v>
      </c>
    </row>
    <row r="1619" spans="1:25" x14ac:dyDescent="0.3">
      <c r="A1619" t="s">
        <v>1674</v>
      </c>
      <c r="B1619" s="1">
        <v>46037.488888888889</v>
      </c>
      <c r="C1619" s="2">
        <v>46037</v>
      </c>
      <c r="D1619">
        <v>11</v>
      </c>
      <c r="E1619" t="s">
        <v>36</v>
      </c>
      <c r="F1619" t="s">
        <v>26</v>
      </c>
      <c r="G1619">
        <v>8.6</v>
      </c>
      <c r="H1619">
        <v>189.53</v>
      </c>
      <c r="I1619">
        <v>182.71</v>
      </c>
      <c r="J1619">
        <v>1.1000000000000001</v>
      </c>
      <c r="K1619">
        <v>4</v>
      </c>
      <c r="L1619">
        <v>3.8</v>
      </c>
      <c r="M1619">
        <v>121</v>
      </c>
      <c r="N1619" t="s">
        <v>27</v>
      </c>
      <c r="O1619">
        <v>0.94</v>
      </c>
      <c r="P1619" t="s">
        <v>28</v>
      </c>
      <c r="Q1619" t="s">
        <v>29</v>
      </c>
      <c r="R1619">
        <v>4.57</v>
      </c>
      <c r="S1619">
        <v>3</v>
      </c>
      <c r="T1619">
        <v>-6.82</v>
      </c>
      <c r="U1619">
        <v>-0.2</v>
      </c>
      <c r="V1619" t="s">
        <v>30</v>
      </c>
      <c r="W1619" t="s">
        <v>31</v>
      </c>
      <c r="X1619">
        <v>1</v>
      </c>
      <c r="Y1619" t="str">
        <f>IF(tblRides[[#This Row],[supply_demand_ratio]]&lt;0.8,"Below 0.8",IF(tblRides[[#This Row],[supply_demand_ratio]]&lt;1,"Between 0.8-1.0",IF(tblRides[[#This Row],[supply_demand_ratio]]&lt;=1.2,"Between 1.0-1.2","Above 1.2")))</f>
        <v>Between 0.8-1.0</v>
      </c>
    </row>
    <row r="1620" spans="1:25" x14ac:dyDescent="0.3">
      <c r="A1620" t="s">
        <v>1675</v>
      </c>
      <c r="B1620" s="1">
        <v>46037.491666666669</v>
      </c>
      <c r="C1620" s="2">
        <v>46037</v>
      </c>
      <c r="D1620">
        <v>11</v>
      </c>
      <c r="E1620" t="s">
        <v>25</v>
      </c>
      <c r="F1620" t="s">
        <v>26</v>
      </c>
      <c r="G1620">
        <v>4.2</v>
      </c>
      <c r="H1620">
        <v>123</v>
      </c>
      <c r="I1620">
        <v>128.66</v>
      </c>
      <c r="J1620">
        <v>1.1000000000000001</v>
      </c>
      <c r="K1620">
        <v>10</v>
      </c>
      <c r="L1620">
        <v>8.6999999999999993</v>
      </c>
      <c r="M1620">
        <v>114</v>
      </c>
      <c r="N1620" t="s">
        <v>27</v>
      </c>
      <c r="O1620">
        <v>0.96</v>
      </c>
      <c r="P1620" t="s">
        <v>28</v>
      </c>
      <c r="Q1620" t="s">
        <v>29</v>
      </c>
      <c r="R1620">
        <v>4.97</v>
      </c>
      <c r="S1620">
        <v>5</v>
      </c>
      <c r="T1620">
        <v>5.66</v>
      </c>
      <c r="U1620">
        <v>-1.3</v>
      </c>
      <c r="V1620" t="s">
        <v>30</v>
      </c>
      <c r="W1620" t="s">
        <v>45</v>
      </c>
      <c r="X1620">
        <v>1</v>
      </c>
      <c r="Y1620" t="str">
        <f>IF(tblRides[[#This Row],[supply_demand_ratio]]&lt;0.8,"Below 0.8",IF(tblRides[[#This Row],[supply_demand_ratio]]&lt;1,"Between 0.8-1.0",IF(tblRides[[#This Row],[supply_demand_ratio]]&lt;=1.2,"Between 1.0-1.2","Above 1.2")))</f>
        <v>Between 0.8-1.0</v>
      </c>
    </row>
    <row r="1621" spans="1:25" x14ac:dyDescent="0.3">
      <c r="A1621" t="s">
        <v>1676</v>
      </c>
      <c r="B1621" s="1">
        <v>46037.493750000001</v>
      </c>
      <c r="C1621" s="2">
        <v>46037</v>
      </c>
      <c r="D1621">
        <v>11</v>
      </c>
      <c r="E1621" t="s">
        <v>25</v>
      </c>
      <c r="F1621" t="s">
        <v>26</v>
      </c>
      <c r="G1621">
        <v>1.8</v>
      </c>
      <c r="H1621">
        <v>71.44</v>
      </c>
      <c r="I1621">
        <v>73</v>
      </c>
      <c r="J1621">
        <v>1</v>
      </c>
      <c r="K1621">
        <v>9.5</v>
      </c>
      <c r="L1621">
        <v>4.5999999999999996</v>
      </c>
      <c r="M1621">
        <v>122</v>
      </c>
      <c r="N1621" t="s">
        <v>27</v>
      </c>
      <c r="O1621">
        <v>1.048</v>
      </c>
      <c r="P1621" t="s">
        <v>28</v>
      </c>
      <c r="Q1621" t="s">
        <v>29</v>
      </c>
      <c r="R1621">
        <v>4.49</v>
      </c>
      <c r="S1621">
        <v>3</v>
      </c>
      <c r="T1621">
        <v>1.56</v>
      </c>
      <c r="U1621">
        <v>-4.9000000000000004</v>
      </c>
      <c r="V1621" t="s">
        <v>30</v>
      </c>
      <c r="W1621" t="s">
        <v>45</v>
      </c>
      <c r="X1621">
        <v>1</v>
      </c>
      <c r="Y1621" t="str">
        <f>IF(tblRides[[#This Row],[supply_demand_ratio]]&lt;0.8,"Below 0.8",IF(tblRides[[#This Row],[supply_demand_ratio]]&lt;1,"Between 0.8-1.0",IF(tblRides[[#This Row],[supply_demand_ratio]]&lt;=1.2,"Between 1.0-1.2","Above 1.2")))</f>
        <v>Between 1.0-1.2</v>
      </c>
    </row>
    <row r="1622" spans="1:25" x14ac:dyDescent="0.3">
      <c r="A1622" t="s">
        <v>1677</v>
      </c>
      <c r="B1622" s="1">
        <v>46037.511111111111</v>
      </c>
      <c r="C1622" s="2">
        <v>46037</v>
      </c>
      <c r="D1622">
        <v>12</v>
      </c>
      <c r="E1622" t="s">
        <v>36</v>
      </c>
      <c r="F1622" t="s">
        <v>26</v>
      </c>
      <c r="G1622">
        <v>9.8000000000000007</v>
      </c>
      <c r="H1622">
        <v>202.88</v>
      </c>
      <c r="I1622">
        <v>195.92</v>
      </c>
      <c r="J1622">
        <v>1.1000000000000001</v>
      </c>
      <c r="K1622">
        <v>8.1</v>
      </c>
      <c r="L1622">
        <v>3.1</v>
      </c>
      <c r="M1622">
        <v>109</v>
      </c>
      <c r="N1622" t="s">
        <v>41</v>
      </c>
      <c r="O1622">
        <v>1.1859999999999999</v>
      </c>
      <c r="P1622" t="s">
        <v>28</v>
      </c>
      <c r="Q1622" t="s">
        <v>29</v>
      </c>
      <c r="R1622">
        <v>4.95</v>
      </c>
      <c r="S1622">
        <v>35</v>
      </c>
      <c r="T1622">
        <v>-6.96</v>
      </c>
      <c r="U1622">
        <v>-5</v>
      </c>
      <c r="V1622" t="s">
        <v>30</v>
      </c>
      <c r="W1622" t="s">
        <v>45</v>
      </c>
      <c r="X1622">
        <v>1</v>
      </c>
      <c r="Y1622" t="str">
        <f>IF(tblRides[[#This Row],[supply_demand_ratio]]&lt;0.8,"Below 0.8",IF(tblRides[[#This Row],[supply_demand_ratio]]&lt;1,"Between 0.8-1.0",IF(tblRides[[#This Row],[supply_demand_ratio]]&lt;=1.2,"Between 1.0-1.2","Above 1.2")))</f>
        <v>Between 1.0-1.2</v>
      </c>
    </row>
    <row r="1623" spans="1:25" x14ac:dyDescent="0.3">
      <c r="A1623" t="s">
        <v>1678</v>
      </c>
      <c r="B1623" s="1">
        <v>46037.512499999997</v>
      </c>
      <c r="C1623" s="2">
        <v>46037</v>
      </c>
      <c r="D1623">
        <v>12</v>
      </c>
      <c r="E1623" t="s">
        <v>25</v>
      </c>
      <c r="F1623" t="s">
        <v>26</v>
      </c>
      <c r="G1623">
        <v>6.3</v>
      </c>
      <c r="H1623">
        <v>146.6</v>
      </c>
      <c r="J1623">
        <v>1</v>
      </c>
      <c r="K1623">
        <v>9.1</v>
      </c>
      <c r="L1623">
        <v>12.7</v>
      </c>
      <c r="M1623">
        <v>111</v>
      </c>
      <c r="N1623" t="s">
        <v>27</v>
      </c>
      <c r="O1623">
        <v>0.95899999999999996</v>
      </c>
      <c r="P1623" t="s">
        <v>58</v>
      </c>
      <c r="Q1623" t="s">
        <v>74</v>
      </c>
      <c r="R1623">
        <v>4.66</v>
      </c>
      <c r="S1623">
        <v>1</v>
      </c>
      <c r="U1623">
        <v>3.6</v>
      </c>
      <c r="V1623" t="s">
        <v>30</v>
      </c>
      <c r="W1623" t="s">
        <v>45</v>
      </c>
      <c r="X1623">
        <v>0</v>
      </c>
      <c r="Y1623" t="str">
        <f>IF(tblRides[[#This Row],[supply_demand_ratio]]&lt;0.8,"Below 0.8",IF(tblRides[[#This Row],[supply_demand_ratio]]&lt;1,"Between 0.8-1.0",IF(tblRides[[#This Row],[supply_demand_ratio]]&lt;=1.2,"Between 1.0-1.2","Above 1.2")))</f>
        <v>Between 0.8-1.0</v>
      </c>
    </row>
    <row r="1624" spans="1:25" x14ac:dyDescent="0.3">
      <c r="A1624" t="s">
        <v>1679</v>
      </c>
      <c r="B1624" s="1">
        <v>46037.513888888891</v>
      </c>
      <c r="C1624" s="2">
        <v>46037</v>
      </c>
      <c r="D1624">
        <v>12</v>
      </c>
      <c r="E1624" t="s">
        <v>25</v>
      </c>
      <c r="F1624" t="s">
        <v>26</v>
      </c>
      <c r="G1624">
        <v>6.9</v>
      </c>
      <c r="H1624">
        <v>174.71</v>
      </c>
      <c r="J1624">
        <v>1.1000000000000001</v>
      </c>
      <c r="K1624">
        <v>2.8</v>
      </c>
      <c r="M1624">
        <v>124</v>
      </c>
      <c r="N1624" t="s">
        <v>27</v>
      </c>
      <c r="O1624">
        <v>0.99199999999999999</v>
      </c>
      <c r="P1624" t="s">
        <v>82</v>
      </c>
      <c r="Q1624" t="s">
        <v>83</v>
      </c>
      <c r="R1624">
        <v>4.55</v>
      </c>
      <c r="S1624">
        <v>27</v>
      </c>
      <c r="V1624" t="s">
        <v>30</v>
      </c>
      <c r="W1624" t="s">
        <v>31</v>
      </c>
      <c r="X1624">
        <v>0</v>
      </c>
      <c r="Y1624" t="str">
        <f>IF(tblRides[[#This Row],[supply_demand_ratio]]&lt;0.8,"Below 0.8",IF(tblRides[[#This Row],[supply_demand_ratio]]&lt;1,"Between 0.8-1.0",IF(tblRides[[#This Row],[supply_demand_ratio]]&lt;=1.2,"Between 1.0-1.2","Above 1.2")))</f>
        <v>Between 0.8-1.0</v>
      </c>
    </row>
    <row r="1625" spans="1:25" x14ac:dyDescent="0.3">
      <c r="A1625" t="s">
        <v>1680</v>
      </c>
      <c r="B1625" s="1">
        <v>46037.515972222223</v>
      </c>
      <c r="C1625" s="2">
        <v>46037</v>
      </c>
      <c r="D1625">
        <v>12</v>
      </c>
      <c r="E1625" t="s">
        <v>43</v>
      </c>
      <c r="F1625" t="s">
        <v>26</v>
      </c>
      <c r="G1625">
        <v>10.7</v>
      </c>
      <c r="H1625">
        <v>223.82</v>
      </c>
      <c r="I1625">
        <v>208.27</v>
      </c>
      <c r="J1625">
        <v>1.1000000000000001</v>
      </c>
      <c r="K1625">
        <v>2</v>
      </c>
      <c r="L1625">
        <v>5.3</v>
      </c>
      <c r="M1625">
        <v>66</v>
      </c>
      <c r="N1625" t="s">
        <v>41</v>
      </c>
      <c r="O1625">
        <v>1.6719999999999999</v>
      </c>
      <c r="P1625" t="s">
        <v>28</v>
      </c>
      <c r="Q1625" t="s">
        <v>29</v>
      </c>
      <c r="R1625">
        <v>4.74</v>
      </c>
      <c r="S1625">
        <v>5</v>
      </c>
      <c r="T1625">
        <v>-15.55</v>
      </c>
      <c r="U1625">
        <v>3.3</v>
      </c>
      <c r="V1625" t="s">
        <v>30</v>
      </c>
      <c r="W1625" t="s">
        <v>31</v>
      </c>
      <c r="X1625">
        <v>1</v>
      </c>
      <c r="Y1625" t="str">
        <f>IF(tblRides[[#This Row],[supply_demand_ratio]]&lt;0.8,"Below 0.8",IF(tblRides[[#This Row],[supply_demand_ratio]]&lt;1,"Between 0.8-1.0",IF(tblRides[[#This Row],[supply_demand_ratio]]&lt;=1.2,"Between 1.0-1.2","Above 1.2")))</f>
        <v>Above 1.2</v>
      </c>
    </row>
    <row r="1626" spans="1:25" x14ac:dyDescent="0.3">
      <c r="A1626" t="s">
        <v>1681</v>
      </c>
      <c r="B1626" s="1">
        <v>46037.534722222219</v>
      </c>
      <c r="C1626" s="2">
        <v>46037</v>
      </c>
      <c r="D1626">
        <v>12</v>
      </c>
      <c r="E1626" t="s">
        <v>25</v>
      </c>
      <c r="F1626" t="s">
        <v>34</v>
      </c>
      <c r="G1626">
        <v>2.8</v>
      </c>
      <c r="H1626">
        <v>87</v>
      </c>
      <c r="I1626">
        <v>87.7</v>
      </c>
      <c r="J1626">
        <v>1.1000000000000001</v>
      </c>
      <c r="K1626">
        <v>12</v>
      </c>
      <c r="L1626">
        <v>14.8</v>
      </c>
      <c r="M1626">
        <v>120</v>
      </c>
      <c r="N1626" t="s">
        <v>72</v>
      </c>
      <c r="O1626">
        <v>0.80800000000000005</v>
      </c>
      <c r="P1626" t="s">
        <v>28</v>
      </c>
      <c r="Q1626" t="s">
        <v>29</v>
      </c>
      <c r="R1626">
        <v>4.8099999999999996</v>
      </c>
      <c r="S1626">
        <v>0</v>
      </c>
      <c r="T1626">
        <v>0.7</v>
      </c>
      <c r="U1626">
        <v>2.8</v>
      </c>
      <c r="V1626" t="s">
        <v>30</v>
      </c>
      <c r="W1626" t="s">
        <v>77</v>
      </c>
      <c r="X1626">
        <v>1</v>
      </c>
      <c r="Y1626" t="str">
        <f>IF(tblRides[[#This Row],[supply_demand_ratio]]&lt;0.8,"Below 0.8",IF(tblRides[[#This Row],[supply_demand_ratio]]&lt;1,"Between 0.8-1.0",IF(tblRides[[#This Row],[supply_demand_ratio]]&lt;=1.2,"Between 1.0-1.2","Above 1.2")))</f>
        <v>Between 0.8-1.0</v>
      </c>
    </row>
    <row r="1627" spans="1:25" x14ac:dyDescent="0.3">
      <c r="A1627" t="s">
        <v>1682</v>
      </c>
      <c r="B1627" s="1">
        <v>46037.538888888892</v>
      </c>
      <c r="C1627" s="2">
        <v>46037</v>
      </c>
      <c r="D1627">
        <v>12</v>
      </c>
      <c r="E1627" t="s">
        <v>62</v>
      </c>
      <c r="F1627" t="s">
        <v>26</v>
      </c>
      <c r="G1627">
        <v>3.9</v>
      </c>
      <c r="H1627">
        <v>106.22</v>
      </c>
      <c r="J1627">
        <v>1.1000000000000001</v>
      </c>
      <c r="K1627">
        <v>4.0999999999999996</v>
      </c>
      <c r="L1627">
        <v>9.8000000000000007</v>
      </c>
      <c r="M1627">
        <v>58</v>
      </c>
      <c r="N1627" t="s">
        <v>41</v>
      </c>
      <c r="O1627">
        <v>1.599</v>
      </c>
      <c r="P1627" t="s">
        <v>58</v>
      </c>
      <c r="Q1627" t="s">
        <v>108</v>
      </c>
      <c r="R1627">
        <v>4.5</v>
      </c>
      <c r="S1627">
        <v>5</v>
      </c>
      <c r="U1627">
        <v>5.7</v>
      </c>
      <c r="V1627" t="s">
        <v>30</v>
      </c>
      <c r="W1627" t="s">
        <v>31</v>
      </c>
      <c r="X1627">
        <v>0</v>
      </c>
      <c r="Y1627" t="str">
        <f>IF(tblRides[[#This Row],[supply_demand_ratio]]&lt;0.8,"Below 0.8",IF(tblRides[[#This Row],[supply_demand_ratio]]&lt;1,"Between 0.8-1.0",IF(tblRides[[#This Row],[supply_demand_ratio]]&lt;=1.2,"Between 1.0-1.2","Above 1.2")))</f>
        <v>Above 1.2</v>
      </c>
    </row>
    <row r="1628" spans="1:25" x14ac:dyDescent="0.3">
      <c r="A1628" t="s">
        <v>1683</v>
      </c>
      <c r="B1628" s="1">
        <v>46037.541666666664</v>
      </c>
      <c r="C1628" s="2">
        <v>46037</v>
      </c>
      <c r="D1628">
        <v>13</v>
      </c>
      <c r="E1628" t="s">
        <v>33</v>
      </c>
      <c r="F1628" t="s">
        <v>34</v>
      </c>
      <c r="G1628">
        <v>14.2</v>
      </c>
      <c r="H1628">
        <v>263.76</v>
      </c>
      <c r="I1628">
        <v>264.33</v>
      </c>
      <c r="J1628">
        <v>1.1000000000000001</v>
      </c>
      <c r="K1628">
        <v>2.5</v>
      </c>
      <c r="L1628">
        <v>4</v>
      </c>
      <c r="M1628">
        <v>95</v>
      </c>
      <c r="N1628" t="s">
        <v>27</v>
      </c>
      <c r="O1628">
        <v>1.177</v>
      </c>
      <c r="P1628" t="s">
        <v>28</v>
      </c>
      <c r="Q1628" t="s">
        <v>29</v>
      </c>
      <c r="R1628">
        <v>4.71</v>
      </c>
      <c r="S1628">
        <v>0</v>
      </c>
      <c r="T1628">
        <v>0.56999999999999995</v>
      </c>
      <c r="U1628">
        <v>1.5</v>
      </c>
      <c r="V1628" t="s">
        <v>30</v>
      </c>
      <c r="W1628" t="s">
        <v>31</v>
      </c>
      <c r="X1628">
        <v>1</v>
      </c>
      <c r="Y1628" t="str">
        <f>IF(tblRides[[#This Row],[supply_demand_ratio]]&lt;0.8,"Below 0.8",IF(tblRides[[#This Row],[supply_demand_ratio]]&lt;1,"Between 0.8-1.0",IF(tblRides[[#This Row],[supply_demand_ratio]]&lt;=1.2,"Between 1.0-1.2","Above 1.2")))</f>
        <v>Between 1.0-1.2</v>
      </c>
    </row>
    <row r="1629" spans="1:25" x14ac:dyDescent="0.3">
      <c r="A1629" t="s">
        <v>1684</v>
      </c>
      <c r="B1629" s="1">
        <v>46037.560416666667</v>
      </c>
      <c r="C1629" s="2">
        <v>46037</v>
      </c>
      <c r="D1629">
        <v>13</v>
      </c>
      <c r="E1629" t="s">
        <v>33</v>
      </c>
      <c r="F1629" t="s">
        <v>26</v>
      </c>
      <c r="G1629">
        <v>6.7</v>
      </c>
      <c r="H1629">
        <v>135.74</v>
      </c>
      <c r="I1629">
        <v>139.35</v>
      </c>
      <c r="J1629">
        <v>1</v>
      </c>
      <c r="K1629">
        <v>5.3</v>
      </c>
      <c r="L1629">
        <v>4.0999999999999996</v>
      </c>
      <c r="M1629">
        <v>102</v>
      </c>
      <c r="N1629" t="s">
        <v>41</v>
      </c>
      <c r="O1629">
        <v>1.4430000000000001</v>
      </c>
      <c r="P1629" t="s">
        <v>28</v>
      </c>
      <c r="Q1629" t="s">
        <v>29</v>
      </c>
      <c r="R1629">
        <v>4.78</v>
      </c>
      <c r="S1629">
        <v>4</v>
      </c>
      <c r="T1629">
        <v>3.61</v>
      </c>
      <c r="U1629">
        <v>-1.2</v>
      </c>
      <c r="V1629" t="s">
        <v>30</v>
      </c>
      <c r="W1629" t="s">
        <v>45</v>
      </c>
      <c r="X1629">
        <v>1</v>
      </c>
      <c r="Y1629" t="str">
        <f>IF(tblRides[[#This Row],[supply_demand_ratio]]&lt;0.8,"Below 0.8",IF(tblRides[[#This Row],[supply_demand_ratio]]&lt;1,"Between 0.8-1.0",IF(tblRides[[#This Row],[supply_demand_ratio]]&lt;=1.2,"Between 1.0-1.2","Above 1.2")))</f>
        <v>Above 1.2</v>
      </c>
    </row>
    <row r="1630" spans="1:25" x14ac:dyDescent="0.3">
      <c r="A1630" t="s">
        <v>1685</v>
      </c>
      <c r="B1630" s="1">
        <v>46037.568055555559</v>
      </c>
      <c r="C1630" s="2">
        <v>46037</v>
      </c>
      <c r="D1630">
        <v>13</v>
      </c>
      <c r="E1630" t="s">
        <v>25</v>
      </c>
      <c r="F1630" t="s">
        <v>34</v>
      </c>
      <c r="G1630">
        <v>10.1</v>
      </c>
      <c r="H1630">
        <v>256.06</v>
      </c>
      <c r="I1630">
        <v>247.05</v>
      </c>
      <c r="J1630">
        <v>1.2</v>
      </c>
      <c r="K1630">
        <v>2.6</v>
      </c>
      <c r="L1630">
        <v>5.4</v>
      </c>
      <c r="M1630">
        <v>116</v>
      </c>
      <c r="N1630" t="s">
        <v>27</v>
      </c>
      <c r="O1630">
        <v>0.91400000000000003</v>
      </c>
      <c r="P1630" t="s">
        <v>28</v>
      </c>
      <c r="Q1630" t="s">
        <v>29</v>
      </c>
      <c r="R1630">
        <v>4.5</v>
      </c>
      <c r="S1630">
        <v>0</v>
      </c>
      <c r="T1630">
        <v>-9.01</v>
      </c>
      <c r="U1630">
        <v>2.8</v>
      </c>
      <c r="V1630" t="s">
        <v>30</v>
      </c>
      <c r="W1630" t="s">
        <v>31</v>
      </c>
      <c r="X1630">
        <v>1</v>
      </c>
      <c r="Y1630" t="str">
        <f>IF(tblRides[[#This Row],[supply_demand_ratio]]&lt;0.8,"Below 0.8",IF(tblRides[[#This Row],[supply_demand_ratio]]&lt;1,"Between 0.8-1.0",IF(tblRides[[#This Row],[supply_demand_ratio]]&lt;=1.2,"Between 1.0-1.2","Above 1.2")))</f>
        <v>Between 0.8-1.0</v>
      </c>
    </row>
    <row r="1631" spans="1:25" x14ac:dyDescent="0.3">
      <c r="A1631" t="s">
        <v>1686</v>
      </c>
      <c r="B1631" s="1">
        <v>46037.574305555558</v>
      </c>
      <c r="C1631" s="2">
        <v>46037</v>
      </c>
      <c r="D1631">
        <v>13</v>
      </c>
      <c r="E1631" t="s">
        <v>36</v>
      </c>
      <c r="F1631" t="s">
        <v>34</v>
      </c>
      <c r="G1631">
        <v>5.8</v>
      </c>
      <c r="H1631">
        <v>140.07</v>
      </c>
      <c r="I1631">
        <v>149.30000000000001</v>
      </c>
      <c r="J1631">
        <v>1</v>
      </c>
      <c r="K1631">
        <v>4.8</v>
      </c>
      <c r="L1631">
        <v>1</v>
      </c>
      <c r="M1631">
        <v>99</v>
      </c>
      <c r="N1631" t="s">
        <v>41</v>
      </c>
      <c r="O1631">
        <v>1.101</v>
      </c>
      <c r="P1631" t="s">
        <v>28</v>
      </c>
      <c r="Q1631" t="s">
        <v>29</v>
      </c>
      <c r="R1631">
        <v>4.87</v>
      </c>
      <c r="S1631">
        <v>0</v>
      </c>
      <c r="T1631">
        <v>9.23</v>
      </c>
      <c r="U1631">
        <v>-3.8</v>
      </c>
      <c r="V1631" t="s">
        <v>30</v>
      </c>
      <c r="W1631" t="s">
        <v>31</v>
      </c>
      <c r="X1631">
        <v>1</v>
      </c>
      <c r="Y1631" t="str">
        <f>IF(tblRides[[#This Row],[supply_demand_ratio]]&lt;0.8,"Below 0.8",IF(tblRides[[#This Row],[supply_demand_ratio]]&lt;1,"Between 0.8-1.0",IF(tblRides[[#This Row],[supply_demand_ratio]]&lt;=1.2,"Between 1.0-1.2","Above 1.2")))</f>
        <v>Between 1.0-1.2</v>
      </c>
    </row>
    <row r="1632" spans="1:25" x14ac:dyDescent="0.3">
      <c r="A1632" t="s">
        <v>1687</v>
      </c>
      <c r="B1632" s="1">
        <v>46037.588194444441</v>
      </c>
      <c r="C1632" s="2">
        <v>46037</v>
      </c>
      <c r="D1632">
        <v>14</v>
      </c>
      <c r="E1632" t="s">
        <v>33</v>
      </c>
      <c r="F1632" t="s">
        <v>34</v>
      </c>
      <c r="G1632">
        <v>8.4</v>
      </c>
      <c r="H1632">
        <v>174.81</v>
      </c>
      <c r="I1632">
        <v>156.71</v>
      </c>
      <c r="J1632">
        <v>1</v>
      </c>
      <c r="K1632">
        <v>2.6</v>
      </c>
      <c r="L1632">
        <v>6.1</v>
      </c>
      <c r="M1632">
        <v>99</v>
      </c>
      <c r="N1632" t="s">
        <v>41</v>
      </c>
      <c r="O1632">
        <v>1.5529999999999999</v>
      </c>
      <c r="P1632" t="s">
        <v>28</v>
      </c>
      <c r="Q1632" t="s">
        <v>29</v>
      </c>
      <c r="R1632">
        <v>4.87</v>
      </c>
      <c r="S1632">
        <v>0</v>
      </c>
      <c r="T1632">
        <v>-18.100000000000001</v>
      </c>
      <c r="U1632">
        <v>3.5</v>
      </c>
      <c r="V1632" t="s">
        <v>30</v>
      </c>
      <c r="W1632" t="s">
        <v>31</v>
      </c>
      <c r="X1632">
        <v>1</v>
      </c>
      <c r="Y1632" t="str">
        <f>IF(tblRides[[#This Row],[supply_demand_ratio]]&lt;0.8,"Below 0.8",IF(tblRides[[#This Row],[supply_demand_ratio]]&lt;1,"Between 0.8-1.0",IF(tblRides[[#This Row],[supply_demand_ratio]]&lt;=1.2,"Between 1.0-1.2","Above 1.2")))</f>
        <v>Above 1.2</v>
      </c>
    </row>
    <row r="1633" spans="1:25" x14ac:dyDescent="0.3">
      <c r="A1633" t="s">
        <v>1688</v>
      </c>
      <c r="B1633" s="1">
        <v>46037.595833333333</v>
      </c>
      <c r="C1633" s="2">
        <v>46037</v>
      </c>
      <c r="D1633">
        <v>14</v>
      </c>
      <c r="E1633" t="s">
        <v>25</v>
      </c>
      <c r="F1633" t="s">
        <v>34</v>
      </c>
      <c r="G1633">
        <v>8.6999999999999993</v>
      </c>
      <c r="H1633">
        <v>180.83</v>
      </c>
      <c r="I1633">
        <v>170.93</v>
      </c>
      <c r="J1633">
        <v>1.1000000000000001</v>
      </c>
      <c r="K1633">
        <v>6.4</v>
      </c>
      <c r="L1633">
        <v>12.7</v>
      </c>
      <c r="M1633">
        <v>131</v>
      </c>
      <c r="N1633" t="s">
        <v>27</v>
      </c>
      <c r="O1633">
        <v>1.0389999999999999</v>
      </c>
      <c r="P1633" t="s">
        <v>28</v>
      </c>
      <c r="Q1633" t="s">
        <v>29</v>
      </c>
      <c r="R1633">
        <v>4.78</v>
      </c>
      <c r="S1633">
        <v>0</v>
      </c>
      <c r="T1633">
        <v>-9.9</v>
      </c>
      <c r="U1633">
        <v>6.3</v>
      </c>
      <c r="V1633" t="s">
        <v>30</v>
      </c>
      <c r="W1633" t="s">
        <v>45</v>
      </c>
      <c r="X1633">
        <v>1</v>
      </c>
      <c r="Y1633" t="str">
        <f>IF(tblRides[[#This Row],[supply_demand_ratio]]&lt;0.8,"Below 0.8",IF(tblRides[[#This Row],[supply_demand_ratio]]&lt;1,"Between 0.8-1.0",IF(tblRides[[#This Row],[supply_demand_ratio]]&lt;=1.2,"Between 1.0-1.2","Above 1.2")))</f>
        <v>Between 1.0-1.2</v>
      </c>
    </row>
    <row r="1634" spans="1:25" x14ac:dyDescent="0.3">
      <c r="A1634" t="s">
        <v>1689</v>
      </c>
      <c r="B1634" s="1">
        <v>46037.605555555558</v>
      </c>
      <c r="C1634" s="2">
        <v>46037</v>
      </c>
      <c r="D1634">
        <v>14</v>
      </c>
      <c r="E1634" t="s">
        <v>62</v>
      </c>
      <c r="F1634" t="s">
        <v>34</v>
      </c>
      <c r="G1634">
        <v>3.4</v>
      </c>
      <c r="H1634">
        <v>91.59</v>
      </c>
      <c r="I1634">
        <v>94.14</v>
      </c>
      <c r="J1634">
        <v>1.1000000000000001</v>
      </c>
      <c r="K1634">
        <v>2.5</v>
      </c>
      <c r="L1634">
        <v>1</v>
      </c>
      <c r="M1634">
        <v>60</v>
      </c>
      <c r="N1634" t="s">
        <v>41</v>
      </c>
      <c r="O1634">
        <v>1.901</v>
      </c>
      <c r="P1634" t="s">
        <v>28</v>
      </c>
      <c r="Q1634" t="s">
        <v>29</v>
      </c>
      <c r="R1634">
        <v>4.78</v>
      </c>
      <c r="S1634">
        <v>0</v>
      </c>
      <c r="T1634">
        <v>2.5499999999999998</v>
      </c>
      <c r="U1634">
        <v>-1.5</v>
      </c>
      <c r="V1634" t="s">
        <v>30</v>
      </c>
      <c r="W1634" t="s">
        <v>31</v>
      </c>
      <c r="X1634">
        <v>1</v>
      </c>
      <c r="Y1634" t="str">
        <f>IF(tblRides[[#This Row],[supply_demand_ratio]]&lt;0.8,"Below 0.8",IF(tblRides[[#This Row],[supply_demand_ratio]]&lt;1,"Between 0.8-1.0",IF(tblRides[[#This Row],[supply_demand_ratio]]&lt;=1.2,"Between 1.0-1.2","Above 1.2")))</f>
        <v>Above 1.2</v>
      </c>
    </row>
    <row r="1635" spans="1:25" x14ac:dyDescent="0.3">
      <c r="A1635" t="s">
        <v>1690</v>
      </c>
      <c r="B1635" s="1">
        <v>46037.611805555556</v>
      </c>
      <c r="C1635" s="2">
        <v>46037</v>
      </c>
      <c r="D1635">
        <v>14</v>
      </c>
      <c r="E1635" t="s">
        <v>33</v>
      </c>
      <c r="F1635" t="s">
        <v>34</v>
      </c>
      <c r="G1635">
        <v>21.3</v>
      </c>
      <c r="H1635">
        <v>310.74</v>
      </c>
      <c r="I1635">
        <v>312.70999999999998</v>
      </c>
      <c r="J1635">
        <v>1</v>
      </c>
      <c r="K1635">
        <v>2</v>
      </c>
      <c r="L1635">
        <v>2</v>
      </c>
      <c r="M1635">
        <v>83</v>
      </c>
      <c r="N1635" t="s">
        <v>41</v>
      </c>
      <c r="O1635">
        <v>1.111</v>
      </c>
      <c r="P1635" t="s">
        <v>28</v>
      </c>
      <c r="Q1635" t="s">
        <v>29</v>
      </c>
      <c r="R1635">
        <v>4.74</v>
      </c>
      <c r="S1635">
        <v>0</v>
      </c>
      <c r="T1635">
        <v>1.97</v>
      </c>
      <c r="U1635">
        <v>0</v>
      </c>
      <c r="V1635" t="s">
        <v>30</v>
      </c>
      <c r="W1635" t="s">
        <v>31</v>
      </c>
      <c r="X1635">
        <v>1</v>
      </c>
      <c r="Y1635" t="str">
        <f>IF(tblRides[[#This Row],[supply_demand_ratio]]&lt;0.8,"Below 0.8",IF(tblRides[[#This Row],[supply_demand_ratio]]&lt;1,"Between 0.8-1.0",IF(tblRides[[#This Row],[supply_demand_ratio]]&lt;=1.2,"Between 1.0-1.2","Above 1.2")))</f>
        <v>Between 1.0-1.2</v>
      </c>
    </row>
    <row r="1636" spans="1:25" x14ac:dyDescent="0.3">
      <c r="A1636" t="s">
        <v>1691</v>
      </c>
      <c r="B1636" s="1">
        <v>46037.616666666669</v>
      </c>
      <c r="C1636" s="2">
        <v>46037</v>
      </c>
      <c r="D1636">
        <v>14</v>
      </c>
      <c r="E1636" t="s">
        <v>36</v>
      </c>
      <c r="F1636" t="s">
        <v>26</v>
      </c>
      <c r="G1636">
        <v>6.9</v>
      </c>
      <c r="H1636">
        <v>127.31</v>
      </c>
      <c r="I1636">
        <v>119.59</v>
      </c>
      <c r="J1636">
        <v>1</v>
      </c>
      <c r="K1636">
        <v>2.4</v>
      </c>
      <c r="L1636">
        <v>3.5</v>
      </c>
      <c r="M1636">
        <v>109</v>
      </c>
      <c r="N1636" t="s">
        <v>27</v>
      </c>
      <c r="O1636">
        <v>1.008</v>
      </c>
      <c r="P1636" t="s">
        <v>28</v>
      </c>
      <c r="Q1636" t="s">
        <v>29</v>
      </c>
      <c r="R1636">
        <v>4.5999999999999996</v>
      </c>
      <c r="S1636">
        <v>34</v>
      </c>
      <c r="T1636">
        <v>-7.72</v>
      </c>
      <c r="U1636">
        <v>1.1000000000000001</v>
      </c>
      <c r="V1636" t="s">
        <v>30</v>
      </c>
      <c r="W1636" t="s">
        <v>31</v>
      </c>
      <c r="X1636">
        <v>1</v>
      </c>
      <c r="Y1636" t="str">
        <f>IF(tblRides[[#This Row],[supply_demand_ratio]]&lt;0.8,"Below 0.8",IF(tblRides[[#This Row],[supply_demand_ratio]]&lt;1,"Between 0.8-1.0",IF(tblRides[[#This Row],[supply_demand_ratio]]&lt;=1.2,"Between 1.0-1.2","Above 1.2")))</f>
        <v>Between 1.0-1.2</v>
      </c>
    </row>
    <row r="1637" spans="1:25" x14ac:dyDescent="0.3">
      <c r="A1637" t="s">
        <v>1692</v>
      </c>
      <c r="B1637" s="1">
        <v>46037.623611111114</v>
      </c>
      <c r="C1637" s="2">
        <v>46037</v>
      </c>
      <c r="D1637">
        <v>14</v>
      </c>
      <c r="E1637" t="s">
        <v>25</v>
      </c>
      <c r="F1637" t="s">
        <v>26</v>
      </c>
      <c r="G1637">
        <v>1.4</v>
      </c>
      <c r="H1637">
        <v>60.02</v>
      </c>
      <c r="I1637">
        <v>62.49</v>
      </c>
      <c r="J1637">
        <v>1</v>
      </c>
      <c r="K1637">
        <v>5</v>
      </c>
      <c r="L1637">
        <v>4.5999999999999996</v>
      </c>
      <c r="M1637">
        <v>124</v>
      </c>
      <c r="N1637" t="s">
        <v>27</v>
      </c>
      <c r="O1637">
        <v>1.0900000000000001</v>
      </c>
      <c r="P1637" t="s">
        <v>28</v>
      </c>
      <c r="Q1637" t="s">
        <v>29</v>
      </c>
      <c r="R1637">
        <v>4.75</v>
      </c>
      <c r="S1637">
        <v>4</v>
      </c>
      <c r="T1637">
        <v>2.4700000000000002</v>
      </c>
      <c r="U1637">
        <v>-0.4</v>
      </c>
      <c r="V1637" t="s">
        <v>30</v>
      </c>
      <c r="W1637" t="s">
        <v>31</v>
      </c>
      <c r="X1637">
        <v>1</v>
      </c>
      <c r="Y1637" t="str">
        <f>IF(tblRides[[#This Row],[supply_demand_ratio]]&lt;0.8,"Below 0.8",IF(tblRides[[#This Row],[supply_demand_ratio]]&lt;1,"Between 0.8-1.0",IF(tblRides[[#This Row],[supply_demand_ratio]]&lt;=1.2,"Between 1.0-1.2","Above 1.2")))</f>
        <v>Between 1.0-1.2</v>
      </c>
    </row>
    <row r="1638" spans="1:25" x14ac:dyDescent="0.3">
      <c r="A1638" t="s">
        <v>1693</v>
      </c>
      <c r="B1638" s="1">
        <v>46037.630555555559</v>
      </c>
      <c r="C1638" s="2">
        <v>46037</v>
      </c>
      <c r="D1638">
        <v>15</v>
      </c>
      <c r="E1638" t="s">
        <v>25</v>
      </c>
      <c r="F1638" t="s">
        <v>26</v>
      </c>
      <c r="G1638">
        <v>1.7</v>
      </c>
      <c r="H1638">
        <v>75.900000000000006</v>
      </c>
      <c r="I1638">
        <v>72.89</v>
      </c>
      <c r="J1638">
        <v>1.1000000000000001</v>
      </c>
      <c r="K1638">
        <v>3.7</v>
      </c>
      <c r="L1638">
        <v>4.0999999999999996</v>
      </c>
      <c r="M1638">
        <v>104</v>
      </c>
      <c r="N1638" t="s">
        <v>27</v>
      </c>
      <c r="O1638">
        <v>0.90600000000000003</v>
      </c>
      <c r="P1638" t="s">
        <v>28</v>
      </c>
      <c r="Q1638" t="s">
        <v>29</v>
      </c>
      <c r="R1638">
        <v>5</v>
      </c>
      <c r="S1638">
        <v>19</v>
      </c>
      <c r="T1638">
        <v>-3.01</v>
      </c>
      <c r="U1638">
        <v>0.4</v>
      </c>
      <c r="V1638" t="s">
        <v>30</v>
      </c>
      <c r="W1638" t="s">
        <v>31</v>
      </c>
      <c r="X1638">
        <v>1</v>
      </c>
      <c r="Y1638" t="str">
        <f>IF(tblRides[[#This Row],[supply_demand_ratio]]&lt;0.8,"Below 0.8",IF(tblRides[[#This Row],[supply_demand_ratio]]&lt;1,"Between 0.8-1.0",IF(tblRides[[#This Row],[supply_demand_ratio]]&lt;=1.2,"Between 1.0-1.2","Above 1.2")))</f>
        <v>Between 0.8-1.0</v>
      </c>
    </row>
    <row r="1639" spans="1:25" x14ac:dyDescent="0.3">
      <c r="A1639" t="s">
        <v>1694</v>
      </c>
      <c r="B1639" s="1">
        <v>46037.645833333336</v>
      </c>
      <c r="C1639" s="2">
        <v>46037</v>
      </c>
      <c r="D1639">
        <v>15</v>
      </c>
      <c r="E1639" t="s">
        <v>36</v>
      </c>
      <c r="F1639" t="s">
        <v>26</v>
      </c>
      <c r="G1639">
        <v>4</v>
      </c>
      <c r="H1639">
        <v>92.81</v>
      </c>
      <c r="I1639">
        <v>94.82</v>
      </c>
      <c r="J1639">
        <v>1</v>
      </c>
      <c r="K1639">
        <v>6.3</v>
      </c>
      <c r="L1639">
        <v>4.7</v>
      </c>
      <c r="M1639">
        <v>98</v>
      </c>
      <c r="N1639" t="s">
        <v>41</v>
      </c>
      <c r="O1639">
        <v>1.0820000000000001</v>
      </c>
      <c r="P1639" t="s">
        <v>28</v>
      </c>
      <c r="Q1639" t="s">
        <v>29</v>
      </c>
      <c r="R1639">
        <v>4.13</v>
      </c>
      <c r="S1639">
        <v>12</v>
      </c>
      <c r="T1639">
        <v>2.0099999999999998</v>
      </c>
      <c r="U1639">
        <v>-1.6</v>
      </c>
      <c r="V1639" t="s">
        <v>30</v>
      </c>
      <c r="W1639" t="s">
        <v>45</v>
      </c>
      <c r="X1639">
        <v>1</v>
      </c>
      <c r="Y1639" t="str">
        <f>IF(tblRides[[#This Row],[supply_demand_ratio]]&lt;0.8,"Below 0.8",IF(tblRides[[#This Row],[supply_demand_ratio]]&lt;1,"Between 0.8-1.0",IF(tblRides[[#This Row],[supply_demand_ratio]]&lt;=1.2,"Between 1.0-1.2","Above 1.2")))</f>
        <v>Between 1.0-1.2</v>
      </c>
    </row>
    <row r="1640" spans="1:25" x14ac:dyDescent="0.3">
      <c r="A1640" t="s">
        <v>1695</v>
      </c>
      <c r="B1640" s="1">
        <v>46037.646527777775</v>
      </c>
      <c r="C1640" s="2">
        <v>46037</v>
      </c>
      <c r="D1640">
        <v>15</v>
      </c>
      <c r="E1640" t="s">
        <v>36</v>
      </c>
      <c r="F1640" t="s">
        <v>34</v>
      </c>
      <c r="G1640">
        <v>1.1000000000000001</v>
      </c>
      <c r="H1640">
        <v>53.2</v>
      </c>
      <c r="I1640">
        <v>48.19</v>
      </c>
      <c r="J1640">
        <v>1</v>
      </c>
      <c r="K1640">
        <v>5</v>
      </c>
      <c r="L1640">
        <v>3.9</v>
      </c>
      <c r="M1640">
        <v>105</v>
      </c>
      <c r="N1640" t="s">
        <v>27</v>
      </c>
      <c r="O1640">
        <v>0.92100000000000004</v>
      </c>
      <c r="P1640" t="s">
        <v>28</v>
      </c>
      <c r="Q1640" t="s">
        <v>29</v>
      </c>
      <c r="R1640">
        <v>4.5199999999999996</v>
      </c>
      <c r="S1640">
        <v>0</v>
      </c>
      <c r="T1640">
        <v>-5.01</v>
      </c>
      <c r="U1640">
        <v>-1.1000000000000001</v>
      </c>
      <c r="V1640" t="s">
        <v>30</v>
      </c>
      <c r="W1640" t="s">
        <v>31</v>
      </c>
      <c r="X1640">
        <v>1</v>
      </c>
      <c r="Y1640" t="str">
        <f>IF(tblRides[[#This Row],[supply_demand_ratio]]&lt;0.8,"Below 0.8",IF(tblRides[[#This Row],[supply_demand_ratio]]&lt;1,"Between 0.8-1.0",IF(tblRides[[#This Row],[supply_demand_ratio]]&lt;=1.2,"Between 1.0-1.2","Above 1.2")))</f>
        <v>Between 0.8-1.0</v>
      </c>
    </row>
    <row r="1641" spans="1:25" x14ac:dyDescent="0.3">
      <c r="A1641" t="s">
        <v>1696</v>
      </c>
      <c r="B1641" s="1">
        <v>46037.647222222222</v>
      </c>
      <c r="C1641" s="2">
        <v>46037</v>
      </c>
      <c r="D1641">
        <v>15</v>
      </c>
      <c r="E1641" t="s">
        <v>43</v>
      </c>
      <c r="F1641" t="s">
        <v>26</v>
      </c>
      <c r="G1641">
        <v>12.9</v>
      </c>
      <c r="H1641">
        <v>289.45</v>
      </c>
      <c r="I1641">
        <v>273.69</v>
      </c>
      <c r="J1641">
        <v>1.1000000000000001</v>
      </c>
      <c r="K1641">
        <v>5.8</v>
      </c>
      <c r="L1641">
        <v>15.3</v>
      </c>
      <c r="M1641">
        <v>70</v>
      </c>
      <c r="N1641" t="s">
        <v>41</v>
      </c>
      <c r="O1641">
        <v>1.8680000000000001</v>
      </c>
      <c r="P1641" t="s">
        <v>28</v>
      </c>
      <c r="Q1641" t="s">
        <v>29</v>
      </c>
      <c r="R1641">
        <v>4.5599999999999996</v>
      </c>
      <c r="S1641">
        <v>11</v>
      </c>
      <c r="T1641">
        <v>-15.76</v>
      </c>
      <c r="U1641">
        <v>9.5</v>
      </c>
      <c r="V1641" t="s">
        <v>30</v>
      </c>
      <c r="W1641" t="s">
        <v>45</v>
      </c>
      <c r="X1641">
        <v>1</v>
      </c>
      <c r="Y1641" t="str">
        <f>IF(tblRides[[#This Row],[supply_demand_ratio]]&lt;0.8,"Below 0.8",IF(tblRides[[#This Row],[supply_demand_ratio]]&lt;1,"Between 0.8-1.0",IF(tblRides[[#This Row],[supply_demand_ratio]]&lt;=1.2,"Between 1.0-1.2","Above 1.2")))</f>
        <v>Above 1.2</v>
      </c>
    </row>
    <row r="1642" spans="1:25" x14ac:dyDescent="0.3">
      <c r="A1642" t="s">
        <v>1697</v>
      </c>
      <c r="B1642" s="1">
        <v>46037.656944444447</v>
      </c>
      <c r="C1642" s="2">
        <v>46037</v>
      </c>
      <c r="D1642">
        <v>15</v>
      </c>
      <c r="E1642" t="s">
        <v>25</v>
      </c>
      <c r="F1642" t="s">
        <v>26</v>
      </c>
      <c r="G1642">
        <v>3.5</v>
      </c>
      <c r="H1642">
        <v>108.08</v>
      </c>
      <c r="I1642">
        <v>111.61</v>
      </c>
      <c r="J1642">
        <v>1.1000000000000001</v>
      </c>
      <c r="K1642">
        <v>2.5</v>
      </c>
      <c r="L1642">
        <v>3.7</v>
      </c>
      <c r="M1642">
        <v>119</v>
      </c>
      <c r="N1642" t="s">
        <v>27</v>
      </c>
      <c r="O1642">
        <v>1.022</v>
      </c>
      <c r="P1642" t="s">
        <v>28</v>
      </c>
      <c r="Q1642" t="s">
        <v>29</v>
      </c>
      <c r="R1642">
        <v>4.53</v>
      </c>
      <c r="S1642">
        <v>9</v>
      </c>
      <c r="T1642">
        <v>3.53</v>
      </c>
      <c r="U1642">
        <v>1.2</v>
      </c>
      <c r="V1642" t="s">
        <v>30</v>
      </c>
      <c r="W1642" t="s">
        <v>31</v>
      </c>
      <c r="X1642">
        <v>1</v>
      </c>
      <c r="Y1642" t="str">
        <f>IF(tblRides[[#This Row],[supply_demand_ratio]]&lt;0.8,"Below 0.8",IF(tblRides[[#This Row],[supply_demand_ratio]]&lt;1,"Between 0.8-1.0",IF(tblRides[[#This Row],[supply_demand_ratio]]&lt;=1.2,"Between 1.0-1.2","Above 1.2")))</f>
        <v>Between 1.0-1.2</v>
      </c>
    </row>
    <row r="1643" spans="1:25" x14ac:dyDescent="0.3">
      <c r="A1643" t="s">
        <v>1698</v>
      </c>
      <c r="B1643" s="1">
        <v>46037.658333333333</v>
      </c>
      <c r="C1643" s="2">
        <v>46037</v>
      </c>
      <c r="D1643">
        <v>15</v>
      </c>
      <c r="E1643" t="s">
        <v>36</v>
      </c>
      <c r="F1643" t="s">
        <v>26</v>
      </c>
      <c r="G1643">
        <v>2.2000000000000002</v>
      </c>
      <c r="H1643">
        <v>73.13</v>
      </c>
      <c r="I1643">
        <v>78.12</v>
      </c>
      <c r="J1643">
        <v>1</v>
      </c>
      <c r="K1643">
        <v>4.3</v>
      </c>
      <c r="L1643">
        <v>1</v>
      </c>
      <c r="M1643">
        <v>100</v>
      </c>
      <c r="N1643" t="s">
        <v>27</v>
      </c>
      <c r="O1643">
        <v>0.97399999999999998</v>
      </c>
      <c r="P1643" t="s">
        <v>28</v>
      </c>
      <c r="Q1643" t="s">
        <v>29</v>
      </c>
      <c r="R1643">
        <v>4.49</v>
      </c>
      <c r="S1643">
        <v>2</v>
      </c>
      <c r="T1643">
        <v>4.99</v>
      </c>
      <c r="U1643">
        <v>-3.3</v>
      </c>
      <c r="V1643" t="s">
        <v>30</v>
      </c>
      <c r="W1643" t="s">
        <v>31</v>
      </c>
      <c r="X1643">
        <v>1</v>
      </c>
      <c r="Y1643" t="str">
        <f>IF(tblRides[[#This Row],[supply_demand_ratio]]&lt;0.8,"Below 0.8",IF(tblRides[[#This Row],[supply_demand_ratio]]&lt;1,"Between 0.8-1.0",IF(tblRides[[#This Row],[supply_demand_ratio]]&lt;=1.2,"Between 1.0-1.2","Above 1.2")))</f>
        <v>Between 0.8-1.0</v>
      </c>
    </row>
    <row r="1644" spans="1:25" x14ac:dyDescent="0.3">
      <c r="A1644" t="s">
        <v>1699</v>
      </c>
      <c r="B1644" s="1">
        <v>46037.685416666667</v>
      </c>
      <c r="C1644" s="2">
        <v>46037</v>
      </c>
      <c r="D1644">
        <v>16</v>
      </c>
      <c r="E1644" t="s">
        <v>25</v>
      </c>
      <c r="F1644" t="s">
        <v>26</v>
      </c>
      <c r="G1644">
        <v>7.2</v>
      </c>
      <c r="H1644">
        <v>182.04</v>
      </c>
      <c r="J1644">
        <v>1.2</v>
      </c>
      <c r="K1644">
        <v>6.1</v>
      </c>
      <c r="L1644">
        <v>5.2</v>
      </c>
      <c r="M1644">
        <v>107</v>
      </c>
      <c r="N1644" t="s">
        <v>27</v>
      </c>
      <c r="O1644">
        <v>0.80800000000000005</v>
      </c>
      <c r="P1644" t="s">
        <v>58</v>
      </c>
      <c r="Q1644" t="s">
        <v>74</v>
      </c>
      <c r="R1644">
        <v>4.75</v>
      </c>
      <c r="S1644">
        <v>4</v>
      </c>
      <c r="U1644">
        <v>-0.9</v>
      </c>
      <c r="V1644" t="s">
        <v>30</v>
      </c>
      <c r="W1644" t="s">
        <v>45</v>
      </c>
      <c r="X1644">
        <v>0</v>
      </c>
      <c r="Y1644" t="str">
        <f>IF(tblRides[[#This Row],[supply_demand_ratio]]&lt;0.8,"Below 0.8",IF(tblRides[[#This Row],[supply_demand_ratio]]&lt;1,"Between 0.8-1.0",IF(tblRides[[#This Row],[supply_demand_ratio]]&lt;=1.2,"Between 1.0-1.2","Above 1.2")))</f>
        <v>Between 0.8-1.0</v>
      </c>
    </row>
    <row r="1645" spans="1:25" x14ac:dyDescent="0.3">
      <c r="A1645" t="s">
        <v>1700</v>
      </c>
      <c r="B1645" s="1">
        <v>46037.688194444447</v>
      </c>
      <c r="C1645" s="2">
        <v>46037</v>
      </c>
      <c r="D1645">
        <v>16</v>
      </c>
      <c r="E1645" t="s">
        <v>43</v>
      </c>
      <c r="F1645" t="s">
        <v>26</v>
      </c>
      <c r="G1645">
        <v>8.5</v>
      </c>
      <c r="H1645">
        <v>184.94</v>
      </c>
      <c r="I1645">
        <v>185.76</v>
      </c>
      <c r="J1645">
        <v>1</v>
      </c>
      <c r="K1645">
        <v>3.1</v>
      </c>
      <c r="L1645">
        <v>2.6</v>
      </c>
      <c r="M1645">
        <v>55</v>
      </c>
      <c r="N1645" t="s">
        <v>41</v>
      </c>
      <c r="O1645">
        <v>1.0389999999999999</v>
      </c>
      <c r="P1645" t="s">
        <v>28</v>
      </c>
      <c r="Q1645" t="s">
        <v>29</v>
      </c>
      <c r="R1645">
        <v>4.96</v>
      </c>
      <c r="S1645">
        <v>3</v>
      </c>
      <c r="T1645">
        <v>0.82</v>
      </c>
      <c r="U1645">
        <v>-0.5</v>
      </c>
      <c r="V1645" t="s">
        <v>30</v>
      </c>
      <c r="W1645" t="s">
        <v>31</v>
      </c>
      <c r="X1645">
        <v>1</v>
      </c>
      <c r="Y1645" t="str">
        <f>IF(tblRides[[#This Row],[supply_demand_ratio]]&lt;0.8,"Below 0.8",IF(tblRides[[#This Row],[supply_demand_ratio]]&lt;1,"Between 0.8-1.0",IF(tblRides[[#This Row],[supply_demand_ratio]]&lt;=1.2,"Between 1.0-1.2","Above 1.2")))</f>
        <v>Between 1.0-1.2</v>
      </c>
    </row>
    <row r="1646" spans="1:25" x14ac:dyDescent="0.3">
      <c r="A1646" t="s">
        <v>1701</v>
      </c>
      <c r="B1646" s="1">
        <v>46037.696527777778</v>
      </c>
      <c r="C1646" s="2">
        <v>46037</v>
      </c>
      <c r="D1646">
        <v>16</v>
      </c>
      <c r="E1646" t="s">
        <v>33</v>
      </c>
      <c r="F1646" t="s">
        <v>26</v>
      </c>
      <c r="G1646">
        <v>4.3</v>
      </c>
      <c r="H1646">
        <v>117.68</v>
      </c>
      <c r="I1646">
        <v>111.54</v>
      </c>
      <c r="J1646">
        <v>1.1000000000000001</v>
      </c>
      <c r="K1646">
        <v>3.9</v>
      </c>
      <c r="L1646">
        <v>9.6</v>
      </c>
      <c r="M1646">
        <v>80</v>
      </c>
      <c r="N1646" t="s">
        <v>27</v>
      </c>
      <c r="O1646">
        <v>0.98299999999999998</v>
      </c>
      <c r="P1646" t="s">
        <v>28</v>
      </c>
      <c r="Q1646" t="s">
        <v>29</v>
      </c>
      <c r="R1646">
        <v>4.6500000000000004</v>
      </c>
      <c r="S1646">
        <v>6</v>
      </c>
      <c r="T1646">
        <v>-6.14</v>
      </c>
      <c r="U1646">
        <v>5.7</v>
      </c>
      <c r="V1646" t="s">
        <v>30</v>
      </c>
      <c r="W1646" t="s">
        <v>31</v>
      </c>
      <c r="X1646">
        <v>1</v>
      </c>
      <c r="Y1646" t="str">
        <f>IF(tblRides[[#This Row],[supply_demand_ratio]]&lt;0.8,"Below 0.8",IF(tblRides[[#This Row],[supply_demand_ratio]]&lt;1,"Between 0.8-1.0",IF(tblRides[[#This Row],[supply_demand_ratio]]&lt;=1.2,"Between 1.0-1.2","Above 1.2")))</f>
        <v>Between 0.8-1.0</v>
      </c>
    </row>
    <row r="1647" spans="1:25" x14ac:dyDescent="0.3">
      <c r="A1647" t="s">
        <v>1702</v>
      </c>
      <c r="B1647" s="1">
        <v>46037.699305555558</v>
      </c>
      <c r="C1647" s="2">
        <v>46037</v>
      </c>
      <c r="D1647">
        <v>16</v>
      </c>
      <c r="E1647" t="s">
        <v>25</v>
      </c>
      <c r="F1647" t="s">
        <v>26</v>
      </c>
      <c r="G1647">
        <v>8.6</v>
      </c>
      <c r="H1647">
        <v>196.36</v>
      </c>
      <c r="I1647">
        <v>191.55</v>
      </c>
      <c r="J1647">
        <v>1.3</v>
      </c>
      <c r="K1647">
        <v>7.4</v>
      </c>
      <c r="L1647">
        <v>12.8</v>
      </c>
      <c r="M1647">
        <v>118</v>
      </c>
      <c r="N1647" t="s">
        <v>72</v>
      </c>
      <c r="O1647">
        <v>0.78600000000000003</v>
      </c>
      <c r="P1647" t="s">
        <v>28</v>
      </c>
      <c r="Q1647" t="s">
        <v>29</v>
      </c>
      <c r="R1647">
        <v>5</v>
      </c>
      <c r="S1647">
        <v>28</v>
      </c>
      <c r="T1647">
        <v>-4.8099999999999996</v>
      </c>
      <c r="U1647">
        <v>5.4</v>
      </c>
      <c r="V1647" t="s">
        <v>30</v>
      </c>
      <c r="W1647" t="s">
        <v>45</v>
      </c>
      <c r="X1647">
        <v>1</v>
      </c>
      <c r="Y1647" t="str">
        <f>IF(tblRides[[#This Row],[supply_demand_ratio]]&lt;0.8,"Below 0.8",IF(tblRides[[#This Row],[supply_demand_ratio]]&lt;1,"Between 0.8-1.0",IF(tblRides[[#This Row],[supply_demand_ratio]]&lt;=1.2,"Between 1.0-1.2","Above 1.2")))</f>
        <v>Below 0.8</v>
      </c>
    </row>
    <row r="1648" spans="1:25" x14ac:dyDescent="0.3">
      <c r="A1648" t="s">
        <v>1703</v>
      </c>
      <c r="B1648" s="1">
        <v>46037.702777777777</v>
      </c>
      <c r="C1648" s="2">
        <v>46037</v>
      </c>
      <c r="D1648">
        <v>16</v>
      </c>
      <c r="E1648" t="s">
        <v>25</v>
      </c>
      <c r="F1648" t="s">
        <v>26</v>
      </c>
      <c r="G1648">
        <v>10</v>
      </c>
      <c r="H1648">
        <v>255.41</v>
      </c>
      <c r="I1648">
        <v>246.67</v>
      </c>
      <c r="J1648">
        <v>1.3</v>
      </c>
      <c r="K1648">
        <v>2.9</v>
      </c>
      <c r="L1648">
        <v>4</v>
      </c>
      <c r="M1648">
        <v>88</v>
      </c>
      <c r="N1648" t="s">
        <v>27</v>
      </c>
      <c r="O1648">
        <v>0.71</v>
      </c>
      <c r="P1648" t="s">
        <v>28</v>
      </c>
      <c r="Q1648" t="s">
        <v>29</v>
      </c>
      <c r="R1648">
        <v>5</v>
      </c>
      <c r="S1648">
        <v>13</v>
      </c>
      <c r="T1648">
        <v>-8.74</v>
      </c>
      <c r="U1648">
        <v>1.1000000000000001</v>
      </c>
      <c r="V1648" t="s">
        <v>30</v>
      </c>
      <c r="W1648" t="s">
        <v>31</v>
      </c>
      <c r="X1648">
        <v>1</v>
      </c>
      <c r="Y1648" t="str">
        <f>IF(tblRides[[#This Row],[supply_demand_ratio]]&lt;0.8,"Below 0.8",IF(tblRides[[#This Row],[supply_demand_ratio]]&lt;1,"Between 0.8-1.0",IF(tblRides[[#This Row],[supply_demand_ratio]]&lt;=1.2,"Between 1.0-1.2","Above 1.2")))</f>
        <v>Below 0.8</v>
      </c>
    </row>
    <row r="1649" spans="1:25" x14ac:dyDescent="0.3">
      <c r="A1649" t="s">
        <v>1704</v>
      </c>
      <c r="B1649" s="1">
        <v>46037.704861111109</v>
      </c>
      <c r="C1649" s="2">
        <v>46037</v>
      </c>
      <c r="D1649">
        <v>16</v>
      </c>
      <c r="E1649" t="s">
        <v>25</v>
      </c>
      <c r="F1649" t="s">
        <v>26</v>
      </c>
      <c r="G1649">
        <v>4.2</v>
      </c>
      <c r="H1649">
        <v>113.89</v>
      </c>
      <c r="I1649">
        <v>110.9</v>
      </c>
      <c r="J1649">
        <v>1.1000000000000001</v>
      </c>
      <c r="K1649">
        <v>4.5999999999999996</v>
      </c>
      <c r="L1649">
        <v>2</v>
      </c>
      <c r="M1649">
        <v>125</v>
      </c>
      <c r="N1649" t="s">
        <v>27</v>
      </c>
      <c r="O1649">
        <v>0.93400000000000005</v>
      </c>
      <c r="P1649" t="s">
        <v>28</v>
      </c>
      <c r="Q1649" t="s">
        <v>29</v>
      </c>
      <c r="R1649">
        <v>4.8899999999999997</v>
      </c>
      <c r="S1649">
        <v>2</v>
      </c>
      <c r="T1649">
        <v>-2.99</v>
      </c>
      <c r="U1649">
        <v>-2.6</v>
      </c>
      <c r="V1649" t="s">
        <v>30</v>
      </c>
      <c r="W1649" t="s">
        <v>31</v>
      </c>
      <c r="X1649">
        <v>1</v>
      </c>
      <c r="Y1649" t="str">
        <f>IF(tblRides[[#This Row],[supply_demand_ratio]]&lt;0.8,"Below 0.8",IF(tblRides[[#This Row],[supply_demand_ratio]]&lt;1,"Between 0.8-1.0",IF(tblRides[[#This Row],[supply_demand_ratio]]&lt;=1.2,"Between 1.0-1.2","Above 1.2")))</f>
        <v>Between 0.8-1.0</v>
      </c>
    </row>
    <row r="1650" spans="1:25" x14ac:dyDescent="0.3">
      <c r="A1650" t="s">
        <v>1705</v>
      </c>
      <c r="B1650" s="1">
        <v>46037.708333333336</v>
      </c>
      <c r="C1650" s="2">
        <v>46037</v>
      </c>
      <c r="D1650">
        <v>17</v>
      </c>
      <c r="E1650" t="s">
        <v>62</v>
      </c>
      <c r="F1650" t="s">
        <v>26</v>
      </c>
      <c r="G1650">
        <v>2</v>
      </c>
      <c r="H1650">
        <v>70.989999999999995</v>
      </c>
      <c r="I1650">
        <v>67.19</v>
      </c>
      <c r="J1650">
        <v>1</v>
      </c>
      <c r="K1650">
        <v>5</v>
      </c>
      <c r="L1650">
        <v>6.4</v>
      </c>
      <c r="M1650">
        <v>61</v>
      </c>
      <c r="N1650" t="s">
        <v>41</v>
      </c>
      <c r="O1650">
        <v>1.5589999999999999</v>
      </c>
      <c r="P1650" t="s">
        <v>28</v>
      </c>
      <c r="Q1650" t="s">
        <v>29</v>
      </c>
      <c r="R1650">
        <v>4.6399999999999997</v>
      </c>
      <c r="S1650">
        <v>6</v>
      </c>
      <c r="T1650">
        <v>-3.8</v>
      </c>
      <c r="U1650">
        <v>1.4</v>
      </c>
      <c r="V1650" t="s">
        <v>30</v>
      </c>
      <c r="W1650" t="s">
        <v>31</v>
      </c>
      <c r="X1650">
        <v>1</v>
      </c>
      <c r="Y1650" t="str">
        <f>IF(tblRides[[#This Row],[supply_demand_ratio]]&lt;0.8,"Below 0.8",IF(tblRides[[#This Row],[supply_demand_ratio]]&lt;1,"Between 0.8-1.0",IF(tblRides[[#This Row],[supply_demand_ratio]]&lt;=1.2,"Between 1.0-1.2","Above 1.2")))</f>
        <v>Above 1.2</v>
      </c>
    </row>
    <row r="1651" spans="1:25" x14ac:dyDescent="0.3">
      <c r="A1651" t="s">
        <v>1706</v>
      </c>
      <c r="B1651" s="1">
        <v>46037.72152777778</v>
      </c>
      <c r="C1651" s="2">
        <v>46037</v>
      </c>
      <c r="D1651">
        <v>17</v>
      </c>
      <c r="E1651" t="s">
        <v>43</v>
      </c>
      <c r="F1651" t="s">
        <v>26</v>
      </c>
      <c r="G1651">
        <v>3.8</v>
      </c>
      <c r="H1651">
        <v>113.66</v>
      </c>
      <c r="I1651">
        <v>116.66</v>
      </c>
      <c r="J1651">
        <v>1.2</v>
      </c>
      <c r="K1651">
        <v>3.5</v>
      </c>
      <c r="L1651">
        <v>1.7</v>
      </c>
      <c r="M1651">
        <v>56</v>
      </c>
      <c r="N1651" t="s">
        <v>27</v>
      </c>
      <c r="O1651">
        <v>0.83699999999999997</v>
      </c>
      <c r="P1651" t="s">
        <v>28</v>
      </c>
      <c r="Q1651" t="s">
        <v>29</v>
      </c>
      <c r="R1651">
        <v>4.45</v>
      </c>
      <c r="S1651">
        <v>9</v>
      </c>
      <c r="T1651">
        <v>3</v>
      </c>
      <c r="U1651">
        <v>-1.8</v>
      </c>
      <c r="V1651" t="s">
        <v>30</v>
      </c>
      <c r="W1651" t="s">
        <v>31</v>
      </c>
      <c r="X1651">
        <v>1</v>
      </c>
      <c r="Y1651" t="str">
        <f>IF(tblRides[[#This Row],[supply_demand_ratio]]&lt;0.8,"Below 0.8",IF(tblRides[[#This Row],[supply_demand_ratio]]&lt;1,"Between 0.8-1.0",IF(tblRides[[#This Row],[supply_demand_ratio]]&lt;=1.2,"Between 1.0-1.2","Above 1.2")))</f>
        <v>Between 0.8-1.0</v>
      </c>
    </row>
    <row r="1652" spans="1:25" x14ac:dyDescent="0.3">
      <c r="A1652" t="s">
        <v>1707</v>
      </c>
      <c r="B1652" s="1">
        <v>46037.736805555556</v>
      </c>
      <c r="C1652" s="2">
        <v>46037</v>
      </c>
      <c r="D1652">
        <v>17</v>
      </c>
      <c r="E1652" t="s">
        <v>33</v>
      </c>
      <c r="F1652" t="s">
        <v>26</v>
      </c>
      <c r="G1652">
        <v>4.8</v>
      </c>
      <c r="H1652">
        <v>142.55000000000001</v>
      </c>
      <c r="I1652">
        <v>140.13</v>
      </c>
      <c r="J1652">
        <v>1.2</v>
      </c>
      <c r="K1652">
        <v>2</v>
      </c>
      <c r="L1652">
        <v>3.7</v>
      </c>
      <c r="M1652">
        <v>71</v>
      </c>
      <c r="N1652" t="s">
        <v>27</v>
      </c>
      <c r="O1652">
        <v>0.82099999999999995</v>
      </c>
      <c r="P1652" t="s">
        <v>28</v>
      </c>
      <c r="Q1652" t="s">
        <v>29</v>
      </c>
      <c r="R1652">
        <v>4.76</v>
      </c>
      <c r="S1652">
        <v>16</v>
      </c>
      <c r="T1652">
        <v>-2.42</v>
      </c>
      <c r="U1652">
        <v>1.7</v>
      </c>
      <c r="V1652" t="s">
        <v>30</v>
      </c>
      <c r="W1652" t="s">
        <v>31</v>
      </c>
      <c r="X1652">
        <v>1</v>
      </c>
      <c r="Y1652" t="str">
        <f>IF(tblRides[[#This Row],[supply_demand_ratio]]&lt;0.8,"Below 0.8",IF(tblRides[[#This Row],[supply_demand_ratio]]&lt;1,"Between 0.8-1.0",IF(tblRides[[#This Row],[supply_demand_ratio]]&lt;=1.2,"Between 1.0-1.2","Above 1.2")))</f>
        <v>Between 0.8-1.0</v>
      </c>
    </row>
    <row r="1653" spans="1:25" x14ac:dyDescent="0.3">
      <c r="A1653" t="s">
        <v>1708</v>
      </c>
      <c r="B1653" s="1">
        <v>46037.737500000003</v>
      </c>
      <c r="C1653" s="2">
        <v>46037</v>
      </c>
      <c r="D1653">
        <v>17</v>
      </c>
      <c r="E1653" t="s">
        <v>62</v>
      </c>
      <c r="F1653" t="s">
        <v>26</v>
      </c>
      <c r="G1653">
        <v>5.9</v>
      </c>
      <c r="H1653">
        <v>133.88999999999999</v>
      </c>
      <c r="J1653">
        <v>1</v>
      </c>
      <c r="K1653">
        <v>5.0999999999999996</v>
      </c>
      <c r="L1653">
        <v>8.8000000000000007</v>
      </c>
      <c r="M1653">
        <v>55</v>
      </c>
      <c r="N1653" t="s">
        <v>41</v>
      </c>
      <c r="O1653">
        <v>1.427</v>
      </c>
      <c r="P1653" t="s">
        <v>37</v>
      </c>
      <c r="Q1653" t="s">
        <v>103</v>
      </c>
      <c r="R1653">
        <v>4.8600000000000003</v>
      </c>
      <c r="S1653">
        <v>4</v>
      </c>
      <c r="U1653">
        <v>3.7</v>
      </c>
      <c r="V1653" t="s">
        <v>30</v>
      </c>
      <c r="W1653" t="s">
        <v>45</v>
      </c>
      <c r="X1653">
        <v>0</v>
      </c>
      <c r="Y1653" t="str">
        <f>IF(tblRides[[#This Row],[supply_demand_ratio]]&lt;0.8,"Below 0.8",IF(tblRides[[#This Row],[supply_demand_ratio]]&lt;1,"Between 0.8-1.0",IF(tblRides[[#This Row],[supply_demand_ratio]]&lt;=1.2,"Between 1.0-1.2","Above 1.2")))</f>
        <v>Above 1.2</v>
      </c>
    </row>
    <row r="1654" spans="1:25" x14ac:dyDescent="0.3">
      <c r="A1654" t="s">
        <v>1709</v>
      </c>
      <c r="B1654" s="1">
        <v>46037.782638888886</v>
      </c>
      <c r="C1654" s="2">
        <v>46037</v>
      </c>
      <c r="D1654">
        <v>18</v>
      </c>
      <c r="E1654" t="s">
        <v>33</v>
      </c>
      <c r="F1654" t="s">
        <v>26</v>
      </c>
      <c r="G1654">
        <v>10.199999999999999</v>
      </c>
      <c r="H1654">
        <v>204.17</v>
      </c>
      <c r="I1654">
        <v>197.44</v>
      </c>
      <c r="J1654">
        <v>1.2</v>
      </c>
      <c r="K1654">
        <v>4.9000000000000004</v>
      </c>
      <c r="L1654">
        <v>4</v>
      </c>
      <c r="M1654">
        <v>76</v>
      </c>
      <c r="N1654" t="s">
        <v>27</v>
      </c>
      <c r="O1654">
        <v>0.77200000000000002</v>
      </c>
      <c r="P1654" t="s">
        <v>28</v>
      </c>
      <c r="Q1654" t="s">
        <v>29</v>
      </c>
      <c r="R1654">
        <v>4.8099999999999996</v>
      </c>
      <c r="S1654">
        <v>2</v>
      </c>
      <c r="T1654">
        <v>-6.73</v>
      </c>
      <c r="U1654">
        <v>-0.9</v>
      </c>
      <c r="V1654" t="s">
        <v>30</v>
      </c>
      <c r="W1654" t="s">
        <v>31</v>
      </c>
      <c r="X1654">
        <v>1</v>
      </c>
      <c r="Y1654" t="str">
        <f>IF(tblRides[[#This Row],[supply_demand_ratio]]&lt;0.8,"Below 0.8",IF(tblRides[[#This Row],[supply_demand_ratio]]&lt;1,"Between 0.8-1.0",IF(tblRides[[#This Row],[supply_demand_ratio]]&lt;=1.2,"Between 1.0-1.2","Above 1.2")))</f>
        <v>Below 0.8</v>
      </c>
    </row>
    <row r="1655" spans="1:25" x14ac:dyDescent="0.3">
      <c r="A1655" t="s">
        <v>1710</v>
      </c>
      <c r="B1655" s="1">
        <v>46037.793749999997</v>
      </c>
      <c r="C1655" s="2">
        <v>46037</v>
      </c>
      <c r="D1655">
        <v>19</v>
      </c>
      <c r="E1655" t="s">
        <v>33</v>
      </c>
      <c r="F1655" t="s">
        <v>26</v>
      </c>
      <c r="G1655">
        <v>5</v>
      </c>
      <c r="H1655">
        <v>139.25</v>
      </c>
      <c r="I1655">
        <v>138.16999999999999</v>
      </c>
      <c r="J1655">
        <v>1.1000000000000001</v>
      </c>
      <c r="K1655">
        <v>3.4</v>
      </c>
      <c r="L1655">
        <v>4.8</v>
      </c>
      <c r="M1655">
        <v>69</v>
      </c>
      <c r="N1655" t="s">
        <v>27</v>
      </c>
      <c r="O1655">
        <v>0.73599999999999999</v>
      </c>
      <c r="P1655" t="s">
        <v>28</v>
      </c>
      <c r="Q1655" t="s">
        <v>29</v>
      </c>
      <c r="R1655">
        <v>5</v>
      </c>
      <c r="S1655">
        <v>7</v>
      </c>
      <c r="T1655">
        <v>-1.08</v>
      </c>
      <c r="U1655">
        <v>1.4</v>
      </c>
      <c r="V1655" t="s">
        <v>30</v>
      </c>
      <c r="W1655" t="s">
        <v>31</v>
      </c>
      <c r="X1655">
        <v>1</v>
      </c>
      <c r="Y1655" t="str">
        <f>IF(tblRides[[#This Row],[supply_demand_ratio]]&lt;0.8,"Below 0.8",IF(tblRides[[#This Row],[supply_demand_ratio]]&lt;1,"Between 0.8-1.0",IF(tblRides[[#This Row],[supply_demand_ratio]]&lt;=1.2,"Between 1.0-1.2","Above 1.2")))</f>
        <v>Below 0.8</v>
      </c>
    </row>
    <row r="1656" spans="1:25" x14ac:dyDescent="0.3">
      <c r="A1656" t="s">
        <v>1711</v>
      </c>
      <c r="B1656" s="1">
        <v>46037.795138888891</v>
      </c>
      <c r="C1656" s="2">
        <v>46037</v>
      </c>
      <c r="D1656">
        <v>19</v>
      </c>
      <c r="E1656" t="s">
        <v>33</v>
      </c>
      <c r="F1656" t="s">
        <v>34</v>
      </c>
      <c r="G1656">
        <v>3.1</v>
      </c>
      <c r="H1656">
        <v>104.16</v>
      </c>
      <c r="I1656">
        <v>104.57</v>
      </c>
      <c r="J1656">
        <v>1.2</v>
      </c>
      <c r="K1656">
        <v>5.9</v>
      </c>
      <c r="L1656">
        <v>9</v>
      </c>
      <c r="M1656">
        <v>66</v>
      </c>
      <c r="N1656" t="s">
        <v>27</v>
      </c>
      <c r="O1656">
        <v>0.65400000000000003</v>
      </c>
      <c r="P1656" t="s">
        <v>28</v>
      </c>
      <c r="Q1656" t="s">
        <v>29</v>
      </c>
      <c r="R1656">
        <v>5</v>
      </c>
      <c r="S1656">
        <v>0</v>
      </c>
      <c r="T1656">
        <v>0.41</v>
      </c>
      <c r="U1656">
        <v>3.1</v>
      </c>
      <c r="V1656" t="s">
        <v>30</v>
      </c>
      <c r="W1656" t="s">
        <v>45</v>
      </c>
      <c r="X1656">
        <v>1</v>
      </c>
      <c r="Y1656" t="str">
        <f>IF(tblRides[[#This Row],[supply_demand_ratio]]&lt;0.8,"Below 0.8",IF(tblRides[[#This Row],[supply_demand_ratio]]&lt;1,"Between 0.8-1.0",IF(tblRides[[#This Row],[supply_demand_ratio]]&lt;=1.2,"Between 1.0-1.2","Above 1.2")))</f>
        <v>Below 0.8</v>
      </c>
    </row>
    <row r="1657" spans="1:25" x14ac:dyDescent="0.3">
      <c r="A1657" t="s">
        <v>1712</v>
      </c>
      <c r="B1657" s="1">
        <v>46037.811111111114</v>
      </c>
      <c r="C1657" s="2">
        <v>46037</v>
      </c>
      <c r="D1657">
        <v>19</v>
      </c>
      <c r="E1657" t="s">
        <v>43</v>
      </c>
      <c r="F1657" t="s">
        <v>26</v>
      </c>
      <c r="G1657">
        <v>3.7</v>
      </c>
      <c r="H1657">
        <v>109.56</v>
      </c>
      <c r="I1657">
        <v>107.63</v>
      </c>
      <c r="J1657">
        <v>1.1000000000000001</v>
      </c>
      <c r="K1657">
        <v>7.1</v>
      </c>
      <c r="L1657">
        <v>9.4</v>
      </c>
      <c r="M1657">
        <v>50</v>
      </c>
      <c r="N1657" t="s">
        <v>27</v>
      </c>
      <c r="O1657">
        <v>0.79600000000000004</v>
      </c>
      <c r="P1657" t="s">
        <v>28</v>
      </c>
      <c r="Q1657" t="s">
        <v>29</v>
      </c>
      <c r="R1657">
        <v>4.9400000000000004</v>
      </c>
      <c r="S1657">
        <v>9</v>
      </c>
      <c r="T1657">
        <v>-1.93</v>
      </c>
      <c r="U1657">
        <v>2.2999999999999998</v>
      </c>
      <c r="V1657" t="s">
        <v>30</v>
      </c>
      <c r="W1657" t="s">
        <v>45</v>
      </c>
      <c r="X1657">
        <v>1</v>
      </c>
      <c r="Y1657" t="str">
        <f>IF(tblRides[[#This Row],[supply_demand_ratio]]&lt;0.8,"Below 0.8",IF(tblRides[[#This Row],[supply_demand_ratio]]&lt;1,"Between 0.8-1.0",IF(tblRides[[#This Row],[supply_demand_ratio]]&lt;=1.2,"Between 1.0-1.2","Above 1.2")))</f>
        <v>Below 0.8</v>
      </c>
    </row>
    <row r="1658" spans="1:25" x14ac:dyDescent="0.3">
      <c r="A1658" t="s">
        <v>1713</v>
      </c>
      <c r="B1658" s="1">
        <v>46037.814583333333</v>
      </c>
      <c r="C1658" s="2">
        <v>46037</v>
      </c>
      <c r="D1658">
        <v>19</v>
      </c>
      <c r="E1658" t="s">
        <v>33</v>
      </c>
      <c r="F1658" t="s">
        <v>26</v>
      </c>
      <c r="G1658">
        <v>6.6</v>
      </c>
      <c r="H1658">
        <v>158.02000000000001</v>
      </c>
      <c r="I1658">
        <v>149.59</v>
      </c>
      <c r="J1658">
        <v>1.1000000000000001</v>
      </c>
      <c r="K1658">
        <v>7.8</v>
      </c>
      <c r="L1658">
        <v>3.7</v>
      </c>
      <c r="M1658">
        <v>76</v>
      </c>
      <c r="N1658" t="s">
        <v>27</v>
      </c>
      <c r="O1658">
        <v>0.76800000000000002</v>
      </c>
      <c r="P1658" t="s">
        <v>28</v>
      </c>
      <c r="Q1658" t="s">
        <v>29</v>
      </c>
      <c r="R1658">
        <v>4.7300000000000004</v>
      </c>
      <c r="S1658">
        <v>3</v>
      </c>
      <c r="T1658">
        <v>-8.43</v>
      </c>
      <c r="U1658">
        <v>-4.0999999999999996</v>
      </c>
      <c r="V1658" t="s">
        <v>30</v>
      </c>
      <c r="W1658" t="s">
        <v>45</v>
      </c>
      <c r="X1658">
        <v>1</v>
      </c>
      <c r="Y1658" t="str">
        <f>IF(tblRides[[#This Row],[supply_demand_ratio]]&lt;0.8,"Below 0.8",IF(tblRides[[#This Row],[supply_demand_ratio]]&lt;1,"Between 0.8-1.0",IF(tblRides[[#This Row],[supply_demand_ratio]]&lt;=1.2,"Between 1.0-1.2","Above 1.2")))</f>
        <v>Below 0.8</v>
      </c>
    </row>
    <row r="1659" spans="1:25" x14ac:dyDescent="0.3">
      <c r="A1659" t="s">
        <v>1714</v>
      </c>
      <c r="B1659" s="1">
        <v>46037.832638888889</v>
      </c>
      <c r="C1659" s="2">
        <v>46037</v>
      </c>
      <c r="D1659">
        <v>19</v>
      </c>
      <c r="E1659" t="s">
        <v>62</v>
      </c>
      <c r="F1659" t="s">
        <v>34</v>
      </c>
      <c r="G1659">
        <v>7</v>
      </c>
      <c r="H1659">
        <v>139.28</v>
      </c>
      <c r="I1659">
        <v>140.58000000000001</v>
      </c>
      <c r="J1659">
        <v>1</v>
      </c>
      <c r="K1659">
        <v>5</v>
      </c>
      <c r="L1659">
        <v>5.6</v>
      </c>
      <c r="M1659">
        <v>51</v>
      </c>
      <c r="N1659" t="s">
        <v>41</v>
      </c>
      <c r="O1659">
        <v>1.139</v>
      </c>
      <c r="P1659" t="s">
        <v>28</v>
      </c>
      <c r="Q1659" t="s">
        <v>29</v>
      </c>
      <c r="R1659">
        <v>4.5999999999999996</v>
      </c>
      <c r="S1659">
        <v>0</v>
      </c>
      <c r="T1659">
        <v>1.3</v>
      </c>
      <c r="U1659">
        <v>0.6</v>
      </c>
      <c r="V1659" t="s">
        <v>30</v>
      </c>
      <c r="W1659" t="s">
        <v>31</v>
      </c>
      <c r="X1659">
        <v>1</v>
      </c>
      <c r="Y1659" t="str">
        <f>IF(tblRides[[#This Row],[supply_demand_ratio]]&lt;0.8,"Below 0.8",IF(tblRides[[#This Row],[supply_demand_ratio]]&lt;1,"Between 0.8-1.0",IF(tblRides[[#This Row],[supply_demand_ratio]]&lt;=1.2,"Between 1.0-1.2","Above 1.2")))</f>
        <v>Between 1.0-1.2</v>
      </c>
    </row>
    <row r="1660" spans="1:25" x14ac:dyDescent="0.3">
      <c r="A1660" t="s">
        <v>1715</v>
      </c>
      <c r="B1660" s="1">
        <v>46037.845833333333</v>
      </c>
      <c r="C1660" s="2">
        <v>46037</v>
      </c>
      <c r="D1660">
        <v>20</v>
      </c>
      <c r="E1660" t="s">
        <v>36</v>
      </c>
      <c r="F1660" t="s">
        <v>26</v>
      </c>
      <c r="G1660">
        <v>15.9</v>
      </c>
      <c r="H1660">
        <v>285.47000000000003</v>
      </c>
      <c r="I1660">
        <v>293.5</v>
      </c>
      <c r="J1660">
        <v>1.1000000000000001</v>
      </c>
      <c r="K1660">
        <v>8.6</v>
      </c>
      <c r="L1660">
        <v>1</v>
      </c>
      <c r="M1660">
        <v>97</v>
      </c>
      <c r="N1660" t="s">
        <v>27</v>
      </c>
      <c r="O1660">
        <v>0.84099999999999997</v>
      </c>
      <c r="P1660" t="s">
        <v>28</v>
      </c>
      <c r="Q1660" t="s">
        <v>29</v>
      </c>
      <c r="R1660">
        <v>4.55</v>
      </c>
      <c r="S1660">
        <v>7</v>
      </c>
      <c r="T1660">
        <v>8.0299999999999994</v>
      </c>
      <c r="U1660">
        <v>-7.6</v>
      </c>
      <c r="V1660" t="s">
        <v>30</v>
      </c>
      <c r="W1660" t="s">
        <v>45</v>
      </c>
      <c r="X1660">
        <v>1</v>
      </c>
      <c r="Y1660" t="str">
        <f>IF(tblRides[[#This Row],[supply_demand_ratio]]&lt;0.8,"Below 0.8",IF(tblRides[[#This Row],[supply_demand_ratio]]&lt;1,"Between 0.8-1.0",IF(tblRides[[#This Row],[supply_demand_ratio]]&lt;=1.2,"Between 1.0-1.2","Above 1.2")))</f>
        <v>Between 0.8-1.0</v>
      </c>
    </row>
    <row r="1661" spans="1:25" x14ac:dyDescent="0.3">
      <c r="A1661" t="s">
        <v>1716</v>
      </c>
      <c r="B1661" s="1">
        <v>46037.856944444444</v>
      </c>
      <c r="C1661" s="2">
        <v>46037</v>
      </c>
      <c r="D1661">
        <v>20</v>
      </c>
      <c r="E1661" t="s">
        <v>43</v>
      </c>
      <c r="F1661" t="s">
        <v>26</v>
      </c>
      <c r="G1661">
        <v>4.8</v>
      </c>
      <c r="H1661">
        <v>123.01</v>
      </c>
      <c r="I1661">
        <v>124.35</v>
      </c>
      <c r="J1661">
        <v>1.2</v>
      </c>
      <c r="K1661">
        <v>6.6</v>
      </c>
      <c r="L1661">
        <v>8.3000000000000007</v>
      </c>
      <c r="M1661">
        <v>58</v>
      </c>
      <c r="N1661" t="s">
        <v>41</v>
      </c>
      <c r="O1661">
        <v>1.3069999999999999</v>
      </c>
      <c r="P1661" t="s">
        <v>28</v>
      </c>
      <c r="Q1661" t="s">
        <v>29</v>
      </c>
      <c r="R1661">
        <v>4.9400000000000004</v>
      </c>
      <c r="S1661">
        <v>9</v>
      </c>
      <c r="T1661">
        <v>1.34</v>
      </c>
      <c r="U1661">
        <v>1.7</v>
      </c>
      <c r="V1661" t="s">
        <v>30</v>
      </c>
      <c r="W1661" t="s">
        <v>45</v>
      </c>
      <c r="X1661">
        <v>1</v>
      </c>
      <c r="Y1661" t="str">
        <f>IF(tblRides[[#This Row],[supply_demand_ratio]]&lt;0.8,"Below 0.8",IF(tblRides[[#This Row],[supply_demand_ratio]]&lt;1,"Between 0.8-1.0",IF(tblRides[[#This Row],[supply_demand_ratio]]&lt;=1.2,"Between 1.0-1.2","Above 1.2")))</f>
        <v>Above 1.2</v>
      </c>
    </row>
    <row r="1662" spans="1:25" x14ac:dyDescent="0.3">
      <c r="A1662" t="s">
        <v>1717</v>
      </c>
      <c r="B1662" s="1">
        <v>46037.86041666667</v>
      </c>
      <c r="C1662" s="2">
        <v>46037</v>
      </c>
      <c r="D1662">
        <v>20</v>
      </c>
      <c r="E1662" t="s">
        <v>43</v>
      </c>
      <c r="F1662" t="s">
        <v>34</v>
      </c>
      <c r="G1662">
        <v>3.1</v>
      </c>
      <c r="H1662">
        <v>87.79</v>
      </c>
      <c r="J1662">
        <v>1</v>
      </c>
      <c r="K1662">
        <v>2.7</v>
      </c>
      <c r="L1662">
        <v>6</v>
      </c>
      <c r="M1662">
        <v>53</v>
      </c>
      <c r="N1662" t="s">
        <v>41</v>
      </c>
      <c r="O1662">
        <v>1.069</v>
      </c>
      <c r="P1662" t="s">
        <v>58</v>
      </c>
      <c r="Q1662" t="s">
        <v>74</v>
      </c>
      <c r="R1662">
        <v>4.62</v>
      </c>
      <c r="S1662">
        <v>0</v>
      </c>
      <c r="U1662">
        <v>3.3</v>
      </c>
      <c r="V1662" t="s">
        <v>30</v>
      </c>
      <c r="W1662" t="s">
        <v>31</v>
      </c>
      <c r="X1662">
        <v>0</v>
      </c>
      <c r="Y1662" t="str">
        <f>IF(tblRides[[#This Row],[supply_demand_ratio]]&lt;0.8,"Below 0.8",IF(tblRides[[#This Row],[supply_demand_ratio]]&lt;1,"Between 0.8-1.0",IF(tblRides[[#This Row],[supply_demand_ratio]]&lt;=1.2,"Between 1.0-1.2","Above 1.2")))</f>
        <v>Between 1.0-1.2</v>
      </c>
    </row>
    <row r="1663" spans="1:25" x14ac:dyDescent="0.3">
      <c r="A1663" t="s">
        <v>1718</v>
      </c>
      <c r="B1663" s="1">
        <v>46037.86041666667</v>
      </c>
      <c r="C1663" s="2">
        <v>46037</v>
      </c>
      <c r="D1663">
        <v>20</v>
      </c>
      <c r="E1663" t="s">
        <v>62</v>
      </c>
      <c r="F1663" t="s">
        <v>26</v>
      </c>
      <c r="G1663">
        <v>0.8</v>
      </c>
      <c r="H1663">
        <v>50.94</v>
      </c>
      <c r="J1663">
        <v>1.1000000000000001</v>
      </c>
      <c r="K1663">
        <v>4</v>
      </c>
      <c r="L1663">
        <v>6.1</v>
      </c>
      <c r="M1663">
        <v>54</v>
      </c>
      <c r="N1663" t="s">
        <v>41</v>
      </c>
      <c r="O1663">
        <v>1.33</v>
      </c>
      <c r="P1663" t="s">
        <v>58</v>
      </c>
      <c r="Q1663" t="s">
        <v>88</v>
      </c>
      <c r="R1663">
        <v>4.63</v>
      </c>
      <c r="S1663">
        <v>22</v>
      </c>
      <c r="U1663">
        <v>2.1</v>
      </c>
      <c r="V1663" t="s">
        <v>30</v>
      </c>
      <c r="W1663" t="s">
        <v>31</v>
      </c>
      <c r="X1663">
        <v>0</v>
      </c>
      <c r="Y1663" t="str">
        <f>IF(tblRides[[#This Row],[supply_demand_ratio]]&lt;0.8,"Below 0.8",IF(tblRides[[#This Row],[supply_demand_ratio]]&lt;1,"Between 0.8-1.0",IF(tblRides[[#This Row],[supply_demand_ratio]]&lt;=1.2,"Between 1.0-1.2","Above 1.2")))</f>
        <v>Above 1.2</v>
      </c>
    </row>
    <row r="1664" spans="1:25" x14ac:dyDescent="0.3">
      <c r="A1664" t="s">
        <v>1719</v>
      </c>
      <c r="B1664" s="1">
        <v>46037.870138888888</v>
      </c>
      <c r="C1664" s="2">
        <v>46037</v>
      </c>
      <c r="D1664">
        <v>20</v>
      </c>
      <c r="E1664" t="s">
        <v>25</v>
      </c>
      <c r="F1664" t="s">
        <v>34</v>
      </c>
      <c r="G1664">
        <v>1.2</v>
      </c>
      <c r="H1664">
        <v>76</v>
      </c>
      <c r="I1664">
        <v>81.92</v>
      </c>
      <c r="J1664">
        <v>1.3</v>
      </c>
      <c r="K1664">
        <v>3.5</v>
      </c>
      <c r="L1664">
        <v>5.5</v>
      </c>
      <c r="M1664">
        <v>100</v>
      </c>
      <c r="N1664" t="s">
        <v>72</v>
      </c>
      <c r="O1664">
        <v>0.624</v>
      </c>
      <c r="P1664" t="s">
        <v>28</v>
      </c>
      <c r="Q1664" t="s">
        <v>29</v>
      </c>
      <c r="R1664">
        <v>4.62</v>
      </c>
      <c r="S1664">
        <v>0</v>
      </c>
      <c r="T1664">
        <v>5.92</v>
      </c>
      <c r="U1664">
        <v>2</v>
      </c>
      <c r="V1664" t="s">
        <v>30</v>
      </c>
      <c r="W1664" t="s">
        <v>31</v>
      </c>
      <c r="X1664">
        <v>1</v>
      </c>
      <c r="Y1664" t="str">
        <f>IF(tblRides[[#This Row],[supply_demand_ratio]]&lt;0.8,"Below 0.8",IF(tblRides[[#This Row],[supply_demand_ratio]]&lt;1,"Between 0.8-1.0",IF(tblRides[[#This Row],[supply_demand_ratio]]&lt;=1.2,"Between 1.0-1.2","Above 1.2")))</f>
        <v>Below 0.8</v>
      </c>
    </row>
    <row r="1665" spans="1:25" x14ac:dyDescent="0.3">
      <c r="A1665" t="s">
        <v>1720</v>
      </c>
      <c r="B1665" s="1">
        <v>46037.87777777778</v>
      </c>
      <c r="C1665" s="2">
        <v>46037</v>
      </c>
      <c r="D1665">
        <v>21</v>
      </c>
      <c r="E1665" t="s">
        <v>36</v>
      </c>
      <c r="F1665" t="s">
        <v>26</v>
      </c>
      <c r="G1665">
        <v>7.9</v>
      </c>
      <c r="H1665">
        <v>158.5</v>
      </c>
      <c r="I1665">
        <v>157.49</v>
      </c>
      <c r="J1665">
        <v>1</v>
      </c>
      <c r="K1665">
        <v>7.7</v>
      </c>
      <c r="L1665">
        <v>9.4</v>
      </c>
      <c r="M1665">
        <v>121</v>
      </c>
      <c r="N1665" t="s">
        <v>41</v>
      </c>
      <c r="O1665">
        <v>1.296</v>
      </c>
      <c r="P1665" t="s">
        <v>28</v>
      </c>
      <c r="Q1665" t="s">
        <v>29</v>
      </c>
      <c r="R1665">
        <v>4.79</v>
      </c>
      <c r="S1665">
        <v>10</v>
      </c>
      <c r="T1665">
        <v>-1.01</v>
      </c>
      <c r="U1665">
        <v>1.7</v>
      </c>
      <c r="V1665" t="s">
        <v>30</v>
      </c>
      <c r="W1665" t="s">
        <v>45</v>
      </c>
      <c r="X1665">
        <v>1</v>
      </c>
      <c r="Y1665" t="str">
        <f>IF(tblRides[[#This Row],[supply_demand_ratio]]&lt;0.8,"Below 0.8",IF(tblRides[[#This Row],[supply_demand_ratio]]&lt;1,"Between 0.8-1.0",IF(tblRides[[#This Row],[supply_demand_ratio]]&lt;=1.2,"Between 1.0-1.2","Above 1.2")))</f>
        <v>Above 1.2</v>
      </c>
    </row>
    <row r="1666" spans="1:25" x14ac:dyDescent="0.3">
      <c r="A1666" t="s">
        <v>1721</v>
      </c>
      <c r="B1666" s="1">
        <v>46037.886111111111</v>
      </c>
      <c r="C1666" s="2">
        <v>46037</v>
      </c>
      <c r="D1666">
        <v>21</v>
      </c>
      <c r="E1666" t="s">
        <v>25</v>
      </c>
      <c r="F1666" t="s">
        <v>26</v>
      </c>
      <c r="G1666">
        <v>3.6</v>
      </c>
      <c r="H1666">
        <v>109.15</v>
      </c>
      <c r="I1666">
        <v>108.51</v>
      </c>
      <c r="J1666">
        <v>1.2</v>
      </c>
      <c r="K1666">
        <v>6.1</v>
      </c>
      <c r="L1666">
        <v>8.8000000000000007</v>
      </c>
      <c r="M1666">
        <v>103</v>
      </c>
      <c r="N1666" t="s">
        <v>72</v>
      </c>
      <c r="O1666">
        <v>0.68100000000000005</v>
      </c>
      <c r="P1666" t="s">
        <v>28</v>
      </c>
      <c r="Q1666" t="s">
        <v>29</v>
      </c>
      <c r="R1666">
        <v>4.59</v>
      </c>
      <c r="S1666">
        <v>2</v>
      </c>
      <c r="T1666">
        <v>-0.64</v>
      </c>
      <c r="U1666">
        <v>2.7</v>
      </c>
      <c r="V1666" t="s">
        <v>30</v>
      </c>
      <c r="W1666" t="s">
        <v>45</v>
      </c>
      <c r="X1666">
        <v>1</v>
      </c>
      <c r="Y1666" t="str">
        <f>IF(tblRides[[#This Row],[supply_demand_ratio]]&lt;0.8,"Below 0.8",IF(tblRides[[#This Row],[supply_demand_ratio]]&lt;1,"Between 0.8-1.0",IF(tblRides[[#This Row],[supply_demand_ratio]]&lt;=1.2,"Between 1.0-1.2","Above 1.2")))</f>
        <v>Below 0.8</v>
      </c>
    </row>
    <row r="1667" spans="1:25" x14ac:dyDescent="0.3">
      <c r="A1667" t="s">
        <v>1722</v>
      </c>
      <c r="B1667" s="1">
        <v>46037.886805555558</v>
      </c>
      <c r="C1667" s="2">
        <v>46037</v>
      </c>
      <c r="D1667">
        <v>21</v>
      </c>
      <c r="E1667" t="s">
        <v>36</v>
      </c>
      <c r="F1667" t="s">
        <v>34</v>
      </c>
      <c r="G1667">
        <v>12</v>
      </c>
      <c r="H1667">
        <v>221.99</v>
      </c>
      <c r="J1667">
        <v>1</v>
      </c>
      <c r="K1667">
        <v>9.4</v>
      </c>
      <c r="M1667">
        <v>105</v>
      </c>
      <c r="N1667" t="s">
        <v>27</v>
      </c>
      <c r="O1667">
        <v>0.997</v>
      </c>
      <c r="P1667" t="s">
        <v>82</v>
      </c>
      <c r="Q1667" t="s">
        <v>83</v>
      </c>
      <c r="R1667">
        <v>5</v>
      </c>
      <c r="S1667">
        <v>0</v>
      </c>
      <c r="V1667" t="s">
        <v>30</v>
      </c>
      <c r="W1667" t="s">
        <v>45</v>
      </c>
      <c r="X1667">
        <v>0</v>
      </c>
      <c r="Y1667" t="str">
        <f>IF(tblRides[[#This Row],[supply_demand_ratio]]&lt;0.8,"Below 0.8",IF(tblRides[[#This Row],[supply_demand_ratio]]&lt;1,"Between 0.8-1.0",IF(tblRides[[#This Row],[supply_demand_ratio]]&lt;=1.2,"Between 1.0-1.2","Above 1.2")))</f>
        <v>Between 0.8-1.0</v>
      </c>
    </row>
    <row r="1668" spans="1:25" x14ac:dyDescent="0.3">
      <c r="A1668" t="s">
        <v>1723</v>
      </c>
      <c r="B1668" s="1">
        <v>46037.893750000003</v>
      </c>
      <c r="C1668" s="2">
        <v>46037</v>
      </c>
      <c r="D1668">
        <v>21</v>
      </c>
      <c r="E1668" t="s">
        <v>36</v>
      </c>
      <c r="F1668" t="s">
        <v>26</v>
      </c>
      <c r="G1668">
        <v>1</v>
      </c>
      <c r="H1668">
        <v>53.31</v>
      </c>
      <c r="J1668">
        <v>1</v>
      </c>
      <c r="K1668">
        <v>3.9</v>
      </c>
      <c r="L1668">
        <v>2.8</v>
      </c>
      <c r="M1668">
        <v>124</v>
      </c>
      <c r="N1668" t="s">
        <v>27</v>
      </c>
      <c r="O1668">
        <v>1.131</v>
      </c>
      <c r="P1668" t="s">
        <v>58</v>
      </c>
      <c r="Q1668" t="s">
        <v>74</v>
      </c>
      <c r="R1668">
        <v>4.46</v>
      </c>
      <c r="S1668">
        <v>16</v>
      </c>
      <c r="U1668">
        <v>-1.1000000000000001</v>
      </c>
      <c r="V1668" t="s">
        <v>30</v>
      </c>
      <c r="W1668" t="s">
        <v>31</v>
      </c>
      <c r="X1668">
        <v>0</v>
      </c>
      <c r="Y1668" t="str">
        <f>IF(tblRides[[#This Row],[supply_demand_ratio]]&lt;0.8,"Below 0.8",IF(tblRides[[#This Row],[supply_demand_ratio]]&lt;1,"Between 0.8-1.0",IF(tblRides[[#This Row],[supply_demand_ratio]]&lt;=1.2,"Between 1.0-1.2","Above 1.2")))</f>
        <v>Between 1.0-1.2</v>
      </c>
    </row>
    <row r="1669" spans="1:25" x14ac:dyDescent="0.3">
      <c r="A1669" t="s">
        <v>1724</v>
      </c>
      <c r="B1669" s="1">
        <v>46037.897222222222</v>
      </c>
      <c r="C1669" s="2">
        <v>46037</v>
      </c>
      <c r="D1669">
        <v>21</v>
      </c>
      <c r="E1669" t="s">
        <v>43</v>
      </c>
      <c r="F1669" t="s">
        <v>26</v>
      </c>
      <c r="G1669">
        <v>4</v>
      </c>
      <c r="H1669">
        <v>93.38</v>
      </c>
      <c r="I1669">
        <v>92.37</v>
      </c>
      <c r="J1669">
        <v>1</v>
      </c>
      <c r="K1669">
        <v>4.4000000000000004</v>
      </c>
      <c r="L1669">
        <v>5.6</v>
      </c>
      <c r="M1669">
        <v>66</v>
      </c>
      <c r="N1669" t="s">
        <v>41</v>
      </c>
      <c r="O1669">
        <v>1.891</v>
      </c>
      <c r="P1669" t="s">
        <v>28</v>
      </c>
      <c r="Q1669" t="s">
        <v>29</v>
      </c>
      <c r="R1669">
        <v>5</v>
      </c>
      <c r="S1669">
        <v>20</v>
      </c>
      <c r="T1669">
        <v>-1.01</v>
      </c>
      <c r="U1669">
        <v>1.2</v>
      </c>
      <c r="V1669" t="s">
        <v>30</v>
      </c>
      <c r="W1669" t="s">
        <v>31</v>
      </c>
      <c r="X1669">
        <v>1</v>
      </c>
      <c r="Y1669" t="str">
        <f>IF(tblRides[[#This Row],[supply_demand_ratio]]&lt;0.8,"Below 0.8",IF(tblRides[[#This Row],[supply_demand_ratio]]&lt;1,"Between 0.8-1.0",IF(tblRides[[#This Row],[supply_demand_ratio]]&lt;=1.2,"Between 1.0-1.2","Above 1.2")))</f>
        <v>Above 1.2</v>
      </c>
    </row>
    <row r="1670" spans="1:25" x14ac:dyDescent="0.3">
      <c r="A1670" t="s">
        <v>1725</v>
      </c>
      <c r="B1670" s="1">
        <v>46037.897222222222</v>
      </c>
      <c r="C1670" s="2">
        <v>46037</v>
      </c>
      <c r="D1670">
        <v>21</v>
      </c>
      <c r="E1670" t="s">
        <v>25</v>
      </c>
      <c r="F1670" t="s">
        <v>26</v>
      </c>
      <c r="G1670">
        <v>9.9</v>
      </c>
      <c r="H1670">
        <v>261.52999999999997</v>
      </c>
      <c r="I1670">
        <v>273.54000000000002</v>
      </c>
      <c r="J1670">
        <v>1.3</v>
      </c>
      <c r="K1670">
        <v>7.1</v>
      </c>
      <c r="L1670">
        <v>11.8</v>
      </c>
      <c r="M1670">
        <v>119</v>
      </c>
      <c r="N1670" t="s">
        <v>27</v>
      </c>
      <c r="O1670">
        <v>0.86899999999999999</v>
      </c>
      <c r="P1670" t="s">
        <v>28</v>
      </c>
      <c r="Q1670" t="s">
        <v>29</v>
      </c>
      <c r="R1670">
        <v>4.55</v>
      </c>
      <c r="S1670">
        <v>8</v>
      </c>
      <c r="T1670">
        <v>12.01</v>
      </c>
      <c r="U1670">
        <v>4.7</v>
      </c>
      <c r="V1670" t="s">
        <v>30</v>
      </c>
      <c r="W1670" t="s">
        <v>45</v>
      </c>
      <c r="X1670">
        <v>1</v>
      </c>
      <c r="Y1670" t="str">
        <f>IF(tblRides[[#This Row],[supply_demand_ratio]]&lt;0.8,"Below 0.8",IF(tblRides[[#This Row],[supply_demand_ratio]]&lt;1,"Between 0.8-1.0",IF(tblRides[[#This Row],[supply_demand_ratio]]&lt;=1.2,"Between 1.0-1.2","Above 1.2")))</f>
        <v>Between 0.8-1.0</v>
      </c>
    </row>
    <row r="1671" spans="1:25" x14ac:dyDescent="0.3">
      <c r="A1671" t="s">
        <v>1726</v>
      </c>
      <c r="B1671" s="1">
        <v>46037.898611111108</v>
      </c>
      <c r="C1671" s="2">
        <v>46037</v>
      </c>
      <c r="D1671">
        <v>21</v>
      </c>
      <c r="E1671" t="s">
        <v>36</v>
      </c>
      <c r="F1671" t="s">
        <v>26</v>
      </c>
      <c r="G1671">
        <v>13.1</v>
      </c>
      <c r="H1671">
        <v>218.64</v>
      </c>
      <c r="I1671">
        <v>219.95</v>
      </c>
      <c r="J1671">
        <v>1</v>
      </c>
      <c r="K1671">
        <v>8.5</v>
      </c>
      <c r="L1671">
        <v>10.9</v>
      </c>
      <c r="M1671">
        <v>104</v>
      </c>
      <c r="N1671" t="s">
        <v>41</v>
      </c>
      <c r="O1671">
        <v>1.1140000000000001</v>
      </c>
      <c r="P1671" t="s">
        <v>28</v>
      </c>
      <c r="Q1671" t="s">
        <v>29</v>
      </c>
      <c r="R1671">
        <v>4.46</v>
      </c>
      <c r="S1671">
        <v>7</v>
      </c>
      <c r="T1671">
        <v>1.31</v>
      </c>
      <c r="U1671">
        <v>2.4</v>
      </c>
      <c r="V1671" t="s">
        <v>30</v>
      </c>
      <c r="W1671" t="s">
        <v>45</v>
      </c>
      <c r="X1671">
        <v>1</v>
      </c>
      <c r="Y1671" t="str">
        <f>IF(tblRides[[#This Row],[supply_demand_ratio]]&lt;0.8,"Below 0.8",IF(tblRides[[#This Row],[supply_demand_ratio]]&lt;1,"Between 0.8-1.0",IF(tblRides[[#This Row],[supply_demand_ratio]]&lt;=1.2,"Between 1.0-1.2","Above 1.2")))</f>
        <v>Between 1.0-1.2</v>
      </c>
    </row>
    <row r="1672" spans="1:25" x14ac:dyDescent="0.3">
      <c r="A1672" t="s">
        <v>1727</v>
      </c>
      <c r="B1672" s="1">
        <v>46037.906944444447</v>
      </c>
      <c r="C1672" s="2">
        <v>46037</v>
      </c>
      <c r="D1672">
        <v>21</v>
      </c>
      <c r="E1672" t="s">
        <v>43</v>
      </c>
      <c r="F1672" t="s">
        <v>26</v>
      </c>
      <c r="G1672">
        <v>8.4</v>
      </c>
      <c r="H1672">
        <v>151.28</v>
      </c>
      <c r="I1672">
        <v>142.12</v>
      </c>
      <c r="J1672">
        <v>1</v>
      </c>
      <c r="K1672">
        <v>8.9</v>
      </c>
      <c r="L1672">
        <v>11.8</v>
      </c>
      <c r="M1672">
        <v>60</v>
      </c>
      <c r="N1672" t="s">
        <v>41</v>
      </c>
      <c r="O1672">
        <v>1.266</v>
      </c>
      <c r="P1672" t="s">
        <v>28</v>
      </c>
      <c r="Q1672" t="s">
        <v>29</v>
      </c>
      <c r="R1672">
        <v>4.79</v>
      </c>
      <c r="S1672">
        <v>6</v>
      </c>
      <c r="T1672">
        <v>-9.16</v>
      </c>
      <c r="U1672">
        <v>2.9</v>
      </c>
      <c r="V1672" t="s">
        <v>30</v>
      </c>
      <c r="W1672" t="s">
        <v>45</v>
      </c>
      <c r="X1672">
        <v>1</v>
      </c>
      <c r="Y1672" t="str">
        <f>IF(tblRides[[#This Row],[supply_demand_ratio]]&lt;0.8,"Below 0.8",IF(tblRides[[#This Row],[supply_demand_ratio]]&lt;1,"Between 0.8-1.0",IF(tblRides[[#This Row],[supply_demand_ratio]]&lt;=1.2,"Between 1.0-1.2","Above 1.2")))</f>
        <v>Above 1.2</v>
      </c>
    </row>
    <row r="1673" spans="1:25" x14ac:dyDescent="0.3">
      <c r="A1673" t="s">
        <v>1728</v>
      </c>
      <c r="B1673" s="1">
        <v>46037.917361111111</v>
      </c>
      <c r="C1673" s="2">
        <v>46037</v>
      </c>
      <c r="D1673">
        <v>22</v>
      </c>
      <c r="E1673" t="s">
        <v>43</v>
      </c>
      <c r="F1673" t="s">
        <v>26</v>
      </c>
      <c r="G1673">
        <v>10.6</v>
      </c>
      <c r="H1673">
        <v>179.49</v>
      </c>
      <c r="I1673">
        <v>181.11</v>
      </c>
      <c r="J1673">
        <v>1</v>
      </c>
      <c r="K1673">
        <v>4.5</v>
      </c>
      <c r="L1673">
        <v>4.4000000000000004</v>
      </c>
      <c r="M1673">
        <v>63</v>
      </c>
      <c r="N1673" t="s">
        <v>41</v>
      </c>
      <c r="O1673">
        <v>1.4710000000000001</v>
      </c>
      <c r="P1673" t="s">
        <v>28</v>
      </c>
      <c r="Q1673" t="s">
        <v>29</v>
      </c>
      <c r="R1673">
        <v>4.8499999999999996</v>
      </c>
      <c r="S1673">
        <v>72</v>
      </c>
      <c r="T1673">
        <v>1.62</v>
      </c>
      <c r="U1673">
        <v>-0.1</v>
      </c>
      <c r="V1673" t="s">
        <v>30</v>
      </c>
      <c r="W1673" t="s">
        <v>31</v>
      </c>
      <c r="X1673">
        <v>1</v>
      </c>
      <c r="Y1673" t="str">
        <f>IF(tblRides[[#This Row],[supply_demand_ratio]]&lt;0.8,"Below 0.8",IF(tblRides[[#This Row],[supply_demand_ratio]]&lt;1,"Between 0.8-1.0",IF(tblRides[[#This Row],[supply_demand_ratio]]&lt;=1.2,"Between 1.0-1.2","Above 1.2")))</f>
        <v>Above 1.2</v>
      </c>
    </row>
    <row r="1674" spans="1:25" x14ac:dyDescent="0.3">
      <c r="A1674" t="s">
        <v>1729</v>
      </c>
      <c r="B1674" s="1">
        <v>46037.927777777775</v>
      </c>
      <c r="C1674" s="2">
        <v>46037</v>
      </c>
      <c r="D1674">
        <v>22</v>
      </c>
      <c r="E1674" t="s">
        <v>33</v>
      </c>
      <c r="F1674" t="s">
        <v>34</v>
      </c>
      <c r="G1674">
        <v>3</v>
      </c>
      <c r="H1674">
        <v>80.540000000000006</v>
      </c>
      <c r="I1674">
        <v>80.11</v>
      </c>
      <c r="J1674">
        <v>1</v>
      </c>
      <c r="K1674">
        <v>4.3</v>
      </c>
      <c r="L1674">
        <v>5.4</v>
      </c>
      <c r="M1674">
        <v>85</v>
      </c>
      <c r="N1674" t="s">
        <v>41</v>
      </c>
      <c r="O1674">
        <v>1.1919999999999999</v>
      </c>
      <c r="P1674" t="s">
        <v>28</v>
      </c>
      <c r="Q1674" t="s">
        <v>29</v>
      </c>
      <c r="R1674">
        <v>4.7699999999999996</v>
      </c>
      <c r="S1674">
        <v>0</v>
      </c>
      <c r="T1674">
        <v>-0.43</v>
      </c>
      <c r="U1674">
        <v>1.1000000000000001</v>
      </c>
      <c r="V1674" t="s">
        <v>30</v>
      </c>
      <c r="W1674" t="s">
        <v>31</v>
      </c>
      <c r="X1674">
        <v>1</v>
      </c>
      <c r="Y1674" t="str">
        <f>IF(tblRides[[#This Row],[supply_demand_ratio]]&lt;0.8,"Below 0.8",IF(tblRides[[#This Row],[supply_demand_ratio]]&lt;1,"Between 0.8-1.0",IF(tblRides[[#This Row],[supply_demand_ratio]]&lt;=1.2,"Between 1.0-1.2","Above 1.2")))</f>
        <v>Between 1.0-1.2</v>
      </c>
    </row>
    <row r="1675" spans="1:25" x14ac:dyDescent="0.3">
      <c r="A1675" t="s">
        <v>1730</v>
      </c>
      <c r="B1675" s="1">
        <v>46037.931250000001</v>
      </c>
      <c r="C1675" s="2">
        <v>46037</v>
      </c>
      <c r="D1675">
        <v>22</v>
      </c>
      <c r="E1675" t="s">
        <v>43</v>
      </c>
      <c r="F1675" t="s">
        <v>26</v>
      </c>
      <c r="G1675">
        <v>4.5</v>
      </c>
      <c r="H1675">
        <v>94.53</v>
      </c>
      <c r="J1675">
        <v>1</v>
      </c>
      <c r="K1675">
        <v>3.2</v>
      </c>
      <c r="L1675">
        <v>3.8</v>
      </c>
      <c r="M1675">
        <v>54</v>
      </c>
      <c r="N1675" t="s">
        <v>41</v>
      </c>
      <c r="O1675">
        <v>1.9350000000000001</v>
      </c>
      <c r="P1675" t="s">
        <v>58</v>
      </c>
      <c r="Q1675" t="s">
        <v>59</v>
      </c>
      <c r="R1675">
        <v>4.7699999999999996</v>
      </c>
      <c r="S1675">
        <v>2</v>
      </c>
      <c r="U1675">
        <v>0.6</v>
      </c>
      <c r="V1675" t="s">
        <v>30</v>
      </c>
      <c r="W1675" t="s">
        <v>31</v>
      </c>
      <c r="X1675">
        <v>0</v>
      </c>
      <c r="Y1675" t="str">
        <f>IF(tblRides[[#This Row],[supply_demand_ratio]]&lt;0.8,"Below 0.8",IF(tblRides[[#This Row],[supply_demand_ratio]]&lt;1,"Between 0.8-1.0",IF(tblRides[[#This Row],[supply_demand_ratio]]&lt;=1.2,"Between 1.0-1.2","Above 1.2")))</f>
        <v>Above 1.2</v>
      </c>
    </row>
    <row r="1676" spans="1:25" x14ac:dyDescent="0.3">
      <c r="A1676" t="s">
        <v>1731</v>
      </c>
      <c r="B1676" s="1">
        <v>46037.936111111114</v>
      </c>
      <c r="C1676" s="2">
        <v>46037</v>
      </c>
      <c r="D1676">
        <v>22</v>
      </c>
      <c r="E1676" t="s">
        <v>36</v>
      </c>
      <c r="F1676" t="s">
        <v>26</v>
      </c>
      <c r="G1676">
        <v>13.6</v>
      </c>
      <c r="H1676">
        <v>283.42</v>
      </c>
      <c r="I1676">
        <v>273.43</v>
      </c>
      <c r="J1676">
        <v>1.1000000000000001</v>
      </c>
      <c r="K1676">
        <v>9.5</v>
      </c>
      <c r="L1676">
        <v>6.7</v>
      </c>
      <c r="M1676">
        <v>115</v>
      </c>
      <c r="N1676" t="s">
        <v>27</v>
      </c>
      <c r="O1676">
        <v>0.88300000000000001</v>
      </c>
      <c r="P1676" t="s">
        <v>28</v>
      </c>
      <c r="Q1676" t="s">
        <v>29</v>
      </c>
      <c r="R1676">
        <v>4.8099999999999996</v>
      </c>
      <c r="S1676">
        <v>5</v>
      </c>
      <c r="T1676">
        <v>-9.99</v>
      </c>
      <c r="U1676">
        <v>-2.8</v>
      </c>
      <c r="V1676" t="s">
        <v>30</v>
      </c>
      <c r="W1676" t="s">
        <v>45</v>
      </c>
      <c r="X1676">
        <v>1</v>
      </c>
      <c r="Y1676" t="str">
        <f>IF(tblRides[[#This Row],[supply_demand_ratio]]&lt;0.8,"Below 0.8",IF(tblRides[[#This Row],[supply_demand_ratio]]&lt;1,"Between 0.8-1.0",IF(tblRides[[#This Row],[supply_demand_ratio]]&lt;=1.2,"Between 1.0-1.2","Above 1.2")))</f>
        <v>Between 0.8-1.0</v>
      </c>
    </row>
    <row r="1677" spans="1:25" x14ac:dyDescent="0.3">
      <c r="A1677" t="s">
        <v>1732</v>
      </c>
      <c r="B1677" s="1">
        <v>46037.936805555553</v>
      </c>
      <c r="C1677" s="2">
        <v>46037</v>
      </c>
      <c r="D1677">
        <v>22</v>
      </c>
      <c r="E1677" t="s">
        <v>25</v>
      </c>
      <c r="F1677" t="s">
        <v>26</v>
      </c>
      <c r="G1677">
        <v>2.8</v>
      </c>
      <c r="H1677">
        <v>93.41</v>
      </c>
      <c r="J1677">
        <v>1.1000000000000001</v>
      </c>
      <c r="K1677">
        <v>5.9</v>
      </c>
      <c r="L1677">
        <v>7.6</v>
      </c>
      <c r="M1677">
        <v>100</v>
      </c>
      <c r="N1677" t="s">
        <v>41</v>
      </c>
      <c r="O1677">
        <v>0.998</v>
      </c>
      <c r="P1677" t="s">
        <v>37</v>
      </c>
      <c r="Q1677" t="s">
        <v>103</v>
      </c>
      <c r="R1677">
        <v>4.71</v>
      </c>
      <c r="S1677">
        <v>4</v>
      </c>
      <c r="U1677">
        <v>1.7</v>
      </c>
      <c r="V1677" t="s">
        <v>30</v>
      </c>
      <c r="W1677" t="s">
        <v>45</v>
      </c>
      <c r="X1677">
        <v>0</v>
      </c>
      <c r="Y1677" t="str">
        <f>IF(tblRides[[#This Row],[supply_demand_ratio]]&lt;0.8,"Below 0.8",IF(tblRides[[#This Row],[supply_demand_ratio]]&lt;1,"Between 0.8-1.0",IF(tblRides[[#This Row],[supply_demand_ratio]]&lt;=1.2,"Between 1.0-1.2","Above 1.2")))</f>
        <v>Between 0.8-1.0</v>
      </c>
    </row>
    <row r="1678" spans="1:25" x14ac:dyDescent="0.3">
      <c r="A1678" t="s">
        <v>1733</v>
      </c>
      <c r="B1678" s="1">
        <v>46037.938888888886</v>
      </c>
      <c r="C1678" s="2">
        <v>46037</v>
      </c>
      <c r="D1678">
        <v>22</v>
      </c>
      <c r="E1678" t="s">
        <v>43</v>
      </c>
      <c r="F1678" t="s">
        <v>26</v>
      </c>
      <c r="G1678">
        <v>5.7</v>
      </c>
      <c r="H1678">
        <v>121.67</v>
      </c>
      <c r="I1678">
        <v>116.71</v>
      </c>
      <c r="J1678">
        <v>1.1000000000000001</v>
      </c>
      <c r="K1678">
        <v>3.2</v>
      </c>
      <c r="L1678">
        <v>3.5</v>
      </c>
      <c r="M1678">
        <v>68</v>
      </c>
      <c r="N1678" t="s">
        <v>41</v>
      </c>
      <c r="O1678">
        <v>1.589</v>
      </c>
      <c r="P1678" t="s">
        <v>28</v>
      </c>
      <c r="Q1678" t="s">
        <v>29</v>
      </c>
      <c r="R1678">
        <v>4.5599999999999996</v>
      </c>
      <c r="S1678">
        <v>26</v>
      </c>
      <c r="T1678">
        <v>-4.96</v>
      </c>
      <c r="U1678">
        <v>0.3</v>
      </c>
      <c r="V1678" t="s">
        <v>30</v>
      </c>
      <c r="W1678" t="s">
        <v>31</v>
      </c>
      <c r="X1678">
        <v>1</v>
      </c>
      <c r="Y1678" t="str">
        <f>IF(tblRides[[#This Row],[supply_demand_ratio]]&lt;0.8,"Below 0.8",IF(tblRides[[#This Row],[supply_demand_ratio]]&lt;1,"Between 0.8-1.0",IF(tblRides[[#This Row],[supply_demand_ratio]]&lt;=1.2,"Between 1.0-1.2","Above 1.2")))</f>
        <v>Above 1.2</v>
      </c>
    </row>
    <row r="1679" spans="1:25" x14ac:dyDescent="0.3">
      <c r="A1679" t="s">
        <v>1734</v>
      </c>
      <c r="B1679" s="1">
        <v>46037.940972222219</v>
      </c>
      <c r="C1679" s="2">
        <v>46037</v>
      </c>
      <c r="D1679">
        <v>22</v>
      </c>
      <c r="E1679" t="s">
        <v>62</v>
      </c>
      <c r="F1679" t="s">
        <v>26</v>
      </c>
      <c r="G1679">
        <v>8.9</v>
      </c>
      <c r="H1679">
        <v>168.73</v>
      </c>
      <c r="I1679">
        <v>173.71</v>
      </c>
      <c r="J1679">
        <v>1</v>
      </c>
      <c r="K1679">
        <v>6.5</v>
      </c>
      <c r="L1679">
        <v>9.9</v>
      </c>
      <c r="M1679">
        <v>55</v>
      </c>
      <c r="N1679" t="s">
        <v>41</v>
      </c>
      <c r="O1679">
        <v>1.964</v>
      </c>
      <c r="P1679" t="s">
        <v>28</v>
      </c>
      <c r="Q1679" t="s">
        <v>29</v>
      </c>
      <c r="R1679">
        <v>4.51</v>
      </c>
      <c r="S1679">
        <v>2</v>
      </c>
      <c r="T1679">
        <v>4.9800000000000004</v>
      </c>
      <c r="U1679">
        <v>3.4</v>
      </c>
      <c r="V1679" t="s">
        <v>30</v>
      </c>
      <c r="W1679" t="s">
        <v>45</v>
      </c>
      <c r="X1679">
        <v>1</v>
      </c>
      <c r="Y1679" t="str">
        <f>IF(tblRides[[#This Row],[supply_demand_ratio]]&lt;0.8,"Below 0.8",IF(tblRides[[#This Row],[supply_demand_ratio]]&lt;1,"Between 0.8-1.0",IF(tblRides[[#This Row],[supply_demand_ratio]]&lt;=1.2,"Between 1.0-1.2","Above 1.2")))</f>
        <v>Above 1.2</v>
      </c>
    </row>
    <row r="1680" spans="1:25" x14ac:dyDescent="0.3">
      <c r="A1680" t="s">
        <v>1735</v>
      </c>
      <c r="B1680" s="1">
        <v>46037.941666666666</v>
      </c>
      <c r="C1680" s="2">
        <v>46037</v>
      </c>
      <c r="D1680">
        <v>22</v>
      </c>
      <c r="E1680" t="s">
        <v>25</v>
      </c>
      <c r="F1680" t="s">
        <v>26</v>
      </c>
      <c r="G1680">
        <v>12.5</v>
      </c>
      <c r="H1680">
        <v>250.44</v>
      </c>
      <c r="I1680">
        <v>250.22</v>
      </c>
      <c r="J1680">
        <v>1</v>
      </c>
      <c r="K1680">
        <v>7.3</v>
      </c>
      <c r="L1680">
        <v>3.7</v>
      </c>
      <c r="M1680">
        <v>107</v>
      </c>
      <c r="N1680" t="s">
        <v>27</v>
      </c>
      <c r="O1680">
        <v>0.79800000000000004</v>
      </c>
      <c r="P1680" t="s">
        <v>28</v>
      </c>
      <c r="Q1680" t="s">
        <v>29</v>
      </c>
      <c r="R1680">
        <v>4.8</v>
      </c>
      <c r="S1680">
        <v>4</v>
      </c>
      <c r="T1680">
        <v>-0.22</v>
      </c>
      <c r="U1680">
        <v>-3.6</v>
      </c>
      <c r="V1680" t="s">
        <v>30</v>
      </c>
      <c r="W1680" t="s">
        <v>45</v>
      </c>
      <c r="X1680">
        <v>1</v>
      </c>
      <c r="Y1680" t="str">
        <f>IF(tblRides[[#This Row],[supply_demand_ratio]]&lt;0.8,"Below 0.8",IF(tblRides[[#This Row],[supply_demand_ratio]]&lt;1,"Between 0.8-1.0",IF(tblRides[[#This Row],[supply_demand_ratio]]&lt;=1.2,"Between 1.0-1.2","Above 1.2")))</f>
        <v>Below 0.8</v>
      </c>
    </row>
    <row r="1681" spans="1:25" x14ac:dyDescent="0.3">
      <c r="A1681" t="s">
        <v>1736</v>
      </c>
      <c r="B1681" s="1">
        <v>46037.945138888892</v>
      </c>
      <c r="C1681" s="2">
        <v>46037</v>
      </c>
      <c r="D1681">
        <v>22</v>
      </c>
      <c r="E1681" t="s">
        <v>43</v>
      </c>
      <c r="F1681" t="s">
        <v>26</v>
      </c>
      <c r="G1681">
        <v>5.2</v>
      </c>
      <c r="H1681">
        <v>115.46</v>
      </c>
      <c r="J1681">
        <v>1</v>
      </c>
      <c r="K1681">
        <v>3</v>
      </c>
      <c r="L1681">
        <v>2.4</v>
      </c>
      <c r="M1681">
        <v>72</v>
      </c>
      <c r="N1681" t="s">
        <v>41</v>
      </c>
      <c r="O1681">
        <v>1.9390000000000001</v>
      </c>
      <c r="P1681" t="s">
        <v>37</v>
      </c>
      <c r="Q1681" t="s">
        <v>280</v>
      </c>
      <c r="R1681">
        <v>4.82</v>
      </c>
      <c r="S1681">
        <v>9</v>
      </c>
      <c r="U1681">
        <v>-0.6</v>
      </c>
      <c r="V1681" t="s">
        <v>30</v>
      </c>
      <c r="W1681" t="s">
        <v>31</v>
      </c>
      <c r="X1681">
        <v>0</v>
      </c>
      <c r="Y1681" t="str">
        <f>IF(tblRides[[#This Row],[supply_demand_ratio]]&lt;0.8,"Below 0.8",IF(tblRides[[#This Row],[supply_demand_ratio]]&lt;1,"Between 0.8-1.0",IF(tblRides[[#This Row],[supply_demand_ratio]]&lt;=1.2,"Between 1.0-1.2","Above 1.2")))</f>
        <v>Above 1.2</v>
      </c>
    </row>
    <row r="1682" spans="1:25" x14ac:dyDescent="0.3">
      <c r="A1682" t="s">
        <v>1737</v>
      </c>
      <c r="B1682" s="1">
        <v>46037.959027777775</v>
      </c>
      <c r="C1682" s="2">
        <v>46037</v>
      </c>
      <c r="D1682">
        <v>23</v>
      </c>
      <c r="E1682" t="s">
        <v>33</v>
      </c>
      <c r="F1682" t="s">
        <v>26</v>
      </c>
      <c r="G1682">
        <v>4.4000000000000004</v>
      </c>
      <c r="H1682">
        <v>117</v>
      </c>
      <c r="I1682">
        <v>119.16</v>
      </c>
      <c r="J1682">
        <v>1</v>
      </c>
      <c r="K1682">
        <v>3.2</v>
      </c>
      <c r="L1682">
        <v>1</v>
      </c>
      <c r="M1682">
        <v>81</v>
      </c>
      <c r="N1682" t="s">
        <v>41</v>
      </c>
      <c r="O1682">
        <v>1.302</v>
      </c>
      <c r="P1682" t="s">
        <v>28</v>
      </c>
      <c r="Q1682" t="s">
        <v>29</v>
      </c>
      <c r="R1682">
        <v>4.8899999999999997</v>
      </c>
      <c r="S1682">
        <v>26</v>
      </c>
      <c r="T1682">
        <v>2.16</v>
      </c>
      <c r="U1682">
        <v>-2.2000000000000002</v>
      </c>
      <c r="V1682" t="s">
        <v>30</v>
      </c>
      <c r="W1682" t="s">
        <v>31</v>
      </c>
      <c r="X1682">
        <v>1</v>
      </c>
      <c r="Y1682" t="str">
        <f>IF(tblRides[[#This Row],[supply_demand_ratio]]&lt;0.8,"Below 0.8",IF(tblRides[[#This Row],[supply_demand_ratio]]&lt;1,"Between 0.8-1.0",IF(tblRides[[#This Row],[supply_demand_ratio]]&lt;=1.2,"Between 1.0-1.2","Above 1.2")))</f>
        <v>Above 1.2</v>
      </c>
    </row>
    <row r="1683" spans="1:25" x14ac:dyDescent="0.3">
      <c r="A1683" t="s">
        <v>1738</v>
      </c>
      <c r="B1683" s="1">
        <v>46038.012499999997</v>
      </c>
      <c r="C1683" s="2">
        <v>46038</v>
      </c>
      <c r="D1683">
        <v>0</v>
      </c>
      <c r="E1683" t="s">
        <v>62</v>
      </c>
      <c r="F1683" t="s">
        <v>26</v>
      </c>
      <c r="G1683">
        <v>7.5</v>
      </c>
      <c r="H1683">
        <v>146.94999999999999</v>
      </c>
      <c r="I1683">
        <v>135.51</v>
      </c>
      <c r="J1683">
        <v>1.1000000000000001</v>
      </c>
      <c r="K1683">
        <v>2</v>
      </c>
      <c r="L1683">
        <v>4</v>
      </c>
      <c r="M1683">
        <v>57</v>
      </c>
      <c r="N1683" t="s">
        <v>41</v>
      </c>
      <c r="O1683">
        <v>1.605</v>
      </c>
      <c r="P1683" t="s">
        <v>28</v>
      </c>
      <c r="Q1683" t="s">
        <v>29</v>
      </c>
      <c r="R1683">
        <v>4.59</v>
      </c>
      <c r="S1683">
        <v>15</v>
      </c>
      <c r="T1683">
        <v>-11.44</v>
      </c>
      <c r="U1683">
        <v>2</v>
      </c>
      <c r="V1683" t="s">
        <v>159</v>
      </c>
      <c r="W1683" t="s">
        <v>31</v>
      </c>
      <c r="X1683">
        <v>1</v>
      </c>
      <c r="Y1683" t="str">
        <f>IF(tblRides[[#This Row],[supply_demand_ratio]]&lt;0.8,"Below 0.8",IF(tblRides[[#This Row],[supply_demand_ratio]]&lt;1,"Between 0.8-1.0",IF(tblRides[[#This Row],[supply_demand_ratio]]&lt;=1.2,"Between 1.0-1.2","Above 1.2")))</f>
        <v>Above 1.2</v>
      </c>
    </row>
    <row r="1684" spans="1:25" x14ac:dyDescent="0.3">
      <c r="A1684" t="s">
        <v>1739</v>
      </c>
      <c r="B1684" s="1">
        <v>46038.027083333334</v>
      </c>
      <c r="C1684" s="2">
        <v>46038</v>
      </c>
      <c r="D1684">
        <v>0</v>
      </c>
      <c r="E1684" t="s">
        <v>33</v>
      </c>
      <c r="F1684" t="s">
        <v>26</v>
      </c>
      <c r="G1684">
        <v>16.600000000000001</v>
      </c>
      <c r="H1684">
        <v>298.45</v>
      </c>
      <c r="J1684">
        <v>1</v>
      </c>
      <c r="K1684">
        <v>6.6</v>
      </c>
      <c r="L1684">
        <v>9.8000000000000007</v>
      </c>
      <c r="M1684">
        <v>92</v>
      </c>
      <c r="N1684" t="s">
        <v>41</v>
      </c>
      <c r="O1684">
        <v>1.7150000000000001</v>
      </c>
      <c r="P1684" t="s">
        <v>37</v>
      </c>
      <c r="Q1684" t="s">
        <v>280</v>
      </c>
      <c r="R1684">
        <v>4.9400000000000004</v>
      </c>
      <c r="S1684">
        <v>37</v>
      </c>
      <c r="U1684">
        <v>3.2</v>
      </c>
      <c r="V1684" t="s">
        <v>159</v>
      </c>
      <c r="W1684" t="s">
        <v>45</v>
      </c>
      <c r="X1684">
        <v>0</v>
      </c>
      <c r="Y1684" t="str">
        <f>IF(tblRides[[#This Row],[supply_demand_ratio]]&lt;0.8,"Below 0.8",IF(tblRides[[#This Row],[supply_demand_ratio]]&lt;1,"Between 0.8-1.0",IF(tblRides[[#This Row],[supply_demand_ratio]]&lt;=1.2,"Between 1.0-1.2","Above 1.2")))</f>
        <v>Above 1.2</v>
      </c>
    </row>
    <row r="1685" spans="1:25" x14ac:dyDescent="0.3">
      <c r="A1685" t="s">
        <v>1740</v>
      </c>
      <c r="B1685" s="1">
        <v>46038.055555555555</v>
      </c>
      <c r="C1685" s="2">
        <v>46038</v>
      </c>
      <c r="D1685">
        <v>1</v>
      </c>
      <c r="E1685" t="s">
        <v>36</v>
      </c>
      <c r="F1685" t="s">
        <v>26</v>
      </c>
      <c r="G1685">
        <v>7.4</v>
      </c>
      <c r="H1685">
        <v>150.97999999999999</v>
      </c>
      <c r="I1685">
        <v>157.06</v>
      </c>
      <c r="J1685">
        <v>1</v>
      </c>
      <c r="K1685">
        <v>3</v>
      </c>
      <c r="L1685">
        <v>4.9000000000000004</v>
      </c>
      <c r="M1685">
        <v>119</v>
      </c>
      <c r="N1685" t="s">
        <v>41</v>
      </c>
      <c r="O1685">
        <v>1.4079999999999999</v>
      </c>
      <c r="P1685" t="s">
        <v>28</v>
      </c>
      <c r="Q1685" t="s">
        <v>29</v>
      </c>
      <c r="R1685">
        <v>5</v>
      </c>
      <c r="S1685">
        <v>10</v>
      </c>
      <c r="T1685">
        <v>6.08</v>
      </c>
      <c r="U1685">
        <v>1.9</v>
      </c>
      <c r="V1685" t="s">
        <v>159</v>
      </c>
      <c r="W1685" t="s">
        <v>31</v>
      </c>
      <c r="X1685">
        <v>1</v>
      </c>
      <c r="Y1685" t="str">
        <f>IF(tblRides[[#This Row],[supply_demand_ratio]]&lt;0.8,"Below 0.8",IF(tblRides[[#This Row],[supply_demand_ratio]]&lt;1,"Between 0.8-1.0",IF(tblRides[[#This Row],[supply_demand_ratio]]&lt;=1.2,"Between 1.0-1.2","Above 1.2")))</f>
        <v>Above 1.2</v>
      </c>
    </row>
    <row r="1686" spans="1:25" x14ac:dyDescent="0.3">
      <c r="A1686" t="s">
        <v>1741</v>
      </c>
      <c r="B1686" s="1">
        <v>46038.061805555553</v>
      </c>
      <c r="C1686" s="2">
        <v>46038</v>
      </c>
      <c r="D1686">
        <v>1</v>
      </c>
      <c r="E1686" t="s">
        <v>25</v>
      </c>
      <c r="F1686" t="s">
        <v>26</v>
      </c>
      <c r="G1686">
        <v>7.7</v>
      </c>
      <c r="H1686">
        <v>176.88</v>
      </c>
      <c r="I1686">
        <v>172.6</v>
      </c>
      <c r="J1686">
        <v>1.1000000000000001</v>
      </c>
      <c r="K1686">
        <v>2</v>
      </c>
      <c r="L1686">
        <v>8.6999999999999993</v>
      </c>
      <c r="M1686">
        <v>121</v>
      </c>
      <c r="N1686" t="s">
        <v>27</v>
      </c>
      <c r="O1686">
        <v>1.0169999999999999</v>
      </c>
      <c r="P1686" t="s">
        <v>28</v>
      </c>
      <c r="Q1686" t="s">
        <v>29</v>
      </c>
      <c r="R1686">
        <v>4.71</v>
      </c>
      <c r="S1686">
        <v>6</v>
      </c>
      <c r="T1686">
        <v>-4.28</v>
      </c>
      <c r="U1686">
        <v>6.7</v>
      </c>
      <c r="V1686" t="s">
        <v>159</v>
      </c>
      <c r="W1686" t="s">
        <v>31</v>
      </c>
      <c r="X1686">
        <v>1</v>
      </c>
      <c r="Y1686" t="str">
        <f>IF(tblRides[[#This Row],[supply_demand_ratio]]&lt;0.8,"Below 0.8",IF(tblRides[[#This Row],[supply_demand_ratio]]&lt;1,"Between 0.8-1.0",IF(tblRides[[#This Row],[supply_demand_ratio]]&lt;=1.2,"Between 1.0-1.2","Above 1.2")))</f>
        <v>Between 1.0-1.2</v>
      </c>
    </row>
    <row r="1687" spans="1:25" x14ac:dyDescent="0.3">
      <c r="A1687" t="s">
        <v>1742</v>
      </c>
      <c r="B1687" s="1">
        <v>46038.0625</v>
      </c>
      <c r="C1687" s="2">
        <v>46038</v>
      </c>
      <c r="D1687">
        <v>1</v>
      </c>
      <c r="E1687" t="s">
        <v>43</v>
      </c>
      <c r="F1687" t="s">
        <v>26</v>
      </c>
      <c r="G1687">
        <v>5.2</v>
      </c>
      <c r="H1687">
        <v>116.47</v>
      </c>
      <c r="I1687">
        <v>119.05</v>
      </c>
      <c r="J1687">
        <v>1</v>
      </c>
      <c r="K1687">
        <v>7.3</v>
      </c>
      <c r="L1687">
        <v>9.8000000000000007</v>
      </c>
      <c r="M1687">
        <v>78</v>
      </c>
      <c r="N1687" t="s">
        <v>41</v>
      </c>
      <c r="O1687">
        <v>1.5509999999999999</v>
      </c>
      <c r="P1687" t="s">
        <v>28</v>
      </c>
      <c r="Q1687" t="s">
        <v>29</v>
      </c>
      <c r="R1687">
        <v>4.42</v>
      </c>
      <c r="S1687">
        <v>17</v>
      </c>
      <c r="T1687">
        <v>2.58</v>
      </c>
      <c r="U1687">
        <v>2.5</v>
      </c>
      <c r="V1687" t="s">
        <v>159</v>
      </c>
      <c r="W1687" t="s">
        <v>45</v>
      </c>
      <c r="X1687">
        <v>1</v>
      </c>
      <c r="Y1687" t="str">
        <f>IF(tblRides[[#This Row],[supply_demand_ratio]]&lt;0.8,"Below 0.8",IF(tblRides[[#This Row],[supply_demand_ratio]]&lt;1,"Between 0.8-1.0",IF(tblRides[[#This Row],[supply_demand_ratio]]&lt;=1.2,"Between 1.0-1.2","Above 1.2")))</f>
        <v>Above 1.2</v>
      </c>
    </row>
    <row r="1688" spans="1:25" x14ac:dyDescent="0.3">
      <c r="A1688" t="s">
        <v>1743</v>
      </c>
      <c r="B1688" s="1">
        <v>46038.064583333333</v>
      </c>
      <c r="C1688" s="2">
        <v>46038</v>
      </c>
      <c r="D1688">
        <v>1</v>
      </c>
      <c r="E1688" t="s">
        <v>62</v>
      </c>
      <c r="F1688" t="s">
        <v>26</v>
      </c>
      <c r="G1688">
        <v>2.9</v>
      </c>
      <c r="H1688">
        <v>88.44</v>
      </c>
      <c r="I1688">
        <v>88.58</v>
      </c>
      <c r="J1688">
        <v>1.1000000000000001</v>
      </c>
      <c r="K1688">
        <v>4.9000000000000004</v>
      </c>
      <c r="L1688">
        <v>3.1</v>
      </c>
      <c r="M1688">
        <v>54</v>
      </c>
      <c r="N1688" t="s">
        <v>41</v>
      </c>
      <c r="O1688">
        <v>2.1819999999999999</v>
      </c>
      <c r="P1688" t="s">
        <v>28</v>
      </c>
      <c r="Q1688" t="s">
        <v>29</v>
      </c>
      <c r="R1688">
        <v>4.49</v>
      </c>
      <c r="S1688">
        <v>2</v>
      </c>
      <c r="T1688">
        <v>0.14000000000000001</v>
      </c>
      <c r="U1688">
        <v>-1.8</v>
      </c>
      <c r="V1688" t="s">
        <v>159</v>
      </c>
      <c r="W1688" t="s">
        <v>31</v>
      </c>
      <c r="X1688">
        <v>1</v>
      </c>
      <c r="Y1688" t="str">
        <f>IF(tblRides[[#This Row],[supply_demand_ratio]]&lt;0.8,"Below 0.8",IF(tblRides[[#This Row],[supply_demand_ratio]]&lt;1,"Between 0.8-1.0",IF(tblRides[[#This Row],[supply_demand_ratio]]&lt;=1.2,"Between 1.0-1.2","Above 1.2")))</f>
        <v>Above 1.2</v>
      </c>
    </row>
    <row r="1689" spans="1:25" x14ac:dyDescent="0.3">
      <c r="A1689" t="s">
        <v>1744</v>
      </c>
      <c r="B1689" s="1">
        <v>46038.064583333333</v>
      </c>
      <c r="C1689" s="2">
        <v>46038</v>
      </c>
      <c r="D1689">
        <v>1</v>
      </c>
      <c r="E1689" t="s">
        <v>62</v>
      </c>
      <c r="F1689" t="s">
        <v>26</v>
      </c>
      <c r="G1689">
        <v>4.5</v>
      </c>
      <c r="H1689">
        <v>123.99</v>
      </c>
      <c r="I1689">
        <v>131.88999999999999</v>
      </c>
      <c r="J1689">
        <v>1.1000000000000001</v>
      </c>
      <c r="K1689">
        <v>2</v>
      </c>
      <c r="L1689">
        <v>6.5</v>
      </c>
      <c r="M1689">
        <v>69</v>
      </c>
      <c r="N1689" t="s">
        <v>41</v>
      </c>
      <c r="O1689">
        <v>2.2000000000000002</v>
      </c>
      <c r="P1689" t="s">
        <v>28</v>
      </c>
      <c r="Q1689" t="s">
        <v>29</v>
      </c>
      <c r="R1689">
        <v>4.6100000000000003</v>
      </c>
      <c r="S1689">
        <v>1</v>
      </c>
      <c r="T1689">
        <v>7.9</v>
      </c>
      <c r="U1689">
        <v>4.5</v>
      </c>
      <c r="V1689" t="s">
        <v>159</v>
      </c>
      <c r="W1689" t="s">
        <v>31</v>
      </c>
      <c r="X1689">
        <v>1</v>
      </c>
      <c r="Y1689" t="str">
        <f>IF(tblRides[[#This Row],[supply_demand_ratio]]&lt;0.8,"Below 0.8",IF(tblRides[[#This Row],[supply_demand_ratio]]&lt;1,"Between 0.8-1.0",IF(tblRides[[#This Row],[supply_demand_ratio]]&lt;=1.2,"Between 1.0-1.2","Above 1.2")))</f>
        <v>Above 1.2</v>
      </c>
    </row>
    <row r="1690" spans="1:25" x14ac:dyDescent="0.3">
      <c r="A1690" t="s">
        <v>1745</v>
      </c>
      <c r="B1690" s="1">
        <v>46038.092361111114</v>
      </c>
      <c r="C1690" s="2">
        <v>46038</v>
      </c>
      <c r="D1690">
        <v>2</v>
      </c>
      <c r="E1690" t="s">
        <v>33</v>
      </c>
      <c r="F1690" t="s">
        <v>26</v>
      </c>
      <c r="G1690">
        <v>5.2</v>
      </c>
      <c r="H1690">
        <v>114.47</v>
      </c>
      <c r="J1690">
        <v>1</v>
      </c>
      <c r="K1690">
        <v>5.7</v>
      </c>
      <c r="L1690">
        <v>12.7</v>
      </c>
      <c r="M1690">
        <v>90</v>
      </c>
      <c r="N1690" t="s">
        <v>41</v>
      </c>
      <c r="O1690">
        <v>1.222</v>
      </c>
      <c r="P1690" t="s">
        <v>58</v>
      </c>
      <c r="Q1690" t="s">
        <v>74</v>
      </c>
      <c r="R1690">
        <v>4.32</v>
      </c>
      <c r="S1690">
        <v>20</v>
      </c>
      <c r="U1690">
        <v>7</v>
      </c>
      <c r="V1690" t="s">
        <v>159</v>
      </c>
      <c r="W1690" t="s">
        <v>45</v>
      </c>
      <c r="X1690">
        <v>0</v>
      </c>
      <c r="Y1690" t="str">
        <f>IF(tblRides[[#This Row],[supply_demand_ratio]]&lt;0.8,"Below 0.8",IF(tblRides[[#This Row],[supply_demand_ratio]]&lt;1,"Between 0.8-1.0",IF(tblRides[[#This Row],[supply_demand_ratio]]&lt;=1.2,"Between 1.0-1.2","Above 1.2")))</f>
        <v>Above 1.2</v>
      </c>
    </row>
    <row r="1691" spans="1:25" x14ac:dyDescent="0.3">
      <c r="A1691" t="s">
        <v>1746</v>
      </c>
      <c r="B1691" s="1">
        <v>46038.094444444447</v>
      </c>
      <c r="C1691" s="2">
        <v>46038</v>
      </c>
      <c r="D1691">
        <v>2</v>
      </c>
      <c r="E1691" t="s">
        <v>43</v>
      </c>
      <c r="F1691" t="s">
        <v>26</v>
      </c>
      <c r="G1691">
        <v>4.4000000000000004</v>
      </c>
      <c r="H1691">
        <v>118.27</v>
      </c>
      <c r="I1691">
        <v>121.76</v>
      </c>
      <c r="J1691">
        <v>1.1000000000000001</v>
      </c>
      <c r="K1691">
        <v>2</v>
      </c>
      <c r="L1691">
        <v>4.9000000000000004</v>
      </c>
      <c r="M1691">
        <v>78</v>
      </c>
      <c r="N1691" t="s">
        <v>41</v>
      </c>
      <c r="O1691">
        <v>2.2000000000000002</v>
      </c>
      <c r="P1691" t="s">
        <v>28</v>
      </c>
      <c r="Q1691" t="s">
        <v>29</v>
      </c>
      <c r="R1691">
        <v>4.74</v>
      </c>
      <c r="S1691">
        <v>9</v>
      </c>
      <c r="T1691">
        <v>3.49</v>
      </c>
      <c r="U1691">
        <v>2.9</v>
      </c>
      <c r="V1691" t="s">
        <v>159</v>
      </c>
      <c r="W1691" t="s">
        <v>31</v>
      </c>
      <c r="X1691">
        <v>1</v>
      </c>
      <c r="Y1691" t="str">
        <f>IF(tblRides[[#This Row],[supply_demand_ratio]]&lt;0.8,"Below 0.8",IF(tblRides[[#This Row],[supply_demand_ratio]]&lt;1,"Between 0.8-1.0",IF(tblRides[[#This Row],[supply_demand_ratio]]&lt;=1.2,"Between 1.0-1.2","Above 1.2")))</f>
        <v>Above 1.2</v>
      </c>
    </row>
    <row r="1692" spans="1:25" x14ac:dyDescent="0.3">
      <c r="A1692" t="s">
        <v>1747</v>
      </c>
      <c r="B1692" s="1">
        <v>46038.106944444444</v>
      </c>
      <c r="C1692" s="2">
        <v>46038</v>
      </c>
      <c r="D1692">
        <v>2</v>
      </c>
      <c r="E1692" t="s">
        <v>43</v>
      </c>
      <c r="F1692" t="s">
        <v>34</v>
      </c>
      <c r="G1692">
        <v>5.6</v>
      </c>
      <c r="H1692">
        <v>114.22</v>
      </c>
      <c r="I1692">
        <v>114.43</v>
      </c>
      <c r="J1692">
        <v>1</v>
      </c>
      <c r="K1692">
        <v>2.5</v>
      </c>
      <c r="L1692">
        <v>1.1000000000000001</v>
      </c>
      <c r="M1692">
        <v>77</v>
      </c>
      <c r="N1692" t="s">
        <v>41</v>
      </c>
      <c r="O1692">
        <v>1.5720000000000001</v>
      </c>
      <c r="P1692" t="s">
        <v>28</v>
      </c>
      <c r="Q1692" t="s">
        <v>29</v>
      </c>
      <c r="R1692">
        <v>4.8</v>
      </c>
      <c r="S1692">
        <v>0</v>
      </c>
      <c r="T1692">
        <v>0.21</v>
      </c>
      <c r="U1692">
        <v>-1.4</v>
      </c>
      <c r="V1692" t="s">
        <v>159</v>
      </c>
      <c r="W1692" t="s">
        <v>31</v>
      </c>
      <c r="X1692">
        <v>1</v>
      </c>
      <c r="Y1692" t="str">
        <f>IF(tblRides[[#This Row],[supply_demand_ratio]]&lt;0.8,"Below 0.8",IF(tblRides[[#This Row],[supply_demand_ratio]]&lt;1,"Between 0.8-1.0",IF(tblRides[[#This Row],[supply_demand_ratio]]&lt;=1.2,"Between 1.0-1.2","Above 1.2")))</f>
        <v>Above 1.2</v>
      </c>
    </row>
    <row r="1693" spans="1:25" x14ac:dyDescent="0.3">
      <c r="A1693" t="s">
        <v>1748</v>
      </c>
      <c r="B1693" s="1">
        <v>46038.113888888889</v>
      </c>
      <c r="C1693" s="2">
        <v>46038</v>
      </c>
      <c r="D1693">
        <v>2</v>
      </c>
      <c r="E1693" t="s">
        <v>25</v>
      </c>
      <c r="F1693" t="s">
        <v>26</v>
      </c>
      <c r="G1693">
        <v>7.9</v>
      </c>
      <c r="H1693">
        <v>154.78</v>
      </c>
      <c r="I1693">
        <v>155.96</v>
      </c>
      <c r="J1693">
        <v>1</v>
      </c>
      <c r="K1693">
        <v>5.0999999999999996</v>
      </c>
      <c r="L1693">
        <v>4</v>
      </c>
      <c r="M1693">
        <v>129</v>
      </c>
      <c r="N1693" t="s">
        <v>41</v>
      </c>
      <c r="O1693">
        <v>1.4059999999999999</v>
      </c>
      <c r="P1693" t="s">
        <v>28</v>
      </c>
      <c r="Q1693" t="s">
        <v>29</v>
      </c>
      <c r="R1693">
        <v>4.79</v>
      </c>
      <c r="S1693">
        <v>3</v>
      </c>
      <c r="T1693">
        <v>1.18</v>
      </c>
      <c r="U1693">
        <v>-1.1000000000000001</v>
      </c>
      <c r="V1693" t="s">
        <v>159</v>
      </c>
      <c r="W1693" t="s">
        <v>45</v>
      </c>
      <c r="X1693">
        <v>1</v>
      </c>
      <c r="Y1693" t="str">
        <f>IF(tblRides[[#This Row],[supply_demand_ratio]]&lt;0.8,"Below 0.8",IF(tblRides[[#This Row],[supply_demand_ratio]]&lt;1,"Between 0.8-1.0",IF(tblRides[[#This Row],[supply_demand_ratio]]&lt;=1.2,"Between 1.0-1.2","Above 1.2")))</f>
        <v>Above 1.2</v>
      </c>
    </row>
    <row r="1694" spans="1:25" x14ac:dyDescent="0.3">
      <c r="A1694" t="s">
        <v>1749</v>
      </c>
      <c r="B1694" s="1">
        <v>46038.119444444441</v>
      </c>
      <c r="C1694" s="2">
        <v>46038</v>
      </c>
      <c r="D1694">
        <v>2</v>
      </c>
      <c r="E1694" t="s">
        <v>62</v>
      </c>
      <c r="F1694" t="s">
        <v>26</v>
      </c>
      <c r="G1694">
        <v>3.6</v>
      </c>
      <c r="H1694">
        <v>90.68</v>
      </c>
      <c r="I1694">
        <v>89.47</v>
      </c>
      <c r="J1694">
        <v>1</v>
      </c>
      <c r="K1694">
        <v>5.0999999999999996</v>
      </c>
      <c r="L1694">
        <v>7</v>
      </c>
      <c r="M1694">
        <v>63</v>
      </c>
      <c r="N1694" t="s">
        <v>41</v>
      </c>
      <c r="O1694">
        <v>2.2000000000000002</v>
      </c>
      <c r="P1694" t="s">
        <v>28</v>
      </c>
      <c r="Q1694" t="s">
        <v>29</v>
      </c>
      <c r="R1694">
        <v>4.4400000000000004</v>
      </c>
      <c r="S1694">
        <v>27</v>
      </c>
      <c r="T1694">
        <v>-1.21</v>
      </c>
      <c r="U1694">
        <v>1.9</v>
      </c>
      <c r="V1694" t="s">
        <v>159</v>
      </c>
      <c r="W1694" t="s">
        <v>45</v>
      </c>
      <c r="X1694">
        <v>1</v>
      </c>
      <c r="Y1694" t="str">
        <f>IF(tblRides[[#This Row],[supply_demand_ratio]]&lt;0.8,"Below 0.8",IF(tblRides[[#This Row],[supply_demand_ratio]]&lt;1,"Between 0.8-1.0",IF(tblRides[[#This Row],[supply_demand_ratio]]&lt;=1.2,"Between 1.0-1.2","Above 1.2")))</f>
        <v>Above 1.2</v>
      </c>
    </row>
    <row r="1695" spans="1:25" x14ac:dyDescent="0.3">
      <c r="A1695" t="s">
        <v>1750</v>
      </c>
      <c r="B1695" s="1">
        <v>46038.125694444447</v>
      </c>
      <c r="C1695" s="2">
        <v>46038</v>
      </c>
      <c r="D1695">
        <v>3</v>
      </c>
      <c r="E1695" t="s">
        <v>36</v>
      </c>
      <c r="F1695" t="s">
        <v>34</v>
      </c>
      <c r="G1695">
        <v>10.3</v>
      </c>
      <c r="H1695">
        <v>204.25</v>
      </c>
      <c r="I1695">
        <v>205.1</v>
      </c>
      <c r="J1695">
        <v>1</v>
      </c>
      <c r="K1695">
        <v>2.6</v>
      </c>
      <c r="L1695">
        <v>2.2000000000000002</v>
      </c>
      <c r="M1695">
        <v>116</v>
      </c>
      <c r="N1695" t="s">
        <v>41</v>
      </c>
      <c r="O1695">
        <v>1.228</v>
      </c>
      <c r="P1695" t="s">
        <v>28</v>
      </c>
      <c r="Q1695" t="s">
        <v>29</v>
      </c>
      <c r="R1695">
        <v>4.33</v>
      </c>
      <c r="S1695">
        <v>0</v>
      </c>
      <c r="T1695">
        <v>0.85</v>
      </c>
      <c r="U1695">
        <v>-0.4</v>
      </c>
      <c r="V1695" t="s">
        <v>159</v>
      </c>
      <c r="W1695" t="s">
        <v>31</v>
      </c>
      <c r="X1695">
        <v>1</v>
      </c>
      <c r="Y1695" t="str">
        <f>IF(tblRides[[#This Row],[supply_demand_ratio]]&lt;0.8,"Below 0.8",IF(tblRides[[#This Row],[supply_demand_ratio]]&lt;1,"Between 0.8-1.0",IF(tblRides[[#This Row],[supply_demand_ratio]]&lt;=1.2,"Between 1.0-1.2","Above 1.2")))</f>
        <v>Above 1.2</v>
      </c>
    </row>
    <row r="1696" spans="1:25" x14ac:dyDescent="0.3">
      <c r="A1696" t="s">
        <v>1751</v>
      </c>
      <c r="B1696" s="1">
        <v>46038.144444444442</v>
      </c>
      <c r="C1696" s="2">
        <v>46038</v>
      </c>
      <c r="D1696">
        <v>3</v>
      </c>
      <c r="E1696" t="s">
        <v>43</v>
      </c>
      <c r="F1696" t="s">
        <v>26</v>
      </c>
      <c r="G1696">
        <v>7.5</v>
      </c>
      <c r="H1696">
        <v>166</v>
      </c>
      <c r="I1696">
        <v>163.41</v>
      </c>
      <c r="J1696">
        <v>1</v>
      </c>
      <c r="K1696">
        <v>2</v>
      </c>
      <c r="L1696">
        <v>6.1</v>
      </c>
      <c r="M1696">
        <v>73</v>
      </c>
      <c r="N1696" t="s">
        <v>41</v>
      </c>
      <c r="O1696">
        <v>1.9379999999999999</v>
      </c>
      <c r="P1696" t="s">
        <v>28</v>
      </c>
      <c r="Q1696" t="s">
        <v>29</v>
      </c>
      <c r="R1696">
        <v>4.8600000000000003</v>
      </c>
      <c r="S1696">
        <v>7</v>
      </c>
      <c r="T1696">
        <v>-2.59</v>
      </c>
      <c r="U1696">
        <v>4.0999999999999996</v>
      </c>
      <c r="V1696" t="s">
        <v>159</v>
      </c>
      <c r="W1696" t="s">
        <v>31</v>
      </c>
      <c r="X1696">
        <v>1</v>
      </c>
      <c r="Y1696" t="str">
        <f>IF(tblRides[[#This Row],[supply_demand_ratio]]&lt;0.8,"Below 0.8",IF(tblRides[[#This Row],[supply_demand_ratio]]&lt;1,"Between 0.8-1.0",IF(tblRides[[#This Row],[supply_demand_ratio]]&lt;=1.2,"Between 1.0-1.2","Above 1.2")))</f>
        <v>Above 1.2</v>
      </c>
    </row>
    <row r="1697" spans="1:25" x14ac:dyDescent="0.3">
      <c r="A1697" t="s">
        <v>1752</v>
      </c>
      <c r="B1697" s="1">
        <v>46038.154861111114</v>
      </c>
      <c r="C1697" s="2">
        <v>46038</v>
      </c>
      <c r="D1697">
        <v>3</v>
      </c>
      <c r="E1697" t="s">
        <v>25</v>
      </c>
      <c r="F1697" t="s">
        <v>26</v>
      </c>
      <c r="G1697">
        <v>6</v>
      </c>
      <c r="H1697">
        <v>138.11000000000001</v>
      </c>
      <c r="J1697">
        <v>1</v>
      </c>
      <c r="K1697">
        <v>8</v>
      </c>
      <c r="L1697">
        <v>8.1</v>
      </c>
      <c r="M1697">
        <v>123</v>
      </c>
      <c r="N1697" t="s">
        <v>41</v>
      </c>
      <c r="O1697">
        <v>1.3320000000000001</v>
      </c>
      <c r="P1697" t="s">
        <v>37</v>
      </c>
      <c r="Q1697" t="s">
        <v>103</v>
      </c>
      <c r="R1697">
        <v>5</v>
      </c>
      <c r="S1697">
        <v>9</v>
      </c>
      <c r="U1697">
        <v>0.1</v>
      </c>
      <c r="V1697" t="s">
        <v>159</v>
      </c>
      <c r="W1697" t="s">
        <v>45</v>
      </c>
      <c r="X1697">
        <v>0</v>
      </c>
      <c r="Y1697" t="str">
        <f>IF(tblRides[[#This Row],[supply_demand_ratio]]&lt;0.8,"Below 0.8",IF(tblRides[[#This Row],[supply_demand_ratio]]&lt;1,"Between 0.8-1.0",IF(tblRides[[#This Row],[supply_demand_ratio]]&lt;=1.2,"Between 1.0-1.2","Above 1.2")))</f>
        <v>Above 1.2</v>
      </c>
    </row>
    <row r="1698" spans="1:25" x14ac:dyDescent="0.3">
      <c r="A1698" t="s">
        <v>1753</v>
      </c>
      <c r="B1698" s="1">
        <v>46038.177777777775</v>
      </c>
      <c r="C1698" s="2">
        <v>46038</v>
      </c>
      <c r="D1698">
        <v>4</v>
      </c>
      <c r="E1698" t="s">
        <v>43</v>
      </c>
      <c r="F1698" t="s">
        <v>34</v>
      </c>
      <c r="G1698">
        <v>4.9000000000000004</v>
      </c>
      <c r="H1698">
        <v>116.14</v>
      </c>
      <c r="I1698">
        <v>114.25</v>
      </c>
      <c r="J1698">
        <v>1</v>
      </c>
      <c r="K1698">
        <v>7.3</v>
      </c>
      <c r="L1698">
        <v>10.7</v>
      </c>
      <c r="M1698">
        <v>76</v>
      </c>
      <c r="N1698" t="s">
        <v>41</v>
      </c>
      <c r="O1698">
        <v>1.454</v>
      </c>
      <c r="P1698" t="s">
        <v>28</v>
      </c>
      <c r="Q1698" t="s">
        <v>29</v>
      </c>
      <c r="R1698">
        <v>5</v>
      </c>
      <c r="S1698">
        <v>0</v>
      </c>
      <c r="T1698">
        <v>-1.89</v>
      </c>
      <c r="U1698">
        <v>3.4</v>
      </c>
      <c r="V1698" t="s">
        <v>159</v>
      </c>
      <c r="W1698" t="s">
        <v>45</v>
      </c>
      <c r="X1698">
        <v>1</v>
      </c>
      <c r="Y1698" t="str">
        <f>IF(tblRides[[#This Row],[supply_demand_ratio]]&lt;0.8,"Below 0.8",IF(tblRides[[#This Row],[supply_demand_ratio]]&lt;1,"Between 0.8-1.0",IF(tblRides[[#This Row],[supply_demand_ratio]]&lt;=1.2,"Between 1.0-1.2","Above 1.2")))</f>
        <v>Above 1.2</v>
      </c>
    </row>
    <row r="1699" spans="1:25" x14ac:dyDescent="0.3">
      <c r="A1699" t="s">
        <v>1754</v>
      </c>
      <c r="B1699" s="1">
        <v>46038.194444444445</v>
      </c>
      <c r="C1699" s="2">
        <v>46038</v>
      </c>
      <c r="D1699">
        <v>4</v>
      </c>
      <c r="E1699" t="s">
        <v>25</v>
      </c>
      <c r="F1699" t="s">
        <v>34</v>
      </c>
      <c r="G1699">
        <v>2.8</v>
      </c>
      <c r="H1699">
        <v>82.99</v>
      </c>
      <c r="I1699">
        <v>82.06</v>
      </c>
      <c r="J1699">
        <v>1</v>
      </c>
      <c r="K1699">
        <v>3.6</v>
      </c>
      <c r="L1699">
        <v>6.5</v>
      </c>
      <c r="M1699">
        <v>134</v>
      </c>
      <c r="N1699" t="s">
        <v>41</v>
      </c>
      <c r="O1699">
        <v>2.0089999999999999</v>
      </c>
      <c r="P1699" t="s">
        <v>28</v>
      </c>
      <c r="Q1699" t="s">
        <v>29</v>
      </c>
      <c r="R1699">
        <v>4.71</v>
      </c>
      <c r="S1699">
        <v>0</v>
      </c>
      <c r="T1699">
        <v>-0.93</v>
      </c>
      <c r="U1699">
        <v>2.9</v>
      </c>
      <c r="V1699" t="s">
        <v>159</v>
      </c>
      <c r="W1699" t="s">
        <v>31</v>
      </c>
      <c r="X1699">
        <v>1</v>
      </c>
      <c r="Y1699" t="str">
        <f>IF(tblRides[[#This Row],[supply_demand_ratio]]&lt;0.8,"Below 0.8",IF(tblRides[[#This Row],[supply_demand_ratio]]&lt;1,"Between 0.8-1.0",IF(tblRides[[#This Row],[supply_demand_ratio]]&lt;=1.2,"Between 1.0-1.2","Above 1.2")))</f>
        <v>Above 1.2</v>
      </c>
    </row>
    <row r="1700" spans="1:25" x14ac:dyDescent="0.3">
      <c r="A1700" t="s">
        <v>1755</v>
      </c>
      <c r="B1700" s="1">
        <v>46038.197916666664</v>
      </c>
      <c r="C1700" s="2">
        <v>46038</v>
      </c>
      <c r="D1700">
        <v>4</v>
      </c>
      <c r="E1700" t="s">
        <v>36</v>
      </c>
      <c r="F1700" t="s">
        <v>26</v>
      </c>
      <c r="G1700">
        <v>8</v>
      </c>
      <c r="H1700">
        <v>148.47</v>
      </c>
      <c r="I1700">
        <v>151.16999999999999</v>
      </c>
      <c r="J1700">
        <v>1</v>
      </c>
      <c r="K1700">
        <v>4.0999999999999996</v>
      </c>
      <c r="L1700">
        <v>1</v>
      </c>
      <c r="M1700">
        <v>110</v>
      </c>
      <c r="N1700" t="s">
        <v>41</v>
      </c>
      <c r="O1700">
        <v>1.4790000000000001</v>
      </c>
      <c r="P1700" t="s">
        <v>28</v>
      </c>
      <c r="Q1700" t="s">
        <v>29</v>
      </c>
      <c r="R1700">
        <v>4.55</v>
      </c>
      <c r="S1700">
        <v>5</v>
      </c>
      <c r="T1700">
        <v>2.7</v>
      </c>
      <c r="U1700">
        <v>-3.1</v>
      </c>
      <c r="V1700" t="s">
        <v>159</v>
      </c>
      <c r="W1700" t="s">
        <v>31</v>
      </c>
      <c r="X1700">
        <v>1</v>
      </c>
      <c r="Y1700" t="str">
        <f>IF(tblRides[[#This Row],[supply_demand_ratio]]&lt;0.8,"Below 0.8",IF(tblRides[[#This Row],[supply_demand_ratio]]&lt;1,"Between 0.8-1.0",IF(tblRides[[#This Row],[supply_demand_ratio]]&lt;=1.2,"Between 1.0-1.2","Above 1.2")))</f>
        <v>Above 1.2</v>
      </c>
    </row>
    <row r="1701" spans="1:25" x14ac:dyDescent="0.3">
      <c r="A1701" t="s">
        <v>1756</v>
      </c>
      <c r="B1701" s="1">
        <v>46038.22152777778</v>
      </c>
      <c r="C1701" s="2">
        <v>46038</v>
      </c>
      <c r="D1701">
        <v>5</v>
      </c>
      <c r="E1701" t="s">
        <v>33</v>
      </c>
      <c r="F1701" t="s">
        <v>26</v>
      </c>
      <c r="G1701">
        <v>21.5</v>
      </c>
      <c r="H1701">
        <v>385.08</v>
      </c>
      <c r="I1701">
        <v>368.07</v>
      </c>
      <c r="J1701">
        <v>1</v>
      </c>
      <c r="K1701">
        <v>2.7</v>
      </c>
      <c r="L1701">
        <v>3.2</v>
      </c>
      <c r="M1701">
        <v>105</v>
      </c>
      <c r="N1701" t="s">
        <v>41</v>
      </c>
      <c r="O1701">
        <v>1.6759999999999999</v>
      </c>
      <c r="P1701" t="s">
        <v>28</v>
      </c>
      <c r="Q1701" t="s">
        <v>29</v>
      </c>
      <c r="R1701">
        <v>4.6100000000000003</v>
      </c>
      <c r="S1701">
        <v>10</v>
      </c>
      <c r="T1701">
        <v>-17.010000000000002</v>
      </c>
      <c r="U1701">
        <v>0.5</v>
      </c>
      <c r="V1701" t="s">
        <v>159</v>
      </c>
      <c r="W1701" t="s">
        <v>31</v>
      </c>
      <c r="X1701">
        <v>1</v>
      </c>
      <c r="Y1701" t="str">
        <f>IF(tblRides[[#This Row],[supply_demand_ratio]]&lt;0.8,"Below 0.8",IF(tblRides[[#This Row],[supply_demand_ratio]]&lt;1,"Between 0.8-1.0",IF(tblRides[[#This Row],[supply_demand_ratio]]&lt;=1.2,"Between 1.0-1.2","Above 1.2")))</f>
        <v>Above 1.2</v>
      </c>
    </row>
    <row r="1702" spans="1:25" x14ac:dyDescent="0.3">
      <c r="A1702" t="s">
        <v>1757</v>
      </c>
      <c r="B1702" s="1">
        <v>46038.23541666667</v>
      </c>
      <c r="C1702" s="2">
        <v>46038</v>
      </c>
      <c r="D1702">
        <v>5</v>
      </c>
      <c r="E1702" t="s">
        <v>25</v>
      </c>
      <c r="F1702" t="s">
        <v>26</v>
      </c>
      <c r="G1702">
        <v>12.8</v>
      </c>
      <c r="H1702">
        <v>225.92</v>
      </c>
      <c r="I1702">
        <v>214.52</v>
      </c>
      <c r="J1702">
        <v>1</v>
      </c>
      <c r="K1702">
        <v>3.6</v>
      </c>
      <c r="L1702">
        <v>7.5</v>
      </c>
      <c r="M1702">
        <v>136</v>
      </c>
      <c r="N1702" t="s">
        <v>41</v>
      </c>
      <c r="O1702">
        <v>1.4410000000000001</v>
      </c>
      <c r="P1702" t="s">
        <v>28</v>
      </c>
      <c r="Q1702" t="s">
        <v>29</v>
      </c>
      <c r="R1702">
        <v>4.82</v>
      </c>
      <c r="S1702">
        <v>5</v>
      </c>
      <c r="T1702">
        <v>-11.4</v>
      </c>
      <c r="U1702">
        <v>3.9</v>
      </c>
      <c r="V1702" t="s">
        <v>159</v>
      </c>
      <c r="W1702" t="s">
        <v>31</v>
      </c>
      <c r="X1702">
        <v>1</v>
      </c>
      <c r="Y1702" t="str">
        <f>IF(tblRides[[#This Row],[supply_demand_ratio]]&lt;0.8,"Below 0.8",IF(tblRides[[#This Row],[supply_demand_ratio]]&lt;1,"Between 0.8-1.0",IF(tblRides[[#This Row],[supply_demand_ratio]]&lt;=1.2,"Between 1.0-1.2","Above 1.2")))</f>
        <v>Above 1.2</v>
      </c>
    </row>
    <row r="1703" spans="1:25" x14ac:dyDescent="0.3">
      <c r="A1703" t="s">
        <v>1758</v>
      </c>
      <c r="B1703" s="1">
        <v>46038.245138888888</v>
      </c>
      <c r="C1703" s="2">
        <v>46038</v>
      </c>
      <c r="D1703">
        <v>5</v>
      </c>
      <c r="E1703" t="s">
        <v>33</v>
      </c>
      <c r="F1703" t="s">
        <v>34</v>
      </c>
      <c r="G1703">
        <v>8.6999999999999993</v>
      </c>
      <c r="H1703">
        <v>205.48</v>
      </c>
      <c r="I1703">
        <v>209.44</v>
      </c>
      <c r="J1703">
        <v>1.1000000000000001</v>
      </c>
      <c r="K1703">
        <v>4.2</v>
      </c>
      <c r="L1703">
        <v>4.5999999999999996</v>
      </c>
      <c r="M1703">
        <v>95</v>
      </c>
      <c r="N1703" t="s">
        <v>27</v>
      </c>
      <c r="O1703">
        <v>1.111</v>
      </c>
      <c r="P1703" t="s">
        <v>28</v>
      </c>
      <c r="Q1703" t="s">
        <v>29</v>
      </c>
      <c r="R1703">
        <v>4.6100000000000003</v>
      </c>
      <c r="S1703">
        <v>0</v>
      </c>
      <c r="T1703">
        <v>3.96</v>
      </c>
      <c r="U1703">
        <v>0.4</v>
      </c>
      <c r="V1703" t="s">
        <v>159</v>
      </c>
      <c r="W1703" t="s">
        <v>31</v>
      </c>
      <c r="X1703">
        <v>1</v>
      </c>
      <c r="Y1703" t="str">
        <f>IF(tblRides[[#This Row],[supply_demand_ratio]]&lt;0.8,"Below 0.8",IF(tblRides[[#This Row],[supply_demand_ratio]]&lt;1,"Between 0.8-1.0",IF(tblRides[[#This Row],[supply_demand_ratio]]&lt;=1.2,"Between 1.0-1.2","Above 1.2")))</f>
        <v>Between 1.0-1.2</v>
      </c>
    </row>
    <row r="1704" spans="1:25" x14ac:dyDescent="0.3">
      <c r="A1704" t="s">
        <v>1759</v>
      </c>
      <c r="B1704" s="1">
        <v>46038.25277777778</v>
      </c>
      <c r="C1704" s="2">
        <v>46038</v>
      </c>
      <c r="D1704">
        <v>6</v>
      </c>
      <c r="E1704" t="s">
        <v>62</v>
      </c>
      <c r="F1704" t="s">
        <v>34</v>
      </c>
      <c r="G1704">
        <v>13.8</v>
      </c>
      <c r="H1704">
        <v>294.76</v>
      </c>
      <c r="J1704">
        <v>1.1000000000000001</v>
      </c>
      <c r="K1704">
        <v>6</v>
      </c>
      <c r="L1704">
        <v>7.8</v>
      </c>
      <c r="M1704">
        <v>60</v>
      </c>
      <c r="N1704" t="s">
        <v>41</v>
      </c>
      <c r="O1704">
        <v>2.2000000000000002</v>
      </c>
      <c r="P1704" t="s">
        <v>58</v>
      </c>
      <c r="Q1704" t="s">
        <v>59</v>
      </c>
      <c r="R1704">
        <v>4.6500000000000004</v>
      </c>
      <c r="S1704">
        <v>0</v>
      </c>
      <c r="U1704">
        <v>1.8</v>
      </c>
      <c r="V1704" t="s">
        <v>159</v>
      </c>
      <c r="W1704" t="s">
        <v>45</v>
      </c>
      <c r="X1704">
        <v>0</v>
      </c>
      <c r="Y1704" t="str">
        <f>IF(tblRides[[#This Row],[supply_demand_ratio]]&lt;0.8,"Below 0.8",IF(tblRides[[#This Row],[supply_demand_ratio]]&lt;1,"Between 0.8-1.0",IF(tblRides[[#This Row],[supply_demand_ratio]]&lt;=1.2,"Between 1.0-1.2","Above 1.2")))</f>
        <v>Above 1.2</v>
      </c>
    </row>
    <row r="1705" spans="1:25" x14ac:dyDescent="0.3">
      <c r="A1705" t="s">
        <v>1760</v>
      </c>
      <c r="B1705" s="1">
        <v>46038.26458333333</v>
      </c>
      <c r="C1705" s="2">
        <v>46038</v>
      </c>
      <c r="D1705">
        <v>6</v>
      </c>
      <c r="E1705" t="s">
        <v>25</v>
      </c>
      <c r="F1705" t="s">
        <v>26</v>
      </c>
      <c r="G1705">
        <v>3.8</v>
      </c>
      <c r="H1705">
        <v>100.09</v>
      </c>
      <c r="I1705">
        <v>105.68</v>
      </c>
      <c r="J1705">
        <v>1.1000000000000001</v>
      </c>
      <c r="K1705">
        <v>2</v>
      </c>
      <c r="L1705">
        <v>3.4</v>
      </c>
      <c r="M1705">
        <v>136</v>
      </c>
      <c r="N1705" t="s">
        <v>27</v>
      </c>
      <c r="O1705">
        <v>0.97199999999999998</v>
      </c>
      <c r="P1705" t="s">
        <v>28</v>
      </c>
      <c r="Q1705" t="s">
        <v>29</v>
      </c>
      <c r="R1705">
        <v>4.71</v>
      </c>
      <c r="S1705">
        <v>17</v>
      </c>
      <c r="T1705">
        <v>5.59</v>
      </c>
      <c r="U1705">
        <v>1.4</v>
      </c>
      <c r="V1705" t="s">
        <v>159</v>
      </c>
      <c r="W1705" t="s">
        <v>31</v>
      </c>
      <c r="X1705">
        <v>1</v>
      </c>
      <c r="Y1705" t="str">
        <f>IF(tblRides[[#This Row],[supply_demand_ratio]]&lt;0.8,"Below 0.8",IF(tblRides[[#This Row],[supply_demand_ratio]]&lt;1,"Between 0.8-1.0",IF(tblRides[[#This Row],[supply_demand_ratio]]&lt;=1.2,"Between 1.0-1.2","Above 1.2")))</f>
        <v>Between 0.8-1.0</v>
      </c>
    </row>
    <row r="1706" spans="1:25" x14ac:dyDescent="0.3">
      <c r="A1706" t="s">
        <v>1761</v>
      </c>
      <c r="B1706" s="1">
        <v>46038.270833333336</v>
      </c>
      <c r="C1706" s="2">
        <v>46038</v>
      </c>
      <c r="D1706">
        <v>6</v>
      </c>
      <c r="E1706" t="s">
        <v>43</v>
      </c>
      <c r="F1706" t="s">
        <v>26</v>
      </c>
      <c r="G1706">
        <v>3.3</v>
      </c>
      <c r="H1706">
        <v>79.88</v>
      </c>
      <c r="I1706">
        <v>75.900000000000006</v>
      </c>
      <c r="J1706">
        <v>1</v>
      </c>
      <c r="K1706">
        <v>5.2</v>
      </c>
      <c r="L1706">
        <v>3.5</v>
      </c>
      <c r="M1706">
        <v>77</v>
      </c>
      <c r="N1706" t="s">
        <v>41</v>
      </c>
      <c r="O1706">
        <v>2.0680000000000001</v>
      </c>
      <c r="P1706" t="s">
        <v>28</v>
      </c>
      <c r="Q1706" t="s">
        <v>29</v>
      </c>
      <c r="R1706">
        <v>4.95</v>
      </c>
      <c r="S1706">
        <v>22</v>
      </c>
      <c r="T1706">
        <v>-3.98</v>
      </c>
      <c r="U1706">
        <v>-1.7</v>
      </c>
      <c r="V1706" t="s">
        <v>159</v>
      </c>
      <c r="W1706" t="s">
        <v>45</v>
      </c>
      <c r="X1706">
        <v>1</v>
      </c>
      <c r="Y1706" t="str">
        <f>IF(tblRides[[#This Row],[supply_demand_ratio]]&lt;0.8,"Below 0.8",IF(tblRides[[#This Row],[supply_demand_ratio]]&lt;1,"Between 0.8-1.0",IF(tblRides[[#This Row],[supply_demand_ratio]]&lt;=1.2,"Between 1.0-1.2","Above 1.2")))</f>
        <v>Above 1.2</v>
      </c>
    </row>
    <row r="1707" spans="1:25" x14ac:dyDescent="0.3">
      <c r="A1707" t="s">
        <v>1762</v>
      </c>
      <c r="B1707" s="1">
        <v>46038.272222222222</v>
      </c>
      <c r="C1707" s="2">
        <v>46038</v>
      </c>
      <c r="D1707">
        <v>6</v>
      </c>
      <c r="E1707" t="s">
        <v>33</v>
      </c>
      <c r="F1707" t="s">
        <v>26</v>
      </c>
      <c r="G1707">
        <v>5.6</v>
      </c>
      <c r="H1707">
        <v>135.19</v>
      </c>
      <c r="J1707">
        <v>1.1000000000000001</v>
      </c>
      <c r="K1707">
        <v>7.6</v>
      </c>
      <c r="M1707">
        <v>98</v>
      </c>
      <c r="N1707" t="s">
        <v>41</v>
      </c>
      <c r="O1707">
        <v>1.7170000000000001</v>
      </c>
      <c r="P1707" t="s">
        <v>82</v>
      </c>
      <c r="Q1707" t="s">
        <v>83</v>
      </c>
      <c r="R1707">
        <v>4.9800000000000004</v>
      </c>
      <c r="S1707">
        <v>13</v>
      </c>
      <c r="V1707" t="s">
        <v>159</v>
      </c>
      <c r="W1707" t="s">
        <v>45</v>
      </c>
      <c r="X1707">
        <v>0</v>
      </c>
      <c r="Y1707" t="str">
        <f>IF(tblRides[[#This Row],[supply_demand_ratio]]&lt;0.8,"Below 0.8",IF(tblRides[[#This Row],[supply_demand_ratio]]&lt;1,"Between 0.8-1.0",IF(tblRides[[#This Row],[supply_demand_ratio]]&lt;=1.2,"Between 1.0-1.2","Above 1.2")))</f>
        <v>Above 1.2</v>
      </c>
    </row>
    <row r="1708" spans="1:25" x14ac:dyDescent="0.3">
      <c r="A1708" t="s">
        <v>1763</v>
      </c>
      <c r="B1708" s="1">
        <v>46038.273611111108</v>
      </c>
      <c r="C1708" s="2">
        <v>46038</v>
      </c>
      <c r="D1708">
        <v>6</v>
      </c>
      <c r="E1708" t="s">
        <v>25</v>
      </c>
      <c r="F1708" t="s">
        <v>26</v>
      </c>
      <c r="G1708">
        <v>5.9</v>
      </c>
      <c r="H1708">
        <v>134.61000000000001</v>
      </c>
      <c r="I1708">
        <v>141.69999999999999</v>
      </c>
      <c r="J1708">
        <v>1.1000000000000001</v>
      </c>
      <c r="K1708">
        <v>3.6</v>
      </c>
      <c r="L1708">
        <v>2.1</v>
      </c>
      <c r="M1708">
        <v>140</v>
      </c>
      <c r="N1708" t="s">
        <v>41</v>
      </c>
      <c r="O1708">
        <v>1.7270000000000001</v>
      </c>
      <c r="P1708" t="s">
        <v>28</v>
      </c>
      <c r="Q1708" t="s">
        <v>29</v>
      </c>
      <c r="R1708">
        <v>5</v>
      </c>
      <c r="S1708">
        <v>17</v>
      </c>
      <c r="T1708">
        <v>7.09</v>
      </c>
      <c r="U1708">
        <v>-1.5</v>
      </c>
      <c r="V1708" t="s">
        <v>159</v>
      </c>
      <c r="W1708" t="s">
        <v>31</v>
      </c>
      <c r="X1708">
        <v>1</v>
      </c>
      <c r="Y1708" t="str">
        <f>IF(tblRides[[#This Row],[supply_demand_ratio]]&lt;0.8,"Below 0.8",IF(tblRides[[#This Row],[supply_demand_ratio]]&lt;1,"Between 0.8-1.0",IF(tblRides[[#This Row],[supply_demand_ratio]]&lt;=1.2,"Between 1.0-1.2","Above 1.2")))</f>
        <v>Above 1.2</v>
      </c>
    </row>
    <row r="1709" spans="1:25" x14ac:dyDescent="0.3">
      <c r="A1709" t="s">
        <v>1764</v>
      </c>
      <c r="B1709" s="1">
        <v>46038.281944444447</v>
      </c>
      <c r="C1709" s="2">
        <v>46038</v>
      </c>
      <c r="D1709">
        <v>6</v>
      </c>
      <c r="E1709" t="s">
        <v>33</v>
      </c>
      <c r="F1709" t="s">
        <v>26</v>
      </c>
      <c r="G1709">
        <v>11.9</v>
      </c>
      <c r="H1709">
        <v>203</v>
      </c>
      <c r="J1709">
        <v>1</v>
      </c>
      <c r="K1709">
        <v>2.2999999999999998</v>
      </c>
      <c r="L1709">
        <v>1</v>
      </c>
      <c r="M1709">
        <v>109</v>
      </c>
      <c r="N1709" t="s">
        <v>41</v>
      </c>
      <c r="O1709">
        <v>1.5309999999999999</v>
      </c>
      <c r="P1709" t="s">
        <v>58</v>
      </c>
      <c r="Q1709" t="s">
        <v>88</v>
      </c>
      <c r="R1709">
        <v>4.46</v>
      </c>
      <c r="S1709">
        <v>20</v>
      </c>
      <c r="U1709">
        <v>-1.3</v>
      </c>
      <c r="V1709" t="s">
        <v>159</v>
      </c>
      <c r="W1709" t="s">
        <v>31</v>
      </c>
      <c r="X1709">
        <v>0</v>
      </c>
      <c r="Y1709" t="str">
        <f>IF(tblRides[[#This Row],[supply_demand_ratio]]&lt;0.8,"Below 0.8",IF(tblRides[[#This Row],[supply_demand_ratio]]&lt;1,"Between 0.8-1.0",IF(tblRides[[#This Row],[supply_demand_ratio]]&lt;=1.2,"Between 1.0-1.2","Above 1.2")))</f>
        <v>Above 1.2</v>
      </c>
    </row>
    <row r="1710" spans="1:25" x14ac:dyDescent="0.3">
      <c r="A1710" t="s">
        <v>1765</v>
      </c>
      <c r="B1710" s="1">
        <v>46038.284722222219</v>
      </c>
      <c r="C1710" s="2">
        <v>46038</v>
      </c>
      <c r="D1710">
        <v>6</v>
      </c>
      <c r="E1710" t="s">
        <v>33</v>
      </c>
      <c r="F1710" t="s">
        <v>26</v>
      </c>
      <c r="G1710">
        <v>10.1</v>
      </c>
      <c r="H1710">
        <v>186.99</v>
      </c>
      <c r="I1710">
        <v>190.37</v>
      </c>
      <c r="J1710">
        <v>1</v>
      </c>
      <c r="K1710">
        <v>6.6</v>
      </c>
      <c r="L1710">
        <v>10.6</v>
      </c>
      <c r="M1710">
        <v>110</v>
      </c>
      <c r="N1710" t="s">
        <v>41</v>
      </c>
      <c r="O1710">
        <v>1.6870000000000001</v>
      </c>
      <c r="P1710" t="s">
        <v>28</v>
      </c>
      <c r="Q1710" t="s">
        <v>29</v>
      </c>
      <c r="R1710">
        <v>4.66</v>
      </c>
      <c r="S1710">
        <v>8</v>
      </c>
      <c r="T1710">
        <v>3.38</v>
      </c>
      <c r="U1710">
        <v>4</v>
      </c>
      <c r="V1710" t="s">
        <v>159</v>
      </c>
      <c r="W1710" t="s">
        <v>45</v>
      </c>
      <c r="X1710">
        <v>1</v>
      </c>
      <c r="Y1710" t="str">
        <f>IF(tblRides[[#This Row],[supply_demand_ratio]]&lt;0.8,"Below 0.8",IF(tblRides[[#This Row],[supply_demand_ratio]]&lt;1,"Between 0.8-1.0",IF(tblRides[[#This Row],[supply_demand_ratio]]&lt;=1.2,"Between 1.0-1.2","Above 1.2")))</f>
        <v>Above 1.2</v>
      </c>
    </row>
    <row r="1711" spans="1:25" x14ac:dyDescent="0.3">
      <c r="A1711" t="s">
        <v>1766</v>
      </c>
      <c r="B1711" s="1">
        <v>46038.289583333331</v>
      </c>
      <c r="C1711" s="2">
        <v>46038</v>
      </c>
      <c r="D1711">
        <v>6</v>
      </c>
      <c r="E1711" t="s">
        <v>25</v>
      </c>
      <c r="F1711" t="s">
        <v>26</v>
      </c>
      <c r="G1711">
        <v>1</v>
      </c>
      <c r="H1711">
        <v>58.41</v>
      </c>
      <c r="J1711">
        <v>1</v>
      </c>
      <c r="K1711">
        <v>2.1</v>
      </c>
      <c r="L1711">
        <v>1.3</v>
      </c>
      <c r="M1711">
        <v>134</v>
      </c>
      <c r="N1711" t="s">
        <v>27</v>
      </c>
      <c r="O1711">
        <v>1.129</v>
      </c>
      <c r="P1711" t="s">
        <v>58</v>
      </c>
      <c r="Q1711" t="s">
        <v>59</v>
      </c>
      <c r="R1711">
        <v>4.8</v>
      </c>
      <c r="S1711">
        <v>1</v>
      </c>
      <c r="U1711">
        <v>-0.8</v>
      </c>
      <c r="V1711" t="s">
        <v>159</v>
      </c>
      <c r="W1711" t="s">
        <v>31</v>
      </c>
      <c r="X1711">
        <v>0</v>
      </c>
      <c r="Y1711" t="str">
        <f>IF(tblRides[[#This Row],[supply_demand_ratio]]&lt;0.8,"Below 0.8",IF(tblRides[[#This Row],[supply_demand_ratio]]&lt;1,"Between 0.8-1.0",IF(tblRides[[#This Row],[supply_demand_ratio]]&lt;=1.2,"Between 1.0-1.2","Above 1.2")))</f>
        <v>Between 1.0-1.2</v>
      </c>
    </row>
    <row r="1712" spans="1:25" x14ac:dyDescent="0.3">
      <c r="A1712" t="s">
        <v>1767</v>
      </c>
      <c r="B1712" s="1">
        <v>46038.294444444444</v>
      </c>
      <c r="C1712" s="2">
        <v>46038</v>
      </c>
      <c r="D1712">
        <v>7</v>
      </c>
      <c r="E1712" t="s">
        <v>25</v>
      </c>
      <c r="F1712" t="s">
        <v>34</v>
      </c>
      <c r="G1712">
        <v>10.199999999999999</v>
      </c>
      <c r="H1712">
        <v>177.93</v>
      </c>
      <c r="J1712">
        <v>1</v>
      </c>
      <c r="K1712">
        <v>2.2000000000000002</v>
      </c>
      <c r="L1712">
        <v>3.2</v>
      </c>
      <c r="M1712">
        <v>113</v>
      </c>
      <c r="N1712" t="s">
        <v>27</v>
      </c>
      <c r="O1712">
        <v>0.95099999999999996</v>
      </c>
      <c r="P1712" t="s">
        <v>58</v>
      </c>
      <c r="Q1712" t="s">
        <v>59</v>
      </c>
      <c r="R1712">
        <v>4.6100000000000003</v>
      </c>
      <c r="S1712">
        <v>0</v>
      </c>
      <c r="U1712">
        <v>1</v>
      </c>
      <c r="V1712" t="s">
        <v>159</v>
      </c>
      <c r="W1712" t="s">
        <v>31</v>
      </c>
      <c r="X1712">
        <v>0</v>
      </c>
      <c r="Y1712" t="str">
        <f>IF(tblRides[[#This Row],[supply_demand_ratio]]&lt;0.8,"Below 0.8",IF(tblRides[[#This Row],[supply_demand_ratio]]&lt;1,"Between 0.8-1.0",IF(tblRides[[#This Row],[supply_demand_ratio]]&lt;=1.2,"Between 1.0-1.2","Above 1.2")))</f>
        <v>Between 0.8-1.0</v>
      </c>
    </row>
    <row r="1713" spans="1:25" x14ac:dyDescent="0.3">
      <c r="A1713" t="s">
        <v>1768</v>
      </c>
      <c r="B1713" s="1">
        <v>46038.29791666667</v>
      </c>
      <c r="C1713" s="2">
        <v>46038</v>
      </c>
      <c r="D1713">
        <v>7</v>
      </c>
      <c r="E1713" t="s">
        <v>36</v>
      </c>
      <c r="F1713" t="s">
        <v>26</v>
      </c>
      <c r="G1713">
        <v>5</v>
      </c>
      <c r="H1713">
        <v>125.3</v>
      </c>
      <c r="J1713">
        <v>1</v>
      </c>
      <c r="K1713">
        <v>2</v>
      </c>
      <c r="M1713">
        <v>122</v>
      </c>
      <c r="N1713" t="s">
        <v>27</v>
      </c>
      <c r="O1713">
        <v>1.0169999999999999</v>
      </c>
      <c r="P1713" t="s">
        <v>82</v>
      </c>
      <c r="Q1713" t="s">
        <v>83</v>
      </c>
      <c r="R1713">
        <v>4.5999999999999996</v>
      </c>
      <c r="S1713">
        <v>3</v>
      </c>
      <c r="V1713" t="s">
        <v>159</v>
      </c>
      <c r="W1713" t="s">
        <v>31</v>
      </c>
      <c r="X1713">
        <v>0</v>
      </c>
      <c r="Y1713" t="str">
        <f>IF(tblRides[[#This Row],[supply_demand_ratio]]&lt;0.8,"Below 0.8",IF(tblRides[[#This Row],[supply_demand_ratio]]&lt;1,"Between 0.8-1.0",IF(tblRides[[#This Row],[supply_demand_ratio]]&lt;=1.2,"Between 1.0-1.2","Above 1.2")))</f>
        <v>Between 1.0-1.2</v>
      </c>
    </row>
    <row r="1714" spans="1:25" x14ac:dyDescent="0.3">
      <c r="A1714" t="s">
        <v>1769</v>
      </c>
      <c r="B1714" s="1">
        <v>46038.324999999997</v>
      </c>
      <c r="C1714" s="2">
        <v>46038</v>
      </c>
      <c r="D1714">
        <v>7</v>
      </c>
      <c r="E1714" t="s">
        <v>43</v>
      </c>
      <c r="F1714" t="s">
        <v>26</v>
      </c>
      <c r="G1714">
        <v>7.2</v>
      </c>
      <c r="H1714">
        <v>149.81</v>
      </c>
      <c r="J1714">
        <v>1</v>
      </c>
      <c r="K1714">
        <v>5.7</v>
      </c>
      <c r="M1714">
        <v>65</v>
      </c>
      <c r="N1714" t="s">
        <v>41</v>
      </c>
      <c r="O1714">
        <v>1.538</v>
      </c>
      <c r="P1714" t="s">
        <v>82</v>
      </c>
      <c r="Q1714" t="s">
        <v>83</v>
      </c>
      <c r="R1714">
        <v>5</v>
      </c>
      <c r="S1714">
        <v>2</v>
      </c>
      <c r="V1714" t="s">
        <v>159</v>
      </c>
      <c r="W1714" t="s">
        <v>45</v>
      </c>
      <c r="X1714">
        <v>0</v>
      </c>
      <c r="Y1714" t="str">
        <f>IF(tblRides[[#This Row],[supply_demand_ratio]]&lt;0.8,"Below 0.8",IF(tblRides[[#This Row],[supply_demand_ratio]]&lt;1,"Between 0.8-1.0",IF(tblRides[[#This Row],[supply_demand_ratio]]&lt;=1.2,"Between 1.0-1.2","Above 1.2")))</f>
        <v>Above 1.2</v>
      </c>
    </row>
    <row r="1715" spans="1:25" x14ac:dyDescent="0.3">
      <c r="A1715" t="s">
        <v>1770</v>
      </c>
      <c r="B1715" s="1">
        <v>46038.328472222223</v>
      </c>
      <c r="C1715" s="2">
        <v>46038</v>
      </c>
      <c r="D1715">
        <v>7</v>
      </c>
      <c r="E1715" t="s">
        <v>33</v>
      </c>
      <c r="F1715" t="s">
        <v>26</v>
      </c>
      <c r="G1715">
        <v>5.4</v>
      </c>
      <c r="H1715">
        <v>140.99</v>
      </c>
      <c r="I1715">
        <v>148.31</v>
      </c>
      <c r="J1715">
        <v>1.1000000000000001</v>
      </c>
      <c r="K1715">
        <v>2</v>
      </c>
      <c r="L1715">
        <v>1</v>
      </c>
      <c r="M1715">
        <v>99</v>
      </c>
      <c r="N1715" t="s">
        <v>41</v>
      </c>
      <c r="O1715">
        <v>1.306</v>
      </c>
      <c r="P1715" t="s">
        <v>28</v>
      </c>
      <c r="Q1715" t="s">
        <v>29</v>
      </c>
      <c r="R1715">
        <v>5</v>
      </c>
      <c r="S1715">
        <v>2</v>
      </c>
      <c r="T1715">
        <v>7.32</v>
      </c>
      <c r="U1715">
        <v>-1</v>
      </c>
      <c r="V1715" t="s">
        <v>159</v>
      </c>
      <c r="W1715" t="s">
        <v>31</v>
      </c>
      <c r="X1715">
        <v>1</v>
      </c>
      <c r="Y1715" t="str">
        <f>IF(tblRides[[#This Row],[supply_demand_ratio]]&lt;0.8,"Below 0.8",IF(tblRides[[#This Row],[supply_demand_ratio]]&lt;1,"Between 0.8-1.0",IF(tblRides[[#This Row],[supply_demand_ratio]]&lt;=1.2,"Between 1.0-1.2","Above 1.2")))</f>
        <v>Above 1.2</v>
      </c>
    </row>
    <row r="1716" spans="1:25" x14ac:dyDescent="0.3">
      <c r="A1716" t="s">
        <v>1771</v>
      </c>
      <c r="B1716" s="1">
        <v>46038.330555555556</v>
      </c>
      <c r="C1716" s="2">
        <v>46038</v>
      </c>
      <c r="D1716">
        <v>7</v>
      </c>
      <c r="E1716" t="s">
        <v>33</v>
      </c>
      <c r="F1716" t="s">
        <v>34</v>
      </c>
      <c r="G1716">
        <v>3.6</v>
      </c>
      <c r="H1716">
        <v>87.85</v>
      </c>
      <c r="J1716">
        <v>1</v>
      </c>
      <c r="K1716">
        <v>2</v>
      </c>
      <c r="L1716">
        <v>2.4</v>
      </c>
      <c r="M1716">
        <v>89</v>
      </c>
      <c r="N1716" t="s">
        <v>27</v>
      </c>
      <c r="O1716">
        <v>0.95699999999999996</v>
      </c>
      <c r="P1716" t="s">
        <v>58</v>
      </c>
      <c r="Q1716" t="s">
        <v>88</v>
      </c>
      <c r="R1716">
        <v>4.54</v>
      </c>
      <c r="S1716">
        <v>0</v>
      </c>
      <c r="U1716">
        <v>0.4</v>
      </c>
      <c r="V1716" t="s">
        <v>159</v>
      </c>
      <c r="W1716" t="s">
        <v>31</v>
      </c>
      <c r="X1716">
        <v>0</v>
      </c>
      <c r="Y1716" t="str">
        <f>IF(tblRides[[#This Row],[supply_demand_ratio]]&lt;0.8,"Below 0.8",IF(tblRides[[#This Row],[supply_demand_ratio]]&lt;1,"Between 0.8-1.0",IF(tblRides[[#This Row],[supply_demand_ratio]]&lt;=1.2,"Between 1.0-1.2","Above 1.2")))</f>
        <v>Between 0.8-1.0</v>
      </c>
    </row>
    <row r="1717" spans="1:25" x14ac:dyDescent="0.3">
      <c r="A1717" t="s">
        <v>1772</v>
      </c>
      <c r="B1717" s="1">
        <v>46038.334722222222</v>
      </c>
      <c r="C1717" s="2">
        <v>46038</v>
      </c>
      <c r="D1717">
        <v>8</v>
      </c>
      <c r="E1717" t="s">
        <v>36</v>
      </c>
      <c r="F1717" t="s">
        <v>34</v>
      </c>
      <c r="G1717">
        <v>7.1</v>
      </c>
      <c r="H1717">
        <v>159.69999999999999</v>
      </c>
      <c r="I1717">
        <v>161.18</v>
      </c>
      <c r="J1717">
        <v>1.2</v>
      </c>
      <c r="K1717">
        <v>6.6</v>
      </c>
      <c r="L1717">
        <v>6.6</v>
      </c>
      <c r="M1717">
        <v>99</v>
      </c>
      <c r="N1717" t="s">
        <v>27</v>
      </c>
      <c r="O1717">
        <v>0.81899999999999995</v>
      </c>
      <c r="P1717" t="s">
        <v>28</v>
      </c>
      <c r="Q1717" t="s">
        <v>29</v>
      </c>
      <c r="R1717">
        <v>4.55</v>
      </c>
      <c r="S1717">
        <v>0</v>
      </c>
      <c r="T1717">
        <v>1.48</v>
      </c>
      <c r="U1717">
        <v>0</v>
      </c>
      <c r="V1717" t="s">
        <v>159</v>
      </c>
      <c r="W1717" t="s">
        <v>45</v>
      </c>
      <c r="X1717">
        <v>1</v>
      </c>
      <c r="Y1717" t="str">
        <f>IF(tblRides[[#This Row],[supply_demand_ratio]]&lt;0.8,"Below 0.8",IF(tblRides[[#This Row],[supply_demand_ratio]]&lt;1,"Between 0.8-1.0",IF(tblRides[[#This Row],[supply_demand_ratio]]&lt;=1.2,"Between 1.0-1.2","Above 1.2")))</f>
        <v>Between 0.8-1.0</v>
      </c>
    </row>
    <row r="1718" spans="1:25" x14ac:dyDescent="0.3">
      <c r="A1718" t="s">
        <v>1773</v>
      </c>
      <c r="B1718" s="1">
        <v>46038.352777777778</v>
      </c>
      <c r="C1718" s="2">
        <v>46038</v>
      </c>
      <c r="D1718">
        <v>8</v>
      </c>
      <c r="E1718" t="s">
        <v>36</v>
      </c>
      <c r="F1718" t="s">
        <v>26</v>
      </c>
      <c r="G1718">
        <v>3.4</v>
      </c>
      <c r="H1718">
        <v>95.57</v>
      </c>
      <c r="I1718">
        <v>97.12</v>
      </c>
      <c r="J1718">
        <v>1.1000000000000001</v>
      </c>
      <c r="K1718">
        <v>4.5</v>
      </c>
      <c r="L1718">
        <v>5.3</v>
      </c>
      <c r="M1718">
        <v>98</v>
      </c>
      <c r="N1718" t="s">
        <v>27</v>
      </c>
      <c r="O1718">
        <v>0.76</v>
      </c>
      <c r="P1718" t="s">
        <v>28</v>
      </c>
      <c r="Q1718" t="s">
        <v>29</v>
      </c>
      <c r="R1718">
        <v>4.5</v>
      </c>
      <c r="S1718">
        <v>3</v>
      </c>
      <c r="T1718">
        <v>1.55</v>
      </c>
      <c r="U1718">
        <v>0.8</v>
      </c>
      <c r="V1718" t="s">
        <v>159</v>
      </c>
      <c r="W1718" t="s">
        <v>31</v>
      </c>
      <c r="X1718">
        <v>1</v>
      </c>
      <c r="Y1718" t="str">
        <f>IF(tblRides[[#This Row],[supply_demand_ratio]]&lt;0.8,"Below 0.8",IF(tblRides[[#This Row],[supply_demand_ratio]]&lt;1,"Between 0.8-1.0",IF(tblRides[[#This Row],[supply_demand_ratio]]&lt;=1.2,"Between 1.0-1.2","Above 1.2")))</f>
        <v>Below 0.8</v>
      </c>
    </row>
    <row r="1719" spans="1:25" x14ac:dyDescent="0.3">
      <c r="A1719" t="s">
        <v>1774</v>
      </c>
      <c r="B1719" s="1">
        <v>46038.370138888888</v>
      </c>
      <c r="C1719" s="2">
        <v>46038</v>
      </c>
      <c r="D1719">
        <v>8</v>
      </c>
      <c r="E1719" t="s">
        <v>36</v>
      </c>
      <c r="F1719" t="s">
        <v>26</v>
      </c>
      <c r="G1719">
        <v>5</v>
      </c>
      <c r="H1719">
        <v>161.03</v>
      </c>
      <c r="I1719">
        <v>164.87</v>
      </c>
      <c r="J1719">
        <v>1.3</v>
      </c>
      <c r="K1719">
        <v>8.6</v>
      </c>
      <c r="L1719">
        <v>11.9</v>
      </c>
      <c r="M1719">
        <v>91</v>
      </c>
      <c r="N1719" t="s">
        <v>72</v>
      </c>
      <c r="O1719">
        <v>0.67700000000000005</v>
      </c>
      <c r="P1719" t="s">
        <v>28</v>
      </c>
      <c r="Q1719" t="s">
        <v>29</v>
      </c>
      <c r="R1719">
        <v>4.66</v>
      </c>
      <c r="S1719">
        <v>4</v>
      </c>
      <c r="T1719">
        <v>3.84</v>
      </c>
      <c r="U1719">
        <v>3.3</v>
      </c>
      <c r="V1719" t="s">
        <v>159</v>
      </c>
      <c r="W1719" t="s">
        <v>45</v>
      </c>
      <c r="X1719">
        <v>1</v>
      </c>
      <c r="Y1719" t="str">
        <f>IF(tblRides[[#This Row],[supply_demand_ratio]]&lt;0.8,"Below 0.8",IF(tblRides[[#This Row],[supply_demand_ratio]]&lt;1,"Between 0.8-1.0",IF(tblRides[[#This Row],[supply_demand_ratio]]&lt;=1.2,"Between 1.0-1.2","Above 1.2")))</f>
        <v>Below 0.8</v>
      </c>
    </row>
    <row r="1720" spans="1:25" x14ac:dyDescent="0.3">
      <c r="A1720" t="s">
        <v>1775</v>
      </c>
      <c r="B1720" s="1">
        <v>46038.390277777777</v>
      </c>
      <c r="C1720" s="2">
        <v>46038</v>
      </c>
      <c r="D1720">
        <v>9</v>
      </c>
      <c r="E1720" t="s">
        <v>33</v>
      </c>
      <c r="F1720" t="s">
        <v>26</v>
      </c>
      <c r="G1720">
        <v>2.9</v>
      </c>
      <c r="H1720">
        <v>97.23</v>
      </c>
      <c r="J1720">
        <v>1.1000000000000001</v>
      </c>
      <c r="K1720">
        <v>7.1</v>
      </c>
      <c r="L1720">
        <v>12.4</v>
      </c>
      <c r="M1720">
        <v>80</v>
      </c>
      <c r="N1720" t="s">
        <v>27</v>
      </c>
      <c r="O1720">
        <v>0.88300000000000001</v>
      </c>
      <c r="P1720" t="s">
        <v>58</v>
      </c>
      <c r="Q1720" t="s">
        <v>108</v>
      </c>
      <c r="R1720">
        <v>5</v>
      </c>
      <c r="S1720">
        <v>7</v>
      </c>
      <c r="U1720">
        <v>5.3</v>
      </c>
      <c r="V1720" t="s">
        <v>159</v>
      </c>
      <c r="W1720" t="s">
        <v>45</v>
      </c>
      <c r="X1720">
        <v>0</v>
      </c>
      <c r="Y1720" t="str">
        <f>IF(tblRides[[#This Row],[supply_demand_ratio]]&lt;0.8,"Below 0.8",IF(tblRides[[#This Row],[supply_demand_ratio]]&lt;1,"Between 0.8-1.0",IF(tblRides[[#This Row],[supply_demand_ratio]]&lt;=1.2,"Between 1.0-1.2","Above 1.2")))</f>
        <v>Between 0.8-1.0</v>
      </c>
    </row>
    <row r="1721" spans="1:25" x14ac:dyDescent="0.3">
      <c r="A1721" t="s">
        <v>1776</v>
      </c>
      <c r="B1721" s="1">
        <v>46038.407638888886</v>
      </c>
      <c r="C1721" s="2">
        <v>46038</v>
      </c>
      <c r="D1721">
        <v>9</v>
      </c>
      <c r="E1721" t="s">
        <v>43</v>
      </c>
      <c r="F1721" t="s">
        <v>26</v>
      </c>
      <c r="G1721">
        <v>2.2000000000000002</v>
      </c>
      <c r="H1721">
        <v>75.27</v>
      </c>
      <c r="J1721">
        <v>1.1000000000000001</v>
      </c>
      <c r="K1721">
        <v>5.5</v>
      </c>
      <c r="M1721">
        <v>53</v>
      </c>
      <c r="N1721" t="s">
        <v>41</v>
      </c>
      <c r="O1721">
        <v>1.0409999999999999</v>
      </c>
      <c r="P1721" t="s">
        <v>82</v>
      </c>
      <c r="Q1721" t="s">
        <v>83</v>
      </c>
      <c r="R1721">
        <v>4.58</v>
      </c>
      <c r="S1721">
        <v>13</v>
      </c>
      <c r="V1721" t="s">
        <v>159</v>
      </c>
      <c r="W1721" t="s">
        <v>45</v>
      </c>
      <c r="X1721">
        <v>0</v>
      </c>
      <c r="Y1721" t="str">
        <f>IF(tblRides[[#This Row],[supply_demand_ratio]]&lt;0.8,"Below 0.8",IF(tblRides[[#This Row],[supply_demand_ratio]]&lt;1,"Between 0.8-1.0",IF(tblRides[[#This Row],[supply_demand_ratio]]&lt;=1.2,"Between 1.0-1.2","Above 1.2")))</f>
        <v>Between 1.0-1.2</v>
      </c>
    </row>
    <row r="1722" spans="1:25" x14ac:dyDescent="0.3">
      <c r="A1722" t="s">
        <v>1777</v>
      </c>
      <c r="B1722" s="1">
        <v>46038.415972222225</v>
      </c>
      <c r="C1722" s="2">
        <v>46038</v>
      </c>
      <c r="D1722">
        <v>9</v>
      </c>
      <c r="E1722" t="s">
        <v>43</v>
      </c>
      <c r="F1722" t="s">
        <v>34</v>
      </c>
      <c r="G1722">
        <v>20.8</v>
      </c>
      <c r="H1722">
        <v>341.29</v>
      </c>
      <c r="I1722">
        <v>345.29</v>
      </c>
      <c r="J1722">
        <v>1</v>
      </c>
      <c r="K1722">
        <v>3.7</v>
      </c>
      <c r="L1722">
        <v>2.2000000000000002</v>
      </c>
      <c r="M1722">
        <v>63</v>
      </c>
      <c r="N1722" t="s">
        <v>27</v>
      </c>
      <c r="O1722">
        <v>1.0880000000000001</v>
      </c>
      <c r="P1722" t="s">
        <v>28</v>
      </c>
      <c r="Q1722" t="s">
        <v>29</v>
      </c>
      <c r="R1722">
        <v>4.76</v>
      </c>
      <c r="S1722">
        <v>0</v>
      </c>
      <c r="T1722">
        <v>4</v>
      </c>
      <c r="U1722">
        <v>-1.5</v>
      </c>
      <c r="V1722" t="s">
        <v>159</v>
      </c>
      <c r="W1722" t="s">
        <v>31</v>
      </c>
      <c r="X1722">
        <v>1</v>
      </c>
      <c r="Y1722" t="str">
        <f>IF(tblRides[[#This Row],[supply_demand_ratio]]&lt;0.8,"Below 0.8",IF(tblRides[[#This Row],[supply_demand_ratio]]&lt;1,"Between 0.8-1.0",IF(tblRides[[#This Row],[supply_demand_ratio]]&lt;=1.2,"Between 1.0-1.2","Above 1.2")))</f>
        <v>Between 1.0-1.2</v>
      </c>
    </row>
    <row r="1723" spans="1:25" x14ac:dyDescent="0.3">
      <c r="A1723" t="s">
        <v>1778</v>
      </c>
      <c r="B1723" s="1">
        <v>46038.45416666667</v>
      </c>
      <c r="C1723" s="2">
        <v>46038</v>
      </c>
      <c r="D1723">
        <v>10</v>
      </c>
      <c r="E1723" t="s">
        <v>43</v>
      </c>
      <c r="F1723" t="s">
        <v>26</v>
      </c>
      <c r="G1723">
        <v>4</v>
      </c>
      <c r="H1723">
        <v>98</v>
      </c>
      <c r="I1723">
        <v>95.66</v>
      </c>
      <c r="J1723">
        <v>1</v>
      </c>
      <c r="K1723">
        <v>6.8</v>
      </c>
      <c r="L1723">
        <v>8.3000000000000007</v>
      </c>
      <c r="M1723">
        <v>54</v>
      </c>
      <c r="N1723" t="s">
        <v>41</v>
      </c>
      <c r="O1723">
        <v>1.9350000000000001</v>
      </c>
      <c r="P1723" t="s">
        <v>28</v>
      </c>
      <c r="Q1723" t="s">
        <v>29</v>
      </c>
      <c r="R1723">
        <v>5</v>
      </c>
      <c r="S1723">
        <v>3</v>
      </c>
      <c r="T1723">
        <v>-2.34</v>
      </c>
      <c r="U1723">
        <v>1.5</v>
      </c>
      <c r="V1723" t="s">
        <v>159</v>
      </c>
      <c r="W1723" t="s">
        <v>45</v>
      </c>
      <c r="X1723">
        <v>1</v>
      </c>
      <c r="Y1723" t="str">
        <f>IF(tblRides[[#This Row],[supply_demand_ratio]]&lt;0.8,"Below 0.8",IF(tblRides[[#This Row],[supply_demand_ratio]]&lt;1,"Between 0.8-1.0",IF(tblRides[[#This Row],[supply_demand_ratio]]&lt;=1.2,"Between 1.0-1.2","Above 1.2")))</f>
        <v>Above 1.2</v>
      </c>
    </row>
    <row r="1724" spans="1:25" x14ac:dyDescent="0.3">
      <c r="A1724" t="s">
        <v>1779</v>
      </c>
      <c r="B1724" s="1">
        <v>46038.468055555553</v>
      </c>
      <c r="C1724" s="2">
        <v>46038</v>
      </c>
      <c r="D1724">
        <v>11</v>
      </c>
      <c r="E1724" t="s">
        <v>43</v>
      </c>
      <c r="F1724" t="s">
        <v>26</v>
      </c>
      <c r="G1724">
        <v>5</v>
      </c>
      <c r="H1724">
        <v>108.62</v>
      </c>
      <c r="I1724">
        <v>110.29</v>
      </c>
      <c r="J1724">
        <v>1</v>
      </c>
      <c r="K1724">
        <v>2</v>
      </c>
      <c r="L1724">
        <v>4.5</v>
      </c>
      <c r="M1724">
        <v>60</v>
      </c>
      <c r="N1724" t="s">
        <v>41</v>
      </c>
      <c r="O1724">
        <v>1.4079999999999999</v>
      </c>
      <c r="P1724" t="s">
        <v>28</v>
      </c>
      <c r="Q1724" t="s">
        <v>29</v>
      </c>
      <c r="R1724">
        <v>4.8</v>
      </c>
      <c r="S1724">
        <v>10</v>
      </c>
      <c r="T1724">
        <v>1.67</v>
      </c>
      <c r="U1724">
        <v>2.5</v>
      </c>
      <c r="V1724" t="s">
        <v>159</v>
      </c>
      <c r="W1724" t="s">
        <v>31</v>
      </c>
      <c r="X1724">
        <v>1</v>
      </c>
      <c r="Y1724" t="str">
        <f>IF(tblRides[[#This Row],[supply_demand_ratio]]&lt;0.8,"Below 0.8",IF(tblRides[[#This Row],[supply_demand_ratio]]&lt;1,"Between 0.8-1.0",IF(tblRides[[#This Row],[supply_demand_ratio]]&lt;=1.2,"Between 1.0-1.2","Above 1.2")))</f>
        <v>Above 1.2</v>
      </c>
    </row>
    <row r="1725" spans="1:25" x14ac:dyDescent="0.3">
      <c r="A1725" t="s">
        <v>1780</v>
      </c>
      <c r="B1725" s="1">
        <v>46038.476388888892</v>
      </c>
      <c r="C1725" s="2">
        <v>46038</v>
      </c>
      <c r="D1725">
        <v>11</v>
      </c>
      <c r="E1725" t="s">
        <v>25</v>
      </c>
      <c r="F1725" t="s">
        <v>34</v>
      </c>
      <c r="G1725">
        <v>12.6</v>
      </c>
      <c r="H1725">
        <v>311.23</v>
      </c>
      <c r="I1725">
        <v>312.89999999999998</v>
      </c>
      <c r="J1725">
        <v>1.2</v>
      </c>
      <c r="K1725">
        <v>7.4</v>
      </c>
      <c r="L1725">
        <v>9.1</v>
      </c>
      <c r="M1725">
        <v>119</v>
      </c>
      <c r="N1725" t="s">
        <v>27</v>
      </c>
      <c r="O1725">
        <v>0.97199999999999998</v>
      </c>
      <c r="P1725" t="s">
        <v>28</v>
      </c>
      <c r="Q1725" t="s">
        <v>29</v>
      </c>
      <c r="R1725">
        <v>4.91</v>
      </c>
      <c r="S1725">
        <v>0</v>
      </c>
      <c r="T1725">
        <v>1.67</v>
      </c>
      <c r="U1725">
        <v>1.7</v>
      </c>
      <c r="V1725" t="s">
        <v>159</v>
      </c>
      <c r="W1725" t="s">
        <v>45</v>
      </c>
      <c r="X1725">
        <v>1</v>
      </c>
      <c r="Y1725" t="str">
        <f>IF(tblRides[[#This Row],[supply_demand_ratio]]&lt;0.8,"Below 0.8",IF(tblRides[[#This Row],[supply_demand_ratio]]&lt;1,"Between 0.8-1.0",IF(tblRides[[#This Row],[supply_demand_ratio]]&lt;=1.2,"Between 1.0-1.2","Above 1.2")))</f>
        <v>Between 0.8-1.0</v>
      </c>
    </row>
    <row r="1726" spans="1:25" x14ac:dyDescent="0.3">
      <c r="A1726" t="s">
        <v>1781</v>
      </c>
      <c r="B1726" s="1">
        <v>46038.490277777775</v>
      </c>
      <c r="C1726" s="2">
        <v>46038</v>
      </c>
      <c r="D1726">
        <v>11</v>
      </c>
      <c r="E1726" t="s">
        <v>43</v>
      </c>
      <c r="F1726" t="s">
        <v>26</v>
      </c>
      <c r="G1726">
        <v>6.3</v>
      </c>
      <c r="H1726">
        <v>138.15</v>
      </c>
      <c r="I1726">
        <v>131.69</v>
      </c>
      <c r="J1726">
        <v>1</v>
      </c>
      <c r="K1726">
        <v>4.2</v>
      </c>
      <c r="L1726">
        <v>8.1999999999999993</v>
      </c>
      <c r="M1726">
        <v>75</v>
      </c>
      <c r="N1726" t="s">
        <v>41</v>
      </c>
      <c r="O1726">
        <v>1.6040000000000001</v>
      </c>
      <c r="P1726" t="s">
        <v>28</v>
      </c>
      <c r="Q1726" t="s">
        <v>29</v>
      </c>
      <c r="R1726">
        <v>4.6100000000000003</v>
      </c>
      <c r="S1726">
        <v>21</v>
      </c>
      <c r="T1726">
        <v>-6.46</v>
      </c>
      <c r="U1726">
        <v>4</v>
      </c>
      <c r="V1726" t="s">
        <v>159</v>
      </c>
      <c r="W1726" t="s">
        <v>31</v>
      </c>
      <c r="X1726">
        <v>1</v>
      </c>
      <c r="Y1726" t="str">
        <f>IF(tblRides[[#This Row],[supply_demand_ratio]]&lt;0.8,"Below 0.8",IF(tblRides[[#This Row],[supply_demand_ratio]]&lt;1,"Between 0.8-1.0",IF(tblRides[[#This Row],[supply_demand_ratio]]&lt;=1.2,"Between 1.0-1.2","Above 1.2")))</f>
        <v>Above 1.2</v>
      </c>
    </row>
    <row r="1727" spans="1:25" x14ac:dyDescent="0.3">
      <c r="A1727" t="s">
        <v>1782</v>
      </c>
      <c r="B1727" s="1">
        <v>46038.493055555555</v>
      </c>
      <c r="C1727" s="2">
        <v>46038</v>
      </c>
      <c r="D1727">
        <v>11</v>
      </c>
      <c r="E1727" t="s">
        <v>43</v>
      </c>
      <c r="F1727" t="s">
        <v>26</v>
      </c>
      <c r="G1727">
        <v>2.8</v>
      </c>
      <c r="H1727">
        <v>86.94</v>
      </c>
      <c r="I1727">
        <v>88.31</v>
      </c>
      <c r="J1727">
        <v>1.1000000000000001</v>
      </c>
      <c r="K1727">
        <v>4.5</v>
      </c>
      <c r="L1727">
        <v>3.3</v>
      </c>
      <c r="M1727">
        <v>60</v>
      </c>
      <c r="N1727" t="s">
        <v>41</v>
      </c>
      <c r="O1727">
        <v>1.6419999999999999</v>
      </c>
      <c r="P1727" t="s">
        <v>28</v>
      </c>
      <c r="Q1727" t="s">
        <v>29</v>
      </c>
      <c r="R1727">
        <v>4.67</v>
      </c>
      <c r="S1727">
        <v>8</v>
      </c>
      <c r="T1727">
        <v>1.37</v>
      </c>
      <c r="U1727">
        <v>-1.2</v>
      </c>
      <c r="V1727" t="s">
        <v>159</v>
      </c>
      <c r="W1727" t="s">
        <v>31</v>
      </c>
      <c r="X1727">
        <v>1</v>
      </c>
      <c r="Y1727" t="str">
        <f>IF(tblRides[[#This Row],[supply_demand_ratio]]&lt;0.8,"Below 0.8",IF(tblRides[[#This Row],[supply_demand_ratio]]&lt;1,"Between 0.8-1.0",IF(tblRides[[#This Row],[supply_demand_ratio]]&lt;=1.2,"Between 1.0-1.2","Above 1.2")))</f>
        <v>Above 1.2</v>
      </c>
    </row>
    <row r="1728" spans="1:25" x14ac:dyDescent="0.3">
      <c r="A1728" t="s">
        <v>1783</v>
      </c>
      <c r="B1728" s="1">
        <v>46038.494444444441</v>
      </c>
      <c r="C1728" s="2">
        <v>46038</v>
      </c>
      <c r="D1728">
        <v>11</v>
      </c>
      <c r="E1728" t="s">
        <v>25</v>
      </c>
      <c r="F1728" t="s">
        <v>26</v>
      </c>
      <c r="G1728">
        <v>2.9</v>
      </c>
      <c r="H1728">
        <v>101.87</v>
      </c>
      <c r="I1728">
        <v>99.71</v>
      </c>
      <c r="J1728">
        <v>1.3</v>
      </c>
      <c r="K1728">
        <v>7.4</v>
      </c>
      <c r="L1728">
        <v>6.5</v>
      </c>
      <c r="M1728">
        <v>103</v>
      </c>
      <c r="N1728" t="s">
        <v>27</v>
      </c>
      <c r="O1728">
        <v>0.71699999999999997</v>
      </c>
      <c r="P1728" t="s">
        <v>28</v>
      </c>
      <c r="Q1728" t="s">
        <v>29</v>
      </c>
      <c r="R1728">
        <v>4.8499999999999996</v>
      </c>
      <c r="S1728">
        <v>3</v>
      </c>
      <c r="T1728">
        <v>-2.16</v>
      </c>
      <c r="U1728">
        <v>-0.9</v>
      </c>
      <c r="V1728" t="s">
        <v>159</v>
      </c>
      <c r="W1728" t="s">
        <v>45</v>
      </c>
      <c r="X1728">
        <v>1</v>
      </c>
      <c r="Y1728" t="str">
        <f>IF(tblRides[[#This Row],[supply_demand_ratio]]&lt;0.8,"Below 0.8",IF(tblRides[[#This Row],[supply_demand_ratio]]&lt;1,"Between 0.8-1.0",IF(tblRides[[#This Row],[supply_demand_ratio]]&lt;=1.2,"Between 1.0-1.2","Above 1.2")))</f>
        <v>Below 0.8</v>
      </c>
    </row>
    <row r="1729" spans="1:25" x14ac:dyDescent="0.3">
      <c r="A1729" t="s">
        <v>1784</v>
      </c>
      <c r="B1729" s="1">
        <v>46038.495138888888</v>
      </c>
      <c r="C1729" s="2">
        <v>46038</v>
      </c>
      <c r="D1729">
        <v>11</v>
      </c>
      <c r="E1729" t="s">
        <v>25</v>
      </c>
      <c r="F1729" t="s">
        <v>34</v>
      </c>
      <c r="G1729">
        <v>2.7</v>
      </c>
      <c r="H1729">
        <v>76.53</v>
      </c>
      <c r="I1729">
        <v>80.39</v>
      </c>
      <c r="J1729">
        <v>1</v>
      </c>
      <c r="K1729">
        <v>7.9</v>
      </c>
      <c r="L1729">
        <v>9.1999999999999993</v>
      </c>
      <c r="M1729">
        <v>103</v>
      </c>
      <c r="N1729" t="s">
        <v>27</v>
      </c>
      <c r="O1729">
        <v>0.90200000000000002</v>
      </c>
      <c r="P1729" t="s">
        <v>28</v>
      </c>
      <c r="Q1729" t="s">
        <v>29</v>
      </c>
      <c r="R1729">
        <v>4.93</v>
      </c>
      <c r="S1729">
        <v>0</v>
      </c>
      <c r="T1729">
        <v>3.86</v>
      </c>
      <c r="U1729">
        <v>1.3</v>
      </c>
      <c r="V1729" t="s">
        <v>159</v>
      </c>
      <c r="W1729" t="s">
        <v>45</v>
      </c>
      <c r="X1729">
        <v>1</v>
      </c>
      <c r="Y1729" t="str">
        <f>IF(tblRides[[#This Row],[supply_demand_ratio]]&lt;0.8,"Below 0.8",IF(tblRides[[#This Row],[supply_demand_ratio]]&lt;1,"Between 0.8-1.0",IF(tblRides[[#This Row],[supply_demand_ratio]]&lt;=1.2,"Between 1.0-1.2","Above 1.2")))</f>
        <v>Between 0.8-1.0</v>
      </c>
    </row>
    <row r="1730" spans="1:25" x14ac:dyDescent="0.3">
      <c r="A1730" t="s">
        <v>1785</v>
      </c>
      <c r="B1730" s="1">
        <v>46038.505555555559</v>
      </c>
      <c r="C1730" s="2">
        <v>46038</v>
      </c>
      <c r="D1730">
        <v>12</v>
      </c>
      <c r="E1730" t="s">
        <v>36</v>
      </c>
      <c r="F1730" t="s">
        <v>26</v>
      </c>
      <c r="G1730">
        <v>16.5</v>
      </c>
      <c r="H1730">
        <v>290.45999999999998</v>
      </c>
      <c r="I1730">
        <v>291.25</v>
      </c>
      <c r="J1730">
        <v>1</v>
      </c>
      <c r="K1730">
        <v>5</v>
      </c>
      <c r="L1730">
        <v>9.3000000000000007</v>
      </c>
      <c r="M1730">
        <v>103</v>
      </c>
      <c r="N1730" t="s">
        <v>41</v>
      </c>
      <c r="O1730">
        <v>1.145</v>
      </c>
      <c r="P1730" t="s">
        <v>28</v>
      </c>
      <c r="Q1730" t="s">
        <v>29</v>
      </c>
      <c r="R1730">
        <v>4.42</v>
      </c>
      <c r="S1730">
        <v>11</v>
      </c>
      <c r="T1730">
        <v>0.79</v>
      </c>
      <c r="U1730">
        <v>4.3</v>
      </c>
      <c r="V1730" t="s">
        <v>159</v>
      </c>
      <c r="W1730" t="s">
        <v>31</v>
      </c>
      <c r="X1730">
        <v>1</v>
      </c>
      <c r="Y1730" t="str">
        <f>IF(tblRides[[#This Row],[supply_demand_ratio]]&lt;0.8,"Below 0.8",IF(tblRides[[#This Row],[supply_demand_ratio]]&lt;1,"Between 0.8-1.0",IF(tblRides[[#This Row],[supply_demand_ratio]]&lt;=1.2,"Between 1.0-1.2","Above 1.2")))</f>
        <v>Between 1.0-1.2</v>
      </c>
    </row>
    <row r="1731" spans="1:25" x14ac:dyDescent="0.3">
      <c r="A1731" t="s">
        <v>1786</v>
      </c>
      <c r="B1731" s="1">
        <v>46038.512499999997</v>
      </c>
      <c r="C1731" s="2">
        <v>46038</v>
      </c>
      <c r="D1731">
        <v>12</v>
      </c>
      <c r="E1731" t="s">
        <v>33</v>
      </c>
      <c r="F1731" t="s">
        <v>26</v>
      </c>
      <c r="G1731">
        <v>0.8</v>
      </c>
      <c r="H1731">
        <v>58.32</v>
      </c>
      <c r="I1731">
        <v>56.15</v>
      </c>
      <c r="J1731">
        <v>1.1000000000000001</v>
      </c>
      <c r="K1731">
        <v>3.4</v>
      </c>
      <c r="L1731">
        <v>9.4</v>
      </c>
      <c r="M1731">
        <v>88</v>
      </c>
      <c r="N1731" t="s">
        <v>41</v>
      </c>
      <c r="O1731">
        <v>1.337</v>
      </c>
      <c r="P1731" t="s">
        <v>28</v>
      </c>
      <c r="Q1731" t="s">
        <v>29</v>
      </c>
      <c r="R1731">
        <v>4.78</v>
      </c>
      <c r="S1731">
        <v>5</v>
      </c>
      <c r="T1731">
        <v>-2.17</v>
      </c>
      <c r="U1731">
        <v>6</v>
      </c>
      <c r="V1731" t="s">
        <v>159</v>
      </c>
      <c r="W1731" t="s">
        <v>31</v>
      </c>
      <c r="X1731">
        <v>1</v>
      </c>
      <c r="Y1731" t="str">
        <f>IF(tblRides[[#This Row],[supply_demand_ratio]]&lt;0.8,"Below 0.8",IF(tblRides[[#This Row],[supply_demand_ratio]]&lt;1,"Between 0.8-1.0",IF(tblRides[[#This Row],[supply_demand_ratio]]&lt;=1.2,"Between 1.0-1.2","Above 1.2")))</f>
        <v>Above 1.2</v>
      </c>
    </row>
    <row r="1732" spans="1:25" x14ac:dyDescent="0.3">
      <c r="A1732" t="s">
        <v>1787</v>
      </c>
      <c r="B1732" s="1">
        <v>46038.552083333336</v>
      </c>
      <c r="C1732" s="2">
        <v>46038</v>
      </c>
      <c r="D1732">
        <v>13</v>
      </c>
      <c r="E1732" t="s">
        <v>36</v>
      </c>
      <c r="F1732" t="s">
        <v>34</v>
      </c>
      <c r="G1732">
        <v>2.4</v>
      </c>
      <c r="H1732">
        <v>84.04</v>
      </c>
      <c r="I1732">
        <v>86.49</v>
      </c>
      <c r="J1732">
        <v>1.1000000000000001</v>
      </c>
      <c r="K1732">
        <v>5.5</v>
      </c>
      <c r="L1732">
        <v>8</v>
      </c>
      <c r="M1732">
        <v>131</v>
      </c>
      <c r="N1732" t="s">
        <v>27</v>
      </c>
      <c r="O1732">
        <v>1.18</v>
      </c>
      <c r="P1732" t="s">
        <v>28</v>
      </c>
      <c r="Q1732" t="s">
        <v>29</v>
      </c>
      <c r="R1732">
        <v>4.6399999999999997</v>
      </c>
      <c r="S1732">
        <v>0</v>
      </c>
      <c r="T1732">
        <v>2.4500000000000002</v>
      </c>
      <c r="U1732">
        <v>2.5</v>
      </c>
      <c r="V1732" t="s">
        <v>159</v>
      </c>
      <c r="W1732" t="s">
        <v>45</v>
      </c>
      <c r="X1732">
        <v>1</v>
      </c>
      <c r="Y1732" t="str">
        <f>IF(tblRides[[#This Row],[supply_demand_ratio]]&lt;0.8,"Below 0.8",IF(tblRides[[#This Row],[supply_demand_ratio]]&lt;1,"Between 0.8-1.0",IF(tblRides[[#This Row],[supply_demand_ratio]]&lt;=1.2,"Between 1.0-1.2","Above 1.2")))</f>
        <v>Between 1.0-1.2</v>
      </c>
    </row>
    <row r="1733" spans="1:25" x14ac:dyDescent="0.3">
      <c r="A1733" t="s">
        <v>1788</v>
      </c>
      <c r="B1733" s="1">
        <v>46038.563194444447</v>
      </c>
      <c r="C1733" s="2">
        <v>46038</v>
      </c>
      <c r="D1733">
        <v>13</v>
      </c>
      <c r="E1733" t="s">
        <v>33</v>
      </c>
      <c r="F1733" t="s">
        <v>26</v>
      </c>
      <c r="G1733">
        <v>4.0999999999999996</v>
      </c>
      <c r="H1733">
        <v>107.88</v>
      </c>
      <c r="I1733">
        <v>103.7</v>
      </c>
      <c r="J1733">
        <v>1</v>
      </c>
      <c r="K1733">
        <v>6.6</v>
      </c>
      <c r="L1733">
        <v>8.4</v>
      </c>
      <c r="M1733">
        <v>103</v>
      </c>
      <c r="N1733" t="s">
        <v>41</v>
      </c>
      <c r="O1733">
        <v>2.2000000000000002</v>
      </c>
      <c r="P1733" t="s">
        <v>28</v>
      </c>
      <c r="Q1733" t="s">
        <v>29</v>
      </c>
      <c r="R1733">
        <v>4.3899999999999997</v>
      </c>
      <c r="S1733">
        <v>14</v>
      </c>
      <c r="T1733">
        <v>-4.18</v>
      </c>
      <c r="U1733">
        <v>1.8</v>
      </c>
      <c r="V1733" t="s">
        <v>159</v>
      </c>
      <c r="W1733" t="s">
        <v>45</v>
      </c>
      <c r="X1733">
        <v>1</v>
      </c>
      <c r="Y1733" t="str">
        <f>IF(tblRides[[#This Row],[supply_demand_ratio]]&lt;0.8,"Below 0.8",IF(tblRides[[#This Row],[supply_demand_ratio]]&lt;1,"Between 0.8-1.0",IF(tblRides[[#This Row],[supply_demand_ratio]]&lt;=1.2,"Between 1.0-1.2","Above 1.2")))</f>
        <v>Above 1.2</v>
      </c>
    </row>
    <row r="1734" spans="1:25" x14ac:dyDescent="0.3">
      <c r="A1734" t="s">
        <v>1789</v>
      </c>
      <c r="B1734" s="1">
        <v>46038.564583333333</v>
      </c>
      <c r="C1734" s="2">
        <v>46038</v>
      </c>
      <c r="D1734">
        <v>13</v>
      </c>
      <c r="E1734" t="s">
        <v>36</v>
      </c>
      <c r="F1734" t="s">
        <v>26</v>
      </c>
      <c r="G1734">
        <v>4.0999999999999996</v>
      </c>
      <c r="H1734">
        <v>106.12</v>
      </c>
      <c r="I1734">
        <v>108.11</v>
      </c>
      <c r="J1734">
        <v>1</v>
      </c>
      <c r="K1734">
        <v>7.1</v>
      </c>
      <c r="L1734">
        <v>5.0999999999999996</v>
      </c>
      <c r="M1734">
        <v>109</v>
      </c>
      <c r="N1734" t="s">
        <v>27</v>
      </c>
      <c r="O1734">
        <v>0.91400000000000003</v>
      </c>
      <c r="P1734" t="s">
        <v>28</v>
      </c>
      <c r="Q1734" t="s">
        <v>29</v>
      </c>
      <c r="R1734">
        <v>4.62</v>
      </c>
      <c r="S1734">
        <v>25</v>
      </c>
      <c r="T1734">
        <v>1.99</v>
      </c>
      <c r="U1734">
        <v>-2</v>
      </c>
      <c r="V1734" t="s">
        <v>159</v>
      </c>
      <c r="W1734" t="s">
        <v>45</v>
      </c>
      <c r="X1734">
        <v>1</v>
      </c>
      <c r="Y1734" t="str">
        <f>IF(tblRides[[#This Row],[supply_demand_ratio]]&lt;0.8,"Below 0.8",IF(tblRides[[#This Row],[supply_demand_ratio]]&lt;1,"Between 0.8-1.0",IF(tblRides[[#This Row],[supply_demand_ratio]]&lt;=1.2,"Between 1.0-1.2","Above 1.2")))</f>
        <v>Between 0.8-1.0</v>
      </c>
    </row>
    <row r="1735" spans="1:25" x14ac:dyDescent="0.3">
      <c r="A1735" t="s">
        <v>1790</v>
      </c>
      <c r="B1735" s="1">
        <v>46038.569444444445</v>
      </c>
      <c r="C1735" s="2">
        <v>46038</v>
      </c>
      <c r="D1735">
        <v>13</v>
      </c>
      <c r="E1735" t="s">
        <v>36</v>
      </c>
      <c r="F1735" t="s">
        <v>26</v>
      </c>
      <c r="G1735">
        <v>3.8</v>
      </c>
      <c r="H1735">
        <v>101.76</v>
      </c>
      <c r="J1735">
        <v>1</v>
      </c>
      <c r="K1735">
        <v>4.8</v>
      </c>
      <c r="L1735">
        <v>7.8</v>
      </c>
      <c r="M1735">
        <v>131</v>
      </c>
      <c r="N1735" t="s">
        <v>27</v>
      </c>
      <c r="O1735">
        <v>1.143</v>
      </c>
      <c r="P1735" t="s">
        <v>37</v>
      </c>
      <c r="Q1735" t="s">
        <v>280</v>
      </c>
      <c r="R1735">
        <v>4.8</v>
      </c>
      <c r="S1735">
        <v>15</v>
      </c>
      <c r="U1735">
        <v>3</v>
      </c>
      <c r="V1735" t="s">
        <v>159</v>
      </c>
      <c r="W1735" t="s">
        <v>31</v>
      </c>
      <c r="X1735">
        <v>0</v>
      </c>
      <c r="Y1735" t="str">
        <f>IF(tblRides[[#This Row],[supply_demand_ratio]]&lt;0.8,"Below 0.8",IF(tblRides[[#This Row],[supply_demand_ratio]]&lt;1,"Between 0.8-1.0",IF(tblRides[[#This Row],[supply_demand_ratio]]&lt;=1.2,"Between 1.0-1.2","Above 1.2")))</f>
        <v>Between 1.0-1.2</v>
      </c>
    </row>
    <row r="1736" spans="1:25" x14ac:dyDescent="0.3">
      <c r="A1736" t="s">
        <v>1791</v>
      </c>
      <c r="B1736" s="1">
        <v>46038.571527777778</v>
      </c>
      <c r="C1736" s="2">
        <v>46038</v>
      </c>
      <c r="D1736">
        <v>13</v>
      </c>
      <c r="E1736" t="s">
        <v>25</v>
      </c>
      <c r="F1736" t="s">
        <v>26</v>
      </c>
      <c r="G1736">
        <v>8.1</v>
      </c>
      <c r="H1736">
        <v>167.92</v>
      </c>
      <c r="I1736">
        <v>169.91</v>
      </c>
      <c r="J1736">
        <v>1</v>
      </c>
      <c r="K1736">
        <v>4.7</v>
      </c>
      <c r="L1736">
        <v>2.1</v>
      </c>
      <c r="M1736">
        <v>116</v>
      </c>
      <c r="N1736" t="s">
        <v>41</v>
      </c>
      <c r="O1736">
        <v>1.1419999999999999</v>
      </c>
      <c r="P1736" t="s">
        <v>28</v>
      </c>
      <c r="Q1736" t="s">
        <v>29</v>
      </c>
      <c r="R1736">
        <v>4.75</v>
      </c>
      <c r="S1736">
        <v>6</v>
      </c>
      <c r="T1736">
        <v>1.99</v>
      </c>
      <c r="U1736">
        <v>-2.6</v>
      </c>
      <c r="V1736" t="s">
        <v>159</v>
      </c>
      <c r="W1736" t="s">
        <v>31</v>
      </c>
      <c r="X1736">
        <v>1</v>
      </c>
      <c r="Y1736" t="str">
        <f>IF(tblRides[[#This Row],[supply_demand_ratio]]&lt;0.8,"Below 0.8",IF(tblRides[[#This Row],[supply_demand_ratio]]&lt;1,"Between 0.8-1.0",IF(tblRides[[#This Row],[supply_demand_ratio]]&lt;=1.2,"Between 1.0-1.2","Above 1.2")))</f>
        <v>Between 1.0-1.2</v>
      </c>
    </row>
    <row r="1737" spans="1:25" x14ac:dyDescent="0.3">
      <c r="A1737" t="s">
        <v>1792</v>
      </c>
      <c r="B1737" s="1">
        <v>46038.573611111111</v>
      </c>
      <c r="C1737" s="2">
        <v>46038</v>
      </c>
      <c r="D1737">
        <v>13</v>
      </c>
      <c r="E1737" t="s">
        <v>62</v>
      </c>
      <c r="F1737" t="s">
        <v>26</v>
      </c>
      <c r="G1737">
        <v>6.7</v>
      </c>
      <c r="H1737">
        <v>163.52000000000001</v>
      </c>
      <c r="I1737">
        <v>152.97999999999999</v>
      </c>
      <c r="J1737">
        <v>1.1000000000000001</v>
      </c>
      <c r="K1737">
        <v>5</v>
      </c>
      <c r="L1737">
        <v>9</v>
      </c>
      <c r="M1737">
        <v>57</v>
      </c>
      <c r="N1737" t="s">
        <v>41</v>
      </c>
      <c r="O1737">
        <v>1.4370000000000001</v>
      </c>
      <c r="P1737" t="s">
        <v>28</v>
      </c>
      <c r="Q1737" t="s">
        <v>29</v>
      </c>
      <c r="R1737">
        <v>4.92</v>
      </c>
      <c r="S1737">
        <v>1</v>
      </c>
      <c r="T1737">
        <v>-10.54</v>
      </c>
      <c r="U1737">
        <v>4</v>
      </c>
      <c r="V1737" t="s">
        <v>159</v>
      </c>
      <c r="W1737" t="s">
        <v>31</v>
      </c>
      <c r="X1737">
        <v>1</v>
      </c>
      <c r="Y1737" t="str">
        <f>IF(tblRides[[#This Row],[supply_demand_ratio]]&lt;0.8,"Below 0.8",IF(tblRides[[#This Row],[supply_demand_ratio]]&lt;1,"Between 0.8-1.0",IF(tblRides[[#This Row],[supply_demand_ratio]]&lt;=1.2,"Between 1.0-1.2","Above 1.2")))</f>
        <v>Above 1.2</v>
      </c>
    </row>
    <row r="1738" spans="1:25" x14ac:dyDescent="0.3">
      <c r="A1738" t="s">
        <v>1793</v>
      </c>
      <c r="B1738" s="1">
        <v>46038.581250000003</v>
      </c>
      <c r="C1738" s="2">
        <v>46038</v>
      </c>
      <c r="D1738">
        <v>13</v>
      </c>
      <c r="E1738" t="s">
        <v>25</v>
      </c>
      <c r="F1738" t="s">
        <v>26</v>
      </c>
      <c r="G1738">
        <v>3.2</v>
      </c>
      <c r="H1738">
        <v>87.4</v>
      </c>
      <c r="I1738">
        <v>82.13</v>
      </c>
      <c r="J1738">
        <v>1</v>
      </c>
      <c r="K1738">
        <v>6</v>
      </c>
      <c r="L1738">
        <v>7.3</v>
      </c>
      <c r="M1738">
        <v>118</v>
      </c>
      <c r="N1738" t="s">
        <v>27</v>
      </c>
      <c r="O1738">
        <v>1.0469999999999999</v>
      </c>
      <c r="P1738" t="s">
        <v>28</v>
      </c>
      <c r="Q1738" t="s">
        <v>29</v>
      </c>
      <c r="R1738">
        <v>4.83</v>
      </c>
      <c r="S1738">
        <v>9</v>
      </c>
      <c r="T1738">
        <v>-5.27</v>
      </c>
      <c r="U1738">
        <v>1.3</v>
      </c>
      <c r="V1738" t="s">
        <v>159</v>
      </c>
      <c r="W1738" t="s">
        <v>45</v>
      </c>
      <c r="X1738">
        <v>1</v>
      </c>
      <c r="Y1738" t="str">
        <f>IF(tblRides[[#This Row],[supply_demand_ratio]]&lt;0.8,"Below 0.8",IF(tblRides[[#This Row],[supply_demand_ratio]]&lt;1,"Between 0.8-1.0",IF(tblRides[[#This Row],[supply_demand_ratio]]&lt;=1.2,"Between 1.0-1.2","Above 1.2")))</f>
        <v>Between 1.0-1.2</v>
      </c>
    </row>
    <row r="1739" spans="1:25" x14ac:dyDescent="0.3">
      <c r="A1739" t="s">
        <v>1794</v>
      </c>
      <c r="B1739" s="1">
        <v>46038.595833333333</v>
      </c>
      <c r="C1739" s="2">
        <v>46038</v>
      </c>
      <c r="D1739">
        <v>14</v>
      </c>
      <c r="E1739" t="s">
        <v>33</v>
      </c>
      <c r="F1739" t="s">
        <v>26</v>
      </c>
      <c r="G1739">
        <v>3.9</v>
      </c>
      <c r="H1739">
        <v>100.93</v>
      </c>
      <c r="I1739">
        <v>105.06</v>
      </c>
      <c r="J1739">
        <v>1.1000000000000001</v>
      </c>
      <c r="K1739">
        <v>4.0999999999999996</v>
      </c>
      <c r="L1739">
        <v>5.4</v>
      </c>
      <c r="M1739">
        <v>102</v>
      </c>
      <c r="N1739" t="s">
        <v>27</v>
      </c>
      <c r="O1739">
        <v>1.1080000000000001</v>
      </c>
      <c r="P1739" t="s">
        <v>28</v>
      </c>
      <c r="Q1739" t="s">
        <v>29</v>
      </c>
      <c r="R1739">
        <v>4.54</v>
      </c>
      <c r="S1739">
        <v>10</v>
      </c>
      <c r="T1739">
        <v>4.13</v>
      </c>
      <c r="U1739">
        <v>1.3</v>
      </c>
      <c r="V1739" t="s">
        <v>159</v>
      </c>
      <c r="W1739" t="s">
        <v>31</v>
      </c>
      <c r="X1739">
        <v>1</v>
      </c>
      <c r="Y1739" t="str">
        <f>IF(tblRides[[#This Row],[supply_demand_ratio]]&lt;0.8,"Below 0.8",IF(tblRides[[#This Row],[supply_demand_ratio]]&lt;1,"Between 0.8-1.0",IF(tblRides[[#This Row],[supply_demand_ratio]]&lt;=1.2,"Between 1.0-1.2","Above 1.2")))</f>
        <v>Between 1.0-1.2</v>
      </c>
    </row>
    <row r="1740" spans="1:25" x14ac:dyDescent="0.3">
      <c r="A1740" t="s">
        <v>1795</v>
      </c>
      <c r="B1740" s="1">
        <v>46038.637499999997</v>
      </c>
      <c r="C1740" s="2">
        <v>46038</v>
      </c>
      <c r="D1740">
        <v>15</v>
      </c>
      <c r="E1740" t="s">
        <v>36</v>
      </c>
      <c r="F1740" t="s">
        <v>26</v>
      </c>
      <c r="G1740">
        <v>24.7</v>
      </c>
      <c r="H1740">
        <v>491.28</v>
      </c>
      <c r="J1740">
        <v>1.1000000000000001</v>
      </c>
      <c r="K1740">
        <v>5.2</v>
      </c>
      <c r="M1740">
        <v>106</v>
      </c>
      <c r="N1740" t="s">
        <v>27</v>
      </c>
      <c r="O1740">
        <v>0.94299999999999995</v>
      </c>
      <c r="P1740" t="s">
        <v>82</v>
      </c>
      <c r="Q1740" t="s">
        <v>83</v>
      </c>
      <c r="R1740">
        <v>4.58</v>
      </c>
      <c r="S1740">
        <v>8</v>
      </c>
      <c r="V1740" t="s">
        <v>159</v>
      </c>
      <c r="W1740" t="s">
        <v>45</v>
      </c>
      <c r="X1740">
        <v>0</v>
      </c>
      <c r="Y1740" t="str">
        <f>IF(tblRides[[#This Row],[supply_demand_ratio]]&lt;0.8,"Below 0.8",IF(tblRides[[#This Row],[supply_demand_ratio]]&lt;1,"Between 0.8-1.0",IF(tblRides[[#This Row],[supply_demand_ratio]]&lt;=1.2,"Between 1.0-1.2","Above 1.2")))</f>
        <v>Between 0.8-1.0</v>
      </c>
    </row>
    <row r="1741" spans="1:25" x14ac:dyDescent="0.3">
      <c r="A1741" t="s">
        <v>1796</v>
      </c>
      <c r="B1741" s="1">
        <v>46038.63958333333</v>
      </c>
      <c r="C1741" s="2">
        <v>46038</v>
      </c>
      <c r="D1741">
        <v>15</v>
      </c>
      <c r="E1741" t="s">
        <v>43</v>
      </c>
      <c r="F1741" t="s">
        <v>26</v>
      </c>
      <c r="G1741">
        <v>6.9</v>
      </c>
      <c r="H1741">
        <v>147.99</v>
      </c>
      <c r="I1741">
        <v>151.19999999999999</v>
      </c>
      <c r="J1741">
        <v>1.1000000000000001</v>
      </c>
      <c r="K1741">
        <v>4.7</v>
      </c>
      <c r="L1741">
        <v>5.9</v>
      </c>
      <c r="M1741">
        <v>72</v>
      </c>
      <c r="N1741" t="s">
        <v>27</v>
      </c>
      <c r="O1741">
        <v>1.2110000000000001</v>
      </c>
      <c r="P1741" t="s">
        <v>28</v>
      </c>
      <c r="Q1741" t="s">
        <v>29</v>
      </c>
      <c r="R1741">
        <v>4.92</v>
      </c>
      <c r="S1741">
        <v>1</v>
      </c>
      <c r="T1741">
        <v>3.21</v>
      </c>
      <c r="U1741">
        <v>1.2</v>
      </c>
      <c r="V1741" t="s">
        <v>159</v>
      </c>
      <c r="W1741" t="s">
        <v>31</v>
      </c>
      <c r="X1741">
        <v>1</v>
      </c>
      <c r="Y1741" t="str">
        <f>IF(tblRides[[#This Row],[supply_demand_ratio]]&lt;0.8,"Below 0.8",IF(tblRides[[#This Row],[supply_demand_ratio]]&lt;1,"Between 0.8-1.0",IF(tblRides[[#This Row],[supply_demand_ratio]]&lt;=1.2,"Between 1.0-1.2","Above 1.2")))</f>
        <v>Above 1.2</v>
      </c>
    </row>
    <row r="1742" spans="1:25" x14ac:dyDescent="0.3">
      <c r="A1742" t="s">
        <v>1797</v>
      </c>
      <c r="B1742" s="1">
        <v>46038.654861111114</v>
      </c>
      <c r="C1742" s="2">
        <v>46038</v>
      </c>
      <c r="D1742">
        <v>15</v>
      </c>
      <c r="E1742" t="s">
        <v>33</v>
      </c>
      <c r="F1742" t="s">
        <v>26</v>
      </c>
      <c r="G1742">
        <v>0.7</v>
      </c>
      <c r="H1742">
        <v>49.56</v>
      </c>
      <c r="I1742">
        <v>51.41</v>
      </c>
      <c r="J1742">
        <v>1</v>
      </c>
      <c r="K1742">
        <v>2</v>
      </c>
      <c r="L1742">
        <v>1.7</v>
      </c>
      <c r="M1742">
        <v>93</v>
      </c>
      <c r="N1742" t="s">
        <v>41</v>
      </c>
      <c r="O1742">
        <v>1.6579999999999999</v>
      </c>
      <c r="P1742" t="s">
        <v>28</v>
      </c>
      <c r="Q1742" t="s">
        <v>29</v>
      </c>
      <c r="R1742">
        <v>4.8600000000000003</v>
      </c>
      <c r="S1742">
        <v>15</v>
      </c>
      <c r="T1742">
        <v>1.85</v>
      </c>
      <c r="U1742">
        <v>-0.3</v>
      </c>
      <c r="V1742" t="s">
        <v>159</v>
      </c>
      <c r="W1742" t="s">
        <v>31</v>
      </c>
      <c r="X1742">
        <v>1</v>
      </c>
      <c r="Y1742" t="str">
        <f>IF(tblRides[[#This Row],[supply_demand_ratio]]&lt;0.8,"Below 0.8",IF(tblRides[[#This Row],[supply_demand_ratio]]&lt;1,"Between 0.8-1.0",IF(tblRides[[#This Row],[supply_demand_ratio]]&lt;=1.2,"Between 1.0-1.2","Above 1.2")))</f>
        <v>Above 1.2</v>
      </c>
    </row>
    <row r="1743" spans="1:25" x14ac:dyDescent="0.3">
      <c r="A1743" t="s">
        <v>1798</v>
      </c>
      <c r="B1743" s="1">
        <v>46038.677777777775</v>
      </c>
      <c r="C1743" s="2">
        <v>46038</v>
      </c>
      <c r="D1743">
        <v>16</v>
      </c>
      <c r="E1743" t="s">
        <v>43</v>
      </c>
      <c r="F1743" t="s">
        <v>26</v>
      </c>
      <c r="G1743">
        <v>2.9</v>
      </c>
      <c r="H1743">
        <v>82.32</v>
      </c>
      <c r="I1743">
        <v>80.95</v>
      </c>
      <c r="J1743">
        <v>1</v>
      </c>
      <c r="K1743">
        <v>3.5</v>
      </c>
      <c r="L1743">
        <v>5.0999999999999996</v>
      </c>
      <c r="M1743">
        <v>65</v>
      </c>
      <c r="N1743" t="s">
        <v>41</v>
      </c>
      <c r="O1743">
        <v>1.419</v>
      </c>
      <c r="P1743" t="s">
        <v>28</v>
      </c>
      <c r="Q1743" t="s">
        <v>29</v>
      </c>
      <c r="R1743">
        <v>4.9000000000000004</v>
      </c>
      <c r="S1743">
        <v>3</v>
      </c>
      <c r="T1743">
        <v>-1.37</v>
      </c>
      <c r="U1743">
        <v>1.6</v>
      </c>
      <c r="V1743" t="s">
        <v>159</v>
      </c>
      <c r="W1743" t="s">
        <v>31</v>
      </c>
      <c r="X1743">
        <v>1</v>
      </c>
      <c r="Y1743" t="str">
        <f>IF(tblRides[[#This Row],[supply_demand_ratio]]&lt;0.8,"Below 0.8",IF(tblRides[[#This Row],[supply_demand_ratio]]&lt;1,"Between 0.8-1.0",IF(tblRides[[#This Row],[supply_demand_ratio]]&lt;=1.2,"Between 1.0-1.2","Above 1.2")))</f>
        <v>Above 1.2</v>
      </c>
    </row>
    <row r="1744" spans="1:25" x14ac:dyDescent="0.3">
      <c r="A1744" t="s">
        <v>1799</v>
      </c>
      <c r="B1744" s="1">
        <v>46038.679166666669</v>
      </c>
      <c r="C1744" s="2">
        <v>46038</v>
      </c>
      <c r="D1744">
        <v>16</v>
      </c>
      <c r="E1744" t="s">
        <v>25</v>
      </c>
      <c r="F1744" t="s">
        <v>26</v>
      </c>
      <c r="G1744">
        <v>3.8</v>
      </c>
      <c r="H1744">
        <v>100.17</v>
      </c>
      <c r="J1744">
        <v>1</v>
      </c>
      <c r="K1744">
        <v>7.5</v>
      </c>
      <c r="L1744">
        <v>5.8</v>
      </c>
      <c r="M1744">
        <v>89</v>
      </c>
      <c r="N1744" t="s">
        <v>41</v>
      </c>
      <c r="O1744">
        <v>0.88800000000000001</v>
      </c>
      <c r="P1744" t="s">
        <v>58</v>
      </c>
      <c r="Q1744" t="s">
        <v>108</v>
      </c>
      <c r="R1744">
        <v>4.66</v>
      </c>
      <c r="S1744">
        <v>15</v>
      </c>
      <c r="U1744">
        <v>-1.7</v>
      </c>
      <c r="V1744" t="s">
        <v>159</v>
      </c>
      <c r="W1744" t="s">
        <v>45</v>
      </c>
      <c r="X1744">
        <v>0</v>
      </c>
      <c r="Y1744" t="str">
        <f>IF(tblRides[[#This Row],[supply_demand_ratio]]&lt;0.8,"Below 0.8",IF(tblRides[[#This Row],[supply_demand_ratio]]&lt;1,"Between 0.8-1.0",IF(tblRides[[#This Row],[supply_demand_ratio]]&lt;=1.2,"Between 1.0-1.2","Above 1.2")))</f>
        <v>Between 0.8-1.0</v>
      </c>
    </row>
    <row r="1745" spans="1:25" x14ac:dyDescent="0.3">
      <c r="A1745" t="s">
        <v>1800</v>
      </c>
      <c r="B1745" s="1">
        <v>46038.680555555555</v>
      </c>
      <c r="C1745" s="2">
        <v>46038</v>
      </c>
      <c r="D1745">
        <v>16</v>
      </c>
      <c r="E1745" t="s">
        <v>25</v>
      </c>
      <c r="F1745" t="s">
        <v>26</v>
      </c>
      <c r="G1745">
        <v>20.399999999999999</v>
      </c>
      <c r="H1745">
        <v>335.15</v>
      </c>
      <c r="I1745">
        <v>326.58</v>
      </c>
      <c r="J1745">
        <v>1.1000000000000001</v>
      </c>
      <c r="K1745">
        <v>10.3</v>
      </c>
      <c r="L1745">
        <v>11.9</v>
      </c>
      <c r="M1745">
        <v>90</v>
      </c>
      <c r="N1745" t="s">
        <v>27</v>
      </c>
      <c r="O1745">
        <v>0.753</v>
      </c>
      <c r="P1745" t="s">
        <v>28</v>
      </c>
      <c r="Q1745" t="s">
        <v>29</v>
      </c>
      <c r="R1745">
        <v>5</v>
      </c>
      <c r="S1745">
        <v>40</v>
      </c>
      <c r="T1745">
        <v>-8.57</v>
      </c>
      <c r="U1745">
        <v>1.6</v>
      </c>
      <c r="V1745" t="s">
        <v>159</v>
      </c>
      <c r="W1745" t="s">
        <v>77</v>
      </c>
      <c r="X1745">
        <v>1</v>
      </c>
      <c r="Y1745" t="str">
        <f>IF(tblRides[[#This Row],[supply_demand_ratio]]&lt;0.8,"Below 0.8",IF(tblRides[[#This Row],[supply_demand_ratio]]&lt;1,"Between 0.8-1.0",IF(tblRides[[#This Row],[supply_demand_ratio]]&lt;=1.2,"Between 1.0-1.2","Above 1.2")))</f>
        <v>Below 0.8</v>
      </c>
    </row>
    <row r="1746" spans="1:25" x14ac:dyDescent="0.3">
      <c r="A1746" t="s">
        <v>1801</v>
      </c>
      <c r="B1746" s="1">
        <v>46038.68472222222</v>
      </c>
      <c r="C1746" s="2">
        <v>46038</v>
      </c>
      <c r="D1746">
        <v>16</v>
      </c>
      <c r="E1746" t="s">
        <v>25</v>
      </c>
      <c r="F1746" t="s">
        <v>34</v>
      </c>
      <c r="G1746">
        <v>4</v>
      </c>
      <c r="H1746">
        <v>146.29</v>
      </c>
      <c r="J1746">
        <v>1.4</v>
      </c>
      <c r="K1746">
        <v>8.1</v>
      </c>
      <c r="L1746">
        <v>8.6999999999999993</v>
      </c>
      <c r="M1746">
        <v>91</v>
      </c>
      <c r="N1746" t="s">
        <v>72</v>
      </c>
      <c r="O1746">
        <v>0.55400000000000005</v>
      </c>
      <c r="P1746" t="s">
        <v>58</v>
      </c>
      <c r="Q1746" t="s">
        <v>88</v>
      </c>
      <c r="R1746">
        <v>4.72</v>
      </c>
      <c r="S1746">
        <v>0</v>
      </c>
      <c r="U1746">
        <v>0.6</v>
      </c>
      <c r="V1746" t="s">
        <v>159</v>
      </c>
      <c r="W1746" t="s">
        <v>45</v>
      </c>
      <c r="X1746">
        <v>0</v>
      </c>
      <c r="Y1746" t="str">
        <f>IF(tblRides[[#This Row],[supply_demand_ratio]]&lt;0.8,"Below 0.8",IF(tblRides[[#This Row],[supply_demand_ratio]]&lt;1,"Between 0.8-1.0",IF(tblRides[[#This Row],[supply_demand_ratio]]&lt;=1.2,"Between 1.0-1.2","Above 1.2")))</f>
        <v>Below 0.8</v>
      </c>
    </row>
    <row r="1747" spans="1:25" x14ac:dyDescent="0.3">
      <c r="A1747" t="s">
        <v>1802</v>
      </c>
      <c r="B1747" s="1">
        <v>46038.695138888892</v>
      </c>
      <c r="C1747" s="2">
        <v>46038</v>
      </c>
      <c r="D1747">
        <v>16</v>
      </c>
      <c r="E1747" t="s">
        <v>25</v>
      </c>
      <c r="F1747" t="s">
        <v>26</v>
      </c>
      <c r="G1747">
        <v>4.2</v>
      </c>
      <c r="H1747">
        <v>109.21</v>
      </c>
      <c r="J1747">
        <v>1.1000000000000001</v>
      </c>
      <c r="K1747">
        <v>6.1</v>
      </c>
      <c r="L1747">
        <v>5</v>
      </c>
      <c r="M1747">
        <v>105</v>
      </c>
      <c r="N1747" t="s">
        <v>27</v>
      </c>
      <c r="O1747">
        <v>0.77500000000000002</v>
      </c>
      <c r="P1747" t="s">
        <v>58</v>
      </c>
      <c r="Q1747" t="s">
        <v>59</v>
      </c>
      <c r="R1747">
        <v>5</v>
      </c>
      <c r="S1747">
        <v>11</v>
      </c>
      <c r="U1747">
        <v>-1.1000000000000001</v>
      </c>
      <c r="V1747" t="s">
        <v>159</v>
      </c>
      <c r="W1747" t="s">
        <v>45</v>
      </c>
      <c r="X1747">
        <v>0</v>
      </c>
      <c r="Y1747" t="str">
        <f>IF(tblRides[[#This Row],[supply_demand_ratio]]&lt;0.8,"Below 0.8",IF(tblRides[[#This Row],[supply_demand_ratio]]&lt;1,"Between 0.8-1.0",IF(tblRides[[#This Row],[supply_demand_ratio]]&lt;=1.2,"Between 1.0-1.2","Above 1.2")))</f>
        <v>Below 0.8</v>
      </c>
    </row>
    <row r="1748" spans="1:25" x14ac:dyDescent="0.3">
      <c r="A1748" t="s">
        <v>1803</v>
      </c>
      <c r="B1748" s="1">
        <v>46038.695833333331</v>
      </c>
      <c r="C1748" s="2">
        <v>46038</v>
      </c>
      <c r="D1748">
        <v>16</v>
      </c>
      <c r="E1748" t="s">
        <v>33</v>
      </c>
      <c r="F1748" t="s">
        <v>34</v>
      </c>
      <c r="G1748">
        <v>1.2</v>
      </c>
      <c r="H1748">
        <v>55.8</v>
      </c>
      <c r="I1748">
        <v>55.11</v>
      </c>
      <c r="J1748">
        <v>1</v>
      </c>
      <c r="K1748">
        <v>5.0999999999999996</v>
      </c>
      <c r="L1748">
        <v>13.1</v>
      </c>
      <c r="M1748">
        <v>70</v>
      </c>
      <c r="N1748" t="s">
        <v>27</v>
      </c>
      <c r="O1748">
        <v>0.74199999999999999</v>
      </c>
      <c r="P1748" t="s">
        <v>28</v>
      </c>
      <c r="Q1748" t="s">
        <v>29</v>
      </c>
      <c r="R1748">
        <v>4.75</v>
      </c>
      <c r="S1748">
        <v>0</v>
      </c>
      <c r="T1748">
        <v>-0.69</v>
      </c>
      <c r="U1748">
        <v>8</v>
      </c>
      <c r="V1748" t="s">
        <v>159</v>
      </c>
      <c r="W1748" t="s">
        <v>45</v>
      </c>
      <c r="X1748">
        <v>1</v>
      </c>
      <c r="Y1748" t="str">
        <f>IF(tblRides[[#This Row],[supply_demand_ratio]]&lt;0.8,"Below 0.8",IF(tblRides[[#This Row],[supply_demand_ratio]]&lt;1,"Between 0.8-1.0",IF(tblRides[[#This Row],[supply_demand_ratio]]&lt;=1.2,"Between 1.0-1.2","Above 1.2")))</f>
        <v>Below 0.8</v>
      </c>
    </row>
    <row r="1749" spans="1:25" x14ac:dyDescent="0.3">
      <c r="A1749" t="s">
        <v>1804</v>
      </c>
      <c r="B1749" s="1">
        <v>46038.706250000003</v>
      </c>
      <c r="C1749" s="2">
        <v>46038</v>
      </c>
      <c r="D1749">
        <v>16</v>
      </c>
      <c r="E1749" t="s">
        <v>33</v>
      </c>
      <c r="F1749" t="s">
        <v>26</v>
      </c>
      <c r="G1749">
        <v>5.8</v>
      </c>
      <c r="H1749">
        <v>154.53</v>
      </c>
      <c r="J1749">
        <v>1.1000000000000001</v>
      </c>
      <c r="K1749">
        <v>2</v>
      </c>
      <c r="L1749">
        <v>2.2999999999999998</v>
      </c>
      <c r="M1749">
        <v>95</v>
      </c>
      <c r="N1749" t="s">
        <v>27</v>
      </c>
      <c r="O1749">
        <v>1.073</v>
      </c>
      <c r="P1749" t="s">
        <v>37</v>
      </c>
      <c r="Q1749" t="s">
        <v>38</v>
      </c>
      <c r="R1749">
        <v>4.8</v>
      </c>
      <c r="S1749">
        <v>12</v>
      </c>
      <c r="U1749">
        <v>0.3</v>
      </c>
      <c r="V1749" t="s">
        <v>159</v>
      </c>
      <c r="W1749" t="s">
        <v>31</v>
      </c>
      <c r="X1749">
        <v>0</v>
      </c>
      <c r="Y1749" t="str">
        <f>IF(tblRides[[#This Row],[supply_demand_ratio]]&lt;0.8,"Below 0.8",IF(tblRides[[#This Row],[supply_demand_ratio]]&lt;1,"Between 0.8-1.0",IF(tblRides[[#This Row],[supply_demand_ratio]]&lt;=1.2,"Between 1.0-1.2","Above 1.2")))</f>
        <v>Between 1.0-1.2</v>
      </c>
    </row>
    <row r="1750" spans="1:25" x14ac:dyDescent="0.3">
      <c r="A1750" t="s">
        <v>1805</v>
      </c>
      <c r="B1750" s="1">
        <v>46038.708333333336</v>
      </c>
      <c r="C1750" s="2">
        <v>46038</v>
      </c>
      <c r="D1750">
        <v>17</v>
      </c>
      <c r="E1750" t="s">
        <v>43</v>
      </c>
      <c r="F1750" t="s">
        <v>26</v>
      </c>
      <c r="G1750">
        <v>9.5</v>
      </c>
      <c r="H1750">
        <v>170.6</v>
      </c>
      <c r="I1750">
        <v>173.62</v>
      </c>
      <c r="J1750">
        <v>1</v>
      </c>
      <c r="K1750">
        <v>8.5</v>
      </c>
      <c r="L1750">
        <v>7.6</v>
      </c>
      <c r="M1750">
        <v>54</v>
      </c>
      <c r="N1750" t="s">
        <v>41</v>
      </c>
      <c r="O1750">
        <v>1.0249999999999999</v>
      </c>
      <c r="P1750" t="s">
        <v>28</v>
      </c>
      <c r="Q1750" t="s">
        <v>29</v>
      </c>
      <c r="R1750">
        <v>5</v>
      </c>
      <c r="S1750">
        <v>8</v>
      </c>
      <c r="T1750">
        <v>3.02</v>
      </c>
      <c r="U1750">
        <v>-0.9</v>
      </c>
      <c r="V1750" t="s">
        <v>159</v>
      </c>
      <c r="W1750" t="s">
        <v>45</v>
      </c>
      <c r="X1750">
        <v>1</v>
      </c>
      <c r="Y1750" t="str">
        <f>IF(tblRides[[#This Row],[supply_demand_ratio]]&lt;0.8,"Below 0.8",IF(tblRides[[#This Row],[supply_demand_ratio]]&lt;1,"Between 0.8-1.0",IF(tblRides[[#This Row],[supply_demand_ratio]]&lt;=1.2,"Between 1.0-1.2","Above 1.2")))</f>
        <v>Between 1.0-1.2</v>
      </c>
    </row>
    <row r="1751" spans="1:25" x14ac:dyDescent="0.3">
      <c r="A1751" t="s">
        <v>1806</v>
      </c>
      <c r="B1751" s="1">
        <v>46038.712500000001</v>
      </c>
      <c r="C1751" s="2">
        <v>46038</v>
      </c>
      <c r="D1751">
        <v>17</v>
      </c>
      <c r="E1751" t="s">
        <v>36</v>
      </c>
      <c r="F1751" t="s">
        <v>26</v>
      </c>
      <c r="G1751">
        <v>5.5</v>
      </c>
      <c r="H1751">
        <v>119.07</v>
      </c>
      <c r="J1751">
        <v>1</v>
      </c>
      <c r="K1751">
        <v>4.2</v>
      </c>
      <c r="L1751">
        <v>1</v>
      </c>
      <c r="M1751">
        <v>100</v>
      </c>
      <c r="N1751" t="s">
        <v>27</v>
      </c>
      <c r="O1751">
        <v>0.90100000000000002</v>
      </c>
      <c r="P1751" t="s">
        <v>37</v>
      </c>
      <c r="Q1751" t="s">
        <v>103</v>
      </c>
      <c r="R1751">
        <v>4.55</v>
      </c>
      <c r="S1751">
        <v>4</v>
      </c>
      <c r="U1751">
        <v>-3.2</v>
      </c>
      <c r="V1751" t="s">
        <v>159</v>
      </c>
      <c r="W1751" t="s">
        <v>31</v>
      </c>
      <c r="X1751">
        <v>0</v>
      </c>
      <c r="Y1751" t="str">
        <f>IF(tblRides[[#This Row],[supply_demand_ratio]]&lt;0.8,"Below 0.8",IF(tblRides[[#This Row],[supply_demand_ratio]]&lt;1,"Between 0.8-1.0",IF(tblRides[[#This Row],[supply_demand_ratio]]&lt;=1.2,"Between 1.0-1.2","Above 1.2")))</f>
        <v>Between 0.8-1.0</v>
      </c>
    </row>
    <row r="1752" spans="1:25" x14ac:dyDescent="0.3">
      <c r="A1752" t="s">
        <v>1807</v>
      </c>
      <c r="B1752" s="1">
        <v>46038.717361111114</v>
      </c>
      <c r="C1752" s="2">
        <v>46038</v>
      </c>
      <c r="D1752">
        <v>17</v>
      </c>
      <c r="E1752" t="s">
        <v>25</v>
      </c>
      <c r="F1752" t="s">
        <v>34</v>
      </c>
      <c r="G1752">
        <v>3.9</v>
      </c>
      <c r="H1752">
        <v>102.89</v>
      </c>
      <c r="J1752">
        <v>1.1000000000000001</v>
      </c>
      <c r="K1752">
        <v>3.3</v>
      </c>
      <c r="L1752">
        <v>2</v>
      </c>
      <c r="M1752">
        <v>96</v>
      </c>
      <c r="N1752" t="s">
        <v>27</v>
      </c>
      <c r="O1752">
        <v>0.73899999999999999</v>
      </c>
      <c r="P1752" t="s">
        <v>37</v>
      </c>
      <c r="Q1752" t="s">
        <v>280</v>
      </c>
      <c r="R1752">
        <v>4.7300000000000004</v>
      </c>
      <c r="S1752">
        <v>0</v>
      </c>
      <c r="U1752">
        <v>-1.3</v>
      </c>
      <c r="V1752" t="s">
        <v>159</v>
      </c>
      <c r="W1752" t="s">
        <v>31</v>
      </c>
      <c r="X1752">
        <v>0</v>
      </c>
      <c r="Y1752" t="str">
        <f>IF(tblRides[[#This Row],[supply_demand_ratio]]&lt;0.8,"Below 0.8",IF(tblRides[[#This Row],[supply_demand_ratio]]&lt;1,"Between 0.8-1.0",IF(tblRides[[#This Row],[supply_demand_ratio]]&lt;=1.2,"Between 1.0-1.2","Above 1.2")))</f>
        <v>Below 0.8</v>
      </c>
    </row>
    <row r="1753" spans="1:25" x14ac:dyDescent="0.3">
      <c r="A1753" t="s">
        <v>1808</v>
      </c>
      <c r="B1753" s="1">
        <v>46038.72152777778</v>
      </c>
      <c r="C1753" s="2">
        <v>46038</v>
      </c>
      <c r="D1753">
        <v>17</v>
      </c>
      <c r="E1753" t="s">
        <v>25</v>
      </c>
      <c r="F1753" t="s">
        <v>26</v>
      </c>
      <c r="G1753">
        <v>4.9000000000000004</v>
      </c>
      <c r="H1753">
        <v>139.08000000000001</v>
      </c>
      <c r="I1753">
        <v>143.77000000000001</v>
      </c>
      <c r="J1753">
        <v>1.1000000000000001</v>
      </c>
      <c r="K1753">
        <v>7</v>
      </c>
      <c r="L1753">
        <v>10.199999999999999</v>
      </c>
      <c r="M1753">
        <v>111</v>
      </c>
      <c r="N1753" t="s">
        <v>27</v>
      </c>
      <c r="O1753">
        <v>0.83799999999999997</v>
      </c>
      <c r="P1753" t="s">
        <v>28</v>
      </c>
      <c r="Q1753" t="s">
        <v>29</v>
      </c>
      <c r="R1753">
        <v>4.55</v>
      </c>
      <c r="S1753">
        <v>36</v>
      </c>
      <c r="T1753">
        <v>4.6900000000000004</v>
      </c>
      <c r="U1753">
        <v>3.2</v>
      </c>
      <c r="V1753" t="s">
        <v>159</v>
      </c>
      <c r="W1753" t="s">
        <v>45</v>
      </c>
      <c r="X1753">
        <v>1</v>
      </c>
      <c r="Y1753" t="str">
        <f>IF(tblRides[[#This Row],[supply_demand_ratio]]&lt;0.8,"Below 0.8",IF(tblRides[[#This Row],[supply_demand_ratio]]&lt;1,"Between 0.8-1.0",IF(tblRides[[#This Row],[supply_demand_ratio]]&lt;=1.2,"Between 1.0-1.2","Above 1.2")))</f>
        <v>Between 0.8-1.0</v>
      </c>
    </row>
    <row r="1754" spans="1:25" x14ac:dyDescent="0.3">
      <c r="A1754" t="s">
        <v>1809</v>
      </c>
      <c r="B1754" s="1">
        <v>46038.732638888891</v>
      </c>
      <c r="C1754" s="2">
        <v>46038</v>
      </c>
      <c r="D1754">
        <v>17</v>
      </c>
      <c r="E1754" t="s">
        <v>36</v>
      </c>
      <c r="F1754" t="s">
        <v>26</v>
      </c>
      <c r="G1754">
        <v>9.1999999999999993</v>
      </c>
      <c r="H1754">
        <v>170.19</v>
      </c>
      <c r="I1754">
        <v>169.63</v>
      </c>
      <c r="J1754">
        <v>1.1000000000000001</v>
      </c>
      <c r="K1754">
        <v>5.7</v>
      </c>
      <c r="L1754">
        <v>1.9</v>
      </c>
      <c r="M1754">
        <v>72</v>
      </c>
      <c r="N1754" t="s">
        <v>41</v>
      </c>
      <c r="O1754">
        <v>0.91600000000000004</v>
      </c>
      <c r="P1754" t="s">
        <v>28</v>
      </c>
      <c r="Q1754" t="s">
        <v>29</v>
      </c>
      <c r="R1754">
        <v>4.75</v>
      </c>
      <c r="S1754">
        <v>11</v>
      </c>
      <c r="T1754">
        <v>-0.56000000000000005</v>
      </c>
      <c r="U1754">
        <v>-3.8</v>
      </c>
      <c r="V1754" t="s">
        <v>159</v>
      </c>
      <c r="W1754" t="s">
        <v>45</v>
      </c>
      <c r="X1754">
        <v>1</v>
      </c>
      <c r="Y1754" t="str">
        <f>IF(tblRides[[#This Row],[supply_demand_ratio]]&lt;0.8,"Below 0.8",IF(tblRides[[#This Row],[supply_demand_ratio]]&lt;1,"Between 0.8-1.0",IF(tblRides[[#This Row],[supply_demand_ratio]]&lt;=1.2,"Between 1.0-1.2","Above 1.2")))</f>
        <v>Between 0.8-1.0</v>
      </c>
    </row>
    <row r="1755" spans="1:25" x14ac:dyDescent="0.3">
      <c r="A1755" t="s">
        <v>1810</v>
      </c>
      <c r="B1755" s="1">
        <v>46038.73333333333</v>
      </c>
      <c r="C1755" s="2">
        <v>46038</v>
      </c>
      <c r="D1755">
        <v>17</v>
      </c>
      <c r="E1755" t="s">
        <v>62</v>
      </c>
      <c r="F1755" t="s">
        <v>26</v>
      </c>
      <c r="G1755">
        <v>4.5</v>
      </c>
      <c r="H1755">
        <v>92.46</v>
      </c>
      <c r="I1755">
        <v>93.23</v>
      </c>
      <c r="J1755">
        <v>1</v>
      </c>
      <c r="K1755">
        <v>9.6999999999999993</v>
      </c>
      <c r="L1755">
        <v>7.1</v>
      </c>
      <c r="M1755">
        <v>48</v>
      </c>
      <c r="N1755" t="s">
        <v>41</v>
      </c>
      <c r="O1755">
        <v>1.202</v>
      </c>
      <c r="P1755" t="s">
        <v>28</v>
      </c>
      <c r="Q1755" t="s">
        <v>29</v>
      </c>
      <c r="R1755">
        <v>4.43</v>
      </c>
      <c r="S1755">
        <v>17</v>
      </c>
      <c r="T1755">
        <v>0.77</v>
      </c>
      <c r="U1755">
        <v>-2.6</v>
      </c>
      <c r="V1755" t="s">
        <v>159</v>
      </c>
      <c r="W1755" t="s">
        <v>45</v>
      </c>
      <c r="X1755">
        <v>1</v>
      </c>
      <c r="Y1755" t="str">
        <f>IF(tblRides[[#This Row],[supply_demand_ratio]]&lt;0.8,"Below 0.8",IF(tblRides[[#This Row],[supply_demand_ratio]]&lt;1,"Between 0.8-1.0",IF(tblRides[[#This Row],[supply_demand_ratio]]&lt;=1.2,"Between 1.0-1.2","Above 1.2")))</f>
        <v>Above 1.2</v>
      </c>
    </row>
    <row r="1756" spans="1:25" x14ac:dyDescent="0.3">
      <c r="A1756" t="s">
        <v>1811</v>
      </c>
      <c r="B1756" s="1">
        <v>46038.741666666669</v>
      </c>
      <c r="C1756" s="2">
        <v>46038</v>
      </c>
      <c r="D1756">
        <v>17</v>
      </c>
      <c r="E1756" t="s">
        <v>43</v>
      </c>
      <c r="F1756" t="s">
        <v>26</v>
      </c>
      <c r="G1756">
        <v>4.5999999999999996</v>
      </c>
      <c r="H1756">
        <v>104.83</v>
      </c>
      <c r="I1756">
        <v>107.76</v>
      </c>
      <c r="J1756">
        <v>1</v>
      </c>
      <c r="K1756">
        <v>6.3</v>
      </c>
      <c r="L1756">
        <v>10</v>
      </c>
      <c r="M1756">
        <v>58</v>
      </c>
      <c r="N1756" t="s">
        <v>41</v>
      </c>
      <c r="O1756">
        <v>1.141</v>
      </c>
      <c r="P1756" t="s">
        <v>28</v>
      </c>
      <c r="Q1756" t="s">
        <v>29</v>
      </c>
      <c r="R1756">
        <v>5</v>
      </c>
      <c r="S1756">
        <v>11</v>
      </c>
      <c r="T1756">
        <v>2.93</v>
      </c>
      <c r="U1756">
        <v>3.7</v>
      </c>
      <c r="V1756" t="s">
        <v>159</v>
      </c>
      <c r="W1756" t="s">
        <v>45</v>
      </c>
      <c r="X1756">
        <v>1</v>
      </c>
      <c r="Y1756" t="str">
        <f>IF(tblRides[[#This Row],[supply_demand_ratio]]&lt;0.8,"Below 0.8",IF(tblRides[[#This Row],[supply_demand_ratio]]&lt;1,"Between 0.8-1.0",IF(tblRides[[#This Row],[supply_demand_ratio]]&lt;=1.2,"Between 1.0-1.2","Above 1.2")))</f>
        <v>Between 1.0-1.2</v>
      </c>
    </row>
    <row r="1757" spans="1:25" x14ac:dyDescent="0.3">
      <c r="A1757" t="s">
        <v>1812</v>
      </c>
      <c r="B1757" s="1">
        <v>46038.742361111108</v>
      </c>
      <c r="C1757" s="2">
        <v>46038</v>
      </c>
      <c r="D1757">
        <v>17</v>
      </c>
      <c r="E1757" t="s">
        <v>25</v>
      </c>
      <c r="F1757" t="s">
        <v>26</v>
      </c>
      <c r="G1757">
        <v>7.5</v>
      </c>
      <c r="H1757">
        <v>154.32</v>
      </c>
      <c r="I1757">
        <v>158.36000000000001</v>
      </c>
      <c r="J1757">
        <v>1.1000000000000001</v>
      </c>
      <c r="K1757">
        <v>9.6999999999999993</v>
      </c>
      <c r="L1757">
        <v>9.5</v>
      </c>
      <c r="M1757">
        <v>109</v>
      </c>
      <c r="N1757" t="s">
        <v>27</v>
      </c>
      <c r="O1757">
        <v>0.83</v>
      </c>
      <c r="P1757" t="s">
        <v>28</v>
      </c>
      <c r="Q1757" t="s">
        <v>29</v>
      </c>
      <c r="R1757">
        <v>4.8899999999999997</v>
      </c>
      <c r="S1757">
        <v>20</v>
      </c>
      <c r="T1757">
        <v>4.04</v>
      </c>
      <c r="U1757">
        <v>-0.2</v>
      </c>
      <c r="V1757" t="s">
        <v>159</v>
      </c>
      <c r="W1757" t="s">
        <v>45</v>
      </c>
      <c r="X1757">
        <v>1</v>
      </c>
      <c r="Y1757" t="str">
        <f>IF(tblRides[[#This Row],[supply_demand_ratio]]&lt;0.8,"Below 0.8",IF(tblRides[[#This Row],[supply_demand_ratio]]&lt;1,"Between 0.8-1.0",IF(tblRides[[#This Row],[supply_demand_ratio]]&lt;=1.2,"Between 1.0-1.2","Above 1.2")))</f>
        <v>Between 0.8-1.0</v>
      </c>
    </row>
    <row r="1758" spans="1:25" x14ac:dyDescent="0.3">
      <c r="A1758" t="s">
        <v>1813</v>
      </c>
      <c r="B1758" s="1">
        <v>46038.747916666667</v>
      </c>
      <c r="C1758" s="2">
        <v>46038</v>
      </c>
      <c r="D1758">
        <v>17</v>
      </c>
      <c r="E1758" t="s">
        <v>36</v>
      </c>
      <c r="F1758" t="s">
        <v>34</v>
      </c>
      <c r="G1758">
        <v>3.4</v>
      </c>
      <c r="H1758">
        <v>101.77</v>
      </c>
      <c r="I1758">
        <v>99.25</v>
      </c>
      <c r="J1758">
        <v>1.2</v>
      </c>
      <c r="K1758">
        <v>8.1999999999999993</v>
      </c>
      <c r="L1758">
        <v>7.6</v>
      </c>
      <c r="M1758">
        <v>90</v>
      </c>
      <c r="N1758" t="s">
        <v>27</v>
      </c>
      <c r="O1758">
        <v>0.77100000000000002</v>
      </c>
      <c r="P1758" t="s">
        <v>28</v>
      </c>
      <c r="Q1758" t="s">
        <v>29</v>
      </c>
      <c r="R1758">
        <v>4.67</v>
      </c>
      <c r="S1758">
        <v>0</v>
      </c>
      <c r="T1758">
        <v>-2.52</v>
      </c>
      <c r="U1758">
        <v>-0.6</v>
      </c>
      <c r="V1758" t="s">
        <v>159</v>
      </c>
      <c r="W1758" t="s">
        <v>45</v>
      </c>
      <c r="X1758">
        <v>1</v>
      </c>
      <c r="Y1758" t="str">
        <f>IF(tblRides[[#This Row],[supply_demand_ratio]]&lt;0.8,"Below 0.8",IF(tblRides[[#This Row],[supply_demand_ratio]]&lt;1,"Between 0.8-1.0",IF(tblRides[[#This Row],[supply_demand_ratio]]&lt;=1.2,"Between 1.0-1.2","Above 1.2")))</f>
        <v>Below 0.8</v>
      </c>
    </row>
    <row r="1759" spans="1:25" x14ac:dyDescent="0.3">
      <c r="A1759" t="s">
        <v>1814</v>
      </c>
      <c r="B1759" s="1">
        <v>46038.75</v>
      </c>
      <c r="C1759" s="2">
        <v>46038</v>
      </c>
      <c r="D1759">
        <v>18</v>
      </c>
      <c r="E1759" t="s">
        <v>62</v>
      </c>
      <c r="F1759" t="s">
        <v>26</v>
      </c>
      <c r="G1759">
        <v>2.7</v>
      </c>
      <c r="H1759">
        <v>80.989999999999995</v>
      </c>
      <c r="J1759">
        <v>1.1000000000000001</v>
      </c>
      <c r="K1759">
        <v>5.4</v>
      </c>
      <c r="L1759">
        <v>6.4</v>
      </c>
      <c r="M1759">
        <v>37</v>
      </c>
      <c r="N1759" t="s">
        <v>41</v>
      </c>
      <c r="O1759">
        <v>0.78100000000000003</v>
      </c>
      <c r="P1759" t="s">
        <v>37</v>
      </c>
      <c r="Q1759" t="s">
        <v>280</v>
      </c>
      <c r="R1759">
        <v>4.83</v>
      </c>
      <c r="S1759">
        <v>8</v>
      </c>
      <c r="U1759">
        <v>1</v>
      </c>
      <c r="V1759" t="s">
        <v>159</v>
      </c>
      <c r="W1759" t="s">
        <v>45</v>
      </c>
      <c r="X1759">
        <v>0</v>
      </c>
      <c r="Y1759" t="str">
        <f>IF(tblRides[[#This Row],[supply_demand_ratio]]&lt;0.8,"Below 0.8",IF(tblRides[[#This Row],[supply_demand_ratio]]&lt;1,"Between 0.8-1.0",IF(tblRides[[#This Row],[supply_demand_ratio]]&lt;=1.2,"Between 1.0-1.2","Above 1.2")))</f>
        <v>Below 0.8</v>
      </c>
    </row>
    <row r="1760" spans="1:25" x14ac:dyDescent="0.3">
      <c r="A1760" t="s">
        <v>1815</v>
      </c>
      <c r="B1760" s="1">
        <v>46038.751388888886</v>
      </c>
      <c r="C1760" s="2">
        <v>46038</v>
      </c>
      <c r="D1760">
        <v>18</v>
      </c>
      <c r="E1760" t="s">
        <v>43</v>
      </c>
      <c r="F1760" t="s">
        <v>26</v>
      </c>
      <c r="G1760">
        <v>1.3</v>
      </c>
      <c r="H1760">
        <v>63.03</v>
      </c>
      <c r="I1760">
        <v>60.94</v>
      </c>
      <c r="J1760">
        <v>1.1000000000000001</v>
      </c>
      <c r="K1760">
        <v>11</v>
      </c>
      <c r="L1760">
        <v>15.4</v>
      </c>
      <c r="M1760">
        <v>58</v>
      </c>
      <c r="N1760" t="s">
        <v>27</v>
      </c>
      <c r="O1760">
        <v>0.97</v>
      </c>
      <c r="P1760" t="s">
        <v>28</v>
      </c>
      <c r="Q1760" t="s">
        <v>29</v>
      </c>
      <c r="R1760">
        <v>4.82</v>
      </c>
      <c r="S1760">
        <v>12</v>
      </c>
      <c r="T1760">
        <v>-2.09</v>
      </c>
      <c r="U1760">
        <v>4.4000000000000004</v>
      </c>
      <c r="V1760" t="s">
        <v>159</v>
      </c>
      <c r="W1760" t="s">
        <v>77</v>
      </c>
      <c r="X1760">
        <v>1</v>
      </c>
      <c r="Y1760" t="str">
        <f>IF(tblRides[[#This Row],[supply_demand_ratio]]&lt;0.8,"Below 0.8",IF(tblRides[[#This Row],[supply_demand_ratio]]&lt;1,"Between 0.8-1.0",IF(tblRides[[#This Row],[supply_demand_ratio]]&lt;=1.2,"Between 1.0-1.2","Above 1.2")))</f>
        <v>Between 0.8-1.0</v>
      </c>
    </row>
    <row r="1761" spans="1:25" x14ac:dyDescent="0.3">
      <c r="A1761" t="s">
        <v>1816</v>
      </c>
      <c r="B1761" s="1">
        <v>46038.765972222223</v>
      </c>
      <c r="C1761" s="2">
        <v>46038</v>
      </c>
      <c r="D1761">
        <v>18</v>
      </c>
      <c r="E1761" t="s">
        <v>25</v>
      </c>
      <c r="F1761" t="s">
        <v>26</v>
      </c>
      <c r="G1761">
        <v>5.0999999999999996</v>
      </c>
      <c r="H1761">
        <v>166.97</v>
      </c>
      <c r="I1761">
        <v>168.15</v>
      </c>
      <c r="J1761">
        <v>1.3</v>
      </c>
      <c r="K1761">
        <v>10.8</v>
      </c>
      <c r="L1761">
        <v>8.8000000000000007</v>
      </c>
      <c r="M1761">
        <v>92</v>
      </c>
      <c r="N1761" t="s">
        <v>27</v>
      </c>
      <c r="O1761">
        <v>0.69799999999999995</v>
      </c>
      <c r="P1761" t="s">
        <v>28</v>
      </c>
      <c r="Q1761" t="s">
        <v>29</v>
      </c>
      <c r="R1761">
        <v>4.87</v>
      </c>
      <c r="S1761">
        <v>27</v>
      </c>
      <c r="T1761">
        <v>1.18</v>
      </c>
      <c r="U1761">
        <v>-2</v>
      </c>
      <c r="V1761" t="s">
        <v>159</v>
      </c>
      <c r="W1761" t="s">
        <v>77</v>
      </c>
      <c r="X1761">
        <v>1</v>
      </c>
      <c r="Y1761" t="str">
        <f>IF(tblRides[[#This Row],[supply_demand_ratio]]&lt;0.8,"Below 0.8",IF(tblRides[[#This Row],[supply_demand_ratio]]&lt;1,"Between 0.8-1.0",IF(tblRides[[#This Row],[supply_demand_ratio]]&lt;=1.2,"Between 1.0-1.2","Above 1.2")))</f>
        <v>Below 0.8</v>
      </c>
    </row>
    <row r="1762" spans="1:25" x14ac:dyDescent="0.3">
      <c r="A1762" t="s">
        <v>1817</v>
      </c>
      <c r="B1762" s="1">
        <v>46038.765972222223</v>
      </c>
      <c r="C1762" s="2">
        <v>46038</v>
      </c>
      <c r="D1762">
        <v>18</v>
      </c>
      <c r="E1762" t="s">
        <v>25</v>
      </c>
      <c r="F1762" t="s">
        <v>26</v>
      </c>
      <c r="G1762">
        <v>3.4</v>
      </c>
      <c r="H1762">
        <v>110.02</v>
      </c>
      <c r="I1762">
        <v>109.28</v>
      </c>
      <c r="J1762">
        <v>1.2</v>
      </c>
      <c r="K1762">
        <v>8.9</v>
      </c>
      <c r="L1762">
        <v>15.7</v>
      </c>
      <c r="M1762">
        <v>93</v>
      </c>
      <c r="N1762" t="s">
        <v>27</v>
      </c>
      <c r="O1762">
        <v>0.67300000000000004</v>
      </c>
      <c r="P1762" t="s">
        <v>28</v>
      </c>
      <c r="Q1762" t="s">
        <v>29</v>
      </c>
      <c r="R1762">
        <v>4.54</v>
      </c>
      <c r="S1762">
        <v>107</v>
      </c>
      <c r="T1762">
        <v>-0.74</v>
      </c>
      <c r="U1762">
        <v>6.8</v>
      </c>
      <c r="V1762" t="s">
        <v>159</v>
      </c>
      <c r="W1762" t="s">
        <v>45</v>
      </c>
      <c r="X1762">
        <v>1</v>
      </c>
      <c r="Y1762" t="str">
        <f>IF(tblRides[[#This Row],[supply_demand_ratio]]&lt;0.8,"Below 0.8",IF(tblRides[[#This Row],[supply_demand_ratio]]&lt;1,"Between 0.8-1.0",IF(tblRides[[#This Row],[supply_demand_ratio]]&lt;=1.2,"Between 1.0-1.2","Above 1.2")))</f>
        <v>Below 0.8</v>
      </c>
    </row>
    <row r="1763" spans="1:25" x14ac:dyDescent="0.3">
      <c r="A1763" t="s">
        <v>1818</v>
      </c>
      <c r="B1763" s="1">
        <v>46038.780555555553</v>
      </c>
      <c r="C1763" s="2">
        <v>46038</v>
      </c>
      <c r="D1763">
        <v>18</v>
      </c>
      <c r="E1763" t="s">
        <v>33</v>
      </c>
      <c r="F1763" t="s">
        <v>26</v>
      </c>
      <c r="G1763">
        <v>10.199999999999999</v>
      </c>
      <c r="H1763">
        <v>249.3</v>
      </c>
      <c r="I1763">
        <v>253.4</v>
      </c>
      <c r="J1763">
        <v>1.2</v>
      </c>
      <c r="K1763">
        <v>9</v>
      </c>
      <c r="L1763">
        <v>10.199999999999999</v>
      </c>
      <c r="M1763">
        <v>93</v>
      </c>
      <c r="N1763" t="s">
        <v>27</v>
      </c>
      <c r="O1763">
        <v>0.874</v>
      </c>
      <c r="P1763" t="s">
        <v>28</v>
      </c>
      <c r="Q1763" t="s">
        <v>29</v>
      </c>
      <c r="R1763">
        <v>4.84</v>
      </c>
      <c r="S1763">
        <v>11</v>
      </c>
      <c r="T1763">
        <v>4.0999999999999996</v>
      </c>
      <c r="U1763">
        <v>1.2</v>
      </c>
      <c r="V1763" t="s">
        <v>159</v>
      </c>
      <c r="W1763" t="s">
        <v>45</v>
      </c>
      <c r="X1763">
        <v>1</v>
      </c>
      <c r="Y1763" t="str">
        <f>IF(tblRides[[#This Row],[supply_demand_ratio]]&lt;0.8,"Below 0.8",IF(tblRides[[#This Row],[supply_demand_ratio]]&lt;1,"Between 0.8-1.0",IF(tblRides[[#This Row],[supply_demand_ratio]]&lt;=1.2,"Between 1.0-1.2","Above 1.2")))</f>
        <v>Between 0.8-1.0</v>
      </c>
    </row>
    <row r="1764" spans="1:25" x14ac:dyDescent="0.3">
      <c r="A1764" t="s">
        <v>1819</v>
      </c>
      <c r="B1764" s="1">
        <v>46038.790972222225</v>
      </c>
      <c r="C1764" s="2">
        <v>46038</v>
      </c>
      <c r="D1764">
        <v>18</v>
      </c>
      <c r="E1764" t="s">
        <v>62</v>
      </c>
      <c r="F1764" t="s">
        <v>26</v>
      </c>
      <c r="G1764">
        <v>4.5999999999999996</v>
      </c>
      <c r="H1764">
        <v>115.6</v>
      </c>
      <c r="I1764">
        <v>110.25</v>
      </c>
      <c r="J1764">
        <v>1</v>
      </c>
      <c r="K1764">
        <v>6.4</v>
      </c>
      <c r="L1764">
        <v>7.1</v>
      </c>
      <c r="M1764">
        <v>47</v>
      </c>
      <c r="N1764" t="s">
        <v>41</v>
      </c>
      <c r="O1764">
        <v>0.98199999999999998</v>
      </c>
      <c r="P1764" t="s">
        <v>28</v>
      </c>
      <c r="Q1764" t="s">
        <v>29</v>
      </c>
      <c r="R1764">
        <v>4.53</v>
      </c>
      <c r="S1764">
        <v>4</v>
      </c>
      <c r="T1764">
        <v>-5.35</v>
      </c>
      <c r="U1764">
        <v>0.7</v>
      </c>
      <c r="V1764" t="s">
        <v>159</v>
      </c>
      <c r="W1764" t="s">
        <v>45</v>
      </c>
      <c r="X1764">
        <v>1</v>
      </c>
      <c r="Y1764" t="str">
        <f>IF(tblRides[[#This Row],[supply_demand_ratio]]&lt;0.8,"Below 0.8",IF(tblRides[[#This Row],[supply_demand_ratio]]&lt;1,"Between 0.8-1.0",IF(tblRides[[#This Row],[supply_demand_ratio]]&lt;=1.2,"Between 1.0-1.2","Above 1.2")))</f>
        <v>Between 0.8-1.0</v>
      </c>
    </row>
    <row r="1765" spans="1:25" x14ac:dyDescent="0.3">
      <c r="A1765" t="s">
        <v>1820</v>
      </c>
      <c r="B1765" s="1">
        <v>46038.826388888891</v>
      </c>
      <c r="C1765" s="2">
        <v>46038</v>
      </c>
      <c r="D1765">
        <v>19</v>
      </c>
      <c r="E1765" t="s">
        <v>33</v>
      </c>
      <c r="F1765" t="s">
        <v>34</v>
      </c>
      <c r="G1765">
        <v>9.4</v>
      </c>
      <c r="H1765">
        <v>256.32</v>
      </c>
      <c r="I1765">
        <v>249.84</v>
      </c>
      <c r="J1765">
        <v>1.3</v>
      </c>
      <c r="K1765">
        <v>8.6999999999999993</v>
      </c>
      <c r="L1765">
        <v>11.6</v>
      </c>
      <c r="M1765">
        <v>69</v>
      </c>
      <c r="N1765" t="s">
        <v>72</v>
      </c>
      <c r="O1765">
        <v>0.60699999999999998</v>
      </c>
      <c r="P1765" t="s">
        <v>28</v>
      </c>
      <c r="Q1765" t="s">
        <v>29</v>
      </c>
      <c r="R1765">
        <v>4.93</v>
      </c>
      <c r="S1765">
        <v>0</v>
      </c>
      <c r="T1765">
        <v>-6.48</v>
      </c>
      <c r="U1765">
        <v>2.9</v>
      </c>
      <c r="V1765" t="s">
        <v>159</v>
      </c>
      <c r="W1765" t="s">
        <v>45</v>
      </c>
      <c r="X1765">
        <v>1</v>
      </c>
      <c r="Y1765" t="str">
        <f>IF(tblRides[[#This Row],[supply_demand_ratio]]&lt;0.8,"Below 0.8",IF(tblRides[[#This Row],[supply_demand_ratio]]&lt;1,"Between 0.8-1.0",IF(tblRides[[#This Row],[supply_demand_ratio]]&lt;=1.2,"Between 1.0-1.2","Above 1.2")))</f>
        <v>Below 0.8</v>
      </c>
    </row>
    <row r="1766" spans="1:25" x14ac:dyDescent="0.3">
      <c r="A1766" t="s">
        <v>1821</v>
      </c>
      <c r="B1766" s="1">
        <v>46038.832638888889</v>
      </c>
      <c r="C1766" s="2">
        <v>46038</v>
      </c>
      <c r="D1766">
        <v>19</v>
      </c>
      <c r="E1766" t="s">
        <v>43</v>
      </c>
      <c r="F1766" t="s">
        <v>26</v>
      </c>
      <c r="G1766">
        <v>8.3000000000000007</v>
      </c>
      <c r="H1766">
        <v>177.16</v>
      </c>
      <c r="J1766">
        <v>1</v>
      </c>
      <c r="K1766">
        <v>7.8</v>
      </c>
      <c r="L1766">
        <v>2.1</v>
      </c>
      <c r="M1766">
        <v>49</v>
      </c>
      <c r="N1766" t="s">
        <v>27</v>
      </c>
      <c r="O1766">
        <v>0.77300000000000002</v>
      </c>
      <c r="P1766" t="s">
        <v>37</v>
      </c>
      <c r="Q1766" t="s">
        <v>103</v>
      </c>
      <c r="R1766">
        <v>4.82</v>
      </c>
      <c r="S1766">
        <v>3</v>
      </c>
      <c r="U1766">
        <v>-5.7</v>
      </c>
      <c r="V1766" t="s">
        <v>159</v>
      </c>
      <c r="W1766" t="s">
        <v>45</v>
      </c>
      <c r="X1766">
        <v>0</v>
      </c>
      <c r="Y1766" t="str">
        <f>IF(tblRides[[#This Row],[supply_demand_ratio]]&lt;0.8,"Below 0.8",IF(tblRides[[#This Row],[supply_demand_ratio]]&lt;1,"Between 0.8-1.0",IF(tblRides[[#This Row],[supply_demand_ratio]]&lt;=1.2,"Between 1.0-1.2","Above 1.2")))</f>
        <v>Below 0.8</v>
      </c>
    </row>
    <row r="1767" spans="1:25" x14ac:dyDescent="0.3">
      <c r="A1767" t="s">
        <v>1822</v>
      </c>
      <c r="B1767" s="1">
        <v>46038.839583333334</v>
      </c>
      <c r="C1767" s="2">
        <v>46038</v>
      </c>
      <c r="D1767">
        <v>20</v>
      </c>
      <c r="E1767" t="s">
        <v>33</v>
      </c>
      <c r="F1767" t="s">
        <v>26</v>
      </c>
      <c r="G1767">
        <v>1.2</v>
      </c>
      <c r="H1767">
        <v>71.75</v>
      </c>
      <c r="I1767">
        <v>71.13</v>
      </c>
      <c r="J1767">
        <v>1.2</v>
      </c>
      <c r="K1767">
        <v>12</v>
      </c>
      <c r="L1767">
        <v>13.9</v>
      </c>
      <c r="M1767">
        <v>84</v>
      </c>
      <c r="N1767" t="s">
        <v>72</v>
      </c>
      <c r="O1767">
        <v>0.69699999999999995</v>
      </c>
      <c r="P1767" t="s">
        <v>28</v>
      </c>
      <c r="Q1767" t="s">
        <v>29</v>
      </c>
      <c r="R1767">
        <v>4.63</v>
      </c>
      <c r="S1767">
        <v>3</v>
      </c>
      <c r="T1767">
        <v>-0.62</v>
      </c>
      <c r="U1767">
        <v>1.9</v>
      </c>
      <c r="V1767" t="s">
        <v>159</v>
      </c>
      <c r="W1767" t="s">
        <v>77</v>
      </c>
      <c r="X1767">
        <v>1</v>
      </c>
      <c r="Y1767" t="str">
        <f>IF(tblRides[[#This Row],[supply_demand_ratio]]&lt;0.8,"Below 0.8",IF(tblRides[[#This Row],[supply_demand_ratio]]&lt;1,"Between 0.8-1.0",IF(tblRides[[#This Row],[supply_demand_ratio]]&lt;=1.2,"Between 1.0-1.2","Above 1.2")))</f>
        <v>Below 0.8</v>
      </c>
    </row>
    <row r="1768" spans="1:25" x14ac:dyDescent="0.3">
      <c r="A1768" t="s">
        <v>1823</v>
      </c>
      <c r="B1768" s="1">
        <v>46038.852083333331</v>
      </c>
      <c r="C1768" s="2">
        <v>46038</v>
      </c>
      <c r="D1768">
        <v>20</v>
      </c>
      <c r="E1768" t="s">
        <v>36</v>
      </c>
      <c r="F1768" t="s">
        <v>34</v>
      </c>
      <c r="G1768">
        <v>2.1</v>
      </c>
      <c r="H1768">
        <v>73.099999999999994</v>
      </c>
      <c r="I1768">
        <v>72.63</v>
      </c>
      <c r="J1768">
        <v>1.1000000000000001</v>
      </c>
      <c r="K1768">
        <v>9.4</v>
      </c>
      <c r="L1768">
        <v>10.8</v>
      </c>
      <c r="M1768">
        <v>85</v>
      </c>
      <c r="N1768" t="s">
        <v>27</v>
      </c>
      <c r="O1768">
        <v>0.74299999999999999</v>
      </c>
      <c r="P1768" t="s">
        <v>28</v>
      </c>
      <c r="Q1768" t="s">
        <v>29</v>
      </c>
      <c r="R1768">
        <v>5</v>
      </c>
      <c r="S1768">
        <v>0</v>
      </c>
      <c r="T1768">
        <v>-0.47</v>
      </c>
      <c r="U1768">
        <v>1.4</v>
      </c>
      <c r="V1768" t="s">
        <v>159</v>
      </c>
      <c r="W1768" t="s">
        <v>45</v>
      </c>
      <c r="X1768">
        <v>1</v>
      </c>
      <c r="Y1768" t="str">
        <f>IF(tblRides[[#This Row],[supply_demand_ratio]]&lt;0.8,"Below 0.8",IF(tblRides[[#This Row],[supply_demand_ratio]]&lt;1,"Between 0.8-1.0",IF(tblRides[[#This Row],[supply_demand_ratio]]&lt;=1.2,"Between 1.0-1.2","Above 1.2")))</f>
        <v>Below 0.8</v>
      </c>
    </row>
    <row r="1769" spans="1:25" x14ac:dyDescent="0.3">
      <c r="A1769" t="s">
        <v>1824</v>
      </c>
      <c r="B1769" s="1">
        <v>46038.86041666667</v>
      </c>
      <c r="C1769" s="2">
        <v>46038</v>
      </c>
      <c r="D1769">
        <v>20</v>
      </c>
      <c r="E1769" t="s">
        <v>43</v>
      </c>
      <c r="F1769" t="s">
        <v>26</v>
      </c>
      <c r="G1769">
        <v>17.399999999999999</v>
      </c>
      <c r="H1769">
        <v>270.37</v>
      </c>
      <c r="I1769">
        <v>258.08</v>
      </c>
      <c r="J1769">
        <v>1</v>
      </c>
      <c r="K1769">
        <v>5.5</v>
      </c>
      <c r="L1769">
        <v>11.8</v>
      </c>
      <c r="M1769">
        <v>59</v>
      </c>
      <c r="N1769" t="s">
        <v>27</v>
      </c>
      <c r="O1769">
        <v>0.94499999999999995</v>
      </c>
      <c r="P1769" t="s">
        <v>28</v>
      </c>
      <c r="Q1769" t="s">
        <v>29</v>
      </c>
      <c r="R1769">
        <v>5</v>
      </c>
      <c r="S1769">
        <v>4</v>
      </c>
      <c r="T1769">
        <v>-12.29</v>
      </c>
      <c r="U1769">
        <v>6.3</v>
      </c>
      <c r="V1769" t="s">
        <v>159</v>
      </c>
      <c r="W1769" t="s">
        <v>45</v>
      </c>
      <c r="X1769">
        <v>1</v>
      </c>
      <c r="Y1769" t="str">
        <f>IF(tblRides[[#This Row],[supply_demand_ratio]]&lt;0.8,"Below 0.8",IF(tblRides[[#This Row],[supply_demand_ratio]]&lt;1,"Between 0.8-1.0",IF(tblRides[[#This Row],[supply_demand_ratio]]&lt;=1.2,"Between 1.0-1.2","Above 1.2")))</f>
        <v>Between 0.8-1.0</v>
      </c>
    </row>
    <row r="1770" spans="1:25" x14ac:dyDescent="0.3">
      <c r="A1770" t="s">
        <v>1825</v>
      </c>
      <c r="B1770" s="1">
        <v>46038.865972222222</v>
      </c>
      <c r="C1770" s="2">
        <v>46038</v>
      </c>
      <c r="D1770">
        <v>20</v>
      </c>
      <c r="E1770" t="s">
        <v>36</v>
      </c>
      <c r="F1770" t="s">
        <v>26</v>
      </c>
      <c r="G1770">
        <v>3.5</v>
      </c>
      <c r="H1770">
        <v>87.55</v>
      </c>
      <c r="I1770">
        <v>90.2</v>
      </c>
      <c r="J1770">
        <v>1</v>
      </c>
      <c r="K1770">
        <v>5.7</v>
      </c>
      <c r="L1770">
        <v>13.4</v>
      </c>
      <c r="M1770">
        <v>105</v>
      </c>
      <c r="N1770" t="s">
        <v>27</v>
      </c>
      <c r="O1770">
        <v>0.998</v>
      </c>
      <c r="P1770" t="s">
        <v>28</v>
      </c>
      <c r="Q1770" t="s">
        <v>29</v>
      </c>
      <c r="R1770">
        <v>4.59</v>
      </c>
      <c r="S1770">
        <v>15</v>
      </c>
      <c r="T1770">
        <v>2.65</v>
      </c>
      <c r="U1770">
        <v>7.7</v>
      </c>
      <c r="V1770" t="s">
        <v>159</v>
      </c>
      <c r="W1770" t="s">
        <v>45</v>
      </c>
      <c r="X1770">
        <v>1</v>
      </c>
      <c r="Y1770" t="str">
        <f>IF(tblRides[[#This Row],[supply_demand_ratio]]&lt;0.8,"Below 0.8",IF(tblRides[[#This Row],[supply_demand_ratio]]&lt;1,"Between 0.8-1.0",IF(tblRides[[#This Row],[supply_demand_ratio]]&lt;=1.2,"Between 1.0-1.2","Above 1.2")))</f>
        <v>Between 0.8-1.0</v>
      </c>
    </row>
    <row r="1771" spans="1:25" x14ac:dyDescent="0.3">
      <c r="A1771" t="s">
        <v>1826</v>
      </c>
      <c r="B1771" s="1">
        <v>46038.871527777781</v>
      </c>
      <c r="C1771" s="2">
        <v>46038</v>
      </c>
      <c r="D1771">
        <v>20</v>
      </c>
      <c r="E1771" t="s">
        <v>43</v>
      </c>
      <c r="F1771" t="s">
        <v>34</v>
      </c>
      <c r="G1771">
        <v>7.1</v>
      </c>
      <c r="H1771">
        <v>165.77</v>
      </c>
      <c r="I1771">
        <v>170.61</v>
      </c>
      <c r="J1771">
        <v>1.1000000000000001</v>
      </c>
      <c r="K1771">
        <v>3.3</v>
      </c>
      <c r="L1771">
        <v>4.7</v>
      </c>
      <c r="M1771">
        <v>55</v>
      </c>
      <c r="N1771" t="s">
        <v>27</v>
      </c>
      <c r="O1771">
        <v>0.79100000000000004</v>
      </c>
      <c r="P1771" t="s">
        <v>28</v>
      </c>
      <c r="Q1771" t="s">
        <v>29</v>
      </c>
      <c r="R1771">
        <v>4.5199999999999996</v>
      </c>
      <c r="S1771">
        <v>0</v>
      </c>
      <c r="T1771">
        <v>4.84</v>
      </c>
      <c r="U1771">
        <v>1.4</v>
      </c>
      <c r="V1771" t="s">
        <v>159</v>
      </c>
      <c r="W1771" t="s">
        <v>31</v>
      </c>
      <c r="X1771">
        <v>1</v>
      </c>
      <c r="Y1771" t="str">
        <f>IF(tblRides[[#This Row],[supply_demand_ratio]]&lt;0.8,"Below 0.8",IF(tblRides[[#This Row],[supply_demand_ratio]]&lt;1,"Between 0.8-1.0",IF(tblRides[[#This Row],[supply_demand_ratio]]&lt;=1.2,"Between 1.0-1.2","Above 1.2")))</f>
        <v>Below 0.8</v>
      </c>
    </row>
    <row r="1772" spans="1:25" x14ac:dyDescent="0.3">
      <c r="A1772" t="s">
        <v>1827</v>
      </c>
      <c r="B1772" s="1">
        <v>46038.871527777781</v>
      </c>
      <c r="C1772" s="2">
        <v>46038</v>
      </c>
      <c r="D1772">
        <v>20</v>
      </c>
      <c r="E1772" t="s">
        <v>43</v>
      </c>
      <c r="F1772" t="s">
        <v>26</v>
      </c>
      <c r="G1772">
        <v>5</v>
      </c>
      <c r="H1772">
        <v>110.97</v>
      </c>
      <c r="J1772">
        <v>1</v>
      </c>
      <c r="K1772">
        <v>5.5</v>
      </c>
      <c r="M1772">
        <v>61</v>
      </c>
      <c r="N1772" t="s">
        <v>41</v>
      </c>
      <c r="O1772">
        <v>1.157</v>
      </c>
      <c r="P1772" t="s">
        <v>82</v>
      </c>
      <c r="Q1772" t="s">
        <v>83</v>
      </c>
      <c r="R1772">
        <v>4.54</v>
      </c>
      <c r="S1772">
        <v>6</v>
      </c>
      <c r="V1772" t="s">
        <v>159</v>
      </c>
      <c r="W1772" t="s">
        <v>45</v>
      </c>
      <c r="X1772">
        <v>0</v>
      </c>
      <c r="Y1772" t="str">
        <f>IF(tblRides[[#This Row],[supply_demand_ratio]]&lt;0.8,"Below 0.8",IF(tblRides[[#This Row],[supply_demand_ratio]]&lt;1,"Between 0.8-1.0",IF(tblRides[[#This Row],[supply_demand_ratio]]&lt;=1.2,"Between 1.0-1.2","Above 1.2")))</f>
        <v>Between 1.0-1.2</v>
      </c>
    </row>
    <row r="1773" spans="1:25" x14ac:dyDescent="0.3">
      <c r="A1773" t="s">
        <v>1828</v>
      </c>
      <c r="B1773" s="1">
        <v>46038.880555555559</v>
      </c>
      <c r="C1773" s="2">
        <v>46038</v>
      </c>
      <c r="D1773">
        <v>21</v>
      </c>
      <c r="E1773" t="s">
        <v>33</v>
      </c>
      <c r="F1773" t="s">
        <v>26</v>
      </c>
      <c r="G1773">
        <v>1.2</v>
      </c>
      <c r="H1773">
        <v>58.02</v>
      </c>
      <c r="I1773">
        <v>55.65</v>
      </c>
      <c r="J1773">
        <v>1</v>
      </c>
      <c r="K1773">
        <v>6.5</v>
      </c>
      <c r="L1773">
        <v>6.8</v>
      </c>
      <c r="M1773">
        <v>84</v>
      </c>
      <c r="N1773" t="s">
        <v>27</v>
      </c>
      <c r="O1773">
        <v>0.94499999999999995</v>
      </c>
      <c r="P1773" t="s">
        <v>28</v>
      </c>
      <c r="Q1773" t="s">
        <v>29</v>
      </c>
      <c r="R1773">
        <v>4.76</v>
      </c>
      <c r="S1773">
        <v>1</v>
      </c>
      <c r="T1773">
        <v>-2.37</v>
      </c>
      <c r="U1773">
        <v>0.3</v>
      </c>
      <c r="V1773" t="s">
        <v>159</v>
      </c>
      <c r="W1773" t="s">
        <v>45</v>
      </c>
      <c r="X1773">
        <v>1</v>
      </c>
      <c r="Y1773" t="str">
        <f>IF(tblRides[[#This Row],[supply_demand_ratio]]&lt;0.8,"Below 0.8",IF(tblRides[[#This Row],[supply_demand_ratio]]&lt;1,"Between 0.8-1.0",IF(tblRides[[#This Row],[supply_demand_ratio]]&lt;=1.2,"Between 1.0-1.2","Above 1.2")))</f>
        <v>Between 0.8-1.0</v>
      </c>
    </row>
    <row r="1774" spans="1:25" x14ac:dyDescent="0.3">
      <c r="A1774" t="s">
        <v>1829</v>
      </c>
      <c r="B1774" s="1">
        <v>46038.881249999999</v>
      </c>
      <c r="C1774" s="2">
        <v>46038</v>
      </c>
      <c r="D1774">
        <v>21</v>
      </c>
      <c r="E1774" t="s">
        <v>43</v>
      </c>
      <c r="F1774" t="s">
        <v>26</v>
      </c>
      <c r="G1774">
        <v>2.9</v>
      </c>
      <c r="H1774">
        <v>86.03</v>
      </c>
      <c r="I1774">
        <v>88.68</v>
      </c>
      <c r="J1774">
        <v>1</v>
      </c>
      <c r="K1774">
        <v>5.7</v>
      </c>
      <c r="L1774">
        <v>6.4</v>
      </c>
      <c r="M1774">
        <v>56</v>
      </c>
      <c r="N1774" t="s">
        <v>41</v>
      </c>
      <c r="O1774">
        <v>1.0620000000000001</v>
      </c>
      <c r="P1774" t="s">
        <v>28</v>
      </c>
      <c r="Q1774" t="s">
        <v>29</v>
      </c>
      <c r="R1774">
        <v>4.6100000000000003</v>
      </c>
      <c r="S1774">
        <v>21</v>
      </c>
      <c r="T1774">
        <v>2.65</v>
      </c>
      <c r="U1774">
        <v>0.7</v>
      </c>
      <c r="V1774" t="s">
        <v>159</v>
      </c>
      <c r="W1774" t="s">
        <v>45</v>
      </c>
      <c r="X1774">
        <v>1</v>
      </c>
      <c r="Y1774" t="str">
        <f>IF(tblRides[[#This Row],[supply_demand_ratio]]&lt;0.8,"Below 0.8",IF(tblRides[[#This Row],[supply_demand_ratio]]&lt;1,"Between 0.8-1.0",IF(tblRides[[#This Row],[supply_demand_ratio]]&lt;=1.2,"Between 1.0-1.2","Above 1.2")))</f>
        <v>Between 1.0-1.2</v>
      </c>
    </row>
    <row r="1775" spans="1:25" x14ac:dyDescent="0.3">
      <c r="A1775" t="s">
        <v>1830</v>
      </c>
      <c r="B1775" s="1">
        <v>46038.881249999999</v>
      </c>
      <c r="C1775" s="2">
        <v>46038</v>
      </c>
      <c r="D1775">
        <v>21</v>
      </c>
      <c r="E1775" t="s">
        <v>62</v>
      </c>
      <c r="F1775" t="s">
        <v>34</v>
      </c>
      <c r="G1775">
        <v>2.4</v>
      </c>
      <c r="H1775">
        <v>66.400000000000006</v>
      </c>
      <c r="I1775">
        <v>61.92</v>
      </c>
      <c r="J1775">
        <v>1</v>
      </c>
      <c r="K1775">
        <v>5.3</v>
      </c>
      <c r="L1775">
        <v>4.9000000000000004</v>
      </c>
      <c r="M1775">
        <v>44</v>
      </c>
      <c r="N1775" t="s">
        <v>41</v>
      </c>
      <c r="O1775">
        <v>1.675</v>
      </c>
      <c r="P1775" t="s">
        <v>28</v>
      </c>
      <c r="Q1775" t="s">
        <v>29</v>
      </c>
      <c r="R1775">
        <v>4.76</v>
      </c>
      <c r="S1775">
        <v>0</v>
      </c>
      <c r="T1775">
        <v>-4.4800000000000004</v>
      </c>
      <c r="U1775">
        <v>-0.4</v>
      </c>
      <c r="V1775" t="s">
        <v>159</v>
      </c>
      <c r="W1775" t="s">
        <v>45</v>
      </c>
      <c r="X1775">
        <v>1</v>
      </c>
      <c r="Y1775" t="str">
        <f>IF(tblRides[[#This Row],[supply_demand_ratio]]&lt;0.8,"Below 0.8",IF(tblRides[[#This Row],[supply_demand_ratio]]&lt;1,"Between 0.8-1.0",IF(tblRides[[#This Row],[supply_demand_ratio]]&lt;=1.2,"Between 1.0-1.2","Above 1.2")))</f>
        <v>Above 1.2</v>
      </c>
    </row>
    <row r="1776" spans="1:25" x14ac:dyDescent="0.3">
      <c r="A1776" t="s">
        <v>1831</v>
      </c>
      <c r="B1776" s="1">
        <v>46038.9</v>
      </c>
      <c r="C1776" s="2">
        <v>46038</v>
      </c>
      <c r="D1776">
        <v>21</v>
      </c>
      <c r="E1776" t="s">
        <v>33</v>
      </c>
      <c r="F1776" t="s">
        <v>26</v>
      </c>
      <c r="G1776">
        <v>8.9</v>
      </c>
      <c r="H1776">
        <v>189.77</v>
      </c>
      <c r="I1776">
        <v>189.42</v>
      </c>
      <c r="J1776">
        <v>1</v>
      </c>
      <c r="K1776">
        <v>3.4</v>
      </c>
      <c r="L1776">
        <v>7.2</v>
      </c>
      <c r="M1776">
        <v>87</v>
      </c>
      <c r="N1776" t="s">
        <v>41</v>
      </c>
      <c r="O1776">
        <v>1.2609999999999999</v>
      </c>
      <c r="P1776" t="s">
        <v>28</v>
      </c>
      <c r="Q1776" t="s">
        <v>29</v>
      </c>
      <c r="R1776">
        <v>4.9400000000000004</v>
      </c>
      <c r="S1776">
        <v>7</v>
      </c>
      <c r="T1776">
        <v>-0.35</v>
      </c>
      <c r="U1776">
        <v>3.8</v>
      </c>
      <c r="V1776" t="s">
        <v>159</v>
      </c>
      <c r="W1776" t="s">
        <v>31</v>
      </c>
      <c r="X1776">
        <v>1</v>
      </c>
      <c r="Y1776" t="str">
        <f>IF(tblRides[[#This Row],[supply_demand_ratio]]&lt;0.8,"Below 0.8",IF(tblRides[[#This Row],[supply_demand_ratio]]&lt;1,"Between 0.8-1.0",IF(tblRides[[#This Row],[supply_demand_ratio]]&lt;=1.2,"Between 1.0-1.2","Above 1.2")))</f>
        <v>Above 1.2</v>
      </c>
    </row>
    <row r="1777" spans="1:25" x14ac:dyDescent="0.3">
      <c r="A1777" t="s">
        <v>1832</v>
      </c>
      <c r="B1777" s="1">
        <v>46038.904166666667</v>
      </c>
      <c r="C1777" s="2">
        <v>46038</v>
      </c>
      <c r="D1777">
        <v>21</v>
      </c>
      <c r="E1777" t="s">
        <v>43</v>
      </c>
      <c r="F1777" t="s">
        <v>26</v>
      </c>
      <c r="G1777">
        <v>2.8</v>
      </c>
      <c r="H1777">
        <v>88.99</v>
      </c>
      <c r="I1777">
        <v>88.1</v>
      </c>
      <c r="J1777">
        <v>1.1000000000000001</v>
      </c>
      <c r="K1777">
        <v>6.7</v>
      </c>
      <c r="L1777">
        <v>11.6</v>
      </c>
      <c r="M1777">
        <v>62</v>
      </c>
      <c r="N1777" t="s">
        <v>41</v>
      </c>
      <c r="O1777">
        <v>1.373</v>
      </c>
      <c r="P1777" t="s">
        <v>28</v>
      </c>
      <c r="Q1777" t="s">
        <v>29</v>
      </c>
      <c r="R1777">
        <v>5</v>
      </c>
      <c r="S1777">
        <v>1</v>
      </c>
      <c r="T1777">
        <v>-0.89</v>
      </c>
      <c r="U1777">
        <v>4.9000000000000004</v>
      </c>
      <c r="V1777" t="s">
        <v>159</v>
      </c>
      <c r="W1777" t="s">
        <v>45</v>
      </c>
      <c r="X1777">
        <v>1</v>
      </c>
      <c r="Y1777" t="str">
        <f>IF(tblRides[[#This Row],[supply_demand_ratio]]&lt;0.8,"Below 0.8",IF(tblRides[[#This Row],[supply_demand_ratio]]&lt;1,"Between 0.8-1.0",IF(tblRides[[#This Row],[supply_demand_ratio]]&lt;=1.2,"Between 1.0-1.2","Above 1.2")))</f>
        <v>Above 1.2</v>
      </c>
    </row>
    <row r="1778" spans="1:25" x14ac:dyDescent="0.3">
      <c r="A1778" t="s">
        <v>1833</v>
      </c>
      <c r="B1778" s="1">
        <v>46038.90902777778</v>
      </c>
      <c r="C1778" s="2">
        <v>46038</v>
      </c>
      <c r="D1778">
        <v>21</v>
      </c>
      <c r="E1778" t="s">
        <v>43</v>
      </c>
      <c r="F1778" t="s">
        <v>26</v>
      </c>
      <c r="G1778">
        <v>7.6</v>
      </c>
      <c r="H1778">
        <v>155.47999999999999</v>
      </c>
      <c r="I1778">
        <v>162.94</v>
      </c>
      <c r="J1778">
        <v>1</v>
      </c>
      <c r="K1778">
        <v>7</v>
      </c>
      <c r="L1778">
        <v>11.5</v>
      </c>
      <c r="M1778">
        <v>66</v>
      </c>
      <c r="N1778" t="s">
        <v>41</v>
      </c>
      <c r="O1778">
        <v>1.4</v>
      </c>
      <c r="P1778" t="s">
        <v>28</v>
      </c>
      <c r="Q1778" t="s">
        <v>29</v>
      </c>
      <c r="R1778">
        <v>4.42</v>
      </c>
      <c r="S1778">
        <v>5</v>
      </c>
      <c r="T1778">
        <v>7.46</v>
      </c>
      <c r="U1778">
        <v>4.5</v>
      </c>
      <c r="V1778" t="s">
        <v>159</v>
      </c>
      <c r="W1778" t="s">
        <v>45</v>
      </c>
      <c r="X1778">
        <v>1</v>
      </c>
      <c r="Y1778" t="str">
        <f>IF(tblRides[[#This Row],[supply_demand_ratio]]&lt;0.8,"Below 0.8",IF(tblRides[[#This Row],[supply_demand_ratio]]&lt;1,"Between 0.8-1.0",IF(tblRides[[#This Row],[supply_demand_ratio]]&lt;=1.2,"Between 1.0-1.2","Above 1.2")))</f>
        <v>Above 1.2</v>
      </c>
    </row>
    <row r="1779" spans="1:25" x14ac:dyDescent="0.3">
      <c r="A1779" t="s">
        <v>1834</v>
      </c>
      <c r="B1779" s="1">
        <v>46038.915972222225</v>
      </c>
      <c r="C1779" s="2">
        <v>46038</v>
      </c>
      <c r="D1779">
        <v>21</v>
      </c>
      <c r="E1779" t="s">
        <v>33</v>
      </c>
      <c r="F1779" t="s">
        <v>26</v>
      </c>
      <c r="G1779">
        <v>1.8</v>
      </c>
      <c r="H1779">
        <v>84.53</v>
      </c>
      <c r="I1779">
        <v>87.56</v>
      </c>
      <c r="J1779">
        <v>1.3</v>
      </c>
      <c r="K1779">
        <v>6.2</v>
      </c>
      <c r="L1779">
        <v>11</v>
      </c>
      <c r="M1779">
        <v>93</v>
      </c>
      <c r="N1779" t="s">
        <v>27</v>
      </c>
      <c r="O1779">
        <v>0.86199999999999999</v>
      </c>
      <c r="P1779" t="s">
        <v>28</v>
      </c>
      <c r="Q1779" t="s">
        <v>29</v>
      </c>
      <c r="R1779">
        <v>4.24</v>
      </c>
      <c r="S1779">
        <v>11</v>
      </c>
      <c r="T1779">
        <v>3.03</v>
      </c>
      <c r="U1779">
        <v>4.8</v>
      </c>
      <c r="V1779" t="s">
        <v>159</v>
      </c>
      <c r="W1779" t="s">
        <v>45</v>
      </c>
      <c r="X1779">
        <v>1</v>
      </c>
      <c r="Y1779" t="str">
        <f>IF(tblRides[[#This Row],[supply_demand_ratio]]&lt;0.8,"Below 0.8",IF(tblRides[[#This Row],[supply_demand_ratio]]&lt;1,"Between 0.8-1.0",IF(tblRides[[#This Row],[supply_demand_ratio]]&lt;=1.2,"Between 1.0-1.2","Above 1.2")))</f>
        <v>Between 0.8-1.0</v>
      </c>
    </row>
    <row r="1780" spans="1:25" x14ac:dyDescent="0.3">
      <c r="A1780" t="s">
        <v>1835</v>
      </c>
      <c r="B1780" s="1">
        <v>46038.92291666667</v>
      </c>
      <c r="C1780" s="2">
        <v>46038</v>
      </c>
      <c r="D1780">
        <v>22</v>
      </c>
      <c r="E1780" t="s">
        <v>43</v>
      </c>
      <c r="F1780" t="s">
        <v>26</v>
      </c>
      <c r="G1780">
        <v>0.7</v>
      </c>
      <c r="H1780">
        <v>47.33</v>
      </c>
      <c r="I1780">
        <v>51.01</v>
      </c>
      <c r="J1780">
        <v>1</v>
      </c>
      <c r="K1780">
        <v>4.7</v>
      </c>
      <c r="L1780">
        <v>7</v>
      </c>
      <c r="M1780">
        <v>76</v>
      </c>
      <c r="N1780" t="s">
        <v>41</v>
      </c>
      <c r="O1780">
        <v>2.2000000000000002</v>
      </c>
      <c r="P1780" t="s">
        <v>28</v>
      </c>
      <c r="Q1780" t="s">
        <v>29</v>
      </c>
      <c r="R1780">
        <v>4.67</v>
      </c>
      <c r="S1780">
        <v>7</v>
      </c>
      <c r="T1780">
        <v>3.68</v>
      </c>
      <c r="U1780">
        <v>2.2999999999999998</v>
      </c>
      <c r="V1780" t="s">
        <v>159</v>
      </c>
      <c r="W1780" t="s">
        <v>31</v>
      </c>
      <c r="X1780">
        <v>1</v>
      </c>
      <c r="Y1780" t="str">
        <f>IF(tblRides[[#This Row],[supply_demand_ratio]]&lt;0.8,"Below 0.8",IF(tblRides[[#This Row],[supply_demand_ratio]]&lt;1,"Between 0.8-1.0",IF(tblRides[[#This Row],[supply_demand_ratio]]&lt;=1.2,"Between 1.0-1.2","Above 1.2")))</f>
        <v>Above 1.2</v>
      </c>
    </row>
    <row r="1781" spans="1:25" x14ac:dyDescent="0.3">
      <c r="A1781" t="s">
        <v>1836</v>
      </c>
      <c r="B1781" s="1">
        <v>46038.929861111108</v>
      </c>
      <c r="C1781" s="2">
        <v>46038</v>
      </c>
      <c r="D1781">
        <v>22</v>
      </c>
      <c r="E1781" t="s">
        <v>36</v>
      </c>
      <c r="F1781" t="s">
        <v>34</v>
      </c>
      <c r="G1781">
        <v>5.9</v>
      </c>
      <c r="H1781">
        <v>155.54</v>
      </c>
      <c r="I1781">
        <v>149.05000000000001</v>
      </c>
      <c r="J1781">
        <v>1.2</v>
      </c>
      <c r="K1781">
        <v>5.6</v>
      </c>
      <c r="L1781">
        <v>8.8000000000000007</v>
      </c>
      <c r="M1781">
        <v>102</v>
      </c>
      <c r="N1781" t="s">
        <v>27</v>
      </c>
      <c r="O1781">
        <v>0.84299999999999997</v>
      </c>
      <c r="P1781" t="s">
        <v>28</v>
      </c>
      <c r="Q1781" t="s">
        <v>29</v>
      </c>
      <c r="R1781">
        <v>4.4800000000000004</v>
      </c>
      <c r="S1781">
        <v>0</v>
      </c>
      <c r="T1781">
        <v>-6.49</v>
      </c>
      <c r="U1781">
        <v>3.2</v>
      </c>
      <c r="V1781" t="s">
        <v>159</v>
      </c>
      <c r="W1781" t="s">
        <v>45</v>
      </c>
      <c r="X1781">
        <v>1</v>
      </c>
      <c r="Y1781" t="str">
        <f>IF(tblRides[[#This Row],[supply_demand_ratio]]&lt;0.8,"Below 0.8",IF(tblRides[[#This Row],[supply_demand_ratio]]&lt;1,"Between 0.8-1.0",IF(tblRides[[#This Row],[supply_demand_ratio]]&lt;=1.2,"Between 1.0-1.2","Above 1.2")))</f>
        <v>Between 0.8-1.0</v>
      </c>
    </row>
    <row r="1782" spans="1:25" x14ac:dyDescent="0.3">
      <c r="A1782" t="s">
        <v>1837</v>
      </c>
      <c r="B1782" s="1">
        <v>46038.950694444444</v>
      </c>
      <c r="C1782" s="2">
        <v>46038</v>
      </c>
      <c r="D1782">
        <v>22</v>
      </c>
      <c r="E1782" t="s">
        <v>43</v>
      </c>
      <c r="F1782" t="s">
        <v>26</v>
      </c>
      <c r="G1782">
        <v>7.3</v>
      </c>
      <c r="H1782">
        <v>159.99</v>
      </c>
      <c r="I1782">
        <v>164.77</v>
      </c>
      <c r="J1782">
        <v>1</v>
      </c>
      <c r="K1782">
        <v>5.2</v>
      </c>
      <c r="L1782">
        <v>8.1999999999999993</v>
      </c>
      <c r="M1782">
        <v>66</v>
      </c>
      <c r="N1782" t="s">
        <v>41</v>
      </c>
      <c r="O1782">
        <v>1.7310000000000001</v>
      </c>
      <c r="P1782" t="s">
        <v>28</v>
      </c>
      <c r="Q1782" t="s">
        <v>29</v>
      </c>
      <c r="R1782">
        <v>4.59</v>
      </c>
      <c r="S1782">
        <v>15</v>
      </c>
      <c r="T1782">
        <v>4.78</v>
      </c>
      <c r="U1782">
        <v>3</v>
      </c>
      <c r="V1782" t="s">
        <v>159</v>
      </c>
      <c r="W1782" t="s">
        <v>45</v>
      </c>
      <c r="X1782">
        <v>1</v>
      </c>
      <c r="Y1782" t="str">
        <f>IF(tblRides[[#This Row],[supply_demand_ratio]]&lt;0.8,"Below 0.8",IF(tblRides[[#This Row],[supply_demand_ratio]]&lt;1,"Between 0.8-1.0",IF(tblRides[[#This Row],[supply_demand_ratio]]&lt;=1.2,"Between 1.0-1.2","Above 1.2")))</f>
        <v>Above 1.2</v>
      </c>
    </row>
    <row r="1783" spans="1:25" x14ac:dyDescent="0.3">
      <c r="A1783" t="s">
        <v>1838</v>
      </c>
      <c r="B1783" s="1">
        <v>46038.95416666667</v>
      </c>
      <c r="C1783" s="2">
        <v>46038</v>
      </c>
      <c r="D1783">
        <v>22</v>
      </c>
      <c r="E1783" t="s">
        <v>43</v>
      </c>
      <c r="F1783" t="s">
        <v>26</v>
      </c>
      <c r="G1783">
        <v>4.0999999999999996</v>
      </c>
      <c r="H1783">
        <v>104.74</v>
      </c>
      <c r="J1783">
        <v>1</v>
      </c>
      <c r="K1783">
        <v>5.6</v>
      </c>
      <c r="L1783">
        <v>2</v>
      </c>
      <c r="M1783">
        <v>59</v>
      </c>
      <c r="N1783" t="s">
        <v>41</v>
      </c>
      <c r="O1783">
        <v>1.5529999999999999</v>
      </c>
      <c r="P1783" t="s">
        <v>58</v>
      </c>
      <c r="Q1783" t="s">
        <v>74</v>
      </c>
      <c r="R1783">
        <v>4.6900000000000004</v>
      </c>
      <c r="S1783">
        <v>9</v>
      </c>
      <c r="U1783">
        <v>-3.6</v>
      </c>
      <c r="V1783" t="s">
        <v>159</v>
      </c>
      <c r="W1783" t="s">
        <v>45</v>
      </c>
      <c r="X1783">
        <v>0</v>
      </c>
      <c r="Y1783" t="str">
        <f>IF(tblRides[[#This Row],[supply_demand_ratio]]&lt;0.8,"Below 0.8",IF(tblRides[[#This Row],[supply_demand_ratio]]&lt;1,"Between 0.8-1.0",IF(tblRides[[#This Row],[supply_demand_ratio]]&lt;=1.2,"Between 1.0-1.2","Above 1.2")))</f>
        <v>Above 1.2</v>
      </c>
    </row>
    <row r="1784" spans="1:25" x14ac:dyDescent="0.3">
      <c r="A1784" t="s">
        <v>1839</v>
      </c>
      <c r="B1784" s="1">
        <v>46038.959027777775</v>
      </c>
      <c r="C1784" s="2">
        <v>46038</v>
      </c>
      <c r="D1784">
        <v>23</v>
      </c>
      <c r="E1784" t="s">
        <v>33</v>
      </c>
      <c r="F1784" t="s">
        <v>34</v>
      </c>
      <c r="G1784">
        <v>5.7</v>
      </c>
      <c r="H1784">
        <v>147.44</v>
      </c>
      <c r="I1784">
        <v>144.74</v>
      </c>
      <c r="J1784">
        <v>1.1000000000000001</v>
      </c>
      <c r="K1784">
        <v>2</v>
      </c>
      <c r="L1784">
        <v>2</v>
      </c>
      <c r="M1784">
        <v>102</v>
      </c>
      <c r="N1784" t="s">
        <v>41</v>
      </c>
      <c r="O1784">
        <v>1.4690000000000001</v>
      </c>
      <c r="P1784" t="s">
        <v>28</v>
      </c>
      <c r="Q1784" t="s">
        <v>29</v>
      </c>
      <c r="R1784">
        <v>4.88</v>
      </c>
      <c r="S1784">
        <v>0</v>
      </c>
      <c r="T1784">
        <v>-2.7</v>
      </c>
      <c r="U1784">
        <v>0</v>
      </c>
      <c r="V1784" t="s">
        <v>159</v>
      </c>
      <c r="W1784" t="s">
        <v>31</v>
      </c>
      <c r="X1784">
        <v>1</v>
      </c>
      <c r="Y1784" t="str">
        <f>IF(tblRides[[#This Row],[supply_demand_ratio]]&lt;0.8,"Below 0.8",IF(tblRides[[#This Row],[supply_demand_ratio]]&lt;1,"Between 0.8-1.0",IF(tblRides[[#This Row],[supply_demand_ratio]]&lt;=1.2,"Between 1.0-1.2","Above 1.2")))</f>
        <v>Above 1.2</v>
      </c>
    </row>
    <row r="1785" spans="1:25" x14ac:dyDescent="0.3">
      <c r="A1785" t="s">
        <v>1840</v>
      </c>
      <c r="B1785" s="1">
        <v>46038.964583333334</v>
      </c>
      <c r="C1785" s="2">
        <v>46038</v>
      </c>
      <c r="D1785">
        <v>23</v>
      </c>
      <c r="E1785" t="s">
        <v>25</v>
      </c>
      <c r="F1785" t="s">
        <v>34</v>
      </c>
      <c r="G1785">
        <v>1.5</v>
      </c>
      <c r="H1785">
        <v>63.28</v>
      </c>
      <c r="I1785">
        <v>62.45</v>
      </c>
      <c r="J1785">
        <v>1</v>
      </c>
      <c r="K1785">
        <v>3.3</v>
      </c>
      <c r="L1785">
        <v>2.2999999999999998</v>
      </c>
      <c r="M1785">
        <v>112</v>
      </c>
      <c r="N1785" t="s">
        <v>27</v>
      </c>
      <c r="O1785">
        <v>1.054</v>
      </c>
      <c r="P1785" t="s">
        <v>28</v>
      </c>
      <c r="Q1785" t="s">
        <v>29</v>
      </c>
      <c r="R1785">
        <v>4.74</v>
      </c>
      <c r="S1785">
        <v>0</v>
      </c>
      <c r="T1785">
        <v>-0.83</v>
      </c>
      <c r="U1785">
        <v>-1</v>
      </c>
      <c r="V1785" t="s">
        <v>159</v>
      </c>
      <c r="W1785" t="s">
        <v>31</v>
      </c>
      <c r="X1785">
        <v>1</v>
      </c>
      <c r="Y1785" t="str">
        <f>IF(tblRides[[#This Row],[supply_demand_ratio]]&lt;0.8,"Below 0.8",IF(tblRides[[#This Row],[supply_demand_ratio]]&lt;1,"Between 0.8-1.0",IF(tblRides[[#This Row],[supply_demand_ratio]]&lt;=1.2,"Between 1.0-1.2","Above 1.2")))</f>
        <v>Between 1.0-1.2</v>
      </c>
    </row>
    <row r="1786" spans="1:25" x14ac:dyDescent="0.3">
      <c r="A1786" t="s">
        <v>1841</v>
      </c>
      <c r="B1786" s="1">
        <v>46038.974999999999</v>
      </c>
      <c r="C1786" s="2">
        <v>46038</v>
      </c>
      <c r="D1786">
        <v>23</v>
      </c>
      <c r="E1786" t="s">
        <v>33</v>
      </c>
      <c r="F1786" t="s">
        <v>26</v>
      </c>
      <c r="G1786">
        <v>4.3</v>
      </c>
      <c r="H1786">
        <v>107.27</v>
      </c>
      <c r="I1786">
        <v>112.86</v>
      </c>
      <c r="J1786">
        <v>1</v>
      </c>
      <c r="K1786">
        <v>2</v>
      </c>
      <c r="L1786">
        <v>2.5</v>
      </c>
      <c r="M1786">
        <v>102</v>
      </c>
      <c r="N1786" t="s">
        <v>41</v>
      </c>
      <c r="O1786">
        <v>1.3169999999999999</v>
      </c>
      <c r="P1786" t="s">
        <v>28</v>
      </c>
      <c r="Q1786" t="s">
        <v>29</v>
      </c>
      <c r="R1786">
        <v>4.5999999999999996</v>
      </c>
      <c r="S1786">
        <v>2</v>
      </c>
      <c r="T1786">
        <v>5.59</v>
      </c>
      <c r="U1786">
        <v>0.5</v>
      </c>
      <c r="V1786" t="s">
        <v>159</v>
      </c>
      <c r="W1786" t="s">
        <v>31</v>
      </c>
      <c r="X1786">
        <v>1</v>
      </c>
      <c r="Y1786" t="str">
        <f>IF(tblRides[[#This Row],[supply_demand_ratio]]&lt;0.8,"Below 0.8",IF(tblRides[[#This Row],[supply_demand_ratio]]&lt;1,"Between 0.8-1.0",IF(tblRides[[#This Row],[supply_demand_ratio]]&lt;=1.2,"Between 1.0-1.2","Above 1.2")))</f>
        <v>Above 1.2</v>
      </c>
    </row>
    <row r="1787" spans="1:25" x14ac:dyDescent="0.3">
      <c r="A1787" t="s">
        <v>1842</v>
      </c>
      <c r="B1787" s="1">
        <v>46039.00277777778</v>
      </c>
      <c r="C1787" s="2">
        <v>46039</v>
      </c>
      <c r="D1787">
        <v>0</v>
      </c>
      <c r="E1787" t="s">
        <v>33</v>
      </c>
      <c r="F1787" t="s">
        <v>26</v>
      </c>
      <c r="G1787">
        <v>10.199999999999999</v>
      </c>
      <c r="H1787">
        <v>215.96</v>
      </c>
      <c r="I1787">
        <v>215.38</v>
      </c>
      <c r="J1787">
        <v>1.1000000000000001</v>
      </c>
      <c r="K1787">
        <v>3.1</v>
      </c>
      <c r="L1787">
        <v>3.4</v>
      </c>
      <c r="M1787">
        <v>90</v>
      </c>
      <c r="N1787" t="s">
        <v>41</v>
      </c>
      <c r="O1787">
        <v>1.397</v>
      </c>
      <c r="P1787" t="s">
        <v>28</v>
      </c>
      <c r="Q1787" t="s">
        <v>29</v>
      </c>
      <c r="R1787">
        <v>4.7699999999999996</v>
      </c>
      <c r="S1787">
        <v>12</v>
      </c>
      <c r="T1787">
        <v>-0.57999999999999996</v>
      </c>
      <c r="U1787">
        <v>0.3</v>
      </c>
      <c r="V1787" t="s">
        <v>262</v>
      </c>
      <c r="W1787" t="s">
        <v>31</v>
      </c>
      <c r="X1787">
        <v>1</v>
      </c>
      <c r="Y1787" t="str">
        <f>IF(tblRides[[#This Row],[supply_demand_ratio]]&lt;0.8,"Below 0.8",IF(tblRides[[#This Row],[supply_demand_ratio]]&lt;1,"Between 0.8-1.0",IF(tblRides[[#This Row],[supply_demand_ratio]]&lt;=1.2,"Between 1.0-1.2","Above 1.2")))</f>
        <v>Above 1.2</v>
      </c>
    </row>
    <row r="1788" spans="1:25" x14ac:dyDescent="0.3">
      <c r="A1788" t="s">
        <v>1843</v>
      </c>
      <c r="B1788" s="1">
        <v>46039.004861111112</v>
      </c>
      <c r="C1788" s="2">
        <v>46039</v>
      </c>
      <c r="D1788">
        <v>0</v>
      </c>
      <c r="E1788" t="s">
        <v>43</v>
      </c>
      <c r="F1788" t="s">
        <v>26</v>
      </c>
      <c r="G1788">
        <v>17.8</v>
      </c>
      <c r="H1788">
        <v>295.24</v>
      </c>
      <c r="I1788">
        <v>284.76</v>
      </c>
      <c r="J1788">
        <v>1.1000000000000001</v>
      </c>
      <c r="K1788">
        <v>6.8</v>
      </c>
      <c r="L1788">
        <v>9.5</v>
      </c>
      <c r="M1788">
        <v>73</v>
      </c>
      <c r="N1788" t="s">
        <v>41</v>
      </c>
      <c r="O1788">
        <v>2.2000000000000002</v>
      </c>
      <c r="P1788" t="s">
        <v>28</v>
      </c>
      <c r="Q1788" t="s">
        <v>29</v>
      </c>
      <c r="R1788">
        <v>4.71</v>
      </c>
      <c r="S1788">
        <v>15</v>
      </c>
      <c r="T1788">
        <v>-10.48</v>
      </c>
      <c r="U1788">
        <v>2.7</v>
      </c>
      <c r="V1788" t="s">
        <v>262</v>
      </c>
      <c r="W1788" t="s">
        <v>45</v>
      </c>
      <c r="X1788">
        <v>1</v>
      </c>
      <c r="Y1788" t="str">
        <f>IF(tblRides[[#This Row],[supply_demand_ratio]]&lt;0.8,"Below 0.8",IF(tblRides[[#This Row],[supply_demand_ratio]]&lt;1,"Between 0.8-1.0",IF(tblRides[[#This Row],[supply_demand_ratio]]&lt;=1.2,"Between 1.0-1.2","Above 1.2")))</f>
        <v>Above 1.2</v>
      </c>
    </row>
    <row r="1789" spans="1:25" x14ac:dyDescent="0.3">
      <c r="A1789" t="s">
        <v>1844</v>
      </c>
      <c r="B1789" s="1">
        <v>46039.004861111112</v>
      </c>
      <c r="C1789" s="2">
        <v>46039</v>
      </c>
      <c r="D1789">
        <v>0</v>
      </c>
      <c r="E1789" t="s">
        <v>36</v>
      </c>
      <c r="F1789" t="s">
        <v>34</v>
      </c>
      <c r="G1789">
        <v>5.2</v>
      </c>
      <c r="H1789">
        <v>118.01</v>
      </c>
      <c r="J1789">
        <v>1</v>
      </c>
      <c r="K1789">
        <v>2.1</v>
      </c>
      <c r="L1789">
        <v>1.6</v>
      </c>
      <c r="M1789">
        <v>128</v>
      </c>
      <c r="N1789" t="s">
        <v>41</v>
      </c>
      <c r="O1789">
        <v>1.478</v>
      </c>
      <c r="P1789" t="s">
        <v>37</v>
      </c>
      <c r="Q1789" t="s">
        <v>103</v>
      </c>
      <c r="R1789">
        <v>4.66</v>
      </c>
      <c r="S1789">
        <v>0</v>
      </c>
      <c r="U1789">
        <v>-0.5</v>
      </c>
      <c r="V1789" t="s">
        <v>262</v>
      </c>
      <c r="W1789" t="s">
        <v>31</v>
      </c>
      <c r="X1789">
        <v>0</v>
      </c>
      <c r="Y1789" t="str">
        <f>IF(tblRides[[#This Row],[supply_demand_ratio]]&lt;0.8,"Below 0.8",IF(tblRides[[#This Row],[supply_demand_ratio]]&lt;1,"Between 0.8-1.0",IF(tblRides[[#This Row],[supply_demand_ratio]]&lt;=1.2,"Between 1.0-1.2","Above 1.2")))</f>
        <v>Above 1.2</v>
      </c>
    </row>
    <row r="1790" spans="1:25" x14ac:dyDescent="0.3">
      <c r="A1790" t="s">
        <v>1845</v>
      </c>
      <c r="B1790" s="1">
        <v>46039.011805555558</v>
      </c>
      <c r="C1790" s="2">
        <v>46039</v>
      </c>
      <c r="D1790">
        <v>0</v>
      </c>
      <c r="E1790" t="s">
        <v>36</v>
      </c>
      <c r="F1790" t="s">
        <v>26</v>
      </c>
      <c r="G1790">
        <v>6.9</v>
      </c>
      <c r="H1790">
        <v>125.31</v>
      </c>
      <c r="I1790">
        <v>128.9</v>
      </c>
      <c r="J1790">
        <v>1</v>
      </c>
      <c r="K1790">
        <v>2</v>
      </c>
      <c r="L1790">
        <v>1</v>
      </c>
      <c r="M1790">
        <v>99</v>
      </c>
      <c r="N1790" t="s">
        <v>27</v>
      </c>
      <c r="O1790">
        <v>1.018</v>
      </c>
      <c r="P1790" t="s">
        <v>28</v>
      </c>
      <c r="Q1790" t="s">
        <v>29</v>
      </c>
      <c r="R1790">
        <v>4.5199999999999996</v>
      </c>
      <c r="S1790">
        <v>8</v>
      </c>
      <c r="T1790">
        <v>3.59</v>
      </c>
      <c r="U1790">
        <v>-1</v>
      </c>
      <c r="V1790" t="s">
        <v>262</v>
      </c>
      <c r="W1790" t="s">
        <v>31</v>
      </c>
      <c r="X1790">
        <v>1</v>
      </c>
      <c r="Y1790" t="str">
        <f>IF(tblRides[[#This Row],[supply_demand_ratio]]&lt;0.8,"Below 0.8",IF(tblRides[[#This Row],[supply_demand_ratio]]&lt;1,"Between 0.8-1.0",IF(tblRides[[#This Row],[supply_demand_ratio]]&lt;=1.2,"Between 1.0-1.2","Above 1.2")))</f>
        <v>Between 1.0-1.2</v>
      </c>
    </row>
    <row r="1791" spans="1:25" x14ac:dyDescent="0.3">
      <c r="A1791" t="s">
        <v>1846</v>
      </c>
      <c r="B1791" s="1">
        <v>46039.018750000003</v>
      </c>
      <c r="C1791" s="2">
        <v>46039</v>
      </c>
      <c r="D1791">
        <v>0</v>
      </c>
      <c r="E1791" t="s">
        <v>36</v>
      </c>
      <c r="F1791" t="s">
        <v>34</v>
      </c>
      <c r="G1791">
        <v>10.5</v>
      </c>
      <c r="H1791">
        <v>208.86</v>
      </c>
      <c r="I1791">
        <v>210.7</v>
      </c>
      <c r="J1791">
        <v>1</v>
      </c>
      <c r="K1791">
        <v>2</v>
      </c>
      <c r="L1791">
        <v>3.8</v>
      </c>
      <c r="M1791">
        <v>101</v>
      </c>
      <c r="N1791" t="s">
        <v>41</v>
      </c>
      <c r="O1791">
        <v>1.444</v>
      </c>
      <c r="P1791" t="s">
        <v>28</v>
      </c>
      <c r="Q1791" t="s">
        <v>29</v>
      </c>
      <c r="R1791">
        <v>4.6399999999999997</v>
      </c>
      <c r="S1791">
        <v>0</v>
      </c>
      <c r="T1791">
        <v>1.84</v>
      </c>
      <c r="U1791">
        <v>1.8</v>
      </c>
      <c r="V1791" t="s">
        <v>262</v>
      </c>
      <c r="W1791" t="s">
        <v>31</v>
      </c>
      <c r="X1791">
        <v>1</v>
      </c>
      <c r="Y1791" t="str">
        <f>IF(tblRides[[#This Row],[supply_demand_ratio]]&lt;0.8,"Below 0.8",IF(tblRides[[#This Row],[supply_demand_ratio]]&lt;1,"Between 0.8-1.0",IF(tblRides[[#This Row],[supply_demand_ratio]]&lt;=1.2,"Between 1.0-1.2","Above 1.2")))</f>
        <v>Above 1.2</v>
      </c>
    </row>
    <row r="1792" spans="1:25" x14ac:dyDescent="0.3">
      <c r="A1792" t="s">
        <v>1847</v>
      </c>
      <c r="B1792" s="1">
        <v>46039.027083333334</v>
      </c>
      <c r="C1792" s="2">
        <v>46039</v>
      </c>
      <c r="D1792">
        <v>0</v>
      </c>
      <c r="E1792" t="s">
        <v>43</v>
      </c>
      <c r="F1792" t="s">
        <v>26</v>
      </c>
      <c r="G1792">
        <v>6</v>
      </c>
      <c r="H1792">
        <v>139.66999999999999</v>
      </c>
      <c r="I1792">
        <v>133.97999999999999</v>
      </c>
      <c r="J1792">
        <v>1</v>
      </c>
      <c r="K1792">
        <v>4.8</v>
      </c>
      <c r="L1792">
        <v>4.8</v>
      </c>
      <c r="M1792">
        <v>70</v>
      </c>
      <c r="N1792" t="s">
        <v>41</v>
      </c>
      <c r="O1792">
        <v>1.657</v>
      </c>
      <c r="P1792" t="s">
        <v>28</v>
      </c>
      <c r="Q1792" t="s">
        <v>29</v>
      </c>
      <c r="R1792">
        <v>4.83</v>
      </c>
      <c r="S1792">
        <v>9</v>
      </c>
      <c r="T1792">
        <v>-5.69</v>
      </c>
      <c r="U1792">
        <v>0</v>
      </c>
      <c r="V1792" t="s">
        <v>262</v>
      </c>
      <c r="W1792" t="s">
        <v>31</v>
      </c>
      <c r="X1792">
        <v>1</v>
      </c>
      <c r="Y1792" t="str">
        <f>IF(tblRides[[#This Row],[supply_demand_ratio]]&lt;0.8,"Below 0.8",IF(tblRides[[#This Row],[supply_demand_ratio]]&lt;1,"Between 0.8-1.0",IF(tblRides[[#This Row],[supply_demand_ratio]]&lt;=1.2,"Between 1.0-1.2","Above 1.2")))</f>
        <v>Above 1.2</v>
      </c>
    </row>
    <row r="1793" spans="1:25" x14ac:dyDescent="0.3">
      <c r="A1793" t="s">
        <v>1848</v>
      </c>
      <c r="B1793" s="1">
        <v>46039.031944444447</v>
      </c>
      <c r="C1793" s="2">
        <v>46039</v>
      </c>
      <c r="D1793">
        <v>0</v>
      </c>
      <c r="E1793" t="s">
        <v>43</v>
      </c>
      <c r="F1793" t="s">
        <v>26</v>
      </c>
      <c r="G1793">
        <v>7.2</v>
      </c>
      <c r="H1793">
        <v>159.96</v>
      </c>
      <c r="I1793">
        <v>148.04</v>
      </c>
      <c r="J1793">
        <v>1</v>
      </c>
      <c r="K1793">
        <v>5.7</v>
      </c>
      <c r="L1793">
        <v>7.9</v>
      </c>
      <c r="M1793">
        <v>69</v>
      </c>
      <c r="N1793" t="s">
        <v>41</v>
      </c>
      <c r="O1793">
        <v>1.454</v>
      </c>
      <c r="P1793" t="s">
        <v>28</v>
      </c>
      <c r="Q1793" t="s">
        <v>29</v>
      </c>
      <c r="R1793">
        <v>4.84</v>
      </c>
      <c r="S1793">
        <v>11</v>
      </c>
      <c r="T1793">
        <v>-11.92</v>
      </c>
      <c r="U1793">
        <v>2.2000000000000002</v>
      </c>
      <c r="V1793" t="s">
        <v>262</v>
      </c>
      <c r="W1793" t="s">
        <v>45</v>
      </c>
      <c r="X1793">
        <v>1</v>
      </c>
      <c r="Y1793" t="str">
        <f>IF(tblRides[[#This Row],[supply_demand_ratio]]&lt;0.8,"Below 0.8",IF(tblRides[[#This Row],[supply_demand_ratio]]&lt;1,"Between 0.8-1.0",IF(tblRides[[#This Row],[supply_demand_ratio]]&lt;=1.2,"Between 1.0-1.2","Above 1.2")))</f>
        <v>Above 1.2</v>
      </c>
    </row>
    <row r="1794" spans="1:25" x14ac:dyDescent="0.3">
      <c r="A1794" t="s">
        <v>1849</v>
      </c>
      <c r="B1794" s="1">
        <v>46039.036111111112</v>
      </c>
      <c r="C1794" s="2">
        <v>46039</v>
      </c>
      <c r="D1794">
        <v>0</v>
      </c>
      <c r="E1794" t="s">
        <v>36</v>
      </c>
      <c r="F1794" t="s">
        <v>26</v>
      </c>
      <c r="G1794">
        <v>14.3</v>
      </c>
      <c r="H1794">
        <v>240.91</v>
      </c>
      <c r="I1794">
        <v>260.17</v>
      </c>
      <c r="J1794">
        <v>1</v>
      </c>
      <c r="K1794">
        <v>4.4000000000000004</v>
      </c>
      <c r="L1794">
        <v>1.7</v>
      </c>
      <c r="M1794">
        <v>112</v>
      </c>
      <c r="N1794" t="s">
        <v>27</v>
      </c>
      <c r="O1794">
        <v>0.997</v>
      </c>
      <c r="P1794" t="s">
        <v>28</v>
      </c>
      <c r="Q1794" t="s">
        <v>29</v>
      </c>
      <c r="R1794">
        <v>4.51</v>
      </c>
      <c r="S1794">
        <v>11</v>
      </c>
      <c r="T1794">
        <v>19.260000000000002</v>
      </c>
      <c r="U1794">
        <v>-2.7</v>
      </c>
      <c r="V1794" t="s">
        <v>262</v>
      </c>
      <c r="W1794" t="s">
        <v>31</v>
      </c>
      <c r="X1794">
        <v>1</v>
      </c>
      <c r="Y1794" t="str">
        <f>IF(tblRides[[#This Row],[supply_demand_ratio]]&lt;0.8,"Below 0.8",IF(tblRides[[#This Row],[supply_demand_ratio]]&lt;1,"Between 0.8-1.0",IF(tblRides[[#This Row],[supply_demand_ratio]]&lt;=1.2,"Between 1.0-1.2","Above 1.2")))</f>
        <v>Between 0.8-1.0</v>
      </c>
    </row>
    <row r="1795" spans="1:25" x14ac:dyDescent="0.3">
      <c r="A1795" t="s">
        <v>1850</v>
      </c>
      <c r="B1795" s="1">
        <v>46039.038194444445</v>
      </c>
      <c r="C1795" s="2">
        <v>46039</v>
      </c>
      <c r="D1795">
        <v>0</v>
      </c>
      <c r="E1795" t="s">
        <v>33</v>
      </c>
      <c r="F1795" t="s">
        <v>26</v>
      </c>
      <c r="G1795">
        <v>6.9</v>
      </c>
      <c r="H1795">
        <v>162.05000000000001</v>
      </c>
      <c r="I1795">
        <v>160.36000000000001</v>
      </c>
      <c r="J1795">
        <v>1.1000000000000001</v>
      </c>
      <c r="K1795">
        <v>2</v>
      </c>
      <c r="L1795">
        <v>4.0999999999999996</v>
      </c>
      <c r="M1795">
        <v>93</v>
      </c>
      <c r="N1795" t="s">
        <v>41</v>
      </c>
      <c r="O1795">
        <v>1.266</v>
      </c>
      <c r="P1795" t="s">
        <v>28</v>
      </c>
      <c r="Q1795" t="s">
        <v>29</v>
      </c>
      <c r="R1795">
        <v>4.6500000000000004</v>
      </c>
      <c r="S1795">
        <v>100</v>
      </c>
      <c r="T1795">
        <v>-1.69</v>
      </c>
      <c r="U1795">
        <v>2.1</v>
      </c>
      <c r="V1795" t="s">
        <v>262</v>
      </c>
      <c r="W1795" t="s">
        <v>31</v>
      </c>
      <c r="X1795">
        <v>1</v>
      </c>
      <c r="Y1795" t="str">
        <f>IF(tblRides[[#This Row],[supply_demand_ratio]]&lt;0.8,"Below 0.8",IF(tblRides[[#This Row],[supply_demand_ratio]]&lt;1,"Between 0.8-1.0",IF(tblRides[[#This Row],[supply_demand_ratio]]&lt;=1.2,"Between 1.0-1.2","Above 1.2")))</f>
        <v>Above 1.2</v>
      </c>
    </row>
    <row r="1796" spans="1:25" x14ac:dyDescent="0.3">
      <c r="A1796" t="s">
        <v>1851</v>
      </c>
      <c r="B1796" s="1">
        <v>46039.043055555558</v>
      </c>
      <c r="C1796" s="2">
        <v>46039</v>
      </c>
      <c r="D1796">
        <v>1</v>
      </c>
      <c r="E1796" t="s">
        <v>33</v>
      </c>
      <c r="F1796" t="s">
        <v>26</v>
      </c>
      <c r="G1796">
        <v>4.2</v>
      </c>
      <c r="H1796">
        <v>108.17</v>
      </c>
      <c r="I1796">
        <v>115.96</v>
      </c>
      <c r="J1796">
        <v>1</v>
      </c>
      <c r="K1796">
        <v>2.7</v>
      </c>
      <c r="L1796">
        <v>1</v>
      </c>
      <c r="M1796">
        <v>91</v>
      </c>
      <c r="N1796" t="s">
        <v>41</v>
      </c>
      <c r="O1796">
        <v>1.9330000000000001</v>
      </c>
      <c r="P1796" t="s">
        <v>28</v>
      </c>
      <c r="Q1796" t="s">
        <v>29</v>
      </c>
      <c r="R1796">
        <v>4.53</v>
      </c>
      <c r="S1796">
        <v>3</v>
      </c>
      <c r="T1796">
        <v>7.79</v>
      </c>
      <c r="U1796">
        <v>-1.7</v>
      </c>
      <c r="V1796" t="s">
        <v>262</v>
      </c>
      <c r="W1796" t="s">
        <v>31</v>
      </c>
      <c r="X1796">
        <v>1</v>
      </c>
      <c r="Y1796" t="str">
        <f>IF(tblRides[[#This Row],[supply_demand_ratio]]&lt;0.8,"Below 0.8",IF(tblRides[[#This Row],[supply_demand_ratio]]&lt;1,"Between 0.8-1.0",IF(tblRides[[#This Row],[supply_demand_ratio]]&lt;=1.2,"Between 1.0-1.2","Above 1.2")))</f>
        <v>Above 1.2</v>
      </c>
    </row>
    <row r="1797" spans="1:25" x14ac:dyDescent="0.3">
      <c r="A1797" t="s">
        <v>1852</v>
      </c>
      <c r="B1797" s="1">
        <v>46039.05</v>
      </c>
      <c r="C1797" s="2">
        <v>46039</v>
      </c>
      <c r="D1797">
        <v>1</v>
      </c>
      <c r="E1797" t="s">
        <v>33</v>
      </c>
      <c r="F1797" t="s">
        <v>26</v>
      </c>
      <c r="G1797">
        <v>14.1</v>
      </c>
      <c r="H1797">
        <v>261.39999999999998</v>
      </c>
      <c r="I1797">
        <v>265.27</v>
      </c>
      <c r="J1797">
        <v>1</v>
      </c>
      <c r="K1797">
        <v>7.6</v>
      </c>
      <c r="L1797">
        <v>3.4</v>
      </c>
      <c r="M1797">
        <v>101</v>
      </c>
      <c r="N1797" t="s">
        <v>41</v>
      </c>
      <c r="O1797">
        <v>1.3069999999999999</v>
      </c>
      <c r="P1797" t="s">
        <v>28</v>
      </c>
      <c r="Q1797" t="s">
        <v>29</v>
      </c>
      <c r="R1797">
        <v>4.8899999999999997</v>
      </c>
      <c r="S1797">
        <v>186</v>
      </c>
      <c r="T1797">
        <v>3.87</v>
      </c>
      <c r="U1797">
        <v>-4.2</v>
      </c>
      <c r="V1797" t="s">
        <v>262</v>
      </c>
      <c r="W1797" t="s">
        <v>45</v>
      </c>
      <c r="X1797">
        <v>1</v>
      </c>
      <c r="Y1797" t="str">
        <f>IF(tblRides[[#This Row],[supply_demand_ratio]]&lt;0.8,"Below 0.8",IF(tblRides[[#This Row],[supply_demand_ratio]]&lt;1,"Between 0.8-1.0",IF(tblRides[[#This Row],[supply_demand_ratio]]&lt;=1.2,"Between 1.0-1.2","Above 1.2")))</f>
        <v>Above 1.2</v>
      </c>
    </row>
    <row r="1798" spans="1:25" x14ac:dyDescent="0.3">
      <c r="A1798" t="s">
        <v>1853</v>
      </c>
      <c r="B1798" s="1">
        <v>46039.051388888889</v>
      </c>
      <c r="C1798" s="2">
        <v>46039</v>
      </c>
      <c r="D1798">
        <v>1</v>
      </c>
      <c r="E1798" t="s">
        <v>36</v>
      </c>
      <c r="F1798" t="s">
        <v>26</v>
      </c>
      <c r="G1798">
        <v>6.5</v>
      </c>
      <c r="H1798">
        <v>120.7</v>
      </c>
      <c r="I1798">
        <v>123.73</v>
      </c>
      <c r="J1798">
        <v>1</v>
      </c>
      <c r="K1798">
        <v>4.4000000000000004</v>
      </c>
      <c r="L1798">
        <v>4.2</v>
      </c>
      <c r="M1798">
        <v>107</v>
      </c>
      <c r="N1798" t="s">
        <v>27</v>
      </c>
      <c r="O1798">
        <v>1.0209999999999999</v>
      </c>
      <c r="P1798" t="s">
        <v>28</v>
      </c>
      <c r="Q1798" t="s">
        <v>29</v>
      </c>
      <c r="R1798">
        <v>4.7300000000000004</v>
      </c>
      <c r="S1798">
        <v>2</v>
      </c>
      <c r="T1798">
        <v>3.03</v>
      </c>
      <c r="U1798">
        <v>-0.2</v>
      </c>
      <c r="V1798" t="s">
        <v>262</v>
      </c>
      <c r="W1798" t="s">
        <v>31</v>
      </c>
      <c r="X1798">
        <v>1</v>
      </c>
      <c r="Y1798" t="str">
        <f>IF(tblRides[[#This Row],[supply_demand_ratio]]&lt;0.8,"Below 0.8",IF(tblRides[[#This Row],[supply_demand_ratio]]&lt;1,"Between 0.8-1.0",IF(tblRides[[#This Row],[supply_demand_ratio]]&lt;=1.2,"Between 1.0-1.2","Above 1.2")))</f>
        <v>Between 1.0-1.2</v>
      </c>
    </row>
    <row r="1799" spans="1:25" x14ac:dyDescent="0.3">
      <c r="A1799" t="s">
        <v>1854</v>
      </c>
      <c r="B1799" s="1">
        <v>46039.05972222222</v>
      </c>
      <c r="C1799" s="2">
        <v>46039</v>
      </c>
      <c r="D1799">
        <v>1</v>
      </c>
      <c r="E1799" t="s">
        <v>25</v>
      </c>
      <c r="F1799" t="s">
        <v>26</v>
      </c>
      <c r="G1799">
        <v>2</v>
      </c>
      <c r="H1799">
        <v>72.25</v>
      </c>
      <c r="I1799">
        <v>68.97</v>
      </c>
      <c r="J1799">
        <v>1</v>
      </c>
      <c r="K1799">
        <v>2</v>
      </c>
      <c r="L1799">
        <v>1</v>
      </c>
      <c r="M1799">
        <v>132</v>
      </c>
      <c r="N1799" t="s">
        <v>41</v>
      </c>
      <c r="O1799">
        <v>1.3660000000000001</v>
      </c>
      <c r="P1799" t="s">
        <v>28</v>
      </c>
      <c r="Q1799" t="s">
        <v>29</v>
      </c>
      <c r="R1799">
        <v>4.55</v>
      </c>
      <c r="S1799">
        <v>11</v>
      </c>
      <c r="T1799">
        <v>-3.28</v>
      </c>
      <c r="U1799">
        <v>-1</v>
      </c>
      <c r="V1799" t="s">
        <v>262</v>
      </c>
      <c r="W1799" t="s">
        <v>31</v>
      </c>
      <c r="X1799">
        <v>1</v>
      </c>
      <c r="Y1799" t="str">
        <f>IF(tblRides[[#This Row],[supply_demand_ratio]]&lt;0.8,"Below 0.8",IF(tblRides[[#This Row],[supply_demand_ratio]]&lt;1,"Between 0.8-1.0",IF(tblRides[[#This Row],[supply_demand_ratio]]&lt;=1.2,"Between 1.0-1.2","Above 1.2")))</f>
        <v>Above 1.2</v>
      </c>
    </row>
    <row r="1800" spans="1:25" x14ac:dyDescent="0.3">
      <c r="A1800" t="s">
        <v>1855</v>
      </c>
      <c r="B1800" s="1">
        <v>46039.074305555558</v>
      </c>
      <c r="C1800" s="2">
        <v>46039</v>
      </c>
      <c r="D1800">
        <v>1</v>
      </c>
      <c r="E1800" t="s">
        <v>33</v>
      </c>
      <c r="F1800" t="s">
        <v>26</v>
      </c>
      <c r="G1800">
        <v>4.5999999999999996</v>
      </c>
      <c r="H1800">
        <v>109.34</v>
      </c>
      <c r="I1800">
        <v>116.94</v>
      </c>
      <c r="J1800">
        <v>1</v>
      </c>
      <c r="K1800">
        <v>2.5</v>
      </c>
      <c r="L1800">
        <v>1.3</v>
      </c>
      <c r="M1800">
        <v>93</v>
      </c>
      <c r="N1800" t="s">
        <v>41</v>
      </c>
      <c r="O1800">
        <v>1.36</v>
      </c>
      <c r="P1800" t="s">
        <v>28</v>
      </c>
      <c r="Q1800" t="s">
        <v>29</v>
      </c>
      <c r="R1800">
        <v>4.63</v>
      </c>
      <c r="S1800">
        <v>2</v>
      </c>
      <c r="T1800">
        <v>7.6</v>
      </c>
      <c r="U1800">
        <v>-1.2</v>
      </c>
      <c r="V1800" t="s">
        <v>262</v>
      </c>
      <c r="W1800" t="s">
        <v>31</v>
      </c>
      <c r="X1800">
        <v>1</v>
      </c>
      <c r="Y1800" t="str">
        <f>IF(tblRides[[#This Row],[supply_demand_ratio]]&lt;0.8,"Below 0.8",IF(tblRides[[#This Row],[supply_demand_ratio]]&lt;1,"Between 0.8-1.0",IF(tblRides[[#This Row],[supply_demand_ratio]]&lt;=1.2,"Between 1.0-1.2","Above 1.2")))</f>
        <v>Above 1.2</v>
      </c>
    </row>
    <row r="1801" spans="1:25" x14ac:dyDescent="0.3">
      <c r="A1801" t="s">
        <v>1856</v>
      </c>
      <c r="B1801" s="1">
        <v>46039.090277777781</v>
      </c>
      <c r="C1801" s="2">
        <v>46039</v>
      </c>
      <c r="D1801">
        <v>2</v>
      </c>
      <c r="E1801" t="s">
        <v>25</v>
      </c>
      <c r="F1801" t="s">
        <v>26</v>
      </c>
      <c r="G1801">
        <v>19.2</v>
      </c>
      <c r="H1801">
        <v>395.68</v>
      </c>
      <c r="J1801">
        <v>1.1000000000000001</v>
      </c>
      <c r="K1801">
        <v>2</v>
      </c>
      <c r="L1801">
        <v>3.1</v>
      </c>
      <c r="M1801">
        <v>125</v>
      </c>
      <c r="N1801" t="s">
        <v>27</v>
      </c>
      <c r="O1801">
        <v>1.081</v>
      </c>
      <c r="P1801" t="s">
        <v>58</v>
      </c>
      <c r="Q1801" t="s">
        <v>59</v>
      </c>
      <c r="R1801">
        <v>4.26</v>
      </c>
      <c r="S1801">
        <v>10</v>
      </c>
      <c r="U1801">
        <v>1.1000000000000001</v>
      </c>
      <c r="V1801" t="s">
        <v>262</v>
      </c>
      <c r="W1801" t="s">
        <v>31</v>
      </c>
      <c r="X1801">
        <v>0</v>
      </c>
      <c r="Y1801" t="str">
        <f>IF(tblRides[[#This Row],[supply_demand_ratio]]&lt;0.8,"Below 0.8",IF(tblRides[[#This Row],[supply_demand_ratio]]&lt;1,"Between 0.8-1.0",IF(tblRides[[#This Row],[supply_demand_ratio]]&lt;=1.2,"Between 1.0-1.2","Above 1.2")))</f>
        <v>Between 1.0-1.2</v>
      </c>
    </row>
    <row r="1802" spans="1:25" x14ac:dyDescent="0.3">
      <c r="A1802" t="s">
        <v>1857</v>
      </c>
      <c r="B1802" s="1">
        <v>46039.102777777778</v>
      </c>
      <c r="C1802" s="2">
        <v>46039</v>
      </c>
      <c r="D1802">
        <v>2</v>
      </c>
      <c r="E1802" t="s">
        <v>43</v>
      </c>
      <c r="F1802" t="s">
        <v>26</v>
      </c>
      <c r="G1802">
        <v>11</v>
      </c>
      <c r="H1802">
        <v>219.72</v>
      </c>
      <c r="I1802">
        <v>220.31</v>
      </c>
      <c r="J1802">
        <v>1</v>
      </c>
      <c r="K1802">
        <v>3.2</v>
      </c>
      <c r="L1802">
        <v>1</v>
      </c>
      <c r="M1802">
        <v>78</v>
      </c>
      <c r="N1802" t="s">
        <v>41</v>
      </c>
      <c r="O1802">
        <v>1.48</v>
      </c>
      <c r="P1802" t="s">
        <v>28</v>
      </c>
      <c r="Q1802" t="s">
        <v>29</v>
      </c>
      <c r="R1802">
        <v>4.6399999999999997</v>
      </c>
      <c r="S1802">
        <v>20</v>
      </c>
      <c r="T1802">
        <v>0.59</v>
      </c>
      <c r="U1802">
        <v>-2.2000000000000002</v>
      </c>
      <c r="V1802" t="s">
        <v>262</v>
      </c>
      <c r="W1802" t="s">
        <v>31</v>
      </c>
      <c r="X1802">
        <v>1</v>
      </c>
      <c r="Y1802" t="str">
        <f>IF(tblRides[[#This Row],[supply_demand_ratio]]&lt;0.8,"Below 0.8",IF(tblRides[[#This Row],[supply_demand_ratio]]&lt;1,"Between 0.8-1.0",IF(tblRides[[#This Row],[supply_demand_ratio]]&lt;=1.2,"Between 1.0-1.2","Above 1.2")))</f>
        <v>Above 1.2</v>
      </c>
    </row>
    <row r="1803" spans="1:25" x14ac:dyDescent="0.3">
      <c r="A1803" t="s">
        <v>1858</v>
      </c>
      <c r="B1803" s="1">
        <v>46039.120833333334</v>
      </c>
      <c r="C1803" s="2">
        <v>46039</v>
      </c>
      <c r="D1803">
        <v>2</v>
      </c>
      <c r="E1803" t="s">
        <v>33</v>
      </c>
      <c r="F1803" t="s">
        <v>26</v>
      </c>
      <c r="G1803">
        <v>3.5</v>
      </c>
      <c r="H1803">
        <v>95.28</v>
      </c>
      <c r="I1803">
        <v>98.04</v>
      </c>
      <c r="J1803">
        <v>1</v>
      </c>
      <c r="K1803">
        <v>4.4000000000000004</v>
      </c>
      <c r="L1803">
        <v>6.1</v>
      </c>
      <c r="M1803">
        <v>108</v>
      </c>
      <c r="N1803" t="s">
        <v>41</v>
      </c>
      <c r="O1803">
        <v>1.633</v>
      </c>
      <c r="P1803" t="s">
        <v>28</v>
      </c>
      <c r="Q1803" t="s">
        <v>29</v>
      </c>
      <c r="R1803">
        <v>4.8</v>
      </c>
      <c r="S1803">
        <v>8</v>
      </c>
      <c r="T1803">
        <v>2.76</v>
      </c>
      <c r="U1803">
        <v>1.7</v>
      </c>
      <c r="V1803" t="s">
        <v>262</v>
      </c>
      <c r="W1803" t="s">
        <v>31</v>
      </c>
      <c r="X1803">
        <v>1</v>
      </c>
      <c r="Y1803" t="str">
        <f>IF(tblRides[[#This Row],[supply_demand_ratio]]&lt;0.8,"Below 0.8",IF(tblRides[[#This Row],[supply_demand_ratio]]&lt;1,"Between 0.8-1.0",IF(tblRides[[#This Row],[supply_demand_ratio]]&lt;=1.2,"Between 1.0-1.2","Above 1.2")))</f>
        <v>Above 1.2</v>
      </c>
    </row>
    <row r="1804" spans="1:25" x14ac:dyDescent="0.3">
      <c r="A1804" t="s">
        <v>1859</v>
      </c>
      <c r="B1804" s="1">
        <v>46039.126388888886</v>
      </c>
      <c r="C1804" s="2">
        <v>46039</v>
      </c>
      <c r="D1804">
        <v>3</v>
      </c>
      <c r="E1804" t="s">
        <v>33</v>
      </c>
      <c r="F1804" t="s">
        <v>34</v>
      </c>
      <c r="G1804">
        <v>11.9</v>
      </c>
      <c r="H1804">
        <v>197.98</v>
      </c>
      <c r="I1804">
        <v>190.45</v>
      </c>
      <c r="J1804">
        <v>1</v>
      </c>
      <c r="K1804">
        <v>3.9</v>
      </c>
      <c r="L1804">
        <v>1</v>
      </c>
      <c r="M1804">
        <v>92</v>
      </c>
      <c r="N1804" t="s">
        <v>27</v>
      </c>
      <c r="O1804">
        <v>1.1459999999999999</v>
      </c>
      <c r="P1804" t="s">
        <v>28</v>
      </c>
      <c r="Q1804" t="s">
        <v>29</v>
      </c>
      <c r="R1804">
        <v>4.8099999999999996</v>
      </c>
      <c r="S1804">
        <v>0</v>
      </c>
      <c r="T1804">
        <v>-7.53</v>
      </c>
      <c r="U1804">
        <v>-2.9</v>
      </c>
      <c r="V1804" t="s">
        <v>262</v>
      </c>
      <c r="W1804" t="s">
        <v>31</v>
      </c>
      <c r="X1804">
        <v>1</v>
      </c>
      <c r="Y1804" t="str">
        <f>IF(tblRides[[#This Row],[supply_demand_ratio]]&lt;0.8,"Below 0.8",IF(tblRides[[#This Row],[supply_demand_ratio]]&lt;1,"Between 0.8-1.0",IF(tblRides[[#This Row],[supply_demand_ratio]]&lt;=1.2,"Between 1.0-1.2","Above 1.2")))</f>
        <v>Between 1.0-1.2</v>
      </c>
    </row>
    <row r="1805" spans="1:25" x14ac:dyDescent="0.3">
      <c r="A1805" t="s">
        <v>1860</v>
      </c>
      <c r="B1805" s="1">
        <v>46039.134027777778</v>
      </c>
      <c r="C1805" s="2">
        <v>46039</v>
      </c>
      <c r="D1805">
        <v>3</v>
      </c>
      <c r="E1805" t="s">
        <v>43</v>
      </c>
      <c r="F1805" t="s">
        <v>26</v>
      </c>
      <c r="G1805">
        <v>4.5</v>
      </c>
      <c r="H1805">
        <v>106.84</v>
      </c>
      <c r="I1805">
        <v>112.91</v>
      </c>
      <c r="J1805">
        <v>1</v>
      </c>
      <c r="K1805">
        <v>3.4</v>
      </c>
      <c r="L1805">
        <v>1.3</v>
      </c>
      <c r="M1805">
        <v>65</v>
      </c>
      <c r="N1805" t="s">
        <v>41</v>
      </c>
      <c r="O1805">
        <v>1.627</v>
      </c>
      <c r="P1805" t="s">
        <v>28</v>
      </c>
      <c r="Q1805" t="s">
        <v>29</v>
      </c>
      <c r="R1805">
        <v>4.5999999999999996</v>
      </c>
      <c r="S1805">
        <v>5</v>
      </c>
      <c r="T1805">
        <v>6.07</v>
      </c>
      <c r="U1805">
        <v>-2.1</v>
      </c>
      <c r="V1805" t="s">
        <v>262</v>
      </c>
      <c r="W1805" t="s">
        <v>31</v>
      </c>
      <c r="X1805">
        <v>1</v>
      </c>
      <c r="Y1805" t="str">
        <f>IF(tblRides[[#This Row],[supply_demand_ratio]]&lt;0.8,"Below 0.8",IF(tblRides[[#This Row],[supply_demand_ratio]]&lt;1,"Between 0.8-1.0",IF(tblRides[[#This Row],[supply_demand_ratio]]&lt;=1.2,"Between 1.0-1.2","Above 1.2")))</f>
        <v>Above 1.2</v>
      </c>
    </row>
    <row r="1806" spans="1:25" x14ac:dyDescent="0.3">
      <c r="A1806" t="s">
        <v>1861</v>
      </c>
      <c r="B1806" s="1">
        <v>46039.150694444441</v>
      </c>
      <c r="C1806" s="2">
        <v>46039</v>
      </c>
      <c r="D1806">
        <v>3</v>
      </c>
      <c r="E1806" t="s">
        <v>62</v>
      </c>
      <c r="F1806" t="s">
        <v>34</v>
      </c>
      <c r="G1806">
        <v>2.9</v>
      </c>
      <c r="H1806">
        <v>93.61</v>
      </c>
      <c r="I1806">
        <v>89.89</v>
      </c>
      <c r="J1806">
        <v>1.1000000000000001</v>
      </c>
      <c r="K1806">
        <v>8.6</v>
      </c>
      <c r="L1806">
        <v>6.2</v>
      </c>
      <c r="M1806">
        <v>67</v>
      </c>
      <c r="N1806" t="s">
        <v>41</v>
      </c>
      <c r="O1806">
        <v>2.0619999999999998</v>
      </c>
      <c r="P1806" t="s">
        <v>28</v>
      </c>
      <c r="Q1806" t="s">
        <v>29</v>
      </c>
      <c r="R1806">
        <v>4.7</v>
      </c>
      <c r="S1806">
        <v>0</v>
      </c>
      <c r="T1806">
        <v>-3.72</v>
      </c>
      <c r="U1806">
        <v>-2.4</v>
      </c>
      <c r="V1806" t="s">
        <v>262</v>
      </c>
      <c r="W1806" t="s">
        <v>45</v>
      </c>
      <c r="X1806">
        <v>1</v>
      </c>
      <c r="Y1806" t="str">
        <f>IF(tblRides[[#This Row],[supply_demand_ratio]]&lt;0.8,"Below 0.8",IF(tblRides[[#This Row],[supply_demand_ratio]]&lt;1,"Between 0.8-1.0",IF(tblRides[[#This Row],[supply_demand_ratio]]&lt;=1.2,"Between 1.0-1.2","Above 1.2")))</f>
        <v>Above 1.2</v>
      </c>
    </row>
    <row r="1807" spans="1:25" x14ac:dyDescent="0.3">
      <c r="A1807" t="s">
        <v>1862</v>
      </c>
      <c r="B1807" s="1">
        <v>46039.154166666667</v>
      </c>
      <c r="C1807" s="2">
        <v>46039</v>
      </c>
      <c r="D1807">
        <v>3</v>
      </c>
      <c r="E1807" t="s">
        <v>36</v>
      </c>
      <c r="F1807" t="s">
        <v>26</v>
      </c>
      <c r="G1807">
        <v>10.4</v>
      </c>
      <c r="H1807">
        <v>177.47</v>
      </c>
      <c r="I1807">
        <v>179.25</v>
      </c>
      <c r="J1807">
        <v>1</v>
      </c>
      <c r="K1807">
        <v>5</v>
      </c>
      <c r="L1807">
        <v>7.6</v>
      </c>
      <c r="M1807">
        <v>105</v>
      </c>
      <c r="N1807" t="s">
        <v>27</v>
      </c>
      <c r="O1807">
        <v>0.95299999999999996</v>
      </c>
      <c r="P1807" t="s">
        <v>28</v>
      </c>
      <c r="Q1807" t="s">
        <v>29</v>
      </c>
      <c r="R1807">
        <v>4.82</v>
      </c>
      <c r="S1807">
        <v>14</v>
      </c>
      <c r="T1807">
        <v>1.78</v>
      </c>
      <c r="U1807">
        <v>2.6</v>
      </c>
      <c r="V1807" t="s">
        <v>262</v>
      </c>
      <c r="W1807" t="s">
        <v>31</v>
      </c>
      <c r="X1807">
        <v>1</v>
      </c>
      <c r="Y1807" t="str">
        <f>IF(tblRides[[#This Row],[supply_demand_ratio]]&lt;0.8,"Below 0.8",IF(tblRides[[#This Row],[supply_demand_ratio]]&lt;1,"Between 0.8-1.0",IF(tblRides[[#This Row],[supply_demand_ratio]]&lt;=1.2,"Between 1.0-1.2","Above 1.2")))</f>
        <v>Between 0.8-1.0</v>
      </c>
    </row>
    <row r="1808" spans="1:25" x14ac:dyDescent="0.3">
      <c r="A1808" t="s">
        <v>1863</v>
      </c>
      <c r="B1808" s="1">
        <v>46039.154861111114</v>
      </c>
      <c r="C1808" s="2">
        <v>46039</v>
      </c>
      <c r="D1808">
        <v>3</v>
      </c>
      <c r="E1808" t="s">
        <v>33</v>
      </c>
      <c r="F1808" t="s">
        <v>26</v>
      </c>
      <c r="G1808">
        <v>2.1</v>
      </c>
      <c r="H1808">
        <v>75.25</v>
      </c>
      <c r="I1808">
        <v>75.680000000000007</v>
      </c>
      <c r="J1808">
        <v>1</v>
      </c>
      <c r="K1808">
        <v>3.5</v>
      </c>
      <c r="L1808">
        <v>4.9000000000000004</v>
      </c>
      <c r="M1808">
        <v>110</v>
      </c>
      <c r="N1808" t="s">
        <v>41</v>
      </c>
      <c r="O1808">
        <v>1.8620000000000001</v>
      </c>
      <c r="P1808" t="s">
        <v>28</v>
      </c>
      <c r="Q1808" t="s">
        <v>29</v>
      </c>
      <c r="R1808">
        <v>4.91</v>
      </c>
      <c r="S1808">
        <v>8</v>
      </c>
      <c r="T1808">
        <v>0.43</v>
      </c>
      <c r="U1808">
        <v>1.4</v>
      </c>
      <c r="V1808" t="s">
        <v>262</v>
      </c>
      <c r="W1808" t="s">
        <v>31</v>
      </c>
      <c r="X1808">
        <v>1</v>
      </c>
      <c r="Y1808" t="str">
        <f>IF(tblRides[[#This Row],[supply_demand_ratio]]&lt;0.8,"Below 0.8",IF(tblRides[[#This Row],[supply_demand_ratio]]&lt;1,"Between 0.8-1.0",IF(tblRides[[#This Row],[supply_demand_ratio]]&lt;=1.2,"Between 1.0-1.2","Above 1.2")))</f>
        <v>Above 1.2</v>
      </c>
    </row>
    <row r="1809" spans="1:25" x14ac:dyDescent="0.3">
      <c r="A1809" t="s">
        <v>1864</v>
      </c>
      <c r="B1809" s="1">
        <v>46039.161111111112</v>
      </c>
      <c r="C1809" s="2">
        <v>46039</v>
      </c>
      <c r="D1809">
        <v>3</v>
      </c>
      <c r="E1809" t="s">
        <v>62</v>
      </c>
      <c r="F1809" t="s">
        <v>34</v>
      </c>
      <c r="G1809">
        <v>3</v>
      </c>
      <c r="H1809">
        <v>74.739999999999995</v>
      </c>
      <c r="I1809">
        <v>78.55</v>
      </c>
      <c r="J1809">
        <v>1</v>
      </c>
      <c r="K1809">
        <v>5.8</v>
      </c>
      <c r="L1809">
        <v>5.0999999999999996</v>
      </c>
      <c r="M1809">
        <v>64</v>
      </c>
      <c r="N1809" t="s">
        <v>41</v>
      </c>
      <c r="O1809">
        <v>1.956</v>
      </c>
      <c r="P1809" t="s">
        <v>28</v>
      </c>
      <c r="Q1809" t="s">
        <v>29</v>
      </c>
      <c r="R1809">
        <v>4.67</v>
      </c>
      <c r="S1809">
        <v>0</v>
      </c>
      <c r="T1809">
        <v>3.81</v>
      </c>
      <c r="U1809">
        <v>-0.7</v>
      </c>
      <c r="V1809" t="s">
        <v>262</v>
      </c>
      <c r="W1809" t="s">
        <v>45</v>
      </c>
      <c r="X1809">
        <v>1</v>
      </c>
      <c r="Y1809" t="str">
        <f>IF(tblRides[[#This Row],[supply_demand_ratio]]&lt;0.8,"Below 0.8",IF(tblRides[[#This Row],[supply_demand_ratio]]&lt;1,"Between 0.8-1.0",IF(tblRides[[#This Row],[supply_demand_ratio]]&lt;=1.2,"Between 1.0-1.2","Above 1.2")))</f>
        <v>Above 1.2</v>
      </c>
    </row>
    <row r="1810" spans="1:25" x14ac:dyDescent="0.3">
      <c r="A1810" t="s">
        <v>1865</v>
      </c>
      <c r="B1810" s="1">
        <v>46039.162499999999</v>
      </c>
      <c r="C1810" s="2">
        <v>46039</v>
      </c>
      <c r="D1810">
        <v>3</v>
      </c>
      <c r="E1810" t="s">
        <v>43</v>
      </c>
      <c r="F1810" t="s">
        <v>26</v>
      </c>
      <c r="G1810">
        <v>6</v>
      </c>
      <c r="H1810">
        <v>141.9</v>
      </c>
      <c r="I1810">
        <v>134.11000000000001</v>
      </c>
      <c r="J1810">
        <v>1</v>
      </c>
      <c r="K1810">
        <v>5.8</v>
      </c>
      <c r="L1810">
        <v>1</v>
      </c>
      <c r="M1810">
        <v>67</v>
      </c>
      <c r="N1810" t="s">
        <v>41</v>
      </c>
      <c r="O1810">
        <v>1.7889999999999999</v>
      </c>
      <c r="P1810" t="s">
        <v>28</v>
      </c>
      <c r="Q1810" t="s">
        <v>29</v>
      </c>
      <c r="R1810">
        <v>4.87</v>
      </c>
      <c r="S1810">
        <v>5</v>
      </c>
      <c r="T1810">
        <v>-7.79</v>
      </c>
      <c r="U1810">
        <v>-4.8</v>
      </c>
      <c r="V1810" t="s">
        <v>262</v>
      </c>
      <c r="W1810" t="s">
        <v>45</v>
      </c>
      <c r="X1810">
        <v>1</v>
      </c>
      <c r="Y1810" t="str">
        <f>IF(tblRides[[#This Row],[supply_demand_ratio]]&lt;0.8,"Below 0.8",IF(tblRides[[#This Row],[supply_demand_ratio]]&lt;1,"Between 0.8-1.0",IF(tblRides[[#This Row],[supply_demand_ratio]]&lt;=1.2,"Between 1.0-1.2","Above 1.2")))</f>
        <v>Above 1.2</v>
      </c>
    </row>
    <row r="1811" spans="1:25" x14ac:dyDescent="0.3">
      <c r="A1811" t="s">
        <v>1866</v>
      </c>
      <c r="B1811" s="1">
        <v>46039.164583333331</v>
      </c>
      <c r="C1811" s="2">
        <v>46039</v>
      </c>
      <c r="D1811">
        <v>3</v>
      </c>
      <c r="E1811" t="s">
        <v>36</v>
      </c>
      <c r="F1811" t="s">
        <v>26</v>
      </c>
      <c r="G1811">
        <v>6.7</v>
      </c>
      <c r="H1811">
        <v>155.08000000000001</v>
      </c>
      <c r="I1811">
        <v>149.37</v>
      </c>
      <c r="J1811">
        <v>1</v>
      </c>
      <c r="K1811">
        <v>5.0999999999999996</v>
      </c>
      <c r="L1811">
        <v>5.6</v>
      </c>
      <c r="M1811">
        <v>120</v>
      </c>
      <c r="N1811" t="s">
        <v>41</v>
      </c>
      <c r="O1811">
        <v>1.7529999999999999</v>
      </c>
      <c r="P1811" t="s">
        <v>28</v>
      </c>
      <c r="Q1811" t="s">
        <v>29</v>
      </c>
      <c r="R1811">
        <v>4.5199999999999996</v>
      </c>
      <c r="S1811">
        <v>11</v>
      </c>
      <c r="T1811">
        <v>-5.71</v>
      </c>
      <c r="U1811">
        <v>0.5</v>
      </c>
      <c r="V1811" t="s">
        <v>262</v>
      </c>
      <c r="W1811" t="s">
        <v>45</v>
      </c>
      <c r="X1811">
        <v>1</v>
      </c>
      <c r="Y1811" t="str">
        <f>IF(tblRides[[#This Row],[supply_demand_ratio]]&lt;0.8,"Below 0.8",IF(tblRides[[#This Row],[supply_demand_ratio]]&lt;1,"Between 0.8-1.0",IF(tblRides[[#This Row],[supply_demand_ratio]]&lt;=1.2,"Between 1.0-1.2","Above 1.2")))</f>
        <v>Above 1.2</v>
      </c>
    </row>
    <row r="1812" spans="1:25" x14ac:dyDescent="0.3">
      <c r="A1812" t="s">
        <v>1867</v>
      </c>
      <c r="B1812" s="1">
        <v>46039.189583333333</v>
      </c>
      <c r="C1812" s="2">
        <v>46039</v>
      </c>
      <c r="D1812">
        <v>4</v>
      </c>
      <c r="E1812" t="s">
        <v>25</v>
      </c>
      <c r="F1812" t="s">
        <v>26</v>
      </c>
      <c r="G1812">
        <v>9.3000000000000007</v>
      </c>
      <c r="H1812">
        <v>224.41</v>
      </c>
      <c r="I1812">
        <v>226.86</v>
      </c>
      <c r="J1812">
        <v>1.1000000000000001</v>
      </c>
      <c r="K1812">
        <v>10.199999999999999</v>
      </c>
      <c r="L1812">
        <v>7.4</v>
      </c>
      <c r="M1812">
        <v>144</v>
      </c>
      <c r="N1812" t="s">
        <v>27</v>
      </c>
      <c r="O1812">
        <v>1.125</v>
      </c>
      <c r="P1812" t="s">
        <v>28</v>
      </c>
      <c r="Q1812" t="s">
        <v>29</v>
      </c>
      <c r="R1812">
        <v>4.8099999999999996</v>
      </c>
      <c r="S1812">
        <v>3</v>
      </c>
      <c r="T1812">
        <v>2.4500000000000002</v>
      </c>
      <c r="U1812">
        <v>-2.8</v>
      </c>
      <c r="V1812" t="s">
        <v>262</v>
      </c>
      <c r="W1812" t="s">
        <v>77</v>
      </c>
      <c r="X1812">
        <v>1</v>
      </c>
      <c r="Y1812" t="str">
        <f>IF(tblRides[[#This Row],[supply_demand_ratio]]&lt;0.8,"Below 0.8",IF(tblRides[[#This Row],[supply_demand_ratio]]&lt;1,"Between 0.8-1.0",IF(tblRides[[#This Row],[supply_demand_ratio]]&lt;=1.2,"Between 1.0-1.2","Above 1.2")))</f>
        <v>Between 1.0-1.2</v>
      </c>
    </row>
    <row r="1813" spans="1:25" x14ac:dyDescent="0.3">
      <c r="A1813" t="s">
        <v>1868</v>
      </c>
      <c r="B1813" s="1">
        <v>46039.190972222219</v>
      </c>
      <c r="C1813" s="2">
        <v>46039</v>
      </c>
      <c r="D1813">
        <v>4</v>
      </c>
      <c r="E1813" t="s">
        <v>25</v>
      </c>
      <c r="F1813" t="s">
        <v>26</v>
      </c>
      <c r="G1813">
        <v>2.5</v>
      </c>
      <c r="H1813">
        <v>85.26</v>
      </c>
      <c r="I1813">
        <v>79.239999999999995</v>
      </c>
      <c r="J1813">
        <v>1.1000000000000001</v>
      </c>
      <c r="K1813">
        <v>3.3</v>
      </c>
      <c r="L1813">
        <v>1</v>
      </c>
      <c r="M1813">
        <v>108</v>
      </c>
      <c r="N1813" t="s">
        <v>27</v>
      </c>
      <c r="O1813">
        <v>0.88900000000000001</v>
      </c>
      <c r="P1813" t="s">
        <v>28</v>
      </c>
      <c r="Q1813" t="s">
        <v>29</v>
      </c>
      <c r="R1813">
        <v>4.7699999999999996</v>
      </c>
      <c r="S1813">
        <v>11</v>
      </c>
      <c r="T1813">
        <v>-6.02</v>
      </c>
      <c r="U1813">
        <v>-2.2999999999999998</v>
      </c>
      <c r="V1813" t="s">
        <v>262</v>
      </c>
      <c r="W1813" t="s">
        <v>31</v>
      </c>
      <c r="X1813">
        <v>1</v>
      </c>
      <c r="Y1813" t="str">
        <f>IF(tblRides[[#This Row],[supply_demand_ratio]]&lt;0.8,"Below 0.8",IF(tblRides[[#This Row],[supply_demand_ratio]]&lt;1,"Between 0.8-1.0",IF(tblRides[[#This Row],[supply_demand_ratio]]&lt;=1.2,"Between 1.0-1.2","Above 1.2")))</f>
        <v>Between 0.8-1.0</v>
      </c>
    </row>
    <row r="1814" spans="1:25" x14ac:dyDescent="0.3">
      <c r="A1814" t="s">
        <v>1869</v>
      </c>
      <c r="B1814" s="1">
        <v>46039.206250000003</v>
      </c>
      <c r="C1814" s="2">
        <v>46039</v>
      </c>
      <c r="D1814">
        <v>4</v>
      </c>
      <c r="E1814" t="s">
        <v>43</v>
      </c>
      <c r="F1814" t="s">
        <v>26</v>
      </c>
      <c r="G1814">
        <v>6</v>
      </c>
      <c r="H1814">
        <v>138.61000000000001</v>
      </c>
      <c r="I1814">
        <v>128.91999999999999</v>
      </c>
      <c r="J1814">
        <v>1</v>
      </c>
      <c r="K1814">
        <v>6.9</v>
      </c>
      <c r="L1814">
        <v>9.5</v>
      </c>
      <c r="M1814">
        <v>78</v>
      </c>
      <c r="N1814" t="s">
        <v>41</v>
      </c>
      <c r="O1814">
        <v>2.0739999999999998</v>
      </c>
      <c r="P1814" t="s">
        <v>28</v>
      </c>
      <c r="Q1814" t="s">
        <v>29</v>
      </c>
      <c r="R1814">
        <v>4.3600000000000003</v>
      </c>
      <c r="S1814">
        <v>24</v>
      </c>
      <c r="T1814">
        <v>-9.69</v>
      </c>
      <c r="U1814">
        <v>2.6</v>
      </c>
      <c r="V1814" t="s">
        <v>262</v>
      </c>
      <c r="W1814" t="s">
        <v>45</v>
      </c>
      <c r="X1814">
        <v>1</v>
      </c>
      <c r="Y1814" t="str">
        <f>IF(tblRides[[#This Row],[supply_demand_ratio]]&lt;0.8,"Below 0.8",IF(tblRides[[#This Row],[supply_demand_ratio]]&lt;1,"Between 0.8-1.0",IF(tblRides[[#This Row],[supply_demand_ratio]]&lt;=1.2,"Between 1.0-1.2","Above 1.2")))</f>
        <v>Above 1.2</v>
      </c>
    </row>
    <row r="1815" spans="1:25" x14ac:dyDescent="0.3">
      <c r="A1815" t="s">
        <v>1870</v>
      </c>
      <c r="B1815" s="1">
        <v>46039.225694444445</v>
      </c>
      <c r="C1815" s="2">
        <v>46039</v>
      </c>
      <c r="D1815">
        <v>5</v>
      </c>
      <c r="E1815" t="s">
        <v>25</v>
      </c>
      <c r="F1815" t="s">
        <v>26</v>
      </c>
      <c r="G1815">
        <v>0.7</v>
      </c>
      <c r="H1815">
        <v>51.95</v>
      </c>
      <c r="I1815">
        <v>50.26</v>
      </c>
      <c r="J1815">
        <v>1</v>
      </c>
      <c r="K1815">
        <v>6.7</v>
      </c>
      <c r="L1815">
        <v>4.9000000000000004</v>
      </c>
      <c r="M1815">
        <v>144</v>
      </c>
      <c r="N1815" t="s">
        <v>27</v>
      </c>
      <c r="O1815">
        <v>1.365</v>
      </c>
      <c r="P1815" t="s">
        <v>28</v>
      </c>
      <c r="Q1815" t="s">
        <v>29</v>
      </c>
      <c r="R1815">
        <v>4.7</v>
      </c>
      <c r="S1815">
        <v>58</v>
      </c>
      <c r="T1815">
        <v>-1.69</v>
      </c>
      <c r="U1815">
        <v>-1.8</v>
      </c>
      <c r="V1815" t="s">
        <v>262</v>
      </c>
      <c r="W1815" t="s">
        <v>45</v>
      </c>
      <c r="X1815">
        <v>1</v>
      </c>
      <c r="Y1815" t="str">
        <f>IF(tblRides[[#This Row],[supply_demand_ratio]]&lt;0.8,"Below 0.8",IF(tblRides[[#This Row],[supply_demand_ratio]]&lt;1,"Between 0.8-1.0",IF(tblRides[[#This Row],[supply_demand_ratio]]&lt;=1.2,"Between 1.0-1.2","Above 1.2")))</f>
        <v>Above 1.2</v>
      </c>
    </row>
    <row r="1816" spans="1:25" x14ac:dyDescent="0.3">
      <c r="A1816" t="s">
        <v>1871</v>
      </c>
      <c r="B1816" s="1">
        <v>46039.227777777778</v>
      </c>
      <c r="C1816" s="2">
        <v>46039</v>
      </c>
      <c r="D1816">
        <v>5</v>
      </c>
      <c r="E1816" t="s">
        <v>33</v>
      </c>
      <c r="F1816" t="s">
        <v>26</v>
      </c>
      <c r="G1816">
        <v>0.8</v>
      </c>
      <c r="H1816">
        <v>55.44</v>
      </c>
      <c r="I1816">
        <v>55.27</v>
      </c>
      <c r="J1816">
        <v>1.1000000000000001</v>
      </c>
      <c r="K1816">
        <v>2</v>
      </c>
      <c r="L1816">
        <v>2.9</v>
      </c>
      <c r="M1816">
        <v>98</v>
      </c>
      <c r="N1816" t="s">
        <v>41</v>
      </c>
      <c r="O1816">
        <v>1.39</v>
      </c>
      <c r="P1816" t="s">
        <v>28</v>
      </c>
      <c r="Q1816" t="s">
        <v>29</v>
      </c>
      <c r="R1816">
        <v>4.9800000000000004</v>
      </c>
      <c r="S1816">
        <v>30</v>
      </c>
      <c r="T1816">
        <v>-0.17</v>
      </c>
      <c r="U1816">
        <v>0.9</v>
      </c>
      <c r="V1816" t="s">
        <v>262</v>
      </c>
      <c r="W1816" t="s">
        <v>31</v>
      </c>
      <c r="X1816">
        <v>1</v>
      </c>
      <c r="Y1816" t="str">
        <f>IF(tblRides[[#This Row],[supply_demand_ratio]]&lt;0.8,"Below 0.8",IF(tblRides[[#This Row],[supply_demand_ratio]]&lt;1,"Between 0.8-1.0",IF(tblRides[[#This Row],[supply_demand_ratio]]&lt;=1.2,"Between 1.0-1.2","Above 1.2")))</f>
        <v>Above 1.2</v>
      </c>
    </row>
    <row r="1817" spans="1:25" x14ac:dyDescent="0.3">
      <c r="A1817" t="s">
        <v>1872</v>
      </c>
      <c r="B1817" s="1">
        <v>46039.230555555558</v>
      </c>
      <c r="C1817" s="2">
        <v>46039</v>
      </c>
      <c r="D1817">
        <v>5</v>
      </c>
      <c r="E1817" t="s">
        <v>25</v>
      </c>
      <c r="F1817" t="s">
        <v>26</v>
      </c>
      <c r="G1817">
        <v>3.1</v>
      </c>
      <c r="H1817">
        <v>87.43</v>
      </c>
      <c r="I1817">
        <v>82.68</v>
      </c>
      <c r="J1817">
        <v>1</v>
      </c>
      <c r="K1817">
        <v>5.5</v>
      </c>
      <c r="L1817">
        <v>3.5</v>
      </c>
      <c r="M1817">
        <v>131</v>
      </c>
      <c r="N1817" t="s">
        <v>27</v>
      </c>
      <c r="O1817">
        <v>1.0820000000000001</v>
      </c>
      <c r="P1817" t="s">
        <v>28</v>
      </c>
      <c r="Q1817" t="s">
        <v>29</v>
      </c>
      <c r="R1817">
        <v>4.49</v>
      </c>
      <c r="S1817">
        <v>9</v>
      </c>
      <c r="T1817">
        <v>-4.75</v>
      </c>
      <c r="U1817">
        <v>-2</v>
      </c>
      <c r="V1817" t="s">
        <v>262</v>
      </c>
      <c r="W1817" t="s">
        <v>45</v>
      </c>
      <c r="X1817">
        <v>1</v>
      </c>
      <c r="Y1817" t="str">
        <f>IF(tblRides[[#This Row],[supply_demand_ratio]]&lt;0.8,"Below 0.8",IF(tblRides[[#This Row],[supply_demand_ratio]]&lt;1,"Between 0.8-1.0",IF(tblRides[[#This Row],[supply_demand_ratio]]&lt;=1.2,"Between 1.0-1.2","Above 1.2")))</f>
        <v>Between 1.0-1.2</v>
      </c>
    </row>
    <row r="1818" spans="1:25" x14ac:dyDescent="0.3">
      <c r="A1818" t="s">
        <v>1873</v>
      </c>
      <c r="B1818" s="1">
        <v>46039.231249999997</v>
      </c>
      <c r="C1818" s="2">
        <v>46039</v>
      </c>
      <c r="D1818">
        <v>5</v>
      </c>
      <c r="E1818" t="s">
        <v>33</v>
      </c>
      <c r="F1818" t="s">
        <v>26</v>
      </c>
      <c r="G1818">
        <v>9.3000000000000007</v>
      </c>
      <c r="H1818">
        <v>193.55</v>
      </c>
      <c r="I1818">
        <v>196.18</v>
      </c>
      <c r="J1818">
        <v>1</v>
      </c>
      <c r="K1818">
        <v>2.2000000000000002</v>
      </c>
      <c r="L1818">
        <v>5.6</v>
      </c>
      <c r="M1818">
        <v>102</v>
      </c>
      <c r="N1818" t="s">
        <v>41</v>
      </c>
      <c r="O1818">
        <v>1.4330000000000001</v>
      </c>
      <c r="P1818" t="s">
        <v>28</v>
      </c>
      <c r="Q1818" t="s">
        <v>29</v>
      </c>
      <c r="R1818">
        <v>4.7699999999999996</v>
      </c>
      <c r="S1818">
        <v>10</v>
      </c>
      <c r="T1818">
        <v>2.63</v>
      </c>
      <c r="U1818">
        <v>3.4</v>
      </c>
      <c r="V1818" t="s">
        <v>262</v>
      </c>
      <c r="W1818" t="s">
        <v>31</v>
      </c>
      <c r="X1818">
        <v>1</v>
      </c>
      <c r="Y1818" t="str">
        <f>IF(tblRides[[#This Row],[supply_demand_ratio]]&lt;0.8,"Below 0.8",IF(tblRides[[#This Row],[supply_demand_ratio]]&lt;1,"Between 0.8-1.0",IF(tblRides[[#This Row],[supply_demand_ratio]]&lt;=1.2,"Between 1.0-1.2","Above 1.2")))</f>
        <v>Above 1.2</v>
      </c>
    </row>
    <row r="1819" spans="1:25" x14ac:dyDescent="0.3">
      <c r="A1819" t="s">
        <v>1874</v>
      </c>
      <c r="B1819" s="1">
        <v>46039.256944444445</v>
      </c>
      <c r="C1819" s="2">
        <v>46039</v>
      </c>
      <c r="D1819">
        <v>6</v>
      </c>
      <c r="E1819" t="s">
        <v>25</v>
      </c>
      <c r="F1819" t="s">
        <v>34</v>
      </c>
      <c r="G1819">
        <v>7.8</v>
      </c>
      <c r="H1819">
        <v>154.5</v>
      </c>
      <c r="I1819">
        <v>158.72</v>
      </c>
      <c r="J1819">
        <v>1.1000000000000001</v>
      </c>
      <c r="K1819">
        <v>4.5999999999999996</v>
      </c>
      <c r="L1819">
        <v>6.9</v>
      </c>
      <c r="M1819">
        <v>138</v>
      </c>
      <c r="N1819" t="s">
        <v>27</v>
      </c>
      <c r="O1819">
        <v>1.325</v>
      </c>
      <c r="P1819" t="s">
        <v>28</v>
      </c>
      <c r="Q1819" t="s">
        <v>29</v>
      </c>
      <c r="R1819">
        <v>4.87</v>
      </c>
      <c r="S1819">
        <v>0</v>
      </c>
      <c r="T1819">
        <v>4.22</v>
      </c>
      <c r="U1819">
        <v>2.2999999999999998</v>
      </c>
      <c r="V1819" t="s">
        <v>262</v>
      </c>
      <c r="W1819" t="s">
        <v>31</v>
      </c>
      <c r="X1819">
        <v>1</v>
      </c>
      <c r="Y1819" t="str">
        <f>IF(tblRides[[#This Row],[supply_demand_ratio]]&lt;0.8,"Below 0.8",IF(tblRides[[#This Row],[supply_demand_ratio]]&lt;1,"Between 0.8-1.0",IF(tblRides[[#This Row],[supply_demand_ratio]]&lt;=1.2,"Between 1.0-1.2","Above 1.2")))</f>
        <v>Above 1.2</v>
      </c>
    </row>
    <row r="1820" spans="1:25" x14ac:dyDescent="0.3">
      <c r="A1820" t="s">
        <v>1875</v>
      </c>
      <c r="B1820" s="1">
        <v>46039.262499999997</v>
      </c>
      <c r="C1820" s="2">
        <v>46039</v>
      </c>
      <c r="D1820">
        <v>6</v>
      </c>
      <c r="E1820" t="s">
        <v>25</v>
      </c>
      <c r="F1820" t="s">
        <v>26</v>
      </c>
      <c r="G1820">
        <v>4.5</v>
      </c>
      <c r="H1820">
        <v>118.99</v>
      </c>
      <c r="I1820">
        <v>112.28</v>
      </c>
      <c r="J1820">
        <v>1.1000000000000001</v>
      </c>
      <c r="K1820">
        <v>7</v>
      </c>
      <c r="L1820">
        <v>10.8</v>
      </c>
      <c r="M1820">
        <v>121</v>
      </c>
      <c r="N1820" t="s">
        <v>27</v>
      </c>
      <c r="O1820">
        <v>1.135</v>
      </c>
      <c r="P1820" t="s">
        <v>28</v>
      </c>
      <c r="Q1820" t="s">
        <v>29</v>
      </c>
      <c r="R1820">
        <v>4.91</v>
      </c>
      <c r="S1820">
        <v>5</v>
      </c>
      <c r="T1820">
        <v>-6.71</v>
      </c>
      <c r="U1820">
        <v>3.8</v>
      </c>
      <c r="V1820" t="s">
        <v>262</v>
      </c>
      <c r="W1820" t="s">
        <v>45</v>
      </c>
      <c r="X1820">
        <v>1</v>
      </c>
      <c r="Y1820" t="str">
        <f>IF(tblRides[[#This Row],[supply_demand_ratio]]&lt;0.8,"Below 0.8",IF(tblRides[[#This Row],[supply_demand_ratio]]&lt;1,"Between 0.8-1.0",IF(tblRides[[#This Row],[supply_demand_ratio]]&lt;=1.2,"Between 1.0-1.2","Above 1.2")))</f>
        <v>Between 1.0-1.2</v>
      </c>
    </row>
    <row r="1821" spans="1:25" x14ac:dyDescent="0.3">
      <c r="A1821" t="s">
        <v>1876</v>
      </c>
      <c r="B1821" s="1">
        <v>46039.263194444444</v>
      </c>
      <c r="C1821" s="2">
        <v>46039</v>
      </c>
      <c r="D1821">
        <v>6</v>
      </c>
      <c r="E1821" t="s">
        <v>62</v>
      </c>
      <c r="F1821" t="s">
        <v>26</v>
      </c>
      <c r="G1821">
        <v>1.1000000000000001</v>
      </c>
      <c r="H1821">
        <v>53.07</v>
      </c>
      <c r="I1821">
        <v>54.58</v>
      </c>
      <c r="J1821">
        <v>1</v>
      </c>
      <c r="K1821">
        <v>4.7</v>
      </c>
      <c r="L1821">
        <v>9</v>
      </c>
      <c r="M1821">
        <v>62</v>
      </c>
      <c r="N1821" t="s">
        <v>41</v>
      </c>
      <c r="O1821">
        <v>1.8859999999999999</v>
      </c>
      <c r="P1821" t="s">
        <v>28</v>
      </c>
      <c r="Q1821" t="s">
        <v>29</v>
      </c>
      <c r="R1821">
        <v>4.78</v>
      </c>
      <c r="S1821">
        <v>18</v>
      </c>
      <c r="T1821">
        <v>1.51</v>
      </c>
      <c r="U1821">
        <v>4.3</v>
      </c>
      <c r="V1821" t="s">
        <v>262</v>
      </c>
      <c r="W1821" t="s">
        <v>31</v>
      </c>
      <c r="X1821">
        <v>1</v>
      </c>
      <c r="Y1821" t="str">
        <f>IF(tblRides[[#This Row],[supply_demand_ratio]]&lt;0.8,"Below 0.8",IF(tblRides[[#This Row],[supply_demand_ratio]]&lt;1,"Between 0.8-1.0",IF(tblRides[[#This Row],[supply_demand_ratio]]&lt;=1.2,"Between 1.0-1.2","Above 1.2")))</f>
        <v>Above 1.2</v>
      </c>
    </row>
    <row r="1822" spans="1:25" x14ac:dyDescent="0.3">
      <c r="A1822" t="s">
        <v>1877</v>
      </c>
      <c r="B1822" s="1">
        <v>46039.279166666667</v>
      </c>
      <c r="C1822" s="2">
        <v>46039</v>
      </c>
      <c r="D1822">
        <v>6</v>
      </c>
      <c r="E1822" t="s">
        <v>33</v>
      </c>
      <c r="F1822" t="s">
        <v>26</v>
      </c>
      <c r="G1822">
        <v>6.7</v>
      </c>
      <c r="H1822">
        <v>166.18</v>
      </c>
      <c r="I1822">
        <v>169.83</v>
      </c>
      <c r="J1822">
        <v>1.1000000000000001</v>
      </c>
      <c r="K1822">
        <v>2</v>
      </c>
      <c r="L1822">
        <v>1</v>
      </c>
      <c r="M1822">
        <v>98</v>
      </c>
      <c r="N1822" t="s">
        <v>41</v>
      </c>
      <c r="O1822">
        <v>1.571</v>
      </c>
      <c r="P1822" t="s">
        <v>28</v>
      </c>
      <c r="Q1822" t="s">
        <v>29</v>
      </c>
      <c r="R1822">
        <v>4.63</v>
      </c>
      <c r="S1822">
        <v>5</v>
      </c>
      <c r="T1822">
        <v>3.65</v>
      </c>
      <c r="U1822">
        <v>-1</v>
      </c>
      <c r="V1822" t="s">
        <v>262</v>
      </c>
      <c r="W1822" t="s">
        <v>31</v>
      </c>
      <c r="X1822">
        <v>1</v>
      </c>
      <c r="Y1822" t="str">
        <f>IF(tblRides[[#This Row],[supply_demand_ratio]]&lt;0.8,"Below 0.8",IF(tblRides[[#This Row],[supply_demand_ratio]]&lt;1,"Between 0.8-1.0",IF(tblRides[[#This Row],[supply_demand_ratio]]&lt;=1.2,"Between 1.0-1.2","Above 1.2")))</f>
        <v>Above 1.2</v>
      </c>
    </row>
    <row r="1823" spans="1:25" x14ac:dyDescent="0.3">
      <c r="A1823" t="s">
        <v>1878</v>
      </c>
      <c r="B1823" s="1">
        <v>46039.279166666667</v>
      </c>
      <c r="C1823" s="2">
        <v>46039</v>
      </c>
      <c r="D1823">
        <v>6</v>
      </c>
      <c r="E1823" t="s">
        <v>62</v>
      </c>
      <c r="F1823" t="s">
        <v>26</v>
      </c>
      <c r="G1823">
        <v>28.1</v>
      </c>
      <c r="H1823">
        <v>422.29</v>
      </c>
      <c r="I1823">
        <v>425.66</v>
      </c>
      <c r="J1823">
        <v>1</v>
      </c>
      <c r="K1823">
        <v>6.1</v>
      </c>
      <c r="L1823">
        <v>12.8</v>
      </c>
      <c r="M1823">
        <v>66</v>
      </c>
      <c r="N1823" t="s">
        <v>41</v>
      </c>
      <c r="O1823">
        <v>1.857</v>
      </c>
      <c r="P1823" t="s">
        <v>28</v>
      </c>
      <c r="Q1823" t="s">
        <v>29</v>
      </c>
      <c r="R1823">
        <v>4.8899999999999997</v>
      </c>
      <c r="S1823">
        <v>11</v>
      </c>
      <c r="T1823">
        <v>3.37</v>
      </c>
      <c r="U1823">
        <v>6.7</v>
      </c>
      <c r="V1823" t="s">
        <v>262</v>
      </c>
      <c r="W1823" t="s">
        <v>45</v>
      </c>
      <c r="X1823">
        <v>1</v>
      </c>
      <c r="Y1823" t="str">
        <f>IF(tblRides[[#This Row],[supply_demand_ratio]]&lt;0.8,"Below 0.8",IF(tblRides[[#This Row],[supply_demand_ratio]]&lt;1,"Between 0.8-1.0",IF(tblRides[[#This Row],[supply_demand_ratio]]&lt;=1.2,"Between 1.0-1.2","Above 1.2")))</f>
        <v>Above 1.2</v>
      </c>
    </row>
    <row r="1824" spans="1:25" x14ac:dyDescent="0.3">
      <c r="A1824" t="s">
        <v>1879</v>
      </c>
      <c r="B1824" s="1">
        <v>46039.283333333333</v>
      </c>
      <c r="C1824" s="2">
        <v>46039</v>
      </c>
      <c r="D1824">
        <v>6</v>
      </c>
      <c r="E1824" t="s">
        <v>33</v>
      </c>
      <c r="F1824" t="s">
        <v>26</v>
      </c>
      <c r="G1824">
        <v>5.4</v>
      </c>
      <c r="H1824">
        <v>110.46</v>
      </c>
      <c r="J1824">
        <v>1</v>
      </c>
      <c r="K1824">
        <v>2</v>
      </c>
      <c r="M1824">
        <v>110</v>
      </c>
      <c r="N1824" t="s">
        <v>41</v>
      </c>
      <c r="O1824">
        <v>1.7170000000000001</v>
      </c>
      <c r="P1824" t="s">
        <v>82</v>
      </c>
      <c r="Q1824" t="s">
        <v>83</v>
      </c>
      <c r="R1824">
        <v>4.71</v>
      </c>
      <c r="S1824">
        <v>3</v>
      </c>
      <c r="V1824" t="s">
        <v>262</v>
      </c>
      <c r="W1824" t="s">
        <v>31</v>
      </c>
      <c r="X1824">
        <v>0</v>
      </c>
      <c r="Y1824" t="str">
        <f>IF(tblRides[[#This Row],[supply_demand_ratio]]&lt;0.8,"Below 0.8",IF(tblRides[[#This Row],[supply_demand_ratio]]&lt;1,"Between 0.8-1.0",IF(tblRides[[#This Row],[supply_demand_ratio]]&lt;=1.2,"Between 1.0-1.2","Above 1.2")))</f>
        <v>Above 1.2</v>
      </c>
    </row>
    <row r="1825" spans="1:25" x14ac:dyDescent="0.3">
      <c r="A1825" t="s">
        <v>1880</v>
      </c>
      <c r="B1825" s="1">
        <v>46039.290277777778</v>
      </c>
      <c r="C1825" s="2">
        <v>46039</v>
      </c>
      <c r="D1825">
        <v>6</v>
      </c>
      <c r="E1825" t="s">
        <v>25</v>
      </c>
      <c r="F1825" t="s">
        <v>26</v>
      </c>
      <c r="G1825">
        <v>2.1</v>
      </c>
      <c r="H1825">
        <v>70.38</v>
      </c>
      <c r="I1825">
        <v>72.41</v>
      </c>
      <c r="J1825">
        <v>1</v>
      </c>
      <c r="K1825">
        <v>3.4</v>
      </c>
      <c r="L1825">
        <v>2.4</v>
      </c>
      <c r="M1825">
        <v>121</v>
      </c>
      <c r="N1825" t="s">
        <v>41</v>
      </c>
      <c r="O1825">
        <v>1.216</v>
      </c>
      <c r="P1825" t="s">
        <v>28</v>
      </c>
      <c r="Q1825" t="s">
        <v>29</v>
      </c>
      <c r="R1825">
        <v>4.47</v>
      </c>
      <c r="S1825">
        <v>29</v>
      </c>
      <c r="T1825">
        <v>2.0299999999999998</v>
      </c>
      <c r="U1825">
        <v>-1</v>
      </c>
      <c r="V1825" t="s">
        <v>262</v>
      </c>
      <c r="W1825" t="s">
        <v>31</v>
      </c>
      <c r="X1825">
        <v>1</v>
      </c>
      <c r="Y1825" t="str">
        <f>IF(tblRides[[#This Row],[supply_demand_ratio]]&lt;0.8,"Below 0.8",IF(tblRides[[#This Row],[supply_demand_ratio]]&lt;1,"Between 0.8-1.0",IF(tblRides[[#This Row],[supply_demand_ratio]]&lt;=1.2,"Between 1.0-1.2","Above 1.2")))</f>
        <v>Above 1.2</v>
      </c>
    </row>
    <row r="1826" spans="1:25" x14ac:dyDescent="0.3">
      <c r="A1826" t="s">
        <v>1881</v>
      </c>
      <c r="B1826" s="1">
        <v>46039.318749999999</v>
      </c>
      <c r="C1826" s="2">
        <v>46039</v>
      </c>
      <c r="D1826">
        <v>7</v>
      </c>
      <c r="E1826" t="s">
        <v>33</v>
      </c>
      <c r="F1826" t="s">
        <v>34</v>
      </c>
      <c r="G1826">
        <v>5.0999999999999996</v>
      </c>
      <c r="H1826">
        <v>155.16999999999999</v>
      </c>
      <c r="I1826">
        <v>156.16</v>
      </c>
      <c r="J1826">
        <v>1.3</v>
      </c>
      <c r="K1826">
        <v>9.1999999999999993</v>
      </c>
      <c r="L1826">
        <v>8.9</v>
      </c>
      <c r="M1826">
        <v>95</v>
      </c>
      <c r="N1826" t="s">
        <v>72</v>
      </c>
      <c r="O1826">
        <v>0.78900000000000003</v>
      </c>
      <c r="P1826" t="s">
        <v>28</v>
      </c>
      <c r="Q1826" t="s">
        <v>29</v>
      </c>
      <c r="R1826">
        <v>4.6900000000000004</v>
      </c>
      <c r="S1826">
        <v>0</v>
      </c>
      <c r="T1826">
        <v>0.99</v>
      </c>
      <c r="U1826">
        <v>-0.3</v>
      </c>
      <c r="V1826" t="s">
        <v>262</v>
      </c>
      <c r="W1826" t="s">
        <v>45</v>
      </c>
      <c r="X1826">
        <v>1</v>
      </c>
      <c r="Y1826" t="str">
        <f>IF(tblRides[[#This Row],[supply_demand_ratio]]&lt;0.8,"Below 0.8",IF(tblRides[[#This Row],[supply_demand_ratio]]&lt;1,"Between 0.8-1.0",IF(tblRides[[#This Row],[supply_demand_ratio]]&lt;=1.2,"Between 1.0-1.2","Above 1.2")))</f>
        <v>Below 0.8</v>
      </c>
    </row>
    <row r="1827" spans="1:25" x14ac:dyDescent="0.3">
      <c r="A1827" t="s">
        <v>1882</v>
      </c>
      <c r="B1827" s="1">
        <v>46039.330555555556</v>
      </c>
      <c r="C1827" s="2">
        <v>46039</v>
      </c>
      <c r="D1827">
        <v>7</v>
      </c>
      <c r="E1827" t="s">
        <v>33</v>
      </c>
      <c r="F1827" t="s">
        <v>26</v>
      </c>
      <c r="G1827">
        <v>1.3</v>
      </c>
      <c r="H1827">
        <v>60.27</v>
      </c>
      <c r="I1827">
        <v>60.28</v>
      </c>
      <c r="J1827">
        <v>1</v>
      </c>
      <c r="K1827">
        <v>3.5</v>
      </c>
      <c r="L1827">
        <v>1</v>
      </c>
      <c r="M1827">
        <v>88</v>
      </c>
      <c r="N1827" t="s">
        <v>27</v>
      </c>
      <c r="O1827">
        <v>0.83899999999999997</v>
      </c>
      <c r="P1827" t="s">
        <v>28</v>
      </c>
      <c r="Q1827" t="s">
        <v>29</v>
      </c>
      <c r="R1827">
        <v>4.37</v>
      </c>
      <c r="S1827">
        <v>22</v>
      </c>
      <c r="T1827">
        <v>0.01</v>
      </c>
      <c r="U1827">
        <v>-2.5</v>
      </c>
      <c r="V1827" t="s">
        <v>262</v>
      </c>
      <c r="W1827" t="s">
        <v>31</v>
      </c>
      <c r="X1827">
        <v>1</v>
      </c>
      <c r="Y1827" t="str">
        <f>IF(tblRides[[#This Row],[supply_demand_ratio]]&lt;0.8,"Below 0.8",IF(tblRides[[#This Row],[supply_demand_ratio]]&lt;1,"Between 0.8-1.0",IF(tblRides[[#This Row],[supply_demand_ratio]]&lt;=1.2,"Between 1.0-1.2","Above 1.2")))</f>
        <v>Between 0.8-1.0</v>
      </c>
    </row>
    <row r="1828" spans="1:25" x14ac:dyDescent="0.3">
      <c r="A1828" t="s">
        <v>1883</v>
      </c>
      <c r="B1828" s="1">
        <v>46039.331944444442</v>
      </c>
      <c r="C1828" s="2">
        <v>46039</v>
      </c>
      <c r="D1828">
        <v>7</v>
      </c>
      <c r="E1828" t="s">
        <v>25</v>
      </c>
      <c r="F1828" t="s">
        <v>26</v>
      </c>
      <c r="G1828">
        <v>3.5</v>
      </c>
      <c r="H1828">
        <v>101.26</v>
      </c>
      <c r="J1828">
        <v>1.1000000000000001</v>
      </c>
      <c r="K1828">
        <v>6.5</v>
      </c>
      <c r="L1828">
        <v>5.8</v>
      </c>
      <c r="M1828">
        <v>118</v>
      </c>
      <c r="N1828" t="s">
        <v>27</v>
      </c>
      <c r="O1828">
        <v>0.91900000000000004</v>
      </c>
      <c r="P1828" t="s">
        <v>58</v>
      </c>
      <c r="Q1828" t="s">
        <v>88</v>
      </c>
      <c r="R1828">
        <v>4.75</v>
      </c>
      <c r="S1828">
        <v>4</v>
      </c>
      <c r="U1828">
        <v>-0.7</v>
      </c>
      <c r="V1828" t="s">
        <v>262</v>
      </c>
      <c r="W1828" t="s">
        <v>45</v>
      </c>
      <c r="X1828">
        <v>0</v>
      </c>
      <c r="Y1828" t="str">
        <f>IF(tblRides[[#This Row],[supply_demand_ratio]]&lt;0.8,"Below 0.8",IF(tblRides[[#This Row],[supply_demand_ratio]]&lt;1,"Between 0.8-1.0",IF(tblRides[[#This Row],[supply_demand_ratio]]&lt;=1.2,"Between 1.0-1.2","Above 1.2")))</f>
        <v>Between 0.8-1.0</v>
      </c>
    </row>
    <row r="1829" spans="1:25" x14ac:dyDescent="0.3">
      <c r="A1829" t="s">
        <v>1884</v>
      </c>
      <c r="B1829" s="1">
        <v>46039.331944444442</v>
      </c>
      <c r="C1829" s="2">
        <v>46039</v>
      </c>
      <c r="D1829">
        <v>7</v>
      </c>
      <c r="E1829" t="s">
        <v>36</v>
      </c>
      <c r="F1829" t="s">
        <v>34</v>
      </c>
      <c r="G1829">
        <v>8.8000000000000007</v>
      </c>
      <c r="H1829">
        <v>206.11</v>
      </c>
      <c r="I1829">
        <v>205.78</v>
      </c>
      <c r="J1829">
        <v>1.2</v>
      </c>
      <c r="K1829">
        <v>4.3</v>
      </c>
      <c r="L1829">
        <v>8</v>
      </c>
      <c r="M1829">
        <v>101</v>
      </c>
      <c r="N1829" t="s">
        <v>27</v>
      </c>
      <c r="O1829">
        <v>0.85299999999999998</v>
      </c>
      <c r="P1829" t="s">
        <v>28</v>
      </c>
      <c r="Q1829" t="s">
        <v>29</v>
      </c>
      <c r="R1829">
        <v>4.7</v>
      </c>
      <c r="S1829">
        <v>0</v>
      </c>
      <c r="T1829">
        <v>-0.33</v>
      </c>
      <c r="U1829">
        <v>3.7</v>
      </c>
      <c r="V1829" t="s">
        <v>262</v>
      </c>
      <c r="W1829" t="s">
        <v>31</v>
      </c>
      <c r="X1829">
        <v>1</v>
      </c>
      <c r="Y1829" t="str">
        <f>IF(tblRides[[#This Row],[supply_demand_ratio]]&lt;0.8,"Below 0.8",IF(tblRides[[#This Row],[supply_demand_ratio]]&lt;1,"Between 0.8-1.0",IF(tblRides[[#This Row],[supply_demand_ratio]]&lt;=1.2,"Between 1.0-1.2","Above 1.2")))</f>
        <v>Between 0.8-1.0</v>
      </c>
    </row>
    <row r="1830" spans="1:25" x14ac:dyDescent="0.3">
      <c r="A1830" t="s">
        <v>1885</v>
      </c>
      <c r="B1830" s="1">
        <v>46039.334722222222</v>
      </c>
      <c r="C1830" s="2">
        <v>46039</v>
      </c>
      <c r="D1830">
        <v>8</v>
      </c>
      <c r="E1830" t="s">
        <v>33</v>
      </c>
      <c r="F1830" t="s">
        <v>26</v>
      </c>
      <c r="G1830">
        <v>13.4</v>
      </c>
      <c r="H1830">
        <v>302.24</v>
      </c>
      <c r="I1830">
        <v>311.16000000000003</v>
      </c>
      <c r="J1830">
        <v>1.3</v>
      </c>
      <c r="K1830">
        <v>2.2000000000000002</v>
      </c>
      <c r="L1830">
        <v>3.4</v>
      </c>
      <c r="M1830">
        <v>75</v>
      </c>
      <c r="N1830" t="s">
        <v>27</v>
      </c>
      <c r="O1830">
        <v>0.73199999999999998</v>
      </c>
      <c r="P1830" t="s">
        <v>28</v>
      </c>
      <c r="Q1830" t="s">
        <v>29</v>
      </c>
      <c r="R1830">
        <v>4.49</v>
      </c>
      <c r="S1830">
        <v>28</v>
      </c>
      <c r="T1830">
        <v>8.92</v>
      </c>
      <c r="U1830">
        <v>1.2</v>
      </c>
      <c r="V1830" t="s">
        <v>262</v>
      </c>
      <c r="W1830" t="s">
        <v>31</v>
      </c>
      <c r="X1830">
        <v>1</v>
      </c>
      <c r="Y1830" t="str">
        <f>IF(tblRides[[#This Row],[supply_demand_ratio]]&lt;0.8,"Below 0.8",IF(tblRides[[#This Row],[supply_demand_ratio]]&lt;1,"Between 0.8-1.0",IF(tblRides[[#This Row],[supply_demand_ratio]]&lt;=1.2,"Between 1.0-1.2","Above 1.2")))</f>
        <v>Below 0.8</v>
      </c>
    </row>
    <row r="1831" spans="1:25" x14ac:dyDescent="0.3">
      <c r="A1831" t="s">
        <v>1886</v>
      </c>
      <c r="B1831" s="1">
        <v>46039.336805555555</v>
      </c>
      <c r="C1831" s="2">
        <v>46039</v>
      </c>
      <c r="D1831">
        <v>8</v>
      </c>
      <c r="E1831" t="s">
        <v>36</v>
      </c>
      <c r="F1831" t="s">
        <v>26</v>
      </c>
      <c r="G1831">
        <v>4.3</v>
      </c>
      <c r="H1831">
        <v>104.17</v>
      </c>
      <c r="J1831">
        <v>1.1000000000000001</v>
      </c>
      <c r="K1831">
        <v>3.9</v>
      </c>
      <c r="L1831">
        <v>1</v>
      </c>
      <c r="M1831">
        <v>118</v>
      </c>
      <c r="N1831" t="s">
        <v>27</v>
      </c>
      <c r="O1831">
        <v>1.0129999999999999</v>
      </c>
      <c r="P1831" t="s">
        <v>58</v>
      </c>
      <c r="Q1831" t="s">
        <v>59</v>
      </c>
      <c r="R1831">
        <v>5</v>
      </c>
      <c r="S1831">
        <v>4</v>
      </c>
      <c r="U1831">
        <v>-2.9</v>
      </c>
      <c r="V1831" t="s">
        <v>262</v>
      </c>
      <c r="W1831" t="s">
        <v>31</v>
      </c>
      <c r="X1831">
        <v>0</v>
      </c>
      <c r="Y1831" t="str">
        <f>IF(tblRides[[#This Row],[supply_demand_ratio]]&lt;0.8,"Below 0.8",IF(tblRides[[#This Row],[supply_demand_ratio]]&lt;1,"Between 0.8-1.0",IF(tblRides[[#This Row],[supply_demand_ratio]]&lt;=1.2,"Between 1.0-1.2","Above 1.2")))</f>
        <v>Between 1.0-1.2</v>
      </c>
    </row>
    <row r="1832" spans="1:25" x14ac:dyDescent="0.3">
      <c r="A1832" t="s">
        <v>1887</v>
      </c>
      <c r="B1832" s="1">
        <v>46039.351388888892</v>
      </c>
      <c r="C1832" s="2">
        <v>46039</v>
      </c>
      <c r="D1832">
        <v>8</v>
      </c>
      <c r="E1832" t="s">
        <v>33</v>
      </c>
      <c r="F1832" t="s">
        <v>26</v>
      </c>
      <c r="G1832">
        <v>1.7</v>
      </c>
      <c r="H1832">
        <v>68.209999999999994</v>
      </c>
      <c r="I1832">
        <v>69.010000000000005</v>
      </c>
      <c r="J1832">
        <v>1.1000000000000001</v>
      </c>
      <c r="K1832">
        <v>4</v>
      </c>
      <c r="L1832">
        <v>3.8</v>
      </c>
      <c r="M1832">
        <v>91</v>
      </c>
      <c r="N1832" t="s">
        <v>27</v>
      </c>
      <c r="O1832">
        <v>0.97399999999999998</v>
      </c>
      <c r="P1832" t="s">
        <v>28</v>
      </c>
      <c r="Q1832" t="s">
        <v>29</v>
      </c>
      <c r="R1832">
        <v>4.5</v>
      </c>
      <c r="S1832">
        <v>2</v>
      </c>
      <c r="T1832">
        <v>0.8</v>
      </c>
      <c r="U1832">
        <v>-0.2</v>
      </c>
      <c r="V1832" t="s">
        <v>262</v>
      </c>
      <c r="W1832" t="s">
        <v>31</v>
      </c>
      <c r="X1832">
        <v>1</v>
      </c>
      <c r="Y1832" t="str">
        <f>IF(tblRides[[#This Row],[supply_demand_ratio]]&lt;0.8,"Below 0.8",IF(tblRides[[#This Row],[supply_demand_ratio]]&lt;1,"Between 0.8-1.0",IF(tblRides[[#This Row],[supply_demand_ratio]]&lt;=1.2,"Between 1.0-1.2","Above 1.2")))</f>
        <v>Between 0.8-1.0</v>
      </c>
    </row>
    <row r="1833" spans="1:25" x14ac:dyDescent="0.3">
      <c r="A1833" t="s">
        <v>1888</v>
      </c>
      <c r="B1833" s="1">
        <v>46039.355555555558</v>
      </c>
      <c r="C1833" s="2">
        <v>46039</v>
      </c>
      <c r="D1833">
        <v>8</v>
      </c>
      <c r="E1833" t="s">
        <v>33</v>
      </c>
      <c r="F1833" t="s">
        <v>26</v>
      </c>
      <c r="G1833">
        <v>9.1999999999999993</v>
      </c>
      <c r="H1833">
        <v>178.38</v>
      </c>
      <c r="J1833">
        <v>1</v>
      </c>
      <c r="K1833">
        <v>2.5</v>
      </c>
      <c r="L1833">
        <v>6</v>
      </c>
      <c r="M1833">
        <v>89</v>
      </c>
      <c r="N1833" t="s">
        <v>27</v>
      </c>
      <c r="O1833">
        <v>1.026</v>
      </c>
      <c r="P1833" t="s">
        <v>58</v>
      </c>
      <c r="Q1833" t="s">
        <v>59</v>
      </c>
      <c r="R1833">
        <v>4.79</v>
      </c>
      <c r="S1833">
        <v>3</v>
      </c>
      <c r="U1833">
        <v>3.5</v>
      </c>
      <c r="V1833" t="s">
        <v>262</v>
      </c>
      <c r="W1833" t="s">
        <v>31</v>
      </c>
      <c r="X1833">
        <v>0</v>
      </c>
      <c r="Y1833" t="str">
        <f>IF(tblRides[[#This Row],[supply_demand_ratio]]&lt;0.8,"Below 0.8",IF(tblRides[[#This Row],[supply_demand_ratio]]&lt;1,"Between 0.8-1.0",IF(tblRides[[#This Row],[supply_demand_ratio]]&lt;=1.2,"Between 1.0-1.2","Above 1.2")))</f>
        <v>Between 1.0-1.2</v>
      </c>
    </row>
    <row r="1834" spans="1:25" x14ac:dyDescent="0.3">
      <c r="A1834" t="s">
        <v>1889</v>
      </c>
      <c r="B1834" s="1">
        <v>46039.363194444442</v>
      </c>
      <c r="C1834" s="2">
        <v>46039</v>
      </c>
      <c r="D1834">
        <v>8</v>
      </c>
      <c r="E1834" t="s">
        <v>25</v>
      </c>
      <c r="F1834" t="s">
        <v>34</v>
      </c>
      <c r="G1834">
        <v>6.4</v>
      </c>
      <c r="H1834">
        <v>197.28</v>
      </c>
      <c r="I1834">
        <v>191.16</v>
      </c>
      <c r="J1834">
        <v>1.3</v>
      </c>
      <c r="K1834">
        <v>7.8</v>
      </c>
      <c r="L1834">
        <v>6.4</v>
      </c>
      <c r="M1834">
        <v>105</v>
      </c>
      <c r="N1834" t="s">
        <v>72</v>
      </c>
      <c r="O1834">
        <v>0.65600000000000003</v>
      </c>
      <c r="P1834" t="s">
        <v>28</v>
      </c>
      <c r="Q1834" t="s">
        <v>29</v>
      </c>
      <c r="R1834">
        <v>4.7</v>
      </c>
      <c r="S1834">
        <v>0</v>
      </c>
      <c r="T1834">
        <v>-6.12</v>
      </c>
      <c r="U1834">
        <v>-1.4</v>
      </c>
      <c r="V1834" t="s">
        <v>262</v>
      </c>
      <c r="W1834" t="s">
        <v>45</v>
      </c>
      <c r="X1834">
        <v>1</v>
      </c>
      <c r="Y1834" t="str">
        <f>IF(tblRides[[#This Row],[supply_demand_ratio]]&lt;0.8,"Below 0.8",IF(tblRides[[#This Row],[supply_demand_ratio]]&lt;1,"Between 0.8-1.0",IF(tblRides[[#This Row],[supply_demand_ratio]]&lt;=1.2,"Between 1.0-1.2","Above 1.2")))</f>
        <v>Below 0.8</v>
      </c>
    </row>
    <row r="1835" spans="1:25" x14ac:dyDescent="0.3">
      <c r="A1835" t="s">
        <v>1890</v>
      </c>
      <c r="B1835" s="1">
        <v>46039.374305555553</v>
      </c>
      <c r="C1835" s="2">
        <v>46039</v>
      </c>
      <c r="D1835">
        <v>8</v>
      </c>
      <c r="E1835" t="s">
        <v>62</v>
      </c>
      <c r="F1835" t="s">
        <v>26</v>
      </c>
      <c r="G1835">
        <v>5</v>
      </c>
      <c r="H1835">
        <v>109.44</v>
      </c>
      <c r="I1835">
        <v>111</v>
      </c>
      <c r="J1835">
        <v>1</v>
      </c>
      <c r="K1835">
        <v>5.4</v>
      </c>
      <c r="L1835">
        <v>5</v>
      </c>
      <c r="M1835">
        <v>55</v>
      </c>
      <c r="N1835" t="s">
        <v>27</v>
      </c>
      <c r="O1835">
        <v>1.1020000000000001</v>
      </c>
      <c r="P1835" t="s">
        <v>28</v>
      </c>
      <c r="Q1835" t="s">
        <v>29</v>
      </c>
      <c r="R1835">
        <v>4.6100000000000003</v>
      </c>
      <c r="S1835">
        <v>16</v>
      </c>
      <c r="T1835">
        <v>1.56</v>
      </c>
      <c r="U1835">
        <v>-0.4</v>
      </c>
      <c r="V1835" t="s">
        <v>262</v>
      </c>
      <c r="W1835" t="s">
        <v>45</v>
      </c>
      <c r="X1835">
        <v>1</v>
      </c>
      <c r="Y1835" t="str">
        <f>IF(tblRides[[#This Row],[supply_demand_ratio]]&lt;0.8,"Below 0.8",IF(tblRides[[#This Row],[supply_demand_ratio]]&lt;1,"Between 0.8-1.0",IF(tblRides[[#This Row],[supply_demand_ratio]]&lt;=1.2,"Between 1.0-1.2","Above 1.2")))</f>
        <v>Between 1.0-1.2</v>
      </c>
    </row>
    <row r="1836" spans="1:25" x14ac:dyDescent="0.3">
      <c r="A1836" t="s">
        <v>1891</v>
      </c>
      <c r="B1836" s="1">
        <v>46039.397222222222</v>
      </c>
      <c r="C1836" s="2">
        <v>46039</v>
      </c>
      <c r="D1836">
        <v>9</v>
      </c>
      <c r="E1836" t="s">
        <v>43</v>
      </c>
      <c r="F1836" t="s">
        <v>26</v>
      </c>
      <c r="G1836">
        <v>5.8</v>
      </c>
      <c r="H1836">
        <v>125.63</v>
      </c>
      <c r="I1836">
        <v>132</v>
      </c>
      <c r="J1836">
        <v>1</v>
      </c>
      <c r="K1836">
        <v>5.5</v>
      </c>
      <c r="L1836">
        <v>7.7</v>
      </c>
      <c r="M1836">
        <v>53</v>
      </c>
      <c r="N1836" t="s">
        <v>27</v>
      </c>
      <c r="O1836">
        <v>0.82599999999999996</v>
      </c>
      <c r="P1836" t="s">
        <v>28</v>
      </c>
      <c r="Q1836" t="s">
        <v>29</v>
      </c>
      <c r="R1836">
        <v>4.6500000000000004</v>
      </c>
      <c r="S1836">
        <v>3</v>
      </c>
      <c r="T1836">
        <v>6.37</v>
      </c>
      <c r="U1836">
        <v>2.2000000000000002</v>
      </c>
      <c r="V1836" t="s">
        <v>262</v>
      </c>
      <c r="W1836" t="s">
        <v>45</v>
      </c>
      <c r="X1836">
        <v>1</v>
      </c>
      <c r="Y1836" t="str">
        <f>IF(tblRides[[#This Row],[supply_demand_ratio]]&lt;0.8,"Below 0.8",IF(tblRides[[#This Row],[supply_demand_ratio]]&lt;1,"Between 0.8-1.0",IF(tblRides[[#This Row],[supply_demand_ratio]]&lt;=1.2,"Between 1.0-1.2","Above 1.2")))</f>
        <v>Between 0.8-1.0</v>
      </c>
    </row>
    <row r="1837" spans="1:25" x14ac:dyDescent="0.3">
      <c r="A1837" t="s">
        <v>1892</v>
      </c>
      <c r="B1837" s="1">
        <v>46039.411111111112</v>
      </c>
      <c r="C1837" s="2">
        <v>46039</v>
      </c>
      <c r="D1837">
        <v>9</v>
      </c>
      <c r="E1837" t="s">
        <v>25</v>
      </c>
      <c r="F1837" t="s">
        <v>26</v>
      </c>
      <c r="G1837">
        <v>4.4000000000000004</v>
      </c>
      <c r="H1837">
        <v>149.22999999999999</v>
      </c>
      <c r="I1837">
        <v>153.29</v>
      </c>
      <c r="J1837">
        <v>1.3</v>
      </c>
      <c r="K1837">
        <v>6.6</v>
      </c>
      <c r="L1837">
        <v>9.9</v>
      </c>
      <c r="M1837">
        <v>110</v>
      </c>
      <c r="N1837" t="s">
        <v>72</v>
      </c>
      <c r="O1837">
        <v>0.72899999999999998</v>
      </c>
      <c r="P1837" t="s">
        <v>28</v>
      </c>
      <c r="Q1837" t="s">
        <v>29</v>
      </c>
      <c r="R1837">
        <v>4.57</v>
      </c>
      <c r="S1837">
        <v>4</v>
      </c>
      <c r="T1837">
        <v>4.0599999999999996</v>
      </c>
      <c r="U1837">
        <v>3.3</v>
      </c>
      <c r="V1837" t="s">
        <v>262</v>
      </c>
      <c r="W1837" t="s">
        <v>45</v>
      </c>
      <c r="X1837">
        <v>1</v>
      </c>
      <c r="Y1837" t="str">
        <f>IF(tblRides[[#This Row],[supply_demand_ratio]]&lt;0.8,"Below 0.8",IF(tblRides[[#This Row],[supply_demand_ratio]]&lt;1,"Between 0.8-1.0",IF(tblRides[[#This Row],[supply_demand_ratio]]&lt;=1.2,"Between 1.0-1.2","Above 1.2")))</f>
        <v>Below 0.8</v>
      </c>
    </row>
    <row r="1838" spans="1:25" x14ac:dyDescent="0.3">
      <c r="A1838" t="s">
        <v>1893</v>
      </c>
      <c r="B1838" s="1">
        <v>46039.425000000003</v>
      </c>
      <c r="C1838" s="2">
        <v>46039</v>
      </c>
      <c r="D1838">
        <v>10</v>
      </c>
      <c r="E1838" t="s">
        <v>25</v>
      </c>
      <c r="F1838" t="s">
        <v>26</v>
      </c>
      <c r="G1838">
        <v>5.4</v>
      </c>
      <c r="H1838">
        <v>173.91</v>
      </c>
      <c r="I1838">
        <v>162.22</v>
      </c>
      <c r="J1838">
        <v>1.4</v>
      </c>
      <c r="K1838">
        <v>9.4</v>
      </c>
      <c r="L1838">
        <v>12.4</v>
      </c>
      <c r="M1838">
        <v>117</v>
      </c>
      <c r="N1838" t="s">
        <v>72</v>
      </c>
      <c r="O1838">
        <v>0.66900000000000004</v>
      </c>
      <c r="P1838" t="s">
        <v>28</v>
      </c>
      <c r="Q1838" t="s">
        <v>29</v>
      </c>
      <c r="R1838">
        <v>4.79</v>
      </c>
      <c r="S1838">
        <v>14</v>
      </c>
      <c r="T1838">
        <v>-11.69</v>
      </c>
      <c r="U1838">
        <v>3</v>
      </c>
      <c r="V1838" t="s">
        <v>262</v>
      </c>
      <c r="W1838" t="s">
        <v>45</v>
      </c>
      <c r="X1838">
        <v>1</v>
      </c>
      <c r="Y1838" t="str">
        <f>IF(tblRides[[#This Row],[supply_demand_ratio]]&lt;0.8,"Below 0.8",IF(tblRides[[#This Row],[supply_demand_ratio]]&lt;1,"Between 0.8-1.0",IF(tblRides[[#This Row],[supply_demand_ratio]]&lt;=1.2,"Between 1.0-1.2","Above 1.2")))</f>
        <v>Below 0.8</v>
      </c>
    </row>
    <row r="1839" spans="1:25" x14ac:dyDescent="0.3">
      <c r="A1839" t="s">
        <v>1894</v>
      </c>
      <c r="B1839" s="1">
        <v>46039.429166666669</v>
      </c>
      <c r="C1839" s="2">
        <v>46039</v>
      </c>
      <c r="D1839">
        <v>10</v>
      </c>
      <c r="E1839" t="s">
        <v>33</v>
      </c>
      <c r="F1839" t="s">
        <v>26</v>
      </c>
      <c r="G1839">
        <v>6.1</v>
      </c>
      <c r="H1839">
        <v>129.69999999999999</v>
      </c>
      <c r="I1839">
        <v>134.63999999999999</v>
      </c>
      <c r="J1839">
        <v>1.1000000000000001</v>
      </c>
      <c r="K1839">
        <v>2.7</v>
      </c>
      <c r="L1839">
        <v>2.4</v>
      </c>
      <c r="M1839">
        <v>82</v>
      </c>
      <c r="N1839" t="s">
        <v>27</v>
      </c>
      <c r="O1839">
        <v>0.92100000000000004</v>
      </c>
      <c r="P1839" t="s">
        <v>28</v>
      </c>
      <c r="Q1839" t="s">
        <v>29</v>
      </c>
      <c r="R1839">
        <v>5</v>
      </c>
      <c r="S1839">
        <v>28</v>
      </c>
      <c r="T1839">
        <v>4.9400000000000004</v>
      </c>
      <c r="U1839">
        <v>-0.3</v>
      </c>
      <c r="V1839" t="s">
        <v>262</v>
      </c>
      <c r="W1839" t="s">
        <v>31</v>
      </c>
      <c r="X1839">
        <v>1</v>
      </c>
      <c r="Y1839" t="str">
        <f>IF(tblRides[[#This Row],[supply_demand_ratio]]&lt;0.8,"Below 0.8",IF(tblRides[[#This Row],[supply_demand_ratio]]&lt;1,"Between 0.8-1.0",IF(tblRides[[#This Row],[supply_demand_ratio]]&lt;=1.2,"Between 1.0-1.2","Above 1.2")))</f>
        <v>Between 0.8-1.0</v>
      </c>
    </row>
    <row r="1840" spans="1:25" x14ac:dyDescent="0.3">
      <c r="A1840" t="s">
        <v>1895</v>
      </c>
      <c r="B1840" s="1">
        <v>46039.452777777777</v>
      </c>
      <c r="C1840" s="2">
        <v>46039</v>
      </c>
      <c r="D1840">
        <v>10</v>
      </c>
      <c r="E1840" t="s">
        <v>62</v>
      </c>
      <c r="F1840" t="s">
        <v>26</v>
      </c>
      <c r="G1840">
        <v>6.6</v>
      </c>
      <c r="H1840">
        <v>144</v>
      </c>
      <c r="J1840">
        <v>1.1000000000000001</v>
      </c>
      <c r="K1840">
        <v>8.3000000000000007</v>
      </c>
      <c r="L1840">
        <v>4.0999999999999996</v>
      </c>
      <c r="M1840">
        <v>50</v>
      </c>
      <c r="N1840" t="s">
        <v>27</v>
      </c>
      <c r="O1840">
        <v>0.89400000000000002</v>
      </c>
      <c r="P1840" t="s">
        <v>37</v>
      </c>
      <c r="Q1840" t="s">
        <v>38</v>
      </c>
      <c r="R1840">
        <v>5</v>
      </c>
      <c r="S1840">
        <v>7</v>
      </c>
      <c r="U1840">
        <v>-4.2</v>
      </c>
      <c r="V1840" t="s">
        <v>262</v>
      </c>
      <c r="W1840" t="s">
        <v>45</v>
      </c>
      <c r="X1840">
        <v>0</v>
      </c>
      <c r="Y1840" t="str">
        <f>IF(tblRides[[#This Row],[supply_demand_ratio]]&lt;0.8,"Below 0.8",IF(tblRides[[#This Row],[supply_demand_ratio]]&lt;1,"Between 0.8-1.0",IF(tblRides[[#This Row],[supply_demand_ratio]]&lt;=1.2,"Between 1.0-1.2","Above 1.2")))</f>
        <v>Between 0.8-1.0</v>
      </c>
    </row>
    <row r="1841" spans="1:25" x14ac:dyDescent="0.3">
      <c r="A1841" t="s">
        <v>1896</v>
      </c>
      <c r="B1841" s="1">
        <v>46039.461111111108</v>
      </c>
      <c r="C1841" s="2">
        <v>46039</v>
      </c>
      <c r="D1841">
        <v>11</v>
      </c>
      <c r="E1841" t="s">
        <v>62</v>
      </c>
      <c r="F1841" t="s">
        <v>26</v>
      </c>
      <c r="G1841">
        <v>5.7</v>
      </c>
      <c r="H1841">
        <v>107.88</v>
      </c>
      <c r="I1841">
        <v>109.24</v>
      </c>
      <c r="J1841">
        <v>1</v>
      </c>
      <c r="K1841">
        <v>3.4</v>
      </c>
      <c r="L1841">
        <v>5</v>
      </c>
      <c r="M1841">
        <v>54</v>
      </c>
      <c r="N1841" t="s">
        <v>41</v>
      </c>
      <c r="O1841">
        <v>1.6559999999999999</v>
      </c>
      <c r="P1841" t="s">
        <v>28</v>
      </c>
      <c r="Q1841" t="s">
        <v>29</v>
      </c>
      <c r="R1841">
        <v>4.8499999999999996</v>
      </c>
      <c r="S1841">
        <v>13</v>
      </c>
      <c r="T1841">
        <v>1.36</v>
      </c>
      <c r="U1841">
        <v>1.6</v>
      </c>
      <c r="V1841" t="s">
        <v>262</v>
      </c>
      <c r="W1841" t="s">
        <v>31</v>
      </c>
      <c r="X1841">
        <v>1</v>
      </c>
      <c r="Y1841" t="str">
        <f>IF(tblRides[[#This Row],[supply_demand_ratio]]&lt;0.8,"Below 0.8",IF(tblRides[[#This Row],[supply_demand_ratio]]&lt;1,"Between 0.8-1.0",IF(tblRides[[#This Row],[supply_demand_ratio]]&lt;=1.2,"Between 1.0-1.2","Above 1.2")))</f>
        <v>Above 1.2</v>
      </c>
    </row>
    <row r="1842" spans="1:25" x14ac:dyDescent="0.3">
      <c r="A1842" t="s">
        <v>1897</v>
      </c>
      <c r="B1842" s="1">
        <v>46039.461805555555</v>
      </c>
      <c r="C1842" s="2">
        <v>46039</v>
      </c>
      <c r="D1842">
        <v>11</v>
      </c>
      <c r="E1842" t="s">
        <v>36</v>
      </c>
      <c r="F1842" t="s">
        <v>26</v>
      </c>
      <c r="G1842">
        <v>2.7</v>
      </c>
      <c r="H1842">
        <v>85.16</v>
      </c>
      <c r="I1842">
        <v>82.61</v>
      </c>
      <c r="J1842">
        <v>1</v>
      </c>
      <c r="K1842">
        <v>4</v>
      </c>
      <c r="L1842">
        <v>1</v>
      </c>
      <c r="M1842">
        <v>117</v>
      </c>
      <c r="N1842" t="s">
        <v>41</v>
      </c>
      <c r="O1842">
        <v>1.3480000000000001</v>
      </c>
      <c r="P1842" t="s">
        <v>28</v>
      </c>
      <c r="Q1842" t="s">
        <v>29</v>
      </c>
      <c r="R1842">
        <v>4.58</v>
      </c>
      <c r="S1842">
        <v>18</v>
      </c>
      <c r="T1842">
        <v>-2.5499999999999998</v>
      </c>
      <c r="U1842">
        <v>-3</v>
      </c>
      <c r="V1842" t="s">
        <v>262</v>
      </c>
      <c r="W1842" t="s">
        <v>31</v>
      </c>
      <c r="X1842">
        <v>1</v>
      </c>
      <c r="Y1842" t="str">
        <f>IF(tblRides[[#This Row],[supply_demand_ratio]]&lt;0.8,"Below 0.8",IF(tblRides[[#This Row],[supply_demand_ratio]]&lt;1,"Between 0.8-1.0",IF(tblRides[[#This Row],[supply_demand_ratio]]&lt;=1.2,"Between 1.0-1.2","Above 1.2")))</f>
        <v>Above 1.2</v>
      </c>
    </row>
    <row r="1843" spans="1:25" x14ac:dyDescent="0.3">
      <c r="A1843" t="s">
        <v>1898</v>
      </c>
      <c r="B1843" s="1">
        <v>46039.486805555556</v>
      </c>
      <c r="C1843" s="2">
        <v>46039</v>
      </c>
      <c r="D1843">
        <v>11</v>
      </c>
      <c r="E1843" t="s">
        <v>62</v>
      </c>
      <c r="F1843" t="s">
        <v>26</v>
      </c>
      <c r="G1843">
        <v>17.100000000000001</v>
      </c>
      <c r="H1843">
        <v>333.52</v>
      </c>
      <c r="J1843">
        <v>1</v>
      </c>
      <c r="K1843">
        <v>2.8</v>
      </c>
      <c r="L1843">
        <v>3.2</v>
      </c>
      <c r="M1843">
        <v>58</v>
      </c>
      <c r="N1843" t="s">
        <v>27</v>
      </c>
      <c r="O1843">
        <v>1.1200000000000001</v>
      </c>
      <c r="P1843" t="s">
        <v>37</v>
      </c>
      <c r="Q1843" t="s">
        <v>38</v>
      </c>
      <c r="R1843">
        <v>4.8099999999999996</v>
      </c>
      <c r="S1843">
        <v>64</v>
      </c>
      <c r="U1843">
        <v>0.4</v>
      </c>
      <c r="V1843" t="s">
        <v>262</v>
      </c>
      <c r="W1843" t="s">
        <v>31</v>
      </c>
      <c r="X1843">
        <v>0</v>
      </c>
      <c r="Y1843" t="str">
        <f>IF(tblRides[[#This Row],[supply_demand_ratio]]&lt;0.8,"Below 0.8",IF(tblRides[[#This Row],[supply_demand_ratio]]&lt;1,"Between 0.8-1.0",IF(tblRides[[#This Row],[supply_demand_ratio]]&lt;=1.2,"Between 1.0-1.2","Above 1.2")))</f>
        <v>Between 1.0-1.2</v>
      </c>
    </row>
    <row r="1844" spans="1:25" x14ac:dyDescent="0.3">
      <c r="A1844" t="s">
        <v>1899</v>
      </c>
      <c r="B1844" s="1">
        <v>46039.498611111114</v>
      </c>
      <c r="C1844" s="2">
        <v>46039</v>
      </c>
      <c r="D1844">
        <v>11</v>
      </c>
      <c r="E1844" t="s">
        <v>36</v>
      </c>
      <c r="F1844" t="s">
        <v>26</v>
      </c>
      <c r="G1844">
        <v>5.2</v>
      </c>
      <c r="H1844">
        <v>131.77000000000001</v>
      </c>
      <c r="I1844">
        <v>121.29</v>
      </c>
      <c r="J1844">
        <v>1.2</v>
      </c>
      <c r="K1844">
        <v>3.6</v>
      </c>
      <c r="L1844">
        <v>1.9</v>
      </c>
      <c r="M1844">
        <v>91</v>
      </c>
      <c r="N1844" t="s">
        <v>27</v>
      </c>
      <c r="O1844">
        <v>0.78700000000000003</v>
      </c>
      <c r="P1844" t="s">
        <v>28</v>
      </c>
      <c r="Q1844" t="s">
        <v>29</v>
      </c>
      <c r="R1844">
        <v>4.75</v>
      </c>
      <c r="S1844">
        <v>2</v>
      </c>
      <c r="T1844">
        <v>-10.48</v>
      </c>
      <c r="U1844">
        <v>-1.7</v>
      </c>
      <c r="V1844" t="s">
        <v>262</v>
      </c>
      <c r="W1844" t="s">
        <v>31</v>
      </c>
      <c r="X1844">
        <v>1</v>
      </c>
      <c r="Y1844" t="str">
        <f>IF(tblRides[[#This Row],[supply_demand_ratio]]&lt;0.8,"Below 0.8",IF(tblRides[[#This Row],[supply_demand_ratio]]&lt;1,"Between 0.8-1.0",IF(tblRides[[#This Row],[supply_demand_ratio]]&lt;=1.2,"Between 1.0-1.2","Above 1.2")))</f>
        <v>Below 0.8</v>
      </c>
    </row>
    <row r="1845" spans="1:25" x14ac:dyDescent="0.3">
      <c r="A1845" t="s">
        <v>1900</v>
      </c>
      <c r="B1845" s="1">
        <v>46039.506944444445</v>
      </c>
      <c r="C1845" s="2">
        <v>46039</v>
      </c>
      <c r="D1845">
        <v>12</v>
      </c>
      <c r="E1845" t="s">
        <v>43</v>
      </c>
      <c r="F1845" t="s">
        <v>26</v>
      </c>
      <c r="G1845">
        <v>1</v>
      </c>
      <c r="H1845">
        <v>53.22</v>
      </c>
      <c r="J1845">
        <v>1</v>
      </c>
      <c r="K1845">
        <v>6.6</v>
      </c>
      <c r="L1845">
        <v>6.8</v>
      </c>
      <c r="M1845">
        <v>71</v>
      </c>
      <c r="N1845" t="s">
        <v>41</v>
      </c>
      <c r="O1845">
        <v>1.6060000000000001</v>
      </c>
      <c r="P1845" t="s">
        <v>58</v>
      </c>
      <c r="Q1845" t="s">
        <v>88</v>
      </c>
      <c r="R1845">
        <v>4.8</v>
      </c>
      <c r="S1845">
        <v>4</v>
      </c>
      <c r="U1845">
        <v>0.2</v>
      </c>
      <c r="V1845" t="s">
        <v>262</v>
      </c>
      <c r="W1845" t="s">
        <v>45</v>
      </c>
      <c r="X1845">
        <v>0</v>
      </c>
      <c r="Y1845" t="str">
        <f>IF(tblRides[[#This Row],[supply_demand_ratio]]&lt;0.8,"Below 0.8",IF(tblRides[[#This Row],[supply_demand_ratio]]&lt;1,"Between 0.8-1.0",IF(tblRides[[#This Row],[supply_demand_ratio]]&lt;=1.2,"Between 1.0-1.2","Above 1.2")))</f>
        <v>Above 1.2</v>
      </c>
    </row>
    <row r="1846" spans="1:25" x14ac:dyDescent="0.3">
      <c r="A1846" t="s">
        <v>1901</v>
      </c>
      <c r="B1846" s="1">
        <v>46039.513888888891</v>
      </c>
      <c r="C1846" s="2">
        <v>46039</v>
      </c>
      <c r="D1846">
        <v>12</v>
      </c>
      <c r="E1846" t="s">
        <v>33</v>
      </c>
      <c r="F1846" t="s">
        <v>26</v>
      </c>
      <c r="G1846">
        <v>4.5999999999999996</v>
      </c>
      <c r="H1846">
        <v>99.25</v>
      </c>
      <c r="J1846">
        <v>1</v>
      </c>
      <c r="K1846">
        <v>2.7</v>
      </c>
      <c r="L1846">
        <v>7.2</v>
      </c>
      <c r="M1846">
        <v>99</v>
      </c>
      <c r="N1846" t="s">
        <v>41</v>
      </c>
      <c r="O1846">
        <v>1.4239999999999999</v>
      </c>
      <c r="P1846" t="s">
        <v>58</v>
      </c>
      <c r="Q1846" t="s">
        <v>88</v>
      </c>
      <c r="R1846">
        <v>4.45</v>
      </c>
      <c r="S1846">
        <v>4</v>
      </c>
      <c r="U1846">
        <v>4.5</v>
      </c>
      <c r="V1846" t="s">
        <v>262</v>
      </c>
      <c r="W1846" t="s">
        <v>31</v>
      </c>
      <c r="X1846">
        <v>0</v>
      </c>
      <c r="Y1846" t="str">
        <f>IF(tblRides[[#This Row],[supply_demand_ratio]]&lt;0.8,"Below 0.8",IF(tblRides[[#This Row],[supply_demand_ratio]]&lt;1,"Between 0.8-1.0",IF(tblRides[[#This Row],[supply_demand_ratio]]&lt;=1.2,"Between 1.0-1.2","Above 1.2")))</f>
        <v>Above 1.2</v>
      </c>
    </row>
    <row r="1847" spans="1:25" x14ac:dyDescent="0.3">
      <c r="A1847" t="s">
        <v>1902</v>
      </c>
      <c r="B1847" s="1">
        <v>46039.517361111109</v>
      </c>
      <c r="C1847" s="2">
        <v>46039</v>
      </c>
      <c r="D1847">
        <v>12</v>
      </c>
      <c r="E1847" t="s">
        <v>25</v>
      </c>
      <c r="F1847" t="s">
        <v>34</v>
      </c>
      <c r="G1847">
        <v>4.8</v>
      </c>
      <c r="H1847">
        <v>107.3</v>
      </c>
      <c r="I1847">
        <v>100.74</v>
      </c>
      <c r="J1847">
        <v>1</v>
      </c>
      <c r="K1847">
        <v>5.5</v>
      </c>
      <c r="L1847">
        <v>7.1</v>
      </c>
      <c r="M1847">
        <v>125</v>
      </c>
      <c r="N1847" t="s">
        <v>41</v>
      </c>
      <c r="O1847">
        <v>1.232</v>
      </c>
      <c r="P1847" t="s">
        <v>28</v>
      </c>
      <c r="Q1847" t="s">
        <v>29</v>
      </c>
      <c r="R1847">
        <v>4.3899999999999997</v>
      </c>
      <c r="S1847">
        <v>0</v>
      </c>
      <c r="T1847">
        <v>-6.56</v>
      </c>
      <c r="U1847">
        <v>1.6</v>
      </c>
      <c r="V1847" t="s">
        <v>262</v>
      </c>
      <c r="W1847" t="s">
        <v>45</v>
      </c>
      <c r="X1847">
        <v>1</v>
      </c>
      <c r="Y1847" t="str">
        <f>IF(tblRides[[#This Row],[supply_demand_ratio]]&lt;0.8,"Below 0.8",IF(tblRides[[#This Row],[supply_demand_ratio]]&lt;1,"Between 0.8-1.0",IF(tblRides[[#This Row],[supply_demand_ratio]]&lt;=1.2,"Between 1.0-1.2","Above 1.2")))</f>
        <v>Above 1.2</v>
      </c>
    </row>
    <row r="1848" spans="1:25" x14ac:dyDescent="0.3">
      <c r="A1848" t="s">
        <v>1903</v>
      </c>
      <c r="B1848" s="1">
        <v>46039.519444444442</v>
      </c>
      <c r="C1848" s="2">
        <v>46039</v>
      </c>
      <c r="D1848">
        <v>12</v>
      </c>
      <c r="E1848" t="s">
        <v>25</v>
      </c>
      <c r="F1848" t="s">
        <v>34</v>
      </c>
      <c r="G1848">
        <v>3</v>
      </c>
      <c r="H1848">
        <v>80.81</v>
      </c>
      <c r="I1848">
        <v>85.82</v>
      </c>
      <c r="J1848">
        <v>1</v>
      </c>
      <c r="K1848">
        <v>5.3</v>
      </c>
      <c r="L1848">
        <v>9.3000000000000007</v>
      </c>
      <c r="M1848">
        <v>142</v>
      </c>
      <c r="N1848" t="s">
        <v>41</v>
      </c>
      <c r="O1848">
        <v>1.3779999999999999</v>
      </c>
      <c r="P1848" t="s">
        <v>28</v>
      </c>
      <c r="Q1848" t="s">
        <v>29</v>
      </c>
      <c r="R1848">
        <v>4.97</v>
      </c>
      <c r="S1848">
        <v>0</v>
      </c>
      <c r="T1848">
        <v>5.01</v>
      </c>
      <c r="U1848">
        <v>4</v>
      </c>
      <c r="V1848" t="s">
        <v>262</v>
      </c>
      <c r="W1848" t="s">
        <v>45</v>
      </c>
      <c r="X1848">
        <v>1</v>
      </c>
      <c r="Y1848" t="str">
        <f>IF(tblRides[[#This Row],[supply_demand_ratio]]&lt;0.8,"Below 0.8",IF(tblRides[[#This Row],[supply_demand_ratio]]&lt;1,"Between 0.8-1.0",IF(tblRides[[#This Row],[supply_demand_ratio]]&lt;=1.2,"Between 1.0-1.2","Above 1.2")))</f>
        <v>Above 1.2</v>
      </c>
    </row>
    <row r="1849" spans="1:25" x14ac:dyDescent="0.3">
      <c r="A1849" t="s">
        <v>1904</v>
      </c>
      <c r="B1849" s="1">
        <v>46039.527083333334</v>
      </c>
      <c r="C1849" s="2">
        <v>46039</v>
      </c>
      <c r="D1849">
        <v>12</v>
      </c>
      <c r="E1849" t="s">
        <v>43</v>
      </c>
      <c r="F1849" t="s">
        <v>34</v>
      </c>
      <c r="G1849">
        <v>2.2000000000000002</v>
      </c>
      <c r="H1849">
        <v>65.540000000000006</v>
      </c>
      <c r="J1849">
        <v>1</v>
      </c>
      <c r="K1849">
        <v>3.9</v>
      </c>
      <c r="L1849">
        <v>2.4</v>
      </c>
      <c r="M1849">
        <v>66</v>
      </c>
      <c r="N1849" t="s">
        <v>41</v>
      </c>
      <c r="O1849">
        <v>1.613</v>
      </c>
      <c r="P1849" t="s">
        <v>58</v>
      </c>
      <c r="Q1849" t="s">
        <v>59</v>
      </c>
      <c r="R1849">
        <v>4.7</v>
      </c>
      <c r="S1849">
        <v>0</v>
      </c>
      <c r="U1849">
        <v>-1.5</v>
      </c>
      <c r="V1849" t="s">
        <v>262</v>
      </c>
      <c r="W1849" t="s">
        <v>31</v>
      </c>
      <c r="X1849">
        <v>0</v>
      </c>
      <c r="Y1849" t="str">
        <f>IF(tblRides[[#This Row],[supply_demand_ratio]]&lt;0.8,"Below 0.8",IF(tblRides[[#This Row],[supply_demand_ratio]]&lt;1,"Between 0.8-1.0",IF(tblRides[[#This Row],[supply_demand_ratio]]&lt;=1.2,"Between 1.0-1.2","Above 1.2")))</f>
        <v>Above 1.2</v>
      </c>
    </row>
    <row r="1850" spans="1:25" x14ac:dyDescent="0.3">
      <c r="A1850" t="s">
        <v>1905</v>
      </c>
      <c r="B1850" s="1">
        <v>46039.540972222225</v>
      </c>
      <c r="C1850" s="2">
        <v>46039</v>
      </c>
      <c r="D1850">
        <v>12</v>
      </c>
      <c r="E1850" t="s">
        <v>25</v>
      </c>
      <c r="F1850" t="s">
        <v>34</v>
      </c>
      <c r="G1850">
        <v>6.1</v>
      </c>
      <c r="H1850">
        <v>151.99</v>
      </c>
      <c r="J1850">
        <v>1.1000000000000001</v>
      </c>
      <c r="K1850">
        <v>6.8</v>
      </c>
      <c r="L1850">
        <v>8.5</v>
      </c>
      <c r="M1850">
        <v>128</v>
      </c>
      <c r="N1850" t="s">
        <v>27</v>
      </c>
      <c r="O1850">
        <v>1.1359999999999999</v>
      </c>
      <c r="P1850" t="s">
        <v>58</v>
      </c>
      <c r="Q1850" t="s">
        <v>88</v>
      </c>
      <c r="R1850">
        <v>4.6399999999999997</v>
      </c>
      <c r="S1850">
        <v>0</v>
      </c>
      <c r="U1850">
        <v>1.7</v>
      </c>
      <c r="V1850" t="s">
        <v>262</v>
      </c>
      <c r="W1850" t="s">
        <v>45</v>
      </c>
      <c r="X1850">
        <v>0</v>
      </c>
      <c r="Y1850" t="str">
        <f>IF(tblRides[[#This Row],[supply_demand_ratio]]&lt;0.8,"Below 0.8",IF(tblRides[[#This Row],[supply_demand_ratio]]&lt;1,"Between 0.8-1.0",IF(tblRides[[#This Row],[supply_demand_ratio]]&lt;=1.2,"Between 1.0-1.2","Above 1.2")))</f>
        <v>Between 1.0-1.2</v>
      </c>
    </row>
    <row r="1851" spans="1:25" x14ac:dyDescent="0.3">
      <c r="A1851" t="s">
        <v>1906</v>
      </c>
      <c r="B1851" s="1">
        <v>46039.542361111111</v>
      </c>
      <c r="C1851" s="2">
        <v>46039</v>
      </c>
      <c r="D1851">
        <v>13</v>
      </c>
      <c r="E1851" t="s">
        <v>62</v>
      </c>
      <c r="F1851" t="s">
        <v>26</v>
      </c>
      <c r="G1851">
        <v>6.1</v>
      </c>
      <c r="H1851">
        <v>125.56</v>
      </c>
      <c r="I1851">
        <v>124.69</v>
      </c>
      <c r="J1851">
        <v>1</v>
      </c>
      <c r="K1851">
        <v>4.5</v>
      </c>
      <c r="L1851">
        <v>2</v>
      </c>
      <c r="M1851">
        <v>62</v>
      </c>
      <c r="N1851" t="s">
        <v>41</v>
      </c>
      <c r="O1851">
        <v>2.2000000000000002</v>
      </c>
      <c r="P1851" t="s">
        <v>28</v>
      </c>
      <c r="Q1851" t="s">
        <v>29</v>
      </c>
      <c r="R1851">
        <v>4.76</v>
      </c>
      <c r="S1851">
        <v>7</v>
      </c>
      <c r="T1851">
        <v>-0.87</v>
      </c>
      <c r="U1851">
        <v>-2.5</v>
      </c>
      <c r="V1851" t="s">
        <v>262</v>
      </c>
      <c r="W1851" t="s">
        <v>31</v>
      </c>
      <c r="X1851">
        <v>1</v>
      </c>
      <c r="Y1851" t="str">
        <f>IF(tblRides[[#This Row],[supply_demand_ratio]]&lt;0.8,"Below 0.8",IF(tblRides[[#This Row],[supply_demand_ratio]]&lt;1,"Between 0.8-1.0",IF(tblRides[[#This Row],[supply_demand_ratio]]&lt;=1.2,"Between 1.0-1.2","Above 1.2")))</f>
        <v>Above 1.2</v>
      </c>
    </row>
    <row r="1852" spans="1:25" x14ac:dyDescent="0.3">
      <c r="A1852" t="s">
        <v>1907</v>
      </c>
      <c r="B1852" s="1">
        <v>46039.542361111111</v>
      </c>
      <c r="C1852" s="2">
        <v>46039</v>
      </c>
      <c r="D1852">
        <v>13</v>
      </c>
      <c r="E1852" t="s">
        <v>62</v>
      </c>
      <c r="F1852" t="s">
        <v>26</v>
      </c>
      <c r="G1852">
        <v>2</v>
      </c>
      <c r="H1852">
        <v>74.739999999999995</v>
      </c>
      <c r="I1852">
        <v>75.739999999999995</v>
      </c>
      <c r="J1852">
        <v>1.1000000000000001</v>
      </c>
      <c r="K1852">
        <v>2</v>
      </c>
      <c r="L1852">
        <v>2.1</v>
      </c>
      <c r="M1852">
        <v>64</v>
      </c>
      <c r="N1852" t="s">
        <v>41</v>
      </c>
      <c r="O1852">
        <v>1.429</v>
      </c>
      <c r="P1852" t="s">
        <v>28</v>
      </c>
      <c r="Q1852" t="s">
        <v>29</v>
      </c>
      <c r="R1852">
        <v>4.43</v>
      </c>
      <c r="S1852">
        <v>8</v>
      </c>
      <c r="T1852">
        <v>1</v>
      </c>
      <c r="U1852">
        <v>0.1</v>
      </c>
      <c r="V1852" t="s">
        <v>262</v>
      </c>
      <c r="W1852" t="s">
        <v>31</v>
      </c>
      <c r="X1852">
        <v>1</v>
      </c>
      <c r="Y1852" t="str">
        <f>IF(tblRides[[#This Row],[supply_demand_ratio]]&lt;0.8,"Below 0.8",IF(tblRides[[#This Row],[supply_demand_ratio]]&lt;1,"Between 0.8-1.0",IF(tblRides[[#This Row],[supply_demand_ratio]]&lt;=1.2,"Between 1.0-1.2","Above 1.2")))</f>
        <v>Above 1.2</v>
      </c>
    </row>
    <row r="1853" spans="1:25" x14ac:dyDescent="0.3">
      <c r="A1853" t="s">
        <v>1908</v>
      </c>
      <c r="B1853" s="1">
        <v>46039.572222222225</v>
      </c>
      <c r="C1853" s="2">
        <v>46039</v>
      </c>
      <c r="D1853">
        <v>13</v>
      </c>
      <c r="E1853" t="s">
        <v>43</v>
      </c>
      <c r="F1853" t="s">
        <v>26</v>
      </c>
      <c r="G1853">
        <v>6.2</v>
      </c>
      <c r="H1853">
        <v>145.56</v>
      </c>
      <c r="I1853">
        <v>147.18</v>
      </c>
      <c r="J1853">
        <v>1</v>
      </c>
      <c r="K1853">
        <v>2.9</v>
      </c>
      <c r="L1853">
        <v>5.2</v>
      </c>
      <c r="M1853">
        <v>65</v>
      </c>
      <c r="N1853" t="s">
        <v>41</v>
      </c>
      <c r="O1853">
        <v>1.8819999999999999</v>
      </c>
      <c r="P1853" t="s">
        <v>28</v>
      </c>
      <c r="Q1853" t="s">
        <v>29</v>
      </c>
      <c r="R1853">
        <v>5</v>
      </c>
      <c r="S1853">
        <v>21</v>
      </c>
      <c r="T1853">
        <v>1.62</v>
      </c>
      <c r="U1853">
        <v>2.2999999999999998</v>
      </c>
      <c r="V1853" t="s">
        <v>262</v>
      </c>
      <c r="W1853" t="s">
        <v>31</v>
      </c>
      <c r="X1853">
        <v>1</v>
      </c>
      <c r="Y1853" t="str">
        <f>IF(tblRides[[#This Row],[supply_demand_ratio]]&lt;0.8,"Below 0.8",IF(tblRides[[#This Row],[supply_demand_ratio]]&lt;1,"Between 0.8-1.0",IF(tblRides[[#This Row],[supply_demand_ratio]]&lt;=1.2,"Between 1.0-1.2","Above 1.2")))</f>
        <v>Above 1.2</v>
      </c>
    </row>
    <row r="1854" spans="1:25" x14ac:dyDescent="0.3">
      <c r="A1854" t="s">
        <v>1909</v>
      </c>
      <c r="B1854" s="1">
        <v>46039.587500000001</v>
      </c>
      <c r="C1854" s="2">
        <v>46039</v>
      </c>
      <c r="D1854">
        <v>14</v>
      </c>
      <c r="E1854" t="s">
        <v>36</v>
      </c>
      <c r="F1854" t="s">
        <v>34</v>
      </c>
      <c r="G1854">
        <v>7.3</v>
      </c>
      <c r="H1854">
        <v>179.24</v>
      </c>
      <c r="I1854">
        <v>175.17</v>
      </c>
      <c r="J1854">
        <v>1.1000000000000001</v>
      </c>
      <c r="K1854">
        <v>10.7</v>
      </c>
      <c r="L1854">
        <v>5.6</v>
      </c>
      <c r="M1854">
        <v>104</v>
      </c>
      <c r="N1854" t="s">
        <v>27</v>
      </c>
      <c r="O1854">
        <v>0.92900000000000005</v>
      </c>
      <c r="P1854" t="s">
        <v>28</v>
      </c>
      <c r="Q1854" t="s">
        <v>29</v>
      </c>
      <c r="R1854">
        <v>4.47</v>
      </c>
      <c r="S1854">
        <v>0</v>
      </c>
      <c r="T1854">
        <v>-4.07</v>
      </c>
      <c r="U1854">
        <v>-5.0999999999999996</v>
      </c>
      <c r="V1854" t="s">
        <v>262</v>
      </c>
      <c r="W1854" t="s">
        <v>77</v>
      </c>
      <c r="X1854">
        <v>1</v>
      </c>
      <c r="Y1854" t="str">
        <f>IF(tblRides[[#This Row],[supply_demand_ratio]]&lt;0.8,"Below 0.8",IF(tblRides[[#This Row],[supply_demand_ratio]]&lt;1,"Between 0.8-1.0",IF(tblRides[[#This Row],[supply_demand_ratio]]&lt;=1.2,"Between 1.0-1.2","Above 1.2")))</f>
        <v>Between 0.8-1.0</v>
      </c>
    </row>
    <row r="1855" spans="1:25" x14ac:dyDescent="0.3">
      <c r="A1855" t="s">
        <v>1910</v>
      </c>
      <c r="B1855" s="1">
        <v>46039.589583333334</v>
      </c>
      <c r="C1855" s="2">
        <v>46039</v>
      </c>
      <c r="D1855">
        <v>14</v>
      </c>
      <c r="E1855" t="s">
        <v>43</v>
      </c>
      <c r="F1855" t="s">
        <v>26</v>
      </c>
      <c r="G1855">
        <v>1.8</v>
      </c>
      <c r="H1855">
        <v>60.82</v>
      </c>
      <c r="J1855">
        <v>1</v>
      </c>
      <c r="K1855">
        <v>4.4000000000000004</v>
      </c>
      <c r="M1855">
        <v>71</v>
      </c>
      <c r="N1855" t="s">
        <v>41</v>
      </c>
      <c r="O1855">
        <v>2.194</v>
      </c>
      <c r="P1855" t="s">
        <v>82</v>
      </c>
      <c r="Q1855" t="s">
        <v>83</v>
      </c>
      <c r="R1855">
        <v>4.3899999999999997</v>
      </c>
      <c r="S1855">
        <v>6</v>
      </c>
      <c r="V1855" t="s">
        <v>262</v>
      </c>
      <c r="W1855" t="s">
        <v>31</v>
      </c>
      <c r="X1855">
        <v>0</v>
      </c>
      <c r="Y1855" t="str">
        <f>IF(tblRides[[#This Row],[supply_demand_ratio]]&lt;0.8,"Below 0.8",IF(tblRides[[#This Row],[supply_demand_ratio]]&lt;1,"Between 0.8-1.0",IF(tblRides[[#This Row],[supply_demand_ratio]]&lt;=1.2,"Between 1.0-1.2","Above 1.2")))</f>
        <v>Above 1.2</v>
      </c>
    </row>
    <row r="1856" spans="1:25" x14ac:dyDescent="0.3">
      <c r="A1856" t="s">
        <v>1911</v>
      </c>
      <c r="B1856" s="1">
        <v>46039.6</v>
      </c>
      <c r="C1856" s="2">
        <v>46039</v>
      </c>
      <c r="D1856">
        <v>14</v>
      </c>
      <c r="E1856" t="s">
        <v>25</v>
      </c>
      <c r="F1856" t="s">
        <v>26</v>
      </c>
      <c r="G1856">
        <v>4.5</v>
      </c>
      <c r="H1856">
        <v>118.2</v>
      </c>
      <c r="I1856">
        <v>126.13</v>
      </c>
      <c r="J1856">
        <v>1.1000000000000001</v>
      </c>
      <c r="K1856">
        <v>4.0999999999999996</v>
      </c>
      <c r="L1856">
        <v>6.3</v>
      </c>
      <c r="M1856">
        <v>132</v>
      </c>
      <c r="N1856" t="s">
        <v>27</v>
      </c>
      <c r="O1856">
        <v>1.1579999999999999</v>
      </c>
      <c r="P1856" t="s">
        <v>28</v>
      </c>
      <c r="Q1856" t="s">
        <v>29</v>
      </c>
      <c r="R1856">
        <v>4.9800000000000004</v>
      </c>
      <c r="S1856">
        <v>2</v>
      </c>
      <c r="T1856">
        <v>7.93</v>
      </c>
      <c r="U1856">
        <v>2.2000000000000002</v>
      </c>
      <c r="V1856" t="s">
        <v>262</v>
      </c>
      <c r="W1856" t="s">
        <v>31</v>
      </c>
      <c r="X1856">
        <v>1</v>
      </c>
      <c r="Y1856" t="str">
        <f>IF(tblRides[[#This Row],[supply_demand_ratio]]&lt;0.8,"Below 0.8",IF(tblRides[[#This Row],[supply_demand_ratio]]&lt;1,"Between 0.8-1.0",IF(tblRides[[#This Row],[supply_demand_ratio]]&lt;=1.2,"Between 1.0-1.2","Above 1.2")))</f>
        <v>Between 1.0-1.2</v>
      </c>
    </row>
    <row r="1857" spans="1:25" x14ac:dyDescent="0.3">
      <c r="A1857" t="s">
        <v>1912</v>
      </c>
      <c r="B1857" s="1">
        <v>46039.602083333331</v>
      </c>
      <c r="C1857" s="2">
        <v>46039</v>
      </c>
      <c r="D1857">
        <v>14</v>
      </c>
      <c r="E1857" t="s">
        <v>43</v>
      </c>
      <c r="F1857" t="s">
        <v>26</v>
      </c>
      <c r="G1857">
        <v>17</v>
      </c>
      <c r="H1857">
        <v>330.02</v>
      </c>
      <c r="I1857">
        <v>335.07</v>
      </c>
      <c r="J1857">
        <v>1</v>
      </c>
      <c r="K1857">
        <v>6.5</v>
      </c>
      <c r="L1857">
        <v>5.9</v>
      </c>
      <c r="M1857">
        <v>73</v>
      </c>
      <c r="N1857" t="s">
        <v>41</v>
      </c>
      <c r="O1857">
        <v>1.556</v>
      </c>
      <c r="P1857" t="s">
        <v>28</v>
      </c>
      <c r="Q1857" t="s">
        <v>29</v>
      </c>
      <c r="R1857">
        <v>5</v>
      </c>
      <c r="S1857">
        <v>9</v>
      </c>
      <c r="T1857">
        <v>5.05</v>
      </c>
      <c r="U1857">
        <v>-0.6</v>
      </c>
      <c r="V1857" t="s">
        <v>262</v>
      </c>
      <c r="W1857" t="s">
        <v>45</v>
      </c>
      <c r="X1857">
        <v>1</v>
      </c>
      <c r="Y1857" t="str">
        <f>IF(tblRides[[#This Row],[supply_demand_ratio]]&lt;0.8,"Below 0.8",IF(tblRides[[#This Row],[supply_demand_ratio]]&lt;1,"Between 0.8-1.0",IF(tblRides[[#This Row],[supply_demand_ratio]]&lt;=1.2,"Between 1.0-1.2","Above 1.2")))</f>
        <v>Above 1.2</v>
      </c>
    </row>
    <row r="1858" spans="1:25" x14ac:dyDescent="0.3">
      <c r="A1858" t="s">
        <v>1913</v>
      </c>
      <c r="B1858" s="1">
        <v>46039.636111111111</v>
      </c>
      <c r="C1858" s="2">
        <v>46039</v>
      </c>
      <c r="D1858">
        <v>15</v>
      </c>
      <c r="E1858" t="s">
        <v>25</v>
      </c>
      <c r="F1858" t="s">
        <v>34</v>
      </c>
      <c r="G1858">
        <v>8.4</v>
      </c>
      <c r="H1858">
        <v>206.16</v>
      </c>
      <c r="I1858">
        <v>203.76</v>
      </c>
      <c r="J1858">
        <v>1.1000000000000001</v>
      </c>
      <c r="K1858">
        <v>8.1999999999999993</v>
      </c>
      <c r="L1858">
        <v>11.5</v>
      </c>
      <c r="M1858">
        <v>121</v>
      </c>
      <c r="N1858" t="s">
        <v>27</v>
      </c>
      <c r="O1858">
        <v>0.92600000000000005</v>
      </c>
      <c r="P1858" t="s">
        <v>28</v>
      </c>
      <c r="Q1858" t="s">
        <v>29</v>
      </c>
      <c r="R1858">
        <v>4.5</v>
      </c>
      <c r="S1858">
        <v>0</v>
      </c>
      <c r="T1858">
        <v>-2.4</v>
      </c>
      <c r="U1858">
        <v>3.3</v>
      </c>
      <c r="V1858" t="s">
        <v>262</v>
      </c>
      <c r="W1858" t="s">
        <v>45</v>
      </c>
      <c r="X1858">
        <v>1</v>
      </c>
      <c r="Y1858" t="str">
        <f>IF(tblRides[[#This Row],[supply_demand_ratio]]&lt;0.8,"Below 0.8",IF(tblRides[[#This Row],[supply_demand_ratio]]&lt;1,"Between 0.8-1.0",IF(tblRides[[#This Row],[supply_demand_ratio]]&lt;=1.2,"Between 1.0-1.2","Above 1.2")))</f>
        <v>Between 0.8-1.0</v>
      </c>
    </row>
    <row r="1859" spans="1:25" x14ac:dyDescent="0.3">
      <c r="A1859" t="s">
        <v>1914</v>
      </c>
      <c r="B1859" s="1">
        <v>46039.636111111111</v>
      </c>
      <c r="C1859" s="2">
        <v>46039</v>
      </c>
      <c r="D1859">
        <v>15</v>
      </c>
      <c r="E1859" t="s">
        <v>43</v>
      </c>
      <c r="F1859" t="s">
        <v>26</v>
      </c>
      <c r="G1859">
        <v>8.5</v>
      </c>
      <c r="H1859">
        <v>175</v>
      </c>
      <c r="I1859">
        <v>176.65</v>
      </c>
      <c r="J1859">
        <v>1</v>
      </c>
      <c r="K1859">
        <v>2.5</v>
      </c>
      <c r="L1859">
        <v>2.9</v>
      </c>
      <c r="M1859">
        <v>53</v>
      </c>
      <c r="N1859" t="s">
        <v>41</v>
      </c>
      <c r="O1859">
        <v>1.39</v>
      </c>
      <c r="P1859" t="s">
        <v>28</v>
      </c>
      <c r="Q1859" t="s">
        <v>29</v>
      </c>
      <c r="R1859">
        <v>4.8099999999999996</v>
      </c>
      <c r="S1859">
        <v>22</v>
      </c>
      <c r="T1859">
        <v>1.65</v>
      </c>
      <c r="U1859">
        <v>0.4</v>
      </c>
      <c r="V1859" t="s">
        <v>262</v>
      </c>
      <c r="W1859" t="s">
        <v>31</v>
      </c>
      <c r="X1859">
        <v>1</v>
      </c>
      <c r="Y1859" t="str">
        <f>IF(tblRides[[#This Row],[supply_demand_ratio]]&lt;0.8,"Below 0.8",IF(tblRides[[#This Row],[supply_demand_ratio]]&lt;1,"Between 0.8-1.0",IF(tblRides[[#This Row],[supply_demand_ratio]]&lt;=1.2,"Between 1.0-1.2","Above 1.2")))</f>
        <v>Above 1.2</v>
      </c>
    </row>
    <row r="1860" spans="1:25" x14ac:dyDescent="0.3">
      <c r="A1860" t="s">
        <v>1915</v>
      </c>
      <c r="B1860" s="1">
        <v>46039.63958333333</v>
      </c>
      <c r="C1860" s="2">
        <v>46039</v>
      </c>
      <c r="D1860">
        <v>15</v>
      </c>
      <c r="E1860" t="s">
        <v>25</v>
      </c>
      <c r="F1860" t="s">
        <v>34</v>
      </c>
      <c r="G1860">
        <v>8.5</v>
      </c>
      <c r="H1860">
        <v>174.91</v>
      </c>
      <c r="I1860">
        <v>179.35</v>
      </c>
      <c r="J1860">
        <v>1.1000000000000001</v>
      </c>
      <c r="K1860">
        <v>5</v>
      </c>
      <c r="L1860">
        <v>1.6</v>
      </c>
      <c r="M1860">
        <v>118</v>
      </c>
      <c r="N1860" t="s">
        <v>27</v>
      </c>
      <c r="O1860">
        <v>0.94099999999999995</v>
      </c>
      <c r="P1860" t="s">
        <v>28</v>
      </c>
      <c r="Q1860" t="s">
        <v>29</v>
      </c>
      <c r="R1860">
        <v>5</v>
      </c>
      <c r="S1860">
        <v>0</v>
      </c>
      <c r="T1860">
        <v>4.4400000000000004</v>
      </c>
      <c r="U1860">
        <v>-3.4</v>
      </c>
      <c r="V1860" t="s">
        <v>262</v>
      </c>
      <c r="W1860" t="s">
        <v>31</v>
      </c>
      <c r="X1860">
        <v>1</v>
      </c>
      <c r="Y1860" t="str">
        <f>IF(tblRides[[#This Row],[supply_demand_ratio]]&lt;0.8,"Below 0.8",IF(tblRides[[#This Row],[supply_demand_ratio]]&lt;1,"Between 0.8-1.0",IF(tblRides[[#This Row],[supply_demand_ratio]]&lt;=1.2,"Between 1.0-1.2","Above 1.2")))</f>
        <v>Between 0.8-1.0</v>
      </c>
    </row>
    <row r="1861" spans="1:25" x14ac:dyDescent="0.3">
      <c r="A1861" t="s">
        <v>1916</v>
      </c>
      <c r="B1861" s="1">
        <v>46039.659722222219</v>
      </c>
      <c r="C1861" s="2">
        <v>46039</v>
      </c>
      <c r="D1861">
        <v>15</v>
      </c>
      <c r="E1861" t="s">
        <v>25</v>
      </c>
      <c r="F1861" t="s">
        <v>26</v>
      </c>
      <c r="G1861">
        <v>11.6</v>
      </c>
      <c r="H1861">
        <v>211.98</v>
      </c>
      <c r="I1861">
        <v>209.56</v>
      </c>
      <c r="J1861">
        <v>1</v>
      </c>
      <c r="K1861">
        <v>5.2</v>
      </c>
      <c r="L1861">
        <v>6.9</v>
      </c>
      <c r="M1861">
        <v>117</v>
      </c>
      <c r="N1861" t="s">
        <v>27</v>
      </c>
      <c r="O1861">
        <v>0.91300000000000003</v>
      </c>
      <c r="P1861" t="s">
        <v>28</v>
      </c>
      <c r="Q1861" t="s">
        <v>29</v>
      </c>
      <c r="R1861">
        <v>4.38</v>
      </c>
      <c r="S1861">
        <v>5</v>
      </c>
      <c r="T1861">
        <v>-2.42</v>
      </c>
      <c r="U1861">
        <v>1.7</v>
      </c>
      <c r="V1861" t="s">
        <v>262</v>
      </c>
      <c r="W1861" t="s">
        <v>45</v>
      </c>
      <c r="X1861">
        <v>1</v>
      </c>
      <c r="Y1861" t="str">
        <f>IF(tblRides[[#This Row],[supply_demand_ratio]]&lt;0.8,"Below 0.8",IF(tblRides[[#This Row],[supply_demand_ratio]]&lt;1,"Between 0.8-1.0",IF(tblRides[[#This Row],[supply_demand_ratio]]&lt;=1.2,"Between 1.0-1.2","Above 1.2")))</f>
        <v>Between 0.8-1.0</v>
      </c>
    </row>
    <row r="1862" spans="1:25" x14ac:dyDescent="0.3">
      <c r="A1862" t="s">
        <v>1917</v>
      </c>
      <c r="B1862" s="1">
        <v>46039.665972222225</v>
      </c>
      <c r="C1862" s="2">
        <v>46039</v>
      </c>
      <c r="D1862">
        <v>15</v>
      </c>
      <c r="E1862" t="s">
        <v>25</v>
      </c>
      <c r="F1862" t="s">
        <v>26</v>
      </c>
      <c r="G1862">
        <v>3</v>
      </c>
      <c r="H1862">
        <v>83.73</v>
      </c>
      <c r="I1862">
        <v>82.82</v>
      </c>
      <c r="J1862">
        <v>1</v>
      </c>
      <c r="K1862">
        <v>2</v>
      </c>
      <c r="L1862">
        <v>2.9</v>
      </c>
      <c r="M1862">
        <v>131</v>
      </c>
      <c r="N1862" t="s">
        <v>27</v>
      </c>
      <c r="O1862">
        <v>1.141</v>
      </c>
      <c r="P1862" t="s">
        <v>28</v>
      </c>
      <c r="Q1862" t="s">
        <v>29</v>
      </c>
      <c r="R1862">
        <v>4.74</v>
      </c>
      <c r="S1862">
        <v>6</v>
      </c>
      <c r="T1862">
        <v>-0.91</v>
      </c>
      <c r="U1862">
        <v>0.9</v>
      </c>
      <c r="V1862" t="s">
        <v>262</v>
      </c>
      <c r="W1862" t="s">
        <v>31</v>
      </c>
      <c r="X1862">
        <v>1</v>
      </c>
      <c r="Y1862" t="str">
        <f>IF(tblRides[[#This Row],[supply_demand_ratio]]&lt;0.8,"Below 0.8",IF(tblRides[[#This Row],[supply_demand_ratio]]&lt;1,"Between 0.8-1.0",IF(tblRides[[#This Row],[supply_demand_ratio]]&lt;=1.2,"Between 1.0-1.2","Above 1.2")))</f>
        <v>Between 1.0-1.2</v>
      </c>
    </row>
    <row r="1863" spans="1:25" x14ac:dyDescent="0.3">
      <c r="A1863" t="s">
        <v>1918</v>
      </c>
      <c r="B1863" s="1">
        <v>46039.67083333333</v>
      </c>
      <c r="C1863" s="2">
        <v>46039</v>
      </c>
      <c r="D1863">
        <v>16</v>
      </c>
      <c r="E1863" t="s">
        <v>62</v>
      </c>
      <c r="F1863" t="s">
        <v>26</v>
      </c>
      <c r="G1863">
        <v>1.2</v>
      </c>
      <c r="H1863">
        <v>57.77</v>
      </c>
      <c r="I1863">
        <v>57.06</v>
      </c>
      <c r="J1863">
        <v>1.1000000000000001</v>
      </c>
      <c r="K1863">
        <v>4.4000000000000004</v>
      </c>
      <c r="L1863">
        <v>4.7</v>
      </c>
      <c r="M1863">
        <v>58</v>
      </c>
      <c r="N1863" t="s">
        <v>41</v>
      </c>
      <c r="O1863">
        <v>2.0590000000000002</v>
      </c>
      <c r="P1863" t="s">
        <v>28</v>
      </c>
      <c r="Q1863" t="s">
        <v>29</v>
      </c>
      <c r="R1863">
        <v>4.93</v>
      </c>
      <c r="S1863">
        <v>41</v>
      </c>
      <c r="T1863">
        <v>-0.71</v>
      </c>
      <c r="U1863">
        <v>0.3</v>
      </c>
      <c r="V1863" t="s">
        <v>262</v>
      </c>
      <c r="W1863" t="s">
        <v>31</v>
      </c>
      <c r="X1863">
        <v>1</v>
      </c>
      <c r="Y1863" t="str">
        <f>IF(tblRides[[#This Row],[supply_demand_ratio]]&lt;0.8,"Below 0.8",IF(tblRides[[#This Row],[supply_demand_ratio]]&lt;1,"Between 0.8-1.0",IF(tblRides[[#This Row],[supply_demand_ratio]]&lt;=1.2,"Between 1.0-1.2","Above 1.2")))</f>
        <v>Above 1.2</v>
      </c>
    </row>
    <row r="1864" spans="1:25" x14ac:dyDescent="0.3">
      <c r="A1864" t="s">
        <v>1919</v>
      </c>
      <c r="B1864" s="1">
        <v>46039.672222222223</v>
      </c>
      <c r="C1864" s="2">
        <v>46039</v>
      </c>
      <c r="D1864">
        <v>16</v>
      </c>
      <c r="E1864" t="s">
        <v>25</v>
      </c>
      <c r="F1864" t="s">
        <v>34</v>
      </c>
      <c r="G1864">
        <v>4.4000000000000004</v>
      </c>
      <c r="H1864">
        <v>123.23</v>
      </c>
      <c r="I1864">
        <v>124.73</v>
      </c>
      <c r="J1864">
        <v>1.2</v>
      </c>
      <c r="K1864">
        <v>5.4</v>
      </c>
      <c r="L1864">
        <v>6</v>
      </c>
      <c r="M1864">
        <v>117</v>
      </c>
      <c r="N1864" t="s">
        <v>27</v>
      </c>
      <c r="O1864">
        <v>0.99099999999999999</v>
      </c>
      <c r="P1864" t="s">
        <v>28</v>
      </c>
      <c r="Q1864" t="s">
        <v>29</v>
      </c>
      <c r="R1864">
        <v>4.6100000000000003</v>
      </c>
      <c r="S1864">
        <v>0</v>
      </c>
      <c r="T1864">
        <v>1.5</v>
      </c>
      <c r="U1864">
        <v>0.6</v>
      </c>
      <c r="V1864" t="s">
        <v>262</v>
      </c>
      <c r="W1864" t="s">
        <v>45</v>
      </c>
      <c r="X1864">
        <v>1</v>
      </c>
      <c r="Y1864" t="str">
        <f>IF(tblRides[[#This Row],[supply_demand_ratio]]&lt;0.8,"Below 0.8",IF(tblRides[[#This Row],[supply_demand_ratio]]&lt;1,"Between 0.8-1.0",IF(tblRides[[#This Row],[supply_demand_ratio]]&lt;=1.2,"Between 1.0-1.2","Above 1.2")))</f>
        <v>Between 0.8-1.0</v>
      </c>
    </row>
    <row r="1865" spans="1:25" x14ac:dyDescent="0.3">
      <c r="A1865" t="s">
        <v>1920</v>
      </c>
      <c r="B1865" s="1">
        <v>46039.683333333334</v>
      </c>
      <c r="C1865" s="2">
        <v>46039</v>
      </c>
      <c r="D1865">
        <v>16</v>
      </c>
      <c r="E1865" t="s">
        <v>43</v>
      </c>
      <c r="F1865" t="s">
        <v>34</v>
      </c>
      <c r="G1865">
        <v>3.6</v>
      </c>
      <c r="H1865">
        <v>95.4</v>
      </c>
      <c r="I1865">
        <v>99.53</v>
      </c>
      <c r="J1865">
        <v>1</v>
      </c>
      <c r="K1865">
        <v>4.4000000000000004</v>
      </c>
      <c r="L1865">
        <v>7.4</v>
      </c>
      <c r="M1865">
        <v>46</v>
      </c>
      <c r="N1865" t="s">
        <v>41</v>
      </c>
      <c r="O1865">
        <v>1.125</v>
      </c>
      <c r="P1865" t="s">
        <v>28</v>
      </c>
      <c r="Q1865" t="s">
        <v>29</v>
      </c>
      <c r="R1865">
        <v>4.9800000000000004</v>
      </c>
      <c r="S1865">
        <v>0</v>
      </c>
      <c r="T1865">
        <v>4.13</v>
      </c>
      <c r="U1865">
        <v>3</v>
      </c>
      <c r="V1865" t="s">
        <v>262</v>
      </c>
      <c r="W1865" t="s">
        <v>31</v>
      </c>
      <c r="X1865">
        <v>1</v>
      </c>
      <c r="Y1865" t="str">
        <f>IF(tblRides[[#This Row],[supply_demand_ratio]]&lt;0.8,"Below 0.8",IF(tblRides[[#This Row],[supply_demand_ratio]]&lt;1,"Between 0.8-1.0",IF(tblRides[[#This Row],[supply_demand_ratio]]&lt;=1.2,"Between 1.0-1.2","Above 1.2")))</f>
        <v>Between 1.0-1.2</v>
      </c>
    </row>
    <row r="1866" spans="1:25" x14ac:dyDescent="0.3">
      <c r="A1866" t="s">
        <v>1921</v>
      </c>
      <c r="B1866" s="1">
        <v>46039.696527777778</v>
      </c>
      <c r="C1866" s="2">
        <v>46039</v>
      </c>
      <c r="D1866">
        <v>16</v>
      </c>
      <c r="E1866" t="s">
        <v>33</v>
      </c>
      <c r="F1866" t="s">
        <v>26</v>
      </c>
      <c r="G1866">
        <v>3.9</v>
      </c>
      <c r="H1866">
        <v>102.48</v>
      </c>
      <c r="I1866">
        <v>102.88</v>
      </c>
      <c r="J1866">
        <v>1</v>
      </c>
      <c r="K1866">
        <v>9.5</v>
      </c>
      <c r="L1866">
        <v>10.199999999999999</v>
      </c>
      <c r="M1866">
        <v>77</v>
      </c>
      <c r="N1866" t="s">
        <v>27</v>
      </c>
      <c r="O1866">
        <v>0.93200000000000005</v>
      </c>
      <c r="P1866" t="s">
        <v>28</v>
      </c>
      <c r="Q1866" t="s">
        <v>29</v>
      </c>
      <c r="R1866">
        <v>4.84</v>
      </c>
      <c r="S1866">
        <v>8</v>
      </c>
      <c r="T1866">
        <v>0.4</v>
      </c>
      <c r="U1866">
        <v>0.7</v>
      </c>
      <c r="V1866" t="s">
        <v>262</v>
      </c>
      <c r="W1866" t="s">
        <v>45</v>
      </c>
      <c r="X1866">
        <v>1</v>
      </c>
      <c r="Y1866" t="str">
        <f>IF(tblRides[[#This Row],[supply_demand_ratio]]&lt;0.8,"Below 0.8",IF(tblRides[[#This Row],[supply_demand_ratio]]&lt;1,"Between 0.8-1.0",IF(tblRides[[#This Row],[supply_demand_ratio]]&lt;=1.2,"Between 1.0-1.2","Above 1.2")))</f>
        <v>Between 0.8-1.0</v>
      </c>
    </row>
    <row r="1867" spans="1:25" x14ac:dyDescent="0.3">
      <c r="A1867" t="s">
        <v>1922</v>
      </c>
      <c r="B1867" s="1">
        <v>46039.703472222223</v>
      </c>
      <c r="C1867" s="2">
        <v>46039</v>
      </c>
      <c r="D1867">
        <v>16</v>
      </c>
      <c r="E1867" t="s">
        <v>43</v>
      </c>
      <c r="F1867" t="s">
        <v>26</v>
      </c>
      <c r="G1867">
        <v>8.9</v>
      </c>
      <c r="H1867">
        <v>192.06</v>
      </c>
      <c r="I1867">
        <v>195.99</v>
      </c>
      <c r="J1867">
        <v>1.1000000000000001</v>
      </c>
      <c r="K1867">
        <v>6.6</v>
      </c>
      <c r="L1867">
        <v>9.1999999999999993</v>
      </c>
      <c r="M1867">
        <v>57</v>
      </c>
      <c r="N1867" t="s">
        <v>27</v>
      </c>
      <c r="O1867">
        <v>0.98299999999999998</v>
      </c>
      <c r="P1867" t="s">
        <v>28</v>
      </c>
      <c r="Q1867" t="s">
        <v>29</v>
      </c>
      <c r="R1867">
        <v>4.5</v>
      </c>
      <c r="S1867">
        <v>4</v>
      </c>
      <c r="T1867">
        <v>3.93</v>
      </c>
      <c r="U1867">
        <v>2.6</v>
      </c>
      <c r="V1867" t="s">
        <v>262</v>
      </c>
      <c r="W1867" t="s">
        <v>45</v>
      </c>
      <c r="X1867">
        <v>1</v>
      </c>
      <c r="Y1867" t="str">
        <f>IF(tblRides[[#This Row],[supply_demand_ratio]]&lt;0.8,"Below 0.8",IF(tblRides[[#This Row],[supply_demand_ratio]]&lt;1,"Between 0.8-1.0",IF(tblRides[[#This Row],[supply_demand_ratio]]&lt;=1.2,"Between 1.0-1.2","Above 1.2")))</f>
        <v>Between 0.8-1.0</v>
      </c>
    </row>
    <row r="1868" spans="1:25" x14ac:dyDescent="0.3">
      <c r="A1868" t="s">
        <v>1923</v>
      </c>
      <c r="B1868" s="1">
        <v>46039.709027777775</v>
      </c>
      <c r="C1868" s="2">
        <v>46039</v>
      </c>
      <c r="D1868">
        <v>17</v>
      </c>
      <c r="E1868" t="s">
        <v>33</v>
      </c>
      <c r="F1868" t="s">
        <v>26</v>
      </c>
      <c r="G1868">
        <v>3.1</v>
      </c>
      <c r="H1868">
        <v>102.66</v>
      </c>
      <c r="I1868">
        <v>104.09</v>
      </c>
      <c r="J1868">
        <v>1.1000000000000001</v>
      </c>
      <c r="K1868">
        <v>7.7</v>
      </c>
      <c r="L1868">
        <v>13</v>
      </c>
      <c r="M1868">
        <v>75</v>
      </c>
      <c r="N1868" t="s">
        <v>27</v>
      </c>
      <c r="O1868">
        <v>0.73199999999999998</v>
      </c>
      <c r="P1868" t="s">
        <v>28</v>
      </c>
      <c r="Q1868" t="s">
        <v>29</v>
      </c>
      <c r="R1868">
        <v>4.46</v>
      </c>
      <c r="S1868">
        <v>12</v>
      </c>
      <c r="T1868">
        <v>1.43</v>
      </c>
      <c r="U1868">
        <v>5.3</v>
      </c>
      <c r="V1868" t="s">
        <v>262</v>
      </c>
      <c r="W1868" t="s">
        <v>45</v>
      </c>
      <c r="X1868">
        <v>1</v>
      </c>
      <c r="Y1868" t="str">
        <f>IF(tblRides[[#This Row],[supply_demand_ratio]]&lt;0.8,"Below 0.8",IF(tblRides[[#This Row],[supply_demand_ratio]]&lt;1,"Between 0.8-1.0",IF(tblRides[[#This Row],[supply_demand_ratio]]&lt;=1.2,"Between 1.0-1.2","Above 1.2")))</f>
        <v>Below 0.8</v>
      </c>
    </row>
    <row r="1869" spans="1:25" x14ac:dyDescent="0.3">
      <c r="A1869" t="s">
        <v>1924</v>
      </c>
      <c r="B1869" s="1">
        <v>46039.715277777781</v>
      </c>
      <c r="C1869" s="2">
        <v>46039</v>
      </c>
      <c r="D1869">
        <v>17</v>
      </c>
      <c r="E1869" t="s">
        <v>25</v>
      </c>
      <c r="F1869" t="s">
        <v>26</v>
      </c>
      <c r="G1869">
        <v>17.5</v>
      </c>
      <c r="H1869">
        <v>360.06</v>
      </c>
      <c r="I1869">
        <v>332.06</v>
      </c>
      <c r="J1869">
        <v>1.1000000000000001</v>
      </c>
      <c r="K1869">
        <v>6.5</v>
      </c>
      <c r="L1869">
        <v>9.5</v>
      </c>
      <c r="M1869">
        <v>104</v>
      </c>
      <c r="N1869" t="s">
        <v>27</v>
      </c>
      <c r="O1869">
        <v>0.80700000000000005</v>
      </c>
      <c r="P1869" t="s">
        <v>28</v>
      </c>
      <c r="Q1869" t="s">
        <v>29</v>
      </c>
      <c r="R1869">
        <v>4.59</v>
      </c>
      <c r="S1869">
        <v>7</v>
      </c>
      <c r="T1869">
        <v>-28</v>
      </c>
      <c r="U1869">
        <v>3</v>
      </c>
      <c r="V1869" t="s">
        <v>262</v>
      </c>
      <c r="W1869" t="s">
        <v>45</v>
      </c>
      <c r="X1869">
        <v>1</v>
      </c>
      <c r="Y1869" t="str">
        <f>IF(tblRides[[#This Row],[supply_demand_ratio]]&lt;0.8,"Below 0.8",IF(tblRides[[#This Row],[supply_demand_ratio]]&lt;1,"Between 0.8-1.0",IF(tblRides[[#This Row],[supply_demand_ratio]]&lt;=1.2,"Between 1.0-1.2","Above 1.2")))</f>
        <v>Between 0.8-1.0</v>
      </c>
    </row>
    <row r="1870" spans="1:25" x14ac:dyDescent="0.3">
      <c r="A1870" t="s">
        <v>1925</v>
      </c>
      <c r="B1870" s="1">
        <v>46039.71875</v>
      </c>
      <c r="C1870" s="2">
        <v>46039</v>
      </c>
      <c r="D1870">
        <v>17</v>
      </c>
      <c r="E1870" t="s">
        <v>33</v>
      </c>
      <c r="F1870" t="s">
        <v>34</v>
      </c>
      <c r="G1870">
        <v>0.9</v>
      </c>
      <c r="H1870">
        <v>63.77</v>
      </c>
      <c r="I1870">
        <v>63.17</v>
      </c>
      <c r="J1870">
        <v>1.2</v>
      </c>
      <c r="K1870">
        <v>8.5</v>
      </c>
      <c r="L1870">
        <v>9.4</v>
      </c>
      <c r="M1870">
        <v>91</v>
      </c>
      <c r="N1870" t="s">
        <v>72</v>
      </c>
      <c r="O1870">
        <v>0.79900000000000004</v>
      </c>
      <c r="P1870" t="s">
        <v>28</v>
      </c>
      <c r="Q1870" t="s">
        <v>29</v>
      </c>
      <c r="R1870">
        <v>4.63</v>
      </c>
      <c r="S1870">
        <v>0</v>
      </c>
      <c r="T1870">
        <v>-0.6</v>
      </c>
      <c r="U1870">
        <v>0.9</v>
      </c>
      <c r="V1870" t="s">
        <v>262</v>
      </c>
      <c r="W1870" t="s">
        <v>45</v>
      </c>
      <c r="X1870">
        <v>1</v>
      </c>
      <c r="Y1870" t="str">
        <f>IF(tblRides[[#This Row],[supply_demand_ratio]]&lt;0.8,"Below 0.8",IF(tblRides[[#This Row],[supply_demand_ratio]]&lt;1,"Between 0.8-1.0",IF(tblRides[[#This Row],[supply_demand_ratio]]&lt;=1.2,"Between 1.0-1.2","Above 1.2")))</f>
        <v>Below 0.8</v>
      </c>
    </row>
    <row r="1871" spans="1:25" x14ac:dyDescent="0.3">
      <c r="A1871" t="s">
        <v>1926</v>
      </c>
      <c r="B1871" s="1">
        <v>46039.737500000003</v>
      </c>
      <c r="C1871" s="2">
        <v>46039</v>
      </c>
      <c r="D1871">
        <v>17</v>
      </c>
      <c r="E1871" t="s">
        <v>33</v>
      </c>
      <c r="F1871" t="s">
        <v>26</v>
      </c>
      <c r="G1871">
        <v>12.4</v>
      </c>
      <c r="H1871">
        <v>246.04</v>
      </c>
      <c r="I1871">
        <v>227.73</v>
      </c>
      <c r="J1871">
        <v>1</v>
      </c>
      <c r="K1871">
        <v>5.0999999999999996</v>
      </c>
      <c r="L1871">
        <v>5.7</v>
      </c>
      <c r="M1871">
        <v>85</v>
      </c>
      <c r="N1871" t="s">
        <v>27</v>
      </c>
      <c r="O1871">
        <v>0.94099999999999995</v>
      </c>
      <c r="P1871" t="s">
        <v>28</v>
      </c>
      <c r="Q1871" t="s">
        <v>29</v>
      </c>
      <c r="R1871">
        <v>4.7300000000000004</v>
      </c>
      <c r="S1871">
        <v>8</v>
      </c>
      <c r="T1871">
        <v>-18.309999999999999</v>
      </c>
      <c r="U1871">
        <v>0.6</v>
      </c>
      <c r="V1871" t="s">
        <v>262</v>
      </c>
      <c r="W1871" t="s">
        <v>45</v>
      </c>
      <c r="X1871">
        <v>1</v>
      </c>
      <c r="Y1871" t="str">
        <f>IF(tblRides[[#This Row],[supply_demand_ratio]]&lt;0.8,"Below 0.8",IF(tblRides[[#This Row],[supply_demand_ratio]]&lt;1,"Between 0.8-1.0",IF(tblRides[[#This Row],[supply_demand_ratio]]&lt;=1.2,"Between 1.0-1.2","Above 1.2")))</f>
        <v>Between 0.8-1.0</v>
      </c>
    </row>
    <row r="1872" spans="1:25" x14ac:dyDescent="0.3">
      <c r="A1872" t="s">
        <v>1927</v>
      </c>
      <c r="B1872" s="1">
        <v>46039.752083333333</v>
      </c>
      <c r="C1872" s="2">
        <v>46039</v>
      </c>
      <c r="D1872">
        <v>18</v>
      </c>
      <c r="E1872" t="s">
        <v>36</v>
      </c>
      <c r="F1872" t="s">
        <v>26</v>
      </c>
      <c r="G1872">
        <v>1.4</v>
      </c>
      <c r="H1872">
        <v>64.02</v>
      </c>
      <c r="I1872">
        <v>61.73</v>
      </c>
      <c r="J1872">
        <v>1.1000000000000001</v>
      </c>
      <c r="K1872">
        <v>5.2</v>
      </c>
      <c r="L1872">
        <v>5.3</v>
      </c>
      <c r="M1872">
        <v>78</v>
      </c>
      <c r="N1872" t="s">
        <v>72</v>
      </c>
      <c r="O1872">
        <v>0.56100000000000005</v>
      </c>
      <c r="P1872" t="s">
        <v>28</v>
      </c>
      <c r="Q1872" t="s">
        <v>29</v>
      </c>
      <c r="R1872">
        <v>5</v>
      </c>
      <c r="S1872">
        <v>7</v>
      </c>
      <c r="T1872">
        <v>-2.29</v>
      </c>
      <c r="U1872">
        <v>0.1</v>
      </c>
      <c r="V1872" t="s">
        <v>262</v>
      </c>
      <c r="W1872" t="s">
        <v>45</v>
      </c>
      <c r="X1872">
        <v>1</v>
      </c>
      <c r="Y1872" t="str">
        <f>IF(tblRides[[#This Row],[supply_demand_ratio]]&lt;0.8,"Below 0.8",IF(tblRides[[#This Row],[supply_demand_ratio]]&lt;1,"Between 0.8-1.0",IF(tblRides[[#This Row],[supply_demand_ratio]]&lt;=1.2,"Between 1.0-1.2","Above 1.2")))</f>
        <v>Below 0.8</v>
      </c>
    </row>
    <row r="1873" spans="1:25" x14ac:dyDescent="0.3">
      <c r="A1873" t="s">
        <v>1928</v>
      </c>
      <c r="B1873" s="1">
        <v>46039.768750000003</v>
      </c>
      <c r="C1873" s="2">
        <v>46039</v>
      </c>
      <c r="D1873">
        <v>18</v>
      </c>
      <c r="E1873" t="s">
        <v>33</v>
      </c>
      <c r="F1873" t="s">
        <v>26</v>
      </c>
      <c r="G1873">
        <v>8.6999999999999993</v>
      </c>
      <c r="H1873">
        <v>183.5</v>
      </c>
      <c r="I1873">
        <v>172.19</v>
      </c>
      <c r="J1873">
        <v>1.1000000000000001</v>
      </c>
      <c r="K1873">
        <v>4.0999999999999996</v>
      </c>
      <c r="L1873">
        <v>5</v>
      </c>
      <c r="M1873">
        <v>67</v>
      </c>
      <c r="N1873" t="s">
        <v>27</v>
      </c>
      <c r="O1873">
        <v>0.76800000000000002</v>
      </c>
      <c r="P1873" t="s">
        <v>28</v>
      </c>
      <c r="Q1873" t="s">
        <v>29</v>
      </c>
      <c r="R1873">
        <v>4.6100000000000003</v>
      </c>
      <c r="S1873">
        <v>2</v>
      </c>
      <c r="T1873">
        <v>-11.31</v>
      </c>
      <c r="U1873">
        <v>0.9</v>
      </c>
      <c r="V1873" t="s">
        <v>262</v>
      </c>
      <c r="W1873" t="s">
        <v>31</v>
      </c>
      <c r="X1873">
        <v>1</v>
      </c>
      <c r="Y1873" t="str">
        <f>IF(tblRides[[#This Row],[supply_demand_ratio]]&lt;0.8,"Below 0.8",IF(tblRides[[#This Row],[supply_demand_ratio]]&lt;1,"Between 0.8-1.0",IF(tblRides[[#This Row],[supply_demand_ratio]]&lt;=1.2,"Between 1.0-1.2","Above 1.2")))</f>
        <v>Below 0.8</v>
      </c>
    </row>
    <row r="1874" spans="1:25" x14ac:dyDescent="0.3">
      <c r="A1874" t="s">
        <v>1929</v>
      </c>
      <c r="B1874" s="1">
        <v>46039.780555555553</v>
      </c>
      <c r="C1874" s="2">
        <v>46039</v>
      </c>
      <c r="D1874">
        <v>18</v>
      </c>
      <c r="E1874" t="s">
        <v>43</v>
      </c>
      <c r="F1874" t="s">
        <v>26</v>
      </c>
      <c r="G1874">
        <v>8.3000000000000007</v>
      </c>
      <c r="H1874">
        <v>158.33000000000001</v>
      </c>
      <c r="I1874">
        <v>157.44</v>
      </c>
      <c r="J1874">
        <v>1.1000000000000001</v>
      </c>
      <c r="K1874">
        <v>6.4</v>
      </c>
      <c r="L1874">
        <v>7.5</v>
      </c>
      <c r="M1874">
        <v>46</v>
      </c>
      <c r="N1874" t="s">
        <v>41</v>
      </c>
      <c r="O1874">
        <v>0.93600000000000005</v>
      </c>
      <c r="P1874" t="s">
        <v>28</v>
      </c>
      <c r="Q1874" t="s">
        <v>29</v>
      </c>
      <c r="R1874">
        <v>4.74</v>
      </c>
      <c r="S1874">
        <v>9</v>
      </c>
      <c r="T1874">
        <v>-0.89</v>
      </c>
      <c r="U1874">
        <v>1.1000000000000001</v>
      </c>
      <c r="V1874" t="s">
        <v>262</v>
      </c>
      <c r="W1874" t="s">
        <v>45</v>
      </c>
      <c r="X1874">
        <v>1</v>
      </c>
      <c r="Y1874" t="str">
        <f>IF(tblRides[[#This Row],[supply_demand_ratio]]&lt;0.8,"Below 0.8",IF(tblRides[[#This Row],[supply_demand_ratio]]&lt;1,"Between 0.8-1.0",IF(tblRides[[#This Row],[supply_demand_ratio]]&lt;=1.2,"Between 1.0-1.2","Above 1.2")))</f>
        <v>Between 0.8-1.0</v>
      </c>
    </row>
    <row r="1875" spans="1:25" x14ac:dyDescent="0.3">
      <c r="A1875" t="s">
        <v>1930</v>
      </c>
      <c r="B1875" s="1">
        <v>46039.783333333333</v>
      </c>
      <c r="C1875" s="2">
        <v>46039</v>
      </c>
      <c r="D1875">
        <v>18</v>
      </c>
      <c r="E1875" t="s">
        <v>43</v>
      </c>
      <c r="F1875" t="s">
        <v>26</v>
      </c>
      <c r="G1875">
        <v>4.5</v>
      </c>
      <c r="H1875">
        <v>126.32</v>
      </c>
      <c r="I1875">
        <v>123.14</v>
      </c>
      <c r="J1875">
        <v>1.1000000000000001</v>
      </c>
      <c r="K1875">
        <v>9.1999999999999993</v>
      </c>
      <c r="L1875">
        <v>7.9</v>
      </c>
      <c r="M1875">
        <v>51</v>
      </c>
      <c r="N1875" t="s">
        <v>27</v>
      </c>
      <c r="O1875">
        <v>0.82199999999999995</v>
      </c>
      <c r="P1875" t="s">
        <v>28</v>
      </c>
      <c r="Q1875" t="s">
        <v>29</v>
      </c>
      <c r="R1875">
        <v>5</v>
      </c>
      <c r="S1875">
        <v>1</v>
      </c>
      <c r="T1875">
        <v>-3.18</v>
      </c>
      <c r="U1875">
        <v>-1.3</v>
      </c>
      <c r="V1875" t="s">
        <v>262</v>
      </c>
      <c r="W1875" t="s">
        <v>45</v>
      </c>
      <c r="X1875">
        <v>1</v>
      </c>
      <c r="Y1875" t="str">
        <f>IF(tblRides[[#This Row],[supply_demand_ratio]]&lt;0.8,"Below 0.8",IF(tblRides[[#This Row],[supply_demand_ratio]]&lt;1,"Between 0.8-1.0",IF(tblRides[[#This Row],[supply_demand_ratio]]&lt;=1.2,"Between 1.0-1.2","Above 1.2")))</f>
        <v>Between 0.8-1.0</v>
      </c>
    </row>
    <row r="1876" spans="1:25" x14ac:dyDescent="0.3">
      <c r="A1876" t="s">
        <v>1931</v>
      </c>
      <c r="B1876" s="1">
        <v>46039.783333333333</v>
      </c>
      <c r="C1876" s="2">
        <v>46039</v>
      </c>
      <c r="D1876">
        <v>18</v>
      </c>
      <c r="E1876" t="s">
        <v>25</v>
      </c>
      <c r="F1876" t="s">
        <v>26</v>
      </c>
      <c r="G1876">
        <v>9.3000000000000007</v>
      </c>
      <c r="H1876">
        <v>205.3</v>
      </c>
      <c r="I1876">
        <v>206.44</v>
      </c>
      <c r="J1876">
        <v>1.2</v>
      </c>
      <c r="K1876">
        <v>6.3</v>
      </c>
      <c r="L1876">
        <v>5.7</v>
      </c>
      <c r="M1876">
        <v>106</v>
      </c>
      <c r="N1876" t="s">
        <v>27</v>
      </c>
      <c r="O1876">
        <v>0.75900000000000001</v>
      </c>
      <c r="P1876" t="s">
        <v>28</v>
      </c>
      <c r="Q1876" t="s">
        <v>29</v>
      </c>
      <c r="R1876">
        <v>4.92</v>
      </c>
      <c r="S1876">
        <v>4</v>
      </c>
      <c r="T1876">
        <v>1.1399999999999999</v>
      </c>
      <c r="U1876">
        <v>-0.6</v>
      </c>
      <c r="V1876" t="s">
        <v>262</v>
      </c>
      <c r="W1876" t="s">
        <v>45</v>
      </c>
      <c r="X1876">
        <v>1</v>
      </c>
      <c r="Y1876" t="str">
        <f>IF(tblRides[[#This Row],[supply_demand_ratio]]&lt;0.8,"Below 0.8",IF(tblRides[[#This Row],[supply_demand_ratio]]&lt;1,"Between 0.8-1.0",IF(tblRides[[#This Row],[supply_demand_ratio]]&lt;=1.2,"Between 1.0-1.2","Above 1.2")))</f>
        <v>Below 0.8</v>
      </c>
    </row>
    <row r="1877" spans="1:25" x14ac:dyDescent="0.3">
      <c r="A1877" t="s">
        <v>1932</v>
      </c>
      <c r="B1877" s="1">
        <v>46039.799305555556</v>
      </c>
      <c r="C1877" s="2">
        <v>46039</v>
      </c>
      <c r="D1877">
        <v>19</v>
      </c>
      <c r="E1877" t="s">
        <v>33</v>
      </c>
      <c r="F1877" t="s">
        <v>34</v>
      </c>
      <c r="G1877">
        <v>2.8</v>
      </c>
      <c r="H1877">
        <v>76.44</v>
      </c>
      <c r="I1877">
        <v>78.099999999999994</v>
      </c>
      <c r="J1877">
        <v>1</v>
      </c>
      <c r="K1877">
        <v>8.8000000000000007</v>
      </c>
      <c r="L1877">
        <v>7</v>
      </c>
      <c r="M1877">
        <v>83</v>
      </c>
      <c r="N1877" t="s">
        <v>27</v>
      </c>
      <c r="O1877">
        <v>0.80900000000000005</v>
      </c>
      <c r="P1877" t="s">
        <v>28</v>
      </c>
      <c r="Q1877" t="s">
        <v>29</v>
      </c>
      <c r="R1877">
        <v>4.7300000000000004</v>
      </c>
      <c r="S1877">
        <v>0</v>
      </c>
      <c r="T1877">
        <v>1.66</v>
      </c>
      <c r="U1877">
        <v>-1.8</v>
      </c>
      <c r="V1877" t="s">
        <v>262</v>
      </c>
      <c r="W1877" t="s">
        <v>45</v>
      </c>
      <c r="X1877">
        <v>1</v>
      </c>
      <c r="Y1877" t="str">
        <f>IF(tblRides[[#This Row],[supply_demand_ratio]]&lt;0.8,"Below 0.8",IF(tblRides[[#This Row],[supply_demand_ratio]]&lt;1,"Between 0.8-1.0",IF(tblRides[[#This Row],[supply_demand_ratio]]&lt;=1.2,"Between 1.0-1.2","Above 1.2")))</f>
        <v>Between 0.8-1.0</v>
      </c>
    </row>
    <row r="1878" spans="1:25" x14ac:dyDescent="0.3">
      <c r="A1878" t="s">
        <v>1933</v>
      </c>
      <c r="B1878" s="1">
        <v>46039.802083333336</v>
      </c>
      <c r="C1878" s="2">
        <v>46039</v>
      </c>
      <c r="D1878">
        <v>19</v>
      </c>
      <c r="E1878" t="s">
        <v>25</v>
      </c>
      <c r="F1878" t="s">
        <v>26</v>
      </c>
      <c r="G1878">
        <v>2.4</v>
      </c>
      <c r="H1878">
        <v>113.78</v>
      </c>
      <c r="I1878">
        <v>111.99</v>
      </c>
      <c r="J1878">
        <v>1.4</v>
      </c>
      <c r="K1878">
        <v>9.6999999999999993</v>
      </c>
      <c r="L1878">
        <v>12.9</v>
      </c>
      <c r="M1878">
        <v>92</v>
      </c>
      <c r="N1878" t="s">
        <v>72</v>
      </c>
      <c r="O1878">
        <v>0.55300000000000005</v>
      </c>
      <c r="P1878" t="s">
        <v>28</v>
      </c>
      <c r="Q1878" t="s">
        <v>29</v>
      </c>
      <c r="R1878">
        <v>4.67</v>
      </c>
      <c r="S1878">
        <v>24</v>
      </c>
      <c r="T1878">
        <v>-1.79</v>
      </c>
      <c r="U1878">
        <v>3.2</v>
      </c>
      <c r="V1878" t="s">
        <v>262</v>
      </c>
      <c r="W1878" t="s">
        <v>45</v>
      </c>
      <c r="X1878">
        <v>1</v>
      </c>
      <c r="Y1878" t="str">
        <f>IF(tblRides[[#This Row],[supply_demand_ratio]]&lt;0.8,"Below 0.8",IF(tblRides[[#This Row],[supply_demand_ratio]]&lt;1,"Between 0.8-1.0",IF(tblRides[[#This Row],[supply_demand_ratio]]&lt;=1.2,"Between 1.0-1.2","Above 1.2")))</f>
        <v>Below 0.8</v>
      </c>
    </row>
    <row r="1879" spans="1:25" x14ac:dyDescent="0.3">
      <c r="A1879" t="s">
        <v>1934</v>
      </c>
      <c r="B1879" s="1">
        <v>46039.802083333336</v>
      </c>
      <c r="C1879" s="2">
        <v>46039</v>
      </c>
      <c r="D1879">
        <v>19</v>
      </c>
      <c r="E1879" t="s">
        <v>43</v>
      </c>
      <c r="F1879" t="s">
        <v>34</v>
      </c>
      <c r="G1879">
        <v>8.8000000000000007</v>
      </c>
      <c r="H1879">
        <v>189.57</v>
      </c>
      <c r="I1879">
        <v>185.11</v>
      </c>
      <c r="J1879">
        <v>1</v>
      </c>
      <c r="K1879">
        <v>8</v>
      </c>
      <c r="L1879">
        <v>9.4</v>
      </c>
      <c r="M1879">
        <v>52</v>
      </c>
      <c r="N1879" t="s">
        <v>41</v>
      </c>
      <c r="O1879">
        <v>1.1339999999999999</v>
      </c>
      <c r="P1879" t="s">
        <v>28</v>
      </c>
      <c r="Q1879" t="s">
        <v>29</v>
      </c>
      <c r="R1879">
        <v>4.4000000000000004</v>
      </c>
      <c r="S1879">
        <v>0</v>
      </c>
      <c r="T1879">
        <v>-4.46</v>
      </c>
      <c r="U1879">
        <v>1.4</v>
      </c>
      <c r="V1879" t="s">
        <v>262</v>
      </c>
      <c r="W1879" t="s">
        <v>45</v>
      </c>
      <c r="X1879">
        <v>1</v>
      </c>
      <c r="Y1879" t="str">
        <f>IF(tblRides[[#This Row],[supply_demand_ratio]]&lt;0.8,"Below 0.8",IF(tblRides[[#This Row],[supply_demand_ratio]]&lt;1,"Between 0.8-1.0",IF(tblRides[[#This Row],[supply_demand_ratio]]&lt;=1.2,"Between 1.0-1.2","Above 1.2")))</f>
        <v>Between 1.0-1.2</v>
      </c>
    </row>
    <row r="1880" spans="1:25" x14ac:dyDescent="0.3">
      <c r="A1880" t="s">
        <v>1935</v>
      </c>
      <c r="B1880" s="1">
        <v>46039.806944444441</v>
      </c>
      <c r="C1880" s="2">
        <v>46039</v>
      </c>
      <c r="D1880">
        <v>19</v>
      </c>
      <c r="E1880" t="s">
        <v>33</v>
      </c>
      <c r="F1880" t="s">
        <v>26</v>
      </c>
      <c r="G1880">
        <v>3.7</v>
      </c>
      <c r="H1880">
        <v>101.77</v>
      </c>
      <c r="I1880">
        <v>101.73</v>
      </c>
      <c r="J1880">
        <v>1</v>
      </c>
      <c r="K1880">
        <v>3.2</v>
      </c>
      <c r="L1880">
        <v>3.9</v>
      </c>
      <c r="M1880">
        <v>89</v>
      </c>
      <c r="N1880" t="s">
        <v>27</v>
      </c>
      <c r="O1880">
        <v>1.1120000000000001</v>
      </c>
      <c r="P1880" t="s">
        <v>28</v>
      </c>
      <c r="Q1880" t="s">
        <v>29</v>
      </c>
      <c r="R1880">
        <v>4.67</v>
      </c>
      <c r="S1880">
        <v>5</v>
      </c>
      <c r="T1880">
        <v>-0.04</v>
      </c>
      <c r="U1880">
        <v>0.7</v>
      </c>
      <c r="V1880" t="s">
        <v>262</v>
      </c>
      <c r="W1880" t="s">
        <v>31</v>
      </c>
      <c r="X1880">
        <v>1</v>
      </c>
      <c r="Y1880" t="str">
        <f>IF(tblRides[[#This Row],[supply_demand_ratio]]&lt;0.8,"Below 0.8",IF(tblRides[[#This Row],[supply_demand_ratio]]&lt;1,"Between 0.8-1.0",IF(tblRides[[#This Row],[supply_demand_ratio]]&lt;=1.2,"Between 1.0-1.2","Above 1.2")))</f>
        <v>Between 1.0-1.2</v>
      </c>
    </row>
    <row r="1881" spans="1:25" x14ac:dyDescent="0.3">
      <c r="A1881" t="s">
        <v>1936</v>
      </c>
      <c r="B1881" s="1">
        <v>46039.807638888888</v>
      </c>
      <c r="C1881" s="2">
        <v>46039</v>
      </c>
      <c r="D1881">
        <v>19</v>
      </c>
      <c r="E1881" t="s">
        <v>25</v>
      </c>
      <c r="F1881" t="s">
        <v>26</v>
      </c>
      <c r="G1881">
        <v>16.2</v>
      </c>
      <c r="H1881">
        <v>378.97</v>
      </c>
      <c r="J1881">
        <v>1.4</v>
      </c>
      <c r="K1881">
        <v>6.9</v>
      </c>
      <c r="L1881">
        <v>6</v>
      </c>
      <c r="M1881">
        <v>80</v>
      </c>
      <c r="N1881" t="s">
        <v>72</v>
      </c>
      <c r="O1881">
        <v>0.46200000000000002</v>
      </c>
      <c r="P1881" t="s">
        <v>58</v>
      </c>
      <c r="Q1881" t="s">
        <v>59</v>
      </c>
      <c r="R1881">
        <v>5</v>
      </c>
      <c r="S1881">
        <v>3</v>
      </c>
      <c r="U1881">
        <v>-0.9</v>
      </c>
      <c r="V1881" t="s">
        <v>262</v>
      </c>
      <c r="W1881" t="s">
        <v>45</v>
      </c>
      <c r="X1881">
        <v>0</v>
      </c>
      <c r="Y1881" t="str">
        <f>IF(tblRides[[#This Row],[supply_demand_ratio]]&lt;0.8,"Below 0.8",IF(tblRides[[#This Row],[supply_demand_ratio]]&lt;1,"Between 0.8-1.0",IF(tblRides[[#This Row],[supply_demand_ratio]]&lt;=1.2,"Between 1.0-1.2","Above 1.2")))</f>
        <v>Below 0.8</v>
      </c>
    </row>
    <row r="1882" spans="1:25" x14ac:dyDescent="0.3">
      <c r="A1882" t="s">
        <v>1937</v>
      </c>
      <c r="B1882" s="1">
        <v>46039.837500000001</v>
      </c>
      <c r="C1882" s="2">
        <v>46039</v>
      </c>
      <c r="D1882">
        <v>20</v>
      </c>
      <c r="E1882" t="s">
        <v>25</v>
      </c>
      <c r="F1882" t="s">
        <v>34</v>
      </c>
      <c r="G1882">
        <v>8.8000000000000007</v>
      </c>
      <c r="H1882">
        <v>313.44</v>
      </c>
      <c r="J1882">
        <v>1.6</v>
      </c>
      <c r="K1882">
        <v>12.9</v>
      </c>
      <c r="L1882">
        <v>15.9</v>
      </c>
      <c r="M1882">
        <v>110</v>
      </c>
      <c r="N1882" t="s">
        <v>72</v>
      </c>
      <c r="O1882">
        <v>0.54100000000000004</v>
      </c>
      <c r="P1882" t="s">
        <v>58</v>
      </c>
      <c r="Q1882" t="s">
        <v>74</v>
      </c>
      <c r="R1882">
        <v>4.58</v>
      </c>
      <c r="S1882">
        <v>0</v>
      </c>
      <c r="U1882">
        <v>3</v>
      </c>
      <c r="V1882" t="s">
        <v>262</v>
      </c>
      <c r="W1882" t="s">
        <v>77</v>
      </c>
      <c r="X1882">
        <v>0</v>
      </c>
      <c r="Y1882" t="str">
        <f>IF(tblRides[[#This Row],[supply_demand_ratio]]&lt;0.8,"Below 0.8",IF(tblRides[[#This Row],[supply_demand_ratio]]&lt;1,"Between 0.8-1.0",IF(tblRides[[#This Row],[supply_demand_ratio]]&lt;=1.2,"Between 1.0-1.2","Above 1.2")))</f>
        <v>Below 0.8</v>
      </c>
    </row>
    <row r="1883" spans="1:25" x14ac:dyDescent="0.3">
      <c r="A1883" t="s">
        <v>1938</v>
      </c>
      <c r="B1883" s="1">
        <v>46039.844444444447</v>
      </c>
      <c r="C1883" s="2">
        <v>46039</v>
      </c>
      <c r="D1883">
        <v>20</v>
      </c>
      <c r="E1883" t="s">
        <v>33</v>
      </c>
      <c r="F1883" t="s">
        <v>34</v>
      </c>
      <c r="G1883">
        <v>7</v>
      </c>
      <c r="H1883">
        <v>178.3</v>
      </c>
      <c r="I1883">
        <v>172.61</v>
      </c>
      <c r="J1883">
        <v>1.3</v>
      </c>
      <c r="K1883">
        <v>3.1</v>
      </c>
      <c r="L1883">
        <v>2.1</v>
      </c>
      <c r="M1883">
        <v>83</v>
      </c>
      <c r="N1883" t="s">
        <v>27</v>
      </c>
      <c r="O1883">
        <v>0.77800000000000002</v>
      </c>
      <c r="P1883" t="s">
        <v>28</v>
      </c>
      <c r="Q1883" t="s">
        <v>29</v>
      </c>
      <c r="R1883">
        <v>4.93</v>
      </c>
      <c r="S1883">
        <v>0</v>
      </c>
      <c r="T1883">
        <v>-5.69</v>
      </c>
      <c r="U1883">
        <v>-1</v>
      </c>
      <c r="V1883" t="s">
        <v>262</v>
      </c>
      <c r="W1883" t="s">
        <v>31</v>
      </c>
      <c r="X1883">
        <v>1</v>
      </c>
      <c r="Y1883" t="str">
        <f>IF(tblRides[[#This Row],[supply_demand_ratio]]&lt;0.8,"Below 0.8",IF(tblRides[[#This Row],[supply_demand_ratio]]&lt;1,"Between 0.8-1.0",IF(tblRides[[#This Row],[supply_demand_ratio]]&lt;=1.2,"Between 1.0-1.2","Above 1.2")))</f>
        <v>Below 0.8</v>
      </c>
    </row>
    <row r="1884" spans="1:25" x14ac:dyDescent="0.3">
      <c r="A1884" t="s">
        <v>1939</v>
      </c>
      <c r="B1884" s="1">
        <v>46039.851388888892</v>
      </c>
      <c r="C1884" s="2">
        <v>46039</v>
      </c>
      <c r="D1884">
        <v>20</v>
      </c>
      <c r="E1884" t="s">
        <v>43</v>
      </c>
      <c r="F1884" t="s">
        <v>26</v>
      </c>
      <c r="G1884">
        <v>3.9</v>
      </c>
      <c r="H1884">
        <v>91.24</v>
      </c>
      <c r="I1884">
        <v>94.2</v>
      </c>
      <c r="J1884">
        <v>1</v>
      </c>
      <c r="K1884">
        <v>6.6</v>
      </c>
      <c r="L1884">
        <v>5.3</v>
      </c>
      <c r="M1884">
        <v>54</v>
      </c>
      <c r="N1884" t="s">
        <v>27</v>
      </c>
      <c r="O1884">
        <v>0.90200000000000002</v>
      </c>
      <c r="P1884" t="s">
        <v>28</v>
      </c>
      <c r="Q1884" t="s">
        <v>29</v>
      </c>
      <c r="R1884">
        <v>4.58</v>
      </c>
      <c r="S1884">
        <v>34</v>
      </c>
      <c r="T1884">
        <v>2.96</v>
      </c>
      <c r="U1884">
        <v>-1.3</v>
      </c>
      <c r="V1884" t="s">
        <v>262</v>
      </c>
      <c r="W1884" t="s">
        <v>45</v>
      </c>
      <c r="X1884">
        <v>1</v>
      </c>
      <c r="Y1884" t="str">
        <f>IF(tblRides[[#This Row],[supply_demand_ratio]]&lt;0.8,"Below 0.8",IF(tblRides[[#This Row],[supply_demand_ratio]]&lt;1,"Between 0.8-1.0",IF(tblRides[[#This Row],[supply_demand_ratio]]&lt;=1.2,"Between 1.0-1.2","Above 1.2")))</f>
        <v>Between 0.8-1.0</v>
      </c>
    </row>
    <row r="1885" spans="1:25" x14ac:dyDescent="0.3">
      <c r="A1885" t="s">
        <v>1940</v>
      </c>
      <c r="B1885" s="1">
        <v>46039.854166666664</v>
      </c>
      <c r="C1885" s="2">
        <v>46039</v>
      </c>
      <c r="D1885">
        <v>20</v>
      </c>
      <c r="E1885" t="s">
        <v>36</v>
      </c>
      <c r="F1885" t="s">
        <v>26</v>
      </c>
      <c r="G1885">
        <v>2</v>
      </c>
      <c r="H1885">
        <v>72.61</v>
      </c>
      <c r="I1885">
        <v>74.540000000000006</v>
      </c>
      <c r="J1885">
        <v>1.1000000000000001</v>
      </c>
      <c r="K1885">
        <v>10</v>
      </c>
      <c r="L1885">
        <v>13</v>
      </c>
      <c r="M1885">
        <v>94</v>
      </c>
      <c r="N1885" t="s">
        <v>27</v>
      </c>
      <c r="O1885">
        <v>0.78900000000000003</v>
      </c>
      <c r="P1885" t="s">
        <v>28</v>
      </c>
      <c r="Q1885" t="s">
        <v>29</v>
      </c>
      <c r="R1885">
        <v>4.8899999999999997</v>
      </c>
      <c r="S1885">
        <v>3</v>
      </c>
      <c r="T1885">
        <v>1.93</v>
      </c>
      <c r="U1885">
        <v>3</v>
      </c>
      <c r="V1885" t="s">
        <v>262</v>
      </c>
      <c r="W1885" t="s">
        <v>45</v>
      </c>
      <c r="X1885">
        <v>1</v>
      </c>
      <c r="Y1885" t="str">
        <f>IF(tblRides[[#This Row],[supply_demand_ratio]]&lt;0.8,"Below 0.8",IF(tblRides[[#This Row],[supply_demand_ratio]]&lt;1,"Between 0.8-1.0",IF(tblRides[[#This Row],[supply_demand_ratio]]&lt;=1.2,"Between 1.0-1.2","Above 1.2")))</f>
        <v>Below 0.8</v>
      </c>
    </row>
    <row r="1886" spans="1:25" x14ac:dyDescent="0.3">
      <c r="A1886" t="s">
        <v>1941</v>
      </c>
      <c r="B1886" s="1">
        <v>46039.856944444444</v>
      </c>
      <c r="C1886" s="2">
        <v>46039</v>
      </c>
      <c r="D1886">
        <v>20</v>
      </c>
      <c r="E1886" t="s">
        <v>62</v>
      </c>
      <c r="F1886" t="s">
        <v>26</v>
      </c>
      <c r="G1886">
        <v>10.9</v>
      </c>
      <c r="H1886">
        <v>190.37</v>
      </c>
      <c r="I1886">
        <v>197.15</v>
      </c>
      <c r="J1886">
        <v>1.1000000000000001</v>
      </c>
      <c r="K1886">
        <v>6.7</v>
      </c>
      <c r="L1886">
        <v>6.3</v>
      </c>
      <c r="M1886">
        <v>51</v>
      </c>
      <c r="N1886" t="s">
        <v>27</v>
      </c>
      <c r="O1886">
        <v>0.90400000000000003</v>
      </c>
      <c r="P1886" t="s">
        <v>28</v>
      </c>
      <c r="Q1886" t="s">
        <v>29</v>
      </c>
      <c r="R1886">
        <v>4.93</v>
      </c>
      <c r="S1886">
        <v>6</v>
      </c>
      <c r="T1886">
        <v>6.78</v>
      </c>
      <c r="U1886">
        <v>-0.4</v>
      </c>
      <c r="V1886" t="s">
        <v>262</v>
      </c>
      <c r="W1886" t="s">
        <v>45</v>
      </c>
      <c r="X1886">
        <v>1</v>
      </c>
      <c r="Y1886" t="str">
        <f>IF(tblRides[[#This Row],[supply_demand_ratio]]&lt;0.8,"Below 0.8",IF(tblRides[[#This Row],[supply_demand_ratio]]&lt;1,"Between 0.8-1.0",IF(tblRides[[#This Row],[supply_demand_ratio]]&lt;=1.2,"Between 1.0-1.2","Above 1.2")))</f>
        <v>Between 0.8-1.0</v>
      </c>
    </row>
    <row r="1887" spans="1:25" x14ac:dyDescent="0.3">
      <c r="A1887" t="s">
        <v>1942</v>
      </c>
      <c r="B1887" s="1">
        <v>46039.861111111109</v>
      </c>
      <c r="C1887" s="2">
        <v>46039</v>
      </c>
      <c r="D1887">
        <v>20</v>
      </c>
      <c r="E1887" t="s">
        <v>62</v>
      </c>
      <c r="F1887" t="s">
        <v>34</v>
      </c>
      <c r="G1887">
        <v>10.9</v>
      </c>
      <c r="H1887">
        <v>203.91</v>
      </c>
      <c r="I1887">
        <v>208.07</v>
      </c>
      <c r="J1887">
        <v>1</v>
      </c>
      <c r="K1887">
        <v>8.3000000000000007</v>
      </c>
      <c r="L1887">
        <v>9.9</v>
      </c>
      <c r="M1887">
        <v>47</v>
      </c>
      <c r="N1887" t="s">
        <v>41</v>
      </c>
      <c r="O1887">
        <v>1.113</v>
      </c>
      <c r="P1887" t="s">
        <v>28</v>
      </c>
      <c r="Q1887" t="s">
        <v>29</v>
      </c>
      <c r="R1887">
        <v>4.6100000000000003</v>
      </c>
      <c r="S1887">
        <v>0</v>
      </c>
      <c r="T1887">
        <v>4.16</v>
      </c>
      <c r="U1887">
        <v>1.6</v>
      </c>
      <c r="V1887" t="s">
        <v>262</v>
      </c>
      <c r="W1887" t="s">
        <v>45</v>
      </c>
      <c r="X1887">
        <v>1</v>
      </c>
      <c r="Y1887" t="str">
        <f>IF(tblRides[[#This Row],[supply_demand_ratio]]&lt;0.8,"Below 0.8",IF(tblRides[[#This Row],[supply_demand_ratio]]&lt;1,"Between 0.8-1.0",IF(tblRides[[#This Row],[supply_demand_ratio]]&lt;=1.2,"Between 1.0-1.2","Above 1.2")))</f>
        <v>Between 1.0-1.2</v>
      </c>
    </row>
    <row r="1888" spans="1:25" x14ac:dyDescent="0.3">
      <c r="A1888" t="s">
        <v>1943</v>
      </c>
      <c r="B1888" s="1">
        <v>46039.865277777775</v>
      </c>
      <c r="C1888" s="2">
        <v>46039</v>
      </c>
      <c r="D1888">
        <v>20</v>
      </c>
      <c r="E1888" t="s">
        <v>43</v>
      </c>
      <c r="F1888" t="s">
        <v>26</v>
      </c>
      <c r="G1888">
        <v>3.1</v>
      </c>
      <c r="H1888">
        <v>96.97</v>
      </c>
      <c r="I1888">
        <v>95.57</v>
      </c>
      <c r="J1888">
        <v>1.1000000000000001</v>
      </c>
      <c r="K1888">
        <v>9.3000000000000007</v>
      </c>
      <c r="L1888">
        <v>8.5</v>
      </c>
      <c r="M1888">
        <v>51</v>
      </c>
      <c r="N1888" t="s">
        <v>27</v>
      </c>
      <c r="O1888">
        <v>0.79300000000000004</v>
      </c>
      <c r="P1888" t="s">
        <v>28</v>
      </c>
      <c r="Q1888" t="s">
        <v>29</v>
      </c>
      <c r="R1888">
        <v>4.59</v>
      </c>
      <c r="S1888">
        <v>19</v>
      </c>
      <c r="T1888">
        <v>-1.4</v>
      </c>
      <c r="U1888">
        <v>-0.8</v>
      </c>
      <c r="V1888" t="s">
        <v>262</v>
      </c>
      <c r="W1888" t="s">
        <v>45</v>
      </c>
      <c r="X1888">
        <v>1</v>
      </c>
      <c r="Y1888" t="str">
        <f>IF(tblRides[[#This Row],[supply_demand_ratio]]&lt;0.8,"Below 0.8",IF(tblRides[[#This Row],[supply_demand_ratio]]&lt;1,"Between 0.8-1.0",IF(tblRides[[#This Row],[supply_demand_ratio]]&lt;=1.2,"Between 1.0-1.2","Above 1.2")))</f>
        <v>Below 0.8</v>
      </c>
    </row>
    <row r="1889" spans="1:25" x14ac:dyDescent="0.3">
      <c r="A1889" t="s">
        <v>1944</v>
      </c>
      <c r="B1889" s="1">
        <v>46039.865972222222</v>
      </c>
      <c r="C1889" s="2">
        <v>46039</v>
      </c>
      <c r="D1889">
        <v>20</v>
      </c>
      <c r="E1889" t="s">
        <v>25</v>
      </c>
      <c r="F1889" t="s">
        <v>26</v>
      </c>
      <c r="G1889">
        <v>1.8</v>
      </c>
      <c r="H1889">
        <v>104.97</v>
      </c>
      <c r="I1889">
        <v>97.84</v>
      </c>
      <c r="J1889">
        <v>1.5</v>
      </c>
      <c r="K1889">
        <v>10.199999999999999</v>
      </c>
      <c r="L1889">
        <v>10.5</v>
      </c>
      <c r="M1889">
        <v>94</v>
      </c>
      <c r="N1889" t="s">
        <v>72</v>
      </c>
      <c r="O1889">
        <v>0.56299999999999994</v>
      </c>
      <c r="P1889" t="s">
        <v>28</v>
      </c>
      <c r="Q1889" t="s">
        <v>29</v>
      </c>
      <c r="R1889">
        <v>4.8499999999999996</v>
      </c>
      <c r="S1889">
        <v>13</v>
      </c>
      <c r="T1889">
        <v>-7.13</v>
      </c>
      <c r="U1889">
        <v>0.3</v>
      </c>
      <c r="V1889" t="s">
        <v>262</v>
      </c>
      <c r="W1889" t="s">
        <v>77</v>
      </c>
      <c r="X1889">
        <v>1</v>
      </c>
      <c r="Y1889" t="str">
        <f>IF(tblRides[[#This Row],[supply_demand_ratio]]&lt;0.8,"Below 0.8",IF(tblRides[[#This Row],[supply_demand_ratio]]&lt;1,"Between 0.8-1.0",IF(tblRides[[#This Row],[supply_demand_ratio]]&lt;=1.2,"Between 1.0-1.2","Above 1.2")))</f>
        <v>Below 0.8</v>
      </c>
    </row>
    <row r="1890" spans="1:25" x14ac:dyDescent="0.3">
      <c r="A1890" t="s">
        <v>1945</v>
      </c>
      <c r="B1890" s="1">
        <v>46039.87777777778</v>
      </c>
      <c r="C1890" s="2">
        <v>46039</v>
      </c>
      <c r="D1890">
        <v>21</v>
      </c>
      <c r="E1890" t="s">
        <v>33</v>
      </c>
      <c r="F1890" t="s">
        <v>34</v>
      </c>
      <c r="G1890">
        <v>5.8</v>
      </c>
      <c r="H1890">
        <v>153.54</v>
      </c>
      <c r="I1890">
        <v>153.74</v>
      </c>
      <c r="J1890">
        <v>1.2</v>
      </c>
      <c r="K1890">
        <v>6.3</v>
      </c>
      <c r="L1890">
        <v>7.1</v>
      </c>
      <c r="M1890">
        <v>101</v>
      </c>
      <c r="N1890" t="s">
        <v>27</v>
      </c>
      <c r="O1890">
        <v>0.95299999999999996</v>
      </c>
      <c r="P1890" t="s">
        <v>28</v>
      </c>
      <c r="Q1890" t="s">
        <v>29</v>
      </c>
      <c r="R1890">
        <v>4.8600000000000003</v>
      </c>
      <c r="S1890">
        <v>0</v>
      </c>
      <c r="T1890">
        <v>0.2</v>
      </c>
      <c r="U1890">
        <v>0.8</v>
      </c>
      <c r="V1890" t="s">
        <v>262</v>
      </c>
      <c r="W1890" t="s">
        <v>45</v>
      </c>
      <c r="X1890">
        <v>1</v>
      </c>
      <c r="Y1890" t="str">
        <f>IF(tblRides[[#This Row],[supply_demand_ratio]]&lt;0.8,"Below 0.8",IF(tblRides[[#This Row],[supply_demand_ratio]]&lt;1,"Between 0.8-1.0",IF(tblRides[[#This Row],[supply_demand_ratio]]&lt;=1.2,"Between 1.0-1.2","Above 1.2")))</f>
        <v>Between 0.8-1.0</v>
      </c>
    </row>
    <row r="1891" spans="1:25" x14ac:dyDescent="0.3">
      <c r="A1891" t="s">
        <v>1946</v>
      </c>
      <c r="B1891" s="1">
        <v>46039.883333333331</v>
      </c>
      <c r="C1891" s="2">
        <v>46039</v>
      </c>
      <c r="D1891">
        <v>21</v>
      </c>
      <c r="E1891" t="s">
        <v>33</v>
      </c>
      <c r="F1891" t="s">
        <v>26</v>
      </c>
      <c r="G1891">
        <v>5.5</v>
      </c>
      <c r="H1891">
        <v>139.03</v>
      </c>
      <c r="I1891">
        <v>147.13999999999999</v>
      </c>
      <c r="J1891">
        <v>1.1000000000000001</v>
      </c>
      <c r="K1891">
        <v>4</v>
      </c>
      <c r="L1891">
        <v>8</v>
      </c>
      <c r="M1891">
        <v>81</v>
      </c>
      <c r="N1891" t="s">
        <v>27</v>
      </c>
      <c r="O1891">
        <v>0.76800000000000002</v>
      </c>
      <c r="P1891" t="s">
        <v>28</v>
      </c>
      <c r="Q1891" t="s">
        <v>29</v>
      </c>
      <c r="R1891">
        <v>4.8899999999999997</v>
      </c>
      <c r="S1891">
        <v>13</v>
      </c>
      <c r="T1891">
        <v>8.11</v>
      </c>
      <c r="U1891">
        <v>4</v>
      </c>
      <c r="V1891" t="s">
        <v>262</v>
      </c>
      <c r="W1891" t="s">
        <v>31</v>
      </c>
      <c r="X1891">
        <v>1</v>
      </c>
      <c r="Y1891" t="str">
        <f>IF(tblRides[[#This Row],[supply_demand_ratio]]&lt;0.8,"Below 0.8",IF(tblRides[[#This Row],[supply_demand_ratio]]&lt;1,"Between 0.8-1.0",IF(tblRides[[#This Row],[supply_demand_ratio]]&lt;=1.2,"Between 1.0-1.2","Above 1.2")))</f>
        <v>Below 0.8</v>
      </c>
    </row>
    <row r="1892" spans="1:25" x14ac:dyDescent="0.3">
      <c r="A1892" t="s">
        <v>1947</v>
      </c>
      <c r="B1892" s="1">
        <v>46039.884722222225</v>
      </c>
      <c r="C1892" s="2">
        <v>46039</v>
      </c>
      <c r="D1892">
        <v>21</v>
      </c>
      <c r="E1892" t="s">
        <v>33</v>
      </c>
      <c r="F1892" t="s">
        <v>34</v>
      </c>
      <c r="G1892">
        <v>9.8000000000000007</v>
      </c>
      <c r="H1892">
        <v>225.71</v>
      </c>
      <c r="I1892">
        <v>227.58</v>
      </c>
      <c r="J1892">
        <v>1.1000000000000001</v>
      </c>
      <c r="K1892">
        <v>3</v>
      </c>
      <c r="L1892">
        <v>5</v>
      </c>
      <c r="M1892">
        <v>87</v>
      </c>
      <c r="N1892" t="s">
        <v>27</v>
      </c>
      <c r="O1892">
        <v>0.82799999999999996</v>
      </c>
      <c r="P1892" t="s">
        <v>28</v>
      </c>
      <c r="Q1892" t="s">
        <v>29</v>
      </c>
      <c r="R1892">
        <v>4.7300000000000004</v>
      </c>
      <c r="S1892">
        <v>0</v>
      </c>
      <c r="T1892">
        <v>1.87</v>
      </c>
      <c r="U1892">
        <v>2</v>
      </c>
      <c r="V1892" t="s">
        <v>262</v>
      </c>
      <c r="W1892" t="s">
        <v>31</v>
      </c>
      <c r="X1892">
        <v>1</v>
      </c>
      <c r="Y1892" t="str">
        <f>IF(tblRides[[#This Row],[supply_demand_ratio]]&lt;0.8,"Below 0.8",IF(tblRides[[#This Row],[supply_demand_ratio]]&lt;1,"Between 0.8-1.0",IF(tblRides[[#This Row],[supply_demand_ratio]]&lt;=1.2,"Between 1.0-1.2","Above 1.2")))</f>
        <v>Between 0.8-1.0</v>
      </c>
    </row>
    <row r="1893" spans="1:25" x14ac:dyDescent="0.3">
      <c r="A1893" t="s">
        <v>1948</v>
      </c>
      <c r="B1893" s="1">
        <v>46039.890972222223</v>
      </c>
      <c r="C1893" s="2">
        <v>46039</v>
      </c>
      <c r="D1893">
        <v>21</v>
      </c>
      <c r="E1893" t="s">
        <v>43</v>
      </c>
      <c r="F1893" t="s">
        <v>26</v>
      </c>
      <c r="G1893">
        <v>4.5</v>
      </c>
      <c r="H1893">
        <v>111.31</v>
      </c>
      <c r="I1893">
        <v>109.28</v>
      </c>
      <c r="J1893">
        <v>1.1000000000000001</v>
      </c>
      <c r="K1893">
        <v>4.4000000000000004</v>
      </c>
      <c r="L1893">
        <v>6.6</v>
      </c>
      <c r="M1893">
        <v>65</v>
      </c>
      <c r="N1893" t="s">
        <v>41</v>
      </c>
      <c r="O1893">
        <v>1.1779999999999999</v>
      </c>
      <c r="P1893" t="s">
        <v>28</v>
      </c>
      <c r="Q1893" t="s">
        <v>29</v>
      </c>
      <c r="R1893">
        <v>4.51</v>
      </c>
      <c r="S1893">
        <v>3</v>
      </c>
      <c r="T1893">
        <v>-2.0299999999999998</v>
      </c>
      <c r="U1893">
        <v>2.2000000000000002</v>
      </c>
      <c r="V1893" t="s">
        <v>262</v>
      </c>
      <c r="W1893" t="s">
        <v>31</v>
      </c>
      <c r="X1893">
        <v>1</v>
      </c>
      <c r="Y1893" t="str">
        <f>IF(tblRides[[#This Row],[supply_demand_ratio]]&lt;0.8,"Below 0.8",IF(tblRides[[#This Row],[supply_demand_ratio]]&lt;1,"Between 0.8-1.0",IF(tblRides[[#This Row],[supply_demand_ratio]]&lt;=1.2,"Between 1.0-1.2","Above 1.2")))</f>
        <v>Between 1.0-1.2</v>
      </c>
    </row>
    <row r="1894" spans="1:25" x14ac:dyDescent="0.3">
      <c r="A1894" t="s">
        <v>1949</v>
      </c>
      <c r="B1894" s="1">
        <v>46039.893750000003</v>
      </c>
      <c r="C1894" s="2">
        <v>46039</v>
      </c>
      <c r="D1894">
        <v>21</v>
      </c>
      <c r="E1894" t="s">
        <v>25</v>
      </c>
      <c r="F1894" t="s">
        <v>26</v>
      </c>
      <c r="G1894">
        <v>15</v>
      </c>
      <c r="H1894">
        <v>371.28</v>
      </c>
      <c r="J1894">
        <v>1.4</v>
      </c>
      <c r="K1894">
        <v>3.7</v>
      </c>
      <c r="M1894">
        <v>108</v>
      </c>
      <c r="N1894" t="s">
        <v>72</v>
      </c>
      <c r="O1894">
        <v>0.64200000000000002</v>
      </c>
      <c r="P1894" t="s">
        <v>82</v>
      </c>
      <c r="Q1894" t="s">
        <v>83</v>
      </c>
      <c r="R1894">
        <v>4.7</v>
      </c>
      <c r="S1894">
        <v>28</v>
      </c>
      <c r="V1894" t="s">
        <v>262</v>
      </c>
      <c r="W1894" t="s">
        <v>31</v>
      </c>
      <c r="X1894">
        <v>0</v>
      </c>
      <c r="Y1894" t="str">
        <f>IF(tblRides[[#This Row],[supply_demand_ratio]]&lt;0.8,"Below 0.8",IF(tblRides[[#This Row],[supply_demand_ratio]]&lt;1,"Between 0.8-1.0",IF(tblRides[[#This Row],[supply_demand_ratio]]&lt;=1.2,"Between 1.0-1.2","Above 1.2")))</f>
        <v>Below 0.8</v>
      </c>
    </row>
    <row r="1895" spans="1:25" x14ac:dyDescent="0.3">
      <c r="A1895" t="s">
        <v>1950</v>
      </c>
      <c r="B1895" s="1">
        <v>46039.906944444447</v>
      </c>
      <c r="C1895" s="2">
        <v>46039</v>
      </c>
      <c r="D1895">
        <v>21</v>
      </c>
      <c r="E1895" t="s">
        <v>25</v>
      </c>
      <c r="F1895" t="s">
        <v>34</v>
      </c>
      <c r="G1895">
        <v>7.8</v>
      </c>
      <c r="H1895">
        <v>209.64</v>
      </c>
      <c r="J1895">
        <v>1.2</v>
      </c>
      <c r="K1895">
        <v>7.7</v>
      </c>
      <c r="L1895">
        <v>11.7</v>
      </c>
      <c r="M1895">
        <v>111</v>
      </c>
      <c r="N1895" t="s">
        <v>27</v>
      </c>
      <c r="O1895">
        <v>0.78700000000000003</v>
      </c>
      <c r="P1895" t="s">
        <v>58</v>
      </c>
      <c r="Q1895" t="s">
        <v>108</v>
      </c>
      <c r="R1895">
        <v>4.5</v>
      </c>
      <c r="S1895">
        <v>0</v>
      </c>
      <c r="U1895">
        <v>4</v>
      </c>
      <c r="V1895" t="s">
        <v>262</v>
      </c>
      <c r="W1895" t="s">
        <v>45</v>
      </c>
      <c r="X1895">
        <v>0</v>
      </c>
      <c r="Y1895" t="str">
        <f>IF(tblRides[[#This Row],[supply_demand_ratio]]&lt;0.8,"Below 0.8",IF(tblRides[[#This Row],[supply_demand_ratio]]&lt;1,"Between 0.8-1.0",IF(tblRides[[#This Row],[supply_demand_ratio]]&lt;=1.2,"Between 1.0-1.2","Above 1.2")))</f>
        <v>Below 0.8</v>
      </c>
    </row>
    <row r="1896" spans="1:25" x14ac:dyDescent="0.3">
      <c r="A1896" t="s">
        <v>1951</v>
      </c>
      <c r="B1896" s="1">
        <v>46039.906944444447</v>
      </c>
      <c r="C1896" s="2">
        <v>46039</v>
      </c>
      <c r="D1896">
        <v>21</v>
      </c>
      <c r="E1896" t="s">
        <v>25</v>
      </c>
      <c r="F1896" t="s">
        <v>34</v>
      </c>
      <c r="G1896">
        <v>16.600000000000001</v>
      </c>
      <c r="H1896">
        <v>299.23</v>
      </c>
      <c r="J1896">
        <v>1.1000000000000001</v>
      </c>
      <c r="K1896">
        <v>11.7</v>
      </c>
      <c r="L1896">
        <v>17.5</v>
      </c>
      <c r="M1896">
        <v>117</v>
      </c>
      <c r="N1896" t="s">
        <v>72</v>
      </c>
      <c r="O1896">
        <v>0.78600000000000003</v>
      </c>
      <c r="P1896" t="s">
        <v>58</v>
      </c>
      <c r="Q1896" t="s">
        <v>74</v>
      </c>
      <c r="R1896">
        <v>4.83</v>
      </c>
      <c r="S1896">
        <v>0</v>
      </c>
      <c r="U1896">
        <v>5.8</v>
      </c>
      <c r="V1896" t="s">
        <v>262</v>
      </c>
      <c r="W1896" t="s">
        <v>77</v>
      </c>
      <c r="X1896">
        <v>0</v>
      </c>
      <c r="Y1896" t="str">
        <f>IF(tblRides[[#This Row],[supply_demand_ratio]]&lt;0.8,"Below 0.8",IF(tblRides[[#This Row],[supply_demand_ratio]]&lt;1,"Between 0.8-1.0",IF(tblRides[[#This Row],[supply_demand_ratio]]&lt;=1.2,"Between 1.0-1.2","Above 1.2")))</f>
        <v>Below 0.8</v>
      </c>
    </row>
    <row r="1897" spans="1:25" x14ac:dyDescent="0.3">
      <c r="A1897" t="s">
        <v>1952</v>
      </c>
      <c r="B1897" s="1">
        <v>46039.90902777778</v>
      </c>
      <c r="C1897" s="2">
        <v>46039</v>
      </c>
      <c r="D1897">
        <v>21</v>
      </c>
      <c r="E1897" t="s">
        <v>25</v>
      </c>
      <c r="F1897" t="s">
        <v>26</v>
      </c>
      <c r="G1897">
        <v>1.7</v>
      </c>
      <c r="H1897">
        <v>89.11</v>
      </c>
      <c r="I1897">
        <v>88.6</v>
      </c>
      <c r="J1897">
        <v>1.4</v>
      </c>
      <c r="K1897">
        <v>8.1999999999999993</v>
      </c>
      <c r="L1897">
        <v>10.9</v>
      </c>
      <c r="M1897">
        <v>101</v>
      </c>
      <c r="N1897" t="s">
        <v>72</v>
      </c>
      <c r="O1897">
        <v>0.57299999999999995</v>
      </c>
      <c r="P1897" t="s">
        <v>28</v>
      </c>
      <c r="Q1897" t="s">
        <v>29</v>
      </c>
      <c r="R1897">
        <v>4.5</v>
      </c>
      <c r="S1897">
        <v>19</v>
      </c>
      <c r="T1897">
        <v>-0.51</v>
      </c>
      <c r="U1897">
        <v>2.7</v>
      </c>
      <c r="V1897" t="s">
        <v>262</v>
      </c>
      <c r="W1897" t="s">
        <v>45</v>
      </c>
      <c r="X1897">
        <v>1</v>
      </c>
      <c r="Y1897" t="str">
        <f>IF(tblRides[[#This Row],[supply_demand_ratio]]&lt;0.8,"Below 0.8",IF(tblRides[[#This Row],[supply_demand_ratio]]&lt;1,"Between 0.8-1.0",IF(tblRides[[#This Row],[supply_demand_ratio]]&lt;=1.2,"Between 1.0-1.2","Above 1.2")))</f>
        <v>Below 0.8</v>
      </c>
    </row>
    <row r="1898" spans="1:25" x14ac:dyDescent="0.3">
      <c r="A1898" t="s">
        <v>1953</v>
      </c>
      <c r="B1898" s="1">
        <v>46039.911111111112</v>
      </c>
      <c r="C1898" s="2">
        <v>46039</v>
      </c>
      <c r="D1898">
        <v>21</v>
      </c>
      <c r="E1898" t="s">
        <v>62</v>
      </c>
      <c r="F1898" t="s">
        <v>26</v>
      </c>
      <c r="G1898">
        <v>6.2</v>
      </c>
      <c r="H1898">
        <v>123.82</v>
      </c>
      <c r="I1898">
        <v>120.86</v>
      </c>
      <c r="J1898">
        <v>1</v>
      </c>
      <c r="K1898">
        <v>5.6</v>
      </c>
      <c r="L1898">
        <v>3.7</v>
      </c>
      <c r="M1898">
        <v>45</v>
      </c>
      <c r="N1898" t="s">
        <v>41</v>
      </c>
      <c r="O1898">
        <v>0.997</v>
      </c>
      <c r="P1898" t="s">
        <v>28</v>
      </c>
      <c r="Q1898" t="s">
        <v>29</v>
      </c>
      <c r="R1898">
        <v>4.5599999999999996</v>
      </c>
      <c r="S1898">
        <v>17</v>
      </c>
      <c r="T1898">
        <v>-2.96</v>
      </c>
      <c r="U1898">
        <v>-1.9</v>
      </c>
      <c r="V1898" t="s">
        <v>262</v>
      </c>
      <c r="W1898" t="s">
        <v>45</v>
      </c>
      <c r="X1898">
        <v>1</v>
      </c>
      <c r="Y1898" t="str">
        <f>IF(tblRides[[#This Row],[supply_demand_ratio]]&lt;0.8,"Below 0.8",IF(tblRides[[#This Row],[supply_demand_ratio]]&lt;1,"Between 0.8-1.0",IF(tblRides[[#This Row],[supply_demand_ratio]]&lt;=1.2,"Between 1.0-1.2","Above 1.2")))</f>
        <v>Between 0.8-1.0</v>
      </c>
    </row>
    <row r="1899" spans="1:25" x14ac:dyDescent="0.3">
      <c r="A1899" t="s">
        <v>1954</v>
      </c>
      <c r="B1899" s="1">
        <v>46039.927777777775</v>
      </c>
      <c r="C1899" s="2">
        <v>46039</v>
      </c>
      <c r="D1899">
        <v>22</v>
      </c>
      <c r="E1899" t="s">
        <v>25</v>
      </c>
      <c r="F1899" t="s">
        <v>26</v>
      </c>
      <c r="G1899">
        <v>14.1</v>
      </c>
      <c r="H1899">
        <v>344.58</v>
      </c>
      <c r="I1899">
        <v>352.86</v>
      </c>
      <c r="J1899">
        <v>1.3</v>
      </c>
      <c r="K1899">
        <v>3.5</v>
      </c>
      <c r="L1899">
        <v>5.3</v>
      </c>
      <c r="M1899">
        <v>110</v>
      </c>
      <c r="N1899" t="s">
        <v>27</v>
      </c>
      <c r="O1899">
        <v>0.78200000000000003</v>
      </c>
      <c r="P1899" t="s">
        <v>28</v>
      </c>
      <c r="Q1899" t="s">
        <v>29</v>
      </c>
      <c r="R1899">
        <v>4.68</v>
      </c>
      <c r="S1899">
        <v>17</v>
      </c>
      <c r="T1899">
        <v>8.2799999999999994</v>
      </c>
      <c r="U1899">
        <v>1.8</v>
      </c>
      <c r="V1899" t="s">
        <v>262</v>
      </c>
      <c r="W1899" t="s">
        <v>31</v>
      </c>
      <c r="X1899">
        <v>1</v>
      </c>
      <c r="Y1899" t="str">
        <f>IF(tblRides[[#This Row],[supply_demand_ratio]]&lt;0.8,"Below 0.8",IF(tblRides[[#This Row],[supply_demand_ratio]]&lt;1,"Between 0.8-1.0",IF(tblRides[[#This Row],[supply_demand_ratio]]&lt;=1.2,"Between 1.0-1.2","Above 1.2")))</f>
        <v>Below 0.8</v>
      </c>
    </row>
    <row r="1900" spans="1:25" x14ac:dyDescent="0.3">
      <c r="A1900" t="s">
        <v>1955</v>
      </c>
      <c r="B1900" s="1">
        <v>46039.929166666669</v>
      </c>
      <c r="C1900" s="2">
        <v>46039</v>
      </c>
      <c r="D1900">
        <v>22</v>
      </c>
      <c r="E1900" t="s">
        <v>33</v>
      </c>
      <c r="F1900" t="s">
        <v>26</v>
      </c>
      <c r="G1900">
        <v>1.9</v>
      </c>
      <c r="H1900">
        <v>64.349999999999994</v>
      </c>
      <c r="I1900">
        <v>63.05</v>
      </c>
      <c r="J1900">
        <v>1</v>
      </c>
      <c r="K1900">
        <v>4.7</v>
      </c>
      <c r="L1900">
        <v>9.6</v>
      </c>
      <c r="M1900">
        <v>106</v>
      </c>
      <c r="N1900" t="s">
        <v>27</v>
      </c>
      <c r="O1900">
        <v>0.995</v>
      </c>
      <c r="P1900" t="s">
        <v>28</v>
      </c>
      <c r="Q1900" t="s">
        <v>29</v>
      </c>
      <c r="R1900">
        <v>4.99</v>
      </c>
      <c r="S1900">
        <v>36</v>
      </c>
      <c r="T1900">
        <v>-1.3</v>
      </c>
      <c r="U1900">
        <v>4.9000000000000004</v>
      </c>
      <c r="V1900" t="s">
        <v>262</v>
      </c>
      <c r="W1900" t="s">
        <v>31</v>
      </c>
      <c r="X1900">
        <v>1</v>
      </c>
      <c r="Y1900" t="str">
        <f>IF(tblRides[[#This Row],[supply_demand_ratio]]&lt;0.8,"Below 0.8",IF(tblRides[[#This Row],[supply_demand_ratio]]&lt;1,"Between 0.8-1.0",IF(tblRides[[#This Row],[supply_demand_ratio]]&lt;=1.2,"Between 1.0-1.2","Above 1.2")))</f>
        <v>Between 0.8-1.0</v>
      </c>
    </row>
    <row r="1901" spans="1:25" x14ac:dyDescent="0.3">
      <c r="A1901" t="s">
        <v>1956</v>
      </c>
      <c r="B1901" s="1">
        <v>46039.931250000001</v>
      </c>
      <c r="C1901" s="2">
        <v>46039</v>
      </c>
      <c r="D1901">
        <v>22</v>
      </c>
      <c r="E1901" t="s">
        <v>62</v>
      </c>
      <c r="F1901" t="s">
        <v>26</v>
      </c>
      <c r="G1901">
        <v>10.3</v>
      </c>
      <c r="H1901">
        <v>174.87</v>
      </c>
      <c r="I1901">
        <v>167.8</v>
      </c>
      <c r="J1901">
        <v>1</v>
      </c>
      <c r="K1901">
        <v>4.5999999999999996</v>
      </c>
      <c r="L1901">
        <v>1.6</v>
      </c>
      <c r="M1901">
        <v>53</v>
      </c>
      <c r="N1901" t="s">
        <v>41</v>
      </c>
      <c r="O1901">
        <v>1.097</v>
      </c>
      <c r="P1901" t="s">
        <v>28</v>
      </c>
      <c r="Q1901" t="s">
        <v>29</v>
      </c>
      <c r="R1901">
        <v>4.4800000000000004</v>
      </c>
      <c r="S1901">
        <v>7</v>
      </c>
      <c r="T1901">
        <v>-7.07</v>
      </c>
      <c r="U1901">
        <v>-3</v>
      </c>
      <c r="V1901" t="s">
        <v>262</v>
      </c>
      <c r="W1901" t="s">
        <v>31</v>
      </c>
      <c r="X1901">
        <v>1</v>
      </c>
      <c r="Y1901" t="str">
        <f>IF(tblRides[[#This Row],[supply_demand_ratio]]&lt;0.8,"Below 0.8",IF(tblRides[[#This Row],[supply_demand_ratio]]&lt;1,"Between 0.8-1.0",IF(tblRides[[#This Row],[supply_demand_ratio]]&lt;=1.2,"Between 1.0-1.2","Above 1.2")))</f>
        <v>Between 1.0-1.2</v>
      </c>
    </row>
    <row r="1902" spans="1:25" x14ac:dyDescent="0.3">
      <c r="A1902" t="s">
        <v>1957</v>
      </c>
      <c r="B1902" s="1">
        <v>46039.939583333333</v>
      </c>
      <c r="C1902" s="2">
        <v>46039</v>
      </c>
      <c r="D1902">
        <v>22</v>
      </c>
      <c r="E1902" t="s">
        <v>43</v>
      </c>
      <c r="F1902" t="s">
        <v>34</v>
      </c>
      <c r="G1902">
        <v>1.2</v>
      </c>
      <c r="H1902">
        <v>55.59</v>
      </c>
      <c r="I1902">
        <v>57.56</v>
      </c>
      <c r="J1902">
        <v>1</v>
      </c>
      <c r="K1902">
        <v>4</v>
      </c>
      <c r="L1902">
        <v>9.8000000000000007</v>
      </c>
      <c r="M1902">
        <v>64</v>
      </c>
      <c r="N1902" t="s">
        <v>41</v>
      </c>
      <c r="O1902">
        <v>1.6379999999999999</v>
      </c>
      <c r="P1902" t="s">
        <v>28</v>
      </c>
      <c r="Q1902" t="s">
        <v>29</v>
      </c>
      <c r="R1902">
        <v>4.58</v>
      </c>
      <c r="S1902">
        <v>0</v>
      </c>
      <c r="T1902">
        <v>1.97</v>
      </c>
      <c r="U1902">
        <v>5.8</v>
      </c>
      <c r="V1902" t="s">
        <v>262</v>
      </c>
      <c r="W1902" t="s">
        <v>31</v>
      </c>
      <c r="X1902">
        <v>1</v>
      </c>
      <c r="Y1902" t="str">
        <f>IF(tblRides[[#This Row],[supply_demand_ratio]]&lt;0.8,"Below 0.8",IF(tblRides[[#This Row],[supply_demand_ratio]]&lt;1,"Between 0.8-1.0",IF(tblRides[[#This Row],[supply_demand_ratio]]&lt;=1.2,"Between 1.0-1.2","Above 1.2")))</f>
        <v>Above 1.2</v>
      </c>
    </row>
    <row r="1903" spans="1:25" x14ac:dyDescent="0.3">
      <c r="A1903" t="s">
        <v>1958</v>
      </c>
      <c r="B1903" s="1">
        <v>46039.948611111111</v>
      </c>
      <c r="C1903" s="2">
        <v>46039</v>
      </c>
      <c r="D1903">
        <v>22</v>
      </c>
      <c r="E1903" t="s">
        <v>33</v>
      </c>
      <c r="F1903" t="s">
        <v>34</v>
      </c>
      <c r="G1903">
        <v>2</v>
      </c>
      <c r="H1903">
        <v>82.5</v>
      </c>
      <c r="I1903">
        <v>82.83</v>
      </c>
      <c r="J1903">
        <v>1.2</v>
      </c>
      <c r="K1903">
        <v>6.9</v>
      </c>
      <c r="L1903">
        <v>9.9</v>
      </c>
      <c r="M1903">
        <v>79</v>
      </c>
      <c r="N1903" t="s">
        <v>27</v>
      </c>
      <c r="O1903">
        <v>0.76900000000000002</v>
      </c>
      <c r="P1903" t="s">
        <v>28</v>
      </c>
      <c r="Q1903" t="s">
        <v>29</v>
      </c>
      <c r="R1903">
        <v>4.62</v>
      </c>
      <c r="S1903">
        <v>0</v>
      </c>
      <c r="T1903">
        <v>0.33</v>
      </c>
      <c r="U1903">
        <v>3</v>
      </c>
      <c r="V1903" t="s">
        <v>262</v>
      </c>
      <c r="W1903" t="s">
        <v>45</v>
      </c>
      <c r="X1903">
        <v>1</v>
      </c>
      <c r="Y1903" t="str">
        <f>IF(tblRides[[#This Row],[supply_demand_ratio]]&lt;0.8,"Below 0.8",IF(tblRides[[#This Row],[supply_demand_ratio]]&lt;1,"Between 0.8-1.0",IF(tblRides[[#This Row],[supply_demand_ratio]]&lt;=1.2,"Between 1.0-1.2","Above 1.2")))</f>
        <v>Below 0.8</v>
      </c>
    </row>
    <row r="1904" spans="1:25" x14ac:dyDescent="0.3">
      <c r="A1904" t="s">
        <v>1959</v>
      </c>
      <c r="B1904" s="1">
        <v>46039.962500000001</v>
      </c>
      <c r="C1904" s="2">
        <v>46039</v>
      </c>
      <c r="D1904">
        <v>23</v>
      </c>
      <c r="E1904" t="s">
        <v>36</v>
      </c>
      <c r="F1904" t="s">
        <v>26</v>
      </c>
      <c r="G1904">
        <v>1.8</v>
      </c>
      <c r="H1904">
        <v>76.78</v>
      </c>
      <c r="I1904">
        <v>76.260000000000005</v>
      </c>
      <c r="J1904">
        <v>1.1000000000000001</v>
      </c>
      <c r="K1904">
        <v>3.1</v>
      </c>
      <c r="L1904">
        <v>4.9000000000000004</v>
      </c>
      <c r="M1904">
        <v>126</v>
      </c>
      <c r="N1904" t="s">
        <v>27</v>
      </c>
      <c r="O1904">
        <v>1.0840000000000001</v>
      </c>
      <c r="P1904" t="s">
        <v>28</v>
      </c>
      <c r="Q1904" t="s">
        <v>29</v>
      </c>
      <c r="R1904">
        <v>4.8099999999999996</v>
      </c>
      <c r="S1904">
        <v>23</v>
      </c>
      <c r="T1904">
        <v>-0.52</v>
      </c>
      <c r="U1904">
        <v>1.8</v>
      </c>
      <c r="V1904" t="s">
        <v>262</v>
      </c>
      <c r="W1904" t="s">
        <v>31</v>
      </c>
      <c r="X1904">
        <v>1</v>
      </c>
      <c r="Y1904" t="str">
        <f>IF(tblRides[[#This Row],[supply_demand_ratio]]&lt;0.8,"Below 0.8",IF(tblRides[[#This Row],[supply_demand_ratio]]&lt;1,"Between 0.8-1.0",IF(tblRides[[#This Row],[supply_demand_ratio]]&lt;=1.2,"Between 1.0-1.2","Above 1.2")))</f>
        <v>Between 1.0-1.2</v>
      </c>
    </row>
    <row r="1905" spans="1:25" x14ac:dyDescent="0.3">
      <c r="A1905" t="s">
        <v>1960</v>
      </c>
      <c r="B1905" s="1">
        <v>46039.967361111114</v>
      </c>
      <c r="C1905" s="2">
        <v>46039</v>
      </c>
      <c r="D1905">
        <v>23</v>
      </c>
      <c r="E1905" t="s">
        <v>43</v>
      </c>
      <c r="F1905" t="s">
        <v>26</v>
      </c>
      <c r="G1905">
        <v>2.2000000000000002</v>
      </c>
      <c r="H1905">
        <v>71.33</v>
      </c>
      <c r="J1905">
        <v>1</v>
      </c>
      <c r="K1905">
        <v>4.5999999999999996</v>
      </c>
      <c r="L1905">
        <v>4.5</v>
      </c>
      <c r="M1905">
        <v>64</v>
      </c>
      <c r="N1905" t="s">
        <v>41</v>
      </c>
      <c r="O1905">
        <v>1.2050000000000001</v>
      </c>
      <c r="P1905" t="s">
        <v>58</v>
      </c>
      <c r="Q1905" t="s">
        <v>88</v>
      </c>
      <c r="R1905">
        <v>4.54</v>
      </c>
      <c r="S1905">
        <v>20</v>
      </c>
      <c r="U1905">
        <v>-0.1</v>
      </c>
      <c r="V1905" t="s">
        <v>262</v>
      </c>
      <c r="W1905" t="s">
        <v>31</v>
      </c>
      <c r="X1905">
        <v>0</v>
      </c>
      <c r="Y1905" t="str">
        <f>IF(tblRides[[#This Row],[supply_demand_ratio]]&lt;0.8,"Below 0.8",IF(tblRides[[#This Row],[supply_demand_ratio]]&lt;1,"Between 0.8-1.0",IF(tblRides[[#This Row],[supply_demand_ratio]]&lt;=1.2,"Between 1.0-1.2","Above 1.2")))</f>
        <v>Above 1.2</v>
      </c>
    </row>
    <row r="1906" spans="1:25" x14ac:dyDescent="0.3">
      <c r="A1906" t="s">
        <v>1961</v>
      </c>
      <c r="B1906" s="1">
        <v>46039.970138888886</v>
      </c>
      <c r="C1906" s="2">
        <v>46039</v>
      </c>
      <c r="D1906">
        <v>23</v>
      </c>
      <c r="E1906" t="s">
        <v>43</v>
      </c>
      <c r="F1906" t="s">
        <v>34</v>
      </c>
      <c r="G1906">
        <v>9.4</v>
      </c>
      <c r="H1906">
        <v>197.25</v>
      </c>
      <c r="I1906">
        <v>189.21</v>
      </c>
      <c r="J1906">
        <v>1</v>
      </c>
      <c r="K1906">
        <v>5.3</v>
      </c>
      <c r="L1906">
        <v>4.5</v>
      </c>
      <c r="M1906">
        <v>63</v>
      </c>
      <c r="N1906" t="s">
        <v>41</v>
      </c>
      <c r="O1906">
        <v>1.34</v>
      </c>
      <c r="P1906" t="s">
        <v>28</v>
      </c>
      <c r="Q1906" t="s">
        <v>29</v>
      </c>
      <c r="R1906">
        <v>4.47</v>
      </c>
      <c r="S1906">
        <v>0</v>
      </c>
      <c r="T1906">
        <v>-8.0399999999999991</v>
      </c>
      <c r="U1906">
        <v>-0.8</v>
      </c>
      <c r="V1906" t="s">
        <v>262</v>
      </c>
      <c r="W1906" t="s">
        <v>45</v>
      </c>
      <c r="X1906">
        <v>1</v>
      </c>
      <c r="Y1906" t="str">
        <f>IF(tblRides[[#This Row],[supply_demand_ratio]]&lt;0.8,"Below 0.8",IF(tblRides[[#This Row],[supply_demand_ratio]]&lt;1,"Between 0.8-1.0",IF(tblRides[[#This Row],[supply_demand_ratio]]&lt;=1.2,"Between 1.0-1.2","Above 1.2")))</f>
        <v>Above 1.2</v>
      </c>
    </row>
    <row r="1907" spans="1:25" x14ac:dyDescent="0.3">
      <c r="A1907" t="s">
        <v>1962</v>
      </c>
      <c r="B1907" s="1">
        <v>46039.981944444444</v>
      </c>
      <c r="C1907" s="2">
        <v>46039</v>
      </c>
      <c r="D1907">
        <v>23</v>
      </c>
      <c r="E1907" t="s">
        <v>36</v>
      </c>
      <c r="F1907" t="s">
        <v>34</v>
      </c>
      <c r="G1907">
        <v>4.4000000000000004</v>
      </c>
      <c r="H1907">
        <v>113.08</v>
      </c>
      <c r="I1907">
        <v>107.89</v>
      </c>
      <c r="J1907">
        <v>1.1000000000000001</v>
      </c>
      <c r="K1907">
        <v>8</v>
      </c>
      <c r="L1907">
        <v>11.9</v>
      </c>
      <c r="M1907">
        <v>111</v>
      </c>
      <c r="N1907" t="s">
        <v>27</v>
      </c>
      <c r="O1907">
        <v>0.91700000000000004</v>
      </c>
      <c r="P1907" t="s">
        <v>28</v>
      </c>
      <c r="Q1907" t="s">
        <v>29</v>
      </c>
      <c r="R1907">
        <v>4.5599999999999996</v>
      </c>
      <c r="S1907">
        <v>0</v>
      </c>
      <c r="T1907">
        <v>-5.19</v>
      </c>
      <c r="U1907">
        <v>3.9</v>
      </c>
      <c r="V1907" t="s">
        <v>262</v>
      </c>
      <c r="W1907" t="s">
        <v>45</v>
      </c>
      <c r="X1907">
        <v>1</v>
      </c>
      <c r="Y1907" t="str">
        <f>IF(tblRides[[#This Row],[supply_demand_ratio]]&lt;0.8,"Below 0.8",IF(tblRides[[#This Row],[supply_demand_ratio]]&lt;1,"Between 0.8-1.0",IF(tblRides[[#This Row],[supply_demand_ratio]]&lt;=1.2,"Between 1.0-1.2","Above 1.2")))</f>
        <v>Between 0.8-1.0</v>
      </c>
    </row>
    <row r="1908" spans="1:25" x14ac:dyDescent="0.3">
      <c r="A1908" t="s">
        <v>1963</v>
      </c>
      <c r="B1908" s="1">
        <v>46039.984027777777</v>
      </c>
      <c r="C1908" s="2">
        <v>46039</v>
      </c>
      <c r="D1908">
        <v>23</v>
      </c>
      <c r="E1908" t="s">
        <v>36</v>
      </c>
      <c r="F1908" t="s">
        <v>26</v>
      </c>
      <c r="G1908">
        <v>5.2</v>
      </c>
      <c r="H1908">
        <v>119.15</v>
      </c>
      <c r="I1908">
        <v>119.45</v>
      </c>
      <c r="J1908">
        <v>1</v>
      </c>
      <c r="K1908">
        <v>4.5</v>
      </c>
      <c r="L1908">
        <v>1.4</v>
      </c>
      <c r="M1908">
        <v>131</v>
      </c>
      <c r="N1908" t="s">
        <v>41</v>
      </c>
      <c r="O1908">
        <v>1.5</v>
      </c>
      <c r="P1908" t="s">
        <v>28</v>
      </c>
      <c r="Q1908" t="s">
        <v>29</v>
      </c>
      <c r="R1908">
        <v>4.79</v>
      </c>
      <c r="S1908">
        <v>19</v>
      </c>
      <c r="T1908">
        <v>0.3</v>
      </c>
      <c r="U1908">
        <v>-3.1</v>
      </c>
      <c r="V1908" t="s">
        <v>262</v>
      </c>
      <c r="W1908" t="s">
        <v>31</v>
      </c>
      <c r="X1908">
        <v>1</v>
      </c>
      <c r="Y1908" t="str">
        <f>IF(tblRides[[#This Row],[supply_demand_ratio]]&lt;0.8,"Below 0.8",IF(tblRides[[#This Row],[supply_demand_ratio]]&lt;1,"Between 0.8-1.0",IF(tblRides[[#This Row],[supply_demand_ratio]]&lt;=1.2,"Between 1.0-1.2","Above 1.2")))</f>
        <v>Above 1.2</v>
      </c>
    </row>
    <row r="1909" spans="1:25" x14ac:dyDescent="0.3">
      <c r="A1909" t="s">
        <v>1964</v>
      </c>
      <c r="B1909" s="1">
        <v>46039.989583333336</v>
      </c>
      <c r="C1909" s="2">
        <v>46039</v>
      </c>
      <c r="D1909">
        <v>23</v>
      </c>
      <c r="E1909" t="s">
        <v>36</v>
      </c>
      <c r="F1909" t="s">
        <v>26</v>
      </c>
      <c r="G1909">
        <v>2.8</v>
      </c>
      <c r="H1909">
        <v>90.1</v>
      </c>
      <c r="I1909">
        <v>91.1</v>
      </c>
      <c r="J1909">
        <v>1.1000000000000001</v>
      </c>
      <c r="K1909">
        <v>3</v>
      </c>
      <c r="L1909">
        <v>10.4</v>
      </c>
      <c r="M1909">
        <v>117</v>
      </c>
      <c r="N1909" t="s">
        <v>27</v>
      </c>
      <c r="O1909">
        <v>1.1579999999999999</v>
      </c>
      <c r="P1909" t="s">
        <v>28</v>
      </c>
      <c r="Q1909" t="s">
        <v>29</v>
      </c>
      <c r="R1909">
        <v>4.4000000000000004</v>
      </c>
      <c r="S1909">
        <v>20</v>
      </c>
      <c r="T1909">
        <v>1</v>
      </c>
      <c r="U1909">
        <v>7.4</v>
      </c>
      <c r="V1909" t="s">
        <v>262</v>
      </c>
      <c r="W1909" t="s">
        <v>31</v>
      </c>
      <c r="X1909">
        <v>1</v>
      </c>
      <c r="Y1909" t="str">
        <f>IF(tblRides[[#This Row],[supply_demand_ratio]]&lt;0.8,"Below 0.8",IF(tblRides[[#This Row],[supply_demand_ratio]]&lt;1,"Between 0.8-1.0",IF(tblRides[[#This Row],[supply_demand_ratio]]&lt;=1.2,"Between 1.0-1.2","Above 1.2")))</f>
        <v>Between 1.0-1.2</v>
      </c>
    </row>
    <row r="1910" spans="1:25" x14ac:dyDescent="0.3">
      <c r="A1910" t="s">
        <v>1965</v>
      </c>
      <c r="B1910" s="1">
        <v>46039.995138888888</v>
      </c>
      <c r="C1910" s="2">
        <v>46039</v>
      </c>
      <c r="D1910">
        <v>23</v>
      </c>
      <c r="E1910" t="s">
        <v>62</v>
      </c>
      <c r="F1910" t="s">
        <v>26</v>
      </c>
      <c r="G1910">
        <v>5.6</v>
      </c>
      <c r="H1910">
        <v>121.55</v>
      </c>
      <c r="I1910">
        <v>117.41</v>
      </c>
      <c r="J1910">
        <v>1.1000000000000001</v>
      </c>
      <c r="K1910">
        <v>4</v>
      </c>
      <c r="L1910">
        <v>7.5</v>
      </c>
      <c r="M1910">
        <v>58</v>
      </c>
      <c r="N1910" t="s">
        <v>41</v>
      </c>
      <c r="O1910">
        <v>1.2969999999999999</v>
      </c>
      <c r="P1910" t="s">
        <v>28</v>
      </c>
      <c r="Q1910" t="s">
        <v>29</v>
      </c>
      <c r="R1910">
        <v>4.93</v>
      </c>
      <c r="S1910">
        <v>4</v>
      </c>
      <c r="T1910">
        <v>-4.1399999999999997</v>
      </c>
      <c r="U1910">
        <v>3.5</v>
      </c>
      <c r="V1910" t="s">
        <v>262</v>
      </c>
      <c r="W1910" t="s">
        <v>31</v>
      </c>
      <c r="X1910">
        <v>1</v>
      </c>
      <c r="Y1910" t="str">
        <f>IF(tblRides[[#This Row],[supply_demand_ratio]]&lt;0.8,"Below 0.8",IF(tblRides[[#This Row],[supply_demand_ratio]]&lt;1,"Between 0.8-1.0",IF(tblRides[[#This Row],[supply_demand_ratio]]&lt;=1.2,"Between 1.0-1.2","Above 1.2")))</f>
        <v>Above 1.2</v>
      </c>
    </row>
    <row r="1911" spans="1:25" x14ac:dyDescent="0.3">
      <c r="A1911" t="s">
        <v>1966</v>
      </c>
      <c r="B1911" s="1">
        <v>46040.006249999999</v>
      </c>
      <c r="C1911" s="2">
        <v>46040</v>
      </c>
      <c r="D1911">
        <v>0</v>
      </c>
      <c r="E1911" t="s">
        <v>43</v>
      </c>
      <c r="F1911" t="s">
        <v>26</v>
      </c>
      <c r="G1911">
        <v>13.7</v>
      </c>
      <c r="H1911">
        <v>231.3</v>
      </c>
      <c r="I1911">
        <v>226.36</v>
      </c>
      <c r="J1911">
        <v>1.1000000000000001</v>
      </c>
      <c r="K1911">
        <v>6</v>
      </c>
      <c r="L1911">
        <v>8.4</v>
      </c>
      <c r="M1911">
        <v>50</v>
      </c>
      <c r="N1911" t="s">
        <v>27</v>
      </c>
      <c r="O1911">
        <v>0.83399999999999996</v>
      </c>
      <c r="P1911" t="s">
        <v>28</v>
      </c>
      <c r="Q1911" t="s">
        <v>29</v>
      </c>
      <c r="R1911">
        <v>4.8600000000000003</v>
      </c>
      <c r="S1911">
        <v>21</v>
      </c>
      <c r="T1911">
        <v>-4.9400000000000004</v>
      </c>
      <c r="U1911">
        <v>2.4</v>
      </c>
      <c r="V1911" t="s">
        <v>374</v>
      </c>
      <c r="W1911" t="s">
        <v>45</v>
      </c>
      <c r="X1911">
        <v>1</v>
      </c>
      <c r="Y1911" t="str">
        <f>IF(tblRides[[#This Row],[supply_demand_ratio]]&lt;0.8,"Below 0.8",IF(tblRides[[#This Row],[supply_demand_ratio]]&lt;1,"Between 0.8-1.0",IF(tblRides[[#This Row],[supply_demand_ratio]]&lt;=1.2,"Between 1.0-1.2","Above 1.2")))</f>
        <v>Between 0.8-1.0</v>
      </c>
    </row>
    <row r="1912" spans="1:25" x14ac:dyDescent="0.3">
      <c r="A1912" t="s">
        <v>1967</v>
      </c>
      <c r="B1912" s="1">
        <v>46040.01458333333</v>
      </c>
      <c r="C1912" s="2">
        <v>46040</v>
      </c>
      <c r="D1912">
        <v>0</v>
      </c>
      <c r="E1912" t="s">
        <v>36</v>
      </c>
      <c r="F1912" t="s">
        <v>26</v>
      </c>
      <c r="G1912">
        <v>1.9</v>
      </c>
      <c r="H1912">
        <v>71.83</v>
      </c>
      <c r="I1912">
        <v>70.77</v>
      </c>
      <c r="J1912">
        <v>1.1000000000000001</v>
      </c>
      <c r="K1912">
        <v>2.2000000000000002</v>
      </c>
      <c r="L1912">
        <v>4.2</v>
      </c>
      <c r="M1912">
        <v>130</v>
      </c>
      <c r="N1912" t="s">
        <v>27</v>
      </c>
      <c r="O1912">
        <v>1.355</v>
      </c>
      <c r="P1912" t="s">
        <v>28</v>
      </c>
      <c r="Q1912" t="s">
        <v>29</v>
      </c>
      <c r="R1912">
        <v>4.8499999999999996</v>
      </c>
      <c r="S1912">
        <v>12</v>
      </c>
      <c r="T1912">
        <v>-1.06</v>
      </c>
      <c r="U1912">
        <v>2</v>
      </c>
      <c r="V1912" t="s">
        <v>374</v>
      </c>
      <c r="W1912" t="s">
        <v>31</v>
      </c>
      <c r="X1912">
        <v>1</v>
      </c>
      <c r="Y1912" t="str">
        <f>IF(tblRides[[#This Row],[supply_demand_ratio]]&lt;0.8,"Below 0.8",IF(tblRides[[#This Row],[supply_demand_ratio]]&lt;1,"Between 0.8-1.0",IF(tblRides[[#This Row],[supply_demand_ratio]]&lt;=1.2,"Between 1.0-1.2","Above 1.2")))</f>
        <v>Above 1.2</v>
      </c>
    </row>
    <row r="1913" spans="1:25" x14ac:dyDescent="0.3">
      <c r="A1913" t="s">
        <v>1968</v>
      </c>
      <c r="B1913" s="1">
        <v>46040.03125</v>
      </c>
      <c r="C1913" s="2">
        <v>46040</v>
      </c>
      <c r="D1913">
        <v>0</v>
      </c>
      <c r="E1913" t="s">
        <v>33</v>
      </c>
      <c r="F1913" t="s">
        <v>26</v>
      </c>
      <c r="G1913">
        <v>35</v>
      </c>
      <c r="H1913">
        <v>486.52</v>
      </c>
      <c r="I1913">
        <v>476.04</v>
      </c>
      <c r="J1913">
        <v>1</v>
      </c>
      <c r="K1913">
        <v>2.7</v>
      </c>
      <c r="L1913">
        <v>1.4</v>
      </c>
      <c r="M1913">
        <v>91</v>
      </c>
      <c r="N1913" t="s">
        <v>41</v>
      </c>
      <c r="O1913">
        <v>1.498</v>
      </c>
      <c r="P1913" t="s">
        <v>28</v>
      </c>
      <c r="Q1913" t="s">
        <v>29</v>
      </c>
      <c r="R1913">
        <v>4.8</v>
      </c>
      <c r="S1913">
        <v>1</v>
      </c>
      <c r="T1913">
        <v>-10.48</v>
      </c>
      <c r="U1913">
        <v>-1.3</v>
      </c>
      <c r="V1913" t="s">
        <v>374</v>
      </c>
      <c r="W1913" t="s">
        <v>31</v>
      </c>
      <c r="X1913">
        <v>1</v>
      </c>
      <c r="Y1913" t="str">
        <f>IF(tblRides[[#This Row],[supply_demand_ratio]]&lt;0.8,"Below 0.8",IF(tblRides[[#This Row],[supply_demand_ratio]]&lt;1,"Between 0.8-1.0",IF(tblRides[[#This Row],[supply_demand_ratio]]&lt;=1.2,"Between 1.0-1.2","Above 1.2")))</f>
        <v>Above 1.2</v>
      </c>
    </row>
    <row r="1914" spans="1:25" x14ac:dyDescent="0.3">
      <c r="A1914" t="s">
        <v>1969</v>
      </c>
      <c r="B1914" s="1">
        <v>46040.035416666666</v>
      </c>
      <c r="C1914" s="2">
        <v>46040</v>
      </c>
      <c r="D1914">
        <v>0</v>
      </c>
      <c r="E1914" t="s">
        <v>33</v>
      </c>
      <c r="F1914" t="s">
        <v>26</v>
      </c>
      <c r="G1914">
        <v>4.8</v>
      </c>
      <c r="H1914">
        <v>117.9</v>
      </c>
      <c r="I1914">
        <v>114.38</v>
      </c>
      <c r="J1914">
        <v>1</v>
      </c>
      <c r="K1914">
        <v>4.5</v>
      </c>
      <c r="L1914">
        <v>5.9</v>
      </c>
      <c r="M1914">
        <v>89</v>
      </c>
      <c r="N1914" t="s">
        <v>41</v>
      </c>
      <c r="O1914">
        <v>1.254</v>
      </c>
      <c r="P1914" t="s">
        <v>28</v>
      </c>
      <c r="Q1914" t="s">
        <v>29</v>
      </c>
      <c r="R1914">
        <v>4.74</v>
      </c>
      <c r="S1914">
        <v>13</v>
      </c>
      <c r="T1914">
        <v>-3.52</v>
      </c>
      <c r="U1914">
        <v>1.4</v>
      </c>
      <c r="V1914" t="s">
        <v>374</v>
      </c>
      <c r="W1914" t="s">
        <v>31</v>
      </c>
      <c r="X1914">
        <v>1</v>
      </c>
      <c r="Y1914" t="str">
        <f>IF(tblRides[[#This Row],[supply_demand_ratio]]&lt;0.8,"Below 0.8",IF(tblRides[[#This Row],[supply_demand_ratio]]&lt;1,"Between 0.8-1.0",IF(tblRides[[#This Row],[supply_demand_ratio]]&lt;=1.2,"Between 1.0-1.2","Above 1.2")))</f>
        <v>Above 1.2</v>
      </c>
    </row>
    <row r="1915" spans="1:25" x14ac:dyDescent="0.3">
      <c r="A1915" t="s">
        <v>1970</v>
      </c>
      <c r="B1915" s="1">
        <v>46040.042361111111</v>
      </c>
      <c r="C1915" s="2">
        <v>46040</v>
      </c>
      <c r="D1915">
        <v>1</v>
      </c>
      <c r="E1915" t="s">
        <v>36</v>
      </c>
      <c r="F1915" t="s">
        <v>26</v>
      </c>
      <c r="G1915">
        <v>2.6</v>
      </c>
      <c r="H1915">
        <v>82.49</v>
      </c>
      <c r="J1915">
        <v>1</v>
      </c>
      <c r="K1915">
        <v>2</v>
      </c>
      <c r="L1915">
        <v>1</v>
      </c>
      <c r="M1915">
        <v>109</v>
      </c>
      <c r="N1915" t="s">
        <v>41</v>
      </c>
      <c r="O1915">
        <v>1.4079999999999999</v>
      </c>
      <c r="P1915" t="s">
        <v>58</v>
      </c>
      <c r="Q1915" t="s">
        <v>108</v>
      </c>
      <c r="R1915">
        <v>4.5599999999999996</v>
      </c>
      <c r="S1915">
        <v>3</v>
      </c>
      <c r="U1915">
        <v>-1</v>
      </c>
      <c r="V1915" t="s">
        <v>374</v>
      </c>
      <c r="W1915" t="s">
        <v>31</v>
      </c>
      <c r="X1915">
        <v>0</v>
      </c>
      <c r="Y1915" t="str">
        <f>IF(tblRides[[#This Row],[supply_demand_ratio]]&lt;0.8,"Below 0.8",IF(tblRides[[#This Row],[supply_demand_ratio]]&lt;1,"Between 0.8-1.0",IF(tblRides[[#This Row],[supply_demand_ratio]]&lt;=1.2,"Between 1.0-1.2","Above 1.2")))</f>
        <v>Above 1.2</v>
      </c>
    </row>
    <row r="1916" spans="1:25" x14ac:dyDescent="0.3">
      <c r="A1916" t="s">
        <v>1971</v>
      </c>
      <c r="B1916" s="1">
        <v>46040.052083333336</v>
      </c>
      <c r="C1916" s="2">
        <v>46040</v>
      </c>
      <c r="D1916">
        <v>1</v>
      </c>
      <c r="E1916" t="s">
        <v>36</v>
      </c>
      <c r="F1916" t="s">
        <v>26</v>
      </c>
      <c r="G1916">
        <v>1.8</v>
      </c>
      <c r="H1916">
        <v>64.569999999999993</v>
      </c>
      <c r="I1916">
        <v>63.13</v>
      </c>
      <c r="J1916">
        <v>1</v>
      </c>
      <c r="K1916">
        <v>4</v>
      </c>
      <c r="L1916">
        <v>1.7</v>
      </c>
      <c r="M1916">
        <v>131</v>
      </c>
      <c r="N1916" t="s">
        <v>27</v>
      </c>
      <c r="O1916">
        <v>1.2030000000000001</v>
      </c>
      <c r="P1916" t="s">
        <v>28</v>
      </c>
      <c r="Q1916" t="s">
        <v>29</v>
      </c>
      <c r="R1916">
        <v>4.63</v>
      </c>
      <c r="S1916">
        <v>1</v>
      </c>
      <c r="T1916">
        <v>-1.44</v>
      </c>
      <c r="U1916">
        <v>-2.2999999999999998</v>
      </c>
      <c r="V1916" t="s">
        <v>374</v>
      </c>
      <c r="W1916" t="s">
        <v>31</v>
      </c>
      <c r="X1916">
        <v>1</v>
      </c>
      <c r="Y1916" t="str">
        <f>IF(tblRides[[#This Row],[supply_demand_ratio]]&lt;0.8,"Below 0.8",IF(tblRides[[#This Row],[supply_demand_ratio]]&lt;1,"Between 0.8-1.0",IF(tblRides[[#This Row],[supply_demand_ratio]]&lt;=1.2,"Between 1.0-1.2","Above 1.2")))</f>
        <v>Above 1.2</v>
      </c>
    </row>
    <row r="1917" spans="1:25" x14ac:dyDescent="0.3">
      <c r="A1917" t="s">
        <v>1972</v>
      </c>
      <c r="B1917" s="1">
        <v>46040.054166666669</v>
      </c>
      <c r="C1917" s="2">
        <v>46040</v>
      </c>
      <c r="D1917">
        <v>1</v>
      </c>
      <c r="E1917" t="s">
        <v>62</v>
      </c>
      <c r="F1917" t="s">
        <v>26</v>
      </c>
      <c r="G1917">
        <v>7.2</v>
      </c>
      <c r="H1917">
        <v>132.32</v>
      </c>
      <c r="I1917">
        <v>133.11000000000001</v>
      </c>
      <c r="J1917">
        <v>1</v>
      </c>
      <c r="K1917">
        <v>3.2</v>
      </c>
      <c r="L1917">
        <v>1</v>
      </c>
      <c r="M1917">
        <v>61</v>
      </c>
      <c r="N1917" t="s">
        <v>41</v>
      </c>
      <c r="O1917">
        <v>1.948</v>
      </c>
      <c r="P1917" t="s">
        <v>28</v>
      </c>
      <c r="Q1917" t="s">
        <v>29</v>
      </c>
      <c r="R1917">
        <v>4.62</v>
      </c>
      <c r="S1917">
        <v>11</v>
      </c>
      <c r="T1917">
        <v>0.79</v>
      </c>
      <c r="U1917">
        <v>-2.2000000000000002</v>
      </c>
      <c r="V1917" t="s">
        <v>374</v>
      </c>
      <c r="W1917" t="s">
        <v>31</v>
      </c>
      <c r="X1917">
        <v>1</v>
      </c>
      <c r="Y1917" t="str">
        <f>IF(tblRides[[#This Row],[supply_demand_ratio]]&lt;0.8,"Below 0.8",IF(tblRides[[#This Row],[supply_demand_ratio]]&lt;1,"Between 0.8-1.0",IF(tblRides[[#This Row],[supply_demand_ratio]]&lt;=1.2,"Between 1.0-1.2","Above 1.2")))</f>
        <v>Above 1.2</v>
      </c>
    </row>
    <row r="1918" spans="1:25" x14ac:dyDescent="0.3">
      <c r="A1918" t="s">
        <v>1973</v>
      </c>
      <c r="B1918" s="1">
        <v>46040.054166666669</v>
      </c>
      <c r="C1918" s="2">
        <v>46040</v>
      </c>
      <c r="D1918">
        <v>1</v>
      </c>
      <c r="E1918" t="s">
        <v>43</v>
      </c>
      <c r="F1918" t="s">
        <v>34</v>
      </c>
      <c r="G1918">
        <v>6.5</v>
      </c>
      <c r="H1918">
        <v>124.11</v>
      </c>
      <c r="I1918">
        <v>123.01</v>
      </c>
      <c r="J1918">
        <v>1</v>
      </c>
      <c r="K1918">
        <v>5.4</v>
      </c>
      <c r="L1918">
        <v>6.4</v>
      </c>
      <c r="M1918">
        <v>60</v>
      </c>
      <c r="N1918" t="s">
        <v>41</v>
      </c>
      <c r="O1918">
        <v>1.2949999999999999</v>
      </c>
      <c r="P1918" t="s">
        <v>28</v>
      </c>
      <c r="Q1918" t="s">
        <v>29</v>
      </c>
      <c r="R1918">
        <v>4.43</v>
      </c>
      <c r="S1918">
        <v>0</v>
      </c>
      <c r="T1918">
        <v>-1.1000000000000001</v>
      </c>
      <c r="U1918">
        <v>1</v>
      </c>
      <c r="V1918" t="s">
        <v>374</v>
      </c>
      <c r="W1918" t="s">
        <v>45</v>
      </c>
      <c r="X1918">
        <v>1</v>
      </c>
      <c r="Y1918" t="str">
        <f>IF(tblRides[[#This Row],[supply_demand_ratio]]&lt;0.8,"Below 0.8",IF(tblRides[[#This Row],[supply_demand_ratio]]&lt;1,"Between 0.8-1.0",IF(tblRides[[#This Row],[supply_demand_ratio]]&lt;=1.2,"Between 1.0-1.2","Above 1.2")))</f>
        <v>Above 1.2</v>
      </c>
    </row>
    <row r="1919" spans="1:25" x14ac:dyDescent="0.3">
      <c r="A1919" t="s">
        <v>1974</v>
      </c>
      <c r="B1919" s="1">
        <v>46040.068055555559</v>
      </c>
      <c r="C1919" s="2">
        <v>46040</v>
      </c>
      <c r="D1919">
        <v>1</v>
      </c>
      <c r="E1919" t="s">
        <v>33</v>
      </c>
      <c r="F1919" t="s">
        <v>34</v>
      </c>
      <c r="G1919">
        <v>2.1</v>
      </c>
      <c r="H1919">
        <v>71.599999999999994</v>
      </c>
      <c r="I1919">
        <v>71.13</v>
      </c>
      <c r="J1919">
        <v>1</v>
      </c>
      <c r="K1919">
        <v>2.2999999999999998</v>
      </c>
      <c r="L1919">
        <v>1.8</v>
      </c>
      <c r="M1919">
        <v>96</v>
      </c>
      <c r="N1919" t="s">
        <v>41</v>
      </c>
      <c r="O1919">
        <v>1.4239999999999999</v>
      </c>
      <c r="P1919" t="s">
        <v>28</v>
      </c>
      <c r="Q1919" t="s">
        <v>29</v>
      </c>
      <c r="R1919">
        <v>5</v>
      </c>
      <c r="S1919">
        <v>0</v>
      </c>
      <c r="T1919">
        <v>-0.47</v>
      </c>
      <c r="U1919">
        <v>-0.5</v>
      </c>
      <c r="V1919" t="s">
        <v>374</v>
      </c>
      <c r="W1919" t="s">
        <v>31</v>
      </c>
      <c r="X1919">
        <v>1</v>
      </c>
      <c r="Y1919" t="str">
        <f>IF(tblRides[[#This Row],[supply_demand_ratio]]&lt;0.8,"Below 0.8",IF(tblRides[[#This Row],[supply_demand_ratio]]&lt;1,"Between 0.8-1.0",IF(tblRides[[#This Row],[supply_demand_ratio]]&lt;=1.2,"Between 1.0-1.2","Above 1.2")))</f>
        <v>Above 1.2</v>
      </c>
    </row>
    <row r="1920" spans="1:25" x14ac:dyDescent="0.3">
      <c r="A1920" t="s">
        <v>1975</v>
      </c>
      <c r="B1920" s="1">
        <v>46040.071527777778</v>
      </c>
      <c r="C1920" s="2">
        <v>46040</v>
      </c>
      <c r="D1920">
        <v>1</v>
      </c>
      <c r="E1920" t="s">
        <v>25</v>
      </c>
      <c r="F1920" t="s">
        <v>34</v>
      </c>
      <c r="G1920">
        <v>12.1</v>
      </c>
      <c r="H1920">
        <v>242.03</v>
      </c>
      <c r="I1920">
        <v>236.5</v>
      </c>
      <c r="J1920">
        <v>1.1000000000000001</v>
      </c>
      <c r="K1920">
        <v>3.7</v>
      </c>
      <c r="L1920">
        <v>4</v>
      </c>
      <c r="M1920">
        <v>119</v>
      </c>
      <c r="N1920" t="s">
        <v>27</v>
      </c>
      <c r="O1920">
        <v>0.94299999999999995</v>
      </c>
      <c r="P1920" t="s">
        <v>28</v>
      </c>
      <c r="Q1920" t="s">
        <v>29</v>
      </c>
      <c r="R1920">
        <v>4.47</v>
      </c>
      <c r="S1920">
        <v>0</v>
      </c>
      <c r="T1920">
        <v>-5.53</v>
      </c>
      <c r="U1920">
        <v>0.3</v>
      </c>
      <c r="V1920" t="s">
        <v>374</v>
      </c>
      <c r="W1920" t="s">
        <v>31</v>
      </c>
      <c r="X1920">
        <v>1</v>
      </c>
      <c r="Y1920" t="str">
        <f>IF(tblRides[[#This Row],[supply_demand_ratio]]&lt;0.8,"Below 0.8",IF(tblRides[[#This Row],[supply_demand_ratio]]&lt;1,"Between 0.8-1.0",IF(tblRides[[#This Row],[supply_demand_ratio]]&lt;=1.2,"Between 1.0-1.2","Above 1.2")))</f>
        <v>Between 0.8-1.0</v>
      </c>
    </row>
    <row r="1921" spans="1:25" x14ac:dyDescent="0.3">
      <c r="A1921" t="s">
        <v>1976</v>
      </c>
      <c r="B1921" s="1">
        <v>46040.078472222223</v>
      </c>
      <c r="C1921" s="2">
        <v>46040</v>
      </c>
      <c r="D1921">
        <v>1</v>
      </c>
      <c r="E1921" t="s">
        <v>33</v>
      </c>
      <c r="F1921" t="s">
        <v>34</v>
      </c>
      <c r="G1921">
        <v>8</v>
      </c>
      <c r="H1921">
        <v>195.52</v>
      </c>
      <c r="J1921">
        <v>1.1000000000000001</v>
      </c>
      <c r="K1921">
        <v>4.0999999999999996</v>
      </c>
      <c r="L1921">
        <v>5.5</v>
      </c>
      <c r="M1921">
        <v>101</v>
      </c>
      <c r="N1921" t="s">
        <v>41</v>
      </c>
      <c r="O1921">
        <v>2.0489999999999999</v>
      </c>
      <c r="P1921" t="s">
        <v>37</v>
      </c>
      <c r="Q1921" t="s">
        <v>38</v>
      </c>
      <c r="R1921">
        <v>4.62</v>
      </c>
      <c r="S1921">
        <v>0</v>
      </c>
      <c r="U1921">
        <v>1.4</v>
      </c>
      <c r="V1921" t="s">
        <v>374</v>
      </c>
      <c r="W1921" t="s">
        <v>31</v>
      </c>
      <c r="X1921">
        <v>0</v>
      </c>
      <c r="Y1921" t="str">
        <f>IF(tblRides[[#This Row],[supply_demand_ratio]]&lt;0.8,"Below 0.8",IF(tblRides[[#This Row],[supply_demand_ratio]]&lt;1,"Between 0.8-1.0",IF(tblRides[[#This Row],[supply_demand_ratio]]&lt;=1.2,"Between 1.0-1.2","Above 1.2")))</f>
        <v>Above 1.2</v>
      </c>
    </row>
    <row r="1922" spans="1:25" x14ac:dyDescent="0.3">
      <c r="A1922" t="s">
        <v>1977</v>
      </c>
      <c r="B1922" s="1">
        <v>46040.078472222223</v>
      </c>
      <c r="C1922" s="2">
        <v>46040</v>
      </c>
      <c r="D1922">
        <v>1</v>
      </c>
      <c r="E1922" t="s">
        <v>36</v>
      </c>
      <c r="F1922" t="s">
        <v>34</v>
      </c>
      <c r="G1922">
        <v>11.7</v>
      </c>
      <c r="H1922">
        <v>262.17</v>
      </c>
      <c r="I1922">
        <v>256.64999999999998</v>
      </c>
      <c r="J1922">
        <v>1.1000000000000001</v>
      </c>
      <c r="K1922">
        <v>2.7</v>
      </c>
      <c r="L1922">
        <v>7.2</v>
      </c>
      <c r="M1922">
        <v>113</v>
      </c>
      <c r="N1922" t="s">
        <v>41</v>
      </c>
      <c r="O1922">
        <v>1.2430000000000001</v>
      </c>
      <c r="P1922" t="s">
        <v>28</v>
      </c>
      <c r="Q1922" t="s">
        <v>29</v>
      </c>
      <c r="R1922">
        <v>4.6500000000000004</v>
      </c>
      <c r="S1922">
        <v>0</v>
      </c>
      <c r="T1922">
        <v>-5.52</v>
      </c>
      <c r="U1922">
        <v>4.5</v>
      </c>
      <c r="V1922" t="s">
        <v>374</v>
      </c>
      <c r="W1922" t="s">
        <v>31</v>
      </c>
      <c r="X1922">
        <v>1</v>
      </c>
      <c r="Y1922" t="str">
        <f>IF(tblRides[[#This Row],[supply_demand_ratio]]&lt;0.8,"Below 0.8",IF(tblRides[[#This Row],[supply_demand_ratio]]&lt;1,"Between 0.8-1.0",IF(tblRides[[#This Row],[supply_demand_ratio]]&lt;=1.2,"Between 1.0-1.2","Above 1.2")))</f>
        <v>Above 1.2</v>
      </c>
    </row>
    <row r="1923" spans="1:25" x14ac:dyDescent="0.3">
      <c r="A1923" t="s">
        <v>1978</v>
      </c>
      <c r="B1923" s="1">
        <v>46040.103472222225</v>
      </c>
      <c r="C1923" s="2">
        <v>46040</v>
      </c>
      <c r="D1923">
        <v>2</v>
      </c>
      <c r="E1923" t="s">
        <v>36</v>
      </c>
      <c r="F1923" t="s">
        <v>26</v>
      </c>
      <c r="G1923">
        <v>12.9</v>
      </c>
      <c r="H1923">
        <v>287.61</v>
      </c>
      <c r="I1923">
        <v>284.70999999999998</v>
      </c>
      <c r="J1923">
        <v>1.1000000000000001</v>
      </c>
      <c r="K1923">
        <v>2.1</v>
      </c>
      <c r="L1923">
        <v>1</v>
      </c>
      <c r="M1923">
        <v>102</v>
      </c>
      <c r="N1923" t="s">
        <v>27</v>
      </c>
      <c r="O1923">
        <v>1.036</v>
      </c>
      <c r="P1923" t="s">
        <v>28</v>
      </c>
      <c r="Q1923" t="s">
        <v>29</v>
      </c>
      <c r="R1923">
        <v>4.78</v>
      </c>
      <c r="S1923">
        <v>21</v>
      </c>
      <c r="T1923">
        <v>-2.9</v>
      </c>
      <c r="U1923">
        <v>-1.1000000000000001</v>
      </c>
      <c r="V1923" t="s">
        <v>374</v>
      </c>
      <c r="W1923" t="s">
        <v>31</v>
      </c>
      <c r="X1923">
        <v>1</v>
      </c>
      <c r="Y1923" t="str">
        <f>IF(tblRides[[#This Row],[supply_demand_ratio]]&lt;0.8,"Below 0.8",IF(tblRides[[#This Row],[supply_demand_ratio]]&lt;1,"Between 0.8-1.0",IF(tblRides[[#This Row],[supply_demand_ratio]]&lt;=1.2,"Between 1.0-1.2","Above 1.2")))</f>
        <v>Between 1.0-1.2</v>
      </c>
    </row>
    <row r="1924" spans="1:25" x14ac:dyDescent="0.3">
      <c r="A1924" t="s">
        <v>1979</v>
      </c>
      <c r="B1924" s="1">
        <v>46040.104166666664</v>
      </c>
      <c r="C1924" s="2">
        <v>46040</v>
      </c>
      <c r="D1924">
        <v>2</v>
      </c>
      <c r="E1924" t="s">
        <v>43</v>
      </c>
      <c r="F1924" t="s">
        <v>26</v>
      </c>
      <c r="G1924">
        <v>1.7</v>
      </c>
      <c r="H1924">
        <v>71.28</v>
      </c>
      <c r="J1924">
        <v>1.1000000000000001</v>
      </c>
      <c r="K1924">
        <v>2.8</v>
      </c>
      <c r="L1924">
        <v>7.9</v>
      </c>
      <c r="M1924">
        <v>70</v>
      </c>
      <c r="N1924" t="s">
        <v>41</v>
      </c>
      <c r="O1924">
        <v>2.0070000000000001</v>
      </c>
      <c r="P1924" t="s">
        <v>37</v>
      </c>
      <c r="Q1924" t="s">
        <v>38</v>
      </c>
      <c r="R1924">
        <v>4.63</v>
      </c>
      <c r="S1924">
        <v>3</v>
      </c>
      <c r="U1924">
        <v>5.0999999999999996</v>
      </c>
      <c r="V1924" t="s">
        <v>374</v>
      </c>
      <c r="W1924" t="s">
        <v>31</v>
      </c>
      <c r="X1924">
        <v>0</v>
      </c>
      <c r="Y1924" t="str">
        <f>IF(tblRides[[#This Row],[supply_demand_ratio]]&lt;0.8,"Below 0.8",IF(tblRides[[#This Row],[supply_demand_ratio]]&lt;1,"Between 0.8-1.0",IF(tblRides[[#This Row],[supply_demand_ratio]]&lt;=1.2,"Between 1.0-1.2","Above 1.2")))</f>
        <v>Above 1.2</v>
      </c>
    </row>
    <row r="1925" spans="1:25" x14ac:dyDescent="0.3">
      <c r="A1925" t="s">
        <v>1980</v>
      </c>
      <c r="B1925" s="1">
        <v>46040.104861111111</v>
      </c>
      <c r="C1925" s="2">
        <v>46040</v>
      </c>
      <c r="D1925">
        <v>2</v>
      </c>
      <c r="E1925" t="s">
        <v>33</v>
      </c>
      <c r="F1925" t="s">
        <v>26</v>
      </c>
      <c r="G1925">
        <v>12.8</v>
      </c>
      <c r="H1925">
        <v>254.32</v>
      </c>
      <c r="I1925">
        <v>245.28</v>
      </c>
      <c r="J1925">
        <v>1</v>
      </c>
      <c r="K1925">
        <v>2</v>
      </c>
      <c r="L1925">
        <v>3.1</v>
      </c>
      <c r="M1925">
        <v>99</v>
      </c>
      <c r="N1925" t="s">
        <v>41</v>
      </c>
      <c r="O1925">
        <v>1.343</v>
      </c>
      <c r="P1925" t="s">
        <v>28</v>
      </c>
      <c r="Q1925" t="s">
        <v>29</v>
      </c>
      <c r="R1925">
        <v>4.58</v>
      </c>
      <c r="S1925">
        <v>9</v>
      </c>
      <c r="T1925">
        <v>-9.0399999999999991</v>
      </c>
      <c r="U1925">
        <v>1.1000000000000001</v>
      </c>
      <c r="V1925" t="s">
        <v>374</v>
      </c>
      <c r="W1925" t="s">
        <v>31</v>
      </c>
      <c r="X1925">
        <v>1</v>
      </c>
      <c r="Y1925" t="str">
        <f>IF(tblRides[[#This Row],[supply_demand_ratio]]&lt;0.8,"Below 0.8",IF(tblRides[[#This Row],[supply_demand_ratio]]&lt;1,"Between 0.8-1.0",IF(tblRides[[#This Row],[supply_demand_ratio]]&lt;=1.2,"Between 1.0-1.2","Above 1.2")))</f>
        <v>Above 1.2</v>
      </c>
    </row>
    <row r="1926" spans="1:25" x14ac:dyDescent="0.3">
      <c r="A1926" t="s">
        <v>1981</v>
      </c>
      <c r="B1926" s="1">
        <v>46040.106249999997</v>
      </c>
      <c r="C1926" s="2">
        <v>46040</v>
      </c>
      <c r="D1926">
        <v>2</v>
      </c>
      <c r="E1926" t="s">
        <v>43</v>
      </c>
      <c r="F1926" t="s">
        <v>26</v>
      </c>
      <c r="G1926">
        <v>8.9</v>
      </c>
      <c r="H1926">
        <v>185.17</v>
      </c>
      <c r="I1926">
        <v>179.33</v>
      </c>
      <c r="J1926">
        <v>1</v>
      </c>
      <c r="K1926">
        <v>2.1</v>
      </c>
      <c r="L1926">
        <v>1.5</v>
      </c>
      <c r="M1926">
        <v>62</v>
      </c>
      <c r="N1926" t="s">
        <v>41</v>
      </c>
      <c r="O1926">
        <v>1.5429999999999999</v>
      </c>
      <c r="P1926" t="s">
        <v>28</v>
      </c>
      <c r="Q1926" t="s">
        <v>29</v>
      </c>
      <c r="R1926">
        <v>4.91</v>
      </c>
      <c r="S1926">
        <v>6</v>
      </c>
      <c r="T1926">
        <v>-5.84</v>
      </c>
      <c r="U1926">
        <v>-0.6</v>
      </c>
      <c r="V1926" t="s">
        <v>374</v>
      </c>
      <c r="W1926" t="s">
        <v>31</v>
      </c>
      <c r="X1926">
        <v>1</v>
      </c>
      <c r="Y1926" t="str">
        <f>IF(tblRides[[#This Row],[supply_demand_ratio]]&lt;0.8,"Below 0.8",IF(tblRides[[#This Row],[supply_demand_ratio]]&lt;1,"Between 0.8-1.0",IF(tblRides[[#This Row],[supply_demand_ratio]]&lt;=1.2,"Between 1.0-1.2","Above 1.2")))</f>
        <v>Above 1.2</v>
      </c>
    </row>
    <row r="1927" spans="1:25" x14ac:dyDescent="0.3">
      <c r="A1927" t="s">
        <v>1982</v>
      </c>
      <c r="B1927" s="1">
        <v>46040.114583333336</v>
      </c>
      <c r="C1927" s="2">
        <v>46040</v>
      </c>
      <c r="D1927">
        <v>2</v>
      </c>
      <c r="E1927" t="s">
        <v>25</v>
      </c>
      <c r="F1927" t="s">
        <v>26</v>
      </c>
      <c r="G1927">
        <v>7.9</v>
      </c>
      <c r="H1927">
        <v>152.52000000000001</v>
      </c>
      <c r="I1927">
        <v>156.24</v>
      </c>
      <c r="J1927">
        <v>1</v>
      </c>
      <c r="K1927">
        <v>6.3</v>
      </c>
      <c r="L1927">
        <v>7.9</v>
      </c>
      <c r="M1927">
        <v>107</v>
      </c>
      <c r="N1927" t="s">
        <v>27</v>
      </c>
      <c r="O1927">
        <v>0.85799999999999998</v>
      </c>
      <c r="P1927" t="s">
        <v>28</v>
      </c>
      <c r="Q1927" t="s">
        <v>29</v>
      </c>
      <c r="R1927">
        <v>5</v>
      </c>
      <c r="S1927">
        <v>14</v>
      </c>
      <c r="T1927">
        <v>3.72</v>
      </c>
      <c r="U1927">
        <v>1.6</v>
      </c>
      <c r="V1927" t="s">
        <v>374</v>
      </c>
      <c r="W1927" t="s">
        <v>45</v>
      </c>
      <c r="X1927">
        <v>1</v>
      </c>
      <c r="Y1927" t="str">
        <f>IF(tblRides[[#This Row],[supply_demand_ratio]]&lt;0.8,"Below 0.8",IF(tblRides[[#This Row],[supply_demand_ratio]]&lt;1,"Between 0.8-1.0",IF(tblRides[[#This Row],[supply_demand_ratio]]&lt;=1.2,"Between 1.0-1.2","Above 1.2")))</f>
        <v>Between 0.8-1.0</v>
      </c>
    </row>
    <row r="1928" spans="1:25" x14ac:dyDescent="0.3">
      <c r="A1928" t="s">
        <v>1983</v>
      </c>
      <c r="B1928" s="1">
        <v>46040.137499999997</v>
      </c>
      <c r="C1928" s="2">
        <v>46040</v>
      </c>
      <c r="D1928">
        <v>3</v>
      </c>
      <c r="E1928" t="s">
        <v>25</v>
      </c>
      <c r="F1928" t="s">
        <v>26</v>
      </c>
      <c r="G1928">
        <v>4.5999999999999996</v>
      </c>
      <c r="H1928">
        <v>113.66</v>
      </c>
      <c r="I1928">
        <v>107.97</v>
      </c>
      <c r="J1928">
        <v>1</v>
      </c>
      <c r="K1928">
        <v>2</v>
      </c>
      <c r="L1928">
        <v>4</v>
      </c>
      <c r="M1928">
        <v>135</v>
      </c>
      <c r="N1928" t="s">
        <v>27</v>
      </c>
      <c r="O1928">
        <v>1.145</v>
      </c>
      <c r="P1928" t="s">
        <v>28</v>
      </c>
      <c r="Q1928" t="s">
        <v>29</v>
      </c>
      <c r="R1928">
        <v>5</v>
      </c>
      <c r="S1928">
        <v>10</v>
      </c>
      <c r="T1928">
        <v>-5.69</v>
      </c>
      <c r="U1928">
        <v>2</v>
      </c>
      <c r="V1928" t="s">
        <v>374</v>
      </c>
      <c r="W1928" t="s">
        <v>31</v>
      </c>
      <c r="X1928">
        <v>1</v>
      </c>
      <c r="Y1928" t="str">
        <f>IF(tblRides[[#This Row],[supply_demand_ratio]]&lt;0.8,"Below 0.8",IF(tblRides[[#This Row],[supply_demand_ratio]]&lt;1,"Between 0.8-1.0",IF(tblRides[[#This Row],[supply_demand_ratio]]&lt;=1.2,"Between 1.0-1.2","Above 1.2")))</f>
        <v>Between 1.0-1.2</v>
      </c>
    </row>
    <row r="1929" spans="1:25" x14ac:dyDescent="0.3">
      <c r="A1929" t="s">
        <v>1984</v>
      </c>
      <c r="B1929" s="1">
        <v>46040.144444444442</v>
      </c>
      <c r="C1929" s="2">
        <v>46040</v>
      </c>
      <c r="D1929">
        <v>3</v>
      </c>
      <c r="E1929" t="s">
        <v>62</v>
      </c>
      <c r="F1929" t="s">
        <v>34</v>
      </c>
      <c r="G1929">
        <v>12.3</v>
      </c>
      <c r="H1929">
        <v>220.89</v>
      </c>
      <c r="J1929">
        <v>1</v>
      </c>
      <c r="K1929">
        <v>2</v>
      </c>
      <c r="L1929">
        <v>6.3</v>
      </c>
      <c r="M1929">
        <v>61</v>
      </c>
      <c r="N1929" t="s">
        <v>41</v>
      </c>
      <c r="O1929">
        <v>1.7949999999999999</v>
      </c>
      <c r="P1929" t="s">
        <v>37</v>
      </c>
      <c r="Q1929" t="s">
        <v>280</v>
      </c>
      <c r="R1929">
        <v>4.74</v>
      </c>
      <c r="S1929">
        <v>0</v>
      </c>
      <c r="U1929">
        <v>4.3</v>
      </c>
      <c r="V1929" t="s">
        <v>374</v>
      </c>
      <c r="W1929" t="s">
        <v>31</v>
      </c>
      <c r="X1929">
        <v>0</v>
      </c>
      <c r="Y1929" t="str">
        <f>IF(tblRides[[#This Row],[supply_demand_ratio]]&lt;0.8,"Below 0.8",IF(tblRides[[#This Row],[supply_demand_ratio]]&lt;1,"Between 0.8-1.0",IF(tblRides[[#This Row],[supply_demand_ratio]]&lt;=1.2,"Between 1.0-1.2","Above 1.2")))</f>
        <v>Above 1.2</v>
      </c>
    </row>
    <row r="1930" spans="1:25" x14ac:dyDescent="0.3">
      <c r="A1930" t="s">
        <v>1985</v>
      </c>
      <c r="B1930" s="1">
        <v>46040.148611111108</v>
      </c>
      <c r="C1930" s="2">
        <v>46040</v>
      </c>
      <c r="D1930">
        <v>3</v>
      </c>
      <c r="E1930" t="s">
        <v>43</v>
      </c>
      <c r="F1930" t="s">
        <v>34</v>
      </c>
      <c r="G1930">
        <v>13.6</v>
      </c>
      <c r="H1930">
        <v>246.72</v>
      </c>
      <c r="I1930">
        <v>236.6</v>
      </c>
      <c r="J1930">
        <v>1</v>
      </c>
      <c r="K1930">
        <v>3.6</v>
      </c>
      <c r="L1930">
        <v>3.9</v>
      </c>
      <c r="M1930">
        <v>69</v>
      </c>
      <c r="N1930" t="s">
        <v>41</v>
      </c>
      <c r="O1930">
        <v>1.5389999999999999</v>
      </c>
      <c r="P1930" t="s">
        <v>28</v>
      </c>
      <c r="Q1930" t="s">
        <v>29</v>
      </c>
      <c r="R1930">
        <v>4.38</v>
      </c>
      <c r="S1930">
        <v>0</v>
      </c>
      <c r="T1930">
        <v>-10.119999999999999</v>
      </c>
      <c r="U1930">
        <v>0.3</v>
      </c>
      <c r="V1930" t="s">
        <v>374</v>
      </c>
      <c r="W1930" t="s">
        <v>31</v>
      </c>
      <c r="X1930">
        <v>1</v>
      </c>
      <c r="Y1930" t="str">
        <f>IF(tblRides[[#This Row],[supply_demand_ratio]]&lt;0.8,"Below 0.8",IF(tblRides[[#This Row],[supply_demand_ratio]]&lt;1,"Between 0.8-1.0",IF(tblRides[[#This Row],[supply_demand_ratio]]&lt;=1.2,"Between 1.0-1.2","Above 1.2")))</f>
        <v>Above 1.2</v>
      </c>
    </row>
    <row r="1931" spans="1:25" x14ac:dyDescent="0.3">
      <c r="A1931" t="s">
        <v>1986</v>
      </c>
      <c r="B1931" s="1">
        <v>46040.157638888886</v>
      </c>
      <c r="C1931" s="2">
        <v>46040</v>
      </c>
      <c r="D1931">
        <v>3</v>
      </c>
      <c r="E1931" t="s">
        <v>62</v>
      </c>
      <c r="F1931" t="s">
        <v>34</v>
      </c>
      <c r="G1931">
        <v>7.5</v>
      </c>
      <c r="H1931">
        <v>146.22999999999999</v>
      </c>
      <c r="I1931">
        <v>148.51</v>
      </c>
      <c r="J1931">
        <v>1</v>
      </c>
      <c r="K1931">
        <v>5.6</v>
      </c>
      <c r="L1931">
        <v>2.5</v>
      </c>
      <c r="M1931">
        <v>67</v>
      </c>
      <c r="N1931" t="s">
        <v>41</v>
      </c>
      <c r="O1931">
        <v>2.2000000000000002</v>
      </c>
      <c r="P1931" t="s">
        <v>28</v>
      </c>
      <c r="Q1931" t="s">
        <v>29</v>
      </c>
      <c r="R1931">
        <v>4.37</v>
      </c>
      <c r="S1931">
        <v>0</v>
      </c>
      <c r="T1931">
        <v>2.2799999999999998</v>
      </c>
      <c r="U1931">
        <v>-3.1</v>
      </c>
      <c r="V1931" t="s">
        <v>374</v>
      </c>
      <c r="W1931" t="s">
        <v>45</v>
      </c>
      <c r="X1931">
        <v>1</v>
      </c>
      <c r="Y1931" t="str">
        <f>IF(tblRides[[#This Row],[supply_demand_ratio]]&lt;0.8,"Below 0.8",IF(tblRides[[#This Row],[supply_demand_ratio]]&lt;1,"Between 0.8-1.0",IF(tblRides[[#This Row],[supply_demand_ratio]]&lt;=1.2,"Between 1.0-1.2","Above 1.2")))</f>
        <v>Above 1.2</v>
      </c>
    </row>
    <row r="1932" spans="1:25" x14ac:dyDescent="0.3">
      <c r="A1932" t="s">
        <v>1987</v>
      </c>
      <c r="B1932" s="1">
        <v>46040.165277777778</v>
      </c>
      <c r="C1932" s="2">
        <v>46040</v>
      </c>
      <c r="D1932">
        <v>3</v>
      </c>
      <c r="E1932" t="s">
        <v>25</v>
      </c>
      <c r="F1932" t="s">
        <v>26</v>
      </c>
      <c r="G1932">
        <v>8</v>
      </c>
      <c r="H1932">
        <v>151.97999999999999</v>
      </c>
      <c r="I1932">
        <v>152.41</v>
      </c>
      <c r="J1932">
        <v>1</v>
      </c>
      <c r="K1932">
        <v>2</v>
      </c>
      <c r="L1932">
        <v>1</v>
      </c>
      <c r="M1932">
        <v>109</v>
      </c>
      <c r="N1932" t="s">
        <v>41</v>
      </c>
      <c r="O1932">
        <v>1.1379999999999999</v>
      </c>
      <c r="P1932" t="s">
        <v>28</v>
      </c>
      <c r="Q1932" t="s">
        <v>29</v>
      </c>
      <c r="R1932">
        <v>4.91</v>
      </c>
      <c r="S1932">
        <v>1</v>
      </c>
      <c r="T1932">
        <v>0.43</v>
      </c>
      <c r="U1932">
        <v>-1</v>
      </c>
      <c r="V1932" t="s">
        <v>374</v>
      </c>
      <c r="W1932" t="s">
        <v>31</v>
      </c>
      <c r="X1932">
        <v>1</v>
      </c>
      <c r="Y1932" t="str">
        <f>IF(tblRides[[#This Row],[supply_demand_ratio]]&lt;0.8,"Below 0.8",IF(tblRides[[#This Row],[supply_demand_ratio]]&lt;1,"Between 0.8-1.0",IF(tblRides[[#This Row],[supply_demand_ratio]]&lt;=1.2,"Between 1.0-1.2","Above 1.2")))</f>
        <v>Between 1.0-1.2</v>
      </c>
    </row>
    <row r="1933" spans="1:25" x14ac:dyDescent="0.3">
      <c r="A1933" t="s">
        <v>1988</v>
      </c>
      <c r="B1933" s="1">
        <v>46040.179166666669</v>
      </c>
      <c r="C1933" s="2">
        <v>46040</v>
      </c>
      <c r="D1933">
        <v>4</v>
      </c>
      <c r="E1933" t="s">
        <v>36</v>
      </c>
      <c r="F1933" t="s">
        <v>34</v>
      </c>
      <c r="G1933">
        <v>20.5</v>
      </c>
      <c r="H1933">
        <v>414.47</v>
      </c>
      <c r="I1933">
        <v>372.9</v>
      </c>
      <c r="J1933">
        <v>1.1000000000000001</v>
      </c>
      <c r="K1933">
        <v>2.8</v>
      </c>
      <c r="L1933">
        <v>5.7</v>
      </c>
      <c r="M1933">
        <v>121</v>
      </c>
      <c r="N1933" t="s">
        <v>41</v>
      </c>
      <c r="O1933">
        <v>1.7170000000000001</v>
      </c>
      <c r="P1933" t="s">
        <v>28</v>
      </c>
      <c r="Q1933" t="s">
        <v>29</v>
      </c>
      <c r="R1933">
        <v>4.7300000000000004</v>
      </c>
      <c r="S1933">
        <v>0</v>
      </c>
      <c r="T1933">
        <v>-41.57</v>
      </c>
      <c r="U1933">
        <v>2.9</v>
      </c>
      <c r="V1933" t="s">
        <v>374</v>
      </c>
      <c r="W1933" t="s">
        <v>31</v>
      </c>
      <c r="X1933">
        <v>1</v>
      </c>
      <c r="Y1933" t="str">
        <f>IF(tblRides[[#This Row],[supply_demand_ratio]]&lt;0.8,"Below 0.8",IF(tblRides[[#This Row],[supply_demand_ratio]]&lt;1,"Between 0.8-1.0",IF(tblRides[[#This Row],[supply_demand_ratio]]&lt;=1.2,"Between 1.0-1.2","Above 1.2")))</f>
        <v>Above 1.2</v>
      </c>
    </row>
    <row r="1934" spans="1:25" x14ac:dyDescent="0.3">
      <c r="A1934" t="s">
        <v>1989</v>
      </c>
      <c r="B1934" s="1">
        <v>46040.22152777778</v>
      </c>
      <c r="C1934" s="2">
        <v>46040</v>
      </c>
      <c r="D1934">
        <v>5</v>
      </c>
      <c r="E1934" t="s">
        <v>33</v>
      </c>
      <c r="F1934" t="s">
        <v>26</v>
      </c>
      <c r="G1934">
        <v>0.7</v>
      </c>
      <c r="H1934">
        <v>49.29</v>
      </c>
      <c r="I1934">
        <v>52.71</v>
      </c>
      <c r="J1934">
        <v>1</v>
      </c>
      <c r="K1934">
        <v>7.1</v>
      </c>
      <c r="L1934">
        <v>9.4</v>
      </c>
      <c r="M1934">
        <v>107</v>
      </c>
      <c r="N1934" t="s">
        <v>41</v>
      </c>
      <c r="O1934">
        <v>1.385</v>
      </c>
      <c r="P1934" t="s">
        <v>28</v>
      </c>
      <c r="Q1934" t="s">
        <v>29</v>
      </c>
      <c r="R1934">
        <v>4.75</v>
      </c>
      <c r="S1934">
        <v>26</v>
      </c>
      <c r="T1934">
        <v>3.42</v>
      </c>
      <c r="U1934">
        <v>2.2999999999999998</v>
      </c>
      <c r="V1934" t="s">
        <v>374</v>
      </c>
      <c r="W1934" t="s">
        <v>45</v>
      </c>
      <c r="X1934">
        <v>1</v>
      </c>
      <c r="Y1934" t="str">
        <f>IF(tblRides[[#This Row],[supply_demand_ratio]]&lt;0.8,"Below 0.8",IF(tblRides[[#This Row],[supply_demand_ratio]]&lt;1,"Between 0.8-1.0",IF(tblRides[[#This Row],[supply_demand_ratio]]&lt;=1.2,"Between 1.0-1.2","Above 1.2")))</f>
        <v>Above 1.2</v>
      </c>
    </row>
    <row r="1935" spans="1:25" x14ac:dyDescent="0.3">
      <c r="A1935" t="s">
        <v>1990</v>
      </c>
      <c r="B1935" s="1">
        <v>46040.228472222225</v>
      </c>
      <c r="C1935" s="2">
        <v>46040</v>
      </c>
      <c r="D1935">
        <v>5</v>
      </c>
      <c r="E1935" t="s">
        <v>36</v>
      </c>
      <c r="F1935" t="s">
        <v>26</v>
      </c>
      <c r="G1935">
        <v>14.6</v>
      </c>
      <c r="H1935">
        <v>241.21</v>
      </c>
      <c r="I1935">
        <v>254.75</v>
      </c>
      <c r="J1935">
        <v>1</v>
      </c>
      <c r="K1935">
        <v>4.5</v>
      </c>
      <c r="L1935">
        <v>10.7</v>
      </c>
      <c r="M1935">
        <v>119</v>
      </c>
      <c r="N1935" t="s">
        <v>27</v>
      </c>
      <c r="O1935">
        <v>1.2110000000000001</v>
      </c>
      <c r="P1935" t="s">
        <v>28</v>
      </c>
      <c r="Q1935" t="s">
        <v>29</v>
      </c>
      <c r="R1935">
        <v>4.78</v>
      </c>
      <c r="S1935">
        <v>13</v>
      </c>
      <c r="T1935">
        <v>13.54</v>
      </c>
      <c r="U1935">
        <v>6.2</v>
      </c>
      <c r="V1935" t="s">
        <v>374</v>
      </c>
      <c r="W1935" t="s">
        <v>31</v>
      </c>
      <c r="X1935">
        <v>1</v>
      </c>
      <c r="Y1935" t="str">
        <f>IF(tblRides[[#This Row],[supply_demand_ratio]]&lt;0.8,"Below 0.8",IF(tblRides[[#This Row],[supply_demand_ratio]]&lt;1,"Between 0.8-1.0",IF(tblRides[[#This Row],[supply_demand_ratio]]&lt;=1.2,"Between 1.0-1.2","Above 1.2")))</f>
        <v>Above 1.2</v>
      </c>
    </row>
    <row r="1936" spans="1:25" x14ac:dyDescent="0.3">
      <c r="A1936" t="s">
        <v>1991</v>
      </c>
      <c r="B1936" s="1">
        <v>46040.238194444442</v>
      </c>
      <c r="C1936" s="2">
        <v>46040</v>
      </c>
      <c r="D1936">
        <v>5</v>
      </c>
      <c r="E1936" t="s">
        <v>33</v>
      </c>
      <c r="F1936" t="s">
        <v>26</v>
      </c>
      <c r="G1936">
        <v>5.8</v>
      </c>
      <c r="H1936">
        <v>136.15</v>
      </c>
      <c r="I1936">
        <v>128.66999999999999</v>
      </c>
      <c r="J1936">
        <v>1</v>
      </c>
      <c r="K1936">
        <v>5.6</v>
      </c>
      <c r="L1936">
        <v>2.1</v>
      </c>
      <c r="M1936">
        <v>89</v>
      </c>
      <c r="N1936" t="s">
        <v>27</v>
      </c>
      <c r="O1936">
        <v>1.016</v>
      </c>
      <c r="P1936" t="s">
        <v>28</v>
      </c>
      <c r="Q1936" t="s">
        <v>29</v>
      </c>
      <c r="R1936">
        <v>4.58</v>
      </c>
      <c r="S1936">
        <v>53</v>
      </c>
      <c r="T1936">
        <v>-7.48</v>
      </c>
      <c r="U1936">
        <v>-3.5</v>
      </c>
      <c r="V1936" t="s">
        <v>374</v>
      </c>
      <c r="W1936" t="s">
        <v>45</v>
      </c>
      <c r="X1936">
        <v>1</v>
      </c>
      <c r="Y1936" t="str">
        <f>IF(tblRides[[#This Row],[supply_demand_ratio]]&lt;0.8,"Below 0.8",IF(tblRides[[#This Row],[supply_demand_ratio]]&lt;1,"Between 0.8-1.0",IF(tblRides[[#This Row],[supply_demand_ratio]]&lt;=1.2,"Between 1.0-1.2","Above 1.2")))</f>
        <v>Between 1.0-1.2</v>
      </c>
    </row>
    <row r="1937" spans="1:25" x14ac:dyDescent="0.3">
      <c r="A1937" t="s">
        <v>1992</v>
      </c>
      <c r="B1937" s="1">
        <v>46040.243750000001</v>
      </c>
      <c r="C1937" s="2">
        <v>46040</v>
      </c>
      <c r="D1937">
        <v>5</v>
      </c>
      <c r="E1937" t="s">
        <v>36</v>
      </c>
      <c r="F1937" t="s">
        <v>26</v>
      </c>
      <c r="G1937">
        <v>15.5</v>
      </c>
      <c r="H1937">
        <v>302.32</v>
      </c>
      <c r="I1937">
        <v>309.01</v>
      </c>
      <c r="J1937">
        <v>1</v>
      </c>
      <c r="K1937">
        <v>2</v>
      </c>
      <c r="L1937">
        <v>4.2</v>
      </c>
      <c r="M1937">
        <v>114</v>
      </c>
      <c r="N1937" t="s">
        <v>27</v>
      </c>
      <c r="O1937">
        <v>1.171</v>
      </c>
      <c r="P1937" t="s">
        <v>28</v>
      </c>
      <c r="Q1937" t="s">
        <v>29</v>
      </c>
      <c r="R1937">
        <v>4.72</v>
      </c>
      <c r="S1937">
        <v>19</v>
      </c>
      <c r="T1937">
        <v>6.69</v>
      </c>
      <c r="U1937">
        <v>2.2000000000000002</v>
      </c>
      <c r="V1937" t="s">
        <v>374</v>
      </c>
      <c r="W1937" t="s">
        <v>31</v>
      </c>
      <c r="X1937">
        <v>1</v>
      </c>
      <c r="Y1937" t="str">
        <f>IF(tblRides[[#This Row],[supply_demand_ratio]]&lt;0.8,"Below 0.8",IF(tblRides[[#This Row],[supply_demand_ratio]]&lt;1,"Between 0.8-1.0",IF(tblRides[[#This Row],[supply_demand_ratio]]&lt;=1.2,"Between 1.0-1.2","Above 1.2")))</f>
        <v>Between 1.0-1.2</v>
      </c>
    </row>
    <row r="1938" spans="1:25" x14ac:dyDescent="0.3">
      <c r="A1938" t="s">
        <v>1993</v>
      </c>
      <c r="B1938" s="1">
        <v>46040.269444444442</v>
      </c>
      <c r="C1938" s="2">
        <v>46040</v>
      </c>
      <c r="D1938">
        <v>6</v>
      </c>
      <c r="E1938" t="s">
        <v>62</v>
      </c>
      <c r="F1938" t="s">
        <v>26</v>
      </c>
      <c r="G1938">
        <v>2.7</v>
      </c>
      <c r="H1938">
        <v>82.38</v>
      </c>
      <c r="I1938">
        <v>80.52</v>
      </c>
      <c r="J1938">
        <v>1</v>
      </c>
      <c r="K1938">
        <v>3</v>
      </c>
      <c r="L1938">
        <v>6.4</v>
      </c>
      <c r="M1938">
        <v>60</v>
      </c>
      <c r="N1938" t="s">
        <v>41</v>
      </c>
      <c r="O1938">
        <v>2.1349999999999998</v>
      </c>
      <c r="P1938" t="s">
        <v>28</v>
      </c>
      <c r="Q1938" t="s">
        <v>29</v>
      </c>
      <c r="R1938">
        <v>4.83</v>
      </c>
      <c r="S1938">
        <v>11</v>
      </c>
      <c r="T1938">
        <v>-1.86</v>
      </c>
      <c r="U1938">
        <v>3.4</v>
      </c>
      <c r="V1938" t="s">
        <v>374</v>
      </c>
      <c r="W1938" t="s">
        <v>31</v>
      </c>
      <c r="X1938">
        <v>1</v>
      </c>
      <c r="Y1938" t="str">
        <f>IF(tblRides[[#This Row],[supply_demand_ratio]]&lt;0.8,"Below 0.8",IF(tblRides[[#This Row],[supply_demand_ratio]]&lt;1,"Between 0.8-1.0",IF(tblRides[[#This Row],[supply_demand_ratio]]&lt;=1.2,"Between 1.0-1.2","Above 1.2")))</f>
        <v>Above 1.2</v>
      </c>
    </row>
    <row r="1939" spans="1:25" x14ac:dyDescent="0.3">
      <c r="A1939" t="s">
        <v>1994</v>
      </c>
      <c r="B1939" s="1">
        <v>46040.272222222222</v>
      </c>
      <c r="C1939" s="2">
        <v>46040</v>
      </c>
      <c r="D1939">
        <v>6</v>
      </c>
      <c r="E1939" t="s">
        <v>33</v>
      </c>
      <c r="F1939" t="s">
        <v>26</v>
      </c>
      <c r="G1939">
        <v>7.4</v>
      </c>
      <c r="H1939">
        <v>167.8</v>
      </c>
      <c r="I1939">
        <v>159.21</v>
      </c>
      <c r="J1939">
        <v>1</v>
      </c>
      <c r="K1939">
        <v>6.5</v>
      </c>
      <c r="L1939">
        <v>8.1999999999999993</v>
      </c>
      <c r="M1939">
        <v>85</v>
      </c>
      <c r="N1939" t="s">
        <v>41</v>
      </c>
      <c r="O1939">
        <v>1.1259999999999999</v>
      </c>
      <c r="P1939" t="s">
        <v>28</v>
      </c>
      <c r="Q1939" t="s">
        <v>29</v>
      </c>
      <c r="R1939">
        <v>5</v>
      </c>
      <c r="S1939">
        <v>5</v>
      </c>
      <c r="T1939">
        <v>-8.59</v>
      </c>
      <c r="U1939">
        <v>1.7</v>
      </c>
      <c r="V1939" t="s">
        <v>374</v>
      </c>
      <c r="W1939" t="s">
        <v>45</v>
      </c>
      <c r="X1939">
        <v>1</v>
      </c>
      <c r="Y1939" t="str">
        <f>IF(tblRides[[#This Row],[supply_demand_ratio]]&lt;0.8,"Below 0.8",IF(tblRides[[#This Row],[supply_demand_ratio]]&lt;1,"Between 0.8-1.0",IF(tblRides[[#This Row],[supply_demand_ratio]]&lt;=1.2,"Between 1.0-1.2","Above 1.2")))</f>
        <v>Between 1.0-1.2</v>
      </c>
    </row>
    <row r="1940" spans="1:25" x14ac:dyDescent="0.3">
      <c r="A1940" t="s">
        <v>1995</v>
      </c>
      <c r="B1940" s="1">
        <v>46040.3</v>
      </c>
      <c r="C1940" s="2">
        <v>46040</v>
      </c>
      <c r="D1940">
        <v>7</v>
      </c>
      <c r="E1940" t="s">
        <v>25</v>
      </c>
      <c r="F1940" t="s">
        <v>26</v>
      </c>
      <c r="G1940">
        <v>7.3</v>
      </c>
      <c r="H1940">
        <v>138.54</v>
      </c>
      <c r="I1940">
        <v>133.07</v>
      </c>
      <c r="J1940">
        <v>1</v>
      </c>
      <c r="K1940">
        <v>5.5</v>
      </c>
      <c r="L1940">
        <v>5.8</v>
      </c>
      <c r="M1940">
        <v>128</v>
      </c>
      <c r="N1940" t="s">
        <v>41</v>
      </c>
      <c r="O1940">
        <v>1.3360000000000001</v>
      </c>
      <c r="P1940" t="s">
        <v>28</v>
      </c>
      <c r="Q1940" t="s">
        <v>29</v>
      </c>
      <c r="R1940">
        <v>5</v>
      </c>
      <c r="S1940">
        <v>11</v>
      </c>
      <c r="T1940">
        <v>-5.47</v>
      </c>
      <c r="U1940">
        <v>0.3</v>
      </c>
      <c r="V1940" t="s">
        <v>374</v>
      </c>
      <c r="W1940" t="s">
        <v>45</v>
      </c>
      <c r="X1940">
        <v>1</v>
      </c>
      <c r="Y1940" t="str">
        <f>IF(tblRides[[#This Row],[supply_demand_ratio]]&lt;0.8,"Below 0.8",IF(tblRides[[#This Row],[supply_demand_ratio]]&lt;1,"Between 0.8-1.0",IF(tblRides[[#This Row],[supply_demand_ratio]]&lt;=1.2,"Between 1.0-1.2","Above 1.2")))</f>
        <v>Above 1.2</v>
      </c>
    </row>
    <row r="1941" spans="1:25" x14ac:dyDescent="0.3">
      <c r="A1941" t="s">
        <v>1996</v>
      </c>
      <c r="B1941" s="1">
        <v>46040.300694444442</v>
      </c>
      <c r="C1941" s="2">
        <v>46040</v>
      </c>
      <c r="D1941">
        <v>7</v>
      </c>
      <c r="E1941" t="s">
        <v>25</v>
      </c>
      <c r="F1941" t="s">
        <v>34</v>
      </c>
      <c r="G1941">
        <v>8.5</v>
      </c>
      <c r="H1941">
        <v>188.3</v>
      </c>
      <c r="I1941">
        <v>188.29</v>
      </c>
      <c r="J1941">
        <v>1.1000000000000001</v>
      </c>
      <c r="K1941">
        <v>6</v>
      </c>
      <c r="L1941">
        <v>5.9</v>
      </c>
      <c r="M1941">
        <v>123</v>
      </c>
      <c r="N1941" t="s">
        <v>27</v>
      </c>
      <c r="O1941">
        <v>1.03</v>
      </c>
      <c r="P1941" t="s">
        <v>28</v>
      </c>
      <c r="Q1941" t="s">
        <v>29</v>
      </c>
      <c r="R1941">
        <v>4.8600000000000003</v>
      </c>
      <c r="S1941">
        <v>0</v>
      </c>
      <c r="T1941">
        <v>-0.01</v>
      </c>
      <c r="U1941">
        <v>-0.1</v>
      </c>
      <c r="V1941" t="s">
        <v>374</v>
      </c>
      <c r="W1941" t="s">
        <v>45</v>
      </c>
      <c r="X1941">
        <v>1</v>
      </c>
      <c r="Y1941" t="str">
        <f>IF(tblRides[[#This Row],[supply_demand_ratio]]&lt;0.8,"Below 0.8",IF(tblRides[[#This Row],[supply_demand_ratio]]&lt;1,"Between 0.8-1.0",IF(tblRides[[#This Row],[supply_demand_ratio]]&lt;=1.2,"Between 1.0-1.2","Above 1.2")))</f>
        <v>Between 1.0-1.2</v>
      </c>
    </row>
    <row r="1942" spans="1:25" x14ac:dyDescent="0.3">
      <c r="A1942" t="s">
        <v>1997</v>
      </c>
      <c r="B1942" s="1">
        <v>46040.306944444441</v>
      </c>
      <c r="C1942" s="2">
        <v>46040</v>
      </c>
      <c r="D1942">
        <v>7</v>
      </c>
      <c r="E1942" t="s">
        <v>36</v>
      </c>
      <c r="F1942" t="s">
        <v>26</v>
      </c>
      <c r="G1942">
        <v>4.8</v>
      </c>
      <c r="H1942">
        <v>103.3</v>
      </c>
      <c r="J1942">
        <v>1</v>
      </c>
      <c r="K1942">
        <v>6.2</v>
      </c>
      <c r="L1942">
        <v>6.1</v>
      </c>
      <c r="M1942">
        <v>106</v>
      </c>
      <c r="N1942" t="s">
        <v>41</v>
      </c>
      <c r="O1942">
        <v>1.4850000000000001</v>
      </c>
      <c r="P1942" t="s">
        <v>58</v>
      </c>
      <c r="Q1942" t="s">
        <v>108</v>
      </c>
      <c r="R1942">
        <v>4.63</v>
      </c>
      <c r="S1942">
        <v>7</v>
      </c>
      <c r="U1942">
        <v>-0.1</v>
      </c>
      <c r="V1942" t="s">
        <v>374</v>
      </c>
      <c r="W1942" t="s">
        <v>45</v>
      </c>
      <c r="X1942">
        <v>0</v>
      </c>
      <c r="Y1942" t="str">
        <f>IF(tblRides[[#This Row],[supply_demand_ratio]]&lt;0.8,"Below 0.8",IF(tblRides[[#This Row],[supply_demand_ratio]]&lt;1,"Between 0.8-1.0",IF(tblRides[[#This Row],[supply_demand_ratio]]&lt;=1.2,"Between 1.0-1.2","Above 1.2")))</f>
        <v>Above 1.2</v>
      </c>
    </row>
    <row r="1943" spans="1:25" x14ac:dyDescent="0.3">
      <c r="A1943" t="s">
        <v>1998</v>
      </c>
      <c r="B1943" s="1">
        <v>46040.306944444441</v>
      </c>
      <c r="C1943" s="2">
        <v>46040</v>
      </c>
      <c r="D1943">
        <v>7</v>
      </c>
      <c r="E1943" t="s">
        <v>33</v>
      </c>
      <c r="F1943" t="s">
        <v>26</v>
      </c>
      <c r="G1943">
        <v>3.8</v>
      </c>
      <c r="H1943">
        <v>96.74</v>
      </c>
      <c r="I1943">
        <v>98.68</v>
      </c>
      <c r="J1943">
        <v>1</v>
      </c>
      <c r="K1943">
        <v>6.5</v>
      </c>
      <c r="L1943">
        <v>8.1</v>
      </c>
      <c r="M1943">
        <v>103</v>
      </c>
      <c r="N1943" t="s">
        <v>27</v>
      </c>
      <c r="O1943">
        <v>1.2110000000000001</v>
      </c>
      <c r="P1943" t="s">
        <v>28</v>
      </c>
      <c r="Q1943" t="s">
        <v>29</v>
      </c>
      <c r="R1943">
        <v>4.76</v>
      </c>
      <c r="S1943">
        <v>4</v>
      </c>
      <c r="T1943">
        <v>1.94</v>
      </c>
      <c r="U1943">
        <v>1.6</v>
      </c>
      <c r="V1943" t="s">
        <v>374</v>
      </c>
      <c r="W1943" t="s">
        <v>45</v>
      </c>
      <c r="X1943">
        <v>1</v>
      </c>
      <c r="Y1943" t="str">
        <f>IF(tblRides[[#This Row],[supply_demand_ratio]]&lt;0.8,"Below 0.8",IF(tblRides[[#This Row],[supply_demand_ratio]]&lt;1,"Between 0.8-1.0",IF(tblRides[[#This Row],[supply_demand_ratio]]&lt;=1.2,"Between 1.0-1.2","Above 1.2")))</f>
        <v>Above 1.2</v>
      </c>
    </row>
    <row r="1944" spans="1:25" x14ac:dyDescent="0.3">
      <c r="A1944" t="s">
        <v>1999</v>
      </c>
      <c r="B1944" s="1">
        <v>46040.307638888888</v>
      </c>
      <c r="C1944" s="2">
        <v>46040</v>
      </c>
      <c r="D1944">
        <v>7</v>
      </c>
      <c r="E1944" t="s">
        <v>33</v>
      </c>
      <c r="F1944" t="s">
        <v>34</v>
      </c>
      <c r="G1944">
        <v>8.5</v>
      </c>
      <c r="H1944">
        <v>195.39</v>
      </c>
      <c r="J1944">
        <v>1.1000000000000001</v>
      </c>
      <c r="K1944">
        <v>3.9</v>
      </c>
      <c r="L1944">
        <v>8.3000000000000007</v>
      </c>
      <c r="M1944">
        <v>90</v>
      </c>
      <c r="N1944" t="s">
        <v>41</v>
      </c>
      <c r="O1944">
        <v>1.1599999999999999</v>
      </c>
      <c r="P1944" t="s">
        <v>58</v>
      </c>
      <c r="Q1944" t="s">
        <v>59</v>
      </c>
      <c r="R1944">
        <v>4.97</v>
      </c>
      <c r="S1944">
        <v>0</v>
      </c>
      <c r="U1944">
        <v>4.4000000000000004</v>
      </c>
      <c r="V1944" t="s">
        <v>374</v>
      </c>
      <c r="W1944" t="s">
        <v>31</v>
      </c>
      <c r="X1944">
        <v>0</v>
      </c>
      <c r="Y1944" t="str">
        <f>IF(tblRides[[#This Row],[supply_demand_ratio]]&lt;0.8,"Below 0.8",IF(tblRides[[#This Row],[supply_demand_ratio]]&lt;1,"Between 0.8-1.0",IF(tblRides[[#This Row],[supply_demand_ratio]]&lt;=1.2,"Between 1.0-1.2","Above 1.2")))</f>
        <v>Between 1.0-1.2</v>
      </c>
    </row>
    <row r="1945" spans="1:25" x14ac:dyDescent="0.3">
      <c r="A1945" t="s">
        <v>2000</v>
      </c>
      <c r="B1945" s="1">
        <v>46040.320138888892</v>
      </c>
      <c r="C1945" s="2">
        <v>46040</v>
      </c>
      <c r="D1945">
        <v>7</v>
      </c>
      <c r="E1945" t="s">
        <v>33</v>
      </c>
      <c r="F1945" t="s">
        <v>26</v>
      </c>
      <c r="G1945">
        <v>9.1999999999999993</v>
      </c>
      <c r="H1945">
        <v>199.86</v>
      </c>
      <c r="I1945">
        <v>203.11</v>
      </c>
      <c r="J1945">
        <v>1</v>
      </c>
      <c r="K1945">
        <v>2.4</v>
      </c>
      <c r="L1945">
        <v>1</v>
      </c>
      <c r="M1945">
        <v>107</v>
      </c>
      <c r="N1945" t="s">
        <v>27</v>
      </c>
      <c r="O1945">
        <v>1.3480000000000001</v>
      </c>
      <c r="P1945" t="s">
        <v>28</v>
      </c>
      <c r="Q1945" t="s">
        <v>29</v>
      </c>
      <c r="R1945">
        <v>5</v>
      </c>
      <c r="S1945">
        <v>9</v>
      </c>
      <c r="T1945">
        <v>3.25</v>
      </c>
      <c r="U1945">
        <v>-1.4</v>
      </c>
      <c r="V1945" t="s">
        <v>374</v>
      </c>
      <c r="W1945" t="s">
        <v>31</v>
      </c>
      <c r="X1945">
        <v>1</v>
      </c>
      <c r="Y1945" t="str">
        <f>IF(tblRides[[#This Row],[supply_demand_ratio]]&lt;0.8,"Below 0.8",IF(tblRides[[#This Row],[supply_demand_ratio]]&lt;1,"Between 0.8-1.0",IF(tblRides[[#This Row],[supply_demand_ratio]]&lt;=1.2,"Between 1.0-1.2","Above 1.2")))</f>
        <v>Above 1.2</v>
      </c>
    </row>
    <row r="1946" spans="1:25" x14ac:dyDescent="0.3">
      <c r="A1946" t="s">
        <v>2001</v>
      </c>
      <c r="B1946" s="1">
        <v>46040.324305555558</v>
      </c>
      <c r="C1946" s="2">
        <v>46040</v>
      </c>
      <c r="D1946">
        <v>7</v>
      </c>
      <c r="E1946" t="s">
        <v>43</v>
      </c>
      <c r="F1946" t="s">
        <v>26</v>
      </c>
      <c r="G1946">
        <v>5.4</v>
      </c>
      <c r="H1946">
        <v>131.66</v>
      </c>
      <c r="I1946">
        <v>137.02000000000001</v>
      </c>
      <c r="J1946">
        <v>1</v>
      </c>
      <c r="K1946">
        <v>3.3</v>
      </c>
      <c r="L1946">
        <v>3</v>
      </c>
      <c r="M1946">
        <v>65</v>
      </c>
      <c r="N1946" t="s">
        <v>41</v>
      </c>
      <c r="O1946">
        <v>1.8360000000000001</v>
      </c>
      <c r="P1946" t="s">
        <v>28</v>
      </c>
      <c r="Q1946" t="s">
        <v>29</v>
      </c>
      <c r="R1946">
        <v>4.9800000000000004</v>
      </c>
      <c r="S1946">
        <v>2</v>
      </c>
      <c r="T1946">
        <v>5.36</v>
      </c>
      <c r="U1946">
        <v>-0.3</v>
      </c>
      <c r="V1946" t="s">
        <v>374</v>
      </c>
      <c r="W1946" t="s">
        <v>31</v>
      </c>
      <c r="X1946">
        <v>1</v>
      </c>
      <c r="Y1946" t="str">
        <f>IF(tblRides[[#This Row],[supply_demand_ratio]]&lt;0.8,"Below 0.8",IF(tblRides[[#This Row],[supply_demand_ratio]]&lt;1,"Between 0.8-1.0",IF(tblRides[[#This Row],[supply_demand_ratio]]&lt;=1.2,"Between 1.0-1.2","Above 1.2")))</f>
        <v>Above 1.2</v>
      </c>
    </row>
    <row r="1947" spans="1:25" x14ac:dyDescent="0.3">
      <c r="A1947" t="s">
        <v>2002</v>
      </c>
      <c r="B1947" s="1">
        <v>46040.32916666667</v>
      </c>
      <c r="C1947" s="2">
        <v>46040</v>
      </c>
      <c r="D1947">
        <v>7</v>
      </c>
      <c r="E1947" t="s">
        <v>36</v>
      </c>
      <c r="F1947" t="s">
        <v>26</v>
      </c>
      <c r="G1947">
        <v>8.1999999999999993</v>
      </c>
      <c r="H1947">
        <v>165.18</v>
      </c>
      <c r="I1947">
        <v>165.75</v>
      </c>
      <c r="J1947">
        <v>1</v>
      </c>
      <c r="K1947">
        <v>3.8</v>
      </c>
      <c r="L1947">
        <v>9.1</v>
      </c>
      <c r="M1947">
        <v>103</v>
      </c>
      <c r="N1947" t="s">
        <v>27</v>
      </c>
      <c r="O1947">
        <v>1.073</v>
      </c>
      <c r="P1947" t="s">
        <v>28</v>
      </c>
      <c r="Q1947" t="s">
        <v>29</v>
      </c>
      <c r="R1947">
        <v>4.62</v>
      </c>
      <c r="S1947">
        <v>5</v>
      </c>
      <c r="T1947">
        <v>0.56999999999999995</v>
      </c>
      <c r="U1947">
        <v>5.3</v>
      </c>
      <c r="V1947" t="s">
        <v>374</v>
      </c>
      <c r="W1947" t="s">
        <v>31</v>
      </c>
      <c r="X1947">
        <v>1</v>
      </c>
      <c r="Y1947" t="str">
        <f>IF(tblRides[[#This Row],[supply_demand_ratio]]&lt;0.8,"Below 0.8",IF(tblRides[[#This Row],[supply_demand_ratio]]&lt;1,"Between 0.8-1.0",IF(tblRides[[#This Row],[supply_demand_ratio]]&lt;=1.2,"Between 1.0-1.2","Above 1.2")))</f>
        <v>Between 1.0-1.2</v>
      </c>
    </row>
    <row r="1948" spans="1:25" x14ac:dyDescent="0.3">
      <c r="A1948" t="s">
        <v>2003</v>
      </c>
      <c r="B1948" s="1">
        <v>46040.329861111109</v>
      </c>
      <c r="C1948" s="2">
        <v>46040</v>
      </c>
      <c r="D1948">
        <v>7</v>
      </c>
      <c r="E1948" t="s">
        <v>36</v>
      </c>
      <c r="F1948" t="s">
        <v>26</v>
      </c>
      <c r="G1948">
        <v>17.3</v>
      </c>
      <c r="H1948">
        <v>318.08999999999997</v>
      </c>
      <c r="I1948">
        <v>313.70999999999998</v>
      </c>
      <c r="J1948">
        <v>1.1000000000000001</v>
      </c>
      <c r="K1948">
        <v>2</v>
      </c>
      <c r="L1948">
        <v>1</v>
      </c>
      <c r="M1948">
        <v>103</v>
      </c>
      <c r="N1948" t="s">
        <v>27</v>
      </c>
      <c r="O1948">
        <v>0.88800000000000001</v>
      </c>
      <c r="P1948" t="s">
        <v>28</v>
      </c>
      <c r="Q1948" t="s">
        <v>29</v>
      </c>
      <c r="R1948">
        <v>4.96</v>
      </c>
      <c r="S1948">
        <v>1</v>
      </c>
      <c r="T1948">
        <v>-4.38</v>
      </c>
      <c r="U1948">
        <v>-1</v>
      </c>
      <c r="V1948" t="s">
        <v>374</v>
      </c>
      <c r="W1948" t="s">
        <v>31</v>
      </c>
      <c r="X1948">
        <v>1</v>
      </c>
      <c r="Y1948" t="str">
        <f>IF(tblRides[[#This Row],[supply_demand_ratio]]&lt;0.8,"Below 0.8",IF(tblRides[[#This Row],[supply_demand_ratio]]&lt;1,"Between 0.8-1.0",IF(tblRides[[#This Row],[supply_demand_ratio]]&lt;=1.2,"Between 1.0-1.2","Above 1.2")))</f>
        <v>Between 0.8-1.0</v>
      </c>
    </row>
    <row r="1949" spans="1:25" x14ac:dyDescent="0.3">
      <c r="A1949" t="s">
        <v>2004</v>
      </c>
      <c r="B1949" s="1">
        <v>46040.332638888889</v>
      </c>
      <c r="C1949" s="2">
        <v>46040</v>
      </c>
      <c r="D1949">
        <v>7</v>
      </c>
      <c r="E1949" t="s">
        <v>36</v>
      </c>
      <c r="F1949" t="s">
        <v>26</v>
      </c>
      <c r="G1949">
        <v>6.1</v>
      </c>
      <c r="H1949">
        <v>126.21</v>
      </c>
      <c r="I1949">
        <v>126.72</v>
      </c>
      <c r="J1949">
        <v>1</v>
      </c>
      <c r="K1949">
        <v>5.7</v>
      </c>
      <c r="L1949">
        <v>7.8</v>
      </c>
      <c r="M1949">
        <v>114</v>
      </c>
      <c r="N1949" t="s">
        <v>41</v>
      </c>
      <c r="O1949">
        <v>1.345</v>
      </c>
      <c r="P1949" t="s">
        <v>28</v>
      </c>
      <c r="Q1949" t="s">
        <v>29</v>
      </c>
      <c r="R1949">
        <v>4.5999999999999996</v>
      </c>
      <c r="S1949">
        <v>17</v>
      </c>
      <c r="T1949">
        <v>0.51</v>
      </c>
      <c r="U1949">
        <v>2.1</v>
      </c>
      <c r="V1949" t="s">
        <v>374</v>
      </c>
      <c r="W1949" t="s">
        <v>45</v>
      </c>
      <c r="X1949">
        <v>1</v>
      </c>
      <c r="Y1949" t="str">
        <f>IF(tblRides[[#This Row],[supply_demand_ratio]]&lt;0.8,"Below 0.8",IF(tblRides[[#This Row],[supply_demand_ratio]]&lt;1,"Between 0.8-1.0",IF(tblRides[[#This Row],[supply_demand_ratio]]&lt;=1.2,"Between 1.0-1.2","Above 1.2")))</f>
        <v>Above 1.2</v>
      </c>
    </row>
    <row r="1950" spans="1:25" x14ac:dyDescent="0.3">
      <c r="A1950" t="s">
        <v>2005</v>
      </c>
      <c r="B1950" s="1">
        <v>46040.364583333336</v>
      </c>
      <c r="C1950" s="2">
        <v>46040</v>
      </c>
      <c r="D1950">
        <v>8</v>
      </c>
      <c r="E1950" t="s">
        <v>36</v>
      </c>
      <c r="F1950" t="s">
        <v>34</v>
      </c>
      <c r="G1950">
        <v>0.8</v>
      </c>
      <c r="H1950">
        <v>56.31</v>
      </c>
      <c r="I1950">
        <v>59.99</v>
      </c>
      <c r="J1950">
        <v>1.1000000000000001</v>
      </c>
      <c r="K1950">
        <v>8.6999999999999993</v>
      </c>
      <c r="L1950">
        <v>1.5</v>
      </c>
      <c r="M1950">
        <v>94</v>
      </c>
      <c r="N1950" t="s">
        <v>27</v>
      </c>
      <c r="O1950">
        <v>0.752</v>
      </c>
      <c r="P1950" t="s">
        <v>28</v>
      </c>
      <c r="Q1950" t="s">
        <v>29</v>
      </c>
      <c r="R1950">
        <v>4.9400000000000004</v>
      </c>
      <c r="S1950">
        <v>0</v>
      </c>
      <c r="T1950">
        <v>3.68</v>
      </c>
      <c r="U1950">
        <v>-7.2</v>
      </c>
      <c r="V1950" t="s">
        <v>374</v>
      </c>
      <c r="W1950" t="s">
        <v>45</v>
      </c>
      <c r="X1950">
        <v>1</v>
      </c>
      <c r="Y1950" t="str">
        <f>IF(tblRides[[#This Row],[supply_demand_ratio]]&lt;0.8,"Below 0.8",IF(tblRides[[#This Row],[supply_demand_ratio]]&lt;1,"Between 0.8-1.0",IF(tblRides[[#This Row],[supply_demand_ratio]]&lt;=1.2,"Between 1.0-1.2","Above 1.2")))</f>
        <v>Below 0.8</v>
      </c>
    </row>
    <row r="1951" spans="1:25" x14ac:dyDescent="0.3">
      <c r="A1951" t="s">
        <v>2006</v>
      </c>
      <c r="B1951" s="1">
        <v>46040.370138888888</v>
      </c>
      <c r="C1951" s="2">
        <v>46040</v>
      </c>
      <c r="D1951">
        <v>8</v>
      </c>
      <c r="E1951" t="s">
        <v>62</v>
      </c>
      <c r="F1951" t="s">
        <v>34</v>
      </c>
      <c r="G1951">
        <v>7.6</v>
      </c>
      <c r="H1951">
        <v>135.46</v>
      </c>
      <c r="I1951">
        <v>135.77000000000001</v>
      </c>
      <c r="J1951">
        <v>1</v>
      </c>
      <c r="K1951">
        <v>5.4</v>
      </c>
      <c r="L1951">
        <v>4.8</v>
      </c>
      <c r="M1951">
        <v>56</v>
      </c>
      <c r="N1951" t="s">
        <v>41</v>
      </c>
      <c r="O1951">
        <v>1.651</v>
      </c>
      <c r="P1951" t="s">
        <v>28</v>
      </c>
      <c r="Q1951" t="s">
        <v>29</v>
      </c>
      <c r="R1951">
        <v>4.9800000000000004</v>
      </c>
      <c r="S1951">
        <v>0</v>
      </c>
      <c r="T1951">
        <v>0.31</v>
      </c>
      <c r="U1951">
        <v>-0.6</v>
      </c>
      <c r="V1951" t="s">
        <v>374</v>
      </c>
      <c r="W1951" t="s">
        <v>45</v>
      </c>
      <c r="X1951">
        <v>1</v>
      </c>
      <c r="Y1951" t="str">
        <f>IF(tblRides[[#This Row],[supply_demand_ratio]]&lt;0.8,"Below 0.8",IF(tblRides[[#This Row],[supply_demand_ratio]]&lt;1,"Between 0.8-1.0",IF(tblRides[[#This Row],[supply_demand_ratio]]&lt;=1.2,"Between 1.0-1.2","Above 1.2")))</f>
        <v>Above 1.2</v>
      </c>
    </row>
    <row r="1952" spans="1:25" x14ac:dyDescent="0.3">
      <c r="A1952" t="s">
        <v>2007</v>
      </c>
      <c r="B1952" s="1">
        <v>46040.37222222222</v>
      </c>
      <c r="C1952" s="2">
        <v>46040</v>
      </c>
      <c r="D1952">
        <v>8</v>
      </c>
      <c r="E1952" t="s">
        <v>33</v>
      </c>
      <c r="F1952" t="s">
        <v>26</v>
      </c>
      <c r="G1952">
        <v>2</v>
      </c>
      <c r="H1952">
        <v>68.77</v>
      </c>
      <c r="J1952">
        <v>1</v>
      </c>
      <c r="K1952">
        <v>3.8</v>
      </c>
      <c r="L1952">
        <v>1.9</v>
      </c>
      <c r="M1952">
        <v>85</v>
      </c>
      <c r="N1952" t="s">
        <v>41</v>
      </c>
      <c r="O1952">
        <v>1.228</v>
      </c>
      <c r="P1952" t="s">
        <v>58</v>
      </c>
      <c r="Q1952" t="s">
        <v>59</v>
      </c>
      <c r="R1952">
        <v>4.8899999999999997</v>
      </c>
      <c r="S1952">
        <v>46</v>
      </c>
      <c r="U1952">
        <v>-1.9</v>
      </c>
      <c r="V1952" t="s">
        <v>374</v>
      </c>
      <c r="W1952" t="s">
        <v>31</v>
      </c>
      <c r="X1952">
        <v>0</v>
      </c>
      <c r="Y1952" t="str">
        <f>IF(tblRides[[#This Row],[supply_demand_ratio]]&lt;0.8,"Below 0.8",IF(tblRides[[#This Row],[supply_demand_ratio]]&lt;1,"Between 0.8-1.0",IF(tblRides[[#This Row],[supply_demand_ratio]]&lt;=1.2,"Between 1.0-1.2","Above 1.2")))</f>
        <v>Above 1.2</v>
      </c>
    </row>
    <row r="1953" spans="1:25" x14ac:dyDescent="0.3">
      <c r="A1953" t="s">
        <v>2008</v>
      </c>
      <c r="B1953" s="1">
        <v>46040.373611111114</v>
      </c>
      <c r="C1953" s="2">
        <v>46040</v>
      </c>
      <c r="D1953">
        <v>8</v>
      </c>
      <c r="E1953" t="s">
        <v>62</v>
      </c>
      <c r="F1953" t="s">
        <v>26</v>
      </c>
      <c r="G1953">
        <v>7</v>
      </c>
      <c r="H1953">
        <v>128.18</v>
      </c>
      <c r="I1953">
        <v>126.27</v>
      </c>
      <c r="J1953">
        <v>1</v>
      </c>
      <c r="K1953">
        <v>5.4</v>
      </c>
      <c r="L1953">
        <v>9.6</v>
      </c>
      <c r="M1953">
        <v>53</v>
      </c>
      <c r="N1953" t="s">
        <v>27</v>
      </c>
      <c r="O1953">
        <v>1.069</v>
      </c>
      <c r="P1953" t="s">
        <v>28</v>
      </c>
      <c r="Q1953" t="s">
        <v>29</v>
      </c>
      <c r="R1953">
        <v>4.6100000000000003</v>
      </c>
      <c r="S1953">
        <v>28</v>
      </c>
      <c r="T1953">
        <v>-1.91</v>
      </c>
      <c r="U1953">
        <v>4.2</v>
      </c>
      <c r="V1953" t="s">
        <v>374</v>
      </c>
      <c r="W1953" t="s">
        <v>45</v>
      </c>
      <c r="X1953">
        <v>1</v>
      </c>
      <c r="Y1953" t="str">
        <f>IF(tblRides[[#This Row],[supply_demand_ratio]]&lt;0.8,"Below 0.8",IF(tblRides[[#This Row],[supply_demand_ratio]]&lt;1,"Between 0.8-1.0",IF(tblRides[[#This Row],[supply_demand_ratio]]&lt;=1.2,"Between 1.0-1.2","Above 1.2")))</f>
        <v>Between 1.0-1.2</v>
      </c>
    </row>
    <row r="1954" spans="1:25" x14ac:dyDescent="0.3">
      <c r="A1954" t="s">
        <v>2009</v>
      </c>
      <c r="B1954" s="1">
        <v>46040.37777777778</v>
      </c>
      <c r="C1954" s="2">
        <v>46040</v>
      </c>
      <c r="D1954">
        <v>9</v>
      </c>
      <c r="E1954" t="s">
        <v>25</v>
      </c>
      <c r="F1954" t="s">
        <v>26</v>
      </c>
      <c r="G1954">
        <v>10.9</v>
      </c>
      <c r="H1954">
        <v>236.09</v>
      </c>
      <c r="I1954">
        <v>231.5</v>
      </c>
      <c r="J1954">
        <v>1.3</v>
      </c>
      <c r="K1954">
        <v>4.5</v>
      </c>
      <c r="L1954">
        <v>2.1</v>
      </c>
      <c r="M1954">
        <v>110</v>
      </c>
      <c r="N1954" t="s">
        <v>72</v>
      </c>
      <c r="O1954">
        <v>0.65500000000000003</v>
      </c>
      <c r="P1954" t="s">
        <v>28</v>
      </c>
      <c r="Q1954" t="s">
        <v>29</v>
      </c>
      <c r="R1954">
        <v>4.51</v>
      </c>
      <c r="S1954">
        <v>12</v>
      </c>
      <c r="T1954">
        <v>-4.59</v>
      </c>
      <c r="U1954">
        <v>-2.4</v>
      </c>
      <c r="V1954" t="s">
        <v>374</v>
      </c>
      <c r="W1954" t="s">
        <v>31</v>
      </c>
      <c r="X1954">
        <v>1</v>
      </c>
      <c r="Y1954" t="str">
        <f>IF(tblRides[[#This Row],[supply_demand_ratio]]&lt;0.8,"Below 0.8",IF(tblRides[[#This Row],[supply_demand_ratio]]&lt;1,"Between 0.8-1.0",IF(tblRides[[#This Row],[supply_demand_ratio]]&lt;=1.2,"Between 1.0-1.2","Above 1.2")))</f>
        <v>Below 0.8</v>
      </c>
    </row>
    <row r="1955" spans="1:25" x14ac:dyDescent="0.3">
      <c r="A1955" t="s">
        <v>2010</v>
      </c>
      <c r="B1955" s="1">
        <v>46040.388194444444</v>
      </c>
      <c r="C1955" s="2">
        <v>46040</v>
      </c>
      <c r="D1955">
        <v>9</v>
      </c>
      <c r="E1955" t="s">
        <v>33</v>
      </c>
      <c r="F1955" t="s">
        <v>26</v>
      </c>
      <c r="G1955">
        <v>5.2</v>
      </c>
      <c r="H1955">
        <v>129.97999999999999</v>
      </c>
      <c r="I1955">
        <v>133.86000000000001</v>
      </c>
      <c r="J1955">
        <v>1</v>
      </c>
      <c r="K1955">
        <v>2</v>
      </c>
      <c r="L1955">
        <v>1</v>
      </c>
      <c r="M1955">
        <v>94</v>
      </c>
      <c r="N1955" t="s">
        <v>27</v>
      </c>
      <c r="O1955">
        <v>1.073</v>
      </c>
      <c r="P1955" t="s">
        <v>28</v>
      </c>
      <c r="Q1955" t="s">
        <v>29</v>
      </c>
      <c r="R1955">
        <v>4.66</v>
      </c>
      <c r="S1955">
        <v>7</v>
      </c>
      <c r="T1955">
        <v>3.88</v>
      </c>
      <c r="U1955">
        <v>-1</v>
      </c>
      <c r="V1955" t="s">
        <v>374</v>
      </c>
      <c r="W1955" t="s">
        <v>31</v>
      </c>
      <c r="X1955">
        <v>1</v>
      </c>
      <c r="Y1955" t="str">
        <f>IF(tblRides[[#This Row],[supply_demand_ratio]]&lt;0.8,"Below 0.8",IF(tblRides[[#This Row],[supply_demand_ratio]]&lt;1,"Between 0.8-1.0",IF(tblRides[[#This Row],[supply_demand_ratio]]&lt;=1.2,"Between 1.0-1.2","Above 1.2")))</f>
        <v>Between 1.0-1.2</v>
      </c>
    </row>
    <row r="1956" spans="1:25" x14ac:dyDescent="0.3">
      <c r="A1956" t="s">
        <v>2011</v>
      </c>
      <c r="B1956" s="1">
        <v>46040.404166666667</v>
      </c>
      <c r="C1956" s="2">
        <v>46040</v>
      </c>
      <c r="D1956">
        <v>9</v>
      </c>
      <c r="E1956" t="s">
        <v>36</v>
      </c>
      <c r="F1956" t="s">
        <v>26</v>
      </c>
      <c r="G1956">
        <v>10</v>
      </c>
      <c r="H1956">
        <v>197.87</v>
      </c>
      <c r="J1956">
        <v>1.1000000000000001</v>
      </c>
      <c r="K1956">
        <v>10</v>
      </c>
      <c r="L1956">
        <v>8.1999999999999993</v>
      </c>
      <c r="M1956">
        <v>95</v>
      </c>
      <c r="N1956" t="s">
        <v>27</v>
      </c>
      <c r="O1956">
        <v>0.82499999999999996</v>
      </c>
      <c r="P1956" t="s">
        <v>58</v>
      </c>
      <c r="Q1956" t="s">
        <v>59</v>
      </c>
      <c r="R1956">
        <v>4.84</v>
      </c>
      <c r="S1956">
        <v>5</v>
      </c>
      <c r="U1956">
        <v>-1.8</v>
      </c>
      <c r="V1956" t="s">
        <v>374</v>
      </c>
      <c r="W1956" t="s">
        <v>45</v>
      </c>
      <c r="X1956">
        <v>0</v>
      </c>
      <c r="Y1956" t="str">
        <f>IF(tblRides[[#This Row],[supply_demand_ratio]]&lt;0.8,"Below 0.8",IF(tblRides[[#This Row],[supply_demand_ratio]]&lt;1,"Between 0.8-1.0",IF(tblRides[[#This Row],[supply_demand_ratio]]&lt;=1.2,"Between 1.0-1.2","Above 1.2")))</f>
        <v>Between 0.8-1.0</v>
      </c>
    </row>
    <row r="1957" spans="1:25" x14ac:dyDescent="0.3">
      <c r="A1957" t="s">
        <v>2012</v>
      </c>
      <c r="B1957" s="1">
        <v>46040.426388888889</v>
      </c>
      <c r="C1957" s="2">
        <v>46040</v>
      </c>
      <c r="D1957">
        <v>10</v>
      </c>
      <c r="E1957" t="s">
        <v>43</v>
      </c>
      <c r="F1957" t="s">
        <v>34</v>
      </c>
      <c r="G1957">
        <v>10.199999999999999</v>
      </c>
      <c r="H1957">
        <v>208.58</v>
      </c>
      <c r="I1957">
        <v>209.4</v>
      </c>
      <c r="J1957">
        <v>1.1000000000000001</v>
      </c>
      <c r="K1957">
        <v>2</v>
      </c>
      <c r="L1957">
        <v>1.2</v>
      </c>
      <c r="M1957">
        <v>62</v>
      </c>
      <c r="N1957" t="s">
        <v>41</v>
      </c>
      <c r="O1957">
        <v>1.345</v>
      </c>
      <c r="P1957" t="s">
        <v>28</v>
      </c>
      <c r="Q1957" t="s">
        <v>29</v>
      </c>
      <c r="R1957">
        <v>4.5599999999999996</v>
      </c>
      <c r="S1957">
        <v>0</v>
      </c>
      <c r="T1957">
        <v>0.82</v>
      </c>
      <c r="U1957">
        <v>-0.8</v>
      </c>
      <c r="V1957" t="s">
        <v>374</v>
      </c>
      <c r="W1957" t="s">
        <v>31</v>
      </c>
      <c r="X1957">
        <v>1</v>
      </c>
      <c r="Y1957" t="str">
        <f>IF(tblRides[[#This Row],[supply_demand_ratio]]&lt;0.8,"Below 0.8",IF(tblRides[[#This Row],[supply_demand_ratio]]&lt;1,"Between 0.8-1.0",IF(tblRides[[#This Row],[supply_demand_ratio]]&lt;=1.2,"Between 1.0-1.2","Above 1.2")))</f>
        <v>Above 1.2</v>
      </c>
    </row>
    <row r="1958" spans="1:25" x14ac:dyDescent="0.3">
      <c r="A1958" t="s">
        <v>2013</v>
      </c>
      <c r="B1958" s="1">
        <v>46040.427083333336</v>
      </c>
      <c r="C1958" s="2">
        <v>46040</v>
      </c>
      <c r="D1958">
        <v>10</v>
      </c>
      <c r="E1958" t="s">
        <v>25</v>
      </c>
      <c r="F1958" t="s">
        <v>34</v>
      </c>
      <c r="G1958">
        <v>13</v>
      </c>
      <c r="H1958">
        <v>299.69</v>
      </c>
      <c r="J1958">
        <v>1.2</v>
      </c>
      <c r="K1958">
        <v>7.4</v>
      </c>
      <c r="L1958">
        <v>7</v>
      </c>
      <c r="M1958">
        <v>118</v>
      </c>
      <c r="N1958" t="s">
        <v>27</v>
      </c>
      <c r="O1958">
        <v>0.93</v>
      </c>
      <c r="P1958" t="s">
        <v>58</v>
      </c>
      <c r="Q1958" t="s">
        <v>59</v>
      </c>
      <c r="R1958">
        <v>4.3600000000000003</v>
      </c>
      <c r="S1958">
        <v>0</v>
      </c>
      <c r="U1958">
        <v>-0.4</v>
      </c>
      <c r="V1958" t="s">
        <v>374</v>
      </c>
      <c r="W1958" t="s">
        <v>45</v>
      </c>
      <c r="X1958">
        <v>0</v>
      </c>
      <c r="Y1958" t="str">
        <f>IF(tblRides[[#This Row],[supply_demand_ratio]]&lt;0.8,"Below 0.8",IF(tblRides[[#This Row],[supply_demand_ratio]]&lt;1,"Between 0.8-1.0",IF(tblRides[[#This Row],[supply_demand_ratio]]&lt;=1.2,"Between 1.0-1.2","Above 1.2")))</f>
        <v>Between 0.8-1.0</v>
      </c>
    </row>
    <row r="1959" spans="1:25" x14ac:dyDescent="0.3">
      <c r="A1959" t="s">
        <v>2014</v>
      </c>
      <c r="B1959" s="1">
        <v>46040.440972222219</v>
      </c>
      <c r="C1959" s="2">
        <v>46040</v>
      </c>
      <c r="D1959">
        <v>10</v>
      </c>
      <c r="E1959" t="s">
        <v>33</v>
      </c>
      <c r="F1959" t="s">
        <v>26</v>
      </c>
      <c r="G1959">
        <v>19.100000000000001</v>
      </c>
      <c r="H1959">
        <v>327.44</v>
      </c>
      <c r="I1959">
        <v>342.15</v>
      </c>
      <c r="J1959">
        <v>1</v>
      </c>
      <c r="K1959">
        <v>8.4</v>
      </c>
      <c r="L1959">
        <v>7.4</v>
      </c>
      <c r="M1959">
        <v>76</v>
      </c>
      <c r="N1959" t="s">
        <v>27</v>
      </c>
      <c r="O1959">
        <v>0.92500000000000004</v>
      </c>
      <c r="P1959" t="s">
        <v>28</v>
      </c>
      <c r="Q1959" t="s">
        <v>29</v>
      </c>
      <c r="R1959">
        <v>5</v>
      </c>
      <c r="S1959">
        <v>13</v>
      </c>
      <c r="T1959">
        <v>14.71</v>
      </c>
      <c r="U1959">
        <v>-1</v>
      </c>
      <c r="V1959" t="s">
        <v>374</v>
      </c>
      <c r="W1959" t="s">
        <v>45</v>
      </c>
      <c r="X1959">
        <v>1</v>
      </c>
      <c r="Y1959" t="str">
        <f>IF(tblRides[[#This Row],[supply_demand_ratio]]&lt;0.8,"Below 0.8",IF(tblRides[[#This Row],[supply_demand_ratio]]&lt;1,"Between 0.8-1.0",IF(tblRides[[#This Row],[supply_demand_ratio]]&lt;=1.2,"Between 1.0-1.2","Above 1.2")))</f>
        <v>Between 0.8-1.0</v>
      </c>
    </row>
    <row r="1960" spans="1:25" x14ac:dyDescent="0.3">
      <c r="A1960" t="s">
        <v>2015</v>
      </c>
      <c r="B1960" s="1">
        <v>46040.466666666667</v>
      </c>
      <c r="C1960" s="2">
        <v>46040</v>
      </c>
      <c r="D1960">
        <v>11</v>
      </c>
      <c r="E1960" t="s">
        <v>43</v>
      </c>
      <c r="F1960" t="s">
        <v>26</v>
      </c>
      <c r="G1960">
        <v>15.5</v>
      </c>
      <c r="H1960">
        <v>301.45999999999998</v>
      </c>
      <c r="I1960">
        <v>298.05</v>
      </c>
      <c r="J1960">
        <v>1</v>
      </c>
      <c r="K1960">
        <v>4.7</v>
      </c>
      <c r="L1960">
        <v>6.3</v>
      </c>
      <c r="M1960">
        <v>67</v>
      </c>
      <c r="N1960" t="s">
        <v>41</v>
      </c>
      <c r="O1960">
        <v>1.413</v>
      </c>
      <c r="P1960" t="s">
        <v>28</v>
      </c>
      <c r="Q1960" t="s">
        <v>29</v>
      </c>
      <c r="R1960">
        <v>4.47</v>
      </c>
      <c r="S1960">
        <v>14</v>
      </c>
      <c r="T1960">
        <v>-3.41</v>
      </c>
      <c r="U1960">
        <v>1.6</v>
      </c>
      <c r="V1960" t="s">
        <v>374</v>
      </c>
      <c r="W1960" t="s">
        <v>31</v>
      </c>
      <c r="X1960">
        <v>1</v>
      </c>
      <c r="Y1960" t="str">
        <f>IF(tblRides[[#This Row],[supply_demand_ratio]]&lt;0.8,"Below 0.8",IF(tblRides[[#This Row],[supply_demand_ratio]]&lt;1,"Between 0.8-1.0",IF(tblRides[[#This Row],[supply_demand_ratio]]&lt;=1.2,"Between 1.0-1.2","Above 1.2")))</f>
        <v>Above 1.2</v>
      </c>
    </row>
    <row r="1961" spans="1:25" x14ac:dyDescent="0.3">
      <c r="A1961" t="s">
        <v>2016</v>
      </c>
      <c r="B1961" s="1">
        <v>46040.48333333333</v>
      </c>
      <c r="C1961" s="2">
        <v>46040</v>
      </c>
      <c r="D1961">
        <v>11</v>
      </c>
      <c r="E1961" t="s">
        <v>62</v>
      </c>
      <c r="F1961" t="s">
        <v>34</v>
      </c>
      <c r="G1961">
        <v>0.7</v>
      </c>
      <c r="H1961">
        <v>47.93</v>
      </c>
      <c r="J1961">
        <v>1</v>
      </c>
      <c r="K1961">
        <v>4.5</v>
      </c>
      <c r="M1961">
        <v>61</v>
      </c>
      <c r="N1961" t="s">
        <v>27</v>
      </c>
      <c r="O1961">
        <v>1.17</v>
      </c>
      <c r="P1961" t="s">
        <v>82</v>
      </c>
      <c r="Q1961" t="s">
        <v>83</v>
      </c>
      <c r="R1961">
        <v>4.76</v>
      </c>
      <c r="S1961">
        <v>0</v>
      </c>
      <c r="V1961" t="s">
        <v>374</v>
      </c>
      <c r="W1961" t="s">
        <v>31</v>
      </c>
      <c r="X1961">
        <v>0</v>
      </c>
      <c r="Y1961" t="str">
        <f>IF(tblRides[[#This Row],[supply_demand_ratio]]&lt;0.8,"Below 0.8",IF(tblRides[[#This Row],[supply_demand_ratio]]&lt;1,"Between 0.8-1.0",IF(tblRides[[#This Row],[supply_demand_ratio]]&lt;=1.2,"Between 1.0-1.2","Above 1.2")))</f>
        <v>Between 1.0-1.2</v>
      </c>
    </row>
    <row r="1962" spans="1:25" x14ac:dyDescent="0.3">
      <c r="A1962" t="s">
        <v>2017</v>
      </c>
      <c r="B1962" s="1">
        <v>46040.494444444441</v>
      </c>
      <c r="C1962" s="2">
        <v>46040</v>
      </c>
      <c r="D1962">
        <v>11</v>
      </c>
      <c r="E1962" t="s">
        <v>43</v>
      </c>
      <c r="F1962" t="s">
        <v>26</v>
      </c>
      <c r="G1962">
        <v>3.7</v>
      </c>
      <c r="H1962">
        <v>89.39</v>
      </c>
      <c r="I1962">
        <v>91.73</v>
      </c>
      <c r="J1962">
        <v>1</v>
      </c>
      <c r="K1962">
        <v>5.0999999999999996</v>
      </c>
      <c r="L1962">
        <v>7.2</v>
      </c>
      <c r="M1962">
        <v>70</v>
      </c>
      <c r="N1962" t="s">
        <v>41</v>
      </c>
      <c r="O1962">
        <v>1.732</v>
      </c>
      <c r="P1962" t="s">
        <v>28</v>
      </c>
      <c r="Q1962" t="s">
        <v>29</v>
      </c>
      <c r="R1962">
        <v>4.8</v>
      </c>
      <c r="S1962">
        <v>22</v>
      </c>
      <c r="T1962">
        <v>2.34</v>
      </c>
      <c r="U1962">
        <v>2.1</v>
      </c>
      <c r="V1962" t="s">
        <v>374</v>
      </c>
      <c r="W1962" t="s">
        <v>45</v>
      </c>
      <c r="X1962">
        <v>1</v>
      </c>
      <c r="Y1962" t="str">
        <f>IF(tblRides[[#This Row],[supply_demand_ratio]]&lt;0.8,"Below 0.8",IF(tblRides[[#This Row],[supply_demand_ratio]]&lt;1,"Between 0.8-1.0",IF(tblRides[[#This Row],[supply_demand_ratio]]&lt;=1.2,"Between 1.0-1.2","Above 1.2")))</f>
        <v>Above 1.2</v>
      </c>
    </row>
    <row r="1963" spans="1:25" x14ac:dyDescent="0.3">
      <c r="A1963" t="s">
        <v>2018</v>
      </c>
      <c r="B1963" s="1">
        <v>46040.513194444444</v>
      </c>
      <c r="C1963" s="2">
        <v>46040</v>
      </c>
      <c r="D1963">
        <v>12</v>
      </c>
      <c r="E1963" t="s">
        <v>25</v>
      </c>
      <c r="F1963" t="s">
        <v>26</v>
      </c>
      <c r="G1963">
        <v>2.7</v>
      </c>
      <c r="H1963">
        <v>89.68</v>
      </c>
      <c r="I1963">
        <v>85.7</v>
      </c>
      <c r="J1963">
        <v>1.1000000000000001</v>
      </c>
      <c r="K1963">
        <v>2</v>
      </c>
      <c r="L1963">
        <v>1</v>
      </c>
      <c r="M1963">
        <v>110</v>
      </c>
      <c r="N1963" t="s">
        <v>27</v>
      </c>
      <c r="O1963">
        <v>0.83599999999999997</v>
      </c>
      <c r="P1963" t="s">
        <v>28</v>
      </c>
      <c r="Q1963" t="s">
        <v>29</v>
      </c>
      <c r="R1963">
        <v>4.5599999999999996</v>
      </c>
      <c r="S1963">
        <v>6</v>
      </c>
      <c r="T1963">
        <v>-3.98</v>
      </c>
      <c r="U1963">
        <v>-1</v>
      </c>
      <c r="V1963" t="s">
        <v>374</v>
      </c>
      <c r="W1963" t="s">
        <v>31</v>
      </c>
      <c r="X1963">
        <v>1</v>
      </c>
      <c r="Y1963" t="str">
        <f>IF(tblRides[[#This Row],[supply_demand_ratio]]&lt;0.8,"Below 0.8",IF(tblRides[[#This Row],[supply_demand_ratio]]&lt;1,"Between 0.8-1.0",IF(tblRides[[#This Row],[supply_demand_ratio]]&lt;=1.2,"Between 1.0-1.2","Above 1.2")))</f>
        <v>Between 0.8-1.0</v>
      </c>
    </row>
    <row r="1964" spans="1:25" x14ac:dyDescent="0.3">
      <c r="A1964" t="s">
        <v>2019</v>
      </c>
      <c r="B1964" s="1">
        <v>46040.515972222223</v>
      </c>
      <c r="C1964" s="2">
        <v>46040</v>
      </c>
      <c r="D1964">
        <v>12</v>
      </c>
      <c r="E1964" t="s">
        <v>33</v>
      </c>
      <c r="F1964" t="s">
        <v>26</v>
      </c>
      <c r="G1964">
        <v>9</v>
      </c>
      <c r="H1964">
        <v>161.51</v>
      </c>
      <c r="I1964">
        <v>161.27000000000001</v>
      </c>
      <c r="J1964">
        <v>1</v>
      </c>
      <c r="K1964">
        <v>3</v>
      </c>
      <c r="L1964">
        <v>1</v>
      </c>
      <c r="M1964">
        <v>85</v>
      </c>
      <c r="N1964" t="s">
        <v>41</v>
      </c>
      <c r="O1964">
        <v>1.085</v>
      </c>
      <c r="P1964" t="s">
        <v>28</v>
      </c>
      <c r="Q1964" t="s">
        <v>29</v>
      </c>
      <c r="R1964">
        <v>4.68</v>
      </c>
      <c r="S1964">
        <v>8</v>
      </c>
      <c r="T1964">
        <v>-0.24</v>
      </c>
      <c r="U1964">
        <v>-2</v>
      </c>
      <c r="V1964" t="s">
        <v>374</v>
      </c>
      <c r="W1964" t="s">
        <v>31</v>
      </c>
      <c r="X1964">
        <v>1</v>
      </c>
      <c r="Y1964" t="str">
        <f>IF(tblRides[[#This Row],[supply_demand_ratio]]&lt;0.8,"Below 0.8",IF(tblRides[[#This Row],[supply_demand_ratio]]&lt;1,"Between 0.8-1.0",IF(tblRides[[#This Row],[supply_demand_ratio]]&lt;=1.2,"Between 1.0-1.2","Above 1.2")))</f>
        <v>Between 1.0-1.2</v>
      </c>
    </row>
    <row r="1965" spans="1:25" x14ac:dyDescent="0.3">
      <c r="A1965" t="s">
        <v>2020</v>
      </c>
      <c r="B1965" s="1">
        <v>46040.517361111109</v>
      </c>
      <c r="C1965" s="2">
        <v>46040</v>
      </c>
      <c r="D1965">
        <v>12</v>
      </c>
      <c r="E1965" t="s">
        <v>43</v>
      </c>
      <c r="F1965" t="s">
        <v>26</v>
      </c>
      <c r="G1965">
        <v>5.2</v>
      </c>
      <c r="H1965">
        <v>139.93</v>
      </c>
      <c r="I1965">
        <v>139.99</v>
      </c>
      <c r="J1965">
        <v>1.1000000000000001</v>
      </c>
      <c r="K1965">
        <v>7.3</v>
      </c>
      <c r="L1965">
        <v>7.6</v>
      </c>
      <c r="M1965">
        <v>66</v>
      </c>
      <c r="N1965" t="s">
        <v>41</v>
      </c>
      <c r="O1965">
        <v>2.2000000000000002</v>
      </c>
      <c r="P1965" t="s">
        <v>28</v>
      </c>
      <c r="Q1965" t="s">
        <v>29</v>
      </c>
      <c r="R1965">
        <v>5</v>
      </c>
      <c r="S1965">
        <v>3</v>
      </c>
      <c r="T1965">
        <v>0.06</v>
      </c>
      <c r="U1965">
        <v>0.3</v>
      </c>
      <c r="V1965" t="s">
        <v>374</v>
      </c>
      <c r="W1965" t="s">
        <v>45</v>
      </c>
      <c r="X1965">
        <v>1</v>
      </c>
      <c r="Y1965" t="str">
        <f>IF(tblRides[[#This Row],[supply_demand_ratio]]&lt;0.8,"Below 0.8",IF(tblRides[[#This Row],[supply_demand_ratio]]&lt;1,"Between 0.8-1.0",IF(tblRides[[#This Row],[supply_demand_ratio]]&lt;=1.2,"Between 1.0-1.2","Above 1.2")))</f>
        <v>Above 1.2</v>
      </c>
    </row>
    <row r="1966" spans="1:25" x14ac:dyDescent="0.3">
      <c r="A1966" t="s">
        <v>2021</v>
      </c>
      <c r="B1966" s="1">
        <v>46040.525000000001</v>
      </c>
      <c r="C1966" s="2">
        <v>46040</v>
      </c>
      <c r="D1966">
        <v>12</v>
      </c>
      <c r="E1966" t="s">
        <v>25</v>
      </c>
      <c r="F1966" t="s">
        <v>26</v>
      </c>
      <c r="G1966">
        <v>3</v>
      </c>
      <c r="H1966">
        <v>80.400000000000006</v>
      </c>
      <c r="I1966">
        <v>87.77</v>
      </c>
      <c r="J1966">
        <v>1</v>
      </c>
      <c r="K1966">
        <v>4.5999999999999996</v>
      </c>
      <c r="L1966">
        <v>6.7</v>
      </c>
      <c r="M1966">
        <v>121</v>
      </c>
      <c r="N1966" t="s">
        <v>27</v>
      </c>
      <c r="O1966">
        <v>1.0549999999999999</v>
      </c>
      <c r="P1966" t="s">
        <v>28</v>
      </c>
      <c r="Q1966" t="s">
        <v>29</v>
      </c>
      <c r="R1966">
        <v>4.38</v>
      </c>
      <c r="S1966">
        <v>6</v>
      </c>
      <c r="T1966">
        <v>7.37</v>
      </c>
      <c r="U1966">
        <v>2.1</v>
      </c>
      <c r="V1966" t="s">
        <v>374</v>
      </c>
      <c r="W1966" t="s">
        <v>31</v>
      </c>
      <c r="X1966">
        <v>1</v>
      </c>
      <c r="Y1966" t="str">
        <f>IF(tblRides[[#This Row],[supply_demand_ratio]]&lt;0.8,"Below 0.8",IF(tblRides[[#This Row],[supply_demand_ratio]]&lt;1,"Between 0.8-1.0",IF(tblRides[[#This Row],[supply_demand_ratio]]&lt;=1.2,"Between 1.0-1.2","Above 1.2")))</f>
        <v>Between 1.0-1.2</v>
      </c>
    </row>
    <row r="1967" spans="1:25" x14ac:dyDescent="0.3">
      <c r="A1967" t="s">
        <v>2022</v>
      </c>
      <c r="B1967" s="1">
        <v>46040.533333333333</v>
      </c>
      <c r="C1967" s="2">
        <v>46040</v>
      </c>
      <c r="D1967">
        <v>12</v>
      </c>
      <c r="E1967" t="s">
        <v>33</v>
      </c>
      <c r="F1967" t="s">
        <v>26</v>
      </c>
      <c r="G1967">
        <v>3.8</v>
      </c>
      <c r="H1967">
        <v>102.82</v>
      </c>
      <c r="I1967">
        <v>106.09</v>
      </c>
      <c r="J1967">
        <v>1</v>
      </c>
      <c r="K1967">
        <v>4</v>
      </c>
      <c r="L1967">
        <v>1.9</v>
      </c>
      <c r="M1967">
        <v>94</v>
      </c>
      <c r="N1967" t="s">
        <v>41</v>
      </c>
      <c r="O1967">
        <v>1.3029999999999999</v>
      </c>
      <c r="P1967" t="s">
        <v>28</v>
      </c>
      <c r="Q1967" t="s">
        <v>29</v>
      </c>
      <c r="R1967">
        <v>4.9400000000000004</v>
      </c>
      <c r="S1967">
        <v>64</v>
      </c>
      <c r="T1967">
        <v>3.27</v>
      </c>
      <c r="U1967">
        <v>-2.1</v>
      </c>
      <c r="V1967" t="s">
        <v>374</v>
      </c>
      <c r="W1967" t="s">
        <v>31</v>
      </c>
      <c r="X1967">
        <v>1</v>
      </c>
      <c r="Y1967" t="str">
        <f>IF(tblRides[[#This Row],[supply_demand_ratio]]&lt;0.8,"Below 0.8",IF(tblRides[[#This Row],[supply_demand_ratio]]&lt;1,"Between 0.8-1.0",IF(tblRides[[#This Row],[supply_demand_ratio]]&lt;=1.2,"Between 1.0-1.2","Above 1.2")))</f>
        <v>Above 1.2</v>
      </c>
    </row>
    <row r="1968" spans="1:25" x14ac:dyDescent="0.3">
      <c r="A1968" t="s">
        <v>2023</v>
      </c>
      <c r="B1968" s="1">
        <v>46040.534722222219</v>
      </c>
      <c r="C1968" s="2">
        <v>46040</v>
      </c>
      <c r="D1968">
        <v>12</v>
      </c>
      <c r="E1968" t="s">
        <v>33</v>
      </c>
      <c r="F1968" t="s">
        <v>26</v>
      </c>
      <c r="G1968">
        <v>4.2</v>
      </c>
      <c r="H1968">
        <v>131.94</v>
      </c>
      <c r="I1968">
        <v>134.97</v>
      </c>
      <c r="J1968">
        <v>1.2</v>
      </c>
      <c r="K1968">
        <v>4.7</v>
      </c>
      <c r="L1968">
        <v>5.8</v>
      </c>
      <c r="M1968">
        <v>91</v>
      </c>
      <c r="N1968" t="s">
        <v>27</v>
      </c>
      <c r="O1968">
        <v>0.98899999999999999</v>
      </c>
      <c r="P1968" t="s">
        <v>28</v>
      </c>
      <c r="Q1968" t="s">
        <v>29</v>
      </c>
      <c r="R1968">
        <v>4.7300000000000004</v>
      </c>
      <c r="S1968">
        <v>3</v>
      </c>
      <c r="T1968">
        <v>3.03</v>
      </c>
      <c r="U1968">
        <v>1.1000000000000001</v>
      </c>
      <c r="V1968" t="s">
        <v>374</v>
      </c>
      <c r="W1968" t="s">
        <v>31</v>
      </c>
      <c r="X1968">
        <v>1</v>
      </c>
      <c r="Y1968" t="str">
        <f>IF(tblRides[[#This Row],[supply_demand_ratio]]&lt;0.8,"Below 0.8",IF(tblRides[[#This Row],[supply_demand_ratio]]&lt;1,"Between 0.8-1.0",IF(tblRides[[#This Row],[supply_demand_ratio]]&lt;=1.2,"Between 1.0-1.2","Above 1.2")))</f>
        <v>Between 0.8-1.0</v>
      </c>
    </row>
    <row r="1969" spans="1:25" x14ac:dyDescent="0.3">
      <c r="A1969" t="s">
        <v>2024</v>
      </c>
      <c r="B1969" s="1">
        <v>46040.538888888892</v>
      </c>
      <c r="C1969" s="2">
        <v>46040</v>
      </c>
      <c r="D1969">
        <v>12</v>
      </c>
      <c r="E1969" t="s">
        <v>25</v>
      </c>
      <c r="F1969" t="s">
        <v>26</v>
      </c>
      <c r="G1969">
        <v>10</v>
      </c>
      <c r="H1969">
        <v>274.20999999999998</v>
      </c>
      <c r="J1969">
        <v>1.3</v>
      </c>
      <c r="K1969">
        <v>3.8</v>
      </c>
      <c r="L1969">
        <v>3.3</v>
      </c>
      <c r="M1969">
        <v>125</v>
      </c>
      <c r="N1969" t="s">
        <v>27</v>
      </c>
      <c r="O1969">
        <v>0.89700000000000002</v>
      </c>
      <c r="P1969" t="s">
        <v>58</v>
      </c>
      <c r="Q1969" t="s">
        <v>59</v>
      </c>
      <c r="R1969">
        <v>4.5599999999999996</v>
      </c>
      <c r="S1969">
        <v>11</v>
      </c>
      <c r="U1969">
        <v>-0.5</v>
      </c>
      <c r="V1969" t="s">
        <v>374</v>
      </c>
      <c r="W1969" t="s">
        <v>31</v>
      </c>
      <c r="X1969">
        <v>0</v>
      </c>
      <c r="Y1969" t="str">
        <f>IF(tblRides[[#This Row],[supply_demand_ratio]]&lt;0.8,"Below 0.8",IF(tblRides[[#This Row],[supply_demand_ratio]]&lt;1,"Between 0.8-1.0",IF(tblRides[[#This Row],[supply_demand_ratio]]&lt;=1.2,"Between 1.0-1.2","Above 1.2")))</f>
        <v>Between 0.8-1.0</v>
      </c>
    </row>
    <row r="1970" spans="1:25" x14ac:dyDescent="0.3">
      <c r="A1970" t="s">
        <v>2025</v>
      </c>
      <c r="B1970" s="1">
        <v>46040.540277777778</v>
      </c>
      <c r="C1970" s="2">
        <v>46040</v>
      </c>
      <c r="D1970">
        <v>12</v>
      </c>
      <c r="E1970" t="s">
        <v>33</v>
      </c>
      <c r="F1970" t="s">
        <v>34</v>
      </c>
      <c r="G1970">
        <v>1.3</v>
      </c>
      <c r="H1970">
        <v>66.52</v>
      </c>
      <c r="J1970">
        <v>1.1000000000000001</v>
      </c>
      <c r="K1970">
        <v>2.2999999999999998</v>
      </c>
      <c r="L1970">
        <v>1.3</v>
      </c>
      <c r="M1970">
        <v>71</v>
      </c>
      <c r="N1970" t="s">
        <v>41</v>
      </c>
      <c r="O1970">
        <v>0.90300000000000002</v>
      </c>
      <c r="P1970" t="s">
        <v>58</v>
      </c>
      <c r="Q1970" t="s">
        <v>108</v>
      </c>
      <c r="R1970">
        <v>4.8</v>
      </c>
      <c r="S1970">
        <v>0</v>
      </c>
      <c r="U1970">
        <v>-1</v>
      </c>
      <c r="V1970" t="s">
        <v>374</v>
      </c>
      <c r="W1970" t="s">
        <v>31</v>
      </c>
      <c r="X1970">
        <v>0</v>
      </c>
      <c r="Y1970" t="str">
        <f>IF(tblRides[[#This Row],[supply_demand_ratio]]&lt;0.8,"Below 0.8",IF(tblRides[[#This Row],[supply_demand_ratio]]&lt;1,"Between 0.8-1.0",IF(tblRides[[#This Row],[supply_demand_ratio]]&lt;=1.2,"Between 1.0-1.2","Above 1.2")))</f>
        <v>Between 0.8-1.0</v>
      </c>
    </row>
    <row r="1971" spans="1:25" x14ac:dyDescent="0.3">
      <c r="A1971" t="s">
        <v>2026</v>
      </c>
      <c r="B1971" s="1">
        <v>46040.542361111111</v>
      </c>
      <c r="C1971" s="2">
        <v>46040</v>
      </c>
      <c r="D1971">
        <v>13</v>
      </c>
      <c r="E1971" t="s">
        <v>33</v>
      </c>
      <c r="F1971" t="s">
        <v>26</v>
      </c>
      <c r="G1971">
        <v>3</v>
      </c>
      <c r="H1971">
        <v>85.24</v>
      </c>
      <c r="J1971">
        <v>1</v>
      </c>
      <c r="K1971">
        <v>6.2</v>
      </c>
      <c r="L1971">
        <v>8.8000000000000007</v>
      </c>
      <c r="M1971">
        <v>100</v>
      </c>
      <c r="N1971" t="s">
        <v>27</v>
      </c>
      <c r="O1971">
        <v>1.1619999999999999</v>
      </c>
      <c r="P1971" t="s">
        <v>37</v>
      </c>
      <c r="Q1971" t="s">
        <v>38</v>
      </c>
      <c r="R1971">
        <v>4.63</v>
      </c>
      <c r="S1971">
        <v>1</v>
      </c>
      <c r="U1971">
        <v>2.6</v>
      </c>
      <c r="V1971" t="s">
        <v>374</v>
      </c>
      <c r="W1971" t="s">
        <v>45</v>
      </c>
      <c r="X1971">
        <v>0</v>
      </c>
      <c r="Y1971" t="str">
        <f>IF(tblRides[[#This Row],[supply_demand_ratio]]&lt;0.8,"Below 0.8",IF(tblRides[[#This Row],[supply_demand_ratio]]&lt;1,"Between 0.8-1.0",IF(tblRides[[#This Row],[supply_demand_ratio]]&lt;=1.2,"Between 1.0-1.2","Above 1.2")))</f>
        <v>Between 1.0-1.2</v>
      </c>
    </row>
    <row r="1972" spans="1:25" x14ac:dyDescent="0.3">
      <c r="A1972" t="s">
        <v>2027</v>
      </c>
      <c r="B1972" s="1">
        <v>46040.552083333336</v>
      </c>
      <c r="C1972" s="2">
        <v>46040</v>
      </c>
      <c r="D1972">
        <v>13</v>
      </c>
      <c r="E1972" t="s">
        <v>36</v>
      </c>
      <c r="F1972" t="s">
        <v>26</v>
      </c>
      <c r="G1972">
        <v>0.7</v>
      </c>
      <c r="H1972">
        <v>54.85</v>
      </c>
      <c r="I1972">
        <v>51.05</v>
      </c>
      <c r="J1972">
        <v>1.1000000000000001</v>
      </c>
      <c r="K1972">
        <v>2.2000000000000002</v>
      </c>
      <c r="L1972">
        <v>4.9000000000000004</v>
      </c>
      <c r="M1972">
        <v>128</v>
      </c>
      <c r="N1972" t="s">
        <v>41</v>
      </c>
      <c r="O1972">
        <v>1.41</v>
      </c>
      <c r="P1972" t="s">
        <v>28</v>
      </c>
      <c r="Q1972" t="s">
        <v>29</v>
      </c>
      <c r="R1972">
        <v>4.75</v>
      </c>
      <c r="S1972">
        <v>13</v>
      </c>
      <c r="T1972">
        <v>-3.8</v>
      </c>
      <c r="U1972">
        <v>2.7</v>
      </c>
      <c r="V1972" t="s">
        <v>374</v>
      </c>
      <c r="W1972" t="s">
        <v>31</v>
      </c>
      <c r="X1972">
        <v>1</v>
      </c>
      <c r="Y1972" t="str">
        <f>IF(tblRides[[#This Row],[supply_demand_ratio]]&lt;0.8,"Below 0.8",IF(tblRides[[#This Row],[supply_demand_ratio]]&lt;1,"Between 0.8-1.0",IF(tblRides[[#This Row],[supply_demand_ratio]]&lt;=1.2,"Between 1.0-1.2","Above 1.2")))</f>
        <v>Above 1.2</v>
      </c>
    </row>
    <row r="1973" spans="1:25" x14ac:dyDescent="0.3">
      <c r="A1973" t="s">
        <v>2028</v>
      </c>
      <c r="B1973" s="1">
        <v>46040.561111111114</v>
      </c>
      <c r="C1973" s="2">
        <v>46040</v>
      </c>
      <c r="D1973">
        <v>13</v>
      </c>
      <c r="E1973" t="s">
        <v>43</v>
      </c>
      <c r="F1973" t="s">
        <v>26</v>
      </c>
      <c r="G1973">
        <v>9.9</v>
      </c>
      <c r="H1973">
        <v>188.34</v>
      </c>
      <c r="I1973">
        <v>187.9</v>
      </c>
      <c r="J1973">
        <v>1.1000000000000001</v>
      </c>
      <c r="K1973">
        <v>8.9</v>
      </c>
      <c r="L1973">
        <v>6.2</v>
      </c>
      <c r="M1973">
        <v>63</v>
      </c>
      <c r="N1973" t="s">
        <v>41</v>
      </c>
      <c r="O1973">
        <v>1.3149999999999999</v>
      </c>
      <c r="P1973" t="s">
        <v>28</v>
      </c>
      <c r="Q1973" t="s">
        <v>29</v>
      </c>
      <c r="R1973">
        <v>4.88</v>
      </c>
      <c r="S1973">
        <v>4</v>
      </c>
      <c r="T1973">
        <v>-0.44</v>
      </c>
      <c r="U1973">
        <v>-2.7</v>
      </c>
      <c r="V1973" t="s">
        <v>374</v>
      </c>
      <c r="W1973" t="s">
        <v>45</v>
      </c>
      <c r="X1973">
        <v>1</v>
      </c>
      <c r="Y1973" t="str">
        <f>IF(tblRides[[#This Row],[supply_demand_ratio]]&lt;0.8,"Below 0.8",IF(tblRides[[#This Row],[supply_demand_ratio]]&lt;1,"Between 0.8-1.0",IF(tblRides[[#This Row],[supply_demand_ratio]]&lt;=1.2,"Between 1.0-1.2","Above 1.2")))</f>
        <v>Above 1.2</v>
      </c>
    </row>
    <row r="1974" spans="1:25" x14ac:dyDescent="0.3">
      <c r="A1974" t="s">
        <v>2029</v>
      </c>
      <c r="B1974" s="1">
        <v>46040.5625</v>
      </c>
      <c r="C1974" s="2">
        <v>46040</v>
      </c>
      <c r="D1974">
        <v>13</v>
      </c>
      <c r="E1974" t="s">
        <v>25</v>
      </c>
      <c r="F1974" t="s">
        <v>26</v>
      </c>
      <c r="G1974">
        <v>12.2</v>
      </c>
      <c r="H1974">
        <v>205.21</v>
      </c>
      <c r="I1974">
        <v>198.36</v>
      </c>
      <c r="J1974">
        <v>1</v>
      </c>
      <c r="K1974">
        <v>3.6</v>
      </c>
      <c r="L1974">
        <v>1.4</v>
      </c>
      <c r="M1974">
        <v>126</v>
      </c>
      <c r="N1974" t="s">
        <v>27</v>
      </c>
      <c r="O1974">
        <v>1.1220000000000001</v>
      </c>
      <c r="P1974" t="s">
        <v>28</v>
      </c>
      <c r="Q1974" t="s">
        <v>29</v>
      </c>
      <c r="R1974">
        <v>4.8899999999999997</v>
      </c>
      <c r="S1974">
        <v>10</v>
      </c>
      <c r="T1974">
        <v>-6.85</v>
      </c>
      <c r="U1974">
        <v>-2.2000000000000002</v>
      </c>
      <c r="V1974" t="s">
        <v>374</v>
      </c>
      <c r="W1974" t="s">
        <v>31</v>
      </c>
      <c r="X1974">
        <v>1</v>
      </c>
      <c r="Y1974" t="str">
        <f>IF(tblRides[[#This Row],[supply_demand_ratio]]&lt;0.8,"Below 0.8",IF(tblRides[[#This Row],[supply_demand_ratio]]&lt;1,"Between 0.8-1.0",IF(tblRides[[#This Row],[supply_demand_ratio]]&lt;=1.2,"Between 1.0-1.2","Above 1.2")))</f>
        <v>Between 1.0-1.2</v>
      </c>
    </row>
    <row r="1975" spans="1:25" x14ac:dyDescent="0.3">
      <c r="A1975" t="s">
        <v>2030</v>
      </c>
      <c r="B1975" s="1">
        <v>46040.566666666666</v>
      </c>
      <c r="C1975" s="2">
        <v>46040</v>
      </c>
      <c r="D1975">
        <v>13</v>
      </c>
      <c r="E1975" t="s">
        <v>62</v>
      </c>
      <c r="F1975" t="s">
        <v>34</v>
      </c>
      <c r="G1975">
        <v>8.1</v>
      </c>
      <c r="H1975">
        <v>169.34</v>
      </c>
      <c r="I1975">
        <v>167.67</v>
      </c>
      <c r="J1975">
        <v>1</v>
      </c>
      <c r="K1975">
        <v>5</v>
      </c>
      <c r="L1975">
        <v>7.9</v>
      </c>
      <c r="M1975">
        <v>68</v>
      </c>
      <c r="N1975" t="s">
        <v>41</v>
      </c>
      <c r="O1975">
        <v>1.6919999999999999</v>
      </c>
      <c r="P1975" t="s">
        <v>28</v>
      </c>
      <c r="Q1975" t="s">
        <v>29</v>
      </c>
      <c r="R1975">
        <v>4.6399999999999997</v>
      </c>
      <c r="S1975">
        <v>0</v>
      </c>
      <c r="T1975">
        <v>-1.67</v>
      </c>
      <c r="U1975">
        <v>2.9</v>
      </c>
      <c r="V1975" t="s">
        <v>374</v>
      </c>
      <c r="W1975" t="s">
        <v>31</v>
      </c>
      <c r="X1975">
        <v>1</v>
      </c>
      <c r="Y1975" t="str">
        <f>IF(tblRides[[#This Row],[supply_demand_ratio]]&lt;0.8,"Below 0.8",IF(tblRides[[#This Row],[supply_demand_ratio]]&lt;1,"Between 0.8-1.0",IF(tblRides[[#This Row],[supply_demand_ratio]]&lt;=1.2,"Between 1.0-1.2","Above 1.2")))</f>
        <v>Above 1.2</v>
      </c>
    </row>
    <row r="1976" spans="1:25" x14ac:dyDescent="0.3">
      <c r="A1976" t="s">
        <v>2031</v>
      </c>
      <c r="B1976" s="1">
        <v>46040.570138888892</v>
      </c>
      <c r="C1976" s="2">
        <v>46040</v>
      </c>
      <c r="D1976">
        <v>13</v>
      </c>
      <c r="E1976" t="s">
        <v>33</v>
      </c>
      <c r="F1976" t="s">
        <v>26</v>
      </c>
      <c r="G1976">
        <v>9</v>
      </c>
      <c r="H1976">
        <v>177.03</v>
      </c>
      <c r="J1976">
        <v>1</v>
      </c>
      <c r="K1976">
        <v>7.7</v>
      </c>
      <c r="M1976">
        <v>95</v>
      </c>
      <c r="N1976" t="s">
        <v>27</v>
      </c>
      <c r="O1976">
        <v>1.1060000000000001</v>
      </c>
      <c r="P1976" t="s">
        <v>82</v>
      </c>
      <c r="Q1976" t="s">
        <v>83</v>
      </c>
      <c r="R1976">
        <v>4.88</v>
      </c>
      <c r="S1976">
        <v>9</v>
      </c>
      <c r="V1976" t="s">
        <v>374</v>
      </c>
      <c r="W1976" t="s">
        <v>45</v>
      </c>
      <c r="X1976">
        <v>0</v>
      </c>
      <c r="Y1976" t="str">
        <f>IF(tblRides[[#This Row],[supply_demand_ratio]]&lt;0.8,"Below 0.8",IF(tblRides[[#This Row],[supply_demand_ratio]]&lt;1,"Between 0.8-1.0",IF(tblRides[[#This Row],[supply_demand_ratio]]&lt;=1.2,"Between 1.0-1.2","Above 1.2")))</f>
        <v>Between 1.0-1.2</v>
      </c>
    </row>
    <row r="1977" spans="1:25" x14ac:dyDescent="0.3">
      <c r="A1977" t="s">
        <v>2032</v>
      </c>
      <c r="B1977" s="1">
        <v>46040.571527777778</v>
      </c>
      <c r="C1977" s="2">
        <v>46040</v>
      </c>
      <c r="D1977">
        <v>13</v>
      </c>
      <c r="E1977" t="s">
        <v>25</v>
      </c>
      <c r="F1977" t="s">
        <v>34</v>
      </c>
      <c r="G1977">
        <v>6.7</v>
      </c>
      <c r="H1977">
        <v>172.68</v>
      </c>
      <c r="I1977">
        <v>166</v>
      </c>
      <c r="J1977">
        <v>1.1000000000000001</v>
      </c>
      <c r="K1977">
        <v>5.3</v>
      </c>
      <c r="L1977">
        <v>3.4</v>
      </c>
      <c r="M1977">
        <v>127</v>
      </c>
      <c r="N1977" t="s">
        <v>27</v>
      </c>
      <c r="O1977">
        <v>1.0389999999999999</v>
      </c>
      <c r="P1977" t="s">
        <v>28</v>
      </c>
      <c r="Q1977" t="s">
        <v>29</v>
      </c>
      <c r="R1977">
        <v>5</v>
      </c>
      <c r="S1977">
        <v>0</v>
      </c>
      <c r="T1977">
        <v>-6.68</v>
      </c>
      <c r="U1977">
        <v>-1.9</v>
      </c>
      <c r="V1977" t="s">
        <v>374</v>
      </c>
      <c r="W1977" t="s">
        <v>45</v>
      </c>
      <c r="X1977">
        <v>1</v>
      </c>
      <c r="Y1977" t="str">
        <f>IF(tblRides[[#This Row],[supply_demand_ratio]]&lt;0.8,"Below 0.8",IF(tblRides[[#This Row],[supply_demand_ratio]]&lt;1,"Between 0.8-1.0",IF(tblRides[[#This Row],[supply_demand_ratio]]&lt;=1.2,"Between 1.0-1.2","Above 1.2")))</f>
        <v>Between 1.0-1.2</v>
      </c>
    </row>
    <row r="1978" spans="1:25" x14ac:dyDescent="0.3">
      <c r="A1978" t="s">
        <v>2033</v>
      </c>
      <c r="B1978" s="1">
        <v>46040.573611111111</v>
      </c>
      <c r="C1978" s="2">
        <v>46040</v>
      </c>
      <c r="D1978">
        <v>13</v>
      </c>
      <c r="E1978" t="s">
        <v>36</v>
      </c>
      <c r="F1978" t="s">
        <v>34</v>
      </c>
      <c r="G1978">
        <v>8</v>
      </c>
      <c r="H1978">
        <v>164.67</v>
      </c>
      <c r="I1978">
        <v>166.52</v>
      </c>
      <c r="J1978">
        <v>1.1000000000000001</v>
      </c>
      <c r="K1978">
        <v>2</v>
      </c>
      <c r="L1978">
        <v>1.9</v>
      </c>
      <c r="M1978">
        <v>131</v>
      </c>
      <c r="N1978" t="s">
        <v>41</v>
      </c>
      <c r="O1978">
        <v>1.597</v>
      </c>
      <c r="P1978" t="s">
        <v>28</v>
      </c>
      <c r="Q1978" t="s">
        <v>29</v>
      </c>
      <c r="R1978">
        <v>4.4800000000000004</v>
      </c>
      <c r="S1978">
        <v>0</v>
      </c>
      <c r="T1978">
        <v>1.85</v>
      </c>
      <c r="U1978">
        <v>-0.1</v>
      </c>
      <c r="V1978" t="s">
        <v>374</v>
      </c>
      <c r="W1978" t="s">
        <v>31</v>
      </c>
      <c r="X1978">
        <v>1</v>
      </c>
      <c r="Y1978" t="str">
        <f>IF(tblRides[[#This Row],[supply_demand_ratio]]&lt;0.8,"Below 0.8",IF(tblRides[[#This Row],[supply_demand_ratio]]&lt;1,"Between 0.8-1.0",IF(tblRides[[#This Row],[supply_demand_ratio]]&lt;=1.2,"Between 1.0-1.2","Above 1.2")))</f>
        <v>Above 1.2</v>
      </c>
    </row>
    <row r="1979" spans="1:25" x14ac:dyDescent="0.3">
      <c r="A1979" t="s">
        <v>2034</v>
      </c>
      <c r="B1979" s="1">
        <v>46040.587500000001</v>
      </c>
      <c r="C1979" s="2">
        <v>46040</v>
      </c>
      <c r="D1979">
        <v>14</v>
      </c>
      <c r="E1979" t="s">
        <v>25</v>
      </c>
      <c r="F1979" t="s">
        <v>26</v>
      </c>
      <c r="G1979">
        <v>0.9</v>
      </c>
      <c r="H1979">
        <v>54.52</v>
      </c>
      <c r="I1979">
        <v>55.4</v>
      </c>
      <c r="J1979">
        <v>1</v>
      </c>
      <c r="K1979">
        <v>3</v>
      </c>
      <c r="L1979">
        <v>2</v>
      </c>
      <c r="M1979">
        <v>144</v>
      </c>
      <c r="N1979" t="s">
        <v>27</v>
      </c>
      <c r="O1979">
        <v>1.375</v>
      </c>
      <c r="P1979" t="s">
        <v>28</v>
      </c>
      <c r="Q1979" t="s">
        <v>29</v>
      </c>
      <c r="R1979">
        <v>4.5599999999999996</v>
      </c>
      <c r="S1979">
        <v>15</v>
      </c>
      <c r="T1979">
        <v>0.88</v>
      </c>
      <c r="U1979">
        <v>-1</v>
      </c>
      <c r="V1979" t="s">
        <v>374</v>
      </c>
      <c r="W1979" t="s">
        <v>31</v>
      </c>
      <c r="X1979">
        <v>1</v>
      </c>
      <c r="Y1979" t="str">
        <f>IF(tblRides[[#This Row],[supply_demand_ratio]]&lt;0.8,"Below 0.8",IF(tblRides[[#This Row],[supply_demand_ratio]]&lt;1,"Between 0.8-1.0",IF(tblRides[[#This Row],[supply_demand_ratio]]&lt;=1.2,"Between 1.0-1.2","Above 1.2")))</f>
        <v>Above 1.2</v>
      </c>
    </row>
    <row r="1980" spans="1:25" x14ac:dyDescent="0.3">
      <c r="A1980" t="s">
        <v>2035</v>
      </c>
      <c r="B1980" s="1">
        <v>46040.59375</v>
      </c>
      <c r="C1980" s="2">
        <v>46040</v>
      </c>
      <c r="D1980">
        <v>14</v>
      </c>
      <c r="E1980" t="s">
        <v>36</v>
      </c>
      <c r="F1980" t="s">
        <v>26</v>
      </c>
      <c r="G1980">
        <v>7.8</v>
      </c>
      <c r="H1980">
        <v>172.04</v>
      </c>
      <c r="I1980">
        <v>174.66</v>
      </c>
      <c r="J1980">
        <v>1.1000000000000001</v>
      </c>
      <c r="K1980">
        <v>2</v>
      </c>
      <c r="L1980">
        <v>1.2</v>
      </c>
      <c r="M1980">
        <v>99</v>
      </c>
      <c r="N1980" t="s">
        <v>27</v>
      </c>
      <c r="O1980">
        <v>0.94499999999999995</v>
      </c>
      <c r="P1980" t="s">
        <v>28</v>
      </c>
      <c r="Q1980" t="s">
        <v>29</v>
      </c>
      <c r="R1980">
        <v>4.42</v>
      </c>
      <c r="S1980">
        <v>6</v>
      </c>
      <c r="T1980">
        <v>2.62</v>
      </c>
      <c r="U1980">
        <v>-0.8</v>
      </c>
      <c r="V1980" t="s">
        <v>374</v>
      </c>
      <c r="W1980" t="s">
        <v>31</v>
      </c>
      <c r="X1980">
        <v>1</v>
      </c>
      <c r="Y1980" t="str">
        <f>IF(tblRides[[#This Row],[supply_demand_ratio]]&lt;0.8,"Below 0.8",IF(tblRides[[#This Row],[supply_demand_ratio]]&lt;1,"Between 0.8-1.0",IF(tblRides[[#This Row],[supply_demand_ratio]]&lt;=1.2,"Between 1.0-1.2","Above 1.2")))</f>
        <v>Between 0.8-1.0</v>
      </c>
    </row>
    <row r="1981" spans="1:25" x14ac:dyDescent="0.3">
      <c r="A1981" t="s">
        <v>2036</v>
      </c>
      <c r="B1981" s="1">
        <v>46040.594444444447</v>
      </c>
      <c r="C1981" s="2">
        <v>46040</v>
      </c>
      <c r="D1981">
        <v>14</v>
      </c>
      <c r="E1981" t="s">
        <v>36</v>
      </c>
      <c r="F1981" t="s">
        <v>26</v>
      </c>
      <c r="G1981">
        <v>2.8</v>
      </c>
      <c r="H1981">
        <v>75.099999999999994</v>
      </c>
      <c r="I1981">
        <v>76.930000000000007</v>
      </c>
      <c r="J1981">
        <v>1</v>
      </c>
      <c r="K1981">
        <v>3.9</v>
      </c>
      <c r="L1981">
        <v>3.9</v>
      </c>
      <c r="M1981">
        <v>106</v>
      </c>
      <c r="N1981" t="s">
        <v>27</v>
      </c>
      <c r="O1981">
        <v>0.99199999999999999</v>
      </c>
      <c r="P1981" t="s">
        <v>28</v>
      </c>
      <c r="Q1981" t="s">
        <v>29</v>
      </c>
      <c r="R1981">
        <v>5</v>
      </c>
      <c r="S1981">
        <v>1</v>
      </c>
      <c r="T1981">
        <v>1.83</v>
      </c>
      <c r="U1981">
        <v>0</v>
      </c>
      <c r="V1981" t="s">
        <v>374</v>
      </c>
      <c r="W1981" t="s">
        <v>31</v>
      </c>
      <c r="X1981">
        <v>1</v>
      </c>
      <c r="Y1981" t="str">
        <f>IF(tblRides[[#This Row],[supply_demand_ratio]]&lt;0.8,"Below 0.8",IF(tblRides[[#This Row],[supply_demand_ratio]]&lt;1,"Between 0.8-1.0",IF(tblRides[[#This Row],[supply_demand_ratio]]&lt;=1.2,"Between 1.0-1.2","Above 1.2")))</f>
        <v>Between 0.8-1.0</v>
      </c>
    </row>
    <row r="1982" spans="1:25" x14ac:dyDescent="0.3">
      <c r="A1982" t="s">
        <v>2037</v>
      </c>
      <c r="B1982" s="1">
        <v>46040.618750000001</v>
      </c>
      <c r="C1982" s="2">
        <v>46040</v>
      </c>
      <c r="D1982">
        <v>14</v>
      </c>
      <c r="E1982" t="s">
        <v>62</v>
      </c>
      <c r="F1982" t="s">
        <v>26</v>
      </c>
      <c r="G1982">
        <v>9.1</v>
      </c>
      <c r="H1982">
        <v>201.89</v>
      </c>
      <c r="I1982">
        <v>205.04</v>
      </c>
      <c r="J1982">
        <v>1.1000000000000001</v>
      </c>
      <c r="K1982">
        <v>2.1</v>
      </c>
      <c r="L1982">
        <v>2.2000000000000002</v>
      </c>
      <c r="M1982">
        <v>63</v>
      </c>
      <c r="N1982" t="s">
        <v>41</v>
      </c>
      <c r="O1982">
        <v>1.8959999999999999</v>
      </c>
      <c r="P1982" t="s">
        <v>28</v>
      </c>
      <c r="Q1982" t="s">
        <v>29</v>
      </c>
      <c r="R1982">
        <v>4.72</v>
      </c>
      <c r="S1982">
        <v>17</v>
      </c>
      <c r="T1982">
        <v>3.15</v>
      </c>
      <c r="U1982">
        <v>0.1</v>
      </c>
      <c r="V1982" t="s">
        <v>374</v>
      </c>
      <c r="W1982" t="s">
        <v>31</v>
      </c>
      <c r="X1982">
        <v>1</v>
      </c>
      <c r="Y1982" t="str">
        <f>IF(tblRides[[#This Row],[supply_demand_ratio]]&lt;0.8,"Below 0.8",IF(tblRides[[#This Row],[supply_demand_ratio]]&lt;1,"Between 0.8-1.0",IF(tblRides[[#This Row],[supply_demand_ratio]]&lt;=1.2,"Between 1.0-1.2","Above 1.2")))</f>
        <v>Above 1.2</v>
      </c>
    </row>
    <row r="1983" spans="1:25" x14ac:dyDescent="0.3">
      <c r="A1983" t="s">
        <v>2038</v>
      </c>
      <c r="B1983" s="1">
        <v>46040.656944444447</v>
      </c>
      <c r="C1983" s="2">
        <v>46040</v>
      </c>
      <c r="D1983">
        <v>15</v>
      </c>
      <c r="E1983" t="s">
        <v>62</v>
      </c>
      <c r="F1983" t="s">
        <v>34</v>
      </c>
      <c r="G1983">
        <v>4.9000000000000004</v>
      </c>
      <c r="H1983">
        <v>101.34</v>
      </c>
      <c r="I1983">
        <v>101.82</v>
      </c>
      <c r="J1983">
        <v>1</v>
      </c>
      <c r="K1983">
        <v>3.9</v>
      </c>
      <c r="L1983">
        <v>5.3</v>
      </c>
      <c r="M1983">
        <v>59</v>
      </c>
      <c r="N1983" t="s">
        <v>41</v>
      </c>
      <c r="O1983">
        <v>1.889</v>
      </c>
      <c r="P1983" t="s">
        <v>28</v>
      </c>
      <c r="Q1983" t="s">
        <v>29</v>
      </c>
      <c r="R1983">
        <v>4.68</v>
      </c>
      <c r="S1983">
        <v>0</v>
      </c>
      <c r="T1983">
        <v>0.48</v>
      </c>
      <c r="U1983">
        <v>1.4</v>
      </c>
      <c r="V1983" t="s">
        <v>374</v>
      </c>
      <c r="W1983" t="s">
        <v>31</v>
      </c>
      <c r="X1983">
        <v>1</v>
      </c>
      <c r="Y1983" t="str">
        <f>IF(tblRides[[#This Row],[supply_demand_ratio]]&lt;0.8,"Below 0.8",IF(tblRides[[#This Row],[supply_demand_ratio]]&lt;1,"Between 0.8-1.0",IF(tblRides[[#This Row],[supply_demand_ratio]]&lt;=1.2,"Between 1.0-1.2","Above 1.2")))</f>
        <v>Above 1.2</v>
      </c>
    </row>
    <row r="1984" spans="1:25" x14ac:dyDescent="0.3">
      <c r="A1984" t="s">
        <v>2039</v>
      </c>
      <c r="B1984" s="1">
        <v>46040.678472222222</v>
      </c>
      <c r="C1984" s="2">
        <v>46040</v>
      </c>
      <c r="D1984">
        <v>16</v>
      </c>
      <c r="E1984" t="s">
        <v>25</v>
      </c>
      <c r="F1984" t="s">
        <v>34</v>
      </c>
      <c r="G1984">
        <v>14.4</v>
      </c>
      <c r="H1984">
        <v>314.99</v>
      </c>
      <c r="J1984">
        <v>1.2</v>
      </c>
      <c r="K1984">
        <v>8.4</v>
      </c>
      <c r="L1984">
        <v>9.5</v>
      </c>
      <c r="M1984">
        <v>118</v>
      </c>
      <c r="N1984" t="s">
        <v>27</v>
      </c>
      <c r="O1984">
        <v>0.9</v>
      </c>
      <c r="P1984" t="s">
        <v>58</v>
      </c>
      <c r="Q1984" t="s">
        <v>108</v>
      </c>
      <c r="R1984">
        <v>4.84</v>
      </c>
      <c r="S1984">
        <v>0</v>
      </c>
      <c r="U1984">
        <v>1.1000000000000001</v>
      </c>
      <c r="V1984" t="s">
        <v>374</v>
      </c>
      <c r="W1984" t="s">
        <v>45</v>
      </c>
      <c r="X1984">
        <v>0</v>
      </c>
      <c r="Y1984" t="str">
        <f>IF(tblRides[[#This Row],[supply_demand_ratio]]&lt;0.8,"Below 0.8",IF(tblRides[[#This Row],[supply_demand_ratio]]&lt;1,"Between 0.8-1.0",IF(tblRides[[#This Row],[supply_demand_ratio]]&lt;=1.2,"Between 1.0-1.2","Above 1.2")))</f>
        <v>Between 0.8-1.0</v>
      </c>
    </row>
    <row r="1985" spans="1:25" x14ac:dyDescent="0.3">
      <c r="A1985" t="s">
        <v>2040</v>
      </c>
      <c r="B1985" s="1">
        <v>46040.680555555555</v>
      </c>
      <c r="C1985" s="2">
        <v>46040</v>
      </c>
      <c r="D1985">
        <v>16</v>
      </c>
      <c r="E1985" t="s">
        <v>36</v>
      </c>
      <c r="F1985" t="s">
        <v>34</v>
      </c>
      <c r="G1985">
        <v>7</v>
      </c>
      <c r="H1985">
        <v>142.96</v>
      </c>
      <c r="I1985">
        <v>139.4</v>
      </c>
      <c r="J1985">
        <v>1.1000000000000001</v>
      </c>
      <c r="K1985">
        <v>9.8000000000000007</v>
      </c>
      <c r="L1985">
        <v>15.8</v>
      </c>
      <c r="M1985">
        <v>73</v>
      </c>
      <c r="N1985" t="s">
        <v>27</v>
      </c>
      <c r="O1985">
        <v>0.70499999999999996</v>
      </c>
      <c r="P1985" t="s">
        <v>28</v>
      </c>
      <c r="Q1985" t="s">
        <v>29</v>
      </c>
      <c r="R1985">
        <v>4.9000000000000004</v>
      </c>
      <c r="S1985">
        <v>0</v>
      </c>
      <c r="T1985">
        <v>-3.56</v>
      </c>
      <c r="U1985">
        <v>6</v>
      </c>
      <c r="V1985" t="s">
        <v>374</v>
      </c>
      <c r="W1985" t="s">
        <v>45</v>
      </c>
      <c r="X1985">
        <v>1</v>
      </c>
      <c r="Y1985" t="str">
        <f>IF(tblRides[[#This Row],[supply_demand_ratio]]&lt;0.8,"Below 0.8",IF(tblRides[[#This Row],[supply_demand_ratio]]&lt;1,"Between 0.8-1.0",IF(tblRides[[#This Row],[supply_demand_ratio]]&lt;=1.2,"Between 1.0-1.2","Above 1.2")))</f>
        <v>Below 0.8</v>
      </c>
    </row>
    <row r="1986" spans="1:25" x14ac:dyDescent="0.3">
      <c r="A1986" t="s">
        <v>2041</v>
      </c>
      <c r="B1986" s="1">
        <v>46040.682638888888</v>
      </c>
      <c r="C1986" s="2">
        <v>46040</v>
      </c>
      <c r="D1986">
        <v>16</v>
      </c>
      <c r="E1986" t="s">
        <v>43</v>
      </c>
      <c r="F1986" t="s">
        <v>26</v>
      </c>
      <c r="G1986">
        <v>2.6</v>
      </c>
      <c r="H1986">
        <v>75.819999999999993</v>
      </c>
      <c r="I1986">
        <v>68.959999999999994</v>
      </c>
      <c r="J1986">
        <v>1</v>
      </c>
      <c r="K1986">
        <v>2</v>
      </c>
      <c r="L1986">
        <v>4.5999999999999996</v>
      </c>
      <c r="M1986">
        <v>47</v>
      </c>
      <c r="N1986" t="s">
        <v>41</v>
      </c>
      <c r="O1986">
        <v>1.1240000000000001</v>
      </c>
      <c r="P1986" t="s">
        <v>28</v>
      </c>
      <c r="Q1986" t="s">
        <v>29</v>
      </c>
      <c r="R1986">
        <v>4.76</v>
      </c>
      <c r="S1986">
        <v>16</v>
      </c>
      <c r="T1986">
        <v>-6.86</v>
      </c>
      <c r="U1986">
        <v>2.6</v>
      </c>
      <c r="V1986" t="s">
        <v>374</v>
      </c>
      <c r="W1986" t="s">
        <v>31</v>
      </c>
      <c r="X1986">
        <v>1</v>
      </c>
      <c r="Y1986" t="str">
        <f>IF(tblRides[[#This Row],[supply_demand_ratio]]&lt;0.8,"Below 0.8",IF(tblRides[[#This Row],[supply_demand_ratio]]&lt;1,"Between 0.8-1.0",IF(tblRides[[#This Row],[supply_demand_ratio]]&lt;=1.2,"Between 1.0-1.2","Above 1.2")))</f>
        <v>Between 1.0-1.2</v>
      </c>
    </row>
    <row r="1987" spans="1:25" x14ac:dyDescent="0.3">
      <c r="A1987" t="s">
        <v>2042</v>
      </c>
      <c r="B1987" s="1">
        <v>46040.7</v>
      </c>
      <c r="C1987" s="2">
        <v>46040</v>
      </c>
      <c r="D1987">
        <v>16</v>
      </c>
      <c r="E1987" t="s">
        <v>33</v>
      </c>
      <c r="F1987" t="s">
        <v>26</v>
      </c>
      <c r="G1987">
        <v>1.9</v>
      </c>
      <c r="H1987">
        <v>82.87</v>
      </c>
      <c r="I1987">
        <v>87.24</v>
      </c>
      <c r="J1987">
        <v>1.2</v>
      </c>
      <c r="K1987">
        <v>2</v>
      </c>
      <c r="L1987">
        <v>2.7</v>
      </c>
      <c r="M1987">
        <v>100</v>
      </c>
      <c r="N1987" t="s">
        <v>27</v>
      </c>
      <c r="O1987">
        <v>0.93899999999999995</v>
      </c>
      <c r="P1987" t="s">
        <v>28</v>
      </c>
      <c r="Q1987" t="s">
        <v>29</v>
      </c>
      <c r="R1987">
        <v>5</v>
      </c>
      <c r="S1987">
        <v>12</v>
      </c>
      <c r="T1987">
        <v>4.37</v>
      </c>
      <c r="U1987">
        <v>0.7</v>
      </c>
      <c r="V1987" t="s">
        <v>374</v>
      </c>
      <c r="W1987" t="s">
        <v>31</v>
      </c>
      <c r="X1987">
        <v>1</v>
      </c>
      <c r="Y1987" t="str">
        <f>IF(tblRides[[#This Row],[supply_demand_ratio]]&lt;0.8,"Below 0.8",IF(tblRides[[#This Row],[supply_demand_ratio]]&lt;1,"Between 0.8-1.0",IF(tblRides[[#This Row],[supply_demand_ratio]]&lt;=1.2,"Between 1.0-1.2","Above 1.2")))</f>
        <v>Between 0.8-1.0</v>
      </c>
    </row>
    <row r="1988" spans="1:25" x14ac:dyDescent="0.3">
      <c r="A1988" t="s">
        <v>2043</v>
      </c>
      <c r="B1988" s="1">
        <v>46040.706250000003</v>
      </c>
      <c r="C1988" s="2">
        <v>46040</v>
      </c>
      <c r="D1988">
        <v>16</v>
      </c>
      <c r="E1988" t="s">
        <v>33</v>
      </c>
      <c r="F1988" t="s">
        <v>34</v>
      </c>
      <c r="G1988">
        <v>2.9</v>
      </c>
      <c r="H1988">
        <v>83.94</v>
      </c>
      <c r="I1988">
        <v>90.87</v>
      </c>
      <c r="J1988">
        <v>1</v>
      </c>
      <c r="K1988">
        <v>4.9000000000000004</v>
      </c>
      <c r="L1988">
        <v>10.6</v>
      </c>
      <c r="M1988">
        <v>91</v>
      </c>
      <c r="N1988" t="s">
        <v>41</v>
      </c>
      <c r="O1988">
        <v>1.19</v>
      </c>
      <c r="P1988" t="s">
        <v>28</v>
      </c>
      <c r="Q1988" t="s">
        <v>29</v>
      </c>
      <c r="R1988">
        <v>4.7</v>
      </c>
      <c r="S1988">
        <v>0</v>
      </c>
      <c r="T1988">
        <v>6.93</v>
      </c>
      <c r="U1988">
        <v>5.7</v>
      </c>
      <c r="V1988" t="s">
        <v>374</v>
      </c>
      <c r="W1988" t="s">
        <v>31</v>
      </c>
      <c r="X1988">
        <v>1</v>
      </c>
      <c r="Y1988" t="str">
        <f>IF(tblRides[[#This Row],[supply_demand_ratio]]&lt;0.8,"Below 0.8",IF(tblRides[[#This Row],[supply_demand_ratio]]&lt;1,"Between 0.8-1.0",IF(tblRides[[#This Row],[supply_demand_ratio]]&lt;=1.2,"Between 1.0-1.2","Above 1.2")))</f>
        <v>Between 1.0-1.2</v>
      </c>
    </row>
    <row r="1989" spans="1:25" x14ac:dyDescent="0.3">
      <c r="A1989" t="s">
        <v>2044</v>
      </c>
      <c r="B1989" s="1">
        <v>46040.709722222222</v>
      </c>
      <c r="C1989" s="2">
        <v>46040</v>
      </c>
      <c r="D1989">
        <v>17</v>
      </c>
      <c r="E1989" t="s">
        <v>25</v>
      </c>
      <c r="F1989" t="s">
        <v>26</v>
      </c>
      <c r="G1989">
        <v>5.6</v>
      </c>
      <c r="H1989">
        <v>167.17</v>
      </c>
      <c r="I1989">
        <v>164.78</v>
      </c>
      <c r="J1989">
        <v>1.2</v>
      </c>
      <c r="K1989">
        <v>6.9</v>
      </c>
      <c r="L1989">
        <v>5.2</v>
      </c>
      <c r="M1989">
        <v>106</v>
      </c>
      <c r="N1989" t="s">
        <v>72</v>
      </c>
      <c r="O1989">
        <v>0.70599999999999996</v>
      </c>
      <c r="P1989" t="s">
        <v>28</v>
      </c>
      <c r="Q1989" t="s">
        <v>29</v>
      </c>
      <c r="R1989">
        <v>4.4800000000000004</v>
      </c>
      <c r="S1989">
        <v>3</v>
      </c>
      <c r="T1989">
        <v>-2.39</v>
      </c>
      <c r="U1989">
        <v>-1.7</v>
      </c>
      <c r="V1989" t="s">
        <v>374</v>
      </c>
      <c r="W1989" t="s">
        <v>45</v>
      </c>
      <c r="X1989">
        <v>1</v>
      </c>
      <c r="Y1989" t="str">
        <f>IF(tblRides[[#This Row],[supply_demand_ratio]]&lt;0.8,"Below 0.8",IF(tblRides[[#This Row],[supply_demand_ratio]]&lt;1,"Between 0.8-1.0",IF(tblRides[[#This Row],[supply_demand_ratio]]&lt;=1.2,"Between 1.0-1.2","Above 1.2")))</f>
        <v>Below 0.8</v>
      </c>
    </row>
    <row r="1990" spans="1:25" x14ac:dyDescent="0.3">
      <c r="A1990" t="s">
        <v>2045</v>
      </c>
      <c r="B1990" s="1">
        <v>46040.723611111112</v>
      </c>
      <c r="C1990" s="2">
        <v>46040</v>
      </c>
      <c r="D1990">
        <v>17</v>
      </c>
      <c r="E1990" t="s">
        <v>25</v>
      </c>
      <c r="F1990" t="s">
        <v>26</v>
      </c>
      <c r="G1990">
        <v>13.7</v>
      </c>
      <c r="H1990">
        <v>310.99</v>
      </c>
      <c r="I1990">
        <v>311.02</v>
      </c>
      <c r="J1990">
        <v>1.2</v>
      </c>
      <c r="K1990">
        <v>4.8</v>
      </c>
      <c r="L1990">
        <v>11.5</v>
      </c>
      <c r="M1990">
        <v>88</v>
      </c>
      <c r="N1990" t="s">
        <v>72</v>
      </c>
      <c r="O1990">
        <v>0.60899999999999999</v>
      </c>
      <c r="P1990" t="s">
        <v>28</v>
      </c>
      <c r="Q1990" t="s">
        <v>29</v>
      </c>
      <c r="R1990">
        <v>5</v>
      </c>
      <c r="S1990">
        <v>1</v>
      </c>
      <c r="T1990">
        <v>0.03</v>
      </c>
      <c r="U1990">
        <v>6.7</v>
      </c>
      <c r="V1990" t="s">
        <v>374</v>
      </c>
      <c r="W1990" t="s">
        <v>31</v>
      </c>
      <c r="X1990">
        <v>1</v>
      </c>
      <c r="Y1990" t="str">
        <f>IF(tblRides[[#This Row],[supply_demand_ratio]]&lt;0.8,"Below 0.8",IF(tblRides[[#This Row],[supply_demand_ratio]]&lt;1,"Between 0.8-1.0",IF(tblRides[[#This Row],[supply_demand_ratio]]&lt;=1.2,"Between 1.0-1.2","Above 1.2")))</f>
        <v>Below 0.8</v>
      </c>
    </row>
    <row r="1991" spans="1:25" x14ac:dyDescent="0.3">
      <c r="A1991" t="s">
        <v>2046</v>
      </c>
      <c r="B1991" s="1">
        <v>46040.725694444445</v>
      </c>
      <c r="C1991" s="2">
        <v>46040</v>
      </c>
      <c r="D1991">
        <v>17</v>
      </c>
      <c r="E1991" t="s">
        <v>25</v>
      </c>
      <c r="F1991" t="s">
        <v>26</v>
      </c>
      <c r="G1991">
        <v>4</v>
      </c>
      <c r="H1991">
        <v>123.19</v>
      </c>
      <c r="J1991">
        <v>1.2</v>
      </c>
      <c r="K1991">
        <v>5.8</v>
      </c>
      <c r="L1991">
        <v>14.3</v>
      </c>
      <c r="M1991">
        <v>97</v>
      </c>
      <c r="N1991" t="s">
        <v>27</v>
      </c>
      <c r="O1991">
        <v>0.79300000000000004</v>
      </c>
      <c r="P1991" t="s">
        <v>58</v>
      </c>
      <c r="Q1991" t="s">
        <v>108</v>
      </c>
      <c r="R1991">
        <v>4.68</v>
      </c>
      <c r="S1991">
        <v>5</v>
      </c>
      <c r="U1991">
        <v>8.5</v>
      </c>
      <c r="V1991" t="s">
        <v>374</v>
      </c>
      <c r="W1991" t="s">
        <v>45</v>
      </c>
      <c r="X1991">
        <v>0</v>
      </c>
      <c r="Y1991" t="str">
        <f>IF(tblRides[[#This Row],[supply_demand_ratio]]&lt;0.8,"Below 0.8",IF(tblRides[[#This Row],[supply_demand_ratio]]&lt;1,"Between 0.8-1.0",IF(tblRides[[#This Row],[supply_demand_ratio]]&lt;=1.2,"Between 1.0-1.2","Above 1.2")))</f>
        <v>Below 0.8</v>
      </c>
    </row>
    <row r="1992" spans="1:25" x14ac:dyDescent="0.3">
      <c r="A1992" t="s">
        <v>2047</v>
      </c>
      <c r="B1992" s="1">
        <v>46040.727083333331</v>
      </c>
      <c r="C1992" s="2">
        <v>46040</v>
      </c>
      <c r="D1992">
        <v>17</v>
      </c>
      <c r="E1992" t="s">
        <v>25</v>
      </c>
      <c r="F1992" t="s">
        <v>26</v>
      </c>
      <c r="G1992">
        <v>7.6</v>
      </c>
      <c r="H1992">
        <v>178.01</v>
      </c>
      <c r="I1992">
        <v>179.51</v>
      </c>
      <c r="J1992">
        <v>1.1000000000000001</v>
      </c>
      <c r="K1992">
        <v>5.7</v>
      </c>
      <c r="L1992">
        <v>9.1</v>
      </c>
      <c r="M1992">
        <v>109</v>
      </c>
      <c r="N1992" t="s">
        <v>27</v>
      </c>
      <c r="O1992">
        <v>0.89500000000000002</v>
      </c>
      <c r="P1992" t="s">
        <v>28</v>
      </c>
      <c r="Q1992" t="s">
        <v>29</v>
      </c>
      <c r="R1992">
        <v>4.3899999999999997</v>
      </c>
      <c r="S1992">
        <v>27</v>
      </c>
      <c r="T1992">
        <v>1.5</v>
      </c>
      <c r="U1992">
        <v>3.4</v>
      </c>
      <c r="V1992" t="s">
        <v>374</v>
      </c>
      <c r="W1992" t="s">
        <v>45</v>
      </c>
      <c r="X1992">
        <v>1</v>
      </c>
      <c r="Y1992" t="str">
        <f>IF(tblRides[[#This Row],[supply_demand_ratio]]&lt;0.8,"Below 0.8",IF(tblRides[[#This Row],[supply_demand_ratio]]&lt;1,"Between 0.8-1.0",IF(tblRides[[#This Row],[supply_demand_ratio]]&lt;=1.2,"Between 1.0-1.2","Above 1.2")))</f>
        <v>Between 0.8-1.0</v>
      </c>
    </row>
    <row r="1993" spans="1:25" x14ac:dyDescent="0.3">
      <c r="A1993" t="s">
        <v>2048</v>
      </c>
      <c r="B1993" s="1">
        <v>46040.727777777778</v>
      </c>
      <c r="C1993" s="2">
        <v>46040</v>
      </c>
      <c r="D1993">
        <v>17</v>
      </c>
      <c r="E1993" t="s">
        <v>25</v>
      </c>
      <c r="F1993" t="s">
        <v>26</v>
      </c>
      <c r="G1993">
        <v>1.7</v>
      </c>
      <c r="H1993">
        <v>90.4</v>
      </c>
      <c r="I1993">
        <v>90.04</v>
      </c>
      <c r="J1993">
        <v>1.3</v>
      </c>
      <c r="K1993">
        <v>6.9</v>
      </c>
      <c r="L1993">
        <v>7.4</v>
      </c>
      <c r="M1993">
        <v>86</v>
      </c>
      <c r="N1993" t="s">
        <v>27</v>
      </c>
      <c r="O1993">
        <v>0.61099999999999999</v>
      </c>
      <c r="P1993" t="s">
        <v>28</v>
      </c>
      <c r="Q1993" t="s">
        <v>29</v>
      </c>
      <c r="R1993">
        <v>4.12</v>
      </c>
      <c r="S1993">
        <v>4</v>
      </c>
      <c r="T1993">
        <v>-0.36</v>
      </c>
      <c r="U1993">
        <v>0.5</v>
      </c>
      <c r="V1993" t="s">
        <v>374</v>
      </c>
      <c r="W1993" t="s">
        <v>45</v>
      </c>
      <c r="X1993">
        <v>1</v>
      </c>
      <c r="Y1993" t="str">
        <f>IF(tblRides[[#This Row],[supply_demand_ratio]]&lt;0.8,"Below 0.8",IF(tblRides[[#This Row],[supply_demand_ratio]]&lt;1,"Between 0.8-1.0",IF(tblRides[[#This Row],[supply_demand_ratio]]&lt;=1.2,"Between 1.0-1.2","Above 1.2")))</f>
        <v>Below 0.8</v>
      </c>
    </row>
    <row r="1994" spans="1:25" x14ac:dyDescent="0.3">
      <c r="A1994" t="s">
        <v>2049</v>
      </c>
      <c r="B1994" s="1">
        <v>46040.738888888889</v>
      </c>
      <c r="C1994" s="2">
        <v>46040</v>
      </c>
      <c r="D1994">
        <v>17</v>
      </c>
      <c r="E1994" t="s">
        <v>62</v>
      </c>
      <c r="F1994" t="s">
        <v>26</v>
      </c>
      <c r="G1994">
        <v>8.9</v>
      </c>
      <c r="H1994">
        <v>189.73</v>
      </c>
      <c r="I1994">
        <v>192.13</v>
      </c>
      <c r="J1994">
        <v>1</v>
      </c>
      <c r="K1994">
        <v>7.7</v>
      </c>
      <c r="L1994">
        <v>11.4</v>
      </c>
      <c r="M1994">
        <v>45</v>
      </c>
      <c r="N1994" t="s">
        <v>41</v>
      </c>
      <c r="O1994">
        <v>1.75</v>
      </c>
      <c r="P1994" t="s">
        <v>28</v>
      </c>
      <c r="Q1994" t="s">
        <v>29</v>
      </c>
      <c r="R1994">
        <v>4.42</v>
      </c>
      <c r="S1994">
        <v>12</v>
      </c>
      <c r="T1994">
        <v>2.4</v>
      </c>
      <c r="U1994">
        <v>3.7</v>
      </c>
      <c r="V1994" t="s">
        <v>374</v>
      </c>
      <c r="W1994" t="s">
        <v>45</v>
      </c>
      <c r="X1994">
        <v>1</v>
      </c>
      <c r="Y1994" t="str">
        <f>IF(tblRides[[#This Row],[supply_demand_ratio]]&lt;0.8,"Below 0.8",IF(tblRides[[#This Row],[supply_demand_ratio]]&lt;1,"Between 0.8-1.0",IF(tblRides[[#This Row],[supply_demand_ratio]]&lt;=1.2,"Between 1.0-1.2","Above 1.2")))</f>
        <v>Above 1.2</v>
      </c>
    </row>
    <row r="1995" spans="1:25" x14ac:dyDescent="0.3">
      <c r="A1995" t="s">
        <v>2050</v>
      </c>
      <c r="B1995" s="1">
        <v>46040.740277777775</v>
      </c>
      <c r="C1995" s="2">
        <v>46040</v>
      </c>
      <c r="D1995">
        <v>17</v>
      </c>
      <c r="E1995" t="s">
        <v>33</v>
      </c>
      <c r="F1995" t="s">
        <v>26</v>
      </c>
      <c r="G1995">
        <v>5.0999999999999996</v>
      </c>
      <c r="H1995">
        <v>129.01</v>
      </c>
      <c r="I1995">
        <v>137.65</v>
      </c>
      <c r="J1995">
        <v>1.2</v>
      </c>
      <c r="K1995">
        <v>9.4</v>
      </c>
      <c r="L1995">
        <v>14</v>
      </c>
      <c r="M1995">
        <v>81</v>
      </c>
      <c r="N1995" t="s">
        <v>72</v>
      </c>
      <c r="O1995">
        <v>0.71199999999999997</v>
      </c>
      <c r="P1995" t="s">
        <v>28</v>
      </c>
      <c r="Q1995" t="s">
        <v>29</v>
      </c>
      <c r="R1995">
        <v>4.59</v>
      </c>
      <c r="S1995">
        <v>13</v>
      </c>
      <c r="T1995">
        <v>8.64</v>
      </c>
      <c r="U1995">
        <v>4.5999999999999996</v>
      </c>
      <c r="V1995" t="s">
        <v>374</v>
      </c>
      <c r="W1995" t="s">
        <v>45</v>
      </c>
      <c r="X1995">
        <v>1</v>
      </c>
      <c r="Y1995" t="str">
        <f>IF(tblRides[[#This Row],[supply_demand_ratio]]&lt;0.8,"Below 0.8",IF(tblRides[[#This Row],[supply_demand_ratio]]&lt;1,"Between 0.8-1.0",IF(tblRides[[#This Row],[supply_demand_ratio]]&lt;=1.2,"Between 1.0-1.2","Above 1.2")))</f>
        <v>Below 0.8</v>
      </c>
    </row>
    <row r="1996" spans="1:25" x14ac:dyDescent="0.3">
      <c r="A1996" t="s">
        <v>2051</v>
      </c>
      <c r="B1996" s="1">
        <v>46040.772916666669</v>
      </c>
      <c r="C1996" s="2">
        <v>46040</v>
      </c>
      <c r="D1996">
        <v>18</v>
      </c>
      <c r="E1996" t="s">
        <v>36</v>
      </c>
      <c r="F1996" t="s">
        <v>26</v>
      </c>
      <c r="G1996">
        <v>7.5</v>
      </c>
      <c r="H1996">
        <v>207.39</v>
      </c>
      <c r="I1996">
        <v>206.95</v>
      </c>
      <c r="J1996">
        <v>1.3</v>
      </c>
      <c r="K1996">
        <v>6.7</v>
      </c>
      <c r="L1996">
        <v>4.8</v>
      </c>
      <c r="M1996">
        <v>94</v>
      </c>
      <c r="N1996" t="s">
        <v>27</v>
      </c>
      <c r="O1996">
        <v>0.75900000000000001</v>
      </c>
      <c r="P1996" t="s">
        <v>28</v>
      </c>
      <c r="Q1996" t="s">
        <v>29</v>
      </c>
      <c r="R1996">
        <v>4.72</v>
      </c>
      <c r="S1996">
        <v>9</v>
      </c>
      <c r="T1996">
        <v>-0.44</v>
      </c>
      <c r="U1996">
        <v>-1.9</v>
      </c>
      <c r="V1996" t="s">
        <v>374</v>
      </c>
      <c r="W1996" t="s">
        <v>45</v>
      </c>
      <c r="X1996">
        <v>1</v>
      </c>
      <c r="Y1996" t="str">
        <f>IF(tblRides[[#This Row],[supply_demand_ratio]]&lt;0.8,"Below 0.8",IF(tblRides[[#This Row],[supply_demand_ratio]]&lt;1,"Between 0.8-1.0",IF(tblRides[[#This Row],[supply_demand_ratio]]&lt;=1.2,"Between 1.0-1.2","Above 1.2")))</f>
        <v>Below 0.8</v>
      </c>
    </row>
    <row r="1997" spans="1:25" x14ac:dyDescent="0.3">
      <c r="A1997" t="s">
        <v>2052</v>
      </c>
      <c r="B1997" s="1">
        <v>46040.789583333331</v>
      </c>
      <c r="C1997" s="2">
        <v>46040</v>
      </c>
      <c r="D1997">
        <v>18</v>
      </c>
      <c r="E1997" t="s">
        <v>36</v>
      </c>
      <c r="F1997" t="s">
        <v>34</v>
      </c>
      <c r="G1997">
        <v>15.2</v>
      </c>
      <c r="H1997">
        <v>275.98</v>
      </c>
      <c r="J1997">
        <v>1.2</v>
      </c>
      <c r="K1997">
        <v>10.1</v>
      </c>
      <c r="L1997">
        <v>13.4</v>
      </c>
      <c r="M1997">
        <v>83</v>
      </c>
      <c r="N1997" t="s">
        <v>27</v>
      </c>
      <c r="O1997">
        <v>0.67700000000000005</v>
      </c>
      <c r="P1997" t="s">
        <v>58</v>
      </c>
      <c r="Q1997" t="s">
        <v>88</v>
      </c>
      <c r="R1997">
        <v>4.78</v>
      </c>
      <c r="S1997">
        <v>0</v>
      </c>
      <c r="U1997">
        <v>3.3</v>
      </c>
      <c r="V1997" t="s">
        <v>374</v>
      </c>
      <c r="W1997" t="s">
        <v>77</v>
      </c>
      <c r="X1997">
        <v>0</v>
      </c>
      <c r="Y1997" t="str">
        <f>IF(tblRides[[#This Row],[supply_demand_ratio]]&lt;0.8,"Below 0.8",IF(tblRides[[#This Row],[supply_demand_ratio]]&lt;1,"Between 0.8-1.0",IF(tblRides[[#This Row],[supply_demand_ratio]]&lt;=1.2,"Between 1.0-1.2","Above 1.2")))</f>
        <v>Below 0.8</v>
      </c>
    </row>
    <row r="1998" spans="1:25" x14ac:dyDescent="0.3">
      <c r="A1998" t="s">
        <v>2053</v>
      </c>
      <c r="B1998" s="1">
        <v>46040.800000000003</v>
      </c>
      <c r="C1998" s="2">
        <v>46040</v>
      </c>
      <c r="D1998">
        <v>19</v>
      </c>
      <c r="E1998" t="s">
        <v>36</v>
      </c>
      <c r="F1998" t="s">
        <v>26</v>
      </c>
      <c r="G1998">
        <v>6.2</v>
      </c>
      <c r="H1998">
        <v>140.04</v>
      </c>
      <c r="I1998">
        <v>137.81</v>
      </c>
      <c r="J1998">
        <v>1.2</v>
      </c>
      <c r="K1998">
        <v>10</v>
      </c>
      <c r="L1998">
        <v>10.4</v>
      </c>
      <c r="M1998">
        <v>99</v>
      </c>
      <c r="N1998" t="s">
        <v>72</v>
      </c>
      <c r="O1998">
        <v>0.65500000000000003</v>
      </c>
      <c r="P1998" t="s">
        <v>28</v>
      </c>
      <c r="Q1998" t="s">
        <v>29</v>
      </c>
      <c r="R1998">
        <v>4.41</v>
      </c>
      <c r="S1998">
        <v>10</v>
      </c>
      <c r="T1998">
        <v>-2.23</v>
      </c>
      <c r="U1998">
        <v>0.4</v>
      </c>
      <c r="V1998" t="s">
        <v>374</v>
      </c>
      <c r="W1998" t="s">
        <v>45</v>
      </c>
      <c r="X1998">
        <v>1</v>
      </c>
      <c r="Y1998" t="str">
        <f>IF(tblRides[[#This Row],[supply_demand_ratio]]&lt;0.8,"Below 0.8",IF(tblRides[[#This Row],[supply_demand_ratio]]&lt;1,"Between 0.8-1.0",IF(tblRides[[#This Row],[supply_demand_ratio]]&lt;=1.2,"Between 1.0-1.2","Above 1.2")))</f>
        <v>Below 0.8</v>
      </c>
    </row>
    <row r="1999" spans="1:25" x14ac:dyDescent="0.3">
      <c r="A1999" t="s">
        <v>2054</v>
      </c>
      <c r="B1999" s="1">
        <v>46040.802083333336</v>
      </c>
      <c r="C1999" s="2">
        <v>46040</v>
      </c>
      <c r="D1999">
        <v>19</v>
      </c>
      <c r="E1999" t="s">
        <v>43</v>
      </c>
      <c r="F1999" t="s">
        <v>26</v>
      </c>
      <c r="G1999">
        <v>2</v>
      </c>
      <c r="H1999">
        <v>70.14</v>
      </c>
      <c r="I1999">
        <v>70.17</v>
      </c>
      <c r="J1999">
        <v>1</v>
      </c>
      <c r="K1999">
        <v>5.6</v>
      </c>
      <c r="L1999">
        <v>3.9</v>
      </c>
      <c r="M1999">
        <v>58</v>
      </c>
      <c r="N1999" t="s">
        <v>41</v>
      </c>
      <c r="O1999">
        <v>1.0840000000000001</v>
      </c>
      <c r="P1999" t="s">
        <v>28</v>
      </c>
      <c r="Q1999" t="s">
        <v>29</v>
      </c>
      <c r="R1999">
        <v>4.6500000000000004</v>
      </c>
      <c r="S1999">
        <v>5</v>
      </c>
      <c r="T1999">
        <v>0.03</v>
      </c>
      <c r="U1999">
        <v>-1.7</v>
      </c>
      <c r="V1999" t="s">
        <v>374</v>
      </c>
      <c r="W1999" t="s">
        <v>45</v>
      </c>
      <c r="X1999">
        <v>1</v>
      </c>
      <c r="Y1999" t="str">
        <f>IF(tblRides[[#This Row],[supply_demand_ratio]]&lt;0.8,"Below 0.8",IF(tblRides[[#This Row],[supply_demand_ratio]]&lt;1,"Between 0.8-1.0",IF(tblRides[[#This Row],[supply_demand_ratio]]&lt;=1.2,"Between 1.0-1.2","Above 1.2")))</f>
        <v>Between 1.0-1.2</v>
      </c>
    </row>
    <row r="2000" spans="1:25" x14ac:dyDescent="0.3">
      <c r="A2000" t="s">
        <v>2055</v>
      </c>
      <c r="B2000" s="1">
        <v>46040.802777777775</v>
      </c>
      <c r="C2000" s="2">
        <v>46040</v>
      </c>
      <c r="D2000">
        <v>19</v>
      </c>
      <c r="E2000" t="s">
        <v>36</v>
      </c>
      <c r="F2000" t="s">
        <v>34</v>
      </c>
      <c r="G2000">
        <v>6.6</v>
      </c>
      <c r="H2000">
        <v>195.71</v>
      </c>
      <c r="I2000">
        <v>202.03</v>
      </c>
      <c r="J2000">
        <v>1.4</v>
      </c>
      <c r="K2000">
        <v>3.3</v>
      </c>
      <c r="L2000">
        <v>5.3</v>
      </c>
      <c r="M2000">
        <v>70</v>
      </c>
      <c r="N2000" t="s">
        <v>72</v>
      </c>
      <c r="O2000">
        <v>0.49</v>
      </c>
      <c r="P2000" t="s">
        <v>28</v>
      </c>
      <c r="Q2000" t="s">
        <v>29</v>
      </c>
      <c r="R2000">
        <v>4.59</v>
      </c>
      <c r="S2000">
        <v>0</v>
      </c>
      <c r="T2000">
        <v>6.32</v>
      </c>
      <c r="U2000">
        <v>2</v>
      </c>
      <c r="V2000" t="s">
        <v>374</v>
      </c>
      <c r="W2000" t="s">
        <v>31</v>
      </c>
      <c r="X2000">
        <v>1</v>
      </c>
      <c r="Y2000" t="str">
        <f>IF(tblRides[[#This Row],[supply_demand_ratio]]&lt;0.8,"Below 0.8",IF(tblRides[[#This Row],[supply_demand_ratio]]&lt;1,"Between 0.8-1.0",IF(tblRides[[#This Row],[supply_demand_ratio]]&lt;=1.2,"Between 1.0-1.2","Above 1.2")))</f>
        <v>Below 0.8</v>
      </c>
    </row>
    <row r="2001" spans="1:25" x14ac:dyDescent="0.3">
      <c r="A2001" t="s">
        <v>2056</v>
      </c>
      <c r="B2001" s="1">
        <v>46040.807638888888</v>
      </c>
      <c r="C2001" s="2">
        <v>46040</v>
      </c>
      <c r="D2001">
        <v>19</v>
      </c>
      <c r="E2001" t="s">
        <v>36</v>
      </c>
      <c r="F2001" t="s">
        <v>26</v>
      </c>
      <c r="G2001">
        <v>6.4</v>
      </c>
      <c r="H2001">
        <v>187.97</v>
      </c>
      <c r="I2001">
        <v>187.66</v>
      </c>
      <c r="J2001">
        <v>1.3</v>
      </c>
      <c r="K2001">
        <v>3.5</v>
      </c>
      <c r="L2001">
        <v>4.7</v>
      </c>
      <c r="M2001">
        <v>106</v>
      </c>
      <c r="N2001" t="s">
        <v>27</v>
      </c>
      <c r="O2001">
        <v>0.84899999999999998</v>
      </c>
      <c r="P2001" t="s">
        <v>28</v>
      </c>
      <c r="Q2001" t="s">
        <v>29</v>
      </c>
      <c r="R2001">
        <v>4.8</v>
      </c>
      <c r="S2001">
        <v>23</v>
      </c>
      <c r="T2001">
        <v>-0.31</v>
      </c>
      <c r="U2001">
        <v>1.2</v>
      </c>
      <c r="V2001" t="s">
        <v>374</v>
      </c>
      <c r="W2001" t="s">
        <v>31</v>
      </c>
      <c r="X2001">
        <v>1</v>
      </c>
      <c r="Y2001" t="str">
        <f>IF(tblRides[[#This Row],[supply_demand_ratio]]&lt;0.8,"Below 0.8",IF(tblRides[[#This Row],[supply_demand_ratio]]&lt;1,"Between 0.8-1.0",IF(tblRides[[#This Row],[supply_demand_ratio]]&lt;=1.2,"Between 1.0-1.2","Above 1.2")))</f>
        <v>Between 0.8-1.0</v>
      </c>
    </row>
    <row r="2002" spans="1:25" x14ac:dyDescent="0.3">
      <c r="A2002" t="s">
        <v>2057</v>
      </c>
      <c r="B2002" s="1">
        <v>46040.813888888886</v>
      </c>
      <c r="C2002" s="2">
        <v>46040</v>
      </c>
      <c r="D2002">
        <v>19</v>
      </c>
      <c r="E2002" t="s">
        <v>36</v>
      </c>
      <c r="F2002" t="s">
        <v>26</v>
      </c>
      <c r="G2002">
        <v>10</v>
      </c>
      <c r="H2002">
        <v>219.46</v>
      </c>
      <c r="I2002">
        <v>212.8</v>
      </c>
      <c r="J2002">
        <v>1.2</v>
      </c>
      <c r="K2002">
        <v>6.3</v>
      </c>
      <c r="L2002">
        <v>3.2</v>
      </c>
      <c r="M2002">
        <v>101</v>
      </c>
      <c r="N2002" t="s">
        <v>72</v>
      </c>
      <c r="O2002">
        <v>0.754</v>
      </c>
      <c r="P2002" t="s">
        <v>28</v>
      </c>
      <c r="Q2002" t="s">
        <v>29</v>
      </c>
      <c r="R2002">
        <v>4.88</v>
      </c>
      <c r="S2002">
        <v>5</v>
      </c>
      <c r="T2002">
        <v>-6.66</v>
      </c>
      <c r="U2002">
        <v>-3.1</v>
      </c>
      <c r="V2002" t="s">
        <v>374</v>
      </c>
      <c r="W2002" t="s">
        <v>45</v>
      </c>
      <c r="X2002">
        <v>1</v>
      </c>
      <c r="Y2002" t="str">
        <f>IF(tblRides[[#This Row],[supply_demand_ratio]]&lt;0.8,"Below 0.8",IF(tblRides[[#This Row],[supply_demand_ratio]]&lt;1,"Between 0.8-1.0",IF(tblRides[[#This Row],[supply_demand_ratio]]&lt;=1.2,"Between 1.0-1.2","Above 1.2")))</f>
        <v>Below 0.8</v>
      </c>
    </row>
    <row r="2003" spans="1:25" x14ac:dyDescent="0.3">
      <c r="A2003" t="s">
        <v>2058</v>
      </c>
      <c r="B2003" s="1">
        <v>46040.818055555559</v>
      </c>
      <c r="C2003" s="2">
        <v>46040</v>
      </c>
      <c r="D2003">
        <v>19</v>
      </c>
      <c r="E2003" t="s">
        <v>62</v>
      </c>
      <c r="F2003" t="s">
        <v>34</v>
      </c>
      <c r="G2003">
        <v>6.1</v>
      </c>
      <c r="H2003">
        <v>116.91</v>
      </c>
      <c r="J2003">
        <v>1</v>
      </c>
      <c r="K2003">
        <v>7</v>
      </c>
      <c r="L2003">
        <v>12</v>
      </c>
      <c r="M2003">
        <v>47</v>
      </c>
      <c r="N2003" t="s">
        <v>27</v>
      </c>
      <c r="O2003">
        <v>0.88700000000000001</v>
      </c>
      <c r="P2003" t="s">
        <v>58</v>
      </c>
      <c r="Q2003" t="s">
        <v>59</v>
      </c>
      <c r="R2003">
        <v>5</v>
      </c>
      <c r="S2003">
        <v>0</v>
      </c>
      <c r="U2003">
        <v>5</v>
      </c>
      <c r="V2003" t="s">
        <v>374</v>
      </c>
      <c r="W2003" t="s">
        <v>45</v>
      </c>
      <c r="X2003">
        <v>0</v>
      </c>
      <c r="Y2003" t="str">
        <f>IF(tblRides[[#This Row],[supply_demand_ratio]]&lt;0.8,"Below 0.8",IF(tblRides[[#This Row],[supply_demand_ratio]]&lt;1,"Between 0.8-1.0",IF(tblRides[[#This Row],[supply_demand_ratio]]&lt;=1.2,"Between 1.0-1.2","Above 1.2")))</f>
        <v>Between 0.8-1.0</v>
      </c>
    </row>
    <row r="2004" spans="1:25" x14ac:dyDescent="0.3">
      <c r="A2004" t="s">
        <v>2059</v>
      </c>
      <c r="B2004" s="1">
        <v>46040.830555555556</v>
      </c>
      <c r="C2004" s="2">
        <v>46040</v>
      </c>
      <c r="D2004">
        <v>19</v>
      </c>
      <c r="E2004" t="s">
        <v>33</v>
      </c>
      <c r="F2004" t="s">
        <v>34</v>
      </c>
      <c r="G2004">
        <v>14.8</v>
      </c>
      <c r="H2004">
        <v>327.13</v>
      </c>
      <c r="I2004">
        <v>316.67</v>
      </c>
      <c r="J2004">
        <v>1.2</v>
      </c>
      <c r="K2004">
        <v>3.7</v>
      </c>
      <c r="L2004">
        <v>5.0999999999999996</v>
      </c>
      <c r="M2004">
        <v>73</v>
      </c>
      <c r="N2004" t="s">
        <v>27</v>
      </c>
      <c r="O2004">
        <v>0.79900000000000004</v>
      </c>
      <c r="P2004" t="s">
        <v>28</v>
      </c>
      <c r="Q2004" t="s">
        <v>29</v>
      </c>
      <c r="R2004">
        <v>4.99</v>
      </c>
      <c r="S2004">
        <v>0</v>
      </c>
      <c r="T2004">
        <v>-10.46</v>
      </c>
      <c r="U2004">
        <v>1.4</v>
      </c>
      <c r="V2004" t="s">
        <v>374</v>
      </c>
      <c r="W2004" t="s">
        <v>31</v>
      </c>
      <c r="X2004">
        <v>1</v>
      </c>
      <c r="Y2004" t="str">
        <f>IF(tblRides[[#This Row],[supply_demand_ratio]]&lt;0.8,"Below 0.8",IF(tblRides[[#This Row],[supply_demand_ratio]]&lt;1,"Between 0.8-1.0",IF(tblRides[[#This Row],[supply_demand_ratio]]&lt;=1.2,"Between 1.0-1.2","Above 1.2")))</f>
        <v>Below 0.8</v>
      </c>
    </row>
    <row r="2005" spans="1:25" x14ac:dyDescent="0.3">
      <c r="A2005" t="s">
        <v>2060</v>
      </c>
      <c r="B2005" s="1">
        <v>46040.837500000001</v>
      </c>
      <c r="C2005" s="2">
        <v>46040</v>
      </c>
      <c r="D2005">
        <v>20</v>
      </c>
      <c r="E2005" t="s">
        <v>33</v>
      </c>
      <c r="F2005" t="s">
        <v>26</v>
      </c>
      <c r="G2005">
        <v>10.3</v>
      </c>
      <c r="H2005">
        <v>234.68</v>
      </c>
      <c r="I2005">
        <v>246.84</v>
      </c>
      <c r="J2005">
        <v>1.2</v>
      </c>
      <c r="K2005">
        <v>8.9</v>
      </c>
      <c r="L2005">
        <v>12.3</v>
      </c>
      <c r="M2005">
        <v>86</v>
      </c>
      <c r="N2005" t="s">
        <v>27</v>
      </c>
      <c r="O2005">
        <v>0.8</v>
      </c>
      <c r="P2005" t="s">
        <v>28</v>
      </c>
      <c r="Q2005" t="s">
        <v>29</v>
      </c>
      <c r="R2005">
        <v>4.4400000000000004</v>
      </c>
      <c r="S2005">
        <v>1</v>
      </c>
      <c r="T2005">
        <v>12.16</v>
      </c>
      <c r="U2005">
        <v>3.4</v>
      </c>
      <c r="V2005" t="s">
        <v>374</v>
      </c>
      <c r="W2005" t="s">
        <v>45</v>
      </c>
      <c r="X2005">
        <v>1</v>
      </c>
      <c r="Y2005" t="str">
        <f>IF(tblRides[[#This Row],[supply_demand_ratio]]&lt;0.8,"Below 0.8",IF(tblRides[[#This Row],[supply_demand_ratio]]&lt;1,"Between 0.8-1.0",IF(tblRides[[#This Row],[supply_demand_ratio]]&lt;=1.2,"Between 1.0-1.2","Above 1.2")))</f>
        <v>Between 0.8-1.0</v>
      </c>
    </row>
    <row r="2006" spans="1:25" x14ac:dyDescent="0.3">
      <c r="A2006" t="s">
        <v>2061</v>
      </c>
      <c r="B2006" s="1">
        <v>46040.838194444441</v>
      </c>
      <c r="C2006" s="2">
        <v>46040</v>
      </c>
      <c r="D2006">
        <v>20</v>
      </c>
      <c r="E2006" t="s">
        <v>62</v>
      </c>
      <c r="F2006" t="s">
        <v>26</v>
      </c>
      <c r="G2006">
        <v>6.2</v>
      </c>
      <c r="H2006">
        <v>122.75</v>
      </c>
      <c r="I2006">
        <v>121.94</v>
      </c>
      <c r="J2006">
        <v>1</v>
      </c>
      <c r="K2006">
        <v>8.1999999999999993</v>
      </c>
      <c r="L2006">
        <v>11.8</v>
      </c>
      <c r="M2006">
        <v>52</v>
      </c>
      <c r="N2006" t="s">
        <v>41</v>
      </c>
      <c r="O2006">
        <v>1.962</v>
      </c>
      <c r="P2006" t="s">
        <v>28</v>
      </c>
      <c r="Q2006" t="s">
        <v>29</v>
      </c>
      <c r="R2006">
        <v>4.75</v>
      </c>
      <c r="S2006">
        <v>7</v>
      </c>
      <c r="T2006">
        <v>-0.81</v>
      </c>
      <c r="U2006">
        <v>3.6</v>
      </c>
      <c r="V2006" t="s">
        <v>374</v>
      </c>
      <c r="W2006" t="s">
        <v>45</v>
      </c>
      <c r="X2006">
        <v>1</v>
      </c>
      <c r="Y2006" t="str">
        <f>IF(tblRides[[#This Row],[supply_demand_ratio]]&lt;0.8,"Below 0.8",IF(tblRides[[#This Row],[supply_demand_ratio]]&lt;1,"Between 0.8-1.0",IF(tblRides[[#This Row],[supply_demand_ratio]]&lt;=1.2,"Between 1.0-1.2","Above 1.2")))</f>
        <v>Above 1.2</v>
      </c>
    </row>
    <row r="2007" spans="1:25" x14ac:dyDescent="0.3">
      <c r="A2007" t="s">
        <v>2062</v>
      </c>
      <c r="B2007" s="1">
        <v>46040.854166666664</v>
      </c>
      <c r="C2007" s="2">
        <v>46040</v>
      </c>
      <c r="D2007">
        <v>20</v>
      </c>
      <c r="E2007" t="s">
        <v>43</v>
      </c>
      <c r="F2007" t="s">
        <v>34</v>
      </c>
      <c r="G2007">
        <v>5.7</v>
      </c>
      <c r="H2007">
        <v>159.28</v>
      </c>
      <c r="I2007">
        <v>149.41</v>
      </c>
      <c r="J2007">
        <v>1.3</v>
      </c>
      <c r="K2007">
        <v>7.1</v>
      </c>
      <c r="L2007">
        <v>5.9</v>
      </c>
      <c r="M2007">
        <v>54</v>
      </c>
      <c r="N2007" t="s">
        <v>27</v>
      </c>
      <c r="O2007">
        <v>0.82799999999999996</v>
      </c>
      <c r="P2007" t="s">
        <v>28</v>
      </c>
      <c r="Q2007" t="s">
        <v>29</v>
      </c>
      <c r="R2007">
        <v>4.67</v>
      </c>
      <c r="S2007">
        <v>0</v>
      </c>
      <c r="T2007">
        <v>-9.8699999999999992</v>
      </c>
      <c r="U2007">
        <v>-1.2</v>
      </c>
      <c r="V2007" t="s">
        <v>374</v>
      </c>
      <c r="W2007" t="s">
        <v>45</v>
      </c>
      <c r="X2007">
        <v>1</v>
      </c>
      <c r="Y2007" t="str">
        <f>IF(tblRides[[#This Row],[supply_demand_ratio]]&lt;0.8,"Below 0.8",IF(tblRides[[#This Row],[supply_demand_ratio]]&lt;1,"Between 0.8-1.0",IF(tblRides[[#This Row],[supply_demand_ratio]]&lt;=1.2,"Between 1.0-1.2","Above 1.2")))</f>
        <v>Between 0.8-1.0</v>
      </c>
    </row>
    <row r="2008" spans="1:25" x14ac:dyDescent="0.3">
      <c r="A2008" t="s">
        <v>2063</v>
      </c>
      <c r="B2008" s="1">
        <v>46040.87222222222</v>
      </c>
      <c r="C2008" s="2">
        <v>46040</v>
      </c>
      <c r="D2008">
        <v>20</v>
      </c>
      <c r="E2008" t="s">
        <v>36</v>
      </c>
      <c r="F2008" t="s">
        <v>26</v>
      </c>
      <c r="G2008">
        <v>2.2999999999999998</v>
      </c>
      <c r="H2008">
        <v>81.47</v>
      </c>
      <c r="I2008">
        <v>76.27</v>
      </c>
      <c r="J2008">
        <v>1.1000000000000001</v>
      </c>
      <c r="K2008">
        <v>7.1</v>
      </c>
      <c r="L2008">
        <v>14.6</v>
      </c>
      <c r="M2008">
        <v>111</v>
      </c>
      <c r="N2008" t="s">
        <v>27</v>
      </c>
      <c r="O2008">
        <v>0.89600000000000002</v>
      </c>
      <c r="P2008" t="s">
        <v>28</v>
      </c>
      <c r="Q2008" t="s">
        <v>29</v>
      </c>
      <c r="R2008">
        <v>4.6900000000000004</v>
      </c>
      <c r="S2008">
        <v>3</v>
      </c>
      <c r="T2008">
        <v>-5.2</v>
      </c>
      <c r="U2008">
        <v>7.5</v>
      </c>
      <c r="V2008" t="s">
        <v>374</v>
      </c>
      <c r="W2008" t="s">
        <v>45</v>
      </c>
      <c r="X2008">
        <v>1</v>
      </c>
      <c r="Y2008" t="str">
        <f>IF(tblRides[[#This Row],[supply_demand_ratio]]&lt;0.8,"Below 0.8",IF(tblRides[[#This Row],[supply_demand_ratio]]&lt;1,"Between 0.8-1.0",IF(tblRides[[#This Row],[supply_demand_ratio]]&lt;=1.2,"Between 1.0-1.2","Above 1.2")))</f>
        <v>Between 0.8-1.0</v>
      </c>
    </row>
    <row r="2009" spans="1:25" x14ac:dyDescent="0.3">
      <c r="A2009" t="s">
        <v>2064</v>
      </c>
      <c r="B2009" s="1">
        <v>46040.886805555558</v>
      </c>
      <c r="C2009" s="2">
        <v>46040</v>
      </c>
      <c r="D2009">
        <v>21</v>
      </c>
      <c r="E2009" t="s">
        <v>25</v>
      </c>
      <c r="F2009" t="s">
        <v>26</v>
      </c>
      <c r="G2009">
        <v>4.4000000000000004</v>
      </c>
      <c r="H2009">
        <v>132</v>
      </c>
      <c r="J2009">
        <v>1.3</v>
      </c>
      <c r="K2009">
        <v>9.1</v>
      </c>
      <c r="L2009">
        <v>16.399999999999999</v>
      </c>
      <c r="M2009">
        <v>87</v>
      </c>
      <c r="N2009" t="s">
        <v>72</v>
      </c>
      <c r="O2009">
        <v>0.57499999999999996</v>
      </c>
      <c r="P2009" t="s">
        <v>58</v>
      </c>
      <c r="Q2009" t="s">
        <v>59</v>
      </c>
      <c r="R2009">
        <v>4.7</v>
      </c>
      <c r="S2009">
        <v>7</v>
      </c>
      <c r="U2009">
        <v>7.3</v>
      </c>
      <c r="V2009" t="s">
        <v>374</v>
      </c>
      <c r="W2009" t="s">
        <v>45</v>
      </c>
      <c r="X2009">
        <v>0</v>
      </c>
      <c r="Y2009" t="str">
        <f>IF(tblRides[[#This Row],[supply_demand_ratio]]&lt;0.8,"Below 0.8",IF(tblRides[[#This Row],[supply_demand_ratio]]&lt;1,"Between 0.8-1.0",IF(tblRides[[#This Row],[supply_demand_ratio]]&lt;=1.2,"Between 1.0-1.2","Above 1.2")))</f>
        <v>Below 0.8</v>
      </c>
    </row>
    <row r="2010" spans="1:25" x14ac:dyDescent="0.3">
      <c r="A2010" t="s">
        <v>2065</v>
      </c>
      <c r="B2010" s="1">
        <v>46040.902083333334</v>
      </c>
      <c r="C2010" s="2">
        <v>46040</v>
      </c>
      <c r="D2010">
        <v>21</v>
      </c>
      <c r="E2010" t="s">
        <v>25</v>
      </c>
      <c r="F2010" t="s">
        <v>26</v>
      </c>
      <c r="G2010">
        <v>1.4</v>
      </c>
      <c r="H2010">
        <v>84.03</v>
      </c>
      <c r="I2010">
        <v>78.84</v>
      </c>
      <c r="J2010">
        <v>1.3</v>
      </c>
      <c r="K2010">
        <v>7.8</v>
      </c>
      <c r="L2010">
        <v>5.9</v>
      </c>
      <c r="M2010">
        <v>103</v>
      </c>
      <c r="N2010" t="s">
        <v>72</v>
      </c>
      <c r="O2010">
        <v>0.68100000000000005</v>
      </c>
      <c r="P2010" t="s">
        <v>28</v>
      </c>
      <c r="Q2010" t="s">
        <v>29</v>
      </c>
      <c r="R2010">
        <v>5</v>
      </c>
      <c r="S2010">
        <v>2</v>
      </c>
      <c r="T2010">
        <v>-5.19</v>
      </c>
      <c r="U2010">
        <v>-1.9</v>
      </c>
      <c r="V2010" t="s">
        <v>374</v>
      </c>
      <c r="W2010" t="s">
        <v>45</v>
      </c>
      <c r="X2010">
        <v>1</v>
      </c>
      <c r="Y2010" t="str">
        <f>IF(tblRides[[#This Row],[supply_demand_ratio]]&lt;0.8,"Below 0.8",IF(tblRides[[#This Row],[supply_demand_ratio]]&lt;1,"Between 0.8-1.0",IF(tblRides[[#This Row],[supply_demand_ratio]]&lt;=1.2,"Between 1.0-1.2","Above 1.2")))</f>
        <v>Below 0.8</v>
      </c>
    </row>
    <row r="2011" spans="1:25" x14ac:dyDescent="0.3">
      <c r="A2011" t="s">
        <v>2066</v>
      </c>
      <c r="B2011" s="1">
        <v>46040.905555555553</v>
      </c>
      <c r="C2011" s="2">
        <v>46040</v>
      </c>
      <c r="D2011">
        <v>21</v>
      </c>
      <c r="E2011" t="s">
        <v>33</v>
      </c>
      <c r="F2011" t="s">
        <v>26</v>
      </c>
      <c r="G2011">
        <v>5.2</v>
      </c>
      <c r="H2011">
        <v>132.87</v>
      </c>
      <c r="J2011">
        <v>1.1000000000000001</v>
      </c>
      <c r="K2011">
        <v>4.8</v>
      </c>
      <c r="M2011">
        <v>89</v>
      </c>
      <c r="N2011" t="s">
        <v>27</v>
      </c>
      <c r="O2011">
        <v>1.0329999999999999</v>
      </c>
      <c r="P2011" t="s">
        <v>82</v>
      </c>
      <c r="Q2011" t="s">
        <v>83</v>
      </c>
      <c r="R2011">
        <v>4.8600000000000003</v>
      </c>
      <c r="S2011">
        <v>2</v>
      </c>
      <c r="V2011" t="s">
        <v>374</v>
      </c>
      <c r="W2011" t="s">
        <v>31</v>
      </c>
      <c r="X2011">
        <v>0</v>
      </c>
      <c r="Y2011" t="str">
        <f>IF(tblRides[[#This Row],[supply_demand_ratio]]&lt;0.8,"Below 0.8",IF(tblRides[[#This Row],[supply_demand_ratio]]&lt;1,"Between 0.8-1.0",IF(tblRides[[#This Row],[supply_demand_ratio]]&lt;=1.2,"Between 1.0-1.2","Above 1.2")))</f>
        <v>Between 1.0-1.2</v>
      </c>
    </row>
    <row r="2012" spans="1:25" x14ac:dyDescent="0.3">
      <c r="A2012" t="s">
        <v>2067</v>
      </c>
      <c r="B2012" s="1">
        <v>46040.916666666664</v>
      </c>
      <c r="C2012" s="2">
        <v>46040</v>
      </c>
      <c r="D2012">
        <v>22</v>
      </c>
      <c r="E2012" t="s">
        <v>25</v>
      </c>
      <c r="F2012" t="s">
        <v>34</v>
      </c>
      <c r="G2012">
        <v>1.1000000000000001</v>
      </c>
      <c r="H2012">
        <v>61.72</v>
      </c>
      <c r="I2012">
        <v>62.5</v>
      </c>
      <c r="J2012">
        <v>1.1000000000000001</v>
      </c>
      <c r="K2012">
        <v>4.8</v>
      </c>
      <c r="L2012">
        <v>6.3</v>
      </c>
      <c r="M2012">
        <v>117</v>
      </c>
      <c r="N2012" t="s">
        <v>27</v>
      </c>
      <c r="O2012">
        <v>0.90700000000000003</v>
      </c>
      <c r="P2012" t="s">
        <v>28</v>
      </c>
      <c r="Q2012" t="s">
        <v>29</v>
      </c>
      <c r="R2012">
        <v>4.7300000000000004</v>
      </c>
      <c r="S2012">
        <v>0</v>
      </c>
      <c r="T2012">
        <v>0.78</v>
      </c>
      <c r="U2012">
        <v>1.5</v>
      </c>
      <c r="V2012" t="s">
        <v>374</v>
      </c>
      <c r="W2012" t="s">
        <v>31</v>
      </c>
      <c r="X2012">
        <v>1</v>
      </c>
      <c r="Y2012" t="str">
        <f>IF(tblRides[[#This Row],[supply_demand_ratio]]&lt;0.8,"Below 0.8",IF(tblRides[[#This Row],[supply_demand_ratio]]&lt;1,"Between 0.8-1.0",IF(tblRides[[#This Row],[supply_demand_ratio]]&lt;=1.2,"Between 1.0-1.2","Above 1.2")))</f>
        <v>Between 0.8-1.0</v>
      </c>
    </row>
    <row r="2013" spans="1:25" x14ac:dyDescent="0.3">
      <c r="A2013" t="s">
        <v>2068</v>
      </c>
      <c r="B2013" s="1">
        <v>46040.925000000003</v>
      </c>
      <c r="C2013" s="2">
        <v>46040</v>
      </c>
      <c r="D2013">
        <v>22</v>
      </c>
      <c r="E2013" t="s">
        <v>62</v>
      </c>
      <c r="F2013" t="s">
        <v>34</v>
      </c>
      <c r="G2013">
        <v>6.4</v>
      </c>
      <c r="H2013">
        <v>145.22</v>
      </c>
      <c r="I2013">
        <v>152.26</v>
      </c>
      <c r="J2013">
        <v>1.1000000000000001</v>
      </c>
      <c r="K2013">
        <v>6.3</v>
      </c>
      <c r="L2013">
        <v>5.2</v>
      </c>
      <c r="M2013">
        <v>60</v>
      </c>
      <c r="N2013" t="s">
        <v>41</v>
      </c>
      <c r="O2013">
        <v>1.3080000000000001</v>
      </c>
      <c r="P2013" t="s">
        <v>28</v>
      </c>
      <c r="Q2013" t="s">
        <v>29</v>
      </c>
      <c r="R2013">
        <v>4.75</v>
      </c>
      <c r="S2013">
        <v>0</v>
      </c>
      <c r="T2013">
        <v>7.04</v>
      </c>
      <c r="U2013">
        <v>-1.1000000000000001</v>
      </c>
      <c r="V2013" t="s">
        <v>374</v>
      </c>
      <c r="W2013" t="s">
        <v>45</v>
      </c>
      <c r="X2013">
        <v>1</v>
      </c>
      <c r="Y2013" t="str">
        <f>IF(tblRides[[#This Row],[supply_demand_ratio]]&lt;0.8,"Below 0.8",IF(tblRides[[#This Row],[supply_demand_ratio]]&lt;1,"Between 0.8-1.0",IF(tblRides[[#This Row],[supply_demand_ratio]]&lt;=1.2,"Between 1.0-1.2","Above 1.2")))</f>
        <v>Above 1.2</v>
      </c>
    </row>
    <row r="2014" spans="1:25" x14ac:dyDescent="0.3">
      <c r="A2014" t="s">
        <v>2069</v>
      </c>
      <c r="B2014" s="1">
        <v>46040.958333333336</v>
      </c>
      <c r="C2014" s="2">
        <v>46040</v>
      </c>
      <c r="D2014">
        <v>23</v>
      </c>
      <c r="E2014" t="s">
        <v>25</v>
      </c>
      <c r="F2014" t="s">
        <v>26</v>
      </c>
      <c r="G2014">
        <v>2.2000000000000002</v>
      </c>
      <c r="H2014">
        <v>79.72</v>
      </c>
      <c r="J2014">
        <v>1.1000000000000001</v>
      </c>
      <c r="K2014">
        <v>7.9</v>
      </c>
      <c r="L2014">
        <v>7.8</v>
      </c>
      <c r="M2014">
        <v>107</v>
      </c>
      <c r="N2014" t="s">
        <v>72</v>
      </c>
      <c r="O2014">
        <v>0.73699999999999999</v>
      </c>
      <c r="P2014" t="s">
        <v>58</v>
      </c>
      <c r="Q2014" t="s">
        <v>59</v>
      </c>
      <c r="R2014">
        <v>4.47</v>
      </c>
      <c r="S2014">
        <v>4</v>
      </c>
      <c r="U2014">
        <v>-0.1</v>
      </c>
      <c r="V2014" t="s">
        <v>374</v>
      </c>
      <c r="W2014" t="s">
        <v>45</v>
      </c>
      <c r="X2014">
        <v>0</v>
      </c>
      <c r="Y2014" t="str">
        <f>IF(tblRides[[#This Row],[supply_demand_ratio]]&lt;0.8,"Below 0.8",IF(tblRides[[#This Row],[supply_demand_ratio]]&lt;1,"Between 0.8-1.0",IF(tblRides[[#This Row],[supply_demand_ratio]]&lt;=1.2,"Between 1.0-1.2","Above 1.2")))</f>
        <v>Below 0.8</v>
      </c>
    </row>
    <row r="2015" spans="1:25" x14ac:dyDescent="0.3">
      <c r="A2015" t="s">
        <v>2070</v>
      </c>
      <c r="B2015" s="1">
        <v>46040.970833333333</v>
      </c>
      <c r="C2015" s="2">
        <v>46040</v>
      </c>
      <c r="D2015">
        <v>23</v>
      </c>
      <c r="E2015" t="s">
        <v>36</v>
      </c>
      <c r="F2015" t="s">
        <v>26</v>
      </c>
      <c r="G2015">
        <v>7.7</v>
      </c>
      <c r="H2015">
        <v>186.42</v>
      </c>
      <c r="I2015">
        <v>177.3</v>
      </c>
      <c r="J2015">
        <v>1.1000000000000001</v>
      </c>
      <c r="K2015">
        <v>2</v>
      </c>
      <c r="L2015">
        <v>10.1</v>
      </c>
      <c r="M2015">
        <v>110</v>
      </c>
      <c r="N2015" t="s">
        <v>27</v>
      </c>
      <c r="O2015">
        <v>1.087</v>
      </c>
      <c r="P2015" t="s">
        <v>28</v>
      </c>
      <c r="Q2015" t="s">
        <v>29</v>
      </c>
      <c r="R2015">
        <v>4.8499999999999996</v>
      </c>
      <c r="S2015">
        <v>42</v>
      </c>
      <c r="T2015">
        <v>-9.1199999999999992</v>
      </c>
      <c r="U2015">
        <v>8.1</v>
      </c>
      <c r="V2015" t="s">
        <v>374</v>
      </c>
      <c r="W2015" t="s">
        <v>31</v>
      </c>
      <c r="X2015">
        <v>1</v>
      </c>
      <c r="Y2015" t="str">
        <f>IF(tblRides[[#This Row],[supply_demand_ratio]]&lt;0.8,"Below 0.8",IF(tblRides[[#This Row],[supply_demand_ratio]]&lt;1,"Between 0.8-1.0",IF(tblRides[[#This Row],[supply_demand_ratio]]&lt;=1.2,"Between 1.0-1.2","Above 1.2")))</f>
        <v>Between 1.0-1.2</v>
      </c>
    </row>
    <row r="2016" spans="1:25" x14ac:dyDescent="0.3">
      <c r="A2016" t="s">
        <v>2071</v>
      </c>
      <c r="B2016" s="1">
        <v>46040.978472222225</v>
      </c>
      <c r="C2016" s="2">
        <v>46040</v>
      </c>
      <c r="D2016">
        <v>23</v>
      </c>
      <c r="E2016" t="s">
        <v>25</v>
      </c>
      <c r="F2016" t="s">
        <v>26</v>
      </c>
      <c r="G2016">
        <v>6</v>
      </c>
      <c r="H2016">
        <v>143.57</v>
      </c>
      <c r="I2016">
        <v>146.84</v>
      </c>
      <c r="J2016">
        <v>1.1000000000000001</v>
      </c>
      <c r="K2016">
        <v>4.9000000000000004</v>
      </c>
      <c r="L2016">
        <v>4.5</v>
      </c>
      <c r="M2016">
        <v>136</v>
      </c>
      <c r="N2016" t="s">
        <v>72</v>
      </c>
      <c r="O2016">
        <v>0.94</v>
      </c>
      <c r="P2016" t="s">
        <v>28</v>
      </c>
      <c r="Q2016" t="s">
        <v>29</v>
      </c>
      <c r="R2016">
        <v>4.67</v>
      </c>
      <c r="S2016">
        <v>7</v>
      </c>
      <c r="T2016">
        <v>3.27</v>
      </c>
      <c r="U2016">
        <v>-0.4</v>
      </c>
      <c r="V2016" t="s">
        <v>374</v>
      </c>
      <c r="W2016" t="s">
        <v>31</v>
      </c>
      <c r="X2016">
        <v>1</v>
      </c>
      <c r="Y2016" t="str">
        <f>IF(tblRides[[#This Row],[supply_demand_ratio]]&lt;0.8,"Below 0.8",IF(tblRides[[#This Row],[supply_demand_ratio]]&lt;1,"Between 0.8-1.0",IF(tblRides[[#This Row],[supply_demand_ratio]]&lt;=1.2,"Between 1.0-1.2","Above 1.2")))</f>
        <v>Between 0.8-1.0</v>
      </c>
    </row>
    <row r="2017" spans="1:25" x14ac:dyDescent="0.3">
      <c r="A2017" t="s">
        <v>2072</v>
      </c>
      <c r="B2017" s="1">
        <v>46040.979166666664</v>
      </c>
      <c r="C2017" s="2">
        <v>46040</v>
      </c>
      <c r="D2017">
        <v>23</v>
      </c>
      <c r="E2017" t="s">
        <v>62</v>
      </c>
      <c r="F2017" t="s">
        <v>34</v>
      </c>
      <c r="G2017">
        <v>3.8</v>
      </c>
      <c r="H2017">
        <v>86.23</v>
      </c>
      <c r="J2017">
        <v>1</v>
      </c>
      <c r="K2017">
        <v>5.2</v>
      </c>
      <c r="M2017">
        <v>51</v>
      </c>
      <c r="N2017" t="s">
        <v>41</v>
      </c>
      <c r="O2017">
        <v>1.177</v>
      </c>
      <c r="P2017" t="s">
        <v>82</v>
      </c>
      <c r="Q2017" t="s">
        <v>83</v>
      </c>
      <c r="R2017">
        <v>4.5599999999999996</v>
      </c>
      <c r="S2017">
        <v>0</v>
      </c>
      <c r="V2017" t="s">
        <v>374</v>
      </c>
      <c r="W2017" t="s">
        <v>45</v>
      </c>
      <c r="X2017">
        <v>0</v>
      </c>
      <c r="Y2017" t="str">
        <f>IF(tblRides[[#This Row],[supply_demand_ratio]]&lt;0.8,"Below 0.8",IF(tblRides[[#This Row],[supply_demand_ratio]]&lt;1,"Between 0.8-1.0",IF(tblRides[[#This Row],[supply_demand_ratio]]&lt;=1.2,"Between 1.0-1.2","Above 1.2")))</f>
        <v>Between 1.0-1.2</v>
      </c>
    </row>
    <row r="2018" spans="1:25" x14ac:dyDescent="0.3">
      <c r="A2018" t="s">
        <v>2073</v>
      </c>
      <c r="B2018" s="1">
        <v>46040.981249999997</v>
      </c>
      <c r="C2018" s="2">
        <v>46040</v>
      </c>
      <c r="D2018">
        <v>23</v>
      </c>
      <c r="E2018" t="s">
        <v>43</v>
      </c>
      <c r="F2018" t="s">
        <v>26</v>
      </c>
      <c r="G2018">
        <v>1.6</v>
      </c>
      <c r="H2018">
        <v>63.33</v>
      </c>
      <c r="I2018">
        <v>61.12</v>
      </c>
      <c r="J2018">
        <v>1</v>
      </c>
      <c r="K2018">
        <v>2</v>
      </c>
      <c r="L2018">
        <v>6.5</v>
      </c>
      <c r="M2018">
        <v>65</v>
      </c>
      <c r="N2018" t="s">
        <v>41</v>
      </c>
      <c r="O2018">
        <v>1.49</v>
      </c>
      <c r="P2018" t="s">
        <v>28</v>
      </c>
      <c r="Q2018" t="s">
        <v>29</v>
      </c>
      <c r="R2018">
        <v>4.46</v>
      </c>
      <c r="S2018">
        <v>22</v>
      </c>
      <c r="T2018">
        <v>-2.21</v>
      </c>
      <c r="U2018">
        <v>4.5</v>
      </c>
      <c r="V2018" t="s">
        <v>374</v>
      </c>
      <c r="W2018" t="s">
        <v>31</v>
      </c>
      <c r="X2018">
        <v>1</v>
      </c>
      <c r="Y2018" t="str">
        <f>IF(tblRides[[#This Row],[supply_demand_ratio]]&lt;0.8,"Below 0.8",IF(tblRides[[#This Row],[supply_demand_ratio]]&lt;1,"Between 0.8-1.0",IF(tblRides[[#This Row],[supply_demand_ratio]]&lt;=1.2,"Between 1.0-1.2","Above 1.2")))</f>
        <v>Above 1.2</v>
      </c>
    </row>
    <row r="2019" spans="1:25" x14ac:dyDescent="0.3">
      <c r="A2019" t="s">
        <v>2074</v>
      </c>
      <c r="B2019" s="1">
        <v>46040.981944444444</v>
      </c>
      <c r="C2019" s="2">
        <v>46040</v>
      </c>
      <c r="D2019">
        <v>23</v>
      </c>
      <c r="E2019" t="s">
        <v>25</v>
      </c>
      <c r="F2019" t="s">
        <v>26</v>
      </c>
      <c r="G2019">
        <v>5.6</v>
      </c>
      <c r="H2019">
        <v>119.4</v>
      </c>
      <c r="I2019">
        <v>121.06</v>
      </c>
      <c r="J2019">
        <v>1</v>
      </c>
      <c r="K2019">
        <v>5.5</v>
      </c>
      <c r="L2019">
        <v>7.7</v>
      </c>
      <c r="M2019">
        <v>117</v>
      </c>
      <c r="N2019" t="s">
        <v>27</v>
      </c>
      <c r="O2019">
        <v>1.016</v>
      </c>
      <c r="P2019" t="s">
        <v>28</v>
      </c>
      <c r="Q2019" t="s">
        <v>29</v>
      </c>
      <c r="R2019">
        <v>5</v>
      </c>
      <c r="S2019">
        <v>2</v>
      </c>
      <c r="T2019">
        <v>1.66</v>
      </c>
      <c r="U2019">
        <v>2.2000000000000002</v>
      </c>
      <c r="V2019" t="s">
        <v>374</v>
      </c>
      <c r="W2019" t="s">
        <v>45</v>
      </c>
      <c r="X2019">
        <v>1</v>
      </c>
      <c r="Y2019" t="str">
        <f>IF(tblRides[[#This Row],[supply_demand_ratio]]&lt;0.8,"Below 0.8",IF(tblRides[[#This Row],[supply_demand_ratio]]&lt;1,"Between 0.8-1.0",IF(tblRides[[#This Row],[supply_demand_ratio]]&lt;=1.2,"Between 1.0-1.2","Above 1.2")))</f>
        <v>Between 1.0-1.2</v>
      </c>
    </row>
    <row r="2020" spans="1:25" x14ac:dyDescent="0.3">
      <c r="A2020" t="s">
        <v>2075</v>
      </c>
      <c r="B2020" s="1">
        <v>46040.982638888891</v>
      </c>
      <c r="C2020" s="2">
        <v>46040</v>
      </c>
      <c r="D2020">
        <v>23</v>
      </c>
      <c r="E2020" t="s">
        <v>25</v>
      </c>
      <c r="F2020" t="s">
        <v>26</v>
      </c>
      <c r="G2020">
        <v>5.3</v>
      </c>
      <c r="H2020">
        <v>147.04</v>
      </c>
      <c r="I2020">
        <v>152.91999999999999</v>
      </c>
      <c r="J2020">
        <v>1.1000000000000001</v>
      </c>
      <c r="K2020">
        <v>4.5</v>
      </c>
      <c r="L2020">
        <v>9.5</v>
      </c>
      <c r="M2020">
        <v>127</v>
      </c>
      <c r="N2020" t="s">
        <v>27</v>
      </c>
      <c r="O2020">
        <v>0.93799999999999994</v>
      </c>
      <c r="P2020" t="s">
        <v>28</v>
      </c>
      <c r="Q2020" t="s">
        <v>29</v>
      </c>
      <c r="R2020">
        <v>4.62</v>
      </c>
      <c r="S2020">
        <v>3</v>
      </c>
      <c r="T2020">
        <v>5.88</v>
      </c>
      <c r="U2020">
        <v>5</v>
      </c>
      <c r="V2020" t="s">
        <v>374</v>
      </c>
      <c r="W2020" t="s">
        <v>31</v>
      </c>
      <c r="X2020">
        <v>1</v>
      </c>
      <c r="Y2020" t="str">
        <f>IF(tblRides[[#This Row],[supply_demand_ratio]]&lt;0.8,"Below 0.8",IF(tblRides[[#This Row],[supply_demand_ratio]]&lt;1,"Between 0.8-1.0",IF(tblRides[[#This Row],[supply_demand_ratio]]&lt;=1.2,"Between 1.0-1.2","Above 1.2")))</f>
        <v>Between 0.8-1.0</v>
      </c>
    </row>
    <row r="2021" spans="1:25" x14ac:dyDescent="0.3">
      <c r="A2021" t="s">
        <v>2076</v>
      </c>
      <c r="B2021" s="1">
        <v>46040.98333333333</v>
      </c>
      <c r="C2021" s="2">
        <v>46040</v>
      </c>
      <c r="D2021">
        <v>23</v>
      </c>
      <c r="E2021" t="s">
        <v>33</v>
      </c>
      <c r="F2021" t="s">
        <v>26</v>
      </c>
      <c r="G2021">
        <v>18.399999999999999</v>
      </c>
      <c r="H2021">
        <v>273.24</v>
      </c>
      <c r="I2021">
        <v>280.72000000000003</v>
      </c>
      <c r="J2021">
        <v>1</v>
      </c>
      <c r="K2021">
        <v>8.4</v>
      </c>
      <c r="L2021">
        <v>12.1</v>
      </c>
      <c r="M2021">
        <v>98</v>
      </c>
      <c r="N2021" t="s">
        <v>27</v>
      </c>
      <c r="O2021">
        <v>1.0660000000000001</v>
      </c>
      <c r="P2021" t="s">
        <v>28</v>
      </c>
      <c r="Q2021" t="s">
        <v>29</v>
      </c>
      <c r="R2021">
        <v>4.9000000000000004</v>
      </c>
      <c r="S2021">
        <v>16</v>
      </c>
      <c r="T2021">
        <v>7.48</v>
      </c>
      <c r="U2021">
        <v>3.7</v>
      </c>
      <c r="V2021" t="s">
        <v>374</v>
      </c>
      <c r="W2021" t="s">
        <v>45</v>
      </c>
      <c r="X2021">
        <v>1</v>
      </c>
      <c r="Y2021" t="str">
        <f>IF(tblRides[[#This Row],[supply_demand_ratio]]&lt;0.8,"Below 0.8",IF(tblRides[[#This Row],[supply_demand_ratio]]&lt;1,"Between 0.8-1.0",IF(tblRides[[#This Row],[supply_demand_ratio]]&lt;=1.2,"Between 1.0-1.2","Above 1.2")))</f>
        <v>Between 1.0-1.2</v>
      </c>
    </row>
    <row r="2022" spans="1:25" x14ac:dyDescent="0.3">
      <c r="A2022" t="s">
        <v>2077</v>
      </c>
      <c r="B2022" s="1">
        <v>46040.990277777775</v>
      </c>
      <c r="C2022" s="2">
        <v>46040</v>
      </c>
      <c r="D2022">
        <v>23</v>
      </c>
      <c r="E2022" t="s">
        <v>62</v>
      </c>
      <c r="F2022" t="s">
        <v>26</v>
      </c>
      <c r="G2022">
        <v>4.2</v>
      </c>
      <c r="H2022">
        <v>91.26</v>
      </c>
      <c r="I2022">
        <v>85.27</v>
      </c>
      <c r="J2022">
        <v>1</v>
      </c>
      <c r="K2022">
        <v>5.7</v>
      </c>
      <c r="L2022">
        <v>8.4</v>
      </c>
      <c r="M2022">
        <v>59</v>
      </c>
      <c r="N2022" t="s">
        <v>41</v>
      </c>
      <c r="O2022">
        <v>1.53</v>
      </c>
      <c r="P2022" t="s">
        <v>28</v>
      </c>
      <c r="Q2022" t="s">
        <v>29</v>
      </c>
      <c r="R2022">
        <v>4.78</v>
      </c>
      <c r="S2022">
        <v>4</v>
      </c>
      <c r="T2022">
        <v>-5.99</v>
      </c>
      <c r="U2022">
        <v>2.7</v>
      </c>
      <c r="V2022" t="s">
        <v>374</v>
      </c>
      <c r="W2022" t="s">
        <v>45</v>
      </c>
      <c r="X2022">
        <v>1</v>
      </c>
      <c r="Y2022" t="str">
        <f>IF(tblRides[[#This Row],[supply_demand_ratio]]&lt;0.8,"Below 0.8",IF(tblRides[[#This Row],[supply_demand_ratio]]&lt;1,"Between 0.8-1.0",IF(tblRides[[#This Row],[supply_demand_ratio]]&lt;=1.2,"Between 1.0-1.2","Above 1.2")))</f>
        <v>Above 1.2</v>
      </c>
    </row>
    <row r="2023" spans="1:25" x14ac:dyDescent="0.3">
      <c r="A2023" t="s">
        <v>2078</v>
      </c>
      <c r="B2023" s="1">
        <v>46040.991666666669</v>
      </c>
      <c r="C2023" s="2">
        <v>46040</v>
      </c>
      <c r="D2023">
        <v>23</v>
      </c>
      <c r="E2023" t="s">
        <v>62</v>
      </c>
      <c r="F2023" t="s">
        <v>34</v>
      </c>
      <c r="G2023">
        <v>9.6</v>
      </c>
      <c r="H2023">
        <v>224.03</v>
      </c>
      <c r="I2023">
        <v>218.07</v>
      </c>
      <c r="J2023">
        <v>1.1000000000000001</v>
      </c>
      <c r="K2023">
        <v>4.4000000000000004</v>
      </c>
      <c r="L2023">
        <v>8.4</v>
      </c>
      <c r="M2023">
        <v>57</v>
      </c>
      <c r="N2023" t="s">
        <v>41</v>
      </c>
      <c r="O2023">
        <v>1.6539999999999999</v>
      </c>
      <c r="P2023" t="s">
        <v>28</v>
      </c>
      <c r="Q2023" t="s">
        <v>29</v>
      </c>
      <c r="R2023">
        <v>4.97</v>
      </c>
      <c r="S2023">
        <v>0</v>
      </c>
      <c r="T2023">
        <v>-5.96</v>
      </c>
      <c r="U2023">
        <v>4</v>
      </c>
      <c r="V2023" t="s">
        <v>374</v>
      </c>
      <c r="W2023" t="s">
        <v>31</v>
      </c>
      <c r="X2023">
        <v>1</v>
      </c>
      <c r="Y2023" t="str">
        <f>IF(tblRides[[#This Row],[supply_demand_ratio]]&lt;0.8,"Below 0.8",IF(tblRides[[#This Row],[supply_demand_ratio]]&lt;1,"Between 0.8-1.0",IF(tblRides[[#This Row],[supply_demand_ratio]]&lt;=1.2,"Between 1.0-1.2","Above 1.2")))</f>
        <v>Above 1.2</v>
      </c>
    </row>
    <row r="2024" spans="1:25" x14ac:dyDescent="0.3">
      <c r="A2024" t="s">
        <v>2079</v>
      </c>
      <c r="B2024" s="1">
        <v>46041.013888888891</v>
      </c>
      <c r="C2024" s="2">
        <v>46041</v>
      </c>
      <c r="D2024">
        <v>0</v>
      </c>
      <c r="E2024" t="s">
        <v>43</v>
      </c>
      <c r="F2024" t="s">
        <v>34</v>
      </c>
      <c r="G2024">
        <v>3.2</v>
      </c>
      <c r="H2024">
        <v>102.49</v>
      </c>
      <c r="I2024">
        <v>101.39</v>
      </c>
      <c r="J2024">
        <v>1.1000000000000001</v>
      </c>
      <c r="K2024">
        <v>5</v>
      </c>
      <c r="L2024">
        <v>4.4000000000000004</v>
      </c>
      <c r="M2024">
        <v>69</v>
      </c>
      <c r="N2024" t="s">
        <v>41</v>
      </c>
      <c r="O2024">
        <v>1.673</v>
      </c>
      <c r="P2024" t="s">
        <v>28</v>
      </c>
      <c r="Q2024" t="s">
        <v>29</v>
      </c>
      <c r="R2024">
        <v>4.4000000000000004</v>
      </c>
      <c r="S2024">
        <v>0</v>
      </c>
      <c r="T2024">
        <v>-1.1000000000000001</v>
      </c>
      <c r="U2024">
        <v>-0.6</v>
      </c>
      <c r="V2024" t="s">
        <v>486</v>
      </c>
      <c r="W2024" t="s">
        <v>31</v>
      </c>
      <c r="X2024">
        <v>1</v>
      </c>
      <c r="Y2024" t="str">
        <f>IF(tblRides[[#This Row],[supply_demand_ratio]]&lt;0.8,"Below 0.8",IF(tblRides[[#This Row],[supply_demand_ratio]]&lt;1,"Between 0.8-1.0",IF(tblRides[[#This Row],[supply_demand_ratio]]&lt;=1.2,"Between 1.0-1.2","Above 1.2")))</f>
        <v>Above 1.2</v>
      </c>
    </row>
    <row r="2025" spans="1:25" x14ac:dyDescent="0.3">
      <c r="A2025" t="s">
        <v>2080</v>
      </c>
      <c r="B2025" s="1">
        <v>46041.01458333333</v>
      </c>
      <c r="C2025" s="2">
        <v>46041</v>
      </c>
      <c r="D2025">
        <v>0</v>
      </c>
      <c r="E2025" t="s">
        <v>33</v>
      </c>
      <c r="F2025" t="s">
        <v>26</v>
      </c>
      <c r="G2025">
        <v>2.5</v>
      </c>
      <c r="H2025">
        <v>72.010000000000005</v>
      </c>
      <c r="I2025">
        <v>71.56</v>
      </c>
      <c r="J2025">
        <v>1</v>
      </c>
      <c r="K2025">
        <v>4.3</v>
      </c>
      <c r="L2025">
        <v>4.5999999999999996</v>
      </c>
      <c r="M2025">
        <v>95</v>
      </c>
      <c r="N2025" t="s">
        <v>27</v>
      </c>
      <c r="O2025">
        <v>1.119</v>
      </c>
      <c r="P2025" t="s">
        <v>28</v>
      </c>
      <c r="Q2025" t="s">
        <v>29</v>
      </c>
      <c r="R2025">
        <v>4.9800000000000004</v>
      </c>
      <c r="S2025">
        <v>2</v>
      </c>
      <c r="T2025">
        <v>-0.45</v>
      </c>
      <c r="U2025">
        <v>0.3</v>
      </c>
      <c r="V2025" t="s">
        <v>486</v>
      </c>
      <c r="W2025" t="s">
        <v>31</v>
      </c>
      <c r="X2025">
        <v>1</v>
      </c>
      <c r="Y2025" t="str">
        <f>IF(tblRides[[#This Row],[supply_demand_ratio]]&lt;0.8,"Below 0.8",IF(tblRides[[#This Row],[supply_demand_ratio]]&lt;1,"Between 0.8-1.0",IF(tblRides[[#This Row],[supply_demand_ratio]]&lt;=1.2,"Between 1.0-1.2","Above 1.2")))</f>
        <v>Between 1.0-1.2</v>
      </c>
    </row>
    <row r="2026" spans="1:25" x14ac:dyDescent="0.3">
      <c r="A2026" t="s">
        <v>2081</v>
      </c>
      <c r="B2026" s="1">
        <v>46041.015972222223</v>
      </c>
      <c r="C2026" s="2">
        <v>46041</v>
      </c>
      <c r="D2026">
        <v>0</v>
      </c>
      <c r="E2026" t="s">
        <v>25</v>
      </c>
      <c r="F2026" t="s">
        <v>34</v>
      </c>
      <c r="G2026">
        <v>8.1999999999999993</v>
      </c>
      <c r="H2026">
        <v>160.04</v>
      </c>
      <c r="I2026">
        <v>158.43</v>
      </c>
      <c r="J2026">
        <v>1</v>
      </c>
      <c r="K2026">
        <v>2</v>
      </c>
      <c r="L2026">
        <v>1</v>
      </c>
      <c r="M2026">
        <v>126</v>
      </c>
      <c r="N2026" t="s">
        <v>41</v>
      </c>
      <c r="O2026">
        <v>1.321</v>
      </c>
      <c r="P2026" t="s">
        <v>28</v>
      </c>
      <c r="Q2026" t="s">
        <v>29</v>
      </c>
      <c r="R2026">
        <v>5</v>
      </c>
      <c r="S2026">
        <v>0</v>
      </c>
      <c r="T2026">
        <v>-1.61</v>
      </c>
      <c r="U2026">
        <v>-1</v>
      </c>
      <c r="V2026" t="s">
        <v>486</v>
      </c>
      <c r="W2026" t="s">
        <v>31</v>
      </c>
      <c r="X2026">
        <v>1</v>
      </c>
      <c r="Y2026" t="str">
        <f>IF(tblRides[[#This Row],[supply_demand_ratio]]&lt;0.8,"Below 0.8",IF(tblRides[[#This Row],[supply_demand_ratio]]&lt;1,"Between 0.8-1.0",IF(tblRides[[#This Row],[supply_demand_ratio]]&lt;=1.2,"Between 1.0-1.2","Above 1.2")))</f>
        <v>Above 1.2</v>
      </c>
    </row>
    <row r="2027" spans="1:25" x14ac:dyDescent="0.3">
      <c r="A2027" t="s">
        <v>2082</v>
      </c>
      <c r="B2027" s="1">
        <v>46041.024305555555</v>
      </c>
      <c r="C2027" s="2">
        <v>46041</v>
      </c>
      <c r="D2027">
        <v>0</v>
      </c>
      <c r="E2027" t="s">
        <v>33</v>
      </c>
      <c r="F2027" t="s">
        <v>34</v>
      </c>
      <c r="G2027">
        <v>4</v>
      </c>
      <c r="H2027">
        <v>119.69</v>
      </c>
      <c r="I2027">
        <v>113.95</v>
      </c>
      <c r="J2027">
        <v>1.1000000000000001</v>
      </c>
      <c r="K2027">
        <v>4</v>
      </c>
      <c r="L2027">
        <v>7.1</v>
      </c>
      <c r="M2027">
        <v>110</v>
      </c>
      <c r="N2027" t="s">
        <v>41</v>
      </c>
      <c r="O2027">
        <v>1.6759999999999999</v>
      </c>
      <c r="P2027" t="s">
        <v>28</v>
      </c>
      <c r="Q2027" t="s">
        <v>29</v>
      </c>
      <c r="R2027">
        <v>4.53</v>
      </c>
      <c r="S2027">
        <v>0</v>
      </c>
      <c r="T2027">
        <v>-5.74</v>
      </c>
      <c r="U2027">
        <v>3.1</v>
      </c>
      <c r="V2027" t="s">
        <v>486</v>
      </c>
      <c r="W2027" t="s">
        <v>31</v>
      </c>
      <c r="X2027">
        <v>1</v>
      </c>
      <c r="Y2027" t="str">
        <f>IF(tblRides[[#This Row],[supply_demand_ratio]]&lt;0.8,"Below 0.8",IF(tblRides[[#This Row],[supply_demand_ratio]]&lt;1,"Between 0.8-1.0",IF(tblRides[[#This Row],[supply_demand_ratio]]&lt;=1.2,"Between 1.0-1.2","Above 1.2")))</f>
        <v>Above 1.2</v>
      </c>
    </row>
    <row r="2028" spans="1:25" x14ac:dyDescent="0.3">
      <c r="A2028" t="s">
        <v>2083</v>
      </c>
      <c r="B2028" s="1">
        <v>46041.027083333334</v>
      </c>
      <c r="C2028" s="2">
        <v>46041</v>
      </c>
      <c r="D2028">
        <v>0</v>
      </c>
      <c r="E2028" t="s">
        <v>33</v>
      </c>
      <c r="F2028" t="s">
        <v>26</v>
      </c>
      <c r="G2028">
        <v>5.5</v>
      </c>
      <c r="H2028">
        <v>139.44</v>
      </c>
      <c r="I2028">
        <v>135.82</v>
      </c>
      <c r="J2028">
        <v>1.2</v>
      </c>
      <c r="K2028">
        <v>2</v>
      </c>
      <c r="L2028">
        <v>1.1000000000000001</v>
      </c>
      <c r="M2028">
        <v>86</v>
      </c>
      <c r="N2028" t="s">
        <v>27</v>
      </c>
      <c r="O2028">
        <v>0.83399999999999996</v>
      </c>
      <c r="P2028" t="s">
        <v>28</v>
      </c>
      <c r="Q2028" t="s">
        <v>29</v>
      </c>
      <c r="R2028">
        <v>4.88</v>
      </c>
      <c r="S2028">
        <v>4</v>
      </c>
      <c r="T2028">
        <v>-3.62</v>
      </c>
      <c r="U2028">
        <v>-0.9</v>
      </c>
      <c r="V2028" t="s">
        <v>486</v>
      </c>
      <c r="W2028" t="s">
        <v>31</v>
      </c>
      <c r="X2028">
        <v>1</v>
      </c>
      <c r="Y2028" t="str">
        <f>IF(tblRides[[#This Row],[supply_demand_ratio]]&lt;0.8,"Below 0.8",IF(tblRides[[#This Row],[supply_demand_ratio]]&lt;1,"Between 0.8-1.0",IF(tblRides[[#This Row],[supply_demand_ratio]]&lt;=1.2,"Between 1.0-1.2","Above 1.2")))</f>
        <v>Between 0.8-1.0</v>
      </c>
    </row>
    <row r="2029" spans="1:25" x14ac:dyDescent="0.3">
      <c r="A2029" t="s">
        <v>2084</v>
      </c>
      <c r="B2029" s="1">
        <v>46041.027777777781</v>
      </c>
      <c r="C2029" s="2">
        <v>46041</v>
      </c>
      <c r="D2029">
        <v>0</v>
      </c>
      <c r="E2029" t="s">
        <v>25</v>
      </c>
      <c r="F2029" t="s">
        <v>34</v>
      </c>
      <c r="G2029">
        <v>0.7</v>
      </c>
      <c r="H2029">
        <v>64.510000000000005</v>
      </c>
      <c r="I2029">
        <v>62.89</v>
      </c>
      <c r="J2029">
        <v>1.2</v>
      </c>
      <c r="K2029">
        <v>3.4</v>
      </c>
      <c r="L2029">
        <v>1</v>
      </c>
      <c r="M2029">
        <v>130</v>
      </c>
      <c r="N2029" t="s">
        <v>27</v>
      </c>
      <c r="O2029">
        <v>1.1559999999999999</v>
      </c>
      <c r="P2029" t="s">
        <v>28</v>
      </c>
      <c r="Q2029" t="s">
        <v>29</v>
      </c>
      <c r="R2029">
        <v>4.53</v>
      </c>
      <c r="S2029">
        <v>0</v>
      </c>
      <c r="T2029">
        <v>-1.62</v>
      </c>
      <c r="U2029">
        <v>-2.4</v>
      </c>
      <c r="V2029" t="s">
        <v>486</v>
      </c>
      <c r="W2029" t="s">
        <v>31</v>
      </c>
      <c r="X2029">
        <v>1</v>
      </c>
      <c r="Y2029" t="str">
        <f>IF(tblRides[[#This Row],[supply_demand_ratio]]&lt;0.8,"Below 0.8",IF(tblRides[[#This Row],[supply_demand_ratio]]&lt;1,"Between 0.8-1.0",IF(tblRides[[#This Row],[supply_demand_ratio]]&lt;=1.2,"Between 1.0-1.2","Above 1.2")))</f>
        <v>Between 1.0-1.2</v>
      </c>
    </row>
    <row r="2030" spans="1:25" x14ac:dyDescent="0.3">
      <c r="A2030" t="s">
        <v>2085</v>
      </c>
      <c r="B2030" s="1">
        <v>46041.03125</v>
      </c>
      <c r="C2030" s="2">
        <v>46041</v>
      </c>
      <c r="D2030">
        <v>0</v>
      </c>
      <c r="E2030" t="s">
        <v>33</v>
      </c>
      <c r="F2030" t="s">
        <v>26</v>
      </c>
      <c r="G2030">
        <v>3.4</v>
      </c>
      <c r="H2030">
        <v>91.36</v>
      </c>
      <c r="I2030">
        <v>91.9</v>
      </c>
      <c r="J2030">
        <v>1</v>
      </c>
      <c r="K2030">
        <v>4.4000000000000004</v>
      </c>
      <c r="L2030">
        <v>7.1</v>
      </c>
      <c r="M2030">
        <v>89</v>
      </c>
      <c r="N2030" t="s">
        <v>41</v>
      </c>
      <c r="O2030">
        <v>1.6579999999999999</v>
      </c>
      <c r="P2030" t="s">
        <v>28</v>
      </c>
      <c r="Q2030" t="s">
        <v>29</v>
      </c>
      <c r="R2030">
        <v>4.6500000000000004</v>
      </c>
      <c r="S2030">
        <v>5</v>
      </c>
      <c r="T2030">
        <v>0.54</v>
      </c>
      <c r="U2030">
        <v>2.7</v>
      </c>
      <c r="V2030" t="s">
        <v>486</v>
      </c>
      <c r="W2030" t="s">
        <v>31</v>
      </c>
      <c r="X2030">
        <v>1</v>
      </c>
      <c r="Y2030" t="str">
        <f>IF(tblRides[[#This Row],[supply_demand_ratio]]&lt;0.8,"Below 0.8",IF(tblRides[[#This Row],[supply_demand_ratio]]&lt;1,"Between 0.8-1.0",IF(tblRides[[#This Row],[supply_demand_ratio]]&lt;=1.2,"Between 1.0-1.2","Above 1.2")))</f>
        <v>Above 1.2</v>
      </c>
    </row>
    <row r="2031" spans="1:25" x14ac:dyDescent="0.3">
      <c r="A2031" t="s">
        <v>2086</v>
      </c>
      <c r="B2031" s="1">
        <v>46041.043055555558</v>
      </c>
      <c r="C2031" s="2">
        <v>46041</v>
      </c>
      <c r="D2031">
        <v>1</v>
      </c>
      <c r="E2031" t="s">
        <v>62</v>
      </c>
      <c r="F2031" t="s">
        <v>26</v>
      </c>
      <c r="G2031">
        <v>3.7</v>
      </c>
      <c r="H2031">
        <v>106.91</v>
      </c>
      <c r="I2031">
        <v>104.96</v>
      </c>
      <c r="J2031">
        <v>1.1000000000000001</v>
      </c>
      <c r="K2031">
        <v>2</v>
      </c>
      <c r="L2031">
        <v>2.1</v>
      </c>
      <c r="M2031">
        <v>69</v>
      </c>
      <c r="N2031" t="s">
        <v>41</v>
      </c>
      <c r="O2031">
        <v>2.2000000000000002</v>
      </c>
      <c r="P2031" t="s">
        <v>28</v>
      </c>
      <c r="Q2031" t="s">
        <v>29</v>
      </c>
      <c r="R2031">
        <v>4.5199999999999996</v>
      </c>
      <c r="S2031">
        <v>7</v>
      </c>
      <c r="T2031">
        <v>-1.95</v>
      </c>
      <c r="U2031">
        <v>0.1</v>
      </c>
      <c r="V2031" t="s">
        <v>486</v>
      </c>
      <c r="W2031" t="s">
        <v>31</v>
      </c>
      <c r="X2031">
        <v>1</v>
      </c>
      <c r="Y2031" t="str">
        <f>IF(tblRides[[#This Row],[supply_demand_ratio]]&lt;0.8,"Below 0.8",IF(tblRides[[#This Row],[supply_demand_ratio]]&lt;1,"Between 0.8-1.0",IF(tblRides[[#This Row],[supply_demand_ratio]]&lt;=1.2,"Between 1.0-1.2","Above 1.2")))</f>
        <v>Above 1.2</v>
      </c>
    </row>
    <row r="2032" spans="1:25" x14ac:dyDescent="0.3">
      <c r="A2032" t="s">
        <v>2087</v>
      </c>
      <c r="B2032" s="1">
        <v>46041.05</v>
      </c>
      <c r="C2032" s="2">
        <v>46041</v>
      </c>
      <c r="D2032">
        <v>1</v>
      </c>
      <c r="E2032" t="s">
        <v>25</v>
      </c>
      <c r="F2032" t="s">
        <v>26</v>
      </c>
      <c r="G2032">
        <v>2.2999999999999998</v>
      </c>
      <c r="H2032">
        <v>78.38</v>
      </c>
      <c r="I2032">
        <v>77.819999999999993</v>
      </c>
      <c r="J2032">
        <v>1</v>
      </c>
      <c r="K2032">
        <v>3.9</v>
      </c>
      <c r="L2032">
        <v>9.8000000000000007</v>
      </c>
      <c r="M2032">
        <v>129</v>
      </c>
      <c r="N2032" t="s">
        <v>41</v>
      </c>
      <c r="O2032">
        <v>1.349</v>
      </c>
      <c r="P2032" t="s">
        <v>28</v>
      </c>
      <c r="Q2032" t="s">
        <v>29</v>
      </c>
      <c r="R2032">
        <v>4.83</v>
      </c>
      <c r="S2032">
        <v>9</v>
      </c>
      <c r="T2032">
        <v>-0.56000000000000005</v>
      </c>
      <c r="U2032">
        <v>5.9</v>
      </c>
      <c r="V2032" t="s">
        <v>486</v>
      </c>
      <c r="W2032" t="s">
        <v>31</v>
      </c>
      <c r="X2032">
        <v>1</v>
      </c>
      <c r="Y2032" t="str">
        <f>IF(tblRides[[#This Row],[supply_demand_ratio]]&lt;0.8,"Below 0.8",IF(tblRides[[#This Row],[supply_demand_ratio]]&lt;1,"Between 0.8-1.0",IF(tblRides[[#This Row],[supply_demand_ratio]]&lt;=1.2,"Between 1.0-1.2","Above 1.2")))</f>
        <v>Above 1.2</v>
      </c>
    </row>
    <row r="2033" spans="1:25" x14ac:dyDescent="0.3">
      <c r="A2033" t="s">
        <v>2088</v>
      </c>
      <c r="B2033" s="1">
        <v>46041.05</v>
      </c>
      <c r="C2033" s="2">
        <v>46041</v>
      </c>
      <c r="D2033">
        <v>1</v>
      </c>
      <c r="E2033" t="s">
        <v>25</v>
      </c>
      <c r="F2033" t="s">
        <v>34</v>
      </c>
      <c r="G2033">
        <v>4.3</v>
      </c>
      <c r="H2033">
        <v>113.05</v>
      </c>
      <c r="J2033">
        <v>1</v>
      </c>
      <c r="K2033">
        <v>7.2</v>
      </c>
      <c r="L2033">
        <v>10.8</v>
      </c>
      <c r="M2033">
        <v>114</v>
      </c>
      <c r="N2033" t="s">
        <v>27</v>
      </c>
      <c r="O2033">
        <v>1.0009999999999999</v>
      </c>
      <c r="P2033" t="s">
        <v>37</v>
      </c>
      <c r="Q2033" t="s">
        <v>38</v>
      </c>
      <c r="R2033">
        <v>4.66</v>
      </c>
      <c r="S2033">
        <v>0</v>
      </c>
      <c r="U2033">
        <v>3.6</v>
      </c>
      <c r="V2033" t="s">
        <v>486</v>
      </c>
      <c r="W2033" t="s">
        <v>45</v>
      </c>
      <c r="X2033">
        <v>0</v>
      </c>
      <c r="Y2033" t="str">
        <f>IF(tblRides[[#This Row],[supply_demand_ratio]]&lt;0.8,"Below 0.8",IF(tblRides[[#This Row],[supply_demand_ratio]]&lt;1,"Between 0.8-1.0",IF(tblRides[[#This Row],[supply_demand_ratio]]&lt;=1.2,"Between 1.0-1.2","Above 1.2")))</f>
        <v>Between 1.0-1.2</v>
      </c>
    </row>
    <row r="2034" spans="1:25" x14ac:dyDescent="0.3">
      <c r="A2034" t="s">
        <v>2089</v>
      </c>
      <c r="B2034" s="1">
        <v>46041.05972222222</v>
      </c>
      <c r="C2034" s="2">
        <v>46041</v>
      </c>
      <c r="D2034">
        <v>1</v>
      </c>
      <c r="E2034" t="s">
        <v>25</v>
      </c>
      <c r="F2034" t="s">
        <v>26</v>
      </c>
      <c r="G2034">
        <v>1.2</v>
      </c>
      <c r="H2034">
        <v>64.98</v>
      </c>
      <c r="I2034">
        <v>66.53</v>
      </c>
      <c r="J2034">
        <v>1.1000000000000001</v>
      </c>
      <c r="K2034">
        <v>2.9</v>
      </c>
      <c r="L2034">
        <v>8</v>
      </c>
      <c r="M2034">
        <v>126</v>
      </c>
      <c r="N2034" t="s">
        <v>27</v>
      </c>
      <c r="O2034">
        <v>1.117</v>
      </c>
      <c r="P2034" t="s">
        <v>28</v>
      </c>
      <c r="Q2034" t="s">
        <v>29</v>
      </c>
      <c r="R2034">
        <v>4.71</v>
      </c>
      <c r="S2034">
        <v>7</v>
      </c>
      <c r="T2034">
        <v>1.55</v>
      </c>
      <c r="U2034">
        <v>5.0999999999999996</v>
      </c>
      <c r="V2034" t="s">
        <v>486</v>
      </c>
      <c r="W2034" t="s">
        <v>31</v>
      </c>
      <c r="X2034">
        <v>1</v>
      </c>
      <c r="Y2034" t="str">
        <f>IF(tblRides[[#This Row],[supply_demand_ratio]]&lt;0.8,"Below 0.8",IF(tblRides[[#This Row],[supply_demand_ratio]]&lt;1,"Between 0.8-1.0",IF(tblRides[[#This Row],[supply_demand_ratio]]&lt;=1.2,"Between 1.0-1.2","Above 1.2")))</f>
        <v>Between 1.0-1.2</v>
      </c>
    </row>
    <row r="2035" spans="1:25" x14ac:dyDescent="0.3">
      <c r="A2035" t="s">
        <v>2090</v>
      </c>
      <c r="B2035" s="1">
        <v>46041.073611111111</v>
      </c>
      <c r="C2035" s="2">
        <v>46041</v>
      </c>
      <c r="D2035">
        <v>1</v>
      </c>
      <c r="E2035" t="s">
        <v>25</v>
      </c>
      <c r="F2035" t="s">
        <v>26</v>
      </c>
      <c r="G2035">
        <v>6.4</v>
      </c>
      <c r="H2035">
        <v>153.51</v>
      </c>
      <c r="I2035">
        <v>153.47</v>
      </c>
      <c r="J2035">
        <v>1</v>
      </c>
      <c r="K2035">
        <v>2.1</v>
      </c>
      <c r="L2035">
        <v>2.8</v>
      </c>
      <c r="M2035">
        <v>112</v>
      </c>
      <c r="N2035" t="s">
        <v>41</v>
      </c>
      <c r="O2035">
        <v>1.1479999999999999</v>
      </c>
      <c r="P2035" t="s">
        <v>28</v>
      </c>
      <c r="Q2035" t="s">
        <v>29</v>
      </c>
      <c r="R2035">
        <v>4.51</v>
      </c>
      <c r="S2035">
        <v>23</v>
      </c>
      <c r="T2035">
        <v>-0.04</v>
      </c>
      <c r="U2035">
        <v>0.7</v>
      </c>
      <c r="V2035" t="s">
        <v>486</v>
      </c>
      <c r="W2035" t="s">
        <v>31</v>
      </c>
      <c r="X2035">
        <v>1</v>
      </c>
      <c r="Y2035" t="str">
        <f>IF(tblRides[[#This Row],[supply_demand_ratio]]&lt;0.8,"Below 0.8",IF(tblRides[[#This Row],[supply_demand_ratio]]&lt;1,"Between 0.8-1.0",IF(tblRides[[#This Row],[supply_demand_ratio]]&lt;=1.2,"Between 1.0-1.2","Above 1.2")))</f>
        <v>Between 1.0-1.2</v>
      </c>
    </row>
    <row r="2036" spans="1:25" x14ac:dyDescent="0.3">
      <c r="A2036" t="s">
        <v>2091</v>
      </c>
      <c r="B2036" s="1">
        <v>46041.09097222222</v>
      </c>
      <c r="C2036" s="2">
        <v>46041</v>
      </c>
      <c r="D2036">
        <v>2</v>
      </c>
      <c r="E2036" t="s">
        <v>25</v>
      </c>
      <c r="F2036" t="s">
        <v>26</v>
      </c>
      <c r="G2036">
        <v>4.4000000000000004</v>
      </c>
      <c r="H2036">
        <v>116.27</v>
      </c>
      <c r="I2036">
        <v>118.22</v>
      </c>
      <c r="J2036">
        <v>1.1000000000000001</v>
      </c>
      <c r="K2036">
        <v>7.4</v>
      </c>
      <c r="L2036">
        <v>9.4</v>
      </c>
      <c r="M2036">
        <v>123</v>
      </c>
      <c r="N2036" t="s">
        <v>27</v>
      </c>
      <c r="O2036">
        <v>0.89300000000000002</v>
      </c>
      <c r="P2036" t="s">
        <v>28</v>
      </c>
      <c r="Q2036" t="s">
        <v>29</v>
      </c>
      <c r="R2036">
        <v>4.9000000000000004</v>
      </c>
      <c r="S2036">
        <v>4</v>
      </c>
      <c r="T2036">
        <v>1.95</v>
      </c>
      <c r="U2036">
        <v>2</v>
      </c>
      <c r="V2036" t="s">
        <v>486</v>
      </c>
      <c r="W2036" t="s">
        <v>45</v>
      </c>
      <c r="X2036">
        <v>1</v>
      </c>
      <c r="Y2036" t="str">
        <f>IF(tblRides[[#This Row],[supply_demand_ratio]]&lt;0.8,"Below 0.8",IF(tblRides[[#This Row],[supply_demand_ratio]]&lt;1,"Between 0.8-1.0",IF(tblRides[[#This Row],[supply_demand_ratio]]&lt;=1.2,"Between 1.0-1.2","Above 1.2")))</f>
        <v>Between 0.8-1.0</v>
      </c>
    </row>
    <row r="2037" spans="1:25" x14ac:dyDescent="0.3">
      <c r="A2037" t="s">
        <v>2092</v>
      </c>
      <c r="B2037" s="1">
        <v>46041.093055555553</v>
      </c>
      <c r="C2037" s="2">
        <v>46041</v>
      </c>
      <c r="D2037">
        <v>2</v>
      </c>
      <c r="E2037" t="s">
        <v>33</v>
      </c>
      <c r="F2037" t="s">
        <v>26</v>
      </c>
      <c r="G2037">
        <v>4.0999999999999996</v>
      </c>
      <c r="H2037">
        <v>92.03</v>
      </c>
      <c r="I2037">
        <v>89.5</v>
      </c>
      <c r="J2037">
        <v>1</v>
      </c>
      <c r="K2037">
        <v>4.5999999999999996</v>
      </c>
      <c r="L2037">
        <v>8.4</v>
      </c>
      <c r="M2037">
        <v>105</v>
      </c>
      <c r="N2037" t="s">
        <v>41</v>
      </c>
      <c r="O2037">
        <v>1.4930000000000001</v>
      </c>
      <c r="P2037" t="s">
        <v>28</v>
      </c>
      <c r="Q2037" t="s">
        <v>29</v>
      </c>
      <c r="R2037">
        <v>4.67</v>
      </c>
      <c r="S2037">
        <v>2</v>
      </c>
      <c r="T2037">
        <v>-2.5299999999999998</v>
      </c>
      <c r="U2037">
        <v>3.8</v>
      </c>
      <c r="V2037" t="s">
        <v>486</v>
      </c>
      <c r="W2037" t="s">
        <v>31</v>
      </c>
      <c r="X2037">
        <v>1</v>
      </c>
      <c r="Y2037" t="str">
        <f>IF(tblRides[[#This Row],[supply_demand_ratio]]&lt;0.8,"Below 0.8",IF(tblRides[[#This Row],[supply_demand_ratio]]&lt;1,"Between 0.8-1.0",IF(tblRides[[#This Row],[supply_demand_ratio]]&lt;=1.2,"Between 1.0-1.2","Above 1.2")))</f>
        <v>Above 1.2</v>
      </c>
    </row>
    <row r="2038" spans="1:25" x14ac:dyDescent="0.3">
      <c r="A2038" t="s">
        <v>2093</v>
      </c>
      <c r="B2038" s="1">
        <v>46041.120833333334</v>
      </c>
      <c r="C2038" s="2">
        <v>46041</v>
      </c>
      <c r="D2038">
        <v>2</v>
      </c>
      <c r="E2038" t="s">
        <v>25</v>
      </c>
      <c r="F2038" t="s">
        <v>26</v>
      </c>
      <c r="G2038">
        <v>8.1999999999999993</v>
      </c>
      <c r="H2038">
        <v>175.99</v>
      </c>
      <c r="I2038">
        <v>175.5</v>
      </c>
      <c r="J2038">
        <v>1</v>
      </c>
      <c r="K2038">
        <v>4</v>
      </c>
      <c r="L2038">
        <v>1</v>
      </c>
      <c r="M2038">
        <v>144</v>
      </c>
      <c r="N2038" t="s">
        <v>41</v>
      </c>
      <c r="O2038">
        <v>1.4330000000000001</v>
      </c>
      <c r="P2038" t="s">
        <v>28</v>
      </c>
      <c r="Q2038" t="s">
        <v>29</v>
      </c>
      <c r="R2038">
        <v>4.74</v>
      </c>
      <c r="S2038">
        <v>5</v>
      </c>
      <c r="T2038">
        <v>-0.49</v>
      </c>
      <c r="U2038">
        <v>-3</v>
      </c>
      <c r="V2038" t="s">
        <v>486</v>
      </c>
      <c r="W2038" t="s">
        <v>31</v>
      </c>
      <c r="X2038">
        <v>1</v>
      </c>
      <c r="Y2038" t="str">
        <f>IF(tblRides[[#This Row],[supply_demand_ratio]]&lt;0.8,"Below 0.8",IF(tblRides[[#This Row],[supply_demand_ratio]]&lt;1,"Between 0.8-1.0",IF(tblRides[[#This Row],[supply_demand_ratio]]&lt;=1.2,"Between 1.0-1.2","Above 1.2")))</f>
        <v>Above 1.2</v>
      </c>
    </row>
    <row r="2039" spans="1:25" x14ac:dyDescent="0.3">
      <c r="A2039" t="s">
        <v>2094</v>
      </c>
      <c r="B2039" s="1">
        <v>46041.131944444445</v>
      </c>
      <c r="C2039" s="2">
        <v>46041</v>
      </c>
      <c r="D2039">
        <v>3</v>
      </c>
      <c r="E2039" t="s">
        <v>36</v>
      </c>
      <c r="F2039" t="s">
        <v>34</v>
      </c>
      <c r="G2039">
        <v>2.2999999999999998</v>
      </c>
      <c r="H2039">
        <v>70.25</v>
      </c>
      <c r="I2039">
        <v>70.52</v>
      </c>
      <c r="J2039">
        <v>1</v>
      </c>
      <c r="K2039">
        <v>5.2</v>
      </c>
      <c r="L2039">
        <v>1.4</v>
      </c>
      <c r="M2039">
        <v>131</v>
      </c>
      <c r="N2039" t="s">
        <v>41</v>
      </c>
      <c r="O2039">
        <v>1.8029999999999999</v>
      </c>
      <c r="P2039" t="s">
        <v>28</v>
      </c>
      <c r="Q2039" t="s">
        <v>29</v>
      </c>
      <c r="R2039">
        <v>4.6100000000000003</v>
      </c>
      <c r="S2039">
        <v>0</v>
      </c>
      <c r="T2039">
        <v>0.27</v>
      </c>
      <c r="U2039">
        <v>-3.8</v>
      </c>
      <c r="V2039" t="s">
        <v>486</v>
      </c>
      <c r="W2039" t="s">
        <v>45</v>
      </c>
      <c r="X2039">
        <v>1</v>
      </c>
      <c r="Y2039" t="str">
        <f>IF(tblRides[[#This Row],[supply_demand_ratio]]&lt;0.8,"Below 0.8",IF(tblRides[[#This Row],[supply_demand_ratio]]&lt;1,"Between 0.8-1.0",IF(tblRides[[#This Row],[supply_demand_ratio]]&lt;=1.2,"Between 1.0-1.2","Above 1.2")))</f>
        <v>Above 1.2</v>
      </c>
    </row>
    <row r="2040" spans="1:25" x14ac:dyDescent="0.3">
      <c r="A2040" t="s">
        <v>2095</v>
      </c>
      <c r="B2040" s="1">
        <v>46041.131944444445</v>
      </c>
      <c r="C2040" s="2">
        <v>46041</v>
      </c>
      <c r="D2040">
        <v>3</v>
      </c>
      <c r="E2040" t="s">
        <v>62</v>
      </c>
      <c r="F2040" t="s">
        <v>34</v>
      </c>
      <c r="G2040">
        <v>15.2</v>
      </c>
      <c r="H2040">
        <v>233.05</v>
      </c>
      <c r="I2040">
        <v>230.14</v>
      </c>
      <c r="J2040">
        <v>1</v>
      </c>
      <c r="K2040">
        <v>4.4000000000000004</v>
      </c>
      <c r="L2040">
        <v>5.0999999999999996</v>
      </c>
      <c r="M2040">
        <v>62</v>
      </c>
      <c r="N2040" t="s">
        <v>41</v>
      </c>
      <c r="O2040">
        <v>2.2000000000000002</v>
      </c>
      <c r="P2040" t="s">
        <v>28</v>
      </c>
      <c r="Q2040" t="s">
        <v>29</v>
      </c>
      <c r="R2040">
        <v>4.37</v>
      </c>
      <c r="S2040">
        <v>0</v>
      </c>
      <c r="T2040">
        <v>-2.91</v>
      </c>
      <c r="U2040">
        <v>0.7</v>
      </c>
      <c r="V2040" t="s">
        <v>486</v>
      </c>
      <c r="W2040" t="s">
        <v>31</v>
      </c>
      <c r="X2040">
        <v>1</v>
      </c>
      <c r="Y2040" t="str">
        <f>IF(tblRides[[#This Row],[supply_demand_ratio]]&lt;0.8,"Below 0.8",IF(tblRides[[#This Row],[supply_demand_ratio]]&lt;1,"Between 0.8-1.0",IF(tblRides[[#This Row],[supply_demand_ratio]]&lt;=1.2,"Between 1.0-1.2","Above 1.2")))</f>
        <v>Above 1.2</v>
      </c>
    </row>
    <row r="2041" spans="1:25" x14ac:dyDescent="0.3">
      <c r="A2041" t="s">
        <v>2096</v>
      </c>
      <c r="B2041" s="1">
        <v>46041.137499999997</v>
      </c>
      <c r="C2041" s="2">
        <v>46041</v>
      </c>
      <c r="D2041">
        <v>3</v>
      </c>
      <c r="E2041" t="s">
        <v>62</v>
      </c>
      <c r="F2041" t="s">
        <v>26</v>
      </c>
      <c r="G2041">
        <v>2.2999999999999998</v>
      </c>
      <c r="H2041">
        <v>72.63</v>
      </c>
      <c r="I2041">
        <v>72.540000000000006</v>
      </c>
      <c r="J2041">
        <v>1</v>
      </c>
      <c r="K2041">
        <v>2.5</v>
      </c>
      <c r="L2041">
        <v>1</v>
      </c>
      <c r="M2041">
        <v>66</v>
      </c>
      <c r="N2041" t="s">
        <v>41</v>
      </c>
      <c r="O2041">
        <v>2.2000000000000002</v>
      </c>
      <c r="P2041" t="s">
        <v>28</v>
      </c>
      <c r="Q2041" t="s">
        <v>29</v>
      </c>
      <c r="R2041">
        <v>4.53</v>
      </c>
      <c r="S2041">
        <v>32</v>
      </c>
      <c r="T2041">
        <v>-0.09</v>
      </c>
      <c r="U2041">
        <v>-1.5</v>
      </c>
      <c r="V2041" t="s">
        <v>486</v>
      </c>
      <c r="W2041" t="s">
        <v>31</v>
      </c>
      <c r="X2041">
        <v>1</v>
      </c>
      <c r="Y2041" t="str">
        <f>IF(tblRides[[#This Row],[supply_demand_ratio]]&lt;0.8,"Below 0.8",IF(tblRides[[#This Row],[supply_demand_ratio]]&lt;1,"Between 0.8-1.0",IF(tblRides[[#This Row],[supply_demand_ratio]]&lt;=1.2,"Between 1.0-1.2","Above 1.2")))</f>
        <v>Above 1.2</v>
      </c>
    </row>
    <row r="2042" spans="1:25" x14ac:dyDescent="0.3">
      <c r="A2042" t="s">
        <v>2097</v>
      </c>
      <c r="B2042" s="1">
        <v>46041.13958333333</v>
      </c>
      <c r="C2042" s="2">
        <v>46041</v>
      </c>
      <c r="D2042">
        <v>3</v>
      </c>
      <c r="E2042" t="s">
        <v>33</v>
      </c>
      <c r="F2042" t="s">
        <v>26</v>
      </c>
      <c r="G2042">
        <v>10.5</v>
      </c>
      <c r="H2042">
        <v>212.18</v>
      </c>
      <c r="I2042">
        <v>218.16</v>
      </c>
      <c r="J2042">
        <v>1</v>
      </c>
      <c r="K2042">
        <v>2</v>
      </c>
      <c r="L2042">
        <v>1</v>
      </c>
      <c r="M2042">
        <v>108</v>
      </c>
      <c r="N2042" t="s">
        <v>41</v>
      </c>
      <c r="O2042">
        <v>1.6120000000000001</v>
      </c>
      <c r="P2042" t="s">
        <v>28</v>
      </c>
      <c r="Q2042" t="s">
        <v>29</v>
      </c>
      <c r="R2042">
        <v>4.67</v>
      </c>
      <c r="S2042">
        <v>10</v>
      </c>
      <c r="T2042">
        <v>5.98</v>
      </c>
      <c r="U2042">
        <v>-1</v>
      </c>
      <c r="V2042" t="s">
        <v>486</v>
      </c>
      <c r="W2042" t="s">
        <v>31</v>
      </c>
      <c r="X2042">
        <v>1</v>
      </c>
      <c r="Y2042" t="str">
        <f>IF(tblRides[[#This Row],[supply_demand_ratio]]&lt;0.8,"Below 0.8",IF(tblRides[[#This Row],[supply_demand_ratio]]&lt;1,"Between 0.8-1.0",IF(tblRides[[#This Row],[supply_demand_ratio]]&lt;=1.2,"Between 1.0-1.2","Above 1.2")))</f>
        <v>Above 1.2</v>
      </c>
    </row>
    <row r="2043" spans="1:25" x14ac:dyDescent="0.3">
      <c r="A2043" t="s">
        <v>2098</v>
      </c>
      <c r="B2043" s="1">
        <v>46041.151388888888</v>
      </c>
      <c r="C2043" s="2">
        <v>46041</v>
      </c>
      <c r="D2043">
        <v>3</v>
      </c>
      <c r="E2043" t="s">
        <v>25</v>
      </c>
      <c r="F2043" t="s">
        <v>26</v>
      </c>
      <c r="G2043">
        <v>13.7</v>
      </c>
      <c r="H2043">
        <v>256.62</v>
      </c>
      <c r="I2043">
        <v>255.95</v>
      </c>
      <c r="J2043">
        <v>1</v>
      </c>
      <c r="K2043">
        <v>7.9</v>
      </c>
      <c r="L2043">
        <v>10.6</v>
      </c>
      <c r="M2043">
        <v>144</v>
      </c>
      <c r="N2043" t="s">
        <v>41</v>
      </c>
      <c r="O2043">
        <v>1.538</v>
      </c>
      <c r="P2043" t="s">
        <v>28</v>
      </c>
      <c r="Q2043" t="s">
        <v>29</v>
      </c>
      <c r="R2043">
        <v>4.68</v>
      </c>
      <c r="S2043">
        <v>16</v>
      </c>
      <c r="T2043">
        <v>-0.67</v>
      </c>
      <c r="U2043">
        <v>2.7</v>
      </c>
      <c r="V2043" t="s">
        <v>486</v>
      </c>
      <c r="W2043" t="s">
        <v>45</v>
      </c>
      <c r="X2043">
        <v>1</v>
      </c>
      <c r="Y2043" t="str">
        <f>IF(tblRides[[#This Row],[supply_demand_ratio]]&lt;0.8,"Below 0.8",IF(tblRides[[#This Row],[supply_demand_ratio]]&lt;1,"Between 0.8-1.0",IF(tblRides[[#This Row],[supply_demand_ratio]]&lt;=1.2,"Between 1.0-1.2","Above 1.2")))</f>
        <v>Above 1.2</v>
      </c>
    </row>
    <row r="2044" spans="1:25" x14ac:dyDescent="0.3">
      <c r="A2044" t="s">
        <v>2099</v>
      </c>
      <c r="B2044" s="1">
        <v>46041.15347222222</v>
      </c>
      <c r="C2044" s="2">
        <v>46041</v>
      </c>
      <c r="D2044">
        <v>3</v>
      </c>
      <c r="E2044" t="s">
        <v>25</v>
      </c>
      <c r="F2044" t="s">
        <v>34</v>
      </c>
      <c r="G2044">
        <v>0.9</v>
      </c>
      <c r="H2044">
        <v>54.35</v>
      </c>
      <c r="I2044">
        <v>55.87</v>
      </c>
      <c r="J2044">
        <v>1</v>
      </c>
      <c r="K2044">
        <v>5.2</v>
      </c>
      <c r="L2044">
        <v>7.2</v>
      </c>
      <c r="M2044">
        <v>124</v>
      </c>
      <c r="N2044" t="s">
        <v>27</v>
      </c>
      <c r="O2044">
        <v>1.0289999999999999</v>
      </c>
      <c r="P2044" t="s">
        <v>28</v>
      </c>
      <c r="Q2044" t="s">
        <v>29</v>
      </c>
      <c r="R2044">
        <v>5</v>
      </c>
      <c r="S2044">
        <v>0</v>
      </c>
      <c r="T2044">
        <v>1.52</v>
      </c>
      <c r="U2044">
        <v>2</v>
      </c>
      <c r="V2044" t="s">
        <v>486</v>
      </c>
      <c r="W2044" t="s">
        <v>45</v>
      </c>
      <c r="X2044">
        <v>1</v>
      </c>
      <c r="Y2044" t="str">
        <f>IF(tblRides[[#This Row],[supply_demand_ratio]]&lt;0.8,"Below 0.8",IF(tblRides[[#This Row],[supply_demand_ratio]]&lt;1,"Between 0.8-1.0",IF(tblRides[[#This Row],[supply_demand_ratio]]&lt;=1.2,"Between 1.0-1.2","Above 1.2")))</f>
        <v>Between 1.0-1.2</v>
      </c>
    </row>
    <row r="2045" spans="1:25" x14ac:dyDescent="0.3">
      <c r="A2045" t="s">
        <v>2100</v>
      </c>
      <c r="B2045" s="1">
        <v>46041.159722222219</v>
      </c>
      <c r="C2045" s="2">
        <v>46041</v>
      </c>
      <c r="D2045">
        <v>3</v>
      </c>
      <c r="E2045" t="s">
        <v>25</v>
      </c>
      <c r="F2045" t="s">
        <v>34</v>
      </c>
      <c r="G2045">
        <v>3.1</v>
      </c>
      <c r="H2045">
        <v>84</v>
      </c>
      <c r="I2045">
        <v>85.97</v>
      </c>
      <c r="J2045">
        <v>1</v>
      </c>
      <c r="K2045">
        <v>7.4</v>
      </c>
      <c r="L2045">
        <v>10.4</v>
      </c>
      <c r="M2045">
        <v>144</v>
      </c>
      <c r="N2045" t="s">
        <v>41</v>
      </c>
      <c r="O2045">
        <v>1.4630000000000001</v>
      </c>
      <c r="P2045" t="s">
        <v>28</v>
      </c>
      <c r="Q2045" t="s">
        <v>29</v>
      </c>
      <c r="R2045">
        <v>5</v>
      </c>
      <c r="S2045">
        <v>0</v>
      </c>
      <c r="T2045">
        <v>1.97</v>
      </c>
      <c r="U2045">
        <v>3</v>
      </c>
      <c r="V2045" t="s">
        <v>486</v>
      </c>
      <c r="W2045" t="s">
        <v>45</v>
      </c>
      <c r="X2045">
        <v>1</v>
      </c>
      <c r="Y2045" t="str">
        <f>IF(tblRides[[#This Row],[supply_demand_ratio]]&lt;0.8,"Below 0.8",IF(tblRides[[#This Row],[supply_demand_ratio]]&lt;1,"Between 0.8-1.0",IF(tblRides[[#This Row],[supply_demand_ratio]]&lt;=1.2,"Between 1.0-1.2","Above 1.2")))</f>
        <v>Above 1.2</v>
      </c>
    </row>
    <row r="2046" spans="1:25" x14ac:dyDescent="0.3">
      <c r="A2046" t="s">
        <v>2101</v>
      </c>
      <c r="B2046" s="1">
        <v>46041.167361111111</v>
      </c>
      <c r="C2046" s="2">
        <v>46041</v>
      </c>
      <c r="D2046">
        <v>4</v>
      </c>
      <c r="E2046" t="s">
        <v>62</v>
      </c>
      <c r="F2046" t="s">
        <v>26</v>
      </c>
      <c r="G2046">
        <v>1.7</v>
      </c>
      <c r="H2046">
        <v>59.91</v>
      </c>
      <c r="I2046">
        <v>56.54</v>
      </c>
      <c r="J2046">
        <v>1</v>
      </c>
      <c r="K2046">
        <v>3.6</v>
      </c>
      <c r="L2046">
        <v>1.2</v>
      </c>
      <c r="M2046">
        <v>57</v>
      </c>
      <c r="N2046" t="s">
        <v>41</v>
      </c>
      <c r="O2046">
        <v>1.52</v>
      </c>
      <c r="P2046" t="s">
        <v>28</v>
      </c>
      <c r="Q2046" t="s">
        <v>29</v>
      </c>
      <c r="R2046">
        <v>4.8499999999999996</v>
      </c>
      <c r="S2046">
        <v>6</v>
      </c>
      <c r="T2046">
        <v>-3.37</v>
      </c>
      <c r="U2046">
        <v>-2.4</v>
      </c>
      <c r="V2046" t="s">
        <v>486</v>
      </c>
      <c r="W2046" t="s">
        <v>31</v>
      </c>
      <c r="X2046">
        <v>1</v>
      </c>
      <c r="Y2046" t="str">
        <f>IF(tblRides[[#This Row],[supply_demand_ratio]]&lt;0.8,"Below 0.8",IF(tblRides[[#This Row],[supply_demand_ratio]]&lt;1,"Between 0.8-1.0",IF(tblRides[[#This Row],[supply_demand_ratio]]&lt;=1.2,"Between 1.0-1.2","Above 1.2")))</f>
        <v>Above 1.2</v>
      </c>
    </row>
    <row r="2047" spans="1:25" x14ac:dyDescent="0.3">
      <c r="A2047" t="s">
        <v>2102</v>
      </c>
      <c r="B2047" s="1">
        <v>46041.177777777775</v>
      </c>
      <c r="C2047" s="2">
        <v>46041</v>
      </c>
      <c r="D2047">
        <v>4</v>
      </c>
      <c r="E2047" t="s">
        <v>62</v>
      </c>
      <c r="F2047" t="s">
        <v>26</v>
      </c>
      <c r="G2047">
        <v>8</v>
      </c>
      <c r="H2047">
        <v>163.52000000000001</v>
      </c>
      <c r="I2047">
        <v>169.52</v>
      </c>
      <c r="J2047">
        <v>1</v>
      </c>
      <c r="K2047">
        <v>6.7</v>
      </c>
      <c r="L2047">
        <v>10.3</v>
      </c>
      <c r="M2047">
        <v>69</v>
      </c>
      <c r="N2047" t="s">
        <v>41</v>
      </c>
      <c r="O2047">
        <v>1.982</v>
      </c>
      <c r="P2047" t="s">
        <v>28</v>
      </c>
      <c r="Q2047" t="s">
        <v>29</v>
      </c>
      <c r="R2047">
        <v>5</v>
      </c>
      <c r="S2047">
        <v>118</v>
      </c>
      <c r="T2047">
        <v>6</v>
      </c>
      <c r="U2047">
        <v>3.6</v>
      </c>
      <c r="V2047" t="s">
        <v>486</v>
      </c>
      <c r="W2047" t="s">
        <v>45</v>
      </c>
      <c r="X2047">
        <v>1</v>
      </c>
      <c r="Y2047" t="str">
        <f>IF(tblRides[[#This Row],[supply_demand_ratio]]&lt;0.8,"Below 0.8",IF(tblRides[[#This Row],[supply_demand_ratio]]&lt;1,"Between 0.8-1.0",IF(tblRides[[#This Row],[supply_demand_ratio]]&lt;=1.2,"Between 1.0-1.2","Above 1.2")))</f>
        <v>Above 1.2</v>
      </c>
    </row>
    <row r="2048" spans="1:25" x14ac:dyDescent="0.3">
      <c r="A2048" t="s">
        <v>2103</v>
      </c>
      <c r="B2048" s="1">
        <v>46041.1875</v>
      </c>
      <c r="C2048" s="2">
        <v>46041</v>
      </c>
      <c r="D2048">
        <v>4</v>
      </c>
      <c r="E2048" t="s">
        <v>43</v>
      </c>
      <c r="F2048" t="s">
        <v>34</v>
      </c>
      <c r="G2048">
        <v>3.4</v>
      </c>
      <c r="H2048">
        <v>89.66</v>
      </c>
      <c r="I2048">
        <v>88.92</v>
      </c>
      <c r="J2048">
        <v>1.1000000000000001</v>
      </c>
      <c r="K2048">
        <v>2.5</v>
      </c>
      <c r="L2048">
        <v>1</v>
      </c>
      <c r="M2048">
        <v>67</v>
      </c>
      <c r="N2048" t="s">
        <v>41</v>
      </c>
      <c r="O2048">
        <v>1.5609999999999999</v>
      </c>
      <c r="P2048" t="s">
        <v>28</v>
      </c>
      <c r="Q2048" t="s">
        <v>29</v>
      </c>
      <c r="R2048">
        <v>4.62</v>
      </c>
      <c r="S2048">
        <v>0</v>
      </c>
      <c r="T2048">
        <v>-0.74</v>
      </c>
      <c r="U2048">
        <v>-1.5</v>
      </c>
      <c r="V2048" t="s">
        <v>486</v>
      </c>
      <c r="W2048" t="s">
        <v>31</v>
      </c>
      <c r="X2048">
        <v>1</v>
      </c>
      <c r="Y2048" t="str">
        <f>IF(tblRides[[#This Row],[supply_demand_ratio]]&lt;0.8,"Below 0.8",IF(tblRides[[#This Row],[supply_demand_ratio]]&lt;1,"Between 0.8-1.0",IF(tblRides[[#This Row],[supply_demand_ratio]]&lt;=1.2,"Between 1.0-1.2","Above 1.2")))</f>
        <v>Above 1.2</v>
      </c>
    </row>
    <row r="2049" spans="1:25" x14ac:dyDescent="0.3">
      <c r="A2049" t="s">
        <v>2104</v>
      </c>
      <c r="B2049" s="1">
        <v>46041.19027777778</v>
      </c>
      <c r="C2049" s="2">
        <v>46041</v>
      </c>
      <c r="D2049">
        <v>4</v>
      </c>
      <c r="E2049" t="s">
        <v>43</v>
      </c>
      <c r="F2049" t="s">
        <v>26</v>
      </c>
      <c r="G2049">
        <v>2.4</v>
      </c>
      <c r="H2049">
        <v>78.33</v>
      </c>
      <c r="I2049">
        <v>80.239999999999995</v>
      </c>
      <c r="J2049">
        <v>1</v>
      </c>
      <c r="K2049">
        <v>2</v>
      </c>
      <c r="L2049">
        <v>4.5999999999999996</v>
      </c>
      <c r="M2049">
        <v>67</v>
      </c>
      <c r="N2049" t="s">
        <v>41</v>
      </c>
      <c r="O2049">
        <v>1.486</v>
      </c>
      <c r="P2049" t="s">
        <v>28</v>
      </c>
      <c r="Q2049" t="s">
        <v>29</v>
      </c>
      <c r="R2049">
        <v>4.8600000000000003</v>
      </c>
      <c r="S2049">
        <v>12</v>
      </c>
      <c r="T2049">
        <v>1.91</v>
      </c>
      <c r="U2049">
        <v>2.6</v>
      </c>
      <c r="V2049" t="s">
        <v>486</v>
      </c>
      <c r="W2049" t="s">
        <v>31</v>
      </c>
      <c r="X2049">
        <v>1</v>
      </c>
      <c r="Y2049" t="str">
        <f>IF(tblRides[[#This Row],[supply_demand_ratio]]&lt;0.8,"Below 0.8",IF(tblRides[[#This Row],[supply_demand_ratio]]&lt;1,"Between 0.8-1.0",IF(tblRides[[#This Row],[supply_demand_ratio]]&lt;=1.2,"Between 1.0-1.2","Above 1.2")))</f>
        <v>Above 1.2</v>
      </c>
    </row>
    <row r="2050" spans="1:25" x14ac:dyDescent="0.3">
      <c r="A2050" t="s">
        <v>2105</v>
      </c>
      <c r="B2050" s="1">
        <v>46041.193749999999</v>
      </c>
      <c r="C2050" s="2">
        <v>46041</v>
      </c>
      <c r="D2050">
        <v>4</v>
      </c>
      <c r="E2050" t="s">
        <v>33</v>
      </c>
      <c r="F2050" t="s">
        <v>26</v>
      </c>
      <c r="G2050">
        <v>4.8</v>
      </c>
      <c r="H2050">
        <v>123.11</v>
      </c>
      <c r="I2050">
        <v>123.82</v>
      </c>
      <c r="J2050">
        <v>1</v>
      </c>
      <c r="K2050">
        <v>5.2</v>
      </c>
      <c r="L2050">
        <v>8.3000000000000007</v>
      </c>
      <c r="M2050">
        <v>99</v>
      </c>
      <c r="N2050" t="s">
        <v>27</v>
      </c>
      <c r="O2050">
        <v>1.052</v>
      </c>
      <c r="P2050" t="s">
        <v>28</v>
      </c>
      <c r="Q2050" t="s">
        <v>29</v>
      </c>
      <c r="R2050">
        <v>4.79</v>
      </c>
      <c r="S2050">
        <v>18</v>
      </c>
      <c r="T2050">
        <v>0.71</v>
      </c>
      <c r="U2050">
        <v>3.1</v>
      </c>
      <c r="V2050" t="s">
        <v>486</v>
      </c>
      <c r="W2050" t="s">
        <v>45</v>
      </c>
      <c r="X2050">
        <v>1</v>
      </c>
      <c r="Y2050" t="str">
        <f>IF(tblRides[[#This Row],[supply_demand_ratio]]&lt;0.8,"Below 0.8",IF(tblRides[[#This Row],[supply_demand_ratio]]&lt;1,"Between 0.8-1.0",IF(tblRides[[#This Row],[supply_demand_ratio]]&lt;=1.2,"Between 1.0-1.2","Above 1.2")))</f>
        <v>Between 1.0-1.2</v>
      </c>
    </row>
    <row r="2051" spans="1:25" x14ac:dyDescent="0.3">
      <c r="A2051" t="s">
        <v>2106</v>
      </c>
      <c r="B2051" s="1">
        <v>46041.207638888889</v>
      </c>
      <c r="C2051" s="2">
        <v>46041</v>
      </c>
      <c r="D2051">
        <v>4</v>
      </c>
      <c r="E2051" t="s">
        <v>25</v>
      </c>
      <c r="F2051" t="s">
        <v>34</v>
      </c>
      <c r="G2051">
        <v>5.6</v>
      </c>
      <c r="H2051">
        <v>136.78</v>
      </c>
      <c r="I2051">
        <v>132.82</v>
      </c>
      <c r="J2051">
        <v>1</v>
      </c>
      <c r="K2051">
        <v>6.1</v>
      </c>
      <c r="L2051">
        <v>13.4</v>
      </c>
      <c r="M2051">
        <v>123</v>
      </c>
      <c r="N2051" t="s">
        <v>41</v>
      </c>
      <c r="O2051">
        <v>1.302</v>
      </c>
      <c r="P2051" t="s">
        <v>28</v>
      </c>
      <c r="Q2051" t="s">
        <v>29</v>
      </c>
      <c r="R2051">
        <v>4.8</v>
      </c>
      <c r="S2051">
        <v>0</v>
      </c>
      <c r="T2051">
        <v>-3.96</v>
      </c>
      <c r="U2051">
        <v>7.3</v>
      </c>
      <c r="V2051" t="s">
        <v>486</v>
      </c>
      <c r="W2051" t="s">
        <v>45</v>
      </c>
      <c r="X2051">
        <v>1</v>
      </c>
      <c r="Y2051" t="str">
        <f>IF(tblRides[[#This Row],[supply_demand_ratio]]&lt;0.8,"Below 0.8",IF(tblRides[[#This Row],[supply_demand_ratio]]&lt;1,"Between 0.8-1.0",IF(tblRides[[#This Row],[supply_demand_ratio]]&lt;=1.2,"Between 1.0-1.2","Above 1.2")))</f>
        <v>Above 1.2</v>
      </c>
    </row>
    <row r="2052" spans="1:25" x14ac:dyDescent="0.3">
      <c r="A2052" t="s">
        <v>2107</v>
      </c>
      <c r="B2052" s="1">
        <v>46041.211805555555</v>
      </c>
      <c r="C2052" s="2">
        <v>46041</v>
      </c>
      <c r="D2052">
        <v>5</v>
      </c>
      <c r="E2052" t="s">
        <v>62</v>
      </c>
      <c r="F2052" t="s">
        <v>26</v>
      </c>
      <c r="G2052">
        <v>12.4</v>
      </c>
      <c r="H2052">
        <v>217.26</v>
      </c>
      <c r="I2052">
        <v>193.46</v>
      </c>
      <c r="J2052">
        <v>1</v>
      </c>
      <c r="K2052">
        <v>6.4</v>
      </c>
      <c r="L2052">
        <v>12.6</v>
      </c>
      <c r="M2052">
        <v>66</v>
      </c>
      <c r="N2052" t="s">
        <v>41</v>
      </c>
      <c r="O2052">
        <v>1.7370000000000001</v>
      </c>
      <c r="P2052" t="s">
        <v>28</v>
      </c>
      <c r="Q2052" t="s">
        <v>29</v>
      </c>
      <c r="R2052">
        <v>4.53</v>
      </c>
      <c r="S2052">
        <v>4</v>
      </c>
      <c r="T2052">
        <v>-23.8</v>
      </c>
      <c r="U2052">
        <v>6.2</v>
      </c>
      <c r="V2052" t="s">
        <v>486</v>
      </c>
      <c r="W2052" t="s">
        <v>45</v>
      </c>
      <c r="X2052">
        <v>1</v>
      </c>
      <c r="Y2052" t="str">
        <f>IF(tblRides[[#This Row],[supply_demand_ratio]]&lt;0.8,"Below 0.8",IF(tblRides[[#This Row],[supply_demand_ratio]]&lt;1,"Between 0.8-1.0",IF(tblRides[[#This Row],[supply_demand_ratio]]&lt;=1.2,"Between 1.0-1.2","Above 1.2")))</f>
        <v>Above 1.2</v>
      </c>
    </row>
    <row r="2053" spans="1:25" x14ac:dyDescent="0.3">
      <c r="A2053" t="s">
        <v>2108</v>
      </c>
      <c r="B2053" s="1">
        <v>46041.212500000001</v>
      </c>
      <c r="C2053" s="2">
        <v>46041</v>
      </c>
      <c r="D2053">
        <v>5</v>
      </c>
      <c r="E2053" t="s">
        <v>25</v>
      </c>
      <c r="F2053" t="s">
        <v>26</v>
      </c>
      <c r="G2053">
        <v>12.5</v>
      </c>
      <c r="H2053">
        <v>231.2</v>
      </c>
      <c r="I2053">
        <v>252.03</v>
      </c>
      <c r="J2053">
        <v>1</v>
      </c>
      <c r="K2053">
        <v>5.0999999999999996</v>
      </c>
      <c r="L2053">
        <v>8.1999999999999993</v>
      </c>
      <c r="M2053">
        <v>144</v>
      </c>
      <c r="N2053" t="s">
        <v>27</v>
      </c>
      <c r="O2053">
        <v>1.24</v>
      </c>
      <c r="P2053" t="s">
        <v>28</v>
      </c>
      <c r="Q2053" t="s">
        <v>29</v>
      </c>
      <c r="R2053">
        <v>4.74</v>
      </c>
      <c r="S2053">
        <v>3</v>
      </c>
      <c r="T2053">
        <v>20.83</v>
      </c>
      <c r="U2053">
        <v>3.1</v>
      </c>
      <c r="V2053" t="s">
        <v>486</v>
      </c>
      <c r="W2053" t="s">
        <v>45</v>
      </c>
      <c r="X2053">
        <v>1</v>
      </c>
      <c r="Y2053" t="str">
        <f>IF(tblRides[[#This Row],[supply_demand_ratio]]&lt;0.8,"Below 0.8",IF(tblRides[[#This Row],[supply_demand_ratio]]&lt;1,"Between 0.8-1.0",IF(tblRides[[#This Row],[supply_demand_ratio]]&lt;=1.2,"Between 1.0-1.2","Above 1.2")))</f>
        <v>Above 1.2</v>
      </c>
    </row>
    <row r="2054" spans="1:25" x14ac:dyDescent="0.3">
      <c r="A2054" t="s">
        <v>2109</v>
      </c>
      <c r="B2054" s="1">
        <v>46041.21597222222</v>
      </c>
      <c r="C2054" s="2">
        <v>46041</v>
      </c>
      <c r="D2054">
        <v>5</v>
      </c>
      <c r="E2054" t="s">
        <v>43</v>
      </c>
      <c r="F2054" t="s">
        <v>26</v>
      </c>
      <c r="G2054">
        <v>3</v>
      </c>
      <c r="H2054">
        <v>83.21</v>
      </c>
      <c r="I2054">
        <v>80.87</v>
      </c>
      <c r="J2054">
        <v>1</v>
      </c>
      <c r="K2054">
        <v>2.7</v>
      </c>
      <c r="L2054">
        <v>2.7</v>
      </c>
      <c r="M2054">
        <v>58</v>
      </c>
      <c r="N2054" t="s">
        <v>41</v>
      </c>
      <c r="O2054">
        <v>1.232</v>
      </c>
      <c r="P2054" t="s">
        <v>28</v>
      </c>
      <c r="Q2054" t="s">
        <v>29</v>
      </c>
      <c r="R2054">
        <v>4.6399999999999997</v>
      </c>
      <c r="S2054">
        <v>11</v>
      </c>
      <c r="T2054">
        <v>-2.34</v>
      </c>
      <c r="U2054">
        <v>0</v>
      </c>
      <c r="V2054" t="s">
        <v>486</v>
      </c>
      <c r="W2054" t="s">
        <v>31</v>
      </c>
      <c r="X2054">
        <v>1</v>
      </c>
      <c r="Y2054" t="str">
        <f>IF(tblRides[[#This Row],[supply_demand_ratio]]&lt;0.8,"Below 0.8",IF(tblRides[[#This Row],[supply_demand_ratio]]&lt;1,"Between 0.8-1.0",IF(tblRides[[#This Row],[supply_demand_ratio]]&lt;=1.2,"Between 1.0-1.2","Above 1.2")))</f>
        <v>Above 1.2</v>
      </c>
    </row>
    <row r="2055" spans="1:25" x14ac:dyDescent="0.3">
      <c r="A2055" t="s">
        <v>2110</v>
      </c>
      <c r="B2055" s="1">
        <v>46041.21597222222</v>
      </c>
      <c r="C2055" s="2">
        <v>46041</v>
      </c>
      <c r="D2055">
        <v>5</v>
      </c>
      <c r="E2055" t="s">
        <v>43</v>
      </c>
      <c r="F2055" t="s">
        <v>26</v>
      </c>
      <c r="G2055">
        <v>1.4</v>
      </c>
      <c r="H2055">
        <v>59.68</v>
      </c>
      <c r="I2055">
        <v>58.87</v>
      </c>
      <c r="J2055">
        <v>1</v>
      </c>
      <c r="K2055">
        <v>5</v>
      </c>
      <c r="L2055">
        <v>6.4</v>
      </c>
      <c r="M2055">
        <v>70</v>
      </c>
      <c r="N2055" t="s">
        <v>41</v>
      </c>
      <c r="O2055">
        <v>1.804</v>
      </c>
      <c r="P2055" t="s">
        <v>28</v>
      </c>
      <c r="Q2055" t="s">
        <v>29</v>
      </c>
      <c r="R2055">
        <v>4.5</v>
      </c>
      <c r="S2055">
        <v>5</v>
      </c>
      <c r="T2055">
        <v>-0.81</v>
      </c>
      <c r="U2055">
        <v>1.4</v>
      </c>
      <c r="V2055" t="s">
        <v>486</v>
      </c>
      <c r="W2055" t="s">
        <v>31</v>
      </c>
      <c r="X2055">
        <v>1</v>
      </c>
      <c r="Y2055" t="str">
        <f>IF(tblRides[[#This Row],[supply_demand_ratio]]&lt;0.8,"Below 0.8",IF(tblRides[[#This Row],[supply_demand_ratio]]&lt;1,"Between 0.8-1.0",IF(tblRides[[#This Row],[supply_demand_ratio]]&lt;=1.2,"Between 1.0-1.2","Above 1.2")))</f>
        <v>Above 1.2</v>
      </c>
    </row>
    <row r="2056" spans="1:25" x14ac:dyDescent="0.3">
      <c r="A2056" t="s">
        <v>2111</v>
      </c>
      <c r="B2056" s="1">
        <v>46041.219444444447</v>
      </c>
      <c r="C2056" s="2">
        <v>46041</v>
      </c>
      <c r="D2056">
        <v>5</v>
      </c>
      <c r="E2056" t="s">
        <v>25</v>
      </c>
      <c r="F2056" t="s">
        <v>26</v>
      </c>
      <c r="G2056">
        <v>7.3</v>
      </c>
      <c r="H2056">
        <v>197.34</v>
      </c>
      <c r="I2056">
        <v>188.11</v>
      </c>
      <c r="J2056">
        <v>1.2</v>
      </c>
      <c r="K2056">
        <v>5.5</v>
      </c>
      <c r="L2056">
        <v>7.6</v>
      </c>
      <c r="M2056">
        <v>120</v>
      </c>
      <c r="N2056" t="s">
        <v>27</v>
      </c>
      <c r="O2056">
        <v>0.93300000000000005</v>
      </c>
      <c r="P2056" t="s">
        <v>28</v>
      </c>
      <c r="Q2056" t="s">
        <v>29</v>
      </c>
      <c r="R2056">
        <v>4.82</v>
      </c>
      <c r="S2056">
        <v>8</v>
      </c>
      <c r="T2056">
        <v>-9.23</v>
      </c>
      <c r="U2056">
        <v>2.1</v>
      </c>
      <c r="V2056" t="s">
        <v>486</v>
      </c>
      <c r="W2056" t="s">
        <v>45</v>
      </c>
      <c r="X2056">
        <v>1</v>
      </c>
      <c r="Y2056" t="str">
        <f>IF(tblRides[[#This Row],[supply_demand_ratio]]&lt;0.8,"Below 0.8",IF(tblRides[[#This Row],[supply_demand_ratio]]&lt;1,"Between 0.8-1.0",IF(tblRides[[#This Row],[supply_demand_ratio]]&lt;=1.2,"Between 1.0-1.2","Above 1.2")))</f>
        <v>Between 0.8-1.0</v>
      </c>
    </row>
    <row r="2057" spans="1:25" x14ac:dyDescent="0.3">
      <c r="A2057" t="s">
        <v>2112</v>
      </c>
      <c r="B2057" s="1">
        <v>46041.223611111112</v>
      </c>
      <c r="C2057" s="2">
        <v>46041</v>
      </c>
      <c r="D2057">
        <v>5</v>
      </c>
      <c r="E2057" t="s">
        <v>43</v>
      </c>
      <c r="F2057" t="s">
        <v>34</v>
      </c>
      <c r="G2057">
        <v>4.7</v>
      </c>
      <c r="H2057">
        <v>117.09</v>
      </c>
      <c r="I2057">
        <v>112.64</v>
      </c>
      <c r="J2057">
        <v>1</v>
      </c>
      <c r="K2057">
        <v>4</v>
      </c>
      <c r="L2057">
        <v>3.1</v>
      </c>
      <c r="M2057">
        <v>77</v>
      </c>
      <c r="N2057" t="s">
        <v>41</v>
      </c>
      <c r="O2057">
        <v>2.2000000000000002</v>
      </c>
      <c r="P2057" t="s">
        <v>28</v>
      </c>
      <c r="Q2057" t="s">
        <v>29</v>
      </c>
      <c r="R2057">
        <v>4.38</v>
      </c>
      <c r="S2057">
        <v>0</v>
      </c>
      <c r="T2057">
        <v>-4.45</v>
      </c>
      <c r="U2057">
        <v>-0.9</v>
      </c>
      <c r="V2057" t="s">
        <v>486</v>
      </c>
      <c r="W2057" t="s">
        <v>31</v>
      </c>
      <c r="X2057">
        <v>1</v>
      </c>
      <c r="Y2057" t="str">
        <f>IF(tblRides[[#This Row],[supply_demand_ratio]]&lt;0.8,"Below 0.8",IF(tblRides[[#This Row],[supply_demand_ratio]]&lt;1,"Between 0.8-1.0",IF(tblRides[[#This Row],[supply_demand_ratio]]&lt;=1.2,"Between 1.0-1.2","Above 1.2")))</f>
        <v>Above 1.2</v>
      </c>
    </row>
    <row r="2058" spans="1:25" x14ac:dyDescent="0.3">
      <c r="A2058" t="s">
        <v>2113</v>
      </c>
      <c r="B2058" s="1">
        <v>46041.226388888892</v>
      </c>
      <c r="C2058" s="2">
        <v>46041</v>
      </c>
      <c r="D2058">
        <v>5</v>
      </c>
      <c r="E2058" t="s">
        <v>36</v>
      </c>
      <c r="F2058" t="s">
        <v>26</v>
      </c>
      <c r="G2058">
        <v>13.1</v>
      </c>
      <c r="H2058">
        <v>245.42</v>
      </c>
      <c r="I2058">
        <v>243.34</v>
      </c>
      <c r="J2058">
        <v>1.1000000000000001</v>
      </c>
      <c r="K2058">
        <v>3.2</v>
      </c>
      <c r="L2058">
        <v>6.1</v>
      </c>
      <c r="M2058">
        <v>131</v>
      </c>
      <c r="N2058" t="s">
        <v>41</v>
      </c>
      <c r="O2058">
        <v>1.6930000000000001</v>
      </c>
      <c r="P2058" t="s">
        <v>28</v>
      </c>
      <c r="Q2058" t="s">
        <v>29</v>
      </c>
      <c r="R2058">
        <v>4.97</v>
      </c>
      <c r="S2058">
        <v>1</v>
      </c>
      <c r="T2058">
        <v>-2.08</v>
      </c>
      <c r="U2058">
        <v>2.9</v>
      </c>
      <c r="V2058" t="s">
        <v>486</v>
      </c>
      <c r="W2058" t="s">
        <v>31</v>
      </c>
      <c r="X2058">
        <v>1</v>
      </c>
      <c r="Y2058" t="str">
        <f>IF(tblRides[[#This Row],[supply_demand_ratio]]&lt;0.8,"Below 0.8",IF(tblRides[[#This Row],[supply_demand_ratio]]&lt;1,"Between 0.8-1.0",IF(tblRides[[#This Row],[supply_demand_ratio]]&lt;=1.2,"Between 1.0-1.2","Above 1.2")))</f>
        <v>Above 1.2</v>
      </c>
    </row>
    <row r="2059" spans="1:25" x14ac:dyDescent="0.3">
      <c r="A2059" t="s">
        <v>2114</v>
      </c>
      <c r="B2059" s="1">
        <v>46041.240972222222</v>
      </c>
      <c r="C2059" s="2">
        <v>46041</v>
      </c>
      <c r="D2059">
        <v>5</v>
      </c>
      <c r="E2059" t="s">
        <v>25</v>
      </c>
      <c r="F2059" t="s">
        <v>26</v>
      </c>
      <c r="G2059">
        <v>13.4</v>
      </c>
      <c r="H2059">
        <v>216.93</v>
      </c>
      <c r="I2059">
        <v>209.71</v>
      </c>
      <c r="J2059">
        <v>1</v>
      </c>
      <c r="K2059">
        <v>2</v>
      </c>
      <c r="L2059">
        <v>5.3</v>
      </c>
      <c r="M2059">
        <v>130</v>
      </c>
      <c r="N2059" t="s">
        <v>41</v>
      </c>
      <c r="O2059">
        <v>1.2929999999999999</v>
      </c>
      <c r="P2059" t="s">
        <v>28</v>
      </c>
      <c r="Q2059" t="s">
        <v>29</v>
      </c>
      <c r="R2059">
        <v>4.7300000000000004</v>
      </c>
      <c r="S2059">
        <v>18</v>
      </c>
      <c r="T2059">
        <v>-7.22</v>
      </c>
      <c r="U2059">
        <v>3.3</v>
      </c>
      <c r="V2059" t="s">
        <v>486</v>
      </c>
      <c r="W2059" t="s">
        <v>31</v>
      </c>
      <c r="X2059">
        <v>1</v>
      </c>
      <c r="Y2059" t="str">
        <f>IF(tblRides[[#This Row],[supply_demand_ratio]]&lt;0.8,"Below 0.8",IF(tblRides[[#This Row],[supply_demand_ratio]]&lt;1,"Between 0.8-1.0",IF(tblRides[[#This Row],[supply_demand_ratio]]&lt;=1.2,"Between 1.0-1.2","Above 1.2")))</f>
        <v>Above 1.2</v>
      </c>
    </row>
    <row r="2060" spans="1:25" x14ac:dyDescent="0.3">
      <c r="A2060" t="s">
        <v>2115</v>
      </c>
      <c r="B2060" s="1">
        <v>46041.244444444441</v>
      </c>
      <c r="C2060" s="2">
        <v>46041</v>
      </c>
      <c r="D2060">
        <v>5</v>
      </c>
      <c r="E2060" t="s">
        <v>33</v>
      </c>
      <c r="F2060" t="s">
        <v>26</v>
      </c>
      <c r="G2060">
        <v>7.6</v>
      </c>
      <c r="H2060">
        <v>156.12</v>
      </c>
      <c r="I2060">
        <v>152.72999999999999</v>
      </c>
      <c r="J2060">
        <v>1</v>
      </c>
      <c r="K2060">
        <v>4.5999999999999996</v>
      </c>
      <c r="L2060">
        <v>7.8</v>
      </c>
      <c r="M2060">
        <v>95</v>
      </c>
      <c r="N2060" t="s">
        <v>41</v>
      </c>
      <c r="O2060">
        <v>1.365</v>
      </c>
      <c r="P2060" t="s">
        <v>28</v>
      </c>
      <c r="Q2060" t="s">
        <v>29</v>
      </c>
      <c r="R2060">
        <v>4.49</v>
      </c>
      <c r="S2060">
        <v>1</v>
      </c>
      <c r="T2060">
        <v>-3.39</v>
      </c>
      <c r="U2060">
        <v>3.2</v>
      </c>
      <c r="V2060" t="s">
        <v>486</v>
      </c>
      <c r="W2060" t="s">
        <v>31</v>
      </c>
      <c r="X2060">
        <v>1</v>
      </c>
      <c r="Y2060" t="str">
        <f>IF(tblRides[[#This Row],[supply_demand_ratio]]&lt;0.8,"Below 0.8",IF(tblRides[[#This Row],[supply_demand_ratio]]&lt;1,"Between 0.8-1.0",IF(tblRides[[#This Row],[supply_demand_ratio]]&lt;=1.2,"Between 1.0-1.2","Above 1.2")))</f>
        <v>Above 1.2</v>
      </c>
    </row>
    <row r="2061" spans="1:25" x14ac:dyDescent="0.3">
      <c r="A2061" t="s">
        <v>2116</v>
      </c>
      <c r="B2061" s="1">
        <v>46041.245833333334</v>
      </c>
      <c r="C2061" s="2">
        <v>46041</v>
      </c>
      <c r="D2061">
        <v>5</v>
      </c>
      <c r="E2061" t="s">
        <v>43</v>
      </c>
      <c r="F2061" t="s">
        <v>26</v>
      </c>
      <c r="G2061">
        <v>6.2</v>
      </c>
      <c r="H2061">
        <v>116.7</v>
      </c>
      <c r="I2061">
        <v>115.69</v>
      </c>
      <c r="J2061">
        <v>1</v>
      </c>
      <c r="K2061">
        <v>4.7</v>
      </c>
      <c r="L2061">
        <v>2.2999999999999998</v>
      </c>
      <c r="M2061">
        <v>61</v>
      </c>
      <c r="N2061" t="s">
        <v>41</v>
      </c>
      <c r="O2061">
        <v>1.595</v>
      </c>
      <c r="P2061" t="s">
        <v>28</v>
      </c>
      <c r="Q2061" t="s">
        <v>29</v>
      </c>
      <c r="R2061">
        <v>4.6500000000000004</v>
      </c>
      <c r="S2061">
        <v>4</v>
      </c>
      <c r="T2061">
        <v>-1.01</v>
      </c>
      <c r="U2061">
        <v>-2.4</v>
      </c>
      <c r="V2061" t="s">
        <v>486</v>
      </c>
      <c r="W2061" t="s">
        <v>31</v>
      </c>
      <c r="X2061">
        <v>1</v>
      </c>
      <c r="Y2061" t="str">
        <f>IF(tblRides[[#This Row],[supply_demand_ratio]]&lt;0.8,"Below 0.8",IF(tblRides[[#This Row],[supply_demand_ratio]]&lt;1,"Between 0.8-1.0",IF(tblRides[[#This Row],[supply_demand_ratio]]&lt;=1.2,"Between 1.0-1.2","Above 1.2")))</f>
        <v>Above 1.2</v>
      </c>
    </row>
    <row r="2062" spans="1:25" x14ac:dyDescent="0.3">
      <c r="A2062" t="s">
        <v>2117</v>
      </c>
      <c r="B2062" s="1">
        <v>46041.250694444447</v>
      </c>
      <c r="C2062" s="2">
        <v>46041</v>
      </c>
      <c r="D2062">
        <v>6</v>
      </c>
      <c r="E2062" t="s">
        <v>25</v>
      </c>
      <c r="F2062" t="s">
        <v>26</v>
      </c>
      <c r="G2062">
        <v>6.6</v>
      </c>
      <c r="H2062">
        <v>161.55000000000001</v>
      </c>
      <c r="I2062">
        <v>166.18</v>
      </c>
      <c r="J2062">
        <v>1.1000000000000001</v>
      </c>
      <c r="K2062">
        <v>2</v>
      </c>
      <c r="L2062">
        <v>2.8</v>
      </c>
      <c r="M2062">
        <v>144</v>
      </c>
      <c r="N2062" t="s">
        <v>41</v>
      </c>
      <c r="O2062">
        <v>1.3979999999999999</v>
      </c>
      <c r="P2062" t="s">
        <v>28</v>
      </c>
      <c r="Q2062" t="s">
        <v>29</v>
      </c>
      <c r="R2062">
        <v>4.71</v>
      </c>
      <c r="S2062">
        <v>2</v>
      </c>
      <c r="T2062">
        <v>4.63</v>
      </c>
      <c r="U2062">
        <v>0.8</v>
      </c>
      <c r="V2062" t="s">
        <v>486</v>
      </c>
      <c r="W2062" t="s">
        <v>31</v>
      </c>
      <c r="X2062">
        <v>1</v>
      </c>
      <c r="Y2062" t="str">
        <f>IF(tblRides[[#This Row],[supply_demand_ratio]]&lt;0.8,"Below 0.8",IF(tblRides[[#This Row],[supply_demand_ratio]]&lt;1,"Between 0.8-1.0",IF(tblRides[[#This Row],[supply_demand_ratio]]&lt;=1.2,"Between 1.0-1.2","Above 1.2")))</f>
        <v>Above 1.2</v>
      </c>
    </row>
    <row r="2063" spans="1:25" x14ac:dyDescent="0.3">
      <c r="A2063" t="s">
        <v>2118</v>
      </c>
      <c r="B2063" s="1">
        <v>46041.252083333333</v>
      </c>
      <c r="C2063" s="2">
        <v>46041</v>
      </c>
      <c r="D2063">
        <v>6</v>
      </c>
      <c r="E2063" t="s">
        <v>25</v>
      </c>
      <c r="F2063" t="s">
        <v>34</v>
      </c>
      <c r="G2063">
        <v>6.1</v>
      </c>
      <c r="H2063">
        <v>139.99</v>
      </c>
      <c r="I2063">
        <v>141.4</v>
      </c>
      <c r="J2063">
        <v>1</v>
      </c>
      <c r="K2063">
        <v>8.4</v>
      </c>
      <c r="L2063">
        <v>12.2</v>
      </c>
      <c r="M2063">
        <v>144</v>
      </c>
      <c r="N2063" t="s">
        <v>41</v>
      </c>
      <c r="O2063">
        <v>1.4550000000000001</v>
      </c>
      <c r="P2063" t="s">
        <v>28</v>
      </c>
      <c r="Q2063" t="s">
        <v>29</v>
      </c>
      <c r="R2063">
        <v>4.93</v>
      </c>
      <c r="S2063">
        <v>0</v>
      </c>
      <c r="T2063">
        <v>1.41</v>
      </c>
      <c r="U2063">
        <v>3.8</v>
      </c>
      <c r="V2063" t="s">
        <v>486</v>
      </c>
      <c r="W2063" t="s">
        <v>45</v>
      </c>
      <c r="X2063">
        <v>1</v>
      </c>
      <c r="Y2063" t="str">
        <f>IF(tblRides[[#This Row],[supply_demand_ratio]]&lt;0.8,"Below 0.8",IF(tblRides[[#This Row],[supply_demand_ratio]]&lt;1,"Between 0.8-1.0",IF(tblRides[[#This Row],[supply_demand_ratio]]&lt;=1.2,"Between 1.0-1.2","Above 1.2")))</f>
        <v>Above 1.2</v>
      </c>
    </row>
    <row r="2064" spans="1:25" x14ac:dyDescent="0.3">
      <c r="A2064" t="s">
        <v>2119</v>
      </c>
      <c r="B2064" s="1">
        <v>46041.257638888892</v>
      </c>
      <c r="C2064" s="2">
        <v>46041</v>
      </c>
      <c r="D2064">
        <v>6</v>
      </c>
      <c r="E2064" t="s">
        <v>25</v>
      </c>
      <c r="F2064" t="s">
        <v>26</v>
      </c>
      <c r="G2064">
        <v>6.5</v>
      </c>
      <c r="H2064">
        <v>145.07</v>
      </c>
      <c r="I2064">
        <v>137.97</v>
      </c>
      <c r="J2064">
        <v>1</v>
      </c>
      <c r="K2064">
        <v>2</v>
      </c>
      <c r="L2064">
        <v>5.2</v>
      </c>
      <c r="M2064">
        <v>107</v>
      </c>
      <c r="N2064" t="s">
        <v>27</v>
      </c>
      <c r="O2064">
        <v>1.0249999999999999</v>
      </c>
      <c r="P2064" t="s">
        <v>28</v>
      </c>
      <c r="Q2064" t="s">
        <v>29</v>
      </c>
      <c r="R2064">
        <v>4.99</v>
      </c>
      <c r="S2064">
        <v>9</v>
      </c>
      <c r="T2064">
        <v>-7.1</v>
      </c>
      <c r="U2064">
        <v>3.2</v>
      </c>
      <c r="V2064" t="s">
        <v>486</v>
      </c>
      <c r="W2064" t="s">
        <v>31</v>
      </c>
      <c r="X2064">
        <v>1</v>
      </c>
      <c r="Y2064" t="str">
        <f>IF(tblRides[[#This Row],[supply_demand_ratio]]&lt;0.8,"Below 0.8",IF(tblRides[[#This Row],[supply_demand_ratio]]&lt;1,"Between 0.8-1.0",IF(tblRides[[#This Row],[supply_demand_ratio]]&lt;=1.2,"Between 1.0-1.2","Above 1.2")))</f>
        <v>Between 1.0-1.2</v>
      </c>
    </row>
    <row r="2065" spans="1:25" x14ac:dyDescent="0.3">
      <c r="A2065" t="s">
        <v>2120</v>
      </c>
      <c r="B2065" s="1">
        <v>46041.277083333334</v>
      </c>
      <c r="C2065" s="2">
        <v>46041</v>
      </c>
      <c r="D2065">
        <v>6</v>
      </c>
      <c r="E2065" t="s">
        <v>25</v>
      </c>
      <c r="F2065" t="s">
        <v>26</v>
      </c>
      <c r="G2065">
        <v>3.8</v>
      </c>
      <c r="H2065">
        <v>94.41</v>
      </c>
      <c r="J2065">
        <v>1</v>
      </c>
      <c r="K2065">
        <v>2.9</v>
      </c>
      <c r="L2065">
        <v>3.3</v>
      </c>
      <c r="M2065">
        <v>137</v>
      </c>
      <c r="N2065" t="s">
        <v>41</v>
      </c>
      <c r="O2065">
        <v>1.5680000000000001</v>
      </c>
      <c r="P2065" t="s">
        <v>37</v>
      </c>
      <c r="Q2065" t="s">
        <v>38</v>
      </c>
      <c r="R2065">
        <v>4.68</v>
      </c>
      <c r="S2065">
        <v>25</v>
      </c>
      <c r="U2065">
        <v>0.4</v>
      </c>
      <c r="V2065" t="s">
        <v>486</v>
      </c>
      <c r="W2065" t="s">
        <v>31</v>
      </c>
      <c r="X2065">
        <v>0</v>
      </c>
      <c r="Y2065" t="str">
        <f>IF(tblRides[[#This Row],[supply_demand_ratio]]&lt;0.8,"Below 0.8",IF(tblRides[[#This Row],[supply_demand_ratio]]&lt;1,"Between 0.8-1.0",IF(tblRides[[#This Row],[supply_demand_ratio]]&lt;=1.2,"Between 1.0-1.2","Above 1.2")))</f>
        <v>Above 1.2</v>
      </c>
    </row>
    <row r="2066" spans="1:25" x14ac:dyDescent="0.3">
      <c r="A2066" t="s">
        <v>2121</v>
      </c>
      <c r="B2066" s="1">
        <v>46041.283333333333</v>
      </c>
      <c r="C2066" s="2">
        <v>46041</v>
      </c>
      <c r="D2066">
        <v>6</v>
      </c>
      <c r="E2066" t="s">
        <v>43</v>
      </c>
      <c r="F2066" t="s">
        <v>26</v>
      </c>
      <c r="G2066">
        <v>3.5</v>
      </c>
      <c r="H2066">
        <v>113.69</v>
      </c>
      <c r="I2066">
        <v>110.56</v>
      </c>
      <c r="J2066">
        <v>1.2</v>
      </c>
      <c r="K2066">
        <v>4.9000000000000004</v>
      </c>
      <c r="L2066">
        <v>5.7</v>
      </c>
      <c r="M2066">
        <v>63</v>
      </c>
      <c r="N2066" t="s">
        <v>41</v>
      </c>
      <c r="O2066">
        <v>1.696</v>
      </c>
      <c r="P2066" t="s">
        <v>28</v>
      </c>
      <c r="Q2066" t="s">
        <v>29</v>
      </c>
      <c r="R2066">
        <v>4.7</v>
      </c>
      <c r="S2066">
        <v>2</v>
      </c>
      <c r="T2066">
        <v>-3.13</v>
      </c>
      <c r="U2066">
        <v>0.8</v>
      </c>
      <c r="V2066" t="s">
        <v>486</v>
      </c>
      <c r="W2066" t="s">
        <v>31</v>
      </c>
      <c r="X2066">
        <v>1</v>
      </c>
      <c r="Y2066" t="str">
        <f>IF(tblRides[[#This Row],[supply_demand_ratio]]&lt;0.8,"Below 0.8",IF(tblRides[[#This Row],[supply_demand_ratio]]&lt;1,"Between 0.8-1.0",IF(tblRides[[#This Row],[supply_demand_ratio]]&lt;=1.2,"Between 1.0-1.2","Above 1.2")))</f>
        <v>Above 1.2</v>
      </c>
    </row>
    <row r="2067" spans="1:25" x14ac:dyDescent="0.3">
      <c r="A2067" t="s">
        <v>2122</v>
      </c>
      <c r="B2067" s="1">
        <v>46041.30972222222</v>
      </c>
      <c r="C2067" s="2">
        <v>46041</v>
      </c>
      <c r="D2067">
        <v>7</v>
      </c>
      <c r="E2067" t="s">
        <v>36</v>
      </c>
      <c r="F2067" t="s">
        <v>26</v>
      </c>
      <c r="G2067">
        <v>4</v>
      </c>
      <c r="H2067">
        <v>104.35</v>
      </c>
      <c r="I2067">
        <v>98.01</v>
      </c>
      <c r="J2067">
        <v>1.1000000000000001</v>
      </c>
      <c r="K2067">
        <v>5.5</v>
      </c>
      <c r="L2067">
        <v>5.2</v>
      </c>
      <c r="M2067">
        <v>107</v>
      </c>
      <c r="N2067" t="s">
        <v>27</v>
      </c>
      <c r="O2067">
        <v>1.0189999999999999</v>
      </c>
      <c r="P2067" t="s">
        <v>28</v>
      </c>
      <c r="Q2067" t="s">
        <v>29</v>
      </c>
      <c r="R2067">
        <v>5</v>
      </c>
      <c r="S2067">
        <v>4</v>
      </c>
      <c r="T2067">
        <v>-6.34</v>
      </c>
      <c r="U2067">
        <v>-0.3</v>
      </c>
      <c r="V2067" t="s">
        <v>486</v>
      </c>
      <c r="W2067" t="s">
        <v>45</v>
      </c>
      <c r="X2067">
        <v>1</v>
      </c>
      <c r="Y2067" t="str">
        <f>IF(tblRides[[#This Row],[supply_demand_ratio]]&lt;0.8,"Below 0.8",IF(tblRides[[#This Row],[supply_demand_ratio]]&lt;1,"Between 0.8-1.0",IF(tblRides[[#This Row],[supply_demand_ratio]]&lt;=1.2,"Between 1.0-1.2","Above 1.2")))</f>
        <v>Between 1.0-1.2</v>
      </c>
    </row>
    <row r="2068" spans="1:25" x14ac:dyDescent="0.3">
      <c r="A2068" t="s">
        <v>2123</v>
      </c>
      <c r="B2068" s="1">
        <v>46041.313888888886</v>
      </c>
      <c r="C2068" s="2">
        <v>46041</v>
      </c>
      <c r="D2068">
        <v>7</v>
      </c>
      <c r="E2068" t="s">
        <v>36</v>
      </c>
      <c r="F2068" t="s">
        <v>26</v>
      </c>
      <c r="G2068">
        <v>17.7</v>
      </c>
      <c r="H2068">
        <v>297.81</v>
      </c>
      <c r="I2068">
        <v>299.04000000000002</v>
      </c>
      <c r="J2068">
        <v>1</v>
      </c>
      <c r="K2068">
        <v>3.7</v>
      </c>
      <c r="L2068">
        <v>6.4</v>
      </c>
      <c r="M2068">
        <v>100</v>
      </c>
      <c r="N2068" t="s">
        <v>27</v>
      </c>
      <c r="O2068">
        <v>0.89</v>
      </c>
      <c r="P2068" t="s">
        <v>28</v>
      </c>
      <c r="Q2068" t="s">
        <v>29</v>
      </c>
      <c r="R2068">
        <v>4.4000000000000004</v>
      </c>
      <c r="S2068">
        <v>1</v>
      </c>
      <c r="T2068">
        <v>1.23</v>
      </c>
      <c r="U2068">
        <v>2.7</v>
      </c>
      <c r="V2068" t="s">
        <v>486</v>
      </c>
      <c r="W2068" t="s">
        <v>31</v>
      </c>
      <c r="X2068">
        <v>1</v>
      </c>
      <c r="Y2068" t="str">
        <f>IF(tblRides[[#This Row],[supply_demand_ratio]]&lt;0.8,"Below 0.8",IF(tblRides[[#This Row],[supply_demand_ratio]]&lt;1,"Between 0.8-1.0",IF(tblRides[[#This Row],[supply_demand_ratio]]&lt;=1.2,"Between 1.0-1.2","Above 1.2")))</f>
        <v>Between 0.8-1.0</v>
      </c>
    </row>
    <row r="2069" spans="1:25" x14ac:dyDescent="0.3">
      <c r="A2069" t="s">
        <v>2124</v>
      </c>
      <c r="B2069" s="1">
        <v>46041.317361111112</v>
      </c>
      <c r="C2069" s="2">
        <v>46041</v>
      </c>
      <c r="D2069">
        <v>7</v>
      </c>
      <c r="E2069" t="s">
        <v>62</v>
      </c>
      <c r="F2069" t="s">
        <v>26</v>
      </c>
      <c r="G2069">
        <v>0.7</v>
      </c>
      <c r="H2069">
        <v>47.2</v>
      </c>
      <c r="I2069">
        <v>46.23</v>
      </c>
      <c r="J2069">
        <v>1</v>
      </c>
      <c r="K2069">
        <v>2.7</v>
      </c>
      <c r="L2069">
        <v>1</v>
      </c>
      <c r="M2069">
        <v>48</v>
      </c>
      <c r="N2069" t="s">
        <v>41</v>
      </c>
      <c r="O2069">
        <v>1.282</v>
      </c>
      <c r="P2069" t="s">
        <v>28</v>
      </c>
      <c r="Q2069" t="s">
        <v>29</v>
      </c>
      <c r="R2069">
        <v>4.43</v>
      </c>
      <c r="S2069">
        <v>4</v>
      </c>
      <c r="T2069">
        <v>-0.97</v>
      </c>
      <c r="U2069">
        <v>-1.7</v>
      </c>
      <c r="V2069" t="s">
        <v>486</v>
      </c>
      <c r="W2069" t="s">
        <v>31</v>
      </c>
      <c r="X2069">
        <v>1</v>
      </c>
      <c r="Y2069" t="str">
        <f>IF(tblRides[[#This Row],[supply_demand_ratio]]&lt;0.8,"Below 0.8",IF(tblRides[[#This Row],[supply_demand_ratio]]&lt;1,"Between 0.8-1.0",IF(tblRides[[#This Row],[supply_demand_ratio]]&lt;=1.2,"Between 1.0-1.2","Above 1.2")))</f>
        <v>Above 1.2</v>
      </c>
    </row>
    <row r="2070" spans="1:25" x14ac:dyDescent="0.3">
      <c r="A2070" t="s">
        <v>2125</v>
      </c>
      <c r="B2070" s="1">
        <v>46041.331944444442</v>
      </c>
      <c r="C2070" s="2">
        <v>46041</v>
      </c>
      <c r="D2070">
        <v>7</v>
      </c>
      <c r="E2070" t="s">
        <v>43</v>
      </c>
      <c r="F2070" t="s">
        <v>34</v>
      </c>
      <c r="G2070">
        <v>3.4</v>
      </c>
      <c r="H2070">
        <v>85.78</v>
      </c>
      <c r="I2070">
        <v>77.75</v>
      </c>
      <c r="J2070">
        <v>1</v>
      </c>
      <c r="K2070">
        <v>4.4000000000000004</v>
      </c>
      <c r="L2070">
        <v>2.4</v>
      </c>
      <c r="M2070">
        <v>66</v>
      </c>
      <c r="N2070" t="s">
        <v>27</v>
      </c>
      <c r="O2070">
        <v>1.1180000000000001</v>
      </c>
      <c r="P2070" t="s">
        <v>28</v>
      </c>
      <c r="Q2070" t="s">
        <v>29</v>
      </c>
      <c r="R2070">
        <v>5</v>
      </c>
      <c r="S2070">
        <v>0</v>
      </c>
      <c r="T2070">
        <v>-8.0299999999999994</v>
      </c>
      <c r="U2070">
        <v>-2</v>
      </c>
      <c r="V2070" t="s">
        <v>486</v>
      </c>
      <c r="W2070" t="s">
        <v>31</v>
      </c>
      <c r="X2070">
        <v>1</v>
      </c>
      <c r="Y2070" t="str">
        <f>IF(tblRides[[#This Row],[supply_demand_ratio]]&lt;0.8,"Below 0.8",IF(tblRides[[#This Row],[supply_demand_ratio]]&lt;1,"Between 0.8-1.0",IF(tblRides[[#This Row],[supply_demand_ratio]]&lt;=1.2,"Between 1.0-1.2","Above 1.2")))</f>
        <v>Between 1.0-1.2</v>
      </c>
    </row>
    <row r="2071" spans="1:25" x14ac:dyDescent="0.3">
      <c r="A2071" t="s">
        <v>2126</v>
      </c>
      <c r="B2071" s="1">
        <v>46041.347222222219</v>
      </c>
      <c r="C2071" s="2">
        <v>46041</v>
      </c>
      <c r="D2071">
        <v>8</v>
      </c>
      <c r="E2071" t="s">
        <v>36</v>
      </c>
      <c r="F2071" t="s">
        <v>34</v>
      </c>
      <c r="G2071">
        <v>4</v>
      </c>
      <c r="H2071">
        <v>106.74</v>
      </c>
      <c r="I2071">
        <v>104.88</v>
      </c>
      <c r="J2071">
        <v>1</v>
      </c>
      <c r="K2071">
        <v>5.7</v>
      </c>
      <c r="L2071">
        <v>5</v>
      </c>
      <c r="M2071">
        <v>125</v>
      </c>
      <c r="N2071" t="s">
        <v>27</v>
      </c>
      <c r="O2071">
        <v>0.96499999999999997</v>
      </c>
      <c r="P2071" t="s">
        <v>28</v>
      </c>
      <c r="Q2071" t="s">
        <v>29</v>
      </c>
      <c r="R2071">
        <v>4.68</v>
      </c>
      <c r="S2071">
        <v>0</v>
      </c>
      <c r="T2071">
        <v>-1.86</v>
      </c>
      <c r="U2071">
        <v>-0.7</v>
      </c>
      <c r="V2071" t="s">
        <v>486</v>
      </c>
      <c r="W2071" t="s">
        <v>45</v>
      </c>
      <c r="X2071">
        <v>1</v>
      </c>
      <c r="Y2071" t="str">
        <f>IF(tblRides[[#This Row],[supply_demand_ratio]]&lt;0.8,"Below 0.8",IF(tblRides[[#This Row],[supply_demand_ratio]]&lt;1,"Between 0.8-1.0",IF(tblRides[[#This Row],[supply_demand_ratio]]&lt;=1.2,"Between 1.0-1.2","Above 1.2")))</f>
        <v>Between 0.8-1.0</v>
      </c>
    </row>
    <row r="2072" spans="1:25" x14ac:dyDescent="0.3">
      <c r="A2072" t="s">
        <v>2127</v>
      </c>
      <c r="B2072" s="1">
        <v>46041.361111111109</v>
      </c>
      <c r="C2072" s="2">
        <v>46041</v>
      </c>
      <c r="D2072">
        <v>8</v>
      </c>
      <c r="E2072" t="s">
        <v>33</v>
      </c>
      <c r="F2072" t="s">
        <v>26</v>
      </c>
      <c r="G2072">
        <v>7.3</v>
      </c>
      <c r="H2072">
        <v>171.78</v>
      </c>
      <c r="I2072">
        <v>177.49</v>
      </c>
      <c r="J2072">
        <v>1.2</v>
      </c>
      <c r="K2072">
        <v>9.3000000000000007</v>
      </c>
      <c r="L2072">
        <v>11.9</v>
      </c>
      <c r="M2072">
        <v>80</v>
      </c>
      <c r="N2072" t="s">
        <v>27</v>
      </c>
      <c r="O2072">
        <v>0.80800000000000005</v>
      </c>
      <c r="P2072" t="s">
        <v>28</v>
      </c>
      <c r="Q2072" t="s">
        <v>29</v>
      </c>
      <c r="R2072">
        <v>4.8600000000000003</v>
      </c>
      <c r="S2072">
        <v>1</v>
      </c>
      <c r="T2072">
        <v>5.71</v>
      </c>
      <c r="U2072">
        <v>2.6</v>
      </c>
      <c r="V2072" t="s">
        <v>486</v>
      </c>
      <c r="W2072" t="s">
        <v>45</v>
      </c>
      <c r="X2072">
        <v>1</v>
      </c>
      <c r="Y2072" t="str">
        <f>IF(tblRides[[#This Row],[supply_demand_ratio]]&lt;0.8,"Below 0.8",IF(tblRides[[#This Row],[supply_demand_ratio]]&lt;1,"Between 0.8-1.0",IF(tblRides[[#This Row],[supply_demand_ratio]]&lt;=1.2,"Between 1.0-1.2","Above 1.2")))</f>
        <v>Between 0.8-1.0</v>
      </c>
    </row>
    <row r="2073" spans="1:25" x14ac:dyDescent="0.3">
      <c r="A2073" t="s">
        <v>2128</v>
      </c>
      <c r="B2073" s="1">
        <v>46041.39166666667</v>
      </c>
      <c r="C2073" s="2">
        <v>46041</v>
      </c>
      <c r="D2073">
        <v>9</v>
      </c>
      <c r="E2073" t="s">
        <v>25</v>
      </c>
      <c r="F2073" t="s">
        <v>34</v>
      </c>
      <c r="G2073">
        <v>3.3</v>
      </c>
      <c r="H2073">
        <v>116.93</v>
      </c>
      <c r="I2073">
        <v>117.06</v>
      </c>
      <c r="J2073">
        <v>1.2</v>
      </c>
      <c r="K2073">
        <v>4.8</v>
      </c>
      <c r="L2073">
        <v>10.199999999999999</v>
      </c>
      <c r="M2073">
        <v>121</v>
      </c>
      <c r="N2073" t="s">
        <v>72</v>
      </c>
      <c r="O2073">
        <v>0.79300000000000004</v>
      </c>
      <c r="P2073" t="s">
        <v>28</v>
      </c>
      <c r="Q2073" t="s">
        <v>29</v>
      </c>
      <c r="R2073">
        <v>5</v>
      </c>
      <c r="S2073">
        <v>0</v>
      </c>
      <c r="T2073">
        <v>0.13</v>
      </c>
      <c r="U2073">
        <v>5.4</v>
      </c>
      <c r="V2073" t="s">
        <v>486</v>
      </c>
      <c r="W2073" t="s">
        <v>31</v>
      </c>
      <c r="X2073">
        <v>1</v>
      </c>
      <c r="Y2073" t="str">
        <f>IF(tblRides[[#This Row],[supply_demand_ratio]]&lt;0.8,"Below 0.8",IF(tblRides[[#This Row],[supply_demand_ratio]]&lt;1,"Between 0.8-1.0",IF(tblRides[[#This Row],[supply_demand_ratio]]&lt;=1.2,"Between 1.0-1.2","Above 1.2")))</f>
        <v>Below 0.8</v>
      </c>
    </row>
    <row r="2074" spans="1:25" x14ac:dyDescent="0.3">
      <c r="A2074" t="s">
        <v>2129</v>
      </c>
      <c r="B2074" s="1">
        <v>46041.395138888889</v>
      </c>
      <c r="C2074" s="2">
        <v>46041</v>
      </c>
      <c r="D2074">
        <v>9</v>
      </c>
      <c r="E2074" t="s">
        <v>43</v>
      </c>
      <c r="F2074" t="s">
        <v>34</v>
      </c>
      <c r="G2074">
        <v>13.9</v>
      </c>
      <c r="H2074">
        <v>304.8</v>
      </c>
      <c r="J2074">
        <v>1.1000000000000001</v>
      </c>
      <c r="K2074">
        <v>5.4</v>
      </c>
      <c r="L2074">
        <v>7.4</v>
      </c>
      <c r="M2074">
        <v>66</v>
      </c>
      <c r="N2074" t="s">
        <v>41</v>
      </c>
      <c r="O2074">
        <v>1.1950000000000001</v>
      </c>
      <c r="P2074" t="s">
        <v>37</v>
      </c>
      <c r="Q2074" t="s">
        <v>103</v>
      </c>
      <c r="R2074">
        <v>4.34</v>
      </c>
      <c r="S2074">
        <v>0</v>
      </c>
      <c r="U2074">
        <v>2</v>
      </c>
      <c r="V2074" t="s">
        <v>486</v>
      </c>
      <c r="W2074" t="s">
        <v>45</v>
      </c>
      <c r="X2074">
        <v>0</v>
      </c>
      <c r="Y2074" t="str">
        <f>IF(tblRides[[#This Row],[supply_demand_ratio]]&lt;0.8,"Below 0.8",IF(tblRides[[#This Row],[supply_demand_ratio]]&lt;1,"Between 0.8-1.0",IF(tblRides[[#This Row],[supply_demand_ratio]]&lt;=1.2,"Between 1.0-1.2","Above 1.2")))</f>
        <v>Between 1.0-1.2</v>
      </c>
    </row>
    <row r="2075" spans="1:25" x14ac:dyDescent="0.3">
      <c r="A2075" t="s">
        <v>2130</v>
      </c>
      <c r="B2075" s="1">
        <v>46041.402083333334</v>
      </c>
      <c r="C2075" s="2">
        <v>46041</v>
      </c>
      <c r="D2075">
        <v>9</v>
      </c>
      <c r="E2075" t="s">
        <v>33</v>
      </c>
      <c r="F2075" t="s">
        <v>26</v>
      </c>
      <c r="G2075">
        <v>11.8</v>
      </c>
      <c r="H2075">
        <v>230.56</v>
      </c>
      <c r="I2075">
        <v>234.21</v>
      </c>
      <c r="J2075">
        <v>1.1000000000000001</v>
      </c>
      <c r="K2075">
        <v>5.0999999999999996</v>
      </c>
      <c r="L2075">
        <v>2.4</v>
      </c>
      <c r="M2075">
        <v>91</v>
      </c>
      <c r="N2075" t="s">
        <v>27</v>
      </c>
      <c r="O2075">
        <v>0.99399999999999999</v>
      </c>
      <c r="P2075" t="s">
        <v>28</v>
      </c>
      <c r="Q2075" t="s">
        <v>29</v>
      </c>
      <c r="R2075">
        <v>4.9800000000000004</v>
      </c>
      <c r="S2075">
        <v>2</v>
      </c>
      <c r="T2075">
        <v>3.65</v>
      </c>
      <c r="U2075">
        <v>-2.7</v>
      </c>
      <c r="V2075" t="s">
        <v>486</v>
      </c>
      <c r="W2075" t="s">
        <v>45</v>
      </c>
      <c r="X2075">
        <v>1</v>
      </c>
      <c r="Y2075" t="str">
        <f>IF(tblRides[[#This Row],[supply_demand_ratio]]&lt;0.8,"Below 0.8",IF(tblRides[[#This Row],[supply_demand_ratio]]&lt;1,"Between 0.8-1.0",IF(tblRides[[#This Row],[supply_demand_ratio]]&lt;=1.2,"Between 1.0-1.2","Above 1.2")))</f>
        <v>Between 0.8-1.0</v>
      </c>
    </row>
    <row r="2076" spans="1:25" x14ac:dyDescent="0.3">
      <c r="A2076" t="s">
        <v>2131</v>
      </c>
      <c r="B2076" s="1">
        <v>46041.413888888892</v>
      </c>
      <c r="C2076" s="2">
        <v>46041</v>
      </c>
      <c r="D2076">
        <v>9</v>
      </c>
      <c r="E2076" t="s">
        <v>36</v>
      </c>
      <c r="F2076" t="s">
        <v>26</v>
      </c>
      <c r="G2076">
        <v>14.4</v>
      </c>
      <c r="H2076">
        <v>244.98</v>
      </c>
      <c r="I2076">
        <v>249.67</v>
      </c>
      <c r="J2076">
        <v>1.1000000000000001</v>
      </c>
      <c r="K2076">
        <v>6.6</v>
      </c>
      <c r="L2076">
        <v>6.9</v>
      </c>
      <c r="M2076">
        <v>122</v>
      </c>
      <c r="N2076" t="s">
        <v>27</v>
      </c>
      <c r="O2076">
        <v>0.97899999999999998</v>
      </c>
      <c r="P2076" t="s">
        <v>28</v>
      </c>
      <c r="Q2076" t="s">
        <v>29</v>
      </c>
      <c r="R2076">
        <v>4.87</v>
      </c>
      <c r="S2076">
        <v>8</v>
      </c>
      <c r="T2076">
        <v>4.6900000000000004</v>
      </c>
      <c r="U2076">
        <v>0.3</v>
      </c>
      <c r="V2076" t="s">
        <v>486</v>
      </c>
      <c r="W2076" t="s">
        <v>45</v>
      </c>
      <c r="X2076">
        <v>1</v>
      </c>
      <c r="Y2076" t="str">
        <f>IF(tblRides[[#This Row],[supply_demand_ratio]]&lt;0.8,"Below 0.8",IF(tblRides[[#This Row],[supply_demand_ratio]]&lt;1,"Between 0.8-1.0",IF(tblRides[[#This Row],[supply_demand_ratio]]&lt;=1.2,"Between 1.0-1.2","Above 1.2")))</f>
        <v>Between 0.8-1.0</v>
      </c>
    </row>
    <row r="2077" spans="1:25" x14ac:dyDescent="0.3">
      <c r="A2077" t="s">
        <v>2132</v>
      </c>
      <c r="B2077" s="1">
        <v>46041.452777777777</v>
      </c>
      <c r="C2077" s="2">
        <v>46041</v>
      </c>
      <c r="D2077">
        <v>10</v>
      </c>
      <c r="E2077" t="s">
        <v>43</v>
      </c>
      <c r="F2077" t="s">
        <v>26</v>
      </c>
      <c r="G2077">
        <v>6.3</v>
      </c>
      <c r="H2077">
        <v>124.75</v>
      </c>
      <c r="I2077">
        <v>125.31</v>
      </c>
      <c r="J2077">
        <v>1</v>
      </c>
      <c r="K2077">
        <v>4.5999999999999996</v>
      </c>
      <c r="L2077">
        <v>2.7</v>
      </c>
      <c r="M2077">
        <v>67</v>
      </c>
      <c r="N2077" t="s">
        <v>27</v>
      </c>
      <c r="O2077">
        <v>1.0309999999999999</v>
      </c>
      <c r="P2077" t="s">
        <v>28</v>
      </c>
      <c r="Q2077" t="s">
        <v>29</v>
      </c>
      <c r="R2077">
        <v>4.42</v>
      </c>
      <c r="S2077">
        <v>14</v>
      </c>
      <c r="T2077">
        <v>0.56000000000000005</v>
      </c>
      <c r="U2077">
        <v>-1.9</v>
      </c>
      <c r="V2077" t="s">
        <v>486</v>
      </c>
      <c r="W2077" t="s">
        <v>31</v>
      </c>
      <c r="X2077">
        <v>1</v>
      </c>
      <c r="Y2077" t="str">
        <f>IF(tblRides[[#This Row],[supply_demand_ratio]]&lt;0.8,"Below 0.8",IF(tblRides[[#This Row],[supply_demand_ratio]]&lt;1,"Between 0.8-1.0",IF(tblRides[[#This Row],[supply_demand_ratio]]&lt;=1.2,"Between 1.0-1.2","Above 1.2")))</f>
        <v>Between 1.0-1.2</v>
      </c>
    </row>
    <row r="2078" spans="1:25" x14ac:dyDescent="0.3">
      <c r="A2078" t="s">
        <v>2133</v>
      </c>
      <c r="B2078" s="1">
        <v>46041.45416666667</v>
      </c>
      <c r="C2078" s="2">
        <v>46041</v>
      </c>
      <c r="D2078">
        <v>10</v>
      </c>
      <c r="E2078" t="s">
        <v>25</v>
      </c>
      <c r="F2078" t="s">
        <v>34</v>
      </c>
      <c r="G2078">
        <v>13.2</v>
      </c>
      <c r="H2078">
        <v>309.41000000000003</v>
      </c>
      <c r="I2078">
        <v>326.87</v>
      </c>
      <c r="J2078">
        <v>1.2</v>
      </c>
      <c r="K2078">
        <v>7.9</v>
      </c>
      <c r="L2078">
        <v>8.1</v>
      </c>
      <c r="M2078">
        <v>134</v>
      </c>
      <c r="N2078" t="s">
        <v>27</v>
      </c>
      <c r="O2078">
        <v>0.96499999999999997</v>
      </c>
      <c r="P2078" t="s">
        <v>28</v>
      </c>
      <c r="Q2078" t="s">
        <v>29</v>
      </c>
      <c r="R2078">
        <v>4.62</v>
      </c>
      <c r="S2078">
        <v>0</v>
      </c>
      <c r="T2078">
        <v>17.46</v>
      </c>
      <c r="U2078">
        <v>0.2</v>
      </c>
      <c r="V2078" t="s">
        <v>486</v>
      </c>
      <c r="W2078" t="s">
        <v>45</v>
      </c>
      <c r="X2078">
        <v>1</v>
      </c>
      <c r="Y2078" t="str">
        <f>IF(tblRides[[#This Row],[supply_demand_ratio]]&lt;0.8,"Below 0.8",IF(tblRides[[#This Row],[supply_demand_ratio]]&lt;1,"Between 0.8-1.0",IF(tblRides[[#This Row],[supply_demand_ratio]]&lt;=1.2,"Between 1.0-1.2","Above 1.2")))</f>
        <v>Between 0.8-1.0</v>
      </c>
    </row>
    <row r="2079" spans="1:25" x14ac:dyDescent="0.3">
      <c r="A2079" t="s">
        <v>2134</v>
      </c>
      <c r="B2079" s="1">
        <v>46041.472916666666</v>
      </c>
      <c r="C2079" s="2">
        <v>46041</v>
      </c>
      <c r="D2079">
        <v>11</v>
      </c>
      <c r="E2079" t="s">
        <v>62</v>
      </c>
      <c r="F2079" t="s">
        <v>26</v>
      </c>
      <c r="G2079">
        <v>3</v>
      </c>
      <c r="H2079">
        <v>74.930000000000007</v>
      </c>
      <c r="I2079">
        <v>78.31</v>
      </c>
      <c r="J2079">
        <v>1</v>
      </c>
      <c r="K2079">
        <v>6.1</v>
      </c>
      <c r="L2079">
        <v>4.2</v>
      </c>
      <c r="M2079">
        <v>50</v>
      </c>
      <c r="N2079" t="s">
        <v>41</v>
      </c>
      <c r="O2079">
        <v>1.929</v>
      </c>
      <c r="P2079" t="s">
        <v>28</v>
      </c>
      <c r="Q2079" t="s">
        <v>29</v>
      </c>
      <c r="R2079">
        <v>4.7300000000000004</v>
      </c>
      <c r="S2079">
        <v>2</v>
      </c>
      <c r="T2079">
        <v>3.38</v>
      </c>
      <c r="U2079">
        <v>-1.9</v>
      </c>
      <c r="V2079" t="s">
        <v>486</v>
      </c>
      <c r="W2079" t="s">
        <v>45</v>
      </c>
      <c r="X2079">
        <v>1</v>
      </c>
      <c r="Y2079" t="str">
        <f>IF(tblRides[[#This Row],[supply_demand_ratio]]&lt;0.8,"Below 0.8",IF(tblRides[[#This Row],[supply_demand_ratio]]&lt;1,"Between 0.8-1.0",IF(tblRides[[#This Row],[supply_demand_ratio]]&lt;=1.2,"Between 1.0-1.2","Above 1.2")))</f>
        <v>Above 1.2</v>
      </c>
    </row>
    <row r="2080" spans="1:25" x14ac:dyDescent="0.3">
      <c r="A2080" t="s">
        <v>2135</v>
      </c>
      <c r="B2080" s="1">
        <v>46041.474999999999</v>
      </c>
      <c r="C2080" s="2">
        <v>46041</v>
      </c>
      <c r="D2080">
        <v>11</v>
      </c>
      <c r="E2080" t="s">
        <v>25</v>
      </c>
      <c r="F2080" t="s">
        <v>26</v>
      </c>
      <c r="G2080">
        <v>5.6</v>
      </c>
      <c r="H2080">
        <v>150.16</v>
      </c>
      <c r="J2080">
        <v>1.1000000000000001</v>
      </c>
      <c r="K2080">
        <v>8.1999999999999993</v>
      </c>
      <c r="L2080">
        <v>8</v>
      </c>
      <c r="M2080">
        <v>127</v>
      </c>
      <c r="N2080" t="s">
        <v>27</v>
      </c>
      <c r="O2080">
        <v>0.92500000000000004</v>
      </c>
      <c r="P2080" t="s">
        <v>58</v>
      </c>
      <c r="Q2080" t="s">
        <v>59</v>
      </c>
      <c r="R2080">
        <v>4.8499999999999996</v>
      </c>
      <c r="S2080">
        <v>7</v>
      </c>
      <c r="U2080">
        <v>-0.2</v>
      </c>
      <c r="V2080" t="s">
        <v>486</v>
      </c>
      <c r="W2080" t="s">
        <v>45</v>
      </c>
      <c r="X2080">
        <v>0</v>
      </c>
      <c r="Y2080" t="str">
        <f>IF(tblRides[[#This Row],[supply_demand_ratio]]&lt;0.8,"Below 0.8",IF(tblRides[[#This Row],[supply_demand_ratio]]&lt;1,"Between 0.8-1.0",IF(tblRides[[#This Row],[supply_demand_ratio]]&lt;=1.2,"Between 1.0-1.2","Above 1.2")))</f>
        <v>Between 0.8-1.0</v>
      </c>
    </row>
    <row r="2081" spans="1:25" x14ac:dyDescent="0.3">
      <c r="A2081" t="s">
        <v>2136</v>
      </c>
      <c r="B2081" s="1">
        <v>46041.484722222223</v>
      </c>
      <c r="C2081" s="2">
        <v>46041</v>
      </c>
      <c r="D2081">
        <v>11</v>
      </c>
      <c r="E2081" t="s">
        <v>62</v>
      </c>
      <c r="F2081" t="s">
        <v>34</v>
      </c>
      <c r="G2081">
        <v>0.9</v>
      </c>
      <c r="H2081">
        <v>54.93</v>
      </c>
      <c r="I2081">
        <v>52.68</v>
      </c>
      <c r="J2081">
        <v>1.1000000000000001</v>
      </c>
      <c r="K2081">
        <v>4.9000000000000004</v>
      </c>
      <c r="L2081">
        <v>3.2</v>
      </c>
      <c r="M2081">
        <v>65</v>
      </c>
      <c r="N2081" t="s">
        <v>41</v>
      </c>
      <c r="O2081">
        <v>1.5149999999999999</v>
      </c>
      <c r="P2081" t="s">
        <v>28</v>
      </c>
      <c r="Q2081" t="s">
        <v>29</v>
      </c>
      <c r="R2081">
        <v>4.51</v>
      </c>
      <c r="S2081">
        <v>0</v>
      </c>
      <c r="T2081">
        <v>-2.25</v>
      </c>
      <c r="U2081">
        <v>-1.7</v>
      </c>
      <c r="V2081" t="s">
        <v>486</v>
      </c>
      <c r="W2081" t="s">
        <v>31</v>
      </c>
      <c r="X2081">
        <v>1</v>
      </c>
      <c r="Y2081" t="str">
        <f>IF(tblRides[[#This Row],[supply_demand_ratio]]&lt;0.8,"Below 0.8",IF(tblRides[[#This Row],[supply_demand_ratio]]&lt;1,"Between 0.8-1.0",IF(tblRides[[#This Row],[supply_demand_ratio]]&lt;=1.2,"Between 1.0-1.2","Above 1.2")))</f>
        <v>Above 1.2</v>
      </c>
    </row>
    <row r="2082" spans="1:25" x14ac:dyDescent="0.3">
      <c r="A2082" t="s">
        <v>2137</v>
      </c>
      <c r="B2082" s="1">
        <v>46041.520833333336</v>
      </c>
      <c r="C2082" s="2">
        <v>46041</v>
      </c>
      <c r="D2082">
        <v>12</v>
      </c>
      <c r="E2082" t="s">
        <v>36</v>
      </c>
      <c r="F2082" t="s">
        <v>26</v>
      </c>
      <c r="G2082">
        <v>8</v>
      </c>
      <c r="H2082">
        <v>170.88</v>
      </c>
      <c r="J2082">
        <v>1</v>
      </c>
      <c r="K2082">
        <v>4.3</v>
      </c>
      <c r="L2082">
        <v>11.3</v>
      </c>
      <c r="M2082">
        <v>104</v>
      </c>
      <c r="N2082" t="s">
        <v>27</v>
      </c>
      <c r="O2082">
        <v>1.0509999999999999</v>
      </c>
      <c r="P2082" t="s">
        <v>58</v>
      </c>
      <c r="Q2082" t="s">
        <v>74</v>
      </c>
      <c r="R2082">
        <v>4.88</v>
      </c>
      <c r="S2082">
        <v>14</v>
      </c>
      <c r="U2082">
        <v>7</v>
      </c>
      <c r="V2082" t="s">
        <v>486</v>
      </c>
      <c r="W2082" t="s">
        <v>31</v>
      </c>
      <c r="X2082">
        <v>0</v>
      </c>
      <c r="Y2082" t="str">
        <f>IF(tblRides[[#This Row],[supply_demand_ratio]]&lt;0.8,"Below 0.8",IF(tblRides[[#This Row],[supply_demand_ratio]]&lt;1,"Between 0.8-1.0",IF(tblRides[[#This Row],[supply_demand_ratio]]&lt;=1.2,"Between 1.0-1.2","Above 1.2")))</f>
        <v>Between 1.0-1.2</v>
      </c>
    </row>
    <row r="2083" spans="1:25" x14ac:dyDescent="0.3">
      <c r="A2083" t="s">
        <v>2138</v>
      </c>
      <c r="B2083" s="1">
        <v>46041.523611111108</v>
      </c>
      <c r="C2083" s="2">
        <v>46041</v>
      </c>
      <c r="D2083">
        <v>12</v>
      </c>
      <c r="E2083" t="s">
        <v>36</v>
      </c>
      <c r="F2083" t="s">
        <v>26</v>
      </c>
      <c r="G2083">
        <v>7.9</v>
      </c>
      <c r="H2083">
        <v>167.73</v>
      </c>
      <c r="I2083">
        <v>167.61</v>
      </c>
      <c r="J2083">
        <v>1</v>
      </c>
      <c r="K2083">
        <v>3.5</v>
      </c>
      <c r="L2083">
        <v>5.5</v>
      </c>
      <c r="M2083">
        <v>75</v>
      </c>
      <c r="N2083" t="s">
        <v>41</v>
      </c>
      <c r="O2083">
        <v>1.0860000000000001</v>
      </c>
      <c r="P2083" t="s">
        <v>28</v>
      </c>
      <c r="Q2083" t="s">
        <v>29</v>
      </c>
      <c r="R2083">
        <v>4.74</v>
      </c>
      <c r="S2083">
        <v>22</v>
      </c>
      <c r="T2083">
        <v>-0.12</v>
      </c>
      <c r="U2083">
        <v>2</v>
      </c>
      <c r="V2083" t="s">
        <v>486</v>
      </c>
      <c r="W2083" t="s">
        <v>31</v>
      </c>
      <c r="X2083">
        <v>1</v>
      </c>
      <c r="Y2083" t="str">
        <f>IF(tblRides[[#This Row],[supply_demand_ratio]]&lt;0.8,"Below 0.8",IF(tblRides[[#This Row],[supply_demand_ratio]]&lt;1,"Between 0.8-1.0",IF(tblRides[[#This Row],[supply_demand_ratio]]&lt;=1.2,"Between 1.0-1.2","Above 1.2")))</f>
        <v>Between 1.0-1.2</v>
      </c>
    </row>
    <row r="2084" spans="1:25" x14ac:dyDescent="0.3">
      <c r="A2084" t="s">
        <v>2139</v>
      </c>
      <c r="B2084" s="1">
        <v>46041.527777777781</v>
      </c>
      <c r="C2084" s="2">
        <v>46041</v>
      </c>
      <c r="D2084">
        <v>12</v>
      </c>
      <c r="E2084" t="s">
        <v>36</v>
      </c>
      <c r="F2084" t="s">
        <v>26</v>
      </c>
      <c r="G2084">
        <v>6.3</v>
      </c>
      <c r="H2084">
        <v>155.62</v>
      </c>
      <c r="I2084">
        <v>153.29</v>
      </c>
      <c r="J2084">
        <v>1.1000000000000001</v>
      </c>
      <c r="K2084">
        <v>2.2000000000000002</v>
      </c>
      <c r="L2084">
        <v>1</v>
      </c>
      <c r="M2084">
        <v>99</v>
      </c>
      <c r="N2084" t="s">
        <v>27</v>
      </c>
      <c r="O2084">
        <v>0.85599999999999998</v>
      </c>
      <c r="P2084" t="s">
        <v>28</v>
      </c>
      <c r="Q2084" t="s">
        <v>29</v>
      </c>
      <c r="R2084">
        <v>4.55</v>
      </c>
      <c r="S2084">
        <v>20</v>
      </c>
      <c r="T2084">
        <v>-2.33</v>
      </c>
      <c r="U2084">
        <v>-1.2</v>
      </c>
      <c r="V2084" t="s">
        <v>486</v>
      </c>
      <c r="W2084" t="s">
        <v>31</v>
      </c>
      <c r="X2084">
        <v>1</v>
      </c>
      <c r="Y2084" t="str">
        <f>IF(tblRides[[#This Row],[supply_demand_ratio]]&lt;0.8,"Below 0.8",IF(tblRides[[#This Row],[supply_demand_ratio]]&lt;1,"Between 0.8-1.0",IF(tblRides[[#This Row],[supply_demand_ratio]]&lt;=1.2,"Between 1.0-1.2","Above 1.2")))</f>
        <v>Between 0.8-1.0</v>
      </c>
    </row>
    <row r="2085" spans="1:25" x14ac:dyDescent="0.3">
      <c r="A2085" t="s">
        <v>2140</v>
      </c>
      <c r="B2085" s="1">
        <v>46041.530555555553</v>
      </c>
      <c r="C2085" s="2">
        <v>46041</v>
      </c>
      <c r="D2085">
        <v>12</v>
      </c>
      <c r="E2085" t="s">
        <v>25</v>
      </c>
      <c r="F2085" t="s">
        <v>26</v>
      </c>
      <c r="G2085">
        <v>4.5999999999999996</v>
      </c>
      <c r="H2085">
        <v>100.06</v>
      </c>
      <c r="I2085">
        <v>99</v>
      </c>
      <c r="J2085">
        <v>1</v>
      </c>
      <c r="K2085">
        <v>5.4</v>
      </c>
      <c r="L2085">
        <v>6.1</v>
      </c>
      <c r="M2085">
        <v>114</v>
      </c>
      <c r="N2085" t="s">
        <v>27</v>
      </c>
      <c r="O2085">
        <v>0.96</v>
      </c>
      <c r="P2085" t="s">
        <v>28</v>
      </c>
      <c r="Q2085" t="s">
        <v>29</v>
      </c>
      <c r="R2085">
        <v>4.6100000000000003</v>
      </c>
      <c r="S2085">
        <v>7</v>
      </c>
      <c r="T2085">
        <v>-1.06</v>
      </c>
      <c r="U2085">
        <v>0.7</v>
      </c>
      <c r="V2085" t="s">
        <v>486</v>
      </c>
      <c r="W2085" t="s">
        <v>45</v>
      </c>
      <c r="X2085">
        <v>1</v>
      </c>
      <c r="Y2085" t="str">
        <f>IF(tblRides[[#This Row],[supply_demand_ratio]]&lt;0.8,"Below 0.8",IF(tblRides[[#This Row],[supply_demand_ratio]]&lt;1,"Between 0.8-1.0",IF(tblRides[[#This Row],[supply_demand_ratio]]&lt;=1.2,"Between 1.0-1.2","Above 1.2")))</f>
        <v>Between 0.8-1.0</v>
      </c>
    </row>
    <row r="2086" spans="1:25" x14ac:dyDescent="0.3">
      <c r="A2086" t="s">
        <v>2141</v>
      </c>
      <c r="B2086" s="1">
        <v>46041.534722222219</v>
      </c>
      <c r="C2086" s="2">
        <v>46041</v>
      </c>
      <c r="D2086">
        <v>12</v>
      </c>
      <c r="E2086" t="s">
        <v>33</v>
      </c>
      <c r="F2086" t="s">
        <v>26</v>
      </c>
      <c r="G2086">
        <v>9.8000000000000007</v>
      </c>
      <c r="H2086">
        <v>198.71</v>
      </c>
      <c r="I2086">
        <v>179.56</v>
      </c>
      <c r="J2086">
        <v>1</v>
      </c>
      <c r="K2086">
        <v>5.3</v>
      </c>
      <c r="L2086">
        <v>11.4</v>
      </c>
      <c r="M2086">
        <v>99</v>
      </c>
      <c r="N2086" t="s">
        <v>41</v>
      </c>
      <c r="O2086">
        <v>1.411</v>
      </c>
      <c r="P2086" t="s">
        <v>28</v>
      </c>
      <c r="Q2086" t="s">
        <v>29</v>
      </c>
      <c r="R2086">
        <v>4.82</v>
      </c>
      <c r="S2086">
        <v>23</v>
      </c>
      <c r="T2086">
        <v>-19.149999999999999</v>
      </c>
      <c r="U2086">
        <v>6.1</v>
      </c>
      <c r="V2086" t="s">
        <v>486</v>
      </c>
      <c r="W2086" t="s">
        <v>45</v>
      </c>
      <c r="X2086">
        <v>1</v>
      </c>
      <c r="Y2086" t="str">
        <f>IF(tblRides[[#This Row],[supply_demand_ratio]]&lt;0.8,"Below 0.8",IF(tblRides[[#This Row],[supply_demand_ratio]]&lt;1,"Between 0.8-1.0",IF(tblRides[[#This Row],[supply_demand_ratio]]&lt;=1.2,"Between 1.0-1.2","Above 1.2")))</f>
        <v>Above 1.2</v>
      </c>
    </row>
    <row r="2087" spans="1:25" x14ac:dyDescent="0.3">
      <c r="A2087" t="s">
        <v>2142</v>
      </c>
      <c r="B2087" s="1">
        <v>46041.54791666667</v>
      </c>
      <c r="C2087" s="2">
        <v>46041</v>
      </c>
      <c r="D2087">
        <v>13</v>
      </c>
      <c r="E2087" t="s">
        <v>36</v>
      </c>
      <c r="F2087" t="s">
        <v>26</v>
      </c>
      <c r="G2087">
        <v>12.9</v>
      </c>
      <c r="H2087">
        <v>292.75</v>
      </c>
      <c r="I2087">
        <v>294.42</v>
      </c>
      <c r="J2087">
        <v>1.2</v>
      </c>
      <c r="K2087">
        <v>5.6</v>
      </c>
      <c r="L2087">
        <v>9.1</v>
      </c>
      <c r="M2087">
        <v>107</v>
      </c>
      <c r="N2087" t="s">
        <v>27</v>
      </c>
      <c r="O2087">
        <v>0.96899999999999997</v>
      </c>
      <c r="P2087" t="s">
        <v>28</v>
      </c>
      <c r="Q2087" t="s">
        <v>29</v>
      </c>
      <c r="R2087">
        <v>4.5999999999999996</v>
      </c>
      <c r="S2087">
        <v>3</v>
      </c>
      <c r="T2087">
        <v>1.67</v>
      </c>
      <c r="U2087">
        <v>3.5</v>
      </c>
      <c r="V2087" t="s">
        <v>486</v>
      </c>
      <c r="W2087" t="s">
        <v>45</v>
      </c>
      <c r="X2087">
        <v>1</v>
      </c>
      <c r="Y2087" t="str">
        <f>IF(tblRides[[#This Row],[supply_demand_ratio]]&lt;0.8,"Below 0.8",IF(tblRides[[#This Row],[supply_demand_ratio]]&lt;1,"Between 0.8-1.0",IF(tblRides[[#This Row],[supply_demand_ratio]]&lt;=1.2,"Between 1.0-1.2","Above 1.2")))</f>
        <v>Between 0.8-1.0</v>
      </c>
    </row>
    <row r="2088" spans="1:25" x14ac:dyDescent="0.3">
      <c r="A2088" t="s">
        <v>2143</v>
      </c>
      <c r="B2088" s="1">
        <v>46041.563888888886</v>
      </c>
      <c r="C2088" s="2">
        <v>46041</v>
      </c>
      <c r="D2088">
        <v>13</v>
      </c>
      <c r="E2088" t="s">
        <v>36</v>
      </c>
      <c r="F2088" t="s">
        <v>26</v>
      </c>
      <c r="G2088">
        <v>18.2</v>
      </c>
      <c r="H2088">
        <v>321.26</v>
      </c>
      <c r="I2088">
        <v>318.74</v>
      </c>
      <c r="J2088">
        <v>1</v>
      </c>
      <c r="K2088">
        <v>3.4</v>
      </c>
      <c r="L2088">
        <v>3.7</v>
      </c>
      <c r="M2088">
        <v>113</v>
      </c>
      <c r="N2088" t="s">
        <v>41</v>
      </c>
      <c r="O2088">
        <v>1.7889999999999999</v>
      </c>
      <c r="P2088" t="s">
        <v>28</v>
      </c>
      <c r="Q2088" t="s">
        <v>29</v>
      </c>
      <c r="R2088">
        <v>4.6500000000000004</v>
      </c>
      <c r="S2088">
        <v>44</v>
      </c>
      <c r="T2088">
        <v>-2.52</v>
      </c>
      <c r="U2088">
        <v>0.3</v>
      </c>
      <c r="V2088" t="s">
        <v>486</v>
      </c>
      <c r="W2088" t="s">
        <v>31</v>
      </c>
      <c r="X2088">
        <v>1</v>
      </c>
      <c r="Y2088" t="str">
        <f>IF(tblRides[[#This Row],[supply_demand_ratio]]&lt;0.8,"Below 0.8",IF(tblRides[[#This Row],[supply_demand_ratio]]&lt;1,"Between 0.8-1.0",IF(tblRides[[#This Row],[supply_demand_ratio]]&lt;=1.2,"Between 1.0-1.2","Above 1.2")))</f>
        <v>Above 1.2</v>
      </c>
    </row>
    <row r="2089" spans="1:25" x14ac:dyDescent="0.3">
      <c r="A2089" t="s">
        <v>2144</v>
      </c>
      <c r="B2089" s="1">
        <v>46041.586805555555</v>
      </c>
      <c r="C2089" s="2">
        <v>46041</v>
      </c>
      <c r="D2089">
        <v>14</v>
      </c>
      <c r="E2089" t="s">
        <v>25</v>
      </c>
      <c r="F2089" t="s">
        <v>26</v>
      </c>
      <c r="G2089">
        <v>7.7</v>
      </c>
      <c r="H2089">
        <v>171.24</v>
      </c>
      <c r="I2089">
        <v>160.66999999999999</v>
      </c>
      <c r="J2089">
        <v>1</v>
      </c>
      <c r="K2089">
        <v>2</v>
      </c>
      <c r="L2089">
        <v>1.1000000000000001</v>
      </c>
      <c r="M2089">
        <v>114</v>
      </c>
      <c r="N2089" t="s">
        <v>27</v>
      </c>
      <c r="O2089">
        <v>1.006</v>
      </c>
      <c r="P2089" t="s">
        <v>28</v>
      </c>
      <c r="Q2089" t="s">
        <v>29</v>
      </c>
      <c r="R2089">
        <v>4.6500000000000004</v>
      </c>
      <c r="S2089">
        <v>3</v>
      </c>
      <c r="T2089">
        <v>-10.57</v>
      </c>
      <c r="U2089">
        <v>-0.9</v>
      </c>
      <c r="V2089" t="s">
        <v>486</v>
      </c>
      <c r="W2089" t="s">
        <v>31</v>
      </c>
      <c r="X2089">
        <v>1</v>
      </c>
      <c r="Y2089" t="str">
        <f>IF(tblRides[[#This Row],[supply_demand_ratio]]&lt;0.8,"Below 0.8",IF(tblRides[[#This Row],[supply_demand_ratio]]&lt;1,"Between 0.8-1.0",IF(tblRides[[#This Row],[supply_demand_ratio]]&lt;=1.2,"Between 1.0-1.2","Above 1.2")))</f>
        <v>Between 1.0-1.2</v>
      </c>
    </row>
    <row r="2090" spans="1:25" x14ac:dyDescent="0.3">
      <c r="A2090" t="s">
        <v>2145</v>
      </c>
      <c r="B2090" s="1">
        <v>46041.59652777778</v>
      </c>
      <c r="C2090" s="2">
        <v>46041</v>
      </c>
      <c r="D2090">
        <v>14</v>
      </c>
      <c r="E2090" t="s">
        <v>25</v>
      </c>
      <c r="F2090" t="s">
        <v>26</v>
      </c>
      <c r="G2090">
        <v>5.3</v>
      </c>
      <c r="H2090">
        <v>122.27</v>
      </c>
      <c r="I2090">
        <v>118.5</v>
      </c>
      <c r="J2090">
        <v>1</v>
      </c>
      <c r="K2090">
        <v>2.5</v>
      </c>
      <c r="L2090">
        <v>4.3</v>
      </c>
      <c r="M2090">
        <v>120</v>
      </c>
      <c r="N2090" t="s">
        <v>41</v>
      </c>
      <c r="O2090">
        <v>1.167</v>
      </c>
      <c r="P2090" t="s">
        <v>28</v>
      </c>
      <c r="Q2090" t="s">
        <v>29</v>
      </c>
      <c r="R2090">
        <v>4.3899999999999997</v>
      </c>
      <c r="S2090">
        <v>1</v>
      </c>
      <c r="T2090">
        <v>-3.77</v>
      </c>
      <c r="U2090">
        <v>1.8</v>
      </c>
      <c r="V2090" t="s">
        <v>486</v>
      </c>
      <c r="W2090" t="s">
        <v>31</v>
      </c>
      <c r="X2090">
        <v>1</v>
      </c>
      <c r="Y2090" t="str">
        <f>IF(tblRides[[#This Row],[supply_demand_ratio]]&lt;0.8,"Below 0.8",IF(tblRides[[#This Row],[supply_demand_ratio]]&lt;1,"Between 0.8-1.0",IF(tblRides[[#This Row],[supply_demand_ratio]]&lt;=1.2,"Between 1.0-1.2","Above 1.2")))</f>
        <v>Between 1.0-1.2</v>
      </c>
    </row>
    <row r="2091" spans="1:25" x14ac:dyDescent="0.3">
      <c r="A2091" t="s">
        <v>2146</v>
      </c>
      <c r="B2091" s="1">
        <v>46041.598611111112</v>
      </c>
      <c r="C2091" s="2">
        <v>46041</v>
      </c>
      <c r="D2091">
        <v>14</v>
      </c>
      <c r="E2091" t="s">
        <v>43</v>
      </c>
      <c r="F2091" t="s">
        <v>26</v>
      </c>
      <c r="G2091">
        <v>3.7</v>
      </c>
      <c r="H2091">
        <v>104.28</v>
      </c>
      <c r="I2091">
        <v>95.32</v>
      </c>
      <c r="J2091">
        <v>1.1000000000000001</v>
      </c>
      <c r="K2091">
        <v>4.7</v>
      </c>
      <c r="L2091">
        <v>4</v>
      </c>
      <c r="M2091">
        <v>65</v>
      </c>
      <c r="N2091" t="s">
        <v>41</v>
      </c>
      <c r="O2091">
        <v>1.264</v>
      </c>
      <c r="P2091" t="s">
        <v>28</v>
      </c>
      <c r="Q2091" t="s">
        <v>29</v>
      </c>
      <c r="R2091">
        <v>4.6100000000000003</v>
      </c>
      <c r="S2091">
        <v>29</v>
      </c>
      <c r="T2091">
        <v>-8.9600000000000009</v>
      </c>
      <c r="U2091">
        <v>-0.7</v>
      </c>
      <c r="V2091" t="s">
        <v>486</v>
      </c>
      <c r="W2091" t="s">
        <v>31</v>
      </c>
      <c r="X2091">
        <v>1</v>
      </c>
      <c r="Y2091" t="str">
        <f>IF(tblRides[[#This Row],[supply_demand_ratio]]&lt;0.8,"Below 0.8",IF(tblRides[[#This Row],[supply_demand_ratio]]&lt;1,"Between 0.8-1.0",IF(tblRides[[#This Row],[supply_demand_ratio]]&lt;=1.2,"Between 1.0-1.2","Above 1.2")))</f>
        <v>Above 1.2</v>
      </c>
    </row>
    <row r="2092" spans="1:25" x14ac:dyDescent="0.3">
      <c r="A2092" t="s">
        <v>2147</v>
      </c>
      <c r="B2092" s="1">
        <v>46041.613194444442</v>
      </c>
      <c r="C2092" s="2">
        <v>46041</v>
      </c>
      <c r="D2092">
        <v>14</v>
      </c>
      <c r="E2092" t="s">
        <v>43</v>
      </c>
      <c r="F2092" t="s">
        <v>34</v>
      </c>
      <c r="G2092">
        <v>8.4</v>
      </c>
      <c r="H2092">
        <v>164.75</v>
      </c>
      <c r="I2092">
        <v>171.1</v>
      </c>
      <c r="J2092">
        <v>1</v>
      </c>
      <c r="K2092">
        <v>6.5</v>
      </c>
      <c r="L2092">
        <v>10.8</v>
      </c>
      <c r="M2092">
        <v>61</v>
      </c>
      <c r="N2092" t="s">
        <v>41</v>
      </c>
      <c r="O2092">
        <v>1.5029999999999999</v>
      </c>
      <c r="P2092" t="s">
        <v>28</v>
      </c>
      <c r="Q2092" t="s">
        <v>29</v>
      </c>
      <c r="R2092">
        <v>4.67</v>
      </c>
      <c r="S2092">
        <v>0</v>
      </c>
      <c r="T2092">
        <v>6.35</v>
      </c>
      <c r="U2092">
        <v>4.3</v>
      </c>
      <c r="V2092" t="s">
        <v>486</v>
      </c>
      <c r="W2092" t="s">
        <v>45</v>
      </c>
      <c r="X2092">
        <v>1</v>
      </c>
      <c r="Y2092" t="str">
        <f>IF(tblRides[[#This Row],[supply_demand_ratio]]&lt;0.8,"Below 0.8",IF(tblRides[[#This Row],[supply_demand_ratio]]&lt;1,"Between 0.8-1.0",IF(tblRides[[#This Row],[supply_demand_ratio]]&lt;=1.2,"Between 1.0-1.2","Above 1.2")))</f>
        <v>Above 1.2</v>
      </c>
    </row>
    <row r="2093" spans="1:25" x14ac:dyDescent="0.3">
      <c r="A2093" t="s">
        <v>2148</v>
      </c>
      <c r="B2093" s="1">
        <v>46041.613888888889</v>
      </c>
      <c r="C2093" s="2">
        <v>46041</v>
      </c>
      <c r="D2093">
        <v>14</v>
      </c>
      <c r="E2093" t="s">
        <v>33</v>
      </c>
      <c r="F2093" t="s">
        <v>26</v>
      </c>
      <c r="G2093">
        <v>3</v>
      </c>
      <c r="H2093">
        <v>97.54</v>
      </c>
      <c r="I2093">
        <v>104.6</v>
      </c>
      <c r="J2093">
        <v>1.1000000000000001</v>
      </c>
      <c r="K2093">
        <v>2</v>
      </c>
      <c r="L2093">
        <v>10.5</v>
      </c>
      <c r="M2093">
        <v>100</v>
      </c>
      <c r="N2093" t="s">
        <v>41</v>
      </c>
      <c r="O2093">
        <v>1.6379999999999999</v>
      </c>
      <c r="P2093" t="s">
        <v>28</v>
      </c>
      <c r="Q2093" t="s">
        <v>29</v>
      </c>
      <c r="R2093">
        <v>4.72</v>
      </c>
      <c r="S2093">
        <v>8</v>
      </c>
      <c r="T2093">
        <v>7.06</v>
      </c>
      <c r="U2093">
        <v>8.5</v>
      </c>
      <c r="V2093" t="s">
        <v>486</v>
      </c>
      <c r="W2093" t="s">
        <v>31</v>
      </c>
      <c r="X2093">
        <v>1</v>
      </c>
      <c r="Y2093" t="str">
        <f>IF(tblRides[[#This Row],[supply_demand_ratio]]&lt;0.8,"Below 0.8",IF(tblRides[[#This Row],[supply_demand_ratio]]&lt;1,"Between 0.8-1.0",IF(tblRides[[#This Row],[supply_demand_ratio]]&lt;=1.2,"Between 1.0-1.2","Above 1.2")))</f>
        <v>Above 1.2</v>
      </c>
    </row>
    <row r="2094" spans="1:25" x14ac:dyDescent="0.3">
      <c r="A2094" t="s">
        <v>2149</v>
      </c>
      <c r="B2094" s="1">
        <v>46041.622916666667</v>
      </c>
      <c r="C2094" s="2">
        <v>46041</v>
      </c>
      <c r="D2094">
        <v>14</v>
      </c>
      <c r="E2094" t="s">
        <v>36</v>
      </c>
      <c r="F2094" t="s">
        <v>26</v>
      </c>
      <c r="G2094">
        <v>8</v>
      </c>
      <c r="H2094">
        <v>176.22</v>
      </c>
      <c r="I2094">
        <v>176.68</v>
      </c>
      <c r="J2094">
        <v>1</v>
      </c>
      <c r="K2094">
        <v>7.7</v>
      </c>
      <c r="L2094">
        <v>9.1</v>
      </c>
      <c r="M2094">
        <v>125</v>
      </c>
      <c r="N2094" t="s">
        <v>27</v>
      </c>
      <c r="O2094">
        <v>1.1319999999999999</v>
      </c>
      <c r="P2094" t="s">
        <v>28</v>
      </c>
      <c r="Q2094" t="s">
        <v>29</v>
      </c>
      <c r="R2094">
        <v>4.8600000000000003</v>
      </c>
      <c r="S2094">
        <v>3</v>
      </c>
      <c r="T2094">
        <v>0.46</v>
      </c>
      <c r="U2094">
        <v>1.4</v>
      </c>
      <c r="V2094" t="s">
        <v>486</v>
      </c>
      <c r="W2094" t="s">
        <v>45</v>
      </c>
      <c r="X2094">
        <v>1</v>
      </c>
      <c r="Y2094" t="str">
        <f>IF(tblRides[[#This Row],[supply_demand_ratio]]&lt;0.8,"Below 0.8",IF(tblRides[[#This Row],[supply_demand_ratio]]&lt;1,"Between 0.8-1.0",IF(tblRides[[#This Row],[supply_demand_ratio]]&lt;=1.2,"Between 1.0-1.2","Above 1.2")))</f>
        <v>Between 1.0-1.2</v>
      </c>
    </row>
    <row r="2095" spans="1:25" x14ac:dyDescent="0.3">
      <c r="A2095" t="s">
        <v>2150</v>
      </c>
      <c r="B2095" s="1">
        <v>46041.628472222219</v>
      </c>
      <c r="C2095" s="2">
        <v>46041</v>
      </c>
      <c r="D2095">
        <v>15</v>
      </c>
      <c r="E2095" t="s">
        <v>36</v>
      </c>
      <c r="F2095" t="s">
        <v>34</v>
      </c>
      <c r="G2095">
        <v>3</v>
      </c>
      <c r="H2095">
        <v>94.04</v>
      </c>
      <c r="I2095">
        <v>94.11</v>
      </c>
      <c r="J2095">
        <v>1.1000000000000001</v>
      </c>
      <c r="K2095">
        <v>2</v>
      </c>
      <c r="L2095">
        <v>3.2</v>
      </c>
      <c r="M2095">
        <v>94</v>
      </c>
      <c r="N2095" t="s">
        <v>41</v>
      </c>
      <c r="O2095">
        <v>1.5089999999999999</v>
      </c>
      <c r="P2095" t="s">
        <v>28</v>
      </c>
      <c r="Q2095" t="s">
        <v>29</v>
      </c>
      <c r="R2095">
        <v>4.54</v>
      </c>
      <c r="S2095">
        <v>0</v>
      </c>
      <c r="T2095">
        <v>7.0000000000000007E-2</v>
      </c>
      <c r="U2095">
        <v>1.2</v>
      </c>
      <c r="V2095" t="s">
        <v>486</v>
      </c>
      <c r="W2095" t="s">
        <v>31</v>
      </c>
      <c r="X2095">
        <v>1</v>
      </c>
      <c r="Y2095" t="str">
        <f>IF(tblRides[[#This Row],[supply_demand_ratio]]&lt;0.8,"Below 0.8",IF(tblRides[[#This Row],[supply_demand_ratio]]&lt;1,"Between 0.8-1.0",IF(tblRides[[#This Row],[supply_demand_ratio]]&lt;=1.2,"Between 1.0-1.2","Above 1.2")))</f>
        <v>Above 1.2</v>
      </c>
    </row>
    <row r="2096" spans="1:25" x14ac:dyDescent="0.3">
      <c r="A2096" t="s">
        <v>2151</v>
      </c>
      <c r="B2096" s="1">
        <v>46041.631249999999</v>
      </c>
      <c r="C2096" s="2">
        <v>46041</v>
      </c>
      <c r="D2096">
        <v>15</v>
      </c>
      <c r="E2096" t="s">
        <v>33</v>
      </c>
      <c r="F2096" t="s">
        <v>26</v>
      </c>
      <c r="G2096">
        <v>5.5</v>
      </c>
      <c r="H2096">
        <v>118.47</v>
      </c>
      <c r="I2096">
        <v>112.85</v>
      </c>
      <c r="J2096">
        <v>1</v>
      </c>
      <c r="K2096">
        <v>8.3000000000000007</v>
      </c>
      <c r="L2096">
        <v>5.6</v>
      </c>
      <c r="M2096">
        <v>91</v>
      </c>
      <c r="N2096" t="s">
        <v>27</v>
      </c>
      <c r="O2096">
        <v>1.115</v>
      </c>
      <c r="P2096" t="s">
        <v>28</v>
      </c>
      <c r="Q2096" t="s">
        <v>29</v>
      </c>
      <c r="R2096">
        <v>4.91</v>
      </c>
      <c r="S2096">
        <v>46</v>
      </c>
      <c r="T2096">
        <v>-5.62</v>
      </c>
      <c r="U2096">
        <v>-2.7</v>
      </c>
      <c r="V2096" t="s">
        <v>486</v>
      </c>
      <c r="W2096" t="s">
        <v>45</v>
      </c>
      <c r="X2096">
        <v>1</v>
      </c>
      <c r="Y2096" t="str">
        <f>IF(tblRides[[#This Row],[supply_demand_ratio]]&lt;0.8,"Below 0.8",IF(tblRides[[#This Row],[supply_demand_ratio]]&lt;1,"Between 0.8-1.0",IF(tblRides[[#This Row],[supply_demand_ratio]]&lt;=1.2,"Between 1.0-1.2","Above 1.2")))</f>
        <v>Between 1.0-1.2</v>
      </c>
    </row>
    <row r="2097" spans="1:25" x14ac:dyDescent="0.3">
      <c r="A2097" t="s">
        <v>2152</v>
      </c>
      <c r="B2097" s="1">
        <v>46041.660416666666</v>
      </c>
      <c r="C2097" s="2">
        <v>46041</v>
      </c>
      <c r="D2097">
        <v>15</v>
      </c>
      <c r="E2097" t="s">
        <v>25</v>
      </c>
      <c r="F2097" t="s">
        <v>26</v>
      </c>
      <c r="G2097">
        <v>2.7</v>
      </c>
      <c r="H2097">
        <v>82.66</v>
      </c>
      <c r="J2097">
        <v>1</v>
      </c>
      <c r="K2097">
        <v>2.2000000000000002</v>
      </c>
      <c r="L2097">
        <v>7.7</v>
      </c>
      <c r="M2097">
        <v>100</v>
      </c>
      <c r="N2097" t="s">
        <v>41</v>
      </c>
      <c r="O2097">
        <v>1.032</v>
      </c>
      <c r="P2097" t="s">
        <v>37</v>
      </c>
      <c r="Q2097" t="s">
        <v>103</v>
      </c>
      <c r="R2097">
        <v>4.6399999999999997</v>
      </c>
      <c r="S2097">
        <v>35</v>
      </c>
      <c r="U2097">
        <v>5.5</v>
      </c>
      <c r="V2097" t="s">
        <v>486</v>
      </c>
      <c r="W2097" t="s">
        <v>31</v>
      </c>
      <c r="X2097">
        <v>0</v>
      </c>
      <c r="Y2097" t="str">
        <f>IF(tblRides[[#This Row],[supply_demand_ratio]]&lt;0.8,"Below 0.8",IF(tblRides[[#This Row],[supply_demand_ratio]]&lt;1,"Between 0.8-1.0",IF(tblRides[[#This Row],[supply_demand_ratio]]&lt;=1.2,"Between 1.0-1.2","Above 1.2")))</f>
        <v>Between 1.0-1.2</v>
      </c>
    </row>
    <row r="2098" spans="1:25" x14ac:dyDescent="0.3">
      <c r="A2098" t="s">
        <v>2153</v>
      </c>
      <c r="B2098" s="1">
        <v>46041.661111111112</v>
      </c>
      <c r="C2098" s="2">
        <v>46041</v>
      </c>
      <c r="D2098">
        <v>15</v>
      </c>
      <c r="E2098" t="s">
        <v>43</v>
      </c>
      <c r="F2098" t="s">
        <v>26</v>
      </c>
      <c r="G2098">
        <v>4</v>
      </c>
      <c r="H2098">
        <v>117.6</v>
      </c>
      <c r="I2098">
        <v>112.94</v>
      </c>
      <c r="J2098">
        <v>1.1000000000000001</v>
      </c>
      <c r="K2098">
        <v>7.5</v>
      </c>
      <c r="L2098">
        <v>10</v>
      </c>
      <c r="M2098">
        <v>52</v>
      </c>
      <c r="N2098" t="s">
        <v>41</v>
      </c>
      <c r="O2098">
        <v>1.427</v>
      </c>
      <c r="P2098" t="s">
        <v>28</v>
      </c>
      <c r="Q2098" t="s">
        <v>29</v>
      </c>
      <c r="R2098">
        <v>4.7</v>
      </c>
      <c r="S2098">
        <v>8</v>
      </c>
      <c r="T2098">
        <v>-4.66</v>
      </c>
      <c r="U2098">
        <v>2.5</v>
      </c>
      <c r="V2098" t="s">
        <v>486</v>
      </c>
      <c r="W2098" t="s">
        <v>45</v>
      </c>
      <c r="X2098">
        <v>1</v>
      </c>
      <c r="Y2098" t="str">
        <f>IF(tblRides[[#This Row],[supply_demand_ratio]]&lt;0.8,"Below 0.8",IF(tblRides[[#This Row],[supply_demand_ratio]]&lt;1,"Between 0.8-1.0",IF(tblRides[[#This Row],[supply_demand_ratio]]&lt;=1.2,"Between 1.0-1.2","Above 1.2")))</f>
        <v>Above 1.2</v>
      </c>
    </row>
    <row r="2099" spans="1:25" x14ac:dyDescent="0.3">
      <c r="A2099" t="s">
        <v>2154</v>
      </c>
      <c r="B2099" s="1">
        <v>46041.663194444445</v>
      </c>
      <c r="C2099" s="2">
        <v>46041</v>
      </c>
      <c r="D2099">
        <v>15</v>
      </c>
      <c r="E2099" t="s">
        <v>43</v>
      </c>
      <c r="F2099" t="s">
        <v>26</v>
      </c>
      <c r="G2099">
        <v>7.5</v>
      </c>
      <c r="H2099">
        <v>152.49</v>
      </c>
      <c r="I2099">
        <v>148.35</v>
      </c>
      <c r="J2099">
        <v>1.1000000000000001</v>
      </c>
      <c r="K2099">
        <v>3.5</v>
      </c>
      <c r="L2099">
        <v>1</v>
      </c>
      <c r="M2099">
        <v>69</v>
      </c>
      <c r="N2099" t="s">
        <v>41</v>
      </c>
      <c r="O2099">
        <v>1.7989999999999999</v>
      </c>
      <c r="P2099" t="s">
        <v>28</v>
      </c>
      <c r="Q2099" t="s">
        <v>29</v>
      </c>
      <c r="R2099">
        <v>4.4000000000000004</v>
      </c>
      <c r="S2099">
        <v>20</v>
      </c>
      <c r="T2099">
        <v>-4.1399999999999997</v>
      </c>
      <c r="U2099">
        <v>-2.5</v>
      </c>
      <c r="V2099" t="s">
        <v>486</v>
      </c>
      <c r="W2099" t="s">
        <v>31</v>
      </c>
      <c r="X2099">
        <v>1</v>
      </c>
      <c r="Y2099" t="str">
        <f>IF(tblRides[[#This Row],[supply_demand_ratio]]&lt;0.8,"Below 0.8",IF(tblRides[[#This Row],[supply_demand_ratio]]&lt;1,"Between 0.8-1.0",IF(tblRides[[#This Row],[supply_demand_ratio]]&lt;=1.2,"Between 1.0-1.2","Above 1.2")))</f>
        <v>Above 1.2</v>
      </c>
    </row>
    <row r="2100" spans="1:25" x14ac:dyDescent="0.3">
      <c r="A2100" t="s">
        <v>2155</v>
      </c>
      <c r="B2100" s="1">
        <v>46041.67291666667</v>
      </c>
      <c r="C2100" s="2">
        <v>46041</v>
      </c>
      <c r="D2100">
        <v>16</v>
      </c>
      <c r="E2100" t="s">
        <v>25</v>
      </c>
      <c r="F2100" t="s">
        <v>26</v>
      </c>
      <c r="G2100">
        <v>10.7</v>
      </c>
      <c r="H2100">
        <v>269.08999999999997</v>
      </c>
      <c r="I2100">
        <v>249.24</v>
      </c>
      <c r="J2100">
        <v>1.2</v>
      </c>
      <c r="K2100">
        <v>8.5</v>
      </c>
      <c r="L2100">
        <v>10.6</v>
      </c>
      <c r="M2100">
        <v>133</v>
      </c>
      <c r="N2100" t="s">
        <v>27</v>
      </c>
      <c r="O2100">
        <v>0.93300000000000005</v>
      </c>
      <c r="P2100" t="s">
        <v>28</v>
      </c>
      <c r="Q2100" t="s">
        <v>29</v>
      </c>
      <c r="R2100">
        <v>4.51</v>
      </c>
      <c r="S2100">
        <v>7</v>
      </c>
      <c r="T2100">
        <v>-19.850000000000001</v>
      </c>
      <c r="U2100">
        <v>2.1</v>
      </c>
      <c r="V2100" t="s">
        <v>486</v>
      </c>
      <c r="W2100" t="s">
        <v>45</v>
      </c>
      <c r="X2100">
        <v>1</v>
      </c>
      <c r="Y2100" t="str">
        <f>IF(tblRides[[#This Row],[supply_demand_ratio]]&lt;0.8,"Below 0.8",IF(tblRides[[#This Row],[supply_demand_ratio]]&lt;1,"Between 0.8-1.0",IF(tblRides[[#This Row],[supply_demand_ratio]]&lt;=1.2,"Between 1.0-1.2","Above 1.2")))</f>
        <v>Between 0.8-1.0</v>
      </c>
    </row>
    <row r="2101" spans="1:25" x14ac:dyDescent="0.3">
      <c r="A2101" t="s">
        <v>2156</v>
      </c>
      <c r="B2101" s="1">
        <v>46041.673611111109</v>
      </c>
      <c r="C2101" s="2">
        <v>46041</v>
      </c>
      <c r="D2101">
        <v>16</v>
      </c>
      <c r="E2101" t="s">
        <v>25</v>
      </c>
      <c r="F2101" t="s">
        <v>26</v>
      </c>
      <c r="G2101">
        <v>4.5</v>
      </c>
      <c r="H2101">
        <v>163.74</v>
      </c>
      <c r="I2101">
        <v>163.76</v>
      </c>
      <c r="J2101">
        <v>1.4</v>
      </c>
      <c r="K2101">
        <v>2.5</v>
      </c>
      <c r="L2101">
        <v>3.6</v>
      </c>
      <c r="M2101">
        <v>106</v>
      </c>
      <c r="N2101" t="s">
        <v>72</v>
      </c>
      <c r="O2101">
        <v>0.64900000000000002</v>
      </c>
      <c r="P2101" t="s">
        <v>28</v>
      </c>
      <c r="Q2101" t="s">
        <v>29</v>
      </c>
      <c r="R2101">
        <v>4.9000000000000004</v>
      </c>
      <c r="S2101">
        <v>23</v>
      </c>
      <c r="T2101">
        <v>0.02</v>
      </c>
      <c r="U2101">
        <v>1.1000000000000001</v>
      </c>
      <c r="V2101" t="s">
        <v>486</v>
      </c>
      <c r="W2101" t="s">
        <v>31</v>
      </c>
      <c r="X2101">
        <v>1</v>
      </c>
      <c r="Y2101" t="str">
        <f>IF(tblRides[[#This Row],[supply_demand_ratio]]&lt;0.8,"Below 0.8",IF(tblRides[[#This Row],[supply_demand_ratio]]&lt;1,"Between 0.8-1.0",IF(tblRides[[#This Row],[supply_demand_ratio]]&lt;=1.2,"Between 1.0-1.2","Above 1.2")))</f>
        <v>Below 0.8</v>
      </c>
    </row>
    <row r="2102" spans="1:25" x14ac:dyDescent="0.3">
      <c r="A2102" t="s">
        <v>2157</v>
      </c>
      <c r="B2102" s="1">
        <v>46041.686805555553</v>
      </c>
      <c r="C2102" s="2">
        <v>46041</v>
      </c>
      <c r="D2102">
        <v>16</v>
      </c>
      <c r="E2102" t="s">
        <v>43</v>
      </c>
      <c r="F2102" t="s">
        <v>26</v>
      </c>
      <c r="G2102">
        <v>0.7</v>
      </c>
      <c r="H2102">
        <v>48.04</v>
      </c>
      <c r="I2102">
        <v>46.35</v>
      </c>
      <c r="J2102">
        <v>1</v>
      </c>
      <c r="K2102">
        <v>6</v>
      </c>
      <c r="L2102">
        <v>7.3</v>
      </c>
      <c r="M2102">
        <v>71</v>
      </c>
      <c r="N2102" t="s">
        <v>41</v>
      </c>
      <c r="O2102">
        <v>2.2000000000000002</v>
      </c>
      <c r="P2102" t="s">
        <v>28</v>
      </c>
      <c r="Q2102" t="s">
        <v>29</v>
      </c>
      <c r="R2102">
        <v>4.53</v>
      </c>
      <c r="S2102">
        <v>5</v>
      </c>
      <c r="T2102">
        <v>-1.69</v>
      </c>
      <c r="U2102">
        <v>1.3</v>
      </c>
      <c r="V2102" t="s">
        <v>486</v>
      </c>
      <c r="W2102" t="s">
        <v>45</v>
      </c>
      <c r="X2102">
        <v>1</v>
      </c>
      <c r="Y2102" t="str">
        <f>IF(tblRides[[#This Row],[supply_demand_ratio]]&lt;0.8,"Below 0.8",IF(tblRides[[#This Row],[supply_demand_ratio]]&lt;1,"Between 0.8-1.0",IF(tblRides[[#This Row],[supply_demand_ratio]]&lt;=1.2,"Between 1.0-1.2","Above 1.2")))</f>
        <v>Above 1.2</v>
      </c>
    </row>
    <row r="2103" spans="1:25" x14ac:dyDescent="0.3">
      <c r="A2103" t="s">
        <v>2158</v>
      </c>
      <c r="B2103" s="1">
        <v>46041.694444444445</v>
      </c>
      <c r="C2103" s="2">
        <v>46041</v>
      </c>
      <c r="D2103">
        <v>16</v>
      </c>
      <c r="E2103" t="s">
        <v>25</v>
      </c>
      <c r="F2103" t="s">
        <v>26</v>
      </c>
      <c r="G2103">
        <v>1.1000000000000001</v>
      </c>
      <c r="H2103">
        <v>66.64</v>
      </c>
      <c r="I2103">
        <v>61.54</v>
      </c>
      <c r="J2103">
        <v>1.1000000000000001</v>
      </c>
      <c r="K2103">
        <v>8.5</v>
      </c>
      <c r="L2103">
        <v>8.3000000000000007</v>
      </c>
      <c r="M2103">
        <v>102</v>
      </c>
      <c r="N2103" t="s">
        <v>27</v>
      </c>
      <c r="O2103">
        <v>0.755</v>
      </c>
      <c r="P2103" t="s">
        <v>28</v>
      </c>
      <c r="Q2103" t="s">
        <v>29</v>
      </c>
      <c r="R2103">
        <v>4.51</v>
      </c>
      <c r="S2103">
        <v>36</v>
      </c>
      <c r="T2103">
        <v>-5.0999999999999996</v>
      </c>
      <c r="U2103">
        <v>-0.2</v>
      </c>
      <c r="V2103" t="s">
        <v>486</v>
      </c>
      <c r="W2103" t="s">
        <v>45</v>
      </c>
      <c r="X2103">
        <v>1</v>
      </c>
      <c r="Y2103" t="str">
        <f>IF(tblRides[[#This Row],[supply_demand_ratio]]&lt;0.8,"Below 0.8",IF(tblRides[[#This Row],[supply_demand_ratio]]&lt;1,"Between 0.8-1.0",IF(tblRides[[#This Row],[supply_demand_ratio]]&lt;=1.2,"Between 1.0-1.2","Above 1.2")))</f>
        <v>Below 0.8</v>
      </c>
    </row>
    <row r="2104" spans="1:25" x14ac:dyDescent="0.3">
      <c r="A2104" t="s">
        <v>2159</v>
      </c>
      <c r="B2104" s="1">
        <v>46041.709027777775</v>
      </c>
      <c r="C2104" s="2">
        <v>46041</v>
      </c>
      <c r="D2104">
        <v>17</v>
      </c>
      <c r="E2104" t="s">
        <v>33</v>
      </c>
      <c r="F2104" t="s">
        <v>26</v>
      </c>
      <c r="G2104">
        <v>1.1000000000000001</v>
      </c>
      <c r="H2104">
        <v>69.44</v>
      </c>
      <c r="I2104">
        <v>65.95</v>
      </c>
      <c r="J2104">
        <v>1.2</v>
      </c>
      <c r="K2104">
        <v>8.3000000000000007</v>
      </c>
      <c r="L2104">
        <v>9.6999999999999993</v>
      </c>
      <c r="M2104">
        <v>76</v>
      </c>
      <c r="N2104" t="s">
        <v>72</v>
      </c>
      <c r="O2104">
        <v>0.64400000000000002</v>
      </c>
      <c r="P2104" t="s">
        <v>28</v>
      </c>
      <c r="Q2104" t="s">
        <v>29</v>
      </c>
      <c r="R2104">
        <v>4.7300000000000004</v>
      </c>
      <c r="S2104">
        <v>5</v>
      </c>
      <c r="T2104">
        <v>-3.49</v>
      </c>
      <c r="U2104">
        <v>1.4</v>
      </c>
      <c r="V2104" t="s">
        <v>486</v>
      </c>
      <c r="W2104" t="s">
        <v>45</v>
      </c>
      <c r="X2104">
        <v>1</v>
      </c>
      <c r="Y2104" t="str">
        <f>IF(tblRides[[#This Row],[supply_demand_ratio]]&lt;0.8,"Below 0.8",IF(tblRides[[#This Row],[supply_demand_ratio]]&lt;1,"Between 0.8-1.0",IF(tblRides[[#This Row],[supply_demand_ratio]]&lt;=1.2,"Between 1.0-1.2","Above 1.2")))</f>
        <v>Below 0.8</v>
      </c>
    </row>
    <row r="2105" spans="1:25" x14ac:dyDescent="0.3">
      <c r="A2105" t="s">
        <v>2160</v>
      </c>
      <c r="B2105" s="1">
        <v>46041.719444444447</v>
      </c>
      <c r="C2105" s="2">
        <v>46041</v>
      </c>
      <c r="D2105">
        <v>17</v>
      </c>
      <c r="E2105" t="s">
        <v>25</v>
      </c>
      <c r="F2105" t="s">
        <v>26</v>
      </c>
      <c r="G2105">
        <v>13.5</v>
      </c>
      <c r="H2105">
        <v>274.77</v>
      </c>
      <c r="J2105">
        <v>1</v>
      </c>
      <c r="K2105">
        <v>7.1</v>
      </c>
      <c r="L2105">
        <v>4.8</v>
      </c>
      <c r="M2105">
        <v>121</v>
      </c>
      <c r="N2105" t="s">
        <v>27</v>
      </c>
      <c r="O2105">
        <v>0.91600000000000004</v>
      </c>
      <c r="P2105" t="s">
        <v>58</v>
      </c>
      <c r="Q2105" t="s">
        <v>59</v>
      </c>
      <c r="R2105">
        <v>4.8499999999999996</v>
      </c>
      <c r="S2105">
        <v>5</v>
      </c>
      <c r="U2105">
        <v>-2.2999999999999998</v>
      </c>
      <c r="V2105" t="s">
        <v>486</v>
      </c>
      <c r="W2105" t="s">
        <v>45</v>
      </c>
      <c r="X2105">
        <v>0</v>
      </c>
      <c r="Y2105" t="str">
        <f>IF(tblRides[[#This Row],[supply_demand_ratio]]&lt;0.8,"Below 0.8",IF(tblRides[[#This Row],[supply_demand_ratio]]&lt;1,"Between 0.8-1.0",IF(tblRides[[#This Row],[supply_demand_ratio]]&lt;=1.2,"Between 1.0-1.2","Above 1.2")))</f>
        <v>Between 0.8-1.0</v>
      </c>
    </row>
    <row r="2106" spans="1:25" x14ac:dyDescent="0.3">
      <c r="A2106" t="s">
        <v>2161</v>
      </c>
      <c r="B2106" s="1">
        <v>46041.743750000001</v>
      </c>
      <c r="C2106" s="2">
        <v>46041</v>
      </c>
      <c r="D2106">
        <v>17</v>
      </c>
      <c r="E2106" t="s">
        <v>25</v>
      </c>
      <c r="F2106" t="s">
        <v>34</v>
      </c>
      <c r="G2106">
        <v>25.1</v>
      </c>
      <c r="H2106">
        <v>503.48</v>
      </c>
      <c r="I2106">
        <v>518.41999999999996</v>
      </c>
      <c r="J2106">
        <v>1.2</v>
      </c>
      <c r="K2106">
        <v>9.1999999999999993</v>
      </c>
      <c r="L2106">
        <v>10.5</v>
      </c>
      <c r="M2106">
        <v>91</v>
      </c>
      <c r="N2106" t="s">
        <v>27</v>
      </c>
      <c r="O2106">
        <v>0.69399999999999995</v>
      </c>
      <c r="P2106" t="s">
        <v>28</v>
      </c>
      <c r="Q2106" t="s">
        <v>29</v>
      </c>
      <c r="R2106">
        <v>4.6900000000000004</v>
      </c>
      <c r="S2106">
        <v>0</v>
      </c>
      <c r="T2106">
        <v>14.94</v>
      </c>
      <c r="U2106">
        <v>1.3</v>
      </c>
      <c r="V2106" t="s">
        <v>486</v>
      </c>
      <c r="W2106" t="s">
        <v>45</v>
      </c>
      <c r="X2106">
        <v>1</v>
      </c>
      <c r="Y2106" t="str">
        <f>IF(tblRides[[#This Row],[supply_demand_ratio]]&lt;0.8,"Below 0.8",IF(tblRides[[#This Row],[supply_demand_ratio]]&lt;1,"Between 0.8-1.0",IF(tblRides[[#This Row],[supply_demand_ratio]]&lt;=1.2,"Between 1.0-1.2","Above 1.2")))</f>
        <v>Below 0.8</v>
      </c>
    </row>
    <row r="2107" spans="1:25" x14ac:dyDescent="0.3">
      <c r="A2107" t="s">
        <v>2162</v>
      </c>
      <c r="B2107" s="1">
        <v>46041.745138888888</v>
      </c>
      <c r="C2107" s="2">
        <v>46041</v>
      </c>
      <c r="D2107">
        <v>17</v>
      </c>
      <c r="E2107" t="s">
        <v>25</v>
      </c>
      <c r="F2107" t="s">
        <v>26</v>
      </c>
      <c r="G2107">
        <v>5.2</v>
      </c>
      <c r="H2107">
        <v>150.77000000000001</v>
      </c>
      <c r="I2107">
        <v>154.94999999999999</v>
      </c>
      <c r="J2107">
        <v>1.2</v>
      </c>
      <c r="K2107">
        <v>7.2</v>
      </c>
      <c r="L2107">
        <v>10.7</v>
      </c>
      <c r="M2107">
        <v>113</v>
      </c>
      <c r="N2107" t="s">
        <v>72</v>
      </c>
      <c r="O2107">
        <v>0.77900000000000003</v>
      </c>
      <c r="P2107" t="s">
        <v>28</v>
      </c>
      <c r="Q2107" t="s">
        <v>29</v>
      </c>
      <c r="R2107">
        <v>4.33</v>
      </c>
      <c r="S2107">
        <v>9</v>
      </c>
      <c r="T2107">
        <v>4.18</v>
      </c>
      <c r="U2107">
        <v>3.5</v>
      </c>
      <c r="V2107" t="s">
        <v>486</v>
      </c>
      <c r="W2107" t="s">
        <v>45</v>
      </c>
      <c r="X2107">
        <v>1</v>
      </c>
      <c r="Y2107" t="str">
        <f>IF(tblRides[[#This Row],[supply_demand_ratio]]&lt;0.8,"Below 0.8",IF(tblRides[[#This Row],[supply_demand_ratio]]&lt;1,"Between 0.8-1.0",IF(tblRides[[#This Row],[supply_demand_ratio]]&lt;=1.2,"Between 1.0-1.2","Above 1.2")))</f>
        <v>Below 0.8</v>
      </c>
    </row>
    <row r="2108" spans="1:25" x14ac:dyDescent="0.3">
      <c r="A2108" t="s">
        <v>2163</v>
      </c>
      <c r="B2108" s="1">
        <v>46041.753472222219</v>
      </c>
      <c r="C2108" s="2">
        <v>46041</v>
      </c>
      <c r="D2108">
        <v>18</v>
      </c>
      <c r="E2108" t="s">
        <v>33</v>
      </c>
      <c r="F2108" t="s">
        <v>26</v>
      </c>
      <c r="G2108">
        <v>1.2</v>
      </c>
      <c r="H2108">
        <v>74.260000000000005</v>
      </c>
      <c r="J2108">
        <v>1.3</v>
      </c>
      <c r="K2108">
        <v>6.7</v>
      </c>
      <c r="L2108">
        <v>7.1</v>
      </c>
      <c r="M2108">
        <v>71</v>
      </c>
      <c r="N2108" t="s">
        <v>27</v>
      </c>
      <c r="O2108">
        <v>0.66200000000000003</v>
      </c>
      <c r="P2108" t="s">
        <v>58</v>
      </c>
      <c r="Q2108" t="s">
        <v>59</v>
      </c>
      <c r="R2108">
        <v>4.4400000000000004</v>
      </c>
      <c r="S2108">
        <v>5</v>
      </c>
      <c r="U2108">
        <v>0.4</v>
      </c>
      <c r="V2108" t="s">
        <v>486</v>
      </c>
      <c r="W2108" t="s">
        <v>45</v>
      </c>
      <c r="X2108">
        <v>0</v>
      </c>
      <c r="Y2108" t="str">
        <f>IF(tblRides[[#This Row],[supply_demand_ratio]]&lt;0.8,"Below 0.8",IF(tblRides[[#This Row],[supply_demand_ratio]]&lt;1,"Between 0.8-1.0",IF(tblRides[[#This Row],[supply_demand_ratio]]&lt;=1.2,"Between 1.0-1.2","Above 1.2")))</f>
        <v>Below 0.8</v>
      </c>
    </row>
    <row r="2109" spans="1:25" x14ac:dyDescent="0.3">
      <c r="A2109" t="s">
        <v>2164</v>
      </c>
      <c r="B2109" s="1">
        <v>46041.762499999997</v>
      </c>
      <c r="C2109" s="2">
        <v>46041</v>
      </c>
      <c r="D2109">
        <v>18</v>
      </c>
      <c r="E2109" t="s">
        <v>33</v>
      </c>
      <c r="F2109" t="s">
        <v>34</v>
      </c>
      <c r="G2109">
        <v>2.5</v>
      </c>
      <c r="H2109">
        <v>98.84</v>
      </c>
      <c r="I2109">
        <v>99.5</v>
      </c>
      <c r="J2109">
        <v>1.3</v>
      </c>
      <c r="K2109">
        <v>5</v>
      </c>
      <c r="L2109">
        <v>3.9</v>
      </c>
      <c r="M2109">
        <v>68</v>
      </c>
      <c r="N2109" t="s">
        <v>27</v>
      </c>
      <c r="O2109">
        <v>0.64600000000000002</v>
      </c>
      <c r="P2109" t="s">
        <v>28</v>
      </c>
      <c r="Q2109" t="s">
        <v>29</v>
      </c>
      <c r="R2109">
        <v>4.99</v>
      </c>
      <c r="S2109">
        <v>0</v>
      </c>
      <c r="T2109">
        <v>0.66</v>
      </c>
      <c r="U2109">
        <v>-1.1000000000000001</v>
      </c>
      <c r="V2109" t="s">
        <v>486</v>
      </c>
      <c r="W2109" t="s">
        <v>31</v>
      </c>
      <c r="X2109">
        <v>1</v>
      </c>
      <c r="Y2109" t="str">
        <f>IF(tblRides[[#This Row],[supply_demand_ratio]]&lt;0.8,"Below 0.8",IF(tblRides[[#This Row],[supply_demand_ratio]]&lt;1,"Between 0.8-1.0",IF(tblRides[[#This Row],[supply_demand_ratio]]&lt;=1.2,"Between 1.0-1.2","Above 1.2")))</f>
        <v>Below 0.8</v>
      </c>
    </row>
    <row r="2110" spans="1:25" x14ac:dyDescent="0.3">
      <c r="A2110" t="s">
        <v>2165</v>
      </c>
      <c r="B2110" s="1">
        <v>46041.777777777781</v>
      </c>
      <c r="C2110" s="2">
        <v>46041</v>
      </c>
      <c r="D2110">
        <v>18</v>
      </c>
      <c r="E2110" t="s">
        <v>43</v>
      </c>
      <c r="F2110" t="s">
        <v>26</v>
      </c>
      <c r="G2110">
        <v>2.2000000000000002</v>
      </c>
      <c r="H2110">
        <v>67.48</v>
      </c>
      <c r="J2110">
        <v>1</v>
      </c>
      <c r="K2110">
        <v>7.4</v>
      </c>
      <c r="L2110">
        <v>12.6</v>
      </c>
      <c r="M2110">
        <v>49</v>
      </c>
      <c r="N2110" t="s">
        <v>41</v>
      </c>
      <c r="O2110">
        <v>1</v>
      </c>
      <c r="P2110" t="s">
        <v>37</v>
      </c>
      <c r="Q2110" t="s">
        <v>103</v>
      </c>
      <c r="R2110">
        <v>4.8499999999999996</v>
      </c>
      <c r="S2110">
        <v>5</v>
      </c>
      <c r="U2110">
        <v>5.2</v>
      </c>
      <c r="V2110" t="s">
        <v>486</v>
      </c>
      <c r="W2110" t="s">
        <v>45</v>
      </c>
      <c r="X2110">
        <v>0</v>
      </c>
      <c r="Y2110" t="str">
        <f>IF(tblRides[[#This Row],[supply_demand_ratio]]&lt;0.8,"Below 0.8",IF(tblRides[[#This Row],[supply_demand_ratio]]&lt;1,"Between 0.8-1.0",IF(tblRides[[#This Row],[supply_demand_ratio]]&lt;=1.2,"Between 1.0-1.2","Above 1.2")))</f>
        <v>Between 1.0-1.2</v>
      </c>
    </row>
    <row r="2111" spans="1:25" x14ac:dyDescent="0.3">
      <c r="A2111" t="s">
        <v>2166</v>
      </c>
      <c r="B2111" s="1">
        <v>46041.781944444447</v>
      </c>
      <c r="C2111" s="2">
        <v>46041</v>
      </c>
      <c r="D2111">
        <v>18</v>
      </c>
      <c r="E2111" t="s">
        <v>25</v>
      </c>
      <c r="F2111" t="s">
        <v>26</v>
      </c>
      <c r="G2111">
        <v>13</v>
      </c>
      <c r="H2111">
        <v>338.66</v>
      </c>
      <c r="I2111">
        <v>348.59</v>
      </c>
      <c r="J2111">
        <v>1.4</v>
      </c>
      <c r="K2111">
        <v>10.7</v>
      </c>
      <c r="L2111">
        <v>15.1</v>
      </c>
      <c r="M2111">
        <v>72</v>
      </c>
      <c r="N2111" t="s">
        <v>27</v>
      </c>
      <c r="O2111">
        <v>0.52100000000000002</v>
      </c>
      <c r="P2111" t="s">
        <v>28</v>
      </c>
      <c r="Q2111" t="s">
        <v>29</v>
      </c>
      <c r="R2111">
        <v>4.4000000000000004</v>
      </c>
      <c r="S2111">
        <v>16</v>
      </c>
      <c r="T2111">
        <v>9.93</v>
      </c>
      <c r="U2111">
        <v>4.4000000000000004</v>
      </c>
      <c r="V2111" t="s">
        <v>486</v>
      </c>
      <c r="W2111" t="s">
        <v>77</v>
      </c>
      <c r="X2111">
        <v>1</v>
      </c>
      <c r="Y2111" t="str">
        <f>IF(tblRides[[#This Row],[supply_demand_ratio]]&lt;0.8,"Below 0.8",IF(tblRides[[#This Row],[supply_demand_ratio]]&lt;1,"Between 0.8-1.0",IF(tblRides[[#This Row],[supply_demand_ratio]]&lt;=1.2,"Between 1.0-1.2","Above 1.2")))</f>
        <v>Below 0.8</v>
      </c>
    </row>
    <row r="2112" spans="1:25" x14ac:dyDescent="0.3">
      <c r="A2112" t="s">
        <v>2167</v>
      </c>
      <c r="B2112" s="1">
        <v>46041.785416666666</v>
      </c>
      <c r="C2112" s="2">
        <v>46041</v>
      </c>
      <c r="D2112">
        <v>18</v>
      </c>
      <c r="E2112" t="s">
        <v>62</v>
      </c>
      <c r="F2112" t="s">
        <v>26</v>
      </c>
      <c r="G2112">
        <v>4.0999999999999996</v>
      </c>
      <c r="H2112">
        <v>96.06</v>
      </c>
      <c r="I2112">
        <v>95.52</v>
      </c>
      <c r="J2112">
        <v>1.1000000000000001</v>
      </c>
      <c r="K2112">
        <v>7</v>
      </c>
      <c r="L2112">
        <v>4.8</v>
      </c>
      <c r="M2112">
        <v>53</v>
      </c>
      <c r="N2112" t="s">
        <v>27</v>
      </c>
      <c r="O2112">
        <v>0.99099999999999999</v>
      </c>
      <c r="P2112" t="s">
        <v>28</v>
      </c>
      <c r="Q2112" t="s">
        <v>29</v>
      </c>
      <c r="R2112">
        <v>4.66</v>
      </c>
      <c r="S2112">
        <v>34</v>
      </c>
      <c r="T2112">
        <v>-0.54</v>
      </c>
      <c r="U2112">
        <v>-2.2000000000000002</v>
      </c>
      <c r="V2112" t="s">
        <v>486</v>
      </c>
      <c r="W2112" t="s">
        <v>45</v>
      </c>
      <c r="X2112">
        <v>1</v>
      </c>
      <c r="Y2112" t="str">
        <f>IF(tblRides[[#This Row],[supply_demand_ratio]]&lt;0.8,"Below 0.8",IF(tblRides[[#This Row],[supply_demand_ratio]]&lt;1,"Between 0.8-1.0",IF(tblRides[[#This Row],[supply_demand_ratio]]&lt;=1.2,"Between 1.0-1.2","Above 1.2")))</f>
        <v>Between 0.8-1.0</v>
      </c>
    </row>
    <row r="2113" spans="1:25" x14ac:dyDescent="0.3">
      <c r="A2113" t="s">
        <v>2168</v>
      </c>
      <c r="B2113" s="1">
        <v>46041.795138888891</v>
      </c>
      <c r="C2113" s="2">
        <v>46041</v>
      </c>
      <c r="D2113">
        <v>19</v>
      </c>
      <c r="E2113" t="s">
        <v>33</v>
      </c>
      <c r="F2113" t="s">
        <v>26</v>
      </c>
      <c r="G2113">
        <v>35</v>
      </c>
      <c r="H2113">
        <v>638.26</v>
      </c>
      <c r="I2113">
        <v>640.04999999999995</v>
      </c>
      <c r="J2113">
        <v>1</v>
      </c>
      <c r="K2113">
        <v>7.8</v>
      </c>
      <c r="L2113">
        <v>7.4</v>
      </c>
      <c r="M2113">
        <v>76</v>
      </c>
      <c r="N2113" t="s">
        <v>27</v>
      </c>
      <c r="O2113">
        <v>0.86799999999999999</v>
      </c>
      <c r="P2113" t="s">
        <v>28</v>
      </c>
      <c r="Q2113" t="s">
        <v>29</v>
      </c>
      <c r="R2113">
        <v>5</v>
      </c>
      <c r="S2113">
        <v>8</v>
      </c>
      <c r="T2113">
        <v>1.79</v>
      </c>
      <c r="U2113">
        <v>-0.4</v>
      </c>
      <c r="V2113" t="s">
        <v>486</v>
      </c>
      <c r="W2113" t="s">
        <v>45</v>
      </c>
      <c r="X2113">
        <v>1</v>
      </c>
      <c r="Y2113" t="str">
        <f>IF(tblRides[[#This Row],[supply_demand_ratio]]&lt;0.8,"Below 0.8",IF(tblRides[[#This Row],[supply_demand_ratio]]&lt;1,"Between 0.8-1.0",IF(tblRides[[#This Row],[supply_demand_ratio]]&lt;=1.2,"Between 1.0-1.2","Above 1.2")))</f>
        <v>Between 0.8-1.0</v>
      </c>
    </row>
    <row r="2114" spans="1:25" x14ac:dyDescent="0.3">
      <c r="A2114" t="s">
        <v>2169</v>
      </c>
      <c r="B2114" s="1">
        <v>46041.806250000001</v>
      </c>
      <c r="C2114" s="2">
        <v>46041</v>
      </c>
      <c r="D2114">
        <v>19</v>
      </c>
      <c r="E2114" t="s">
        <v>33</v>
      </c>
      <c r="F2114" t="s">
        <v>34</v>
      </c>
      <c r="G2114">
        <v>2.2000000000000002</v>
      </c>
      <c r="H2114">
        <v>71.150000000000006</v>
      </c>
      <c r="I2114">
        <v>71.7</v>
      </c>
      <c r="J2114">
        <v>1</v>
      </c>
      <c r="K2114">
        <v>6.1</v>
      </c>
      <c r="L2114">
        <v>7.1</v>
      </c>
      <c r="M2114">
        <v>73</v>
      </c>
      <c r="N2114" t="s">
        <v>41</v>
      </c>
      <c r="O2114">
        <v>0.99299999999999999</v>
      </c>
      <c r="P2114" t="s">
        <v>28</v>
      </c>
      <c r="Q2114" t="s">
        <v>29</v>
      </c>
      <c r="R2114">
        <v>4.72</v>
      </c>
      <c r="S2114">
        <v>0</v>
      </c>
      <c r="T2114">
        <v>0.55000000000000004</v>
      </c>
      <c r="U2114">
        <v>1</v>
      </c>
      <c r="V2114" t="s">
        <v>486</v>
      </c>
      <c r="W2114" t="s">
        <v>45</v>
      </c>
      <c r="X2114">
        <v>1</v>
      </c>
      <c r="Y2114" t="str">
        <f>IF(tblRides[[#This Row],[supply_demand_ratio]]&lt;0.8,"Below 0.8",IF(tblRides[[#This Row],[supply_demand_ratio]]&lt;1,"Between 0.8-1.0",IF(tblRides[[#This Row],[supply_demand_ratio]]&lt;=1.2,"Between 1.0-1.2","Above 1.2")))</f>
        <v>Between 0.8-1.0</v>
      </c>
    </row>
    <row r="2115" spans="1:25" x14ac:dyDescent="0.3">
      <c r="A2115" t="s">
        <v>2170</v>
      </c>
      <c r="B2115" s="1">
        <v>46041.814583333333</v>
      </c>
      <c r="C2115" s="2">
        <v>46041</v>
      </c>
      <c r="D2115">
        <v>19</v>
      </c>
      <c r="E2115" t="s">
        <v>33</v>
      </c>
      <c r="F2115" t="s">
        <v>26</v>
      </c>
      <c r="G2115">
        <v>2.4</v>
      </c>
      <c r="H2115">
        <v>85.22</v>
      </c>
      <c r="J2115">
        <v>1.1000000000000001</v>
      </c>
      <c r="K2115">
        <v>5.3</v>
      </c>
      <c r="L2115">
        <v>7.1</v>
      </c>
      <c r="M2115">
        <v>68</v>
      </c>
      <c r="N2115" t="s">
        <v>41</v>
      </c>
      <c r="O2115">
        <v>0.85899999999999999</v>
      </c>
      <c r="P2115" t="s">
        <v>58</v>
      </c>
      <c r="Q2115" t="s">
        <v>59</v>
      </c>
      <c r="R2115">
        <v>4.57</v>
      </c>
      <c r="S2115">
        <v>23</v>
      </c>
      <c r="U2115">
        <v>1.8</v>
      </c>
      <c r="V2115" t="s">
        <v>486</v>
      </c>
      <c r="W2115" t="s">
        <v>45</v>
      </c>
      <c r="X2115">
        <v>0</v>
      </c>
      <c r="Y2115" t="str">
        <f>IF(tblRides[[#This Row],[supply_demand_ratio]]&lt;0.8,"Below 0.8",IF(tblRides[[#This Row],[supply_demand_ratio]]&lt;1,"Between 0.8-1.0",IF(tblRides[[#This Row],[supply_demand_ratio]]&lt;=1.2,"Between 1.0-1.2","Above 1.2")))</f>
        <v>Between 0.8-1.0</v>
      </c>
    </row>
    <row r="2116" spans="1:25" x14ac:dyDescent="0.3">
      <c r="A2116" t="s">
        <v>2171</v>
      </c>
      <c r="B2116" s="1">
        <v>46041.834722222222</v>
      </c>
      <c r="C2116" s="2">
        <v>46041</v>
      </c>
      <c r="D2116">
        <v>20</v>
      </c>
      <c r="E2116" t="s">
        <v>36</v>
      </c>
      <c r="F2116" t="s">
        <v>26</v>
      </c>
      <c r="G2116">
        <v>4.0999999999999996</v>
      </c>
      <c r="H2116">
        <v>132.26</v>
      </c>
      <c r="J2116">
        <v>1.2</v>
      </c>
      <c r="K2116">
        <v>8.3000000000000007</v>
      </c>
      <c r="L2116">
        <v>11.1</v>
      </c>
      <c r="M2116">
        <v>97</v>
      </c>
      <c r="N2116" t="s">
        <v>27</v>
      </c>
      <c r="O2116">
        <v>0.88</v>
      </c>
      <c r="P2116" t="s">
        <v>58</v>
      </c>
      <c r="Q2116" t="s">
        <v>108</v>
      </c>
      <c r="R2116">
        <v>4.43</v>
      </c>
      <c r="S2116">
        <v>63</v>
      </c>
      <c r="U2116">
        <v>2.8</v>
      </c>
      <c r="V2116" t="s">
        <v>486</v>
      </c>
      <c r="W2116" t="s">
        <v>45</v>
      </c>
      <c r="X2116">
        <v>0</v>
      </c>
      <c r="Y2116" t="str">
        <f>IF(tblRides[[#This Row],[supply_demand_ratio]]&lt;0.8,"Below 0.8",IF(tblRides[[#This Row],[supply_demand_ratio]]&lt;1,"Between 0.8-1.0",IF(tblRides[[#This Row],[supply_demand_ratio]]&lt;=1.2,"Between 1.0-1.2","Above 1.2")))</f>
        <v>Between 0.8-1.0</v>
      </c>
    </row>
    <row r="2117" spans="1:25" x14ac:dyDescent="0.3">
      <c r="A2117" t="s">
        <v>2172</v>
      </c>
      <c r="B2117" s="1">
        <v>46041.847916666666</v>
      </c>
      <c r="C2117" s="2">
        <v>46041</v>
      </c>
      <c r="D2117">
        <v>20</v>
      </c>
      <c r="E2117" t="s">
        <v>62</v>
      </c>
      <c r="F2117" t="s">
        <v>26</v>
      </c>
      <c r="G2117">
        <v>3.7</v>
      </c>
      <c r="H2117">
        <v>89.99</v>
      </c>
      <c r="I2117">
        <v>90.45</v>
      </c>
      <c r="J2117">
        <v>1</v>
      </c>
      <c r="K2117">
        <v>4.2</v>
      </c>
      <c r="L2117">
        <v>4.2</v>
      </c>
      <c r="M2117">
        <v>54</v>
      </c>
      <c r="N2117" t="s">
        <v>27</v>
      </c>
      <c r="O2117">
        <v>1.038</v>
      </c>
      <c r="P2117" t="s">
        <v>28</v>
      </c>
      <c r="Q2117" t="s">
        <v>29</v>
      </c>
      <c r="R2117">
        <v>4.63</v>
      </c>
      <c r="S2117">
        <v>7</v>
      </c>
      <c r="T2117">
        <v>0.46</v>
      </c>
      <c r="U2117">
        <v>0</v>
      </c>
      <c r="V2117" t="s">
        <v>486</v>
      </c>
      <c r="W2117" t="s">
        <v>31</v>
      </c>
      <c r="X2117">
        <v>1</v>
      </c>
      <c r="Y2117" t="str">
        <f>IF(tblRides[[#This Row],[supply_demand_ratio]]&lt;0.8,"Below 0.8",IF(tblRides[[#This Row],[supply_demand_ratio]]&lt;1,"Between 0.8-1.0",IF(tblRides[[#This Row],[supply_demand_ratio]]&lt;=1.2,"Between 1.0-1.2","Above 1.2")))</f>
        <v>Between 1.0-1.2</v>
      </c>
    </row>
    <row r="2118" spans="1:25" x14ac:dyDescent="0.3">
      <c r="A2118" t="s">
        <v>2173</v>
      </c>
      <c r="B2118" s="1">
        <v>46041.848611111112</v>
      </c>
      <c r="C2118" s="2">
        <v>46041</v>
      </c>
      <c r="D2118">
        <v>20</v>
      </c>
      <c r="E2118" t="s">
        <v>43</v>
      </c>
      <c r="F2118" t="s">
        <v>26</v>
      </c>
      <c r="G2118">
        <v>11.7</v>
      </c>
      <c r="H2118">
        <v>188.43</v>
      </c>
      <c r="I2118">
        <v>201.55</v>
      </c>
      <c r="J2118">
        <v>1</v>
      </c>
      <c r="K2118">
        <v>5.5</v>
      </c>
      <c r="L2118">
        <v>3.6</v>
      </c>
      <c r="M2118">
        <v>54</v>
      </c>
      <c r="N2118" t="s">
        <v>41</v>
      </c>
      <c r="O2118">
        <v>1.405</v>
      </c>
      <c r="P2118" t="s">
        <v>28</v>
      </c>
      <c r="Q2118" t="s">
        <v>29</v>
      </c>
      <c r="R2118">
        <v>4.88</v>
      </c>
      <c r="S2118">
        <v>1</v>
      </c>
      <c r="T2118">
        <v>13.12</v>
      </c>
      <c r="U2118">
        <v>-1.9</v>
      </c>
      <c r="V2118" t="s">
        <v>486</v>
      </c>
      <c r="W2118" t="s">
        <v>45</v>
      </c>
      <c r="X2118">
        <v>1</v>
      </c>
      <c r="Y2118" t="str">
        <f>IF(tblRides[[#This Row],[supply_demand_ratio]]&lt;0.8,"Below 0.8",IF(tblRides[[#This Row],[supply_demand_ratio]]&lt;1,"Between 0.8-1.0",IF(tblRides[[#This Row],[supply_demand_ratio]]&lt;=1.2,"Between 1.0-1.2","Above 1.2")))</f>
        <v>Above 1.2</v>
      </c>
    </row>
    <row r="2119" spans="1:25" x14ac:dyDescent="0.3">
      <c r="A2119" t="s">
        <v>2174</v>
      </c>
      <c r="B2119" s="1">
        <v>46041.87777777778</v>
      </c>
      <c r="C2119" s="2">
        <v>46041</v>
      </c>
      <c r="D2119">
        <v>21</v>
      </c>
      <c r="E2119" t="s">
        <v>36</v>
      </c>
      <c r="F2119" t="s">
        <v>34</v>
      </c>
      <c r="G2119">
        <v>5.9</v>
      </c>
      <c r="H2119">
        <v>136.19999999999999</v>
      </c>
      <c r="I2119">
        <v>136.94999999999999</v>
      </c>
      <c r="J2119">
        <v>1.1000000000000001</v>
      </c>
      <c r="K2119">
        <v>7.2</v>
      </c>
      <c r="L2119">
        <v>9</v>
      </c>
      <c r="M2119">
        <v>111</v>
      </c>
      <c r="N2119" t="s">
        <v>27</v>
      </c>
      <c r="O2119">
        <v>0.85499999999999998</v>
      </c>
      <c r="P2119" t="s">
        <v>28</v>
      </c>
      <c r="Q2119" t="s">
        <v>29</v>
      </c>
      <c r="R2119">
        <v>5</v>
      </c>
      <c r="S2119">
        <v>0</v>
      </c>
      <c r="T2119">
        <v>0.75</v>
      </c>
      <c r="U2119">
        <v>1.8</v>
      </c>
      <c r="V2119" t="s">
        <v>486</v>
      </c>
      <c r="W2119" t="s">
        <v>45</v>
      </c>
      <c r="X2119">
        <v>1</v>
      </c>
      <c r="Y2119" t="str">
        <f>IF(tblRides[[#This Row],[supply_demand_ratio]]&lt;0.8,"Below 0.8",IF(tblRides[[#This Row],[supply_demand_ratio]]&lt;1,"Between 0.8-1.0",IF(tblRides[[#This Row],[supply_demand_ratio]]&lt;=1.2,"Between 1.0-1.2","Above 1.2")))</f>
        <v>Between 0.8-1.0</v>
      </c>
    </row>
    <row r="2120" spans="1:25" x14ac:dyDescent="0.3">
      <c r="A2120" t="s">
        <v>2175</v>
      </c>
      <c r="B2120" s="1">
        <v>46041.896527777775</v>
      </c>
      <c r="C2120" s="2">
        <v>46041</v>
      </c>
      <c r="D2120">
        <v>21</v>
      </c>
      <c r="E2120" t="s">
        <v>25</v>
      </c>
      <c r="F2120" t="s">
        <v>26</v>
      </c>
      <c r="G2120">
        <v>8.8000000000000007</v>
      </c>
      <c r="H2120">
        <v>214.65</v>
      </c>
      <c r="I2120">
        <v>214.02</v>
      </c>
      <c r="J2120">
        <v>1.1000000000000001</v>
      </c>
      <c r="K2120">
        <v>9.5</v>
      </c>
      <c r="L2120">
        <v>8.4</v>
      </c>
      <c r="M2120">
        <v>114</v>
      </c>
      <c r="N2120" t="s">
        <v>72</v>
      </c>
      <c r="O2120">
        <v>0.76500000000000001</v>
      </c>
      <c r="P2120" t="s">
        <v>28</v>
      </c>
      <c r="Q2120" t="s">
        <v>29</v>
      </c>
      <c r="R2120">
        <v>4.9800000000000004</v>
      </c>
      <c r="S2120">
        <v>4</v>
      </c>
      <c r="T2120">
        <v>-0.63</v>
      </c>
      <c r="U2120">
        <v>-1.1000000000000001</v>
      </c>
      <c r="V2120" t="s">
        <v>486</v>
      </c>
      <c r="W2120" t="s">
        <v>45</v>
      </c>
      <c r="X2120">
        <v>1</v>
      </c>
      <c r="Y2120" t="str">
        <f>IF(tblRides[[#This Row],[supply_demand_ratio]]&lt;0.8,"Below 0.8",IF(tblRides[[#This Row],[supply_demand_ratio]]&lt;1,"Between 0.8-1.0",IF(tblRides[[#This Row],[supply_demand_ratio]]&lt;=1.2,"Between 1.0-1.2","Above 1.2")))</f>
        <v>Below 0.8</v>
      </c>
    </row>
    <row r="2121" spans="1:25" x14ac:dyDescent="0.3">
      <c r="A2121" t="s">
        <v>2176</v>
      </c>
      <c r="B2121" s="1">
        <v>46041.897916666669</v>
      </c>
      <c r="C2121" s="2">
        <v>46041</v>
      </c>
      <c r="D2121">
        <v>21</v>
      </c>
      <c r="E2121" t="s">
        <v>33</v>
      </c>
      <c r="F2121" t="s">
        <v>26</v>
      </c>
      <c r="G2121">
        <v>7</v>
      </c>
      <c r="H2121">
        <v>161.02000000000001</v>
      </c>
      <c r="I2121">
        <v>171.58</v>
      </c>
      <c r="J2121">
        <v>1</v>
      </c>
      <c r="K2121">
        <v>2</v>
      </c>
      <c r="L2121">
        <v>4.5999999999999996</v>
      </c>
      <c r="M2121">
        <v>84</v>
      </c>
      <c r="N2121" t="s">
        <v>27</v>
      </c>
      <c r="O2121">
        <v>0.98799999999999999</v>
      </c>
      <c r="P2121" t="s">
        <v>28</v>
      </c>
      <c r="Q2121" t="s">
        <v>29</v>
      </c>
      <c r="R2121">
        <v>4.8099999999999996</v>
      </c>
      <c r="S2121">
        <v>3</v>
      </c>
      <c r="T2121">
        <v>10.56</v>
      </c>
      <c r="U2121">
        <v>2.6</v>
      </c>
      <c r="V2121" t="s">
        <v>486</v>
      </c>
      <c r="W2121" t="s">
        <v>31</v>
      </c>
      <c r="X2121">
        <v>1</v>
      </c>
      <c r="Y2121" t="str">
        <f>IF(tblRides[[#This Row],[supply_demand_ratio]]&lt;0.8,"Below 0.8",IF(tblRides[[#This Row],[supply_demand_ratio]]&lt;1,"Between 0.8-1.0",IF(tblRides[[#This Row],[supply_demand_ratio]]&lt;=1.2,"Between 1.0-1.2","Above 1.2")))</f>
        <v>Between 0.8-1.0</v>
      </c>
    </row>
    <row r="2122" spans="1:25" x14ac:dyDescent="0.3">
      <c r="A2122" t="s">
        <v>2177</v>
      </c>
      <c r="B2122" s="1">
        <v>46041.897916666669</v>
      </c>
      <c r="C2122" s="2">
        <v>46041</v>
      </c>
      <c r="D2122">
        <v>21</v>
      </c>
      <c r="E2122" t="s">
        <v>43</v>
      </c>
      <c r="F2122" t="s">
        <v>26</v>
      </c>
      <c r="G2122">
        <v>7</v>
      </c>
      <c r="H2122">
        <v>149.38</v>
      </c>
      <c r="J2122">
        <v>1</v>
      </c>
      <c r="K2122">
        <v>6.6</v>
      </c>
      <c r="L2122">
        <v>9.1</v>
      </c>
      <c r="M2122">
        <v>65</v>
      </c>
      <c r="N2122" t="s">
        <v>41</v>
      </c>
      <c r="O2122">
        <v>2.2000000000000002</v>
      </c>
      <c r="P2122" t="s">
        <v>58</v>
      </c>
      <c r="Q2122" t="s">
        <v>59</v>
      </c>
      <c r="R2122">
        <v>4.7</v>
      </c>
      <c r="S2122">
        <v>1</v>
      </c>
      <c r="U2122">
        <v>2.5</v>
      </c>
      <c r="V2122" t="s">
        <v>486</v>
      </c>
      <c r="W2122" t="s">
        <v>45</v>
      </c>
      <c r="X2122">
        <v>0</v>
      </c>
      <c r="Y2122" t="str">
        <f>IF(tblRides[[#This Row],[supply_demand_ratio]]&lt;0.8,"Below 0.8",IF(tblRides[[#This Row],[supply_demand_ratio]]&lt;1,"Between 0.8-1.0",IF(tblRides[[#This Row],[supply_demand_ratio]]&lt;=1.2,"Between 1.0-1.2","Above 1.2")))</f>
        <v>Above 1.2</v>
      </c>
    </row>
    <row r="2123" spans="1:25" x14ac:dyDescent="0.3">
      <c r="A2123" t="s">
        <v>2178</v>
      </c>
      <c r="B2123" s="1">
        <v>46041.899305555555</v>
      </c>
      <c r="C2123" s="2">
        <v>46041</v>
      </c>
      <c r="D2123">
        <v>21</v>
      </c>
      <c r="E2123" t="s">
        <v>25</v>
      </c>
      <c r="F2123" t="s">
        <v>26</v>
      </c>
      <c r="G2123">
        <v>4.9000000000000004</v>
      </c>
      <c r="H2123">
        <v>119.91</v>
      </c>
      <c r="I2123">
        <v>124.57</v>
      </c>
      <c r="J2123">
        <v>1</v>
      </c>
      <c r="K2123">
        <v>4</v>
      </c>
      <c r="L2123">
        <v>10.3</v>
      </c>
      <c r="M2123">
        <v>105</v>
      </c>
      <c r="N2123" t="s">
        <v>27</v>
      </c>
      <c r="O2123">
        <v>0.96499999999999997</v>
      </c>
      <c r="P2123" t="s">
        <v>28</v>
      </c>
      <c r="Q2123" t="s">
        <v>29</v>
      </c>
      <c r="R2123">
        <v>4.5</v>
      </c>
      <c r="S2123">
        <v>21</v>
      </c>
      <c r="T2123">
        <v>4.66</v>
      </c>
      <c r="U2123">
        <v>6.3</v>
      </c>
      <c r="V2123" t="s">
        <v>486</v>
      </c>
      <c r="W2123" t="s">
        <v>31</v>
      </c>
      <c r="X2123">
        <v>1</v>
      </c>
      <c r="Y2123" t="str">
        <f>IF(tblRides[[#This Row],[supply_demand_ratio]]&lt;0.8,"Below 0.8",IF(tblRides[[#This Row],[supply_demand_ratio]]&lt;1,"Between 0.8-1.0",IF(tblRides[[#This Row],[supply_demand_ratio]]&lt;=1.2,"Between 1.0-1.2","Above 1.2")))</f>
        <v>Between 0.8-1.0</v>
      </c>
    </row>
    <row r="2124" spans="1:25" x14ac:dyDescent="0.3">
      <c r="A2124" t="s">
        <v>2179</v>
      </c>
      <c r="B2124" s="1">
        <v>46041.907638888886</v>
      </c>
      <c r="C2124" s="2">
        <v>46041</v>
      </c>
      <c r="D2124">
        <v>21</v>
      </c>
      <c r="E2124" t="s">
        <v>62</v>
      </c>
      <c r="F2124" t="s">
        <v>26</v>
      </c>
      <c r="G2124">
        <v>12.3</v>
      </c>
      <c r="H2124">
        <v>219.47</v>
      </c>
      <c r="I2124">
        <v>230.28</v>
      </c>
      <c r="J2124">
        <v>1</v>
      </c>
      <c r="K2124">
        <v>5.9</v>
      </c>
      <c r="L2124">
        <v>10.8</v>
      </c>
      <c r="M2124">
        <v>46</v>
      </c>
      <c r="N2124" t="s">
        <v>41</v>
      </c>
      <c r="O2124">
        <v>1.4450000000000001</v>
      </c>
      <c r="P2124" t="s">
        <v>28</v>
      </c>
      <c r="Q2124" t="s">
        <v>29</v>
      </c>
      <c r="R2124">
        <v>4.67</v>
      </c>
      <c r="S2124">
        <v>1</v>
      </c>
      <c r="T2124">
        <v>10.81</v>
      </c>
      <c r="U2124">
        <v>4.9000000000000004</v>
      </c>
      <c r="V2124" t="s">
        <v>486</v>
      </c>
      <c r="W2124" t="s">
        <v>45</v>
      </c>
      <c r="X2124">
        <v>1</v>
      </c>
      <c r="Y2124" t="str">
        <f>IF(tblRides[[#This Row],[supply_demand_ratio]]&lt;0.8,"Below 0.8",IF(tblRides[[#This Row],[supply_demand_ratio]]&lt;1,"Between 0.8-1.0",IF(tblRides[[#This Row],[supply_demand_ratio]]&lt;=1.2,"Between 1.0-1.2","Above 1.2")))</f>
        <v>Above 1.2</v>
      </c>
    </row>
    <row r="2125" spans="1:25" x14ac:dyDescent="0.3">
      <c r="A2125" t="s">
        <v>2180</v>
      </c>
      <c r="B2125" s="1">
        <v>46041.916666666664</v>
      </c>
      <c r="C2125" s="2">
        <v>46041</v>
      </c>
      <c r="D2125">
        <v>22</v>
      </c>
      <c r="E2125" t="s">
        <v>36</v>
      </c>
      <c r="F2125" t="s">
        <v>26</v>
      </c>
      <c r="G2125">
        <v>10.6</v>
      </c>
      <c r="H2125">
        <v>218.09</v>
      </c>
      <c r="I2125">
        <v>214.76</v>
      </c>
      <c r="J2125">
        <v>1.1000000000000001</v>
      </c>
      <c r="K2125">
        <v>2</v>
      </c>
      <c r="L2125">
        <v>5.0999999999999996</v>
      </c>
      <c r="M2125">
        <v>107</v>
      </c>
      <c r="N2125" t="s">
        <v>27</v>
      </c>
      <c r="O2125">
        <v>0.86399999999999999</v>
      </c>
      <c r="P2125" t="s">
        <v>28</v>
      </c>
      <c r="Q2125" t="s">
        <v>29</v>
      </c>
      <c r="R2125">
        <v>4.3600000000000003</v>
      </c>
      <c r="S2125">
        <v>19</v>
      </c>
      <c r="T2125">
        <v>-3.33</v>
      </c>
      <c r="U2125">
        <v>3.1</v>
      </c>
      <c r="V2125" t="s">
        <v>486</v>
      </c>
      <c r="W2125" t="s">
        <v>31</v>
      </c>
      <c r="X2125">
        <v>1</v>
      </c>
      <c r="Y2125" t="str">
        <f>IF(tblRides[[#This Row],[supply_demand_ratio]]&lt;0.8,"Below 0.8",IF(tblRides[[#This Row],[supply_demand_ratio]]&lt;1,"Between 0.8-1.0",IF(tblRides[[#This Row],[supply_demand_ratio]]&lt;=1.2,"Between 1.0-1.2","Above 1.2")))</f>
        <v>Between 0.8-1.0</v>
      </c>
    </row>
    <row r="2126" spans="1:25" x14ac:dyDescent="0.3">
      <c r="A2126" t="s">
        <v>2181</v>
      </c>
      <c r="B2126" s="1">
        <v>46041.930555555555</v>
      </c>
      <c r="C2126" s="2">
        <v>46041</v>
      </c>
      <c r="D2126">
        <v>22</v>
      </c>
      <c r="E2126" t="s">
        <v>25</v>
      </c>
      <c r="F2126" t="s">
        <v>26</v>
      </c>
      <c r="G2126">
        <v>2.9</v>
      </c>
      <c r="H2126">
        <v>86.27</v>
      </c>
      <c r="J2126">
        <v>1</v>
      </c>
      <c r="K2126">
        <v>2.9</v>
      </c>
      <c r="L2126">
        <v>2.7</v>
      </c>
      <c r="M2126">
        <v>118</v>
      </c>
      <c r="N2126" t="s">
        <v>27</v>
      </c>
      <c r="O2126">
        <v>1.093</v>
      </c>
      <c r="P2126" t="s">
        <v>37</v>
      </c>
      <c r="Q2126" t="s">
        <v>38</v>
      </c>
      <c r="R2126">
        <v>4.8899999999999997</v>
      </c>
      <c r="S2126">
        <v>66</v>
      </c>
      <c r="U2126">
        <v>-0.2</v>
      </c>
      <c r="V2126" t="s">
        <v>486</v>
      </c>
      <c r="W2126" t="s">
        <v>31</v>
      </c>
      <c r="X2126">
        <v>0</v>
      </c>
      <c r="Y2126" t="str">
        <f>IF(tblRides[[#This Row],[supply_demand_ratio]]&lt;0.8,"Below 0.8",IF(tblRides[[#This Row],[supply_demand_ratio]]&lt;1,"Between 0.8-1.0",IF(tblRides[[#This Row],[supply_demand_ratio]]&lt;=1.2,"Between 1.0-1.2","Above 1.2")))</f>
        <v>Between 1.0-1.2</v>
      </c>
    </row>
    <row r="2127" spans="1:25" x14ac:dyDescent="0.3">
      <c r="A2127" t="s">
        <v>2182</v>
      </c>
      <c r="B2127" s="1">
        <v>46041.930555555555</v>
      </c>
      <c r="C2127" s="2">
        <v>46041</v>
      </c>
      <c r="D2127">
        <v>22</v>
      </c>
      <c r="E2127" t="s">
        <v>62</v>
      </c>
      <c r="F2127" t="s">
        <v>26</v>
      </c>
      <c r="G2127">
        <v>4.2</v>
      </c>
      <c r="H2127">
        <v>96.83</v>
      </c>
      <c r="I2127">
        <v>96.5</v>
      </c>
      <c r="J2127">
        <v>1</v>
      </c>
      <c r="K2127">
        <v>6.9</v>
      </c>
      <c r="L2127">
        <v>5.3</v>
      </c>
      <c r="M2127">
        <v>55</v>
      </c>
      <c r="N2127" t="s">
        <v>41</v>
      </c>
      <c r="O2127">
        <v>1.988</v>
      </c>
      <c r="P2127" t="s">
        <v>28</v>
      </c>
      <c r="Q2127" t="s">
        <v>29</v>
      </c>
      <c r="R2127">
        <v>4.76</v>
      </c>
      <c r="S2127">
        <v>3</v>
      </c>
      <c r="T2127">
        <v>-0.33</v>
      </c>
      <c r="U2127">
        <v>-1.6</v>
      </c>
      <c r="V2127" t="s">
        <v>486</v>
      </c>
      <c r="W2127" t="s">
        <v>45</v>
      </c>
      <c r="X2127">
        <v>1</v>
      </c>
      <c r="Y2127" t="str">
        <f>IF(tblRides[[#This Row],[supply_demand_ratio]]&lt;0.8,"Below 0.8",IF(tblRides[[#This Row],[supply_demand_ratio]]&lt;1,"Between 0.8-1.0",IF(tblRides[[#This Row],[supply_demand_ratio]]&lt;=1.2,"Between 1.0-1.2","Above 1.2")))</f>
        <v>Above 1.2</v>
      </c>
    </row>
    <row r="2128" spans="1:25" x14ac:dyDescent="0.3">
      <c r="A2128" t="s">
        <v>2183</v>
      </c>
      <c r="B2128" s="1">
        <v>46041.945833333331</v>
      </c>
      <c r="C2128" s="2">
        <v>46041</v>
      </c>
      <c r="D2128">
        <v>22</v>
      </c>
      <c r="E2128" t="s">
        <v>43</v>
      </c>
      <c r="F2128" t="s">
        <v>26</v>
      </c>
      <c r="G2128">
        <v>2.7</v>
      </c>
      <c r="H2128">
        <v>91.06</v>
      </c>
      <c r="I2128">
        <v>87.43</v>
      </c>
      <c r="J2128">
        <v>1.1000000000000001</v>
      </c>
      <c r="K2128">
        <v>6.9</v>
      </c>
      <c r="L2128">
        <v>11</v>
      </c>
      <c r="M2128">
        <v>71</v>
      </c>
      <c r="N2128" t="s">
        <v>41</v>
      </c>
      <c r="O2128">
        <v>1.6879999999999999</v>
      </c>
      <c r="P2128" t="s">
        <v>28</v>
      </c>
      <c r="Q2128" t="s">
        <v>29</v>
      </c>
      <c r="R2128">
        <v>4.7</v>
      </c>
      <c r="S2128">
        <v>11</v>
      </c>
      <c r="T2128">
        <v>-3.63</v>
      </c>
      <c r="U2128">
        <v>4.0999999999999996</v>
      </c>
      <c r="V2128" t="s">
        <v>486</v>
      </c>
      <c r="W2128" t="s">
        <v>45</v>
      </c>
      <c r="X2128">
        <v>1</v>
      </c>
      <c r="Y2128" t="str">
        <f>IF(tblRides[[#This Row],[supply_demand_ratio]]&lt;0.8,"Below 0.8",IF(tblRides[[#This Row],[supply_demand_ratio]]&lt;1,"Between 0.8-1.0",IF(tblRides[[#This Row],[supply_demand_ratio]]&lt;=1.2,"Between 1.0-1.2","Above 1.2")))</f>
        <v>Above 1.2</v>
      </c>
    </row>
    <row r="2129" spans="1:25" x14ac:dyDescent="0.3">
      <c r="A2129" t="s">
        <v>2184</v>
      </c>
      <c r="B2129" s="1">
        <v>46041.954861111109</v>
      </c>
      <c r="C2129" s="2">
        <v>46041</v>
      </c>
      <c r="D2129">
        <v>22</v>
      </c>
      <c r="E2129" t="s">
        <v>43</v>
      </c>
      <c r="F2129" t="s">
        <v>26</v>
      </c>
      <c r="G2129">
        <v>6.1</v>
      </c>
      <c r="H2129">
        <v>156.15</v>
      </c>
      <c r="I2129">
        <v>150.15</v>
      </c>
      <c r="J2129">
        <v>1.1000000000000001</v>
      </c>
      <c r="K2129">
        <v>4.0999999999999996</v>
      </c>
      <c r="L2129">
        <v>6.2</v>
      </c>
      <c r="M2129">
        <v>67</v>
      </c>
      <c r="N2129" t="s">
        <v>41</v>
      </c>
      <c r="O2129">
        <v>2.2000000000000002</v>
      </c>
      <c r="P2129" t="s">
        <v>28</v>
      </c>
      <c r="Q2129" t="s">
        <v>29</v>
      </c>
      <c r="R2129">
        <v>4.4400000000000004</v>
      </c>
      <c r="S2129">
        <v>5</v>
      </c>
      <c r="T2129">
        <v>-6</v>
      </c>
      <c r="U2129">
        <v>2.1</v>
      </c>
      <c r="V2129" t="s">
        <v>486</v>
      </c>
      <c r="W2129" t="s">
        <v>31</v>
      </c>
      <c r="X2129">
        <v>1</v>
      </c>
      <c r="Y2129" t="str">
        <f>IF(tblRides[[#This Row],[supply_demand_ratio]]&lt;0.8,"Below 0.8",IF(tblRides[[#This Row],[supply_demand_ratio]]&lt;1,"Between 0.8-1.0",IF(tblRides[[#This Row],[supply_demand_ratio]]&lt;=1.2,"Between 1.0-1.2","Above 1.2")))</f>
        <v>Above 1.2</v>
      </c>
    </row>
    <row r="2130" spans="1:25" x14ac:dyDescent="0.3">
      <c r="A2130" t="s">
        <v>2185</v>
      </c>
      <c r="B2130" s="1">
        <v>46041.956944444442</v>
      </c>
      <c r="C2130" s="2">
        <v>46041</v>
      </c>
      <c r="D2130">
        <v>22</v>
      </c>
      <c r="E2130" t="s">
        <v>36</v>
      </c>
      <c r="F2130" t="s">
        <v>26</v>
      </c>
      <c r="G2130">
        <v>7.6</v>
      </c>
      <c r="H2130">
        <v>183.46</v>
      </c>
      <c r="I2130">
        <v>187.57</v>
      </c>
      <c r="J2130">
        <v>1.1000000000000001</v>
      </c>
      <c r="K2130">
        <v>8</v>
      </c>
      <c r="L2130">
        <v>6.5</v>
      </c>
      <c r="M2130">
        <v>107</v>
      </c>
      <c r="N2130" t="s">
        <v>27</v>
      </c>
      <c r="O2130">
        <v>1.091</v>
      </c>
      <c r="P2130" t="s">
        <v>28</v>
      </c>
      <c r="Q2130" t="s">
        <v>29</v>
      </c>
      <c r="R2130">
        <v>4.78</v>
      </c>
      <c r="S2130">
        <v>17</v>
      </c>
      <c r="T2130">
        <v>4.1100000000000003</v>
      </c>
      <c r="U2130">
        <v>-1.5</v>
      </c>
      <c r="V2130" t="s">
        <v>486</v>
      </c>
      <c r="W2130" t="s">
        <v>45</v>
      </c>
      <c r="X2130">
        <v>1</v>
      </c>
      <c r="Y2130" t="str">
        <f>IF(tblRides[[#This Row],[supply_demand_ratio]]&lt;0.8,"Below 0.8",IF(tblRides[[#This Row],[supply_demand_ratio]]&lt;1,"Between 0.8-1.0",IF(tblRides[[#This Row],[supply_demand_ratio]]&lt;=1.2,"Between 1.0-1.2","Above 1.2")))</f>
        <v>Between 1.0-1.2</v>
      </c>
    </row>
    <row r="2131" spans="1:25" x14ac:dyDescent="0.3">
      <c r="A2131" t="s">
        <v>2186</v>
      </c>
      <c r="B2131" s="1">
        <v>46041.976388888892</v>
      </c>
      <c r="C2131" s="2">
        <v>46041</v>
      </c>
      <c r="D2131">
        <v>23</v>
      </c>
      <c r="E2131" t="s">
        <v>43</v>
      </c>
      <c r="F2131" t="s">
        <v>34</v>
      </c>
      <c r="G2131">
        <v>3.7</v>
      </c>
      <c r="H2131">
        <v>89.48</v>
      </c>
      <c r="J2131">
        <v>1</v>
      </c>
      <c r="K2131">
        <v>4.3</v>
      </c>
      <c r="L2131">
        <v>5.7</v>
      </c>
      <c r="M2131">
        <v>66</v>
      </c>
      <c r="N2131" t="s">
        <v>41</v>
      </c>
      <c r="O2131">
        <v>2.1</v>
      </c>
      <c r="P2131" t="s">
        <v>58</v>
      </c>
      <c r="Q2131" t="s">
        <v>74</v>
      </c>
      <c r="R2131">
        <v>4.67</v>
      </c>
      <c r="S2131">
        <v>0</v>
      </c>
      <c r="U2131">
        <v>1.4</v>
      </c>
      <c r="V2131" t="s">
        <v>486</v>
      </c>
      <c r="W2131" t="s">
        <v>31</v>
      </c>
      <c r="X2131">
        <v>0</v>
      </c>
      <c r="Y2131" t="str">
        <f>IF(tblRides[[#This Row],[supply_demand_ratio]]&lt;0.8,"Below 0.8",IF(tblRides[[#This Row],[supply_demand_ratio]]&lt;1,"Between 0.8-1.0",IF(tblRides[[#This Row],[supply_demand_ratio]]&lt;=1.2,"Between 1.0-1.2","Above 1.2")))</f>
        <v>Above 1.2</v>
      </c>
    </row>
    <row r="2132" spans="1:25" x14ac:dyDescent="0.3">
      <c r="A2132" t="s">
        <v>2187</v>
      </c>
      <c r="B2132" s="1">
        <v>46041.981944444444</v>
      </c>
      <c r="C2132" s="2">
        <v>46041</v>
      </c>
      <c r="D2132">
        <v>23</v>
      </c>
      <c r="E2132" t="s">
        <v>43</v>
      </c>
      <c r="F2132" t="s">
        <v>26</v>
      </c>
      <c r="G2132">
        <v>4.2</v>
      </c>
      <c r="H2132">
        <v>94.72</v>
      </c>
      <c r="I2132">
        <v>96.52</v>
      </c>
      <c r="J2132">
        <v>1</v>
      </c>
      <c r="K2132">
        <v>5</v>
      </c>
      <c r="L2132">
        <v>5.4</v>
      </c>
      <c r="M2132">
        <v>67</v>
      </c>
      <c r="N2132" t="s">
        <v>27</v>
      </c>
      <c r="O2132">
        <v>1.0860000000000001</v>
      </c>
      <c r="P2132" t="s">
        <v>28</v>
      </c>
      <c r="Q2132" t="s">
        <v>29</v>
      </c>
      <c r="R2132">
        <v>4.8099999999999996</v>
      </c>
      <c r="S2132">
        <v>6</v>
      </c>
      <c r="T2132">
        <v>1.8</v>
      </c>
      <c r="U2132">
        <v>0.4</v>
      </c>
      <c r="V2132" t="s">
        <v>486</v>
      </c>
      <c r="W2132" t="s">
        <v>31</v>
      </c>
      <c r="X2132">
        <v>1</v>
      </c>
      <c r="Y2132" t="str">
        <f>IF(tblRides[[#This Row],[supply_demand_ratio]]&lt;0.8,"Below 0.8",IF(tblRides[[#This Row],[supply_demand_ratio]]&lt;1,"Between 0.8-1.0",IF(tblRides[[#This Row],[supply_demand_ratio]]&lt;=1.2,"Between 1.0-1.2","Above 1.2")))</f>
        <v>Between 1.0-1.2</v>
      </c>
    </row>
    <row r="2133" spans="1:25" x14ac:dyDescent="0.3">
      <c r="A2133" t="s">
        <v>2188</v>
      </c>
      <c r="B2133" s="1">
        <v>46041.984027777777</v>
      </c>
      <c r="C2133" s="2">
        <v>46041</v>
      </c>
      <c r="D2133">
        <v>23</v>
      </c>
      <c r="E2133" t="s">
        <v>33</v>
      </c>
      <c r="F2133" t="s">
        <v>34</v>
      </c>
      <c r="G2133">
        <v>2.9</v>
      </c>
      <c r="H2133">
        <v>90.4</v>
      </c>
      <c r="J2133">
        <v>1</v>
      </c>
      <c r="K2133">
        <v>2.5</v>
      </c>
      <c r="L2133">
        <v>2.5</v>
      </c>
      <c r="M2133">
        <v>99</v>
      </c>
      <c r="N2133" t="s">
        <v>41</v>
      </c>
      <c r="O2133">
        <v>1.6459999999999999</v>
      </c>
      <c r="P2133" t="s">
        <v>37</v>
      </c>
      <c r="Q2133" t="s">
        <v>38</v>
      </c>
      <c r="R2133">
        <v>4.71</v>
      </c>
      <c r="S2133">
        <v>0</v>
      </c>
      <c r="U2133">
        <v>0</v>
      </c>
      <c r="V2133" t="s">
        <v>486</v>
      </c>
      <c r="W2133" t="s">
        <v>31</v>
      </c>
      <c r="X2133">
        <v>0</v>
      </c>
      <c r="Y2133" t="str">
        <f>IF(tblRides[[#This Row],[supply_demand_ratio]]&lt;0.8,"Below 0.8",IF(tblRides[[#This Row],[supply_demand_ratio]]&lt;1,"Between 0.8-1.0",IF(tblRides[[#This Row],[supply_demand_ratio]]&lt;=1.2,"Between 1.0-1.2","Above 1.2")))</f>
        <v>Above 1.2</v>
      </c>
    </row>
    <row r="2134" spans="1:25" x14ac:dyDescent="0.3">
      <c r="A2134" t="s">
        <v>2189</v>
      </c>
      <c r="B2134" s="1">
        <v>46042.00277777778</v>
      </c>
      <c r="C2134" s="2">
        <v>46042</v>
      </c>
      <c r="D2134">
        <v>0</v>
      </c>
      <c r="E2134" t="s">
        <v>25</v>
      </c>
      <c r="F2134" t="s">
        <v>26</v>
      </c>
      <c r="G2134">
        <v>2.4</v>
      </c>
      <c r="H2134">
        <v>88.66</v>
      </c>
      <c r="I2134">
        <v>85.41</v>
      </c>
      <c r="J2134">
        <v>1.2</v>
      </c>
      <c r="K2134">
        <v>4.0999999999999996</v>
      </c>
      <c r="L2134">
        <v>5.5</v>
      </c>
      <c r="M2134">
        <v>127</v>
      </c>
      <c r="N2134" t="s">
        <v>27</v>
      </c>
      <c r="O2134">
        <v>0.91400000000000003</v>
      </c>
      <c r="P2134" t="s">
        <v>28</v>
      </c>
      <c r="Q2134" t="s">
        <v>29</v>
      </c>
      <c r="R2134">
        <v>4.92</v>
      </c>
      <c r="S2134">
        <v>7</v>
      </c>
      <c r="T2134">
        <v>-3.25</v>
      </c>
      <c r="U2134">
        <v>1.4</v>
      </c>
      <c r="V2134" t="s">
        <v>587</v>
      </c>
      <c r="W2134" t="s">
        <v>31</v>
      </c>
      <c r="X2134">
        <v>1</v>
      </c>
      <c r="Y2134" t="str">
        <f>IF(tblRides[[#This Row],[supply_demand_ratio]]&lt;0.8,"Below 0.8",IF(tblRides[[#This Row],[supply_demand_ratio]]&lt;1,"Between 0.8-1.0",IF(tblRides[[#This Row],[supply_demand_ratio]]&lt;=1.2,"Between 1.0-1.2","Above 1.2")))</f>
        <v>Between 0.8-1.0</v>
      </c>
    </row>
    <row r="2135" spans="1:25" x14ac:dyDescent="0.3">
      <c r="A2135" t="s">
        <v>2190</v>
      </c>
      <c r="B2135" s="1">
        <v>46042.006944444445</v>
      </c>
      <c r="C2135" s="2">
        <v>46042</v>
      </c>
      <c r="D2135">
        <v>0</v>
      </c>
      <c r="E2135" t="s">
        <v>43</v>
      </c>
      <c r="F2135" t="s">
        <v>34</v>
      </c>
      <c r="G2135">
        <v>4.0999999999999996</v>
      </c>
      <c r="H2135">
        <v>96.9</v>
      </c>
      <c r="I2135">
        <v>103.8</v>
      </c>
      <c r="J2135">
        <v>1</v>
      </c>
      <c r="K2135">
        <v>5.0999999999999996</v>
      </c>
      <c r="L2135">
        <v>4.0999999999999996</v>
      </c>
      <c r="M2135">
        <v>67</v>
      </c>
      <c r="N2135" t="s">
        <v>41</v>
      </c>
      <c r="O2135">
        <v>2.2000000000000002</v>
      </c>
      <c r="P2135" t="s">
        <v>28</v>
      </c>
      <c r="Q2135" t="s">
        <v>29</v>
      </c>
      <c r="R2135">
        <v>4.2699999999999996</v>
      </c>
      <c r="S2135">
        <v>0</v>
      </c>
      <c r="T2135">
        <v>6.9</v>
      </c>
      <c r="U2135">
        <v>-1</v>
      </c>
      <c r="V2135" t="s">
        <v>587</v>
      </c>
      <c r="W2135" t="s">
        <v>45</v>
      </c>
      <c r="X2135">
        <v>1</v>
      </c>
      <c r="Y2135" t="str">
        <f>IF(tblRides[[#This Row],[supply_demand_ratio]]&lt;0.8,"Below 0.8",IF(tblRides[[#This Row],[supply_demand_ratio]]&lt;1,"Between 0.8-1.0",IF(tblRides[[#This Row],[supply_demand_ratio]]&lt;=1.2,"Between 1.0-1.2","Above 1.2")))</f>
        <v>Above 1.2</v>
      </c>
    </row>
    <row r="2136" spans="1:25" x14ac:dyDescent="0.3">
      <c r="A2136" t="s">
        <v>2191</v>
      </c>
      <c r="B2136" s="1">
        <v>46042.009722222225</v>
      </c>
      <c r="C2136" s="2">
        <v>46042</v>
      </c>
      <c r="D2136">
        <v>0</v>
      </c>
      <c r="E2136" t="s">
        <v>43</v>
      </c>
      <c r="F2136" t="s">
        <v>34</v>
      </c>
      <c r="G2136">
        <v>5</v>
      </c>
      <c r="H2136">
        <v>101.76</v>
      </c>
      <c r="I2136">
        <v>98.73</v>
      </c>
      <c r="J2136">
        <v>1</v>
      </c>
      <c r="K2136">
        <v>2</v>
      </c>
      <c r="L2136">
        <v>1</v>
      </c>
      <c r="M2136">
        <v>60</v>
      </c>
      <c r="N2136" t="s">
        <v>41</v>
      </c>
      <c r="O2136">
        <v>1.52</v>
      </c>
      <c r="P2136" t="s">
        <v>28</v>
      </c>
      <c r="Q2136" t="s">
        <v>29</v>
      </c>
      <c r="R2136">
        <v>4.7699999999999996</v>
      </c>
      <c r="S2136">
        <v>0</v>
      </c>
      <c r="T2136">
        <v>-3.03</v>
      </c>
      <c r="U2136">
        <v>-1</v>
      </c>
      <c r="V2136" t="s">
        <v>587</v>
      </c>
      <c r="W2136" t="s">
        <v>31</v>
      </c>
      <c r="X2136">
        <v>1</v>
      </c>
      <c r="Y2136" t="str">
        <f>IF(tblRides[[#This Row],[supply_demand_ratio]]&lt;0.8,"Below 0.8",IF(tblRides[[#This Row],[supply_demand_ratio]]&lt;1,"Between 0.8-1.0",IF(tblRides[[#This Row],[supply_demand_ratio]]&lt;=1.2,"Between 1.0-1.2","Above 1.2")))</f>
        <v>Above 1.2</v>
      </c>
    </row>
    <row r="2137" spans="1:25" x14ac:dyDescent="0.3">
      <c r="A2137" t="s">
        <v>2192</v>
      </c>
      <c r="B2137" s="1">
        <v>46042.009722222225</v>
      </c>
      <c r="C2137" s="2">
        <v>46042</v>
      </c>
      <c r="D2137">
        <v>0</v>
      </c>
      <c r="E2137" t="s">
        <v>33</v>
      </c>
      <c r="F2137" t="s">
        <v>26</v>
      </c>
      <c r="G2137">
        <v>2.9</v>
      </c>
      <c r="H2137">
        <v>79.290000000000006</v>
      </c>
      <c r="J2137">
        <v>1</v>
      </c>
      <c r="K2137">
        <v>4.4000000000000004</v>
      </c>
      <c r="L2137">
        <v>10.9</v>
      </c>
      <c r="M2137">
        <v>91</v>
      </c>
      <c r="N2137" t="s">
        <v>41</v>
      </c>
      <c r="O2137">
        <v>1.206</v>
      </c>
      <c r="P2137" t="s">
        <v>58</v>
      </c>
      <c r="Q2137" t="s">
        <v>59</v>
      </c>
      <c r="R2137">
        <v>4.8899999999999997</v>
      </c>
      <c r="S2137">
        <v>2</v>
      </c>
      <c r="U2137">
        <v>6.5</v>
      </c>
      <c r="V2137" t="s">
        <v>587</v>
      </c>
      <c r="W2137" t="s">
        <v>31</v>
      </c>
      <c r="X2137">
        <v>0</v>
      </c>
      <c r="Y2137" t="str">
        <f>IF(tblRides[[#This Row],[supply_demand_ratio]]&lt;0.8,"Below 0.8",IF(tblRides[[#This Row],[supply_demand_ratio]]&lt;1,"Between 0.8-1.0",IF(tblRides[[#This Row],[supply_demand_ratio]]&lt;=1.2,"Between 1.0-1.2","Above 1.2")))</f>
        <v>Above 1.2</v>
      </c>
    </row>
    <row r="2138" spans="1:25" x14ac:dyDescent="0.3">
      <c r="A2138" t="s">
        <v>2193</v>
      </c>
      <c r="B2138" s="1">
        <v>46042.020138888889</v>
      </c>
      <c r="C2138" s="2">
        <v>46042</v>
      </c>
      <c r="D2138">
        <v>0</v>
      </c>
      <c r="E2138" t="s">
        <v>25</v>
      </c>
      <c r="F2138" t="s">
        <v>26</v>
      </c>
      <c r="G2138">
        <v>2.2999999999999998</v>
      </c>
      <c r="H2138">
        <v>83.23</v>
      </c>
      <c r="I2138">
        <v>81.05</v>
      </c>
      <c r="J2138">
        <v>1.1000000000000001</v>
      </c>
      <c r="K2138">
        <v>5.0999999999999996</v>
      </c>
      <c r="L2138">
        <v>5.4</v>
      </c>
      <c r="M2138">
        <v>130</v>
      </c>
      <c r="N2138" t="s">
        <v>27</v>
      </c>
      <c r="O2138">
        <v>1.181</v>
      </c>
      <c r="P2138" t="s">
        <v>28</v>
      </c>
      <c r="Q2138" t="s">
        <v>29</v>
      </c>
      <c r="R2138">
        <v>4.76</v>
      </c>
      <c r="S2138">
        <v>8</v>
      </c>
      <c r="T2138">
        <v>-2.1800000000000002</v>
      </c>
      <c r="U2138">
        <v>0.3</v>
      </c>
      <c r="V2138" t="s">
        <v>587</v>
      </c>
      <c r="W2138" t="s">
        <v>45</v>
      </c>
      <c r="X2138">
        <v>1</v>
      </c>
      <c r="Y2138" t="str">
        <f>IF(tblRides[[#This Row],[supply_demand_ratio]]&lt;0.8,"Below 0.8",IF(tblRides[[#This Row],[supply_demand_ratio]]&lt;1,"Between 0.8-1.0",IF(tblRides[[#This Row],[supply_demand_ratio]]&lt;=1.2,"Between 1.0-1.2","Above 1.2")))</f>
        <v>Between 1.0-1.2</v>
      </c>
    </row>
    <row r="2139" spans="1:25" x14ac:dyDescent="0.3">
      <c r="A2139" t="s">
        <v>2194</v>
      </c>
      <c r="B2139" s="1">
        <v>46042.034722222219</v>
      </c>
      <c r="C2139" s="2">
        <v>46042</v>
      </c>
      <c r="D2139">
        <v>0</v>
      </c>
      <c r="E2139" t="s">
        <v>25</v>
      </c>
      <c r="F2139" t="s">
        <v>34</v>
      </c>
      <c r="G2139">
        <v>21.1</v>
      </c>
      <c r="H2139">
        <v>343.43</v>
      </c>
      <c r="I2139">
        <v>337.25</v>
      </c>
      <c r="J2139">
        <v>1.1000000000000001</v>
      </c>
      <c r="K2139">
        <v>4.2</v>
      </c>
      <c r="L2139">
        <v>6.9</v>
      </c>
      <c r="M2139">
        <v>129</v>
      </c>
      <c r="N2139" t="s">
        <v>27</v>
      </c>
      <c r="O2139">
        <v>1.1819999999999999</v>
      </c>
      <c r="P2139" t="s">
        <v>28</v>
      </c>
      <c r="Q2139" t="s">
        <v>29</v>
      </c>
      <c r="R2139">
        <v>4.71</v>
      </c>
      <c r="S2139">
        <v>0</v>
      </c>
      <c r="T2139">
        <v>-6.18</v>
      </c>
      <c r="U2139">
        <v>2.7</v>
      </c>
      <c r="V2139" t="s">
        <v>587</v>
      </c>
      <c r="W2139" t="s">
        <v>31</v>
      </c>
      <c r="X2139">
        <v>1</v>
      </c>
      <c r="Y2139" t="str">
        <f>IF(tblRides[[#This Row],[supply_demand_ratio]]&lt;0.8,"Below 0.8",IF(tblRides[[#This Row],[supply_demand_ratio]]&lt;1,"Between 0.8-1.0",IF(tblRides[[#This Row],[supply_demand_ratio]]&lt;=1.2,"Between 1.0-1.2","Above 1.2")))</f>
        <v>Between 1.0-1.2</v>
      </c>
    </row>
    <row r="2140" spans="1:25" x14ac:dyDescent="0.3">
      <c r="A2140" t="s">
        <v>2195</v>
      </c>
      <c r="B2140" s="1">
        <v>46042.043749999997</v>
      </c>
      <c r="C2140" s="2">
        <v>46042</v>
      </c>
      <c r="D2140">
        <v>1</v>
      </c>
      <c r="E2140" t="s">
        <v>36</v>
      </c>
      <c r="F2140" t="s">
        <v>26</v>
      </c>
      <c r="G2140">
        <v>3.9</v>
      </c>
      <c r="H2140">
        <v>98.94</v>
      </c>
      <c r="I2140">
        <v>96.99</v>
      </c>
      <c r="J2140">
        <v>1</v>
      </c>
      <c r="K2140">
        <v>7.3</v>
      </c>
      <c r="L2140">
        <v>3.5</v>
      </c>
      <c r="M2140">
        <v>102</v>
      </c>
      <c r="N2140" t="s">
        <v>27</v>
      </c>
      <c r="O2140">
        <v>0.98799999999999999</v>
      </c>
      <c r="P2140" t="s">
        <v>28</v>
      </c>
      <c r="Q2140" t="s">
        <v>29</v>
      </c>
      <c r="R2140">
        <v>4.99</v>
      </c>
      <c r="S2140">
        <v>8</v>
      </c>
      <c r="T2140">
        <v>-1.95</v>
      </c>
      <c r="U2140">
        <v>-3.8</v>
      </c>
      <c r="V2140" t="s">
        <v>587</v>
      </c>
      <c r="W2140" t="s">
        <v>45</v>
      </c>
      <c r="X2140">
        <v>1</v>
      </c>
      <c r="Y2140" t="str">
        <f>IF(tblRides[[#This Row],[supply_demand_ratio]]&lt;0.8,"Below 0.8",IF(tblRides[[#This Row],[supply_demand_ratio]]&lt;1,"Between 0.8-1.0",IF(tblRides[[#This Row],[supply_demand_ratio]]&lt;=1.2,"Between 1.0-1.2","Above 1.2")))</f>
        <v>Between 0.8-1.0</v>
      </c>
    </row>
    <row r="2141" spans="1:25" x14ac:dyDescent="0.3">
      <c r="A2141" t="s">
        <v>2196</v>
      </c>
      <c r="B2141" s="1">
        <v>46042.056250000001</v>
      </c>
      <c r="C2141" s="2">
        <v>46042</v>
      </c>
      <c r="D2141">
        <v>1</v>
      </c>
      <c r="E2141" t="s">
        <v>25</v>
      </c>
      <c r="F2141" t="s">
        <v>34</v>
      </c>
      <c r="G2141">
        <v>6.5</v>
      </c>
      <c r="H2141">
        <v>137.24</v>
      </c>
      <c r="I2141">
        <v>137.21</v>
      </c>
      <c r="J2141">
        <v>1</v>
      </c>
      <c r="K2141">
        <v>3.2</v>
      </c>
      <c r="L2141">
        <v>1</v>
      </c>
      <c r="M2141">
        <v>122</v>
      </c>
      <c r="N2141" t="s">
        <v>27</v>
      </c>
      <c r="O2141">
        <v>1.0649999999999999</v>
      </c>
      <c r="P2141" t="s">
        <v>28</v>
      </c>
      <c r="Q2141" t="s">
        <v>29</v>
      </c>
      <c r="R2141">
        <v>4.4800000000000004</v>
      </c>
      <c r="S2141">
        <v>0</v>
      </c>
      <c r="T2141">
        <v>-0.03</v>
      </c>
      <c r="U2141">
        <v>-2.2000000000000002</v>
      </c>
      <c r="V2141" t="s">
        <v>587</v>
      </c>
      <c r="W2141" t="s">
        <v>31</v>
      </c>
      <c r="X2141">
        <v>1</v>
      </c>
      <c r="Y2141" t="str">
        <f>IF(tblRides[[#This Row],[supply_demand_ratio]]&lt;0.8,"Below 0.8",IF(tblRides[[#This Row],[supply_demand_ratio]]&lt;1,"Between 0.8-1.0",IF(tblRides[[#This Row],[supply_demand_ratio]]&lt;=1.2,"Between 1.0-1.2","Above 1.2")))</f>
        <v>Between 1.0-1.2</v>
      </c>
    </row>
    <row r="2142" spans="1:25" x14ac:dyDescent="0.3">
      <c r="A2142" t="s">
        <v>2197</v>
      </c>
      <c r="B2142" s="1">
        <v>46042.057638888888</v>
      </c>
      <c r="C2142" s="2">
        <v>46042</v>
      </c>
      <c r="D2142">
        <v>1</v>
      </c>
      <c r="E2142" t="s">
        <v>43</v>
      </c>
      <c r="F2142" t="s">
        <v>26</v>
      </c>
      <c r="G2142">
        <v>8.5</v>
      </c>
      <c r="H2142">
        <v>178.82</v>
      </c>
      <c r="I2142">
        <v>181.66</v>
      </c>
      <c r="J2142">
        <v>1.1000000000000001</v>
      </c>
      <c r="K2142">
        <v>3.7</v>
      </c>
      <c r="L2142">
        <v>1.8</v>
      </c>
      <c r="M2142">
        <v>63</v>
      </c>
      <c r="N2142" t="s">
        <v>41</v>
      </c>
      <c r="O2142">
        <v>1.7649999999999999</v>
      </c>
      <c r="P2142" t="s">
        <v>28</v>
      </c>
      <c r="Q2142" t="s">
        <v>29</v>
      </c>
      <c r="R2142">
        <v>4.47</v>
      </c>
      <c r="S2142">
        <v>15</v>
      </c>
      <c r="T2142">
        <v>2.84</v>
      </c>
      <c r="U2142">
        <v>-1.9</v>
      </c>
      <c r="V2142" t="s">
        <v>587</v>
      </c>
      <c r="W2142" t="s">
        <v>31</v>
      </c>
      <c r="X2142">
        <v>1</v>
      </c>
      <c r="Y2142" t="str">
        <f>IF(tblRides[[#This Row],[supply_demand_ratio]]&lt;0.8,"Below 0.8",IF(tblRides[[#This Row],[supply_demand_ratio]]&lt;1,"Between 0.8-1.0",IF(tblRides[[#This Row],[supply_demand_ratio]]&lt;=1.2,"Between 1.0-1.2","Above 1.2")))</f>
        <v>Above 1.2</v>
      </c>
    </row>
    <row r="2143" spans="1:25" x14ac:dyDescent="0.3">
      <c r="A2143" t="s">
        <v>2198</v>
      </c>
      <c r="B2143" s="1">
        <v>46042.059027777781</v>
      </c>
      <c r="C2143" s="2">
        <v>46042</v>
      </c>
      <c r="D2143">
        <v>1</v>
      </c>
      <c r="E2143" t="s">
        <v>36</v>
      </c>
      <c r="F2143" t="s">
        <v>34</v>
      </c>
      <c r="G2143">
        <v>7</v>
      </c>
      <c r="H2143">
        <v>153.19</v>
      </c>
      <c r="I2143">
        <v>157.16999999999999</v>
      </c>
      <c r="J2143">
        <v>1</v>
      </c>
      <c r="K2143">
        <v>3.3</v>
      </c>
      <c r="L2143">
        <v>1.4</v>
      </c>
      <c r="M2143">
        <v>131</v>
      </c>
      <c r="N2143" t="s">
        <v>41</v>
      </c>
      <c r="O2143">
        <v>1.6240000000000001</v>
      </c>
      <c r="P2143" t="s">
        <v>28</v>
      </c>
      <c r="Q2143" t="s">
        <v>29</v>
      </c>
      <c r="R2143">
        <v>4.72</v>
      </c>
      <c r="S2143">
        <v>0</v>
      </c>
      <c r="T2143">
        <v>3.98</v>
      </c>
      <c r="U2143">
        <v>-1.9</v>
      </c>
      <c r="V2143" t="s">
        <v>587</v>
      </c>
      <c r="W2143" t="s">
        <v>31</v>
      </c>
      <c r="X2143">
        <v>1</v>
      </c>
      <c r="Y2143" t="str">
        <f>IF(tblRides[[#This Row],[supply_demand_ratio]]&lt;0.8,"Below 0.8",IF(tblRides[[#This Row],[supply_demand_ratio]]&lt;1,"Between 0.8-1.0",IF(tblRides[[#This Row],[supply_demand_ratio]]&lt;=1.2,"Between 1.0-1.2","Above 1.2")))</f>
        <v>Above 1.2</v>
      </c>
    </row>
    <row r="2144" spans="1:25" x14ac:dyDescent="0.3">
      <c r="A2144" t="s">
        <v>2199</v>
      </c>
      <c r="B2144" s="1">
        <v>46042.063888888886</v>
      </c>
      <c r="C2144" s="2">
        <v>46042</v>
      </c>
      <c r="D2144">
        <v>1</v>
      </c>
      <c r="E2144" t="s">
        <v>36</v>
      </c>
      <c r="F2144" t="s">
        <v>26</v>
      </c>
      <c r="G2144">
        <v>9.1</v>
      </c>
      <c r="H2144">
        <v>170.74</v>
      </c>
      <c r="I2144">
        <v>161.62</v>
      </c>
      <c r="J2144">
        <v>1</v>
      </c>
      <c r="K2144">
        <v>3.6</v>
      </c>
      <c r="L2144">
        <v>1.4</v>
      </c>
      <c r="M2144">
        <v>120</v>
      </c>
      <c r="N2144" t="s">
        <v>41</v>
      </c>
      <c r="O2144">
        <v>1.3620000000000001</v>
      </c>
      <c r="P2144" t="s">
        <v>28</v>
      </c>
      <c r="Q2144" t="s">
        <v>29</v>
      </c>
      <c r="R2144">
        <v>4.88</v>
      </c>
      <c r="S2144">
        <v>13</v>
      </c>
      <c r="T2144">
        <v>-9.1199999999999992</v>
      </c>
      <c r="U2144">
        <v>-2.2000000000000002</v>
      </c>
      <c r="V2144" t="s">
        <v>587</v>
      </c>
      <c r="W2144" t="s">
        <v>31</v>
      </c>
      <c r="X2144">
        <v>1</v>
      </c>
      <c r="Y2144" t="str">
        <f>IF(tblRides[[#This Row],[supply_demand_ratio]]&lt;0.8,"Below 0.8",IF(tblRides[[#This Row],[supply_demand_ratio]]&lt;1,"Between 0.8-1.0",IF(tblRides[[#This Row],[supply_demand_ratio]]&lt;=1.2,"Between 1.0-1.2","Above 1.2")))</f>
        <v>Above 1.2</v>
      </c>
    </row>
    <row r="2145" spans="1:25" x14ac:dyDescent="0.3">
      <c r="A2145" t="s">
        <v>2200</v>
      </c>
      <c r="B2145" s="1">
        <v>46042.066666666666</v>
      </c>
      <c r="C2145" s="2">
        <v>46042</v>
      </c>
      <c r="D2145">
        <v>1</v>
      </c>
      <c r="E2145" t="s">
        <v>25</v>
      </c>
      <c r="F2145" t="s">
        <v>34</v>
      </c>
      <c r="G2145">
        <v>6.2</v>
      </c>
      <c r="H2145">
        <v>121.62</v>
      </c>
      <c r="I2145">
        <v>115.22</v>
      </c>
      <c r="J2145">
        <v>1</v>
      </c>
      <c r="K2145">
        <v>3.8</v>
      </c>
      <c r="L2145">
        <v>1.8</v>
      </c>
      <c r="M2145">
        <v>133</v>
      </c>
      <c r="N2145" t="s">
        <v>27</v>
      </c>
      <c r="O2145">
        <v>1.2669999999999999</v>
      </c>
      <c r="P2145" t="s">
        <v>28</v>
      </c>
      <c r="Q2145" t="s">
        <v>29</v>
      </c>
      <c r="R2145">
        <v>4.78</v>
      </c>
      <c r="S2145">
        <v>0</v>
      </c>
      <c r="T2145">
        <v>-6.4</v>
      </c>
      <c r="U2145">
        <v>-2</v>
      </c>
      <c r="V2145" t="s">
        <v>587</v>
      </c>
      <c r="W2145" t="s">
        <v>31</v>
      </c>
      <c r="X2145">
        <v>1</v>
      </c>
      <c r="Y2145" t="str">
        <f>IF(tblRides[[#This Row],[supply_demand_ratio]]&lt;0.8,"Below 0.8",IF(tblRides[[#This Row],[supply_demand_ratio]]&lt;1,"Between 0.8-1.0",IF(tblRides[[#This Row],[supply_demand_ratio]]&lt;=1.2,"Between 1.0-1.2","Above 1.2")))</f>
        <v>Above 1.2</v>
      </c>
    </row>
    <row r="2146" spans="1:25" x14ac:dyDescent="0.3">
      <c r="A2146" t="s">
        <v>2201</v>
      </c>
      <c r="B2146" s="1">
        <v>46042.075694444444</v>
      </c>
      <c r="C2146" s="2">
        <v>46042</v>
      </c>
      <c r="D2146">
        <v>1</v>
      </c>
      <c r="E2146" t="s">
        <v>36</v>
      </c>
      <c r="F2146" t="s">
        <v>26</v>
      </c>
      <c r="G2146">
        <v>1.4</v>
      </c>
      <c r="H2146">
        <v>61.28</v>
      </c>
      <c r="I2146">
        <v>60.18</v>
      </c>
      <c r="J2146">
        <v>1</v>
      </c>
      <c r="K2146">
        <v>3</v>
      </c>
      <c r="L2146">
        <v>6.2</v>
      </c>
      <c r="M2146">
        <v>116</v>
      </c>
      <c r="N2146" t="s">
        <v>41</v>
      </c>
      <c r="O2146">
        <v>1.323</v>
      </c>
      <c r="P2146" t="s">
        <v>28</v>
      </c>
      <c r="Q2146" t="s">
        <v>29</v>
      </c>
      <c r="R2146">
        <v>4.97</v>
      </c>
      <c r="S2146">
        <v>8</v>
      </c>
      <c r="T2146">
        <v>-1.1000000000000001</v>
      </c>
      <c r="U2146">
        <v>3.2</v>
      </c>
      <c r="V2146" t="s">
        <v>587</v>
      </c>
      <c r="W2146" t="s">
        <v>31</v>
      </c>
      <c r="X2146">
        <v>1</v>
      </c>
      <c r="Y2146" t="str">
        <f>IF(tblRides[[#This Row],[supply_demand_ratio]]&lt;0.8,"Below 0.8",IF(tblRides[[#This Row],[supply_demand_ratio]]&lt;1,"Between 0.8-1.0",IF(tblRides[[#This Row],[supply_demand_ratio]]&lt;=1.2,"Between 1.0-1.2","Above 1.2")))</f>
        <v>Above 1.2</v>
      </c>
    </row>
    <row r="2147" spans="1:25" x14ac:dyDescent="0.3">
      <c r="A2147" t="s">
        <v>2202</v>
      </c>
      <c r="B2147" s="1">
        <v>46042.077777777777</v>
      </c>
      <c r="C2147" s="2">
        <v>46042</v>
      </c>
      <c r="D2147">
        <v>1</v>
      </c>
      <c r="E2147" t="s">
        <v>36</v>
      </c>
      <c r="F2147" t="s">
        <v>26</v>
      </c>
      <c r="G2147">
        <v>6.4</v>
      </c>
      <c r="H2147">
        <v>141.31</v>
      </c>
      <c r="I2147">
        <v>140.75</v>
      </c>
      <c r="J2147">
        <v>1</v>
      </c>
      <c r="K2147">
        <v>6.5</v>
      </c>
      <c r="L2147">
        <v>5.0999999999999996</v>
      </c>
      <c r="M2147">
        <v>111</v>
      </c>
      <c r="N2147" t="s">
        <v>41</v>
      </c>
      <c r="O2147">
        <v>1.2110000000000001</v>
      </c>
      <c r="P2147" t="s">
        <v>28</v>
      </c>
      <c r="Q2147" t="s">
        <v>29</v>
      </c>
      <c r="R2147">
        <v>5</v>
      </c>
      <c r="S2147">
        <v>9</v>
      </c>
      <c r="T2147">
        <v>-0.56000000000000005</v>
      </c>
      <c r="U2147">
        <v>-1.4</v>
      </c>
      <c r="V2147" t="s">
        <v>587</v>
      </c>
      <c r="W2147" t="s">
        <v>45</v>
      </c>
      <c r="X2147">
        <v>1</v>
      </c>
      <c r="Y2147" t="str">
        <f>IF(tblRides[[#This Row],[supply_demand_ratio]]&lt;0.8,"Below 0.8",IF(tblRides[[#This Row],[supply_demand_ratio]]&lt;1,"Between 0.8-1.0",IF(tblRides[[#This Row],[supply_demand_ratio]]&lt;=1.2,"Between 1.0-1.2","Above 1.2")))</f>
        <v>Above 1.2</v>
      </c>
    </row>
    <row r="2148" spans="1:25" x14ac:dyDescent="0.3">
      <c r="A2148" t="s">
        <v>2203</v>
      </c>
      <c r="B2148" s="1">
        <v>46042.078472222223</v>
      </c>
      <c r="C2148" s="2">
        <v>46042</v>
      </c>
      <c r="D2148">
        <v>1</v>
      </c>
      <c r="E2148" t="s">
        <v>43</v>
      </c>
      <c r="F2148" t="s">
        <v>26</v>
      </c>
      <c r="G2148">
        <v>4.4000000000000004</v>
      </c>
      <c r="H2148">
        <v>114.73</v>
      </c>
      <c r="I2148">
        <v>111.35</v>
      </c>
      <c r="J2148">
        <v>1.1000000000000001</v>
      </c>
      <c r="K2148">
        <v>7.1</v>
      </c>
      <c r="L2148">
        <v>1.4</v>
      </c>
      <c r="M2148">
        <v>66</v>
      </c>
      <c r="N2148" t="s">
        <v>41</v>
      </c>
      <c r="O2148">
        <v>2.2000000000000002</v>
      </c>
      <c r="P2148" t="s">
        <v>28</v>
      </c>
      <c r="Q2148" t="s">
        <v>29</v>
      </c>
      <c r="R2148">
        <v>4.63</v>
      </c>
      <c r="S2148">
        <v>5</v>
      </c>
      <c r="T2148">
        <v>-3.38</v>
      </c>
      <c r="U2148">
        <v>-5.7</v>
      </c>
      <c r="V2148" t="s">
        <v>587</v>
      </c>
      <c r="W2148" t="s">
        <v>45</v>
      </c>
      <c r="X2148">
        <v>1</v>
      </c>
      <c r="Y2148" t="str">
        <f>IF(tblRides[[#This Row],[supply_demand_ratio]]&lt;0.8,"Below 0.8",IF(tblRides[[#This Row],[supply_demand_ratio]]&lt;1,"Between 0.8-1.0",IF(tblRides[[#This Row],[supply_demand_ratio]]&lt;=1.2,"Between 1.0-1.2","Above 1.2")))</f>
        <v>Above 1.2</v>
      </c>
    </row>
    <row r="2149" spans="1:25" x14ac:dyDescent="0.3">
      <c r="A2149" t="s">
        <v>2204</v>
      </c>
      <c r="B2149" s="1">
        <v>46042.093055555553</v>
      </c>
      <c r="C2149" s="2">
        <v>46042</v>
      </c>
      <c r="D2149">
        <v>2</v>
      </c>
      <c r="E2149" t="s">
        <v>36</v>
      </c>
      <c r="F2149" t="s">
        <v>26</v>
      </c>
      <c r="G2149">
        <v>2.8</v>
      </c>
      <c r="H2149">
        <v>74.08</v>
      </c>
      <c r="I2149">
        <v>74.739999999999995</v>
      </c>
      <c r="J2149">
        <v>1</v>
      </c>
      <c r="K2149">
        <v>6.6</v>
      </c>
      <c r="L2149">
        <v>7.8</v>
      </c>
      <c r="M2149">
        <v>124</v>
      </c>
      <c r="N2149" t="s">
        <v>41</v>
      </c>
      <c r="O2149">
        <v>1.643</v>
      </c>
      <c r="P2149" t="s">
        <v>28</v>
      </c>
      <c r="Q2149" t="s">
        <v>29</v>
      </c>
      <c r="R2149">
        <v>4.8499999999999996</v>
      </c>
      <c r="S2149">
        <v>9</v>
      </c>
      <c r="T2149">
        <v>0.66</v>
      </c>
      <c r="U2149">
        <v>1.2</v>
      </c>
      <c r="V2149" t="s">
        <v>587</v>
      </c>
      <c r="W2149" t="s">
        <v>45</v>
      </c>
      <c r="X2149">
        <v>1</v>
      </c>
      <c r="Y2149" t="str">
        <f>IF(tblRides[[#This Row],[supply_demand_ratio]]&lt;0.8,"Below 0.8",IF(tblRides[[#This Row],[supply_demand_ratio]]&lt;1,"Between 0.8-1.0",IF(tblRides[[#This Row],[supply_demand_ratio]]&lt;=1.2,"Between 1.0-1.2","Above 1.2")))</f>
        <v>Above 1.2</v>
      </c>
    </row>
    <row r="2150" spans="1:25" x14ac:dyDescent="0.3">
      <c r="A2150" t="s">
        <v>2205</v>
      </c>
      <c r="B2150" s="1">
        <v>46042.09652777778</v>
      </c>
      <c r="C2150" s="2">
        <v>46042</v>
      </c>
      <c r="D2150">
        <v>2</v>
      </c>
      <c r="E2150" t="s">
        <v>36</v>
      </c>
      <c r="F2150" t="s">
        <v>34</v>
      </c>
      <c r="G2150">
        <v>17.2</v>
      </c>
      <c r="H2150">
        <v>335.6</v>
      </c>
      <c r="I2150">
        <v>333.52</v>
      </c>
      <c r="J2150">
        <v>1</v>
      </c>
      <c r="K2150">
        <v>5.7</v>
      </c>
      <c r="L2150">
        <v>5.0999999999999996</v>
      </c>
      <c r="M2150">
        <v>116</v>
      </c>
      <c r="N2150" t="s">
        <v>27</v>
      </c>
      <c r="O2150">
        <v>1.1279999999999999</v>
      </c>
      <c r="P2150" t="s">
        <v>28</v>
      </c>
      <c r="Q2150" t="s">
        <v>29</v>
      </c>
      <c r="R2150">
        <v>4.8600000000000003</v>
      </c>
      <c r="S2150">
        <v>0</v>
      </c>
      <c r="T2150">
        <v>-2.08</v>
      </c>
      <c r="U2150">
        <v>-0.6</v>
      </c>
      <c r="V2150" t="s">
        <v>587</v>
      </c>
      <c r="W2150" t="s">
        <v>45</v>
      </c>
      <c r="X2150">
        <v>1</v>
      </c>
      <c r="Y2150" t="str">
        <f>IF(tblRides[[#This Row],[supply_demand_ratio]]&lt;0.8,"Below 0.8",IF(tblRides[[#This Row],[supply_demand_ratio]]&lt;1,"Between 0.8-1.0",IF(tblRides[[#This Row],[supply_demand_ratio]]&lt;=1.2,"Between 1.0-1.2","Above 1.2")))</f>
        <v>Between 1.0-1.2</v>
      </c>
    </row>
    <row r="2151" spans="1:25" x14ac:dyDescent="0.3">
      <c r="A2151" t="s">
        <v>2206</v>
      </c>
      <c r="B2151" s="1">
        <v>46042.104861111111</v>
      </c>
      <c r="C2151" s="2">
        <v>46042</v>
      </c>
      <c r="D2151">
        <v>2</v>
      </c>
      <c r="E2151" t="s">
        <v>33</v>
      </c>
      <c r="F2151" t="s">
        <v>34</v>
      </c>
      <c r="G2151">
        <v>1.1000000000000001</v>
      </c>
      <c r="H2151">
        <v>55.42</v>
      </c>
      <c r="I2151">
        <v>53.71</v>
      </c>
      <c r="J2151">
        <v>1</v>
      </c>
      <c r="K2151">
        <v>2.1</v>
      </c>
      <c r="L2151">
        <v>7.5</v>
      </c>
      <c r="M2151">
        <v>104</v>
      </c>
      <c r="N2151" t="s">
        <v>41</v>
      </c>
      <c r="O2151">
        <v>2.2000000000000002</v>
      </c>
      <c r="P2151" t="s">
        <v>28</v>
      </c>
      <c r="Q2151" t="s">
        <v>29</v>
      </c>
      <c r="R2151">
        <v>4.84</v>
      </c>
      <c r="S2151">
        <v>0</v>
      </c>
      <c r="T2151">
        <v>-1.71</v>
      </c>
      <c r="U2151">
        <v>5.4</v>
      </c>
      <c r="V2151" t="s">
        <v>587</v>
      </c>
      <c r="W2151" t="s">
        <v>31</v>
      </c>
      <c r="X2151">
        <v>1</v>
      </c>
      <c r="Y2151" t="str">
        <f>IF(tblRides[[#This Row],[supply_demand_ratio]]&lt;0.8,"Below 0.8",IF(tblRides[[#This Row],[supply_demand_ratio]]&lt;1,"Between 0.8-1.0",IF(tblRides[[#This Row],[supply_demand_ratio]]&lt;=1.2,"Between 1.0-1.2","Above 1.2")))</f>
        <v>Above 1.2</v>
      </c>
    </row>
    <row r="2152" spans="1:25" x14ac:dyDescent="0.3">
      <c r="A2152" t="s">
        <v>2207</v>
      </c>
      <c r="B2152" s="1">
        <v>46042.140277777777</v>
      </c>
      <c r="C2152" s="2">
        <v>46042</v>
      </c>
      <c r="D2152">
        <v>3</v>
      </c>
      <c r="E2152" t="s">
        <v>33</v>
      </c>
      <c r="F2152" t="s">
        <v>26</v>
      </c>
      <c r="G2152">
        <v>7.8</v>
      </c>
      <c r="H2152">
        <v>149.44</v>
      </c>
      <c r="I2152">
        <v>153.75</v>
      </c>
      <c r="J2152">
        <v>1</v>
      </c>
      <c r="K2152">
        <v>4</v>
      </c>
      <c r="L2152">
        <v>4.5999999999999996</v>
      </c>
      <c r="M2152">
        <v>102</v>
      </c>
      <c r="N2152" t="s">
        <v>27</v>
      </c>
      <c r="O2152">
        <v>1.2130000000000001</v>
      </c>
      <c r="P2152" t="s">
        <v>28</v>
      </c>
      <c r="Q2152" t="s">
        <v>29</v>
      </c>
      <c r="R2152">
        <v>4.62</v>
      </c>
      <c r="S2152">
        <v>23</v>
      </c>
      <c r="T2152">
        <v>4.3099999999999996</v>
      </c>
      <c r="U2152">
        <v>0.6</v>
      </c>
      <c r="V2152" t="s">
        <v>587</v>
      </c>
      <c r="W2152" t="s">
        <v>31</v>
      </c>
      <c r="X2152">
        <v>1</v>
      </c>
      <c r="Y2152" t="str">
        <f>IF(tblRides[[#This Row],[supply_demand_ratio]]&lt;0.8,"Below 0.8",IF(tblRides[[#This Row],[supply_demand_ratio]]&lt;1,"Between 0.8-1.0",IF(tblRides[[#This Row],[supply_demand_ratio]]&lt;=1.2,"Between 1.0-1.2","Above 1.2")))</f>
        <v>Above 1.2</v>
      </c>
    </row>
    <row r="2153" spans="1:25" x14ac:dyDescent="0.3">
      <c r="A2153" t="s">
        <v>2208</v>
      </c>
      <c r="B2153" s="1">
        <v>46042.176388888889</v>
      </c>
      <c r="C2153" s="2">
        <v>46042</v>
      </c>
      <c r="D2153">
        <v>4</v>
      </c>
      <c r="E2153" t="s">
        <v>36</v>
      </c>
      <c r="F2153" t="s">
        <v>34</v>
      </c>
      <c r="G2153">
        <v>7.5</v>
      </c>
      <c r="H2153">
        <v>153.65</v>
      </c>
      <c r="I2153">
        <v>155.85</v>
      </c>
      <c r="J2153">
        <v>1.1000000000000001</v>
      </c>
      <c r="K2153">
        <v>8.6</v>
      </c>
      <c r="L2153">
        <v>13.2</v>
      </c>
      <c r="M2153">
        <v>124</v>
      </c>
      <c r="N2153" t="s">
        <v>41</v>
      </c>
      <c r="O2153">
        <v>1.5009999999999999</v>
      </c>
      <c r="P2153" t="s">
        <v>28</v>
      </c>
      <c r="Q2153" t="s">
        <v>29</v>
      </c>
      <c r="R2153">
        <v>4.63</v>
      </c>
      <c r="S2153">
        <v>0</v>
      </c>
      <c r="T2153">
        <v>2.2000000000000002</v>
      </c>
      <c r="U2153">
        <v>4.5999999999999996</v>
      </c>
      <c r="V2153" t="s">
        <v>587</v>
      </c>
      <c r="W2153" t="s">
        <v>45</v>
      </c>
      <c r="X2153">
        <v>1</v>
      </c>
      <c r="Y2153" t="str">
        <f>IF(tblRides[[#This Row],[supply_demand_ratio]]&lt;0.8,"Below 0.8",IF(tblRides[[#This Row],[supply_demand_ratio]]&lt;1,"Between 0.8-1.0",IF(tblRides[[#This Row],[supply_demand_ratio]]&lt;=1.2,"Between 1.0-1.2","Above 1.2")))</f>
        <v>Above 1.2</v>
      </c>
    </row>
    <row r="2154" spans="1:25" x14ac:dyDescent="0.3">
      <c r="A2154" t="s">
        <v>2209</v>
      </c>
      <c r="B2154" s="1">
        <v>46042.180555555555</v>
      </c>
      <c r="C2154" s="2">
        <v>46042</v>
      </c>
      <c r="D2154">
        <v>4</v>
      </c>
      <c r="E2154" t="s">
        <v>62</v>
      </c>
      <c r="F2154" t="s">
        <v>26</v>
      </c>
      <c r="G2154">
        <v>14.5</v>
      </c>
      <c r="H2154">
        <v>289.76</v>
      </c>
      <c r="I2154">
        <v>292.42</v>
      </c>
      <c r="J2154">
        <v>1.1000000000000001</v>
      </c>
      <c r="K2154">
        <v>3.7</v>
      </c>
      <c r="L2154">
        <v>3.8</v>
      </c>
      <c r="M2154">
        <v>65</v>
      </c>
      <c r="N2154" t="s">
        <v>41</v>
      </c>
      <c r="O2154">
        <v>1.4810000000000001</v>
      </c>
      <c r="P2154" t="s">
        <v>28</v>
      </c>
      <c r="Q2154" t="s">
        <v>29</v>
      </c>
      <c r="R2154">
        <v>4.7</v>
      </c>
      <c r="S2154">
        <v>9</v>
      </c>
      <c r="T2154">
        <v>2.66</v>
      </c>
      <c r="U2154">
        <v>0.1</v>
      </c>
      <c r="V2154" t="s">
        <v>587</v>
      </c>
      <c r="W2154" t="s">
        <v>31</v>
      </c>
      <c r="X2154">
        <v>1</v>
      </c>
      <c r="Y2154" t="str">
        <f>IF(tblRides[[#This Row],[supply_demand_ratio]]&lt;0.8,"Below 0.8",IF(tblRides[[#This Row],[supply_demand_ratio]]&lt;1,"Between 0.8-1.0",IF(tblRides[[#This Row],[supply_demand_ratio]]&lt;=1.2,"Between 1.0-1.2","Above 1.2")))</f>
        <v>Above 1.2</v>
      </c>
    </row>
    <row r="2155" spans="1:25" x14ac:dyDescent="0.3">
      <c r="A2155" t="s">
        <v>2210</v>
      </c>
      <c r="B2155" s="1">
        <v>46042.181250000001</v>
      </c>
      <c r="C2155" s="2">
        <v>46042</v>
      </c>
      <c r="D2155">
        <v>4</v>
      </c>
      <c r="E2155" t="s">
        <v>33</v>
      </c>
      <c r="F2155" t="s">
        <v>26</v>
      </c>
      <c r="G2155">
        <v>6.9</v>
      </c>
      <c r="H2155">
        <v>146.79</v>
      </c>
      <c r="I2155">
        <v>144.79</v>
      </c>
      <c r="J2155">
        <v>1</v>
      </c>
      <c r="K2155">
        <v>5</v>
      </c>
      <c r="L2155">
        <v>4</v>
      </c>
      <c r="M2155">
        <v>97</v>
      </c>
      <c r="N2155" t="s">
        <v>27</v>
      </c>
      <c r="O2155">
        <v>1.1459999999999999</v>
      </c>
      <c r="P2155" t="s">
        <v>28</v>
      </c>
      <c r="Q2155" t="s">
        <v>29</v>
      </c>
      <c r="R2155">
        <v>4.92</v>
      </c>
      <c r="S2155">
        <v>3</v>
      </c>
      <c r="T2155">
        <v>-2</v>
      </c>
      <c r="U2155">
        <v>-1</v>
      </c>
      <c r="V2155" t="s">
        <v>587</v>
      </c>
      <c r="W2155" t="s">
        <v>31</v>
      </c>
      <c r="X2155">
        <v>1</v>
      </c>
      <c r="Y2155" t="str">
        <f>IF(tblRides[[#This Row],[supply_demand_ratio]]&lt;0.8,"Below 0.8",IF(tblRides[[#This Row],[supply_demand_ratio]]&lt;1,"Between 0.8-1.0",IF(tblRides[[#This Row],[supply_demand_ratio]]&lt;=1.2,"Between 1.0-1.2","Above 1.2")))</f>
        <v>Between 1.0-1.2</v>
      </c>
    </row>
    <row r="2156" spans="1:25" x14ac:dyDescent="0.3">
      <c r="A2156" t="s">
        <v>2211</v>
      </c>
      <c r="B2156" s="1">
        <v>46042.244444444441</v>
      </c>
      <c r="C2156" s="2">
        <v>46042</v>
      </c>
      <c r="D2156">
        <v>5</v>
      </c>
      <c r="E2156" t="s">
        <v>36</v>
      </c>
      <c r="F2156" t="s">
        <v>26</v>
      </c>
      <c r="G2156">
        <v>3.6</v>
      </c>
      <c r="H2156">
        <v>99.99</v>
      </c>
      <c r="J2156">
        <v>1</v>
      </c>
      <c r="K2156">
        <v>2</v>
      </c>
      <c r="L2156">
        <v>4.5999999999999996</v>
      </c>
      <c r="M2156">
        <v>117</v>
      </c>
      <c r="N2156" t="s">
        <v>41</v>
      </c>
      <c r="O2156">
        <v>1.34</v>
      </c>
      <c r="P2156" t="s">
        <v>58</v>
      </c>
      <c r="Q2156" t="s">
        <v>59</v>
      </c>
      <c r="R2156">
        <v>4.4000000000000004</v>
      </c>
      <c r="S2156">
        <v>4</v>
      </c>
      <c r="U2156">
        <v>2.6</v>
      </c>
      <c r="V2156" t="s">
        <v>587</v>
      </c>
      <c r="W2156" t="s">
        <v>31</v>
      </c>
      <c r="X2156">
        <v>0</v>
      </c>
      <c r="Y2156" t="str">
        <f>IF(tblRides[[#This Row],[supply_demand_ratio]]&lt;0.8,"Below 0.8",IF(tblRides[[#This Row],[supply_demand_ratio]]&lt;1,"Between 0.8-1.0",IF(tblRides[[#This Row],[supply_demand_ratio]]&lt;=1.2,"Between 1.0-1.2","Above 1.2")))</f>
        <v>Above 1.2</v>
      </c>
    </row>
    <row r="2157" spans="1:25" x14ac:dyDescent="0.3">
      <c r="A2157" t="s">
        <v>2212</v>
      </c>
      <c r="B2157" s="1">
        <v>46042.268055555556</v>
      </c>
      <c r="C2157" s="2">
        <v>46042</v>
      </c>
      <c r="D2157">
        <v>6</v>
      </c>
      <c r="E2157" t="s">
        <v>36</v>
      </c>
      <c r="F2157" t="s">
        <v>26</v>
      </c>
      <c r="G2157">
        <v>1</v>
      </c>
      <c r="H2157">
        <v>60.09</v>
      </c>
      <c r="I2157">
        <v>62.35</v>
      </c>
      <c r="J2157">
        <v>1.1000000000000001</v>
      </c>
      <c r="K2157">
        <v>5.5</v>
      </c>
      <c r="L2157">
        <v>2.6</v>
      </c>
      <c r="M2157">
        <v>128</v>
      </c>
      <c r="N2157" t="s">
        <v>41</v>
      </c>
      <c r="O2157">
        <v>1.373</v>
      </c>
      <c r="P2157" t="s">
        <v>28</v>
      </c>
      <c r="Q2157" t="s">
        <v>29</v>
      </c>
      <c r="R2157">
        <v>4.83</v>
      </c>
      <c r="S2157">
        <v>3</v>
      </c>
      <c r="T2157">
        <v>2.2599999999999998</v>
      </c>
      <c r="U2157">
        <v>-2.9</v>
      </c>
      <c r="V2157" t="s">
        <v>587</v>
      </c>
      <c r="W2157" t="s">
        <v>45</v>
      </c>
      <c r="X2157">
        <v>1</v>
      </c>
      <c r="Y2157" t="str">
        <f>IF(tblRides[[#This Row],[supply_demand_ratio]]&lt;0.8,"Below 0.8",IF(tblRides[[#This Row],[supply_demand_ratio]]&lt;1,"Between 0.8-1.0",IF(tblRides[[#This Row],[supply_demand_ratio]]&lt;=1.2,"Between 1.0-1.2","Above 1.2")))</f>
        <v>Above 1.2</v>
      </c>
    </row>
    <row r="2158" spans="1:25" x14ac:dyDescent="0.3">
      <c r="A2158" t="s">
        <v>2213</v>
      </c>
      <c r="B2158" s="1">
        <v>46042.288888888892</v>
      </c>
      <c r="C2158" s="2">
        <v>46042</v>
      </c>
      <c r="D2158">
        <v>6</v>
      </c>
      <c r="E2158" t="s">
        <v>36</v>
      </c>
      <c r="F2158" t="s">
        <v>26</v>
      </c>
      <c r="G2158">
        <v>1.2</v>
      </c>
      <c r="H2158">
        <v>61.19</v>
      </c>
      <c r="I2158">
        <v>61.21</v>
      </c>
      <c r="J2158">
        <v>1.1000000000000001</v>
      </c>
      <c r="K2158">
        <v>3.3</v>
      </c>
      <c r="L2158">
        <v>7.6</v>
      </c>
      <c r="M2158">
        <v>131</v>
      </c>
      <c r="N2158" t="s">
        <v>27</v>
      </c>
      <c r="O2158">
        <v>1.0920000000000001</v>
      </c>
      <c r="P2158" t="s">
        <v>28</v>
      </c>
      <c r="Q2158" t="s">
        <v>29</v>
      </c>
      <c r="R2158">
        <v>4.53</v>
      </c>
      <c r="S2158">
        <v>19</v>
      </c>
      <c r="T2158">
        <v>0.02</v>
      </c>
      <c r="U2158">
        <v>4.3</v>
      </c>
      <c r="V2158" t="s">
        <v>587</v>
      </c>
      <c r="W2158" t="s">
        <v>31</v>
      </c>
      <c r="X2158">
        <v>1</v>
      </c>
      <c r="Y2158" t="str">
        <f>IF(tblRides[[#This Row],[supply_demand_ratio]]&lt;0.8,"Below 0.8",IF(tblRides[[#This Row],[supply_demand_ratio]]&lt;1,"Between 0.8-1.0",IF(tblRides[[#This Row],[supply_demand_ratio]]&lt;=1.2,"Between 1.0-1.2","Above 1.2")))</f>
        <v>Between 1.0-1.2</v>
      </c>
    </row>
    <row r="2159" spans="1:25" x14ac:dyDescent="0.3">
      <c r="A2159" t="s">
        <v>2214</v>
      </c>
      <c r="B2159" s="1">
        <v>46042.290277777778</v>
      </c>
      <c r="C2159" s="2">
        <v>46042</v>
      </c>
      <c r="D2159">
        <v>6</v>
      </c>
      <c r="E2159" t="s">
        <v>62</v>
      </c>
      <c r="F2159" t="s">
        <v>26</v>
      </c>
      <c r="G2159">
        <v>3.9</v>
      </c>
      <c r="H2159">
        <v>100.05</v>
      </c>
      <c r="I2159">
        <v>95.61</v>
      </c>
      <c r="J2159">
        <v>1</v>
      </c>
      <c r="K2159">
        <v>3.8</v>
      </c>
      <c r="L2159">
        <v>3.4</v>
      </c>
      <c r="M2159">
        <v>67</v>
      </c>
      <c r="N2159" t="s">
        <v>41</v>
      </c>
      <c r="O2159">
        <v>1.5660000000000001</v>
      </c>
      <c r="P2159" t="s">
        <v>28</v>
      </c>
      <c r="Q2159" t="s">
        <v>29</v>
      </c>
      <c r="R2159">
        <v>4.84</v>
      </c>
      <c r="S2159">
        <v>24</v>
      </c>
      <c r="T2159">
        <v>-4.4400000000000004</v>
      </c>
      <c r="U2159">
        <v>-0.4</v>
      </c>
      <c r="V2159" t="s">
        <v>587</v>
      </c>
      <c r="W2159" t="s">
        <v>31</v>
      </c>
      <c r="X2159">
        <v>1</v>
      </c>
      <c r="Y2159" t="str">
        <f>IF(tblRides[[#This Row],[supply_demand_ratio]]&lt;0.8,"Below 0.8",IF(tblRides[[#This Row],[supply_demand_ratio]]&lt;1,"Between 0.8-1.0",IF(tblRides[[#This Row],[supply_demand_ratio]]&lt;=1.2,"Between 1.0-1.2","Above 1.2")))</f>
        <v>Above 1.2</v>
      </c>
    </row>
    <row r="2160" spans="1:25" x14ac:dyDescent="0.3">
      <c r="A2160" t="s">
        <v>2215</v>
      </c>
      <c r="B2160" s="1">
        <v>46042.290972222225</v>
      </c>
      <c r="C2160" s="2">
        <v>46042</v>
      </c>
      <c r="D2160">
        <v>6</v>
      </c>
      <c r="E2160" t="s">
        <v>25</v>
      </c>
      <c r="F2160" t="s">
        <v>26</v>
      </c>
      <c r="G2160">
        <v>13</v>
      </c>
      <c r="H2160">
        <v>245.67</v>
      </c>
      <c r="J2160">
        <v>1.1000000000000001</v>
      </c>
      <c r="K2160">
        <v>2</v>
      </c>
      <c r="L2160">
        <v>1</v>
      </c>
      <c r="M2160">
        <v>98</v>
      </c>
      <c r="N2160" t="s">
        <v>27</v>
      </c>
      <c r="O2160">
        <v>0.751</v>
      </c>
      <c r="P2160" t="s">
        <v>37</v>
      </c>
      <c r="Q2160" t="s">
        <v>103</v>
      </c>
      <c r="R2160">
        <v>4.6399999999999997</v>
      </c>
      <c r="S2160">
        <v>8</v>
      </c>
      <c r="U2160">
        <v>-1</v>
      </c>
      <c r="V2160" t="s">
        <v>587</v>
      </c>
      <c r="W2160" t="s">
        <v>31</v>
      </c>
      <c r="X2160">
        <v>0</v>
      </c>
      <c r="Y2160" t="str">
        <f>IF(tblRides[[#This Row],[supply_demand_ratio]]&lt;0.8,"Below 0.8",IF(tblRides[[#This Row],[supply_demand_ratio]]&lt;1,"Between 0.8-1.0",IF(tblRides[[#This Row],[supply_demand_ratio]]&lt;=1.2,"Between 1.0-1.2","Above 1.2")))</f>
        <v>Below 0.8</v>
      </c>
    </row>
    <row r="2161" spans="1:25" x14ac:dyDescent="0.3">
      <c r="A2161" t="s">
        <v>2216</v>
      </c>
      <c r="B2161" s="1">
        <v>46042.308333333334</v>
      </c>
      <c r="C2161" s="2">
        <v>46042</v>
      </c>
      <c r="D2161">
        <v>7</v>
      </c>
      <c r="E2161" t="s">
        <v>25</v>
      </c>
      <c r="F2161" t="s">
        <v>26</v>
      </c>
      <c r="G2161">
        <v>1.4</v>
      </c>
      <c r="H2161">
        <v>72.349999999999994</v>
      </c>
      <c r="I2161">
        <v>77.55</v>
      </c>
      <c r="J2161">
        <v>1.1000000000000001</v>
      </c>
      <c r="K2161">
        <v>6.2</v>
      </c>
      <c r="L2161">
        <v>8.6999999999999993</v>
      </c>
      <c r="M2161">
        <v>115</v>
      </c>
      <c r="N2161" t="s">
        <v>72</v>
      </c>
      <c r="O2161">
        <v>0.79600000000000004</v>
      </c>
      <c r="P2161" t="s">
        <v>28</v>
      </c>
      <c r="Q2161" t="s">
        <v>29</v>
      </c>
      <c r="R2161">
        <v>4.8499999999999996</v>
      </c>
      <c r="S2161">
        <v>4</v>
      </c>
      <c r="T2161">
        <v>5.2</v>
      </c>
      <c r="U2161">
        <v>2.5</v>
      </c>
      <c r="V2161" t="s">
        <v>587</v>
      </c>
      <c r="W2161" t="s">
        <v>45</v>
      </c>
      <c r="X2161">
        <v>1</v>
      </c>
      <c r="Y2161" t="str">
        <f>IF(tblRides[[#This Row],[supply_demand_ratio]]&lt;0.8,"Below 0.8",IF(tblRides[[#This Row],[supply_demand_ratio]]&lt;1,"Between 0.8-1.0",IF(tblRides[[#This Row],[supply_demand_ratio]]&lt;=1.2,"Between 1.0-1.2","Above 1.2")))</f>
        <v>Below 0.8</v>
      </c>
    </row>
    <row r="2162" spans="1:25" x14ac:dyDescent="0.3">
      <c r="A2162" t="s">
        <v>2217</v>
      </c>
      <c r="B2162" s="1">
        <v>46042.3125</v>
      </c>
      <c r="C2162" s="2">
        <v>46042</v>
      </c>
      <c r="D2162">
        <v>7</v>
      </c>
      <c r="E2162" t="s">
        <v>33</v>
      </c>
      <c r="F2162" t="s">
        <v>26</v>
      </c>
      <c r="G2162">
        <v>6.3</v>
      </c>
      <c r="H2162">
        <v>122.1</v>
      </c>
      <c r="I2162">
        <v>118.64</v>
      </c>
      <c r="J2162">
        <v>1</v>
      </c>
      <c r="K2162">
        <v>6.6</v>
      </c>
      <c r="L2162">
        <v>6.8</v>
      </c>
      <c r="M2162">
        <v>95</v>
      </c>
      <c r="N2162" t="s">
        <v>41</v>
      </c>
      <c r="O2162">
        <v>1.405</v>
      </c>
      <c r="P2162" t="s">
        <v>28</v>
      </c>
      <c r="Q2162" t="s">
        <v>29</v>
      </c>
      <c r="R2162">
        <v>4.9400000000000004</v>
      </c>
      <c r="S2162">
        <v>1</v>
      </c>
      <c r="T2162">
        <v>-3.46</v>
      </c>
      <c r="U2162">
        <v>0.2</v>
      </c>
      <c r="V2162" t="s">
        <v>587</v>
      </c>
      <c r="W2162" t="s">
        <v>45</v>
      </c>
      <c r="X2162">
        <v>1</v>
      </c>
      <c r="Y2162" t="str">
        <f>IF(tblRides[[#This Row],[supply_demand_ratio]]&lt;0.8,"Below 0.8",IF(tblRides[[#This Row],[supply_demand_ratio]]&lt;1,"Between 0.8-1.0",IF(tblRides[[#This Row],[supply_demand_ratio]]&lt;=1.2,"Between 1.0-1.2","Above 1.2")))</f>
        <v>Above 1.2</v>
      </c>
    </row>
    <row r="2163" spans="1:25" x14ac:dyDescent="0.3">
      <c r="A2163" t="s">
        <v>2218</v>
      </c>
      <c r="B2163" s="1">
        <v>46042.318749999999</v>
      </c>
      <c r="C2163" s="2">
        <v>46042</v>
      </c>
      <c r="D2163">
        <v>7</v>
      </c>
      <c r="E2163" t="s">
        <v>43</v>
      </c>
      <c r="F2163" t="s">
        <v>26</v>
      </c>
      <c r="G2163">
        <v>12.2</v>
      </c>
      <c r="H2163">
        <v>238.03</v>
      </c>
      <c r="J2163">
        <v>1.1000000000000001</v>
      </c>
      <c r="K2163">
        <v>6.7</v>
      </c>
      <c r="L2163">
        <v>3.9</v>
      </c>
      <c r="M2163">
        <v>60</v>
      </c>
      <c r="N2163" t="s">
        <v>41</v>
      </c>
      <c r="O2163">
        <v>1.325</v>
      </c>
      <c r="P2163" t="s">
        <v>58</v>
      </c>
      <c r="Q2163" t="s">
        <v>59</v>
      </c>
      <c r="R2163">
        <v>4.18</v>
      </c>
      <c r="S2163">
        <v>16</v>
      </c>
      <c r="U2163">
        <v>-2.8</v>
      </c>
      <c r="V2163" t="s">
        <v>587</v>
      </c>
      <c r="W2163" t="s">
        <v>45</v>
      </c>
      <c r="X2163">
        <v>0</v>
      </c>
      <c r="Y2163" t="str">
        <f>IF(tblRides[[#This Row],[supply_demand_ratio]]&lt;0.8,"Below 0.8",IF(tblRides[[#This Row],[supply_demand_ratio]]&lt;1,"Between 0.8-1.0",IF(tblRides[[#This Row],[supply_demand_ratio]]&lt;=1.2,"Between 1.0-1.2","Above 1.2")))</f>
        <v>Above 1.2</v>
      </c>
    </row>
    <row r="2164" spans="1:25" x14ac:dyDescent="0.3">
      <c r="A2164" t="s">
        <v>2219</v>
      </c>
      <c r="B2164" s="1">
        <v>46042.320833333331</v>
      </c>
      <c r="C2164" s="2">
        <v>46042</v>
      </c>
      <c r="D2164">
        <v>7</v>
      </c>
      <c r="E2164" t="s">
        <v>33</v>
      </c>
      <c r="F2164" t="s">
        <v>26</v>
      </c>
      <c r="G2164">
        <v>16.3</v>
      </c>
      <c r="H2164">
        <v>355.97</v>
      </c>
      <c r="J2164">
        <v>1.1000000000000001</v>
      </c>
      <c r="K2164">
        <v>3.9</v>
      </c>
      <c r="L2164">
        <v>5.9</v>
      </c>
      <c r="M2164">
        <v>84</v>
      </c>
      <c r="N2164" t="s">
        <v>41</v>
      </c>
      <c r="O2164">
        <v>1.1739999999999999</v>
      </c>
      <c r="P2164" t="s">
        <v>58</v>
      </c>
      <c r="Q2164" t="s">
        <v>59</v>
      </c>
      <c r="R2164">
        <v>4.5599999999999996</v>
      </c>
      <c r="S2164">
        <v>4</v>
      </c>
      <c r="U2164">
        <v>2</v>
      </c>
      <c r="V2164" t="s">
        <v>587</v>
      </c>
      <c r="W2164" t="s">
        <v>31</v>
      </c>
      <c r="X2164">
        <v>0</v>
      </c>
      <c r="Y2164" t="str">
        <f>IF(tblRides[[#This Row],[supply_demand_ratio]]&lt;0.8,"Below 0.8",IF(tblRides[[#This Row],[supply_demand_ratio]]&lt;1,"Between 0.8-1.0",IF(tblRides[[#This Row],[supply_demand_ratio]]&lt;=1.2,"Between 1.0-1.2","Above 1.2")))</f>
        <v>Between 1.0-1.2</v>
      </c>
    </row>
    <row r="2165" spans="1:25" x14ac:dyDescent="0.3">
      <c r="A2165" t="s">
        <v>2220</v>
      </c>
      <c r="B2165" s="1">
        <v>46042.336805555555</v>
      </c>
      <c r="C2165" s="2">
        <v>46042</v>
      </c>
      <c r="D2165">
        <v>8</v>
      </c>
      <c r="E2165" t="s">
        <v>36</v>
      </c>
      <c r="F2165" t="s">
        <v>34</v>
      </c>
      <c r="G2165">
        <v>4.7</v>
      </c>
      <c r="H2165">
        <v>127.06</v>
      </c>
      <c r="I2165">
        <v>130.03</v>
      </c>
      <c r="J2165">
        <v>1.1000000000000001</v>
      </c>
      <c r="K2165">
        <v>6.8</v>
      </c>
      <c r="L2165">
        <v>6.1</v>
      </c>
      <c r="M2165">
        <v>101</v>
      </c>
      <c r="N2165" t="s">
        <v>27</v>
      </c>
      <c r="O2165">
        <v>0.998</v>
      </c>
      <c r="P2165" t="s">
        <v>28</v>
      </c>
      <c r="Q2165" t="s">
        <v>29</v>
      </c>
      <c r="R2165">
        <v>4.72</v>
      </c>
      <c r="S2165">
        <v>0</v>
      </c>
      <c r="T2165">
        <v>2.97</v>
      </c>
      <c r="U2165">
        <v>-0.7</v>
      </c>
      <c r="V2165" t="s">
        <v>587</v>
      </c>
      <c r="W2165" t="s">
        <v>45</v>
      </c>
      <c r="X2165">
        <v>1</v>
      </c>
      <c r="Y2165" t="str">
        <f>IF(tblRides[[#This Row],[supply_demand_ratio]]&lt;0.8,"Below 0.8",IF(tblRides[[#This Row],[supply_demand_ratio]]&lt;1,"Between 0.8-1.0",IF(tblRides[[#This Row],[supply_demand_ratio]]&lt;=1.2,"Between 1.0-1.2","Above 1.2")))</f>
        <v>Between 0.8-1.0</v>
      </c>
    </row>
    <row r="2166" spans="1:25" x14ac:dyDescent="0.3">
      <c r="A2166" t="s">
        <v>2221</v>
      </c>
      <c r="B2166" s="1">
        <v>46042.352083333331</v>
      </c>
      <c r="C2166" s="2">
        <v>46042</v>
      </c>
      <c r="D2166">
        <v>8</v>
      </c>
      <c r="E2166" t="s">
        <v>62</v>
      </c>
      <c r="F2166" t="s">
        <v>26</v>
      </c>
      <c r="G2166">
        <v>0.7</v>
      </c>
      <c r="H2166">
        <v>50.56</v>
      </c>
      <c r="J2166">
        <v>1.1000000000000001</v>
      </c>
      <c r="K2166">
        <v>7.2</v>
      </c>
      <c r="M2166">
        <v>57</v>
      </c>
      <c r="N2166" t="s">
        <v>41</v>
      </c>
      <c r="O2166">
        <v>1.3759999999999999</v>
      </c>
      <c r="P2166" t="s">
        <v>82</v>
      </c>
      <c r="Q2166" t="s">
        <v>83</v>
      </c>
      <c r="R2166">
        <v>4.62</v>
      </c>
      <c r="S2166">
        <v>8</v>
      </c>
      <c r="V2166" t="s">
        <v>587</v>
      </c>
      <c r="W2166" t="s">
        <v>45</v>
      </c>
      <c r="X2166">
        <v>0</v>
      </c>
      <c r="Y2166" t="str">
        <f>IF(tblRides[[#This Row],[supply_demand_ratio]]&lt;0.8,"Below 0.8",IF(tblRides[[#This Row],[supply_demand_ratio]]&lt;1,"Between 0.8-1.0",IF(tblRides[[#This Row],[supply_demand_ratio]]&lt;=1.2,"Between 1.0-1.2","Above 1.2")))</f>
        <v>Above 1.2</v>
      </c>
    </row>
    <row r="2167" spans="1:25" x14ac:dyDescent="0.3">
      <c r="A2167" t="s">
        <v>2222</v>
      </c>
      <c r="B2167" s="1">
        <v>46042.356249999997</v>
      </c>
      <c r="C2167" s="2">
        <v>46042</v>
      </c>
      <c r="D2167">
        <v>8</v>
      </c>
      <c r="E2167" t="s">
        <v>43</v>
      </c>
      <c r="F2167" t="s">
        <v>26</v>
      </c>
      <c r="G2167">
        <v>11.1</v>
      </c>
      <c r="H2167">
        <v>218.11</v>
      </c>
      <c r="I2167">
        <v>213.6</v>
      </c>
      <c r="J2167">
        <v>1</v>
      </c>
      <c r="K2167">
        <v>3.6</v>
      </c>
      <c r="L2167">
        <v>4</v>
      </c>
      <c r="M2167">
        <v>66</v>
      </c>
      <c r="N2167" t="s">
        <v>41</v>
      </c>
      <c r="O2167">
        <v>1.4770000000000001</v>
      </c>
      <c r="P2167" t="s">
        <v>28</v>
      </c>
      <c r="Q2167" t="s">
        <v>29</v>
      </c>
      <c r="R2167">
        <v>4.38</v>
      </c>
      <c r="S2167">
        <v>5</v>
      </c>
      <c r="T2167">
        <v>-4.51</v>
      </c>
      <c r="U2167">
        <v>0.4</v>
      </c>
      <c r="V2167" t="s">
        <v>587</v>
      </c>
      <c r="W2167" t="s">
        <v>31</v>
      </c>
      <c r="X2167">
        <v>1</v>
      </c>
      <c r="Y2167" t="str">
        <f>IF(tblRides[[#This Row],[supply_demand_ratio]]&lt;0.8,"Below 0.8",IF(tblRides[[#This Row],[supply_demand_ratio]]&lt;1,"Between 0.8-1.0",IF(tblRides[[#This Row],[supply_demand_ratio]]&lt;=1.2,"Between 1.0-1.2","Above 1.2")))</f>
        <v>Above 1.2</v>
      </c>
    </row>
    <row r="2168" spans="1:25" x14ac:dyDescent="0.3">
      <c r="A2168" t="s">
        <v>2223</v>
      </c>
      <c r="B2168" s="1">
        <v>46042.361805555556</v>
      </c>
      <c r="C2168" s="2">
        <v>46042</v>
      </c>
      <c r="D2168">
        <v>8</v>
      </c>
      <c r="E2168" t="s">
        <v>36</v>
      </c>
      <c r="F2168" t="s">
        <v>34</v>
      </c>
      <c r="G2168">
        <v>3.9</v>
      </c>
      <c r="H2168">
        <v>96.84</v>
      </c>
      <c r="I2168">
        <v>99.06</v>
      </c>
      <c r="J2168">
        <v>1.1000000000000001</v>
      </c>
      <c r="K2168">
        <v>8</v>
      </c>
      <c r="L2168">
        <v>10.199999999999999</v>
      </c>
      <c r="M2168">
        <v>101</v>
      </c>
      <c r="N2168" t="s">
        <v>27</v>
      </c>
      <c r="O2168">
        <v>0.877</v>
      </c>
      <c r="P2168" t="s">
        <v>28</v>
      </c>
      <c r="Q2168" t="s">
        <v>29</v>
      </c>
      <c r="R2168">
        <v>4.74</v>
      </c>
      <c r="S2168">
        <v>0</v>
      </c>
      <c r="T2168">
        <v>2.2200000000000002</v>
      </c>
      <c r="U2168">
        <v>2.2000000000000002</v>
      </c>
      <c r="V2168" t="s">
        <v>587</v>
      </c>
      <c r="W2168" t="s">
        <v>45</v>
      </c>
      <c r="X2168">
        <v>1</v>
      </c>
      <c r="Y2168" t="str">
        <f>IF(tblRides[[#This Row],[supply_demand_ratio]]&lt;0.8,"Below 0.8",IF(tblRides[[#This Row],[supply_demand_ratio]]&lt;1,"Between 0.8-1.0",IF(tblRides[[#This Row],[supply_demand_ratio]]&lt;=1.2,"Between 1.0-1.2","Above 1.2")))</f>
        <v>Between 0.8-1.0</v>
      </c>
    </row>
    <row r="2169" spans="1:25" x14ac:dyDescent="0.3">
      <c r="A2169" t="s">
        <v>2224</v>
      </c>
      <c r="B2169" s="1">
        <v>46042.365972222222</v>
      </c>
      <c r="C2169" s="2">
        <v>46042</v>
      </c>
      <c r="D2169">
        <v>8</v>
      </c>
      <c r="E2169" t="s">
        <v>25</v>
      </c>
      <c r="F2169" t="s">
        <v>34</v>
      </c>
      <c r="G2169">
        <v>8</v>
      </c>
      <c r="H2169">
        <v>171.25</v>
      </c>
      <c r="I2169">
        <v>173.62</v>
      </c>
      <c r="J2169">
        <v>1.2</v>
      </c>
      <c r="K2169">
        <v>5.6</v>
      </c>
      <c r="L2169">
        <v>5.6</v>
      </c>
      <c r="M2169">
        <v>110</v>
      </c>
      <c r="N2169" t="s">
        <v>27</v>
      </c>
      <c r="O2169">
        <v>0.83399999999999996</v>
      </c>
      <c r="P2169" t="s">
        <v>28</v>
      </c>
      <c r="Q2169" t="s">
        <v>29</v>
      </c>
      <c r="R2169">
        <v>4.4400000000000004</v>
      </c>
      <c r="S2169">
        <v>0</v>
      </c>
      <c r="T2169">
        <v>2.37</v>
      </c>
      <c r="U2169">
        <v>0</v>
      </c>
      <c r="V2169" t="s">
        <v>587</v>
      </c>
      <c r="W2169" t="s">
        <v>45</v>
      </c>
      <c r="X2169">
        <v>1</v>
      </c>
      <c r="Y2169" t="str">
        <f>IF(tblRides[[#This Row],[supply_demand_ratio]]&lt;0.8,"Below 0.8",IF(tblRides[[#This Row],[supply_demand_ratio]]&lt;1,"Between 0.8-1.0",IF(tblRides[[#This Row],[supply_demand_ratio]]&lt;=1.2,"Between 1.0-1.2","Above 1.2")))</f>
        <v>Between 0.8-1.0</v>
      </c>
    </row>
    <row r="2170" spans="1:25" x14ac:dyDescent="0.3">
      <c r="A2170" t="s">
        <v>2225</v>
      </c>
      <c r="B2170" s="1">
        <v>46042.371527777781</v>
      </c>
      <c r="C2170" s="2">
        <v>46042</v>
      </c>
      <c r="D2170">
        <v>8</v>
      </c>
      <c r="E2170" t="s">
        <v>33</v>
      </c>
      <c r="F2170" t="s">
        <v>26</v>
      </c>
      <c r="G2170">
        <v>8.1</v>
      </c>
      <c r="H2170">
        <v>157.65</v>
      </c>
      <c r="I2170">
        <v>164.92</v>
      </c>
      <c r="J2170">
        <v>1</v>
      </c>
      <c r="K2170">
        <v>2.4</v>
      </c>
      <c r="L2170">
        <v>1</v>
      </c>
      <c r="M2170">
        <v>81</v>
      </c>
      <c r="N2170" t="s">
        <v>41</v>
      </c>
      <c r="O2170">
        <v>1.087</v>
      </c>
      <c r="P2170" t="s">
        <v>28</v>
      </c>
      <c r="Q2170" t="s">
        <v>29</v>
      </c>
      <c r="R2170">
        <v>4.97</v>
      </c>
      <c r="S2170">
        <v>10</v>
      </c>
      <c r="T2170">
        <v>7.27</v>
      </c>
      <c r="U2170">
        <v>-1.4</v>
      </c>
      <c r="V2170" t="s">
        <v>587</v>
      </c>
      <c r="W2170" t="s">
        <v>31</v>
      </c>
      <c r="X2170">
        <v>1</v>
      </c>
      <c r="Y2170" t="str">
        <f>IF(tblRides[[#This Row],[supply_demand_ratio]]&lt;0.8,"Below 0.8",IF(tblRides[[#This Row],[supply_demand_ratio]]&lt;1,"Between 0.8-1.0",IF(tblRides[[#This Row],[supply_demand_ratio]]&lt;=1.2,"Between 1.0-1.2","Above 1.2")))</f>
        <v>Between 1.0-1.2</v>
      </c>
    </row>
    <row r="2171" spans="1:25" x14ac:dyDescent="0.3">
      <c r="A2171" t="s">
        <v>2226</v>
      </c>
      <c r="B2171" s="1">
        <v>46042.381944444445</v>
      </c>
      <c r="C2171" s="2">
        <v>46042</v>
      </c>
      <c r="D2171">
        <v>9</v>
      </c>
      <c r="E2171" t="s">
        <v>25</v>
      </c>
      <c r="F2171" t="s">
        <v>34</v>
      </c>
      <c r="G2171">
        <v>2.6</v>
      </c>
      <c r="H2171">
        <v>130.44</v>
      </c>
      <c r="J2171">
        <v>1.5</v>
      </c>
      <c r="K2171">
        <v>6.7</v>
      </c>
      <c r="L2171">
        <v>10.4</v>
      </c>
      <c r="M2171">
        <v>117</v>
      </c>
      <c r="N2171" t="s">
        <v>72</v>
      </c>
      <c r="O2171">
        <v>0.67300000000000004</v>
      </c>
      <c r="P2171" t="s">
        <v>37</v>
      </c>
      <c r="Q2171" t="s">
        <v>103</v>
      </c>
      <c r="R2171">
        <v>4.62</v>
      </c>
      <c r="S2171">
        <v>0</v>
      </c>
      <c r="U2171">
        <v>3.7</v>
      </c>
      <c r="V2171" t="s">
        <v>587</v>
      </c>
      <c r="W2171" t="s">
        <v>45</v>
      </c>
      <c r="X2171">
        <v>0</v>
      </c>
      <c r="Y2171" t="str">
        <f>IF(tblRides[[#This Row],[supply_demand_ratio]]&lt;0.8,"Below 0.8",IF(tblRides[[#This Row],[supply_demand_ratio]]&lt;1,"Between 0.8-1.0",IF(tblRides[[#This Row],[supply_demand_ratio]]&lt;=1.2,"Between 1.0-1.2","Above 1.2")))</f>
        <v>Below 0.8</v>
      </c>
    </row>
    <row r="2172" spans="1:25" x14ac:dyDescent="0.3">
      <c r="A2172" t="s">
        <v>2227</v>
      </c>
      <c r="B2172" s="1">
        <v>46042.388888888891</v>
      </c>
      <c r="C2172" s="2">
        <v>46042</v>
      </c>
      <c r="D2172">
        <v>9</v>
      </c>
      <c r="E2172" t="s">
        <v>33</v>
      </c>
      <c r="F2172" t="s">
        <v>26</v>
      </c>
      <c r="G2172">
        <v>0.7</v>
      </c>
      <c r="H2172">
        <v>55.8</v>
      </c>
      <c r="I2172">
        <v>55.37</v>
      </c>
      <c r="J2172">
        <v>1.1000000000000001</v>
      </c>
      <c r="K2172">
        <v>6.4</v>
      </c>
      <c r="L2172">
        <v>5</v>
      </c>
      <c r="M2172">
        <v>89</v>
      </c>
      <c r="N2172" t="s">
        <v>27</v>
      </c>
      <c r="O2172">
        <v>0.92500000000000004</v>
      </c>
      <c r="P2172" t="s">
        <v>28</v>
      </c>
      <c r="Q2172" t="s">
        <v>29</v>
      </c>
      <c r="R2172">
        <v>4.62</v>
      </c>
      <c r="S2172">
        <v>12</v>
      </c>
      <c r="T2172">
        <v>-0.43</v>
      </c>
      <c r="U2172">
        <v>-1.4</v>
      </c>
      <c r="V2172" t="s">
        <v>587</v>
      </c>
      <c r="W2172" t="s">
        <v>45</v>
      </c>
      <c r="X2172">
        <v>1</v>
      </c>
      <c r="Y2172" t="str">
        <f>IF(tblRides[[#This Row],[supply_demand_ratio]]&lt;0.8,"Below 0.8",IF(tblRides[[#This Row],[supply_demand_ratio]]&lt;1,"Between 0.8-1.0",IF(tblRides[[#This Row],[supply_demand_ratio]]&lt;=1.2,"Between 1.0-1.2","Above 1.2")))</f>
        <v>Between 0.8-1.0</v>
      </c>
    </row>
    <row r="2173" spans="1:25" x14ac:dyDescent="0.3">
      <c r="A2173" t="s">
        <v>2228</v>
      </c>
      <c r="B2173" s="1">
        <v>46042.393750000003</v>
      </c>
      <c r="C2173" s="2">
        <v>46042</v>
      </c>
      <c r="D2173">
        <v>9</v>
      </c>
      <c r="E2173" t="s">
        <v>33</v>
      </c>
      <c r="F2173" t="s">
        <v>26</v>
      </c>
      <c r="G2173">
        <v>6.1</v>
      </c>
      <c r="H2173">
        <v>119.33</v>
      </c>
      <c r="I2173">
        <v>122.89</v>
      </c>
      <c r="J2173">
        <v>1</v>
      </c>
      <c r="K2173">
        <v>2.2000000000000002</v>
      </c>
      <c r="L2173">
        <v>1</v>
      </c>
      <c r="M2173">
        <v>93</v>
      </c>
      <c r="N2173" t="s">
        <v>41</v>
      </c>
      <c r="O2173">
        <v>1.216</v>
      </c>
      <c r="P2173" t="s">
        <v>28</v>
      </c>
      <c r="Q2173" t="s">
        <v>29</v>
      </c>
      <c r="R2173">
        <v>4.9400000000000004</v>
      </c>
      <c r="S2173">
        <v>9</v>
      </c>
      <c r="T2173">
        <v>3.56</v>
      </c>
      <c r="U2173">
        <v>-1.2</v>
      </c>
      <c r="V2173" t="s">
        <v>587</v>
      </c>
      <c r="W2173" t="s">
        <v>31</v>
      </c>
      <c r="X2173">
        <v>1</v>
      </c>
      <c r="Y2173" t="str">
        <f>IF(tblRides[[#This Row],[supply_demand_ratio]]&lt;0.8,"Below 0.8",IF(tblRides[[#This Row],[supply_demand_ratio]]&lt;1,"Between 0.8-1.0",IF(tblRides[[#This Row],[supply_demand_ratio]]&lt;=1.2,"Between 1.0-1.2","Above 1.2")))</f>
        <v>Above 1.2</v>
      </c>
    </row>
    <row r="2174" spans="1:25" x14ac:dyDescent="0.3">
      <c r="A2174" t="s">
        <v>2229</v>
      </c>
      <c r="B2174" s="1">
        <v>46042.394444444442</v>
      </c>
      <c r="C2174" s="2">
        <v>46042</v>
      </c>
      <c r="D2174">
        <v>9</v>
      </c>
      <c r="E2174" t="s">
        <v>36</v>
      </c>
      <c r="F2174" t="s">
        <v>26</v>
      </c>
      <c r="G2174">
        <v>9.9</v>
      </c>
      <c r="H2174">
        <v>210.47</v>
      </c>
      <c r="I2174">
        <v>216.39</v>
      </c>
      <c r="J2174">
        <v>1.1000000000000001</v>
      </c>
      <c r="K2174">
        <v>2.4</v>
      </c>
      <c r="L2174">
        <v>2.1</v>
      </c>
      <c r="M2174">
        <v>102</v>
      </c>
      <c r="N2174" t="s">
        <v>27</v>
      </c>
      <c r="O2174">
        <v>0.81100000000000005</v>
      </c>
      <c r="P2174" t="s">
        <v>28</v>
      </c>
      <c r="Q2174" t="s">
        <v>29</v>
      </c>
      <c r="R2174">
        <v>4.47</v>
      </c>
      <c r="S2174">
        <v>21</v>
      </c>
      <c r="T2174">
        <v>5.92</v>
      </c>
      <c r="U2174">
        <v>-0.3</v>
      </c>
      <c r="V2174" t="s">
        <v>587</v>
      </c>
      <c r="W2174" t="s">
        <v>31</v>
      </c>
      <c r="X2174">
        <v>1</v>
      </c>
      <c r="Y2174" t="str">
        <f>IF(tblRides[[#This Row],[supply_demand_ratio]]&lt;0.8,"Below 0.8",IF(tblRides[[#This Row],[supply_demand_ratio]]&lt;1,"Between 0.8-1.0",IF(tblRides[[#This Row],[supply_demand_ratio]]&lt;=1.2,"Between 1.0-1.2","Above 1.2")))</f>
        <v>Between 0.8-1.0</v>
      </c>
    </row>
    <row r="2175" spans="1:25" x14ac:dyDescent="0.3">
      <c r="A2175" t="s">
        <v>2230</v>
      </c>
      <c r="B2175" s="1">
        <v>46042.397916666669</v>
      </c>
      <c r="C2175" s="2">
        <v>46042</v>
      </c>
      <c r="D2175">
        <v>9</v>
      </c>
      <c r="E2175" t="s">
        <v>33</v>
      </c>
      <c r="F2175" t="s">
        <v>34</v>
      </c>
      <c r="G2175">
        <v>11.6</v>
      </c>
      <c r="H2175">
        <v>308.52999999999997</v>
      </c>
      <c r="J2175">
        <v>1.3</v>
      </c>
      <c r="K2175">
        <v>8.6</v>
      </c>
      <c r="L2175">
        <v>7.5</v>
      </c>
      <c r="M2175">
        <v>73</v>
      </c>
      <c r="N2175" t="s">
        <v>72</v>
      </c>
      <c r="O2175">
        <v>0.64600000000000002</v>
      </c>
      <c r="P2175" t="s">
        <v>58</v>
      </c>
      <c r="Q2175" t="s">
        <v>108</v>
      </c>
      <c r="R2175">
        <v>4.47</v>
      </c>
      <c r="S2175">
        <v>0</v>
      </c>
      <c r="U2175">
        <v>-1.1000000000000001</v>
      </c>
      <c r="V2175" t="s">
        <v>587</v>
      </c>
      <c r="W2175" t="s">
        <v>45</v>
      </c>
      <c r="X2175">
        <v>0</v>
      </c>
      <c r="Y2175" t="str">
        <f>IF(tblRides[[#This Row],[supply_demand_ratio]]&lt;0.8,"Below 0.8",IF(tblRides[[#This Row],[supply_demand_ratio]]&lt;1,"Between 0.8-1.0",IF(tblRides[[#This Row],[supply_demand_ratio]]&lt;=1.2,"Between 1.0-1.2","Above 1.2")))</f>
        <v>Below 0.8</v>
      </c>
    </row>
    <row r="2176" spans="1:25" x14ac:dyDescent="0.3">
      <c r="A2176" t="s">
        <v>2231</v>
      </c>
      <c r="B2176" s="1">
        <v>46042.400694444441</v>
      </c>
      <c r="C2176" s="2">
        <v>46042</v>
      </c>
      <c r="D2176">
        <v>9</v>
      </c>
      <c r="E2176" t="s">
        <v>43</v>
      </c>
      <c r="F2176" t="s">
        <v>26</v>
      </c>
      <c r="G2176">
        <v>7.3</v>
      </c>
      <c r="H2176">
        <v>150.21</v>
      </c>
      <c r="I2176">
        <v>150.83000000000001</v>
      </c>
      <c r="J2176">
        <v>1</v>
      </c>
      <c r="K2176">
        <v>6.2</v>
      </c>
      <c r="L2176">
        <v>9.6999999999999993</v>
      </c>
      <c r="M2176">
        <v>58</v>
      </c>
      <c r="N2176" t="s">
        <v>27</v>
      </c>
      <c r="O2176">
        <v>0.98399999999999999</v>
      </c>
      <c r="P2176" t="s">
        <v>28</v>
      </c>
      <c r="Q2176" t="s">
        <v>29</v>
      </c>
      <c r="R2176">
        <v>4.7</v>
      </c>
      <c r="S2176">
        <v>9</v>
      </c>
      <c r="T2176">
        <v>0.62</v>
      </c>
      <c r="U2176">
        <v>3.5</v>
      </c>
      <c r="V2176" t="s">
        <v>587</v>
      </c>
      <c r="W2176" t="s">
        <v>45</v>
      </c>
      <c r="X2176">
        <v>1</v>
      </c>
      <c r="Y2176" t="str">
        <f>IF(tblRides[[#This Row],[supply_demand_ratio]]&lt;0.8,"Below 0.8",IF(tblRides[[#This Row],[supply_demand_ratio]]&lt;1,"Between 0.8-1.0",IF(tblRides[[#This Row],[supply_demand_ratio]]&lt;=1.2,"Between 1.0-1.2","Above 1.2")))</f>
        <v>Between 0.8-1.0</v>
      </c>
    </row>
    <row r="2177" spans="1:25" x14ac:dyDescent="0.3">
      <c r="A2177" t="s">
        <v>2232</v>
      </c>
      <c r="B2177" s="1">
        <v>46042.40625</v>
      </c>
      <c r="C2177" s="2">
        <v>46042</v>
      </c>
      <c r="D2177">
        <v>9</v>
      </c>
      <c r="E2177" t="s">
        <v>25</v>
      </c>
      <c r="F2177" t="s">
        <v>26</v>
      </c>
      <c r="G2177">
        <v>9.4</v>
      </c>
      <c r="H2177">
        <v>224.65</v>
      </c>
      <c r="I2177">
        <v>212.26</v>
      </c>
      <c r="J2177">
        <v>1.3</v>
      </c>
      <c r="K2177">
        <v>5.9</v>
      </c>
      <c r="L2177">
        <v>4.8</v>
      </c>
      <c r="M2177">
        <v>121</v>
      </c>
      <c r="N2177" t="s">
        <v>27</v>
      </c>
      <c r="O2177">
        <v>0.875</v>
      </c>
      <c r="P2177" t="s">
        <v>28</v>
      </c>
      <c r="Q2177" t="s">
        <v>29</v>
      </c>
      <c r="R2177">
        <v>4.8</v>
      </c>
      <c r="S2177">
        <v>14</v>
      </c>
      <c r="T2177">
        <v>-12.39</v>
      </c>
      <c r="U2177">
        <v>-1.1000000000000001</v>
      </c>
      <c r="V2177" t="s">
        <v>587</v>
      </c>
      <c r="W2177" t="s">
        <v>45</v>
      </c>
      <c r="X2177">
        <v>1</v>
      </c>
      <c r="Y2177" t="str">
        <f>IF(tblRides[[#This Row],[supply_demand_ratio]]&lt;0.8,"Below 0.8",IF(tblRides[[#This Row],[supply_demand_ratio]]&lt;1,"Between 0.8-1.0",IF(tblRides[[#This Row],[supply_demand_ratio]]&lt;=1.2,"Between 1.0-1.2","Above 1.2")))</f>
        <v>Between 0.8-1.0</v>
      </c>
    </row>
    <row r="2178" spans="1:25" x14ac:dyDescent="0.3">
      <c r="A2178" t="s">
        <v>2233</v>
      </c>
      <c r="B2178" s="1">
        <v>46042.432638888888</v>
      </c>
      <c r="C2178" s="2">
        <v>46042</v>
      </c>
      <c r="D2178">
        <v>10</v>
      </c>
      <c r="E2178" t="s">
        <v>25</v>
      </c>
      <c r="F2178" t="s">
        <v>26</v>
      </c>
      <c r="G2178">
        <v>3.1</v>
      </c>
      <c r="H2178">
        <v>124.58</v>
      </c>
      <c r="J2178">
        <v>1.3</v>
      </c>
      <c r="K2178">
        <v>7.2</v>
      </c>
      <c r="L2178">
        <v>7.7</v>
      </c>
      <c r="M2178">
        <v>93</v>
      </c>
      <c r="N2178" t="s">
        <v>27</v>
      </c>
      <c r="O2178">
        <v>0.70499999999999996</v>
      </c>
      <c r="P2178" t="s">
        <v>58</v>
      </c>
      <c r="Q2178" t="s">
        <v>59</v>
      </c>
      <c r="R2178">
        <v>4.57</v>
      </c>
      <c r="S2178">
        <v>4</v>
      </c>
      <c r="U2178">
        <v>0.5</v>
      </c>
      <c r="V2178" t="s">
        <v>587</v>
      </c>
      <c r="W2178" t="s">
        <v>45</v>
      </c>
      <c r="X2178">
        <v>0</v>
      </c>
      <c r="Y2178" t="str">
        <f>IF(tblRides[[#This Row],[supply_demand_ratio]]&lt;0.8,"Below 0.8",IF(tblRides[[#This Row],[supply_demand_ratio]]&lt;1,"Between 0.8-1.0",IF(tblRides[[#This Row],[supply_demand_ratio]]&lt;=1.2,"Between 1.0-1.2","Above 1.2")))</f>
        <v>Below 0.8</v>
      </c>
    </row>
    <row r="2179" spans="1:25" x14ac:dyDescent="0.3">
      <c r="A2179" t="s">
        <v>2234</v>
      </c>
      <c r="B2179" s="1">
        <v>46042.45</v>
      </c>
      <c r="C2179" s="2">
        <v>46042</v>
      </c>
      <c r="D2179">
        <v>10</v>
      </c>
      <c r="E2179" t="s">
        <v>62</v>
      </c>
      <c r="F2179" t="s">
        <v>26</v>
      </c>
      <c r="G2179">
        <v>12.2</v>
      </c>
      <c r="H2179">
        <v>245.91</v>
      </c>
      <c r="J2179">
        <v>1</v>
      </c>
      <c r="K2179">
        <v>6.6</v>
      </c>
      <c r="L2179">
        <v>9</v>
      </c>
      <c r="M2179">
        <v>53</v>
      </c>
      <c r="N2179" t="s">
        <v>41</v>
      </c>
      <c r="O2179">
        <v>1.6160000000000001</v>
      </c>
      <c r="P2179" t="s">
        <v>58</v>
      </c>
      <c r="Q2179" t="s">
        <v>88</v>
      </c>
      <c r="R2179">
        <v>4.3499999999999996</v>
      </c>
      <c r="S2179">
        <v>23</v>
      </c>
      <c r="U2179">
        <v>2.4</v>
      </c>
      <c r="V2179" t="s">
        <v>587</v>
      </c>
      <c r="W2179" t="s">
        <v>45</v>
      </c>
      <c r="X2179">
        <v>0</v>
      </c>
      <c r="Y2179" t="str">
        <f>IF(tblRides[[#This Row],[supply_demand_ratio]]&lt;0.8,"Below 0.8",IF(tblRides[[#This Row],[supply_demand_ratio]]&lt;1,"Between 0.8-1.0",IF(tblRides[[#This Row],[supply_demand_ratio]]&lt;=1.2,"Between 1.0-1.2","Above 1.2")))</f>
        <v>Above 1.2</v>
      </c>
    </row>
    <row r="2180" spans="1:25" x14ac:dyDescent="0.3">
      <c r="A2180" t="s">
        <v>2235</v>
      </c>
      <c r="B2180" s="1">
        <v>46042.461805555555</v>
      </c>
      <c r="C2180" s="2">
        <v>46042</v>
      </c>
      <c r="D2180">
        <v>11</v>
      </c>
      <c r="E2180" t="s">
        <v>62</v>
      </c>
      <c r="F2180" t="s">
        <v>26</v>
      </c>
      <c r="G2180">
        <v>10.4</v>
      </c>
      <c r="H2180">
        <v>190.51</v>
      </c>
      <c r="I2180">
        <v>186.46</v>
      </c>
      <c r="J2180">
        <v>1</v>
      </c>
      <c r="K2180">
        <v>2</v>
      </c>
      <c r="L2180">
        <v>3</v>
      </c>
      <c r="M2180">
        <v>58</v>
      </c>
      <c r="N2180" t="s">
        <v>41</v>
      </c>
      <c r="O2180">
        <v>1.9039999999999999</v>
      </c>
      <c r="P2180" t="s">
        <v>28</v>
      </c>
      <c r="Q2180" t="s">
        <v>29</v>
      </c>
      <c r="R2180">
        <v>4.7</v>
      </c>
      <c r="S2180">
        <v>1</v>
      </c>
      <c r="T2180">
        <v>-4.05</v>
      </c>
      <c r="U2180">
        <v>1</v>
      </c>
      <c r="V2180" t="s">
        <v>587</v>
      </c>
      <c r="W2180" t="s">
        <v>31</v>
      </c>
      <c r="X2180">
        <v>1</v>
      </c>
      <c r="Y2180" t="str">
        <f>IF(tblRides[[#This Row],[supply_demand_ratio]]&lt;0.8,"Below 0.8",IF(tblRides[[#This Row],[supply_demand_ratio]]&lt;1,"Between 0.8-1.0",IF(tblRides[[#This Row],[supply_demand_ratio]]&lt;=1.2,"Between 1.0-1.2","Above 1.2")))</f>
        <v>Above 1.2</v>
      </c>
    </row>
    <row r="2181" spans="1:25" x14ac:dyDescent="0.3">
      <c r="A2181" t="s">
        <v>2236</v>
      </c>
      <c r="B2181" s="1">
        <v>46042.463888888888</v>
      </c>
      <c r="C2181" s="2">
        <v>46042</v>
      </c>
      <c r="D2181">
        <v>11</v>
      </c>
      <c r="E2181" t="s">
        <v>43</v>
      </c>
      <c r="F2181" t="s">
        <v>34</v>
      </c>
      <c r="G2181">
        <v>8.5</v>
      </c>
      <c r="H2181">
        <v>179.84</v>
      </c>
      <c r="I2181">
        <v>184.31</v>
      </c>
      <c r="J2181">
        <v>1</v>
      </c>
      <c r="K2181">
        <v>2</v>
      </c>
      <c r="L2181">
        <v>5.8</v>
      </c>
      <c r="M2181">
        <v>76</v>
      </c>
      <c r="N2181" t="s">
        <v>41</v>
      </c>
      <c r="O2181">
        <v>2.0129999999999999</v>
      </c>
      <c r="P2181" t="s">
        <v>28</v>
      </c>
      <c r="Q2181" t="s">
        <v>29</v>
      </c>
      <c r="R2181">
        <v>4.6900000000000004</v>
      </c>
      <c r="S2181">
        <v>0</v>
      </c>
      <c r="T2181">
        <v>4.47</v>
      </c>
      <c r="U2181">
        <v>3.8</v>
      </c>
      <c r="V2181" t="s">
        <v>587</v>
      </c>
      <c r="W2181" t="s">
        <v>31</v>
      </c>
      <c r="X2181">
        <v>1</v>
      </c>
      <c r="Y2181" t="str">
        <f>IF(tblRides[[#This Row],[supply_demand_ratio]]&lt;0.8,"Below 0.8",IF(tblRides[[#This Row],[supply_demand_ratio]]&lt;1,"Between 0.8-1.0",IF(tblRides[[#This Row],[supply_demand_ratio]]&lt;=1.2,"Between 1.0-1.2","Above 1.2")))</f>
        <v>Above 1.2</v>
      </c>
    </row>
    <row r="2182" spans="1:25" x14ac:dyDescent="0.3">
      <c r="A2182" t="s">
        <v>2237</v>
      </c>
      <c r="B2182" s="1">
        <v>46042.47152777778</v>
      </c>
      <c r="C2182" s="2">
        <v>46042</v>
      </c>
      <c r="D2182">
        <v>11</v>
      </c>
      <c r="E2182" t="s">
        <v>25</v>
      </c>
      <c r="F2182" t="s">
        <v>26</v>
      </c>
      <c r="G2182">
        <v>3.3</v>
      </c>
      <c r="H2182">
        <v>88.31</v>
      </c>
      <c r="I2182">
        <v>89.48</v>
      </c>
      <c r="J2182">
        <v>1</v>
      </c>
      <c r="K2182">
        <v>6.4</v>
      </c>
      <c r="L2182">
        <v>10.4</v>
      </c>
      <c r="M2182">
        <v>112</v>
      </c>
      <c r="N2182" t="s">
        <v>41</v>
      </c>
      <c r="O2182">
        <v>1.093</v>
      </c>
      <c r="P2182" t="s">
        <v>28</v>
      </c>
      <c r="Q2182" t="s">
        <v>29</v>
      </c>
      <c r="R2182">
        <v>4.6399999999999997</v>
      </c>
      <c r="S2182">
        <v>1</v>
      </c>
      <c r="T2182">
        <v>1.17</v>
      </c>
      <c r="U2182">
        <v>4</v>
      </c>
      <c r="V2182" t="s">
        <v>587</v>
      </c>
      <c r="W2182" t="s">
        <v>45</v>
      </c>
      <c r="X2182">
        <v>1</v>
      </c>
      <c r="Y2182" t="str">
        <f>IF(tblRides[[#This Row],[supply_demand_ratio]]&lt;0.8,"Below 0.8",IF(tblRides[[#This Row],[supply_demand_ratio]]&lt;1,"Between 0.8-1.0",IF(tblRides[[#This Row],[supply_demand_ratio]]&lt;=1.2,"Between 1.0-1.2","Above 1.2")))</f>
        <v>Between 1.0-1.2</v>
      </c>
    </row>
    <row r="2183" spans="1:25" x14ac:dyDescent="0.3">
      <c r="A2183" t="s">
        <v>2238</v>
      </c>
      <c r="B2183" s="1">
        <v>46042.474999999999</v>
      </c>
      <c r="C2183" s="2">
        <v>46042</v>
      </c>
      <c r="D2183">
        <v>11</v>
      </c>
      <c r="E2183" t="s">
        <v>43</v>
      </c>
      <c r="F2183" t="s">
        <v>26</v>
      </c>
      <c r="G2183">
        <v>5.8</v>
      </c>
      <c r="H2183">
        <v>116.9</v>
      </c>
      <c r="I2183">
        <v>117.9</v>
      </c>
      <c r="J2183">
        <v>1</v>
      </c>
      <c r="K2183">
        <v>5.5</v>
      </c>
      <c r="L2183">
        <v>3.5</v>
      </c>
      <c r="M2183">
        <v>63</v>
      </c>
      <c r="N2183" t="s">
        <v>41</v>
      </c>
      <c r="O2183">
        <v>1.589</v>
      </c>
      <c r="P2183" t="s">
        <v>28</v>
      </c>
      <c r="Q2183" t="s">
        <v>29</v>
      </c>
      <c r="R2183">
        <v>4.72</v>
      </c>
      <c r="S2183">
        <v>4</v>
      </c>
      <c r="T2183">
        <v>1</v>
      </c>
      <c r="U2183">
        <v>-2</v>
      </c>
      <c r="V2183" t="s">
        <v>587</v>
      </c>
      <c r="W2183" t="s">
        <v>45</v>
      </c>
      <c r="X2183">
        <v>1</v>
      </c>
      <c r="Y2183" t="str">
        <f>IF(tblRides[[#This Row],[supply_demand_ratio]]&lt;0.8,"Below 0.8",IF(tblRides[[#This Row],[supply_demand_ratio]]&lt;1,"Between 0.8-1.0",IF(tblRides[[#This Row],[supply_demand_ratio]]&lt;=1.2,"Between 1.0-1.2","Above 1.2")))</f>
        <v>Above 1.2</v>
      </c>
    </row>
    <row r="2184" spans="1:25" x14ac:dyDescent="0.3">
      <c r="A2184" t="s">
        <v>2239</v>
      </c>
      <c r="B2184" s="1">
        <v>46042.495833333334</v>
      </c>
      <c r="C2184" s="2">
        <v>46042</v>
      </c>
      <c r="D2184">
        <v>11</v>
      </c>
      <c r="E2184" t="s">
        <v>36</v>
      </c>
      <c r="F2184" t="s">
        <v>26</v>
      </c>
      <c r="G2184">
        <v>4.4000000000000004</v>
      </c>
      <c r="H2184">
        <v>114.32</v>
      </c>
      <c r="I2184">
        <v>114.97</v>
      </c>
      <c r="J2184">
        <v>1.1000000000000001</v>
      </c>
      <c r="K2184">
        <v>6</v>
      </c>
      <c r="L2184">
        <v>7.9</v>
      </c>
      <c r="M2184">
        <v>126</v>
      </c>
      <c r="N2184" t="s">
        <v>27</v>
      </c>
      <c r="O2184">
        <v>1.1359999999999999</v>
      </c>
      <c r="P2184" t="s">
        <v>28</v>
      </c>
      <c r="Q2184" t="s">
        <v>29</v>
      </c>
      <c r="R2184">
        <v>4.9000000000000004</v>
      </c>
      <c r="S2184">
        <v>6</v>
      </c>
      <c r="T2184">
        <v>0.65</v>
      </c>
      <c r="U2184">
        <v>1.9</v>
      </c>
      <c r="V2184" t="s">
        <v>587</v>
      </c>
      <c r="W2184" t="s">
        <v>45</v>
      </c>
      <c r="X2184">
        <v>1</v>
      </c>
      <c r="Y2184" t="str">
        <f>IF(tblRides[[#This Row],[supply_demand_ratio]]&lt;0.8,"Below 0.8",IF(tblRides[[#This Row],[supply_demand_ratio]]&lt;1,"Between 0.8-1.0",IF(tblRides[[#This Row],[supply_demand_ratio]]&lt;=1.2,"Between 1.0-1.2","Above 1.2")))</f>
        <v>Between 1.0-1.2</v>
      </c>
    </row>
    <row r="2185" spans="1:25" x14ac:dyDescent="0.3">
      <c r="A2185" t="s">
        <v>2240</v>
      </c>
      <c r="B2185" s="1">
        <v>46042.496527777781</v>
      </c>
      <c r="C2185" s="2">
        <v>46042</v>
      </c>
      <c r="D2185">
        <v>11</v>
      </c>
      <c r="E2185" t="s">
        <v>43</v>
      </c>
      <c r="F2185" t="s">
        <v>34</v>
      </c>
      <c r="G2185">
        <v>4.7</v>
      </c>
      <c r="H2185">
        <v>117.66</v>
      </c>
      <c r="I2185">
        <v>115.11</v>
      </c>
      <c r="J2185">
        <v>1</v>
      </c>
      <c r="K2185">
        <v>3</v>
      </c>
      <c r="L2185">
        <v>8.6999999999999993</v>
      </c>
      <c r="M2185">
        <v>60</v>
      </c>
      <c r="N2185" t="s">
        <v>41</v>
      </c>
      <c r="O2185">
        <v>1.504</v>
      </c>
      <c r="P2185" t="s">
        <v>28</v>
      </c>
      <c r="Q2185" t="s">
        <v>29</v>
      </c>
      <c r="R2185">
        <v>4.71</v>
      </c>
      <c r="S2185">
        <v>0</v>
      </c>
      <c r="T2185">
        <v>-2.5499999999999998</v>
      </c>
      <c r="U2185">
        <v>5.7</v>
      </c>
      <c r="V2185" t="s">
        <v>587</v>
      </c>
      <c r="W2185" t="s">
        <v>31</v>
      </c>
      <c r="X2185">
        <v>1</v>
      </c>
      <c r="Y2185" t="str">
        <f>IF(tblRides[[#This Row],[supply_demand_ratio]]&lt;0.8,"Below 0.8",IF(tblRides[[#This Row],[supply_demand_ratio]]&lt;1,"Between 0.8-1.0",IF(tblRides[[#This Row],[supply_demand_ratio]]&lt;=1.2,"Between 1.0-1.2","Above 1.2")))</f>
        <v>Above 1.2</v>
      </c>
    </row>
    <row r="2186" spans="1:25" x14ac:dyDescent="0.3">
      <c r="A2186" t="s">
        <v>2241</v>
      </c>
      <c r="B2186" s="1">
        <v>46042.497916666667</v>
      </c>
      <c r="C2186" s="2">
        <v>46042</v>
      </c>
      <c r="D2186">
        <v>11</v>
      </c>
      <c r="E2186" t="s">
        <v>25</v>
      </c>
      <c r="F2186" t="s">
        <v>26</v>
      </c>
      <c r="G2186">
        <v>9.1</v>
      </c>
      <c r="H2186">
        <v>209.64</v>
      </c>
      <c r="I2186">
        <v>222.66</v>
      </c>
      <c r="J2186">
        <v>1.1000000000000001</v>
      </c>
      <c r="K2186">
        <v>5.4</v>
      </c>
      <c r="L2186">
        <v>3.7</v>
      </c>
      <c r="M2186">
        <v>131</v>
      </c>
      <c r="N2186" t="s">
        <v>27</v>
      </c>
      <c r="O2186">
        <v>1.0109999999999999</v>
      </c>
      <c r="P2186" t="s">
        <v>28</v>
      </c>
      <c r="Q2186" t="s">
        <v>29</v>
      </c>
      <c r="R2186">
        <v>4.79</v>
      </c>
      <c r="S2186">
        <v>6</v>
      </c>
      <c r="T2186">
        <v>13.02</v>
      </c>
      <c r="U2186">
        <v>-1.7</v>
      </c>
      <c r="V2186" t="s">
        <v>587</v>
      </c>
      <c r="W2186" t="s">
        <v>45</v>
      </c>
      <c r="X2186">
        <v>1</v>
      </c>
      <c r="Y2186" t="str">
        <f>IF(tblRides[[#This Row],[supply_demand_ratio]]&lt;0.8,"Below 0.8",IF(tblRides[[#This Row],[supply_demand_ratio]]&lt;1,"Between 0.8-1.0",IF(tblRides[[#This Row],[supply_demand_ratio]]&lt;=1.2,"Between 1.0-1.2","Above 1.2")))</f>
        <v>Between 1.0-1.2</v>
      </c>
    </row>
    <row r="2187" spans="1:25" x14ac:dyDescent="0.3">
      <c r="A2187" t="s">
        <v>2242</v>
      </c>
      <c r="B2187" s="1">
        <v>46042.503472222219</v>
      </c>
      <c r="C2187" s="2">
        <v>46042</v>
      </c>
      <c r="D2187">
        <v>12</v>
      </c>
      <c r="E2187" t="s">
        <v>43</v>
      </c>
      <c r="F2187" t="s">
        <v>26</v>
      </c>
      <c r="G2187">
        <v>8.5</v>
      </c>
      <c r="H2187">
        <v>223.88</v>
      </c>
      <c r="I2187">
        <v>225.81</v>
      </c>
      <c r="J2187">
        <v>1.2</v>
      </c>
      <c r="K2187">
        <v>6.6</v>
      </c>
      <c r="L2187">
        <v>3.9</v>
      </c>
      <c r="M2187">
        <v>69</v>
      </c>
      <c r="N2187" t="s">
        <v>41</v>
      </c>
      <c r="O2187">
        <v>1.2829999999999999</v>
      </c>
      <c r="P2187" t="s">
        <v>28</v>
      </c>
      <c r="Q2187" t="s">
        <v>29</v>
      </c>
      <c r="R2187">
        <v>4.79</v>
      </c>
      <c r="S2187">
        <v>4</v>
      </c>
      <c r="T2187">
        <v>1.93</v>
      </c>
      <c r="U2187">
        <v>-2.7</v>
      </c>
      <c r="V2187" t="s">
        <v>587</v>
      </c>
      <c r="W2187" t="s">
        <v>45</v>
      </c>
      <c r="X2187">
        <v>1</v>
      </c>
      <c r="Y2187" t="str">
        <f>IF(tblRides[[#This Row],[supply_demand_ratio]]&lt;0.8,"Below 0.8",IF(tblRides[[#This Row],[supply_demand_ratio]]&lt;1,"Between 0.8-1.0",IF(tblRides[[#This Row],[supply_demand_ratio]]&lt;=1.2,"Between 1.0-1.2","Above 1.2")))</f>
        <v>Above 1.2</v>
      </c>
    </row>
    <row r="2188" spans="1:25" x14ac:dyDescent="0.3">
      <c r="A2188" t="s">
        <v>2243</v>
      </c>
      <c r="B2188" s="1">
        <v>46042.511111111111</v>
      </c>
      <c r="C2188" s="2">
        <v>46042</v>
      </c>
      <c r="D2188">
        <v>12</v>
      </c>
      <c r="E2188" t="s">
        <v>25</v>
      </c>
      <c r="F2188" t="s">
        <v>26</v>
      </c>
      <c r="G2188">
        <v>0.8</v>
      </c>
      <c r="H2188">
        <v>60.67</v>
      </c>
      <c r="I2188">
        <v>60.94</v>
      </c>
      <c r="J2188">
        <v>1.1000000000000001</v>
      </c>
      <c r="K2188">
        <v>6.2</v>
      </c>
      <c r="L2188">
        <v>9.1999999999999993</v>
      </c>
      <c r="M2188">
        <v>120</v>
      </c>
      <c r="N2188" t="s">
        <v>72</v>
      </c>
      <c r="O2188">
        <v>0.83</v>
      </c>
      <c r="P2188" t="s">
        <v>28</v>
      </c>
      <c r="Q2188" t="s">
        <v>29</v>
      </c>
      <c r="R2188">
        <v>4.76</v>
      </c>
      <c r="S2188">
        <v>2</v>
      </c>
      <c r="T2188">
        <v>0.27</v>
      </c>
      <c r="U2188">
        <v>3</v>
      </c>
      <c r="V2188" t="s">
        <v>587</v>
      </c>
      <c r="W2188" t="s">
        <v>45</v>
      </c>
      <c r="X2188">
        <v>1</v>
      </c>
      <c r="Y2188" t="str">
        <f>IF(tblRides[[#This Row],[supply_demand_ratio]]&lt;0.8,"Below 0.8",IF(tblRides[[#This Row],[supply_demand_ratio]]&lt;1,"Between 0.8-1.0",IF(tblRides[[#This Row],[supply_demand_ratio]]&lt;=1.2,"Between 1.0-1.2","Above 1.2")))</f>
        <v>Between 0.8-1.0</v>
      </c>
    </row>
    <row r="2189" spans="1:25" x14ac:dyDescent="0.3">
      <c r="A2189" t="s">
        <v>2244</v>
      </c>
      <c r="B2189" s="1">
        <v>46042.51666666667</v>
      </c>
      <c r="C2189" s="2">
        <v>46042</v>
      </c>
      <c r="D2189">
        <v>12</v>
      </c>
      <c r="E2189" t="s">
        <v>43</v>
      </c>
      <c r="F2189" t="s">
        <v>26</v>
      </c>
      <c r="G2189">
        <v>3.3</v>
      </c>
      <c r="H2189">
        <v>92.22</v>
      </c>
      <c r="I2189">
        <v>92</v>
      </c>
      <c r="J2189">
        <v>1</v>
      </c>
      <c r="K2189">
        <v>3.3</v>
      </c>
      <c r="L2189">
        <v>1.8</v>
      </c>
      <c r="M2189">
        <v>69</v>
      </c>
      <c r="N2189" t="s">
        <v>41</v>
      </c>
      <c r="O2189">
        <v>1.764</v>
      </c>
      <c r="P2189" t="s">
        <v>28</v>
      </c>
      <c r="Q2189" t="s">
        <v>29</v>
      </c>
      <c r="R2189">
        <v>4.6399999999999997</v>
      </c>
      <c r="S2189">
        <v>2</v>
      </c>
      <c r="T2189">
        <v>-0.22</v>
      </c>
      <c r="U2189">
        <v>-1.5</v>
      </c>
      <c r="V2189" t="s">
        <v>587</v>
      </c>
      <c r="W2189" t="s">
        <v>31</v>
      </c>
      <c r="X2189">
        <v>1</v>
      </c>
      <c r="Y2189" t="str">
        <f>IF(tblRides[[#This Row],[supply_demand_ratio]]&lt;0.8,"Below 0.8",IF(tblRides[[#This Row],[supply_demand_ratio]]&lt;1,"Between 0.8-1.0",IF(tblRides[[#This Row],[supply_demand_ratio]]&lt;=1.2,"Between 1.0-1.2","Above 1.2")))</f>
        <v>Above 1.2</v>
      </c>
    </row>
    <row r="2190" spans="1:25" x14ac:dyDescent="0.3">
      <c r="A2190" t="s">
        <v>2245</v>
      </c>
      <c r="B2190" s="1">
        <v>46042.522222222222</v>
      </c>
      <c r="C2190" s="2">
        <v>46042</v>
      </c>
      <c r="D2190">
        <v>12</v>
      </c>
      <c r="E2190" t="s">
        <v>25</v>
      </c>
      <c r="F2190" t="s">
        <v>34</v>
      </c>
      <c r="G2190">
        <v>7.5</v>
      </c>
      <c r="H2190">
        <v>184.23</v>
      </c>
      <c r="I2190">
        <v>175.67</v>
      </c>
      <c r="J2190">
        <v>1.1000000000000001</v>
      </c>
      <c r="K2190">
        <v>5.4</v>
      </c>
      <c r="L2190">
        <v>12.2</v>
      </c>
      <c r="M2190">
        <v>121</v>
      </c>
      <c r="N2190" t="s">
        <v>27</v>
      </c>
      <c r="O2190">
        <v>0.93600000000000005</v>
      </c>
      <c r="P2190" t="s">
        <v>28</v>
      </c>
      <c r="Q2190" t="s">
        <v>29</v>
      </c>
      <c r="R2190">
        <v>4.76</v>
      </c>
      <c r="S2190">
        <v>0</v>
      </c>
      <c r="T2190">
        <v>-8.56</v>
      </c>
      <c r="U2190">
        <v>6.8</v>
      </c>
      <c r="V2190" t="s">
        <v>587</v>
      </c>
      <c r="W2190" t="s">
        <v>45</v>
      </c>
      <c r="X2190">
        <v>1</v>
      </c>
      <c r="Y2190" t="str">
        <f>IF(tblRides[[#This Row],[supply_demand_ratio]]&lt;0.8,"Below 0.8",IF(tblRides[[#This Row],[supply_demand_ratio]]&lt;1,"Between 0.8-1.0",IF(tblRides[[#This Row],[supply_demand_ratio]]&lt;=1.2,"Between 1.0-1.2","Above 1.2")))</f>
        <v>Between 0.8-1.0</v>
      </c>
    </row>
    <row r="2191" spans="1:25" x14ac:dyDescent="0.3">
      <c r="A2191" t="s">
        <v>2246</v>
      </c>
      <c r="B2191" s="1">
        <v>46042.53125</v>
      </c>
      <c r="C2191" s="2">
        <v>46042</v>
      </c>
      <c r="D2191">
        <v>12</v>
      </c>
      <c r="E2191" t="s">
        <v>33</v>
      </c>
      <c r="F2191" t="s">
        <v>34</v>
      </c>
      <c r="G2191">
        <v>4.8</v>
      </c>
      <c r="H2191">
        <v>101.06</v>
      </c>
      <c r="I2191">
        <v>105.27</v>
      </c>
      <c r="J2191">
        <v>1</v>
      </c>
      <c r="K2191">
        <v>7.2</v>
      </c>
      <c r="L2191">
        <v>7</v>
      </c>
      <c r="M2191">
        <v>110</v>
      </c>
      <c r="N2191" t="s">
        <v>41</v>
      </c>
      <c r="O2191">
        <v>1.5289999999999999</v>
      </c>
      <c r="P2191" t="s">
        <v>28</v>
      </c>
      <c r="Q2191" t="s">
        <v>29</v>
      </c>
      <c r="R2191">
        <v>4.93</v>
      </c>
      <c r="S2191">
        <v>0</v>
      </c>
      <c r="T2191">
        <v>4.21</v>
      </c>
      <c r="U2191">
        <v>-0.2</v>
      </c>
      <c r="V2191" t="s">
        <v>587</v>
      </c>
      <c r="W2191" t="s">
        <v>45</v>
      </c>
      <c r="X2191">
        <v>1</v>
      </c>
      <c r="Y2191" t="str">
        <f>IF(tblRides[[#This Row],[supply_demand_ratio]]&lt;0.8,"Below 0.8",IF(tblRides[[#This Row],[supply_demand_ratio]]&lt;1,"Between 0.8-1.0",IF(tblRides[[#This Row],[supply_demand_ratio]]&lt;=1.2,"Between 1.0-1.2","Above 1.2")))</f>
        <v>Above 1.2</v>
      </c>
    </row>
    <row r="2192" spans="1:25" x14ac:dyDescent="0.3">
      <c r="A2192" t="s">
        <v>2247</v>
      </c>
      <c r="B2192" s="1">
        <v>46042.586111111108</v>
      </c>
      <c r="C2192" s="2">
        <v>46042</v>
      </c>
      <c r="D2192">
        <v>14</v>
      </c>
      <c r="E2192" t="s">
        <v>33</v>
      </c>
      <c r="F2192" t="s">
        <v>26</v>
      </c>
      <c r="G2192">
        <v>2.1</v>
      </c>
      <c r="H2192">
        <v>73.739999999999995</v>
      </c>
      <c r="I2192">
        <v>75.45</v>
      </c>
      <c r="J2192">
        <v>1</v>
      </c>
      <c r="K2192">
        <v>4.5999999999999996</v>
      </c>
      <c r="L2192">
        <v>2.7</v>
      </c>
      <c r="M2192">
        <v>74</v>
      </c>
      <c r="N2192" t="s">
        <v>41</v>
      </c>
      <c r="O2192">
        <v>1.127</v>
      </c>
      <c r="P2192" t="s">
        <v>28</v>
      </c>
      <c r="Q2192" t="s">
        <v>29</v>
      </c>
      <c r="R2192">
        <v>4.58</v>
      </c>
      <c r="S2192">
        <v>5</v>
      </c>
      <c r="T2192">
        <v>1.71</v>
      </c>
      <c r="U2192">
        <v>-1.9</v>
      </c>
      <c r="V2192" t="s">
        <v>587</v>
      </c>
      <c r="W2192" t="s">
        <v>31</v>
      </c>
      <c r="X2192">
        <v>1</v>
      </c>
      <c r="Y2192" t="str">
        <f>IF(tblRides[[#This Row],[supply_demand_ratio]]&lt;0.8,"Below 0.8",IF(tblRides[[#This Row],[supply_demand_ratio]]&lt;1,"Between 0.8-1.0",IF(tblRides[[#This Row],[supply_demand_ratio]]&lt;=1.2,"Between 1.0-1.2","Above 1.2")))</f>
        <v>Between 1.0-1.2</v>
      </c>
    </row>
    <row r="2193" spans="1:25" x14ac:dyDescent="0.3">
      <c r="A2193" t="s">
        <v>2248</v>
      </c>
      <c r="B2193" s="1">
        <v>46042.601388888892</v>
      </c>
      <c r="C2193" s="2">
        <v>46042</v>
      </c>
      <c r="D2193">
        <v>14</v>
      </c>
      <c r="E2193" t="s">
        <v>25</v>
      </c>
      <c r="F2193" t="s">
        <v>26</v>
      </c>
      <c r="G2193">
        <v>11.3</v>
      </c>
      <c r="H2193">
        <v>187.68</v>
      </c>
      <c r="I2193">
        <v>201.38</v>
      </c>
      <c r="J2193">
        <v>1</v>
      </c>
      <c r="K2193">
        <v>2</v>
      </c>
      <c r="L2193">
        <v>1.2</v>
      </c>
      <c r="M2193">
        <v>118</v>
      </c>
      <c r="N2193" t="s">
        <v>41</v>
      </c>
      <c r="O2193">
        <v>1.2609999999999999</v>
      </c>
      <c r="P2193" t="s">
        <v>28</v>
      </c>
      <c r="Q2193" t="s">
        <v>29</v>
      </c>
      <c r="R2193">
        <v>4.43</v>
      </c>
      <c r="S2193">
        <v>25</v>
      </c>
      <c r="T2193">
        <v>13.7</v>
      </c>
      <c r="U2193">
        <v>-0.8</v>
      </c>
      <c r="V2193" t="s">
        <v>587</v>
      </c>
      <c r="W2193" t="s">
        <v>31</v>
      </c>
      <c r="X2193">
        <v>1</v>
      </c>
      <c r="Y2193" t="str">
        <f>IF(tblRides[[#This Row],[supply_demand_ratio]]&lt;0.8,"Below 0.8",IF(tblRides[[#This Row],[supply_demand_ratio]]&lt;1,"Between 0.8-1.0",IF(tblRides[[#This Row],[supply_demand_ratio]]&lt;=1.2,"Between 1.0-1.2","Above 1.2")))</f>
        <v>Above 1.2</v>
      </c>
    </row>
    <row r="2194" spans="1:25" x14ac:dyDescent="0.3">
      <c r="A2194" t="s">
        <v>2249</v>
      </c>
      <c r="B2194" s="1">
        <v>46042.604861111111</v>
      </c>
      <c r="C2194" s="2">
        <v>46042</v>
      </c>
      <c r="D2194">
        <v>14</v>
      </c>
      <c r="E2194" t="s">
        <v>33</v>
      </c>
      <c r="F2194" t="s">
        <v>34</v>
      </c>
      <c r="G2194">
        <v>35</v>
      </c>
      <c r="H2194">
        <v>564.79</v>
      </c>
      <c r="J2194">
        <v>1</v>
      </c>
      <c r="K2194">
        <v>7.9</v>
      </c>
      <c r="L2194">
        <v>13</v>
      </c>
      <c r="M2194">
        <v>90</v>
      </c>
      <c r="N2194" t="s">
        <v>41</v>
      </c>
      <c r="O2194">
        <v>1.2370000000000001</v>
      </c>
      <c r="P2194" t="s">
        <v>58</v>
      </c>
      <c r="Q2194" t="s">
        <v>59</v>
      </c>
      <c r="R2194">
        <v>4.8499999999999996</v>
      </c>
      <c r="S2194">
        <v>0</v>
      </c>
      <c r="U2194">
        <v>5.0999999999999996</v>
      </c>
      <c r="V2194" t="s">
        <v>587</v>
      </c>
      <c r="W2194" t="s">
        <v>45</v>
      </c>
      <c r="X2194">
        <v>0</v>
      </c>
      <c r="Y2194" t="str">
        <f>IF(tblRides[[#This Row],[supply_demand_ratio]]&lt;0.8,"Below 0.8",IF(tblRides[[#This Row],[supply_demand_ratio]]&lt;1,"Between 0.8-1.0",IF(tblRides[[#This Row],[supply_demand_ratio]]&lt;=1.2,"Between 1.0-1.2","Above 1.2")))</f>
        <v>Above 1.2</v>
      </c>
    </row>
    <row r="2195" spans="1:25" x14ac:dyDescent="0.3">
      <c r="A2195" t="s">
        <v>2250</v>
      </c>
      <c r="B2195" s="1">
        <v>46042.614583333336</v>
      </c>
      <c r="C2195" s="2">
        <v>46042</v>
      </c>
      <c r="D2195">
        <v>14</v>
      </c>
      <c r="E2195" t="s">
        <v>33</v>
      </c>
      <c r="F2195" t="s">
        <v>26</v>
      </c>
      <c r="G2195">
        <v>2.1</v>
      </c>
      <c r="H2195">
        <v>71.27</v>
      </c>
      <c r="I2195">
        <v>73.13</v>
      </c>
      <c r="J2195">
        <v>1</v>
      </c>
      <c r="K2195">
        <v>3.6</v>
      </c>
      <c r="L2195">
        <v>1</v>
      </c>
      <c r="M2195">
        <v>91</v>
      </c>
      <c r="N2195" t="s">
        <v>27</v>
      </c>
      <c r="O2195">
        <v>1.07</v>
      </c>
      <c r="P2195" t="s">
        <v>28</v>
      </c>
      <c r="Q2195" t="s">
        <v>29</v>
      </c>
      <c r="R2195">
        <v>4.58</v>
      </c>
      <c r="S2195">
        <v>5</v>
      </c>
      <c r="T2195">
        <v>1.86</v>
      </c>
      <c r="U2195">
        <v>-2.6</v>
      </c>
      <c r="V2195" t="s">
        <v>587</v>
      </c>
      <c r="W2195" t="s">
        <v>31</v>
      </c>
      <c r="X2195">
        <v>1</v>
      </c>
      <c r="Y2195" t="str">
        <f>IF(tblRides[[#This Row],[supply_demand_ratio]]&lt;0.8,"Below 0.8",IF(tblRides[[#This Row],[supply_demand_ratio]]&lt;1,"Between 0.8-1.0",IF(tblRides[[#This Row],[supply_demand_ratio]]&lt;=1.2,"Between 1.0-1.2","Above 1.2")))</f>
        <v>Between 1.0-1.2</v>
      </c>
    </row>
    <row r="2196" spans="1:25" x14ac:dyDescent="0.3">
      <c r="A2196" t="s">
        <v>2251</v>
      </c>
      <c r="B2196" s="1">
        <v>46042.643750000003</v>
      </c>
      <c r="C2196" s="2">
        <v>46042</v>
      </c>
      <c r="D2196">
        <v>15</v>
      </c>
      <c r="E2196" t="s">
        <v>36</v>
      </c>
      <c r="F2196" t="s">
        <v>34</v>
      </c>
      <c r="G2196">
        <v>0.9</v>
      </c>
      <c r="H2196">
        <v>53.64</v>
      </c>
      <c r="I2196">
        <v>52.65</v>
      </c>
      <c r="J2196">
        <v>1</v>
      </c>
      <c r="K2196">
        <v>3</v>
      </c>
      <c r="L2196">
        <v>2.8</v>
      </c>
      <c r="M2196">
        <v>118</v>
      </c>
      <c r="N2196" t="s">
        <v>41</v>
      </c>
      <c r="O2196">
        <v>1.48</v>
      </c>
      <c r="P2196" t="s">
        <v>28</v>
      </c>
      <c r="Q2196" t="s">
        <v>29</v>
      </c>
      <c r="R2196">
        <v>4.83</v>
      </c>
      <c r="S2196">
        <v>0</v>
      </c>
      <c r="T2196">
        <v>-0.99</v>
      </c>
      <c r="U2196">
        <v>-0.2</v>
      </c>
      <c r="V2196" t="s">
        <v>587</v>
      </c>
      <c r="W2196" t="s">
        <v>31</v>
      </c>
      <c r="X2196">
        <v>1</v>
      </c>
      <c r="Y2196" t="str">
        <f>IF(tblRides[[#This Row],[supply_demand_ratio]]&lt;0.8,"Below 0.8",IF(tblRides[[#This Row],[supply_demand_ratio]]&lt;1,"Between 0.8-1.0",IF(tblRides[[#This Row],[supply_demand_ratio]]&lt;=1.2,"Between 1.0-1.2","Above 1.2")))</f>
        <v>Above 1.2</v>
      </c>
    </row>
    <row r="2197" spans="1:25" x14ac:dyDescent="0.3">
      <c r="A2197" t="s">
        <v>2252</v>
      </c>
      <c r="B2197" s="1">
        <v>46042.656944444447</v>
      </c>
      <c r="C2197" s="2">
        <v>46042</v>
      </c>
      <c r="D2197">
        <v>15</v>
      </c>
      <c r="E2197" t="s">
        <v>62</v>
      </c>
      <c r="F2197" t="s">
        <v>26</v>
      </c>
      <c r="G2197">
        <v>15.6</v>
      </c>
      <c r="H2197">
        <v>304.33999999999997</v>
      </c>
      <c r="I2197">
        <v>307.8</v>
      </c>
      <c r="J2197">
        <v>1</v>
      </c>
      <c r="K2197">
        <v>3.1</v>
      </c>
      <c r="L2197">
        <v>3.1</v>
      </c>
      <c r="M2197">
        <v>53</v>
      </c>
      <c r="N2197" t="s">
        <v>41</v>
      </c>
      <c r="O2197">
        <v>1.6870000000000001</v>
      </c>
      <c r="P2197" t="s">
        <v>28</v>
      </c>
      <c r="Q2197" t="s">
        <v>29</v>
      </c>
      <c r="R2197">
        <v>4.41</v>
      </c>
      <c r="S2197">
        <v>34</v>
      </c>
      <c r="T2197">
        <v>3.46</v>
      </c>
      <c r="U2197">
        <v>0</v>
      </c>
      <c r="V2197" t="s">
        <v>587</v>
      </c>
      <c r="W2197" t="s">
        <v>31</v>
      </c>
      <c r="X2197">
        <v>1</v>
      </c>
      <c r="Y2197" t="str">
        <f>IF(tblRides[[#This Row],[supply_demand_ratio]]&lt;0.8,"Below 0.8",IF(tblRides[[#This Row],[supply_demand_ratio]]&lt;1,"Between 0.8-1.0",IF(tblRides[[#This Row],[supply_demand_ratio]]&lt;=1.2,"Between 1.0-1.2","Above 1.2")))</f>
        <v>Above 1.2</v>
      </c>
    </row>
    <row r="2198" spans="1:25" x14ac:dyDescent="0.3">
      <c r="A2198" t="s">
        <v>2253</v>
      </c>
      <c r="B2198" s="1">
        <v>46042.680555555555</v>
      </c>
      <c r="C2198" s="2">
        <v>46042</v>
      </c>
      <c r="D2198">
        <v>16</v>
      </c>
      <c r="E2198" t="s">
        <v>25</v>
      </c>
      <c r="F2198" t="s">
        <v>26</v>
      </c>
      <c r="G2198">
        <v>2.9</v>
      </c>
      <c r="H2198">
        <v>80.75</v>
      </c>
      <c r="I2198">
        <v>82.45</v>
      </c>
      <c r="J2198">
        <v>1</v>
      </c>
      <c r="K2198">
        <v>6.3</v>
      </c>
      <c r="L2198">
        <v>1</v>
      </c>
      <c r="M2198">
        <v>115</v>
      </c>
      <c r="N2198" t="s">
        <v>27</v>
      </c>
      <c r="O2198">
        <v>0.93899999999999995</v>
      </c>
      <c r="P2198" t="s">
        <v>28</v>
      </c>
      <c r="Q2198" t="s">
        <v>29</v>
      </c>
      <c r="R2198">
        <v>4.58</v>
      </c>
      <c r="S2198">
        <v>8</v>
      </c>
      <c r="T2198">
        <v>1.7</v>
      </c>
      <c r="U2198">
        <v>-5.3</v>
      </c>
      <c r="V2198" t="s">
        <v>587</v>
      </c>
      <c r="W2198" t="s">
        <v>45</v>
      </c>
      <c r="X2198">
        <v>1</v>
      </c>
      <c r="Y2198" t="str">
        <f>IF(tblRides[[#This Row],[supply_demand_ratio]]&lt;0.8,"Below 0.8",IF(tblRides[[#This Row],[supply_demand_ratio]]&lt;1,"Between 0.8-1.0",IF(tblRides[[#This Row],[supply_demand_ratio]]&lt;=1.2,"Between 1.0-1.2","Above 1.2")))</f>
        <v>Between 0.8-1.0</v>
      </c>
    </row>
    <row r="2199" spans="1:25" x14ac:dyDescent="0.3">
      <c r="A2199" t="s">
        <v>2254</v>
      </c>
      <c r="B2199" s="1">
        <v>46042.683333333334</v>
      </c>
      <c r="C2199" s="2">
        <v>46042</v>
      </c>
      <c r="D2199">
        <v>16</v>
      </c>
      <c r="E2199" t="s">
        <v>62</v>
      </c>
      <c r="F2199" t="s">
        <v>34</v>
      </c>
      <c r="G2199">
        <v>9.5</v>
      </c>
      <c r="H2199">
        <v>218.94</v>
      </c>
      <c r="I2199">
        <v>204.11</v>
      </c>
      <c r="J2199">
        <v>1.1000000000000001</v>
      </c>
      <c r="K2199">
        <v>3.5</v>
      </c>
      <c r="L2199">
        <v>2.9</v>
      </c>
      <c r="M2199">
        <v>54</v>
      </c>
      <c r="N2199" t="s">
        <v>41</v>
      </c>
      <c r="O2199">
        <v>1.399</v>
      </c>
      <c r="P2199" t="s">
        <v>28</v>
      </c>
      <c r="Q2199" t="s">
        <v>29</v>
      </c>
      <c r="R2199">
        <v>4.7699999999999996</v>
      </c>
      <c r="S2199">
        <v>0</v>
      </c>
      <c r="T2199">
        <v>-14.83</v>
      </c>
      <c r="U2199">
        <v>-0.6</v>
      </c>
      <c r="V2199" t="s">
        <v>587</v>
      </c>
      <c r="W2199" t="s">
        <v>31</v>
      </c>
      <c r="X2199">
        <v>1</v>
      </c>
      <c r="Y2199" t="str">
        <f>IF(tblRides[[#This Row],[supply_demand_ratio]]&lt;0.8,"Below 0.8",IF(tblRides[[#This Row],[supply_demand_ratio]]&lt;1,"Between 0.8-1.0",IF(tblRides[[#This Row],[supply_demand_ratio]]&lt;=1.2,"Between 1.0-1.2","Above 1.2")))</f>
        <v>Above 1.2</v>
      </c>
    </row>
    <row r="2200" spans="1:25" x14ac:dyDescent="0.3">
      <c r="A2200" t="s">
        <v>2255</v>
      </c>
      <c r="B2200" s="1">
        <v>46042.693749999999</v>
      </c>
      <c r="C2200" s="2">
        <v>46042</v>
      </c>
      <c r="D2200">
        <v>16</v>
      </c>
      <c r="E2200" t="s">
        <v>36</v>
      </c>
      <c r="F2200" t="s">
        <v>26</v>
      </c>
      <c r="G2200">
        <v>2.9</v>
      </c>
      <c r="H2200">
        <v>94.09</v>
      </c>
      <c r="I2200">
        <v>100.09</v>
      </c>
      <c r="J2200">
        <v>1.1000000000000001</v>
      </c>
      <c r="K2200">
        <v>2</v>
      </c>
      <c r="L2200">
        <v>2.2999999999999998</v>
      </c>
      <c r="M2200">
        <v>109</v>
      </c>
      <c r="N2200" t="s">
        <v>27</v>
      </c>
      <c r="O2200">
        <v>0.97899999999999998</v>
      </c>
      <c r="P2200" t="s">
        <v>28</v>
      </c>
      <c r="Q2200" t="s">
        <v>29</v>
      </c>
      <c r="R2200">
        <v>4.6399999999999997</v>
      </c>
      <c r="S2200">
        <v>19</v>
      </c>
      <c r="T2200">
        <v>6</v>
      </c>
      <c r="U2200">
        <v>0.3</v>
      </c>
      <c r="V2200" t="s">
        <v>587</v>
      </c>
      <c r="W2200" t="s">
        <v>31</v>
      </c>
      <c r="X2200">
        <v>1</v>
      </c>
      <c r="Y2200" t="str">
        <f>IF(tblRides[[#This Row],[supply_demand_ratio]]&lt;0.8,"Below 0.8",IF(tblRides[[#This Row],[supply_demand_ratio]]&lt;1,"Between 0.8-1.0",IF(tblRides[[#This Row],[supply_demand_ratio]]&lt;=1.2,"Between 1.0-1.2","Above 1.2")))</f>
        <v>Between 0.8-1.0</v>
      </c>
    </row>
    <row r="2201" spans="1:25" x14ac:dyDescent="0.3">
      <c r="A2201" t="s">
        <v>2256</v>
      </c>
      <c r="B2201" s="1">
        <v>46042.696527777778</v>
      </c>
      <c r="C2201" s="2">
        <v>46042</v>
      </c>
      <c r="D2201">
        <v>16</v>
      </c>
      <c r="E2201" t="s">
        <v>36</v>
      </c>
      <c r="F2201" t="s">
        <v>26</v>
      </c>
      <c r="G2201">
        <v>17.899999999999999</v>
      </c>
      <c r="H2201">
        <v>349.31</v>
      </c>
      <c r="I2201">
        <v>355.43</v>
      </c>
      <c r="J2201">
        <v>1.1000000000000001</v>
      </c>
      <c r="K2201">
        <v>6.7</v>
      </c>
      <c r="L2201">
        <v>5</v>
      </c>
      <c r="M2201">
        <v>99</v>
      </c>
      <c r="N2201" t="s">
        <v>27</v>
      </c>
      <c r="O2201">
        <v>0.85799999999999998</v>
      </c>
      <c r="P2201" t="s">
        <v>28</v>
      </c>
      <c r="Q2201" t="s">
        <v>29</v>
      </c>
      <c r="R2201">
        <v>4.8</v>
      </c>
      <c r="S2201">
        <v>47</v>
      </c>
      <c r="T2201">
        <v>6.12</v>
      </c>
      <c r="U2201">
        <v>-1.7</v>
      </c>
      <c r="V2201" t="s">
        <v>587</v>
      </c>
      <c r="W2201" t="s">
        <v>45</v>
      </c>
      <c r="X2201">
        <v>1</v>
      </c>
      <c r="Y2201" t="str">
        <f>IF(tblRides[[#This Row],[supply_demand_ratio]]&lt;0.8,"Below 0.8",IF(tblRides[[#This Row],[supply_demand_ratio]]&lt;1,"Between 0.8-1.0",IF(tblRides[[#This Row],[supply_demand_ratio]]&lt;=1.2,"Between 1.0-1.2","Above 1.2")))</f>
        <v>Between 0.8-1.0</v>
      </c>
    </row>
    <row r="2202" spans="1:25" x14ac:dyDescent="0.3">
      <c r="A2202" t="s">
        <v>2257</v>
      </c>
      <c r="B2202" s="1">
        <v>46042.71597222222</v>
      </c>
      <c r="C2202" s="2">
        <v>46042</v>
      </c>
      <c r="D2202">
        <v>17</v>
      </c>
      <c r="E2202" t="s">
        <v>43</v>
      </c>
      <c r="F2202" t="s">
        <v>26</v>
      </c>
      <c r="G2202">
        <v>10.1</v>
      </c>
      <c r="H2202">
        <v>221.74</v>
      </c>
      <c r="I2202">
        <v>231.17</v>
      </c>
      <c r="J2202">
        <v>1.1000000000000001</v>
      </c>
      <c r="K2202">
        <v>6.4</v>
      </c>
      <c r="L2202">
        <v>9.4</v>
      </c>
      <c r="M2202">
        <v>57</v>
      </c>
      <c r="N2202" t="s">
        <v>27</v>
      </c>
      <c r="O2202">
        <v>0.874</v>
      </c>
      <c r="P2202" t="s">
        <v>28</v>
      </c>
      <c r="Q2202" t="s">
        <v>29</v>
      </c>
      <c r="R2202">
        <v>4.87</v>
      </c>
      <c r="S2202">
        <v>6</v>
      </c>
      <c r="T2202">
        <v>9.43</v>
      </c>
      <c r="U2202">
        <v>3</v>
      </c>
      <c r="V2202" t="s">
        <v>587</v>
      </c>
      <c r="W2202" t="s">
        <v>45</v>
      </c>
      <c r="X2202">
        <v>1</v>
      </c>
      <c r="Y2202" t="str">
        <f>IF(tblRides[[#This Row],[supply_demand_ratio]]&lt;0.8,"Below 0.8",IF(tblRides[[#This Row],[supply_demand_ratio]]&lt;1,"Between 0.8-1.0",IF(tblRides[[#This Row],[supply_demand_ratio]]&lt;=1.2,"Between 1.0-1.2","Above 1.2")))</f>
        <v>Between 0.8-1.0</v>
      </c>
    </row>
    <row r="2203" spans="1:25" x14ac:dyDescent="0.3">
      <c r="A2203" t="s">
        <v>2258</v>
      </c>
      <c r="B2203" s="1">
        <v>46042.71875</v>
      </c>
      <c r="C2203" s="2">
        <v>46042</v>
      </c>
      <c r="D2203">
        <v>17</v>
      </c>
      <c r="E2203" t="s">
        <v>43</v>
      </c>
      <c r="F2203" t="s">
        <v>34</v>
      </c>
      <c r="G2203">
        <v>2.9</v>
      </c>
      <c r="H2203">
        <v>77.430000000000007</v>
      </c>
      <c r="I2203">
        <v>80.48</v>
      </c>
      <c r="J2203">
        <v>1</v>
      </c>
      <c r="K2203">
        <v>5.4</v>
      </c>
      <c r="L2203">
        <v>8.6</v>
      </c>
      <c r="M2203">
        <v>54</v>
      </c>
      <c r="N2203" t="s">
        <v>41</v>
      </c>
      <c r="O2203">
        <v>1.3109999999999999</v>
      </c>
      <c r="P2203" t="s">
        <v>28</v>
      </c>
      <c r="Q2203" t="s">
        <v>29</v>
      </c>
      <c r="R2203">
        <v>4.68</v>
      </c>
      <c r="S2203">
        <v>0</v>
      </c>
      <c r="T2203">
        <v>3.05</v>
      </c>
      <c r="U2203">
        <v>3.2</v>
      </c>
      <c r="V2203" t="s">
        <v>587</v>
      </c>
      <c r="W2203" t="s">
        <v>45</v>
      </c>
      <c r="X2203">
        <v>1</v>
      </c>
      <c r="Y2203" t="str">
        <f>IF(tblRides[[#This Row],[supply_demand_ratio]]&lt;0.8,"Below 0.8",IF(tblRides[[#This Row],[supply_demand_ratio]]&lt;1,"Between 0.8-1.0",IF(tblRides[[#This Row],[supply_demand_ratio]]&lt;=1.2,"Between 1.0-1.2","Above 1.2")))</f>
        <v>Above 1.2</v>
      </c>
    </row>
    <row r="2204" spans="1:25" x14ac:dyDescent="0.3">
      <c r="A2204" t="s">
        <v>2259</v>
      </c>
      <c r="B2204" s="1">
        <v>46042.72152777778</v>
      </c>
      <c r="C2204" s="2">
        <v>46042</v>
      </c>
      <c r="D2204">
        <v>17</v>
      </c>
      <c r="E2204" t="s">
        <v>25</v>
      </c>
      <c r="F2204" t="s">
        <v>26</v>
      </c>
      <c r="G2204">
        <v>2.5</v>
      </c>
      <c r="H2204">
        <v>88.82</v>
      </c>
      <c r="I2204">
        <v>85.81</v>
      </c>
      <c r="J2204">
        <v>1.2</v>
      </c>
      <c r="K2204">
        <v>4.7</v>
      </c>
      <c r="L2204">
        <v>6</v>
      </c>
      <c r="M2204">
        <v>91</v>
      </c>
      <c r="N2204" t="s">
        <v>27</v>
      </c>
      <c r="O2204">
        <v>0.72</v>
      </c>
      <c r="P2204" t="s">
        <v>28</v>
      </c>
      <c r="Q2204" t="s">
        <v>29</v>
      </c>
      <c r="R2204">
        <v>4.68</v>
      </c>
      <c r="S2204">
        <v>18</v>
      </c>
      <c r="T2204">
        <v>-3.01</v>
      </c>
      <c r="U2204">
        <v>1.3</v>
      </c>
      <c r="V2204" t="s">
        <v>587</v>
      </c>
      <c r="W2204" t="s">
        <v>31</v>
      </c>
      <c r="X2204">
        <v>1</v>
      </c>
      <c r="Y2204" t="str">
        <f>IF(tblRides[[#This Row],[supply_demand_ratio]]&lt;0.8,"Below 0.8",IF(tblRides[[#This Row],[supply_demand_ratio]]&lt;1,"Between 0.8-1.0",IF(tblRides[[#This Row],[supply_demand_ratio]]&lt;=1.2,"Between 1.0-1.2","Above 1.2")))</f>
        <v>Below 0.8</v>
      </c>
    </row>
    <row r="2205" spans="1:25" x14ac:dyDescent="0.3">
      <c r="A2205" t="s">
        <v>2260</v>
      </c>
      <c r="B2205" s="1">
        <v>46042.726388888892</v>
      </c>
      <c r="C2205" s="2">
        <v>46042</v>
      </c>
      <c r="D2205">
        <v>17</v>
      </c>
      <c r="E2205" t="s">
        <v>62</v>
      </c>
      <c r="F2205" t="s">
        <v>34</v>
      </c>
      <c r="G2205">
        <v>2.7</v>
      </c>
      <c r="H2205">
        <v>72.64</v>
      </c>
      <c r="I2205">
        <v>70.739999999999995</v>
      </c>
      <c r="J2205">
        <v>1</v>
      </c>
      <c r="K2205">
        <v>4.3</v>
      </c>
      <c r="L2205">
        <v>1.6</v>
      </c>
      <c r="M2205">
        <v>58</v>
      </c>
      <c r="N2205" t="s">
        <v>41</v>
      </c>
      <c r="O2205">
        <v>1.3660000000000001</v>
      </c>
      <c r="P2205" t="s">
        <v>28</v>
      </c>
      <c r="Q2205" t="s">
        <v>29</v>
      </c>
      <c r="R2205">
        <v>4.6500000000000004</v>
      </c>
      <c r="S2205">
        <v>0</v>
      </c>
      <c r="T2205">
        <v>-1.9</v>
      </c>
      <c r="U2205">
        <v>-2.7</v>
      </c>
      <c r="V2205" t="s">
        <v>587</v>
      </c>
      <c r="W2205" t="s">
        <v>31</v>
      </c>
      <c r="X2205">
        <v>1</v>
      </c>
      <c r="Y2205" t="str">
        <f>IF(tblRides[[#This Row],[supply_demand_ratio]]&lt;0.8,"Below 0.8",IF(tblRides[[#This Row],[supply_demand_ratio]]&lt;1,"Between 0.8-1.0",IF(tblRides[[#This Row],[supply_demand_ratio]]&lt;=1.2,"Between 1.0-1.2","Above 1.2")))</f>
        <v>Above 1.2</v>
      </c>
    </row>
    <row r="2206" spans="1:25" x14ac:dyDescent="0.3">
      <c r="A2206" t="s">
        <v>2261</v>
      </c>
      <c r="B2206" s="1">
        <v>46042.726388888892</v>
      </c>
      <c r="C2206" s="2">
        <v>46042</v>
      </c>
      <c r="D2206">
        <v>17</v>
      </c>
      <c r="E2206" t="s">
        <v>33</v>
      </c>
      <c r="F2206" t="s">
        <v>34</v>
      </c>
      <c r="G2206">
        <v>3.9</v>
      </c>
      <c r="H2206">
        <v>124.33</v>
      </c>
      <c r="I2206">
        <v>123.69</v>
      </c>
      <c r="J2206">
        <v>1.3</v>
      </c>
      <c r="K2206">
        <v>8.4</v>
      </c>
      <c r="L2206">
        <v>6.6</v>
      </c>
      <c r="M2206">
        <v>71</v>
      </c>
      <c r="N2206" t="s">
        <v>27</v>
      </c>
      <c r="O2206">
        <v>0.65300000000000002</v>
      </c>
      <c r="P2206" t="s">
        <v>28</v>
      </c>
      <c r="Q2206" t="s">
        <v>29</v>
      </c>
      <c r="R2206">
        <v>4.6500000000000004</v>
      </c>
      <c r="S2206">
        <v>0</v>
      </c>
      <c r="T2206">
        <v>-0.64</v>
      </c>
      <c r="U2206">
        <v>-1.8</v>
      </c>
      <c r="V2206" t="s">
        <v>587</v>
      </c>
      <c r="W2206" t="s">
        <v>45</v>
      </c>
      <c r="X2206">
        <v>1</v>
      </c>
      <c r="Y2206" t="str">
        <f>IF(tblRides[[#This Row],[supply_demand_ratio]]&lt;0.8,"Below 0.8",IF(tblRides[[#This Row],[supply_demand_ratio]]&lt;1,"Between 0.8-1.0",IF(tblRides[[#This Row],[supply_demand_ratio]]&lt;=1.2,"Between 1.0-1.2","Above 1.2")))</f>
        <v>Below 0.8</v>
      </c>
    </row>
    <row r="2207" spans="1:25" x14ac:dyDescent="0.3">
      <c r="A2207" t="s">
        <v>2262</v>
      </c>
      <c r="B2207" s="1">
        <v>46042.734027777777</v>
      </c>
      <c r="C2207" s="2">
        <v>46042</v>
      </c>
      <c r="D2207">
        <v>17</v>
      </c>
      <c r="E2207" t="s">
        <v>43</v>
      </c>
      <c r="F2207" t="s">
        <v>26</v>
      </c>
      <c r="G2207">
        <v>11.7</v>
      </c>
      <c r="H2207">
        <v>230.3</v>
      </c>
      <c r="I2207">
        <v>227.81</v>
      </c>
      <c r="J2207">
        <v>1.1000000000000001</v>
      </c>
      <c r="K2207">
        <v>5.4</v>
      </c>
      <c r="L2207">
        <v>9.4</v>
      </c>
      <c r="M2207">
        <v>52</v>
      </c>
      <c r="N2207" t="s">
        <v>41</v>
      </c>
      <c r="O2207">
        <v>1.4419999999999999</v>
      </c>
      <c r="P2207" t="s">
        <v>28</v>
      </c>
      <c r="Q2207" t="s">
        <v>29</v>
      </c>
      <c r="R2207">
        <v>4.88</v>
      </c>
      <c r="S2207">
        <v>1</v>
      </c>
      <c r="T2207">
        <v>-2.4900000000000002</v>
      </c>
      <c r="U2207">
        <v>4</v>
      </c>
      <c r="V2207" t="s">
        <v>587</v>
      </c>
      <c r="W2207" t="s">
        <v>45</v>
      </c>
      <c r="X2207">
        <v>1</v>
      </c>
      <c r="Y2207" t="str">
        <f>IF(tblRides[[#This Row],[supply_demand_ratio]]&lt;0.8,"Below 0.8",IF(tblRides[[#This Row],[supply_demand_ratio]]&lt;1,"Between 0.8-1.0",IF(tblRides[[#This Row],[supply_demand_ratio]]&lt;=1.2,"Between 1.0-1.2","Above 1.2")))</f>
        <v>Above 1.2</v>
      </c>
    </row>
    <row r="2208" spans="1:25" x14ac:dyDescent="0.3">
      <c r="A2208" t="s">
        <v>2263</v>
      </c>
      <c r="B2208" s="1">
        <v>46042.741666666669</v>
      </c>
      <c r="C2208" s="2">
        <v>46042</v>
      </c>
      <c r="D2208">
        <v>17</v>
      </c>
      <c r="E2208" t="s">
        <v>33</v>
      </c>
      <c r="F2208" t="s">
        <v>26</v>
      </c>
      <c r="G2208">
        <v>1</v>
      </c>
      <c r="H2208">
        <v>63.72</v>
      </c>
      <c r="I2208">
        <v>64.42</v>
      </c>
      <c r="J2208">
        <v>1.2</v>
      </c>
      <c r="K2208">
        <v>7.4</v>
      </c>
      <c r="L2208">
        <v>15.2</v>
      </c>
      <c r="M2208">
        <v>70</v>
      </c>
      <c r="N2208" t="s">
        <v>27</v>
      </c>
      <c r="O2208">
        <v>0.73799999999999999</v>
      </c>
      <c r="P2208" t="s">
        <v>28</v>
      </c>
      <c r="Q2208" t="s">
        <v>29</v>
      </c>
      <c r="R2208">
        <v>4.8</v>
      </c>
      <c r="S2208">
        <v>16</v>
      </c>
      <c r="T2208">
        <v>0.7</v>
      </c>
      <c r="U2208">
        <v>7.8</v>
      </c>
      <c r="V2208" t="s">
        <v>587</v>
      </c>
      <c r="W2208" t="s">
        <v>45</v>
      </c>
      <c r="X2208">
        <v>1</v>
      </c>
      <c r="Y2208" t="str">
        <f>IF(tblRides[[#This Row],[supply_demand_ratio]]&lt;0.8,"Below 0.8",IF(tblRides[[#This Row],[supply_demand_ratio]]&lt;1,"Between 0.8-1.0",IF(tblRides[[#This Row],[supply_demand_ratio]]&lt;=1.2,"Between 1.0-1.2","Above 1.2")))</f>
        <v>Below 0.8</v>
      </c>
    </row>
    <row r="2209" spans="1:25" x14ac:dyDescent="0.3">
      <c r="A2209" t="s">
        <v>2264</v>
      </c>
      <c r="B2209" s="1">
        <v>46042.754166666666</v>
      </c>
      <c r="C2209" s="2">
        <v>46042</v>
      </c>
      <c r="D2209">
        <v>18</v>
      </c>
      <c r="E2209" t="s">
        <v>25</v>
      </c>
      <c r="F2209" t="s">
        <v>34</v>
      </c>
      <c r="G2209">
        <v>3.3</v>
      </c>
      <c r="H2209">
        <v>124.45</v>
      </c>
      <c r="I2209">
        <v>128.75</v>
      </c>
      <c r="J2209">
        <v>1.3</v>
      </c>
      <c r="K2209">
        <v>10.9</v>
      </c>
      <c r="L2209">
        <v>14.7</v>
      </c>
      <c r="M2209">
        <v>101</v>
      </c>
      <c r="N2209" t="s">
        <v>72</v>
      </c>
      <c r="O2209">
        <v>0.68300000000000005</v>
      </c>
      <c r="P2209" t="s">
        <v>28</v>
      </c>
      <c r="Q2209" t="s">
        <v>29</v>
      </c>
      <c r="R2209">
        <v>4.6100000000000003</v>
      </c>
      <c r="S2209">
        <v>0</v>
      </c>
      <c r="T2209">
        <v>4.3</v>
      </c>
      <c r="U2209">
        <v>3.8</v>
      </c>
      <c r="V2209" t="s">
        <v>587</v>
      </c>
      <c r="W2209" t="s">
        <v>77</v>
      </c>
      <c r="X2209">
        <v>1</v>
      </c>
      <c r="Y2209" t="str">
        <f>IF(tblRides[[#This Row],[supply_demand_ratio]]&lt;0.8,"Below 0.8",IF(tblRides[[#This Row],[supply_demand_ratio]]&lt;1,"Between 0.8-1.0",IF(tblRides[[#This Row],[supply_demand_ratio]]&lt;=1.2,"Between 1.0-1.2","Above 1.2")))</f>
        <v>Below 0.8</v>
      </c>
    </row>
    <row r="2210" spans="1:25" x14ac:dyDescent="0.3">
      <c r="A2210" t="s">
        <v>2265</v>
      </c>
      <c r="B2210" s="1">
        <v>46042.761805555558</v>
      </c>
      <c r="C2210" s="2">
        <v>46042</v>
      </c>
      <c r="D2210">
        <v>18</v>
      </c>
      <c r="E2210" t="s">
        <v>25</v>
      </c>
      <c r="F2210" t="s">
        <v>26</v>
      </c>
      <c r="G2210">
        <v>10.199999999999999</v>
      </c>
      <c r="H2210">
        <v>256.94</v>
      </c>
      <c r="J2210">
        <v>1.3</v>
      </c>
      <c r="K2210">
        <v>9.1999999999999993</v>
      </c>
      <c r="L2210">
        <v>11.7</v>
      </c>
      <c r="M2210">
        <v>91</v>
      </c>
      <c r="N2210" t="s">
        <v>72</v>
      </c>
      <c r="O2210">
        <v>0.55200000000000005</v>
      </c>
      <c r="P2210" t="s">
        <v>58</v>
      </c>
      <c r="Q2210" t="s">
        <v>59</v>
      </c>
      <c r="R2210">
        <v>5</v>
      </c>
      <c r="S2210">
        <v>3</v>
      </c>
      <c r="U2210">
        <v>2.5</v>
      </c>
      <c r="V2210" t="s">
        <v>587</v>
      </c>
      <c r="W2210" t="s">
        <v>45</v>
      </c>
      <c r="X2210">
        <v>0</v>
      </c>
      <c r="Y2210" t="str">
        <f>IF(tblRides[[#This Row],[supply_demand_ratio]]&lt;0.8,"Below 0.8",IF(tblRides[[#This Row],[supply_demand_ratio]]&lt;1,"Between 0.8-1.0",IF(tblRides[[#This Row],[supply_demand_ratio]]&lt;=1.2,"Between 1.0-1.2","Above 1.2")))</f>
        <v>Below 0.8</v>
      </c>
    </row>
    <row r="2211" spans="1:25" x14ac:dyDescent="0.3">
      <c r="A2211" t="s">
        <v>2266</v>
      </c>
      <c r="B2211" s="1">
        <v>46042.772916666669</v>
      </c>
      <c r="C2211" s="2">
        <v>46042</v>
      </c>
      <c r="D2211">
        <v>18</v>
      </c>
      <c r="E2211" t="s">
        <v>33</v>
      </c>
      <c r="F2211" t="s">
        <v>26</v>
      </c>
      <c r="G2211">
        <v>10.4</v>
      </c>
      <c r="H2211">
        <v>224.82</v>
      </c>
      <c r="I2211">
        <v>222.45</v>
      </c>
      <c r="J2211">
        <v>1.1000000000000001</v>
      </c>
      <c r="K2211">
        <v>7.8</v>
      </c>
      <c r="L2211">
        <v>5.8</v>
      </c>
      <c r="M2211">
        <v>87</v>
      </c>
      <c r="N2211" t="s">
        <v>27</v>
      </c>
      <c r="O2211">
        <v>0.83</v>
      </c>
      <c r="P2211" t="s">
        <v>28</v>
      </c>
      <c r="Q2211" t="s">
        <v>29</v>
      </c>
      <c r="R2211">
        <v>5</v>
      </c>
      <c r="S2211">
        <v>27</v>
      </c>
      <c r="T2211">
        <v>-2.37</v>
      </c>
      <c r="U2211">
        <v>-2</v>
      </c>
      <c r="V2211" t="s">
        <v>587</v>
      </c>
      <c r="W2211" t="s">
        <v>45</v>
      </c>
      <c r="X2211">
        <v>1</v>
      </c>
      <c r="Y2211" t="str">
        <f>IF(tblRides[[#This Row],[supply_demand_ratio]]&lt;0.8,"Below 0.8",IF(tblRides[[#This Row],[supply_demand_ratio]]&lt;1,"Between 0.8-1.0",IF(tblRides[[#This Row],[supply_demand_ratio]]&lt;=1.2,"Between 1.0-1.2","Above 1.2")))</f>
        <v>Between 0.8-1.0</v>
      </c>
    </row>
    <row r="2212" spans="1:25" x14ac:dyDescent="0.3">
      <c r="A2212" t="s">
        <v>2267</v>
      </c>
      <c r="B2212" s="1">
        <v>46042.789583333331</v>
      </c>
      <c r="C2212" s="2">
        <v>46042</v>
      </c>
      <c r="D2212">
        <v>18</v>
      </c>
      <c r="E2212" t="s">
        <v>33</v>
      </c>
      <c r="F2212" t="s">
        <v>26</v>
      </c>
      <c r="G2212">
        <v>12.5</v>
      </c>
      <c r="H2212">
        <v>221.73</v>
      </c>
      <c r="J2212">
        <v>1.1000000000000001</v>
      </c>
      <c r="K2212">
        <v>4.8</v>
      </c>
      <c r="L2212">
        <v>6</v>
      </c>
      <c r="M2212">
        <v>79</v>
      </c>
      <c r="N2212" t="s">
        <v>27</v>
      </c>
      <c r="O2212">
        <v>0.80900000000000005</v>
      </c>
      <c r="P2212" t="s">
        <v>37</v>
      </c>
      <c r="Q2212" t="s">
        <v>103</v>
      </c>
      <c r="R2212">
        <v>4.71</v>
      </c>
      <c r="S2212">
        <v>11</v>
      </c>
      <c r="U2212">
        <v>1.2</v>
      </c>
      <c r="V2212" t="s">
        <v>587</v>
      </c>
      <c r="W2212" t="s">
        <v>31</v>
      </c>
      <c r="X2212">
        <v>0</v>
      </c>
      <c r="Y2212" t="str">
        <f>IF(tblRides[[#This Row],[supply_demand_ratio]]&lt;0.8,"Below 0.8",IF(tblRides[[#This Row],[supply_demand_ratio]]&lt;1,"Between 0.8-1.0",IF(tblRides[[#This Row],[supply_demand_ratio]]&lt;=1.2,"Between 1.0-1.2","Above 1.2")))</f>
        <v>Between 0.8-1.0</v>
      </c>
    </row>
    <row r="2213" spans="1:25" x14ac:dyDescent="0.3">
      <c r="A2213" t="s">
        <v>2268</v>
      </c>
      <c r="B2213" s="1">
        <v>46042.799305555556</v>
      </c>
      <c r="C2213" s="2">
        <v>46042</v>
      </c>
      <c r="D2213">
        <v>19</v>
      </c>
      <c r="E2213" t="s">
        <v>36</v>
      </c>
      <c r="F2213" t="s">
        <v>26</v>
      </c>
      <c r="G2213">
        <v>1.6</v>
      </c>
      <c r="H2213">
        <v>81.900000000000006</v>
      </c>
      <c r="I2213">
        <v>77.31</v>
      </c>
      <c r="J2213">
        <v>1.3</v>
      </c>
      <c r="K2213">
        <v>5.6</v>
      </c>
      <c r="L2213">
        <v>2.6</v>
      </c>
      <c r="M2213">
        <v>85</v>
      </c>
      <c r="N2213" t="s">
        <v>72</v>
      </c>
      <c r="O2213">
        <v>0.63400000000000001</v>
      </c>
      <c r="P2213" t="s">
        <v>28</v>
      </c>
      <c r="Q2213" t="s">
        <v>29</v>
      </c>
      <c r="R2213">
        <v>4.5</v>
      </c>
      <c r="S2213">
        <v>28</v>
      </c>
      <c r="T2213">
        <v>-4.59</v>
      </c>
      <c r="U2213">
        <v>-3</v>
      </c>
      <c r="V2213" t="s">
        <v>587</v>
      </c>
      <c r="W2213" t="s">
        <v>45</v>
      </c>
      <c r="X2213">
        <v>1</v>
      </c>
      <c r="Y2213" t="str">
        <f>IF(tblRides[[#This Row],[supply_demand_ratio]]&lt;0.8,"Below 0.8",IF(tblRides[[#This Row],[supply_demand_ratio]]&lt;1,"Between 0.8-1.0",IF(tblRides[[#This Row],[supply_demand_ratio]]&lt;=1.2,"Between 1.0-1.2","Above 1.2")))</f>
        <v>Below 0.8</v>
      </c>
    </row>
    <row r="2214" spans="1:25" x14ac:dyDescent="0.3">
      <c r="A2214" t="s">
        <v>2269</v>
      </c>
      <c r="B2214" s="1">
        <v>46042.804166666669</v>
      </c>
      <c r="C2214" s="2">
        <v>46042</v>
      </c>
      <c r="D2214">
        <v>19</v>
      </c>
      <c r="E2214" t="s">
        <v>33</v>
      </c>
      <c r="F2214" t="s">
        <v>26</v>
      </c>
      <c r="G2214">
        <v>4.5999999999999996</v>
      </c>
      <c r="H2214">
        <v>129.38</v>
      </c>
      <c r="I2214">
        <v>132.12</v>
      </c>
      <c r="J2214">
        <v>1.1000000000000001</v>
      </c>
      <c r="K2214">
        <v>8.3000000000000007</v>
      </c>
      <c r="L2214">
        <v>10.8</v>
      </c>
      <c r="M2214">
        <v>66</v>
      </c>
      <c r="N2214" t="s">
        <v>27</v>
      </c>
      <c r="O2214">
        <v>0.74199999999999999</v>
      </c>
      <c r="P2214" t="s">
        <v>28</v>
      </c>
      <c r="Q2214" t="s">
        <v>29</v>
      </c>
      <c r="R2214">
        <v>4.6100000000000003</v>
      </c>
      <c r="S2214">
        <v>3</v>
      </c>
      <c r="T2214">
        <v>2.74</v>
      </c>
      <c r="U2214">
        <v>2.5</v>
      </c>
      <c r="V2214" t="s">
        <v>587</v>
      </c>
      <c r="W2214" t="s">
        <v>45</v>
      </c>
      <c r="X2214">
        <v>1</v>
      </c>
      <c r="Y2214" t="str">
        <f>IF(tblRides[[#This Row],[supply_demand_ratio]]&lt;0.8,"Below 0.8",IF(tblRides[[#This Row],[supply_demand_ratio]]&lt;1,"Between 0.8-1.0",IF(tblRides[[#This Row],[supply_demand_ratio]]&lt;=1.2,"Between 1.0-1.2","Above 1.2")))</f>
        <v>Below 0.8</v>
      </c>
    </row>
    <row r="2215" spans="1:25" x14ac:dyDescent="0.3">
      <c r="A2215" t="s">
        <v>2270</v>
      </c>
      <c r="B2215" s="1">
        <v>46042.810416666667</v>
      </c>
      <c r="C2215" s="2">
        <v>46042</v>
      </c>
      <c r="D2215">
        <v>19</v>
      </c>
      <c r="E2215" t="s">
        <v>33</v>
      </c>
      <c r="F2215" t="s">
        <v>26</v>
      </c>
      <c r="G2215">
        <v>3.1</v>
      </c>
      <c r="H2215">
        <v>110.51</v>
      </c>
      <c r="J2215">
        <v>1.2</v>
      </c>
      <c r="K2215">
        <v>6.6</v>
      </c>
      <c r="L2215">
        <v>6.4</v>
      </c>
      <c r="M2215">
        <v>73</v>
      </c>
      <c r="N2215" t="s">
        <v>27</v>
      </c>
      <c r="O2215">
        <v>0.68300000000000005</v>
      </c>
      <c r="P2215" t="s">
        <v>58</v>
      </c>
      <c r="Q2215" t="s">
        <v>74</v>
      </c>
      <c r="R2215">
        <v>4.67</v>
      </c>
      <c r="S2215">
        <v>11</v>
      </c>
      <c r="U2215">
        <v>-0.2</v>
      </c>
      <c r="V2215" t="s">
        <v>587</v>
      </c>
      <c r="W2215" t="s">
        <v>45</v>
      </c>
      <c r="X2215">
        <v>0</v>
      </c>
      <c r="Y2215" t="str">
        <f>IF(tblRides[[#This Row],[supply_demand_ratio]]&lt;0.8,"Below 0.8",IF(tblRides[[#This Row],[supply_demand_ratio]]&lt;1,"Between 0.8-1.0",IF(tblRides[[#This Row],[supply_demand_ratio]]&lt;=1.2,"Between 1.0-1.2","Above 1.2")))</f>
        <v>Below 0.8</v>
      </c>
    </row>
    <row r="2216" spans="1:25" x14ac:dyDescent="0.3">
      <c r="A2216" t="s">
        <v>2271</v>
      </c>
      <c r="B2216" s="1">
        <v>46042.811111111114</v>
      </c>
      <c r="C2216" s="2">
        <v>46042</v>
      </c>
      <c r="D2216">
        <v>19</v>
      </c>
      <c r="E2216" t="s">
        <v>36</v>
      </c>
      <c r="F2216" t="s">
        <v>34</v>
      </c>
      <c r="G2216">
        <v>16.600000000000001</v>
      </c>
      <c r="H2216">
        <v>426.58</v>
      </c>
      <c r="J2216">
        <v>1.4</v>
      </c>
      <c r="K2216">
        <v>4.5</v>
      </c>
      <c r="L2216">
        <v>2</v>
      </c>
      <c r="M2216">
        <v>94</v>
      </c>
      <c r="N2216" t="s">
        <v>72</v>
      </c>
      <c r="O2216">
        <v>0.63800000000000001</v>
      </c>
      <c r="P2216" t="s">
        <v>58</v>
      </c>
      <c r="Q2216" t="s">
        <v>88</v>
      </c>
      <c r="R2216">
        <v>4.7699999999999996</v>
      </c>
      <c r="S2216">
        <v>0</v>
      </c>
      <c r="U2216">
        <v>-2.5</v>
      </c>
      <c r="V2216" t="s">
        <v>587</v>
      </c>
      <c r="W2216" t="s">
        <v>31</v>
      </c>
      <c r="X2216">
        <v>0</v>
      </c>
      <c r="Y2216" t="str">
        <f>IF(tblRides[[#This Row],[supply_demand_ratio]]&lt;0.8,"Below 0.8",IF(tblRides[[#This Row],[supply_demand_ratio]]&lt;1,"Between 0.8-1.0",IF(tblRides[[#This Row],[supply_demand_ratio]]&lt;=1.2,"Between 1.0-1.2","Above 1.2")))</f>
        <v>Below 0.8</v>
      </c>
    </row>
    <row r="2217" spans="1:25" x14ac:dyDescent="0.3">
      <c r="A2217" t="s">
        <v>2272</v>
      </c>
      <c r="B2217" s="1">
        <v>46042.813888888886</v>
      </c>
      <c r="C2217" s="2">
        <v>46042</v>
      </c>
      <c r="D2217">
        <v>19</v>
      </c>
      <c r="E2217" t="s">
        <v>25</v>
      </c>
      <c r="F2217" t="s">
        <v>26</v>
      </c>
      <c r="G2217">
        <v>6.2</v>
      </c>
      <c r="H2217">
        <v>179.76</v>
      </c>
      <c r="I2217">
        <v>181.67</v>
      </c>
      <c r="J2217">
        <v>1.3</v>
      </c>
      <c r="K2217">
        <v>9.1</v>
      </c>
      <c r="L2217">
        <v>8.6999999999999993</v>
      </c>
      <c r="M2217">
        <v>96</v>
      </c>
      <c r="N2217" t="s">
        <v>72</v>
      </c>
      <c r="O2217">
        <v>0.629</v>
      </c>
      <c r="P2217" t="s">
        <v>28</v>
      </c>
      <c r="Q2217" t="s">
        <v>29</v>
      </c>
      <c r="R2217">
        <v>5</v>
      </c>
      <c r="S2217">
        <v>9</v>
      </c>
      <c r="T2217">
        <v>1.91</v>
      </c>
      <c r="U2217">
        <v>-0.4</v>
      </c>
      <c r="V2217" t="s">
        <v>587</v>
      </c>
      <c r="W2217" t="s">
        <v>45</v>
      </c>
      <c r="X2217">
        <v>1</v>
      </c>
      <c r="Y2217" t="str">
        <f>IF(tblRides[[#This Row],[supply_demand_ratio]]&lt;0.8,"Below 0.8",IF(tblRides[[#This Row],[supply_demand_ratio]]&lt;1,"Between 0.8-1.0",IF(tblRides[[#This Row],[supply_demand_ratio]]&lt;=1.2,"Between 1.0-1.2","Above 1.2")))</f>
        <v>Below 0.8</v>
      </c>
    </row>
    <row r="2218" spans="1:25" x14ac:dyDescent="0.3">
      <c r="A2218" t="s">
        <v>2273</v>
      </c>
      <c r="B2218" s="1">
        <v>46042.844444444447</v>
      </c>
      <c r="C2218" s="2">
        <v>46042</v>
      </c>
      <c r="D2218">
        <v>20</v>
      </c>
      <c r="E2218" t="s">
        <v>36</v>
      </c>
      <c r="F2218" t="s">
        <v>26</v>
      </c>
      <c r="G2218">
        <v>2.5</v>
      </c>
      <c r="H2218">
        <v>81.81</v>
      </c>
      <c r="I2218">
        <v>83.83</v>
      </c>
      <c r="J2218">
        <v>1</v>
      </c>
      <c r="K2218">
        <v>8.5</v>
      </c>
      <c r="L2218">
        <v>10.5</v>
      </c>
      <c r="M2218">
        <v>92</v>
      </c>
      <c r="N2218" t="s">
        <v>27</v>
      </c>
      <c r="O2218">
        <v>0.81599999999999995</v>
      </c>
      <c r="P2218" t="s">
        <v>28</v>
      </c>
      <c r="Q2218" t="s">
        <v>29</v>
      </c>
      <c r="R2218">
        <v>5</v>
      </c>
      <c r="S2218">
        <v>32</v>
      </c>
      <c r="T2218">
        <v>2.02</v>
      </c>
      <c r="U2218">
        <v>2</v>
      </c>
      <c r="V2218" t="s">
        <v>587</v>
      </c>
      <c r="W2218" t="s">
        <v>45</v>
      </c>
      <c r="X2218">
        <v>1</v>
      </c>
      <c r="Y2218" t="str">
        <f>IF(tblRides[[#This Row],[supply_demand_ratio]]&lt;0.8,"Below 0.8",IF(tblRides[[#This Row],[supply_demand_ratio]]&lt;1,"Between 0.8-1.0",IF(tblRides[[#This Row],[supply_demand_ratio]]&lt;=1.2,"Between 1.0-1.2","Above 1.2")))</f>
        <v>Between 0.8-1.0</v>
      </c>
    </row>
    <row r="2219" spans="1:25" x14ac:dyDescent="0.3">
      <c r="A2219" t="s">
        <v>2274</v>
      </c>
      <c r="B2219" s="1">
        <v>46042.847222222219</v>
      </c>
      <c r="C2219" s="2">
        <v>46042</v>
      </c>
      <c r="D2219">
        <v>20</v>
      </c>
      <c r="E2219" t="s">
        <v>36</v>
      </c>
      <c r="F2219" t="s">
        <v>26</v>
      </c>
      <c r="G2219">
        <v>15.9</v>
      </c>
      <c r="H2219">
        <v>270.89</v>
      </c>
      <c r="I2219">
        <v>275.48</v>
      </c>
      <c r="J2219">
        <v>1.1000000000000001</v>
      </c>
      <c r="K2219">
        <v>4.7</v>
      </c>
      <c r="L2219">
        <v>6.2</v>
      </c>
      <c r="M2219">
        <v>83</v>
      </c>
      <c r="N2219" t="s">
        <v>27</v>
      </c>
      <c r="O2219">
        <v>0.71199999999999997</v>
      </c>
      <c r="P2219" t="s">
        <v>28</v>
      </c>
      <c r="Q2219" t="s">
        <v>29</v>
      </c>
      <c r="R2219">
        <v>4.78</v>
      </c>
      <c r="S2219">
        <v>2</v>
      </c>
      <c r="T2219">
        <v>4.59</v>
      </c>
      <c r="U2219">
        <v>1.5</v>
      </c>
      <c r="V2219" t="s">
        <v>587</v>
      </c>
      <c r="W2219" t="s">
        <v>31</v>
      </c>
      <c r="X2219">
        <v>1</v>
      </c>
      <c r="Y2219" t="str">
        <f>IF(tblRides[[#This Row],[supply_demand_ratio]]&lt;0.8,"Below 0.8",IF(tblRides[[#This Row],[supply_demand_ratio]]&lt;1,"Between 0.8-1.0",IF(tblRides[[#This Row],[supply_demand_ratio]]&lt;=1.2,"Between 1.0-1.2","Above 1.2")))</f>
        <v>Below 0.8</v>
      </c>
    </row>
    <row r="2220" spans="1:25" x14ac:dyDescent="0.3">
      <c r="A2220" t="s">
        <v>2275</v>
      </c>
      <c r="B2220" s="1">
        <v>46042.864583333336</v>
      </c>
      <c r="C2220" s="2">
        <v>46042</v>
      </c>
      <c r="D2220">
        <v>20</v>
      </c>
      <c r="E2220" t="s">
        <v>25</v>
      </c>
      <c r="F2220" t="s">
        <v>34</v>
      </c>
      <c r="G2220">
        <v>5</v>
      </c>
      <c r="H2220">
        <v>126.61</v>
      </c>
      <c r="I2220">
        <v>129.94999999999999</v>
      </c>
      <c r="J2220">
        <v>1.2</v>
      </c>
      <c r="K2220">
        <v>3.2</v>
      </c>
      <c r="L2220">
        <v>4.3</v>
      </c>
      <c r="M2220">
        <v>128</v>
      </c>
      <c r="N2220" t="s">
        <v>72</v>
      </c>
      <c r="O2220">
        <v>0.83099999999999996</v>
      </c>
      <c r="P2220" t="s">
        <v>28</v>
      </c>
      <c r="Q2220" t="s">
        <v>29</v>
      </c>
      <c r="R2220">
        <v>4.16</v>
      </c>
      <c r="S2220">
        <v>0</v>
      </c>
      <c r="T2220">
        <v>3.34</v>
      </c>
      <c r="U2220">
        <v>1.1000000000000001</v>
      </c>
      <c r="V2220" t="s">
        <v>587</v>
      </c>
      <c r="W2220" t="s">
        <v>31</v>
      </c>
      <c r="X2220">
        <v>1</v>
      </c>
      <c r="Y2220" t="str">
        <f>IF(tblRides[[#This Row],[supply_demand_ratio]]&lt;0.8,"Below 0.8",IF(tblRides[[#This Row],[supply_demand_ratio]]&lt;1,"Between 0.8-1.0",IF(tblRides[[#This Row],[supply_demand_ratio]]&lt;=1.2,"Between 1.0-1.2","Above 1.2")))</f>
        <v>Between 0.8-1.0</v>
      </c>
    </row>
    <row r="2221" spans="1:25" x14ac:dyDescent="0.3">
      <c r="A2221" t="s">
        <v>2276</v>
      </c>
      <c r="B2221" s="1">
        <v>46042.871527777781</v>
      </c>
      <c r="C2221" s="2">
        <v>46042</v>
      </c>
      <c r="D2221">
        <v>20</v>
      </c>
      <c r="E2221" t="s">
        <v>25</v>
      </c>
      <c r="F2221" t="s">
        <v>26</v>
      </c>
      <c r="G2221">
        <v>6.1</v>
      </c>
      <c r="H2221">
        <v>154.47</v>
      </c>
      <c r="I2221">
        <v>156.54</v>
      </c>
      <c r="J2221">
        <v>1.1000000000000001</v>
      </c>
      <c r="K2221">
        <v>10.199999999999999</v>
      </c>
      <c r="L2221">
        <v>12.1</v>
      </c>
      <c r="M2221">
        <v>100</v>
      </c>
      <c r="N2221" t="s">
        <v>27</v>
      </c>
      <c r="O2221">
        <v>0.71099999999999997</v>
      </c>
      <c r="P2221" t="s">
        <v>28</v>
      </c>
      <c r="Q2221" t="s">
        <v>29</v>
      </c>
      <c r="R2221">
        <v>4.47</v>
      </c>
      <c r="S2221">
        <v>19</v>
      </c>
      <c r="T2221">
        <v>2.0699999999999998</v>
      </c>
      <c r="U2221">
        <v>1.9</v>
      </c>
      <c r="V2221" t="s">
        <v>587</v>
      </c>
      <c r="W2221" t="s">
        <v>77</v>
      </c>
      <c r="X2221">
        <v>1</v>
      </c>
      <c r="Y2221" t="str">
        <f>IF(tblRides[[#This Row],[supply_demand_ratio]]&lt;0.8,"Below 0.8",IF(tblRides[[#This Row],[supply_demand_ratio]]&lt;1,"Between 0.8-1.0",IF(tblRides[[#This Row],[supply_demand_ratio]]&lt;=1.2,"Between 1.0-1.2","Above 1.2")))</f>
        <v>Below 0.8</v>
      </c>
    </row>
    <row r="2222" spans="1:25" x14ac:dyDescent="0.3">
      <c r="A2222" t="s">
        <v>2277</v>
      </c>
      <c r="B2222" s="1">
        <v>46042.878472222219</v>
      </c>
      <c r="C2222" s="2">
        <v>46042</v>
      </c>
      <c r="D2222">
        <v>21</v>
      </c>
      <c r="E2222" t="s">
        <v>25</v>
      </c>
      <c r="F2222" t="s">
        <v>26</v>
      </c>
      <c r="G2222">
        <v>18.399999999999999</v>
      </c>
      <c r="H2222">
        <v>335.02</v>
      </c>
      <c r="J2222">
        <v>1.1000000000000001</v>
      </c>
      <c r="K2222">
        <v>8.1999999999999993</v>
      </c>
      <c r="L2222">
        <v>5.7</v>
      </c>
      <c r="M2222">
        <v>95</v>
      </c>
      <c r="N2222" t="s">
        <v>27</v>
      </c>
      <c r="O2222">
        <v>0.875</v>
      </c>
      <c r="P2222" t="s">
        <v>58</v>
      </c>
      <c r="Q2222" t="s">
        <v>88</v>
      </c>
      <c r="R2222">
        <v>4.45</v>
      </c>
      <c r="S2222">
        <v>7</v>
      </c>
      <c r="U2222">
        <v>-2.5</v>
      </c>
      <c r="V2222" t="s">
        <v>587</v>
      </c>
      <c r="W2222" t="s">
        <v>45</v>
      </c>
      <c r="X2222">
        <v>0</v>
      </c>
      <c r="Y2222" t="str">
        <f>IF(tblRides[[#This Row],[supply_demand_ratio]]&lt;0.8,"Below 0.8",IF(tblRides[[#This Row],[supply_demand_ratio]]&lt;1,"Between 0.8-1.0",IF(tblRides[[#This Row],[supply_demand_ratio]]&lt;=1.2,"Between 1.0-1.2","Above 1.2")))</f>
        <v>Between 0.8-1.0</v>
      </c>
    </row>
    <row r="2223" spans="1:25" x14ac:dyDescent="0.3">
      <c r="A2223" t="s">
        <v>2278</v>
      </c>
      <c r="B2223" s="1">
        <v>46042.883333333331</v>
      </c>
      <c r="C2223" s="2">
        <v>46042</v>
      </c>
      <c r="D2223">
        <v>21</v>
      </c>
      <c r="E2223" t="s">
        <v>25</v>
      </c>
      <c r="F2223" t="s">
        <v>26</v>
      </c>
      <c r="G2223">
        <v>6.4</v>
      </c>
      <c r="H2223">
        <v>164.12</v>
      </c>
      <c r="I2223">
        <v>165.71</v>
      </c>
      <c r="J2223">
        <v>1.3</v>
      </c>
      <c r="K2223">
        <v>9</v>
      </c>
      <c r="L2223">
        <v>6.9</v>
      </c>
      <c r="M2223">
        <v>99</v>
      </c>
      <c r="N2223" t="s">
        <v>27</v>
      </c>
      <c r="O2223">
        <v>0.69099999999999995</v>
      </c>
      <c r="P2223" t="s">
        <v>28</v>
      </c>
      <c r="Q2223" t="s">
        <v>29</v>
      </c>
      <c r="R2223">
        <v>4.97</v>
      </c>
      <c r="S2223">
        <v>24</v>
      </c>
      <c r="T2223">
        <v>1.59</v>
      </c>
      <c r="U2223">
        <v>-2.1</v>
      </c>
      <c r="V2223" t="s">
        <v>587</v>
      </c>
      <c r="W2223" t="s">
        <v>45</v>
      </c>
      <c r="X2223">
        <v>1</v>
      </c>
      <c r="Y2223" t="str">
        <f>IF(tblRides[[#This Row],[supply_demand_ratio]]&lt;0.8,"Below 0.8",IF(tblRides[[#This Row],[supply_demand_ratio]]&lt;1,"Between 0.8-1.0",IF(tblRides[[#This Row],[supply_demand_ratio]]&lt;=1.2,"Between 1.0-1.2","Above 1.2")))</f>
        <v>Below 0.8</v>
      </c>
    </row>
    <row r="2224" spans="1:25" x14ac:dyDescent="0.3">
      <c r="A2224" t="s">
        <v>2279</v>
      </c>
      <c r="B2224" s="1">
        <v>46042.90902777778</v>
      </c>
      <c r="C2224" s="2">
        <v>46042</v>
      </c>
      <c r="D2224">
        <v>21</v>
      </c>
      <c r="E2224" t="s">
        <v>33</v>
      </c>
      <c r="F2224" t="s">
        <v>34</v>
      </c>
      <c r="G2224">
        <v>13.3</v>
      </c>
      <c r="H2224">
        <v>295.38</v>
      </c>
      <c r="I2224">
        <v>306.01</v>
      </c>
      <c r="J2224">
        <v>1.1000000000000001</v>
      </c>
      <c r="K2224">
        <v>3.1</v>
      </c>
      <c r="L2224">
        <v>1.2</v>
      </c>
      <c r="M2224">
        <v>82</v>
      </c>
      <c r="N2224" t="s">
        <v>41</v>
      </c>
      <c r="O2224">
        <v>1.169</v>
      </c>
      <c r="P2224" t="s">
        <v>28</v>
      </c>
      <c r="Q2224" t="s">
        <v>29</v>
      </c>
      <c r="R2224">
        <v>4.5</v>
      </c>
      <c r="S2224">
        <v>0</v>
      </c>
      <c r="T2224">
        <v>10.63</v>
      </c>
      <c r="U2224">
        <v>-1.9</v>
      </c>
      <c r="V2224" t="s">
        <v>587</v>
      </c>
      <c r="W2224" t="s">
        <v>31</v>
      </c>
      <c r="X2224">
        <v>1</v>
      </c>
      <c r="Y2224" t="str">
        <f>IF(tblRides[[#This Row],[supply_demand_ratio]]&lt;0.8,"Below 0.8",IF(tblRides[[#This Row],[supply_demand_ratio]]&lt;1,"Between 0.8-1.0",IF(tblRides[[#This Row],[supply_demand_ratio]]&lt;=1.2,"Between 1.0-1.2","Above 1.2")))</f>
        <v>Between 1.0-1.2</v>
      </c>
    </row>
    <row r="2225" spans="1:25" x14ac:dyDescent="0.3">
      <c r="A2225" t="s">
        <v>2280</v>
      </c>
      <c r="B2225" s="1">
        <v>46042.925694444442</v>
      </c>
      <c r="C2225" s="2">
        <v>46042</v>
      </c>
      <c r="D2225">
        <v>22</v>
      </c>
      <c r="E2225" t="s">
        <v>25</v>
      </c>
      <c r="F2225" t="s">
        <v>34</v>
      </c>
      <c r="G2225">
        <v>4</v>
      </c>
      <c r="H2225">
        <v>110.88</v>
      </c>
      <c r="I2225">
        <v>108.72</v>
      </c>
      <c r="J2225">
        <v>1.2</v>
      </c>
      <c r="K2225">
        <v>4</v>
      </c>
      <c r="L2225">
        <v>1</v>
      </c>
      <c r="M2225">
        <v>140</v>
      </c>
      <c r="N2225" t="s">
        <v>27</v>
      </c>
      <c r="O2225">
        <v>1.129</v>
      </c>
      <c r="P2225" t="s">
        <v>28</v>
      </c>
      <c r="Q2225" t="s">
        <v>29</v>
      </c>
      <c r="R2225">
        <v>4.3499999999999996</v>
      </c>
      <c r="S2225">
        <v>0</v>
      </c>
      <c r="T2225">
        <v>-2.16</v>
      </c>
      <c r="U2225">
        <v>-3</v>
      </c>
      <c r="V2225" t="s">
        <v>587</v>
      </c>
      <c r="W2225" t="s">
        <v>31</v>
      </c>
      <c r="X2225">
        <v>1</v>
      </c>
      <c r="Y2225" t="str">
        <f>IF(tblRides[[#This Row],[supply_demand_ratio]]&lt;0.8,"Below 0.8",IF(tblRides[[#This Row],[supply_demand_ratio]]&lt;1,"Between 0.8-1.0",IF(tblRides[[#This Row],[supply_demand_ratio]]&lt;=1.2,"Between 1.0-1.2","Above 1.2")))</f>
        <v>Between 1.0-1.2</v>
      </c>
    </row>
    <row r="2226" spans="1:25" x14ac:dyDescent="0.3">
      <c r="A2226" t="s">
        <v>2281</v>
      </c>
      <c r="B2226" s="1">
        <v>46042.927083333336</v>
      </c>
      <c r="C2226" s="2">
        <v>46042</v>
      </c>
      <c r="D2226">
        <v>22</v>
      </c>
      <c r="E2226" t="s">
        <v>33</v>
      </c>
      <c r="F2226" t="s">
        <v>26</v>
      </c>
      <c r="G2226">
        <v>9.8000000000000007</v>
      </c>
      <c r="H2226">
        <v>201.19</v>
      </c>
      <c r="I2226">
        <v>206.56</v>
      </c>
      <c r="J2226">
        <v>1</v>
      </c>
      <c r="K2226">
        <v>5.3</v>
      </c>
      <c r="L2226">
        <v>6.1</v>
      </c>
      <c r="M2226">
        <v>89</v>
      </c>
      <c r="N2226" t="s">
        <v>41</v>
      </c>
      <c r="O2226">
        <v>1.7010000000000001</v>
      </c>
      <c r="P2226" t="s">
        <v>28</v>
      </c>
      <c r="Q2226" t="s">
        <v>29</v>
      </c>
      <c r="R2226">
        <v>5</v>
      </c>
      <c r="S2226">
        <v>15</v>
      </c>
      <c r="T2226">
        <v>5.37</v>
      </c>
      <c r="U2226">
        <v>0.8</v>
      </c>
      <c r="V2226" t="s">
        <v>587</v>
      </c>
      <c r="W2226" t="s">
        <v>45</v>
      </c>
      <c r="X2226">
        <v>1</v>
      </c>
      <c r="Y2226" t="str">
        <f>IF(tblRides[[#This Row],[supply_demand_ratio]]&lt;0.8,"Below 0.8",IF(tblRides[[#This Row],[supply_demand_ratio]]&lt;1,"Between 0.8-1.0",IF(tblRides[[#This Row],[supply_demand_ratio]]&lt;=1.2,"Between 1.0-1.2","Above 1.2")))</f>
        <v>Above 1.2</v>
      </c>
    </row>
    <row r="2227" spans="1:25" x14ac:dyDescent="0.3">
      <c r="A2227" t="s">
        <v>2282</v>
      </c>
      <c r="B2227" s="1">
        <v>46042.933333333334</v>
      </c>
      <c r="C2227" s="2">
        <v>46042</v>
      </c>
      <c r="D2227">
        <v>22</v>
      </c>
      <c r="E2227" t="s">
        <v>25</v>
      </c>
      <c r="F2227" t="s">
        <v>26</v>
      </c>
      <c r="G2227">
        <v>6.7</v>
      </c>
      <c r="H2227">
        <v>139.25</v>
      </c>
      <c r="I2227">
        <v>133.02000000000001</v>
      </c>
      <c r="J2227">
        <v>1</v>
      </c>
      <c r="K2227">
        <v>6.6</v>
      </c>
      <c r="L2227">
        <v>2.9</v>
      </c>
      <c r="M2227">
        <v>114</v>
      </c>
      <c r="N2227" t="s">
        <v>27</v>
      </c>
      <c r="O2227">
        <v>0.95899999999999996</v>
      </c>
      <c r="P2227" t="s">
        <v>28</v>
      </c>
      <c r="Q2227" t="s">
        <v>29</v>
      </c>
      <c r="R2227">
        <v>4.62</v>
      </c>
      <c r="S2227">
        <v>9</v>
      </c>
      <c r="T2227">
        <v>-6.23</v>
      </c>
      <c r="U2227">
        <v>-3.7</v>
      </c>
      <c r="V2227" t="s">
        <v>587</v>
      </c>
      <c r="W2227" t="s">
        <v>45</v>
      </c>
      <c r="X2227">
        <v>1</v>
      </c>
      <c r="Y2227" t="str">
        <f>IF(tblRides[[#This Row],[supply_demand_ratio]]&lt;0.8,"Below 0.8",IF(tblRides[[#This Row],[supply_demand_ratio]]&lt;1,"Between 0.8-1.0",IF(tblRides[[#This Row],[supply_demand_ratio]]&lt;=1.2,"Between 1.0-1.2","Above 1.2")))</f>
        <v>Between 0.8-1.0</v>
      </c>
    </row>
    <row r="2228" spans="1:25" x14ac:dyDescent="0.3">
      <c r="A2228" t="s">
        <v>2283</v>
      </c>
      <c r="B2228" s="1">
        <v>46042.9375</v>
      </c>
      <c r="C2228" s="2">
        <v>46042</v>
      </c>
      <c r="D2228">
        <v>22</v>
      </c>
      <c r="E2228" t="s">
        <v>25</v>
      </c>
      <c r="F2228" t="s">
        <v>26</v>
      </c>
      <c r="G2228">
        <v>11.1</v>
      </c>
      <c r="H2228">
        <v>201.86</v>
      </c>
      <c r="I2228">
        <v>192.17</v>
      </c>
      <c r="J2228">
        <v>1</v>
      </c>
      <c r="K2228">
        <v>4.2</v>
      </c>
      <c r="L2228">
        <v>5.7</v>
      </c>
      <c r="M2228">
        <v>128</v>
      </c>
      <c r="N2228" t="s">
        <v>27</v>
      </c>
      <c r="O2228">
        <v>1.103</v>
      </c>
      <c r="P2228" t="s">
        <v>28</v>
      </c>
      <c r="Q2228" t="s">
        <v>29</v>
      </c>
      <c r="R2228">
        <v>4.75</v>
      </c>
      <c r="S2228">
        <v>1</v>
      </c>
      <c r="T2228">
        <v>-9.69</v>
      </c>
      <c r="U2228">
        <v>1.5</v>
      </c>
      <c r="V2228" t="s">
        <v>587</v>
      </c>
      <c r="W2228" t="s">
        <v>31</v>
      </c>
      <c r="X2228">
        <v>1</v>
      </c>
      <c r="Y2228" t="str">
        <f>IF(tblRides[[#This Row],[supply_demand_ratio]]&lt;0.8,"Below 0.8",IF(tblRides[[#This Row],[supply_demand_ratio]]&lt;1,"Between 0.8-1.0",IF(tblRides[[#This Row],[supply_demand_ratio]]&lt;=1.2,"Between 1.0-1.2","Above 1.2")))</f>
        <v>Between 1.0-1.2</v>
      </c>
    </row>
    <row r="2229" spans="1:25" x14ac:dyDescent="0.3">
      <c r="A2229" t="s">
        <v>2284</v>
      </c>
      <c r="B2229" s="1">
        <v>46042.939583333333</v>
      </c>
      <c r="C2229" s="2">
        <v>46042</v>
      </c>
      <c r="D2229">
        <v>22</v>
      </c>
      <c r="E2229" t="s">
        <v>43</v>
      </c>
      <c r="F2229" t="s">
        <v>26</v>
      </c>
      <c r="G2229">
        <v>6.2</v>
      </c>
      <c r="H2229">
        <v>153.94999999999999</v>
      </c>
      <c r="I2229">
        <v>140.19</v>
      </c>
      <c r="J2229">
        <v>1.2</v>
      </c>
      <c r="K2229">
        <v>10</v>
      </c>
      <c r="L2229">
        <v>6</v>
      </c>
      <c r="M2229">
        <v>69</v>
      </c>
      <c r="N2229" t="s">
        <v>41</v>
      </c>
      <c r="O2229">
        <v>2.2000000000000002</v>
      </c>
      <c r="P2229" t="s">
        <v>28</v>
      </c>
      <c r="Q2229" t="s">
        <v>29</v>
      </c>
      <c r="R2229">
        <v>4.78</v>
      </c>
      <c r="S2229">
        <v>124</v>
      </c>
      <c r="T2229">
        <v>-13.76</v>
      </c>
      <c r="U2229">
        <v>-4</v>
      </c>
      <c r="V2229" t="s">
        <v>587</v>
      </c>
      <c r="W2229" t="s">
        <v>45</v>
      </c>
      <c r="X2229">
        <v>1</v>
      </c>
      <c r="Y2229" t="str">
        <f>IF(tblRides[[#This Row],[supply_demand_ratio]]&lt;0.8,"Below 0.8",IF(tblRides[[#This Row],[supply_demand_ratio]]&lt;1,"Between 0.8-1.0",IF(tblRides[[#This Row],[supply_demand_ratio]]&lt;=1.2,"Between 1.0-1.2","Above 1.2")))</f>
        <v>Above 1.2</v>
      </c>
    </row>
    <row r="2230" spans="1:25" x14ac:dyDescent="0.3">
      <c r="A2230" t="s">
        <v>2285</v>
      </c>
      <c r="B2230" s="1">
        <v>46042.943749999999</v>
      </c>
      <c r="C2230" s="2">
        <v>46042</v>
      </c>
      <c r="D2230">
        <v>22</v>
      </c>
      <c r="E2230" t="s">
        <v>25</v>
      </c>
      <c r="F2230" t="s">
        <v>26</v>
      </c>
      <c r="G2230">
        <v>6</v>
      </c>
      <c r="H2230">
        <v>140.24</v>
      </c>
      <c r="I2230">
        <v>137.54</v>
      </c>
      <c r="J2230">
        <v>1.1000000000000001</v>
      </c>
      <c r="K2230">
        <v>5.9</v>
      </c>
      <c r="L2230">
        <v>8.9</v>
      </c>
      <c r="M2230">
        <v>126</v>
      </c>
      <c r="N2230" t="s">
        <v>27</v>
      </c>
      <c r="O2230">
        <v>1.028</v>
      </c>
      <c r="P2230" t="s">
        <v>28</v>
      </c>
      <c r="Q2230" t="s">
        <v>29</v>
      </c>
      <c r="R2230">
        <v>4.8499999999999996</v>
      </c>
      <c r="S2230">
        <v>9</v>
      </c>
      <c r="T2230">
        <v>-2.7</v>
      </c>
      <c r="U2230">
        <v>3</v>
      </c>
      <c r="V2230" t="s">
        <v>587</v>
      </c>
      <c r="W2230" t="s">
        <v>45</v>
      </c>
      <c r="X2230">
        <v>1</v>
      </c>
      <c r="Y2230" t="str">
        <f>IF(tblRides[[#This Row],[supply_demand_ratio]]&lt;0.8,"Below 0.8",IF(tblRides[[#This Row],[supply_demand_ratio]]&lt;1,"Between 0.8-1.0",IF(tblRides[[#This Row],[supply_demand_ratio]]&lt;=1.2,"Between 1.0-1.2","Above 1.2")))</f>
        <v>Between 1.0-1.2</v>
      </c>
    </row>
    <row r="2231" spans="1:25" x14ac:dyDescent="0.3">
      <c r="A2231" t="s">
        <v>2286</v>
      </c>
      <c r="B2231" s="1">
        <v>46042.95208333333</v>
      </c>
      <c r="C2231" s="2">
        <v>46042</v>
      </c>
      <c r="D2231">
        <v>22</v>
      </c>
      <c r="E2231" t="s">
        <v>62</v>
      </c>
      <c r="F2231" t="s">
        <v>26</v>
      </c>
      <c r="G2231">
        <v>12.8</v>
      </c>
      <c r="H2231">
        <v>202.93</v>
      </c>
      <c r="J2231">
        <v>1</v>
      </c>
      <c r="K2231">
        <v>4.8</v>
      </c>
      <c r="L2231">
        <v>6.3</v>
      </c>
      <c r="M2231">
        <v>58</v>
      </c>
      <c r="N2231" t="s">
        <v>41</v>
      </c>
      <c r="O2231">
        <v>2.2000000000000002</v>
      </c>
      <c r="P2231" t="s">
        <v>58</v>
      </c>
      <c r="Q2231" t="s">
        <v>59</v>
      </c>
      <c r="R2231">
        <v>4.3899999999999997</v>
      </c>
      <c r="S2231">
        <v>2</v>
      </c>
      <c r="U2231">
        <v>1.5</v>
      </c>
      <c r="V2231" t="s">
        <v>587</v>
      </c>
      <c r="W2231" t="s">
        <v>31</v>
      </c>
      <c r="X2231">
        <v>0</v>
      </c>
      <c r="Y2231" t="str">
        <f>IF(tblRides[[#This Row],[supply_demand_ratio]]&lt;0.8,"Below 0.8",IF(tblRides[[#This Row],[supply_demand_ratio]]&lt;1,"Between 0.8-1.0",IF(tblRides[[#This Row],[supply_demand_ratio]]&lt;=1.2,"Between 1.0-1.2","Above 1.2")))</f>
        <v>Above 1.2</v>
      </c>
    </row>
    <row r="2232" spans="1:25" x14ac:dyDescent="0.3">
      <c r="A2232" t="s">
        <v>2287</v>
      </c>
      <c r="B2232" s="1">
        <v>46042.956250000003</v>
      </c>
      <c r="C2232" s="2">
        <v>46042</v>
      </c>
      <c r="D2232">
        <v>22</v>
      </c>
      <c r="E2232" t="s">
        <v>43</v>
      </c>
      <c r="F2232" t="s">
        <v>34</v>
      </c>
      <c r="G2232">
        <v>3.2</v>
      </c>
      <c r="H2232">
        <v>89.35</v>
      </c>
      <c r="I2232">
        <v>88.74</v>
      </c>
      <c r="J2232">
        <v>1</v>
      </c>
      <c r="K2232">
        <v>4.2</v>
      </c>
      <c r="L2232">
        <v>1</v>
      </c>
      <c r="M2232">
        <v>57</v>
      </c>
      <c r="N2232" t="s">
        <v>41</v>
      </c>
      <c r="O2232">
        <v>1.385</v>
      </c>
      <c r="P2232" t="s">
        <v>28</v>
      </c>
      <c r="Q2232" t="s">
        <v>29</v>
      </c>
      <c r="R2232">
        <v>4.45</v>
      </c>
      <c r="S2232">
        <v>0</v>
      </c>
      <c r="T2232">
        <v>-0.61</v>
      </c>
      <c r="U2232">
        <v>-3.2</v>
      </c>
      <c r="V2232" t="s">
        <v>587</v>
      </c>
      <c r="W2232" t="s">
        <v>31</v>
      </c>
      <c r="X2232">
        <v>1</v>
      </c>
      <c r="Y2232" t="str">
        <f>IF(tblRides[[#This Row],[supply_demand_ratio]]&lt;0.8,"Below 0.8",IF(tblRides[[#This Row],[supply_demand_ratio]]&lt;1,"Between 0.8-1.0",IF(tblRides[[#This Row],[supply_demand_ratio]]&lt;=1.2,"Between 1.0-1.2","Above 1.2")))</f>
        <v>Above 1.2</v>
      </c>
    </row>
    <row r="2233" spans="1:25" x14ac:dyDescent="0.3">
      <c r="A2233" t="s">
        <v>2288</v>
      </c>
      <c r="B2233" s="1">
        <v>46042.963888888888</v>
      </c>
      <c r="C2233" s="2">
        <v>46042</v>
      </c>
      <c r="D2233">
        <v>23</v>
      </c>
      <c r="E2233" t="s">
        <v>25</v>
      </c>
      <c r="F2233" t="s">
        <v>26</v>
      </c>
      <c r="G2233">
        <v>3.6</v>
      </c>
      <c r="H2233">
        <v>105.94</v>
      </c>
      <c r="J2233">
        <v>1.1000000000000001</v>
      </c>
      <c r="K2233">
        <v>4.8</v>
      </c>
      <c r="M2233">
        <v>114</v>
      </c>
      <c r="N2233" t="s">
        <v>27</v>
      </c>
      <c r="O2233">
        <v>1.0900000000000001</v>
      </c>
      <c r="P2233" t="s">
        <v>82</v>
      </c>
      <c r="Q2233" t="s">
        <v>83</v>
      </c>
      <c r="R2233">
        <v>5</v>
      </c>
      <c r="S2233">
        <v>11</v>
      </c>
      <c r="V2233" t="s">
        <v>587</v>
      </c>
      <c r="W2233" t="s">
        <v>31</v>
      </c>
      <c r="X2233">
        <v>0</v>
      </c>
      <c r="Y2233" t="str">
        <f>IF(tblRides[[#This Row],[supply_demand_ratio]]&lt;0.8,"Below 0.8",IF(tblRides[[#This Row],[supply_demand_ratio]]&lt;1,"Between 0.8-1.0",IF(tblRides[[#This Row],[supply_demand_ratio]]&lt;=1.2,"Between 1.0-1.2","Above 1.2")))</f>
        <v>Between 1.0-1.2</v>
      </c>
    </row>
    <row r="2234" spans="1:25" x14ac:dyDescent="0.3">
      <c r="A2234" t="s">
        <v>2289</v>
      </c>
      <c r="B2234" s="1">
        <v>46042.970833333333</v>
      </c>
      <c r="C2234" s="2">
        <v>46042</v>
      </c>
      <c r="D2234">
        <v>23</v>
      </c>
      <c r="E2234" t="s">
        <v>25</v>
      </c>
      <c r="F2234" t="s">
        <v>26</v>
      </c>
      <c r="G2234">
        <v>20.399999999999999</v>
      </c>
      <c r="H2234">
        <v>337.5</v>
      </c>
      <c r="I2234">
        <v>328.78</v>
      </c>
      <c r="J2234">
        <v>1</v>
      </c>
      <c r="K2234">
        <v>5.0999999999999996</v>
      </c>
      <c r="L2234">
        <v>5.5</v>
      </c>
      <c r="M2234">
        <v>105</v>
      </c>
      <c r="N2234" t="s">
        <v>41</v>
      </c>
      <c r="O2234">
        <v>1.202</v>
      </c>
      <c r="P2234" t="s">
        <v>28</v>
      </c>
      <c r="Q2234" t="s">
        <v>29</v>
      </c>
      <c r="R2234">
        <v>4.5</v>
      </c>
      <c r="S2234">
        <v>20</v>
      </c>
      <c r="T2234">
        <v>-8.7200000000000006</v>
      </c>
      <c r="U2234">
        <v>0.4</v>
      </c>
      <c r="V2234" t="s">
        <v>587</v>
      </c>
      <c r="W2234" t="s">
        <v>45</v>
      </c>
      <c r="X2234">
        <v>1</v>
      </c>
      <c r="Y2234" t="str">
        <f>IF(tblRides[[#This Row],[supply_demand_ratio]]&lt;0.8,"Below 0.8",IF(tblRides[[#This Row],[supply_demand_ratio]]&lt;1,"Between 0.8-1.0",IF(tblRides[[#This Row],[supply_demand_ratio]]&lt;=1.2,"Between 1.0-1.2","Above 1.2")))</f>
        <v>Above 1.2</v>
      </c>
    </row>
    <row r="2235" spans="1:25" x14ac:dyDescent="0.3">
      <c r="A2235" t="s">
        <v>2290</v>
      </c>
      <c r="B2235" s="1">
        <v>46042.972916666666</v>
      </c>
      <c r="C2235" s="2">
        <v>46042</v>
      </c>
      <c r="D2235">
        <v>23</v>
      </c>
      <c r="E2235" t="s">
        <v>43</v>
      </c>
      <c r="F2235" t="s">
        <v>26</v>
      </c>
      <c r="G2235">
        <v>3.1</v>
      </c>
      <c r="H2235">
        <v>85.02</v>
      </c>
      <c r="J2235">
        <v>1</v>
      </c>
      <c r="K2235">
        <v>2</v>
      </c>
      <c r="L2235">
        <v>6.2</v>
      </c>
      <c r="M2235">
        <v>65</v>
      </c>
      <c r="N2235" t="s">
        <v>41</v>
      </c>
      <c r="O2235">
        <v>2.2000000000000002</v>
      </c>
      <c r="P2235" t="s">
        <v>58</v>
      </c>
      <c r="Q2235" t="s">
        <v>88</v>
      </c>
      <c r="R2235">
        <v>4.6900000000000004</v>
      </c>
      <c r="S2235">
        <v>19</v>
      </c>
      <c r="U2235">
        <v>4.2</v>
      </c>
      <c r="V2235" t="s">
        <v>587</v>
      </c>
      <c r="W2235" t="s">
        <v>31</v>
      </c>
      <c r="X2235">
        <v>0</v>
      </c>
      <c r="Y2235" t="str">
        <f>IF(tblRides[[#This Row],[supply_demand_ratio]]&lt;0.8,"Below 0.8",IF(tblRides[[#This Row],[supply_demand_ratio]]&lt;1,"Between 0.8-1.0",IF(tblRides[[#This Row],[supply_demand_ratio]]&lt;=1.2,"Between 1.0-1.2","Above 1.2")))</f>
        <v>Above 1.2</v>
      </c>
    </row>
    <row r="2236" spans="1:25" x14ac:dyDescent="0.3">
      <c r="A2236" t="s">
        <v>2291</v>
      </c>
      <c r="B2236" s="1">
        <v>46042.975694444445</v>
      </c>
      <c r="C2236" s="2">
        <v>46042</v>
      </c>
      <c r="D2236">
        <v>23</v>
      </c>
      <c r="E2236" t="s">
        <v>33</v>
      </c>
      <c r="F2236" t="s">
        <v>26</v>
      </c>
      <c r="G2236">
        <v>4.0999999999999996</v>
      </c>
      <c r="H2236">
        <v>101.08</v>
      </c>
      <c r="I2236">
        <v>102.85</v>
      </c>
      <c r="J2236">
        <v>1</v>
      </c>
      <c r="K2236">
        <v>2</v>
      </c>
      <c r="L2236">
        <v>2.4</v>
      </c>
      <c r="M2236">
        <v>90</v>
      </c>
      <c r="N2236" t="s">
        <v>41</v>
      </c>
      <c r="O2236">
        <v>1.5109999999999999</v>
      </c>
      <c r="P2236" t="s">
        <v>28</v>
      </c>
      <c r="Q2236" t="s">
        <v>29</v>
      </c>
      <c r="R2236">
        <v>5</v>
      </c>
      <c r="S2236">
        <v>6</v>
      </c>
      <c r="T2236">
        <v>1.77</v>
      </c>
      <c r="U2236">
        <v>0.4</v>
      </c>
      <c r="V2236" t="s">
        <v>587</v>
      </c>
      <c r="W2236" t="s">
        <v>31</v>
      </c>
      <c r="X2236">
        <v>1</v>
      </c>
      <c r="Y2236" t="str">
        <f>IF(tblRides[[#This Row],[supply_demand_ratio]]&lt;0.8,"Below 0.8",IF(tblRides[[#This Row],[supply_demand_ratio]]&lt;1,"Between 0.8-1.0",IF(tblRides[[#This Row],[supply_demand_ratio]]&lt;=1.2,"Between 1.0-1.2","Above 1.2")))</f>
        <v>Above 1.2</v>
      </c>
    </row>
    <row r="2237" spans="1:25" x14ac:dyDescent="0.3">
      <c r="A2237" t="s">
        <v>2292</v>
      </c>
      <c r="B2237" s="1">
        <v>46042.975694444445</v>
      </c>
      <c r="C2237" s="2">
        <v>46042</v>
      </c>
      <c r="D2237">
        <v>23</v>
      </c>
      <c r="E2237" t="s">
        <v>36</v>
      </c>
      <c r="F2237" t="s">
        <v>34</v>
      </c>
      <c r="G2237">
        <v>3.1</v>
      </c>
      <c r="H2237">
        <v>81.56</v>
      </c>
      <c r="I2237">
        <v>78.22</v>
      </c>
      <c r="J2237">
        <v>1</v>
      </c>
      <c r="K2237">
        <v>2.8</v>
      </c>
      <c r="L2237">
        <v>1</v>
      </c>
      <c r="M2237">
        <v>107</v>
      </c>
      <c r="N2237" t="s">
        <v>27</v>
      </c>
      <c r="O2237">
        <v>0.99199999999999999</v>
      </c>
      <c r="P2237" t="s">
        <v>28</v>
      </c>
      <c r="Q2237" t="s">
        <v>29</v>
      </c>
      <c r="R2237">
        <v>5</v>
      </c>
      <c r="S2237">
        <v>0</v>
      </c>
      <c r="T2237">
        <v>-3.34</v>
      </c>
      <c r="U2237">
        <v>-1.8</v>
      </c>
      <c r="V2237" t="s">
        <v>587</v>
      </c>
      <c r="W2237" t="s">
        <v>31</v>
      </c>
      <c r="X2237">
        <v>1</v>
      </c>
      <c r="Y2237" t="str">
        <f>IF(tblRides[[#This Row],[supply_demand_ratio]]&lt;0.8,"Below 0.8",IF(tblRides[[#This Row],[supply_demand_ratio]]&lt;1,"Between 0.8-1.0",IF(tblRides[[#This Row],[supply_demand_ratio]]&lt;=1.2,"Between 1.0-1.2","Above 1.2")))</f>
        <v>Between 0.8-1.0</v>
      </c>
    </row>
    <row r="2238" spans="1:25" x14ac:dyDescent="0.3">
      <c r="A2238" t="s">
        <v>2293</v>
      </c>
      <c r="B2238" s="1">
        <v>46042.975694444445</v>
      </c>
      <c r="C2238" s="2">
        <v>46042</v>
      </c>
      <c r="D2238">
        <v>23</v>
      </c>
      <c r="E2238" t="s">
        <v>43</v>
      </c>
      <c r="F2238" t="s">
        <v>26</v>
      </c>
      <c r="G2238">
        <v>3.7</v>
      </c>
      <c r="H2238">
        <v>95.83</v>
      </c>
      <c r="I2238">
        <v>88.93</v>
      </c>
      <c r="J2238">
        <v>1.1000000000000001</v>
      </c>
      <c r="K2238">
        <v>3.6</v>
      </c>
      <c r="L2238">
        <v>3.1</v>
      </c>
      <c r="M2238">
        <v>68</v>
      </c>
      <c r="N2238" t="s">
        <v>41</v>
      </c>
      <c r="O2238">
        <v>1.4910000000000001</v>
      </c>
      <c r="P2238" t="s">
        <v>28</v>
      </c>
      <c r="Q2238" t="s">
        <v>29</v>
      </c>
      <c r="R2238">
        <v>4.82</v>
      </c>
      <c r="S2238">
        <v>12</v>
      </c>
      <c r="T2238">
        <v>-6.9</v>
      </c>
      <c r="U2238">
        <v>-0.5</v>
      </c>
      <c r="V2238" t="s">
        <v>587</v>
      </c>
      <c r="W2238" t="s">
        <v>31</v>
      </c>
      <c r="X2238">
        <v>1</v>
      </c>
      <c r="Y2238" t="str">
        <f>IF(tblRides[[#This Row],[supply_demand_ratio]]&lt;0.8,"Below 0.8",IF(tblRides[[#This Row],[supply_demand_ratio]]&lt;1,"Between 0.8-1.0",IF(tblRides[[#This Row],[supply_demand_ratio]]&lt;=1.2,"Between 1.0-1.2","Above 1.2")))</f>
        <v>Above 1.2</v>
      </c>
    </row>
    <row r="2239" spans="1:25" x14ac:dyDescent="0.3">
      <c r="A2239" t="s">
        <v>2294</v>
      </c>
      <c r="B2239" s="1">
        <v>46042.988888888889</v>
      </c>
      <c r="C2239" s="2">
        <v>46042</v>
      </c>
      <c r="D2239">
        <v>23</v>
      </c>
      <c r="E2239" t="s">
        <v>33</v>
      </c>
      <c r="F2239" t="s">
        <v>26</v>
      </c>
      <c r="G2239">
        <v>1.5</v>
      </c>
      <c r="H2239">
        <v>71.23</v>
      </c>
      <c r="I2239">
        <v>71.05</v>
      </c>
      <c r="J2239">
        <v>1.1000000000000001</v>
      </c>
      <c r="K2239">
        <v>5.4</v>
      </c>
      <c r="L2239">
        <v>5.7</v>
      </c>
      <c r="M2239">
        <v>88</v>
      </c>
      <c r="N2239" t="s">
        <v>27</v>
      </c>
      <c r="O2239">
        <v>0.89300000000000002</v>
      </c>
      <c r="P2239" t="s">
        <v>28</v>
      </c>
      <c r="Q2239" t="s">
        <v>29</v>
      </c>
      <c r="R2239">
        <v>4.5999999999999996</v>
      </c>
      <c r="S2239">
        <v>1</v>
      </c>
      <c r="T2239">
        <v>-0.18</v>
      </c>
      <c r="U2239">
        <v>0.3</v>
      </c>
      <c r="V2239" t="s">
        <v>587</v>
      </c>
      <c r="W2239" t="s">
        <v>45</v>
      </c>
      <c r="X2239">
        <v>1</v>
      </c>
      <c r="Y2239" t="str">
        <f>IF(tblRides[[#This Row],[supply_demand_ratio]]&lt;0.8,"Below 0.8",IF(tblRides[[#This Row],[supply_demand_ratio]]&lt;1,"Between 0.8-1.0",IF(tblRides[[#This Row],[supply_demand_ratio]]&lt;=1.2,"Between 1.0-1.2","Above 1.2")))</f>
        <v>Between 0.8-1.0</v>
      </c>
    </row>
    <row r="2240" spans="1:25" x14ac:dyDescent="0.3">
      <c r="A2240" t="s">
        <v>2295</v>
      </c>
      <c r="B2240" s="1">
        <v>46043.005555555559</v>
      </c>
      <c r="C2240" s="2">
        <v>46043</v>
      </c>
      <c r="D2240">
        <v>0</v>
      </c>
      <c r="E2240" t="s">
        <v>33</v>
      </c>
      <c r="F2240" t="s">
        <v>26</v>
      </c>
      <c r="G2240">
        <v>8.5</v>
      </c>
      <c r="H2240">
        <v>194.28</v>
      </c>
      <c r="I2240">
        <v>187.39</v>
      </c>
      <c r="J2240">
        <v>1.1000000000000001</v>
      </c>
      <c r="K2240">
        <v>3.3</v>
      </c>
      <c r="L2240">
        <v>2.5</v>
      </c>
      <c r="M2240">
        <v>94</v>
      </c>
      <c r="N2240" t="s">
        <v>41</v>
      </c>
      <c r="O2240">
        <v>1.492</v>
      </c>
      <c r="P2240" t="s">
        <v>28</v>
      </c>
      <c r="Q2240" t="s">
        <v>29</v>
      </c>
      <c r="R2240">
        <v>4.79</v>
      </c>
      <c r="S2240">
        <v>25</v>
      </c>
      <c r="T2240">
        <v>-6.89</v>
      </c>
      <c r="U2240">
        <v>-0.8</v>
      </c>
      <c r="V2240" t="s">
        <v>697</v>
      </c>
      <c r="W2240" t="s">
        <v>31</v>
      </c>
      <c r="X2240">
        <v>1</v>
      </c>
      <c r="Y2240" t="str">
        <f>IF(tblRides[[#This Row],[supply_demand_ratio]]&lt;0.8,"Below 0.8",IF(tblRides[[#This Row],[supply_demand_ratio]]&lt;1,"Between 0.8-1.0",IF(tblRides[[#This Row],[supply_demand_ratio]]&lt;=1.2,"Between 1.0-1.2","Above 1.2")))</f>
        <v>Above 1.2</v>
      </c>
    </row>
    <row r="2241" spans="1:25" x14ac:dyDescent="0.3">
      <c r="A2241" t="s">
        <v>2296</v>
      </c>
      <c r="B2241" s="1">
        <v>46043.012499999997</v>
      </c>
      <c r="C2241" s="2">
        <v>46043</v>
      </c>
      <c r="D2241">
        <v>0</v>
      </c>
      <c r="E2241" t="s">
        <v>36</v>
      </c>
      <c r="F2241" t="s">
        <v>34</v>
      </c>
      <c r="G2241">
        <v>9.6</v>
      </c>
      <c r="H2241">
        <v>168.23</v>
      </c>
      <c r="I2241">
        <v>174.23</v>
      </c>
      <c r="J2241">
        <v>1</v>
      </c>
      <c r="K2241">
        <v>4.0999999999999996</v>
      </c>
      <c r="L2241">
        <v>6.5</v>
      </c>
      <c r="M2241">
        <v>110</v>
      </c>
      <c r="N2241" t="s">
        <v>41</v>
      </c>
      <c r="O2241">
        <v>1.3320000000000001</v>
      </c>
      <c r="P2241" t="s">
        <v>28</v>
      </c>
      <c r="Q2241" t="s">
        <v>29</v>
      </c>
      <c r="R2241">
        <v>4.51</v>
      </c>
      <c r="S2241">
        <v>0</v>
      </c>
      <c r="T2241">
        <v>6</v>
      </c>
      <c r="U2241">
        <v>2.4</v>
      </c>
      <c r="V2241" t="s">
        <v>697</v>
      </c>
      <c r="W2241" t="s">
        <v>31</v>
      </c>
      <c r="X2241">
        <v>1</v>
      </c>
      <c r="Y2241" t="str">
        <f>IF(tblRides[[#This Row],[supply_demand_ratio]]&lt;0.8,"Below 0.8",IF(tblRides[[#This Row],[supply_demand_ratio]]&lt;1,"Between 0.8-1.0",IF(tblRides[[#This Row],[supply_demand_ratio]]&lt;=1.2,"Between 1.0-1.2","Above 1.2")))</f>
        <v>Above 1.2</v>
      </c>
    </row>
    <row r="2242" spans="1:25" x14ac:dyDescent="0.3">
      <c r="A2242" t="s">
        <v>2297</v>
      </c>
      <c r="B2242" s="1">
        <v>46043.012499999997</v>
      </c>
      <c r="C2242" s="2">
        <v>46043</v>
      </c>
      <c r="D2242">
        <v>0</v>
      </c>
      <c r="E2242" t="s">
        <v>33</v>
      </c>
      <c r="F2242" t="s">
        <v>34</v>
      </c>
      <c r="G2242">
        <v>0.7</v>
      </c>
      <c r="H2242">
        <v>54.1</v>
      </c>
      <c r="I2242">
        <v>55.16</v>
      </c>
      <c r="J2242">
        <v>1.1000000000000001</v>
      </c>
      <c r="K2242">
        <v>2</v>
      </c>
      <c r="L2242">
        <v>5.9</v>
      </c>
      <c r="M2242">
        <v>97</v>
      </c>
      <c r="N2242" t="s">
        <v>41</v>
      </c>
      <c r="O2242">
        <v>1.367</v>
      </c>
      <c r="P2242" t="s">
        <v>28</v>
      </c>
      <c r="Q2242" t="s">
        <v>29</v>
      </c>
      <c r="R2242">
        <v>4.8600000000000003</v>
      </c>
      <c r="S2242">
        <v>0</v>
      </c>
      <c r="T2242">
        <v>1.06</v>
      </c>
      <c r="U2242">
        <v>3.9</v>
      </c>
      <c r="V2242" t="s">
        <v>697</v>
      </c>
      <c r="W2242" t="s">
        <v>31</v>
      </c>
      <c r="X2242">
        <v>1</v>
      </c>
      <c r="Y2242" t="str">
        <f>IF(tblRides[[#This Row],[supply_demand_ratio]]&lt;0.8,"Below 0.8",IF(tblRides[[#This Row],[supply_demand_ratio]]&lt;1,"Between 0.8-1.0",IF(tblRides[[#This Row],[supply_demand_ratio]]&lt;=1.2,"Between 1.0-1.2","Above 1.2")))</f>
        <v>Above 1.2</v>
      </c>
    </row>
    <row r="2243" spans="1:25" x14ac:dyDescent="0.3">
      <c r="A2243" t="s">
        <v>2298</v>
      </c>
      <c r="B2243" s="1">
        <v>46043.022916666669</v>
      </c>
      <c r="C2243" s="2">
        <v>46043</v>
      </c>
      <c r="D2243">
        <v>0</v>
      </c>
      <c r="E2243" t="s">
        <v>25</v>
      </c>
      <c r="F2243" t="s">
        <v>26</v>
      </c>
      <c r="G2243">
        <v>4.3</v>
      </c>
      <c r="H2243">
        <v>118.33</v>
      </c>
      <c r="I2243">
        <v>116.04</v>
      </c>
      <c r="J2243">
        <v>1.1000000000000001</v>
      </c>
      <c r="K2243">
        <v>6.7</v>
      </c>
      <c r="L2243">
        <v>8.9</v>
      </c>
      <c r="M2243">
        <v>131</v>
      </c>
      <c r="N2243" t="s">
        <v>41</v>
      </c>
      <c r="O2243">
        <v>1.2829999999999999</v>
      </c>
      <c r="P2243" t="s">
        <v>28</v>
      </c>
      <c r="Q2243" t="s">
        <v>29</v>
      </c>
      <c r="R2243">
        <v>4.8499999999999996</v>
      </c>
      <c r="S2243">
        <v>4</v>
      </c>
      <c r="T2243">
        <v>-2.29</v>
      </c>
      <c r="U2243">
        <v>2.2000000000000002</v>
      </c>
      <c r="V2243" t="s">
        <v>697</v>
      </c>
      <c r="W2243" t="s">
        <v>45</v>
      </c>
      <c r="X2243">
        <v>1</v>
      </c>
      <c r="Y2243" t="str">
        <f>IF(tblRides[[#This Row],[supply_demand_ratio]]&lt;0.8,"Below 0.8",IF(tblRides[[#This Row],[supply_demand_ratio]]&lt;1,"Between 0.8-1.0",IF(tblRides[[#This Row],[supply_demand_ratio]]&lt;=1.2,"Between 1.0-1.2","Above 1.2")))</f>
        <v>Above 1.2</v>
      </c>
    </row>
    <row r="2244" spans="1:25" x14ac:dyDescent="0.3">
      <c r="A2244" t="s">
        <v>2299</v>
      </c>
      <c r="B2244" s="1">
        <v>46043.027083333334</v>
      </c>
      <c r="C2244" s="2">
        <v>46043</v>
      </c>
      <c r="D2244">
        <v>0</v>
      </c>
      <c r="E2244" t="s">
        <v>36</v>
      </c>
      <c r="F2244" t="s">
        <v>34</v>
      </c>
      <c r="G2244">
        <v>4.2</v>
      </c>
      <c r="H2244">
        <v>105.2</v>
      </c>
      <c r="I2244">
        <v>106.58</v>
      </c>
      <c r="J2244">
        <v>1</v>
      </c>
      <c r="K2244">
        <v>2</v>
      </c>
      <c r="L2244">
        <v>1</v>
      </c>
      <c r="M2244">
        <v>101</v>
      </c>
      <c r="N2244" t="s">
        <v>41</v>
      </c>
      <c r="O2244">
        <v>1.232</v>
      </c>
      <c r="P2244" t="s">
        <v>28</v>
      </c>
      <c r="Q2244" t="s">
        <v>29</v>
      </c>
      <c r="R2244">
        <v>4.47</v>
      </c>
      <c r="S2244">
        <v>0</v>
      </c>
      <c r="T2244">
        <v>1.38</v>
      </c>
      <c r="U2244">
        <v>-1</v>
      </c>
      <c r="V2244" t="s">
        <v>697</v>
      </c>
      <c r="W2244" t="s">
        <v>31</v>
      </c>
      <c r="X2244">
        <v>1</v>
      </c>
      <c r="Y2244" t="str">
        <f>IF(tblRides[[#This Row],[supply_demand_ratio]]&lt;0.8,"Below 0.8",IF(tblRides[[#This Row],[supply_demand_ratio]]&lt;1,"Between 0.8-1.0",IF(tblRides[[#This Row],[supply_demand_ratio]]&lt;=1.2,"Between 1.0-1.2","Above 1.2")))</f>
        <v>Above 1.2</v>
      </c>
    </row>
    <row r="2245" spans="1:25" x14ac:dyDescent="0.3">
      <c r="A2245" t="s">
        <v>2300</v>
      </c>
      <c r="B2245" s="1">
        <v>46043.064583333333</v>
      </c>
      <c r="C2245" s="2">
        <v>46043</v>
      </c>
      <c r="D2245">
        <v>1</v>
      </c>
      <c r="E2245" t="s">
        <v>36</v>
      </c>
      <c r="F2245" t="s">
        <v>26</v>
      </c>
      <c r="G2245">
        <v>2.1</v>
      </c>
      <c r="H2245">
        <v>71.400000000000006</v>
      </c>
      <c r="I2245">
        <v>71.81</v>
      </c>
      <c r="J2245">
        <v>1</v>
      </c>
      <c r="K2245">
        <v>4.8</v>
      </c>
      <c r="L2245">
        <v>6.6</v>
      </c>
      <c r="M2245">
        <v>122</v>
      </c>
      <c r="N2245" t="s">
        <v>41</v>
      </c>
      <c r="O2245">
        <v>1.335</v>
      </c>
      <c r="P2245" t="s">
        <v>28</v>
      </c>
      <c r="Q2245" t="s">
        <v>29</v>
      </c>
      <c r="R2245">
        <v>5</v>
      </c>
      <c r="S2245">
        <v>3</v>
      </c>
      <c r="T2245">
        <v>0.41</v>
      </c>
      <c r="U2245">
        <v>1.8</v>
      </c>
      <c r="V2245" t="s">
        <v>697</v>
      </c>
      <c r="W2245" t="s">
        <v>31</v>
      </c>
      <c r="X2245">
        <v>1</v>
      </c>
      <c r="Y2245" t="str">
        <f>IF(tblRides[[#This Row],[supply_demand_ratio]]&lt;0.8,"Below 0.8",IF(tblRides[[#This Row],[supply_demand_ratio]]&lt;1,"Between 0.8-1.0",IF(tblRides[[#This Row],[supply_demand_ratio]]&lt;=1.2,"Between 1.0-1.2","Above 1.2")))</f>
        <v>Above 1.2</v>
      </c>
    </row>
    <row r="2246" spans="1:25" x14ac:dyDescent="0.3">
      <c r="A2246" t="s">
        <v>2301</v>
      </c>
      <c r="B2246" s="1">
        <v>46043.072916666664</v>
      </c>
      <c r="C2246" s="2">
        <v>46043</v>
      </c>
      <c r="D2246">
        <v>1</v>
      </c>
      <c r="E2246" t="s">
        <v>43</v>
      </c>
      <c r="F2246" t="s">
        <v>26</v>
      </c>
      <c r="G2246">
        <v>2.1</v>
      </c>
      <c r="H2246">
        <v>67.13</v>
      </c>
      <c r="I2246">
        <v>69.55</v>
      </c>
      <c r="J2246">
        <v>1</v>
      </c>
      <c r="K2246">
        <v>2.1</v>
      </c>
      <c r="L2246">
        <v>2.7</v>
      </c>
      <c r="M2246">
        <v>71</v>
      </c>
      <c r="N2246" t="s">
        <v>41</v>
      </c>
      <c r="O2246">
        <v>1.639</v>
      </c>
      <c r="P2246" t="s">
        <v>28</v>
      </c>
      <c r="Q2246" t="s">
        <v>29</v>
      </c>
      <c r="R2246">
        <v>4.8499999999999996</v>
      </c>
      <c r="S2246">
        <v>15</v>
      </c>
      <c r="T2246">
        <v>2.42</v>
      </c>
      <c r="U2246">
        <v>0.6</v>
      </c>
      <c r="V2246" t="s">
        <v>697</v>
      </c>
      <c r="W2246" t="s">
        <v>31</v>
      </c>
      <c r="X2246">
        <v>1</v>
      </c>
      <c r="Y2246" t="str">
        <f>IF(tblRides[[#This Row],[supply_demand_ratio]]&lt;0.8,"Below 0.8",IF(tblRides[[#This Row],[supply_demand_ratio]]&lt;1,"Between 0.8-1.0",IF(tblRides[[#This Row],[supply_demand_ratio]]&lt;=1.2,"Between 1.0-1.2","Above 1.2")))</f>
        <v>Above 1.2</v>
      </c>
    </row>
    <row r="2247" spans="1:25" x14ac:dyDescent="0.3">
      <c r="A2247" t="s">
        <v>2302</v>
      </c>
      <c r="B2247" s="1">
        <v>46043.095833333333</v>
      </c>
      <c r="C2247" s="2">
        <v>46043</v>
      </c>
      <c r="D2247">
        <v>2</v>
      </c>
      <c r="E2247" t="s">
        <v>62</v>
      </c>
      <c r="F2247" t="s">
        <v>26</v>
      </c>
      <c r="G2247">
        <v>4.2</v>
      </c>
      <c r="H2247">
        <v>103.87</v>
      </c>
      <c r="I2247">
        <v>101.2</v>
      </c>
      <c r="J2247">
        <v>1</v>
      </c>
      <c r="K2247">
        <v>5</v>
      </c>
      <c r="L2247">
        <v>3.4</v>
      </c>
      <c r="M2247">
        <v>64</v>
      </c>
      <c r="N2247" t="s">
        <v>41</v>
      </c>
      <c r="O2247">
        <v>2.2000000000000002</v>
      </c>
      <c r="P2247" t="s">
        <v>28</v>
      </c>
      <c r="Q2247" t="s">
        <v>29</v>
      </c>
      <c r="R2247">
        <v>4.59</v>
      </c>
      <c r="S2247">
        <v>4</v>
      </c>
      <c r="T2247">
        <v>-2.67</v>
      </c>
      <c r="U2247">
        <v>-1.6</v>
      </c>
      <c r="V2247" t="s">
        <v>697</v>
      </c>
      <c r="W2247" t="s">
        <v>31</v>
      </c>
      <c r="X2247">
        <v>1</v>
      </c>
      <c r="Y2247" t="str">
        <f>IF(tblRides[[#This Row],[supply_demand_ratio]]&lt;0.8,"Below 0.8",IF(tblRides[[#This Row],[supply_demand_ratio]]&lt;1,"Between 0.8-1.0",IF(tblRides[[#This Row],[supply_demand_ratio]]&lt;=1.2,"Between 1.0-1.2","Above 1.2")))</f>
        <v>Above 1.2</v>
      </c>
    </row>
    <row r="2248" spans="1:25" x14ac:dyDescent="0.3">
      <c r="A2248" t="s">
        <v>2303</v>
      </c>
      <c r="B2248" s="1">
        <v>46043.106944444444</v>
      </c>
      <c r="C2248" s="2">
        <v>46043</v>
      </c>
      <c r="D2248">
        <v>2</v>
      </c>
      <c r="E2248" t="s">
        <v>36</v>
      </c>
      <c r="F2248" t="s">
        <v>34</v>
      </c>
      <c r="G2248">
        <v>12.7</v>
      </c>
      <c r="H2248">
        <v>211.2</v>
      </c>
      <c r="J2248">
        <v>1</v>
      </c>
      <c r="K2248">
        <v>7.5</v>
      </c>
      <c r="L2248">
        <v>12.6</v>
      </c>
      <c r="M2248">
        <v>120</v>
      </c>
      <c r="N2248" t="s">
        <v>41</v>
      </c>
      <c r="O2248">
        <v>1.4610000000000001</v>
      </c>
      <c r="P2248" t="s">
        <v>58</v>
      </c>
      <c r="Q2248" t="s">
        <v>108</v>
      </c>
      <c r="R2248">
        <v>5</v>
      </c>
      <c r="S2248">
        <v>0</v>
      </c>
      <c r="U2248">
        <v>5.0999999999999996</v>
      </c>
      <c r="V2248" t="s">
        <v>697</v>
      </c>
      <c r="W2248" t="s">
        <v>45</v>
      </c>
      <c r="X2248">
        <v>0</v>
      </c>
      <c r="Y2248" t="str">
        <f>IF(tblRides[[#This Row],[supply_demand_ratio]]&lt;0.8,"Below 0.8",IF(tblRides[[#This Row],[supply_demand_ratio]]&lt;1,"Between 0.8-1.0",IF(tblRides[[#This Row],[supply_demand_ratio]]&lt;=1.2,"Between 1.0-1.2","Above 1.2")))</f>
        <v>Above 1.2</v>
      </c>
    </row>
    <row r="2249" spans="1:25" x14ac:dyDescent="0.3">
      <c r="A2249" t="s">
        <v>2304</v>
      </c>
      <c r="B2249" s="1">
        <v>46043.118750000001</v>
      </c>
      <c r="C2249" s="2">
        <v>46043</v>
      </c>
      <c r="D2249">
        <v>2</v>
      </c>
      <c r="E2249" t="s">
        <v>25</v>
      </c>
      <c r="F2249" t="s">
        <v>34</v>
      </c>
      <c r="G2249">
        <v>6.9</v>
      </c>
      <c r="H2249">
        <v>145.93</v>
      </c>
      <c r="I2249">
        <v>148.79</v>
      </c>
      <c r="J2249">
        <v>1</v>
      </c>
      <c r="K2249">
        <v>5.9</v>
      </c>
      <c r="L2249">
        <v>6.9</v>
      </c>
      <c r="M2249">
        <v>134</v>
      </c>
      <c r="N2249" t="s">
        <v>41</v>
      </c>
      <c r="O2249">
        <v>1.5720000000000001</v>
      </c>
      <c r="P2249" t="s">
        <v>28</v>
      </c>
      <c r="Q2249" t="s">
        <v>29</v>
      </c>
      <c r="R2249">
        <v>4.7300000000000004</v>
      </c>
      <c r="S2249">
        <v>0</v>
      </c>
      <c r="T2249">
        <v>2.86</v>
      </c>
      <c r="U2249">
        <v>1</v>
      </c>
      <c r="V2249" t="s">
        <v>697</v>
      </c>
      <c r="W2249" t="s">
        <v>45</v>
      </c>
      <c r="X2249">
        <v>1</v>
      </c>
      <c r="Y2249" t="str">
        <f>IF(tblRides[[#This Row],[supply_demand_ratio]]&lt;0.8,"Below 0.8",IF(tblRides[[#This Row],[supply_demand_ratio]]&lt;1,"Between 0.8-1.0",IF(tblRides[[#This Row],[supply_demand_ratio]]&lt;=1.2,"Between 1.0-1.2","Above 1.2")))</f>
        <v>Above 1.2</v>
      </c>
    </row>
    <row r="2250" spans="1:25" x14ac:dyDescent="0.3">
      <c r="A2250" t="s">
        <v>2305</v>
      </c>
      <c r="B2250" s="1">
        <v>46043.120138888888</v>
      </c>
      <c r="C2250" s="2">
        <v>46043</v>
      </c>
      <c r="D2250">
        <v>2</v>
      </c>
      <c r="E2250" t="s">
        <v>36</v>
      </c>
      <c r="F2250" t="s">
        <v>26</v>
      </c>
      <c r="G2250">
        <v>7.1</v>
      </c>
      <c r="H2250">
        <v>134.5</v>
      </c>
      <c r="I2250">
        <v>135.31</v>
      </c>
      <c r="J2250">
        <v>1</v>
      </c>
      <c r="K2250">
        <v>2.2999999999999998</v>
      </c>
      <c r="L2250">
        <v>1</v>
      </c>
      <c r="M2250">
        <v>114</v>
      </c>
      <c r="N2250" t="s">
        <v>41</v>
      </c>
      <c r="O2250">
        <v>1.2909999999999999</v>
      </c>
      <c r="P2250" t="s">
        <v>28</v>
      </c>
      <c r="Q2250" t="s">
        <v>29</v>
      </c>
      <c r="R2250">
        <v>4.7</v>
      </c>
      <c r="S2250">
        <v>6</v>
      </c>
      <c r="T2250">
        <v>0.81</v>
      </c>
      <c r="U2250">
        <v>-1.3</v>
      </c>
      <c r="V2250" t="s">
        <v>697</v>
      </c>
      <c r="W2250" t="s">
        <v>31</v>
      </c>
      <c r="X2250">
        <v>1</v>
      </c>
      <c r="Y2250" t="str">
        <f>IF(tblRides[[#This Row],[supply_demand_ratio]]&lt;0.8,"Below 0.8",IF(tblRides[[#This Row],[supply_demand_ratio]]&lt;1,"Between 0.8-1.0",IF(tblRides[[#This Row],[supply_demand_ratio]]&lt;=1.2,"Between 1.0-1.2","Above 1.2")))</f>
        <v>Above 1.2</v>
      </c>
    </row>
    <row r="2251" spans="1:25" x14ac:dyDescent="0.3">
      <c r="A2251" t="s">
        <v>2306</v>
      </c>
      <c r="B2251" s="1">
        <v>46043.122916666667</v>
      </c>
      <c r="C2251" s="2">
        <v>46043</v>
      </c>
      <c r="D2251">
        <v>2</v>
      </c>
      <c r="E2251" t="s">
        <v>33</v>
      </c>
      <c r="F2251" t="s">
        <v>26</v>
      </c>
      <c r="G2251">
        <v>3.5</v>
      </c>
      <c r="H2251">
        <v>89.88</v>
      </c>
      <c r="I2251">
        <v>91.58</v>
      </c>
      <c r="J2251">
        <v>1</v>
      </c>
      <c r="K2251">
        <v>4.7</v>
      </c>
      <c r="L2251">
        <v>5.0999999999999996</v>
      </c>
      <c r="M2251">
        <v>103</v>
      </c>
      <c r="N2251" t="s">
        <v>41</v>
      </c>
      <c r="O2251">
        <v>1.38</v>
      </c>
      <c r="P2251" t="s">
        <v>28</v>
      </c>
      <c r="Q2251" t="s">
        <v>29</v>
      </c>
      <c r="R2251">
        <v>4.5999999999999996</v>
      </c>
      <c r="S2251">
        <v>8</v>
      </c>
      <c r="T2251">
        <v>1.7</v>
      </c>
      <c r="U2251">
        <v>0.4</v>
      </c>
      <c r="V2251" t="s">
        <v>697</v>
      </c>
      <c r="W2251" t="s">
        <v>31</v>
      </c>
      <c r="X2251">
        <v>1</v>
      </c>
      <c r="Y2251" t="str">
        <f>IF(tblRides[[#This Row],[supply_demand_ratio]]&lt;0.8,"Below 0.8",IF(tblRides[[#This Row],[supply_demand_ratio]]&lt;1,"Between 0.8-1.0",IF(tblRides[[#This Row],[supply_demand_ratio]]&lt;=1.2,"Between 1.0-1.2","Above 1.2")))</f>
        <v>Above 1.2</v>
      </c>
    </row>
    <row r="2252" spans="1:25" x14ac:dyDescent="0.3">
      <c r="A2252" t="s">
        <v>2307</v>
      </c>
      <c r="B2252" s="1">
        <v>46043.123611111114</v>
      </c>
      <c r="C2252" s="2">
        <v>46043</v>
      </c>
      <c r="D2252">
        <v>2</v>
      </c>
      <c r="E2252" t="s">
        <v>33</v>
      </c>
      <c r="F2252" t="s">
        <v>26</v>
      </c>
      <c r="G2252">
        <v>2.2000000000000002</v>
      </c>
      <c r="H2252">
        <v>72.989999999999995</v>
      </c>
      <c r="I2252">
        <v>71.87</v>
      </c>
      <c r="J2252">
        <v>1</v>
      </c>
      <c r="K2252">
        <v>3.4</v>
      </c>
      <c r="L2252">
        <v>4.8</v>
      </c>
      <c r="M2252">
        <v>110</v>
      </c>
      <c r="N2252" t="s">
        <v>27</v>
      </c>
      <c r="O2252">
        <v>1.3240000000000001</v>
      </c>
      <c r="P2252" t="s">
        <v>28</v>
      </c>
      <c r="Q2252" t="s">
        <v>29</v>
      </c>
      <c r="R2252">
        <v>4.9000000000000004</v>
      </c>
      <c r="S2252">
        <v>9</v>
      </c>
      <c r="T2252">
        <v>-1.1200000000000001</v>
      </c>
      <c r="U2252">
        <v>1.4</v>
      </c>
      <c r="V2252" t="s">
        <v>697</v>
      </c>
      <c r="W2252" t="s">
        <v>31</v>
      </c>
      <c r="X2252">
        <v>1</v>
      </c>
      <c r="Y2252" t="str">
        <f>IF(tblRides[[#This Row],[supply_demand_ratio]]&lt;0.8,"Below 0.8",IF(tblRides[[#This Row],[supply_demand_ratio]]&lt;1,"Between 0.8-1.0",IF(tblRides[[#This Row],[supply_demand_ratio]]&lt;=1.2,"Between 1.0-1.2","Above 1.2")))</f>
        <v>Above 1.2</v>
      </c>
    </row>
    <row r="2253" spans="1:25" x14ac:dyDescent="0.3">
      <c r="A2253" t="s">
        <v>2308</v>
      </c>
      <c r="B2253" s="1">
        <v>46043.152083333334</v>
      </c>
      <c r="C2253" s="2">
        <v>46043</v>
      </c>
      <c r="D2253">
        <v>3</v>
      </c>
      <c r="E2253" t="s">
        <v>33</v>
      </c>
      <c r="F2253" t="s">
        <v>26</v>
      </c>
      <c r="G2253">
        <v>18.399999999999999</v>
      </c>
      <c r="H2253">
        <v>322.67</v>
      </c>
      <c r="I2253">
        <v>321.01</v>
      </c>
      <c r="J2253">
        <v>1</v>
      </c>
      <c r="K2253">
        <v>2</v>
      </c>
      <c r="L2253">
        <v>7.8</v>
      </c>
      <c r="M2253">
        <v>96</v>
      </c>
      <c r="N2253" t="s">
        <v>41</v>
      </c>
      <c r="O2253">
        <v>1.5</v>
      </c>
      <c r="P2253" t="s">
        <v>28</v>
      </c>
      <c r="Q2253" t="s">
        <v>29</v>
      </c>
      <c r="R2253">
        <v>5</v>
      </c>
      <c r="S2253">
        <v>3</v>
      </c>
      <c r="T2253">
        <v>-1.66</v>
      </c>
      <c r="U2253">
        <v>5.8</v>
      </c>
      <c r="V2253" t="s">
        <v>697</v>
      </c>
      <c r="W2253" t="s">
        <v>31</v>
      </c>
      <c r="X2253">
        <v>1</v>
      </c>
      <c r="Y2253" t="str">
        <f>IF(tblRides[[#This Row],[supply_demand_ratio]]&lt;0.8,"Below 0.8",IF(tblRides[[#This Row],[supply_demand_ratio]]&lt;1,"Between 0.8-1.0",IF(tblRides[[#This Row],[supply_demand_ratio]]&lt;=1.2,"Between 1.0-1.2","Above 1.2")))</f>
        <v>Above 1.2</v>
      </c>
    </row>
    <row r="2254" spans="1:25" x14ac:dyDescent="0.3">
      <c r="A2254" t="s">
        <v>2309</v>
      </c>
      <c r="B2254" s="1">
        <v>46043.15347222222</v>
      </c>
      <c r="C2254" s="2">
        <v>46043</v>
      </c>
      <c r="D2254">
        <v>3</v>
      </c>
      <c r="E2254" t="s">
        <v>36</v>
      </c>
      <c r="F2254" t="s">
        <v>26</v>
      </c>
      <c r="G2254">
        <v>12.3</v>
      </c>
      <c r="H2254">
        <v>199.4</v>
      </c>
      <c r="I2254">
        <v>192.71</v>
      </c>
      <c r="J2254">
        <v>1</v>
      </c>
      <c r="K2254">
        <v>6.3</v>
      </c>
      <c r="L2254">
        <v>8.6</v>
      </c>
      <c r="M2254">
        <v>115</v>
      </c>
      <c r="N2254" t="s">
        <v>41</v>
      </c>
      <c r="O2254">
        <v>1.248</v>
      </c>
      <c r="P2254" t="s">
        <v>28</v>
      </c>
      <c r="Q2254" t="s">
        <v>29</v>
      </c>
      <c r="R2254">
        <v>4.6900000000000004</v>
      </c>
      <c r="S2254">
        <v>15</v>
      </c>
      <c r="T2254">
        <v>-6.69</v>
      </c>
      <c r="U2254">
        <v>2.2999999999999998</v>
      </c>
      <c r="V2254" t="s">
        <v>697</v>
      </c>
      <c r="W2254" t="s">
        <v>45</v>
      </c>
      <c r="X2254">
        <v>1</v>
      </c>
      <c r="Y2254" t="str">
        <f>IF(tblRides[[#This Row],[supply_demand_ratio]]&lt;0.8,"Below 0.8",IF(tblRides[[#This Row],[supply_demand_ratio]]&lt;1,"Between 0.8-1.0",IF(tblRides[[#This Row],[supply_demand_ratio]]&lt;=1.2,"Between 1.0-1.2","Above 1.2")))</f>
        <v>Above 1.2</v>
      </c>
    </row>
    <row r="2255" spans="1:25" x14ac:dyDescent="0.3">
      <c r="A2255" t="s">
        <v>2310</v>
      </c>
      <c r="B2255" s="1">
        <v>46043.154861111114</v>
      </c>
      <c r="C2255" s="2">
        <v>46043</v>
      </c>
      <c r="D2255">
        <v>3</v>
      </c>
      <c r="E2255" t="s">
        <v>33</v>
      </c>
      <c r="F2255" t="s">
        <v>34</v>
      </c>
      <c r="G2255">
        <v>11.8</v>
      </c>
      <c r="H2255">
        <v>208.55</v>
      </c>
      <c r="I2255">
        <v>215.84</v>
      </c>
      <c r="J2255">
        <v>1</v>
      </c>
      <c r="K2255">
        <v>9.1</v>
      </c>
      <c r="L2255">
        <v>7.9</v>
      </c>
      <c r="M2255">
        <v>106</v>
      </c>
      <c r="N2255" t="s">
        <v>41</v>
      </c>
      <c r="O2255">
        <v>2.181</v>
      </c>
      <c r="P2255" t="s">
        <v>28</v>
      </c>
      <c r="Q2255" t="s">
        <v>29</v>
      </c>
      <c r="R2255">
        <v>4.75</v>
      </c>
      <c r="S2255">
        <v>0</v>
      </c>
      <c r="T2255">
        <v>7.29</v>
      </c>
      <c r="U2255">
        <v>-1.2</v>
      </c>
      <c r="V2255" t="s">
        <v>697</v>
      </c>
      <c r="W2255" t="s">
        <v>45</v>
      </c>
      <c r="X2255">
        <v>1</v>
      </c>
      <c r="Y2255" t="str">
        <f>IF(tblRides[[#This Row],[supply_demand_ratio]]&lt;0.8,"Below 0.8",IF(tblRides[[#This Row],[supply_demand_ratio]]&lt;1,"Between 0.8-1.0",IF(tblRides[[#This Row],[supply_demand_ratio]]&lt;=1.2,"Between 1.0-1.2","Above 1.2")))</f>
        <v>Above 1.2</v>
      </c>
    </row>
    <row r="2256" spans="1:25" x14ac:dyDescent="0.3">
      <c r="A2256" t="s">
        <v>2311</v>
      </c>
      <c r="B2256" s="1">
        <v>46043.197222222225</v>
      </c>
      <c r="C2256" s="2">
        <v>46043</v>
      </c>
      <c r="D2256">
        <v>4</v>
      </c>
      <c r="E2256" t="s">
        <v>33</v>
      </c>
      <c r="F2256" t="s">
        <v>26</v>
      </c>
      <c r="G2256">
        <v>7.2</v>
      </c>
      <c r="H2256">
        <v>149.36000000000001</v>
      </c>
      <c r="J2256">
        <v>1</v>
      </c>
      <c r="K2256">
        <v>6.9</v>
      </c>
      <c r="M2256">
        <v>96</v>
      </c>
      <c r="N2256" t="s">
        <v>41</v>
      </c>
      <c r="O2256">
        <v>1.629</v>
      </c>
      <c r="P2256" t="s">
        <v>82</v>
      </c>
      <c r="Q2256" t="s">
        <v>83</v>
      </c>
      <c r="R2256">
        <v>4.57</v>
      </c>
      <c r="S2256">
        <v>13</v>
      </c>
      <c r="V2256" t="s">
        <v>697</v>
      </c>
      <c r="W2256" t="s">
        <v>45</v>
      </c>
      <c r="X2256">
        <v>0</v>
      </c>
      <c r="Y2256" t="str">
        <f>IF(tblRides[[#This Row],[supply_demand_ratio]]&lt;0.8,"Below 0.8",IF(tblRides[[#This Row],[supply_demand_ratio]]&lt;1,"Between 0.8-1.0",IF(tblRides[[#This Row],[supply_demand_ratio]]&lt;=1.2,"Between 1.0-1.2","Above 1.2")))</f>
        <v>Above 1.2</v>
      </c>
    </row>
    <row r="2257" spans="1:25" x14ac:dyDescent="0.3">
      <c r="A2257" t="s">
        <v>2312</v>
      </c>
      <c r="B2257" s="1">
        <v>46043.201388888891</v>
      </c>
      <c r="C2257" s="2">
        <v>46043</v>
      </c>
      <c r="D2257">
        <v>4</v>
      </c>
      <c r="E2257" t="s">
        <v>25</v>
      </c>
      <c r="F2257" t="s">
        <v>26</v>
      </c>
      <c r="G2257">
        <v>11</v>
      </c>
      <c r="H2257">
        <v>223.37</v>
      </c>
      <c r="I2257">
        <v>222.88</v>
      </c>
      <c r="J2257">
        <v>1</v>
      </c>
      <c r="K2257">
        <v>2</v>
      </c>
      <c r="L2257">
        <v>3.2</v>
      </c>
      <c r="M2257">
        <v>124</v>
      </c>
      <c r="N2257" t="s">
        <v>27</v>
      </c>
      <c r="O2257">
        <v>1.1120000000000001</v>
      </c>
      <c r="P2257" t="s">
        <v>28</v>
      </c>
      <c r="Q2257" t="s">
        <v>29</v>
      </c>
      <c r="R2257">
        <v>4.66</v>
      </c>
      <c r="S2257">
        <v>7</v>
      </c>
      <c r="T2257">
        <v>-0.49</v>
      </c>
      <c r="U2257">
        <v>1.2</v>
      </c>
      <c r="V2257" t="s">
        <v>697</v>
      </c>
      <c r="W2257" t="s">
        <v>31</v>
      </c>
      <c r="X2257">
        <v>1</v>
      </c>
      <c r="Y2257" t="str">
        <f>IF(tblRides[[#This Row],[supply_demand_ratio]]&lt;0.8,"Below 0.8",IF(tblRides[[#This Row],[supply_demand_ratio]]&lt;1,"Between 0.8-1.0",IF(tblRides[[#This Row],[supply_demand_ratio]]&lt;=1.2,"Between 1.0-1.2","Above 1.2")))</f>
        <v>Between 1.0-1.2</v>
      </c>
    </row>
    <row r="2258" spans="1:25" x14ac:dyDescent="0.3">
      <c r="A2258" t="s">
        <v>2313</v>
      </c>
      <c r="B2258" s="1">
        <v>46043.201388888891</v>
      </c>
      <c r="C2258" s="2">
        <v>46043</v>
      </c>
      <c r="D2258">
        <v>4</v>
      </c>
      <c r="E2258" t="s">
        <v>43</v>
      </c>
      <c r="F2258" t="s">
        <v>26</v>
      </c>
      <c r="G2258">
        <v>9</v>
      </c>
      <c r="H2258">
        <v>162.13</v>
      </c>
      <c r="J2258">
        <v>1</v>
      </c>
      <c r="K2258">
        <v>8.6</v>
      </c>
      <c r="L2258">
        <v>4.7</v>
      </c>
      <c r="M2258">
        <v>74</v>
      </c>
      <c r="N2258" t="s">
        <v>41</v>
      </c>
      <c r="O2258">
        <v>2.2000000000000002</v>
      </c>
      <c r="P2258" t="s">
        <v>37</v>
      </c>
      <c r="Q2258" t="s">
        <v>280</v>
      </c>
      <c r="R2258">
        <v>4.8600000000000003</v>
      </c>
      <c r="S2258">
        <v>13</v>
      </c>
      <c r="U2258">
        <v>-3.9</v>
      </c>
      <c r="V2258" t="s">
        <v>697</v>
      </c>
      <c r="W2258" t="s">
        <v>45</v>
      </c>
      <c r="X2258">
        <v>0</v>
      </c>
      <c r="Y2258" t="str">
        <f>IF(tblRides[[#This Row],[supply_demand_ratio]]&lt;0.8,"Below 0.8",IF(tblRides[[#This Row],[supply_demand_ratio]]&lt;1,"Between 0.8-1.0",IF(tblRides[[#This Row],[supply_demand_ratio]]&lt;=1.2,"Between 1.0-1.2","Above 1.2")))</f>
        <v>Above 1.2</v>
      </c>
    </row>
    <row r="2259" spans="1:25" x14ac:dyDescent="0.3">
      <c r="A2259" t="s">
        <v>2314</v>
      </c>
      <c r="B2259" s="1">
        <v>46043.214583333334</v>
      </c>
      <c r="C2259" s="2">
        <v>46043</v>
      </c>
      <c r="D2259">
        <v>5</v>
      </c>
      <c r="E2259" t="s">
        <v>62</v>
      </c>
      <c r="F2259" t="s">
        <v>26</v>
      </c>
      <c r="G2259">
        <v>2.5</v>
      </c>
      <c r="H2259">
        <v>77.13</v>
      </c>
      <c r="I2259">
        <v>76.48</v>
      </c>
      <c r="J2259">
        <v>1</v>
      </c>
      <c r="K2259">
        <v>3</v>
      </c>
      <c r="L2259">
        <v>1</v>
      </c>
      <c r="M2259">
        <v>61</v>
      </c>
      <c r="N2259" t="s">
        <v>41</v>
      </c>
      <c r="O2259">
        <v>1.488</v>
      </c>
      <c r="P2259" t="s">
        <v>28</v>
      </c>
      <c r="Q2259" t="s">
        <v>29</v>
      </c>
      <c r="R2259">
        <v>4.92</v>
      </c>
      <c r="S2259">
        <v>5</v>
      </c>
      <c r="T2259">
        <v>-0.65</v>
      </c>
      <c r="U2259">
        <v>-2</v>
      </c>
      <c r="V2259" t="s">
        <v>697</v>
      </c>
      <c r="W2259" t="s">
        <v>31</v>
      </c>
      <c r="X2259">
        <v>1</v>
      </c>
      <c r="Y2259" t="str">
        <f>IF(tblRides[[#This Row],[supply_demand_ratio]]&lt;0.8,"Below 0.8",IF(tblRides[[#This Row],[supply_demand_ratio]]&lt;1,"Between 0.8-1.0",IF(tblRides[[#This Row],[supply_demand_ratio]]&lt;=1.2,"Between 1.0-1.2","Above 1.2")))</f>
        <v>Above 1.2</v>
      </c>
    </row>
    <row r="2260" spans="1:25" x14ac:dyDescent="0.3">
      <c r="A2260" t="s">
        <v>2315</v>
      </c>
      <c r="B2260" s="1">
        <v>46043.214583333334</v>
      </c>
      <c r="C2260" s="2">
        <v>46043</v>
      </c>
      <c r="D2260">
        <v>5</v>
      </c>
      <c r="E2260" t="s">
        <v>36</v>
      </c>
      <c r="F2260" t="s">
        <v>26</v>
      </c>
      <c r="G2260">
        <v>18.8</v>
      </c>
      <c r="H2260">
        <v>364.68</v>
      </c>
      <c r="J2260">
        <v>1</v>
      </c>
      <c r="K2260">
        <v>3.4</v>
      </c>
      <c r="L2260">
        <v>1.8</v>
      </c>
      <c r="M2260">
        <v>131</v>
      </c>
      <c r="N2260" t="s">
        <v>27</v>
      </c>
      <c r="O2260">
        <v>1.3120000000000001</v>
      </c>
      <c r="P2260" t="s">
        <v>58</v>
      </c>
      <c r="Q2260" t="s">
        <v>74</v>
      </c>
      <c r="R2260">
        <v>4.6900000000000004</v>
      </c>
      <c r="S2260">
        <v>3</v>
      </c>
      <c r="U2260">
        <v>-1.6</v>
      </c>
      <c r="V2260" t="s">
        <v>697</v>
      </c>
      <c r="W2260" t="s">
        <v>31</v>
      </c>
      <c r="X2260">
        <v>0</v>
      </c>
      <c r="Y2260" t="str">
        <f>IF(tblRides[[#This Row],[supply_demand_ratio]]&lt;0.8,"Below 0.8",IF(tblRides[[#This Row],[supply_demand_ratio]]&lt;1,"Between 0.8-1.0",IF(tblRides[[#This Row],[supply_demand_ratio]]&lt;=1.2,"Between 1.0-1.2","Above 1.2")))</f>
        <v>Above 1.2</v>
      </c>
    </row>
    <row r="2261" spans="1:25" x14ac:dyDescent="0.3">
      <c r="A2261" t="s">
        <v>2316</v>
      </c>
      <c r="B2261" s="1">
        <v>46043.22152777778</v>
      </c>
      <c r="C2261" s="2">
        <v>46043</v>
      </c>
      <c r="D2261">
        <v>5</v>
      </c>
      <c r="E2261" t="s">
        <v>25</v>
      </c>
      <c r="F2261" t="s">
        <v>26</v>
      </c>
      <c r="G2261">
        <v>11.1</v>
      </c>
      <c r="H2261">
        <v>216.67</v>
      </c>
      <c r="I2261">
        <v>215.22</v>
      </c>
      <c r="J2261">
        <v>1</v>
      </c>
      <c r="K2261">
        <v>2.7</v>
      </c>
      <c r="L2261">
        <v>1</v>
      </c>
      <c r="M2261">
        <v>127</v>
      </c>
      <c r="N2261" t="s">
        <v>41</v>
      </c>
      <c r="O2261">
        <v>1.335</v>
      </c>
      <c r="P2261" t="s">
        <v>28</v>
      </c>
      <c r="Q2261" t="s">
        <v>29</v>
      </c>
      <c r="R2261">
        <v>4.68</v>
      </c>
      <c r="S2261">
        <v>11</v>
      </c>
      <c r="T2261">
        <v>-1.45</v>
      </c>
      <c r="U2261">
        <v>-1.7</v>
      </c>
      <c r="V2261" t="s">
        <v>697</v>
      </c>
      <c r="W2261" t="s">
        <v>31</v>
      </c>
      <c r="X2261">
        <v>1</v>
      </c>
      <c r="Y2261" t="str">
        <f>IF(tblRides[[#This Row],[supply_demand_ratio]]&lt;0.8,"Below 0.8",IF(tblRides[[#This Row],[supply_demand_ratio]]&lt;1,"Between 0.8-1.0",IF(tblRides[[#This Row],[supply_demand_ratio]]&lt;=1.2,"Between 1.0-1.2","Above 1.2")))</f>
        <v>Above 1.2</v>
      </c>
    </row>
    <row r="2262" spans="1:25" x14ac:dyDescent="0.3">
      <c r="A2262" t="s">
        <v>2317</v>
      </c>
      <c r="B2262" s="1">
        <v>46043.23541666667</v>
      </c>
      <c r="C2262" s="2">
        <v>46043</v>
      </c>
      <c r="D2262">
        <v>5</v>
      </c>
      <c r="E2262" t="s">
        <v>62</v>
      </c>
      <c r="F2262" t="s">
        <v>26</v>
      </c>
      <c r="G2262">
        <v>5</v>
      </c>
      <c r="H2262">
        <v>116.96</v>
      </c>
      <c r="I2262">
        <v>106.33</v>
      </c>
      <c r="J2262">
        <v>1</v>
      </c>
      <c r="K2262">
        <v>4.5999999999999996</v>
      </c>
      <c r="L2262">
        <v>2.1</v>
      </c>
      <c r="M2262">
        <v>59</v>
      </c>
      <c r="N2262" t="s">
        <v>41</v>
      </c>
      <c r="O2262">
        <v>2.2000000000000002</v>
      </c>
      <c r="P2262" t="s">
        <v>28</v>
      </c>
      <c r="Q2262" t="s">
        <v>29</v>
      </c>
      <c r="R2262">
        <v>4.71</v>
      </c>
      <c r="S2262">
        <v>5</v>
      </c>
      <c r="T2262">
        <v>-10.63</v>
      </c>
      <c r="U2262">
        <v>-2.5</v>
      </c>
      <c r="V2262" t="s">
        <v>697</v>
      </c>
      <c r="W2262" t="s">
        <v>31</v>
      </c>
      <c r="X2262">
        <v>1</v>
      </c>
      <c r="Y2262" t="str">
        <f>IF(tblRides[[#This Row],[supply_demand_ratio]]&lt;0.8,"Below 0.8",IF(tblRides[[#This Row],[supply_demand_ratio]]&lt;1,"Between 0.8-1.0",IF(tblRides[[#This Row],[supply_demand_ratio]]&lt;=1.2,"Between 1.0-1.2","Above 1.2")))</f>
        <v>Above 1.2</v>
      </c>
    </row>
    <row r="2263" spans="1:25" x14ac:dyDescent="0.3">
      <c r="A2263" t="s">
        <v>2318</v>
      </c>
      <c r="B2263" s="1">
        <v>46043.236805555556</v>
      </c>
      <c r="C2263" s="2">
        <v>46043</v>
      </c>
      <c r="D2263">
        <v>5</v>
      </c>
      <c r="E2263" t="s">
        <v>36</v>
      </c>
      <c r="F2263" t="s">
        <v>26</v>
      </c>
      <c r="G2263">
        <v>1.9</v>
      </c>
      <c r="H2263">
        <v>70.37</v>
      </c>
      <c r="I2263">
        <v>73.39</v>
      </c>
      <c r="J2263">
        <v>1</v>
      </c>
      <c r="K2263">
        <v>2</v>
      </c>
      <c r="L2263">
        <v>4.2</v>
      </c>
      <c r="M2263">
        <v>121</v>
      </c>
      <c r="N2263" t="s">
        <v>41</v>
      </c>
      <c r="O2263">
        <v>1.4830000000000001</v>
      </c>
      <c r="P2263" t="s">
        <v>28</v>
      </c>
      <c r="Q2263" t="s">
        <v>29</v>
      </c>
      <c r="R2263">
        <v>4.5999999999999996</v>
      </c>
      <c r="S2263">
        <v>32</v>
      </c>
      <c r="T2263">
        <v>3.02</v>
      </c>
      <c r="U2263">
        <v>2.2000000000000002</v>
      </c>
      <c r="V2263" t="s">
        <v>697</v>
      </c>
      <c r="W2263" t="s">
        <v>31</v>
      </c>
      <c r="X2263">
        <v>1</v>
      </c>
      <c r="Y2263" t="str">
        <f>IF(tblRides[[#This Row],[supply_demand_ratio]]&lt;0.8,"Below 0.8",IF(tblRides[[#This Row],[supply_demand_ratio]]&lt;1,"Between 0.8-1.0",IF(tblRides[[#This Row],[supply_demand_ratio]]&lt;=1.2,"Between 1.0-1.2","Above 1.2")))</f>
        <v>Above 1.2</v>
      </c>
    </row>
    <row r="2264" spans="1:25" x14ac:dyDescent="0.3">
      <c r="A2264" t="s">
        <v>2319</v>
      </c>
      <c r="B2264" s="1">
        <v>46043.252083333333</v>
      </c>
      <c r="C2264" s="2">
        <v>46043</v>
      </c>
      <c r="D2264">
        <v>6</v>
      </c>
      <c r="E2264" t="s">
        <v>33</v>
      </c>
      <c r="F2264" t="s">
        <v>34</v>
      </c>
      <c r="G2264">
        <v>2.1</v>
      </c>
      <c r="H2264">
        <v>75.349999999999994</v>
      </c>
      <c r="J2264">
        <v>1</v>
      </c>
      <c r="K2264">
        <v>2.4</v>
      </c>
      <c r="L2264">
        <v>6</v>
      </c>
      <c r="M2264">
        <v>103</v>
      </c>
      <c r="N2264" t="s">
        <v>41</v>
      </c>
      <c r="O2264">
        <v>1.641</v>
      </c>
      <c r="P2264" t="s">
        <v>37</v>
      </c>
      <c r="Q2264" t="s">
        <v>103</v>
      </c>
      <c r="R2264">
        <v>4.88</v>
      </c>
      <c r="S2264">
        <v>0</v>
      </c>
      <c r="U2264">
        <v>3.6</v>
      </c>
      <c r="V2264" t="s">
        <v>697</v>
      </c>
      <c r="W2264" t="s">
        <v>31</v>
      </c>
      <c r="X2264">
        <v>0</v>
      </c>
      <c r="Y2264" t="str">
        <f>IF(tblRides[[#This Row],[supply_demand_ratio]]&lt;0.8,"Below 0.8",IF(tblRides[[#This Row],[supply_demand_ratio]]&lt;1,"Between 0.8-1.0",IF(tblRides[[#This Row],[supply_demand_ratio]]&lt;=1.2,"Between 1.0-1.2","Above 1.2")))</f>
        <v>Above 1.2</v>
      </c>
    </row>
    <row r="2265" spans="1:25" x14ac:dyDescent="0.3">
      <c r="A2265" t="s">
        <v>2320</v>
      </c>
      <c r="B2265" s="1">
        <v>46043.256249999999</v>
      </c>
      <c r="C2265" s="2">
        <v>46043</v>
      </c>
      <c r="D2265">
        <v>6</v>
      </c>
      <c r="E2265" t="s">
        <v>25</v>
      </c>
      <c r="F2265" t="s">
        <v>26</v>
      </c>
      <c r="G2265">
        <v>7.2</v>
      </c>
      <c r="H2265">
        <v>149.07</v>
      </c>
      <c r="I2265">
        <v>145.99</v>
      </c>
      <c r="J2265">
        <v>1.1000000000000001</v>
      </c>
      <c r="K2265">
        <v>6.9</v>
      </c>
      <c r="L2265">
        <v>3.8</v>
      </c>
      <c r="M2265">
        <v>133</v>
      </c>
      <c r="N2265" t="s">
        <v>41</v>
      </c>
      <c r="O2265">
        <v>1.3959999999999999</v>
      </c>
      <c r="P2265" t="s">
        <v>28</v>
      </c>
      <c r="Q2265" t="s">
        <v>29</v>
      </c>
      <c r="R2265">
        <v>4.78</v>
      </c>
      <c r="S2265">
        <v>2</v>
      </c>
      <c r="T2265">
        <v>-3.08</v>
      </c>
      <c r="U2265">
        <v>-3.1</v>
      </c>
      <c r="V2265" t="s">
        <v>697</v>
      </c>
      <c r="W2265" t="s">
        <v>45</v>
      </c>
      <c r="X2265">
        <v>1</v>
      </c>
      <c r="Y2265" t="str">
        <f>IF(tblRides[[#This Row],[supply_demand_ratio]]&lt;0.8,"Below 0.8",IF(tblRides[[#This Row],[supply_demand_ratio]]&lt;1,"Between 0.8-1.0",IF(tblRides[[#This Row],[supply_demand_ratio]]&lt;=1.2,"Between 1.0-1.2","Above 1.2")))</f>
        <v>Above 1.2</v>
      </c>
    </row>
    <row r="2266" spans="1:25" x14ac:dyDescent="0.3">
      <c r="A2266" t="s">
        <v>2321</v>
      </c>
      <c r="B2266" s="1">
        <v>46043.265972222223</v>
      </c>
      <c r="C2266" s="2">
        <v>46043</v>
      </c>
      <c r="D2266">
        <v>6</v>
      </c>
      <c r="E2266" t="s">
        <v>33</v>
      </c>
      <c r="F2266" t="s">
        <v>26</v>
      </c>
      <c r="G2266">
        <v>5.3</v>
      </c>
      <c r="H2266">
        <v>114.61</v>
      </c>
      <c r="I2266">
        <v>118.76</v>
      </c>
      <c r="J2266">
        <v>1</v>
      </c>
      <c r="K2266">
        <v>9.9</v>
      </c>
      <c r="L2266">
        <v>10.3</v>
      </c>
      <c r="M2266">
        <v>104</v>
      </c>
      <c r="N2266" t="s">
        <v>41</v>
      </c>
      <c r="O2266">
        <v>1.84</v>
      </c>
      <c r="P2266" t="s">
        <v>28</v>
      </c>
      <c r="Q2266" t="s">
        <v>29</v>
      </c>
      <c r="R2266">
        <v>4.82</v>
      </c>
      <c r="S2266">
        <v>4</v>
      </c>
      <c r="T2266">
        <v>4.1500000000000004</v>
      </c>
      <c r="U2266">
        <v>0.4</v>
      </c>
      <c r="V2266" t="s">
        <v>697</v>
      </c>
      <c r="W2266" t="s">
        <v>45</v>
      </c>
      <c r="X2266">
        <v>1</v>
      </c>
      <c r="Y2266" t="str">
        <f>IF(tblRides[[#This Row],[supply_demand_ratio]]&lt;0.8,"Below 0.8",IF(tblRides[[#This Row],[supply_demand_ratio]]&lt;1,"Between 0.8-1.0",IF(tblRides[[#This Row],[supply_demand_ratio]]&lt;=1.2,"Between 1.0-1.2","Above 1.2")))</f>
        <v>Above 1.2</v>
      </c>
    </row>
    <row r="2267" spans="1:25" x14ac:dyDescent="0.3">
      <c r="A2267" t="s">
        <v>2322</v>
      </c>
      <c r="B2267" s="1">
        <v>46043.272222222222</v>
      </c>
      <c r="C2267" s="2">
        <v>46043</v>
      </c>
      <c r="D2267">
        <v>6</v>
      </c>
      <c r="E2267" t="s">
        <v>25</v>
      </c>
      <c r="F2267" t="s">
        <v>26</v>
      </c>
      <c r="G2267">
        <v>3.7</v>
      </c>
      <c r="H2267">
        <v>97.62</v>
      </c>
      <c r="J2267">
        <v>1</v>
      </c>
      <c r="K2267">
        <v>2</v>
      </c>
      <c r="L2267">
        <v>6.4</v>
      </c>
      <c r="M2267">
        <v>123</v>
      </c>
      <c r="N2267" t="s">
        <v>27</v>
      </c>
      <c r="O2267">
        <v>1.1060000000000001</v>
      </c>
      <c r="P2267" t="s">
        <v>37</v>
      </c>
      <c r="Q2267" t="s">
        <v>103</v>
      </c>
      <c r="R2267">
        <v>4.51</v>
      </c>
      <c r="S2267">
        <v>3</v>
      </c>
      <c r="U2267">
        <v>4.4000000000000004</v>
      </c>
      <c r="V2267" t="s">
        <v>697</v>
      </c>
      <c r="W2267" t="s">
        <v>31</v>
      </c>
      <c r="X2267">
        <v>0</v>
      </c>
      <c r="Y2267" t="str">
        <f>IF(tblRides[[#This Row],[supply_demand_ratio]]&lt;0.8,"Below 0.8",IF(tblRides[[#This Row],[supply_demand_ratio]]&lt;1,"Between 0.8-1.0",IF(tblRides[[#This Row],[supply_demand_ratio]]&lt;=1.2,"Between 1.0-1.2","Above 1.2")))</f>
        <v>Between 1.0-1.2</v>
      </c>
    </row>
    <row r="2268" spans="1:25" x14ac:dyDescent="0.3">
      <c r="A2268" t="s">
        <v>2323</v>
      </c>
      <c r="B2268" s="1">
        <v>46043.276388888888</v>
      </c>
      <c r="C2268" s="2">
        <v>46043</v>
      </c>
      <c r="D2268">
        <v>6</v>
      </c>
      <c r="E2268" t="s">
        <v>43</v>
      </c>
      <c r="F2268" t="s">
        <v>34</v>
      </c>
      <c r="G2268">
        <v>7</v>
      </c>
      <c r="H2268">
        <v>150.94</v>
      </c>
      <c r="J2268">
        <v>1.1000000000000001</v>
      </c>
      <c r="K2268">
        <v>6.6</v>
      </c>
      <c r="L2268">
        <v>10</v>
      </c>
      <c r="M2268">
        <v>77</v>
      </c>
      <c r="N2268" t="s">
        <v>41</v>
      </c>
      <c r="O2268">
        <v>1.6739999999999999</v>
      </c>
      <c r="P2268" t="s">
        <v>58</v>
      </c>
      <c r="Q2268" t="s">
        <v>59</v>
      </c>
      <c r="R2268">
        <v>4.92</v>
      </c>
      <c r="S2268">
        <v>0</v>
      </c>
      <c r="U2268">
        <v>3.4</v>
      </c>
      <c r="V2268" t="s">
        <v>697</v>
      </c>
      <c r="W2268" t="s">
        <v>45</v>
      </c>
      <c r="X2268">
        <v>0</v>
      </c>
      <c r="Y2268" t="str">
        <f>IF(tblRides[[#This Row],[supply_demand_ratio]]&lt;0.8,"Below 0.8",IF(tblRides[[#This Row],[supply_demand_ratio]]&lt;1,"Between 0.8-1.0",IF(tblRides[[#This Row],[supply_demand_ratio]]&lt;=1.2,"Between 1.0-1.2","Above 1.2")))</f>
        <v>Above 1.2</v>
      </c>
    </row>
    <row r="2269" spans="1:25" x14ac:dyDescent="0.3">
      <c r="A2269" t="s">
        <v>2324</v>
      </c>
      <c r="B2269" s="1">
        <v>46043.290277777778</v>
      </c>
      <c r="C2269" s="2">
        <v>46043</v>
      </c>
      <c r="D2269">
        <v>6</v>
      </c>
      <c r="E2269" t="s">
        <v>33</v>
      </c>
      <c r="F2269" t="s">
        <v>26</v>
      </c>
      <c r="G2269">
        <v>5.8</v>
      </c>
      <c r="H2269">
        <v>118.9</v>
      </c>
      <c r="I2269">
        <v>124.25</v>
      </c>
      <c r="J2269">
        <v>1</v>
      </c>
      <c r="K2269">
        <v>2</v>
      </c>
      <c r="L2269">
        <v>1.8</v>
      </c>
      <c r="M2269">
        <v>85</v>
      </c>
      <c r="N2269" t="s">
        <v>41</v>
      </c>
      <c r="O2269">
        <v>1.306</v>
      </c>
      <c r="P2269" t="s">
        <v>28</v>
      </c>
      <c r="Q2269" t="s">
        <v>29</v>
      </c>
      <c r="R2269">
        <v>4.58</v>
      </c>
      <c r="S2269">
        <v>16</v>
      </c>
      <c r="T2269">
        <v>5.35</v>
      </c>
      <c r="U2269">
        <v>-0.2</v>
      </c>
      <c r="V2269" t="s">
        <v>697</v>
      </c>
      <c r="W2269" t="s">
        <v>31</v>
      </c>
      <c r="X2269">
        <v>1</v>
      </c>
      <c r="Y2269" t="str">
        <f>IF(tblRides[[#This Row],[supply_demand_ratio]]&lt;0.8,"Below 0.8",IF(tblRides[[#This Row],[supply_demand_ratio]]&lt;1,"Between 0.8-1.0",IF(tblRides[[#This Row],[supply_demand_ratio]]&lt;=1.2,"Between 1.0-1.2","Above 1.2")))</f>
        <v>Above 1.2</v>
      </c>
    </row>
    <row r="2270" spans="1:25" x14ac:dyDescent="0.3">
      <c r="A2270" t="s">
        <v>2325</v>
      </c>
      <c r="B2270" s="1">
        <v>46043.302777777775</v>
      </c>
      <c r="C2270" s="2">
        <v>46043</v>
      </c>
      <c r="D2270">
        <v>7</v>
      </c>
      <c r="E2270" t="s">
        <v>62</v>
      </c>
      <c r="F2270" t="s">
        <v>26</v>
      </c>
      <c r="G2270">
        <v>4.8</v>
      </c>
      <c r="H2270">
        <v>129.74</v>
      </c>
      <c r="I2270">
        <v>124.09</v>
      </c>
      <c r="J2270">
        <v>1.1000000000000001</v>
      </c>
      <c r="K2270">
        <v>3.8</v>
      </c>
      <c r="L2270">
        <v>3.1</v>
      </c>
      <c r="M2270">
        <v>55</v>
      </c>
      <c r="N2270" t="s">
        <v>41</v>
      </c>
      <c r="O2270">
        <v>1.389</v>
      </c>
      <c r="P2270" t="s">
        <v>28</v>
      </c>
      <c r="Q2270" t="s">
        <v>29</v>
      </c>
      <c r="R2270">
        <v>4.6399999999999997</v>
      </c>
      <c r="S2270">
        <v>7</v>
      </c>
      <c r="T2270">
        <v>-5.65</v>
      </c>
      <c r="U2270">
        <v>-0.7</v>
      </c>
      <c r="V2270" t="s">
        <v>697</v>
      </c>
      <c r="W2270" t="s">
        <v>31</v>
      </c>
      <c r="X2270">
        <v>1</v>
      </c>
      <c r="Y2270" t="str">
        <f>IF(tblRides[[#This Row],[supply_demand_ratio]]&lt;0.8,"Below 0.8",IF(tblRides[[#This Row],[supply_demand_ratio]]&lt;1,"Between 0.8-1.0",IF(tblRides[[#This Row],[supply_demand_ratio]]&lt;=1.2,"Between 1.0-1.2","Above 1.2")))</f>
        <v>Above 1.2</v>
      </c>
    </row>
    <row r="2271" spans="1:25" x14ac:dyDescent="0.3">
      <c r="A2271" t="s">
        <v>2326</v>
      </c>
      <c r="B2271" s="1">
        <v>46043.306944444441</v>
      </c>
      <c r="C2271" s="2">
        <v>46043</v>
      </c>
      <c r="D2271">
        <v>7</v>
      </c>
      <c r="E2271" t="s">
        <v>43</v>
      </c>
      <c r="F2271" t="s">
        <v>26</v>
      </c>
      <c r="G2271">
        <v>2.2000000000000002</v>
      </c>
      <c r="H2271">
        <v>73.97</v>
      </c>
      <c r="J2271">
        <v>1</v>
      </c>
      <c r="K2271">
        <v>2.1</v>
      </c>
      <c r="L2271">
        <v>7.5</v>
      </c>
      <c r="M2271">
        <v>67</v>
      </c>
      <c r="N2271" t="s">
        <v>41</v>
      </c>
      <c r="O2271">
        <v>1.649</v>
      </c>
      <c r="P2271" t="s">
        <v>58</v>
      </c>
      <c r="Q2271" t="s">
        <v>108</v>
      </c>
      <c r="R2271">
        <v>4.55</v>
      </c>
      <c r="S2271">
        <v>10</v>
      </c>
      <c r="U2271">
        <v>5.4</v>
      </c>
      <c r="V2271" t="s">
        <v>697</v>
      </c>
      <c r="W2271" t="s">
        <v>31</v>
      </c>
      <c r="X2271">
        <v>0</v>
      </c>
      <c r="Y2271" t="str">
        <f>IF(tblRides[[#This Row],[supply_demand_ratio]]&lt;0.8,"Below 0.8",IF(tblRides[[#This Row],[supply_demand_ratio]]&lt;1,"Between 0.8-1.0",IF(tblRides[[#This Row],[supply_demand_ratio]]&lt;=1.2,"Between 1.0-1.2","Above 1.2")))</f>
        <v>Above 1.2</v>
      </c>
    </row>
    <row r="2272" spans="1:25" x14ac:dyDescent="0.3">
      <c r="A2272" t="s">
        <v>2327</v>
      </c>
      <c r="B2272" s="1">
        <v>46043.307638888888</v>
      </c>
      <c r="C2272" s="2">
        <v>46043</v>
      </c>
      <c r="D2272">
        <v>7</v>
      </c>
      <c r="E2272" t="s">
        <v>36</v>
      </c>
      <c r="F2272" t="s">
        <v>34</v>
      </c>
      <c r="G2272">
        <v>5.8</v>
      </c>
      <c r="H2272">
        <v>129.77000000000001</v>
      </c>
      <c r="I2272">
        <v>136.44</v>
      </c>
      <c r="J2272">
        <v>1.1000000000000001</v>
      </c>
      <c r="K2272">
        <v>7.5</v>
      </c>
      <c r="L2272">
        <v>12.5</v>
      </c>
      <c r="M2272">
        <v>105</v>
      </c>
      <c r="N2272" t="s">
        <v>27</v>
      </c>
      <c r="O2272">
        <v>0.91400000000000003</v>
      </c>
      <c r="P2272" t="s">
        <v>28</v>
      </c>
      <c r="Q2272" t="s">
        <v>29</v>
      </c>
      <c r="R2272">
        <v>4.5999999999999996</v>
      </c>
      <c r="S2272">
        <v>0</v>
      </c>
      <c r="T2272">
        <v>6.67</v>
      </c>
      <c r="U2272">
        <v>5</v>
      </c>
      <c r="V2272" t="s">
        <v>697</v>
      </c>
      <c r="W2272" t="s">
        <v>45</v>
      </c>
      <c r="X2272">
        <v>1</v>
      </c>
      <c r="Y2272" t="str">
        <f>IF(tblRides[[#This Row],[supply_demand_ratio]]&lt;0.8,"Below 0.8",IF(tblRides[[#This Row],[supply_demand_ratio]]&lt;1,"Between 0.8-1.0",IF(tblRides[[#This Row],[supply_demand_ratio]]&lt;=1.2,"Between 1.0-1.2","Above 1.2")))</f>
        <v>Between 0.8-1.0</v>
      </c>
    </row>
    <row r="2273" spans="1:25" x14ac:dyDescent="0.3">
      <c r="A2273" t="s">
        <v>2328</v>
      </c>
      <c r="B2273" s="1">
        <v>46043.319444444445</v>
      </c>
      <c r="C2273" s="2">
        <v>46043</v>
      </c>
      <c r="D2273">
        <v>7</v>
      </c>
      <c r="E2273" t="s">
        <v>62</v>
      </c>
      <c r="F2273" t="s">
        <v>26</v>
      </c>
      <c r="G2273">
        <v>13.9</v>
      </c>
      <c r="H2273">
        <v>226.5</v>
      </c>
      <c r="I2273">
        <v>218.63</v>
      </c>
      <c r="J2273">
        <v>1</v>
      </c>
      <c r="K2273">
        <v>6</v>
      </c>
      <c r="L2273">
        <v>11.3</v>
      </c>
      <c r="M2273">
        <v>57</v>
      </c>
      <c r="N2273" t="s">
        <v>41</v>
      </c>
      <c r="O2273">
        <v>1.893</v>
      </c>
      <c r="P2273" t="s">
        <v>28</v>
      </c>
      <c r="Q2273" t="s">
        <v>29</v>
      </c>
      <c r="R2273">
        <v>4.6900000000000004</v>
      </c>
      <c r="S2273">
        <v>17</v>
      </c>
      <c r="T2273">
        <v>-7.87</v>
      </c>
      <c r="U2273">
        <v>5.3</v>
      </c>
      <c r="V2273" t="s">
        <v>697</v>
      </c>
      <c r="W2273" t="s">
        <v>45</v>
      </c>
      <c r="X2273">
        <v>1</v>
      </c>
      <c r="Y2273" t="str">
        <f>IF(tblRides[[#This Row],[supply_demand_ratio]]&lt;0.8,"Below 0.8",IF(tblRides[[#This Row],[supply_demand_ratio]]&lt;1,"Between 0.8-1.0",IF(tblRides[[#This Row],[supply_demand_ratio]]&lt;=1.2,"Between 1.0-1.2","Above 1.2")))</f>
        <v>Above 1.2</v>
      </c>
    </row>
    <row r="2274" spans="1:25" x14ac:dyDescent="0.3">
      <c r="A2274" t="s">
        <v>2329</v>
      </c>
      <c r="B2274" s="1">
        <v>46043.319444444445</v>
      </c>
      <c r="C2274" s="2">
        <v>46043</v>
      </c>
      <c r="D2274">
        <v>7</v>
      </c>
      <c r="E2274" t="s">
        <v>25</v>
      </c>
      <c r="F2274" t="s">
        <v>26</v>
      </c>
      <c r="G2274">
        <v>2</v>
      </c>
      <c r="H2274">
        <v>87.98</v>
      </c>
      <c r="J2274">
        <v>1.2</v>
      </c>
      <c r="K2274">
        <v>6</v>
      </c>
      <c r="L2274">
        <v>6.2</v>
      </c>
      <c r="M2274">
        <v>112</v>
      </c>
      <c r="N2274" t="s">
        <v>27</v>
      </c>
      <c r="O2274">
        <v>0.85799999999999998</v>
      </c>
      <c r="P2274" t="s">
        <v>37</v>
      </c>
      <c r="Q2274" t="s">
        <v>38</v>
      </c>
      <c r="R2274">
        <v>4.67</v>
      </c>
      <c r="S2274">
        <v>12</v>
      </c>
      <c r="U2274">
        <v>0.2</v>
      </c>
      <c r="V2274" t="s">
        <v>697</v>
      </c>
      <c r="W2274" t="s">
        <v>45</v>
      </c>
      <c r="X2274">
        <v>0</v>
      </c>
      <c r="Y2274" t="str">
        <f>IF(tblRides[[#This Row],[supply_demand_ratio]]&lt;0.8,"Below 0.8",IF(tblRides[[#This Row],[supply_demand_ratio]]&lt;1,"Between 0.8-1.0",IF(tblRides[[#This Row],[supply_demand_ratio]]&lt;=1.2,"Between 1.0-1.2","Above 1.2")))</f>
        <v>Between 0.8-1.0</v>
      </c>
    </row>
    <row r="2275" spans="1:25" x14ac:dyDescent="0.3">
      <c r="A2275" t="s">
        <v>2330</v>
      </c>
      <c r="B2275" s="1">
        <v>46043.326388888891</v>
      </c>
      <c r="C2275" s="2">
        <v>46043</v>
      </c>
      <c r="D2275">
        <v>7</v>
      </c>
      <c r="E2275" t="s">
        <v>25</v>
      </c>
      <c r="F2275" t="s">
        <v>26</v>
      </c>
      <c r="G2275">
        <v>13.3</v>
      </c>
      <c r="H2275">
        <v>239.27</v>
      </c>
      <c r="I2275">
        <v>250.03</v>
      </c>
      <c r="J2275">
        <v>1</v>
      </c>
      <c r="K2275">
        <v>6.9</v>
      </c>
      <c r="L2275">
        <v>7.1</v>
      </c>
      <c r="M2275">
        <v>121</v>
      </c>
      <c r="N2275" t="s">
        <v>27</v>
      </c>
      <c r="O2275">
        <v>0.94599999999999995</v>
      </c>
      <c r="P2275" t="s">
        <v>28</v>
      </c>
      <c r="Q2275" t="s">
        <v>29</v>
      </c>
      <c r="R2275">
        <v>4.6100000000000003</v>
      </c>
      <c r="S2275">
        <v>15</v>
      </c>
      <c r="T2275">
        <v>10.76</v>
      </c>
      <c r="U2275">
        <v>0.2</v>
      </c>
      <c r="V2275" t="s">
        <v>697</v>
      </c>
      <c r="W2275" t="s">
        <v>45</v>
      </c>
      <c r="X2275">
        <v>1</v>
      </c>
      <c r="Y2275" t="str">
        <f>IF(tblRides[[#This Row],[supply_demand_ratio]]&lt;0.8,"Below 0.8",IF(tblRides[[#This Row],[supply_demand_ratio]]&lt;1,"Between 0.8-1.0",IF(tblRides[[#This Row],[supply_demand_ratio]]&lt;=1.2,"Between 1.0-1.2","Above 1.2")))</f>
        <v>Between 0.8-1.0</v>
      </c>
    </row>
    <row r="2276" spans="1:25" x14ac:dyDescent="0.3">
      <c r="A2276" t="s">
        <v>2331</v>
      </c>
      <c r="B2276" s="1">
        <v>46043.333333333336</v>
      </c>
      <c r="C2276" s="2">
        <v>46043</v>
      </c>
      <c r="D2276">
        <v>8</v>
      </c>
      <c r="E2276" t="s">
        <v>36</v>
      </c>
      <c r="F2276" t="s">
        <v>34</v>
      </c>
      <c r="G2276">
        <v>13.7</v>
      </c>
      <c r="H2276">
        <v>300.73</v>
      </c>
      <c r="J2276">
        <v>1.3</v>
      </c>
      <c r="K2276">
        <v>8.1999999999999993</v>
      </c>
      <c r="L2276">
        <v>5.9</v>
      </c>
      <c r="M2276">
        <v>110</v>
      </c>
      <c r="N2276" t="s">
        <v>72</v>
      </c>
      <c r="O2276">
        <v>0.8</v>
      </c>
      <c r="P2276" t="s">
        <v>58</v>
      </c>
      <c r="Q2276" t="s">
        <v>108</v>
      </c>
      <c r="R2276">
        <v>5</v>
      </c>
      <c r="S2276">
        <v>0</v>
      </c>
      <c r="U2276">
        <v>-2.2999999999999998</v>
      </c>
      <c r="V2276" t="s">
        <v>697</v>
      </c>
      <c r="W2276" t="s">
        <v>45</v>
      </c>
      <c r="X2276">
        <v>0</v>
      </c>
      <c r="Y2276" t="str">
        <f>IF(tblRides[[#This Row],[supply_demand_ratio]]&lt;0.8,"Below 0.8",IF(tblRides[[#This Row],[supply_demand_ratio]]&lt;1,"Between 0.8-1.0",IF(tblRides[[#This Row],[supply_demand_ratio]]&lt;=1.2,"Between 1.0-1.2","Above 1.2")))</f>
        <v>Between 0.8-1.0</v>
      </c>
    </row>
    <row r="2277" spans="1:25" x14ac:dyDescent="0.3">
      <c r="A2277" t="s">
        <v>2332</v>
      </c>
      <c r="B2277" s="1">
        <v>46043.335416666669</v>
      </c>
      <c r="C2277" s="2">
        <v>46043</v>
      </c>
      <c r="D2277">
        <v>8</v>
      </c>
      <c r="E2277" t="s">
        <v>36</v>
      </c>
      <c r="F2277" t="s">
        <v>26</v>
      </c>
      <c r="G2277">
        <v>6.7</v>
      </c>
      <c r="H2277">
        <v>165.79</v>
      </c>
      <c r="I2277">
        <v>174.07</v>
      </c>
      <c r="J2277">
        <v>1.1000000000000001</v>
      </c>
      <c r="K2277">
        <v>4.3</v>
      </c>
      <c r="L2277">
        <v>6</v>
      </c>
      <c r="M2277">
        <v>100</v>
      </c>
      <c r="N2277" t="s">
        <v>27</v>
      </c>
      <c r="O2277">
        <v>0.79500000000000004</v>
      </c>
      <c r="P2277" t="s">
        <v>28</v>
      </c>
      <c r="Q2277" t="s">
        <v>29</v>
      </c>
      <c r="R2277">
        <v>4.8899999999999997</v>
      </c>
      <c r="S2277">
        <v>4</v>
      </c>
      <c r="T2277">
        <v>8.2799999999999994</v>
      </c>
      <c r="U2277">
        <v>1.7</v>
      </c>
      <c r="V2277" t="s">
        <v>697</v>
      </c>
      <c r="W2277" t="s">
        <v>31</v>
      </c>
      <c r="X2277">
        <v>1</v>
      </c>
      <c r="Y2277" t="str">
        <f>IF(tblRides[[#This Row],[supply_demand_ratio]]&lt;0.8,"Below 0.8",IF(tblRides[[#This Row],[supply_demand_ratio]]&lt;1,"Between 0.8-1.0",IF(tblRides[[#This Row],[supply_demand_ratio]]&lt;=1.2,"Between 1.0-1.2","Above 1.2")))</f>
        <v>Below 0.8</v>
      </c>
    </row>
    <row r="2278" spans="1:25" x14ac:dyDescent="0.3">
      <c r="A2278" t="s">
        <v>2333</v>
      </c>
      <c r="B2278" s="1">
        <v>46043.356944444444</v>
      </c>
      <c r="C2278" s="2">
        <v>46043</v>
      </c>
      <c r="D2278">
        <v>8</v>
      </c>
      <c r="E2278" t="s">
        <v>43</v>
      </c>
      <c r="F2278" t="s">
        <v>26</v>
      </c>
      <c r="G2278">
        <v>6.7</v>
      </c>
      <c r="H2278">
        <v>153.03</v>
      </c>
      <c r="I2278">
        <v>145.93</v>
      </c>
      <c r="J2278">
        <v>1</v>
      </c>
      <c r="K2278">
        <v>5.9</v>
      </c>
      <c r="L2278">
        <v>5.4</v>
      </c>
      <c r="M2278">
        <v>57</v>
      </c>
      <c r="N2278" t="s">
        <v>41</v>
      </c>
      <c r="O2278">
        <v>1.129</v>
      </c>
      <c r="P2278" t="s">
        <v>28</v>
      </c>
      <c r="Q2278" t="s">
        <v>29</v>
      </c>
      <c r="R2278">
        <v>4.84</v>
      </c>
      <c r="S2278">
        <v>14</v>
      </c>
      <c r="T2278">
        <v>-7.1</v>
      </c>
      <c r="U2278">
        <v>-0.5</v>
      </c>
      <c r="V2278" t="s">
        <v>697</v>
      </c>
      <c r="W2278" t="s">
        <v>45</v>
      </c>
      <c r="X2278">
        <v>1</v>
      </c>
      <c r="Y2278" t="str">
        <f>IF(tblRides[[#This Row],[supply_demand_ratio]]&lt;0.8,"Below 0.8",IF(tblRides[[#This Row],[supply_demand_ratio]]&lt;1,"Between 0.8-1.0",IF(tblRides[[#This Row],[supply_demand_ratio]]&lt;=1.2,"Between 1.0-1.2","Above 1.2")))</f>
        <v>Between 1.0-1.2</v>
      </c>
    </row>
    <row r="2279" spans="1:25" x14ac:dyDescent="0.3">
      <c r="A2279" t="s">
        <v>2334</v>
      </c>
      <c r="B2279" s="1">
        <v>46043.367361111108</v>
      </c>
      <c r="C2279" s="2">
        <v>46043</v>
      </c>
      <c r="D2279">
        <v>8</v>
      </c>
      <c r="E2279" t="s">
        <v>33</v>
      </c>
      <c r="F2279" t="s">
        <v>26</v>
      </c>
      <c r="G2279">
        <v>6.2</v>
      </c>
      <c r="H2279">
        <v>128.74</v>
      </c>
      <c r="I2279">
        <v>130.22999999999999</v>
      </c>
      <c r="J2279">
        <v>1</v>
      </c>
      <c r="K2279">
        <v>3.9</v>
      </c>
      <c r="L2279">
        <v>4.7</v>
      </c>
      <c r="M2279">
        <v>84</v>
      </c>
      <c r="N2279" t="s">
        <v>41</v>
      </c>
      <c r="O2279">
        <v>1.169</v>
      </c>
      <c r="P2279" t="s">
        <v>28</v>
      </c>
      <c r="Q2279" t="s">
        <v>29</v>
      </c>
      <c r="R2279">
        <v>4.95</v>
      </c>
      <c r="S2279">
        <v>35</v>
      </c>
      <c r="T2279">
        <v>1.49</v>
      </c>
      <c r="U2279">
        <v>0.8</v>
      </c>
      <c r="V2279" t="s">
        <v>697</v>
      </c>
      <c r="W2279" t="s">
        <v>31</v>
      </c>
      <c r="X2279">
        <v>1</v>
      </c>
      <c r="Y2279" t="str">
        <f>IF(tblRides[[#This Row],[supply_demand_ratio]]&lt;0.8,"Below 0.8",IF(tblRides[[#This Row],[supply_demand_ratio]]&lt;1,"Between 0.8-1.0",IF(tblRides[[#This Row],[supply_demand_ratio]]&lt;=1.2,"Between 1.0-1.2","Above 1.2")))</f>
        <v>Between 1.0-1.2</v>
      </c>
    </row>
    <row r="2280" spans="1:25" x14ac:dyDescent="0.3">
      <c r="A2280" t="s">
        <v>2335</v>
      </c>
      <c r="B2280" s="1">
        <v>46043.370138888888</v>
      </c>
      <c r="C2280" s="2">
        <v>46043</v>
      </c>
      <c r="D2280">
        <v>8</v>
      </c>
      <c r="E2280" t="s">
        <v>33</v>
      </c>
      <c r="F2280" t="s">
        <v>26</v>
      </c>
      <c r="G2280">
        <v>7.7</v>
      </c>
      <c r="H2280">
        <v>161.11000000000001</v>
      </c>
      <c r="I2280">
        <v>153.5</v>
      </c>
      <c r="J2280">
        <v>1</v>
      </c>
      <c r="K2280">
        <v>3.6</v>
      </c>
      <c r="L2280">
        <v>1</v>
      </c>
      <c r="M2280">
        <v>98</v>
      </c>
      <c r="N2280" t="s">
        <v>27</v>
      </c>
      <c r="O2280">
        <v>1.1739999999999999</v>
      </c>
      <c r="P2280" t="s">
        <v>28</v>
      </c>
      <c r="Q2280" t="s">
        <v>29</v>
      </c>
      <c r="R2280">
        <v>4.6399999999999997</v>
      </c>
      <c r="S2280">
        <v>22</v>
      </c>
      <c r="T2280">
        <v>-7.61</v>
      </c>
      <c r="U2280">
        <v>-2.6</v>
      </c>
      <c r="V2280" t="s">
        <v>697</v>
      </c>
      <c r="W2280" t="s">
        <v>31</v>
      </c>
      <c r="X2280">
        <v>1</v>
      </c>
      <c r="Y2280" t="str">
        <f>IF(tblRides[[#This Row],[supply_demand_ratio]]&lt;0.8,"Below 0.8",IF(tblRides[[#This Row],[supply_demand_ratio]]&lt;1,"Between 0.8-1.0",IF(tblRides[[#This Row],[supply_demand_ratio]]&lt;=1.2,"Between 1.0-1.2","Above 1.2")))</f>
        <v>Between 1.0-1.2</v>
      </c>
    </row>
    <row r="2281" spans="1:25" x14ac:dyDescent="0.3">
      <c r="A2281" t="s">
        <v>2336</v>
      </c>
      <c r="B2281" s="1">
        <v>46043.375694444447</v>
      </c>
      <c r="C2281" s="2">
        <v>46043</v>
      </c>
      <c r="D2281">
        <v>9</v>
      </c>
      <c r="E2281" t="s">
        <v>36</v>
      </c>
      <c r="F2281" t="s">
        <v>34</v>
      </c>
      <c r="G2281">
        <v>4.3</v>
      </c>
      <c r="H2281">
        <v>99.96</v>
      </c>
      <c r="I2281">
        <v>99.64</v>
      </c>
      <c r="J2281">
        <v>1</v>
      </c>
      <c r="K2281">
        <v>6.6</v>
      </c>
      <c r="L2281">
        <v>6.2</v>
      </c>
      <c r="M2281">
        <v>113</v>
      </c>
      <c r="N2281" t="s">
        <v>27</v>
      </c>
      <c r="O2281">
        <v>1.014</v>
      </c>
      <c r="P2281" t="s">
        <v>28</v>
      </c>
      <c r="Q2281" t="s">
        <v>29</v>
      </c>
      <c r="R2281">
        <v>4.7699999999999996</v>
      </c>
      <c r="S2281">
        <v>0</v>
      </c>
      <c r="T2281">
        <v>-0.32</v>
      </c>
      <c r="U2281">
        <v>-0.4</v>
      </c>
      <c r="V2281" t="s">
        <v>697</v>
      </c>
      <c r="W2281" t="s">
        <v>45</v>
      </c>
      <c r="X2281">
        <v>1</v>
      </c>
      <c r="Y2281" t="str">
        <f>IF(tblRides[[#This Row],[supply_demand_ratio]]&lt;0.8,"Below 0.8",IF(tblRides[[#This Row],[supply_demand_ratio]]&lt;1,"Between 0.8-1.0",IF(tblRides[[#This Row],[supply_demand_ratio]]&lt;=1.2,"Between 1.0-1.2","Above 1.2")))</f>
        <v>Between 1.0-1.2</v>
      </c>
    </row>
    <row r="2282" spans="1:25" x14ac:dyDescent="0.3">
      <c r="A2282" t="s">
        <v>2337</v>
      </c>
      <c r="B2282" s="1">
        <v>46043.388888888891</v>
      </c>
      <c r="C2282" s="2">
        <v>46043</v>
      </c>
      <c r="D2282">
        <v>9</v>
      </c>
      <c r="E2282" t="s">
        <v>36</v>
      </c>
      <c r="F2282" t="s">
        <v>34</v>
      </c>
      <c r="G2282">
        <v>8.8000000000000007</v>
      </c>
      <c r="H2282">
        <v>191.01</v>
      </c>
      <c r="J2282">
        <v>1</v>
      </c>
      <c r="K2282">
        <v>9</v>
      </c>
      <c r="L2282">
        <v>13.8</v>
      </c>
      <c r="M2282">
        <v>96</v>
      </c>
      <c r="N2282" t="s">
        <v>27</v>
      </c>
      <c r="O2282">
        <v>0.86399999999999999</v>
      </c>
      <c r="P2282" t="s">
        <v>37</v>
      </c>
      <c r="Q2282" t="s">
        <v>103</v>
      </c>
      <c r="R2282">
        <v>4.72</v>
      </c>
      <c r="S2282">
        <v>0</v>
      </c>
      <c r="U2282">
        <v>4.8</v>
      </c>
      <c r="V2282" t="s">
        <v>697</v>
      </c>
      <c r="W2282" t="s">
        <v>45</v>
      </c>
      <c r="X2282">
        <v>0</v>
      </c>
      <c r="Y2282" t="str">
        <f>IF(tblRides[[#This Row],[supply_demand_ratio]]&lt;0.8,"Below 0.8",IF(tblRides[[#This Row],[supply_demand_ratio]]&lt;1,"Between 0.8-1.0",IF(tblRides[[#This Row],[supply_demand_ratio]]&lt;=1.2,"Between 1.0-1.2","Above 1.2")))</f>
        <v>Between 0.8-1.0</v>
      </c>
    </row>
    <row r="2283" spans="1:25" x14ac:dyDescent="0.3">
      <c r="A2283" t="s">
        <v>2338</v>
      </c>
      <c r="B2283" s="1">
        <v>46043.392361111109</v>
      </c>
      <c r="C2283" s="2">
        <v>46043</v>
      </c>
      <c r="D2283">
        <v>9</v>
      </c>
      <c r="E2283" t="s">
        <v>25</v>
      </c>
      <c r="F2283" t="s">
        <v>26</v>
      </c>
      <c r="G2283">
        <v>0.8</v>
      </c>
      <c r="H2283">
        <v>58.98</v>
      </c>
      <c r="I2283">
        <v>57.98</v>
      </c>
      <c r="J2283">
        <v>1.1000000000000001</v>
      </c>
      <c r="K2283">
        <v>6.9</v>
      </c>
      <c r="L2283">
        <v>8.3000000000000007</v>
      </c>
      <c r="M2283">
        <v>117</v>
      </c>
      <c r="N2283" t="s">
        <v>72</v>
      </c>
      <c r="O2283">
        <v>0.79700000000000004</v>
      </c>
      <c r="P2283" t="s">
        <v>28</v>
      </c>
      <c r="Q2283" t="s">
        <v>29</v>
      </c>
      <c r="R2283">
        <v>4.34</v>
      </c>
      <c r="S2283">
        <v>3</v>
      </c>
      <c r="T2283">
        <v>-1</v>
      </c>
      <c r="U2283">
        <v>1.4</v>
      </c>
      <c r="V2283" t="s">
        <v>697</v>
      </c>
      <c r="W2283" t="s">
        <v>45</v>
      </c>
      <c r="X2283">
        <v>1</v>
      </c>
      <c r="Y2283" t="str">
        <f>IF(tblRides[[#This Row],[supply_demand_ratio]]&lt;0.8,"Below 0.8",IF(tblRides[[#This Row],[supply_demand_ratio]]&lt;1,"Between 0.8-1.0",IF(tblRides[[#This Row],[supply_demand_ratio]]&lt;=1.2,"Between 1.0-1.2","Above 1.2")))</f>
        <v>Below 0.8</v>
      </c>
    </row>
    <row r="2284" spans="1:25" x14ac:dyDescent="0.3">
      <c r="A2284" t="s">
        <v>2339</v>
      </c>
      <c r="B2284" s="1">
        <v>46043.402083333334</v>
      </c>
      <c r="C2284" s="2">
        <v>46043</v>
      </c>
      <c r="D2284">
        <v>9</v>
      </c>
      <c r="E2284" t="s">
        <v>25</v>
      </c>
      <c r="F2284" t="s">
        <v>26</v>
      </c>
      <c r="G2284">
        <v>22.6</v>
      </c>
      <c r="H2284">
        <v>417.53</v>
      </c>
      <c r="I2284">
        <v>404.58</v>
      </c>
      <c r="J2284">
        <v>1.2</v>
      </c>
      <c r="K2284">
        <v>10.9</v>
      </c>
      <c r="L2284">
        <v>3.6</v>
      </c>
      <c r="M2284">
        <v>110</v>
      </c>
      <c r="N2284" t="s">
        <v>72</v>
      </c>
      <c r="O2284">
        <v>0.73099999999999998</v>
      </c>
      <c r="P2284" t="s">
        <v>28</v>
      </c>
      <c r="Q2284" t="s">
        <v>29</v>
      </c>
      <c r="R2284">
        <v>4.87</v>
      </c>
      <c r="S2284">
        <v>3</v>
      </c>
      <c r="T2284">
        <v>-12.95</v>
      </c>
      <c r="U2284">
        <v>-7.3</v>
      </c>
      <c r="V2284" t="s">
        <v>697</v>
      </c>
      <c r="W2284" t="s">
        <v>77</v>
      </c>
      <c r="X2284">
        <v>1</v>
      </c>
      <c r="Y2284" t="str">
        <f>IF(tblRides[[#This Row],[supply_demand_ratio]]&lt;0.8,"Below 0.8",IF(tblRides[[#This Row],[supply_demand_ratio]]&lt;1,"Between 0.8-1.0",IF(tblRides[[#This Row],[supply_demand_ratio]]&lt;=1.2,"Between 1.0-1.2","Above 1.2")))</f>
        <v>Below 0.8</v>
      </c>
    </row>
    <row r="2285" spans="1:25" x14ac:dyDescent="0.3">
      <c r="A2285" t="s">
        <v>2340</v>
      </c>
      <c r="B2285" s="1">
        <v>46043.402777777781</v>
      </c>
      <c r="C2285" s="2">
        <v>46043</v>
      </c>
      <c r="D2285">
        <v>9</v>
      </c>
      <c r="E2285" t="s">
        <v>25</v>
      </c>
      <c r="F2285" t="s">
        <v>34</v>
      </c>
      <c r="G2285">
        <v>10</v>
      </c>
      <c r="H2285">
        <v>224.33</v>
      </c>
      <c r="I2285">
        <v>226.58</v>
      </c>
      <c r="J2285">
        <v>1.2</v>
      </c>
      <c r="K2285">
        <v>6.2</v>
      </c>
      <c r="L2285">
        <v>9.1999999999999993</v>
      </c>
      <c r="M2285">
        <v>125</v>
      </c>
      <c r="N2285" t="s">
        <v>72</v>
      </c>
      <c r="O2285">
        <v>0.82699999999999996</v>
      </c>
      <c r="P2285" t="s">
        <v>28</v>
      </c>
      <c r="Q2285" t="s">
        <v>29</v>
      </c>
      <c r="R2285">
        <v>4.6500000000000004</v>
      </c>
      <c r="S2285">
        <v>0</v>
      </c>
      <c r="T2285">
        <v>2.25</v>
      </c>
      <c r="U2285">
        <v>3</v>
      </c>
      <c r="V2285" t="s">
        <v>697</v>
      </c>
      <c r="W2285" t="s">
        <v>45</v>
      </c>
      <c r="X2285">
        <v>1</v>
      </c>
      <c r="Y2285" t="str">
        <f>IF(tblRides[[#This Row],[supply_demand_ratio]]&lt;0.8,"Below 0.8",IF(tblRides[[#This Row],[supply_demand_ratio]]&lt;1,"Between 0.8-1.0",IF(tblRides[[#This Row],[supply_demand_ratio]]&lt;=1.2,"Between 1.0-1.2","Above 1.2")))</f>
        <v>Between 0.8-1.0</v>
      </c>
    </row>
    <row r="2286" spans="1:25" x14ac:dyDescent="0.3">
      <c r="A2286" t="s">
        <v>2341</v>
      </c>
      <c r="B2286" s="1">
        <v>46043.405555555553</v>
      </c>
      <c r="C2286" s="2">
        <v>46043</v>
      </c>
      <c r="D2286">
        <v>9</v>
      </c>
      <c r="E2286" t="s">
        <v>62</v>
      </c>
      <c r="F2286" t="s">
        <v>26</v>
      </c>
      <c r="G2286">
        <v>7</v>
      </c>
      <c r="H2286">
        <v>134.63999999999999</v>
      </c>
      <c r="I2286">
        <v>132.38</v>
      </c>
      <c r="J2286">
        <v>1</v>
      </c>
      <c r="K2286">
        <v>2</v>
      </c>
      <c r="L2286">
        <v>6.6</v>
      </c>
      <c r="M2286">
        <v>54</v>
      </c>
      <c r="N2286" t="s">
        <v>27</v>
      </c>
      <c r="O2286">
        <v>1.0429999999999999</v>
      </c>
      <c r="P2286" t="s">
        <v>28</v>
      </c>
      <c r="Q2286" t="s">
        <v>29</v>
      </c>
      <c r="R2286">
        <v>4.74</v>
      </c>
      <c r="S2286">
        <v>1</v>
      </c>
      <c r="T2286">
        <v>-2.2599999999999998</v>
      </c>
      <c r="U2286">
        <v>4.5999999999999996</v>
      </c>
      <c r="V2286" t="s">
        <v>697</v>
      </c>
      <c r="W2286" t="s">
        <v>31</v>
      </c>
      <c r="X2286">
        <v>1</v>
      </c>
      <c r="Y2286" t="str">
        <f>IF(tblRides[[#This Row],[supply_demand_ratio]]&lt;0.8,"Below 0.8",IF(tblRides[[#This Row],[supply_demand_ratio]]&lt;1,"Between 0.8-1.0",IF(tblRides[[#This Row],[supply_demand_ratio]]&lt;=1.2,"Between 1.0-1.2","Above 1.2")))</f>
        <v>Between 1.0-1.2</v>
      </c>
    </row>
    <row r="2287" spans="1:25" x14ac:dyDescent="0.3">
      <c r="A2287" t="s">
        <v>2342</v>
      </c>
      <c r="B2287" s="1">
        <v>46043.408333333333</v>
      </c>
      <c r="C2287" s="2">
        <v>46043</v>
      </c>
      <c r="D2287">
        <v>9</v>
      </c>
      <c r="E2287" t="s">
        <v>62</v>
      </c>
      <c r="F2287" t="s">
        <v>34</v>
      </c>
      <c r="G2287">
        <v>9.8000000000000007</v>
      </c>
      <c r="H2287">
        <v>183.45</v>
      </c>
      <c r="I2287">
        <v>187.25</v>
      </c>
      <c r="J2287">
        <v>1</v>
      </c>
      <c r="K2287">
        <v>2.6</v>
      </c>
      <c r="L2287">
        <v>1</v>
      </c>
      <c r="M2287">
        <v>52</v>
      </c>
      <c r="N2287" t="s">
        <v>41</v>
      </c>
      <c r="O2287">
        <v>1.135</v>
      </c>
      <c r="P2287" t="s">
        <v>28</v>
      </c>
      <c r="Q2287" t="s">
        <v>29</v>
      </c>
      <c r="R2287">
        <v>4.59</v>
      </c>
      <c r="S2287">
        <v>0</v>
      </c>
      <c r="T2287">
        <v>3.8</v>
      </c>
      <c r="U2287">
        <v>-1.6</v>
      </c>
      <c r="V2287" t="s">
        <v>697</v>
      </c>
      <c r="W2287" t="s">
        <v>31</v>
      </c>
      <c r="X2287">
        <v>1</v>
      </c>
      <c r="Y2287" t="str">
        <f>IF(tblRides[[#This Row],[supply_demand_ratio]]&lt;0.8,"Below 0.8",IF(tblRides[[#This Row],[supply_demand_ratio]]&lt;1,"Between 0.8-1.0",IF(tblRides[[#This Row],[supply_demand_ratio]]&lt;=1.2,"Between 1.0-1.2","Above 1.2")))</f>
        <v>Between 1.0-1.2</v>
      </c>
    </row>
    <row r="2288" spans="1:25" x14ac:dyDescent="0.3">
      <c r="A2288" t="s">
        <v>2343</v>
      </c>
      <c r="B2288" s="1">
        <v>46043.411111111112</v>
      </c>
      <c r="C2288" s="2">
        <v>46043</v>
      </c>
      <c r="D2288">
        <v>9</v>
      </c>
      <c r="E2288" t="s">
        <v>36</v>
      </c>
      <c r="F2288" t="s">
        <v>26</v>
      </c>
      <c r="G2288">
        <v>6.2</v>
      </c>
      <c r="H2288">
        <v>119.39</v>
      </c>
      <c r="I2288">
        <v>120.46</v>
      </c>
      <c r="J2288">
        <v>1</v>
      </c>
      <c r="K2288">
        <v>2.1</v>
      </c>
      <c r="L2288">
        <v>3.6</v>
      </c>
      <c r="M2288">
        <v>118</v>
      </c>
      <c r="N2288" t="s">
        <v>27</v>
      </c>
      <c r="O2288">
        <v>1.123</v>
      </c>
      <c r="P2288" t="s">
        <v>28</v>
      </c>
      <c r="Q2288" t="s">
        <v>29</v>
      </c>
      <c r="R2288">
        <v>4.71</v>
      </c>
      <c r="S2288">
        <v>3</v>
      </c>
      <c r="T2288">
        <v>1.07</v>
      </c>
      <c r="U2288">
        <v>1.5</v>
      </c>
      <c r="V2288" t="s">
        <v>697</v>
      </c>
      <c r="W2288" t="s">
        <v>31</v>
      </c>
      <c r="X2288">
        <v>1</v>
      </c>
      <c r="Y2288" t="str">
        <f>IF(tblRides[[#This Row],[supply_demand_ratio]]&lt;0.8,"Below 0.8",IF(tblRides[[#This Row],[supply_demand_ratio]]&lt;1,"Between 0.8-1.0",IF(tblRides[[#This Row],[supply_demand_ratio]]&lt;=1.2,"Between 1.0-1.2","Above 1.2")))</f>
        <v>Between 1.0-1.2</v>
      </c>
    </row>
    <row r="2289" spans="1:25" x14ac:dyDescent="0.3">
      <c r="A2289" t="s">
        <v>2344</v>
      </c>
      <c r="B2289" s="1">
        <v>46043.421527777777</v>
      </c>
      <c r="C2289" s="2">
        <v>46043</v>
      </c>
      <c r="D2289">
        <v>10</v>
      </c>
      <c r="E2289" t="s">
        <v>25</v>
      </c>
      <c r="F2289" t="s">
        <v>26</v>
      </c>
      <c r="G2289">
        <v>9.3000000000000007</v>
      </c>
      <c r="H2289">
        <v>243.09</v>
      </c>
      <c r="I2289">
        <v>242.54</v>
      </c>
      <c r="J2289">
        <v>1.3</v>
      </c>
      <c r="K2289">
        <v>8</v>
      </c>
      <c r="L2289">
        <v>8</v>
      </c>
      <c r="M2289">
        <v>102</v>
      </c>
      <c r="N2289" t="s">
        <v>27</v>
      </c>
      <c r="O2289">
        <v>0.71199999999999997</v>
      </c>
      <c r="P2289" t="s">
        <v>28</v>
      </c>
      <c r="Q2289" t="s">
        <v>29</v>
      </c>
      <c r="R2289">
        <v>5</v>
      </c>
      <c r="S2289">
        <v>51</v>
      </c>
      <c r="T2289">
        <v>-0.55000000000000004</v>
      </c>
      <c r="U2289">
        <v>0</v>
      </c>
      <c r="V2289" t="s">
        <v>697</v>
      </c>
      <c r="W2289" t="s">
        <v>45</v>
      </c>
      <c r="X2289">
        <v>1</v>
      </c>
      <c r="Y2289" t="str">
        <f>IF(tblRides[[#This Row],[supply_demand_ratio]]&lt;0.8,"Below 0.8",IF(tblRides[[#This Row],[supply_demand_ratio]]&lt;1,"Between 0.8-1.0",IF(tblRides[[#This Row],[supply_demand_ratio]]&lt;=1.2,"Between 1.0-1.2","Above 1.2")))</f>
        <v>Below 0.8</v>
      </c>
    </row>
    <row r="2290" spans="1:25" x14ac:dyDescent="0.3">
      <c r="A2290" t="s">
        <v>2345</v>
      </c>
      <c r="B2290" s="1">
        <v>46043.451388888891</v>
      </c>
      <c r="C2290" s="2">
        <v>46043</v>
      </c>
      <c r="D2290">
        <v>10</v>
      </c>
      <c r="E2290" t="s">
        <v>33</v>
      </c>
      <c r="F2290" t="s">
        <v>26</v>
      </c>
      <c r="G2290">
        <v>6.2</v>
      </c>
      <c r="H2290">
        <v>141.49</v>
      </c>
      <c r="J2290">
        <v>1</v>
      </c>
      <c r="K2290">
        <v>9.9</v>
      </c>
      <c r="M2290">
        <v>89</v>
      </c>
      <c r="N2290" t="s">
        <v>27</v>
      </c>
      <c r="O2290">
        <v>0.91600000000000004</v>
      </c>
      <c r="P2290" t="s">
        <v>82</v>
      </c>
      <c r="Q2290" t="s">
        <v>83</v>
      </c>
      <c r="R2290">
        <v>4.22</v>
      </c>
      <c r="S2290">
        <v>7</v>
      </c>
      <c r="V2290" t="s">
        <v>697</v>
      </c>
      <c r="W2290" t="s">
        <v>45</v>
      </c>
      <c r="X2290">
        <v>0</v>
      </c>
      <c r="Y2290" t="str">
        <f>IF(tblRides[[#This Row],[supply_demand_ratio]]&lt;0.8,"Below 0.8",IF(tblRides[[#This Row],[supply_demand_ratio]]&lt;1,"Between 0.8-1.0",IF(tblRides[[#This Row],[supply_demand_ratio]]&lt;=1.2,"Between 1.0-1.2","Above 1.2")))</f>
        <v>Between 0.8-1.0</v>
      </c>
    </row>
    <row r="2291" spans="1:25" x14ac:dyDescent="0.3">
      <c r="A2291" t="s">
        <v>2346</v>
      </c>
      <c r="B2291" s="1">
        <v>46043.488888888889</v>
      </c>
      <c r="C2291" s="2">
        <v>46043</v>
      </c>
      <c r="D2291">
        <v>11</v>
      </c>
      <c r="E2291" t="s">
        <v>25</v>
      </c>
      <c r="F2291" t="s">
        <v>26</v>
      </c>
      <c r="G2291">
        <v>4.4000000000000004</v>
      </c>
      <c r="H2291">
        <v>123.35</v>
      </c>
      <c r="I2291">
        <v>123.69</v>
      </c>
      <c r="J2291">
        <v>1.2</v>
      </c>
      <c r="K2291">
        <v>8.1999999999999993</v>
      </c>
      <c r="L2291">
        <v>11.3</v>
      </c>
      <c r="M2291">
        <v>134</v>
      </c>
      <c r="N2291" t="s">
        <v>72</v>
      </c>
      <c r="O2291">
        <v>0.91500000000000004</v>
      </c>
      <c r="P2291" t="s">
        <v>28</v>
      </c>
      <c r="Q2291" t="s">
        <v>29</v>
      </c>
      <c r="R2291">
        <v>4.9000000000000004</v>
      </c>
      <c r="S2291">
        <v>15</v>
      </c>
      <c r="T2291">
        <v>0.34</v>
      </c>
      <c r="U2291">
        <v>3.1</v>
      </c>
      <c r="V2291" t="s">
        <v>697</v>
      </c>
      <c r="W2291" t="s">
        <v>45</v>
      </c>
      <c r="X2291">
        <v>1</v>
      </c>
      <c r="Y2291" t="str">
        <f>IF(tblRides[[#This Row],[supply_demand_ratio]]&lt;0.8,"Below 0.8",IF(tblRides[[#This Row],[supply_demand_ratio]]&lt;1,"Between 0.8-1.0",IF(tblRides[[#This Row],[supply_demand_ratio]]&lt;=1.2,"Between 1.0-1.2","Above 1.2")))</f>
        <v>Between 0.8-1.0</v>
      </c>
    </row>
    <row r="2292" spans="1:25" x14ac:dyDescent="0.3">
      <c r="A2292" t="s">
        <v>2347</v>
      </c>
      <c r="B2292" s="1">
        <v>46043.500694444447</v>
      </c>
      <c r="C2292" s="2">
        <v>46043</v>
      </c>
      <c r="D2292">
        <v>12</v>
      </c>
      <c r="E2292" t="s">
        <v>43</v>
      </c>
      <c r="F2292" t="s">
        <v>26</v>
      </c>
      <c r="G2292">
        <v>8.1999999999999993</v>
      </c>
      <c r="H2292">
        <v>150.78</v>
      </c>
      <c r="J2292">
        <v>1</v>
      </c>
      <c r="K2292">
        <v>6.3</v>
      </c>
      <c r="L2292">
        <v>6.6</v>
      </c>
      <c r="M2292">
        <v>70</v>
      </c>
      <c r="N2292" t="s">
        <v>41</v>
      </c>
      <c r="O2292">
        <v>1.8240000000000001</v>
      </c>
      <c r="P2292" t="s">
        <v>58</v>
      </c>
      <c r="Q2292" t="s">
        <v>88</v>
      </c>
      <c r="R2292">
        <v>5</v>
      </c>
      <c r="S2292">
        <v>80</v>
      </c>
      <c r="U2292">
        <v>0.3</v>
      </c>
      <c r="V2292" t="s">
        <v>697</v>
      </c>
      <c r="W2292" t="s">
        <v>45</v>
      </c>
      <c r="X2292">
        <v>0</v>
      </c>
      <c r="Y2292" t="str">
        <f>IF(tblRides[[#This Row],[supply_demand_ratio]]&lt;0.8,"Below 0.8",IF(tblRides[[#This Row],[supply_demand_ratio]]&lt;1,"Between 0.8-1.0",IF(tblRides[[#This Row],[supply_demand_ratio]]&lt;=1.2,"Between 1.0-1.2","Above 1.2")))</f>
        <v>Above 1.2</v>
      </c>
    </row>
    <row r="2293" spans="1:25" x14ac:dyDescent="0.3">
      <c r="A2293" t="s">
        <v>2348</v>
      </c>
      <c r="B2293" s="1">
        <v>46043.50277777778</v>
      </c>
      <c r="C2293" s="2">
        <v>46043</v>
      </c>
      <c r="D2293">
        <v>12</v>
      </c>
      <c r="E2293" t="s">
        <v>25</v>
      </c>
      <c r="F2293" t="s">
        <v>34</v>
      </c>
      <c r="G2293">
        <v>7.1</v>
      </c>
      <c r="H2293">
        <v>142.61000000000001</v>
      </c>
      <c r="I2293">
        <v>144.44</v>
      </c>
      <c r="J2293">
        <v>1</v>
      </c>
      <c r="K2293">
        <v>7.9</v>
      </c>
      <c r="L2293">
        <v>8.9</v>
      </c>
      <c r="M2293">
        <v>114</v>
      </c>
      <c r="N2293" t="s">
        <v>27</v>
      </c>
      <c r="O2293">
        <v>1.0109999999999999</v>
      </c>
      <c r="P2293" t="s">
        <v>28</v>
      </c>
      <c r="Q2293" t="s">
        <v>29</v>
      </c>
      <c r="R2293">
        <v>4.34</v>
      </c>
      <c r="S2293">
        <v>0</v>
      </c>
      <c r="T2293">
        <v>1.83</v>
      </c>
      <c r="U2293">
        <v>1</v>
      </c>
      <c r="V2293" t="s">
        <v>697</v>
      </c>
      <c r="W2293" t="s">
        <v>45</v>
      </c>
      <c r="X2293">
        <v>1</v>
      </c>
      <c r="Y2293" t="str">
        <f>IF(tblRides[[#This Row],[supply_demand_ratio]]&lt;0.8,"Below 0.8",IF(tblRides[[#This Row],[supply_demand_ratio]]&lt;1,"Between 0.8-1.0",IF(tblRides[[#This Row],[supply_demand_ratio]]&lt;=1.2,"Between 1.0-1.2","Above 1.2")))</f>
        <v>Between 1.0-1.2</v>
      </c>
    </row>
    <row r="2294" spans="1:25" x14ac:dyDescent="0.3">
      <c r="A2294" t="s">
        <v>2349</v>
      </c>
      <c r="B2294" s="1">
        <v>46043.507638888892</v>
      </c>
      <c r="C2294" s="2">
        <v>46043</v>
      </c>
      <c r="D2294">
        <v>12</v>
      </c>
      <c r="E2294" t="s">
        <v>36</v>
      </c>
      <c r="F2294" t="s">
        <v>26</v>
      </c>
      <c r="G2294">
        <v>8.6999999999999993</v>
      </c>
      <c r="H2294">
        <v>204.1</v>
      </c>
      <c r="I2294">
        <v>200.33</v>
      </c>
      <c r="J2294">
        <v>1.2</v>
      </c>
      <c r="K2294">
        <v>6.5</v>
      </c>
      <c r="L2294">
        <v>12.7</v>
      </c>
      <c r="M2294">
        <v>103</v>
      </c>
      <c r="N2294" t="s">
        <v>27</v>
      </c>
      <c r="O2294">
        <v>0.91500000000000004</v>
      </c>
      <c r="P2294" t="s">
        <v>28</v>
      </c>
      <c r="Q2294" t="s">
        <v>29</v>
      </c>
      <c r="R2294">
        <v>4.59</v>
      </c>
      <c r="S2294">
        <v>5</v>
      </c>
      <c r="T2294">
        <v>-3.77</v>
      </c>
      <c r="U2294">
        <v>6.2</v>
      </c>
      <c r="V2294" t="s">
        <v>697</v>
      </c>
      <c r="W2294" t="s">
        <v>45</v>
      </c>
      <c r="X2294">
        <v>1</v>
      </c>
      <c r="Y2294" t="str">
        <f>IF(tblRides[[#This Row],[supply_demand_ratio]]&lt;0.8,"Below 0.8",IF(tblRides[[#This Row],[supply_demand_ratio]]&lt;1,"Between 0.8-1.0",IF(tblRides[[#This Row],[supply_demand_ratio]]&lt;=1.2,"Between 1.0-1.2","Above 1.2")))</f>
        <v>Between 0.8-1.0</v>
      </c>
    </row>
    <row r="2295" spans="1:25" x14ac:dyDescent="0.3">
      <c r="A2295" t="s">
        <v>2350</v>
      </c>
      <c r="B2295" s="1">
        <v>46043.51666666667</v>
      </c>
      <c r="C2295" s="2">
        <v>46043</v>
      </c>
      <c r="D2295">
        <v>12</v>
      </c>
      <c r="E2295" t="s">
        <v>25</v>
      </c>
      <c r="F2295" t="s">
        <v>34</v>
      </c>
      <c r="G2295">
        <v>3.9</v>
      </c>
      <c r="H2295">
        <v>102.04</v>
      </c>
      <c r="J2295">
        <v>1.1000000000000001</v>
      </c>
      <c r="K2295">
        <v>7.4</v>
      </c>
      <c r="L2295">
        <v>20.399999999999999</v>
      </c>
      <c r="M2295">
        <v>106</v>
      </c>
      <c r="N2295" t="s">
        <v>27</v>
      </c>
      <c r="O2295">
        <v>0.89900000000000002</v>
      </c>
      <c r="P2295" t="s">
        <v>58</v>
      </c>
      <c r="Q2295" t="s">
        <v>108</v>
      </c>
      <c r="R2295">
        <v>4.83</v>
      </c>
      <c r="S2295">
        <v>0</v>
      </c>
      <c r="U2295">
        <v>13</v>
      </c>
      <c r="V2295" t="s">
        <v>697</v>
      </c>
      <c r="W2295" t="s">
        <v>45</v>
      </c>
      <c r="X2295">
        <v>0</v>
      </c>
      <c r="Y2295" t="str">
        <f>IF(tblRides[[#This Row],[supply_demand_ratio]]&lt;0.8,"Below 0.8",IF(tblRides[[#This Row],[supply_demand_ratio]]&lt;1,"Between 0.8-1.0",IF(tblRides[[#This Row],[supply_demand_ratio]]&lt;=1.2,"Between 1.0-1.2","Above 1.2")))</f>
        <v>Between 0.8-1.0</v>
      </c>
    </row>
    <row r="2296" spans="1:25" x14ac:dyDescent="0.3">
      <c r="A2296" t="s">
        <v>2351</v>
      </c>
      <c r="B2296" s="1">
        <v>46043.525694444441</v>
      </c>
      <c r="C2296" s="2">
        <v>46043</v>
      </c>
      <c r="D2296">
        <v>12</v>
      </c>
      <c r="E2296" t="s">
        <v>33</v>
      </c>
      <c r="F2296" t="s">
        <v>34</v>
      </c>
      <c r="G2296">
        <v>1.2</v>
      </c>
      <c r="H2296">
        <v>58.32</v>
      </c>
      <c r="I2296">
        <v>55.83</v>
      </c>
      <c r="J2296">
        <v>1</v>
      </c>
      <c r="K2296">
        <v>4.7</v>
      </c>
      <c r="L2296">
        <v>7.9</v>
      </c>
      <c r="M2296">
        <v>107</v>
      </c>
      <c r="N2296" t="s">
        <v>41</v>
      </c>
      <c r="O2296">
        <v>1.9710000000000001</v>
      </c>
      <c r="P2296" t="s">
        <v>28</v>
      </c>
      <c r="Q2296" t="s">
        <v>29</v>
      </c>
      <c r="R2296">
        <v>4.6399999999999997</v>
      </c>
      <c r="S2296">
        <v>0</v>
      </c>
      <c r="T2296">
        <v>-2.4900000000000002</v>
      </c>
      <c r="U2296">
        <v>3.2</v>
      </c>
      <c r="V2296" t="s">
        <v>697</v>
      </c>
      <c r="W2296" t="s">
        <v>31</v>
      </c>
      <c r="X2296">
        <v>1</v>
      </c>
      <c r="Y2296" t="str">
        <f>IF(tblRides[[#This Row],[supply_demand_ratio]]&lt;0.8,"Below 0.8",IF(tblRides[[#This Row],[supply_demand_ratio]]&lt;1,"Between 0.8-1.0",IF(tblRides[[#This Row],[supply_demand_ratio]]&lt;=1.2,"Between 1.0-1.2","Above 1.2")))</f>
        <v>Above 1.2</v>
      </c>
    </row>
    <row r="2297" spans="1:25" x14ac:dyDescent="0.3">
      <c r="A2297" t="s">
        <v>2352</v>
      </c>
      <c r="B2297" s="1">
        <v>46043.527083333334</v>
      </c>
      <c r="C2297" s="2">
        <v>46043</v>
      </c>
      <c r="D2297">
        <v>12</v>
      </c>
      <c r="E2297" t="s">
        <v>62</v>
      </c>
      <c r="F2297" t="s">
        <v>26</v>
      </c>
      <c r="G2297">
        <v>6.8</v>
      </c>
      <c r="H2297">
        <v>157.81</v>
      </c>
      <c r="I2297">
        <v>153.07</v>
      </c>
      <c r="J2297">
        <v>1.1000000000000001</v>
      </c>
      <c r="K2297">
        <v>2.6</v>
      </c>
      <c r="L2297">
        <v>4.3</v>
      </c>
      <c r="M2297">
        <v>52</v>
      </c>
      <c r="N2297" t="s">
        <v>41</v>
      </c>
      <c r="O2297">
        <v>2.101</v>
      </c>
      <c r="P2297" t="s">
        <v>28</v>
      </c>
      <c r="Q2297" t="s">
        <v>29</v>
      </c>
      <c r="R2297">
        <v>4.5999999999999996</v>
      </c>
      <c r="S2297">
        <v>5</v>
      </c>
      <c r="T2297">
        <v>-4.74</v>
      </c>
      <c r="U2297">
        <v>1.7</v>
      </c>
      <c r="V2297" t="s">
        <v>697</v>
      </c>
      <c r="W2297" t="s">
        <v>31</v>
      </c>
      <c r="X2297">
        <v>1</v>
      </c>
      <c r="Y2297" t="str">
        <f>IF(tblRides[[#This Row],[supply_demand_ratio]]&lt;0.8,"Below 0.8",IF(tblRides[[#This Row],[supply_demand_ratio]]&lt;1,"Between 0.8-1.0",IF(tblRides[[#This Row],[supply_demand_ratio]]&lt;=1.2,"Between 1.0-1.2","Above 1.2")))</f>
        <v>Above 1.2</v>
      </c>
    </row>
    <row r="2298" spans="1:25" x14ac:dyDescent="0.3">
      <c r="A2298" t="s">
        <v>2353</v>
      </c>
      <c r="B2298" s="1">
        <v>46043.542361111111</v>
      </c>
      <c r="C2298" s="2">
        <v>46043</v>
      </c>
      <c r="D2298">
        <v>13</v>
      </c>
      <c r="E2298" t="s">
        <v>36</v>
      </c>
      <c r="F2298" t="s">
        <v>26</v>
      </c>
      <c r="G2298">
        <v>9.6</v>
      </c>
      <c r="H2298">
        <v>226.6</v>
      </c>
      <c r="I2298">
        <v>231.18</v>
      </c>
      <c r="J2298">
        <v>1.1000000000000001</v>
      </c>
      <c r="K2298">
        <v>2</v>
      </c>
      <c r="L2298">
        <v>1.2</v>
      </c>
      <c r="M2298">
        <v>120</v>
      </c>
      <c r="N2298" t="s">
        <v>27</v>
      </c>
      <c r="O2298">
        <v>1</v>
      </c>
      <c r="P2298" t="s">
        <v>28</v>
      </c>
      <c r="Q2298" t="s">
        <v>29</v>
      </c>
      <c r="R2298">
        <v>4.8600000000000003</v>
      </c>
      <c r="S2298">
        <v>4</v>
      </c>
      <c r="T2298">
        <v>4.58</v>
      </c>
      <c r="U2298">
        <v>-0.8</v>
      </c>
      <c r="V2298" t="s">
        <v>697</v>
      </c>
      <c r="W2298" t="s">
        <v>31</v>
      </c>
      <c r="X2298">
        <v>1</v>
      </c>
      <c r="Y2298" t="str">
        <f>IF(tblRides[[#This Row],[supply_demand_ratio]]&lt;0.8,"Below 0.8",IF(tblRides[[#This Row],[supply_demand_ratio]]&lt;1,"Between 0.8-1.0",IF(tblRides[[#This Row],[supply_demand_ratio]]&lt;=1.2,"Between 1.0-1.2","Above 1.2")))</f>
        <v>Between 1.0-1.2</v>
      </c>
    </row>
    <row r="2299" spans="1:25" x14ac:dyDescent="0.3">
      <c r="A2299" t="s">
        <v>2354</v>
      </c>
      <c r="B2299" s="1">
        <v>46043.546527777777</v>
      </c>
      <c r="C2299" s="2">
        <v>46043</v>
      </c>
      <c r="D2299">
        <v>13</v>
      </c>
      <c r="E2299" t="s">
        <v>25</v>
      </c>
      <c r="F2299" t="s">
        <v>26</v>
      </c>
      <c r="G2299">
        <v>18.7</v>
      </c>
      <c r="H2299">
        <v>365.99</v>
      </c>
      <c r="I2299">
        <v>340.17</v>
      </c>
      <c r="J2299">
        <v>1</v>
      </c>
      <c r="K2299">
        <v>3.5</v>
      </c>
      <c r="L2299">
        <v>4.2</v>
      </c>
      <c r="M2299">
        <v>107</v>
      </c>
      <c r="N2299" t="s">
        <v>41</v>
      </c>
      <c r="O2299">
        <v>1.288</v>
      </c>
      <c r="P2299" t="s">
        <v>28</v>
      </c>
      <c r="Q2299" t="s">
        <v>29</v>
      </c>
      <c r="R2299">
        <v>4.2300000000000004</v>
      </c>
      <c r="S2299">
        <v>2</v>
      </c>
      <c r="T2299">
        <v>-25.82</v>
      </c>
      <c r="U2299">
        <v>0.7</v>
      </c>
      <c r="V2299" t="s">
        <v>697</v>
      </c>
      <c r="W2299" t="s">
        <v>31</v>
      </c>
      <c r="X2299">
        <v>1</v>
      </c>
      <c r="Y2299" t="str">
        <f>IF(tblRides[[#This Row],[supply_demand_ratio]]&lt;0.8,"Below 0.8",IF(tblRides[[#This Row],[supply_demand_ratio]]&lt;1,"Between 0.8-1.0",IF(tblRides[[#This Row],[supply_demand_ratio]]&lt;=1.2,"Between 1.0-1.2","Above 1.2")))</f>
        <v>Above 1.2</v>
      </c>
    </row>
    <row r="2300" spans="1:25" x14ac:dyDescent="0.3">
      <c r="A2300" t="s">
        <v>2355</v>
      </c>
      <c r="B2300" s="1">
        <v>46043.55</v>
      </c>
      <c r="C2300" s="2">
        <v>46043</v>
      </c>
      <c r="D2300">
        <v>13</v>
      </c>
      <c r="E2300" t="s">
        <v>62</v>
      </c>
      <c r="F2300" t="s">
        <v>26</v>
      </c>
      <c r="G2300">
        <v>8</v>
      </c>
      <c r="H2300">
        <v>148.71</v>
      </c>
      <c r="I2300">
        <v>151.68</v>
      </c>
      <c r="J2300">
        <v>1</v>
      </c>
      <c r="K2300">
        <v>2</v>
      </c>
      <c r="L2300">
        <v>3.1</v>
      </c>
      <c r="M2300">
        <v>69</v>
      </c>
      <c r="N2300" t="s">
        <v>41</v>
      </c>
      <c r="O2300">
        <v>2.2000000000000002</v>
      </c>
      <c r="P2300" t="s">
        <v>28</v>
      </c>
      <c r="Q2300" t="s">
        <v>29</v>
      </c>
      <c r="R2300">
        <v>4.87</v>
      </c>
      <c r="S2300">
        <v>6</v>
      </c>
      <c r="T2300">
        <v>2.97</v>
      </c>
      <c r="U2300">
        <v>1.1000000000000001</v>
      </c>
      <c r="V2300" t="s">
        <v>697</v>
      </c>
      <c r="W2300" t="s">
        <v>31</v>
      </c>
      <c r="X2300">
        <v>1</v>
      </c>
      <c r="Y2300" t="str">
        <f>IF(tblRides[[#This Row],[supply_demand_ratio]]&lt;0.8,"Below 0.8",IF(tblRides[[#This Row],[supply_demand_ratio]]&lt;1,"Between 0.8-1.0",IF(tblRides[[#This Row],[supply_demand_ratio]]&lt;=1.2,"Between 1.0-1.2","Above 1.2")))</f>
        <v>Above 1.2</v>
      </c>
    </row>
    <row r="2301" spans="1:25" x14ac:dyDescent="0.3">
      <c r="A2301" t="s">
        <v>2356</v>
      </c>
      <c r="B2301" s="1">
        <v>46043.559027777781</v>
      </c>
      <c r="C2301" s="2">
        <v>46043</v>
      </c>
      <c r="D2301">
        <v>13</v>
      </c>
      <c r="E2301" t="s">
        <v>33</v>
      </c>
      <c r="F2301" t="s">
        <v>34</v>
      </c>
      <c r="G2301">
        <v>2.9</v>
      </c>
      <c r="H2301">
        <v>85.91</v>
      </c>
      <c r="I2301">
        <v>81.75</v>
      </c>
      <c r="J2301">
        <v>1</v>
      </c>
      <c r="K2301">
        <v>3.6</v>
      </c>
      <c r="L2301">
        <v>4.9000000000000004</v>
      </c>
      <c r="M2301">
        <v>82</v>
      </c>
      <c r="N2301" t="s">
        <v>27</v>
      </c>
      <c r="O2301">
        <v>1</v>
      </c>
      <c r="P2301" t="s">
        <v>28</v>
      </c>
      <c r="Q2301" t="s">
        <v>29</v>
      </c>
      <c r="R2301">
        <v>4.88</v>
      </c>
      <c r="S2301">
        <v>0</v>
      </c>
      <c r="T2301">
        <v>-4.16</v>
      </c>
      <c r="U2301">
        <v>1.3</v>
      </c>
      <c r="V2301" t="s">
        <v>697</v>
      </c>
      <c r="W2301" t="s">
        <v>31</v>
      </c>
      <c r="X2301">
        <v>1</v>
      </c>
      <c r="Y2301" t="str">
        <f>IF(tblRides[[#This Row],[supply_demand_ratio]]&lt;0.8,"Below 0.8",IF(tblRides[[#This Row],[supply_demand_ratio]]&lt;1,"Between 0.8-1.0",IF(tblRides[[#This Row],[supply_demand_ratio]]&lt;=1.2,"Between 1.0-1.2","Above 1.2")))</f>
        <v>Between 1.0-1.2</v>
      </c>
    </row>
    <row r="2302" spans="1:25" x14ac:dyDescent="0.3">
      <c r="A2302" t="s">
        <v>2357</v>
      </c>
      <c r="B2302" s="1">
        <v>46043.577777777777</v>
      </c>
      <c r="C2302" s="2">
        <v>46043</v>
      </c>
      <c r="D2302">
        <v>13</v>
      </c>
      <c r="E2302" t="s">
        <v>43</v>
      </c>
      <c r="F2302" t="s">
        <v>34</v>
      </c>
      <c r="G2302">
        <v>12.8</v>
      </c>
      <c r="H2302">
        <v>244.9</v>
      </c>
      <c r="I2302">
        <v>244.7</v>
      </c>
      <c r="J2302">
        <v>1</v>
      </c>
      <c r="K2302">
        <v>3.6</v>
      </c>
      <c r="L2302">
        <v>1</v>
      </c>
      <c r="M2302">
        <v>67</v>
      </c>
      <c r="N2302" t="s">
        <v>41</v>
      </c>
      <c r="O2302">
        <v>2.2000000000000002</v>
      </c>
      <c r="P2302" t="s">
        <v>28</v>
      </c>
      <c r="Q2302" t="s">
        <v>29</v>
      </c>
      <c r="R2302">
        <v>4.9400000000000004</v>
      </c>
      <c r="S2302">
        <v>0</v>
      </c>
      <c r="T2302">
        <v>-0.2</v>
      </c>
      <c r="U2302">
        <v>-2.6</v>
      </c>
      <c r="V2302" t="s">
        <v>697</v>
      </c>
      <c r="W2302" t="s">
        <v>31</v>
      </c>
      <c r="X2302">
        <v>1</v>
      </c>
      <c r="Y2302" t="str">
        <f>IF(tblRides[[#This Row],[supply_demand_ratio]]&lt;0.8,"Below 0.8",IF(tblRides[[#This Row],[supply_demand_ratio]]&lt;1,"Between 0.8-1.0",IF(tblRides[[#This Row],[supply_demand_ratio]]&lt;=1.2,"Between 1.0-1.2","Above 1.2")))</f>
        <v>Above 1.2</v>
      </c>
    </row>
    <row r="2303" spans="1:25" x14ac:dyDescent="0.3">
      <c r="A2303" t="s">
        <v>2358</v>
      </c>
      <c r="B2303" s="1">
        <v>46043.599305555559</v>
      </c>
      <c r="C2303" s="2">
        <v>46043</v>
      </c>
      <c r="D2303">
        <v>14</v>
      </c>
      <c r="E2303" t="s">
        <v>33</v>
      </c>
      <c r="F2303" t="s">
        <v>26</v>
      </c>
      <c r="G2303">
        <v>6.4</v>
      </c>
      <c r="H2303">
        <v>146.63</v>
      </c>
      <c r="I2303">
        <v>156.05000000000001</v>
      </c>
      <c r="J2303">
        <v>1</v>
      </c>
      <c r="K2303">
        <v>6.2</v>
      </c>
      <c r="L2303">
        <v>5.3</v>
      </c>
      <c r="M2303">
        <v>103</v>
      </c>
      <c r="N2303" t="s">
        <v>41</v>
      </c>
      <c r="O2303">
        <v>1.7649999999999999</v>
      </c>
      <c r="P2303" t="s">
        <v>28</v>
      </c>
      <c r="Q2303" t="s">
        <v>29</v>
      </c>
      <c r="R2303">
        <v>4.82</v>
      </c>
      <c r="S2303">
        <v>6</v>
      </c>
      <c r="T2303">
        <v>9.42</v>
      </c>
      <c r="U2303">
        <v>-0.9</v>
      </c>
      <c r="V2303" t="s">
        <v>697</v>
      </c>
      <c r="W2303" t="s">
        <v>45</v>
      </c>
      <c r="X2303">
        <v>1</v>
      </c>
      <c r="Y2303" t="str">
        <f>IF(tblRides[[#This Row],[supply_demand_ratio]]&lt;0.8,"Below 0.8",IF(tblRides[[#This Row],[supply_demand_ratio]]&lt;1,"Between 0.8-1.0",IF(tblRides[[#This Row],[supply_demand_ratio]]&lt;=1.2,"Between 1.0-1.2","Above 1.2")))</f>
        <v>Above 1.2</v>
      </c>
    </row>
    <row r="2304" spans="1:25" x14ac:dyDescent="0.3">
      <c r="A2304" t="s">
        <v>2359</v>
      </c>
      <c r="B2304" s="1">
        <v>46043.6</v>
      </c>
      <c r="C2304" s="2">
        <v>46043</v>
      </c>
      <c r="D2304">
        <v>14</v>
      </c>
      <c r="E2304" t="s">
        <v>36</v>
      </c>
      <c r="F2304" t="s">
        <v>26</v>
      </c>
      <c r="G2304">
        <v>12.9</v>
      </c>
      <c r="H2304">
        <v>205.78</v>
      </c>
      <c r="I2304">
        <v>208.32</v>
      </c>
      <c r="J2304">
        <v>1</v>
      </c>
      <c r="K2304">
        <v>4</v>
      </c>
      <c r="L2304">
        <v>4.2</v>
      </c>
      <c r="M2304">
        <v>103</v>
      </c>
      <c r="N2304" t="s">
        <v>41</v>
      </c>
      <c r="O2304">
        <v>1.367</v>
      </c>
      <c r="P2304" t="s">
        <v>28</v>
      </c>
      <c r="Q2304" t="s">
        <v>29</v>
      </c>
      <c r="R2304">
        <v>4.8899999999999997</v>
      </c>
      <c r="S2304">
        <v>30</v>
      </c>
      <c r="T2304">
        <v>2.54</v>
      </c>
      <c r="U2304">
        <v>0.2</v>
      </c>
      <c r="V2304" t="s">
        <v>697</v>
      </c>
      <c r="W2304" t="s">
        <v>31</v>
      </c>
      <c r="X2304">
        <v>1</v>
      </c>
      <c r="Y2304" t="str">
        <f>IF(tblRides[[#This Row],[supply_demand_ratio]]&lt;0.8,"Below 0.8",IF(tblRides[[#This Row],[supply_demand_ratio]]&lt;1,"Between 0.8-1.0",IF(tblRides[[#This Row],[supply_demand_ratio]]&lt;=1.2,"Between 1.0-1.2","Above 1.2")))</f>
        <v>Above 1.2</v>
      </c>
    </row>
    <row r="2305" spans="1:25" x14ac:dyDescent="0.3">
      <c r="A2305" t="s">
        <v>2360</v>
      </c>
      <c r="B2305" s="1">
        <v>46043.611111111109</v>
      </c>
      <c r="C2305" s="2">
        <v>46043</v>
      </c>
      <c r="D2305">
        <v>14</v>
      </c>
      <c r="E2305" t="s">
        <v>43</v>
      </c>
      <c r="F2305" t="s">
        <v>26</v>
      </c>
      <c r="G2305">
        <v>3.8</v>
      </c>
      <c r="H2305">
        <v>87.96</v>
      </c>
      <c r="I2305">
        <v>86.28</v>
      </c>
      <c r="J2305">
        <v>1</v>
      </c>
      <c r="K2305">
        <v>7</v>
      </c>
      <c r="L2305">
        <v>6.8</v>
      </c>
      <c r="M2305">
        <v>69</v>
      </c>
      <c r="N2305" t="s">
        <v>41</v>
      </c>
      <c r="O2305">
        <v>1.2749999999999999</v>
      </c>
      <c r="P2305" t="s">
        <v>28</v>
      </c>
      <c r="Q2305" t="s">
        <v>29</v>
      </c>
      <c r="R2305">
        <v>4.72</v>
      </c>
      <c r="S2305">
        <v>2</v>
      </c>
      <c r="T2305">
        <v>-1.68</v>
      </c>
      <c r="U2305">
        <v>-0.2</v>
      </c>
      <c r="V2305" t="s">
        <v>697</v>
      </c>
      <c r="W2305" t="s">
        <v>45</v>
      </c>
      <c r="X2305">
        <v>1</v>
      </c>
      <c r="Y2305" t="str">
        <f>IF(tblRides[[#This Row],[supply_demand_ratio]]&lt;0.8,"Below 0.8",IF(tblRides[[#This Row],[supply_demand_ratio]]&lt;1,"Between 0.8-1.0",IF(tblRides[[#This Row],[supply_demand_ratio]]&lt;=1.2,"Between 1.0-1.2","Above 1.2")))</f>
        <v>Above 1.2</v>
      </c>
    </row>
    <row r="2306" spans="1:25" x14ac:dyDescent="0.3">
      <c r="A2306" t="s">
        <v>2361</v>
      </c>
      <c r="B2306" s="1">
        <v>46043.668749999997</v>
      </c>
      <c r="C2306" s="2">
        <v>46043</v>
      </c>
      <c r="D2306">
        <v>16</v>
      </c>
      <c r="E2306" t="s">
        <v>33</v>
      </c>
      <c r="F2306" t="s">
        <v>26</v>
      </c>
      <c r="G2306">
        <v>5.4</v>
      </c>
      <c r="H2306">
        <v>127.12</v>
      </c>
      <c r="I2306">
        <v>119.46</v>
      </c>
      <c r="J2306">
        <v>1.1000000000000001</v>
      </c>
      <c r="K2306">
        <v>5.5</v>
      </c>
      <c r="L2306">
        <v>7.6</v>
      </c>
      <c r="M2306">
        <v>82</v>
      </c>
      <c r="N2306" t="s">
        <v>27</v>
      </c>
      <c r="O2306">
        <v>0.76600000000000001</v>
      </c>
      <c r="P2306" t="s">
        <v>28</v>
      </c>
      <c r="Q2306" t="s">
        <v>29</v>
      </c>
      <c r="R2306">
        <v>4.37</v>
      </c>
      <c r="S2306">
        <v>51</v>
      </c>
      <c r="T2306">
        <v>-7.66</v>
      </c>
      <c r="U2306">
        <v>2.1</v>
      </c>
      <c r="V2306" t="s">
        <v>697</v>
      </c>
      <c r="W2306" t="s">
        <v>45</v>
      </c>
      <c r="X2306">
        <v>1</v>
      </c>
      <c r="Y2306" t="str">
        <f>IF(tblRides[[#This Row],[supply_demand_ratio]]&lt;0.8,"Below 0.8",IF(tblRides[[#This Row],[supply_demand_ratio]]&lt;1,"Between 0.8-1.0",IF(tblRides[[#This Row],[supply_demand_ratio]]&lt;=1.2,"Between 1.0-1.2","Above 1.2")))</f>
        <v>Below 0.8</v>
      </c>
    </row>
    <row r="2307" spans="1:25" x14ac:dyDescent="0.3">
      <c r="A2307" t="s">
        <v>2362</v>
      </c>
      <c r="B2307" s="1">
        <v>46043.688888888886</v>
      </c>
      <c r="C2307" s="2">
        <v>46043</v>
      </c>
      <c r="D2307">
        <v>16</v>
      </c>
      <c r="E2307" t="s">
        <v>43</v>
      </c>
      <c r="F2307" t="s">
        <v>26</v>
      </c>
      <c r="G2307">
        <v>10.1</v>
      </c>
      <c r="H2307">
        <v>177.76</v>
      </c>
      <c r="J2307">
        <v>1</v>
      </c>
      <c r="K2307">
        <v>2.7</v>
      </c>
      <c r="M2307">
        <v>62</v>
      </c>
      <c r="N2307" t="s">
        <v>41</v>
      </c>
      <c r="O2307">
        <v>1.6419999999999999</v>
      </c>
      <c r="P2307" t="s">
        <v>82</v>
      </c>
      <c r="Q2307" t="s">
        <v>83</v>
      </c>
      <c r="R2307">
        <v>4.62</v>
      </c>
      <c r="S2307">
        <v>4</v>
      </c>
      <c r="V2307" t="s">
        <v>697</v>
      </c>
      <c r="W2307" t="s">
        <v>31</v>
      </c>
      <c r="X2307">
        <v>0</v>
      </c>
      <c r="Y2307" t="str">
        <f>IF(tblRides[[#This Row],[supply_demand_ratio]]&lt;0.8,"Below 0.8",IF(tblRides[[#This Row],[supply_demand_ratio]]&lt;1,"Between 0.8-1.0",IF(tblRides[[#This Row],[supply_demand_ratio]]&lt;=1.2,"Between 1.0-1.2","Above 1.2")))</f>
        <v>Above 1.2</v>
      </c>
    </row>
    <row r="2308" spans="1:25" x14ac:dyDescent="0.3">
      <c r="A2308" t="s">
        <v>2363</v>
      </c>
      <c r="B2308" s="1">
        <v>46043.695138888892</v>
      </c>
      <c r="C2308" s="2">
        <v>46043</v>
      </c>
      <c r="D2308">
        <v>16</v>
      </c>
      <c r="E2308" t="s">
        <v>25</v>
      </c>
      <c r="F2308" t="s">
        <v>26</v>
      </c>
      <c r="G2308">
        <v>11</v>
      </c>
      <c r="H2308">
        <v>244.78</v>
      </c>
      <c r="I2308">
        <v>237.79</v>
      </c>
      <c r="J2308">
        <v>1.1000000000000001</v>
      </c>
      <c r="K2308">
        <v>9.6</v>
      </c>
      <c r="L2308">
        <v>12.4</v>
      </c>
      <c r="M2308">
        <v>122</v>
      </c>
      <c r="N2308" t="s">
        <v>27</v>
      </c>
      <c r="O2308">
        <v>0.88900000000000001</v>
      </c>
      <c r="P2308" t="s">
        <v>28</v>
      </c>
      <c r="Q2308" t="s">
        <v>29</v>
      </c>
      <c r="R2308">
        <v>4.68</v>
      </c>
      <c r="S2308">
        <v>9</v>
      </c>
      <c r="T2308">
        <v>-6.99</v>
      </c>
      <c r="U2308">
        <v>2.8</v>
      </c>
      <c r="V2308" t="s">
        <v>697</v>
      </c>
      <c r="W2308" t="s">
        <v>45</v>
      </c>
      <c r="X2308">
        <v>1</v>
      </c>
      <c r="Y2308" t="str">
        <f>IF(tblRides[[#This Row],[supply_demand_ratio]]&lt;0.8,"Below 0.8",IF(tblRides[[#This Row],[supply_demand_ratio]]&lt;1,"Between 0.8-1.0",IF(tblRides[[#This Row],[supply_demand_ratio]]&lt;=1.2,"Between 1.0-1.2","Above 1.2")))</f>
        <v>Between 0.8-1.0</v>
      </c>
    </row>
    <row r="2309" spans="1:25" x14ac:dyDescent="0.3">
      <c r="A2309" t="s">
        <v>2364</v>
      </c>
      <c r="B2309" s="1">
        <v>46043.709027777775</v>
      </c>
      <c r="C2309" s="2">
        <v>46043</v>
      </c>
      <c r="D2309">
        <v>17</v>
      </c>
      <c r="E2309" t="s">
        <v>36</v>
      </c>
      <c r="F2309" t="s">
        <v>26</v>
      </c>
      <c r="G2309">
        <v>7.6</v>
      </c>
      <c r="H2309">
        <v>181.48</v>
      </c>
      <c r="I2309">
        <v>176.8</v>
      </c>
      <c r="J2309">
        <v>1.1000000000000001</v>
      </c>
      <c r="K2309">
        <v>9.5</v>
      </c>
      <c r="L2309">
        <v>11.9</v>
      </c>
      <c r="M2309">
        <v>89</v>
      </c>
      <c r="N2309" t="s">
        <v>27</v>
      </c>
      <c r="O2309">
        <v>0.72199999999999998</v>
      </c>
      <c r="P2309" t="s">
        <v>28</v>
      </c>
      <c r="Q2309" t="s">
        <v>29</v>
      </c>
      <c r="R2309">
        <v>4.67</v>
      </c>
      <c r="S2309">
        <v>27</v>
      </c>
      <c r="T2309">
        <v>-4.68</v>
      </c>
      <c r="U2309">
        <v>2.4</v>
      </c>
      <c r="V2309" t="s">
        <v>697</v>
      </c>
      <c r="W2309" t="s">
        <v>45</v>
      </c>
      <c r="X2309">
        <v>1</v>
      </c>
      <c r="Y2309" t="str">
        <f>IF(tblRides[[#This Row],[supply_demand_ratio]]&lt;0.8,"Below 0.8",IF(tblRides[[#This Row],[supply_demand_ratio]]&lt;1,"Between 0.8-1.0",IF(tblRides[[#This Row],[supply_demand_ratio]]&lt;=1.2,"Between 1.0-1.2","Above 1.2")))</f>
        <v>Below 0.8</v>
      </c>
    </row>
    <row r="2310" spans="1:25" x14ac:dyDescent="0.3">
      <c r="A2310" t="s">
        <v>2365</v>
      </c>
      <c r="B2310" s="1">
        <v>46043.71875</v>
      </c>
      <c r="C2310" s="2">
        <v>46043</v>
      </c>
      <c r="D2310">
        <v>17</v>
      </c>
      <c r="E2310" t="s">
        <v>25</v>
      </c>
      <c r="F2310" t="s">
        <v>26</v>
      </c>
      <c r="G2310">
        <v>8.6</v>
      </c>
      <c r="H2310">
        <v>186.57</v>
      </c>
      <c r="I2310">
        <v>200.57</v>
      </c>
      <c r="J2310">
        <v>1.1000000000000001</v>
      </c>
      <c r="K2310">
        <v>6.6</v>
      </c>
      <c r="L2310">
        <v>9.9</v>
      </c>
      <c r="M2310">
        <v>119</v>
      </c>
      <c r="N2310" t="s">
        <v>27</v>
      </c>
      <c r="O2310">
        <v>0.87</v>
      </c>
      <c r="P2310" t="s">
        <v>28</v>
      </c>
      <c r="Q2310" t="s">
        <v>29</v>
      </c>
      <c r="R2310">
        <v>4.57</v>
      </c>
      <c r="S2310">
        <v>36</v>
      </c>
      <c r="T2310">
        <v>14</v>
      </c>
      <c r="U2310">
        <v>3.3</v>
      </c>
      <c r="V2310" t="s">
        <v>697</v>
      </c>
      <c r="W2310" t="s">
        <v>45</v>
      </c>
      <c r="X2310">
        <v>1</v>
      </c>
      <c r="Y2310" t="str">
        <f>IF(tblRides[[#This Row],[supply_demand_ratio]]&lt;0.8,"Below 0.8",IF(tblRides[[#This Row],[supply_demand_ratio]]&lt;1,"Between 0.8-1.0",IF(tblRides[[#This Row],[supply_demand_ratio]]&lt;=1.2,"Between 1.0-1.2","Above 1.2")))</f>
        <v>Between 0.8-1.0</v>
      </c>
    </row>
    <row r="2311" spans="1:25" x14ac:dyDescent="0.3">
      <c r="A2311" t="s">
        <v>2366</v>
      </c>
      <c r="B2311" s="1">
        <v>46043.740972222222</v>
      </c>
      <c r="C2311" s="2">
        <v>46043</v>
      </c>
      <c r="D2311">
        <v>17</v>
      </c>
      <c r="E2311" t="s">
        <v>43</v>
      </c>
      <c r="F2311" t="s">
        <v>26</v>
      </c>
      <c r="G2311">
        <v>10.8</v>
      </c>
      <c r="H2311">
        <v>198.68</v>
      </c>
      <c r="J2311">
        <v>1</v>
      </c>
      <c r="K2311">
        <v>4</v>
      </c>
      <c r="L2311">
        <v>9.1</v>
      </c>
      <c r="M2311">
        <v>57</v>
      </c>
      <c r="N2311" t="s">
        <v>41</v>
      </c>
      <c r="O2311">
        <v>1.6459999999999999</v>
      </c>
      <c r="P2311" t="s">
        <v>37</v>
      </c>
      <c r="Q2311" t="s">
        <v>38</v>
      </c>
      <c r="R2311">
        <v>4.62</v>
      </c>
      <c r="S2311">
        <v>12</v>
      </c>
      <c r="U2311">
        <v>5.0999999999999996</v>
      </c>
      <c r="V2311" t="s">
        <v>697</v>
      </c>
      <c r="W2311" t="s">
        <v>31</v>
      </c>
      <c r="X2311">
        <v>0</v>
      </c>
      <c r="Y2311" t="str">
        <f>IF(tblRides[[#This Row],[supply_demand_ratio]]&lt;0.8,"Below 0.8",IF(tblRides[[#This Row],[supply_demand_ratio]]&lt;1,"Between 0.8-1.0",IF(tblRides[[#This Row],[supply_demand_ratio]]&lt;=1.2,"Between 1.0-1.2","Above 1.2")))</f>
        <v>Above 1.2</v>
      </c>
    </row>
    <row r="2312" spans="1:25" x14ac:dyDescent="0.3">
      <c r="A2312" t="s">
        <v>2367</v>
      </c>
      <c r="B2312" s="1">
        <v>46043.746527777781</v>
      </c>
      <c r="C2312" s="2">
        <v>46043</v>
      </c>
      <c r="D2312">
        <v>17</v>
      </c>
      <c r="E2312" t="s">
        <v>43</v>
      </c>
      <c r="F2312" t="s">
        <v>26</v>
      </c>
      <c r="G2312">
        <v>5.9</v>
      </c>
      <c r="H2312">
        <v>127.05</v>
      </c>
      <c r="J2312">
        <v>1</v>
      </c>
      <c r="K2312">
        <v>10.4</v>
      </c>
      <c r="L2312">
        <v>20</v>
      </c>
      <c r="M2312">
        <v>67</v>
      </c>
      <c r="N2312" t="s">
        <v>27</v>
      </c>
      <c r="O2312">
        <v>0.97399999999999998</v>
      </c>
      <c r="P2312" t="s">
        <v>37</v>
      </c>
      <c r="Q2312" t="s">
        <v>38</v>
      </c>
      <c r="R2312">
        <v>4.8499999999999996</v>
      </c>
      <c r="S2312">
        <v>4</v>
      </c>
      <c r="U2312">
        <v>9.6</v>
      </c>
      <c r="V2312" t="s">
        <v>697</v>
      </c>
      <c r="W2312" t="s">
        <v>77</v>
      </c>
      <c r="X2312">
        <v>0</v>
      </c>
      <c r="Y2312" t="str">
        <f>IF(tblRides[[#This Row],[supply_demand_ratio]]&lt;0.8,"Below 0.8",IF(tblRides[[#This Row],[supply_demand_ratio]]&lt;1,"Between 0.8-1.0",IF(tblRides[[#This Row],[supply_demand_ratio]]&lt;=1.2,"Between 1.0-1.2","Above 1.2")))</f>
        <v>Between 0.8-1.0</v>
      </c>
    </row>
    <row r="2313" spans="1:25" x14ac:dyDescent="0.3">
      <c r="A2313" t="s">
        <v>2368</v>
      </c>
      <c r="B2313" s="1">
        <v>46043.749305555553</v>
      </c>
      <c r="C2313" s="2">
        <v>46043</v>
      </c>
      <c r="D2313">
        <v>17</v>
      </c>
      <c r="E2313" t="s">
        <v>25</v>
      </c>
      <c r="F2313" t="s">
        <v>34</v>
      </c>
      <c r="G2313">
        <v>6.5</v>
      </c>
      <c r="H2313">
        <v>124.29</v>
      </c>
      <c r="I2313">
        <v>123</v>
      </c>
      <c r="J2313">
        <v>1</v>
      </c>
      <c r="K2313">
        <v>6.3</v>
      </c>
      <c r="L2313">
        <v>8.1</v>
      </c>
      <c r="M2313">
        <v>92</v>
      </c>
      <c r="N2313" t="s">
        <v>27</v>
      </c>
      <c r="O2313">
        <v>0.82099999999999995</v>
      </c>
      <c r="P2313" t="s">
        <v>28</v>
      </c>
      <c r="Q2313" t="s">
        <v>29</v>
      </c>
      <c r="R2313">
        <v>4.7699999999999996</v>
      </c>
      <c r="S2313">
        <v>0</v>
      </c>
      <c r="T2313">
        <v>-1.29</v>
      </c>
      <c r="U2313">
        <v>1.8</v>
      </c>
      <c r="V2313" t="s">
        <v>697</v>
      </c>
      <c r="W2313" t="s">
        <v>45</v>
      </c>
      <c r="X2313">
        <v>1</v>
      </c>
      <c r="Y2313" t="str">
        <f>IF(tblRides[[#This Row],[supply_demand_ratio]]&lt;0.8,"Below 0.8",IF(tblRides[[#This Row],[supply_demand_ratio]]&lt;1,"Between 0.8-1.0",IF(tblRides[[#This Row],[supply_demand_ratio]]&lt;=1.2,"Between 1.0-1.2","Above 1.2")))</f>
        <v>Between 0.8-1.0</v>
      </c>
    </row>
    <row r="2314" spans="1:25" x14ac:dyDescent="0.3">
      <c r="A2314" t="s">
        <v>2369</v>
      </c>
      <c r="B2314" s="1">
        <v>46043.756249999999</v>
      </c>
      <c r="C2314" s="2">
        <v>46043</v>
      </c>
      <c r="D2314">
        <v>18</v>
      </c>
      <c r="E2314" t="s">
        <v>43</v>
      </c>
      <c r="F2314" t="s">
        <v>34</v>
      </c>
      <c r="G2314">
        <v>18.399999999999999</v>
      </c>
      <c r="H2314">
        <v>304.57</v>
      </c>
      <c r="J2314">
        <v>1</v>
      </c>
      <c r="K2314">
        <v>8</v>
      </c>
      <c r="L2314">
        <v>9.6999999999999993</v>
      </c>
      <c r="M2314">
        <v>48</v>
      </c>
      <c r="N2314" t="s">
        <v>41</v>
      </c>
      <c r="O2314">
        <v>0.89</v>
      </c>
      <c r="P2314" t="s">
        <v>58</v>
      </c>
      <c r="Q2314" t="s">
        <v>59</v>
      </c>
      <c r="R2314">
        <v>4.55</v>
      </c>
      <c r="S2314">
        <v>0</v>
      </c>
      <c r="U2314">
        <v>1.7</v>
      </c>
      <c r="V2314" t="s">
        <v>697</v>
      </c>
      <c r="W2314" t="s">
        <v>45</v>
      </c>
      <c r="X2314">
        <v>0</v>
      </c>
      <c r="Y2314" t="str">
        <f>IF(tblRides[[#This Row],[supply_demand_ratio]]&lt;0.8,"Below 0.8",IF(tblRides[[#This Row],[supply_demand_ratio]]&lt;1,"Between 0.8-1.0",IF(tblRides[[#This Row],[supply_demand_ratio]]&lt;=1.2,"Between 1.0-1.2","Above 1.2")))</f>
        <v>Between 0.8-1.0</v>
      </c>
    </row>
    <row r="2315" spans="1:25" x14ac:dyDescent="0.3">
      <c r="A2315" t="s">
        <v>2370</v>
      </c>
      <c r="B2315" s="1">
        <v>46043.761111111111</v>
      </c>
      <c r="C2315" s="2">
        <v>46043</v>
      </c>
      <c r="D2315">
        <v>18</v>
      </c>
      <c r="E2315" t="s">
        <v>33</v>
      </c>
      <c r="F2315" t="s">
        <v>26</v>
      </c>
      <c r="G2315">
        <v>3.9</v>
      </c>
      <c r="H2315">
        <v>90.53</v>
      </c>
      <c r="I2315">
        <v>89.55</v>
      </c>
      <c r="J2315">
        <v>1</v>
      </c>
      <c r="K2315">
        <v>9.6999999999999993</v>
      </c>
      <c r="L2315">
        <v>11.7</v>
      </c>
      <c r="M2315">
        <v>72</v>
      </c>
      <c r="N2315" t="s">
        <v>27</v>
      </c>
      <c r="O2315">
        <v>0.80800000000000005</v>
      </c>
      <c r="P2315" t="s">
        <v>28</v>
      </c>
      <c r="Q2315" t="s">
        <v>29</v>
      </c>
      <c r="R2315">
        <v>4.8499999999999996</v>
      </c>
      <c r="S2315">
        <v>49</v>
      </c>
      <c r="T2315">
        <v>-0.98</v>
      </c>
      <c r="U2315">
        <v>2</v>
      </c>
      <c r="V2315" t="s">
        <v>697</v>
      </c>
      <c r="W2315" t="s">
        <v>45</v>
      </c>
      <c r="X2315">
        <v>1</v>
      </c>
      <c r="Y2315" t="str">
        <f>IF(tblRides[[#This Row],[supply_demand_ratio]]&lt;0.8,"Below 0.8",IF(tblRides[[#This Row],[supply_demand_ratio]]&lt;1,"Between 0.8-1.0",IF(tblRides[[#This Row],[supply_demand_ratio]]&lt;=1.2,"Between 1.0-1.2","Above 1.2")))</f>
        <v>Between 0.8-1.0</v>
      </c>
    </row>
    <row r="2316" spans="1:25" x14ac:dyDescent="0.3">
      <c r="A2316" t="s">
        <v>2371</v>
      </c>
      <c r="B2316" s="1">
        <v>46043.761805555558</v>
      </c>
      <c r="C2316" s="2">
        <v>46043</v>
      </c>
      <c r="D2316">
        <v>18</v>
      </c>
      <c r="E2316" t="s">
        <v>43</v>
      </c>
      <c r="F2316" t="s">
        <v>26</v>
      </c>
      <c r="G2316">
        <v>1.7</v>
      </c>
      <c r="H2316">
        <v>60.38</v>
      </c>
      <c r="I2316">
        <v>59.18</v>
      </c>
      <c r="J2316">
        <v>1</v>
      </c>
      <c r="K2316">
        <v>7.9</v>
      </c>
      <c r="L2316">
        <v>10</v>
      </c>
      <c r="M2316">
        <v>45</v>
      </c>
      <c r="N2316" t="s">
        <v>27</v>
      </c>
      <c r="O2316">
        <v>0.73899999999999999</v>
      </c>
      <c r="P2316" t="s">
        <v>28</v>
      </c>
      <c r="Q2316" t="s">
        <v>29</v>
      </c>
      <c r="R2316">
        <v>4.75</v>
      </c>
      <c r="S2316">
        <v>5</v>
      </c>
      <c r="T2316">
        <v>-1.2</v>
      </c>
      <c r="U2316">
        <v>2.1</v>
      </c>
      <c r="V2316" t="s">
        <v>697</v>
      </c>
      <c r="W2316" t="s">
        <v>45</v>
      </c>
      <c r="X2316">
        <v>1</v>
      </c>
      <c r="Y2316" t="str">
        <f>IF(tblRides[[#This Row],[supply_demand_ratio]]&lt;0.8,"Below 0.8",IF(tblRides[[#This Row],[supply_demand_ratio]]&lt;1,"Between 0.8-1.0",IF(tblRides[[#This Row],[supply_demand_ratio]]&lt;=1.2,"Between 1.0-1.2","Above 1.2")))</f>
        <v>Below 0.8</v>
      </c>
    </row>
    <row r="2317" spans="1:25" x14ac:dyDescent="0.3">
      <c r="A2317" t="s">
        <v>2372</v>
      </c>
      <c r="B2317" s="1">
        <v>46043.763888888891</v>
      </c>
      <c r="C2317" s="2">
        <v>46043</v>
      </c>
      <c r="D2317">
        <v>18</v>
      </c>
      <c r="E2317" t="s">
        <v>25</v>
      </c>
      <c r="F2317" t="s">
        <v>26</v>
      </c>
      <c r="G2317">
        <v>6.5</v>
      </c>
      <c r="H2317">
        <v>189.18</v>
      </c>
      <c r="I2317">
        <v>190.7</v>
      </c>
      <c r="J2317">
        <v>1.3</v>
      </c>
      <c r="K2317">
        <v>5.8</v>
      </c>
      <c r="L2317">
        <v>4.9000000000000004</v>
      </c>
      <c r="M2317">
        <v>107</v>
      </c>
      <c r="N2317" t="s">
        <v>72</v>
      </c>
      <c r="O2317">
        <v>0.65</v>
      </c>
      <c r="P2317" t="s">
        <v>28</v>
      </c>
      <c r="Q2317" t="s">
        <v>29</v>
      </c>
      <c r="R2317">
        <v>4.42</v>
      </c>
      <c r="S2317">
        <v>10</v>
      </c>
      <c r="T2317">
        <v>1.52</v>
      </c>
      <c r="U2317">
        <v>-0.9</v>
      </c>
      <c r="V2317" t="s">
        <v>697</v>
      </c>
      <c r="W2317" t="s">
        <v>45</v>
      </c>
      <c r="X2317">
        <v>1</v>
      </c>
      <c r="Y2317" t="str">
        <f>IF(tblRides[[#This Row],[supply_demand_ratio]]&lt;0.8,"Below 0.8",IF(tblRides[[#This Row],[supply_demand_ratio]]&lt;1,"Between 0.8-1.0",IF(tblRides[[#This Row],[supply_demand_ratio]]&lt;=1.2,"Between 1.0-1.2","Above 1.2")))</f>
        <v>Below 0.8</v>
      </c>
    </row>
    <row r="2318" spans="1:25" x14ac:dyDescent="0.3">
      <c r="A2318" t="s">
        <v>2373</v>
      </c>
      <c r="B2318" s="1">
        <v>46043.76666666667</v>
      </c>
      <c r="C2318" s="2">
        <v>46043</v>
      </c>
      <c r="D2318">
        <v>18</v>
      </c>
      <c r="E2318" t="s">
        <v>36</v>
      </c>
      <c r="F2318" t="s">
        <v>26</v>
      </c>
      <c r="G2318">
        <v>6.4</v>
      </c>
      <c r="H2318">
        <v>150.06</v>
      </c>
      <c r="I2318">
        <v>147.87</v>
      </c>
      <c r="J2318">
        <v>1.1000000000000001</v>
      </c>
      <c r="K2318">
        <v>6.5</v>
      </c>
      <c r="L2318">
        <v>7.8</v>
      </c>
      <c r="M2318">
        <v>87</v>
      </c>
      <c r="N2318" t="s">
        <v>27</v>
      </c>
      <c r="O2318">
        <v>0.77300000000000002</v>
      </c>
      <c r="P2318" t="s">
        <v>28</v>
      </c>
      <c r="Q2318" t="s">
        <v>29</v>
      </c>
      <c r="R2318">
        <v>4.75</v>
      </c>
      <c r="S2318">
        <v>3</v>
      </c>
      <c r="T2318">
        <v>-2.19</v>
      </c>
      <c r="U2318">
        <v>1.3</v>
      </c>
      <c r="V2318" t="s">
        <v>697</v>
      </c>
      <c r="W2318" t="s">
        <v>45</v>
      </c>
      <c r="X2318">
        <v>1</v>
      </c>
      <c r="Y2318" t="str">
        <f>IF(tblRides[[#This Row],[supply_demand_ratio]]&lt;0.8,"Below 0.8",IF(tblRides[[#This Row],[supply_demand_ratio]]&lt;1,"Between 0.8-1.0",IF(tblRides[[#This Row],[supply_demand_ratio]]&lt;=1.2,"Between 1.0-1.2","Above 1.2")))</f>
        <v>Below 0.8</v>
      </c>
    </row>
    <row r="2319" spans="1:25" x14ac:dyDescent="0.3">
      <c r="A2319" t="s">
        <v>2374</v>
      </c>
      <c r="B2319" s="1">
        <v>46043.776388888888</v>
      </c>
      <c r="C2319" s="2">
        <v>46043</v>
      </c>
      <c r="D2319">
        <v>18</v>
      </c>
      <c r="E2319" t="s">
        <v>62</v>
      </c>
      <c r="F2319" t="s">
        <v>34</v>
      </c>
      <c r="G2319">
        <v>2.2000000000000002</v>
      </c>
      <c r="H2319">
        <v>68.290000000000006</v>
      </c>
      <c r="I2319">
        <v>71.739999999999995</v>
      </c>
      <c r="J2319">
        <v>1</v>
      </c>
      <c r="K2319">
        <v>4.5</v>
      </c>
      <c r="L2319">
        <v>3.3</v>
      </c>
      <c r="M2319">
        <v>40</v>
      </c>
      <c r="N2319" t="s">
        <v>41</v>
      </c>
      <c r="O2319">
        <v>1.0740000000000001</v>
      </c>
      <c r="P2319" t="s">
        <v>28</v>
      </c>
      <c r="Q2319" t="s">
        <v>29</v>
      </c>
      <c r="R2319">
        <v>4.83</v>
      </c>
      <c r="S2319">
        <v>0</v>
      </c>
      <c r="T2319">
        <v>3.45</v>
      </c>
      <c r="U2319">
        <v>-1.2</v>
      </c>
      <c r="V2319" t="s">
        <v>697</v>
      </c>
      <c r="W2319" t="s">
        <v>31</v>
      </c>
      <c r="X2319">
        <v>1</v>
      </c>
      <c r="Y2319" t="str">
        <f>IF(tblRides[[#This Row],[supply_demand_ratio]]&lt;0.8,"Below 0.8",IF(tblRides[[#This Row],[supply_demand_ratio]]&lt;1,"Between 0.8-1.0",IF(tblRides[[#This Row],[supply_demand_ratio]]&lt;=1.2,"Between 1.0-1.2","Above 1.2")))</f>
        <v>Between 1.0-1.2</v>
      </c>
    </row>
    <row r="2320" spans="1:25" x14ac:dyDescent="0.3">
      <c r="A2320" t="s">
        <v>2375</v>
      </c>
      <c r="B2320" s="1">
        <v>46043.799305555556</v>
      </c>
      <c r="C2320" s="2">
        <v>46043</v>
      </c>
      <c r="D2320">
        <v>19</v>
      </c>
      <c r="E2320" t="s">
        <v>43</v>
      </c>
      <c r="F2320" t="s">
        <v>26</v>
      </c>
      <c r="G2320">
        <v>6.1</v>
      </c>
      <c r="H2320">
        <v>137.4</v>
      </c>
      <c r="I2320">
        <v>142.54</v>
      </c>
      <c r="J2320">
        <v>1</v>
      </c>
      <c r="K2320">
        <v>5.5</v>
      </c>
      <c r="L2320">
        <v>9.5</v>
      </c>
      <c r="M2320">
        <v>47</v>
      </c>
      <c r="N2320" t="s">
        <v>41</v>
      </c>
      <c r="O2320">
        <v>1.216</v>
      </c>
      <c r="P2320" t="s">
        <v>28</v>
      </c>
      <c r="Q2320" t="s">
        <v>29</v>
      </c>
      <c r="R2320">
        <v>4.55</v>
      </c>
      <c r="S2320">
        <v>8</v>
      </c>
      <c r="T2320">
        <v>5.14</v>
      </c>
      <c r="U2320">
        <v>4</v>
      </c>
      <c r="V2320" t="s">
        <v>697</v>
      </c>
      <c r="W2320" t="s">
        <v>45</v>
      </c>
      <c r="X2320">
        <v>1</v>
      </c>
      <c r="Y2320" t="str">
        <f>IF(tblRides[[#This Row],[supply_demand_ratio]]&lt;0.8,"Below 0.8",IF(tblRides[[#This Row],[supply_demand_ratio]]&lt;1,"Between 0.8-1.0",IF(tblRides[[#This Row],[supply_demand_ratio]]&lt;=1.2,"Between 1.0-1.2","Above 1.2")))</f>
        <v>Above 1.2</v>
      </c>
    </row>
    <row r="2321" spans="1:25" x14ac:dyDescent="0.3">
      <c r="A2321" t="s">
        <v>2376</v>
      </c>
      <c r="B2321" s="1">
        <v>46043.814583333333</v>
      </c>
      <c r="C2321" s="2">
        <v>46043</v>
      </c>
      <c r="D2321">
        <v>19</v>
      </c>
      <c r="E2321" t="s">
        <v>43</v>
      </c>
      <c r="F2321" t="s">
        <v>26</v>
      </c>
      <c r="G2321">
        <v>1.7</v>
      </c>
      <c r="H2321">
        <v>70.61</v>
      </c>
      <c r="I2321">
        <v>68.489999999999995</v>
      </c>
      <c r="J2321">
        <v>1.1000000000000001</v>
      </c>
      <c r="K2321">
        <v>6.9</v>
      </c>
      <c r="L2321">
        <v>17.399999999999999</v>
      </c>
      <c r="M2321">
        <v>47</v>
      </c>
      <c r="N2321" t="s">
        <v>41</v>
      </c>
      <c r="O2321">
        <v>0.873</v>
      </c>
      <c r="P2321" t="s">
        <v>28</v>
      </c>
      <c r="Q2321" t="s">
        <v>29</v>
      </c>
      <c r="R2321">
        <v>4.75</v>
      </c>
      <c r="S2321">
        <v>5</v>
      </c>
      <c r="T2321">
        <v>-2.12</v>
      </c>
      <c r="U2321">
        <v>10.5</v>
      </c>
      <c r="V2321" t="s">
        <v>697</v>
      </c>
      <c r="W2321" t="s">
        <v>45</v>
      </c>
      <c r="X2321">
        <v>1</v>
      </c>
      <c r="Y2321" t="str">
        <f>IF(tblRides[[#This Row],[supply_demand_ratio]]&lt;0.8,"Below 0.8",IF(tblRides[[#This Row],[supply_demand_ratio]]&lt;1,"Between 0.8-1.0",IF(tblRides[[#This Row],[supply_demand_ratio]]&lt;=1.2,"Between 1.0-1.2","Above 1.2")))</f>
        <v>Between 0.8-1.0</v>
      </c>
    </row>
    <row r="2322" spans="1:25" x14ac:dyDescent="0.3">
      <c r="A2322" t="s">
        <v>2377</v>
      </c>
      <c r="B2322" s="1">
        <v>46043.820138888892</v>
      </c>
      <c r="C2322" s="2">
        <v>46043</v>
      </c>
      <c r="D2322">
        <v>19</v>
      </c>
      <c r="E2322" t="s">
        <v>25</v>
      </c>
      <c r="F2322" t="s">
        <v>34</v>
      </c>
      <c r="G2322">
        <v>3.6</v>
      </c>
      <c r="H2322">
        <v>110.08</v>
      </c>
      <c r="I2322">
        <v>107.86</v>
      </c>
      <c r="J2322">
        <v>1.2</v>
      </c>
      <c r="K2322">
        <v>7.3</v>
      </c>
      <c r="L2322">
        <v>9.5</v>
      </c>
      <c r="M2322">
        <v>107</v>
      </c>
      <c r="N2322" t="s">
        <v>72</v>
      </c>
      <c r="O2322">
        <v>0.65800000000000003</v>
      </c>
      <c r="P2322" t="s">
        <v>28</v>
      </c>
      <c r="Q2322" t="s">
        <v>29</v>
      </c>
      <c r="R2322">
        <v>4.5199999999999996</v>
      </c>
      <c r="S2322">
        <v>0</v>
      </c>
      <c r="T2322">
        <v>-2.2200000000000002</v>
      </c>
      <c r="U2322">
        <v>2.2000000000000002</v>
      </c>
      <c r="V2322" t="s">
        <v>697</v>
      </c>
      <c r="W2322" t="s">
        <v>45</v>
      </c>
      <c r="X2322">
        <v>1</v>
      </c>
      <c r="Y2322" t="str">
        <f>IF(tblRides[[#This Row],[supply_demand_ratio]]&lt;0.8,"Below 0.8",IF(tblRides[[#This Row],[supply_demand_ratio]]&lt;1,"Between 0.8-1.0",IF(tblRides[[#This Row],[supply_demand_ratio]]&lt;=1.2,"Between 1.0-1.2","Above 1.2")))</f>
        <v>Below 0.8</v>
      </c>
    </row>
    <row r="2323" spans="1:25" x14ac:dyDescent="0.3">
      <c r="A2323" t="s">
        <v>2378</v>
      </c>
      <c r="B2323" s="1">
        <v>46043.852777777778</v>
      </c>
      <c r="C2323" s="2">
        <v>46043</v>
      </c>
      <c r="D2323">
        <v>20</v>
      </c>
      <c r="E2323" t="s">
        <v>25</v>
      </c>
      <c r="F2323" t="s">
        <v>26</v>
      </c>
      <c r="G2323">
        <v>8</v>
      </c>
      <c r="H2323">
        <v>202.24</v>
      </c>
      <c r="I2323">
        <v>195.84</v>
      </c>
      <c r="J2323">
        <v>1.2</v>
      </c>
      <c r="K2323">
        <v>5.8</v>
      </c>
      <c r="L2323">
        <v>9.5</v>
      </c>
      <c r="M2323">
        <v>108</v>
      </c>
      <c r="N2323" t="s">
        <v>27</v>
      </c>
      <c r="O2323">
        <v>0.80500000000000005</v>
      </c>
      <c r="P2323" t="s">
        <v>28</v>
      </c>
      <c r="Q2323" t="s">
        <v>29</v>
      </c>
      <c r="R2323">
        <v>4.58</v>
      </c>
      <c r="S2323">
        <v>2</v>
      </c>
      <c r="T2323">
        <v>-6.4</v>
      </c>
      <c r="U2323">
        <v>3.7</v>
      </c>
      <c r="V2323" t="s">
        <v>697</v>
      </c>
      <c r="W2323" t="s">
        <v>45</v>
      </c>
      <c r="X2323">
        <v>1</v>
      </c>
      <c r="Y2323" t="str">
        <f>IF(tblRides[[#This Row],[supply_demand_ratio]]&lt;0.8,"Below 0.8",IF(tblRides[[#This Row],[supply_demand_ratio]]&lt;1,"Between 0.8-1.0",IF(tblRides[[#This Row],[supply_demand_ratio]]&lt;=1.2,"Between 1.0-1.2","Above 1.2")))</f>
        <v>Between 0.8-1.0</v>
      </c>
    </row>
    <row r="2324" spans="1:25" x14ac:dyDescent="0.3">
      <c r="A2324" t="s">
        <v>2379</v>
      </c>
      <c r="B2324" s="1">
        <v>46043.886805555558</v>
      </c>
      <c r="C2324" s="2">
        <v>46043</v>
      </c>
      <c r="D2324">
        <v>21</v>
      </c>
      <c r="E2324" t="s">
        <v>43</v>
      </c>
      <c r="F2324" t="s">
        <v>26</v>
      </c>
      <c r="G2324">
        <v>1.8</v>
      </c>
      <c r="H2324">
        <v>63.09</v>
      </c>
      <c r="I2324">
        <v>63.3</v>
      </c>
      <c r="J2324">
        <v>1</v>
      </c>
      <c r="K2324">
        <v>5.2</v>
      </c>
      <c r="L2324">
        <v>9.9</v>
      </c>
      <c r="M2324">
        <v>59</v>
      </c>
      <c r="N2324" t="s">
        <v>41</v>
      </c>
      <c r="O2324">
        <v>1.4039999999999999</v>
      </c>
      <c r="P2324" t="s">
        <v>28</v>
      </c>
      <c r="Q2324" t="s">
        <v>29</v>
      </c>
      <c r="R2324">
        <v>4.78</v>
      </c>
      <c r="S2324">
        <v>7</v>
      </c>
      <c r="T2324">
        <v>0.21</v>
      </c>
      <c r="U2324">
        <v>4.7</v>
      </c>
      <c r="V2324" t="s">
        <v>697</v>
      </c>
      <c r="W2324" t="s">
        <v>45</v>
      </c>
      <c r="X2324">
        <v>1</v>
      </c>
      <c r="Y2324" t="str">
        <f>IF(tblRides[[#This Row],[supply_demand_ratio]]&lt;0.8,"Below 0.8",IF(tblRides[[#This Row],[supply_demand_ratio]]&lt;1,"Between 0.8-1.0",IF(tblRides[[#This Row],[supply_demand_ratio]]&lt;=1.2,"Between 1.0-1.2","Above 1.2")))</f>
        <v>Above 1.2</v>
      </c>
    </row>
    <row r="2325" spans="1:25" x14ac:dyDescent="0.3">
      <c r="A2325" t="s">
        <v>2380</v>
      </c>
      <c r="B2325" s="1">
        <v>46043.929166666669</v>
      </c>
      <c r="C2325" s="2">
        <v>46043</v>
      </c>
      <c r="D2325">
        <v>22</v>
      </c>
      <c r="E2325" t="s">
        <v>62</v>
      </c>
      <c r="F2325" t="s">
        <v>34</v>
      </c>
      <c r="G2325">
        <v>4.9000000000000004</v>
      </c>
      <c r="H2325">
        <v>109.97</v>
      </c>
      <c r="I2325">
        <v>113.01</v>
      </c>
      <c r="J2325">
        <v>1.1000000000000001</v>
      </c>
      <c r="K2325">
        <v>2</v>
      </c>
      <c r="L2325">
        <v>1</v>
      </c>
      <c r="M2325">
        <v>54</v>
      </c>
      <c r="N2325" t="s">
        <v>41</v>
      </c>
      <c r="O2325">
        <v>1.1180000000000001</v>
      </c>
      <c r="P2325" t="s">
        <v>28</v>
      </c>
      <c r="Q2325" t="s">
        <v>29</v>
      </c>
      <c r="R2325">
        <v>5</v>
      </c>
      <c r="S2325">
        <v>0</v>
      </c>
      <c r="T2325">
        <v>3.04</v>
      </c>
      <c r="U2325">
        <v>-1</v>
      </c>
      <c r="V2325" t="s">
        <v>697</v>
      </c>
      <c r="W2325" t="s">
        <v>31</v>
      </c>
      <c r="X2325">
        <v>1</v>
      </c>
      <c r="Y2325" t="str">
        <f>IF(tblRides[[#This Row],[supply_demand_ratio]]&lt;0.8,"Below 0.8",IF(tblRides[[#This Row],[supply_demand_ratio]]&lt;1,"Between 0.8-1.0",IF(tblRides[[#This Row],[supply_demand_ratio]]&lt;=1.2,"Between 1.0-1.2","Above 1.2")))</f>
        <v>Between 1.0-1.2</v>
      </c>
    </row>
    <row r="2326" spans="1:25" x14ac:dyDescent="0.3">
      <c r="A2326" t="s">
        <v>2381</v>
      </c>
      <c r="B2326" s="1">
        <v>46043.929166666669</v>
      </c>
      <c r="C2326" s="2">
        <v>46043</v>
      </c>
      <c r="D2326">
        <v>22</v>
      </c>
      <c r="E2326" t="s">
        <v>36</v>
      </c>
      <c r="F2326" t="s">
        <v>26</v>
      </c>
      <c r="G2326">
        <v>0.8</v>
      </c>
      <c r="H2326">
        <v>52.82</v>
      </c>
      <c r="I2326">
        <v>52.41</v>
      </c>
      <c r="J2326">
        <v>1</v>
      </c>
      <c r="K2326">
        <v>4.3</v>
      </c>
      <c r="L2326">
        <v>7.7</v>
      </c>
      <c r="M2326">
        <v>105</v>
      </c>
      <c r="N2326" t="s">
        <v>27</v>
      </c>
      <c r="O2326">
        <v>0.93600000000000005</v>
      </c>
      <c r="P2326" t="s">
        <v>28</v>
      </c>
      <c r="Q2326" t="s">
        <v>29</v>
      </c>
      <c r="R2326">
        <v>4.82</v>
      </c>
      <c r="S2326">
        <v>3</v>
      </c>
      <c r="T2326">
        <v>-0.41</v>
      </c>
      <c r="U2326">
        <v>3.4</v>
      </c>
      <c r="V2326" t="s">
        <v>697</v>
      </c>
      <c r="W2326" t="s">
        <v>31</v>
      </c>
      <c r="X2326">
        <v>1</v>
      </c>
      <c r="Y2326" t="str">
        <f>IF(tblRides[[#This Row],[supply_demand_ratio]]&lt;0.8,"Below 0.8",IF(tblRides[[#This Row],[supply_demand_ratio]]&lt;1,"Between 0.8-1.0",IF(tblRides[[#This Row],[supply_demand_ratio]]&lt;=1.2,"Between 1.0-1.2","Above 1.2")))</f>
        <v>Between 0.8-1.0</v>
      </c>
    </row>
    <row r="2327" spans="1:25" x14ac:dyDescent="0.3">
      <c r="A2327" t="s">
        <v>2382</v>
      </c>
      <c r="B2327" s="1">
        <v>46043.931250000001</v>
      </c>
      <c r="C2327" s="2">
        <v>46043</v>
      </c>
      <c r="D2327">
        <v>22</v>
      </c>
      <c r="E2327" t="s">
        <v>43</v>
      </c>
      <c r="F2327" t="s">
        <v>26</v>
      </c>
      <c r="G2327">
        <v>3.9</v>
      </c>
      <c r="H2327">
        <v>113.3</v>
      </c>
      <c r="I2327">
        <v>118.64</v>
      </c>
      <c r="J2327">
        <v>1.1000000000000001</v>
      </c>
      <c r="K2327">
        <v>5.0999999999999996</v>
      </c>
      <c r="L2327">
        <v>7.4</v>
      </c>
      <c r="M2327">
        <v>75</v>
      </c>
      <c r="N2327" t="s">
        <v>41</v>
      </c>
      <c r="O2327">
        <v>1.4390000000000001</v>
      </c>
      <c r="P2327" t="s">
        <v>28</v>
      </c>
      <c r="Q2327" t="s">
        <v>29</v>
      </c>
      <c r="R2327">
        <v>4.5599999999999996</v>
      </c>
      <c r="S2327">
        <v>18</v>
      </c>
      <c r="T2327">
        <v>5.34</v>
      </c>
      <c r="U2327">
        <v>2.2999999999999998</v>
      </c>
      <c r="V2327" t="s">
        <v>697</v>
      </c>
      <c r="W2327" t="s">
        <v>45</v>
      </c>
      <c r="X2327">
        <v>1</v>
      </c>
      <c r="Y2327" t="str">
        <f>IF(tblRides[[#This Row],[supply_demand_ratio]]&lt;0.8,"Below 0.8",IF(tblRides[[#This Row],[supply_demand_ratio]]&lt;1,"Between 0.8-1.0",IF(tblRides[[#This Row],[supply_demand_ratio]]&lt;=1.2,"Between 1.0-1.2","Above 1.2")))</f>
        <v>Above 1.2</v>
      </c>
    </row>
    <row r="2328" spans="1:25" x14ac:dyDescent="0.3">
      <c r="A2328" t="s">
        <v>2383</v>
      </c>
      <c r="B2328" s="1">
        <v>46043.936111111114</v>
      </c>
      <c r="C2328" s="2">
        <v>46043</v>
      </c>
      <c r="D2328">
        <v>22</v>
      </c>
      <c r="E2328" t="s">
        <v>62</v>
      </c>
      <c r="F2328" t="s">
        <v>26</v>
      </c>
      <c r="G2328">
        <v>12.8</v>
      </c>
      <c r="H2328">
        <v>231.03</v>
      </c>
      <c r="I2328">
        <v>236.68</v>
      </c>
      <c r="J2328">
        <v>1</v>
      </c>
      <c r="K2328">
        <v>4.9000000000000004</v>
      </c>
      <c r="L2328">
        <v>1.4</v>
      </c>
      <c r="M2328">
        <v>55</v>
      </c>
      <c r="N2328" t="s">
        <v>41</v>
      </c>
      <c r="O2328">
        <v>2.2000000000000002</v>
      </c>
      <c r="P2328" t="s">
        <v>28</v>
      </c>
      <c r="Q2328" t="s">
        <v>29</v>
      </c>
      <c r="R2328">
        <v>4.83</v>
      </c>
      <c r="S2328">
        <v>1</v>
      </c>
      <c r="T2328">
        <v>5.65</v>
      </c>
      <c r="U2328">
        <v>-3.5</v>
      </c>
      <c r="V2328" t="s">
        <v>697</v>
      </c>
      <c r="W2328" t="s">
        <v>31</v>
      </c>
      <c r="X2328">
        <v>1</v>
      </c>
      <c r="Y2328" t="str">
        <f>IF(tblRides[[#This Row],[supply_demand_ratio]]&lt;0.8,"Below 0.8",IF(tblRides[[#This Row],[supply_demand_ratio]]&lt;1,"Between 0.8-1.0",IF(tblRides[[#This Row],[supply_demand_ratio]]&lt;=1.2,"Between 1.0-1.2","Above 1.2")))</f>
        <v>Above 1.2</v>
      </c>
    </row>
    <row r="2329" spans="1:25" x14ac:dyDescent="0.3">
      <c r="A2329" t="s">
        <v>2384</v>
      </c>
      <c r="B2329" s="1">
        <v>46043.9375</v>
      </c>
      <c r="C2329" s="2">
        <v>46043</v>
      </c>
      <c r="D2329">
        <v>22</v>
      </c>
      <c r="E2329" t="s">
        <v>43</v>
      </c>
      <c r="F2329" t="s">
        <v>26</v>
      </c>
      <c r="G2329">
        <v>23.8</v>
      </c>
      <c r="H2329">
        <v>346.9</v>
      </c>
      <c r="I2329">
        <v>355.22</v>
      </c>
      <c r="J2329">
        <v>1</v>
      </c>
      <c r="K2329">
        <v>2.9</v>
      </c>
      <c r="L2329">
        <v>3.3</v>
      </c>
      <c r="M2329">
        <v>69</v>
      </c>
      <c r="N2329" t="s">
        <v>41</v>
      </c>
      <c r="O2329">
        <v>1.5269999999999999</v>
      </c>
      <c r="P2329" t="s">
        <v>28</v>
      </c>
      <c r="Q2329" t="s">
        <v>29</v>
      </c>
      <c r="R2329">
        <v>4.6900000000000004</v>
      </c>
      <c r="S2329">
        <v>3</v>
      </c>
      <c r="T2329">
        <v>8.32</v>
      </c>
      <c r="U2329">
        <v>0.4</v>
      </c>
      <c r="V2329" t="s">
        <v>697</v>
      </c>
      <c r="W2329" t="s">
        <v>31</v>
      </c>
      <c r="X2329">
        <v>1</v>
      </c>
      <c r="Y2329" t="str">
        <f>IF(tblRides[[#This Row],[supply_demand_ratio]]&lt;0.8,"Below 0.8",IF(tblRides[[#This Row],[supply_demand_ratio]]&lt;1,"Between 0.8-1.0",IF(tblRides[[#This Row],[supply_demand_ratio]]&lt;=1.2,"Between 1.0-1.2","Above 1.2")))</f>
        <v>Above 1.2</v>
      </c>
    </row>
    <row r="2330" spans="1:25" x14ac:dyDescent="0.3">
      <c r="A2330" t="s">
        <v>2385</v>
      </c>
      <c r="B2330" s="1">
        <v>46043.944444444445</v>
      </c>
      <c r="C2330" s="2">
        <v>46043</v>
      </c>
      <c r="D2330">
        <v>22</v>
      </c>
      <c r="E2330" t="s">
        <v>25</v>
      </c>
      <c r="F2330" t="s">
        <v>34</v>
      </c>
      <c r="G2330">
        <v>5.3</v>
      </c>
      <c r="H2330">
        <v>119.52</v>
      </c>
      <c r="I2330">
        <v>125.29</v>
      </c>
      <c r="J2330">
        <v>1</v>
      </c>
      <c r="K2330">
        <v>3.9</v>
      </c>
      <c r="L2330">
        <v>1</v>
      </c>
      <c r="M2330">
        <v>114</v>
      </c>
      <c r="N2330" t="s">
        <v>27</v>
      </c>
      <c r="O2330">
        <v>0.94</v>
      </c>
      <c r="P2330" t="s">
        <v>28</v>
      </c>
      <c r="Q2330" t="s">
        <v>29</v>
      </c>
      <c r="R2330">
        <v>4.93</v>
      </c>
      <c r="S2330">
        <v>0</v>
      </c>
      <c r="T2330">
        <v>5.77</v>
      </c>
      <c r="U2330">
        <v>-2.9</v>
      </c>
      <c r="V2330" t="s">
        <v>697</v>
      </c>
      <c r="W2330" t="s">
        <v>31</v>
      </c>
      <c r="X2330">
        <v>1</v>
      </c>
      <c r="Y2330" t="str">
        <f>IF(tblRides[[#This Row],[supply_demand_ratio]]&lt;0.8,"Below 0.8",IF(tblRides[[#This Row],[supply_demand_ratio]]&lt;1,"Between 0.8-1.0",IF(tblRides[[#This Row],[supply_demand_ratio]]&lt;=1.2,"Between 1.0-1.2","Above 1.2")))</f>
        <v>Between 0.8-1.0</v>
      </c>
    </row>
    <row r="2331" spans="1:25" x14ac:dyDescent="0.3">
      <c r="A2331" t="s">
        <v>2386</v>
      </c>
      <c r="B2331" s="1">
        <v>46043.945833333331</v>
      </c>
      <c r="C2331" s="2">
        <v>46043</v>
      </c>
      <c r="D2331">
        <v>22</v>
      </c>
      <c r="E2331" t="s">
        <v>43</v>
      </c>
      <c r="F2331" t="s">
        <v>34</v>
      </c>
      <c r="G2331">
        <v>7.7</v>
      </c>
      <c r="H2331">
        <v>172.06</v>
      </c>
      <c r="I2331">
        <v>173.41</v>
      </c>
      <c r="J2331">
        <v>1.1000000000000001</v>
      </c>
      <c r="K2331">
        <v>2</v>
      </c>
      <c r="L2331">
        <v>1</v>
      </c>
      <c r="M2331">
        <v>74</v>
      </c>
      <c r="N2331" t="s">
        <v>41</v>
      </c>
      <c r="O2331">
        <v>2.2000000000000002</v>
      </c>
      <c r="P2331" t="s">
        <v>28</v>
      </c>
      <c r="Q2331" t="s">
        <v>29</v>
      </c>
      <c r="R2331">
        <v>4.7699999999999996</v>
      </c>
      <c r="S2331">
        <v>0</v>
      </c>
      <c r="T2331">
        <v>1.35</v>
      </c>
      <c r="U2331">
        <v>-1</v>
      </c>
      <c r="V2331" t="s">
        <v>697</v>
      </c>
      <c r="W2331" t="s">
        <v>31</v>
      </c>
      <c r="X2331">
        <v>1</v>
      </c>
      <c r="Y2331" t="str">
        <f>IF(tblRides[[#This Row],[supply_demand_ratio]]&lt;0.8,"Below 0.8",IF(tblRides[[#This Row],[supply_demand_ratio]]&lt;1,"Between 0.8-1.0",IF(tblRides[[#This Row],[supply_demand_ratio]]&lt;=1.2,"Between 1.0-1.2","Above 1.2")))</f>
        <v>Above 1.2</v>
      </c>
    </row>
    <row r="2332" spans="1:25" x14ac:dyDescent="0.3">
      <c r="A2332" t="s">
        <v>2387</v>
      </c>
      <c r="B2332" s="1">
        <v>46043.956250000003</v>
      </c>
      <c r="C2332" s="2">
        <v>46043</v>
      </c>
      <c r="D2332">
        <v>22</v>
      </c>
      <c r="E2332" t="s">
        <v>25</v>
      </c>
      <c r="F2332" t="s">
        <v>26</v>
      </c>
      <c r="G2332">
        <v>2.2999999999999998</v>
      </c>
      <c r="H2332">
        <v>74.569999999999993</v>
      </c>
      <c r="I2332">
        <v>75.72</v>
      </c>
      <c r="J2332">
        <v>1</v>
      </c>
      <c r="K2332">
        <v>2.9</v>
      </c>
      <c r="L2332">
        <v>1</v>
      </c>
      <c r="M2332">
        <v>104</v>
      </c>
      <c r="N2332" t="s">
        <v>41</v>
      </c>
      <c r="O2332">
        <v>1.036</v>
      </c>
      <c r="P2332" t="s">
        <v>28</v>
      </c>
      <c r="Q2332" t="s">
        <v>29</v>
      </c>
      <c r="R2332">
        <v>4.49</v>
      </c>
      <c r="S2332">
        <v>18</v>
      </c>
      <c r="T2332">
        <v>1.1499999999999999</v>
      </c>
      <c r="U2332">
        <v>-1.9</v>
      </c>
      <c r="V2332" t="s">
        <v>697</v>
      </c>
      <c r="W2332" t="s">
        <v>31</v>
      </c>
      <c r="X2332">
        <v>1</v>
      </c>
      <c r="Y2332" t="str">
        <f>IF(tblRides[[#This Row],[supply_demand_ratio]]&lt;0.8,"Below 0.8",IF(tblRides[[#This Row],[supply_demand_ratio]]&lt;1,"Between 0.8-1.0",IF(tblRides[[#This Row],[supply_demand_ratio]]&lt;=1.2,"Between 1.0-1.2","Above 1.2")))</f>
        <v>Between 1.0-1.2</v>
      </c>
    </row>
    <row r="2333" spans="1:25" x14ac:dyDescent="0.3">
      <c r="A2333" t="s">
        <v>2388</v>
      </c>
      <c r="B2333" s="1">
        <v>46043.961805555555</v>
      </c>
      <c r="C2333" s="2">
        <v>46043</v>
      </c>
      <c r="D2333">
        <v>23</v>
      </c>
      <c r="E2333" t="s">
        <v>62</v>
      </c>
      <c r="F2333" t="s">
        <v>26</v>
      </c>
      <c r="G2333">
        <v>7.4</v>
      </c>
      <c r="H2333">
        <v>135.63</v>
      </c>
      <c r="I2333">
        <v>137.32</v>
      </c>
      <c r="J2333">
        <v>1</v>
      </c>
      <c r="K2333">
        <v>2</v>
      </c>
      <c r="L2333">
        <v>1</v>
      </c>
      <c r="M2333">
        <v>63</v>
      </c>
      <c r="N2333" t="s">
        <v>41</v>
      </c>
      <c r="O2333">
        <v>2.0840000000000001</v>
      </c>
      <c r="P2333" t="s">
        <v>28</v>
      </c>
      <c r="Q2333" t="s">
        <v>29</v>
      </c>
      <c r="R2333">
        <v>4.72</v>
      </c>
      <c r="S2333">
        <v>3</v>
      </c>
      <c r="T2333">
        <v>1.69</v>
      </c>
      <c r="U2333">
        <v>-1</v>
      </c>
      <c r="V2333" t="s">
        <v>697</v>
      </c>
      <c r="W2333" t="s">
        <v>31</v>
      </c>
      <c r="X2333">
        <v>1</v>
      </c>
      <c r="Y2333" t="str">
        <f>IF(tblRides[[#This Row],[supply_demand_ratio]]&lt;0.8,"Below 0.8",IF(tblRides[[#This Row],[supply_demand_ratio]]&lt;1,"Between 0.8-1.0",IF(tblRides[[#This Row],[supply_demand_ratio]]&lt;=1.2,"Between 1.0-1.2","Above 1.2")))</f>
        <v>Above 1.2</v>
      </c>
    </row>
    <row r="2334" spans="1:25" x14ac:dyDescent="0.3">
      <c r="A2334" t="s">
        <v>2389</v>
      </c>
      <c r="B2334" s="1">
        <v>46043.979861111111</v>
      </c>
      <c r="C2334" s="2">
        <v>46043</v>
      </c>
      <c r="D2334">
        <v>23</v>
      </c>
      <c r="E2334" t="s">
        <v>43</v>
      </c>
      <c r="F2334" t="s">
        <v>34</v>
      </c>
      <c r="G2334">
        <v>14.3</v>
      </c>
      <c r="H2334">
        <v>253.02</v>
      </c>
      <c r="I2334">
        <v>252.27</v>
      </c>
      <c r="J2334">
        <v>1</v>
      </c>
      <c r="K2334">
        <v>3.8</v>
      </c>
      <c r="L2334">
        <v>8.9</v>
      </c>
      <c r="M2334">
        <v>62</v>
      </c>
      <c r="N2334" t="s">
        <v>41</v>
      </c>
      <c r="O2334">
        <v>2.2000000000000002</v>
      </c>
      <c r="P2334" t="s">
        <v>28</v>
      </c>
      <c r="Q2334" t="s">
        <v>29</v>
      </c>
      <c r="R2334">
        <v>4.71</v>
      </c>
      <c r="S2334">
        <v>0</v>
      </c>
      <c r="T2334">
        <v>-0.75</v>
      </c>
      <c r="U2334">
        <v>5.0999999999999996</v>
      </c>
      <c r="V2334" t="s">
        <v>697</v>
      </c>
      <c r="W2334" t="s">
        <v>31</v>
      </c>
      <c r="X2334">
        <v>1</v>
      </c>
      <c r="Y2334" t="str">
        <f>IF(tblRides[[#This Row],[supply_demand_ratio]]&lt;0.8,"Below 0.8",IF(tblRides[[#This Row],[supply_demand_ratio]]&lt;1,"Between 0.8-1.0",IF(tblRides[[#This Row],[supply_demand_ratio]]&lt;=1.2,"Between 1.0-1.2","Above 1.2")))</f>
        <v>Above 1.2</v>
      </c>
    </row>
    <row r="2335" spans="1:25" x14ac:dyDescent="0.3">
      <c r="A2335" t="s">
        <v>2390</v>
      </c>
      <c r="B2335" s="1">
        <v>46043.98541666667</v>
      </c>
      <c r="C2335" s="2">
        <v>46043</v>
      </c>
      <c r="D2335">
        <v>23</v>
      </c>
      <c r="E2335" t="s">
        <v>33</v>
      </c>
      <c r="F2335" t="s">
        <v>26</v>
      </c>
      <c r="G2335">
        <v>6.1</v>
      </c>
      <c r="H2335">
        <v>143.30000000000001</v>
      </c>
      <c r="I2335">
        <v>139.82</v>
      </c>
      <c r="J2335">
        <v>1</v>
      </c>
      <c r="K2335">
        <v>5.3</v>
      </c>
      <c r="L2335">
        <v>2.6</v>
      </c>
      <c r="M2335">
        <v>110</v>
      </c>
      <c r="N2335" t="s">
        <v>41</v>
      </c>
      <c r="O2335">
        <v>1.7849999999999999</v>
      </c>
      <c r="P2335" t="s">
        <v>28</v>
      </c>
      <c r="Q2335" t="s">
        <v>29</v>
      </c>
      <c r="R2335">
        <v>4.34</v>
      </c>
      <c r="S2335">
        <v>25</v>
      </c>
      <c r="T2335">
        <v>-3.48</v>
      </c>
      <c r="U2335">
        <v>-2.7</v>
      </c>
      <c r="V2335" t="s">
        <v>697</v>
      </c>
      <c r="W2335" t="s">
        <v>45</v>
      </c>
      <c r="X2335">
        <v>1</v>
      </c>
      <c r="Y2335" t="str">
        <f>IF(tblRides[[#This Row],[supply_demand_ratio]]&lt;0.8,"Below 0.8",IF(tblRides[[#This Row],[supply_demand_ratio]]&lt;1,"Between 0.8-1.0",IF(tblRides[[#This Row],[supply_demand_ratio]]&lt;=1.2,"Between 1.0-1.2","Above 1.2")))</f>
        <v>Above 1.2</v>
      </c>
    </row>
    <row r="2336" spans="1:25" x14ac:dyDescent="0.3">
      <c r="A2336" t="s">
        <v>2391</v>
      </c>
      <c r="B2336" s="1">
        <v>46043.986111111109</v>
      </c>
      <c r="C2336" s="2">
        <v>46043</v>
      </c>
      <c r="D2336">
        <v>23</v>
      </c>
      <c r="E2336" t="s">
        <v>43</v>
      </c>
      <c r="F2336" t="s">
        <v>34</v>
      </c>
      <c r="G2336">
        <v>11.8</v>
      </c>
      <c r="H2336">
        <v>224.66</v>
      </c>
      <c r="I2336">
        <v>232.36</v>
      </c>
      <c r="J2336">
        <v>1.1000000000000001</v>
      </c>
      <c r="K2336">
        <v>2.8</v>
      </c>
      <c r="L2336">
        <v>4.5</v>
      </c>
      <c r="M2336">
        <v>71</v>
      </c>
      <c r="N2336" t="s">
        <v>41</v>
      </c>
      <c r="O2336">
        <v>2.0670000000000002</v>
      </c>
      <c r="P2336" t="s">
        <v>28</v>
      </c>
      <c r="Q2336" t="s">
        <v>29</v>
      </c>
      <c r="R2336">
        <v>4.78</v>
      </c>
      <c r="S2336">
        <v>0</v>
      </c>
      <c r="T2336">
        <v>7.7</v>
      </c>
      <c r="U2336">
        <v>1.7</v>
      </c>
      <c r="V2336" t="s">
        <v>697</v>
      </c>
      <c r="W2336" t="s">
        <v>31</v>
      </c>
      <c r="X2336">
        <v>1</v>
      </c>
      <c r="Y2336" t="str">
        <f>IF(tblRides[[#This Row],[supply_demand_ratio]]&lt;0.8,"Below 0.8",IF(tblRides[[#This Row],[supply_demand_ratio]]&lt;1,"Between 0.8-1.0",IF(tblRides[[#This Row],[supply_demand_ratio]]&lt;=1.2,"Between 1.0-1.2","Above 1.2")))</f>
        <v>Above 1.2</v>
      </c>
    </row>
    <row r="2337" spans="1:25" x14ac:dyDescent="0.3">
      <c r="A2337" t="s">
        <v>2392</v>
      </c>
      <c r="B2337" s="1">
        <v>46044.013194444444</v>
      </c>
      <c r="C2337" s="2">
        <v>46044</v>
      </c>
      <c r="D2337">
        <v>0</v>
      </c>
      <c r="E2337" t="s">
        <v>62</v>
      </c>
      <c r="F2337" t="s">
        <v>26</v>
      </c>
      <c r="G2337">
        <v>3.6</v>
      </c>
      <c r="H2337">
        <v>96.7</v>
      </c>
      <c r="I2337">
        <v>94.68</v>
      </c>
      <c r="J2337">
        <v>1</v>
      </c>
      <c r="K2337">
        <v>2</v>
      </c>
      <c r="L2337">
        <v>2.5</v>
      </c>
      <c r="M2337">
        <v>51</v>
      </c>
      <c r="N2337" t="s">
        <v>41</v>
      </c>
      <c r="O2337">
        <v>1.4430000000000001</v>
      </c>
      <c r="P2337" t="s">
        <v>28</v>
      </c>
      <c r="Q2337" t="s">
        <v>29</v>
      </c>
      <c r="R2337">
        <v>5</v>
      </c>
      <c r="S2337">
        <v>5</v>
      </c>
      <c r="T2337">
        <v>-2.02</v>
      </c>
      <c r="U2337">
        <v>0.5</v>
      </c>
      <c r="V2337" t="s">
        <v>30</v>
      </c>
      <c r="W2337" t="s">
        <v>31</v>
      </c>
      <c r="X2337">
        <v>1</v>
      </c>
      <c r="Y2337" t="str">
        <f>IF(tblRides[[#This Row],[supply_demand_ratio]]&lt;0.8,"Below 0.8",IF(tblRides[[#This Row],[supply_demand_ratio]]&lt;1,"Between 0.8-1.0",IF(tblRides[[#This Row],[supply_demand_ratio]]&lt;=1.2,"Between 1.0-1.2","Above 1.2")))</f>
        <v>Above 1.2</v>
      </c>
    </row>
    <row r="2338" spans="1:25" x14ac:dyDescent="0.3">
      <c r="A2338" t="s">
        <v>2393</v>
      </c>
      <c r="B2338" s="1">
        <v>46044.02847222222</v>
      </c>
      <c r="C2338" s="2">
        <v>46044</v>
      </c>
      <c r="D2338">
        <v>0</v>
      </c>
      <c r="E2338" t="s">
        <v>33</v>
      </c>
      <c r="F2338" t="s">
        <v>26</v>
      </c>
      <c r="G2338">
        <v>1.2</v>
      </c>
      <c r="H2338">
        <v>57.28</v>
      </c>
      <c r="I2338">
        <v>57.02</v>
      </c>
      <c r="J2338">
        <v>1</v>
      </c>
      <c r="K2338">
        <v>6</v>
      </c>
      <c r="L2338">
        <v>6.4</v>
      </c>
      <c r="M2338">
        <v>89</v>
      </c>
      <c r="N2338" t="s">
        <v>41</v>
      </c>
      <c r="O2338">
        <v>1.4690000000000001</v>
      </c>
      <c r="P2338" t="s">
        <v>28</v>
      </c>
      <c r="Q2338" t="s">
        <v>29</v>
      </c>
      <c r="R2338">
        <v>4.6100000000000003</v>
      </c>
      <c r="S2338">
        <v>1</v>
      </c>
      <c r="T2338">
        <v>-0.26</v>
      </c>
      <c r="U2338">
        <v>0.4</v>
      </c>
      <c r="V2338" t="s">
        <v>30</v>
      </c>
      <c r="W2338" t="s">
        <v>45</v>
      </c>
      <c r="X2338">
        <v>1</v>
      </c>
      <c r="Y2338" t="str">
        <f>IF(tblRides[[#This Row],[supply_demand_ratio]]&lt;0.8,"Below 0.8",IF(tblRides[[#This Row],[supply_demand_ratio]]&lt;1,"Between 0.8-1.0",IF(tblRides[[#This Row],[supply_demand_ratio]]&lt;=1.2,"Between 1.0-1.2","Above 1.2")))</f>
        <v>Above 1.2</v>
      </c>
    </row>
    <row r="2339" spans="1:25" x14ac:dyDescent="0.3">
      <c r="A2339" t="s">
        <v>2394</v>
      </c>
      <c r="B2339" s="1">
        <v>46044.054166666669</v>
      </c>
      <c r="C2339" s="2">
        <v>46044</v>
      </c>
      <c r="D2339">
        <v>1</v>
      </c>
      <c r="E2339" t="s">
        <v>33</v>
      </c>
      <c r="F2339" t="s">
        <v>26</v>
      </c>
      <c r="G2339">
        <v>4.5999999999999996</v>
      </c>
      <c r="H2339">
        <v>103.97</v>
      </c>
      <c r="J2339">
        <v>1</v>
      </c>
      <c r="K2339">
        <v>4.5999999999999996</v>
      </c>
      <c r="M2339">
        <v>104</v>
      </c>
      <c r="N2339" t="s">
        <v>41</v>
      </c>
      <c r="O2339">
        <v>1.63</v>
      </c>
      <c r="P2339" t="s">
        <v>82</v>
      </c>
      <c r="Q2339" t="s">
        <v>83</v>
      </c>
      <c r="R2339">
        <v>4.1500000000000004</v>
      </c>
      <c r="S2339">
        <v>3</v>
      </c>
      <c r="V2339" t="s">
        <v>30</v>
      </c>
      <c r="W2339" t="s">
        <v>31</v>
      </c>
      <c r="X2339">
        <v>0</v>
      </c>
      <c r="Y2339" t="str">
        <f>IF(tblRides[[#This Row],[supply_demand_ratio]]&lt;0.8,"Below 0.8",IF(tblRides[[#This Row],[supply_demand_ratio]]&lt;1,"Between 0.8-1.0",IF(tblRides[[#This Row],[supply_demand_ratio]]&lt;=1.2,"Between 1.0-1.2","Above 1.2")))</f>
        <v>Above 1.2</v>
      </c>
    </row>
    <row r="2340" spans="1:25" x14ac:dyDescent="0.3">
      <c r="A2340" t="s">
        <v>2395</v>
      </c>
      <c r="B2340" s="1">
        <v>46044.059027777781</v>
      </c>
      <c r="C2340" s="2">
        <v>46044</v>
      </c>
      <c r="D2340">
        <v>1</v>
      </c>
      <c r="E2340" t="s">
        <v>25</v>
      </c>
      <c r="F2340" t="s">
        <v>26</v>
      </c>
      <c r="G2340">
        <v>3.5</v>
      </c>
      <c r="H2340">
        <v>110.97</v>
      </c>
      <c r="I2340">
        <v>118.32</v>
      </c>
      <c r="J2340">
        <v>1.1000000000000001</v>
      </c>
      <c r="K2340">
        <v>2.5</v>
      </c>
      <c r="L2340">
        <v>1.2</v>
      </c>
      <c r="M2340">
        <v>136</v>
      </c>
      <c r="N2340" t="s">
        <v>27</v>
      </c>
      <c r="O2340">
        <v>1.0940000000000001</v>
      </c>
      <c r="P2340" t="s">
        <v>28</v>
      </c>
      <c r="Q2340" t="s">
        <v>29</v>
      </c>
      <c r="R2340">
        <v>4.63</v>
      </c>
      <c r="S2340">
        <v>16</v>
      </c>
      <c r="T2340">
        <v>7.35</v>
      </c>
      <c r="U2340">
        <v>-1.3</v>
      </c>
      <c r="V2340" t="s">
        <v>30</v>
      </c>
      <c r="W2340" t="s">
        <v>31</v>
      </c>
      <c r="X2340">
        <v>1</v>
      </c>
      <c r="Y2340" t="str">
        <f>IF(tblRides[[#This Row],[supply_demand_ratio]]&lt;0.8,"Below 0.8",IF(tblRides[[#This Row],[supply_demand_ratio]]&lt;1,"Between 0.8-1.0",IF(tblRides[[#This Row],[supply_demand_ratio]]&lt;=1.2,"Between 1.0-1.2","Above 1.2")))</f>
        <v>Between 1.0-1.2</v>
      </c>
    </row>
    <row r="2341" spans="1:25" x14ac:dyDescent="0.3">
      <c r="A2341" t="s">
        <v>2396</v>
      </c>
      <c r="B2341" s="1">
        <v>46044.0625</v>
      </c>
      <c r="C2341" s="2">
        <v>46044</v>
      </c>
      <c r="D2341">
        <v>1</v>
      </c>
      <c r="E2341" t="s">
        <v>62</v>
      </c>
      <c r="F2341" t="s">
        <v>34</v>
      </c>
      <c r="G2341">
        <v>11.3</v>
      </c>
      <c r="H2341">
        <v>182.55</v>
      </c>
      <c r="I2341">
        <v>194.11</v>
      </c>
      <c r="J2341">
        <v>1</v>
      </c>
      <c r="K2341">
        <v>2.2999999999999998</v>
      </c>
      <c r="L2341">
        <v>5.4</v>
      </c>
      <c r="M2341">
        <v>65</v>
      </c>
      <c r="N2341" t="s">
        <v>41</v>
      </c>
      <c r="O2341">
        <v>2.2000000000000002</v>
      </c>
      <c r="P2341" t="s">
        <v>28</v>
      </c>
      <c r="Q2341" t="s">
        <v>29</v>
      </c>
      <c r="R2341">
        <v>5</v>
      </c>
      <c r="S2341">
        <v>0</v>
      </c>
      <c r="T2341">
        <v>11.56</v>
      </c>
      <c r="U2341">
        <v>3.1</v>
      </c>
      <c r="V2341" t="s">
        <v>30</v>
      </c>
      <c r="W2341" t="s">
        <v>31</v>
      </c>
      <c r="X2341">
        <v>1</v>
      </c>
      <c r="Y2341" t="str">
        <f>IF(tblRides[[#This Row],[supply_demand_ratio]]&lt;0.8,"Below 0.8",IF(tblRides[[#This Row],[supply_demand_ratio]]&lt;1,"Between 0.8-1.0",IF(tblRides[[#This Row],[supply_demand_ratio]]&lt;=1.2,"Between 1.0-1.2","Above 1.2")))</f>
        <v>Above 1.2</v>
      </c>
    </row>
    <row r="2342" spans="1:25" x14ac:dyDescent="0.3">
      <c r="A2342" t="s">
        <v>2397</v>
      </c>
      <c r="B2342" s="1">
        <v>46044.067361111112</v>
      </c>
      <c r="C2342" s="2">
        <v>46044</v>
      </c>
      <c r="D2342">
        <v>1</v>
      </c>
      <c r="E2342" t="s">
        <v>33</v>
      </c>
      <c r="F2342" t="s">
        <v>26</v>
      </c>
      <c r="G2342">
        <v>11.4</v>
      </c>
      <c r="H2342">
        <v>226.07</v>
      </c>
      <c r="I2342">
        <v>231.47</v>
      </c>
      <c r="J2342">
        <v>1</v>
      </c>
      <c r="K2342">
        <v>6.1</v>
      </c>
      <c r="L2342">
        <v>1</v>
      </c>
      <c r="M2342">
        <v>100</v>
      </c>
      <c r="N2342" t="s">
        <v>41</v>
      </c>
      <c r="O2342">
        <v>1.387</v>
      </c>
      <c r="P2342" t="s">
        <v>28</v>
      </c>
      <c r="Q2342" t="s">
        <v>29</v>
      </c>
      <c r="R2342">
        <v>4.51</v>
      </c>
      <c r="S2342">
        <v>7</v>
      </c>
      <c r="T2342">
        <v>5.4</v>
      </c>
      <c r="U2342">
        <v>-5.0999999999999996</v>
      </c>
      <c r="V2342" t="s">
        <v>30</v>
      </c>
      <c r="W2342" t="s">
        <v>45</v>
      </c>
      <c r="X2342">
        <v>1</v>
      </c>
      <c r="Y2342" t="str">
        <f>IF(tblRides[[#This Row],[supply_demand_ratio]]&lt;0.8,"Below 0.8",IF(tblRides[[#This Row],[supply_demand_ratio]]&lt;1,"Between 0.8-1.0",IF(tblRides[[#This Row],[supply_demand_ratio]]&lt;=1.2,"Between 1.0-1.2","Above 1.2")))</f>
        <v>Above 1.2</v>
      </c>
    </row>
    <row r="2343" spans="1:25" x14ac:dyDescent="0.3">
      <c r="A2343" t="s">
        <v>2398</v>
      </c>
      <c r="B2343" s="1">
        <v>46044.079861111109</v>
      </c>
      <c r="C2343" s="2">
        <v>46044</v>
      </c>
      <c r="D2343">
        <v>1</v>
      </c>
      <c r="E2343" t="s">
        <v>25</v>
      </c>
      <c r="F2343" t="s">
        <v>26</v>
      </c>
      <c r="G2343">
        <v>2.2000000000000002</v>
      </c>
      <c r="H2343">
        <v>74.73</v>
      </c>
      <c r="I2343">
        <v>75.39</v>
      </c>
      <c r="J2343">
        <v>1</v>
      </c>
      <c r="K2343">
        <v>5.0999999999999996</v>
      </c>
      <c r="L2343">
        <v>9</v>
      </c>
      <c r="M2343">
        <v>125</v>
      </c>
      <c r="N2343" t="s">
        <v>27</v>
      </c>
      <c r="O2343">
        <v>1.0960000000000001</v>
      </c>
      <c r="P2343" t="s">
        <v>28</v>
      </c>
      <c r="Q2343" t="s">
        <v>29</v>
      </c>
      <c r="R2343">
        <v>4.96</v>
      </c>
      <c r="S2343">
        <v>4</v>
      </c>
      <c r="T2343">
        <v>0.66</v>
      </c>
      <c r="U2343">
        <v>3.9</v>
      </c>
      <c r="V2343" t="s">
        <v>30</v>
      </c>
      <c r="W2343" t="s">
        <v>45</v>
      </c>
      <c r="X2343">
        <v>1</v>
      </c>
      <c r="Y2343" t="str">
        <f>IF(tblRides[[#This Row],[supply_demand_ratio]]&lt;0.8,"Below 0.8",IF(tblRides[[#This Row],[supply_demand_ratio]]&lt;1,"Between 0.8-1.0",IF(tblRides[[#This Row],[supply_demand_ratio]]&lt;=1.2,"Between 1.0-1.2","Above 1.2")))</f>
        <v>Between 1.0-1.2</v>
      </c>
    </row>
    <row r="2344" spans="1:25" x14ac:dyDescent="0.3">
      <c r="A2344" t="s">
        <v>2399</v>
      </c>
      <c r="B2344" s="1">
        <v>46044.086111111108</v>
      </c>
      <c r="C2344" s="2">
        <v>46044</v>
      </c>
      <c r="D2344">
        <v>2</v>
      </c>
      <c r="E2344" t="s">
        <v>36</v>
      </c>
      <c r="F2344" t="s">
        <v>34</v>
      </c>
      <c r="G2344">
        <v>8.3000000000000007</v>
      </c>
      <c r="H2344">
        <v>160.63999999999999</v>
      </c>
      <c r="J2344">
        <v>1.1000000000000001</v>
      </c>
      <c r="K2344">
        <v>5.7</v>
      </c>
      <c r="L2344">
        <v>5.2</v>
      </c>
      <c r="M2344">
        <v>130</v>
      </c>
      <c r="N2344" t="s">
        <v>27</v>
      </c>
      <c r="O2344">
        <v>1.3440000000000001</v>
      </c>
      <c r="P2344" t="s">
        <v>58</v>
      </c>
      <c r="Q2344" t="s">
        <v>88</v>
      </c>
      <c r="R2344">
        <v>4.57</v>
      </c>
      <c r="S2344">
        <v>0</v>
      </c>
      <c r="U2344">
        <v>-0.5</v>
      </c>
      <c r="V2344" t="s">
        <v>30</v>
      </c>
      <c r="W2344" t="s">
        <v>45</v>
      </c>
      <c r="X2344">
        <v>0</v>
      </c>
      <c r="Y2344" t="str">
        <f>IF(tblRides[[#This Row],[supply_demand_ratio]]&lt;0.8,"Below 0.8",IF(tblRides[[#This Row],[supply_demand_ratio]]&lt;1,"Between 0.8-1.0",IF(tblRides[[#This Row],[supply_demand_ratio]]&lt;=1.2,"Between 1.0-1.2","Above 1.2")))</f>
        <v>Above 1.2</v>
      </c>
    </row>
    <row r="2345" spans="1:25" x14ac:dyDescent="0.3">
      <c r="A2345" t="s">
        <v>2400</v>
      </c>
      <c r="B2345" s="1">
        <v>46044.092361111114</v>
      </c>
      <c r="C2345" s="2">
        <v>46044</v>
      </c>
      <c r="D2345">
        <v>2</v>
      </c>
      <c r="E2345" t="s">
        <v>25</v>
      </c>
      <c r="F2345" t="s">
        <v>26</v>
      </c>
      <c r="G2345">
        <v>9.9</v>
      </c>
      <c r="H2345">
        <v>199.12</v>
      </c>
      <c r="I2345">
        <v>194.88</v>
      </c>
      <c r="J2345">
        <v>1</v>
      </c>
      <c r="K2345">
        <v>2</v>
      </c>
      <c r="L2345">
        <v>3.5</v>
      </c>
      <c r="M2345">
        <v>120</v>
      </c>
      <c r="N2345" t="s">
        <v>41</v>
      </c>
      <c r="O2345">
        <v>1.2030000000000001</v>
      </c>
      <c r="P2345" t="s">
        <v>28</v>
      </c>
      <c r="Q2345" t="s">
        <v>29</v>
      </c>
      <c r="R2345">
        <v>4.78</v>
      </c>
      <c r="S2345">
        <v>11</v>
      </c>
      <c r="T2345">
        <v>-4.24</v>
      </c>
      <c r="U2345">
        <v>1.5</v>
      </c>
      <c r="V2345" t="s">
        <v>30</v>
      </c>
      <c r="W2345" t="s">
        <v>31</v>
      </c>
      <c r="X2345">
        <v>1</v>
      </c>
      <c r="Y2345" t="str">
        <f>IF(tblRides[[#This Row],[supply_demand_ratio]]&lt;0.8,"Below 0.8",IF(tblRides[[#This Row],[supply_demand_ratio]]&lt;1,"Between 0.8-1.0",IF(tblRides[[#This Row],[supply_demand_ratio]]&lt;=1.2,"Between 1.0-1.2","Above 1.2")))</f>
        <v>Above 1.2</v>
      </c>
    </row>
    <row r="2346" spans="1:25" x14ac:dyDescent="0.3">
      <c r="A2346" t="s">
        <v>2401</v>
      </c>
      <c r="B2346" s="1">
        <v>46044.106944444444</v>
      </c>
      <c r="C2346" s="2">
        <v>46044</v>
      </c>
      <c r="D2346">
        <v>2</v>
      </c>
      <c r="E2346" t="s">
        <v>43</v>
      </c>
      <c r="F2346" t="s">
        <v>34</v>
      </c>
      <c r="G2346">
        <v>4.0999999999999996</v>
      </c>
      <c r="H2346">
        <v>96.84</v>
      </c>
      <c r="J2346">
        <v>1</v>
      </c>
      <c r="K2346">
        <v>5.3</v>
      </c>
      <c r="L2346">
        <v>8.1</v>
      </c>
      <c r="M2346">
        <v>70</v>
      </c>
      <c r="N2346" t="s">
        <v>41</v>
      </c>
      <c r="O2346">
        <v>2.2000000000000002</v>
      </c>
      <c r="P2346" t="s">
        <v>58</v>
      </c>
      <c r="Q2346" t="s">
        <v>88</v>
      </c>
      <c r="R2346">
        <v>4.71</v>
      </c>
      <c r="S2346">
        <v>0</v>
      </c>
      <c r="U2346">
        <v>2.8</v>
      </c>
      <c r="V2346" t="s">
        <v>30</v>
      </c>
      <c r="W2346" t="s">
        <v>45</v>
      </c>
      <c r="X2346">
        <v>0</v>
      </c>
      <c r="Y2346" t="str">
        <f>IF(tblRides[[#This Row],[supply_demand_ratio]]&lt;0.8,"Below 0.8",IF(tblRides[[#This Row],[supply_demand_ratio]]&lt;1,"Between 0.8-1.0",IF(tblRides[[#This Row],[supply_demand_ratio]]&lt;=1.2,"Between 1.0-1.2","Above 1.2")))</f>
        <v>Above 1.2</v>
      </c>
    </row>
    <row r="2347" spans="1:25" x14ac:dyDescent="0.3">
      <c r="A2347" t="s">
        <v>2402</v>
      </c>
      <c r="B2347" s="1">
        <v>46044.107638888891</v>
      </c>
      <c r="C2347" s="2">
        <v>46044</v>
      </c>
      <c r="D2347">
        <v>2</v>
      </c>
      <c r="E2347" t="s">
        <v>33</v>
      </c>
      <c r="F2347" t="s">
        <v>26</v>
      </c>
      <c r="G2347">
        <v>6.5</v>
      </c>
      <c r="H2347">
        <v>160.44</v>
      </c>
      <c r="I2347">
        <v>170.3</v>
      </c>
      <c r="J2347">
        <v>1.1000000000000001</v>
      </c>
      <c r="K2347">
        <v>2</v>
      </c>
      <c r="L2347">
        <v>6.7</v>
      </c>
      <c r="M2347">
        <v>94</v>
      </c>
      <c r="N2347" t="s">
        <v>27</v>
      </c>
      <c r="O2347">
        <v>1.0680000000000001</v>
      </c>
      <c r="P2347" t="s">
        <v>28</v>
      </c>
      <c r="Q2347" t="s">
        <v>29</v>
      </c>
      <c r="R2347">
        <v>4.53</v>
      </c>
      <c r="S2347">
        <v>7</v>
      </c>
      <c r="T2347">
        <v>9.86</v>
      </c>
      <c r="U2347">
        <v>4.7</v>
      </c>
      <c r="V2347" t="s">
        <v>30</v>
      </c>
      <c r="W2347" t="s">
        <v>31</v>
      </c>
      <c r="X2347">
        <v>1</v>
      </c>
      <c r="Y2347" t="str">
        <f>IF(tblRides[[#This Row],[supply_demand_ratio]]&lt;0.8,"Below 0.8",IF(tblRides[[#This Row],[supply_demand_ratio]]&lt;1,"Between 0.8-1.0",IF(tblRides[[#This Row],[supply_demand_ratio]]&lt;=1.2,"Between 1.0-1.2","Above 1.2")))</f>
        <v>Between 1.0-1.2</v>
      </c>
    </row>
    <row r="2348" spans="1:25" x14ac:dyDescent="0.3">
      <c r="A2348" t="s">
        <v>2403</v>
      </c>
      <c r="B2348" s="1">
        <v>46044.120138888888</v>
      </c>
      <c r="C2348" s="2">
        <v>46044</v>
      </c>
      <c r="D2348">
        <v>2</v>
      </c>
      <c r="E2348" t="s">
        <v>43</v>
      </c>
      <c r="F2348" t="s">
        <v>26</v>
      </c>
      <c r="G2348">
        <v>9.1</v>
      </c>
      <c r="H2348">
        <v>192.68</v>
      </c>
      <c r="I2348">
        <v>193.77</v>
      </c>
      <c r="J2348">
        <v>1.1000000000000001</v>
      </c>
      <c r="K2348">
        <v>2</v>
      </c>
      <c r="L2348">
        <v>1</v>
      </c>
      <c r="M2348">
        <v>66</v>
      </c>
      <c r="N2348" t="s">
        <v>41</v>
      </c>
      <c r="O2348">
        <v>2.2000000000000002</v>
      </c>
      <c r="P2348" t="s">
        <v>28</v>
      </c>
      <c r="Q2348" t="s">
        <v>29</v>
      </c>
      <c r="R2348">
        <v>4.53</v>
      </c>
      <c r="S2348">
        <v>20</v>
      </c>
      <c r="T2348">
        <v>1.0900000000000001</v>
      </c>
      <c r="U2348">
        <v>-1</v>
      </c>
      <c r="V2348" t="s">
        <v>30</v>
      </c>
      <c r="W2348" t="s">
        <v>31</v>
      </c>
      <c r="X2348">
        <v>1</v>
      </c>
      <c r="Y2348" t="str">
        <f>IF(tblRides[[#This Row],[supply_demand_ratio]]&lt;0.8,"Below 0.8",IF(tblRides[[#This Row],[supply_demand_ratio]]&lt;1,"Between 0.8-1.0",IF(tblRides[[#This Row],[supply_demand_ratio]]&lt;=1.2,"Between 1.0-1.2","Above 1.2")))</f>
        <v>Above 1.2</v>
      </c>
    </row>
    <row r="2349" spans="1:25" x14ac:dyDescent="0.3">
      <c r="A2349" t="s">
        <v>2404</v>
      </c>
      <c r="B2349" s="1">
        <v>46044.122916666667</v>
      </c>
      <c r="C2349" s="2">
        <v>46044</v>
      </c>
      <c r="D2349">
        <v>2</v>
      </c>
      <c r="E2349" t="s">
        <v>43</v>
      </c>
      <c r="F2349" t="s">
        <v>26</v>
      </c>
      <c r="G2349">
        <v>12.1</v>
      </c>
      <c r="H2349">
        <v>261.74</v>
      </c>
      <c r="I2349">
        <v>262.41000000000003</v>
      </c>
      <c r="J2349">
        <v>1.1000000000000001</v>
      </c>
      <c r="K2349">
        <v>4.0999999999999996</v>
      </c>
      <c r="L2349">
        <v>3.6</v>
      </c>
      <c r="M2349">
        <v>67</v>
      </c>
      <c r="N2349" t="s">
        <v>41</v>
      </c>
      <c r="O2349">
        <v>2.2000000000000002</v>
      </c>
      <c r="P2349" t="s">
        <v>28</v>
      </c>
      <c r="Q2349" t="s">
        <v>29</v>
      </c>
      <c r="R2349">
        <v>4.9400000000000004</v>
      </c>
      <c r="S2349">
        <v>7</v>
      </c>
      <c r="T2349">
        <v>0.67</v>
      </c>
      <c r="U2349">
        <v>-0.5</v>
      </c>
      <c r="V2349" t="s">
        <v>30</v>
      </c>
      <c r="W2349" t="s">
        <v>31</v>
      </c>
      <c r="X2349">
        <v>1</v>
      </c>
      <c r="Y2349" t="str">
        <f>IF(tblRides[[#This Row],[supply_demand_ratio]]&lt;0.8,"Below 0.8",IF(tblRides[[#This Row],[supply_demand_ratio]]&lt;1,"Between 0.8-1.0",IF(tblRides[[#This Row],[supply_demand_ratio]]&lt;=1.2,"Between 1.0-1.2","Above 1.2")))</f>
        <v>Above 1.2</v>
      </c>
    </row>
    <row r="2350" spans="1:25" x14ac:dyDescent="0.3">
      <c r="A2350" t="s">
        <v>2405</v>
      </c>
      <c r="B2350" s="1">
        <v>46044.135416666664</v>
      </c>
      <c r="C2350" s="2">
        <v>46044</v>
      </c>
      <c r="D2350">
        <v>3</v>
      </c>
      <c r="E2350" t="s">
        <v>25</v>
      </c>
      <c r="F2350" t="s">
        <v>34</v>
      </c>
      <c r="G2350">
        <v>6.6</v>
      </c>
      <c r="H2350">
        <v>125.28</v>
      </c>
      <c r="I2350">
        <v>125.09</v>
      </c>
      <c r="J2350">
        <v>1</v>
      </c>
      <c r="K2350">
        <v>5.2</v>
      </c>
      <c r="L2350">
        <v>1.3</v>
      </c>
      <c r="M2350">
        <v>123</v>
      </c>
      <c r="N2350" t="s">
        <v>27</v>
      </c>
      <c r="O2350">
        <v>1.137</v>
      </c>
      <c r="P2350" t="s">
        <v>28</v>
      </c>
      <c r="Q2350" t="s">
        <v>29</v>
      </c>
      <c r="R2350">
        <v>4.99</v>
      </c>
      <c r="S2350">
        <v>0</v>
      </c>
      <c r="T2350">
        <v>-0.19</v>
      </c>
      <c r="U2350">
        <v>-3.9</v>
      </c>
      <c r="V2350" t="s">
        <v>30</v>
      </c>
      <c r="W2350" t="s">
        <v>45</v>
      </c>
      <c r="X2350">
        <v>1</v>
      </c>
      <c r="Y2350" t="str">
        <f>IF(tblRides[[#This Row],[supply_demand_ratio]]&lt;0.8,"Below 0.8",IF(tblRides[[#This Row],[supply_demand_ratio]]&lt;1,"Between 0.8-1.0",IF(tblRides[[#This Row],[supply_demand_ratio]]&lt;=1.2,"Between 1.0-1.2","Above 1.2")))</f>
        <v>Between 1.0-1.2</v>
      </c>
    </row>
    <row r="2351" spans="1:25" x14ac:dyDescent="0.3">
      <c r="A2351" t="s">
        <v>2406</v>
      </c>
      <c r="B2351" s="1">
        <v>46044.152083333334</v>
      </c>
      <c r="C2351" s="2">
        <v>46044</v>
      </c>
      <c r="D2351">
        <v>3</v>
      </c>
      <c r="E2351" t="s">
        <v>25</v>
      </c>
      <c r="F2351" t="s">
        <v>34</v>
      </c>
      <c r="G2351">
        <v>7.9</v>
      </c>
      <c r="H2351">
        <v>159.91</v>
      </c>
      <c r="J2351">
        <v>1</v>
      </c>
      <c r="K2351">
        <v>4.3</v>
      </c>
      <c r="L2351">
        <v>6.2</v>
      </c>
      <c r="M2351">
        <v>138</v>
      </c>
      <c r="N2351" t="s">
        <v>41</v>
      </c>
      <c r="O2351">
        <v>1.4379999999999999</v>
      </c>
      <c r="P2351" t="s">
        <v>37</v>
      </c>
      <c r="Q2351" t="s">
        <v>103</v>
      </c>
      <c r="R2351">
        <v>4.79</v>
      </c>
      <c r="S2351">
        <v>0</v>
      </c>
      <c r="U2351">
        <v>1.9</v>
      </c>
      <c r="V2351" t="s">
        <v>30</v>
      </c>
      <c r="W2351" t="s">
        <v>31</v>
      </c>
      <c r="X2351">
        <v>0</v>
      </c>
      <c r="Y2351" t="str">
        <f>IF(tblRides[[#This Row],[supply_demand_ratio]]&lt;0.8,"Below 0.8",IF(tblRides[[#This Row],[supply_demand_ratio]]&lt;1,"Between 0.8-1.0",IF(tblRides[[#This Row],[supply_demand_ratio]]&lt;=1.2,"Between 1.0-1.2","Above 1.2")))</f>
        <v>Above 1.2</v>
      </c>
    </row>
    <row r="2352" spans="1:25" x14ac:dyDescent="0.3">
      <c r="A2352" t="s">
        <v>2407</v>
      </c>
      <c r="B2352" s="1">
        <v>46044.158333333333</v>
      </c>
      <c r="C2352" s="2">
        <v>46044</v>
      </c>
      <c r="D2352">
        <v>3</v>
      </c>
      <c r="E2352" t="s">
        <v>25</v>
      </c>
      <c r="F2352" t="s">
        <v>26</v>
      </c>
      <c r="G2352">
        <v>9.8000000000000007</v>
      </c>
      <c r="H2352">
        <v>207.9</v>
      </c>
      <c r="J2352">
        <v>1.1000000000000001</v>
      </c>
      <c r="K2352">
        <v>5</v>
      </c>
      <c r="L2352">
        <v>12</v>
      </c>
      <c r="M2352">
        <v>114</v>
      </c>
      <c r="N2352" t="s">
        <v>27</v>
      </c>
      <c r="O2352">
        <v>0.91400000000000003</v>
      </c>
      <c r="P2352" t="s">
        <v>58</v>
      </c>
      <c r="Q2352" t="s">
        <v>74</v>
      </c>
      <c r="R2352">
        <v>4.54</v>
      </c>
      <c r="S2352">
        <v>2</v>
      </c>
      <c r="U2352">
        <v>7</v>
      </c>
      <c r="V2352" t="s">
        <v>30</v>
      </c>
      <c r="W2352" t="s">
        <v>31</v>
      </c>
      <c r="X2352">
        <v>0</v>
      </c>
      <c r="Y2352" t="str">
        <f>IF(tblRides[[#This Row],[supply_demand_ratio]]&lt;0.8,"Below 0.8",IF(tblRides[[#This Row],[supply_demand_ratio]]&lt;1,"Between 0.8-1.0",IF(tblRides[[#This Row],[supply_demand_ratio]]&lt;=1.2,"Between 1.0-1.2","Above 1.2")))</f>
        <v>Between 0.8-1.0</v>
      </c>
    </row>
    <row r="2353" spans="1:25" x14ac:dyDescent="0.3">
      <c r="A2353" t="s">
        <v>2408</v>
      </c>
      <c r="B2353" s="1">
        <v>46044.162499999999</v>
      </c>
      <c r="C2353" s="2">
        <v>46044</v>
      </c>
      <c r="D2353">
        <v>3</v>
      </c>
      <c r="E2353" t="s">
        <v>25</v>
      </c>
      <c r="F2353" t="s">
        <v>26</v>
      </c>
      <c r="G2353">
        <v>2.2000000000000002</v>
      </c>
      <c r="H2353">
        <v>86.8</v>
      </c>
      <c r="I2353">
        <v>84.34</v>
      </c>
      <c r="J2353">
        <v>1.1000000000000001</v>
      </c>
      <c r="K2353">
        <v>2</v>
      </c>
      <c r="L2353">
        <v>1.2</v>
      </c>
      <c r="M2353">
        <v>136</v>
      </c>
      <c r="N2353" t="s">
        <v>27</v>
      </c>
      <c r="O2353">
        <v>1.3129999999999999</v>
      </c>
      <c r="P2353" t="s">
        <v>28</v>
      </c>
      <c r="Q2353" t="s">
        <v>29</v>
      </c>
      <c r="R2353">
        <v>4.7</v>
      </c>
      <c r="S2353">
        <v>4</v>
      </c>
      <c r="T2353">
        <v>-2.46</v>
      </c>
      <c r="U2353">
        <v>-0.8</v>
      </c>
      <c r="V2353" t="s">
        <v>30</v>
      </c>
      <c r="W2353" t="s">
        <v>31</v>
      </c>
      <c r="X2353">
        <v>1</v>
      </c>
      <c r="Y2353" t="str">
        <f>IF(tblRides[[#This Row],[supply_demand_ratio]]&lt;0.8,"Below 0.8",IF(tblRides[[#This Row],[supply_demand_ratio]]&lt;1,"Between 0.8-1.0",IF(tblRides[[#This Row],[supply_demand_ratio]]&lt;=1.2,"Between 1.0-1.2","Above 1.2")))</f>
        <v>Above 1.2</v>
      </c>
    </row>
    <row r="2354" spans="1:25" x14ac:dyDescent="0.3">
      <c r="A2354" t="s">
        <v>2409</v>
      </c>
      <c r="B2354" s="1">
        <v>46044.163194444445</v>
      </c>
      <c r="C2354" s="2">
        <v>46044</v>
      </c>
      <c r="D2354">
        <v>3</v>
      </c>
      <c r="E2354" t="s">
        <v>62</v>
      </c>
      <c r="F2354" t="s">
        <v>26</v>
      </c>
      <c r="G2354">
        <v>0.7</v>
      </c>
      <c r="H2354">
        <v>47.75</v>
      </c>
      <c r="J2354">
        <v>1</v>
      </c>
      <c r="K2354">
        <v>2</v>
      </c>
      <c r="L2354">
        <v>2.1</v>
      </c>
      <c r="M2354">
        <v>59</v>
      </c>
      <c r="N2354" t="s">
        <v>41</v>
      </c>
      <c r="O2354">
        <v>1.474</v>
      </c>
      <c r="P2354" t="s">
        <v>58</v>
      </c>
      <c r="Q2354" t="s">
        <v>108</v>
      </c>
      <c r="R2354">
        <v>4.68</v>
      </c>
      <c r="S2354">
        <v>6</v>
      </c>
      <c r="U2354">
        <v>0.1</v>
      </c>
      <c r="V2354" t="s">
        <v>30</v>
      </c>
      <c r="W2354" t="s">
        <v>31</v>
      </c>
      <c r="X2354">
        <v>0</v>
      </c>
      <c r="Y2354" t="str">
        <f>IF(tblRides[[#This Row],[supply_demand_ratio]]&lt;0.8,"Below 0.8",IF(tblRides[[#This Row],[supply_demand_ratio]]&lt;1,"Between 0.8-1.0",IF(tblRides[[#This Row],[supply_demand_ratio]]&lt;=1.2,"Between 1.0-1.2","Above 1.2")))</f>
        <v>Above 1.2</v>
      </c>
    </row>
    <row r="2355" spans="1:25" x14ac:dyDescent="0.3">
      <c r="A2355" t="s">
        <v>2410</v>
      </c>
      <c r="B2355" s="1">
        <v>46044.169444444444</v>
      </c>
      <c r="C2355" s="2">
        <v>46044</v>
      </c>
      <c r="D2355">
        <v>4</v>
      </c>
      <c r="E2355" t="s">
        <v>33</v>
      </c>
      <c r="F2355" t="s">
        <v>34</v>
      </c>
      <c r="G2355">
        <v>8.9</v>
      </c>
      <c r="H2355">
        <v>172.6</v>
      </c>
      <c r="I2355">
        <v>173.65</v>
      </c>
      <c r="J2355">
        <v>1</v>
      </c>
      <c r="K2355">
        <v>5.2</v>
      </c>
      <c r="L2355">
        <v>7.4</v>
      </c>
      <c r="M2355">
        <v>101</v>
      </c>
      <c r="N2355" t="s">
        <v>41</v>
      </c>
      <c r="O2355">
        <v>1.3460000000000001</v>
      </c>
      <c r="P2355" t="s">
        <v>28</v>
      </c>
      <c r="Q2355" t="s">
        <v>29</v>
      </c>
      <c r="R2355">
        <v>4.8099999999999996</v>
      </c>
      <c r="S2355">
        <v>0</v>
      </c>
      <c r="T2355">
        <v>1.05</v>
      </c>
      <c r="U2355">
        <v>2.2000000000000002</v>
      </c>
      <c r="V2355" t="s">
        <v>30</v>
      </c>
      <c r="W2355" t="s">
        <v>45</v>
      </c>
      <c r="X2355">
        <v>1</v>
      </c>
      <c r="Y2355" t="str">
        <f>IF(tblRides[[#This Row],[supply_demand_ratio]]&lt;0.8,"Below 0.8",IF(tblRides[[#This Row],[supply_demand_ratio]]&lt;1,"Between 0.8-1.0",IF(tblRides[[#This Row],[supply_demand_ratio]]&lt;=1.2,"Between 1.0-1.2","Above 1.2")))</f>
        <v>Above 1.2</v>
      </c>
    </row>
    <row r="2356" spans="1:25" x14ac:dyDescent="0.3">
      <c r="A2356" t="s">
        <v>2411</v>
      </c>
      <c r="B2356" s="1">
        <v>46044.17291666667</v>
      </c>
      <c r="C2356" s="2">
        <v>46044</v>
      </c>
      <c r="D2356">
        <v>4</v>
      </c>
      <c r="E2356" t="s">
        <v>33</v>
      </c>
      <c r="F2356" t="s">
        <v>26</v>
      </c>
      <c r="G2356">
        <v>6.8</v>
      </c>
      <c r="H2356">
        <v>147.82</v>
      </c>
      <c r="I2356">
        <v>141.91</v>
      </c>
      <c r="J2356">
        <v>1.1000000000000001</v>
      </c>
      <c r="K2356">
        <v>4.7</v>
      </c>
      <c r="L2356">
        <v>5.2</v>
      </c>
      <c r="M2356">
        <v>100</v>
      </c>
      <c r="N2356" t="s">
        <v>41</v>
      </c>
      <c r="O2356">
        <v>1.5449999999999999</v>
      </c>
      <c r="P2356" t="s">
        <v>28</v>
      </c>
      <c r="Q2356" t="s">
        <v>29</v>
      </c>
      <c r="R2356">
        <v>4.7</v>
      </c>
      <c r="S2356">
        <v>14</v>
      </c>
      <c r="T2356">
        <v>-5.91</v>
      </c>
      <c r="U2356">
        <v>0.5</v>
      </c>
      <c r="V2356" t="s">
        <v>30</v>
      </c>
      <c r="W2356" t="s">
        <v>31</v>
      </c>
      <c r="X2356">
        <v>1</v>
      </c>
      <c r="Y2356" t="str">
        <f>IF(tblRides[[#This Row],[supply_demand_ratio]]&lt;0.8,"Below 0.8",IF(tblRides[[#This Row],[supply_demand_ratio]]&lt;1,"Between 0.8-1.0",IF(tblRides[[#This Row],[supply_demand_ratio]]&lt;=1.2,"Between 1.0-1.2","Above 1.2")))</f>
        <v>Above 1.2</v>
      </c>
    </row>
    <row r="2357" spans="1:25" x14ac:dyDescent="0.3">
      <c r="A2357" t="s">
        <v>2412</v>
      </c>
      <c r="B2357" s="1">
        <v>46044.185416666667</v>
      </c>
      <c r="C2357" s="2">
        <v>46044</v>
      </c>
      <c r="D2357">
        <v>4</v>
      </c>
      <c r="E2357" t="s">
        <v>43</v>
      </c>
      <c r="F2357" t="s">
        <v>26</v>
      </c>
      <c r="G2357">
        <v>2</v>
      </c>
      <c r="H2357">
        <v>67.400000000000006</v>
      </c>
      <c r="I2357">
        <v>67.209999999999994</v>
      </c>
      <c r="J2357">
        <v>1</v>
      </c>
      <c r="K2357">
        <v>3.2</v>
      </c>
      <c r="L2357">
        <v>6.4</v>
      </c>
      <c r="M2357">
        <v>68</v>
      </c>
      <c r="N2357" t="s">
        <v>41</v>
      </c>
      <c r="O2357">
        <v>1.4470000000000001</v>
      </c>
      <c r="P2357" t="s">
        <v>28</v>
      </c>
      <c r="Q2357" t="s">
        <v>29</v>
      </c>
      <c r="R2357">
        <v>4.6100000000000003</v>
      </c>
      <c r="S2357">
        <v>87</v>
      </c>
      <c r="T2357">
        <v>-0.19</v>
      </c>
      <c r="U2357">
        <v>3.2</v>
      </c>
      <c r="V2357" t="s">
        <v>30</v>
      </c>
      <c r="W2357" t="s">
        <v>31</v>
      </c>
      <c r="X2357">
        <v>1</v>
      </c>
      <c r="Y2357" t="str">
        <f>IF(tblRides[[#This Row],[supply_demand_ratio]]&lt;0.8,"Below 0.8",IF(tblRides[[#This Row],[supply_demand_ratio]]&lt;1,"Between 0.8-1.0",IF(tblRides[[#This Row],[supply_demand_ratio]]&lt;=1.2,"Between 1.0-1.2","Above 1.2")))</f>
        <v>Above 1.2</v>
      </c>
    </row>
    <row r="2358" spans="1:25" x14ac:dyDescent="0.3">
      <c r="A2358" t="s">
        <v>2413</v>
      </c>
      <c r="B2358" s="1">
        <v>46044.189583333333</v>
      </c>
      <c r="C2358" s="2">
        <v>46044</v>
      </c>
      <c r="D2358">
        <v>4</v>
      </c>
      <c r="E2358" t="s">
        <v>36</v>
      </c>
      <c r="F2358" t="s">
        <v>26</v>
      </c>
      <c r="G2358">
        <v>9.4</v>
      </c>
      <c r="H2358">
        <v>209.64</v>
      </c>
      <c r="I2358">
        <v>205.6</v>
      </c>
      <c r="J2358">
        <v>1.1000000000000001</v>
      </c>
      <c r="K2358">
        <v>3.3</v>
      </c>
      <c r="L2358">
        <v>4</v>
      </c>
      <c r="M2358">
        <v>131</v>
      </c>
      <c r="N2358" t="s">
        <v>41</v>
      </c>
      <c r="O2358">
        <v>1.6120000000000001</v>
      </c>
      <c r="P2358" t="s">
        <v>28</v>
      </c>
      <c r="Q2358" t="s">
        <v>29</v>
      </c>
      <c r="R2358">
        <v>4.62</v>
      </c>
      <c r="S2358">
        <v>4</v>
      </c>
      <c r="T2358">
        <v>-4.04</v>
      </c>
      <c r="U2358">
        <v>0.7</v>
      </c>
      <c r="V2358" t="s">
        <v>30</v>
      </c>
      <c r="W2358" t="s">
        <v>31</v>
      </c>
      <c r="X2358">
        <v>1</v>
      </c>
      <c r="Y2358" t="str">
        <f>IF(tblRides[[#This Row],[supply_demand_ratio]]&lt;0.8,"Below 0.8",IF(tblRides[[#This Row],[supply_demand_ratio]]&lt;1,"Between 0.8-1.0",IF(tblRides[[#This Row],[supply_demand_ratio]]&lt;=1.2,"Between 1.0-1.2","Above 1.2")))</f>
        <v>Above 1.2</v>
      </c>
    </row>
    <row r="2359" spans="1:25" x14ac:dyDescent="0.3">
      <c r="A2359" t="s">
        <v>2414</v>
      </c>
      <c r="B2359" s="1">
        <v>46044.19027777778</v>
      </c>
      <c r="C2359" s="2">
        <v>46044</v>
      </c>
      <c r="D2359">
        <v>4</v>
      </c>
      <c r="E2359" t="s">
        <v>25</v>
      </c>
      <c r="F2359" t="s">
        <v>26</v>
      </c>
      <c r="G2359">
        <v>1.9</v>
      </c>
      <c r="H2359">
        <v>66.48</v>
      </c>
      <c r="I2359">
        <v>63.3</v>
      </c>
      <c r="J2359">
        <v>1</v>
      </c>
      <c r="K2359">
        <v>4.4000000000000004</v>
      </c>
      <c r="L2359">
        <v>8.1</v>
      </c>
      <c r="M2359">
        <v>128</v>
      </c>
      <c r="N2359" t="s">
        <v>41</v>
      </c>
      <c r="O2359">
        <v>1.2430000000000001</v>
      </c>
      <c r="P2359" t="s">
        <v>28</v>
      </c>
      <c r="Q2359" t="s">
        <v>29</v>
      </c>
      <c r="R2359">
        <v>4.6900000000000004</v>
      </c>
      <c r="S2359">
        <v>5</v>
      </c>
      <c r="T2359">
        <v>-3.18</v>
      </c>
      <c r="U2359">
        <v>3.7</v>
      </c>
      <c r="V2359" t="s">
        <v>30</v>
      </c>
      <c r="W2359" t="s">
        <v>31</v>
      </c>
      <c r="X2359">
        <v>1</v>
      </c>
      <c r="Y2359" t="str">
        <f>IF(tblRides[[#This Row],[supply_demand_ratio]]&lt;0.8,"Below 0.8",IF(tblRides[[#This Row],[supply_demand_ratio]]&lt;1,"Between 0.8-1.0",IF(tblRides[[#This Row],[supply_demand_ratio]]&lt;=1.2,"Between 1.0-1.2","Above 1.2")))</f>
        <v>Above 1.2</v>
      </c>
    </row>
    <row r="2360" spans="1:25" x14ac:dyDescent="0.3">
      <c r="A2360" t="s">
        <v>2415</v>
      </c>
      <c r="B2360" s="1">
        <v>46044.19027777778</v>
      </c>
      <c r="C2360" s="2">
        <v>46044</v>
      </c>
      <c r="D2360">
        <v>4</v>
      </c>
      <c r="E2360" t="s">
        <v>25</v>
      </c>
      <c r="F2360" t="s">
        <v>26</v>
      </c>
      <c r="G2360">
        <v>6.4</v>
      </c>
      <c r="H2360">
        <v>168.61</v>
      </c>
      <c r="I2360">
        <v>170.35</v>
      </c>
      <c r="J2360">
        <v>1.1000000000000001</v>
      </c>
      <c r="K2360">
        <v>3.4</v>
      </c>
      <c r="L2360">
        <v>2.8</v>
      </c>
      <c r="M2360">
        <v>140</v>
      </c>
      <c r="N2360" t="s">
        <v>27</v>
      </c>
      <c r="O2360">
        <v>1.2</v>
      </c>
      <c r="P2360" t="s">
        <v>28</v>
      </c>
      <c r="Q2360" t="s">
        <v>29</v>
      </c>
      <c r="R2360">
        <v>5</v>
      </c>
      <c r="S2360">
        <v>4</v>
      </c>
      <c r="T2360">
        <v>1.74</v>
      </c>
      <c r="U2360">
        <v>-0.6</v>
      </c>
      <c r="V2360" t="s">
        <v>30</v>
      </c>
      <c r="W2360" t="s">
        <v>31</v>
      </c>
      <c r="X2360">
        <v>1</v>
      </c>
      <c r="Y2360" t="str">
        <f>IF(tblRides[[#This Row],[supply_demand_ratio]]&lt;0.8,"Below 0.8",IF(tblRides[[#This Row],[supply_demand_ratio]]&lt;1,"Between 0.8-1.0",IF(tblRides[[#This Row],[supply_demand_ratio]]&lt;=1.2,"Between 1.0-1.2","Above 1.2")))</f>
        <v>Between 1.0-1.2</v>
      </c>
    </row>
    <row r="2361" spans="1:25" x14ac:dyDescent="0.3">
      <c r="A2361" t="s">
        <v>2416</v>
      </c>
      <c r="B2361" s="1">
        <v>46044.192361111112</v>
      </c>
      <c r="C2361" s="2">
        <v>46044</v>
      </c>
      <c r="D2361">
        <v>4</v>
      </c>
      <c r="E2361" t="s">
        <v>33</v>
      </c>
      <c r="F2361" t="s">
        <v>26</v>
      </c>
      <c r="G2361">
        <v>9.1</v>
      </c>
      <c r="H2361">
        <v>201.05</v>
      </c>
      <c r="J2361">
        <v>1.1000000000000001</v>
      </c>
      <c r="K2361">
        <v>5.7</v>
      </c>
      <c r="L2361">
        <v>6.8</v>
      </c>
      <c r="M2361">
        <v>108</v>
      </c>
      <c r="N2361" t="s">
        <v>41</v>
      </c>
      <c r="O2361">
        <v>1.494</v>
      </c>
      <c r="P2361" t="s">
        <v>37</v>
      </c>
      <c r="Q2361" t="s">
        <v>103</v>
      </c>
      <c r="R2361">
        <v>5</v>
      </c>
      <c r="S2361">
        <v>22</v>
      </c>
      <c r="U2361">
        <v>1.1000000000000001</v>
      </c>
      <c r="V2361" t="s">
        <v>30</v>
      </c>
      <c r="W2361" t="s">
        <v>45</v>
      </c>
      <c r="X2361">
        <v>0</v>
      </c>
      <c r="Y2361" t="str">
        <f>IF(tblRides[[#This Row],[supply_demand_ratio]]&lt;0.8,"Below 0.8",IF(tblRides[[#This Row],[supply_demand_ratio]]&lt;1,"Between 0.8-1.0",IF(tblRides[[#This Row],[supply_demand_ratio]]&lt;=1.2,"Between 1.0-1.2","Above 1.2")))</f>
        <v>Above 1.2</v>
      </c>
    </row>
    <row r="2362" spans="1:25" x14ac:dyDescent="0.3">
      <c r="A2362" t="s">
        <v>2417</v>
      </c>
      <c r="B2362" s="1">
        <v>46044.204861111109</v>
      </c>
      <c r="C2362" s="2">
        <v>46044</v>
      </c>
      <c r="D2362">
        <v>4</v>
      </c>
      <c r="E2362" t="s">
        <v>43</v>
      </c>
      <c r="F2362" t="s">
        <v>26</v>
      </c>
      <c r="G2362">
        <v>11.4</v>
      </c>
      <c r="H2362">
        <v>204.82</v>
      </c>
      <c r="I2362">
        <v>212.89</v>
      </c>
      <c r="J2362">
        <v>1</v>
      </c>
      <c r="K2362">
        <v>5.8</v>
      </c>
      <c r="L2362">
        <v>3.7</v>
      </c>
      <c r="M2362">
        <v>70</v>
      </c>
      <c r="N2362" t="s">
        <v>41</v>
      </c>
      <c r="O2362">
        <v>2.2000000000000002</v>
      </c>
      <c r="P2362" t="s">
        <v>28</v>
      </c>
      <c r="Q2362" t="s">
        <v>29</v>
      </c>
      <c r="R2362">
        <v>4.82</v>
      </c>
      <c r="S2362">
        <v>23</v>
      </c>
      <c r="T2362">
        <v>8.07</v>
      </c>
      <c r="U2362">
        <v>-2.1</v>
      </c>
      <c r="V2362" t="s">
        <v>30</v>
      </c>
      <c r="W2362" t="s">
        <v>45</v>
      </c>
      <c r="X2362">
        <v>1</v>
      </c>
      <c r="Y2362" t="str">
        <f>IF(tblRides[[#This Row],[supply_demand_ratio]]&lt;0.8,"Below 0.8",IF(tblRides[[#This Row],[supply_demand_ratio]]&lt;1,"Between 0.8-1.0",IF(tblRides[[#This Row],[supply_demand_ratio]]&lt;=1.2,"Between 1.0-1.2","Above 1.2")))</f>
        <v>Above 1.2</v>
      </c>
    </row>
    <row r="2363" spans="1:25" x14ac:dyDescent="0.3">
      <c r="A2363" t="s">
        <v>2418</v>
      </c>
      <c r="B2363" s="1">
        <v>46044.209027777775</v>
      </c>
      <c r="C2363" s="2">
        <v>46044</v>
      </c>
      <c r="D2363">
        <v>5</v>
      </c>
      <c r="E2363" t="s">
        <v>36</v>
      </c>
      <c r="F2363" t="s">
        <v>34</v>
      </c>
      <c r="G2363">
        <v>4.5999999999999996</v>
      </c>
      <c r="H2363">
        <v>121.18</v>
      </c>
      <c r="I2363">
        <v>121.13</v>
      </c>
      <c r="J2363">
        <v>1.1000000000000001</v>
      </c>
      <c r="K2363">
        <v>4.0999999999999996</v>
      </c>
      <c r="L2363">
        <v>3</v>
      </c>
      <c r="M2363">
        <v>107</v>
      </c>
      <c r="N2363" t="s">
        <v>41</v>
      </c>
      <c r="O2363">
        <v>1.538</v>
      </c>
      <c r="P2363" t="s">
        <v>28</v>
      </c>
      <c r="Q2363" t="s">
        <v>29</v>
      </c>
      <c r="R2363">
        <v>4.7699999999999996</v>
      </c>
      <c r="S2363">
        <v>0</v>
      </c>
      <c r="T2363">
        <v>-0.05</v>
      </c>
      <c r="U2363">
        <v>-1.1000000000000001</v>
      </c>
      <c r="V2363" t="s">
        <v>30</v>
      </c>
      <c r="W2363" t="s">
        <v>31</v>
      </c>
      <c r="X2363">
        <v>1</v>
      </c>
      <c r="Y2363" t="str">
        <f>IF(tblRides[[#This Row],[supply_demand_ratio]]&lt;0.8,"Below 0.8",IF(tblRides[[#This Row],[supply_demand_ratio]]&lt;1,"Between 0.8-1.0",IF(tblRides[[#This Row],[supply_demand_ratio]]&lt;=1.2,"Between 1.0-1.2","Above 1.2")))</f>
        <v>Above 1.2</v>
      </c>
    </row>
    <row r="2364" spans="1:25" x14ac:dyDescent="0.3">
      <c r="A2364" t="s">
        <v>2419</v>
      </c>
      <c r="B2364" s="1">
        <v>46044.213194444441</v>
      </c>
      <c r="C2364" s="2">
        <v>46044</v>
      </c>
      <c r="D2364">
        <v>5</v>
      </c>
      <c r="E2364" t="s">
        <v>62</v>
      </c>
      <c r="F2364" t="s">
        <v>34</v>
      </c>
      <c r="G2364">
        <v>10.9</v>
      </c>
      <c r="H2364">
        <v>220.95</v>
      </c>
      <c r="I2364">
        <v>217.79</v>
      </c>
      <c r="J2364">
        <v>1</v>
      </c>
      <c r="K2364">
        <v>3.8</v>
      </c>
      <c r="L2364">
        <v>4.9000000000000004</v>
      </c>
      <c r="M2364">
        <v>58</v>
      </c>
      <c r="N2364" t="s">
        <v>41</v>
      </c>
      <c r="O2364">
        <v>1.851</v>
      </c>
      <c r="P2364" t="s">
        <v>28</v>
      </c>
      <c r="Q2364" t="s">
        <v>29</v>
      </c>
      <c r="R2364">
        <v>4.5599999999999996</v>
      </c>
      <c r="S2364">
        <v>0</v>
      </c>
      <c r="T2364">
        <v>-3.16</v>
      </c>
      <c r="U2364">
        <v>1.1000000000000001</v>
      </c>
      <c r="V2364" t="s">
        <v>30</v>
      </c>
      <c r="W2364" t="s">
        <v>31</v>
      </c>
      <c r="X2364">
        <v>1</v>
      </c>
      <c r="Y2364" t="str">
        <f>IF(tblRides[[#This Row],[supply_demand_ratio]]&lt;0.8,"Below 0.8",IF(tblRides[[#This Row],[supply_demand_ratio]]&lt;1,"Between 0.8-1.0",IF(tblRides[[#This Row],[supply_demand_ratio]]&lt;=1.2,"Between 1.0-1.2","Above 1.2")))</f>
        <v>Above 1.2</v>
      </c>
    </row>
    <row r="2365" spans="1:25" x14ac:dyDescent="0.3">
      <c r="A2365" t="s">
        <v>2420</v>
      </c>
      <c r="B2365" s="1">
        <v>46044.230555555558</v>
      </c>
      <c r="C2365" s="2">
        <v>46044</v>
      </c>
      <c r="D2365">
        <v>5</v>
      </c>
      <c r="E2365" t="s">
        <v>36</v>
      </c>
      <c r="F2365" t="s">
        <v>34</v>
      </c>
      <c r="G2365">
        <v>5.0999999999999996</v>
      </c>
      <c r="H2365">
        <v>124.31</v>
      </c>
      <c r="J2365">
        <v>1.1000000000000001</v>
      </c>
      <c r="K2365">
        <v>4.8</v>
      </c>
      <c r="L2365">
        <v>5.6</v>
      </c>
      <c r="M2365">
        <v>131</v>
      </c>
      <c r="N2365" t="s">
        <v>41</v>
      </c>
      <c r="O2365">
        <v>1.6080000000000001</v>
      </c>
      <c r="P2365" t="s">
        <v>58</v>
      </c>
      <c r="Q2365" t="s">
        <v>59</v>
      </c>
      <c r="R2365">
        <v>4.66</v>
      </c>
      <c r="S2365">
        <v>0</v>
      </c>
      <c r="U2365">
        <v>0.8</v>
      </c>
      <c r="V2365" t="s">
        <v>30</v>
      </c>
      <c r="W2365" t="s">
        <v>31</v>
      </c>
      <c r="X2365">
        <v>0</v>
      </c>
      <c r="Y2365" t="str">
        <f>IF(tblRides[[#This Row],[supply_demand_ratio]]&lt;0.8,"Below 0.8",IF(tblRides[[#This Row],[supply_demand_ratio]]&lt;1,"Between 0.8-1.0",IF(tblRides[[#This Row],[supply_demand_ratio]]&lt;=1.2,"Between 1.0-1.2","Above 1.2")))</f>
        <v>Above 1.2</v>
      </c>
    </row>
    <row r="2366" spans="1:25" x14ac:dyDescent="0.3">
      <c r="A2366" t="s">
        <v>2421</v>
      </c>
      <c r="B2366" s="1">
        <v>46044.236805555556</v>
      </c>
      <c r="C2366" s="2">
        <v>46044</v>
      </c>
      <c r="D2366">
        <v>5</v>
      </c>
      <c r="E2366" t="s">
        <v>25</v>
      </c>
      <c r="F2366" t="s">
        <v>26</v>
      </c>
      <c r="G2366">
        <v>2.8</v>
      </c>
      <c r="H2366">
        <v>80.17</v>
      </c>
      <c r="I2366">
        <v>84.93</v>
      </c>
      <c r="J2366">
        <v>1</v>
      </c>
      <c r="K2366">
        <v>2</v>
      </c>
      <c r="L2366">
        <v>5.7</v>
      </c>
      <c r="M2366">
        <v>138</v>
      </c>
      <c r="N2366" t="s">
        <v>27</v>
      </c>
      <c r="O2366">
        <v>1.2529999999999999</v>
      </c>
      <c r="P2366" t="s">
        <v>28</v>
      </c>
      <c r="Q2366" t="s">
        <v>29</v>
      </c>
      <c r="R2366">
        <v>4.7300000000000004</v>
      </c>
      <c r="S2366">
        <v>21</v>
      </c>
      <c r="T2366">
        <v>4.76</v>
      </c>
      <c r="U2366">
        <v>3.7</v>
      </c>
      <c r="V2366" t="s">
        <v>30</v>
      </c>
      <c r="W2366" t="s">
        <v>31</v>
      </c>
      <c r="X2366">
        <v>1</v>
      </c>
      <c r="Y2366" t="str">
        <f>IF(tblRides[[#This Row],[supply_demand_ratio]]&lt;0.8,"Below 0.8",IF(tblRides[[#This Row],[supply_demand_ratio]]&lt;1,"Between 0.8-1.0",IF(tblRides[[#This Row],[supply_demand_ratio]]&lt;=1.2,"Between 1.0-1.2","Above 1.2")))</f>
        <v>Above 1.2</v>
      </c>
    </row>
    <row r="2367" spans="1:25" x14ac:dyDescent="0.3">
      <c r="A2367" t="s">
        <v>2422</v>
      </c>
      <c r="B2367" s="1">
        <v>46044.239583333336</v>
      </c>
      <c r="C2367" s="2">
        <v>46044</v>
      </c>
      <c r="D2367">
        <v>5</v>
      </c>
      <c r="E2367" t="s">
        <v>25</v>
      </c>
      <c r="F2367" t="s">
        <v>34</v>
      </c>
      <c r="G2367">
        <v>3.6</v>
      </c>
      <c r="H2367">
        <v>99.02</v>
      </c>
      <c r="I2367">
        <v>95.88</v>
      </c>
      <c r="J2367">
        <v>1</v>
      </c>
      <c r="K2367">
        <v>4.0999999999999996</v>
      </c>
      <c r="L2367">
        <v>5.9</v>
      </c>
      <c r="M2367">
        <v>134</v>
      </c>
      <c r="N2367" t="s">
        <v>41</v>
      </c>
      <c r="O2367">
        <v>1.302</v>
      </c>
      <c r="P2367" t="s">
        <v>28</v>
      </c>
      <c r="Q2367" t="s">
        <v>29</v>
      </c>
      <c r="R2367">
        <v>4.91</v>
      </c>
      <c r="S2367">
        <v>0</v>
      </c>
      <c r="T2367">
        <v>-3.14</v>
      </c>
      <c r="U2367">
        <v>1.8</v>
      </c>
      <c r="V2367" t="s">
        <v>30</v>
      </c>
      <c r="W2367" t="s">
        <v>31</v>
      </c>
      <c r="X2367">
        <v>1</v>
      </c>
      <c r="Y2367" t="str">
        <f>IF(tblRides[[#This Row],[supply_demand_ratio]]&lt;0.8,"Below 0.8",IF(tblRides[[#This Row],[supply_demand_ratio]]&lt;1,"Between 0.8-1.0",IF(tblRides[[#This Row],[supply_demand_ratio]]&lt;=1.2,"Between 1.0-1.2","Above 1.2")))</f>
        <v>Above 1.2</v>
      </c>
    </row>
    <row r="2368" spans="1:25" x14ac:dyDescent="0.3">
      <c r="A2368" t="s">
        <v>2423</v>
      </c>
      <c r="B2368" s="1">
        <v>46044.263888888891</v>
      </c>
      <c r="C2368" s="2">
        <v>46044</v>
      </c>
      <c r="D2368">
        <v>6</v>
      </c>
      <c r="E2368" t="s">
        <v>25</v>
      </c>
      <c r="F2368" t="s">
        <v>26</v>
      </c>
      <c r="G2368">
        <v>4.0999999999999996</v>
      </c>
      <c r="H2368">
        <v>103.82</v>
      </c>
      <c r="I2368">
        <v>103.58</v>
      </c>
      <c r="J2368">
        <v>1.1000000000000001</v>
      </c>
      <c r="K2368">
        <v>2</v>
      </c>
      <c r="L2368">
        <v>2.4</v>
      </c>
      <c r="M2368">
        <v>123</v>
      </c>
      <c r="N2368" t="s">
        <v>41</v>
      </c>
      <c r="O2368">
        <v>1.19</v>
      </c>
      <c r="P2368" t="s">
        <v>28</v>
      </c>
      <c r="Q2368" t="s">
        <v>29</v>
      </c>
      <c r="R2368">
        <v>4.68</v>
      </c>
      <c r="S2368">
        <v>2</v>
      </c>
      <c r="T2368">
        <v>-0.24</v>
      </c>
      <c r="U2368">
        <v>0.4</v>
      </c>
      <c r="V2368" t="s">
        <v>30</v>
      </c>
      <c r="W2368" t="s">
        <v>31</v>
      </c>
      <c r="X2368">
        <v>1</v>
      </c>
      <c r="Y2368" t="str">
        <f>IF(tblRides[[#This Row],[supply_demand_ratio]]&lt;0.8,"Below 0.8",IF(tblRides[[#This Row],[supply_demand_ratio]]&lt;1,"Between 0.8-1.0",IF(tblRides[[#This Row],[supply_demand_ratio]]&lt;=1.2,"Between 1.0-1.2","Above 1.2")))</f>
        <v>Between 1.0-1.2</v>
      </c>
    </row>
    <row r="2369" spans="1:25" x14ac:dyDescent="0.3">
      <c r="A2369" t="s">
        <v>2424</v>
      </c>
      <c r="B2369" s="1">
        <v>46044.26458333333</v>
      </c>
      <c r="C2369" s="2">
        <v>46044</v>
      </c>
      <c r="D2369">
        <v>6</v>
      </c>
      <c r="E2369" t="s">
        <v>36</v>
      </c>
      <c r="F2369" t="s">
        <v>34</v>
      </c>
      <c r="G2369">
        <v>0.7</v>
      </c>
      <c r="H2369">
        <v>49.07</v>
      </c>
      <c r="J2369">
        <v>1</v>
      </c>
      <c r="K2369">
        <v>5.3</v>
      </c>
      <c r="L2369">
        <v>4.7</v>
      </c>
      <c r="M2369">
        <v>131</v>
      </c>
      <c r="N2369" t="s">
        <v>41</v>
      </c>
      <c r="O2369">
        <v>1.415</v>
      </c>
      <c r="P2369" t="s">
        <v>58</v>
      </c>
      <c r="Q2369" t="s">
        <v>108</v>
      </c>
      <c r="R2369">
        <v>4.58</v>
      </c>
      <c r="S2369">
        <v>0</v>
      </c>
      <c r="U2369">
        <v>-0.6</v>
      </c>
      <c r="V2369" t="s">
        <v>30</v>
      </c>
      <c r="W2369" t="s">
        <v>45</v>
      </c>
      <c r="X2369">
        <v>0</v>
      </c>
      <c r="Y2369" t="str">
        <f>IF(tblRides[[#This Row],[supply_demand_ratio]]&lt;0.8,"Below 0.8",IF(tblRides[[#This Row],[supply_demand_ratio]]&lt;1,"Between 0.8-1.0",IF(tblRides[[#This Row],[supply_demand_ratio]]&lt;=1.2,"Between 1.0-1.2","Above 1.2")))</f>
        <v>Above 1.2</v>
      </c>
    </row>
    <row r="2370" spans="1:25" x14ac:dyDescent="0.3">
      <c r="A2370" t="s">
        <v>2425</v>
      </c>
      <c r="B2370" s="1">
        <v>46044.265972222223</v>
      </c>
      <c r="C2370" s="2">
        <v>46044</v>
      </c>
      <c r="D2370">
        <v>6</v>
      </c>
      <c r="E2370" t="s">
        <v>62</v>
      </c>
      <c r="F2370" t="s">
        <v>26</v>
      </c>
      <c r="G2370">
        <v>9.8000000000000007</v>
      </c>
      <c r="H2370">
        <v>168.71</v>
      </c>
      <c r="I2370">
        <v>174.33</v>
      </c>
      <c r="J2370">
        <v>1</v>
      </c>
      <c r="K2370">
        <v>6.3</v>
      </c>
      <c r="L2370">
        <v>7.6</v>
      </c>
      <c r="M2370">
        <v>57</v>
      </c>
      <c r="N2370" t="s">
        <v>41</v>
      </c>
      <c r="O2370">
        <v>1.7589999999999999</v>
      </c>
      <c r="P2370" t="s">
        <v>28</v>
      </c>
      <c r="Q2370" t="s">
        <v>29</v>
      </c>
      <c r="R2370">
        <v>4.7</v>
      </c>
      <c r="S2370">
        <v>1</v>
      </c>
      <c r="T2370">
        <v>5.62</v>
      </c>
      <c r="U2370">
        <v>1.3</v>
      </c>
      <c r="V2370" t="s">
        <v>30</v>
      </c>
      <c r="W2370" t="s">
        <v>45</v>
      </c>
      <c r="X2370">
        <v>1</v>
      </c>
      <c r="Y2370" t="str">
        <f>IF(tblRides[[#This Row],[supply_demand_ratio]]&lt;0.8,"Below 0.8",IF(tblRides[[#This Row],[supply_demand_ratio]]&lt;1,"Between 0.8-1.0",IF(tblRides[[#This Row],[supply_demand_ratio]]&lt;=1.2,"Between 1.0-1.2","Above 1.2")))</f>
        <v>Above 1.2</v>
      </c>
    </row>
    <row r="2371" spans="1:25" x14ac:dyDescent="0.3">
      <c r="A2371" t="s">
        <v>2426</v>
      </c>
      <c r="B2371" s="1">
        <v>46044.272222222222</v>
      </c>
      <c r="C2371" s="2">
        <v>46044</v>
      </c>
      <c r="D2371">
        <v>6</v>
      </c>
      <c r="E2371" t="s">
        <v>62</v>
      </c>
      <c r="F2371" t="s">
        <v>26</v>
      </c>
      <c r="G2371">
        <v>7.7</v>
      </c>
      <c r="H2371">
        <v>161.19999999999999</v>
      </c>
      <c r="J2371">
        <v>1</v>
      </c>
      <c r="K2371">
        <v>2</v>
      </c>
      <c r="L2371">
        <v>5.6</v>
      </c>
      <c r="M2371">
        <v>63</v>
      </c>
      <c r="N2371" t="s">
        <v>41</v>
      </c>
      <c r="O2371">
        <v>1.6439999999999999</v>
      </c>
      <c r="P2371" t="s">
        <v>37</v>
      </c>
      <c r="Q2371" t="s">
        <v>103</v>
      </c>
      <c r="R2371">
        <v>4.92</v>
      </c>
      <c r="S2371">
        <v>17</v>
      </c>
      <c r="U2371">
        <v>3.6</v>
      </c>
      <c r="V2371" t="s">
        <v>30</v>
      </c>
      <c r="W2371" t="s">
        <v>31</v>
      </c>
      <c r="X2371">
        <v>0</v>
      </c>
      <c r="Y2371" t="str">
        <f>IF(tblRides[[#This Row],[supply_demand_ratio]]&lt;0.8,"Below 0.8",IF(tblRides[[#This Row],[supply_demand_ratio]]&lt;1,"Between 0.8-1.0",IF(tblRides[[#This Row],[supply_demand_ratio]]&lt;=1.2,"Between 1.0-1.2","Above 1.2")))</f>
        <v>Above 1.2</v>
      </c>
    </row>
    <row r="2372" spans="1:25" x14ac:dyDescent="0.3">
      <c r="A2372" t="s">
        <v>2427</v>
      </c>
      <c r="B2372" s="1">
        <v>46044.273611111108</v>
      </c>
      <c r="C2372" s="2">
        <v>46044</v>
      </c>
      <c r="D2372">
        <v>6</v>
      </c>
      <c r="E2372" t="s">
        <v>25</v>
      </c>
      <c r="F2372" t="s">
        <v>26</v>
      </c>
      <c r="G2372">
        <v>3.7</v>
      </c>
      <c r="H2372">
        <v>114.55</v>
      </c>
      <c r="I2372">
        <v>108.04</v>
      </c>
      <c r="J2372">
        <v>1.1000000000000001</v>
      </c>
      <c r="K2372">
        <v>6</v>
      </c>
      <c r="L2372">
        <v>4.8</v>
      </c>
      <c r="M2372">
        <v>135</v>
      </c>
      <c r="N2372" t="s">
        <v>27</v>
      </c>
      <c r="O2372">
        <v>1.109</v>
      </c>
      <c r="P2372" t="s">
        <v>28</v>
      </c>
      <c r="Q2372" t="s">
        <v>29</v>
      </c>
      <c r="R2372">
        <v>4.8600000000000003</v>
      </c>
      <c r="S2372">
        <v>2</v>
      </c>
      <c r="T2372">
        <v>-6.51</v>
      </c>
      <c r="U2372">
        <v>-1.2</v>
      </c>
      <c r="V2372" t="s">
        <v>30</v>
      </c>
      <c r="W2372" t="s">
        <v>45</v>
      </c>
      <c r="X2372">
        <v>1</v>
      </c>
      <c r="Y2372" t="str">
        <f>IF(tblRides[[#This Row],[supply_demand_ratio]]&lt;0.8,"Below 0.8",IF(tblRides[[#This Row],[supply_demand_ratio]]&lt;1,"Between 0.8-1.0",IF(tblRides[[#This Row],[supply_demand_ratio]]&lt;=1.2,"Between 1.0-1.2","Above 1.2")))</f>
        <v>Between 1.0-1.2</v>
      </c>
    </row>
    <row r="2373" spans="1:25" x14ac:dyDescent="0.3">
      <c r="A2373" t="s">
        <v>2428</v>
      </c>
      <c r="B2373" s="1">
        <v>46044.280555555553</v>
      </c>
      <c r="C2373" s="2">
        <v>46044</v>
      </c>
      <c r="D2373">
        <v>6</v>
      </c>
      <c r="E2373" t="s">
        <v>36</v>
      </c>
      <c r="F2373" t="s">
        <v>26</v>
      </c>
      <c r="G2373">
        <v>8.1</v>
      </c>
      <c r="H2373">
        <v>207.43</v>
      </c>
      <c r="I2373">
        <v>204.11</v>
      </c>
      <c r="J2373">
        <v>1.2</v>
      </c>
      <c r="K2373">
        <v>5.5</v>
      </c>
      <c r="L2373">
        <v>14.7</v>
      </c>
      <c r="M2373">
        <v>105</v>
      </c>
      <c r="N2373" t="s">
        <v>27</v>
      </c>
      <c r="O2373">
        <v>0.82499999999999996</v>
      </c>
      <c r="P2373" t="s">
        <v>28</v>
      </c>
      <c r="Q2373" t="s">
        <v>29</v>
      </c>
      <c r="R2373">
        <v>4.79</v>
      </c>
      <c r="S2373">
        <v>13</v>
      </c>
      <c r="T2373">
        <v>-3.32</v>
      </c>
      <c r="U2373">
        <v>9.1999999999999993</v>
      </c>
      <c r="V2373" t="s">
        <v>30</v>
      </c>
      <c r="W2373" t="s">
        <v>45</v>
      </c>
      <c r="X2373">
        <v>1</v>
      </c>
      <c r="Y2373" t="str">
        <f>IF(tblRides[[#This Row],[supply_demand_ratio]]&lt;0.8,"Below 0.8",IF(tblRides[[#This Row],[supply_demand_ratio]]&lt;1,"Between 0.8-1.0",IF(tblRides[[#This Row],[supply_demand_ratio]]&lt;=1.2,"Between 1.0-1.2","Above 1.2")))</f>
        <v>Between 0.8-1.0</v>
      </c>
    </row>
    <row r="2374" spans="1:25" x14ac:dyDescent="0.3">
      <c r="A2374" t="s">
        <v>2429</v>
      </c>
      <c r="B2374" s="1">
        <v>46044.289583333331</v>
      </c>
      <c r="C2374" s="2">
        <v>46044</v>
      </c>
      <c r="D2374">
        <v>6</v>
      </c>
      <c r="E2374" t="s">
        <v>33</v>
      </c>
      <c r="F2374" t="s">
        <v>26</v>
      </c>
      <c r="G2374">
        <v>1.9</v>
      </c>
      <c r="H2374">
        <v>71.19</v>
      </c>
      <c r="I2374">
        <v>71.66</v>
      </c>
      <c r="J2374">
        <v>1.1000000000000001</v>
      </c>
      <c r="K2374">
        <v>5.5</v>
      </c>
      <c r="L2374">
        <v>2.2000000000000002</v>
      </c>
      <c r="M2374">
        <v>93</v>
      </c>
      <c r="N2374" t="s">
        <v>41</v>
      </c>
      <c r="O2374">
        <v>1.23</v>
      </c>
      <c r="P2374" t="s">
        <v>28</v>
      </c>
      <c r="Q2374" t="s">
        <v>29</v>
      </c>
      <c r="R2374">
        <v>4.72</v>
      </c>
      <c r="S2374">
        <v>16</v>
      </c>
      <c r="T2374">
        <v>0.47</v>
      </c>
      <c r="U2374">
        <v>-3.3</v>
      </c>
      <c r="V2374" t="s">
        <v>30</v>
      </c>
      <c r="W2374" t="s">
        <v>45</v>
      </c>
      <c r="X2374">
        <v>1</v>
      </c>
      <c r="Y2374" t="str">
        <f>IF(tblRides[[#This Row],[supply_demand_ratio]]&lt;0.8,"Below 0.8",IF(tblRides[[#This Row],[supply_demand_ratio]]&lt;1,"Between 0.8-1.0",IF(tblRides[[#This Row],[supply_demand_ratio]]&lt;=1.2,"Between 1.0-1.2","Above 1.2")))</f>
        <v>Above 1.2</v>
      </c>
    </row>
    <row r="2375" spans="1:25" x14ac:dyDescent="0.3">
      <c r="A2375" t="s">
        <v>2430</v>
      </c>
      <c r="B2375" s="1">
        <v>46044.291666666664</v>
      </c>
      <c r="C2375" s="2">
        <v>46044</v>
      </c>
      <c r="D2375">
        <v>7</v>
      </c>
      <c r="E2375" t="s">
        <v>36</v>
      </c>
      <c r="F2375" t="s">
        <v>26</v>
      </c>
      <c r="G2375">
        <v>8.4</v>
      </c>
      <c r="H2375">
        <v>149.97999999999999</v>
      </c>
      <c r="I2375">
        <v>154.56</v>
      </c>
      <c r="J2375">
        <v>1</v>
      </c>
      <c r="K2375">
        <v>6.9</v>
      </c>
      <c r="L2375">
        <v>5.3</v>
      </c>
      <c r="M2375">
        <v>108</v>
      </c>
      <c r="N2375" t="s">
        <v>27</v>
      </c>
      <c r="O2375">
        <v>1.125</v>
      </c>
      <c r="P2375" t="s">
        <v>28</v>
      </c>
      <c r="Q2375" t="s">
        <v>29</v>
      </c>
      <c r="R2375">
        <v>4.5999999999999996</v>
      </c>
      <c r="S2375">
        <v>23</v>
      </c>
      <c r="T2375">
        <v>4.58</v>
      </c>
      <c r="U2375">
        <v>-1.6</v>
      </c>
      <c r="V2375" t="s">
        <v>30</v>
      </c>
      <c r="W2375" t="s">
        <v>45</v>
      </c>
      <c r="X2375">
        <v>1</v>
      </c>
      <c r="Y2375" t="str">
        <f>IF(tblRides[[#This Row],[supply_demand_ratio]]&lt;0.8,"Below 0.8",IF(tblRides[[#This Row],[supply_demand_ratio]]&lt;1,"Between 0.8-1.0",IF(tblRides[[#This Row],[supply_demand_ratio]]&lt;=1.2,"Between 1.0-1.2","Above 1.2")))</f>
        <v>Between 1.0-1.2</v>
      </c>
    </row>
    <row r="2376" spans="1:25" x14ac:dyDescent="0.3">
      <c r="A2376" t="s">
        <v>2431</v>
      </c>
      <c r="B2376" s="1">
        <v>46044.299305555556</v>
      </c>
      <c r="C2376" s="2">
        <v>46044</v>
      </c>
      <c r="D2376">
        <v>7</v>
      </c>
      <c r="E2376" t="s">
        <v>33</v>
      </c>
      <c r="F2376" t="s">
        <v>26</v>
      </c>
      <c r="G2376">
        <v>9.5</v>
      </c>
      <c r="H2376">
        <v>202.93</v>
      </c>
      <c r="I2376">
        <v>210.54</v>
      </c>
      <c r="J2376">
        <v>1</v>
      </c>
      <c r="K2376">
        <v>5.2</v>
      </c>
      <c r="L2376">
        <v>4.5999999999999996</v>
      </c>
      <c r="M2376">
        <v>102</v>
      </c>
      <c r="N2376" t="s">
        <v>41</v>
      </c>
      <c r="O2376">
        <v>1.292</v>
      </c>
      <c r="P2376" t="s">
        <v>28</v>
      </c>
      <c r="Q2376" t="s">
        <v>29</v>
      </c>
      <c r="R2376">
        <v>4.68</v>
      </c>
      <c r="S2376">
        <v>18</v>
      </c>
      <c r="T2376">
        <v>7.61</v>
      </c>
      <c r="U2376">
        <v>-0.6</v>
      </c>
      <c r="V2376" t="s">
        <v>30</v>
      </c>
      <c r="W2376" t="s">
        <v>45</v>
      </c>
      <c r="X2376">
        <v>1</v>
      </c>
      <c r="Y2376" t="str">
        <f>IF(tblRides[[#This Row],[supply_demand_ratio]]&lt;0.8,"Below 0.8",IF(tblRides[[#This Row],[supply_demand_ratio]]&lt;1,"Between 0.8-1.0",IF(tblRides[[#This Row],[supply_demand_ratio]]&lt;=1.2,"Between 1.0-1.2","Above 1.2")))</f>
        <v>Above 1.2</v>
      </c>
    </row>
    <row r="2377" spans="1:25" x14ac:dyDescent="0.3">
      <c r="A2377" t="s">
        <v>2432</v>
      </c>
      <c r="B2377" s="1">
        <v>46044.300694444442</v>
      </c>
      <c r="C2377" s="2">
        <v>46044</v>
      </c>
      <c r="D2377">
        <v>7</v>
      </c>
      <c r="E2377" t="s">
        <v>25</v>
      </c>
      <c r="F2377" t="s">
        <v>26</v>
      </c>
      <c r="G2377">
        <v>1.6</v>
      </c>
      <c r="H2377">
        <v>73.67</v>
      </c>
      <c r="I2377">
        <v>71.37</v>
      </c>
      <c r="J2377">
        <v>1.1000000000000001</v>
      </c>
      <c r="K2377">
        <v>6.1</v>
      </c>
      <c r="L2377">
        <v>9.8000000000000007</v>
      </c>
      <c r="M2377">
        <v>118</v>
      </c>
      <c r="N2377" t="s">
        <v>27</v>
      </c>
      <c r="O2377">
        <v>0.873</v>
      </c>
      <c r="P2377" t="s">
        <v>28</v>
      </c>
      <c r="Q2377" t="s">
        <v>29</v>
      </c>
      <c r="R2377">
        <v>4.62</v>
      </c>
      <c r="S2377">
        <v>8</v>
      </c>
      <c r="T2377">
        <v>-2.2999999999999998</v>
      </c>
      <c r="U2377">
        <v>3.7</v>
      </c>
      <c r="V2377" t="s">
        <v>30</v>
      </c>
      <c r="W2377" t="s">
        <v>45</v>
      </c>
      <c r="X2377">
        <v>1</v>
      </c>
      <c r="Y2377" t="str">
        <f>IF(tblRides[[#This Row],[supply_demand_ratio]]&lt;0.8,"Below 0.8",IF(tblRides[[#This Row],[supply_demand_ratio]]&lt;1,"Between 0.8-1.0",IF(tblRides[[#This Row],[supply_demand_ratio]]&lt;=1.2,"Between 1.0-1.2","Above 1.2")))</f>
        <v>Between 0.8-1.0</v>
      </c>
    </row>
    <row r="2378" spans="1:25" x14ac:dyDescent="0.3">
      <c r="A2378" t="s">
        <v>2433</v>
      </c>
      <c r="B2378" s="1">
        <v>46044.301388888889</v>
      </c>
      <c r="C2378" s="2">
        <v>46044</v>
      </c>
      <c r="D2378">
        <v>7</v>
      </c>
      <c r="E2378" t="s">
        <v>25</v>
      </c>
      <c r="F2378" t="s">
        <v>26</v>
      </c>
      <c r="G2378">
        <v>10.3</v>
      </c>
      <c r="H2378">
        <v>240.33</v>
      </c>
      <c r="I2378">
        <v>236.69</v>
      </c>
      <c r="J2378">
        <v>1.3</v>
      </c>
      <c r="K2378">
        <v>4.0999999999999996</v>
      </c>
      <c r="L2378">
        <v>9.4</v>
      </c>
      <c r="M2378">
        <v>107</v>
      </c>
      <c r="N2378" t="s">
        <v>27</v>
      </c>
      <c r="O2378">
        <v>0.753</v>
      </c>
      <c r="P2378" t="s">
        <v>28</v>
      </c>
      <c r="Q2378" t="s">
        <v>29</v>
      </c>
      <c r="R2378">
        <v>4.5599999999999996</v>
      </c>
      <c r="S2378">
        <v>5</v>
      </c>
      <c r="T2378">
        <v>-3.64</v>
      </c>
      <c r="U2378">
        <v>5.3</v>
      </c>
      <c r="V2378" t="s">
        <v>30</v>
      </c>
      <c r="W2378" t="s">
        <v>31</v>
      </c>
      <c r="X2378">
        <v>1</v>
      </c>
      <c r="Y2378" t="str">
        <f>IF(tblRides[[#This Row],[supply_demand_ratio]]&lt;0.8,"Below 0.8",IF(tblRides[[#This Row],[supply_demand_ratio]]&lt;1,"Between 0.8-1.0",IF(tblRides[[#This Row],[supply_demand_ratio]]&lt;=1.2,"Between 1.0-1.2","Above 1.2")))</f>
        <v>Below 0.8</v>
      </c>
    </row>
    <row r="2379" spans="1:25" x14ac:dyDescent="0.3">
      <c r="A2379" t="s">
        <v>2434</v>
      </c>
      <c r="B2379" s="1">
        <v>46044.302777777775</v>
      </c>
      <c r="C2379" s="2">
        <v>46044</v>
      </c>
      <c r="D2379">
        <v>7</v>
      </c>
      <c r="E2379" t="s">
        <v>62</v>
      </c>
      <c r="F2379" t="s">
        <v>26</v>
      </c>
      <c r="G2379">
        <v>5.0999999999999996</v>
      </c>
      <c r="H2379">
        <v>115.01</v>
      </c>
      <c r="I2379">
        <v>114.59</v>
      </c>
      <c r="J2379">
        <v>1</v>
      </c>
      <c r="K2379">
        <v>2.9</v>
      </c>
      <c r="L2379">
        <v>2.7</v>
      </c>
      <c r="M2379">
        <v>51</v>
      </c>
      <c r="N2379" t="s">
        <v>41</v>
      </c>
      <c r="O2379">
        <v>1.097</v>
      </c>
      <c r="P2379" t="s">
        <v>28</v>
      </c>
      <c r="Q2379" t="s">
        <v>29</v>
      </c>
      <c r="R2379">
        <v>4.59</v>
      </c>
      <c r="S2379">
        <v>7</v>
      </c>
      <c r="T2379">
        <v>-0.42</v>
      </c>
      <c r="U2379">
        <v>-0.2</v>
      </c>
      <c r="V2379" t="s">
        <v>30</v>
      </c>
      <c r="W2379" t="s">
        <v>31</v>
      </c>
      <c r="X2379">
        <v>1</v>
      </c>
      <c r="Y2379" t="str">
        <f>IF(tblRides[[#This Row],[supply_demand_ratio]]&lt;0.8,"Below 0.8",IF(tblRides[[#This Row],[supply_demand_ratio]]&lt;1,"Between 0.8-1.0",IF(tblRides[[#This Row],[supply_demand_ratio]]&lt;=1.2,"Between 1.0-1.2","Above 1.2")))</f>
        <v>Between 1.0-1.2</v>
      </c>
    </row>
    <row r="2380" spans="1:25" x14ac:dyDescent="0.3">
      <c r="A2380" t="s">
        <v>2435</v>
      </c>
      <c r="B2380" s="1">
        <v>46044.306944444441</v>
      </c>
      <c r="C2380" s="2">
        <v>46044</v>
      </c>
      <c r="D2380">
        <v>7</v>
      </c>
      <c r="E2380" t="s">
        <v>43</v>
      </c>
      <c r="F2380" t="s">
        <v>26</v>
      </c>
      <c r="G2380">
        <v>5.0999999999999996</v>
      </c>
      <c r="H2380">
        <v>120.35</v>
      </c>
      <c r="I2380">
        <v>119.86</v>
      </c>
      <c r="J2380">
        <v>1</v>
      </c>
      <c r="K2380">
        <v>9</v>
      </c>
      <c r="L2380">
        <v>7.2</v>
      </c>
      <c r="M2380">
        <v>62</v>
      </c>
      <c r="N2380" t="s">
        <v>41</v>
      </c>
      <c r="O2380">
        <v>1.7889999999999999</v>
      </c>
      <c r="P2380" t="s">
        <v>28</v>
      </c>
      <c r="Q2380" t="s">
        <v>29</v>
      </c>
      <c r="R2380">
        <v>4.6900000000000004</v>
      </c>
      <c r="S2380">
        <v>2</v>
      </c>
      <c r="T2380">
        <v>-0.49</v>
      </c>
      <c r="U2380">
        <v>-1.8</v>
      </c>
      <c r="V2380" t="s">
        <v>30</v>
      </c>
      <c r="W2380" t="s">
        <v>45</v>
      </c>
      <c r="X2380">
        <v>1</v>
      </c>
      <c r="Y2380" t="str">
        <f>IF(tblRides[[#This Row],[supply_demand_ratio]]&lt;0.8,"Below 0.8",IF(tblRides[[#This Row],[supply_demand_ratio]]&lt;1,"Between 0.8-1.0",IF(tblRides[[#This Row],[supply_demand_ratio]]&lt;=1.2,"Between 1.0-1.2","Above 1.2")))</f>
        <v>Above 1.2</v>
      </c>
    </row>
    <row r="2381" spans="1:25" x14ac:dyDescent="0.3">
      <c r="A2381" t="s">
        <v>2436</v>
      </c>
      <c r="B2381" s="1">
        <v>46044.313194444447</v>
      </c>
      <c r="C2381" s="2">
        <v>46044</v>
      </c>
      <c r="D2381">
        <v>7</v>
      </c>
      <c r="E2381" t="s">
        <v>43</v>
      </c>
      <c r="F2381" t="s">
        <v>26</v>
      </c>
      <c r="G2381">
        <v>1.6</v>
      </c>
      <c r="H2381">
        <v>63.39</v>
      </c>
      <c r="J2381">
        <v>1</v>
      </c>
      <c r="K2381">
        <v>6.9</v>
      </c>
      <c r="L2381">
        <v>5</v>
      </c>
      <c r="M2381">
        <v>57</v>
      </c>
      <c r="N2381" t="s">
        <v>41</v>
      </c>
      <c r="O2381">
        <v>1.044</v>
      </c>
      <c r="P2381" t="s">
        <v>37</v>
      </c>
      <c r="Q2381" t="s">
        <v>103</v>
      </c>
      <c r="R2381">
        <v>4.8099999999999996</v>
      </c>
      <c r="S2381">
        <v>6</v>
      </c>
      <c r="U2381">
        <v>-1.9</v>
      </c>
      <c r="V2381" t="s">
        <v>30</v>
      </c>
      <c r="W2381" t="s">
        <v>45</v>
      </c>
      <c r="X2381">
        <v>0</v>
      </c>
      <c r="Y2381" t="str">
        <f>IF(tblRides[[#This Row],[supply_demand_ratio]]&lt;0.8,"Below 0.8",IF(tblRides[[#This Row],[supply_demand_ratio]]&lt;1,"Between 0.8-1.0",IF(tblRides[[#This Row],[supply_demand_ratio]]&lt;=1.2,"Between 1.0-1.2","Above 1.2")))</f>
        <v>Between 1.0-1.2</v>
      </c>
    </row>
    <row r="2382" spans="1:25" x14ac:dyDescent="0.3">
      <c r="A2382" t="s">
        <v>2437</v>
      </c>
      <c r="B2382" s="1">
        <v>46044.317361111112</v>
      </c>
      <c r="C2382" s="2">
        <v>46044</v>
      </c>
      <c r="D2382">
        <v>7</v>
      </c>
      <c r="E2382" t="s">
        <v>43</v>
      </c>
      <c r="F2382" t="s">
        <v>26</v>
      </c>
      <c r="G2382">
        <v>11.5</v>
      </c>
      <c r="H2382">
        <v>202.86</v>
      </c>
      <c r="J2382">
        <v>1</v>
      </c>
      <c r="K2382">
        <v>5.7</v>
      </c>
      <c r="M2382">
        <v>71</v>
      </c>
      <c r="N2382" t="s">
        <v>41</v>
      </c>
      <c r="O2382">
        <v>1.6479999999999999</v>
      </c>
      <c r="P2382" t="s">
        <v>82</v>
      </c>
      <c r="Q2382" t="s">
        <v>83</v>
      </c>
      <c r="R2382">
        <v>4.7300000000000004</v>
      </c>
      <c r="S2382">
        <v>6</v>
      </c>
      <c r="V2382" t="s">
        <v>30</v>
      </c>
      <c r="W2382" t="s">
        <v>45</v>
      </c>
      <c r="X2382">
        <v>0</v>
      </c>
      <c r="Y2382" t="str">
        <f>IF(tblRides[[#This Row],[supply_demand_ratio]]&lt;0.8,"Below 0.8",IF(tblRides[[#This Row],[supply_demand_ratio]]&lt;1,"Between 0.8-1.0",IF(tblRides[[#This Row],[supply_demand_ratio]]&lt;=1.2,"Between 1.0-1.2","Above 1.2")))</f>
        <v>Above 1.2</v>
      </c>
    </row>
    <row r="2383" spans="1:25" x14ac:dyDescent="0.3">
      <c r="A2383" t="s">
        <v>2438</v>
      </c>
      <c r="B2383" s="1">
        <v>46044.335416666669</v>
      </c>
      <c r="C2383" s="2">
        <v>46044</v>
      </c>
      <c r="D2383">
        <v>8</v>
      </c>
      <c r="E2383" t="s">
        <v>43</v>
      </c>
      <c r="F2383" t="s">
        <v>26</v>
      </c>
      <c r="G2383">
        <v>11.6</v>
      </c>
      <c r="H2383">
        <v>218.86</v>
      </c>
      <c r="I2383">
        <v>212.92</v>
      </c>
      <c r="J2383">
        <v>1</v>
      </c>
      <c r="K2383">
        <v>3.2</v>
      </c>
      <c r="L2383">
        <v>1</v>
      </c>
      <c r="M2383">
        <v>67</v>
      </c>
      <c r="N2383" t="s">
        <v>41</v>
      </c>
      <c r="O2383">
        <v>1.665</v>
      </c>
      <c r="P2383" t="s">
        <v>28</v>
      </c>
      <c r="Q2383" t="s">
        <v>29</v>
      </c>
      <c r="R2383">
        <v>4.7</v>
      </c>
      <c r="S2383">
        <v>3</v>
      </c>
      <c r="T2383">
        <v>-5.94</v>
      </c>
      <c r="U2383">
        <v>-2.2000000000000002</v>
      </c>
      <c r="V2383" t="s">
        <v>30</v>
      </c>
      <c r="W2383" t="s">
        <v>31</v>
      </c>
      <c r="X2383">
        <v>1</v>
      </c>
      <c r="Y2383" t="str">
        <f>IF(tblRides[[#This Row],[supply_demand_ratio]]&lt;0.8,"Below 0.8",IF(tblRides[[#This Row],[supply_demand_ratio]]&lt;1,"Between 0.8-1.0",IF(tblRides[[#This Row],[supply_demand_ratio]]&lt;=1.2,"Between 1.0-1.2","Above 1.2")))</f>
        <v>Above 1.2</v>
      </c>
    </row>
    <row r="2384" spans="1:25" x14ac:dyDescent="0.3">
      <c r="A2384" t="s">
        <v>2439</v>
      </c>
      <c r="B2384" s="1">
        <v>46044.355555555558</v>
      </c>
      <c r="C2384" s="2">
        <v>46044</v>
      </c>
      <c r="D2384">
        <v>8</v>
      </c>
      <c r="E2384" t="s">
        <v>62</v>
      </c>
      <c r="F2384" t="s">
        <v>26</v>
      </c>
      <c r="G2384">
        <v>15.5</v>
      </c>
      <c r="H2384">
        <v>236.57</v>
      </c>
      <c r="I2384">
        <v>241.97</v>
      </c>
      <c r="J2384">
        <v>1</v>
      </c>
      <c r="K2384">
        <v>5.9</v>
      </c>
      <c r="L2384">
        <v>7.6</v>
      </c>
      <c r="M2384">
        <v>55</v>
      </c>
      <c r="N2384" t="s">
        <v>41</v>
      </c>
      <c r="O2384">
        <v>1.425</v>
      </c>
      <c r="P2384" t="s">
        <v>28</v>
      </c>
      <c r="Q2384" t="s">
        <v>29</v>
      </c>
      <c r="R2384">
        <v>4.79</v>
      </c>
      <c r="S2384">
        <v>1</v>
      </c>
      <c r="T2384">
        <v>5.4</v>
      </c>
      <c r="U2384">
        <v>1.7</v>
      </c>
      <c r="V2384" t="s">
        <v>30</v>
      </c>
      <c r="W2384" t="s">
        <v>45</v>
      </c>
      <c r="X2384">
        <v>1</v>
      </c>
      <c r="Y2384" t="str">
        <f>IF(tblRides[[#This Row],[supply_demand_ratio]]&lt;0.8,"Below 0.8",IF(tblRides[[#This Row],[supply_demand_ratio]]&lt;1,"Between 0.8-1.0",IF(tblRides[[#This Row],[supply_demand_ratio]]&lt;=1.2,"Between 1.0-1.2","Above 1.2")))</f>
        <v>Above 1.2</v>
      </c>
    </row>
    <row r="2385" spans="1:25" x14ac:dyDescent="0.3">
      <c r="A2385" t="s">
        <v>2440</v>
      </c>
      <c r="B2385" s="1">
        <v>46044.356944444444</v>
      </c>
      <c r="C2385" s="2">
        <v>46044</v>
      </c>
      <c r="D2385">
        <v>8</v>
      </c>
      <c r="E2385" t="s">
        <v>25</v>
      </c>
      <c r="F2385" t="s">
        <v>26</v>
      </c>
      <c r="G2385">
        <v>12.4</v>
      </c>
      <c r="H2385">
        <v>329.78</v>
      </c>
      <c r="I2385">
        <v>348.8</v>
      </c>
      <c r="J2385">
        <v>1.3</v>
      </c>
      <c r="K2385">
        <v>6.6</v>
      </c>
      <c r="L2385">
        <v>8.8000000000000007</v>
      </c>
      <c r="M2385">
        <v>112</v>
      </c>
      <c r="N2385" t="s">
        <v>72</v>
      </c>
      <c r="O2385">
        <v>0.70199999999999996</v>
      </c>
      <c r="P2385" t="s">
        <v>28</v>
      </c>
      <c r="Q2385" t="s">
        <v>29</v>
      </c>
      <c r="R2385">
        <v>4.5</v>
      </c>
      <c r="S2385">
        <v>2</v>
      </c>
      <c r="T2385">
        <v>19.02</v>
      </c>
      <c r="U2385">
        <v>2.2000000000000002</v>
      </c>
      <c r="V2385" t="s">
        <v>30</v>
      </c>
      <c r="W2385" t="s">
        <v>45</v>
      </c>
      <c r="X2385">
        <v>1</v>
      </c>
      <c r="Y2385" t="str">
        <f>IF(tblRides[[#This Row],[supply_demand_ratio]]&lt;0.8,"Below 0.8",IF(tblRides[[#This Row],[supply_demand_ratio]]&lt;1,"Between 0.8-1.0",IF(tblRides[[#This Row],[supply_demand_ratio]]&lt;=1.2,"Between 1.0-1.2","Above 1.2")))</f>
        <v>Below 0.8</v>
      </c>
    </row>
    <row r="2386" spans="1:25" x14ac:dyDescent="0.3">
      <c r="A2386" t="s">
        <v>2441</v>
      </c>
      <c r="B2386" s="1">
        <v>46044.37777777778</v>
      </c>
      <c r="C2386" s="2">
        <v>46044</v>
      </c>
      <c r="D2386">
        <v>9</v>
      </c>
      <c r="E2386" t="s">
        <v>25</v>
      </c>
      <c r="F2386" t="s">
        <v>34</v>
      </c>
      <c r="G2386">
        <v>6.7</v>
      </c>
      <c r="H2386">
        <v>167.84</v>
      </c>
      <c r="I2386">
        <v>171.19</v>
      </c>
      <c r="J2386">
        <v>1.1000000000000001</v>
      </c>
      <c r="K2386">
        <v>11.9</v>
      </c>
      <c r="L2386">
        <v>13.9</v>
      </c>
      <c r="M2386">
        <v>119</v>
      </c>
      <c r="N2386" t="s">
        <v>72</v>
      </c>
      <c r="O2386">
        <v>0.77300000000000002</v>
      </c>
      <c r="P2386" t="s">
        <v>28</v>
      </c>
      <c r="Q2386" t="s">
        <v>29</v>
      </c>
      <c r="R2386">
        <v>4.32</v>
      </c>
      <c r="S2386">
        <v>0</v>
      </c>
      <c r="T2386">
        <v>3.35</v>
      </c>
      <c r="U2386">
        <v>2</v>
      </c>
      <c r="V2386" t="s">
        <v>30</v>
      </c>
      <c r="W2386" t="s">
        <v>77</v>
      </c>
      <c r="X2386">
        <v>1</v>
      </c>
      <c r="Y2386" t="str">
        <f>IF(tblRides[[#This Row],[supply_demand_ratio]]&lt;0.8,"Below 0.8",IF(tblRides[[#This Row],[supply_demand_ratio]]&lt;1,"Between 0.8-1.0",IF(tblRides[[#This Row],[supply_demand_ratio]]&lt;=1.2,"Between 1.0-1.2","Above 1.2")))</f>
        <v>Below 0.8</v>
      </c>
    </row>
    <row r="2387" spans="1:25" x14ac:dyDescent="0.3">
      <c r="A2387" t="s">
        <v>2442</v>
      </c>
      <c r="B2387" s="1">
        <v>46044.388888888891</v>
      </c>
      <c r="C2387" s="2">
        <v>46044</v>
      </c>
      <c r="D2387">
        <v>9</v>
      </c>
      <c r="E2387" t="s">
        <v>36</v>
      </c>
      <c r="F2387" t="s">
        <v>34</v>
      </c>
      <c r="G2387">
        <v>7.4</v>
      </c>
      <c r="H2387">
        <v>180.52</v>
      </c>
      <c r="I2387">
        <v>177.91</v>
      </c>
      <c r="J2387">
        <v>1.1000000000000001</v>
      </c>
      <c r="K2387">
        <v>8.3000000000000007</v>
      </c>
      <c r="L2387">
        <v>6.7</v>
      </c>
      <c r="M2387">
        <v>108</v>
      </c>
      <c r="N2387" t="s">
        <v>27</v>
      </c>
      <c r="O2387">
        <v>1.0249999999999999</v>
      </c>
      <c r="P2387" t="s">
        <v>28</v>
      </c>
      <c r="Q2387" t="s">
        <v>29</v>
      </c>
      <c r="R2387">
        <v>4.4400000000000004</v>
      </c>
      <c r="S2387">
        <v>0</v>
      </c>
      <c r="T2387">
        <v>-2.61</v>
      </c>
      <c r="U2387">
        <v>-1.6</v>
      </c>
      <c r="V2387" t="s">
        <v>30</v>
      </c>
      <c r="W2387" t="s">
        <v>45</v>
      </c>
      <c r="X2387">
        <v>1</v>
      </c>
      <c r="Y2387" t="str">
        <f>IF(tblRides[[#This Row],[supply_demand_ratio]]&lt;0.8,"Below 0.8",IF(tblRides[[#This Row],[supply_demand_ratio]]&lt;1,"Between 0.8-1.0",IF(tblRides[[#This Row],[supply_demand_ratio]]&lt;=1.2,"Between 1.0-1.2","Above 1.2")))</f>
        <v>Between 1.0-1.2</v>
      </c>
    </row>
    <row r="2388" spans="1:25" x14ac:dyDescent="0.3">
      <c r="A2388" t="s">
        <v>2443</v>
      </c>
      <c r="B2388" s="1">
        <v>46044.393750000003</v>
      </c>
      <c r="C2388" s="2">
        <v>46044</v>
      </c>
      <c r="D2388">
        <v>9</v>
      </c>
      <c r="E2388" t="s">
        <v>33</v>
      </c>
      <c r="F2388" t="s">
        <v>26</v>
      </c>
      <c r="G2388">
        <v>0.7</v>
      </c>
      <c r="H2388">
        <v>54.63</v>
      </c>
      <c r="I2388">
        <v>54.37</v>
      </c>
      <c r="J2388">
        <v>1.1000000000000001</v>
      </c>
      <c r="K2388">
        <v>3.9</v>
      </c>
      <c r="L2388">
        <v>1</v>
      </c>
      <c r="M2388">
        <v>76</v>
      </c>
      <c r="N2388" t="s">
        <v>27</v>
      </c>
      <c r="O2388">
        <v>0.95699999999999996</v>
      </c>
      <c r="P2388" t="s">
        <v>28</v>
      </c>
      <c r="Q2388" t="s">
        <v>29</v>
      </c>
      <c r="R2388">
        <v>4.83</v>
      </c>
      <c r="S2388">
        <v>11</v>
      </c>
      <c r="T2388">
        <v>-0.26</v>
      </c>
      <c r="U2388">
        <v>-2.9</v>
      </c>
      <c r="V2388" t="s">
        <v>30</v>
      </c>
      <c r="W2388" t="s">
        <v>31</v>
      </c>
      <c r="X2388">
        <v>1</v>
      </c>
      <c r="Y2388" t="str">
        <f>IF(tblRides[[#This Row],[supply_demand_ratio]]&lt;0.8,"Below 0.8",IF(tblRides[[#This Row],[supply_demand_ratio]]&lt;1,"Between 0.8-1.0",IF(tblRides[[#This Row],[supply_demand_ratio]]&lt;=1.2,"Between 1.0-1.2","Above 1.2")))</f>
        <v>Between 0.8-1.0</v>
      </c>
    </row>
    <row r="2389" spans="1:25" x14ac:dyDescent="0.3">
      <c r="A2389" t="s">
        <v>2444</v>
      </c>
      <c r="B2389" s="1">
        <v>46044.393750000003</v>
      </c>
      <c r="C2389" s="2">
        <v>46044</v>
      </c>
      <c r="D2389">
        <v>9</v>
      </c>
      <c r="E2389" t="s">
        <v>25</v>
      </c>
      <c r="F2389" t="s">
        <v>26</v>
      </c>
      <c r="G2389">
        <v>0.7</v>
      </c>
      <c r="H2389">
        <v>56.74</v>
      </c>
      <c r="I2389">
        <v>59.93</v>
      </c>
      <c r="J2389">
        <v>1.1000000000000001</v>
      </c>
      <c r="K2389">
        <v>5.0999999999999996</v>
      </c>
      <c r="L2389">
        <v>6</v>
      </c>
      <c r="M2389">
        <v>101</v>
      </c>
      <c r="N2389" t="s">
        <v>27</v>
      </c>
      <c r="O2389">
        <v>0.79700000000000004</v>
      </c>
      <c r="P2389" t="s">
        <v>28</v>
      </c>
      <c r="Q2389" t="s">
        <v>29</v>
      </c>
      <c r="R2389">
        <v>5</v>
      </c>
      <c r="S2389">
        <v>1</v>
      </c>
      <c r="T2389">
        <v>3.19</v>
      </c>
      <c r="U2389">
        <v>0.9</v>
      </c>
      <c r="V2389" t="s">
        <v>30</v>
      </c>
      <c r="W2389" t="s">
        <v>45</v>
      </c>
      <c r="X2389">
        <v>1</v>
      </c>
      <c r="Y2389" t="str">
        <f>IF(tblRides[[#This Row],[supply_demand_ratio]]&lt;0.8,"Below 0.8",IF(tblRides[[#This Row],[supply_demand_ratio]]&lt;1,"Between 0.8-1.0",IF(tblRides[[#This Row],[supply_demand_ratio]]&lt;=1.2,"Between 1.0-1.2","Above 1.2")))</f>
        <v>Below 0.8</v>
      </c>
    </row>
    <row r="2390" spans="1:25" x14ac:dyDescent="0.3">
      <c r="A2390" t="s">
        <v>2445</v>
      </c>
      <c r="B2390" s="1">
        <v>46044.404861111114</v>
      </c>
      <c r="C2390" s="2">
        <v>46044</v>
      </c>
      <c r="D2390">
        <v>9</v>
      </c>
      <c r="E2390" t="s">
        <v>25</v>
      </c>
      <c r="F2390" t="s">
        <v>26</v>
      </c>
      <c r="G2390">
        <v>5.4</v>
      </c>
      <c r="H2390">
        <v>149.58000000000001</v>
      </c>
      <c r="I2390">
        <v>140.86000000000001</v>
      </c>
      <c r="J2390">
        <v>1.2</v>
      </c>
      <c r="K2390">
        <v>5.9</v>
      </c>
      <c r="L2390">
        <v>8.6999999999999993</v>
      </c>
      <c r="M2390">
        <v>119</v>
      </c>
      <c r="N2390" t="s">
        <v>27</v>
      </c>
      <c r="O2390">
        <v>0.88200000000000001</v>
      </c>
      <c r="P2390" t="s">
        <v>28</v>
      </c>
      <c r="Q2390" t="s">
        <v>29</v>
      </c>
      <c r="R2390">
        <v>4.66</v>
      </c>
      <c r="S2390">
        <v>9</v>
      </c>
      <c r="T2390">
        <v>-8.7200000000000006</v>
      </c>
      <c r="U2390">
        <v>2.8</v>
      </c>
      <c r="V2390" t="s">
        <v>30</v>
      </c>
      <c r="W2390" t="s">
        <v>45</v>
      </c>
      <c r="X2390">
        <v>1</v>
      </c>
      <c r="Y2390" t="str">
        <f>IF(tblRides[[#This Row],[supply_demand_ratio]]&lt;0.8,"Below 0.8",IF(tblRides[[#This Row],[supply_demand_ratio]]&lt;1,"Between 0.8-1.0",IF(tblRides[[#This Row],[supply_demand_ratio]]&lt;=1.2,"Between 1.0-1.2","Above 1.2")))</f>
        <v>Between 0.8-1.0</v>
      </c>
    </row>
    <row r="2391" spans="1:25" x14ac:dyDescent="0.3">
      <c r="A2391" t="s">
        <v>2446</v>
      </c>
      <c r="B2391" s="1">
        <v>46044.407638888886</v>
      </c>
      <c r="C2391" s="2">
        <v>46044</v>
      </c>
      <c r="D2391">
        <v>9</v>
      </c>
      <c r="E2391" t="s">
        <v>25</v>
      </c>
      <c r="F2391" t="s">
        <v>26</v>
      </c>
      <c r="G2391">
        <v>5.3</v>
      </c>
      <c r="H2391">
        <v>153.65</v>
      </c>
      <c r="I2391">
        <v>154.72999999999999</v>
      </c>
      <c r="J2391">
        <v>1.3</v>
      </c>
      <c r="K2391">
        <v>9.9</v>
      </c>
      <c r="L2391">
        <v>9.8000000000000007</v>
      </c>
      <c r="M2391">
        <v>114</v>
      </c>
      <c r="N2391" t="s">
        <v>72</v>
      </c>
      <c r="O2391">
        <v>0.77100000000000002</v>
      </c>
      <c r="P2391" t="s">
        <v>28</v>
      </c>
      <c r="Q2391" t="s">
        <v>29</v>
      </c>
      <c r="R2391">
        <v>4.83</v>
      </c>
      <c r="S2391">
        <v>7</v>
      </c>
      <c r="T2391">
        <v>1.08</v>
      </c>
      <c r="U2391">
        <v>-0.1</v>
      </c>
      <c r="V2391" t="s">
        <v>30</v>
      </c>
      <c r="W2391" t="s">
        <v>45</v>
      </c>
      <c r="X2391">
        <v>1</v>
      </c>
      <c r="Y2391" t="str">
        <f>IF(tblRides[[#This Row],[supply_demand_ratio]]&lt;0.8,"Below 0.8",IF(tblRides[[#This Row],[supply_demand_ratio]]&lt;1,"Between 0.8-1.0",IF(tblRides[[#This Row],[supply_demand_ratio]]&lt;=1.2,"Between 1.0-1.2","Above 1.2")))</f>
        <v>Below 0.8</v>
      </c>
    </row>
    <row r="2392" spans="1:25" x14ac:dyDescent="0.3">
      <c r="A2392" t="s">
        <v>2447</v>
      </c>
      <c r="B2392" s="1">
        <v>46044.411805555559</v>
      </c>
      <c r="C2392" s="2">
        <v>46044</v>
      </c>
      <c r="D2392">
        <v>9</v>
      </c>
      <c r="E2392" t="s">
        <v>25</v>
      </c>
      <c r="F2392" t="s">
        <v>26</v>
      </c>
      <c r="G2392">
        <v>2.7</v>
      </c>
      <c r="H2392">
        <v>86.26</v>
      </c>
      <c r="J2392">
        <v>1.1000000000000001</v>
      </c>
      <c r="K2392">
        <v>8.4</v>
      </c>
      <c r="L2392">
        <v>11.2</v>
      </c>
      <c r="M2392">
        <v>118</v>
      </c>
      <c r="N2392" t="s">
        <v>27</v>
      </c>
      <c r="O2392">
        <v>0.91800000000000004</v>
      </c>
      <c r="P2392" t="s">
        <v>58</v>
      </c>
      <c r="Q2392" t="s">
        <v>59</v>
      </c>
      <c r="R2392">
        <v>4.42</v>
      </c>
      <c r="S2392">
        <v>2</v>
      </c>
      <c r="U2392">
        <v>2.8</v>
      </c>
      <c r="V2392" t="s">
        <v>30</v>
      </c>
      <c r="W2392" t="s">
        <v>45</v>
      </c>
      <c r="X2392">
        <v>0</v>
      </c>
      <c r="Y2392" t="str">
        <f>IF(tblRides[[#This Row],[supply_demand_ratio]]&lt;0.8,"Below 0.8",IF(tblRides[[#This Row],[supply_demand_ratio]]&lt;1,"Between 0.8-1.0",IF(tblRides[[#This Row],[supply_demand_ratio]]&lt;=1.2,"Between 1.0-1.2","Above 1.2")))</f>
        <v>Between 0.8-1.0</v>
      </c>
    </row>
    <row r="2393" spans="1:25" x14ac:dyDescent="0.3">
      <c r="A2393" t="s">
        <v>2448</v>
      </c>
      <c r="B2393" s="1">
        <v>46044.413888888892</v>
      </c>
      <c r="C2393" s="2">
        <v>46044</v>
      </c>
      <c r="D2393">
        <v>9</v>
      </c>
      <c r="E2393" t="s">
        <v>25</v>
      </c>
      <c r="F2393" t="s">
        <v>26</v>
      </c>
      <c r="G2393">
        <v>5.6</v>
      </c>
      <c r="H2393">
        <v>161.19999999999999</v>
      </c>
      <c r="I2393">
        <v>168.11</v>
      </c>
      <c r="J2393">
        <v>1.2</v>
      </c>
      <c r="K2393">
        <v>2.7</v>
      </c>
      <c r="L2393">
        <v>3.2</v>
      </c>
      <c r="M2393">
        <v>100</v>
      </c>
      <c r="N2393" t="s">
        <v>27</v>
      </c>
      <c r="O2393">
        <v>0.71599999999999997</v>
      </c>
      <c r="P2393" t="s">
        <v>28</v>
      </c>
      <c r="Q2393" t="s">
        <v>29</v>
      </c>
      <c r="R2393">
        <v>4.43</v>
      </c>
      <c r="S2393">
        <v>5</v>
      </c>
      <c r="T2393">
        <v>6.91</v>
      </c>
      <c r="U2393">
        <v>0.5</v>
      </c>
      <c r="V2393" t="s">
        <v>30</v>
      </c>
      <c r="W2393" t="s">
        <v>31</v>
      </c>
      <c r="X2393">
        <v>1</v>
      </c>
      <c r="Y2393" t="str">
        <f>IF(tblRides[[#This Row],[supply_demand_ratio]]&lt;0.8,"Below 0.8",IF(tblRides[[#This Row],[supply_demand_ratio]]&lt;1,"Between 0.8-1.0",IF(tblRides[[#This Row],[supply_demand_ratio]]&lt;=1.2,"Between 1.0-1.2","Above 1.2")))</f>
        <v>Below 0.8</v>
      </c>
    </row>
    <row r="2394" spans="1:25" x14ac:dyDescent="0.3">
      <c r="A2394" t="s">
        <v>2449</v>
      </c>
      <c r="B2394" s="1">
        <v>46044.417361111111</v>
      </c>
      <c r="C2394" s="2">
        <v>46044</v>
      </c>
      <c r="D2394">
        <v>10</v>
      </c>
      <c r="E2394" t="s">
        <v>25</v>
      </c>
      <c r="F2394" t="s">
        <v>26</v>
      </c>
      <c r="G2394">
        <v>3.2</v>
      </c>
      <c r="H2394">
        <v>116.72</v>
      </c>
      <c r="J2394">
        <v>1.4</v>
      </c>
      <c r="K2394">
        <v>8.8000000000000007</v>
      </c>
      <c r="L2394">
        <v>11.7</v>
      </c>
      <c r="M2394">
        <v>104</v>
      </c>
      <c r="N2394" t="s">
        <v>72</v>
      </c>
      <c r="O2394">
        <v>0.64</v>
      </c>
      <c r="P2394" t="s">
        <v>58</v>
      </c>
      <c r="Q2394" t="s">
        <v>108</v>
      </c>
      <c r="R2394">
        <v>4.72</v>
      </c>
      <c r="S2394">
        <v>21</v>
      </c>
      <c r="U2394">
        <v>2.9</v>
      </c>
      <c r="V2394" t="s">
        <v>30</v>
      </c>
      <c r="W2394" t="s">
        <v>45</v>
      </c>
      <c r="X2394">
        <v>0</v>
      </c>
      <c r="Y2394" t="str">
        <f>IF(tblRides[[#This Row],[supply_demand_ratio]]&lt;0.8,"Below 0.8",IF(tblRides[[#This Row],[supply_demand_ratio]]&lt;1,"Between 0.8-1.0",IF(tblRides[[#This Row],[supply_demand_ratio]]&lt;=1.2,"Between 1.0-1.2","Above 1.2")))</f>
        <v>Below 0.8</v>
      </c>
    </row>
    <row r="2395" spans="1:25" x14ac:dyDescent="0.3">
      <c r="A2395" t="s">
        <v>2450</v>
      </c>
      <c r="B2395" s="1">
        <v>46044.418055555558</v>
      </c>
      <c r="C2395" s="2">
        <v>46044</v>
      </c>
      <c r="D2395">
        <v>10</v>
      </c>
      <c r="E2395" t="s">
        <v>36</v>
      </c>
      <c r="F2395" t="s">
        <v>34</v>
      </c>
      <c r="G2395">
        <v>11.7</v>
      </c>
      <c r="H2395">
        <v>224.16</v>
      </c>
      <c r="I2395">
        <v>217.39</v>
      </c>
      <c r="J2395">
        <v>1.2</v>
      </c>
      <c r="K2395">
        <v>9.6</v>
      </c>
      <c r="L2395">
        <v>7.5</v>
      </c>
      <c r="M2395">
        <v>108</v>
      </c>
      <c r="N2395" t="s">
        <v>72</v>
      </c>
      <c r="O2395">
        <v>0.76400000000000001</v>
      </c>
      <c r="P2395" t="s">
        <v>28</v>
      </c>
      <c r="Q2395" t="s">
        <v>29</v>
      </c>
      <c r="R2395">
        <v>5</v>
      </c>
      <c r="S2395">
        <v>0</v>
      </c>
      <c r="T2395">
        <v>-6.77</v>
      </c>
      <c r="U2395">
        <v>-2.1</v>
      </c>
      <c r="V2395" t="s">
        <v>30</v>
      </c>
      <c r="W2395" t="s">
        <v>45</v>
      </c>
      <c r="X2395">
        <v>1</v>
      </c>
      <c r="Y2395" t="str">
        <f>IF(tblRides[[#This Row],[supply_demand_ratio]]&lt;0.8,"Below 0.8",IF(tblRides[[#This Row],[supply_demand_ratio]]&lt;1,"Between 0.8-1.0",IF(tblRides[[#This Row],[supply_demand_ratio]]&lt;=1.2,"Between 1.0-1.2","Above 1.2")))</f>
        <v>Below 0.8</v>
      </c>
    </row>
    <row r="2396" spans="1:25" x14ac:dyDescent="0.3">
      <c r="A2396" t="s">
        <v>2451</v>
      </c>
      <c r="B2396" s="1">
        <v>46044.447222222225</v>
      </c>
      <c r="C2396" s="2">
        <v>46044</v>
      </c>
      <c r="D2396">
        <v>10</v>
      </c>
      <c r="E2396" t="s">
        <v>36</v>
      </c>
      <c r="F2396" t="s">
        <v>26</v>
      </c>
      <c r="G2396">
        <v>6.3</v>
      </c>
      <c r="H2396">
        <v>172.62</v>
      </c>
      <c r="J2396">
        <v>1.2</v>
      </c>
      <c r="K2396">
        <v>7.1</v>
      </c>
      <c r="L2396">
        <v>7.4</v>
      </c>
      <c r="M2396">
        <v>96</v>
      </c>
      <c r="N2396" t="s">
        <v>72</v>
      </c>
      <c r="O2396">
        <v>0.68400000000000005</v>
      </c>
      <c r="P2396" t="s">
        <v>58</v>
      </c>
      <c r="Q2396" t="s">
        <v>88</v>
      </c>
      <c r="R2396">
        <v>4.7300000000000004</v>
      </c>
      <c r="S2396">
        <v>8</v>
      </c>
      <c r="U2396">
        <v>0.3</v>
      </c>
      <c r="V2396" t="s">
        <v>30</v>
      </c>
      <c r="W2396" t="s">
        <v>45</v>
      </c>
      <c r="X2396">
        <v>0</v>
      </c>
      <c r="Y2396" t="str">
        <f>IF(tblRides[[#This Row],[supply_demand_ratio]]&lt;0.8,"Below 0.8",IF(tblRides[[#This Row],[supply_demand_ratio]]&lt;1,"Between 0.8-1.0",IF(tblRides[[#This Row],[supply_demand_ratio]]&lt;=1.2,"Between 1.0-1.2","Above 1.2")))</f>
        <v>Below 0.8</v>
      </c>
    </row>
    <row r="2397" spans="1:25" x14ac:dyDescent="0.3">
      <c r="A2397" t="s">
        <v>2452</v>
      </c>
      <c r="B2397" s="1">
        <v>46044.45</v>
      </c>
      <c r="C2397" s="2">
        <v>46044</v>
      </c>
      <c r="D2397">
        <v>10</v>
      </c>
      <c r="E2397" t="s">
        <v>62</v>
      </c>
      <c r="F2397" t="s">
        <v>26</v>
      </c>
      <c r="G2397">
        <v>3.5</v>
      </c>
      <c r="H2397">
        <v>83.57</v>
      </c>
      <c r="J2397">
        <v>1</v>
      </c>
      <c r="K2397">
        <v>6.4</v>
      </c>
      <c r="L2397">
        <v>12.3</v>
      </c>
      <c r="M2397">
        <v>46</v>
      </c>
      <c r="N2397" t="s">
        <v>41</v>
      </c>
      <c r="O2397">
        <v>1.7470000000000001</v>
      </c>
      <c r="P2397" t="s">
        <v>58</v>
      </c>
      <c r="Q2397" t="s">
        <v>108</v>
      </c>
      <c r="R2397">
        <v>4.41</v>
      </c>
      <c r="S2397">
        <v>10</v>
      </c>
      <c r="U2397">
        <v>5.9</v>
      </c>
      <c r="V2397" t="s">
        <v>30</v>
      </c>
      <c r="W2397" t="s">
        <v>45</v>
      </c>
      <c r="X2397">
        <v>0</v>
      </c>
      <c r="Y2397" t="str">
        <f>IF(tblRides[[#This Row],[supply_demand_ratio]]&lt;0.8,"Below 0.8",IF(tblRides[[#This Row],[supply_demand_ratio]]&lt;1,"Between 0.8-1.0",IF(tblRides[[#This Row],[supply_demand_ratio]]&lt;=1.2,"Between 1.0-1.2","Above 1.2")))</f>
        <v>Above 1.2</v>
      </c>
    </row>
    <row r="2398" spans="1:25" x14ac:dyDescent="0.3">
      <c r="A2398" t="s">
        <v>2453</v>
      </c>
      <c r="B2398" s="1">
        <v>46044.45416666667</v>
      </c>
      <c r="C2398" s="2">
        <v>46044</v>
      </c>
      <c r="D2398">
        <v>10</v>
      </c>
      <c r="E2398" t="s">
        <v>43</v>
      </c>
      <c r="F2398" t="s">
        <v>34</v>
      </c>
      <c r="G2398">
        <v>11.6</v>
      </c>
      <c r="H2398">
        <v>233.84</v>
      </c>
      <c r="I2398">
        <v>229.25</v>
      </c>
      <c r="J2398">
        <v>1</v>
      </c>
      <c r="K2398">
        <v>9.6999999999999993</v>
      </c>
      <c r="L2398">
        <v>8.6999999999999993</v>
      </c>
      <c r="M2398">
        <v>57</v>
      </c>
      <c r="N2398" t="s">
        <v>27</v>
      </c>
      <c r="O2398">
        <v>0.90700000000000003</v>
      </c>
      <c r="P2398" t="s">
        <v>28</v>
      </c>
      <c r="Q2398" t="s">
        <v>29</v>
      </c>
      <c r="R2398">
        <v>4.62</v>
      </c>
      <c r="S2398">
        <v>0</v>
      </c>
      <c r="T2398">
        <v>-4.59</v>
      </c>
      <c r="U2398">
        <v>-1</v>
      </c>
      <c r="V2398" t="s">
        <v>30</v>
      </c>
      <c r="W2398" t="s">
        <v>45</v>
      </c>
      <c r="X2398">
        <v>1</v>
      </c>
      <c r="Y2398" t="str">
        <f>IF(tblRides[[#This Row],[supply_demand_ratio]]&lt;0.8,"Below 0.8",IF(tblRides[[#This Row],[supply_demand_ratio]]&lt;1,"Between 0.8-1.0",IF(tblRides[[#This Row],[supply_demand_ratio]]&lt;=1.2,"Between 1.0-1.2","Above 1.2")))</f>
        <v>Between 0.8-1.0</v>
      </c>
    </row>
    <row r="2399" spans="1:25" x14ac:dyDescent="0.3">
      <c r="A2399" t="s">
        <v>2454</v>
      </c>
      <c r="B2399" s="1">
        <v>46044.461805555555</v>
      </c>
      <c r="C2399" s="2">
        <v>46044</v>
      </c>
      <c r="D2399">
        <v>11</v>
      </c>
      <c r="E2399" t="s">
        <v>43</v>
      </c>
      <c r="F2399" t="s">
        <v>26</v>
      </c>
      <c r="G2399">
        <v>1.9</v>
      </c>
      <c r="H2399">
        <v>73.760000000000005</v>
      </c>
      <c r="I2399">
        <v>72.92</v>
      </c>
      <c r="J2399">
        <v>1.1000000000000001</v>
      </c>
      <c r="K2399">
        <v>7.7</v>
      </c>
      <c r="L2399">
        <v>9.6</v>
      </c>
      <c r="M2399">
        <v>63</v>
      </c>
      <c r="N2399" t="s">
        <v>41</v>
      </c>
      <c r="O2399">
        <v>1.4219999999999999</v>
      </c>
      <c r="P2399" t="s">
        <v>28</v>
      </c>
      <c r="Q2399" t="s">
        <v>29</v>
      </c>
      <c r="R2399">
        <v>4.46</v>
      </c>
      <c r="S2399">
        <v>20</v>
      </c>
      <c r="T2399">
        <v>-0.84</v>
      </c>
      <c r="U2399">
        <v>1.9</v>
      </c>
      <c r="V2399" t="s">
        <v>30</v>
      </c>
      <c r="W2399" t="s">
        <v>45</v>
      </c>
      <c r="X2399">
        <v>1</v>
      </c>
      <c r="Y2399" t="str">
        <f>IF(tblRides[[#This Row],[supply_demand_ratio]]&lt;0.8,"Below 0.8",IF(tblRides[[#This Row],[supply_demand_ratio]]&lt;1,"Between 0.8-1.0",IF(tblRides[[#This Row],[supply_demand_ratio]]&lt;=1.2,"Between 1.0-1.2","Above 1.2")))</f>
        <v>Above 1.2</v>
      </c>
    </row>
    <row r="2400" spans="1:25" x14ac:dyDescent="0.3">
      <c r="A2400" t="s">
        <v>2455</v>
      </c>
      <c r="B2400" s="1">
        <v>46044.469444444447</v>
      </c>
      <c r="C2400" s="2">
        <v>46044</v>
      </c>
      <c r="D2400">
        <v>11</v>
      </c>
      <c r="E2400" t="s">
        <v>62</v>
      </c>
      <c r="F2400" t="s">
        <v>26</v>
      </c>
      <c r="G2400">
        <v>19.8</v>
      </c>
      <c r="H2400">
        <v>343.21</v>
      </c>
      <c r="I2400">
        <v>340.83</v>
      </c>
      <c r="J2400">
        <v>1</v>
      </c>
      <c r="K2400">
        <v>5.8</v>
      </c>
      <c r="L2400">
        <v>6.5</v>
      </c>
      <c r="M2400">
        <v>66</v>
      </c>
      <c r="N2400" t="s">
        <v>41</v>
      </c>
      <c r="O2400">
        <v>1.7949999999999999</v>
      </c>
      <c r="P2400" t="s">
        <v>28</v>
      </c>
      <c r="Q2400" t="s">
        <v>29</v>
      </c>
      <c r="R2400">
        <v>4.78</v>
      </c>
      <c r="S2400">
        <v>11</v>
      </c>
      <c r="T2400">
        <v>-2.38</v>
      </c>
      <c r="U2400">
        <v>0.7</v>
      </c>
      <c r="V2400" t="s">
        <v>30</v>
      </c>
      <c r="W2400" t="s">
        <v>45</v>
      </c>
      <c r="X2400">
        <v>1</v>
      </c>
      <c r="Y2400" t="str">
        <f>IF(tblRides[[#This Row],[supply_demand_ratio]]&lt;0.8,"Below 0.8",IF(tblRides[[#This Row],[supply_demand_ratio]]&lt;1,"Between 0.8-1.0",IF(tblRides[[#This Row],[supply_demand_ratio]]&lt;=1.2,"Between 1.0-1.2","Above 1.2")))</f>
        <v>Above 1.2</v>
      </c>
    </row>
    <row r="2401" spans="1:25" x14ac:dyDescent="0.3">
      <c r="A2401" t="s">
        <v>2456</v>
      </c>
      <c r="B2401" s="1">
        <v>46044.477777777778</v>
      </c>
      <c r="C2401" s="2">
        <v>46044</v>
      </c>
      <c r="D2401">
        <v>11</v>
      </c>
      <c r="E2401" t="s">
        <v>36</v>
      </c>
      <c r="F2401" t="s">
        <v>34</v>
      </c>
      <c r="G2401">
        <v>6.9</v>
      </c>
      <c r="H2401">
        <v>138.57</v>
      </c>
      <c r="I2401">
        <v>138.01</v>
      </c>
      <c r="J2401">
        <v>1.1000000000000001</v>
      </c>
      <c r="K2401">
        <v>6.7</v>
      </c>
      <c r="L2401">
        <v>6.1</v>
      </c>
      <c r="M2401">
        <v>99</v>
      </c>
      <c r="N2401" t="s">
        <v>27</v>
      </c>
      <c r="O2401">
        <v>0.81799999999999995</v>
      </c>
      <c r="P2401" t="s">
        <v>28</v>
      </c>
      <c r="Q2401" t="s">
        <v>29</v>
      </c>
      <c r="R2401">
        <v>4.53</v>
      </c>
      <c r="S2401">
        <v>0</v>
      </c>
      <c r="T2401">
        <v>-0.56000000000000005</v>
      </c>
      <c r="U2401">
        <v>-0.6</v>
      </c>
      <c r="V2401" t="s">
        <v>30</v>
      </c>
      <c r="W2401" t="s">
        <v>45</v>
      </c>
      <c r="X2401">
        <v>1</v>
      </c>
      <c r="Y2401" t="str">
        <f>IF(tblRides[[#This Row],[supply_demand_ratio]]&lt;0.8,"Below 0.8",IF(tblRides[[#This Row],[supply_demand_ratio]]&lt;1,"Between 0.8-1.0",IF(tblRides[[#This Row],[supply_demand_ratio]]&lt;=1.2,"Between 1.0-1.2","Above 1.2")))</f>
        <v>Between 0.8-1.0</v>
      </c>
    </row>
    <row r="2402" spans="1:25" x14ac:dyDescent="0.3">
      <c r="A2402" t="s">
        <v>2457</v>
      </c>
      <c r="B2402" s="1">
        <v>46044.484027777777</v>
      </c>
      <c r="C2402" s="2">
        <v>46044</v>
      </c>
      <c r="D2402">
        <v>11</v>
      </c>
      <c r="E2402" t="s">
        <v>33</v>
      </c>
      <c r="F2402" t="s">
        <v>26</v>
      </c>
      <c r="G2402">
        <v>5.3</v>
      </c>
      <c r="H2402">
        <v>117.95</v>
      </c>
      <c r="I2402">
        <v>117.1</v>
      </c>
      <c r="J2402">
        <v>1</v>
      </c>
      <c r="K2402">
        <v>4.7</v>
      </c>
      <c r="L2402">
        <v>8</v>
      </c>
      <c r="M2402">
        <v>90</v>
      </c>
      <c r="N2402" t="s">
        <v>27</v>
      </c>
      <c r="O2402">
        <v>1.0029999999999999</v>
      </c>
      <c r="P2402" t="s">
        <v>28</v>
      </c>
      <c r="Q2402" t="s">
        <v>29</v>
      </c>
      <c r="R2402">
        <v>4.93</v>
      </c>
      <c r="S2402">
        <v>79</v>
      </c>
      <c r="T2402">
        <v>-0.85</v>
      </c>
      <c r="U2402">
        <v>3.3</v>
      </c>
      <c r="V2402" t="s">
        <v>30</v>
      </c>
      <c r="W2402" t="s">
        <v>31</v>
      </c>
      <c r="X2402">
        <v>1</v>
      </c>
      <c r="Y2402" t="str">
        <f>IF(tblRides[[#This Row],[supply_demand_ratio]]&lt;0.8,"Below 0.8",IF(tblRides[[#This Row],[supply_demand_ratio]]&lt;1,"Between 0.8-1.0",IF(tblRides[[#This Row],[supply_demand_ratio]]&lt;=1.2,"Between 1.0-1.2","Above 1.2")))</f>
        <v>Between 1.0-1.2</v>
      </c>
    </row>
    <row r="2403" spans="1:25" x14ac:dyDescent="0.3">
      <c r="A2403" t="s">
        <v>2458</v>
      </c>
      <c r="B2403" s="1">
        <v>46044.484722222223</v>
      </c>
      <c r="C2403" s="2">
        <v>46044</v>
      </c>
      <c r="D2403">
        <v>11</v>
      </c>
      <c r="E2403" t="s">
        <v>25</v>
      </c>
      <c r="F2403" t="s">
        <v>26</v>
      </c>
      <c r="G2403">
        <v>1.3</v>
      </c>
      <c r="H2403">
        <v>64.19</v>
      </c>
      <c r="I2403">
        <v>65.349999999999994</v>
      </c>
      <c r="J2403">
        <v>1</v>
      </c>
      <c r="K2403">
        <v>5.9</v>
      </c>
      <c r="L2403">
        <v>4.7</v>
      </c>
      <c r="M2403">
        <v>142</v>
      </c>
      <c r="N2403" t="s">
        <v>41</v>
      </c>
      <c r="O2403">
        <v>1.4790000000000001</v>
      </c>
      <c r="P2403" t="s">
        <v>28</v>
      </c>
      <c r="Q2403" t="s">
        <v>29</v>
      </c>
      <c r="R2403">
        <v>4.53</v>
      </c>
      <c r="S2403">
        <v>20</v>
      </c>
      <c r="T2403">
        <v>1.1599999999999999</v>
      </c>
      <c r="U2403">
        <v>-1.2</v>
      </c>
      <c r="V2403" t="s">
        <v>30</v>
      </c>
      <c r="W2403" t="s">
        <v>45</v>
      </c>
      <c r="X2403">
        <v>1</v>
      </c>
      <c r="Y2403" t="str">
        <f>IF(tblRides[[#This Row],[supply_demand_ratio]]&lt;0.8,"Below 0.8",IF(tblRides[[#This Row],[supply_demand_ratio]]&lt;1,"Between 0.8-1.0",IF(tblRides[[#This Row],[supply_demand_ratio]]&lt;=1.2,"Between 1.0-1.2","Above 1.2")))</f>
        <v>Above 1.2</v>
      </c>
    </row>
    <row r="2404" spans="1:25" x14ac:dyDescent="0.3">
      <c r="A2404" t="s">
        <v>2459</v>
      </c>
      <c r="B2404" s="1">
        <v>46044.488888888889</v>
      </c>
      <c r="C2404" s="2">
        <v>46044</v>
      </c>
      <c r="D2404">
        <v>11</v>
      </c>
      <c r="E2404" t="s">
        <v>43</v>
      </c>
      <c r="F2404" t="s">
        <v>26</v>
      </c>
      <c r="G2404">
        <v>5.8</v>
      </c>
      <c r="H2404">
        <v>132.11000000000001</v>
      </c>
      <c r="J2404">
        <v>1</v>
      </c>
      <c r="K2404">
        <v>4.4000000000000004</v>
      </c>
      <c r="L2404">
        <v>8.5</v>
      </c>
      <c r="M2404">
        <v>57</v>
      </c>
      <c r="N2404" t="s">
        <v>41</v>
      </c>
      <c r="O2404">
        <v>1.4930000000000001</v>
      </c>
      <c r="P2404" t="s">
        <v>58</v>
      </c>
      <c r="Q2404" t="s">
        <v>74</v>
      </c>
      <c r="R2404">
        <v>4.54</v>
      </c>
      <c r="S2404">
        <v>1</v>
      </c>
      <c r="U2404">
        <v>4.0999999999999996</v>
      </c>
      <c r="V2404" t="s">
        <v>30</v>
      </c>
      <c r="W2404" t="s">
        <v>31</v>
      </c>
      <c r="X2404">
        <v>0</v>
      </c>
      <c r="Y2404" t="str">
        <f>IF(tblRides[[#This Row],[supply_demand_ratio]]&lt;0.8,"Below 0.8",IF(tblRides[[#This Row],[supply_demand_ratio]]&lt;1,"Between 0.8-1.0",IF(tblRides[[#This Row],[supply_demand_ratio]]&lt;=1.2,"Between 1.0-1.2","Above 1.2")))</f>
        <v>Above 1.2</v>
      </c>
    </row>
    <row r="2405" spans="1:25" x14ac:dyDescent="0.3">
      <c r="A2405" t="s">
        <v>2460</v>
      </c>
      <c r="B2405" s="1">
        <v>46044.489583333336</v>
      </c>
      <c r="C2405" s="2">
        <v>46044</v>
      </c>
      <c r="D2405">
        <v>11</v>
      </c>
      <c r="E2405" t="s">
        <v>33</v>
      </c>
      <c r="F2405" t="s">
        <v>34</v>
      </c>
      <c r="G2405">
        <v>5</v>
      </c>
      <c r="H2405">
        <v>108.93</v>
      </c>
      <c r="I2405">
        <v>115.16</v>
      </c>
      <c r="J2405">
        <v>1</v>
      </c>
      <c r="K2405">
        <v>7</v>
      </c>
      <c r="L2405">
        <v>9.9</v>
      </c>
      <c r="M2405">
        <v>97</v>
      </c>
      <c r="N2405" t="s">
        <v>41</v>
      </c>
      <c r="O2405">
        <v>1.268</v>
      </c>
      <c r="P2405" t="s">
        <v>28</v>
      </c>
      <c r="Q2405" t="s">
        <v>29</v>
      </c>
      <c r="R2405">
        <v>5</v>
      </c>
      <c r="S2405">
        <v>0</v>
      </c>
      <c r="T2405">
        <v>6.23</v>
      </c>
      <c r="U2405">
        <v>2.9</v>
      </c>
      <c r="V2405" t="s">
        <v>30</v>
      </c>
      <c r="W2405" t="s">
        <v>45</v>
      </c>
      <c r="X2405">
        <v>1</v>
      </c>
      <c r="Y2405" t="str">
        <f>IF(tblRides[[#This Row],[supply_demand_ratio]]&lt;0.8,"Below 0.8",IF(tblRides[[#This Row],[supply_demand_ratio]]&lt;1,"Between 0.8-1.0",IF(tblRides[[#This Row],[supply_demand_ratio]]&lt;=1.2,"Between 1.0-1.2","Above 1.2")))</f>
        <v>Above 1.2</v>
      </c>
    </row>
    <row r="2406" spans="1:25" x14ac:dyDescent="0.3">
      <c r="A2406" t="s">
        <v>2461</v>
      </c>
      <c r="B2406" s="1">
        <v>46044.490277777775</v>
      </c>
      <c r="C2406" s="2">
        <v>46044</v>
      </c>
      <c r="D2406">
        <v>11</v>
      </c>
      <c r="E2406" t="s">
        <v>33</v>
      </c>
      <c r="F2406" t="s">
        <v>26</v>
      </c>
      <c r="G2406">
        <v>8.9</v>
      </c>
      <c r="H2406">
        <v>153.06</v>
      </c>
      <c r="I2406">
        <v>152.1</v>
      </c>
      <c r="J2406">
        <v>1</v>
      </c>
      <c r="K2406">
        <v>2.6</v>
      </c>
      <c r="L2406">
        <v>1</v>
      </c>
      <c r="M2406">
        <v>84</v>
      </c>
      <c r="N2406" t="s">
        <v>41</v>
      </c>
      <c r="O2406">
        <v>1.2989999999999999</v>
      </c>
      <c r="P2406" t="s">
        <v>28</v>
      </c>
      <c r="Q2406" t="s">
        <v>29</v>
      </c>
      <c r="R2406">
        <v>4.43</v>
      </c>
      <c r="S2406">
        <v>87</v>
      </c>
      <c r="T2406">
        <v>-0.96</v>
      </c>
      <c r="U2406">
        <v>-1.6</v>
      </c>
      <c r="V2406" t="s">
        <v>30</v>
      </c>
      <c r="W2406" t="s">
        <v>31</v>
      </c>
      <c r="X2406">
        <v>1</v>
      </c>
      <c r="Y2406" t="str">
        <f>IF(tblRides[[#This Row],[supply_demand_ratio]]&lt;0.8,"Below 0.8",IF(tblRides[[#This Row],[supply_demand_ratio]]&lt;1,"Between 0.8-1.0",IF(tblRides[[#This Row],[supply_demand_ratio]]&lt;=1.2,"Between 1.0-1.2","Above 1.2")))</f>
        <v>Above 1.2</v>
      </c>
    </row>
    <row r="2407" spans="1:25" x14ac:dyDescent="0.3">
      <c r="A2407" t="s">
        <v>2462</v>
      </c>
      <c r="B2407" s="1">
        <v>46044.54791666667</v>
      </c>
      <c r="C2407" s="2">
        <v>46044</v>
      </c>
      <c r="D2407">
        <v>13</v>
      </c>
      <c r="E2407" t="s">
        <v>25</v>
      </c>
      <c r="F2407" t="s">
        <v>26</v>
      </c>
      <c r="G2407">
        <v>5.3</v>
      </c>
      <c r="H2407">
        <v>123.21</v>
      </c>
      <c r="I2407">
        <v>128.25</v>
      </c>
      <c r="J2407">
        <v>1.1000000000000001</v>
      </c>
      <c r="K2407">
        <v>3.2</v>
      </c>
      <c r="L2407">
        <v>6.5</v>
      </c>
      <c r="M2407">
        <v>128</v>
      </c>
      <c r="N2407" t="s">
        <v>27</v>
      </c>
      <c r="O2407">
        <v>1.01</v>
      </c>
      <c r="P2407" t="s">
        <v>28</v>
      </c>
      <c r="Q2407" t="s">
        <v>29</v>
      </c>
      <c r="R2407">
        <v>4.96</v>
      </c>
      <c r="S2407">
        <v>3</v>
      </c>
      <c r="T2407">
        <v>5.04</v>
      </c>
      <c r="U2407">
        <v>3.3</v>
      </c>
      <c r="V2407" t="s">
        <v>30</v>
      </c>
      <c r="W2407" t="s">
        <v>31</v>
      </c>
      <c r="X2407">
        <v>1</v>
      </c>
      <c r="Y2407" t="str">
        <f>IF(tblRides[[#This Row],[supply_demand_ratio]]&lt;0.8,"Below 0.8",IF(tblRides[[#This Row],[supply_demand_ratio]]&lt;1,"Between 0.8-1.0",IF(tblRides[[#This Row],[supply_demand_ratio]]&lt;=1.2,"Between 1.0-1.2","Above 1.2")))</f>
        <v>Between 1.0-1.2</v>
      </c>
    </row>
    <row r="2408" spans="1:25" x14ac:dyDescent="0.3">
      <c r="A2408" t="s">
        <v>2463</v>
      </c>
      <c r="B2408" s="1">
        <v>46044.553472222222</v>
      </c>
      <c r="C2408" s="2">
        <v>46044</v>
      </c>
      <c r="D2408">
        <v>13</v>
      </c>
      <c r="E2408" t="s">
        <v>62</v>
      </c>
      <c r="F2408" t="s">
        <v>34</v>
      </c>
      <c r="G2408">
        <v>2</v>
      </c>
      <c r="H2408">
        <v>68.94</v>
      </c>
      <c r="I2408">
        <v>69.430000000000007</v>
      </c>
      <c r="J2408">
        <v>1</v>
      </c>
      <c r="K2408">
        <v>3.4</v>
      </c>
      <c r="L2408">
        <v>4.5</v>
      </c>
      <c r="M2408">
        <v>69</v>
      </c>
      <c r="N2408" t="s">
        <v>41</v>
      </c>
      <c r="O2408">
        <v>1.611</v>
      </c>
      <c r="P2408" t="s">
        <v>28</v>
      </c>
      <c r="Q2408" t="s">
        <v>29</v>
      </c>
      <c r="R2408">
        <v>4.54</v>
      </c>
      <c r="S2408">
        <v>0</v>
      </c>
      <c r="T2408">
        <v>0.49</v>
      </c>
      <c r="U2408">
        <v>1.1000000000000001</v>
      </c>
      <c r="V2408" t="s">
        <v>30</v>
      </c>
      <c r="W2408" t="s">
        <v>31</v>
      </c>
      <c r="X2408">
        <v>1</v>
      </c>
      <c r="Y2408" t="str">
        <f>IF(tblRides[[#This Row],[supply_demand_ratio]]&lt;0.8,"Below 0.8",IF(tblRides[[#This Row],[supply_demand_ratio]]&lt;1,"Between 0.8-1.0",IF(tblRides[[#This Row],[supply_demand_ratio]]&lt;=1.2,"Between 1.0-1.2","Above 1.2")))</f>
        <v>Above 1.2</v>
      </c>
    </row>
    <row r="2409" spans="1:25" x14ac:dyDescent="0.3">
      <c r="A2409" t="s">
        <v>2464</v>
      </c>
      <c r="B2409" s="1">
        <v>46044.557638888888</v>
      </c>
      <c r="C2409" s="2">
        <v>46044</v>
      </c>
      <c r="D2409">
        <v>13</v>
      </c>
      <c r="E2409" t="s">
        <v>33</v>
      </c>
      <c r="F2409" t="s">
        <v>26</v>
      </c>
      <c r="G2409">
        <v>4.7</v>
      </c>
      <c r="H2409">
        <v>110.36</v>
      </c>
      <c r="I2409">
        <v>106.06</v>
      </c>
      <c r="J2409">
        <v>1</v>
      </c>
      <c r="K2409">
        <v>6.9</v>
      </c>
      <c r="L2409">
        <v>4.5</v>
      </c>
      <c r="M2409">
        <v>101</v>
      </c>
      <c r="N2409" t="s">
        <v>41</v>
      </c>
      <c r="O2409">
        <v>1.423</v>
      </c>
      <c r="P2409" t="s">
        <v>28</v>
      </c>
      <c r="Q2409" t="s">
        <v>29</v>
      </c>
      <c r="R2409">
        <v>4.51</v>
      </c>
      <c r="S2409">
        <v>25</v>
      </c>
      <c r="T2409">
        <v>-4.3</v>
      </c>
      <c r="U2409">
        <v>-2.4</v>
      </c>
      <c r="V2409" t="s">
        <v>30</v>
      </c>
      <c r="W2409" t="s">
        <v>45</v>
      </c>
      <c r="X2409">
        <v>1</v>
      </c>
      <c r="Y2409" t="str">
        <f>IF(tblRides[[#This Row],[supply_demand_ratio]]&lt;0.8,"Below 0.8",IF(tblRides[[#This Row],[supply_demand_ratio]]&lt;1,"Between 0.8-1.0",IF(tblRides[[#This Row],[supply_demand_ratio]]&lt;=1.2,"Between 1.0-1.2","Above 1.2")))</f>
        <v>Above 1.2</v>
      </c>
    </row>
    <row r="2410" spans="1:25" x14ac:dyDescent="0.3">
      <c r="A2410" t="s">
        <v>2465</v>
      </c>
      <c r="B2410" s="1">
        <v>46044.55972222222</v>
      </c>
      <c r="C2410" s="2">
        <v>46044</v>
      </c>
      <c r="D2410">
        <v>13</v>
      </c>
      <c r="E2410" t="s">
        <v>33</v>
      </c>
      <c r="F2410" t="s">
        <v>26</v>
      </c>
      <c r="G2410">
        <v>3.2</v>
      </c>
      <c r="H2410">
        <v>87.79</v>
      </c>
      <c r="I2410">
        <v>85.33</v>
      </c>
      <c r="J2410">
        <v>1</v>
      </c>
      <c r="K2410">
        <v>6</v>
      </c>
      <c r="L2410">
        <v>5.2</v>
      </c>
      <c r="M2410">
        <v>96</v>
      </c>
      <c r="N2410" t="s">
        <v>41</v>
      </c>
      <c r="O2410">
        <v>1.2829999999999999</v>
      </c>
      <c r="P2410" t="s">
        <v>28</v>
      </c>
      <c r="Q2410" t="s">
        <v>29</v>
      </c>
      <c r="R2410">
        <v>4.9000000000000004</v>
      </c>
      <c r="S2410">
        <v>14</v>
      </c>
      <c r="T2410">
        <v>-2.46</v>
      </c>
      <c r="U2410">
        <v>-0.8</v>
      </c>
      <c r="V2410" t="s">
        <v>30</v>
      </c>
      <c r="W2410" t="s">
        <v>45</v>
      </c>
      <c r="X2410">
        <v>1</v>
      </c>
      <c r="Y2410" t="str">
        <f>IF(tblRides[[#This Row],[supply_demand_ratio]]&lt;0.8,"Below 0.8",IF(tblRides[[#This Row],[supply_demand_ratio]]&lt;1,"Between 0.8-1.0",IF(tblRides[[#This Row],[supply_demand_ratio]]&lt;=1.2,"Between 1.0-1.2","Above 1.2")))</f>
        <v>Above 1.2</v>
      </c>
    </row>
    <row r="2411" spans="1:25" x14ac:dyDescent="0.3">
      <c r="A2411" t="s">
        <v>2466</v>
      </c>
      <c r="B2411" s="1">
        <v>46044.588888888888</v>
      </c>
      <c r="C2411" s="2">
        <v>46044</v>
      </c>
      <c r="D2411">
        <v>14</v>
      </c>
      <c r="E2411" t="s">
        <v>25</v>
      </c>
      <c r="F2411" t="s">
        <v>26</v>
      </c>
      <c r="G2411">
        <v>1.9</v>
      </c>
      <c r="H2411">
        <v>73.91</v>
      </c>
      <c r="I2411">
        <v>76.44</v>
      </c>
      <c r="J2411">
        <v>1</v>
      </c>
      <c r="K2411">
        <v>5</v>
      </c>
      <c r="L2411">
        <v>3.3</v>
      </c>
      <c r="M2411">
        <v>110</v>
      </c>
      <c r="N2411" t="s">
        <v>27</v>
      </c>
      <c r="O2411">
        <v>0.98799999999999999</v>
      </c>
      <c r="P2411" t="s">
        <v>28</v>
      </c>
      <c r="Q2411" t="s">
        <v>29</v>
      </c>
      <c r="R2411">
        <v>4.7300000000000004</v>
      </c>
      <c r="S2411">
        <v>16</v>
      </c>
      <c r="T2411">
        <v>2.5299999999999998</v>
      </c>
      <c r="U2411">
        <v>-1.7</v>
      </c>
      <c r="V2411" t="s">
        <v>30</v>
      </c>
      <c r="W2411" t="s">
        <v>31</v>
      </c>
      <c r="X2411">
        <v>1</v>
      </c>
      <c r="Y2411" t="str">
        <f>IF(tblRides[[#This Row],[supply_demand_ratio]]&lt;0.8,"Below 0.8",IF(tblRides[[#This Row],[supply_demand_ratio]]&lt;1,"Between 0.8-1.0",IF(tblRides[[#This Row],[supply_demand_ratio]]&lt;=1.2,"Between 1.0-1.2","Above 1.2")))</f>
        <v>Between 0.8-1.0</v>
      </c>
    </row>
    <row r="2412" spans="1:25" x14ac:dyDescent="0.3">
      <c r="A2412" t="s">
        <v>2467</v>
      </c>
      <c r="B2412" s="1">
        <v>46044.597916666666</v>
      </c>
      <c r="C2412" s="2">
        <v>46044</v>
      </c>
      <c r="D2412">
        <v>14</v>
      </c>
      <c r="E2412" t="s">
        <v>36</v>
      </c>
      <c r="F2412" t="s">
        <v>26</v>
      </c>
      <c r="G2412">
        <v>12.9</v>
      </c>
      <c r="H2412">
        <v>229.63</v>
      </c>
      <c r="I2412">
        <v>236.2</v>
      </c>
      <c r="J2412">
        <v>1</v>
      </c>
      <c r="K2412">
        <v>5.0999999999999996</v>
      </c>
      <c r="L2412">
        <v>6.9</v>
      </c>
      <c r="M2412">
        <v>109</v>
      </c>
      <c r="N2412" t="s">
        <v>27</v>
      </c>
      <c r="O2412">
        <v>1.1459999999999999</v>
      </c>
      <c r="P2412" t="s">
        <v>28</v>
      </c>
      <c r="Q2412" t="s">
        <v>29</v>
      </c>
      <c r="R2412">
        <v>4.51</v>
      </c>
      <c r="S2412">
        <v>15</v>
      </c>
      <c r="T2412">
        <v>6.57</v>
      </c>
      <c r="U2412">
        <v>1.8</v>
      </c>
      <c r="V2412" t="s">
        <v>30</v>
      </c>
      <c r="W2412" t="s">
        <v>45</v>
      </c>
      <c r="X2412">
        <v>1</v>
      </c>
      <c r="Y2412" t="str">
        <f>IF(tblRides[[#This Row],[supply_demand_ratio]]&lt;0.8,"Below 0.8",IF(tblRides[[#This Row],[supply_demand_ratio]]&lt;1,"Between 0.8-1.0",IF(tblRides[[#This Row],[supply_demand_ratio]]&lt;=1.2,"Between 1.0-1.2","Above 1.2")))</f>
        <v>Between 1.0-1.2</v>
      </c>
    </row>
    <row r="2413" spans="1:25" x14ac:dyDescent="0.3">
      <c r="A2413" t="s">
        <v>2468</v>
      </c>
      <c r="B2413" s="1">
        <v>46044.609722222223</v>
      </c>
      <c r="C2413" s="2">
        <v>46044</v>
      </c>
      <c r="D2413">
        <v>14</v>
      </c>
      <c r="E2413" t="s">
        <v>36</v>
      </c>
      <c r="F2413" t="s">
        <v>26</v>
      </c>
      <c r="G2413">
        <v>1.1000000000000001</v>
      </c>
      <c r="H2413">
        <v>55.2</v>
      </c>
      <c r="J2413">
        <v>1</v>
      </c>
      <c r="K2413">
        <v>2</v>
      </c>
      <c r="L2413">
        <v>8.6</v>
      </c>
      <c r="M2413">
        <v>105</v>
      </c>
      <c r="N2413" t="s">
        <v>27</v>
      </c>
      <c r="O2413">
        <v>0.95399999999999996</v>
      </c>
      <c r="P2413" t="s">
        <v>58</v>
      </c>
      <c r="Q2413" t="s">
        <v>59</v>
      </c>
      <c r="R2413">
        <v>4.6100000000000003</v>
      </c>
      <c r="S2413">
        <v>8</v>
      </c>
      <c r="U2413">
        <v>6.6</v>
      </c>
      <c r="V2413" t="s">
        <v>30</v>
      </c>
      <c r="W2413" t="s">
        <v>31</v>
      </c>
      <c r="X2413">
        <v>0</v>
      </c>
      <c r="Y2413" t="str">
        <f>IF(tblRides[[#This Row],[supply_demand_ratio]]&lt;0.8,"Below 0.8",IF(tblRides[[#This Row],[supply_demand_ratio]]&lt;1,"Between 0.8-1.0",IF(tblRides[[#This Row],[supply_demand_ratio]]&lt;=1.2,"Between 1.0-1.2","Above 1.2")))</f>
        <v>Between 0.8-1.0</v>
      </c>
    </row>
    <row r="2414" spans="1:25" x14ac:dyDescent="0.3">
      <c r="A2414" t="s">
        <v>2469</v>
      </c>
      <c r="B2414" s="1">
        <v>46044.620138888888</v>
      </c>
      <c r="C2414" s="2">
        <v>46044</v>
      </c>
      <c r="D2414">
        <v>14</v>
      </c>
      <c r="E2414" t="s">
        <v>25</v>
      </c>
      <c r="F2414" t="s">
        <v>34</v>
      </c>
      <c r="G2414">
        <v>11.9</v>
      </c>
      <c r="H2414">
        <v>214.01</v>
      </c>
      <c r="I2414">
        <v>215.82</v>
      </c>
      <c r="J2414">
        <v>1.1000000000000001</v>
      </c>
      <c r="K2414">
        <v>5.7</v>
      </c>
      <c r="L2414">
        <v>6.4</v>
      </c>
      <c r="M2414">
        <v>104</v>
      </c>
      <c r="N2414" t="s">
        <v>41</v>
      </c>
      <c r="O2414">
        <v>1.2509999999999999</v>
      </c>
      <c r="P2414" t="s">
        <v>28</v>
      </c>
      <c r="Q2414" t="s">
        <v>29</v>
      </c>
      <c r="R2414">
        <v>4.4000000000000004</v>
      </c>
      <c r="S2414">
        <v>0</v>
      </c>
      <c r="T2414">
        <v>1.81</v>
      </c>
      <c r="U2414">
        <v>0.7</v>
      </c>
      <c r="V2414" t="s">
        <v>30</v>
      </c>
      <c r="W2414" t="s">
        <v>45</v>
      </c>
      <c r="X2414">
        <v>1</v>
      </c>
      <c r="Y2414" t="str">
        <f>IF(tblRides[[#This Row],[supply_demand_ratio]]&lt;0.8,"Below 0.8",IF(tblRides[[#This Row],[supply_demand_ratio]]&lt;1,"Between 0.8-1.0",IF(tblRides[[#This Row],[supply_demand_ratio]]&lt;=1.2,"Between 1.0-1.2","Above 1.2")))</f>
        <v>Above 1.2</v>
      </c>
    </row>
    <row r="2415" spans="1:25" x14ac:dyDescent="0.3">
      <c r="A2415" t="s">
        <v>2470</v>
      </c>
      <c r="B2415" s="1">
        <v>46044.62222222222</v>
      </c>
      <c r="C2415" s="2">
        <v>46044</v>
      </c>
      <c r="D2415">
        <v>14</v>
      </c>
      <c r="E2415" t="s">
        <v>33</v>
      </c>
      <c r="F2415" t="s">
        <v>34</v>
      </c>
      <c r="G2415">
        <v>6</v>
      </c>
      <c r="H2415">
        <v>138.66</v>
      </c>
      <c r="I2415">
        <v>132.72999999999999</v>
      </c>
      <c r="J2415">
        <v>1</v>
      </c>
      <c r="K2415">
        <v>2.2000000000000002</v>
      </c>
      <c r="L2415">
        <v>1.4</v>
      </c>
      <c r="M2415">
        <v>74</v>
      </c>
      <c r="N2415" t="s">
        <v>41</v>
      </c>
      <c r="O2415">
        <v>0.95299999999999996</v>
      </c>
      <c r="P2415" t="s">
        <v>28</v>
      </c>
      <c r="Q2415" t="s">
        <v>29</v>
      </c>
      <c r="R2415">
        <v>4.42</v>
      </c>
      <c r="S2415">
        <v>0</v>
      </c>
      <c r="T2415">
        <v>-5.93</v>
      </c>
      <c r="U2415">
        <v>-0.8</v>
      </c>
      <c r="V2415" t="s">
        <v>30</v>
      </c>
      <c r="W2415" t="s">
        <v>31</v>
      </c>
      <c r="X2415">
        <v>1</v>
      </c>
      <c r="Y2415" t="str">
        <f>IF(tblRides[[#This Row],[supply_demand_ratio]]&lt;0.8,"Below 0.8",IF(tblRides[[#This Row],[supply_demand_ratio]]&lt;1,"Between 0.8-1.0",IF(tblRides[[#This Row],[supply_demand_ratio]]&lt;=1.2,"Between 1.0-1.2","Above 1.2")))</f>
        <v>Between 0.8-1.0</v>
      </c>
    </row>
    <row r="2416" spans="1:25" x14ac:dyDescent="0.3">
      <c r="A2416" t="s">
        <v>2471</v>
      </c>
      <c r="B2416" s="1">
        <v>46044.62222222222</v>
      </c>
      <c r="C2416" s="2">
        <v>46044</v>
      </c>
      <c r="D2416">
        <v>14</v>
      </c>
      <c r="E2416" t="s">
        <v>33</v>
      </c>
      <c r="F2416" t="s">
        <v>26</v>
      </c>
      <c r="G2416">
        <v>9.5</v>
      </c>
      <c r="H2416">
        <v>197.87</v>
      </c>
      <c r="I2416">
        <v>210.49</v>
      </c>
      <c r="J2416">
        <v>1.1000000000000001</v>
      </c>
      <c r="K2416">
        <v>2.9</v>
      </c>
      <c r="L2416">
        <v>3.6</v>
      </c>
      <c r="M2416">
        <v>85</v>
      </c>
      <c r="N2416" t="s">
        <v>41</v>
      </c>
      <c r="O2416">
        <v>1.1830000000000001</v>
      </c>
      <c r="P2416" t="s">
        <v>28</v>
      </c>
      <c r="Q2416" t="s">
        <v>29</v>
      </c>
      <c r="R2416">
        <v>4.78</v>
      </c>
      <c r="S2416">
        <v>5</v>
      </c>
      <c r="T2416">
        <v>12.62</v>
      </c>
      <c r="U2416">
        <v>0.7</v>
      </c>
      <c r="V2416" t="s">
        <v>30</v>
      </c>
      <c r="W2416" t="s">
        <v>31</v>
      </c>
      <c r="X2416">
        <v>1</v>
      </c>
      <c r="Y2416" t="str">
        <f>IF(tblRides[[#This Row],[supply_demand_ratio]]&lt;0.8,"Below 0.8",IF(tblRides[[#This Row],[supply_demand_ratio]]&lt;1,"Between 0.8-1.0",IF(tblRides[[#This Row],[supply_demand_ratio]]&lt;=1.2,"Between 1.0-1.2","Above 1.2")))</f>
        <v>Between 1.0-1.2</v>
      </c>
    </row>
    <row r="2417" spans="1:25" x14ac:dyDescent="0.3">
      <c r="A2417" t="s">
        <v>2472</v>
      </c>
      <c r="B2417" s="1">
        <v>46044.642361111109</v>
      </c>
      <c r="C2417" s="2">
        <v>46044</v>
      </c>
      <c r="D2417">
        <v>15</v>
      </c>
      <c r="E2417" t="s">
        <v>36</v>
      </c>
      <c r="F2417" t="s">
        <v>26</v>
      </c>
      <c r="G2417">
        <v>13.6</v>
      </c>
      <c r="H2417">
        <v>272.99</v>
      </c>
      <c r="J2417">
        <v>1</v>
      </c>
      <c r="K2417">
        <v>11</v>
      </c>
      <c r="L2417">
        <v>11.4</v>
      </c>
      <c r="M2417">
        <v>106</v>
      </c>
      <c r="N2417" t="s">
        <v>41</v>
      </c>
      <c r="O2417">
        <v>1.2050000000000001</v>
      </c>
      <c r="P2417" t="s">
        <v>58</v>
      </c>
      <c r="Q2417" t="s">
        <v>88</v>
      </c>
      <c r="R2417">
        <v>4.5599999999999996</v>
      </c>
      <c r="S2417">
        <v>5</v>
      </c>
      <c r="U2417">
        <v>0.4</v>
      </c>
      <c r="V2417" t="s">
        <v>30</v>
      </c>
      <c r="W2417" t="s">
        <v>77</v>
      </c>
      <c r="X2417">
        <v>0</v>
      </c>
      <c r="Y2417" t="str">
        <f>IF(tblRides[[#This Row],[supply_demand_ratio]]&lt;0.8,"Below 0.8",IF(tblRides[[#This Row],[supply_demand_ratio]]&lt;1,"Between 0.8-1.0",IF(tblRides[[#This Row],[supply_demand_ratio]]&lt;=1.2,"Between 1.0-1.2","Above 1.2")))</f>
        <v>Above 1.2</v>
      </c>
    </row>
    <row r="2418" spans="1:25" x14ac:dyDescent="0.3">
      <c r="A2418" t="s">
        <v>2473</v>
      </c>
      <c r="B2418" s="1">
        <v>46044.648611111108</v>
      </c>
      <c r="C2418" s="2">
        <v>46044</v>
      </c>
      <c r="D2418">
        <v>15</v>
      </c>
      <c r="E2418" t="s">
        <v>25</v>
      </c>
      <c r="F2418" t="s">
        <v>34</v>
      </c>
      <c r="G2418">
        <v>3.5</v>
      </c>
      <c r="H2418">
        <v>89.69</v>
      </c>
      <c r="I2418">
        <v>88.33</v>
      </c>
      <c r="J2418">
        <v>1</v>
      </c>
      <c r="K2418">
        <v>5.5</v>
      </c>
      <c r="L2418">
        <v>7.9</v>
      </c>
      <c r="M2418">
        <v>129</v>
      </c>
      <c r="N2418" t="s">
        <v>27</v>
      </c>
      <c r="O2418">
        <v>1.1819999999999999</v>
      </c>
      <c r="P2418" t="s">
        <v>28</v>
      </c>
      <c r="Q2418" t="s">
        <v>29</v>
      </c>
      <c r="R2418">
        <v>5</v>
      </c>
      <c r="S2418">
        <v>0</v>
      </c>
      <c r="T2418">
        <v>-1.36</v>
      </c>
      <c r="U2418">
        <v>2.4</v>
      </c>
      <c r="V2418" t="s">
        <v>30</v>
      </c>
      <c r="W2418" t="s">
        <v>45</v>
      </c>
      <c r="X2418">
        <v>1</v>
      </c>
      <c r="Y2418" t="str">
        <f>IF(tblRides[[#This Row],[supply_demand_ratio]]&lt;0.8,"Below 0.8",IF(tblRides[[#This Row],[supply_demand_ratio]]&lt;1,"Between 0.8-1.0",IF(tblRides[[#This Row],[supply_demand_ratio]]&lt;=1.2,"Between 1.0-1.2","Above 1.2")))</f>
        <v>Between 1.0-1.2</v>
      </c>
    </row>
    <row r="2419" spans="1:25" x14ac:dyDescent="0.3">
      <c r="A2419" t="s">
        <v>2474</v>
      </c>
      <c r="B2419" s="1">
        <v>46044.655555555553</v>
      </c>
      <c r="C2419" s="2">
        <v>46044</v>
      </c>
      <c r="D2419">
        <v>15</v>
      </c>
      <c r="E2419" t="s">
        <v>36</v>
      </c>
      <c r="F2419" t="s">
        <v>26</v>
      </c>
      <c r="G2419">
        <v>6.3</v>
      </c>
      <c r="H2419">
        <v>136.09</v>
      </c>
      <c r="I2419">
        <v>130.51</v>
      </c>
      <c r="J2419">
        <v>1.1000000000000001</v>
      </c>
      <c r="K2419">
        <v>6.2</v>
      </c>
      <c r="L2419">
        <v>5.8</v>
      </c>
      <c r="M2419">
        <v>99</v>
      </c>
      <c r="N2419" t="s">
        <v>27</v>
      </c>
      <c r="O2419">
        <v>0.79</v>
      </c>
      <c r="P2419" t="s">
        <v>28</v>
      </c>
      <c r="Q2419" t="s">
        <v>29</v>
      </c>
      <c r="R2419">
        <v>4.5599999999999996</v>
      </c>
      <c r="S2419">
        <v>5</v>
      </c>
      <c r="T2419">
        <v>-5.58</v>
      </c>
      <c r="U2419">
        <v>-0.4</v>
      </c>
      <c r="V2419" t="s">
        <v>30</v>
      </c>
      <c r="W2419" t="s">
        <v>45</v>
      </c>
      <c r="X2419">
        <v>1</v>
      </c>
      <c r="Y2419" t="str">
        <f>IF(tblRides[[#This Row],[supply_demand_ratio]]&lt;0.8,"Below 0.8",IF(tblRides[[#This Row],[supply_demand_ratio]]&lt;1,"Between 0.8-1.0",IF(tblRides[[#This Row],[supply_demand_ratio]]&lt;=1.2,"Between 1.0-1.2","Above 1.2")))</f>
        <v>Below 0.8</v>
      </c>
    </row>
    <row r="2420" spans="1:25" x14ac:dyDescent="0.3">
      <c r="A2420" t="s">
        <v>2475</v>
      </c>
      <c r="B2420" s="1">
        <v>46044.663888888892</v>
      </c>
      <c r="C2420" s="2">
        <v>46044</v>
      </c>
      <c r="D2420">
        <v>15</v>
      </c>
      <c r="E2420" t="s">
        <v>43</v>
      </c>
      <c r="F2420" t="s">
        <v>34</v>
      </c>
      <c r="G2420">
        <v>3.8</v>
      </c>
      <c r="H2420">
        <v>85.56</v>
      </c>
      <c r="I2420">
        <v>83.14</v>
      </c>
      <c r="J2420">
        <v>1</v>
      </c>
      <c r="K2420">
        <v>4</v>
      </c>
      <c r="L2420">
        <v>1</v>
      </c>
      <c r="M2420">
        <v>64</v>
      </c>
      <c r="N2420" t="s">
        <v>41</v>
      </c>
      <c r="O2420">
        <v>2.2000000000000002</v>
      </c>
      <c r="P2420" t="s">
        <v>28</v>
      </c>
      <c r="Q2420" t="s">
        <v>29</v>
      </c>
      <c r="R2420">
        <v>4.49</v>
      </c>
      <c r="S2420">
        <v>0</v>
      </c>
      <c r="T2420">
        <v>-2.42</v>
      </c>
      <c r="U2420">
        <v>-3</v>
      </c>
      <c r="V2420" t="s">
        <v>30</v>
      </c>
      <c r="W2420" t="s">
        <v>31</v>
      </c>
      <c r="X2420">
        <v>1</v>
      </c>
      <c r="Y2420" t="str">
        <f>IF(tblRides[[#This Row],[supply_demand_ratio]]&lt;0.8,"Below 0.8",IF(tblRides[[#This Row],[supply_demand_ratio]]&lt;1,"Between 0.8-1.0",IF(tblRides[[#This Row],[supply_demand_ratio]]&lt;=1.2,"Between 1.0-1.2","Above 1.2")))</f>
        <v>Above 1.2</v>
      </c>
    </row>
    <row r="2421" spans="1:25" x14ac:dyDescent="0.3">
      <c r="A2421" t="s">
        <v>2476</v>
      </c>
      <c r="B2421" s="1">
        <v>46044.667361111111</v>
      </c>
      <c r="C2421" s="2">
        <v>46044</v>
      </c>
      <c r="D2421">
        <v>16</v>
      </c>
      <c r="E2421" t="s">
        <v>25</v>
      </c>
      <c r="F2421" t="s">
        <v>26</v>
      </c>
      <c r="G2421">
        <v>5</v>
      </c>
      <c r="H2421">
        <v>146.09</v>
      </c>
      <c r="J2421">
        <v>1.2</v>
      </c>
      <c r="K2421">
        <v>9</v>
      </c>
      <c r="L2421">
        <v>10.1</v>
      </c>
      <c r="M2421">
        <v>90</v>
      </c>
      <c r="N2421" t="s">
        <v>27</v>
      </c>
      <c r="O2421">
        <v>0.71899999999999997</v>
      </c>
      <c r="P2421" t="s">
        <v>37</v>
      </c>
      <c r="Q2421" t="s">
        <v>38</v>
      </c>
      <c r="R2421">
        <v>4.67</v>
      </c>
      <c r="S2421">
        <v>10</v>
      </c>
      <c r="U2421">
        <v>1.1000000000000001</v>
      </c>
      <c r="V2421" t="s">
        <v>30</v>
      </c>
      <c r="W2421" t="s">
        <v>45</v>
      </c>
      <c r="X2421">
        <v>0</v>
      </c>
      <c r="Y2421" t="str">
        <f>IF(tblRides[[#This Row],[supply_demand_ratio]]&lt;0.8,"Below 0.8",IF(tblRides[[#This Row],[supply_demand_ratio]]&lt;1,"Between 0.8-1.0",IF(tblRides[[#This Row],[supply_demand_ratio]]&lt;=1.2,"Between 1.0-1.2","Above 1.2")))</f>
        <v>Below 0.8</v>
      </c>
    </row>
    <row r="2422" spans="1:25" x14ac:dyDescent="0.3">
      <c r="A2422" t="s">
        <v>2477</v>
      </c>
      <c r="B2422" s="1">
        <v>46044.674305555556</v>
      </c>
      <c r="C2422" s="2">
        <v>46044</v>
      </c>
      <c r="D2422">
        <v>16</v>
      </c>
      <c r="E2422" t="s">
        <v>25</v>
      </c>
      <c r="F2422" t="s">
        <v>26</v>
      </c>
      <c r="G2422">
        <v>9</v>
      </c>
      <c r="H2422">
        <v>214.48</v>
      </c>
      <c r="I2422">
        <v>213.69</v>
      </c>
      <c r="J2422">
        <v>1.2</v>
      </c>
      <c r="K2422">
        <v>5</v>
      </c>
      <c r="L2422">
        <v>5.0999999999999996</v>
      </c>
      <c r="M2422">
        <v>101</v>
      </c>
      <c r="N2422" t="s">
        <v>72</v>
      </c>
      <c r="O2422">
        <v>0.65500000000000003</v>
      </c>
      <c r="P2422" t="s">
        <v>28</v>
      </c>
      <c r="Q2422" t="s">
        <v>29</v>
      </c>
      <c r="R2422">
        <v>4.5999999999999996</v>
      </c>
      <c r="S2422">
        <v>6</v>
      </c>
      <c r="T2422">
        <v>-0.79</v>
      </c>
      <c r="U2422">
        <v>0.1</v>
      </c>
      <c r="V2422" t="s">
        <v>30</v>
      </c>
      <c r="W2422" t="s">
        <v>31</v>
      </c>
      <c r="X2422">
        <v>1</v>
      </c>
      <c r="Y2422" t="str">
        <f>IF(tblRides[[#This Row],[supply_demand_ratio]]&lt;0.8,"Below 0.8",IF(tblRides[[#This Row],[supply_demand_ratio]]&lt;1,"Between 0.8-1.0",IF(tblRides[[#This Row],[supply_demand_ratio]]&lt;=1.2,"Between 1.0-1.2","Above 1.2")))</f>
        <v>Below 0.8</v>
      </c>
    </row>
    <row r="2423" spans="1:25" x14ac:dyDescent="0.3">
      <c r="A2423" t="s">
        <v>2478</v>
      </c>
      <c r="B2423" s="1">
        <v>46044.683333333334</v>
      </c>
      <c r="C2423" s="2">
        <v>46044</v>
      </c>
      <c r="D2423">
        <v>16</v>
      </c>
      <c r="E2423" t="s">
        <v>25</v>
      </c>
      <c r="F2423" t="s">
        <v>26</v>
      </c>
      <c r="G2423">
        <v>5.6</v>
      </c>
      <c r="H2423">
        <v>131.91999999999999</v>
      </c>
      <c r="I2423">
        <v>123.21</v>
      </c>
      <c r="J2423">
        <v>1.1000000000000001</v>
      </c>
      <c r="K2423">
        <v>4.8</v>
      </c>
      <c r="L2423">
        <v>2.2999999999999998</v>
      </c>
      <c r="M2423">
        <v>82</v>
      </c>
      <c r="N2423" t="s">
        <v>27</v>
      </c>
      <c r="O2423">
        <v>0.76300000000000001</v>
      </c>
      <c r="P2423" t="s">
        <v>28</v>
      </c>
      <c r="Q2423" t="s">
        <v>29</v>
      </c>
      <c r="R2423">
        <v>4.63</v>
      </c>
      <c r="S2423">
        <v>1</v>
      </c>
      <c r="T2423">
        <v>-8.7100000000000009</v>
      </c>
      <c r="U2423">
        <v>-2.5</v>
      </c>
      <c r="V2423" t="s">
        <v>30</v>
      </c>
      <c r="W2423" t="s">
        <v>31</v>
      </c>
      <c r="X2423">
        <v>1</v>
      </c>
      <c r="Y2423" t="str">
        <f>IF(tblRides[[#This Row],[supply_demand_ratio]]&lt;0.8,"Below 0.8",IF(tblRides[[#This Row],[supply_demand_ratio]]&lt;1,"Between 0.8-1.0",IF(tblRides[[#This Row],[supply_demand_ratio]]&lt;=1.2,"Between 1.0-1.2","Above 1.2")))</f>
        <v>Below 0.8</v>
      </c>
    </row>
    <row r="2424" spans="1:25" x14ac:dyDescent="0.3">
      <c r="A2424" t="s">
        <v>2479</v>
      </c>
      <c r="B2424" s="1">
        <v>46044.68472222222</v>
      </c>
      <c r="C2424" s="2">
        <v>46044</v>
      </c>
      <c r="D2424">
        <v>16</v>
      </c>
      <c r="E2424" t="s">
        <v>25</v>
      </c>
      <c r="F2424" t="s">
        <v>26</v>
      </c>
      <c r="G2424">
        <v>6.2</v>
      </c>
      <c r="H2424">
        <v>155.71</v>
      </c>
      <c r="I2424">
        <v>152.08000000000001</v>
      </c>
      <c r="J2424">
        <v>1.2</v>
      </c>
      <c r="K2424">
        <v>7.3</v>
      </c>
      <c r="L2424">
        <v>7.3</v>
      </c>
      <c r="M2424">
        <v>135</v>
      </c>
      <c r="N2424" t="s">
        <v>27</v>
      </c>
      <c r="O2424">
        <v>1.1200000000000001</v>
      </c>
      <c r="P2424" t="s">
        <v>28</v>
      </c>
      <c r="Q2424" t="s">
        <v>29</v>
      </c>
      <c r="R2424">
        <v>4.53</v>
      </c>
      <c r="S2424">
        <v>62</v>
      </c>
      <c r="T2424">
        <v>-3.63</v>
      </c>
      <c r="U2424">
        <v>0</v>
      </c>
      <c r="V2424" t="s">
        <v>30</v>
      </c>
      <c r="W2424" t="s">
        <v>45</v>
      </c>
      <c r="X2424">
        <v>1</v>
      </c>
      <c r="Y2424" t="str">
        <f>IF(tblRides[[#This Row],[supply_demand_ratio]]&lt;0.8,"Below 0.8",IF(tblRides[[#This Row],[supply_demand_ratio]]&lt;1,"Between 0.8-1.0",IF(tblRides[[#This Row],[supply_demand_ratio]]&lt;=1.2,"Between 1.0-1.2","Above 1.2")))</f>
        <v>Between 1.0-1.2</v>
      </c>
    </row>
    <row r="2425" spans="1:25" x14ac:dyDescent="0.3">
      <c r="A2425" t="s">
        <v>2480</v>
      </c>
      <c r="B2425" s="1">
        <v>46044.686805555553</v>
      </c>
      <c r="C2425" s="2">
        <v>46044</v>
      </c>
      <c r="D2425">
        <v>16</v>
      </c>
      <c r="E2425" t="s">
        <v>33</v>
      </c>
      <c r="F2425" t="s">
        <v>34</v>
      </c>
      <c r="G2425">
        <v>2.6</v>
      </c>
      <c r="H2425">
        <v>76.44</v>
      </c>
      <c r="I2425">
        <v>74.02</v>
      </c>
      <c r="J2425">
        <v>1</v>
      </c>
      <c r="K2425">
        <v>4.8</v>
      </c>
      <c r="L2425">
        <v>9.3000000000000007</v>
      </c>
      <c r="M2425">
        <v>86</v>
      </c>
      <c r="N2425" t="s">
        <v>27</v>
      </c>
      <c r="O2425">
        <v>1.0389999999999999</v>
      </c>
      <c r="P2425" t="s">
        <v>28</v>
      </c>
      <c r="Q2425" t="s">
        <v>29</v>
      </c>
      <c r="R2425">
        <v>4.75</v>
      </c>
      <c r="S2425">
        <v>0</v>
      </c>
      <c r="T2425">
        <v>-2.42</v>
      </c>
      <c r="U2425">
        <v>4.5</v>
      </c>
      <c r="V2425" t="s">
        <v>30</v>
      </c>
      <c r="W2425" t="s">
        <v>31</v>
      </c>
      <c r="X2425">
        <v>1</v>
      </c>
      <c r="Y2425" t="str">
        <f>IF(tblRides[[#This Row],[supply_demand_ratio]]&lt;0.8,"Below 0.8",IF(tblRides[[#This Row],[supply_demand_ratio]]&lt;1,"Between 0.8-1.0",IF(tblRides[[#This Row],[supply_demand_ratio]]&lt;=1.2,"Between 1.0-1.2","Above 1.2")))</f>
        <v>Between 1.0-1.2</v>
      </c>
    </row>
    <row r="2426" spans="1:25" x14ac:dyDescent="0.3">
      <c r="A2426" t="s">
        <v>2481</v>
      </c>
      <c r="B2426" s="1">
        <v>46044.6875</v>
      </c>
      <c r="C2426" s="2">
        <v>46044</v>
      </c>
      <c r="D2426">
        <v>16</v>
      </c>
      <c r="E2426" t="s">
        <v>36</v>
      </c>
      <c r="F2426" t="s">
        <v>26</v>
      </c>
      <c r="G2426">
        <v>5.4</v>
      </c>
      <c r="H2426">
        <v>128.54</v>
      </c>
      <c r="I2426">
        <v>125.39</v>
      </c>
      <c r="J2426">
        <v>1.1000000000000001</v>
      </c>
      <c r="K2426">
        <v>6.3</v>
      </c>
      <c r="L2426">
        <v>4.5</v>
      </c>
      <c r="M2426">
        <v>102</v>
      </c>
      <c r="N2426" t="s">
        <v>27</v>
      </c>
      <c r="O2426">
        <v>0.89800000000000002</v>
      </c>
      <c r="P2426" t="s">
        <v>28</v>
      </c>
      <c r="Q2426" t="s">
        <v>29</v>
      </c>
      <c r="R2426">
        <v>4.66</v>
      </c>
      <c r="S2426">
        <v>1</v>
      </c>
      <c r="T2426">
        <v>-3.15</v>
      </c>
      <c r="U2426">
        <v>-1.8</v>
      </c>
      <c r="V2426" t="s">
        <v>30</v>
      </c>
      <c r="W2426" t="s">
        <v>45</v>
      </c>
      <c r="X2426">
        <v>1</v>
      </c>
      <c r="Y2426" t="str">
        <f>IF(tblRides[[#This Row],[supply_demand_ratio]]&lt;0.8,"Below 0.8",IF(tblRides[[#This Row],[supply_demand_ratio]]&lt;1,"Between 0.8-1.0",IF(tblRides[[#This Row],[supply_demand_ratio]]&lt;=1.2,"Between 1.0-1.2","Above 1.2")))</f>
        <v>Between 0.8-1.0</v>
      </c>
    </row>
    <row r="2427" spans="1:25" x14ac:dyDescent="0.3">
      <c r="A2427" t="s">
        <v>2482</v>
      </c>
      <c r="B2427" s="1">
        <v>46044.71597222222</v>
      </c>
      <c r="C2427" s="2">
        <v>46044</v>
      </c>
      <c r="D2427">
        <v>17</v>
      </c>
      <c r="E2427" t="s">
        <v>25</v>
      </c>
      <c r="F2427" t="s">
        <v>26</v>
      </c>
      <c r="G2427">
        <v>4.0999999999999996</v>
      </c>
      <c r="H2427">
        <v>129.38999999999999</v>
      </c>
      <c r="I2427">
        <v>130.03</v>
      </c>
      <c r="J2427">
        <v>1.3</v>
      </c>
      <c r="K2427">
        <v>5.5</v>
      </c>
      <c r="L2427">
        <v>6.1</v>
      </c>
      <c r="M2427">
        <v>108</v>
      </c>
      <c r="N2427" t="s">
        <v>27</v>
      </c>
      <c r="O2427">
        <v>0.77100000000000002</v>
      </c>
      <c r="P2427" t="s">
        <v>28</v>
      </c>
      <c r="Q2427" t="s">
        <v>29</v>
      </c>
      <c r="R2427">
        <v>4.9400000000000004</v>
      </c>
      <c r="S2427">
        <v>20</v>
      </c>
      <c r="T2427">
        <v>0.64</v>
      </c>
      <c r="U2427">
        <v>0.6</v>
      </c>
      <c r="V2427" t="s">
        <v>30</v>
      </c>
      <c r="W2427" t="s">
        <v>45</v>
      </c>
      <c r="X2427">
        <v>1</v>
      </c>
      <c r="Y2427" t="str">
        <f>IF(tblRides[[#This Row],[supply_demand_ratio]]&lt;0.8,"Below 0.8",IF(tblRides[[#This Row],[supply_demand_ratio]]&lt;1,"Between 0.8-1.0",IF(tblRides[[#This Row],[supply_demand_ratio]]&lt;=1.2,"Between 1.0-1.2","Above 1.2")))</f>
        <v>Below 0.8</v>
      </c>
    </row>
    <row r="2428" spans="1:25" x14ac:dyDescent="0.3">
      <c r="A2428" t="s">
        <v>2483</v>
      </c>
      <c r="B2428" s="1">
        <v>46044.718055555553</v>
      </c>
      <c r="C2428" s="2">
        <v>46044</v>
      </c>
      <c r="D2428">
        <v>17</v>
      </c>
      <c r="E2428" t="s">
        <v>62</v>
      </c>
      <c r="F2428" t="s">
        <v>26</v>
      </c>
      <c r="G2428">
        <v>5.9</v>
      </c>
      <c r="H2428">
        <v>122.62</v>
      </c>
      <c r="I2428">
        <v>115.2</v>
      </c>
      <c r="J2428">
        <v>1</v>
      </c>
      <c r="K2428">
        <v>6.4</v>
      </c>
      <c r="L2428">
        <v>5.9</v>
      </c>
      <c r="M2428">
        <v>63</v>
      </c>
      <c r="N2428" t="s">
        <v>41</v>
      </c>
      <c r="O2428">
        <v>1.8720000000000001</v>
      </c>
      <c r="P2428" t="s">
        <v>28</v>
      </c>
      <c r="Q2428" t="s">
        <v>29</v>
      </c>
      <c r="R2428">
        <v>5</v>
      </c>
      <c r="S2428">
        <v>7</v>
      </c>
      <c r="T2428">
        <v>-7.42</v>
      </c>
      <c r="U2428">
        <v>-0.5</v>
      </c>
      <c r="V2428" t="s">
        <v>30</v>
      </c>
      <c r="W2428" t="s">
        <v>45</v>
      </c>
      <c r="X2428">
        <v>1</v>
      </c>
      <c r="Y2428" t="str">
        <f>IF(tblRides[[#This Row],[supply_demand_ratio]]&lt;0.8,"Below 0.8",IF(tblRides[[#This Row],[supply_demand_ratio]]&lt;1,"Between 0.8-1.0",IF(tblRides[[#This Row],[supply_demand_ratio]]&lt;=1.2,"Between 1.0-1.2","Above 1.2")))</f>
        <v>Above 1.2</v>
      </c>
    </row>
    <row r="2429" spans="1:25" x14ac:dyDescent="0.3">
      <c r="A2429" t="s">
        <v>2484</v>
      </c>
      <c r="B2429" s="1">
        <v>46044.722916666666</v>
      </c>
      <c r="C2429" s="2">
        <v>46044</v>
      </c>
      <c r="D2429">
        <v>17</v>
      </c>
      <c r="E2429" t="s">
        <v>25</v>
      </c>
      <c r="F2429" t="s">
        <v>34</v>
      </c>
      <c r="G2429">
        <v>2.4</v>
      </c>
      <c r="H2429">
        <v>106.8</v>
      </c>
      <c r="I2429">
        <v>107.04</v>
      </c>
      <c r="J2429">
        <v>1.3</v>
      </c>
      <c r="K2429">
        <v>6.4</v>
      </c>
      <c r="L2429">
        <v>3.2</v>
      </c>
      <c r="M2429">
        <v>97</v>
      </c>
      <c r="N2429" t="s">
        <v>72</v>
      </c>
      <c r="O2429">
        <v>0.65300000000000002</v>
      </c>
      <c r="P2429" t="s">
        <v>28</v>
      </c>
      <c r="Q2429" t="s">
        <v>29</v>
      </c>
      <c r="R2429">
        <v>4.58</v>
      </c>
      <c r="S2429">
        <v>0</v>
      </c>
      <c r="T2429">
        <v>0.24</v>
      </c>
      <c r="U2429">
        <v>-3.2</v>
      </c>
      <c r="V2429" t="s">
        <v>30</v>
      </c>
      <c r="W2429" t="s">
        <v>45</v>
      </c>
      <c r="X2429">
        <v>1</v>
      </c>
      <c r="Y2429" t="str">
        <f>IF(tblRides[[#This Row],[supply_demand_ratio]]&lt;0.8,"Below 0.8",IF(tblRides[[#This Row],[supply_demand_ratio]]&lt;1,"Between 0.8-1.0",IF(tblRides[[#This Row],[supply_demand_ratio]]&lt;=1.2,"Between 1.0-1.2","Above 1.2")))</f>
        <v>Below 0.8</v>
      </c>
    </row>
    <row r="2430" spans="1:25" x14ac:dyDescent="0.3">
      <c r="A2430" t="s">
        <v>2485</v>
      </c>
      <c r="B2430" s="1">
        <v>46044.73333333333</v>
      </c>
      <c r="C2430" s="2">
        <v>46044</v>
      </c>
      <c r="D2430">
        <v>17</v>
      </c>
      <c r="E2430" t="s">
        <v>33</v>
      </c>
      <c r="F2430" t="s">
        <v>26</v>
      </c>
      <c r="G2430">
        <v>3.6</v>
      </c>
      <c r="H2430">
        <v>94.56</v>
      </c>
      <c r="I2430">
        <v>102.46</v>
      </c>
      <c r="J2430">
        <v>1</v>
      </c>
      <c r="K2430">
        <v>3</v>
      </c>
      <c r="L2430">
        <v>4.5999999999999996</v>
      </c>
      <c r="M2430">
        <v>69</v>
      </c>
      <c r="N2430" t="s">
        <v>27</v>
      </c>
      <c r="O2430">
        <v>0.77</v>
      </c>
      <c r="P2430" t="s">
        <v>28</v>
      </c>
      <c r="Q2430" t="s">
        <v>29</v>
      </c>
      <c r="R2430">
        <v>4.6900000000000004</v>
      </c>
      <c r="S2430">
        <v>19</v>
      </c>
      <c r="T2430">
        <v>7.9</v>
      </c>
      <c r="U2430">
        <v>1.6</v>
      </c>
      <c r="V2430" t="s">
        <v>30</v>
      </c>
      <c r="W2430" t="s">
        <v>31</v>
      </c>
      <c r="X2430">
        <v>1</v>
      </c>
      <c r="Y2430" t="str">
        <f>IF(tblRides[[#This Row],[supply_demand_ratio]]&lt;0.8,"Below 0.8",IF(tblRides[[#This Row],[supply_demand_ratio]]&lt;1,"Between 0.8-1.0",IF(tblRides[[#This Row],[supply_demand_ratio]]&lt;=1.2,"Between 1.0-1.2","Above 1.2")))</f>
        <v>Below 0.8</v>
      </c>
    </row>
    <row r="2431" spans="1:25" x14ac:dyDescent="0.3">
      <c r="A2431" t="s">
        <v>2486</v>
      </c>
      <c r="B2431" s="1">
        <v>46044.734027777777</v>
      </c>
      <c r="C2431" s="2">
        <v>46044</v>
      </c>
      <c r="D2431">
        <v>17</v>
      </c>
      <c r="E2431" t="s">
        <v>62</v>
      </c>
      <c r="F2431" t="s">
        <v>26</v>
      </c>
      <c r="G2431">
        <v>7</v>
      </c>
      <c r="H2431">
        <v>150.68</v>
      </c>
      <c r="I2431">
        <v>146.69999999999999</v>
      </c>
      <c r="J2431">
        <v>1</v>
      </c>
      <c r="K2431">
        <v>7.3</v>
      </c>
      <c r="L2431">
        <v>7.9</v>
      </c>
      <c r="M2431">
        <v>60</v>
      </c>
      <c r="N2431" t="s">
        <v>41</v>
      </c>
      <c r="O2431">
        <v>1.3220000000000001</v>
      </c>
      <c r="P2431" t="s">
        <v>28</v>
      </c>
      <c r="Q2431" t="s">
        <v>29</v>
      </c>
      <c r="R2431">
        <v>5</v>
      </c>
      <c r="S2431">
        <v>1</v>
      </c>
      <c r="T2431">
        <v>-3.98</v>
      </c>
      <c r="U2431">
        <v>0.6</v>
      </c>
      <c r="V2431" t="s">
        <v>30</v>
      </c>
      <c r="W2431" t="s">
        <v>45</v>
      </c>
      <c r="X2431">
        <v>1</v>
      </c>
      <c r="Y2431" t="str">
        <f>IF(tblRides[[#This Row],[supply_demand_ratio]]&lt;0.8,"Below 0.8",IF(tblRides[[#This Row],[supply_demand_ratio]]&lt;1,"Between 0.8-1.0",IF(tblRides[[#This Row],[supply_demand_ratio]]&lt;=1.2,"Between 1.0-1.2","Above 1.2")))</f>
        <v>Above 1.2</v>
      </c>
    </row>
    <row r="2432" spans="1:25" x14ac:dyDescent="0.3">
      <c r="A2432" t="s">
        <v>2487</v>
      </c>
      <c r="B2432" s="1">
        <v>46044.739583333336</v>
      </c>
      <c r="C2432" s="2">
        <v>46044</v>
      </c>
      <c r="D2432">
        <v>17</v>
      </c>
      <c r="E2432" t="s">
        <v>36</v>
      </c>
      <c r="F2432" t="s">
        <v>34</v>
      </c>
      <c r="G2432">
        <v>8.6999999999999993</v>
      </c>
      <c r="H2432">
        <v>224.45</v>
      </c>
      <c r="I2432">
        <v>234.59</v>
      </c>
      <c r="J2432">
        <v>1.3</v>
      </c>
      <c r="K2432">
        <v>5.9</v>
      </c>
      <c r="L2432">
        <v>13.6</v>
      </c>
      <c r="M2432">
        <v>80</v>
      </c>
      <c r="N2432" t="s">
        <v>72</v>
      </c>
      <c r="O2432">
        <v>0.60499999999999998</v>
      </c>
      <c r="P2432" t="s">
        <v>28</v>
      </c>
      <c r="Q2432" t="s">
        <v>29</v>
      </c>
      <c r="R2432">
        <v>4.38</v>
      </c>
      <c r="S2432">
        <v>0</v>
      </c>
      <c r="T2432">
        <v>10.14</v>
      </c>
      <c r="U2432">
        <v>7.7</v>
      </c>
      <c r="V2432" t="s">
        <v>30</v>
      </c>
      <c r="W2432" t="s">
        <v>45</v>
      </c>
      <c r="X2432">
        <v>1</v>
      </c>
      <c r="Y2432" t="str">
        <f>IF(tblRides[[#This Row],[supply_demand_ratio]]&lt;0.8,"Below 0.8",IF(tblRides[[#This Row],[supply_demand_ratio]]&lt;1,"Between 0.8-1.0",IF(tblRides[[#This Row],[supply_demand_ratio]]&lt;=1.2,"Between 1.0-1.2","Above 1.2")))</f>
        <v>Below 0.8</v>
      </c>
    </row>
    <row r="2433" spans="1:25" x14ac:dyDescent="0.3">
      <c r="A2433" t="s">
        <v>2488</v>
      </c>
      <c r="B2433" s="1">
        <v>46044.740972222222</v>
      </c>
      <c r="C2433" s="2">
        <v>46044</v>
      </c>
      <c r="D2433">
        <v>17</v>
      </c>
      <c r="E2433" t="s">
        <v>33</v>
      </c>
      <c r="F2433" t="s">
        <v>34</v>
      </c>
      <c r="G2433">
        <v>6.5</v>
      </c>
      <c r="H2433">
        <v>143.26</v>
      </c>
      <c r="I2433">
        <v>140.52000000000001</v>
      </c>
      <c r="J2433">
        <v>1.1000000000000001</v>
      </c>
      <c r="K2433">
        <v>2.5</v>
      </c>
      <c r="L2433">
        <v>5.4</v>
      </c>
      <c r="M2433">
        <v>89</v>
      </c>
      <c r="N2433" t="s">
        <v>41</v>
      </c>
      <c r="O2433">
        <v>1.2270000000000001</v>
      </c>
      <c r="P2433" t="s">
        <v>28</v>
      </c>
      <c r="Q2433" t="s">
        <v>29</v>
      </c>
      <c r="R2433">
        <v>5</v>
      </c>
      <c r="S2433">
        <v>0</v>
      </c>
      <c r="T2433">
        <v>-2.74</v>
      </c>
      <c r="U2433">
        <v>2.9</v>
      </c>
      <c r="V2433" t="s">
        <v>30</v>
      </c>
      <c r="W2433" t="s">
        <v>31</v>
      </c>
      <c r="X2433">
        <v>1</v>
      </c>
      <c r="Y2433" t="str">
        <f>IF(tblRides[[#This Row],[supply_demand_ratio]]&lt;0.8,"Below 0.8",IF(tblRides[[#This Row],[supply_demand_ratio]]&lt;1,"Between 0.8-1.0",IF(tblRides[[#This Row],[supply_demand_ratio]]&lt;=1.2,"Between 1.0-1.2","Above 1.2")))</f>
        <v>Above 1.2</v>
      </c>
    </row>
    <row r="2434" spans="1:25" x14ac:dyDescent="0.3">
      <c r="A2434" t="s">
        <v>2489</v>
      </c>
      <c r="B2434" s="1">
        <v>46044.74722222222</v>
      </c>
      <c r="C2434" s="2">
        <v>46044</v>
      </c>
      <c r="D2434">
        <v>17</v>
      </c>
      <c r="E2434" t="s">
        <v>36</v>
      </c>
      <c r="F2434" t="s">
        <v>34</v>
      </c>
      <c r="G2434">
        <v>4.5999999999999996</v>
      </c>
      <c r="H2434">
        <v>142.55000000000001</v>
      </c>
      <c r="I2434">
        <v>135.97999999999999</v>
      </c>
      <c r="J2434">
        <v>1.2</v>
      </c>
      <c r="K2434">
        <v>5.3</v>
      </c>
      <c r="L2434">
        <v>8.6999999999999993</v>
      </c>
      <c r="M2434">
        <v>92</v>
      </c>
      <c r="N2434" t="s">
        <v>72</v>
      </c>
      <c r="O2434">
        <v>0.68700000000000006</v>
      </c>
      <c r="P2434" t="s">
        <v>28</v>
      </c>
      <c r="Q2434" t="s">
        <v>29</v>
      </c>
      <c r="R2434">
        <v>4.8600000000000003</v>
      </c>
      <c r="S2434">
        <v>0</v>
      </c>
      <c r="T2434">
        <v>-6.57</v>
      </c>
      <c r="U2434">
        <v>3.4</v>
      </c>
      <c r="V2434" t="s">
        <v>30</v>
      </c>
      <c r="W2434" t="s">
        <v>45</v>
      </c>
      <c r="X2434">
        <v>1</v>
      </c>
      <c r="Y2434" t="str">
        <f>IF(tblRides[[#This Row],[supply_demand_ratio]]&lt;0.8,"Below 0.8",IF(tblRides[[#This Row],[supply_demand_ratio]]&lt;1,"Between 0.8-1.0",IF(tblRides[[#This Row],[supply_demand_ratio]]&lt;=1.2,"Between 1.0-1.2","Above 1.2")))</f>
        <v>Below 0.8</v>
      </c>
    </row>
    <row r="2435" spans="1:25" x14ac:dyDescent="0.3">
      <c r="A2435" t="s">
        <v>2490</v>
      </c>
      <c r="B2435" s="1">
        <v>46044.75</v>
      </c>
      <c r="C2435" s="2">
        <v>46044</v>
      </c>
      <c r="D2435">
        <v>18</v>
      </c>
      <c r="E2435" t="s">
        <v>25</v>
      </c>
      <c r="F2435" t="s">
        <v>26</v>
      </c>
      <c r="G2435">
        <v>3.4</v>
      </c>
      <c r="H2435">
        <v>113.92</v>
      </c>
      <c r="I2435">
        <v>104.24</v>
      </c>
      <c r="J2435">
        <v>1.3</v>
      </c>
      <c r="K2435">
        <v>7.7</v>
      </c>
      <c r="L2435">
        <v>6.2</v>
      </c>
      <c r="M2435">
        <v>102</v>
      </c>
      <c r="N2435" t="s">
        <v>72</v>
      </c>
      <c r="O2435">
        <v>0.69399999999999995</v>
      </c>
      <c r="P2435" t="s">
        <v>28</v>
      </c>
      <c r="Q2435" t="s">
        <v>29</v>
      </c>
      <c r="R2435">
        <v>4.37</v>
      </c>
      <c r="S2435">
        <v>69</v>
      </c>
      <c r="T2435">
        <v>-9.68</v>
      </c>
      <c r="U2435">
        <v>-1.5</v>
      </c>
      <c r="V2435" t="s">
        <v>30</v>
      </c>
      <c r="W2435" t="s">
        <v>45</v>
      </c>
      <c r="X2435">
        <v>1</v>
      </c>
      <c r="Y2435" t="str">
        <f>IF(tblRides[[#This Row],[supply_demand_ratio]]&lt;0.8,"Below 0.8",IF(tblRides[[#This Row],[supply_demand_ratio]]&lt;1,"Between 0.8-1.0",IF(tblRides[[#This Row],[supply_demand_ratio]]&lt;=1.2,"Between 1.0-1.2","Above 1.2")))</f>
        <v>Below 0.8</v>
      </c>
    </row>
    <row r="2436" spans="1:25" x14ac:dyDescent="0.3">
      <c r="A2436" t="s">
        <v>2491</v>
      </c>
      <c r="B2436" s="1">
        <v>46044.75277777778</v>
      </c>
      <c r="C2436" s="2">
        <v>46044</v>
      </c>
      <c r="D2436">
        <v>18</v>
      </c>
      <c r="E2436" t="s">
        <v>25</v>
      </c>
      <c r="F2436" t="s">
        <v>26</v>
      </c>
      <c r="G2436">
        <v>1</v>
      </c>
      <c r="H2436">
        <v>77.03</v>
      </c>
      <c r="J2436">
        <v>1.3</v>
      </c>
      <c r="K2436">
        <v>7.4</v>
      </c>
      <c r="L2436">
        <v>10.7</v>
      </c>
      <c r="M2436">
        <v>80</v>
      </c>
      <c r="N2436" t="s">
        <v>72</v>
      </c>
      <c r="O2436">
        <v>0.48699999999999999</v>
      </c>
      <c r="P2436" t="s">
        <v>58</v>
      </c>
      <c r="Q2436" t="s">
        <v>59</v>
      </c>
      <c r="R2436">
        <v>4.5999999999999996</v>
      </c>
      <c r="S2436">
        <v>6</v>
      </c>
      <c r="U2436">
        <v>3.3</v>
      </c>
      <c r="V2436" t="s">
        <v>30</v>
      </c>
      <c r="W2436" t="s">
        <v>45</v>
      </c>
      <c r="X2436">
        <v>0</v>
      </c>
      <c r="Y2436" t="str">
        <f>IF(tblRides[[#This Row],[supply_demand_ratio]]&lt;0.8,"Below 0.8",IF(tblRides[[#This Row],[supply_demand_ratio]]&lt;1,"Between 0.8-1.0",IF(tblRides[[#This Row],[supply_demand_ratio]]&lt;=1.2,"Between 1.0-1.2","Above 1.2")))</f>
        <v>Below 0.8</v>
      </c>
    </row>
    <row r="2437" spans="1:25" x14ac:dyDescent="0.3">
      <c r="A2437" t="s">
        <v>2492</v>
      </c>
      <c r="B2437" s="1">
        <v>46044.771527777775</v>
      </c>
      <c r="C2437" s="2">
        <v>46044</v>
      </c>
      <c r="D2437">
        <v>18</v>
      </c>
      <c r="E2437" t="s">
        <v>43</v>
      </c>
      <c r="F2437" t="s">
        <v>26</v>
      </c>
      <c r="G2437">
        <v>13.2</v>
      </c>
      <c r="H2437">
        <v>291.26</v>
      </c>
      <c r="I2437">
        <v>294.29000000000002</v>
      </c>
      <c r="J2437">
        <v>1.1000000000000001</v>
      </c>
      <c r="K2437">
        <v>9.4</v>
      </c>
      <c r="L2437">
        <v>11.9</v>
      </c>
      <c r="M2437">
        <v>68</v>
      </c>
      <c r="N2437" t="s">
        <v>27</v>
      </c>
      <c r="O2437">
        <v>1.206</v>
      </c>
      <c r="P2437" t="s">
        <v>28</v>
      </c>
      <c r="Q2437" t="s">
        <v>29</v>
      </c>
      <c r="R2437">
        <v>5</v>
      </c>
      <c r="S2437">
        <v>12</v>
      </c>
      <c r="T2437">
        <v>3.03</v>
      </c>
      <c r="U2437">
        <v>2.5</v>
      </c>
      <c r="V2437" t="s">
        <v>30</v>
      </c>
      <c r="W2437" t="s">
        <v>45</v>
      </c>
      <c r="X2437">
        <v>1</v>
      </c>
      <c r="Y2437" t="str">
        <f>IF(tblRides[[#This Row],[supply_demand_ratio]]&lt;0.8,"Below 0.8",IF(tblRides[[#This Row],[supply_demand_ratio]]&lt;1,"Between 0.8-1.0",IF(tblRides[[#This Row],[supply_demand_ratio]]&lt;=1.2,"Between 1.0-1.2","Above 1.2")))</f>
        <v>Above 1.2</v>
      </c>
    </row>
    <row r="2438" spans="1:25" x14ac:dyDescent="0.3">
      <c r="A2438" t="s">
        <v>2493</v>
      </c>
      <c r="B2438" s="1">
        <v>46044.791666666664</v>
      </c>
      <c r="C2438" s="2">
        <v>46044</v>
      </c>
      <c r="D2438">
        <v>19</v>
      </c>
      <c r="E2438" t="s">
        <v>25</v>
      </c>
      <c r="F2438" t="s">
        <v>26</v>
      </c>
      <c r="G2438">
        <v>11.3</v>
      </c>
      <c r="H2438">
        <v>271.14</v>
      </c>
      <c r="J2438">
        <v>1.4</v>
      </c>
      <c r="K2438">
        <v>11.5</v>
      </c>
      <c r="L2438">
        <v>5.4</v>
      </c>
      <c r="M2438">
        <v>92</v>
      </c>
      <c r="N2438" t="s">
        <v>72</v>
      </c>
      <c r="O2438">
        <v>0.50900000000000001</v>
      </c>
      <c r="P2438" t="s">
        <v>58</v>
      </c>
      <c r="Q2438" t="s">
        <v>108</v>
      </c>
      <c r="R2438">
        <v>4.8</v>
      </c>
      <c r="S2438">
        <v>115</v>
      </c>
      <c r="U2438">
        <v>-6.1</v>
      </c>
      <c r="V2438" t="s">
        <v>30</v>
      </c>
      <c r="W2438" t="s">
        <v>77</v>
      </c>
      <c r="X2438">
        <v>0</v>
      </c>
      <c r="Y2438" t="str">
        <f>IF(tblRides[[#This Row],[supply_demand_ratio]]&lt;0.8,"Below 0.8",IF(tblRides[[#This Row],[supply_demand_ratio]]&lt;1,"Between 0.8-1.0",IF(tblRides[[#This Row],[supply_demand_ratio]]&lt;=1.2,"Between 1.0-1.2","Above 1.2")))</f>
        <v>Below 0.8</v>
      </c>
    </row>
    <row r="2439" spans="1:25" x14ac:dyDescent="0.3">
      <c r="A2439" t="s">
        <v>2494</v>
      </c>
      <c r="B2439" s="1">
        <v>46044.808333333334</v>
      </c>
      <c r="C2439" s="2">
        <v>46044</v>
      </c>
      <c r="D2439">
        <v>19</v>
      </c>
      <c r="E2439" t="s">
        <v>43</v>
      </c>
      <c r="F2439" t="s">
        <v>26</v>
      </c>
      <c r="G2439">
        <v>14.4</v>
      </c>
      <c r="H2439">
        <v>229.67</v>
      </c>
      <c r="I2439">
        <v>229.83</v>
      </c>
      <c r="J2439">
        <v>1</v>
      </c>
      <c r="K2439">
        <v>6.1</v>
      </c>
      <c r="L2439">
        <v>10.3</v>
      </c>
      <c r="M2439">
        <v>48</v>
      </c>
      <c r="N2439" t="s">
        <v>41</v>
      </c>
      <c r="O2439">
        <v>0.92</v>
      </c>
      <c r="P2439" t="s">
        <v>28</v>
      </c>
      <c r="Q2439" t="s">
        <v>29</v>
      </c>
      <c r="R2439">
        <v>4.59</v>
      </c>
      <c r="S2439">
        <v>7</v>
      </c>
      <c r="T2439">
        <v>0.16</v>
      </c>
      <c r="U2439">
        <v>4.2</v>
      </c>
      <c r="V2439" t="s">
        <v>30</v>
      </c>
      <c r="W2439" t="s">
        <v>45</v>
      </c>
      <c r="X2439">
        <v>1</v>
      </c>
      <c r="Y2439" t="str">
        <f>IF(tblRides[[#This Row],[supply_demand_ratio]]&lt;0.8,"Below 0.8",IF(tblRides[[#This Row],[supply_demand_ratio]]&lt;1,"Between 0.8-1.0",IF(tblRides[[#This Row],[supply_demand_ratio]]&lt;=1.2,"Between 1.0-1.2","Above 1.2")))</f>
        <v>Between 0.8-1.0</v>
      </c>
    </row>
    <row r="2440" spans="1:25" x14ac:dyDescent="0.3">
      <c r="A2440" t="s">
        <v>2495</v>
      </c>
      <c r="B2440" s="1">
        <v>46044.819444444445</v>
      </c>
      <c r="C2440" s="2">
        <v>46044</v>
      </c>
      <c r="D2440">
        <v>19</v>
      </c>
      <c r="E2440" t="s">
        <v>25</v>
      </c>
      <c r="F2440" t="s">
        <v>34</v>
      </c>
      <c r="G2440">
        <v>14.2</v>
      </c>
      <c r="H2440">
        <v>288.32</v>
      </c>
      <c r="I2440">
        <v>272.57</v>
      </c>
      <c r="J2440">
        <v>1.2</v>
      </c>
      <c r="K2440">
        <v>5.5</v>
      </c>
      <c r="L2440">
        <v>6.1</v>
      </c>
      <c r="M2440">
        <v>103</v>
      </c>
      <c r="N2440" t="s">
        <v>72</v>
      </c>
      <c r="O2440">
        <v>0.71299999999999997</v>
      </c>
      <c r="P2440" t="s">
        <v>28</v>
      </c>
      <c r="Q2440" t="s">
        <v>29</v>
      </c>
      <c r="R2440">
        <v>4.51</v>
      </c>
      <c r="S2440">
        <v>0</v>
      </c>
      <c r="T2440">
        <v>-15.75</v>
      </c>
      <c r="U2440">
        <v>0.6</v>
      </c>
      <c r="V2440" t="s">
        <v>30</v>
      </c>
      <c r="W2440" t="s">
        <v>45</v>
      </c>
      <c r="X2440">
        <v>1</v>
      </c>
      <c r="Y2440" t="str">
        <f>IF(tblRides[[#This Row],[supply_demand_ratio]]&lt;0.8,"Below 0.8",IF(tblRides[[#This Row],[supply_demand_ratio]]&lt;1,"Between 0.8-1.0",IF(tblRides[[#This Row],[supply_demand_ratio]]&lt;=1.2,"Between 1.0-1.2","Above 1.2")))</f>
        <v>Below 0.8</v>
      </c>
    </row>
    <row r="2441" spans="1:25" x14ac:dyDescent="0.3">
      <c r="A2441" t="s">
        <v>2496</v>
      </c>
      <c r="B2441" s="1">
        <v>46044.822916666664</v>
      </c>
      <c r="C2441" s="2">
        <v>46044</v>
      </c>
      <c r="D2441">
        <v>19</v>
      </c>
      <c r="E2441" t="s">
        <v>62</v>
      </c>
      <c r="F2441" t="s">
        <v>26</v>
      </c>
      <c r="G2441">
        <v>7.2</v>
      </c>
      <c r="H2441">
        <v>147.86000000000001</v>
      </c>
      <c r="I2441">
        <v>159.26</v>
      </c>
      <c r="J2441">
        <v>1</v>
      </c>
      <c r="K2441">
        <v>7.5</v>
      </c>
      <c r="L2441">
        <v>5.6</v>
      </c>
      <c r="M2441">
        <v>43</v>
      </c>
      <c r="N2441" t="s">
        <v>41</v>
      </c>
      <c r="O2441">
        <v>1.0920000000000001</v>
      </c>
      <c r="P2441" t="s">
        <v>28</v>
      </c>
      <c r="Q2441" t="s">
        <v>29</v>
      </c>
      <c r="R2441">
        <v>4.37</v>
      </c>
      <c r="S2441">
        <v>2</v>
      </c>
      <c r="T2441">
        <v>11.4</v>
      </c>
      <c r="U2441">
        <v>-1.9</v>
      </c>
      <c r="V2441" t="s">
        <v>30</v>
      </c>
      <c r="W2441" t="s">
        <v>45</v>
      </c>
      <c r="X2441">
        <v>1</v>
      </c>
      <c r="Y2441" t="str">
        <f>IF(tblRides[[#This Row],[supply_demand_ratio]]&lt;0.8,"Below 0.8",IF(tblRides[[#This Row],[supply_demand_ratio]]&lt;1,"Between 0.8-1.0",IF(tblRides[[#This Row],[supply_demand_ratio]]&lt;=1.2,"Between 1.0-1.2","Above 1.2")))</f>
        <v>Between 1.0-1.2</v>
      </c>
    </row>
    <row r="2442" spans="1:25" x14ac:dyDescent="0.3">
      <c r="A2442" t="s">
        <v>2497</v>
      </c>
      <c r="B2442" s="1">
        <v>46044.836111111108</v>
      </c>
      <c r="C2442" s="2">
        <v>46044</v>
      </c>
      <c r="D2442">
        <v>20</v>
      </c>
      <c r="E2442" t="s">
        <v>62</v>
      </c>
      <c r="F2442" t="s">
        <v>34</v>
      </c>
      <c r="G2442">
        <v>22.7</v>
      </c>
      <c r="H2442">
        <v>368.52</v>
      </c>
      <c r="I2442">
        <v>368.16</v>
      </c>
      <c r="J2442">
        <v>1</v>
      </c>
      <c r="K2442">
        <v>5.8</v>
      </c>
      <c r="L2442">
        <v>6.3</v>
      </c>
      <c r="M2442">
        <v>51</v>
      </c>
      <c r="N2442" t="s">
        <v>41</v>
      </c>
      <c r="O2442">
        <v>1.5660000000000001</v>
      </c>
      <c r="P2442" t="s">
        <v>28</v>
      </c>
      <c r="Q2442" t="s">
        <v>29</v>
      </c>
      <c r="R2442">
        <v>4.7699999999999996</v>
      </c>
      <c r="S2442">
        <v>0</v>
      </c>
      <c r="T2442">
        <v>-0.36</v>
      </c>
      <c r="U2442">
        <v>0.5</v>
      </c>
      <c r="V2442" t="s">
        <v>30</v>
      </c>
      <c r="W2442" t="s">
        <v>45</v>
      </c>
      <c r="X2442">
        <v>1</v>
      </c>
      <c r="Y2442" t="str">
        <f>IF(tblRides[[#This Row],[supply_demand_ratio]]&lt;0.8,"Below 0.8",IF(tblRides[[#This Row],[supply_demand_ratio]]&lt;1,"Between 0.8-1.0",IF(tblRides[[#This Row],[supply_demand_ratio]]&lt;=1.2,"Between 1.0-1.2","Above 1.2")))</f>
        <v>Above 1.2</v>
      </c>
    </row>
    <row r="2443" spans="1:25" x14ac:dyDescent="0.3">
      <c r="A2443" t="s">
        <v>2498</v>
      </c>
      <c r="B2443" s="1">
        <v>46044.838888888888</v>
      </c>
      <c r="C2443" s="2">
        <v>46044</v>
      </c>
      <c r="D2443">
        <v>20</v>
      </c>
      <c r="E2443" t="s">
        <v>36</v>
      </c>
      <c r="F2443" t="s">
        <v>34</v>
      </c>
      <c r="G2443">
        <v>5.0999999999999996</v>
      </c>
      <c r="H2443">
        <v>161.80000000000001</v>
      </c>
      <c r="I2443">
        <v>159.49</v>
      </c>
      <c r="J2443">
        <v>1.3</v>
      </c>
      <c r="K2443">
        <v>6.2</v>
      </c>
      <c r="L2443">
        <v>5.3</v>
      </c>
      <c r="M2443">
        <v>80</v>
      </c>
      <c r="N2443" t="s">
        <v>27</v>
      </c>
      <c r="O2443">
        <v>0.61299999999999999</v>
      </c>
      <c r="P2443" t="s">
        <v>28</v>
      </c>
      <c r="Q2443" t="s">
        <v>29</v>
      </c>
      <c r="R2443">
        <v>4.95</v>
      </c>
      <c r="S2443">
        <v>0</v>
      </c>
      <c r="T2443">
        <v>-2.31</v>
      </c>
      <c r="U2443">
        <v>-0.9</v>
      </c>
      <c r="V2443" t="s">
        <v>30</v>
      </c>
      <c r="W2443" t="s">
        <v>45</v>
      </c>
      <c r="X2443">
        <v>1</v>
      </c>
      <c r="Y2443" t="str">
        <f>IF(tblRides[[#This Row],[supply_demand_ratio]]&lt;0.8,"Below 0.8",IF(tblRides[[#This Row],[supply_demand_ratio]]&lt;1,"Between 0.8-1.0",IF(tblRides[[#This Row],[supply_demand_ratio]]&lt;=1.2,"Between 1.0-1.2","Above 1.2")))</f>
        <v>Below 0.8</v>
      </c>
    </row>
    <row r="2444" spans="1:25" x14ac:dyDescent="0.3">
      <c r="A2444" t="s">
        <v>2499</v>
      </c>
      <c r="B2444" s="1">
        <v>46044.840277777781</v>
      </c>
      <c r="C2444" s="2">
        <v>46044</v>
      </c>
      <c r="D2444">
        <v>20</v>
      </c>
      <c r="E2444" t="s">
        <v>36</v>
      </c>
      <c r="F2444" t="s">
        <v>26</v>
      </c>
      <c r="G2444">
        <v>6.3</v>
      </c>
      <c r="H2444">
        <v>148.63999999999999</v>
      </c>
      <c r="I2444">
        <v>146.44999999999999</v>
      </c>
      <c r="J2444">
        <v>1</v>
      </c>
      <c r="K2444">
        <v>6.1</v>
      </c>
      <c r="L2444">
        <v>7.9</v>
      </c>
      <c r="M2444">
        <v>95</v>
      </c>
      <c r="N2444" t="s">
        <v>27</v>
      </c>
      <c r="O2444">
        <v>0.92700000000000005</v>
      </c>
      <c r="P2444" t="s">
        <v>28</v>
      </c>
      <c r="Q2444" t="s">
        <v>29</v>
      </c>
      <c r="R2444">
        <v>4.83</v>
      </c>
      <c r="S2444">
        <v>10</v>
      </c>
      <c r="T2444">
        <v>-2.19</v>
      </c>
      <c r="U2444">
        <v>1.8</v>
      </c>
      <c r="V2444" t="s">
        <v>30</v>
      </c>
      <c r="W2444" t="s">
        <v>45</v>
      </c>
      <c r="X2444">
        <v>1</v>
      </c>
      <c r="Y2444" t="str">
        <f>IF(tblRides[[#This Row],[supply_demand_ratio]]&lt;0.8,"Below 0.8",IF(tblRides[[#This Row],[supply_demand_ratio]]&lt;1,"Between 0.8-1.0",IF(tblRides[[#This Row],[supply_demand_ratio]]&lt;=1.2,"Between 1.0-1.2","Above 1.2")))</f>
        <v>Between 0.8-1.0</v>
      </c>
    </row>
    <row r="2445" spans="1:25" x14ac:dyDescent="0.3">
      <c r="A2445" t="s">
        <v>2500</v>
      </c>
      <c r="B2445" s="1">
        <v>46044.85</v>
      </c>
      <c r="C2445" s="2">
        <v>46044</v>
      </c>
      <c r="D2445">
        <v>20</v>
      </c>
      <c r="E2445" t="s">
        <v>25</v>
      </c>
      <c r="F2445" t="s">
        <v>26</v>
      </c>
      <c r="G2445">
        <v>3.5</v>
      </c>
      <c r="H2445">
        <v>121.56</v>
      </c>
      <c r="I2445">
        <v>123.04</v>
      </c>
      <c r="J2445">
        <v>1.3</v>
      </c>
      <c r="K2445">
        <v>8.3000000000000007</v>
      </c>
      <c r="L2445">
        <v>8.1</v>
      </c>
      <c r="M2445">
        <v>96</v>
      </c>
      <c r="N2445" t="s">
        <v>72</v>
      </c>
      <c r="O2445">
        <v>0.623</v>
      </c>
      <c r="P2445" t="s">
        <v>28</v>
      </c>
      <c r="Q2445" t="s">
        <v>29</v>
      </c>
      <c r="R2445">
        <v>4.7</v>
      </c>
      <c r="S2445">
        <v>9</v>
      </c>
      <c r="T2445">
        <v>1.48</v>
      </c>
      <c r="U2445">
        <v>-0.2</v>
      </c>
      <c r="V2445" t="s">
        <v>30</v>
      </c>
      <c r="W2445" t="s">
        <v>45</v>
      </c>
      <c r="X2445">
        <v>1</v>
      </c>
      <c r="Y2445" t="str">
        <f>IF(tblRides[[#This Row],[supply_demand_ratio]]&lt;0.8,"Below 0.8",IF(tblRides[[#This Row],[supply_demand_ratio]]&lt;1,"Between 0.8-1.0",IF(tblRides[[#This Row],[supply_demand_ratio]]&lt;=1.2,"Between 1.0-1.2","Above 1.2")))</f>
        <v>Below 0.8</v>
      </c>
    </row>
    <row r="2446" spans="1:25" x14ac:dyDescent="0.3">
      <c r="A2446" t="s">
        <v>2501</v>
      </c>
      <c r="B2446" s="1">
        <v>46044.868055555555</v>
      </c>
      <c r="C2446" s="2">
        <v>46044</v>
      </c>
      <c r="D2446">
        <v>20</v>
      </c>
      <c r="E2446" t="s">
        <v>25</v>
      </c>
      <c r="F2446" t="s">
        <v>26</v>
      </c>
      <c r="G2446">
        <v>1.8</v>
      </c>
      <c r="H2446">
        <v>77.56</v>
      </c>
      <c r="I2446">
        <v>76.459999999999994</v>
      </c>
      <c r="J2446">
        <v>1.2</v>
      </c>
      <c r="K2446">
        <v>5.6</v>
      </c>
      <c r="L2446">
        <v>11.7</v>
      </c>
      <c r="M2446">
        <v>94</v>
      </c>
      <c r="N2446" t="s">
        <v>27</v>
      </c>
      <c r="O2446">
        <v>0.68300000000000005</v>
      </c>
      <c r="P2446" t="s">
        <v>28</v>
      </c>
      <c r="Q2446" t="s">
        <v>29</v>
      </c>
      <c r="R2446">
        <v>4.79</v>
      </c>
      <c r="S2446">
        <v>8</v>
      </c>
      <c r="T2446">
        <v>-1.1000000000000001</v>
      </c>
      <c r="U2446">
        <v>6.1</v>
      </c>
      <c r="V2446" t="s">
        <v>30</v>
      </c>
      <c r="W2446" t="s">
        <v>45</v>
      </c>
      <c r="X2446">
        <v>1</v>
      </c>
      <c r="Y2446" t="str">
        <f>IF(tblRides[[#This Row],[supply_demand_ratio]]&lt;0.8,"Below 0.8",IF(tblRides[[#This Row],[supply_demand_ratio]]&lt;1,"Between 0.8-1.0",IF(tblRides[[#This Row],[supply_demand_ratio]]&lt;=1.2,"Between 1.0-1.2","Above 1.2")))</f>
        <v>Below 0.8</v>
      </c>
    </row>
    <row r="2447" spans="1:25" x14ac:dyDescent="0.3">
      <c r="A2447" t="s">
        <v>2502</v>
      </c>
      <c r="B2447" s="1">
        <v>46044.881249999999</v>
      </c>
      <c r="C2447" s="2">
        <v>46044</v>
      </c>
      <c r="D2447">
        <v>21</v>
      </c>
      <c r="E2447" t="s">
        <v>33</v>
      </c>
      <c r="F2447" t="s">
        <v>26</v>
      </c>
      <c r="G2447">
        <v>4</v>
      </c>
      <c r="H2447">
        <v>109.54</v>
      </c>
      <c r="I2447">
        <v>105.22</v>
      </c>
      <c r="J2447">
        <v>1</v>
      </c>
      <c r="K2447">
        <v>2</v>
      </c>
      <c r="L2447">
        <v>8</v>
      </c>
      <c r="M2447">
        <v>77</v>
      </c>
      <c r="N2447" t="s">
        <v>41</v>
      </c>
      <c r="O2447">
        <v>1.2729999999999999</v>
      </c>
      <c r="P2447" t="s">
        <v>28</v>
      </c>
      <c r="Q2447" t="s">
        <v>29</v>
      </c>
      <c r="R2447">
        <v>4.66</v>
      </c>
      <c r="S2447">
        <v>5</v>
      </c>
      <c r="T2447">
        <v>-4.32</v>
      </c>
      <c r="U2447">
        <v>6</v>
      </c>
      <c r="V2447" t="s">
        <v>30</v>
      </c>
      <c r="W2447" t="s">
        <v>31</v>
      </c>
      <c r="X2447">
        <v>1</v>
      </c>
      <c r="Y2447" t="str">
        <f>IF(tblRides[[#This Row],[supply_demand_ratio]]&lt;0.8,"Below 0.8",IF(tblRides[[#This Row],[supply_demand_ratio]]&lt;1,"Between 0.8-1.0",IF(tblRides[[#This Row],[supply_demand_ratio]]&lt;=1.2,"Between 1.0-1.2","Above 1.2")))</f>
        <v>Above 1.2</v>
      </c>
    </row>
    <row r="2448" spans="1:25" x14ac:dyDescent="0.3">
      <c r="A2448" t="s">
        <v>2503</v>
      </c>
      <c r="B2448" s="1">
        <v>46044.884722222225</v>
      </c>
      <c r="C2448" s="2">
        <v>46044</v>
      </c>
      <c r="D2448">
        <v>21</v>
      </c>
      <c r="E2448" t="s">
        <v>33</v>
      </c>
      <c r="F2448" t="s">
        <v>26</v>
      </c>
      <c r="G2448">
        <v>3.8</v>
      </c>
      <c r="H2448">
        <v>95.5</v>
      </c>
      <c r="I2448">
        <v>97.21</v>
      </c>
      <c r="J2448">
        <v>1</v>
      </c>
      <c r="K2448">
        <v>8</v>
      </c>
      <c r="L2448">
        <v>9.6</v>
      </c>
      <c r="M2448">
        <v>93</v>
      </c>
      <c r="N2448" t="s">
        <v>27</v>
      </c>
      <c r="O2448">
        <v>0.92500000000000004</v>
      </c>
      <c r="P2448" t="s">
        <v>28</v>
      </c>
      <c r="Q2448" t="s">
        <v>29</v>
      </c>
      <c r="R2448">
        <v>4.83</v>
      </c>
      <c r="S2448">
        <v>9</v>
      </c>
      <c r="T2448">
        <v>1.71</v>
      </c>
      <c r="U2448">
        <v>1.6</v>
      </c>
      <c r="V2448" t="s">
        <v>30</v>
      </c>
      <c r="W2448" t="s">
        <v>45</v>
      </c>
      <c r="X2448">
        <v>1</v>
      </c>
      <c r="Y2448" t="str">
        <f>IF(tblRides[[#This Row],[supply_demand_ratio]]&lt;0.8,"Below 0.8",IF(tblRides[[#This Row],[supply_demand_ratio]]&lt;1,"Between 0.8-1.0",IF(tblRides[[#This Row],[supply_demand_ratio]]&lt;=1.2,"Between 1.0-1.2","Above 1.2")))</f>
        <v>Between 0.8-1.0</v>
      </c>
    </row>
    <row r="2449" spans="1:25" x14ac:dyDescent="0.3">
      <c r="A2449" t="s">
        <v>2504</v>
      </c>
      <c r="B2449" s="1">
        <v>46044.923611111109</v>
      </c>
      <c r="C2449" s="2">
        <v>46044</v>
      </c>
      <c r="D2449">
        <v>22</v>
      </c>
      <c r="E2449" t="s">
        <v>43</v>
      </c>
      <c r="F2449" t="s">
        <v>26</v>
      </c>
      <c r="G2449">
        <v>9.5</v>
      </c>
      <c r="H2449">
        <v>180.61</v>
      </c>
      <c r="J2449">
        <v>1</v>
      </c>
      <c r="K2449">
        <v>6</v>
      </c>
      <c r="L2449">
        <v>8.5</v>
      </c>
      <c r="M2449">
        <v>61</v>
      </c>
      <c r="N2449" t="s">
        <v>41</v>
      </c>
      <c r="O2449">
        <v>2.1859999999999999</v>
      </c>
      <c r="P2449" t="s">
        <v>58</v>
      </c>
      <c r="Q2449" t="s">
        <v>59</v>
      </c>
      <c r="R2449">
        <v>4.4000000000000004</v>
      </c>
      <c r="S2449">
        <v>43</v>
      </c>
      <c r="U2449">
        <v>2.5</v>
      </c>
      <c r="V2449" t="s">
        <v>30</v>
      </c>
      <c r="W2449" t="s">
        <v>45</v>
      </c>
      <c r="X2449">
        <v>0</v>
      </c>
      <c r="Y2449" t="str">
        <f>IF(tblRides[[#This Row],[supply_demand_ratio]]&lt;0.8,"Below 0.8",IF(tblRides[[#This Row],[supply_demand_ratio]]&lt;1,"Between 0.8-1.0",IF(tblRides[[#This Row],[supply_demand_ratio]]&lt;=1.2,"Between 1.0-1.2","Above 1.2")))</f>
        <v>Above 1.2</v>
      </c>
    </row>
    <row r="2450" spans="1:25" x14ac:dyDescent="0.3">
      <c r="A2450" t="s">
        <v>2505</v>
      </c>
      <c r="B2450" s="1">
        <v>46044.928472222222</v>
      </c>
      <c r="C2450" s="2">
        <v>46044</v>
      </c>
      <c r="D2450">
        <v>22</v>
      </c>
      <c r="E2450" t="s">
        <v>43</v>
      </c>
      <c r="F2450" t="s">
        <v>26</v>
      </c>
      <c r="G2450">
        <v>6.7</v>
      </c>
      <c r="H2450">
        <v>157.02000000000001</v>
      </c>
      <c r="I2450">
        <v>161.97</v>
      </c>
      <c r="J2450">
        <v>1.1000000000000001</v>
      </c>
      <c r="K2450">
        <v>4.2</v>
      </c>
      <c r="L2450">
        <v>10.1</v>
      </c>
      <c r="M2450">
        <v>63</v>
      </c>
      <c r="N2450" t="s">
        <v>41</v>
      </c>
      <c r="O2450">
        <v>1.5860000000000001</v>
      </c>
      <c r="P2450" t="s">
        <v>28</v>
      </c>
      <c r="Q2450" t="s">
        <v>29</v>
      </c>
      <c r="R2450">
        <v>4.46</v>
      </c>
      <c r="S2450">
        <v>72</v>
      </c>
      <c r="T2450">
        <v>4.95</v>
      </c>
      <c r="U2450">
        <v>5.9</v>
      </c>
      <c r="V2450" t="s">
        <v>30</v>
      </c>
      <c r="W2450" t="s">
        <v>31</v>
      </c>
      <c r="X2450">
        <v>1</v>
      </c>
      <c r="Y2450" t="str">
        <f>IF(tblRides[[#This Row],[supply_demand_ratio]]&lt;0.8,"Below 0.8",IF(tblRides[[#This Row],[supply_demand_ratio]]&lt;1,"Between 0.8-1.0",IF(tblRides[[#This Row],[supply_demand_ratio]]&lt;=1.2,"Between 1.0-1.2","Above 1.2")))</f>
        <v>Above 1.2</v>
      </c>
    </row>
    <row r="2451" spans="1:25" x14ac:dyDescent="0.3">
      <c r="A2451" t="s">
        <v>2506</v>
      </c>
      <c r="B2451" s="1">
        <v>46044.929861111108</v>
      </c>
      <c r="C2451" s="2">
        <v>46044</v>
      </c>
      <c r="D2451">
        <v>22</v>
      </c>
      <c r="E2451" t="s">
        <v>33</v>
      </c>
      <c r="F2451" t="s">
        <v>26</v>
      </c>
      <c r="G2451">
        <v>8.1</v>
      </c>
      <c r="H2451">
        <v>172.15</v>
      </c>
      <c r="I2451">
        <v>179.74</v>
      </c>
      <c r="J2451">
        <v>1</v>
      </c>
      <c r="K2451">
        <v>5.6</v>
      </c>
      <c r="L2451">
        <v>5.4</v>
      </c>
      <c r="M2451">
        <v>94</v>
      </c>
      <c r="N2451" t="s">
        <v>41</v>
      </c>
      <c r="O2451">
        <v>1.202</v>
      </c>
      <c r="P2451" t="s">
        <v>28</v>
      </c>
      <c r="Q2451" t="s">
        <v>29</v>
      </c>
      <c r="R2451">
        <v>4.57</v>
      </c>
      <c r="S2451">
        <v>6</v>
      </c>
      <c r="T2451">
        <v>7.59</v>
      </c>
      <c r="U2451">
        <v>-0.2</v>
      </c>
      <c r="V2451" t="s">
        <v>30</v>
      </c>
      <c r="W2451" t="s">
        <v>45</v>
      </c>
      <c r="X2451">
        <v>1</v>
      </c>
      <c r="Y2451" t="str">
        <f>IF(tblRides[[#This Row],[supply_demand_ratio]]&lt;0.8,"Below 0.8",IF(tblRides[[#This Row],[supply_demand_ratio]]&lt;1,"Between 0.8-1.0",IF(tblRides[[#This Row],[supply_demand_ratio]]&lt;=1.2,"Between 1.0-1.2","Above 1.2")))</f>
        <v>Above 1.2</v>
      </c>
    </row>
    <row r="2452" spans="1:25" x14ac:dyDescent="0.3">
      <c r="A2452" t="s">
        <v>2507</v>
      </c>
      <c r="B2452" s="1">
        <v>46044.932638888888</v>
      </c>
      <c r="C2452" s="2">
        <v>46044</v>
      </c>
      <c r="D2452">
        <v>22</v>
      </c>
      <c r="E2452" t="s">
        <v>25</v>
      </c>
      <c r="F2452" t="s">
        <v>26</v>
      </c>
      <c r="G2452">
        <v>7.2</v>
      </c>
      <c r="H2452">
        <v>164.24</v>
      </c>
      <c r="J2452">
        <v>1.1000000000000001</v>
      </c>
      <c r="K2452">
        <v>6.3</v>
      </c>
      <c r="L2452">
        <v>6.6</v>
      </c>
      <c r="M2452">
        <v>131</v>
      </c>
      <c r="N2452" t="s">
        <v>41</v>
      </c>
      <c r="O2452">
        <v>1.637</v>
      </c>
      <c r="P2452" t="s">
        <v>58</v>
      </c>
      <c r="Q2452" t="s">
        <v>59</v>
      </c>
      <c r="R2452">
        <v>4.42</v>
      </c>
      <c r="S2452">
        <v>5</v>
      </c>
      <c r="U2452">
        <v>0.3</v>
      </c>
      <c r="V2452" t="s">
        <v>30</v>
      </c>
      <c r="W2452" t="s">
        <v>45</v>
      </c>
      <c r="X2452">
        <v>0</v>
      </c>
      <c r="Y2452" t="str">
        <f>IF(tblRides[[#This Row],[supply_demand_ratio]]&lt;0.8,"Below 0.8",IF(tblRides[[#This Row],[supply_demand_ratio]]&lt;1,"Between 0.8-1.0",IF(tblRides[[#This Row],[supply_demand_ratio]]&lt;=1.2,"Between 1.0-1.2","Above 1.2")))</f>
        <v>Above 1.2</v>
      </c>
    </row>
    <row r="2453" spans="1:25" x14ac:dyDescent="0.3">
      <c r="A2453" t="s">
        <v>2508</v>
      </c>
      <c r="B2453" s="1">
        <v>46044.938194444447</v>
      </c>
      <c r="C2453" s="2">
        <v>46044</v>
      </c>
      <c r="D2453">
        <v>22</v>
      </c>
      <c r="E2453" t="s">
        <v>43</v>
      </c>
      <c r="F2453" t="s">
        <v>34</v>
      </c>
      <c r="G2453">
        <v>7.4</v>
      </c>
      <c r="H2453">
        <v>131.93</v>
      </c>
      <c r="J2453">
        <v>1</v>
      </c>
      <c r="K2453">
        <v>3.6</v>
      </c>
      <c r="L2453">
        <v>6.2</v>
      </c>
      <c r="M2453">
        <v>58</v>
      </c>
      <c r="N2453" t="s">
        <v>41</v>
      </c>
      <c r="O2453">
        <v>1.31</v>
      </c>
      <c r="P2453" t="s">
        <v>58</v>
      </c>
      <c r="Q2453" t="s">
        <v>88</v>
      </c>
      <c r="R2453">
        <v>5</v>
      </c>
      <c r="S2453">
        <v>0</v>
      </c>
      <c r="U2453">
        <v>2.6</v>
      </c>
      <c r="V2453" t="s">
        <v>30</v>
      </c>
      <c r="W2453" t="s">
        <v>31</v>
      </c>
      <c r="X2453">
        <v>0</v>
      </c>
      <c r="Y2453" t="str">
        <f>IF(tblRides[[#This Row],[supply_demand_ratio]]&lt;0.8,"Below 0.8",IF(tblRides[[#This Row],[supply_demand_ratio]]&lt;1,"Between 0.8-1.0",IF(tblRides[[#This Row],[supply_demand_ratio]]&lt;=1.2,"Between 1.0-1.2","Above 1.2")))</f>
        <v>Above 1.2</v>
      </c>
    </row>
    <row r="2454" spans="1:25" x14ac:dyDescent="0.3">
      <c r="A2454" t="s">
        <v>2509</v>
      </c>
      <c r="B2454" s="1">
        <v>46044.947916666664</v>
      </c>
      <c r="C2454" s="2">
        <v>46044</v>
      </c>
      <c r="D2454">
        <v>22</v>
      </c>
      <c r="E2454" t="s">
        <v>43</v>
      </c>
      <c r="F2454" t="s">
        <v>26</v>
      </c>
      <c r="G2454">
        <v>3.6</v>
      </c>
      <c r="H2454">
        <v>94.2</v>
      </c>
      <c r="I2454">
        <v>93.17</v>
      </c>
      <c r="J2454">
        <v>1</v>
      </c>
      <c r="K2454">
        <v>3.8</v>
      </c>
      <c r="L2454">
        <v>4.4000000000000004</v>
      </c>
      <c r="M2454">
        <v>65</v>
      </c>
      <c r="N2454" t="s">
        <v>41</v>
      </c>
      <c r="O2454">
        <v>1.8779999999999999</v>
      </c>
      <c r="P2454" t="s">
        <v>28</v>
      </c>
      <c r="Q2454" t="s">
        <v>29</v>
      </c>
      <c r="R2454">
        <v>4.6399999999999997</v>
      </c>
      <c r="S2454">
        <v>108</v>
      </c>
      <c r="T2454">
        <v>-1.03</v>
      </c>
      <c r="U2454">
        <v>0.6</v>
      </c>
      <c r="V2454" t="s">
        <v>30</v>
      </c>
      <c r="W2454" t="s">
        <v>31</v>
      </c>
      <c r="X2454">
        <v>1</v>
      </c>
      <c r="Y2454" t="str">
        <f>IF(tblRides[[#This Row],[supply_demand_ratio]]&lt;0.8,"Below 0.8",IF(tblRides[[#This Row],[supply_demand_ratio]]&lt;1,"Between 0.8-1.0",IF(tblRides[[#This Row],[supply_demand_ratio]]&lt;=1.2,"Between 1.0-1.2","Above 1.2")))</f>
        <v>Above 1.2</v>
      </c>
    </row>
    <row r="2455" spans="1:25" x14ac:dyDescent="0.3">
      <c r="A2455" t="s">
        <v>2510</v>
      </c>
      <c r="B2455" s="1">
        <v>46044.965277777781</v>
      </c>
      <c r="C2455" s="2">
        <v>46044</v>
      </c>
      <c r="D2455">
        <v>23</v>
      </c>
      <c r="E2455" t="s">
        <v>33</v>
      </c>
      <c r="F2455" t="s">
        <v>34</v>
      </c>
      <c r="G2455">
        <v>7.1</v>
      </c>
      <c r="H2455">
        <v>144.69999999999999</v>
      </c>
      <c r="I2455">
        <v>144.46</v>
      </c>
      <c r="J2455">
        <v>1</v>
      </c>
      <c r="K2455">
        <v>7.9</v>
      </c>
      <c r="L2455">
        <v>9.5</v>
      </c>
      <c r="M2455">
        <v>86</v>
      </c>
      <c r="N2455" t="s">
        <v>41</v>
      </c>
      <c r="O2455">
        <v>1.2569999999999999</v>
      </c>
      <c r="P2455" t="s">
        <v>28</v>
      </c>
      <c r="Q2455" t="s">
        <v>29</v>
      </c>
      <c r="R2455">
        <v>4.7</v>
      </c>
      <c r="S2455">
        <v>0</v>
      </c>
      <c r="T2455">
        <v>-0.24</v>
      </c>
      <c r="U2455">
        <v>1.6</v>
      </c>
      <c r="V2455" t="s">
        <v>30</v>
      </c>
      <c r="W2455" t="s">
        <v>45</v>
      </c>
      <c r="X2455">
        <v>1</v>
      </c>
      <c r="Y2455" t="str">
        <f>IF(tblRides[[#This Row],[supply_demand_ratio]]&lt;0.8,"Below 0.8",IF(tblRides[[#This Row],[supply_demand_ratio]]&lt;1,"Between 0.8-1.0",IF(tblRides[[#This Row],[supply_demand_ratio]]&lt;=1.2,"Between 1.0-1.2","Above 1.2")))</f>
        <v>Above 1.2</v>
      </c>
    </row>
    <row r="2456" spans="1:25" x14ac:dyDescent="0.3">
      <c r="A2456" t="s">
        <v>2511</v>
      </c>
      <c r="B2456" s="1">
        <v>46044.967361111114</v>
      </c>
      <c r="C2456" s="2">
        <v>46044</v>
      </c>
      <c r="D2456">
        <v>23</v>
      </c>
      <c r="E2456" t="s">
        <v>62</v>
      </c>
      <c r="F2456" t="s">
        <v>26</v>
      </c>
      <c r="G2456">
        <v>10</v>
      </c>
      <c r="H2456">
        <v>188.08</v>
      </c>
      <c r="I2456">
        <v>178.67</v>
      </c>
      <c r="J2456">
        <v>1</v>
      </c>
      <c r="K2456">
        <v>2.9</v>
      </c>
      <c r="L2456">
        <v>2.7</v>
      </c>
      <c r="M2456">
        <v>58</v>
      </c>
      <c r="N2456" t="s">
        <v>41</v>
      </c>
      <c r="O2456">
        <v>1.373</v>
      </c>
      <c r="P2456" t="s">
        <v>28</v>
      </c>
      <c r="Q2456" t="s">
        <v>29</v>
      </c>
      <c r="R2456">
        <v>4.8899999999999997</v>
      </c>
      <c r="S2456">
        <v>23</v>
      </c>
      <c r="T2456">
        <v>-9.41</v>
      </c>
      <c r="U2456">
        <v>-0.2</v>
      </c>
      <c r="V2456" t="s">
        <v>30</v>
      </c>
      <c r="W2456" t="s">
        <v>31</v>
      </c>
      <c r="X2456">
        <v>1</v>
      </c>
      <c r="Y2456" t="str">
        <f>IF(tblRides[[#This Row],[supply_demand_ratio]]&lt;0.8,"Below 0.8",IF(tblRides[[#This Row],[supply_demand_ratio]]&lt;1,"Between 0.8-1.0",IF(tblRides[[#This Row],[supply_demand_ratio]]&lt;=1.2,"Between 1.0-1.2","Above 1.2")))</f>
        <v>Above 1.2</v>
      </c>
    </row>
    <row r="2457" spans="1:25" x14ac:dyDescent="0.3">
      <c r="A2457" t="s">
        <v>2512</v>
      </c>
      <c r="B2457" s="1">
        <v>46044.970138888886</v>
      </c>
      <c r="C2457" s="2">
        <v>46044</v>
      </c>
      <c r="D2457">
        <v>23</v>
      </c>
      <c r="E2457" t="s">
        <v>33</v>
      </c>
      <c r="F2457" t="s">
        <v>26</v>
      </c>
      <c r="G2457">
        <v>12.7</v>
      </c>
      <c r="H2457">
        <v>237.8</v>
      </c>
      <c r="I2457">
        <v>220.52</v>
      </c>
      <c r="J2457">
        <v>1.1000000000000001</v>
      </c>
      <c r="K2457">
        <v>8.1999999999999993</v>
      </c>
      <c r="L2457">
        <v>6</v>
      </c>
      <c r="M2457">
        <v>103</v>
      </c>
      <c r="N2457" t="s">
        <v>41</v>
      </c>
      <c r="O2457">
        <v>1.407</v>
      </c>
      <c r="P2457" t="s">
        <v>28</v>
      </c>
      <c r="Q2457" t="s">
        <v>29</v>
      </c>
      <c r="R2457">
        <v>4.58</v>
      </c>
      <c r="S2457">
        <v>15</v>
      </c>
      <c r="T2457">
        <v>-17.28</v>
      </c>
      <c r="U2457">
        <v>-2.2000000000000002</v>
      </c>
      <c r="V2457" t="s">
        <v>30</v>
      </c>
      <c r="W2457" t="s">
        <v>45</v>
      </c>
      <c r="X2457">
        <v>1</v>
      </c>
      <c r="Y2457" t="str">
        <f>IF(tblRides[[#This Row],[supply_demand_ratio]]&lt;0.8,"Below 0.8",IF(tblRides[[#This Row],[supply_demand_ratio]]&lt;1,"Between 0.8-1.0",IF(tblRides[[#This Row],[supply_demand_ratio]]&lt;=1.2,"Between 1.0-1.2","Above 1.2")))</f>
        <v>Above 1.2</v>
      </c>
    </row>
    <row r="2458" spans="1:25" x14ac:dyDescent="0.3">
      <c r="A2458" t="s">
        <v>2513</v>
      </c>
      <c r="B2458" s="1">
        <v>46044.977777777778</v>
      </c>
      <c r="C2458" s="2">
        <v>46044</v>
      </c>
      <c r="D2458">
        <v>23</v>
      </c>
      <c r="E2458" t="s">
        <v>36</v>
      </c>
      <c r="F2458" t="s">
        <v>26</v>
      </c>
      <c r="G2458">
        <v>11.2</v>
      </c>
      <c r="H2458">
        <v>179.26</v>
      </c>
      <c r="I2458">
        <v>166.47</v>
      </c>
      <c r="J2458">
        <v>1</v>
      </c>
      <c r="K2458">
        <v>11.3</v>
      </c>
      <c r="L2458">
        <v>9.1</v>
      </c>
      <c r="M2458">
        <v>88</v>
      </c>
      <c r="N2458" t="s">
        <v>41</v>
      </c>
      <c r="O2458">
        <v>0.997</v>
      </c>
      <c r="P2458" t="s">
        <v>28</v>
      </c>
      <c r="Q2458" t="s">
        <v>29</v>
      </c>
      <c r="R2458">
        <v>4.41</v>
      </c>
      <c r="S2458">
        <v>67</v>
      </c>
      <c r="T2458">
        <v>-12.79</v>
      </c>
      <c r="U2458">
        <v>-2.2000000000000002</v>
      </c>
      <c r="V2458" t="s">
        <v>30</v>
      </c>
      <c r="W2458" t="s">
        <v>77</v>
      </c>
      <c r="X2458">
        <v>1</v>
      </c>
      <c r="Y2458" t="str">
        <f>IF(tblRides[[#This Row],[supply_demand_ratio]]&lt;0.8,"Below 0.8",IF(tblRides[[#This Row],[supply_demand_ratio]]&lt;1,"Between 0.8-1.0",IF(tblRides[[#This Row],[supply_demand_ratio]]&lt;=1.2,"Between 1.0-1.2","Above 1.2")))</f>
        <v>Between 0.8-1.0</v>
      </c>
    </row>
    <row r="2459" spans="1:25" x14ac:dyDescent="0.3">
      <c r="A2459" t="s">
        <v>2514</v>
      </c>
      <c r="B2459" s="1">
        <v>46044.986805555556</v>
      </c>
      <c r="C2459" s="2">
        <v>46044</v>
      </c>
      <c r="D2459">
        <v>23</v>
      </c>
      <c r="E2459" t="s">
        <v>36</v>
      </c>
      <c r="F2459" t="s">
        <v>26</v>
      </c>
      <c r="G2459">
        <v>8.9</v>
      </c>
      <c r="H2459">
        <v>156.09</v>
      </c>
      <c r="J2459">
        <v>1</v>
      </c>
      <c r="K2459">
        <v>4.9000000000000004</v>
      </c>
      <c r="L2459">
        <v>9.3000000000000007</v>
      </c>
      <c r="M2459">
        <v>103</v>
      </c>
      <c r="N2459" t="s">
        <v>41</v>
      </c>
      <c r="O2459">
        <v>1.133</v>
      </c>
      <c r="P2459" t="s">
        <v>58</v>
      </c>
      <c r="Q2459" t="s">
        <v>74</v>
      </c>
      <c r="R2459">
        <v>4.55</v>
      </c>
      <c r="S2459">
        <v>6</v>
      </c>
      <c r="U2459">
        <v>4.4000000000000004</v>
      </c>
      <c r="V2459" t="s">
        <v>30</v>
      </c>
      <c r="W2459" t="s">
        <v>31</v>
      </c>
      <c r="X2459">
        <v>0</v>
      </c>
      <c r="Y2459" t="str">
        <f>IF(tblRides[[#This Row],[supply_demand_ratio]]&lt;0.8,"Below 0.8",IF(tblRides[[#This Row],[supply_demand_ratio]]&lt;1,"Between 0.8-1.0",IF(tblRides[[#This Row],[supply_demand_ratio]]&lt;=1.2,"Between 1.0-1.2","Above 1.2")))</f>
        <v>Between 1.0-1.2</v>
      </c>
    </row>
    <row r="2460" spans="1:25" x14ac:dyDescent="0.3">
      <c r="A2460" t="s">
        <v>2515</v>
      </c>
      <c r="B2460" s="1">
        <v>46044.987500000003</v>
      </c>
      <c r="C2460" s="2">
        <v>46044</v>
      </c>
      <c r="D2460">
        <v>23</v>
      </c>
      <c r="E2460" t="s">
        <v>25</v>
      </c>
      <c r="F2460" t="s">
        <v>26</v>
      </c>
      <c r="G2460">
        <v>6.6</v>
      </c>
      <c r="H2460">
        <v>158.05000000000001</v>
      </c>
      <c r="I2460">
        <v>162.46</v>
      </c>
      <c r="J2460">
        <v>1.1000000000000001</v>
      </c>
      <c r="K2460">
        <v>2</v>
      </c>
      <c r="L2460">
        <v>4.0999999999999996</v>
      </c>
      <c r="M2460">
        <v>120</v>
      </c>
      <c r="N2460" t="s">
        <v>27</v>
      </c>
      <c r="O2460">
        <v>0.85799999999999998</v>
      </c>
      <c r="P2460" t="s">
        <v>28</v>
      </c>
      <c r="Q2460" t="s">
        <v>29</v>
      </c>
      <c r="R2460">
        <v>4.6100000000000003</v>
      </c>
      <c r="S2460">
        <v>2</v>
      </c>
      <c r="T2460">
        <v>4.41</v>
      </c>
      <c r="U2460">
        <v>2.1</v>
      </c>
      <c r="V2460" t="s">
        <v>30</v>
      </c>
      <c r="W2460" t="s">
        <v>31</v>
      </c>
      <c r="X2460">
        <v>1</v>
      </c>
      <c r="Y2460" t="str">
        <f>IF(tblRides[[#This Row],[supply_demand_ratio]]&lt;0.8,"Below 0.8",IF(tblRides[[#This Row],[supply_demand_ratio]]&lt;1,"Between 0.8-1.0",IF(tblRides[[#This Row],[supply_demand_ratio]]&lt;=1.2,"Between 1.0-1.2","Above 1.2")))</f>
        <v>Between 0.8-1.0</v>
      </c>
    </row>
    <row r="2461" spans="1:25" x14ac:dyDescent="0.3">
      <c r="A2461" t="s">
        <v>2516</v>
      </c>
      <c r="B2461" s="1">
        <v>46045.000694444447</v>
      </c>
      <c r="C2461" s="2">
        <v>46045</v>
      </c>
      <c r="D2461">
        <v>0</v>
      </c>
      <c r="E2461" t="s">
        <v>33</v>
      </c>
      <c r="F2461" t="s">
        <v>34</v>
      </c>
      <c r="G2461">
        <v>4.3</v>
      </c>
      <c r="H2461">
        <v>107.63</v>
      </c>
      <c r="I2461">
        <v>102.52</v>
      </c>
      <c r="J2461">
        <v>1</v>
      </c>
      <c r="K2461">
        <v>4</v>
      </c>
      <c r="L2461">
        <v>7.5</v>
      </c>
      <c r="M2461">
        <v>100</v>
      </c>
      <c r="N2461" t="s">
        <v>41</v>
      </c>
      <c r="O2461">
        <v>1.3460000000000001</v>
      </c>
      <c r="P2461" t="s">
        <v>28</v>
      </c>
      <c r="Q2461" t="s">
        <v>29</v>
      </c>
      <c r="R2461">
        <v>4.7699999999999996</v>
      </c>
      <c r="S2461">
        <v>0</v>
      </c>
      <c r="T2461">
        <v>-5.1100000000000003</v>
      </c>
      <c r="U2461">
        <v>3.5</v>
      </c>
      <c r="V2461" t="s">
        <v>159</v>
      </c>
      <c r="W2461" t="s">
        <v>31</v>
      </c>
      <c r="X2461">
        <v>1</v>
      </c>
      <c r="Y2461" t="str">
        <f>IF(tblRides[[#This Row],[supply_demand_ratio]]&lt;0.8,"Below 0.8",IF(tblRides[[#This Row],[supply_demand_ratio]]&lt;1,"Between 0.8-1.0",IF(tblRides[[#This Row],[supply_demand_ratio]]&lt;=1.2,"Between 1.0-1.2","Above 1.2")))</f>
        <v>Above 1.2</v>
      </c>
    </row>
    <row r="2462" spans="1:25" x14ac:dyDescent="0.3">
      <c r="A2462" t="s">
        <v>2517</v>
      </c>
      <c r="B2462" s="1">
        <v>46045.00277777778</v>
      </c>
      <c r="C2462" s="2">
        <v>46045</v>
      </c>
      <c r="D2462">
        <v>0</v>
      </c>
      <c r="E2462" t="s">
        <v>33</v>
      </c>
      <c r="F2462" t="s">
        <v>26</v>
      </c>
      <c r="G2462">
        <v>7.4</v>
      </c>
      <c r="H2462">
        <v>137.1</v>
      </c>
      <c r="I2462">
        <v>142.1</v>
      </c>
      <c r="J2462">
        <v>1</v>
      </c>
      <c r="K2462">
        <v>4.4000000000000004</v>
      </c>
      <c r="L2462">
        <v>2.5</v>
      </c>
      <c r="M2462">
        <v>108</v>
      </c>
      <c r="N2462" t="s">
        <v>41</v>
      </c>
      <c r="O2462">
        <v>1.849</v>
      </c>
      <c r="P2462" t="s">
        <v>28</v>
      </c>
      <c r="Q2462" t="s">
        <v>29</v>
      </c>
      <c r="R2462">
        <v>4.5199999999999996</v>
      </c>
      <c r="S2462">
        <v>18</v>
      </c>
      <c r="T2462">
        <v>5</v>
      </c>
      <c r="U2462">
        <v>-1.9</v>
      </c>
      <c r="V2462" t="s">
        <v>159</v>
      </c>
      <c r="W2462" t="s">
        <v>31</v>
      </c>
      <c r="X2462">
        <v>1</v>
      </c>
      <c r="Y2462" t="str">
        <f>IF(tblRides[[#This Row],[supply_demand_ratio]]&lt;0.8,"Below 0.8",IF(tblRides[[#This Row],[supply_demand_ratio]]&lt;1,"Between 0.8-1.0",IF(tblRides[[#This Row],[supply_demand_ratio]]&lt;=1.2,"Between 1.0-1.2","Above 1.2")))</f>
        <v>Above 1.2</v>
      </c>
    </row>
    <row r="2463" spans="1:25" x14ac:dyDescent="0.3">
      <c r="A2463" t="s">
        <v>2518</v>
      </c>
      <c r="B2463" s="1">
        <v>46045.00277777778</v>
      </c>
      <c r="C2463" s="2">
        <v>46045</v>
      </c>
      <c r="D2463">
        <v>0</v>
      </c>
      <c r="E2463" t="s">
        <v>33</v>
      </c>
      <c r="F2463" t="s">
        <v>34</v>
      </c>
      <c r="G2463">
        <v>14.8</v>
      </c>
      <c r="H2463">
        <v>257.35000000000002</v>
      </c>
      <c r="J2463">
        <v>1</v>
      </c>
      <c r="K2463">
        <v>4</v>
      </c>
      <c r="L2463">
        <v>6.2</v>
      </c>
      <c r="M2463">
        <v>82</v>
      </c>
      <c r="N2463" t="s">
        <v>41</v>
      </c>
      <c r="O2463">
        <v>1.296</v>
      </c>
      <c r="P2463" t="s">
        <v>58</v>
      </c>
      <c r="Q2463" t="s">
        <v>59</v>
      </c>
      <c r="R2463">
        <v>4.6900000000000004</v>
      </c>
      <c r="S2463">
        <v>0</v>
      </c>
      <c r="U2463">
        <v>2.2000000000000002</v>
      </c>
      <c r="V2463" t="s">
        <v>159</v>
      </c>
      <c r="W2463" t="s">
        <v>31</v>
      </c>
      <c r="X2463">
        <v>0</v>
      </c>
      <c r="Y2463" t="str">
        <f>IF(tblRides[[#This Row],[supply_demand_ratio]]&lt;0.8,"Below 0.8",IF(tblRides[[#This Row],[supply_demand_ratio]]&lt;1,"Between 0.8-1.0",IF(tblRides[[#This Row],[supply_demand_ratio]]&lt;=1.2,"Between 1.0-1.2","Above 1.2")))</f>
        <v>Above 1.2</v>
      </c>
    </row>
    <row r="2464" spans="1:25" x14ac:dyDescent="0.3">
      <c r="A2464" t="s">
        <v>2519</v>
      </c>
      <c r="B2464" s="1">
        <v>46045.007638888892</v>
      </c>
      <c r="C2464" s="2">
        <v>46045</v>
      </c>
      <c r="D2464">
        <v>0</v>
      </c>
      <c r="E2464" t="s">
        <v>25</v>
      </c>
      <c r="F2464" t="s">
        <v>26</v>
      </c>
      <c r="G2464">
        <v>4.8</v>
      </c>
      <c r="H2464">
        <v>117.09</v>
      </c>
      <c r="I2464">
        <v>118.55</v>
      </c>
      <c r="J2464">
        <v>1</v>
      </c>
      <c r="K2464">
        <v>6.9</v>
      </c>
      <c r="L2464">
        <v>9.5</v>
      </c>
      <c r="M2464">
        <v>143</v>
      </c>
      <c r="N2464" t="s">
        <v>41</v>
      </c>
      <c r="O2464">
        <v>1.613</v>
      </c>
      <c r="P2464" t="s">
        <v>28</v>
      </c>
      <c r="Q2464" t="s">
        <v>29</v>
      </c>
      <c r="R2464">
        <v>4.7300000000000004</v>
      </c>
      <c r="S2464">
        <v>34</v>
      </c>
      <c r="T2464">
        <v>1.46</v>
      </c>
      <c r="U2464">
        <v>2.6</v>
      </c>
      <c r="V2464" t="s">
        <v>159</v>
      </c>
      <c r="W2464" t="s">
        <v>45</v>
      </c>
      <c r="X2464">
        <v>1</v>
      </c>
      <c r="Y2464" t="str">
        <f>IF(tblRides[[#This Row],[supply_demand_ratio]]&lt;0.8,"Below 0.8",IF(tblRides[[#This Row],[supply_demand_ratio]]&lt;1,"Between 0.8-1.0",IF(tblRides[[#This Row],[supply_demand_ratio]]&lt;=1.2,"Between 1.0-1.2","Above 1.2")))</f>
        <v>Above 1.2</v>
      </c>
    </row>
    <row r="2465" spans="1:25" x14ac:dyDescent="0.3">
      <c r="A2465" t="s">
        <v>2520</v>
      </c>
      <c r="B2465" s="1">
        <v>46045.010416666664</v>
      </c>
      <c r="C2465" s="2">
        <v>46045</v>
      </c>
      <c r="D2465">
        <v>0</v>
      </c>
      <c r="E2465" t="s">
        <v>62</v>
      </c>
      <c r="F2465" t="s">
        <v>34</v>
      </c>
      <c r="G2465">
        <v>17</v>
      </c>
      <c r="H2465">
        <v>284.72000000000003</v>
      </c>
      <c r="I2465">
        <v>246.55</v>
      </c>
      <c r="J2465">
        <v>1</v>
      </c>
      <c r="K2465">
        <v>3.2</v>
      </c>
      <c r="L2465">
        <v>2.1</v>
      </c>
      <c r="M2465">
        <v>63</v>
      </c>
      <c r="N2465" t="s">
        <v>41</v>
      </c>
      <c r="O2465">
        <v>2.2000000000000002</v>
      </c>
      <c r="P2465" t="s">
        <v>28</v>
      </c>
      <c r="Q2465" t="s">
        <v>29</v>
      </c>
      <c r="R2465">
        <v>4.67</v>
      </c>
      <c r="S2465">
        <v>0</v>
      </c>
      <c r="T2465">
        <v>-38.17</v>
      </c>
      <c r="U2465">
        <v>-1.1000000000000001</v>
      </c>
      <c r="V2465" t="s">
        <v>159</v>
      </c>
      <c r="W2465" t="s">
        <v>31</v>
      </c>
      <c r="X2465">
        <v>1</v>
      </c>
      <c r="Y2465" t="str">
        <f>IF(tblRides[[#This Row],[supply_demand_ratio]]&lt;0.8,"Below 0.8",IF(tblRides[[#This Row],[supply_demand_ratio]]&lt;1,"Between 0.8-1.0",IF(tblRides[[#This Row],[supply_demand_ratio]]&lt;=1.2,"Between 1.0-1.2","Above 1.2")))</f>
        <v>Above 1.2</v>
      </c>
    </row>
    <row r="2466" spans="1:25" x14ac:dyDescent="0.3">
      <c r="A2466" t="s">
        <v>2521</v>
      </c>
      <c r="B2466" s="1">
        <v>46045.015972222223</v>
      </c>
      <c r="C2466" s="2">
        <v>46045</v>
      </c>
      <c r="D2466">
        <v>0</v>
      </c>
      <c r="E2466" t="s">
        <v>62</v>
      </c>
      <c r="F2466" t="s">
        <v>26</v>
      </c>
      <c r="G2466">
        <v>7.6</v>
      </c>
      <c r="H2466">
        <v>157.55000000000001</v>
      </c>
      <c r="I2466">
        <v>153.32</v>
      </c>
      <c r="J2466">
        <v>1</v>
      </c>
      <c r="K2466">
        <v>5.0999999999999996</v>
      </c>
      <c r="L2466">
        <v>4.5</v>
      </c>
      <c r="M2466">
        <v>59</v>
      </c>
      <c r="N2466" t="s">
        <v>41</v>
      </c>
      <c r="O2466">
        <v>1.3620000000000001</v>
      </c>
      <c r="P2466" t="s">
        <v>28</v>
      </c>
      <c r="Q2466" t="s">
        <v>29</v>
      </c>
      <c r="R2466">
        <v>5</v>
      </c>
      <c r="S2466">
        <v>36</v>
      </c>
      <c r="T2466">
        <v>-4.2300000000000004</v>
      </c>
      <c r="U2466">
        <v>-0.6</v>
      </c>
      <c r="V2466" t="s">
        <v>159</v>
      </c>
      <c r="W2466" t="s">
        <v>45</v>
      </c>
      <c r="X2466">
        <v>1</v>
      </c>
      <c r="Y2466" t="str">
        <f>IF(tblRides[[#This Row],[supply_demand_ratio]]&lt;0.8,"Below 0.8",IF(tblRides[[#This Row],[supply_demand_ratio]]&lt;1,"Between 0.8-1.0",IF(tblRides[[#This Row],[supply_demand_ratio]]&lt;=1.2,"Between 1.0-1.2","Above 1.2")))</f>
        <v>Above 1.2</v>
      </c>
    </row>
    <row r="2467" spans="1:25" x14ac:dyDescent="0.3">
      <c r="A2467" t="s">
        <v>2522</v>
      </c>
      <c r="B2467" s="1">
        <v>46045.022916666669</v>
      </c>
      <c r="C2467" s="2">
        <v>46045</v>
      </c>
      <c r="D2467">
        <v>0</v>
      </c>
      <c r="E2467" t="s">
        <v>25</v>
      </c>
      <c r="F2467" t="s">
        <v>26</v>
      </c>
      <c r="G2467">
        <v>13.1</v>
      </c>
      <c r="H2467">
        <v>293.63</v>
      </c>
      <c r="I2467">
        <v>304.62</v>
      </c>
      <c r="J2467">
        <v>1.1000000000000001</v>
      </c>
      <c r="K2467">
        <v>5</v>
      </c>
      <c r="L2467">
        <v>10.199999999999999</v>
      </c>
      <c r="M2467">
        <v>110</v>
      </c>
      <c r="N2467" t="s">
        <v>27</v>
      </c>
      <c r="O2467">
        <v>1.046</v>
      </c>
      <c r="P2467" t="s">
        <v>28</v>
      </c>
      <c r="Q2467" t="s">
        <v>29</v>
      </c>
      <c r="R2467">
        <v>4.79</v>
      </c>
      <c r="S2467">
        <v>9</v>
      </c>
      <c r="T2467">
        <v>10.99</v>
      </c>
      <c r="U2467">
        <v>5.2</v>
      </c>
      <c r="V2467" t="s">
        <v>159</v>
      </c>
      <c r="W2467" t="s">
        <v>31</v>
      </c>
      <c r="X2467">
        <v>1</v>
      </c>
      <c r="Y2467" t="str">
        <f>IF(tblRides[[#This Row],[supply_demand_ratio]]&lt;0.8,"Below 0.8",IF(tblRides[[#This Row],[supply_demand_ratio]]&lt;1,"Between 0.8-1.0",IF(tblRides[[#This Row],[supply_demand_ratio]]&lt;=1.2,"Between 1.0-1.2","Above 1.2")))</f>
        <v>Between 1.0-1.2</v>
      </c>
    </row>
    <row r="2468" spans="1:25" x14ac:dyDescent="0.3">
      <c r="A2468" t="s">
        <v>2523</v>
      </c>
      <c r="B2468" s="1">
        <v>46045.027083333334</v>
      </c>
      <c r="C2468" s="2">
        <v>46045</v>
      </c>
      <c r="D2468">
        <v>0</v>
      </c>
      <c r="E2468" t="s">
        <v>25</v>
      </c>
      <c r="F2468" t="s">
        <v>34</v>
      </c>
      <c r="G2468">
        <v>3.8</v>
      </c>
      <c r="H2468">
        <v>95.7</v>
      </c>
      <c r="J2468">
        <v>1</v>
      </c>
      <c r="K2468">
        <v>5.0999999999999996</v>
      </c>
      <c r="L2468">
        <v>5.3</v>
      </c>
      <c r="M2468">
        <v>120</v>
      </c>
      <c r="N2468" t="s">
        <v>41</v>
      </c>
      <c r="O2468">
        <v>1.391</v>
      </c>
      <c r="P2468" t="s">
        <v>58</v>
      </c>
      <c r="Q2468" t="s">
        <v>108</v>
      </c>
      <c r="R2468">
        <v>4.75</v>
      </c>
      <c r="S2468">
        <v>0</v>
      </c>
      <c r="U2468">
        <v>0.2</v>
      </c>
      <c r="V2468" t="s">
        <v>159</v>
      </c>
      <c r="W2468" t="s">
        <v>45</v>
      </c>
      <c r="X2468">
        <v>0</v>
      </c>
      <c r="Y2468" t="str">
        <f>IF(tblRides[[#This Row],[supply_demand_ratio]]&lt;0.8,"Below 0.8",IF(tblRides[[#This Row],[supply_demand_ratio]]&lt;1,"Between 0.8-1.0",IF(tblRides[[#This Row],[supply_demand_ratio]]&lt;=1.2,"Between 1.0-1.2","Above 1.2")))</f>
        <v>Above 1.2</v>
      </c>
    </row>
    <row r="2469" spans="1:25" x14ac:dyDescent="0.3">
      <c r="A2469" t="s">
        <v>2524</v>
      </c>
      <c r="B2469" s="1">
        <v>46045.02847222222</v>
      </c>
      <c r="C2469" s="2">
        <v>46045</v>
      </c>
      <c r="D2469">
        <v>0</v>
      </c>
      <c r="E2469" t="s">
        <v>25</v>
      </c>
      <c r="F2469" t="s">
        <v>26</v>
      </c>
      <c r="G2469">
        <v>3.5</v>
      </c>
      <c r="H2469">
        <v>109.59</v>
      </c>
      <c r="I2469">
        <v>115.84</v>
      </c>
      <c r="J2469">
        <v>1.1000000000000001</v>
      </c>
      <c r="K2469">
        <v>2.2000000000000002</v>
      </c>
      <c r="L2469">
        <v>5.2</v>
      </c>
      <c r="M2469">
        <v>138</v>
      </c>
      <c r="N2469" t="s">
        <v>27</v>
      </c>
      <c r="O2469">
        <v>1.2030000000000001</v>
      </c>
      <c r="P2469" t="s">
        <v>28</v>
      </c>
      <c r="Q2469" t="s">
        <v>29</v>
      </c>
      <c r="R2469">
        <v>4.95</v>
      </c>
      <c r="S2469">
        <v>13</v>
      </c>
      <c r="T2469">
        <v>6.25</v>
      </c>
      <c r="U2469">
        <v>3</v>
      </c>
      <c r="V2469" t="s">
        <v>159</v>
      </c>
      <c r="W2469" t="s">
        <v>31</v>
      </c>
      <c r="X2469">
        <v>1</v>
      </c>
      <c r="Y2469" t="str">
        <f>IF(tblRides[[#This Row],[supply_demand_ratio]]&lt;0.8,"Below 0.8",IF(tblRides[[#This Row],[supply_demand_ratio]]&lt;1,"Between 0.8-1.0",IF(tblRides[[#This Row],[supply_demand_ratio]]&lt;=1.2,"Between 1.0-1.2","Above 1.2")))</f>
        <v>Above 1.2</v>
      </c>
    </row>
    <row r="2470" spans="1:25" x14ac:dyDescent="0.3">
      <c r="A2470" t="s">
        <v>2525</v>
      </c>
      <c r="B2470" s="1">
        <v>46045.03125</v>
      </c>
      <c r="C2470" s="2">
        <v>46045</v>
      </c>
      <c r="D2470">
        <v>0</v>
      </c>
      <c r="E2470" t="s">
        <v>36</v>
      </c>
      <c r="F2470" t="s">
        <v>26</v>
      </c>
      <c r="G2470">
        <v>2</v>
      </c>
      <c r="H2470">
        <v>66.37</v>
      </c>
      <c r="I2470">
        <v>67.930000000000007</v>
      </c>
      <c r="J2470">
        <v>1</v>
      </c>
      <c r="K2470">
        <v>6.2</v>
      </c>
      <c r="L2470">
        <v>4.5</v>
      </c>
      <c r="M2470">
        <v>116</v>
      </c>
      <c r="N2470" t="s">
        <v>41</v>
      </c>
      <c r="O2470">
        <v>1.3680000000000001</v>
      </c>
      <c r="P2470" t="s">
        <v>28</v>
      </c>
      <c r="Q2470" t="s">
        <v>29</v>
      </c>
      <c r="R2470">
        <v>4.8099999999999996</v>
      </c>
      <c r="S2470">
        <v>5</v>
      </c>
      <c r="T2470">
        <v>1.56</v>
      </c>
      <c r="U2470">
        <v>-1.7</v>
      </c>
      <c r="V2470" t="s">
        <v>159</v>
      </c>
      <c r="W2470" t="s">
        <v>45</v>
      </c>
      <c r="X2470">
        <v>1</v>
      </c>
      <c r="Y2470" t="str">
        <f>IF(tblRides[[#This Row],[supply_demand_ratio]]&lt;0.8,"Below 0.8",IF(tblRides[[#This Row],[supply_demand_ratio]]&lt;1,"Between 0.8-1.0",IF(tblRides[[#This Row],[supply_demand_ratio]]&lt;=1.2,"Between 1.0-1.2","Above 1.2")))</f>
        <v>Above 1.2</v>
      </c>
    </row>
    <row r="2471" spans="1:25" x14ac:dyDescent="0.3">
      <c r="A2471" t="s">
        <v>2526</v>
      </c>
      <c r="B2471" s="1">
        <v>46045.036805555559</v>
      </c>
      <c r="C2471" s="2">
        <v>46045</v>
      </c>
      <c r="D2471">
        <v>0</v>
      </c>
      <c r="E2471" t="s">
        <v>33</v>
      </c>
      <c r="F2471" t="s">
        <v>34</v>
      </c>
      <c r="G2471">
        <v>14.7</v>
      </c>
      <c r="H2471">
        <v>292.83999999999997</v>
      </c>
      <c r="I2471">
        <v>290.14999999999998</v>
      </c>
      <c r="J2471">
        <v>1.1000000000000001</v>
      </c>
      <c r="K2471">
        <v>2.1</v>
      </c>
      <c r="L2471">
        <v>7.2</v>
      </c>
      <c r="M2471">
        <v>95</v>
      </c>
      <c r="N2471" t="s">
        <v>41</v>
      </c>
      <c r="O2471">
        <v>1.246</v>
      </c>
      <c r="P2471" t="s">
        <v>28</v>
      </c>
      <c r="Q2471" t="s">
        <v>29</v>
      </c>
      <c r="R2471">
        <v>4.24</v>
      </c>
      <c r="S2471">
        <v>0</v>
      </c>
      <c r="T2471">
        <v>-2.69</v>
      </c>
      <c r="U2471">
        <v>5.0999999999999996</v>
      </c>
      <c r="V2471" t="s">
        <v>159</v>
      </c>
      <c r="W2471" t="s">
        <v>31</v>
      </c>
      <c r="X2471">
        <v>1</v>
      </c>
      <c r="Y2471" t="str">
        <f>IF(tblRides[[#This Row],[supply_demand_ratio]]&lt;0.8,"Below 0.8",IF(tblRides[[#This Row],[supply_demand_ratio]]&lt;1,"Between 0.8-1.0",IF(tblRides[[#This Row],[supply_demand_ratio]]&lt;=1.2,"Between 1.0-1.2","Above 1.2")))</f>
        <v>Above 1.2</v>
      </c>
    </row>
    <row r="2472" spans="1:25" x14ac:dyDescent="0.3">
      <c r="A2472" t="s">
        <v>2527</v>
      </c>
      <c r="B2472" s="1">
        <v>46045.038888888892</v>
      </c>
      <c r="C2472" s="2">
        <v>46045</v>
      </c>
      <c r="D2472">
        <v>0</v>
      </c>
      <c r="E2472" t="s">
        <v>25</v>
      </c>
      <c r="F2472" t="s">
        <v>26</v>
      </c>
      <c r="G2472">
        <v>7.6</v>
      </c>
      <c r="H2472">
        <v>204.28</v>
      </c>
      <c r="J2472">
        <v>1.2</v>
      </c>
      <c r="K2472">
        <v>5</v>
      </c>
      <c r="L2472">
        <v>4.7</v>
      </c>
      <c r="M2472">
        <v>115</v>
      </c>
      <c r="N2472" t="s">
        <v>27</v>
      </c>
      <c r="O2472">
        <v>1.107</v>
      </c>
      <c r="P2472" t="s">
        <v>37</v>
      </c>
      <c r="Q2472" t="s">
        <v>38</v>
      </c>
      <c r="R2472">
        <v>4.9800000000000004</v>
      </c>
      <c r="S2472">
        <v>5</v>
      </c>
      <c r="U2472">
        <v>-0.3</v>
      </c>
      <c r="V2472" t="s">
        <v>159</v>
      </c>
      <c r="W2472" t="s">
        <v>31</v>
      </c>
      <c r="X2472">
        <v>0</v>
      </c>
      <c r="Y2472" t="str">
        <f>IF(tblRides[[#This Row],[supply_demand_ratio]]&lt;0.8,"Below 0.8",IF(tblRides[[#This Row],[supply_demand_ratio]]&lt;1,"Between 0.8-1.0",IF(tblRides[[#This Row],[supply_demand_ratio]]&lt;=1.2,"Between 1.0-1.2","Above 1.2")))</f>
        <v>Between 1.0-1.2</v>
      </c>
    </row>
    <row r="2473" spans="1:25" x14ac:dyDescent="0.3">
      <c r="A2473" t="s">
        <v>2528</v>
      </c>
      <c r="B2473" s="1">
        <v>46045.041666666664</v>
      </c>
      <c r="C2473" s="2">
        <v>46045</v>
      </c>
      <c r="D2473">
        <v>1</v>
      </c>
      <c r="E2473" t="s">
        <v>36</v>
      </c>
      <c r="F2473" t="s">
        <v>26</v>
      </c>
      <c r="G2473">
        <v>9.9</v>
      </c>
      <c r="H2473">
        <v>206.21</v>
      </c>
      <c r="I2473">
        <v>211.72</v>
      </c>
      <c r="J2473">
        <v>1</v>
      </c>
      <c r="K2473">
        <v>5.4</v>
      </c>
      <c r="L2473">
        <v>5.8</v>
      </c>
      <c r="M2473">
        <v>125</v>
      </c>
      <c r="N2473" t="s">
        <v>27</v>
      </c>
      <c r="O2473">
        <v>1.1180000000000001</v>
      </c>
      <c r="P2473" t="s">
        <v>28</v>
      </c>
      <c r="Q2473" t="s">
        <v>29</v>
      </c>
      <c r="R2473">
        <v>4.51</v>
      </c>
      <c r="S2473">
        <v>10</v>
      </c>
      <c r="T2473">
        <v>5.51</v>
      </c>
      <c r="U2473">
        <v>0.4</v>
      </c>
      <c r="V2473" t="s">
        <v>159</v>
      </c>
      <c r="W2473" t="s">
        <v>45</v>
      </c>
      <c r="X2473">
        <v>1</v>
      </c>
      <c r="Y2473" t="str">
        <f>IF(tblRides[[#This Row],[supply_demand_ratio]]&lt;0.8,"Below 0.8",IF(tblRides[[#This Row],[supply_demand_ratio]]&lt;1,"Between 0.8-1.0",IF(tblRides[[#This Row],[supply_demand_ratio]]&lt;=1.2,"Between 1.0-1.2","Above 1.2")))</f>
        <v>Between 1.0-1.2</v>
      </c>
    </row>
    <row r="2474" spans="1:25" x14ac:dyDescent="0.3">
      <c r="A2474" t="s">
        <v>2529</v>
      </c>
      <c r="B2474" s="1">
        <v>46045.056250000001</v>
      </c>
      <c r="C2474" s="2">
        <v>46045</v>
      </c>
      <c r="D2474">
        <v>1</v>
      </c>
      <c r="E2474" t="s">
        <v>43</v>
      </c>
      <c r="F2474" t="s">
        <v>26</v>
      </c>
      <c r="G2474">
        <v>6.3</v>
      </c>
      <c r="H2474">
        <v>129.88</v>
      </c>
      <c r="I2474">
        <v>131.13999999999999</v>
      </c>
      <c r="J2474">
        <v>1</v>
      </c>
      <c r="K2474">
        <v>2.1</v>
      </c>
      <c r="L2474">
        <v>4.4000000000000004</v>
      </c>
      <c r="M2474">
        <v>68</v>
      </c>
      <c r="N2474" t="s">
        <v>41</v>
      </c>
      <c r="O2474">
        <v>2.2000000000000002</v>
      </c>
      <c r="P2474" t="s">
        <v>28</v>
      </c>
      <c r="Q2474" t="s">
        <v>29</v>
      </c>
      <c r="R2474">
        <v>4.7300000000000004</v>
      </c>
      <c r="S2474">
        <v>5</v>
      </c>
      <c r="T2474">
        <v>1.26</v>
      </c>
      <c r="U2474">
        <v>2.2999999999999998</v>
      </c>
      <c r="V2474" t="s">
        <v>159</v>
      </c>
      <c r="W2474" t="s">
        <v>31</v>
      </c>
      <c r="X2474">
        <v>1</v>
      </c>
      <c r="Y2474" t="str">
        <f>IF(tblRides[[#This Row],[supply_demand_ratio]]&lt;0.8,"Below 0.8",IF(tblRides[[#This Row],[supply_demand_ratio]]&lt;1,"Between 0.8-1.0",IF(tblRides[[#This Row],[supply_demand_ratio]]&lt;=1.2,"Between 1.0-1.2","Above 1.2")))</f>
        <v>Above 1.2</v>
      </c>
    </row>
    <row r="2475" spans="1:25" x14ac:dyDescent="0.3">
      <c r="A2475" t="s">
        <v>2530</v>
      </c>
      <c r="B2475" s="1">
        <v>46045.061805555553</v>
      </c>
      <c r="C2475" s="2">
        <v>46045</v>
      </c>
      <c r="D2475">
        <v>1</v>
      </c>
      <c r="E2475" t="s">
        <v>43</v>
      </c>
      <c r="F2475" t="s">
        <v>26</v>
      </c>
      <c r="G2475">
        <v>6.7</v>
      </c>
      <c r="H2475">
        <v>149.41</v>
      </c>
      <c r="I2475">
        <v>147.52000000000001</v>
      </c>
      <c r="J2475">
        <v>1</v>
      </c>
      <c r="K2475">
        <v>2</v>
      </c>
      <c r="L2475">
        <v>11.2</v>
      </c>
      <c r="M2475">
        <v>68</v>
      </c>
      <c r="N2475" t="s">
        <v>41</v>
      </c>
      <c r="O2475">
        <v>2.2000000000000002</v>
      </c>
      <c r="P2475" t="s">
        <v>28</v>
      </c>
      <c r="Q2475" t="s">
        <v>29</v>
      </c>
      <c r="R2475">
        <v>4.5199999999999996</v>
      </c>
      <c r="S2475">
        <v>11</v>
      </c>
      <c r="T2475">
        <v>-1.89</v>
      </c>
      <c r="U2475">
        <v>9.1999999999999993</v>
      </c>
      <c r="V2475" t="s">
        <v>159</v>
      </c>
      <c r="W2475" t="s">
        <v>31</v>
      </c>
      <c r="X2475">
        <v>1</v>
      </c>
      <c r="Y2475" t="str">
        <f>IF(tblRides[[#This Row],[supply_demand_ratio]]&lt;0.8,"Below 0.8",IF(tblRides[[#This Row],[supply_demand_ratio]]&lt;1,"Between 0.8-1.0",IF(tblRides[[#This Row],[supply_demand_ratio]]&lt;=1.2,"Between 1.0-1.2","Above 1.2")))</f>
        <v>Above 1.2</v>
      </c>
    </row>
    <row r="2476" spans="1:25" x14ac:dyDescent="0.3">
      <c r="A2476" t="s">
        <v>2531</v>
      </c>
      <c r="B2476" s="1">
        <v>46045.063194444447</v>
      </c>
      <c r="C2476" s="2">
        <v>46045</v>
      </c>
      <c r="D2476">
        <v>1</v>
      </c>
      <c r="E2476" t="s">
        <v>43</v>
      </c>
      <c r="F2476" t="s">
        <v>26</v>
      </c>
      <c r="G2476">
        <v>1.7</v>
      </c>
      <c r="H2476">
        <v>69.59</v>
      </c>
      <c r="I2476">
        <v>70.89</v>
      </c>
      <c r="J2476">
        <v>1.1000000000000001</v>
      </c>
      <c r="K2476">
        <v>3.5</v>
      </c>
      <c r="L2476">
        <v>2.9</v>
      </c>
      <c r="M2476">
        <v>69</v>
      </c>
      <c r="N2476" t="s">
        <v>41</v>
      </c>
      <c r="O2476">
        <v>1.522</v>
      </c>
      <c r="P2476" t="s">
        <v>28</v>
      </c>
      <c r="Q2476" t="s">
        <v>29</v>
      </c>
      <c r="R2476">
        <v>4.78</v>
      </c>
      <c r="S2476">
        <v>11</v>
      </c>
      <c r="T2476">
        <v>1.3</v>
      </c>
      <c r="U2476">
        <v>-0.6</v>
      </c>
      <c r="V2476" t="s">
        <v>159</v>
      </c>
      <c r="W2476" t="s">
        <v>31</v>
      </c>
      <c r="X2476">
        <v>1</v>
      </c>
      <c r="Y2476" t="str">
        <f>IF(tblRides[[#This Row],[supply_demand_ratio]]&lt;0.8,"Below 0.8",IF(tblRides[[#This Row],[supply_demand_ratio]]&lt;1,"Between 0.8-1.0",IF(tblRides[[#This Row],[supply_demand_ratio]]&lt;=1.2,"Between 1.0-1.2","Above 1.2")))</f>
        <v>Above 1.2</v>
      </c>
    </row>
    <row r="2477" spans="1:25" x14ac:dyDescent="0.3">
      <c r="A2477" t="s">
        <v>2532</v>
      </c>
      <c r="B2477" s="1">
        <v>46045.064583333333</v>
      </c>
      <c r="C2477" s="2">
        <v>46045</v>
      </c>
      <c r="D2477">
        <v>1</v>
      </c>
      <c r="E2477" t="s">
        <v>33</v>
      </c>
      <c r="F2477" t="s">
        <v>26</v>
      </c>
      <c r="G2477">
        <v>7.7</v>
      </c>
      <c r="H2477">
        <v>177.29</v>
      </c>
      <c r="J2477">
        <v>1.1000000000000001</v>
      </c>
      <c r="K2477">
        <v>6.5</v>
      </c>
      <c r="L2477">
        <v>7.5</v>
      </c>
      <c r="M2477">
        <v>92</v>
      </c>
      <c r="N2477" t="s">
        <v>41</v>
      </c>
      <c r="O2477">
        <v>2.0619999999999998</v>
      </c>
      <c r="P2477" t="s">
        <v>58</v>
      </c>
      <c r="Q2477" t="s">
        <v>59</v>
      </c>
      <c r="R2477">
        <v>4.53</v>
      </c>
      <c r="S2477">
        <v>9</v>
      </c>
      <c r="U2477">
        <v>1</v>
      </c>
      <c r="V2477" t="s">
        <v>159</v>
      </c>
      <c r="W2477" t="s">
        <v>45</v>
      </c>
      <c r="X2477">
        <v>0</v>
      </c>
      <c r="Y2477" t="str">
        <f>IF(tblRides[[#This Row],[supply_demand_ratio]]&lt;0.8,"Below 0.8",IF(tblRides[[#This Row],[supply_demand_ratio]]&lt;1,"Between 0.8-1.0",IF(tblRides[[#This Row],[supply_demand_ratio]]&lt;=1.2,"Between 1.0-1.2","Above 1.2")))</f>
        <v>Above 1.2</v>
      </c>
    </row>
    <row r="2478" spans="1:25" x14ac:dyDescent="0.3">
      <c r="A2478" t="s">
        <v>2533</v>
      </c>
      <c r="B2478" s="1">
        <v>46045.072916666664</v>
      </c>
      <c r="C2478" s="2">
        <v>46045</v>
      </c>
      <c r="D2478">
        <v>1</v>
      </c>
      <c r="E2478" t="s">
        <v>33</v>
      </c>
      <c r="F2478" t="s">
        <v>26</v>
      </c>
      <c r="G2478">
        <v>10.6</v>
      </c>
      <c r="H2478">
        <v>200.69</v>
      </c>
      <c r="I2478">
        <v>196.24</v>
      </c>
      <c r="J2478">
        <v>1</v>
      </c>
      <c r="K2478">
        <v>5.0999999999999996</v>
      </c>
      <c r="L2478">
        <v>9.6999999999999993</v>
      </c>
      <c r="M2478">
        <v>91</v>
      </c>
      <c r="N2478" t="s">
        <v>41</v>
      </c>
      <c r="O2478">
        <v>1.355</v>
      </c>
      <c r="P2478" t="s">
        <v>28</v>
      </c>
      <c r="Q2478" t="s">
        <v>29</v>
      </c>
      <c r="R2478">
        <v>4.72</v>
      </c>
      <c r="S2478">
        <v>9</v>
      </c>
      <c r="T2478">
        <v>-4.45</v>
      </c>
      <c r="U2478">
        <v>4.5999999999999996</v>
      </c>
      <c r="V2478" t="s">
        <v>159</v>
      </c>
      <c r="W2478" t="s">
        <v>45</v>
      </c>
      <c r="X2478">
        <v>1</v>
      </c>
      <c r="Y2478" t="str">
        <f>IF(tblRides[[#This Row],[supply_demand_ratio]]&lt;0.8,"Below 0.8",IF(tblRides[[#This Row],[supply_demand_ratio]]&lt;1,"Between 0.8-1.0",IF(tblRides[[#This Row],[supply_demand_ratio]]&lt;=1.2,"Between 1.0-1.2","Above 1.2")))</f>
        <v>Above 1.2</v>
      </c>
    </row>
    <row r="2479" spans="1:25" x14ac:dyDescent="0.3">
      <c r="A2479" t="s">
        <v>2534</v>
      </c>
      <c r="B2479" s="1">
        <v>46045.073611111111</v>
      </c>
      <c r="C2479" s="2">
        <v>46045</v>
      </c>
      <c r="D2479">
        <v>1</v>
      </c>
      <c r="E2479" t="s">
        <v>25</v>
      </c>
      <c r="F2479" t="s">
        <v>26</v>
      </c>
      <c r="G2479">
        <v>0.8</v>
      </c>
      <c r="H2479">
        <v>54.24</v>
      </c>
      <c r="J2479">
        <v>1</v>
      </c>
      <c r="K2479">
        <v>6.9</v>
      </c>
      <c r="M2479">
        <v>111</v>
      </c>
      <c r="N2479" t="s">
        <v>27</v>
      </c>
      <c r="O2479">
        <v>0.92</v>
      </c>
      <c r="P2479" t="s">
        <v>82</v>
      </c>
      <c r="Q2479" t="s">
        <v>83</v>
      </c>
      <c r="R2479">
        <v>4.8899999999999997</v>
      </c>
      <c r="S2479">
        <v>4</v>
      </c>
      <c r="V2479" t="s">
        <v>159</v>
      </c>
      <c r="W2479" t="s">
        <v>45</v>
      </c>
      <c r="X2479">
        <v>0</v>
      </c>
      <c r="Y2479" t="str">
        <f>IF(tblRides[[#This Row],[supply_demand_ratio]]&lt;0.8,"Below 0.8",IF(tblRides[[#This Row],[supply_demand_ratio]]&lt;1,"Between 0.8-1.0",IF(tblRides[[#This Row],[supply_demand_ratio]]&lt;=1.2,"Between 1.0-1.2","Above 1.2")))</f>
        <v>Between 0.8-1.0</v>
      </c>
    </row>
    <row r="2480" spans="1:25" x14ac:dyDescent="0.3">
      <c r="A2480" t="s">
        <v>2535</v>
      </c>
      <c r="B2480" s="1">
        <v>46045.081944444442</v>
      </c>
      <c r="C2480" s="2">
        <v>46045</v>
      </c>
      <c r="D2480">
        <v>1</v>
      </c>
      <c r="E2480" t="s">
        <v>43</v>
      </c>
      <c r="F2480" t="s">
        <v>26</v>
      </c>
      <c r="G2480">
        <v>4.3</v>
      </c>
      <c r="H2480">
        <v>93.21</v>
      </c>
      <c r="I2480">
        <v>91.12</v>
      </c>
      <c r="J2480">
        <v>1</v>
      </c>
      <c r="K2480">
        <v>6.6</v>
      </c>
      <c r="L2480">
        <v>7.7</v>
      </c>
      <c r="M2480">
        <v>65</v>
      </c>
      <c r="N2480" t="s">
        <v>41</v>
      </c>
      <c r="O2480">
        <v>2.2000000000000002</v>
      </c>
      <c r="P2480" t="s">
        <v>28</v>
      </c>
      <c r="Q2480" t="s">
        <v>29</v>
      </c>
      <c r="R2480">
        <v>4.4800000000000004</v>
      </c>
      <c r="S2480">
        <v>6</v>
      </c>
      <c r="T2480">
        <v>-2.09</v>
      </c>
      <c r="U2480">
        <v>1.1000000000000001</v>
      </c>
      <c r="V2480" t="s">
        <v>159</v>
      </c>
      <c r="W2480" t="s">
        <v>45</v>
      </c>
      <c r="X2480">
        <v>1</v>
      </c>
      <c r="Y2480" t="str">
        <f>IF(tblRides[[#This Row],[supply_demand_ratio]]&lt;0.8,"Below 0.8",IF(tblRides[[#This Row],[supply_demand_ratio]]&lt;1,"Between 0.8-1.0",IF(tblRides[[#This Row],[supply_demand_ratio]]&lt;=1.2,"Between 1.0-1.2","Above 1.2")))</f>
        <v>Above 1.2</v>
      </c>
    </row>
    <row r="2481" spans="1:25" x14ac:dyDescent="0.3">
      <c r="A2481" t="s">
        <v>2536</v>
      </c>
      <c r="B2481" s="1">
        <v>46045.089583333334</v>
      </c>
      <c r="C2481" s="2">
        <v>46045</v>
      </c>
      <c r="D2481">
        <v>2</v>
      </c>
      <c r="E2481" t="s">
        <v>62</v>
      </c>
      <c r="F2481" t="s">
        <v>26</v>
      </c>
      <c r="G2481">
        <v>3.2</v>
      </c>
      <c r="H2481">
        <v>116.44</v>
      </c>
      <c r="I2481">
        <v>116.67</v>
      </c>
      <c r="J2481">
        <v>1.3</v>
      </c>
      <c r="K2481">
        <v>5.8</v>
      </c>
      <c r="L2481">
        <v>13.1</v>
      </c>
      <c r="M2481">
        <v>52</v>
      </c>
      <c r="N2481" t="s">
        <v>41</v>
      </c>
      <c r="O2481">
        <v>1.6539999999999999</v>
      </c>
      <c r="P2481" t="s">
        <v>28</v>
      </c>
      <c r="Q2481" t="s">
        <v>29</v>
      </c>
      <c r="R2481">
        <v>4.53</v>
      </c>
      <c r="S2481">
        <v>1</v>
      </c>
      <c r="T2481">
        <v>0.23</v>
      </c>
      <c r="U2481">
        <v>7.3</v>
      </c>
      <c r="V2481" t="s">
        <v>159</v>
      </c>
      <c r="W2481" t="s">
        <v>45</v>
      </c>
      <c r="X2481">
        <v>1</v>
      </c>
      <c r="Y2481" t="str">
        <f>IF(tblRides[[#This Row],[supply_demand_ratio]]&lt;0.8,"Below 0.8",IF(tblRides[[#This Row],[supply_demand_ratio]]&lt;1,"Between 0.8-1.0",IF(tblRides[[#This Row],[supply_demand_ratio]]&lt;=1.2,"Between 1.0-1.2","Above 1.2")))</f>
        <v>Above 1.2</v>
      </c>
    </row>
    <row r="2482" spans="1:25" x14ac:dyDescent="0.3">
      <c r="A2482" t="s">
        <v>2537</v>
      </c>
      <c r="B2482" s="1">
        <v>46045.093055555553</v>
      </c>
      <c r="C2482" s="2">
        <v>46045</v>
      </c>
      <c r="D2482">
        <v>2</v>
      </c>
      <c r="E2482" t="s">
        <v>33</v>
      </c>
      <c r="F2482" t="s">
        <v>26</v>
      </c>
      <c r="G2482">
        <v>8.8000000000000007</v>
      </c>
      <c r="H2482">
        <v>179.92</v>
      </c>
      <c r="I2482">
        <v>178.66</v>
      </c>
      <c r="J2482">
        <v>1.1000000000000001</v>
      </c>
      <c r="K2482">
        <v>4.0999999999999996</v>
      </c>
      <c r="L2482">
        <v>8.9</v>
      </c>
      <c r="M2482">
        <v>104</v>
      </c>
      <c r="N2482" t="s">
        <v>41</v>
      </c>
      <c r="O2482">
        <v>2.044</v>
      </c>
      <c r="P2482" t="s">
        <v>28</v>
      </c>
      <c r="Q2482" t="s">
        <v>29</v>
      </c>
      <c r="R2482">
        <v>4.42</v>
      </c>
      <c r="S2482">
        <v>7</v>
      </c>
      <c r="T2482">
        <v>-1.26</v>
      </c>
      <c r="U2482">
        <v>4.8</v>
      </c>
      <c r="V2482" t="s">
        <v>159</v>
      </c>
      <c r="W2482" t="s">
        <v>31</v>
      </c>
      <c r="X2482">
        <v>1</v>
      </c>
      <c r="Y2482" t="str">
        <f>IF(tblRides[[#This Row],[supply_demand_ratio]]&lt;0.8,"Below 0.8",IF(tblRides[[#This Row],[supply_demand_ratio]]&lt;1,"Between 0.8-1.0",IF(tblRides[[#This Row],[supply_demand_ratio]]&lt;=1.2,"Between 1.0-1.2","Above 1.2")))</f>
        <v>Above 1.2</v>
      </c>
    </row>
    <row r="2483" spans="1:25" x14ac:dyDescent="0.3">
      <c r="A2483" t="s">
        <v>2538</v>
      </c>
      <c r="B2483" s="1">
        <v>46045.100694444445</v>
      </c>
      <c r="C2483" s="2">
        <v>46045</v>
      </c>
      <c r="D2483">
        <v>2</v>
      </c>
      <c r="E2483" t="s">
        <v>62</v>
      </c>
      <c r="F2483" t="s">
        <v>34</v>
      </c>
      <c r="G2483">
        <v>8.5</v>
      </c>
      <c r="H2483">
        <v>146.82</v>
      </c>
      <c r="I2483">
        <v>149.80000000000001</v>
      </c>
      <c r="J2483">
        <v>1</v>
      </c>
      <c r="K2483">
        <v>2</v>
      </c>
      <c r="L2483">
        <v>9.5</v>
      </c>
      <c r="M2483">
        <v>58</v>
      </c>
      <c r="N2483" t="s">
        <v>41</v>
      </c>
      <c r="O2483">
        <v>2.2000000000000002</v>
      </c>
      <c r="P2483" t="s">
        <v>28</v>
      </c>
      <c r="Q2483" t="s">
        <v>29</v>
      </c>
      <c r="R2483">
        <v>5</v>
      </c>
      <c r="S2483">
        <v>0</v>
      </c>
      <c r="T2483">
        <v>2.98</v>
      </c>
      <c r="U2483">
        <v>7.5</v>
      </c>
      <c r="V2483" t="s">
        <v>159</v>
      </c>
      <c r="W2483" t="s">
        <v>31</v>
      </c>
      <c r="X2483">
        <v>1</v>
      </c>
      <c r="Y2483" t="str">
        <f>IF(tblRides[[#This Row],[supply_demand_ratio]]&lt;0.8,"Below 0.8",IF(tblRides[[#This Row],[supply_demand_ratio]]&lt;1,"Between 0.8-1.0",IF(tblRides[[#This Row],[supply_demand_ratio]]&lt;=1.2,"Between 1.0-1.2","Above 1.2")))</f>
        <v>Above 1.2</v>
      </c>
    </row>
    <row r="2484" spans="1:25" x14ac:dyDescent="0.3">
      <c r="A2484" t="s">
        <v>2539</v>
      </c>
      <c r="B2484" s="1">
        <v>46045.112500000003</v>
      </c>
      <c r="C2484" s="2">
        <v>46045</v>
      </c>
      <c r="D2484">
        <v>2</v>
      </c>
      <c r="E2484" t="s">
        <v>33</v>
      </c>
      <c r="F2484" t="s">
        <v>34</v>
      </c>
      <c r="G2484">
        <v>9.8000000000000007</v>
      </c>
      <c r="H2484">
        <v>198.22</v>
      </c>
      <c r="I2484">
        <v>200.6</v>
      </c>
      <c r="J2484">
        <v>1.1000000000000001</v>
      </c>
      <c r="K2484">
        <v>5.6</v>
      </c>
      <c r="L2484">
        <v>4.8</v>
      </c>
      <c r="M2484">
        <v>96</v>
      </c>
      <c r="N2484" t="s">
        <v>41</v>
      </c>
      <c r="O2484">
        <v>1.7090000000000001</v>
      </c>
      <c r="P2484" t="s">
        <v>28</v>
      </c>
      <c r="Q2484" t="s">
        <v>29</v>
      </c>
      <c r="R2484">
        <v>4.67</v>
      </c>
      <c r="S2484">
        <v>0</v>
      </c>
      <c r="T2484">
        <v>2.38</v>
      </c>
      <c r="U2484">
        <v>-0.8</v>
      </c>
      <c r="V2484" t="s">
        <v>159</v>
      </c>
      <c r="W2484" t="s">
        <v>45</v>
      </c>
      <c r="X2484">
        <v>1</v>
      </c>
      <c r="Y2484" t="str">
        <f>IF(tblRides[[#This Row],[supply_demand_ratio]]&lt;0.8,"Below 0.8",IF(tblRides[[#This Row],[supply_demand_ratio]]&lt;1,"Between 0.8-1.0",IF(tblRides[[#This Row],[supply_demand_ratio]]&lt;=1.2,"Between 1.0-1.2","Above 1.2")))</f>
        <v>Above 1.2</v>
      </c>
    </row>
    <row r="2485" spans="1:25" x14ac:dyDescent="0.3">
      <c r="A2485" t="s">
        <v>2540</v>
      </c>
      <c r="B2485" s="1">
        <v>46045.128472222219</v>
      </c>
      <c r="C2485" s="2">
        <v>46045</v>
      </c>
      <c r="D2485">
        <v>3</v>
      </c>
      <c r="E2485" t="s">
        <v>36</v>
      </c>
      <c r="F2485" t="s">
        <v>26</v>
      </c>
      <c r="G2485">
        <v>0.7</v>
      </c>
      <c r="H2485">
        <v>52.83</v>
      </c>
      <c r="I2485">
        <v>54.8</v>
      </c>
      <c r="J2485">
        <v>1.1000000000000001</v>
      </c>
      <c r="K2485">
        <v>9.1</v>
      </c>
      <c r="L2485">
        <v>12.7</v>
      </c>
      <c r="M2485">
        <v>120</v>
      </c>
      <c r="N2485" t="s">
        <v>41</v>
      </c>
      <c r="O2485">
        <v>1.365</v>
      </c>
      <c r="P2485" t="s">
        <v>28</v>
      </c>
      <c r="Q2485" t="s">
        <v>29</v>
      </c>
      <c r="R2485">
        <v>4.67</v>
      </c>
      <c r="S2485">
        <v>4</v>
      </c>
      <c r="T2485">
        <v>1.97</v>
      </c>
      <c r="U2485">
        <v>3.6</v>
      </c>
      <c r="V2485" t="s">
        <v>159</v>
      </c>
      <c r="W2485" t="s">
        <v>45</v>
      </c>
      <c r="X2485">
        <v>1</v>
      </c>
      <c r="Y2485" t="str">
        <f>IF(tblRides[[#This Row],[supply_demand_ratio]]&lt;0.8,"Below 0.8",IF(tblRides[[#This Row],[supply_demand_ratio]]&lt;1,"Between 0.8-1.0",IF(tblRides[[#This Row],[supply_demand_ratio]]&lt;=1.2,"Between 1.0-1.2","Above 1.2")))</f>
        <v>Above 1.2</v>
      </c>
    </row>
    <row r="2486" spans="1:25" x14ac:dyDescent="0.3">
      <c r="A2486" t="s">
        <v>2541</v>
      </c>
      <c r="B2486" s="1">
        <v>46045.131944444445</v>
      </c>
      <c r="C2486" s="2">
        <v>46045</v>
      </c>
      <c r="D2486">
        <v>3</v>
      </c>
      <c r="E2486" t="s">
        <v>25</v>
      </c>
      <c r="F2486" t="s">
        <v>26</v>
      </c>
      <c r="G2486">
        <v>6.4</v>
      </c>
      <c r="H2486">
        <v>122.87</v>
      </c>
      <c r="I2486">
        <v>115.78</v>
      </c>
      <c r="J2486">
        <v>1</v>
      </c>
      <c r="K2486">
        <v>2.6</v>
      </c>
      <c r="L2486">
        <v>3.8</v>
      </c>
      <c r="M2486">
        <v>122</v>
      </c>
      <c r="N2486" t="s">
        <v>41</v>
      </c>
      <c r="O2486">
        <v>1.264</v>
      </c>
      <c r="P2486" t="s">
        <v>28</v>
      </c>
      <c r="Q2486" t="s">
        <v>29</v>
      </c>
      <c r="R2486">
        <v>4.53</v>
      </c>
      <c r="S2486">
        <v>1</v>
      </c>
      <c r="T2486">
        <v>-7.09</v>
      </c>
      <c r="U2486">
        <v>1.2</v>
      </c>
      <c r="V2486" t="s">
        <v>159</v>
      </c>
      <c r="W2486" t="s">
        <v>31</v>
      </c>
      <c r="X2486">
        <v>1</v>
      </c>
      <c r="Y2486" t="str">
        <f>IF(tblRides[[#This Row],[supply_demand_ratio]]&lt;0.8,"Below 0.8",IF(tblRides[[#This Row],[supply_demand_ratio]]&lt;1,"Between 0.8-1.0",IF(tblRides[[#This Row],[supply_demand_ratio]]&lt;=1.2,"Between 1.0-1.2","Above 1.2")))</f>
        <v>Above 1.2</v>
      </c>
    </row>
    <row r="2487" spans="1:25" x14ac:dyDescent="0.3">
      <c r="A2487" t="s">
        <v>2542</v>
      </c>
      <c r="B2487" s="1">
        <v>46045.132638888892</v>
      </c>
      <c r="C2487" s="2">
        <v>46045</v>
      </c>
      <c r="D2487">
        <v>3</v>
      </c>
      <c r="E2487" t="s">
        <v>36</v>
      </c>
      <c r="F2487" t="s">
        <v>34</v>
      </c>
      <c r="G2487">
        <v>1.1000000000000001</v>
      </c>
      <c r="H2487">
        <v>54.81</v>
      </c>
      <c r="I2487">
        <v>56.84</v>
      </c>
      <c r="J2487">
        <v>1</v>
      </c>
      <c r="K2487">
        <v>4.2</v>
      </c>
      <c r="L2487">
        <v>4.9000000000000004</v>
      </c>
      <c r="M2487">
        <v>108</v>
      </c>
      <c r="N2487" t="s">
        <v>27</v>
      </c>
      <c r="O2487">
        <v>1.0109999999999999</v>
      </c>
      <c r="P2487" t="s">
        <v>28</v>
      </c>
      <c r="Q2487" t="s">
        <v>29</v>
      </c>
      <c r="R2487">
        <v>4.58</v>
      </c>
      <c r="S2487">
        <v>0</v>
      </c>
      <c r="T2487">
        <v>2.0299999999999998</v>
      </c>
      <c r="U2487">
        <v>0.7</v>
      </c>
      <c r="V2487" t="s">
        <v>159</v>
      </c>
      <c r="W2487" t="s">
        <v>31</v>
      </c>
      <c r="X2487">
        <v>1</v>
      </c>
      <c r="Y2487" t="str">
        <f>IF(tblRides[[#This Row],[supply_demand_ratio]]&lt;0.8,"Below 0.8",IF(tblRides[[#This Row],[supply_demand_ratio]]&lt;1,"Between 0.8-1.0",IF(tblRides[[#This Row],[supply_demand_ratio]]&lt;=1.2,"Between 1.0-1.2","Above 1.2")))</f>
        <v>Between 1.0-1.2</v>
      </c>
    </row>
    <row r="2488" spans="1:25" x14ac:dyDescent="0.3">
      <c r="A2488" t="s">
        <v>2543</v>
      </c>
      <c r="B2488" s="1">
        <v>46045.133333333331</v>
      </c>
      <c r="C2488" s="2">
        <v>46045</v>
      </c>
      <c r="D2488">
        <v>3</v>
      </c>
      <c r="E2488" t="s">
        <v>25</v>
      </c>
      <c r="F2488" t="s">
        <v>26</v>
      </c>
      <c r="G2488">
        <v>7.3</v>
      </c>
      <c r="H2488">
        <v>151.41</v>
      </c>
      <c r="I2488">
        <v>148.43</v>
      </c>
      <c r="J2488">
        <v>1</v>
      </c>
      <c r="K2488">
        <v>7.9</v>
      </c>
      <c r="L2488">
        <v>8.9</v>
      </c>
      <c r="M2488">
        <v>134</v>
      </c>
      <c r="N2488" t="s">
        <v>27</v>
      </c>
      <c r="O2488">
        <v>1.2270000000000001</v>
      </c>
      <c r="P2488" t="s">
        <v>28</v>
      </c>
      <c r="Q2488" t="s">
        <v>29</v>
      </c>
      <c r="R2488">
        <v>4.3099999999999996</v>
      </c>
      <c r="S2488">
        <v>6</v>
      </c>
      <c r="T2488">
        <v>-2.98</v>
      </c>
      <c r="U2488">
        <v>1</v>
      </c>
      <c r="V2488" t="s">
        <v>159</v>
      </c>
      <c r="W2488" t="s">
        <v>45</v>
      </c>
      <c r="X2488">
        <v>1</v>
      </c>
      <c r="Y2488" t="str">
        <f>IF(tblRides[[#This Row],[supply_demand_ratio]]&lt;0.8,"Below 0.8",IF(tblRides[[#This Row],[supply_demand_ratio]]&lt;1,"Between 0.8-1.0",IF(tblRides[[#This Row],[supply_demand_ratio]]&lt;=1.2,"Between 1.0-1.2","Above 1.2")))</f>
        <v>Above 1.2</v>
      </c>
    </row>
    <row r="2489" spans="1:25" x14ac:dyDescent="0.3">
      <c r="A2489" t="s">
        <v>2544</v>
      </c>
      <c r="B2489" s="1">
        <v>46045.138194444444</v>
      </c>
      <c r="C2489" s="2">
        <v>46045</v>
      </c>
      <c r="D2489">
        <v>3</v>
      </c>
      <c r="E2489" t="s">
        <v>25</v>
      </c>
      <c r="F2489" t="s">
        <v>34</v>
      </c>
      <c r="G2489">
        <v>1.8</v>
      </c>
      <c r="H2489">
        <v>72.61</v>
      </c>
      <c r="I2489">
        <v>70.56</v>
      </c>
      <c r="J2489">
        <v>1</v>
      </c>
      <c r="K2489">
        <v>5.3</v>
      </c>
      <c r="L2489">
        <v>8.5</v>
      </c>
      <c r="M2489">
        <v>144</v>
      </c>
      <c r="N2489" t="s">
        <v>41</v>
      </c>
      <c r="O2489">
        <v>1.44</v>
      </c>
      <c r="P2489" t="s">
        <v>28</v>
      </c>
      <c r="Q2489" t="s">
        <v>29</v>
      </c>
      <c r="R2489">
        <v>4.83</v>
      </c>
      <c r="S2489">
        <v>0</v>
      </c>
      <c r="T2489">
        <v>-2.0499999999999998</v>
      </c>
      <c r="U2489">
        <v>3.2</v>
      </c>
      <c r="V2489" t="s">
        <v>159</v>
      </c>
      <c r="W2489" t="s">
        <v>45</v>
      </c>
      <c r="X2489">
        <v>1</v>
      </c>
      <c r="Y2489" t="str">
        <f>IF(tblRides[[#This Row],[supply_demand_ratio]]&lt;0.8,"Below 0.8",IF(tblRides[[#This Row],[supply_demand_ratio]]&lt;1,"Between 0.8-1.0",IF(tblRides[[#This Row],[supply_demand_ratio]]&lt;=1.2,"Between 1.0-1.2","Above 1.2")))</f>
        <v>Above 1.2</v>
      </c>
    </row>
    <row r="2490" spans="1:25" x14ac:dyDescent="0.3">
      <c r="A2490" t="s">
        <v>2545</v>
      </c>
      <c r="B2490" s="1">
        <v>46045.140972222223</v>
      </c>
      <c r="C2490" s="2">
        <v>46045</v>
      </c>
      <c r="D2490">
        <v>3</v>
      </c>
      <c r="E2490" t="s">
        <v>25</v>
      </c>
      <c r="F2490" t="s">
        <v>26</v>
      </c>
      <c r="G2490">
        <v>8.3000000000000007</v>
      </c>
      <c r="H2490">
        <v>178.01</v>
      </c>
      <c r="I2490">
        <v>172.89</v>
      </c>
      <c r="J2490">
        <v>1.1000000000000001</v>
      </c>
      <c r="K2490">
        <v>5.2</v>
      </c>
      <c r="L2490">
        <v>6.4</v>
      </c>
      <c r="M2490">
        <v>142</v>
      </c>
      <c r="N2490" t="s">
        <v>41</v>
      </c>
      <c r="O2490">
        <v>1.637</v>
      </c>
      <c r="P2490" t="s">
        <v>28</v>
      </c>
      <c r="Q2490" t="s">
        <v>29</v>
      </c>
      <c r="R2490">
        <v>4.5199999999999996</v>
      </c>
      <c r="S2490">
        <v>4</v>
      </c>
      <c r="T2490">
        <v>-5.12</v>
      </c>
      <c r="U2490">
        <v>1.2</v>
      </c>
      <c r="V2490" t="s">
        <v>159</v>
      </c>
      <c r="W2490" t="s">
        <v>45</v>
      </c>
      <c r="X2490">
        <v>1</v>
      </c>
      <c r="Y2490" t="str">
        <f>IF(tblRides[[#This Row],[supply_demand_ratio]]&lt;0.8,"Below 0.8",IF(tblRides[[#This Row],[supply_demand_ratio]]&lt;1,"Between 0.8-1.0",IF(tblRides[[#This Row],[supply_demand_ratio]]&lt;=1.2,"Between 1.0-1.2","Above 1.2")))</f>
        <v>Above 1.2</v>
      </c>
    </row>
    <row r="2491" spans="1:25" x14ac:dyDescent="0.3">
      <c r="A2491" t="s">
        <v>2546</v>
      </c>
      <c r="B2491" s="1">
        <v>46045.145833333336</v>
      </c>
      <c r="C2491" s="2">
        <v>46045</v>
      </c>
      <c r="D2491">
        <v>3</v>
      </c>
      <c r="E2491" t="s">
        <v>25</v>
      </c>
      <c r="F2491" t="s">
        <v>26</v>
      </c>
      <c r="G2491">
        <v>1.9</v>
      </c>
      <c r="H2491">
        <v>80.77</v>
      </c>
      <c r="I2491">
        <v>78.08</v>
      </c>
      <c r="J2491">
        <v>1.1000000000000001</v>
      </c>
      <c r="K2491">
        <v>3.3</v>
      </c>
      <c r="L2491">
        <v>1.8</v>
      </c>
      <c r="M2491">
        <v>144</v>
      </c>
      <c r="N2491" t="s">
        <v>27</v>
      </c>
      <c r="O2491">
        <v>1.292</v>
      </c>
      <c r="P2491" t="s">
        <v>28</v>
      </c>
      <c r="Q2491" t="s">
        <v>29</v>
      </c>
      <c r="R2491">
        <v>4.71</v>
      </c>
      <c r="S2491">
        <v>40</v>
      </c>
      <c r="T2491">
        <v>-2.69</v>
      </c>
      <c r="U2491">
        <v>-1.5</v>
      </c>
      <c r="V2491" t="s">
        <v>159</v>
      </c>
      <c r="W2491" t="s">
        <v>31</v>
      </c>
      <c r="X2491">
        <v>1</v>
      </c>
      <c r="Y2491" t="str">
        <f>IF(tblRides[[#This Row],[supply_demand_ratio]]&lt;0.8,"Below 0.8",IF(tblRides[[#This Row],[supply_demand_ratio]]&lt;1,"Between 0.8-1.0",IF(tblRides[[#This Row],[supply_demand_ratio]]&lt;=1.2,"Between 1.0-1.2","Above 1.2")))</f>
        <v>Above 1.2</v>
      </c>
    </row>
    <row r="2492" spans="1:25" x14ac:dyDescent="0.3">
      <c r="A2492" t="s">
        <v>2547</v>
      </c>
      <c r="B2492" s="1">
        <v>46045.165277777778</v>
      </c>
      <c r="C2492" s="2">
        <v>46045</v>
      </c>
      <c r="D2492">
        <v>3</v>
      </c>
      <c r="E2492" t="s">
        <v>62</v>
      </c>
      <c r="F2492" t="s">
        <v>26</v>
      </c>
      <c r="G2492">
        <v>2.6</v>
      </c>
      <c r="H2492">
        <v>76.599999999999994</v>
      </c>
      <c r="I2492">
        <v>74.7</v>
      </c>
      <c r="J2492">
        <v>1</v>
      </c>
      <c r="K2492">
        <v>4.8</v>
      </c>
      <c r="L2492">
        <v>3.4</v>
      </c>
      <c r="M2492">
        <v>56</v>
      </c>
      <c r="N2492" t="s">
        <v>41</v>
      </c>
      <c r="O2492">
        <v>1.196</v>
      </c>
      <c r="P2492" t="s">
        <v>28</v>
      </c>
      <c r="Q2492" t="s">
        <v>29</v>
      </c>
      <c r="R2492">
        <v>4.78</v>
      </c>
      <c r="S2492">
        <v>2</v>
      </c>
      <c r="T2492">
        <v>-1.9</v>
      </c>
      <c r="U2492">
        <v>-1.4</v>
      </c>
      <c r="V2492" t="s">
        <v>159</v>
      </c>
      <c r="W2492" t="s">
        <v>31</v>
      </c>
      <c r="X2492">
        <v>1</v>
      </c>
      <c r="Y2492" t="str">
        <f>IF(tblRides[[#This Row],[supply_demand_ratio]]&lt;0.8,"Below 0.8",IF(tblRides[[#This Row],[supply_demand_ratio]]&lt;1,"Between 0.8-1.0",IF(tblRides[[#This Row],[supply_demand_ratio]]&lt;=1.2,"Between 1.0-1.2","Above 1.2")))</f>
        <v>Between 1.0-1.2</v>
      </c>
    </row>
    <row r="2493" spans="1:25" x14ac:dyDescent="0.3">
      <c r="A2493" t="s">
        <v>2548</v>
      </c>
      <c r="B2493" s="1">
        <v>46045.171527777777</v>
      </c>
      <c r="C2493" s="2">
        <v>46045</v>
      </c>
      <c r="D2493">
        <v>4</v>
      </c>
      <c r="E2493" t="s">
        <v>62</v>
      </c>
      <c r="F2493" t="s">
        <v>26</v>
      </c>
      <c r="G2493">
        <v>12.2</v>
      </c>
      <c r="H2493">
        <v>216.84</v>
      </c>
      <c r="J2493">
        <v>1</v>
      </c>
      <c r="K2493">
        <v>4.5999999999999996</v>
      </c>
      <c r="L2493">
        <v>2.2000000000000002</v>
      </c>
      <c r="M2493">
        <v>62</v>
      </c>
      <c r="N2493" t="s">
        <v>41</v>
      </c>
      <c r="O2493">
        <v>2.2000000000000002</v>
      </c>
      <c r="P2493" t="s">
        <v>37</v>
      </c>
      <c r="Q2493" t="s">
        <v>38</v>
      </c>
      <c r="R2493">
        <v>5</v>
      </c>
      <c r="S2493">
        <v>9</v>
      </c>
      <c r="U2493">
        <v>-2.4</v>
      </c>
      <c r="V2493" t="s">
        <v>159</v>
      </c>
      <c r="W2493" t="s">
        <v>31</v>
      </c>
      <c r="X2493">
        <v>0</v>
      </c>
      <c r="Y2493" t="str">
        <f>IF(tblRides[[#This Row],[supply_demand_ratio]]&lt;0.8,"Below 0.8",IF(tblRides[[#This Row],[supply_demand_ratio]]&lt;1,"Between 0.8-1.0",IF(tblRides[[#This Row],[supply_demand_ratio]]&lt;=1.2,"Between 1.0-1.2","Above 1.2")))</f>
        <v>Above 1.2</v>
      </c>
    </row>
    <row r="2494" spans="1:25" x14ac:dyDescent="0.3">
      <c r="A2494" t="s">
        <v>2549</v>
      </c>
      <c r="B2494" s="1">
        <v>46045.182638888888</v>
      </c>
      <c r="C2494" s="2">
        <v>46045</v>
      </c>
      <c r="D2494">
        <v>4</v>
      </c>
      <c r="E2494" t="s">
        <v>36</v>
      </c>
      <c r="F2494" t="s">
        <v>26</v>
      </c>
      <c r="G2494">
        <v>5.5</v>
      </c>
      <c r="H2494">
        <v>109.06</v>
      </c>
      <c r="I2494">
        <v>114.55</v>
      </c>
      <c r="J2494">
        <v>1</v>
      </c>
      <c r="K2494">
        <v>5.0999999999999996</v>
      </c>
      <c r="L2494">
        <v>6.1</v>
      </c>
      <c r="M2494">
        <v>119</v>
      </c>
      <c r="N2494" t="s">
        <v>41</v>
      </c>
      <c r="O2494">
        <v>1.4470000000000001</v>
      </c>
      <c r="P2494" t="s">
        <v>28</v>
      </c>
      <c r="Q2494" t="s">
        <v>29</v>
      </c>
      <c r="R2494">
        <v>4.45</v>
      </c>
      <c r="S2494">
        <v>2</v>
      </c>
      <c r="T2494">
        <v>5.49</v>
      </c>
      <c r="U2494">
        <v>1</v>
      </c>
      <c r="V2494" t="s">
        <v>159</v>
      </c>
      <c r="W2494" t="s">
        <v>45</v>
      </c>
      <c r="X2494">
        <v>1</v>
      </c>
      <c r="Y2494" t="str">
        <f>IF(tblRides[[#This Row],[supply_demand_ratio]]&lt;0.8,"Below 0.8",IF(tblRides[[#This Row],[supply_demand_ratio]]&lt;1,"Between 0.8-1.0",IF(tblRides[[#This Row],[supply_demand_ratio]]&lt;=1.2,"Between 1.0-1.2","Above 1.2")))</f>
        <v>Above 1.2</v>
      </c>
    </row>
    <row r="2495" spans="1:25" x14ac:dyDescent="0.3">
      <c r="A2495" t="s">
        <v>2550</v>
      </c>
      <c r="B2495" s="1">
        <v>46045.200694444444</v>
      </c>
      <c r="C2495" s="2">
        <v>46045</v>
      </c>
      <c r="D2495">
        <v>4</v>
      </c>
      <c r="E2495" t="s">
        <v>25</v>
      </c>
      <c r="F2495" t="s">
        <v>34</v>
      </c>
      <c r="G2495">
        <v>5.6</v>
      </c>
      <c r="H2495">
        <v>149.44999999999999</v>
      </c>
      <c r="I2495">
        <v>151.27000000000001</v>
      </c>
      <c r="J2495">
        <v>1.1000000000000001</v>
      </c>
      <c r="K2495">
        <v>2</v>
      </c>
      <c r="L2495">
        <v>4.9000000000000004</v>
      </c>
      <c r="M2495">
        <v>144</v>
      </c>
      <c r="N2495" t="s">
        <v>41</v>
      </c>
      <c r="O2495">
        <v>1.581</v>
      </c>
      <c r="P2495" t="s">
        <v>28</v>
      </c>
      <c r="Q2495" t="s">
        <v>29</v>
      </c>
      <c r="R2495">
        <v>4.7300000000000004</v>
      </c>
      <c r="S2495">
        <v>0</v>
      </c>
      <c r="T2495">
        <v>1.82</v>
      </c>
      <c r="U2495">
        <v>2.9</v>
      </c>
      <c r="V2495" t="s">
        <v>159</v>
      </c>
      <c r="W2495" t="s">
        <v>31</v>
      </c>
      <c r="X2495">
        <v>1</v>
      </c>
      <c r="Y2495" t="str">
        <f>IF(tblRides[[#This Row],[supply_demand_ratio]]&lt;0.8,"Below 0.8",IF(tblRides[[#This Row],[supply_demand_ratio]]&lt;1,"Between 0.8-1.0",IF(tblRides[[#This Row],[supply_demand_ratio]]&lt;=1.2,"Between 1.0-1.2","Above 1.2")))</f>
        <v>Above 1.2</v>
      </c>
    </row>
    <row r="2496" spans="1:25" x14ac:dyDescent="0.3">
      <c r="A2496" t="s">
        <v>2551</v>
      </c>
      <c r="B2496" s="1">
        <v>46045.204861111109</v>
      </c>
      <c r="C2496" s="2">
        <v>46045</v>
      </c>
      <c r="D2496">
        <v>4</v>
      </c>
      <c r="E2496" t="s">
        <v>62</v>
      </c>
      <c r="F2496" t="s">
        <v>26</v>
      </c>
      <c r="G2496">
        <v>2.5</v>
      </c>
      <c r="H2496">
        <v>74.97</v>
      </c>
      <c r="I2496">
        <v>72.709999999999994</v>
      </c>
      <c r="J2496">
        <v>1</v>
      </c>
      <c r="K2496">
        <v>9.3000000000000007</v>
      </c>
      <c r="L2496">
        <v>13.7</v>
      </c>
      <c r="M2496">
        <v>68</v>
      </c>
      <c r="N2496" t="s">
        <v>41</v>
      </c>
      <c r="O2496">
        <v>1.6930000000000001</v>
      </c>
      <c r="P2496" t="s">
        <v>28</v>
      </c>
      <c r="Q2496" t="s">
        <v>29</v>
      </c>
      <c r="R2496">
        <v>4.63</v>
      </c>
      <c r="S2496">
        <v>6</v>
      </c>
      <c r="T2496">
        <v>-2.2599999999999998</v>
      </c>
      <c r="U2496">
        <v>4.4000000000000004</v>
      </c>
      <c r="V2496" t="s">
        <v>159</v>
      </c>
      <c r="W2496" t="s">
        <v>45</v>
      </c>
      <c r="X2496">
        <v>1</v>
      </c>
      <c r="Y2496" t="str">
        <f>IF(tblRides[[#This Row],[supply_demand_ratio]]&lt;0.8,"Below 0.8",IF(tblRides[[#This Row],[supply_demand_ratio]]&lt;1,"Between 0.8-1.0",IF(tblRides[[#This Row],[supply_demand_ratio]]&lt;=1.2,"Between 1.0-1.2","Above 1.2")))</f>
        <v>Above 1.2</v>
      </c>
    </row>
    <row r="2497" spans="1:25" x14ac:dyDescent="0.3">
      <c r="A2497" t="s">
        <v>2552</v>
      </c>
      <c r="B2497" s="1">
        <v>46045.218055555553</v>
      </c>
      <c r="C2497" s="2">
        <v>46045</v>
      </c>
      <c r="D2497">
        <v>5</v>
      </c>
      <c r="E2497" t="s">
        <v>36</v>
      </c>
      <c r="F2497" t="s">
        <v>34</v>
      </c>
      <c r="G2497">
        <v>11.4</v>
      </c>
      <c r="H2497">
        <v>193.88</v>
      </c>
      <c r="I2497">
        <v>184.39</v>
      </c>
      <c r="J2497">
        <v>1</v>
      </c>
      <c r="K2497">
        <v>4.3</v>
      </c>
      <c r="L2497">
        <v>6.8</v>
      </c>
      <c r="M2497">
        <v>119</v>
      </c>
      <c r="N2497" t="s">
        <v>27</v>
      </c>
      <c r="O2497">
        <v>1.125</v>
      </c>
      <c r="P2497" t="s">
        <v>28</v>
      </c>
      <c r="Q2497" t="s">
        <v>29</v>
      </c>
      <c r="R2497">
        <v>4.3099999999999996</v>
      </c>
      <c r="S2497">
        <v>0</v>
      </c>
      <c r="T2497">
        <v>-9.49</v>
      </c>
      <c r="U2497">
        <v>2.5</v>
      </c>
      <c r="V2497" t="s">
        <v>159</v>
      </c>
      <c r="W2497" t="s">
        <v>31</v>
      </c>
      <c r="X2497">
        <v>1</v>
      </c>
      <c r="Y2497" t="str">
        <f>IF(tblRides[[#This Row],[supply_demand_ratio]]&lt;0.8,"Below 0.8",IF(tblRides[[#This Row],[supply_demand_ratio]]&lt;1,"Between 0.8-1.0",IF(tblRides[[#This Row],[supply_demand_ratio]]&lt;=1.2,"Between 1.0-1.2","Above 1.2")))</f>
        <v>Between 1.0-1.2</v>
      </c>
    </row>
    <row r="2498" spans="1:25" x14ac:dyDescent="0.3">
      <c r="A2498" t="s">
        <v>2553</v>
      </c>
      <c r="B2498" s="1">
        <v>46045.231249999997</v>
      </c>
      <c r="C2498" s="2">
        <v>46045</v>
      </c>
      <c r="D2498">
        <v>5</v>
      </c>
      <c r="E2498" t="s">
        <v>43</v>
      </c>
      <c r="F2498" t="s">
        <v>26</v>
      </c>
      <c r="G2498">
        <v>7.6</v>
      </c>
      <c r="H2498">
        <v>143.53</v>
      </c>
      <c r="J2498">
        <v>1</v>
      </c>
      <c r="K2498">
        <v>2.2000000000000002</v>
      </c>
      <c r="L2498">
        <v>3.9</v>
      </c>
      <c r="M2498">
        <v>57</v>
      </c>
      <c r="N2498" t="s">
        <v>41</v>
      </c>
      <c r="O2498">
        <v>1.6779999999999999</v>
      </c>
      <c r="P2498" t="s">
        <v>58</v>
      </c>
      <c r="Q2498" t="s">
        <v>108</v>
      </c>
      <c r="R2498">
        <v>5</v>
      </c>
      <c r="S2498">
        <v>12</v>
      </c>
      <c r="U2498">
        <v>1.7</v>
      </c>
      <c r="V2498" t="s">
        <v>159</v>
      </c>
      <c r="W2498" t="s">
        <v>31</v>
      </c>
      <c r="X2498">
        <v>0</v>
      </c>
      <c r="Y2498" t="str">
        <f>IF(tblRides[[#This Row],[supply_demand_ratio]]&lt;0.8,"Below 0.8",IF(tblRides[[#This Row],[supply_demand_ratio]]&lt;1,"Between 0.8-1.0",IF(tblRides[[#This Row],[supply_demand_ratio]]&lt;=1.2,"Between 1.0-1.2","Above 1.2")))</f>
        <v>Above 1.2</v>
      </c>
    </row>
    <row r="2499" spans="1:25" x14ac:dyDescent="0.3">
      <c r="A2499" t="s">
        <v>2554</v>
      </c>
      <c r="B2499" s="1">
        <v>46045.23541666667</v>
      </c>
      <c r="C2499" s="2">
        <v>46045</v>
      </c>
      <c r="D2499">
        <v>5</v>
      </c>
      <c r="E2499" t="s">
        <v>33</v>
      </c>
      <c r="F2499" t="s">
        <v>26</v>
      </c>
      <c r="G2499">
        <v>7.2</v>
      </c>
      <c r="H2499">
        <v>156.80000000000001</v>
      </c>
      <c r="I2499">
        <v>155.76</v>
      </c>
      <c r="J2499">
        <v>1</v>
      </c>
      <c r="K2499">
        <v>2.8</v>
      </c>
      <c r="L2499">
        <v>7.3</v>
      </c>
      <c r="M2499">
        <v>91</v>
      </c>
      <c r="N2499" t="s">
        <v>41</v>
      </c>
      <c r="O2499">
        <v>1.4410000000000001</v>
      </c>
      <c r="P2499" t="s">
        <v>28</v>
      </c>
      <c r="Q2499" t="s">
        <v>29</v>
      </c>
      <c r="R2499">
        <v>4.51</v>
      </c>
      <c r="S2499">
        <v>7</v>
      </c>
      <c r="T2499">
        <v>-1.04</v>
      </c>
      <c r="U2499">
        <v>4.5</v>
      </c>
      <c r="V2499" t="s">
        <v>159</v>
      </c>
      <c r="W2499" t="s">
        <v>31</v>
      </c>
      <c r="X2499">
        <v>1</v>
      </c>
      <c r="Y2499" t="str">
        <f>IF(tblRides[[#This Row],[supply_demand_ratio]]&lt;0.8,"Below 0.8",IF(tblRides[[#This Row],[supply_demand_ratio]]&lt;1,"Between 0.8-1.0",IF(tblRides[[#This Row],[supply_demand_ratio]]&lt;=1.2,"Between 1.0-1.2","Above 1.2")))</f>
        <v>Above 1.2</v>
      </c>
    </row>
    <row r="2500" spans="1:25" x14ac:dyDescent="0.3">
      <c r="A2500" t="s">
        <v>2555</v>
      </c>
      <c r="B2500" s="1">
        <v>46045.240277777775</v>
      </c>
      <c r="C2500" s="2">
        <v>46045</v>
      </c>
      <c r="D2500">
        <v>5</v>
      </c>
      <c r="E2500" t="s">
        <v>33</v>
      </c>
      <c r="F2500" t="s">
        <v>34</v>
      </c>
      <c r="G2500">
        <v>2.2000000000000002</v>
      </c>
      <c r="H2500">
        <v>76.489999999999995</v>
      </c>
      <c r="I2500">
        <v>74.33</v>
      </c>
      <c r="J2500">
        <v>1</v>
      </c>
      <c r="K2500">
        <v>2</v>
      </c>
      <c r="L2500">
        <v>1</v>
      </c>
      <c r="M2500">
        <v>107</v>
      </c>
      <c r="N2500" t="s">
        <v>41</v>
      </c>
      <c r="O2500">
        <v>1.8169999999999999</v>
      </c>
      <c r="P2500" t="s">
        <v>28</v>
      </c>
      <c r="Q2500" t="s">
        <v>29</v>
      </c>
      <c r="R2500">
        <v>4.7300000000000004</v>
      </c>
      <c r="S2500">
        <v>0</v>
      </c>
      <c r="T2500">
        <v>-2.16</v>
      </c>
      <c r="U2500">
        <v>-1</v>
      </c>
      <c r="V2500" t="s">
        <v>159</v>
      </c>
      <c r="W2500" t="s">
        <v>31</v>
      </c>
      <c r="X2500">
        <v>1</v>
      </c>
      <c r="Y2500" t="str">
        <f>IF(tblRides[[#This Row],[supply_demand_ratio]]&lt;0.8,"Below 0.8",IF(tblRides[[#This Row],[supply_demand_ratio]]&lt;1,"Between 0.8-1.0",IF(tblRides[[#This Row],[supply_demand_ratio]]&lt;=1.2,"Between 1.0-1.2","Above 1.2")))</f>
        <v>Above 1.2</v>
      </c>
    </row>
    <row r="2501" spans="1:25" x14ac:dyDescent="0.3">
      <c r="A2501" t="s">
        <v>2556</v>
      </c>
      <c r="B2501" s="1">
        <v>46045.245138888888</v>
      </c>
      <c r="C2501" s="2">
        <v>46045</v>
      </c>
      <c r="D2501">
        <v>5</v>
      </c>
      <c r="E2501" t="s">
        <v>25</v>
      </c>
      <c r="F2501" t="s">
        <v>34</v>
      </c>
      <c r="G2501">
        <v>6.3</v>
      </c>
      <c r="H2501">
        <v>157.99</v>
      </c>
      <c r="I2501">
        <v>156.71</v>
      </c>
      <c r="J2501">
        <v>1.1000000000000001</v>
      </c>
      <c r="K2501">
        <v>3.7</v>
      </c>
      <c r="L2501">
        <v>6.3</v>
      </c>
      <c r="M2501">
        <v>128</v>
      </c>
      <c r="N2501" t="s">
        <v>27</v>
      </c>
      <c r="O2501">
        <v>1.2190000000000001</v>
      </c>
      <c r="P2501" t="s">
        <v>28</v>
      </c>
      <c r="Q2501" t="s">
        <v>29</v>
      </c>
      <c r="R2501">
        <v>4.71</v>
      </c>
      <c r="S2501">
        <v>0</v>
      </c>
      <c r="T2501">
        <v>-1.28</v>
      </c>
      <c r="U2501">
        <v>2.6</v>
      </c>
      <c r="V2501" t="s">
        <v>159</v>
      </c>
      <c r="W2501" t="s">
        <v>31</v>
      </c>
      <c r="X2501">
        <v>1</v>
      </c>
      <c r="Y2501" t="str">
        <f>IF(tblRides[[#This Row],[supply_demand_ratio]]&lt;0.8,"Below 0.8",IF(tblRides[[#This Row],[supply_demand_ratio]]&lt;1,"Between 0.8-1.0",IF(tblRides[[#This Row],[supply_demand_ratio]]&lt;=1.2,"Between 1.0-1.2","Above 1.2")))</f>
        <v>Above 1.2</v>
      </c>
    </row>
    <row r="2502" spans="1:25" x14ac:dyDescent="0.3">
      <c r="A2502" t="s">
        <v>2557</v>
      </c>
      <c r="B2502" s="1">
        <v>46045.25277777778</v>
      </c>
      <c r="C2502" s="2">
        <v>46045</v>
      </c>
      <c r="D2502">
        <v>6</v>
      </c>
      <c r="E2502" t="s">
        <v>33</v>
      </c>
      <c r="F2502" t="s">
        <v>26</v>
      </c>
      <c r="G2502">
        <v>25</v>
      </c>
      <c r="H2502">
        <v>378.5</v>
      </c>
      <c r="I2502">
        <v>374.28</v>
      </c>
      <c r="J2502">
        <v>1</v>
      </c>
      <c r="K2502">
        <v>3.7</v>
      </c>
      <c r="L2502">
        <v>6</v>
      </c>
      <c r="M2502">
        <v>98</v>
      </c>
      <c r="N2502" t="s">
        <v>27</v>
      </c>
      <c r="O2502">
        <v>1.1339999999999999</v>
      </c>
      <c r="P2502" t="s">
        <v>28</v>
      </c>
      <c r="Q2502" t="s">
        <v>29</v>
      </c>
      <c r="R2502">
        <v>4.78</v>
      </c>
      <c r="S2502">
        <v>14</v>
      </c>
      <c r="T2502">
        <v>-4.22</v>
      </c>
      <c r="U2502">
        <v>2.2999999999999998</v>
      </c>
      <c r="V2502" t="s">
        <v>159</v>
      </c>
      <c r="W2502" t="s">
        <v>31</v>
      </c>
      <c r="X2502">
        <v>1</v>
      </c>
      <c r="Y2502" t="str">
        <f>IF(tblRides[[#This Row],[supply_demand_ratio]]&lt;0.8,"Below 0.8",IF(tblRides[[#This Row],[supply_demand_ratio]]&lt;1,"Between 0.8-1.0",IF(tblRides[[#This Row],[supply_demand_ratio]]&lt;=1.2,"Between 1.0-1.2","Above 1.2")))</f>
        <v>Between 1.0-1.2</v>
      </c>
    </row>
    <row r="2503" spans="1:25" x14ac:dyDescent="0.3">
      <c r="A2503" t="s">
        <v>2558</v>
      </c>
      <c r="B2503" s="1">
        <v>46045.253472222219</v>
      </c>
      <c r="C2503" s="2">
        <v>46045</v>
      </c>
      <c r="D2503">
        <v>6</v>
      </c>
      <c r="E2503" t="s">
        <v>36</v>
      </c>
      <c r="F2503" t="s">
        <v>26</v>
      </c>
      <c r="G2503">
        <v>3.4</v>
      </c>
      <c r="H2503">
        <v>82.75</v>
      </c>
      <c r="I2503">
        <v>86.73</v>
      </c>
      <c r="J2503">
        <v>1</v>
      </c>
      <c r="K2503">
        <v>6.5</v>
      </c>
      <c r="L2503">
        <v>4</v>
      </c>
      <c r="M2503">
        <v>125</v>
      </c>
      <c r="N2503" t="s">
        <v>27</v>
      </c>
      <c r="O2503">
        <v>1.2869999999999999</v>
      </c>
      <c r="P2503" t="s">
        <v>28</v>
      </c>
      <c r="Q2503" t="s">
        <v>29</v>
      </c>
      <c r="R2503">
        <v>5</v>
      </c>
      <c r="S2503">
        <v>9</v>
      </c>
      <c r="T2503">
        <v>3.98</v>
      </c>
      <c r="U2503">
        <v>-2.5</v>
      </c>
      <c r="V2503" t="s">
        <v>159</v>
      </c>
      <c r="W2503" t="s">
        <v>45</v>
      </c>
      <c r="X2503">
        <v>1</v>
      </c>
      <c r="Y2503" t="str">
        <f>IF(tblRides[[#This Row],[supply_demand_ratio]]&lt;0.8,"Below 0.8",IF(tblRides[[#This Row],[supply_demand_ratio]]&lt;1,"Between 0.8-1.0",IF(tblRides[[#This Row],[supply_demand_ratio]]&lt;=1.2,"Between 1.0-1.2","Above 1.2")))</f>
        <v>Above 1.2</v>
      </c>
    </row>
    <row r="2504" spans="1:25" x14ac:dyDescent="0.3">
      <c r="A2504" t="s">
        <v>2559</v>
      </c>
      <c r="B2504" s="1">
        <v>46045.289583333331</v>
      </c>
      <c r="C2504" s="2">
        <v>46045</v>
      </c>
      <c r="D2504">
        <v>6</v>
      </c>
      <c r="E2504" t="s">
        <v>25</v>
      </c>
      <c r="F2504" t="s">
        <v>34</v>
      </c>
      <c r="G2504">
        <v>12</v>
      </c>
      <c r="H2504">
        <v>240.06</v>
      </c>
      <c r="I2504">
        <v>226.35</v>
      </c>
      <c r="J2504">
        <v>1.1000000000000001</v>
      </c>
      <c r="K2504">
        <v>2.1</v>
      </c>
      <c r="L2504">
        <v>1</v>
      </c>
      <c r="M2504">
        <v>143</v>
      </c>
      <c r="N2504" t="s">
        <v>27</v>
      </c>
      <c r="O2504">
        <v>1.054</v>
      </c>
      <c r="P2504" t="s">
        <v>28</v>
      </c>
      <c r="Q2504" t="s">
        <v>29</v>
      </c>
      <c r="R2504">
        <v>4.7699999999999996</v>
      </c>
      <c r="S2504">
        <v>0</v>
      </c>
      <c r="T2504">
        <v>-13.71</v>
      </c>
      <c r="U2504">
        <v>-1.1000000000000001</v>
      </c>
      <c r="V2504" t="s">
        <v>159</v>
      </c>
      <c r="W2504" t="s">
        <v>31</v>
      </c>
      <c r="X2504">
        <v>1</v>
      </c>
      <c r="Y2504" t="str">
        <f>IF(tblRides[[#This Row],[supply_demand_ratio]]&lt;0.8,"Below 0.8",IF(tblRides[[#This Row],[supply_demand_ratio]]&lt;1,"Between 0.8-1.0",IF(tblRides[[#This Row],[supply_demand_ratio]]&lt;=1.2,"Between 1.0-1.2","Above 1.2")))</f>
        <v>Between 1.0-1.2</v>
      </c>
    </row>
    <row r="2505" spans="1:25" x14ac:dyDescent="0.3">
      <c r="A2505" t="s">
        <v>2560</v>
      </c>
      <c r="B2505" s="1">
        <v>46045.293749999997</v>
      </c>
      <c r="C2505" s="2">
        <v>46045</v>
      </c>
      <c r="D2505">
        <v>7</v>
      </c>
      <c r="E2505" t="s">
        <v>43</v>
      </c>
      <c r="F2505" t="s">
        <v>26</v>
      </c>
      <c r="G2505">
        <v>0.7</v>
      </c>
      <c r="H2505">
        <v>53.5</v>
      </c>
      <c r="I2505">
        <v>53.56</v>
      </c>
      <c r="J2505">
        <v>1.1000000000000001</v>
      </c>
      <c r="K2505">
        <v>2</v>
      </c>
      <c r="L2505">
        <v>2.8</v>
      </c>
      <c r="M2505">
        <v>62</v>
      </c>
      <c r="N2505" t="s">
        <v>41</v>
      </c>
      <c r="O2505">
        <v>1.665</v>
      </c>
      <c r="P2505" t="s">
        <v>28</v>
      </c>
      <c r="Q2505" t="s">
        <v>29</v>
      </c>
      <c r="R2505">
        <v>4.67</v>
      </c>
      <c r="S2505">
        <v>50</v>
      </c>
      <c r="T2505">
        <v>0.06</v>
      </c>
      <c r="U2505">
        <v>0.8</v>
      </c>
      <c r="V2505" t="s">
        <v>159</v>
      </c>
      <c r="W2505" t="s">
        <v>31</v>
      </c>
      <c r="X2505">
        <v>1</v>
      </c>
      <c r="Y2505" t="str">
        <f>IF(tblRides[[#This Row],[supply_demand_ratio]]&lt;0.8,"Below 0.8",IF(tblRides[[#This Row],[supply_demand_ratio]]&lt;1,"Between 0.8-1.0",IF(tblRides[[#This Row],[supply_demand_ratio]]&lt;=1.2,"Between 1.0-1.2","Above 1.2")))</f>
        <v>Above 1.2</v>
      </c>
    </row>
    <row r="2506" spans="1:25" x14ac:dyDescent="0.3">
      <c r="A2506" t="s">
        <v>2561</v>
      </c>
      <c r="B2506" s="1">
        <v>46045.305555555555</v>
      </c>
      <c r="C2506" s="2">
        <v>46045</v>
      </c>
      <c r="D2506">
        <v>7</v>
      </c>
      <c r="E2506" t="s">
        <v>33</v>
      </c>
      <c r="F2506" t="s">
        <v>26</v>
      </c>
      <c r="G2506">
        <v>9.6999999999999993</v>
      </c>
      <c r="H2506">
        <v>206.21</v>
      </c>
      <c r="I2506">
        <v>204.61</v>
      </c>
      <c r="J2506">
        <v>1.1000000000000001</v>
      </c>
      <c r="K2506">
        <v>2</v>
      </c>
      <c r="L2506">
        <v>5</v>
      </c>
      <c r="M2506">
        <v>100</v>
      </c>
      <c r="N2506" t="s">
        <v>41</v>
      </c>
      <c r="O2506">
        <v>1.9039999999999999</v>
      </c>
      <c r="P2506" t="s">
        <v>28</v>
      </c>
      <c r="Q2506" t="s">
        <v>29</v>
      </c>
      <c r="R2506">
        <v>4.79</v>
      </c>
      <c r="S2506">
        <v>5</v>
      </c>
      <c r="T2506">
        <v>-1.6</v>
      </c>
      <c r="U2506">
        <v>3</v>
      </c>
      <c r="V2506" t="s">
        <v>159</v>
      </c>
      <c r="W2506" t="s">
        <v>31</v>
      </c>
      <c r="X2506">
        <v>1</v>
      </c>
      <c r="Y2506" t="str">
        <f>IF(tblRides[[#This Row],[supply_demand_ratio]]&lt;0.8,"Below 0.8",IF(tblRides[[#This Row],[supply_demand_ratio]]&lt;1,"Between 0.8-1.0",IF(tblRides[[#This Row],[supply_demand_ratio]]&lt;=1.2,"Between 1.0-1.2","Above 1.2")))</f>
        <v>Above 1.2</v>
      </c>
    </row>
    <row r="2507" spans="1:25" x14ac:dyDescent="0.3">
      <c r="A2507" t="s">
        <v>2562</v>
      </c>
      <c r="B2507" s="1">
        <v>46045.311111111114</v>
      </c>
      <c r="C2507" s="2">
        <v>46045</v>
      </c>
      <c r="D2507">
        <v>7</v>
      </c>
      <c r="E2507" t="s">
        <v>36</v>
      </c>
      <c r="F2507" t="s">
        <v>26</v>
      </c>
      <c r="G2507">
        <v>7.9</v>
      </c>
      <c r="H2507">
        <v>207.38</v>
      </c>
      <c r="I2507">
        <v>210.21</v>
      </c>
      <c r="J2507">
        <v>1.3</v>
      </c>
      <c r="K2507">
        <v>6.8</v>
      </c>
      <c r="L2507">
        <v>3.9</v>
      </c>
      <c r="M2507">
        <v>130</v>
      </c>
      <c r="N2507" t="s">
        <v>72</v>
      </c>
      <c r="O2507">
        <v>0.90200000000000002</v>
      </c>
      <c r="P2507" t="s">
        <v>28</v>
      </c>
      <c r="Q2507" t="s">
        <v>29</v>
      </c>
      <c r="R2507">
        <v>4.7300000000000004</v>
      </c>
      <c r="S2507">
        <v>1</v>
      </c>
      <c r="T2507">
        <v>2.83</v>
      </c>
      <c r="U2507">
        <v>-2.9</v>
      </c>
      <c r="V2507" t="s">
        <v>159</v>
      </c>
      <c r="W2507" t="s">
        <v>45</v>
      </c>
      <c r="X2507">
        <v>1</v>
      </c>
      <c r="Y2507" t="str">
        <f>IF(tblRides[[#This Row],[supply_demand_ratio]]&lt;0.8,"Below 0.8",IF(tblRides[[#This Row],[supply_demand_ratio]]&lt;1,"Between 0.8-1.0",IF(tblRides[[#This Row],[supply_demand_ratio]]&lt;=1.2,"Between 1.0-1.2","Above 1.2")))</f>
        <v>Between 0.8-1.0</v>
      </c>
    </row>
    <row r="2508" spans="1:25" x14ac:dyDescent="0.3">
      <c r="A2508" t="s">
        <v>2563</v>
      </c>
      <c r="B2508" s="1">
        <v>46045.314583333333</v>
      </c>
      <c r="C2508" s="2">
        <v>46045</v>
      </c>
      <c r="D2508">
        <v>7</v>
      </c>
      <c r="E2508" t="s">
        <v>62</v>
      </c>
      <c r="F2508" t="s">
        <v>26</v>
      </c>
      <c r="G2508">
        <v>5.0999999999999996</v>
      </c>
      <c r="H2508">
        <v>117.84</v>
      </c>
      <c r="I2508">
        <v>119.57</v>
      </c>
      <c r="J2508">
        <v>1</v>
      </c>
      <c r="K2508">
        <v>6.2</v>
      </c>
      <c r="L2508">
        <v>5.2</v>
      </c>
      <c r="M2508">
        <v>67</v>
      </c>
      <c r="N2508" t="s">
        <v>41</v>
      </c>
      <c r="O2508">
        <v>1.772</v>
      </c>
      <c r="P2508" t="s">
        <v>28</v>
      </c>
      <c r="Q2508" t="s">
        <v>29</v>
      </c>
      <c r="R2508">
        <v>4.92</v>
      </c>
      <c r="S2508">
        <v>2</v>
      </c>
      <c r="T2508">
        <v>1.73</v>
      </c>
      <c r="U2508">
        <v>-1</v>
      </c>
      <c r="V2508" t="s">
        <v>159</v>
      </c>
      <c r="W2508" t="s">
        <v>45</v>
      </c>
      <c r="X2508">
        <v>1</v>
      </c>
      <c r="Y2508" t="str">
        <f>IF(tblRides[[#This Row],[supply_demand_ratio]]&lt;0.8,"Below 0.8",IF(tblRides[[#This Row],[supply_demand_ratio]]&lt;1,"Between 0.8-1.0",IF(tblRides[[#This Row],[supply_demand_ratio]]&lt;=1.2,"Between 1.0-1.2","Above 1.2")))</f>
        <v>Above 1.2</v>
      </c>
    </row>
    <row r="2509" spans="1:25" x14ac:dyDescent="0.3">
      <c r="A2509" t="s">
        <v>2564</v>
      </c>
      <c r="B2509" s="1">
        <v>46045.331250000003</v>
      </c>
      <c r="C2509" s="2">
        <v>46045</v>
      </c>
      <c r="D2509">
        <v>7</v>
      </c>
      <c r="E2509" t="s">
        <v>36</v>
      </c>
      <c r="F2509" t="s">
        <v>34</v>
      </c>
      <c r="G2509">
        <v>7.6</v>
      </c>
      <c r="H2509">
        <v>171.14</v>
      </c>
      <c r="I2509">
        <v>178.81</v>
      </c>
      <c r="J2509">
        <v>1.1000000000000001</v>
      </c>
      <c r="K2509">
        <v>2</v>
      </c>
      <c r="L2509">
        <v>2.8</v>
      </c>
      <c r="M2509">
        <v>107</v>
      </c>
      <c r="N2509" t="s">
        <v>27</v>
      </c>
      <c r="O2509">
        <v>0.91200000000000003</v>
      </c>
      <c r="P2509" t="s">
        <v>28</v>
      </c>
      <c r="Q2509" t="s">
        <v>29</v>
      </c>
      <c r="R2509">
        <v>4.93</v>
      </c>
      <c r="S2509">
        <v>0</v>
      </c>
      <c r="T2509">
        <v>7.67</v>
      </c>
      <c r="U2509">
        <v>0.8</v>
      </c>
      <c r="V2509" t="s">
        <v>159</v>
      </c>
      <c r="W2509" t="s">
        <v>31</v>
      </c>
      <c r="X2509">
        <v>1</v>
      </c>
      <c r="Y2509" t="str">
        <f>IF(tblRides[[#This Row],[supply_demand_ratio]]&lt;0.8,"Below 0.8",IF(tblRides[[#This Row],[supply_demand_ratio]]&lt;1,"Between 0.8-1.0",IF(tblRides[[#This Row],[supply_demand_ratio]]&lt;=1.2,"Between 1.0-1.2","Above 1.2")))</f>
        <v>Between 0.8-1.0</v>
      </c>
    </row>
    <row r="2510" spans="1:25" x14ac:dyDescent="0.3">
      <c r="A2510" t="s">
        <v>2565</v>
      </c>
      <c r="B2510" s="1">
        <v>46045.334027777775</v>
      </c>
      <c r="C2510" s="2">
        <v>46045</v>
      </c>
      <c r="D2510">
        <v>8</v>
      </c>
      <c r="E2510" t="s">
        <v>33</v>
      </c>
      <c r="F2510" t="s">
        <v>26</v>
      </c>
      <c r="G2510">
        <v>7.7</v>
      </c>
      <c r="H2510">
        <v>145.37</v>
      </c>
      <c r="I2510">
        <v>144.93</v>
      </c>
      <c r="J2510">
        <v>1</v>
      </c>
      <c r="K2510">
        <v>6.1</v>
      </c>
      <c r="L2510">
        <v>10.1</v>
      </c>
      <c r="M2510">
        <v>91</v>
      </c>
      <c r="N2510" t="s">
        <v>27</v>
      </c>
      <c r="O2510">
        <v>1.1339999999999999</v>
      </c>
      <c r="P2510" t="s">
        <v>28</v>
      </c>
      <c r="Q2510" t="s">
        <v>29</v>
      </c>
      <c r="R2510">
        <v>4.72</v>
      </c>
      <c r="S2510">
        <v>3</v>
      </c>
      <c r="T2510">
        <v>-0.44</v>
      </c>
      <c r="U2510">
        <v>4</v>
      </c>
      <c r="V2510" t="s">
        <v>159</v>
      </c>
      <c r="W2510" t="s">
        <v>45</v>
      </c>
      <c r="X2510">
        <v>1</v>
      </c>
      <c r="Y2510" t="str">
        <f>IF(tblRides[[#This Row],[supply_demand_ratio]]&lt;0.8,"Below 0.8",IF(tblRides[[#This Row],[supply_demand_ratio]]&lt;1,"Between 0.8-1.0",IF(tblRides[[#This Row],[supply_demand_ratio]]&lt;=1.2,"Between 1.0-1.2","Above 1.2")))</f>
        <v>Between 1.0-1.2</v>
      </c>
    </row>
    <row r="2511" spans="1:25" x14ac:dyDescent="0.3">
      <c r="A2511" t="s">
        <v>2566</v>
      </c>
      <c r="B2511" s="1">
        <v>46045.345833333333</v>
      </c>
      <c r="C2511" s="2">
        <v>46045</v>
      </c>
      <c r="D2511">
        <v>8</v>
      </c>
      <c r="E2511" t="s">
        <v>33</v>
      </c>
      <c r="F2511" t="s">
        <v>34</v>
      </c>
      <c r="G2511">
        <v>7.7</v>
      </c>
      <c r="H2511">
        <v>137.77000000000001</v>
      </c>
      <c r="I2511">
        <v>135.56</v>
      </c>
      <c r="J2511">
        <v>1</v>
      </c>
      <c r="K2511">
        <v>3.7</v>
      </c>
      <c r="L2511">
        <v>5.9</v>
      </c>
      <c r="M2511">
        <v>95</v>
      </c>
      <c r="N2511" t="s">
        <v>41</v>
      </c>
      <c r="O2511">
        <v>1.298</v>
      </c>
      <c r="P2511" t="s">
        <v>28</v>
      </c>
      <c r="Q2511" t="s">
        <v>29</v>
      </c>
      <c r="R2511">
        <v>4.84</v>
      </c>
      <c r="S2511">
        <v>0</v>
      </c>
      <c r="T2511">
        <v>-2.21</v>
      </c>
      <c r="U2511">
        <v>2.2000000000000002</v>
      </c>
      <c r="V2511" t="s">
        <v>159</v>
      </c>
      <c r="W2511" t="s">
        <v>31</v>
      </c>
      <c r="X2511">
        <v>1</v>
      </c>
      <c r="Y2511" t="str">
        <f>IF(tblRides[[#This Row],[supply_demand_ratio]]&lt;0.8,"Below 0.8",IF(tblRides[[#This Row],[supply_demand_ratio]]&lt;1,"Between 0.8-1.0",IF(tblRides[[#This Row],[supply_demand_ratio]]&lt;=1.2,"Between 1.0-1.2","Above 1.2")))</f>
        <v>Above 1.2</v>
      </c>
    </row>
    <row r="2512" spans="1:25" x14ac:dyDescent="0.3">
      <c r="A2512" t="s">
        <v>2567</v>
      </c>
      <c r="B2512" s="1">
        <v>46045.345833333333</v>
      </c>
      <c r="C2512" s="2">
        <v>46045</v>
      </c>
      <c r="D2512">
        <v>8</v>
      </c>
      <c r="E2512" t="s">
        <v>33</v>
      </c>
      <c r="F2512" t="s">
        <v>26</v>
      </c>
      <c r="G2512">
        <v>4.4000000000000004</v>
      </c>
      <c r="H2512">
        <v>105.56</v>
      </c>
      <c r="I2512">
        <v>106.78</v>
      </c>
      <c r="J2512">
        <v>1</v>
      </c>
      <c r="K2512">
        <v>7.7</v>
      </c>
      <c r="L2512">
        <v>9.9</v>
      </c>
      <c r="M2512">
        <v>88</v>
      </c>
      <c r="N2512" t="s">
        <v>27</v>
      </c>
      <c r="O2512">
        <v>0.95799999999999996</v>
      </c>
      <c r="P2512" t="s">
        <v>28</v>
      </c>
      <c r="Q2512" t="s">
        <v>29</v>
      </c>
      <c r="R2512">
        <v>5</v>
      </c>
      <c r="S2512">
        <v>7</v>
      </c>
      <c r="T2512">
        <v>1.22</v>
      </c>
      <c r="U2512">
        <v>2.2000000000000002</v>
      </c>
      <c r="V2512" t="s">
        <v>159</v>
      </c>
      <c r="W2512" t="s">
        <v>45</v>
      </c>
      <c r="X2512">
        <v>1</v>
      </c>
      <c r="Y2512" t="str">
        <f>IF(tblRides[[#This Row],[supply_demand_ratio]]&lt;0.8,"Below 0.8",IF(tblRides[[#This Row],[supply_demand_ratio]]&lt;1,"Between 0.8-1.0",IF(tblRides[[#This Row],[supply_demand_ratio]]&lt;=1.2,"Between 1.0-1.2","Above 1.2")))</f>
        <v>Between 0.8-1.0</v>
      </c>
    </row>
    <row r="2513" spans="1:25" x14ac:dyDescent="0.3">
      <c r="A2513" t="s">
        <v>2568</v>
      </c>
      <c r="B2513" s="1">
        <v>46045.352083333331</v>
      </c>
      <c r="C2513" s="2">
        <v>46045</v>
      </c>
      <c r="D2513">
        <v>8</v>
      </c>
      <c r="E2513" t="s">
        <v>33</v>
      </c>
      <c r="F2513" t="s">
        <v>34</v>
      </c>
      <c r="G2513">
        <v>4</v>
      </c>
      <c r="H2513">
        <v>103.17</v>
      </c>
      <c r="I2513">
        <v>95.92</v>
      </c>
      <c r="J2513">
        <v>1.1000000000000001</v>
      </c>
      <c r="K2513">
        <v>9.1999999999999993</v>
      </c>
      <c r="L2513">
        <v>9.3000000000000007</v>
      </c>
      <c r="M2513">
        <v>86</v>
      </c>
      <c r="N2513" t="s">
        <v>41</v>
      </c>
      <c r="O2513">
        <v>1.3149999999999999</v>
      </c>
      <c r="P2513" t="s">
        <v>28</v>
      </c>
      <c r="Q2513" t="s">
        <v>29</v>
      </c>
      <c r="R2513">
        <v>4.72</v>
      </c>
      <c r="S2513">
        <v>0</v>
      </c>
      <c r="T2513">
        <v>-7.25</v>
      </c>
      <c r="U2513">
        <v>0.1</v>
      </c>
      <c r="V2513" t="s">
        <v>159</v>
      </c>
      <c r="W2513" t="s">
        <v>45</v>
      </c>
      <c r="X2513">
        <v>1</v>
      </c>
      <c r="Y2513" t="str">
        <f>IF(tblRides[[#This Row],[supply_demand_ratio]]&lt;0.8,"Below 0.8",IF(tblRides[[#This Row],[supply_demand_ratio]]&lt;1,"Between 0.8-1.0",IF(tblRides[[#This Row],[supply_demand_ratio]]&lt;=1.2,"Between 1.0-1.2","Above 1.2")))</f>
        <v>Above 1.2</v>
      </c>
    </row>
    <row r="2514" spans="1:25" x14ac:dyDescent="0.3">
      <c r="A2514" t="s">
        <v>2569</v>
      </c>
      <c r="B2514" s="1">
        <v>46045.356249999997</v>
      </c>
      <c r="C2514" s="2">
        <v>46045</v>
      </c>
      <c r="D2514">
        <v>8</v>
      </c>
      <c r="E2514" t="s">
        <v>25</v>
      </c>
      <c r="F2514" t="s">
        <v>26</v>
      </c>
      <c r="G2514">
        <v>3.1</v>
      </c>
      <c r="H2514">
        <v>104.51</v>
      </c>
      <c r="I2514">
        <v>104.52</v>
      </c>
      <c r="J2514">
        <v>1.2</v>
      </c>
      <c r="K2514">
        <v>3.5</v>
      </c>
      <c r="L2514">
        <v>9</v>
      </c>
      <c r="M2514">
        <v>95</v>
      </c>
      <c r="N2514" t="s">
        <v>27</v>
      </c>
      <c r="O2514">
        <v>0.7</v>
      </c>
      <c r="P2514" t="s">
        <v>28</v>
      </c>
      <c r="Q2514" t="s">
        <v>29</v>
      </c>
      <c r="R2514">
        <v>4.91</v>
      </c>
      <c r="S2514">
        <v>9</v>
      </c>
      <c r="T2514">
        <v>0.01</v>
      </c>
      <c r="U2514">
        <v>5.5</v>
      </c>
      <c r="V2514" t="s">
        <v>159</v>
      </c>
      <c r="W2514" t="s">
        <v>31</v>
      </c>
      <c r="X2514">
        <v>1</v>
      </c>
      <c r="Y2514" t="str">
        <f>IF(tblRides[[#This Row],[supply_demand_ratio]]&lt;0.8,"Below 0.8",IF(tblRides[[#This Row],[supply_demand_ratio]]&lt;1,"Between 0.8-1.0",IF(tblRides[[#This Row],[supply_demand_ratio]]&lt;=1.2,"Between 1.0-1.2","Above 1.2")))</f>
        <v>Below 0.8</v>
      </c>
    </row>
    <row r="2515" spans="1:25" x14ac:dyDescent="0.3">
      <c r="A2515" t="s">
        <v>2570</v>
      </c>
      <c r="B2515" s="1">
        <v>46045.356249999997</v>
      </c>
      <c r="C2515" s="2">
        <v>46045</v>
      </c>
      <c r="D2515">
        <v>8</v>
      </c>
      <c r="E2515" t="s">
        <v>36</v>
      </c>
      <c r="F2515" t="s">
        <v>26</v>
      </c>
      <c r="G2515">
        <v>1.5</v>
      </c>
      <c r="H2515">
        <v>77.3</v>
      </c>
      <c r="I2515">
        <v>78.040000000000006</v>
      </c>
      <c r="J2515">
        <v>1.3</v>
      </c>
      <c r="K2515">
        <v>5.9</v>
      </c>
      <c r="L2515">
        <v>8.1999999999999993</v>
      </c>
      <c r="M2515">
        <v>96</v>
      </c>
      <c r="N2515" t="s">
        <v>72</v>
      </c>
      <c r="O2515">
        <v>0.72399999999999998</v>
      </c>
      <c r="P2515" t="s">
        <v>28</v>
      </c>
      <c r="Q2515" t="s">
        <v>29</v>
      </c>
      <c r="R2515">
        <v>4.66</v>
      </c>
      <c r="S2515">
        <v>4</v>
      </c>
      <c r="T2515">
        <v>0.74</v>
      </c>
      <c r="U2515">
        <v>2.2999999999999998</v>
      </c>
      <c r="V2515" t="s">
        <v>159</v>
      </c>
      <c r="W2515" t="s">
        <v>45</v>
      </c>
      <c r="X2515">
        <v>1</v>
      </c>
      <c r="Y2515" t="str">
        <f>IF(tblRides[[#This Row],[supply_demand_ratio]]&lt;0.8,"Below 0.8",IF(tblRides[[#This Row],[supply_demand_ratio]]&lt;1,"Between 0.8-1.0",IF(tblRides[[#This Row],[supply_demand_ratio]]&lt;=1.2,"Between 1.0-1.2","Above 1.2")))</f>
        <v>Below 0.8</v>
      </c>
    </row>
    <row r="2516" spans="1:25" x14ac:dyDescent="0.3">
      <c r="A2516" t="s">
        <v>2571</v>
      </c>
      <c r="B2516" s="1">
        <v>46045.362500000003</v>
      </c>
      <c r="C2516" s="2">
        <v>46045</v>
      </c>
      <c r="D2516">
        <v>8</v>
      </c>
      <c r="E2516" t="s">
        <v>36</v>
      </c>
      <c r="F2516" t="s">
        <v>26</v>
      </c>
      <c r="G2516">
        <v>5.5</v>
      </c>
      <c r="H2516">
        <v>145.25</v>
      </c>
      <c r="I2516">
        <v>145.57</v>
      </c>
      <c r="J2516">
        <v>1.2</v>
      </c>
      <c r="K2516">
        <v>8.8000000000000007</v>
      </c>
      <c r="L2516">
        <v>8.1999999999999993</v>
      </c>
      <c r="M2516">
        <v>98</v>
      </c>
      <c r="N2516" t="s">
        <v>27</v>
      </c>
      <c r="O2516">
        <v>0.78900000000000003</v>
      </c>
      <c r="P2516" t="s">
        <v>28</v>
      </c>
      <c r="Q2516" t="s">
        <v>29</v>
      </c>
      <c r="R2516">
        <v>4.8</v>
      </c>
      <c r="S2516">
        <v>20</v>
      </c>
      <c r="T2516">
        <v>0.32</v>
      </c>
      <c r="U2516">
        <v>-0.6</v>
      </c>
      <c r="V2516" t="s">
        <v>159</v>
      </c>
      <c r="W2516" t="s">
        <v>45</v>
      </c>
      <c r="X2516">
        <v>1</v>
      </c>
      <c r="Y2516" t="str">
        <f>IF(tblRides[[#This Row],[supply_demand_ratio]]&lt;0.8,"Below 0.8",IF(tblRides[[#This Row],[supply_demand_ratio]]&lt;1,"Between 0.8-1.0",IF(tblRides[[#This Row],[supply_demand_ratio]]&lt;=1.2,"Between 1.0-1.2","Above 1.2")))</f>
        <v>Below 0.8</v>
      </c>
    </row>
    <row r="2517" spans="1:25" x14ac:dyDescent="0.3">
      <c r="A2517" t="s">
        <v>2572</v>
      </c>
      <c r="B2517" s="1">
        <v>46045.380555555559</v>
      </c>
      <c r="C2517" s="2">
        <v>46045</v>
      </c>
      <c r="D2517">
        <v>9</v>
      </c>
      <c r="E2517" t="s">
        <v>33</v>
      </c>
      <c r="F2517" t="s">
        <v>34</v>
      </c>
      <c r="G2517">
        <v>10.9</v>
      </c>
      <c r="H2517">
        <v>207.89</v>
      </c>
      <c r="I2517">
        <v>204.35</v>
      </c>
      <c r="J2517">
        <v>1.1000000000000001</v>
      </c>
      <c r="K2517">
        <v>9</v>
      </c>
      <c r="L2517">
        <v>8.6999999999999993</v>
      </c>
      <c r="M2517">
        <v>74</v>
      </c>
      <c r="N2517" t="s">
        <v>27</v>
      </c>
      <c r="O2517">
        <v>0.76</v>
      </c>
      <c r="P2517" t="s">
        <v>28</v>
      </c>
      <c r="Q2517" t="s">
        <v>29</v>
      </c>
      <c r="R2517">
        <v>4.4800000000000004</v>
      </c>
      <c r="S2517">
        <v>0</v>
      </c>
      <c r="T2517">
        <v>-3.54</v>
      </c>
      <c r="U2517">
        <v>-0.3</v>
      </c>
      <c r="V2517" t="s">
        <v>159</v>
      </c>
      <c r="W2517" t="s">
        <v>45</v>
      </c>
      <c r="X2517">
        <v>1</v>
      </c>
      <c r="Y2517" t="str">
        <f>IF(tblRides[[#This Row],[supply_demand_ratio]]&lt;0.8,"Below 0.8",IF(tblRides[[#This Row],[supply_demand_ratio]]&lt;1,"Between 0.8-1.0",IF(tblRides[[#This Row],[supply_demand_ratio]]&lt;=1.2,"Between 1.0-1.2","Above 1.2")))</f>
        <v>Below 0.8</v>
      </c>
    </row>
    <row r="2518" spans="1:25" x14ac:dyDescent="0.3">
      <c r="A2518" t="s">
        <v>2573</v>
      </c>
      <c r="B2518" s="1">
        <v>46045.381944444445</v>
      </c>
      <c r="C2518" s="2">
        <v>46045</v>
      </c>
      <c r="D2518">
        <v>9</v>
      </c>
      <c r="E2518" t="s">
        <v>36</v>
      </c>
      <c r="F2518" t="s">
        <v>26</v>
      </c>
      <c r="G2518">
        <v>3.9</v>
      </c>
      <c r="H2518">
        <v>112.34</v>
      </c>
      <c r="I2518">
        <v>113.43</v>
      </c>
      <c r="J2518">
        <v>1.2</v>
      </c>
      <c r="K2518">
        <v>7.6</v>
      </c>
      <c r="L2518">
        <v>8.3000000000000007</v>
      </c>
      <c r="M2518">
        <v>102</v>
      </c>
      <c r="N2518" t="s">
        <v>72</v>
      </c>
      <c r="O2518">
        <v>0.68500000000000005</v>
      </c>
      <c r="P2518" t="s">
        <v>28</v>
      </c>
      <c r="Q2518" t="s">
        <v>29</v>
      </c>
      <c r="R2518">
        <v>4.5199999999999996</v>
      </c>
      <c r="S2518">
        <v>36</v>
      </c>
      <c r="T2518">
        <v>1.0900000000000001</v>
      </c>
      <c r="U2518">
        <v>0.7</v>
      </c>
      <c r="V2518" t="s">
        <v>159</v>
      </c>
      <c r="W2518" t="s">
        <v>45</v>
      </c>
      <c r="X2518">
        <v>1</v>
      </c>
      <c r="Y2518" t="str">
        <f>IF(tblRides[[#This Row],[supply_demand_ratio]]&lt;0.8,"Below 0.8",IF(tblRides[[#This Row],[supply_demand_ratio]]&lt;1,"Between 0.8-1.0",IF(tblRides[[#This Row],[supply_demand_ratio]]&lt;=1.2,"Between 1.0-1.2","Above 1.2")))</f>
        <v>Below 0.8</v>
      </c>
    </row>
    <row r="2519" spans="1:25" x14ac:dyDescent="0.3">
      <c r="A2519" t="s">
        <v>2574</v>
      </c>
      <c r="B2519" s="1">
        <v>46045.383333333331</v>
      </c>
      <c r="C2519" s="2">
        <v>46045</v>
      </c>
      <c r="D2519">
        <v>9</v>
      </c>
      <c r="E2519" t="s">
        <v>33</v>
      </c>
      <c r="F2519" t="s">
        <v>34</v>
      </c>
      <c r="G2519">
        <v>2.2000000000000002</v>
      </c>
      <c r="H2519">
        <v>69.59</v>
      </c>
      <c r="I2519">
        <v>70.05</v>
      </c>
      <c r="J2519">
        <v>1</v>
      </c>
      <c r="K2519">
        <v>8</v>
      </c>
      <c r="L2519">
        <v>8.1</v>
      </c>
      <c r="M2519">
        <v>92</v>
      </c>
      <c r="N2519" t="s">
        <v>27</v>
      </c>
      <c r="O2519">
        <v>0.93</v>
      </c>
      <c r="P2519" t="s">
        <v>28</v>
      </c>
      <c r="Q2519" t="s">
        <v>29</v>
      </c>
      <c r="R2519">
        <v>5</v>
      </c>
      <c r="S2519">
        <v>0</v>
      </c>
      <c r="T2519">
        <v>0.46</v>
      </c>
      <c r="U2519">
        <v>0.1</v>
      </c>
      <c r="V2519" t="s">
        <v>159</v>
      </c>
      <c r="W2519" t="s">
        <v>45</v>
      </c>
      <c r="X2519">
        <v>1</v>
      </c>
      <c r="Y2519" t="str">
        <f>IF(tblRides[[#This Row],[supply_demand_ratio]]&lt;0.8,"Below 0.8",IF(tblRides[[#This Row],[supply_demand_ratio]]&lt;1,"Between 0.8-1.0",IF(tblRides[[#This Row],[supply_demand_ratio]]&lt;=1.2,"Between 1.0-1.2","Above 1.2")))</f>
        <v>Between 0.8-1.0</v>
      </c>
    </row>
    <row r="2520" spans="1:25" x14ac:dyDescent="0.3">
      <c r="A2520" t="s">
        <v>2575</v>
      </c>
      <c r="B2520" s="1">
        <v>46045.388888888891</v>
      </c>
      <c r="C2520" s="2">
        <v>46045</v>
      </c>
      <c r="D2520">
        <v>9</v>
      </c>
      <c r="E2520" t="s">
        <v>43</v>
      </c>
      <c r="F2520" t="s">
        <v>26</v>
      </c>
      <c r="G2520">
        <v>3.1</v>
      </c>
      <c r="H2520">
        <v>94.58</v>
      </c>
      <c r="J2520">
        <v>1.1000000000000001</v>
      </c>
      <c r="K2520">
        <v>6.4</v>
      </c>
      <c r="L2520">
        <v>2.2000000000000002</v>
      </c>
      <c r="M2520">
        <v>57</v>
      </c>
      <c r="N2520" t="s">
        <v>41</v>
      </c>
      <c r="O2520">
        <v>1.673</v>
      </c>
      <c r="P2520" t="s">
        <v>58</v>
      </c>
      <c r="Q2520" t="s">
        <v>88</v>
      </c>
      <c r="R2520">
        <v>4.75</v>
      </c>
      <c r="S2520">
        <v>5</v>
      </c>
      <c r="U2520">
        <v>-4.2</v>
      </c>
      <c r="V2520" t="s">
        <v>159</v>
      </c>
      <c r="W2520" t="s">
        <v>45</v>
      </c>
      <c r="X2520">
        <v>0</v>
      </c>
      <c r="Y2520" t="str">
        <f>IF(tblRides[[#This Row],[supply_demand_ratio]]&lt;0.8,"Below 0.8",IF(tblRides[[#This Row],[supply_demand_ratio]]&lt;1,"Between 0.8-1.0",IF(tblRides[[#This Row],[supply_demand_ratio]]&lt;=1.2,"Between 1.0-1.2","Above 1.2")))</f>
        <v>Above 1.2</v>
      </c>
    </row>
    <row r="2521" spans="1:25" x14ac:dyDescent="0.3">
      <c r="A2521" t="s">
        <v>2576</v>
      </c>
      <c r="B2521" s="1">
        <v>46045.398611111108</v>
      </c>
      <c r="C2521" s="2">
        <v>46045</v>
      </c>
      <c r="D2521">
        <v>9</v>
      </c>
      <c r="E2521" t="s">
        <v>25</v>
      </c>
      <c r="F2521" t="s">
        <v>26</v>
      </c>
      <c r="G2521">
        <v>6.2</v>
      </c>
      <c r="H2521">
        <v>168.85</v>
      </c>
      <c r="I2521">
        <v>171.61</v>
      </c>
      <c r="J2521">
        <v>1.2</v>
      </c>
      <c r="K2521">
        <v>10.1</v>
      </c>
      <c r="L2521">
        <v>9.5</v>
      </c>
      <c r="M2521">
        <v>85</v>
      </c>
      <c r="N2521" t="s">
        <v>72</v>
      </c>
      <c r="O2521">
        <v>0.58899999999999997</v>
      </c>
      <c r="P2521" t="s">
        <v>28</v>
      </c>
      <c r="Q2521" t="s">
        <v>29</v>
      </c>
      <c r="R2521">
        <v>4.7</v>
      </c>
      <c r="S2521">
        <v>27</v>
      </c>
      <c r="T2521">
        <v>2.76</v>
      </c>
      <c r="U2521">
        <v>-0.6</v>
      </c>
      <c r="V2521" t="s">
        <v>159</v>
      </c>
      <c r="W2521" t="s">
        <v>77</v>
      </c>
      <c r="X2521">
        <v>1</v>
      </c>
      <c r="Y2521" t="str">
        <f>IF(tblRides[[#This Row],[supply_demand_ratio]]&lt;0.8,"Below 0.8",IF(tblRides[[#This Row],[supply_demand_ratio]]&lt;1,"Between 0.8-1.0",IF(tblRides[[#This Row],[supply_demand_ratio]]&lt;=1.2,"Between 1.0-1.2","Above 1.2")))</f>
        <v>Below 0.8</v>
      </c>
    </row>
    <row r="2522" spans="1:25" x14ac:dyDescent="0.3">
      <c r="A2522" t="s">
        <v>2577</v>
      </c>
      <c r="B2522" s="1">
        <v>46045.402777777781</v>
      </c>
      <c r="C2522" s="2">
        <v>46045</v>
      </c>
      <c r="D2522">
        <v>9</v>
      </c>
      <c r="E2522" t="s">
        <v>25</v>
      </c>
      <c r="F2522" t="s">
        <v>26</v>
      </c>
      <c r="G2522">
        <v>6.2</v>
      </c>
      <c r="H2522">
        <v>190.68</v>
      </c>
      <c r="I2522">
        <v>192.15</v>
      </c>
      <c r="J2522">
        <v>1.4</v>
      </c>
      <c r="K2522">
        <v>10.7</v>
      </c>
      <c r="L2522">
        <v>13.3</v>
      </c>
      <c r="M2522">
        <v>109</v>
      </c>
      <c r="N2522" t="s">
        <v>72</v>
      </c>
      <c r="O2522">
        <v>0.61399999999999999</v>
      </c>
      <c r="P2522" t="s">
        <v>28</v>
      </c>
      <c r="Q2522" t="s">
        <v>29</v>
      </c>
      <c r="R2522">
        <v>4.9800000000000004</v>
      </c>
      <c r="S2522">
        <v>10</v>
      </c>
      <c r="T2522">
        <v>1.47</v>
      </c>
      <c r="U2522">
        <v>2.6</v>
      </c>
      <c r="V2522" t="s">
        <v>159</v>
      </c>
      <c r="W2522" t="s">
        <v>77</v>
      </c>
      <c r="X2522">
        <v>1</v>
      </c>
      <c r="Y2522" t="str">
        <f>IF(tblRides[[#This Row],[supply_demand_ratio]]&lt;0.8,"Below 0.8",IF(tblRides[[#This Row],[supply_demand_ratio]]&lt;1,"Between 0.8-1.0",IF(tblRides[[#This Row],[supply_demand_ratio]]&lt;=1.2,"Between 1.0-1.2","Above 1.2")))</f>
        <v>Below 0.8</v>
      </c>
    </row>
    <row r="2523" spans="1:25" x14ac:dyDescent="0.3">
      <c r="A2523" t="s">
        <v>2578</v>
      </c>
      <c r="B2523" s="1">
        <v>46045.407638888886</v>
      </c>
      <c r="C2523" s="2">
        <v>46045</v>
      </c>
      <c r="D2523">
        <v>9</v>
      </c>
      <c r="E2523" t="s">
        <v>43</v>
      </c>
      <c r="F2523" t="s">
        <v>26</v>
      </c>
      <c r="G2523">
        <v>2.9</v>
      </c>
      <c r="H2523">
        <v>88.72</v>
      </c>
      <c r="I2523">
        <v>88.97</v>
      </c>
      <c r="J2523">
        <v>1</v>
      </c>
      <c r="K2523">
        <v>5.0999999999999996</v>
      </c>
      <c r="L2523">
        <v>3.6</v>
      </c>
      <c r="M2523">
        <v>61</v>
      </c>
      <c r="N2523" t="s">
        <v>41</v>
      </c>
      <c r="O2523">
        <v>1.2729999999999999</v>
      </c>
      <c r="P2523" t="s">
        <v>28</v>
      </c>
      <c r="Q2523" t="s">
        <v>29</v>
      </c>
      <c r="R2523">
        <v>4.8499999999999996</v>
      </c>
      <c r="S2523">
        <v>16</v>
      </c>
      <c r="T2523">
        <v>0.25</v>
      </c>
      <c r="U2523">
        <v>-1.5</v>
      </c>
      <c r="V2523" t="s">
        <v>159</v>
      </c>
      <c r="W2523" t="s">
        <v>45</v>
      </c>
      <c r="X2523">
        <v>1</v>
      </c>
      <c r="Y2523" t="str">
        <f>IF(tblRides[[#This Row],[supply_demand_ratio]]&lt;0.8,"Below 0.8",IF(tblRides[[#This Row],[supply_demand_ratio]]&lt;1,"Between 0.8-1.0",IF(tblRides[[#This Row],[supply_demand_ratio]]&lt;=1.2,"Between 1.0-1.2","Above 1.2")))</f>
        <v>Above 1.2</v>
      </c>
    </row>
    <row r="2524" spans="1:25" x14ac:dyDescent="0.3">
      <c r="A2524" t="s">
        <v>2579</v>
      </c>
      <c r="B2524" s="1">
        <v>46045.434027777781</v>
      </c>
      <c r="C2524" s="2">
        <v>46045</v>
      </c>
      <c r="D2524">
        <v>10</v>
      </c>
      <c r="E2524" t="s">
        <v>43</v>
      </c>
      <c r="F2524" t="s">
        <v>26</v>
      </c>
      <c r="G2524">
        <v>5.6</v>
      </c>
      <c r="H2524">
        <v>131.91999999999999</v>
      </c>
      <c r="I2524">
        <v>129.85</v>
      </c>
      <c r="J2524">
        <v>1.1000000000000001</v>
      </c>
      <c r="K2524">
        <v>7.2</v>
      </c>
      <c r="L2524">
        <v>8.4</v>
      </c>
      <c r="M2524">
        <v>62</v>
      </c>
      <c r="N2524" t="s">
        <v>27</v>
      </c>
      <c r="O2524">
        <v>0.96199999999999997</v>
      </c>
      <c r="P2524" t="s">
        <v>28</v>
      </c>
      <c r="Q2524" t="s">
        <v>29</v>
      </c>
      <c r="R2524">
        <v>4.6900000000000004</v>
      </c>
      <c r="S2524">
        <v>15</v>
      </c>
      <c r="T2524">
        <v>-2.0699999999999998</v>
      </c>
      <c r="U2524">
        <v>1.2</v>
      </c>
      <c r="V2524" t="s">
        <v>159</v>
      </c>
      <c r="W2524" t="s">
        <v>45</v>
      </c>
      <c r="X2524">
        <v>1</v>
      </c>
      <c r="Y2524" t="str">
        <f>IF(tblRides[[#This Row],[supply_demand_ratio]]&lt;0.8,"Below 0.8",IF(tblRides[[#This Row],[supply_demand_ratio]]&lt;1,"Between 0.8-1.0",IF(tblRides[[#This Row],[supply_demand_ratio]]&lt;=1.2,"Between 1.0-1.2","Above 1.2")))</f>
        <v>Between 0.8-1.0</v>
      </c>
    </row>
    <row r="2525" spans="1:25" x14ac:dyDescent="0.3">
      <c r="A2525" t="s">
        <v>2580</v>
      </c>
      <c r="B2525" s="1">
        <v>46045.444444444445</v>
      </c>
      <c r="C2525" s="2">
        <v>46045</v>
      </c>
      <c r="D2525">
        <v>10</v>
      </c>
      <c r="E2525" t="s">
        <v>25</v>
      </c>
      <c r="F2525" t="s">
        <v>26</v>
      </c>
      <c r="G2525">
        <v>5</v>
      </c>
      <c r="H2525">
        <v>130.91999999999999</v>
      </c>
      <c r="J2525">
        <v>1.2</v>
      </c>
      <c r="K2525">
        <v>7.4</v>
      </c>
      <c r="L2525">
        <v>5.0999999999999996</v>
      </c>
      <c r="M2525">
        <v>105</v>
      </c>
      <c r="N2525" t="s">
        <v>72</v>
      </c>
      <c r="O2525">
        <v>0.67100000000000004</v>
      </c>
      <c r="P2525" t="s">
        <v>37</v>
      </c>
      <c r="Q2525" t="s">
        <v>280</v>
      </c>
      <c r="R2525">
        <v>4.63</v>
      </c>
      <c r="S2525">
        <v>7</v>
      </c>
      <c r="U2525">
        <v>-2.2999999999999998</v>
      </c>
      <c r="V2525" t="s">
        <v>159</v>
      </c>
      <c r="W2525" t="s">
        <v>45</v>
      </c>
      <c r="X2525">
        <v>0</v>
      </c>
      <c r="Y2525" t="str">
        <f>IF(tblRides[[#This Row],[supply_demand_ratio]]&lt;0.8,"Below 0.8",IF(tblRides[[#This Row],[supply_demand_ratio]]&lt;1,"Between 0.8-1.0",IF(tblRides[[#This Row],[supply_demand_ratio]]&lt;=1.2,"Between 1.0-1.2","Above 1.2")))</f>
        <v>Below 0.8</v>
      </c>
    </row>
    <row r="2526" spans="1:25" x14ac:dyDescent="0.3">
      <c r="A2526" t="s">
        <v>2581</v>
      </c>
      <c r="B2526" s="1">
        <v>46045.447916666664</v>
      </c>
      <c r="C2526" s="2">
        <v>46045</v>
      </c>
      <c r="D2526">
        <v>10</v>
      </c>
      <c r="E2526" t="s">
        <v>25</v>
      </c>
      <c r="F2526" t="s">
        <v>26</v>
      </c>
      <c r="G2526">
        <v>8.3000000000000007</v>
      </c>
      <c r="H2526">
        <v>179.99</v>
      </c>
      <c r="I2526">
        <v>192.18</v>
      </c>
      <c r="J2526">
        <v>1</v>
      </c>
      <c r="K2526">
        <v>8.6999999999999993</v>
      </c>
      <c r="L2526">
        <v>3.2</v>
      </c>
      <c r="M2526">
        <v>99</v>
      </c>
      <c r="N2526" t="s">
        <v>27</v>
      </c>
      <c r="O2526">
        <v>0.74199999999999999</v>
      </c>
      <c r="P2526" t="s">
        <v>28</v>
      </c>
      <c r="Q2526" t="s">
        <v>29</v>
      </c>
      <c r="R2526">
        <v>4.84</v>
      </c>
      <c r="S2526">
        <v>8</v>
      </c>
      <c r="T2526">
        <v>12.19</v>
      </c>
      <c r="U2526">
        <v>-5.5</v>
      </c>
      <c r="V2526" t="s">
        <v>159</v>
      </c>
      <c r="W2526" t="s">
        <v>45</v>
      </c>
      <c r="X2526">
        <v>1</v>
      </c>
      <c r="Y2526" t="str">
        <f>IF(tblRides[[#This Row],[supply_demand_ratio]]&lt;0.8,"Below 0.8",IF(tblRides[[#This Row],[supply_demand_ratio]]&lt;1,"Between 0.8-1.0",IF(tblRides[[#This Row],[supply_demand_ratio]]&lt;=1.2,"Between 1.0-1.2","Above 1.2")))</f>
        <v>Below 0.8</v>
      </c>
    </row>
    <row r="2527" spans="1:25" x14ac:dyDescent="0.3">
      <c r="A2527" t="s">
        <v>2582</v>
      </c>
      <c r="B2527" s="1">
        <v>46045.449305555558</v>
      </c>
      <c r="C2527" s="2">
        <v>46045</v>
      </c>
      <c r="D2527">
        <v>10</v>
      </c>
      <c r="E2527" t="s">
        <v>25</v>
      </c>
      <c r="F2527" t="s">
        <v>26</v>
      </c>
      <c r="G2527">
        <v>13.9</v>
      </c>
      <c r="H2527">
        <v>247.3</v>
      </c>
      <c r="I2527">
        <v>255.82</v>
      </c>
      <c r="J2527">
        <v>1</v>
      </c>
      <c r="K2527">
        <v>3.8</v>
      </c>
      <c r="L2527">
        <v>3.8</v>
      </c>
      <c r="M2527">
        <v>123</v>
      </c>
      <c r="N2527" t="s">
        <v>27</v>
      </c>
      <c r="O2527">
        <v>1.004</v>
      </c>
      <c r="P2527" t="s">
        <v>28</v>
      </c>
      <c r="Q2527" t="s">
        <v>29</v>
      </c>
      <c r="R2527">
        <v>4.84</v>
      </c>
      <c r="S2527">
        <v>6</v>
      </c>
      <c r="T2527">
        <v>8.52</v>
      </c>
      <c r="U2527">
        <v>0</v>
      </c>
      <c r="V2527" t="s">
        <v>159</v>
      </c>
      <c r="W2527" t="s">
        <v>31</v>
      </c>
      <c r="X2527">
        <v>1</v>
      </c>
      <c r="Y2527" t="str">
        <f>IF(tblRides[[#This Row],[supply_demand_ratio]]&lt;0.8,"Below 0.8",IF(tblRides[[#This Row],[supply_demand_ratio]]&lt;1,"Between 0.8-1.0",IF(tblRides[[#This Row],[supply_demand_ratio]]&lt;=1.2,"Between 1.0-1.2","Above 1.2")))</f>
        <v>Between 1.0-1.2</v>
      </c>
    </row>
    <row r="2528" spans="1:25" x14ac:dyDescent="0.3">
      <c r="A2528" t="s">
        <v>2583</v>
      </c>
      <c r="B2528" s="1">
        <v>46045.454861111109</v>
      </c>
      <c r="C2528" s="2">
        <v>46045</v>
      </c>
      <c r="D2528">
        <v>10</v>
      </c>
      <c r="E2528" t="s">
        <v>36</v>
      </c>
      <c r="F2528" t="s">
        <v>26</v>
      </c>
      <c r="G2528">
        <v>3.8</v>
      </c>
      <c r="H2528">
        <v>112.46</v>
      </c>
      <c r="J2528">
        <v>1.2</v>
      </c>
      <c r="K2528">
        <v>7.1</v>
      </c>
      <c r="L2528">
        <v>8.6</v>
      </c>
      <c r="M2528">
        <v>107</v>
      </c>
      <c r="N2528" t="s">
        <v>27</v>
      </c>
      <c r="O2528">
        <v>0.873</v>
      </c>
      <c r="P2528" t="s">
        <v>58</v>
      </c>
      <c r="Q2528" t="s">
        <v>59</v>
      </c>
      <c r="R2528">
        <v>4.78</v>
      </c>
      <c r="S2528">
        <v>3</v>
      </c>
      <c r="U2528">
        <v>1.5</v>
      </c>
      <c r="V2528" t="s">
        <v>159</v>
      </c>
      <c r="W2528" t="s">
        <v>45</v>
      </c>
      <c r="X2528">
        <v>0</v>
      </c>
      <c r="Y2528" t="str">
        <f>IF(tblRides[[#This Row],[supply_demand_ratio]]&lt;0.8,"Below 0.8",IF(tblRides[[#This Row],[supply_demand_ratio]]&lt;1,"Between 0.8-1.0",IF(tblRides[[#This Row],[supply_demand_ratio]]&lt;=1.2,"Between 1.0-1.2","Above 1.2")))</f>
        <v>Between 0.8-1.0</v>
      </c>
    </row>
    <row r="2529" spans="1:25" x14ac:dyDescent="0.3">
      <c r="A2529" t="s">
        <v>2584</v>
      </c>
      <c r="B2529" s="1">
        <v>46045.459027777775</v>
      </c>
      <c r="C2529" s="2">
        <v>46045</v>
      </c>
      <c r="D2529">
        <v>11</v>
      </c>
      <c r="E2529" t="s">
        <v>36</v>
      </c>
      <c r="F2529" t="s">
        <v>26</v>
      </c>
      <c r="G2529">
        <v>3.3</v>
      </c>
      <c r="H2529">
        <v>106.96</v>
      </c>
      <c r="I2529">
        <v>103</v>
      </c>
      <c r="J2529">
        <v>1.2</v>
      </c>
      <c r="K2529">
        <v>7</v>
      </c>
      <c r="L2529">
        <v>6.4</v>
      </c>
      <c r="M2529">
        <v>101</v>
      </c>
      <c r="N2529" t="s">
        <v>27</v>
      </c>
      <c r="O2529">
        <v>0.81100000000000005</v>
      </c>
      <c r="P2529" t="s">
        <v>28</v>
      </c>
      <c r="Q2529" t="s">
        <v>29</v>
      </c>
      <c r="R2529">
        <v>5</v>
      </c>
      <c r="S2529">
        <v>1</v>
      </c>
      <c r="T2529">
        <v>-3.96</v>
      </c>
      <c r="U2529">
        <v>-0.6</v>
      </c>
      <c r="V2529" t="s">
        <v>159</v>
      </c>
      <c r="W2529" t="s">
        <v>45</v>
      </c>
      <c r="X2529">
        <v>1</v>
      </c>
      <c r="Y2529" t="str">
        <f>IF(tblRides[[#This Row],[supply_demand_ratio]]&lt;0.8,"Below 0.8",IF(tblRides[[#This Row],[supply_demand_ratio]]&lt;1,"Between 0.8-1.0",IF(tblRides[[#This Row],[supply_demand_ratio]]&lt;=1.2,"Between 1.0-1.2","Above 1.2")))</f>
        <v>Between 0.8-1.0</v>
      </c>
    </row>
    <row r="2530" spans="1:25" x14ac:dyDescent="0.3">
      <c r="A2530" t="s">
        <v>2585</v>
      </c>
      <c r="B2530" s="1">
        <v>46045.470138888886</v>
      </c>
      <c r="C2530" s="2">
        <v>46045</v>
      </c>
      <c r="D2530">
        <v>11</v>
      </c>
      <c r="E2530" t="s">
        <v>43</v>
      </c>
      <c r="F2530" t="s">
        <v>26</v>
      </c>
      <c r="G2530">
        <v>6.2</v>
      </c>
      <c r="H2530">
        <v>119.69</v>
      </c>
      <c r="I2530">
        <v>121.08</v>
      </c>
      <c r="J2530">
        <v>1</v>
      </c>
      <c r="K2530">
        <v>6.8</v>
      </c>
      <c r="L2530">
        <v>4.5999999999999996</v>
      </c>
      <c r="M2530">
        <v>55</v>
      </c>
      <c r="N2530" t="s">
        <v>41</v>
      </c>
      <c r="O2530">
        <v>1.8460000000000001</v>
      </c>
      <c r="P2530" t="s">
        <v>28</v>
      </c>
      <c r="Q2530" t="s">
        <v>29</v>
      </c>
      <c r="R2530">
        <v>4.57</v>
      </c>
      <c r="S2530">
        <v>4</v>
      </c>
      <c r="T2530">
        <v>1.39</v>
      </c>
      <c r="U2530">
        <v>-2.2000000000000002</v>
      </c>
      <c r="V2530" t="s">
        <v>159</v>
      </c>
      <c r="W2530" t="s">
        <v>45</v>
      </c>
      <c r="X2530">
        <v>1</v>
      </c>
      <c r="Y2530" t="str">
        <f>IF(tblRides[[#This Row],[supply_demand_ratio]]&lt;0.8,"Below 0.8",IF(tblRides[[#This Row],[supply_demand_ratio]]&lt;1,"Between 0.8-1.0",IF(tblRides[[#This Row],[supply_demand_ratio]]&lt;=1.2,"Between 1.0-1.2","Above 1.2")))</f>
        <v>Above 1.2</v>
      </c>
    </row>
    <row r="2531" spans="1:25" x14ac:dyDescent="0.3">
      <c r="A2531" t="s">
        <v>2586</v>
      </c>
      <c r="B2531" s="1">
        <v>46045.472916666666</v>
      </c>
      <c r="C2531" s="2">
        <v>46045</v>
      </c>
      <c r="D2531">
        <v>11</v>
      </c>
      <c r="E2531" t="s">
        <v>25</v>
      </c>
      <c r="F2531" t="s">
        <v>26</v>
      </c>
      <c r="G2531">
        <v>7</v>
      </c>
      <c r="H2531">
        <v>161.44</v>
      </c>
      <c r="I2531">
        <v>166.65</v>
      </c>
      <c r="J2531">
        <v>1</v>
      </c>
      <c r="K2531">
        <v>5</v>
      </c>
      <c r="L2531">
        <v>7.8</v>
      </c>
      <c r="M2531">
        <v>121</v>
      </c>
      <c r="N2531" t="s">
        <v>27</v>
      </c>
      <c r="O2531">
        <v>0.94499999999999995</v>
      </c>
      <c r="P2531" t="s">
        <v>28</v>
      </c>
      <c r="Q2531" t="s">
        <v>29</v>
      </c>
      <c r="R2531">
        <v>4.8</v>
      </c>
      <c r="S2531">
        <v>9</v>
      </c>
      <c r="T2531">
        <v>5.21</v>
      </c>
      <c r="U2531">
        <v>2.8</v>
      </c>
      <c r="V2531" t="s">
        <v>159</v>
      </c>
      <c r="W2531" t="s">
        <v>31</v>
      </c>
      <c r="X2531">
        <v>1</v>
      </c>
      <c r="Y2531" t="str">
        <f>IF(tblRides[[#This Row],[supply_demand_ratio]]&lt;0.8,"Below 0.8",IF(tblRides[[#This Row],[supply_demand_ratio]]&lt;1,"Between 0.8-1.0",IF(tblRides[[#This Row],[supply_demand_ratio]]&lt;=1.2,"Between 1.0-1.2","Above 1.2")))</f>
        <v>Between 0.8-1.0</v>
      </c>
    </row>
    <row r="2532" spans="1:25" x14ac:dyDescent="0.3">
      <c r="A2532" t="s">
        <v>2587</v>
      </c>
      <c r="B2532" s="1">
        <v>46045.481249999997</v>
      </c>
      <c r="C2532" s="2">
        <v>46045</v>
      </c>
      <c r="D2532">
        <v>11</v>
      </c>
      <c r="E2532" t="s">
        <v>25</v>
      </c>
      <c r="F2532" t="s">
        <v>26</v>
      </c>
      <c r="G2532">
        <v>8.6</v>
      </c>
      <c r="H2532">
        <v>184.87</v>
      </c>
      <c r="I2532">
        <v>182.96</v>
      </c>
      <c r="J2532">
        <v>1</v>
      </c>
      <c r="K2532">
        <v>2.8</v>
      </c>
      <c r="L2532">
        <v>3.5</v>
      </c>
      <c r="M2532">
        <v>108</v>
      </c>
      <c r="N2532" t="s">
        <v>41</v>
      </c>
      <c r="O2532">
        <v>1.159</v>
      </c>
      <c r="P2532" t="s">
        <v>28</v>
      </c>
      <c r="Q2532" t="s">
        <v>29</v>
      </c>
      <c r="R2532">
        <v>4.67</v>
      </c>
      <c r="S2532">
        <v>22</v>
      </c>
      <c r="T2532">
        <v>-1.91</v>
      </c>
      <c r="U2532">
        <v>0.7</v>
      </c>
      <c r="V2532" t="s">
        <v>159</v>
      </c>
      <c r="W2532" t="s">
        <v>31</v>
      </c>
      <c r="X2532">
        <v>1</v>
      </c>
      <c r="Y2532" t="str">
        <f>IF(tblRides[[#This Row],[supply_demand_ratio]]&lt;0.8,"Below 0.8",IF(tblRides[[#This Row],[supply_demand_ratio]]&lt;1,"Between 0.8-1.0",IF(tblRides[[#This Row],[supply_demand_ratio]]&lt;=1.2,"Between 1.0-1.2","Above 1.2")))</f>
        <v>Between 1.0-1.2</v>
      </c>
    </row>
    <row r="2533" spans="1:25" x14ac:dyDescent="0.3">
      <c r="A2533" t="s">
        <v>2588</v>
      </c>
      <c r="B2533" s="1">
        <v>46045.484027777777</v>
      </c>
      <c r="C2533" s="2">
        <v>46045</v>
      </c>
      <c r="D2533">
        <v>11</v>
      </c>
      <c r="E2533" t="s">
        <v>25</v>
      </c>
      <c r="F2533" t="s">
        <v>26</v>
      </c>
      <c r="G2533">
        <v>1.3</v>
      </c>
      <c r="H2533">
        <v>77.14</v>
      </c>
      <c r="I2533">
        <v>76.62</v>
      </c>
      <c r="J2533">
        <v>1.2</v>
      </c>
      <c r="K2533">
        <v>4.7</v>
      </c>
      <c r="L2533">
        <v>7.5</v>
      </c>
      <c r="M2533">
        <v>123</v>
      </c>
      <c r="N2533" t="s">
        <v>27</v>
      </c>
      <c r="O2533">
        <v>1.02</v>
      </c>
      <c r="P2533" t="s">
        <v>28</v>
      </c>
      <c r="Q2533" t="s">
        <v>29</v>
      </c>
      <c r="R2533">
        <v>4.6100000000000003</v>
      </c>
      <c r="S2533">
        <v>16</v>
      </c>
      <c r="T2533">
        <v>-0.52</v>
      </c>
      <c r="U2533">
        <v>2.8</v>
      </c>
      <c r="V2533" t="s">
        <v>159</v>
      </c>
      <c r="W2533" t="s">
        <v>31</v>
      </c>
      <c r="X2533">
        <v>1</v>
      </c>
      <c r="Y2533" t="str">
        <f>IF(tblRides[[#This Row],[supply_demand_ratio]]&lt;0.8,"Below 0.8",IF(tblRides[[#This Row],[supply_demand_ratio]]&lt;1,"Between 0.8-1.0",IF(tblRides[[#This Row],[supply_demand_ratio]]&lt;=1.2,"Between 1.0-1.2","Above 1.2")))</f>
        <v>Between 1.0-1.2</v>
      </c>
    </row>
    <row r="2534" spans="1:25" x14ac:dyDescent="0.3">
      <c r="A2534" t="s">
        <v>2589</v>
      </c>
      <c r="B2534" s="1">
        <v>46045.498611111114</v>
      </c>
      <c r="C2534" s="2">
        <v>46045</v>
      </c>
      <c r="D2534">
        <v>11</v>
      </c>
      <c r="E2534" t="s">
        <v>43</v>
      </c>
      <c r="F2534" t="s">
        <v>34</v>
      </c>
      <c r="G2534">
        <v>19.2</v>
      </c>
      <c r="H2534">
        <v>323.61</v>
      </c>
      <c r="I2534">
        <v>318.98</v>
      </c>
      <c r="J2534">
        <v>1</v>
      </c>
      <c r="K2534">
        <v>2</v>
      </c>
      <c r="L2534">
        <v>8.5</v>
      </c>
      <c r="M2534">
        <v>65</v>
      </c>
      <c r="N2534" t="s">
        <v>41</v>
      </c>
      <c r="O2534">
        <v>2.2000000000000002</v>
      </c>
      <c r="P2534" t="s">
        <v>28</v>
      </c>
      <c r="Q2534" t="s">
        <v>29</v>
      </c>
      <c r="R2534">
        <v>4.6399999999999997</v>
      </c>
      <c r="S2534">
        <v>0</v>
      </c>
      <c r="T2534">
        <v>-4.63</v>
      </c>
      <c r="U2534">
        <v>6.5</v>
      </c>
      <c r="V2534" t="s">
        <v>159</v>
      </c>
      <c r="W2534" t="s">
        <v>31</v>
      </c>
      <c r="X2534">
        <v>1</v>
      </c>
      <c r="Y2534" t="str">
        <f>IF(tblRides[[#This Row],[supply_demand_ratio]]&lt;0.8,"Below 0.8",IF(tblRides[[#This Row],[supply_demand_ratio]]&lt;1,"Between 0.8-1.0",IF(tblRides[[#This Row],[supply_demand_ratio]]&lt;=1.2,"Between 1.0-1.2","Above 1.2")))</f>
        <v>Above 1.2</v>
      </c>
    </row>
    <row r="2535" spans="1:25" x14ac:dyDescent="0.3">
      <c r="A2535" t="s">
        <v>2590</v>
      </c>
      <c r="B2535" s="1">
        <v>46045.498611111114</v>
      </c>
      <c r="C2535" s="2">
        <v>46045</v>
      </c>
      <c r="D2535">
        <v>11</v>
      </c>
      <c r="E2535" t="s">
        <v>25</v>
      </c>
      <c r="F2535" t="s">
        <v>34</v>
      </c>
      <c r="G2535">
        <v>4.5999999999999996</v>
      </c>
      <c r="H2535">
        <v>117.84</v>
      </c>
      <c r="I2535">
        <v>126.52</v>
      </c>
      <c r="J2535">
        <v>1.1000000000000001</v>
      </c>
      <c r="K2535">
        <v>4.2</v>
      </c>
      <c r="L2535">
        <v>6.5</v>
      </c>
      <c r="M2535">
        <v>142</v>
      </c>
      <c r="N2535" t="s">
        <v>27</v>
      </c>
      <c r="O2535">
        <v>1.0509999999999999</v>
      </c>
      <c r="P2535" t="s">
        <v>28</v>
      </c>
      <c r="Q2535" t="s">
        <v>29</v>
      </c>
      <c r="R2535">
        <v>4.78</v>
      </c>
      <c r="S2535">
        <v>0</v>
      </c>
      <c r="T2535">
        <v>8.68</v>
      </c>
      <c r="U2535">
        <v>2.2999999999999998</v>
      </c>
      <c r="V2535" t="s">
        <v>159</v>
      </c>
      <c r="W2535" t="s">
        <v>31</v>
      </c>
      <c r="X2535">
        <v>1</v>
      </c>
      <c r="Y2535" t="str">
        <f>IF(tblRides[[#This Row],[supply_demand_ratio]]&lt;0.8,"Below 0.8",IF(tblRides[[#This Row],[supply_demand_ratio]]&lt;1,"Between 0.8-1.0",IF(tblRides[[#This Row],[supply_demand_ratio]]&lt;=1.2,"Between 1.0-1.2","Above 1.2")))</f>
        <v>Between 1.0-1.2</v>
      </c>
    </row>
    <row r="2536" spans="1:25" x14ac:dyDescent="0.3">
      <c r="A2536" t="s">
        <v>2591</v>
      </c>
      <c r="B2536" s="1">
        <v>46045.500694444447</v>
      </c>
      <c r="C2536" s="2">
        <v>46045</v>
      </c>
      <c r="D2536">
        <v>12</v>
      </c>
      <c r="E2536" t="s">
        <v>43</v>
      </c>
      <c r="F2536" t="s">
        <v>34</v>
      </c>
      <c r="G2536">
        <v>3.5</v>
      </c>
      <c r="H2536">
        <v>92.63</v>
      </c>
      <c r="I2536">
        <v>93.16</v>
      </c>
      <c r="J2536">
        <v>1.1000000000000001</v>
      </c>
      <c r="K2536">
        <v>2</v>
      </c>
      <c r="L2536">
        <v>4.2</v>
      </c>
      <c r="M2536">
        <v>66</v>
      </c>
      <c r="N2536" t="s">
        <v>41</v>
      </c>
      <c r="O2536">
        <v>1.9570000000000001</v>
      </c>
      <c r="P2536" t="s">
        <v>28</v>
      </c>
      <c r="Q2536" t="s">
        <v>29</v>
      </c>
      <c r="R2536">
        <v>4.57</v>
      </c>
      <c r="S2536">
        <v>0</v>
      </c>
      <c r="T2536">
        <v>0.53</v>
      </c>
      <c r="U2536">
        <v>2.2000000000000002</v>
      </c>
      <c r="V2536" t="s">
        <v>159</v>
      </c>
      <c r="W2536" t="s">
        <v>31</v>
      </c>
      <c r="X2536">
        <v>1</v>
      </c>
      <c r="Y2536" t="str">
        <f>IF(tblRides[[#This Row],[supply_demand_ratio]]&lt;0.8,"Below 0.8",IF(tblRides[[#This Row],[supply_demand_ratio]]&lt;1,"Between 0.8-1.0",IF(tblRides[[#This Row],[supply_demand_ratio]]&lt;=1.2,"Between 1.0-1.2","Above 1.2")))</f>
        <v>Above 1.2</v>
      </c>
    </row>
    <row r="2537" spans="1:25" x14ac:dyDescent="0.3">
      <c r="A2537" t="s">
        <v>2592</v>
      </c>
      <c r="B2537" s="1">
        <v>46045.515277777777</v>
      </c>
      <c r="C2537" s="2">
        <v>46045</v>
      </c>
      <c r="D2537">
        <v>12</v>
      </c>
      <c r="E2537" t="s">
        <v>62</v>
      </c>
      <c r="F2537" t="s">
        <v>26</v>
      </c>
      <c r="G2537">
        <v>2.2000000000000002</v>
      </c>
      <c r="H2537">
        <v>77.89</v>
      </c>
      <c r="I2537">
        <v>79.930000000000007</v>
      </c>
      <c r="J2537">
        <v>1.1000000000000001</v>
      </c>
      <c r="K2537">
        <v>4.5999999999999996</v>
      </c>
      <c r="L2537">
        <v>3.3</v>
      </c>
      <c r="M2537">
        <v>69</v>
      </c>
      <c r="N2537" t="s">
        <v>41</v>
      </c>
      <c r="O2537">
        <v>1.645</v>
      </c>
      <c r="P2537" t="s">
        <v>28</v>
      </c>
      <c r="Q2537" t="s">
        <v>29</v>
      </c>
      <c r="R2537">
        <v>4.57</v>
      </c>
      <c r="S2537">
        <v>3</v>
      </c>
      <c r="T2537">
        <v>2.04</v>
      </c>
      <c r="U2537">
        <v>-1.3</v>
      </c>
      <c r="V2537" t="s">
        <v>159</v>
      </c>
      <c r="W2537" t="s">
        <v>31</v>
      </c>
      <c r="X2537">
        <v>1</v>
      </c>
      <c r="Y2537" t="str">
        <f>IF(tblRides[[#This Row],[supply_demand_ratio]]&lt;0.8,"Below 0.8",IF(tblRides[[#This Row],[supply_demand_ratio]]&lt;1,"Between 0.8-1.0",IF(tblRides[[#This Row],[supply_demand_ratio]]&lt;=1.2,"Between 1.0-1.2","Above 1.2")))</f>
        <v>Above 1.2</v>
      </c>
    </row>
    <row r="2538" spans="1:25" x14ac:dyDescent="0.3">
      <c r="A2538" t="s">
        <v>2593</v>
      </c>
      <c r="B2538" s="1">
        <v>46045.529166666667</v>
      </c>
      <c r="C2538" s="2">
        <v>46045</v>
      </c>
      <c r="D2538">
        <v>12</v>
      </c>
      <c r="E2538" t="s">
        <v>33</v>
      </c>
      <c r="F2538" t="s">
        <v>26</v>
      </c>
      <c r="G2538">
        <v>3.9</v>
      </c>
      <c r="H2538">
        <v>93.34</v>
      </c>
      <c r="I2538">
        <v>89.89</v>
      </c>
      <c r="J2538">
        <v>1</v>
      </c>
      <c r="K2538">
        <v>6.7</v>
      </c>
      <c r="L2538">
        <v>7.4</v>
      </c>
      <c r="M2538">
        <v>95</v>
      </c>
      <c r="N2538" t="s">
        <v>41</v>
      </c>
      <c r="O2538">
        <v>1.411</v>
      </c>
      <c r="P2538" t="s">
        <v>28</v>
      </c>
      <c r="Q2538" t="s">
        <v>29</v>
      </c>
      <c r="R2538">
        <v>4.29</v>
      </c>
      <c r="S2538">
        <v>1</v>
      </c>
      <c r="T2538">
        <v>-3.45</v>
      </c>
      <c r="U2538">
        <v>0.7</v>
      </c>
      <c r="V2538" t="s">
        <v>159</v>
      </c>
      <c r="W2538" t="s">
        <v>45</v>
      </c>
      <c r="X2538">
        <v>1</v>
      </c>
      <c r="Y2538" t="str">
        <f>IF(tblRides[[#This Row],[supply_demand_ratio]]&lt;0.8,"Below 0.8",IF(tblRides[[#This Row],[supply_demand_ratio]]&lt;1,"Between 0.8-1.0",IF(tblRides[[#This Row],[supply_demand_ratio]]&lt;=1.2,"Between 1.0-1.2","Above 1.2")))</f>
        <v>Above 1.2</v>
      </c>
    </row>
    <row r="2539" spans="1:25" x14ac:dyDescent="0.3">
      <c r="A2539" t="s">
        <v>2594</v>
      </c>
      <c r="B2539" s="1">
        <v>46045.533333333333</v>
      </c>
      <c r="C2539" s="2">
        <v>46045</v>
      </c>
      <c r="D2539">
        <v>12</v>
      </c>
      <c r="E2539" t="s">
        <v>36</v>
      </c>
      <c r="F2539" t="s">
        <v>34</v>
      </c>
      <c r="G2539">
        <v>1.5</v>
      </c>
      <c r="H2539">
        <v>60.03</v>
      </c>
      <c r="I2539">
        <v>59.4</v>
      </c>
      <c r="J2539">
        <v>1</v>
      </c>
      <c r="K2539">
        <v>6.4</v>
      </c>
      <c r="L2539">
        <v>3.5</v>
      </c>
      <c r="M2539">
        <v>105</v>
      </c>
      <c r="N2539" t="s">
        <v>41</v>
      </c>
      <c r="O2539">
        <v>1.2010000000000001</v>
      </c>
      <c r="P2539" t="s">
        <v>28</v>
      </c>
      <c r="Q2539" t="s">
        <v>29</v>
      </c>
      <c r="R2539">
        <v>4.93</v>
      </c>
      <c r="S2539">
        <v>0</v>
      </c>
      <c r="T2539">
        <v>-0.63</v>
      </c>
      <c r="U2539">
        <v>-2.9</v>
      </c>
      <c r="V2539" t="s">
        <v>159</v>
      </c>
      <c r="W2539" t="s">
        <v>45</v>
      </c>
      <c r="X2539">
        <v>1</v>
      </c>
      <c r="Y2539" t="str">
        <f>IF(tblRides[[#This Row],[supply_demand_ratio]]&lt;0.8,"Below 0.8",IF(tblRides[[#This Row],[supply_demand_ratio]]&lt;1,"Between 0.8-1.0",IF(tblRides[[#This Row],[supply_demand_ratio]]&lt;=1.2,"Between 1.0-1.2","Above 1.2")))</f>
        <v>Above 1.2</v>
      </c>
    </row>
    <row r="2540" spans="1:25" x14ac:dyDescent="0.3">
      <c r="A2540" t="s">
        <v>2595</v>
      </c>
      <c r="B2540" s="1">
        <v>46045.535416666666</v>
      </c>
      <c r="C2540" s="2">
        <v>46045</v>
      </c>
      <c r="D2540">
        <v>12</v>
      </c>
      <c r="E2540" t="s">
        <v>25</v>
      </c>
      <c r="F2540" t="s">
        <v>26</v>
      </c>
      <c r="G2540">
        <v>11.9</v>
      </c>
      <c r="H2540">
        <v>191.62</v>
      </c>
      <c r="I2540">
        <v>205.87</v>
      </c>
      <c r="J2540">
        <v>1</v>
      </c>
      <c r="K2540">
        <v>2</v>
      </c>
      <c r="L2540">
        <v>1</v>
      </c>
      <c r="M2540">
        <v>110</v>
      </c>
      <c r="N2540" t="s">
        <v>41</v>
      </c>
      <c r="O2540">
        <v>1.2350000000000001</v>
      </c>
      <c r="P2540" t="s">
        <v>28</v>
      </c>
      <c r="Q2540" t="s">
        <v>29</v>
      </c>
      <c r="R2540">
        <v>4.78</v>
      </c>
      <c r="S2540">
        <v>29</v>
      </c>
      <c r="T2540">
        <v>14.25</v>
      </c>
      <c r="U2540">
        <v>-1</v>
      </c>
      <c r="V2540" t="s">
        <v>159</v>
      </c>
      <c r="W2540" t="s">
        <v>31</v>
      </c>
      <c r="X2540">
        <v>1</v>
      </c>
      <c r="Y2540" t="str">
        <f>IF(tblRides[[#This Row],[supply_demand_ratio]]&lt;0.8,"Below 0.8",IF(tblRides[[#This Row],[supply_demand_ratio]]&lt;1,"Between 0.8-1.0",IF(tblRides[[#This Row],[supply_demand_ratio]]&lt;=1.2,"Between 1.0-1.2","Above 1.2")))</f>
        <v>Above 1.2</v>
      </c>
    </row>
    <row r="2541" spans="1:25" x14ac:dyDescent="0.3">
      <c r="A2541" t="s">
        <v>2596</v>
      </c>
      <c r="B2541" s="1">
        <v>46045.538888888892</v>
      </c>
      <c r="C2541" s="2">
        <v>46045</v>
      </c>
      <c r="D2541">
        <v>12</v>
      </c>
      <c r="E2541" t="s">
        <v>25</v>
      </c>
      <c r="F2541" t="s">
        <v>26</v>
      </c>
      <c r="G2541">
        <v>5</v>
      </c>
      <c r="H2541">
        <v>141.41</v>
      </c>
      <c r="I2541">
        <v>141.1</v>
      </c>
      <c r="J2541">
        <v>1.1000000000000001</v>
      </c>
      <c r="K2541">
        <v>5.4</v>
      </c>
      <c r="L2541">
        <v>7.1</v>
      </c>
      <c r="M2541">
        <v>113</v>
      </c>
      <c r="N2541" t="s">
        <v>27</v>
      </c>
      <c r="O2541">
        <v>0.93100000000000005</v>
      </c>
      <c r="P2541" t="s">
        <v>28</v>
      </c>
      <c r="Q2541" t="s">
        <v>29</v>
      </c>
      <c r="R2541">
        <v>4.88</v>
      </c>
      <c r="S2541">
        <v>47</v>
      </c>
      <c r="T2541">
        <v>-0.31</v>
      </c>
      <c r="U2541">
        <v>1.7</v>
      </c>
      <c r="V2541" t="s">
        <v>159</v>
      </c>
      <c r="W2541" t="s">
        <v>45</v>
      </c>
      <c r="X2541">
        <v>1</v>
      </c>
      <c r="Y2541" t="str">
        <f>IF(tblRides[[#This Row],[supply_demand_ratio]]&lt;0.8,"Below 0.8",IF(tblRides[[#This Row],[supply_demand_ratio]]&lt;1,"Between 0.8-1.0",IF(tblRides[[#This Row],[supply_demand_ratio]]&lt;=1.2,"Between 1.0-1.2","Above 1.2")))</f>
        <v>Between 0.8-1.0</v>
      </c>
    </row>
    <row r="2542" spans="1:25" x14ac:dyDescent="0.3">
      <c r="A2542" t="s">
        <v>2597</v>
      </c>
      <c r="B2542" s="1">
        <v>46045.54583333333</v>
      </c>
      <c r="C2542" s="2">
        <v>46045</v>
      </c>
      <c r="D2542">
        <v>13</v>
      </c>
      <c r="E2542" t="s">
        <v>62</v>
      </c>
      <c r="F2542" t="s">
        <v>26</v>
      </c>
      <c r="G2542">
        <v>3.3</v>
      </c>
      <c r="H2542">
        <v>91.16</v>
      </c>
      <c r="I2542">
        <v>93.43</v>
      </c>
      <c r="J2542">
        <v>1</v>
      </c>
      <c r="K2542">
        <v>9.6</v>
      </c>
      <c r="L2542">
        <v>9.5</v>
      </c>
      <c r="M2542">
        <v>61</v>
      </c>
      <c r="N2542" t="s">
        <v>41</v>
      </c>
      <c r="O2542">
        <v>1.716</v>
      </c>
      <c r="P2542" t="s">
        <v>28</v>
      </c>
      <c r="Q2542" t="s">
        <v>29</v>
      </c>
      <c r="R2542">
        <v>4.51</v>
      </c>
      <c r="S2542">
        <v>16</v>
      </c>
      <c r="T2542">
        <v>2.27</v>
      </c>
      <c r="U2542">
        <v>-0.1</v>
      </c>
      <c r="V2542" t="s">
        <v>159</v>
      </c>
      <c r="W2542" t="s">
        <v>45</v>
      </c>
      <c r="X2542">
        <v>1</v>
      </c>
      <c r="Y2542" t="str">
        <f>IF(tblRides[[#This Row],[supply_demand_ratio]]&lt;0.8,"Below 0.8",IF(tblRides[[#This Row],[supply_demand_ratio]]&lt;1,"Between 0.8-1.0",IF(tblRides[[#This Row],[supply_demand_ratio]]&lt;=1.2,"Between 1.0-1.2","Above 1.2")))</f>
        <v>Above 1.2</v>
      </c>
    </row>
    <row r="2543" spans="1:25" x14ac:dyDescent="0.3">
      <c r="A2543" t="s">
        <v>2598</v>
      </c>
      <c r="B2543" s="1">
        <v>46045.553472222222</v>
      </c>
      <c r="C2543" s="2">
        <v>46045</v>
      </c>
      <c r="D2543">
        <v>13</v>
      </c>
      <c r="E2543" t="s">
        <v>43</v>
      </c>
      <c r="F2543" t="s">
        <v>34</v>
      </c>
      <c r="G2543">
        <v>10.4</v>
      </c>
      <c r="H2543">
        <v>225.74</v>
      </c>
      <c r="I2543">
        <v>216.2</v>
      </c>
      <c r="J2543">
        <v>1.1000000000000001</v>
      </c>
      <c r="K2543">
        <v>3.1</v>
      </c>
      <c r="L2543">
        <v>2.1</v>
      </c>
      <c r="M2543">
        <v>67</v>
      </c>
      <c r="N2543" t="s">
        <v>41</v>
      </c>
      <c r="O2543">
        <v>1.446</v>
      </c>
      <c r="P2543" t="s">
        <v>28</v>
      </c>
      <c r="Q2543" t="s">
        <v>29</v>
      </c>
      <c r="R2543">
        <v>4.7699999999999996</v>
      </c>
      <c r="S2543">
        <v>0</v>
      </c>
      <c r="T2543">
        <v>-9.5399999999999991</v>
      </c>
      <c r="U2543">
        <v>-1</v>
      </c>
      <c r="V2543" t="s">
        <v>159</v>
      </c>
      <c r="W2543" t="s">
        <v>31</v>
      </c>
      <c r="X2543">
        <v>1</v>
      </c>
      <c r="Y2543" t="str">
        <f>IF(tblRides[[#This Row],[supply_demand_ratio]]&lt;0.8,"Below 0.8",IF(tblRides[[#This Row],[supply_demand_ratio]]&lt;1,"Between 0.8-1.0",IF(tblRides[[#This Row],[supply_demand_ratio]]&lt;=1.2,"Between 1.0-1.2","Above 1.2")))</f>
        <v>Above 1.2</v>
      </c>
    </row>
    <row r="2544" spans="1:25" x14ac:dyDescent="0.3">
      <c r="A2544" t="s">
        <v>2599</v>
      </c>
      <c r="B2544" s="1">
        <v>46045.554166666669</v>
      </c>
      <c r="C2544" s="2">
        <v>46045</v>
      </c>
      <c r="D2544">
        <v>13</v>
      </c>
      <c r="E2544" t="s">
        <v>33</v>
      </c>
      <c r="F2544" t="s">
        <v>26</v>
      </c>
      <c r="G2544">
        <v>4.8</v>
      </c>
      <c r="H2544">
        <v>118.16</v>
      </c>
      <c r="J2544">
        <v>1</v>
      </c>
      <c r="K2544">
        <v>5.4</v>
      </c>
      <c r="L2544">
        <v>6.6</v>
      </c>
      <c r="M2544">
        <v>78</v>
      </c>
      <c r="N2544" t="s">
        <v>41</v>
      </c>
      <c r="O2544">
        <v>0.98499999999999999</v>
      </c>
      <c r="P2544" t="s">
        <v>37</v>
      </c>
      <c r="Q2544" t="s">
        <v>103</v>
      </c>
      <c r="R2544">
        <v>4.7699999999999996</v>
      </c>
      <c r="S2544">
        <v>2</v>
      </c>
      <c r="U2544">
        <v>1.2</v>
      </c>
      <c r="V2544" t="s">
        <v>159</v>
      </c>
      <c r="W2544" t="s">
        <v>45</v>
      </c>
      <c r="X2544">
        <v>0</v>
      </c>
      <c r="Y2544" t="str">
        <f>IF(tblRides[[#This Row],[supply_demand_ratio]]&lt;0.8,"Below 0.8",IF(tblRides[[#This Row],[supply_demand_ratio]]&lt;1,"Between 0.8-1.0",IF(tblRides[[#This Row],[supply_demand_ratio]]&lt;=1.2,"Between 1.0-1.2","Above 1.2")))</f>
        <v>Between 0.8-1.0</v>
      </c>
    </row>
    <row r="2545" spans="1:25" x14ac:dyDescent="0.3">
      <c r="A2545" t="s">
        <v>2600</v>
      </c>
      <c r="B2545" s="1">
        <v>46045.576388888891</v>
      </c>
      <c r="C2545" s="2">
        <v>46045</v>
      </c>
      <c r="D2545">
        <v>13</v>
      </c>
      <c r="E2545" t="s">
        <v>62</v>
      </c>
      <c r="F2545" t="s">
        <v>26</v>
      </c>
      <c r="G2545">
        <v>3.3</v>
      </c>
      <c r="H2545">
        <v>90.97</v>
      </c>
      <c r="I2545">
        <v>84.56</v>
      </c>
      <c r="J2545">
        <v>1</v>
      </c>
      <c r="K2545">
        <v>6.8</v>
      </c>
      <c r="L2545">
        <v>5.9</v>
      </c>
      <c r="M2545">
        <v>65</v>
      </c>
      <c r="N2545" t="s">
        <v>41</v>
      </c>
      <c r="O2545">
        <v>1.8660000000000001</v>
      </c>
      <c r="P2545" t="s">
        <v>28</v>
      </c>
      <c r="Q2545" t="s">
        <v>29</v>
      </c>
      <c r="R2545">
        <v>4.76</v>
      </c>
      <c r="S2545">
        <v>6</v>
      </c>
      <c r="T2545">
        <v>-6.41</v>
      </c>
      <c r="U2545">
        <v>-0.9</v>
      </c>
      <c r="V2545" t="s">
        <v>159</v>
      </c>
      <c r="W2545" t="s">
        <v>45</v>
      </c>
      <c r="X2545">
        <v>1</v>
      </c>
      <c r="Y2545" t="str">
        <f>IF(tblRides[[#This Row],[supply_demand_ratio]]&lt;0.8,"Below 0.8",IF(tblRides[[#This Row],[supply_demand_ratio]]&lt;1,"Between 0.8-1.0",IF(tblRides[[#This Row],[supply_demand_ratio]]&lt;=1.2,"Between 1.0-1.2","Above 1.2")))</f>
        <v>Above 1.2</v>
      </c>
    </row>
    <row r="2546" spans="1:25" x14ac:dyDescent="0.3">
      <c r="A2546" t="s">
        <v>2601</v>
      </c>
      <c r="B2546" s="1">
        <v>46045.581250000003</v>
      </c>
      <c r="C2546" s="2">
        <v>46045</v>
      </c>
      <c r="D2546">
        <v>13</v>
      </c>
      <c r="E2546" t="s">
        <v>33</v>
      </c>
      <c r="F2546" t="s">
        <v>26</v>
      </c>
      <c r="G2546">
        <v>15.6</v>
      </c>
      <c r="H2546">
        <v>252.24</v>
      </c>
      <c r="I2546">
        <v>247.71</v>
      </c>
      <c r="J2546">
        <v>1</v>
      </c>
      <c r="K2546">
        <v>2</v>
      </c>
      <c r="L2546">
        <v>2</v>
      </c>
      <c r="M2546">
        <v>107</v>
      </c>
      <c r="N2546" t="s">
        <v>41</v>
      </c>
      <c r="O2546">
        <v>1.3640000000000001</v>
      </c>
      <c r="P2546" t="s">
        <v>28</v>
      </c>
      <c r="Q2546" t="s">
        <v>29</v>
      </c>
      <c r="R2546">
        <v>4.63</v>
      </c>
      <c r="S2546">
        <v>14</v>
      </c>
      <c r="T2546">
        <v>-4.53</v>
      </c>
      <c r="U2546">
        <v>0</v>
      </c>
      <c r="V2546" t="s">
        <v>159</v>
      </c>
      <c r="W2546" t="s">
        <v>31</v>
      </c>
      <c r="X2546">
        <v>1</v>
      </c>
      <c r="Y2546" t="str">
        <f>IF(tblRides[[#This Row],[supply_demand_ratio]]&lt;0.8,"Below 0.8",IF(tblRides[[#This Row],[supply_demand_ratio]]&lt;1,"Between 0.8-1.0",IF(tblRides[[#This Row],[supply_demand_ratio]]&lt;=1.2,"Between 1.0-1.2","Above 1.2")))</f>
        <v>Above 1.2</v>
      </c>
    </row>
    <row r="2547" spans="1:25" x14ac:dyDescent="0.3">
      <c r="A2547" t="s">
        <v>2602</v>
      </c>
      <c r="B2547" s="1">
        <v>46045.620138888888</v>
      </c>
      <c r="C2547" s="2">
        <v>46045</v>
      </c>
      <c r="D2547">
        <v>14</v>
      </c>
      <c r="E2547" t="s">
        <v>43</v>
      </c>
      <c r="F2547" t="s">
        <v>34</v>
      </c>
      <c r="G2547">
        <v>4</v>
      </c>
      <c r="H2547">
        <v>97.35</v>
      </c>
      <c r="I2547">
        <v>97.26</v>
      </c>
      <c r="J2547">
        <v>1</v>
      </c>
      <c r="K2547">
        <v>5.0999999999999996</v>
      </c>
      <c r="L2547">
        <v>6.8</v>
      </c>
      <c r="M2547">
        <v>54</v>
      </c>
      <c r="N2547" t="s">
        <v>41</v>
      </c>
      <c r="O2547">
        <v>1.2130000000000001</v>
      </c>
      <c r="P2547" t="s">
        <v>28</v>
      </c>
      <c r="Q2547" t="s">
        <v>29</v>
      </c>
      <c r="R2547">
        <v>4.54</v>
      </c>
      <c r="S2547">
        <v>0</v>
      </c>
      <c r="T2547">
        <v>-0.09</v>
      </c>
      <c r="U2547">
        <v>1.7</v>
      </c>
      <c r="V2547" t="s">
        <v>159</v>
      </c>
      <c r="W2547" t="s">
        <v>45</v>
      </c>
      <c r="X2547">
        <v>1</v>
      </c>
      <c r="Y2547" t="str">
        <f>IF(tblRides[[#This Row],[supply_demand_ratio]]&lt;0.8,"Below 0.8",IF(tblRides[[#This Row],[supply_demand_ratio]]&lt;1,"Between 0.8-1.0",IF(tblRides[[#This Row],[supply_demand_ratio]]&lt;=1.2,"Between 1.0-1.2","Above 1.2")))</f>
        <v>Above 1.2</v>
      </c>
    </row>
    <row r="2548" spans="1:25" x14ac:dyDescent="0.3">
      <c r="A2548" t="s">
        <v>2603</v>
      </c>
      <c r="B2548" s="1">
        <v>46045.627083333333</v>
      </c>
      <c r="C2548" s="2">
        <v>46045</v>
      </c>
      <c r="D2548">
        <v>15</v>
      </c>
      <c r="E2548" t="s">
        <v>33</v>
      </c>
      <c r="F2548" t="s">
        <v>34</v>
      </c>
      <c r="G2548">
        <v>0.9</v>
      </c>
      <c r="H2548">
        <v>58.54</v>
      </c>
      <c r="I2548">
        <v>60.6</v>
      </c>
      <c r="J2548">
        <v>1.1000000000000001</v>
      </c>
      <c r="K2548">
        <v>6.5</v>
      </c>
      <c r="L2548">
        <v>5.9</v>
      </c>
      <c r="M2548">
        <v>98</v>
      </c>
      <c r="N2548" t="s">
        <v>27</v>
      </c>
      <c r="O2548">
        <v>1.133</v>
      </c>
      <c r="P2548" t="s">
        <v>28</v>
      </c>
      <c r="Q2548" t="s">
        <v>29</v>
      </c>
      <c r="R2548">
        <v>4.8</v>
      </c>
      <c r="S2548">
        <v>0</v>
      </c>
      <c r="T2548">
        <v>2.06</v>
      </c>
      <c r="U2548">
        <v>-0.6</v>
      </c>
      <c r="V2548" t="s">
        <v>159</v>
      </c>
      <c r="W2548" t="s">
        <v>45</v>
      </c>
      <c r="X2548">
        <v>1</v>
      </c>
      <c r="Y2548" t="str">
        <f>IF(tblRides[[#This Row],[supply_demand_ratio]]&lt;0.8,"Below 0.8",IF(tblRides[[#This Row],[supply_demand_ratio]]&lt;1,"Between 0.8-1.0",IF(tblRides[[#This Row],[supply_demand_ratio]]&lt;=1.2,"Between 1.0-1.2","Above 1.2")))</f>
        <v>Between 1.0-1.2</v>
      </c>
    </row>
    <row r="2549" spans="1:25" x14ac:dyDescent="0.3">
      <c r="A2549" t="s">
        <v>2604</v>
      </c>
      <c r="B2549" s="1">
        <v>46045.65347222222</v>
      </c>
      <c r="C2549" s="2">
        <v>46045</v>
      </c>
      <c r="D2549">
        <v>15</v>
      </c>
      <c r="E2549" t="s">
        <v>25</v>
      </c>
      <c r="F2549" t="s">
        <v>26</v>
      </c>
      <c r="G2549">
        <v>5.6</v>
      </c>
      <c r="H2549">
        <v>113.21</v>
      </c>
      <c r="I2549">
        <v>112.53</v>
      </c>
      <c r="J2549">
        <v>1</v>
      </c>
      <c r="K2549">
        <v>3.8</v>
      </c>
      <c r="L2549">
        <v>1.8</v>
      </c>
      <c r="M2549">
        <v>136</v>
      </c>
      <c r="N2549" t="s">
        <v>41</v>
      </c>
      <c r="O2549">
        <v>1.468</v>
      </c>
      <c r="P2549" t="s">
        <v>28</v>
      </c>
      <c r="Q2549" t="s">
        <v>29</v>
      </c>
      <c r="R2549">
        <v>4.68</v>
      </c>
      <c r="S2549">
        <v>25</v>
      </c>
      <c r="T2549">
        <v>-0.68</v>
      </c>
      <c r="U2549">
        <v>-2</v>
      </c>
      <c r="V2549" t="s">
        <v>159</v>
      </c>
      <c r="W2549" t="s">
        <v>31</v>
      </c>
      <c r="X2549">
        <v>1</v>
      </c>
      <c r="Y2549" t="str">
        <f>IF(tblRides[[#This Row],[supply_demand_ratio]]&lt;0.8,"Below 0.8",IF(tblRides[[#This Row],[supply_demand_ratio]]&lt;1,"Between 0.8-1.0",IF(tblRides[[#This Row],[supply_demand_ratio]]&lt;=1.2,"Between 1.0-1.2","Above 1.2")))</f>
        <v>Above 1.2</v>
      </c>
    </row>
    <row r="2550" spans="1:25" x14ac:dyDescent="0.3">
      <c r="A2550" t="s">
        <v>2605</v>
      </c>
      <c r="B2550" s="1">
        <v>46045.65347222222</v>
      </c>
      <c r="C2550" s="2">
        <v>46045</v>
      </c>
      <c r="D2550">
        <v>15</v>
      </c>
      <c r="E2550" t="s">
        <v>25</v>
      </c>
      <c r="F2550" t="s">
        <v>26</v>
      </c>
      <c r="G2550">
        <v>5.0999999999999996</v>
      </c>
      <c r="H2550">
        <v>133.53</v>
      </c>
      <c r="I2550">
        <v>133.13</v>
      </c>
      <c r="J2550">
        <v>1.1000000000000001</v>
      </c>
      <c r="K2550">
        <v>2.1</v>
      </c>
      <c r="L2550">
        <v>6.6</v>
      </c>
      <c r="M2550">
        <v>96</v>
      </c>
      <c r="N2550" t="s">
        <v>27</v>
      </c>
      <c r="O2550">
        <v>0.875</v>
      </c>
      <c r="P2550" t="s">
        <v>28</v>
      </c>
      <c r="Q2550" t="s">
        <v>29</v>
      </c>
      <c r="R2550">
        <v>4.68</v>
      </c>
      <c r="S2550">
        <v>52</v>
      </c>
      <c r="T2550">
        <v>-0.4</v>
      </c>
      <c r="U2550">
        <v>4.5</v>
      </c>
      <c r="V2550" t="s">
        <v>159</v>
      </c>
      <c r="W2550" t="s">
        <v>31</v>
      </c>
      <c r="X2550">
        <v>1</v>
      </c>
      <c r="Y2550" t="str">
        <f>IF(tblRides[[#This Row],[supply_demand_ratio]]&lt;0.8,"Below 0.8",IF(tblRides[[#This Row],[supply_demand_ratio]]&lt;1,"Between 0.8-1.0",IF(tblRides[[#This Row],[supply_demand_ratio]]&lt;=1.2,"Between 1.0-1.2","Above 1.2")))</f>
        <v>Between 0.8-1.0</v>
      </c>
    </row>
    <row r="2551" spans="1:25" x14ac:dyDescent="0.3">
      <c r="A2551" t="s">
        <v>2606</v>
      </c>
      <c r="B2551" s="1">
        <v>46045.667361111111</v>
      </c>
      <c r="C2551" s="2">
        <v>46045</v>
      </c>
      <c r="D2551">
        <v>16</v>
      </c>
      <c r="E2551" t="s">
        <v>25</v>
      </c>
      <c r="F2551" t="s">
        <v>34</v>
      </c>
      <c r="G2551">
        <v>3.4</v>
      </c>
      <c r="H2551">
        <v>95.38</v>
      </c>
      <c r="I2551">
        <v>92.23</v>
      </c>
      <c r="J2551">
        <v>1.1000000000000001</v>
      </c>
      <c r="K2551">
        <v>7.5</v>
      </c>
      <c r="L2551">
        <v>14.1</v>
      </c>
      <c r="M2551">
        <v>104</v>
      </c>
      <c r="N2551" t="s">
        <v>41</v>
      </c>
      <c r="O2551">
        <v>1.022</v>
      </c>
      <c r="P2551" t="s">
        <v>28</v>
      </c>
      <c r="Q2551" t="s">
        <v>29</v>
      </c>
      <c r="R2551">
        <v>4.53</v>
      </c>
      <c r="S2551">
        <v>0</v>
      </c>
      <c r="T2551">
        <v>-3.15</v>
      </c>
      <c r="U2551">
        <v>6.6</v>
      </c>
      <c r="V2551" t="s">
        <v>159</v>
      </c>
      <c r="W2551" t="s">
        <v>45</v>
      </c>
      <c r="X2551">
        <v>1</v>
      </c>
      <c r="Y2551" t="str">
        <f>IF(tblRides[[#This Row],[supply_demand_ratio]]&lt;0.8,"Below 0.8",IF(tblRides[[#This Row],[supply_demand_ratio]]&lt;1,"Between 0.8-1.0",IF(tblRides[[#This Row],[supply_demand_ratio]]&lt;=1.2,"Between 1.0-1.2","Above 1.2")))</f>
        <v>Between 1.0-1.2</v>
      </c>
    </row>
    <row r="2552" spans="1:25" x14ac:dyDescent="0.3">
      <c r="A2552" t="s">
        <v>2607</v>
      </c>
      <c r="B2552" s="1">
        <v>46045.672222222223</v>
      </c>
      <c r="C2552" s="2">
        <v>46045</v>
      </c>
      <c r="D2552">
        <v>16</v>
      </c>
      <c r="E2552" t="s">
        <v>62</v>
      </c>
      <c r="F2552" t="s">
        <v>26</v>
      </c>
      <c r="G2552">
        <v>3</v>
      </c>
      <c r="H2552">
        <v>90.28</v>
      </c>
      <c r="I2552">
        <v>89.77</v>
      </c>
      <c r="J2552">
        <v>1.1000000000000001</v>
      </c>
      <c r="K2552">
        <v>2</v>
      </c>
      <c r="L2552">
        <v>2.8</v>
      </c>
      <c r="M2552">
        <v>48</v>
      </c>
      <c r="N2552" t="s">
        <v>41</v>
      </c>
      <c r="O2552">
        <v>1.222</v>
      </c>
      <c r="P2552" t="s">
        <v>28</v>
      </c>
      <c r="Q2552" t="s">
        <v>29</v>
      </c>
      <c r="R2552">
        <v>4.67</v>
      </c>
      <c r="S2552">
        <v>122</v>
      </c>
      <c r="T2552">
        <v>-0.51</v>
      </c>
      <c r="U2552">
        <v>0.8</v>
      </c>
      <c r="V2552" t="s">
        <v>159</v>
      </c>
      <c r="W2552" t="s">
        <v>31</v>
      </c>
      <c r="X2552">
        <v>1</v>
      </c>
      <c r="Y2552" t="str">
        <f>IF(tblRides[[#This Row],[supply_demand_ratio]]&lt;0.8,"Below 0.8",IF(tblRides[[#This Row],[supply_demand_ratio]]&lt;1,"Between 0.8-1.0",IF(tblRides[[#This Row],[supply_demand_ratio]]&lt;=1.2,"Between 1.0-1.2","Above 1.2")))</f>
        <v>Above 1.2</v>
      </c>
    </row>
    <row r="2553" spans="1:25" x14ac:dyDescent="0.3">
      <c r="A2553" t="s">
        <v>2608</v>
      </c>
      <c r="B2553" s="1">
        <v>46045.70208333333</v>
      </c>
      <c r="C2553" s="2">
        <v>46045</v>
      </c>
      <c r="D2553">
        <v>16</v>
      </c>
      <c r="E2553" t="s">
        <v>33</v>
      </c>
      <c r="F2553" t="s">
        <v>34</v>
      </c>
      <c r="G2553">
        <v>5.9</v>
      </c>
      <c r="H2553">
        <v>149.41999999999999</v>
      </c>
      <c r="I2553">
        <v>153.28</v>
      </c>
      <c r="J2553">
        <v>1.1000000000000001</v>
      </c>
      <c r="K2553">
        <v>2</v>
      </c>
      <c r="L2553">
        <v>2.4</v>
      </c>
      <c r="M2553">
        <v>93</v>
      </c>
      <c r="N2553" t="s">
        <v>27</v>
      </c>
      <c r="O2553">
        <v>0.90900000000000003</v>
      </c>
      <c r="P2553" t="s">
        <v>28</v>
      </c>
      <c r="Q2553" t="s">
        <v>29</v>
      </c>
      <c r="R2553">
        <v>4.97</v>
      </c>
      <c r="S2553">
        <v>0</v>
      </c>
      <c r="T2553">
        <v>3.86</v>
      </c>
      <c r="U2553">
        <v>0.4</v>
      </c>
      <c r="V2553" t="s">
        <v>159</v>
      </c>
      <c r="W2553" t="s">
        <v>31</v>
      </c>
      <c r="X2553">
        <v>1</v>
      </c>
      <c r="Y2553" t="str">
        <f>IF(tblRides[[#This Row],[supply_demand_ratio]]&lt;0.8,"Below 0.8",IF(tblRides[[#This Row],[supply_demand_ratio]]&lt;1,"Between 0.8-1.0",IF(tblRides[[#This Row],[supply_demand_ratio]]&lt;=1.2,"Between 1.0-1.2","Above 1.2")))</f>
        <v>Between 0.8-1.0</v>
      </c>
    </row>
    <row r="2554" spans="1:25" x14ac:dyDescent="0.3">
      <c r="A2554" t="s">
        <v>2609</v>
      </c>
      <c r="B2554" s="1">
        <v>46045.71875</v>
      </c>
      <c r="C2554" s="2">
        <v>46045</v>
      </c>
      <c r="D2554">
        <v>17</v>
      </c>
      <c r="E2554" t="s">
        <v>25</v>
      </c>
      <c r="F2554" t="s">
        <v>26</v>
      </c>
      <c r="G2554">
        <v>4.0999999999999996</v>
      </c>
      <c r="H2554">
        <v>123.92</v>
      </c>
      <c r="I2554">
        <v>112.57</v>
      </c>
      <c r="J2554">
        <v>1.3</v>
      </c>
      <c r="K2554">
        <v>4.9000000000000004</v>
      </c>
      <c r="L2554">
        <v>6</v>
      </c>
      <c r="M2554">
        <v>97</v>
      </c>
      <c r="N2554" t="s">
        <v>72</v>
      </c>
      <c r="O2554">
        <v>0.623</v>
      </c>
      <c r="P2554" t="s">
        <v>28</v>
      </c>
      <c r="Q2554" t="s">
        <v>29</v>
      </c>
      <c r="R2554">
        <v>4.88</v>
      </c>
      <c r="S2554">
        <v>3</v>
      </c>
      <c r="T2554">
        <v>-11.35</v>
      </c>
      <c r="U2554">
        <v>1.1000000000000001</v>
      </c>
      <c r="V2554" t="s">
        <v>159</v>
      </c>
      <c r="W2554" t="s">
        <v>31</v>
      </c>
      <c r="X2554">
        <v>1</v>
      </c>
      <c r="Y2554" t="str">
        <f>IF(tblRides[[#This Row],[supply_demand_ratio]]&lt;0.8,"Below 0.8",IF(tblRides[[#This Row],[supply_demand_ratio]]&lt;1,"Between 0.8-1.0",IF(tblRides[[#This Row],[supply_demand_ratio]]&lt;=1.2,"Between 1.0-1.2","Above 1.2")))</f>
        <v>Below 0.8</v>
      </c>
    </row>
    <row r="2555" spans="1:25" x14ac:dyDescent="0.3">
      <c r="A2555" t="s">
        <v>2610</v>
      </c>
      <c r="B2555" s="1">
        <v>46045.76666666667</v>
      </c>
      <c r="C2555" s="2">
        <v>46045</v>
      </c>
      <c r="D2555">
        <v>18</v>
      </c>
      <c r="E2555" t="s">
        <v>25</v>
      </c>
      <c r="F2555" t="s">
        <v>26</v>
      </c>
      <c r="G2555">
        <v>4.5999999999999996</v>
      </c>
      <c r="H2555">
        <v>124.2</v>
      </c>
      <c r="J2555">
        <v>1.2</v>
      </c>
      <c r="K2555">
        <v>7</v>
      </c>
      <c r="M2555">
        <v>91</v>
      </c>
      <c r="N2555" t="s">
        <v>27</v>
      </c>
      <c r="O2555">
        <v>0.64400000000000002</v>
      </c>
      <c r="P2555" t="s">
        <v>82</v>
      </c>
      <c r="Q2555" t="s">
        <v>83</v>
      </c>
      <c r="R2555">
        <v>4.75</v>
      </c>
      <c r="S2555">
        <v>9</v>
      </c>
      <c r="V2555" t="s">
        <v>159</v>
      </c>
      <c r="W2555" t="s">
        <v>45</v>
      </c>
      <c r="X2555">
        <v>0</v>
      </c>
      <c r="Y2555" t="str">
        <f>IF(tblRides[[#This Row],[supply_demand_ratio]]&lt;0.8,"Below 0.8",IF(tblRides[[#This Row],[supply_demand_ratio]]&lt;1,"Between 0.8-1.0",IF(tblRides[[#This Row],[supply_demand_ratio]]&lt;=1.2,"Between 1.0-1.2","Above 1.2")))</f>
        <v>Below 0.8</v>
      </c>
    </row>
    <row r="2556" spans="1:25" x14ac:dyDescent="0.3">
      <c r="A2556" t="s">
        <v>2611</v>
      </c>
      <c r="B2556" s="1">
        <v>46045.772916666669</v>
      </c>
      <c r="C2556" s="2">
        <v>46045</v>
      </c>
      <c r="D2556">
        <v>18</v>
      </c>
      <c r="E2556" t="s">
        <v>36</v>
      </c>
      <c r="F2556" t="s">
        <v>34</v>
      </c>
      <c r="G2556">
        <v>6.8</v>
      </c>
      <c r="H2556">
        <v>168.97</v>
      </c>
      <c r="J2556">
        <v>1.1000000000000001</v>
      </c>
      <c r="K2556">
        <v>4.4000000000000004</v>
      </c>
      <c r="L2556">
        <v>8.8000000000000007</v>
      </c>
      <c r="M2556">
        <v>93</v>
      </c>
      <c r="N2556" t="s">
        <v>72</v>
      </c>
      <c r="O2556">
        <v>0.69199999999999995</v>
      </c>
      <c r="P2556" t="s">
        <v>58</v>
      </c>
      <c r="Q2556" t="s">
        <v>108</v>
      </c>
      <c r="R2556">
        <v>4.8</v>
      </c>
      <c r="S2556">
        <v>0</v>
      </c>
      <c r="U2556">
        <v>4.4000000000000004</v>
      </c>
      <c r="V2556" t="s">
        <v>159</v>
      </c>
      <c r="W2556" t="s">
        <v>31</v>
      </c>
      <c r="X2556">
        <v>0</v>
      </c>
      <c r="Y2556" t="str">
        <f>IF(tblRides[[#This Row],[supply_demand_ratio]]&lt;0.8,"Below 0.8",IF(tblRides[[#This Row],[supply_demand_ratio]]&lt;1,"Between 0.8-1.0",IF(tblRides[[#This Row],[supply_demand_ratio]]&lt;=1.2,"Between 1.0-1.2","Above 1.2")))</f>
        <v>Below 0.8</v>
      </c>
    </row>
    <row r="2557" spans="1:25" x14ac:dyDescent="0.3">
      <c r="A2557" t="s">
        <v>2612</v>
      </c>
      <c r="B2557" s="1">
        <v>46045.774305555555</v>
      </c>
      <c r="C2557" s="2">
        <v>46045</v>
      </c>
      <c r="D2557">
        <v>18</v>
      </c>
      <c r="E2557" t="s">
        <v>62</v>
      </c>
      <c r="F2557" t="s">
        <v>34</v>
      </c>
      <c r="G2557">
        <v>4.4000000000000004</v>
      </c>
      <c r="H2557">
        <v>106.98</v>
      </c>
      <c r="I2557">
        <v>106.3</v>
      </c>
      <c r="J2557">
        <v>1</v>
      </c>
      <c r="K2557">
        <v>3</v>
      </c>
      <c r="L2557">
        <v>6.6</v>
      </c>
      <c r="M2557">
        <v>55</v>
      </c>
      <c r="N2557" t="s">
        <v>41</v>
      </c>
      <c r="O2557">
        <v>1.1950000000000001</v>
      </c>
      <c r="P2557" t="s">
        <v>28</v>
      </c>
      <c r="Q2557" t="s">
        <v>29</v>
      </c>
      <c r="R2557">
        <v>4.42</v>
      </c>
      <c r="S2557">
        <v>0</v>
      </c>
      <c r="T2557">
        <v>-0.68</v>
      </c>
      <c r="U2557">
        <v>3.6</v>
      </c>
      <c r="V2557" t="s">
        <v>159</v>
      </c>
      <c r="W2557" t="s">
        <v>31</v>
      </c>
      <c r="X2557">
        <v>1</v>
      </c>
      <c r="Y2557" t="str">
        <f>IF(tblRides[[#This Row],[supply_demand_ratio]]&lt;0.8,"Below 0.8",IF(tblRides[[#This Row],[supply_demand_ratio]]&lt;1,"Between 0.8-1.0",IF(tblRides[[#This Row],[supply_demand_ratio]]&lt;=1.2,"Between 1.0-1.2","Above 1.2")))</f>
        <v>Between 1.0-1.2</v>
      </c>
    </row>
    <row r="2558" spans="1:25" x14ac:dyDescent="0.3">
      <c r="A2558" t="s">
        <v>2613</v>
      </c>
      <c r="B2558" s="1">
        <v>46045.786111111112</v>
      </c>
      <c r="C2558" s="2">
        <v>46045</v>
      </c>
      <c r="D2558">
        <v>18</v>
      </c>
      <c r="E2558" t="s">
        <v>25</v>
      </c>
      <c r="F2558" t="s">
        <v>26</v>
      </c>
      <c r="G2558">
        <v>3.6</v>
      </c>
      <c r="H2558">
        <v>131.43</v>
      </c>
      <c r="I2558">
        <v>129.41</v>
      </c>
      <c r="J2558">
        <v>1.3</v>
      </c>
      <c r="K2558">
        <v>6.7</v>
      </c>
      <c r="L2558">
        <v>6.3</v>
      </c>
      <c r="M2558">
        <v>96</v>
      </c>
      <c r="N2558" t="s">
        <v>72</v>
      </c>
      <c r="O2558">
        <v>0.62</v>
      </c>
      <c r="P2558" t="s">
        <v>28</v>
      </c>
      <c r="Q2558" t="s">
        <v>29</v>
      </c>
      <c r="R2558">
        <v>5</v>
      </c>
      <c r="S2558">
        <v>5</v>
      </c>
      <c r="T2558">
        <v>-2.02</v>
      </c>
      <c r="U2558">
        <v>-0.4</v>
      </c>
      <c r="V2558" t="s">
        <v>159</v>
      </c>
      <c r="W2558" t="s">
        <v>45</v>
      </c>
      <c r="X2558">
        <v>1</v>
      </c>
      <c r="Y2558" t="str">
        <f>IF(tblRides[[#This Row],[supply_demand_ratio]]&lt;0.8,"Below 0.8",IF(tblRides[[#This Row],[supply_demand_ratio]]&lt;1,"Between 0.8-1.0",IF(tblRides[[#This Row],[supply_demand_ratio]]&lt;=1.2,"Between 1.0-1.2","Above 1.2")))</f>
        <v>Below 0.8</v>
      </c>
    </row>
    <row r="2559" spans="1:25" x14ac:dyDescent="0.3">
      <c r="A2559" t="s">
        <v>2614</v>
      </c>
      <c r="B2559" s="1">
        <v>46045.786805555559</v>
      </c>
      <c r="C2559" s="2">
        <v>46045</v>
      </c>
      <c r="D2559">
        <v>18</v>
      </c>
      <c r="E2559" t="s">
        <v>43</v>
      </c>
      <c r="F2559" t="s">
        <v>26</v>
      </c>
      <c r="G2559">
        <v>8.6999999999999993</v>
      </c>
      <c r="H2559">
        <v>153.49</v>
      </c>
      <c r="J2559">
        <v>1</v>
      </c>
      <c r="K2559">
        <v>8.3000000000000007</v>
      </c>
      <c r="L2559">
        <v>8.1</v>
      </c>
      <c r="M2559">
        <v>49</v>
      </c>
      <c r="N2559" t="s">
        <v>41</v>
      </c>
      <c r="O2559">
        <v>1.2010000000000001</v>
      </c>
      <c r="P2559" t="s">
        <v>58</v>
      </c>
      <c r="Q2559" t="s">
        <v>108</v>
      </c>
      <c r="R2559">
        <v>5</v>
      </c>
      <c r="S2559">
        <v>67</v>
      </c>
      <c r="U2559">
        <v>-0.2</v>
      </c>
      <c r="V2559" t="s">
        <v>159</v>
      </c>
      <c r="W2559" t="s">
        <v>45</v>
      </c>
      <c r="X2559">
        <v>0</v>
      </c>
      <c r="Y2559" t="str">
        <f>IF(tblRides[[#This Row],[supply_demand_ratio]]&lt;0.8,"Below 0.8",IF(tblRides[[#This Row],[supply_demand_ratio]]&lt;1,"Between 0.8-1.0",IF(tblRides[[#This Row],[supply_demand_ratio]]&lt;=1.2,"Between 1.0-1.2","Above 1.2")))</f>
        <v>Above 1.2</v>
      </c>
    </row>
    <row r="2560" spans="1:25" x14ac:dyDescent="0.3">
      <c r="A2560" t="s">
        <v>2615</v>
      </c>
      <c r="B2560" s="1">
        <v>46045.792361111111</v>
      </c>
      <c r="C2560" s="2">
        <v>46045</v>
      </c>
      <c r="D2560">
        <v>19</v>
      </c>
      <c r="E2560" t="s">
        <v>36</v>
      </c>
      <c r="F2560" t="s">
        <v>34</v>
      </c>
      <c r="G2560">
        <v>4.0999999999999996</v>
      </c>
      <c r="H2560">
        <v>135.59</v>
      </c>
      <c r="I2560">
        <v>129.77000000000001</v>
      </c>
      <c r="J2560">
        <v>1.3</v>
      </c>
      <c r="K2560">
        <v>9.5</v>
      </c>
      <c r="L2560">
        <v>11.7</v>
      </c>
      <c r="M2560">
        <v>85</v>
      </c>
      <c r="N2560" t="s">
        <v>72</v>
      </c>
      <c r="O2560">
        <v>0.58099999999999996</v>
      </c>
      <c r="P2560" t="s">
        <v>28</v>
      </c>
      <c r="Q2560" t="s">
        <v>29</v>
      </c>
      <c r="R2560">
        <v>4.51</v>
      </c>
      <c r="S2560">
        <v>0</v>
      </c>
      <c r="T2560">
        <v>-5.82</v>
      </c>
      <c r="U2560">
        <v>2.2000000000000002</v>
      </c>
      <c r="V2560" t="s">
        <v>159</v>
      </c>
      <c r="W2560" t="s">
        <v>45</v>
      </c>
      <c r="X2560">
        <v>1</v>
      </c>
      <c r="Y2560" t="str">
        <f>IF(tblRides[[#This Row],[supply_demand_ratio]]&lt;0.8,"Below 0.8",IF(tblRides[[#This Row],[supply_demand_ratio]]&lt;1,"Between 0.8-1.0",IF(tblRides[[#This Row],[supply_demand_ratio]]&lt;=1.2,"Between 1.0-1.2","Above 1.2")))</f>
        <v>Below 0.8</v>
      </c>
    </row>
    <row r="2561" spans="1:25" x14ac:dyDescent="0.3">
      <c r="A2561" t="s">
        <v>2616</v>
      </c>
      <c r="B2561" s="1">
        <v>46045.797222222223</v>
      </c>
      <c r="C2561" s="2">
        <v>46045</v>
      </c>
      <c r="D2561">
        <v>19</v>
      </c>
      <c r="E2561" t="s">
        <v>62</v>
      </c>
      <c r="F2561" t="s">
        <v>26</v>
      </c>
      <c r="G2561">
        <v>3.4</v>
      </c>
      <c r="H2561">
        <v>88.92</v>
      </c>
      <c r="I2561">
        <v>86.09</v>
      </c>
      <c r="J2561">
        <v>1.1000000000000001</v>
      </c>
      <c r="K2561">
        <v>6</v>
      </c>
      <c r="L2561">
        <v>10.3</v>
      </c>
      <c r="M2561">
        <v>50</v>
      </c>
      <c r="N2561" t="s">
        <v>41</v>
      </c>
      <c r="O2561">
        <v>1.4590000000000001</v>
      </c>
      <c r="P2561" t="s">
        <v>28</v>
      </c>
      <c r="Q2561" t="s">
        <v>29</v>
      </c>
      <c r="R2561">
        <v>4.66</v>
      </c>
      <c r="S2561">
        <v>3</v>
      </c>
      <c r="T2561">
        <v>-2.83</v>
      </c>
      <c r="U2561">
        <v>4.3</v>
      </c>
      <c r="V2561" t="s">
        <v>159</v>
      </c>
      <c r="W2561" t="s">
        <v>45</v>
      </c>
      <c r="X2561">
        <v>1</v>
      </c>
      <c r="Y2561" t="str">
        <f>IF(tblRides[[#This Row],[supply_demand_ratio]]&lt;0.8,"Below 0.8",IF(tblRides[[#This Row],[supply_demand_ratio]]&lt;1,"Between 0.8-1.0",IF(tblRides[[#This Row],[supply_demand_ratio]]&lt;=1.2,"Between 1.0-1.2","Above 1.2")))</f>
        <v>Above 1.2</v>
      </c>
    </row>
    <row r="2562" spans="1:25" x14ac:dyDescent="0.3">
      <c r="A2562" t="s">
        <v>2617</v>
      </c>
      <c r="B2562" s="1">
        <v>46045.79791666667</v>
      </c>
      <c r="C2562" s="2">
        <v>46045</v>
      </c>
      <c r="D2562">
        <v>19</v>
      </c>
      <c r="E2562" t="s">
        <v>62</v>
      </c>
      <c r="F2562" t="s">
        <v>34</v>
      </c>
      <c r="G2562">
        <v>1.8</v>
      </c>
      <c r="H2562">
        <v>68.48</v>
      </c>
      <c r="I2562">
        <v>65.8</v>
      </c>
      <c r="J2562">
        <v>1.1000000000000001</v>
      </c>
      <c r="K2562">
        <v>9.1999999999999993</v>
      </c>
      <c r="L2562">
        <v>11.3</v>
      </c>
      <c r="M2562">
        <v>39</v>
      </c>
      <c r="N2562" t="s">
        <v>41</v>
      </c>
      <c r="O2562">
        <v>0.96199999999999997</v>
      </c>
      <c r="P2562" t="s">
        <v>28</v>
      </c>
      <c r="Q2562" t="s">
        <v>29</v>
      </c>
      <c r="R2562">
        <v>4.79</v>
      </c>
      <c r="S2562">
        <v>0</v>
      </c>
      <c r="T2562">
        <v>-2.68</v>
      </c>
      <c r="U2562">
        <v>2.1</v>
      </c>
      <c r="V2562" t="s">
        <v>159</v>
      </c>
      <c r="W2562" t="s">
        <v>45</v>
      </c>
      <c r="X2562">
        <v>1</v>
      </c>
      <c r="Y2562" t="str">
        <f>IF(tblRides[[#This Row],[supply_demand_ratio]]&lt;0.8,"Below 0.8",IF(tblRides[[#This Row],[supply_demand_ratio]]&lt;1,"Between 0.8-1.0",IF(tblRides[[#This Row],[supply_demand_ratio]]&lt;=1.2,"Between 1.0-1.2","Above 1.2")))</f>
        <v>Between 0.8-1.0</v>
      </c>
    </row>
    <row r="2563" spans="1:25" x14ac:dyDescent="0.3">
      <c r="A2563" t="s">
        <v>2618</v>
      </c>
      <c r="B2563" s="1">
        <v>46045.804166666669</v>
      </c>
      <c r="C2563" s="2">
        <v>46045</v>
      </c>
      <c r="D2563">
        <v>19</v>
      </c>
      <c r="E2563" t="s">
        <v>25</v>
      </c>
      <c r="F2563" t="s">
        <v>26</v>
      </c>
      <c r="G2563">
        <v>2.8</v>
      </c>
      <c r="H2563">
        <v>100.85</v>
      </c>
      <c r="I2563">
        <v>102.97</v>
      </c>
      <c r="J2563">
        <v>1.3</v>
      </c>
      <c r="K2563">
        <v>12.2</v>
      </c>
      <c r="L2563">
        <v>15</v>
      </c>
      <c r="M2563">
        <v>97</v>
      </c>
      <c r="N2563" t="s">
        <v>72</v>
      </c>
      <c r="O2563">
        <v>0.58299999999999996</v>
      </c>
      <c r="P2563" t="s">
        <v>28</v>
      </c>
      <c r="Q2563" t="s">
        <v>29</v>
      </c>
      <c r="R2563">
        <v>4.8099999999999996</v>
      </c>
      <c r="S2563">
        <v>17</v>
      </c>
      <c r="T2563">
        <v>2.12</v>
      </c>
      <c r="U2563">
        <v>2.8</v>
      </c>
      <c r="V2563" t="s">
        <v>159</v>
      </c>
      <c r="W2563" t="s">
        <v>77</v>
      </c>
      <c r="X2563">
        <v>1</v>
      </c>
      <c r="Y2563" t="str">
        <f>IF(tblRides[[#This Row],[supply_demand_ratio]]&lt;0.8,"Below 0.8",IF(tblRides[[#This Row],[supply_demand_ratio]]&lt;1,"Between 0.8-1.0",IF(tblRides[[#This Row],[supply_demand_ratio]]&lt;=1.2,"Between 1.0-1.2","Above 1.2")))</f>
        <v>Below 0.8</v>
      </c>
    </row>
    <row r="2564" spans="1:25" x14ac:dyDescent="0.3">
      <c r="A2564" t="s">
        <v>2619</v>
      </c>
      <c r="B2564" s="1">
        <v>46045.825694444444</v>
      </c>
      <c r="C2564" s="2">
        <v>46045</v>
      </c>
      <c r="D2564">
        <v>19</v>
      </c>
      <c r="E2564" t="s">
        <v>25</v>
      </c>
      <c r="F2564" t="s">
        <v>26</v>
      </c>
      <c r="G2564">
        <v>2.1</v>
      </c>
      <c r="H2564">
        <v>100.37</v>
      </c>
      <c r="I2564">
        <v>105.52</v>
      </c>
      <c r="J2564">
        <v>1.4</v>
      </c>
      <c r="K2564">
        <v>6.2</v>
      </c>
      <c r="L2564">
        <v>8.4</v>
      </c>
      <c r="M2564">
        <v>86</v>
      </c>
      <c r="N2564" t="s">
        <v>72</v>
      </c>
      <c r="O2564">
        <v>0.59299999999999997</v>
      </c>
      <c r="P2564" t="s">
        <v>28</v>
      </c>
      <c r="Q2564" t="s">
        <v>29</v>
      </c>
      <c r="R2564">
        <v>4.5999999999999996</v>
      </c>
      <c r="S2564">
        <v>22</v>
      </c>
      <c r="T2564">
        <v>5.15</v>
      </c>
      <c r="U2564">
        <v>2.2000000000000002</v>
      </c>
      <c r="V2564" t="s">
        <v>159</v>
      </c>
      <c r="W2564" t="s">
        <v>45</v>
      </c>
      <c r="X2564">
        <v>1</v>
      </c>
      <c r="Y2564" t="str">
        <f>IF(tblRides[[#This Row],[supply_demand_ratio]]&lt;0.8,"Below 0.8",IF(tblRides[[#This Row],[supply_demand_ratio]]&lt;1,"Between 0.8-1.0",IF(tblRides[[#This Row],[supply_demand_ratio]]&lt;=1.2,"Between 1.0-1.2","Above 1.2")))</f>
        <v>Below 0.8</v>
      </c>
    </row>
    <row r="2565" spans="1:25" x14ac:dyDescent="0.3">
      <c r="A2565" t="s">
        <v>2620</v>
      </c>
      <c r="B2565" s="1">
        <v>46045.82916666667</v>
      </c>
      <c r="C2565" s="2">
        <v>46045</v>
      </c>
      <c r="D2565">
        <v>19</v>
      </c>
      <c r="E2565" t="s">
        <v>43</v>
      </c>
      <c r="F2565" t="s">
        <v>26</v>
      </c>
      <c r="G2565">
        <v>1.7</v>
      </c>
      <c r="H2565">
        <v>74.23</v>
      </c>
      <c r="I2565">
        <v>73.16</v>
      </c>
      <c r="J2565">
        <v>1.1000000000000001</v>
      </c>
      <c r="K2565">
        <v>4.2</v>
      </c>
      <c r="L2565">
        <v>5.6</v>
      </c>
      <c r="M2565">
        <v>45</v>
      </c>
      <c r="N2565" t="s">
        <v>41</v>
      </c>
      <c r="O2565">
        <v>0.85199999999999998</v>
      </c>
      <c r="P2565" t="s">
        <v>28</v>
      </c>
      <c r="Q2565" t="s">
        <v>29</v>
      </c>
      <c r="R2565">
        <v>4.75</v>
      </c>
      <c r="S2565">
        <v>9</v>
      </c>
      <c r="T2565">
        <v>-1.07</v>
      </c>
      <c r="U2565">
        <v>1.4</v>
      </c>
      <c r="V2565" t="s">
        <v>159</v>
      </c>
      <c r="W2565" t="s">
        <v>31</v>
      </c>
      <c r="X2565">
        <v>1</v>
      </c>
      <c r="Y2565" t="str">
        <f>IF(tblRides[[#This Row],[supply_demand_ratio]]&lt;0.8,"Below 0.8",IF(tblRides[[#This Row],[supply_demand_ratio]]&lt;1,"Between 0.8-1.0",IF(tblRides[[#This Row],[supply_demand_ratio]]&lt;=1.2,"Between 1.0-1.2","Above 1.2")))</f>
        <v>Between 0.8-1.0</v>
      </c>
    </row>
    <row r="2566" spans="1:25" x14ac:dyDescent="0.3">
      <c r="A2566" t="s">
        <v>2621</v>
      </c>
      <c r="B2566" s="1">
        <v>46045.85</v>
      </c>
      <c r="C2566" s="2">
        <v>46045</v>
      </c>
      <c r="D2566">
        <v>20</v>
      </c>
      <c r="E2566" t="s">
        <v>25</v>
      </c>
      <c r="F2566" t="s">
        <v>26</v>
      </c>
      <c r="G2566">
        <v>3</v>
      </c>
      <c r="H2566">
        <v>107.93</v>
      </c>
      <c r="I2566">
        <v>105.76</v>
      </c>
      <c r="J2566">
        <v>1.2</v>
      </c>
      <c r="K2566">
        <v>6.7</v>
      </c>
      <c r="L2566">
        <v>8.8000000000000007</v>
      </c>
      <c r="M2566">
        <v>80</v>
      </c>
      <c r="N2566" t="s">
        <v>27</v>
      </c>
      <c r="O2566">
        <v>0.55900000000000005</v>
      </c>
      <c r="P2566" t="s">
        <v>28</v>
      </c>
      <c r="Q2566" t="s">
        <v>29</v>
      </c>
      <c r="R2566">
        <v>4.82</v>
      </c>
      <c r="S2566">
        <v>2</v>
      </c>
      <c r="T2566">
        <v>-2.17</v>
      </c>
      <c r="U2566">
        <v>2.1</v>
      </c>
      <c r="V2566" t="s">
        <v>159</v>
      </c>
      <c r="W2566" t="s">
        <v>45</v>
      </c>
      <c r="X2566">
        <v>1</v>
      </c>
      <c r="Y2566" t="str">
        <f>IF(tblRides[[#This Row],[supply_demand_ratio]]&lt;0.8,"Below 0.8",IF(tblRides[[#This Row],[supply_demand_ratio]]&lt;1,"Between 0.8-1.0",IF(tblRides[[#This Row],[supply_demand_ratio]]&lt;=1.2,"Between 1.0-1.2","Above 1.2")))</f>
        <v>Below 0.8</v>
      </c>
    </row>
    <row r="2567" spans="1:25" x14ac:dyDescent="0.3">
      <c r="A2567" t="s">
        <v>2622</v>
      </c>
      <c r="B2567" s="1">
        <v>46045.859722222223</v>
      </c>
      <c r="C2567" s="2">
        <v>46045</v>
      </c>
      <c r="D2567">
        <v>20</v>
      </c>
      <c r="E2567" t="s">
        <v>62</v>
      </c>
      <c r="F2567" t="s">
        <v>26</v>
      </c>
      <c r="G2567">
        <v>7</v>
      </c>
      <c r="H2567">
        <v>124.81</v>
      </c>
      <c r="I2567">
        <v>124.18</v>
      </c>
      <c r="J2567">
        <v>1</v>
      </c>
      <c r="K2567">
        <v>5.8</v>
      </c>
      <c r="L2567">
        <v>9</v>
      </c>
      <c r="M2567">
        <v>46</v>
      </c>
      <c r="N2567" t="s">
        <v>41</v>
      </c>
      <c r="O2567">
        <v>1.1200000000000001</v>
      </c>
      <c r="P2567" t="s">
        <v>28</v>
      </c>
      <c r="Q2567" t="s">
        <v>29</v>
      </c>
      <c r="R2567">
        <v>4.51</v>
      </c>
      <c r="S2567">
        <v>8</v>
      </c>
      <c r="T2567">
        <v>-0.63</v>
      </c>
      <c r="U2567">
        <v>3.2</v>
      </c>
      <c r="V2567" t="s">
        <v>159</v>
      </c>
      <c r="W2567" t="s">
        <v>45</v>
      </c>
      <c r="X2567">
        <v>1</v>
      </c>
      <c r="Y2567" t="str">
        <f>IF(tblRides[[#This Row],[supply_demand_ratio]]&lt;0.8,"Below 0.8",IF(tblRides[[#This Row],[supply_demand_ratio]]&lt;1,"Between 0.8-1.0",IF(tblRides[[#This Row],[supply_demand_ratio]]&lt;=1.2,"Between 1.0-1.2","Above 1.2")))</f>
        <v>Between 1.0-1.2</v>
      </c>
    </row>
    <row r="2568" spans="1:25" x14ac:dyDescent="0.3">
      <c r="A2568" t="s">
        <v>2623</v>
      </c>
      <c r="B2568" s="1">
        <v>46045.861805555556</v>
      </c>
      <c r="C2568" s="2">
        <v>46045</v>
      </c>
      <c r="D2568">
        <v>20</v>
      </c>
      <c r="E2568" t="s">
        <v>25</v>
      </c>
      <c r="F2568" t="s">
        <v>34</v>
      </c>
      <c r="G2568">
        <v>5.5</v>
      </c>
      <c r="H2568">
        <v>158.22</v>
      </c>
      <c r="J2568">
        <v>1.2</v>
      </c>
      <c r="K2568">
        <v>9.6999999999999993</v>
      </c>
      <c r="L2568">
        <v>11.6</v>
      </c>
      <c r="M2568">
        <v>115</v>
      </c>
      <c r="N2568" t="s">
        <v>27</v>
      </c>
      <c r="O2568">
        <v>0.80300000000000005</v>
      </c>
      <c r="P2568" t="s">
        <v>37</v>
      </c>
      <c r="Q2568" t="s">
        <v>38</v>
      </c>
      <c r="R2568">
        <v>4.66</v>
      </c>
      <c r="S2568">
        <v>0</v>
      </c>
      <c r="U2568">
        <v>1.9</v>
      </c>
      <c r="V2568" t="s">
        <v>159</v>
      </c>
      <c r="W2568" t="s">
        <v>45</v>
      </c>
      <c r="X2568">
        <v>0</v>
      </c>
      <c r="Y2568" t="str">
        <f>IF(tblRides[[#This Row],[supply_demand_ratio]]&lt;0.8,"Below 0.8",IF(tblRides[[#This Row],[supply_demand_ratio]]&lt;1,"Between 0.8-1.0",IF(tblRides[[#This Row],[supply_demand_ratio]]&lt;=1.2,"Between 1.0-1.2","Above 1.2")))</f>
        <v>Between 0.8-1.0</v>
      </c>
    </row>
    <row r="2569" spans="1:25" x14ac:dyDescent="0.3">
      <c r="A2569" t="s">
        <v>2624</v>
      </c>
      <c r="B2569" s="1">
        <v>46045.870138888888</v>
      </c>
      <c r="C2569" s="2">
        <v>46045</v>
      </c>
      <c r="D2569">
        <v>20</v>
      </c>
      <c r="E2569" t="s">
        <v>33</v>
      </c>
      <c r="F2569" t="s">
        <v>26</v>
      </c>
      <c r="G2569">
        <v>4.3</v>
      </c>
      <c r="H2569">
        <v>102.11</v>
      </c>
      <c r="J2569">
        <v>1</v>
      </c>
      <c r="K2569">
        <v>4.9000000000000004</v>
      </c>
      <c r="L2569">
        <v>5.0999999999999996</v>
      </c>
      <c r="M2569">
        <v>61</v>
      </c>
      <c r="N2569" t="s">
        <v>27</v>
      </c>
      <c r="O2569">
        <v>0.65300000000000002</v>
      </c>
      <c r="P2569" t="s">
        <v>58</v>
      </c>
      <c r="Q2569" t="s">
        <v>59</v>
      </c>
      <c r="R2569">
        <v>4.9000000000000004</v>
      </c>
      <c r="S2569">
        <v>9</v>
      </c>
      <c r="U2569">
        <v>0.2</v>
      </c>
      <c r="V2569" t="s">
        <v>159</v>
      </c>
      <c r="W2569" t="s">
        <v>31</v>
      </c>
      <c r="X2569">
        <v>0</v>
      </c>
      <c r="Y2569" t="str">
        <f>IF(tblRides[[#This Row],[supply_demand_ratio]]&lt;0.8,"Below 0.8",IF(tblRides[[#This Row],[supply_demand_ratio]]&lt;1,"Between 0.8-1.0",IF(tblRides[[#This Row],[supply_demand_ratio]]&lt;=1.2,"Between 1.0-1.2","Above 1.2")))</f>
        <v>Below 0.8</v>
      </c>
    </row>
    <row r="2570" spans="1:25" x14ac:dyDescent="0.3">
      <c r="A2570" t="s">
        <v>2625</v>
      </c>
      <c r="B2570" s="1">
        <v>46045.883333333331</v>
      </c>
      <c r="C2570" s="2">
        <v>46045</v>
      </c>
      <c r="D2570">
        <v>21</v>
      </c>
      <c r="E2570" t="s">
        <v>62</v>
      </c>
      <c r="F2570" t="s">
        <v>34</v>
      </c>
      <c r="G2570">
        <v>7.6</v>
      </c>
      <c r="H2570">
        <v>142.06</v>
      </c>
      <c r="I2570">
        <v>141.36000000000001</v>
      </c>
      <c r="J2570">
        <v>1</v>
      </c>
      <c r="K2570">
        <v>4.7</v>
      </c>
      <c r="L2570">
        <v>12.6</v>
      </c>
      <c r="M2570">
        <v>56</v>
      </c>
      <c r="N2570" t="s">
        <v>41</v>
      </c>
      <c r="O2570">
        <v>1.502</v>
      </c>
      <c r="P2570" t="s">
        <v>28</v>
      </c>
      <c r="Q2570" t="s">
        <v>29</v>
      </c>
      <c r="R2570">
        <v>4.96</v>
      </c>
      <c r="S2570">
        <v>0</v>
      </c>
      <c r="T2570">
        <v>-0.7</v>
      </c>
      <c r="U2570">
        <v>7.9</v>
      </c>
      <c r="V2570" t="s">
        <v>159</v>
      </c>
      <c r="W2570" t="s">
        <v>31</v>
      </c>
      <c r="X2570">
        <v>1</v>
      </c>
      <c r="Y2570" t="str">
        <f>IF(tblRides[[#This Row],[supply_demand_ratio]]&lt;0.8,"Below 0.8",IF(tblRides[[#This Row],[supply_demand_ratio]]&lt;1,"Between 0.8-1.0",IF(tblRides[[#This Row],[supply_demand_ratio]]&lt;=1.2,"Between 1.0-1.2","Above 1.2")))</f>
        <v>Above 1.2</v>
      </c>
    </row>
    <row r="2571" spans="1:25" x14ac:dyDescent="0.3">
      <c r="A2571" t="s">
        <v>2626</v>
      </c>
      <c r="B2571" s="1">
        <v>46045.893055555556</v>
      </c>
      <c r="C2571" s="2">
        <v>46045</v>
      </c>
      <c r="D2571">
        <v>21</v>
      </c>
      <c r="E2571" t="s">
        <v>62</v>
      </c>
      <c r="F2571" t="s">
        <v>26</v>
      </c>
      <c r="G2571">
        <v>3.6</v>
      </c>
      <c r="H2571">
        <v>84.45</v>
      </c>
      <c r="I2571">
        <v>78.05</v>
      </c>
      <c r="J2571">
        <v>1</v>
      </c>
      <c r="K2571">
        <v>4.5</v>
      </c>
      <c r="L2571">
        <v>1</v>
      </c>
      <c r="M2571">
        <v>49</v>
      </c>
      <c r="N2571" t="s">
        <v>41</v>
      </c>
      <c r="O2571">
        <v>1.6439999999999999</v>
      </c>
      <c r="P2571" t="s">
        <v>28</v>
      </c>
      <c r="Q2571" t="s">
        <v>29</v>
      </c>
      <c r="R2571">
        <v>4.8499999999999996</v>
      </c>
      <c r="S2571">
        <v>22</v>
      </c>
      <c r="T2571">
        <v>-6.4</v>
      </c>
      <c r="U2571">
        <v>-3.5</v>
      </c>
      <c r="V2571" t="s">
        <v>159</v>
      </c>
      <c r="W2571" t="s">
        <v>31</v>
      </c>
      <c r="X2571">
        <v>1</v>
      </c>
      <c r="Y2571" t="str">
        <f>IF(tblRides[[#This Row],[supply_demand_ratio]]&lt;0.8,"Below 0.8",IF(tblRides[[#This Row],[supply_demand_ratio]]&lt;1,"Between 0.8-1.0",IF(tblRides[[#This Row],[supply_demand_ratio]]&lt;=1.2,"Between 1.0-1.2","Above 1.2")))</f>
        <v>Above 1.2</v>
      </c>
    </row>
    <row r="2572" spans="1:25" x14ac:dyDescent="0.3">
      <c r="A2572" t="s">
        <v>2627</v>
      </c>
      <c r="B2572" s="1">
        <v>46045.895138888889</v>
      </c>
      <c r="C2572" s="2">
        <v>46045</v>
      </c>
      <c r="D2572">
        <v>21</v>
      </c>
      <c r="E2572" t="s">
        <v>33</v>
      </c>
      <c r="F2572" t="s">
        <v>26</v>
      </c>
      <c r="G2572">
        <v>6.6</v>
      </c>
      <c r="H2572">
        <v>136.38999999999999</v>
      </c>
      <c r="J2572">
        <v>1</v>
      </c>
      <c r="K2572">
        <v>7.9</v>
      </c>
      <c r="L2572">
        <v>11.4</v>
      </c>
      <c r="M2572">
        <v>76</v>
      </c>
      <c r="N2572" t="s">
        <v>41</v>
      </c>
      <c r="O2572">
        <v>1.204</v>
      </c>
      <c r="P2572" t="s">
        <v>58</v>
      </c>
      <c r="Q2572" t="s">
        <v>74</v>
      </c>
      <c r="R2572">
        <v>4.8600000000000003</v>
      </c>
      <c r="S2572">
        <v>7</v>
      </c>
      <c r="U2572">
        <v>3.5</v>
      </c>
      <c r="V2572" t="s">
        <v>159</v>
      </c>
      <c r="W2572" t="s">
        <v>45</v>
      </c>
      <c r="X2572">
        <v>0</v>
      </c>
      <c r="Y2572" t="str">
        <f>IF(tblRides[[#This Row],[supply_demand_ratio]]&lt;0.8,"Below 0.8",IF(tblRides[[#This Row],[supply_demand_ratio]]&lt;1,"Between 0.8-1.0",IF(tblRides[[#This Row],[supply_demand_ratio]]&lt;=1.2,"Between 1.0-1.2","Above 1.2")))</f>
        <v>Above 1.2</v>
      </c>
    </row>
    <row r="2573" spans="1:25" x14ac:dyDescent="0.3">
      <c r="A2573" t="s">
        <v>2628</v>
      </c>
      <c r="B2573" s="1">
        <v>46045.902777777781</v>
      </c>
      <c r="C2573" s="2">
        <v>46045</v>
      </c>
      <c r="D2573">
        <v>21</v>
      </c>
      <c r="E2573" t="s">
        <v>62</v>
      </c>
      <c r="F2573" t="s">
        <v>34</v>
      </c>
      <c r="G2573">
        <v>8.5</v>
      </c>
      <c r="H2573">
        <v>168.56</v>
      </c>
      <c r="I2573">
        <v>160.6</v>
      </c>
      <c r="J2573">
        <v>1.1000000000000001</v>
      </c>
      <c r="K2573">
        <v>6.7</v>
      </c>
      <c r="L2573">
        <v>6.1</v>
      </c>
      <c r="M2573">
        <v>55</v>
      </c>
      <c r="N2573" t="s">
        <v>41</v>
      </c>
      <c r="O2573">
        <v>1.2390000000000001</v>
      </c>
      <c r="P2573" t="s">
        <v>28</v>
      </c>
      <c r="Q2573" t="s">
        <v>29</v>
      </c>
      <c r="R2573">
        <v>4.68</v>
      </c>
      <c r="S2573">
        <v>0</v>
      </c>
      <c r="T2573">
        <v>-7.96</v>
      </c>
      <c r="U2573">
        <v>-0.6</v>
      </c>
      <c r="V2573" t="s">
        <v>159</v>
      </c>
      <c r="W2573" t="s">
        <v>45</v>
      </c>
      <c r="X2573">
        <v>1</v>
      </c>
      <c r="Y2573" t="str">
        <f>IF(tblRides[[#This Row],[supply_demand_ratio]]&lt;0.8,"Below 0.8",IF(tblRides[[#This Row],[supply_demand_ratio]]&lt;1,"Between 0.8-1.0",IF(tblRides[[#This Row],[supply_demand_ratio]]&lt;=1.2,"Between 1.0-1.2","Above 1.2")))</f>
        <v>Above 1.2</v>
      </c>
    </row>
    <row r="2574" spans="1:25" x14ac:dyDescent="0.3">
      <c r="A2574" t="s">
        <v>2629</v>
      </c>
      <c r="B2574" s="1">
        <v>46045.90902777778</v>
      </c>
      <c r="C2574" s="2">
        <v>46045</v>
      </c>
      <c r="D2574">
        <v>21</v>
      </c>
      <c r="E2574" t="s">
        <v>25</v>
      </c>
      <c r="F2574" t="s">
        <v>26</v>
      </c>
      <c r="G2574">
        <v>0.9</v>
      </c>
      <c r="H2574">
        <v>68.87</v>
      </c>
      <c r="I2574">
        <v>68.290000000000006</v>
      </c>
      <c r="J2574">
        <v>1.2</v>
      </c>
      <c r="K2574">
        <v>3.8</v>
      </c>
      <c r="L2574">
        <v>1</v>
      </c>
      <c r="M2574">
        <v>126</v>
      </c>
      <c r="N2574" t="s">
        <v>72</v>
      </c>
      <c r="O2574">
        <v>0.871</v>
      </c>
      <c r="P2574" t="s">
        <v>28</v>
      </c>
      <c r="Q2574" t="s">
        <v>29</v>
      </c>
      <c r="R2574">
        <v>4.67</v>
      </c>
      <c r="S2574">
        <v>3</v>
      </c>
      <c r="T2574">
        <v>-0.57999999999999996</v>
      </c>
      <c r="U2574">
        <v>-2.8</v>
      </c>
      <c r="V2574" t="s">
        <v>159</v>
      </c>
      <c r="W2574" t="s">
        <v>31</v>
      </c>
      <c r="X2574">
        <v>1</v>
      </c>
      <c r="Y2574" t="str">
        <f>IF(tblRides[[#This Row],[supply_demand_ratio]]&lt;0.8,"Below 0.8",IF(tblRides[[#This Row],[supply_demand_ratio]]&lt;1,"Between 0.8-1.0",IF(tblRides[[#This Row],[supply_demand_ratio]]&lt;=1.2,"Between 1.0-1.2","Above 1.2")))</f>
        <v>Between 0.8-1.0</v>
      </c>
    </row>
    <row r="2575" spans="1:25" x14ac:dyDescent="0.3">
      <c r="A2575" t="s">
        <v>2630</v>
      </c>
      <c r="B2575" s="1">
        <v>46045.918055555558</v>
      </c>
      <c r="C2575" s="2">
        <v>46045</v>
      </c>
      <c r="D2575">
        <v>22</v>
      </c>
      <c r="E2575" t="s">
        <v>43</v>
      </c>
      <c r="F2575" t="s">
        <v>26</v>
      </c>
      <c r="G2575">
        <v>5.4</v>
      </c>
      <c r="H2575">
        <v>124.43</v>
      </c>
      <c r="I2575">
        <v>122.66</v>
      </c>
      <c r="J2575">
        <v>1</v>
      </c>
      <c r="K2575">
        <v>6.2</v>
      </c>
      <c r="L2575">
        <v>1</v>
      </c>
      <c r="M2575">
        <v>73</v>
      </c>
      <c r="N2575" t="s">
        <v>41</v>
      </c>
      <c r="O2575">
        <v>1.6839999999999999</v>
      </c>
      <c r="P2575" t="s">
        <v>28</v>
      </c>
      <c r="Q2575" t="s">
        <v>29</v>
      </c>
      <c r="R2575">
        <v>4.75</v>
      </c>
      <c r="S2575">
        <v>19</v>
      </c>
      <c r="T2575">
        <v>-1.77</v>
      </c>
      <c r="U2575">
        <v>-5.2</v>
      </c>
      <c r="V2575" t="s">
        <v>159</v>
      </c>
      <c r="W2575" t="s">
        <v>45</v>
      </c>
      <c r="X2575">
        <v>1</v>
      </c>
      <c r="Y2575" t="str">
        <f>IF(tblRides[[#This Row],[supply_demand_ratio]]&lt;0.8,"Below 0.8",IF(tblRides[[#This Row],[supply_demand_ratio]]&lt;1,"Between 0.8-1.0",IF(tblRides[[#This Row],[supply_demand_ratio]]&lt;=1.2,"Between 1.0-1.2","Above 1.2")))</f>
        <v>Above 1.2</v>
      </c>
    </row>
    <row r="2576" spans="1:25" x14ac:dyDescent="0.3">
      <c r="A2576" t="s">
        <v>2631</v>
      </c>
      <c r="B2576" s="1">
        <v>46045.925000000003</v>
      </c>
      <c r="C2576" s="2">
        <v>46045</v>
      </c>
      <c r="D2576">
        <v>22</v>
      </c>
      <c r="E2576" t="s">
        <v>25</v>
      </c>
      <c r="F2576" t="s">
        <v>26</v>
      </c>
      <c r="G2576">
        <v>7.3</v>
      </c>
      <c r="H2576">
        <v>166.56</v>
      </c>
      <c r="J2576">
        <v>1</v>
      </c>
      <c r="K2576">
        <v>4.0999999999999996</v>
      </c>
      <c r="L2576">
        <v>4.4000000000000004</v>
      </c>
      <c r="M2576">
        <v>121</v>
      </c>
      <c r="N2576" t="s">
        <v>27</v>
      </c>
      <c r="O2576">
        <v>0.98799999999999999</v>
      </c>
      <c r="P2576" t="s">
        <v>37</v>
      </c>
      <c r="Q2576" t="s">
        <v>280</v>
      </c>
      <c r="R2576">
        <v>4.5599999999999996</v>
      </c>
      <c r="S2576">
        <v>15</v>
      </c>
      <c r="U2576">
        <v>0.3</v>
      </c>
      <c r="V2576" t="s">
        <v>159</v>
      </c>
      <c r="W2576" t="s">
        <v>31</v>
      </c>
      <c r="X2576">
        <v>0</v>
      </c>
      <c r="Y2576" t="str">
        <f>IF(tblRides[[#This Row],[supply_demand_ratio]]&lt;0.8,"Below 0.8",IF(tblRides[[#This Row],[supply_demand_ratio]]&lt;1,"Between 0.8-1.0",IF(tblRides[[#This Row],[supply_demand_ratio]]&lt;=1.2,"Between 1.0-1.2","Above 1.2")))</f>
        <v>Between 0.8-1.0</v>
      </c>
    </row>
    <row r="2577" spans="1:25" x14ac:dyDescent="0.3">
      <c r="A2577" t="s">
        <v>2632</v>
      </c>
      <c r="B2577" s="1">
        <v>46045.929166666669</v>
      </c>
      <c r="C2577" s="2">
        <v>46045</v>
      </c>
      <c r="D2577">
        <v>22</v>
      </c>
      <c r="E2577" t="s">
        <v>62</v>
      </c>
      <c r="F2577" t="s">
        <v>26</v>
      </c>
      <c r="G2577">
        <v>6.9</v>
      </c>
      <c r="H2577">
        <v>135.81</v>
      </c>
      <c r="J2577">
        <v>1.1000000000000001</v>
      </c>
      <c r="K2577">
        <v>5.0999999999999996</v>
      </c>
      <c r="L2577">
        <v>12.1</v>
      </c>
      <c r="M2577">
        <v>56</v>
      </c>
      <c r="N2577" t="s">
        <v>41</v>
      </c>
      <c r="O2577">
        <v>2.1070000000000002</v>
      </c>
      <c r="P2577" t="s">
        <v>37</v>
      </c>
      <c r="Q2577" t="s">
        <v>103</v>
      </c>
      <c r="R2577">
        <v>4.68</v>
      </c>
      <c r="S2577">
        <v>3</v>
      </c>
      <c r="U2577">
        <v>7</v>
      </c>
      <c r="V2577" t="s">
        <v>159</v>
      </c>
      <c r="W2577" t="s">
        <v>45</v>
      </c>
      <c r="X2577">
        <v>0</v>
      </c>
      <c r="Y2577" t="str">
        <f>IF(tblRides[[#This Row],[supply_demand_ratio]]&lt;0.8,"Below 0.8",IF(tblRides[[#This Row],[supply_demand_ratio]]&lt;1,"Between 0.8-1.0",IF(tblRides[[#This Row],[supply_demand_ratio]]&lt;=1.2,"Between 1.0-1.2","Above 1.2")))</f>
        <v>Above 1.2</v>
      </c>
    </row>
    <row r="2578" spans="1:25" x14ac:dyDescent="0.3">
      <c r="A2578" t="s">
        <v>2633</v>
      </c>
      <c r="B2578" s="1">
        <v>46045.930555555555</v>
      </c>
      <c r="C2578" s="2">
        <v>46045</v>
      </c>
      <c r="D2578">
        <v>22</v>
      </c>
      <c r="E2578" t="s">
        <v>62</v>
      </c>
      <c r="F2578" t="s">
        <v>26</v>
      </c>
      <c r="G2578">
        <v>5.6</v>
      </c>
      <c r="H2578">
        <v>117.91</v>
      </c>
      <c r="I2578">
        <v>123.54</v>
      </c>
      <c r="J2578">
        <v>1.1000000000000001</v>
      </c>
      <c r="K2578">
        <v>2</v>
      </c>
      <c r="L2578">
        <v>8.3000000000000007</v>
      </c>
      <c r="M2578">
        <v>59</v>
      </c>
      <c r="N2578" t="s">
        <v>41</v>
      </c>
      <c r="O2578">
        <v>2.2000000000000002</v>
      </c>
      <c r="P2578" t="s">
        <v>28</v>
      </c>
      <c r="Q2578" t="s">
        <v>29</v>
      </c>
      <c r="R2578">
        <v>4.74</v>
      </c>
      <c r="S2578">
        <v>13</v>
      </c>
      <c r="T2578">
        <v>5.63</v>
      </c>
      <c r="U2578">
        <v>6.3</v>
      </c>
      <c r="V2578" t="s">
        <v>159</v>
      </c>
      <c r="W2578" t="s">
        <v>31</v>
      </c>
      <c r="X2578">
        <v>1</v>
      </c>
      <c r="Y2578" t="str">
        <f>IF(tblRides[[#This Row],[supply_demand_ratio]]&lt;0.8,"Below 0.8",IF(tblRides[[#This Row],[supply_demand_ratio]]&lt;1,"Between 0.8-1.0",IF(tblRides[[#This Row],[supply_demand_ratio]]&lt;=1.2,"Between 1.0-1.2","Above 1.2")))</f>
        <v>Above 1.2</v>
      </c>
    </row>
    <row r="2579" spans="1:25" x14ac:dyDescent="0.3">
      <c r="A2579" t="s">
        <v>2634</v>
      </c>
      <c r="B2579" s="1">
        <v>46045.949305555558</v>
      </c>
      <c r="C2579" s="2">
        <v>46045</v>
      </c>
      <c r="D2579">
        <v>22</v>
      </c>
      <c r="E2579" t="s">
        <v>25</v>
      </c>
      <c r="F2579" t="s">
        <v>34</v>
      </c>
      <c r="G2579">
        <v>3.8</v>
      </c>
      <c r="H2579">
        <v>111.57</v>
      </c>
      <c r="I2579">
        <v>115.85</v>
      </c>
      <c r="J2579">
        <v>1.1000000000000001</v>
      </c>
      <c r="K2579">
        <v>2</v>
      </c>
      <c r="L2579">
        <v>1.2</v>
      </c>
      <c r="M2579">
        <v>144</v>
      </c>
      <c r="N2579" t="s">
        <v>27</v>
      </c>
      <c r="O2579">
        <v>1.272</v>
      </c>
      <c r="P2579" t="s">
        <v>28</v>
      </c>
      <c r="Q2579" t="s">
        <v>29</v>
      </c>
      <c r="R2579">
        <v>5</v>
      </c>
      <c r="S2579">
        <v>0</v>
      </c>
      <c r="T2579">
        <v>4.28</v>
      </c>
      <c r="U2579">
        <v>-0.8</v>
      </c>
      <c r="V2579" t="s">
        <v>159</v>
      </c>
      <c r="W2579" t="s">
        <v>31</v>
      </c>
      <c r="X2579">
        <v>1</v>
      </c>
      <c r="Y2579" t="str">
        <f>IF(tblRides[[#This Row],[supply_demand_ratio]]&lt;0.8,"Below 0.8",IF(tblRides[[#This Row],[supply_demand_ratio]]&lt;1,"Between 0.8-1.0",IF(tblRides[[#This Row],[supply_demand_ratio]]&lt;=1.2,"Between 1.0-1.2","Above 1.2")))</f>
        <v>Above 1.2</v>
      </c>
    </row>
    <row r="2580" spans="1:25" x14ac:dyDescent="0.3">
      <c r="A2580" t="s">
        <v>2635</v>
      </c>
      <c r="B2580" s="1">
        <v>46045.951388888891</v>
      </c>
      <c r="C2580" s="2">
        <v>46045</v>
      </c>
      <c r="D2580">
        <v>22</v>
      </c>
      <c r="E2580" t="s">
        <v>25</v>
      </c>
      <c r="F2580" t="s">
        <v>26</v>
      </c>
      <c r="G2580">
        <v>4.7</v>
      </c>
      <c r="H2580">
        <v>126.74</v>
      </c>
      <c r="I2580">
        <v>126.36</v>
      </c>
      <c r="J2580">
        <v>1.1000000000000001</v>
      </c>
      <c r="K2580">
        <v>3.8</v>
      </c>
      <c r="L2580">
        <v>2.8</v>
      </c>
      <c r="M2580">
        <v>115</v>
      </c>
      <c r="N2580" t="s">
        <v>41</v>
      </c>
      <c r="O2580">
        <v>1.3280000000000001</v>
      </c>
      <c r="P2580" t="s">
        <v>28</v>
      </c>
      <c r="Q2580" t="s">
        <v>29</v>
      </c>
      <c r="R2580">
        <v>5</v>
      </c>
      <c r="S2580">
        <v>8</v>
      </c>
      <c r="T2580">
        <v>-0.38</v>
      </c>
      <c r="U2580">
        <v>-1</v>
      </c>
      <c r="V2580" t="s">
        <v>159</v>
      </c>
      <c r="W2580" t="s">
        <v>31</v>
      </c>
      <c r="X2580">
        <v>1</v>
      </c>
      <c r="Y2580" t="str">
        <f>IF(tblRides[[#This Row],[supply_demand_ratio]]&lt;0.8,"Below 0.8",IF(tblRides[[#This Row],[supply_demand_ratio]]&lt;1,"Between 0.8-1.0",IF(tblRides[[#This Row],[supply_demand_ratio]]&lt;=1.2,"Between 1.0-1.2","Above 1.2")))</f>
        <v>Above 1.2</v>
      </c>
    </row>
    <row r="2581" spans="1:25" x14ac:dyDescent="0.3">
      <c r="A2581" t="s">
        <v>2636</v>
      </c>
      <c r="B2581" s="1">
        <v>46045.959027777775</v>
      </c>
      <c r="C2581" s="2">
        <v>46045</v>
      </c>
      <c r="D2581">
        <v>23</v>
      </c>
      <c r="E2581" t="s">
        <v>43</v>
      </c>
      <c r="F2581" t="s">
        <v>26</v>
      </c>
      <c r="G2581">
        <v>12.4</v>
      </c>
      <c r="H2581">
        <v>261.27999999999997</v>
      </c>
      <c r="I2581">
        <v>279.94</v>
      </c>
      <c r="J2581">
        <v>1.1000000000000001</v>
      </c>
      <c r="K2581">
        <v>2.2000000000000002</v>
      </c>
      <c r="L2581">
        <v>1.9</v>
      </c>
      <c r="M2581">
        <v>73</v>
      </c>
      <c r="N2581" t="s">
        <v>41</v>
      </c>
      <c r="O2581">
        <v>1.827</v>
      </c>
      <c r="P2581" t="s">
        <v>28</v>
      </c>
      <c r="Q2581" t="s">
        <v>29</v>
      </c>
      <c r="R2581">
        <v>5</v>
      </c>
      <c r="S2581">
        <v>3</v>
      </c>
      <c r="T2581">
        <v>18.66</v>
      </c>
      <c r="U2581">
        <v>-0.3</v>
      </c>
      <c r="V2581" t="s">
        <v>159</v>
      </c>
      <c r="W2581" t="s">
        <v>31</v>
      </c>
      <c r="X2581">
        <v>1</v>
      </c>
      <c r="Y2581" t="str">
        <f>IF(tblRides[[#This Row],[supply_demand_ratio]]&lt;0.8,"Below 0.8",IF(tblRides[[#This Row],[supply_demand_ratio]]&lt;1,"Between 0.8-1.0",IF(tblRides[[#This Row],[supply_demand_ratio]]&lt;=1.2,"Between 1.0-1.2","Above 1.2")))</f>
        <v>Above 1.2</v>
      </c>
    </row>
    <row r="2582" spans="1:25" x14ac:dyDescent="0.3">
      <c r="A2582" t="s">
        <v>2637</v>
      </c>
      <c r="B2582" s="1">
        <v>46045.961111111108</v>
      </c>
      <c r="C2582" s="2">
        <v>46045</v>
      </c>
      <c r="D2582">
        <v>23</v>
      </c>
      <c r="E2582" t="s">
        <v>25</v>
      </c>
      <c r="F2582" t="s">
        <v>34</v>
      </c>
      <c r="G2582">
        <v>1.1000000000000001</v>
      </c>
      <c r="H2582">
        <v>64.75</v>
      </c>
      <c r="I2582">
        <v>63.79</v>
      </c>
      <c r="J2582">
        <v>1.1000000000000001</v>
      </c>
      <c r="K2582">
        <v>4.8</v>
      </c>
      <c r="L2582">
        <v>6.3</v>
      </c>
      <c r="M2582">
        <v>116</v>
      </c>
      <c r="N2582" t="s">
        <v>27</v>
      </c>
      <c r="O2582">
        <v>0.878</v>
      </c>
      <c r="P2582" t="s">
        <v>28</v>
      </c>
      <c r="Q2582" t="s">
        <v>29</v>
      </c>
      <c r="R2582">
        <v>4.49</v>
      </c>
      <c r="S2582">
        <v>0</v>
      </c>
      <c r="T2582">
        <v>-0.96</v>
      </c>
      <c r="U2582">
        <v>1.5</v>
      </c>
      <c r="V2582" t="s">
        <v>159</v>
      </c>
      <c r="W2582" t="s">
        <v>31</v>
      </c>
      <c r="X2582">
        <v>1</v>
      </c>
      <c r="Y2582" t="str">
        <f>IF(tblRides[[#This Row],[supply_demand_ratio]]&lt;0.8,"Below 0.8",IF(tblRides[[#This Row],[supply_demand_ratio]]&lt;1,"Between 0.8-1.0",IF(tblRides[[#This Row],[supply_demand_ratio]]&lt;=1.2,"Between 1.0-1.2","Above 1.2")))</f>
        <v>Between 0.8-1.0</v>
      </c>
    </row>
    <row r="2583" spans="1:25" x14ac:dyDescent="0.3">
      <c r="A2583" t="s">
        <v>2638</v>
      </c>
      <c r="B2583" s="1">
        <v>46045.966666666667</v>
      </c>
      <c r="C2583" s="2">
        <v>46045</v>
      </c>
      <c r="D2583">
        <v>23</v>
      </c>
      <c r="E2583" t="s">
        <v>36</v>
      </c>
      <c r="F2583" t="s">
        <v>26</v>
      </c>
      <c r="G2583">
        <v>3.2</v>
      </c>
      <c r="H2583">
        <v>79.56</v>
      </c>
      <c r="I2583">
        <v>77.38</v>
      </c>
      <c r="J2583">
        <v>1</v>
      </c>
      <c r="K2583">
        <v>2.9</v>
      </c>
      <c r="L2583">
        <v>9.5</v>
      </c>
      <c r="M2583">
        <v>104</v>
      </c>
      <c r="N2583" t="s">
        <v>41</v>
      </c>
      <c r="O2583">
        <v>1.2330000000000001</v>
      </c>
      <c r="P2583" t="s">
        <v>28</v>
      </c>
      <c r="Q2583" t="s">
        <v>29</v>
      </c>
      <c r="R2583">
        <v>5</v>
      </c>
      <c r="S2583">
        <v>13</v>
      </c>
      <c r="T2583">
        <v>-2.1800000000000002</v>
      </c>
      <c r="U2583">
        <v>6.6</v>
      </c>
      <c r="V2583" t="s">
        <v>159</v>
      </c>
      <c r="W2583" t="s">
        <v>31</v>
      </c>
      <c r="X2583">
        <v>1</v>
      </c>
      <c r="Y2583" t="str">
        <f>IF(tblRides[[#This Row],[supply_demand_ratio]]&lt;0.8,"Below 0.8",IF(tblRides[[#This Row],[supply_demand_ratio]]&lt;1,"Between 0.8-1.0",IF(tblRides[[#This Row],[supply_demand_ratio]]&lt;=1.2,"Between 1.0-1.2","Above 1.2")))</f>
        <v>Above 1.2</v>
      </c>
    </row>
    <row r="2584" spans="1:25" x14ac:dyDescent="0.3">
      <c r="A2584" t="s">
        <v>2639</v>
      </c>
      <c r="B2584" s="1">
        <v>46045.96875</v>
      </c>
      <c r="C2584" s="2">
        <v>46045</v>
      </c>
      <c r="D2584">
        <v>23</v>
      </c>
      <c r="E2584" t="s">
        <v>25</v>
      </c>
      <c r="F2584" t="s">
        <v>26</v>
      </c>
      <c r="G2584">
        <v>5.4</v>
      </c>
      <c r="H2584">
        <v>128.08000000000001</v>
      </c>
      <c r="I2584">
        <v>136.18</v>
      </c>
      <c r="J2584">
        <v>1</v>
      </c>
      <c r="K2584">
        <v>4.4000000000000004</v>
      </c>
      <c r="L2584">
        <v>8.1</v>
      </c>
      <c r="M2584">
        <v>143</v>
      </c>
      <c r="N2584" t="s">
        <v>41</v>
      </c>
      <c r="O2584">
        <v>1.399</v>
      </c>
      <c r="P2584" t="s">
        <v>28</v>
      </c>
      <c r="Q2584" t="s">
        <v>29</v>
      </c>
      <c r="R2584">
        <v>4.7699999999999996</v>
      </c>
      <c r="S2584">
        <v>3</v>
      </c>
      <c r="T2584">
        <v>8.1</v>
      </c>
      <c r="U2584">
        <v>3.7</v>
      </c>
      <c r="V2584" t="s">
        <v>159</v>
      </c>
      <c r="W2584" t="s">
        <v>31</v>
      </c>
      <c r="X2584">
        <v>1</v>
      </c>
      <c r="Y2584" t="str">
        <f>IF(tblRides[[#This Row],[supply_demand_ratio]]&lt;0.8,"Below 0.8",IF(tblRides[[#This Row],[supply_demand_ratio]]&lt;1,"Between 0.8-1.0",IF(tblRides[[#This Row],[supply_demand_ratio]]&lt;=1.2,"Between 1.0-1.2","Above 1.2")))</f>
        <v>Above 1.2</v>
      </c>
    </row>
    <row r="2585" spans="1:25" x14ac:dyDescent="0.3">
      <c r="A2585" t="s">
        <v>2640</v>
      </c>
      <c r="B2585" s="1">
        <v>46045.97152777778</v>
      </c>
      <c r="C2585" s="2">
        <v>46045</v>
      </c>
      <c r="D2585">
        <v>23</v>
      </c>
      <c r="E2585" t="s">
        <v>36</v>
      </c>
      <c r="F2585" t="s">
        <v>26</v>
      </c>
      <c r="G2585">
        <v>1.7</v>
      </c>
      <c r="H2585">
        <v>74.03</v>
      </c>
      <c r="I2585">
        <v>76.099999999999994</v>
      </c>
      <c r="J2585">
        <v>1.1000000000000001</v>
      </c>
      <c r="K2585">
        <v>4.8</v>
      </c>
      <c r="L2585">
        <v>7.6</v>
      </c>
      <c r="M2585">
        <v>112</v>
      </c>
      <c r="N2585" t="s">
        <v>41</v>
      </c>
      <c r="O2585">
        <v>1.425</v>
      </c>
      <c r="P2585" t="s">
        <v>28</v>
      </c>
      <c r="Q2585" t="s">
        <v>29</v>
      </c>
      <c r="R2585">
        <v>4.6100000000000003</v>
      </c>
      <c r="S2585">
        <v>3</v>
      </c>
      <c r="T2585">
        <v>2.0699999999999998</v>
      </c>
      <c r="U2585">
        <v>2.8</v>
      </c>
      <c r="V2585" t="s">
        <v>159</v>
      </c>
      <c r="W2585" t="s">
        <v>31</v>
      </c>
      <c r="X2585">
        <v>1</v>
      </c>
      <c r="Y2585" t="str">
        <f>IF(tblRides[[#This Row],[supply_demand_ratio]]&lt;0.8,"Below 0.8",IF(tblRides[[#This Row],[supply_demand_ratio]]&lt;1,"Between 0.8-1.0",IF(tblRides[[#This Row],[supply_demand_ratio]]&lt;=1.2,"Between 1.0-1.2","Above 1.2")))</f>
        <v>Above 1.2</v>
      </c>
    </row>
    <row r="2586" spans="1:25" x14ac:dyDescent="0.3">
      <c r="A2586" t="s">
        <v>2641</v>
      </c>
      <c r="B2586" s="1">
        <v>46045.972916666666</v>
      </c>
      <c r="C2586" s="2">
        <v>46045</v>
      </c>
      <c r="D2586">
        <v>23</v>
      </c>
      <c r="E2586" t="s">
        <v>33</v>
      </c>
      <c r="F2586" t="s">
        <v>34</v>
      </c>
      <c r="G2586">
        <v>4.5</v>
      </c>
      <c r="H2586">
        <v>112.04</v>
      </c>
      <c r="I2586">
        <v>115.53</v>
      </c>
      <c r="J2586">
        <v>1</v>
      </c>
      <c r="K2586">
        <v>5.9</v>
      </c>
      <c r="L2586">
        <v>7.5</v>
      </c>
      <c r="M2586">
        <v>96</v>
      </c>
      <c r="N2586" t="s">
        <v>41</v>
      </c>
      <c r="O2586">
        <v>1.333</v>
      </c>
      <c r="P2586" t="s">
        <v>28</v>
      </c>
      <c r="Q2586" t="s">
        <v>29</v>
      </c>
      <c r="R2586">
        <v>4.66</v>
      </c>
      <c r="S2586">
        <v>0</v>
      </c>
      <c r="T2586">
        <v>3.49</v>
      </c>
      <c r="U2586">
        <v>1.6</v>
      </c>
      <c r="V2586" t="s">
        <v>159</v>
      </c>
      <c r="W2586" t="s">
        <v>45</v>
      </c>
      <c r="X2586">
        <v>1</v>
      </c>
      <c r="Y2586" t="str">
        <f>IF(tblRides[[#This Row],[supply_demand_ratio]]&lt;0.8,"Below 0.8",IF(tblRides[[#This Row],[supply_demand_ratio]]&lt;1,"Between 0.8-1.0",IF(tblRides[[#This Row],[supply_demand_ratio]]&lt;=1.2,"Between 1.0-1.2","Above 1.2")))</f>
        <v>Above 1.2</v>
      </c>
    </row>
    <row r="2587" spans="1:25" x14ac:dyDescent="0.3">
      <c r="A2587" t="s">
        <v>2642</v>
      </c>
      <c r="B2587" s="1">
        <v>46045.978472222225</v>
      </c>
      <c r="C2587" s="2">
        <v>46045</v>
      </c>
      <c r="D2587">
        <v>23</v>
      </c>
      <c r="E2587" t="s">
        <v>43</v>
      </c>
      <c r="F2587" t="s">
        <v>26</v>
      </c>
      <c r="G2587">
        <v>8.8000000000000007</v>
      </c>
      <c r="H2587">
        <v>184.12</v>
      </c>
      <c r="I2587">
        <v>188.99</v>
      </c>
      <c r="J2587">
        <v>1</v>
      </c>
      <c r="K2587">
        <v>5.8</v>
      </c>
      <c r="L2587">
        <v>1</v>
      </c>
      <c r="M2587">
        <v>70</v>
      </c>
      <c r="N2587" t="s">
        <v>41</v>
      </c>
      <c r="O2587">
        <v>1.8380000000000001</v>
      </c>
      <c r="P2587" t="s">
        <v>28</v>
      </c>
      <c r="Q2587" t="s">
        <v>29</v>
      </c>
      <c r="R2587">
        <v>4.45</v>
      </c>
      <c r="S2587">
        <v>17</v>
      </c>
      <c r="T2587">
        <v>4.87</v>
      </c>
      <c r="U2587">
        <v>-4.8</v>
      </c>
      <c r="V2587" t="s">
        <v>159</v>
      </c>
      <c r="W2587" t="s">
        <v>45</v>
      </c>
      <c r="X2587">
        <v>1</v>
      </c>
      <c r="Y2587" t="str">
        <f>IF(tblRides[[#This Row],[supply_demand_ratio]]&lt;0.8,"Below 0.8",IF(tblRides[[#This Row],[supply_demand_ratio]]&lt;1,"Between 0.8-1.0",IF(tblRides[[#This Row],[supply_demand_ratio]]&lt;=1.2,"Between 1.0-1.2","Above 1.2")))</f>
        <v>Above 1.2</v>
      </c>
    </row>
    <row r="2588" spans="1:25" x14ac:dyDescent="0.3">
      <c r="A2588" t="s">
        <v>2643</v>
      </c>
      <c r="B2588" s="1">
        <v>46045.981249999997</v>
      </c>
      <c r="C2588" s="2">
        <v>46045</v>
      </c>
      <c r="D2588">
        <v>23</v>
      </c>
      <c r="E2588" t="s">
        <v>25</v>
      </c>
      <c r="F2588" t="s">
        <v>26</v>
      </c>
      <c r="G2588">
        <v>7.9</v>
      </c>
      <c r="H2588">
        <v>158.26</v>
      </c>
      <c r="J2588">
        <v>1</v>
      </c>
      <c r="K2588">
        <v>7.1</v>
      </c>
      <c r="L2588">
        <v>2.2000000000000002</v>
      </c>
      <c r="M2588">
        <v>113</v>
      </c>
      <c r="N2588" t="s">
        <v>41</v>
      </c>
      <c r="O2588">
        <v>1.1919999999999999</v>
      </c>
      <c r="P2588" t="s">
        <v>58</v>
      </c>
      <c r="Q2588" t="s">
        <v>108</v>
      </c>
      <c r="R2588">
        <v>4.72</v>
      </c>
      <c r="S2588">
        <v>63</v>
      </c>
      <c r="U2588">
        <v>-4.9000000000000004</v>
      </c>
      <c r="V2588" t="s">
        <v>159</v>
      </c>
      <c r="W2588" t="s">
        <v>45</v>
      </c>
      <c r="X2588">
        <v>0</v>
      </c>
      <c r="Y2588" t="str">
        <f>IF(tblRides[[#This Row],[supply_demand_ratio]]&lt;0.8,"Below 0.8",IF(tblRides[[#This Row],[supply_demand_ratio]]&lt;1,"Between 0.8-1.0",IF(tblRides[[#This Row],[supply_demand_ratio]]&lt;=1.2,"Between 1.0-1.2","Above 1.2")))</f>
        <v>Between 1.0-1.2</v>
      </c>
    </row>
    <row r="2589" spans="1:25" x14ac:dyDescent="0.3">
      <c r="A2589" t="s">
        <v>2644</v>
      </c>
      <c r="B2589" s="1">
        <v>46045.984027777777</v>
      </c>
      <c r="C2589" s="2">
        <v>46045</v>
      </c>
      <c r="D2589">
        <v>23</v>
      </c>
      <c r="E2589" t="s">
        <v>62</v>
      </c>
      <c r="F2589" t="s">
        <v>34</v>
      </c>
      <c r="G2589">
        <v>5.4</v>
      </c>
      <c r="H2589">
        <v>106.31</v>
      </c>
      <c r="J2589">
        <v>1</v>
      </c>
      <c r="K2589">
        <v>4.5</v>
      </c>
      <c r="L2589">
        <v>3</v>
      </c>
      <c r="M2589">
        <v>56</v>
      </c>
      <c r="N2589" t="s">
        <v>41</v>
      </c>
      <c r="O2589">
        <v>1.4379999999999999</v>
      </c>
      <c r="P2589" t="s">
        <v>58</v>
      </c>
      <c r="Q2589" t="s">
        <v>59</v>
      </c>
      <c r="R2589">
        <v>4.88</v>
      </c>
      <c r="S2589">
        <v>0</v>
      </c>
      <c r="U2589">
        <v>-1.5</v>
      </c>
      <c r="V2589" t="s">
        <v>159</v>
      </c>
      <c r="W2589" t="s">
        <v>31</v>
      </c>
      <c r="X2589">
        <v>0</v>
      </c>
      <c r="Y2589" t="str">
        <f>IF(tblRides[[#This Row],[supply_demand_ratio]]&lt;0.8,"Below 0.8",IF(tblRides[[#This Row],[supply_demand_ratio]]&lt;1,"Between 0.8-1.0",IF(tblRides[[#This Row],[supply_demand_ratio]]&lt;=1.2,"Between 1.0-1.2","Above 1.2")))</f>
        <v>Above 1.2</v>
      </c>
    </row>
    <row r="2590" spans="1:25" x14ac:dyDescent="0.3">
      <c r="A2590" t="s">
        <v>2645</v>
      </c>
      <c r="B2590" s="1">
        <v>46046.007638888892</v>
      </c>
      <c r="C2590" s="2">
        <v>46046</v>
      </c>
      <c r="D2590">
        <v>0</v>
      </c>
      <c r="E2590" t="s">
        <v>33</v>
      </c>
      <c r="F2590" t="s">
        <v>26</v>
      </c>
      <c r="G2590">
        <v>6.1</v>
      </c>
      <c r="H2590">
        <v>157.99</v>
      </c>
      <c r="I2590">
        <v>153.54</v>
      </c>
      <c r="J2590">
        <v>1.1000000000000001</v>
      </c>
      <c r="K2590">
        <v>2.5</v>
      </c>
      <c r="L2590">
        <v>1</v>
      </c>
      <c r="M2590">
        <v>91</v>
      </c>
      <c r="N2590" t="s">
        <v>27</v>
      </c>
      <c r="O2590">
        <v>0.88700000000000001</v>
      </c>
      <c r="P2590" t="s">
        <v>28</v>
      </c>
      <c r="Q2590" t="s">
        <v>29</v>
      </c>
      <c r="R2590">
        <v>4.49</v>
      </c>
      <c r="S2590">
        <v>2</v>
      </c>
      <c r="T2590">
        <v>-4.45</v>
      </c>
      <c r="U2590">
        <v>-1.5</v>
      </c>
      <c r="V2590" t="s">
        <v>262</v>
      </c>
      <c r="W2590" t="s">
        <v>31</v>
      </c>
      <c r="X2590">
        <v>1</v>
      </c>
      <c r="Y2590" t="str">
        <f>IF(tblRides[[#This Row],[supply_demand_ratio]]&lt;0.8,"Below 0.8",IF(tblRides[[#This Row],[supply_demand_ratio]]&lt;1,"Between 0.8-1.0",IF(tblRides[[#This Row],[supply_demand_ratio]]&lt;=1.2,"Between 1.0-1.2","Above 1.2")))</f>
        <v>Between 0.8-1.0</v>
      </c>
    </row>
    <row r="2591" spans="1:25" x14ac:dyDescent="0.3">
      <c r="A2591" t="s">
        <v>2646</v>
      </c>
      <c r="B2591" s="1">
        <v>46046.009027777778</v>
      </c>
      <c r="C2591" s="2">
        <v>46046</v>
      </c>
      <c r="D2591">
        <v>0</v>
      </c>
      <c r="E2591" t="s">
        <v>43</v>
      </c>
      <c r="F2591" t="s">
        <v>34</v>
      </c>
      <c r="G2591">
        <v>0.7</v>
      </c>
      <c r="H2591">
        <v>49.43</v>
      </c>
      <c r="I2591">
        <v>46.83</v>
      </c>
      <c r="J2591">
        <v>1</v>
      </c>
      <c r="K2591">
        <v>6.3</v>
      </c>
      <c r="L2591">
        <v>2.1</v>
      </c>
      <c r="M2591">
        <v>70</v>
      </c>
      <c r="N2591" t="s">
        <v>41</v>
      </c>
      <c r="O2591">
        <v>1.4730000000000001</v>
      </c>
      <c r="P2591" t="s">
        <v>28</v>
      </c>
      <c r="Q2591" t="s">
        <v>29</v>
      </c>
      <c r="R2591">
        <v>4.55</v>
      </c>
      <c r="S2591">
        <v>0</v>
      </c>
      <c r="T2591">
        <v>-2.6</v>
      </c>
      <c r="U2591">
        <v>-4.2</v>
      </c>
      <c r="V2591" t="s">
        <v>262</v>
      </c>
      <c r="W2591" t="s">
        <v>45</v>
      </c>
      <c r="X2591">
        <v>1</v>
      </c>
      <c r="Y2591" t="str">
        <f>IF(tblRides[[#This Row],[supply_demand_ratio]]&lt;0.8,"Below 0.8",IF(tblRides[[#This Row],[supply_demand_ratio]]&lt;1,"Between 0.8-1.0",IF(tblRides[[#This Row],[supply_demand_ratio]]&lt;=1.2,"Between 1.0-1.2","Above 1.2")))</f>
        <v>Above 1.2</v>
      </c>
    </row>
    <row r="2592" spans="1:25" x14ac:dyDescent="0.3">
      <c r="A2592" t="s">
        <v>2647</v>
      </c>
      <c r="B2592" s="1">
        <v>46046.017361111109</v>
      </c>
      <c r="C2592" s="2">
        <v>46046</v>
      </c>
      <c r="D2592">
        <v>0</v>
      </c>
      <c r="E2592" t="s">
        <v>43</v>
      </c>
      <c r="F2592" t="s">
        <v>26</v>
      </c>
      <c r="G2592">
        <v>2.2000000000000002</v>
      </c>
      <c r="H2592">
        <v>71.41</v>
      </c>
      <c r="I2592">
        <v>70.22</v>
      </c>
      <c r="J2592">
        <v>1</v>
      </c>
      <c r="K2592">
        <v>4.8</v>
      </c>
      <c r="L2592">
        <v>8.5</v>
      </c>
      <c r="M2592">
        <v>70</v>
      </c>
      <c r="N2592" t="s">
        <v>41</v>
      </c>
      <c r="O2592">
        <v>1.9319999999999999</v>
      </c>
      <c r="P2592" t="s">
        <v>28</v>
      </c>
      <c r="Q2592" t="s">
        <v>29</v>
      </c>
      <c r="R2592">
        <v>4.67</v>
      </c>
      <c r="S2592">
        <v>21</v>
      </c>
      <c r="T2592">
        <v>-1.19</v>
      </c>
      <c r="U2592">
        <v>3.7</v>
      </c>
      <c r="V2592" t="s">
        <v>262</v>
      </c>
      <c r="W2592" t="s">
        <v>31</v>
      </c>
      <c r="X2592">
        <v>1</v>
      </c>
      <c r="Y2592" t="str">
        <f>IF(tblRides[[#This Row],[supply_demand_ratio]]&lt;0.8,"Below 0.8",IF(tblRides[[#This Row],[supply_demand_ratio]]&lt;1,"Between 0.8-1.0",IF(tblRides[[#This Row],[supply_demand_ratio]]&lt;=1.2,"Between 1.0-1.2","Above 1.2")))</f>
        <v>Above 1.2</v>
      </c>
    </row>
    <row r="2593" spans="1:25" x14ac:dyDescent="0.3">
      <c r="A2593" t="s">
        <v>2648</v>
      </c>
      <c r="B2593" s="1">
        <v>46046.020138888889</v>
      </c>
      <c r="C2593" s="2">
        <v>46046</v>
      </c>
      <c r="D2593">
        <v>0</v>
      </c>
      <c r="E2593" t="s">
        <v>62</v>
      </c>
      <c r="F2593" t="s">
        <v>26</v>
      </c>
      <c r="G2593">
        <v>3.4</v>
      </c>
      <c r="H2593">
        <v>89</v>
      </c>
      <c r="I2593">
        <v>89.77</v>
      </c>
      <c r="J2593">
        <v>1.1000000000000001</v>
      </c>
      <c r="K2593">
        <v>5.9</v>
      </c>
      <c r="L2593">
        <v>6</v>
      </c>
      <c r="M2593">
        <v>57</v>
      </c>
      <c r="N2593" t="s">
        <v>41</v>
      </c>
      <c r="O2593">
        <v>1.9</v>
      </c>
      <c r="P2593" t="s">
        <v>28</v>
      </c>
      <c r="Q2593" t="s">
        <v>29</v>
      </c>
      <c r="R2593">
        <v>5</v>
      </c>
      <c r="S2593">
        <v>1</v>
      </c>
      <c r="T2593">
        <v>0.77</v>
      </c>
      <c r="U2593">
        <v>0.1</v>
      </c>
      <c r="V2593" t="s">
        <v>262</v>
      </c>
      <c r="W2593" t="s">
        <v>45</v>
      </c>
      <c r="X2593">
        <v>1</v>
      </c>
      <c r="Y2593" t="str">
        <f>IF(tblRides[[#This Row],[supply_demand_ratio]]&lt;0.8,"Below 0.8",IF(tblRides[[#This Row],[supply_demand_ratio]]&lt;1,"Between 0.8-1.0",IF(tblRides[[#This Row],[supply_demand_ratio]]&lt;=1.2,"Between 1.0-1.2","Above 1.2")))</f>
        <v>Above 1.2</v>
      </c>
    </row>
    <row r="2594" spans="1:25" x14ac:dyDescent="0.3">
      <c r="A2594" t="s">
        <v>2649</v>
      </c>
      <c r="B2594" s="1">
        <v>46046.024305555555</v>
      </c>
      <c r="C2594" s="2">
        <v>46046</v>
      </c>
      <c r="D2594">
        <v>0</v>
      </c>
      <c r="E2594" t="s">
        <v>36</v>
      </c>
      <c r="F2594" t="s">
        <v>34</v>
      </c>
      <c r="G2594">
        <v>4.2</v>
      </c>
      <c r="H2594">
        <v>95.07</v>
      </c>
      <c r="I2594">
        <v>98.76</v>
      </c>
      <c r="J2594">
        <v>1</v>
      </c>
      <c r="K2594">
        <v>6</v>
      </c>
      <c r="L2594">
        <v>4.3</v>
      </c>
      <c r="M2594">
        <v>131</v>
      </c>
      <c r="N2594" t="s">
        <v>41</v>
      </c>
      <c r="O2594">
        <v>1.5780000000000001</v>
      </c>
      <c r="P2594" t="s">
        <v>28</v>
      </c>
      <c r="Q2594" t="s">
        <v>29</v>
      </c>
      <c r="R2594">
        <v>4.2699999999999996</v>
      </c>
      <c r="S2594">
        <v>0</v>
      </c>
      <c r="T2594">
        <v>3.69</v>
      </c>
      <c r="U2594">
        <v>-1.7</v>
      </c>
      <c r="V2594" t="s">
        <v>262</v>
      </c>
      <c r="W2594" t="s">
        <v>45</v>
      </c>
      <c r="X2594">
        <v>1</v>
      </c>
      <c r="Y2594" t="str">
        <f>IF(tblRides[[#This Row],[supply_demand_ratio]]&lt;0.8,"Below 0.8",IF(tblRides[[#This Row],[supply_demand_ratio]]&lt;1,"Between 0.8-1.0",IF(tblRides[[#This Row],[supply_demand_ratio]]&lt;=1.2,"Between 1.0-1.2","Above 1.2")))</f>
        <v>Above 1.2</v>
      </c>
    </row>
    <row r="2595" spans="1:25" x14ac:dyDescent="0.3">
      <c r="A2595" t="s">
        <v>2650</v>
      </c>
      <c r="B2595" s="1">
        <v>46046.03402777778</v>
      </c>
      <c r="C2595" s="2">
        <v>46046</v>
      </c>
      <c r="D2595">
        <v>0</v>
      </c>
      <c r="E2595" t="s">
        <v>36</v>
      </c>
      <c r="F2595" t="s">
        <v>26</v>
      </c>
      <c r="G2595">
        <v>9.1</v>
      </c>
      <c r="H2595">
        <v>161.54</v>
      </c>
      <c r="I2595">
        <v>159.05000000000001</v>
      </c>
      <c r="J2595">
        <v>1</v>
      </c>
      <c r="K2595">
        <v>3.6</v>
      </c>
      <c r="L2595">
        <v>1</v>
      </c>
      <c r="M2595">
        <v>115</v>
      </c>
      <c r="N2595" t="s">
        <v>41</v>
      </c>
      <c r="O2595">
        <v>1.39</v>
      </c>
      <c r="P2595" t="s">
        <v>28</v>
      </c>
      <c r="Q2595" t="s">
        <v>29</v>
      </c>
      <c r="R2595">
        <v>4.83</v>
      </c>
      <c r="S2595">
        <v>5</v>
      </c>
      <c r="T2595">
        <v>-2.4900000000000002</v>
      </c>
      <c r="U2595">
        <v>-2.6</v>
      </c>
      <c r="V2595" t="s">
        <v>262</v>
      </c>
      <c r="W2595" t="s">
        <v>31</v>
      </c>
      <c r="X2595">
        <v>1</v>
      </c>
      <c r="Y2595" t="str">
        <f>IF(tblRides[[#This Row],[supply_demand_ratio]]&lt;0.8,"Below 0.8",IF(tblRides[[#This Row],[supply_demand_ratio]]&lt;1,"Between 0.8-1.0",IF(tblRides[[#This Row],[supply_demand_ratio]]&lt;=1.2,"Between 1.0-1.2","Above 1.2")))</f>
        <v>Above 1.2</v>
      </c>
    </row>
    <row r="2596" spans="1:25" x14ac:dyDescent="0.3">
      <c r="A2596" t="s">
        <v>2651</v>
      </c>
      <c r="B2596" s="1">
        <v>46046.036805555559</v>
      </c>
      <c r="C2596" s="2">
        <v>46046</v>
      </c>
      <c r="D2596">
        <v>0</v>
      </c>
      <c r="E2596" t="s">
        <v>33</v>
      </c>
      <c r="F2596" t="s">
        <v>26</v>
      </c>
      <c r="G2596">
        <v>16.100000000000001</v>
      </c>
      <c r="H2596">
        <v>253.64</v>
      </c>
      <c r="J2596">
        <v>1</v>
      </c>
      <c r="K2596">
        <v>3.6</v>
      </c>
      <c r="M2596">
        <v>98</v>
      </c>
      <c r="N2596" t="s">
        <v>27</v>
      </c>
      <c r="O2596">
        <v>1.208</v>
      </c>
      <c r="P2596" t="s">
        <v>82</v>
      </c>
      <c r="Q2596" t="s">
        <v>83</v>
      </c>
      <c r="R2596">
        <v>4.79</v>
      </c>
      <c r="S2596">
        <v>17</v>
      </c>
      <c r="V2596" t="s">
        <v>262</v>
      </c>
      <c r="W2596" t="s">
        <v>31</v>
      </c>
      <c r="X2596">
        <v>0</v>
      </c>
      <c r="Y2596" t="str">
        <f>IF(tblRides[[#This Row],[supply_demand_ratio]]&lt;0.8,"Below 0.8",IF(tblRides[[#This Row],[supply_demand_ratio]]&lt;1,"Between 0.8-1.0",IF(tblRides[[#This Row],[supply_demand_ratio]]&lt;=1.2,"Between 1.0-1.2","Above 1.2")))</f>
        <v>Above 1.2</v>
      </c>
    </row>
    <row r="2597" spans="1:25" x14ac:dyDescent="0.3">
      <c r="A2597" t="s">
        <v>2652</v>
      </c>
      <c r="B2597" s="1">
        <v>46046.100694444445</v>
      </c>
      <c r="C2597" s="2">
        <v>46046</v>
      </c>
      <c r="D2597">
        <v>2</v>
      </c>
      <c r="E2597" t="s">
        <v>62</v>
      </c>
      <c r="F2597" t="s">
        <v>26</v>
      </c>
      <c r="G2597">
        <v>4.7</v>
      </c>
      <c r="H2597">
        <v>114.03</v>
      </c>
      <c r="I2597">
        <v>119.6</v>
      </c>
      <c r="J2597">
        <v>1</v>
      </c>
      <c r="K2597">
        <v>8.5</v>
      </c>
      <c r="L2597">
        <v>9.1</v>
      </c>
      <c r="M2597">
        <v>69</v>
      </c>
      <c r="N2597" t="s">
        <v>41</v>
      </c>
      <c r="O2597">
        <v>1.7849999999999999</v>
      </c>
      <c r="P2597" t="s">
        <v>28</v>
      </c>
      <c r="Q2597" t="s">
        <v>29</v>
      </c>
      <c r="R2597">
        <v>4.83</v>
      </c>
      <c r="S2597">
        <v>1</v>
      </c>
      <c r="T2597">
        <v>5.57</v>
      </c>
      <c r="U2597">
        <v>0.6</v>
      </c>
      <c r="V2597" t="s">
        <v>262</v>
      </c>
      <c r="W2597" t="s">
        <v>45</v>
      </c>
      <c r="X2597">
        <v>1</v>
      </c>
      <c r="Y2597" t="str">
        <f>IF(tblRides[[#This Row],[supply_demand_ratio]]&lt;0.8,"Below 0.8",IF(tblRides[[#This Row],[supply_demand_ratio]]&lt;1,"Between 0.8-1.0",IF(tblRides[[#This Row],[supply_demand_ratio]]&lt;=1.2,"Between 1.0-1.2","Above 1.2")))</f>
        <v>Above 1.2</v>
      </c>
    </row>
    <row r="2598" spans="1:25" x14ac:dyDescent="0.3">
      <c r="A2598" t="s">
        <v>2653</v>
      </c>
      <c r="B2598" s="1">
        <v>46046.104861111111</v>
      </c>
      <c r="C2598" s="2">
        <v>46046</v>
      </c>
      <c r="D2598">
        <v>2</v>
      </c>
      <c r="E2598" t="s">
        <v>25</v>
      </c>
      <c r="F2598" t="s">
        <v>34</v>
      </c>
      <c r="G2598">
        <v>4.5</v>
      </c>
      <c r="H2598">
        <v>119.11</v>
      </c>
      <c r="J2598">
        <v>1.1000000000000001</v>
      </c>
      <c r="K2598">
        <v>2</v>
      </c>
      <c r="L2598">
        <v>1</v>
      </c>
      <c r="M2598">
        <v>120</v>
      </c>
      <c r="N2598" t="s">
        <v>41</v>
      </c>
      <c r="O2598">
        <v>1.349</v>
      </c>
      <c r="P2598" t="s">
        <v>58</v>
      </c>
      <c r="Q2598" t="s">
        <v>108</v>
      </c>
      <c r="R2598">
        <v>4.29</v>
      </c>
      <c r="S2598">
        <v>0</v>
      </c>
      <c r="U2598">
        <v>-1</v>
      </c>
      <c r="V2598" t="s">
        <v>262</v>
      </c>
      <c r="W2598" t="s">
        <v>31</v>
      </c>
      <c r="X2598">
        <v>0</v>
      </c>
      <c r="Y2598" t="str">
        <f>IF(tblRides[[#This Row],[supply_demand_ratio]]&lt;0.8,"Below 0.8",IF(tblRides[[#This Row],[supply_demand_ratio]]&lt;1,"Between 0.8-1.0",IF(tblRides[[#This Row],[supply_demand_ratio]]&lt;=1.2,"Between 1.0-1.2","Above 1.2")))</f>
        <v>Above 1.2</v>
      </c>
    </row>
    <row r="2599" spans="1:25" x14ac:dyDescent="0.3">
      <c r="A2599" t="s">
        <v>2654</v>
      </c>
      <c r="B2599" s="1">
        <v>46046.112500000003</v>
      </c>
      <c r="C2599" s="2">
        <v>46046</v>
      </c>
      <c r="D2599">
        <v>2</v>
      </c>
      <c r="E2599" t="s">
        <v>36</v>
      </c>
      <c r="F2599" t="s">
        <v>26</v>
      </c>
      <c r="G2599">
        <v>5.3</v>
      </c>
      <c r="H2599">
        <v>112.96</v>
      </c>
      <c r="I2599">
        <v>111.46</v>
      </c>
      <c r="J2599">
        <v>1</v>
      </c>
      <c r="K2599">
        <v>3.2</v>
      </c>
      <c r="L2599">
        <v>2.7</v>
      </c>
      <c r="M2599">
        <v>113</v>
      </c>
      <c r="N2599" t="s">
        <v>27</v>
      </c>
      <c r="O2599">
        <v>1.1779999999999999</v>
      </c>
      <c r="P2599" t="s">
        <v>28</v>
      </c>
      <c r="Q2599" t="s">
        <v>29</v>
      </c>
      <c r="R2599">
        <v>4.5599999999999996</v>
      </c>
      <c r="S2599">
        <v>16</v>
      </c>
      <c r="T2599">
        <v>-1.5</v>
      </c>
      <c r="U2599">
        <v>-0.5</v>
      </c>
      <c r="V2599" t="s">
        <v>262</v>
      </c>
      <c r="W2599" t="s">
        <v>31</v>
      </c>
      <c r="X2599">
        <v>1</v>
      </c>
      <c r="Y2599" t="str">
        <f>IF(tblRides[[#This Row],[supply_demand_ratio]]&lt;0.8,"Below 0.8",IF(tblRides[[#This Row],[supply_demand_ratio]]&lt;1,"Between 0.8-1.0",IF(tblRides[[#This Row],[supply_demand_ratio]]&lt;=1.2,"Between 1.0-1.2","Above 1.2")))</f>
        <v>Between 1.0-1.2</v>
      </c>
    </row>
    <row r="2600" spans="1:25" x14ac:dyDescent="0.3">
      <c r="A2600" t="s">
        <v>2655</v>
      </c>
      <c r="B2600" s="1">
        <v>46046.120138888888</v>
      </c>
      <c r="C2600" s="2">
        <v>46046</v>
      </c>
      <c r="D2600">
        <v>2</v>
      </c>
      <c r="E2600" t="s">
        <v>43</v>
      </c>
      <c r="F2600" t="s">
        <v>34</v>
      </c>
      <c r="G2600">
        <v>3</v>
      </c>
      <c r="H2600">
        <v>80.540000000000006</v>
      </c>
      <c r="I2600">
        <v>81.47</v>
      </c>
      <c r="J2600">
        <v>1</v>
      </c>
      <c r="K2600">
        <v>6</v>
      </c>
      <c r="L2600">
        <v>12.4</v>
      </c>
      <c r="M2600">
        <v>72</v>
      </c>
      <c r="N2600" t="s">
        <v>41</v>
      </c>
      <c r="O2600">
        <v>1.5369999999999999</v>
      </c>
      <c r="P2600" t="s">
        <v>28</v>
      </c>
      <c r="Q2600" t="s">
        <v>29</v>
      </c>
      <c r="R2600">
        <v>4.6100000000000003</v>
      </c>
      <c r="S2600">
        <v>0</v>
      </c>
      <c r="T2600">
        <v>0.93</v>
      </c>
      <c r="U2600">
        <v>6.4</v>
      </c>
      <c r="V2600" t="s">
        <v>262</v>
      </c>
      <c r="W2600" t="s">
        <v>45</v>
      </c>
      <c r="X2600">
        <v>1</v>
      </c>
      <c r="Y2600" t="str">
        <f>IF(tblRides[[#This Row],[supply_demand_ratio]]&lt;0.8,"Below 0.8",IF(tblRides[[#This Row],[supply_demand_ratio]]&lt;1,"Between 0.8-1.0",IF(tblRides[[#This Row],[supply_demand_ratio]]&lt;=1.2,"Between 1.0-1.2","Above 1.2")))</f>
        <v>Above 1.2</v>
      </c>
    </row>
    <row r="2601" spans="1:25" x14ac:dyDescent="0.3">
      <c r="A2601" t="s">
        <v>2656</v>
      </c>
      <c r="B2601" s="1">
        <v>46046.131249999999</v>
      </c>
      <c r="C2601" s="2">
        <v>46046</v>
      </c>
      <c r="D2601">
        <v>3</v>
      </c>
      <c r="E2601" t="s">
        <v>33</v>
      </c>
      <c r="F2601" t="s">
        <v>26</v>
      </c>
      <c r="G2601">
        <v>13.4</v>
      </c>
      <c r="H2601">
        <v>225.48</v>
      </c>
      <c r="I2601">
        <v>222.19</v>
      </c>
      <c r="J2601">
        <v>1</v>
      </c>
      <c r="K2601">
        <v>3.8</v>
      </c>
      <c r="L2601">
        <v>7.7</v>
      </c>
      <c r="M2601">
        <v>88</v>
      </c>
      <c r="N2601" t="s">
        <v>41</v>
      </c>
      <c r="O2601">
        <v>1.3540000000000001</v>
      </c>
      <c r="P2601" t="s">
        <v>28</v>
      </c>
      <c r="Q2601" t="s">
        <v>29</v>
      </c>
      <c r="R2601">
        <v>4.41</v>
      </c>
      <c r="S2601">
        <v>16</v>
      </c>
      <c r="T2601">
        <v>-3.29</v>
      </c>
      <c r="U2601">
        <v>3.9</v>
      </c>
      <c r="V2601" t="s">
        <v>262</v>
      </c>
      <c r="W2601" t="s">
        <v>31</v>
      </c>
      <c r="X2601">
        <v>1</v>
      </c>
      <c r="Y2601" t="str">
        <f>IF(tblRides[[#This Row],[supply_demand_ratio]]&lt;0.8,"Below 0.8",IF(tblRides[[#This Row],[supply_demand_ratio]]&lt;1,"Between 0.8-1.0",IF(tblRides[[#This Row],[supply_demand_ratio]]&lt;=1.2,"Between 1.0-1.2","Above 1.2")))</f>
        <v>Above 1.2</v>
      </c>
    </row>
    <row r="2602" spans="1:25" x14ac:dyDescent="0.3">
      <c r="A2602" t="s">
        <v>2657</v>
      </c>
      <c r="B2602" s="1">
        <v>46046.143055555556</v>
      </c>
      <c r="C2602" s="2">
        <v>46046</v>
      </c>
      <c r="D2602">
        <v>3</v>
      </c>
      <c r="E2602" t="s">
        <v>62</v>
      </c>
      <c r="F2602" t="s">
        <v>26</v>
      </c>
      <c r="G2602">
        <v>2.7</v>
      </c>
      <c r="H2602">
        <v>76.91</v>
      </c>
      <c r="I2602">
        <v>73.84</v>
      </c>
      <c r="J2602">
        <v>1</v>
      </c>
      <c r="K2602">
        <v>3</v>
      </c>
      <c r="L2602">
        <v>4</v>
      </c>
      <c r="M2602">
        <v>62</v>
      </c>
      <c r="N2602" t="s">
        <v>41</v>
      </c>
      <c r="O2602">
        <v>2.1150000000000002</v>
      </c>
      <c r="P2602" t="s">
        <v>28</v>
      </c>
      <c r="Q2602" t="s">
        <v>29</v>
      </c>
      <c r="R2602">
        <v>5</v>
      </c>
      <c r="S2602">
        <v>18</v>
      </c>
      <c r="T2602">
        <v>-3.07</v>
      </c>
      <c r="U2602">
        <v>1</v>
      </c>
      <c r="V2602" t="s">
        <v>262</v>
      </c>
      <c r="W2602" t="s">
        <v>31</v>
      </c>
      <c r="X2602">
        <v>1</v>
      </c>
      <c r="Y2602" t="str">
        <f>IF(tblRides[[#This Row],[supply_demand_ratio]]&lt;0.8,"Below 0.8",IF(tblRides[[#This Row],[supply_demand_ratio]]&lt;1,"Between 0.8-1.0",IF(tblRides[[#This Row],[supply_demand_ratio]]&lt;=1.2,"Between 1.0-1.2","Above 1.2")))</f>
        <v>Above 1.2</v>
      </c>
    </row>
    <row r="2603" spans="1:25" x14ac:dyDescent="0.3">
      <c r="A2603" t="s">
        <v>2658</v>
      </c>
      <c r="B2603" s="1">
        <v>46046.146527777775</v>
      </c>
      <c r="C2603" s="2">
        <v>46046</v>
      </c>
      <c r="D2603">
        <v>3</v>
      </c>
      <c r="E2603" t="s">
        <v>62</v>
      </c>
      <c r="F2603" t="s">
        <v>34</v>
      </c>
      <c r="G2603">
        <v>2.8</v>
      </c>
      <c r="H2603">
        <v>77.25</v>
      </c>
      <c r="I2603">
        <v>76.87</v>
      </c>
      <c r="J2603">
        <v>1</v>
      </c>
      <c r="K2603">
        <v>5.9</v>
      </c>
      <c r="L2603">
        <v>7.8</v>
      </c>
      <c r="M2603">
        <v>69</v>
      </c>
      <c r="N2603" t="s">
        <v>41</v>
      </c>
      <c r="O2603">
        <v>1.9</v>
      </c>
      <c r="P2603" t="s">
        <v>28</v>
      </c>
      <c r="Q2603" t="s">
        <v>29</v>
      </c>
      <c r="R2603">
        <v>4.8499999999999996</v>
      </c>
      <c r="S2603">
        <v>0</v>
      </c>
      <c r="T2603">
        <v>-0.38</v>
      </c>
      <c r="U2603">
        <v>1.9</v>
      </c>
      <c r="V2603" t="s">
        <v>262</v>
      </c>
      <c r="W2603" t="s">
        <v>45</v>
      </c>
      <c r="X2603">
        <v>1</v>
      </c>
      <c r="Y2603" t="str">
        <f>IF(tblRides[[#This Row],[supply_demand_ratio]]&lt;0.8,"Below 0.8",IF(tblRides[[#This Row],[supply_demand_ratio]]&lt;1,"Between 0.8-1.0",IF(tblRides[[#This Row],[supply_demand_ratio]]&lt;=1.2,"Between 1.0-1.2","Above 1.2")))</f>
        <v>Above 1.2</v>
      </c>
    </row>
    <row r="2604" spans="1:25" x14ac:dyDescent="0.3">
      <c r="A2604" t="s">
        <v>2659</v>
      </c>
      <c r="B2604" s="1">
        <v>46046.159722222219</v>
      </c>
      <c r="C2604" s="2">
        <v>46046</v>
      </c>
      <c r="D2604">
        <v>3</v>
      </c>
      <c r="E2604" t="s">
        <v>33</v>
      </c>
      <c r="F2604" t="s">
        <v>34</v>
      </c>
      <c r="G2604">
        <v>3.6</v>
      </c>
      <c r="H2604">
        <v>111.3</v>
      </c>
      <c r="I2604">
        <v>105.12</v>
      </c>
      <c r="J2604">
        <v>1.1000000000000001</v>
      </c>
      <c r="K2604">
        <v>7.1</v>
      </c>
      <c r="L2604">
        <v>6.6</v>
      </c>
      <c r="M2604">
        <v>110</v>
      </c>
      <c r="N2604" t="s">
        <v>41</v>
      </c>
      <c r="O2604">
        <v>1.4059999999999999</v>
      </c>
      <c r="P2604" t="s">
        <v>28</v>
      </c>
      <c r="Q2604" t="s">
        <v>29</v>
      </c>
      <c r="R2604">
        <v>4.91</v>
      </c>
      <c r="S2604">
        <v>0</v>
      </c>
      <c r="T2604">
        <v>-6.18</v>
      </c>
      <c r="U2604">
        <v>-0.5</v>
      </c>
      <c r="V2604" t="s">
        <v>262</v>
      </c>
      <c r="W2604" t="s">
        <v>45</v>
      </c>
      <c r="X2604">
        <v>1</v>
      </c>
      <c r="Y2604" t="str">
        <f>IF(tblRides[[#This Row],[supply_demand_ratio]]&lt;0.8,"Below 0.8",IF(tblRides[[#This Row],[supply_demand_ratio]]&lt;1,"Between 0.8-1.0",IF(tblRides[[#This Row],[supply_demand_ratio]]&lt;=1.2,"Between 1.0-1.2","Above 1.2")))</f>
        <v>Above 1.2</v>
      </c>
    </row>
    <row r="2605" spans="1:25" x14ac:dyDescent="0.3">
      <c r="A2605" t="s">
        <v>2660</v>
      </c>
      <c r="B2605" s="1">
        <v>46046.163194444445</v>
      </c>
      <c r="C2605" s="2">
        <v>46046</v>
      </c>
      <c r="D2605">
        <v>3</v>
      </c>
      <c r="E2605" t="s">
        <v>33</v>
      </c>
      <c r="F2605" t="s">
        <v>34</v>
      </c>
      <c r="G2605">
        <v>14.7</v>
      </c>
      <c r="H2605">
        <v>236.52</v>
      </c>
      <c r="I2605">
        <v>238.09</v>
      </c>
      <c r="J2605">
        <v>1</v>
      </c>
      <c r="K2605">
        <v>4.5999999999999996</v>
      </c>
      <c r="L2605">
        <v>4.5999999999999996</v>
      </c>
      <c r="M2605">
        <v>108</v>
      </c>
      <c r="N2605" t="s">
        <v>41</v>
      </c>
      <c r="O2605">
        <v>1.4470000000000001</v>
      </c>
      <c r="P2605" t="s">
        <v>28</v>
      </c>
      <c r="Q2605" t="s">
        <v>29</v>
      </c>
      <c r="R2605">
        <v>4.87</v>
      </c>
      <c r="S2605">
        <v>0</v>
      </c>
      <c r="T2605">
        <v>1.57</v>
      </c>
      <c r="U2605">
        <v>0</v>
      </c>
      <c r="V2605" t="s">
        <v>262</v>
      </c>
      <c r="W2605" t="s">
        <v>31</v>
      </c>
      <c r="X2605">
        <v>1</v>
      </c>
      <c r="Y2605" t="str">
        <f>IF(tblRides[[#This Row],[supply_demand_ratio]]&lt;0.8,"Below 0.8",IF(tblRides[[#This Row],[supply_demand_ratio]]&lt;1,"Between 0.8-1.0",IF(tblRides[[#This Row],[supply_demand_ratio]]&lt;=1.2,"Between 1.0-1.2","Above 1.2")))</f>
        <v>Above 1.2</v>
      </c>
    </row>
    <row r="2606" spans="1:25" x14ac:dyDescent="0.3">
      <c r="A2606" t="s">
        <v>2661</v>
      </c>
      <c r="B2606" s="1">
        <v>46046.164583333331</v>
      </c>
      <c r="C2606" s="2">
        <v>46046</v>
      </c>
      <c r="D2606">
        <v>3</v>
      </c>
      <c r="E2606" t="s">
        <v>62</v>
      </c>
      <c r="F2606" t="s">
        <v>34</v>
      </c>
      <c r="G2606">
        <v>7.2</v>
      </c>
      <c r="H2606">
        <v>156.84</v>
      </c>
      <c r="I2606">
        <v>158.75</v>
      </c>
      <c r="J2606">
        <v>1</v>
      </c>
      <c r="K2606">
        <v>2</v>
      </c>
      <c r="L2606">
        <v>1</v>
      </c>
      <c r="M2606">
        <v>69</v>
      </c>
      <c r="N2606" t="s">
        <v>41</v>
      </c>
      <c r="O2606">
        <v>2.097</v>
      </c>
      <c r="P2606" t="s">
        <v>28</v>
      </c>
      <c r="Q2606" t="s">
        <v>29</v>
      </c>
      <c r="R2606">
        <v>4.4000000000000004</v>
      </c>
      <c r="S2606">
        <v>0</v>
      </c>
      <c r="T2606">
        <v>1.91</v>
      </c>
      <c r="U2606">
        <v>-1</v>
      </c>
      <c r="V2606" t="s">
        <v>262</v>
      </c>
      <c r="W2606" t="s">
        <v>31</v>
      </c>
      <c r="X2606">
        <v>1</v>
      </c>
      <c r="Y2606" t="str">
        <f>IF(tblRides[[#This Row],[supply_demand_ratio]]&lt;0.8,"Below 0.8",IF(tblRides[[#This Row],[supply_demand_ratio]]&lt;1,"Between 0.8-1.0",IF(tblRides[[#This Row],[supply_demand_ratio]]&lt;=1.2,"Between 1.0-1.2","Above 1.2")))</f>
        <v>Above 1.2</v>
      </c>
    </row>
    <row r="2607" spans="1:25" x14ac:dyDescent="0.3">
      <c r="A2607" t="s">
        <v>2662</v>
      </c>
      <c r="B2607" s="1">
        <v>46046.167361111111</v>
      </c>
      <c r="C2607" s="2">
        <v>46046</v>
      </c>
      <c r="D2607">
        <v>4</v>
      </c>
      <c r="E2607" t="s">
        <v>62</v>
      </c>
      <c r="F2607" t="s">
        <v>26</v>
      </c>
      <c r="G2607">
        <v>5.3</v>
      </c>
      <c r="H2607">
        <v>110.54</v>
      </c>
      <c r="I2607">
        <v>107.25</v>
      </c>
      <c r="J2607">
        <v>1</v>
      </c>
      <c r="K2607">
        <v>4.5</v>
      </c>
      <c r="L2607">
        <v>3.3</v>
      </c>
      <c r="M2607">
        <v>66</v>
      </c>
      <c r="N2607" t="s">
        <v>41</v>
      </c>
      <c r="O2607">
        <v>1.94</v>
      </c>
      <c r="P2607" t="s">
        <v>28</v>
      </c>
      <c r="Q2607" t="s">
        <v>29</v>
      </c>
      <c r="R2607">
        <v>4.4000000000000004</v>
      </c>
      <c r="S2607">
        <v>5</v>
      </c>
      <c r="T2607">
        <v>-3.29</v>
      </c>
      <c r="U2607">
        <v>-1.2</v>
      </c>
      <c r="V2607" t="s">
        <v>262</v>
      </c>
      <c r="W2607" t="s">
        <v>31</v>
      </c>
      <c r="X2607">
        <v>1</v>
      </c>
      <c r="Y2607" t="str">
        <f>IF(tblRides[[#This Row],[supply_demand_ratio]]&lt;0.8,"Below 0.8",IF(tblRides[[#This Row],[supply_demand_ratio]]&lt;1,"Between 0.8-1.0",IF(tblRides[[#This Row],[supply_demand_ratio]]&lt;=1.2,"Between 1.0-1.2","Above 1.2")))</f>
        <v>Above 1.2</v>
      </c>
    </row>
    <row r="2608" spans="1:25" x14ac:dyDescent="0.3">
      <c r="A2608" t="s">
        <v>2663</v>
      </c>
      <c r="B2608" s="1">
        <v>46046.170138888891</v>
      </c>
      <c r="C2608" s="2">
        <v>46046</v>
      </c>
      <c r="D2608">
        <v>4</v>
      </c>
      <c r="E2608" t="s">
        <v>36</v>
      </c>
      <c r="F2608" t="s">
        <v>26</v>
      </c>
      <c r="G2608">
        <v>4.3</v>
      </c>
      <c r="H2608">
        <v>113.75</v>
      </c>
      <c r="J2608">
        <v>1</v>
      </c>
      <c r="K2608">
        <v>5.0999999999999996</v>
      </c>
      <c r="M2608">
        <v>116</v>
      </c>
      <c r="N2608" t="s">
        <v>41</v>
      </c>
      <c r="O2608">
        <v>1.337</v>
      </c>
      <c r="P2608" t="s">
        <v>82</v>
      </c>
      <c r="Q2608" t="s">
        <v>83</v>
      </c>
      <c r="R2608">
        <v>4.9400000000000004</v>
      </c>
      <c r="S2608">
        <v>9</v>
      </c>
      <c r="V2608" t="s">
        <v>262</v>
      </c>
      <c r="W2608" t="s">
        <v>45</v>
      </c>
      <c r="X2608">
        <v>0</v>
      </c>
      <c r="Y2608" t="str">
        <f>IF(tblRides[[#This Row],[supply_demand_ratio]]&lt;0.8,"Below 0.8",IF(tblRides[[#This Row],[supply_demand_ratio]]&lt;1,"Between 0.8-1.0",IF(tblRides[[#This Row],[supply_demand_ratio]]&lt;=1.2,"Between 1.0-1.2","Above 1.2")))</f>
        <v>Above 1.2</v>
      </c>
    </row>
    <row r="2609" spans="1:25" x14ac:dyDescent="0.3">
      <c r="A2609" t="s">
        <v>2664</v>
      </c>
      <c r="B2609" s="1">
        <v>46046.174305555556</v>
      </c>
      <c r="C2609" s="2">
        <v>46046</v>
      </c>
      <c r="D2609">
        <v>4</v>
      </c>
      <c r="E2609" t="s">
        <v>25</v>
      </c>
      <c r="F2609" t="s">
        <v>34</v>
      </c>
      <c r="G2609">
        <v>5</v>
      </c>
      <c r="H2609">
        <v>121.76</v>
      </c>
      <c r="I2609">
        <v>115.66</v>
      </c>
      <c r="J2609">
        <v>1</v>
      </c>
      <c r="K2609">
        <v>2</v>
      </c>
      <c r="L2609">
        <v>7.1</v>
      </c>
      <c r="M2609">
        <v>144</v>
      </c>
      <c r="N2609" t="s">
        <v>41</v>
      </c>
      <c r="O2609">
        <v>1.597</v>
      </c>
      <c r="P2609" t="s">
        <v>28</v>
      </c>
      <c r="Q2609" t="s">
        <v>29</v>
      </c>
      <c r="R2609">
        <v>4.49</v>
      </c>
      <c r="S2609">
        <v>0</v>
      </c>
      <c r="T2609">
        <v>-6.1</v>
      </c>
      <c r="U2609">
        <v>5.0999999999999996</v>
      </c>
      <c r="V2609" t="s">
        <v>262</v>
      </c>
      <c r="W2609" t="s">
        <v>31</v>
      </c>
      <c r="X2609">
        <v>1</v>
      </c>
      <c r="Y2609" t="str">
        <f>IF(tblRides[[#This Row],[supply_demand_ratio]]&lt;0.8,"Below 0.8",IF(tblRides[[#This Row],[supply_demand_ratio]]&lt;1,"Between 0.8-1.0",IF(tblRides[[#This Row],[supply_demand_ratio]]&lt;=1.2,"Between 1.0-1.2","Above 1.2")))</f>
        <v>Above 1.2</v>
      </c>
    </row>
    <row r="2610" spans="1:25" x14ac:dyDescent="0.3">
      <c r="A2610" t="s">
        <v>2665</v>
      </c>
      <c r="B2610" s="1">
        <v>46046.174305555556</v>
      </c>
      <c r="C2610" s="2">
        <v>46046</v>
      </c>
      <c r="D2610">
        <v>4</v>
      </c>
      <c r="E2610" t="s">
        <v>43</v>
      </c>
      <c r="F2610" t="s">
        <v>26</v>
      </c>
      <c r="G2610">
        <v>2.2999999999999998</v>
      </c>
      <c r="H2610">
        <v>85.15</v>
      </c>
      <c r="I2610">
        <v>81.73</v>
      </c>
      <c r="J2610">
        <v>1.1000000000000001</v>
      </c>
      <c r="K2610">
        <v>7.5</v>
      </c>
      <c r="L2610">
        <v>9.4</v>
      </c>
      <c r="M2610">
        <v>65</v>
      </c>
      <c r="N2610" t="s">
        <v>41</v>
      </c>
      <c r="O2610">
        <v>2.2000000000000002</v>
      </c>
      <c r="P2610" t="s">
        <v>28</v>
      </c>
      <c r="Q2610" t="s">
        <v>29</v>
      </c>
      <c r="R2610">
        <v>4.8</v>
      </c>
      <c r="S2610">
        <v>20</v>
      </c>
      <c r="T2610">
        <v>-3.42</v>
      </c>
      <c r="U2610">
        <v>1.9</v>
      </c>
      <c r="V2610" t="s">
        <v>262</v>
      </c>
      <c r="W2610" t="s">
        <v>45</v>
      </c>
      <c r="X2610">
        <v>1</v>
      </c>
      <c r="Y2610" t="str">
        <f>IF(tblRides[[#This Row],[supply_demand_ratio]]&lt;0.8,"Below 0.8",IF(tblRides[[#This Row],[supply_demand_ratio]]&lt;1,"Between 0.8-1.0",IF(tblRides[[#This Row],[supply_demand_ratio]]&lt;=1.2,"Between 1.0-1.2","Above 1.2")))</f>
        <v>Above 1.2</v>
      </c>
    </row>
    <row r="2611" spans="1:25" x14ac:dyDescent="0.3">
      <c r="A2611" t="s">
        <v>2666</v>
      </c>
      <c r="B2611" s="1">
        <v>46046.18472222222</v>
      </c>
      <c r="C2611" s="2">
        <v>46046</v>
      </c>
      <c r="D2611">
        <v>4</v>
      </c>
      <c r="E2611" t="s">
        <v>62</v>
      </c>
      <c r="F2611" t="s">
        <v>26</v>
      </c>
      <c r="G2611">
        <v>0.8</v>
      </c>
      <c r="H2611">
        <v>49.61</v>
      </c>
      <c r="I2611">
        <v>50.91</v>
      </c>
      <c r="J2611">
        <v>1</v>
      </c>
      <c r="K2611">
        <v>5.4</v>
      </c>
      <c r="L2611">
        <v>9.1</v>
      </c>
      <c r="M2611">
        <v>69</v>
      </c>
      <c r="N2611" t="s">
        <v>41</v>
      </c>
      <c r="O2611">
        <v>1.9370000000000001</v>
      </c>
      <c r="P2611" t="s">
        <v>28</v>
      </c>
      <c r="Q2611" t="s">
        <v>29</v>
      </c>
      <c r="R2611">
        <v>4.51</v>
      </c>
      <c r="S2611">
        <v>8</v>
      </c>
      <c r="T2611">
        <v>1.3</v>
      </c>
      <c r="U2611">
        <v>3.7</v>
      </c>
      <c r="V2611" t="s">
        <v>262</v>
      </c>
      <c r="W2611" t="s">
        <v>45</v>
      </c>
      <c r="X2611">
        <v>1</v>
      </c>
      <c r="Y2611" t="str">
        <f>IF(tblRides[[#This Row],[supply_demand_ratio]]&lt;0.8,"Below 0.8",IF(tblRides[[#This Row],[supply_demand_ratio]]&lt;1,"Between 0.8-1.0",IF(tblRides[[#This Row],[supply_demand_ratio]]&lt;=1.2,"Between 1.0-1.2","Above 1.2")))</f>
        <v>Above 1.2</v>
      </c>
    </row>
    <row r="2612" spans="1:25" x14ac:dyDescent="0.3">
      <c r="A2612" t="s">
        <v>2667</v>
      </c>
      <c r="B2612" s="1">
        <v>46046.185416666667</v>
      </c>
      <c r="C2612" s="2">
        <v>46046</v>
      </c>
      <c r="D2612">
        <v>4</v>
      </c>
      <c r="E2612" t="s">
        <v>36</v>
      </c>
      <c r="F2612" t="s">
        <v>34</v>
      </c>
      <c r="G2612">
        <v>9.6</v>
      </c>
      <c r="H2612">
        <v>182.42</v>
      </c>
      <c r="I2612">
        <v>185</v>
      </c>
      <c r="J2612">
        <v>1</v>
      </c>
      <c r="K2612">
        <v>2.1</v>
      </c>
      <c r="L2612">
        <v>1</v>
      </c>
      <c r="M2612">
        <v>115</v>
      </c>
      <c r="N2612" t="s">
        <v>41</v>
      </c>
      <c r="O2612">
        <v>1.244</v>
      </c>
      <c r="P2612" t="s">
        <v>28</v>
      </c>
      <c r="Q2612" t="s">
        <v>29</v>
      </c>
      <c r="R2612">
        <v>4.54</v>
      </c>
      <c r="S2612">
        <v>0</v>
      </c>
      <c r="T2612">
        <v>2.58</v>
      </c>
      <c r="U2612">
        <v>-1.1000000000000001</v>
      </c>
      <c r="V2612" t="s">
        <v>262</v>
      </c>
      <c r="W2612" t="s">
        <v>31</v>
      </c>
      <c r="X2612">
        <v>1</v>
      </c>
      <c r="Y2612" t="str">
        <f>IF(tblRides[[#This Row],[supply_demand_ratio]]&lt;0.8,"Below 0.8",IF(tblRides[[#This Row],[supply_demand_ratio]]&lt;1,"Between 0.8-1.0",IF(tblRides[[#This Row],[supply_demand_ratio]]&lt;=1.2,"Between 1.0-1.2","Above 1.2")))</f>
        <v>Above 1.2</v>
      </c>
    </row>
    <row r="2613" spans="1:25" x14ac:dyDescent="0.3">
      <c r="A2613" t="s">
        <v>2668</v>
      </c>
      <c r="B2613" s="1">
        <v>46046.191666666666</v>
      </c>
      <c r="C2613" s="2">
        <v>46046</v>
      </c>
      <c r="D2613">
        <v>4</v>
      </c>
      <c r="E2613" t="s">
        <v>36</v>
      </c>
      <c r="F2613" t="s">
        <v>26</v>
      </c>
      <c r="G2613">
        <v>1.9</v>
      </c>
      <c r="H2613">
        <v>73.5</v>
      </c>
      <c r="I2613">
        <v>72.099999999999994</v>
      </c>
      <c r="J2613">
        <v>1.1000000000000001</v>
      </c>
      <c r="K2613">
        <v>5.4</v>
      </c>
      <c r="L2613">
        <v>7.6</v>
      </c>
      <c r="M2613">
        <v>116</v>
      </c>
      <c r="N2613" t="s">
        <v>27</v>
      </c>
      <c r="O2613">
        <v>1.1890000000000001</v>
      </c>
      <c r="P2613" t="s">
        <v>28</v>
      </c>
      <c r="Q2613" t="s">
        <v>29</v>
      </c>
      <c r="R2613">
        <v>4.7</v>
      </c>
      <c r="S2613">
        <v>5</v>
      </c>
      <c r="T2613">
        <v>-1.4</v>
      </c>
      <c r="U2613">
        <v>2.2000000000000002</v>
      </c>
      <c r="V2613" t="s">
        <v>262</v>
      </c>
      <c r="W2613" t="s">
        <v>45</v>
      </c>
      <c r="X2613">
        <v>1</v>
      </c>
      <c r="Y2613" t="str">
        <f>IF(tblRides[[#This Row],[supply_demand_ratio]]&lt;0.8,"Below 0.8",IF(tblRides[[#This Row],[supply_demand_ratio]]&lt;1,"Between 0.8-1.0",IF(tblRides[[#This Row],[supply_demand_ratio]]&lt;=1.2,"Between 1.0-1.2","Above 1.2")))</f>
        <v>Between 1.0-1.2</v>
      </c>
    </row>
    <row r="2614" spans="1:25" x14ac:dyDescent="0.3">
      <c r="A2614" t="s">
        <v>2669</v>
      </c>
      <c r="B2614" s="1">
        <v>46046.20208333333</v>
      </c>
      <c r="C2614" s="2">
        <v>46046</v>
      </c>
      <c r="D2614">
        <v>4</v>
      </c>
      <c r="E2614" t="s">
        <v>33</v>
      </c>
      <c r="F2614" t="s">
        <v>34</v>
      </c>
      <c r="G2614">
        <v>13.1</v>
      </c>
      <c r="H2614">
        <v>236.69</v>
      </c>
      <c r="J2614">
        <v>1.1000000000000001</v>
      </c>
      <c r="K2614">
        <v>5.4</v>
      </c>
      <c r="L2614">
        <v>7.2</v>
      </c>
      <c r="M2614">
        <v>106</v>
      </c>
      <c r="N2614" t="s">
        <v>41</v>
      </c>
      <c r="O2614">
        <v>1.7869999999999999</v>
      </c>
      <c r="P2614" t="s">
        <v>58</v>
      </c>
      <c r="Q2614" t="s">
        <v>59</v>
      </c>
      <c r="R2614">
        <v>4.4800000000000004</v>
      </c>
      <c r="S2614">
        <v>0</v>
      </c>
      <c r="U2614">
        <v>1.8</v>
      </c>
      <c r="V2614" t="s">
        <v>262</v>
      </c>
      <c r="W2614" t="s">
        <v>45</v>
      </c>
      <c r="X2614">
        <v>0</v>
      </c>
      <c r="Y2614" t="str">
        <f>IF(tblRides[[#This Row],[supply_demand_ratio]]&lt;0.8,"Below 0.8",IF(tblRides[[#This Row],[supply_demand_ratio]]&lt;1,"Between 0.8-1.0",IF(tblRides[[#This Row],[supply_demand_ratio]]&lt;=1.2,"Between 1.0-1.2","Above 1.2")))</f>
        <v>Above 1.2</v>
      </c>
    </row>
    <row r="2615" spans="1:25" x14ac:dyDescent="0.3">
      <c r="A2615" t="s">
        <v>2670</v>
      </c>
      <c r="B2615" s="1">
        <v>46046.210416666669</v>
      </c>
      <c r="C2615" s="2">
        <v>46046</v>
      </c>
      <c r="D2615">
        <v>5</v>
      </c>
      <c r="E2615" t="s">
        <v>43</v>
      </c>
      <c r="F2615" t="s">
        <v>26</v>
      </c>
      <c r="G2615">
        <v>7.4</v>
      </c>
      <c r="H2615">
        <v>143.32</v>
      </c>
      <c r="J2615">
        <v>1</v>
      </c>
      <c r="K2615">
        <v>2.9</v>
      </c>
      <c r="L2615">
        <v>1.4</v>
      </c>
      <c r="M2615">
        <v>78</v>
      </c>
      <c r="N2615" t="s">
        <v>41</v>
      </c>
      <c r="O2615">
        <v>2.0129999999999999</v>
      </c>
      <c r="P2615" t="s">
        <v>37</v>
      </c>
      <c r="Q2615" t="s">
        <v>38</v>
      </c>
      <c r="R2615">
        <v>4.25</v>
      </c>
      <c r="S2615">
        <v>27</v>
      </c>
      <c r="U2615">
        <v>-1.5</v>
      </c>
      <c r="V2615" t="s">
        <v>262</v>
      </c>
      <c r="W2615" t="s">
        <v>31</v>
      </c>
      <c r="X2615">
        <v>0</v>
      </c>
      <c r="Y2615" t="str">
        <f>IF(tblRides[[#This Row],[supply_demand_ratio]]&lt;0.8,"Below 0.8",IF(tblRides[[#This Row],[supply_demand_ratio]]&lt;1,"Between 0.8-1.0",IF(tblRides[[#This Row],[supply_demand_ratio]]&lt;=1.2,"Between 1.0-1.2","Above 1.2")))</f>
        <v>Above 1.2</v>
      </c>
    </row>
    <row r="2616" spans="1:25" x14ac:dyDescent="0.3">
      <c r="A2616" t="s">
        <v>2671</v>
      </c>
      <c r="B2616" s="1">
        <v>46046.228472222225</v>
      </c>
      <c r="C2616" s="2">
        <v>46046</v>
      </c>
      <c r="D2616">
        <v>5</v>
      </c>
      <c r="E2616" t="s">
        <v>43</v>
      </c>
      <c r="F2616" t="s">
        <v>26</v>
      </c>
      <c r="G2616">
        <v>4.7</v>
      </c>
      <c r="H2616">
        <v>103.86</v>
      </c>
      <c r="I2616">
        <v>101.77</v>
      </c>
      <c r="J2616">
        <v>1</v>
      </c>
      <c r="K2616">
        <v>2</v>
      </c>
      <c r="L2616">
        <v>2.6</v>
      </c>
      <c r="M2616">
        <v>78</v>
      </c>
      <c r="N2616" t="s">
        <v>41</v>
      </c>
      <c r="O2616">
        <v>2.024</v>
      </c>
      <c r="P2616" t="s">
        <v>28</v>
      </c>
      <c r="Q2616" t="s">
        <v>29</v>
      </c>
      <c r="R2616">
        <v>4.7300000000000004</v>
      </c>
      <c r="S2616">
        <v>5</v>
      </c>
      <c r="T2616">
        <v>-2.09</v>
      </c>
      <c r="U2616">
        <v>0.6</v>
      </c>
      <c r="V2616" t="s">
        <v>262</v>
      </c>
      <c r="W2616" t="s">
        <v>31</v>
      </c>
      <c r="X2616">
        <v>1</v>
      </c>
      <c r="Y2616" t="str">
        <f>IF(tblRides[[#This Row],[supply_demand_ratio]]&lt;0.8,"Below 0.8",IF(tblRides[[#This Row],[supply_demand_ratio]]&lt;1,"Between 0.8-1.0",IF(tblRides[[#This Row],[supply_demand_ratio]]&lt;=1.2,"Between 1.0-1.2","Above 1.2")))</f>
        <v>Above 1.2</v>
      </c>
    </row>
    <row r="2617" spans="1:25" x14ac:dyDescent="0.3">
      <c r="A2617" t="s">
        <v>2672</v>
      </c>
      <c r="B2617" s="1">
        <v>46046.245138888888</v>
      </c>
      <c r="C2617" s="2">
        <v>46046</v>
      </c>
      <c r="D2617">
        <v>5</v>
      </c>
      <c r="E2617" t="s">
        <v>36</v>
      </c>
      <c r="F2617" t="s">
        <v>26</v>
      </c>
      <c r="G2617">
        <v>7</v>
      </c>
      <c r="H2617">
        <v>152.58000000000001</v>
      </c>
      <c r="I2617">
        <v>153.97</v>
      </c>
      <c r="J2617">
        <v>1.1000000000000001</v>
      </c>
      <c r="K2617">
        <v>3.8</v>
      </c>
      <c r="L2617">
        <v>8.6</v>
      </c>
      <c r="M2617">
        <v>124</v>
      </c>
      <c r="N2617" t="s">
        <v>27</v>
      </c>
      <c r="O2617">
        <v>1.1180000000000001</v>
      </c>
      <c r="P2617" t="s">
        <v>28</v>
      </c>
      <c r="Q2617" t="s">
        <v>29</v>
      </c>
      <c r="R2617">
        <v>5</v>
      </c>
      <c r="S2617">
        <v>16</v>
      </c>
      <c r="T2617">
        <v>1.39</v>
      </c>
      <c r="U2617">
        <v>4.8</v>
      </c>
      <c r="V2617" t="s">
        <v>262</v>
      </c>
      <c r="W2617" t="s">
        <v>31</v>
      </c>
      <c r="X2617">
        <v>1</v>
      </c>
      <c r="Y2617" t="str">
        <f>IF(tblRides[[#This Row],[supply_demand_ratio]]&lt;0.8,"Below 0.8",IF(tblRides[[#This Row],[supply_demand_ratio]]&lt;1,"Between 0.8-1.0",IF(tblRides[[#This Row],[supply_demand_ratio]]&lt;=1.2,"Between 1.0-1.2","Above 1.2")))</f>
        <v>Between 1.0-1.2</v>
      </c>
    </row>
    <row r="2618" spans="1:25" x14ac:dyDescent="0.3">
      <c r="A2618" t="s">
        <v>2673</v>
      </c>
      <c r="B2618" s="1">
        <v>46046.268055555556</v>
      </c>
      <c r="C2618" s="2">
        <v>46046</v>
      </c>
      <c r="D2618">
        <v>6</v>
      </c>
      <c r="E2618" t="s">
        <v>25</v>
      </c>
      <c r="F2618" t="s">
        <v>26</v>
      </c>
      <c r="G2618">
        <v>5.8</v>
      </c>
      <c r="H2618">
        <v>143.6</v>
      </c>
      <c r="I2618">
        <v>142.37</v>
      </c>
      <c r="J2618">
        <v>1.2</v>
      </c>
      <c r="K2618">
        <v>3.3</v>
      </c>
      <c r="L2618">
        <v>5.4</v>
      </c>
      <c r="M2618">
        <v>130</v>
      </c>
      <c r="N2618" t="s">
        <v>27</v>
      </c>
      <c r="O2618">
        <v>1.0109999999999999</v>
      </c>
      <c r="P2618" t="s">
        <v>28</v>
      </c>
      <c r="Q2618" t="s">
        <v>29</v>
      </c>
      <c r="R2618">
        <v>4.8600000000000003</v>
      </c>
      <c r="S2618">
        <v>16</v>
      </c>
      <c r="T2618">
        <v>-1.23</v>
      </c>
      <c r="U2618">
        <v>2.1</v>
      </c>
      <c r="V2618" t="s">
        <v>262</v>
      </c>
      <c r="W2618" t="s">
        <v>31</v>
      </c>
      <c r="X2618">
        <v>1</v>
      </c>
      <c r="Y2618" t="str">
        <f>IF(tblRides[[#This Row],[supply_demand_ratio]]&lt;0.8,"Below 0.8",IF(tblRides[[#This Row],[supply_demand_ratio]]&lt;1,"Between 0.8-1.0",IF(tblRides[[#This Row],[supply_demand_ratio]]&lt;=1.2,"Between 1.0-1.2","Above 1.2")))</f>
        <v>Between 1.0-1.2</v>
      </c>
    </row>
    <row r="2619" spans="1:25" x14ac:dyDescent="0.3">
      <c r="A2619" t="s">
        <v>2674</v>
      </c>
      <c r="B2619" s="1">
        <v>46046.270138888889</v>
      </c>
      <c r="C2619" s="2">
        <v>46046</v>
      </c>
      <c r="D2619">
        <v>6</v>
      </c>
      <c r="E2619" t="s">
        <v>36</v>
      </c>
      <c r="F2619" t="s">
        <v>34</v>
      </c>
      <c r="G2619">
        <v>5.0999999999999996</v>
      </c>
      <c r="H2619">
        <v>108.13</v>
      </c>
      <c r="I2619">
        <v>106.47</v>
      </c>
      <c r="J2619">
        <v>1</v>
      </c>
      <c r="K2619">
        <v>5</v>
      </c>
      <c r="L2619">
        <v>4.8</v>
      </c>
      <c r="M2619">
        <v>127</v>
      </c>
      <c r="N2619" t="s">
        <v>41</v>
      </c>
      <c r="O2619">
        <v>1.4830000000000001</v>
      </c>
      <c r="P2619" t="s">
        <v>28</v>
      </c>
      <c r="Q2619" t="s">
        <v>29</v>
      </c>
      <c r="R2619">
        <v>4.4800000000000004</v>
      </c>
      <c r="S2619">
        <v>0</v>
      </c>
      <c r="T2619">
        <v>-1.66</v>
      </c>
      <c r="U2619">
        <v>-0.2</v>
      </c>
      <c r="V2619" t="s">
        <v>262</v>
      </c>
      <c r="W2619" t="s">
        <v>31</v>
      </c>
      <c r="X2619">
        <v>1</v>
      </c>
      <c r="Y2619" t="str">
        <f>IF(tblRides[[#This Row],[supply_demand_ratio]]&lt;0.8,"Below 0.8",IF(tblRides[[#This Row],[supply_demand_ratio]]&lt;1,"Between 0.8-1.0",IF(tblRides[[#This Row],[supply_demand_ratio]]&lt;=1.2,"Between 1.0-1.2","Above 1.2")))</f>
        <v>Above 1.2</v>
      </c>
    </row>
    <row r="2620" spans="1:25" x14ac:dyDescent="0.3">
      <c r="A2620" t="s">
        <v>2675</v>
      </c>
      <c r="B2620" s="1">
        <v>46046.270833333336</v>
      </c>
      <c r="C2620" s="2">
        <v>46046</v>
      </c>
      <c r="D2620">
        <v>6</v>
      </c>
      <c r="E2620" t="s">
        <v>36</v>
      </c>
      <c r="F2620" t="s">
        <v>26</v>
      </c>
      <c r="G2620">
        <v>5.4</v>
      </c>
      <c r="H2620">
        <v>128.35</v>
      </c>
      <c r="I2620">
        <v>126.59</v>
      </c>
      <c r="J2620">
        <v>1</v>
      </c>
      <c r="K2620">
        <v>3.8</v>
      </c>
      <c r="L2620">
        <v>10.1</v>
      </c>
      <c r="M2620">
        <v>131</v>
      </c>
      <c r="N2620" t="s">
        <v>27</v>
      </c>
      <c r="O2620">
        <v>1.26</v>
      </c>
      <c r="P2620" t="s">
        <v>28</v>
      </c>
      <c r="Q2620" t="s">
        <v>29</v>
      </c>
      <c r="R2620">
        <v>4.59</v>
      </c>
      <c r="S2620">
        <v>40</v>
      </c>
      <c r="T2620">
        <v>-1.76</v>
      </c>
      <c r="U2620">
        <v>6.3</v>
      </c>
      <c r="V2620" t="s">
        <v>262</v>
      </c>
      <c r="W2620" t="s">
        <v>31</v>
      </c>
      <c r="X2620">
        <v>1</v>
      </c>
      <c r="Y2620" t="str">
        <f>IF(tblRides[[#This Row],[supply_demand_ratio]]&lt;0.8,"Below 0.8",IF(tblRides[[#This Row],[supply_demand_ratio]]&lt;1,"Between 0.8-1.0",IF(tblRides[[#This Row],[supply_demand_ratio]]&lt;=1.2,"Between 1.0-1.2","Above 1.2")))</f>
        <v>Above 1.2</v>
      </c>
    </row>
    <row r="2621" spans="1:25" x14ac:dyDescent="0.3">
      <c r="A2621" t="s">
        <v>2676</v>
      </c>
      <c r="B2621" s="1">
        <v>46046.272916666669</v>
      </c>
      <c r="C2621" s="2">
        <v>46046</v>
      </c>
      <c r="D2621">
        <v>6</v>
      </c>
      <c r="E2621" t="s">
        <v>36</v>
      </c>
      <c r="F2621" t="s">
        <v>34</v>
      </c>
      <c r="G2621">
        <v>9.6999999999999993</v>
      </c>
      <c r="H2621">
        <v>218.63</v>
      </c>
      <c r="I2621">
        <v>236.97</v>
      </c>
      <c r="J2621">
        <v>1.1000000000000001</v>
      </c>
      <c r="K2621">
        <v>5.5</v>
      </c>
      <c r="L2621">
        <v>6.4</v>
      </c>
      <c r="M2621">
        <v>100</v>
      </c>
      <c r="N2621" t="s">
        <v>41</v>
      </c>
      <c r="O2621">
        <v>1.169</v>
      </c>
      <c r="P2621" t="s">
        <v>28</v>
      </c>
      <c r="Q2621" t="s">
        <v>29</v>
      </c>
      <c r="R2621">
        <v>4.68</v>
      </c>
      <c r="S2621">
        <v>0</v>
      </c>
      <c r="T2621">
        <v>18.34</v>
      </c>
      <c r="U2621">
        <v>0.9</v>
      </c>
      <c r="V2621" t="s">
        <v>262</v>
      </c>
      <c r="W2621" t="s">
        <v>45</v>
      </c>
      <c r="X2621">
        <v>1</v>
      </c>
      <c r="Y2621" t="str">
        <f>IF(tblRides[[#This Row],[supply_demand_ratio]]&lt;0.8,"Below 0.8",IF(tblRides[[#This Row],[supply_demand_ratio]]&lt;1,"Between 0.8-1.0",IF(tblRides[[#This Row],[supply_demand_ratio]]&lt;=1.2,"Between 1.0-1.2","Above 1.2")))</f>
        <v>Between 1.0-1.2</v>
      </c>
    </row>
    <row r="2622" spans="1:25" x14ac:dyDescent="0.3">
      <c r="A2622" t="s">
        <v>2677</v>
      </c>
      <c r="B2622" s="1">
        <v>46046.280555555553</v>
      </c>
      <c r="C2622" s="2">
        <v>46046</v>
      </c>
      <c r="D2622">
        <v>6</v>
      </c>
      <c r="E2622" t="s">
        <v>43</v>
      </c>
      <c r="F2622" t="s">
        <v>34</v>
      </c>
      <c r="G2622">
        <v>7.1</v>
      </c>
      <c r="H2622">
        <v>173.06</v>
      </c>
      <c r="I2622">
        <v>177.22</v>
      </c>
      <c r="J2622">
        <v>1.1000000000000001</v>
      </c>
      <c r="K2622">
        <v>4.9000000000000004</v>
      </c>
      <c r="L2622">
        <v>10.3</v>
      </c>
      <c r="M2622">
        <v>69</v>
      </c>
      <c r="N2622" t="s">
        <v>41</v>
      </c>
      <c r="O2622">
        <v>2.2000000000000002</v>
      </c>
      <c r="P2622" t="s">
        <v>28</v>
      </c>
      <c r="Q2622" t="s">
        <v>29</v>
      </c>
      <c r="R2622">
        <v>4.7300000000000004</v>
      </c>
      <c r="S2622">
        <v>0</v>
      </c>
      <c r="T2622">
        <v>4.16</v>
      </c>
      <c r="U2622">
        <v>5.4</v>
      </c>
      <c r="V2622" t="s">
        <v>262</v>
      </c>
      <c r="W2622" t="s">
        <v>31</v>
      </c>
      <c r="X2622">
        <v>1</v>
      </c>
      <c r="Y2622" t="str">
        <f>IF(tblRides[[#This Row],[supply_demand_ratio]]&lt;0.8,"Below 0.8",IF(tblRides[[#This Row],[supply_demand_ratio]]&lt;1,"Between 0.8-1.0",IF(tblRides[[#This Row],[supply_demand_ratio]]&lt;=1.2,"Between 1.0-1.2","Above 1.2")))</f>
        <v>Above 1.2</v>
      </c>
    </row>
    <row r="2623" spans="1:25" x14ac:dyDescent="0.3">
      <c r="A2623" t="s">
        <v>2678</v>
      </c>
      <c r="B2623" s="1">
        <v>46046.286805555559</v>
      </c>
      <c r="C2623" s="2">
        <v>46046</v>
      </c>
      <c r="D2623">
        <v>6</v>
      </c>
      <c r="E2623" t="s">
        <v>36</v>
      </c>
      <c r="F2623" t="s">
        <v>34</v>
      </c>
      <c r="G2623">
        <v>4.9000000000000004</v>
      </c>
      <c r="H2623">
        <v>115.13</v>
      </c>
      <c r="I2623">
        <v>112.92</v>
      </c>
      <c r="J2623">
        <v>1.1000000000000001</v>
      </c>
      <c r="K2623">
        <v>7</v>
      </c>
      <c r="L2623">
        <v>6.7</v>
      </c>
      <c r="M2623">
        <v>107</v>
      </c>
      <c r="N2623" t="s">
        <v>27</v>
      </c>
      <c r="O2623">
        <v>0.878</v>
      </c>
      <c r="P2623" t="s">
        <v>28</v>
      </c>
      <c r="Q2623" t="s">
        <v>29</v>
      </c>
      <c r="R2623">
        <v>4.53</v>
      </c>
      <c r="S2623">
        <v>0</v>
      </c>
      <c r="T2623">
        <v>-2.21</v>
      </c>
      <c r="U2623">
        <v>-0.3</v>
      </c>
      <c r="V2623" t="s">
        <v>262</v>
      </c>
      <c r="W2623" t="s">
        <v>45</v>
      </c>
      <c r="X2623">
        <v>1</v>
      </c>
      <c r="Y2623" t="str">
        <f>IF(tblRides[[#This Row],[supply_demand_ratio]]&lt;0.8,"Below 0.8",IF(tblRides[[#This Row],[supply_demand_ratio]]&lt;1,"Between 0.8-1.0",IF(tblRides[[#This Row],[supply_demand_ratio]]&lt;=1.2,"Between 1.0-1.2","Above 1.2")))</f>
        <v>Between 0.8-1.0</v>
      </c>
    </row>
    <row r="2624" spans="1:25" x14ac:dyDescent="0.3">
      <c r="A2624" t="s">
        <v>2679</v>
      </c>
      <c r="B2624" s="1">
        <v>46046.293055555558</v>
      </c>
      <c r="C2624" s="2">
        <v>46046</v>
      </c>
      <c r="D2624">
        <v>7</v>
      </c>
      <c r="E2624" t="s">
        <v>25</v>
      </c>
      <c r="F2624" t="s">
        <v>26</v>
      </c>
      <c r="G2624">
        <v>8.6</v>
      </c>
      <c r="H2624">
        <v>190.45</v>
      </c>
      <c r="I2624">
        <v>183.67</v>
      </c>
      <c r="J2624">
        <v>1</v>
      </c>
      <c r="K2624">
        <v>6.1</v>
      </c>
      <c r="L2624">
        <v>7</v>
      </c>
      <c r="M2624">
        <v>121</v>
      </c>
      <c r="N2624" t="s">
        <v>27</v>
      </c>
      <c r="O2624">
        <v>1.008</v>
      </c>
      <c r="P2624" t="s">
        <v>28</v>
      </c>
      <c r="Q2624" t="s">
        <v>29</v>
      </c>
      <c r="R2624">
        <v>4.96</v>
      </c>
      <c r="S2624">
        <v>15</v>
      </c>
      <c r="T2624">
        <v>-6.78</v>
      </c>
      <c r="U2624">
        <v>0.9</v>
      </c>
      <c r="V2624" t="s">
        <v>262</v>
      </c>
      <c r="W2624" t="s">
        <v>45</v>
      </c>
      <c r="X2624">
        <v>1</v>
      </c>
      <c r="Y2624" t="str">
        <f>IF(tblRides[[#This Row],[supply_demand_ratio]]&lt;0.8,"Below 0.8",IF(tblRides[[#This Row],[supply_demand_ratio]]&lt;1,"Between 0.8-1.0",IF(tblRides[[#This Row],[supply_demand_ratio]]&lt;=1.2,"Between 1.0-1.2","Above 1.2")))</f>
        <v>Between 1.0-1.2</v>
      </c>
    </row>
    <row r="2625" spans="1:25" x14ac:dyDescent="0.3">
      <c r="A2625" t="s">
        <v>2680</v>
      </c>
      <c r="B2625" s="1">
        <v>46046.295138888891</v>
      </c>
      <c r="C2625" s="2">
        <v>46046</v>
      </c>
      <c r="D2625">
        <v>7</v>
      </c>
      <c r="E2625" t="s">
        <v>25</v>
      </c>
      <c r="F2625" t="s">
        <v>26</v>
      </c>
      <c r="G2625">
        <v>14.1</v>
      </c>
      <c r="H2625">
        <v>306.64</v>
      </c>
      <c r="J2625">
        <v>1.3</v>
      </c>
      <c r="K2625">
        <v>8.6</v>
      </c>
      <c r="L2625">
        <v>14</v>
      </c>
      <c r="M2625">
        <v>109</v>
      </c>
      <c r="N2625" t="s">
        <v>27</v>
      </c>
      <c r="O2625">
        <v>0.76300000000000001</v>
      </c>
      <c r="P2625" t="s">
        <v>58</v>
      </c>
      <c r="Q2625" t="s">
        <v>59</v>
      </c>
      <c r="R2625">
        <v>4.59</v>
      </c>
      <c r="S2625">
        <v>6</v>
      </c>
      <c r="U2625">
        <v>5.4</v>
      </c>
      <c r="V2625" t="s">
        <v>262</v>
      </c>
      <c r="W2625" t="s">
        <v>45</v>
      </c>
      <c r="X2625">
        <v>0</v>
      </c>
      <c r="Y2625" t="str">
        <f>IF(tblRides[[#This Row],[supply_demand_ratio]]&lt;0.8,"Below 0.8",IF(tblRides[[#This Row],[supply_demand_ratio]]&lt;1,"Between 0.8-1.0",IF(tblRides[[#This Row],[supply_demand_ratio]]&lt;=1.2,"Between 1.0-1.2","Above 1.2")))</f>
        <v>Below 0.8</v>
      </c>
    </row>
    <row r="2626" spans="1:25" x14ac:dyDescent="0.3">
      <c r="A2626" t="s">
        <v>2681</v>
      </c>
      <c r="B2626" s="1">
        <v>46046.324999999997</v>
      </c>
      <c r="C2626" s="2">
        <v>46046</v>
      </c>
      <c r="D2626">
        <v>7</v>
      </c>
      <c r="E2626" t="s">
        <v>43</v>
      </c>
      <c r="F2626" t="s">
        <v>26</v>
      </c>
      <c r="G2626">
        <v>4.8</v>
      </c>
      <c r="H2626">
        <v>102.66</v>
      </c>
      <c r="I2626">
        <v>96.47</v>
      </c>
      <c r="J2626">
        <v>1</v>
      </c>
      <c r="K2626">
        <v>2.9</v>
      </c>
      <c r="L2626">
        <v>1</v>
      </c>
      <c r="M2626">
        <v>55</v>
      </c>
      <c r="N2626" t="s">
        <v>41</v>
      </c>
      <c r="O2626">
        <v>1.4570000000000001</v>
      </c>
      <c r="P2626" t="s">
        <v>28</v>
      </c>
      <c r="Q2626" t="s">
        <v>29</v>
      </c>
      <c r="R2626">
        <v>4.74</v>
      </c>
      <c r="S2626">
        <v>4</v>
      </c>
      <c r="T2626">
        <v>-6.19</v>
      </c>
      <c r="U2626">
        <v>-1.9</v>
      </c>
      <c r="V2626" t="s">
        <v>262</v>
      </c>
      <c r="W2626" t="s">
        <v>31</v>
      </c>
      <c r="X2626">
        <v>1</v>
      </c>
      <c r="Y2626" t="str">
        <f>IF(tblRides[[#This Row],[supply_demand_ratio]]&lt;0.8,"Below 0.8",IF(tblRides[[#This Row],[supply_demand_ratio]]&lt;1,"Between 0.8-1.0",IF(tblRides[[#This Row],[supply_demand_ratio]]&lt;=1.2,"Between 1.0-1.2","Above 1.2")))</f>
        <v>Above 1.2</v>
      </c>
    </row>
    <row r="2627" spans="1:25" x14ac:dyDescent="0.3">
      <c r="A2627" t="s">
        <v>2682</v>
      </c>
      <c r="B2627" s="1">
        <v>46046.324999999997</v>
      </c>
      <c r="C2627" s="2">
        <v>46046</v>
      </c>
      <c r="D2627">
        <v>7</v>
      </c>
      <c r="E2627" t="s">
        <v>25</v>
      </c>
      <c r="F2627" t="s">
        <v>26</v>
      </c>
      <c r="G2627">
        <v>3.2</v>
      </c>
      <c r="H2627">
        <v>84.12</v>
      </c>
      <c r="I2627">
        <v>87.97</v>
      </c>
      <c r="J2627">
        <v>1</v>
      </c>
      <c r="K2627">
        <v>7.3</v>
      </c>
      <c r="L2627">
        <v>15.2</v>
      </c>
      <c r="M2627">
        <v>108</v>
      </c>
      <c r="N2627" t="s">
        <v>27</v>
      </c>
      <c r="O2627">
        <v>0.95499999999999996</v>
      </c>
      <c r="P2627" t="s">
        <v>28</v>
      </c>
      <c r="Q2627" t="s">
        <v>29</v>
      </c>
      <c r="R2627">
        <v>5</v>
      </c>
      <c r="S2627">
        <v>39</v>
      </c>
      <c r="T2627">
        <v>3.85</v>
      </c>
      <c r="U2627">
        <v>7.9</v>
      </c>
      <c r="V2627" t="s">
        <v>262</v>
      </c>
      <c r="W2627" t="s">
        <v>45</v>
      </c>
      <c r="X2627">
        <v>1</v>
      </c>
      <c r="Y2627" t="str">
        <f>IF(tblRides[[#This Row],[supply_demand_ratio]]&lt;0.8,"Below 0.8",IF(tblRides[[#This Row],[supply_demand_ratio]]&lt;1,"Between 0.8-1.0",IF(tblRides[[#This Row],[supply_demand_ratio]]&lt;=1.2,"Between 1.0-1.2","Above 1.2")))</f>
        <v>Between 0.8-1.0</v>
      </c>
    </row>
    <row r="2628" spans="1:25" x14ac:dyDescent="0.3">
      <c r="A2628" t="s">
        <v>2683</v>
      </c>
      <c r="B2628" s="1">
        <v>46046.335416666669</v>
      </c>
      <c r="C2628" s="2">
        <v>46046</v>
      </c>
      <c r="D2628">
        <v>8</v>
      </c>
      <c r="E2628" t="s">
        <v>62</v>
      </c>
      <c r="F2628" t="s">
        <v>26</v>
      </c>
      <c r="G2628">
        <v>9</v>
      </c>
      <c r="H2628">
        <v>154.63999999999999</v>
      </c>
      <c r="I2628">
        <v>150.97</v>
      </c>
      <c r="J2628">
        <v>1</v>
      </c>
      <c r="K2628">
        <v>9.4</v>
      </c>
      <c r="L2628">
        <v>8</v>
      </c>
      <c r="M2628">
        <v>52</v>
      </c>
      <c r="N2628" t="s">
        <v>41</v>
      </c>
      <c r="O2628">
        <v>1.4470000000000001</v>
      </c>
      <c r="P2628" t="s">
        <v>28</v>
      </c>
      <c r="Q2628" t="s">
        <v>29</v>
      </c>
      <c r="R2628">
        <v>4.68</v>
      </c>
      <c r="S2628">
        <v>45</v>
      </c>
      <c r="T2628">
        <v>-3.67</v>
      </c>
      <c r="U2628">
        <v>-1.4</v>
      </c>
      <c r="V2628" t="s">
        <v>262</v>
      </c>
      <c r="W2628" t="s">
        <v>45</v>
      </c>
      <c r="X2628">
        <v>1</v>
      </c>
      <c r="Y2628" t="str">
        <f>IF(tblRides[[#This Row],[supply_demand_ratio]]&lt;0.8,"Below 0.8",IF(tblRides[[#This Row],[supply_demand_ratio]]&lt;1,"Between 0.8-1.0",IF(tblRides[[#This Row],[supply_demand_ratio]]&lt;=1.2,"Between 1.0-1.2","Above 1.2")))</f>
        <v>Above 1.2</v>
      </c>
    </row>
    <row r="2629" spans="1:25" x14ac:dyDescent="0.3">
      <c r="A2629" t="s">
        <v>2684</v>
      </c>
      <c r="B2629" s="1">
        <v>46046.349305555559</v>
      </c>
      <c r="C2629" s="2">
        <v>46046</v>
      </c>
      <c r="D2629">
        <v>8</v>
      </c>
      <c r="E2629" t="s">
        <v>62</v>
      </c>
      <c r="F2629" t="s">
        <v>26</v>
      </c>
      <c r="G2629">
        <v>4.8</v>
      </c>
      <c r="H2629">
        <v>102.53</v>
      </c>
      <c r="I2629">
        <v>102.16</v>
      </c>
      <c r="J2629">
        <v>1</v>
      </c>
      <c r="K2629">
        <v>7.8</v>
      </c>
      <c r="L2629">
        <v>10.6</v>
      </c>
      <c r="M2629">
        <v>58</v>
      </c>
      <c r="N2629" t="s">
        <v>41</v>
      </c>
      <c r="O2629">
        <v>1.3779999999999999</v>
      </c>
      <c r="P2629" t="s">
        <v>28</v>
      </c>
      <c r="Q2629" t="s">
        <v>29</v>
      </c>
      <c r="R2629">
        <v>5</v>
      </c>
      <c r="S2629">
        <v>5</v>
      </c>
      <c r="T2629">
        <v>-0.37</v>
      </c>
      <c r="U2629">
        <v>2.8</v>
      </c>
      <c r="V2629" t="s">
        <v>262</v>
      </c>
      <c r="W2629" t="s">
        <v>45</v>
      </c>
      <c r="X2629">
        <v>1</v>
      </c>
      <c r="Y2629" t="str">
        <f>IF(tblRides[[#This Row],[supply_demand_ratio]]&lt;0.8,"Below 0.8",IF(tblRides[[#This Row],[supply_demand_ratio]]&lt;1,"Between 0.8-1.0",IF(tblRides[[#This Row],[supply_demand_ratio]]&lt;=1.2,"Between 1.0-1.2","Above 1.2")))</f>
        <v>Above 1.2</v>
      </c>
    </row>
    <row r="2630" spans="1:25" x14ac:dyDescent="0.3">
      <c r="A2630" t="s">
        <v>2685</v>
      </c>
      <c r="B2630" s="1">
        <v>46046.376388888886</v>
      </c>
      <c r="C2630" s="2">
        <v>46046</v>
      </c>
      <c r="D2630">
        <v>9</v>
      </c>
      <c r="E2630" t="s">
        <v>25</v>
      </c>
      <c r="F2630" t="s">
        <v>26</v>
      </c>
      <c r="G2630">
        <v>10.9</v>
      </c>
      <c r="H2630">
        <v>278.04000000000002</v>
      </c>
      <c r="I2630">
        <v>287.14999999999998</v>
      </c>
      <c r="J2630">
        <v>1.2</v>
      </c>
      <c r="K2630">
        <v>4.5</v>
      </c>
      <c r="L2630">
        <v>7.1</v>
      </c>
      <c r="M2630">
        <v>101</v>
      </c>
      <c r="N2630" t="s">
        <v>72</v>
      </c>
      <c r="O2630">
        <v>0.67600000000000005</v>
      </c>
      <c r="P2630" t="s">
        <v>28</v>
      </c>
      <c r="Q2630" t="s">
        <v>29</v>
      </c>
      <c r="R2630">
        <v>4.8</v>
      </c>
      <c r="S2630">
        <v>2</v>
      </c>
      <c r="T2630">
        <v>9.11</v>
      </c>
      <c r="U2630">
        <v>2.6</v>
      </c>
      <c r="V2630" t="s">
        <v>262</v>
      </c>
      <c r="W2630" t="s">
        <v>31</v>
      </c>
      <c r="X2630">
        <v>1</v>
      </c>
      <c r="Y2630" t="str">
        <f>IF(tblRides[[#This Row],[supply_demand_ratio]]&lt;0.8,"Below 0.8",IF(tblRides[[#This Row],[supply_demand_ratio]]&lt;1,"Between 0.8-1.0",IF(tblRides[[#This Row],[supply_demand_ratio]]&lt;=1.2,"Between 1.0-1.2","Above 1.2")))</f>
        <v>Below 0.8</v>
      </c>
    </row>
    <row r="2631" spans="1:25" x14ac:dyDescent="0.3">
      <c r="A2631" t="s">
        <v>2686</v>
      </c>
      <c r="B2631" s="1">
        <v>46046.376388888886</v>
      </c>
      <c r="C2631" s="2">
        <v>46046</v>
      </c>
      <c r="D2631">
        <v>9</v>
      </c>
      <c r="E2631" t="s">
        <v>36</v>
      </c>
      <c r="F2631" t="s">
        <v>26</v>
      </c>
      <c r="G2631">
        <v>2.2999999999999998</v>
      </c>
      <c r="H2631">
        <v>98.84</v>
      </c>
      <c r="I2631">
        <v>104.15</v>
      </c>
      <c r="J2631">
        <v>1.3</v>
      </c>
      <c r="K2631">
        <v>11</v>
      </c>
      <c r="L2631">
        <v>8.6</v>
      </c>
      <c r="M2631">
        <v>92</v>
      </c>
      <c r="N2631" t="s">
        <v>27</v>
      </c>
      <c r="O2631">
        <v>0.70499999999999996</v>
      </c>
      <c r="P2631" t="s">
        <v>28</v>
      </c>
      <c r="Q2631" t="s">
        <v>29</v>
      </c>
      <c r="R2631">
        <v>4.6100000000000003</v>
      </c>
      <c r="S2631">
        <v>48</v>
      </c>
      <c r="T2631">
        <v>5.31</v>
      </c>
      <c r="U2631">
        <v>-2.4</v>
      </c>
      <c r="V2631" t="s">
        <v>262</v>
      </c>
      <c r="W2631" t="s">
        <v>77</v>
      </c>
      <c r="X2631">
        <v>1</v>
      </c>
      <c r="Y2631" t="str">
        <f>IF(tblRides[[#This Row],[supply_demand_ratio]]&lt;0.8,"Below 0.8",IF(tblRides[[#This Row],[supply_demand_ratio]]&lt;1,"Between 0.8-1.0",IF(tblRides[[#This Row],[supply_demand_ratio]]&lt;=1.2,"Between 1.0-1.2","Above 1.2")))</f>
        <v>Below 0.8</v>
      </c>
    </row>
    <row r="2632" spans="1:25" x14ac:dyDescent="0.3">
      <c r="A2632" t="s">
        <v>2687</v>
      </c>
      <c r="B2632" s="1">
        <v>46046.381249999999</v>
      </c>
      <c r="C2632" s="2">
        <v>46046</v>
      </c>
      <c r="D2632">
        <v>9</v>
      </c>
      <c r="E2632" t="s">
        <v>33</v>
      </c>
      <c r="F2632" t="s">
        <v>26</v>
      </c>
      <c r="G2632">
        <v>3.8</v>
      </c>
      <c r="H2632">
        <v>107.4</v>
      </c>
      <c r="J2632">
        <v>1.1000000000000001</v>
      </c>
      <c r="K2632">
        <v>7.1</v>
      </c>
      <c r="L2632">
        <v>3.3</v>
      </c>
      <c r="M2632">
        <v>88</v>
      </c>
      <c r="N2632" t="s">
        <v>27</v>
      </c>
      <c r="O2632">
        <v>0.998</v>
      </c>
      <c r="P2632" t="s">
        <v>58</v>
      </c>
      <c r="Q2632" t="s">
        <v>59</v>
      </c>
      <c r="R2632">
        <v>4.66</v>
      </c>
      <c r="S2632">
        <v>12</v>
      </c>
      <c r="U2632">
        <v>-3.8</v>
      </c>
      <c r="V2632" t="s">
        <v>262</v>
      </c>
      <c r="W2632" t="s">
        <v>45</v>
      </c>
      <c r="X2632">
        <v>0</v>
      </c>
      <c r="Y2632" t="str">
        <f>IF(tblRides[[#This Row],[supply_demand_ratio]]&lt;0.8,"Below 0.8",IF(tblRides[[#This Row],[supply_demand_ratio]]&lt;1,"Between 0.8-1.0",IF(tblRides[[#This Row],[supply_demand_ratio]]&lt;=1.2,"Between 1.0-1.2","Above 1.2")))</f>
        <v>Between 0.8-1.0</v>
      </c>
    </row>
    <row r="2633" spans="1:25" x14ac:dyDescent="0.3">
      <c r="A2633" t="s">
        <v>2688</v>
      </c>
      <c r="B2633" s="1">
        <v>46046.415972222225</v>
      </c>
      <c r="C2633" s="2">
        <v>46046</v>
      </c>
      <c r="D2633">
        <v>9</v>
      </c>
      <c r="E2633" t="s">
        <v>36</v>
      </c>
      <c r="F2633" t="s">
        <v>26</v>
      </c>
      <c r="G2633">
        <v>17</v>
      </c>
      <c r="H2633">
        <v>337.24</v>
      </c>
      <c r="I2633">
        <v>345.15</v>
      </c>
      <c r="J2633">
        <v>1.2</v>
      </c>
      <c r="K2633">
        <v>8.8000000000000007</v>
      </c>
      <c r="L2633">
        <v>5.9</v>
      </c>
      <c r="M2633">
        <v>104</v>
      </c>
      <c r="N2633" t="s">
        <v>27</v>
      </c>
      <c r="O2633">
        <v>0.84</v>
      </c>
      <c r="P2633" t="s">
        <v>28</v>
      </c>
      <c r="Q2633" t="s">
        <v>29</v>
      </c>
      <c r="R2633">
        <v>4.5999999999999996</v>
      </c>
      <c r="S2633">
        <v>11</v>
      </c>
      <c r="T2633">
        <v>7.91</v>
      </c>
      <c r="U2633">
        <v>-2.9</v>
      </c>
      <c r="V2633" t="s">
        <v>262</v>
      </c>
      <c r="W2633" t="s">
        <v>45</v>
      </c>
      <c r="X2633">
        <v>1</v>
      </c>
      <c r="Y2633" t="str">
        <f>IF(tblRides[[#This Row],[supply_demand_ratio]]&lt;0.8,"Below 0.8",IF(tblRides[[#This Row],[supply_demand_ratio]]&lt;1,"Between 0.8-1.0",IF(tblRides[[#This Row],[supply_demand_ratio]]&lt;=1.2,"Between 1.0-1.2","Above 1.2")))</f>
        <v>Between 0.8-1.0</v>
      </c>
    </row>
    <row r="2634" spans="1:25" x14ac:dyDescent="0.3">
      <c r="A2634" t="s">
        <v>2689</v>
      </c>
      <c r="B2634" s="1">
        <v>46046.420138888891</v>
      </c>
      <c r="C2634" s="2">
        <v>46046</v>
      </c>
      <c r="D2634">
        <v>10</v>
      </c>
      <c r="E2634" t="s">
        <v>62</v>
      </c>
      <c r="F2634" t="s">
        <v>34</v>
      </c>
      <c r="G2634">
        <v>3.7</v>
      </c>
      <c r="H2634">
        <v>93.17</v>
      </c>
      <c r="I2634">
        <v>99.71</v>
      </c>
      <c r="J2634">
        <v>1</v>
      </c>
      <c r="K2634">
        <v>3.5</v>
      </c>
      <c r="L2634">
        <v>3.7</v>
      </c>
      <c r="M2634">
        <v>63</v>
      </c>
      <c r="N2634" t="s">
        <v>41</v>
      </c>
      <c r="O2634">
        <v>1.871</v>
      </c>
      <c r="P2634" t="s">
        <v>28</v>
      </c>
      <c r="Q2634" t="s">
        <v>29</v>
      </c>
      <c r="R2634">
        <v>4.41</v>
      </c>
      <c r="S2634">
        <v>0</v>
      </c>
      <c r="T2634">
        <v>6.54</v>
      </c>
      <c r="U2634">
        <v>0.2</v>
      </c>
      <c r="V2634" t="s">
        <v>262</v>
      </c>
      <c r="W2634" t="s">
        <v>31</v>
      </c>
      <c r="X2634">
        <v>1</v>
      </c>
      <c r="Y2634" t="str">
        <f>IF(tblRides[[#This Row],[supply_demand_ratio]]&lt;0.8,"Below 0.8",IF(tblRides[[#This Row],[supply_demand_ratio]]&lt;1,"Between 0.8-1.0",IF(tblRides[[#This Row],[supply_demand_ratio]]&lt;=1.2,"Between 1.0-1.2","Above 1.2")))</f>
        <v>Above 1.2</v>
      </c>
    </row>
    <row r="2635" spans="1:25" x14ac:dyDescent="0.3">
      <c r="A2635" t="s">
        <v>2690</v>
      </c>
      <c r="B2635" s="1">
        <v>46046.431250000001</v>
      </c>
      <c r="C2635" s="2">
        <v>46046</v>
      </c>
      <c r="D2635">
        <v>10</v>
      </c>
      <c r="E2635" t="s">
        <v>33</v>
      </c>
      <c r="F2635" t="s">
        <v>26</v>
      </c>
      <c r="G2635">
        <v>11.1</v>
      </c>
      <c r="H2635">
        <v>245.8</v>
      </c>
      <c r="J2635">
        <v>1.2</v>
      </c>
      <c r="K2635">
        <v>3.2</v>
      </c>
      <c r="L2635">
        <v>6.2</v>
      </c>
      <c r="M2635">
        <v>95</v>
      </c>
      <c r="N2635" t="s">
        <v>27</v>
      </c>
      <c r="O2635">
        <v>0.879</v>
      </c>
      <c r="P2635" t="s">
        <v>58</v>
      </c>
      <c r="Q2635" t="s">
        <v>74</v>
      </c>
      <c r="R2635">
        <v>3.98</v>
      </c>
      <c r="S2635">
        <v>3</v>
      </c>
      <c r="U2635">
        <v>3</v>
      </c>
      <c r="V2635" t="s">
        <v>262</v>
      </c>
      <c r="W2635" t="s">
        <v>31</v>
      </c>
      <c r="X2635">
        <v>0</v>
      </c>
      <c r="Y2635" t="str">
        <f>IF(tblRides[[#This Row],[supply_demand_ratio]]&lt;0.8,"Below 0.8",IF(tblRides[[#This Row],[supply_demand_ratio]]&lt;1,"Between 0.8-1.0",IF(tblRides[[#This Row],[supply_demand_ratio]]&lt;=1.2,"Between 1.0-1.2","Above 1.2")))</f>
        <v>Between 0.8-1.0</v>
      </c>
    </row>
    <row r="2636" spans="1:25" x14ac:dyDescent="0.3">
      <c r="A2636" t="s">
        <v>2691</v>
      </c>
      <c r="B2636" s="1">
        <v>46046.453472222223</v>
      </c>
      <c r="C2636" s="2">
        <v>46046</v>
      </c>
      <c r="D2636">
        <v>10</v>
      </c>
      <c r="E2636" t="s">
        <v>25</v>
      </c>
      <c r="F2636" t="s">
        <v>26</v>
      </c>
      <c r="G2636">
        <v>3.1</v>
      </c>
      <c r="H2636">
        <v>94.61</v>
      </c>
      <c r="I2636">
        <v>92.11</v>
      </c>
      <c r="J2636">
        <v>1</v>
      </c>
      <c r="K2636">
        <v>9.1999999999999993</v>
      </c>
      <c r="L2636">
        <v>9.1999999999999993</v>
      </c>
      <c r="M2636">
        <v>101</v>
      </c>
      <c r="N2636" t="s">
        <v>27</v>
      </c>
      <c r="O2636">
        <v>0.85</v>
      </c>
      <c r="P2636" t="s">
        <v>28</v>
      </c>
      <c r="Q2636" t="s">
        <v>29</v>
      </c>
      <c r="R2636">
        <v>4.53</v>
      </c>
      <c r="S2636">
        <v>5</v>
      </c>
      <c r="T2636">
        <v>-2.5</v>
      </c>
      <c r="U2636">
        <v>0</v>
      </c>
      <c r="V2636" t="s">
        <v>262</v>
      </c>
      <c r="W2636" t="s">
        <v>45</v>
      </c>
      <c r="X2636">
        <v>1</v>
      </c>
      <c r="Y2636" t="str">
        <f>IF(tblRides[[#This Row],[supply_demand_ratio]]&lt;0.8,"Below 0.8",IF(tblRides[[#This Row],[supply_demand_ratio]]&lt;1,"Between 0.8-1.0",IF(tblRides[[#This Row],[supply_demand_ratio]]&lt;=1.2,"Between 1.0-1.2","Above 1.2")))</f>
        <v>Between 0.8-1.0</v>
      </c>
    </row>
    <row r="2637" spans="1:25" x14ac:dyDescent="0.3">
      <c r="A2637" t="s">
        <v>2692</v>
      </c>
      <c r="B2637" s="1">
        <v>46046.457638888889</v>
      </c>
      <c r="C2637" s="2">
        <v>46046</v>
      </c>
      <c r="D2637">
        <v>10</v>
      </c>
      <c r="E2637" t="s">
        <v>25</v>
      </c>
      <c r="F2637" t="s">
        <v>26</v>
      </c>
      <c r="G2637">
        <v>8.6</v>
      </c>
      <c r="H2637">
        <v>177.21</v>
      </c>
      <c r="I2637">
        <v>179.05</v>
      </c>
      <c r="J2637">
        <v>1.1000000000000001</v>
      </c>
      <c r="K2637">
        <v>5.3</v>
      </c>
      <c r="L2637">
        <v>4.5</v>
      </c>
      <c r="M2637">
        <v>105</v>
      </c>
      <c r="N2637" t="s">
        <v>27</v>
      </c>
      <c r="O2637">
        <v>0.82899999999999996</v>
      </c>
      <c r="P2637" t="s">
        <v>28</v>
      </c>
      <c r="Q2637" t="s">
        <v>29</v>
      </c>
      <c r="R2637">
        <v>4.29</v>
      </c>
      <c r="S2637">
        <v>15</v>
      </c>
      <c r="T2637">
        <v>1.84</v>
      </c>
      <c r="U2637">
        <v>-0.8</v>
      </c>
      <c r="V2637" t="s">
        <v>262</v>
      </c>
      <c r="W2637" t="s">
        <v>45</v>
      </c>
      <c r="X2637">
        <v>1</v>
      </c>
      <c r="Y2637" t="str">
        <f>IF(tblRides[[#This Row],[supply_demand_ratio]]&lt;0.8,"Below 0.8",IF(tblRides[[#This Row],[supply_demand_ratio]]&lt;1,"Between 0.8-1.0",IF(tblRides[[#This Row],[supply_demand_ratio]]&lt;=1.2,"Between 1.0-1.2","Above 1.2")))</f>
        <v>Between 0.8-1.0</v>
      </c>
    </row>
    <row r="2638" spans="1:25" x14ac:dyDescent="0.3">
      <c r="A2638" t="s">
        <v>2693</v>
      </c>
      <c r="B2638" s="1">
        <v>46046.463194444441</v>
      </c>
      <c r="C2638" s="2">
        <v>46046</v>
      </c>
      <c r="D2638">
        <v>11</v>
      </c>
      <c r="E2638" t="s">
        <v>33</v>
      </c>
      <c r="F2638" t="s">
        <v>34</v>
      </c>
      <c r="G2638">
        <v>2.6</v>
      </c>
      <c r="H2638">
        <v>74.959999999999994</v>
      </c>
      <c r="I2638">
        <v>72.680000000000007</v>
      </c>
      <c r="J2638">
        <v>1</v>
      </c>
      <c r="K2638">
        <v>3</v>
      </c>
      <c r="L2638">
        <v>1.9</v>
      </c>
      <c r="M2638">
        <v>97</v>
      </c>
      <c r="N2638" t="s">
        <v>41</v>
      </c>
      <c r="O2638">
        <v>1.2789999999999999</v>
      </c>
      <c r="P2638" t="s">
        <v>28</v>
      </c>
      <c r="Q2638" t="s">
        <v>29</v>
      </c>
      <c r="R2638">
        <v>4.51</v>
      </c>
      <c r="S2638">
        <v>0</v>
      </c>
      <c r="T2638">
        <v>-2.2799999999999998</v>
      </c>
      <c r="U2638">
        <v>-1.1000000000000001</v>
      </c>
      <c r="V2638" t="s">
        <v>262</v>
      </c>
      <c r="W2638" t="s">
        <v>31</v>
      </c>
      <c r="X2638">
        <v>1</v>
      </c>
      <c r="Y2638" t="str">
        <f>IF(tblRides[[#This Row],[supply_demand_ratio]]&lt;0.8,"Below 0.8",IF(tblRides[[#This Row],[supply_demand_ratio]]&lt;1,"Between 0.8-1.0",IF(tblRides[[#This Row],[supply_demand_ratio]]&lt;=1.2,"Between 1.0-1.2","Above 1.2")))</f>
        <v>Above 1.2</v>
      </c>
    </row>
    <row r="2639" spans="1:25" x14ac:dyDescent="0.3">
      <c r="A2639" t="s">
        <v>2694</v>
      </c>
      <c r="B2639" s="1">
        <v>46046.473611111112</v>
      </c>
      <c r="C2639" s="2">
        <v>46046</v>
      </c>
      <c r="D2639">
        <v>11</v>
      </c>
      <c r="E2639" t="s">
        <v>62</v>
      </c>
      <c r="F2639" t="s">
        <v>34</v>
      </c>
      <c r="G2639">
        <v>9.1999999999999993</v>
      </c>
      <c r="H2639">
        <v>163.66999999999999</v>
      </c>
      <c r="J2639">
        <v>1</v>
      </c>
      <c r="K2639">
        <v>2</v>
      </c>
      <c r="L2639">
        <v>2.2000000000000002</v>
      </c>
      <c r="M2639">
        <v>52</v>
      </c>
      <c r="N2639" t="s">
        <v>27</v>
      </c>
      <c r="O2639">
        <v>0.95299999999999996</v>
      </c>
      <c r="P2639" t="s">
        <v>58</v>
      </c>
      <c r="Q2639" t="s">
        <v>108</v>
      </c>
      <c r="R2639">
        <v>4.95</v>
      </c>
      <c r="S2639">
        <v>0</v>
      </c>
      <c r="U2639">
        <v>0.2</v>
      </c>
      <c r="V2639" t="s">
        <v>262</v>
      </c>
      <c r="W2639" t="s">
        <v>31</v>
      </c>
      <c r="X2639">
        <v>0</v>
      </c>
      <c r="Y2639" t="str">
        <f>IF(tblRides[[#This Row],[supply_demand_ratio]]&lt;0.8,"Below 0.8",IF(tblRides[[#This Row],[supply_demand_ratio]]&lt;1,"Between 0.8-1.0",IF(tblRides[[#This Row],[supply_demand_ratio]]&lt;=1.2,"Between 1.0-1.2","Above 1.2")))</f>
        <v>Between 0.8-1.0</v>
      </c>
    </row>
    <row r="2640" spans="1:25" x14ac:dyDescent="0.3">
      <c r="A2640" t="s">
        <v>2695</v>
      </c>
      <c r="B2640" s="1">
        <v>46046.502083333333</v>
      </c>
      <c r="C2640" s="2">
        <v>46046</v>
      </c>
      <c r="D2640">
        <v>12</v>
      </c>
      <c r="E2640" t="s">
        <v>33</v>
      </c>
      <c r="F2640" t="s">
        <v>26</v>
      </c>
      <c r="G2640">
        <v>4.4000000000000004</v>
      </c>
      <c r="H2640">
        <v>111.47</v>
      </c>
      <c r="I2640">
        <v>113.73</v>
      </c>
      <c r="J2640">
        <v>1</v>
      </c>
      <c r="K2640">
        <v>2</v>
      </c>
      <c r="L2640">
        <v>1.8</v>
      </c>
      <c r="M2640">
        <v>91</v>
      </c>
      <c r="N2640" t="s">
        <v>27</v>
      </c>
      <c r="O2640">
        <v>1.091</v>
      </c>
      <c r="P2640" t="s">
        <v>28</v>
      </c>
      <c r="Q2640" t="s">
        <v>29</v>
      </c>
      <c r="R2640">
        <v>4.63</v>
      </c>
      <c r="S2640">
        <v>7</v>
      </c>
      <c r="T2640">
        <v>2.2599999999999998</v>
      </c>
      <c r="U2640">
        <v>-0.2</v>
      </c>
      <c r="V2640" t="s">
        <v>262</v>
      </c>
      <c r="W2640" t="s">
        <v>31</v>
      </c>
      <c r="X2640">
        <v>1</v>
      </c>
      <c r="Y2640" t="str">
        <f>IF(tblRides[[#This Row],[supply_demand_ratio]]&lt;0.8,"Below 0.8",IF(tblRides[[#This Row],[supply_demand_ratio]]&lt;1,"Between 0.8-1.0",IF(tblRides[[#This Row],[supply_demand_ratio]]&lt;=1.2,"Between 1.0-1.2","Above 1.2")))</f>
        <v>Between 1.0-1.2</v>
      </c>
    </row>
    <row r="2641" spans="1:25" x14ac:dyDescent="0.3">
      <c r="A2641" t="s">
        <v>2696</v>
      </c>
      <c r="B2641" s="1">
        <v>46046.511111111111</v>
      </c>
      <c r="C2641" s="2">
        <v>46046</v>
      </c>
      <c r="D2641">
        <v>12</v>
      </c>
      <c r="E2641" t="s">
        <v>43</v>
      </c>
      <c r="F2641" t="s">
        <v>26</v>
      </c>
      <c r="G2641">
        <v>3.8</v>
      </c>
      <c r="H2641">
        <v>96.04</v>
      </c>
      <c r="J2641">
        <v>1</v>
      </c>
      <c r="K2641">
        <v>4.4000000000000004</v>
      </c>
      <c r="L2641">
        <v>3.8</v>
      </c>
      <c r="M2641">
        <v>56</v>
      </c>
      <c r="N2641" t="s">
        <v>41</v>
      </c>
      <c r="O2641">
        <v>1.734</v>
      </c>
      <c r="P2641" t="s">
        <v>58</v>
      </c>
      <c r="Q2641" t="s">
        <v>59</v>
      </c>
      <c r="R2641">
        <v>5</v>
      </c>
      <c r="S2641">
        <v>3</v>
      </c>
      <c r="U2641">
        <v>-0.6</v>
      </c>
      <c r="V2641" t="s">
        <v>262</v>
      </c>
      <c r="W2641" t="s">
        <v>31</v>
      </c>
      <c r="X2641">
        <v>0</v>
      </c>
      <c r="Y2641" t="str">
        <f>IF(tblRides[[#This Row],[supply_demand_ratio]]&lt;0.8,"Below 0.8",IF(tblRides[[#This Row],[supply_demand_ratio]]&lt;1,"Between 0.8-1.0",IF(tblRides[[#This Row],[supply_demand_ratio]]&lt;=1.2,"Between 1.0-1.2","Above 1.2")))</f>
        <v>Above 1.2</v>
      </c>
    </row>
    <row r="2642" spans="1:25" x14ac:dyDescent="0.3">
      <c r="A2642" t="s">
        <v>2697</v>
      </c>
      <c r="B2642" s="1">
        <v>46046.513888888891</v>
      </c>
      <c r="C2642" s="2">
        <v>46046</v>
      </c>
      <c r="D2642">
        <v>12</v>
      </c>
      <c r="E2642" t="s">
        <v>25</v>
      </c>
      <c r="F2642" t="s">
        <v>26</v>
      </c>
      <c r="G2642">
        <v>4.5</v>
      </c>
      <c r="H2642">
        <v>125.97</v>
      </c>
      <c r="I2642">
        <v>131.51</v>
      </c>
      <c r="J2642">
        <v>1.1000000000000001</v>
      </c>
      <c r="K2642">
        <v>7.4</v>
      </c>
      <c r="L2642">
        <v>5.2</v>
      </c>
      <c r="M2642">
        <v>108</v>
      </c>
      <c r="N2642" t="s">
        <v>27</v>
      </c>
      <c r="O2642">
        <v>0.84199999999999997</v>
      </c>
      <c r="P2642" t="s">
        <v>28</v>
      </c>
      <c r="Q2642" t="s">
        <v>29</v>
      </c>
      <c r="R2642">
        <v>4.6100000000000003</v>
      </c>
      <c r="S2642">
        <v>37</v>
      </c>
      <c r="T2642">
        <v>5.54</v>
      </c>
      <c r="U2642">
        <v>-2.2000000000000002</v>
      </c>
      <c r="V2642" t="s">
        <v>262</v>
      </c>
      <c r="W2642" t="s">
        <v>45</v>
      </c>
      <c r="X2642">
        <v>1</v>
      </c>
      <c r="Y2642" t="str">
        <f>IF(tblRides[[#This Row],[supply_demand_ratio]]&lt;0.8,"Below 0.8",IF(tblRides[[#This Row],[supply_demand_ratio]]&lt;1,"Between 0.8-1.0",IF(tblRides[[#This Row],[supply_demand_ratio]]&lt;=1.2,"Between 1.0-1.2","Above 1.2")))</f>
        <v>Between 0.8-1.0</v>
      </c>
    </row>
    <row r="2643" spans="1:25" x14ac:dyDescent="0.3">
      <c r="A2643" t="s">
        <v>2698</v>
      </c>
      <c r="B2643" s="1">
        <v>46046.543055555558</v>
      </c>
      <c r="C2643" s="2">
        <v>46046</v>
      </c>
      <c r="D2643">
        <v>13</v>
      </c>
      <c r="E2643" t="s">
        <v>62</v>
      </c>
      <c r="F2643" t="s">
        <v>26</v>
      </c>
      <c r="G2643">
        <v>5.5</v>
      </c>
      <c r="H2643">
        <v>118.28</v>
      </c>
      <c r="I2643">
        <v>115.03</v>
      </c>
      <c r="J2643">
        <v>1</v>
      </c>
      <c r="K2643">
        <v>4.9000000000000004</v>
      </c>
      <c r="L2643">
        <v>3.2</v>
      </c>
      <c r="M2643">
        <v>66</v>
      </c>
      <c r="N2643" t="s">
        <v>41</v>
      </c>
      <c r="O2643">
        <v>1.8480000000000001</v>
      </c>
      <c r="P2643" t="s">
        <v>28</v>
      </c>
      <c r="Q2643" t="s">
        <v>29</v>
      </c>
      <c r="R2643">
        <v>4.8899999999999997</v>
      </c>
      <c r="S2643">
        <v>13</v>
      </c>
      <c r="T2643">
        <v>-3.25</v>
      </c>
      <c r="U2643">
        <v>-1.7</v>
      </c>
      <c r="V2643" t="s">
        <v>262</v>
      </c>
      <c r="W2643" t="s">
        <v>31</v>
      </c>
      <c r="X2643">
        <v>1</v>
      </c>
      <c r="Y2643" t="str">
        <f>IF(tblRides[[#This Row],[supply_demand_ratio]]&lt;0.8,"Below 0.8",IF(tblRides[[#This Row],[supply_demand_ratio]]&lt;1,"Between 0.8-1.0",IF(tblRides[[#This Row],[supply_demand_ratio]]&lt;=1.2,"Between 1.0-1.2","Above 1.2")))</f>
        <v>Above 1.2</v>
      </c>
    </row>
    <row r="2644" spans="1:25" x14ac:dyDescent="0.3">
      <c r="A2644" t="s">
        <v>2699</v>
      </c>
      <c r="B2644" s="1">
        <v>46046.548611111109</v>
      </c>
      <c r="C2644" s="2">
        <v>46046</v>
      </c>
      <c r="D2644">
        <v>13</v>
      </c>
      <c r="E2644" t="s">
        <v>43</v>
      </c>
      <c r="F2644" t="s">
        <v>26</v>
      </c>
      <c r="G2644">
        <v>6.2</v>
      </c>
      <c r="H2644">
        <v>128.11000000000001</v>
      </c>
      <c r="I2644">
        <v>127.29</v>
      </c>
      <c r="J2644">
        <v>1</v>
      </c>
      <c r="K2644">
        <v>4</v>
      </c>
      <c r="L2644">
        <v>7.3</v>
      </c>
      <c r="M2644">
        <v>67</v>
      </c>
      <c r="N2644" t="s">
        <v>41</v>
      </c>
      <c r="O2644">
        <v>1.6519999999999999</v>
      </c>
      <c r="P2644" t="s">
        <v>28</v>
      </c>
      <c r="Q2644" t="s">
        <v>29</v>
      </c>
      <c r="R2644">
        <v>4.6900000000000004</v>
      </c>
      <c r="S2644">
        <v>10</v>
      </c>
      <c r="T2644">
        <v>-0.82</v>
      </c>
      <c r="U2644">
        <v>3.3</v>
      </c>
      <c r="V2644" t="s">
        <v>262</v>
      </c>
      <c r="W2644" t="s">
        <v>31</v>
      </c>
      <c r="X2644">
        <v>1</v>
      </c>
      <c r="Y2644" t="str">
        <f>IF(tblRides[[#This Row],[supply_demand_ratio]]&lt;0.8,"Below 0.8",IF(tblRides[[#This Row],[supply_demand_ratio]]&lt;1,"Between 0.8-1.0",IF(tblRides[[#This Row],[supply_demand_ratio]]&lt;=1.2,"Between 1.0-1.2","Above 1.2")))</f>
        <v>Above 1.2</v>
      </c>
    </row>
    <row r="2645" spans="1:25" x14ac:dyDescent="0.3">
      <c r="A2645" t="s">
        <v>2700</v>
      </c>
      <c r="B2645" s="1">
        <v>46046.560416666667</v>
      </c>
      <c r="C2645" s="2">
        <v>46046</v>
      </c>
      <c r="D2645">
        <v>13</v>
      </c>
      <c r="E2645" t="s">
        <v>36</v>
      </c>
      <c r="F2645" t="s">
        <v>26</v>
      </c>
      <c r="G2645">
        <v>2.1</v>
      </c>
      <c r="H2645">
        <v>74.709999999999994</v>
      </c>
      <c r="I2645">
        <v>71.87</v>
      </c>
      <c r="J2645">
        <v>1.1000000000000001</v>
      </c>
      <c r="K2645">
        <v>7.2</v>
      </c>
      <c r="L2645">
        <v>5.9</v>
      </c>
      <c r="M2645">
        <v>106</v>
      </c>
      <c r="N2645" t="s">
        <v>27</v>
      </c>
      <c r="O2645">
        <v>1.0269999999999999</v>
      </c>
      <c r="P2645" t="s">
        <v>28</v>
      </c>
      <c r="Q2645" t="s">
        <v>29</v>
      </c>
      <c r="R2645">
        <v>4.63</v>
      </c>
      <c r="S2645">
        <v>13</v>
      </c>
      <c r="T2645">
        <v>-2.84</v>
      </c>
      <c r="U2645">
        <v>-1.3</v>
      </c>
      <c r="V2645" t="s">
        <v>262</v>
      </c>
      <c r="W2645" t="s">
        <v>45</v>
      </c>
      <c r="X2645">
        <v>1</v>
      </c>
      <c r="Y2645" t="str">
        <f>IF(tblRides[[#This Row],[supply_demand_ratio]]&lt;0.8,"Below 0.8",IF(tblRides[[#This Row],[supply_demand_ratio]]&lt;1,"Between 0.8-1.0",IF(tblRides[[#This Row],[supply_demand_ratio]]&lt;=1.2,"Between 1.0-1.2","Above 1.2")))</f>
        <v>Between 1.0-1.2</v>
      </c>
    </row>
    <row r="2646" spans="1:25" x14ac:dyDescent="0.3">
      <c r="A2646" t="s">
        <v>2701</v>
      </c>
      <c r="B2646" s="1">
        <v>46046.570138888892</v>
      </c>
      <c r="C2646" s="2">
        <v>46046</v>
      </c>
      <c r="D2646">
        <v>13</v>
      </c>
      <c r="E2646" t="s">
        <v>36</v>
      </c>
      <c r="F2646" t="s">
        <v>34</v>
      </c>
      <c r="G2646">
        <v>6.7</v>
      </c>
      <c r="H2646">
        <v>164.74</v>
      </c>
      <c r="I2646">
        <v>174.2</v>
      </c>
      <c r="J2646">
        <v>1.1000000000000001</v>
      </c>
      <c r="K2646">
        <v>7.5</v>
      </c>
      <c r="L2646">
        <v>10.7</v>
      </c>
      <c r="M2646">
        <v>107</v>
      </c>
      <c r="N2646" t="s">
        <v>41</v>
      </c>
      <c r="O2646">
        <v>1.141</v>
      </c>
      <c r="P2646" t="s">
        <v>28</v>
      </c>
      <c r="Q2646" t="s">
        <v>29</v>
      </c>
      <c r="R2646">
        <v>5</v>
      </c>
      <c r="S2646">
        <v>0</v>
      </c>
      <c r="T2646">
        <v>9.4600000000000009</v>
      </c>
      <c r="U2646">
        <v>3.2</v>
      </c>
      <c r="V2646" t="s">
        <v>262</v>
      </c>
      <c r="W2646" t="s">
        <v>45</v>
      </c>
      <c r="X2646">
        <v>1</v>
      </c>
      <c r="Y2646" t="str">
        <f>IF(tblRides[[#This Row],[supply_demand_ratio]]&lt;0.8,"Below 0.8",IF(tblRides[[#This Row],[supply_demand_ratio]]&lt;1,"Between 0.8-1.0",IF(tblRides[[#This Row],[supply_demand_ratio]]&lt;=1.2,"Between 1.0-1.2","Above 1.2")))</f>
        <v>Between 1.0-1.2</v>
      </c>
    </row>
    <row r="2647" spans="1:25" x14ac:dyDescent="0.3">
      <c r="A2647" t="s">
        <v>2702</v>
      </c>
      <c r="B2647" s="1">
        <v>46046.588888888888</v>
      </c>
      <c r="C2647" s="2">
        <v>46046</v>
      </c>
      <c r="D2647">
        <v>14</v>
      </c>
      <c r="E2647" t="s">
        <v>25</v>
      </c>
      <c r="F2647" t="s">
        <v>34</v>
      </c>
      <c r="G2647">
        <v>1.7</v>
      </c>
      <c r="H2647">
        <v>66.260000000000005</v>
      </c>
      <c r="I2647">
        <v>67.25</v>
      </c>
      <c r="J2647">
        <v>1</v>
      </c>
      <c r="K2647">
        <v>2.2999999999999998</v>
      </c>
      <c r="L2647">
        <v>3.4</v>
      </c>
      <c r="M2647">
        <v>141</v>
      </c>
      <c r="N2647" t="s">
        <v>27</v>
      </c>
      <c r="O2647">
        <v>1.234</v>
      </c>
      <c r="P2647" t="s">
        <v>28</v>
      </c>
      <c r="Q2647" t="s">
        <v>29</v>
      </c>
      <c r="R2647">
        <v>5</v>
      </c>
      <c r="S2647">
        <v>0</v>
      </c>
      <c r="T2647">
        <v>0.99</v>
      </c>
      <c r="U2647">
        <v>1.1000000000000001</v>
      </c>
      <c r="V2647" t="s">
        <v>262</v>
      </c>
      <c r="W2647" t="s">
        <v>31</v>
      </c>
      <c r="X2647">
        <v>1</v>
      </c>
      <c r="Y2647" t="str">
        <f>IF(tblRides[[#This Row],[supply_demand_ratio]]&lt;0.8,"Below 0.8",IF(tblRides[[#This Row],[supply_demand_ratio]]&lt;1,"Between 0.8-1.0",IF(tblRides[[#This Row],[supply_demand_ratio]]&lt;=1.2,"Between 1.0-1.2","Above 1.2")))</f>
        <v>Above 1.2</v>
      </c>
    </row>
    <row r="2648" spans="1:25" x14ac:dyDescent="0.3">
      <c r="A2648" t="s">
        <v>2703</v>
      </c>
      <c r="B2648" s="1">
        <v>46046.614583333336</v>
      </c>
      <c r="C2648" s="2">
        <v>46046</v>
      </c>
      <c r="D2648">
        <v>14</v>
      </c>
      <c r="E2648" t="s">
        <v>25</v>
      </c>
      <c r="F2648" t="s">
        <v>26</v>
      </c>
      <c r="G2648">
        <v>10.1</v>
      </c>
      <c r="H2648">
        <v>170.33</v>
      </c>
      <c r="I2648">
        <v>169.61</v>
      </c>
      <c r="J2648">
        <v>1</v>
      </c>
      <c r="K2648">
        <v>4.7</v>
      </c>
      <c r="L2648">
        <v>11.2</v>
      </c>
      <c r="M2648">
        <v>114</v>
      </c>
      <c r="N2648" t="s">
        <v>41</v>
      </c>
      <c r="O2648">
        <v>1.3169999999999999</v>
      </c>
      <c r="P2648" t="s">
        <v>28</v>
      </c>
      <c r="Q2648" t="s">
        <v>29</v>
      </c>
      <c r="R2648">
        <v>4.63</v>
      </c>
      <c r="S2648">
        <v>2</v>
      </c>
      <c r="T2648">
        <v>-0.72</v>
      </c>
      <c r="U2648">
        <v>6.5</v>
      </c>
      <c r="V2648" t="s">
        <v>262</v>
      </c>
      <c r="W2648" t="s">
        <v>31</v>
      </c>
      <c r="X2648">
        <v>1</v>
      </c>
      <c r="Y2648" t="str">
        <f>IF(tblRides[[#This Row],[supply_demand_ratio]]&lt;0.8,"Below 0.8",IF(tblRides[[#This Row],[supply_demand_ratio]]&lt;1,"Between 0.8-1.0",IF(tblRides[[#This Row],[supply_demand_ratio]]&lt;=1.2,"Between 1.0-1.2","Above 1.2")))</f>
        <v>Above 1.2</v>
      </c>
    </row>
    <row r="2649" spans="1:25" x14ac:dyDescent="0.3">
      <c r="A2649" t="s">
        <v>2704</v>
      </c>
      <c r="B2649" s="1">
        <v>46046.620833333334</v>
      </c>
      <c r="C2649" s="2">
        <v>46046</v>
      </c>
      <c r="D2649">
        <v>14</v>
      </c>
      <c r="E2649" t="s">
        <v>43</v>
      </c>
      <c r="F2649" t="s">
        <v>26</v>
      </c>
      <c r="G2649">
        <v>7</v>
      </c>
      <c r="H2649">
        <v>135.94</v>
      </c>
      <c r="I2649">
        <v>135.94999999999999</v>
      </c>
      <c r="J2649">
        <v>1</v>
      </c>
      <c r="K2649">
        <v>4.5999999999999996</v>
      </c>
      <c r="L2649">
        <v>5.9</v>
      </c>
      <c r="M2649">
        <v>68</v>
      </c>
      <c r="N2649" t="s">
        <v>41</v>
      </c>
      <c r="O2649">
        <v>1.333</v>
      </c>
      <c r="P2649" t="s">
        <v>28</v>
      </c>
      <c r="Q2649" t="s">
        <v>29</v>
      </c>
      <c r="R2649">
        <v>4.5</v>
      </c>
      <c r="S2649">
        <v>8</v>
      </c>
      <c r="T2649">
        <v>0.01</v>
      </c>
      <c r="U2649">
        <v>1.3</v>
      </c>
      <c r="V2649" t="s">
        <v>262</v>
      </c>
      <c r="W2649" t="s">
        <v>31</v>
      </c>
      <c r="X2649">
        <v>1</v>
      </c>
      <c r="Y2649" t="str">
        <f>IF(tblRides[[#This Row],[supply_demand_ratio]]&lt;0.8,"Below 0.8",IF(tblRides[[#This Row],[supply_demand_ratio]]&lt;1,"Between 0.8-1.0",IF(tblRides[[#This Row],[supply_demand_ratio]]&lt;=1.2,"Between 1.0-1.2","Above 1.2")))</f>
        <v>Above 1.2</v>
      </c>
    </row>
    <row r="2650" spans="1:25" x14ac:dyDescent="0.3">
      <c r="A2650" t="s">
        <v>2705</v>
      </c>
      <c r="B2650" s="1">
        <v>46046.623611111114</v>
      </c>
      <c r="C2650" s="2">
        <v>46046</v>
      </c>
      <c r="D2650">
        <v>14</v>
      </c>
      <c r="E2650" t="s">
        <v>43</v>
      </c>
      <c r="F2650" t="s">
        <v>26</v>
      </c>
      <c r="G2650">
        <v>7</v>
      </c>
      <c r="H2650">
        <v>144.08000000000001</v>
      </c>
      <c r="I2650">
        <v>143.25</v>
      </c>
      <c r="J2650">
        <v>1.1000000000000001</v>
      </c>
      <c r="K2650">
        <v>3.7</v>
      </c>
      <c r="L2650">
        <v>6.2</v>
      </c>
      <c r="M2650">
        <v>71</v>
      </c>
      <c r="N2650" t="s">
        <v>41</v>
      </c>
      <c r="O2650">
        <v>2.052</v>
      </c>
      <c r="P2650" t="s">
        <v>28</v>
      </c>
      <c r="Q2650" t="s">
        <v>29</v>
      </c>
      <c r="R2650">
        <v>4.71</v>
      </c>
      <c r="S2650">
        <v>10</v>
      </c>
      <c r="T2650">
        <v>-0.83</v>
      </c>
      <c r="U2650">
        <v>2.5</v>
      </c>
      <c r="V2650" t="s">
        <v>262</v>
      </c>
      <c r="W2650" t="s">
        <v>31</v>
      </c>
      <c r="X2650">
        <v>1</v>
      </c>
      <c r="Y2650" t="str">
        <f>IF(tblRides[[#This Row],[supply_demand_ratio]]&lt;0.8,"Below 0.8",IF(tblRides[[#This Row],[supply_demand_ratio]]&lt;1,"Between 0.8-1.0",IF(tblRides[[#This Row],[supply_demand_ratio]]&lt;=1.2,"Between 1.0-1.2","Above 1.2")))</f>
        <v>Above 1.2</v>
      </c>
    </row>
    <row r="2651" spans="1:25" x14ac:dyDescent="0.3">
      <c r="A2651" t="s">
        <v>2706</v>
      </c>
      <c r="B2651" s="1">
        <v>46046.645138888889</v>
      </c>
      <c r="C2651" s="2">
        <v>46046</v>
      </c>
      <c r="D2651">
        <v>15</v>
      </c>
      <c r="E2651" t="s">
        <v>36</v>
      </c>
      <c r="F2651" t="s">
        <v>26</v>
      </c>
      <c r="G2651">
        <v>9.1</v>
      </c>
      <c r="H2651">
        <v>178.16</v>
      </c>
      <c r="I2651">
        <v>174.83</v>
      </c>
      <c r="J2651">
        <v>1</v>
      </c>
      <c r="K2651">
        <v>5.5</v>
      </c>
      <c r="L2651">
        <v>3.1</v>
      </c>
      <c r="M2651">
        <v>122</v>
      </c>
      <c r="N2651" t="s">
        <v>41</v>
      </c>
      <c r="O2651">
        <v>1.52</v>
      </c>
      <c r="P2651" t="s">
        <v>28</v>
      </c>
      <c r="Q2651" t="s">
        <v>29</v>
      </c>
      <c r="R2651">
        <v>4.79</v>
      </c>
      <c r="S2651">
        <v>9</v>
      </c>
      <c r="T2651">
        <v>-3.33</v>
      </c>
      <c r="U2651">
        <v>-2.4</v>
      </c>
      <c r="V2651" t="s">
        <v>262</v>
      </c>
      <c r="W2651" t="s">
        <v>45</v>
      </c>
      <c r="X2651">
        <v>1</v>
      </c>
      <c r="Y2651" t="str">
        <f>IF(tblRides[[#This Row],[supply_demand_ratio]]&lt;0.8,"Below 0.8",IF(tblRides[[#This Row],[supply_demand_ratio]]&lt;1,"Between 0.8-1.0",IF(tblRides[[#This Row],[supply_demand_ratio]]&lt;=1.2,"Between 1.0-1.2","Above 1.2")))</f>
        <v>Above 1.2</v>
      </c>
    </row>
    <row r="2652" spans="1:25" x14ac:dyDescent="0.3">
      <c r="A2652" t="s">
        <v>2707</v>
      </c>
      <c r="B2652" s="1">
        <v>46046.658333333333</v>
      </c>
      <c r="C2652" s="2">
        <v>46046</v>
      </c>
      <c r="D2652">
        <v>15</v>
      </c>
      <c r="E2652" t="s">
        <v>36</v>
      </c>
      <c r="F2652" t="s">
        <v>34</v>
      </c>
      <c r="G2652">
        <v>7.1</v>
      </c>
      <c r="H2652">
        <v>160.04</v>
      </c>
      <c r="I2652">
        <v>158.52000000000001</v>
      </c>
      <c r="J2652">
        <v>1.1000000000000001</v>
      </c>
      <c r="K2652">
        <v>7.6</v>
      </c>
      <c r="L2652">
        <v>4.3</v>
      </c>
      <c r="M2652">
        <v>98</v>
      </c>
      <c r="N2652" t="s">
        <v>41</v>
      </c>
      <c r="O2652">
        <v>1.0760000000000001</v>
      </c>
      <c r="P2652" t="s">
        <v>28</v>
      </c>
      <c r="Q2652" t="s">
        <v>29</v>
      </c>
      <c r="R2652">
        <v>4.84</v>
      </c>
      <c r="S2652">
        <v>0</v>
      </c>
      <c r="T2652">
        <v>-1.52</v>
      </c>
      <c r="U2652">
        <v>-3.3</v>
      </c>
      <c r="V2652" t="s">
        <v>262</v>
      </c>
      <c r="W2652" t="s">
        <v>45</v>
      </c>
      <c r="X2652">
        <v>1</v>
      </c>
      <c r="Y2652" t="str">
        <f>IF(tblRides[[#This Row],[supply_demand_ratio]]&lt;0.8,"Below 0.8",IF(tblRides[[#This Row],[supply_demand_ratio]]&lt;1,"Between 0.8-1.0",IF(tblRides[[#This Row],[supply_demand_ratio]]&lt;=1.2,"Between 1.0-1.2","Above 1.2")))</f>
        <v>Between 1.0-1.2</v>
      </c>
    </row>
    <row r="2653" spans="1:25" x14ac:dyDescent="0.3">
      <c r="A2653" t="s">
        <v>2708</v>
      </c>
      <c r="B2653" s="1">
        <v>46046.667361111111</v>
      </c>
      <c r="C2653" s="2">
        <v>46046</v>
      </c>
      <c r="D2653">
        <v>16</v>
      </c>
      <c r="E2653" t="s">
        <v>25</v>
      </c>
      <c r="F2653" t="s">
        <v>26</v>
      </c>
      <c r="G2653">
        <v>14.5</v>
      </c>
      <c r="H2653">
        <v>283.81</v>
      </c>
      <c r="I2653">
        <v>278.27999999999997</v>
      </c>
      <c r="J2653">
        <v>1.1000000000000001</v>
      </c>
      <c r="K2653">
        <v>2</v>
      </c>
      <c r="L2653">
        <v>8.5</v>
      </c>
      <c r="M2653">
        <v>94</v>
      </c>
      <c r="N2653" t="s">
        <v>27</v>
      </c>
      <c r="O2653">
        <v>0.77900000000000003</v>
      </c>
      <c r="P2653" t="s">
        <v>28</v>
      </c>
      <c r="Q2653" t="s">
        <v>29</v>
      </c>
      <c r="R2653">
        <v>4.74</v>
      </c>
      <c r="S2653">
        <v>2</v>
      </c>
      <c r="T2653">
        <v>-5.53</v>
      </c>
      <c r="U2653">
        <v>6.5</v>
      </c>
      <c r="V2653" t="s">
        <v>262</v>
      </c>
      <c r="W2653" t="s">
        <v>31</v>
      </c>
      <c r="X2653">
        <v>1</v>
      </c>
      <c r="Y2653" t="str">
        <f>IF(tblRides[[#This Row],[supply_demand_ratio]]&lt;0.8,"Below 0.8",IF(tblRides[[#This Row],[supply_demand_ratio]]&lt;1,"Between 0.8-1.0",IF(tblRides[[#This Row],[supply_demand_ratio]]&lt;=1.2,"Between 1.0-1.2","Above 1.2")))</f>
        <v>Below 0.8</v>
      </c>
    </row>
    <row r="2654" spans="1:25" x14ac:dyDescent="0.3">
      <c r="A2654" t="s">
        <v>2709</v>
      </c>
      <c r="B2654" s="1">
        <v>46046.668749999997</v>
      </c>
      <c r="C2654" s="2">
        <v>46046</v>
      </c>
      <c r="D2654">
        <v>16</v>
      </c>
      <c r="E2654" t="s">
        <v>33</v>
      </c>
      <c r="F2654" t="s">
        <v>34</v>
      </c>
      <c r="G2654">
        <v>2.7</v>
      </c>
      <c r="H2654">
        <v>77.14</v>
      </c>
      <c r="I2654">
        <v>78.5</v>
      </c>
      <c r="J2654">
        <v>1</v>
      </c>
      <c r="K2654">
        <v>5.3</v>
      </c>
      <c r="L2654">
        <v>8.8000000000000007</v>
      </c>
      <c r="M2654">
        <v>74</v>
      </c>
      <c r="N2654" t="s">
        <v>41</v>
      </c>
      <c r="O2654">
        <v>1.0209999999999999</v>
      </c>
      <c r="P2654" t="s">
        <v>28</v>
      </c>
      <c r="Q2654" t="s">
        <v>29</v>
      </c>
      <c r="R2654">
        <v>4.54</v>
      </c>
      <c r="S2654">
        <v>0</v>
      </c>
      <c r="T2654">
        <v>1.36</v>
      </c>
      <c r="U2654">
        <v>3.5</v>
      </c>
      <c r="V2654" t="s">
        <v>262</v>
      </c>
      <c r="W2654" t="s">
        <v>45</v>
      </c>
      <c r="X2654">
        <v>1</v>
      </c>
      <c r="Y2654" t="str">
        <f>IF(tblRides[[#This Row],[supply_demand_ratio]]&lt;0.8,"Below 0.8",IF(tblRides[[#This Row],[supply_demand_ratio]]&lt;1,"Between 0.8-1.0",IF(tblRides[[#This Row],[supply_demand_ratio]]&lt;=1.2,"Between 1.0-1.2","Above 1.2")))</f>
        <v>Between 1.0-1.2</v>
      </c>
    </row>
    <row r="2655" spans="1:25" x14ac:dyDescent="0.3">
      <c r="A2655" t="s">
        <v>2710</v>
      </c>
      <c r="B2655" s="1">
        <v>46046.673611111109</v>
      </c>
      <c r="C2655" s="2">
        <v>46046</v>
      </c>
      <c r="D2655">
        <v>16</v>
      </c>
      <c r="E2655" t="s">
        <v>25</v>
      </c>
      <c r="F2655" t="s">
        <v>26</v>
      </c>
      <c r="G2655">
        <v>2</v>
      </c>
      <c r="H2655">
        <v>74.819999999999993</v>
      </c>
      <c r="I2655">
        <v>71.77</v>
      </c>
      <c r="J2655">
        <v>1.1000000000000001</v>
      </c>
      <c r="K2655">
        <v>6.4</v>
      </c>
      <c r="L2655">
        <v>3.5</v>
      </c>
      <c r="M2655">
        <v>118</v>
      </c>
      <c r="N2655" t="s">
        <v>27</v>
      </c>
      <c r="O2655">
        <v>0.83899999999999997</v>
      </c>
      <c r="P2655" t="s">
        <v>28</v>
      </c>
      <c r="Q2655" t="s">
        <v>29</v>
      </c>
      <c r="R2655">
        <v>5</v>
      </c>
      <c r="S2655">
        <v>11</v>
      </c>
      <c r="T2655">
        <v>-3.05</v>
      </c>
      <c r="U2655">
        <v>-2.9</v>
      </c>
      <c r="V2655" t="s">
        <v>262</v>
      </c>
      <c r="W2655" t="s">
        <v>45</v>
      </c>
      <c r="X2655">
        <v>1</v>
      </c>
      <c r="Y2655" t="str">
        <f>IF(tblRides[[#This Row],[supply_demand_ratio]]&lt;0.8,"Below 0.8",IF(tblRides[[#This Row],[supply_demand_ratio]]&lt;1,"Between 0.8-1.0",IF(tblRides[[#This Row],[supply_demand_ratio]]&lt;=1.2,"Between 1.0-1.2","Above 1.2")))</f>
        <v>Between 0.8-1.0</v>
      </c>
    </row>
    <row r="2656" spans="1:25" x14ac:dyDescent="0.3">
      <c r="A2656" t="s">
        <v>2711</v>
      </c>
      <c r="B2656" s="1">
        <v>46046.679861111108</v>
      </c>
      <c r="C2656" s="2">
        <v>46046</v>
      </c>
      <c r="D2656">
        <v>16</v>
      </c>
      <c r="E2656" t="s">
        <v>25</v>
      </c>
      <c r="F2656" t="s">
        <v>34</v>
      </c>
      <c r="G2656">
        <v>14.8</v>
      </c>
      <c r="H2656">
        <v>235.92</v>
      </c>
      <c r="I2656">
        <v>238.19</v>
      </c>
      <c r="J2656">
        <v>1</v>
      </c>
      <c r="K2656">
        <v>5.2</v>
      </c>
      <c r="L2656">
        <v>8.1</v>
      </c>
      <c r="M2656">
        <v>133</v>
      </c>
      <c r="N2656" t="s">
        <v>72</v>
      </c>
      <c r="O2656">
        <v>0.92500000000000004</v>
      </c>
      <c r="P2656" t="s">
        <v>28</v>
      </c>
      <c r="Q2656" t="s">
        <v>29</v>
      </c>
      <c r="R2656">
        <v>4.54</v>
      </c>
      <c r="S2656">
        <v>0</v>
      </c>
      <c r="T2656">
        <v>2.27</v>
      </c>
      <c r="U2656">
        <v>2.9</v>
      </c>
      <c r="V2656" t="s">
        <v>262</v>
      </c>
      <c r="W2656" t="s">
        <v>45</v>
      </c>
      <c r="X2656">
        <v>1</v>
      </c>
      <c r="Y2656" t="str">
        <f>IF(tblRides[[#This Row],[supply_demand_ratio]]&lt;0.8,"Below 0.8",IF(tblRides[[#This Row],[supply_demand_ratio]]&lt;1,"Between 0.8-1.0",IF(tblRides[[#This Row],[supply_demand_ratio]]&lt;=1.2,"Between 1.0-1.2","Above 1.2")))</f>
        <v>Between 0.8-1.0</v>
      </c>
    </row>
    <row r="2657" spans="1:25" x14ac:dyDescent="0.3">
      <c r="A2657" t="s">
        <v>2712</v>
      </c>
      <c r="B2657" s="1">
        <v>46046.681250000001</v>
      </c>
      <c r="C2657" s="2">
        <v>46046</v>
      </c>
      <c r="D2657">
        <v>16</v>
      </c>
      <c r="E2657" t="s">
        <v>36</v>
      </c>
      <c r="F2657" t="s">
        <v>26</v>
      </c>
      <c r="G2657">
        <v>7.2</v>
      </c>
      <c r="H2657">
        <v>155.97</v>
      </c>
      <c r="J2657">
        <v>1.1000000000000001</v>
      </c>
      <c r="K2657">
        <v>6.4</v>
      </c>
      <c r="L2657">
        <v>9.4</v>
      </c>
      <c r="M2657">
        <v>108</v>
      </c>
      <c r="N2657" t="s">
        <v>41</v>
      </c>
      <c r="O2657">
        <v>1.371</v>
      </c>
      <c r="P2657" t="s">
        <v>58</v>
      </c>
      <c r="Q2657" t="s">
        <v>59</v>
      </c>
      <c r="R2657">
        <v>4.68</v>
      </c>
      <c r="S2657">
        <v>2</v>
      </c>
      <c r="U2657">
        <v>3</v>
      </c>
      <c r="V2657" t="s">
        <v>262</v>
      </c>
      <c r="W2657" t="s">
        <v>45</v>
      </c>
      <c r="X2657">
        <v>0</v>
      </c>
      <c r="Y2657" t="str">
        <f>IF(tblRides[[#This Row],[supply_demand_ratio]]&lt;0.8,"Below 0.8",IF(tblRides[[#This Row],[supply_demand_ratio]]&lt;1,"Between 0.8-1.0",IF(tblRides[[#This Row],[supply_demand_ratio]]&lt;=1.2,"Between 1.0-1.2","Above 1.2")))</f>
        <v>Above 1.2</v>
      </c>
    </row>
    <row r="2658" spans="1:25" x14ac:dyDescent="0.3">
      <c r="A2658" t="s">
        <v>2713</v>
      </c>
      <c r="B2658" s="1">
        <v>46046.697916666664</v>
      </c>
      <c r="C2658" s="2">
        <v>46046</v>
      </c>
      <c r="D2658">
        <v>16</v>
      </c>
      <c r="E2658" t="s">
        <v>36</v>
      </c>
      <c r="F2658" t="s">
        <v>26</v>
      </c>
      <c r="G2658">
        <v>7.7</v>
      </c>
      <c r="H2658">
        <v>159.41</v>
      </c>
      <c r="I2658">
        <v>163.05000000000001</v>
      </c>
      <c r="J2658">
        <v>1</v>
      </c>
      <c r="K2658">
        <v>4.5999999999999996</v>
      </c>
      <c r="L2658">
        <v>10.199999999999999</v>
      </c>
      <c r="M2658">
        <v>93</v>
      </c>
      <c r="N2658" t="s">
        <v>27</v>
      </c>
      <c r="O2658">
        <v>0.93</v>
      </c>
      <c r="P2658" t="s">
        <v>28</v>
      </c>
      <c r="Q2658" t="s">
        <v>29</v>
      </c>
      <c r="R2658">
        <v>4.95</v>
      </c>
      <c r="S2658">
        <v>24</v>
      </c>
      <c r="T2658">
        <v>3.64</v>
      </c>
      <c r="U2658">
        <v>5.6</v>
      </c>
      <c r="V2658" t="s">
        <v>262</v>
      </c>
      <c r="W2658" t="s">
        <v>31</v>
      </c>
      <c r="X2658">
        <v>1</v>
      </c>
      <c r="Y2658" t="str">
        <f>IF(tblRides[[#This Row],[supply_demand_ratio]]&lt;0.8,"Below 0.8",IF(tblRides[[#This Row],[supply_demand_ratio]]&lt;1,"Between 0.8-1.0",IF(tblRides[[#This Row],[supply_demand_ratio]]&lt;=1.2,"Between 1.0-1.2","Above 1.2")))</f>
        <v>Between 0.8-1.0</v>
      </c>
    </row>
    <row r="2659" spans="1:25" x14ac:dyDescent="0.3">
      <c r="A2659" t="s">
        <v>2714</v>
      </c>
      <c r="B2659" s="1">
        <v>46046.700694444444</v>
      </c>
      <c r="C2659" s="2">
        <v>46046</v>
      </c>
      <c r="D2659">
        <v>16</v>
      </c>
      <c r="E2659" t="s">
        <v>36</v>
      </c>
      <c r="F2659" t="s">
        <v>26</v>
      </c>
      <c r="G2659">
        <v>2.5</v>
      </c>
      <c r="H2659">
        <v>70.459999999999994</v>
      </c>
      <c r="I2659">
        <v>67.849999999999994</v>
      </c>
      <c r="J2659">
        <v>1</v>
      </c>
      <c r="K2659">
        <v>3.3</v>
      </c>
      <c r="L2659">
        <v>1.5</v>
      </c>
      <c r="M2659">
        <v>113</v>
      </c>
      <c r="N2659" t="s">
        <v>27</v>
      </c>
      <c r="O2659">
        <v>1.1180000000000001</v>
      </c>
      <c r="P2659" t="s">
        <v>28</v>
      </c>
      <c r="Q2659" t="s">
        <v>29</v>
      </c>
      <c r="R2659">
        <v>4.51</v>
      </c>
      <c r="S2659">
        <v>35</v>
      </c>
      <c r="T2659">
        <v>-2.61</v>
      </c>
      <c r="U2659">
        <v>-1.8</v>
      </c>
      <c r="V2659" t="s">
        <v>262</v>
      </c>
      <c r="W2659" t="s">
        <v>31</v>
      </c>
      <c r="X2659">
        <v>1</v>
      </c>
      <c r="Y2659" t="str">
        <f>IF(tblRides[[#This Row],[supply_demand_ratio]]&lt;0.8,"Below 0.8",IF(tblRides[[#This Row],[supply_demand_ratio]]&lt;1,"Between 0.8-1.0",IF(tblRides[[#This Row],[supply_demand_ratio]]&lt;=1.2,"Between 1.0-1.2","Above 1.2")))</f>
        <v>Between 1.0-1.2</v>
      </c>
    </row>
    <row r="2660" spans="1:25" x14ac:dyDescent="0.3">
      <c r="A2660" t="s">
        <v>2715</v>
      </c>
      <c r="B2660" s="1">
        <v>46046.710416666669</v>
      </c>
      <c r="C2660" s="2">
        <v>46046</v>
      </c>
      <c r="D2660">
        <v>17</v>
      </c>
      <c r="E2660" t="s">
        <v>25</v>
      </c>
      <c r="F2660" t="s">
        <v>34</v>
      </c>
      <c r="G2660">
        <v>7.4</v>
      </c>
      <c r="H2660">
        <v>161.72</v>
      </c>
      <c r="I2660">
        <v>158.51</v>
      </c>
      <c r="J2660">
        <v>1.2</v>
      </c>
      <c r="K2660">
        <v>8.9</v>
      </c>
      <c r="L2660">
        <v>9.4</v>
      </c>
      <c r="M2660">
        <v>97</v>
      </c>
      <c r="N2660" t="s">
        <v>27</v>
      </c>
      <c r="O2660">
        <v>0.69699999999999995</v>
      </c>
      <c r="P2660" t="s">
        <v>28</v>
      </c>
      <c r="Q2660" t="s">
        <v>29</v>
      </c>
      <c r="R2660">
        <v>4.72</v>
      </c>
      <c r="S2660">
        <v>0</v>
      </c>
      <c r="T2660">
        <v>-3.21</v>
      </c>
      <c r="U2660">
        <v>0.5</v>
      </c>
      <c r="V2660" t="s">
        <v>262</v>
      </c>
      <c r="W2660" t="s">
        <v>45</v>
      </c>
      <c r="X2660">
        <v>1</v>
      </c>
      <c r="Y2660" t="str">
        <f>IF(tblRides[[#This Row],[supply_demand_ratio]]&lt;0.8,"Below 0.8",IF(tblRides[[#This Row],[supply_demand_ratio]]&lt;1,"Between 0.8-1.0",IF(tblRides[[#This Row],[supply_demand_ratio]]&lt;=1.2,"Between 1.0-1.2","Above 1.2")))</f>
        <v>Below 0.8</v>
      </c>
    </row>
    <row r="2661" spans="1:25" x14ac:dyDescent="0.3">
      <c r="A2661" t="s">
        <v>2716</v>
      </c>
      <c r="B2661" s="1">
        <v>46046.712500000001</v>
      </c>
      <c r="C2661" s="2">
        <v>46046</v>
      </c>
      <c r="D2661">
        <v>17</v>
      </c>
      <c r="E2661" t="s">
        <v>33</v>
      </c>
      <c r="F2661" t="s">
        <v>34</v>
      </c>
      <c r="G2661">
        <v>5</v>
      </c>
      <c r="H2661">
        <v>137.5</v>
      </c>
      <c r="J2661">
        <v>1.3</v>
      </c>
      <c r="K2661">
        <v>5</v>
      </c>
      <c r="L2661">
        <v>4.4000000000000004</v>
      </c>
      <c r="M2661">
        <v>71</v>
      </c>
      <c r="N2661" t="s">
        <v>72</v>
      </c>
      <c r="O2661">
        <v>0.63200000000000001</v>
      </c>
      <c r="P2661" t="s">
        <v>58</v>
      </c>
      <c r="Q2661" t="s">
        <v>59</v>
      </c>
      <c r="R2661">
        <v>4.84</v>
      </c>
      <c r="S2661">
        <v>0</v>
      </c>
      <c r="U2661">
        <v>-0.6</v>
      </c>
      <c r="V2661" t="s">
        <v>262</v>
      </c>
      <c r="W2661" t="s">
        <v>31</v>
      </c>
      <c r="X2661">
        <v>0</v>
      </c>
      <c r="Y2661" t="str">
        <f>IF(tblRides[[#This Row],[supply_demand_ratio]]&lt;0.8,"Below 0.8",IF(tblRides[[#This Row],[supply_demand_ratio]]&lt;1,"Between 0.8-1.0",IF(tblRides[[#This Row],[supply_demand_ratio]]&lt;=1.2,"Between 1.0-1.2","Above 1.2")))</f>
        <v>Below 0.8</v>
      </c>
    </row>
    <row r="2662" spans="1:25" x14ac:dyDescent="0.3">
      <c r="A2662" t="s">
        <v>2717</v>
      </c>
      <c r="B2662" s="1">
        <v>46046.716666666667</v>
      </c>
      <c r="C2662" s="2">
        <v>46046</v>
      </c>
      <c r="D2662">
        <v>17</v>
      </c>
      <c r="E2662" t="s">
        <v>43</v>
      </c>
      <c r="F2662" t="s">
        <v>26</v>
      </c>
      <c r="G2662">
        <v>8.5</v>
      </c>
      <c r="H2662">
        <v>182.38</v>
      </c>
      <c r="I2662">
        <v>179.6</v>
      </c>
      <c r="J2662">
        <v>1.1000000000000001</v>
      </c>
      <c r="K2662">
        <v>3.8</v>
      </c>
      <c r="L2662">
        <v>5.3</v>
      </c>
      <c r="M2662">
        <v>53</v>
      </c>
      <c r="N2662" t="s">
        <v>41</v>
      </c>
      <c r="O2662">
        <v>1.264</v>
      </c>
      <c r="P2662" t="s">
        <v>28</v>
      </c>
      <c r="Q2662" t="s">
        <v>29</v>
      </c>
      <c r="R2662">
        <v>4.76</v>
      </c>
      <c r="S2662">
        <v>9</v>
      </c>
      <c r="T2662">
        <v>-2.78</v>
      </c>
      <c r="U2662">
        <v>1.5</v>
      </c>
      <c r="V2662" t="s">
        <v>262</v>
      </c>
      <c r="W2662" t="s">
        <v>31</v>
      </c>
      <c r="X2662">
        <v>1</v>
      </c>
      <c r="Y2662" t="str">
        <f>IF(tblRides[[#This Row],[supply_demand_ratio]]&lt;0.8,"Below 0.8",IF(tblRides[[#This Row],[supply_demand_ratio]]&lt;1,"Between 0.8-1.0",IF(tblRides[[#This Row],[supply_demand_ratio]]&lt;=1.2,"Between 1.0-1.2","Above 1.2")))</f>
        <v>Above 1.2</v>
      </c>
    </row>
    <row r="2663" spans="1:25" x14ac:dyDescent="0.3">
      <c r="A2663" t="s">
        <v>2718</v>
      </c>
      <c r="B2663" s="1">
        <v>46046.719444444447</v>
      </c>
      <c r="C2663" s="2">
        <v>46046</v>
      </c>
      <c r="D2663">
        <v>17</v>
      </c>
      <c r="E2663" t="s">
        <v>62</v>
      </c>
      <c r="F2663" t="s">
        <v>34</v>
      </c>
      <c r="G2663">
        <v>5.7</v>
      </c>
      <c r="H2663">
        <v>116.74</v>
      </c>
      <c r="J2663">
        <v>1</v>
      </c>
      <c r="K2663">
        <v>4.0999999999999996</v>
      </c>
      <c r="L2663">
        <v>3.7</v>
      </c>
      <c r="M2663">
        <v>46</v>
      </c>
      <c r="N2663" t="s">
        <v>27</v>
      </c>
      <c r="O2663">
        <v>0.871</v>
      </c>
      <c r="P2663" t="s">
        <v>58</v>
      </c>
      <c r="Q2663" t="s">
        <v>74</v>
      </c>
      <c r="R2663">
        <v>4.8099999999999996</v>
      </c>
      <c r="S2663">
        <v>0</v>
      </c>
      <c r="U2663">
        <v>-0.4</v>
      </c>
      <c r="V2663" t="s">
        <v>262</v>
      </c>
      <c r="W2663" t="s">
        <v>31</v>
      </c>
      <c r="X2663">
        <v>0</v>
      </c>
      <c r="Y2663" t="str">
        <f>IF(tblRides[[#This Row],[supply_demand_ratio]]&lt;0.8,"Below 0.8",IF(tblRides[[#This Row],[supply_demand_ratio]]&lt;1,"Between 0.8-1.0",IF(tblRides[[#This Row],[supply_demand_ratio]]&lt;=1.2,"Between 1.0-1.2","Above 1.2")))</f>
        <v>Between 0.8-1.0</v>
      </c>
    </row>
    <row r="2664" spans="1:25" x14ac:dyDescent="0.3">
      <c r="A2664" t="s">
        <v>2719</v>
      </c>
      <c r="B2664" s="1">
        <v>46046.740277777775</v>
      </c>
      <c r="C2664" s="2">
        <v>46046</v>
      </c>
      <c r="D2664">
        <v>17</v>
      </c>
      <c r="E2664" t="s">
        <v>33</v>
      </c>
      <c r="F2664" t="s">
        <v>34</v>
      </c>
      <c r="G2664">
        <v>5</v>
      </c>
      <c r="H2664">
        <v>113.58</v>
      </c>
      <c r="I2664">
        <v>110.24</v>
      </c>
      <c r="J2664">
        <v>1</v>
      </c>
      <c r="K2664">
        <v>9.9</v>
      </c>
      <c r="L2664">
        <v>12.9</v>
      </c>
      <c r="M2664">
        <v>72</v>
      </c>
      <c r="N2664" t="s">
        <v>27</v>
      </c>
      <c r="O2664">
        <v>0.80500000000000005</v>
      </c>
      <c r="P2664" t="s">
        <v>28</v>
      </c>
      <c r="Q2664" t="s">
        <v>29</v>
      </c>
      <c r="R2664">
        <v>4.67</v>
      </c>
      <c r="S2664">
        <v>0</v>
      </c>
      <c r="T2664">
        <v>-3.34</v>
      </c>
      <c r="U2664">
        <v>3</v>
      </c>
      <c r="V2664" t="s">
        <v>262</v>
      </c>
      <c r="W2664" t="s">
        <v>45</v>
      </c>
      <c r="X2664">
        <v>1</v>
      </c>
      <c r="Y2664" t="str">
        <f>IF(tblRides[[#This Row],[supply_demand_ratio]]&lt;0.8,"Below 0.8",IF(tblRides[[#This Row],[supply_demand_ratio]]&lt;1,"Between 0.8-1.0",IF(tblRides[[#This Row],[supply_demand_ratio]]&lt;=1.2,"Between 1.0-1.2","Above 1.2")))</f>
        <v>Between 0.8-1.0</v>
      </c>
    </row>
    <row r="2665" spans="1:25" x14ac:dyDescent="0.3">
      <c r="A2665" t="s">
        <v>2720</v>
      </c>
      <c r="B2665" s="1">
        <v>46046.745833333334</v>
      </c>
      <c r="C2665" s="2">
        <v>46046</v>
      </c>
      <c r="D2665">
        <v>17</v>
      </c>
      <c r="E2665" t="s">
        <v>62</v>
      </c>
      <c r="F2665" t="s">
        <v>26</v>
      </c>
      <c r="G2665">
        <v>5.7</v>
      </c>
      <c r="H2665">
        <v>115.98</v>
      </c>
      <c r="I2665">
        <v>115.25</v>
      </c>
      <c r="J2665">
        <v>1</v>
      </c>
      <c r="K2665">
        <v>5.5</v>
      </c>
      <c r="L2665">
        <v>2.1</v>
      </c>
      <c r="M2665">
        <v>55</v>
      </c>
      <c r="N2665" t="s">
        <v>27</v>
      </c>
      <c r="O2665">
        <v>1.0409999999999999</v>
      </c>
      <c r="P2665" t="s">
        <v>28</v>
      </c>
      <c r="Q2665" t="s">
        <v>29</v>
      </c>
      <c r="R2665">
        <v>4.78</v>
      </c>
      <c r="S2665">
        <v>28</v>
      </c>
      <c r="T2665">
        <v>-0.73</v>
      </c>
      <c r="U2665">
        <v>-3.4</v>
      </c>
      <c r="V2665" t="s">
        <v>262</v>
      </c>
      <c r="W2665" t="s">
        <v>45</v>
      </c>
      <c r="X2665">
        <v>1</v>
      </c>
      <c r="Y2665" t="str">
        <f>IF(tblRides[[#This Row],[supply_demand_ratio]]&lt;0.8,"Below 0.8",IF(tblRides[[#This Row],[supply_demand_ratio]]&lt;1,"Between 0.8-1.0",IF(tblRides[[#This Row],[supply_demand_ratio]]&lt;=1.2,"Between 1.0-1.2","Above 1.2")))</f>
        <v>Between 1.0-1.2</v>
      </c>
    </row>
    <row r="2666" spans="1:25" x14ac:dyDescent="0.3">
      <c r="A2666" t="s">
        <v>2721</v>
      </c>
      <c r="B2666" s="1">
        <v>46046.762499999997</v>
      </c>
      <c r="C2666" s="2">
        <v>46046</v>
      </c>
      <c r="D2666">
        <v>18</v>
      </c>
      <c r="E2666" t="s">
        <v>25</v>
      </c>
      <c r="F2666" t="s">
        <v>34</v>
      </c>
      <c r="G2666">
        <v>3.5</v>
      </c>
      <c r="H2666">
        <v>127.1</v>
      </c>
      <c r="I2666">
        <v>121.53</v>
      </c>
      <c r="J2666">
        <v>1.3</v>
      </c>
      <c r="K2666">
        <v>5.2</v>
      </c>
      <c r="L2666">
        <v>6.7</v>
      </c>
      <c r="M2666">
        <v>91</v>
      </c>
      <c r="N2666" t="s">
        <v>72</v>
      </c>
      <c r="O2666">
        <v>0.61199999999999999</v>
      </c>
      <c r="P2666" t="s">
        <v>28</v>
      </c>
      <c r="Q2666" t="s">
        <v>29</v>
      </c>
      <c r="R2666">
        <v>4.57</v>
      </c>
      <c r="S2666">
        <v>0</v>
      </c>
      <c r="T2666">
        <v>-5.57</v>
      </c>
      <c r="U2666">
        <v>1.5</v>
      </c>
      <c r="V2666" t="s">
        <v>262</v>
      </c>
      <c r="W2666" t="s">
        <v>45</v>
      </c>
      <c r="X2666">
        <v>1</v>
      </c>
      <c r="Y2666" t="str">
        <f>IF(tblRides[[#This Row],[supply_demand_ratio]]&lt;0.8,"Below 0.8",IF(tblRides[[#This Row],[supply_demand_ratio]]&lt;1,"Between 0.8-1.0",IF(tblRides[[#This Row],[supply_demand_ratio]]&lt;=1.2,"Between 1.0-1.2","Above 1.2")))</f>
        <v>Below 0.8</v>
      </c>
    </row>
    <row r="2667" spans="1:25" x14ac:dyDescent="0.3">
      <c r="A2667" t="s">
        <v>2722</v>
      </c>
      <c r="B2667" s="1">
        <v>46046.763194444444</v>
      </c>
      <c r="C2667" s="2">
        <v>46046</v>
      </c>
      <c r="D2667">
        <v>18</v>
      </c>
      <c r="E2667" t="s">
        <v>43</v>
      </c>
      <c r="F2667" t="s">
        <v>34</v>
      </c>
      <c r="G2667">
        <v>4.0999999999999996</v>
      </c>
      <c r="H2667">
        <v>95.47</v>
      </c>
      <c r="I2667">
        <v>101.63</v>
      </c>
      <c r="J2667">
        <v>1</v>
      </c>
      <c r="K2667">
        <v>6.8</v>
      </c>
      <c r="L2667">
        <v>3.4</v>
      </c>
      <c r="M2667">
        <v>42</v>
      </c>
      <c r="N2667" t="s">
        <v>41</v>
      </c>
      <c r="O2667">
        <v>0.85099999999999998</v>
      </c>
      <c r="P2667" t="s">
        <v>28</v>
      </c>
      <c r="Q2667" t="s">
        <v>29</v>
      </c>
      <c r="R2667">
        <v>4.38</v>
      </c>
      <c r="S2667">
        <v>0</v>
      </c>
      <c r="T2667">
        <v>6.16</v>
      </c>
      <c r="U2667">
        <v>-3.4</v>
      </c>
      <c r="V2667" t="s">
        <v>262</v>
      </c>
      <c r="W2667" t="s">
        <v>45</v>
      </c>
      <c r="X2667">
        <v>1</v>
      </c>
      <c r="Y2667" t="str">
        <f>IF(tblRides[[#This Row],[supply_demand_ratio]]&lt;0.8,"Below 0.8",IF(tblRides[[#This Row],[supply_demand_ratio]]&lt;1,"Between 0.8-1.0",IF(tblRides[[#This Row],[supply_demand_ratio]]&lt;=1.2,"Between 1.0-1.2","Above 1.2")))</f>
        <v>Between 0.8-1.0</v>
      </c>
    </row>
    <row r="2668" spans="1:25" x14ac:dyDescent="0.3">
      <c r="A2668" t="s">
        <v>2723</v>
      </c>
      <c r="B2668" s="1">
        <v>46046.800694444442</v>
      </c>
      <c r="C2668" s="2">
        <v>46046</v>
      </c>
      <c r="D2668">
        <v>19</v>
      </c>
      <c r="E2668" t="s">
        <v>36</v>
      </c>
      <c r="F2668" t="s">
        <v>26</v>
      </c>
      <c r="G2668">
        <v>11.5</v>
      </c>
      <c r="H2668">
        <v>233.5</v>
      </c>
      <c r="I2668">
        <v>232.08</v>
      </c>
      <c r="J2668">
        <v>1.2</v>
      </c>
      <c r="K2668">
        <v>5.2</v>
      </c>
      <c r="L2668">
        <v>9.6999999999999993</v>
      </c>
      <c r="M2668">
        <v>95</v>
      </c>
      <c r="N2668" t="s">
        <v>72</v>
      </c>
      <c r="O2668">
        <v>0.71499999999999997</v>
      </c>
      <c r="P2668" t="s">
        <v>28</v>
      </c>
      <c r="Q2668" t="s">
        <v>29</v>
      </c>
      <c r="R2668">
        <v>4.58</v>
      </c>
      <c r="S2668">
        <v>16</v>
      </c>
      <c r="T2668">
        <v>-1.42</v>
      </c>
      <c r="U2668">
        <v>4.5</v>
      </c>
      <c r="V2668" t="s">
        <v>262</v>
      </c>
      <c r="W2668" t="s">
        <v>45</v>
      </c>
      <c r="X2668">
        <v>1</v>
      </c>
      <c r="Y2668" t="str">
        <f>IF(tblRides[[#This Row],[supply_demand_ratio]]&lt;0.8,"Below 0.8",IF(tblRides[[#This Row],[supply_demand_ratio]]&lt;1,"Between 0.8-1.0",IF(tblRides[[#This Row],[supply_demand_ratio]]&lt;=1.2,"Between 1.0-1.2","Above 1.2")))</f>
        <v>Below 0.8</v>
      </c>
    </row>
    <row r="2669" spans="1:25" x14ac:dyDescent="0.3">
      <c r="A2669" t="s">
        <v>2724</v>
      </c>
      <c r="B2669" s="1">
        <v>46046.808333333334</v>
      </c>
      <c r="C2669" s="2">
        <v>46046</v>
      </c>
      <c r="D2669">
        <v>19</v>
      </c>
      <c r="E2669" t="s">
        <v>43</v>
      </c>
      <c r="F2669" t="s">
        <v>26</v>
      </c>
      <c r="G2669">
        <v>7.6</v>
      </c>
      <c r="H2669">
        <v>210.61</v>
      </c>
      <c r="I2669">
        <v>201.31</v>
      </c>
      <c r="J2669">
        <v>1.3</v>
      </c>
      <c r="K2669">
        <v>7.8</v>
      </c>
      <c r="L2669">
        <v>7.9</v>
      </c>
      <c r="M2669">
        <v>46</v>
      </c>
      <c r="N2669" t="s">
        <v>27</v>
      </c>
      <c r="O2669">
        <v>0.69699999999999995</v>
      </c>
      <c r="P2669" t="s">
        <v>28</v>
      </c>
      <c r="Q2669" t="s">
        <v>29</v>
      </c>
      <c r="R2669">
        <v>4.72</v>
      </c>
      <c r="S2669">
        <v>10</v>
      </c>
      <c r="T2669">
        <v>-9.3000000000000007</v>
      </c>
      <c r="U2669">
        <v>0.1</v>
      </c>
      <c r="V2669" t="s">
        <v>262</v>
      </c>
      <c r="W2669" t="s">
        <v>45</v>
      </c>
      <c r="X2669">
        <v>1</v>
      </c>
      <c r="Y2669" t="str">
        <f>IF(tblRides[[#This Row],[supply_demand_ratio]]&lt;0.8,"Below 0.8",IF(tblRides[[#This Row],[supply_demand_ratio]]&lt;1,"Between 0.8-1.0",IF(tblRides[[#This Row],[supply_demand_ratio]]&lt;=1.2,"Between 1.0-1.2","Above 1.2")))</f>
        <v>Below 0.8</v>
      </c>
    </row>
    <row r="2670" spans="1:25" x14ac:dyDescent="0.3">
      <c r="A2670" t="s">
        <v>2725</v>
      </c>
      <c r="B2670" s="1">
        <v>46046.811111111114</v>
      </c>
      <c r="C2670" s="2">
        <v>46046</v>
      </c>
      <c r="D2670">
        <v>19</v>
      </c>
      <c r="E2670" t="s">
        <v>33</v>
      </c>
      <c r="F2670" t="s">
        <v>26</v>
      </c>
      <c r="G2670">
        <v>4.8</v>
      </c>
      <c r="H2670">
        <v>160.11000000000001</v>
      </c>
      <c r="I2670">
        <v>168.66</v>
      </c>
      <c r="J2670">
        <v>1.3</v>
      </c>
      <c r="K2670">
        <v>5</v>
      </c>
      <c r="L2670">
        <v>5.4</v>
      </c>
      <c r="M2670">
        <v>66</v>
      </c>
      <c r="N2670" t="s">
        <v>27</v>
      </c>
      <c r="O2670">
        <v>0.63500000000000001</v>
      </c>
      <c r="P2670" t="s">
        <v>28</v>
      </c>
      <c r="Q2670" t="s">
        <v>29</v>
      </c>
      <c r="R2670">
        <v>4.83</v>
      </c>
      <c r="S2670">
        <v>19</v>
      </c>
      <c r="T2670">
        <v>8.5500000000000007</v>
      </c>
      <c r="U2670">
        <v>0.4</v>
      </c>
      <c r="V2670" t="s">
        <v>262</v>
      </c>
      <c r="W2670" t="s">
        <v>31</v>
      </c>
      <c r="X2670">
        <v>1</v>
      </c>
      <c r="Y2670" t="str">
        <f>IF(tblRides[[#This Row],[supply_demand_ratio]]&lt;0.8,"Below 0.8",IF(tblRides[[#This Row],[supply_demand_ratio]]&lt;1,"Between 0.8-1.0",IF(tblRides[[#This Row],[supply_demand_ratio]]&lt;=1.2,"Between 1.0-1.2","Above 1.2")))</f>
        <v>Below 0.8</v>
      </c>
    </row>
    <row r="2671" spans="1:25" x14ac:dyDescent="0.3">
      <c r="A2671" t="s">
        <v>2726</v>
      </c>
      <c r="B2671" s="1">
        <v>46046.813194444447</v>
      </c>
      <c r="C2671" s="2">
        <v>46046</v>
      </c>
      <c r="D2671">
        <v>19</v>
      </c>
      <c r="E2671" t="s">
        <v>33</v>
      </c>
      <c r="F2671" t="s">
        <v>26</v>
      </c>
      <c r="G2671">
        <v>7.5</v>
      </c>
      <c r="H2671">
        <v>154.81</v>
      </c>
      <c r="I2671">
        <v>158.24</v>
      </c>
      <c r="J2671">
        <v>1</v>
      </c>
      <c r="K2671">
        <v>3.9</v>
      </c>
      <c r="L2671">
        <v>7.3</v>
      </c>
      <c r="M2671">
        <v>80</v>
      </c>
      <c r="N2671" t="s">
        <v>27</v>
      </c>
      <c r="O2671">
        <v>0.76500000000000001</v>
      </c>
      <c r="P2671" t="s">
        <v>28</v>
      </c>
      <c r="Q2671" t="s">
        <v>29</v>
      </c>
      <c r="R2671">
        <v>4.97</v>
      </c>
      <c r="S2671">
        <v>34</v>
      </c>
      <c r="T2671">
        <v>3.43</v>
      </c>
      <c r="U2671">
        <v>3.4</v>
      </c>
      <c r="V2671" t="s">
        <v>262</v>
      </c>
      <c r="W2671" t="s">
        <v>31</v>
      </c>
      <c r="X2671">
        <v>1</v>
      </c>
      <c r="Y2671" t="str">
        <f>IF(tblRides[[#This Row],[supply_demand_ratio]]&lt;0.8,"Below 0.8",IF(tblRides[[#This Row],[supply_demand_ratio]]&lt;1,"Between 0.8-1.0",IF(tblRides[[#This Row],[supply_demand_ratio]]&lt;=1.2,"Between 1.0-1.2","Above 1.2")))</f>
        <v>Below 0.8</v>
      </c>
    </row>
    <row r="2672" spans="1:25" x14ac:dyDescent="0.3">
      <c r="A2672" t="s">
        <v>2727</v>
      </c>
      <c r="B2672" s="1">
        <v>46046.823611111111</v>
      </c>
      <c r="C2672" s="2">
        <v>46046</v>
      </c>
      <c r="D2672">
        <v>19</v>
      </c>
      <c r="E2672" t="s">
        <v>62</v>
      </c>
      <c r="F2672" t="s">
        <v>26</v>
      </c>
      <c r="G2672">
        <v>6.8</v>
      </c>
      <c r="H2672">
        <v>122.96</v>
      </c>
      <c r="J2672">
        <v>1</v>
      </c>
      <c r="K2672">
        <v>7.9</v>
      </c>
      <c r="L2672">
        <v>9.3000000000000007</v>
      </c>
      <c r="M2672">
        <v>42</v>
      </c>
      <c r="N2672" t="s">
        <v>27</v>
      </c>
      <c r="O2672">
        <v>0.83299999999999996</v>
      </c>
      <c r="P2672" t="s">
        <v>58</v>
      </c>
      <c r="Q2672" t="s">
        <v>88</v>
      </c>
      <c r="R2672">
        <v>5</v>
      </c>
      <c r="S2672">
        <v>18</v>
      </c>
      <c r="U2672">
        <v>1.4</v>
      </c>
      <c r="V2672" t="s">
        <v>262</v>
      </c>
      <c r="W2672" t="s">
        <v>45</v>
      </c>
      <c r="X2672">
        <v>0</v>
      </c>
      <c r="Y2672" t="str">
        <f>IF(tblRides[[#This Row],[supply_demand_ratio]]&lt;0.8,"Below 0.8",IF(tblRides[[#This Row],[supply_demand_ratio]]&lt;1,"Between 0.8-1.0",IF(tblRides[[#This Row],[supply_demand_ratio]]&lt;=1.2,"Between 1.0-1.2","Above 1.2")))</f>
        <v>Between 0.8-1.0</v>
      </c>
    </row>
    <row r="2673" spans="1:25" x14ac:dyDescent="0.3">
      <c r="A2673" t="s">
        <v>2728</v>
      </c>
      <c r="B2673" s="1">
        <v>46046.831250000003</v>
      </c>
      <c r="C2673" s="2">
        <v>46046</v>
      </c>
      <c r="D2673">
        <v>19</v>
      </c>
      <c r="E2673" t="s">
        <v>25</v>
      </c>
      <c r="F2673" t="s">
        <v>26</v>
      </c>
      <c r="G2673">
        <v>4.0999999999999996</v>
      </c>
      <c r="H2673">
        <v>142.58000000000001</v>
      </c>
      <c r="I2673">
        <v>142.5</v>
      </c>
      <c r="J2673">
        <v>1.3</v>
      </c>
      <c r="K2673">
        <v>6.6</v>
      </c>
      <c r="L2673">
        <v>7.6</v>
      </c>
      <c r="M2673">
        <v>92</v>
      </c>
      <c r="N2673" t="s">
        <v>72</v>
      </c>
      <c r="O2673">
        <v>0.63700000000000001</v>
      </c>
      <c r="P2673" t="s">
        <v>28</v>
      </c>
      <c r="Q2673" t="s">
        <v>29</v>
      </c>
      <c r="R2673">
        <v>4.42</v>
      </c>
      <c r="S2673">
        <v>7</v>
      </c>
      <c r="T2673">
        <v>-0.08</v>
      </c>
      <c r="U2673">
        <v>1</v>
      </c>
      <c r="V2673" t="s">
        <v>262</v>
      </c>
      <c r="W2673" t="s">
        <v>45</v>
      </c>
      <c r="X2673">
        <v>1</v>
      </c>
      <c r="Y2673" t="str">
        <f>IF(tblRides[[#This Row],[supply_demand_ratio]]&lt;0.8,"Below 0.8",IF(tblRides[[#This Row],[supply_demand_ratio]]&lt;1,"Between 0.8-1.0",IF(tblRides[[#This Row],[supply_demand_ratio]]&lt;=1.2,"Between 1.0-1.2","Above 1.2")))</f>
        <v>Below 0.8</v>
      </c>
    </row>
    <row r="2674" spans="1:25" x14ac:dyDescent="0.3">
      <c r="A2674" t="s">
        <v>2729</v>
      </c>
      <c r="B2674" s="1">
        <v>46046.832638888889</v>
      </c>
      <c r="C2674" s="2">
        <v>46046</v>
      </c>
      <c r="D2674">
        <v>19</v>
      </c>
      <c r="E2674" t="s">
        <v>62</v>
      </c>
      <c r="F2674" t="s">
        <v>26</v>
      </c>
      <c r="G2674">
        <v>3.5</v>
      </c>
      <c r="H2674">
        <v>87.25</v>
      </c>
      <c r="I2674">
        <v>87.39</v>
      </c>
      <c r="J2674">
        <v>1</v>
      </c>
      <c r="K2674">
        <v>8.3000000000000007</v>
      </c>
      <c r="L2674">
        <v>7.3</v>
      </c>
      <c r="M2674">
        <v>47</v>
      </c>
      <c r="N2674" t="s">
        <v>41</v>
      </c>
      <c r="O2674">
        <v>0.97699999999999998</v>
      </c>
      <c r="P2674" t="s">
        <v>28</v>
      </c>
      <c r="Q2674" t="s">
        <v>29</v>
      </c>
      <c r="R2674">
        <v>4.51</v>
      </c>
      <c r="S2674">
        <v>4</v>
      </c>
      <c r="T2674">
        <v>0.14000000000000001</v>
      </c>
      <c r="U2674">
        <v>-1</v>
      </c>
      <c r="V2674" t="s">
        <v>262</v>
      </c>
      <c r="W2674" t="s">
        <v>45</v>
      </c>
      <c r="X2674">
        <v>1</v>
      </c>
      <c r="Y2674" t="str">
        <f>IF(tblRides[[#This Row],[supply_demand_ratio]]&lt;0.8,"Below 0.8",IF(tblRides[[#This Row],[supply_demand_ratio]]&lt;1,"Between 0.8-1.0",IF(tblRides[[#This Row],[supply_demand_ratio]]&lt;=1.2,"Between 1.0-1.2","Above 1.2")))</f>
        <v>Between 0.8-1.0</v>
      </c>
    </row>
    <row r="2675" spans="1:25" x14ac:dyDescent="0.3">
      <c r="A2675" t="s">
        <v>2730</v>
      </c>
      <c r="B2675" s="1">
        <v>46046.833333333336</v>
      </c>
      <c r="C2675" s="2">
        <v>46046</v>
      </c>
      <c r="D2675">
        <v>20</v>
      </c>
      <c r="E2675" t="s">
        <v>43</v>
      </c>
      <c r="F2675" t="s">
        <v>34</v>
      </c>
      <c r="G2675">
        <v>4</v>
      </c>
      <c r="H2675">
        <v>101.85</v>
      </c>
      <c r="I2675">
        <v>105.71</v>
      </c>
      <c r="J2675">
        <v>1</v>
      </c>
      <c r="K2675">
        <v>2</v>
      </c>
      <c r="L2675">
        <v>2.2000000000000002</v>
      </c>
      <c r="M2675">
        <v>54</v>
      </c>
      <c r="N2675" t="s">
        <v>41</v>
      </c>
      <c r="O2675">
        <v>1.107</v>
      </c>
      <c r="P2675" t="s">
        <v>28</v>
      </c>
      <c r="Q2675" t="s">
        <v>29</v>
      </c>
      <c r="R2675">
        <v>4.63</v>
      </c>
      <c r="S2675">
        <v>0</v>
      </c>
      <c r="T2675">
        <v>3.86</v>
      </c>
      <c r="U2675">
        <v>0.2</v>
      </c>
      <c r="V2675" t="s">
        <v>262</v>
      </c>
      <c r="W2675" t="s">
        <v>31</v>
      </c>
      <c r="X2675">
        <v>1</v>
      </c>
      <c r="Y2675" t="str">
        <f>IF(tblRides[[#This Row],[supply_demand_ratio]]&lt;0.8,"Below 0.8",IF(tblRides[[#This Row],[supply_demand_ratio]]&lt;1,"Between 0.8-1.0",IF(tblRides[[#This Row],[supply_demand_ratio]]&lt;=1.2,"Between 1.0-1.2","Above 1.2")))</f>
        <v>Between 1.0-1.2</v>
      </c>
    </row>
    <row r="2676" spans="1:25" x14ac:dyDescent="0.3">
      <c r="A2676" t="s">
        <v>2731</v>
      </c>
      <c r="B2676" s="1">
        <v>46046.834027777775</v>
      </c>
      <c r="C2676" s="2">
        <v>46046</v>
      </c>
      <c r="D2676">
        <v>20</v>
      </c>
      <c r="E2676" t="s">
        <v>43</v>
      </c>
      <c r="F2676" t="s">
        <v>26</v>
      </c>
      <c r="G2676">
        <v>10.4</v>
      </c>
      <c r="H2676">
        <v>238</v>
      </c>
      <c r="I2676">
        <v>248.52</v>
      </c>
      <c r="J2676">
        <v>1.2</v>
      </c>
      <c r="K2676">
        <v>7.7</v>
      </c>
      <c r="L2676">
        <v>5.6</v>
      </c>
      <c r="M2676">
        <v>53</v>
      </c>
      <c r="N2676" t="s">
        <v>27</v>
      </c>
      <c r="O2676">
        <v>0.79100000000000004</v>
      </c>
      <c r="P2676" t="s">
        <v>28</v>
      </c>
      <c r="Q2676" t="s">
        <v>29</v>
      </c>
      <c r="R2676">
        <v>4.78</v>
      </c>
      <c r="S2676">
        <v>1</v>
      </c>
      <c r="T2676">
        <v>10.52</v>
      </c>
      <c r="U2676">
        <v>-2.1</v>
      </c>
      <c r="V2676" t="s">
        <v>262</v>
      </c>
      <c r="W2676" t="s">
        <v>45</v>
      </c>
      <c r="X2676">
        <v>1</v>
      </c>
      <c r="Y2676" t="str">
        <f>IF(tblRides[[#This Row],[supply_demand_ratio]]&lt;0.8,"Below 0.8",IF(tblRides[[#This Row],[supply_demand_ratio]]&lt;1,"Between 0.8-1.0",IF(tblRides[[#This Row],[supply_demand_ratio]]&lt;=1.2,"Between 1.0-1.2","Above 1.2")))</f>
        <v>Below 0.8</v>
      </c>
    </row>
    <row r="2677" spans="1:25" x14ac:dyDescent="0.3">
      <c r="A2677" t="s">
        <v>2732</v>
      </c>
      <c r="B2677" s="1">
        <v>46046.848611111112</v>
      </c>
      <c r="C2677" s="2">
        <v>46046</v>
      </c>
      <c r="D2677">
        <v>20</v>
      </c>
      <c r="E2677" t="s">
        <v>33</v>
      </c>
      <c r="F2677" t="s">
        <v>26</v>
      </c>
      <c r="G2677">
        <v>4.8</v>
      </c>
      <c r="H2677">
        <v>134.41999999999999</v>
      </c>
      <c r="I2677">
        <v>122.49</v>
      </c>
      <c r="J2677">
        <v>1.2</v>
      </c>
      <c r="K2677">
        <v>7</v>
      </c>
      <c r="L2677">
        <v>4.9000000000000004</v>
      </c>
      <c r="M2677">
        <v>58</v>
      </c>
      <c r="N2677" t="s">
        <v>27</v>
      </c>
      <c r="O2677">
        <v>0.54600000000000004</v>
      </c>
      <c r="P2677" t="s">
        <v>28</v>
      </c>
      <c r="Q2677" t="s">
        <v>29</v>
      </c>
      <c r="R2677">
        <v>4.7</v>
      </c>
      <c r="S2677">
        <v>9</v>
      </c>
      <c r="T2677">
        <v>-11.93</v>
      </c>
      <c r="U2677">
        <v>-2.1</v>
      </c>
      <c r="V2677" t="s">
        <v>262</v>
      </c>
      <c r="W2677" t="s">
        <v>45</v>
      </c>
      <c r="X2677">
        <v>1</v>
      </c>
      <c r="Y2677" t="str">
        <f>IF(tblRides[[#This Row],[supply_demand_ratio]]&lt;0.8,"Below 0.8",IF(tblRides[[#This Row],[supply_demand_ratio]]&lt;1,"Between 0.8-1.0",IF(tblRides[[#This Row],[supply_demand_ratio]]&lt;=1.2,"Between 1.0-1.2","Above 1.2")))</f>
        <v>Below 0.8</v>
      </c>
    </row>
    <row r="2678" spans="1:25" x14ac:dyDescent="0.3">
      <c r="A2678" t="s">
        <v>2733</v>
      </c>
      <c r="B2678" s="1">
        <v>46046.850694444445</v>
      </c>
      <c r="C2678" s="2">
        <v>46046</v>
      </c>
      <c r="D2678">
        <v>20</v>
      </c>
      <c r="E2678" t="s">
        <v>25</v>
      </c>
      <c r="F2678" t="s">
        <v>26</v>
      </c>
      <c r="G2678">
        <v>11.3</v>
      </c>
      <c r="H2678">
        <v>285.66000000000003</v>
      </c>
      <c r="J2678">
        <v>1.4</v>
      </c>
      <c r="K2678">
        <v>9.8000000000000007</v>
      </c>
      <c r="L2678">
        <v>11.9</v>
      </c>
      <c r="M2678">
        <v>101</v>
      </c>
      <c r="N2678" t="s">
        <v>72</v>
      </c>
      <c r="O2678">
        <v>0.6</v>
      </c>
      <c r="P2678" t="s">
        <v>58</v>
      </c>
      <c r="Q2678" t="s">
        <v>59</v>
      </c>
      <c r="R2678">
        <v>4.8600000000000003</v>
      </c>
      <c r="S2678">
        <v>5</v>
      </c>
      <c r="U2678">
        <v>2.1</v>
      </c>
      <c r="V2678" t="s">
        <v>262</v>
      </c>
      <c r="W2678" t="s">
        <v>45</v>
      </c>
      <c r="X2678">
        <v>0</v>
      </c>
      <c r="Y2678" t="str">
        <f>IF(tblRides[[#This Row],[supply_demand_ratio]]&lt;0.8,"Below 0.8",IF(tblRides[[#This Row],[supply_demand_ratio]]&lt;1,"Between 0.8-1.0",IF(tblRides[[#This Row],[supply_demand_ratio]]&lt;=1.2,"Between 1.0-1.2","Above 1.2")))</f>
        <v>Below 0.8</v>
      </c>
    </row>
    <row r="2679" spans="1:25" x14ac:dyDescent="0.3">
      <c r="A2679" t="s">
        <v>2734</v>
      </c>
      <c r="B2679" s="1">
        <v>46046.851388888892</v>
      </c>
      <c r="C2679" s="2">
        <v>46046</v>
      </c>
      <c r="D2679">
        <v>20</v>
      </c>
      <c r="E2679" t="s">
        <v>62</v>
      </c>
      <c r="F2679" t="s">
        <v>26</v>
      </c>
      <c r="G2679">
        <v>3.8</v>
      </c>
      <c r="H2679">
        <v>87.44</v>
      </c>
      <c r="I2679">
        <v>87.56</v>
      </c>
      <c r="J2679">
        <v>1</v>
      </c>
      <c r="K2679">
        <v>4.4000000000000004</v>
      </c>
      <c r="L2679">
        <v>1.2</v>
      </c>
      <c r="M2679">
        <v>58</v>
      </c>
      <c r="N2679" t="s">
        <v>41</v>
      </c>
      <c r="O2679">
        <v>1.972</v>
      </c>
      <c r="P2679" t="s">
        <v>28</v>
      </c>
      <c r="Q2679" t="s">
        <v>29</v>
      </c>
      <c r="R2679">
        <v>4.79</v>
      </c>
      <c r="S2679">
        <v>5</v>
      </c>
      <c r="T2679">
        <v>0.12</v>
      </c>
      <c r="U2679">
        <v>-3.2</v>
      </c>
      <c r="V2679" t="s">
        <v>262</v>
      </c>
      <c r="W2679" t="s">
        <v>31</v>
      </c>
      <c r="X2679">
        <v>1</v>
      </c>
      <c r="Y2679" t="str">
        <f>IF(tblRides[[#This Row],[supply_demand_ratio]]&lt;0.8,"Below 0.8",IF(tblRides[[#This Row],[supply_demand_ratio]]&lt;1,"Between 0.8-1.0",IF(tblRides[[#This Row],[supply_demand_ratio]]&lt;=1.2,"Between 1.0-1.2","Above 1.2")))</f>
        <v>Above 1.2</v>
      </c>
    </row>
    <row r="2680" spans="1:25" x14ac:dyDescent="0.3">
      <c r="A2680" t="s">
        <v>2735</v>
      </c>
      <c r="B2680" s="1">
        <v>46046.856944444444</v>
      </c>
      <c r="C2680" s="2">
        <v>46046</v>
      </c>
      <c r="D2680">
        <v>20</v>
      </c>
      <c r="E2680" t="s">
        <v>62</v>
      </c>
      <c r="F2680" t="s">
        <v>26</v>
      </c>
      <c r="G2680">
        <v>3.2</v>
      </c>
      <c r="H2680">
        <v>82.16</v>
      </c>
      <c r="I2680">
        <v>79.959999999999994</v>
      </c>
      <c r="J2680">
        <v>1</v>
      </c>
      <c r="K2680">
        <v>6.5</v>
      </c>
      <c r="L2680">
        <v>6.7</v>
      </c>
      <c r="M2680">
        <v>53</v>
      </c>
      <c r="N2680" t="s">
        <v>27</v>
      </c>
      <c r="O2680">
        <v>1.048</v>
      </c>
      <c r="P2680" t="s">
        <v>28</v>
      </c>
      <c r="Q2680" t="s">
        <v>29</v>
      </c>
      <c r="R2680">
        <v>4.8600000000000003</v>
      </c>
      <c r="S2680">
        <v>21</v>
      </c>
      <c r="T2680">
        <v>-2.2000000000000002</v>
      </c>
      <c r="U2680">
        <v>0.2</v>
      </c>
      <c r="V2680" t="s">
        <v>262</v>
      </c>
      <c r="W2680" t="s">
        <v>45</v>
      </c>
      <c r="X2680">
        <v>1</v>
      </c>
      <c r="Y2680" t="str">
        <f>IF(tblRides[[#This Row],[supply_demand_ratio]]&lt;0.8,"Below 0.8",IF(tblRides[[#This Row],[supply_demand_ratio]]&lt;1,"Between 0.8-1.0",IF(tblRides[[#This Row],[supply_demand_ratio]]&lt;=1.2,"Between 1.0-1.2","Above 1.2")))</f>
        <v>Between 1.0-1.2</v>
      </c>
    </row>
    <row r="2681" spans="1:25" x14ac:dyDescent="0.3">
      <c r="A2681" t="s">
        <v>2736</v>
      </c>
      <c r="B2681" s="1">
        <v>46046.868750000001</v>
      </c>
      <c r="C2681" s="2">
        <v>46046</v>
      </c>
      <c r="D2681">
        <v>20</v>
      </c>
      <c r="E2681" t="s">
        <v>62</v>
      </c>
      <c r="F2681" t="s">
        <v>26</v>
      </c>
      <c r="G2681">
        <v>5</v>
      </c>
      <c r="H2681">
        <v>102.53</v>
      </c>
      <c r="I2681">
        <v>99.39</v>
      </c>
      <c r="J2681">
        <v>1</v>
      </c>
      <c r="K2681">
        <v>4.7</v>
      </c>
      <c r="L2681">
        <v>6.2</v>
      </c>
      <c r="M2681">
        <v>47</v>
      </c>
      <c r="N2681" t="s">
        <v>41</v>
      </c>
      <c r="O2681">
        <v>1.0740000000000001</v>
      </c>
      <c r="P2681" t="s">
        <v>28</v>
      </c>
      <c r="Q2681" t="s">
        <v>29</v>
      </c>
      <c r="R2681">
        <v>4.43</v>
      </c>
      <c r="S2681">
        <v>7</v>
      </c>
      <c r="T2681">
        <v>-3.14</v>
      </c>
      <c r="U2681">
        <v>1.5</v>
      </c>
      <c r="V2681" t="s">
        <v>262</v>
      </c>
      <c r="W2681" t="s">
        <v>31</v>
      </c>
      <c r="X2681">
        <v>1</v>
      </c>
      <c r="Y2681" t="str">
        <f>IF(tblRides[[#This Row],[supply_demand_ratio]]&lt;0.8,"Below 0.8",IF(tblRides[[#This Row],[supply_demand_ratio]]&lt;1,"Between 0.8-1.0",IF(tblRides[[#This Row],[supply_demand_ratio]]&lt;=1.2,"Between 1.0-1.2","Above 1.2")))</f>
        <v>Between 1.0-1.2</v>
      </c>
    </row>
    <row r="2682" spans="1:25" x14ac:dyDescent="0.3">
      <c r="A2682" t="s">
        <v>2737</v>
      </c>
      <c r="B2682" s="1">
        <v>46046.884027777778</v>
      </c>
      <c r="C2682" s="2">
        <v>46046</v>
      </c>
      <c r="D2682">
        <v>21</v>
      </c>
      <c r="E2682" t="s">
        <v>62</v>
      </c>
      <c r="F2682" t="s">
        <v>26</v>
      </c>
      <c r="G2682">
        <v>6.5</v>
      </c>
      <c r="H2682">
        <v>139.09</v>
      </c>
      <c r="I2682">
        <v>141.52000000000001</v>
      </c>
      <c r="J2682">
        <v>1</v>
      </c>
      <c r="K2682">
        <v>5</v>
      </c>
      <c r="L2682">
        <v>6.8</v>
      </c>
      <c r="M2682">
        <v>56</v>
      </c>
      <c r="N2682" t="s">
        <v>41</v>
      </c>
      <c r="O2682">
        <v>1.7090000000000001</v>
      </c>
      <c r="P2682" t="s">
        <v>28</v>
      </c>
      <c r="Q2682" t="s">
        <v>29</v>
      </c>
      <c r="R2682">
        <v>4.74</v>
      </c>
      <c r="S2682">
        <v>49</v>
      </c>
      <c r="T2682">
        <v>2.4300000000000002</v>
      </c>
      <c r="U2682">
        <v>1.8</v>
      </c>
      <c r="V2682" t="s">
        <v>262</v>
      </c>
      <c r="W2682" t="s">
        <v>31</v>
      </c>
      <c r="X2682">
        <v>1</v>
      </c>
      <c r="Y2682" t="str">
        <f>IF(tblRides[[#This Row],[supply_demand_ratio]]&lt;0.8,"Below 0.8",IF(tblRides[[#This Row],[supply_demand_ratio]]&lt;1,"Between 0.8-1.0",IF(tblRides[[#This Row],[supply_demand_ratio]]&lt;=1.2,"Between 1.0-1.2","Above 1.2")))</f>
        <v>Above 1.2</v>
      </c>
    </row>
    <row r="2683" spans="1:25" x14ac:dyDescent="0.3">
      <c r="A2683" t="s">
        <v>2738</v>
      </c>
      <c r="B2683" s="1">
        <v>46046.90902777778</v>
      </c>
      <c r="C2683" s="2">
        <v>46046</v>
      </c>
      <c r="D2683">
        <v>21</v>
      </c>
      <c r="E2683" t="s">
        <v>33</v>
      </c>
      <c r="F2683" t="s">
        <v>26</v>
      </c>
      <c r="G2683">
        <v>5.7</v>
      </c>
      <c r="H2683">
        <v>113.76</v>
      </c>
      <c r="I2683">
        <v>119.89</v>
      </c>
      <c r="J2683">
        <v>1</v>
      </c>
      <c r="K2683">
        <v>8.3000000000000007</v>
      </c>
      <c r="L2683">
        <v>2.2999999999999998</v>
      </c>
      <c r="M2683">
        <v>90</v>
      </c>
      <c r="N2683" t="s">
        <v>27</v>
      </c>
      <c r="O2683">
        <v>0.90600000000000003</v>
      </c>
      <c r="P2683" t="s">
        <v>28</v>
      </c>
      <c r="Q2683" t="s">
        <v>29</v>
      </c>
      <c r="R2683">
        <v>4.76</v>
      </c>
      <c r="S2683">
        <v>4</v>
      </c>
      <c r="T2683">
        <v>6.13</v>
      </c>
      <c r="U2683">
        <v>-6</v>
      </c>
      <c r="V2683" t="s">
        <v>262</v>
      </c>
      <c r="W2683" t="s">
        <v>45</v>
      </c>
      <c r="X2683">
        <v>1</v>
      </c>
      <c r="Y2683" t="str">
        <f>IF(tblRides[[#This Row],[supply_demand_ratio]]&lt;0.8,"Below 0.8",IF(tblRides[[#This Row],[supply_demand_ratio]]&lt;1,"Between 0.8-1.0",IF(tblRides[[#This Row],[supply_demand_ratio]]&lt;=1.2,"Between 1.0-1.2","Above 1.2")))</f>
        <v>Between 0.8-1.0</v>
      </c>
    </row>
    <row r="2684" spans="1:25" x14ac:dyDescent="0.3">
      <c r="A2684" t="s">
        <v>2739</v>
      </c>
      <c r="B2684" s="1">
        <v>46046.922222222223</v>
      </c>
      <c r="C2684" s="2">
        <v>46046</v>
      </c>
      <c r="D2684">
        <v>22</v>
      </c>
      <c r="E2684" t="s">
        <v>43</v>
      </c>
      <c r="F2684" t="s">
        <v>26</v>
      </c>
      <c r="G2684">
        <v>7</v>
      </c>
      <c r="H2684">
        <v>150.54</v>
      </c>
      <c r="I2684">
        <v>150.59</v>
      </c>
      <c r="J2684">
        <v>1</v>
      </c>
      <c r="K2684">
        <v>4.5999999999999996</v>
      </c>
      <c r="L2684">
        <v>3.4</v>
      </c>
      <c r="M2684">
        <v>58</v>
      </c>
      <c r="N2684" t="s">
        <v>41</v>
      </c>
      <c r="O2684">
        <v>1.56</v>
      </c>
      <c r="P2684" t="s">
        <v>28</v>
      </c>
      <c r="Q2684" t="s">
        <v>29</v>
      </c>
      <c r="R2684">
        <v>4.76</v>
      </c>
      <c r="S2684">
        <v>3</v>
      </c>
      <c r="T2684">
        <v>0.05</v>
      </c>
      <c r="U2684">
        <v>-1.2</v>
      </c>
      <c r="V2684" t="s">
        <v>262</v>
      </c>
      <c r="W2684" t="s">
        <v>31</v>
      </c>
      <c r="X2684">
        <v>1</v>
      </c>
      <c r="Y2684" t="str">
        <f>IF(tblRides[[#This Row],[supply_demand_ratio]]&lt;0.8,"Below 0.8",IF(tblRides[[#This Row],[supply_demand_ratio]]&lt;1,"Between 0.8-1.0",IF(tblRides[[#This Row],[supply_demand_ratio]]&lt;=1.2,"Between 1.0-1.2","Above 1.2")))</f>
        <v>Above 1.2</v>
      </c>
    </row>
    <row r="2685" spans="1:25" x14ac:dyDescent="0.3">
      <c r="A2685" t="s">
        <v>2740</v>
      </c>
      <c r="B2685" s="1">
        <v>46046.923611111109</v>
      </c>
      <c r="C2685" s="2">
        <v>46046</v>
      </c>
      <c r="D2685">
        <v>22</v>
      </c>
      <c r="E2685" t="s">
        <v>36</v>
      </c>
      <c r="F2685" t="s">
        <v>26</v>
      </c>
      <c r="G2685">
        <v>7.2</v>
      </c>
      <c r="H2685">
        <v>173.51</v>
      </c>
      <c r="I2685">
        <v>171.43</v>
      </c>
      <c r="J2685">
        <v>1.1000000000000001</v>
      </c>
      <c r="K2685">
        <v>4.0999999999999996</v>
      </c>
      <c r="L2685">
        <v>7.5</v>
      </c>
      <c r="M2685">
        <v>121</v>
      </c>
      <c r="N2685" t="s">
        <v>72</v>
      </c>
      <c r="O2685">
        <v>0.92</v>
      </c>
      <c r="P2685" t="s">
        <v>28</v>
      </c>
      <c r="Q2685" t="s">
        <v>29</v>
      </c>
      <c r="R2685">
        <v>4.71</v>
      </c>
      <c r="S2685">
        <v>2</v>
      </c>
      <c r="T2685">
        <v>-2.08</v>
      </c>
      <c r="U2685">
        <v>3.4</v>
      </c>
      <c r="V2685" t="s">
        <v>262</v>
      </c>
      <c r="W2685" t="s">
        <v>31</v>
      </c>
      <c r="X2685">
        <v>1</v>
      </c>
      <c r="Y2685" t="str">
        <f>IF(tblRides[[#This Row],[supply_demand_ratio]]&lt;0.8,"Below 0.8",IF(tblRides[[#This Row],[supply_demand_ratio]]&lt;1,"Between 0.8-1.0",IF(tblRides[[#This Row],[supply_demand_ratio]]&lt;=1.2,"Between 1.0-1.2","Above 1.2")))</f>
        <v>Between 0.8-1.0</v>
      </c>
    </row>
    <row r="2686" spans="1:25" x14ac:dyDescent="0.3">
      <c r="A2686" t="s">
        <v>2741</v>
      </c>
      <c r="B2686" s="1">
        <v>46046.927777777775</v>
      </c>
      <c r="C2686" s="2">
        <v>46046</v>
      </c>
      <c r="D2686">
        <v>22</v>
      </c>
      <c r="E2686" t="s">
        <v>25</v>
      </c>
      <c r="F2686" t="s">
        <v>26</v>
      </c>
      <c r="G2686">
        <v>8.3000000000000007</v>
      </c>
      <c r="H2686">
        <v>239.75</v>
      </c>
      <c r="I2686">
        <v>229.3</v>
      </c>
      <c r="J2686">
        <v>1.4</v>
      </c>
      <c r="K2686">
        <v>4.9000000000000004</v>
      </c>
      <c r="L2686">
        <v>7.7</v>
      </c>
      <c r="M2686">
        <v>120</v>
      </c>
      <c r="N2686" t="s">
        <v>72</v>
      </c>
      <c r="O2686">
        <v>0.71</v>
      </c>
      <c r="P2686" t="s">
        <v>28</v>
      </c>
      <c r="Q2686" t="s">
        <v>29</v>
      </c>
      <c r="R2686">
        <v>5</v>
      </c>
      <c r="S2686">
        <v>15</v>
      </c>
      <c r="T2686">
        <v>-10.45</v>
      </c>
      <c r="U2686">
        <v>2.8</v>
      </c>
      <c r="V2686" t="s">
        <v>262</v>
      </c>
      <c r="W2686" t="s">
        <v>31</v>
      </c>
      <c r="X2686">
        <v>1</v>
      </c>
      <c r="Y2686" t="str">
        <f>IF(tblRides[[#This Row],[supply_demand_ratio]]&lt;0.8,"Below 0.8",IF(tblRides[[#This Row],[supply_demand_ratio]]&lt;1,"Between 0.8-1.0",IF(tblRides[[#This Row],[supply_demand_ratio]]&lt;=1.2,"Between 1.0-1.2","Above 1.2")))</f>
        <v>Below 0.8</v>
      </c>
    </row>
    <row r="2687" spans="1:25" x14ac:dyDescent="0.3">
      <c r="A2687" t="s">
        <v>2742</v>
      </c>
      <c r="B2687" s="1">
        <v>46046.942361111112</v>
      </c>
      <c r="C2687" s="2">
        <v>46046</v>
      </c>
      <c r="D2687">
        <v>22</v>
      </c>
      <c r="E2687" t="s">
        <v>36</v>
      </c>
      <c r="F2687" t="s">
        <v>26</v>
      </c>
      <c r="G2687">
        <v>2.5</v>
      </c>
      <c r="H2687">
        <v>80.55</v>
      </c>
      <c r="I2687">
        <v>84.75</v>
      </c>
      <c r="J2687">
        <v>1</v>
      </c>
      <c r="K2687">
        <v>5.5</v>
      </c>
      <c r="L2687">
        <v>6.4</v>
      </c>
      <c r="M2687">
        <v>105</v>
      </c>
      <c r="N2687" t="s">
        <v>27</v>
      </c>
      <c r="O2687">
        <v>1.091</v>
      </c>
      <c r="P2687" t="s">
        <v>28</v>
      </c>
      <c r="Q2687" t="s">
        <v>29</v>
      </c>
      <c r="R2687">
        <v>4.72</v>
      </c>
      <c r="S2687">
        <v>23</v>
      </c>
      <c r="T2687">
        <v>4.2</v>
      </c>
      <c r="U2687">
        <v>0.9</v>
      </c>
      <c r="V2687" t="s">
        <v>262</v>
      </c>
      <c r="W2687" t="s">
        <v>45</v>
      </c>
      <c r="X2687">
        <v>1</v>
      </c>
      <c r="Y2687" t="str">
        <f>IF(tblRides[[#This Row],[supply_demand_ratio]]&lt;0.8,"Below 0.8",IF(tblRides[[#This Row],[supply_demand_ratio]]&lt;1,"Between 0.8-1.0",IF(tblRides[[#This Row],[supply_demand_ratio]]&lt;=1.2,"Between 1.0-1.2","Above 1.2")))</f>
        <v>Between 1.0-1.2</v>
      </c>
    </row>
    <row r="2688" spans="1:25" x14ac:dyDescent="0.3">
      <c r="A2688" t="s">
        <v>2743</v>
      </c>
      <c r="B2688" s="1">
        <v>46046.948611111111</v>
      </c>
      <c r="C2688" s="2">
        <v>46046</v>
      </c>
      <c r="D2688">
        <v>22</v>
      </c>
      <c r="E2688" t="s">
        <v>33</v>
      </c>
      <c r="F2688" t="s">
        <v>34</v>
      </c>
      <c r="G2688">
        <v>3.5</v>
      </c>
      <c r="H2688">
        <v>98.75</v>
      </c>
      <c r="I2688">
        <v>100.07</v>
      </c>
      <c r="J2688">
        <v>1.1000000000000001</v>
      </c>
      <c r="K2688">
        <v>7</v>
      </c>
      <c r="L2688">
        <v>6.3</v>
      </c>
      <c r="M2688">
        <v>104</v>
      </c>
      <c r="N2688" t="s">
        <v>27</v>
      </c>
      <c r="O2688">
        <v>1.113</v>
      </c>
      <c r="P2688" t="s">
        <v>28</v>
      </c>
      <c r="Q2688" t="s">
        <v>29</v>
      </c>
      <c r="R2688">
        <v>4.49</v>
      </c>
      <c r="S2688">
        <v>0</v>
      </c>
      <c r="T2688">
        <v>1.32</v>
      </c>
      <c r="U2688">
        <v>-0.7</v>
      </c>
      <c r="V2688" t="s">
        <v>262</v>
      </c>
      <c r="W2688" t="s">
        <v>45</v>
      </c>
      <c r="X2688">
        <v>1</v>
      </c>
      <c r="Y2688" t="str">
        <f>IF(tblRides[[#This Row],[supply_demand_ratio]]&lt;0.8,"Below 0.8",IF(tblRides[[#This Row],[supply_demand_ratio]]&lt;1,"Between 0.8-1.0",IF(tblRides[[#This Row],[supply_demand_ratio]]&lt;=1.2,"Between 1.0-1.2","Above 1.2")))</f>
        <v>Between 1.0-1.2</v>
      </c>
    </row>
    <row r="2689" spans="1:25" x14ac:dyDescent="0.3">
      <c r="A2689" t="s">
        <v>2744</v>
      </c>
      <c r="B2689" s="1">
        <v>46046.981249999997</v>
      </c>
      <c r="C2689" s="2">
        <v>46046</v>
      </c>
      <c r="D2689">
        <v>23</v>
      </c>
      <c r="E2689" t="s">
        <v>33</v>
      </c>
      <c r="F2689" t="s">
        <v>34</v>
      </c>
      <c r="G2689">
        <v>6</v>
      </c>
      <c r="H2689">
        <v>142.99</v>
      </c>
      <c r="I2689">
        <v>144.24</v>
      </c>
      <c r="J2689">
        <v>1.1000000000000001</v>
      </c>
      <c r="K2689">
        <v>6.3</v>
      </c>
      <c r="L2689">
        <v>6.5</v>
      </c>
      <c r="M2689">
        <v>76</v>
      </c>
      <c r="N2689" t="s">
        <v>27</v>
      </c>
      <c r="O2689">
        <v>0.89</v>
      </c>
      <c r="P2689" t="s">
        <v>28</v>
      </c>
      <c r="Q2689" t="s">
        <v>29</v>
      </c>
      <c r="R2689">
        <v>4.49</v>
      </c>
      <c r="S2689">
        <v>0</v>
      </c>
      <c r="T2689">
        <v>1.25</v>
      </c>
      <c r="U2689">
        <v>0.2</v>
      </c>
      <c r="V2689" t="s">
        <v>262</v>
      </c>
      <c r="W2689" t="s">
        <v>45</v>
      </c>
      <c r="X2689">
        <v>1</v>
      </c>
      <c r="Y2689" t="str">
        <f>IF(tblRides[[#This Row],[supply_demand_ratio]]&lt;0.8,"Below 0.8",IF(tblRides[[#This Row],[supply_demand_ratio]]&lt;1,"Between 0.8-1.0",IF(tblRides[[#This Row],[supply_demand_ratio]]&lt;=1.2,"Between 1.0-1.2","Above 1.2")))</f>
        <v>Between 0.8-1.0</v>
      </c>
    </row>
    <row r="2690" spans="1:25" x14ac:dyDescent="0.3">
      <c r="A2690" t="s">
        <v>2745</v>
      </c>
      <c r="B2690" s="1">
        <v>46047.023611111108</v>
      </c>
      <c r="C2690" s="2">
        <v>46047</v>
      </c>
      <c r="D2690">
        <v>0</v>
      </c>
      <c r="E2690" t="s">
        <v>43</v>
      </c>
      <c r="F2690" t="s">
        <v>26</v>
      </c>
      <c r="G2690">
        <v>4.0999999999999996</v>
      </c>
      <c r="H2690">
        <v>99.56</v>
      </c>
      <c r="J2690">
        <v>1</v>
      </c>
      <c r="K2690">
        <v>7.9</v>
      </c>
      <c r="M2690">
        <v>61</v>
      </c>
      <c r="N2690" t="s">
        <v>41</v>
      </c>
      <c r="O2690">
        <v>2.1859999999999999</v>
      </c>
      <c r="P2690" t="s">
        <v>82</v>
      </c>
      <c r="Q2690" t="s">
        <v>83</v>
      </c>
      <c r="R2690">
        <v>4.6100000000000003</v>
      </c>
      <c r="S2690">
        <v>34</v>
      </c>
      <c r="V2690" t="s">
        <v>374</v>
      </c>
      <c r="W2690" t="s">
        <v>45</v>
      </c>
      <c r="X2690">
        <v>0</v>
      </c>
      <c r="Y2690" t="str">
        <f>IF(tblRides[[#This Row],[supply_demand_ratio]]&lt;0.8,"Below 0.8",IF(tblRides[[#This Row],[supply_demand_ratio]]&lt;1,"Between 0.8-1.0",IF(tblRides[[#This Row],[supply_demand_ratio]]&lt;=1.2,"Between 1.0-1.2","Above 1.2")))</f>
        <v>Above 1.2</v>
      </c>
    </row>
    <row r="2691" spans="1:25" x14ac:dyDescent="0.3">
      <c r="A2691" t="s">
        <v>2746</v>
      </c>
      <c r="B2691" s="1">
        <v>46047.027777777781</v>
      </c>
      <c r="C2691" s="2">
        <v>46047</v>
      </c>
      <c r="D2691">
        <v>0</v>
      </c>
      <c r="E2691" t="s">
        <v>43</v>
      </c>
      <c r="F2691" t="s">
        <v>26</v>
      </c>
      <c r="G2691">
        <v>5</v>
      </c>
      <c r="H2691">
        <v>128.07</v>
      </c>
      <c r="I2691">
        <v>132.54</v>
      </c>
      <c r="J2691">
        <v>1.1000000000000001</v>
      </c>
      <c r="K2691">
        <v>4.8</v>
      </c>
      <c r="L2691">
        <v>4.5</v>
      </c>
      <c r="M2691">
        <v>72</v>
      </c>
      <c r="N2691" t="s">
        <v>41</v>
      </c>
      <c r="O2691">
        <v>1.5940000000000001</v>
      </c>
      <c r="P2691" t="s">
        <v>28</v>
      </c>
      <c r="Q2691" t="s">
        <v>29</v>
      </c>
      <c r="R2691">
        <v>4.49</v>
      </c>
      <c r="S2691">
        <v>2</v>
      </c>
      <c r="T2691">
        <v>4.47</v>
      </c>
      <c r="U2691">
        <v>-0.3</v>
      </c>
      <c r="V2691" t="s">
        <v>374</v>
      </c>
      <c r="W2691" t="s">
        <v>31</v>
      </c>
      <c r="X2691">
        <v>1</v>
      </c>
      <c r="Y2691" t="str">
        <f>IF(tblRides[[#This Row],[supply_demand_ratio]]&lt;0.8,"Below 0.8",IF(tblRides[[#This Row],[supply_demand_ratio]]&lt;1,"Between 0.8-1.0",IF(tblRides[[#This Row],[supply_demand_ratio]]&lt;=1.2,"Between 1.0-1.2","Above 1.2")))</f>
        <v>Above 1.2</v>
      </c>
    </row>
    <row r="2692" spans="1:25" x14ac:dyDescent="0.3">
      <c r="A2692" t="s">
        <v>2747</v>
      </c>
      <c r="B2692" s="1">
        <v>46047.030555555553</v>
      </c>
      <c r="C2692" s="2">
        <v>46047</v>
      </c>
      <c r="D2692">
        <v>0</v>
      </c>
      <c r="E2692" t="s">
        <v>25</v>
      </c>
      <c r="F2692" t="s">
        <v>34</v>
      </c>
      <c r="G2692">
        <v>5.4</v>
      </c>
      <c r="H2692">
        <v>122.19</v>
      </c>
      <c r="J2692">
        <v>1</v>
      </c>
      <c r="K2692">
        <v>3.1</v>
      </c>
      <c r="L2692">
        <v>5.4</v>
      </c>
      <c r="M2692">
        <v>134</v>
      </c>
      <c r="N2692" t="s">
        <v>27</v>
      </c>
      <c r="O2692">
        <v>1.137</v>
      </c>
      <c r="P2692" t="s">
        <v>58</v>
      </c>
      <c r="Q2692" t="s">
        <v>108</v>
      </c>
      <c r="R2692">
        <v>5</v>
      </c>
      <c r="S2692">
        <v>0</v>
      </c>
      <c r="U2692">
        <v>2.2999999999999998</v>
      </c>
      <c r="V2692" t="s">
        <v>374</v>
      </c>
      <c r="W2692" t="s">
        <v>31</v>
      </c>
      <c r="X2692">
        <v>0</v>
      </c>
      <c r="Y2692" t="str">
        <f>IF(tblRides[[#This Row],[supply_demand_ratio]]&lt;0.8,"Below 0.8",IF(tblRides[[#This Row],[supply_demand_ratio]]&lt;1,"Between 0.8-1.0",IF(tblRides[[#This Row],[supply_demand_ratio]]&lt;=1.2,"Between 1.0-1.2","Above 1.2")))</f>
        <v>Between 1.0-1.2</v>
      </c>
    </row>
    <row r="2693" spans="1:25" x14ac:dyDescent="0.3">
      <c r="A2693" t="s">
        <v>2748</v>
      </c>
      <c r="B2693" s="1">
        <v>46047.056944444441</v>
      </c>
      <c r="C2693" s="2">
        <v>46047</v>
      </c>
      <c r="D2693">
        <v>1</v>
      </c>
      <c r="E2693" t="s">
        <v>43</v>
      </c>
      <c r="F2693" t="s">
        <v>34</v>
      </c>
      <c r="G2693">
        <v>4.5999999999999996</v>
      </c>
      <c r="H2693">
        <v>96.87</v>
      </c>
      <c r="I2693">
        <v>99.07</v>
      </c>
      <c r="J2693">
        <v>1</v>
      </c>
      <c r="K2693">
        <v>7.1</v>
      </c>
      <c r="L2693">
        <v>10.7</v>
      </c>
      <c r="M2693">
        <v>78</v>
      </c>
      <c r="N2693" t="s">
        <v>41</v>
      </c>
      <c r="O2693">
        <v>1.4239999999999999</v>
      </c>
      <c r="P2693" t="s">
        <v>28</v>
      </c>
      <c r="Q2693" t="s">
        <v>29</v>
      </c>
      <c r="R2693">
        <v>5</v>
      </c>
      <c r="S2693">
        <v>0</v>
      </c>
      <c r="T2693">
        <v>2.2000000000000002</v>
      </c>
      <c r="U2693">
        <v>3.6</v>
      </c>
      <c r="V2693" t="s">
        <v>374</v>
      </c>
      <c r="W2693" t="s">
        <v>45</v>
      </c>
      <c r="X2693">
        <v>1</v>
      </c>
      <c r="Y2693" t="str">
        <f>IF(tblRides[[#This Row],[supply_demand_ratio]]&lt;0.8,"Below 0.8",IF(tblRides[[#This Row],[supply_demand_ratio]]&lt;1,"Between 0.8-1.0",IF(tblRides[[#This Row],[supply_demand_ratio]]&lt;=1.2,"Between 1.0-1.2","Above 1.2")))</f>
        <v>Above 1.2</v>
      </c>
    </row>
    <row r="2694" spans="1:25" x14ac:dyDescent="0.3">
      <c r="A2694" t="s">
        <v>2749</v>
      </c>
      <c r="B2694" s="1">
        <v>46047.05972222222</v>
      </c>
      <c r="C2694" s="2">
        <v>46047</v>
      </c>
      <c r="D2694">
        <v>1</v>
      </c>
      <c r="E2694" t="s">
        <v>43</v>
      </c>
      <c r="F2694" t="s">
        <v>26</v>
      </c>
      <c r="G2694">
        <v>4.0999999999999996</v>
      </c>
      <c r="H2694">
        <v>99.81</v>
      </c>
      <c r="I2694">
        <v>98.72</v>
      </c>
      <c r="J2694">
        <v>1</v>
      </c>
      <c r="K2694">
        <v>2</v>
      </c>
      <c r="L2694">
        <v>1.8</v>
      </c>
      <c r="M2694">
        <v>55</v>
      </c>
      <c r="N2694" t="s">
        <v>41</v>
      </c>
      <c r="O2694">
        <v>1.325</v>
      </c>
      <c r="P2694" t="s">
        <v>28</v>
      </c>
      <c r="Q2694" t="s">
        <v>29</v>
      </c>
      <c r="R2694">
        <v>4.6100000000000003</v>
      </c>
      <c r="S2694">
        <v>11</v>
      </c>
      <c r="T2694">
        <v>-1.0900000000000001</v>
      </c>
      <c r="U2694">
        <v>-0.2</v>
      </c>
      <c r="V2694" t="s">
        <v>374</v>
      </c>
      <c r="W2694" t="s">
        <v>31</v>
      </c>
      <c r="X2694">
        <v>1</v>
      </c>
      <c r="Y2694" t="str">
        <f>IF(tblRides[[#This Row],[supply_demand_ratio]]&lt;0.8,"Below 0.8",IF(tblRides[[#This Row],[supply_demand_ratio]]&lt;1,"Between 0.8-1.0",IF(tblRides[[#This Row],[supply_demand_ratio]]&lt;=1.2,"Between 1.0-1.2","Above 1.2")))</f>
        <v>Above 1.2</v>
      </c>
    </row>
    <row r="2695" spans="1:25" x14ac:dyDescent="0.3">
      <c r="A2695" t="s">
        <v>2750</v>
      </c>
      <c r="B2695" s="1">
        <v>46047.064583333333</v>
      </c>
      <c r="C2695" s="2">
        <v>46047</v>
      </c>
      <c r="D2695">
        <v>1</v>
      </c>
      <c r="E2695" t="s">
        <v>25</v>
      </c>
      <c r="F2695" t="s">
        <v>26</v>
      </c>
      <c r="G2695">
        <v>3</v>
      </c>
      <c r="H2695">
        <v>87.9</v>
      </c>
      <c r="I2695">
        <v>85.81</v>
      </c>
      <c r="J2695">
        <v>1.1000000000000001</v>
      </c>
      <c r="K2695">
        <v>2.5</v>
      </c>
      <c r="L2695">
        <v>5</v>
      </c>
      <c r="M2695">
        <v>138</v>
      </c>
      <c r="N2695" t="s">
        <v>41</v>
      </c>
      <c r="O2695">
        <v>1.4730000000000001</v>
      </c>
      <c r="P2695" t="s">
        <v>28</v>
      </c>
      <c r="Q2695" t="s">
        <v>29</v>
      </c>
      <c r="R2695">
        <v>4.8</v>
      </c>
      <c r="S2695">
        <v>22</v>
      </c>
      <c r="T2695">
        <v>-2.09</v>
      </c>
      <c r="U2695">
        <v>2.5</v>
      </c>
      <c r="V2695" t="s">
        <v>374</v>
      </c>
      <c r="W2695" t="s">
        <v>31</v>
      </c>
      <c r="X2695">
        <v>1</v>
      </c>
      <c r="Y2695" t="str">
        <f>IF(tblRides[[#This Row],[supply_demand_ratio]]&lt;0.8,"Below 0.8",IF(tblRides[[#This Row],[supply_demand_ratio]]&lt;1,"Between 0.8-1.0",IF(tblRides[[#This Row],[supply_demand_ratio]]&lt;=1.2,"Between 1.0-1.2","Above 1.2")))</f>
        <v>Above 1.2</v>
      </c>
    </row>
    <row r="2696" spans="1:25" x14ac:dyDescent="0.3">
      <c r="A2696" t="s">
        <v>2751</v>
      </c>
      <c r="B2696" s="1">
        <v>46047.066666666666</v>
      </c>
      <c r="C2696" s="2">
        <v>46047</v>
      </c>
      <c r="D2696">
        <v>1</v>
      </c>
      <c r="E2696" t="s">
        <v>25</v>
      </c>
      <c r="F2696" t="s">
        <v>26</v>
      </c>
      <c r="G2696">
        <v>4.7</v>
      </c>
      <c r="H2696">
        <v>122.11</v>
      </c>
      <c r="J2696">
        <v>1.1000000000000001</v>
      </c>
      <c r="K2696">
        <v>4.5</v>
      </c>
      <c r="L2696">
        <v>3.7</v>
      </c>
      <c r="M2696">
        <v>114</v>
      </c>
      <c r="N2696" t="s">
        <v>27</v>
      </c>
      <c r="O2696">
        <v>0.98199999999999998</v>
      </c>
      <c r="P2696" t="s">
        <v>37</v>
      </c>
      <c r="Q2696" t="s">
        <v>103</v>
      </c>
      <c r="R2696">
        <v>4.6500000000000004</v>
      </c>
      <c r="S2696">
        <v>12</v>
      </c>
      <c r="U2696">
        <v>-0.8</v>
      </c>
      <c r="V2696" t="s">
        <v>374</v>
      </c>
      <c r="W2696" t="s">
        <v>31</v>
      </c>
      <c r="X2696">
        <v>0</v>
      </c>
      <c r="Y2696" t="str">
        <f>IF(tblRides[[#This Row],[supply_demand_ratio]]&lt;0.8,"Below 0.8",IF(tblRides[[#This Row],[supply_demand_ratio]]&lt;1,"Between 0.8-1.0",IF(tblRides[[#This Row],[supply_demand_ratio]]&lt;=1.2,"Between 1.0-1.2","Above 1.2")))</f>
        <v>Between 0.8-1.0</v>
      </c>
    </row>
    <row r="2697" spans="1:25" x14ac:dyDescent="0.3">
      <c r="A2697" t="s">
        <v>2752</v>
      </c>
      <c r="B2697" s="1">
        <v>46047.07708333333</v>
      </c>
      <c r="C2697" s="2">
        <v>46047</v>
      </c>
      <c r="D2697">
        <v>1</v>
      </c>
      <c r="E2697" t="s">
        <v>33</v>
      </c>
      <c r="F2697" t="s">
        <v>26</v>
      </c>
      <c r="G2697">
        <v>4</v>
      </c>
      <c r="H2697">
        <v>90.65</v>
      </c>
      <c r="I2697">
        <v>87.41</v>
      </c>
      <c r="J2697">
        <v>1</v>
      </c>
      <c r="K2697">
        <v>2.1</v>
      </c>
      <c r="L2697">
        <v>1.8</v>
      </c>
      <c r="M2697">
        <v>102</v>
      </c>
      <c r="N2697" t="s">
        <v>27</v>
      </c>
      <c r="O2697">
        <v>1.198</v>
      </c>
      <c r="P2697" t="s">
        <v>28</v>
      </c>
      <c r="Q2697" t="s">
        <v>29</v>
      </c>
      <c r="R2697">
        <v>4.67</v>
      </c>
      <c r="S2697">
        <v>5</v>
      </c>
      <c r="T2697">
        <v>-3.24</v>
      </c>
      <c r="U2697">
        <v>-0.3</v>
      </c>
      <c r="V2697" t="s">
        <v>374</v>
      </c>
      <c r="W2697" t="s">
        <v>31</v>
      </c>
      <c r="X2697">
        <v>1</v>
      </c>
      <c r="Y2697" t="str">
        <f>IF(tblRides[[#This Row],[supply_demand_ratio]]&lt;0.8,"Below 0.8",IF(tblRides[[#This Row],[supply_demand_ratio]]&lt;1,"Between 0.8-1.0",IF(tblRides[[#This Row],[supply_demand_ratio]]&lt;=1.2,"Between 1.0-1.2","Above 1.2")))</f>
        <v>Between 1.0-1.2</v>
      </c>
    </row>
    <row r="2698" spans="1:25" x14ac:dyDescent="0.3">
      <c r="A2698" t="s">
        <v>2753</v>
      </c>
      <c r="B2698" s="1">
        <v>46047.090277777781</v>
      </c>
      <c r="C2698" s="2">
        <v>46047</v>
      </c>
      <c r="D2698">
        <v>2</v>
      </c>
      <c r="E2698" t="s">
        <v>43</v>
      </c>
      <c r="F2698" t="s">
        <v>26</v>
      </c>
      <c r="G2698">
        <v>8.8000000000000007</v>
      </c>
      <c r="H2698">
        <v>169.19</v>
      </c>
      <c r="I2698">
        <v>159.28</v>
      </c>
      <c r="J2698">
        <v>1</v>
      </c>
      <c r="K2698">
        <v>5.3</v>
      </c>
      <c r="L2698">
        <v>7.9</v>
      </c>
      <c r="M2698">
        <v>70</v>
      </c>
      <c r="N2698" t="s">
        <v>41</v>
      </c>
      <c r="O2698">
        <v>2.1110000000000002</v>
      </c>
      <c r="P2698" t="s">
        <v>28</v>
      </c>
      <c r="Q2698" t="s">
        <v>29</v>
      </c>
      <c r="R2698">
        <v>4.59</v>
      </c>
      <c r="S2698">
        <v>30</v>
      </c>
      <c r="T2698">
        <v>-9.91</v>
      </c>
      <c r="U2698">
        <v>2.6</v>
      </c>
      <c r="V2698" t="s">
        <v>374</v>
      </c>
      <c r="W2698" t="s">
        <v>45</v>
      </c>
      <c r="X2698">
        <v>1</v>
      </c>
      <c r="Y2698" t="str">
        <f>IF(tblRides[[#This Row],[supply_demand_ratio]]&lt;0.8,"Below 0.8",IF(tblRides[[#This Row],[supply_demand_ratio]]&lt;1,"Between 0.8-1.0",IF(tblRides[[#This Row],[supply_demand_ratio]]&lt;=1.2,"Between 1.0-1.2","Above 1.2")))</f>
        <v>Above 1.2</v>
      </c>
    </row>
    <row r="2699" spans="1:25" x14ac:dyDescent="0.3">
      <c r="A2699" t="s">
        <v>2754</v>
      </c>
      <c r="B2699" s="1">
        <v>46047.10833333333</v>
      </c>
      <c r="C2699" s="2">
        <v>46047</v>
      </c>
      <c r="D2699">
        <v>2</v>
      </c>
      <c r="E2699" t="s">
        <v>36</v>
      </c>
      <c r="F2699" t="s">
        <v>26</v>
      </c>
      <c r="G2699">
        <v>7.7</v>
      </c>
      <c r="H2699">
        <v>164.51</v>
      </c>
      <c r="J2699">
        <v>1.1000000000000001</v>
      </c>
      <c r="K2699">
        <v>3.3</v>
      </c>
      <c r="M2699">
        <v>128</v>
      </c>
      <c r="N2699" t="s">
        <v>27</v>
      </c>
      <c r="O2699">
        <v>1.242</v>
      </c>
      <c r="P2699" t="s">
        <v>82</v>
      </c>
      <c r="Q2699" t="s">
        <v>83</v>
      </c>
      <c r="R2699">
        <v>4.83</v>
      </c>
      <c r="S2699">
        <v>10</v>
      </c>
      <c r="V2699" t="s">
        <v>374</v>
      </c>
      <c r="W2699" t="s">
        <v>31</v>
      </c>
      <c r="X2699">
        <v>0</v>
      </c>
      <c r="Y2699" t="str">
        <f>IF(tblRides[[#This Row],[supply_demand_ratio]]&lt;0.8,"Below 0.8",IF(tblRides[[#This Row],[supply_demand_ratio]]&lt;1,"Between 0.8-1.0",IF(tblRides[[#This Row],[supply_demand_ratio]]&lt;=1.2,"Between 1.0-1.2","Above 1.2")))</f>
        <v>Above 1.2</v>
      </c>
    </row>
    <row r="2700" spans="1:25" x14ac:dyDescent="0.3">
      <c r="A2700" t="s">
        <v>2755</v>
      </c>
      <c r="B2700" s="1">
        <v>46047.127083333333</v>
      </c>
      <c r="C2700" s="2">
        <v>46047</v>
      </c>
      <c r="D2700">
        <v>3</v>
      </c>
      <c r="E2700" t="s">
        <v>25</v>
      </c>
      <c r="F2700" t="s">
        <v>26</v>
      </c>
      <c r="G2700">
        <v>2.5</v>
      </c>
      <c r="H2700">
        <v>79.62</v>
      </c>
      <c r="I2700">
        <v>82.7</v>
      </c>
      <c r="J2700">
        <v>1</v>
      </c>
      <c r="K2700">
        <v>6.4</v>
      </c>
      <c r="L2700">
        <v>6.6</v>
      </c>
      <c r="M2700">
        <v>129</v>
      </c>
      <c r="N2700" t="s">
        <v>41</v>
      </c>
      <c r="O2700">
        <v>1.8440000000000001</v>
      </c>
      <c r="P2700" t="s">
        <v>28</v>
      </c>
      <c r="Q2700" t="s">
        <v>29</v>
      </c>
      <c r="R2700">
        <v>4.68</v>
      </c>
      <c r="S2700">
        <v>294</v>
      </c>
      <c r="T2700">
        <v>3.08</v>
      </c>
      <c r="U2700">
        <v>0.2</v>
      </c>
      <c r="V2700" t="s">
        <v>374</v>
      </c>
      <c r="W2700" t="s">
        <v>45</v>
      </c>
      <c r="X2700">
        <v>1</v>
      </c>
      <c r="Y2700" t="str">
        <f>IF(tblRides[[#This Row],[supply_demand_ratio]]&lt;0.8,"Below 0.8",IF(tblRides[[#This Row],[supply_demand_ratio]]&lt;1,"Between 0.8-1.0",IF(tblRides[[#This Row],[supply_demand_ratio]]&lt;=1.2,"Between 1.0-1.2","Above 1.2")))</f>
        <v>Above 1.2</v>
      </c>
    </row>
    <row r="2701" spans="1:25" x14ac:dyDescent="0.3">
      <c r="A2701" t="s">
        <v>2756</v>
      </c>
      <c r="B2701" s="1">
        <v>46047.156944444447</v>
      </c>
      <c r="C2701" s="2">
        <v>46047</v>
      </c>
      <c r="D2701">
        <v>3</v>
      </c>
      <c r="E2701" t="s">
        <v>33</v>
      </c>
      <c r="F2701" t="s">
        <v>26</v>
      </c>
      <c r="G2701">
        <v>13.4</v>
      </c>
      <c r="H2701">
        <v>243.04</v>
      </c>
      <c r="J2701">
        <v>1</v>
      </c>
      <c r="K2701">
        <v>5.2</v>
      </c>
      <c r="L2701">
        <v>13.1</v>
      </c>
      <c r="M2701">
        <v>109</v>
      </c>
      <c r="N2701" t="s">
        <v>27</v>
      </c>
      <c r="O2701">
        <v>1.246</v>
      </c>
      <c r="P2701" t="s">
        <v>58</v>
      </c>
      <c r="Q2701" t="s">
        <v>108</v>
      </c>
      <c r="R2701">
        <v>4.6399999999999997</v>
      </c>
      <c r="S2701">
        <v>1</v>
      </c>
      <c r="U2701">
        <v>7.9</v>
      </c>
      <c r="V2701" t="s">
        <v>374</v>
      </c>
      <c r="W2701" t="s">
        <v>45</v>
      </c>
      <c r="X2701">
        <v>0</v>
      </c>
      <c r="Y2701" t="str">
        <f>IF(tblRides[[#This Row],[supply_demand_ratio]]&lt;0.8,"Below 0.8",IF(tblRides[[#This Row],[supply_demand_ratio]]&lt;1,"Between 0.8-1.0",IF(tblRides[[#This Row],[supply_demand_ratio]]&lt;=1.2,"Between 1.0-1.2","Above 1.2")))</f>
        <v>Above 1.2</v>
      </c>
    </row>
    <row r="2702" spans="1:25" x14ac:dyDescent="0.3">
      <c r="A2702" t="s">
        <v>2757</v>
      </c>
      <c r="B2702" s="1">
        <v>46047.165972222225</v>
      </c>
      <c r="C2702" s="2">
        <v>46047</v>
      </c>
      <c r="D2702">
        <v>3</v>
      </c>
      <c r="E2702" t="s">
        <v>25</v>
      </c>
      <c r="F2702" t="s">
        <v>26</v>
      </c>
      <c r="G2702">
        <v>4.0999999999999996</v>
      </c>
      <c r="H2702">
        <v>109.52</v>
      </c>
      <c r="I2702">
        <v>109.45</v>
      </c>
      <c r="J2702">
        <v>1</v>
      </c>
      <c r="K2702">
        <v>8.3000000000000007</v>
      </c>
      <c r="L2702">
        <v>7.5</v>
      </c>
      <c r="M2702">
        <v>122</v>
      </c>
      <c r="N2702" t="s">
        <v>27</v>
      </c>
      <c r="O2702">
        <v>1.01</v>
      </c>
      <c r="P2702" t="s">
        <v>28</v>
      </c>
      <c r="Q2702" t="s">
        <v>29</v>
      </c>
      <c r="R2702">
        <v>4.6399999999999997</v>
      </c>
      <c r="S2702">
        <v>1</v>
      </c>
      <c r="T2702">
        <v>-7.0000000000000007E-2</v>
      </c>
      <c r="U2702">
        <v>-0.8</v>
      </c>
      <c r="V2702" t="s">
        <v>374</v>
      </c>
      <c r="W2702" t="s">
        <v>45</v>
      </c>
      <c r="X2702">
        <v>1</v>
      </c>
      <c r="Y2702" t="str">
        <f>IF(tblRides[[#This Row],[supply_demand_ratio]]&lt;0.8,"Below 0.8",IF(tblRides[[#This Row],[supply_demand_ratio]]&lt;1,"Between 0.8-1.0",IF(tblRides[[#This Row],[supply_demand_ratio]]&lt;=1.2,"Between 1.0-1.2","Above 1.2")))</f>
        <v>Between 1.0-1.2</v>
      </c>
    </row>
    <row r="2703" spans="1:25" x14ac:dyDescent="0.3">
      <c r="A2703" t="s">
        <v>2758</v>
      </c>
      <c r="B2703" s="1">
        <v>46047.181944444441</v>
      </c>
      <c r="C2703" s="2">
        <v>46047</v>
      </c>
      <c r="D2703">
        <v>4</v>
      </c>
      <c r="E2703" t="s">
        <v>33</v>
      </c>
      <c r="F2703" t="s">
        <v>26</v>
      </c>
      <c r="G2703">
        <v>2</v>
      </c>
      <c r="H2703">
        <v>74.42</v>
      </c>
      <c r="I2703">
        <v>74.67</v>
      </c>
      <c r="J2703">
        <v>1</v>
      </c>
      <c r="K2703">
        <v>2</v>
      </c>
      <c r="L2703">
        <v>6</v>
      </c>
      <c r="M2703">
        <v>101</v>
      </c>
      <c r="N2703" t="s">
        <v>41</v>
      </c>
      <c r="O2703">
        <v>2.2000000000000002</v>
      </c>
      <c r="P2703" t="s">
        <v>28</v>
      </c>
      <c r="Q2703" t="s">
        <v>29</v>
      </c>
      <c r="R2703">
        <v>4.93</v>
      </c>
      <c r="S2703">
        <v>20</v>
      </c>
      <c r="T2703">
        <v>0.25</v>
      </c>
      <c r="U2703">
        <v>4</v>
      </c>
      <c r="V2703" t="s">
        <v>374</v>
      </c>
      <c r="W2703" t="s">
        <v>31</v>
      </c>
      <c r="X2703">
        <v>1</v>
      </c>
      <c r="Y2703" t="str">
        <f>IF(tblRides[[#This Row],[supply_demand_ratio]]&lt;0.8,"Below 0.8",IF(tblRides[[#This Row],[supply_demand_ratio]]&lt;1,"Between 0.8-1.0",IF(tblRides[[#This Row],[supply_demand_ratio]]&lt;=1.2,"Between 1.0-1.2","Above 1.2")))</f>
        <v>Above 1.2</v>
      </c>
    </row>
    <row r="2704" spans="1:25" x14ac:dyDescent="0.3">
      <c r="A2704" t="s">
        <v>2759</v>
      </c>
      <c r="B2704" s="1">
        <v>46047.184027777781</v>
      </c>
      <c r="C2704" s="2">
        <v>46047</v>
      </c>
      <c r="D2704">
        <v>4</v>
      </c>
      <c r="E2704" t="s">
        <v>33</v>
      </c>
      <c r="F2704" t="s">
        <v>34</v>
      </c>
      <c r="G2704">
        <v>3.7</v>
      </c>
      <c r="H2704">
        <v>90.82</v>
      </c>
      <c r="J2704">
        <v>1</v>
      </c>
      <c r="K2704">
        <v>5.2</v>
      </c>
      <c r="L2704">
        <v>9.1</v>
      </c>
      <c r="M2704">
        <v>103</v>
      </c>
      <c r="N2704" t="s">
        <v>41</v>
      </c>
      <c r="O2704">
        <v>1.387</v>
      </c>
      <c r="P2704" t="s">
        <v>58</v>
      </c>
      <c r="Q2704" t="s">
        <v>108</v>
      </c>
      <c r="R2704">
        <v>4.55</v>
      </c>
      <c r="S2704">
        <v>0</v>
      </c>
      <c r="U2704">
        <v>3.9</v>
      </c>
      <c r="V2704" t="s">
        <v>374</v>
      </c>
      <c r="W2704" t="s">
        <v>45</v>
      </c>
      <c r="X2704">
        <v>0</v>
      </c>
      <c r="Y2704" t="str">
        <f>IF(tblRides[[#This Row],[supply_demand_ratio]]&lt;0.8,"Below 0.8",IF(tblRides[[#This Row],[supply_demand_ratio]]&lt;1,"Between 0.8-1.0",IF(tblRides[[#This Row],[supply_demand_ratio]]&lt;=1.2,"Between 1.0-1.2","Above 1.2")))</f>
        <v>Above 1.2</v>
      </c>
    </row>
    <row r="2705" spans="1:25" x14ac:dyDescent="0.3">
      <c r="A2705" t="s">
        <v>2760</v>
      </c>
      <c r="B2705" s="1">
        <v>46047.188194444447</v>
      </c>
      <c r="C2705" s="2">
        <v>46047</v>
      </c>
      <c r="D2705">
        <v>4</v>
      </c>
      <c r="E2705" t="s">
        <v>33</v>
      </c>
      <c r="F2705" t="s">
        <v>34</v>
      </c>
      <c r="G2705">
        <v>1.7</v>
      </c>
      <c r="H2705">
        <v>69</v>
      </c>
      <c r="J2705">
        <v>1</v>
      </c>
      <c r="K2705">
        <v>4.5</v>
      </c>
      <c r="M2705">
        <v>110</v>
      </c>
      <c r="N2705" t="s">
        <v>41</v>
      </c>
      <c r="O2705">
        <v>2.2000000000000002</v>
      </c>
      <c r="P2705" t="s">
        <v>82</v>
      </c>
      <c r="Q2705" t="s">
        <v>83</v>
      </c>
      <c r="R2705">
        <v>4.5999999999999996</v>
      </c>
      <c r="S2705">
        <v>0</v>
      </c>
      <c r="V2705" t="s">
        <v>374</v>
      </c>
      <c r="W2705" t="s">
        <v>31</v>
      </c>
      <c r="X2705">
        <v>0</v>
      </c>
      <c r="Y2705" t="str">
        <f>IF(tblRides[[#This Row],[supply_demand_ratio]]&lt;0.8,"Below 0.8",IF(tblRides[[#This Row],[supply_demand_ratio]]&lt;1,"Between 0.8-1.0",IF(tblRides[[#This Row],[supply_demand_ratio]]&lt;=1.2,"Between 1.0-1.2","Above 1.2")))</f>
        <v>Above 1.2</v>
      </c>
    </row>
    <row r="2706" spans="1:25" x14ac:dyDescent="0.3">
      <c r="A2706" t="s">
        <v>2761</v>
      </c>
      <c r="B2706" s="1">
        <v>46047.197222222225</v>
      </c>
      <c r="C2706" s="2">
        <v>46047</v>
      </c>
      <c r="D2706">
        <v>4</v>
      </c>
      <c r="E2706" t="s">
        <v>43</v>
      </c>
      <c r="F2706" t="s">
        <v>26</v>
      </c>
      <c r="G2706">
        <v>1.9</v>
      </c>
      <c r="H2706">
        <v>71.849999999999994</v>
      </c>
      <c r="I2706">
        <v>73.37</v>
      </c>
      <c r="J2706">
        <v>1.1000000000000001</v>
      </c>
      <c r="K2706">
        <v>4.5</v>
      </c>
      <c r="L2706">
        <v>4.2</v>
      </c>
      <c r="M2706">
        <v>76</v>
      </c>
      <c r="N2706" t="s">
        <v>41</v>
      </c>
      <c r="O2706">
        <v>2.2000000000000002</v>
      </c>
      <c r="P2706" t="s">
        <v>28</v>
      </c>
      <c r="Q2706" t="s">
        <v>29</v>
      </c>
      <c r="R2706">
        <v>4.59</v>
      </c>
      <c r="S2706">
        <v>2</v>
      </c>
      <c r="T2706">
        <v>1.52</v>
      </c>
      <c r="U2706">
        <v>-0.3</v>
      </c>
      <c r="V2706" t="s">
        <v>374</v>
      </c>
      <c r="W2706" t="s">
        <v>31</v>
      </c>
      <c r="X2706">
        <v>1</v>
      </c>
      <c r="Y2706" t="str">
        <f>IF(tblRides[[#This Row],[supply_demand_ratio]]&lt;0.8,"Below 0.8",IF(tblRides[[#This Row],[supply_demand_ratio]]&lt;1,"Between 0.8-1.0",IF(tblRides[[#This Row],[supply_demand_ratio]]&lt;=1.2,"Between 1.0-1.2","Above 1.2")))</f>
        <v>Above 1.2</v>
      </c>
    </row>
    <row r="2707" spans="1:25" x14ac:dyDescent="0.3">
      <c r="A2707" t="s">
        <v>2762</v>
      </c>
      <c r="B2707" s="1">
        <v>46047.197916666664</v>
      </c>
      <c r="C2707" s="2">
        <v>46047</v>
      </c>
      <c r="D2707">
        <v>4</v>
      </c>
      <c r="E2707" t="s">
        <v>33</v>
      </c>
      <c r="F2707" t="s">
        <v>26</v>
      </c>
      <c r="G2707">
        <v>22.9</v>
      </c>
      <c r="H2707">
        <v>379.54</v>
      </c>
      <c r="I2707">
        <v>365.26</v>
      </c>
      <c r="J2707">
        <v>1.1000000000000001</v>
      </c>
      <c r="K2707">
        <v>3.3</v>
      </c>
      <c r="L2707">
        <v>5.7</v>
      </c>
      <c r="M2707">
        <v>103</v>
      </c>
      <c r="N2707" t="s">
        <v>41</v>
      </c>
      <c r="O2707">
        <v>1.3220000000000001</v>
      </c>
      <c r="P2707" t="s">
        <v>28</v>
      </c>
      <c r="Q2707" t="s">
        <v>29</v>
      </c>
      <c r="R2707">
        <v>4.87</v>
      </c>
      <c r="S2707">
        <v>8</v>
      </c>
      <c r="T2707">
        <v>-14.28</v>
      </c>
      <c r="U2707">
        <v>2.4</v>
      </c>
      <c r="V2707" t="s">
        <v>374</v>
      </c>
      <c r="W2707" t="s">
        <v>31</v>
      </c>
      <c r="X2707">
        <v>1</v>
      </c>
      <c r="Y2707" t="str">
        <f>IF(tblRides[[#This Row],[supply_demand_ratio]]&lt;0.8,"Below 0.8",IF(tblRides[[#This Row],[supply_demand_ratio]]&lt;1,"Between 0.8-1.0",IF(tblRides[[#This Row],[supply_demand_ratio]]&lt;=1.2,"Between 1.0-1.2","Above 1.2")))</f>
        <v>Above 1.2</v>
      </c>
    </row>
    <row r="2708" spans="1:25" x14ac:dyDescent="0.3">
      <c r="A2708" t="s">
        <v>2763</v>
      </c>
      <c r="B2708" s="1">
        <v>46047.22152777778</v>
      </c>
      <c r="C2708" s="2">
        <v>46047</v>
      </c>
      <c r="D2708">
        <v>5</v>
      </c>
      <c r="E2708" t="s">
        <v>25</v>
      </c>
      <c r="F2708" t="s">
        <v>26</v>
      </c>
      <c r="G2708">
        <v>8.6</v>
      </c>
      <c r="H2708">
        <v>192.92</v>
      </c>
      <c r="I2708">
        <v>190.63</v>
      </c>
      <c r="J2708">
        <v>1.1000000000000001</v>
      </c>
      <c r="K2708">
        <v>4.9000000000000004</v>
      </c>
      <c r="L2708">
        <v>6.2</v>
      </c>
      <c r="M2708">
        <v>140</v>
      </c>
      <c r="N2708" t="s">
        <v>27</v>
      </c>
      <c r="O2708">
        <v>1.302</v>
      </c>
      <c r="P2708" t="s">
        <v>28</v>
      </c>
      <c r="Q2708" t="s">
        <v>29</v>
      </c>
      <c r="R2708">
        <v>5</v>
      </c>
      <c r="S2708">
        <v>12</v>
      </c>
      <c r="T2708">
        <v>-2.29</v>
      </c>
      <c r="U2708">
        <v>1.3</v>
      </c>
      <c r="V2708" t="s">
        <v>374</v>
      </c>
      <c r="W2708" t="s">
        <v>31</v>
      </c>
      <c r="X2708">
        <v>1</v>
      </c>
      <c r="Y2708" t="str">
        <f>IF(tblRides[[#This Row],[supply_demand_ratio]]&lt;0.8,"Below 0.8",IF(tblRides[[#This Row],[supply_demand_ratio]]&lt;1,"Between 0.8-1.0",IF(tblRides[[#This Row],[supply_demand_ratio]]&lt;=1.2,"Between 1.0-1.2","Above 1.2")))</f>
        <v>Above 1.2</v>
      </c>
    </row>
    <row r="2709" spans="1:25" x14ac:dyDescent="0.3">
      <c r="A2709" t="s">
        <v>2764</v>
      </c>
      <c r="B2709" s="1">
        <v>46047.231944444444</v>
      </c>
      <c r="C2709" s="2">
        <v>46047</v>
      </c>
      <c r="D2709">
        <v>5</v>
      </c>
      <c r="E2709" t="s">
        <v>43</v>
      </c>
      <c r="F2709" t="s">
        <v>34</v>
      </c>
      <c r="G2709">
        <v>2.2999999999999998</v>
      </c>
      <c r="H2709">
        <v>71.260000000000005</v>
      </c>
      <c r="I2709">
        <v>70.19</v>
      </c>
      <c r="J2709">
        <v>1</v>
      </c>
      <c r="K2709">
        <v>2</v>
      </c>
      <c r="L2709">
        <v>2.4</v>
      </c>
      <c r="M2709">
        <v>78</v>
      </c>
      <c r="N2709" t="s">
        <v>41</v>
      </c>
      <c r="O2709">
        <v>1.6</v>
      </c>
      <c r="P2709" t="s">
        <v>28</v>
      </c>
      <c r="Q2709" t="s">
        <v>29</v>
      </c>
      <c r="R2709">
        <v>4.58</v>
      </c>
      <c r="S2709">
        <v>0</v>
      </c>
      <c r="T2709">
        <v>-1.07</v>
      </c>
      <c r="U2709">
        <v>0.4</v>
      </c>
      <c r="V2709" t="s">
        <v>374</v>
      </c>
      <c r="W2709" t="s">
        <v>31</v>
      </c>
      <c r="X2709">
        <v>1</v>
      </c>
      <c r="Y2709" t="str">
        <f>IF(tblRides[[#This Row],[supply_demand_ratio]]&lt;0.8,"Below 0.8",IF(tblRides[[#This Row],[supply_demand_ratio]]&lt;1,"Between 0.8-1.0",IF(tblRides[[#This Row],[supply_demand_ratio]]&lt;=1.2,"Between 1.0-1.2","Above 1.2")))</f>
        <v>Above 1.2</v>
      </c>
    </row>
    <row r="2710" spans="1:25" x14ac:dyDescent="0.3">
      <c r="A2710" t="s">
        <v>2765</v>
      </c>
      <c r="B2710" s="1">
        <v>46047.256249999999</v>
      </c>
      <c r="C2710" s="2">
        <v>46047</v>
      </c>
      <c r="D2710">
        <v>6</v>
      </c>
      <c r="E2710" t="s">
        <v>43</v>
      </c>
      <c r="F2710" t="s">
        <v>26</v>
      </c>
      <c r="G2710">
        <v>1.4</v>
      </c>
      <c r="H2710">
        <v>57.74</v>
      </c>
      <c r="J2710">
        <v>1</v>
      </c>
      <c r="K2710">
        <v>2</v>
      </c>
      <c r="M2710">
        <v>72</v>
      </c>
      <c r="N2710" t="s">
        <v>41</v>
      </c>
      <c r="O2710">
        <v>1.7909999999999999</v>
      </c>
      <c r="P2710" t="s">
        <v>82</v>
      </c>
      <c r="Q2710" t="s">
        <v>83</v>
      </c>
      <c r="R2710">
        <v>5</v>
      </c>
      <c r="S2710">
        <v>9</v>
      </c>
      <c r="V2710" t="s">
        <v>374</v>
      </c>
      <c r="W2710" t="s">
        <v>31</v>
      </c>
      <c r="X2710">
        <v>0</v>
      </c>
      <c r="Y2710" t="str">
        <f>IF(tblRides[[#This Row],[supply_demand_ratio]]&lt;0.8,"Below 0.8",IF(tblRides[[#This Row],[supply_demand_ratio]]&lt;1,"Between 0.8-1.0",IF(tblRides[[#This Row],[supply_demand_ratio]]&lt;=1.2,"Between 1.0-1.2","Above 1.2")))</f>
        <v>Above 1.2</v>
      </c>
    </row>
    <row r="2711" spans="1:25" x14ac:dyDescent="0.3">
      <c r="A2711" t="s">
        <v>2766</v>
      </c>
      <c r="B2711" s="1">
        <v>46047.258333333331</v>
      </c>
      <c r="C2711" s="2">
        <v>46047</v>
      </c>
      <c r="D2711">
        <v>6</v>
      </c>
      <c r="E2711" t="s">
        <v>33</v>
      </c>
      <c r="F2711" t="s">
        <v>26</v>
      </c>
      <c r="G2711">
        <v>5</v>
      </c>
      <c r="H2711">
        <v>118.09</v>
      </c>
      <c r="I2711">
        <v>118.64</v>
      </c>
      <c r="J2711">
        <v>1</v>
      </c>
      <c r="K2711">
        <v>2.7</v>
      </c>
      <c r="L2711">
        <v>1</v>
      </c>
      <c r="M2711">
        <v>90</v>
      </c>
      <c r="N2711" t="s">
        <v>41</v>
      </c>
      <c r="O2711">
        <v>1.226</v>
      </c>
      <c r="P2711" t="s">
        <v>28</v>
      </c>
      <c r="Q2711" t="s">
        <v>29</v>
      </c>
      <c r="R2711">
        <v>4.95</v>
      </c>
      <c r="S2711">
        <v>2</v>
      </c>
      <c r="T2711">
        <v>0.55000000000000004</v>
      </c>
      <c r="U2711">
        <v>-1.7</v>
      </c>
      <c r="V2711" t="s">
        <v>374</v>
      </c>
      <c r="W2711" t="s">
        <v>31</v>
      </c>
      <c r="X2711">
        <v>1</v>
      </c>
      <c r="Y2711" t="str">
        <f>IF(tblRides[[#This Row],[supply_demand_ratio]]&lt;0.8,"Below 0.8",IF(tblRides[[#This Row],[supply_demand_ratio]]&lt;1,"Between 0.8-1.0",IF(tblRides[[#This Row],[supply_demand_ratio]]&lt;=1.2,"Between 1.0-1.2","Above 1.2")))</f>
        <v>Above 1.2</v>
      </c>
    </row>
    <row r="2712" spans="1:25" x14ac:dyDescent="0.3">
      <c r="A2712" t="s">
        <v>2767</v>
      </c>
      <c r="B2712" s="1">
        <v>46047.290277777778</v>
      </c>
      <c r="C2712" s="2">
        <v>46047</v>
      </c>
      <c r="D2712">
        <v>6</v>
      </c>
      <c r="E2712" t="s">
        <v>43</v>
      </c>
      <c r="F2712" t="s">
        <v>26</v>
      </c>
      <c r="G2712">
        <v>1.2</v>
      </c>
      <c r="H2712">
        <v>57.17</v>
      </c>
      <c r="I2712">
        <v>52.08</v>
      </c>
      <c r="J2712">
        <v>1</v>
      </c>
      <c r="K2712">
        <v>2</v>
      </c>
      <c r="L2712">
        <v>2.6</v>
      </c>
      <c r="M2712">
        <v>74</v>
      </c>
      <c r="N2712" t="s">
        <v>41</v>
      </c>
      <c r="O2712">
        <v>1.5049999999999999</v>
      </c>
      <c r="P2712" t="s">
        <v>28</v>
      </c>
      <c r="Q2712" t="s">
        <v>29</v>
      </c>
      <c r="R2712">
        <v>4.5199999999999996</v>
      </c>
      <c r="S2712">
        <v>11</v>
      </c>
      <c r="T2712">
        <v>-5.09</v>
      </c>
      <c r="U2712">
        <v>0.6</v>
      </c>
      <c r="V2712" t="s">
        <v>374</v>
      </c>
      <c r="W2712" t="s">
        <v>31</v>
      </c>
      <c r="X2712">
        <v>1</v>
      </c>
      <c r="Y2712" t="str">
        <f>IF(tblRides[[#This Row],[supply_demand_ratio]]&lt;0.8,"Below 0.8",IF(tblRides[[#This Row],[supply_demand_ratio]]&lt;1,"Between 0.8-1.0",IF(tblRides[[#This Row],[supply_demand_ratio]]&lt;=1.2,"Between 1.0-1.2","Above 1.2")))</f>
        <v>Above 1.2</v>
      </c>
    </row>
    <row r="2713" spans="1:25" x14ac:dyDescent="0.3">
      <c r="A2713" t="s">
        <v>2768</v>
      </c>
      <c r="B2713" s="1">
        <v>46047.330555555556</v>
      </c>
      <c r="C2713" s="2">
        <v>46047</v>
      </c>
      <c r="D2713">
        <v>7</v>
      </c>
      <c r="E2713" t="s">
        <v>36</v>
      </c>
      <c r="F2713" t="s">
        <v>26</v>
      </c>
      <c r="G2713">
        <v>4.8</v>
      </c>
      <c r="H2713">
        <v>109.73</v>
      </c>
      <c r="I2713">
        <v>115.71</v>
      </c>
      <c r="J2713">
        <v>1</v>
      </c>
      <c r="K2713">
        <v>5.6</v>
      </c>
      <c r="L2713">
        <v>5.2</v>
      </c>
      <c r="M2713">
        <v>112</v>
      </c>
      <c r="N2713" t="s">
        <v>27</v>
      </c>
      <c r="O2713">
        <v>1.1100000000000001</v>
      </c>
      <c r="P2713" t="s">
        <v>28</v>
      </c>
      <c r="Q2713" t="s">
        <v>29</v>
      </c>
      <c r="R2713">
        <v>4.76</v>
      </c>
      <c r="S2713">
        <v>31</v>
      </c>
      <c r="T2713">
        <v>5.98</v>
      </c>
      <c r="U2713">
        <v>-0.4</v>
      </c>
      <c r="V2713" t="s">
        <v>374</v>
      </c>
      <c r="W2713" t="s">
        <v>45</v>
      </c>
      <c r="X2713">
        <v>1</v>
      </c>
      <c r="Y2713" t="str">
        <f>IF(tblRides[[#This Row],[supply_demand_ratio]]&lt;0.8,"Below 0.8",IF(tblRides[[#This Row],[supply_demand_ratio]]&lt;1,"Between 0.8-1.0",IF(tblRides[[#This Row],[supply_demand_ratio]]&lt;=1.2,"Between 1.0-1.2","Above 1.2")))</f>
        <v>Between 1.0-1.2</v>
      </c>
    </row>
    <row r="2714" spans="1:25" x14ac:dyDescent="0.3">
      <c r="A2714" t="s">
        <v>2769</v>
      </c>
      <c r="B2714" s="1">
        <v>46047.330555555556</v>
      </c>
      <c r="C2714" s="2">
        <v>46047</v>
      </c>
      <c r="D2714">
        <v>7</v>
      </c>
      <c r="E2714" t="s">
        <v>43</v>
      </c>
      <c r="F2714" t="s">
        <v>26</v>
      </c>
      <c r="G2714">
        <v>6.8</v>
      </c>
      <c r="H2714">
        <v>132.44</v>
      </c>
      <c r="I2714">
        <v>125.6</v>
      </c>
      <c r="J2714">
        <v>1</v>
      </c>
      <c r="K2714">
        <v>2.7</v>
      </c>
      <c r="L2714">
        <v>2.8</v>
      </c>
      <c r="M2714">
        <v>64</v>
      </c>
      <c r="N2714" t="s">
        <v>41</v>
      </c>
      <c r="O2714">
        <v>1.4790000000000001</v>
      </c>
      <c r="P2714" t="s">
        <v>28</v>
      </c>
      <c r="Q2714" t="s">
        <v>29</v>
      </c>
      <c r="R2714">
        <v>4.5</v>
      </c>
      <c r="S2714">
        <v>2</v>
      </c>
      <c r="T2714">
        <v>-6.84</v>
      </c>
      <c r="U2714">
        <v>0.1</v>
      </c>
      <c r="V2714" t="s">
        <v>374</v>
      </c>
      <c r="W2714" t="s">
        <v>31</v>
      </c>
      <c r="X2714">
        <v>1</v>
      </c>
      <c r="Y2714" t="str">
        <f>IF(tblRides[[#This Row],[supply_demand_ratio]]&lt;0.8,"Below 0.8",IF(tblRides[[#This Row],[supply_demand_ratio]]&lt;1,"Between 0.8-1.0",IF(tblRides[[#This Row],[supply_demand_ratio]]&lt;=1.2,"Between 1.0-1.2","Above 1.2")))</f>
        <v>Above 1.2</v>
      </c>
    </row>
    <row r="2715" spans="1:25" x14ac:dyDescent="0.3">
      <c r="A2715" t="s">
        <v>2770</v>
      </c>
      <c r="B2715" s="1">
        <v>46047.341666666667</v>
      </c>
      <c r="C2715" s="2">
        <v>46047</v>
      </c>
      <c r="D2715">
        <v>8</v>
      </c>
      <c r="E2715" t="s">
        <v>25</v>
      </c>
      <c r="F2715" t="s">
        <v>26</v>
      </c>
      <c r="G2715">
        <v>7.1</v>
      </c>
      <c r="H2715">
        <v>190.39</v>
      </c>
      <c r="I2715">
        <v>189.83</v>
      </c>
      <c r="J2715">
        <v>1.2</v>
      </c>
      <c r="K2715">
        <v>6.8</v>
      </c>
      <c r="L2715">
        <v>4.0999999999999996</v>
      </c>
      <c r="M2715">
        <v>106</v>
      </c>
      <c r="N2715" t="s">
        <v>27</v>
      </c>
      <c r="O2715">
        <v>0.748</v>
      </c>
      <c r="P2715" t="s">
        <v>28</v>
      </c>
      <c r="Q2715" t="s">
        <v>29</v>
      </c>
      <c r="R2715">
        <v>4.6500000000000004</v>
      </c>
      <c r="S2715">
        <v>2</v>
      </c>
      <c r="T2715">
        <v>-0.56000000000000005</v>
      </c>
      <c r="U2715">
        <v>-2.7</v>
      </c>
      <c r="V2715" t="s">
        <v>374</v>
      </c>
      <c r="W2715" t="s">
        <v>45</v>
      </c>
      <c r="X2715">
        <v>1</v>
      </c>
      <c r="Y2715" t="str">
        <f>IF(tblRides[[#This Row],[supply_demand_ratio]]&lt;0.8,"Below 0.8",IF(tblRides[[#This Row],[supply_demand_ratio]]&lt;1,"Between 0.8-1.0",IF(tblRides[[#This Row],[supply_demand_ratio]]&lt;=1.2,"Between 1.0-1.2","Above 1.2")))</f>
        <v>Below 0.8</v>
      </c>
    </row>
    <row r="2716" spans="1:25" x14ac:dyDescent="0.3">
      <c r="A2716" t="s">
        <v>2771</v>
      </c>
      <c r="B2716" s="1">
        <v>46047.347916666666</v>
      </c>
      <c r="C2716" s="2">
        <v>46047</v>
      </c>
      <c r="D2716">
        <v>8</v>
      </c>
      <c r="E2716" t="s">
        <v>25</v>
      </c>
      <c r="F2716" t="s">
        <v>26</v>
      </c>
      <c r="G2716">
        <v>2.2999999999999998</v>
      </c>
      <c r="H2716">
        <v>93.83</v>
      </c>
      <c r="I2716">
        <v>98.06</v>
      </c>
      <c r="J2716">
        <v>1.2</v>
      </c>
      <c r="K2716">
        <v>6.8</v>
      </c>
      <c r="L2716">
        <v>6.8</v>
      </c>
      <c r="M2716">
        <v>122</v>
      </c>
      <c r="N2716" t="s">
        <v>27</v>
      </c>
      <c r="O2716">
        <v>0.879</v>
      </c>
      <c r="P2716" t="s">
        <v>28</v>
      </c>
      <c r="Q2716" t="s">
        <v>29</v>
      </c>
      <c r="R2716">
        <v>4.43</v>
      </c>
      <c r="S2716">
        <v>24</v>
      </c>
      <c r="T2716">
        <v>4.2300000000000004</v>
      </c>
      <c r="U2716">
        <v>0</v>
      </c>
      <c r="V2716" t="s">
        <v>374</v>
      </c>
      <c r="W2716" t="s">
        <v>45</v>
      </c>
      <c r="X2716">
        <v>1</v>
      </c>
      <c r="Y2716" t="str">
        <f>IF(tblRides[[#This Row],[supply_demand_ratio]]&lt;0.8,"Below 0.8",IF(tblRides[[#This Row],[supply_demand_ratio]]&lt;1,"Between 0.8-1.0",IF(tblRides[[#This Row],[supply_demand_ratio]]&lt;=1.2,"Between 1.0-1.2","Above 1.2")))</f>
        <v>Between 0.8-1.0</v>
      </c>
    </row>
    <row r="2717" spans="1:25" x14ac:dyDescent="0.3">
      <c r="A2717" t="s">
        <v>2772</v>
      </c>
      <c r="B2717" s="1">
        <v>46047.354861111111</v>
      </c>
      <c r="C2717" s="2">
        <v>46047</v>
      </c>
      <c r="D2717">
        <v>8</v>
      </c>
      <c r="E2717" t="s">
        <v>25</v>
      </c>
      <c r="F2717" t="s">
        <v>26</v>
      </c>
      <c r="G2717">
        <v>6.2</v>
      </c>
      <c r="H2717">
        <v>166.84</v>
      </c>
      <c r="I2717">
        <v>161.19999999999999</v>
      </c>
      <c r="J2717">
        <v>1.2</v>
      </c>
      <c r="K2717">
        <v>6.8</v>
      </c>
      <c r="L2717">
        <v>8.6999999999999993</v>
      </c>
      <c r="M2717">
        <v>121</v>
      </c>
      <c r="N2717" t="s">
        <v>72</v>
      </c>
      <c r="O2717">
        <v>0.76300000000000001</v>
      </c>
      <c r="P2717" t="s">
        <v>28</v>
      </c>
      <c r="Q2717" t="s">
        <v>29</v>
      </c>
      <c r="R2717">
        <v>4.63</v>
      </c>
      <c r="S2717">
        <v>2</v>
      </c>
      <c r="T2717">
        <v>-5.64</v>
      </c>
      <c r="U2717">
        <v>1.9</v>
      </c>
      <c r="V2717" t="s">
        <v>374</v>
      </c>
      <c r="W2717" t="s">
        <v>45</v>
      </c>
      <c r="X2717">
        <v>1</v>
      </c>
      <c r="Y2717" t="str">
        <f>IF(tblRides[[#This Row],[supply_demand_ratio]]&lt;0.8,"Below 0.8",IF(tblRides[[#This Row],[supply_demand_ratio]]&lt;1,"Between 0.8-1.0",IF(tblRides[[#This Row],[supply_demand_ratio]]&lt;=1.2,"Between 1.0-1.2","Above 1.2")))</f>
        <v>Below 0.8</v>
      </c>
    </row>
    <row r="2718" spans="1:25" x14ac:dyDescent="0.3">
      <c r="A2718" t="s">
        <v>2773</v>
      </c>
      <c r="B2718" s="1">
        <v>46047.356249999997</v>
      </c>
      <c r="C2718" s="2">
        <v>46047</v>
      </c>
      <c r="D2718">
        <v>8</v>
      </c>
      <c r="E2718" t="s">
        <v>33</v>
      </c>
      <c r="F2718" t="s">
        <v>26</v>
      </c>
      <c r="G2718">
        <v>10.1</v>
      </c>
      <c r="H2718">
        <v>212.66</v>
      </c>
      <c r="I2718">
        <v>214.6</v>
      </c>
      <c r="J2718">
        <v>1</v>
      </c>
      <c r="K2718">
        <v>6.7</v>
      </c>
      <c r="L2718">
        <v>4.8</v>
      </c>
      <c r="M2718">
        <v>80</v>
      </c>
      <c r="N2718" t="s">
        <v>27</v>
      </c>
      <c r="O2718">
        <v>0.97899999999999998</v>
      </c>
      <c r="P2718" t="s">
        <v>28</v>
      </c>
      <c r="Q2718" t="s">
        <v>29</v>
      </c>
      <c r="R2718">
        <v>4.66</v>
      </c>
      <c r="S2718">
        <v>17</v>
      </c>
      <c r="T2718">
        <v>1.94</v>
      </c>
      <c r="U2718">
        <v>-1.9</v>
      </c>
      <c r="V2718" t="s">
        <v>374</v>
      </c>
      <c r="W2718" t="s">
        <v>45</v>
      </c>
      <c r="X2718">
        <v>1</v>
      </c>
      <c r="Y2718" t="str">
        <f>IF(tblRides[[#This Row],[supply_demand_ratio]]&lt;0.8,"Below 0.8",IF(tblRides[[#This Row],[supply_demand_ratio]]&lt;1,"Between 0.8-1.0",IF(tblRides[[#This Row],[supply_demand_ratio]]&lt;=1.2,"Between 1.0-1.2","Above 1.2")))</f>
        <v>Between 0.8-1.0</v>
      </c>
    </row>
    <row r="2719" spans="1:25" x14ac:dyDescent="0.3">
      <c r="A2719" t="s">
        <v>2774</v>
      </c>
      <c r="B2719" s="1">
        <v>46047.362500000003</v>
      </c>
      <c r="C2719" s="2">
        <v>46047</v>
      </c>
      <c r="D2719">
        <v>8</v>
      </c>
      <c r="E2719" t="s">
        <v>36</v>
      </c>
      <c r="F2719" t="s">
        <v>26</v>
      </c>
      <c r="G2719">
        <v>4.2</v>
      </c>
      <c r="H2719">
        <v>112.43</v>
      </c>
      <c r="I2719">
        <v>108.29</v>
      </c>
      <c r="J2719">
        <v>1</v>
      </c>
      <c r="K2719">
        <v>4.7</v>
      </c>
      <c r="L2719">
        <v>6.5</v>
      </c>
      <c r="M2719">
        <v>94</v>
      </c>
      <c r="N2719" t="s">
        <v>27</v>
      </c>
      <c r="O2719">
        <v>0.89200000000000002</v>
      </c>
      <c r="P2719" t="s">
        <v>28</v>
      </c>
      <c r="Q2719" t="s">
        <v>29</v>
      </c>
      <c r="R2719">
        <v>4.53</v>
      </c>
      <c r="S2719">
        <v>8</v>
      </c>
      <c r="T2719">
        <v>-4.1399999999999997</v>
      </c>
      <c r="U2719">
        <v>1.8</v>
      </c>
      <c r="V2719" t="s">
        <v>374</v>
      </c>
      <c r="W2719" t="s">
        <v>31</v>
      </c>
      <c r="X2719">
        <v>1</v>
      </c>
      <c r="Y2719" t="str">
        <f>IF(tblRides[[#This Row],[supply_demand_ratio]]&lt;0.8,"Below 0.8",IF(tblRides[[#This Row],[supply_demand_ratio]]&lt;1,"Between 0.8-1.0",IF(tblRides[[#This Row],[supply_demand_ratio]]&lt;=1.2,"Between 1.0-1.2","Above 1.2")))</f>
        <v>Between 0.8-1.0</v>
      </c>
    </row>
    <row r="2720" spans="1:25" x14ac:dyDescent="0.3">
      <c r="A2720" t="s">
        <v>2775</v>
      </c>
      <c r="B2720" s="1">
        <v>46047.366666666669</v>
      </c>
      <c r="C2720" s="2">
        <v>46047</v>
      </c>
      <c r="D2720">
        <v>8</v>
      </c>
      <c r="E2720" t="s">
        <v>36</v>
      </c>
      <c r="F2720" t="s">
        <v>34</v>
      </c>
      <c r="G2720">
        <v>2.2000000000000002</v>
      </c>
      <c r="H2720">
        <v>67.010000000000005</v>
      </c>
      <c r="I2720">
        <v>66.41</v>
      </c>
      <c r="J2720">
        <v>1</v>
      </c>
      <c r="K2720">
        <v>5</v>
      </c>
      <c r="L2720">
        <v>6.1</v>
      </c>
      <c r="M2720">
        <v>125</v>
      </c>
      <c r="N2720" t="s">
        <v>27</v>
      </c>
      <c r="O2720">
        <v>1.226</v>
      </c>
      <c r="P2720" t="s">
        <v>28</v>
      </c>
      <c r="Q2720" t="s">
        <v>29</v>
      </c>
      <c r="R2720">
        <v>4.8</v>
      </c>
      <c r="S2720">
        <v>0</v>
      </c>
      <c r="T2720">
        <v>-0.6</v>
      </c>
      <c r="U2720">
        <v>1.1000000000000001</v>
      </c>
      <c r="V2720" t="s">
        <v>374</v>
      </c>
      <c r="W2720" t="s">
        <v>31</v>
      </c>
      <c r="X2720">
        <v>1</v>
      </c>
      <c r="Y2720" t="str">
        <f>IF(tblRides[[#This Row],[supply_demand_ratio]]&lt;0.8,"Below 0.8",IF(tblRides[[#This Row],[supply_demand_ratio]]&lt;1,"Between 0.8-1.0",IF(tblRides[[#This Row],[supply_demand_ratio]]&lt;=1.2,"Between 1.0-1.2","Above 1.2")))</f>
        <v>Above 1.2</v>
      </c>
    </row>
    <row r="2721" spans="1:25" x14ac:dyDescent="0.3">
      <c r="A2721" t="s">
        <v>2776</v>
      </c>
      <c r="B2721" s="1">
        <v>46047.368055555555</v>
      </c>
      <c r="C2721" s="2">
        <v>46047</v>
      </c>
      <c r="D2721">
        <v>8</v>
      </c>
      <c r="E2721" t="s">
        <v>43</v>
      </c>
      <c r="F2721" t="s">
        <v>26</v>
      </c>
      <c r="G2721">
        <v>4</v>
      </c>
      <c r="H2721">
        <v>93.09</v>
      </c>
      <c r="I2721">
        <v>90.72</v>
      </c>
      <c r="J2721">
        <v>1</v>
      </c>
      <c r="K2721">
        <v>4.0999999999999996</v>
      </c>
      <c r="L2721">
        <v>3.9</v>
      </c>
      <c r="M2721">
        <v>68</v>
      </c>
      <c r="N2721" t="s">
        <v>41</v>
      </c>
      <c r="O2721">
        <v>2.2000000000000002</v>
      </c>
      <c r="P2721" t="s">
        <v>28</v>
      </c>
      <c r="Q2721" t="s">
        <v>29</v>
      </c>
      <c r="R2721">
        <v>4.95</v>
      </c>
      <c r="S2721">
        <v>32</v>
      </c>
      <c r="T2721">
        <v>-2.37</v>
      </c>
      <c r="U2721">
        <v>-0.2</v>
      </c>
      <c r="V2721" t="s">
        <v>374</v>
      </c>
      <c r="W2721" t="s">
        <v>31</v>
      </c>
      <c r="X2721">
        <v>1</v>
      </c>
      <c r="Y2721" t="str">
        <f>IF(tblRides[[#This Row],[supply_demand_ratio]]&lt;0.8,"Below 0.8",IF(tblRides[[#This Row],[supply_demand_ratio]]&lt;1,"Between 0.8-1.0",IF(tblRides[[#This Row],[supply_demand_ratio]]&lt;=1.2,"Between 1.0-1.2","Above 1.2")))</f>
        <v>Above 1.2</v>
      </c>
    </row>
    <row r="2722" spans="1:25" x14ac:dyDescent="0.3">
      <c r="A2722" t="s">
        <v>2777</v>
      </c>
      <c r="B2722" s="1">
        <v>46047.368750000001</v>
      </c>
      <c r="C2722" s="2">
        <v>46047</v>
      </c>
      <c r="D2722">
        <v>8</v>
      </c>
      <c r="E2722" t="s">
        <v>25</v>
      </c>
      <c r="F2722" t="s">
        <v>26</v>
      </c>
      <c r="G2722">
        <v>2.5</v>
      </c>
      <c r="H2722">
        <v>108.39</v>
      </c>
      <c r="I2722">
        <v>110.69</v>
      </c>
      <c r="J2722">
        <v>1.3</v>
      </c>
      <c r="K2722">
        <v>9.5</v>
      </c>
      <c r="L2722">
        <v>12.3</v>
      </c>
      <c r="M2722">
        <v>116</v>
      </c>
      <c r="N2722" t="s">
        <v>72</v>
      </c>
      <c r="O2722">
        <v>0.70799999999999996</v>
      </c>
      <c r="P2722" t="s">
        <v>28</v>
      </c>
      <c r="Q2722" t="s">
        <v>29</v>
      </c>
      <c r="R2722">
        <v>4.82</v>
      </c>
      <c r="S2722">
        <v>19</v>
      </c>
      <c r="T2722">
        <v>2.2999999999999998</v>
      </c>
      <c r="U2722">
        <v>2.8</v>
      </c>
      <c r="V2722" t="s">
        <v>374</v>
      </c>
      <c r="W2722" t="s">
        <v>45</v>
      </c>
      <c r="X2722">
        <v>1</v>
      </c>
      <c r="Y2722" t="str">
        <f>IF(tblRides[[#This Row],[supply_demand_ratio]]&lt;0.8,"Below 0.8",IF(tblRides[[#This Row],[supply_demand_ratio]]&lt;1,"Between 0.8-1.0",IF(tblRides[[#This Row],[supply_demand_ratio]]&lt;=1.2,"Between 1.0-1.2","Above 1.2")))</f>
        <v>Below 0.8</v>
      </c>
    </row>
    <row r="2723" spans="1:25" x14ac:dyDescent="0.3">
      <c r="A2723" t="s">
        <v>2778</v>
      </c>
      <c r="B2723" s="1">
        <v>46047.382638888892</v>
      </c>
      <c r="C2723" s="2">
        <v>46047</v>
      </c>
      <c r="D2723">
        <v>9</v>
      </c>
      <c r="E2723" t="s">
        <v>36</v>
      </c>
      <c r="F2723" t="s">
        <v>34</v>
      </c>
      <c r="G2723">
        <v>27.1</v>
      </c>
      <c r="H2723">
        <v>391.38</v>
      </c>
      <c r="I2723">
        <v>395.4</v>
      </c>
      <c r="J2723">
        <v>1</v>
      </c>
      <c r="K2723">
        <v>2.8</v>
      </c>
      <c r="L2723">
        <v>6.5</v>
      </c>
      <c r="M2723">
        <v>107</v>
      </c>
      <c r="N2723" t="s">
        <v>27</v>
      </c>
      <c r="O2723">
        <v>0.97299999999999998</v>
      </c>
      <c r="P2723" t="s">
        <v>28</v>
      </c>
      <c r="Q2723" t="s">
        <v>29</v>
      </c>
      <c r="R2723">
        <v>4.46</v>
      </c>
      <c r="S2723">
        <v>0</v>
      </c>
      <c r="T2723">
        <v>4.0199999999999996</v>
      </c>
      <c r="U2723">
        <v>3.7</v>
      </c>
      <c r="V2723" t="s">
        <v>374</v>
      </c>
      <c r="W2723" t="s">
        <v>31</v>
      </c>
      <c r="X2723">
        <v>1</v>
      </c>
      <c r="Y2723" t="str">
        <f>IF(tblRides[[#This Row],[supply_demand_ratio]]&lt;0.8,"Below 0.8",IF(tblRides[[#This Row],[supply_demand_ratio]]&lt;1,"Between 0.8-1.0",IF(tblRides[[#This Row],[supply_demand_ratio]]&lt;=1.2,"Between 1.0-1.2","Above 1.2")))</f>
        <v>Between 0.8-1.0</v>
      </c>
    </row>
    <row r="2724" spans="1:25" x14ac:dyDescent="0.3">
      <c r="A2724" t="s">
        <v>2779</v>
      </c>
      <c r="B2724" s="1">
        <v>46047.383333333331</v>
      </c>
      <c r="C2724" s="2">
        <v>46047</v>
      </c>
      <c r="D2724">
        <v>9</v>
      </c>
      <c r="E2724" t="s">
        <v>25</v>
      </c>
      <c r="F2724" t="s">
        <v>26</v>
      </c>
      <c r="G2724">
        <v>9.1</v>
      </c>
      <c r="H2724">
        <v>188.44</v>
      </c>
      <c r="I2724">
        <v>191.5</v>
      </c>
      <c r="J2724">
        <v>1.2</v>
      </c>
      <c r="K2724">
        <v>8</v>
      </c>
      <c r="L2724">
        <v>7.6</v>
      </c>
      <c r="M2724">
        <v>105</v>
      </c>
      <c r="N2724" t="s">
        <v>27</v>
      </c>
      <c r="O2724">
        <v>0.73499999999999999</v>
      </c>
      <c r="P2724" t="s">
        <v>28</v>
      </c>
      <c r="Q2724" t="s">
        <v>29</v>
      </c>
      <c r="R2724">
        <v>4.97</v>
      </c>
      <c r="S2724">
        <v>1</v>
      </c>
      <c r="T2724">
        <v>3.06</v>
      </c>
      <c r="U2724">
        <v>-0.4</v>
      </c>
      <c r="V2724" t="s">
        <v>374</v>
      </c>
      <c r="W2724" t="s">
        <v>45</v>
      </c>
      <c r="X2724">
        <v>1</v>
      </c>
      <c r="Y2724" t="str">
        <f>IF(tblRides[[#This Row],[supply_demand_ratio]]&lt;0.8,"Below 0.8",IF(tblRides[[#This Row],[supply_demand_ratio]]&lt;1,"Between 0.8-1.0",IF(tblRides[[#This Row],[supply_demand_ratio]]&lt;=1.2,"Between 1.0-1.2","Above 1.2")))</f>
        <v>Below 0.8</v>
      </c>
    </row>
    <row r="2725" spans="1:25" x14ac:dyDescent="0.3">
      <c r="A2725" t="s">
        <v>2780</v>
      </c>
      <c r="B2725" s="1">
        <v>46047.386805555558</v>
      </c>
      <c r="C2725" s="2">
        <v>46047</v>
      </c>
      <c r="D2725">
        <v>9</v>
      </c>
      <c r="E2725" t="s">
        <v>43</v>
      </c>
      <c r="F2725" t="s">
        <v>26</v>
      </c>
      <c r="G2725">
        <v>7.9</v>
      </c>
      <c r="H2725">
        <v>149.78</v>
      </c>
      <c r="I2725">
        <v>150.03</v>
      </c>
      <c r="J2725">
        <v>1</v>
      </c>
      <c r="K2725">
        <v>9.1</v>
      </c>
      <c r="L2725">
        <v>7.8</v>
      </c>
      <c r="M2725">
        <v>59</v>
      </c>
      <c r="N2725" t="s">
        <v>27</v>
      </c>
      <c r="O2725">
        <v>0.92</v>
      </c>
      <c r="P2725" t="s">
        <v>28</v>
      </c>
      <c r="Q2725" t="s">
        <v>29</v>
      </c>
      <c r="R2725">
        <v>4.76</v>
      </c>
      <c r="S2725">
        <v>15</v>
      </c>
      <c r="T2725">
        <v>0.25</v>
      </c>
      <c r="U2725">
        <v>-1.3</v>
      </c>
      <c r="V2725" t="s">
        <v>374</v>
      </c>
      <c r="W2725" t="s">
        <v>45</v>
      </c>
      <c r="X2725">
        <v>1</v>
      </c>
      <c r="Y2725" t="str">
        <f>IF(tblRides[[#This Row],[supply_demand_ratio]]&lt;0.8,"Below 0.8",IF(tblRides[[#This Row],[supply_demand_ratio]]&lt;1,"Between 0.8-1.0",IF(tblRides[[#This Row],[supply_demand_ratio]]&lt;=1.2,"Between 1.0-1.2","Above 1.2")))</f>
        <v>Between 0.8-1.0</v>
      </c>
    </row>
    <row r="2726" spans="1:25" x14ac:dyDescent="0.3">
      <c r="A2726" t="s">
        <v>2781</v>
      </c>
      <c r="B2726" s="1">
        <v>46047.402083333334</v>
      </c>
      <c r="C2726" s="2">
        <v>46047</v>
      </c>
      <c r="D2726">
        <v>9</v>
      </c>
      <c r="E2726" t="s">
        <v>36</v>
      </c>
      <c r="F2726" t="s">
        <v>26</v>
      </c>
      <c r="G2726">
        <v>1.4</v>
      </c>
      <c r="H2726">
        <v>74.41</v>
      </c>
      <c r="J2726">
        <v>1.2</v>
      </c>
      <c r="K2726">
        <v>7.5</v>
      </c>
      <c r="L2726">
        <v>10.3</v>
      </c>
      <c r="M2726">
        <v>101</v>
      </c>
      <c r="N2726" t="s">
        <v>27</v>
      </c>
      <c r="O2726">
        <v>0.83399999999999996</v>
      </c>
      <c r="P2726" t="s">
        <v>58</v>
      </c>
      <c r="Q2726" t="s">
        <v>59</v>
      </c>
      <c r="R2726">
        <v>4.55</v>
      </c>
      <c r="S2726">
        <v>3</v>
      </c>
      <c r="U2726">
        <v>2.8</v>
      </c>
      <c r="V2726" t="s">
        <v>374</v>
      </c>
      <c r="W2726" t="s">
        <v>45</v>
      </c>
      <c r="X2726">
        <v>0</v>
      </c>
      <c r="Y2726" t="str">
        <f>IF(tblRides[[#This Row],[supply_demand_ratio]]&lt;0.8,"Below 0.8",IF(tblRides[[#This Row],[supply_demand_ratio]]&lt;1,"Between 0.8-1.0",IF(tblRides[[#This Row],[supply_demand_ratio]]&lt;=1.2,"Between 1.0-1.2","Above 1.2")))</f>
        <v>Between 0.8-1.0</v>
      </c>
    </row>
    <row r="2727" spans="1:25" x14ac:dyDescent="0.3">
      <c r="A2727" t="s">
        <v>2782</v>
      </c>
      <c r="B2727" s="1">
        <v>46047.411805555559</v>
      </c>
      <c r="C2727" s="2">
        <v>46047</v>
      </c>
      <c r="D2727">
        <v>9</v>
      </c>
      <c r="E2727" t="s">
        <v>43</v>
      </c>
      <c r="F2727" t="s">
        <v>26</v>
      </c>
      <c r="G2727">
        <v>4.4000000000000004</v>
      </c>
      <c r="H2727">
        <v>102.03</v>
      </c>
      <c r="I2727">
        <v>103.98</v>
      </c>
      <c r="J2727">
        <v>1</v>
      </c>
      <c r="K2727">
        <v>4.0999999999999996</v>
      </c>
      <c r="L2727">
        <v>3.1</v>
      </c>
      <c r="M2727">
        <v>66</v>
      </c>
      <c r="N2727" t="s">
        <v>41</v>
      </c>
      <c r="O2727">
        <v>1.1990000000000001</v>
      </c>
      <c r="P2727" t="s">
        <v>28</v>
      </c>
      <c r="Q2727" t="s">
        <v>29</v>
      </c>
      <c r="R2727">
        <v>4.68</v>
      </c>
      <c r="S2727">
        <v>6</v>
      </c>
      <c r="T2727">
        <v>1.95</v>
      </c>
      <c r="U2727">
        <v>-1</v>
      </c>
      <c r="V2727" t="s">
        <v>374</v>
      </c>
      <c r="W2727" t="s">
        <v>31</v>
      </c>
      <c r="X2727">
        <v>1</v>
      </c>
      <c r="Y2727" t="str">
        <f>IF(tblRides[[#This Row],[supply_demand_ratio]]&lt;0.8,"Below 0.8",IF(tblRides[[#This Row],[supply_demand_ratio]]&lt;1,"Between 0.8-1.0",IF(tblRides[[#This Row],[supply_demand_ratio]]&lt;=1.2,"Between 1.0-1.2","Above 1.2")))</f>
        <v>Between 1.0-1.2</v>
      </c>
    </row>
    <row r="2728" spans="1:25" x14ac:dyDescent="0.3">
      <c r="A2728" t="s">
        <v>2783</v>
      </c>
      <c r="B2728" s="1">
        <v>46047.414583333331</v>
      </c>
      <c r="C2728" s="2">
        <v>46047</v>
      </c>
      <c r="D2728">
        <v>9</v>
      </c>
      <c r="E2728" t="s">
        <v>25</v>
      </c>
      <c r="F2728" t="s">
        <v>34</v>
      </c>
      <c r="G2728">
        <v>3.9</v>
      </c>
      <c r="H2728">
        <v>104.41</v>
      </c>
      <c r="I2728">
        <v>105.47</v>
      </c>
      <c r="J2728">
        <v>1.1000000000000001</v>
      </c>
      <c r="K2728">
        <v>7.4</v>
      </c>
      <c r="L2728">
        <v>4.5999999999999996</v>
      </c>
      <c r="M2728">
        <v>94</v>
      </c>
      <c r="N2728" t="s">
        <v>27</v>
      </c>
      <c r="O2728">
        <v>0.76</v>
      </c>
      <c r="P2728" t="s">
        <v>28</v>
      </c>
      <c r="Q2728" t="s">
        <v>29</v>
      </c>
      <c r="R2728">
        <v>4.97</v>
      </c>
      <c r="S2728">
        <v>0</v>
      </c>
      <c r="T2728">
        <v>1.06</v>
      </c>
      <c r="U2728">
        <v>-2.8</v>
      </c>
      <c r="V2728" t="s">
        <v>374</v>
      </c>
      <c r="W2728" t="s">
        <v>45</v>
      </c>
      <c r="X2728">
        <v>1</v>
      </c>
      <c r="Y2728" t="str">
        <f>IF(tblRides[[#This Row],[supply_demand_ratio]]&lt;0.8,"Below 0.8",IF(tblRides[[#This Row],[supply_demand_ratio]]&lt;1,"Between 0.8-1.0",IF(tblRides[[#This Row],[supply_demand_ratio]]&lt;=1.2,"Between 1.0-1.2","Above 1.2")))</f>
        <v>Below 0.8</v>
      </c>
    </row>
    <row r="2729" spans="1:25" x14ac:dyDescent="0.3">
      <c r="A2729" t="s">
        <v>2784</v>
      </c>
      <c r="B2729" s="1">
        <v>46047.424305555556</v>
      </c>
      <c r="C2729" s="2">
        <v>46047</v>
      </c>
      <c r="D2729">
        <v>10</v>
      </c>
      <c r="E2729" t="s">
        <v>25</v>
      </c>
      <c r="F2729" t="s">
        <v>26</v>
      </c>
      <c r="G2729">
        <v>3.3</v>
      </c>
      <c r="H2729">
        <v>120.48</v>
      </c>
      <c r="I2729">
        <v>115.14</v>
      </c>
      <c r="J2729">
        <v>1.4</v>
      </c>
      <c r="K2729">
        <v>6.6</v>
      </c>
      <c r="L2729">
        <v>9.8000000000000007</v>
      </c>
      <c r="M2729">
        <v>101</v>
      </c>
      <c r="N2729" t="s">
        <v>72</v>
      </c>
      <c r="O2729">
        <v>0.622</v>
      </c>
      <c r="P2729" t="s">
        <v>28</v>
      </c>
      <c r="Q2729" t="s">
        <v>29</v>
      </c>
      <c r="R2729">
        <v>4.71</v>
      </c>
      <c r="S2729">
        <v>49</v>
      </c>
      <c r="T2729">
        <v>-5.34</v>
      </c>
      <c r="U2729">
        <v>3.2</v>
      </c>
      <c r="V2729" t="s">
        <v>374</v>
      </c>
      <c r="W2729" t="s">
        <v>45</v>
      </c>
      <c r="X2729">
        <v>1</v>
      </c>
      <c r="Y2729" t="str">
        <f>IF(tblRides[[#This Row],[supply_demand_ratio]]&lt;0.8,"Below 0.8",IF(tblRides[[#This Row],[supply_demand_ratio]]&lt;1,"Between 0.8-1.0",IF(tblRides[[#This Row],[supply_demand_ratio]]&lt;=1.2,"Between 1.0-1.2","Above 1.2")))</f>
        <v>Below 0.8</v>
      </c>
    </row>
    <row r="2730" spans="1:25" x14ac:dyDescent="0.3">
      <c r="A2730" t="s">
        <v>2785</v>
      </c>
      <c r="B2730" s="1">
        <v>46047.429166666669</v>
      </c>
      <c r="C2730" s="2">
        <v>46047</v>
      </c>
      <c r="D2730">
        <v>10</v>
      </c>
      <c r="E2730" t="s">
        <v>33</v>
      </c>
      <c r="F2730" t="s">
        <v>26</v>
      </c>
      <c r="G2730">
        <v>11</v>
      </c>
      <c r="H2730">
        <v>207.79</v>
      </c>
      <c r="I2730">
        <v>213.72</v>
      </c>
      <c r="J2730">
        <v>1</v>
      </c>
      <c r="K2730">
        <v>8.1999999999999993</v>
      </c>
      <c r="L2730">
        <v>7.4</v>
      </c>
      <c r="M2730">
        <v>76</v>
      </c>
      <c r="N2730" t="s">
        <v>27</v>
      </c>
      <c r="O2730">
        <v>0.85899999999999999</v>
      </c>
      <c r="P2730" t="s">
        <v>28</v>
      </c>
      <c r="Q2730" t="s">
        <v>29</v>
      </c>
      <c r="R2730">
        <v>4.6100000000000003</v>
      </c>
      <c r="S2730">
        <v>6</v>
      </c>
      <c r="T2730">
        <v>5.93</v>
      </c>
      <c r="U2730">
        <v>-0.8</v>
      </c>
      <c r="V2730" t="s">
        <v>374</v>
      </c>
      <c r="W2730" t="s">
        <v>45</v>
      </c>
      <c r="X2730">
        <v>1</v>
      </c>
      <c r="Y2730" t="str">
        <f>IF(tblRides[[#This Row],[supply_demand_ratio]]&lt;0.8,"Below 0.8",IF(tblRides[[#This Row],[supply_demand_ratio]]&lt;1,"Between 0.8-1.0",IF(tblRides[[#This Row],[supply_demand_ratio]]&lt;=1.2,"Between 1.0-1.2","Above 1.2")))</f>
        <v>Between 0.8-1.0</v>
      </c>
    </row>
    <row r="2731" spans="1:25" x14ac:dyDescent="0.3">
      <c r="A2731" t="s">
        <v>2786</v>
      </c>
      <c r="B2731" s="1">
        <v>46047.474999999999</v>
      </c>
      <c r="C2731" s="2">
        <v>46047</v>
      </c>
      <c r="D2731">
        <v>11</v>
      </c>
      <c r="E2731" t="s">
        <v>25</v>
      </c>
      <c r="F2731" t="s">
        <v>26</v>
      </c>
      <c r="G2731">
        <v>19.8</v>
      </c>
      <c r="H2731">
        <v>324.31</v>
      </c>
      <c r="I2731">
        <v>332.32</v>
      </c>
      <c r="J2731">
        <v>1</v>
      </c>
      <c r="K2731">
        <v>5.7</v>
      </c>
      <c r="L2731">
        <v>8</v>
      </c>
      <c r="M2731">
        <v>128</v>
      </c>
      <c r="N2731" t="s">
        <v>27</v>
      </c>
      <c r="O2731">
        <v>1.167</v>
      </c>
      <c r="P2731" t="s">
        <v>28</v>
      </c>
      <c r="Q2731" t="s">
        <v>29</v>
      </c>
      <c r="R2731">
        <v>4.6900000000000004</v>
      </c>
      <c r="S2731">
        <v>2</v>
      </c>
      <c r="T2731">
        <v>8.01</v>
      </c>
      <c r="U2731">
        <v>2.2999999999999998</v>
      </c>
      <c r="V2731" t="s">
        <v>374</v>
      </c>
      <c r="W2731" t="s">
        <v>45</v>
      </c>
      <c r="X2731">
        <v>1</v>
      </c>
      <c r="Y2731" t="str">
        <f>IF(tblRides[[#This Row],[supply_demand_ratio]]&lt;0.8,"Below 0.8",IF(tblRides[[#This Row],[supply_demand_ratio]]&lt;1,"Between 0.8-1.0",IF(tblRides[[#This Row],[supply_demand_ratio]]&lt;=1.2,"Between 1.0-1.2","Above 1.2")))</f>
        <v>Between 1.0-1.2</v>
      </c>
    </row>
    <row r="2732" spans="1:25" x14ac:dyDescent="0.3">
      <c r="A2732" t="s">
        <v>2787</v>
      </c>
      <c r="B2732" s="1">
        <v>46047.484027777777</v>
      </c>
      <c r="C2732" s="2">
        <v>46047</v>
      </c>
      <c r="D2732">
        <v>11</v>
      </c>
      <c r="E2732" t="s">
        <v>33</v>
      </c>
      <c r="F2732" t="s">
        <v>26</v>
      </c>
      <c r="G2732">
        <v>3.3</v>
      </c>
      <c r="H2732">
        <v>91.63</v>
      </c>
      <c r="J2732">
        <v>1</v>
      </c>
      <c r="K2732">
        <v>5.0999999999999996</v>
      </c>
      <c r="L2732">
        <v>1.9</v>
      </c>
      <c r="M2732">
        <v>90</v>
      </c>
      <c r="N2732" t="s">
        <v>41</v>
      </c>
      <c r="O2732">
        <v>1.3140000000000001</v>
      </c>
      <c r="P2732" t="s">
        <v>58</v>
      </c>
      <c r="Q2732" t="s">
        <v>59</v>
      </c>
      <c r="R2732">
        <v>4.4400000000000004</v>
      </c>
      <c r="S2732">
        <v>32</v>
      </c>
      <c r="U2732">
        <v>-3.2</v>
      </c>
      <c r="V2732" t="s">
        <v>374</v>
      </c>
      <c r="W2732" t="s">
        <v>45</v>
      </c>
      <c r="X2732">
        <v>0</v>
      </c>
      <c r="Y2732" t="str">
        <f>IF(tblRides[[#This Row],[supply_demand_ratio]]&lt;0.8,"Below 0.8",IF(tblRides[[#This Row],[supply_demand_ratio]]&lt;1,"Between 0.8-1.0",IF(tblRides[[#This Row],[supply_demand_ratio]]&lt;=1.2,"Between 1.0-1.2","Above 1.2")))</f>
        <v>Above 1.2</v>
      </c>
    </row>
    <row r="2733" spans="1:25" x14ac:dyDescent="0.3">
      <c r="A2733" t="s">
        <v>2788</v>
      </c>
      <c r="B2733" s="1">
        <v>46047.501388888886</v>
      </c>
      <c r="C2733" s="2">
        <v>46047</v>
      </c>
      <c r="D2733">
        <v>12</v>
      </c>
      <c r="E2733" t="s">
        <v>43</v>
      </c>
      <c r="F2733" t="s">
        <v>34</v>
      </c>
      <c r="G2733">
        <v>0.9</v>
      </c>
      <c r="H2733">
        <v>52.82</v>
      </c>
      <c r="I2733">
        <v>53.61</v>
      </c>
      <c r="J2733">
        <v>1</v>
      </c>
      <c r="K2733">
        <v>7.3</v>
      </c>
      <c r="L2733">
        <v>8.8000000000000007</v>
      </c>
      <c r="M2733">
        <v>60</v>
      </c>
      <c r="N2733" t="s">
        <v>41</v>
      </c>
      <c r="O2733">
        <v>1.103</v>
      </c>
      <c r="P2733" t="s">
        <v>28</v>
      </c>
      <c r="Q2733" t="s">
        <v>29</v>
      </c>
      <c r="R2733">
        <v>4.55</v>
      </c>
      <c r="S2733">
        <v>0</v>
      </c>
      <c r="T2733">
        <v>0.79</v>
      </c>
      <c r="U2733">
        <v>1.5</v>
      </c>
      <c r="V2733" t="s">
        <v>374</v>
      </c>
      <c r="W2733" t="s">
        <v>45</v>
      </c>
      <c r="X2733">
        <v>1</v>
      </c>
      <c r="Y2733" t="str">
        <f>IF(tblRides[[#This Row],[supply_demand_ratio]]&lt;0.8,"Below 0.8",IF(tblRides[[#This Row],[supply_demand_ratio]]&lt;1,"Between 0.8-1.0",IF(tblRides[[#This Row],[supply_demand_ratio]]&lt;=1.2,"Between 1.0-1.2","Above 1.2")))</f>
        <v>Between 1.0-1.2</v>
      </c>
    </row>
    <row r="2734" spans="1:25" x14ac:dyDescent="0.3">
      <c r="A2734" t="s">
        <v>2789</v>
      </c>
      <c r="B2734" s="1">
        <v>46047.507638888892</v>
      </c>
      <c r="C2734" s="2">
        <v>46047</v>
      </c>
      <c r="D2734">
        <v>12</v>
      </c>
      <c r="E2734" t="s">
        <v>43</v>
      </c>
      <c r="F2734" t="s">
        <v>26</v>
      </c>
      <c r="G2734">
        <v>3.4</v>
      </c>
      <c r="H2734">
        <v>80.569999999999993</v>
      </c>
      <c r="I2734">
        <v>77.989999999999995</v>
      </c>
      <c r="J2734">
        <v>1</v>
      </c>
      <c r="K2734">
        <v>4.5</v>
      </c>
      <c r="L2734">
        <v>5.3</v>
      </c>
      <c r="M2734">
        <v>65</v>
      </c>
      <c r="N2734" t="s">
        <v>41</v>
      </c>
      <c r="O2734">
        <v>1.877</v>
      </c>
      <c r="P2734" t="s">
        <v>28</v>
      </c>
      <c r="Q2734" t="s">
        <v>29</v>
      </c>
      <c r="R2734">
        <v>4.84</v>
      </c>
      <c r="S2734">
        <v>16</v>
      </c>
      <c r="T2734">
        <v>-2.58</v>
      </c>
      <c r="U2734">
        <v>0.8</v>
      </c>
      <c r="V2734" t="s">
        <v>374</v>
      </c>
      <c r="W2734" t="s">
        <v>31</v>
      </c>
      <c r="X2734">
        <v>1</v>
      </c>
      <c r="Y2734" t="str">
        <f>IF(tblRides[[#This Row],[supply_demand_ratio]]&lt;0.8,"Below 0.8",IF(tblRides[[#This Row],[supply_demand_ratio]]&lt;1,"Between 0.8-1.0",IF(tblRides[[#This Row],[supply_demand_ratio]]&lt;=1.2,"Between 1.0-1.2","Above 1.2")))</f>
        <v>Above 1.2</v>
      </c>
    </row>
    <row r="2735" spans="1:25" x14ac:dyDescent="0.3">
      <c r="A2735" t="s">
        <v>2790</v>
      </c>
      <c r="B2735" s="1">
        <v>46047.523611111108</v>
      </c>
      <c r="C2735" s="2">
        <v>46047</v>
      </c>
      <c r="D2735">
        <v>12</v>
      </c>
      <c r="E2735" t="s">
        <v>25</v>
      </c>
      <c r="F2735" t="s">
        <v>34</v>
      </c>
      <c r="G2735">
        <v>10.6</v>
      </c>
      <c r="H2735">
        <v>210.86</v>
      </c>
      <c r="I2735">
        <v>211.05</v>
      </c>
      <c r="J2735">
        <v>1.1000000000000001</v>
      </c>
      <c r="K2735">
        <v>2</v>
      </c>
      <c r="L2735">
        <v>5.2</v>
      </c>
      <c r="M2735">
        <v>115</v>
      </c>
      <c r="N2735" t="s">
        <v>41</v>
      </c>
      <c r="O2735">
        <v>1.161</v>
      </c>
      <c r="P2735" t="s">
        <v>28</v>
      </c>
      <c r="Q2735" t="s">
        <v>29</v>
      </c>
      <c r="R2735">
        <v>4.6900000000000004</v>
      </c>
      <c r="S2735">
        <v>0</v>
      </c>
      <c r="T2735">
        <v>0.19</v>
      </c>
      <c r="U2735">
        <v>3.2</v>
      </c>
      <c r="V2735" t="s">
        <v>374</v>
      </c>
      <c r="W2735" t="s">
        <v>31</v>
      </c>
      <c r="X2735">
        <v>1</v>
      </c>
      <c r="Y2735" t="str">
        <f>IF(tblRides[[#This Row],[supply_demand_ratio]]&lt;0.8,"Below 0.8",IF(tblRides[[#This Row],[supply_demand_ratio]]&lt;1,"Between 0.8-1.0",IF(tblRides[[#This Row],[supply_demand_ratio]]&lt;=1.2,"Between 1.0-1.2","Above 1.2")))</f>
        <v>Between 1.0-1.2</v>
      </c>
    </row>
    <row r="2736" spans="1:25" x14ac:dyDescent="0.3">
      <c r="A2736" t="s">
        <v>2791</v>
      </c>
      <c r="B2736" s="1">
        <v>46047.532638888886</v>
      </c>
      <c r="C2736" s="2">
        <v>46047</v>
      </c>
      <c r="D2736">
        <v>12</v>
      </c>
      <c r="E2736" t="s">
        <v>36</v>
      </c>
      <c r="F2736" t="s">
        <v>26</v>
      </c>
      <c r="G2736">
        <v>9.1</v>
      </c>
      <c r="H2736">
        <v>177.61</v>
      </c>
      <c r="I2736">
        <v>169.15</v>
      </c>
      <c r="J2736">
        <v>1</v>
      </c>
      <c r="K2736">
        <v>4.5</v>
      </c>
      <c r="L2736">
        <v>1</v>
      </c>
      <c r="M2736">
        <v>97</v>
      </c>
      <c r="N2736" t="s">
        <v>41</v>
      </c>
      <c r="O2736">
        <v>1.0740000000000001</v>
      </c>
      <c r="P2736" t="s">
        <v>28</v>
      </c>
      <c r="Q2736" t="s">
        <v>29</v>
      </c>
      <c r="R2736">
        <v>4.6399999999999997</v>
      </c>
      <c r="S2736">
        <v>41</v>
      </c>
      <c r="T2736">
        <v>-8.4600000000000009</v>
      </c>
      <c r="U2736">
        <v>-3.5</v>
      </c>
      <c r="V2736" t="s">
        <v>374</v>
      </c>
      <c r="W2736" t="s">
        <v>31</v>
      </c>
      <c r="X2736">
        <v>1</v>
      </c>
      <c r="Y2736" t="str">
        <f>IF(tblRides[[#This Row],[supply_demand_ratio]]&lt;0.8,"Below 0.8",IF(tblRides[[#This Row],[supply_demand_ratio]]&lt;1,"Between 0.8-1.0",IF(tblRides[[#This Row],[supply_demand_ratio]]&lt;=1.2,"Between 1.0-1.2","Above 1.2")))</f>
        <v>Between 1.0-1.2</v>
      </c>
    </row>
    <row r="2737" spans="1:25" x14ac:dyDescent="0.3">
      <c r="A2737" t="s">
        <v>2792</v>
      </c>
      <c r="B2737" s="1">
        <v>46047.538888888892</v>
      </c>
      <c r="C2737" s="2">
        <v>46047</v>
      </c>
      <c r="D2737">
        <v>12</v>
      </c>
      <c r="E2737" t="s">
        <v>43</v>
      </c>
      <c r="F2737" t="s">
        <v>26</v>
      </c>
      <c r="G2737">
        <v>5.4</v>
      </c>
      <c r="H2737">
        <v>123.75</v>
      </c>
      <c r="I2737">
        <v>126.46</v>
      </c>
      <c r="J2737">
        <v>1</v>
      </c>
      <c r="K2737">
        <v>3.8</v>
      </c>
      <c r="L2737">
        <v>1</v>
      </c>
      <c r="M2737">
        <v>74</v>
      </c>
      <c r="N2737" t="s">
        <v>41</v>
      </c>
      <c r="O2737">
        <v>1.845</v>
      </c>
      <c r="P2737" t="s">
        <v>28</v>
      </c>
      <c r="Q2737" t="s">
        <v>29</v>
      </c>
      <c r="R2737">
        <v>4.71</v>
      </c>
      <c r="S2737">
        <v>3</v>
      </c>
      <c r="T2737">
        <v>2.71</v>
      </c>
      <c r="U2737">
        <v>-2.8</v>
      </c>
      <c r="V2737" t="s">
        <v>374</v>
      </c>
      <c r="W2737" t="s">
        <v>31</v>
      </c>
      <c r="X2737">
        <v>1</v>
      </c>
      <c r="Y2737" t="str">
        <f>IF(tblRides[[#This Row],[supply_demand_ratio]]&lt;0.8,"Below 0.8",IF(tblRides[[#This Row],[supply_demand_ratio]]&lt;1,"Between 0.8-1.0",IF(tblRides[[#This Row],[supply_demand_ratio]]&lt;=1.2,"Between 1.0-1.2","Above 1.2")))</f>
        <v>Above 1.2</v>
      </c>
    </row>
    <row r="2738" spans="1:25" x14ac:dyDescent="0.3">
      <c r="A2738" t="s">
        <v>2793</v>
      </c>
      <c r="B2738" s="1">
        <v>46047.552083333336</v>
      </c>
      <c r="C2738" s="2">
        <v>46047</v>
      </c>
      <c r="D2738">
        <v>13</v>
      </c>
      <c r="E2738" t="s">
        <v>36</v>
      </c>
      <c r="F2738" t="s">
        <v>34</v>
      </c>
      <c r="G2738">
        <v>7.8</v>
      </c>
      <c r="H2738">
        <v>148.36000000000001</v>
      </c>
      <c r="I2738">
        <v>154.9</v>
      </c>
      <c r="J2738">
        <v>1</v>
      </c>
      <c r="K2738">
        <v>4.2</v>
      </c>
      <c r="L2738">
        <v>8.6999999999999993</v>
      </c>
      <c r="M2738">
        <v>111</v>
      </c>
      <c r="N2738" t="s">
        <v>27</v>
      </c>
      <c r="O2738">
        <v>1.1659999999999999</v>
      </c>
      <c r="P2738" t="s">
        <v>28</v>
      </c>
      <c r="Q2738" t="s">
        <v>29</v>
      </c>
      <c r="R2738">
        <v>4.87</v>
      </c>
      <c r="S2738">
        <v>0</v>
      </c>
      <c r="T2738">
        <v>6.54</v>
      </c>
      <c r="U2738">
        <v>4.5</v>
      </c>
      <c r="V2738" t="s">
        <v>374</v>
      </c>
      <c r="W2738" t="s">
        <v>31</v>
      </c>
      <c r="X2738">
        <v>1</v>
      </c>
      <c r="Y2738" t="str">
        <f>IF(tblRides[[#This Row],[supply_demand_ratio]]&lt;0.8,"Below 0.8",IF(tblRides[[#This Row],[supply_demand_ratio]]&lt;1,"Between 0.8-1.0",IF(tblRides[[#This Row],[supply_demand_ratio]]&lt;=1.2,"Between 1.0-1.2","Above 1.2")))</f>
        <v>Between 1.0-1.2</v>
      </c>
    </row>
    <row r="2739" spans="1:25" x14ac:dyDescent="0.3">
      <c r="A2739" t="s">
        <v>2794</v>
      </c>
      <c r="B2739" s="1">
        <v>46047.554861111108</v>
      </c>
      <c r="C2739" s="2">
        <v>46047</v>
      </c>
      <c r="D2739">
        <v>13</v>
      </c>
      <c r="E2739" t="s">
        <v>43</v>
      </c>
      <c r="F2739" t="s">
        <v>26</v>
      </c>
      <c r="G2739">
        <v>4.0999999999999996</v>
      </c>
      <c r="H2739">
        <v>98.96</v>
      </c>
      <c r="I2739">
        <v>106.09</v>
      </c>
      <c r="J2739">
        <v>1</v>
      </c>
      <c r="K2739">
        <v>5.3</v>
      </c>
      <c r="L2739">
        <v>5.8</v>
      </c>
      <c r="M2739">
        <v>74</v>
      </c>
      <c r="N2739" t="s">
        <v>41</v>
      </c>
      <c r="O2739">
        <v>1.7609999999999999</v>
      </c>
      <c r="P2739" t="s">
        <v>28</v>
      </c>
      <c r="Q2739" t="s">
        <v>29</v>
      </c>
      <c r="R2739">
        <v>5</v>
      </c>
      <c r="S2739">
        <v>17</v>
      </c>
      <c r="T2739">
        <v>7.13</v>
      </c>
      <c r="U2739">
        <v>0.5</v>
      </c>
      <c r="V2739" t="s">
        <v>374</v>
      </c>
      <c r="W2739" t="s">
        <v>45</v>
      </c>
      <c r="X2739">
        <v>1</v>
      </c>
      <c r="Y2739" t="str">
        <f>IF(tblRides[[#This Row],[supply_demand_ratio]]&lt;0.8,"Below 0.8",IF(tblRides[[#This Row],[supply_demand_ratio]]&lt;1,"Between 0.8-1.0",IF(tblRides[[#This Row],[supply_demand_ratio]]&lt;=1.2,"Between 1.0-1.2","Above 1.2")))</f>
        <v>Above 1.2</v>
      </c>
    </row>
    <row r="2740" spans="1:25" x14ac:dyDescent="0.3">
      <c r="A2740" t="s">
        <v>2795</v>
      </c>
      <c r="B2740" s="1">
        <v>46047.563888888886</v>
      </c>
      <c r="C2740" s="2">
        <v>46047</v>
      </c>
      <c r="D2740">
        <v>13</v>
      </c>
      <c r="E2740" t="s">
        <v>25</v>
      </c>
      <c r="F2740" t="s">
        <v>26</v>
      </c>
      <c r="G2740">
        <v>3.2</v>
      </c>
      <c r="H2740">
        <v>83.69</v>
      </c>
      <c r="I2740">
        <v>82.49</v>
      </c>
      <c r="J2740">
        <v>1</v>
      </c>
      <c r="K2740">
        <v>6</v>
      </c>
      <c r="L2740">
        <v>3.3</v>
      </c>
      <c r="M2740">
        <v>107</v>
      </c>
      <c r="N2740" t="s">
        <v>27</v>
      </c>
      <c r="O2740">
        <v>0.93500000000000005</v>
      </c>
      <c r="P2740" t="s">
        <v>28</v>
      </c>
      <c r="Q2740" t="s">
        <v>29</v>
      </c>
      <c r="R2740">
        <v>4.13</v>
      </c>
      <c r="S2740">
        <v>6</v>
      </c>
      <c r="T2740">
        <v>-1.2</v>
      </c>
      <c r="U2740">
        <v>-2.7</v>
      </c>
      <c r="V2740" t="s">
        <v>374</v>
      </c>
      <c r="W2740" t="s">
        <v>45</v>
      </c>
      <c r="X2740">
        <v>1</v>
      </c>
      <c r="Y2740" t="str">
        <f>IF(tblRides[[#This Row],[supply_demand_ratio]]&lt;0.8,"Below 0.8",IF(tblRides[[#This Row],[supply_demand_ratio]]&lt;1,"Between 0.8-1.0",IF(tblRides[[#This Row],[supply_demand_ratio]]&lt;=1.2,"Between 1.0-1.2","Above 1.2")))</f>
        <v>Between 0.8-1.0</v>
      </c>
    </row>
    <row r="2741" spans="1:25" x14ac:dyDescent="0.3">
      <c r="A2741" t="s">
        <v>2796</v>
      </c>
      <c r="B2741" s="1">
        <v>46047.563888888886</v>
      </c>
      <c r="C2741" s="2">
        <v>46047</v>
      </c>
      <c r="D2741">
        <v>13</v>
      </c>
      <c r="E2741" t="s">
        <v>43</v>
      </c>
      <c r="F2741" t="s">
        <v>26</v>
      </c>
      <c r="G2741">
        <v>2.7</v>
      </c>
      <c r="H2741">
        <v>87.67</v>
      </c>
      <c r="I2741">
        <v>82.12</v>
      </c>
      <c r="J2741">
        <v>1.2</v>
      </c>
      <c r="K2741">
        <v>2</v>
      </c>
      <c r="L2741">
        <v>4</v>
      </c>
      <c r="M2741">
        <v>70</v>
      </c>
      <c r="N2741" t="s">
        <v>41</v>
      </c>
      <c r="O2741">
        <v>1.5980000000000001</v>
      </c>
      <c r="P2741" t="s">
        <v>28</v>
      </c>
      <c r="Q2741" t="s">
        <v>29</v>
      </c>
      <c r="R2741">
        <v>4.7</v>
      </c>
      <c r="S2741">
        <v>6</v>
      </c>
      <c r="T2741">
        <v>-5.55</v>
      </c>
      <c r="U2741">
        <v>2</v>
      </c>
      <c r="V2741" t="s">
        <v>374</v>
      </c>
      <c r="W2741" t="s">
        <v>31</v>
      </c>
      <c r="X2741">
        <v>1</v>
      </c>
      <c r="Y2741" t="str">
        <f>IF(tblRides[[#This Row],[supply_demand_ratio]]&lt;0.8,"Below 0.8",IF(tblRides[[#This Row],[supply_demand_ratio]]&lt;1,"Between 0.8-1.0",IF(tblRides[[#This Row],[supply_demand_ratio]]&lt;=1.2,"Between 1.0-1.2","Above 1.2")))</f>
        <v>Above 1.2</v>
      </c>
    </row>
    <row r="2742" spans="1:25" x14ac:dyDescent="0.3">
      <c r="A2742" t="s">
        <v>2797</v>
      </c>
      <c r="B2742" s="1">
        <v>46047.565972222219</v>
      </c>
      <c r="C2742" s="2">
        <v>46047</v>
      </c>
      <c r="D2742">
        <v>13</v>
      </c>
      <c r="E2742" t="s">
        <v>33</v>
      </c>
      <c r="F2742" t="s">
        <v>34</v>
      </c>
      <c r="G2742">
        <v>5.2</v>
      </c>
      <c r="H2742">
        <v>127.39</v>
      </c>
      <c r="J2742">
        <v>1</v>
      </c>
      <c r="K2742">
        <v>4.3</v>
      </c>
      <c r="L2742">
        <v>3.6</v>
      </c>
      <c r="M2742">
        <v>82</v>
      </c>
      <c r="N2742" t="s">
        <v>41</v>
      </c>
      <c r="O2742">
        <v>1.21</v>
      </c>
      <c r="P2742" t="s">
        <v>58</v>
      </c>
      <c r="Q2742" t="s">
        <v>59</v>
      </c>
      <c r="R2742">
        <v>4.6500000000000004</v>
      </c>
      <c r="S2742">
        <v>0</v>
      </c>
      <c r="U2742">
        <v>-0.7</v>
      </c>
      <c r="V2742" t="s">
        <v>374</v>
      </c>
      <c r="W2742" t="s">
        <v>31</v>
      </c>
      <c r="X2742">
        <v>0</v>
      </c>
      <c r="Y2742" t="str">
        <f>IF(tblRides[[#This Row],[supply_demand_ratio]]&lt;0.8,"Below 0.8",IF(tblRides[[#This Row],[supply_demand_ratio]]&lt;1,"Between 0.8-1.0",IF(tblRides[[#This Row],[supply_demand_ratio]]&lt;=1.2,"Between 1.0-1.2","Above 1.2")))</f>
        <v>Above 1.2</v>
      </c>
    </row>
    <row r="2743" spans="1:25" x14ac:dyDescent="0.3">
      <c r="A2743" t="s">
        <v>2798</v>
      </c>
      <c r="B2743" s="1">
        <v>46047.575694444444</v>
      </c>
      <c r="C2743" s="2">
        <v>46047</v>
      </c>
      <c r="D2743">
        <v>13</v>
      </c>
      <c r="E2743" t="s">
        <v>43</v>
      </c>
      <c r="F2743" t="s">
        <v>26</v>
      </c>
      <c r="G2743">
        <v>3.5</v>
      </c>
      <c r="H2743">
        <v>91.18</v>
      </c>
      <c r="I2743">
        <v>88.68</v>
      </c>
      <c r="J2743">
        <v>1</v>
      </c>
      <c r="K2743">
        <v>3.8</v>
      </c>
      <c r="L2743">
        <v>2.5</v>
      </c>
      <c r="M2743">
        <v>78</v>
      </c>
      <c r="N2743" t="s">
        <v>27</v>
      </c>
      <c r="O2743">
        <v>1.389</v>
      </c>
      <c r="P2743" t="s">
        <v>28</v>
      </c>
      <c r="Q2743" t="s">
        <v>29</v>
      </c>
      <c r="R2743">
        <v>4.97</v>
      </c>
      <c r="S2743">
        <v>13</v>
      </c>
      <c r="T2743">
        <v>-2.5</v>
      </c>
      <c r="U2743">
        <v>-1.3</v>
      </c>
      <c r="V2743" t="s">
        <v>374</v>
      </c>
      <c r="W2743" t="s">
        <v>31</v>
      </c>
      <c r="X2743">
        <v>1</v>
      </c>
      <c r="Y2743" t="str">
        <f>IF(tblRides[[#This Row],[supply_demand_ratio]]&lt;0.8,"Below 0.8",IF(tblRides[[#This Row],[supply_demand_ratio]]&lt;1,"Between 0.8-1.0",IF(tblRides[[#This Row],[supply_demand_ratio]]&lt;=1.2,"Between 1.0-1.2","Above 1.2")))</f>
        <v>Above 1.2</v>
      </c>
    </row>
    <row r="2744" spans="1:25" x14ac:dyDescent="0.3">
      <c r="A2744" t="s">
        <v>2799</v>
      </c>
      <c r="B2744" s="1">
        <v>46047.579861111109</v>
      </c>
      <c r="C2744" s="2">
        <v>46047</v>
      </c>
      <c r="D2744">
        <v>13</v>
      </c>
      <c r="E2744" t="s">
        <v>36</v>
      </c>
      <c r="F2744" t="s">
        <v>34</v>
      </c>
      <c r="G2744">
        <v>2.4</v>
      </c>
      <c r="H2744">
        <v>74.55</v>
      </c>
      <c r="I2744">
        <v>72.930000000000007</v>
      </c>
      <c r="J2744">
        <v>1</v>
      </c>
      <c r="K2744">
        <v>4.7</v>
      </c>
      <c r="L2744">
        <v>10.5</v>
      </c>
      <c r="M2744">
        <v>94</v>
      </c>
      <c r="N2744" t="s">
        <v>41</v>
      </c>
      <c r="O2744">
        <v>1.0960000000000001</v>
      </c>
      <c r="P2744" t="s">
        <v>28</v>
      </c>
      <c r="Q2744" t="s">
        <v>29</v>
      </c>
      <c r="R2744">
        <v>4.6900000000000004</v>
      </c>
      <c r="S2744">
        <v>0</v>
      </c>
      <c r="T2744">
        <v>-1.62</v>
      </c>
      <c r="U2744">
        <v>5.8</v>
      </c>
      <c r="V2744" t="s">
        <v>374</v>
      </c>
      <c r="W2744" t="s">
        <v>31</v>
      </c>
      <c r="X2744">
        <v>1</v>
      </c>
      <c r="Y2744" t="str">
        <f>IF(tblRides[[#This Row],[supply_demand_ratio]]&lt;0.8,"Below 0.8",IF(tblRides[[#This Row],[supply_demand_ratio]]&lt;1,"Between 0.8-1.0",IF(tblRides[[#This Row],[supply_demand_ratio]]&lt;=1.2,"Between 1.0-1.2","Above 1.2")))</f>
        <v>Between 1.0-1.2</v>
      </c>
    </row>
    <row r="2745" spans="1:25" x14ac:dyDescent="0.3">
      <c r="A2745" t="s">
        <v>2800</v>
      </c>
      <c r="B2745" s="1">
        <v>46047.581944444442</v>
      </c>
      <c r="C2745" s="2">
        <v>46047</v>
      </c>
      <c r="D2745">
        <v>13</v>
      </c>
      <c r="E2745" t="s">
        <v>62</v>
      </c>
      <c r="F2745" t="s">
        <v>26</v>
      </c>
      <c r="G2745">
        <v>5.9</v>
      </c>
      <c r="H2745">
        <v>134.91999999999999</v>
      </c>
      <c r="I2745">
        <v>143.11000000000001</v>
      </c>
      <c r="J2745">
        <v>1.1000000000000001</v>
      </c>
      <c r="K2745">
        <v>5.0999999999999996</v>
      </c>
      <c r="L2745">
        <v>4.5</v>
      </c>
      <c r="M2745">
        <v>69</v>
      </c>
      <c r="N2745" t="s">
        <v>41</v>
      </c>
      <c r="O2745">
        <v>1.637</v>
      </c>
      <c r="P2745" t="s">
        <v>28</v>
      </c>
      <c r="Q2745" t="s">
        <v>29</v>
      </c>
      <c r="R2745">
        <v>4.62</v>
      </c>
      <c r="S2745">
        <v>6</v>
      </c>
      <c r="T2745">
        <v>8.19</v>
      </c>
      <c r="U2745">
        <v>-0.6</v>
      </c>
      <c r="V2745" t="s">
        <v>374</v>
      </c>
      <c r="W2745" t="s">
        <v>45</v>
      </c>
      <c r="X2745">
        <v>1</v>
      </c>
      <c r="Y2745" t="str">
        <f>IF(tblRides[[#This Row],[supply_demand_ratio]]&lt;0.8,"Below 0.8",IF(tblRides[[#This Row],[supply_demand_ratio]]&lt;1,"Between 0.8-1.0",IF(tblRides[[#This Row],[supply_demand_ratio]]&lt;=1.2,"Between 1.0-1.2","Above 1.2")))</f>
        <v>Above 1.2</v>
      </c>
    </row>
    <row r="2746" spans="1:25" x14ac:dyDescent="0.3">
      <c r="A2746" t="s">
        <v>2801</v>
      </c>
      <c r="B2746" s="1">
        <v>46047.584027777775</v>
      </c>
      <c r="C2746" s="2">
        <v>46047</v>
      </c>
      <c r="D2746">
        <v>14</v>
      </c>
      <c r="E2746" t="s">
        <v>36</v>
      </c>
      <c r="F2746" t="s">
        <v>26</v>
      </c>
      <c r="G2746">
        <v>3.8</v>
      </c>
      <c r="H2746">
        <v>104.61</v>
      </c>
      <c r="I2746">
        <v>105.37</v>
      </c>
      <c r="J2746">
        <v>1</v>
      </c>
      <c r="K2746">
        <v>4.0999999999999996</v>
      </c>
      <c r="L2746">
        <v>1</v>
      </c>
      <c r="M2746">
        <v>110</v>
      </c>
      <c r="N2746" t="s">
        <v>41</v>
      </c>
      <c r="O2746">
        <v>1.296</v>
      </c>
      <c r="P2746" t="s">
        <v>28</v>
      </c>
      <c r="Q2746" t="s">
        <v>29</v>
      </c>
      <c r="R2746">
        <v>4.66</v>
      </c>
      <c r="S2746">
        <v>2</v>
      </c>
      <c r="T2746">
        <v>0.76</v>
      </c>
      <c r="U2746">
        <v>-3.1</v>
      </c>
      <c r="V2746" t="s">
        <v>374</v>
      </c>
      <c r="W2746" t="s">
        <v>31</v>
      </c>
      <c r="X2746">
        <v>1</v>
      </c>
      <c r="Y2746" t="str">
        <f>IF(tblRides[[#This Row],[supply_demand_ratio]]&lt;0.8,"Below 0.8",IF(tblRides[[#This Row],[supply_demand_ratio]]&lt;1,"Between 0.8-1.0",IF(tblRides[[#This Row],[supply_demand_ratio]]&lt;=1.2,"Between 1.0-1.2","Above 1.2")))</f>
        <v>Above 1.2</v>
      </c>
    </row>
    <row r="2747" spans="1:25" x14ac:dyDescent="0.3">
      <c r="A2747" t="s">
        <v>2802</v>
      </c>
      <c r="B2747" s="1">
        <v>46047.584722222222</v>
      </c>
      <c r="C2747" s="2">
        <v>46047</v>
      </c>
      <c r="D2747">
        <v>14</v>
      </c>
      <c r="E2747" t="s">
        <v>33</v>
      </c>
      <c r="F2747" t="s">
        <v>26</v>
      </c>
      <c r="G2747">
        <v>10.9</v>
      </c>
      <c r="H2747">
        <v>199.27</v>
      </c>
      <c r="I2747">
        <v>209.11</v>
      </c>
      <c r="J2747">
        <v>1</v>
      </c>
      <c r="K2747">
        <v>2</v>
      </c>
      <c r="L2747">
        <v>1.8</v>
      </c>
      <c r="M2747">
        <v>91</v>
      </c>
      <c r="N2747" t="s">
        <v>41</v>
      </c>
      <c r="O2747">
        <v>1.6819999999999999</v>
      </c>
      <c r="P2747" t="s">
        <v>28</v>
      </c>
      <c r="Q2747" t="s">
        <v>29</v>
      </c>
      <c r="R2747">
        <v>5</v>
      </c>
      <c r="S2747">
        <v>25</v>
      </c>
      <c r="T2747">
        <v>9.84</v>
      </c>
      <c r="U2747">
        <v>-0.2</v>
      </c>
      <c r="V2747" t="s">
        <v>374</v>
      </c>
      <c r="W2747" t="s">
        <v>31</v>
      </c>
      <c r="X2747">
        <v>1</v>
      </c>
      <c r="Y2747" t="str">
        <f>IF(tblRides[[#This Row],[supply_demand_ratio]]&lt;0.8,"Below 0.8",IF(tblRides[[#This Row],[supply_demand_ratio]]&lt;1,"Between 0.8-1.0",IF(tblRides[[#This Row],[supply_demand_ratio]]&lt;=1.2,"Between 1.0-1.2","Above 1.2")))</f>
        <v>Above 1.2</v>
      </c>
    </row>
    <row r="2748" spans="1:25" x14ac:dyDescent="0.3">
      <c r="A2748" t="s">
        <v>2803</v>
      </c>
      <c r="B2748" s="1">
        <v>46047.586805555555</v>
      </c>
      <c r="C2748" s="2">
        <v>46047</v>
      </c>
      <c r="D2748">
        <v>14</v>
      </c>
      <c r="E2748" t="s">
        <v>33</v>
      </c>
      <c r="F2748" t="s">
        <v>26</v>
      </c>
      <c r="G2748">
        <v>6.7</v>
      </c>
      <c r="H2748">
        <v>132.47999999999999</v>
      </c>
      <c r="I2748">
        <v>136.75</v>
      </c>
      <c r="J2748">
        <v>1</v>
      </c>
      <c r="K2748">
        <v>4.0999999999999996</v>
      </c>
      <c r="L2748">
        <v>2.5</v>
      </c>
      <c r="M2748">
        <v>98</v>
      </c>
      <c r="N2748" t="s">
        <v>41</v>
      </c>
      <c r="O2748">
        <v>1.9159999999999999</v>
      </c>
      <c r="P2748" t="s">
        <v>28</v>
      </c>
      <c r="Q2748" t="s">
        <v>29</v>
      </c>
      <c r="R2748">
        <v>4.3600000000000003</v>
      </c>
      <c r="S2748">
        <v>10</v>
      </c>
      <c r="T2748">
        <v>4.2699999999999996</v>
      </c>
      <c r="U2748">
        <v>-1.6</v>
      </c>
      <c r="V2748" t="s">
        <v>374</v>
      </c>
      <c r="W2748" t="s">
        <v>31</v>
      </c>
      <c r="X2748">
        <v>1</v>
      </c>
      <c r="Y2748" t="str">
        <f>IF(tblRides[[#This Row],[supply_demand_ratio]]&lt;0.8,"Below 0.8",IF(tblRides[[#This Row],[supply_demand_ratio]]&lt;1,"Between 0.8-1.0",IF(tblRides[[#This Row],[supply_demand_ratio]]&lt;=1.2,"Between 1.0-1.2","Above 1.2")))</f>
        <v>Above 1.2</v>
      </c>
    </row>
    <row r="2749" spans="1:25" x14ac:dyDescent="0.3">
      <c r="A2749" t="s">
        <v>2804</v>
      </c>
      <c r="B2749" s="1">
        <v>46047.60833333333</v>
      </c>
      <c r="C2749" s="2">
        <v>46047</v>
      </c>
      <c r="D2749">
        <v>14</v>
      </c>
      <c r="E2749" t="s">
        <v>33</v>
      </c>
      <c r="F2749" t="s">
        <v>26</v>
      </c>
      <c r="G2749">
        <v>16.2</v>
      </c>
      <c r="H2749">
        <v>250.25</v>
      </c>
      <c r="I2749">
        <v>257.44</v>
      </c>
      <c r="J2749">
        <v>1</v>
      </c>
      <c r="K2749">
        <v>6.7</v>
      </c>
      <c r="L2749">
        <v>1</v>
      </c>
      <c r="M2749">
        <v>84</v>
      </c>
      <c r="N2749" t="s">
        <v>41</v>
      </c>
      <c r="O2749">
        <v>1.1140000000000001</v>
      </c>
      <c r="P2749" t="s">
        <v>28</v>
      </c>
      <c r="Q2749" t="s">
        <v>29</v>
      </c>
      <c r="R2749">
        <v>4.7699999999999996</v>
      </c>
      <c r="S2749">
        <v>23</v>
      </c>
      <c r="T2749">
        <v>7.19</v>
      </c>
      <c r="U2749">
        <v>-5.7</v>
      </c>
      <c r="V2749" t="s">
        <v>374</v>
      </c>
      <c r="W2749" t="s">
        <v>45</v>
      </c>
      <c r="X2749">
        <v>1</v>
      </c>
      <c r="Y2749" t="str">
        <f>IF(tblRides[[#This Row],[supply_demand_ratio]]&lt;0.8,"Below 0.8",IF(tblRides[[#This Row],[supply_demand_ratio]]&lt;1,"Between 0.8-1.0",IF(tblRides[[#This Row],[supply_demand_ratio]]&lt;=1.2,"Between 1.0-1.2","Above 1.2")))</f>
        <v>Between 1.0-1.2</v>
      </c>
    </row>
    <row r="2750" spans="1:25" x14ac:dyDescent="0.3">
      <c r="A2750" t="s">
        <v>2805</v>
      </c>
      <c r="B2750" s="1">
        <v>46047.613888888889</v>
      </c>
      <c r="C2750" s="2">
        <v>46047</v>
      </c>
      <c r="D2750">
        <v>14</v>
      </c>
      <c r="E2750" t="s">
        <v>25</v>
      </c>
      <c r="F2750" t="s">
        <v>26</v>
      </c>
      <c r="G2750">
        <v>7.2</v>
      </c>
      <c r="H2750">
        <v>160.93</v>
      </c>
      <c r="I2750">
        <v>163.94</v>
      </c>
      <c r="J2750">
        <v>1</v>
      </c>
      <c r="K2750">
        <v>2.2000000000000002</v>
      </c>
      <c r="L2750">
        <v>5</v>
      </c>
      <c r="M2750">
        <v>130</v>
      </c>
      <c r="N2750" t="s">
        <v>27</v>
      </c>
      <c r="O2750">
        <v>0.998</v>
      </c>
      <c r="P2750" t="s">
        <v>28</v>
      </c>
      <c r="Q2750" t="s">
        <v>29</v>
      </c>
      <c r="R2750">
        <v>4.8</v>
      </c>
      <c r="S2750">
        <v>1</v>
      </c>
      <c r="T2750">
        <v>3.01</v>
      </c>
      <c r="U2750">
        <v>2.8</v>
      </c>
      <c r="V2750" t="s">
        <v>374</v>
      </c>
      <c r="W2750" t="s">
        <v>31</v>
      </c>
      <c r="X2750">
        <v>1</v>
      </c>
      <c r="Y2750" t="str">
        <f>IF(tblRides[[#This Row],[supply_demand_ratio]]&lt;0.8,"Below 0.8",IF(tblRides[[#This Row],[supply_demand_ratio]]&lt;1,"Between 0.8-1.0",IF(tblRides[[#This Row],[supply_demand_ratio]]&lt;=1.2,"Between 1.0-1.2","Above 1.2")))</f>
        <v>Between 0.8-1.0</v>
      </c>
    </row>
    <row r="2751" spans="1:25" x14ac:dyDescent="0.3">
      <c r="A2751" t="s">
        <v>2806</v>
      </c>
      <c r="B2751" s="1">
        <v>46047.620138888888</v>
      </c>
      <c r="C2751" s="2">
        <v>46047</v>
      </c>
      <c r="D2751">
        <v>14</v>
      </c>
      <c r="E2751" t="s">
        <v>36</v>
      </c>
      <c r="F2751" t="s">
        <v>26</v>
      </c>
      <c r="G2751">
        <v>4.9000000000000004</v>
      </c>
      <c r="H2751">
        <v>123.4</v>
      </c>
      <c r="I2751">
        <v>121.36</v>
      </c>
      <c r="J2751">
        <v>1</v>
      </c>
      <c r="K2751">
        <v>7.1</v>
      </c>
      <c r="L2751">
        <v>11.6</v>
      </c>
      <c r="M2751">
        <v>120</v>
      </c>
      <c r="N2751" t="s">
        <v>41</v>
      </c>
      <c r="O2751">
        <v>1.5629999999999999</v>
      </c>
      <c r="P2751" t="s">
        <v>28</v>
      </c>
      <c r="Q2751" t="s">
        <v>29</v>
      </c>
      <c r="R2751">
        <v>5</v>
      </c>
      <c r="S2751">
        <v>8</v>
      </c>
      <c r="T2751">
        <v>-2.04</v>
      </c>
      <c r="U2751">
        <v>4.5</v>
      </c>
      <c r="V2751" t="s">
        <v>374</v>
      </c>
      <c r="W2751" t="s">
        <v>45</v>
      </c>
      <c r="X2751">
        <v>1</v>
      </c>
      <c r="Y2751" t="str">
        <f>IF(tblRides[[#This Row],[supply_demand_ratio]]&lt;0.8,"Below 0.8",IF(tblRides[[#This Row],[supply_demand_ratio]]&lt;1,"Between 0.8-1.0",IF(tblRides[[#This Row],[supply_demand_ratio]]&lt;=1.2,"Between 1.0-1.2","Above 1.2")))</f>
        <v>Above 1.2</v>
      </c>
    </row>
    <row r="2752" spans="1:25" x14ac:dyDescent="0.3">
      <c r="A2752" t="s">
        <v>2807</v>
      </c>
      <c r="B2752" s="1">
        <v>46047.629861111112</v>
      </c>
      <c r="C2752" s="2">
        <v>46047</v>
      </c>
      <c r="D2752">
        <v>15</v>
      </c>
      <c r="E2752" t="s">
        <v>36</v>
      </c>
      <c r="F2752" t="s">
        <v>26</v>
      </c>
      <c r="G2752">
        <v>9.8000000000000007</v>
      </c>
      <c r="H2752">
        <v>207.03</v>
      </c>
      <c r="I2752">
        <v>210.99</v>
      </c>
      <c r="J2752">
        <v>1</v>
      </c>
      <c r="K2752">
        <v>2</v>
      </c>
      <c r="L2752">
        <v>3.8</v>
      </c>
      <c r="M2752">
        <v>107</v>
      </c>
      <c r="N2752" t="s">
        <v>41</v>
      </c>
      <c r="O2752">
        <v>1.25</v>
      </c>
      <c r="P2752" t="s">
        <v>28</v>
      </c>
      <c r="Q2752" t="s">
        <v>29</v>
      </c>
      <c r="R2752">
        <v>4.46</v>
      </c>
      <c r="S2752">
        <v>4</v>
      </c>
      <c r="T2752">
        <v>3.96</v>
      </c>
      <c r="U2752">
        <v>1.8</v>
      </c>
      <c r="V2752" t="s">
        <v>374</v>
      </c>
      <c r="W2752" t="s">
        <v>31</v>
      </c>
      <c r="X2752">
        <v>1</v>
      </c>
      <c r="Y2752" t="str">
        <f>IF(tblRides[[#This Row],[supply_demand_ratio]]&lt;0.8,"Below 0.8",IF(tblRides[[#This Row],[supply_demand_ratio]]&lt;1,"Between 0.8-1.0",IF(tblRides[[#This Row],[supply_demand_ratio]]&lt;=1.2,"Between 1.0-1.2","Above 1.2")))</f>
        <v>Above 1.2</v>
      </c>
    </row>
    <row r="2753" spans="1:25" x14ac:dyDescent="0.3">
      <c r="A2753" t="s">
        <v>2808</v>
      </c>
      <c r="B2753" s="1">
        <v>46047.632638888892</v>
      </c>
      <c r="C2753" s="2">
        <v>46047</v>
      </c>
      <c r="D2753">
        <v>15</v>
      </c>
      <c r="E2753" t="s">
        <v>25</v>
      </c>
      <c r="F2753" t="s">
        <v>26</v>
      </c>
      <c r="G2753">
        <v>15</v>
      </c>
      <c r="H2753">
        <v>242.21</v>
      </c>
      <c r="I2753">
        <v>260.27</v>
      </c>
      <c r="J2753">
        <v>1</v>
      </c>
      <c r="K2753">
        <v>5.2</v>
      </c>
      <c r="L2753">
        <v>5.5</v>
      </c>
      <c r="M2753">
        <v>119</v>
      </c>
      <c r="N2753" t="s">
        <v>27</v>
      </c>
      <c r="O2753">
        <v>0.96399999999999997</v>
      </c>
      <c r="P2753" t="s">
        <v>28</v>
      </c>
      <c r="Q2753" t="s">
        <v>29</v>
      </c>
      <c r="R2753">
        <v>4.5999999999999996</v>
      </c>
      <c r="S2753">
        <v>8</v>
      </c>
      <c r="T2753">
        <v>18.059999999999999</v>
      </c>
      <c r="U2753">
        <v>0.3</v>
      </c>
      <c r="V2753" t="s">
        <v>374</v>
      </c>
      <c r="W2753" t="s">
        <v>45</v>
      </c>
      <c r="X2753">
        <v>1</v>
      </c>
      <c r="Y2753" t="str">
        <f>IF(tblRides[[#This Row],[supply_demand_ratio]]&lt;0.8,"Below 0.8",IF(tblRides[[#This Row],[supply_demand_ratio]]&lt;1,"Between 0.8-1.0",IF(tblRides[[#This Row],[supply_demand_ratio]]&lt;=1.2,"Between 1.0-1.2","Above 1.2")))</f>
        <v>Between 0.8-1.0</v>
      </c>
    </row>
    <row r="2754" spans="1:25" x14ac:dyDescent="0.3">
      <c r="A2754" t="s">
        <v>2809</v>
      </c>
      <c r="B2754" s="1">
        <v>46047.645833333336</v>
      </c>
      <c r="C2754" s="2">
        <v>46047</v>
      </c>
      <c r="D2754">
        <v>15</v>
      </c>
      <c r="E2754" t="s">
        <v>62</v>
      </c>
      <c r="F2754" t="s">
        <v>26</v>
      </c>
      <c r="G2754">
        <v>1.2</v>
      </c>
      <c r="H2754">
        <v>60.35</v>
      </c>
      <c r="I2754">
        <v>60.56</v>
      </c>
      <c r="J2754">
        <v>1.1000000000000001</v>
      </c>
      <c r="K2754">
        <v>3.1</v>
      </c>
      <c r="L2754">
        <v>2.5</v>
      </c>
      <c r="M2754">
        <v>66</v>
      </c>
      <c r="N2754" t="s">
        <v>41</v>
      </c>
      <c r="O2754">
        <v>1.9630000000000001</v>
      </c>
      <c r="P2754" t="s">
        <v>28</v>
      </c>
      <c r="Q2754" t="s">
        <v>29</v>
      </c>
      <c r="R2754">
        <v>4.8099999999999996</v>
      </c>
      <c r="S2754">
        <v>19</v>
      </c>
      <c r="T2754">
        <v>0.21</v>
      </c>
      <c r="U2754">
        <v>-0.6</v>
      </c>
      <c r="V2754" t="s">
        <v>374</v>
      </c>
      <c r="W2754" t="s">
        <v>31</v>
      </c>
      <c r="X2754">
        <v>1</v>
      </c>
      <c r="Y2754" t="str">
        <f>IF(tblRides[[#This Row],[supply_demand_ratio]]&lt;0.8,"Below 0.8",IF(tblRides[[#This Row],[supply_demand_ratio]]&lt;1,"Between 0.8-1.0",IF(tblRides[[#This Row],[supply_demand_ratio]]&lt;=1.2,"Between 1.0-1.2","Above 1.2")))</f>
        <v>Above 1.2</v>
      </c>
    </row>
    <row r="2755" spans="1:25" x14ac:dyDescent="0.3">
      <c r="A2755" t="s">
        <v>2810</v>
      </c>
      <c r="B2755" s="1">
        <v>46047.648611111108</v>
      </c>
      <c r="C2755" s="2">
        <v>46047</v>
      </c>
      <c r="D2755">
        <v>15</v>
      </c>
      <c r="E2755" t="s">
        <v>36</v>
      </c>
      <c r="F2755" t="s">
        <v>34</v>
      </c>
      <c r="G2755">
        <v>9.8000000000000007</v>
      </c>
      <c r="H2755">
        <v>187.57</v>
      </c>
      <c r="J2755">
        <v>1</v>
      </c>
      <c r="K2755">
        <v>4.4000000000000004</v>
      </c>
      <c r="M2755">
        <v>113</v>
      </c>
      <c r="N2755" t="s">
        <v>41</v>
      </c>
      <c r="O2755">
        <v>1.2569999999999999</v>
      </c>
      <c r="P2755" t="s">
        <v>82</v>
      </c>
      <c r="Q2755" t="s">
        <v>83</v>
      </c>
      <c r="R2755">
        <v>4.6399999999999997</v>
      </c>
      <c r="S2755">
        <v>0</v>
      </c>
      <c r="V2755" t="s">
        <v>374</v>
      </c>
      <c r="W2755" t="s">
        <v>31</v>
      </c>
      <c r="X2755">
        <v>0</v>
      </c>
      <c r="Y2755" t="str">
        <f>IF(tblRides[[#This Row],[supply_demand_ratio]]&lt;0.8,"Below 0.8",IF(tblRides[[#This Row],[supply_demand_ratio]]&lt;1,"Between 0.8-1.0",IF(tblRides[[#This Row],[supply_demand_ratio]]&lt;=1.2,"Between 1.0-1.2","Above 1.2")))</f>
        <v>Above 1.2</v>
      </c>
    </row>
    <row r="2756" spans="1:25" x14ac:dyDescent="0.3">
      <c r="A2756" t="s">
        <v>2811</v>
      </c>
      <c r="B2756" s="1">
        <v>46047.651388888888</v>
      </c>
      <c r="C2756" s="2">
        <v>46047</v>
      </c>
      <c r="D2756">
        <v>15</v>
      </c>
      <c r="E2756" t="s">
        <v>43</v>
      </c>
      <c r="F2756" t="s">
        <v>26</v>
      </c>
      <c r="G2756">
        <v>5.2</v>
      </c>
      <c r="H2756">
        <v>124.97</v>
      </c>
      <c r="J2756">
        <v>1.1000000000000001</v>
      </c>
      <c r="K2756">
        <v>6</v>
      </c>
      <c r="L2756">
        <v>9.3000000000000007</v>
      </c>
      <c r="M2756">
        <v>58</v>
      </c>
      <c r="N2756" t="s">
        <v>41</v>
      </c>
      <c r="O2756">
        <v>1.976</v>
      </c>
      <c r="P2756" t="s">
        <v>37</v>
      </c>
      <c r="Q2756" t="s">
        <v>38</v>
      </c>
      <c r="R2756">
        <v>4.3899999999999997</v>
      </c>
      <c r="S2756">
        <v>8</v>
      </c>
      <c r="U2756">
        <v>3.3</v>
      </c>
      <c r="V2756" t="s">
        <v>374</v>
      </c>
      <c r="W2756" t="s">
        <v>45</v>
      </c>
      <c r="X2756">
        <v>0</v>
      </c>
      <c r="Y2756" t="str">
        <f>IF(tblRides[[#This Row],[supply_demand_ratio]]&lt;0.8,"Below 0.8",IF(tblRides[[#This Row],[supply_demand_ratio]]&lt;1,"Between 0.8-1.0",IF(tblRides[[#This Row],[supply_demand_ratio]]&lt;=1.2,"Between 1.0-1.2","Above 1.2")))</f>
        <v>Above 1.2</v>
      </c>
    </row>
    <row r="2757" spans="1:25" x14ac:dyDescent="0.3">
      <c r="A2757" t="s">
        <v>2812</v>
      </c>
      <c r="B2757" s="1">
        <v>46047.666666666664</v>
      </c>
      <c r="C2757" s="2">
        <v>46047</v>
      </c>
      <c r="D2757">
        <v>16</v>
      </c>
      <c r="E2757" t="s">
        <v>62</v>
      </c>
      <c r="F2757" t="s">
        <v>26</v>
      </c>
      <c r="G2757">
        <v>7.3</v>
      </c>
      <c r="H2757">
        <v>156.96</v>
      </c>
      <c r="I2757">
        <v>155.34</v>
      </c>
      <c r="J2757">
        <v>1</v>
      </c>
      <c r="K2757">
        <v>6.7</v>
      </c>
      <c r="L2757">
        <v>1.2</v>
      </c>
      <c r="M2757">
        <v>57</v>
      </c>
      <c r="N2757" t="s">
        <v>41</v>
      </c>
      <c r="O2757">
        <v>1.4570000000000001</v>
      </c>
      <c r="P2757" t="s">
        <v>28</v>
      </c>
      <c r="Q2757" t="s">
        <v>29</v>
      </c>
      <c r="R2757">
        <v>4.9000000000000004</v>
      </c>
      <c r="S2757">
        <v>7</v>
      </c>
      <c r="T2757">
        <v>-1.62</v>
      </c>
      <c r="U2757">
        <v>-5.5</v>
      </c>
      <c r="V2757" t="s">
        <v>374</v>
      </c>
      <c r="W2757" t="s">
        <v>45</v>
      </c>
      <c r="X2757">
        <v>1</v>
      </c>
      <c r="Y2757" t="str">
        <f>IF(tblRides[[#This Row],[supply_demand_ratio]]&lt;0.8,"Below 0.8",IF(tblRides[[#This Row],[supply_demand_ratio]]&lt;1,"Between 0.8-1.0",IF(tblRides[[#This Row],[supply_demand_ratio]]&lt;=1.2,"Between 1.0-1.2","Above 1.2")))</f>
        <v>Above 1.2</v>
      </c>
    </row>
    <row r="2758" spans="1:25" x14ac:dyDescent="0.3">
      <c r="A2758" t="s">
        <v>2813</v>
      </c>
      <c r="B2758" s="1">
        <v>46047.671527777777</v>
      </c>
      <c r="C2758" s="2">
        <v>46047</v>
      </c>
      <c r="D2758">
        <v>16</v>
      </c>
      <c r="E2758" t="s">
        <v>25</v>
      </c>
      <c r="F2758" t="s">
        <v>26</v>
      </c>
      <c r="G2758">
        <v>15.8</v>
      </c>
      <c r="H2758">
        <v>372.62</v>
      </c>
      <c r="I2758">
        <v>367.08</v>
      </c>
      <c r="J2758">
        <v>1.2</v>
      </c>
      <c r="K2758">
        <v>9.1999999999999993</v>
      </c>
      <c r="L2758">
        <v>10</v>
      </c>
      <c r="M2758">
        <v>104</v>
      </c>
      <c r="N2758" t="s">
        <v>27</v>
      </c>
      <c r="O2758">
        <v>0.75</v>
      </c>
      <c r="P2758" t="s">
        <v>28</v>
      </c>
      <c r="Q2758" t="s">
        <v>29</v>
      </c>
      <c r="R2758">
        <v>4.72</v>
      </c>
      <c r="S2758">
        <v>2</v>
      </c>
      <c r="T2758">
        <v>-5.54</v>
      </c>
      <c r="U2758">
        <v>0.8</v>
      </c>
      <c r="V2758" t="s">
        <v>374</v>
      </c>
      <c r="W2758" t="s">
        <v>45</v>
      </c>
      <c r="X2758">
        <v>1</v>
      </c>
      <c r="Y2758" t="str">
        <f>IF(tblRides[[#This Row],[supply_demand_ratio]]&lt;0.8,"Below 0.8",IF(tblRides[[#This Row],[supply_demand_ratio]]&lt;1,"Between 0.8-1.0",IF(tblRides[[#This Row],[supply_demand_ratio]]&lt;=1.2,"Between 1.0-1.2","Above 1.2")))</f>
        <v>Below 0.8</v>
      </c>
    </row>
    <row r="2759" spans="1:25" x14ac:dyDescent="0.3">
      <c r="A2759" t="s">
        <v>2814</v>
      </c>
      <c r="B2759" s="1">
        <v>46047.675000000003</v>
      </c>
      <c r="C2759" s="2">
        <v>46047</v>
      </c>
      <c r="D2759">
        <v>16</v>
      </c>
      <c r="E2759" t="s">
        <v>25</v>
      </c>
      <c r="F2759" t="s">
        <v>26</v>
      </c>
      <c r="G2759">
        <v>5.5</v>
      </c>
      <c r="H2759">
        <v>137.38999999999999</v>
      </c>
      <c r="I2759">
        <v>145.63999999999999</v>
      </c>
      <c r="J2759">
        <v>1.2</v>
      </c>
      <c r="K2759">
        <v>3.2</v>
      </c>
      <c r="L2759">
        <v>7.2</v>
      </c>
      <c r="M2759">
        <v>101</v>
      </c>
      <c r="N2759" t="s">
        <v>27</v>
      </c>
      <c r="O2759">
        <v>0.74299999999999999</v>
      </c>
      <c r="P2759" t="s">
        <v>28</v>
      </c>
      <c r="Q2759" t="s">
        <v>29</v>
      </c>
      <c r="R2759">
        <v>4.55</v>
      </c>
      <c r="S2759">
        <v>3</v>
      </c>
      <c r="T2759">
        <v>8.25</v>
      </c>
      <c r="U2759">
        <v>4</v>
      </c>
      <c r="V2759" t="s">
        <v>374</v>
      </c>
      <c r="W2759" t="s">
        <v>31</v>
      </c>
      <c r="X2759">
        <v>1</v>
      </c>
      <c r="Y2759" t="str">
        <f>IF(tblRides[[#This Row],[supply_demand_ratio]]&lt;0.8,"Below 0.8",IF(tblRides[[#This Row],[supply_demand_ratio]]&lt;1,"Between 0.8-1.0",IF(tblRides[[#This Row],[supply_demand_ratio]]&lt;=1.2,"Between 1.0-1.2","Above 1.2")))</f>
        <v>Below 0.8</v>
      </c>
    </row>
    <row r="2760" spans="1:25" x14ac:dyDescent="0.3">
      <c r="A2760" t="s">
        <v>2815</v>
      </c>
      <c r="B2760" s="1">
        <v>46047.677777777775</v>
      </c>
      <c r="C2760" s="2">
        <v>46047</v>
      </c>
      <c r="D2760">
        <v>16</v>
      </c>
      <c r="E2760" t="s">
        <v>43</v>
      </c>
      <c r="F2760" t="s">
        <v>34</v>
      </c>
      <c r="G2760">
        <v>2.2000000000000002</v>
      </c>
      <c r="H2760">
        <v>65.56</v>
      </c>
      <c r="I2760">
        <v>65.2</v>
      </c>
      <c r="J2760">
        <v>1</v>
      </c>
      <c r="K2760">
        <v>2.9</v>
      </c>
      <c r="L2760">
        <v>1</v>
      </c>
      <c r="M2760">
        <v>62</v>
      </c>
      <c r="N2760" t="s">
        <v>41</v>
      </c>
      <c r="O2760">
        <v>1.3959999999999999</v>
      </c>
      <c r="P2760" t="s">
        <v>28</v>
      </c>
      <c r="Q2760" t="s">
        <v>29</v>
      </c>
      <c r="R2760">
        <v>4.5</v>
      </c>
      <c r="S2760">
        <v>0</v>
      </c>
      <c r="T2760">
        <v>-0.36</v>
      </c>
      <c r="U2760">
        <v>-1.9</v>
      </c>
      <c r="V2760" t="s">
        <v>374</v>
      </c>
      <c r="W2760" t="s">
        <v>31</v>
      </c>
      <c r="X2760">
        <v>1</v>
      </c>
      <c r="Y2760" t="str">
        <f>IF(tblRides[[#This Row],[supply_demand_ratio]]&lt;0.8,"Below 0.8",IF(tblRides[[#This Row],[supply_demand_ratio]]&lt;1,"Between 0.8-1.0",IF(tblRides[[#This Row],[supply_demand_ratio]]&lt;=1.2,"Between 1.0-1.2","Above 1.2")))</f>
        <v>Above 1.2</v>
      </c>
    </row>
    <row r="2761" spans="1:25" x14ac:dyDescent="0.3">
      <c r="A2761" t="s">
        <v>2816</v>
      </c>
      <c r="B2761" s="1">
        <v>46047.680555555555</v>
      </c>
      <c r="C2761" s="2">
        <v>46047</v>
      </c>
      <c r="D2761">
        <v>16</v>
      </c>
      <c r="E2761" t="s">
        <v>33</v>
      </c>
      <c r="F2761" t="s">
        <v>34</v>
      </c>
      <c r="G2761">
        <v>1.6</v>
      </c>
      <c r="H2761">
        <v>61.56</v>
      </c>
      <c r="J2761">
        <v>1</v>
      </c>
      <c r="K2761">
        <v>3.5</v>
      </c>
      <c r="L2761">
        <v>7</v>
      </c>
      <c r="M2761">
        <v>75</v>
      </c>
      <c r="N2761" t="s">
        <v>41</v>
      </c>
      <c r="O2761">
        <v>1.0820000000000001</v>
      </c>
      <c r="P2761" t="s">
        <v>58</v>
      </c>
      <c r="Q2761" t="s">
        <v>74</v>
      </c>
      <c r="R2761">
        <v>4.78</v>
      </c>
      <c r="S2761">
        <v>0</v>
      </c>
      <c r="U2761">
        <v>3.5</v>
      </c>
      <c r="V2761" t="s">
        <v>374</v>
      </c>
      <c r="W2761" t="s">
        <v>31</v>
      </c>
      <c r="X2761">
        <v>0</v>
      </c>
      <c r="Y2761" t="str">
        <f>IF(tblRides[[#This Row],[supply_demand_ratio]]&lt;0.8,"Below 0.8",IF(tblRides[[#This Row],[supply_demand_ratio]]&lt;1,"Between 0.8-1.0",IF(tblRides[[#This Row],[supply_demand_ratio]]&lt;=1.2,"Between 1.0-1.2","Above 1.2")))</f>
        <v>Between 1.0-1.2</v>
      </c>
    </row>
    <row r="2762" spans="1:25" x14ac:dyDescent="0.3">
      <c r="A2762" t="s">
        <v>2817</v>
      </c>
      <c r="B2762" s="1">
        <v>46047.681250000001</v>
      </c>
      <c r="C2762" s="2">
        <v>46047</v>
      </c>
      <c r="D2762">
        <v>16</v>
      </c>
      <c r="E2762" t="s">
        <v>43</v>
      </c>
      <c r="F2762" t="s">
        <v>26</v>
      </c>
      <c r="G2762">
        <v>15.4</v>
      </c>
      <c r="H2762">
        <v>292.83999999999997</v>
      </c>
      <c r="J2762">
        <v>1</v>
      </c>
      <c r="K2762">
        <v>3.2</v>
      </c>
      <c r="L2762">
        <v>8.8000000000000007</v>
      </c>
      <c r="M2762">
        <v>59</v>
      </c>
      <c r="N2762" t="s">
        <v>41</v>
      </c>
      <c r="O2762">
        <v>1.2569999999999999</v>
      </c>
      <c r="P2762" t="s">
        <v>58</v>
      </c>
      <c r="Q2762" t="s">
        <v>88</v>
      </c>
      <c r="R2762">
        <v>4.46</v>
      </c>
      <c r="S2762">
        <v>23</v>
      </c>
      <c r="U2762">
        <v>5.6</v>
      </c>
      <c r="V2762" t="s">
        <v>374</v>
      </c>
      <c r="W2762" t="s">
        <v>31</v>
      </c>
      <c r="X2762">
        <v>0</v>
      </c>
      <c r="Y2762" t="str">
        <f>IF(tblRides[[#This Row],[supply_demand_ratio]]&lt;0.8,"Below 0.8",IF(tblRides[[#This Row],[supply_demand_ratio]]&lt;1,"Between 0.8-1.0",IF(tblRides[[#This Row],[supply_demand_ratio]]&lt;=1.2,"Between 1.0-1.2","Above 1.2")))</f>
        <v>Above 1.2</v>
      </c>
    </row>
    <row r="2763" spans="1:25" x14ac:dyDescent="0.3">
      <c r="A2763" t="s">
        <v>2818</v>
      </c>
      <c r="B2763" s="1">
        <v>46047.681944444441</v>
      </c>
      <c r="C2763" s="2">
        <v>46047</v>
      </c>
      <c r="D2763">
        <v>16</v>
      </c>
      <c r="E2763" t="s">
        <v>62</v>
      </c>
      <c r="F2763" t="s">
        <v>26</v>
      </c>
      <c r="G2763">
        <v>6.7</v>
      </c>
      <c r="H2763">
        <v>165.48</v>
      </c>
      <c r="I2763">
        <v>169.75</v>
      </c>
      <c r="J2763">
        <v>1.1000000000000001</v>
      </c>
      <c r="K2763">
        <v>5.6</v>
      </c>
      <c r="L2763">
        <v>4.5999999999999996</v>
      </c>
      <c r="M2763">
        <v>56</v>
      </c>
      <c r="N2763" t="s">
        <v>41</v>
      </c>
      <c r="O2763">
        <v>1.4510000000000001</v>
      </c>
      <c r="P2763" t="s">
        <v>28</v>
      </c>
      <c r="Q2763" t="s">
        <v>29</v>
      </c>
      <c r="R2763">
        <v>4.8</v>
      </c>
      <c r="S2763">
        <v>17</v>
      </c>
      <c r="T2763">
        <v>4.2699999999999996</v>
      </c>
      <c r="U2763">
        <v>-1</v>
      </c>
      <c r="V2763" t="s">
        <v>374</v>
      </c>
      <c r="W2763" t="s">
        <v>45</v>
      </c>
      <c r="X2763">
        <v>1</v>
      </c>
      <c r="Y2763" t="str">
        <f>IF(tblRides[[#This Row],[supply_demand_ratio]]&lt;0.8,"Below 0.8",IF(tblRides[[#This Row],[supply_demand_ratio]]&lt;1,"Between 0.8-1.0",IF(tblRides[[#This Row],[supply_demand_ratio]]&lt;=1.2,"Between 1.0-1.2","Above 1.2")))</f>
        <v>Above 1.2</v>
      </c>
    </row>
    <row r="2764" spans="1:25" x14ac:dyDescent="0.3">
      <c r="A2764" t="s">
        <v>2819</v>
      </c>
      <c r="B2764" s="1">
        <v>46047.701388888891</v>
      </c>
      <c r="C2764" s="2">
        <v>46047</v>
      </c>
      <c r="D2764">
        <v>16</v>
      </c>
      <c r="E2764" t="s">
        <v>25</v>
      </c>
      <c r="F2764" t="s">
        <v>26</v>
      </c>
      <c r="G2764">
        <v>5.5</v>
      </c>
      <c r="H2764">
        <v>155.35</v>
      </c>
      <c r="J2764">
        <v>1.2</v>
      </c>
      <c r="K2764">
        <v>6.4</v>
      </c>
      <c r="L2764">
        <v>3.1</v>
      </c>
      <c r="M2764">
        <v>132</v>
      </c>
      <c r="N2764" t="s">
        <v>27</v>
      </c>
      <c r="O2764">
        <v>1.2350000000000001</v>
      </c>
      <c r="P2764" t="s">
        <v>37</v>
      </c>
      <c r="Q2764" t="s">
        <v>103</v>
      </c>
      <c r="R2764">
        <v>5</v>
      </c>
      <c r="S2764">
        <v>18</v>
      </c>
      <c r="U2764">
        <v>-3.3</v>
      </c>
      <c r="V2764" t="s">
        <v>374</v>
      </c>
      <c r="W2764" t="s">
        <v>45</v>
      </c>
      <c r="X2764">
        <v>0</v>
      </c>
      <c r="Y2764" t="str">
        <f>IF(tblRides[[#This Row],[supply_demand_ratio]]&lt;0.8,"Below 0.8",IF(tblRides[[#This Row],[supply_demand_ratio]]&lt;1,"Between 0.8-1.0",IF(tblRides[[#This Row],[supply_demand_ratio]]&lt;=1.2,"Between 1.0-1.2","Above 1.2")))</f>
        <v>Above 1.2</v>
      </c>
    </row>
    <row r="2765" spans="1:25" x14ac:dyDescent="0.3">
      <c r="A2765" t="s">
        <v>2820</v>
      </c>
      <c r="B2765" s="1">
        <v>46047.711111111108</v>
      </c>
      <c r="C2765" s="2">
        <v>46047</v>
      </c>
      <c r="D2765">
        <v>17</v>
      </c>
      <c r="E2765" t="s">
        <v>25</v>
      </c>
      <c r="F2765" t="s">
        <v>26</v>
      </c>
      <c r="G2765">
        <v>14.3</v>
      </c>
      <c r="H2765">
        <v>244.21</v>
      </c>
      <c r="J2765">
        <v>1.1000000000000001</v>
      </c>
      <c r="K2765">
        <v>2.7</v>
      </c>
      <c r="L2765">
        <v>1.7</v>
      </c>
      <c r="M2765">
        <v>109</v>
      </c>
      <c r="N2765" t="s">
        <v>27</v>
      </c>
      <c r="O2765">
        <v>0.79500000000000004</v>
      </c>
      <c r="P2765" t="s">
        <v>37</v>
      </c>
      <c r="Q2765" t="s">
        <v>38</v>
      </c>
      <c r="R2765">
        <v>4.4800000000000004</v>
      </c>
      <c r="S2765">
        <v>10</v>
      </c>
      <c r="U2765">
        <v>-1</v>
      </c>
      <c r="V2765" t="s">
        <v>374</v>
      </c>
      <c r="W2765" t="s">
        <v>31</v>
      </c>
      <c r="X2765">
        <v>0</v>
      </c>
      <c r="Y2765" t="str">
        <f>IF(tblRides[[#This Row],[supply_demand_ratio]]&lt;0.8,"Below 0.8",IF(tblRides[[#This Row],[supply_demand_ratio]]&lt;1,"Between 0.8-1.0",IF(tblRides[[#This Row],[supply_demand_ratio]]&lt;=1.2,"Between 1.0-1.2","Above 1.2")))</f>
        <v>Below 0.8</v>
      </c>
    </row>
    <row r="2766" spans="1:25" x14ac:dyDescent="0.3">
      <c r="A2766" t="s">
        <v>2821</v>
      </c>
      <c r="B2766" s="1">
        <v>46047.718055555553</v>
      </c>
      <c r="C2766" s="2">
        <v>46047</v>
      </c>
      <c r="D2766">
        <v>17</v>
      </c>
      <c r="E2766" t="s">
        <v>33</v>
      </c>
      <c r="F2766" t="s">
        <v>34</v>
      </c>
      <c r="G2766">
        <v>3.1</v>
      </c>
      <c r="H2766">
        <v>105.26</v>
      </c>
      <c r="J2766">
        <v>1.2</v>
      </c>
      <c r="K2766">
        <v>4.7</v>
      </c>
      <c r="L2766">
        <v>6.6</v>
      </c>
      <c r="M2766">
        <v>65</v>
      </c>
      <c r="N2766" t="s">
        <v>27</v>
      </c>
      <c r="O2766">
        <v>0.67800000000000005</v>
      </c>
      <c r="P2766" t="s">
        <v>58</v>
      </c>
      <c r="Q2766" t="s">
        <v>108</v>
      </c>
      <c r="R2766">
        <v>5</v>
      </c>
      <c r="S2766">
        <v>0</v>
      </c>
      <c r="U2766">
        <v>1.9</v>
      </c>
      <c r="V2766" t="s">
        <v>374</v>
      </c>
      <c r="W2766" t="s">
        <v>31</v>
      </c>
      <c r="X2766">
        <v>0</v>
      </c>
      <c r="Y2766" t="str">
        <f>IF(tblRides[[#This Row],[supply_demand_ratio]]&lt;0.8,"Below 0.8",IF(tblRides[[#This Row],[supply_demand_ratio]]&lt;1,"Between 0.8-1.0",IF(tblRides[[#This Row],[supply_demand_ratio]]&lt;=1.2,"Between 1.0-1.2","Above 1.2")))</f>
        <v>Below 0.8</v>
      </c>
    </row>
    <row r="2767" spans="1:25" x14ac:dyDescent="0.3">
      <c r="A2767" t="s">
        <v>2822</v>
      </c>
      <c r="B2767" s="1">
        <v>46047.722916666666</v>
      </c>
      <c r="C2767" s="2">
        <v>46047</v>
      </c>
      <c r="D2767">
        <v>17</v>
      </c>
      <c r="E2767" t="s">
        <v>25</v>
      </c>
      <c r="F2767" t="s">
        <v>26</v>
      </c>
      <c r="G2767">
        <v>3.1</v>
      </c>
      <c r="H2767">
        <v>104.71</v>
      </c>
      <c r="I2767">
        <v>108.77</v>
      </c>
      <c r="J2767">
        <v>1.2</v>
      </c>
      <c r="K2767">
        <v>7.2</v>
      </c>
      <c r="L2767">
        <v>15.5</v>
      </c>
      <c r="M2767">
        <v>87</v>
      </c>
      <c r="N2767" t="s">
        <v>27</v>
      </c>
      <c r="O2767">
        <v>0.61799999999999999</v>
      </c>
      <c r="P2767" t="s">
        <v>28</v>
      </c>
      <c r="Q2767" t="s">
        <v>29</v>
      </c>
      <c r="R2767">
        <v>4.97</v>
      </c>
      <c r="S2767">
        <v>6</v>
      </c>
      <c r="T2767">
        <v>4.0599999999999996</v>
      </c>
      <c r="U2767">
        <v>8.3000000000000007</v>
      </c>
      <c r="V2767" t="s">
        <v>374</v>
      </c>
      <c r="W2767" t="s">
        <v>45</v>
      </c>
      <c r="X2767">
        <v>1</v>
      </c>
      <c r="Y2767" t="str">
        <f>IF(tblRides[[#This Row],[supply_demand_ratio]]&lt;0.8,"Below 0.8",IF(tblRides[[#This Row],[supply_demand_ratio]]&lt;1,"Between 0.8-1.0",IF(tblRides[[#This Row],[supply_demand_ratio]]&lt;=1.2,"Between 1.0-1.2","Above 1.2")))</f>
        <v>Below 0.8</v>
      </c>
    </row>
    <row r="2768" spans="1:25" x14ac:dyDescent="0.3">
      <c r="A2768" t="s">
        <v>2823</v>
      </c>
      <c r="B2768" s="1">
        <v>46047.734027777777</v>
      </c>
      <c r="C2768" s="2">
        <v>46047</v>
      </c>
      <c r="D2768">
        <v>17</v>
      </c>
      <c r="E2768" t="s">
        <v>36</v>
      </c>
      <c r="F2768" t="s">
        <v>26</v>
      </c>
      <c r="G2768">
        <v>17.399999999999999</v>
      </c>
      <c r="H2768">
        <v>324.47000000000003</v>
      </c>
      <c r="I2768">
        <v>319.88</v>
      </c>
      <c r="J2768">
        <v>1</v>
      </c>
      <c r="K2768">
        <v>5.0999999999999996</v>
      </c>
      <c r="L2768">
        <v>3.5</v>
      </c>
      <c r="M2768">
        <v>111</v>
      </c>
      <c r="N2768" t="s">
        <v>41</v>
      </c>
      <c r="O2768">
        <v>1.2270000000000001</v>
      </c>
      <c r="P2768" t="s">
        <v>28</v>
      </c>
      <c r="Q2768" t="s">
        <v>29</v>
      </c>
      <c r="R2768">
        <v>4.5999999999999996</v>
      </c>
      <c r="S2768">
        <v>14</v>
      </c>
      <c r="T2768">
        <v>-4.59</v>
      </c>
      <c r="U2768">
        <v>-1.6</v>
      </c>
      <c r="V2768" t="s">
        <v>374</v>
      </c>
      <c r="W2768" t="s">
        <v>45</v>
      </c>
      <c r="X2768">
        <v>1</v>
      </c>
      <c r="Y2768" t="str">
        <f>IF(tblRides[[#This Row],[supply_demand_ratio]]&lt;0.8,"Below 0.8",IF(tblRides[[#This Row],[supply_demand_ratio]]&lt;1,"Between 0.8-1.0",IF(tblRides[[#This Row],[supply_demand_ratio]]&lt;=1.2,"Between 1.0-1.2","Above 1.2")))</f>
        <v>Above 1.2</v>
      </c>
    </row>
    <row r="2769" spans="1:25" x14ac:dyDescent="0.3">
      <c r="A2769" t="s">
        <v>2824</v>
      </c>
      <c r="B2769" s="1">
        <v>46047.73541666667</v>
      </c>
      <c r="C2769" s="2">
        <v>46047</v>
      </c>
      <c r="D2769">
        <v>17</v>
      </c>
      <c r="E2769" t="s">
        <v>43</v>
      </c>
      <c r="F2769" t="s">
        <v>26</v>
      </c>
      <c r="G2769">
        <v>2.7</v>
      </c>
      <c r="H2769">
        <v>81.91</v>
      </c>
      <c r="I2769">
        <v>81.31</v>
      </c>
      <c r="J2769">
        <v>1</v>
      </c>
      <c r="K2769">
        <v>8.5</v>
      </c>
      <c r="L2769">
        <v>7.1</v>
      </c>
      <c r="M2769">
        <v>51</v>
      </c>
      <c r="N2769" t="s">
        <v>41</v>
      </c>
      <c r="O2769">
        <v>1.1739999999999999</v>
      </c>
      <c r="P2769" t="s">
        <v>28</v>
      </c>
      <c r="Q2769" t="s">
        <v>29</v>
      </c>
      <c r="R2769">
        <v>4.6500000000000004</v>
      </c>
      <c r="S2769">
        <v>1</v>
      </c>
      <c r="T2769">
        <v>-0.6</v>
      </c>
      <c r="U2769">
        <v>-1.4</v>
      </c>
      <c r="V2769" t="s">
        <v>374</v>
      </c>
      <c r="W2769" t="s">
        <v>45</v>
      </c>
      <c r="X2769">
        <v>1</v>
      </c>
      <c r="Y2769" t="str">
        <f>IF(tblRides[[#This Row],[supply_demand_ratio]]&lt;0.8,"Below 0.8",IF(tblRides[[#This Row],[supply_demand_ratio]]&lt;1,"Between 0.8-1.0",IF(tblRides[[#This Row],[supply_demand_ratio]]&lt;=1.2,"Between 1.0-1.2","Above 1.2")))</f>
        <v>Between 1.0-1.2</v>
      </c>
    </row>
    <row r="2770" spans="1:25" x14ac:dyDescent="0.3">
      <c r="A2770" t="s">
        <v>2825</v>
      </c>
      <c r="B2770" s="1">
        <v>46047.738888888889</v>
      </c>
      <c r="C2770" s="2">
        <v>46047</v>
      </c>
      <c r="D2770">
        <v>17</v>
      </c>
      <c r="E2770" t="s">
        <v>62</v>
      </c>
      <c r="F2770" t="s">
        <v>26</v>
      </c>
      <c r="G2770">
        <v>1.9</v>
      </c>
      <c r="H2770">
        <v>61.64</v>
      </c>
      <c r="I2770">
        <v>60.62</v>
      </c>
      <c r="J2770">
        <v>1</v>
      </c>
      <c r="K2770">
        <v>2.6</v>
      </c>
      <c r="L2770">
        <v>3</v>
      </c>
      <c r="M2770">
        <v>40</v>
      </c>
      <c r="N2770" t="s">
        <v>41</v>
      </c>
      <c r="O2770">
        <v>1.133</v>
      </c>
      <c r="P2770" t="s">
        <v>28</v>
      </c>
      <c r="Q2770" t="s">
        <v>29</v>
      </c>
      <c r="R2770">
        <v>4.62</v>
      </c>
      <c r="S2770">
        <v>26</v>
      </c>
      <c r="T2770">
        <v>-1.02</v>
      </c>
      <c r="U2770">
        <v>0.4</v>
      </c>
      <c r="V2770" t="s">
        <v>374</v>
      </c>
      <c r="W2770" t="s">
        <v>31</v>
      </c>
      <c r="X2770">
        <v>1</v>
      </c>
      <c r="Y2770" t="str">
        <f>IF(tblRides[[#This Row],[supply_demand_ratio]]&lt;0.8,"Below 0.8",IF(tblRides[[#This Row],[supply_demand_ratio]]&lt;1,"Between 0.8-1.0",IF(tblRides[[#This Row],[supply_demand_ratio]]&lt;=1.2,"Between 1.0-1.2","Above 1.2")))</f>
        <v>Between 1.0-1.2</v>
      </c>
    </row>
    <row r="2771" spans="1:25" x14ac:dyDescent="0.3">
      <c r="A2771" t="s">
        <v>2826</v>
      </c>
      <c r="B2771" s="1">
        <v>46047.743750000001</v>
      </c>
      <c r="C2771" s="2">
        <v>46047</v>
      </c>
      <c r="D2771">
        <v>17</v>
      </c>
      <c r="E2771" t="s">
        <v>36</v>
      </c>
      <c r="F2771" t="s">
        <v>26</v>
      </c>
      <c r="G2771">
        <v>17.3</v>
      </c>
      <c r="H2771">
        <v>395.68</v>
      </c>
      <c r="J2771">
        <v>1.4</v>
      </c>
      <c r="K2771">
        <v>6.2</v>
      </c>
      <c r="L2771">
        <v>7.5</v>
      </c>
      <c r="M2771">
        <v>83</v>
      </c>
      <c r="N2771" t="s">
        <v>27</v>
      </c>
      <c r="O2771">
        <v>0.65100000000000002</v>
      </c>
      <c r="P2771" t="s">
        <v>58</v>
      </c>
      <c r="Q2771" t="s">
        <v>59</v>
      </c>
      <c r="R2771">
        <v>4.79</v>
      </c>
      <c r="S2771">
        <v>4</v>
      </c>
      <c r="U2771">
        <v>1.3</v>
      </c>
      <c r="V2771" t="s">
        <v>374</v>
      </c>
      <c r="W2771" t="s">
        <v>45</v>
      </c>
      <c r="X2771">
        <v>0</v>
      </c>
      <c r="Y2771" t="str">
        <f>IF(tblRides[[#This Row],[supply_demand_ratio]]&lt;0.8,"Below 0.8",IF(tblRides[[#This Row],[supply_demand_ratio]]&lt;1,"Between 0.8-1.0",IF(tblRides[[#This Row],[supply_demand_ratio]]&lt;=1.2,"Between 1.0-1.2","Above 1.2")))</f>
        <v>Below 0.8</v>
      </c>
    </row>
    <row r="2772" spans="1:25" x14ac:dyDescent="0.3">
      <c r="A2772" t="s">
        <v>2827</v>
      </c>
      <c r="B2772" s="1">
        <v>46047.74722222222</v>
      </c>
      <c r="C2772" s="2">
        <v>46047</v>
      </c>
      <c r="D2772">
        <v>17</v>
      </c>
      <c r="E2772" t="s">
        <v>25</v>
      </c>
      <c r="F2772" t="s">
        <v>26</v>
      </c>
      <c r="G2772">
        <v>9.6</v>
      </c>
      <c r="H2772">
        <v>258.56</v>
      </c>
      <c r="I2772">
        <v>269.77</v>
      </c>
      <c r="J2772">
        <v>1.5</v>
      </c>
      <c r="K2772">
        <v>11.1</v>
      </c>
      <c r="L2772">
        <v>12.2</v>
      </c>
      <c r="M2772">
        <v>111</v>
      </c>
      <c r="N2772" t="s">
        <v>72</v>
      </c>
      <c r="O2772">
        <v>0.60399999999999998</v>
      </c>
      <c r="P2772" t="s">
        <v>28</v>
      </c>
      <c r="Q2772" t="s">
        <v>29</v>
      </c>
      <c r="R2772">
        <v>4.7300000000000004</v>
      </c>
      <c r="S2772">
        <v>7</v>
      </c>
      <c r="T2772">
        <v>11.21</v>
      </c>
      <c r="U2772">
        <v>1.1000000000000001</v>
      </c>
      <c r="V2772" t="s">
        <v>374</v>
      </c>
      <c r="W2772" t="s">
        <v>77</v>
      </c>
      <c r="X2772">
        <v>1</v>
      </c>
      <c r="Y2772" t="str">
        <f>IF(tblRides[[#This Row],[supply_demand_ratio]]&lt;0.8,"Below 0.8",IF(tblRides[[#This Row],[supply_demand_ratio]]&lt;1,"Between 0.8-1.0",IF(tblRides[[#This Row],[supply_demand_ratio]]&lt;=1.2,"Between 1.0-1.2","Above 1.2")))</f>
        <v>Below 0.8</v>
      </c>
    </row>
    <row r="2773" spans="1:25" x14ac:dyDescent="0.3">
      <c r="A2773" t="s">
        <v>2828</v>
      </c>
      <c r="B2773" s="1">
        <v>46047.75277777778</v>
      </c>
      <c r="C2773" s="2">
        <v>46047</v>
      </c>
      <c r="D2773">
        <v>18</v>
      </c>
      <c r="E2773" t="s">
        <v>25</v>
      </c>
      <c r="F2773" t="s">
        <v>26</v>
      </c>
      <c r="G2773">
        <v>5.2</v>
      </c>
      <c r="H2773">
        <v>144.88999999999999</v>
      </c>
      <c r="J2773">
        <v>1.2</v>
      </c>
      <c r="K2773">
        <v>7</v>
      </c>
      <c r="L2773">
        <v>3</v>
      </c>
      <c r="M2773">
        <v>98</v>
      </c>
      <c r="N2773" t="s">
        <v>72</v>
      </c>
      <c r="O2773">
        <v>0.629</v>
      </c>
      <c r="P2773" t="s">
        <v>58</v>
      </c>
      <c r="Q2773" t="s">
        <v>88</v>
      </c>
      <c r="R2773">
        <v>4.6399999999999997</v>
      </c>
      <c r="S2773">
        <v>7</v>
      </c>
      <c r="U2773">
        <v>-4</v>
      </c>
      <c r="V2773" t="s">
        <v>374</v>
      </c>
      <c r="W2773" t="s">
        <v>45</v>
      </c>
      <c r="X2773">
        <v>0</v>
      </c>
      <c r="Y2773" t="str">
        <f>IF(tblRides[[#This Row],[supply_demand_ratio]]&lt;0.8,"Below 0.8",IF(tblRides[[#This Row],[supply_demand_ratio]]&lt;1,"Between 0.8-1.0",IF(tblRides[[#This Row],[supply_demand_ratio]]&lt;=1.2,"Between 1.0-1.2","Above 1.2")))</f>
        <v>Below 0.8</v>
      </c>
    </row>
    <row r="2774" spans="1:25" x14ac:dyDescent="0.3">
      <c r="A2774" t="s">
        <v>2829</v>
      </c>
      <c r="B2774" s="1">
        <v>46047.753472222219</v>
      </c>
      <c r="C2774" s="2">
        <v>46047</v>
      </c>
      <c r="D2774">
        <v>18</v>
      </c>
      <c r="E2774" t="s">
        <v>25</v>
      </c>
      <c r="F2774" t="s">
        <v>26</v>
      </c>
      <c r="G2774">
        <v>22.8</v>
      </c>
      <c r="H2774">
        <v>437.23</v>
      </c>
      <c r="I2774">
        <v>441.5</v>
      </c>
      <c r="J2774">
        <v>1.3</v>
      </c>
      <c r="K2774">
        <v>8.5</v>
      </c>
      <c r="L2774">
        <v>5.7</v>
      </c>
      <c r="M2774">
        <v>104</v>
      </c>
      <c r="N2774" t="s">
        <v>27</v>
      </c>
      <c r="O2774">
        <v>0.77300000000000002</v>
      </c>
      <c r="P2774" t="s">
        <v>28</v>
      </c>
      <c r="Q2774" t="s">
        <v>29</v>
      </c>
      <c r="R2774">
        <v>4.58</v>
      </c>
      <c r="S2774">
        <v>7</v>
      </c>
      <c r="T2774">
        <v>4.2699999999999996</v>
      </c>
      <c r="U2774">
        <v>-2.8</v>
      </c>
      <c r="V2774" t="s">
        <v>374</v>
      </c>
      <c r="W2774" t="s">
        <v>45</v>
      </c>
      <c r="X2774">
        <v>1</v>
      </c>
      <c r="Y2774" t="str">
        <f>IF(tblRides[[#This Row],[supply_demand_ratio]]&lt;0.8,"Below 0.8",IF(tblRides[[#This Row],[supply_demand_ratio]]&lt;1,"Between 0.8-1.0",IF(tblRides[[#This Row],[supply_demand_ratio]]&lt;=1.2,"Between 1.0-1.2","Above 1.2")))</f>
        <v>Below 0.8</v>
      </c>
    </row>
    <row r="2775" spans="1:25" x14ac:dyDescent="0.3">
      <c r="A2775" t="s">
        <v>2830</v>
      </c>
      <c r="B2775" s="1">
        <v>46047.758333333331</v>
      </c>
      <c r="C2775" s="2">
        <v>46047</v>
      </c>
      <c r="D2775">
        <v>18</v>
      </c>
      <c r="E2775" t="s">
        <v>62</v>
      </c>
      <c r="F2775" t="s">
        <v>34</v>
      </c>
      <c r="G2775">
        <v>3.7</v>
      </c>
      <c r="H2775">
        <v>93.24</v>
      </c>
      <c r="I2775">
        <v>98.59</v>
      </c>
      <c r="J2775">
        <v>1</v>
      </c>
      <c r="K2775">
        <v>4.5</v>
      </c>
      <c r="L2775">
        <v>7.7</v>
      </c>
      <c r="M2775">
        <v>46</v>
      </c>
      <c r="N2775" t="s">
        <v>41</v>
      </c>
      <c r="O2775">
        <v>1.073</v>
      </c>
      <c r="P2775" t="s">
        <v>28</v>
      </c>
      <c r="Q2775" t="s">
        <v>29</v>
      </c>
      <c r="R2775">
        <v>4.57</v>
      </c>
      <c r="S2775">
        <v>0</v>
      </c>
      <c r="T2775">
        <v>5.35</v>
      </c>
      <c r="U2775">
        <v>3.2</v>
      </c>
      <c r="V2775" t="s">
        <v>374</v>
      </c>
      <c r="W2775" t="s">
        <v>31</v>
      </c>
      <c r="X2775">
        <v>1</v>
      </c>
      <c r="Y2775" t="str">
        <f>IF(tblRides[[#This Row],[supply_demand_ratio]]&lt;0.8,"Below 0.8",IF(tblRides[[#This Row],[supply_demand_ratio]]&lt;1,"Between 0.8-1.0",IF(tblRides[[#This Row],[supply_demand_ratio]]&lt;=1.2,"Between 1.0-1.2","Above 1.2")))</f>
        <v>Between 1.0-1.2</v>
      </c>
    </row>
    <row r="2776" spans="1:25" x14ac:dyDescent="0.3">
      <c r="A2776" t="s">
        <v>2831</v>
      </c>
      <c r="B2776" s="1">
        <v>46047.763194444444</v>
      </c>
      <c r="C2776" s="2">
        <v>46047</v>
      </c>
      <c r="D2776">
        <v>18</v>
      </c>
      <c r="E2776" t="s">
        <v>36</v>
      </c>
      <c r="F2776" t="s">
        <v>26</v>
      </c>
      <c r="G2776">
        <v>8.3000000000000007</v>
      </c>
      <c r="H2776">
        <v>211.39</v>
      </c>
      <c r="J2776">
        <v>1.3</v>
      </c>
      <c r="K2776">
        <v>7.5</v>
      </c>
      <c r="L2776">
        <v>12.3</v>
      </c>
      <c r="M2776">
        <v>77</v>
      </c>
      <c r="N2776" t="s">
        <v>27</v>
      </c>
      <c r="O2776">
        <v>0.59599999999999997</v>
      </c>
      <c r="P2776" t="s">
        <v>58</v>
      </c>
      <c r="Q2776" t="s">
        <v>88</v>
      </c>
      <c r="R2776">
        <v>4.8899999999999997</v>
      </c>
      <c r="S2776">
        <v>9</v>
      </c>
      <c r="U2776">
        <v>4.8</v>
      </c>
      <c r="V2776" t="s">
        <v>374</v>
      </c>
      <c r="W2776" t="s">
        <v>45</v>
      </c>
      <c r="X2776">
        <v>0</v>
      </c>
      <c r="Y2776" t="str">
        <f>IF(tblRides[[#This Row],[supply_demand_ratio]]&lt;0.8,"Below 0.8",IF(tblRides[[#This Row],[supply_demand_ratio]]&lt;1,"Between 0.8-1.0",IF(tblRides[[#This Row],[supply_demand_ratio]]&lt;=1.2,"Between 1.0-1.2","Above 1.2")))</f>
        <v>Below 0.8</v>
      </c>
    </row>
    <row r="2777" spans="1:25" x14ac:dyDescent="0.3">
      <c r="A2777" t="s">
        <v>2832</v>
      </c>
      <c r="B2777" s="1">
        <v>46047.767361111109</v>
      </c>
      <c r="C2777" s="2">
        <v>46047</v>
      </c>
      <c r="D2777">
        <v>18</v>
      </c>
      <c r="E2777" t="s">
        <v>43</v>
      </c>
      <c r="F2777" t="s">
        <v>34</v>
      </c>
      <c r="G2777">
        <v>7.6</v>
      </c>
      <c r="H2777">
        <v>169.73</v>
      </c>
      <c r="I2777">
        <v>165.29</v>
      </c>
      <c r="J2777">
        <v>1.1000000000000001</v>
      </c>
      <c r="K2777">
        <v>8.3000000000000007</v>
      </c>
      <c r="L2777">
        <v>5.0999999999999996</v>
      </c>
      <c r="M2777">
        <v>41</v>
      </c>
      <c r="N2777" t="s">
        <v>27</v>
      </c>
      <c r="O2777">
        <v>0.68799999999999994</v>
      </c>
      <c r="P2777" t="s">
        <v>28</v>
      </c>
      <c r="Q2777" t="s">
        <v>29</v>
      </c>
      <c r="R2777">
        <v>4.5199999999999996</v>
      </c>
      <c r="S2777">
        <v>0</v>
      </c>
      <c r="T2777">
        <v>-4.4400000000000004</v>
      </c>
      <c r="U2777">
        <v>-3.2</v>
      </c>
      <c r="V2777" t="s">
        <v>374</v>
      </c>
      <c r="W2777" t="s">
        <v>45</v>
      </c>
      <c r="X2777">
        <v>1</v>
      </c>
      <c r="Y2777" t="str">
        <f>IF(tblRides[[#This Row],[supply_demand_ratio]]&lt;0.8,"Below 0.8",IF(tblRides[[#This Row],[supply_demand_ratio]]&lt;1,"Between 0.8-1.0",IF(tblRides[[#This Row],[supply_demand_ratio]]&lt;=1.2,"Between 1.0-1.2","Above 1.2")))</f>
        <v>Below 0.8</v>
      </c>
    </row>
    <row r="2778" spans="1:25" x14ac:dyDescent="0.3">
      <c r="A2778" t="s">
        <v>2833</v>
      </c>
      <c r="B2778" s="1">
        <v>46047.77847222222</v>
      </c>
      <c r="C2778" s="2">
        <v>46047</v>
      </c>
      <c r="D2778">
        <v>18</v>
      </c>
      <c r="E2778" t="s">
        <v>25</v>
      </c>
      <c r="F2778" t="s">
        <v>26</v>
      </c>
      <c r="G2778">
        <v>14.5</v>
      </c>
      <c r="H2778">
        <v>397.64</v>
      </c>
      <c r="J2778">
        <v>1.4</v>
      </c>
      <c r="K2778">
        <v>8.5</v>
      </c>
      <c r="L2778">
        <v>13.2</v>
      </c>
      <c r="M2778">
        <v>87</v>
      </c>
      <c r="N2778" t="s">
        <v>72</v>
      </c>
      <c r="O2778">
        <v>0.501</v>
      </c>
      <c r="P2778" t="s">
        <v>58</v>
      </c>
      <c r="Q2778" t="s">
        <v>59</v>
      </c>
      <c r="R2778">
        <v>4.59</v>
      </c>
      <c r="S2778">
        <v>1</v>
      </c>
      <c r="U2778">
        <v>4.7</v>
      </c>
      <c r="V2778" t="s">
        <v>374</v>
      </c>
      <c r="W2778" t="s">
        <v>45</v>
      </c>
      <c r="X2778">
        <v>0</v>
      </c>
      <c r="Y2778" t="str">
        <f>IF(tblRides[[#This Row],[supply_demand_ratio]]&lt;0.8,"Below 0.8",IF(tblRides[[#This Row],[supply_demand_ratio]]&lt;1,"Between 0.8-1.0",IF(tblRides[[#This Row],[supply_demand_ratio]]&lt;=1.2,"Between 1.0-1.2","Above 1.2")))</f>
        <v>Below 0.8</v>
      </c>
    </row>
    <row r="2779" spans="1:25" x14ac:dyDescent="0.3">
      <c r="A2779" t="s">
        <v>2834</v>
      </c>
      <c r="B2779" s="1">
        <v>46047.806944444441</v>
      </c>
      <c r="C2779" s="2">
        <v>46047</v>
      </c>
      <c r="D2779">
        <v>19</v>
      </c>
      <c r="E2779" t="s">
        <v>36</v>
      </c>
      <c r="F2779" t="s">
        <v>26</v>
      </c>
      <c r="G2779">
        <v>3</v>
      </c>
      <c r="H2779">
        <v>117.33</v>
      </c>
      <c r="I2779">
        <v>118.57</v>
      </c>
      <c r="J2779">
        <v>1.4</v>
      </c>
      <c r="K2779">
        <v>7</v>
      </c>
      <c r="L2779">
        <v>1.1000000000000001</v>
      </c>
      <c r="M2779">
        <v>90</v>
      </c>
      <c r="N2779" t="s">
        <v>72</v>
      </c>
      <c r="O2779">
        <v>0.58599999999999997</v>
      </c>
      <c r="P2779" t="s">
        <v>28</v>
      </c>
      <c r="Q2779" t="s">
        <v>29</v>
      </c>
      <c r="R2779">
        <v>4.87</v>
      </c>
      <c r="S2779">
        <v>2</v>
      </c>
      <c r="T2779">
        <v>1.24</v>
      </c>
      <c r="U2779">
        <v>-5.9</v>
      </c>
      <c r="V2779" t="s">
        <v>374</v>
      </c>
      <c r="W2779" t="s">
        <v>45</v>
      </c>
      <c r="X2779">
        <v>1</v>
      </c>
      <c r="Y2779" t="str">
        <f>IF(tblRides[[#This Row],[supply_demand_ratio]]&lt;0.8,"Below 0.8",IF(tblRides[[#This Row],[supply_demand_ratio]]&lt;1,"Between 0.8-1.0",IF(tblRides[[#This Row],[supply_demand_ratio]]&lt;=1.2,"Between 1.0-1.2","Above 1.2")))</f>
        <v>Below 0.8</v>
      </c>
    </row>
    <row r="2780" spans="1:25" x14ac:dyDescent="0.3">
      <c r="A2780" t="s">
        <v>2835</v>
      </c>
      <c r="B2780" s="1">
        <v>46047.807638888888</v>
      </c>
      <c r="C2780" s="2">
        <v>46047</v>
      </c>
      <c r="D2780">
        <v>19</v>
      </c>
      <c r="E2780" t="s">
        <v>25</v>
      </c>
      <c r="F2780" t="s">
        <v>34</v>
      </c>
      <c r="G2780">
        <v>17.3</v>
      </c>
      <c r="H2780">
        <v>489.5</v>
      </c>
      <c r="J2780">
        <v>1.5</v>
      </c>
      <c r="K2780">
        <v>10.4</v>
      </c>
      <c r="L2780">
        <v>12.2</v>
      </c>
      <c r="M2780">
        <v>83</v>
      </c>
      <c r="N2780" t="s">
        <v>72</v>
      </c>
      <c r="O2780">
        <v>0.496</v>
      </c>
      <c r="P2780" t="s">
        <v>58</v>
      </c>
      <c r="Q2780" t="s">
        <v>108</v>
      </c>
      <c r="R2780">
        <v>4.6399999999999997</v>
      </c>
      <c r="S2780">
        <v>0</v>
      </c>
      <c r="U2780">
        <v>1.8</v>
      </c>
      <c r="V2780" t="s">
        <v>374</v>
      </c>
      <c r="W2780" t="s">
        <v>77</v>
      </c>
      <c r="X2780">
        <v>0</v>
      </c>
      <c r="Y2780" t="str">
        <f>IF(tblRides[[#This Row],[supply_demand_ratio]]&lt;0.8,"Below 0.8",IF(tblRides[[#This Row],[supply_demand_ratio]]&lt;1,"Between 0.8-1.0",IF(tblRides[[#This Row],[supply_demand_ratio]]&lt;=1.2,"Between 1.0-1.2","Above 1.2")))</f>
        <v>Below 0.8</v>
      </c>
    </row>
    <row r="2781" spans="1:25" x14ac:dyDescent="0.3">
      <c r="A2781" t="s">
        <v>2836</v>
      </c>
      <c r="B2781" s="1">
        <v>46047.80972222222</v>
      </c>
      <c r="C2781" s="2">
        <v>46047</v>
      </c>
      <c r="D2781">
        <v>19</v>
      </c>
      <c r="E2781" t="s">
        <v>36</v>
      </c>
      <c r="F2781" t="s">
        <v>26</v>
      </c>
      <c r="G2781">
        <v>21.3</v>
      </c>
      <c r="H2781">
        <v>485.86</v>
      </c>
      <c r="I2781">
        <v>495.52</v>
      </c>
      <c r="J2781">
        <v>1.2</v>
      </c>
      <c r="K2781">
        <v>5.4</v>
      </c>
      <c r="L2781">
        <v>5.3</v>
      </c>
      <c r="M2781">
        <v>99</v>
      </c>
      <c r="N2781" t="s">
        <v>72</v>
      </c>
      <c r="O2781">
        <v>0.74299999999999999</v>
      </c>
      <c r="P2781" t="s">
        <v>28</v>
      </c>
      <c r="Q2781" t="s">
        <v>29</v>
      </c>
      <c r="R2781">
        <v>4.58</v>
      </c>
      <c r="S2781">
        <v>15</v>
      </c>
      <c r="T2781">
        <v>9.66</v>
      </c>
      <c r="U2781">
        <v>-0.1</v>
      </c>
      <c r="V2781" t="s">
        <v>374</v>
      </c>
      <c r="W2781" t="s">
        <v>45</v>
      </c>
      <c r="X2781">
        <v>1</v>
      </c>
      <c r="Y2781" t="str">
        <f>IF(tblRides[[#This Row],[supply_demand_ratio]]&lt;0.8,"Below 0.8",IF(tblRides[[#This Row],[supply_demand_ratio]]&lt;1,"Between 0.8-1.0",IF(tblRides[[#This Row],[supply_demand_ratio]]&lt;=1.2,"Between 1.0-1.2","Above 1.2")))</f>
        <v>Below 0.8</v>
      </c>
    </row>
    <row r="2782" spans="1:25" x14ac:dyDescent="0.3">
      <c r="A2782" t="s">
        <v>2837</v>
      </c>
      <c r="B2782" s="1">
        <v>46047.818055555559</v>
      </c>
      <c r="C2782" s="2">
        <v>46047</v>
      </c>
      <c r="D2782">
        <v>19</v>
      </c>
      <c r="E2782" t="s">
        <v>36</v>
      </c>
      <c r="F2782" t="s">
        <v>34</v>
      </c>
      <c r="G2782">
        <v>12.9</v>
      </c>
      <c r="H2782">
        <v>309.18</v>
      </c>
      <c r="J2782">
        <v>1.5</v>
      </c>
      <c r="K2782">
        <v>10.6</v>
      </c>
      <c r="M2782">
        <v>78</v>
      </c>
      <c r="N2782" t="s">
        <v>72</v>
      </c>
      <c r="O2782">
        <v>0.503</v>
      </c>
      <c r="P2782" t="s">
        <v>82</v>
      </c>
      <c r="Q2782" t="s">
        <v>83</v>
      </c>
      <c r="R2782">
        <v>4.6399999999999997</v>
      </c>
      <c r="S2782">
        <v>0</v>
      </c>
      <c r="V2782" t="s">
        <v>374</v>
      </c>
      <c r="W2782" t="s">
        <v>77</v>
      </c>
      <c r="X2782">
        <v>0</v>
      </c>
      <c r="Y2782" t="str">
        <f>IF(tblRides[[#This Row],[supply_demand_ratio]]&lt;0.8,"Below 0.8",IF(tblRides[[#This Row],[supply_demand_ratio]]&lt;1,"Between 0.8-1.0",IF(tblRides[[#This Row],[supply_demand_ratio]]&lt;=1.2,"Between 1.0-1.2","Above 1.2")))</f>
        <v>Below 0.8</v>
      </c>
    </row>
    <row r="2783" spans="1:25" x14ac:dyDescent="0.3">
      <c r="A2783" t="s">
        <v>2838</v>
      </c>
      <c r="B2783" s="1">
        <v>46047.825694444444</v>
      </c>
      <c r="C2783" s="2">
        <v>46047</v>
      </c>
      <c r="D2783">
        <v>19</v>
      </c>
      <c r="E2783" t="s">
        <v>25</v>
      </c>
      <c r="F2783" t="s">
        <v>26</v>
      </c>
      <c r="G2783">
        <v>3.3</v>
      </c>
      <c r="H2783">
        <v>118.33</v>
      </c>
      <c r="J2783">
        <v>1.4</v>
      </c>
      <c r="K2783">
        <v>7.9</v>
      </c>
      <c r="L2783">
        <v>4.8</v>
      </c>
      <c r="M2783">
        <v>78</v>
      </c>
      <c r="N2783" t="s">
        <v>72</v>
      </c>
      <c r="O2783">
        <v>0.51</v>
      </c>
      <c r="P2783" t="s">
        <v>58</v>
      </c>
      <c r="Q2783" t="s">
        <v>59</v>
      </c>
      <c r="R2783">
        <v>5</v>
      </c>
      <c r="S2783">
        <v>4</v>
      </c>
      <c r="U2783">
        <v>-3.1</v>
      </c>
      <c r="V2783" t="s">
        <v>374</v>
      </c>
      <c r="W2783" t="s">
        <v>45</v>
      </c>
      <c r="X2783">
        <v>0</v>
      </c>
      <c r="Y2783" t="str">
        <f>IF(tblRides[[#This Row],[supply_demand_ratio]]&lt;0.8,"Below 0.8",IF(tblRides[[#This Row],[supply_demand_ratio]]&lt;1,"Between 0.8-1.0",IF(tblRides[[#This Row],[supply_demand_ratio]]&lt;=1.2,"Between 1.0-1.2","Above 1.2")))</f>
        <v>Below 0.8</v>
      </c>
    </row>
    <row r="2784" spans="1:25" x14ac:dyDescent="0.3">
      <c r="A2784" t="s">
        <v>2839</v>
      </c>
      <c r="B2784" s="1">
        <v>46047.832638888889</v>
      </c>
      <c r="C2784" s="2">
        <v>46047</v>
      </c>
      <c r="D2784">
        <v>19</v>
      </c>
      <c r="E2784" t="s">
        <v>33</v>
      </c>
      <c r="F2784" t="s">
        <v>34</v>
      </c>
      <c r="G2784">
        <v>6.5</v>
      </c>
      <c r="H2784">
        <v>152.69999999999999</v>
      </c>
      <c r="J2784">
        <v>1.2</v>
      </c>
      <c r="K2784">
        <v>5.3</v>
      </c>
      <c r="M2784">
        <v>74</v>
      </c>
      <c r="N2784" t="s">
        <v>27</v>
      </c>
      <c r="O2784">
        <v>0.72099999999999997</v>
      </c>
      <c r="P2784" t="s">
        <v>82</v>
      </c>
      <c r="Q2784" t="s">
        <v>83</v>
      </c>
      <c r="R2784">
        <v>4.5199999999999996</v>
      </c>
      <c r="S2784">
        <v>0</v>
      </c>
      <c r="V2784" t="s">
        <v>374</v>
      </c>
      <c r="W2784" t="s">
        <v>45</v>
      </c>
      <c r="X2784">
        <v>0</v>
      </c>
      <c r="Y2784" t="str">
        <f>IF(tblRides[[#This Row],[supply_demand_ratio]]&lt;0.8,"Below 0.8",IF(tblRides[[#This Row],[supply_demand_ratio]]&lt;1,"Between 0.8-1.0",IF(tblRides[[#This Row],[supply_demand_ratio]]&lt;=1.2,"Between 1.0-1.2","Above 1.2")))</f>
        <v>Below 0.8</v>
      </c>
    </row>
    <row r="2785" spans="1:25" x14ac:dyDescent="0.3">
      <c r="A2785" t="s">
        <v>2840</v>
      </c>
      <c r="B2785" s="1">
        <v>46047.833333333336</v>
      </c>
      <c r="C2785" s="2">
        <v>46047</v>
      </c>
      <c r="D2785">
        <v>20</v>
      </c>
      <c r="E2785" t="s">
        <v>25</v>
      </c>
      <c r="F2785" t="s">
        <v>26</v>
      </c>
      <c r="G2785">
        <v>7.6</v>
      </c>
      <c r="H2785">
        <v>214.02</v>
      </c>
      <c r="I2785">
        <v>214.04</v>
      </c>
      <c r="J2785">
        <v>1.3</v>
      </c>
      <c r="K2785">
        <v>9</v>
      </c>
      <c r="L2785">
        <v>9</v>
      </c>
      <c r="M2785">
        <v>111</v>
      </c>
      <c r="N2785" t="s">
        <v>72</v>
      </c>
      <c r="O2785">
        <v>0.72399999999999998</v>
      </c>
      <c r="P2785" t="s">
        <v>28</v>
      </c>
      <c r="Q2785" t="s">
        <v>29</v>
      </c>
      <c r="R2785">
        <v>4.96</v>
      </c>
      <c r="S2785">
        <v>2</v>
      </c>
      <c r="T2785">
        <v>0.02</v>
      </c>
      <c r="U2785">
        <v>0</v>
      </c>
      <c r="V2785" t="s">
        <v>374</v>
      </c>
      <c r="W2785" t="s">
        <v>45</v>
      </c>
      <c r="X2785">
        <v>1</v>
      </c>
      <c r="Y2785" t="str">
        <f>IF(tblRides[[#This Row],[supply_demand_ratio]]&lt;0.8,"Below 0.8",IF(tblRides[[#This Row],[supply_demand_ratio]]&lt;1,"Between 0.8-1.0",IF(tblRides[[#This Row],[supply_demand_ratio]]&lt;=1.2,"Between 1.0-1.2","Above 1.2")))</f>
        <v>Below 0.8</v>
      </c>
    </row>
    <row r="2786" spans="1:25" x14ac:dyDescent="0.3">
      <c r="A2786" t="s">
        <v>2841</v>
      </c>
      <c r="B2786" s="1">
        <v>46047.85833333333</v>
      </c>
      <c r="C2786" s="2">
        <v>46047</v>
      </c>
      <c r="D2786">
        <v>20</v>
      </c>
      <c r="E2786" t="s">
        <v>43</v>
      </c>
      <c r="F2786" t="s">
        <v>26</v>
      </c>
      <c r="G2786">
        <v>7.4</v>
      </c>
      <c r="H2786">
        <v>154.05000000000001</v>
      </c>
      <c r="I2786">
        <v>167.38</v>
      </c>
      <c r="J2786">
        <v>1</v>
      </c>
      <c r="K2786">
        <v>4.2</v>
      </c>
      <c r="L2786">
        <v>2.6</v>
      </c>
      <c r="M2786">
        <v>65</v>
      </c>
      <c r="N2786" t="s">
        <v>41</v>
      </c>
      <c r="O2786">
        <v>1.8180000000000001</v>
      </c>
      <c r="P2786" t="s">
        <v>28</v>
      </c>
      <c r="Q2786" t="s">
        <v>29</v>
      </c>
      <c r="R2786">
        <v>4.5999999999999996</v>
      </c>
      <c r="S2786">
        <v>6</v>
      </c>
      <c r="T2786">
        <v>13.33</v>
      </c>
      <c r="U2786">
        <v>-1.6</v>
      </c>
      <c r="V2786" t="s">
        <v>374</v>
      </c>
      <c r="W2786" t="s">
        <v>31</v>
      </c>
      <c r="X2786">
        <v>1</v>
      </c>
      <c r="Y2786" t="str">
        <f>IF(tblRides[[#This Row],[supply_demand_ratio]]&lt;0.8,"Below 0.8",IF(tblRides[[#This Row],[supply_demand_ratio]]&lt;1,"Between 0.8-1.0",IF(tblRides[[#This Row],[supply_demand_ratio]]&lt;=1.2,"Between 1.0-1.2","Above 1.2")))</f>
        <v>Above 1.2</v>
      </c>
    </row>
    <row r="2787" spans="1:25" x14ac:dyDescent="0.3">
      <c r="A2787" t="s">
        <v>2842</v>
      </c>
      <c r="B2787" s="1">
        <v>46047.888888888891</v>
      </c>
      <c r="C2787" s="2">
        <v>46047</v>
      </c>
      <c r="D2787">
        <v>21</v>
      </c>
      <c r="E2787" t="s">
        <v>62</v>
      </c>
      <c r="F2787" t="s">
        <v>34</v>
      </c>
      <c r="G2787">
        <v>1.5</v>
      </c>
      <c r="H2787">
        <v>59.27</v>
      </c>
      <c r="I2787">
        <v>58.33</v>
      </c>
      <c r="J2787">
        <v>1</v>
      </c>
      <c r="K2787">
        <v>5.2</v>
      </c>
      <c r="L2787">
        <v>4.5999999999999996</v>
      </c>
      <c r="M2787">
        <v>44</v>
      </c>
      <c r="N2787" t="s">
        <v>27</v>
      </c>
      <c r="O2787">
        <v>0.82099999999999995</v>
      </c>
      <c r="P2787" t="s">
        <v>28</v>
      </c>
      <c r="Q2787" t="s">
        <v>29</v>
      </c>
      <c r="R2787">
        <v>4.79</v>
      </c>
      <c r="S2787">
        <v>0</v>
      </c>
      <c r="T2787">
        <v>-0.94</v>
      </c>
      <c r="U2787">
        <v>-0.6</v>
      </c>
      <c r="V2787" t="s">
        <v>374</v>
      </c>
      <c r="W2787" t="s">
        <v>45</v>
      </c>
      <c r="X2787">
        <v>1</v>
      </c>
      <c r="Y2787" t="str">
        <f>IF(tblRides[[#This Row],[supply_demand_ratio]]&lt;0.8,"Below 0.8",IF(tblRides[[#This Row],[supply_demand_ratio]]&lt;1,"Between 0.8-1.0",IF(tblRides[[#This Row],[supply_demand_ratio]]&lt;=1.2,"Between 1.0-1.2","Above 1.2")))</f>
        <v>Between 0.8-1.0</v>
      </c>
    </row>
    <row r="2788" spans="1:25" x14ac:dyDescent="0.3">
      <c r="A2788" t="s">
        <v>2843</v>
      </c>
      <c r="B2788" s="1">
        <v>46047.890277777777</v>
      </c>
      <c r="C2788" s="2">
        <v>46047</v>
      </c>
      <c r="D2788">
        <v>21</v>
      </c>
      <c r="E2788" t="s">
        <v>36</v>
      </c>
      <c r="F2788" t="s">
        <v>26</v>
      </c>
      <c r="G2788">
        <v>9</v>
      </c>
      <c r="H2788">
        <v>218.16</v>
      </c>
      <c r="I2788">
        <v>219.39</v>
      </c>
      <c r="J2788">
        <v>1.2</v>
      </c>
      <c r="K2788">
        <v>2</v>
      </c>
      <c r="L2788">
        <v>5.2</v>
      </c>
      <c r="M2788">
        <v>116</v>
      </c>
      <c r="N2788" t="s">
        <v>72</v>
      </c>
      <c r="O2788">
        <v>0.83899999999999997</v>
      </c>
      <c r="P2788" t="s">
        <v>28</v>
      </c>
      <c r="Q2788" t="s">
        <v>29</v>
      </c>
      <c r="R2788">
        <v>4.6100000000000003</v>
      </c>
      <c r="S2788">
        <v>6</v>
      </c>
      <c r="T2788">
        <v>1.23</v>
      </c>
      <c r="U2788">
        <v>3.2</v>
      </c>
      <c r="V2788" t="s">
        <v>374</v>
      </c>
      <c r="W2788" t="s">
        <v>31</v>
      </c>
      <c r="X2788">
        <v>1</v>
      </c>
      <c r="Y2788" t="str">
        <f>IF(tblRides[[#This Row],[supply_demand_ratio]]&lt;0.8,"Below 0.8",IF(tblRides[[#This Row],[supply_demand_ratio]]&lt;1,"Between 0.8-1.0",IF(tblRides[[#This Row],[supply_demand_ratio]]&lt;=1.2,"Between 1.0-1.2","Above 1.2")))</f>
        <v>Between 0.8-1.0</v>
      </c>
    </row>
    <row r="2789" spans="1:25" x14ac:dyDescent="0.3">
      <c r="A2789" t="s">
        <v>2844</v>
      </c>
      <c r="B2789" s="1">
        <v>46047.890972222223</v>
      </c>
      <c r="C2789" s="2">
        <v>46047</v>
      </c>
      <c r="D2789">
        <v>21</v>
      </c>
      <c r="E2789" t="s">
        <v>36</v>
      </c>
      <c r="F2789" t="s">
        <v>34</v>
      </c>
      <c r="G2789">
        <v>6.9</v>
      </c>
      <c r="H2789">
        <v>155.16999999999999</v>
      </c>
      <c r="J2789">
        <v>1.1000000000000001</v>
      </c>
      <c r="K2789">
        <v>2.2999999999999998</v>
      </c>
      <c r="L2789">
        <v>2.9</v>
      </c>
      <c r="M2789">
        <v>103</v>
      </c>
      <c r="N2789" t="s">
        <v>41</v>
      </c>
      <c r="O2789">
        <v>1.1020000000000001</v>
      </c>
      <c r="P2789" t="s">
        <v>58</v>
      </c>
      <c r="Q2789" t="s">
        <v>59</v>
      </c>
      <c r="R2789">
        <v>4.9000000000000004</v>
      </c>
      <c r="S2789">
        <v>0</v>
      </c>
      <c r="U2789">
        <v>0.6</v>
      </c>
      <c r="V2789" t="s">
        <v>374</v>
      </c>
      <c r="W2789" t="s">
        <v>31</v>
      </c>
      <c r="X2789">
        <v>0</v>
      </c>
      <c r="Y2789" t="str">
        <f>IF(tblRides[[#This Row],[supply_demand_ratio]]&lt;0.8,"Below 0.8",IF(tblRides[[#This Row],[supply_demand_ratio]]&lt;1,"Between 0.8-1.0",IF(tblRides[[#This Row],[supply_demand_ratio]]&lt;=1.2,"Between 1.0-1.2","Above 1.2")))</f>
        <v>Between 1.0-1.2</v>
      </c>
    </row>
    <row r="2790" spans="1:25" x14ac:dyDescent="0.3">
      <c r="A2790" t="s">
        <v>2845</v>
      </c>
      <c r="B2790" s="1">
        <v>46047.908333333333</v>
      </c>
      <c r="C2790" s="2">
        <v>46047</v>
      </c>
      <c r="D2790">
        <v>21</v>
      </c>
      <c r="E2790" t="s">
        <v>33</v>
      </c>
      <c r="F2790" t="s">
        <v>26</v>
      </c>
      <c r="G2790">
        <v>5</v>
      </c>
      <c r="H2790">
        <v>142.69</v>
      </c>
      <c r="I2790">
        <v>136.83000000000001</v>
      </c>
      <c r="J2790">
        <v>1.3</v>
      </c>
      <c r="K2790">
        <v>9.1</v>
      </c>
      <c r="L2790">
        <v>11</v>
      </c>
      <c r="M2790">
        <v>79</v>
      </c>
      <c r="N2790" t="s">
        <v>72</v>
      </c>
      <c r="O2790">
        <v>0.71499999999999997</v>
      </c>
      <c r="P2790" t="s">
        <v>28</v>
      </c>
      <c r="Q2790" t="s">
        <v>29</v>
      </c>
      <c r="R2790">
        <v>4.45</v>
      </c>
      <c r="S2790">
        <v>16</v>
      </c>
      <c r="T2790">
        <v>-5.86</v>
      </c>
      <c r="U2790">
        <v>1.9</v>
      </c>
      <c r="V2790" t="s">
        <v>374</v>
      </c>
      <c r="W2790" t="s">
        <v>45</v>
      </c>
      <c r="X2790">
        <v>1</v>
      </c>
      <c r="Y2790" t="str">
        <f>IF(tblRides[[#This Row],[supply_demand_ratio]]&lt;0.8,"Below 0.8",IF(tblRides[[#This Row],[supply_demand_ratio]]&lt;1,"Between 0.8-1.0",IF(tblRides[[#This Row],[supply_demand_ratio]]&lt;=1.2,"Between 1.0-1.2","Above 1.2")))</f>
        <v>Below 0.8</v>
      </c>
    </row>
    <row r="2791" spans="1:25" x14ac:dyDescent="0.3">
      <c r="A2791" t="s">
        <v>2846</v>
      </c>
      <c r="B2791" s="1">
        <v>46047.915972222225</v>
      </c>
      <c r="C2791" s="2">
        <v>46047</v>
      </c>
      <c r="D2791">
        <v>21</v>
      </c>
      <c r="E2791" t="s">
        <v>25</v>
      </c>
      <c r="F2791" t="s">
        <v>34</v>
      </c>
      <c r="G2791">
        <v>5.4</v>
      </c>
      <c r="H2791">
        <v>137.4</v>
      </c>
      <c r="I2791">
        <v>142.43</v>
      </c>
      <c r="J2791">
        <v>1.2</v>
      </c>
      <c r="K2791">
        <v>6.7</v>
      </c>
      <c r="L2791">
        <v>9.6999999999999993</v>
      </c>
      <c r="M2791">
        <v>119</v>
      </c>
      <c r="N2791" t="s">
        <v>72</v>
      </c>
      <c r="O2791">
        <v>0.80500000000000005</v>
      </c>
      <c r="P2791" t="s">
        <v>28</v>
      </c>
      <c r="Q2791" t="s">
        <v>29</v>
      </c>
      <c r="R2791">
        <v>4.55</v>
      </c>
      <c r="S2791">
        <v>0</v>
      </c>
      <c r="T2791">
        <v>5.03</v>
      </c>
      <c r="U2791">
        <v>3</v>
      </c>
      <c r="V2791" t="s">
        <v>374</v>
      </c>
      <c r="W2791" t="s">
        <v>45</v>
      </c>
      <c r="X2791">
        <v>1</v>
      </c>
      <c r="Y2791" t="str">
        <f>IF(tblRides[[#This Row],[supply_demand_ratio]]&lt;0.8,"Below 0.8",IF(tblRides[[#This Row],[supply_demand_ratio]]&lt;1,"Between 0.8-1.0",IF(tblRides[[#This Row],[supply_demand_ratio]]&lt;=1.2,"Between 1.0-1.2","Above 1.2")))</f>
        <v>Between 0.8-1.0</v>
      </c>
    </row>
    <row r="2792" spans="1:25" x14ac:dyDescent="0.3">
      <c r="A2792" t="s">
        <v>2847</v>
      </c>
      <c r="B2792" s="1">
        <v>46047.921527777777</v>
      </c>
      <c r="C2792" s="2">
        <v>46047</v>
      </c>
      <c r="D2792">
        <v>22</v>
      </c>
      <c r="E2792" t="s">
        <v>36</v>
      </c>
      <c r="F2792" t="s">
        <v>26</v>
      </c>
      <c r="G2792">
        <v>23.4</v>
      </c>
      <c r="H2792">
        <v>529.70000000000005</v>
      </c>
      <c r="I2792">
        <v>531.15</v>
      </c>
      <c r="J2792">
        <v>1.2</v>
      </c>
      <c r="K2792">
        <v>8</v>
      </c>
      <c r="L2792">
        <v>6.8</v>
      </c>
      <c r="M2792">
        <v>122</v>
      </c>
      <c r="N2792" t="s">
        <v>72</v>
      </c>
      <c r="O2792">
        <v>0.89</v>
      </c>
      <c r="P2792" t="s">
        <v>28</v>
      </c>
      <c r="Q2792" t="s">
        <v>29</v>
      </c>
      <c r="R2792">
        <v>4.59</v>
      </c>
      <c r="S2792">
        <v>4</v>
      </c>
      <c r="T2792">
        <v>1.45</v>
      </c>
      <c r="U2792">
        <v>-1.2</v>
      </c>
      <c r="V2792" t="s">
        <v>374</v>
      </c>
      <c r="W2792" t="s">
        <v>45</v>
      </c>
      <c r="X2792">
        <v>1</v>
      </c>
      <c r="Y2792" t="str">
        <f>IF(tblRides[[#This Row],[supply_demand_ratio]]&lt;0.8,"Below 0.8",IF(tblRides[[#This Row],[supply_demand_ratio]]&lt;1,"Between 0.8-1.0",IF(tblRides[[#This Row],[supply_demand_ratio]]&lt;=1.2,"Between 1.0-1.2","Above 1.2")))</f>
        <v>Between 0.8-1.0</v>
      </c>
    </row>
    <row r="2793" spans="1:25" x14ac:dyDescent="0.3">
      <c r="A2793" t="s">
        <v>2848</v>
      </c>
      <c r="B2793" s="1">
        <v>46047.94027777778</v>
      </c>
      <c r="C2793" s="2">
        <v>46047</v>
      </c>
      <c r="D2793">
        <v>22</v>
      </c>
      <c r="E2793" t="s">
        <v>33</v>
      </c>
      <c r="F2793" t="s">
        <v>34</v>
      </c>
      <c r="G2793">
        <v>13</v>
      </c>
      <c r="H2793">
        <v>218.63</v>
      </c>
      <c r="J2793">
        <v>1</v>
      </c>
      <c r="K2793">
        <v>5.4</v>
      </c>
      <c r="L2793">
        <v>4.3</v>
      </c>
      <c r="M2793">
        <v>76</v>
      </c>
      <c r="N2793" t="s">
        <v>27</v>
      </c>
      <c r="O2793">
        <v>0.80200000000000005</v>
      </c>
      <c r="P2793" t="s">
        <v>58</v>
      </c>
      <c r="Q2793" t="s">
        <v>59</v>
      </c>
      <c r="R2793">
        <v>4.78</v>
      </c>
      <c r="S2793">
        <v>0</v>
      </c>
      <c r="U2793">
        <v>-1.1000000000000001</v>
      </c>
      <c r="V2793" t="s">
        <v>374</v>
      </c>
      <c r="W2793" t="s">
        <v>45</v>
      </c>
      <c r="X2793">
        <v>0</v>
      </c>
      <c r="Y2793" t="str">
        <f>IF(tblRides[[#This Row],[supply_demand_ratio]]&lt;0.8,"Below 0.8",IF(tblRides[[#This Row],[supply_demand_ratio]]&lt;1,"Between 0.8-1.0",IF(tblRides[[#This Row],[supply_demand_ratio]]&lt;=1.2,"Between 1.0-1.2","Above 1.2")))</f>
        <v>Between 0.8-1.0</v>
      </c>
    </row>
    <row r="2794" spans="1:25" x14ac:dyDescent="0.3">
      <c r="A2794" t="s">
        <v>2849</v>
      </c>
      <c r="B2794" s="1">
        <v>46047.947222222225</v>
      </c>
      <c r="C2794" s="2">
        <v>46047</v>
      </c>
      <c r="D2794">
        <v>22</v>
      </c>
      <c r="E2794" t="s">
        <v>25</v>
      </c>
      <c r="F2794" t="s">
        <v>26</v>
      </c>
      <c r="G2794">
        <v>1.3</v>
      </c>
      <c r="H2794">
        <v>72.56</v>
      </c>
      <c r="I2794">
        <v>72.569999999999993</v>
      </c>
      <c r="J2794">
        <v>1.2</v>
      </c>
      <c r="K2794">
        <v>5.2</v>
      </c>
      <c r="L2794">
        <v>13.8</v>
      </c>
      <c r="M2794">
        <v>113</v>
      </c>
      <c r="N2794" t="s">
        <v>27</v>
      </c>
      <c r="O2794">
        <v>0.91100000000000003</v>
      </c>
      <c r="P2794" t="s">
        <v>28</v>
      </c>
      <c r="Q2794" t="s">
        <v>29</v>
      </c>
      <c r="R2794">
        <v>4.72</v>
      </c>
      <c r="S2794">
        <v>3</v>
      </c>
      <c r="T2794">
        <v>0.01</v>
      </c>
      <c r="U2794">
        <v>8.6</v>
      </c>
      <c r="V2794" t="s">
        <v>374</v>
      </c>
      <c r="W2794" t="s">
        <v>45</v>
      </c>
      <c r="X2794">
        <v>1</v>
      </c>
      <c r="Y2794" t="str">
        <f>IF(tblRides[[#This Row],[supply_demand_ratio]]&lt;0.8,"Below 0.8",IF(tblRides[[#This Row],[supply_demand_ratio]]&lt;1,"Between 0.8-1.0",IF(tblRides[[#This Row],[supply_demand_ratio]]&lt;=1.2,"Between 1.0-1.2","Above 1.2")))</f>
        <v>Between 0.8-1.0</v>
      </c>
    </row>
    <row r="2795" spans="1:25" x14ac:dyDescent="0.3">
      <c r="A2795" t="s">
        <v>2850</v>
      </c>
      <c r="B2795" s="1">
        <v>46047.95208333333</v>
      </c>
      <c r="C2795" s="2">
        <v>46047</v>
      </c>
      <c r="D2795">
        <v>22</v>
      </c>
      <c r="E2795" t="s">
        <v>43</v>
      </c>
      <c r="F2795" t="s">
        <v>34</v>
      </c>
      <c r="G2795">
        <v>5</v>
      </c>
      <c r="H2795">
        <v>130.38</v>
      </c>
      <c r="I2795">
        <v>125.33</v>
      </c>
      <c r="J2795">
        <v>1.1000000000000001</v>
      </c>
      <c r="K2795">
        <v>7.9</v>
      </c>
      <c r="L2795">
        <v>4.5999999999999996</v>
      </c>
      <c r="M2795">
        <v>60</v>
      </c>
      <c r="N2795" t="s">
        <v>41</v>
      </c>
      <c r="O2795">
        <v>1.1859999999999999</v>
      </c>
      <c r="P2795" t="s">
        <v>28</v>
      </c>
      <c r="Q2795" t="s">
        <v>29</v>
      </c>
      <c r="R2795">
        <v>4.37</v>
      </c>
      <c r="S2795">
        <v>0</v>
      </c>
      <c r="T2795">
        <v>-5.05</v>
      </c>
      <c r="U2795">
        <v>-3.3</v>
      </c>
      <c r="V2795" t="s">
        <v>374</v>
      </c>
      <c r="W2795" t="s">
        <v>45</v>
      </c>
      <c r="X2795">
        <v>1</v>
      </c>
      <c r="Y2795" t="str">
        <f>IF(tblRides[[#This Row],[supply_demand_ratio]]&lt;0.8,"Below 0.8",IF(tblRides[[#This Row],[supply_demand_ratio]]&lt;1,"Between 0.8-1.0",IF(tblRides[[#This Row],[supply_demand_ratio]]&lt;=1.2,"Between 1.0-1.2","Above 1.2")))</f>
        <v>Between 1.0-1.2</v>
      </c>
    </row>
    <row r="2796" spans="1:25" x14ac:dyDescent="0.3">
      <c r="A2796" t="s">
        <v>2851</v>
      </c>
      <c r="B2796" s="1">
        <v>46047.961805555555</v>
      </c>
      <c r="C2796" s="2">
        <v>46047</v>
      </c>
      <c r="D2796">
        <v>23</v>
      </c>
      <c r="E2796" t="s">
        <v>33</v>
      </c>
      <c r="F2796" t="s">
        <v>26</v>
      </c>
      <c r="G2796">
        <v>11.5</v>
      </c>
      <c r="H2796">
        <v>226.92</v>
      </c>
      <c r="I2796">
        <v>233.51</v>
      </c>
      <c r="J2796">
        <v>1</v>
      </c>
      <c r="K2796">
        <v>5.0999999999999996</v>
      </c>
      <c r="L2796">
        <v>1</v>
      </c>
      <c r="M2796">
        <v>100</v>
      </c>
      <c r="N2796" t="s">
        <v>41</v>
      </c>
      <c r="O2796">
        <v>1.31</v>
      </c>
      <c r="P2796" t="s">
        <v>28</v>
      </c>
      <c r="Q2796" t="s">
        <v>29</v>
      </c>
      <c r="R2796">
        <v>4.51</v>
      </c>
      <c r="S2796">
        <v>4</v>
      </c>
      <c r="T2796">
        <v>6.59</v>
      </c>
      <c r="U2796">
        <v>-4.0999999999999996</v>
      </c>
      <c r="V2796" t="s">
        <v>374</v>
      </c>
      <c r="W2796" t="s">
        <v>45</v>
      </c>
      <c r="X2796">
        <v>1</v>
      </c>
      <c r="Y2796" t="str">
        <f>IF(tblRides[[#This Row],[supply_demand_ratio]]&lt;0.8,"Below 0.8",IF(tblRides[[#This Row],[supply_demand_ratio]]&lt;1,"Between 0.8-1.0",IF(tblRides[[#This Row],[supply_demand_ratio]]&lt;=1.2,"Between 1.0-1.2","Above 1.2")))</f>
        <v>Above 1.2</v>
      </c>
    </row>
    <row r="2797" spans="1:25" x14ac:dyDescent="0.3">
      <c r="A2797" t="s">
        <v>2852</v>
      </c>
      <c r="B2797" s="1">
        <v>46047.975694444445</v>
      </c>
      <c r="C2797" s="2">
        <v>46047</v>
      </c>
      <c r="D2797">
        <v>23</v>
      </c>
      <c r="E2797" t="s">
        <v>36</v>
      </c>
      <c r="F2797" t="s">
        <v>26</v>
      </c>
      <c r="G2797">
        <v>13.2</v>
      </c>
      <c r="H2797">
        <v>238.85</v>
      </c>
      <c r="I2797">
        <v>249.99</v>
      </c>
      <c r="J2797">
        <v>1</v>
      </c>
      <c r="K2797">
        <v>7.7</v>
      </c>
      <c r="L2797">
        <v>6.1</v>
      </c>
      <c r="M2797">
        <v>128</v>
      </c>
      <c r="N2797" t="s">
        <v>27</v>
      </c>
      <c r="O2797">
        <v>1.33</v>
      </c>
      <c r="P2797" t="s">
        <v>28</v>
      </c>
      <c r="Q2797" t="s">
        <v>29</v>
      </c>
      <c r="R2797">
        <v>5</v>
      </c>
      <c r="S2797">
        <v>16</v>
      </c>
      <c r="T2797">
        <v>11.14</v>
      </c>
      <c r="U2797">
        <v>-1.6</v>
      </c>
      <c r="V2797" t="s">
        <v>374</v>
      </c>
      <c r="W2797" t="s">
        <v>45</v>
      </c>
      <c r="X2797">
        <v>1</v>
      </c>
      <c r="Y2797" t="str">
        <f>IF(tblRides[[#This Row],[supply_demand_ratio]]&lt;0.8,"Below 0.8",IF(tblRides[[#This Row],[supply_demand_ratio]]&lt;1,"Between 0.8-1.0",IF(tblRides[[#This Row],[supply_demand_ratio]]&lt;=1.2,"Between 1.0-1.2","Above 1.2")))</f>
        <v>Above 1.2</v>
      </c>
    </row>
    <row r="2798" spans="1:25" x14ac:dyDescent="0.3">
      <c r="A2798" t="s">
        <v>2853</v>
      </c>
      <c r="B2798" s="1">
        <v>46047.975694444445</v>
      </c>
      <c r="C2798" s="2">
        <v>46047</v>
      </c>
      <c r="D2798">
        <v>23</v>
      </c>
      <c r="E2798" t="s">
        <v>25</v>
      </c>
      <c r="F2798" t="s">
        <v>26</v>
      </c>
      <c r="G2798">
        <v>7.3</v>
      </c>
      <c r="H2798">
        <v>182.58</v>
      </c>
      <c r="I2798">
        <v>175.8</v>
      </c>
      <c r="J2798">
        <v>1.2</v>
      </c>
      <c r="K2798">
        <v>4.8</v>
      </c>
      <c r="L2798">
        <v>4.8</v>
      </c>
      <c r="M2798">
        <v>124</v>
      </c>
      <c r="N2798" t="s">
        <v>72</v>
      </c>
      <c r="O2798">
        <v>0.82699999999999996</v>
      </c>
      <c r="P2798" t="s">
        <v>28</v>
      </c>
      <c r="Q2798" t="s">
        <v>29</v>
      </c>
      <c r="R2798">
        <v>4.72</v>
      </c>
      <c r="S2798">
        <v>14</v>
      </c>
      <c r="T2798">
        <v>-6.78</v>
      </c>
      <c r="U2798">
        <v>0</v>
      </c>
      <c r="V2798" t="s">
        <v>374</v>
      </c>
      <c r="W2798" t="s">
        <v>31</v>
      </c>
      <c r="X2798">
        <v>1</v>
      </c>
      <c r="Y2798" t="str">
        <f>IF(tblRides[[#This Row],[supply_demand_ratio]]&lt;0.8,"Below 0.8",IF(tblRides[[#This Row],[supply_demand_ratio]]&lt;1,"Between 0.8-1.0",IF(tblRides[[#This Row],[supply_demand_ratio]]&lt;=1.2,"Between 1.0-1.2","Above 1.2")))</f>
        <v>Between 0.8-1.0</v>
      </c>
    </row>
    <row r="2799" spans="1:25" x14ac:dyDescent="0.3">
      <c r="A2799" t="s">
        <v>2854</v>
      </c>
      <c r="B2799" s="1">
        <v>46047.992361111108</v>
      </c>
      <c r="C2799" s="2">
        <v>46047</v>
      </c>
      <c r="D2799">
        <v>23</v>
      </c>
      <c r="E2799" t="s">
        <v>36</v>
      </c>
      <c r="F2799" t="s">
        <v>26</v>
      </c>
      <c r="G2799">
        <v>2.4</v>
      </c>
      <c r="H2799">
        <v>88.66</v>
      </c>
      <c r="I2799">
        <v>89.08</v>
      </c>
      <c r="J2799">
        <v>1.1000000000000001</v>
      </c>
      <c r="K2799">
        <v>4.4000000000000004</v>
      </c>
      <c r="L2799">
        <v>7.4</v>
      </c>
      <c r="M2799">
        <v>109</v>
      </c>
      <c r="N2799" t="s">
        <v>27</v>
      </c>
      <c r="O2799">
        <v>0.90800000000000003</v>
      </c>
      <c r="P2799" t="s">
        <v>28</v>
      </c>
      <c r="Q2799" t="s">
        <v>29</v>
      </c>
      <c r="R2799">
        <v>4.3099999999999996</v>
      </c>
      <c r="S2799">
        <v>27</v>
      </c>
      <c r="T2799">
        <v>0.42</v>
      </c>
      <c r="U2799">
        <v>3</v>
      </c>
      <c r="V2799" t="s">
        <v>374</v>
      </c>
      <c r="W2799" t="s">
        <v>31</v>
      </c>
      <c r="X2799">
        <v>1</v>
      </c>
      <c r="Y2799" t="str">
        <f>IF(tblRides[[#This Row],[supply_demand_ratio]]&lt;0.8,"Below 0.8",IF(tblRides[[#This Row],[supply_demand_ratio]]&lt;1,"Between 0.8-1.0",IF(tblRides[[#This Row],[supply_demand_ratio]]&lt;=1.2,"Between 1.0-1.2","Above 1.2")))</f>
        <v>Between 0.8-1.0</v>
      </c>
    </row>
    <row r="2800" spans="1:25" x14ac:dyDescent="0.3">
      <c r="A2800" t="s">
        <v>2855</v>
      </c>
      <c r="B2800" s="1">
        <v>46047.99722222222</v>
      </c>
      <c r="C2800" s="2">
        <v>46047</v>
      </c>
      <c r="D2800">
        <v>23</v>
      </c>
      <c r="E2800" t="s">
        <v>43</v>
      </c>
      <c r="F2800" t="s">
        <v>34</v>
      </c>
      <c r="G2800">
        <v>2.2000000000000002</v>
      </c>
      <c r="H2800">
        <v>70.59</v>
      </c>
      <c r="I2800">
        <v>73.31</v>
      </c>
      <c r="J2800">
        <v>1</v>
      </c>
      <c r="K2800">
        <v>2.6</v>
      </c>
      <c r="L2800">
        <v>1.3</v>
      </c>
      <c r="M2800">
        <v>69</v>
      </c>
      <c r="N2800" t="s">
        <v>27</v>
      </c>
      <c r="O2800">
        <v>1.1519999999999999</v>
      </c>
      <c r="P2800" t="s">
        <v>28</v>
      </c>
      <c r="Q2800" t="s">
        <v>29</v>
      </c>
      <c r="R2800">
        <v>4.84</v>
      </c>
      <c r="S2800">
        <v>0</v>
      </c>
      <c r="T2800">
        <v>2.72</v>
      </c>
      <c r="U2800">
        <v>-1.3</v>
      </c>
      <c r="V2800" t="s">
        <v>374</v>
      </c>
      <c r="W2800" t="s">
        <v>31</v>
      </c>
      <c r="X2800">
        <v>1</v>
      </c>
      <c r="Y2800" t="str">
        <f>IF(tblRides[[#This Row],[supply_demand_ratio]]&lt;0.8,"Below 0.8",IF(tblRides[[#This Row],[supply_demand_ratio]]&lt;1,"Between 0.8-1.0",IF(tblRides[[#This Row],[supply_demand_ratio]]&lt;=1.2,"Between 1.0-1.2","Above 1.2")))</f>
        <v>Between 1.0-1.2</v>
      </c>
    </row>
    <row r="2801" spans="1:25" x14ac:dyDescent="0.3">
      <c r="A2801" t="s">
        <v>2856</v>
      </c>
      <c r="B2801" s="1">
        <v>46048.008333333331</v>
      </c>
      <c r="C2801" s="2">
        <v>46048</v>
      </c>
      <c r="D2801">
        <v>0</v>
      </c>
      <c r="E2801" t="s">
        <v>25</v>
      </c>
      <c r="F2801" t="s">
        <v>26</v>
      </c>
      <c r="G2801">
        <v>8.9</v>
      </c>
      <c r="H2801">
        <v>212.58</v>
      </c>
      <c r="I2801">
        <v>210.88</v>
      </c>
      <c r="J2801">
        <v>1.1000000000000001</v>
      </c>
      <c r="K2801">
        <v>5.3</v>
      </c>
      <c r="L2801">
        <v>8.4</v>
      </c>
      <c r="M2801">
        <v>124</v>
      </c>
      <c r="N2801" t="s">
        <v>41</v>
      </c>
      <c r="O2801">
        <v>1.222</v>
      </c>
      <c r="P2801" t="s">
        <v>28</v>
      </c>
      <c r="Q2801" t="s">
        <v>29</v>
      </c>
      <c r="R2801">
        <v>4.7300000000000004</v>
      </c>
      <c r="S2801">
        <v>1</v>
      </c>
      <c r="T2801">
        <v>-1.7</v>
      </c>
      <c r="U2801">
        <v>3.1</v>
      </c>
      <c r="V2801" t="s">
        <v>486</v>
      </c>
      <c r="W2801" t="s">
        <v>45</v>
      </c>
      <c r="X2801">
        <v>1</v>
      </c>
      <c r="Y2801" t="str">
        <f>IF(tblRides[[#This Row],[supply_demand_ratio]]&lt;0.8,"Below 0.8",IF(tblRides[[#This Row],[supply_demand_ratio]]&lt;1,"Between 0.8-1.0",IF(tblRides[[#This Row],[supply_demand_ratio]]&lt;=1.2,"Between 1.0-1.2","Above 1.2")))</f>
        <v>Above 1.2</v>
      </c>
    </row>
    <row r="2802" spans="1:25" x14ac:dyDescent="0.3">
      <c r="A2802" t="s">
        <v>2857</v>
      </c>
      <c r="B2802" s="1">
        <v>46048.021527777775</v>
      </c>
      <c r="C2802" s="2">
        <v>46048</v>
      </c>
      <c r="D2802">
        <v>0</v>
      </c>
      <c r="E2802" t="s">
        <v>25</v>
      </c>
      <c r="F2802" t="s">
        <v>26</v>
      </c>
      <c r="G2802">
        <v>4.3</v>
      </c>
      <c r="H2802">
        <v>116.96</v>
      </c>
      <c r="J2802">
        <v>1</v>
      </c>
      <c r="K2802">
        <v>2.2000000000000002</v>
      </c>
      <c r="L2802">
        <v>1.5</v>
      </c>
      <c r="M2802">
        <v>102</v>
      </c>
      <c r="N2802" t="s">
        <v>41</v>
      </c>
      <c r="O2802">
        <v>1.105</v>
      </c>
      <c r="P2802" t="s">
        <v>37</v>
      </c>
      <c r="Q2802" t="s">
        <v>103</v>
      </c>
      <c r="R2802">
        <v>4.78</v>
      </c>
      <c r="S2802">
        <v>5</v>
      </c>
      <c r="U2802">
        <v>-0.7</v>
      </c>
      <c r="V2802" t="s">
        <v>486</v>
      </c>
      <c r="W2802" t="s">
        <v>31</v>
      </c>
      <c r="X2802">
        <v>0</v>
      </c>
      <c r="Y2802" t="str">
        <f>IF(tblRides[[#This Row],[supply_demand_ratio]]&lt;0.8,"Below 0.8",IF(tblRides[[#This Row],[supply_demand_ratio]]&lt;1,"Between 0.8-1.0",IF(tblRides[[#This Row],[supply_demand_ratio]]&lt;=1.2,"Between 1.0-1.2","Above 1.2")))</f>
        <v>Between 1.0-1.2</v>
      </c>
    </row>
    <row r="2803" spans="1:25" x14ac:dyDescent="0.3">
      <c r="A2803" t="s">
        <v>2858</v>
      </c>
      <c r="B2803" s="1">
        <v>46048.024305555555</v>
      </c>
      <c r="C2803" s="2">
        <v>46048</v>
      </c>
      <c r="D2803">
        <v>0</v>
      </c>
      <c r="E2803" t="s">
        <v>36</v>
      </c>
      <c r="F2803" t="s">
        <v>26</v>
      </c>
      <c r="G2803">
        <v>2.7</v>
      </c>
      <c r="H2803">
        <v>73.599999999999994</v>
      </c>
      <c r="J2803">
        <v>1</v>
      </c>
      <c r="K2803">
        <v>7.7</v>
      </c>
      <c r="M2803">
        <v>121</v>
      </c>
      <c r="N2803" t="s">
        <v>27</v>
      </c>
      <c r="O2803">
        <v>1.2110000000000001</v>
      </c>
      <c r="P2803" t="s">
        <v>82</v>
      </c>
      <c r="Q2803" t="s">
        <v>83</v>
      </c>
      <c r="R2803">
        <v>4.82</v>
      </c>
      <c r="S2803">
        <v>35</v>
      </c>
      <c r="V2803" t="s">
        <v>486</v>
      </c>
      <c r="W2803" t="s">
        <v>45</v>
      </c>
      <c r="X2803">
        <v>0</v>
      </c>
      <c r="Y2803" t="str">
        <f>IF(tblRides[[#This Row],[supply_demand_ratio]]&lt;0.8,"Below 0.8",IF(tblRides[[#This Row],[supply_demand_ratio]]&lt;1,"Between 0.8-1.0",IF(tblRides[[#This Row],[supply_demand_ratio]]&lt;=1.2,"Between 1.0-1.2","Above 1.2")))</f>
        <v>Above 1.2</v>
      </c>
    </row>
    <row r="2804" spans="1:25" x14ac:dyDescent="0.3">
      <c r="A2804" t="s">
        <v>2859</v>
      </c>
      <c r="B2804" s="1">
        <v>46048.026388888888</v>
      </c>
      <c r="C2804" s="2">
        <v>46048</v>
      </c>
      <c r="D2804">
        <v>0</v>
      </c>
      <c r="E2804" t="s">
        <v>43</v>
      </c>
      <c r="F2804" t="s">
        <v>26</v>
      </c>
      <c r="G2804">
        <v>0.7</v>
      </c>
      <c r="H2804">
        <v>58.86</v>
      </c>
      <c r="I2804">
        <v>58.36</v>
      </c>
      <c r="J2804">
        <v>1.2</v>
      </c>
      <c r="K2804">
        <v>2</v>
      </c>
      <c r="L2804">
        <v>6.1</v>
      </c>
      <c r="M2804">
        <v>74</v>
      </c>
      <c r="N2804" t="s">
        <v>41</v>
      </c>
      <c r="O2804">
        <v>2.2000000000000002</v>
      </c>
      <c r="P2804" t="s">
        <v>28</v>
      </c>
      <c r="Q2804" t="s">
        <v>29</v>
      </c>
      <c r="R2804">
        <v>4.5199999999999996</v>
      </c>
      <c r="S2804">
        <v>5</v>
      </c>
      <c r="T2804">
        <v>-0.5</v>
      </c>
      <c r="U2804">
        <v>4.0999999999999996</v>
      </c>
      <c r="V2804" t="s">
        <v>486</v>
      </c>
      <c r="W2804" t="s">
        <v>31</v>
      </c>
      <c r="X2804">
        <v>1</v>
      </c>
      <c r="Y2804" t="str">
        <f>IF(tblRides[[#This Row],[supply_demand_ratio]]&lt;0.8,"Below 0.8",IF(tblRides[[#This Row],[supply_demand_ratio]]&lt;1,"Between 0.8-1.0",IF(tblRides[[#This Row],[supply_demand_ratio]]&lt;=1.2,"Between 1.0-1.2","Above 1.2")))</f>
        <v>Above 1.2</v>
      </c>
    </row>
    <row r="2805" spans="1:25" x14ac:dyDescent="0.3">
      <c r="A2805" t="s">
        <v>2860</v>
      </c>
      <c r="B2805" s="1">
        <v>46048.026388888888</v>
      </c>
      <c r="C2805" s="2">
        <v>46048</v>
      </c>
      <c r="D2805">
        <v>0</v>
      </c>
      <c r="E2805" t="s">
        <v>33</v>
      </c>
      <c r="F2805" t="s">
        <v>26</v>
      </c>
      <c r="G2805">
        <v>1.7</v>
      </c>
      <c r="H2805">
        <v>69.44</v>
      </c>
      <c r="J2805">
        <v>1</v>
      </c>
      <c r="K2805">
        <v>4.0999999999999996</v>
      </c>
      <c r="L2805">
        <v>3</v>
      </c>
      <c r="M2805">
        <v>106</v>
      </c>
      <c r="N2805" t="s">
        <v>41</v>
      </c>
      <c r="O2805">
        <v>1.619</v>
      </c>
      <c r="P2805" t="s">
        <v>58</v>
      </c>
      <c r="Q2805" t="s">
        <v>108</v>
      </c>
      <c r="R2805">
        <v>4.8</v>
      </c>
      <c r="S2805">
        <v>1</v>
      </c>
      <c r="U2805">
        <v>-1.1000000000000001</v>
      </c>
      <c r="V2805" t="s">
        <v>486</v>
      </c>
      <c r="W2805" t="s">
        <v>31</v>
      </c>
      <c r="X2805">
        <v>0</v>
      </c>
      <c r="Y2805" t="str">
        <f>IF(tblRides[[#This Row],[supply_demand_ratio]]&lt;0.8,"Below 0.8",IF(tblRides[[#This Row],[supply_demand_ratio]]&lt;1,"Between 0.8-1.0",IF(tblRides[[#This Row],[supply_demand_ratio]]&lt;=1.2,"Between 1.0-1.2","Above 1.2")))</f>
        <v>Above 1.2</v>
      </c>
    </row>
    <row r="2806" spans="1:25" x14ac:dyDescent="0.3">
      <c r="A2806" t="s">
        <v>2861</v>
      </c>
      <c r="B2806" s="1">
        <v>46048.029861111114</v>
      </c>
      <c r="C2806" s="2">
        <v>46048</v>
      </c>
      <c r="D2806">
        <v>0</v>
      </c>
      <c r="E2806" t="s">
        <v>25</v>
      </c>
      <c r="F2806" t="s">
        <v>34</v>
      </c>
      <c r="G2806">
        <v>6.7</v>
      </c>
      <c r="H2806">
        <v>154.68</v>
      </c>
      <c r="I2806">
        <v>151.62</v>
      </c>
      <c r="J2806">
        <v>1.1000000000000001</v>
      </c>
      <c r="K2806">
        <v>3.1</v>
      </c>
      <c r="L2806">
        <v>6.4</v>
      </c>
      <c r="M2806">
        <v>113</v>
      </c>
      <c r="N2806" t="s">
        <v>27</v>
      </c>
      <c r="O2806">
        <v>0.97199999999999998</v>
      </c>
      <c r="P2806" t="s">
        <v>28</v>
      </c>
      <c r="Q2806" t="s">
        <v>29</v>
      </c>
      <c r="R2806">
        <v>4.9000000000000004</v>
      </c>
      <c r="S2806">
        <v>0</v>
      </c>
      <c r="T2806">
        <v>-3.06</v>
      </c>
      <c r="U2806">
        <v>3.3</v>
      </c>
      <c r="V2806" t="s">
        <v>486</v>
      </c>
      <c r="W2806" t="s">
        <v>31</v>
      </c>
      <c r="X2806">
        <v>1</v>
      </c>
      <c r="Y2806" t="str">
        <f>IF(tblRides[[#This Row],[supply_demand_ratio]]&lt;0.8,"Below 0.8",IF(tblRides[[#This Row],[supply_demand_ratio]]&lt;1,"Between 0.8-1.0",IF(tblRides[[#This Row],[supply_demand_ratio]]&lt;=1.2,"Between 1.0-1.2","Above 1.2")))</f>
        <v>Between 0.8-1.0</v>
      </c>
    </row>
    <row r="2807" spans="1:25" x14ac:dyDescent="0.3">
      <c r="A2807" t="s">
        <v>2862</v>
      </c>
      <c r="B2807" s="1">
        <v>46048.032638888886</v>
      </c>
      <c r="C2807" s="2">
        <v>46048</v>
      </c>
      <c r="D2807">
        <v>0</v>
      </c>
      <c r="E2807" t="s">
        <v>36</v>
      </c>
      <c r="F2807" t="s">
        <v>26</v>
      </c>
      <c r="G2807">
        <v>4.8</v>
      </c>
      <c r="H2807">
        <v>108.12</v>
      </c>
      <c r="I2807">
        <v>109.26</v>
      </c>
      <c r="J2807">
        <v>1</v>
      </c>
      <c r="K2807">
        <v>4.7</v>
      </c>
      <c r="L2807">
        <v>2</v>
      </c>
      <c r="M2807">
        <v>122</v>
      </c>
      <c r="N2807" t="s">
        <v>41</v>
      </c>
      <c r="O2807">
        <v>1.375</v>
      </c>
      <c r="P2807" t="s">
        <v>28</v>
      </c>
      <c r="Q2807" t="s">
        <v>29</v>
      </c>
      <c r="R2807">
        <v>4.66</v>
      </c>
      <c r="S2807">
        <v>12</v>
      </c>
      <c r="T2807">
        <v>1.1399999999999999</v>
      </c>
      <c r="U2807">
        <v>-2.7</v>
      </c>
      <c r="V2807" t="s">
        <v>486</v>
      </c>
      <c r="W2807" t="s">
        <v>31</v>
      </c>
      <c r="X2807">
        <v>1</v>
      </c>
      <c r="Y2807" t="str">
        <f>IF(tblRides[[#This Row],[supply_demand_ratio]]&lt;0.8,"Below 0.8",IF(tblRides[[#This Row],[supply_demand_ratio]]&lt;1,"Between 0.8-1.0",IF(tblRides[[#This Row],[supply_demand_ratio]]&lt;=1.2,"Between 1.0-1.2","Above 1.2")))</f>
        <v>Above 1.2</v>
      </c>
    </row>
    <row r="2808" spans="1:25" x14ac:dyDescent="0.3">
      <c r="A2808" t="s">
        <v>2863</v>
      </c>
      <c r="B2808" s="1">
        <v>46048.03402777778</v>
      </c>
      <c r="C2808" s="2">
        <v>46048</v>
      </c>
      <c r="D2808">
        <v>0</v>
      </c>
      <c r="E2808" t="s">
        <v>36</v>
      </c>
      <c r="F2808" t="s">
        <v>34</v>
      </c>
      <c r="G2808">
        <v>14.1</v>
      </c>
      <c r="H2808">
        <v>241.65</v>
      </c>
      <c r="I2808">
        <v>239.62</v>
      </c>
      <c r="J2808">
        <v>1</v>
      </c>
      <c r="K2808">
        <v>2.5</v>
      </c>
      <c r="L2808">
        <v>3.4</v>
      </c>
      <c r="M2808">
        <v>131</v>
      </c>
      <c r="N2808" t="s">
        <v>41</v>
      </c>
      <c r="O2808">
        <v>1.571</v>
      </c>
      <c r="P2808" t="s">
        <v>28</v>
      </c>
      <c r="Q2808" t="s">
        <v>29</v>
      </c>
      <c r="R2808">
        <v>4.96</v>
      </c>
      <c r="S2808">
        <v>0</v>
      </c>
      <c r="T2808">
        <v>-2.0299999999999998</v>
      </c>
      <c r="U2808">
        <v>0.9</v>
      </c>
      <c r="V2808" t="s">
        <v>486</v>
      </c>
      <c r="W2808" t="s">
        <v>31</v>
      </c>
      <c r="X2808">
        <v>1</v>
      </c>
      <c r="Y2808" t="str">
        <f>IF(tblRides[[#This Row],[supply_demand_ratio]]&lt;0.8,"Below 0.8",IF(tblRides[[#This Row],[supply_demand_ratio]]&lt;1,"Between 0.8-1.0",IF(tblRides[[#This Row],[supply_demand_ratio]]&lt;=1.2,"Between 1.0-1.2","Above 1.2")))</f>
        <v>Above 1.2</v>
      </c>
    </row>
    <row r="2809" spans="1:25" x14ac:dyDescent="0.3">
      <c r="A2809" t="s">
        <v>2864</v>
      </c>
      <c r="B2809" s="1">
        <v>46048.038888888892</v>
      </c>
      <c r="C2809" s="2">
        <v>46048</v>
      </c>
      <c r="D2809">
        <v>0</v>
      </c>
      <c r="E2809" t="s">
        <v>43</v>
      </c>
      <c r="F2809" t="s">
        <v>26</v>
      </c>
      <c r="G2809">
        <v>2</v>
      </c>
      <c r="H2809">
        <v>70.62</v>
      </c>
      <c r="I2809">
        <v>71.14</v>
      </c>
      <c r="J2809">
        <v>1</v>
      </c>
      <c r="K2809">
        <v>4.5999999999999996</v>
      </c>
      <c r="L2809">
        <v>5.9</v>
      </c>
      <c r="M2809">
        <v>78</v>
      </c>
      <c r="N2809" t="s">
        <v>41</v>
      </c>
      <c r="O2809">
        <v>2.2000000000000002</v>
      </c>
      <c r="P2809" t="s">
        <v>28</v>
      </c>
      <c r="Q2809" t="s">
        <v>29</v>
      </c>
      <c r="R2809">
        <v>4.37</v>
      </c>
      <c r="S2809">
        <v>6</v>
      </c>
      <c r="T2809">
        <v>0.52</v>
      </c>
      <c r="U2809">
        <v>1.3</v>
      </c>
      <c r="V2809" t="s">
        <v>486</v>
      </c>
      <c r="W2809" t="s">
        <v>31</v>
      </c>
      <c r="X2809">
        <v>1</v>
      </c>
      <c r="Y2809" t="str">
        <f>IF(tblRides[[#This Row],[supply_demand_ratio]]&lt;0.8,"Below 0.8",IF(tblRides[[#This Row],[supply_demand_ratio]]&lt;1,"Between 0.8-1.0",IF(tblRides[[#This Row],[supply_demand_ratio]]&lt;=1.2,"Between 1.0-1.2","Above 1.2")))</f>
        <v>Above 1.2</v>
      </c>
    </row>
    <row r="2810" spans="1:25" x14ac:dyDescent="0.3">
      <c r="A2810" t="s">
        <v>2865</v>
      </c>
      <c r="B2810" s="1">
        <v>46048.055555555555</v>
      </c>
      <c r="C2810" s="2">
        <v>46048</v>
      </c>
      <c r="D2810">
        <v>1</v>
      </c>
      <c r="E2810" t="s">
        <v>62</v>
      </c>
      <c r="F2810" t="s">
        <v>34</v>
      </c>
      <c r="G2810">
        <v>3.3</v>
      </c>
      <c r="H2810">
        <v>88.3</v>
      </c>
      <c r="I2810">
        <v>89.95</v>
      </c>
      <c r="J2810">
        <v>1</v>
      </c>
      <c r="K2810">
        <v>5</v>
      </c>
      <c r="L2810">
        <v>6.1</v>
      </c>
      <c r="M2810">
        <v>64</v>
      </c>
      <c r="N2810" t="s">
        <v>41</v>
      </c>
      <c r="O2810">
        <v>1.6779999999999999</v>
      </c>
      <c r="P2810" t="s">
        <v>28</v>
      </c>
      <c r="Q2810" t="s">
        <v>29</v>
      </c>
      <c r="R2810">
        <v>4.8499999999999996</v>
      </c>
      <c r="S2810">
        <v>0</v>
      </c>
      <c r="T2810">
        <v>1.65</v>
      </c>
      <c r="U2810">
        <v>1.1000000000000001</v>
      </c>
      <c r="V2810" t="s">
        <v>486</v>
      </c>
      <c r="W2810" t="s">
        <v>31</v>
      </c>
      <c r="X2810">
        <v>1</v>
      </c>
      <c r="Y2810" t="str">
        <f>IF(tblRides[[#This Row],[supply_demand_ratio]]&lt;0.8,"Below 0.8",IF(tblRides[[#This Row],[supply_demand_ratio]]&lt;1,"Between 0.8-1.0",IF(tblRides[[#This Row],[supply_demand_ratio]]&lt;=1.2,"Between 1.0-1.2","Above 1.2")))</f>
        <v>Above 1.2</v>
      </c>
    </row>
    <row r="2811" spans="1:25" x14ac:dyDescent="0.3">
      <c r="A2811" t="s">
        <v>2866</v>
      </c>
      <c r="B2811" s="1">
        <v>46048.074305555558</v>
      </c>
      <c r="C2811" s="2">
        <v>46048</v>
      </c>
      <c r="D2811">
        <v>1</v>
      </c>
      <c r="E2811" t="s">
        <v>25</v>
      </c>
      <c r="F2811" t="s">
        <v>26</v>
      </c>
      <c r="G2811">
        <v>3.8</v>
      </c>
      <c r="H2811">
        <v>97.84</v>
      </c>
      <c r="I2811">
        <v>95.53</v>
      </c>
      <c r="J2811">
        <v>1</v>
      </c>
      <c r="K2811">
        <v>5.3</v>
      </c>
      <c r="L2811">
        <v>6.8</v>
      </c>
      <c r="M2811">
        <v>140</v>
      </c>
      <c r="N2811" t="s">
        <v>41</v>
      </c>
      <c r="O2811">
        <v>1.3740000000000001</v>
      </c>
      <c r="P2811" t="s">
        <v>28</v>
      </c>
      <c r="Q2811" t="s">
        <v>29</v>
      </c>
      <c r="R2811">
        <v>4.5</v>
      </c>
      <c r="S2811">
        <v>12</v>
      </c>
      <c r="T2811">
        <v>-2.31</v>
      </c>
      <c r="U2811">
        <v>1.5</v>
      </c>
      <c r="V2811" t="s">
        <v>486</v>
      </c>
      <c r="W2811" t="s">
        <v>45</v>
      </c>
      <c r="X2811">
        <v>1</v>
      </c>
      <c r="Y2811" t="str">
        <f>IF(tblRides[[#This Row],[supply_demand_ratio]]&lt;0.8,"Below 0.8",IF(tblRides[[#This Row],[supply_demand_ratio]]&lt;1,"Between 0.8-1.0",IF(tblRides[[#This Row],[supply_demand_ratio]]&lt;=1.2,"Between 1.0-1.2","Above 1.2")))</f>
        <v>Above 1.2</v>
      </c>
    </row>
    <row r="2812" spans="1:25" x14ac:dyDescent="0.3">
      <c r="A2812" t="s">
        <v>2867</v>
      </c>
      <c r="B2812" s="1">
        <v>46048.074999999997</v>
      </c>
      <c r="C2812" s="2">
        <v>46048</v>
      </c>
      <c r="D2812">
        <v>1</v>
      </c>
      <c r="E2812" t="s">
        <v>25</v>
      </c>
      <c r="F2812" t="s">
        <v>26</v>
      </c>
      <c r="G2812">
        <v>6.3</v>
      </c>
      <c r="H2812">
        <v>139.16999999999999</v>
      </c>
      <c r="I2812">
        <v>136.47999999999999</v>
      </c>
      <c r="J2812">
        <v>1</v>
      </c>
      <c r="K2812">
        <v>7.9</v>
      </c>
      <c r="L2812">
        <v>9.3000000000000007</v>
      </c>
      <c r="M2812">
        <v>117</v>
      </c>
      <c r="N2812" t="s">
        <v>27</v>
      </c>
      <c r="O2812">
        <v>0.99399999999999999</v>
      </c>
      <c r="P2812" t="s">
        <v>28</v>
      </c>
      <c r="Q2812" t="s">
        <v>29</v>
      </c>
      <c r="R2812">
        <v>4.2699999999999996</v>
      </c>
      <c r="S2812">
        <v>8</v>
      </c>
      <c r="T2812">
        <v>-2.69</v>
      </c>
      <c r="U2812">
        <v>1.4</v>
      </c>
      <c r="V2812" t="s">
        <v>486</v>
      </c>
      <c r="W2812" t="s">
        <v>45</v>
      </c>
      <c r="X2812">
        <v>1</v>
      </c>
      <c r="Y2812" t="str">
        <f>IF(tblRides[[#This Row],[supply_demand_ratio]]&lt;0.8,"Below 0.8",IF(tblRides[[#This Row],[supply_demand_ratio]]&lt;1,"Between 0.8-1.0",IF(tblRides[[#This Row],[supply_demand_ratio]]&lt;=1.2,"Between 1.0-1.2","Above 1.2")))</f>
        <v>Between 0.8-1.0</v>
      </c>
    </row>
    <row r="2813" spans="1:25" x14ac:dyDescent="0.3">
      <c r="A2813" t="s">
        <v>2868</v>
      </c>
      <c r="B2813" s="1">
        <v>46048.083333333336</v>
      </c>
      <c r="C2813" s="2">
        <v>46048</v>
      </c>
      <c r="D2813">
        <v>2</v>
      </c>
      <c r="E2813" t="s">
        <v>33</v>
      </c>
      <c r="F2813" t="s">
        <v>26</v>
      </c>
      <c r="G2813">
        <v>3.8</v>
      </c>
      <c r="H2813">
        <v>98.88</v>
      </c>
      <c r="I2813">
        <v>99.12</v>
      </c>
      <c r="J2813">
        <v>1</v>
      </c>
      <c r="K2813">
        <v>4</v>
      </c>
      <c r="L2813">
        <v>1</v>
      </c>
      <c r="M2813">
        <v>90</v>
      </c>
      <c r="N2813" t="s">
        <v>41</v>
      </c>
      <c r="O2813">
        <v>1.1950000000000001</v>
      </c>
      <c r="P2813" t="s">
        <v>28</v>
      </c>
      <c r="Q2813" t="s">
        <v>29</v>
      </c>
      <c r="R2813">
        <v>4.46</v>
      </c>
      <c r="S2813">
        <v>2</v>
      </c>
      <c r="T2813">
        <v>0.24</v>
      </c>
      <c r="U2813">
        <v>-3</v>
      </c>
      <c r="V2813" t="s">
        <v>486</v>
      </c>
      <c r="W2813" t="s">
        <v>31</v>
      </c>
      <c r="X2813">
        <v>1</v>
      </c>
      <c r="Y2813" t="str">
        <f>IF(tblRides[[#This Row],[supply_demand_ratio]]&lt;0.8,"Below 0.8",IF(tblRides[[#This Row],[supply_demand_ratio]]&lt;1,"Between 0.8-1.0",IF(tblRides[[#This Row],[supply_demand_ratio]]&lt;=1.2,"Between 1.0-1.2","Above 1.2")))</f>
        <v>Between 1.0-1.2</v>
      </c>
    </row>
    <row r="2814" spans="1:25" x14ac:dyDescent="0.3">
      <c r="A2814" t="s">
        <v>2869</v>
      </c>
      <c r="B2814" s="1">
        <v>46048.11041666667</v>
      </c>
      <c r="C2814" s="2">
        <v>46048</v>
      </c>
      <c r="D2814">
        <v>2</v>
      </c>
      <c r="E2814" t="s">
        <v>36</v>
      </c>
      <c r="F2814" t="s">
        <v>26</v>
      </c>
      <c r="G2814">
        <v>3</v>
      </c>
      <c r="H2814">
        <v>80.88</v>
      </c>
      <c r="I2814">
        <v>77.540000000000006</v>
      </c>
      <c r="J2814">
        <v>1</v>
      </c>
      <c r="K2814">
        <v>3.6</v>
      </c>
      <c r="L2814">
        <v>4.9000000000000004</v>
      </c>
      <c r="M2814">
        <v>129</v>
      </c>
      <c r="N2814" t="s">
        <v>27</v>
      </c>
      <c r="O2814">
        <v>1.21</v>
      </c>
      <c r="P2814" t="s">
        <v>28</v>
      </c>
      <c r="Q2814" t="s">
        <v>29</v>
      </c>
      <c r="R2814">
        <v>4.3499999999999996</v>
      </c>
      <c r="S2814">
        <v>7</v>
      </c>
      <c r="T2814">
        <v>-3.34</v>
      </c>
      <c r="U2814">
        <v>1.3</v>
      </c>
      <c r="V2814" t="s">
        <v>486</v>
      </c>
      <c r="W2814" t="s">
        <v>31</v>
      </c>
      <c r="X2814">
        <v>1</v>
      </c>
      <c r="Y2814" t="str">
        <f>IF(tblRides[[#This Row],[supply_demand_ratio]]&lt;0.8,"Below 0.8",IF(tblRides[[#This Row],[supply_demand_ratio]]&lt;1,"Between 0.8-1.0",IF(tblRides[[#This Row],[supply_demand_ratio]]&lt;=1.2,"Between 1.0-1.2","Above 1.2")))</f>
        <v>Above 1.2</v>
      </c>
    </row>
    <row r="2815" spans="1:25" x14ac:dyDescent="0.3">
      <c r="A2815" t="s">
        <v>2870</v>
      </c>
      <c r="B2815" s="1">
        <v>46048.136111111111</v>
      </c>
      <c r="C2815" s="2">
        <v>46048</v>
      </c>
      <c r="D2815">
        <v>3</v>
      </c>
      <c r="E2815" t="s">
        <v>25</v>
      </c>
      <c r="F2815" t="s">
        <v>26</v>
      </c>
      <c r="G2815">
        <v>7.4</v>
      </c>
      <c r="H2815">
        <v>134.72999999999999</v>
      </c>
      <c r="I2815">
        <v>132.35</v>
      </c>
      <c r="J2815">
        <v>1</v>
      </c>
      <c r="K2815">
        <v>3.7</v>
      </c>
      <c r="L2815">
        <v>1</v>
      </c>
      <c r="M2815">
        <v>108</v>
      </c>
      <c r="N2815" t="s">
        <v>27</v>
      </c>
      <c r="O2815">
        <v>1.038</v>
      </c>
      <c r="P2815" t="s">
        <v>28</v>
      </c>
      <c r="Q2815" t="s">
        <v>29</v>
      </c>
      <c r="R2815">
        <v>5</v>
      </c>
      <c r="S2815">
        <v>4</v>
      </c>
      <c r="T2815">
        <v>-2.38</v>
      </c>
      <c r="U2815">
        <v>-2.7</v>
      </c>
      <c r="V2815" t="s">
        <v>486</v>
      </c>
      <c r="W2815" t="s">
        <v>31</v>
      </c>
      <c r="X2815">
        <v>1</v>
      </c>
      <c r="Y2815" t="str">
        <f>IF(tblRides[[#This Row],[supply_demand_ratio]]&lt;0.8,"Below 0.8",IF(tblRides[[#This Row],[supply_demand_ratio]]&lt;1,"Between 0.8-1.0",IF(tblRides[[#This Row],[supply_demand_ratio]]&lt;=1.2,"Between 1.0-1.2","Above 1.2")))</f>
        <v>Between 1.0-1.2</v>
      </c>
    </row>
    <row r="2816" spans="1:25" x14ac:dyDescent="0.3">
      <c r="A2816" t="s">
        <v>2871</v>
      </c>
      <c r="B2816" s="1">
        <v>46048.14166666667</v>
      </c>
      <c r="C2816" s="2">
        <v>46048</v>
      </c>
      <c r="D2816">
        <v>3</v>
      </c>
      <c r="E2816" t="s">
        <v>33</v>
      </c>
      <c r="F2816" t="s">
        <v>26</v>
      </c>
      <c r="G2816">
        <v>6</v>
      </c>
      <c r="H2816">
        <v>126.62</v>
      </c>
      <c r="I2816">
        <v>122.17</v>
      </c>
      <c r="J2816">
        <v>1.1000000000000001</v>
      </c>
      <c r="K2816">
        <v>2</v>
      </c>
      <c r="L2816">
        <v>1</v>
      </c>
      <c r="M2816">
        <v>102</v>
      </c>
      <c r="N2816" t="s">
        <v>41</v>
      </c>
      <c r="O2816">
        <v>1.5680000000000001</v>
      </c>
      <c r="P2816" t="s">
        <v>28</v>
      </c>
      <c r="Q2816" t="s">
        <v>29</v>
      </c>
      <c r="R2816">
        <v>4.5599999999999996</v>
      </c>
      <c r="S2816">
        <v>32</v>
      </c>
      <c r="T2816">
        <v>-4.45</v>
      </c>
      <c r="U2816">
        <v>-1</v>
      </c>
      <c r="V2816" t="s">
        <v>486</v>
      </c>
      <c r="W2816" t="s">
        <v>31</v>
      </c>
      <c r="X2816">
        <v>1</v>
      </c>
      <c r="Y2816" t="str">
        <f>IF(tblRides[[#This Row],[supply_demand_ratio]]&lt;0.8,"Below 0.8",IF(tblRides[[#This Row],[supply_demand_ratio]]&lt;1,"Between 0.8-1.0",IF(tblRides[[#This Row],[supply_demand_ratio]]&lt;=1.2,"Between 1.0-1.2","Above 1.2")))</f>
        <v>Above 1.2</v>
      </c>
    </row>
    <row r="2817" spans="1:25" x14ac:dyDescent="0.3">
      <c r="A2817" t="s">
        <v>2872</v>
      </c>
      <c r="B2817" s="1">
        <v>46048.15347222222</v>
      </c>
      <c r="C2817" s="2">
        <v>46048</v>
      </c>
      <c r="D2817">
        <v>3</v>
      </c>
      <c r="E2817" t="s">
        <v>43</v>
      </c>
      <c r="F2817" t="s">
        <v>26</v>
      </c>
      <c r="G2817">
        <v>9.8000000000000007</v>
      </c>
      <c r="H2817">
        <v>182.51</v>
      </c>
      <c r="I2817">
        <v>182.18</v>
      </c>
      <c r="J2817">
        <v>1</v>
      </c>
      <c r="K2817">
        <v>6.1</v>
      </c>
      <c r="L2817">
        <v>9.1999999999999993</v>
      </c>
      <c r="M2817">
        <v>78</v>
      </c>
      <c r="N2817" t="s">
        <v>41</v>
      </c>
      <c r="O2817">
        <v>2.2000000000000002</v>
      </c>
      <c r="P2817" t="s">
        <v>28</v>
      </c>
      <c r="Q2817" t="s">
        <v>29</v>
      </c>
      <c r="R2817">
        <v>4.8099999999999996</v>
      </c>
      <c r="S2817">
        <v>18</v>
      </c>
      <c r="T2817">
        <v>-0.33</v>
      </c>
      <c r="U2817">
        <v>3.1</v>
      </c>
      <c r="V2817" t="s">
        <v>486</v>
      </c>
      <c r="W2817" t="s">
        <v>45</v>
      </c>
      <c r="X2817">
        <v>1</v>
      </c>
      <c r="Y2817" t="str">
        <f>IF(tblRides[[#This Row],[supply_demand_ratio]]&lt;0.8,"Below 0.8",IF(tblRides[[#This Row],[supply_demand_ratio]]&lt;1,"Between 0.8-1.0",IF(tblRides[[#This Row],[supply_demand_ratio]]&lt;=1.2,"Between 1.0-1.2","Above 1.2")))</f>
        <v>Above 1.2</v>
      </c>
    </row>
    <row r="2818" spans="1:25" x14ac:dyDescent="0.3">
      <c r="A2818" t="s">
        <v>2873</v>
      </c>
      <c r="B2818" s="1">
        <v>46048.166666666664</v>
      </c>
      <c r="C2818" s="2">
        <v>46048</v>
      </c>
      <c r="D2818">
        <v>4</v>
      </c>
      <c r="E2818" t="s">
        <v>33</v>
      </c>
      <c r="F2818" t="s">
        <v>26</v>
      </c>
      <c r="G2818">
        <v>4.7</v>
      </c>
      <c r="H2818">
        <v>126.37</v>
      </c>
      <c r="I2818">
        <v>129.35</v>
      </c>
      <c r="J2818">
        <v>1.1000000000000001</v>
      </c>
      <c r="K2818">
        <v>2.1</v>
      </c>
      <c r="L2818">
        <v>4.3</v>
      </c>
      <c r="M2818">
        <v>108</v>
      </c>
      <c r="N2818" t="s">
        <v>41</v>
      </c>
      <c r="O2818">
        <v>1.7190000000000001</v>
      </c>
      <c r="P2818" t="s">
        <v>28</v>
      </c>
      <c r="Q2818" t="s">
        <v>29</v>
      </c>
      <c r="R2818">
        <v>4.5999999999999996</v>
      </c>
      <c r="S2818">
        <v>7</v>
      </c>
      <c r="T2818">
        <v>2.98</v>
      </c>
      <c r="U2818">
        <v>2.2000000000000002</v>
      </c>
      <c r="V2818" t="s">
        <v>486</v>
      </c>
      <c r="W2818" t="s">
        <v>31</v>
      </c>
      <c r="X2818">
        <v>1</v>
      </c>
      <c r="Y2818" t="str">
        <f>IF(tblRides[[#This Row],[supply_demand_ratio]]&lt;0.8,"Below 0.8",IF(tblRides[[#This Row],[supply_demand_ratio]]&lt;1,"Between 0.8-1.0",IF(tblRides[[#This Row],[supply_demand_ratio]]&lt;=1.2,"Between 1.0-1.2","Above 1.2")))</f>
        <v>Above 1.2</v>
      </c>
    </row>
    <row r="2819" spans="1:25" x14ac:dyDescent="0.3">
      <c r="A2819" t="s">
        <v>2874</v>
      </c>
      <c r="B2819" s="1">
        <v>46048.181250000001</v>
      </c>
      <c r="C2819" s="2">
        <v>46048</v>
      </c>
      <c r="D2819">
        <v>4</v>
      </c>
      <c r="E2819" t="s">
        <v>33</v>
      </c>
      <c r="F2819" t="s">
        <v>34</v>
      </c>
      <c r="G2819">
        <v>12.3</v>
      </c>
      <c r="H2819">
        <v>250.46</v>
      </c>
      <c r="I2819">
        <v>258.97000000000003</v>
      </c>
      <c r="J2819">
        <v>1</v>
      </c>
      <c r="K2819">
        <v>6.4</v>
      </c>
      <c r="L2819">
        <v>11.5</v>
      </c>
      <c r="M2819">
        <v>107</v>
      </c>
      <c r="N2819" t="s">
        <v>41</v>
      </c>
      <c r="O2819">
        <v>1.4510000000000001</v>
      </c>
      <c r="P2819" t="s">
        <v>28</v>
      </c>
      <c r="Q2819" t="s">
        <v>29</v>
      </c>
      <c r="R2819">
        <v>5</v>
      </c>
      <c r="S2819">
        <v>0</v>
      </c>
      <c r="T2819">
        <v>8.51</v>
      </c>
      <c r="U2819">
        <v>5.0999999999999996</v>
      </c>
      <c r="V2819" t="s">
        <v>486</v>
      </c>
      <c r="W2819" t="s">
        <v>45</v>
      </c>
      <c r="X2819">
        <v>1</v>
      </c>
      <c r="Y2819" t="str">
        <f>IF(tblRides[[#This Row],[supply_demand_ratio]]&lt;0.8,"Below 0.8",IF(tblRides[[#This Row],[supply_demand_ratio]]&lt;1,"Between 0.8-1.0",IF(tblRides[[#This Row],[supply_demand_ratio]]&lt;=1.2,"Between 1.0-1.2","Above 1.2")))</f>
        <v>Above 1.2</v>
      </c>
    </row>
    <row r="2820" spans="1:25" x14ac:dyDescent="0.3">
      <c r="A2820" t="s">
        <v>2875</v>
      </c>
      <c r="B2820" s="1">
        <v>46048.184027777781</v>
      </c>
      <c r="C2820" s="2">
        <v>46048</v>
      </c>
      <c r="D2820">
        <v>4</v>
      </c>
      <c r="E2820" t="s">
        <v>62</v>
      </c>
      <c r="F2820" t="s">
        <v>26</v>
      </c>
      <c r="G2820">
        <v>2.7</v>
      </c>
      <c r="H2820">
        <v>81.08</v>
      </c>
      <c r="I2820">
        <v>85.02</v>
      </c>
      <c r="J2820">
        <v>1</v>
      </c>
      <c r="K2820">
        <v>2.2999999999999998</v>
      </c>
      <c r="L2820">
        <v>4.2</v>
      </c>
      <c r="M2820">
        <v>63</v>
      </c>
      <c r="N2820" t="s">
        <v>41</v>
      </c>
      <c r="O2820">
        <v>2.2000000000000002</v>
      </c>
      <c r="P2820" t="s">
        <v>28</v>
      </c>
      <c r="Q2820" t="s">
        <v>29</v>
      </c>
      <c r="R2820">
        <v>4.6100000000000003</v>
      </c>
      <c r="S2820">
        <v>20</v>
      </c>
      <c r="T2820">
        <v>3.94</v>
      </c>
      <c r="U2820">
        <v>1.9</v>
      </c>
      <c r="V2820" t="s">
        <v>486</v>
      </c>
      <c r="W2820" t="s">
        <v>31</v>
      </c>
      <c r="X2820">
        <v>1</v>
      </c>
      <c r="Y2820" t="str">
        <f>IF(tblRides[[#This Row],[supply_demand_ratio]]&lt;0.8,"Below 0.8",IF(tblRides[[#This Row],[supply_demand_ratio]]&lt;1,"Between 0.8-1.0",IF(tblRides[[#This Row],[supply_demand_ratio]]&lt;=1.2,"Between 1.0-1.2","Above 1.2")))</f>
        <v>Above 1.2</v>
      </c>
    </row>
    <row r="2821" spans="1:25" x14ac:dyDescent="0.3">
      <c r="A2821" t="s">
        <v>2876</v>
      </c>
      <c r="B2821" s="1">
        <v>46048.184027777781</v>
      </c>
      <c r="C2821" s="2">
        <v>46048</v>
      </c>
      <c r="D2821">
        <v>4</v>
      </c>
      <c r="E2821" t="s">
        <v>43</v>
      </c>
      <c r="F2821" t="s">
        <v>26</v>
      </c>
      <c r="G2821">
        <v>8.9</v>
      </c>
      <c r="H2821">
        <v>164.65</v>
      </c>
      <c r="I2821">
        <v>165.77</v>
      </c>
      <c r="J2821">
        <v>1</v>
      </c>
      <c r="K2821">
        <v>2</v>
      </c>
      <c r="L2821">
        <v>1</v>
      </c>
      <c r="M2821">
        <v>69</v>
      </c>
      <c r="N2821" t="s">
        <v>41</v>
      </c>
      <c r="O2821">
        <v>1.722</v>
      </c>
      <c r="P2821" t="s">
        <v>28</v>
      </c>
      <c r="Q2821" t="s">
        <v>29</v>
      </c>
      <c r="R2821">
        <v>4.7699999999999996</v>
      </c>
      <c r="S2821">
        <v>6</v>
      </c>
      <c r="T2821">
        <v>1.1200000000000001</v>
      </c>
      <c r="U2821">
        <v>-1</v>
      </c>
      <c r="V2821" t="s">
        <v>486</v>
      </c>
      <c r="W2821" t="s">
        <v>31</v>
      </c>
      <c r="X2821">
        <v>1</v>
      </c>
      <c r="Y2821" t="str">
        <f>IF(tblRides[[#This Row],[supply_demand_ratio]]&lt;0.8,"Below 0.8",IF(tblRides[[#This Row],[supply_demand_ratio]]&lt;1,"Between 0.8-1.0",IF(tblRides[[#This Row],[supply_demand_ratio]]&lt;=1.2,"Between 1.0-1.2","Above 1.2")))</f>
        <v>Above 1.2</v>
      </c>
    </row>
    <row r="2822" spans="1:25" x14ac:dyDescent="0.3">
      <c r="A2822" t="s">
        <v>2877</v>
      </c>
      <c r="B2822" s="1">
        <v>46048.193055555559</v>
      </c>
      <c r="C2822" s="2">
        <v>46048</v>
      </c>
      <c r="D2822">
        <v>4</v>
      </c>
      <c r="E2822" t="s">
        <v>33</v>
      </c>
      <c r="F2822" t="s">
        <v>26</v>
      </c>
      <c r="G2822">
        <v>10.4</v>
      </c>
      <c r="H2822">
        <v>217.86</v>
      </c>
      <c r="I2822">
        <v>209.18</v>
      </c>
      <c r="J2822">
        <v>1.1000000000000001</v>
      </c>
      <c r="K2822">
        <v>2</v>
      </c>
      <c r="L2822">
        <v>1</v>
      </c>
      <c r="M2822">
        <v>110</v>
      </c>
      <c r="N2822" t="s">
        <v>27</v>
      </c>
      <c r="O2822">
        <v>1.256</v>
      </c>
      <c r="P2822" t="s">
        <v>28</v>
      </c>
      <c r="Q2822" t="s">
        <v>29</v>
      </c>
      <c r="R2822">
        <v>4.5599999999999996</v>
      </c>
      <c r="S2822">
        <v>16</v>
      </c>
      <c r="T2822">
        <v>-8.68</v>
      </c>
      <c r="U2822">
        <v>-1</v>
      </c>
      <c r="V2822" t="s">
        <v>486</v>
      </c>
      <c r="W2822" t="s">
        <v>31</v>
      </c>
      <c r="X2822">
        <v>1</v>
      </c>
      <c r="Y2822" t="str">
        <f>IF(tblRides[[#This Row],[supply_demand_ratio]]&lt;0.8,"Below 0.8",IF(tblRides[[#This Row],[supply_demand_ratio]]&lt;1,"Between 0.8-1.0",IF(tblRides[[#This Row],[supply_demand_ratio]]&lt;=1.2,"Between 1.0-1.2","Above 1.2")))</f>
        <v>Above 1.2</v>
      </c>
    </row>
    <row r="2823" spans="1:25" x14ac:dyDescent="0.3">
      <c r="A2823" t="s">
        <v>2878</v>
      </c>
      <c r="B2823" s="1">
        <v>46048.218055555553</v>
      </c>
      <c r="C2823" s="2">
        <v>46048</v>
      </c>
      <c r="D2823">
        <v>5</v>
      </c>
      <c r="E2823" t="s">
        <v>33</v>
      </c>
      <c r="F2823" t="s">
        <v>34</v>
      </c>
      <c r="G2823">
        <v>0.7</v>
      </c>
      <c r="H2823">
        <v>50.32</v>
      </c>
      <c r="I2823">
        <v>48.25</v>
      </c>
      <c r="J2823">
        <v>1</v>
      </c>
      <c r="K2823">
        <v>6</v>
      </c>
      <c r="L2823">
        <v>10.3</v>
      </c>
      <c r="M2823">
        <v>110</v>
      </c>
      <c r="N2823" t="s">
        <v>41</v>
      </c>
      <c r="O2823">
        <v>1.6919999999999999</v>
      </c>
      <c r="P2823" t="s">
        <v>28</v>
      </c>
      <c r="Q2823" t="s">
        <v>29</v>
      </c>
      <c r="R2823">
        <v>4.8600000000000003</v>
      </c>
      <c r="S2823">
        <v>0</v>
      </c>
      <c r="T2823">
        <v>-2.0699999999999998</v>
      </c>
      <c r="U2823">
        <v>4.3</v>
      </c>
      <c r="V2823" t="s">
        <v>486</v>
      </c>
      <c r="W2823" t="s">
        <v>45</v>
      </c>
      <c r="X2823">
        <v>1</v>
      </c>
      <c r="Y2823" t="str">
        <f>IF(tblRides[[#This Row],[supply_demand_ratio]]&lt;0.8,"Below 0.8",IF(tblRides[[#This Row],[supply_demand_ratio]]&lt;1,"Between 0.8-1.0",IF(tblRides[[#This Row],[supply_demand_ratio]]&lt;=1.2,"Between 1.0-1.2","Above 1.2")))</f>
        <v>Above 1.2</v>
      </c>
    </row>
    <row r="2824" spans="1:25" x14ac:dyDescent="0.3">
      <c r="A2824" t="s">
        <v>2879</v>
      </c>
      <c r="B2824" s="1">
        <v>46048.220138888886</v>
      </c>
      <c r="C2824" s="2">
        <v>46048</v>
      </c>
      <c r="D2824">
        <v>5</v>
      </c>
      <c r="E2824" t="s">
        <v>43</v>
      </c>
      <c r="F2824" t="s">
        <v>26</v>
      </c>
      <c r="G2824">
        <v>9</v>
      </c>
      <c r="H2824">
        <v>159.81</v>
      </c>
      <c r="I2824">
        <v>162.22999999999999</v>
      </c>
      <c r="J2824">
        <v>1</v>
      </c>
      <c r="K2824">
        <v>6.9</v>
      </c>
      <c r="L2824">
        <v>4.4000000000000004</v>
      </c>
      <c r="M2824">
        <v>76</v>
      </c>
      <c r="N2824" t="s">
        <v>41</v>
      </c>
      <c r="O2824">
        <v>2.2000000000000002</v>
      </c>
      <c r="P2824" t="s">
        <v>28</v>
      </c>
      <c r="Q2824" t="s">
        <v>29</v>
      </c>
      <c r="R2824">
        <v>4.68</v>
      </c>
      <c r="S2824">
        <v>5</v>
      </c>
      <c r="T2824">
        <v>2.42</v>
      </c>
      <c r="U2824">
        <v>-2.5</v>
      </c>
      <c r="V2824" t="s">
        <v>486</v>
      </c>
      <c r="W2824" t="s">
        <v>45</v>
      </c>
      <c r="X2824">
        <v>1</v>
      </c>
      <c r="Y2824" t="str">
        <f>IF(tblRides[[#This Row],[supply_demand_ratio]]&lt;0.8,"Below 0.8",IF(tblRides[[#This Row],[supply_demand_ratio]]&lt;1,"Between 0.8-1.0",IF(tblRides[[#This Row],[supply_demand_ratio]]&lt;=1.2,"Between 1.0-1.2","Above 1.2")))</f>
        <v>Above 1.2</v>
      </c>
    </row>
    <row r="2825" spans="1:25" x14ac:dyDescent="0.3">
      <c r="A2825" t="s">
        <v>2880</v>
      </c>
      <c r="B2825" s="1">
        <v>46048.23333333333</v>
      </c>
      <c r="C2825" s="2">
        <v>46048</v>
      </c>
      <c r="D2825">
        <v>5</v>
      </c>
      <c r="E2825" t="s">
        <v>25</v>
      </c>
      <c r="F2825" t="s">
        <v>26</v>
      </c>
      <c r="G2825">
        <v>5.2</v>
      </c>
      <c r="H2825">
        <v>112.4</v>
      </c>
      <c r="I2825">
        <v>111.05</v>
      </c>
      <c r="J2825">
        <v>1</v>
      </c>
      <c r="K2825">
        <v>5</v>
      </c>
      <c r="L2825">
        <v>2.2000000000000002</v>
      </c>
      <c r="M2825">
        <v>132</v>
      </c>
      <c r="N2825" t="s">
        <v>41</v>
      </c>
      <c r="O2825">
        <v>1.2809999999999999</v>
      </c>
      <c r="P2825" t="s">
        <v>28</v>
      </c>
      <c r="Q2825" t="s">
        <v>29</v>
      </c>
      <c r="R2825">
        <v>4.83</v>
      </c>
      <c r="S2825">
        <v>38</v>
      </c>
      <c r="T2825">
        <v>-1.35</v>
      </c>
      <c r="U2825">
        <v>-2.8</v>
      </c>
      <c r="V2825" t="s">
        <v>486</v>
      </c>
      <c r="W2825" t="s">
        <v>31</v>
      </c>
      <c r="X2825">
        <v>1</v>
      </c>
      <c r="Y2825" t="str">
        <f>IF(tblRides[[#This Row],[supply_demand_ratio]]&lt;0.8,"Below 0.8",IF(tblRides[[#This Row],[supply_demand_ratio]]&lt;1,"Between 0.8-1.0",IF(tblRides[[#This Row],[supply_demand_ratio]]&lt;=1.2,"Between 1.0-1.2","Above 1.2")))</f>
        <v>Above 1.2</v>
      </c>
    </row>
    <row r="2826" spans="1:25" x14ac:dyDescent="0.3">
      <c r="A2826" t="s">
        <v>2881</v>
      </c>
      <c r="B2826" s="1">
        <v>46048.244444444441</v>
      </c>
      <c r="C2826" s="2">
        <v>46048</v>
      </c>
      <c r="D2826">
        <v>5</v>
      </c>
      <c r="E2826" t="s">
        <v>62</v>
      </c>
      <c r="F2826" t="s">
        <v>26</v>
      </c>
      <c r="G2826">
        <v>6.4</v>
      </c>
      <c r="H2826">
        <v>142.94999999999999</v>
      </c>
      <c r="I2826">
        <v>138.72999999999999</v>
      </c>
      <c r="J2826">
        <v>1</v>
      </c>
      <c r="K2826">
        <v>2</v>
      </c>
      <c r="L2826">
        <v>2.9</v>
      </c>
      <c r="M2826">
        <v>60</v>
      </c>
      <c r="N2826" t="s">
        <v>41</v>
      </c>
      <c r="O2826">
        <v>2.2000000000000002</v>
      </c>
      <c r="P2826" t="s">
        <v>28</v>
      </c>
      <c r="Q2826" t="s">
        <v>29</v>
      </c>
      <c r="R2826">
        <v>4.41</v>
      </c>
      <c r="S2826">
        <v>29</v>
      </c>
      <c r="T2826">
        <v>-4.22</v>
      </c>
      <c r="U2826">
        <v>0.9</v>
      </c>
      <c r="V2826" t="s">
        <v>486</v>
      </c>
      <c r="W2826" t="s">
        <v>31</v>
      </c>
      <c r="X2826">
        <v>1</v>
      </c>
      <c r="Y2826" t="str">
        <f>IF(tblRides[[#This Row],[supply_demand_ratio]]&lt;0.8,"Below 0.8",IF(tblRides[[#This Row],[supply_demand_ratio]]&lt;1,"Between 0.8-1.0",IF(tblRides[[#This Row],[supply_demand_ratio]]&lt;=1.2,"Between 1.0-1.2","Above 1.2")))</f>
        <v>Above 1.2</v>
      </c>
    </row>
    <row r="2827" spans="1:25" x14ac:dyDescent="0.3">
      <c r="A2827" t="s">
        <v>2882</v>
      </c>
      <c r="B2827" s="1">
        <v>46048.245138888888</v>
      </c>
      <c r="C2827" s="2">
        <v>46048</v>
      </c>
      <c r="D2827">
        <v>5</v>
      </c>
      <c r="E2827" t="s">
        <v>25</v>
      </c>
      <c r="F2827" t="s">
        <v>26</v>
      </c>
      <c r="G2827">
        <v>13.9</v>
      </c>
      <c r="H2827">
        <v>246.85</v>
      </c>
      <c r="I2827">
        <v>255</v>
      </c>
      <c r="J2827">
        <v>1.1000000000000001</v>
      </c>
      <c r="K2827">
        <v>2</v>
      </c>
      <c r="L2827">
        <v>6.4</v>
      </c>
      <c r="M2827">
        <v>144</v>
      </c>
      <c r="N2827" t="s">
        <v>27</v>
      </c>
      <c r="O2827">
        <v>1.0980000000000001</v>
      </c>
      <c r="P2827" t="s">
        <v>28</v>
      </c>
      <c r="Q2827" t="s">
        <v>29</v>
      </c>
      <c r="R2827">
        <v>4.8099999999999996</v>
      </c>
      <c r="S2827">
        <v>9</v>
      </c>
      <c r="T2827">
        <v>8.15</v>
      </c>
      <c r="U2827">
        <v>4.4000000000000004</v>
      </c>
      <c r="V2827" t="s">
        <v>486</v>
      </c>
      <c r="W2827" t="s">
        <v>31</v>
      </c>
      <c r="X2827">
        <v>1</v>
      </c>
      <c r="Y2827" t="str">
        <f>IF(tblRides[[#This Row],[supply_demand_ratio]]&lt;0.8,"Below 0.8",IF(tblRides[[#This Row],[supply_demand_ratio]]&lt;1,"Between 0.8-1.0",IF(tblRides[[#This Row],[supply_demand_ratio]]&lt;=1.2,"Between 1.0-1.2","Above 1.2")))</f>
        <v>Between 1.0-1.2</v>
      </c>
    </row>
    <row r="2828" spans="1:25" x14ac:dyDescent="0.3">
      <c r="A2828" t="s">
        <v>2883</v>
      </c>
      <c r="B2828" s="1">
        <v>46048.246527777781</v>
      </c>
      <c r="C2828" s="2">
        <v>46048</v>
      </c>
      <c r="D2828">
        <v>5</v>
      </c>
      <c r="E2828" t="s">
        <v>36</v>
      </c>
      <c r="F2828" t="s">
        <v>34</v>
      </c>
      <c r="G2828">
        <v>5.6</v>
      </c>
      <c r="H2828">
        <v>110.96</v>
      </c>
      <c r="I2828">
        <v>117.13</v>
      </c>
      <c r="J2828">
        <v>1</v>
      </c>
      <c r="K2828">
        <v>3.2</v>
      </c>
      <c r="L2828">
        <v>4.0999999999999996</v>
      </c>
      <c r="M2828">
        <v>117</v>
      </c>
      <c r="N2828" t="s">
        <v>41</v>
      </c>
      <c r="O2828">
        <v>1.2529999999999999</v>
      </c>
      <c r="P2828" t="s">
        <v>28</v>
      </c>
      <c r="Q2828" t="s">
        <v>29</v>
      </c>
      <c r="R2828">
        <v>4.7300000000000004</v>
      </c>
      <c r="S2828">
        <v>0</v>
      </c>
      <c r="T2828">
        <v>6.17</v>
      </c>
      <c r="U2828">
        <v>0.9</v>
      </c>
      <c r="V2828" t="s">
        <v>486</v>
      </c>
      <c r="W2828" t="s">
        <v>31</v>
      </c>
      <c r="X2828">
        <v>1</v>
      </c>
      <c r="Y2828" t="str">
        <f>IF(tblRides[[#This Row],[supply_demand_ratio]]&lt;0.8,"Below 0.8",IF(tblRides[[#This Row],[supply_demand_ratio]]&lt;1,"Between 0.8-1.0",IF(tblRides[[#This Row],[supply_demand_ratio]]&lt;=1.2,"Between 1.0-1.2","Above 1.2")))</f>
        <v>Above 1.2</v>
      </c>
    </row>
    <row r="2829" spans="1:25" x14ac:dyDescent="0.3">
      <c r="A2829" t="s">
        <v>2884</v>
      </c>
      <c r="B2829" s="1">
        <v>46048.24722222222</v>
      </c>
      <c r="C2829" s="2">
        <v>46048</v>
      </c>
      <c r="D2829">
        <v>5</v>
      </c>
      <c r="E2829" t="s">
        <v>25</v>
      </c>
      <c r="F2829" t="s">
        <v>26</v>
      </c>
      <c r="G2829">
        <v>2.6</v>
      </c>
      <c r="H2829">
        <v>78.09</v>
      </c>
      <c r="I2829">
        <v>79.39</v>
      </c>
      <c r="J2829">
        <v>1</v>
      </c>
      <c r="K2829">
        <v>6.1</v>
      </c>
      <c r="L2829">
        <v>5.8</v>
      </c>
      <c r="M2829">
        <v>133</v>
      </c>
      <c r="N2829" t="s">
        <v>41</v>
      </c>
      <c r="O2829">
        <v>1.3580000000000001</v>
      </c>
      <c r="P2829" t="s">
        <v>28</v>
      </c>
      <c r="Q2829" t="s">
        <v>29</v>
      </c>
      <c r="R2829">
        <v>4.3899999999999997</v>
      </c>
      <c r="S2829">
        <v>9</v>
      </c>
      <c r="T2829">
        <v>1.3</v>
      </c>
      <c r="U2829">
        <v>-0.3</v>
      </c>
      <c r="V2829" t="s">
        <v>486</v>
      </c>
      <c r="W2829" t="s">
        <v>45</v>
      </c>
      <c r="X2829">
        <v>1</v>
      </c>
      <c r="Y2829" t="str">
        <f>IF(tblRides[[#This Row],[supply_demand_ratio]]&lt;0.8,"Below 0.8",IF(tblRides[[#This Row],[supply_demand_ratio]]&lt;1,"Between 0.8-1.0",IF(tblRides[[#This Row],[supply_demand_ratio]]&lt;=1.2,"Between 1.0-1.2","Above 1.2")))</f>
        <v>Above 1.2</v>
      </c>
    </row>
    <row r="2830" spans="1:25" x14ac:dyDescent="0.3">
      <c r="A2830" t="s">
        <v>2885</v>
      </c>
      <c r="B2830" s="1">
        <v>46048.247916666667</v>
      </c>
      <c r="C2830" s="2">
        <v>46048</v>
      </c>
      <c r="D2830">
        <v>5</v>
      </c>
      <c r="E2830" t="s">
        <v>36</v>
      </c>
      <c r="F2830" t="s">
        <v>26</v>
      </c>
      <c r="G2830">
        <v>8.5</v>
      </c>
      <c r="H2830">
        <v>166.03</v>
      </c>
      <c r="J2830">
        <v>1</v>
      </c>
      <c r="K2830">
        <v>3.6</v>
      </c>
      <c r="L2830">
        <v>2</v>
      </c>
      <c r="M2830">
        <v>127</v>
      </c>
      <c r="N2830" t="s">
        <v>41</v>
      </c>
      <c r="O2830">
        <v>1.5129999999999999</v>
      </c>
      <c r="P2830" t="s">
        <v>58</v>
      </c>
      <c r="Q2830" t="s">
        <v>59</v>
      </c>
      <c r="R2830">
        <v>4.3</v>
      </c>
      <c r="S2830">
        <v>6</v>
      </c>
      <c r="U2830">
        <v>-1.6</v>
      </c>
      <c r="V2830" t="s">
        <v>486</v>
      </c>
      <c r="W2830" t="s">
        <v>31</v>
      </c>
      <c r="X2830">
        <v>0</v>
      </c>
      <c r="Y2830" t="str">
        <f>IF(tblRides[[#This Row],[supply_demand_ratio]]&lt;0.8,"Below 0.8",IF(tblRides[[#This Row],[supply_demand_ratio]]&lt;1,"Between 0.8-1.0",IF(tblRides[[#This Row],[supply_demand_ratio]]&lt;=1.2,"Between 1.0-1.2","Above 1.2")))</f>
        <v>Above 1.2</v>
      </c>
    </row>
    <row r="2831" spans="1:25" x14ac:dyDescent="0.3">
      <c r="A2831" t="s">
        <v>2886</v>
      </c>
      <c r="B2831" s="1">
        <v>46048.251388888886</v>
      </c>
      <c r="C2831" s="2">
        <v>46048</v>
      </c>
      <c r="D2831">
        <v>6</v>
      </c>
      <c r="E2831" t="s">
        <v>25</v>
      </c>
      <c r="F2831" t="s">
        <v>26</v>
      </c>
      <c r="G2831">
        <v>4.9000000000000004</v>
      </c>
      <c r="H2831">
        <v>114.84</v>
      </c>
      <c r="I2831">
        <v>112.99</v>
      </c>
      <c r="J2831">
        <v>1.1000000000000001</v>
      </c>
      <c r="K2831">
        <v>2</v>
      </c>
      <c r="L2831">
        <v>3.8</v>
      </c>
      <c r="M2831">
        <v>132</v>
      </c>
      <c r="N2831" t="s">
        <v>41</v>
      </c>
      <c r="O2831">
        <v>1.377</v>
      </c>
      <c r="P2831" t="s">
        <v>28</v>
      </c>
      <c r="Q2831" t="s">
        <v>29</v>
      </c>
      <c r="R2831">
        <v>4.99</v>
      </c>
      <c r="S2831">
        <v>3</v>
      </c>
      <c r="T2831">
        <v>-1.85</v>
      </c>
      <c r="U2831">
        <v>1.8</v>
      </c>
      <c r="V2831" t="s">
        <v>486</v>
      </c>
      <c r="W2831" t="s">
        <v>31</v>
      </c>
      <c r="X2831">
        <v>1</v>
      </c>
      <c r="Y2831" t="str">
        <f>IF(tblRides[[#This Row],[supply_demand_ratio]]&lt;0.8,"Below 0.8",IF(tblRides[[#This Row],[supply_demand_ratio]]&lt;1,"Between 0.8-1.0",IF(tblRides[[#This Row],[supply_demand_ratio]]&lt;=1.2,"Between 1.0-1.2","Above 1.2")))</f>
        <v>Above 1.2</v>
      </c>
    </row>
    <row r="2832" spans="1:25" x14ac:dyDescent="0.3">
      <c r="A2832" t="s">
        <v>2887</v>
      </c>
      <c r="B2832" s="1">
        <v>46048.25277777778</v>
      </c>
      <c r="C2832" s="2">
        <v>46048</v>
      </c>
      <c r="D2832">
        <v>6</v>
      </c>
      <c r="E2832" t="s">
        <v>62</v>
      </c>
      <c r="F2832" t="s">
        <v>26</v>
      </c>
      <c r="G2832">
        <v>5.6</v>
      </c>
      <c r="H2832">
        <v>115.54</v>
      </c>
      <c r="I2832">
        <v>113.92</v>
      </c>
      <c r="J2832">
        <v>1</v>
      </c>
      <c r="K2832">
        <v>2.5</v>
      </c>
      <c r="L2832">
        <v>1</v>
      </c>
      <c r="M2832">
        <v>69</v>
      </c>
      <c r="N2832" t="s">
        <v>41</v>
      </c>
      <c r="O2832">
        <v>1.6930000000000001</v>
      </c>
      <c r="P2832" t="s">
        <v>28</v>
      </c>
      <c r="Q2832" t="s">
        <v>29</v>
      </c>
      <c r="R2832">
        <v>4.82</v>
      </c>
      <c r="S2832">
        <v>13</v>
      </c>
      <c r="T2832">
        <v>-1.62</v>
      </c>
      <c r="U2832">
        <v>-1.5</v>
      </c>
      <c r="V2832" t="s">
        <v>486</v>
      </c>
      <c r="W2832" t="s">
        <v>31</v>
      </c>
      <c r="X2832">
        <v>1</v>
      </c>
      <c r="Y2832" t="str">
        <f>IF(tblRides[[#This Row],[supply_demand_ratio]]&lt;0.8,"Below 0.8",IF(tblRides[[#This Row],[supply_demand_ratio]]&lt;1,"Between 0.8-1.0",IF(tblRides[[#This Row],[supply_demand_ratio]]&lt;=1.2,"Between 1.0-1.2","Above 1.2")))</f>
        <v>Above 1.2</v>
      </c>
    </row>
    <row r="2833" spans="1:25" x14ac:dyDescent="0.3">
      <c r="A2833" t="s">
        <v>2888</v>
      </c>
      <c r="B2833" s="1">
        <v>46048.254861111112</v>
      </c>
      <c r="C2833" s="2">
        <v>46048</v>
      </c>
      <c r="D2833">
        <v>6</v>
      </c>
      <c r="E2833" t="s">
        <v>36</v>
      </c>
      <c r="F2833" t="s">
        <v>34</v>
      </c>
      <c r="G2833">
        <v>5.2</v>
      </c>
      <c r="H2833">
        <v>138.13999999999999</v>
      </c>
      <c r="J2833">
        <v>1.1000000000000001</v>
      </c>
      <c r="K2833">
        <v>5.9</v>
      </c>
      <c r="L2833">
        <v>2.4</v>
      </c>
      <c r="M2833">
        <v>104</v>
      </c>
      <c r="N2833" t="s">
        <v>27</v>
      </c>
      <c r="O2833">
        <v>0.84199999999999997</v>
      </c>
      <c r="P2833" t="s">
        <v>58</v>
      </c>
      <c r="Q2833" t="s">
        <v>59</v>
      </c>
      <c r="R2833">
        <v>4.82</v>
      </c>
      <c r="S2833">
        <v>0</v>
      </c>
      <c r="U2833">
        <v>-3.5</v>
      </c>
      <c r="V2833" t="s">
        <v>486</v>
      </c>
      <c r="W2833" t="s">
        <v>45</v>
      </c>
      <c r="X2833">
        <v>0</v>
      </c>
      <c r="Y2833" t="str">
        <f>IF(tblRides[[#This Row],[supply_demand_ratio]]&lt;0.8,"Below 0.8",IF(tblRides[[#This Row],[supply_demand_ratio]]&lt;1,"Between 0.8-1.0",IF(tblRides[[#This Row],[supply_demand_ratio]]&lt;=1.2,"Between 1.0-1.2","Above 1.2")))</f>
        <v>Between 0.8-1.0</v>
      </c>
    </row>
    <row r="2834" spans="1:25" x14ac:dyDescent="0.3">
      <c r="A2834" t="s">
        <v>2889</v>
      </c>
      <c r="B2834" s="1">
        <v>46048.256944444445</v>
      </c>
      <c r="C2834" s="2">
        <v>46048</v>
      </c>
      <c r="D2834">
        <v>6</v>
      </c>
      <c r="E2834" t="s">
        <v>25</v>
      </c>
      <c r="F2834" t="s">
        <v>26</v>
      </c>
      <c r="G2834">
        <v>9.6</v>
      </c>
      <c r="H2834">
        <v>179.76</v>
      </c>
      <c r="I2834">
        <v>186.69</v>
      </c>
      <c r="J2834">
        <v>1</v>
      </c>
      <c r="K2834">
        <v>6.9</v>
      </c>
      <c r="L2834">
        <v>5.2</v>
      </c>
      <c r="M2834">
        <v>130</v>
      </c>
      <c r="N2834" t="s">
        <v>41</v>
      </c>
      <c r="O2834">
        <v>1.431</v>
      </c>
      <c r="P2834" t="s">
        <v>28</v>
      </c>
      <c r="Q2834" t="s">
        <v>29</v>
      </c>
      <c r="R2834">
        <v>5</v>
      </c>
      <c r="S2834">
        <v>5</v>
      </c>
      <c r="T2834">
        <v>6.93</v>
      </c>
      <c r="U2834">
        <v>-1.7</v>
      </c>
      <c r="V2834" t="s">
        <v>486</v>
      </c>
      <c r="W2834" t="s">
        <v>45</v>
      </c>
      <c r="X2834">
        <v>1</v>
      </c>
      <c r="Y2834" t="str">
        <f>IF(tblRides[[#This Row],[supply_demand_ratio]]&lt;0.8,"Below 0.8",IF(tblRides[[#This Row],[supply_demand_ratio]]&lt;1,"Between 0.8-1.0",IF(tblRides[[#This Row],[supply_demand_ratio]]&lt;=1.2,"Between 1.0-1.2","Above 1.2")))</f>
        <v>Above 1.2</v>
      </c>
    </row>
    <row r="2835" spans="1:25" x14ac:dyDescent="0.3">
      <c r="A2835" t="s">
        <v>2890</v>
      </c>
      <c r="B2835" s="1">
        <v>46048.259722222225</v>
      </c>
      <c r="C2835" s="2">
        <v>46048</v>
      </c>
      <c r="D2835">
        <v>6</v>
      </c>
      <c r="E2835" t="s">
        <v>36</v>
      </c>
      <c r="F2835" t="s">
        <v>34</v>
      </c>
      <c r="G2835">
        <v>7.3</v>
      </c>
      <c r="H2835">
        <v>167.12</v>
      </c>
      <c r="J2835">
        <v>1.1000000000000001</v>
      </c>
      <c r="K2835">
        <v>5.8</v>
      </c>
      <c r="M2835">
        <v>131</v>
      </c>
      <c r="N2835" t="s">
        <v>27</v>
      </c>
      <c r="O2835">
        <v>1.171</v>
      </c>
      <c r="P2835" t="s">
        <v>82</v>
      </c>
      <c r="Q2835" t="s">
        <v>83</v>
      </c>
      <c r="R2835">
        <v>4.8899999999999997</v>
      </c>
      <c r="S2835">
        <v>0</v>
      </c>
      <c r="V2835" t="s">
        <v>486</v>
      </c>
      <c r="W2835" t="s">
        <v>45</v>
      </c>
      <c r="X2835">
        <v>0</v>
      </c>
      <c r="Y2835" t="str">
        <f>IF(tblRides[[#This Row],[supply_demand_ratio]]&lt;0.8,"Below 0.8",IF(tblRides[[#This Row],[supply_demand_ratio]]&lt;1,"Between 0.8-1.0",IF(tblRides[[#This Row],[supply_demand_ratio]]&lt;=1.2,"Between 1.0-1.2","Above 1.2")))</f>
        <v>Between 1.0-1.2</v>
      </c>
    </row>
    <row r="2836" spans="1:25" x14ac:dyDescent="0.3">
      <c r="A2836" t="s">
        <v>2891</v>
      </c>
      <c r="B2836" s="1">
        <v>46048.268750000003</v>
      </c>
      <c r="C2836" s="2">
        <v>46048</v>
      </c>
      <c r="D2836">
        <v>6</v>
      </c>
      <c r="E2836" t="s">
        <v>33</v>
      </c>
      <c r="F2836" t="s">
        <v>26</v>
      </c>
      <c r="G2836">
        <v>5.7</v>
      </c>
      <c r="H2836">
        <v>138.66</v>
      </c>
      <c r="I2836">
        <v>138.81</v>
      </c>
      <c r="J2836">
        <v>1</v>
      </c>
      <c r="K2836">
        <v>2.6</v>
      </c>
      <c r="L2836">
        <v>1.5</v>
      </c>
      <c r="M2836">
        <v>107</v>
      </c>
      <c r="N2836" t="s">
        <v>41</v>
      </c>
      <c r="O2836">
        <v>1.5109999999999999</v>
      </c>
      <c r="P2836" t="s">
        <v>28</v>
      </c>
      <c r="Q2836" t="s">
        <v>29</v>
      </c>
      <c r="R2836">
        <v>4.99</v>
      </c>
      <c r="S2836">
        <v>2</v>
      </c>
      <c r="T2836">
        <v>0.15</v>
      </c>
      <c r="U2836">
        <v>-1.1000000000000001</v>
      </c>
      <c r="V2836" t="s">
        <v>486</v>
      </c>
      <c r="W2836" t="s">
        <v>31</v>
      </c>
      <c r="X2836">
        <v>1</v>
      </c>
      <c r="Y2836" t="str">
        <f>IF(tblRides[[#This Row],[supply_demand_ratio]]&lt;0.8,"Below 0.8",IF(tblRides[[#This Row],[supply_demand_ratio]]&lt;1,"Between 0.8-1.0",IF(tblRides[[#This Row],[supply_demand_ratio]]&lt;=1.2,"Between 1.0-1.2","Above 1.2")))</f>
        <v>Above 1.2</v>
      </c>
    </row>
    <row r="2837" spans="1:25" x14ac:dyDescent="0.3">
      <c r="A2837" t="s">
        <v>2892</v>
      </c>
      <c r="B2837" s="1">
        <v>46048.280555555553</v>
      </c>
      <c r="C2837" s="2">
        <v>46048</v>
      </c>
      <c r="D2837">
        <v>6</v>
      </c>
      <c r="E2837" t="s">
        <v>43</v>
      </c>
      <c r="F2837" t="s">
        <v>26</v>
      </c>
      <c r="G2837">
        <v>7</v>
      </c>
      <c r="H2837">
        <v>150.13</v>
      </c>
      <c r="I2837">
        <v>157.07</v>
      </c>
      <c r="J2837">
        <v>1</v>
      </c>
      <c r="K2837">
        <v>4.3</v>
      </c>
      <c r="L2837">
        <v>7.9</v>
      </c>
      <c r="M2837">
        <v>69</v>
      </c>
      <c r="N2837" t="s">
        <v>41</v>
      </c>
      <c r="O2837">
        <v>1.3620000000000001</v>
      </c>
      <c r="P2837" t="s">
        <v>28</v>
      </c>
      <c r="Q2837" t="s">
        <v>29</v>
      </c>
      <c r="R2837">
        <v>4.49</v>
      </c>
      <c r="S2837">
        <v>14</v>
      </c>
      <c r="T2837">
        <v>6.94</v>
      </c>
      <c r="U2837">
        <v>3.6</v>
      </c>
      <c r="V2837" t="s">
        <v>486</v>
      </c>
      <c r="W2837" t="s">
        <v>31</v>
      </c>
      <c r="X2837">
        <v>1</v>
      </c>
      <c r="Y2837" t="str">
        <f>IF(tblRides[[#This Row],[supply_demand_ratio]]&lt;0.8,"Below 0.8",IF(tblRides[[#This Row],[supply_demand_ratio]]&lt;1,"Between 0.8-1.0",IF(tblRides[[#This Row],[supply_demand_ratio]]&lt;=1.2,"Between 1.0-1.2","Above 1.2")))</f>
        <v>Above 1.2</v>
      </c>
    </row>
    <row r="2838" spans="1:25" x14ac:dyDescent="0.3">
      <c r="A2838" t="s">
        <v>2893</v>
      </c>
      <c r="B2838" s="1">
        <v>46048.28125</v>
      </c>
      <c r="C2838" s="2">
        <v>46048</v>
      </c>
      <c r="D2838">
        <v>6</v>
      </c>
      <c r="E2838" t="s">
        <v>25</v>
      </c>
      <c r="F2838" t="s">
        <v>34</v>
      </c>
      <c r="G2838">
        <v>2.7</v>
      </c>
      <c r="H2838">
        <v>84.94</v>
      </c>
      <c r="I2838">
        <v>86.32</v>
      </c>
      <c r="J2838">
        <v>1</v>
      </c>
      <c r="K2838">
        <v>6.5</v>
      </c>
      <c r="L2838">
        <v>11.1</v>
      </c>
      <c r="M2838">
        <v>139</v>
      </c>
      <c r="N2838" t="s">
        <v>41</v>
      </c>
      <c r="O2838">
        <v>1.6279999999999999</v>
      </c>
      <c r="P2838" t="s">
        <v>28</v>
      </c>
      <c r="Q2838" t="s">
        <v>29</v>
      </c>
      <c r="R2838">
        <v>4.72</v>
      </c>
      <c r="S2838">
        <v>0</v>
      </c>
      <c r="T2838">
        <v>1.38</v>
      </c>
      <c r="U2838">
        <v>4.5999999999999996</v>
      </c>
      <c r="V2838" t="s">
        <v>486</v>
      </c>
      <c r="W2838" t="s">
        <v>45</v>
      </c>
      <c r="X2838">
        <v>1</v>
      </c>
      <c r="Y2838" t="str">
        <f>IF(tblRides[[#This Row],[supply_demand_ratio]]&lt;0.8,"Below 0.8",IF(tblRides[[#This Row],[supply_demand_ratio]]&lt;1,"Between 0.8-1.0",IF(tblRides[[#This Row],[supply_demand_ratio]]&lt;=1.2,"Between 1.0-1.2","Above 1.2")))</f>
        <v>Above 1.2</v>
      </c>
    </row>
    <row r="2839" spans="1:25" x14ac:dyDescent="0.3">
      <c r="A2839" t="s">
        <v>2894</v>
      </c>
      <c r="B2839" s="1">
        <v>46048.299305555556</v>
      </c>
      <c r="C2839" s="2">
        <v>46048</v>
      </c>
      <c r="D2839">
        <v>7</v>
      </c>
      <c r="E2839" t="s">
        <v>36</v>
      </c>
      <c r="F2839" t="s">
        <v>26</v>
      </c>
      <c r="G2839">
        <v>9</v>
      </c>
      <c r="H2839">
        <v>195.22</v>
      </c>
      <c r="I2839">
        <v>195.86</v>
      </c>
      <c r="J2839">
        <v>1</v>
      </c>
      <c r="K2839">
        <v>4.7</v>
      </c>
      <c r="L2839">
        <v>2.6</v>
      </c>
      <c r="M2839">
        <v>112</v>
      </c>
      <c r="N2839" t="s">
        <v>27</v>
      </c>
      <c r="O2839">
        <v>1.026</v>
      </c>
      <c r="P2839" t="s">
        <v>28</v>
      </c>
      <c r="Q2839" t="s">
        <v>29</v>
      </c>
      <c r="R2839">
        <v>5</v>
      </c>
      <c r="S2839">
        <v>27</v>
      </c>
      <c r="T2839">
        <v>0.64</v>
      </c>
      <c r="U2839">
        <v>-2.1</v>
      </c>
      <c r="V2839" t="s">
        <v>486</v>
      </c>
      <c r="W2839" t="s">
        <v>31</v>
      </c>
      <c r="X2839">
        <v>1</v>
      </c>
      <c r="Y2839" t="str">
        <f>IF(tblRides[[#This Row],[supply_demand_ratio]]&lt;0.8,"Below 0.8",IF(tblRides[[#This Row],[supply_demand_ratio]]&lt;1,"Between 0.8-1.0",IF(tblRides[[#This Row],[supply_demand_ratio]]&lt;=1.2,"Between 1.0-1.2","Above 1.2")))</f>
        <v>Between 1.0-1.2</v>
      </c>
    </row>
    <row r="2840" spans="1:25" x14ac:dyDescent="0.3">
      <c r="A2840" t="s">
        <v>2895</v>
      </c>
      <c r="B2840" s="1">
        <v>46048.310416666667</v>
      </c>
      <c r="C2840" s="2">
        <v>46048</v>
      </c>
      <c r="D2840">
        <v>7</v>
      </c>
      <c r="E2840" t="s">
        <v>36</v>
      </c>
      <c r="F2840" t="s">
        <v>26</v>
      </c>
      <c r="G2840">
        <v>7.5</v>
      </c>
      <c r="H2840">
        <v>136.25</v>
      </c>
      <c r="I2840">
        <v>141.87</v>
      </c>
      <c r="J2840">
        <v>1</v>
      </c>
      <c r="K2840">
        <v>2</v>
      </c>
      <c r="L2840">
        <v>1.9</v>
      </c>
      <c r="M2840">
        <v>128</v>
      </c>
      <c r="N2840" t="s">
        <v>27</v>
      </c>
      <c r="O2840">
        <v>1.282</v>
      </c>
      <c r="P2840" t="s">
        <v>28</v>
      </c>
      <c r="Q2840" t="s">
        <v>29</v>
      </c>
      <c r="R2840">
        <v>4.8499999999999996</v>
      </c>
      <c r="S2840">
        <v>6</v>
      </c>
      <c r="T2840">
        <v>5.62</v>
      </c>
      <c r="U2840">
        <v>-0.1</v>
      </c>
      <c r="V2840" t="s">
        <v>486</v>
      </c>
      <c r="W2840" t="s">
        <v>31</v>
      </c>
      <c r="X2840">
        <v>1</v>
      </c>
      <c r="Y2840" t="str">
        <f>IF(tblRides[[#This Row],[supply_demand_ratio]]&lt;0.8,"Below 0.8",IF(tblRides[[#This Row],[supply_demand_ratio]]&lt;1,"Between 0.8-1.0",IF(tblRides[[#This Row],[supply_demand_ratio]]&lt;=1.2,"Between 1.0-1.2","Above 1.2")))</f>
        <v>Above 1.2</v>
      </c>
    </row>
    <row r="2841" spans="1:25" x14ac:dyDescent="0.3">
      <c r="A2841" t="s">
        <v>2896</v>
      </c>
      <c r="B2841" s="1">
        <v>46048.311805555553</v>
      </c>
      <c r="C2841" s="2">
        <v>46048</v>
      </c>
      <c r="D2841">
        <v>7</v>
      </c>
      <c r="E2841" t="s">
        <v>43</v>
      </c>
      <c r="F2841" t="s">
        <v>26</v>
      </c>
      <c r="G2841">
        <v>15.1</v>
      </c>
      <c r="H2841">
        <v>297.45</v>
      </c>
      <c r="I2841">
        <v>292.92</v>
      </c>
      <c r="J2841">
        <v>1</v>
      </c>
      <c r="K2841">
        <v>3.3</v>
      </c>
      <c r="L2841">
        <v>1.7</v>
      </c>
      <c r="M2841">
        <v>72</v>
      </c>
      <c r="N2841" t="s">
        <v>41</v>
      </c>
      <c r="O2841">
        <v>1.4630000000000001</v>
      </c>
      <c r="P2841" t="s">
        <v>28</v>
      </c>
      <c r="Q2841" t="s">
        <v>29</v>
      </c>
      <c r="R2841">
        <v>4.1100000000000003</v>
      </c>
      <c r="S2841">
        <v>5</v>
      </c>
      <c r="T2841">
        <v>-4.53</v>
      </c>
      <c r="U2841">
        <v>-1.6</v>
      </c>
      <c r="V2841" t="s">
        <v>486</v>
      </c>
      <c r="W2841" t="s">
        <v>31</v>
      </c>
      <c r="X2841">
        <v>1</v>
      </c>
      <c r="Y2841" t="str">
        <f>IF(tblRides[[#This Row],[supply_demand_ratio]]&lt;0.8,"Below 0.8",IF(tblRides[[#This Row],[supply_demand_ratio]]&lt;1,"Between 0.8-1.0",IF(tblRides[[#This Row],[supply_demand_ratio]]&lt;=1.2,"Between 1.0-1.2","Above 1.2")))</f>
        <v>Above 1.2</v>
      </c>
    </row>
    <row r="2842" spans="1:25" x14ac:dyDescent="0.3">
      <c r="A2842" t="s">
        <v>2897</v>
      </c>
      <c r="B2842" s="1">
        <v>46048.318055555559</v>
      </c>
      <c r="C2842" s="2">
        <v>46048</v>
      </c>
      <c r="D2842">
        <v>7</v>
      </c>
      <c r="E2842" t="s">
        <v>36</v>
      </c>
      <c r="F2842" t="s">
        <v>34</v>
      </c>
      <c r="G2842">
        <v>3.6</v>
      </c>
      <c r="H2842">
        <v>86.74</v>
      </c>
      <c r="J2842">
        <v>1</v>
      </c>
      <c r="K2842">
        <v>2</v>
      </c>
      <c r="L2842">
        <v>1</v>
      </c>
      <c r="M2842">
        <v>104</v>
      </c>
      <c r="N2842" t="s">
        <v>27</v>
      </c>
      <c r="O2842">
        <v>0.97399999999999998</v>
      </c>
      <c r="P2842" t="s">
        <v>58</v>
      </c>
      <c r="Q2842" t="s">
        <v>59</v>
      </c>
      <c r="R2842">
        <v>4.76</v>
      </c>
      <c r="S2842">
        <v>0</v>
      </c>
      <c r="U2842">
        <v>-1</v>
      </c>
      <c r="V2842" t="s">
        <v>486</v>
      </c>
      <c r="W2842" t="s">
        <v>31</v>
      </c>
      <c r="X2842">
        <v>0</v>
      </c>
      <c r="Y2842" t="str">
        <f>IF(tblRides[[#This Row],[supply_demand_ratio]]&lt;0.8,"Below 0.8",IF(tblRides[[#This Row],[supply_demand_ratio]]&lt;1,"Between 0.8-1.0",IF(tblRides[[#This Row],[supply_demand_ratio]]&lt;=1.2,"Between 1.0-1.2","Above 1.2")))</f>
        <v>Between 0.8-1.0</v>
      </c>
    </row>
    <row r="2843" spans="1:25" x14ac:dyDescent="0.3">
      <c r="A2843" t="s">
        <v>2898</v>
      </c>
      <c r="B2843" s="1">
        <v>46048.322222222225</v>
      </c>
      <c r="C2843" s="2">
        <v>46048</v>
      </c>
      <c r="D2843">
        <v>7</v>
      </c>
      <c r="E2843" t="s">
        <v>25</v>
      </c>
      <c r="F2843" t="s">
        <v>26</v>
      </c>
      <c r="G2843">
        <v>3.7</v>
      </c>
      <c r="H2843">
        <v>97.8</v>
      </c>
      <c r="I2843">
        <v>96.4</v>
      </c>
      <c r="J2843">
        <v>1.1000000000000001</v>
      </c>
      <c r="K2843">
        <v>5.6</v>
      </c>
      <c r="L2843">
        <v>7.9</v>
      </c>
      <c r="M2843">
        <v>126</v>
      </c>
      <c r="N2843" t="s">
        <v>27</v>
      </c>
      <c r="O2843">
        <v>0.997</v>
      </c>
      <c r="P2843" t="s">
        <v>28</v>
      </c>
      <c r="Q2843" t="s">
        <v>29</v>
      </c>
      <c r="R2843">
        <v>4.5999999999999996</v>
      </c>
      <c r="S2843">
        <v>8</v>
      </c>
      <c r="T2843">
        <v>-1.4</v>
      </c>
      <c r="U2843">
        <v>2.2999999999999998</v>
      </c>
      <c r="V2843" t="s">
        <v>486</v>
      </c>
      <c r="W2843" t="s">
        <v>45</v>
      </c>
      <c r="X2843">
        <v>1</v>
      </c>
      <c r="Y2843" t="str">
        <f>IF(tblRides[[#This Row],[supply_demand_ratio]]&lt;0.8,"Below 0.8",IF(tblRides[[#This Row],[supply_demand_ratio]]&lt;1,"Between 0.8-1.0",IF(tblRides[[#This Row],[supply_demand_ratio]]&lt;=1.2,"Between 1.0-1.2","Above 1.2")))</f>
        <v>Between 0.8-1.0</v>
      </c>
    </row>
    <row r="2844" spans="1:25" x14ac:dyDescent="0.3">
      <c r="A2844" t="s">
        <v>2899</v>
      </c>
      <c r="B2844" s="1">
        <v>46048.324305555558</v>
      </c>
      <c r="C2844" s="2">
        <v>46048</v>
      </c>
      <c r="D2844">
        <v>7</v>
      </c>
      <c r="E2844" t="s">
        <v>25</v>
      </c>
      <c r="F2844" t="s">
        <v>26</v>
      </c>
      <c r="G2844">
        <v>6.6</v>
      </c>
      <c r="H2844">
        <v>153.85</v>
      </c>
      <c r="I2844">
        <v>147.78</v>
      </c>
      <c r="J2844">
        <v>1.1000000000000001</v>
      </c>
      <c r="K2844">
        <v>7.6</v>
      </c>
      <c r="L2844">
        <v>11.7</v>
      </c>
      <c r="M2844">
        <v>128</v>
      </c>
      <c r="N2844" t="s">
        <v>27</v>
      </c>
      <c r="O2844">
        <v>1.03</v>
      </c>
      <c r="P2844" t="s">
        <v>28</v>
      </c>
      <c r="Q2844" t="s">
        <v>29</v>
      </c>
      <c r="R2844">
        <v>4.53</v>
      </c>
      <c r="S2844">
        <v>8</v>
      </c>
      <c r="T2844">
        <v>-6.07</v>
      </c>
      <c r="U2844">
        <v>4.0999999999999996</v>
      </c>
      <c r="V2844" t="s">
        <v>486</v>
      </c>
      <c r="W2844" t="s">
        <v>45</v>
      </c>
      <c r="X2844">
        <v>1</v>
      </c>
      <c r="Y2844" t="str">
        <f>IF(tblRides[[#This Row],[supply_demand_ratio]]&lt;0.8,"Below 0.8",IF(tblRides[[#This Row],[supply_demand_ratio]]&lt;1,"Between 0.8-1.0",IF(tblRides[[#This Row],[supply_demand_ratio]]&lt;=1.2,"Between 1.0-1.2","Above 1.2")))</f>
        <v>Between 1.0-1.2</v>
      </c>
    </row>
    <row r="2845" spans="1:25" x14ac:dyDescent="0.3">
      <c r="A2845" t="s">
        <v>2900</v>
      </c>
      <c r="B2845" s="1">
        <v>46048.336111111108</v>
      </c>
      <c r="C2845" s="2">
        <v>46048</v>
      </c>
      <c r="D2845">
        <v>8</v>
      </c>
      <c r="E2845" t="s">
        <v>33</v>
      </c>
      <c r="F2845" t="s">
        <v>26</v>
      </c>
      <c r="G2845">
        <v>5.5</v>
      </c>
      <c r="H2845">
        <v>133.08000000000001</v>
      </c>
      <c r="J2845">
        <v>1</v>
      </c>
      <c r="K2845">
        <v>9.6</v>
      </c>
      <c r="L2845">
        <v>14.2</v>
      </c>
      <c r="M2845">
        <v>92</v>
      </c>
      <c r="N2845" t="s">
        <v>27</v>
      </c>
      <c r="O2845">
        <v>0.84299999999999997</v>
      </c>
      <c r="P2845" t="s">
        <v>58</v>
      </c>
      <c r="Q2845" t="s">
        <v>108</v>
      </c>
      <c r="R2845">
        <v>4.95</v>
      </c>
      <c r="S2845">
        <v>16</v>
      </c>
      <c r="U2845">
        <v>4.5999999999999996</v>
      </c>
      <c r="V2845" t="s">
        <v>486</v>
      </c>
      <c r="W2845" t="s">
        <v>45</v>
      </c>
      <c r="X2845">
        <v>0</v>
      </c>
      <c r="Y2845" t="str">
        <f>IF(tblRides[[#This Row],[supply_demand_ratio]]&lt;0.8,"Below 0.8",IF(tblRides[[#This Row],[supply_demand_ratio]]&lt;1,"Between 0.8-1.0",IF(tblRides[[#This Row],[supply_demand_ratio]]&lt;=1.2,"Between 1.0-1.2","Above 1.2")))</f>
        <v>Between 0.8-1.0</v>
      </c>
    </row>
    <row r="2846" spans="1:25" x14ac:dyDescent="0.3">
      <c r="A2846" t="s">
        <v>2901</v>
      </c>
      <c r="B2846" s="1">
        <v>46048.350694444445</v>
      </c>
      <c r="C2846" s="2">
        <v>46048</v>
      </c>
      <c r="D2846">
        <v>8</v>
      </c>
      <c r="E2846" t="s">
        <v>25</v>
      </c>
      <c r="F2846" t="s">
        <v>26</v>
      </c>
      <c r="G2846">
        <v>2.6</v>
      </c>
      <c r="H2846">
        <v>94.28</v>
      </c>
      <c r="J2846">
        <v>1.2</v>
      </c>
      <c r="K2846">
        <v>6.1</v>
      </c>
      <c r="L2846">
        <v>7</v>
      </c>
      <c r="M2846">
        <v>119</v>
      </c>
      <c r="N2846" t="s">
        <v>27</v>
      </c>
      <c r="O2846">
        <v>0.86799999999999999</v>
      </c>
      <c r="P2846" t="s">
        <v>58</v>
      </c>
      <c r="Q2846" t="s">
        <v>59</v>
      </c>
      <c r="R2846">
        <v>4.62</v>
      </c>
      <c r="S2846">
        <v>8</v>
      </c>
      <c r="U2846">
        <v>0.9</v>
      </c>
      <c r="V2846" t="s">
        <v>486</v>
      </c>
      <c r="W2846" t="s">
        <v>45</v>
      </c>
      <c r="X2846">
        <v>0</v>
      </c>
      <c r="Y2846" t="str">
        <f>IF(tblRides[[#This Row],[supply_demand_ratio]]&lt;0.8,"Below 0.8",IF(tblRides[[#This Row],[supply_demand_ratio]]&lt;1,"Between 0.8-1.0",IF(tblRides[[#This Row],[supply_demand_ratio]]&lt;=1.2,"Between 1.0-1.2","Above 1.2")))</f>
        <v>Between 0.8-1.0</v>
      </c>
    </row>
    <row r="2847" spans="1:25" x14ac:dyDescent="0.3">
      <c r="A2847" t="s">
        <v>2902</v>
      </c>
      <c r="B2847" s="1">
        <v>46048.373611111114</v>
      </c>
      <c r="C2847" s="2">
        <v>46048</v>
      </c>
      <c r="D2847">
        <v>8</v>
      </c>
      <c r="E2847" t="s">
        <v>25</v>
      </c>
      <c r="F2847" t="s">
        <v>26</v>
      </c>
      <c r="G2847">
        <v>2.2000000000000002</v>
      </c>
      <c r="H2847">
        <v>77.55</v>
      </c>
      <c r="J2847">
        <v>1.1000000000000001</v>
      </c>
      <c r="K2847">
        <v>5</v>
      </c>
      <c r="L2847">
        <v>1</v>
      </c>
      <c r="M2847">
        <v>122</v>
      </c>
      <c r="N2847" t="s">
        <v>72</v>
      </c>
      <c r="O2847">
        <v>0.79300000000000004</v>
      </c>
      <c r="P2847" t="s">
        <v>58</v>
      </c>
      <c r="Q2847" t="s">
        <v>88</v>
      </c>
      <c r="R2847">
        <v>4.78</v>
      </c>
      <c r="S2847">
        <v>60</v>
      </c>
      <c r="U2847">
        <v>-4</v>
      </c>
      <c r="V2847" t="s">
        <v>486</v>
      </c>
      <c r="W2847" t="s">
        <v>31</v>
      </c>
      <c r="X2847">
        <v>0</v>
      </c>
      <c r="Y2847" t="str">
        <f>IF(tblRides[[#This Row],[supply_demand_ratio]]&lt;0.8,"Below 0.8",IF(tblRides[[#This Row],[supply_demand_ratio]]&lt;1,"Between 0.8-1.0",IF(tblRides[[#This Row],[supply_demand_ratio]]&lt;=1.2,"Between 1.0-1.2","Above 1.2")))</f>
        <v>Below 0.8</v>
      </c>
    </row>
    <row r="2848" spans="1:25" x14ac:dyDescent="0.3">
      <c r="A2848" t="s">
        <v>2903</v>
      </c>
      <c r="B2848" s="1">
        <v>46048.399305555555</v>
      </c>
      <c r="C2848" s="2">
        <v>46048</v>
      </c>
      <c r="D2848">
        <v>9</v>
      </c>
      <c r="E2848" t="s">
        <v>33</v>
      </c>
      <c r="F2848" t="s">
        <v>26</v>
      </c>
      <c r="G2848">
        <v>11.9</v>
      </c>
      <c r="H2848">
        <v>189.88</v>
      </c>
      <c r="I2848">
        <v>192.2</v>
      </c>
      <c r="J2848">
        <v>1</v>
      </c>
      <c r="K2848">
        <v>5.9</v>
      </c>
      <c r="L2848">
        <v>2.6</v>
      </c>
      <c r="M2848">
        <v>88</v>
      </c>
      <c r="N2848" t="s">
        <v>27</v>
      </c>
      <c r="O2848">
        <v>0.86299999999999999</v>
      </c>
      <c r="P2848" t="s">
        <v>28</v>
      </c>
      <c r="Q2848" t="s">
        <v>29</v>
      </c>
      <c r="R2848">
        <v>4.57</v>
      </c>
      <c r="S2848">
        <v>12</v>
      </c>
      <c r="T2848">
        <v>2.3199999999999998</v>
      </c>
      <c r="U2848">
        <v>-3.3</v>
      </c>
      <c r="V2848" t="s">
        <v>486</v>
      </c>
      <c r="W2848" t="s">
        <v>45</v>
      </c>
      <c r="X2848">
        <v>1</v>
      </c>
      <c r="Y2848" t="str">
        <f>IF(tblRides[[#This Row],[supply_demand_ratio]]&lt;0.8,"Below 0.8",IF(tblRides[[#This Row],[supply_demand_ratio]]&lt;1,"Between 0.8-1.0",IF(tblRides[[#This Row],[supply_demand_ratio]]&lt;=1.2,"Between 1.0-1.2","Above 1.2")))</f>
        <v>Between 0.8-1.0</v>
      </c>
    </row>
    <row r="2849" spans="1:25" x14ac:dyDescent="0.3">
      <c r="A2849" t="s">
        <v>2904</v>
      </c>
      <c r="B2849" s="1">
        <v>46048.404861111114</v>
      </c>
      <c r="C2849" s="2">
        <v>46048</v>
      </c>
      <c r="D2849">
        <v>9</v>
      </c>
      <c r="E2849" t="s">
        <v>25</v>
      </c>
      <c r="F2849" t="s">
        <v>34</v>
      </c>
      <c r="G2849">
        <v>3.3</v>
      </c>
      <c r="H2849">
        <v>107.65</v>
      </c>
      <c r="I2849">
        <v>109.75</v>
      </c>
      <c r="J2849">
        <v>1.2</v>
      </c>
      <c r="K2849">
        <v>8.4</v>
      </c>
      <c r="L2849">
        <v>4.2</v>
      </c>
      <c r="M2849">
        <v>102</v>
      </c>
      <c r="N2849" t="s">
        <v>72</v>
      </c>
      <c r="O2849">
        <v>0.63400000000000001</v>
      </c>
      <c r="P2849" t="s">
        <v>28</v>
      </c>
      <c r="Q2849" t="s">
        <v>29</v>
      </c>
      <c r="R2849">
        <v>4.78</v>
      </c>
      <c r="S2849">
        <v>0</v>
      </c>
      <c r="T2849">
        <v>2.1</v>
      </c>
      <c r="U2849">
        <v>-4.2</v>
      </c>
      <c r="V2849" t="s">
        <v>486</v>
      </c>
      <c r="W2849" t="s">
        <v>45</v>
      </c>
      <c r="X2849">
        <v>1</v>
      </c>
      <c r="Y2849" t="str">
        <f>IF(tblRides[[#This Row],[supply_demand_ratio]]&lt;0.8,"Below 0.8",IF(tblRides[[#This Row],[supply_demand_ratio]]&lt;1,"Between 0.8-1.0",IF(tblRides[[#This Row],[supply_demand_ratio]]&lt;=1.2,"Between 1.0-1.2","Above 1.2")))</f>
        <v>Below 0.8</v>
      </c>
    </row>
    <row r="2850" spans="1:25" x14ac:dyDescent="0.3">
      <c r="A2850" t="s">
        <v>2905</v>
      </c>
      <c r="B2850" s="1">
        <v>46048.412499999999</v>
      </c>
      <c r="C2850" s="2">
        <v>46048</v>
      </c>
      <c r="D2850">
        <v>9</v>
      </c>
      <c r="E2850" t="s">
        <v>25</v>
      </c>
      <c r="F2850" t="s">
        <v>34</v>
      </c>
      <c r="G2850">
        <v>4.7</v>
      </c>
      <c r="H2850">
        <v>136.28</v>
      </c>
      <c r="I2850">
        <v>139.30000000000001</v>
      </c>
      <c r="J2850">
        <v>1.1000000000000001</v>
      </c>
      <c r="K2850">
        <v>9.3000000000000007</v>
      </c>
      <c r="L2850">
        <v>13.1</v>
      </c>
      <c r="M2850">
        <v>105</v>
      </c>
      <c r="N2850" t="s">
        <v>27</v>
      </c>
      <c r="O2850">
        <v>0.80600000000000005</v>
      </c>
      <c r="P2850" t="s">
        <v>28</v>
      </c>
      <c r="Q2850" t="s">
        <v>29</v>
      </c>
      <c r="R2850">
        <v>4.8499999999999996</v>
      </c>
      <c r="S2850">
        <v>0</v>
      </c>
      <c r="T2850">
        <v>3.02</v>
      </c>
      <c r="U2850">
        <v>3.8</v>
      </c>
      <c r="V2850" t="s">
        <v>486</v>
      </c>
      <c r="W2850" t="s">
        <v>45</v>
      </c>
      <c r="X2850">
        <v>1</v>
      </c>
      <c r="Y2850" t="str">
        <f>IF(tblRides[[#This Row],[supply_demand_ratio]]&lt;0.8,"Below 0.8",IF(tblRides[[#This Row],[supply_demand_ratio]]&lt;1,"Between 0.8-1.0",IF(tblRides[[#This Row],[supply_demand_ratio]]&lt;=1.2,"Between 1.0-1.2","Above 1.2")))</f>
        <v>Between 0.8-1.0</v>
      </c>
    </row>
    <row r="2851" spans="1:25" x14ac:dyDescent="0.3">
      <c r="A2851" t="s">
        <v>2906</v>
      </c>
      <c r="B2851" s="1">
        <v>46048.427777777775</v>
      </c>
      <c r="C2851" s="2">
        <v>46048</v>
      </c>
      <c r="D2851">
        <v>10</v>
      </c>
      <c r="E2851" t="s">
        <v>36</v>
      </c>
      <c r="F2851" t="s">
        <v>26</v>
      </c>
      <c r="G2851">
        <v>2</v>
      </c>
      <c r="H2851">
        <v>84.94</v>
      </c>
      <c r="J2851">
        <v>1.2</v>
      </c>
      <c r="K2851">
        <v>7.5</v>
      </c>
      <c r="M2851">
        <v>100</v>
      </c>
      <c r="N2851" t="s">
        <v>27</v>
      </c>
      <c r="O2851">
        <v>0.78200000000000003</v>
      </c>
      <c r="P2851" t="s">
        <v>82</v>
      </c>
      <c r="Q2851" t="s">
        <v>83</v>
      </c>
      <c r="R2851">
        <v>4.78</v>
      </c>
      <c r="S2851">
        <v>13</v>
      </c>
      <c r="V2851" t="s">
        <v>486</v>
      </c>
      <c r="W2851" t="s">
        <v>45</v>
      </c>
      <c r="X2851">
        <v>0</v>
      </c>
      <c r="Y2851" t="str">
        <f>IF(tblRides[[#This Row],[supply_demand_ratio]]&lt;0.8,"Below 0.8",IF(tblRides[[#This Row],[supply_demand_ratio]]&lt;1,"Between 0.8-1.0",IF(tblRides[[#This Row],[supply_demand_ratio]]&lt;=1.2,"Between 1.0-1.2","Above 1.2")))</f>
        <v>Below 0.8</v>
      </c>
    </row>
    <row r="2852" spans="1:25" x14ac:dyDescent="0.3">
      <c r="A2852" t="s">
        <v>2907</v>
      </c>
      <c r="B2852" s="1">
        <v>46048.438194444447</v>
      </c>
      <c r="C2852" s="2">
        <v>46048</v>
      </c>
      <c r="D2852">
        <v>10</v>
      </c>
      <c r="E2852" t="s">
        <v>33</v>
      </c>
      <c r="F2852" t="s">
        <v>26</v>
      </c>
      <c r="G2852">
        <v>21.4</v>
      </c>
      <c r="H2852">
        <v>398.1</v>
      </c>
      <c r="I2852">
        <v>380.22</v>
      </c>
      <c r="J2852">
        <v>1.1000000000000001</v>
      </c>
      <c r="K2852">
        <v>2.2000000000000002</v>
      </c>
      <c r="L2852">
        <v>3.3</v>
      </c>
      <c r="M2852">
        <v>87</v>
      </c>
      <c r="N2852" t="s">
        <v>27</v>
      </c>
      <c r="O2852">
        <v>0.92500000000000004</v>
      </c>
      <c r="P2852" t="s">
        <v>28</v>
      </c>
      <c r="Q2852" t="s">
        <v>29</v>
      </c>
      <c r="R2852">
        <v>4.6500000000000004</v>
      </c>
      <c r="S2852">
        <v>3</v>
      </c>
      <c r="T2852">
        <v>-17.88</v>
      </c>
      <c r="U2852">
        <v>1.1000000000000001</v>
      </c>
      <c r="V2852" t="s">
        <v>486</v>
      </c>
      <c r="W2852" t="s">
        <v>31</v>
      </c>
      <c r="X2852">
        <v>1</v>
      </c>
      <c r="Y2852" t="str">
        <f>IF(tblRides[[#This Row],[supply_demand_ratio]]&lt;0.8,"Below 0.8",IF(tblRides[[#This Row],[supply_demand_ratio]]&lt;1,"Between 0.8-1.0",IF(tblRides[[#This Row],[supply_demand_ratio]]&lt;=1.2,"Between 1.0-1.2","Above 1.2")))</f>
        <v>Between 0.8-1.0</v>
      </c>
    </row>
    <row r="2853" spans="1:25" x14ac:dyDescent="0.3">
      <c r="A2853" t="s">
        <v>2908</v>
      </c>
      <c r="B2853" s="1">
        <v>46048.44027777778</v>
      </c>
      <c r="C2853" s="2">
        <v>46048</v>
      </c>
      <c r="D2853">
        <v>10</v>
      </c>
      <c r="E2853" t="s">
        <v>36</v>
      </c>
      <c r="F2853" t="s">
        <v>26</v>
      </c>
      <c r="G2853">
        <v>3.5</v>
      </c>
      <c r="H2853">
        <v>94.97</v>
      </c>
      <c r="J2853">
        <v>1.1000000000000001</v>
      </c>
      <c r="K2853">
        <v>6.9</v>
      </c>
      <c r="L2853">
        <v>12.1</v>
      </c>
      <c r="M2853">
        <v>100</v>
      </c>
      <c r="N2853" t="s">
        <v>27</v>
      </c>
      <c r="O2853">
        <v>0.999</v>
      </c>
      <c r="P2853" t="s">
        <v>37</v>
      </c>
      <c r="Q2853" t="s">
        <v>38</v>
      </c>
      <c r="R2853">
        <v>4.78</v>
      </c>
      <c r="S2853">
        <v>13</v>
      </c>
      <c r="U2853">
        <v>5.2</v>
      </c>
      <c r="V2853" t="s">
        <v>486</v>
      </c>
      <c r="W2853" t="s">
        <v>45</v>
      </c>
      <c r="X2853">
        <v>0</v>
      </c>
      <c r="Y2853" t="str">
        <f>IF(tblRides[[#This Row],[supply_demand_ratio]]&lt;0.8,"Below 0.8",IF(tblRides[[#This Row],[supply_demand_ratio]]&lt;1,"Between 0.8-1.0",IF(tblRides[[#This Row],[supply_demand_ratio]]&lt;=1.2,"Between 1.0-1.2","Above 1.2")))</f>
        <v>Between 0.8-1.0</v>
      </c>
    </row>
    <row r="2854" spans="1:25" x14ac:dyDescent="0.3">
      <c r="A2854" t="s">
        <v>2909</v>
      </c>
      <c r="B2854" s="1">
        <v>46048.441666666666</v>
      </c>
      <c r="C2854" s="2">
        <v>46048</v>
      </c>
      <c r="D2854">
        <v>10</v>
      </c>
      <c r="E2854" t="s">
        <v>33</v>
      </c>
      <c r="F2854" t="s">
        <v>34</v>
      </c>
      <c r="G2854">
        <v>5.0999999999999996</v>
      </c>
      <c r="H2854">
        <v>127.98</v>
      </c>
      <c r="I2854">
        <v>135.02000000000001</v>
      </c>
      <c r="J2854">
        <v>1</v>
      </c>
      <c r="K2854">
        <v>2</v>
      </c>
      <c r="L2854">
        <v>1</v>
      </c>
      <c r="M2854">
        <v>96</v>
      </c>
      <c r="N2854" t="s">
        <v>27</v>
      </c>
      <c r="O2854">
        <v>1.099</v>
      </c>
      <c r="P2854" t="s">
        <v>28</v>
      </c>
      <c r="Q2854" t="s">
        <v>29</v>
      </c>
      <c r="R2854">
        <v>5</v>
      </c>
      <c r="S2854">
        <v>0</v>
      </c>
      <c r="T2854">
        <v>7.04</v>
      </c>
      <c r="U2854">
        <v>-1</v>
      </c>
      <c r="V2854" t="s">
        <v>486</v>
      </c>
      <c r="W2854" t="s">
        <v>31</v>
      </c>
      <c r="X2854">
        <v>1</v>
      </c>
      <c r="Y2854" t="str">
        <f>IF(tblRides[[#This Row],[supply_demand_ratio]]&lt;0.8,"Below 0.8",IF(tblRides[[#This Row],[supply_demand_ratio]]&lt;1,"Between 0.8-1.0",IF(tblRides[[#This Row],[supply_demand_ratio]]&lt;=1.2,"Between 1.0-1.2","Above 1.2")))</f>
        <v>Between 1.0-1.2</v>
      </c>
    </row>
    <row r="2855" spans="1:25" x14ac:dyDescent="0.3">
      <c r="A2855" t="s">
        <v>2910</v>
      </c>
      <c r="B2855" s="1">
        <v>46048.453472222223</v>
      </c>
      <c r="C2855" s="2">
        <v>46048</v>
      </c>
      <c r="D2855">
        <v>10</v>
      </c>
      <c r="E2855" t="s">
        <v>33</v>
      </c>
      <c r="F2855" t="s">
        <v>34</v>
      </c>
      <c r="G2855">
        <v>1.5</v>
      </c>
      <c r="H2855">
        <v>70.88</v>
      </c>
      <c r="J2855">
        <v>1.2</v>
      </c>
      <c r="K2855">
        <v>8</v>
      </c>
      <c r="L2855">
        <v>8</v>
      </c>
      <c r="M2855">
        <v>78</v>
      </c>
      <c r="N2855" t="s">
        <v>72</v>
      </c>
      <c r="O2855">
        <v>0.66</v>
      </c>
      <c r="P2855" t="s">
        <v>58</v>
      </c>
      <c r="Q2855" t="s">
        <v>108</v>
      </c>
      <c r="R2855">
        <v>4.9000000000000004</v>
      </c>
      <c r="S2855">
        <v>0</v>
      </c>
      <c r="U2855">
        <v>0</v>
      </c>
      <c r="V2855" t="s">
        <v>486</v>
      </c>
      <c r="W2855" t="s">
        <v>45</v>
      </c>
      <c r="X2855">
        <v>0</v>
      </c>
      <c r="Y2855" t="str">
        <f>IF(tblRides[[#This Row],[supply_demand_ratio]]&lt;0.8,"Below 0.8",IF(tblRides[[#This Row],[supply_demand_ratio]]&lt;1,"Between 0.8-1.0",IF(tblRides[[#This Row],[supply_demand_ratio]]&lt;=1.2,"Between 1.0-1.2","Above 1.2")))</f>
        <v>Below 0.8</v>
      </c>
    </row>
    <row r="2856" spans="1:25" x14ac:dyDescent="0.3">
      <c r="A2856" t="s">
        <v>2911</v>
      </c>
      <c r="B2856" s="1">
        <v>46048.455555555556</v>
      </c>
      <c r="C2856" s="2">
        <v>46048</v>
      </c>
      <c r="D2856">
        <v>10</v>
      </c>
      <c r="E2856" t="s">
        <v>25</v>
      </c>
      <c r="F2856" t="s">
        <v>26</v>
      </c>
      <c r="G2856">
        <v>6.4</v>
      </c>
      <c r="H2856">
        <v>160.04</v>
      </c>
      <c r="I2856">
        <v>166.56</v>
      </c>
      <c r="J2856">
        <v>1.3</v>
      </c>
      <c r="K2856">
        <v>10.6</v>
      </c>
      <c r="L2856">
        <v>11.6</v>
      </c>
      <c r="M2856">
        <v>93</v>
      </c>
      <c r="N2856" t="s">
        <v>27</v>
      </c>
      <c r="O2856">
        <v>0.69599999999999995</v>
      </c>
      <c r="P2856" t="s">
        <v>28</v>
      </c>
      <c r="Q2856" t="s">
        <v>29</v>
      </c>
      <c r="R2856">
        <v>4.66</v>
      </c>
      <c r="S2856">
        <v>3</v>
      </c>
      <c r="T2856">
        <v>6.52</v>
      </c>
      <c r="U2856">
        <v>1</v>
      </c>
      <c r="V2856" t="s">
        <v>486</v>
      </c>
      <c r="W2856" t="s">
        <v>77</v>
      </c>
      <c r="X2856">
        <v>1</v>
      </c>
      <c r="Y2856" t="str">
        <f>IF(tblRides[[#This Row],[supply_demand_ratio]]&lt;0.8,"Below 0.8",IF(tblRides[[#This Row],[supply_demand_ratio]]&lt;1,"Between 0.8-1.0",IF(tblRides[[#This Row],[supply_demand_ratio]]&lt;=1.2,"Between 1.0-1.2","Above 1.2")))</f>
        <v>Below 0.8</v>
      </c>
    </row>
    <row r="2857" spans="1:25" x14ac:dyDescent="0.3">
      <c r="A2857" t="s">
        <v>2912</v>
      </c>
      <c r="B2857" s="1">
        <v>46048.468055555553</v>
      </c>
      <c r="C2857" s="2">
        <v>46048</v>
      </c>
      <c r="D2857">
        <v>11</v>
      </c>
      <c r="E2857" t="s">
        <v>36</v>
      </c>
      <c r="F2857" t="s">
        <v>26</v>
      </c>
      <c r="G2857">
        <v>17.8</v>
      </c>
      <c r="H2857">
        <v>288.06</v>
      </c>
      <c r="I2857">
        <v>286.33999999999997</v>
      </c>
      <c r="J2857">
        <v>1</v>
      </c>
      <c r="K2857">
        <v>2</v>
      </c>
      <c r="L2857">
        <v>1</v>
      </c>
      <c r="M2857">
        <v>129</v>
      </c>
      <c r="N2857" t="s">
        <v>27</v>
      </c>
      <c r="O2857">
        <v>1.284</v>
      </c>
      <c r="P2857" t="s">
        <v>28</v>
      </c>
      <c r="Q2857" t="s">
        <v>29</v>
      </c>
      <c r="R2857">
        <v>4.5</v>
      </c>
      <c r="S2857">
        <v>19</v>
      </c>
      <c r="T2857">
        <v>-1.72</v>
      </c>
      <c r="U2857">
        <v>-1</v>
      </c>
      <c r="V2857" t="s">
        <v>486</v>
      </c>
      <c r="W2857" t="s">
        <v>31</v>
      </c>
      <c r="X2857">
        <v>1</v>
      </c>
      <c r="Y2857" t="str">
        <f>IF(tblRides[[#This Row],[supply_demand_ratio]]&lt;0.8,"Below 0.8",IF(tblRides[[#This Row],[supply_demand_ratio]]&lt;1,"Between 0.8-1.0",IF(tblRides[[#This Row],[supply_demand_ratio]]&lt;=1.2,"Between 1.0-1.2","Above 1.2")))</f>
        <v>Above 1.2</v>
      </c>
    </row>
    <row r="2858" spans="1:25" x14ac:dyDescent="0.3">
      <c r="A2858" t="s">
        <v>2913</v>
      </c>
      <c r="B2858" s="1">
        <v>46048.481944444444</v>
      </c>
      <c r="C2858" s="2">
        <v>46048</v>
      </c>
      <c r="D2858">
        <v>11</v>
      </c>
      <c r="E2858" t="s">
        <v>25</v>
      </c>
      <c r="F2858" t="s">
        <v>26</v>
      </c>
      <c r="G2858">
        <v>2.2000000000000002</v>
      </c>
      <c r="H2858">
        <v>81.95</v>
      </c>
      <c r="J2858">
        <v>1.1000000000000001</v>
      </c>
      <c r="K2858">
        <v>5.7</v>
      </c>
      <c r="L2858">
        <v>8.9</v>
      </c>
      <c r="M2858">
        <v>109</v>
      </c>
      <c r="N2858" t="s">
        <v>27</v>
      </c>
      <c r="O2858">
        <v>0.81799999999999995</v>
      </c>
      <c r="P2858" t="s">
        <v>37</v>
      </c>
      <c r="Q2858" t="s">
        <v>280</v>
      </c>
      <c r="R2858">
        <v>4.37</v>
      </c>
      <c r="S2858">
        <v>10</v>
      </c>
      <c r="U2858">
        <v>3.2</v>
      </c>
      <c r="V2858" t="s">
        <v>486</v>
      </c>
      <c r="W2858" t="s">
        <v>45</v>
      </c>
      <c r="X2858">
        <v>0</v>
      </c>
      <c r="Y2858" t="str">
        <f>IF(tblRides[[#This Row],[supply_demand_ratio]]&lt;0.8,"Below 0.8",IF(tblRides[[#This Row],[supply_demand_ratio]]&lt;1,"Between 0.8-1.0",IF(tblRides[[#This Row],[supply_demand_ratio]]&lt;=1.2,"Between 1.0-1.2","Above 1.2")))</f>
        <v>Between 0.8-1.0</v>
      </c>
    </row>
    <row r="2859" spans="1:25" x14ac:dyDescent="0.3">
      <c r="A2859" t="s">
        <v>2914</v>
      </c>
      <c r="B2859" s="1">
        <v>46048.490972222222</v>
      </c>
      <c r="C2859" s="2">
        <v>46048</v>
      </c>
      <c r="D2859">
        <v>11</v>
      </c>
      <c r="E2859" t="s">
        <v>25</v>
      </c>
      <c r="F2859" t="s">
        <v>26</v>
      </c>
      <c r="G2859">
        <v>6.6</v>
      </c>
      <c r="H2859">
        <v>169.25</v>
      </c>
      <c r="I2859">
        <v>162.38999999999999</v>
      </c>
      <c r="J2859">
        <v>1.1000000000000001</v>
      </c>
      <c r="K2859">
        <v>4.5999999999999996</v>
      </c>
      <c r="L2859">
        <v>8.9</v>
      </c>
      <c r="M2859">
        <v>131</v>
      </c>
      <c r="N2859" t="s">
        <v>27</v>
      </c>
      <c r="O2859">
        <v>1.1160000000000001</v>
      </c>
      <c r="P2859" t="s">
        <v>28</v>
      </c>
      <c r="Q2859" t="s">
        <v>29</v>
      </c>
      <c r="R2859">
        <v>4.3899999999999997</v>
      </c>
      <c r="S2859">
        <v>4</v>
      </c>
      <c r="T2859">
        <v>-6.86</v>
      </c>
      <c r="U2859">
        <v>4.3</v>
      </c>
      <c r="V2859" t="s">
        <v>486</v>
      </c>
      <c r="W2859" t="s">
        <v>31</v>
      </c>
      <c r="X2859">
        <v>1</v>
      </c>
      <c r="Y2859" t="str">
        <f>IF(tblRides[[#This Row],[supply_demand_ratio]]&lt;0.8,"Below 0.8",IF(tblRides[[#This Row],[supply_demand_ratio]]&lt;1,"Between 0.8-1.0",IF(tblRides[[#This Row],[supply_demand_ratio]]&lt;=1.2,"Between 1.0-1.2","Above 1.2")))</f>
        <v>Between 1.0-1.2</v>
      </c>
    </row>
    <row r="2860" spans="1:25" x14ac:dyDescent="0.3">
      <c r="A2860" t="s">
        <v>2915</v>
      </c>
      <c r="B2860" s="1">
        <v>46048.491666666669</v>
      </c>
      <c r="C2860" s="2">
        <v>46048</v>
      </c>
      <c r="D2860">
        <v>11</v>
      </c>
      <c r="E2860" t="s">
        <v>36</v>
      </c>
      <c r="F2860" t="s">
        <v>34</v>
      </c>
      <c r="G2860">
        <v>4.0999999999999996</v>
      </c>
      <c r="H2860">
        <v>115.32</v>
      </c>
      <c r="I2860">
        <v>117.57</v>
      </c>
      <c r="J2860">
        <v>1.1000000000000001</v>
      </c>
      <c r="K2860">
        <v>4.8</v>
      </c>
      <c r="L2860">
        <v>7.6</v>
      </c>
      <c r="M2860">
        <v>115</v>
      </c>
      <c r="N2860" t="s">
        <v>27</v>
      </c>
      <c r="O2860">
        <v>1.0649999999999999</v>
      </c>
      <c r="P2860" t="s">
        <v>28</v>
      </c>
      <c r="Q2860" t="s">
        <v>29</v>
      </c>
      <c r="R2860">
        <v>4.38</v>
      </c>
      <c r="S2860">
        <v>0</v>
      </c>
      <c r="T2860">
        <v>2.25</v>
      </c>
      <c r="U2860">
        <v>2.8</v>
      </c>
      <c r="V2860" t="s">
        <v>486</v>
      </c>
      <c r="W2860" t="s">
        <v>31</v>
      </c>
      <c r="X2860">
        <v>1</v>
      </c>
      <c r="Y2860" t="str">
        <f>IF(tblRides[[#This Row],[supply_demand_ratio]]&lt;0.8,"Below 0.8",IF(tblRides[[#This Row],[supply_demand_ratio]]&lt;1,"Between 0.8-1.0",IF(tblRides[[#This Row],[supply_demand_ratio]]&lt;=1.2,"Between 1.0-1.2","Above 1.2")))</f>
        <v>Between 1.0-1.2</v>
      </c>
    </row>
    <row r="2861" spans="1:25" x14ac:dyDescent="0.3">
      <c r="A2861" t="s">
        <v>2916</v>
      </c>
      <c r="B2861" s="1">
        <v>46048.49722222222</v>
      </c>
      <c r="C2861" s="2">
        <v>46048</v>
      </c>
      <c r="D2861">
        <v>11</v>
      </c>
      <c r="E2861" t="s">
        <v>36</v>
      </c>
      <c r="F2861" t="s">
        <v>26</v>
      </c>
      <c r="G2861">
        <v>5.7</v>
      </c>
      <c r="H2861">
        <v>121.52</v>
      </c>
      <c r="I2861">
        <v>125.28</v>
      </c>
      <c r="J2861">
        <v>1</v>
      </c>
      <c r="K2861">
        <v>6.5</v>
      </c>
      <c r="L2861">
        <v>9.3000000000000007</v>
      </c>
      <c r="M2861">
        <v>100</v>
      </c>
      <c r="N2861" t="s">
        <v>27</v>
      </c>
      <c r="O2861">
        <v>1.0069999999999999</v>
      </c>
      <c r="P2861" t="s">
        <v>28</v>
      </c>
      <c r="Q2861" t="s">
        <v>29</v>
      </c>
      <c r="R2861">
        <v>4.3899999999999997</v>
      </c>
      <c r="S2861">
        <v>12</v>
      </c>
      <c r="T2861">
        <v>3.76</v>
      </c>
      <c r="U2861">
        <v>2.8</v>
      </c>
      <c r="V2861" t="s">
        <v>486</v>
      </c>
      <c r="W2861" t="s">
        <v>45</v>
      </c>
      <c r="X2861">
        <v>1</v>
      </c>
      <c r="Y2861" t="str">
        <f>IF(tblRides[[#This Row],[supply_demand_ratio]]&lt;0.8,"Below 0.8",IF(tblRides[[#This Row],[supply_demand_ratio]]&lt;1,"Between 0.8-1.0",IF(tblRides[[#This Row],[supply_demand_ratio]]&lt;=1.2,"Between 1.0-1.2","Above 1.2")))</f>
        <v>Between 1.0-1.2</v>
      </c>
    </row>
    <row r="2862" spans="1:25" x14ac:dyDescent="0.3">
      <c r="A2862" t="s">
        <v>2917</v>
      </c>
      <c r="B2862" s="1">
        <v>46048.499305555553</v>
      </c>
      <c r="C2862" s="2">
        <v>46048</v>
      </c>
      <c r="D2862">
        <v>11</v>
      </c>
      <c r="E2862" t="s">
        <v>33</v>
      </c>
      <c r="F2862" t="s">
        <v>26</v>
      </c>
      <c r="G2862">
        <v>4.4000000000000004</v>
      </c>
      <c r="H2862">
        <v>109.31</v>
      </c>
      <c r="J2862">
        <v>1</v>
      </c>
      <c r="K2862">
        <v>3.3</v>
      </c>
      <c r="M2862">
        <v>90</v>
      </c>
      <c r="N2862" t="s">
        <v>27</v>
      </c>
      <c r="O2862">
        <v>1.0469999999999999</v>
      </c>
      <c r="P2862" t="s">
        <v>82</v>
      </c>
      <c r="Q2862" t="s">
        <v>83</v>
      </c>
      <c r="R2862">
        <v>4.8</v>
      </c>
      <c r="S2862">
        <v>4</v>
      </c>
      <c r="V2862" t="s">
        <v>486</v>
      </c>
      <c r="W2862" t="s">
        <v>31</v>
      </c>
      <c r="X2862">
        <v>0</v>
      </c>
      <c r="Y2862" t="str">
        <f>IF(tblRides[[#This Row],[supply_demand_ratio]]&lt;0.8,"Below 0.8",IF(tblRides[[#This Row],[supply_demand_ratio]]&lt;1,"Between 0.8-1.0",IF(tblRides[[#This Row],[supply_demand_ratio]]&lt;=1.2,"Between 1.0-1.2","Above 1.2")))</f>
        <v>Between 1.0-1.2</v>
      </c>
    </row>
    <row r="2863" spans="1:25" x14ac:dyDescent="0.3">
      <c r="A2863" t="s">
        <v>2918</v>
      </c>
      <c r="B2863" s="1">
        <v>46048.509722222225</v>
      </c>
      <c r="C2863" s="2">
        <v>46048</v>
      </c>
      <c r="D2863">
        <v>12</v>
      </c>
      <c r="E2863" t="s">
        <v>25</v>
      </c>
      <c r="F2863" t="s">
        <v>26</v>
      </c>
      <c r="G2863">
        <v>1.9</v>
      </c>
      <c r="H2863">
        <v>72.63</v>
      </c>
      <c r="I2863">
        <v>75.459999999999994</v>
      </c>
      <c r="J2863">
        <v>1</v>
      </c>
      <c r="K2863">
        <v>5.8</v>
      </c>
      <c r="L2863">
        <v>7.6</v>
      </c>
      <c r="M2863">
        <v>119</v>
      </c>
      <c r="N2863" t="s">
        <v>27</v>
      </c>
      <c r="O2863">
        <v>1.0429999999999999</v>
      </c>
      <c r="P2863" t="s">
        <v>28</v>
      </c>
      <c r="Q2863" t="s">
        <v>29</v>
      </c>
      <c r="R2863">
        <v>4.92</v>
      </c>
      <c r="S2863">
        <v>10</v>
      </c>
      <c r="T2863">
        <v>2.83</v>
      </c>
      <c r="U2863">
        <v>1.8</v>
      </c>
      <c r="V2863" t="s">
        <v>486</v>
      </c>
      <c r="W2863" t="s">
        <v>45</v>
      </c>
      <c r="X2863">
        <v>1</v>
      </c>
      <c r="Y2863" t="str">
        <f>IF(tblRides[[#This Row],[supply_demand_ratio]]&lt;0.8,"Below 0.8",IF(tblRides[[#This Row],[supply_demand_ratio]]&lt;1,"Between 0.8-1.0",IF(tblRides[[#This Row],[supply_demand_ratio]]&lt;=1.2,"Between 1.0-1.2","Above 1.2")))</f>
        <v>Between 1.0-1.2</v>
      </c>
    </row>
    <row r="2864" spans="1:25" x14ac:dyDescent="0.3">
      <c r="A2864" t="s">
        <v>2919</v>
      </c>
      <c r="B2864" s="1">
        <v>46048.511805555558</v>
      </c>
      <c r="C2864" s="2">
        <v>46048</v>
      </c>
      <c r="D2864">
        <v>12</v>
      </c>
      <c r="E2864" t="s">
        <v>25</v>
      </c>
      <c r="F2864" t="s">
        <v>34</v>
      </c>
      <c r="G2864">
        <v>7</v>
      </c>
      <c r="H2864">
        <v>163.26</v>
      </c>
      <c r="J2864">
        <v>1.2</v>
      </c>
      <c r="K2864">
        <v>5.0999999999999996</v>
      </c>
      <c r="L2864">
        <v>9.6</v>
      </c>
      <c r="M2864">
        <v>127</v>
      </c>
      <c r="N2864" t="s">
        <v>72</v>
      </c>
      <c r="O2864">
        <v>0.86699999999999999</v>
      </c>
      <c r="P2864" t="s">
        <v>58</v>
      </c>
      <c r="Q2864" t="s">
        <v>59</v>
      </c>
      <c r="R2864">
        <v>4.62</v>
      </c>
      <c r="S2864">
        <v>0</v>
      </c>
      <c r="U2864">
        <v>4.5</v>
      </c>
      <c r="V2864" t="s">
        <v>486</v>
      </c>
      <c r="W2864" t="s">
        <v>45</v>
      </c>
      <c r="X2864">
        <v>0</v>
      </c>
      <c r="Y2864" t="str">
        <f>IF(tblRides[[#This Row],[supply_demand_ratio]]&lt;0.8,"Below 0.8",IF(tblRides[[#This Row],[supply_demand_ratio]]&lt;1,"Between 0.8-1.0",IF(tblRides[[#This Row],[supply_demand_ratio]]&lt;=1.2,"Between 1.0-1.2","Above 1.2")))</f>
        <v>Between 0.8-1.0</v>
      </c>
    </row>
    <row r="2865" spans="1:25" x14ac:dyDescent="0.3">
      <c r="A2865" t="s">
        <v>2920</v>
      </c>
      <c r="B2865" s="1">
        <v>46048.51666666667</v>
      </c>
      <c r="C2865" s="2">
        <v>46048</v>
      </c>
      <c r="D2865">
        <v>12</v>
      </c>
      <c r="E2865" t="s">
        <v>33</v>
      </c>
      <c r="F2865" t="s">
        <v>26</v>
      </c>
      <c r="G2865">
        <v>10</v>
      </c>
      <c r="H2865">
        <v>181.92</v>
      </c>
      <c r="I2865">
        <v>184.88</v>
      </c>
      <c r="J2865">
        <v>1</v>
      </c>
      <c r="K2865">
        <v>4.7</v>
      </c>
      <c r="L2865">
        <v>8.6999999999999993</v>
      </c>
      <c r="M2865">
        <v>87</v>
      </c>
      <c r="N2865" t="s">
        <v>41</v>
      </c>
      <c r="O2865">
        <v>1.167</v>
      </c>
      <c r="P2865" t="s">
        <v>28</v>
      </c>
      <c r="Q2865" t="s">
        <v>29</v>
      </c>
      <c r="R2865">
        <v>4.7300000000000004</v>
      </c>
      <c r="S2865">
        <v>19</v>
      </c>
      <c r="T2865">
        <v>2.96</v>
      </c>
      <c r="U2865">
        <v>4</v>
      </c>
      <c r="V2865" t="s">
        <v>486</v>
      </c>
      <c r="W2865" t="s">
        <v>31</v>
      </c>
      <c r="X2865">
        <v>1</v>
      </c>
      <c r="Y2865" t="str">
        <f>IF(tblRides[[#This Row],[supply_demand_ratio]]&lt;0.8,"Below 0.8",IF(tblRides[[#This Row],[supply_demand_ratio]]&lt;1,"Between 0.8-1.0",IF(tblRides[[#This Row],[supply_demand_ratio]]&lt;=1.2,"Between 1.0-1.2","Above 1.2")))</f>
        <v>Between 1.0-1.2</v>
      </c>
    </row>
    <row r="2866" spans="1:25" x14ac:dyDescent="0.3">
      <c r="A2866" t="s">
        <v>2921</v>
      </c>
      <c r="B2866" s="1">
        <v>46048.51666666667</v>
      </c>
      <c r="C2866" s="2">
        <v>46048</v>
      </c>
      <c r="D2866">
        <v>12</v>
      </c>
      <c r="E2866" t="s">
        <v>36</v>
      </c>
      <c r="F2866" t="s">
        <v>26</v>
      </c>
      <c r="G2866">
        <v>4.2</v>
      </c>
      <c r="H2866">
        <v>96.57</v>
      </c>
      <c r="I2866">
        <v>96.58</v>
      </c>
      <c r="J2866">
        <v>1</v>
      </c>
      <c r="K2866">
        <v>2</v>
      </c>
      <c r="L2866">
        <v>4</v>
      </c>
      <c r="M2866">
        <v>110</v>
      </c>
      <c r="N2866" t="s">
        <v>41</v>
      </c>
      <c r="O2866">
        <v>1.1779999999999999</v>
      </c>
      <c r="P2866" t="s">
        <v>28</v>
      </c>
      <c r="Q2866" t="s">
        <v>29</v>
      </c>
      <c r="R2866">
        <v>4.87</v>
      </c>
      <c r="S2866">
        <v>8</v>
      </c>
      <c r="T2866">
        <v>0.01</v>
      </c>
      <c r="U2866">
        <v>2</v>
      </c>
      <c r="V2866" t="s">
        <v>486</v>
      </c>
      <c r="W2866" t="s">
        <v>31</v>
      </c>
      <c r="X2866">
        <v>1</v>
      </c>
      <c r="Y2866" t="str">
        <f>IF(tblRides[[#This Row],[supply_demand_ratio]]&lt;0.8,"Below 0.8",IF(tblRides[[#This Row],[supply_demand_ratio]]&lt;1,"Between 0.8-1.0",IF(tblRides[[#This Row],[supply_demand_ratio]]&lt;=1.2,"Between 1.0-1.2","Above 1.2")))</f>
        <v>Between 1.0-1.2</v>
      </c>
    </row>
    <row r="2867" spans="1:25" x14ac:dyDescent="0.3">
      <c r="A2867" t="s">
        <v>2922</v>
      </c>
      <c r="B2867" s="1">
        <v>46048.522222222222</v>
      </c>
      <c r="C2867" s="2">
        <v>46048</v>
      </c>
      <c r="D2867">
        <v>12</v>
      </c>
      <c r="E2867" t="s">
        <v>43</v>
      </c>
      <c r="F2867" t="s">
        <v>26</v>
      </c>
      <c r="G2867">
        <v>11.9</v>
      </c>
      <c r="H2867">
        <v>236.14</v>
      </c>
      <c r="J2867">
        <v>1</v>
      </c>
      <c r="K2867">
        <v>6.7</v>
      </c>
      <c r="L2867">
        <v>4.9000000000000004</v>
      </c>
      <c r="M2867">
        <v>66</v>
      </c>
      <c r="N2867" t="s">
        <v>41</v>
      </c>
      <c r="O2867">
        <v>1.357</v>
      </c>
      <c r="P2867" t="s">
        <v>37</v>
      </c>
      <c r="Q2867" t="s">
        <v>103</v>
      </c>
      <c r="R2867">
        <v>4.84</v>
      </c>
      <c r="S2867">
        <v>9</v>
      </c>
      <c r="U2867">
        <v>-1.8</v>
      </c>
      <c r="V2867" t="s">
        <v>486</v>
      </c>
      <c r="W2867" t="s">
        <v>45</v>
      </c>
      <c r="X2867">
        <v>0</v>
      </c>
      <c r="Y2867" t="str">
        <f>IF(tblRides[[#This Row],[supply_demand_ratio]]&lt;0.8,"Below 0.8",IF(tblRides[[#This Row],[supply_demand_ratio]]&lt;1,"Between 0.8-1.0",IF(tblRides[[#This Row],[supply_demand_ratio]]&lt;=1.2,"Between 1.0-1.2","Above 1.2")))</f>
        <v>Above 1.2</v>
      </c>
    </row>
    <row r="2868" spans="1:25" x14ac:dyDescent="0.3">
      <c r="A2868" t="s">
        <v>2923</v>
      </c>
      <c r="B2868" s="1">
        <v>46048.523611111108</v>
      </c>
      <c r="C2868" s="2">
        <v>46048</v>
      </c>
      <c r="D2868">
        <v>12</v>
      </c>
      <c r="E2868" t="s">
        <v>25</v>
      </c>
      <c r="F2868" t="s">
        <v>26</v>
      </c>
      <c r="G2868">
        <v>12</v>
      </c>
      <c r="H2868">
        <v>245.25</v>
      </c>
      <c r="I2868">
        <v>245.45</v>
      </c>
      <c r="J2868">
        <v>1</v>
      </c>
      <c r="K2868">
        <v>4.7</v>
      </c>
      <c r="L2868">
        <v>1</v>
      </c>
      <c r="M2868">
        <v>135</v>
      </c>
      <c r="N2868" t="s">
        <v>41</v>
      </c>
      <c r="O2868">
        <v>1.456</v>
      </c>
      <c r="P2868" t="s">
        <v>28</v>
      </c>
      <c r="Q2868" t="s">
        <v>29</v>
      </c>
      <c r="R2868">
        <v>4.8099999999999996</v>
      </c>
      <c r="S2868">
        <v>4</v>
      </c>
      <c r="T2868">
        <v>0.2</v>
      </c>
      <c r="U2868">
        <v>-3.7</v>
      </c>
      <c r="V2868" t="s">
        <v>486</v>
      </c>
      <c r="W2868" t="s">
        <v>31</v>
      </c>
      <c r="X2868">
        <v>1</v>
      </c>
      <c r="Y2868" t="str">
        <f>IF(tblRides[[#This Row],[supply_demand_ratio]]&lt;0.8,"Below 0.8",IF(tblRides[[#This Row],[supply_demand_ratio]]&lt;1,"Between 0.8-1.0",IF(tblRides[[#This Row],[supply_demand_ratio]]&lt;=1.2,"Between 1.0-1.2","Above 1.2")))</f>
        <v>Above 1.2</v>
      </c>
    </row>
    <row r="2869" spans="1:25" x14ac:dyDescent="0.3">
      <c r="A2869" t="s">
        <v>2924</v>
      </c>
      <c r="B2869" s="1">
        <v>46048.538194444445</v>
      </c>
      <c r="C2869" s="2">
        <v>46048</v>
      </c>
      <c r="D2869">
        <v>12</v>
      </c>
      <c r="E2869" t="s">
        <v>25</v>
      </c>
      <c r="F2869" t="s">
        <v>34</v>
      </c>
      <c r="G2869">
        <v>10</v>
      </c>
      <c r="H2869">
        <v>232.91</v>
      </c>
      <c r="I2869">
        <v>222.2</v>
      </c>
      <c r="J2869">
        <v>1.1000000000000001</v>
      </c>
      <c r="K2869">
        <v>7</v>
      </c>
      <c r="L2869">
        <v>11.9</v>
      </c>
      <c r="M2869">
        <v>118</v>
      </c>
      <c r="N2869" t="s">
        <v>27</v>
      </c>
      <c r="O2869">
        <v>0.82899999999999996</v>
      </c>
      <c r="P2869" t="s">
        <v>28</v>
      </c>
      <c r="Q2869" t="s">
        <v>29</v>
      </c>
      <c r="R2869">
        <v>4.93</v>
      </c>
      <c r="S2869">
        <v>0</v>
      </c>
      <c r="T2869">
        <v>-10.71</v>
      </c>
      <c r="U2869">
        <v>4.9000000000000004</v>
      </c>
      <c r="V2869" t="s">
        <v>486</v>
      </c>
      <c r="W2869" t="s">
        <v>45</v>
      </c>
      <c r="X2869">
        <v>1</v>
      </c>
      <c r="Y2869" t="str">
        <f>IF(tblRides[[#This Row],[supply_demand_ratio]]&lt;0.8,"Below 0.8",IF(tblRides[[#This Row],[supply_demand_ratio]]&lt;1,"Between 0.8-1.0",IF(tblRides[[#This Row],[supply_demand_ratio]]&lt;=1.2,"Between 1.0-1.2","Above 1.2")))</f>
        <v>Between 0.8-1.0</v>
      </c>
    </row>
    <row r="2870" spans="1:25" x14ac:dyDescent="0.3">
      <c r="A2870" t="s">
        <v>2925</v>
      </c>
      <c r="B2870" s="1">
        <v>46048.551388888889</v>
      </c>
      <c r="C2870" s="2">
        <v>46048</v>
      </c>
      <c r="D2870">
        <v>13</v>
      </c>
      <c r="E2870" t="s">
        <v>33</v>
      </c>
      <c r="F2870" t="s">
        <v>26</v>
      </c>
      <c r="G2870">
        <v>2.5</v>
      </c>
      <c r="H2870">
        <v>78.650000000000006</v>
      </c>
      <c r="I2870">
        <v>78.66</v>
      </c>
      <c r="J2870">
        <v>1</v>
      </c>
      <c r="K2870">
        <v>6.6</v>
      </c>
      <c r="L2870">
        <v>12.4</v>
      </c>
      <c r="M2870">
        <v>86</v>
      </c>
      <c r="N2870" t="s">
        <v>41</v>
      </c>
      <c r="O2870">
        <v>1.4590000000000001</v>
      </c>
      <c r="P2870" t="s">
        <v>28</v>
      </c>
      <c r="Q2870" t="s">
        <v>29</v>
      </c>
      <c r="R2870">
        <v>4.84</v>
      </c>
      <c r="S2870">
        <v>2</v>
      </c>
      <c r="T2870">
        <v>0.01</v>
      </c>
      <c r="U2870">
        <v>5.8</v>
      </c>
      <c r="V2870" t="s">
        <v>486</v>
      </c>
      <c r="W2870" t="s">
        <v>45</v>
      </c>
      <c r="X2870">
        <v>1</v>
      </c>
      <c r="Y2870" t="str">
        <f>IF(tblRides[[#This Row],[supply_demand_ratio]]&lt;0.8,"Below 0.8",IF(tblRides[[#This Row],[supply_demand_ratio]]&lt;1,"Between 0.8-1.0",IF(tblRides[[#This Row],[supply_demand_ratio]]&lt;=1.2,"Between 1.0-1.2","Above 1.2")))</f>
        <v>Above 1.2</v>
      </c>
    </row>
    <row r="2871" spans="1:25" x14ac:dyDescent="0.3">
      <c r="A2871" t="s">
        <v>2926</v>
      </c>
      <c r="B2871" s="1">
        <v>46048.560416666667</v>
      </c>
      <c r="C2871" s="2">
        <v>46048</v>
      </c>
      <c r="D2871">
        <v>13</v>
      </c>
      <c r="E2871" t="s">
        <v>36</v>
      </c>
      <c r="F2871" t="s">
        <v>26</v>
      </c>
      <c r="G2871">
        <v>8.4</v>
      </c>
      <c r="H2871">
        <v>174.81</v>
      </c>
      <c r="J2871">
        <v>1.1000000000000001</v>
      </c>
      <c r="K2871">
        <v>3.9</v>
      </c>
      <c r="L2871">
        <v>2.9</v>
      </c>
      <c r="M2871">
        <v>107</v>
      </c>
      <c r="N2871" t="s">
        <v>27</v>
      </c>
      <c r="O2871">
        <v>0.96899999999999997</v>
      </c>
      <c r="P2871" t="s">
        <v>37</v>
      </c>
      <c r="Q2871" t="s">
        <v>103</v>
      </c>
      <c r="R2871">
        <v>4.54</v>
      </c>
      <c r="S2871">
        <v>9</v>
      </c>
      <c r="U2871">
        <v>-1</v>
      </c>
      <c r="V2871" t="s">
        <v>486</v>
      </c>
      <c r="W2871" t="s">
        <v>31</v>
      </c>
      <c r="X2871">
        <v>0</v>
      </c>
      <c r="Y2871" t="str">
        <f>IF(tblRides[[#This Row],[supply_demand_ratio]]&lt;0.8,"Below 0.8",IF(tblRides[[#This Row],[supply_demand_ratio]]&lt;1,"Between 0.8-1.0",IF(tblRides[[#This Row],[supply_demand_ratio]]&lt;=1.2,"Between 1.0-1.2","Above 1.2")))</f>
        <v>Between 0.8-1.0</v>
      </c>
    </row>
    <row r="2872" spans="1:25" x14ac:dyDescent="0.3">
      <c r="A2872" t="s">
        <v>2927</v>
      </c>
      <c r="B2872" s="1">
        <v>46048.564583333333</v>
      </c>
      <c r="C2872" s="2">
        <v>46048</v>
      </c>
      <c r="D2872">
        <v>13</v>
      </c>
      <c r="E2872" t="s">
        <v>25</v>
      </c>
      <c r="F2872" t="s">
        <v>26</v>
      </c>
      <c r="G2872">
        <v>7.8</v>
      </c>
      <c r="H2872">
        <v>159.31</v>
      </c>
      <c r="I2872">
        <v>158.01</v>
      </c>
      <c r="J2872">
        <v>1</v>
      </c>
      <c r="K2872">
        <v>4.4000000000000004</v>
      </c>
      <c r="L2872">
        <v>8.6999999999999993</v>
      </c>
      <c r="M2872">
        <v>127</v>
      </c>
      <c r="N2872" t="s">
        <v>27</v>
      </c>
      <c r="O2872">
        <v>0.94699999999999995</v>
      </c>
      <c r="P2872" t="s">
        <v>28</v>
      </c>
      <c r="Q2872" t="s">
        <v>29</v>
      </c>
      <c r="R2872">
        <v>4.78</v>
      </c>
      <c r="S2872">
        <v>15</v>
      </c>
      <c r="T2872">
        <v>-1.3</v>
      </c>
      <c r="U2872">
        <v>4.3</v>
      </c>
      <c r="V2872" t="s">
        <v>486</v>
      </c>
      <c r="W2872" t="s">
        <v>31</v>
      </c>
      <c r="X2872">
        <v>1</v>
      </c>
      <c r="Y2872" t="str">
        <f>IF(tblRides[[#This Row],[supply_demand_ratio]]&lt;0.8,"Below 0.8",IF(tblRides[[#This Row],[supply_demand_ratio]]&lt;1,"Between 0.8-1.0",IF(tblRides[[#This Row],[supply_demand_ratio]]&lt;=1.2,"Between 1.0-1.2","Above 1.2")))</f>
        <v>Between 0.8-1.0</v>
      </c>
    </row>
    <row r="2873" spans="1:25" x14ac:dyDescent="0.3">
      <c r="A2873" t="s">
        <v>2928</v>
      </c>
      <c r="B2873" s="1">
        <v>46048.584722222222</v>
      </c>
      <c r="C2873" s="2">
        <v>46048</v>
      </c>
      <c r="D2873">
        <v>14</v>
      </c>
      <c r="E2873" t="s">
        <v>25</v>
      </c>
      <c r="F2873" t="s">
        <v>26</v>
      </c>
      <c r="G2873">
        <v>2.9</v>
      </c>
      <c r="H2873">
        <v>100.1</v>
      </c>
      <c r="I2873">
        <v>102.14</v>
      </c>
      <c r="J2873">
        <v>1.1000000000000001</v>
      </c>
      <c r="K2873">
        <v>2</v>
      </c>
      <c r="L2873">
        <v>1</v>
      </c>
      <c r="M2873">
        <v>101</v>
      </c>
      <c r="N2873" t="s">
        <v>41</v>
      </c>
      <c r="O2873">
        <v>0.98</v>
      </c>
      <c r="P2873" t="s">
        <v>28</v>
      </c>
      <c r="Q2873" t="s">
        <v>29</v>
      </c>
      <c r="R2873">
        <v>5</v>
      </c>
      <c r="S2873">
        <v>7</v>
      </c>
      <c r="T2873">
        <v>2.04</v>
      </c>
      <c r="U2873">
        <v>-1</v>
      </c>
      <c r="V2873" t="s">
        <v>486</v>
      </c>
      <c r="W2873" t="s">
        <v>31</v>
      </c>
      <c r="X2873">
        <v>1</v>
      </c>
      <c r="Y2873" t="str">
        <f>IF(tblRides[[#This Row],[supply_demand_ratio]]&lt;0.8,"Below 0.8",IF(tblRides[[#This Row],[supply_demand_ratio]]&lt;1,"Between 0.8-1.0",IF(tblRides[[#This Row],[supply_demand_ratio]]&lt;=1.2,"Between 1.0-1.2","Above 1.2")))</f>
        <v>Between 0.8-1.0</v>
      </c>
    </row>
    <row r="2874" spans="1:25" x14ac:dyDescent="0.3">
      <c r="A2874" t="s">
        <v>2929</v>
      </c>
      <c r="B2874" s="1">
        <v>46048.584722222222</v>
      </c>
      <c r="C2874" s="2">
        <v>46048</v>
      </c>
      <c r="D2874">
        <v>14</v>
      </c>
      <c r="E2874" t="s">
        <v>25</v>
      </c>
      <c r="F2874" t="s">
        <v>26</v>
      </c>
      <c r="G2874">
        <v>3.9</v>
      </c>
      <c r="H2874">
        <v>104.03</v>
      </c>
      <c r="I2874">
        <v>98.33</v>
      </c>
      <c r="J2874">
        <v>1</v>
      </c>
      <c r="K2874">
        <v>4.7</v>
      </c>
      <c r="L2874">
        <v>7.6</v>
      </c>
      <c r="M2874">
        <v>135</v>
      </c>
      <c r="N2874" t="s">
        <v>27</v>
      </c>
      <c r="O2874">
        <v>1.2909999999999999</v>
      </c>
      <c r="P2874" t="s">
        <v>28</v>
      </c>
      <c r="Q2874" t="s">
        <v>29</v>
      </c>
      <c r="R2874">
        <v>4.67</v>
      </c>
      <c r="S2874">
        <v>3</v>
      </c>
      <c r="T2874">
        <v>-5.7</v>
      </c>
      <c r="U2874">
        <v>2.9</v>
      </c>
      <c r="V2874" t="s">
        <v>486</v>
      </c>
      <c r="W2874" t="s">
        <v>31</v>
      </c>
      <c r="X2874">
        <v>1</v>
      </c>
      <c r="Y2874" t="str">
        <f>IF(tblRides[[#This Row],[supply_demand_ratio]]&lt;0.8,"Below 0.8",IF(tblRides[[#This Row],[supply_demand_ratio]]&lt;1,"Between 0.8-1.0",IF(tblRides[[#This Row],[supply_demand_ratio]]&lt;=1.2,"Between 1.0-1.2","Above 1.2")))</f>
        <v>Above 1.2</v>
      </c>
    </row>
    <row r="2875" spans="1:25" x14ac:dyDescent="0.3">
      <c r="A2875" t="s">
        <v>2930</v>
      </c>
      <c r="B2875" s="1">
        <v>46048.585416666669</v>
      </c>
      <c r="C2875" s="2">
        <v>46048</v>
      </c>
      <c r="D2875">
        <v>14</v>
      </c>
      <c r="E2875" t="s">
        <v>25</v>
      </c>
      <c r="F2875" t="s">
        <v>26</v>
      </c>
      <c r="G2875">
        <v>5.8</v>
      </c>
      <c r="H2875">
        <v>152.53</v>
      </c>
      <c r="J2875">
        <v>1.1000000000000001</v>
      </c>
      <c r="K2875">
        <v>7.2</v>
      </c>
      <c r="L2875">
        <v>9.1999999999999993</v>
      </c>
      <c r="M2875">
        <v>121</v>
      </c>
      <c r="N2875" t="s">
        <v>27</v>
      </c>
      <c r="O2875">
        <v>1.1020000000000001</v>
      </c>
      <c r="P2875" t="s">
        <v>37</v>
      </c>
      <c r="Q2875" t="s">
        <v>103</v>
      </c>
      <c r="R2875">
        <v>4.8600000000000003</v>
      </c>
      <c r="S2875">
        <v>8</v>
      </c>
      <c r="U2875">
        <v>2</v>
      </c>
      <c r="V2875" t="s">
        <v>486</v>
      </c>
      <c r="W2875" t="s">
        <v>45</v>
      </c>
      <c r="X2875">
        <v>0</v>
      </c>
      <c r="Y2875" t="str">
        <f>IF(tblRides[[#This Row],[supply_demand_ratio]]&lt;0.8,"Below 0.8",IF(tblRides[[#This Row],[supply_demand_ratio]]&lt;1,"Between 0.8-1.0",IF(tblRides[[#This Row],[supply_demand_ratio]]&lt;=1.2,"Between 1.0-1.2","Above 1.2")))</f>
        <v>Between 1.0-1.2</v>
      </c>
    </row>
    <row r="2876" spans="1:25" x14ac:dyDescent="0.3">
      <c r="A2876" t="s">
        <v>2931</v>
      </c>
      <c r="B2876" s="1">
        <v>46048.595138888886</v>
      </c>
      <c r="C2876" s="2">
        <v>46048</v>
      </c>
      <c r="D2876">
        <v>14</v>
      </c>
      <c r="E2876" t="s">
        <v>33</v>
      </c>
      <c r="F2876" t="s">
        <v>34</v>
      </c>
      <c r="G2876">
        <v>3.8</v>
      </c>
      <c r="H2876">
        <v>89.17</v>
      </c>
      <c r="J2876">
        <v>1</v>
      </c>
      <c r="K2876">
        <v>4.2</v>
      </c>
      <c r="L2876">
        <v>3</v>
      </c>
      <c r="M2876">
        <v>96</v>
      </c>
      <c r="N2876" t="s">
        <v>27</v>
      </c>
      <c r="O2876">
        <v>1.21</v>
      </c>
      <c r="P2876" t="s">
        <v>58</v>
      </c>
      <c r="Q2876" t="s">
        <v>88</v>
      </c>
      <c r="R2876">
        <v>5</v>
      </c>
      <c r="S2876">
        <v>0</v>
      </c>
      <c r="U2876">
        <v>-1.2</v>
      </c>
      <c r="V2876" t="s">
        <v>486</v>
      </c>
      <c r="W2876" t="s">
        <v>31</v>
      </c>
      <c r="X2876">
        <v>0</v>
      </c>
      <c r="Y2876" t="str">
        <f>IF(tblRides[[#This Row],[supply_demand_ratio]]&lt;0.8,"Below 0.8",IF(tblRides[[#This Row],[supply_demand_ratio]]&lt;1,"Between 0.8-1.0",IF(tblRides[[#This Row],[supply_demand_ratio]]&lt;=1.2,"Between 1.0-1.2","Above 1.2")))</f>
        <v>Above 1.2</v>
      </c>
    </row>
    <row r="2877" spans="1:25" x14ac:dyDescent="0.3">
      <c r="A2877" t="s">
        <v>2932</v>
      </c>
      <c r="B2877" s="1">
        <v>46048.595833333333</v>
      </c>
      <c r="C2877" s="2">
        <v>46048</v>
      </c>
      <c r="D2877">
        <v>14</v>
      </c>
      <c r="E2877" t="s">
        <v>25</v>
      </c>
      <c r="F2877" t="s">
        <v>34</v>
      </c>
      <c r="G2877">
        <v>5.2</v>
      </c>
      <c r="H2877">
        <v>120.79</v>
      </c>
      <c r="I2877">
        <v>122.13</v>
      </c>
      <c r="J2877">
        <v>1</v>
      </c>
      <c r="K2877">
        <v>2.6</v>
      </c>
      <c r="L2877">
        <v>9.3000000000000007</v>
      </c>
      <c r="M2877">
        <v>124</v>
      </c>
      <c r="N2877" t="s">
        <v>41</v>
      </c>
      <c r="O2877">
        <v>1.2989999999999999</v>
      </c>
      <c r="P2877" t="s">
        <v>28</v>
      </c>
      <c r="Q2877" t="s">
        <v>29</v>
      </c>
      <c r="R2877">
        <v>4.62</v>
      </c>
      <c r="S2877">
        <v>0</v>
      </c>
      <c r="T2877">
        <v>1.34</v>
      </c>
      <c r="U2877">
        <v>6.7</v>
      </c>
      <c r="V2877" t="s">
        <v>486</v>
      </c>
      <c r="W2877" t="s">
        <v>31</v>
      </c>
      <c r="X2877">
        <v>1</v>
      </c>
      <c r="Y2877" t="str">
        <f>IF(tblRides[[#This Row],[supply_demand_ratio]]&lt;0.8,"Below 0.8",IF(tblRides[[#This Row],[supply_demand_ratio]]&lt;1,"Between 0.8-1.0",IF(tblRides[[#This Row],[supply_demand_ratio]]&lt;=1.2,"Between 1.0-1.2","Above 1.2")))</f>
        <v>Above 1.2</v>
      </c>
    </row>
    <row r="2878" spans="1:25" x14ac:dyDescent="0.3">
      <c r="A2878" t="s">
        <v>2933</v>
      </c>
      <c r="B2878" s="1">
        <v>46048.606944444444</v>
      </c>
      <c r="C2878" s="2">
        <v>46048</v>
      </c>
      <c r="D2878">
        <v>14</v>
      </c>
      <c r="E2878" t="s">
        <v>33</v>
      </c>
      <c r="F2878" t="s">
        <v>34</v>
      </c>
      <c r="G2878">
        <v>15.5</v>
      </c>
      <c r="H2878">
        <v>296.82</v>
      </c>
      <c r="I2878">
        <v>294.92</v>
      </c>
      <c r="J2878">
        <v>1</v>
      </c>
      <c r="K2878">
        <v>6.2</v>
      </c>
      <c r="L2878">
        <v>6.2</v>
      </c>
      <c r="M2878">
        <v>87</v>
      </c>
      <c r="N2878" t="s">
        <v>41</v>
      </c>
      <c r="O2878">
        <v>1.2370000000000001</v>
      </c>
      <c r="P2878" t="s">
        <v>28</v>
      </c>
      <c r="Q2878" t="s">
        <v>29</v>
      </c>
      <c r="R2878">
        <v>4.46</v>
      </c>
      <c r="S2878">
        <v>0</v>
      </c>
      <c r="T2878">
        <v>-1.9</v>
      </c>
      <c r="U2878">
        <v>0</v>
      </c>
      <c r="V2878" t="s">
        <v>486</v>
      </c>
      <c r="W2878" t="s">
        <v>45</v>
      </c>
      <c r="X2878">
        <v>1</v>
      </c>
      <c r="Y2878" t="str">
        <f>IF(tblRides[[#This Row],[supply_demand_ratio]]&lt;0.8,"Below 0.8",IF(tblRides[[#This Row],[supply_demand_ratio]]&lt;1,"Between 0.8-1.0",IF(tblRides[[#This Row],[supply_demand_ratio]]&lt;=1.2,"Between 1.0-1.2","Above 1.2")))</f>
        <v>Above 1.2</v>
      </c>
    </row>
    <row r="2879" spans="1:25" x14ac:dyDescent="0.3">
      <c r="A2879" t="s">
        <v>2934</v>
      </c>
      <c r="B2879" s="1">
        <v>46048.60833333333</v>
      </c>
      <c r="C2879" s="2">
        <v>46048</v>
      </c>
      <c r="D2879">
        <v>14</v>
      </c>
      <c r="E2879" t="s">
        <v>36</v>
      </c>
      <c r="F2879" t="s">
        <v>26</v>
      </c>
      <c r="G2879">
        <v>3.1</v>
      </c>
      <c r="H2879">
        <v>85.98</v>
      </c>
      <c r="I2879">
        <v>85.4</v>
      </c>
      <c r="J2879">
        <v>1</v>
      </c>
      <c r="K2879">
        <v>2</v>
      </c>
      <c r="L2879">
        <v>5.6</v>
      </c>
      <c r="M2879">
        <v>99</v>
      </c>
      <c r="N2879" t="s">
        <v>41</v>
      </c>
      <c r="O2879">
        <v>1.111</v>
      </c>
      <c r="P2879" t="s">
        <v>28</v>
      </c>
      <c r="Q2879" t="s">
        <v>29</v>
      </c>
      <c r="R2879">
        <v>4.71</v>
      </c>
      <c r="S2879">
        <v>57</v>
      </c>
      <c r="T2879">
        <v>-0.57999999999999996</v>
      </c>
      <c r="U2879">
        <v>3.6</v>
      </c>
      <c r="V2879" t="s">
        <v>486</v>
      </c>
      <c r="W2879" t="s">
        <v>31</v>
      </c>
      <c r="X2879">
        <v>1</v>
      </c>
      <c r="Y2879" t="str">
        <f>IF(tblRides[[#This Row],[supply_demand_ratio]]&lt;0.8,"Below 0.8",IF(tblRides[[#This Row],[supply_demand_ratio]]&lt;1,"Between 0.8-1.0",IF(tblRides[[#This Row],[supply_demand_ratio]]&lt;=1.2,"Between 1.0-1.2","Above 1.2")))</f>
        <v>Between 1.0-1.2</v>
      </c>
    </row>
    <row r="2880" spans="1:25" x14ac:dyDescent="0.3">
      <c r="A2880" t="s">
        <v>2935</v>
      </c>
      <c r="B2880" s="1">
        <v>46048.60833333333</v>
      </c>
      <c r="C2880" s="2">
        <v>46048</v>
      </c>
      <c r="D2880">
        <v>14</v>
      </c>
      <c r="E2880" t="s">
        <v>62</v>
      </c>
      <c r="F2880" t="s">
        <v>34</v>
      </c>
      <c r="G2880">
        <v>3</v>
      </c>
      <c r="H2880">
        <v>93.7</v>
      </c>
      <c r="I2880">
        <v>97.73</v>
      </c>
      <c r="J2880">
        <v>1.2</v>
      </c>
      <c r="K2880">
        <v>3</v>
      </c>
      <c r="L2880">
        <v>9.4</v>
      </c>
      <c r="M2880">
        <v>54</v>
      </c>
      <c r="N2880" t="s">
        <v>41</v>
      </c>
      <c r="O2880">
        <v>2.1819999999999999</v>
      </c>
      <c r="P2880" t="s">
        <v>28</v>
      </c>
      <c r="Q2880" t="s">
        <v>29</v>
      </c>
      <c r="R2880">
        <v>4.6100000000000003</v>
      </c>
      <c r="S2880">
        <v>0</v>
      </c>
      <c r="T2880">
        <v>4.03</v>
      </c>
      <c r="U2880">
        <v>6.4</v>
      </c>
      <c r="V2880" t="s">
        <v>486</v>
      </c>
      <c r="W2880" t="s">
        <v>31</v>
      </c>
      <c r="X2880">
        <v>1</v>
      </c>
      <c r="Y2880" t="str">
        <f>IF(tblRides[[#This Row],[supply_demand_ratio]]&lt;0.8,"Below 0.8",IF(tblRides[[#This Row],[supply_demand_ratio]]&lt;1,"Between 0.8-1.0",IF(tblRides[[#This Row],[supply_demand_ratio]]&lt;=1.2,"Between 1.0-1.2","Above 1.2")))</f>
        <v>Above 1.2</v>
      </c>
    </row>
    <row r="2881" spans="1:25" x14ac:dyDescent="0.3">
      <c r="A2881" t="s">
        <v>2936</v>
      </c>
      <c r="B2881" s="1">
        <v>46048.609722222223</v>
      </c>
      <c r="C2881" s="2">
        <v>46048</v>
      </c>
      <c r="D2881">
        <v>14</v>
      </c>
      <c r="E2881" t="s">
        <v>62</v>
      </c>
      <c r="F2881" t="s">
        <v>26</v>
      </c>
      <c r="G2881">
        <v>11.4</v>
      </c>
      <c r="H2881">
        <v>198.55</v>
      </c>
      <c r="I2881">
        <v>203.45</v>
      </c>
      <c r="J2881">
        <v>1</v>
      </c>
      <c r="K2881">
        <v>2.9</v>
      </c>
      <c r="L2881">
        <v>3.3</v>
      </c>
      <c r="M2881">
        <v>50</v>
      </c>
      <c r="N2881" t="s">
        <v>41</v>
      </c>
      <c r="O2881">
        <v>2.02</v>
      </c>
      <c r="P2881" t="s">
        <v>28</v>
      </c>
      <c r="Q2881" t="s">
        <v>29</v>
      </c>
      <c r="R2881">
        <v>4.7300000000000004</v>
      </c>
      <c r="S2881">
        <v>5</v>
      </c>
      <c r="T2881">
        <v>4.9000000000000004</v>
      </c>
      <c r="U2881">
        <v>0.4</v>
      </c>
      <c r="V2881" t="s">
        <v>486</v>
      </c>
      <c r="W2881" t="s">
        <v>31</v>
      </c>
      <c r="X2881">
        <v>1</v>
      </c>
      <c r="Y2881" t="str">
        <f>IF(tblRides[[#This Row],[supply_demand_ratio]]&lt;0.8,"Below 0.8",IF(tblRides[[#This Row],[supply_demand_ratio]]&lt;1,"Between 0.8-1.0",IF(tblRides[[#This Row],[supply_demand_ratio]]&lt;=1.2,"Between 1.0-1.2","Above 1.2")))</f>
        <v>Above 1.2</v>
      </c>
    </row>
    <row r="2882" spans="1:25" x14ac:dyDescent="0.3">
      <c r="A2882" t="s">
        <v>2937</v>
      </c>
      <c r="B2882" s="1">
        <v>46048.622916666667</v>
      </c>
      <c r="C2882" s="2">
        <v>46048</v>
      </c>
      <c r="D2882">
        <v>14</v>
      </c>
      <c r="E2882" t="s">
        <v>25</v>
      </c>
      <c r="F2882" t="s">
        <v>26</v>
      </c>
      <c r="G2882">
        <v>6</v>
      </c>
      <c r="H2882">
        <v>118.98</v>
      </c>
      <c r="I2882">
        <v>111.2</v>
      </c>
      <c r="J2882">
        <v>1</v>
      </c>
      <c r="K2882">
        <v>6.2</v>
      </c>
      <c r="L2882">
        <v>9.6</v>
      </c>
      <c r="M2882">
        <v>125</v>
      </c>
      <c r="N2882" t="s">
        <v>27</v>
      </c>
      <c r="O2882">
        <v>1.1000000000000001</v>
      </c>
      <c r="P2882" t="s">
        <v>28</v>
      </c>
      <c r="Q2882" t="s">
        <v>29</v>
      </c>
      <c r="R2882">
        <v>4.47</v>
      </c>
      <c r="S2882">
        <v>6</v>
      </c>
      <c r="T2882">
        <v>-7.78</v>
      </c>
      <c r="U2882">
        <v>3.4</v>
      </c>
      <c r="V2882" t="s">
        <v>486</v>
      </c>
      <c r="W2882" t="s">
        <v>45</v>
      </c>
      <c r="X2882">
        <v>1</v>
      </c>
      <c r="Y2882" t="str">
        <f>IF(tblRides[[#This Row],[supply_demand_ratio]]&lt;0.8,"Below 0.8",IF(tblRides[[#This Row],[supply_demand_ratio]]&lt;1,"Between 0.8-1.0",IF(tblRides[[#This Row],[supply_demand_ratio]]&lt;=1.2,"Between 1.0-1.2","Above 1.2")))</f>
        <v>Between 1.0-1.2</v>
      </c>
    </row>
    <row r="2883" spans="1:25" x14ac:dyDescent="0.3">
      <c r="A2883" t="s">
        <v>2938</v>
      </c>
      <c r="B2883" s="1">
        <v>46048.624305555553</v>
      </c>
      <c r="C2883" s="2">
        <v>46048</v>
      </c>
      <c r="D2883">
        <v>14</v>
      </c>
      <c r="E2883" t="s">
        <v>25</v>
      </c>
      <c r="F2883" t="s">
        <v>26</v>
      </c>
      <c r="G2883">
        <v>6.5</v>
      </c>
      <c r="H2883">
        <v>151.88</v>
      </c>
      <c r="I2883">
        <v>147.41</v>
      </c>
      <c r="J2883">
        <v>1</v>
      </c>
      <c r="K2883">
        <v>4.8</v>
      </c>
      <c r="L2883">
        <v>5.5</v>
      </c>
      <c r="M2883">
        <v>119</v>
      </c>
      <c r="N2883" t="s">
        <v>27</v>
      </c>
      <c r="O2883">
        <v>1.05</v>
      </c>
      <c r="P2883" t="s">
        <v>28</v>
      </c>
      <c r="Q2883" t="s">
        <v>29</v>
      </c>
      <c r="R2883">
        <v>4.49</v>
      </c>
      <c r="S2883">
        <v>15</v>
      </c>
      <c r="T2883">
        <v>-4.47</v>
      </c>
      <c r="U2883">
        <v>0.7</v>
      </c>
      <c r="V2883" t="s">
        <v>486</v>
      </c>
      <c r="W2883" t="s">
        <v>31</v>
      </c>
      <c r="X2883">
        <v>1</v>
      </c>
      <c r="Y2883" t="str">
        <f>IF(tblRides[[#This Row],[supply_demand_ratio]]&lt;0.8,"Below 0.8",IF(tblRides[[#This Row],[supply_demand_ratio]]&lt;1,"Between 0.8-1.0",IF(tblRides[[#This Row],[supply_demand_ratio]]&lt;=1.2,"Between 1.0-1.2","Above 1.2")))</f>
        <v>Between 1.0-1.2</v>
      </c>
    </row>
    <row r="2884" spans="1:25" x14ac:dyDescent="0.3">
      <c r="A2884" t="s">
        <v>2939</v>
      </c>
      <c r="B2884" s="1">
        <v>46048.625694444447</v>
      </c>
      <c r="C2884" s="2">
        <v>46048</v>
      </c>
      <c r="D2884">
        <v>15</v>
      </c>
      <c r="E2884" t="s">
        <v>43</v>
      </c>
      <c r="F2884" t="s">
        <v>26</v>
      </c>
      <c r="G2884">
        <v>4.7</v>
      </c>
      <c r="H2884">
        <v>113.12</v>
      </c>
      <c r="I2884">
        <v>111.06</v>
      </c>
      <c r="J2884">
        <v>1</v>
      </c>
      <c r="K2884">
        <v>3.3</v>
      </c>
      <c r="L2884">
        <v>5.0999999999999996</v>
      </c>
      <c r="M2884">
        <v>53</v>
      </c>
      <c r="N2884" t="s">
        <v>41</v>
      </c>
      <c r="O2884">
        <v>1.5680000000000001</v>
      </c>
      <c r="P2884" t="s">
        <v>28</v>
      </c>
      <c r="Q2884" t="s">
        <v>29</v>
      </c>
      <c r="R2884">
        <v>4.6900000000000004</v>
      </c>
      <c r="S2884">
        <v>3</v>
      </c>
      <c r="T2884">
        <v>-2.06</v>
      </c>
      <c r="U2884">
        <v>1.8</v>
      </c>
      <c r="V2884" t="s">
        <v>486</v>
      </c>
      <c r="W2884" t="s">
        <v>31</v>
      </c>
      <c r="X2884">
        <v>1</v>
      </c>
      <c r="Y2884" t="str">
        <f>IF(tblRides[[#This Row],[supply_demand_ratio]]&lt;0.8,"Below 0.8",IF(tblRides[[#This Row],[supply_demand_ratio]]&lt;1,"Between 0.8-1.0",IF(tblRides[[#This Row],[supply_demand_ratio]]&lt;=1.2,"Between 1.0-1.2","Above 1.2")))</f>
        <v>Above 1.2</v>
      </c>
    </row>
    <row r="2885" spans="1:25" x14ac:dyDescent="0.3">
      <c r="A2885" t="s">
        <v>2940</v>
      </c>
      <c r="B2885" s="1">
        <v>46048.632638888892</v>
      </c>
      <c r="C2885" s="2">
        <v>46048</v>
      </c>
      <c r="D2885">
        <v>15</v>
      </c>
      <c r="E2885" t="s">
        <v>36</v>
      </c>
      <c r="F2885" t="s">
        <v>34</v>
      </c>
      <c r="G2885">
        <v>4.8</v>
      </c>
      <c r="H2885">
        <v>120.65</v>
      </c>
      <c r="J2885">
        <v>1</v>
      </c>
      <c r="K2885">
        <v>3.4</v>
      </c>
      <c r="M2885">
        <v>100</v>
      </c>
      <c r="N2885" t="s">
        <v>27</v>
      </c>
      <c r="O2885">
        <v>1.004</v>
      </c>
      <c r="P2885" t="s">
        <v>82</v>
      </c>
      <c r="Q2885" t="s">
        <v>83</v>
      </c>
      <c r="R2885">
        <v>4.62</v>
      </c>
      <c r="S2885">
        <v>0</v>
      </c>
      <c r="V2885" t="s">
        <v>486</v>
      </c>
      <c r="W2885" t="s">
        <v>31</v>
      </c>
      <c r="X2885">
        <v>0</v>
      </c>
      <c r="Y2885" t="str">
        <f>IF(tblRides[[#This Row],[supply_demand_ratio]]&lt;0.8,"Below 0.8",IF(tblRides[[#This Row],[supply_demand_ratio]]&lt;1,"Between 0.8-1.0",IF(tblRides[[#This Row],[supply_demand_ratio]]&lt;=1.2,"Between 1.0-1.2","Above 1.2")))</f>
        <v>Between 1.0-1.2</v>
      </c>
    </row>
    <row r="2886" spans="1:25" x14ac:dyDescent="0.3">
      <c r="A2886" t="s">
        <v>2941</v>
      </c>
      <c r="B2886" s="1">
        <v>46048.637499999997</v>
      </c>
      <c r="C2886" s="2">
        <v>46048</v>
      </c>
      <c r="D2886">
        <v>15</v>
      </c>
      <c r="E2886" t="s">
        <v>25</v>
      </c>
      <c r="F2886" t="s">
        <v>26</v>
      </c>
      <c r="G2886">
        <v>5.3</v>
      </c>
      <c r="H2886">
        <v>112.56</v>
      </c>
      <c r="I2886">
        <v>110.89</v>
      </c>
      <c r="J2886">
        <v>1</v>
      </c>
      <c r="K2886">
        <v>4.8</v>
      </c>
      <c r="L2886">
        <v>6</v>
      </c>
      <c r="M2886">
        <v>124</v>
      </c>
      <c r="N2886" t="s">
        <v>27</v>
      </c>
      <c r="O2886">
        <v>1.161</v>
      </c>
      <c r="P2886" t="s">
        <v>28</v>
      </c>
      <c r="Q2886" t="s">
        <v>29</v>
      </c>
      <c r="R2886">
        <v>5</v>
      </c>
      <c r="S2886">
        <v>8</v>
      </c>
      <c r="T2886">
        <v>-1.67</v>
      </c>
      <c r="U2886">
        <v>1.2</v>
      </c>
      <c r="V2886" t="s">
        <v>486</v>
      </c>
      <c r="W2886" t="s">
        <v>31</v>
      </c>
      <c r="X2886">
        <v>1</v>
      </c>
      <c r="Y2886" t="str">
        <f>IF(tblRides[[#This Row],[supply_demand_ratio]]&lt;0.8,"Below 0.8",IF(tblRides[[#This Row],[supply_demand_ratio]]&lt;1,"Between 0.8-1.0",IF(tblRides[[#This Row],[supply_demand_ratio]]&lt;=1.2,"Between 1.0-1.2","Above 1.2")))</f>
        <v>Between 1.0-1.2</v>
      </c>
    </row>
    <row r="2887" spans="1:25" x14ac:dyDescent="0.3">
      <c r="A2887" t="s">
        <v>2942</v>
      </c>
      <c r="B2887" s="1">
        <v>46048.652777777781</v>
      </c>
      <c r="C2887" s="2">
        <v>46048</v>
      </c>
      <c r="D2887">
        <v>15</v>
      </c>
      <c r="E2887" t="s">
        <v>43</v>
      </c>
      <c r="F2887" t="s">
        <v>26</v>
      </c>
      <c r="G2887">
        <v>6.5</v>
      </c>
      <c r="H2887">
        <v>139.54</v>
      </c>
      <c r="I2887">
        <v>134.19</v>
      </c>
      <c r="J2887">
        <v>1.1000000000000001</v>
      </c>
      <c r="K2887">
        <v>4.9000000000000004</v>
      </c>
      <c r="L2887">
        <v>6.2</v>
      </c>
      <c r="M2887">
        <v>71</v>
      </c>
      <c r="N2887" t="s">
        <v>41</v>
      </c>
      <c r="O2887">
        <v>1.371</v>
      </c>
      <c r="P2887" t="s">
        <v>28</v>
      </c>
      <c r="Q2887" t="s">
        <v>29</v>
      </c>
      <c r="R2887">
        <v>4.58</v>
      </c>
      <c r="S2887">
        <v>11</v>
      </c>
      <c r="T2887">
        <v>-5.35</v>
      </c>
      <c r="U2887">
        <v>1.3</v>
      </c>
      <c r="V2887" t="s">
        <v>486</v>
      </c>
      <c r="W2887" t="s">
        <v>31</v>
      </c>
      <c r="X2887">
        <v>1</v>
      </c>
      <c r="Y2887" t="str">
        <f>IF(tblRides[[#This Row],[supply_demand_ratio]]&lt;0.8,"Below 0.8",IF(tblRides[[#This Row],[supply_demand_ratio]]&lt;1,"Between 0.8-1.0",IF(tblRides[[#This Row],[supply_demand_ratio]]&lt;=1.2,"Between 1.0-1.2","Above 1.2")))</f>
        <v>Above 1.2</v>
      </c>
    </row>
    <row r="2888" spans="1:25" x14ac:dyDescent="0.3">
      <c r="A2888" t="s">
        <v>2943</v>
      </c>
      <c r="B2888" s="1">
        <v>46048.660416666666</v>
      </c>
      <c r="C2888" s="2">
        <v>46048</v>
      </c>
      <c r="D2888">
        <v>15</v>
      </c>
      <c r="E2888" t="s">
        <v>25</v>
      </c>
      <c r="F2888" t="s">
        <v>26</v>
      </c>
      <c r="G2888">
        <v>9.9</v>
      </c>
      <c r="H2888">
        <v>192.65</v>
      </c>
      <c r="I2888">
        <v>190.34</v>
      </c>
      <c r="J2888">
        <v>1</v>
      </c>
      <c r="K2888">
        <v>5.4</v>
      </c>
      <c r="L2888">
        <v>6.5</v>
      </c>
      <c r="M2888">
        <v>102</v>
      </c>
      <c r="N2888" t="s">
        <v>27</v>
      </c>
      <c r="O2888">
        <v>0.88300000000000001</v>
      </c>
      <c r="P2888" t="s">
        <v>28</v>
      </c>
      <c r="Q2888" t="s">
        <v>29</v>
      </c>
      <c r="R2888">
        <v>4.6399999999999997</v>
      </c>
      <c r="S2888">
        <v>4</v>
      </c>
      <c r="T2888">
        <v>-2.31</v>
      </c>
      <c r="U2888">
        <v>1.1000000000000001</v>
      </c>
      <c r="V2888" t="s">
        <v>486</v>
      </c>
      <c r="W2888" t="s">
        <v>45</v>
      </c>
      <c r="X2888">
        <v>1</v>
      </c>
      <c r="Y2888" t="str">
        <f>IF(tblRides[[#This Row],[supply_demand_ratio]]&lt;0.8,"Below 0.8",IF(tblRides[[#This Row],[supply_demand_ratio]]&lt;1,"Between 0.8-1.0",IF(tblRides[[#This Row],[supply_demand_ratio]]&lt;=1.2,"Between 1.0-1.2","Above 1.2")))</f>
        <v>Between 0.8-1.0</v>
      </c>
    </row>
    <row r="2889" spans="1:25" x14ac:dyDescent="0.3">
      <c r="A2889" t="s">
        <v>2944</v>
      </c>
      <c r="B2889" s="1">
        <v>46048.667361111111</v>
      </c>
      <c r="C2889" s="2">
        <v>46048</v>
      </c>
      <c r="D2889">
        <v>16</v>
      </c>
      <c r="E2889" t="s">
        <v>25</v>
      </c>
      <c r="F2889" t="s">
        <v>26</v>
      </c>
      <c r="G2889">
        <v>2.7</v>
      </c>
      <c r="H2889">
        <v>92.4</v>
      </c>
      <c r="I2889">
        <v>90.64</v>
      </c>
      <c r="J2889">
        <v>1.2</v>
      </c>
      <c r="K2889">
        <v>4.3</v>
      </c>
      <c r="L2889">
        <v>8.6999999999999993</v>
      </c>
      <c r="M2889">
        <v>135</v>
      </c>
      <c r="N2889" t="s">
        <v>72</v>
      </c>
      <c r="O2889">
        <v>0.92700000000000005</v>
      </c>
      <c r="P2889" t="s">
        <v>28</v>
      </c>
      <c r="Q2889" t="s">
        <v>29</v>
      </c>
      <c r="R2889">
        <v>4.82</v>
      </c>
      <c r="S2889">
        <v>3</v>
      </c>
      <c r="T2889">
        <v>-1.76</v>
      </c>
      <c r="U2889">
        <v>4.4000000000000004</v>
      </c>
      <c r="V2889" t="s">
        <v>486</v>
      </c>
      <c r="W2889" t="s">
        <v>31</v>
      </c>
      <c r="X2889">
        <v>1</v>
      </c>
      <c r="Y2889" t="str">
        <f>IF(tblRides[[#This Row],[supply_demand_ratio]]&lt;0.8,"Below 0.8",IF(tblRides[[#This Row],[supply_demand_ratio]]&lt;1,"Between 0.8-1.0",IF(tblRides[[#This Row],[supply_demand_ratio]]&lt;=1.2,"Between 1.0-1.2","Above 1.2")))</f>
        <v>Between 0.8-1.0</v>
      </c>
    </row>
    <row r="2890" spans="1:25" x14ac:dyDescent="0.3">
      <c r="A2890" t="s">
        <v>2945</v>
      </c>
      <c r="B2890" s="1">
        <v>46048.669444444444</v>
      </c>
      <c r="C2890" s="2">
        <v>46048</v>
      </c>
      <c r="D2890">
        <v>16</v>
      </c>
      <c r="E2890" t="s">
        <v>36</v>
      </c>
      <c r="F2890" t="s">
        <v>26</v>
      </c>
      <c r="G2890">
        <v>3.2</v>
      </c>
      <c r="H2890">
        <v>88.95</v>
      </c>
      <c r="I2890">
        <v>87.16</v>
      </c>
      <c r="J2890">
        <v>1</v>
      </c>
      <c r="K2890">
        <v>7.1</v>
      </c>
      <c r="L2890">
        <v>8.6999999999999993</v>
      </c>
      <c r="M2890">
        <v>90</v>
      </c>
      <c r="N2890" t="s">
        <v>41</v>
      </c>
      <c r="O2890">
        <v>1.0900000000000001</v>
      </c>
      <c r="P2890" t="s">
        <v>28</v>
      </c>
      <c r="Q2890" t="s">
        <v>29</v>
      </c>
      <c r="R2890">
        <v>5</v>
      </c>
      <c r="S2890">
        <v>1</v>
      </c>
      <c r="T2890">
        <v>-1.79</v>
      </c>
      <c r="U2890">
        <v>1.6</v>
      </c>
      <c r="V2890" t="s">
        <v>486</v>
      </c>
      <c r="W2890" t="s">
        <v>45</v>
      </c>
      <c r="X2890">
        <v>1</v>
      </c>
      <c r="Y2890" t="str">
        <f>IF(tblRides[[#This Row],[supply_demand_ratio]]&lt;0.8,"Below 0.8",IF(tblRides[[#This Row],[supply_demand_ratio]]&lt;1,"Between 0.8-1.0",IF(tblRides[[#This Row],[supply_demand_ratio]]&lt;=1.2,"Between 1.0-1.2","Above 1.2")))</f>
        <v>Between 1.0-1.2</v>
      </c>
    </row>
    <row r="2891" spans="1:25" x14ac:dyDescent="0.3">
      <c r="A2891" t="s">
        <v>2946</v>
      </c>
      <c r="B2891" s="1">
        <v>46048.677777777775</v>
      </c>
      <c r="C2891" s="2">
        <v>46048</v>
      </c>
      <c r="D2891">
        <v>16</v>
      </c>
      <c r="E2891" t="s">
        <v>33</v>
      </c>
      <c r="F2891" t="s">
        <v>26</v>
      </c>
      <c r="G2891">
        <v>11.5</v>
      </c>
      <c r="H2891">
        <v>202.37</v>
      </c>
      <c r="I2891">
        <v>202.68</v>
      </c>
      <c r="J2891">
        <v>1</v>
      </c>
      <c r="K2891">
        <v>9.1999999999999993</v>
      </c>
      <c r="L2891">
        <v>6.9</v>
      </c>
      <c r="M2891">
        <v>69</v>
      </c>
      <c r="N2891" t="s">
        <v>27</v>
      </c>
      <c r="O2891">
        <v>0.8</v>
      </c>
      <c r="P2891" t="s">
        <v>28</v>
      </c>
      <c r="Q2891" t="s">
        <v>29</v>
      </c>
      <c r="R2891">
        <v>4.68</v>
      </c>
      <c r="S2891">
        <v>33</v>
      </c>
      <c r="T2891">
        <v>0.31</v>
      </c>
      <c r="U2891">
        <v>-2.2999999999999998</v>
      </c>
      <c r="V2891" t="s">
        <v>486</v>
      </c>
      <c r="W2891" t="s">
        <v>45</v>
      </c>
      <c r="X2891">
        <v>1</v>
      </c>
      <c r="Y2891" t="str">
        <f>IF(tblRides[[#This Row],[supply_demand_ratio]]&lt;0.8,"Below 0.8",IF(tblRides[[#This Row],[supply_demand_ratio]]&lt;1,"Between 0.8-1.0",IF(tblRides[[#This Row],[supply_demand_ratio]]&lt;=1.2,"Between 1.0-1.2","Above 1.2")))</f>
        <v>Between 0.8-1.0</v>
      </c>
    </row>
    <row r="2892" spans="1:25" x14ac:dyDescent="0.3">
      <c r="A2892" t="s">
        <v>2947</v>
      </c>
      <c r="B2892" s="1">
        <v>46048.691666666666</v>
      </c>
      <c r="C2892" s="2">
        <v>46048</v>
      </c>
      <c r="D2892">
        <v>16</v>
      </c>
      <c r="E2892" t="s">
        <v>33</v>
      </c>
      <c r="F2892" t="s">
        <v>34</v>
      </c>
      <c r="G2892">
        <v>6.2</v>
      </c>
      <c r="H2892">
        <v>122.72</v>
      </c>
      <c r="J2892">
        <v>1</v>
      </c>
      <c r="K2892">
        <v>7.8</v>
      </c>
      <c r="L2892">
        <v>10.199999999999999</v>
      </c>
      <c r="M2892">
        <v>99</v>
      </c>
      <c r="N2892" t="s">
        <v>27</v>
      </c>
      <c r="O2892">
        <v>1.105</v>
      </c>
      <c r="P2892" t="s">
        <v>58</v>
      </c>
      <c r="Q2892" t="s">
        <v>59</v>
      </c>
      <c r="R2892">
        <v>4.92</v>
      </c>
      <c r="S2892">
        <v>0</v>
      </c>
      <c r="U2892">
        <v>2.4</v>
      </c>
      <c r="V2892" t="s">
        <v>486</v>
      </c>
      <c r="W2892" t="s">
        <v>45</v>
      </c>
      <c r="X2892">
        <v>0</v>
      </c>
      <c r="Y2892" t="str">
        <f>IF(tblRides[[#This Row],[supply_demand_ratio]]&lt;0.8,"Below 0.8",IF(tblRides[[#This Row],[supply_demand_ratio]]&lt;1,"Between 0.8-1.0",IF(tblRides[[#This Row],[supply_demand_ratio]]&lt;=1.2,"Between 1.0-1.2","Above 1.2")))</f>
        <v>Between 1.0-1.2</v>
      </c>
    </row>
    <row r="2893" spans="1:25" x14ac:dyDescent="0.3">
      <c r="A2893" t="s">
        <v>2948</v>
      </c>
      <c r="B2893" s="1">
        <v>46048.695138888892</v>
      </c>
      <c r="C2893" s="2">
        <v>46048</v>
      </c>
      <c r="D2893">
        <v>16</v>
      </c>
      <c r="E2893" t="s">
        <v>62</v>
      </c>
      <c r="F2893" t="s">
        <v>26</v>
      </c>
      <c r="G2893">
        <v>4.4000000000000004</v>
      </c>
      <c r="H2893">
        <v>98.49</v>
      </c>
      <c r="I2893">
        <v>100.45</v>
      </c>
      <c r="J2893">
        <v>1</v>
      </c>
      <c r="K2893">
        <v>7.4</v>
      </c>
      <c r="L2893">
        <v>6.4</v>
      </c>
      <c r="M2893">
        <v>47</v>
      </c>
      <c r="N2893" t="s">
        <v>41</v>
      </c>
      <c r="O2893">
        <v>1.3180000000000001</v>
      </c>
      <c r="P2893" t="s">
        <v>28</v>
      </c>
      <c r="Q2893" t="s">
        <v>29</v>
      </c>
      <c r="R2893">
        <v>4.6399999999999997</v>
      </c>
      <c r="S2893">
        <v>14</v>
      </c>
      <c r="T2893">
        <v>1.96</v>
      </c>
      <c r="U2893">
        <v>-1</v>
      </c>
      <c r="V2893" t="s">
        <v>486</v>
      </c>
      <c r="W2893" t="s">
        <v>45</v>
      </c>
      <c r="X2893">
        <v>1</v>
      </c>
      <c r="Y2893" t="str">
        <f>IF(tblRides[[#This Row],[supply_demand_ratio]]&lt;0.8,"Below 0.8",IF(tblRides[[#This Row],[supply_demand_ratio]]&lt;1,"Between 0.8-1.0",IF(tblRides[[#This Row],[supply_demand_ratio]]&lt;=1.2,"Between 1.0-1.2","Above 1.2")))</f>
        <v>Above 1.2</v>
      </c>
    </row>
    <row r="2894" spans="1:25" x14ac:dyDescent="0.3">
      <c r="A2894" t="s">
        <v>2949</v>
      </c>
      <c r="B2894" s="1">
        <v>46048.695833333331</v>
      </c>
      <c r="C2894" s="2">
        <v>46048</v>
      </c>
      <c r="D2894">
        <v>16</v>
      </c>
      <c r="E2894" t="s">
        <v>25</v>
      </c>
      <c r="F2894" t="s">
        <v>26</v>
      </c>
      <c r="G2894">
        <v>7.2</v>
      </c>
      <c r="H2894">
        <v>199.13</v>
      </c>
      <c r="I2894">
        <v>209.93</v>
      </c>
      <c r="J2894">
        <v>1.2</v>
      </c>
      <c r="K2894">
        <v>9.9</v>
      </c>
      <c r="L2894">
        <v>11.3</v>
      </c>
      <c r="M2894">
        <v>127</v>
      </c>
      <c r="N2894" t="s">
        <v>27</v>
      </c>
      <c r="O2894">
        <v>1.0649999999999999</v>
      </c>
      <c r="P2894" t="s">
        <v>28</v>
      </c>
      <c r="Q2894" t="s">
        <v>29</v>
      </c>
      <c r="R2894">
        <v>4.46</v>
      </c>
      <c r="S2894">
        <v>10</v>
      </c>
      <c r="T2894">
        <v>10.8</v>
      </c>
      <c r="U2894">
        <v>1.4</v>
      </c>
      <c r="V2894" t="s">
        <v>486</v>
      </c>
      <c r="W2894" t="s">
        <v>45</v>
      </c>
      <c r="X2894">
        <v>1</v>
      </c>
      <c r="Y2894" t="str">
        <f>IF(tblRides[[#This Row],[supply_demand_ratio]]&lt;0.8,"Below 0.8",IF(tblRides[[#This Row],[supply_demand_ratio]]&lt;1,"Between 0.8-1.0",IF(tblRides[[#This Row],[supply_demand_ratio]]&lt;=1.2,"Between 1.0-1.2","Above 1.2")))</f>
        <v>Between 1.0-1.2</v>
      </c>
    </row>
    <row r="2895" spans="1:25" x14ac:dyDescent="0.3">
      <c r="A2895" t="s">
        <v>2950</v>
      </c>
      <c r="B2895" s="1">
        <v>46048.732638888891</v>
      </c>
      <c r="C2895" s="2">
        <v>46048</v>
      </c>
      <c r="D2895">
        <v>17</v>
      </c>
      <c r="E2895" t="s">
        <v>25</v>
      </c>
      <c r="F2895" t="s">
        <v>34</v>
      </c>
      <c r="G2895">
        <v>3.9</v>
      </c>
      <c r="H2895">
        <v>133.44999999999999</v>
      </c>
      <c r="I2895">
        <v>135.61000000000001</v>
      </c>
      <c r="J2895">
        <v>1.3</v>
      </c>
      <c r="K2895">
        <v>5.9</v>
      </c>
      <c r="L2895">
        <v>7.2</v>
      </c>
      <c r="M2895">
        <v>94</v>
      </c>
      <c r="N2895" t="s">
        <v>27</v>
      </c>
      <c r="O2895">
        <v>0.67700000000000005</v>
      </c>
      <c r="P2895" t="s">
        <v>28</v>
      </c>
      <c r="Q2895" t="s">
        <v>29</v>
      </c>
      <c r="R2895">
        <v>4.5599999999999996</v>
      </c>
      <c r="S2895">
        <v>0</v>
      </c>
      <c r="T2895">
        <v>2.16</v>
      </c>
      <c r="U2895">
        <v>1.3</v>
      </c>
      <c r="V2895" t="s">
        <v>486</v>
      </c>
      <c r="W2895" t="s">
        <v>45</v>
      </c>
      <c r="X2895">
        <v>1</v>
      </c>
      <c r="Y2895" t="str">
        <f>IF(tblRides[[#This Row],[supply_demand_ratio]]&lt;0.8,"Below 0.8",IF(tblRides[[#This Row],[supply_demand_ratio]]&lt;1,"Between 0.8-1.0",IF(tblRides[[#This Row],[supply_demand_ratio]]&lt;=1.2,"Between 1.0-1.2","Above 1.2")))</f>
        <v>Below 0.8</v>
      </c>
    </row>
    <row r="2896" spans="1:25" x14ac:dyDescent="0.3">
      <c r="A2896" t="s">
        <v>2951</v>
      </c>
      <c r="B2896" s="1">
        <v>46048.743750000001</v>
      </c>
      <c r="C2896" s="2">
        <v>46048</v>
      </c>
      <c r="D2896">
        <v>17</v>
      </c>
      <c r="E2896" t="s">
        <v>43</v>
      </c>
      <c r="F2896" t="s">
        <v>34</v>
      </c>
      <c r="G2896">
        <v>11.1</v>
      </c>
      <c r="H2896">
        <v>211.25</v>
      </c>
      <c r="I2896">
        <v>215.48</v>
      </c>
      <c r="J2896">
        <v>1</v>
      </c>
      <c r="K2896">
        <v>4.0999999999999996</v>
      </c>
      <c r="L2896">
        <v>7</v>
      </c>
      <c r="M2896">
        <v>53</v>
      </c>
      <c r="N2896" t="s">
        <v>41</v>
      </c>
      <c r="O2896">
        <v>0.96</v>
      </c>
      <c r="P2896" t="s">
        <v>28</v>
      </c>
      <c r="Q2896" t="s">
        <v>29</v>
      </c>
      <c r="R2896">
        <v>4.66</v>
      </c>
      <c r="S2896">
        <v>0</v>
      </c>
      <c r="T2896">
        <v>4.2300000000000004</v>
      </c>
      <c r="U2896">
        <v>2.9</v>
      </c>
      <c r="V2896" t="s">
        <v>486</v>
      </c>
      <c r="W2896" t="s">
        <v>31</v>
      </c>
      <c r="X2896">
        <v>1</v>
      </c>
      <c r="Y2896" t="str">
        <f>IF(tblRides[[#This Row],[supply_demand_ratio]]&lt;0.8,"Below 0.8",IF(tblRides[[#This Row],[supply_demand_ratio]]&lt;1,"Between 0.8-1.0",IF(tblRides[[#This Row],[supply_demand_ratio]]&lt;=1.2,"Between 1.0-1.2","Above 1.2")))</f>
        <v>Between 0.8-1.0</v>
      </c>
    </row>
    <row r="2897" spans="1:25" x14ac:dyDescent="0.3">
      <c r="A2897" t="s">
        <v>2952</v>
      </c>
      <c r="B2897" s="1">
        <v>46048.746527777781</v>
      </c>
      <c r="C2897" s="2">
        <v>46048</v>
      </c>
      <c r="D2897">
        <v>17</v>
      </c>
      <c r="E2897" t="s">
        <v>33</v>
      </c>
      <c r="F2897" t="s">
        <v>26</v>
      </c>
      <c r="G2897">
        <v>3.4</v>
      </c>
      <c r="H2897">
        <v>95.43</v>
      </c>
      <c r="I2897">
        <v>96.16</v>
      </c>
      <c r="J2897">
        <v>1</v>
      </c>
      <c r="K2897">
        <v>2.9</v>
      </c>
      <c r="L2897">
        <v>4.3</v>
      </c>
      <c r="M2897">
        <v>67</v>
      </c>
      <c r="N2897" t="s">
        <v>41</v>
      </c>
      <c r="O2897">
        <v>0.88300000000000001</v>
      </c>
      <c r="P2897" t="s">
        <v>28</v>
      </c>
      <c r="Q2897" t="s">
        <v>29</v>
      </c>
      <c r="R2897">
        <v>5</v>
      </c>
      <c r="S2897">
        <v>6</v>
      </c>
      <c r="T2897">
        <v>0.73</v>
      </c>
      <c r="U2897">
        <v>1.4</v>
      </c>
      <c r="V2897" t="s">
        <v>486</v>
      </c>
      <c r="W2897" t="s">
        <v>31</v>
      </c>
      <c r="X2897">
        <v>1</v>
      </c>
      <c r="Y2897" t="str">
        <f>IF(tblRides[[#This Row],[supply_demand_ratio]]&lt;0.8,"Below 0.8",IF(tblRides[[#This Row],[supply_demand_ratio]]&lt;1,"Between 0.8-1.0",IF(tblRides[[#This Row],[supply_demand_ratio]]&lt;=1.2,"Between 1.0-1.2","Above 1.2")))</f>
        <v>Between 0.8-1.0</v>
      </c>
    </row>
    <row r="2898" spans="1:25" x14ac:dyDescent="0.3">
      <c r="A2898" t="s">
        <v>2953</v>
      </c>
      <c r="B2898" s="1">
        <v>46048.756944444445</v>
      </c>
      <c r="C2898" s="2">
        <v>46048</v>
      </c>
      <c r="D2898">
        <v>18</v>
      </c>
      <c r="E2898" t="s">
        <v>33</v>
      </c>
      <c r="F2898" t="s">
        <v>26</v>
      </c>
      <c r="G2898">
        <v>3.8</v>
      </c>
      <c r="H2898">
        <v>113.62</v>
      </c>
      <c r="J2898">
        <v>1.1000000000000001</v>
      </c>
      <c r="K2898">
        <v>6.5</v>
      </c>
      <c r="M2898">
        <v>85</v>
      </c>
      <c r="N2898" t="s">
        <v>27</v>
      </c>
      <c r="O2898">
        <v>0.80400000000000005</v>
      </c>
      <c r="P2898" t="s">
        <v>82</v>
      </c>
      <c r="Q2898" t="s">
        <v>83</v>
      </c>
      <c r="R2898">
        <v>4.8899999999999997</v>
      </c>
      <c r="S2898">
        <v>3</v>
      </c>
      <c r="V2898" t="s">
        <v>486</v>
      </c>
      <c r="W2898" t="s">
        <v>45</v>
      </c>
      <c r="X2898">
        <v>0</v>
      </c>
      <c r="Y2898" t="str">
        <f>IF(tblRides[[#This Row],[supply_demand_ratio]]&lt;0.8,"Below 0.8",IF(tblRides[[#This Row],[supply_demand_ratio]]&lt;1,"Between 0.8-1.0",IF(tblRides[[#This Row],[supply_demand_ratio]]&lt;=1.2,"Between 1.0-1.2","Above 1.2")))</f>
        <v>Between 0.8-1.0</v>
      </c>
    </row>
    <row r="2899" spans="1:25" x14ac:dyDescent="0.3">
      <c r="A2899" t="s">
        <v>2954</v>
      </c>
      <c r="B2899" s="1">
        <v>46048.776388888888</v>
      </c>
      <c r="C2899" s="2">
        <v>46048</v>
      </c>
      <c r="D2899">
        <v>18</v>
      </c>
      <c r="E2899" t="s">
        <v>25</v>
      </c>
      <c r="F2899" t="s">
        <v>34</v>
      </c>
      <c r="G2899">
        <v>4.3</v>
      </c>
      <c r="H2899">
        <v>129.88999999999999</v>
      </c>
      <c r="I2899">
        <v>127.49</v>
      </c>
      <c r="J2899">
        <v>1.2</v>
      </c>
      <c r="K2899">
        <v>5.2</v>
      </c>
      <c r="L2899">
        <v>6.6</v>
      </c>
      <c r="M2899">
        <v>110</v>
      </c>
      <c r="N2899" t="s">
        <v>72</v>
      </c>
      <c r="O2899">
        <v>0.70399999999999996</v>
      </c>
      <c r="P2899" t="s">
        <v>28</v>
      </c>
      <c r="Q2899" t="s">
        <v>29</v>
      </c>
      <c r="R2899">
        <v>4.87</v>
      </c>
      <c r="S2899">
        <v>0</v>
      </c>
      <c r="T2899">
        <v>-2.4</v>
      </c>
      <c r="U2899">
        <v>1.4</v>
      </c>
      <c r="V2899" t="s">
        <v>486</v>
      </c>
      <c r="W2899" t="s">
        <v>45</v>
      </c>
      <c r="X2899">
        <v>1</v>
      </c>
      <c r="Y2899" t="str">
        <f>IF(tblRides[[#This Row],[supply_demand_ratio]]&lt;0.8,"Below 0.8",IF(tblRides[[#This Row],[supply_demand_ratio]]&lt;1,"Between 0.8-1.0",IF(tblRides[[#This Row],[supply_demand_ratio]]&lt;=1.2,"Between 1.0-1.2","Above 1.2")))</f>
        <v>Below 0.8</v>
      </c>
    </row>
    <row r="2900" spans="1:25" x14ac:dyDescent="0.3">
      <c r="A2900" t="s">
        <v>2955</v>
      </c>
      <c r="B2900" s="1">
        <v>46048.779861111114</v>
      </c>
      <c r="C2900" s="2">
        <v>46048</v>
      </c>
      <c r="D2900">
        <v>18</v>
      </c>
      <c r="E2900" t="s">
        <v>62</v>
      </c>
      <c r="F2900" t="s">
        <v>26</v>
      </c>
      <c r="G2900">
        <v>7.8</v>
      </c>
      <c r="H2900">
        <v>151.22999999999999</v>
      </c>
      <c r="I2900">
        <v>145.65</v>
      </c>
      <c r="J2900">
        <v>1</v>
      </c>
      <c r="K2900">
        <v>8.3000000000000007</v>
      </c>
      <c r="L2900">
        <v>16</v>
      </c>
      <c r="M2900">
        <v>43</v>
      </c>
      <c r="N2900" t="s">
        <v>41</v>
      </c>
      <c r="O2900">
        <v>1.04</v>
      </c>
      <c r="P2900" t="s">
        <v>28</v>
      </c>
      <c r="Q2900" t="s">
        <v>29</v>
      </c>
      <c r="R2900">
        <v>4.63</v>
      </c>
      <c r="S2900">
        <v>3</v>
      </c>
      <c r="T2900">
        <v>-5.58</v>
      </c>
      <c r="U2900">
        <v>7.7</v>
      </c>
      <c r="V2900" t="s">
        <v>486</v>
      </c>
      <c r="W2900" t="s">
        <v>45</v>
      </c>
      <c r="X2900">
        <v>1</v>
      </c>
      <c r="Y2900" t="str">
        <f>IF(tblRides[[#This Row],[supply_demand_ratio]]&lt;0.8,"Below 0.8",IF(tblRides[[#This Row],[supply_demand_ratio]]&lt;1,"Between 0.8-1.0",IF(tblRides[[#This Row],[supply_demand_ratio]]&lt;=1.2,"Between 1.0-1.2","Above 1.2")))</f>
        <v>Between 1.0-1.2</v>
      </c>
    </row>
    <row r="2901" spans="1:25" x14ac:dyDescent="0.3">
      <c r="A2901" t="s">
        <v>2956</v>
      </c>
      <c r="B2901" s="1">
        <v>46048.782638888886</v>
      </c>
      <c r="C2901" s="2">
        <v>46048</v>
      </c>
      <c r="D2901">
        <v>18</v>
      </c>
      <c r="E2901" t="s">
        <v>43</v>
      </c>
      <c r="F2901" t="s">
        <v>26</v>
      </c>
      <c r="G2901">
        <v>11.9</v>
      </c>
      <c r="H2901">
        <v>192.56</v>
      </c>
      <c r="I2901">
        <v>180.7</v>
      </c>
      <c r="J2901">
        <v>1</v>
      </c>
      <c r="K2901">
        <v>6</v>
      </c>
      <c r="L2901">
        <v>5.8</v>
      </c>
      <c r="M2901">
        <v>52</v>
      </c>
      <c r="N2901" t="s">
        <v>41</v>
      </c>
      <c r="O2901">
        <v>1.0349999999999999</v>
      </c>
      <c r="P2901" t="s">
        <v>28</v>
      </c>
      <c r="Q2901" t="s">
        <v>29</v>
      </c>
      <c r="R2901">
        <v>4.5999999999999996</v>
      </c>
      <c r="S2901">
        <v>8</v>
      </c>
      <c r="T2901">
        <v>-11.86</v>
      </c>
      <c r="U2901">
        <v>-0.2</v>
      </c>
      <c r="V2901" t="s">
        <v>486</v>
      </c>
      <c r="W2901" t="s">
        <v>45</v>
      </c>
      <c r="X2901">
        <v>1</v>
      </c>
      <c r="Y2901" t="str">
        <f>IF(tblRides[[#This Row],[supply_demand_ratio]]&lt;0.8,"Below 0.8",IF(tblRides[[#This Row],[supply_demand_ratio]]&lt;1,"Between 0.8-1.0",IF(tblRides[[#This Row],[supply_demand_ratio]]&lt;=1.2,"Between 1.0-1.2","Above 1.2")))</f>
        <v>Between 1.0-1.2</v>
      </c>
    </row>
    <row r="2902" spans="1:25" x14ac:dyDescent="0.3">
      <c r="A2902" t="s">
        <v>2957</v>
      </c>
      <c r="B2902" s="1">
        <v>46048.785416666666</v>
      </c>
      <c r="C2902" s="2">
        <v>46048</v>
      </c>
      <c r="D2902">
        <v>18</v>
      </c>
      <c r="E2902" t="s">
        <v>43</v>
      </c>
      <c r="F2902" t="s">
        <v>26</v>
      </c>
      <c r="G2902">
        <v>8.4</v>
      </c>
      <c r="H2902">
        <v>175.52</v>
      </c>
      <c r="I2902">
        <v>178.93</v>
      </c>
      <c r="J2902">
        <v>1</v>
      </c>
      <c r="K2902">
        <v>4.9000000000000004</v>
      </c>
      <c r="L2902">
        <v>4.0999999999999996</v>
      </c>
      <c r="M2902">
        <v>56</v>
      </c>
      <c r="N2902" t="s">
        <v>41</v>
      </c>
      <c r="O2902">
        <v>1.0640000000000001</v>
      </c>
      <c r="P2902" t="s">
        <v>28</v>
      </c>
      <c r="Q2902" t="s">
        <v>29</v>
      </c>
      <c r="R2902">
        <v>4.54</v>
      </c>
      <c r="S2902">
        <v>8</v>
      </c>
      <c r="T2902">
        <v>3.41</v>
      </c>
      <c r="U2902">
        <v>-0.8</v>
      </c>
      <c r="V2902" t="s">
        <v>486</v>
      </c>
      <c r="W2902" t="s">
        <v>31</v>
      </c>
      <c r="X2902">
        <v>1</v>
      </c>
      <c r="Y2902" t="str">
        <f>IF(tblRides[[#This Row],[supply_demand_ratio]]&lt;0.8,"Below 0.8",IF(tblRides[[#This Row],[supply_demand_ratio]]&lt;1,"Between 0.8-1.0",IF(tblRides[[#This Row],[supply_demand_ratio]]&lt;=1.2,"Between 1.0-1.2","Above 1.2")))</f>
        <v>Between 1.0-1.2</v>
      </c>
    </row>
    <row r="2903" spans="1:25" x14ac:dyDescent="0.3">
      <c r="A2903" t="s">
        <v>2958</v>
      </c>
      <c r="B2903" s="1">
        <v>46048.793055555558</v>
      </c>
      <c r="C2903" s="2">
        <v>46048</v>
      </c>
      <c r="D2903">
        <v>19</v>
      </c>
      <c r="E2903" t="s">
        <v>33</v>
      </c>
      <c r="F2903" t="s">
        <v>26</v>
      </c>
      <c r="G2903">
        <v>10</v>
      </c>
      <c r="H2903">
        <v>212.57</v>
      </c>
      <c r="I2903">
        <v>214.55</v>
      </c>
      <c r="J2903">
        <v>1.2</v>
      </c>
      <c r="K2903">
        <v>6</v>
      </c>
      <c r="L2903">
        <v>8.9</v>
      </c>
      <c r="M2903">
        <v>70</v>
      </c>
      <c r="N2903" t="s">
        <v>72</v>
      </c>
      <c r="O2903">
        <v>0.59599999999999997</v>
      </c>
      <c r="P2903" t="s">
        <v>28</v>
      </c>
      <c r="Q2903" t="s">
        <v>29</v>
      </c>
      <c r="R2903">
        <v>4.87</v>
      </c>
      <c r="S2903">
        <v>18</v>
      </c>
      <c r="T2903">
        <v>1.98</v>
      </c>
      <c r="U2903">
        <v>2.9</v>
      </c>
      <c r="V2903" t="s">
        <v>486</v>
      </c>
      <c r="W2903" t="s">
        <v>45</v>
      </c>
      <c r="X2903">
        <v>1</v>
      </c>
      <c r="Y2903" t="str">
        <f>IF(tblRides[[#This Row],[supply_demand_ratio]]&lt;0.8,"Below 0.8",IF(tblRides[[#This Row],[supply_demand_ratio]]&lt;1,"Between 0.8-1.0",IF(tblRides[[#This Row],[supply_demand_ratio]]&lt;=1.2,"Between 1.0-1.2","Above 1.2")))</f>
        <v>Below 0.8</v>
      </c>
    </row>
    <row r="2904" spans="1:25" x14ac:dyDescent="0.3">
      <c r="A2904" t="s">
        <v>2959</v>
      </c>
      <c r="B2904" s="1">
        <v>46048.802083333336</v>
      </c>
      <c r="C2904" s="2">
        <v>46048</v>
      </c>
      <c r="D2904">
        <v>19</v>
      </c>
      <c r="E2904" t="s">
        <v>62</v>
      </c>
      <c r="F2904" t="s">
        <v>26</v>
      </c>
      <c r="G2904">
        <v>1.6</v>
      </c>
      <c r="H2904">
        <v>57.28</v>
      </c>
      <c r="I2904">
        <v>54.89</v>
      </c>
      <c r="J2904">
        <v>1</v>
      </c>
      <c r="K2904">
        <v>2.9</v>
      </c>
      <c r="L2904">
        <v>2.4</v>
      </c>
      <c r="M2904">
        <v>54</v>
      </c>
      <c r="N2904" t="s">
        <v>41</v>
      </c>
      <c r="O2904">
        <v>1.173</v>
      </c>
      <c r="P2904" t="s">
        <v>28</v>
      </c>
      <c r="Q2904" t="s">
        <v>29</v>
      </c>
      <c r="R2904">
        <v>4.92</v>
      </c>
      <c r="S2904">
        <v>58</v>
      </c>
      <c r="T2904">
        <v>-2.39</v>
      </c>
      <c r="U2904">
        <v>-0.5</v>
      </c>
      <c r="V2904" t="s">
        <v>486</v>
      </c>
      <c r="W2904" t="s">
        <v>31</v>
      </c>
      <c r="X2904">
        <v>1</v>
      </c>
      <c r="Y2904" t="str">
        <f>IF(tblRides[[#This Row],[supply_demand_ratio]]&lt;0.8,"Below 0.8",IF(tblRides[[#This Row],[supply_demand_ratio]]&lt;1,"Between 0.8-1.0",IF(tblRides[[#This Row],[supply_demand_ratio]]&lt;=1.2,"Between 1.0-1.2","Above 1.2")))</f>
        <v>Between 1.0-1.2</v>
      </c>
    </row>
    <row r="2905" spans="1:25" x14ac:dyDescent="0.3">
      <c r="A2905" t="s">
        <v>2960</v>
      </c>
      <c r="B2905" s="1">
        <v>46048.806944444441</v>
      </c>
      <c r="C2905" s="2">
        <v>46048</v>
      </c>
      <c r="D2905">
        <v>19</v>
      </c>
      <c r="E2905" t="s">
        <v>33</v>
      </c>
      <c r="F2905" t="s">
        <v>34</v>
      </c>
      <c r="G2905">
        <v>1.5</v>
      </c>
      <c r="H2905">
        <v>65.760000000000005</v>
      </c>
      <c r="I2905">
        <v>66.48</v>
      </c>
      <c r="J2905">
        <v>1</v>
      </c>
      <c r="K2905">
        <v>5.2</v>
      </c>
      <c r="L2905">
        <v>8.4</v>
      </c>
      <c r="M2905">
        <v>73</v>
      </c>
      <c r="N2905" t="s">
        <v>27</v>
      </c>
      <c r="O2905">
        <v>0.85399999999999998</v>
      </c>
      <c r="P2905" t="s">
        <v>28</v>
      </c>
      <c r="Q2905" t="s">
        <v>29</v>
      </c>
      <c r="R2905">
        <v>4.91</v>
      </c>
      <c r="S2905">
        <v>0</v>
      </c>
      <c r="T2905">
        <v>0.72</v>
      </c>
      <c r="U2905">
        <v>3.2</v>
      </c>
      <c r="V2905" t="s">
        <v>486</v>
      </c>
      <c r="W2905" t="s">
        <v>45</v>
      </c>
      <c r="X2905">
        <v>1</v>
      </c>
      <c r="Y2905" t="str">
        <f>IF(tblRides[[#This Row],[supply_demand_ratio]]&lt;0.8,"Below 0.8",IF(tblRides[[#This Row],[supply_demand_ratio]]&lt;1,"Between 0.8-1.0",IF(tblRides[[#This Row],[supply_demand_ratio]]&lt;=1.2,"Between 1.0-1.2","Above 1.2")))</f>
        <v>Between 0.8-1.0</v>
      </c>
    </row>
    <row r="2906" spans="1:25" x14ac:dyDescent="0.3">
      <c r="A2906" t="s">
        <v>2961</v>
      </c>
      <c r="B2906" s="1">
        <v>46048.809027777781</v>
      </c>
      <c r="C2906" s="2">
        <v>46048</v>
      </c>
      <c r="D2906">
        <v>19</v>
      </c>
      <c r="E2906" t="s">
        <v>62</v>
      </c>
      <c r="F2906" t="s">
        <v>26</v>
      </c>
      <c r="G2906">
        <v>1.9</v>
      </c>
      <c r="H2906">
        <v>66.069999999999993</v>
      </c>
      <c r="I2906">
        <v>66.72</v>
      </c>
      <c r="J2906">
        <v>1</v>
      </c>
      <c r="K2906">
        <v>9</v>
      </c>
      <c r="L2906">
        <v>6.2</v>
      </c>
      <c r="M2906">
        <v>43</v>
      </c>
      <c r="N2906" t="s">
        <v>41</v>
      </c>
      <c r="O2906">
        <v>1.075</v>
      </c>
      <c r="P2906" t="s">
        <v>28</v>
      </c>
      <c r="Q2906" t="s">
        <v>29</v>
      </c>
      <c r="R2906">
        <v>4.46</v>
      </c>
      <c r="S2906">
        <v>6</v>
      </c>
      <c r="T2906">
        <v>0.65</v>
      </c>
      <c r="U2906">
        <v>-2.8</v>
      </c>
      <c r="V2906" t="s">
        <v>486</v>
      </c>
      <c r="W2906" t="s">
        <v>45</v>
      </c>
      <c r="X2906">
        <v>1</v>
      </c>
      <c r="Y2906" t="str">
        <f>IF(tblRides[[#This Row],[supply_demand_ratio]]&lt;0.8,"Below 0.8",IF(tblRides[[#This Row],[supply_demand_ratio]]&lt;1,"Between 0.8-1.0",IF(tblRides[[#This Row],[supply_demand_ratio]]&lt;=1.2,"Between 1.0-1.2","Above 1.2")))</f>
        <v>Between 1.0-1.2</v>
      </c>
    </row>
    <row r="2907" spans="1:25" x14ac:dyDescent="0.3">
      <c r="A2907" t="s">
        <v>2962</v>
      </c>
      <c r="B2907" s="1">
        <v>46048.813888888886</v>
      </c>
      <c r="C2907" s="2">
        <v>46048</v>
      </c>
      <c r="D2907">
        <v>19</v>
      </c>
      <c r="E2907" t="s">
        <v>25</v>
      </c>
      <c r="F2907" t="s">
        <v>34</v>
      </c>
      <c r="G2907">
        <v>5.5</v>
      </c>
      <c r="H2907">
        <v>152.44</v>
      </c>
      <c r="I2907">
        <v>156.11000000000001</v>
      </c>
      <c r="J2907">
        <v>1.2</v>
      </c>
      <c r="K2907">
        <v>10.4</v>
      </c>
      <c r="L2907">
        <v>11.8</v>
      </c>
      <c r="M2907">
        <v>79</v>
      </c>
      <c r="N2907" t="s">
        <v>27</v>
      </c>
      <c r="O2907">
        <v>0.59599999999999997</v>
      </c>
      <c r="P2907" t="s">
        <v>28</v>
      </c>
      <c r="Q2907" t="s">
        <v>29</v>
      </c>
      <c r="R2907">
        <v>4.55</v>
      </c>
      <c r="S2907">
        <v>0</v>
      </c>
      <c r="T2907">
        <v>3.67</v>
      </c>
      <c r="U2907">
        <v>1.4</v>
      </c>
      <c r="V2907" t="s">
        <v>486</v>
      </c>
      <c r="W2907" t="s">
        <v>77</v>
      </c>
      <c r="X2907">
        <v>1</v>
      </c>
      <c r="Y2907" t="str">
        <f>IF(tblRides[[#This Row],[supply_demand_ratio]]&lt;0.8,"Below 0.8",IF(tblRides[[#This Row],[supply_demand_ratio]]&lt;1,"Between 0.8-1.0",IF(tblRides[[#This Row],[supply_demand_ratio]]&lt;=1.2,"Between 1.0-1.2","Above 1.2")))</f>
        <v>Below 0.8</v>
      </c>
    </row>
    <row r="2908" spans="1:25" x14ac:dyDescent="0.3">
      <c r="A2908" t="s">
        <v>2963</v>
      </c>
      <c r="B2908" s="1">
        <v>46048.814583333333</v>
      </c>
      <c r="C2908" s="2">
        <v>46048</v>
      </c>
      <c r="D2908">
        <v>19</v>
      </c>
      <c r="E2908" t="s">
        <v>33</v>
      </c>
      <c r="F2908" t="s">
        <v>26</v>
      </c>
      <c r="G2908">
        <v>4</v>
      </c>
      <c r="H2908">
        <v>114.2</v>
      </c>
      <c r="J2908">
        <v>1.1000000000000001</v>
      </c>
      <c r="K2908">
        <v>7.9</v>
      </c>
      <c r="L2908">
        <v>10.1</v>
      </c>
      <c r="M2908">
        <v>63</v>
      </c>
      <c r="N2908" t="s">
        <v>41</v>
      </c>
      <c r="O2908">
        <v>0.85399999999999998</v>
      </c>
      <c r="P2908" t="s">
        <v>58</v>
      </c>
      <c r="Q2908" t="s">
        <v>74</v>
      </c>
      <c r="R2908">
        <v>5</v>
      </c>
      <c r="S2908">
        <v>2</v>
      </c>
      <c r="U2908">
        <v>2.2000000000000002</v>
      </c>
      <c r="V2908" t="s">
        <v>486</v>
      </c>
      <c r="W2908" t="s">
        <v>45</v>
      </c>
      <c r="X2908">
        <v>0</v>
      </c>
      <c r="Y2908" t="str">
        <f>IF(tblRides[[#This Row],[supply_demand_ratio]]&lt;0.8,"Below 0.8",IF(tblRides[[#This Row],[supply_demand_ratio]]&lt;1,"Between 0.8-1.0",IF(tblRides[[#This Row],[supply_demand_ratio]]&lt;=1.2,"Between 1.0-1.2","Above 1.2")))</f>
        <v>Between 0.8-1.0</v>
      </c>
    </row>
    <row r="2909" spans="1:25" x14ac:dyDescent="0.3">
      <c r="A2909" t="s">
        <v>2964</v>
      </c>
      <c r="B2909" s="1">
        <v>46048.820138888892</v>
      </c>
      <c r="C2909" s="2">
        <v>46048</v>
      </c>
      <c r="D2909">
        <v>19</v>
      </c>
      <c r="E2909" t="s">
        <v>36</v>
      </c>
      <c r="F2909" t="s">
        <v>26</v>
      </c>
      <c r="G2909">
        <v>2</v>
      </c>
      <c r="H2909">
        <v>67.540000000000006</v>
      </c>
      <c r="I2909">
        <v>65.88</v>
      </c>
      <c r="J2909">
        <v>1</v>
      </c>
      <c r="K2909">
        <v>2</v>
      </c>
      <c r="L2909">
        <v>1</v>
      </c>
      <c r="M2909">
        <v>95</v>
      </c>
      <c r="N2909" t="s">
        <v>27</v>
      </c>
      <c r="O2909">
        <v>0.86499999999999999</v>
      </c>
      <c r="P2909" t="s">
        <v>28</v>
      </c>
      <c r="Q2909" t="s">
        <v>29</v>
      </c>
      <c r="R2909">
        <v>4.87</v>
      </c>
      <c r="S2909">
        <v>1</v>
      </c>
      <c r="T2909">
        <v>-1.66</v>
      </c>
      <c r="U2909">
        <v>-1</v>
      </c>
      <c r="V2909" t="s">
        <v>486</v>
      </c>
      <c r="W2909" t="s">
        <v>31</v>
      </c>
      <c r="X2909">
        <v>1</v>
      </c>
      <c r="Y2909" t="str">
        <f>IF(tblRides[[#This Row],[supply_demand_ratio]]&lt;0.8,"Below 0.8",IF(tblRides[[#This Row],[supply_demand_ratio]]&lt;1,"Between 0.8-1.0",IF(tblRides[[#This Row],[supply_demand_ratio]]&lt;=1.2,"Between 1.0-1.2","Above 1.2")))</f>
        <v>Between 0.8-1.0</v>
      </c>
    </row>
    <row r="2910" spans="1:25" x14ac:dyDescent="0.3">
      <c r="A2910" t="s">
        <v>2965</v>
      </c>
      <c r="B2910" s="1">
        <v>46048.828472222223</v>
      </c>
      <c r="C2910" s="2">
        <v>46048</v>
      </c>
      <c r="D2910">
        <v>19</v>
      </c>
      <c r="E2910" t="s">
        <v>33</v>
      </c>
      <c r="F2910" t="s">
        <v>26</v>
      </c>
      <c r="G2910">
        <v>0.7</v>
      </c>
      <c r="H2910">
        <v>67.400000000000006</v>
      </c>
      <c r="I2910">
        <v>65.87</v>
      </c>
      <c r="J2910">
        <v>1.3</v>
      </c>
      <c r="K2910">
        <v>6.8</v>
      </c>
      <c r="L2910">
        <v>8.9</v>
      </c>
      <c r="M2910">
        <v>76</v>
      </c>
      <c r="N2910" t="s">
        <v>27</v>
      </c>
      <c r="O2910">
        <v>0.77100000000000002</v>
      </c>
      <c r="P2910" t="s">
        <v>28</v>
      </c>
      <c r="Q2910" t="s">
        <v>29</v>
      </c>
      <c r="R2910">
        <v>4.9400000000000004</v>
      </c>
      <c r="S2910">
        <v>3</v>
      </c>
      <c r="T2910">
        <v>-1.53</v>
      </c>
      <c r="U2910">
        <v>2.1</v>
      </c>
      <c r="V2910" t="s">
        <v>486</v>
      </c>
      <c r="W2910" t="s">
        <v>45</v>
      </c>
      <c r="X2910">
        <v>1</v>
      </c>
      <c r="Y2910" t="str">
        <f>IF(tblRides[[#This Row],[supply_demand_ratio]]&lt;0.8,"Below 0.8",IF(tblRides[[#This Row],[supply_demand_ratio]]&lt;1,"Between 0.8-1.0",IF(tblRides[[#This Row],[supply_demand_ratio]]&lt;=1.2,"Between 1.0-1.2","Above 1.2")))</f>
        <v>Below 0.8</v>
      </c>
    </row>
    <row r="2911" spans="1:25" x14ac:dyDescent="0.3">
      <c r="A2911" t="s">
        <v>2966</v>
      </c>
      <c r="B2911" s="1">
        <v>46048.847916666666</v>
      </c>
      <c r="C2911" s="2">
        <v>46048</v>
      </c>
      <c r="D2911">
        <v>20</v>
      </c>
      <c r="E2911" t="s">
        <v>43</v>
      </c>
      <c r="F2911" t="s">
        <v>26</v>
      </c>
      <c r="G2911">
        <v>8.1999999999999993</v>
      </c>
      <c r="H2911">
        <v>160.93</v>
      </c>
      <c r="I2911">
        <v>165.41</v>
      </c>
      <c r="J2911">
        <v>1</v>
      </c>
      <c r="K2911">
        <v>4.7</v>
      </c>
      <c r="L2911">
        <v>1</v>
      </c>
      <c r="M2911">
        <v>60</v>
      </c>
      <c r="N2911" t="s">
        <v>27</v>
      </c>
      <c r="O2911">
        <v>1.0029999999999999</v>
      </c>
      <c r="P2911" t="s">
        <v>28</v>
      </c>
      <c r="Q2911" t="s">
        <v>29</v>
      </c>
      <c r="R2911">
        <v>4.6900000000000004</v>
      </c>
      <c r="S2911">
        <v>17</v>
      </c>
      <c r="T2911">
        <v>4.4800000000000004</v>
      </c>
      <c r="U2911">
        <v>-3.7</v>
      </c>
      <c r="V2911" t="s">
        <v>486</v>
      </c>
      <c r="W2911" t="s">
        <v>31</v>
      </c>
      <c r="X2911">
        <v>1</v>
      </c>
      <c r="Y2911" t="str">
        <f>IF(tblRides[[#This Row],[supply_demand_ratio]]&lt;0.8,"Below 0.8",IF(tblRides[[#This Row],[supply_demand_ratio]]&lt;1,"Between 0.8-1.0",IF(tblRides[[#This Row],[supply_demand_ratio]]&lt;=1.2,"Between 1.0-1.2","Above 1.2")))</f>
        <v>Between 1.0-1.2</v>
      </c>
    </row>
    <row r="2912" spans="1:25" x14ac:dyDescent="0.3">
      <c r="A2912" t="s">
        <v>2967</v>
      </c>
      <c r="B2912" s="1">
        <v>46048.87222222222</v>
      </c>
      <c r="C2912" s="2">
        <v>46048</v>
      </c>
      <c r="D2912">
        <v>20</v>
      </c>
      <c r="E2912" t="s">
        <v>62</v>
      </c>
      <c r="F2912" t="s">
        <v>26</v>
      </c>
      <c r="G2912">
        <v>13.3</v>
      </c>
      <c r="H2912">
        <v>238.41</v>
      </c>
      <c r="J2912">
        <v>1</v>
      </c>
      <c r="K2912">
        <v>4</v>
      </c>
      <c r="M2912">
        <v>46</v>
      </c>
      <c r="N2912" t="s">
        <v>41</v>
      </c>
      <c r="O2912">
        <v>0.95399999999999996</v>
      </c>
      <c r="P2912" t="s">
        <v>82</v>
      </c>
      <c r="Q2912" t="s">
        <v>83</v>
      </c>
      <c r="R2912">
        <v>4.8899999999999997</v>
      </c>
      <c r="S2912">
        <v>9</v>
      </c>
      <c r="V2912" t="s">
        <v>486</v>
      </c>
      <c r="W2912" t="s">
        <v>31</v>
      </c>
      <c r="X2912">
        <v>0</v>
      </c>
      <c r="Y2912" t="str">
        <f>IF(tblRides[[#This Row],[supply_demand_ratio]]&lt;0.8,"Below 0.8",IF(tblRides[[#This Row],[supply_demand_ratio]]&lt;1,"Between 0.8-1.0",IF(tblRides[[#This Row],[supply_demand_ratio]]&lt;=1.2,"Between 1.0-1.2","Above 1.2")))</f>
        <v>Between 0.8-1.0</v>
      </c>
    </row>
    <row r="2913" spans="1:25" x14ac:dyDescent="0.3">
      <c r="A2913" t="s">
        <v>2968</v>
      </c>
      <c r="B2913" s="1">
        <v>46048.890277777777</v>
      </c>
      <c r="C2913" s="2">
        <v>46048</v>
      </c>
      <c r="D2913">
        <v>21</v>
      </c>
      <c r="E2913" t="s">
        <v>25</v>
      </c>
      <c r="F2913" t="s">
        <v>26</v>
      </c>
      <c r="G2913">
        <v>10.199999999999999</v>
      </c>
      <c r="H2913">
        <v>186.73</v>
      </c>
      <c r="I2913">
        <v>181.16</v>
      </c>
      <c r="J2913">
        <v>1</v>
      </c>
      <c r="K2913">
        <v>5.8</v>
      </c>
      <c r="L2913">
        <v>10.199999999999999</v>
      </c>
      <c r="M2913">
        <v>92</v>
      </c>
      <c r="N2913" t="s">
        <v>27</v>
      </c>
      <c r="O2913">
        <v>0.84199999999999997</v>
      </c>
      <c r="P2913" t="s">
        <v>28</v>
      </c>
      <c r="Q2913" t="s">
        <v>29</v>
      </c>
      <c r="R2913">
        <v>4.6399999999999997</v>
      </c>
      <c r="S2913">
        <v>2</v>
      </c>
      <c r="T2913">
        <v>-5.57</v>
      </c>
      <c r="U2913">
        <v>4.4000000000000004</v>
      </c>
      <c r="V2913" t="s">
        <v>486</v>
      </c>
      <c r="W2913" t="s">
        <v>45</v>
      </c>
      <c r="X2913">
        <v>1</v>
      </c>
      <c r="Y2913" t="str">
        <f>IF(tblRides[[#This Row],[supply_demand_ratio]]&lt;0.8,"Below 0.8",IF(tblRides[[#This Row],[supply_demand_ratio]]&lt;1,"Between 0.8-1.0",IF(tblRides[[#This Row],[supply_demand_ratio]]&lt;=1.2,"Between 1.0-1.2","Above 1.2")))</f>
        <v>Between 0.8-1.0</v>
      </c>
    </row>
    <row r="2914" spans="1:25" x14ac:dyDescent="0.3">
      <c r="A2914" t="s">
        <v>2969</v>
      </c>
      <c r="B2914" s="1">
        <v>46048.901388888888</v>
      </c>
      <c r="C2914" s="2">
        <v>46048</v>
      </c>
      <c r="D2914">
        <v>21</v>
      </c>
      <c r="E2914" t="s">
        <v>43</v>
      </c>
      <c r="F2914" t="s">
        <v>34</v>
      </c>
      <c r="G2914">
        <v>5.2</v>
      </c>
      <c r="H2914">
        <v>128.44999999999999</v>
      </c>
      <c r="I2914">
        <v>128.54</v>
      </c>
      <c r="J2914">
        <v>1</v>
      </c>
      <c r="K2914">
        <v>2.9</v>
      </c>
      <c r="L2914">
        <v>1.2</v>
      </c>
      <c r="M2914">
        <v>57</v>
      </c>
      <c r="N2914" t="s">
        <v>41</v>
      </c>
      <c r="O2914">
        <v>1.532</v>
      </c>
      <c r="P2914" t="s">
        <v>28</v>
      </c>
      <c r="Q2914" t="s">
        <v>29</v>
      </c>
      <c r="R2914">
        <v>4.8499999999999996</v>
      </c>
      <c r="S2914">
        <v>0</v>
      </c>
      <c r="T2914">
        <v>0.09</v>
      </c>
      <c r="U2914">
        <v>-1.7</v>
      </c>
      <c r="V2914" t="s">
        <v>486</v>
      </c>
      <c r="W2914" t="s">
        <v>31</v>
      </c>
      <c r="X2914">
        <v>1</v>
      </c>
      <c r="Y2914" t="str">
        <f>IF(tblRides[[#This Row],[supply_demand_ratio]]&lt;0.8,"Below 0.8",IF(tblRides[[#This Row],[supply_demand_ratio]]&lt;1,"Between 0.8-1.0",IF(tblRides[[#This Row],[supply_demand_ratio]]&lt;=1.2,"Between 1.0-1.2","Above 1.2")))</f>
        <v>Above 1.2</v>
      </c>
    </row>
    <row r="2915" spans="1:25" x14ac:dyDescent="0.3">
      <c r="A2915" t="s">
        <v>2970</v>
      </c>
      <c r="B2915" s="1">
        <v>46048.902777777781</v>
      </c>
      <c r="C2915" s="2">
        <v>46048</v>
      </c>
      <c r="D2915">
        <v>21</v>
      </c>
      <c r="E2915" t="s">
        <v>36</v>
      </c>
      <c r="F2915" t="s">
        <v>26</v>
      </c>
      <c r="G2915">
        <v>6.7</v>
      </c>
      <c r="H2915">
        <v>139.22999999999999</v>
      </c>
      <c r="I2915">
        <v>137.4</v>
      </c>
      <c r="J2915">
        <v>1</v>
      </c>
      <c r="K2915">
        <v>3.7</v>
      </c>
      <c r="L2915">
        <v>4.3</v>
      </c>
      <c r="M2915">
        <v>123</v>
      </c>
      <c r="N2915" t="s">
        <v>41</v>
      </c>
      <c r="O2915">
        <v>1.3129999999999999</v>
      </c>
      <c r="P2915" t="s">
        <v>28</v>
      </c>
      <c r="Q2915" t="s">
        <v>29</v>
      </c>
      <c r="R2915">
        <v>4.7</v>
      </c>
      <c r="S2915">
        <v>2</v>
      </c>
      <c r="T2915">
        <v>-1.83</v>
      </c>
      <c r="U2915">
        <v>0.6</v>
      </c>
      <c r="V2915" t="s">
        <v>486</v>
      </c>
      <c r="W2915" t="s">
        <v>31</v>
      </c>
      <c r="X2915">
        <v>1</v>
      </c>
      <c r="Y2915" t="str">
        <f>IF(tblRides[[#This Row],[supply_demand_ratio]]&lt;0.8,"Below 0.8",IF(tblRides[[#This Row],[supply_demand_ratio]]&lt;1,"Between 0.8-1.0",IF(tblRides[[#This Row],[supply_demand_ratio]]&lt;=1.2,"Between 1.0-1.2","Above 1.2")))</f>
        <v>Above 1.2</v>
      </c>
    </row>
    <row r="2916" spans="1:25" x14ac:dyDescent="0.3">
      <c r="A2916" t="s">
        <v>2971</v>
      </c>
      <c r="B2916" s="1">
        <v>46048.90625</v>
      </c>
      <c r="C2916" s="2">
        <v>46048</v>
      </c>
      <c r="D2916">
        <v>21</v>
      </c>
      <c r="E2916" t="s">
        <v>62</v>
      </c>
      <c r="F2916" t="s">
        <v>26</v>
      </c>
      <c r="G2916">
        <v>3.4</v>
      </c>
      <c r="H2916">
        <v>79.099999999999994</v>
      </c>
      <c r="I2916">
        <v>77.55</v>
      </c>
      <c r="J2916">
        <v>1</v>
      </c>
      <c r="K2916">
        <v>3</v>
      </c>
      <c r="L2916">
        <v>1.3</v>
      </c>
      <c r="M2916">
        <v>48</v>
      </c>
      <c r="N2916" t="s">
        <v>41</v>
      </c>
      <c r="O2916">
        <v>1.9390000000000001</v>
      </c>
      <c r="P2916" t="s">
        <v>28</v>
      </c>
      <c r="Q2916" t="s">
        <v>29</v>
      </c>
      <c r="R2916">
        <v>4.7</v>
      </c>
      <c r="S2916">
        <v>2</v>
      </c>
      <c r="T2916">
        <v>-1.55</v>
      </c>
      <c r="U2916">
        <v>-1.7</v>
      </c>
      <c r="V2916" t="s">
        <v>486</v>
      </c>
      <c r="W2916" t="s">
        <v>31</v>
      </c>
      <c r="X2916">
        <v>1</v>
      </c>
      <c r="Y2916" t="str">
        <f>IF(tblRides[[#This Row],[supply_demand_ratio]]&lt;0.8,"Below 0.8",IF(tblRides[[#This Row],[supply_demand_ratio]]&lt;1,"Between 0.8-1.0",IF(tblRides[[#This Row],[supply_demand_ratio]]&lt;=1.2,"Between 1.0-1.2","Above 1.2")))</f>
        <v>Above 1.2</v>
      </c>
    </row>
    <row r="2917" spans="1:25" x14ac:dyDescent="0.3">
      <c r="A2917" t="s">
        <v>2972</v>
      </c>
      <c r="B2917" s="1">
        <v>46048.913194444445</v>
      </c>
      <c r="C2917" s="2">
        <v>46048</v>
      </c>
      <c r="D2917">
        <v>21</v>
      </c>
      <c r="E2917" t="s">
        <v>62</v>
      </c>
      <c r="F2917" t="s">
        <v>26</v>
      </c>
      <c r="G2917">
        <v>5.7</v>
      </c>
      <c r="H2917">
        <v>146.12</v>
      </c>
      <c r="I2917">
        <v>148.18</v>
      </c>
      <c r="J2917">
        <v>1.1000000000000001</v>
      </c>
      <c r="K2917">
        <v>3.5</v>
      </c>
      <c r="L2917">
        <v>6.4</v>
      </c>
      <c r="M2917">
        <v>53</v>
      </c>
      <c r="N2917" t="s">
        <v>41</v>
      </c>
      <c r="O2917">
        <v>1.496</v>
      </c>
      <c r="P2917" t="s">
        <v>28</v>
      </c>
      <c r="Q2917" t="s">
        <v>29</v>
      </c>
      <c r="R2917">
        <v>4.72</v>
      </c>
      <c r="S2917">
        <v>35</v>
      </c>
      <c r="T2917">
        <v>2.06</v>
      </c>
      <c r="U2917">
        <v>2.9</v>
      </c>
      <c r="V2917" t="s">
        <v>486</v>
      </c>
      <c r="W2917" t="s">
        <v>31</v>
      </c>
      <c r="X2917">
        <v>1</v>
      </c>
      <c r="Y2917" t="str">
        <f>IF(tblRides[[#This Row],[supply_demand_ratio]]&lt;0.8,"Below 0.8",IF(tblRides[[#This Row],[supply_demand_ratio]]&lt;1,"Between 0.8-1.0",IF(tblRides[[#This Row],[supply_demand_ratio]]&lt;=1.2,"Between 1.0-1.2","Above 1.2")))</f>
        <v>Above 1.2</v>
      </c>
    </row>
    <row r="2918" spans="1:25" x14ac:dyDescent="0.3">
      <c r="A2918" t="s">
        <v>2973</v>
      </c>
      <c r="B2918" s="1">
        <v>46048.925000000003</v>
      </c>
      <c r="C2918" s="2">
        <v>46048</v>
      </c>
      <c r="D2918">
        <v>22</v>
      </c>
      <c r="E2918" t="s">
        <v>62</v>
      </c>
      <c r="F2918" t="s">
        <v>26</v>
      </c>
      <c r="G2918">
        <v>5.4</v>
      </c>
      <c r="H2918">
        <v>126.21</v>
      </c>
      <c r="I2918">
        <v>126.84</v>
      </c>
      <c r="J2918">
        <v>1.1000000000000001</v>
      </c>
      <c r="K2918">
        <v>2</v>
      </c>
      <c r="L2918">
        <v>5.3</v>
      </c>
      <c r="M2918">
        <v>43</v>
      </c>
      <c r="N2918" t="s">
        <v>41</v>
      </c>
      <c r="O2918">
        <v>1.08</v>
      </c>
      <c r="P2918" t="s">
        <v>28</v>
      </c>
      <c r="Q2918" t="s">
        <v>29</v>
      </c>
      <c r="R2918">
        <v>4.28</v>
      </c>
      <c r="S2918">
        <v>6</v>
      </c>
      <c r="T2918">
        <v>0.63</v>
      </c>
      <c r="U2918">
        <v>3.3</v>
      </c>
      <c r="V2918" t="s">
        <v>486</v>
      </c>
      <c r="W2918" t="s">
        <v>31</v>
      </c>
      <c r="X2918">
        <v>1</v>
      </c>
      <c r="Y2918" t="str">
        <f>IF(tblRides[[#This Row],[supply_demand_ratio]]&lt;0.8,"Below 0.8",IF(tblRides[[#This Row],[supply_demand_ratio]]&lt;1,"Between 0.8-1.0",IF(tblRides[[#This Row],[supply_demand_ratio]]&lt;=1.2,"Between 1.0-1.2","Above 1.2")))</f>
        <v>Between 1.0-1.2</v>
      </c>
    </row>
    <row r="2919" spans="1:25" x14ac:dyDescent="0.3">
      <c r="A2919" t="s">
        <v>2974</v>
      </c>
      <c r="B2919" s="1">
        <v>46048.933333333334</v>
      </c>
      <c r="C2919" s="2">
        <v>46048</v>
      </c>
      <c r="D2919">
        <v>22</v>
      </c>
      <c r="E2919" t="s">
        <v>25</v>
      </c>
      <c r="F2919" t="s">
        <v>26</v>
      </c>
      <c r="G2919">
        <v>7.5</v>
      </c>
      <c r="H2919">
        <v>189.32</v>
      </c>
      <c r="J2919">
        <v>1.2</v>
      </c>
      <c r="K2919">
        <v>4.7</v>
      </c>
      <c r="M2919">
        <v>112</v>
      </c>
      <c r="N2919" t="s">
        <v>27</v>
      </c>
      <c r="O2919">
        <v>0.99</v>
      </c>
      <c r="P2919" t="s">
        <v>82</v>
      </c>
      <c r="Q2919" t="s">
        <v>83</v>
      </c>
      <c r="R2919">
        <v>4.4800000000000004</v>
      </c>
      <c r="S2919">
        <v>43</v>
      </c>
      <c r="V2919" t="s">
        <v>486</v>
      </c>
      <c r="W2919" t="s">
        <v>31</v>
      </c>
      <c r="X2919">
        <v>0</v>
      </c>
      <c r="Y2919" t="str">
        <f>IF(tblRides[[#This Row],[supply_demand_ratio]]&lt;0.8,"Below 0.8",IF(tblRides[[#This Row],[supply_demand_ratio]]&lt;1,"Between 0.8-1.0",IF(tblRides[[#This Row],[supply_demand_ratio]]&lt;=1.2,"Between 1.0-1.2","Above 1.2")))</f>
        <v>Between 0.8-1.0</v>
      </c>
    </row>
    <row r="2920" spans="1:25" x14ac:dyDescent="0.3">
      <c r="A2920" t="s">
        <v>2975</v>
      </c>
      <c r="B2920" s="1">
        <v>46048.9375</v>
      </c>
      <c r="C2920" s="2">
        <v>46048</v>
      </c>
      <c r="D2920">
        <v>22</v>
      </c>
      <c r="E2920" t="s">
        <v>62</v>
      </c>
      <c r="F2920" t="s">
        <v>26</v>
      </c>
      <c r="G2920">
        <v>3.3</v>
      </c>
      <c r="H2920">
        <v>89.79</v>
      </c>
      <c r="J2920">
        <v>1.1000000000000001</v>
      </c>
      <c r="K2920">
        <v>5.8</v>
      </c>
      <c r="L2920">
        <v>8.9</v>
      </c>
      <c r="M2920">
        <v>54</v>
      </c>
      <c r="N2920" t="s">
        <v>41</v>
      </c>
      <c r="O2920">
        <v>2.1819999999999999</v>
      </c>
      <c r="P2920" t="s">
        <v>37</v>
      </c>
      <c r="Q2920" t="s">
        <v>38</v>
      </c>
      <c r="R2920">
        <v>4.95</v>
      </c>
      <c r="S2920">
        <v>3</v>
      </c>
      <c r="U2920">
        <v>3.1</v>
      </c>
      <c r="V2920" t="s">
        <v>486</v>
      </c>
      <c r="W2920" t="s">
        <v>45</v>
      </c>
      <c r="X2920">
        <v>0</v>
      </c>
      <c r="Y2920" t="str">
        <f>IF(tblRides[[#This Row],[supply_demand_ratio]]&lt;0.8,"Below 0.8",IF(tblRides[[#This Row],[supply_demand_ratio]]&lt;1,"Between 0.8-1.0",IF(tblRides[[#This Row],[supply_demand_ratio]]&lt;=1.2,"Between 1.0-1.2","Above 1.2")))</f>
        <v>Above 1.2</v>
      </c>
    </row>
    <row r="2921" spans="1:25" x14ac:dyDescent="0.3">
      <c r="A2921" t="s">
        <v>2976</v>
      </c>
      <c r="B2921" s="1">
        <v>46048.94027777778</v>
      </c>
      <c r="C2921" s="2">
        <v>46048</v>
      </c>
      <c r="D2921">
        <v>22</v>
      </c>
      <c r="E2921" t="s">
        <v>43</v>
      </c>
      <c r="F2921" t="s">
        <v>26</v>
      </c>
      <c r="G2921">
        <v>21.1</v>
      </c>
      <c r="H2921">
        <v>305.16000000000003</v>
      </c>
      <c r="I2921">
        <v>320.74</v>
      </c>
      <c r="J2921">
        <v>1</v>
      </c>
      <c r="K2921">
        <v>2.8</v>
      </c>
      <c r="L2921">
        <v>1.6</v>
      </c>
      <c r="M2921">
        <v>66</v>
      </c>
      <c r="N2921" t="s">
        <v>41</v>
      </c>
      <c r="O2921">
        <v>1.994</v>
      </c>
      <c r="P2921" t="s">
        <v>28</v>
      </c>
      <c r="Q2921" t="s">
        <v>29</v>
      </c>
      <c r="R2921">
        <v>4.84</v>
      </c>
      <c r="S2921">
        <v>12</v>
      </c>
      <c r="T2921">
        <v>15.58</v>
      </c>
      <c r="U2921">
        <v>-1.2</v>
      </c>
      <c r="V2921" t="s">
        <v>486</v>
      </c>
      <c r="W2921" t="s">
        <v>31</v>
      </c>
      <c r="X2921">
        <v>1</v>
      </c>
      <c r="Y2921" t="str">
        <f>IF(tblRides[[#This Row],[supply_demand_ratio]]&lt;0.8,"Below 0.8",IF(tblRides[[#This Row],[supply_demand_ratio]]&lt;1,"Between 0.8-1.0",IF(tblRides[[#This Row],[supply_demand_ratio]]&lt;=1.2,"Between 1.0-1.2","Above 1.2")))</f>
        <v>Above 1.2</v>
      </c>
    </row>
    <row r="2922" spans="1:25" x14ac:dyDescent="0.3">
      <c r="A2922" t="s">
        <v>2977</v>
      </c>
      <c r="B2922" s="1">
        <v>46048.948611111111</v>
      </c>
      <c r="C2922" s="2">
        <v>46048</v>
      </c>
      <c r="D2922">
        <v>22</v>
      </c>
      <c r="E2922" t="s">
        <v>33</v>
      </c>
      <c r="F2922" t="s">
        <v>34</v>
      </c>
      <c r="G2922">
        <v>2.2000000000000002</v>
      </c>
      <c r="H2922">
        <v>68.53</v>
      </c>
      <c r="I2922">
        <v>68.58</v>
      </c>
      <c r="J2922">
        <v>1</v>
      </c>
      <c r="K2922">
        <v>6.8</v>
      </c>
      <c r="L2922">
        <v>7.3</v>
      </c>
      <c r="M2922">
        <v>88</v>
      </c>
      <c r="N2922" t="s">
        <v>41</v>
      </c>
      <c r="O2922">
        <v>1.2350000000000001</v>
      </c>
      <c r="P2922" t="s">
        <v>28</v>
      </c>
      <c r="Q2922" t="s">
        <v>29</v>
      </c>
      <c r="R2922">
        <v>4.83</v>
      </c>
      <c r="S2922">
        <v>0</v>
      </c>
      <c r="T2922">
        <v>0.05</v>
      </c>
      <c r="U2922">
        <v>0.5</v>
      </c>
      <c r="V2922" t="s">
        <v>486</v>
      </c>
      <c r="W2922" t="s">
        <v>45</v>
      </c>
      <c r="X2922">
        <v>1</v>
      </c>
      <c r="Y2922" t="str">
        <f>IF(tblRides[[#This Row],[supply_demand_ratio]]&lt;0.8,"Below 0.8",IF(tblRides[[#This Row],[supply_demand_ratio]]&lt;1,"Between 0.8-1.0",IF(tblRides[[#This Row],[supply_demand_ratio]]&lt;=1.2,"Between 1.0-1.2","Above 1.2")))</f>
        <v>Above 1.2</v>
      </c>
    </row>
    <row r="2923" spans="1:25" x14ac:dyDescent="0.3">
      <c r="A2923" t="s">
        <v>2978</v>
      </c>
      <c r="B2923" s="1">
        <v>46048.949305555558</v>
      </c>
      <c r="C2923" s="2">
        <v>46048</v>
      </c>
      <c r="D2923">
        <v>22</v>
      </c>
      <c r="E2923" t="s">
        <v>43</v>
      </c>
      <c r="F2923" t="s">
        <v>26</v>
      </c>
      <c r="G2923">
        <v>6.6</v>
      </c>
      <c r="H2923">
        <v>129.94</v>
      </c>
      <c r="I2923">
        <v>136.35</v>
      </c>
      <c r="J2923">
        <v>1</v>
      </c>
      <c r="K2923">
        <v>2.7</v>
      </c>
      <c r="L2923">
        <v>1</v>
      </c>
      <c r="M2923">
        <v>54</v>
      </c>
      <c r="N2923" t="s">
        <v>41</v>
      </c>
      <c r="O2923">
        <v>1.1459999999999999</v>
      </c>
      <c r="P2923" t="s">
        <v>28</v>
      </c>
      <c r="Q2923" t="s">
        <v>29</v>
      </c>
      <c r="R2923">
        <v>4.45</v>
      </c>
      <c r="S2923">
        <v>18</v>
      </c>
      <c r="T2923">
        <v>6.41</v>
      </c>
      <c r="U2923">
        <v>-1.7</v>
      </c>
      <c r="V2923" t="s">
        <v>486</v>
      </c>
      <c r="W2923" t="s">
        <v>31</v>
      </c>
      <c r="X2923">
        <v>1</v>
      </c>
      <c r="Y2923" t="str">
        <f>IF(tblRides[[#This Row],[supply_demand_ratio]]&lt;0.8,"Below 0.8",IF(tblRides[[#This Row],[supply_demand_ratio]]&lt;1,"Between 0.8-1.0",IF(tblRides[[#This Row],[supply_demand_ratio]]&lt;=1.2,"Between 1.0-1.2","Above 1.2")))</f>
        <v>Between 1.0-1.2</v>
      </c>
    </row>
    <row r="2924" spans="1:25" x14ac:dyDescent="0.3">
      <c r="A2924" t="s">
        <v>2979</v>
      </c>
      <c r="B2924" s="1">
        <v>46048.95416666667</v>
      </c>
      <c r="C2924" s="2">
        <v>46048</v>
      </c>
      <c r="D2924">
        <v>22</v>
      </c>
      <c r="E2924" t="s">
        <v>36</v>
      </c>
      <c r="F2924" t="s">
        <v>26</v>
      </c>
      <c r="G2924">
        <v>9</v>
      </c>
      <c r="H2924">
        <v>188.99</v>
      </c>
      <c r="I2924">
        <v>190.96</v>
      </c>
      <c r="J2924">
        <v>1</v>
      </c>
      <c r="K2924">
        <v>2</v>
      </c>
      <c r="L2924">
        <v>1</v>
      </c>
      <c r="M2924">
        <v>101</v>
      </c>
      <c r="N2924" t="s">
        <v>27</v>
      </c>
      <c r="O2924">
        <v>1.0549999999999999</v>
      </c>
      <c r="P2924" t="s">
        <v>28</v>
      </c>
      <c r="Q2924" t="s">
        <v>29</v>
      </c>
      <c r="R2924">
        <v>4.62</v>
      </c>
      <c r="S2924">
        <v>10</v>
      </c>
      <c r="T2924">
        <v>1.97</v>
      </c>
      <c r="U2924">
        <v>-1</v>
      </c>
      <c r="V2924" t="s">
        <v>486</v>
      </c>
      <c r="W2924" t="s">
        <v>31</v>
      </c>
      <c r="X2924">
        <v>1</v>
      </c>
      <c r="Y2924" t="str">
        <f>IF(tblRides[[#This Row],[supply_demand_ratio]]&lt;0.8,"Below 0.8",IF(tblRides[[#This Row],[supply_demand_ratio]]&lt;1,"Between 0.8-1.0",IF(tblRides[[#This Row],[supply_demand_ratio]]&lt;=1.2,"Between 1.0-1.2","Above 1.2")))</f>
        <v>Between 1.0-1.2</v>
      </c>
    </row>
    <row r="2925" spans="1:25" x14ac:dyDescent="0.3">
      <c r="A2925" t="s">
        <v>2980</v>
      </c>
      <c r="B2925" s="1">
        <v>46048.954861111109</v>
      </c>
      <c r="C2925" s="2">
        <v>46048</v>
      </c>
      <c r="D2925">
        <v>22</v>
      </c>
      <c r="E2925" t="s">
        <v>33</v>
      </c>
      <c r="F2925" t="s">
        <v>26</v>
      </c>
      <c r="G2925">
        <v>2.2999999999999998</v>
      </c>
      <c r="H2925">
        <v>80.150000000000006</v>
      </c>
      <c r="I2925">
        <v>85.72</v>
      </c>
      <c r="J2925">
        <v>1</v>
      </c>
      <c r="K2925">
        <v>6.7</v>
      </c>
      <c r="L2925">
        <v>7</v>
      </c>
      <c r="M2925">
        <v>89</v>
      </c>
      <c r="N2925" t="s">
        <v>27</v>
      </c>
      <c r="O2925">
        <v>1.071</v>
      </c>
      <c r="P2925" t="s">
        <v>28</v>
      </c>
      <c r="Q2925" t="s">
        <v>29</v>
      </c>
      <c r="R2925">
        <v>4.9400000000000004</v>
      </c>
      <c r="S2925">
        <v>20</v>
      </c>
      <c r="T2925">
        <v>5.57</v>
      </c>
      <c r="U2925">
        <v>0.3</v>
      </c>
      <c r="V2925" t="s">
        <v>486</v>
      </c>
      <c r="W2925" t="s">
        <v>45</v>
      </c>
      <c r="X2925">
        <v>1</v>
      </c>
      <c r="Y2925" t="str">
        <f>IF(tblRides[[#This Row],[supply_demand_ratio]]&lt;0.8,"Below 0.8",IF(tblRides[[#This Row],[supply_demand_ratio]]&lt;1,"Between 0.8-1.0",IF(tblRides[[#This Row],[supply_demand_ratio]]&lt;=1.2,"Between 1.0-1.2","Above 1.2")))</f>
        <v>Between 1.0-1.2</v>
      </c>
    </row>
    <row r="2926" spans="1:25" x14ac:dyDescent="0.3">
      <c r="A2926" t="s">
        <v>2981</v>
      </c>
      <c r="B2926" s="1">
        <v>46048.963888888888</v>
      </c>
      <c r="C2926" s="2">
        <v>46048</v>
      </c>
      <c r="D2926">
        <v>23</v>
      </c>
      <c r="E2926" t="s">
        <v>36</v>
      </c>
      <c r="F2926" t="s">
        <v>26</v>
      </c>
      <c r="G2926">
        <v>1.3</v>
      </c>
      <c r="H2926">
        <v>61.57</v>
      </c>
      <c r="I2926">
        <v>65.88</v>
      </c>
      <c r="J2926">
        <v>1.1000000000000001</v>
      </c>
      <c r="K2926">
        <v>3.2</v>
      </c>
      <c r="L2926">
        <v>7.6</v>
      </c>
      <c r="M2926">
        <v>102</v>
      </c>
      <c r="N2926" t="s">
        <v>41</v>
      </c>
      <c r="O2926">
        <v>1.1060000000000001</v>
      </c>
      <c r="P2926" t="s">
        <v>28</v>
      </c>
      <c r="Q2926" t="s">
        <v>29</v>
      </c>
      <c r="R2926">
        <v>4.43</v>
      </c>
      <c r="S2926">
        <v>13</v>
      </c>
      <c r="T2926">
        <v>4.3099999999999996</v>
      </c>
      <c r="U2926">
        <v>4.4000000000000004</v>
      </c>
      <c r="V2926" t="s">
        <v>486</v>
      </c>
      <c r="W2926" t="s">
        <v>31</v>
      </c>
      <c r="X2926">
        <v>1</v>
      </c>
      <c r="Y2926" t="str">
        <f>IF(tblRides[[#This Row],[supply_demand_ratio]]&lt;0.8,"Below 0.8",IF(tblRides[[#This Row],[supply_demand_ratio]]&lt;1,"Between 0.8-1.0",IF(tblRides[[#This Row],[supply_demand_ratio]]&lt;=1.2,"Between 1.0-1.2","Above 1.2")))</f>
        <v>Between 1.0-1.2</v>
      </c>
    </row>
    <row r="2927" spans="1:25" x14ac:dyDescent="0.3">
      <c r="A2927" t="s">
        <v>2982</v>
      </c>
      <c r="B2927" s="1">
        <v>46048.969444444447</v>
      </c>
      <c r="C2927" s="2">
        <v>46048</v>
      </c>
      <c r="D2927">
        <v>23</v>
      </c>
      <c r="E2927" t="s">
        <v>25</v>
      </c>
      <c r="F2927" t="s">
        <v>26</v>
      </c>
      <c r="G2927">
        <v>9.1</v>
      </c>
      <c r="H2927">
        <v>185.07</v>
      </c>
      <c r="I2927">
        <v>198.02</v>
      </c>
      <c r="J2927">
        <v>1</v>
      </c>
      <c r="K2927">
        <v>4.9000000000000004</v>
      </c>
      <c r="L2927">
        <v>3.1</v>
      </c>
      <c r="M2927">
        <v>113</v>
      </c>
      <c r="N2927" t="s">
        <v>27</v>
      </c>
      <c r="O2927">
        <v>0.98299999999999998</v>
      </c>
      <c r="P2927" t="s">
        <v>28</v>
      </c>
      <c r="Q2927" t="s">
        <v>29</v>
      </c>
      <c r="R2927">
        <v>4.58</v>
      </c>
      <c r="S2927">
        <v>2</v>
      </c>
      <c r="T2927">
        <v>12.95</v>
      </c>
      <c r="U2927">
        <v>-1.8</v>
      </c>
      <c r="V2927" t="s">
        <v>486</v>
      </c>
      <c r="W2927" t="s">
        <v>31</v>
      </c>
      <c r="X2927">
        <v>1</v>
      </c>
      <c r="Y2927" t="str">
        <f>IF(tblRides[[#This Row],[supply_demand_ratio]]&lt;0.8,"Below 0.8",IF(tblRides[[#This Row],[supply_demand_ratio]]&lt;1,"Between 0.8-1.0",IF(tblRides[[#This Row],[supply_demand_ratio]]&lt;=1.2,"Between 1.0-1.2","Above 1.2")))</f>
        <v>Between 0.8-1.0</v>
      </c>
    </row>
    <row r="2928" spans="1:25" x14ac:dyDescent="0.3">
      <c r="A2928" t="s">
        <v>2983</v>
      </c>
      <c r="B2928" s="1">
        <v>46048.981944444444</v>
      </c>
      <c r="C2928" s="2">
        <v>46048</v>
      </c>
      <c r="D2928">
        <v>23</v>
      </c>
      <c r="E2928" t="s">
        <v>25</v>
      </c>
      <c r="F2928" t="s">
        <v>26</v>
      </c>
      <c r="G2928">
        <v>21.3</v>
      </c>
      <c r="H2928">
        <v>407.96</v>
      </c>
      <c r="I2928">
        <v>417.7</v>
      </c>
      <c r="J2928">
        <v>1</v>
      </c>
      <c r="K2928">
        <v>2</v>
      </c>
      <c r="L2928">
        <v>3.8</v>
      </c>
      <c r="M2928">
        <v>134</v>
      </c>
      <c r="N2928" t="s">
        <v>41</v>
      </c>
      <c r="O2928">
        <v>1.395</v>
      </c>
      <c r="P2928" t="s">
        <v>28</v>
      </c>
      <c r="Q2928" t="s">
        <v>29</v>
      </c>
      <c r="R2928">
        <v>4.42</v>
      </c>
      <c r="S2928">
        <v>15</v>
      </c>
      <c r="T2928">
        <v>9.74</v>
      </c>
      <c r="U2928">
        <v>1.8</v>
      </c>
      <c r="V2928" t="s">
        <v>486</v>
      </c>
      <c r="W2928" t="s">
        <v>31</v>
      </c>
      <c r="X2928">
        <v>1</v>
      </c>
      <c r="Y2928" t="str">
        <f>IF(tblRides[[#This Row],[supply_demand_ratio]]&lt;0.8,"Below 0.8",IF(tblRides[[#This Row],[supply_demand_ratio]]&lt;1,"Between 0.8-1.0",IF(tblRides[[#This Row],[supply_demand_ratio]]&lt;=1.2,"Between 1.0-1.2","Above 1.2")))</f>
        <v>Above 1.2</v>
      </c>
    </row>
    <row r="2929" spans="1:25" x14ac:dyDescent="0.3">
      <c r="A2929" t="s">
        <v>2984</v>
      </c>
      <c r="B2929" s="1">
        <v>46048.990277777775</v>
      </c>
      <c r="C2929" s="2">
        <v>46048</v>
      </c>
      <c r="D2929">
        <v>23</v>
      </c>
      <c r="E2929" t="s">
        <v>43</v>
      </c>
      <c r="F2929" t="s">
        <v>26</v>
      </c>
      <c r="G2929">
        <v>1</v>
      </c>
      <c r="H2929">
        <v>52.05</v>
      </c>
      <c r="I2929">
        <v>52.49</v>
      </c>
      <c r="J2929">
        <v>1</v>
      </c>
      <c r="K2929">
        <v>4</v>
      </c>
      <c r="L2929">
        <v>2.2000000000000002</v>
      </c>
      <c r="M2929">
        <v>62</v>
      </c>
      <c r="N2929" t="s">
        <v>41</v>
      </c>
      <c r="O2929">
        <v>1.913</v>
      </c>
      <c r="P2929" t="s">
        <v>28</v>
      </c>
      <c r="Q2929" t="s">
        <v>29</v>
      </c>
      <c r="R2929">
        <v>4.84</v>
      </c>
      <c r="S2929">
        <v>7</v>
      </c>
      <c r="T2929">
        <v>0.44</v>
      </c>
      <c r="U2929">
        <v>-1.8</v>
      </c>
      <c r="V2929" t="s">
        <v>486</v>
      </c>
      <c r="W2929" t="s">
        <v>31</v>
      </c>
      <c r="X2929">
        <v>1</v>
      </c>
      <c r="Y2929" t="str">
        <f>IF(tblRides[[#This Row],[supply_demand_ratio]]&lt;0.8,"Below 0.8",IF(tblRides[[#This Row],[supply_demand_ratio]]&lt;1,"Between 0.8-1.0",IF(tblRides[[#This Row],[supply_demand_ratio]]&lt;=1.2,"Between 1.0-1.2","Above 1.2")))</f>
        <v>Above 1.2</v>
      </c>
    </row>
    <row r="2930" spans="1:25" x14ac:dyDescent="0.3">
      <c r="A2930" t="s">
        <v>2985</v>
      </c>
      <c r="B2930" s="1">
        <v>46049.001388888886</v>
      </c>
      <c r="C2930" s="2">
        <v>46049</v>
      </c>
      <c r="D2930">
        <v>0</v>
      </c>
      <c r="E2930" t="s">
        <v>25</v>
      </c>
      <c r="F2930" t="s">
        <v>26</v>
      </c>
      <c r="G2930">
        <v>21.2</v>
      </c>
      <c r="H2930">
        <v>405.28</v>
      </c>
      <c r="I2930">
        <v>387.67</v>
      </c>
      <c r="J2930">
        <v>1</v>
      </c>
      <c r="K2930">
        <v>3.5</v>
      </c>
      <c r="L2930">
        <v>1</v>
      </c>
      <c r="M2930">
        <v>132</v>
      </c>
      <c r="N2930" t="s">
        <v>41</v>
      </c>
      <c r="O2930">
        <v>1.5069999999999999</v>
      </c>
      <c r="P2930" t="s">
        <v>28</v>
      </c>
      <c r="Q2930" t="s">
        <v>29</v>
      </c>
      <c r="R2930">
        <v>4.58</v>
      </c>
      <c r="S2930">
        <v>3</v>
      </c>
      <c r="T2930">
        <v>-17.61</v>
      </c>
      <c r="U2930">
        <v>-2.5</v>
      </c>
      <c r="V2930" t="s">
        <v>587</v>
      </c>
      <c r="W2930" t="s">
        <v>31</v>
      </c>
      <c r="X2930">
        <v>1</v>
      </c>
      <c r="Y2930" t="str">
        <f>IF(tblRides[[#This Row],[supply_demand_ratio]]&lt;0.8,"Below 0.8",IF(tblRides[[#This Row],[supply_demand_ratio]]&lt;1,"Between 0.8-1.0",IF(tblRides[[#This Row],[supply_demand_ratio]]&lt;=1.2,"Between 1.0-1.2","Above 1.2")))</f>
        <v>Above 1.2</v>
      </c>
    </row>
    <row r="2931" spans="1:25" x14ac:dyDescent="0.3">
      <c r="A2931" t="s">
        <v>2986</v>
      </c>
      <c r="B2931" s="1">
        <v>46049.009722222225</v>
      </c>
      <c r="C2931" s="2">
        <v>46049</v>
      </c>
      <c r="D2931">
        <v>0</v>
      </c>
      <c r="E2931" t="s">
        <v>36</v>
      </c>
      <c r="F2931" t="s">
        <v>26</v>
      </c>
      <c r="G2931">
        <v>9.4</v>
      </c>
      <c r="H2931">
        <v>178.42</v>
      </c>
      <c r="I2931">
        <v>169.92</v>
      </c>
      <c r="J2931">
        <v>1</v>
      </c>
      <c r="K2931">
        <v>3.4</v>
      </c>
      <c r="L2931">
        <v>8.4</v>
      </c>
      <c r="M2931">
        <v>114</v>
      </c>
      <c r="N2931" t="s">
        <v>27</v>
      </c>
      <c r="O2931">
        <v>1.147</v>
      </c>
      <c r="P2931" t="s">
        <v>28</v>
      </c>
      <c r="Q2931" t="s">
        <v>29</v>
      </c>
      <c r="R2931">
        <v>4.97</v>
      </c>
      <c r="S2931">
        <v>15</v>
      </c>
      <c r="T2931">
        <v>-8.5</v>
      </c>
      <c r="U2931">
        <v>5</v>
      </c>
      <c r="V2931" t="s">
        <v>587</v>
      </c>
      <c r="W2931" t="s">
        <v>31</v>
      </c>
      <c r="X2931">
        <v>1</v>
      </c>
      <c r="Y2931" t="str">
        <f>IF(tblRides[[#This Row],[supply_demand_ratio]]&lt;0.8,"Below 0.8",IF(tblRides[[#This Row],[supply_demand_ratio]]&lt;1,"Between 0.8-1.0",IF(tblRides[[#This Row],[supply_demand_ratio]]&lt;=1.2,"Between 1.0-1.2","Above 1.2")))</f>
        <v>Between 1.0-1.2</v>
      </c>
    </row>
    <row r="2932" spans="1:25" x14ac:dyDescent="0.3">
      <c r="A2932" t="s">
        <v>2987</v>
      </c>
      <c r="B2932" s="1">
        <v>46049.017361111109</v>
      </c>
      <c r="C2932" s="2">
        <v>46049</v>
      </c>
      <c r="D2932">
        <v>0</v>
      </c>
      <c r="E2932" t="s">
        <v>25</v>
      </c>
      <c r="F2932" t="s">
        <v>26</v>
      </c>
      <c r="G2932">
        <v>5.6</v>
      </c>
      <c r="H2932">
        <v>121.69</v>
      </c>
      <c r="I2932">
        <v>127.63</v>
      </c>
      <c r="J2932">
        <v>1</v>
      </c>
      <c r="K2932">
        <v>3.4</v>
      </c>
      <c r="L2932">
        <v>7.7</v>
      </c>
      <c r="M2932">
        <v>112</v>
      </c>
      <c r="N2932" t="s">
        <v>41</v>
      </c>
      <c r="O2932">
        <v>1.0860000000000001</v>
      </c>
      <c r="P2932" t="s">
        <v>28</v>
      </c>
      <c r="Q2932" t="s">
        <v>29</v>
      </c>
      <c r="R2932">
        <v>4.75</v>
      </c>
      <c r="S2932">
        <v>19</v>
      </c>
      <c r="T2932">
        <v>5.94</v>
      </c>
      <c r="U2932">
        <v>4.3</v>
      </c>
      <c r="V2932" t="s">
        <v>587</v>
      </c>
      <c r="W2932" t="s">
        <v>31</v>
      </c>
      <c r="X2932">
        <v>1</v>
      </c>
      <c r="Y2932" t="str">
        <f>IF(tblRides[[#This Row],[supply_demand_ratio]]&lt;0.8,"Below 0.8",IF(tblRides[[#This Row],[supply_demand_ratio]]&lt;1,"Between 0.8-1.0",IF(tblRides[[#This Row],[supply_demand_ratio]]&lt;=1.2,"Between 1.0-1.2","Above 1.2")))</f>
        <v>Between 1.0-1.2</v>
      </c>
    </row>
    <row r="2933" spans="1:25" x14ac:dyDescent="0.3">
      <c r="A2933" t="s">
        <v>2988</v>
      </c>
      <c r="B2933" s="1">
        <v>46049.018750000003</v>
      </c>
      <c r="C2933" s="2">
        <v>46049</v>
      </c>
      <c r="D2933">
        <v>0</v>
      </c>
      <c r="E2933" t="s">
        <v>33</v>
      </c>
      <c r="F2933" t="s">
        <v>26</v>
      </c>
      <c r="G2933">
        <v>10.199999999999999</v>
      </c>
      <c r="H2933">
        <v>230</v>
      </c>
      <c r="I2933">
        <v>223.16</v>
      </c>
      <c r="J2933">
        <v>1.1000000000000001</v>
      </c>
      <c r="K2933">
        <v>4.5999999999999996</v>
      </c>
      <c r="L2933">
        <v>3.1</v>
      </c>
      <c r="M2933">
        <v>94</v>
      </c>
      <c r="N2933" t="s">
        <v>41</v>
      </c>
      <c r="O2933">
        <v>2.2000000000000002</v>
      </c>
      <c r="P2933" t="s">
        <v>28</v>
      </c>
      <c r="Q2933" t="s">
        <v>29</v>
      </c>
      <c r="R2933">
        <v>4.8</v>
      </c>
      <c r="S2933">
        <v>5</v>
      </c>
      <c r="T2933">
        <v>-6.84</v>
      </c>
      <c r="U2933">
        <v>-1.5</v>
      </c>
      <c r="V2933" t="s">
        <v>587</v>
      </c>
      <c r="W2933" t="s">
        <v>31</v>
      </c>
      <c r="X2933">
        <v>1</v>
      </c>
      <c r="Y2933" t="str">
        <f>IF(tblRides[[#This Row],[supply_demand_ratio]]&lt;0.8,"Below 0.8",IF(tblRides[[#This Row],[supply_demand_ratio]]&lt;1,"Between 0.8-1.0",IF(tblRides[[#This Row],[supply_demand_ratio]]&lt;=1.2,"Between 1.0-1.2","Above 1.2")))</f>
        <v>Above 1.2</v>
      </c>
    </row>
    <row r="2934" spans="1:25" x14ac:dyDescent="0.3">
      <c r="A2934" t="s">
        <v>2989</v>
      </c>
      <c r="B2934" s="1">
        <v>46049.038194444445</v>
      </c>
      <c r="C2934" s="2">
        <v>46049</v>
      </c>
      <c r="D2934">
        <v>0</v>
      </c>
      <c r="E2934" t="s">
        <v>25</v>
      </c>
      <c r="F2934" t="s">
        <v>34</v>
      </c>
      <c r="G2934">
        <v>12.2</v>
      </c>
      <c r="H2934">
        <v>220.77</v>
      </c>
      <c r="I2934">
        <v>232.62</v>
      </c>
      <c r="J2934">
        <v>1.1000000000000001</v>
      </c>
      <c r="K2934">
        <v>4.5</v>
      </c>
      <c r="L2934">
        <v>4.3</v>
      </c>
      <c r="M2934">
        <v>130</v>
      </c>
      <c r="N2934" t="s">
        <v>27</v>
      </c>
      <c r="O2934">
        <v>1.125</v>
      </c>
      <c r="P2934" t="s">
        <v>28</v>
      </c>
      <c r="Q2934" t="s">
        <v>29</v>
      </c>
      <c r="R2934">
        <v>4.82</v>
      </c>
      <c r="S2934">
        <v>0</v>
      </c>
      <c r="T2934">
        <v>11.85</v>
      </c>
      <c r="U2934">
        <v>-0.2</v>
      </c>
      <c r="V2934" t="s">
        <v>587</v>
      </c>
      <c r="W2934" t="s">
        <v>31</v>
      </c>
      <c r="X2934">
        <v>1</v>
      </c>
      <c r="Y2934" t="str">
        <f>IF(tblRides[[#This Row],[supply_demand_ratio]]&lt;0.8,"Below 0.8",IF(tblRides[[#This Row],[supply_demand_ratio]]&lt;1,"Between 0.8-1.0",IF(tblRides[[#This Row],[supply_demand_ratio]]&lt;=1.2,"Between 1.0-1.2","Above 1.2")))</f>
        <v>Between 1.0-1.2</v>
      </c>
    </row>
    <row r="2935" spans="1:25" x14ac:dyDescent="0.3">
      <c r="A2935" t="s">
        <v>2990</v>
      </c>
      <c r="B2935" s="1">
        <v>46049.048611111109</v>
      </c>
      <c r="C2935" s="2">
        <v>46049</v>
      </c>
      <c r="D2935">
        <v>1</v>
      </c>
      <c r="E2935" t="s">
        <v>25</v>
      </c>
      <c r="F2935" t="s">
        <v>26</v>
      </c>
      <c r="G2935">
        <v>5</v>
      </c>
      <c r="H2935">
        <v>116.7</v>
      </c>
      <c r="J2935">
        <v>1</v>
      </c>
      <c r="K2935">
        <v>5.4</v>
      </c>
      <c r="L2935">
        <v>6.8</v>
      </c>
      <c r="M2935">
        <v>144</v>
      </c>
      <c r="N2935" t="s">
        <v>27</v>
      </c>
      <c r="O2935">
        <v>1.1659999999999999</v>
      </c>
      <c r="P2935" t="s">
        <v>37</v>
      </c>
      <c r="Q2935" t="s">
        <v>103</v>
      </c>
      <c r="R2935">
        <v>5</v>
      </c>
      <c r="S2935">
        <v>2</v>
      </c>
      <c r="U2935">
        <v>1.4</v>
      </c>
      <c r="V2935" t="s">
        <v>587</v>
      </c>
      <c r="W2935" t="s">
        <v>45</v>
      </c>
      <c r="X2935">
        <v>0</v>
      </c>
      <c r="Y2935" t="str">
        <f>IF(tblRides[[#This Row],[supply_demand_ratio]]&lt;0.8,"Below 0.8",IF(tblRides[[#This Row],[supply_demand_ratio]]&lt;1,"Between 0.8-1.0",IF(tblRides[[#This Row],[supply_demand_ratio]]&lt;=1.2,"Between 1.0-1.2","Above 1.2")))</f>
        <v>Between 1.0-1.2</v>
      </c>
    </row>
    <row r="2936" spans="1:25" x14ac:dyDescent="0.3">
      <c r="A2936" t="s">
        <v>2991</v>
      </c>
      <c r="B2936" s="1">
        <v>46049.054861111108</v>
      </c>
      <c r="C2936" s="2">
        <v>46049</v>
      </c>
      <c r="D2936">
        <v>1</v>
      </c>
      <c r="E2936" t="s">
        <v>33</v>
      </c>
      <c r="F2936" t="s">
        <v>34</v>
      </c>
      <c r="G2936">
        <v>25.2</v>
      </c>
      <c r="H2936">
        <v>380.7</v>
      </c>
      <c r="J2936">
        <v>1</v>
      </c>
      <c r="K2936">
        <v>2</v>
      </c>
      <c r="M2936">
        <v>91</v>
      </c>
      <c r="N2936" t="s">
        <v>41</v>
      </c>
      <c r="O2936">
        <v>1.5349999999999999</v>
      </c>
      <c r="P2936" t="s">
        <v>82</v>
      </c>
      <c r="Q2936" t="s">
        <v>83</v>
      </c>
      <c r="R2936">
        <v>4.8499999999999996</v>
      </c>
      <c r="S2936">
        <v>0</v>
      </c>
      <c r="V2936" t="s">
        <v>587</v>
      </c>
      <c r="W2936" t="s">
        <v>31</v>
      </c>
      <c r="X2936">
        <v>0</v>
      </c>
      <c r="Y2936" t="str">
        <f>IF(tblRides[[#This Row],[supply_demand_ratio]]&lt;0.8,"Below 0.8",IF(tblRides[[#This Row],[supply_demand_ratio]]&lt;1,"Between 0.8-1.0",IF(tblRides[[#This Row],[supply_demand_ratio]]&lt;=1.2,"Between 1.0-1.2","Above 1.2")))</f>
        <v>Above 1.2</v>
      </c>
    </row>
    <row r="2937" spans="1:25" x14ac:dyDescent="0.3">
      <c r="A2937" t="s">
        <v>2992</v>
      </c>
      <c r="B2937" s="1">
        <v>46049.061805555553</v>
      </c>
      <c r="C2937" s="2">
        <v>46049</v>
      </c>
      <c r="D2937">
        <v>1</v>
      </c>
      <c r="E2937" t="s">
        <v>43</v>
      </c>
      <c r="F2937" t="s">
        <v>26</v>
      </c>
      <c r="G2937">
        <v>20.8</v>
      </c>
      <c r="H2937">
        <v>380.58</v>
      </c>
      <c r="I2937">
        <v>369.16</v>
      </c>
      <c r="J2937">
        <v>1.1000000000000001</v>
      </c>
      <c r="K2937">
        <v>7.4</v>
      </c>
      <c r="L2937">
        <v>9.6999999999999993</v>
      </c>
      <c r="M2937">
        <v>69</v>
      </c>
      <c r="N2937" t="s">
        <v>41</v>
      </c>
      <c r="O2937">
        <v>1.6679999999999999</v>
      </c>
      <c r="P2937" t="s">
        <v>28</v>
      </c>
      <c r="Q2937" t="s">
        <v>29</v>
      </c>
      <c r="R2937">
        <v>4.95</v>
      </c>
      <c r="S2937">
        <v>6</v>
      </c>
      <c r="T2937">
        <v>-11.42</v>
      </c>
      <c r="U2937">
        <v>2.2999999999999998</v>
      </c>
      <c r="V2937" t="s">
        <v>587</v>
      </c>
      <c r="W2937" t="s">
        <v>45</v>
      </c>
      <c r="X2937">
        <v>1</v>
      </c>
      <c r="Y2937" t="str">
        <f>IF(tblRides[[#This Row],[supply_demand_ratio]]&lt;0.8,"Below 0.8",IF(tblRides[[#This Row],[supply_demand_ratio]]&lt;1,"Between 0.8-1.0",IF(tblRides[[#This Row],[supply_demand_ratio]]&lt;=1.2,"Between 1.0-1.2","Above 1.2")))</f>
        <v>Above 1.2</v>
      </c>
    </row>
    <row r="2938" spans="1:25" x14ac:dyDescent="0.3">
      <c r="A2938" t="s">
        <v>2993</v>
      </c>
      <c r="B2938" s="1">
        <v>46049.067361111112</v>
      </c>
      <c r="C2938" s="2">
        <v>46049</v>
      </c>
      <c r="D2938">
        <v>1</v>
      </c>
      <c r="E2938" t="s">
        <v>25</v>
      </c>
      <c r="F2938" t="s">
        <v>34</v>
      </c>
      <c r="G2938">
        <v>3.6</v>
      </c>
      <c r="H2938">
        <v>106.14</v>
      </c>
      <c r="I2938">
        <v>100.9</v>
      </c>
      <c r="J2938">
        <v>1.1000000000000001</v>
      </c>
      <c r="K2938">
        <v>3.7</v>
      </c>
      <c r="L2938">
        <v>1</v>
      </c>
      <c r="M2938">
        <v>139</v>
      </c>
      <c r="N2938" t="s">
        <v>27</v>
      </c>
      <c r="O2938">
        <v>1.331</v>
      </c>
      <c r="P2938" t="s">
        <v>28</v>
      </c>
      <c r="Q2938" t="s">
        <v>29</v>
      </c>
      <c r="R2938">
        <v>4.5999999999999996</v>
      </c>
      <c r="S2938">
        <v>0</v>
      </c>
      <c r="T2938">
        <v>-5.24</v>
      </c>
      <c r="U2938">
        <v>-2.7</v>
      </c>
      <c r="V2938" t="s">
        <v>587</v>
      </c>
      <c r="W2938" t="s">
        <v>31</v>
      </c>
      <c r="X2938">
        <v>1</v>
      </c>
      <c r="Y2938" t="str">
        <f>IF(tblRides[[#This Row],[supply_demand_ratio]]&lt;0.8,"Below 0.8",IF(tblRides[[#This Row],[supply_demand_ratio]]&lt;1,"Between 0.8-1.0",IF(tblRides[[#This Row],[supply_demand_ratio]]&lt;=1.2,"Between 1.0-1.2","Above 1.2")))</f>
        <v>Above 1.2</v>
      </c>
    </row>
    <row r="2939" spans="1:25" x14ac:dyDescent="0.3">
      <c r="A2939" t="s">
        <v>2994</v>
      </c>
      <c r="B2939" s="1">
        <v>46049.069444444445</v>
      </c>
      <c r="C2939" s="2">
        <v>46049</v>
      </c>
      <c r="D2939">
        <v>1</v>
      </c>
      <c r="E2939" t="s">
        <v>25</v>
      </c>
      <c r="F2939" t="s">
        <v>26</v>
      </c>
      <c r="G2939">
        <v>7.1</v>
      </c>
      <c r="H2939">
        <v>152.91</v>
      </c>
      <c r="I2939">
        <v>160.69</v>
      </c>
      <c r="J2939">
        <v>1</v>
      </c>
      <c r="K2939">
        <v>3.1</v>
      </c>
      <c r="L2939">
        <v>2.2999999999999998</v>
      </c>
      <c r="M2939">
        <v>143</v>
      </c>
      <c r="N2939" t="s">
        <v>41</v>
      </c>
      <c r="O2939">
        <v>1.94</v>
      </c>
      <c r="P2939" t="s">
        <v>28</v>
      </c>
      <c r="Q2939" t="s">
        <v>29</v>
      </c>
      <c r="R2939">
        <v>4.58</v>
      </c>
      <c r="S2939">
        <v>4</v>
      </c>
      <c r="T2939">
        <v>7.78</v>
      </c>
      <c r="U2939">
        <v>-0.8</v>
      </c>
      <c r="V2939" t="s">
        <v>587</v>
      </c>
      <c r="W2939" t="s">
        <v>31</v>
      </c>
      <c r="X2939">
        <v>1</v>
      </c>
      <c r="Y2939" t="str">
        <f>IF(tblRides[[#This Row],[supply_demand_ratio]]&lt;0.8,"Below 0.8",IF(tblRides[[#This Row],[supply_demand_ratio]]&lt;1,"Between 0.8-1.0",IF(tblRides[[#This Row],[supply_demand_ratio]]&lt;=1.2,"Between 1.0-1.2","Above 1.2")))</f>
        <v>Above 1.2</v>
      </c>
    </row>
    <row r="2940" spans="1:25" x14ac:dyDescent="0.3">
      <c r="A2940" t="s">
        <v>2995</v>
      </c>
      <c r="B2940" s="1">
        <v>46049.079861111109</v>
      </c>
      <c r="C2940" s="2">
        <v>46049</v>
      </c>
      <c r="D2940">
        <v>1</v>
      </c>
      <c r="E2940" t="s">
        <v>25</v>
      </c>
      <c r="F2940" t="s">
        <v>26</v>
      </c>
      <c r="G2940">
        <v>2.2999999999999998</v>
      </c>
      <c r="H2940">
        <v>86.86</v>
      </c>
      <c r="I2940">
        <v>86.03</v>
      </c>
      <c r="J2940">
        <v>1.2</v>
      </c>
      <c r="K2940">
        <v>6</v>
      </c>
      <c r="L2940">
        <v>5.9</v>
      </c>
      <c r="M2940">
        <v>121</v>
      </c>
      <c r="N2940" t="s">
        <v>27</v>
      </c>
      <c r="O2940">
        <v>0.86899999999999999</v>
      </c>
      <c r="P2940" t="s">
        <v>28</v>
      </c>
      <c r="Q2940" t="s">
        <v>29</v>
      </c>
      <c r="R2940">
        <v>4.42</v>
      </c>
      <c r="S2940">
        <v>31</v>
      </c>
      <c r="T2940">
        <v>-0.83</v>
      </c>
      <c r="U2940">
        <v>-0.1</v>
      </c>
      <c r="V2940" t="s">
        <v>587</v>
      </c>
      <c r="W2940" t="s">
        <v>45</v>
      </c>
      <c r="X2940">
        <v>1</v>
      </c>
      <c r="Y2940" t="str">
        <f>IF(tblRides[[#This Row],[supply_demand_ratio]]&lt;0.8,"Below 0.8",IF(tblRides[[#This Row],[supply_demand_ratio]]&lt;1,"Between 0.8-1.0",IF(tblRides[[#This Row],[supply_demand_ratio]]&lt;=1.2,"Between 1.0-1.2","Above 1.2")))</f>
        <v>Between 0.8-1.0</v>
      </c>
    </row>
    <row r="2941" spans="1:25" x14ac:dyDescent="0.3">
      <c r="A2941" t="s">
        <v>2996</v>
      </c>
      <c r="B2941" s="1">
        <v>46049.084722222222</v>
      </c>
      <c r="C2941" s="2">
        <v>46049</v>
      </c>
      <c r="D2941">
        <v>2</v>
      </c>
      <c r="E2941" t="s">
        <v>33</v>
      </c>
      <c r="F2941" t="s">
        <v>26</v>
      </c>
      <c r="G2941">
        <v>1.8</v>
      </c>
      <c r="H2941">
        <v>76.709999999999994</v>
      </c>
      <c r="I2941">
        <v>75.89</v>
      </c>
      <c r="J2941">
        <v>1.1000000000000001</v>
      </c>
      <c r="K2941">
        <v>3.8</v>
      </c>
      <c r="L2941">
        <v>6</v>
      </c>
      <c r="M2941">
        <v>98</v>
      </c>
      <c r="N2941" t="s">
        <v>41</v>
      </c>
      <c r="O2941">
        <v>1.4670000000000001</v>
      </c>
      <c r="P2941" t="s">
        <v>28</v>
      </c>
      <c r="Q2941" t="s">
        <v>29</v>
      </c>
      <c r="R2941">
        <v>4.82</v>
      </c>
      <c r="S2941">
        <v>6</v>
      </c>
      <c r="T2941">
        <v>-0.82</v>
      </c>
      <c r="U2941">
        <v>2.2000000000000002</v>
      </c>
      <c r="V2941" t="s">
        <v>587</v>
      </c>
      <c r="W2941" t="s">
        <v>31</v>
      </c>
      <c r="X2941">
        <v>1</v>
      </c>
      <c r="Y2941" t="str">
        <f>IF(tblRides[[#This Row],[supply_demand_ratio]]&lt;0.8,"Below 0.8",IF(tblRides[[#This Row],[supply_demand_ratio]]&lt;1,"Between 0.8-1.0",IF(tblRides[[#This Row],[supply_demand_ratio]]&lt;=1.2,"Between 1.0-1.2","Above 1.2")))</f>
        <v>Above 1.2</v>
      </c>
    </row>
    <row r="2942" spans="1:25" x14ac:dyDescent="0.3">
      <c r="A2942" t="s">
        <v>2997</v>
      </c>
      <c r="B2942" s="1">
        <v>46049.086111111108</v>
      </c>
      <c r="C2942" s="2">
        <v>46049</v>
      </c>
      <c r="D2942">
        <v>2</v>
      </c>
      <c r="E2942" t="s">
        <v>25</v>
      </c>
      <c r="F2942" t="s">
        <v>26</v>
      </c>
      <c r="G2942">
        <v>4.5</v>
      </c>
      <c r="H2942">
        <v>130.81</v>
      </c>
      <c r="I2942">
        <v>128.4</v>
      </c>
      <c r="J2942">
        <v>1.1000000000000001</v>
      </c>
      <c r="K2942">
        <v>4.4000000000000004</v>
      </c>
      <c r="L2942">
        <v>9</v>
      </c>
      <c r="M2942">
        <v>143</v>
      </c>
      <c r="N2942" t="s">
        <v>27</v>
      </c>
      <c r="O2942">
        <v>1.288</v>
      </c>
      <c r="P2942" t="s">
        <v>28</v>
      </c>
      <c r="Q2942" t="s">
        <v>29</v>
      </c>
      <c r="R2942">
        <v>4.6399999999999997</v>
      </c>
      <c r="S2942">
        <v>6</v>
      </c>
      <c r="T2942">
        <v>-2.41</v>
      </c>
      <c r="U2942">
        <v>4.5999999999999996</v>
      </c>
      <c r="V2942" t="s">
        <v>587</v>
      </c>
      <c r="W2942" t="s">
        <v>31</v>
      </c>
      <c r="X2942">
        <v>1</v>
      </c>
      <c r="Y2942" t="str">
        <f>IF(tblRides[[#This Row],[supply_demand_ratio]]&lt;0.8,"Below 0.8",IF(tblRides[[#This Row],[supply_demand_ratio]]&lt;1,"Between 0.8-1.0",IF(tblRides[[#This Row],[supply_demand_ratio]]&lt;=1.2,"Between 1.0-1.2","Above 1.2")))</f>
        <v>Above 1.2</v>
      </c>
    </row>
    <row r="2943" spans="1:25" x14ac:dyDescent="0.3">
      <c r="A2943" t="s">
        <v>2998</v>
      </c>
      <c r="B2943" s="1">
        <v>46049.086805555555</v>
      </c>
      <c r="C2943" s="2">
        <v>46049</v>
      </c>
      <c r="D2943">
        <v>2</v>
      </c>
      <c r="E2943" t="s">
        <v>43</v>
      </c>
      <c r="F2943" t="s">
        <v>34</v>
      </c>
      <c r="G2943">
        <v>6.9</v>
      </c>
      <c r="H2943">
        <v>154.79</v>
      </c>
      <c r="J2943">
        <v>1</v>
      </c>
      <c r="K2943">
        <v>3.4</v>
      </c>
      <c r="M2943">
        <v>73</v>
      </c>
      <c r="N2943" t="s">
        <v>41</v>
      </c>
      <c r="O2943">
        <v>2.2000000000000002</v>
      </c>
      <c r="P2943" t="s">
        <v>82</v>
      </c>
      <c r="Q2943" t="s">
        <v>83</v>
      </c>
      <c r="R2943">
        <v>4.7</v>
      </c>
      <c r="S2943">
        <v>0</v>
      </c>
      <c r="V2943" t="s">
        <v>587</v>
      </c>
      <c r="W2943" t="s">
        <v>31</v>
      </c>
      <c r="X2943">
        <v>0</v>
      </c>
      <c r="Y2943" t="str">
        <f>IF(tblRides[[#This Row],[supply_demand_ratio]]&lt;0.8,"Below 0.8",IF(tblRides[[#This Row],[supply_demand_ratio]]&lt;1,"Between 0.8-1.0",IF(tblRides[[#This Row],[supply_demand_ratio]]&lt;=1.2,"Between 1.0-1.2","Above 1.2")))</f>
        <v>Above 1.2</v>
      </c>
    </row>
    <row r="2944" spans="1:25" x14ac:dyDescent="0.3">
      <c r="A2944" t="s">
        <v>2999</v>
      </c>
      <c r="B2944" s="1">
        <v>46049.09375</v>
      </c>
      <c r="C2944" s="2">
        <v>46049</v>
      </c>
      <c r="D2944">
        <v>2</v>
      </c>
      <c r="E2944" t="s">
        <v>36</v>
      </c>
      <c r="F2944" t="s">
        <v>34</v>
      </c>
      <c r="G2944">
        <v>2.9</v>
      </c>
      <c r="H2944">
        <v>83.57</v>
      </c>
      <c r="I2944">
        <v>84.41</v>
      </c>
      <c r="J2944">
        <v>1</v>
      </c>
      <c r="K2944">
        <v>5.4</v>
      </c>
      <c r="L2944">
        <v>5.8</v>
      </c>
      <c r="M2944">
        <v>129</v>
      </c>
      <c r="N2944" t="s">
        <v>41</v>
      </c>
      <c r="O2944">
        <v>1.496</v>
      </c>
      <c r="P2944" t="s">
        <v>28</v>
      </c>
      <c r="Q2944" t="s">
        <v>29</v>
      </c>
      <c r="R2944">
        <v>4.72</v>
      </c>
      <c r="S2944">
        <v>0</v>
      </c>
      <c r="T2944">
        <v>0.84</v>
      </c>
      <c r="U2944">
        <v>0.4</v>
      </c>
      <c r="V2944" t="s">
        <v>587</v>
      </c>
      <c r="W2944" t="s">
        <v>45</v>
      </c>
      <c r="X2944">
        <v>1</v>
      </c>
      <c r="Y2944" t="str">
        <f>IF(tblRides[[#This Row],[supply_demand_ratio]]&lt;0.8,"Below 0.8",IF(tblRides[[#This Row],[supply_demand_ratio]]&lt;1,"Between 0.8-1.0",IF(tblRides[[#This Row],[supply_demand_ratio]]&lt;=1.2,"Between 1.0-1.2","Above 1.2")))</f>
        <v>Above 1.2</v>
      </c>
    </row>
    <row r="2945" spans="1:25" x14ac:dyDescent="0.3">
      <c r="A2945" t="s">
        <v>3000</v>
      </c>
      <c r="B2945" s="1">
        <v>46049.099305555559</v>
      </c>
      <c r="C2945" s="2">
        <v>46049</v>
      </c>
      <c r="D2945">
        <v>2</v>
      </c>
      <c r="E2945" t="s">
        <v>33</v>
      </c>
      <c r="F2945" t="s">
        <v>34</v>
      </c>
      <c r="G2945">
        <v>10</v>
      </c>
      <c r="H2945">
        <v>198.72</v>
      </c>
      <c r="J2945">
        <v>1</v>
      </c>
      <c r="K2945">
        <v>2</v>
      </c>
      <c r="L2945">
        <v>4.5</v>
      </c>
      <c r="M2945">
        <v>110</v>
      </c>
      <c r="N2945" t="s">
        <v>41</v>
      </c>
      <c r="O2945">
        <v>1.5429999999999999</v>
      </c>
      <c r="P2945" t="s">
        <v>37</v>
      </c>
      <c r="Q2945" t="s">
        <v>38</v>
      </c>
      <c r="R2945">
        <v>4.82</v>
      </c>
      <c r="S2945">
        <v>0</v>
      </c>
      <c r="U2945">
        <v>2.5</v>
      </c>
      <c r="V2945" t="s">
        <v>587</v>
      </c>
      <c r="W2945" t="s">
        <v>31</v>
      </c>
      <c r="X2945">
        <v>0</v>
      </c>
      <c r="Y2945" t="str">
        <f>IF(tblRides[[#This Row],[supply_demand_ratio]]&lt;0.8,"Below 0.8",IF(tblRides[[#This Row],[supply_demand_ratio]]&lt;1,"Between 0.8-1.0",IF(tblRides[[#This Row],[supply_demand_ratio]]&lt;=1.2,"Between 1.0-1.2","Above 1.2")))</f>
        <v>Above 1.2</v>
      </c>
    </row>
    <row r="2946" spans="1:25" x14ac:dyDescent="0.3">
      <c r="A2946" t="s">
        <v>3001</v>
      </c>
      <c r="B2946" s="1">
        <v>46049.105555555558</v>
      </c>
      <c r="C2946" s="2">
        <v>46049</v>
      </c>
      <c r="D2946">
        <v>2</v>
      </c>
      <c r="E2946" t="s">
        <v>33</v>
      </c>
      <c r="F2946" t="s">
        <v>26</v>
      </c>
      <c r="G2946">
        <v>7.3</v>
      </c>
      <c r="H2946">
        <v>164.34</v>
      </c>
      <c r="J2946">
        <v>1</v>
      </c>
      <c r="K2946">
        <v>4.7</v>
      </c>
      <c r="M2946">
        <v>104</v>
      </c>
      <c r="N2946" t="s">
        <v>41</v>
      </c>
      <c r="O2946">
        <v>1.8420000000000001</v>
      </c>
      <c r="P2946" t="s">
        <v>82</v>
      </c>
      <c r="Q2946" t="s">
        <v>83</v>
      </c>
      <c r="R2946">
        <v>4.6100000000000003</v>
      </c>
      <c r="S2946">
        <v>6</v>
      </c>
      <c r="V2946" t="s">
        <v>587</v>
      </c>
      <c r="W2946" t="s">
        <v>31</v>
      </c>
      <c r="X2946">
        <v>0</v>
      </c>
      <c r="Y2946" t="str">
        <f>IF(tblRides[[#This Row],[supply_demand_ratio]]&lt;0.8,"Below 0.8",IF(tblRides[[#This Row],[supply_demand_ratio]]&lt;1,"Between 0.8-1.0",IF(tblRides[[#This Row],[supply_demand_ratio]]&lt;=1.2,"Between 1.0-1.2","Above 1.2")))</f>
        <v>Above 1.2</v>
      </c>
    </row>
    <row r="2947" spans="1:25" x14ac:dyDescent="0.3">
      <c r="A2947" t="s">
        <v>3002</v>
      </c>
      <c r="B2947" s="1">
        <v>46049.12777777778</v>
      </c>
      <c r="C2947" s="2">
        <v>46049</v>
      </c>
      <c r="D2947">
        <v>3</v>
      </c>
      <c r="E2947" t="s">
        <v>25</v>
      </c>
      <c r="F2947" t="s">
        <v>26</v>
      </c>
      <c r="G2947">
        <v>6</v>
      </c>
      <c r="H2947">
        <v>144.25</v>
      </c>
      <c r="I2947">
        <v>136.30000000000001</v>
      </c>
      <c r="J2947">
        <v>1.2</v>
      </c>
      <c r="K2947">
        <v>3.6</v>
      </c>
      <c r="L2947">
        <v>3.9</v>
      </c>
      <c r="M2947">
        <v>133</v>
      </c>
      <c r="N2947" t="s">
        <v>27</v>
      </c>
      <c r="O2947">
        <v>0.98399999999999999</v>
      </c>
      <c r="P2947" t="s">
        <v>28</v>
      </c>
      <c r="Q2947" t="s">
        <v>29</v>
      </c>
      <c r="R2947">
        <v>4.79</v>
      </c>
      <c r="S2947">
        <v>4</v>
      </c>
      <c r="T2947">
        <v>-7.95</v>
      </c>
      <c r="U2947">
        <v>0.3</v>
      </c>
      <c r="V2947" t="s">
        <v>587</v>
      </c>
      <c r="W2947" t="s">
        <v>31</v>
      </c>
      <c r="X2947">
        <v>1</v>
      </c>
      <c r="Y2947" t="str">
        <f>IF(tblRides[[#This Row],[supply_demand_ratio]]&lt;0.8,"Below 0.8",IF(tblRides[[#This Row],[supply_demand_ratio]]&lt;1,"Between 0.8-1.0",IF(tblRides[[#This Row],[supply_demand_ratio]]&lt;=1.2,"Between 1.0-1.2","Above 1.2")))</f>
        <v>Between 0.8-1.0</v>
      </c>
    </row>
    <row r="2948" spans="1:25" x14ac:dyDescent="0.3">
      <c r="A2948" t="s">
        <v>3003</v>
      </c>
      <c r="B2948" s="1">
        <v>46049.149305555555</v>
      </c>
      <c r="C2948" s="2">
        <v>46049</v>
      </c>
      <c r="D2948">
        <v>3</v>
      </c>
      <c r="E2948" t="s">
        <v>62</v>
      </c>
      <c r="F2948" t="s">
        <v>26</v>
      </c>
      <c r="G2948">
        <v>3.2</v>
      </c>
      <c r="H2948">
        <v>96.04</v>
      </c>
      <c r="I2948">
        <v>92.85</v>
      </c>
      <c r="J2948">
        <v>1.1000000000000001</v>
      </c>
      <c r="K2948">
        <v>2</v>
      </c>
      <c r="L2948">
        <v>5.2</v>
      </c>
      <c r="M2948">
        <v>59</v>
      </c>
      <c r="N2948" t="s">
        <v>41</v>
      </c>
      <c r="O2948">
        <v>1.577</v>
      </c>
      <c r="P2948" t="s">
        <v>28</v>
      </c>
      <c r="Q2948" t="s">
        <v>29</v>
      </c>
      <c r="R2948">
        <v>4.4800000000000004</v>
      </c>
      <c r="S2948">
        <v>4</v>
      </c>
      <c r="T2948">
        <v>-3.19</v>
      </c>
      <c r="U2948">
        <v>3.2</v>
      </c>
      <c r="V2948" t="s">
        <v>587</v>
      </c>
      <c r="W2948" t="s">
        <v>31</v>
      </c>
      <c r="X2948">
        <v>1</v>
      </c>
      <c r="Y2948" t="str">
        <f>IF(tblRides[[#This Row],[supply_demand_ratio]]&lt;0.8,"Below 0.8",IF(tblRides[[#This Row],[supply_demand_ratio]]&lt;1,"Between 0.8-1.0",IF(tblRides[[#This Row],[supply_demand_ratio]]&lt;=1.2,"Between 1.0-1.2","Above 1.2")))</f>
        <v>Above 1.2</v>
      </c>
    </row>
    <row r="2949" spans="1:25" x14ac:dyDescent="0.3">
      <c r="A2949" t="s">
        <v>3004</v>
      </c>
      <c r="B2949" s="1">
        <v>46049.151388888888</v>
      </c>
      <c r="C2949" s="2">
        <v>46049</v>
      </c>
      <c r="D2949">
        <v>3</v>
      </c>
      <c r="E2949" t="s">
        <v>43</v>
      </c>
      <c r="F2949" t="s">
        <v>26</v>
      </c>
      <c r="G2949">
        <v>3.5</v>
      </c>
      <c r="H2949">
        <v>91.7</v>
      </c>
      <c r="I2949">
        <v>86.92</v>
      </c>
      <c r="J2949">
        <v>1</v>
      </c>
      <c r="K2949">
        <v>6.5</v>
      </c>
      <c r="L2949">
        <v>1.6</v>
      </c>
      <c r="M2949">
        <v>69</v>
      </c>
      <c r="N2949" t="s">
        <v>41</v>
      </c>
      <c r="O2949">
        <v>1.655</v>
      </c>
      <c r="P2949" t="s">
        <v>28</v>
      </c>
      <c r="Q2949" t="s">
        <v>29</v>
      </c>
      <c r="R2949">
        <v>4.96</v>
      </c>
      <c r="S2949">
        <v>8</v>
      </c>
      <c r="T2949">
        <v>-4.78</v>
      </c>
      <c r="U2949">
        <v>-4.9000000000000004</v>
      </c>
      <c r="V2949" t="s">
        <v>587</v>
      </c>
      <c r="W2949" t="s">
        <v>45</v>
      </c>
      <c r="X2949">
        <v>1</v>
      </c>
      <c r="Y2949" t="str">
        <f>IF(tblRides[[#This Row],[supply_demand_ratio]]&lt;0.8,"Below 0.8",IF(tblRides[[#This Row],[supply_demand_ratio]]&lt;1,"Between 0.8-1.0",IF(tblRides[[#This Row],[supply_demand_ratio]]&lt;=1.2,"Between 1.0-1.2","Above 1.2")))</f>
        <v>Above 1.2</v>
      </c>
    </row>
    <row r="2950" spans="1:25" x14ac:dyDescent="0.3">
      <c r="A2950" t="s">
        <v>3005</v>
      </c>
      <c r="B2950" s="1">
        <v>46049.163194444445</v>
      </c>
      <c r="C2950" s="2">
        <v>46049</v>
      </c>
      <c r="D2950">
        <v>3</v>
      </c>
      <c r="E2950" t="s">
        <v>25</v>
      </c>
      <c r="F2950" t="s">
        <v>34</v>
      </c>
      <c r="G2950">
        <v>4.7</v>
      </c>
      <c r="H2950">
        <v>129.38</v>
      </c>
      <c r="I2950">
        <v>135.22999999999999</v>
      </c>
      <c r="J2950">
        <v>1.1000000000000001</v>
      </c>
      <c r="K2950">
        <v>3.4</v>
      </c>
      <c r="L2950">
        <v>3.5</v>
      </c>
      <c r="M2950">
        <v>129</v>
      </c>
      <c r="N2950" t="s">
        <v>27</v>
      </c>
      <c r="O2950">
        <v>1.222</v>
      </c>
      <c r="P2950" t="s">
        <v>28</v>
      </c>
      <c r="Q2950" t="s">
        <v>29</v>
      </c>
      <c r="R2950">
        <v>4.28</v>
      </c>
      <c r="S2950">
        <v>0</v>
      </c>
      <c r="T2950">
        <v>5.85</v>
      </c>
      <c r="U2950">
        <v>0.1</v>
      </c>
      <c r="V2950" t="s">
        <v>587</v>
      </c>
      <c r="W2950" t="s">
        <v>31</v>
      </c>
      <c r="X2950">
        <v>1</v>
      </c>
      <c r="Y2950" t="str">
        <f>IF(tblRides[[#This Row],[supply_demand_ratio]]&lt;0.8,"Below 0.8",IF(tblRides[[#This Row],[supply_demand_ratio]]&lt;1,"Between 0.8-1.0",IF(tblRides[[#This Row],[supply_demand_ratio]]&lt;=1.2,"Between 1.0-1.2","Above 1.2")))</f>
        <v>Above 1.2</v>
      </c>
    </row>
    <row r="2951" spans="1:25" x14ac:dyDescent="0.3">
      <c r="A2951" t="s">
        <v>3006</v>
      </c>
      <c r="B2951" s="1">
        <v>46049.173611111109</v>
      </c>
      <c r="C2951" s="2">
        <v>46049</v>
      </c>
      <c r="D2951">
        <v>4</v>
      </c>
      <c r="E2951" t="s">
        <v>62</v>
      </c>
      <c r="F2951" t="s">
        <v>26</v>
      </c>
      <c r="G2951">
        <v>3.7</v>
      </c>
      <c r="H2951">
        <v>85.88</v>
      </c>
      <c r="I2951">
        <v>84.49</v>
      </c>
      <c r="J2951">
        <v>1</v>
      </c>
      <c r="K2951">
        <v>6.3</v>
      </c>
      <c r="L2951">
        <v>7.2</v>
      </c>
      <c r="M2951">
        <v>69</v>
      </c>
      <c r="N2951" t="s">
        <v>41</v>
      </c>
      <c r="O2951">
        <v>2.2000000000000002</v>
      </c>
      <c r="P2951" t="s">
        <v>28</v>
      </c>
      <c r="Q2951" t="s">
        <v>29</v>
      </c>
      <c r="R2951">
        <v>4.5</v>
      </c>
      <c r="S2951">
        <v>21</v>
      </c>
      <c r="T2951">
        <v>-1.39</v>
      </c>
      <c r="U2951">
        <v>0.9</v>
      </c>
      <c r="V2951" t="s">
        <v>587</v>
      </c>
      <c r="W2951" t="s">
        <v>45</v>
      </c>
      <c r="X2951">
        <v>1</v>
      </c>
      <c r="Y2951" t="str">
        <f>IF(tblRides[[#This Row],[supply_demand_ratio]]&lt;0.8,"Below 0.8",IF(tblRides[[#This Row],[supply_demand_ratio]]&lt;1,"Between 0.8-1.0",IF(tblRides[[#This Row],[supply_demand_ratio]]&lt;=1.2,"Between 1.0-1.2","Above 1.2")))</f>
        <v>Above 1.2</v>
      </c>
    </row>
    <row r="2952" spans="1:25" x14ac:dyDescent="0.3">
      <c r="A2952" t="s">
        <v>3007</v>
      </c>
      <c r="B2952" s="1">
        <v>46049.181944444441</v>
      </c>
      <c r="C2952" s="2">
        <v>46049</v>
      </c>
      <c r="D2952">
        <v>4</v>
      </c>
      <c r="E2952" t="s">
        <v>33</v>
      </c>
      <c r="F2952" t="s">
        <v>26</v>
      </c>
      <c r="G2952">
        <v>4.3</v>
      </c>
      <c r="H2952">
        <v>100.15</v>
      </c>
      <c r="I2952">
        <v>94.07</v>
      </c>
      <c r="J2952">
        <v>1</v>
      </c>
      <c r="K2952">
        <v>5.7</v>
      </c>
      <c r="L2952">
        <v>6.3</v>
      </c>
      <c r="M2952">
        <v>103</v>
      </c>
      <c r="N2952" t="s">
        <v>27</v>
      </c>
      <c r="O2952">
        <v>1.2529999999999999</v>
      </c>
      <c r="P2952" t="s">
        <v>28</v>
      </c>
      <c r="Q2952" t="s">
        <v>29</v>
      </c>
      <c r="R2952">
        <v>4.8499999999999996</v>
      </c>
      <c r="S2952">
        <v>7</v>
      </c>
      <c r="T2952">
        <v>-6.08</v>
      </c>
      <c r="U2952">
        <v>0.6</v>
      </c>
      <c r="V2952" t="s">
        <v>587</v>
      </c>
      <c r="W2952" t="s">
        <v>45</v>
      </c>
      <c r="X2952">
        <v>1</v>
      </c>
      <c r="Y2952" t="str">
        <f>IF(tblRides[[#This Row],[supply_demand_ratio]]&lt;0.8,"Below 0.8",IF(tblRides[[#This Row],[supply_demand_ratio]]&lt;1,"Between 0.8-1.0",IF(tblRides[[#This Row],[supply_demand_ratio]]&lt;=1.2,"Between 1.0-1.2","Above 1.2")))</f>
        <v>Above 1.2</v>
      </c>
    </row>
    <row r="2953" spans="1:25" x14ac:dyDescent="0.3">
      <c r="A2953" t="s">
        <v>3008</v>
      </c>
      <c r="B2953" s="1">
        <v>46049.186805555553</v>
      </c>
      <c r="C2953" s="2">
        <v>46049</v>
      </c>
      <c r="D2953">
        <v>4</v>
      </c>
      <c r="E2953" t="s">
        <v>33</v>
      </c>
      <c r="F2953" t="s">
        <v>26</v>
      </c>
      <c r="G2953">
        <v>3.2</v>
      </c>
      <c r="H2953">
        <v>104.14</v>
      </c>
      <c r="I2953">
        <v>105.66</v>
      </c>
      <c r="J2953">
        <v>1.1000000000000001</v>
      </c>
      <c r="K2953">
        <v>2.7</v>
      </c>
      <c r="L2953">
        <v>1.1000000000000001</v>
      </c>
      <c r="M2953">
        <v>103</v>
      </c>
      <c r="N2953" t="s">
        <v>41</v>
      </c>
      <c r="O2953">
        <v>1.337</v>
      </c>
      <c r="P2953" t="s">
        <v>28</v>
      </c>
      <c r="Q2953" t="s">
        <v>29</v>
      </c>
      <c r="R2953">
        <v>4.84</v>
      </c>
      <c r="S2953">
        <v>13</v>
      </c>
      <c r="T2953">
        <v>1.52</v>
      </c>
      <c r="U2953">
        <v>-1.6</v>
      </c>
      <c r="V2953" t="s">
        <v>587</v>
      </c>
      <c r="W2953" t="s">
        <v>31</v>
      </c>
      <c r="X2953">
        <v>1</v>
      </c>
      <c r="Y2953" t="str">
        <f>IF(tblRides[[#This Row],[supply_demand_ratio]]&lt;0.8,"Below 0.8",IF(tblRides[[#This Row],[supply_demand_ratio]]&lt;1,"Between 0.8-1.0",IF(tblRides[[#This Row],[supply_demand_ratio]]&lt;=1.2,"Between 1.0-1.2","Above 1.2")))</f>
        <v>Above 1.2</v>
      </c>
    </row>
    <row r="2954" spans="1:25" x14ac:dyDescent="0.3">
      <c r="A2954" t="s">
        <v>3009</v>
      </c>
      <c r="B2954" s="1">
        <v>46049.194444444445</v>
      </c>
      <c r="C2954" s="2">
        <v>46049</v>
      </c>
      <c r="D2954">
        <v>4</v>
      </c>
      <c r="E2954" t="s">
        <v>62</v>
      </c>
      <c r="F2954" t="s">
        <v>34</v>
      </c>
      <c r="G2954">
        <v>7.8</v>
      </c>
      <c r="H2954">
        <v>137.13999999999999</v>
      </c>
      <c r="I2954">
        <v>133.51</v>
      </c>
      <c r="J2954">
        <v>1</v>
      </c>
      <c r="K2954">
        <v>6.7</v>
      </c>
      <c r="L2954">
        <v>10.1</v>
      </c>
      <c r="M2954">
        <v>58</v>
      </c>
      <c r="N2954" t="s">
        <v>41</v>
      </c>
      <c r="O2954">
        <v>2.0739999999999998</v>
      </c>
      <c r="P2954" t="s">
        <v>28</v>
      </c>
      <c r="Q2954" t="s">
        <v>29</v>
      </c>
      <c r="R2954">
        <v>4.84</v>
      </c>
      <c r="S2954">
        <v>0</v>
      </c>
      <c r="T2954">
        <v>-3.63</v>
      </c>
      <c r="U2954">
        <v>3.4</v>
      </c>
      <c r="V2954" t="s">
        <v>587</v>
      </c>
      <c r="W2954" t="s">
        <v>45</v>
      </c>
      <c r="X2954">
        <v>1</v>
      </c>
      <c r="Y2954" t="str">
        <f>IF(tblRides[[#This Row],[supply_demand_ratio]]&lt;0.8,"Below 0.8",IF(tblRides[[#This Row],[supply_demand_ratio]]&lt;1,"Between 0.8-1.0",IF(tblRides[[#This Row],[supply_demand_ratio]]&lt;=1.2,"Between 1.0-1.2","Above 1.2")))</f>
        <v>Above 1.2</v>
      </c>
    </row>
    <row r="2955" spans="1:25" x14ac:dyDescent="0.3">
      <c r="A2955" t="s">
        <v>3010</v>
      </c>
      <c r="B2955" s="1">
        <v>46049.197916666664</v>
      </c>
      <c r="C2955" s="2">
        <v>46049</v>
      </c>
      <c r="D2955">
        <v>4</v>
      </c>
      <c r="E2955" t="s">
        <v>25</v>
      </c>
      <c r="F2955" t="s">
        <v>26</v>
      </c>
      <c r="G2955">
        <v>2.1</v>
      </c>
      <c r="H2955">
        <v>77.97</v>
      </c>
      <c r="I2955">
        <v>80.69</v>
      </c>
      <c r="J2955">
        <v>1</v>
      </c>
      <c r="K2955">
        <v>3.7</v>
      </c>
      <c r="L2955">
        <v>5.3</v>
      </c>
      <c r="M2955">
        <v>144</v>
      </c>
      <c r="N2955" t="s">
        <v>41</v>
      </c>
      <c r="O2955">
        <v>1.5880000000000001</v>
      </c>
      <c r="P2955" t="s">
        <v>28</v>
      </c>
      <c r="Q2955" t="s">
        <v>29</v>
      </c>
      <c r="R2955">
        <v>4.46</v>
      </c>
      <c r="S2955">
        <v>30</v>
      </c>
      <c r="T2955">
        <v>2.72</v>
      </c>
      <c r="U2955">
        <v>1.6</v>
      </c>
      <c r="V2955" t="s">
        <v>587</v>
      </c>
      <c r="W2955" t="s">
        <v>31</v>
      </c>
      <c r="X2955">
        <v>1</v>
      </c>
      <c r="Y2955" t="str">
        <f>IF(tblRides[[#This Row],[supply_demand_ratio]]&lt;0.8,"Below 0.8",IF(tblRides[[#This Row],[supply_demand_ratio]]&lt;1,"Between 0.8-1.0",IF(tblRides[[#This Row],[supply_demand_ratio]]&lt;=1.2,"Between 1.0-1.2","Above 1.2")))</f>
        <v>Above 1.2</v>
      </c>
    </row>
    <row r="2956" spans="1:25" x14ac:dyDescent="0.3">
      <c r="A2956" t="s">
        <v>3011</v>
      </c>
      <c r="B2956" s="1">
        <v>46049.201388888891</v>
      </c>
      <c r="C2956" s="2">
        <v>46049</v>
      </c>
      <c r="D2956">
        <v>4</v>
      </c>
      <c r="E2956" t="s">
        <v>36</v>
      </c>
      <c r="F2956" t="s">
        <v>26</v>
      </c>
      <c r="G2956">
        <v>10.9</v>
      </c>
      <c r="H2956">
        <v>214.53</v>
      </c>
      <c r="I2956">
        <v>209.33</v>
      </c>
      <c r="J2956">
        <v>1</v>
      </c>
      <c r="K2956">
        <v>2.8</v>
      </c>
      <c r="L2956">
        <v>1</v>
      </c>
      <c r="M2956">
        <v>113</v>
      </c>
      <c r="N2956" t="s">
        <v>41</v>
      </c>
      <c r="O2956">
        <v>1.669</v>
      </c>
      <c r="P2956" t="s">
        <v>28</v>
      </c>
      <c r="Q2956" t="s">
        <v>29</v>
      </c>
      <c r="R2956">
        <v>4.12</v>
      </c>
      <c r="S2956">
        <v>5</v>
      </c>
      <c r="T2956">
        <v>-5.2</v>
      </c>
      <c r="U2956">
        <v>-1.8</v>
      </c>
      <c r="V2956" t="s">
        <v>587</v>
      </c>
      <c r="W2956" t="s">
        <v>31</v>
      </c>
      <c r="X2956">
        <v>1</v>
      </c>
      <c r="Y2956" t="str">
        <f>IF(tblRides[[#This Row],[supply_demand_ratio]]&lt;0.8,"Below 0.8",IF(tblRides[[#This Row],[supply_demand_ratio]]&lt;1,"Between 0.8-1.0",IF(tblRides[[#This Row],[supply_demand_ratio]]&lt;=1.2,"Between 1.0-1.2","Above 1.2")))</f>
        <v>Above 1.2</v>
      </c>
    </row>
    <row r="2957" spans="1:25" x14ac:dyDescent="0.3">
      <c r="A2957" t="s">
        <v>3012</v>
      </c>
      <c r="B2957" s="1">
        <v>46049.209027777775</v>
      </c>
      <c r="C2957" s="2">
        <v>46049</v>
      </c>
      <c r="D2957">
        <v>5</v>
      </c>
      <c r="E2957" t="s">
        <v>33</v>
      </c>
      <c r="F2957" t="s">
        <v>34</v>
      </c>
      <c r="G2957">
        <v>3.8</v>
      </c>
      <c r="H2957">
        <v>92.38</v>
      </c>
      <c r="I2957">
        <v>91.05</v>
      </c>
      <c r="J2957">
        <v>1</v>
      </c>
      <c r="K2957">
        <v>2.2000000000000002</v>
      </c>
      <c r="L2957">
        <v>4.8</v>
      </c>
      <c r="M2957">
        <v>99</v>
      </c>
      <c r="N2957" t="s">
        <v>41</v>
      </c>
      <c r="O2957">
        <v>1.397</v>
      </c>
      <c r="P2957" t="s">
        <v>28</v>
      </c>
      <c r="Q2957" t="s">
        <v>29</v>
      </c>
      <c r="R2957">
        <v>4.99</v>
      </c>
      <c r="S2957">
        <v>0</v>
      </c>
      <c r="T2957">
        <v>-1.33</v>
      </c>
      <c r="U2957">
        <v>2.6</v>
      </c>
      <c r="V2957" t="s">
        <v>587</v>
      </c>
      <c r="W2957" t="s">
        <v>31</v>
      </c>
      <c r="X2957">
        <v>1</v>
      </c>
      <c r="Y2957" t="str">
        <f>IF(tblRides[[#This Row],[supply_demand_ratio]]&lt;0.8,"Below 0.8",IF(tblRides[[#This Row],[supply_demand_ratio]]&lt;1,"Between 0.8-1.0",IF(tblRides[[#This Row],[supply_demand_ratio]]&lt;=1.2,"Between 1.0-1.2","Above 1.2")))</f>
        <v>Above 1.2</v>
      </c>
    </row>
    <row r="2958" spans="1:25" x14ac:dyDescent="0.3">
      <c r="A2958" t="s">
        <v>3013</v>
      </c>
      <c r="B2958" s="1">
        <v>46049.219444444447</v>
      </c>
      <c r="C2958" s="2">
        <v>46049</v>
      </c>
      <c r="D2958">
        <v>5</v>
      </c>
      <c r="E2958" t="s">
        <v>43</v>
      </c>
      <c r="F2958" t="s">
        <v>26</v>
      </c>
      <c r="G2958">
        <v>8.1</v>
      </c>
      <c r="H2958">
        <v>167.36</v>
      </c>
      <c r="I2958">
        <v>180.5</v>
      </c>
      <c r="J2958">
        <v>1</v>
      </c>
      <c r="K2958">
        <v>2.6</v>
      </c>
      <c r="L2958">
        <v>2.9</v>
      </c>
      <c r="M2958">
        <v>78</v>
      </c>
      <c r="N2958" t="s">
        <v>41</v>
      </c>
      <c r="O2958">
        <v>2.1850000000000001</v>
      </c>
      <c r="P2958" t="s">
        <v>28</v>
      </c>
      <c r="Q2958" t="s">
        <v>29</v>
      </c>
      <c r="R2958">
        <v>4.72</v>
      </c>
      <c r="S2958">
        <v>16</v>
      </c>
      <c r="T2958">
        <v>13.14</v>
      </c>
      <c r="U2958">
        <v>0.3</v>
      </c>
      <c r="V2958" t="s">
        <v>587</v>
      </c>
      <c r="W2958" t="s">
        <v>31</v>
      </c>
      <c r="X2958">
        <v>1</v>
      </c>
      <c r="Y2958" t="str">
        <f>IF(tblRides[[#This Row],[supply_demand_ratio]]&lt;0.8,"Below 0.8",IF(tblRides[[#This Row],[supply_demand_ratio]]&lt;1,"Between 0.8-1.0",IF(tblRides[[#This Row],[supply_demand_ratio]]&lt;=1.2,"Between 1.0-1.2","Above 1.2")))</f>
        <v>Above 1.2</v>
      </c>
    </row>
    <row r="2959" spans="1:25" x14ac:dyDescent="0.3">
      <c r="A2959" t="s">
        <v>3014</v>
      </c>
      <c r="B2959" s="1">
        <v>46049.23333333333</v>
      </c>
      <c r="C2959" s="2">
        <v>46049</v>
      </c>
      <c r="D2959">
        <v>5</v>
      </c>
      <c r="E2959" t="s">
        <v>25</v>
      </c>
      <c r="F2959" t="s">
        <v>26</v>
      </c>
      <c r="G2959">
        <v>5.8</v>
      </c>
      <c r="H2959">
        <v>168.71</v>
      </c>
      <c r="I2959">
        <v>169.28</v>
      </c>
      <c r="J2959">
        <v>1.2</v>
      </c>
      <c r="K2959">
        <v>5.3</v>
      </c>
      <c r="L2959">
        <v>8.8000000000000007</v>
      </c>
      <c r="M2959">
        <v>142</v>
      </c>
      <c r="N2959" t="s">
        <v>27</v>
      </c>
      <c r="O2959">
        <v>1.103</v>
      </c>
      <c r="P2959" t="s">
        <v>28</v>
      </c>
      <c r="Q2959" t="s">
        <v>29</v>
      </c>
      <c r="R2959">
        <v>4.84</v>
      </c>
      <c r="S2959">
        <v>5</v>
      </c>
      <c r="T2959">
        <v>0.56999999999999995</v>
      </c>
      <c r="U2959">
        <v>3.5</v>
      </c>
      <c r="V2959" t="s">
        <v>587</v>
      </c>
      <c r="W2959" t="s">
        <v>45</v>
      </c>
      <c r="X2959">
        <v>1</v>
      </c>
      <c r="Y2959" t="str">
        <f>IF(tblRides[[#This Row],[supply_demand_ratio]]&lt;0.8,"Below 0.8",IF(tblRides[[#This Row],[supply_demand_ratio]]&lt;1,"Between 0.8-1.0",IF(tblRides[[#This Row],[supply_demand_ratio]]&lt;=1.2,"Between 1.0-1.2","Above 1.2")))</f>
        <v>Between 1.0-1.2</v>
      </c>
    </row>
    <row r="2960" spans="1:25" x14ac:dyDescent="0.3">
      <c r="A2960" t="s">
        <v>3015</v>
      </c>
      <c r="B2960" s="1">
        <v>46049.262499999997</v>
      </c>
      <c r="C2960" s="2">
        <v>46049</v>
      </c>
      <c r="D2960">
        <v>6</v>
      </c>
      <c r="E2960" t="s">
        <v>25</v>
      </c>
      <c r="F2960" t="s">
        <v>26</v>
      </c>
      <c r="G2960">
        <v>1.8</v>
      </c>
      <c r="H2960">
        <v>79.569999999999993</v>
      </c>
      <c r="I2960">
        <v>79.62</v>
      </c>
      <c r="J2960">
        <v>1.2</v>
      </c>
      <c r="K2960">
        <v>3.6</v>
      </c>
      <c r="L2960">
        <v>8.4</v>
      </c>
      <c r="M2960">
        <v>120</v>
      </c>
      <c r="N2960" t="s">
        <v>27</v>
      </c>
      <c r="O2960">
        <v>0.91700000000000004</v>
      </c>
      <c r="P2960" t="s">
        <v>28</v>
      </c>
      <c r="Q2960" t="s">
        <v>29</v>
      </c>
      <c r="R2960">
        <v>4.54</v>
      </c>
      <c r="S2960">
        <v>12</v>
      </c>
      <c r="T2960">
        <v>0.05</v>
      </c>
      <c r="U2960">
        <v>4.8</v>
      </c>
      <c r="V2960" t="s">
        <v>587</v>
      </c>
      <c r="W2960" t="s">
        <v>31</v>
      </c>
      <c r="X2960">
        <v>1</v>
      </c>
      <c r="Y2960" t="str">
        <f>IF(tblRides[[#This Row],[supply_demand_ratio]]&lt;0.8,"Below 0.8",IF(tblRides[[#This Row],[supply_demand_ratio]]&lt;1,"Between 0.8-1.0",IF(tblRides[[#This Row],[supply_demand_ratio]]&lt;=1.2,"Between 1.0-1.2","Above 1.2")))</f>
        <v>Between 0.8-1.0</v>
      </c>
    </row>
    <row r="2961" spans="1:25" x14ac:dyDescent="0.3">
      <c r="A2961" t="s">
        <v>3016</v>
      </c>
      <c r="B2961" s="1">
        <v>46049.270138888889</v>
      </c>
      <c r="C2961" s="2">
        <v>46049</v>
      </c>
      <c r="D2961">
        <v>6</v>
      </c>
      <c r="E2961" t="s">
        <v>62</v>
      </c>
      <c r="F2961" t="s">
        <v>26</v>
      </c>
      <c r="G2961">
        <v>10.5</v>
      </c>
      <c r="H2961">
        <v>203.55</v>
      </c>
      <c r="I2961">
        <v>204.44</v>
      </c>
      <c r="J2961">
        <v>1</v>
      </c>
      <c r="K2961">
        <v>5.3</v>
      </c>
      <c r="L2961">
        <v>6.3</v>
      </c>
      <c r="M2961">
        <v>56</v>
      </c>
      <c r="N2961" t="s">
        <v>41</v>
      </c>
      <c r="O2961">
        <v>1.6830000000000001</v>
      </c>
      <c r="P2961" t="s">
        <v>28</v>
      </c>
      <c r="Q2961" t="s">
        <v>29</v>
      </c>
      <c r="R2961">
        <v>4.71</v>
      </c>
      <c r="S2961">
        <v>77</v>
      </c>
      <c r="T2961">
        <v>0.89</v>
      </c>
      <c r="U2961">
        <v>1</v>
      </c>
      <c r="V2961" t="s">
        <v>587</v>
      </c>
      <c r="W2961" t="s">
        <v>45</v>
      </c>
      <c r="X2961">
        <v>1</v>
      </c>
      <c r="Y2961" t="str">
        <f>IF(tblRides[[#This Row],[supply_demand_ratio]]&lt;0.8,"Below 0.8",IF(tblRides[[#This Row],[supply_demand_ratio]]&lt;1,"Between 0.8-1.0",IF(tblRides[[#This Row],[supply_demand_ratio]]&lt;=1.2,"Between 1.0-1.2","Above 1.2")))</f>
        <v>Above 1.2</v>
      </c>
    </row>
    <row r="2962" spans="1:25" x14ac:dyDescent="0.3">
      <c r="A2962" t="s">
        <v>3017</v>
      </c>
      <c r="B2962" s="1">
        <v>46049.276388888888</v>
      </c>
      <c r="C2962" s="2">
        <v>46049</v>
      </c>
      <c r="D2962">
        <v>6</v>
      </c>
      <c r="E2962" t="s">
        <v>25</v>
      </c>
      <c r="F2962" t="s">
        <v>26</v>
      </c>
      <c r="G2962">
        <v>16.5</v>
      </c>
      <c r="H2962">
        <v>327.54000000000002</v>
      </c>
      <c r="J2962">
        <v>1</v>
      </c>
      <c r="K2962">
        <v>3.3</v>
      </c>
      <c r="L2962">
        <v>1.8</v>
      </c>
      <c r="M2962">
        <v>127</v>
      </c>
      <c r="N2962" t="s">
        <v>27</v>
      </c>
      <c r="O2962">
        <v>1.1180000000000001</v>
      </c>
      <c r="P2962" t="s">
        <v>37</v>
      </c>
      <c r="Q2962" t="s">
        <v>38</v>
      </c>
      <c r="R2962">
        <v>4.4000000000000004</v>
      </c>
      <c r="S2962">
        <v>3</v>
      </c>
      <c r="U2962">
        <v>-1.5</v>
      </c>
      <c r="V2962" t="s">
        <v>587</v>
      </c>
      <c r="W2962" t="s">
        <v>31</v>
      </c>
      <c r="X2962">
        <v>0</v>
      </c>
      <c r="Y2962" t="str">
        <f>IF(tblRides[[#This Row],[supply_demand_ratio]]&lt;0.8,"Below 0.8",IF(tblRides[[#This Row],[supply_demand_ratio]]&lt;1,"Between 0.8-1.0",IF(tblRides[[#This Row],[supply_demand_ratio]]&lt;=1.2,"Between 1.0-1.2","Above 1.2")))</f>
        <v>Between 1.0-1.2</v>
      </c>
    </row>
    <row r="2963" spans="1:25" x14ac:dyDescent="0.3">
      <c r="A2963" t="s">
        <v>3018</v>
      </c>
      <c r="B2963" s="1">
        <v>46049.284722222219</v>
      </c>
      <c r="C2963" s="2">
        <v>46049</v>
      </c>
      <c r="D2963">
        <v>6</v>
      </c>
      <c r="E2963" t="s">
        <v>25</v>
      </c>
      <c r="F2963" t="s">
        <v>26</v>
      </c>
      <c r="G2963">
        <v>5.0999999999999996</v>
      </c>
      <c r="H2963">
        <v>112.18</v>
      </c>
      <c r="I2963">
        <v>120.39</v>
      </c>
      <c r="J2963">
        <v>1</v>
      </c>
      <c r="K2963">
        <v>6.4</v>
      </c>
      <c r="L2963">
        <v>9.9</v>
      </c>
      <c r="M2963">
        <v>123</v>
      </c>
      <c r="N2963" t="s">
        <v>41</v>
      </c>
      <c r="O2963">
        <v>1.2769999999999999</v>
      </c>
      <c r="P2963" t="s">
        <v>28</v>
      </c>
      <c r="Q2963" t="s">
        <v>29</v>
      </c>
      <c r="R2963">
        <v>4.66</v>
      </c>
      <c r="S2963">
        <v>34</v>
      </c>
      <c r="T2963">
        <v>8.2100000000000009</v>
      </c>
      <c r="U2963">
        <v>3.5</v>
      </c>
      <c r="V2963" t="s">
        <v>587</v>
      </c>
      <c r="W2963" t="s">
        <v>45</v>
      </c>
      <c r="X2963">
        <v>1</v>
      </c>
      <c r="Y2963" t="str">
        <f>IF(tblRides[[#This Row],[supply_demand_ratio]]&lt;0.8,"Below 0.8",IF(tblRides[[#This Row],[supply_demand_ratio]]&lt;1,"Between 0.8-1.0",IF(tblRides[[#This Row],[supply_demand_ratio]]&lt;=1.2,"Between 1.0-1.2","Above 1.2")))</f>
        <v>Above 1.2</v>
      </c>
    </row>
    <row r="2964" spans="1:25" x14ac:dyDescent="0.3">
      <c r="A2964" t="s">
        <v>3019</v>
      </c>
      <c r="B2964" s="1">
        <v>46049.307638888888</v>
      </c>
      <c r="C2964" s="2">
        <v>46049</v>
      </c>
      <c r="D2964">
        <v>7</v>
      </c>
      <c r="E2964" t="s">
        <v>36</v>
      </c>
      <c r="F2964" t="s">
        <v>26</v>
      </c>
      <c r="G2964">
        <v>1.2</v>
      </c>
      <c r="H2964">
        <v>71.39</v>
      </c>
      <c r="I2964">
        <v>69.17</v>
      </c>
      <c r="J2964">
        <v>1.2</v>
      </c>
      <c r="K2964">
        <v>5.3</v>
      </c>
      <c r="L2964">
        <v>10.6</v>
      </c>
      <c r="M2964">
        <v>97</v>
      </c>
      <c r="N2964" t="s">
        <v>27</v>
      </c>
      <c r="O2964">
        <v>0.79900000000000004</v>
      </c>
      <c r="P2964" t="s">
        <v>28</v>
      </c>
      <c r="Q2964" t="s">
        <v>29</v>
      </c>
      <c r="R2964">
        <v>4.8899999999999997</v>
      </c>
      <c r="S2964">
        <v>5</v>
      </c>
      <c r="T2964">
        <v>-2.2200000000000002</v>
      </c>
      <c r="U2964">
        <v>5.3</v>
      </c>
      <c r="V2964" t="s">
        <v>587</v>
      </c>
      <c r="W2964" t="s">
        <v>45</v>
      </c>
      <c r="X2964">
        <v>1</v>
      </c>
      <c r="Y2964" t="str">
        <f>IF(tblRides[[#This Row],[supply_demand_ratio]]&lt;0.8,"Below 0.8",IF(tblRides[[#This Row],[supply_demand_ratio]]&lt;1,"Between 0.8-1.0",IF(tblRides[[#This Row],[supply_demand_ratio]]&lt;=1.2,"Between 1.0-1.2","Above 1.2")))</f>
        <v>Below 0.8</v>
      </c>
    </row>
    <row r="2965" spans="1:25" x14ac:dyDescent="0.3">
      <c r="A2965" t="s">
        <v>3020</v>
      </c>
      <c r="B2965" s="1">
        <v>46049.309027777781</v>
      </c>
      <c r="C2965" s="2">
        <v>46049</v>
      </c>
      <c r="D2965">
        <v>7</v>
      </c>
      <c r="E2965" t="s">
        <v>36</v>
      </c>
      <c r="F2965" t="s">
        <v>26</v>
      </c>
      <c r="G2965">
        <v>7.5</v>
      </c>
      <c r="H2965">
        <v>137.59</v>
      </c>
      <c r="I2965">
        <v>143.66</v>
      </c>
      <c r="J2965">
        <v>1</v>
      </c>
      <c r="K2965">
        <v>4.4000000000000004</v>
      </c>
      <c r="L2965">
        <v>6.2</v>
      </c>
      <c r="M2965">
        <v>105</v>
      </c>
      <c r="N2965" t="s">
        <v>27</v>
      </c>
      <c r="O2965">
        <v>1</v>
      </c>
      <c r="P2965" t="s">
        <v>28</v>
      </c>
      <c r="Q2965" t="s">
        <v>29</v>
      </c>
      <c r="R2965">
        <v>4.29</v>
      </c>
      <c r="S2965">
        <v>28</v>
      </c>
      <c r="T2965">
        <v>6.07</v>
      </c>
      <c r="U2965">
        <v>1.8</v>
      </c>
      <c r="V2965" t="s">
        <v>587</v>
      </c>
      <c r="W2965" t="s">
        <v>31</v>
      </c>
      <c r="X2965">
        <v>1</v>
      </c>
      <c r="Y2965" t="str">
        <f>IF(tblRides[[#This Row],[supply_demand_ratio]]&lt;0.8,"Below 0.8",IF(tblRides[[#This Row],[supply_demand_ratio]]&lt;1,"Between 0.8-1.0",IF(tblRides[[#This Row],[supply_demand_ratio]]&lt;=1.2,"Between 1.0-1.2","Above 1.2")))</f>
        <v>Between 1.0-1.2</v>
      </c>
    </row>
    <row r="2966" spans="1:25" x14ac:dyDescent="0.3">
      <c r="A2966" t="s">
        <v>3021</v>
      </c>
      <c r="B2966" s="1">
        <v>46049.310416666667</v>
      </c>
      <c r="C2966" s="2">
        <v>46049</v>
      </c>
      <c r="D2966">
        <v>7</v>
      </c>
      <c r="E2966" t="s">
        <v>25</v>
      </c>
      <c r="F2966" t="s">
        <v>26</v>
      </c>
      <c r="G2966">
        <v>6.1</v>
      </c>
      <c r="H2966">
        <v>182.57</v>
      </c>
      <c r="I2966">
        <v>180.26</v>
      </c>
      <c r="J2966">
        <v>1.3</v>
      </c>
      <c r="K2966">
        <v>6.5</v>
      </c>
      <c r="L2966">
        <v>7.2</v>
      </c>
      <c r="M2966">
        <v>92</v>
      </c>
      <c r="N2966" t="s">
        <v>27</v>
      </c>
      <c r="O2966">
        <v>0.67800000000000005</v>
      </c>
      <c r="P2966" t="s">
        <v>28</v>
      </c>
      <c r="Q2966" t="s">
        <v>29</v>
      </c>
      <c r="R2966">
        <v>5</v>
      </c>
      <c r="S2966">
        <v>15</v>
      </c>
      <c r="T2966">
        <v>-2.31</v>
      </c>
      <c r="U2966">
        <v>0.7</v>
      </c>
      <c r="V2966" t="s">
        <v>587</v>
      </c>
      <c r="W2966" t="s">
        <v>45</v>
      </c>
      <c r="X2966">
        <v>1</v>
      </c>
      <c r="Y2966" t="str">
        <f>IF(tblRides[[#This Row],[supply_demand_ratio]]&lt;0.8,"Below 0.8",IF(tblRides[[#This Row],[supply_demand_ratio]]&lt;1,"Between 0.8-1.0",IF(tblRides[[#This Row],[supply_demand_ratio]]&lt;=1.2,"Between 1.0-1.2","Above 1.2")))</f>
        <v>Below 0.8</v>
      </c>
    </row>
    <row r="2967" spans="1:25" x14ac:dyDescent="0.3">
      <c r="A2967" t="s">
        <v>3022</v>
      </c>
      <c r="B2967" s="1">
        <v>46049.321527777778</v>
      </c>
      <c r="C2967" s="2">
        <v>46049</v>
      </c>
      <c r="D2967">
        <v>7</v>
      </c>
      <c r="E2967" t="s">
        <v>36</v>
      </c>
      <c r="F2967" t="s">
        <v>26</v>
      </c>
      <c r="G2967">
        <v>2.9</v>
      </c>
      <c r="H2967">
        <v>83.55</v>
      </c>
      <c r="J2967">
        <v>1.1000000000000001</v>
      </c>
      <c r="K2967">
        <v>5.5</v>
      </c>
      <c r="M2967">
        <v>122</v>
      </c>
      <c r="N2967" t="s">
        <v>27</v>
      </c>
      <c r="O2967">
        <v>0.99099999999999999</v>
      </c>
      <c r="P2967" t="s">
        <v>82</v>
      </c>
      <c r="Q2967" t="s">
        <v>83</v>
      </c>
      <c r="R2967">
        <v>4.45</v>
      </c>
      <c r="S2967">
        <v>13</v>
      </c>
      <c r="V2967" t="s">
        <v>587</v>
      </c>
      <c r="W2967" t="s">
        <v>45</v>
      </c>
      <c r="X2967">
        <v>0</v>
      </c>
      <c r="Y2967" t="str">
        <f>IF(tblRides[[#This Row],[supply_demand_ratio]]&lt;0.8,"Below 0.8",IF(tblRides[[#This Row],[supply_demand_ratio]]&lt;1,"Between 0.8-1.0",IF(tblRides[[#This Row],[supply_demand_ratio]]&lt;=1.2,"Between 1.0-1.2","Above 1.2")))</f>
        <v>Between 0.8-1.0</v>
      </c>
    </row>
    <row r="2968" spans="1:25" x14ac:dyDescent="0.3">
      <c r="A2968" t="s">
        <v>3023</v>
      </c>
      <c r="B2968" s="1">
        <v>46049.333333333336</v>
      </c>
      <c r="C2968" s="2">
        <v>46049</v>
      </c>
      <c r="D2968">
        <v>8</v>
      </c>
      <c r="E2968" t="s">
        <v>33</v>
      </c>
      <c r="F2968" t="s">
        <v>26</v>
      </c>
      <c r="G2968">
        <v>6.1</v>
      </c>
      <c r="H2968">
        <v>132.38</v>
      </c>
      <c r="I2968">
        <v>129.56</v>
      </c>
      <c r="J2968">
        <v>1</v>
      </c>
      <c r="K2968">
        <v>5.3</v>
      </c>
      <c r="L2968">
        <v>3.5</v>
      </c>
      <c r="M2968">
        <v>96</v>
      </c>
      <c r="N2968" t="s">
        <v>27</v>
      </c>
      <c r="O2968">
        <v>1.157</v>
      </c>
      <c r="P2968" t="s">
        <v>28</v>
      </c>
      <c r="Q2968" t="s">
        <v>29</v>
      </c>
      <c r="R2968">
        <v>4.5999999999999996</v>
      </c>
      <c r="S2968">
        <v>6</v>
      </c>
      <c r="T2968">
        <v>-2.82</v>
      </c>
      <c r="U2968">
        <v>-1.8</v>
      </c>
      <c r="V2968" t="s">
        <v>587</v>
      </c>
      <c r="W2968" t="s">
        <v>45</v>
      </c>
      <c r="X2968">
        <v>1</v>
      </c>
      <c r="Y2968" t="str">
        <f>IF(tblRides[[#This Row],[supply_demand_ratio]]&lt;0.8,"Below 0.8",IF(tblRides[[#This Row],[supply_demand_ratio]]&lt;1,"Between 0.8-1.0",IF(tblRides[[#This Row],[supply_demand_ratio]]&lt;=1.2,"Between 1.0-1.2","Above 1.2")))</f>
        <v>Between 1.0-1.2</v>
      </c>
    </row>
    <row r="2969" spans="1:25" x14ac:dyDescent="0.3">
      <c r="A2969" t="s">
        <v>3024</v>
      </c>
      <c r="B2969" s="1">
        <v>46049.337500000001</v>
      </c>
      <c r="C2969" s="2">
        <v>46049</v>
      </c>
      <c r="D2969">
        <v>8</v>
      </c>
      <c r="E2969" t="s">
        <v>36</v>
      </c>
      <c r="F2969" t="s">
        <v>26</v>
      </c>
      <c r="G2969">
        <v>13.5</v>
      </c>
      <c r="H2969">
        <v>232.58</v>
      </c>
      <c r="I2969">
        <v>216.03</v>
      </c>
      <c r="J2969">
        <v>1.1000000000000001</v>
      </c>
      <c r="K2969">
        <v>3.2</v>
      </c>
      <c r="L2969">
        <v>4.3</v>
      </c>
      <c r="M2969">
        <v>120</v>
      </c>
      <c r="N2969" t="s">
        <v>27</v>
      </c>
      <c r="O2969">
        <v>1.139</v>
      </c>
      <c r="P2969" t="s">
        <v>28</v>
      </c>
      <c r="Q2969" t="s">
        <v>29</v>
      </c>
      <c r="R2969">
        <v>4.6500000000000004</v>
      </c>
      <c r="S2969">
        <v>6</v>
      </c>
      <c r="T2969">
        <v>-16.55</v>
      </c>
      <c r="U2969">
        <v>1.1000000000000001</v>
      </c>
      <c r="V2969" t="s">
        <v>587</v>
      </c>
      <c r="W2969" t="s">
        <v>31</v>
      </c>
      <c r="X2969">
        <v>1</v>
      </c>
      <c r="Y2969" t="str">
        <f>IF(tblRides[[#This Row],[supply_demand_ratio]]&lt;0.8,"Below 0.8",IF(tblRides[[#This Row],[supply_demand_ratio]]&lt;1,"Between 0.8-1.0",IF(tblRides[[#This Row],[supply_demand_ratio]]&lt;=1.2,"Between 1.0-1.2","Above 1.2")))</f>
        <v>Between 1.0-1.2</v>
      </c>
    </row>
    <row r="2970" spans="1:25" x14ac:dyDescent="0.3">
      <c r="A2970" t="s">
        <v>3025</v>
      </c>
      <c r="B2970" s="1">
        <v>46049.35</v>
      </c>
      <c r="C2970" s="2">
        <v>46049</v>
      </c>
      <c r="D2970">
        <v>8</v>
      </c>
      <c r="E2970" t="s">
        <v>25</v>
      </c>
      <c r="F2970" t="s">
        <v>26</v>
      </c>
      <c r="G2970">
        <v>11.8</v>
      </c>
      <c r="H2970">
        <v>321.27</v>
      </c>
      <c r="J2970">
        <v>1.3</v>
      </c>
      <c r="K2970">
        <v>12.1</v>
      </c>
      <c r="M2970">
        <v>119</v>
      </c>
      <c r="N2970" t="s">
        <v>72</v>
      </c>
      <c r="O2970">
        <v>0.66200000000000003</v>
      </c>
      <c r="P2970" t="s">
        <v>82</v>
      </c>
      <c r="Q2970" t="s">
        <v>83</v>
      </c>
      <c r="R2970">
        <v>5</v>
      </c>
      <c r="S2970">
        <v>4</v>
      </c>
      <c r="V2970" t="s">
        <v>587</v>
      </c>
      <c r="W2970" t="s">
        <v>77</v>
      </c>
      <c r="X2970">
        <v>0</v>
      </c>
      <c r="Y2970" t="str">
        <f>IF(tblRides[[#This Row],[supply_demand_ratio]]&lt;0.8,"Below 0.8",IF(tblRides[[#This Row],[supply_demand_ratio]]&lt;1,"Between 0.8-1.0",IF(tblRides[[#This Row],[supply_demand_ratio]]&lt;=1.2,"Between 1.0-1.2","Above 1.2")))</f>
        <v>Below 0.8</v>
      </c>
    </row>
    <row r="2971" spans="1:25" x14ac:dyDescent="0.3">
      <c r="A2971" t="s">
        <v>3026</v>
      </c>
      <c r="B2971" s="1">
        <v>46049.363888888889</v>
      </c>
      <c r="C2971" s="2">
        <v>46049</v>
      </c>
      <c r="D2971">
        <v>8</v>
      </c>
      <c r="E2971" t="s">
        <v>25</v>
      </c>
      <c r="F2971" t="s">
        <v>34</v>
      </c>
      <c r="G2971">
        <v>4.5</v>
      </c>
      <c r="H2971">
        <v>128.84</v>
      </c>
      <c r="J2971">
        <v>1.1000000000000001</v>
      </c>
      <c r="K2971">
        <v>8.5</v>
      </c>
      <c r="L2971">
        <v>11.2</v>
      </c>
      <c r="M2971">
        <v>110</v>
      </c>
      <c r="N2971" t="s">
        <v>72</v>
      </c>
      <c r="O2971">
        <v>0.73599999999999999</v>
      </c>
      <c r="P2971" t="s">
        <v>37</v>
      </c>
      <c r="Q2971" t="s">
        <v>38</v>
      </c>
      <c r="R2971">
        <v>4.67</v>
      </c>
      <c r="S2971">
        <v>0</v>
      </c>
      <c r="U2971">
        <v>2.7</v>
      </c>
      <c r="V2971" t="s">
        <v>587</v>
      </c>
      <c r="W2971" t="s">
        <v>45</v>
      </c>
      <c r="X2971">
        <v>0</v>
      </c>
      <c r="Y2971" t="str">
        <f>IF(tblRides[[#This Row],[supply_demand_ratio]]&lt;0.8,"Below 0.8",IF(tblRides[[#This Row],[supply_demand_ratio]]&lt;1,"Between 0.8-1.0",IF(tblRides[[#This Row],[supply_demand_ratio]]&lt;=1.2,"Between 1.0-1.2","Above 1.2")))</f>
        <v>Below 0.8</v>
      </c>
    </row>
    <row r="2972" spans="1:25" x14ac:dyDescent="0.3">
      <c r="A2972" t="s">
        <v>3027</v>
      </c>
      <c r="B2972" s="1">
        <v>46049.368750000001</v>
      </c>
      <c r="C2972" s="2">
        <v>46049</v>
      </c>
      <c r="D2972">
        <v>8</v>
      </c>
      <c r="E2972" t="s">
        <v>33</v>
      </c>
      <c r="F2972" t="s">
        <v>26</v>
      </c>
      <c r="G2972">
        <v>4.4000000000000004</v>
      </c>
      <c r="H2972">
        <v>125.36</v>
      </c>
      <c r="I2972">
        <v>125.16</v>
      </c>
      <c r="J2972">
        <v>1.1000000000000001</v>
      </c>
      <c r="K2972">
        <v>7.1</v>
      </c>
      <c r="L2972">
        <v>7.3</v>
      </c>
      <c r="M2972">
        <v>97</v>
      </c>
      <c r="N2972" t="s">
        <v>27</v>
      </c>
      <c r="O2972">
        <v>1.121</v>
      </c>
      <c r="P2972" t="s">
        <v>28</v>
      </c>
      <c r="Q2972" t="s">
        <v>29</v>
      </c>
      <c r="R2972">
        <v>4.84</v>
      </c>
      <c r="S2972">
        <v>6</v>
      </c>
      <c r="T2972">
        <v>-0.2</v>
      </c>
      <c r="U2972">
        <v>0.2</v>
      </c>
      <c r="V2972" t="s">
        <v>587</v>
      </c>
      <c r="W2972" t="s">
        <v>45</v>
      </c>
      <c r="X2972">
        <v>1</v>
      </c>
      <c r="Y2972" t="str">
        <f>IF(tblRides[[#This Row],[supply_demand_ratio]]&lt;0.8,"Below 0.8",IF(tblRides[[#This Row],[supply_demand_ratio]]&lt;1,"Between 0.8-1.0",IF(tblRides[[#This Row],[supply_demand_ratio]]&lt;=1.2,"Between 1.0-1.2","Above 1.2")))</f>
        <v>Between 1.0-1.2</v>
      </c>
    </row>
    <row r="2973" spans="1:25" x14ac:dyDescent="0.3">
      <c r="A2973" t="s">
        <v>3028</v>
      </c>
      <c r="B2973" s="1">
        <v>46049.372916666667</v>
      </c>
      <c r="C2973" s="2">
        <v>46049</v>
      </c>
      <c r="D2973">
        <v>8</v>
      </c>
      <c r="E2973" t="s">
        <v>25</v>
      </c>
      <c r="F2973" t="s">
        <v>26</v>
      </c>
      <c r="G2973">
        <v>2.8</v>
      </c>
      <c r="H2973">
        <v>116.94</v>
      </c>
      <c r="I2973">
        <v>112.23</v>
      </c>
      <c r="J2973">
        <v>1.3</v>
      </c>
      <c r="K2973">
        <v>10.199999999999999</v>
      </c>
      <c r="L2973">
        <v>10.7</v>
      </c>
      <c r="M2973">
        <v>107</v>
      </c>
      <c r="N2973" t="s">
        <v>72</v>
      </c>
      <c r="O2973">
        <v>0.66900000000000004</v>
      </c>
      <c r="P2973" t="s">
        <v>28</v>
      </c>
      <c r="Q2973" t="s">
        <v>29</v>
      </c>
      <c r="R2973">
        <v>4.49</v>
      </c>
      <c r="S2973">
        <v>9</v>
      </c>
      <c r="T2973">
        <v>-4.71</v>
      </c>
      <c r="U2973">
        <v>0.5</v>
      </c>
      <c r="V2973" t="s">
        <v>587</v>
      </c>
      <c r="W2973" t="s">
        <v>77</v>
      </c>
      <c r="X2973">
        <v>1</v>
      </c>
      <c r="Y2973" t="str">
        <f>IF(tblRides[[#This Row],[supply_demand_ratio]]&lt;0.8,"Below 0.8",IF(tblRides[[#This Row],[supply_demand_ratio]]&lt;1,"Between 0.8-1.0",IF(tblRides[[#This Row],[supply_demand_ratio]]&lt;=1.2,"Between 1.0-1.2","Above 1.2")))</f>
        <v>Below 0.8</v>
      </c>
    </row>
    <row r="2974" spans="1:25" x14ac:dyDescent="0.3">
      <c r="A2974" t="s">
        <v>3029</v>
      </c>
      <c r="B2974" s="1">
        <v>46049.397916666669</v>
      </c>
      <c r="C2974" s="2">
        <v>46049</v>
      </c>
      <c r="D2974">
        <v>9</v>
      </c>
      <c r="E2974" t="s">
        <v>33</v>
      </c>
      <c r="F2974" t="s">
        <v>34</v>
      </c>
      <c r="G2974">
        <v>4.5999999999999996</v>
      </c>
      <c r="H2974">
        <v>125.48</v>
      </c>
      <c r="I2974">
        <v>128.16999999999999</v>
      </c>
      <c r="J2974">
        <v>1.1000000000000001</v>
      </c>
      <c r="K2974">
        <v>6</v>
      </c>
      <c r="L2974">
        <v>8.5</v>
      </c>
      <c r="M2974">
        <v>73</v>
      </c>
      <c r="N2974" t="s">
        <v>27</v>
      </c>
      <c r="O2974">
        <v>0.80700000000000005</v>
      </c>
      <c r="P2974" t="s">
        <v>28</v>
      </c>
      <c r="Q2974" t="s">
        <v>29</v>
      </c>
      <c r="R2974">
        <v>4.6100000000000003</v>
      </c>
      <c r="S2974">
        <v>0</v>
      </c>
      <c r="T2974">
        <v>2.69</v>
      </c>
      <c r="U2974">
        <v>2.5</v>
      </c>
      <c r="V2974" t="s">
        <v>587</v>
      </c>
      <c r="W2974" t="s">
        <v>45</v>
      </c>
      <c r="X2974">
        <v>1</v>
      </c>
      <c r="Y2974" t="str">
        <f>IF(tblRides[[#This Row],[supply_demand_ratio]]&lt;0.8,"Below 0.8",IF(tblRides[[#This Row],[supply_demand_ratio]]&lt;1,"Between 0.8-1.0",IF(tblRides[[#This Row],[supply_demand_ratio]]&lt;=1.2,"Between 1.0-1.2","Above 1.2")))</f>
        <v>Between 0.8-1.0</v>
      </c>
    </row>
    <row r="2975" spans="1:25" x14ac:dyDescent="0.3">
      <c r="A2975" t="s">
        <v>3030</v>
      </c>
      <c r="B2975" s="1">
        <v>46049.40347222222</v>
      </c>
      <c r="C2975" s="2">
        <v>46049</v>
      </c>
      <c r="D2975">
        <v>9</v>
      </c>
      <c r="E2975" t="s">
        <v>25</v>
      </c>
      <c r="F2975" t="s">
        <v>26</v>
      </c>
      <c r="G2975">
        <v>6.7</v>
      </c>
      <c r="H2975">
        <v>162.56</v>
      </c>
      <c r="J2975">
        <v>1.2</v>
      </c>
      <c r="K2975">
        <v>9.1999999999999993</v>
      </c>
      <c r="L2975">
        <v>14.3</v>
      </c>
      <c r="M2975">
        <v>109</v>
      </c>
      <c r="N2975" t="s">
        <v>72</v>
      </c>
      <c r="O2975">
        <v>0.71799999999999997</v>
      </c>
      <c r="P2975" t="s">
        <v>58</v>
      </c>
      <c r="Q2975" t="s">
        <v>59</v>
      </c>
      <c r="R2975">
        <v>4.7300000000000004</v>
      </c>
      <c r="S2975">
        <v>8</v>
      </c>
      <c r="U2975">
        <v>5.0999999999999996</v>
      </c>
      <c r="V2975" t="s">
        <v>587</v>
      </c>
      <c r="W2975" t="s">
        <v>45</v>
      </c>
      <c r="X2975">
        <v>0</v>
      </c>
      <c r="Y2975" t="str">
        <f>IF(tblRides[[#This Row],[supply_demand_ratio]]&lt;0.8,"Below 0.8",IF(tblRides[[#This Row],[supply_demand_ratio]]&lt;1,"Between 0.8-1.0",IF(tblRides[[#This Row],[supply_demand_ratio]]&lt;=1.2,"Between 1.0-1.2","Above 1.2")))</f>
        <v>Below 0.8</v>
      </c>
    </row>
    <row r="2976" spans="1:25" x14ac:dyDescent="0.3">
      <c r="A2976" t="s">
        <v>3031</v>
      </c>
      <c r="B2976" s="1">
        <v>46049.42291666667</v>
      </c>
      <c r="C2976" s="2">
        <v>46049</v>
      </c>
      <c r="D2976">
        <v>10</v>
      </c>
      <c r="E2976" t="s">
        <v>36</v>
      </c>
      <c r="F2976" t="s">
        <v>26</v>
      </c>
      <c r="G2976">
        <v>6.5</v>
      </c>
      <c r="H2976">
        <v>152.75</v>
      </c>
      <c r="I2976">
        <v>151.26</v>
      </c>
      <c r="J2976">
        <v>1</v>
      </c>
      <c r="K2976">
        <v>8.1999999999999993</v>
      </c>
      <c r="L2976">
        <v>10.9</v>
      </c>
      <c r="M2976">
        <v>107</v>
      </c>
      <c r="N2976" t="s">
        <v>27</v>
      </c>
      <c r="O2976">
        <v>0.98</v>
      </c>
      <c r="P2976" t="s">
        <v>28</v>
      </c>
      <c r="Q2976" t="s">
        <v>29</v>
      </c>
      <c r="R2976">
        <v>4.3499999999999996</v>
      </c>
      <c r="S2976">
        <v>26</v>
      </c>
      <c r="T2976">
        <v>-1.49</v>
      </c>
      <c r="U2976">
        <v>2.7</v>
      </c>
      <c r="V2976" t="s">
        <v>587</v>
      </c>
      <c r="W2976" t="s">
        <v>45</v>
      </c>
      <c r="X2976">
        <v>1</v>
      </c>
      <c r="Y2976" t="str">
        <f>IF(tblRides[[#This Row],[supply_demand_ratio]]&lt;0.8,"Below 0.8",IF(tblRides[[#This Row],[supply_demand_ratio]]&lt;1,"Between 0.8-1.0",IF(tblRides[[#This Row],[supply_demand_ratio]]&lt;=1.2,"Between 1.0-1.2","Above 1.2")))</f>
        <v>Between 0.8-1.0</v>
      </c>
    </row>
    <row r="2977" spans="1:25" x14ac:dyDescent="0.3">
      <c r="A2977" t="s">
        <v>3032</v>
      </c>
      <c r="B2977" s="1">
        <v>46049.425000000003</v>
      </c>
      <c r="C2977" s="2">
        <v>46049</v>
      </c>
      <c r="D2977">
        <v>10</v>
      </c>
      <c r="E2977" t="s">
        <v>62</v>
      </c>
      <c r="F2977" t="s">
        <v>26</v>
      </c>
      <c r="G2977">
        <v>7.2</v>
      </c>
      <c r="H2977">
        <v>166.32</v>
      </c>
      <c r="J2977">
        <v>1.2</v>
      </c>
      <c r="K2977">
        <v>8.1999999999999993</v>
      </c>
      <c r="L2977">
        <v>11.5</v>
      </c>
      <c r="M2977">
        <v>49</v>
      </c>
      <c r="N2977" t="s">
        <v>41</v>
      </c>
      <c r="O2977">
        <v>1.224</v>
      </c>
      <c r="P2977" t="s">
        <v>37</v>
      </c>
      <c r="Q2977" t="s">
        <v>103</v>
      </c>
      <c r="R2977">
        <v>4.4800000000000004</v>
      </c>
      <c r="S2977">
        <v>19</v>
      </c>
      <c r="U2977">
        <v>3.3</v>
      </c>
      <c r="V2977" t="s">
        <v>587</v>
      </c>
      <c r="W2977" t="s">
        <v>45</v>
      </c>
      <c r="X2977">
        <v>0</v>
      </c>
      <c r="Y2977" t="str">
        <f>IF(tblRides[[#This Row],[supply_demand_ratio]]&lt;0.8,"Below 0.8",IF(tblRides[[#This Row],[supply_demand_ratio]]&lt;1,"Between 0.8-1.0",IF(tblRides[[#This Row],[supply_demand_ratio]]&lt;=1.2,"Between 1.0-1.2","Above 1.2")))</f>
        <v>Above 1.2</v>
      </c>
    </row>
    <row r="2978" spans="1:25" x14ac:dyDescent="0.3">
      <c r="A2978" t="s">
        <v>3033</v>
      </c>
      <c r="B2978" s="1">
        <v>46049.428472222222</v>
      </c>
      <c r="C2978" s="2">
        <v>46049</v>
      </c>
      <c r="D2978">
        <v>10</v>
      </c>
      <c r="E2978" t="s">
        <v>36</v>
      </c>
      <c r="F2978" t="s">
        <v>26</v>
      </c>
      <c r="G2978">
        <v>7.1</v>
      </c>
      <c r="H2978">
        <v>158.65</v>
      </c>
      <c r="J2978">
        <v>1</v>
      </c>
      <c r="K2978">
        <v>8.3000000000000007</v>
      </c>
      <c r="L2978">
        <v>12.3</v>
      </c>
      <c r="M2978">
        <v>92</v>
      </c>
      <c r="N2978" t="s">
        <v>27</v>
      </c>
      <c r="O2978">
        <v>0.81</v>
      </c>
      <c r="P2978" t="s">
        <v>37</v>
      </c>
      <c r="Q2978" t="s">
        <v>38</v>
      </c>
      <c r="R2978">
        <v>4.6100000000000003</v>
      </c>
      <c r="S2978">
        <v>8</v>
      </c>
      <c r="U2978">
        <v>4</v>
      </c>
      <c r="V2978" t="s">
        <v>587</v>
      </c>
      <c r="W2978" t="s">
        <v>45</v>
      </c>
      <c r="X2978">
        <v>0</v>
      </c>
      <c r="Y2978" t="str">
        <f>IF(tblRides[[#This Row],[supply_demand_ratio]]&lt;0.8,"Below 0.8",IF(tblRides[[#This Row],[supply_demand_ratio]]&lt;1,"Between 0.8-1.0",IF(tblRides[[#This Row],[supply_demand_ratio]]&lt;=1.2,"Between 1.0-1.2","Above 1.2")))</f>
        <v>Between 0.8-1.0</v>
      </c>
    </row>
    <row r="2979" spans="1:25" x14ac:dyDescent="0.3">
      <c r="A2979" t="s">
        <v>3034</v>
      </c>
      <c r="B2979" s="1">
        <v>46049.456250000003</v>
      </c>
      <c r="C2979" s="2">
        <v>46049</v>
      </c>
      <c r="D2979">
        <v>10</v>
      </c>
      <c r="E2979" t="s">
        <v>62</v>
      </c>
      <c r="F2979" t="s">
        <v>26</v>
      </c>
      <c r="G2979">
        <v>3.2</v>
      </c>
      <c r="H2979">
        <v>88.01</v>
      </c>
      <c r="I2979">
        <v>87.63</v>
      </c>
      <c r="J2979">
        <v>1</v>
      </c>
      <c r="K2979">
        <v>4.7</v>
      </c>
      <c r="L2979">
        <v>4.5999999999999996</v>
      </c>
      <c r="M2979">
        <v>52</v>
      </c>
      <c r="N2979" t="s">
        <v>41</v>
      </c>
      <c r="O2979">
        <v>1.5129999999999999</v>
      </c>
      <c r="P2979" t="s">
        <v>28</v>
      </c>
      <c r="Q2979" t="s">
        <v>29</v>
      </c>
      <c r="R2979">
        <v>4.82</v>
      </c>
      <c r="S2979">
        <v>96</v>
      </c>
      <c r="T2979">
        <v>-0.38</v>
      </c>
      <c r="U2979">
        <v>-0.1</v>
      </c>
      <c r="V2979" t="s">
        <v>587</v>
      </c>
      <c r="W2979" t="s">
        <v>31</v>
      </c>
      <c r="X2979">
        <v>1</v>
      </c>
      <c r="Y2979" t="str">
        <f>IF(tblRides[[#This Row],[supply_demand_ratio]]&lt;0.8,"Below 0.8",IF(tblRides[[#This Row],[supply_demand_ratio]]&lt;1,"Between 0.8-1.0",IF(tblRides[[#This Row],[supply_demand_ratio]]&lt;=1.2,"Between 1.0-1.2","Above 1.2")))</f>
        <v>Above 1.2</v>
      </c>
    </row>
    <row r="2980" spans="1:25" x14ac:dyDescent="0.3">
      <c r="A2980" t="s">
        <v>3035</v>
      </c>
      <c r="B2980" s="1">
        <v>46049.463194444441</v>
      </c>
      <c r="C2980" s="2">
        <v>46049</v>
      </c>
      <c r="D2980">
        <v>11</v>
      </c>
      <c r="E2980" t="s">
        <v>62</v>
      </c>
      <c r="F2980" t="s">
        <v>26</v>
      </c>
      <c r="G2980">
        <v>10.4</v>
      </c>
      <c r="H2980">
        <v>199.04</v>
      </c>
      <c r="I2980">
        <v>198.05</v>
      </c>
      <c r="J2980">
        <v>1</v>
      </c>
      <c r="K2980">
        <v>7.6</v>
      </c>
      <c r="L2980">
        <v>9</v>
      </c>
      <c r="M2980">
        <v>59</v>
      </c>
      <c r="N2980" t="s">
        <v>41</v>
      </c>
      <c r="O2980">
        <v>1.5509999999999999</v>
      </c>
      <c r="P2980" t="s">
        <v>28</v>
      </c>
      <c r="Q2980" t="s">
        <v>29</v>
      </c>
      <c r="R2980">
        <v>4.71</v>
      </c>
      <c r="S2980">
        <v>4</v>
      </c>
      <c r="T2980">
        <v>-0.99</v>
      </c>
      <c r="U2980">
        <v>1.4</v>
      </c>
      <c r="V2980" t="s">
        <v>587</v>
      </c>
      <c r="W2980" t="s">
        <v>45</v>
      </c>
      <c r="X2980">
        <v>1</v>
      </c>
      <c r="Y2980" t="str">
        <f>IF(tblRides[[#This Row],[supply_demand_ratio]]&lt;0.8,"Below 0.8",IF(tblRides[[#This Row],[supply_demand_ratio]]&lt;1,"Between 0.8-1.0",IF(tblRides[[#This Row],[supply_demand_ratio]]&lt;=1.2,"Between 1.0-1.2","Above 1.2")))</f>
        <v>Above 1.2</v>
      </c>
    </row>
    <row r="2981" spans="1:25" x14ac:dyDescent="0.3">
      <c r="A2981" t="s">
        <v>3036</v>
      </c>
      <c r="B2981" s="1">
        <v>46049.46875</v>
      </c>
      <c r="C2981" s="2">
        <v>46049</v>
      </c>
      <c r="D2981">
        <v>11</v>
      </c>
      <c r="E2981" t="s">
        <v>43</v>
      </c>
      <c r="F2981" t="s">
        <v>34</v>
      </c>
      <c r="G2981">
        <v>11.6</v>
      </c>
      <c r="H2981">
        <v>244.18</v>
      </c>
      <c r="I2981">
        <v>251.4</v>
      </c>
      <c r="J2981">
        <v>1.1000000000000001</v>
      </c>
      <c r="K2981">
        <v>2.1</v>
      </c>
      <c r="L2981">
        <v>2.6</v>
      </c>
      <c r="M2981">
        <v>63</v>
      </c>
      <c r="N2981" t="s">
        <v>41</v>
      </c>
      <c r="O2981">
        <v>1.66</v>
      </c>
      <c r="P2981" t="s">
        <v>28</v>
      </c>
      <c r="Q2981" t="s">
        <v>29</v>
      </c>
      <c r="R2981">
        <v>4.8600000000000003</v>
      </c>
      <c r="S2981">
        <v>0</v>
      </c>
      <c r="T2981">
        <v>7.22</v>
      </c>
      <c r="U2981">
        <v>0.5</v>
      </c>
      <c r="V2981" t="s">
        <v>587</v>
      </c>
      <c r="W2981" t="s">
        <v>31</v>
      </c>
      <c r="X2981">
        <v>1</v>
      </c>
      <c r="Y2981" t="str">
        <f>IF(tblRides[[#This Row],[supply_demand_ratio]]&lt;0.8,"Below 0.8",IF(tblRides[[#This Row],[supply_demand_ratio]]&lt;1,"Between 0.8-1.0",IF(tblRides[[#This Row],[supply_demand_ratio]]&lt;=1.2,"Between 1.0-1.2","Above 1.2")))</f>
        <v>Above 1.2</v>
      </c>
    </row>
    <row r="2982" spans="1:25" x14ac:dyDescent="0.3">
      <c r="A2982" t="s">
        <v>3037</v>
      </c>
      <c r="B2982" s="1">
        <v>46049.472222222219</v>
      </c>
      <c r="C2982" s="2">
        <v>46049</v>
      </c>
      <c r="D2982">
        <v>11</v>
      </c>
      <c r="E2982" t="s">
        <v>43</v>
      </c>
      <c r="F2982" t="s">
        <v>26</v>
      </c>
      <c r="G2982">
        <v>6</v>
      </c>
      <c r="H2982">
        <v>113.01</v>
      </c>
      <c r="I2982">
        <v>105.32</v>
      </c>
      <c r="J2982">
        <v>1</v>
      </c>
      <c r="K2982">
        <v>3.4</v>
      </c>
      <c r="L2982">
        <v>4.2</v>
      </c>
      <c r="M2982">
        <v>78</v>
      </c>
      <c r="N2982" t="s">
        <v>41</v>
      </c>
      <c r="O2982">
        <v>1.6080000000000001</v>
      </c>
      <c r="P2982" t="s">
        <v>28</v>
      </c>
      <c r="Q2982" t="s">
        <v>29</v>
      </c>
      <c r="R2982">
        <v>4.54</v>
      </c>
      <c r="S2982">
        <v>2</v>
      </c>
      <c r="T2982">
        <v>-7.69</v>
      </c>
      <c r="U2982">
        <v>0.8</v>
      </c>
      <c r="V2982" t="s">
        <v>587</v>
      </c>
      <c r="W2982" t="s">
        <v>31</v>
      </c>
      <c r="X2982">
        <v>1</v>
      </c>
      <c r="Y2982" t="str">
        <f>IF(tblRides[[#This Row],[supply_demand_ratio]]&lt;0.8,"Below 0.8",IF(tblRides[[#This Row],[supply_demand_ratio]]&lt;1,"Between 0.8-1.0",IF(tblRides[[#This Row],[supply_demand_ratio]]&lt;=1.2,"Between 1.0-1.2","Above 1.2")))</f>
        <v>Above 1.2</v>
      </c>
    </row>
    <row r="2983" spans="1:25" x14ac:dyDescent="0.3">
      <c r="A2983" t="s">
        <v>3038</v>
      </c>
      <c r="B2983" s="1">
        <v>46049.527083333334</v>
      </c>
      <c r="C2983" s="2">
        <v>46049</v>
      </c>
      <c r="D2983">
        <v>12</v>
      </c>
      <c r="E2983" t="s">
        <v>62</v>
      </c>
      <c r="F2983" t="s">
        <v>26</v>
      </c>
      <c r="G2983">
        <v>25.7</v>
      </c>
      <c r="H2983">
        <v>474.01</v>
      </c>
      <c r="I2983">
        <v>459.21</v>
      </c>
      <c r="J2983">
        <v>1.1000000000000001</v>
      </c>
      <c r="K2983">
        <v>2</v>
      </c>
      <c r="L2983">
        <v>1.7</v>
      </c>
      <c r="M2983">
        <v>58</v>
      </c>
      <c r="N2983" t="s">
        <v>41</v>
      </c>
      <c r="O2983">
        <v>1.89</v>
      </c>
      <c r="P2983" t="s">
        <v>28</v>
      </c>
      <c r="Q2983" t="s">
        <v>29</v>
      </c>
      <c r="R2983">
        <v>4.9800000000000004</v>
      </c>
      <c r="S2983">
        <v>5</v>
      </c>
      <c r="T2983">
        <v>-14.8</v>
      </c>
      <c r="U2983">
        <v>-0.3</v>
      </c>
      <c r="V2983" t="s">
        <v>587</v>
      </c>
      <c r="W2983" t="s">
        <v>31</v>
      </c>
      <c r="X2983">
        <v>1</v>
      </c>
      <c r="Y2983" t="str">
        <f>IF(tblRides[[#This Row],[supply_demand_ratio]]&lt;0.8,"Below 0.8",IF(tblRides[[#This Row],[supply_demand_ratio]]&lt;1,"Between 0.8-1.0",IF(tblRides[[#This Row],[supply_demand_ratio]]&lt;=1.2,"Between 1.0-1.2","Above 1.2")))</f>
        <v>Above 1.2</v>
      </c>
    </row>
    <row r="2984" spans="1:25" x14ac:dyDescent="0.3">
      <c r="A2984" t="s">
        <v>3039</v>
      </c>
      <c r="B2984" s="1">
        <v>46049.527777777781</v>
      </c>
      <c r="C2984" s="2">
        <v>46049</v>
      </c>
      <c r="D2984">
        <v>12</v>
      </c>
      <c r="E2984" t="s">
        <v>62</v>
      </c>
      <c r="F2984" t="s">
        <v>26</v>
      </c>
      <c r="G2984">
        <v>7.8</v>
      </c>
      <c r="H2984">
        <v>137.19999999999999</v>
      </c>
      <c r="I2984">
        <v>135.55000000000001</v>
      </c>
      <c r="J2984">
        <v>1</v>
      </c>
      <c r="K2984">
        <v>3.9</v>
      </c>
      <c r="L2984">
        <v>4.2</v>
      </c>
      <c r="M2984">
        <v>63</v>
      </c>
      <c r="N2984" t="s">
        <v>41</v>
      </c>
      <c r="O2984">
        <v>2.2000000000000002</v>
      </c>
      <c r="P2984" t="s">
        <v>28</v>
      </c>
      <c r="Q2984" t="s">
        <v>29</v>
      </c>
      <c r="R2984">
        <v>4.8600000000000003</v>
      </c>
      <c r="S2984">
        <v>44</v>
      </c>
      <c r="T2984">
        <v>-1.65</v>
      </c>
      <c r="U2984">
        <v>0.3</v>
      </c>
      <c r="V2984" t="s">
        <v>587</v>
      </c>
      <c r="W2984" t="s">
        <v>31</v>
      </c>
      <c r="X2984">
        <v>1</v>
      </c>
      <c r="Y2984" t="str">
        <f>IF(tblRides[[#This Row],[supply_demand_ratio]]&lt;0.8,"Below 0.8",IF(tblRides[[#This Row],[supply_demand_ratio]]&lt;1,"Between 0.8-1.0",IF(tblRides[[#This Row],[supply_demand_ratio]]&lt;=1.2,"Between 1.0-1.2","Above 1.2")))</f>
        <v>Above 1.2</v>
      </c>
    </row>
    <row r="2985" spans="1:25" x14ac:dyDescent="0.3">
      <c r="A2985" t="s">
        <v>3040</v>
      </c>
      <c r="B2985" s="1">
        <v>46049.529166666667</v>
      </c>
      <c r="C2985" s="2">
        <v>46049</v>
      </c>
      <c r="D2985">
        <v>12</v>
      </c>
      <c r="E2985" t="s">
        <v>62</v>
      </c>
      <c r="F2985" t="s">
        <v>26</v>
      </c>
      <c r="G2985">
        <v>2.1</v>
      </c>
      <c r="H2985">
        <v>72.739999999999995</v>
      </c>
      <c r="J2985">
        <v>1</v>
      </c>
      <c r="K2985">
        <v>3.6</v>
      </c>
      <c r="L2985">
        <v>3.6</v>
      </c>
      <c r="M2985">
        <v>51</v>
      </c>
      <c r="N2985" t="s">
        <v>41</v>
      </c>
      <c r="O2985">
        <v>1.349</v>
      </c>
      <c r="P2985" t="s">
        <v>58</v>
      </c>
      <c r="Q2985" t="s">
        <v>59</v>
      </c>
      <c r="R2985">
        <v>4.6500000000000004</v>
      </c>
      <c r="S2985">
        <v>5</v>
      </c>
      <c r="U2985">
        <v>0</v>
      </c>
      <c r="V2985" t="s">
        <v>587</v>
      </c>
      <c r="W2985" t="s">
        <v>31</v>
      </c>
      <c r="X2985">
        <v>0</v>
      </c>
      <c r="Y2985" t="str">
        <f>IF(tblRides[[#This Row],[supply_demand_ratio]]&lt;0.8,"Below 0.8",IF(tblRides[[#This Row],[supply_demand_ratio]]&lt;1,"Between 0.8-1.0",IF(tblRides[[#This Row],[supply_demand_ratio]]&lt;=1.2,"Between 1.0-1.2","Above 1.2")))</f>
        <v>Above 1.2</v>
      </c>
    </row>
    <row r="2986" spans="1:25" x14ac:dyDescent="0.3">
      <c r="A2986" t="s">
        <v>3041</v>
      </c>
      <c r="B2986" s="1">
        <v>46049.539583333331</v>
      </c>
      <c r="C2986" s="2">
        <v>46049</v>
      </c>
      <c r="D2986">
        <v>12</v>
      </c>
      <c r="E2986" t="s">
        <v>36</v>
      </c>
      <c r="F2986" t="s">
        <v>26</v>
      </c>
      <c r="G2986">
        <v>4.7</v>
      </c>
      <c r="H2986">
        <v>102.7</v>
      </c>
      <c r="I2986">
        <v>102.9</v>
      </c>
      <c r="J2986">
        <v>1</v>
      </c>
      <c r="K2986">
        <v>3.5</v>
      </c>
      <c r="L2986">
        <v>2.1</v>
      </c>
      <c r="M2986">
        <v>118</v>
      </c>
      <c r="N2986" t="s">
        <v>27</v>
      </c>
      <c r="O2986">
        <v>1.113</v>
      </c>
      <c r="P2986" t="s">
        <v>28</v>
      </c>
      <c r="Q2986" t="s">
        <v>29</v>
      </c>
      <c r="R2986">
        <v>4.62</v>
      </c>
      <c r="S2986">
        <v>2</v>
      </c>
      <c r="T2986">
        <v>0.2</v>
      </c>
      <c r="U2986">
        <v>-1.4</v>
      </c>
      <c r="V2986" t="s">
        <v>587</v>
      </c>
      <c r="W2986" t="s">
        <v>31</v>
      </c>
      <c r="X2986">
        <v>1</v>
      </c>
      <c r="Y2986" t="str">
        <f>IF(tblRides[[#This Row],[supply_demand_ratio]]&lt;0.8,"Below 0.8",IF(tblRides[[#This Row],[supply_demand_ratio]]&lt;1,"Between 0.8-1.0",IF(tblRides[[#This Row],[supply_demand_ratio]]&lt;=1.2,"Between 1.0-1.2","Above 1.2")))</f>
        <v>Between 1.0-1.2</v>
      </c>
    </row>
    <row r="2987" spans="1:25" x14ac:dyDescent="0.3">
      <c r="A2987" t="s">
        <v>3042</v>
      </c>
      <c r="B2987" s="1">
        <v>46049.551388888889</v>
      </c>
      <c r="C2987" s="2">
        <v>46049</v>
      </c>
      <c r="D2987">
        <v>13</v>
      </c>
      <c r="E2987" t="s">
        <v>25</v>
      </c>
      <c r="F2987" t="s">
        <v>26</v>
      </c>
      <c r="G2987">
        <v>4.5</v>
      </c>
      <c r="H2987">
        <v>140.82</v>
      </c>
      <c r="I2987">
        <v>139.78</v>
      </c>
      <c r="J2987">
        <v>1.2</v>
      </c>
      <c r="K2987">
        <v>5.4</v>
      </c>
      <c r="L2987">
        <v>1</v>
      </c>
      <c r="M2987">
        <v>118</v>
      </c>
      <c r="N2987" t="s">
        <v>72</v>
      </c>
      <c r="O2987">
        <v>0.80300000000000005</v>
      </c>
      <c r="P2987" t="s">
        <v>28</v>
      </c>
      <c r="Q2987" t="s">
        <v>29</v>
      </c>
      <c r="R2987">
        <v>4.62</v>
      </c>
      <c r="S2987">
        <v>18</v>
      </c>
      <c r="T2987">
        <v>-1.04</v>
      </c>
      <c r="U2987">
        <v>-4.4000000000000004</v>
      </c>
      <c r="V2987" t="s">
        <v>587</v>
      </c>
      <c r="W2987" t="s">
        <v>45</v>
      </c>
      <c r="X2987">
        <v>1</v>
      </c>
      <c r="Y2987" t="str">
        <f>IF(tblRides[[#This Row],[supply_demand_ratio]]&lt;0.8,"Below 0.8",IF(tblRides[[#This Row],[supply_demand_ratio]]&lt;1,"Between 0.8-1.0",IF(tblRides[[#This Row],[supply_demand_ratio]]&lt;=1.2,"Between 1.0-1.2","Above 1.2")))</f>
        <v>Between 0.8-1.0</v>
      </c>
    </row>
    <row r="2988" spans="1:25" x14ac:dyDescent="0.3">
      <c r="A2988" t="s">
        <v>3043</v>
      </c>
      <c r="B2988" s="1">
        <v>46049.553472222222</v>
      </c>
      <c r="C2988" s="2">
        <v>46049</v>
      </c>
      <c r="D2988">
        <v>13</v>
      </c>
      <c r="E2988" t="s">
        <v>62</v>
      </c>
      <c r="F2988" t="s">
        <v>34</v>
      </c>
      <c r="G2988">
        <v>1.1000000000000001</v>
      </c>
      <c r="H2988">
        <v>59.51</v>
      </c>
      <c r="I2988">
        <v>61.59</v>
      </c>
      <c r="J2988">
        <v>1.1000000000000001</v>
      </c>
      <c r="K2988">
        <v>2</v>
      </c>
      <c r="L2988">
        <v>2.9</v>
      </c>
      <c r="M2988">
        <v>59</v>
      </c>
      <c r="N2988" t="s">
        <v>41</v>
      </c>
      <c r="O2988">
        <v>1.85</v>
      </c>
      <c r="P2988" t="s">
        <v>28</v>
      </c>
      <c r="Q2988" t="s">
        <v>29</v>
      </c>
      <c r="R2988">
        <v>4.53</v>
      </c>
      <c r="S2988">
        <v>0</v>
      </c>
      <c r="T2988">
        <v>2.08</v>
      </c>
      <c r="U2988">
        <v>0.9</v>
      </c>
      <c r="V2988" t="s">
        <v>587</v>
      </c>
      <c r="W2988" t="s">
        <v>31</v>
      </c>
      <c r="X2988">
        <v>1</v>
      </c>
      <c r="Y2988" t="str">
        <f>IF(tblRides[[#This Row],[supply_demand_ratio]]&lt;0.8,"Below 0.8",IF(tblRides[[#This Row],[supply_demand_ratio]]&lt;1,"Between 0.8-1.0",IF(tblRides[[#This Row],[supply_demand_ratio]]&lt;=1.2,"Between 1.0-1.2","Above 1.2")))</f>
        <v>Above 1.2</v>
      </c>
    </row>
    <row r="2989" spans="1:25" x14ac:dyDescent="0.3">
      <c r="A2989" t="s">
        <v>3044</v>
      </c>
      <c r="B2989" s="1">
        <v>46049.554861111108</v>
      </c>
      <c r="C2989" s="2">
        <v>46049</v>
      </c>
      <c r="D2989">
        <v>13</v>
      </c>
      <c r="E2989" t="s">
        <v>62</v>
      </c>
      <c r="F2989" t="s">
        <v>26</v>
      </c>
      <c r="G2989">
        <v>4.9000000000000004</v>
      </c>
      <c r="H2989">
        <v>113.68</v>
      </c>
      <c r="I2989">
        <v>128.44</v>
      </c>
      <c r="J2989">
        <v>1</v>
      </c>
      <c r="K2989">
        <v>5.6</v>
      </c>
      <c r="L2989">
        <v>11.1</v>
      </c>
      <c r="M2989">
        <v>68</v>
      </c>
      <c r="N2989" t="s">
        <v>41</v>
      </c>
      <c r="O2989">
        <v>2.0510000000000002</v>
      </c>
      <c r="P2989" t="s">
        <v>28</v>
      </c>
      <c r="Q2989" t="s">
        <v>29</v>
      </c>
      <c r="R2989">
        <v>4.6100000000000003</v>
      </c>
      <c r="S2989">
        <v>17</v>
      </c>
      <c r="T2989">
        <v>14.76</v>
      </c>
      <c r="U2989">
        <v>5.5</v>
      </c>
      <c r="V2989" t="s">
        <v>587</v>
      </c>
      <c r="W2989" t="s">
        <v>45</v>
      </c>
      <c r="X2989">
        <v>1</v>
      </c>
      <c r="Y2989" t="str">
        <f>IF(tblRides[[#This Row],[supply_demand_ratio]]&lt;0.8,"Below 0.8",IF(tblRides[[#This Row],[supply_demand_ratio]]&lt;1,"Between 0.8-1.0",IF(tblRides[[#This Row],[supply_demand_ratio]]&lt;=1.2,"Between 1.0-1.2","Above 1.2")))</f>
        <v>Above 1.2</v>
      </c>
    </row>
    <row r="2990" spans="1:25" x14ac:dyDescent="0.3">
      <c r="A2990" t="s">
        <v>3045</v>
      </c>
      <c r="B2990" s="1">
        <v>46049.556944444441</v>
      </c>
      <c r="C2990" s="2">
        <v>46049</v>
      </c>
      <c r="D2990">
        <v>13</v>
      </c>
      <c r="E2990" t="s">
        <v>33</v>
      </c>
      <c r="F2990" t="s">
        <v>26</v>
      </c>
      <c r="G2990">
        <v>10.1</v>
      </c>
      <c r="H2990">
        <v>214.87</v>
      </c>
      <c r="I2990">
        <v>213.36</v>
      </c>
      <c r="J2990">
        <v>1.1000000000000001</v>
      </c>
      <c r="K2990">
        <v>3.8</v>
      </c>
      <c r="L2990">
        <v>6.2</v>
      </c>
      <c r="M2990">
        <v>91</v>
      </c>
      <c r="N2990" t="s">
        <v>41</v>
      </c>
      <c r="O2990">
        <v>1.1819999999999999</v>
      </c>
      <c r="P2990" t="s">
        <v>28</v>
      </c>
      <c r="Q2990" t="s">
        <v>29</v>
      </c>
      <c r="R2990">
        <v>4.7</v>
      </c>
      <c r="S2990">
        <v>5</v>
      </c>
      <c r="T2990">
        <v>-1.51</v>
      </c>
      <c r="U2990">
        <v>2.4</v>
      </c>
      <c r="V2990" t="s">
        <v>587</v>
      </c>
      <c r="W2990" t="s">
        <v>31</v>
      </c>
      <c r="X2990">
        <v>1</v>
      </c>
      <c r="Y2990" t="str">
        <f>IF(tblRides[[#This Row],[supply_demand_ratio]]&lt;0.8,"Below 0.8",IF(tblRides[[#This Row],[supply_demand_ratio]]&lt;1,"Between 0.8-1.0",IF(tblRides[[#This Row],[supply_demand_ratio]]&lt;=1.2,"Between 1.0-1.2","Above 1.2")))</f>
        <v>Between 1.0-1.2</v>
      </c>
    </row>
    <row r="2991" spans="1:25" x14ac:dyDescent="0.3">
      <c r="A2991" t="s">
        <v>3046</v>
      </c>
      <c r="B2991" s="1">
        <v>46049.569444444445</v>
      </c>
      <c r="C2991" s="2">
        <v>46049</v>
      </c>
      <c r="D2991">
        <v>13</v>
      </c>
      <c r="E2991" t="s">
        <v>36</v>
      </c>
      <c r="F2991" t="s">
        <v>26</v>
      </c>
      <c r="G2991">
        <v>11.3</v>
      </c>
      <c r="H2991">
        <v>224.87</v>
      </c>
      <c r="I2991">
        <v>236.27</v>
      </c>
      <c r="J2991">
        <v>1.1000000000000001</v>
      </c>
      <c r="K2991">
        <v>4.0999999999999996</v>
      </c>
      <c r="L2991">
        <v>4.5</v>
      </c>
      <c r="M2991">
        <v>99</v>
      </c>
      <c r="N2991" t="s">
        <v>27</v>
      </c>
      <c r="O2991">
        <v>0.91700000000000004</v>
      </c>
      <c r="P2991" t="s">
        <v>28</v>
      </c>
      <c r="Q2991" t="s">
        <v>29</v>
      </c>
      <c r="R2991">
        <v>4.76</v>
      </c>
      <c r="S2991">
        <v>3</v>
      </c>
      <c r="T2991">
        <v>11.4</v>
      </c>
      <c r="U2991">
        <v>0.4</v>
      </c>
      <c r="V2991" t="s">
        <v>587</v>
      </c>
      <c r="W2991" t="s">
        <v>31</v>
      </c>
      <c r="X2991">
        <v>1</v>
      </c>
      <c r="Y2991" t="str">
        <f>IF(tblRides[[#This Row],[supply_demand_ratio]]&lt;0.8,"Below 0.8",IF(tblRides[[#This Row],[supply_demand_ratio]]&lt;1,"Between 0.8-1.0",IF(tblRides[[#This Row],[supply_demand_ratio]]&lt;=1.2,"Between 1.0-1.2","Above 1.2")))</f>
        <v>Between 0.8-1.0</v>
      </c>
    </row>
    <row r="2992" spans="1:25" x14ac:dyDescent="0.3">
      <c r="A2992" t="s">
        <v>3047</v>
      </c>
      <c r="B2992" s="1">
        <v>46049.570833333331</v>
      </c>
      <c r="C2992" s="2">
        <v>46049</v>
      </c>
      <c r="D2992">
        <v>13</v>
      </c>
      <c r="E2992" t="s">
        <v>33</v>
      </c>
      <c r="F2992" t="s">
        <v>34</v>
      </c>
      <c r="G2992">
        <v>17.3</v>
      </c>
      <c r="H2992">
        <v>354.45</v>
      </c>
      <c r="I2992">
        <v>376.7</v>
      </c>
      <c r="J2992">
        <v>1.1000000000000001</v>
      </c>
      <c r="K2992">
        <v>2</v>
      </c>
      <c r="L2992">
        <v>1</v>
      </c>
      <c r="M2992">
        <v>84</v>
      </c>
      <c r="N2992" t="s">
        <v>27</v>
      </c>
      <c r="O2992">
        <v>1.0129999999999999</v>
      </c>
      <c r="P2992" t="s">
        <v>28</v>
      </c>
      <c r="Q2992" t="s">
        <v>29</v>
      </c>
      <c r="R2992">
        <v>4.8899999999999997</v>
      </c>
      <c r="S2992">
        <v>0</v>
      </c>
      <c r="T2992">
        <v>22.25</v>
      </c>
      <c r="U2992">
        <v>-1</v>
      </c>
      <c r="V2992" t="s">
        <v>587</v>
      </c>
      <c r="W2992" t="s">
        <v>31</v>
      </c>
      <c r="X2992">
        <v>1</v>
      </c>
      <c r="Y2992" t="str">
        <f>IF(tblRides[[#This Row],[supply_demand_ratio]]&lt;0.8,"Below 0.8",IF(tblRides[[#This Row],[supply_demand_ratio]]&lt;1,"Between 0.8-1.0",IF(tblRides[[#This Row],[supply_demand_ratio]]&lt;=1.2,"Between 1.0-1.2","Above 1.2")))</f>
        <v>Between 1.0-1.2</v>
      </c>
    </row>
    <row r="2993" spans="1:25" x14ac:dyDescent="0.3">
      <c r="A2993" t="s">
        <v>3048</v>
      </c>
      <c r="B2993" s="1">
        <v>46049.57916666667</v>
      </c>
      <c r="C2993" s="2">
        <v>46049</v>
      </c>
      <c r="D2993">
        <v>13</v>
      </c>
      <c r="E2993" t="s">
        <v>62</v>
      </c>
      <c r="F2993" t="s">
        <v>34</v>
      </c>
      <c r="G2993">
        <v>8.1</v>
      </c>
      <c r="H2993">
        <v>152.97999999999999</v>
      </c>
      <c r="I2993">
        <v>149.69999999999999</v>
      </c>
      <c r="J2993">
        <v>1</v>
      </c>
      <c r="K2993">
        <v>2.1</v>
      </c>
      <c r="L2993">
        <v>1</v>
      </c>
      <c r="M2993">
        <v>60</v>
      </c>
      <c r="N2993" t="s">
        <v>41</v>
      </c>
      <c r="O2993">
        <v>1.754</v>
      </c>
      <c r="P2993" t="s">
        <v>28</v>
      </c>
      <c r="Q2993" t="s">
        <v>29</v>
      </c>
      <c r="R2993">
        <v>4.76</v>
      </c>
      <c r="S2993">
        <v>0</v>
      </c>
      <c r="T2993">
        <v>-3.28</v>
      </c>
      <c r="U2993">
        <v>-1.1000000000000001</v>
      </c>
      <c r="V2993" t="s">
        <v>587</v>
      </c>
      <c r="W2993" t="s">
        <v>31</v>
      </c>
      <c r="X2993">
        <v>1</v>
      </c>
      <c r="Y2993" t="str">
        <f>IF(tblRides[[#This Row],[supply_demand_ratio]]&lt;0.8,"Below 0.8",IF(tblRides[[#This Row],[supply_demand_ratio]]&lt;1,"Between 0.8-1.0",IF(tblRides[[#This Row],[supply_demand_ratio]]&lt;=1.2,"Between 1.0-1.2","Above 1.2")))</f>
        <v>Above 1.2</v>
      </c>
    </row>
    <row r="2994" spans="1:25" x14ac:dyDescent="0.3">
      <c r="A2994" t="s">
        <v>3049</v>
      </c>
      <c r="B2994" s="1">
        <v>46049.581944444442</v>
      </c>
      <c r="C2994" s="2">
        <v>46049</v>
      </c>
      <c r="D2994">
        <v>13</v>
      </c>
      <c r="E2994" t="s">
        <v>25</v>
      </c>
      <c r="F2994" t="s">
        <v>26</v>
      </c>
      <c r="G2994">
        <v>9.5</v>
      </c>
      <c r="H2994">
        <v>196.61</v>
      </c>
      <c r="I2994">
        <v>197.81</v>
      </c>
      <c r="J2994">
        <v>1</v>
      </c>
      <c r="K2994">
        <v>2.2999999999999998</v>
      </c>
      <c r="L2994">
        <v>1</v>
      </c>
      <c r="M2994">
        <v>125</v>
      </c>
      <c r="N2994" t="s">
        <v>27</v>
      </c>
      <c r="O2994">
        <v>1.135</v>
      </c>
      <c r="P2994" t="s">
        <v>28</v>
      </c>
      <c r="Q2994" t="s">
        <v>29</v>
      </c>
      <c r="R2994">
        <v>4.45</v>
      </c>
      <c r="S2994">
        <v>7</v>
      </c>
      <c r="T2994">
        <v>1.2</v>
      </c>
      <c r="U2994">
        <v>-1.3</v>
      </c>
      <c r="V2994" t="s">
        <v>587</v>
      </c>
      <c r="W2994" t="s">
        <v>31</v>
      </c>
      <c r="X2994">
        <v>1</v>
      </c>
      <c r="Y2994" t="str">
        <f>IF(tblRides[[#This Row],[supply_demand_ratio]]&lt;0.8,"Below 0.8",IF(tblRides[[#This Row],[supply_demand_ratio]]&lt;1,"Between 0.8-1.0",IF(tblRides[[#This Row],[supply_demand_ratio]]&lt;=1.2,"Between 1.0-1.2","Above 1.2")))</f>
        <v>Between 1.0-1.2</v>
      </c>
    </row>
    <row r="2995" spans="1:25" x14ac:dyDescent="0.3">
      <c r="A2995" t="s">
        <v>3050</v>
      </c>
      <c r="B2995" s="1">
        <v>46049.584722222222</v>
      </c>
      <c r="C2995" s="2">
        <v>46049</v>
      </c>
      <c r="D2995">
        <v>14</v>
      </c>
      <c r="E2995" t="s">
        <v>36</v>
      </c>
      <c r="F2995" t="s">
        <v>26</v>
      </c>
      <c r="G2995">
        <v>3.7</v>
      </c>
      <c r="H2995">
        <v>97.5</v>
      </c>
      <c r="I2995">
        <v>90.84</v>
      </c>
      <c r="J2995">
        <v>1.1000000000000001</v>
      </c>
      <c r="K2995">
        <v>5.3</v>
      </c>
      <c r="L2995">
        <v>7.3</v>
      </c>
      <c r="M2995">
        <v>111</v>
      </c>
      <c r="N2995" t="s">
        <v>27</v>
      </c>
      <c r="O2995">
        <v>1.046</v>
      </c>
      <c r="P2995" t="s">
        <v>28</v>
      </c>
      <c r="Q2995" t="s">
        <v>29</v>
      </c>
      <c r="R2995">
        <v>4.6900000000000004</v>
      </c>
      <c r="S2995">
        <v>11</v>
      </c>
      <c r="T2995">
        <v>-6.66</v>
      </c>
      <c r="U2995">
        <v>2</v>
      </c>
      <c r="V2995" t="s">
        <v>587</v>
      </c>
      <c r="W2995" t="s">
        <v>45</v>
      </c>
      <c r="X2995">
        <v>1</v>
      </c>
      <c r="Y2995" t="str">
        <f>IF(tblRides[[#This Row],[supply_demand_ratio]]&lt;0.8,"Below 0.8",IF(tblRides[[#This Row],[supply_demand_ratio]]&lt;1,"Between 0.8-1.0",IF(tblRides[[#This Row],[supply_demand_ratio]]&lt;=1.2,"Between 1.0-1.2","Above 1.2")))</f>
        <v>Between 1.0-1.2</v>
      </c>
    </row>
    <row r="2996" spans="1:25" x14ac:dyDescent="0.3">
      <c r="A2996" t="s">
        <v>3051</v>
      </c>
      <c r="B2996" s="1">
        <v>46049.59375</v>
      </c>
      <c r="C2996" s="2">
        <v>46049</v>
      </c>
      <c r="D2996">
        <v>14</v>
      </c>
      <c r="E2996" t="s">
        <v>25</v>
      </c>
      <c r="F2996" t="s">
        <v>34</v>
      </c>
      <c r="G2996">
        <v>8.8000000000000007</v>
      </c>
      <c r="H2996">
        <v>188.03</v>
      </c>
      <c r="I2996">
        <v>185.8</v>
      </c>
      <c r="J2996">
        <v>1</v>
      </c>
      <c r="K2996">
        <v>10.3</v>
      </c>
      <c r="L2996">
        <v>8.6999999999999993</v>
      </c>
      <c r="M2996">
        <v>106</v>
      </c>
      <c r="N2996" t="s">
        <v>27</v>
      </c>
      <c r="O2996">
        <v>0.96099999999999997</v>
      </c>
      <c r="P2996" t="s">
        <v>28</v>
      </c>
      <c r="Q2996" t="s">
        <v>29</v>
      </c>
      <c r="R2996">
        <v>4.8600000000000003</v>
      </c>
      <c r="S2996">
        <v>0</v>
      </c>
      <c r="T2996">
        <v>-2.23</v>
      </c>
      <c r="U2996">
        <v>-1.6</v>
      </c>
      <c r="V2996" t="s">
        <v>587</v>
      </c>
      <c r="W2996" t="s">
        <v>77</v>
      </c>
      <c r="X2996">
        <v>1</v>
      </c>
      <c r="Y2996" t="str">
        <f>IF(tblRides[[#This Row],[supply_demand_ratio]]&lt;0.8,"Below 0.8",IF(tblRides[[#This Row],[supply_demand_ratio]]&lt;1,"Between 0.8-1.0",IF(tblRides[[#This Row],[supply_demand_ratio]]&lt;=1.2,"Between 1.0-1.2","Above 1.2")))</f>
        <v>Between 0.8-1.0</v>
      </c>
    </row>
    <row r="2997" spans="1:25" x14ac:dyDescent="0.3">
      <c r="A2997" t="s">
        <v>3052</v>
      </c>
      <c r="B2997" s="1">
        <v>46049.602083333331</v>
      </c>
      <c r="C2997" s="2">
        <v>46049</v>
      </c>
      <c r="D2997">
        <v>14</v>
      </c>
      <c r="E2997" t="s">
        <v>43</v>
      </c>
      <c r="F2997" t="s">
        <v>34</v>
      </c>
      <c r="G2997">
        <v>7.6</v>
      </c>
      <c r="H2997">
        <v>162.26</v>
      </c>
      <c r="I2997">
        <v>165.8</v>
      </c>
      <c r="J2997">
        <v>1</v>
      </c>
      <c r="K2997">
        <v>4.8</v>
      </c>
      <c r="L2997">
        <v>8.9</v>
      </c>
      <c r="M2997">
        <v>78</v>
      </c>
      <c r="N2997" t="s">
        <v>41</v>
      </c>
      <c r="O2997">
        <v>2.2000000000000002</v>
      </c>
      <c r="P2997" t="s">
        <v>28</v>
      </c>
      <c r="Q2997" t="s">
        <v>29</v>
      </c>
      <c r="R2997">
        <v>5</v>
      </c>
      <c r="S2997">
        <v>0</v>
      </c>
      <c r="T2997">
        <v>3.54</v>
      </c>
      <c r="U2997">
        <v>4.0999999999999996</v>
      </c>
      <c r="V2997" t="s">
        <v>587</v>
      </c>
      <c r="W2997" t="s">
        <v>31</v>
      </c>
      <c r="X2997">
        <v>1</v>
      </c>
      <c r="Y2997" t="str">
        <f>IF(tblRides[[#This Row],[supply_demand_ratio]]&lt;0.8,"Below 0.8",IF(tblRides[[#This Row],[supply_demand_ratio]]&lt;1,"Between 0.8-1.0",IF(tblRides[[#This Row],[supply_demand_ratio]]&lt;=1.2,"Between 1.0-1.2","Above 1.2")))</f>
        <v>Above 1.2</v>
      </c>
    </row>
    <row r="2998" spans="1:25" x14ac:dyDescent="0.3">
      <c r="A2998" t="s">
        <v>3053</v>
      </c>
      <c r="B2998" s="1">
        <v>46049.629861111112</v>
      </c>
      <c r="C2998" s="2">
        <v>46049</v>
      </c>
      <c r="D2998">
        <v>15</v>
      </c>
      <c r="E2998" t="s">
        <v>25</v>
      </c>
      <c r="F2998" t="s">
        <v>26</v>
      </c>
      <c r="G2998">
        <v>4.5999999999999996</v>
      </c>
      <c r="H2998">
        <v>128.72999999999999</v>
      </c>
      <c r="J2998">
        <v>1.1000000000000001</v>
      </c>
      <c r="K2998">
        <v>6.1</v>
      </c>
      <c r="L2998">
        <v>1</v>
      </c>
      <c r="M2998">
        <v>133</v>
      </c>
      <c r="N2998" t="s">
        <v>41</v>
      </c>
      <c r="O2998">
        <v>1.429</v>
      </c>
      <c r="P2998" t="s">
        <v>58</v>
      </c>
      <c r="Q2998" t="s">
        <v>108</v>
      </c>
      <c r="R2998">
        <v>4.71</v>
      </c>
      <c r="S2998">
        <v>7</v>
      </c>
      <c r="U2998">
        <v>-5.0999999999999996</v>
      </c>
      <c r="V2998" t="s">
        <v>587</v>
      </c>
      <c r="W2998" t="s">
        <v>45</v>
      </c>
      <c r="X2998">
        <v>0</v>
      </c>
      <c r="Y2998" t="str">
        <f>IF(tblRides[[#This Row],[supply_demand_ratio]]&lt;0.8,"Below 0.8",IF(tblRides[[#This Row],[supply_demand_ratio]]&lt;1,"Between 0.8-1.0",IF(tblRides[[#This Row],[supply_demand_ratio]]&lt;=1.2,"Between 1.0-1.2","Above 1.2")))</f>
        <v>Above 1.2</v>
      </c>
    </row>
    <row r="2999" spans="1:25" x14ac:dyDescent="0.3">
      <c r="A2999" t="s">
        <v>3054</v>
      </c>
      <c r="B2999" s="1">
        <v>46049.642361111109</v>
      </c>
      <c r="C2999" s="2">
        <v>46049</v>
      </c>
      <c r="D2999">
        <v>15</v>
      </c>
      <c r="E2999" t="s">
        <v>43</v>
      </c>
      <c r="F2999" t="s">
        <v>26</v>
      </c>
      <c r="G2999">
        <v>17.7</v>
      </c>
      <c r="H2999">
        <v>295.41000000000003</v>
      </c>
      <c r="I2999">
        <v>297.05</v>
      </c>
      <c r="J2999">
        <v>1</v>
      </c>
      <c r="K2999">
        <v>6.3</v>
      </c>
      <c r="L2999">
        <v>5.5</v>
      </c>
      <c r="M2999">
        <v>64</v>
      </c>
      <c r="N2999" t="s">
        <v>41</v>
      </c>
      <c r="O2999">
        <v>1.6890000000000001</v>
      </c>
      <c r="P2999" t="s">
        <v>28</v>
      </c>
      <c r="Q2999" t="s">
        <v>29</v>
      </c>
      <c r="R2999">
        <v>4.71</v>
      </c>
      <c r="S2999">
        <v>4</v>
      </c>
      <c r="T2999">
        <v>1.64</v>
      </c>
      <c r="U2999">
        <v>-0.8</v>
      </c>
      <c r="V2999" t="s">
        <v>587</v>
      </c>
      <c r="W2999" t="s">
        <v>45</v>
      </c>
      <c r="X2999">
        <v>1</v>
      </c>
      <c r="Y2999" t="str">
        <f>IF(tblRides[[#This Row],[supply_demand_ratio]]&lt;0.8,"Below 0.8",IF(tblRides[[#This Row],[supply_demand_ratio]]&lt;1,"Between 0.8-1.0",IF(tblRides[[#This Row],[supply_demand_ratio]]&lt;=1.2,"Between 1.0-1.2","Above 1.2")))</f>
        <v>Above 1.2</v>
      </c>
    </row>
    <row r="3000" spans="1:25" x14ac:dyDescent="0.3">
      <c r="A3000" t="s">
        <v>3055</v>
      </c>
      <c r="B3000" s="1">
        <v>46049.651388888888</v>
      </c>
      <c r="C3000" s="2">
        <v>46049</v>
      </c>
      <c r="D3000">
        <v>15</v>
      </c>
      <c r="E3000" t="s">
        <v>25</v>
      </c>
      <c r="F3000" t="s">
        <v>26</v>
      </c>
      <c r="G3000">
        <v>2.1</v>
      </c>
      <c r="H3000">
        <v>75.62</v>
      </c>
      <c r="I3000">
        <v>76.94</v>
      </c>
      <c r="J3000">
        <v>1</v>
      </c>
      <c r="K3000">
        <v>2</v>
      </c>
      <c r="L3000">
        <v>5.8</v>
      </c>
      <c r="M3000">
        <v>99</v>
      </c>
      <c r="N3000" t="s">
        <v>27</v>
      </c>
      <c r="O3000">
        <v>0.83099999999999996</v>
      </c>
      <c r="P3000" t="s">
        <v>28</v>
      </c>
      <c r="Q3000" t="s">
        <v>29</v>
      </c>
      <c r="R3000">
        <v>4.6900000000000004</v>
      </c>
      <c r="S3000">
        <v>8</v>
      </c>
      <c r="T3000">
        <v>1.32</v>
      </c>
      <c r="U3000">
        <v>3.8</v>
      </c>
      <c r="V3000" t="s">
        <v>587</v>
      </c>
      <c r="W3000" t="s">
        <v>31</v>
      </c>
      <c r="X3000">
        <v>1</v>
      </c>
      <c r="Y3000" t="str">
        <f>IF(tblRides[[#This Row],[supply_demand_ratio]]&lt;0.8,"Below 0.8",IF(tblRides[[#This Row],[supply_demand_ratio]]&lt;1,"Between 0.8-1.0",IF(tblRides[[#This Row],[supply_demand_ratio]]&lt;=1.2,"Between 1.0-1.2","Above 1.2")))</f>
        <v>Between 0.8-1.0</v>
      </c>
    </row>
    <row r="3001" spans="1:25" x14ac:dyDescent="0.3">
      <c r="A3001" t="s">
        <v>3056</v>
      </c>
      <c r="B3001" s="1">
        <v>46049.652777777781</v>
      </c>
      <c r="C3001" s="2">
        <v>46049</v>
      </c>
      <c r="D3001">
        <v>15</v>
      </c>
      <c r="E3001" t="s">
        <v>62</v>
      </c>
      <c r="F3001" t="s">
        <v>26</v>
      </c>
      <c r="G3001">
        <v>6.2</v>
      </c>
      <c r="H3001">
        <v>142.22999999999999</v>
      </c>
      <c r="I3001">
        <v>143.65</v>
      </c>
      <c r="J3001">
        <v>1.1000000000000001</v>
      </c>
      <c r="K3001">
        <v>6.9</v>
      </c>
      <c r="L3001">
        <v>3.7</v>
      </c>
      <c r="M3001">
        <v>64</v>
      </c>
      <c r="N3001" t="s">
        <v>27</v>
      </c>
      <c r="O3001">
        <v>1.2150000000000001</v>
      </c>
      <c r="P3001" t="s">
        <v>28</v>
      </c>
      <c r="Q3001" t="s">
        <v>29</v>
      </c>
      <c r="R3001">
        <v>4.7699999999999996</v>
      </c>
      <c r="S3001">
        <v>5</v>
      </c>
      <c r="T3001">
        <v>1.42</v>
      </c>
      <c r="U3001">
        <v>-3.2</v>
      </c>
      <c r="V3001" t="s">
        <v>587</v>
      </c>
      <c r="W3001" t="s">
        <v>45</v>
      </c>
      <c r="X3001">
        <v>1</v>
      </c>
      <c r="Y3001" t="str">
        <f>IF(tblRides[[#This Row],[supply_demand_ratio]]&lt;0.8,"Below 0.8",IF(tblRides[[#This Row],[supply_demand_ratio]]&lt;1,"Between 0.8-1.0",IF(tblRides[[#This Row],[supply_demand_ratio]]&lt;=1.2,"Between 1.0-1.2","Above 1.2")))</f>
        <v>Above 1.2</v>
      </c>
    </row>
    <row r="3002" spans="1:25" x14ac:dyDescent="0.3">
      <c r="A3002" t="s">
        <v>3057</v>
      </c>
      <c r="B3002" s="1">
        <v>46049.662499999999</v>
      </c>
      <c r="C3002" s="2">
        <v>46049</v>
      </c>
      <c r="D3002">
        <v>15</v>
      </c>
      <c r="E3002" t="s">
        <v>33</v>
      </c>
      <c r="F3002" t="s">
        <v>34</v>
      </c>
      <c r="G3002">
        <v>13.5</v>
      </c>
      <c r="H3002">
        <v>226.92</v>
      </c>
      <c r="I3002">
        <v>228.92</v>
      </c>
      <c r="J3002">
        <v>1</v>
      </c>
      <c r="K3002">
        <v>5</v>
      </c>
      <c r="L3002">
        <v>1.8</v>
      </c>
      <c r="M3002">
        <v>99</v>
      </c>
      <c r="N3002" t="s">
        <v>41</v>
      </c>
      <c r="O3002">
        <v>1.34</v>
      </c>
      <c r="P3002" t="s">
        <v>28</v>
      </c>
      <c r="Q3002" t="s">
        <v>29</v>
      </c>
      <c r="R3002">
        <v>4.5599999999999996</v>
      </c>
      <c r="S3002">
        <v>0</v>
      </c>
      <c r="T3002">
        <v>2</v>
      </c>
      <c r="U3002">
        <v>-3.2</v>
      </c>
      <c r="V3002" t="s">
        <v>587</v>
      </c>
      <c r="W3002" t="s">
        <v>31</v>
      </c>
      <c r="X3002">
        <v>1</v>
      </c>
      <c r="Y3002" t="str">
        <f>IF(tblRides[[#This Row],[supply_demand_ratio]]&lt;0.8,"Below 0.8",IF(tblRides[[#This Row],[supply_demand_ratio]]&lt;1,"Between 0.8-1.0",IF(tblRides[[#This Row],[supply_demand_ratio]]&lt;=1.2,"Between 1.0-1.2","Above 1.2")))</f>
        <v>Above 1.2</v>
      </c>
    </row>
    <row r="3003" spans="1:25" x14ac:dyDescent="0.3">
      <c r="A3003" t="s">
        <v>3058</v>
      </c>
      <c r="B3003" s="1">
        <v>46049.666666666664</v>
      </c>
      <c r="C3003" s="2">
        <v>46049</v>
      </c>
      <c r="D3003">
        <v>16</v>
      </c>
      <c r="E3003" t="s">
        <v>62</v>
      </c>
      <c r="F3003" t="s">
        <v>26</v>
      </c>
      <c r="G3003">
        <v>2.9</v>
      </c>
      <c r="H3003">
        <v>79.06</v>
      </c>
      <c r="I3003">
        <v>79.819999999999993</v>
      </c>
      <c r="J3003">
        <v>1</v>
      </c>
      <c r="K3003">
        <v>7.1</v>
      </c>
      <c r="L3003">
        <v>6.1</v>
      </c>
      <c r="M3003">
        <v>53</v>
      </c>
      <c r="N3003" t="s">
        <v>41</v>
      </c>
      <c r="O3003">
        <v>1.43</v>
      </c>
      <c r="P3003" t="s">
        <v>28</v>
      </c>
      <c r="Q3003" t="s">
        <v>29</v>
      </c>
      <c r="R3003">
        <v>4.91</v>
      </c>
      <c r="S3003">
        <v>18</v>
      </c>
      <c r="T3003">
        <v>0.76</v>
      </c>
      <c r="U3003">
        <v>-1</v>
      </c>
      <c r="V3003" t="s">
        <v>587</v>
      </c>
      <c r="W3003" t="s">
        <v>45</v>
      </c>
      <c r="X3003">
        <v>1</v>
      </c>
      <c r="Y3003" t="str">
        <f>IF(tblRides[[#This Row],[supply_demand_ratio]]&lt;0.8,"Below 0.8",IF(tblRides[[#This Row],[supply_demand_ratio]]&lt;1,"Between 0.8-1.0",IF(tblRides[[#This Row],[supply_demand_ratio]]&lt;=1.2,"Between 1.0-1.2","Above 1.2")))</f>
        <v>Above 1.2</v>
      </c>
    </row>
    <row r="3004" spans="1:25" x14ac:dyDescent="0.3">
      <c r="A3004" t="s">
        <v>3059</v>
      </c>
      <c r="B3004" s="1">
        <v>46049.67083333333</v>
      </c>
      <c r="C3004" s="2">
        <v>46049</v>
      </c>
      <c r="D3004">
        <v>16</v>
      </c>
      <c r="E3004" t="s">
        <v>25</v>
      </c>
      <c r="F3004" t="s">
        <v>26</v>
      </c>
      <c r="G3004">
        <v>4</v>
      </c>
      <c r="H3004">
        <v>100.01</v>
      </c>
      <c r="I3004">
        <v>101.3</v>
      </c>
      <c r="J3004">
        <v>1</v>
      </c>
      <c r="K3004">
        <v>2.8</v>
      </c>
      <c r="L3004">
        <v>1</v>
      </c>
      <c r="M3004">
        <v>124</v>
      </c>
      <c r="N3004" t="s">
        <v>27</v>
      </c>
      <c r="O3004">
        <v>1.0209999999999999</v>
      </c>
      <c r="P3004" t="s">
        <v>28</v>
      </c>
      <c r="Q3004" t="s">
        <v>29</v>
      </c>
      <c r="R3004">
        <v>4.7699999999999996</v>
      </c>
      <c r="S3004">
        <v>12</v>
      </c>
      <c r="T3004">
        <v>1.29</v>
      </c>
      <c r="U3004">
        <v>-1.8</v>
      </c>
      <c r="V3004" t="s">
        <v>587</v>
      </c>
      <c r="W3004" t="s">
        <v>31</v>
      </c>
      <c r="X3004">
        <v>1</v>
      </c>
      <c r="Y3004" t="str">
        <f>IF(tblRides[[#This Row],[supply_demand_ratio]]&lt;0.8,"Below 0.8",IF(tblRides[[#This Row],[supply_demand_ratio]]&lt;1,"Between 0.8-1.0",IF(tblRides[[#This Row],[supply_demand_ratio]]&lt;=1.2,"Between 1.0-1.2","Above 1.2")))</f>
        <v>Between 1.0-1.2</v>
      </c>
    </row>
    <row r="3005" spans="1:25" x14ac:dyDescent="0.3">
      <c r="A3005" t="s">
        <v>3060</v>
      </c>
      <c r="B3005" s="1">
        <v>46049.672222222223</v>
      </c>
      <c r="C3005" s="2">
        <v>46049</v>
      </c>
      <c r="D3005">
        <v>16</v>
      </c>
      <c r="E3005" t="s">
        <v>25</v>
      </c>
      <c r="F3005" t="s">
        <v>26</v>
      </c>
      <c r="G3005">
        <v>9.8000000000000007</v>
      </c>
      <c r="H3005">
        <v>206.92</v>
      </c>
      <c r="I3005">
        <v>208.21</v>
      </c>
      <c r="J3005">
        <v>1.2</v>
      </c>
      <c r="K3005">
        <v>7.1</v>
      </c>
      <c r="L3005">
        <v>6.7</v>
      </c>
      <c r="M3005">
        <v>104</v>
      </c>
      <c r="N3005" t="s">
        <v>27</v>
      </c>
      <c r="O3005">
        <v>0.754</v>
      </c>
      <c r="P3005" t="s">
        <v>28</v>
      </c>
      <c r="Q3005" t="s">
        <v>29</v>
      </c>
      <c r="R3005">
        <v>5</v>
      </c>
      <c r="S3005">
        <v>1</v>
      </c>
      <c r="T3005">
        <v>1.29</v>
      </c>
      <c r="U3005">
        <v>-0.4</v>
      </c>
      <c r="V3005" t="s">
        <v>587</v>
      </c>
      <c r="W3005" t="s">
        <v>45</v>
      </c>
      <c r="X3005">
        <v>1</v>
      </c>
      <c r="Y3005" t="str">
        <f>IF(tblRides[[#This Row],[supply_demand_ratio]]&lt;0.8,"Below 0.8",IF(tblRides[[#This Row],[supply_demand_ratio]]&lt;1,"Between 0.8-1.0",IF(tblRides[[#This Row],[supply_demand_ratio]]&lt;=1.2,"Between 1.0-1.2","Above 1.2")))</f>
        <v>Below 0.8</v>
      </c>
    </row>
    <row r="3006" spans="1:25" x14ac:dyDescent="0.3">
      <c r="A3006" t="s">
        <v>3061</v>
      </c>
      <c r="B3006" s="1">
        <v>46049.674305555556</v>
      </c>
      <c r="C3006" s="2">
        <v>46049</v>
      </c>
      <c r="D3006">
        <v>16</v>
      </c>
      <c r="E3006" t="s">
        <v>36</v>
      </c>
      <c r="F3006" t="s">
        <v>26</v>
      </c>
      <c r="G3006">
        <v>9.8000000000000007</v>
      </c>
      <c r="H3006">
        <v>178.46</v>
      </c>
      <c r="I3006">
        <v>174.19</v>
      </c>
      <c r="J3006">
        <v>1.1000000000000001</v>
      </c>
      <c r="K3006">
        <v>7.4</v>
      </c>
      <c r="L3006">
        <v>1.3</v>
      </c>
      <c r="M3006">
        <v>90</v>
      </c>
      <c r="N3006" t="s">
        <v>27</v>
      </c>
      <c r="O3006">
        <v>0.80700000000000005</v>
      </c>
      <c r="P3006" t="s">
        <v>28</v>
      </c>
      <c r="Q3006" t="s">
        <v>29</v>
      </c>
      <c r="R3006">
        <v>4.71</v>
      </c>
      <c r="S3006">
        <v>3</v>
      </c>
      <c r="T3006">
        <v>-4.2699999999999996</v>
      </c>
      <c r="U3006">
        <v>-6.1</v>
      </c>
      <c r="V3006" t="s">
        <v>587</v>
      </c>
      <c r="W3006" t="s">
        <v>45</v>
      </c>
      <c r="X3006">
        <v>1</v>
      </c>
      <c r="Y3006" t="str">
        <f>IF(tblRides[[#This Row],[supply_demand_ratio]]&lt;0.8,"Below 0.8",IF(tblRides[[#This Row],[supply_demand_ratio]]&lt;1,"Between 0.8-1.0",IF(tblRides[[#This Row],[supply_demand_ratio]]&lt;=1.2,"Between 1.0-1.2","Above 1.2")))</f>
        <v>Between 0.8-1.0</v>
      </c>
    </row>
    <row r="3007" spans="1:25" x14ac:dyDescent="0.3">
      <c r="A3007" t="s">
        <v>3062</v>
      </c>
      <c r="B3007" s="1">
        <v>46049.679861111108</v>
      </c>
      <c r="C3007" s="2">
        <v>46049</v>
      </c>
      <c r="D3007">
        <v>16</v>
      </c>
      <c r="E3007" t="s">
        <v>36</v>
      </c>
      <c r="F3007" t="s">
        <v>26</v>
      </c>
      <c r="G3007">
        <v>5.3</v>
      </c>
      <c r="H3007">
        <v>134.85</v>
      </c>
      <c r="I3007">
        <v>129.38</v>
      </c>
      <c r="J3007">
        <v>1.1000000000000001</v>
      </c>
      <c r="K3007">
        <v>4.5999999999999996</v>
      </c>
      <c r="L3007">
        <v>8.8000000000000007</v>
      </c>
      <c r="M3007">
        <v>102</v>
      </c>
      <c r="N3007" t="s">
        <v>27</v>
      </c>
      <c r="O3007">
        <v>1.04</v>
      </c>
      <c r="P3007" t="s">
        <v>28</v>
      </c>
      <c r="Q3007" t="s">
        <v>29</v>
      </c>
      <c r="R3007">
        <v>4.88</v>
      </c>
      <c r="S3007">
        <v>4</v>
      </c>
      <c r="T3007">
        <v>-5.47</v>
      </c>
      <c r="U3007">
        <v>4.2</v>
      </c>
      <c r="V3007" t="s">
        <v>587</v>
      </c>
      <c r="W3007" t="s">
        <v>31</v>
      </c>
      <c r="X3007">
        <v>1</v>
      </c>
      <c r="Y3007" t="str">
        <f>IF(tblRides[[#This Row],[supply_demand_ratio]]&lt;0.8,"Below 0.8",IF(tblRides[[#This Row],[supply_demand_ratio]]&lt;1,"Between 0.8-1.0",IF(tblRides[[#This Row],[supply_demand_ratio]]&lt;=1.2,"Between 1.0-1.2","Above 1.2")))</f>
        <v>Between 1.0-1.2</v>
      </c>
    </row>
    <row r="3008" spans="1:25" x14ac:dyDescent="0.3">
      <c r="A3008" t="s">
        <v>3063</v>
      </c>
      <c r="B3008" s="1">
        <v>46049.6875</v>
      </c>
      <c r="C3008" s="2">
        <v>46049</v>
      </c>
      <c r="D3008">
        <v>16</v>
      </c>
      <c r="E3008" t="s">
        <v>33</v>
      </c>
      <c r="F3008" t="s">
        <v>26</v>
      </c>
      <c r="G3008">
        <v>7.2</v>
      </c>
      <c r="H3008">
        <v>156.68</v>
      </c>
      <c r="I3008">
        <v>156.80000000000001</v>
      </c>
      <c r="J3008">
        <v>1</v>
      </c>
      <c r="K3008">
        <v>2.4</v>
      </c>
      <c r="L3008">
        <v>5.4</v>
      </c>
      <c r="M3008">
        <v>70</v>
      </c>
      <c r="N3008" t="s">
        <v>41</v>
      </c>
      <c r="O3008">
        <v>1.0029999999999999</v>
      </c>
      <c r="P3008" t="s">
        <v>28</v>
      </c>
      <c r="Q3008" t="s">
        <v>29</v>
      </c>
      <c r="R3008">
        <v>4.63</v>
      </c>
      <c r="S3008">
        <v>3</v>
      </c>
      <c r="T3008">
        <v>0.12</v>
      </c>
      <c r="U3008">
        <v>3</v>
      </c>
      <c r="V3008" t="s">
        <v>587</v>
      </c>
      <c r="W3008" t="s">
        <v>31</v>
      </c>
      <c r="X3008">
        <v>1</v>
      </c>
      <c r="Y3008" t="str">
        <f>IF(tblRides[[#This Row],[supply_demand_ratio]]&lt;0.8,"Below 0.8",IF(tblRides[[#This Row],[supply_demand_ratio]]&lt;1,"Between 0.8-1.0",IF(tblRides[[#This Row],[supply_demand_ratio]]&lt;=1.2,"Between 1.0-1.2","Above 1.2")))</f>
        <v>Between 1.0-1.2</v>
      </c>
    </row>
    <row r="3009" spans="1:25" x14ac:dyDescent="0.3">
      <c r="A3009" t="s">
        <v>3064</v>
      </c>
      <c r="B3009" s="1">
        <v>46049.7</v>
      </c>
      <c r="C3009" s="2">
        <v>46049</v>
      </c>
      <c r="D3009">
        <v>16</v>
      </c>
      <c r="E3009" t="s">
        <v>36</v>
      </c>
      <c r="F3009" t="s">
        <v>26</v>
      </c>
      <c r="G3009">
        <v>6.1</v>
      </c>
      <c r="H3009">
        <v>149.63999999999999</v>
      </c>
      <c r="I3009">
        <v>146.22999999999999</v>
      </c>
      <c r="J3009">
        <v>1.2</v>
      </c>
      <c r="K3009">
        <v>2</v>
      </c>
      <c r="L3009">
        <v>1</v>
      </c>
      <c r="M3009">
        <v>89</v>
      </c>
      <c r="N3009" t="s">
        <v>27</v>
      </c>
      <c r="O3009">
        <v>0.876</v>
      </c>
      <c r="P3009" t="s">
        <v>28</v>
      </c>
      <c r="Q3009" t="s">
        <v>29</v>
      </c>
      <c r="R3009">
        <v>4.78</v>
      </c>
      <c r="S3009">
        <v>4</v>
      </c>
      <c r="T3009">
        <v>-3.41</v>
      </c>
      <c r="U3009">
        <v>-1</v>
      </c>
      <c r="V3009" t="s">
        <v>587</v>
      </c>
      <c r="W3009" t="s">
        <v>31</v>
      </c>
      <c r="X3009">
        <v>1</v>
      </c>
      <c r="Y3009" t="str">
        <f>IF(tblRides[[#This Row],[supply_demand_ratio]]&lt;0.8,"Below 0.8",IF(tblRides[[#This Row],[supply_demand_ratio]]&lt;1,"Between 0.8-1.0",IF(tblRides[[#This Row],[supply_demand_ratio]]&lt;=1.2,"Between 1.0-1.2","Above 1.2")))</f>
        <v>Between 0.8-1.0</v>
      </c>
    </row>
    <row r="3010" spans="1:25" x14ac:dyDescent="0.3">
      <c r="A3010" t="s">
        <v>3065</v>
      </c>
      <c r="B3010" s="1">
        <v>46049.718055555553</v>
      </c>
      <c r="C3010" s="2">
        <v>46049</v>
      </c>
      <c r="D3010">
        <v>17</v>
      </c>
      <c r="E3010" t="s">
        <v>36</v>
      </c>
      <c r="F3010" t="s">
        <v>34</v>
      </c>
      <c r="G3010">
        <v>10.6</v>
      </c>
      <c r="H3010">
        <v>269.20999999999998</v>
      </c>
      <c r="I3010">
        <v>282.64</v>
      </c>
      <c r="J3010">
        <v>1.2</v>
      </c>
      <c r="K3010">
        <v>7.1</v>
      </c>
      <c r="L3010">
        <v>2.2000000000000002</v>
      </c>
      <c r="M3010">
        <v>99</v>
      </c>
      <c r="N3010" t="s">
        <v>27</v>
      </c>
      <c r="O3010">
        <v>0.93100000000000005</v>
      </c>
      <c r="P3010" t="s">
        <v>28</v>
      </c>
      <c r="Q3010" t="s">
        <v>29</v>
      </c>
      <c r="R3010">
        <v>4.84</v>
      </c>
      <c r="S3010">
        <v>0</v>
      </c>
      <c r="T3010">
        <v>13.43</v>
      </c>
      <c r="U3010">
        <v>-4.9000000000000004</v>
      </c>
      <c r="V3010" t="s">
        <v>587</v>
      </c>
      <c r="W3010" t="s">
        <v>45</v>
      </c>
      <c r="X3010">
        <v>1</v>
      </c>
      <c r="Y3010" t="str">
        <f>IF(tblRides[[#This Row],[supply_demand_ratio]]&lt;0.8,"Below 0.8",IF(tblRides[[#This Row],[supply_demand_ratio]]&lt;1,"Between 0.8-1.0",IF(tblRides[[#This Row],[supply_demand_ratio]]&lt;=1.2,"Between 1.0-1.2","Above 1.2")))</f>
        <v>Between 0.8-1.0</v>
      </c>
    </row>
    <row r="3011" spans="1:25" x14ac:dyDescent="0.3">
      <c r="A3011" t="s">
        <v>3066</v>
      </c>
      <c r="B3011" s="1">
        <v>46049.71875</v>
      </c>
      <c r="C3011" s="2">
        <v>46049</v>
      </c>
      <c r="D3011">
        <v>17</v>
      </c>
      <c r="E3011" t="s">
        <v>33</v>
      </c>
      <c r="F3011" t="s">
        <v>34</v>
      </c>
      <c r="G3011">
        <v>10.9</v>
      </c>
      <c r="H3011">
        <v>188.22</v>
      </c>
      <c r="I3011">
        <v>177.19</v>
      </c>
      <c r="J3011">
        <v>1</v>
      </c>
      <c r="K3011">
        <v>6.9</v>
      </c>
      <c r="L3011">
        <v>4.9000000000000004</v>
      </c>
      <c r="M3011">
        <v>80</v>
      </c>
      <c r="N3011" t="s">
        <v>27</v>
      </c>
      <c r="O3011">
        <v>0.90900000000000003</v>
      </c>
      <c r="P3011" t="s">
        <v>28</v>
      </c>
      <c r="Q3011" t="s">
        <v>29</v>
      </c>
      <c r="R3011">
        <v>5</v>
      </c>
      <c r="S3011">
        <v>0</v>
      </c>
      <c r="T3011">
        <v>-11.03</v>
      </c>
      <c r="U3011">
        <v>-2</v>
      </c>
      <c r="V3011" t="s">
        <v>587</v>
      </c>
      <c r="W3011" t="s">
        <v>45</v>
      </c>
      <c r="X3011">
        <v>1</v>
      </c>
      <c r="Y3011" t="str">
        <f>IF(tblRides[[#This Row],[supply_demand_ratio]]&lt;0.8,"Below 0.8",IF(tblRides[[#This Row],[supply_demand_ratio]]&lt;1,"Between 0.8-1.0",IF(tblRides[[#This Row],[supply_demand_ratio]]&lt;=1.2,"Between 1.0-1.2","Above 1.2")))</f>
        <v>Between 0.8-1.0</v>
      </c>
    </row>
    <row r="3012" spans="1:25" x14ac:dyDescent="0.3">
      <c r="A3012" t="s">
        <v>3067</v>
      </c>
      <c r="B3012" s="1">
        <v>46049.724305555559</v>
      </c>
      <c r="C3012" s="2">
        <v>46049</v>
      </c>
      <c r="D3012">
        <v>17</v>
      </c>
      <c r="E3012" t="s">
        <v>62</v>
      </c>
      <c r="F3012" t="s">
        <v>26</v>
      </c>
      <c r="G3012">
        <v>14.4</v>
      </c>
      <c r="H3012">
        <v>259.85000000000002</v>
      </c>
      <c r="I3012">
        <v>255.3</v>
      </c>
      <c r="J3012">
        <v>1</v>
      </c>
      <c r="K3012">
        <v>3.9</v>
      </c>
      <c r="L3012">
        <v>6.7</v>
      </c>
      <c r="M3012">
        <v>41</v>
      </c>
      <c r="N3012" t="s">
        <v>41</v>
      </c>
      <c r="O3012">
        <v>0.98499999999999999</v>
      </c>
      <c r="P3012" t="s">
        <v>28</v>
      </c>
      <c r="Q3012" t="s">
        <v>29</v>
      </c>
      <c r="R3012">
        <v>4.6399999999999997</v>
      </c>
      <c r="S3012">
        <v>5</v>
      </c>
      <c r="T3012">
        <v>-4.55</v>
      </c>
      <c r="U3012">
        <v>2.8</v>
      </c>
      <c r="V3012" t="s">
        <v>587</v>
      </c>
      <c r="W3012" t="s">
        <v>31</v>
      </c>
      <c r="X3012">
        <v>1</v>
      </c>
      <c r="Y3012" t="str">
        <f>IF(tblRides[[#This Row],[supply_demand_ratio]]&lt;0.8,"Below 0.8",IF(tblRides[[#This Row],[supply_demand_ratio]]&lt;1,"Between 0.8-1.0",IF(tblRides[[#This Row],[supply_demand_ratio]]&lt;=1.2,"Between 1.0-1.2","Above 1.2")))</f>
        <v>Between 0.8-1.0</v>
      </c>
    </row>
    <row r="3013" spans="1:25" x14ac:dyDescent="0.3">
      <c r="A3013" t="s">
        <v>3068</v>
      </c>
      <c r="B3013" s="1">
        <v>46049.727777777778</v>
      </c>
      <c r="C3013" s="2">
        <v>46049</v>
      </c>
      <c r="D3013">
        <v>17</v>
      </c>
      <c r="E3013" t="s">
        <v>36</v>
      </c>
      <c r="F3013" t="s">
        <v>26</v>
      </c>
      <c r="G3013">
        <v>14.3</v>
      </c>
      <c r="H3013">
        <v>303.70999999999998</v>
      </c>
      <c r="J3013">
        <v>1.1000000000000001</v>
      </c>
      <c r="K3013">
        <v>8.1</v>
      </c>
      <c r="L3013">
        <v>11.1</v>
      </c>
      <c r="M3013">
        <v>89</v>
      </c>
      <c r="N3013" t="s">
        <v>27</v>
      </c>
      <c r="O3013">
        <v>0.79900000000000004</v>
      </c>
      <c r="P3013" t="s">
        <v>37</v>
      </c>
      <c r="Q3013" t="s">
        <v>38</v>
      </c>
      <c r="R3013">
        <v>4.6399999999999997</v>
      </c>
      <c r="S3013">
        <v>13</v>
      </c>
      <c r="U3013">
        <v>3</v>
      </c>
      <c r="V3013" t="s">
        <v>587</v>
      </c>
      <c r="W3013" t="s">
        <v>45</v>
      </c>
      <c r="X3013">
        <v>0</v>
      </c>
      <c r="Y3013" t="str">
        <f>IF(tblRides[[#This Row],[supply_demand_ratio]]&lt;0.8,"Below 0.8",IF(tblRides[[#This Row],[supply_demand_ratio]]&lt;1,"Between 0.8-1.0",IF(tblRides[[#This Row],[supply_demand_ratio]]&lt;=1.2,"Between 1.0-1.2","Above 1.2")))</f>
        <v>Below 0.8</v>
      </c>
    </row>
    <row r="3014" spans="1:25" x14ac:dyDescent="0.3">
      <c r="A3014" t="s">
        <v>3069</v>
      </c>
      <c r="B3014" s="1">
        <v>46049.740277777775</v>
      </c>
      <c r="C3014" s="2">
        <v>46049</v>
      </c>
      <c r="D3014">
        <v>17</v>
      </c>
      <c r="E3014" t="s">
        <v>33</v>
      </c>
      <c r="F3014" t="s">
        <v>26</v>
      </c>
      <c r="G3014">
        <v>7.4</v>
      </c>
      <c r="H3014">
        <v>206.88</v>
      </c>
      <c r="I3014">
        <v>196.93</v>
      </c>
      <c r="J3014">
        <v>1.3</v>
      </c>
      <c r="K3014">
        <v>6.6</v>
      </c>
      <c r="L3014">
        <v>5.5</v>
      </c>
      <c r="M3014">
        <v>66</v>
      </c>
      <c r="N3014" t="s">
        <v>27</v>
      </c>
      <c r="O3014">
        <v>0.60699999999999998</v>
      </c>
      <c r="P3014" t="s">
        <v>28</v>
      </c>
      <c r="Q3014" t="s">
        <v>29</v>
      </c>
      <c r="R3014">
        <v>4.7300000000000004</v>
      </c>
      <c r="S3014">
        <v>10</v>
      </c>
      <c r="T3014">
        <v>-9.9499999999999993</v>
      </c>
      <c r="U3014">
        <v>-1.1000000000000001</v>
      </c>
      <c r="V3014" t="s">
        <v>587</v>
      </c>
      <c r="W3014" t="s">
        <v>45</v>
      </c>
      <c r="X3014">
        <v>1</v>
      </c>
      <c r="Y3014" t="str">
        <f>IF(tblRides[[#This Row],[supply_demand_ratio]]&lt;0.8,"Below 0.8",IF(tblRides[[#This Row],[supply_demand_ratio]]&lt;1,"Between 0.8-1.0",IF(tblRides[[#This Row],[supply_demand_ratio]]&lt;=1.2,"Between 1.0-1.2","Above 1.2")))</f>
        <v>Below 0.8</v>
      </c>
    </row>
    <row r="3015" spans="1:25" x14ac:dyDescent="0.3">
      <c r="A3015" t="s">
        <v>3070</v>
      </c>
      <c r="B3015" s="1">
        <v>46049.756944444445</v>
      </c>
      <c r="C3015" s="2">
        <v>46049</v>
      </c>
      <c r="D3015">
        <v>18</v>
      </c>
      <c r="E3015" t="s">
        <v>43</v>
      </c>
      <c r="F3015" t="s">
        <v>34</v>
      </c>
      <c r="G3015">
        <v>2.5</v>
      </c>
      <c r="H3015">
        <v>81.63</v>
      </c>
      <c r="I3015">
        <v>79.48</v>
      </c>
      <c r="J3015">
        <v>1.1000000000000001</v>
      </c>
      <c r="K3015">
        <v>4.5999999999999996</v>
      </c>
      <c r="L3015">
        <v>6.6</v>
      </c>
      <c r="M3015">
        <v>49</v>
      </c>
      <c r="N3015" t="s">
        <v>27</v>
      </c>
      <c r="O3015">
        <v>0.78800000000000003</v>
      </c>
      <c r="P3015" t="s">
        <v>28</v>
      </c>
      <c r="Q3015" t="s">
        <v>29</v>
      </c>
      <c r="R3015">
        <v>4.37</v>
      </c>
      <c r="S3015">
        <v>0</v>
      </c>
      <c r="T3015">
        <v>-2.15</v>
      </c>
      <c r="U3015">
        <v>2</v>
      </c>
      <c r="V3015" t="s">
        <v>587</v>
      </c>
      <c r="W3015" t="s">
        <v>31</v>
      </c>
      <c r="X3015">
        <v>1</v>
      </c>
      <c r="Y3015" t="str">
        <f>IF(tblRides[[#This Row],[supply_demand_ratio]]&lt;0.8,"Below 0.8",IF(tblRides[[#This Row],[supply_demand_ratio]]&lt;1,"Between 0.8-1.0",IF(tblRides[[#This Row],[supply_demand_ratio]]&lt;=1.2,"Between 1.0-1.2","Above 1.2")))</f>
        <v>Below 0.8</v>
      </c>
    </row>
    <row r="3016" spans="1:25" x14ac:dyDescent="0.3">
      <c r="A3016" t="s">
        <v>3071</v>
      </c>
      <c r="B3016" s="1">
        <v>46049.759027777778</v>
      </c>
      <c r="C3016" s="2">
        <v>46049</v>
      </c>
      <c r="D3016">
        <v>18</v>
      </c>
      <c r="E3016" t="s">
        <v>25</v>
      </c>
      <c r="F3016" t="s">
        <v>34</v>
      </c>
      <c r="G3016">
        <v>3.4</v>
      </c>
      <c r="H3016">
        <v>128.79</v>
      </c>
      <c r="J3016">
        <v>1.3</v>
      </c>
      <c r="K3016">
        <v>9</v>
      </c>
      <c r="L3016">
        <v>5.2</v>
      </c>
      <c r="M3016">
        <v>90</v>
      </c>
      <c r="N3016" t="s">
        <v>72</v>
      </c>
      <c r="O3016">
        <v>0.61099999999999999</v>
      </c>
      <c r="P3016" t="s">
        <v>58</v>
      </c>
      <c r="Q3016" t="s">
        <v>59</v>
      </c>
      <c r="R3016">
        <v>4.8899999999999997</v>
      </c>
      <c r="S3016">
        <v>0</v>
      </c>
      <c r="U3016">
        <v>-3.8</v>
      </c>
      <c r="V3016" t="s">
        <v>587</v>
      </c>
      <c r="W3016" t="s">
        <v>45</v>
      </c>
      <c r="X3016">
        <v>0</v>
      </c>
      <c r="Y3016" t="str">
        <f>IF(tblRides[[#This Row],[supply_demand_ratio]]&lt;0.8,"Below 0.8",IF(tblRides[[#This Row],[supply_demand_ratio]]&lt;1,"Between 0.8-1.0",IF(tblRides[[#This Row],[supply_demand_ratio]]&lt;=1.2,"Between 1.0-1.2","Above 1.2")))</f>
        <v>Below 0.8</v>
      </c>
    </row>
    <row r="3017" spans="1:25" x14ac:dyDescent="0.3">
      <c r="A3017" t="s">
        <v>3072</v>
      </c>
      <c r="B3017" s="1">
        <v>46049.76666666667</v>
      </c>
      <c r="C3017" s="2">
        <v>46049</v>
      </c>
      <c r="D3017">
        <v>18</v>
      </c>
      <c r="E3017" t="s">
        <v>25</v>
      </c>
      <c r="F3017" t="s">
        <v>26</v>
      </c>
      <c r="G3017">
        <v>3.8</v>
      </c>
      <c r="H3017">
        <v>124.38</v>
      </c>
      <c r="I3017">
        <v>132.12</v>
      </c>
      <c r="J3017">
        <v>1.2</v>
      </c>
      <c r="K3017">
        <v>3.3</v>
      </c>
      <c r="L3017">
        <v>3.8</v>
      </c>
      <c r="M3017">
        <v>108</v>
      </c>
      <c r="N3017" t="s">
        <v>27</v>
      </c>
      <c r="O3017">
        <v>0.79700000000000004</v>
      </c>
      <c r="P3017" t="s">
        <v>28</v>
      </c>
      <c r="Q3017" t="s">
        <v>29</v>
      </c>
      <c r="R3017">
        <v>4.71</v>
      </c>
      <c r="S3017">
        <v>4</v>
      </c>
      <c r="T3017">
        <v>7.74</v>
      </c>
      <c r="U3017">
        <v>0.5</v>
      </c>
      <c r="V3017" t="s">
        <v>587</v>
      </c>
      <c r="W3017" t="s">
        <v>31</v>
      </c>
      <c r="X3017">
        <v>1</v>
      </c>
      <c r="Y3017" t="str">
        <f>IF(tblRides[[#This Row],[supply_demand_ratio]]&lt;0.8,"Below 0.8",IF(tblRides[[#This Row],[supply_demand_ratio]]&lt;1,"Between 0.8-1.0",IF(tblRides[[#This Row],[supply_demand_ratio]]&lt;=1.2,"Between 1.0-1.2","Above 1.2")))</f>
        <v>Below 0.8</v>
      </c>
    </row>
    <row r="3018" spans="1:25" x14ac:dyDescent="0.3">
      <c r="A3018" t="s">
        <v>3073</v>
      </c>
      <c r="B3018" s="1">
        <v>46049.76666666667</v>
      </c>
      <c r="C3018" s="2">
        <v>46049</v>
      </c>
      <c r="D3018">
        <v>18</v>
      </c>
      <c r="E3018" t="s">
        <v>36</v>
      </c>
      <c r="F3018" t="s">
        <v>26</v>
      </c>
      <c r="G3018">
        <v>5.5</v>
      </c>
      <c r="H3018">
        <v>126.27</v>
      </c>
      <c r="I3018">
        <v>124.31</v>
      </c>
      <c r="J3018">
        <v>1.1000000000000001</v>
      </c>
      <c r="K3018">
        <v>8</v>
      </c>
      <c r="L3018">
        <v>4.9000000000000004</v>
      </c>
      <c r="M3018">
        <v>87</v>
      </c>
      <c r="N3018" t="s">
        <v>27</v>
      </c>
      <c r="O3018">
        <v>0.68799999999999994</v>
      </c>
      <c r="P3018" t="s">
        <v>28</v>
      </c>
      <c r="Q3018" t="s">
        <v>29</v>
      </c>
      <c r="R3018">
        <v>4.8099999999999996</v>
      </c>
      <c r="S3018">
        <v>8</v>
      </c>
      <c r="T3018">
        <v>-1.96</v>
      </c>
      <c r="U3018">
        <v>-3.1</v>
      </c>
      <c r="V3018" t="s">
        <v>587</v>
      </c>
      <c r="W3018" t="s">
        <v>45</v>
      </c>
      <c r="X3018">
        <v>1</v>
      </c>
      <c r="Y3018" t="str">
        <f>IF(tblRides[[#This Row],[supply_demand_ratio]]&lt;0.8,"Below 0.8",IF(tblRides[[#This Row],[supply_demand_ratio]]&lt;1,"Between 0.8-1.0",IF(tblRides[[#This Row],[supply_demand_ratio]]&lt;=1.2,"Between 1.0-1.2","Above 1.2")))</f>
        <v>Below 0.8</v>
      </c>
    </row>
    <row r="3019" spans="1:25" x14ac:dyDescent="0.3">
      <c r="A3019" t="s">
        <v>3074</v>
      </c>
      <c r="B3019" s="1">
        <v>46049.799305555556</v>
      </c>
      <c r="C3019" s="2">
        <v>46049</v>
      </c>
      <c r="D3019">
        <v>19</v>
      </c>
      <c r="E3019" t="s">
        <v>36</v>
      </c>
      <c r="F3019" t="s">
        <v>26</v>
      </c>
      <c r="G3019">
        <v>6.4</v>
      </c>
      <c r="H3019">
        <v>171.14</v>
      </c>
      <c r="I3019">
        <v>173.8</v>
      </c>
      <c r="J3019">
        <v>1.2</v>
      </c>
      <c r="K3019">
        <v>4</v>
      </c>
      <c r="L3019">
        <v>5.8</v>
      </c>
      <c r="M3019">
        <v>86</v>
      </c>
      <c r="N3019" t="s">
        <v>27</v>
      </c>
      <c r="O3019">
        <v>0.68799999999999994</v>
      </c>
      <c r="P3019" t="s">
        <v>28</v>
      </c>
      <c r="Q3019" t="s">
        <v>29</v>
      </c>
      <c r="R3019">
        <v>4.63</v>
      </c>
      <c r="S3019">
        <v>3</v>
      </c>
      <c r="T3019">
        <v>2.66</v>
      </c>
      <c r="U3019">
        <v>1.8</v>
      </c>
      <c r="V3019" t="s">
        <v>587</v>
      </c>
      <c r="W3019" t="s">
        <v>31</v>
      </c>
      <c r="X3019">
        <v>1</v>
      </c>
      <c r="Y3019" t="str">
        <f>IF(tblRides[[#This Row],[supply_demand_ratio]]&lt;0.8,"Below 0.8",IF(tblRides[[#This Row],[supply_demand_ratio]]&lt;1,"Between 0.8-1.0",IF(tblRides[[#This Row],[supply_demand_ratio]]&lt;=1.2,"Between 1.0-1.2","Above 1.2")))</f>
        <v>Below 0.8</v>
      </c>
    </row>
    <row r="3020" spans="1:25" x14ac:dyDescent="0.3">
      <c r="A3020" t="s">
        <v>3075</v>
      </c>
      <c r="B3020" s="1">
        <v>46049.814583333333</v>
      </c>
      <c r="C3020" s="2">
        <v>46049</v>
      </c>
      <c r="D3020">
        <v>19</v>
      </c>
      <c r="E3020" t="s">
        <v>43</v>
      </c>
      <c r="F3020" t="s">
        <v>26</v>
      </c>
      <c r="G3020">
        <v>2.8</v>
      </c>
      <c r="H3020">
        <v>77.63</v>
      </c>
      <c r="I3020">
        <v>77.11</v>
      </c>
      <c r="J3020">
        <v>1</v>
      </c>
      <c r="K3020">
        <v>3.2</v>
      </c>
      <c r="L3020">
        <v>2.5</v>
      </c>
      <c r="M3020">
        <v>50</v>
      </c>
      <c r="N3020" t="s">
        <v>41</v>
      </c>
      <c r="O3020">
        <v>0.97</v>
      </c>
      <c r="P3020" t="s">
        <v>28</v>
      </c>
      <c r="Q3020" t="s">
        <v>29</v>
      </c>
      <c r="R3020">
        <v>4.7</v>
      </c>
      <c r="S3020">
        <v>3</v>
      </c>
      <c r="T3020">
        <v>-0.52</v>
      </c>
      <c r="U3020">
        <v>-0.7</v>
      </c>
      <c r="V3020" t="s">
        <v>587</v>
      </c>
      <c r="W3020" t="s">
        <v>31</v>
      </c>
      <c r="X3020">
        <v>1</v>
      </c>
      <c r="Y3020" t="str">
        <f>IF(tblRides[[#This Row],[supply_demand_ratio]]&lt;0.8,"Below 0.8",IF(tblRides[[#This Row],[supply_demand_ratio]]&lt;1,"Between 0.8-1.0",IF(tblRides[[#This Row],[supply_demand_ratio]]&lt;=1.2,"Between 1.0-1.2","Above 1.2")))</f>
        <v>Between 0.8-1.0</v>
      </c>
    </row>
    <row r="3021" spans="1:25" x14ac:dyDescent="0.3">
      <c r="A3021" t="s">
        <v>3076</v>
      </c>
      <c r="B3021" s="1">
        <v>46049.81527777778</v>
      </c>
      <c r="C3021" s="2">
        <v>46049</v>
      </c>
      <c r="D3021">
        <v>19</v>
      </c>
      <c r="E3021" t="s">
        <v>33</v>
      </c>
      <c r="F3021" t="s">
        <v>26</v>
      </c>
      <c r="G3021">
        <v>1</v>
      </c>
      <c r="H3021">
        <v>64.58</v>
      </c>
      <c r="J3021">
        <v>1.2</v>
      </c>
      <c r="K3021">
        <v>6.7</v>
      </c>
      <c r="L3021">
        <v>6.5</v>
      </c>
      <c r="M3021">
        <v>59</v>
      </c>
      <c r="N3021" t="s">
        <v>27</v>
      </c>
      <c r="O3021">
        <v>0.64</v>
      </c>
      <c r="P3021" t="s">
        <v>58</v>
      </c>
      <c r="Q3021" t="s">
        <v>88</v>
      </c>
      <c r="R3021">
        <v>4.8499999999999996</v>
      </c>
      <c r="S3021">
        <v>2</v>
      </c>
      <c r="U3021">
        <v>-0.2</v>
      </c>
      <c r="V3021" t="s">
        <v>587</v>
      </c>
      <c r="W3021" t="s">
        <v>45</v>
      </c>
      <c r="X3021">
        <v>0</v>
      </c>
      <c r="Y3021" t="str">
        <f>IF(tblRides[[#This Row],[supply_demand_ratio]]&lt;0.8,"Below 0.8",IF(tblRides[[#This Row],[supply_demand_ratio]]&lt;1,"Between 0.8-1.0",IF(tblRides[[#This Row],[supply_demand_ratio]]&lt;=1.2,"Between 1.0-1.2","Above 1.2")))</f>
        <v>Below 0.8</v>
      </c>
    </row>
    <row r="3022" spans="1:25" x14ac:dyDescent="0.3">
      <c r="A3022" t="s">
        <v>3077</v>
      </c>
      <c r="B3022" s="1">
        <v>46049.815972222219</v>
      </c>
      <c r="C3022" s="2">
        <v>46049</v>
      </c>
      <c r="D3022">
        <v>19</v>
      </c>
      <c r="E3022" t="s">
        <v>25</v>
      </c>
      <c r="F3022" t="s">
        <v>26</v>
      </c>
      <c r="G3022">
        <v>8.4</v>
      </c>
      <c r="H3022">
        <v>179.22</v>
      </c>
      <c r="J3022">
        <v>1.1000000000000001</v>
      </c>
      <c r="K3022">
        <v>8.8000000000000007</v>
      </c>
      <c r="L3022">
        <v>9.5</v>
      </c>
      <c r="M3022">
        <v>96</v>
      </c>
      <c r="N3022" t="s">
        <v>27</v>
      </c>
      <c r="O3022">
        <v>0.71599999999999997</v>
      </c>
      <c r="P3022" t="s">
        <v>58</v>
      </c>
      <c r="Q3022" t="s">
        <v>74</v>
      </c>
      <c r="R3022">
        <v>4.8099999999999996</v>
      </c>
      <c r="S3022">
        <v>3</v>
      </c>
      <c r="U3022">
        <v>0.7</v>
      </c>
      <c r="V3022" t="s">
        <v>587</v>
      </c>
      <c r="W3022" t="s">
        <v>45</v>
      </c>
      <c r="X3022">
        <v>0</v>
      </c>
      <c r="Y3022" t="str">
        <f>IF(tblRides[[#This Row],[supply_demand_ratio]]&lt;0.8,"Below 0.8",IF(tblRides[[#This Row],[supply_demand_ratio]]&lt;1,"Between 0.8-1.0",IF(tblRides[[#This Row],[supply_demand_ratio]]&lt;=1.2,"Between 1.0-1.2","Above 1.2")))</f>
        <v>Below 0.8</v>
      </c>
    </row>
    <row r="3023" spans="1:25" x14ac:dyDescent="0.3">
      <c r="A3023" t="s">
        <v>3078</v>
      </c>
      <c r="B3023" s="1">
        <v>46049.835416666669</v>
      </c>
      <c r="C3023" s="2">
        <v>46049</v>
      </c>
      <c r="D3023">
        <v>20</v>
      </c>
      <c r="E3023" t="s">
        <v>25</v>
      </c>
      <c r="F3023" t="s">
        <v>26</v>
      </c>
      <c r="G3023">
        <v>5.8</v>
      </c>
      <c r="H3023">
        <v>151.30000000000001</v>
      </c>
      <c r="I3023">
        <v>145.5</v>
      </c>
      <c r="J3023">
        <v>1.2</v>
      </c>
      <c r="K3023">
        <v>2.6</v>
      </c>
      <c r="L3023">
        <v>1</v>
      </c>
      <c r="M3023">
        <v>108</v>
      </c>
      <c r="N3023" t="s">
        <v>27</v>
      </c>
      <c r="O3023">
        <v>0.76100000000000001</v>
      </c>
      <c r="P3023" t="s">
        <v>28</v>
      </c>
      <c r="Q3023" t="s">
        <v>29</v>
      </c>
      <c r="R3023">
        <v>4.5199999999999996</v>
      </c>
      <c r="S3023">
        <v>8</v>
      </c>
      <c r="T3023">
        <v>-5.8</v>
      </c>
      <c r="U3023">
        <v>-1.6</v>
      </c>
      <c r="V3023" t="s">
        <v>587</v>
      </c>
      <c r="W3023" t="s">
        <v>31</v>
      </c>
      <c r="X3023">
        <v>1</v>
      </c>
      <c r="Y3023" t="str">
        <f>IF(tblRides[[#This Row],[supply_demand_ratio]]&lt;0.8,"Below 0.8",IF(tblRides[[#This Row],[supply_demand_ratio]]&lt;1,"Between 0.8-1.0",IF(tblRides[[#This Row],[supply_demand_ratio]]&lt;=1.2,"Between 1.0-1.2","Above 1.2")))</f>
        <v>Below 0.8</v>
      </c>
    </row>
    <row r="3024" spans="1:25" x14ac:dyDescent="0.3">
      <c r="A3024" t="s">
        <v>3079</v>
      </c>
      <c r="B3024" s="1">
        <v>46049.868750000001</v>
      </c>
      <c r="C3024" s="2">
        <v>46049</v>
      </c>
      <c r="D3024">
        <v>20</v>
      </c>
      <c r="E3024" t="s">
        <v>62</v>
      </c>
      <c r="F3024" t="s">
        <v>34</v>
      </c>
      <c r="G3024">
        <v>18.399999999999999</v>
      </c>
      <c r="H3024">
        <v>267.27</v>
      </c>
      <c r="J3024">
        <v>1</v>
      </c>
      <c r="K3024">
        <v>6.8</v>
      </c>
      <c r="L3024">
        <v>7.5</v>
      </c>
      <c r="M3024">
        <v>50</v>
      </c>
      <c r="N3024" t="s">
        <v>41</v>
      </c>
      <c r="O3024">
        <v>1.321</v>
      </c>
      <c r="P3024" t="s">
        <v>58</v>
      </c>
      <c r="Q3024" t="s">
        <v>108</v>
      </c>
      <c r="R3024">
        <v>4.8899999999999997</v>
      </c>
      <c r="S3024">
        <v>0</v>
      </c>
      <c r="U3024">
        <v>0.7</v>
      </c>
      <c r="V3024" t="s">
        <v>587</v>
      </c>
      <c r="W3024" t="s">
        <v>45</v>
      </c>
      <c r="X3024">
        <v>0</v>
      </c>
      <c r="Y3024" t="str">
        <f>IF(tblRides[[#This Row],[supply_demand_ratio]]&lt;0.8,"Below 0.8",IF(tblRides[[#This Row],[supply_demand_ratio]]&lt;1,"Between 0.8-1.0",IF(tblRides[[#This Row],[supply_demand_ratio]]&lt;=1.2,"Between 1.0-1.2","Above 1.2")))</f>
        <v>Above 1.2</v>
      </c>
    </row>
    <row r="3025" spans="1:25" x14ac:dyDescent="0.3">
      <c r="A3025" t="s">
        <v>3080</v>
      </c>
      <c r="B3025" s="1">
        <v>46049.879861111112</v>
      </c>
      <c r="C3025" s="2">
        <v>46049</v>
      </c>
      <c r="D3025">
        <v>21</v>
      </c>
      <c r="E3025" t="s">
        <v>43</v>
      </c>
      <c r="F3025" t="s">
        <v>26</v>
      </c>
      <c r="G3025">
        <v>3.7</v>
      </c>
      <c r="H3025">
        <v>89.12</v>
      </c>
      <c r="I3025">
        <v>89.63</v>
      </c>
      <c r="J3025">
        <v>1</v>
      </c>
      <c r="K3025">
        <v>7.3</v>
      </c>
      <c r="L3025">
        <v>11.4</v>
      </c>
      <c r="M3025">
        <v>64</v>
      </c>
      <c r="N3025" t="s">
        <v>41</v>
      </c>
      <c r="O3025">
        <v>1.5289999999999999</v>
      </c>
      <c r="P3025" t="s">
        <v>28</v>
      </c>
      <c r="Q3025" t="s">
        <v>29</v>
      </c>
      <c r="R3025">
        <v>4.76</v>
      </c>
      <c r="S3025">
        <v>6</v>
      </c>
      <c r="T3025">
        <v>0.51</v>
      </c>
      <c r="U3025">
        <v>4.0999999999999996</v>
      </c>
      <c r="V3025" t="s">
        <v>587</v>
      </c>
      <c r="W3025" t="s">
        <v>45</v>
      </c>
      <c r="X3025">
        <v>1</v>
      </c>
      <c r="Y3025" t="str">
        <f>IF(tblRides[[#This Row],[supply_demand_ratio]]&lt;0.8,"Below 0.8",IF(tblRides[[#This Row],[supply_demand_ratio]]&lt;1,"Between 0.8-1.0",IF(tblRides[[#This Row],[supply_demand_ratio]]&lt;=1.2,"Between 1.0-1.2","Above 1.2")))</f>
        <v>Above 1.2</v>
      </c>
    </row>
    <row r="3026" spans="1:25" x14ac:dyDescent="0.3">
      <c r="A3026" t="s">
        <v>3081</v>
      </c>
      <c r="B3026" s="1">
        <v>46049.888194444444</v>
      </c>
      <c r="C3026" s="2">
        <v>46049</v>
      </c>
      <c r="D3026">
        <v>21</v>
      </c>
      <c r="E3026" t="s">
        <v>25</v>
      </c>
      <c r="F3026" t="s">
        <v>26</v>
      </c>
      <c r="G3026">
        <v>16.5</v>
      </c>
      <c r="H3026">
        <v>335.13</v>
      </c>
      <c r="I3026">
        <v>350.06</v>
      </c>
      <c r="J3026">
        <v>1.1000000000000001</v>
      </c>
      <c r="K3026">
        <v>6</v>
      </c>
      <c r="L3026">
        <v>7</v>
      </c>
      <c r="M3026">
        <v>119</v>
      </c>
      <c r="N3026" t="s">
        <v>27</v>
      </c>
      <c r="O3026">
        <v>0.91900000000000004</v>
      </c>
      <c r="P3026" t="s">
        <v>28</v>
      </c>
      <c r="Q3026" t="s">
        <v>29</v>
      </c>
      <c r="R3026">
        <v>4.67</v>
      </c>
      <c r="S3026">
        <v>5</v>
      </c>
      <c r="T3026">
        <v>14.93</v>
      </c>
      <c r="U3026">
        <v>1</v>
      </c>
      <c r="V3026" t="s">
        <v>587</v>
      </c>
      <c r="W3026" t="s">
        <v>45</v>
      </c>
      <c r="X3026">
        <v>1</v>
      </c>
      <c r="Y3026" t="str">
        <f>IF(tblRides[[#This Row],[supply_demand_ratio]]&lt;0.8,"Below 0.8",IF(tblRides[[#This Row],[supply_demand_ratio]]&lt;1,"Between 0.8-1.0",IF(tblRides[[#This Row],[supply_demand_ratio]]&lt;=1.2,"Between 1.0-1.2","Above 1.2")))</f>
        <v>Between 0.8-1.0</v>
      </c>
    </row>
    <row r="3027" spans="1:25" x14ac:dyDescent="0.3">
      <c r="A3027" t="s">
        <v>3082</v>
      </c>
      <c r="B3027" s="1">
        <v>46049.89166666667</v>
      </c>
      <c r="C3027" s="2">
        <v>46049</v>
      </c>
      <c r="D3027">
        <v>21</v>
      </c>
      <c r="E3027" t="s">
        <v>33</v>
      </c>
      <c r="F3027" t="s">
        <v>26</v>
      </c>
      <c r="G3027">
        <v>3</v>
      </c>
      <c r="H3027">
        <v>83.1</v>
      </c>
      <c r="I3027">
        <v>82.48</v>
      </c>
      <c r="J3027">
        <v>1</v>
      </c>
      <c r="K3027">
        <v>4.4000000000000004</v>
      </c>
      <c r="L3027">
        <v>8.3000000000000007</v>
      </c>
      <c r="M3027">
        <v>104</v>
      </c>
      <c r="N3027" t="s">
        <v>27</v>
      </c>
      <c r="O3027">
        <v>1.278</v>
      </c>
      <c r="P3027" t="s">
        <v>28</v>
      </c>
      <c r="Q3027" t="s">
        <v>29</v>
      </c>
      <c r="R3027">
        <v>4.6399999999999997</v>
      </c>
      <c r="S3027">
        <v>43</v>
      </c>
      <c r="T3027">
        <v>-0.62</v>
      </c>
      <c r="U3027">
        <v>3.9</v>
      </c>
      <c r="V3027" t="s">
        <v>587</v>
      </c>
      <c r="W3027" t="s">
        <v>31</v>
      </c>
      <c r="X3027">
        <v>1</v>
      </c>
      <c r="Y3027" t="str">
        <f>IF(tblRides[[#This Row],[supply_demand_ratio]]&lt;0.8,"Below 0.8",IF(tblRides[[#This Row],[supply_demand_ratio]]&lt;1,"Between 0.8-1.0",IF(tblRides[[#This Row],[supply_demand_ratio]]&lt;=1.2,"Between 1.0-1.2","Above 1.2")))</f>
        <v>Above 1.2</v>
      </c>
    </row>
    <row r="3028" spans="1:25" x14ac:dyDescent="0.3">
      <c r="A3028" t="s">
        <v>3083</v>
      </c>
      <c r="B3028" s="1">
        <v>46049.904861111114</v>
      </c>
      <c r="C3028" s="2">
        <v>46049</v>
      </c>
      <c r="D3028">
        <v>21</v>
      </c>
      <c r="E3028" t="s">
        <v>43</v>
      </c>
      <c r="F3028" t="s">
        <v>26</v>
      </c>
      <c r="G3028">
        <v>5.6</v>
      </c>
      <c r="H3028">
        <v>125.72</v>
      </c>
      <c r="I3028">
        <v>119.37</v>
      </c>
      <c r="J3028">
        <v>1</v>
      </c>
      <c r="K3028">
        <v>4.8</v>
      </c>
      <c r="L3028">
        <v>4.3</v>
      </c>
      <c r="M3028">
        <v>53</v>
      </c>
      <c r="N3028" t="s">
        <v>41</v>
      </c>
      <c r="O3028">
        <v>1.1839999999999999</v>
      </c>
      <c r="P3028" t="s">
        <v>28</v>
      </c>
      <c r="Q3028" t="s">
        <v>29</v>
      </c>
      <c r="R3028">
        <v>4.84</v>
      </c>
      <c r="S3028">
        <v>2</v>
      </c>
      <c r="T3028">
        <v>-6.35</v>
      </c>
      <c r="U3028">
        <v>-0.5</v>
      </c>
      <c r="V3028" t="s">
        <v>587</v>
      </c>
      <c r="W3028" t="s">
        <v>31</v>
      </c>
      <c r="X3028">
        <v>1</v>
      </c>
      <c r="Y3028" t="str">
        <f>IF(tblRides[[#This Row],[supply_demand_ratio]]&lt;0.8,"Below 0.8",IF(tblRides[[#This Row],[supply_demand_ratio]]&lt;1,"Between 0.8-1.0",IF(tblRides[[#This Row],[supply_demand_ratio]]&lt;=1.2,"Between 1.0-1.2","Above 1.2")))</f>
        <v>Between 1.0-1.2</v>
      </c>
    </row>
    <row r="3029" spans="1:25" x14ac:dyDescent="0.3">
      <c r="A3029" t="s">
        <v>3084</v>
      </c>
      <c r="B3029" s="1">
        <v>46049.913194444445</v>
      </c>
      <c r="C3029" s="2">
        <v>46049</v>
      </c>
      <c r="D3029">
        <v>21</v>
      </c>
      <c r="E3029" t="s">
        <v>36</v>
      </c>
      <c r="F3029" t="s">
        <v>34</v>
      </c>
      <c r="G3029">
        <v>6.1</v>
      </c>
      <c r="H3029">
        <v>135.22999999999999</v>
      </c>
      <c r="I3029">
        <v>129.21</v>
      </c>
      <c r="J3029">
        <v>1</v>
      </c>
      <c r="K3029">
        <v>2</v>
      </c>
      <c r="L3029">
        <v>3.5</v>
      </c>
      <c r="M3029">
        <v>104</v>
      </c>
      <c r="N3029" t="s">
        <v>27</v>
      </c>
      <c r="O3029">
        <v>1.0229999999999999</v>
      </c>
      <c r="P3029" t="s">
        <v>28</v>
      </c>
      <c r="Q3029" t="s">
        <v>29</v>
      </c>
      <c r="R3029">
        <v>4.51</v>
      </c>
      <c r="S3029">
        <v>0</v>
      </c>
      <c r="T3029">
        <v>-6.02</v>
      </c>
      <c r="U3029">
        <v>1.5</v>
      </c>
      <c r="V3029" t="s">
        <v>587</v>
      </c>
      <c r="W3029" t="s">
        <v>31</v>
      </c>
      <c r="X3029">
        <v>1</v>
      </c>
      <c r="Y3029" t="str">
        <f>IF(tblRides[[#This Row],[supply_demand_ratio]]&lt;0.8,"Below 0.8",IF(tblRides[[#This Row],[supply_demand_ratio]]&lt;1,"Between 0.8-1.0",IF(tblRides[[#This Row],[supply_demand_ratio]]&lt;=1.2,"Between 1.0-1.2","Above 1.2")))</f>
        <v>Between 1.0-1.2</v>
      </c>
    </row>
    <row r="3030" spans="1:25" x14ac:dyDescent="0.3">
      <c r="A3030" t="s">
        <v>3085</v>
      </c>
      <c r="B3030" s="1">
        <v>46049.92083333333</v>
      </c>
      <c r="C3030" s="2">
        <v>46049</v>
      </c>
      <c r="D3030">
        <v>22</v>
      </c>
      <c r="E3030" t="s">
        <v>62</v>
      </c>
      <c r="F3030" t="s">
        <v>26</v>
      </c>
      <c r="G3030">
        <v>1.7</v>
      </c>
      <c r="H3030">
        <v>65.569999999999993</v>
      </c>
      <c r="I3030">
        <v>63.35</v>
      </c>
      <c r="J3030">
        <v>1</v>
      </c>
      <c r="K3030">
        <v>4.4000000000000004</v>
      </c>
      <c r="L3030">
        <v>6.2</v>
      </c>
      <c r="M3030">
        <v>58</v>
      </c>
      <c r="N3030" t="s">
        <v>41</v>
      </c>
      <c r="O3030">
        <v>1.5940000000000001</v>
      </c>
      <c r="P3030" t="s">
        <v>28</v>
      </c>
      <c r="Q3030" t="s">
        <v>29</v>
      </c>
      <c r="R3030">
        <v>4.49</v>
      </c>
      <c r="S3030">
        <v>3</v>
      </c>
      <c r="T3030">
        <v>-2.2200000000000002</v>
      </c>
      <c r="U3030">
        <v>1.8</v>
      </c>
      <c r="V3030" t="s">
        <v>587</v>
      </c>
      <c r="W3030" t="s">
        <v>31</v>
      </c>
      <c r="X3030">
        <v>1</v>
      </c>
      <c r="Y3030" t="str">
        <f>IF(tblRides[[#This Row],[supply_demand_ratio]]&lt;0.8,"Below 0.8",IF(tblRides[[#This Row],[supply_demand_ratio]]&lt;1,"Between 0.8-1.0",IF(tblRides[[#This Row],[supply_demand_ratio]]&lt;=1.2,"Between 1.0-1.2","Above 1.2")))</f>
        <v>Above 1.2</v>
      </c>
    </row>
    <row r="3031" spans="1:25" x14ac:dyDescent="0.3">
      <c r="A3031" t="s">
        <v>3086</v>
      </c>
      <c r="B3031" s="1">
        <v>46049.925000000003</v>
      </c>
      <c r="C3031" s="2">
        <v>46049</v>
      </c>
      <c r="D3031">
        <v>22</v>
      </c>
      <c r="E3031" t="s">
        <v>33</v>
      </c>
      <c r="F3031" t="s">
        <v>26</v>
      </c>
      <c r="G3031">
        <v>7</v>
      </c>
      <c r="H3031">
        <v>142.44999999999999</v>
      </c>
      <c r="I3031">
        <v>146.69999999999999</v>
      </c>
      <c r="J3031">
        <v>1</v>
      </c>
      <c r="K3031">
        <v>5.0999999999999996</v>
      </c>
      <c r="L3031">
        <v>7.7</v>
      </c>
      <c r="M3031">
        <v>88</v>
      </c>
      <c r="N3031" t="s">
        <v>41</v>
      </c>
      <c r="O3031">
        <v>1.3240000000000001</v>
      </c>
      <c r="P3031" t="s">
        <v>28</v>
      </c>
      <c r="Q3031" t="s">
        <v>29</v>
      </c>
      <c r="R3031">
        <v>4.9400000000000004</v>
      </c>
      <c r="S3031">
        <v>7</v>
      </c>
      <c r="T3031">
        <v>4.25</v>
      </c>
      <c r="U3031">
        <v>2.6</v>
      </c>
      <c r="V3031" t="s">
        <v>587</v>
      </c>
      <c r="W3031" t="s">
        <v>45</v>
      </c>
      <c r="X3031">
        <v>1</v>
      </c>
      <c r="Y3031" t="str">
        <f>IF(tblRides[[#This Row],[supply_demand_ratio]]&lt;0.8,"Below 0.8",IF(tblRides[[#This Row],[supply_demand_ratio]]&lt;1,"Between 0.8-1.0",IF(tblRides[[#This Row],[supply_demand_ratio]]&lt;=1.2,"Between 1.0-1.2","Above 1.2")))</f>
        <v>Above 1.2</v>
      </c>
    </row>
    <row r="3032" spans="1:25" x14ac:dyDescent="0.3">
      <c r="A3032" t="s">
        <v>3087</v>
      </c>
      <c r="B3032" s="1">
        <v>46049.935416666667</v>
      </c>
      <c r="C3032" s="2">
        <v>46049</v>
      </c>
      <c r="D3032">
        <v>22</v>
      </c>
      <c r="E3032" t="s">
        <v>33</v>
      </c>
      <c r="F3032" t="s">
        <v>26</v>
      </c>
      <c r="G3032">
        <v>3.4</v>
      </c>
      <c r="H3032">
        <v>92.56</v>
      </c>
      <c r="I3032">
        <v>91.27</v>
      </c>
      <c r="J3032">
        <v>1</v>
      </c>
      <c r="K3032">
        <v>12.2</v>
      </c>
      <c r="L3032">
        <v>15.8</v>
      </c>
      <c r="M3032">
        <v>85</v>
      </c>
      <c r="N3032" t="s">
        <v>41</v>
      </c>
      <c r="O3032">
        <v>1.373</v>
      </c>
      <c r="P3032" t="s">
        <v>28</v>
      </c>
      <c r="Q3032" t="s">
        <v>29</v>
      </c>
      <c r="R3032">
        <v>4.78</v>
      </c>
      <c r="S3032">
        <v>12</v>
      </c>
      <c r="T3032">
        <v>-1.29</v>
      </c>
      <c r="U3032">
        <v>3.6</v>
      </c>
      <c r="V3032" t="s">
        <v>587</v>
      </c>
      <c r="W3032" t="s">
        <v>77</v>
      </c>
      <c r="X3032">
        <v>1</v>
      </c>
      <c r="Y3032" t="str">
        <f>IF(tblRides[[#This Row],[supply_demand_ratio]]&lt;0.8,"Below 0.8",IF(tblRides[[#This Row],[supply_demand_ratio]]&lt;1,"Between 0.8-1.0",IF(tblRides[[#This Row],[supply_demand_ratio]]&lt;=1.2,"Between 1.0-1.2","Above 1.2")))</f>
        <v>Above 1.2</v>
      </c>
    </row>
    <row r="3033" spans="1:25" x14ac:dyDescent="0.3">
      <c r="A3033" t="s">
        <v>3088</v>
      </c>
      <c r="B3033" s="1">
        <v>46049.943055555559</v>
      </c>
      <c r="C3033" s="2">
        <v>46049</v>
      </c>
      <c r="D3033">
        <v>22</v>
      </c>
      <c r="E3033" t="s">
        <v>43</v>
      </c>
      <c r="F3033" t="s">
        <v>26</v>
      </c>
      <c r="G3033">
        <v>12.3</v>
      </c>
      <c r="H3033">
        <v>235.88</v>
      </c>
      <c r="I3033">
        <v>240.58</v>
      </c>
      <c r="J3033">
        <v>1</v>
      </c>
      <c r="K3033">
        <v>7.2</v>
      </c>
      <c r="L3033">
        <v>3.8</v>
      </c>
      <c r="M3033">
        <v>67</v>
      </c>
      <c r="N3033" t="s">
        <v>41</v>
      </c>
      <c r="O3033">
        <v>2.0489999999999999</v>
      </c>
      <c r="P3033" t="s">
        <v>28</v>
      </c>
      <c r="Q3033" t="s">
        <v>29</v>
      </c>
      <c r="R3033">
        <v>4.82</v>
      </c>
      <c r="S3033">
        <v>14</v>
      </c>
      <c r="T3033">
        <v>4.7</v>
      </c>
      <c r="U3033">
        <v>-3.4</v>
      </c>
      <c r="V3033" t="s">
        <v>587</v>
      </c>
      <c r="W3033" t="s">
        <v>45</v>
      </c>
      <c r="X3033">
        <v>1</v>
      </c>
      <c r="Y3033" t="str">
        <f>IF(tblRides[[#This Row],[supply_demand_ratio]]&lt;0.8,"Below 0.8",IF(tblRides[[#This Row],[supply_demand_ratio]]&lt;1,"Between 0.8-1.0",IF(tblRides[[#This Row],[supply_demand_ratio]]&lt;=1.2,"Between 1.0-1.2","Above 1.2")))</f>
        <v>Above 1.2</v>
      </c>
    </row>
    <row r="3034" spans="1:25" x14ac:dyDescent="0.3">
      <c r="A3034" t="s">
        <v>3089</v>
      </c>
      <c r="B3034" s="1">
        <v>46049.943749999999</v>
      </c>
      <c r="C3034" s="2">
        <v>46049</v>
      </c>
      <c r="D3034">
        <v>22</v>
      </c>
      <c r="E3034" t="s">
        <v>33</v>
      </c>
      <c r="F3034" t="s">
        <v>34</v>
      </c>
      <c r="G3034">
        <v>9.6999999999999993</v>
      </c>
      <c r="H3034">
        <v>213.44</v>
      </c>
      <c r="J3034">
        <v>1.1000000000000001</v>
      </c>
      <c r="K3034">
        <v>4.0999999999999996</v>
      </c>
      <c r="L3034">
        <v>2.5</v>
      </c>
      <c r="M3034">
        <v>94</v>
      </c>
      <c r="N3034" t="s">
        <v>41</v>
      </c>
      <c r="O3034">
        <v>1.403</v>
      </c>
      <c r="P3034" t="s">
        <v>58</v>
      </c>
      <c r="Q3034" t="s">
        <v>88</v>
      </c>
      <c r="R3034">
        <v>4.67</v>
      </c>
      <c r="S3034">
        <v>0</v>
      </c>
      <c r="U3034">
        <v>-1.6</v>
      </c>
      <c r="V3034" t="s">
        <v>587</v>
      </c>
      <c r="W3034" t="s">
        <v>31</v>
      </c>
      <c r="X3034">
        <v>0</v>
      </c>
      <c r="Y3034" t="str">
        <f>IF(tblRides[[#This Row],[supply_demand_ratio]]&lt;0.8,"Below 0.8",IF(tblRides[[#This Row],[supply_demand_ratio]]&lt;1,"Between 0.8-1.0",IF(tblRides[[#This Row],[supply_demand_ratio]]&lt;=1.2,"Between 1.0-1.2","Above 1.2")))</f>
        <v>Above 1.2</v>
      </c>
    </row>
    <row r="3035" spans="1:25" x14ac:dyDescent="0.3">
      <c r="A3035" t="s">
        <v>3090</v>
      </c>
      <c r="B3035" s="1">
        <v>46049.944444444445</v>
      </c>
      <c r="C3035" s="2">
        <v>46049</v>
      </c>
      <c r="D3035">
        <v>22</v>
      </c>
      <c r="E3035" t="s">
        <v>43</v>
      </c>
      <c r="F3035" t="s">
        <v>26</v>
      </c>
      <c r="G3035">
        <v>7.7</v>
      </c>
      <c r="H3035">
        <v>154.69</v>
      </c>
      <c r="I3035">
        <v>158.71</v>
      </c>
      <c r="J3035">
        <v>1</v>
      </c>
      <c r="K3035">
        <v>2.4</v>
      </c>
      <c r="L3035">
        <v>4.7</v>
      </c>
      <c r="M3035">
        <v>57</v>
      </c>
      <c r="N3035" t="s">
        <v>41</v>
      </c>
      <c r="O3035">
        <v>1.9490000000000001</v>
      </c>
      <c r="P3035" t="s">
        <v>28</v>
      </c>
      <c r="Q3035" t="s">
        <v>29</v>
      </c>
      <c r="R3035">
        <v>4.83</v>
      </c>
      <c r="S3035">
        <v>7</v>
      </c>
      <c r="T3035">
        <v>4.0199999999999996</v>
      </c>
      <c r="U3035">
        <v>2.2999999999999998</v>
      </c>
      <c r="V3035" t="s">
        <v>587</v>
      </c>
      <c r="W3035" t="s">
        <v>31</v>
      </c>
      <c r="X3035">
        <v>1</v>
      </c>
      <c r="Y3035" t="str">
        <f>IF(tblRides[[#This Row],[supply_demand_ratio]]&lt;0.8,"Below 0.8",IF(tblRides[[#This Row],[supply_demand_ratio]]&lt;1,"Between 0.8-1.0",IF(tblRides[[#This Row],[supply_demand_ratio]]&lt;=1.2,"Between 1.0-1.2","Above 1.2")))</f>
        <v>Above 1.2</v>
      </c>
    </row>
    <row r="3036" spans="1:25" x14ac:dyDescent="0.3">
      <c r="A3036" t="s">
        <v>3091</v>
      </c>
      <c r="B3036" s="1">
        <v>46049.946527777778</v>
      </c>
      <c r="C3036" s="2">
        <v>46049</v>
      </c>
      <c r="D3036">
        <v>22</v>
      </c>
      <c r="E3036" t="s">
        <v>25</v>
      </c>
      <c r="F3036" t="s">
        <v>26</v>
      </c>
      <c r="G3036">
        <v>4</v>
      </c>
      <c r="H3036">
        <v>118.68</v>
      </c>
      <c r="I3036">
        <v>122.25</v>
      </c>
      <c r="J3036">
        <v>1.1000000000000001</v>
      </c>
      <c r="K3036">
        <v>5.2</v>
      </c>
      <c r="L3036">
        <v>7.1</v>
      </c>
      <c r="M3036">
        <v>97</v>
      </c>
      <c r="N3036" t="s">
        <v>41</v>
      </c>
      <c r="O3036">
        <v>1.079</v>
      </c>
      <c r="P3036" t="s">
        <v>28</v>
      </c>
      <c r="Q3036" t="s">
        <v>29</v>
      </c>
      <c r="R3036">
        <v>4.58</v>
      </c>
      <c r="S3036">
        <v>5</v>
      </c>
      <c r="T3036">
        <v>3.57</v>
      </c>
      <c r="U3036">
        <v>1.9</v>
      </c>
      <c r="V3036" t="s">
        <v>587</v>
      </c>
      <c r="W3036" t="s">
        <v>45</v>
      </c>
      <c r="X3036">
        <v>1</v>
      </c>
      <c r="Y3036" t="str">
        <f>IF(tblRides[[#This Row],[supply_demand_ratio]]&lt;0.8,"Below 0.8",IF(tblRides[[#This Row],[supply_demand_ratio]]&lt;1,"Between 0.8-1.0",IF(tblRides[[#This Row],[supply_demand_ratio]]&lt;=1.2,"Between 1.0-1.2","Above 1.2")))</f>
        <v>Between 1.0-1.2</v>
      </c>
    </row>
    <row r="3037" spans="1:25" x14ac:dyDescent="0.3">
      <c r="A3037" t="s">
        <v>3092</v>
      </c>
      <c r="B3037" s="1">
        <v>46049.947222222225</v>
      </c>
      <c r="C3037" s="2">
        <v>46049</v>
      </c>
      <c r="D3037">
        <v>22</v>
      </c>
      <c r="E3037" t="s">
        <v>36</v>
      </c>
      <c r="F3037" t="s">
        <v>34</v>
      </c>
      <c r="G3037">
        <v>2.2999999999999998</v>
      </c>
      <c r="H3037">
        <v>90.34</v>
      </c>
      <c r="J3037">
        <v>1.2</v>
      </c>
      <c r="K3037">
        <v>4.5</v>
      </c>
      <c r="L3037">
        <v>5.2</v>
      </c>
      <c r="M3037">
        <v>103</v>
      </c>
      <c r="N3037" t="s">
        <v>27</v>
      </c>
      <c r="O3037">
        <v>0.97299999999999998</v>
      </c>
      <c r="P3037" t="s">
        <v>58</v>
      </c>
      <c r="Q3037" t="s">
        <v>88</v>
      </c>
      <c r="R3037">
        <v>4.8099999999999996</v>
      </c>
      <c r="S3037">
        <v>0</v>
      </c>
      <c r="U3037">
        <v>0.7</v>
      </c>
      <c r="V3037" t="s">
        <v>587</v>
      </c>
      <c r="W3037" t="s">
        <v>31</v>
      </c>
      <c r="X3037">
        <v>0</v>
      </c>
      <c r="Y3037" t="str">
        <f>IF(tblRides[[#This Row],[supply_demand_ratio]]&lt;0.8,"Below 0.8",IF(tblRides[[#This Row],[supply_demand_ratio]]&lt;1,"Between 0.8-1.0",IF(tblRides[[#This Row],[supply_demand_ratio]]&lt;=1.2,"Between 1.0-1.2","Above 1.2")))</f>
        <v>Between 0.8-1.0</v>
      </c>
    </row>
    <row r="3038" spans="1:25" x14ac:dyDescent="0.3">
      <c r="A3038" t="s">
        <v>3093</v>
      </c>
      <c r="B3038" s="1">
        <v>46049.955555555556</v>
      </c>
      <c r="C3038" s="2">
        <v>46049</v>
      </c>
      <c r="D3038">
        <v>22</v>
      </c>
      <c r="E3038" t="s">
        <v>43</v>
      </c>
      <c r="F3038" t="s">
        <v>26</v>
      </c>
      <c r="G3038">
        <v>16</v>
      </c>
      <c r="H3038">
        <v>291.51</v>
      </c>
      <c r="I3038">
        <v>281.77</v>
      </c>
      <c r="J3038">
        <v>1</v>
      </c>
      <c r="K3038">
        <v>5.2</v>
      </c>
      <c r="L3038">
        <v>13.8</v>
      </c>
      <c r="M3038">
        <v>59</v>
      </c>
      <c r="N3038" t="s">
        <v>41</v>
      </c>
      <c r="O3038">
        <v>1.1459999999999999</v>
      </c>
      <c r="P3038" t="s">
        <v>28</v>
      </c>
      <c r="Q3038" t="s">
        <v>29</v>
      </c>
      <c r="R3038">
        <v>4.5</v>
      </c>
      <c r="S3038">
        <v>1</v>
      </c>
      <c r="T3038">
        <v>-9.74</v>
      </c>
      <c r="U3038">
        <v>8.6</v>
      </c>
      <c r="V3038" t="s">
        <v>587</v>
      </c>
      <c r="W3038" t="s">
        <v>45</v>
      </c>
      <c r="X3038">
        <v>1</v>
      </c>
      <c r="Y3038" t="str">
        <f>IF(tblRides[[#This Row],[supply_demand_ratio]]&lt;0.8,"Below 0.8",IF(tblRides[[#This Row],[supply_demand_ratio]]&lt;1,"Between 0.8-1.0",IF(tblRides[[#This Row],[supply_demand_ratio]]&lt;=1.2,"Between 1.0-1.2","Above 1.2")))</f>
        <v>Between 1.0-1.2</v>
      </c>
    </row>
    <row r="3039" spans="1:25" x14ac:dyDescent="0.3">
      <c r="A3039" t="s">
        <v>3094</v>
      </c>
      <c r="B3039" s="1">
        <v>46049.957638888889</v>
      </c>
      <c r="C3039" s="2">
        <v>46049</v>
      </c>
      <c r="D3039">
        <v>22</v>
      </c>
      <c r="E3039" t="s">
        <v>33</v>
      </c>
      <c r="F3039" t="s">
        <v>26</v>
      </c>
      <c r="G3039">
        <v>15.1</v>
      </c>
      <c r="H3039">
        <v>250.34</v>
      </c>
      <c r="I3039">
        <v>268.22000000000003</v>
      </c>
      <c r="J3039">
        <v>1</v>
      </c>
      <c r="K3039">
        <v>2.2999999999999998</v>
      </c>
      <c r="L3039">
        <v>3.4</v>
      </c>
      <c r="M3039">
        <v>96</v>
      </c>
      <c r="N3039" t="s">
        <v>27</v>
      </c>
      <c r="O3039">
        <v>1.1679999999999999</v>
      </c>
      <c r="P3039" t="s">
        <v>28</v>
      </c>
      <c r="Q3039" t="s">
        <v>29</v>
      </c>
      <c r="R3039">
        <v>4.93</v>
      </c>
      <c r="S3039">
        <v>8</v>
      </c>
      <c r="T3039">
        <v>17.88</v>
      </c>
      <c r="U3039">
        <v>1.1000000000000001</v>
      </c>
      <c r="V3039" t="s">
        <v>587</v>
      </c>
      <c r="W3039" t="s">
        <v>31</v>
      </c>
      <c r="X3039">
        <v>1</v>
      </c>
      <c r="Y3039" t="str">
        <f>IF(tblRides[[#This Row],[supply_demand_ratio]]&lt;0.8,"Below 0.8",IF(tblRides[[#This Row],[supply_demand_ratio]]&lt;1,"Between 0.8-1.0",IF(tblRides[[#This Row],[supply_demand_ratio]]&lt;=1.2,"Between 1.0-1.2","Above 1.2")))</f>
        <v>Between 1.0-1.2</v>
      </c>
    </row>
    <row r="3040" spans="1:25" x14ac:dyDescent="0.3">
      <c r="A3040" t="s">
        <v>3095</v>
      </c>
      <c r="B3040" s="1">
        <v>46049.961111111108</v>
      </c>
      <c r="C3040" s="2">
        <v>46049</v>
      </c>
      <c r="D3040">
        <v>23</v>
      </c>
      <c r="E3040" t="s">
        <v>25</v>
      </c>
      <c r="F3040" t="s">
        <v>26</v>
      </c>
      <c r="G3040">
        <v>3.9</v>
      </c>
      <c r="H3040">
        <v>116.84</v>
      </c>
      <c r="I3040">
        <v>114.18</v>
      </c>
      <c r="J3040">
        <v>1.1000000000000001</v>
      </c>
      <c r="K3040">
        <v>2</v>
      </c>
      <c r="L3040">
        <v>3.7</v>
      </c>
      <c r="M3040">
        <v>112</v>
      </c>
      <c r="N3040" t="s">
        <v>41</v>
      </c>
      <c r="O3040">
        <v>1.083</v>
      </c>
      <c r="P3040" t="s">
        <v>28</v>
      </c>
      <c r="Q3040" t="s">
        <v>29</v>
      </c>
      <c r="R3040">
        <v>4.91</v>
      </c>
      <c r="S3040">
        <v>11</v>
      </c>
      <c r="T3040">
        <v>-2.66</v>
      </c>
      <c r="U3040">
        <v>1.7</v>
      </c>
      <c r="V3040" t="s">
        <v>587</v>
      </c>
      <c r="W3040" t="s">
        <v>31</v>
      </c>
      <c r="X3040">
        <v>1</v>
      </c>
      <c r="Y3040" t="str">
        <f>IF(tblRides[[#This Row],[supply_demand_ratio]]&lt;0.8,"Below 0.8",IF(tblRides[[#This Row],[supply_demand_ratio]]&lt;1,"Between 0.8-1.0",IF(tblRides[[#This Row],[supply_demand_ratio]]&lt;=1.2,"Between 1.0-1.2","Above 1.2")))</f>
        <v>Between 1.0-1.2</v>
      </c>
    </row>
    <row r="3041" spans="1:25" x14ac:dyDescent="0.3">
      <c r="A3041" t="s">
        <v>3096</v>
      </c>
      <c r="B3041" s="1">
        <v>46049.972222222219</v>
      </c>
      <c r="C3041" s="2">
        <v>46049</v>
      </c>
      <c r="D3041">
        <v>23</v>
      </c>
      <c r="E3041" t="s">
        <v>36</v>
      </c>
      <c r="F3041" t="s">
        <v>26</v>
      </c>
      <c r="G3041">
        <v>10.8</v>
      </c>
      <c r="H3041">
        <v>204.44</v>
      </c>
      <c r="I3041">
        <v>211.05</v>
      </c>
      <c r="J3041">
        <v>1</v>
      </c>
      <c r="K3041">
        <v>5.0999999999999996</v>
      </c>
      <c r="L3041">
        <v>1.8</v>
      </c>
      <c r="M3041">
        <v>110</v>
      </c>
      <c r="N3041" t="s">
        <v>41</v>
      </c>
      <c r="O3041">
        <v>1.6140000000000001</v>
      </c>
      <c r="P3041" t="s">
        <v>28</v>
      </c>
      <c r="Q3041" t="s">
        <v>29</v>
      </c>
      <c r="R3041">
        <v>4.66</v>
      </c>
      <c r="S3041">
        <v>48</v>
      </c>
      <c r="T3041">
        <v>6.61</v>
      </c>
      <c r="U3041">
        <v>-3.3</v>
      </c>
      <c r="V3041" t="s">
        <v>587</v>
      </c>
      <c r="W3041" t="s">
        <v>45</v>
      </c>
      <c r="X3041">
        <v>1</v>
      </c>
      <c r="Y3041" t="str">
        <f>IF(tblRides[[#This Row],[supply_demand_ratio]]&lt;0.8,"Below 0.8",IF(tblRides[[#This Row],[supply_demand_ratio]]&lt;1,"Between 0.8-1.0",IF(tblRides[[#This Row],[supply_demand_ratio]]&lt;=1.2,"Between 1.0-1.2","Above 1.2")))</f>
        <v>Above 1.2</v>
      </c>
    </row>
    <row r="3042" spans="1:25" x14ac:dyDescent="0.3">
      <c r="A3042" t="s">
        <v>3097</v>
      </c>
      <c r="B3042" s="1">
        <v>46049.977777777778</v>
      </c>
      <c r="C3042" s="2">
        <v>46049</v>
      </c>
      <c r="D3042">
        <v>23</v>
      </c>
      <c r="E3042" t="s">
        <v>25</v>
      </c>
      <c r="F3042" t="s">
        <v>34</v>
      </c>
      <c r="G3042">
        <v>2.9</v>
      </c>
      <c r="H3042">
        <v>108.6</v>
      </c>
      <c r="I3042">
        <v>112.26</v>
      </c>
      <c r="J3042">
        <v>1.2</v>
      </c>
      <c r="K3042">
        <v>3.8</v>
      </c>
      <c r="L3042">
        <v>7.4</v>
      </c>
      <c r="M3042">
        <v>103</v>
      </c>
      <c r="N3042" t="s">
        <v>27</v>
      </c>
      <c r="O3042">
        <v>0.90100000000000002</v>
      </c>
      <c r="P3042" t="s">
        <v>28</v>
      </c>
      <c r="Q3042" t="s">
        <v>29</v>
      </c>
      <c r="R3042">
        <v>4.63</v>
      </c>
      <c r="S3042">
        <v>0</v>
      </c>
      <c r="T3042">
        <v>3.66</v>
      </c>
      <c r="U3042">
        <v>3.6</v>
      </c>
      <c r="V3042" t="s">
        <v>587</v>
      </c>
      <c r="W3042" t="s">
        <v>31</v>
      </c>
      <c r="X3042">
        <v>1</v>
      </c>
      <c r="Y3042" t="str">
        <f>IF(tblRides[[#This Row],[supply_demand_ratio]]&lt;0.8,"Below 0.8",IF(tblRides[[#This Row],[supply_demand_ratio]]&lt;1,"Between 0.8-1.0",IF(tblRides[[#This Row],[supply_demand_ratio]]&lt;=1.2,"Between 1.0-1.2","Above 1.2")))</f>
        <v>Between 0.8-1.0</v>
      </c>
    </row>
    <row r="3043" spans="1:25" x14ac:dyDescent="0.3">
      <c r="A3043" t="s">
        <v>3098</v>
      </c>
      <c r="B3043" s="1">
        <v>46049.979861111111</v>
      </c>
      <c r="C3043" s="2">
        <v>46049</v>
      </c>
      <c r="D3043">
        <v>23</v>
      </c>
      <c r="E3043" t="s">
        <v>43</v>
      </c>
      <c r="F3043" t="s">
        <v>26</v>
      </c>
      <c r="G3043">
        <v>3.4</v>
      </c>
      <c r="H3043">
        <v>83.17</v>
      </c>
      <c r="I3043">
        <v>79.31</v>
      </c>
      <c r="J3043">
        <v>1</v>
      </c>
      <c r="K3043">
        <v>4.3</v>
      </c>
      <c r="L3043">
        <v>5.4</v>
      </c>
      <c r="M3043">
        <v>57</v>
      </c>
      <c r="N3043" t="s">
        <v>41</v>
      </c>
      <c r="O3043">
        <v>2.0430000000000001</v>
      </c>
      <c r="P3043" t="s">
        <v>28</v>
      </c>
      <c r="Q3043" t="s">
        <v>29</v>
      </c>
      <c r="R3043">
        <v>4.84</v>
      </c>
      <c r="S3043">
        <v>5</v>
      </c>
      <c r="T3043">
        <v>-3.86</v>
      </c>
      <c r="U3043">
        <v>1.1000000000000001</v>
      </c>
      <c r="V3043" t="s">
        <v>587</v>
      </c>
      <c r="W3043" t="s">
        <v>31</v>
      </c>
      <c r="X3043">
        <v>1</v>
      </c>
      <c r="Y3043" t="str">
        <f>IF(tblRides[[#This Row],[supply_demand_ratio]]&lt;0.8,"Below 0.8",IF(tblRides[[#This Row],[supply_demand_ratio]]&lt;1,"Between 0.8-1.0",IF(tblRides[[#This Row],[supply_demand_ratio]]&lt;=1.2,"Between 1.0-1.2","Above 1.2")))</f>
        <v>Above 1.2</v>
      </c>
    </row>
    <row r="3044" spans="1:25" x14ac:dyDescent="0.3">
      <c r="A3044" t="s">
        <v>3099</v>
      </c>
      <c r="B3044" s="1">
        <v>46049.993055555555</v>
      </c>
      <c r="C3044" s="2">
        <v>46049</v>
      </c>
      <c r="D3044">
        <v>23</v>
      </c>
      <c r="E3044" t="s">
        <v>36</v>
      </c>
      <c r="F3044" t="s">
        <v>26</v>
      </c>
      <c r="G3044">
        <v>5.8</v>
      </c>
      <c r="H3044">
        <v>122.8</v>
      </c>
      <c r="I3044">
        <v>116.38</v>
      </c>
      <c r="J3044">
        <v>1</v>
      </c>
      <c r="K3044">
        <v>2</v>
      </c>
      <c r="L3044">
        <v>3</v>
      </c>
      <c r="M3044">
        <v>104</v>
      </c>
      <c r="N3044" t="s">
        <v>41</v>
      </c>
      <c r="O3044">
        <v>1.129</v>
      </c>
      <c r="P3044" t="s">
        <v>28</v>
      </c>
      <c r="Q3044" t="s">
        <v>29</v>
      </c>
      <c r="R3044">
        <v>4.5199999999999996</v>
      </c>
      <c r="S3044">
        <v>2</v>
      </c>
      <c r="T3044">
        <v>-6.42</v>
      </c>
      <c r="U3044">
        <v>1</v>
      </c>
      <c r="V3044" t="s">
        <v>587</v>
      </c>
      <c r="W3044" t="s">
        <v>31</v>
      </c>
      <c r="X3044">
        <v>1</v>
      </c>
      <c r="Y3044" t="str">
        <f>IF(tblRides[[#This Row],[supply_demand_ratio]]&lt;0.8,"Below 0.8",IF(tblRides[[#This Row],[supply_demand_ratio]]&lt;1,"Between 0.8-1.0",IF(tblRides[[#This Row],[supply_demand_ratio]]&lt;=1.2,"Between 1.0-1.2","Above 1.2")))</f>
        <v>Between 1.0-1.2</v>
      </c>
    </row>
    <row r="3045" spans="1:25" x14ac:dyDescent="0.3">
      <c r="A3045" t="s">
        <v>3100</v>
      </c>
      <c r="B3045" s="1">
        <v>46049.999305555553</v>
      </c>
      <c r="C3045" s="2">
        <v>46049</v>
      </c>
      <c r="D3045">
        <v>23</v>
      </c>
      <c r="E3045" t="s">
        <v>43</v>
      </c>
      <c r="F3045" t="s">
        <v>26</v>
      </c>
      <c r="G3045">
        <v>8</v>
      </c>
      <c r="H3045">
        <v>166.02</v>
      </c>
      <c r="I3045">
        <v>169.2</v>
      </c>
      <c r="J3045">
        <v>1</v>
      </c>
      <c r="K3045">
        <v>6.6</v>
      </c>
      <c r="L3045">
        <v>13.1</v>
      </c>
      <c r="M3045">
        <v>65</v>
      </c>
      <c r="N3045" t="s">
        <v>41</v>
      </c>
      <c r="O3045">
        <v>2.069</v>
      </c>
      <c r="P3045" t="s">
        <v>28</v>
      </c>
      <c r="Q3045" t="s">
        <v>29</v>
      </c>
      <c r="R3045">
        <v>4.59</v>
      </c>
      <c r="S3045">
        <v>1</v>
      </c>
      <c r="T3045">
        <v>3.18</v>
      </c>
      <c r="U3045">
        <v>6.5</v>
      </c>
      <c r="V3045" t="s">
        <v>587</v>
      </c>
      <c r="W3045" t="s">
        <v>45</v>
      </c>
      <c r="X3045">
        <v>1</v>
      </c>
      <c r="Y3045" t="str">
        <f>IF(tblRides[[#This Row],[supply_demand_ratio]]&lt;0.8,"Below 0.8",IF(tblRides[[#This Row],[supply_demand_ratio]]&lt;1,"Between 0.8-1.0",IF(tblRides[[#This Row],[supply_demand_ratio]]&lt;=1.2,"Between 1.0-1.2","Above 1.2")))</f>
        <v>Above 1.2</v>
      </c>
    </row>
    <row r="3046" spans="1:25" x14ac:dyDescent="0.3">
      <c r="A3046" t="s">
        <v>3101</v>
      </c>
      <c r="B3046" s="1">
        <v>46050.018055555556</v>
      </c>
      <c r="C3046" s="2">
        <v>46050</v>
      </c>
      <c r="D3046">
        <v>0</v>
      </c>
      <c r="E3046" t="s">
        <v>62</v>
      </c>
      <c r="F3046" t="s">
        <v>26</v>
      </c>
      <c r="G3046">
        <v>2.2000000000000002</v>
      </c>
      <c r="H3046">
        <v>80.83</v>
      </c>
      <c r="I3046">
        <v>78.02</v>
      </c>
      <c r="J3046">
        <v>1.1000000000000001</v>
      </c>
      <c r="K3046">
        <v>2</v>
      </c>
      <c r="L3046">
        <v>2.2999999999999998</v>
      </c>
      <c r="M3046">
        <v>56</v>
      </c>
      <c r="N3046" t="s">
        <v>41</v>
      </c>
      <c r="O3046">
        <v>2.2000000000000002</v>
      </c>
      <c r="P3046" t="s">
        <v>28</v>
      </c>
      <c r="Q3046" t="s">
        <v>29</v>
      </c>
      <c r="R3046">
        <v>4.95</v>
      </c>
      <c r="S3046">
        <v>6</v>
      </c>
      <c r="T3046">
        <v>-2.81</v>
      </c>
      <c r="U3046">
        <v>0.3</v>
      </c>
      <c r="V3046" t="s">
        <v>697</v>
      </c>
      <c r="W3046" t="s">
        <v>31</v>
      </c>
      <c r="X3046">
        <v>1</v>
      </c>
      <c r="Y3046" t="str">
        <f>IF(tblRides[[#This Row],[supply_demand_ratio]]&lt;0.8,"Below 0.8",IF(tblRides[[#This Row],[supply_demand_ratio]]&lt;1,"Between 0.8-1.0",IF(tblRides[[#This Row],[supply_demand_ratio]]&lt;=1.2,"Between 1.0-1.2","Above 1.2")))</f>
        <v>Above 1.2</v>
      </c>
    </row>
    <row r="3047" spans="1:25" x14ac:dyDescent="0.3">
      <c r="A3047" t="s">
        <v>3102</v>
      </c>
      <c r="B3047" s="1">
        <v>46050.024305555555</v>
      </c>
      <c r="C3047" s="2">
        <v>46050</v>
      </c>
      <c r="D3047">
        <v>0</v>
      </c>
      <c r="E3047" t="s">
        <v>25</v>
      </c>
      <c r="F3047" t="s">
        <v>34</v>
      </c>
      <c r="G3047">
        <v>1.1000000000000001</v>
      </c>
      <c r="H3047">
        <v>66.56</v>
      </c>
      <c r="I3047">
        <v>69.84</v>
      </c>
      <c r="J3047">
        <v>1.1000000000000001</v>
      </c>
      <c r="K3047">
        <v>6.4</v>
      </c>
      <c r="L3047">
        <v>10.6</v>
      </c>
      <c r="M3047">
        <v>128</v>
      </c>
      <c r="N3047" t="s">
        <v>27</v>
      </c>
      <c r="O3047">
        <v>0.97199999999999998</v>
      </c>
      <c r="P3047" t="s">
        <v>28</v>
      </c>
      <c r="Q3047" t="s">
        <v>29</v>
      </c>
      <c r="R3047">
        <v>4.67</v>
      </c>
      <c r="S3047">
        <v>0</v>
      </c>
      <c r="T3047">
        <v>3.28</v>
      </c>
      <c r="U3047">
        <v>4.2</v>
      </c>
      <c r="V3047" t="s">
        <v>697</v>
      </c>
      <c r="W3047" t="s">
        <v>45</v>
      </c>
      <c r="X3047">
        <v>1</v>
      </c>
      <c r="Y3047" t="str">
        <f>IF(tblRides[[#This Row],[supply_demand_ratio]]&lt;0.8,"Below 0.8",IF(tblRides[[#This Row],[supply_demand_ratio]]&lt;1,"Between 0.8-1.0",IF(tblRides[[#This Row],[supply_demand_ratio]]&lt;=1.2,"Between 1.0-1.2","Above 1.2")))</f>
        <v>Between 0.8-1.0</v>
      </c>
    </row>
    <row r="3048" spans="1:25" x14ac:dyDescent="0.3">
      <c r="A3048" t="s">
        <v>3103</v>
      </c>
      <c r="B3048" s="1">
        <v>46050.02847222222</v>
      </c>
      <c r="C3048" s="2">
        <v>46050</v>
      </c>
      <c r="D3048">
        <v>0</v>
      </c>
      <c r="E3048" t="s">
        <v>36</v>
      </c>
      <c r="F3048" t="s">
        <v>34</v>
      </c>
      <c r="G3048">
        <v>3.3</v>
      </c>
      <c r="H3048">
        <v>90.33</v>
      </c>
      <c r="I3048">
        <v>88.52</v>
      </c>
      <c r="J3048">
        <v>1</v>
      </c>
      <c r="K3048">
        <v>4.0999999999999996</v>
      </c>
      <c r="L3048">
        <v>8.1999999999999993</v>
      </c>
      <c r="M3048">
        <v>98</v>
      </c>
      <c r="N3048" t="s">
        <v>41</v>
      </c>
      <c r="O3048">
        <v>1.359</v>
      </c>
      <c r="P3048" t="s">
        <v>28</v>
      </c>
      <c r="Q3048" t="s">
        <v>29</v>
      </c>
      <c r="R3048">
        <v>4.7699999999999996</v>
      </c>
      <c r="S3048">
        <v>0</v>
      </c>
      <c r="T3048">
        <v>-1.81</v>
      </c>
      <c r="U3048">
        <v>4.0999999999999996</v>
      </c>
      <c r="V3048" t="s">
        <v>697</v>
      </c>
      <c r="W3048" t="s">
        <v>31</v>
      </c>
      <c r="X3048">
        <v>1</v>
      </c>
      <c r="Y3048" t="str">
        <f>IF(tblRides[[#This Row],[supply_demand_ratio]]&lt;0.8,"Below 0.8",IF(tblRides[[#This Row],[supply_demand_ratio]]&lt;1,"Between 0.8-1.0",IF(tblRides[[#This Row],[supply_demand_ratio]]&lt;=1.2,"Between 1.0-1.2","Above 1.2")))</f>
        <v>Above 1.2</v>
      </c>
    </row>
    <row r="3049" spans="1:25" x14ac:dyDescent="0.3">
      <c r="A3049" t="s">
        <v>3104</v>
      </c>
      <c r="B3049" s="1">
        <v>46050.063888888886</v>
      </c>
      <c r="C3049" s="2">
        <v>46050</v>
      </c>
      <c r="D3049">
        <v>1</v>
      </c>
      <c r="E3049" t="s">
        <v>62</v>
      </c>
      <c r="F3049" t="s">
        <v>26</v>
      </c>
      <c r="G3049">
        <v>5.4</v>
      </c>
      <c r="H3049">
        <v>123.42</v>
      </c>
      <c r="I3049">
        <v>128.38999999999999</v>
      </c>
      <c r="J3049">
        <v>1</v>
      </c>
      <c r="K3049">
        <v>3.7</v>
      </c>
      <c r="L3049">
        <v>3.9</v>
      </c>
      <c r="M3049">
        <v>60</v>
      </c>
      <c r="N3049" t="s">
        <v>41</v>
      </c>
      <c r="O3049">
        <v>2.1280000000000001</v>
      </c>
      <c r="P3049" t="s">
        <v>28</v>
      </c>
      <c r="Q3049" t="s">
        <v>29</v>
      </c>
      <c r="R3049">
        <v>4.45</v>
      </c>
      <c r="S3049">
        <v>4</v>
      </c>
      <c r="T3049">
        <v>4.97</v>
      </c>
      <c r="U3049">
        <v>0.2</v>
      </c>
      <c r="V3049" t="s">
        <v>697</v>
      </c>
      <c r="W3049" t="s">
        <v>31</v>
      </c>
      <c r="X3049">
        <v>1</v>
      </c>
      <c r="Y3049" t="str">
        <f>IF(tblRides[[#This Row],[supply_demand_ratio]]&lt;0.8,"Below 0.8",IF(tblRides[[#This Row],[supply_demand_ratio]]&lt;1,"Between 0.8-1.0",IF(tblRides[[#This Row],[supply_demand_ratio]]&lt;=1.2,"Between 1.0-1.2","Above 1.2")))</f>
        <v>Above 1.2</v>
      </c>
    </row>
    <row r="3050" spans="1:25" x14ac:dyDescent="0.3">
      <c r="A3050" t="s">
        <v>3105</v>
      </c>
      <c r="B3050" s="1">
        <v>46050.069444444445</v>
      </c>
      <c r="C3050" s="2">
        <v>46050</v>
      </c>
      <c r="D3050">
        <v>1</v>
      </c>
      <c r="E3050" t="s">
        <v>33</v>
      </c>
      <c r="F3050" t="s">
        <v>26</v>
      </c>
      <c r="G3050">
        <v>2</v>
      </c>
      <c r="H3050">
        <v>69.11</v>
      </c>
      <c r="I3050">
        <v>71.75</v>
      </c>
      <c r="J3050">
        <v>1</v>
      </c>
      <c r="K3050">
        <v>4.5</v>
      </c>
      <c r="L3050">
        <v>1</v>
      </c>
      <c r="M3050">
        <v>96</v>
      </c>
      <c r="N3050" t="s">
        <v>41</v>
      </c>
      <c r="O3050">
        <v>1.4179999999999999</v>
      </c>
      <c r="P3050" t="s">
        <v>28</v>
      </c>
      <c r="Q3050" t="s">
        <v>29</v>
      </c>
      <c r="R3050">
        <v>4.82</v>
      </c>
      <c r="S3050">
        <v>14</v>
      </c>
      <c r="T3050">
        <v>2.64</v>
      </c>
      <c r="U3050">
        <v>-3.5</v>
      </c>
      <c r="V3050" t="s">
        <v>697</v>
      </c>
      <c r="W3050" t="s">
        <v>31</v>
      </c>
      <c r="X3050">
        <v>1</v>
      </c>
      <c r="Y3050" t="str">
        <f>IF(tblRides[[#This Row],[supply_demand_ratio]]&lt;0.8,"Below 0.8",IF(tblRides[[#This Row],[supply_demand_ratio]]&lt;1,"Between 0.8-1.0",IF(tblRides[[#This Row],[supply_demand_ratio]]&lt;=1.2,"Between 1.0-1.2","Above 1.2")))</f>
        <v>Above 1.2</v>
      </c>
    </row>
    <row r="3051" spans="1:25" x14ac:dyDescent="0.3">
      <c r="A3051" t="s">
        <v>3106</v>
      </c>
      <c r="B3051" s="1">
        <v>46050.074305555558</v>
      </c>
      <c r="C3051" s="2">
        <v>46050</v>
      </c>
      <c r="D3051">
        <v>1</v>
      </c>
      <c r="E3051" t="s">
        <v>36</v>
      </c>
      <c r="F3051" t="s">
        <v>26</v>
      </c>
      <c r="G3051">
        <v>4.2</v>
      </c>
      <c r="H3051">
        <v>95.11</v>
      </c>
      <c r="I3051">
        <v>96.11</v>
      </c>
      <c r="J3051">
        <v>1</v>
      </c>
      <c r="K3051">
        <v>3.7</v>
      </c>
      <c r="L3051">
        <v>2.6</v>
      </c>
      <c r="M3051">
        <v>102</v>
      </c>
      <c r="N3051" t="s">
        <v>41</v>
      </c>
      <c r="O3051">
        <v>1.2190000000000001</v>
      </c>
      <c r="P3051" t="s">
        <v>28</v>
      </c>
      <c r="Q3051" t="s">
        <v>29</v>
      </c>
      <c r="R3051">
        <v>5</v>
      </c>
      <c r="S3051">
        <v>6</v>
      </c>
      <c r="T3051">
        <v>1</v>
      </c>
      <c r="U3051">
        <v>-1.1000000000000001</v>
      </c>
      <c r="V3051" t="s">
        <v>697</v>
      </c>
      <c r="W3051" t="s">
        <v>31</v>
      </c>
      <c r="X3051">
        <v>1</v>
      </c>
      <c r="Y3051" t="str">
        <f>IF(tblRides[[#This Row],[supply_demand_ratio]]&lt;0.8,"Below 0.8",IF(tblRides[[#This Row],[supply_demand_ratio]]&lt;1,"Between 0.8-1.0",IF(tblRides[[#This Row],[supply_demand_ratio]]&lt;=1.2,"Between 1.0-1.2","Above 1.2")))</f>
        <v>Above 1.2</v>
      </c>
    </row>
    <row r="3052" spans="1:25" x14ac:dyDescent="0.3">
      <c r="A3052" t="s">
        <v>3107</v>
      </c>
      <c r="B3052" s="1">
        <v>46050.081944444442</v>
      </c>
      <c r="C3052" s="2">
        <v>46050</v>
      </c>
      <c r="D3052">
        <v>1</v>
      </c>
      <c r="E3052" t="s">
        <v>43</v>
      </c>
      <c r="F3052" t="s">
        <v>26</v>
      </c>
      <c r="G3052">
        <v>4.3</v>
      </c>
      <c r="H3052">
        <v>102.22</v>
      </c>
      <c r="I3052">
        <v>101.96</v>
      </c>
      <c r="J3052">
        <v>1</v>
      </c>
      <c r="K3052">
        <v>3.5</v>
      </c>
      <c r="L3052">
        <v>7.6</v>
      </c>
      <c r="M3052">
        <v>71</v>
      </c>
      <c r="N3052" t="s">
        <v>41</v>
      </c>
      <c r="O3052">
        <v>1.722</v>
      </c>
      <c r="P3052" t="s">
        <v>28</v>
      </c>
      <c r="Q3052" t="s">
        <v>29</v>
      </c>
      <c r="R3052">
        <v>4.7699999999999996</v>
      </c>
      <c r="S3052">
        <v>13</v>
      </c>
      <c r="T3052">
        <v>-0.26</v>
      </c>
      <c r="U3052">
        <v>4.0999999999999996</v>
      </c>
      <c r="V3052" t="s">
        <v>697</v>
      </c>
      <c r="W3052" t="s">
        <v>31</v>
      </c>
      <c r="X3052">
        <v>1</v>
      </c>
      <c r="Y3052" t="str">
        <f>IF(tblRides[[#This Row],[supply_demand_ratio]]&lt;0.8,"Below 0.8",IF(tblRides[[#This Row],[supply_demand_ratio]]&lt;1,"Between 0.8-1.0",IF(tblRides[[#This Row],[supply_demand_ratio]]&lt;=1.2,"Between 1.0-1.2","Above 1.2")))</f>
        <v>Above 1.2</v>
      </c>
    </row>
    <row r="3053" spans="1:25" x14ac:dyDescent="0.3">
      <c r="A3053" t="s">
        <v>3108</v>
      </c>
      <c r="B3053" s="1">
        <v>46050.084722222222</v>
      </c>
      <c r="C3053" s="2">
        <v>46050</v>
      </c>
      <c r="D3053">
        <v>2</v>
      </c>
      <c r="E3053" t="s">
        <v>36</v>
      </c>
      <c r="F3053" t="s">
        <v>34</v>
      </c>
      <c r="G3053">
        <v>20.8</v>
      </c>
      <c r="H3053">
        <v>398.29</v>
      </c>
      <c r="I3053">
        <v>405.5</v>
      </c>
      <c r="J3053">
        <v>1</v>
      </c>
      <c r="K3053">
        <v>4.0999999999999996</v>
      </c>
      <c r="L3053">
        <v>3.7</v>
      </c>
      <c r="M3053">
        <v>96</v>
      </c>
      <c r="N3053" t="s">
        <v>41</v>
      </c>
      <c r="O3053">
        <v>1.2050000000000001</v>
      </c>
      <c r="P3053" t="s">
        <v>28</v>
      </c>
      <c r="Q3053" t="s">
        <v>29</v>
      </c>
      <c r="R3053">
        <v>4.97</v>
      </c>
      <c r="S3053">
        <v>0</v>
      </c>
      <c r="T3053">
        <v>7.21</v>
      </c>
      <c r="U3053">
        <v>-0.4</v>
      </c>
      <c r="V3053" t="s">
        <v>697</v>
      </c>
      <c r="W3053" t="s">
        <v>31</v>
      </c>
      <c r="X3053">
        <v>1</v>
      </c>
      <c r="Y3053" t="str">
        <f>IF(tblRides[[#This Row],[supply_demand_ratio]]&lt;0.8,"Below 0.8",IF(tblRides[[#This Row],[supply_demand_ratio]]&lt;1,"Between 0.8-1.0",IF(tblRides[[#This Row],[supply_demand_ratio]]&lt;=1.2,"Between 1.0-1.2","Above 1.2")))</f>
        <v>Above 1.2</v>
      </c>
    </row>
    <row r="3054" spans="1:25" x14ac:dyDescent="0.3">
      <c r="A3054" t="s">
        <v>3109</v>
      </c>
      <c r="B3054" s="1">
        <v>46050.104166666664</v>
      </c>
      <c r="C3054" s="2">
        <v>46050</v>
      </c>
      <c r="D3054">
        <v>2</v>
      </c>
      <c r="E3054" t="s">
        <v>62</v>
      </c>
      <c r="F3054" t="s">
        <v>26</v>
      </c>
      <c r="G3054">
        <v>8.1</v>
      </c>
      <c r="H3054">
        <v>167.64</v>
      </c>
      <c r="I3054">
        <v>166.66</v>
      </c>
      <c r="J3054">
        <v>1.1000000000000001</v>
      </c>
      <c r="K3054">
        <v>3.1</v>
      </c>
      <c r="L3054">
        <v>1</v>
      </c>
      <c r="M3054">
        <v>58</v>
      </c>
      <c r="N3054" t="s">
        <v>41</v>
      </c>
      <c r="O3054">
        <v>1.712</v>
      </c>
      <c r="P3054" t="s">
        <v>28</v>
      </c>
      <c r="Q3054" t="s">
        <v>29</v>
      </c>
      <c r="R3054">
        <v>4.59</v>
      </c>
      <c r="S3054">
        <v>6</v>
      </c>
      <c r="T3054">
        <v>-0.98</v>
      </c>
      <c r="U3054">
        <v>-2.1</v>
      </c>
      <c r="V3054" t="s">
        <v>697</v>
      </c>
      <c r="W3054" t="s">
        <v>31</v>
      </c>
      <c r="X3054">
        <v>1</v>
      </c>
      <c r="Y3054" t="str">
        <f>IF(tblRides[[#This Row],[supply_demand_ratio]]&lt;0.8,"Below 0.8",IF(tblRides[[#This Row],[supply_demand_ratio]]&lt;1,"Between 0.8-1.0",IF(tblRides[[#This Row],[supply_demand_ratio]]&lt;=1.2,"Between 1.0-1.2","Above 1.2")))</f>
        <v>Above 1.2</v>
      </c>
    </row>
    <row r="3055" spans="1:25" x14ac:dyDescent="0.3">
      <c r="A3055" t="s">
        <v>3110</v>
      </c>
      <c r="B3055" s="1">
        <v>46050.112500000003</v>
      </c>
      <c r="C3055" s="2">
        <v>46050</v>
      </c>
      <c r="D3055">
        <v>2</v>
      </c>
      <c r="E3055" t="s">
        <v>36</v>
      </c>
      <c r="F3055" t="s">
        <v>34</v>
      </c>
      <c r="G3055">
        <v>6.8</v>
      </c>
      <c r="H3055">
        <v>141.97</v>
      </c>
      <c r="J3055">
        <v>1</v>
      </c>
      <c r="K3055">
        <v>4.8</v>
      </c>
      <c r="L3055">
        <v>6</v>
      </c>
      <c r="M3055">
        <v>127</v>
      </c>
      <c r="N3055" t="s">
        <v>27</v>
      </c>
      <c r="O3055">
        <v>1.333</v>
      </c>
      <c r="P3055" t="s">
        <v>58</v>
      </c>
      <c r="Q3055" t="s">
        <v>88</v>
      </c>
      <c r="R3055">
        <v>5</v>
      </c>
      <c r="S3055">
        <v>0</v>
      </c>
      <c r="U3055">
        <v>1.2</v>
      </c>
      <c r="V3055" t="s">
        <v>697</v>
      </c>
      <c r="W3055" t="s">
        <v>31</v>
      </c>
      <c r="X3055">
        <v>0</v>
      </c>
      <c r="Y3055" t="str">
        <f>IF(tblRides[[#This Row],[supply_demand_ratio]]&lt;0.8,"Below 0.8",IF(tblRides[[#This Row],[supply_demand_ratio]]&lt;1,"Between 0.8-1.0",IF(tblRides[[#This Row],[supply_demand_ratio]]&lt;=1.2,"Between 1.0-1.2","Above 1.2")))</f>
        <v>Above 1.2</v>
      </c>
    </row>
    <row r="3056" spans="1:25" x14ac:dyDescent="0.3">
      <c r="A3056" t="s">
        <v>3111</v>
      </c>
      <c r="B3056" s="1">
        <v>46050.118750000001</v>
      </c>
      <c r="C3056" s="2">
        <v>46050</v>
      </c>
      <c r="D3056">
        <v>2</v>
      </c>
      <c r="E3056" t="s">
        <v>62</v>
      </c>
      <c r="F3056" t="s">
        <v>34</v>
      </c>
      <c r="G3056">
        <v>4.8</v>
      </c>
      <c r="H3056">
        <v>118.63</v>
      </c>
      <c r="I3056">
        <v>113.42</v>
      </c>
      <c r="J3056">
        <v>1</v>
      </c>
      <c r="K3056">
        <v>6.9</v>
      </c>
      <c r="L3056">
        <v>4.5</v>
      </c>
      <c r="M3056">
        <v>50</v>
      </c>
      <c r="N3056" t="s">
        <v>41</v>
      </c>
      <c r="O3056">
        <v>2.02</v>
      </c>
      <c r="P3056" t="s">
        <v>28</v>
      </c>
      <c r="Q3056" t="s">
        <v>29</v>
      </c>
      <c r="R3056">
        <v>4.7</v>
      </c>
      <c r="S3056">
        <v>0</v>
      </c>
      <c r="T3056">
        <v>-5.21</v>
      </c>
      <c r="U3056">
        <v>-2.4</v>
      </c>
      <c r="V3056" t="s">
        <v>697</v>
      </c>
      <c r="W3056" t="s">
        <v>45</v>
      </c>
      <c r="X3056">
        <v>1</v>
      </c>
      <c r="Y3056" t="str">
        <f>IF(tblRides[[#This Row],[supply_demand_ratio]]&lt;0.8,"Below 0.8",IF(tblRides[[#This Row],[supply_demand_ratio]]&lt;1,"Between 0.8-1.0",IF(tblRides[[#This Row],[supply_demand_ratio]]&lt;=1.2,"Between 1.0-1.2","Above 1.2")))</f>
        <v>Above 1.2</v>
      </c>
    </row>
    <row r="3057" spans="1:25" x14ac:dyDescent="0.3">
      <c r="A3057" t="s">
        <v>3112</v>
      </c>
      <c r="B3057" s="1">
        <v>46050.120833333334</v>
      </c>
      <c r="C3057" s="2">
        <v>46050</v>
      </c>
      <c r="D3057">
        <v>2</v>
      </c>
      <c r="E3057" t="s">
        <v>33</v>
      </c>
      <c r="F3057" t="s">
        <v>34</v>
      </c>
      <c r="G3057">
        <v>14.3</v>
      </c>
      <c r="H3057">
        <v>225.99</v>
      </c>
      <c r="J3057">
        <v>1</v>
      </c>
      <c r="K3057">
        <v>9.5</v>
      </c>
      <c r="M3057">
        <v>105</v>
      </c>
      <c r="N3057" t="s">
        <v>41</v>
      </c>
      <c r="O3057">
        <v>1.454</v>
      </c>
      <c r="P3057" t="s">
        <v>82</v>
      </c>
      <c r="Q3057" t="s">
        <v>83</v>
      </c>
      <c r="R3057">
        <v>4.53</v>
      </c>
      <c r="S3057">
        <v>0</v>
      </c>
      <c r="V3057" t="s">
        <v>697</v>
      </c>
      <c r="W3057" t="s">
        <v>45</v>
      </c>
      <c r="X3057">
        <v>0</v>
      </c>
      <c r="Y3057" t="str">
        <f>IF(tblRides[[#This Row],[supply_demand_ratio]]&lt;0.8,"Below 0.8",IF(tblRides[[#This Row],[supply_demand_ratio]]&lt;1,"Between 0.8-1.0",IF(tblRides[[#This Row],[supply_demand_ratio]]&lt;=1.2,"Between 1.0-1.2","Above 1.2")))</f>
        <v>Above 1.2</v>
      </c>
    </row>
    <row r="3058" spans="1:25" x14ac:dyDescent="0.3">
      <c r="A3058" t="s">
        <v>3113</v>
      </c>
      <c r="B3058" s="1">
        <v>46050.121527777781</v>
      </c>
      <c r="C3058" s="2">
        <v>46050</v>
      </c>
      <c r="D3058">
        <v>2</v>
      </c>
      <c r="E3058" t="s">
        <v>33</v>
      </c>
      <c r="F3058" t="s">
        <v>34</v>
      </c>
      <c r="G3058">
        <v>2.2999999999999998</v>
      </c>
      <c r="H3058">
        <v>69.349999999999994</v>
      </c>
      <c r="I3058">
        <v>68.34</v>
      </c>
      <c r="J3058">
        <v>1</v>
      </c>
      <c r="K3058">
        <v>6.3</v>
      </c>
      <c r="L3058">
        <v>4.0999999999999996</v>
      </c>
      <c r="M3058">
        <v>89</v>
      </c>
      <c r="N3058" t="s">
        <v>41</v>
      </c>
      <c r="O3058">
        <v>1.58</v>
      </c>
      <c r="P3058" t="s">
        <v>28</v>
      </c>
      <c r="Q3058" t="s">
        <v>29</v>
      </c>
      <c r="R3058">
        <v>4.3899999999999997</v>
      </c>
      <c r="S3058">
        <v>0</v>
      </c>
      <c r="T3058">
        <v>-1.01</v>
      </c>
      <c r="U3058">
        <v>-2.2000000000000002</v>
      </c>
      <c r="V3058" t="s">
        <v>697</v>
      </c>
      <c r="W3058" t="s">
        <v>45</v>
      </c>
      <c r="X3058">
        <v>1</v>
      </c>
      <c r="Y3058" t="str">
        <f>IF(tblRides[[#This Row],[supply_demand_ratio]]&lt;0.8,"Below 0.8",IF(tblRides[[#This Row],[supply_demand_ratio]]&lt;1,"Between 0.8-1.0",IF(tblRides[[#This Row],[supply_demand_ratio]]&lt;=1.2,"Between 1.0-1.2","Above 1.2")))</f>
        <v>Above 1.2</v>
      </c>
    </row>
    <row r="3059" spans="1:25" x14ac:dyDescent="0.3">
      <c r="A3059" t="s">
        <v>3114</v>
      </c>
      <c r="B3059" s="1">
        <v>46050.125694444447</v>
      </c>
      <c r="C3059" s="2">
        <v>46050</v>
      </c>
      <c r="D3059">
        <v>3</v>
      </c>
      <c r="E3059" t="s">
        <v>43</v>
      </c>
      <c r="F3059" t="s">
        <v>26</v>
      </c>
      <c r="G3059">
        <v>9.1</v>
      </c>
      <c r="H3059">
        <v>197.96</v>
      </c>
      <c r="I3059">
        <v>202.11</v>
      </c>
      <c r="J3059">
        <v>1.1000000000000001</v>
      </c>
      <c r="K3059">
        <v>5.6</v>
      </c>
      <c r="L3059">
        <v>9.3000000000000007</v>
      </c>
      <c r="M3059">
        <v>67</v>
      </c>
      <c r="N3059" t="s">
        <v>41</v>
      </c>
      <c r="O3059">
        <v>2.2000000000000002</v>
      </c>
      <c r="P3059" t="s">
        <v>28</v>
      </c>
      <c r="Q3059" t="s">
        <v>29</v>
      </c>
      <c r="R3059">
        <v>4.8600000000000003</v>
      </c>
      <c r="S3059">
        <v>19</v>
      </c>
      <c r="T3059">
        <v>4.1500000000000004</v>
      </c>
      <c r="U3059">
        <v>3.7</v>
      </c>
      <c r="V3059" t="s">
        <v>697</v>
      </c>
      <c r="W3059" t="s">
        <v>45</v>
      </c>
      <c r="X3059">
        <v>1</v>
      </c>
      <c r="Y3059" t="str">
        <f>IF(tblRides[[#This Row],[supply_demand_ratio]]&lt;0.8,"Below 0.8",IF(tblRides[[#This Row],[supply_demand_ratio]]&lt;1,"Between 0.8-1.0",IF(tblRides[[#This Row],[supply_demand_ratio]]&lt;=1.2,"Between 1.0-1.2","Above 1.2")))</f>
        <v>Above 1.2</v>
      </c>
    </row>
    <row r="3060" spans="1:25" x14ac:dyDescent="0.3">
      <c r="A3060" t="s">
        <v>3115</v>
      </c>
      <c r="B3060" s="1">
        <v>46050.131249999999</v>
      </c>
      <c r="C3060" s="2">
        <v>46050</v>
      </c>
      <c r="D3060">
        <v>3</v>
      </c>
      <c r="E3060" t="s">
        <v>36</v>
      </c>
      <c r="F3060" t="s">
        <v>26</v>
      </c>
      <c r="G3060">
        <v>14.9</v>
      </c>
      <c r="H3060">
        <v>251.19</v>
      </c>
      <c r="I3060">
        <v>255.64</v>
      </c>
      <c r="J3060">
        <v>1</v>
      </c>
      <c r="K3060">
        <v>2</v>
      </c>
      <c r="L3060">
        <v>6.6</v>
      </c>
      <c r="M3060">
        <v>131</v>
      </c>
      <c r="N3060" t="s">
        <v>27</v>
      </c>
      <c r="O3060">
        <v>1.381</v>
      </c>
      <c r="P3060" t="s">
        <v>28</v>
      </c>
      <c r="Q3060" t="s">
        <v>29</v>
      </c>
      <c r="R3060">
        <v>4.95</v>
      </c>
      <c r="S3060">
        <v>2</v>
      </c>
      <c r="T3060">
        <v>4.45</v>
      </c>
      <c r="U3060">
        <v>4.5999999999999996</v>
      </c>
      <c r="V3060" t="s">
        <v>697</v>
      </c>
      <c r="W3060" t="s">
        <v>31</v>
      </c>
      <c r="X3060">
        <v>1</v>
      </c>
      <c r="Y3060" t="str">
        <f>IF(tblRides[[#This Row],[supply_demand_ratio]]&lt;0.8,"Below 0.8",IF(tblRides[[#This Row],[supply_demand_ratio]]&lt;1,"Between 0.8-1.0",IF(tblRides[[#This Row],[supply_demand_ratio]]&lt;=1.2,"Between 1.0-1.2","Above 1.2")))</f>
        <v>Above 1.2</v>
      </c>
    </row>
    <row r="3061" spans="1:25" x14ac:dyDescent="0.3">
      <c r="A3061" t="s">
        <v>3116</v>
      </c>
      <c r="B3061" s="1">
        <v>46050.134722222225</v>
      </c>
      <c r="C3061" s="2">
        <v>46050</v>
      </c>
      <c r="D3061">
        <v>3</v>
      </c>
      <c r="E3061" t="s">
        <v>62</v>
      </c>
      <c r="F3061" t="s">
        <v>26</v>
      </c>
      <c r="G3061">
        <v>10.3</v>
      </c>
      <c r="H3061">
        <v>198.97</v>
      </c>
      <c r="I3061">
        <v>189.44</v>
      </c>
      <c r="J3061">
        <v>1</v>
      </c>
      <c r="K3061">
        <v>3.9</v>
      </c>
      <c r="L3061">
        <v>1</v>
      </c>
      <c r="M3061">
        <v>59</v>
      </c>
      <c r="N3061" t="s">
        <v>41</v>
      </c>
      <c r="O3061">
        <v>2.1219999999999999</v>
      </c>
      <c r="P3061" t="s">
        <v>28</v>
      </c>
      <c r="Q3061" t="s">
        <v>29</v>
      </c>
      <c r="R3061">
        <v>4.37</v>
      </c>
      <c r="S3061">
        <v>6</v>
      </c>
      <c r="T3061">
        <v>-9.5299999999999994</v>
      </c>
      <c r="U3061">
        <v>-2.9</v>
      </c>
      <c r="V3061" t="s">
        <v>697</v>
      </c>
      <c r="W3061" t="s">
        <v>31</v>
      </c>
      <c r="X3061">
        <v>1</v>
      </c>
      <c r="Y3061" t="str">
        <f>IF(tblRides[[#This Row],[supply_demand_ratio]]&lt;0.8,"Below 0.8",IF(tblRides[[#This Row],[supply_demand_ratio]]&lt;1,"Between 0.8-1.0",IF(tblRides[[#This Row],[supply_demand_ratio]]&lt;=1.2,"Between 1.0-1.2","Above 1.2")))</f>
        <v>Above 1.2</v>
      </c>
    </row>
    <row r="3062" spans="1:25" x14ac:dyDescent="0.3">
      <c r="A3062" t="s">
        <v>3117</v>
      </c>
      <c r="B3062" s="1">
        <v>46050.135416666664</v>
      </c>
      <c r="C3062" s="2">
        <v>46050</v>
      </c>
      <c r="D3062">
        <v>3</v>
      </c>
      <c r="E3062" t="s">
        <v>33</v>
      </c>
      <c r="F3062" t="s">
        <v>26</v>
      </c>
      <c r="G3062">
        <v>3.5</v>
      </c>
      <c r="H3062">
        <v>90.67</v>
      </c>
      <c r="I3062">
        <v>91.94</v>
      </c>
      <c r="J3062">
        <v>1</v>
      </c>
      <c r="K3062">
        <v>2.8</v>
      </c>
      <c r="L3062">
        <v>4.2</v>
      </c>
      <c r="M3062">
        <v>110</v>
      </c>
      <c r="N3062" t="s">
        <v>41</v>
      </c>
      <c r="O3062">
        <v>1.488</v>
      </c>
      <c r="P3062" t="s">
        <v>28</v>
      </c>
      <c r="Q3062" t="s">
        <v>29</v>
      </c>
      <c r="R3062">
        <v>4.83</v>
      </c>
      <c r="S3062">
        <v>10</v>
      </c>
      <c r="T3062">
        <v>1.27</v>
      </c>
      <c r="U3062">
        <v>1.4</v>
      </c>
      <c r="V3062" t="s">
        <v>697</v>
      </c>
      <c r="W3062" t="s">
        <v>31</v>
      </c>
      <c r="X3062">
        <v>1</v>
      </c>
      <c r="Y3062" t="str">
        <f>IF(tblRides[[#This Row],[supply_demand_ratio]]&lt;0.8,"Below 0.8",IF(tblRides[[#This Row],[supply_demand_ratio]]&lt;1,"Between 0.8-1.0",IF(tblRides[[#This Row],[supply_demand_ratio]]&lt;=1.2,"Between 1.0-1.2","Above 1.2")))</f>
        <v>Above 1.2</v>
      </c>
    </row>
    <row r="3063" spans="1:25" x14ac:dyDescent="0.3">
      <c r="A3063" t="s">
        <v>3118</v>
      </c>
      <c r="B3063" s="1">
        <v>46050.145833333336</v>
      </c>
      <c r="C3063" s="2">
        <v>46050</v>
      </c>
      <c r="D3063">
        <v>3</v>
      </c>
      <c r="E3063" t="s">
        <v>25</v>
      </c>
      <c r="F3063" t="s">
        <v>34</v>
      </c>
      <c r="G3063">
        <v>2.1</v>
      </c>
      <c r="H3063">
        <v>80.97</v>
      </c>
      <c r="I3063">
        <v>82.96</v>
      </c>
      <c r="J3063">
        <v>1.1000000000000001</v>
      </c>
      <c r="K3063">
        <v>2</v>
      </c>
      <c r="L3063">
        <v>4.3</v>
      </c>
      <c r="M3063">
        <v>128</v>
      </c>
      <c r="N3063" t="s">
        <v>27</v>
      </c>
      <c r="O3063">
        <v>1.123</v>
      </c>
      <c r="P3063" t="s">
        <v>28</v>
      </c>
      <c r="Q3063" t="s">
        <v>29</v>
      </c>
      <c r="R3063">
        <v>4.67</v>
      </c>
      <c r="S3063">
        <v>0</v>
      </c>
      <c r="T3063">
        <v>1.99</v>
      </c>
      <c r="U3063">
        <v>2.2999999999999998</v>
      </c>
      <c r="V3063" t="s">
        <v>697</v>
      </c>
      <c r="W3063" t="s">
        <v>31</v>
      </c>
      <c r="X3063">
        <v>1</v>
      </c>
      <c r="Y3063" t="str">
        <f>IF(tblRides[[#This Row],[supply_demand_ratio]]&lt;0.8,"Below 0.8",IF(tblRides[[#This Row],[supply_demand_ratio]]&lt;1,"Between 0.8-1.0",IF(tblRides[[#This Row],[supply_demand_ratio]]&lt;=1.2,"Between 1.0-1.2","Above 1.2")))</f>
        <v>Between 1.0-1.2</v>
      </c>
    </row>
    <row r="3064" spans="1:25" x14ac:dyDescent="0.3">
      <c r="A3064" t="s">
        <v>3119</v>
      </c>
      <c r="B3064" s="1">
        <v>46050.146527777775</v>
      </c>
      <c r="C3064" s="2">
        <v>46050</v>
      </c>
      <c r="D3064">
        <v>3</v>
      </c>
      <c r="E3064" t="s">
        <v>33</v>
      </c>
      <c r="F3064" t="s">
        <v>26</v>
      </c>
      <c r="G3064">
        <v>10.6</v>
      </c>
      <c r="H3064">
        <v>268.42</v>
      </c>
      <c r="I3064">
        <v>268.68</v>
      </c>
      <c r="J3064">
        <v>1.2</v>
      </c>
      <c r="K3064">
        <v>6.4</v>
      </c>
      <c r="L3064">
        <v>5.0999999999999996</v>
      </c>
      <c r="M3064">
        <v>100</v>
      </c>
      <c r="N3064" t="s">
        <v>41</v>
      </c>
      <c r="O3064">
        <v>1.9330000000000001</v>
      </c>
      <c r="P3064" t="s">
        <v>28</v>
      </c>
      <c r="Q3064" t="s">
        <v>29</v>
      </c>
      <c r="R3064">
        <v>4.93</v>
      </c>
      <c r="S3064">
        <v>8</v>
      </c>
      <c r="T3064">
        <v>0.26</v>
      </c>
      <c r="U3064">
        <v>-1.3</v>
      </c>
      <c r="V3064" t="s">
        <v>697</v>
      </c>
      <c r="W3064" t="s">
        <v>45</v>
      </c>
      <c r="X3064">
        <v>1</v>
      </c>
      <c r="Y3064" t="str">
        <f>IF(tblRides[[#This Row],[supply_demand_ratio]]&lt;0.8,"Below 0.8",IF(tblRides[[#This Row],[supply_demand_ratio]]&lt;1,"Between 0.8-1.0",IF(tblRides[[#This Row],[supply_demand_ratio]]&lt;=1.2,"Between 1.0-1.2","Above 1.2")))</f>
        <v>Above 1.2</v>
      </c>
    </row>
    <row r="3065" spans="1:25" x14ac:dyDescent="0.3">
      <c r="A3065" t="s">
        <v>3120</v>
      </c>
      <c r="B3065" s="1">
        <v>46050.148611111108</v>
      </c>
      <c r="C3065" s="2">
        <v>46050</v>
      </c>
      <c r="D3065">
        <v>3</v>
      </c>
      <c r="E3065" t="s">
        <v>36</v>
      </c>
      <c r="F3065" t="s">
        <v>26</v>
      </c>
      <c r="G3065">
        <v>9.1999999999999993</v>
      </c>
      <c r="H3065">
        <v>175.5</v>
      </c>
      <c r="I3065">
        <v>178.14</v>
      </c>
      <c r="J3065">
        <v>1</v>
      </c>
      <c r="K3065">
        <v>2</v>
      </c>
      <c r="L3065">
        <v>1</v>
      </c>
      <c r="M3065">
        <v>129</v>
      </c>
      <c r="N3065" t="s">
        <v>27</v>
      </c>
      <c r="O3065">
        <v>1.2709999999999999</v>
      </c>
      <c r="P3065" t="s">
        <v>28</v>
      </c>
      <c r="Q3065" t="s">
        <v>29</v>
      </c>
      <c r="R3065">
        <v>4.57</v>
      </c>
      <c r="S3065">
        <v>31</v>
      </c>
      <c r="T3065">
        <v>2.64</v>
      </c>
      <c r="U3065">
        <v>-1</v>
      </c>
      <c r="V3065" t="s">
        <v>697</v>
      </c>
      <c r="W3065" t="s">
        <v>31</v>
      </c>
      <c r="X3065">
        <v>1</v>
      </c>
      <c r="Y3065" t="str">
        <f>IF(tblRides[[#This Row],[supply_demand_ratio]]&lt;0.8,"Below 0.8",IF(tblRides[[#This Row],[supply_demand_ratio]]&lt;1,"Between 0.8-1.0",IF(tblRides[[#This Row],[supply_demand_ratio]]&lt;=1.2,"Between 1.0-1.2","Above 1.2")))</f>
        <v>Above 1.2</v>
      </c>
    </row>
    <row r="3066" spans="1:25" x14ac:dyDescent="0.3">
      <c r="A3066" t="s">
        <v>3121</v>
      </c>
      <c r="B3066" s="1">
        <v>46050.158333333333</v>
      </c>
      <c r="C3066" s="2">
        <v>46050</v>
      </c>
      <c r="D3066">
        <v>3</v>
      </c>
      <c r="E3066" t="s">
        <v>62</v>
      </c>
      <c r="F3066" t="s">
        <v>26</v>
      </c>
      <c r="G3066">
        <v>11.9</v>
      </c>
      <c r="H3066">
        <v>225.09</v>
      </c>
      <c r="J3066">
        <v>1</v>
      </c>
      <c r="K3066">
        <v>2.5</v>
      </c>
      <c r="L3066">
        <v>8.1999999999999993</v>
      </c>
      <c r="M3066">
        <v>66</v>
      </c>
      <c r="N3066" t="s">
        <v>41</v>
      </c>
      <c r="O3066">
        <v>1.9910000000000001</v>
      </c>
      <c r="P3066" t="s">
        <v>58</v>
      </c>
      <c r="Q3066" t="s">
        <v>74</v>
      </c>
      <c r="R3066">
        <v>4.8600000000000003</v>
      </c>
      <c r="S3066">
        <v>2</v>
      </c>
      <c r="U3066">
        <v>5.7</v>
      </c>
      <c r="V3066" t="s">
        <v>697</v>
      </c>
      <c r="W3066" t="s">
        <v>31</v>
      </c>
      <c r="X3066">
        <v>0</v>
      </c>
      <c r="Y3066" t="str">
        <f>IF(tblRides[[#This Row],[supply_demand_ratio]]&lt;0.8,"Below 0.8",IF(tblRides[[#This Row],[supply_demand_ratio]]&lt;1,"Between 0.8-1.0",IF(tblRides[[#This Row],[supply_demand_ratio]]&lt;=1.2,"Between 1.0-1.2","Above 1.2")))</f>
        <v>Above 1.2</v>
      </c>
    </row>
    <row r="3067" spans="1:25" x14ac:dyDescent="0.3">
      <c r="A3067" t="s">
        <v>3122</v>
      </c>
      <c r="B3067" s="1">
        <v>46050.15902777778</v>
      </c>
      <c r="C3067" s="2">
        <v>46050</v>
      </c>
      <c r="D3067">
        <v>3</v>
      </c>
      <c r="E3067" t="s">
        <v>25</v>
      </c>
      <c r="F3067" t="s">
        <v>26</v>
      </c>
      <c r="G3067">
        <v>9.8000000000000007</v>
      </c>
      <c r="H3067">
        <v>213.34</v>
      </c>
      <c r="I3067">
        <v>226.16</v>
      </c>
      <c r="J3067">
        <v>1</v>
      </c>
      <c r="K3067">
        <v>2</v>
      </c>
      <c r="L3067">
        <v>1</v>
      </c>
      <c r="M3067">
        <v>133</v>
      </c>
      <c r="N3067" t="s">
        <v>41</v>
      </c>
      <c r="O3067">
        <v>1.351</v>
      </c>
      <c r="P3067" t="s">
        <v>28</v>
      </c>
      <c r="Q3067" t="s">
        <v>29</v>
      </c>
      <c r="R3067">
        <v>5</v>
      </c>
      <c r="S3067">
        <v>6</v>
      </c>
      <c r="T3067">
        <v>12.82</v>
      </c>
      <c r="U3067">
        <v>-1</v>
      </c>
      <c r="V3067" t="s">
        <v>697</v>
      </c>
      <c r="W3067" t="s">
        <v>31</v>
      </c>
      <c r="X3067">
        <v>1</v>
      </c>
      <c r="Y3067" t="str">
        <f>IF(tblRides[[#This Row],[supply_demand_ratio]]&lt;0.8,"Below 0.8",IF(tblRides[[#This Row],[supply_demand_ratio]]&lt;1,"Between 0.8-1.0",IF(tblRides[[#This Row],[supply_demand_ratio]]&lt;=1.2,"Between 1.0-1.2","Above 1.2")))</f>
        <v>Above 1.2</v>
      </c>
    </row>
    <row r="3068" spans="1:25" x14ac:dyDescent="0.3">
      <c r="A3068" t="s">
        <v>3123</v>
      </c>
      <c r="B3068" s="1">
        <v>46050.160416666666</v>
      </c>
      <c r="C3068" s="2">
        <v>46050</v>
      </c>
      <c r="D3068">
        <v>3</v>
      </c>
      <c r="E3068" t="s">
        <v>25</v>
      </c>
      <c r="F3068" t="s">
        <v>34</v>
      </c>
      <c r="G3068">
        <v>12.5</v>
      </c>
      <c r="H3068">
        <v>223.14</v>
      </c>
      <c r="I3068">
        <v>223.84</v>
      </c>
      <c r="J3068">
        <v>1</v>
      </c>
      <c r="K3068">
        <v>3.9</v>
      </c>
      <c r="L3068">
        <v>6.5</v>
      </c>
      <c r="M3068">
        <v>126</v>
      </c>
      <c r="N3068" t="s">
        <v>27</v>
      </c>
      <c r="O3068">
        <v>1.1919999999999999</v>
      </c>
      <c r="P3068" t="s">
        <v>28</v>
      </c>
      <c r="Q3068" t="s">
        <v>29</v>
      </c>
      <c r="R3068">
        <v>4.6100000000000003</v>
      </c>
      <c r="S3068">
        <v>0</v>
      </c>
      <c r="T3068">
        <v>0.7</v>
      </c>
      <c r="U3068">
        <v>2.6</v>
      </c>
      <c r="V3068" t="s">
        <v>697</v>
      </c>
      <c r="W3068" t="s">
        <v>31</v>
      </c>
      <c r="X3068">
        <v>1</v>
      </c>
      <c r="Y3068" t="str">
        <f>IF(tblRides[[#This Row],[supply_demand_ratio]]&lt;0.8,"Below 0.8",IF(tblRides[[#This Row],[supply_demand_ratio]]&lt;1,"Between 0.8-1.0",IF(tblRides[[#This Row],[supply_demand_ratio]]&lt;=1.2,"Between 1.0-1.2","Above 1.2")))</f>
        <v>Between 1.0-1.2</v>
      </c>
    </row>
    <row r="3069" spans="1:25" x14ac:dyDescent="0.3">
      <c r="A3069" t="s">
        <v>3124</v>
      </c>
      <c r="B3069" s="1">
        <v>46050.161111111112</v>
      </c>
      <c r="C3069" s="2">
        <v>46050</v>
      </c>
      <c r="D3069">
        <v>3</v>
      </c>
      <c r="E3069" t="s">
        <v>43</v>
      </c>
      <c r="F3069" t="s">
        <v>26</v>
      </c>
      <c r="G3069">
        <v>4.7</v>
      </c>
      <c r="H3069">
        <v>96.96</v>
      </c>
      <c r="I3069">
        <v>100.38</v>
      </c>
      <c r="J3069">
        <v>1</v>
      </c>
      <c r="K3069">
        <v>6.6</v>
      </c>
      <c r="L3069">
        <v>8.6999999999999993</v>
      </c>
      <c r="M3069">
        <v>61</v>
      </c>
      <c r="N3069" t="s">
        <v>41</v>
      </c>
      <c r="O3069">
        <v>1.39</v>
      </c>
      <c r="P3069" t="s">
        <v>28</v>
      </c>
      <c r="Q3069" t="s">
        <v>29</v>
      </c>
      <c r="R3069">
        <v>4.54</v>
      </c>
      <c r="S3069">
        <v>14</v>
      </c>
      <c r="T3069">
        <v>3.42</v>
      </c>
      <c r="U3069">
        <v>2.1</v>
      </c>
      <c r="V3069" t="s">
        <v>697</v>
      </c>
      <c r="W3069" t="s">
        <v>45</v>
      </c>
      <c r="X3069">
        <v>1</v>
      </c>
      <c r="Y3069" t="str">
        <f>IF(tblRides[[#This Row],[supply_demand_ratio]]&lt;0.8,"Below 0.8",IF(tblRides[[#This Row],[supply_demand_ratio]]&lt;1,"Between 0.8-1.0",IF(tblRides[[#This Row],[supply_demand_ratio]]&lt;=1.2,"Between 1.0-1.2","Above 1.2")))</f>
        <v>Above 1.2</v>
      </c>
    </row>
    <row r="3070" spans="1:25" x14ac:dyDescent="0.3">
      <c r="A3070" t="s">
        <v>3125</v>
      </c>
      <c r="B3070" s="1">
        <v>46050.161111111112</v>
      </c>
      <c r="C3070" s="2">
        <v>46050</v>
      </c>
      <c r="D3070">
        <v>3</v>
      </c>
      <c r="E3070" t="s">
        <v>25</v>
      </c>
      <c r="F3070" t="s">
        <v>26</v>
      </c>
      <c r="G3070">
        <v>6.2</v>
      </c>
      <c r="H3070">
        <v>155.44</v>
      </c>
      <c r="I3070">
        <v>147.51</v>
      </c>
      <c r="J3070">
        <v>1.1000000000000001</v>
      </c>
      <c r="K3070">
        <v>2</v>
      </c>
      <c r="L3070">
        <v>10</v>
      </c>
      <c r="M3070">
        <v>114</v>
      </c>
      <c r="N3070" t="s">
        <v>41</v>
      </c>
      <c r="O3070">
        <v>1.1100000000000001</v>
      </c>
      <c r="P3070" t="s">
        <v>28</v>
      </c>
      <c r="Q3070" t="s">
        <v>29</v>
      </c>
      <c r="R3070">
        <v>5</v>
      </c>
      <c r="S3070">
        <v>13</v>
      </c>
      <c r="T3070">
        <v>-7.93</v>
      </c>
      <c r="U3070">
        <v>8</v>
      </c>
      <c r="V3070" t="s">
        <v>697</v>
      </c>
      <c r="W3070" t="s">
        <v>31</v>
      </c>
      <c r="X3070">
        <v>1</v>
      </c>
      <c r="Y3070" t="str">
        <f>IF(tblRides[[#This Row],[supply_demand_ratio]]&lt;0.8,"Below 0.8",IF(tblRides[[#This Row],[supply_demand_ratio]]&lt;1,"Between 0.8-1.0",IF(tblRides[[#This Row],[supply_demand_ratio]]&lt;=1.2,"Between 1.0-1.2","Above 1.2")))</f>
        <v>Between 1.0-1.2</v>
      </c>
    </row>
    <row r="3071" spans="1:25" x14ac:dyDescent="0.3">
      <c r="A3071" t="s">
        <v>3126</v>
      </c>
      <c r="B3071" s="1">
        <v>46050.162499999999</v>
      </c>
      <c r="C3071" s="2">
        <v>46050</v>
      </c>
      <c r="D3071">
        <v>3</v>
      </c>
      <c r="E3071" t="s">
        <v>62</v>
      </c>
      <c r="F3071" t="s">
        <v>34</v>
      </c>
      <c r="G3071">
        <v>2.4</v>
      </c>
      <c r="H3071">
        <v>73.7</v>
      </c>
      <c r="J3071">
        <v>1</v>
      </c>
      <c r="K3071">
        <v>3.1</v>
      </c>
      <c r="L3071">
        <v>7.3</v>
      </c>
      <c r="M3071">
        <v>69</v>
      </c>
      <c r="N3071" t="s">
        <v>41</v>
      </c>
      <c r="O3071">
        <v>1.4610000000000001</v>
      </c>
      <c r="P3071" t="s">
        <v>58</v>
      </c>
      <c r="Q3071" t="s">
        <v>108</v>
      </c>
      <c r="R3071">
        <v>4.74</v>
      </c>
      <c r="S3071">
        <v>0</v>
      </c>
      <c r="U3071">
        <v>4.2</v>
      </c>
      <c r="V3071" t="s">
        <v>697</v>
      </c>
      <c r="W3071" t="s">
        <v>31</v>
      </c>
      <c r="X3071">
        <v>0</v>
      </c>
      <c r="Y3071" t="str">
        <f>IF(tblRides[[#This Row],[supply_demand_ratio]]&lt;0.8,"Below 0.8",IF(tblRides[[#This Row],[supply_demand_ratio]]&lt;1,"Between 0.8-1.0",IF(tblRides[[#This Row],[supply_demand_ratio]]&lt;=1.2,"Between 1.0-1.2","Above 1.2")))</f>
        <v>Above 1.2</v>
      </c>
    </row>
    <row r="3072" spans="1:25" x14ac:dyDescent="0.3">
      <c r="A3072" t="s">
        <v>3127</v>
      </c>
      <c r="B3072" s="1">
        <v>46050.163194444445</v>
      </c>
      <c r="C3072" s="2">
        <v>46050</v>
      </c>
      <c r="D3072">
        <v>3</v>
      </c>
      <c r="E3072" t="s">
        <v>43</v>
      </c>
      <c r="F3072" t="s">
        <v>26</v>
      </c>
      <c r="G3072">
        <v>2</v>
      </c>
      <c r="H3072">
        <v>66.55</v>
      </c>
      <c r="J3072">
        <v>1</v>
      </c>
      <c r="K3072">
        <v>5.9</v>
      </c>
      <c r="L3072">
        <v>2</v>
      </c>
      <c r="M3072">
        <v>78</v>
      </c>
      <c r="N3072" t="s">
        <v>41</v>
      </c>
      <c r="O3072">
        <v>1.5549999999999999</v>
      </c>
      <c r="P3072" t="s">
        <v>58</v>
      </c>
      <c r="Q3072" t="s">
        <v>59</v>
      </c>
      <c r="R3072">
        <v>4.6900000000000004</v>
      </c>
      <c r="S3072">
        <v>21</v>
      </c>
      <c r="U3072">
        <v>-3.9</v>
      </c>
      <c r="V3072" t="s">
        <v>697</v>
      </c>
      <c r="W3072" t="s">
        <v>45</v>
      </c>
      <c r="X3072">
        <v>0</v>
      </c>
      <c r="Y3072" t="str">
        <f>IF(tblRides[[#This Row],[supply_demand_ratio]]&lt;0.8,"Below 0.8",IF(tblRides[[#This Row],[supply_demand_ratio]]&lt;1,"Between 0.8-1.0",IF(tblRides[[#This Row],[supply_demand_ratio]]&lt;=1.2,"Between 1.0-1.2","Above 1.2")))</f>
        <v>Above 1.2</v>
      </c>
    </row>
    <row r="3073" spans="1:25" x14ac:dyDescent="0.3">
      <c r="A3073" t="s">
        <v>3128</v>
      </c>
      <c r="B3073" s="1">
        <v>46050.17291666667</v>
      </c>
      <c r="C3073" s="2">
        <v>46050</v>
      </c>
      <c r="D3073">
        <v>4</v>
      </c>
      <c r="E3073" t="s">
        <v>33</v>
      </c>
      <c r="F3073" t="s">
        <v>26</v>
      </c>
      <c r="G3073">
        <v>7.6</v>
      </c>
      <c r="H3073">
        <v>162.80000000000001</v>
      </c>
      <c r="I3073">
        <v>161.44999999999999</v>
      </c>
      <c r="J3073">
        <v>1</v>
      </c>
      <c r="K3073">
        <v>6.9</v>
      </c>
      <c r="L3073">
        <v>4</v>
      </c>
      <c r="M3073">
        <v>102</v>
      </c>
      <c r="N3073" t="s">
        <v>41</v>
      </c>
      <c r="O3073">
        <v>1.4370000000000001</v>
      </c>
      <c r="P3073" t="s">
        <v>28</v>
      </c>
      <c r="Q3073" t="s">
        <v>29</v>
      </c>
      <c r="R3073">
        <v>4.59</v>
      </c>
      <c r="S3073">
        <v>10</v>
      </c>
      <c r="T3073">
        <v>-1.35</v>
      </c>
      <c r="U3073">
        <v>-2.9</v>
      </c>
      <c r="V3073" t="s">
        <v>697</v>
      </c>
      <c r="W3073" t="s">
        <v>45</v>
      </c>
      <c r="X3073">
        <v>1</v>
      </c>
      <c r="Y3073" t="str">
        <f>IF(tblRides[[#This Row],[supply_demand_ratio]]&lt;0.8,"Below 0.8",IF(tblRides[[#This Row],[supply_demand_ratio]]&lt;1,"Between 0.8-1.0",IF(tblRides[[#This Row],[supply_demand_ratio]]&lt;=1.2,"Between 1.0-1.2","Above 1.2")))</f>
        <v>Above 1.2</v>
      </c>
    </row>
    <row r="3074" spans="1:25" x14ac:dyDescent="0.3">
      <c r="A3074" t="s">
        <v>3129</v>
      </c>
      <c r="B3074" s="1">
        <v>46050.181250000001</v>
      </c>
      <c r="C3074" s="2">
        <v>46050</v>
      </c>
      <c r="D3074">
        <v>4</v>
      </c>
      <c r="E3074" t="s">
        <v>25</v>
      </c>
      <c r="F3074" t="s">
        <v>26</v>
      </c>
      <c r="G3074">
        <v>3.9</v>
      </c>
      <c r="H3074">
        <v>105.66</v>
      </c>
      <c r="J3074">
        <v>1</v>
      </c>
      <c r="K3074">
        <v>4.2</v>
      </c>
      <c r="L3074">
        <v>2.9</v>
      </c>
      <c r="M3074">
        <v>112</v>
      </c>
      <c r="N3074" t="s">
        <v>27</v>
      </c>
      <c r="O3074">
        <v>1.0720000000000001</v>
      </c>
      <c r="P3074" t="s">
        <v>37</v>
      </c>
      <c r="Q3074" t="s">
        <v>38</v>
      </c>
      <c r="R3074">
        <v>4.96</v>
      </c>
      <c r="S3074">
        <v>10</v>
      </c>
      <c r="U3074">
        <v>-1.3</v>
      </c>
      <c r="V3074" t="s">
        <v>697</v>
      </c>
      <c r="W3074" t="s">
        <v>31</v>
      </c>
      <c r="X3074">
        <v>0</v>
      </c>
      <c r="Y3074" t="str">
        <f>IF(tblRides[[#This Row],[supply_demand_ratio]]&lt;0.8,"Below 0.8",IF(tblRides[[#This Row],[supply_demand_ratio]]&lt;1,"Between 0.8-1.0",IF(tblRides[[#This Row],[supply_demand_ratio]]&lt;=1.2,"Between 1.0-1.2","Above 1.2")))</f>
        <v>Between 1.0-1.2</v>
      </c>
    </row>
    <row r="3075" spans="1:25" x14ac:dyDescent="0.3">
      <c r="A3075" t="s">
        <v>3130</v>
      </c>
      <c r="B3075" s="1">
        <v>46050.186111111114</v>
      </c>
      <c r="C3075" s="2">
        <v>46050</v>
      </c>
      <c r="D3075">
        <v>4</v>
      </c>
      <c r="E3075" t="s">
        <v>43</v>
      </c>
      <c r="F3075" t="s">
        <v>26</v>
      </c>
      <c r="G3075">
        <v>15.2</v>
      </c>
      <c r="H3075">
        <v>245.5</v>
      </c>
      <c r="I3075">
        <v>250.28</v>
      </c>
      <c r="J3075">
        <v>1</v>
      </c>
      <c r="K3075">
        <v>2</v>
      </c>
      <c r="L3075">
        <v>3</v>
      </c>
      <c r="M3075">
        <v>67</v>
      </c>
      <c r="N3075" t="s">
        <v>41</v>
      </c>
      <c r="O3075">
        <v>1.8759999999999999</v>
      </c>
      <c r="P3075" t="s">
        <v>28</v>
      </c>
      <c r="Q3075" t="s">
        <v>29</v>
      </c>
      <c r="R3075">
        <v>4.68</v>
      </c>
      <c r="S3075">
        <v>5</v>
      </c>
      <c r="T3075">
        <v>4.78</v>
      </c>
      <c r="U3075">
        <v>1</v>
      </c>
      <c r="V3075" t="s">
        <v>697</v>
      </c>
      <c r="W3075" t="s">
        <v>31</v>
      </c>
      <c r="X3075">
        <v>1</v>
      </c>
      <c r="Y3075" t="str">
        <f>IF(tblRides[[#This Row],[supply_demand_ratio]]&lt;0.8,"Below 0.8",IF(tblRides[[#This Row],[supply_demand_ratio]]&lt;1,"Between 0.8-1.0",IF(tblRides[[#This Row],[supply_demand_ratio]]&lt;=1.2,"Between 1.0-1.2","Above 1.2")))</f>
        <v>Above 1.2</v>
      </c>
    </row>
    <row r="3076" spans="1:25" x14ac:dyDescent="0.3">
      <c r="A3076" t="s">
        <v>3131</v>
      </c>
      <c r="B3076" s="1">
        <v>46050.195833333331</v>
      </c>
      <c r="C3076" s="2">
        <v>46050</v>
      </c>
      <c r="D3076">
        <v>4</v>
      </c>
      <c r="E3076" t="s">
        <v>62</v>
      </c>
      <c r="F3076" t="s">
        <v>26</v>
      </c>
      <c r="G3076">
        <v>9.1</v>
      </c>
      <c r="H3076">
        <v>158.56</v>
      </c>
      <c r="I3076">
        <v>161.4</v>
      </c>
      <c r="J3076">
        <v>1</v>
      </c>
      <c r="K3076">
        <v>3.5</v>
      </c>
      <c r="L3076">
        <v>1</v>
      </c>
      <c r="M3076">
        <v>59</v>
      </c>
      <c r="N3076" t="s">
        <v>41</v>
      </c>
      <c r="O3076">
        <v>2.2000000000000002</v>
      </c>
      <c r="P3076" t="s">
        <v>28</v>
      </c>
      <c r="Q3076" t="s">
        <v>29</v>
      </c>
      <c r="R3076">
        <v>4.68</v>
      </c>
      <c r="S3076">
        <v>8</v>
      </c>
      <c r="T3076">
        <v>2.84</v>
      </c>
      <c r="U3076">
        <v>-2.5</v>
      </c>
      <c r="V3076" t="s">
        <v>697</v>
      </c>
      <c r="W3076" t="s">
        <v>31</v>
      </c>
      <c r="X3076">
        <v>1</v>
      </c>
      <c r="Y3076" t="str">
        <f>IF(tblRides[[#This Row],[supply_demand_ratio]]&lt;0.8,"Below 0.8",IF(tblRides[[#This Row],[supply_demand_ratio]]&lt;1,"Between 0.8-1.0",IF(tblRides[[#This Row],[supply_demand_ratio]]&lt;=1.2,"Between 1.0-1.2","Above 1.2")))</f>
        <v>Above 1.2</v>
      </c>
    </row>
    <row r="3077" spans="1:25" x14ac:dyDescent="0.3">
      <c r="A3077" t="s">
        <v>3132</v>
      </c>
      <c r="B3077" s="1">
        <v>46050.222916666666</v>
      </c>
      <c r="C3077" s="2">
        <v>46050</v>
      </c>
      <c r="D3077">
        <v>5</v>
      </c>
      <c r="E3077" t="s">
        <v>33</v>
      </c>
      <c r="F3077" t="s">
        <v>26</v>
      </c>
      <c r="G3077">
        <v>6.6</v>
      </c>
      <c r="H3077">
        <v>144.99</v>
      </c>
      <c r="I3077">
        <v>140.59</v>
      </c>
      <c r="J3077">
        <v>1</v>
      </c>
      <c r="K3077">
        <v>3.4</v>
      </c>
      <c r="L3077">
        <v>5.2</v>
      </c>
      <c r="M3077">
        <v>96</v>
      </c>
      <c r="N3077" t="s">
        <v>41</v>
      </c>
      <c r="O3077">
        <v>1.3320000000000001</v>
      </c>
      <c r="P3077" t="s">
        <v>28</v>
      </c>
      <c r="Q3077" t="s">
        <v>29</v>
      </c>
      <c r="R3077">
        <v>4.62</v>
      </c>
      <c r="S3077">
        <v>10</v>
      </c>
      <c r="T3077">
        <v>-4.4000000000000004</v>
      </c>
      <c r="U3077">
        <v>1.8</v>
      </c>
      <c r="V3077" t="s">
        <v>697</v>
      </c>
      <c r="W3077" t="s">
        <v>31</v>
      </c>
      <c r="X3077">
        <v>1</v>
      </c>
      <c r="Y3077" t="str">
        <f>IF(tblRides[[#This Row],[supply_demand_ratio]]&lt;0.8,"Below 0.8",IF(tblRides[[#This Row],[supply_demand_ratio]]&lt;1,"Between 0.8-1.0",IF(tblRides[[#This Row],[supply_demand_ratio]]&lt;=1.2,"Between 1.0-1.2","Above 1.2")))</f>
        <v>Above 1.2</v>
      </c>
    </row>
    <row r="3078" spans="1:25" x14ac:dyDescent="0.3">
      <c r="A3078" t="s">
        <v>3133</v>
      </c>
      <c r="B3078" s="1">
        <v>46050.226388888892</v>
      </c>
      <c r="C3078" s="2">
        <v>46050</v>
      </c>
      <c r="D3078">
        <v>5</v>
      </c>
      <c r="E3078" t="s">
        <v>25</v>
      </c>
      <c r="F3078" t="s">
        <v>26</v>
      </c>
      <c r="G3078">
        <v>1.6</v>
      </c>
      <c r="H3078">
        <v>65.41</v>
      </c>
      <c r="I3078">
        <v>66.48</v>
      </c>
      <c r="J3078">
        <v>1</v>
      </c>
      <c r="K3078">
        <v>3.1</v>
      </c>
      <c r="L3078">
        <v>4.7</v>
      </c>
      <c r="M3078">
        <v>122</v>
      </c>
      <c r="N3078" t="s">
        <v>27</v>
      </c>
      <c r="O3078">
        <v>1.01</v>
      </c>
      <c r="P3078" t="s">
        <v>28</v>
      </c>
      <c r="Q3078" t="s">
        <v>29</v>
      </c>
      <c r="R3078">
        <v>4.7300000000000004</v>
      </c>
      <c r="S3078">
        <v>1</v>
      </c>
      <c r="T3078">
        <v>1.07</v>
      </c>
      <c r="U3078">
        <v>1.6</v>
      </c>
      <c r="V3078" t="s">
        <v>697</v>
      </c>
      <c r="W3078" t="s">
        <v>31</v>
      </c>
      <c r="X3078">
        <v>1</v>
      </c>
      <c r="Y3078" t="str">
        <f>IF(tblRides[[#This Row],[supply_demand_ratio]]&lt;0.8,"Below 0.8",IF(tblRides[[#This Row],[supply_demand_ratio]]&lt;1,"Between 0.8-1.0",IF(tblRides[[#This Row],[supply_demand_ratio]]&lt;=1.2,"Between 1.0-1.2","Above 1.2")))</f>
        <v>Between 1.0-1.2</v>
      </c>
    </row>
    <row r="3079" spans="1:25" x14ac:dyDescent="0.3">
      <c r="A3079" t="s">
        <v>3134</v>
      </c>
      <c r="B3079" s="1">
        <v>46050.238888888889</v>
      </c>
      <c r="C3079" s="2">
        <v>46050</v>
      </c>
      <c r="D3079">
        <v>5</v>
      </c>
      <c r="E3079" t="s">
        <v>25</v>
      </c>
      <c r="F3079" t="s">
        <v>26</v>
      </c>
      <c r="G3079">
        <v>2.8</v>
      </c>
      <c r="H3079">
        <v>86.62</v>
      </c>
      <c r="I3079">
        <v>84.55</v>
      </c>
      <c r="J3079">
        <v>1.1000000000000001</v>
      </c>
      <c r="K3079">
        <v>2</v>
      </c>
      <c r="L3079">
        <v>1.5</v>
      </c>
      <c r="M3079">
        <v>138</v>
      </c>
      <c r="N3079" t="s">
        <v>41</v>
      </c>
      <c r="O3079">
        <v>1.569</v>
      </c>
      <c r="P3079" t="s">
        <v>28</v>
      </c>
      <c r="Q3079" t="s">
        <v>29</v>
      </c>
      <c r="R3079">
        <v>4.79</v>
      </c>
      <c r="S3079">
        <v>9</v>
      </c>
      <c r="T3079">
        <v>-2.0699999999999998</v>
      </c>
      <c r="U3079">
        <v>-0.5</v>
      </c>
      <c r="V3079" t="s">
        <v>697</v>
      </c>
      <c r="W3079" t="s">
        <v>31</v>
      </c>
      <c r="X3079">
        <v>1</v>
      </c>
      <c r="Y3079" t="str">
        <f>IF(tblRides[[#This Row],[supply_demand_ratio]]&lt;0.8,"Below 0.8",IF(tblRides[[#This Row],[supply_demand_ratio]]&lt;1,"Between 0.8-1.0",IF(tblRides[[#This Row],[supply_demand_ratio]]&lt;=1.2,"Between 1.0-1.2","Above 1.2")))</f>
        <v>Above 1.2</v>
      </c>
    </row>
    <row r="3080" spans="1:25" x14ac:dyDescent="0.3">
      <c r="A3080" t="s">
        <v>3135</v>
      </c>
      <c r="B3080" s="1">
        <v>46050.260416666664</v>
      </c>
      <c r="C3080" s="2">
        <v>46050</v>
      </c>
      <c r="D3080">
        <v>6</v>
      </c>
      <c r="E3080" t="s">
        <v>62</v>
      </c>
      <c r="F3080" t="s">
        <v>34</v>
      </c>
      <c r="G3080">
        <v>3.4</v>
      </c>
      <c r="H3080">
        <v>88.44</v>
      </c>
      <c r="I3080">
        <v>87.31</v>
      </c>
      <c r="J3080">
        <v>1.1000000000000001</v>
      </c>
      <c r="K3080">
        <v>5.9</v>
      </c>
      <c r="L3080">
        <v>10.199999999999999</v>
      </c>
      <c r="M3080">
        <v>63</v>
      </c>
      <c r="N3080" t="s">
        <v>41</v>
      </c>
      <c r="O3080">
        <v>1.661</v>
      </c>
      <c r="P3080" t="s">
        <v>28</v>
      </c>
      <c r="Q3080" t="s">
        <v>29</v>
      </c>
      <c r="R3080">
        <v>4.97</v>
      </c>
      <c r="S3080">
        <v>0</v>
      </c>
      <c r="T3080">
        <v>-1.1299999999999999</v>
      </c>
      <c r="U3080">
        <v>4.3</v>
      </c>
      <c r="V3080" t="s">
        <v>697</v>
      </c>
      <c r="W3080" t="s">
        <v>45</v>
      </c>
      <c r="X3080">
        <v>1</v>
      </c>
      <c r="Y3080" t="str">
        <f>IF(tblRides[[#This Row],[supply_demand_ratio]]&lt;0.8,"Below 0.8",IF(tblRides[[#This Row],[supply_demand_ratio]]&lt;1,"Between 0.8-1.0",IF(tblRides[[#This Row],[supply_demand_ratio]]&lt;=1.2,"Between 1.0-1.2","Above 1.2")))</f>
        <v>Above 1.2</v>
      </c>
    </row>
    <row r="3081" spans="1:25" x14ac:dyDescent="0.3">
      <c r="A3081" t="s">
        <v>3136</v>
      </c>
      <c r="B3081" s="1">
        <v>46050.26666666667</v>
      </c>
      <c r="C3081" s="2">
        <v>46050</v>
      </c>
      <c r="D3081">
        <v>6</v>
      </c>
      <c r="E3081" t="s">
        <v>62</v>
      </c>
      <c r="F3081" t="s">
        <v>26</v>
      </c>
      <c r="G3081">
        <v>4.5</v>
      </c>
      <c r="H3081">
        <v>101.64</v>
      </c>
      <c r="I3081">
        <v>107.85</v>
      </c>
      <c r="J3081">
        <v>1.1000000000000001</v>
      </c>
      <c r="K3081">
        <v>3.7</v>
      </c>
      <c r="L3081">
        <v>6.2</v>
      </c>
      <c r="M3081">
        <v>69</v>
      </c>
      <c r="N3081" t="s">
        <v>41</v>
      </c>
      <c r="O3081">
        <v>1.718</v>
      </c>
      <c r="P3081" t="s">
        <v>28</v>
      </c>
      <c r="Q3081" t="s">
        <v>29</v>
      </c>
      <c r="R3081">
        <v>4.49</v>
      </c>
      <c r="S3081">
        <v>43</v>
      </c>
      <c r="T3081">
        <v>6.21</v>
      </c>
      <c r="U3081">
        <v>2.5</v>
      </c>
      <c r="V3081" t="s">
        <v>697</v>
      </c>
      <c r="W3081" t="s">
        <v>31</v>
      </c>
      <c r="X3081">
        <v>1</v>
      </c>
      <c r="Y3081" t="str">
        <f>IF(tblRides[[#This Row],[supply_demand_ratio]]&lt;0.8,"Below 0.8",IF(tblRides[[#This Row],[supply_demand_ratio]]&lt;1,"Between 0.8-1.0",IF(tblRides[[#This Row],[supply_demand_ratio]]&lt;=1.2,"Between 1.0-1.2","Above 1.2")))</f>
        <v>Above 1.2</v>
      </c>
    </row>
    <row r="3082" spans="1:25" x14ac:dyDescent="0.3">
      <c r="A3082" t="s">
        <v>3137</v>
      </c>
      <c r="B3082" s="1">
        <v>46050.287499999999</v>
      </c>
      <c r="C3082" s="2">
        <v>46050</v>
      </c>
      <c r="D3082">
        <v>6</v>
      </c>
      <c r="E3082" t="s">
        <v>25</v>
      </c>
      <c r="F3082" t="s">
        <v>26</v>
      </c>
      <c r="G3082">
        <v>11.1</v>
      </c>
      <c r="H3082">
        <v>222.24</v>
      </c>
      <c r="I3082">
        <v>229.27</v>
      </c>
      <c r="J3082">
        <v>1.2</v>
      </c>
      <c r="K3082">
        <v>2</v>
      </c>
      <c r="L3082">
        <v>6.4</v>
      </c>
      <c r="M3082">
        <v>125</v>
      </c>
      <c r="N3082" t="s">
        <v>27</v>
      </c>
      <c r="O3082">
        <v>1.0069999999999999</v>
      </c>
      <c r="P3082" t="s">
        <v>28</v>
      </c>
      <c r="Q3082" t="s">
        <v>29</v>
      </c>
      <c r="R3082">
        <v>4.6399999999999997</v>
      </c>
      <c r="S3082">
        <v>6</v>
      </c>
      <c r="T3082">
        <v>7.03</v>
      </c>
      <c r="U3082">
        <v>4.4000000000000004</v>
      </c>
      <c r="V3082" t="s">
        <v>697</v>
      </c>
      <c r="W3082" t="s">
        <v>31</v>
      </c>
      <c r="X3082">
        <v>1</v>
      </c>
      <c r="Y3082" t="str">
        <f>IF(tblRides[[#This Row],[supply_demand_ratio]]&lt;0.8,"Below 0.8",IF(tblRides[[#This Row],[supply_demand_ratio]]&lt;1,"Between 0.8-1.0",IF(tblRides[[#This Row],[supply_demand_ratio]]&lt;=1.2,"Between 1.0-1.2","Above 1.2")))</f>
        <v>Between 1.0-1.2</v>
      </c>
    </row>
    <row r="3083" spans="1:25" x14ac:dyDescent="0.3">
      <c r="A3083" t="s">
        <v>3138</v>
      </c>
      <c r="B3083" s="1">
        <v>46050.292361111111</v>
      </c>
      <c r="C3083" s="2">
        <v>46050</v>
      </c>
      <c r="D3083">
        <v>7</v>
      </c>
      <c r="E3083" t="s">
        <v>33</v>
      </c>
      <c r="F3083" t="s">
        <v>26</v>
      </c>
      <c r="G3083">
        <v>1.9</v>
      </c>
      <c r="H3083">
        <v>70.14</v>
      </c>
      <c r="I3083">
        <v>70.319999999999993</v>
      </c>
      <c r="J3083">
        <v>1</v>
      </c>
      <c r="K3083">
        <v>6</v>
      </c>
      <c r="L3083">
        <v>14.6</v>
      </c>
      <c r="M3083">
        <v>96</v>
      </c>
      <c r="N3083" t="s">
        <v>27</v>
      </c>
      <c r="O3083">
        <v>1.2090000000000001</v>
      </c>
      <c r="P3083" t="s">
        <v>28</v>
      </c>
      <c r="Q3083" t="s">
        <v>29</v>
      </c>
      <c r="R3083">
        <v>5</v>
      </c>
      <c r="S3083">
        <v>3</v>
      </c>
      <c r="T3083">
        <v>0.18</v>
      </c>
      <c r="U3083">
        <v>8.6</v>
      </c>
      <c r="V3083" t="s">
        <v>697</v>
      </c>
      <c r="W3083" t="s">
        <v>45</v>
      </c>
      <c r="X3083">
        <v>1</v>
      </c>
      <c r="Y3083" t="str">
        <f>IF(tblRides[[#This Row],[supply_demand_ratio]]&lt;0.8,"Below 0.8",IF(tblRides[[#This Row],[supply_demand_ratio]]&lt;1,"Between 0.8-1.0",IF(tblRides[[#This Row],[supply_demand_ratio]]&lt;=1.2,"Between 1.0-1.2","Above 1.2")))</f>
        <v>Above 1.2</v>
      </c>
    </row>
    <row r="3084" spans="1:25" x14ac:dyDescent="0.3">
      <c r="A3084" t="s">
        <v>3139</v>
      </c>
      <c r="B3084" s="1">
        <v>46050.299305555556</v>
      </c>
      <c r="C3084" s="2">
        <v>46050</v>
      </c>
      <c r="D3084">
        <v>7</v>
      </c>
      <c r="E3084" t="s">
        <v>25</v>
      </c>
      <c r="F3084" t="s">
        <v>26</v>
      </c>
      <c r="G3084">
        <v>20.6</v>
      </c>
      <c r="H3084">
        <v>475.28</v>
      </c>
      <c r="I3084">
        <v>474.46</v>
      </c>
      <c r="J3084">
        <v>1.2</v>
      </c>
      <c r="K3084">
        <v>8.6999999999999993</v>
      </c>
      <c r="L3084">
        <v>6.9</v>
      </c>
      <c r="M3084">
        <v>132</v>
      </c>
      <c r="N3084" t="s">
        <v>27</v>
      </c>
      <c r="O3084">
        <v>0.98099999999999998</v>
      </c>
      <c r="P3084" t="s">
        <v>28</v>
      </c>
      <c r="Q3084" t="s">
        <v>29</v>
      </c>
      <c r="R3084">
        <v>4.74</v>
      </c>
      <c r="S3084">
        <v>10</v>
      </c>
      <c r="T3084">
        <v>-0.82</v>
      </c>
      <c r="U3084">
        <v>-1.8</v>
      </c>
      <c r="V3084" t="s">
        <v>697</v>
      </c>
      <c r="W3084" t="s">
        <v>45</v>
      </c>
      <c r="X3084">
        <v>1</v>
      </c>
      <c r="Y3084" t="str">
        <f>IF(tblRides[[#This Row],[supply_demand_ratio]]&lt;0.8,"Below 0.8",IF(tblRides[[#This Row],[supply_demand_ratio]]&lt;1,"Between 0.8-1.0",IF(tblRides[[#This Row],[supply_demand_ratio]]&lt;=1.2,"Between 1.0-1.2","Above 1.2")))</f>
        <v>Between 0.8-1.0</v>
      </c>
    </row>
    <row r="3085" spans="1:25" x14ac:dyDescent="0.3">
      <c r="A3085" t="s">
        <v>3140</v>
      </c>
      <c r="B3085" s="1">
        <v>46050.3</v>
      </c>
      <c r="C3085" s="2">
        <v>46050</v>
      </c>
      <c r="D3085">
        <v>7</v>
      </c>
      <c r="E3085" t="s">
        <v>33</v>
      </c>
      <c r="F3085" t="s">
        <v>26</v>
      </c>
      <c r="G3085">
        <v>10</v>
      </c>
      <c r="H3085">
        <v>225.26</v>
      </c>
      <c r="J3085">
        <v>1.1000000000000001</v>
      </c>
      <c r="K3085">
        <v>5.5</v>
      </c>
      <c r="M3085">
        <v>103</v>
      </c>
      <c r="N3085" t="s">
        <v>27</v>
      </c>
      <c r="O3085">
        <v>1.0620000000000001</v>
      </c>
      <c r="P3085" t="s">
        <v>82</v>
      </c>
      <c r="Q3085" t="s">
        <v>83</v>
      </c>
      <c r="R3085">
        <v>4.8499999999999996</v>
      </c>
      <c r="S3085">
        <v>8</v>
      </c>
      <c r="V3085" t="s">
        <v>697</v>
      </c>
      <c r="W3085" t="s">
        <v>45</v>
      </c>
      <c r="X3085">
        <v>0</v>
      </c>
      <c r="Y3085" t="str">
        <f>IF(tblRides[[#This Row],[supply_demand_ratio]]&lt;0.8,"Below 0.8",IF(tblRides[[#This Row],[supply_demand_ratio]]&lt;1,"Between 0.8-1.0",IF(tblRides[[#This Row],[supply_demand_ratio]]&lt;=1.2,"Between 1.0-1.2","Above 1.2")))</f>
        <v>Between 1.0-1.2</v>
      </c>
    </row>
    <row r="3086" spans="1:25" x14ac:dyDescent="0.3">
      <c r="A3086" t="s">
        <v>3141</v>
      </c>
      <c r="B3086" s="1">
        <v>46050.30972222222</v>
      </c>
      <c r="C3086" s="2">
        <v>46050</v>
      </c>
      <c r="D3086">
        <v>7</v>
      </c>
      <c r="E3086" t="s">
        <v>25</v>
      </c>
      <c r="F3086" t="s">
        <v>26</v>
      </c>
      <c r="G3086">
        <v>2.5</v>
      </c>
      <c r="H3086">
        <v>79.27</v>
      </c>
      <c r="I3086">
        <v>82.59</v>
      </c>
      <c r="J3086">
        <v>1</v>
      </c>
      <c r="K3086">
        <v>3.5</v>
      </c>
      <c r="L3086">
        <v>2.6</v>
      </c>
      <c r="M3086">
        <v>109</v>
      </c>
      <c r="N3086" t="s">
        <v>27</v>
      </c>
      <c r="O3086">
        <v>0.871</v>
      </c>
      <c r="P3086" t="s">
        <v>28</v>
      </c>
      <c r="Q3086" t="s">
        <v>29</v>
      </c>
      <c r="R3086">
        <v>4.66</v>
      </c>
      <c r="S3086">
        <v>6</v>
      </c>
      <c r="T3086">
        <v>3.32</v>
      </c>
      <c r="U3086">
        <v>-0.9</v>
      </c>
      <c r="V3086" t="s">
        <v>697</v>
      </c>
      <c r="W3086" t="s">
        <v>31</v>
      </c>
      <c r="X3086">
        <v>1</v>
      </c>
      <c r="Y3086" t="str">
        <f>IF(tblRides[[#This Row],[supply_demand_ratio]]&lt;0.8,"Below 0.8",IF(tblRides[[#This Row],[supply_demand_ratio]]&lt;1,"Between 0.8-1.0",IF(tblRides[[#This Row],[supply_demand_ratio]]&lt;=1.2,"Between 1.0-1.2","Above 1.2")))</f>
        <v>Between 0.8-1.0</v>
      </c>
    </row>
    <row r="3087" spans="1:25" x14ac:dyDescent="0.3">
      <c r="A3087" t="s">
        <v>3142</v>
      </c>
      <c r="B3087" s="1">
        <v>46050.311805555553</v>
      </c>
      <c r="C3087" s="2">
        <v>46050</v>
      </c>
      <c r="D3087">
        <v>7</v>
      </c>
      <c r="E3087" t="s">
        <v>36</v>
      </c>
      <c r="F3087" t="s">
        <v>34</v>
      </c>
      <c r="G3087">
        <v>14.5</v>
      </c>
      <c r="H3087">
        <v>270.62</v>
      </c>
      <c r="I3087">
        <v>274.82</v>
      </c>
      <c r="J3087">
        <v>1</v>
      </c>
      <c r="K3087">
        <v>9.1999999999999993</v>
      </c>
      <c r="L3087">
        <v>12.1</v>
      </c>
      <c r="M3087">
        <v>117</v>
      </c>
      <c r="N3087" t="s">
        <v>27</v>
      </c>
      <c r="O3087">
        <v>1.1020000000000001</v>
      </c>
      <c r="P3087" t="s">
        <v>28</v>
      </c>
      <c r="Q3087" t="s">
        <v>29</v>
      </c>
      <c r="R3087">
        <v>4.66</v>
      </c>
      <c r="S3087">
        <v>0</v>
      </c>
      <c r="T3087">
        <v>4.2</v>
      </c>
      <c r="U3087">
        <v>2.9</v>
      </c>
      <c r="V3087" t="s">
        <v>697</v>
      </c>
      <c r="W3087" t="s">
        <v>45</v>
      </c>
      <c r="X3087">
        <v>1</v>
      </c>
      <c r="Y3087" t="str">
        <f>IF(tblRides[[#This Row],[supply_demand_ratio]]&lt;0.8,"Below 0.8",IF(tblRides[[#This Row],[supply_demand_ratio]]&lt;1,"Between 0.8-1.0",IF(tblRides[[#This Row],[supply_demand_ratio]]&lt;=1.2,"Between 1.0-1.2","Above 1.2")))</f>
        <v>Between 1.0-1.2</v>
      </c>
    </row>
    <row r="3088" spans="1:25" x14ac:dyDescent="0.3">
      <c r="A3088" t="s">
        <v>3143</v>
      </c>
      <c r="B3088" s="1">
        <v>46050.322222222225</v>
      </c>
      <c r="C3088" s="2">
        <v>46050</v>
      </c>
      <c r="D3088">
        <v>7</v>
      </c>
      <c r="E3088" t="s">
        <v>62</v>
      </c>
      <c r="F3088" t="s">
        <v>34</v>
      </c>
      <c r="G3088">
        <v>9</v>
      </c>
      <c r="H3088">
        <v>175.07</v>
      </c>
      <c r="I3088">
        <v>182.16</v>
      </c>
      <c r="J3088">
        <v>1</v>
      </c>
      <c r="K3088">
        <v>4.7</v>
      </c>
      <c r="L3088">
        <v>4.3</v>
      </c>
      <c r="M3088">
        <v>60</v>
      </c>
      <c r="N3088" t="s">
        <v>27</v>
      </c>
      <c r="O3088">
        <v>1.141</v>
      </c>
      <c r="P3088" t="s">
        <v>28</v>
      </c>
      <c r="Q3088" t="s">
        <v>29</v>
      </c>
      <c r="R3088">
        <v>4.8899999999999997</v>
      </c>
      <c r="S3088">
        <v>0</v>
      </c>
      <c r="T3088">
        <v>7.09</v>
      </c>
      <c r="U3088">
        <v>-0.4</v>
      </c>
      <c r="V3088" t="s">
        <v>697</v>
      </c>
      <c r="W3088" t="s">
        <v>31</v>
      </c>
      <c r="X3088">
        <v>1</v>
      </c>
      <c r="Y3088" t="str">
        <f>IF(tblRides[[#This Row],[supply_demand_ratio]]&lt;0.8,"Below 0.8",IF(tblRides[[#This Row],[supply_demand_ratio]]&lt;1,"Between 0.8-1.0",IF(tblRides[[#This Row],[supply_demand_ratio]]&lt;=1.2,"Between 1.0-1.2","Above 1.2")))</f>
        <v>Between 1.0-1.2</v>
      </c>
    </row>
    <row r="3089" spans="1:25" x14ac:dyDescent="0.3">
      <c r="A3089" t="s">
        <v>3144</v>
      </c>
      <c r="B3089" s="1">
        <v>46050.325694444444</v>
      </c>
      <c r="C3089" s="2">
        <v>46050</v>
      </c>
      <c r="D3089">
        <v>7</v>
      </c>
      <c r="E3089" t="s">
        <v>25</v>
      </c>
      <c r="F3089" t="s">
        <v>26</v>
      </c>
      <c r="G3089">
        <v>3.7</v>
      </c>
      <c r="H3089">
        <v>101.79</v>
      </c>
      <c r="J3089">
        <v>1.1000000000000001</v>
      </c>
      <c r="K3089">
        <v>6.8</v>
      </c>
      <c r="L3089">
        <v>6.6</v>
      </c>
      <c r="M3089">
        <v>127</v>
      </c>
      <c r="N3089" t="s">
        <v>27</v>
      </c>
      <c r="O3089">
        <v>0.97</v>
      </c>
      <c r="P3089" t="s">
        <v>37</v>
      </c>
      <c r="Q3089" t="s">
        <v>103</v>
      </c>
      <c r="R3089">
        <v>4.66</v>
      </c>
      <c r="S3089">
        <v>4</v>
      </c>
      <c r="U3089">
        <v>-0.2</v>
      </c>
      <c r="V3089" t="s">
        <v>697</v>
      </c>
      <c r="W3089" t="s">
        <v>45</v>
      </c>
      <c r="X3089">
        <v>0</v>
      </c>
      <c r="Y3089" t="str">
        <f>IF(tblRides[[#This Row],[supply_demand_ratio]]&lt;0.8,"Below 0.8",IF(tblRides[[#This Row],[supply_demand_ratio]]&lt;1,"Between 0.8-1.0",IF(tblRides[[#This Row],[supply_demand_ratio]]&lt;=1.2,"Between 1.0-1.2","Above 1.2")))</f>
        <v>Between 0.8-1.0</v>
      </c>
    </row>
    <row r="3090" spans="1:25" x14ac:dyDescent="0.3">
      <c r="A3090" t="s">
        <v>3145</v>
      </c>
      <c r="B3090" s="1">
        <v>46050.327777777777</v>
      </c>
      <c r="C3090" s="2">
        <v>46050</v>
      </c>
      <c r="D3090">
        <v>7</v>
      </c>
      <c r="E3090" t="s">
        <v>43</v>
      </c>
      <c r="F3090" t="s">
        <v>26</v>
      </c>
      <c r="G3090">
        <v>10.1</v>
      </c>
      <c r="H3090">
        <v>202.86</v>
      </c>
      <c r="I3090">
        <v>206.87</v>
      </c>
      <c r="J3090">
        <v>1.1000000000000001</v>
      </c>
      <c r="K3090">
        <v>3.9</v>
      </c>
      <c r="L3090">
        <v>1.5</v>
      </c>
      <c r="M3090">
        <v>67</v>
      </c>
      <c r="N3090" t="s">
        <v>41</v>
      </c>
      <c r="O3090">
        <v>1.9279999999999999</v>
      </c>
      <c r="P3090" t="s">
        <v>28</v>
      </c>
      <c r="Q3090" t="s">
        <v>29</v>
      </c>
      <c r="R3090">
        <v>4.8600000000000003</v>
      </c>
      <c r="S3090">
        <v>6</v>
      </c>
      <c r="T3090">
        <v>4.01</v>
      </c>
      <c r="U3090">
        <v>-2.4</v>
      </c>
      <c r="V3090" t="s">
        <v>697</v>
      </c>
      <c r="W3090" t="s">
        <v>31</v>
      </c>
      <c r="X3090">
        <v>1</v>
      </c>
      <c r="Y3090" t="str">
        <f>IF(tblRides[[#This Row],[supply_demand_ratio]]&lt;0.8,"Below 0.8",IF(tblRides[[#This Row],[supply_demand_ratio]]&lt;1,"Between 0.8-1.0",IF(tblRides[[#This Row],[supply_demand_ratio]]&lt;=1.2,"Between 1.0-1.2","Above 1.2")))</f>
        <v>Above 1.2</v>
      </c>
    </row>
    <row r="3091" spans="1:25" x14ac:dyDescent="0.3">
      <c r="A3091" t="s">
        <v>3146</v>
      </c>
      <c r="B3091" s="1">
        <v>46050.341666666667</v>
      </c>
      <c r="C3091" s="2">
        <v>46050</v>
      </c>
      <c r="D3091">
        <v>8</v>
      </c>
      <c r="E3091" t="s">
        <v>25</v>
      </c>
      <c r="F3091" t="s">
        <v>26</v>
      </c>
      <c r="G3091">
        <v>2.6</v>
      </c>
      <c r="H3091">
        <v>96.86</v>
      </c>
      <c r="I3091">
        <v>94.93</v>
      </c>
      <c r="J3091">
        <v>1.2</v>
      </c>
      <c r="K3091">
        <v>5.0999999999999996</v>
      </c>
      <c r="L3091">
        <v>7.7</v>
      </c>
      <c r="M3091">
        <v>135</v>
      </c>
      <c r="N3091" t="s">
        <v>72</v>
      </c>
      <c r="O3091">
        <v>0.877</v>
      </c>
      <c r="P3091" t="s">
        <v>28</v>
      </c>
      <c r="Q3091" t="s">
        <v>29</v>
      </c>
      <c r="R3091">
        <v>4.93</v>
      </c>
      <c r="S3091">
        <v>15</v>
      </c>
      <c r="T3091">
        <v>-1.93</v>
      </c>
      <c r="U3091">
        <v>2.6</v>
      </c>
      <c r="V3091" t="s">
        <v>697</v>
      </c>
      <c r="W3091" t="s">
        <v>45</v>
      </c>
      <c r="X3091">
        <v>1</v>
      </c>
      <c r="Y3091" t="str">
        <f>IF(tblRides[[#This Row],[supply_demand_ratio]]&lt;0.8,"Below 0.8",IF(tblRides[[#This Row],[supply_demand_ratio]]&lt;1,"Between 0.8-1.0",IF(tblRides[[#This Row],[supply_demand_ratio]]&lt;=1.2,"Between 1.0-1.2","Above 1.2")))</f>
        <v>Between 0.8-1.0</v>
      </c>
    </row>
    <row r="3092" spans="1:25" x14ac:dyDescent="0.3">
      <c r="A3092" t="s">
        <v>3147</v>
      </c>
      <c r="B3092" s="1">
        <v>46050.354861111111</v>
      </c>
      <c r="C3092" s="2">
        <v>46050</v>
      </c>
      <c r="D3092">
        <v>8</v>
      </c>
      <c r="E3092" t="s">
        <v>43</v>
      </c>
      <c r="F3092" t="s">
        <v>26</v>
      </c>
      <c r="G3092">
        <v>6.3</v>
      </c>
      <c r="H3092">
        <v>125.31</v>
      </c>
      <c r="I3092">
        <v>125.53</v>
      </c>
      <c r="J3092">
        <v>1</v>
      </c>
      <c r="K3092">
        <v>6.7</v>
      </c>
      <c r="L3092">
        <v>12.6</v>
      </c>
      <c r="M3092">
        <v>57</v>
      </c>
      <c r="N3092" t="s">
        <v>41</v>
      </c>
      <c r="O3092">
        <v>1.101</v>
      </c>
      <c r="P3092" t="s">
        <v>28</v>
      </c>
      <c r="Q3092" t="s">
        <v>29</v>
      </c>
      <c r="R3092">
        <v>4.42</v>
      </c>
      <c r="S3092">
        <v>4</v>
      </c>
      <c r="T3092">
        <v>0.22</v>
      </c>
      <c r="U3092">
        <v>5.9</v>
      </c>
      <c r="V3092" t="s">
        <v>697</v>
      </c>
      <c r="W3092" t="s">
        <v>45</v>
      </c>
      <c r="X3092">
        <v>1</v>
      </c>
      <c r="Y3092" t="str">
        <f>IF(tblRides[[#This Row],[supply_demand_ratio]]&lt;0.8,"Below 0.8",IF(tblRides[[#This Row],[supply_demand_ratio]]&lt;1,"Between 0.8-1.0",IF(tblRides[[#This Row],[supply_demand_ratio]]&lt;=1.2,"Between 1.0-1.2","Above 1.2")))</f>
        <v>Between 1.0-1.2</v>
      </c>
    </row>
    <row r="3093" spans="1:25" x14ac:dyDescent="0.3">
      <c r="A3093" t="s">
        <v>3148</v>
      </c>
      <c r="B3093" s="1">
        <v>46050.401388888888</v>
      </c>
      <c r="C3093" s="2">
        <v>46050</v>
      </c>
      <c r="D3093">
        <v>9</v>
      </c>
      <c r="E3093" t="s">
        <v>25</v>
      </c>
      <c r="F3093" t="s">
        <v>26</v>
      </c>
      <c r="G3093">
        <v>8.5</v>
      </c>
      <c r="H3093">
        <v>207.03</v>
      </c>
      <c r="I3093">
        <v>194.87</v>
      </c>
      <c r="J3093">
        <v>1.1000000000000001</v>
      </c>
      <c r="K3093">
        <v>5.0999999999999996</v>
      </c>
      <c r="L3093">
        <v>2.9</v>
      </c>
      <c r="M3093">
        <v>100</v>
      </c>
      <c r="N3093" t="s">
        <v>27</v>
      </c>
      <c r="O3093">
        <v>0.73499999999999999</v>
      </c>
      <c r="P3093" t="s">
        <v>28</v>
      </c>
      <c r="Q3093" t="s">
        <v>29</v>
      </c>
      <c r="R3093">
        <v>4.7300000000000004</v>
      </c>
      <c r="S3093">
        <v>6</v>
      </c>
      <c r="T3093">
        <v>-12.16</v>
      </c>
      <c r="U3093">
        <v>-2.2000000000000002</v>
      </c>
      <c r="V3093" t="s">
        <v>697</v>
      </c>
      <c r="W3093" t="s">
        <v>45</v>
      </c>
      <c r="X3093">
        <v>1</v>
      </c>
      <c r="Y3093" t="str">
        <f>IF(tblRides[[#This Row],[supply_demand_ratio]]&lt;0.8,"Below 0.8",IF(tblRides[[#This Row],[supply_demand_ratio]]&lt;1,"Between 0.8-1.0",IF(tblRides[[#This Row],[supply_demand_ratio]]&lt;=1.2,"Between 1.0-1.2","Above 1.2")))</f>
        <v>Below 0.8</v>
      </c>
    </row>
    <row r="3094" spans="1:25" x14ac:dyDescent="0.3">
      <c r="A3094" t="s">
        <v>3149</v>
      </c>
      <c r="B3094" s="1">
        <v>46050.417361111111</v>
      </c>
      <c r="C3094" s="2">
        <v>46050</v>
      </c>
      <c r="D3094">
        <v>10</v>
      </c>
      <c r="E3094" t="s">
        <v>25</v>
      </c>
      <c r="F3094" t="s">
        <v>26</v>
      </c>
      <c r="G3094">
        <v>2.7</v>
      </c>
      <c r="H3094">
        <v>87.46</v>
      </c>
      <c r="I3094">
        <v>85.51</v>
      </c>
      <c r="J3094">
        <v>1.1000000000000001</v>
      </c>
      <c r="K3094">
        <v>5.2</v>
      </c>
      <c r="L3094">
        <v>1</v>
      </c>
      <c r="M3094">
        <v>103</v>
      </c>
      <c r="N3094" t="s">
        <v>27</v>
      </c>
      <c r="O3094">
        <v>0.84299999999999997</v>
      </c>
      <c r="P3094" t="s">
        <v>28</v>
      </c>
      <c r="Q3094" t="s">
        <v>29</v>
      </c>
      <c r="R3094">
        <v>4.71</v>
      </c>
      <c r="S3094">
        <v>13</v>
      </c>
      <c r="T3094">
        <v>-1.95</v>
      </c>
      <c r="U3094">
        <v>-4.2</v>
      </c>
      <c r="V3094" t="s">
        <v>697</v>
      </c>
      <c r="W3094" t="s">
        <v>45</v>
      </c>
      <c r="X3094">
        <v>1</v>
      </c>
      <c r="Y3094" t="str">
        <f>IF(tblRides[[#This Row],[supply_demand_ratio]]&lt;0.8,"Below 0.8",IF(tblRides[[#This Row],[supply_demand_ratio]]&lt;1,"Between 0.8-1.0",IF(tblRides[[#This Row],[supply_demand_ratio]]&lt;=1.2,"Between 1.0-1.2","Above 1.2")))</f>
        <v>Between 0.8-1.0</v>
      </c>
    </row>
    <row r="3095" spans="1:25" x14ac:dyDescent="0.3">
      <c r="A3095" t="s">
        <v>3150</v>
      </c>
      <c r="B3095" s="1">
        <v>46050.42291666667</v>
      </c>
      <c r="C3095" s="2">
        <v>46050</v>
      </c>
      <c r="D3095">
        <v>10</v>
      </c>
      <c r="E3095" t="s">
        <v>62</v>
      </c>
      <c r="F3095" t="s">
        <v>26</v>
      </c>
      <c r="G3095">
        <v>6.8</v>
      </c>
      <c r="H3095">
        <v>144.61000000000001</v>
      </c>
      <c r="I3095">
        <v>141.94</v>
      </c>
      <c r="J3095">
        <v>1</v>
      </c>
      <c r="K3095">
        <v>4.9000000000000004</v>
      </c>
      <c r="L3095">
        <v>7.8</v>
      </c>
      <c r="M3095">
        <v>52</v>
      </c>
      <c r="N3095" t="s">
        <v>41</v>
      </c>
      <c r="O3095">
        <v>1.238</v>
      </c>
      <c r="P3095" t="s">
        <v>28</v>
      </c>
      <c r="Q3095" t="s">
        <v>29</v>
      </c>
      <c r="R3095">
        <v>4.83</v>
      </c>
      <c r="S3095">
        <v>6</v>
      </c>
      <c r="T3095">
        <v>-2.67</v>
      </c>
      <c r="U3095">
        <v>2.9</v>
      </c>
      <c r="V3095" t="s">
        <v>697</v>
      </c>
      <c r="W3095" t="s">
        <v>31</v>
      </c>
      <c r="X3095">
        <v>1</v>
      </c>
      <c r="Y3095" t="str">
        <f>IF(tblRides[[#This Row],[supply_demand_ratio]]&lt;0.8,"Below 0.8",IF(tblRides[[#This Row],[supply_demand_ratio]]&lt;1,"Between 0.8-1.0",IF(tblRides[[#This Row],[supply_demand_ratio]]&lt;=1.2,"Between 1.0-1.2","Above 1.2")))</f>
        <v>Above 1.2</v>
      </c>
    </row>
    <row r="3096" spans="1:25" x14ac:dyDescent="0.3">
      <c r="A3096" t="s">
        <v>3151</v>
      </c>
      <c r="B3096" s="1">
        <v>46050.441666666666</v>
      </c>
      <c r="C3096" s="2">
        <v>46050</v>
      </c>
      <c r="D3096">
        <v>10</v>
      </c>
      <c r="E3096" t="s">
        <v>25</v>
      </c>
      <c r="F3096" t="s">
        <v>26</v>
      </c>
      <c r="G3096">
        <v>7.9</v>
      </c>
      <c r="H3096">
        <v>184.45</v>
      </c>
      <c r="J3096">
        <v>1.2</v>
      </c>
      <c r="K3096">
        <v>9.1</v>
      </c>
      <c r="L3096">
        <v>13.9</v>
      </c>
      <c r="M3096">
        <v>116</v>
      </c>
      <c r="N3096" t="s">
        <v>27</v>
      </c>
      <c r="O3096">
        <v>0.83499999999999996</v>
      </c>
      <c r="P3096" t="s">
        <v>58</v>
      </c>
      <c r="Q3096" t="s">
        <v>59</v>
      </c>
      <c r="R3096">
        <v>4.96</v>
      </c>
      <c r="S3096">
        <v>100</v>
      </c>
      <c r="U3096">
        <v>4.8</v>
      </c>
      <c r="V3096" t="s">
        <v>697</v>
      </c>
      <c r="W3096" t="s">
        <v>45</v>
      </c>
      <c r="X3096">
        <v>0</v>
      </c>
      <c r="Y3096" t="str">
        <f>IF(tblRides[[#This Row],[supply_demand_ratio]]&lt;0.8,"Below 0.8",IF(tblRides[[#This Row],[supply_demand_ratio]]&lt;1,"Between 0.8-1.0",IF(tblRides[[#This Row],[supply_demand_ratio]]&lt;=1.2,"Between 1.0-1.2","Above 1.2")))</f>
        <v>Between 0.8-1.0</v>
      </c>
    </row>
    <row r="3097" spans="1:25" x14ac:dyDescent="0.3">
      <c r="A3097" t="s">
        <v>3152</v>
      </c>
      <c r="B3097" s="1">
        <v>46050.445833333331</v>
      </c>
      <c r="C3097" s="2">
        <v>46050</v>
      </c>
      <c r="D3097">
        <v>10</v>
      </c>
      <c r="E3097" t="s">
        <v>36</v>
      </c>
      <c r="F3097" t="s">
        <v>34</v>
      </c>
      <c r="G3097">
        <v>4.4000000000000004</v>
      </c>
      <c r="H3097">
        <v>104.53</v>
      </c>
      <c r="I3097">
        <v>103.09</v>
      </c>
      <c r="J3097">
        <v>1</v>
      </c>
      <c r="K3097">
        <v>2.2999999999999998</v>
      </c>
      <c r="L3097">
        <v>10.9</v>
      </c>
      <c r="M3097">
        <v>98</v>
      </c>
      <c r="N3097" t="s">
        <v>27</v>
      </c>
      <c r="O3097">
        <v>0.98699999999999999</v>
      </c>
      <c r="P3097" t="s">
        <v>28</v>
      </c>
      <c r="Q3097" t="s">
        <v>29</v>
      </c>
      <c r="R3097">
        <v>4.63</v>
      </c>
      <c r="S3097">
        <v>0</v>
      </c>
      <c r="T3097">
        <v>-1.44</v>
      </c>
      <c r="U3097">
        <v>8.6</v>
      </c>
      <c r="V3097" t="s">
        <v>697</v>
      </c>
      <c r="W3097" t="s">
        <v>31</v>
      </c>
      <c r="X3097">
        <v>1</v>
      </c>
      <c r="Y3097" t="str">
        <f>IF(tblRides[[#This Row],[supply_demand_ratio]]&lt;0.8,"Below 0.8",IF(tblRides[[#This Row],[supply_demand_ratio]]&lt;1,"Between 0.8-1.0",IF(tblRides[[#This Row],[supply_demand_ratio]]&lt;=1.2,"Between 1.0-1.2","Above 1.2")))</f>
        <v>Between 0.8-1.0</v>
      </c>
    </row>
    <row r="3098" spans="1:25" x14ac:dyDescent="0.3">
      <c r="A3098" t="s">
        <v>3153</v>
      </c>
      <c r="B3098" s="1">
        <v>46050.447916666664</v>
      </c>
      <c r="C3098" s="2">
        <v>46050</v>
      </c>
      <c r="D3098">
        <v>10</v>
      </c>
      <c r="E3098" t="s">
        <v>25</v>
      </c>
      <c r="F3098" t="s">
        <v>34</v>
      </c>
      <c r="G3098">
        <v>3.5</v>
      </c>
      <c r="H3098">
        <v>107.91</v>
      </c>
      <c r="J3098">
        <v>1.1000000000000001</v>
      </c>
      <c r="K3098">
        <v>8.4</v>
      </c>
      <c r="L3098">
        <v>9</v>
      </c>
      <c r="M3098">
        <v>124</v>
      </c>
      <c r="N3098" t="s">
        <v>27</v>
      </c>
      <c r="O3098">
        <v>0.89500000000000002</v>
      </c>
      <c r="P3098" t="s">
        <v>37</v>
      </c>
      <c r="Q3098" t="s">
        <v>103</v>
      </c>
      <c r="R3098">
        <v>4.91</v>
      </c>
      <c r="S3098">
        <v>0</v>
      </c>
      <c r="U3098">
        <v>0.6</v>
      </c>
      <c r="V3098" t="s">
        <v>697</v>
      </c>
      <c r="W3098" t="s">
        <v>45</v>
      </c>
      <c r="X3098">
        <v>0</v>
      </c>
      <c r="Y3098" t="str">
        <f>IF(tblRides[[#This Row],[supply_demand_ratio]]&lt;0.8,"Below 0.8",IF(tblRides[[#This Row],[supply_demand_ratio]]&lt;1,"Between 0.8-1.0",IF(tblRides[[#This Row],[supply_demand_ratio]]&lt;=1.2,"Between 1.0-1.2","Above 1.2")))</f>
        <v>Between 0.8-1.0</v>
      </c>
    </row>
    <row r="3099" spans="1:25" x14ac:dyDescent="0.3">
      <c r="A3099" t="s">
        <v>3154</v>
      </c>
      <c r="B3099" s="1">
        <v>46050.452777777777</v>
      </c>
      <c r="C3099" s="2">
        <v>46050</v>
      </c>
      <c r="D3099">
        <v>10</v>
      </c>
      <c r="E3099" t="s">
        <v>33</v>
      </c>
      <c r="F3099" t="s">
        <v>26</v>
      </c>
      <c r="G3099">
        <v>6.4</v>
      </c>
      <c r="H3099">
        <v>144.37</v>
      </c>
      <c r="I3099">
        <v>150.15</v>
      </c>
      <c r="J3099">
        <v>1</v>
      </c>
      <c r="K3099">
        <v>6.9</v>
      </c>
      <c r="L3099">
        <v>7.3</v>
      </c>
      <c r="M3099">
        <v>86</v>
      </c>
      <c r="N3099" t="s">
        <v>27</v>
      </c>
      <c r="O3099">
        <v>0.97599999999999998</v>
      </c>
      <c r="P3099" t="s">
        <v>28</v>
      </c>
      <c r="Q3099" t="s">
        <v>29</v>
      </c>
      <c r="R3099">
        <v>4.9000000000000004</v>
      </c>
      <c r="S3099">
        <v>3</v>
      </c>
      <c r="T3099">
        <v>5.78</v>
      </c>
      <c r="U3099">
        <v>0.4</v>
      </c>
      <c r="V3099" t="s">
        <v>697</v>
      </c>
      <c r="W3099" t="s">
        <v>45</v>
      </c>
      <c r="X3099">
        <v>1</v>
      </c>
      <c r="Y3099" t="str">
        <f>IF(tblRides[[#This Row],[supply_demand_ratio]]&lt;0.8,"Below 0.8",IF(tblRides[[#This Row],[supply_demand_ratio]]&lt;1,"Between 0.8-1.0",IF(tblRides[[#This Row],[supply_demand_ratio]]&lt;=1.2,"Between 1.0-1.2","Above 1.2")))</f>
        <v>Between 0.8-1.0</v>
      </c>
    </row>
    <row r="3100" spans="1:25" x14ac:dyDescent="0.3">
      <c r="A3100" t="s">
        <v>3155</v>
      </c>
      <c r="B3100" s="1">
        <v>46050.484027777777</v>
      </c>
      <c r="C3100" s="2">
        <v>46050</v>
      </c>
      <c r="D3100">
        <v>11</v>
      </c>
      <c r="E3100" t="s">
        <v>43</v>
      </c>
      <c r="F3100" t="s">
        <v>26</v>
      </c>
      <c r="G3100">
        <v>5</v>
      </c>
      <c r="H3100">
        <v>106.36</v>
      </c>
      <c r="I3100">
        <v>106.64</v>
      </c>
      <c r="J3100">
        <v>1</v>
      </c>
      <c r="K3100">
        <v>6</v>
      </c>
      <c r="L3100">
        <v>8.6</v>
      </c>
      <c r="M3100">
        <v>63</v>
      </c>
      <c r="N3100" t="s">
        <v>41</v>
      </c>
      <c r="O3100">
        <v>1.4670000000000001</v>
      </c>
      <c r="P3100" t="s">
        <v>28</v>
      </c>
      <c r="Q3100" t="s">
        <v>29</v>
      </c>
      <c r="R3100">
        <v>4.75</v>
      </c>
      <c r="S3100">
        <v>3</v>
      </c>
      <c r="T3100">
        <v>0.28000000000000003</v>
      </c>
      <c r="U3100">
        <v>2.6</v>
      </c>
      <c r="V3100" t="s">
        <v>697</v>
      </c>
      <c r="W3100" t="s">
        <v>45</v>
      </c>
      <c r="X3100">
        <v>1</v>
      </c>
      <c r="Y3100" t="str">
        <f>IF(tblRides[[#This Row],[supply_demand_ratio]]&lt;0.8,"Below 0.8",IF(tblRides[[#This Row],[supply_demand_ratio]]&lt;1,"Between 0.8-1.0",IF(tblRides[[#This Row],[supply_demand_ratio]]&lt;=1.2,"Between 1.0-1.2","Above 1.2")))</f>
        <v>Above 1.2</v>
      </c>
    </row>
    <row r="3101" spans="1:25" x14ac:dyDescent="0.3">
      <c r="A3101" t="s">
        <v>3156</v>
      </c>
      <c r="B3101" s="1">
        <v>46050.493055555555</v>
      </c>
      <c r="C3101" s="2">
        <v>46050</v>
      </c>
      <c r="D3101">
        <v>11</v>
      </c>
      <c r="E3101" t="s">
        <v>62</v>
      </c>
      <c r="F3101" t="s">
        <v>26</v>
      </c>
      <c r="G3101">
        <v>16</v>
      </c>
      <c r="H3101">
        <v>279.85000000000002</v>
      </c>
      <c r="I3101">
        <v>285.75</v>
      </c>
      <c r="J3101">
        <v>1</v>
      </c>
      <c r="K3101">
        <v>6.2</v>
      </c>
      <c r="L3101">
        <v>4.4000000000000004</v>
      </c>
      <c r="M3101">
        <v>49</v>
      </c>
      <c r="N3101" t="s">
        <v>41</v>
      </c>
      <c r="O3101">
        <v>1.226</v>
      </c>
      <c r="P3101" t="s">
        <v>28</v>
      </c>
      <c r="Q3101" t="s">
        <v>29</v>
      </c>
      <c r="R3101">
        <v>4.7699999999999996</v>
      </c>
      <c r="S3101">
        <v>3</v>
      </c>
      <c r="T3101">
        <v>5.9</v>
      </c>
      <c r="U3101">
        <v>-1.8</v>
      </c>
      <c r="V3101" t="s">
        <v>697</v>
      </c>
      <c r="W3101" t="s">
        <v>45</v>
      </c>
      <c r="X3101">
        <v>1</v>
      </c>
      <c r="Y3101" t="str">
        <f>IF(tblRides[[#This Row],[supply_demand_ratio]]&lt;0.8,"Below 0.8",IF(tblRides[[#This Row],[supply_demand_ratio]]&lt;1,"Between 0.8-1.0",IF(tblRides[[#This Row],[supply_demand_ratio]]&lt;=1.2,"Between 1.0-1.2","Above 1.2")))</f>
        <v>Above 1.2</v>
      </c>
    </row>
    <row r="3102" spans="1:25" x14ac:dyDescent="0.3">
      <c r="A3102" t="s">
        <v>3157</v>
      </c>
      <c r="B3102" s="1">
        <v>46050.501388888886</v>
      </c>
      <c r="C3102" s="2">
        <v>46050</v>
      </c>
      <c r="D3102">
        <v>12</v>
      </c>
      <c r="E3102" t="s">
        <v>25</v>
      </c>
      <c r="F3102" t="s">
        <v>26</v>
      </c>
      <c r="G3102">
        <v>8.6</v>
      </c>
      <c r="H3102">
        <v>176.95</v>
      </c>
      <c r="I3102">
        <v>180.64</v>
      </c>
      <c r="J3102">
        <v>1</v>
      </c>
      <c r="K3102">
        <v>2.1</v>
      </c>
      <c r="L3102">
        <v>1</v>
      </c>
      <c r="M3102">
        <v>144</v>
      </c>
      <c r="N3102" t="s">
        <v>41</v>
      </c>
      <c r="O3102">
        <v>1.66</v>
      </c>
      <c r="P3102" t="s">
        <v>28</v>
      </c>
      <c r="Q3102" t="s">
        <v>29</v>
      </c>
      <c r="R3102">
        <v>4.68</v>
      </c>
      <c r="S3102">
        <v>13</v>
      </c>
      <c r="T3102">
        <v>3.69</v>
      </c>
      <c r="U3102">
        <v>-1.1000000000000001</v>
      </c>
      <c r="V3102" t="s">
        <v>697</v>
      </c>
      <c r="W3102" t="s">
        <v>31</v>
      </c>
      <c r="X3102">
        <v>1</v>
      </c>
      <c r="Y3102" t="str">
        <f>IF(tblRides[[#This Row],[supply_demand_ratio]]&lt;0.8,"Below 0.8",IF(tblRides[[#This Row],[supply_demand_ratio]]&lt;1,"Between 0.8-1.0",IF(tblRides[[#This Row],[supply_demand_ratio]]&lt;=1.2,"Between 1.0-1.2","Above 1.2")))</f>
        <v>Above 1.2</v>
      </c>
    </row>
    <row r="3103" spans="1:25" x14ac:dyDescent="0.3">
      <c r="A3103" t="s">
        <v>3158</v>
      </c>
      <c r="B3103" s="1">
        <v>46050.511111111111</v>
      </c>
      <c r="C3103" s="2">
        <v>46050</v>
      </c>
      <c r="D3103">
        <v>12</v>
      </c>
      <c r="E3103" t="s">
        <v>25</v>
      </c>
      <c r="F3103" t="s">
        <v>26</v>
      </c>
      <c r="G3103">
        <v>5.0999999999999996</v>
      </c>
      <c r="H3103">
        <v>106.64</v>
      </c>
      <c r="I3103">
        <v>103.46</v>
      </c>
      <c r="J3103">
        <v>1</v>
      </c>
      <c r="K3103">
        <v>2</v>
      </c>
      <c r="L3103">
        <v>5.5</v>
      </c>
      <c r="M3103">
        <v>122</v>
      </c>
      <c r="N3103" t="s">
        <v>41</v>
      </c>
      <c r="O3103">
        <v>1.2549999999999999</v>
      </c>
      <c r="P3103" t="s">
        <v>28</v>
      </c>
      <c r="Q3103" t="s">
        <v>29</v>
      </c>
      <c r="R3103">
        <v>4.5599999999999996</v>
      </c>
      <c r="S3103">
        <v>2</v>
      </c>
      <c r="T3103">
        <v>-3.18</v>
      </c>
      <c r="U3103">
        <v>3.5</v>
      </c>
      <c r="V3103" t="s">
        <v>697</v>
      </c>
      <c r="W3103" t="s">
        <v>31</v>
      </c>
      <c r="X3103">
        <v>1</v>
      </c>
      <c r="Y3103" t="str">
        <f>IF(tblRides[[#This Row],[supply_demand_ratio]]&lt;0.8,"Below 0.8",IF(tblRides[[#This Row],[supply_demand_ratio]]&lt;1,"Between 0.8-1.0",IF(tblRides[[#This Row],[supply_demand_ratio]]&lt;=1.2,"Between 1.0-1.2","Above 1.2")))</f>
        <v>Above 1.2</v>
      </c>
    </row>
    <row r="3104" spans="1:25" x14ac:dyDescent="0.3">
      <c r="A3104" t="s">
        <v>3159</v>
      </c>
      <c r="B3104" s="1">
        <v>46050.521527777775</v>
      </c>
      <c r="C3104" s="2">
        <v>46050</v>
      </c>
      <c r="D3104">
        <v>12</v>
      </c>
      <c r="E3104" t="s">
        <v>36</v>
      </c>
      <c r="F3104" t="s">
        <v>34</v>
      </c>
      <c r="G3104">
        <v>5.9</v>
      </c>
      <c r="H3104">
        <v>135.1</v>
      </c>
      <c r="J3104">
        <v>1</v>
      </c>
      <c r="K3104">
        <v>2</v>
      </c>
      <c r="L3104">
        <v>1</v>
      </c>
      <c r="M3104">
        <v>129</v>
      </c>
      <c r="N3104" t="s">
        <v>41</v>
      </c>
      <c r="O3104">
        <v>1.4410000000000001</v>
      </c>
      <c r="P3104" t="s">
        <v>58</v>
      </c>
      <c r="Q3104" t="s">
        <v>59</v>
      </c>
      <c r="R3104">
        <v>4.87</v>
      </c>
      <c r="S3104">
        <v>0</v>
      </c>
      <c r="U3104">
        <v>-1</v>
      </c>
      <c r="V3104" t="s">
        <v>697</v>
      </c>
      <c r="W3104" t="s">
        <v>31</v>
      </c>
      <c r="X3104">
        <v>0</v>
      </c>
      <c r="Y3104" t="str">
        <f>IF(tblRides[[#This Row],[supply_demand_ratio]]&lt;0.8,"Below 0.8",IF(tblRides[[#This Row],[supply_demand_ratio]]&lt;1,"Between 0.8-1.0",IF(tblRides[[#This Row],[supply_demand_ratio]]&lt;=1.2,"Between 1.0-1.2","Above 1.2")))</f>
        <v>Above 1.2</v>
      </c>
    </row>
    <row r="3105" spans="1:25" x14ac:dyDescent="0.3">
      <c r="A3105" t="s">
        <v>3160</v>
      </c>
      <c r="B3105" s="1">
        <v>46050.525000000001</v>
      </c>
      <c r="C3105" s="2">
        <v>46050</v>
      </c>
      <c r="D3105">
        <v>12</v>
      </c>
      <c r="E3105" t="s">
        <v>36</v>
      </c>
      <c r="F3105" t="s">
        <v>26</v>
      </c>
      <c r="G3105">
        <v>3.7</v>
      </c>
      <c r="H3105">
        <v>106.5</v>
      </c>
      <c r="I3105">
        <v>107.44</v>
      </c>
      <c r="J3105">
        <v>1.1000000000000001</v>
      </c>
      <c r="K3105">
        <v>4.3</v>
      </c>
      <c r="L3105">
        <v>2.1</v>
      </c>
      <c r="M3105">
        <v>105</v>
      </c>
      <c r="N3105" t="s">
        <v>27</v>
      </c>
      <c r="O3105">
        <v>0.90400000000000003</v>
      </c>
      <c r="P3105" t="s">
        <v>28</v>
      </c>
      <c r="Q3105" t="s">
        <v>29</v>
      </c>
      <c r="R3105">
        <v>4.78</v>
      </c>
      <c r="S3105">
        <v>23</v>
      </c>
      <c r="T3105">
        <v>0.94</v>
      </c>
      <c r="U3105">
        <v>-2.2000000000000002</v>
      </c>
      <c r="V3105" t="s">
        <v>697</v>
      </c>
      <c r="W3105" t="s">
        <v>31</v>
      </c>
      <c r="X3105">
        <v>1</v>
      </c>
      <c r="Y3105" t="str">
        <f>IF(tblRides[[#This Row],[supply_demand_ratio]]&lt;0.8,"Below 0.8",IF(tblRides[[#This Row],[supply_demand_ratio]]&lt;1,"Between 0.8-1.0",IF(tblRides[[#This Row],[supply_demand_ratio]]&lt;=1.2,"Between 1.0-1.2","Above 1.2")))</f>
        <v>Between 0.8-1.0</v>
      </c>
    </row>
    <row r="3106" spans="1:25" x14ac:dyDescent="0.3">
      <c r="A3106" t="s">
        <v>3161</v>
      </c>
      <c r="B3106" s="1">
        <v>46050.535416666666</v>
      </c>
      <c r="C3106" s="2">
        <v>46050</v>
      </c>
      <c r="D3106">
        <v>12</v>
      </c>
      <c r="E3106" t="s">
        <v>36</v>
      </c>
      <c r="F3106" t="s">
        <v>34</v>
      </c>
      <c r="G3106">
        <v>12.3</v>
      </c>
      <c r="H3106">
        <v>278.52999999999997</v>
      </c>
      <c r="I3106">
        <v>282.83</v>
      </c>
      <c r="J3106">
        <v>1.2</v>
      </c>
      <c r="K3106">
        <v>6</v>
      </c>
      <c r="L3106">
        <v>2.5</v>
      </c>
      <c r="M3106">
        <v>121</v>
      </c>
      <c r="N3106" t="s">
        <v>72</v>
      </c>
      <c r="O3106">
        <v>0.92</v>
      </c>
      <c r="P3106" t="s">
        <v>28</v>
      </c>
      <c r="Q3106" t="s">
        <v>29</v>
      </c>
      <c r="R3106">
        <v>4.78</v>
      </c>
      <c r="S3106">
        <v>0</v>
      </c>
      <c r="T3106">
        <v>4.3</v>
      </c>
      <c r="U3106">
        <v>-3.5</v>
      </c>
      <c r="V3106" t="s">
        <v>697</v>
      </c>
      <c r="W3106" t="s">
        <v>45</v>
      </c>
      <c r="X3106">
        <v>1</v>
      </c>
      <c r="Y3106" t="str">
        <f>IF(tblRides[[#This Row],[supply_demand_ratio]]&lt;0.8,"Below 0.8",IF(tblRides[[#This Row],[supply_demand_ratio]]&lt;1,"Between 0.8-1.0",IF(tblRides[[#This Row],[supply_demand_ratio]]&lt;=1.2,"Between 1.0-1.2","Above 1.2")))</f>
        <v>Between 0.8-1.0</v>
      </c>
    </row>
    <row r="3107" spans="1:25" x14ac:dyDescent="0.3">
      <c r="A3107" t="s">
        <v>3162</v>
      </c>
      <c r="B3107" s="1">
        <v>46050.540277777778</v>
      </c>
      <c r="C3107" s="2">
        <v>46050</v>
      </c>
      <c r="D3107">
        <v>12</v>
      </c>
      <c r="E3107" t="s">
        <v>25</v>
      </c>
      <c r="F3107" t="s">
        <v>26</v>
      </c>
      <c r="G3107">
        <v>9.1</v>
      </c>
      <c r="H3107">
        <v>165</v>
      </c>
      <c r="I3107">
        <v>171.4</v>
      </c>
      <c r="J3107">
        <v>1</v>
      </c>
      <c r="K3107">
        <v>2.2999999999999998</v>
      </c>
      <c r="L3107">
        <v>1</v>
      </c>
      <c r="M3107">
        <v>116</v>
      </c>
      <c r="N3107" t="s">
        <v>27</v>
      </c>
      <c r="O3107">
        <v>1.0069999999999999</v>
      </c>
      <c r="P3107" t="s">
        <v>28</v>
      </c>
      <c r="Q3107" t="s">
        <v>29</v>
      </c>
      <c r="R3107">
        <v>4.97</v>
      </c>
      <c r="S3107">
        <v>14</v>
      </c>
      <c r="T3107">
        <v>6.4</v>
      </c>
      <c r="U3107">
        <v>-1.3</v>
      </c>
      <c r="V3107" t="s">
        <v>697</v>
      </c>
      <c r="W3107" t="s">
        <v>31</v>
      </c>
      <c r="X3107">
        <v>1</v>
      </c>
      <c r="Y3107" t="str">
        <f>IF(tblRides[[#This Row],[supply_demand_ratio]]&lt;0.8,"Below 0.8",IF(tblRides[[#This Row],[supply_demand_ratio]]&lt;1,"Between 0.8-1.0",IF(tblRides[[#This Row],[supply_demand_ratio]]&lt;=1.2,"Between 1.0-1.2","Above 1.2")))</f>
        <v>Between 1.0-1.2</v>
      </c>
    </row>
    <row r="3108" spans="1:25" x14ac:dyDescent="0.3">
      <c r="A3108" t="s">
        <v>3163</v>
      </c>
      <c r="B3108" s="1">
        <v>46050.551388888889</v>
      </c>
      <c r="C3108" s="2">
        <v>46050</v>
      </c>
      <c r="D3108">
        <v>13</v>
      </c>
      <c r="E3108" t="s">
        <v>25</v>
      </c>
      <c r="F3108" t="s">
        <v>34</v>
      </c>
      <c r="G3108">
        <v>16.8</v>
      </c>
      <c r="H3108">
        <v>293.38</v>
      </c>
      <c r="I3108">
        <v>306.44</v>
      </c>
      <c r="J3108">
        <v>1</v>
      </c>
      <c r="K3108">
        <v>5.5</v>
      </c>
      <c r="L3108">
        <v>5.3</v>
      </c>
      <c r="M3108">
        <v>144</v>
      </c>
      <c r="N3108" t="s">
        <v>27</v>
      </c>
      <c r="O3108">
        <v>1.2929999999999999</v>
      </c>
      <c r="P3108" t="s">
        <v>28</v>
      </c>
      <c r="Q3108" t="s">
        <v>29</v>
      </c>
      <c r="R3108">
        <v>4.5999999999999996</v>
      </c>
      <c r="S3108">
        <v>0</v>
      </c>
      <c r="T3108">
        <v>13.06</v>
      </c>
      <c r="U3108">
        <v>-0.2</v>
      </c>
      <c r="V3108" t="s">
        <v>697</v>
      </c>
      <c r="W3108" t="s">
        <v>45</v>
      </c>
      <c r="X3108">
        <v>1</v>
      </c>
      <c r="Y3108" t="str">
        <f>IF(tblRides[[#This Row],[supply_demand_ratio]]&lt;0.8,"Below 0.8",IF(tblRides[[#This Row],[supply_demand_ratio]]&lt;1,"Between 0.8-1.0",IF(tblRides[[#This Row],[supply_demand_ratio]]&lt;=1.2,"Between 1.0-1.2","Above 1.2")))</f>
        <v>Above 1.2</v>
      </c>
    </row>
    <row r="3109" spans="1:25" x14ac:dyDescent="0.3">
      <c r="A3109" t="s">
        <v>3164</v>
      </c>
      <c r="B3109" s="1">
        <v>46050.551388888889</v>
      </c>
      <c r="C3109" s="2">
        <v>46050</v>
      </c>
      <c r="D3109">
        <v>13</v>
      </c>
      <c r="E3109" t="s">
        <v>36</v>
      </c>
      <c r="F3109" t="s">
        <v>26</v>
      </c>
      <c r="G3109">
        <v>6.8</v>
      </c>
      <c r="H3109">
        <v>143.34</v>
      </c>
      <c r="I3109">
        <v>150.84</v>
      </c>
      <c r="J3109">
        <v>1</v>
      </c>
      <c r="K3109">
        <v>3.9</v>
      </c>
      <c r="L3109">
        <v>3.9</v>
      </c>
      <c r="M3109">
        <v>124</v>
      </c>
      <c r="N3109" t="s">
        <v>41</v>
      </c>
      <c r="O3109">
        <v>2.1749999999999998</v>
      </c>
      <c r="P3109" t="s">
        <v>28</v>
      </c>
      <c r="Q3109" t="s">
        <v>29</v>
      </c>
      <c r="R3109">
        <v>4.67</v>
      </c>
      <c r="S3109">
        <v>5</v>
      </c>
      <c r="T3109">
        <v>7.5</v>
      </c>
      <c r="U3109">
        <v>0</v>
      </c>
      <c r="V3109" t="s">
        <v>697</v>
      </c>
      <c r="W3109" t="s">
        <v>31</v>
      </c>
      <c r="X3109">
        <v>1</v>
      </c>
      <c r="Y3109" t="str">
        <f>IF(tblRides[[#This Row],[supply_demand_ratio]]&lt;0.8,"Below 0.8",IF(tblRides[[#This Row],[supply_demand_ratio]]&lt;1,"Between 0.8-1.0",IF(tblRides[[#This Row],[supply_demand_ratio]]&lt;=1.2,"Between 1.0-1.2","Above 1.2")))</f>
        <v>Above 1.2</v>
      </c>
    </row>
    <row r="3110" spans="1:25" x14ac:dyDescent="0.3">
      <c r="A3110" t="s">
        <v>3165</v>
      </c>
      <c r="B3110" s="1">
        <v>46050.570833333331</v>
      </c>
      <c r="C3110" s="2">
        <v>46050</v>
      </c>
      <c r="D3110">
        <v>13</v>
      </c>
      <c r="E3110" t="s">
        <v>33</v>
      </c>
      <c r="F3110" t="s">
        <v>26</v>
      </c>
      <c r="G3110">
        <v>5.2</v>
      </c>
      <c r="H3110">
        <v>114</v>
      </c>
      <c r="I3110">
        <v>113.5</v>
      </c>
      <c r="J3110">
        <v>1</v>
      </c>
      <c r="K3110">
        <v>4.3</v>
      </c>
      <c r="L3110">
        <v>4.4000000000000004</v>
      </c>
      <c r="M3110">
        <v>102</v>
      </c>
      <c r="N3110" t="s">
        <v>27</v>
      </c>
      <c r="O3110">
        <v>1.24</v>
      </c>
      <c r="P3110" t="s">
        <v>28</v>
      </c>
      <c r="Q3110" t="s">
        <v>29</v>
      </c>
      <c r="R3110">
        <v>4.24</v>
      </c>
      <c r="S3110">
        <v>3</v>
      </c>
      <c r="T3110">
        <v>-0.5</v>
      </c>
      <c r="U3110">
        <v>0.1</v>
      </c>
      <c r="V3110" t="s">
        <v>697</v>
      </c>
      <c r="W3110" t="s">
        <v>31</v>
      </c>
      <c r="X3110">
        <v>1</v>
      </c>
      <c r="Y3110" t="str">
        <f>IF(tblRides[[#This Row],[supply_demand_ratio]]&lt;0.8,"Below 0.8",IF(tblRides[[#This Row],[supply_demand_ratio]]&lt;1,"Between 0.8-1.0",IF(tblRides[[#This Row],[supply_demand_ratio]]&lt;=1.2,"Between 1.0-1.2","Above 1.2")))</f>
        <v>Above 1.2</v>
      </c>
    </row>
    <row r="3111" spans="1:25" x14ac:dyDescent="0.3">
      <c r="A3111" t="s">
        <v>3166</v>
      </c>
      <c r="B3111" s="1">
        <v>46050.582638888889</v>
      </c>
      <c r="C3111" s="2">
        <v>46050</v>
      </c>
      <c r="D3111">
        <v>13</v>
      </c>
      <c r="E3111" t="s">
        <v>33</v>
      </c>
      <c r="F3111" t="s">
        <v>26</v>
      </c>
      <c r="G3111">
        <v>7</v>
      </c>
      <c r="H3111">
        <v>151.44999999999999</v>
      </c>
      <c r="J3111">
        <v>1</v>
      </c>
      <c r="K3111">
        <v>5.6</v>
      </c>
      <c r="M3111">
        <v>88</v>
      </c>
      <c r="N3111" t="s">
        <v>41</v>
      </c>
      <c r="O3111">
        <v>1.1479999999999999</v>
      </c>
      <c r="P3111" t="s">
        <v>82</v>
      </c>
      <c r="Q3111" t="s">
        <v>83</v>
      </c>
      <c r="R3111">
        <v>4.82</v>
      </c>
      <c r="S3111">
        <v>10</v>
      </c>
      <c r="V3111" t="s">
        <v>697</v>
      </c>
      <c r="W3111" t="s">
        <v>45</v>
      </c>
      <c r="X3111">
        <v>0</v>
      </c>
      <c r="Y3111" t="str">
        <f>IF(tblRides[[#This Row],[supply_demand_ratio]]&lt;0.8,"Below 0.8",IF(tblRides[[#This Row],[supply_demand_ratio]]&lt;1,"Between 0.8-1.0",IF(tblRides[[#This Row],[supply_demand_ratio]]&lt;=1.2,"Between 1.0-1.2","Above 1.2")))</f>
        <v>Between 1.0-1.2</v>
      </c>
    </row>
    <row r="3112" spans="1:25" x14ac:dyDescent="0.3">
      <c r="A3112" t="s">
        <v>3167</v>
      </c>
      <c r="B3112" s="1">
        <v>46050.609027777777</v>
      </c>
      <c r="C3112" s="2">
        <v>46050</v>
      </c>
      <c r="D3112">
        <v>14</v>
      </c>
      <c r="E3112" t="s">
        <v>25</v>
      </c>
      <c r="F3112" t="s">
        <v>26</v>
      </c>
      <c r="G3112">
        <v>16.3</v>
      </c>
      <c r="H3112">
        <v>248.95</v>
      </c>
      <c r="I3112">
        <v>256.88</v>
      </c>
      <c r="J3112">
        <v>1</v>
      </c>
      <c r="K3112">
        <v>4.3</v>
      </c>
      <c r="L3112">
        <v>4.5999999999999996</v>
      </c>
      <c r="M3112">
        <v>143</v>
      </c>
      <c r="N3112" t="s">
        <v>27</v>
      </c>
      <c r="O3112">
        <v>1.232</v>
      </c>
      <c r="P3112" t="s">
        <v>28</v>
      </c>
      <c r="Q3112" t="s">
        <v>29</v>
      </c>
      <c r="R3112">
        <v>4.5199999999999996</v>
      </c>
      <c r="S3112">
        <v>3</v>
      </c>
      <c r="T3112">
        <v>7.93</v>
      </c>
      <c r="U3112">
        <v>0.3</v>
      </c>
      <c r="V3112" t="s">
        <v>697</v>
      </c>
      <c r="W3112" t="s">
        <v>31</v>
      </c>
      <c r="X3112">
        <v>1</v>
      </c>
      <c r="Y3112" t="str">
        <f>IF(tblRides[[#This Row],[supply_demand_ratio]]&lt;0.8,"Below 0.8",IF(tblRides[[#This Row],[supply_demand_ratio]]&lt;1,"Between 0.8-1.0",IF(tblRides[[#This Row],[supply_demand_ratio]]&lt;=1.2,"Between 1.0-1.2","Above 1.2")))</f>
        <v>Above 1.2</v>
      </c>
    </row>
    <row r="3113" spans="1:25" x14ac:dyDescent="0.3">
      <c r="A3113" t="s">
        <v>3168</v>
      </c>
      <c r="B3113" s="1">
        <v>46050.631944444445</v>
      </c>
      <c r="C3113" s="2">
        <v>46050</v>
      </c>
      <c r="D3113">
        <v>15</v>
      </c>
      <c r="E3113" t="s">
        <v>25</v>
      </c>
      <c r="F3113" t="s">
        <v>26</v>
      </c>
      <c r="G3113">
        <v>4.4000000000000004</v>
      </c>
      <c r="H3113">
        <v>108.14</v>
      </c>
      <c r="I3113">
        <v>109.45</v>
      </c>
      <c r="J3113">
        <v>1</v>
      </c>
      <c r="K3113">
        <v>2</v>
      </c>
      <c r="L3113">
        <v>1</v>
      </c>
      <c r="M3113">
        <v>140</v>
      </c>
      <c r="N3113" t="s">
        <v>41</v>
      </c>
      <c r="O3113">
        <v>1.4410000000000001</v>
      </c>
      <c r="P3113" t="s">
        <v>28</v>
      </c>
      <c r="Q3113" t="s">
        <v>29</v>
      </c>
      <c r="R3113">
        <v>4.75</v>
      </c>
      <c r="S3113">
        <v>59</v>
      </c>
      <c r="T3113">
        <v>1.31</v>
      </c>
      <c r="U3113">
        <v>-1</v>
      </c>
      <c r="V3113" t="s">
        <v>697</v>
      </c>
      <c r="W3113" t="s">
        <v>31</v>
      </c>
      <c r="X3113">
        <v>1</v>
      </c>
      <c r="Y3113" t="str">
        <f>IF(tblRides[[#This Row],[supply_demand_ratio]]&lt;0.8,"Below 0.8",IF(tblRides[[#This Row],[supply_demand_ratio]]&lt;1,"Between 0.8-1.0",IF(tblRides[[#This Row],[supply_demand_ratio]]&lt;=1.2,"Between 1.0-1.2","Above 1.2")))</f>
        <v>Above 1.2</v>
      </c>
    </row>
    <row r="3114" spans="1:25" x14ac:dyDescent="0.3">
      <c r="A3114" t="s">
        <v>3169</v>
      </c>
      <c r="B3114" s="1">
        <v>46050.634027777778</v>
      </c>
      <c r="C3114" s="2">
        <v>46050</v>
      </c>
      <c r="D3114">
        <v>15</v>
      </c>
      <c r="E3114" t="s">
        <v>62</v>
      </c>
      <c r="F3114" t="s">
        <v>26</v>
      </c>
      <c r="G3114">
        <v>4</v>
      </c>
      <c r="H3114">
        <v>87.19</v>
      </c>
      <c r="I3114">
        <v>83.96</v>
      </c>
      <c r="J3114">
        <v>1</v>
      </c>
      <c r="K3114">
        <v>7.7</v>
      </c>
      <c r="L3114">
        <v>4.9000000000000004</v>
      </c>
      <c r="M3114">
        <v>54</v>
      </c>
      <c r="N3114" t="s">
        <v>41</v>
      </c>
      <c r="O3114">
        <v>1.105</v>
      </c>
      <c r="P3114" t="s">
        <v>28</v>
      </c>
      <c r="Q3114" t="s">
        <v>29</v>
      </c>
      <c r="R3114">
        <v>4.4000000000000004</v>
      </c>
      <c r="S3114">
        <v>1</v>
      </c>
      <c r="T3114">
        <v>-3.23</v>
      </c>
      <c r="U3114">
        <v>-2.8</v>
      </c>
      <c r="V3114" t="s">
        <v>697</v>
      </c>
      <c r="W3114" t="s">
        <v>45</v>
      </c>
      <c r="X3114">
        <v>1</v>
      </c>
      <c r="Y3114" t="str">
        <f>IF(tblRides[[#This Row],[supply_demand_ratio]]&lt;0.8,"Below 0.8",IF(tblRides[[#This Row],[supply_demand_ratio]]&lt;1,"Between 0.8-1.0",IF(tblRides[[#This Row],[supply_demand_ratio]]&lt;=1.2,"Between 1.0-1.2","Above 1.2")))</f>
        <v>Between 1.0-1.2</v>
      </c>
    </row>
    <row r="3115" spans="1:25" x14ac:dyDescent="0.3">
      <c r="A3115" t="s">
        <v>3170</v>
      </c>
      <c r="B3115" s="1">
        <v>46050.647916666669</v>
      </c>
      <c r="C3115" s="2">
        <v>46050</v>
      </c>
      <c r="D3115">
        <v>15</v>
      </c>
      <c r="E3115" t="s">
        <v>36</v>
      </c>
      <c r="F3115" t="s">
        <v>26</v>
      </c>
      <c r="G3115">
        <v>4.8</v>
      </c>
      <c r="H3115">
        <v>109.51</v>
      </c>
      <c r="I3115">
        <v>106.13</v>
      </c>
      <c r="J3115">
        <v>1</v>
      </c>
      <c r="K3115">
        <v>6.5</v>
      </c>
      <c r="L3115">
        <v>6.3</v>
      </c>
      <c r="M3115">
        <v>108</v>
      </c>
      <c r="N3115" t="s">
        <v>27</v>
      </c>
      <c r="O3115">
        <v>0.89400000000000002</v>
      </c>
      <c r="P3115" t="s">
        <v>28</v>
      </c>
      <c r="Q3115" t="s">
        <v>29</v>
      </c>
      <c r="R3115">
        <v>4.75</v>
      </c>
      <c r="S3115">
        <v>23</v>
      </c>
      <c r="T3115">
        <v>-3.38</v>
      </c>
      <c r="U3115">
        <v>-0.2</v>
      </c>
      <c r="V3115" t="s">
        <v>697</v>
      </c>
      <c r="W3115" t="s">
        <v>45</v>
      </c>
      <c r="X3115">
        <v>1</v>
      </c>
      <c r="Y3115" t="str">
        <f>IF(tblRides[[#This Row],[supply_demand_ratio]]&lt;0.8,"Below 0.8",IF(tblRides[[#This Row],[supply_demand_ratio]]&lt;1,"Between 0.8-1.0",IF(tblRides[[#This Row],[supply_demand_ratio]]&lt;=1.2,"Between 1.0-1.2","Above 1.2")))</f>
        <v>Between 0.8-1.0</v>
      </c>
    </row>
    <row r="3116" spans="1:25" x14ac:dyDescent="0.3">
      <c r="A3116" t="s">
        <v>3171</v>
      </c>
      <c r="B3116" s="1">
        <v>46050.652083333334</v>
      </c>
      <c r="C3116" s="2">
        <v>46050</v>
      </c>
      <c r="D3116">
        <v>15</v>
      </c>
      <c r="E3116" t="s">
        <v>25</v>
      </c>
      <c r="F3116" t="s">
        <v>34</v>
      </c>
      <c r="G3116">
        <v>3.6</v>
      </c>
      <c r="H3116">
        <v>103.05</v>
      </c>
      <c r="I3116">
        <v>101.65</v>
      </c>
      <c r="J3116">
        <v>1</v>
      </c>
      <c r="K3116">
        <v>2.2000000000000002</v>
      </c>
      <c r="L3116">
        <v>8.8000000000000007</v>
      </c>
      <c r="M3116">
        <v>127</v>
      </c>
      <c r="N3116" t="s">
        <v>27</v>
      </c>
      <c r="O3116">
        <v>1.0409999999999999</v>
      </c>
      <c r="P3116" t="s">
        <v>28</v>
      </c>
      <c r="Q3116" t="s">
        <v>29</v>
      </c>
      <c r="R3116">
        <v>4.7699999999999996</v>
      </c>
      <c r="S3116">
        <v>0</v>
      </c>
      <c r="T3116">
        <v>-1.4</v>
      </c>
      <c r="U3116">
        <v>6.6</v>
      </c>
      <c r="V3116" t="s">
        <v>697</v>
      </c>
      <c r="W3116" t="s">
        <v>31</v>
      </c>
      <c r="X3116">
        <v>1</v>
      </c>
      <c r="Y3116" t="str">
        <f>IF(tblRides[[#This Row],[supply_demand_ratio]]&lt;0.8,"Below 0.8",IF(tblRides[[#This Row],[supply_demand_ratio]]&lt;1,"Between 0.8-1.0",IF(tblRides[[#This Row],[supply_demand_ratio]]&lt;=1.2,"Between 1.0-1.2","Above 1.2")))</f>
        <v>Between 1.0-1.2</v>
      </c>
    </row>
    <row r="3117" spans="1:25" x14ac:dyDescent="0.3">
      <c r="A3117" t="s">
        <v>3172</v>
      </c>
      <c r="B3117" s="1">
        <v>46050.654166666667</v>
      </c>
      <c r="C3117" s="2">
        <v>46050</v>
      </c>
      <c r="D3117">
        <v>15</v>
      </c>
      <c r="E3117" t="s">
        <v>62</v>
      </c>
      <c r="F3117" t="s">
        <v>34</v>
      </c>
      <c r="G3117">
        <v>7.3</v>
      </c>
      <c r="H3117">
        <v>143.65</v>
      </c>
      <c r="J3117">
        <v>1</v>
      </c>
      <c r="K3117">
        <v>4</v>
      </c>
      <c r="L3117">
        <v>5.6</v>
      </c>
      <c r="M3117">
        <v>45</v>
      </c>
      <c r="N3117" t="s">
        <v>41</v>
      </c>
      <c r="O3117">
        <v>1.0900000000000001</v>
      </c>
      <c r="P3117" t="s">
        <v>58</v>
      </c>
      <c r="Q3117" t="s">
        <v>59</v>
      </c>
      <c r="R3117">
        <v>4.6900000000000004</v>
      </c>
      <c r="S3117">
        <v>0</v>
      </c>
      <c r="U3117">
        <v>1.6</v>
      </c>
      <c r="V3117" t="s">
        <v>697</v>
      </c>
      <c r="W3117" t="s">
        <v>31</v>
      </c>
      <c r="X3117">
        <v>0</v>
      </c>
      <c r="Y3117" t="str">
        <f>IF(tblRides[[#This Row],[supply_demand_ratio]]&lt;0.8,"Below 0.8",IF(tblRides[[#This Row],[supply_demand_ratio]]&lt;1,"Between 0.8-1.0",IF(tblRides[[#This Row],[supply_demand_ratio]]&lt;=1.2,"Between 1.0-1.2","Above 1.2")))</f>
        <v>Between 1.0-1.2</v>
      </c>
    </row>
    <row r="3118" spans="1:25" x14ac:dyDescent="0.3">
      <c r="A3118" t="s">
        <v>3173</v>
      </c>
      <c r="B3118" s="1">
        <v>46050.664583333331</v>
      </c>
      <c r="C3118" s="2">
        <v>46050</v>
      </c>
      <c r="D3118">
        <v>15</v>
      </c>
      <c r="E3118" t="s">
        <v>33</v>
      </c>
      <c r="F3118" t="s">
        <v>26</v>
      </c>
      <c r="G3118">
        <v>4.5</v>
      </c>
      <c r="H3118">
        <v>118.33</v>
      </c>
      <c r="I3118">
        <v>115.08</v>
      </c>
      <c r="J3118">
        <v>1</v>
      </c>
      <c r="K3118">
        <v>4.8</v>
      </c>
      <c r="L3118">
        <v>10.7</v>
      </c>
      <c r="M3118">
        <v>99</v>
      </c>
      <c r="N3118" t="s">
        <v>41</v>
      </c>
      <c r="O3118">
        <v>1.3029999999999999</v>
      </c>
      <c r="P3118" t="s">
        <v>28</v>
      </c>
      <c r="Q3118" t="s">
        <v>29</v>
      </c>
      <c r="R3118">
        <v>4.67</v>
      </c>
      <c r="S3118">
        <v>8</v>
      </c>
      <c r="T3118">
        <v>-3.25</v>
      </c>
      <c r="U3118">
        <v>5.9</v>
      </c>
      <c r="V3118" t="s">
        <v>697</v>
      </c>
      <c r="W3118" t="s">
        <v>31</v>
      </c>
      <c r="X3118">
        <v>1</v>
      </c>
      <c r="Y3118" t="str">
        <f>IF(tblRides[[#This Row],[supply_demand_ratio]]&lt;0.8,"Below 0.8",IF(tblRides[[#This Row],[supply_demand_ratio]]&lt;1,"Between 0.8-1.0",IF(tblRides[[#This Row],[supply_demand_ratio]]&lt;=1.2,"Between 1.0-1.2","Above 1.2")))</f>
        <v>Above 1.2</v>
      </c>
    </row>
    <row r="3119" spans="1:25" x14ac:dyDescent="0.3">
      <c r="A3119" t="s">
        <v>3174</v>
      </c>
      <c r="B3119" s="1">
        <v>46050.677777777775</v>
      </c>
      <c r="C3119" s="2">
        <v>46050</v>
      </c>
      <c r="D3119">
        <v>16</v>
      </c>
      <c r="E3119" t="s">
        <v>43</v>
      </c>
      <c r="F3119" t="s">
        <v>34</v>
      </c>
      <c r="G3119">
        <v>14</v>
      </c>
      <c r="H3119">
        <v>265.81</v>
      </c>
      <c r="I3119">
        <v>272.52999999999997</v>
      </c>
      <c r="J3119">
        <v>1</v>
      </c>
      <c r="K3119">
        <v>2.2999999999999998</v>
      </c>
      <c r="L3119">
        <v>1</v>
      </c>
      <c r="M3119">
        <v>66</v>
      </c>
      <c r="N3119" t="s">
        <v>41</v>
      </c>
      <c r="O3119">
        <v>1.2869999999999999</v>
      </c>
      <c r="P3119" t="s">
        <v>28</v>
      </c>
      <c r="Q3119" t="s">
        <v>29</v>
      </c>
      <c r="R3119">
        <v>4.5999999999999996</v>
      </c>
      <c r="S3119">
        <v>0</v>
      </c>
      <c r="T3119">
        <v>6.72</v>
      </c>
      <c r="U3119">
        <v>-1.3</v>
      </c>
      <c r="V3119" t="s">
        <v>697</v>
      </c>
      <c r="W3119" t="s">
        <v>31</v>
      </c>
      <c r="X3119">
        <v>1</v>
      </c>
      <c r="Y3119" t="str">
        <f>IF(tblRides[[#This Row],[supply_demand_ratio]]&lt;0.8,"Below 0.8",IF(tblRides[[#This Row],[supply_demand_ratio]]&lt;1,"Between 0.8-1.0",IF(tblRides[[#This Row],[supply_demand_ratio]]&lt;=1.2,"Between 1.0-1.2","Above 1.2")))</f>
        <v>Above 1.2</v>
      </c>
    </row>
    <row r="3120" spans="1:25" x14ac:dyDescent="0.3">
      <c r="A3120" t="s">
        <v>3175</v>
      </c>
      <c r="B3120" s="1">
        <v>46050.677777777775</v>
      </c>
      <c r="C3120" s="2">
        <v>46050</v>
      </c>
      <c r="D3120">
        <v>16</v>
      </c>
      <c r="E3120" t="s">
        <v>43</v>
      </c>
      <c r="F3120" t="s">
        <v>26</v>
      </c>
      <c r="G3120">
        <v>2.5</v>
      </c>
      <c r="H3120">
        <v>89.19</v>
      </c>
      <c r="I3120">
        <v>91.15</v>
      </c>
      <c r="J3120">
        <v>1.1000000000000001</v>
      </c>
      <c r="K3120">
        <v>6.4</v>
      </c>
      <c r="L3120">
        <v>4.4000000000000004</v>
      </c>
      <c r="M3120">
        <v>56</v>
      </c>
      <c r="N3120" t="s">
        <v>41</v>
      </c>
      <c r="O3120">
        <v>1.708</v>
      </c>
      <c r="P3120" t="s">
        <v>28</v>
      </c>
      <c r="Q3120" t="s">
        <v>29</v>
      </c>
      <c r="R3120">
        <v>5</v>
      </c>
      <c r="S3120">
        <v>87</v>
      </c>
      <c r="T3120">
        <v>1.96</v>
      </c>
      <c r="U3120">
        <v>-2</v>
      </c>
      <c r="V3120" t="s">
        <v>697</v>
      </c>
      <c r="W3120" t="s">
        <v>45</v>
      </c>
      <c r="X3120">
        <v>1</v>
      </c>
      <c r="Y3120" t="str">
        <f>IF(tblRides[[#This Row],[supply_demand_ratio]]&lt;0.8,"Below 0.8",IF(tblRides[[#This Row],[supply_demand_ratio]]&lt;1,"Between 0.8-1.0",IF(tblRides[[#This Row],[supply_demand_ratio]]&lt;=1.2,"Between 1.0-1.2","Above 1.2")))</f>
        <v>Above 1.2</v>
      </c>
    </row>
    <row r="3121" spans="1:25" x14ac:dyDescent="0.3">
      <c r="A3121" t="s">
        <v>3176</v>
      </c>
      <c r="B3121" s="1">
        <v>46050.68472222222</v>
      </c>
      <c r="C3121" s="2">
        <v>46050</v>
      </c>
      <c r="D3121">
        <v>16</v>
      </c>
      <c r="E3121" t="s">
        <v>36</v>
      </c>
      <c r="F3121" t="s">
        <v>26</v>
      </c>
      <c r="G3121">
        <v>9.3000000000000007</v>
      </c>
      <c r="H3121">
        <v>195.96</v>
      </c>
      <c r="I3121">
        <v>196.95</v>
      </c>
      <c r="J3121">
        <v>1</v>
      </c>
      <c r="K3121">
        <v>2.4</v>
      </c>
      <c r="L3121">
        <v>1</v>
      </c>
      <c r="M3121">
        <v>77</v>
      </c>
      <c r="N3121" t="s">
        <v>41</v>
      </c>
      <c r="O3121">
        <v>1.04</v>
      </c>
      <c r="P3121" t="s">
        <v>28</v>
      </c>
      <c r="Q3121" t="s">
        <v>29</v>
      </c>
      <c r="R3121">
        <v>4.5199999999999996</v>
      </c>
      <c r="S3121">
        <v>6</v>
      </c>
      <c r="T3121">
        <v>0.99</v>
      </c>
      <c r="U3121">
        <v>-1.4</v>
      </c>
      <c r="V3121" t="s">
        <v>697</v>
      </c>
      <c r="W3121" t="s">
        <v>31</v>
      </c>
      <c r="X3121">
        <v>1</v>
      </c>
      <c r="Y3121" t="str">
        <f>IF(tblRides[[#This Row],[supply_demand_ratio]]&lt;0.8,"Below 0.8",IF(tblRides[[#This Row],[supply_demand_ratio]]&lt;1,"Between 0.8-1.0",IF(tblRides[[#This Row],[supply_demand_ratio]]&lt;=1.2,"Between 1.0-1.2","Above 1.2")))</f>
        <v>Between 1.0-1.2</v>
      </c>
    </row>
    <row r="3122" spans="1:25" x14ac:dyDescent="0.3">
      <c r="A3122" t="s">
        <v>3177</v>
      </c>
      <c r="B3122" s="1">
        <v>46050.686111111114</v>
      </c>
      <c r="C3122" s="2">
        <v>46050</v>
      </c>
      <c r="D3122">
        <v>16</v>
      </c>
      <c r="E3122" t="s">
        <v>43</v>
      </c>
      <c r="F3122" t="s">
        <v>26</v>
      </c>
      <c r="G3122">
        <v>12.8</v>
      </c>
      <c r="H3122">
        <v>252.83</v>
      </c>
      <c r="I3122">
        <v>243.38</v>
      </c>
      <c r="J3122">
        <v>1</v>
      </c>
      <c r="K3122">
        <v>8.4</v>
      </c>
      <c r="L3122">
        <v>8.8000000000000007</v>
      </c>
      <c r="M3122">
        <v>61</v>
      </c>
      <c r="N3122" t="s">
        <v>41</v>
      </c>
      <c r="O3122">
        <v>1.8420000000000001</v>
      </c>
      <c r="P3122" t="s">
        <v>28</v>
      </c>
      <c r="Q3122" t="s">
        <v>29</v>
      </c>
      <c r="R3122">
        <v>5</v>
      </c>
      <c r="S3122">
        <v>9</v>
      </c>
      <c r="T3122">
        <v>-9.4499999999999993</v>
      </c>
      <c r="U3122">
        <v>0.4</v>
      </c>
      <c r="V3122" t="s">
        <v>697</v>
      </c>
      <c r="W3122" t="s">
        <v>45</v>
      </c>
      <c r="X3122">
        <v>1</v>
      </c>
      <c r="Y3122" t="str">
        <f>IF(tblRides[[#This Row],[supply_demand_ratio]]&lt;0.8,"Below 0.8",IF(tblRides[[#This Row],[supply_demand_ratio]]&lt;1,"Between 0.8-1.0",IF(tblRides[[#This Row],[supply_demand_ratio]]&lt;=1.2,"Between 1.0-1.2","Above 1.2")))</f>
        <v>Above 1.2</v>
      </c>
    </row>
    <row r="3123" spans="1:25" x14ac:dyDescent="0.3">
      <c r="A3123" t="s">
        <v>3178</v>
      </c>
      <c r="B3123" s="1">
        <v>46050.689583333333</v>
      </c>
      <c r="C3123" s="2">
        <v>46050</v>
      </c>
      <c r="D3123">
        <v>16</v>
      </c>
      <c r="E3123" t="s">
        <v>33</v>
      </c>
      <c r="F3123" t="s">
        <v>26</v>
      </c>
      <c r="G3123">
        <v>2.4</v>
      </c>
      <c r="H3123">
        <v>73.959999999999994</v>
      </c>
      <c r="J3123">
        <v>1</v>
      </c>
      <c r="K3123">
        <v>6.8</v>
      </c>
      <c r="L3123">
        <v>9</v>
      </c>
      <c r="M3123">
        <v>74</v>
      </c>
      <c r="N3123" t="s">
        <v>41</v>
      </c>
      <c r="O3123">
        <v>1.024</v>
      </c>
      <c r="P3123" t="s">
        <v>37</v>
      </c>
      <c r="Q3123" t="s">
        <v>38</v>
      </c>
      <c r="R3123">
        <v>4.67</v>
      </c>
      <c r="S3123">
        <v>4</v>
      </c>
      <c r="U3123">
        <v>2.2000000000000002</v>
      </c>
      <c r="V3123" t="s">
        <v>697</v>
      </c>
      <c r="W3123" t="s">
        <v>45</v>
      </c>
      <c r="X3123">
        <v>0</v>
      </c>
      <c r="Y3123" t="str">
        <f>IF(tblRides[[#This Row],[supply_demand_ratio]]&lt;0.8,"Below 0.8",IF(tblRides[[#This Row],[supply_demand_ratio]]&lt;1,"Between 0.8-1.0",IF(tblRides[[#This Row],[supply_demand_ratio]]&lt;=1.2,"Between 1.0-1.2","Above 1.2")))</f>
        <v>Between 1.0-1.2</v>
      </c>
    </row>
    <row r="3124" spans="1:25" x14ac:dyDescent="0.3">
      <c r="A3124" t="s">
        <v>3179</v>
      </c>
      <c r="B3124" s="1">
        <v>46050.693749999999</v>
      </c>
      <c r="C3124" s="2">
        <v>46050</v>
      </c>
      <c r="D3124">
        <v>16</v>
      </c>
      <c r="E3124" t="s">
        <v>36</v>
      </c>
      <c r="F3124" t="s">
        <v>26</v>
      </c>
      <c r="G3124">
        <v>8.3000000000000007</v>
      </c>
      <c r="H3124">
        <v>176.89</v>
      </c>
      <c r="I3124">
        <v>175.07</v>
      </c>
      <c r="J3124">
        <v>1</v>
      </c>
      <c r="K3124">
        <v>4.0999999999999996</v>
      </c>
      <c r="L3124">
        <v>7.7</v>
      </c>
      <c r="M3124">
        <v>84</v>
      </c>
      <c r="N3124" t="s">
        <v>27</v>
      </c>
      <c r="O3124">
        <v>0.85699999999999998</v>
      </c>
      <c r="P3124" t="s">
        <v>28</v>
      </c>
      <c r="Q3124" t="s">
        <v>29</v>
      </c>
      <c r="R3124">
        <v>5</v>
      </c>
      <c r="S3124">
        <v>2</v>
      </c>
      <c r="T3124">
        <v>-1.82</v>
      </c>
      <c r="U3124">
        <v>3.6</v>
      </c>
      <c r="V3124" t="s">
        <v>697</v>
      </c>
      <c r="W3124" t="s">
        <v>31</v>
      </c>
      <c r="X3124">
        <v>1</v>
      </c>
      <c r="Y3124" t="str">
        <f>IF(tblRides[[#This Row],[supply_demand_ratio]]&lt;0.8,"Below 0.8",IF(tblRides[[#This Row],[supply_demand_ratio]]&lt;1,"Between 0.8-1.0",IF(tblRides[[#This Row],[supply_demand_ratio]]&lt;=1.2,"Between 1.0-1.2","Above 1.2")))</f>
        <v>Between 0.8-1.0</v>
      </c>
    </row>
    <row r="3125" spans="1:25" x14ac:dyDescent="0.3">
      <c r="A3125" t="s">
        <v>3180</v>
      </c>
      <c r="B3125" s="1">
        <v>46050.695138888892</v>
      </c>
      <c r="C3125" s="2">
        <v>46050</v>
      </c>
      <c r="D3125">
        <v>16</v>
      </c>
      <c r="E3125" t="s">
        <v>25</v>
      </c>
      <c r="F3125" t="s">
        <v>34</v>
      </c>
      <c r="G3125">
        <v>11.3</v>
      </c>
      <c r="H3125">
        <v>242.72</v>
      </c>
      <c r="I3125">
        <v>226.69</v>
      </c>
      <c r="J3125">
        <v>1.2</v>
      </c>
      <c r="K3125">
        <v>3.7</v>
      </c>
      <c r="L3125">
        <v>6.8</v>
      </c>
      <c r="M3125">
        <v>114</v>
      </c>
      <c r="N3125" t="s">
        <v>27</v>
      </c>
      <c r="O3125">
        <v>0.84399999999999997</v>
      </c>
      <c r="P3125" t="s">
        <v>28</v>
      </c>
      <c r="Q3125" t="s">
        <v>29</v>
      </c>
      <c r="R3125">
        <v>4.74</v>
      </c>
      <c r="S3125">
        <v>0</v>
      </c>
      <c r="T3125">
        <v>-16.03</v>
      </c>
      <c r="U3125">
        <v>3.1</v>
      </c>
      <c r="V3125" t="s">
        <v>697</v>
      </c>
      <c r="W3125" t="s">
        <v>31</v>
      </c>
      <c r="X3125">
        <v>1</v>
      </c>
      <c r="Y3125" t="str">
        <f>IF(tblRides[[#This Row],[supply_demand_ratio]]&lt;0.8,"Below 0.8",IF(tblRides[[#This Row],[supply_demand_ratio]]&lt;1,"Between 0.8-1.0",IF(tblRides[[#This Row],[supply_demand_ratio]]&lt;=1.2,"Between 1.0-1.2","Above 1.2")))</f>
        <v>Between 0.8-1.0</v>
      </c>
    </row>
    <row r="3126" spans="1:25" x14ac:dyDescent="0.3">
      <c r="A3126" t="s">
        <v>3181</v>
      </c>
      <c r="B3126" s="1">
        <v>46050.701388888891</v>
      </c>
      <c r="C3126" s="2">
        <v>46050</v>
      </c>
      <c r="D3126">
        <v>16</v>
      </c>
      <c r="E3126" t="s">
        <v>62</v>
      </c>
      <c r="F3126" t="s">
        <v>26</v>
      </c>
      <c r="G3126">
        <v>1.6</v>
      </c>
      <c r="H3126">
        <v>75.34</v>
      </c>
      <c r="I3126">
        <v>76.78</v>
      </c>
      <c r="J3126">
        <v>1.2</v>
      </c>
      <c r="K3126">
        <v>5.0999999999999996</v>
      </c>
      <c r="L3126">
        <v>8.8000000000000007</v>
      </c>
      <c r="M3126">
        <v>60</v>
      </c>
      <c r="N3126" t="s">
        <v>41</v>
      </c>
      <c r="O3126">
        <v>1.728</v>
      </c>
      <c r="P3126" t="s">
        <v>28</v>
      </c>
      <c r="Q3126" t="s">
        <v>29</v>
      </c>
      <c r="R3126">
        <v>4.88</v>
      </c>
      <c r="S3126">
        <v>9</v>
      </c>
      <c r="T3126">
        <v>1.44</v>
      </c>
      <c r="U3126">
        <v>3.7</v>
      </c>
      <c r="V3126" t="s">
        <v>697</v>
      </c>
      <c r="W3126" t="s">
        <v>45</v>
      </c>
      <c r="X3126">
        <v>1</v>
      </c>
      <c r="Y3126" t="str">
        <f>IF(tblRides[[#This Row],[supply_demand_ratio]]&lt;0.8,"Below 0.8",IF(tblRides[[#This Row],[supply_demand_ratio]]&lt;1,"Between 0.8-1.0",IF(tblRides[[#This Row],[supply_demand_ratio]]&lt;=1.2,"Between 1.0-1.2","Above 1.2")))</f>
        <v>Above 1.2</v>
      </c>
    </row>
    <row r="3127" spans="1:25" x14ac:dyDescent="0.3">
      <c r="A3127" t="s">
        <v>3182</v>
      </c>
      <c r="B3127" s="1">
        <v>46050.704861111109</v>
      </c>
      <c r="C3127" s="2">
        <v>46050</v>
      </c>
      <c r="D3127">
        <v>16</v>
      </c>
      <c r="E3127" t="s">
        <v>43</v>
      </c>
      <c r="F3127" t="s">
        <v>26</v>
      </c>
      <c r="G3127">
        <v>3.1</v>
      </c>
      <c r="H3127">
        <v>84.02</v>
      </c>
      <c r="I3127">
        <v>81.42</v>
      </c>
      <c r="J3127">
        <v>1</v>
      </c>
      <c r="K3127">
        <v>2</v>
      </c>
      <c r="L3127">
        <v>2.1</v>
      </c>
      <c r="M3127">
        <v>58</v>
      </c>
      <c r="N3127" t="s">
        <v>41</v>
      </c>
      <c r="O3127">
        <v>1.321</v>
      </c>
      <c r="P3127" t="s">
        <v>28</v>
      </c>
      <c r="Q3127" t="s">
        <v>29</v>
      </c>
      <c r="R3127">
        <v>4.49</v>
      </c>
      <c r="S3127">
        <v>1</v>
      </c>
      <c r="T3127">
        <v>-2.6</v>
      </c>
      <c r="U3127">
        <v>0.1</v>
      </c>
      <c r="V3127" t="s">
        <v>697</v>
      </c>
      <c r="W3127" t="s">
        <v>31</v>
      </c>
      <c r="X3127">
        <v>1</v>
      </c>
      <c r="Y3127" t="str">
        <f>IF(tblRides[[#This Row],[supply_demand_ratio]]&lt;0.8,"Below 0.8",IF(tblRides[[#This Row],[supply_demand_ratio]]&lt;1,"Between 0.8-1.0",IF(tblRides[[#This Row],[supply_demand_ratio]]&lt;=1.2,"Between 1.0-1.2","Above 1.2")))</f>
        <v>Above 1.2</v>
      </c>
    </row>
    <row r="3128" spans="1:25" x14ac:dyDescent="0.3">
      <c r="A3128" t="s">
        <v>3183</v>
      </c>
      <c r="B3128" s="1">
        <v>46050.707638888889</v>
      </c>
      <c r="C3128" s="2">
        <v>46050</v>
      </c>
      <c r="D3128">
        <v>16</v>
      </c>
      <c r="E3128" t="s">
        <v>43</v>
      </c>
      <c r="F3128" t="s">
        <v>26</v>
      </c>
      <c r="G3128">
        <v>12.3</v>
      </c>
      <c r="H3128">
        <v>192.26</v>
      </c>
      <c r="J3128">
        <v>1</v>
      </c>
      <c r="K3128">
        <v>4.4000000000000004</v>
      </c>
      <c r="L3128">
        <v>3.5</v>
      </c>
      <c r="M3128">
        <v>67</v>
      </c>
      <c r="N3128" t="s">
        <v>41</v>
      </c>
      <c r="O3128">
        <v>1.9790000000000001</v>
      </c>
      <c r="P3128" t="s">
        <v>37</v>
      </c>
      <c r="Q3128" t="s">
        <v>103</v>
      </c>
      <c r="R3128">
        <v>4.38</v>
      </c>
      <c r="S3128">
        <v>12</v>
      </c>
      <c r="U3128">
        <v>-0.9</v>
      </c>
      <c r="V3128" t="s">
        <v>697</v>
      </c>
      <c r="W3128" t="s">
        <v>31</v>
      </c>
      <c r="X3128">
        <v>0</v>
      </c>
      <c r="Y3128" t="str">
        <f>IF(tblRides[[#This Row],[supply_demand_ratio]]&lt;0.8,"Below 0.8",IF(tblRides[[#This Row],[supply_demand_ratio]]&lt;1,"Between 0.8-1.0",IF(tblRides[[#This Row],[supply_demand_ratio]]&lt;=1.2,"Between 1.0-1.2","Above 1.2")))</f>
        <v>Above 1.2</v>
      </c>
    </row>
    <row r="3129" spans="1:25" x14ac:dyDescent="0.3">
      <c r="A3129" t="s">
        <v>3184</v>
      </c>
      <c r="B3129" s="1">
        <v>46050.725694444445</v>
      </c>
      <c r="C3129" s="2">
        <v>46050</v>
      </c>
      <c r="D3129">
        <v>17</v>
      </c>
      <c r="E3129" t="s">
        <v>36</v>
      </c>
      <c r="F3129" t="s">
        <v>34</v>
      </c>
      <c r="G3129">
        <v>12.3</v>
      </c>
      <c r="H3129">
        <v>248.96</v>
      </c>
      <c r="J3129">
        <v>1</v>
      </c>
      <c r="K3129">
        <v>5.2</v>
      </c>
      <c r="L3129">
        <v>3.2</v>
      </c>
      <c r="M3129">
        <v>100</v>
      </c>
      <c r="N3129" t="s">
        <v>27</v>
      </c>
      <c r="O3129">
        <v>1</v>
      </c>
      <c r="P3129" t="s">
        <v>58</v>
      </c>
      <c r="Q3129" t="s">
        <v>108</v>
      </c>
      <c r="R3129">
        <v>4.99</v>
      </c>
      <c r="S3129">
        <v>0</v>
      </c>
      <c r="U3129">
        <v>-2</v>
      </c>
      <c r="V3129" t="s">
        <v>697</v>
      </c>
      <c r="W3129" t="s">
        <v>45</v>
      </c>
      <c r="X3129">
        <v>0</v>
      </c>
      <c r="Y3129" t="str">
        <f>IF(tblRides[[#This Row],[supply_demand_ratio]]&lt;0.8,"Below 0.8",IF(tblRides[[#This Row],[supply_demand_ratio]]&lt;1,"Between 0.8-1.0",IF(tblRides[[#This Row],[supply_demand_ratio]]&lt;=1.2,"Between 1.0-1.2","Above 1.2")))</f>
        <v>Between 1.0-1.2</v>
      </c>
    </row>
    <row r="3130" spans="1:25" x14ac:dyDescent="0.3">
      <c r="A3130" t="s">
        <v>3185</v>
      </c>
      <c r="B3130" s="1">
        <v>46050.731249999997</v>
      </c>
      <c r="C3130" s="2">
        <v>46050</v>
      </c>
      <c r="D3130">
        <v>17</v>
      </c>
      <c r="E3130" t="s">
        <v>33</v>
      </c>
      <c r="F3130" t="s">
        <v>26</v>
      </c>
      <c r="G3130">
        <v>5.7</v>
      </c>
      <c r="H3130">
        <v>157.33000000000001</v>
      </c>
      <c r="I3130">
        <v>148.12</v>
      </c>
      <c r="J3130">
        <v>1.2</v>
      </c>
      <c r="K3130">
        <v>7.5</v>
      </c>
      <c r="L3130">
        <v>13</v>
      </c>
      <c r="M3130">
        <v>66</v>
      </c>
      <c r="N3130" t="s">
        <v>27</v>
      </c>
      <c r="O3130">
        <v>0.72299999999999998</v>
      </c>
      <c r="P3130" t="s">
        <v>28</v>
      </c>
      <c r="Q3130" t="s">
        <v>29</v>
      </c>
      <c r="R3130">
        <v>5</v>
      </c>
      <c r="S3130">
        <v>4</v>
      </c>
      <c r="T3130">
        <v>-9.2100000000000009</v>
      </c>
      <c r="U3130">
        <v>5.5</v>
      </c>
      <c r="V3130" t="s">
        <v>697</v>
      </c>
      <c r="W3130" t="s">
        <v>45</v>
      </c>
      <c r="X3130">
        <v>1</v>
      </c>
      <c r="Y3130" t="str">
        <f>IF(tblRides[[#This Row],[supply_demand_ratio]]&lt;0.8,"Below 0.8",IF(tblRides[[#This Row],[supply_demand_ratio]]&lt;1,"Between 0.8-1.0",IF(tblRides[[#This Row],[supply_demand_ratio]]&lt;=1.2,"Between 1.0-1.2","Above 1.2")))</f>
        <v>Below 0.8</v>
      </c>
    </row>
    <row r="3131" spans="1:25" x14ac:dyDescent="0.3">
      <c r="A3131" t="s">
        <v>3186</v>
      </c>
      <c r="B3131" s="1">
        <v>46050.749305555553</v>
      </c>
      <c r="C3131" s="2">
        <v>46050</v>
      </c>
      <c r="D3131">
        <v>17</v>
      </c>
      <c r="E3131" t="s">
        <v>43</v>
      </c>
      <c r="F3131" t="s">
        <v>26</v>
      </c>
      <c r="G3131">
        <v>7</v>
      </c>
      <c r="H3131">
        <v>164.48</v>
      </c>
      <c r="I3131">
        <v>166.93</v>
      </c>
      <c r="J3131">
        <v>1.1000000000000001</v>
      </c>
      <c r="K3131">
        <v>7.3</v>
      </c>
      <c r="L3131">
        <v>10.4</v>
      </c>
      <c r="M3131">
        <v>52</v>
      </c>
      <c r="N3131" t="s">
        <v>41</v>
      </c>
      <c r="O3131">
        <v>1.18</v>
      </c>
      <c r="P3131" t="s">
        <v>28</v>
      </c>
      <c r="Q3131" t="s">
        <v>29</v>
      </c>
      <c r="R3131">
        <v>4.57</v>
      </c>
      <c r="S3131">
        <v>4</v>
      </c>
      <c r="T3131">
        <v>2.4500000000000002</v>
      </c>
      <c r="U3131">
        <v>3.1</v>
      </c>
      <c r="V3131" t="s">
        <v>697</v>
      </c>
      <c r="W3131" t="s">
        <v>45</v>
      </c>
      <c r="X3131">
        <v>1</v>
      </c>
      <c r="Y3131" t="str">
        <f>IF(tblRides[[#This Row],[supply_demand_ratio]]&lt;0.8,"Below 0.8",IF(tblRides[[#This Row],[supply_demand_ratio]]&lt;1,"Between 0.8-1.0",IF(tblRides[[#This Row],[supply_demand_ratio]]&lt;=1.2,"Between 1.0-1.2","Above 1.2")))</f>
        <v>Between 1.0-1.2</v>
      </c>
    </row>
    <row r="3132" spans="1:25" x14ac:dyDescent="0.3">
      <c r="A3132" t="s">
        <v>3187</v>
      </c>
      <c r="B3132" s="1">
        <v>46050.754166666666</v>
      </c>
      <c r="C3132" s="2">
        <v>46050</v>
      </c>
      <c r="D3132">
        <v>18</v>
      </c>
      <c r="E3132" t="s">
        <v>33</v>
      </c>
      <c r="F3132" t="s">
        <v>26</v>
      </c>
      <c r="G3132">
        <v>9</v>
      </c>
      <c r="H3132">
        <v>211.13</v>
      </c>
      <c r="I3132">
        <v>211.29</v>
      </c>
      <c r="J3132">
        <v>1.1000000000000001</v>
      </c>
      <c r="K3132">
        <v>8.3000000000000007</v>
      </c>
      <c r="L3132">
        <v>8</v>
      </c>
      <c r="M3132">
        <v>83</v>
      </c>
      <c r="N3132" t="s">
        <v>27</v>
      </c>
      <c r="O3132">
        <v>0.85399999999999998</v>
      </c>
      <c r="P3132" t="s">
        <v>28</v>
      </c>
      <c r="Q3132" t="s">
        <v>29</v>
      </c>
      <c r="R3132">
        <v>5</v>
      </c>
      <c r="S3132">
        <v>11</v>
      </c>
      <c r="T3132">
        <v>0.16</v>
      </c>
      <c r="U3132">
        <v>-0.3</v>
      </c>
      <c r="V3132" t="s">
        <v>697</v>
      </c>
      <c r="W3132" t="s">
        <v>45</v>
      </c>
      <c r="X3132">
        <v>1</v>
      </c>
      <c r="Y3132" t="str">
        <f>IF(tblRides[[#This Row],[supply_demand_ratio]]&lt;0.8,"Below 0.8",IF(tblRides[[#This Row],[supply_demand_ratio]]&lt;1,"Between 0.8-1.0",IF(tblRides[[#This Row],[supply_demand_ratio]]&lt;=1.2,"Between 1.0-1.2","Above 1.2")))</f>
        <v>Between 0.8-1.0</v>
      </c>
    </row>
    <row r="3133" spans="1:25" x14ac:dyDescent="0.3">
      <c r="A3133" t="s">
        <v>3188</v>
      </c>
      <c r="B3133" s="1">
        <v>46050.761111111111</v>
      </c>
      <c r="C3133" s="2">
        <v>46050</v>
      </c>
      <c r="D3133">
        <v>18</v>
      </c>
      <c r="E3133" t="s">
        <v>62</v>
      </c>
      <c r="F3133" t="s">
        <v>34</v>
      </c>
      <c r="G3133">
        <v>11</v>
      </c>
      <c r="H3133">
        <v>226.38</v>
      </c>
      <c r="J3133">
        <v>1</v>
      </c>
      <c r="K3133">
        <v>8</v>
      </c>
      <c r="L3133">
        <v>9</v>
      </c>
      <c r="M3133">
        <v>43</v>
      </c>
      <c r="N3133" t="s">
        <v>41</v>
      </c>
      <c r="O3133">
        <v>0.90500000000000003</v>
      </c>
      <c r="P3133" t="s">
        <v>58</v>
      </c>
      <c r="Q3133" t="s">
        <v>108</v>
      </c>
      <c r="R3133">
        <v>4.34</v>
      </c>
      <c r="S3133">
        <v>0</v>
      </c>
      <c r="U3133">
        <v>1</v>
      </c>
      <c r="V3133" t="s">
        <v>697</v>
      </c>
      <c r="W3133" t="s">
        <v>45</v>
      </c>
      <c r="X3133">
        <v>0</v>
      </c>
      <c r="Y3133" t="str">
        <f>IF(tblRides[[#This Row],[supply_demand_ratio]]&lt;0.8,"Below 0.8",IF(tblRides[[#This Row],[supply_demand_ratio]]&lt;1,"Between 0.8-1.0",IF(tblRides[[#This Row],[supply_demand_ratio]]&lt;=1.2,"Between 1.0-1.2","Above 1.2")))</f>
        <v>Between 0.8-1.0</v>
      </c>
    </row>
    <row r="3134" spans="1:25" x14ac:dyDescent="0.3">
      <c r="A3134" t="s">
        <v>3189</v>
      </c>
      <c r="B3134" s="1">
        <v>46050.775000000001</v>
      </c>
      <c r="C3134" s="2">
        <v>46050</v>
      </c>
      <c r="D3134">
        <v>18</v>
      </c>
      <c r="E3134" t="s">
        <v>36</v>
      </c>
      <c r="F3134" t="s">
        <v>34</v>
      </c>
      <c r="G3134">
        <v>6.5</v>
      </c>
      <c r="H3134">
        <v>188.71</v>
      </c>
      <c r="I3134">
        <v>184.3</v>
      </c>
      <c r="J3134">
        <v>1.3</v>
      </c>
      <c r="K3134">
        <v>9</v>
      </c>
      <c r="L3134">
        <v>13.1</v>
      </c>
      <c r="M3134">
        <v>97</v>
      </c>
      <c r="N3134" t="s">
        <v>72</v>
      </c>
      <c r="O3134">
        <v>0.64200000000000002</v>
      </c>
      <c r="P3134" t="s">
        <v>28</v>
      </c>
      <c r="Q3134" t="s">
        <v>29</v>
      </c>
      <c r="R3134">
        <v>4.72</v>
      </c>
      <c r="S3134">
        <v>0</v>
      </c>
      <c r="T3134">
        <v>-4.41</v>
      </c>
      <c r="U3134">
        <v>4.0999999999999996</v>
      </c>
      <c r="V3134" t="s">
        <v>697</v>
      </c>
      <c r="W3134" t="s">
        <v>45</v>
      </c>
      <c r="X3134">
        <v>1</v>
      </c>
      <c r="Y3134" t="str">
        <f>IF(tblRides[[#This Row],[supply_demand_ratio]]&lt;0.8,"Below 0.8",IF(tblRides[[#This Row],[supply_demand_ratio]]&lt;1,"Between 0.8-1.0",IF(tblRides[[#This Row],[supply_demand_ratio]]&lt;=1.2,"Between 1.0-1.2","Above 1.2")))</f>
        <v>Below 0.8</v>
      </c>
    </row>
    <row r="3135" spans="1:25" x14ac:dyDescent="0.3">
      <c r="A3135" t="s">
        <v>3190</v>
      </c>
      <c r="B3135" s="1">
        <v>46050.779861111114</v>
      </c>
      <c r="C3135" s="2">
        <v>46050</v>
      </c>
      <c r="D3135">
        <v>18</v>
      </c>
      <c r="E3135" t="s">
        <v>36</v>
      </c>
      <c r="F3135" t="s">
        <v>26</v>
      </c>
      <c r="G3135">
        <v>11</v>
      </c>
      <c r="H3135">
        <v>249.42</v>
      </c>
      <c r="J3135">
        <v>1.2</v>
      </c>
      <c r="K3135">
        <v>8</v>
      </c>
      <c r="L3135">
        <v>6.8</v>
      </c>
      <c r="M3135">
        <v>84</v>
      </c>
      <c r="N3135" t="s">
        <v>27</v>
      </c>
      <c r="O3135">
        <v>0.66400000000000003</v>
      </c>
      <c r="P3135" t="s">
        <v>37</v>
      </c>
      <c r="Q3135" t="s">
        <v>103</v>
      </c>
      <c r="R3135">
        <v>4.6100000000000003</v>
      </c>
      <c r="S3135">
        <v>16</v>
      </c>
      <c r="U3135">
        <v>-1.2</v>
      </c>
      <c r="V3135" t="s">
        <v>697</v>
      </c>
      <c r="W3135" t="s">
        <v>45</v>
      </c>
      <c r="X3135">
        <v>0</v>
      </c>
      <c r="Y3135" t="str">
        <f>IF(tblRides[[#This Row],[supply_demand_ratio]]&lt;0.8,"Below 0.8",IF(tblRides[[#This Row],[supply_demand_ratio]]&lt;1,"Between 0.8-1.0",IF(tblRides[[#This Row],[supply_demand_ratio]]&lt;=1.2,"Between 1.0-1.2","Above 1.2")))</f>
        <v>Below 0.8</v>
      </c>
    </row>
    <row r="3136" spans="1:25" x14ac:dyDescent="0.3">
      <c r="A3136" t="s">
        <v>3191</v>
      </c>
      <c r="B3136" s="1">
        <v>46050.780555555553</v>
      </c>
      <c r="C3136" s="2">
        <v>46050</v>
      </c>
      <c r="D3136">
        <v>18</v>
      </c>
      <c r="E3136" t="s">
        <v>25</v>
      </c>
      <c r="F3136" t="s">
        <v>26</v>
      </c>
      <c r="G3136">
        <v>1</v>
      </c>
      <c r="H3136">
        <v>77.55</v>
      </c>
      <c r="I3136">
        <v>78.44</v>
      </c>
      <c r="J3136">
        <v>1.4</v>
      </c>
      <c r="K3136">
        <v>7.4</v>
      </c>
      <c r="L3136">
        <v>9.3000000000000007</v>
      </c>
      <c r="M3136">
        <v>105</v>
      </c>
      <c r="N3136" t="s">
        <v>72</v>
      </c>
      <c r="O3136">
        <v>0.58299999999999996</v>
      </c>
      <c r="P3136" t="s">
        <v>28</v>
      </c>
      <c r="Q3136" t="s">
        <v>29</v>
      </c>
      <c r="R3136">
        <v>4.6900000000000004</v>
      </c>
      <c r="S3136">
        <v>3</v>
      </c>
      <c r="T3136">
        <v>0.89</v>
      </c>
      <c r="U3136">
        <v>1.9</v>
      </c>
      <c r="V3136" t="s">
        <v>697</v>
      </c>
      <c r="W3136" t="s">
        <v>45</v>
      </c>
      <c r="X3136">
        <v>1</v>
      </c>
      <c r="Y3136" t="str">
        <f>IF(tblRides[[#This Row],[supply_demand_ratio]]&lt;0.8,"Below 0.8",IF(tblRides[[#This Row],[supply_demand_ratio]]&lt;1,"Between 0.8-1.0",IF(tblRides[[#This Row],[supply_demand_ratio]]&lt;=1.2,"Between 1.0-1.2","Above 1.2")))</f>
        <v>Below 0.8</v>
      </c>
    </row>
    <row r="3137" spans="1:25" x14ac:dyDescent="0.3">
      <c r="A3137" t="s">
        <v>3192</v>
      </c>
      <c r="B3137" s="1">
        <v>46050.786805555559</v>
      </c>
      <c r="C3137" s="2">
        <v>46050</v>
      </c>
      <c r="D3137">
        <v>18</v>
      </c>
      <c r="E3137" t="s">
        <v>43</v>
      </c>
      <c r="F3137" t="s">
        <v>34</v>
      </c>
      <c r="G3137">
        <v>5.2</v>
      </c>
      <c r="H3137">
        <v>121.65</v>
      </c>
      <c r="I3137">
        <v>121.56</v>
      </c>
      <c r="J3137">
        <v>1</v>
      </c>
      <c r="K3137">
        <v>2</v>
      </c>
      <c r="L3137">
        <v>2.2000000000000002</v>
      </c>
      <c r="M3137">
        <v>55</v>
      </c>
      <c r="N3137" t="s">
        <v>41</v>
      </c>
      <c r="O3137">
        <v>0.98799999999999999</v>
      </c>
      <c r="P3137" t="s">
        <v>28</v>
      </c>
      <c r="Q3137" t="s">
        <v>29</v>
      </c>
      <c r="R3137">
        <v>4.9800000000000004</v>
      </c>
      <c r="S3137">
        <v>0</v>
      </c>
      <c r="T3137">
        <v>-0.09</v>
      </c>
      <c r="U3137">
        <v>0.2</v>
      </c>
      <c r="V3137" t="s">
        <v>697</v>
      </c>
      <c r="W3137" t="s">
        <v>31</v>
      </c>
      <c r="X3137">
        <v>1</v>
      </c>
      <c r="Y3137" t="str">
        <f>IF(tblRides[[#This Row],[supply_demand_ratio]]&lt;0.8,"Below 0.8",IF(tblRides[[#This Row],[supply_demand_ratio]]&lt;1,"Between 0.8-1.0",IF(tblRides[[#This Row],[supply_demand_ratio]]&lt;=1.2,"Between 1.0-1.2","Above 1.2")))</f>
        <v>Between 0.8-1.0</v>
      </c>
    </row>
    <row r="3138" spans="1:25" x14ac:dyDescent="0.3">
      <c r="A3138" t="s">
        <v>3193</v>
      </c>
      <c r="B3138" s="1">
        <v>46050.8</v>
      </c>
      <c r="C3138" s="2">
        <v>46050</v>
      </c>
      <c r="D3138">
        <v>19</v>
      </c>
      <c r="E3138" t="s">
        <v>33</v>
      </c>
      <c r="F3138" t="s">
        <v>26</v>
      </c>
      <c r="G3138">
        <v>8.9</v>
      </c>
      <c r="H3138">
        <v>208.28</v>
      </c>
      <c r="I3138">
        <v>212.25</v>
      </c>
      <c r="J3138">
        <v>1.2</v>
      </c>
      <c r="K3138">
        <v>7.9</v>
      </c>
      <c r="L3138">
        <v>12.6</v>
      </c>
      <c r="M3138">
        <v>72</v>
      </c>
      <c r="N3138" t="s">
        <v>27</v>
      </c>
      <c r="O3138">
        <v>0.68200000000000005</v>
      </c>
      <c r="P3138" t="s">
        <v>28</v>
      </c>
      <c r="Q3138" t="s">
        <v>29</v>
      </c>
      <c r="R3138">
        <v>4.38</v>
      </c>
      <c r="S3138">
        <v>14</v>
      </c>
      <c r="T3138">
        <v>3.97</v>
      </c>
      <c r="U3138">
        <v>4.7</v>
      </c>
      <c r="V3138" t="s">
        <v>697</v>
      </c>
      <c r="W3138" t="s">
        <v>45</v>
      </c>
      <c r="X3138">
        <v>1</v>
      </c>
      <c r="Y3138" t="str">
        <f>IF(tblRides[[#This Row],[supply_demand_ratio]]&lt;0.8,"Below 0.8",IF(tblRides[[#This Row],[supply_demand_ratio]]&lt;1,"Between 0.8-1.0",IF(tblRides[[#This Row],[supply_demand_ratio]]&lt;=1.2,"Between 1.0-1.2","Above 1.2")))</f>
        <v>Below 0.8</v>
      </c>
    </row>
    <row r="3139" spans="1:25" x14ac:dyDescent="0.3">
      <c r="A3139" t="s">
        <v>3194</v>
      </c>
      <c r="B3139" s="1">
        <v>46050.824305555558</v>
      </c>
      <c r="C3139" s="2">
        <v>46050</v>
      </c>
      <c r="D3139">
        <v>19</v>
      </c>
      <c r="E3139" t="s">
        <v>25</v>
      </c>
      <c r="F3139" t="s">
        <v>26</v>
      </c>
      <c r="G3139">
        <v>7.6</v>
      </c>
      <c r="H3139">
        <v>204.07</v>
      </c>
      <c r="I3139">
        <v>203.5</v>
      </c>
      <c r="J3139">
        <v>1.3</v>
      </c>
      <c r="K3139">
        <v>5.8</v>
      </c>
      <c r="L3139">
        <v>5.9</v>
      </c>
      <c r="M3139">
        <v>105</v>
      </c>
      <c r="N3139" t="s">
        <v>72</v>
      </c>
      <c r="O3139">
        <v>0.625</v>
      </c>
      <c r="P3139" t="s">
        <v>28</v>
      </c>
      <c r="Q3139" t="s">
        <v>29</v>
      </c>
      <c r="R3139">
        <v>4.7699999999999996</v>
      </c>
      <c r="S3139">
        <v>2</v>
      </c>
      <c r="T3139">
        <v>-0.56999999999999995</v>
      </c>
      <c r="U3139">
        <v>0.1</v>
      </c>
      <c r="V3139" t="s">
        <v>697</v>
      </c>
      <c r="W3139" t="s">
        <v>45</v>
      </c>
      <c r="X3139">
        <v>1</v>
      </c>
      <c r="Y3139" t="str">
        <f>IF(tblRides[[#This Row],[supply_demand_ratio]]&lt;0.8,"Below 0.8",IF(tblRides[[#This Row],[supply_demand_ratio]]&lt;1,"Between 0.8-1.0",IF(tblRides[[#This Row],[supply_demand_ratio]]&lt;=1.2,"Between 1.0-1.2","Above 1.2")))</f>
        <v>Below 0.8</v>
      </c>
    </row>
    <row r="3140" spans="1:25" x14ac:dyDescent="0.3">
      <c r="A3140" t="s">
        <v>3195</v>
      </c>
      <c r="B3140" s="1">
        <v>46050.831944444442</v>
      </c>
      <c r="C3140" s="2">
        <v>46050</v>
      </c>
      <c r="D3140">
        <v>19</v>
      </c>
      <c r="E3140" t="s">
        <v>36</v>
      </c>
      <c r="F3140" t="s">
        <v>26</v>
      </c>
      <c r="G3140">
        <v>14.8</v>
      </c>
      <c r="H3140">
        <v>326.86</v>
      </c>
      <c r="I3140">
        <v>308.18</v>
      </c>
      <c r="J3140">
        <v>1.2</v>
      </c>
      <c r="K3140">
        <v>9.1</v>
      </c>
      <c r="L3140">
        <v>12.2</v>
      </c>
      <c r="M3140">
        <v>66</v>
      </c>
      <c r="N3140" t="s">
        <v>72</v>
      </c>
      <c r="O3140">
        <v>0.48</v>
      </c>
      <c r="P3140" t="s">
        <v>28</v>
      </c>
      <c r="Q3140" t="s">
        <v>29</v>
      </c>
      <c r="R3140">
        <v>4.4000000000000004</v>
      </c>
      <c r="S3140">
        <v>9</v>
      </c>
      <c r="T3140">
        <v>-18.68</v>
      </c>
      <c r="U3140">
        <v>3.1</v>
      </c>
      <c r="V3140" t="s">
        <v>697</v>
      </c>
      <c r="W3140" t="s">
        <v>45</v>
      </c>
      <c r="X3140">
        <v>1</v>
      </c>
      <c r="Y3140" t="str">
        <f>IF(tblRides[[#This Row],[supply_demand_ratio]]&lt;0.8,"Below 0.8",IF(tblRides[[#This Row],[supply_demand_ratio]]&lt;1,"Between 0.8-1.0",IF(tblRides[[#This Row],[supply_demand_ratio]]&lt;=1.2,"Between 1.0-1.2","Above 1.2")))</f>
        <v>Below 0.8</v>
      </c>
    </row>
    <row r="3141" spans="1:25" x14ac:dyDescent="0.3">
      <c r="A3141" t="s">
        <v>3196</v>
      </c>
      <c r="B3141" s="1">
        <v>46050.836111111108</v>
      </c>
      <c r="C3141" s="2">
        <v>46050</v>
      </c>
      <c r="D3141">
        <v>20</v>
      </c>
      <c r="E3141" t="s">
        <v>43</v>
      </c>
      <c r="F3141" t="s">
        <v>26</v>
      </c>
      <c r="G3141">
        <v>3.1</v>
      </c>
      <c r="H3141">
        <v>88.51</v>
      </c>
      <c r="I3141">
        <v>86.95</v>
      </c>
      <c r="J3141">
        <v>1</v>
      </c>
      <c r="K3141">
        <v>2</v>
      </c>
      <c r="L3141">
        <v>1</v>
      </c>
      <c r="M3141">
        <v>49</v>
      </c>
      <c r="N3141" t="s">
        <v>41</v>
      </c>
      <c r="O3141">
        <v>1.1719999999999999</v>
      </c>
      <c r="P3141" t="s">
        <v>28</v>
      </c>
      <c r="Q3141" t="s">
        <v>29</v>
      </c>
      <c r="R3141">
        <v>4.55</v>
      </c>
      <c r="S3141">
        <v>12</v>
      </c>
      <c r="T3141">
        <v>-1.56</v>
      </c>
      <c r="U3141">
        <v>-1</v>
      </c>
      <c r="V3141" t="s">
        <v>697</v>
      </c>
      <c r="W3141" t="s">
        <v>31</v>
      </c>
      <c r="X3141">
        <v>1</v>
      </c>
      <c r="Y3141" t="str">
        <f>IF(tblRides[[#This Row],[supply_demand_ratio]]&lt;0.8,"Below 0.8",IF(tblRides[[#This Row],[supply_demand_ratio]]&lt;1,"Between 0.8-1.0",IF(tblRides[[#This Row],[supply_demand_ratio]]&lt;=1.2,"Between 1.0-1.2","Above 1.2")))</f>
        <v>Between 1.0-1.2</v>
      </c>
    </row>
    <row r="3142" spans="1:25" x14ac:dyDescent="0.3">
      <c r="A3142" t="s">
        <v>3197</v>
      </c>
      <c r="B3142" s="1">
        <v>46050.847916666666</v>
      </c>
      <c r="C3142" s="2">
        <v>46050</v>
      </c>
      <c r="D3142">
        <v>20</v>
      </c>
      <c r="E3142" t="s">
        <v>25</v>
      </c>
      <c r="F3142" t="s">
        <v>26</v>
      </c>
      <c r="G3142">
        <v>2.9</v>
      </c>
      <c r="H3142">
        <v>106.64</v>
      </c>
      <c r="J3142">
        <v>1.3</v>
      </c>
      <c r="K3142">
        <v>5.4</v>
      </c>
      <c r="L3142">
        <v>3.1</v>
      </c>
      <c r="M3142">
        <v>97</v>
      </c>
      <c r="N3142" t="s">
        <v>72</v>
      </c>
      <c r="O3142">
        <v>0.61099999999999999</v>
      </c>
      <c r="P3142" t="s">
        <v>58</v>
      </c>
      <c r="Q3142" t="s">
        <v>88</v>
      </c>
      <c r="R3142">
        <v>4.8099999999999996</v>
      </c>
      <c r="S3142">
        <v>7</v>
      </c>
      <c r="U3142">
        <v>-2.2999999999999998</v>
      </c>
      <c r="V3142" t="s">
        <v>697</v>
      </c>
      <c r="W3142" t="s">
        <v>45</v>
      </c>
      <c r="X3142">
        <v>0</v>
      </c>
      <c r="Y3142" t="str">
        <f>IF(tblRides[[#This Row],[supply_demand_ratio]]&lt;0.8,"Below 0.8",IF(tblRides[[#This Row],[supply_demand_ratio]]&lt;1,"Between 0.8-1.0",IF(tblRides[[#This Row],[supply_demand_ratio]]&lt;=1.2,"Between 1.0-1.2","Above 1.2")))</f>
        <v>Below 0.8</v>
      </c>
    </row>
    <row r="3143" spans="1:25" x14ac:dyDescent="0.3">
      <c r="A3143" t="s">
        <v>3198</v>
      </c>
      <c r="B3143" s="1">
        <v>46050.85833333333</v>
      </c>
      <c r="C3143" s="2">
        <v>46050</v>
      </c>
      <c r="D3143">
        <v>20</v>
      </c>
      <c r="E3143" t="s">
        <v>25</v>
      </c>
      <c r="F3143" t="s">
        <v>26</v>
      </c>
      <c r="G3143">
        <v>15.9</v>
      </c>
      <c r="H3143">
        <v>292.57</v>
      </c>
      <c r="I3143">
        <v>295.93</v>
      </c>
      <c r="J3143">
        <v>1.1000000000000001</v>
      </c>
      <c r="K3143">
        <v>4.7</v>
      </c>
      <c r="L3143">
        <v>1.9</v>
      </c>
      <c r="M3143">
        <v>116</v>
      </c>
      <c r="N3143" t="s">
        <v>27</v>
      </c>
      <c r="O3143">
        <v>0.85699999999999998</v>
      </c>
      <c r="P3143" t="s">
        <v>28</v>
      </c>
      <c r="Q3143" t="s">
        <v>29</v>
      </c>
      <c r="R3143">
        <v>4.7300000000000004</v>
      </c>
      <c r="S3143">
        <v>10</v>
      </c>
      <c r="T3143">
        <v>3.36</v>
      </c>
      <c r="U3143">
        <v>-2.8</v>
      </c>
      <c r="V3143" t="s">
        <v>697</v>
      </c>
      <c r="W3143" t="s">
        <v>31</v>
      </c>
      <c r="X3143">
        <v>1</v>
      </c>
      <c r="Y3143" t="str">
        <f>IF(tblRides[[#This Row],[supply_demand_ratio]]&lt;0.8,"Below 0.8",IF(tblRides[[#This Row],[supply_demand_ratio]]&lt;1,"Between 0.8-1.0",IF(tblRides[[#This Row],[supply_demand_ratio]]&lt;=1.2,"Between 1.0-1.2","Above 1.2")))</f>
        <v>Between 0.8-1.0</v>
      </c>
    </row>
    <row r="3144" spans="1:25" x14ac:dyDescent="0.3">
      <c r="A3144" t="s">
        <v>3199</v>
      </c>
      <c r="B3144" s="1">
        <v>46050.859722222223</v>
      </c>
      <c r="C3144" s="2">
        <v>46050</v>
      </c>
      <c r="D3144">
        <v>20</v>
      </c>
      <c r="E3144" t="s">
        <v>25</v>
      </c>
      <c r="F3144" t="s">
        <v>26</v>
      </c>
      <c r="G3144">
        <v>1.7</v>
      </c>
      <c r="H3144">
        <v>84.89</v>
      </c>
      <c r="I3144">
        <v>83.35</v>
      </c>
      <c r="J3144">
        <v>1.3</v>
      </c>
      <c r="K3144">
        <v>14.5</v>
      </c>
      <c r="L3144">
        <v>18.399999999999999</v>
      </c>
      <c r="M3144">
        <v>86</v>
      </c>
      <c r="N3144" t="s">
        <v>72</v>
      </c>
      <c r="O3144">
        <v>0.58799999999999997</v>
      </c>
      <c r="P3144" t="s">
        <v>28</v>
      </c>
      <c r="Q3144" t="s">
        <v>29</v>
      </c>
      <c r="R3144">
        <v>4.76</v>
      </c>
      <c r="S3144">
        <v>8</v>
      </c>
      <c r="T3144">
        <v>-1.54</v>
      </c>
      <c r="U3144">
        <v>3.9</v>
      </c>
      <c r="V3144" t="s">
        <v>697</v>
      </c>
      <c r="W3144" t="s">
        <v>77</v>
      </c>
      <c r="X3144">
        <v>1</v>
      </c>
      <c r="Y3144" t="str">
        <f>IF(tblRides[[#This Row],[supply_demand_ratio]]&lt;0.8,"Below 0.8",IF(tblRides[[#This Row],[supply_demand_ratio]]&lt;1,"Between 0.8-1.0",IF(tblRides[[#This Row],[supply_demand_ratio]]&lt;=1.2,"Between 1.0-1.2","Above 1.2")))</f>
        <v>Below 0.8</v>
      </c>
    </row>
    <row r="3145" spans="1:25" x14ac:dyDescent="0.3">
      <c r="A3145" t="s">
        <v>3200</v>
      </c>
      <c r="B3145" s="1">
        <v>46050.861111111109</v>
      </c>
      <c r="C3145" s="2">
        <v>46050</v>
      </c>
      <c r="D3145">
        <v>20</v>
      </c>
      <c r="E3145" t="s">
        <v>43</v>
      </c>
      <c r="F3145" t="s">
        <v>34</v>
      </c>
      <c r="G3145">
        <v>10</v>
      </c>
      <c r="H3145">
        <v>200.75</v>
      </c>
      <c r="I3145">
        <v>198.69</v>
      </c>
      <c r="J3145">
        <v>1</v>
      </c>
      <c r="K3145">
        <v>3.7</v>
      </c>
      <c r="L3145">
        <v>6.4</v>
      </c>
      <c r="M3145">
        <v>55</v>
      </c>
      <c r="N3145" t="s">
        <v>41</v>
      </c>
      <c r="O3145">
        <v>1.1020000000000001</v>
      </c>
      <c r="P3145" t="s">
        <v>28</v>
      </c>
      <c r="Q3145" t="s">
        <v>29</v>
      </c>
      <c r="R3145">
        <v>4.45</v>
      </c>
      <c r="S3145">
        <v>0</v>
      </c>
      <c r="T3145">
        <v>-2.06</v>
      </c>
      <c r="U3145">
        <v>2.7</v>
      </c>
      <c r="V3145" t="s">
        <v>697</v>
      </c>
      <c r="W3145" t="s">
        <v>31</v>
      </c>
      <c r="X3145">
        <v>1</v>
      </c>
      <c r="Y3145" t="str">
        <f>IF(tblRides[[#This Row],[supply_demand_ratio]]&lt;0.8,"Below 0.8",IF(tblRides[[#This Row],[supply_demand_ratio]]&lt;1,"Between 0.8-1.0",IF(tblRides[[#This Row],[supply_demand_ratio]]&lt;=1.2,"Between 1.0-1.2","Above 1.2")))</f>
        <v>Between 1.0-1.2</v>
      </c>
    </row>
    <row r="3146" spans="1:25" x14ac:dyDescent="0.3">
      <c r="A3146" t="s">
        <v>3201</v>
      </c>
      <c r="B3146" s="1">
        <v>46050.868055555555</v>
      </c>
      <c r="C3146" s="2">
        <v>46050</v>
      </c>
      <c r="D3146">
        <v>20</v>
      </c>
      <c r="E3146" t="s">
        <v>33</v>
      </c>
      <c r="F3146" t="s">
        <v>26</v>
      </c>
      <c r="G3146">
        <v>9.3000000000000007</v>
      </c>
      <c r="H3146">
        <v>195.61</v>
      </c>
      <c r="I3146">
        <v>198.86</v>
      </c>
      <c r="J3146">
        <v>1.1000000000000001</v>
      </c>
      <c r="K3146">
        <v>5.9</v>
      </c>
      <c r="L3146">
        <v>10.8</v>
      </c>
      <c r="M3146">
        <v>81</v>
      </c>
      <c r="N3146" t="s">
        <v>27</v>
      </c>
      <c r="O3146">
        <v>0.77200000000000002</v>
      </c>
      <c r="P3146" t="s">
        <v>28</v>
      </c>
      <c r="Q3146" t="s">
        <v>29</v>
      </c>
      <c r="R3146">
        <v>4.96</v>
      </c>
      <c r="S3146">
        <v>2</v>
      </c>
      <c r="T3146">
        <v>3.25</v>
      </c>
      <c r="U3146">
        <v>4.9000000000000004</v>
      </c>
      <c r="V3146" t="s">
        <v>697</v>
      </c>
      <c r="W3146" t="s">
        <v>45</v>
      </c>
      <c r="X3146">
        <v>1</v>
      </c>
      <c r="Y3146" t="str">
        <f>IF(tblRides[[#This Row],[supply_demand_ratio]]&lt;0.8,"Below 0.8",IF(tblRides[[#This Row],[supply_demand_ratio]]&lt;1,"Between 0.8-1.0",IF(tblRides[[#This Row],[supply_demand_ratio]]&lt;=1.2,"Between 1.0-1.2","Above 1.2")))</f>
        <v>Below 0.8</v>
      </c>
    </row>
    <row r="3147" spans="1:25" x14ac:dyDescent="0.3">
      <c r="A3147" t="s">
        <v>3202</v>
      </c>
      <c r="B3147" s="1">
        <v>46050.872916666667</v>
      </c>
      <c r="C3147" s="2">
        <v>46050</v>
      </c>
      <c r="D3147">
        <v>20</v>
      </c>
      <c r="E3147" t="s">
        <v>33</v>
      </c>
      <c r="F3147" t="s">
        <v>26</v>
      </c>
      <c r="G3147">
        <v>4.2</v>
      </c>
      <c r="H3147">
        <v>126</v>
      </c>
      <c r="I3147">
        <v>129.09</v>
      </c>
      <c r="J3147">
        <v>1.2</v>
      </c>
      <c r="K3147">
        <v>6.3</v>
      </c>
      <c r="L3147">
        <v>9.1</v>
      </c>
      <c r="M3147">
        <v>81</v>
      </c>
      <c r="N3147" t="s">
        <v>27</v>
      </c>
      <c r="O3147">
        <v>0.84699999999999998</v>
      </c>
      <c r="P3147" t="s">
        <v>28</v>
      </c>
      <c r="Q3147" t="s">
        <v>29</v>
      </c>
      <c r="R3147">
        <v>4.5599999999999996</v>
      </c>
      <c r="S3147">
        <v>7</v>
      </c>
      <c r="T3147">
        <v>3.09</v>
      </c>
      <c r="U3147">
        <v>2.8</v>
      </c>
      <c r="V3147" t="s">
        <v>697</v>
      </c>
      <c r="W3147" t="s">
        <v>45</v>
      </c>
      <c r="X3147">
        <v>1</v>
      </c>
      <c r="Y3147" t="str">
        <f>IF(tblRides[[#This Row],[supply_demand_ratio]]&lt;0.8,"Below 0.8",IF(tblRides[[#This Row],[supply_demand_ratio]]&lt;1,"Between 0.8-1.0",IF(tblRides[[#This Row],[supply_demand_ratio]]&lt;=1.2,"Between 1.0-1.2","Above 1.2")))</f>
        <v>Between 0.8-1.0</v>
      </c>
    </row>
    <row r="3148" spans="1:25" x14ac:dyDescent="0.3">
      <c r="A3148" t="s">
        <v>3203</v>
      </c>
      <c r="B3148" s="1">
        <v>46050.895833333336</v>
      </c>
      <c r="C3148" s="2">
        <v>46050</v>
      </c>
      <c r="D3148">
        <v>21</v>
      </c>
      <c r="E3148" t="s">
        <v>25</v>
      </c>
      <c r="F3148" t="s">
        <v>26</v>
      </c>
      <c r="G3148">
        <v>15.6</v>
      </c>
      <c r="H3148">
        <v>306.35000000000002</v>
      </c>
      <c r="I3148">
        <v>310.58999999999997</v>
      </c>
      <c r="J3148">
        <v>1.1000000000000001</v>
      </c>
      <c r="K3148">
        <v>6.5</v>
      </c>
      <c r="L3148">
        <v>7.7</v>
      </c>
      <c r="M3148">
        <v>110</v>
      </c>
      <c r="N3148" t="s">
        <v>27</v>
      </c>
      <c r="O3148">
        <v>1.042</v>
      </c>
      <c r="P3148" t="s">
        <v>28</v>
      </c>
      <c r="Q3148" t="s">
        <v>29</v>
      </c>
      <c r="R3148">
        <v>4.91</v>
      </c>
      <c r="S3148">
        <v>27</v>
      </c>
      <c r="T3148">
        <v>4.24</v>
      </c>
      <c r="U3148">
        <v>1.2</v>
      </c>
      <c r="V3148" t="s">
        <v>697</v>
      </c>
      <c r="W3148" t="s">
        <v>45</v>
      </c>
      <c r="X3148">
        <v>1</v>
      </c>
      <c r="Y3148" t="str">
        <f>IF(tblRides[[#This Row],[supply_demand_ratio]]&lt;0.8,"Below 0.8",IF(tblRides[[#This Row],[supply_demand_ratio]]&lt;1,"Between 0.8-1.0",IF(tblRides[[#This Row],[supply_demand_ratio]]&lt;=1.2,"Between 1.0-1.2","Above 1.2")))</f>
        <v>Between 1.0-1.2</v>
      </c>
    </row>
    <row r="3149" spans="1:25" x14ac:dyDescent="0.3">
      <c r="A3149" t="s">
        <v>3204</v>
      </c>
      <c r="B3149" s="1">
        <v>46050.9</v>
      </c>
      <c r="C3149" s="2">
        <v>46050</v>
      </c>
      <c r="D3149">
        <v>21</v>
      </c>
      <c r="E3149" t="s">
        <v>25</v>
      </c>
      <c r="F3149" t="s">
        <v>26</v>
      </c>
      <c r="G3149">
        <v>5.9</v>
      </c>
      <c r="H3149">
        <v>197.06</v>
      </c>
      <c r="I3149">
        <v>198.78</v>
      </c>
      <c r="J3149">
        <v>1.4</v>
      </c>
      <c r="K3149">
        <v>5.9</v>
      </c>
      <c r="L3149">
        <v>6.1</v>
      </c>
      <c r="M3149">
        <v>104</v>
      </c>
      <c r="N3149" t="s">
        <v>72</v>
      </c>
      <c r="O3149">
        <v>0.64400000000000002</v>
      </c>
      <c r="P3149" t="s">
        <v>28</v>
      </c>
      <c r="Q3149" t="s">
        <v>29</v>
      </c>
      <c r="R3149">
        <v>4.6900000000000004</v>
      </c>
      <c r="S3149">
        <v>21</v>
      </c>
      <c r="T3149">
        <v>1.72</v>
      </c>
      <c r="U3149">
        <v>0.2</v>
      </c>
      <c r="V3149" t="s">
        <v>697</v>
      </c>
      <c r="W3149" t="s">
        <v>45</v>
      </c>
      <c r="X3149">
        <v>1</v>
      </c>
      <c r="Y3149" t="str">
        <f>IF(tblRides[[#This Row],[supply_demand_ratio]]&lt;0.8,"Below 0.8",IF(tblRides[[#This Row],[supply_demand_ratio]]&lt;1,"Between 0.8-1.0",IF(tblRides[[#This Row],[supply_demand_ratio]]&lt;=1.2,"Between 1.0-1.2","Above 1.2")))</f>
        <v>Below 0.8</v>
      </c>
    </row>
    <row r="3150" spans="1:25" x14ac:dyDescent="0.3">
      <c r="A3150" t="s">
        <v>3205</v>
      </c>
      <c r="B3150" s="1">
        <v>46050.9</v>
      </c>
      <c r="C3150" s="2">
        <v>46050</v>
      </c>
      <c r="D3150">
        <v>21</v>
      </c>
      <c r="E3150" t="s">
        <v>36</v>
      </c>
      <c r="F3150" t="s">
        <v>26</v>
      </c>
      <c r="G3150">
        <v>6.4</v>
      </c>
      <c r="H3150">
        <v>165.16</v>
      </c>
      <c r="J3150">
        <v>1.2</v>
      </c>
      <c r="K3150">
        <v>2</v>
      </c>
      <c r="L3150">
        <v>6</v>
      </c>
      <c r="M3150">
        <v>99</v>
      </c>
      <c r="N3150" t="s">
        <v>27</v>
      </c>
      <c r="O3150">
        <v>0.82699999999999996</v>
      </c>
      <c r="P3150" t="s">
        <v>58</v>
      </c>
      <c r="Q3150" t="s">
        <v>108</v>
      </c>
      <c r="R3150">
        <v>4.9000000000000004</v>
      </c>
      <c r="S3150">
        <v>5</v>
      </c>
      <c r="U3150">
        <v>4</v>
      </c>
      <c r="V3150" t="s">
        <v>697</v>
      </c>
      <c r="W3150" t="s">
        <v>31</v>
      </c>
      <c r="X3150">
        <v>0</v>
      </c>
      <c r="Y3150" t="str">
        <f>IF(tblRides[[#This Row],[supply_demand_ratio]]&lt;0.8,"Below 0.8",IF(tblRides[[#This Row],[supply_demand_ratio]]&lt;1,"Between 0.8-1.0",IF(tblRides[[#This Row],[supply_demand_ratio]]&lt;=1.2,"Between 1.0-1.2","Above 1.2")))</f>
        <v>Between 0.8-1.0</v>
      </c>
    </row>
    <row r="3151" spans="1:25" x14ac:dyDescent="0.3">
      <c r="A3151" t="s">
        <v>3206</v>
      </c>
      <c r="B3151" s="1">
        <v>46050.910416666666</v>
      </c>
      <c r="C3151" s="2">
        <v>46050</v>
      </c>
      <c r="D3151">
        <v>21</v>
      </c>
      <c r="E3151" t="s">
        <v>25</v>
      </c>
      <c r="F3151" t="s">
        <v>26</v>
      </c>
      <c r="G3151">
        <v>3.2</v>
      </c>
      <c r="H3151">
        <v>97.68</v>
      </c>
      <c r="I3151">
        <v>105.34</v>
      </c>
      <c r="J3151">
        <v>1</v>
      </c>
      <c r="K3151">
        <v>2</v>
      </c>
      <c r="L3151">
        <v>4.7</v>
      </c>
      <c r="M3151">
        <v>122</v>
      </c>
      <c r="N3151" t="s">
        <v>27</v>
      </c>
      <c r="O3151">
        <v>1.0249999999999999</v>
      </c>
      <c r="P3151" t="s">
        <v>28</v>
      </c>
      <c r="Q3151" t="s">
        <v>29</v>
      </c>
      <c r="R3151">
        <v>5</v>
      </c>
      <c r="S3151">
        <v>5</v>
      </c>
      <c r="T3151">
        <v>7.66</v>
      </c>
      <c r="U3151">
        <v>2.7</v>
      </c>
      <c r="V3151" t="s">
        <v>697</v>
      </c>
      <c r="W3151" t="s">
        <v>31</v>
      </c>
      <c r="X3151">
        <v>1</v>
      </c>
      <c r="Y3151" t="str">
        <f>IF(tblRides[[#This Row],[supply_demand_ratio]]&lt;0.8,"Below 0.8",IF(tblRides[[#This Row],[supply_demand_ratio]]&lt;1,"Between 0.8-1.0",IF(tblRides[[#This Row],[supply_demand_ratio]]&lt;=1.2,"Between 1.0-1.2","Above 1.2")))</f>
        <v>Between 1.0-1.2</v>
      </c>
    </row>
    <row r="3152" spans="1:25" x14ac:dyDescent="0.3">
      <c r="A3152" t="s">
        <v>3207</v>
      </c>
      <c r="B3152" s="1">
        <v>46050.928472222222</v>
      </c>
      <c r="C3152" s="2">
        <v>46050</v>
      </c>
      <c r="D3152">
        <v>22</v>
      </c>
      <c r="E3152" t="s">
        <v>33</v>
      </c>
      <c r="F3152" t="s">
        <v>26</v>
      </c>
      <c r="G3152">
        <v>3.5</v>
      </c>
      <c r="H3152">
        <v>103.62</v>
      </c>
      <c r="I3152">
        <v>105.03</v>
      </c>
      <c r="J3152">
        <v>1.1000000000000001</v>
      </c>
      <c r="K3152">
        <v>3.8</v>
      </c>
      <c r="L3152">
        <v>2.2000000000000002</v>
      </c>
      <c r="M3152">
        <v>84</v>
      </c>
      <c r="N3152" t="s">
        <v>41</v>
      </c>
      <c r="O3152">
        <v>1.37</v>
      </c>
      <c r="P3152" t="s">
        <v>28</v>
      </c>
      <c r="Q3152" t="s">
        <v>29</v>
      </c>
      <c r="R3152">
        <v>4.6900000000000004</v>
      </c>
      <c r="S3152">
        <v>5</v>
      </c>
      <c r="T3152">
        <v>1.41</v>
      </c>
      <c r="U3152">
        <v>-1.6</v>
      </c>
      <c r="V3152" t="s">
        <v>697</v>
      </c>
      <c r="W3152" t="s">
        <v>31</v>
      </c>
      <c r="X3152">
        <v>1</v>
      </c>
      <c r="Y3152" t="str">
        <f>IF(tblRides[[#This Row],[supply_demand_ratio]]&lt;0.8,"Below 0.8",IF(tblRides[[#This Row],[supply_demand_ratio]]&lt;1,"Between 0.8-1.0",IF(tblRides[[#This Row],[supply_demand_ratio]]&lt;=1.2,"Between 1.0-1.2","Above 1.2")))</f>
        <v>Above 1.2</v>
      </c>
    </row>
    <row r="3153" spans="1:25" x14ac:dyDescent="0.3">
      <c r="A3153" t="s">
        <v>3208</v>
      </c>
      <c r="B3153" s="1">
        <v>46050.929861111108</v>
      </c>
      <c r="C3153" s="2">
        <v>46050</v>
      </c>
      <c r="D3153">
        <v>22</v>
      </c>
      <c r="E3153" t="s">
        <v>33</v>
      </c>
      <c r="F3153" t="s">
        <v>34</v>
      </c>
      <c r="G3153">
        <v>2.8</v>
      </c>
      <c r="H3153">
        <v>90.23</v>
      </c>
      <c r="I3153">
        <v>89.54</v>
      </c>
      <c r="J3153">
        <v>1.1000000000000001</v>
      </c>
      <c r="K3153">
        <v>8.6</v>
      </c>
      <c r="L3153">
        <v>7.7</v>
      </c>
      <c r="M3153">
        <v>71</v>
      </c>
      <c r="N3153" t="s">
        <v>27</v>
      </c>
      <c r="O3153">
        <v>0.81599999999999995</v>
      </c>
      <c r="P3153" t="s">
        <v>28</v>
      </c>
      <c r="Q3153" t="s">
        <v>29</v>
      </c>
      <c r="R3153">
        <v>5</v>
      </c>
      <c r="S3153">
        <v>0</v>
      </c>
      <c r="T3153">
        <v>-0.69</v>
      </c>
      <c r="U3153">
        <v>-0.9</v>
      </c>
      <c r="V3153" t="s">
        <v>697</v>
      </c>
      <c r="W3153" t="s">
        <v>45</v>
      </c>
      <c r="X3153">
        <v>1</v>
      </c>
      <c r="Y3153" t="str">
        <f>IF(tblRides[[#This Row],[supply_demand_ratio]]&lt;0.8,"Below 0.8",IF(tblRides[[#This Row],[supply_demand_ratio]]&lt;1,"Between 0.8-1.0",IF(tblRides[[#This Row],[supply_demand_ratio]]&lt;=1.2,"Between 1.0-1.2","Above 1.2")))</f>
        <v>Between 0.8-1.0</v>
      </c>
    </row>
    <row r="3154" spans="1:25" x14ac:dyDescent="0.3">
      <c r="A3154" t="s">
        <v>3209</v>
      </c>
      <c r="B3154" s="1">
        <v>46050.931944444441</v>
      </c>
      <c r="C3154" s="2">
        <v>46050</v>
      </c>
      <c r="D3154">
        <v>22</v>
      </c>
      <c r="E3154" t="s">
        <v>33</v>
      </c>
      <c r="F3154" t="s">
        <v>34</v>
      </c>
      <c r="G3154">
        <v>8.5</v>
      </c>
      <c r="H3154">
        <v>163.78</v>
      </c>
      <c r="I3154">
        <v>162.79</v>
      </c>
      <c r="J3154">
        <v>1.1000000000000001</v>
      </c>
      <c r="K3154">
        <v>2.4</v>
      </c>
      <c r="L3154">
        <v>3.7</v>
      </c>
      <c r="M3154">
        <v>94</v>
      </c>
      <c r="N3154" t="s">
        <v>41</v>
      </c>
      <c r="O3154">
        <v>1.498</v>
      </c>
      <c r="P3154" t="s">
        <v>28</v>
      </c>
      <c r="Q3154" t="s">
        <v>29</v>
      </c>
      <c r="R3154">
        <v>4.8499999999999996</v>
      </c>
      <c r="S3154">
        <v>0</v>
      </c>
      <c r="T3154">
        <v>-0.99</v>
      </c>
      <c r="U3154">
        <v>1.3</v>
      </c>
      <c r="V3154" t="s">
        <v>697</v>
      </c>
      <c r="W3154" t="s">
        <v>31</v>
      </c>
      <c r="X3154">
        <v>1</v>
      </c>
      <c r="Y3154" t="str">
        <f>IF(tblRides[[#This Row],[supply_demand_ratio]]&lt;0.8,"Below 0.8",IF(tblRides[[#This Row],[supply_demand_ratio]]&lt;1,"Between 0.8-1.0",IF(tblRides[[#This Row],[supply_demand_ratio]]&lt;=1.2,"Between 1.0-1.2","Above 1.2")))</f>
        <v>Above 1.2</v>
      </c>
    </row>
    <row r="3155" spans="1:25" x14ac:dyDescent="0.3">
      <c r="A3155" t="s">
        <v>3210</v>
      </c>
      <c r="B3155" s="1">
        <v>46050.94027777778</v>
      </c>
      <c r="C3155" s="2">
        <v>46050</v>
      </c>
      <c r="D3155">
        <v>22</v>
      </c>
      <c r="E3155" t="s">
        <v>62</v>
      </c>
      <c r="F3155" t="s">
        <v>26</v>
      </c>
      <c r="G3155">
        <v>8.1999999999999993</v>
      </c>
      <c r="H3155">
        <v>155.87</v>
      </c>
      <c r="I3155">
        <v>163.53</v>
      </c>
      <c r="J3155">
        <v>1</v>
      </c>
      <c r="K3155">
        <v>6.1</v>
      </c>
      <c r="L3155">
        <v>6.9</v>
      </c>
      <c r="M3155">
        <v>65</v>
      </c>
      <c r="N3155" t="s">
        <v>41</v>
      </c>
      <c r="O3155">
        <v>1.6339999999999999</v>
      </c>
      <c r="P3155" t="s">
        <v>28</v>
      </c>
      <c r="Q3155" t="s">
        <v>29</v>
      </c>
      <c r="R3155">
        <v>4.78</v>
      </c>
      <c r="S3155">
        <v>21</v>
      </c>
      <c r="T3155">
        <v>7.66</v>
      </c>
      <c r="U3155">
        <v>0.8</v>
      </c>
      <c r="V3155" t="s">
        <v>697</v>
      </c>
      <c r="W3155" t="s">
        <v>45</v>
      </c>
      <c r="X3155">
        <v>1</v>
      </c>
      <c r="Y3155" t="str">
        <f>IF(tblRides[[#This Row],[supply_demand_ratio]]&lt;0.8,"Below 0.8",IF(tblRides[[#This Row],[supply_demand_ratio]]&lt;1,"Between 0.8-1.0",IF(tblRides[[#This Row],[supply_demand_ratio]]&lt;=1.2,"Between 1.0-1.2","Above 1.2")))</f>
        <v>Above 1.2</v>
      </c>
    </row>
    <row r="3156" spans="1:25" x14ac:dyDescent="0.3">
      <c r="A3156" t="s">
        <v>3211</v>
      </c>
      <c r="B3156" s="1">
        <v>46050.958333333336</v>
      </c>
      <c r="C3156" s="2">
        <v>46050</v>
      </c>
      <c r="D3156">
        <v>23</v>
      </c>
      <c r="E3156" t="s">
        <v>33</v>
      </c>
      <c r="F3156" t="s">
        <v>26</v>
      </c>
      <c r="G3156">
        <v>1</v>
      </c>
      <c r="H3156">
        <v>54.18</v>
      </c>
      <c r="I3156">
        <v>52.82</v>
      </c>
      <c r="J3156">
        <v>1</v>
      </c>
      <c r="K3156">
        <v>3.2</v>
      </c>
      <c r="L3156">
        <v>6.4</v>
      </c>
      <c r="M3156">
        <v>85</v>
      </c>
      <c r="N3156" t="s">
        <v>27</v>
      </c>
      <c r="O3156">
        <v>1.004</v>
      </c>
      <c r="P3156" t="s">
        <v>28</v>
      </c>
      <c r="Q3156" t="s">
        <v>29</v>
      </c>
      <c r="R3156">
        <v>4.4800000000000004</v>
      </c>
      <c r="S3156">
        <v>71</v>
      </c>
      <c r="T3156">
        <v>-1.36</v>
      </c>
      <c r="U3156">
        <v>3.2</v>
      </c>
      <c r="V3156" t="s">
        <v>697</v>
      </c>
      <c r="W3156" t="s">
        <v>31</v>
      </c>
      <c r="X3156">
        <v>1</v>
      </c>
      <c r="Y3156" t="str">
        <f>IF(tblRides[[#This Row],[supply_demand_ratio]]&lt;0.8,"Below 0.8",IF(tblRides[[#This Row],[supply_demand_ratio]]&lt;1,"Between 0.8-1.0",IF(tblRides[[#This Row],[supply_demand_ratio]]&lt;=1.2,"Between 1.0-1.2","Above 1.2")))</f>
        <v>Between 1.0-1.2</v>
      </c>
    </row>
    <row r="3157" spans="1:25" x14ac:dyDescent="0.3">
      <c r="A3157" t="s">
        <v>3212</v>
      </c>
      <c r="B3157" s="1">
        <v>46050.959722222222</v>
      </c>
      <c r="C3157" s="2">
        <v>46050</v>
      </c>
      <c r="D3157">
        <v>23</v>
      </c>
      <c r="E3157" t="s">
        <v>62</v>
      </c>
      <c r="F3157" t="s">
        <v>26</v>
      </c>
      <c r="G3157">
        <v>11.8</v>
      </c>
      <c r="H3157">
        <v>217.85</v>
      </c>
      <c r="I3157">
        <v>217.64</v>
      </c>
      <c r="J3157">
        <v>1</v>
      </c>
      <c r="K3157">
        <v>3.9</v>
      </c>
      <c r="L3157">
        <v>6.7</v>
      </c>
      <c r="M3157">
        <v>66</v>
      </c>
      <c r="N3157" t="s">
        <v>41</v>
      </c>
      <c r="O3157">
        <v>2.2000000000000002</v>
      </c>
      <c r="P3157" t="s">
        <v>28</v>
      </c>
      <c r="Q3157" t="s">
        <v>29</v>
      </c>
      <c r="R3157">
        <v>4.62</v>
      </c>
      <c r="S3157">
        <v>3</v>
      </c>
      <c r="T3157">
        <v>-0.21</v>
      </c>
      <c r="U3157">
        <v>2.8</v>
      </c>
      <c r="V3157" t="s">
        <v>697</v>
      </c>
      <c r="W3157" t="s">
        <v>31</v>
      </c>
      <c r="X3157">
        <v>1</v>
      </c>
      <c r="Y3157" t="str">
        <f>IF(tblRides[[#This Row],[supply_demand_ratio]]&lt;0.8,"Below 0.8",IF(tblRides[[#This Row],[supply_demand_ratio]]&lt;1,"Between 0.8-1.0",IF(tblRides[[#This Row],[supply_demand_ratio]]&lt;=1.2,"Between 1.0-1.2","Above 1.2")))</f>
        <v>Above 1.2</v>
      </c>
    </row>
    <row r="3158" spans="1:25" x14ac:dyDescent="0.3">
      <c r="A3158" t="s">
        <v>3213</v>
      </c>
      <c r="B3158" s="1">
        <v>46050.96597222222</v>
      </c>
      <c r="C3158" s="2">
        <v>46050</v>
      </c>
      <c r="D3158">
        <v>23</v>
      </c>
      <c r="E3158" t="s">
        <v>36</v>
      </c>
      <c r="F3158" t="s">
        <v>26</v>
      </c>
      <c r="G3158">
        <v>5.5</v>
      </c>
      <c r="H3158">
        <v>117.35</v>
      </c>
      <c r="I3158">
        <v>119.86</v>
      </c>
      <c r="J3158">
        <v>1</v>
      </c>
      <c r="K3158">
        <v>2</v>
      </c>
      <c r="L3158">
        <v>1</v>
      </c>
      <c r="M3158">
        <v>118</v>
      </c>
      <c r="N3158" t="s">
        <v>41</v>
      </c>
      <c r="O3158">
        <v>1.43</v>
      </c>
      <c r="P3158" t="s">
        <v>28</v>
      </c>
      <c r="Q3158" t="s">
        <v>29</v>
      </c>
      <c r="R3158">
        <v>4.8</v>
      </c>
      <c r="S3158">
        <v>14</v>
      </c>
      <c r="T3158">
        <v>2.5099999999999998</v>
      </c>
      <c r="U3158">
        <v>-1</v>
      </c>
      <c r="V3158" t="s">
        <v>697</v>
      </c>
      <c r="W3158" t="s">
        <v>31</v>
      </c>
      <c r="X3158">
        <v>1</v>
      </c>
      <c r="Y3158" t="str">
        <f>IF(tblRides[[#This Row],[supply_demand_ratio]]&lt;0.8,"Below 0.8",IF(tblRides[[#This Row],[supply_demand_ratio]]&lt;1,"Between 0.8-1.0",IF(tblRides[[#This Row],[supply_demand_ratio]]&lt;=1.2,"Between 1.0-1.2","Above 1.2")))</f>
        <v>Above 1.2</v>
      </c>
    </row>
    <row r="3159" spans="1:25" x14ac:dyDescent="0.3">
      <c r="A3159" t="s">
        <v>3214</v>
      </c>
      <c r="B3159" s="1">
        <v>46050.986111111109</v>
      </c>
      <c r="C3159" s="2">
        <v>46050</v>
      </c>
      <c r="D3159">
        <v>23</v>
      </c>
      <c r="E3159" t="s">
        <v>25</v>
      </c>
      <c r="F3159" t="s">
        <v>26</v>
      </c>
      <c r="G3159">
        <v>1.7</v>
      </c>
      <c r="H3159">
        <v>65.88</v>
      </c>
      <c r="J3159">
        <v>1</v>
      </c>
      <c r="K3159">
        <v>5.0999999999999996</v>
      </c>
      <c r="L3159">
        <v>2.7</v>
      </c>
      <c r="M3159">
        <v>110</v>
      </c>
      <c r="N3159" t="s">
        <v>27</v>
      </c>
      <c r="O3159">
        <v>1.0620000000000001</v>
      </c>
      <c r="P3159" t="s">
        <v>37</v>
      </c>
      <c r="Q3159" t="s">
        <v>38</v>
      </c>
      <c r="R3159">
        <v>4.66</v>
      </c>
      <c r="S3159">
        <v>13</v>
      </c>
      <c r="U3159">
        <v>-2.4</v>
      </c>
      <c r="V3159" t="s">
        <v>697</v>
      </c>
      <c r="W3159" t="s">
        <v>45</v>
      </c>
      <c r="X3159">
        <v>0</v>
      </c>
      <c r="Y3159" t="str">
        <f>IF(tblRides[[#This Row],[supply_demand_ratio]]&lt;0.8,"Below 0.8",IF(tblRides[[#This Row],[supply_demand_ratio]]&lt;1,"Between 0.8-1.0",IF(tblRides[[#This Row],[supply_demand_ratio]]&lt;=1.2,"Between 1.0-1.2","Above 1.2")))</f>
        <v>Between 1.0-1.2</v>
      </c>
    </row>
    <row r="3160" spans="1:25" x14ac:dyDescent="0.3">
      <c r="A3160" t="s">
        <v>3215</v>
      </c>
      <c r="B3160" s="1">
        <v>46050.986111111109</v>
      </c>
      <c r="C3160" s="2">
        <v>46050</v>
      </c>
      <c r="D3160">
        <v>23</v>
      </c>
      <c r="E3160" t="s">
        <v>25</v>
      </c>
      <c r="F3160" t="s">
        <v>26</v>
      </c>
      <c r="G3160">
        <v>15</v>
      </c>
      <c r="H3160">
        <v>334.86</v>
      </c>
      <c r="I3160">
        <v>314.56</v>
      </c>
      <c r="J3160">
        <v>1.1000000000000001</v>
      </c>
      <c r="K3160">
        <v>5.5</v>
      </c>
      <c r="L3160">
        <v>1.4</v>
      </c>
      <c r="M3160">
        <v>115</v>
      </c>
      <c r="N3160" t="s">
        <v>41</v>
      </c>
      <c r="O3160">
        <v>1.2070000000000001</v>
      </c>
      <c r="P3160" t="s">
        <v>28</v>
      </c>
      <c r="Q3160" t="s">
        <v>29</v>
      </c>
      <c r="R3160">
        <v>4.8</v>
      </c>
      <c r="S3160">
        <v>5</v>
      </c>
      <c r="T3160">
        <v>-20.3</v>
      </c>
      <c r="U3160">
        <v>-4.0999999999999996</v>
      </c>
      <c r="V3160" t="s">
        <v>697</v>
      </c>
      <c r="W3160" t="s">
        <v>45</v>
      </c>
      <c r="X3160">
        <v>1</v>
      </c>
      <c r="Y3160" t="str">
        <f>IF(tblRides[[#This Row],[supply_demand_ratio]]&lt;0.8,"Below 0.8",IF(tblRides[[#This Row],[supply_demand_ratio]]&lt;1,"Between 0.8-1.0",IF(tblRides[[#This Row],[supply_demand_ratio]]&lt;=1.2,"Between 1.0-1.2","Above 1.2")))</f>
        <v>Above 1.2</v>
      </c>
    </row>
    <row r="3161" spans="1:25" x14ac:dyDescent="0.3">
      <c r="A3161" t="s">
        <v>3216</v>
      </c>
      <c r="B3161" s="1">
        <v>46050.990972222222</v>
      </c>
      <c r="C3161" s="2">
        <v>46050</v>
      </c>
      <c r="D3161">
        <v>23</v>
      </c>
      <c r="E3161" t="s">
        <v>43</v>
      </c>
      <c r="F3161" t="s">
        <v>26</v>
      </c>
      <c r="G3161">
        <v>4.7</v>
      </c>
      <c r="H3161">
        <v>104.27</v>
      </c>
      <c r="I3161">
        <v>105.41</v>
      </c>
      <c r="J3161">
        <v>1</v>
      </c>
      <c r="K3161">
        <v>2</v>
      </c>
      <c r="L3161">
        <v>2.8</v>
      </c>
      <c r="M3161">
        <v>62</v>
      </c>
      <c r="N3161" t="s">
        <v>41</v>
      </c>
      <c r="O3161">
        <v>1.536</v>
      </c>
      <c r="P3161" t="s">
        <v>28</v>
      </c>
      <c r="Q3161" t="s">
        <v>29</v>
      </c>
      <c r="R3161">
        <v>4.79</v>
      </c>
      <c r="S3161">
        <v>3</v>
      </c>
      <c r="T3161">
        <v>1.1399999999999999</v>
      </c>
      <c r="U3161">
        <v>0.8</v>
      </c>
      <c r="V3161" t="s">
        <v>697</v>
      </c>
      <c r="W3161" t="s">
        <v>31</v>
      </c>
      <c r="X3161">
        <v>1</v>
      </c>
      <c r="Y3161" t="str">
        <f>IF(tblRides[[#This Row],[supply_demand_ratio]]&lt;0.8,"Below 0.8",IF(tblRides[[#This Row],[supply_demand_ratio]]&lt;1,"Between 0.8-1.0",IF(tblRides[[#This Row],[supply_demand_ratio]]&lt;=1.2,"Between 1.0-1.2","Above 1.2")))</f>
        <v>Above 1.2</v>
      </c>
    </row>
    <row r="3162" spans="1:25" x14ac:dyDescent="0.3">
      <c r="A3162" t="s">
        <v>3217</v>
      </c>
      <c r="B3162" s="1">
        <v>46050.994444444441</v>
      </c>
      <c r="C3162" s="2">
        <v>46050</v>
      </c>
      <c r="D3162">
        <v>23</v>
      </c>
      <c r="E3162" t="s">
        <v>43</v>
      </c>
      <c r="F3162" t="s">
        <v>26</v>
      </c>
      <c r="G3162">
        <v>4.7</v>
      </c>
      <c r="H3162">
        <v>128.43</v>
      </c>
      <c r="I3162">
        <v>122.91</v>
      </c>
      <c r="J3162">
        <v>1.1000000000000001</v>
      </c>
      <c r="K3162">
        <v>2.5</v>
      </c>
      <c r="L3162">
        <v>8.6999999999999993</v>
      </c>
      <c r="M3162">
        <v>67</v>
      </c>
      <c r="N3162" t="s">
        <v>41</v>
      </c>
      <c r="O3162">
        <v>1.611</v>
      </c>
      <c r="P3162" t="s">
        <v>28</v>
      </c>
      <c r="Q3162" t="s">
        <v>29</v>
      </c>
      <c r="R3162">
        <v>4.5</v>
      </c>
      <c r="S3162">
        <v>10</v>
      </c>
      <c r="T3162">
        <v>-5.52</v>
      </c>
      <c r="U3162">
        <v>6.2</v>
      </c>
      <c r="V3162" t="s">
        <v>697</v>
      </c>
      <c r="W3162" t="s">
        <v>31</v>
      </c>
      <c r="X3162">
        <v>1</v>
      </c>
      <c r="Y3162" t="str">
        <f>IF(tblRides[[#This Row],[supply_demand_ratio]]&lt;0.8,"Below 0.8",IF(tblRides[[#This Row],[supply_demand_ratio]]&lt;1,"Between 0.8-1.0",IF(tblRides[[#This Row],[supply_demand_ratio]]&lt;=1.2,"Between 1.0-1.2","Above 1.2")))</f>
        <v>Above 1.2</v>
      </c>
    </row>
    <row r="3163" spans="1:25" x14ac:dyDescent="0.3">
      <c r="A3163" t="s">
        <v>3218</v>
      </c>
      <c r="B3163" s="1">
        <v>46050.995138888888</v>
      </c>
      <c r="C3163" s="2">
        <v>46050</v>
      </c>
      <c r="D3163">
        <v>23</v>
      </c>
      <c r="E3163" t="s">
        <v>33</v>
      </c>
      <c r="F3163" t="s">
        <v>26</v>
      </c>
      <c r="G3163">
        <v>5.8</v>
      </c>
      <c r="H3163">
        <v>149.58000000000001</v>
      </c>
      <c r="J3163">
        <v>1.1000000000000001</v>
      </c>
      <c r="K3163">
        <v>4</v>
      </c>
      <c r="L3163">
        <v>4.2</v>
      </c>
      <c r="M3163">
        <v>92</v>
      </c>
      <c r="N3163" t="s">
        <v>27</v>
      </c>
      <c r="O3163">
        <v>1.1439999999999999</v>
      </c>
      <c r="P3163" t="s">
        <v>37</v>
      </c>
      <c r="Q3163" t="s">
        <v>280</v>
      </c>
      <c r="R3163">
        <v>4.62</v>
      </c>
      <c r="S3163">
        <v>62</v>
      </c>
      <c r="U3163">
        <v>0.2</v>
      </c>
      <c r="V3163" t="s">
        <v>697</v>
      </c>
      <c r="W3163" t="s">
        <v>31</v>
      </c>
      <c r="X3163">
        <v>0</v>
      </c>
      <c r="Y3163" t="str">
        <f>IF(tblRides[[#This Row],[supply_demand_ratio]]&lt;0.8,"Below 0.8",IF(tblRides[[#This Row],[supply_demand_ratio]]&lt;1,"Between 0.8-1.0",IF(tblRides[[#This Row],[supply_demand_ratio]]&lt;=1.2,"Between 1.0-1.2","Above 1.2")))</f>
        <v>Between 1.0-1.2</v>
      </c>
    </row>
    <row r="3164" spans="1:25" x14ac:dyDescent="0.3">
      <c r="A3164" t="s">
        <v>3219</v>
      </c>
      <c r="B3164" s="1">
        <v>46051.009722222225</v>
      </c>
      <c r="C3164" s="2">
        <v>46051</v>
      </c>
      <c r="D3164">
        <v>0</v>
      </c>
      <c r="E3164" t="s">
        <v>25</v>
      </c>
      <c r="F3164" t="s">
        <v>26</v>
      </c>
      <c r="G3164">
        <v>11.2</v>
      </c>
      <c r="H3164">
        <v>200.17</v>
      </c>
      <c r="I3164">
        <v>198.21</v>
      </c>
      <c r="J3164">
        <v>1</v>
      </c>
      <c r="K3164">
        <v>5.3</v>
      </c>
      <c r="L3164">
        <v>6</v>
      </c>
      <c r="M3164">
        <v>139</v>
      </c>
      <c r="N3164" t="s">
        <v>41</v>
      </c>
      <c r="O3164">
        <v>1.4730000000000001</v>
      </c>
      <c r="P3164" t="s">
        <v>28</v>
      </c>
      <c r="Q3164" t="s">
        <v>29</v>
      </c>
      <c r="R3164">
        <v>4.99</v>
      </c>
      <c r="S3164">
        <v>10</v>
      </c>
      <c r="T3164">
        <v>-1.96</v>
      </c>
      <c r="U3164">
        <v>0.7</v>
      </c>
      <c r="V3164" t="s">
        <v>30</v>
      </c>
      <c r="W3164" t="s">
        <v>45</v>
      </c>
      <c r="X3164">
        <v>1</v>
      </c>
      <c r="Y3164" t="str">
        <f>IF(tblRides[[#This Row],[supply_demand_ratio]]&lt;0.8,"Below 0.8",IF(tblRides[[#This Row],[supply_demand_ratio]]&lt;1,"Between 0.8-1.0",IF(tblRides[[#This Row],[supply_demand_ratio]]&lt;=1.2,"Between 1.0-1.2","Above 1.2")))</f>
        <v>Above 1.2</v>
      </c>
    </row>
    <row r="3165" spans="1:25" x14ac:dyDescent="0.3">
      <c r="A3165" t="s">
        <v>3220</v>
      </c>
      <c r="B3165" s="1">
        <v>46051.02847222222</v>
      </c>
      <c r="C3165" s="2">
        <v>46051</v>
      </c>
      <c r="D3165">
        <v>0</v>
      </c>
      <c r="E3165" t="s">
        <v>25</v>
      </c>
      <c r="F3165" t="s">
        <v>26</v>
      </c>
      <c r="G3165">
        <v>4.2</v>
      </c>
      <c r="H3165">
        <v>112.74</v>
      </c>
      <c r="J3165">
        <v>1.1000000000000001</v>
      </c>
      <c r="K3165">
        <v>9.3000000000000007</v>
      </c>
      <c r="M3165">
        <v>136</v>
      </c>
      <c r="N3165" t="s">
        <v>27</v>
      </c>
      <c r="O3165">
        <v>1.121</v>
      </c>
      <c r="P3165" t="s">
        <v>82</v>
      </c>
      <c r="Q3165" t="s">
        <v>83</v>
      </c>
      <c r="R3165">
        <v>4.62</v>
      </c>
      <c r="S3165">
        <v>3</v>
      </c>
      <c r="V3165" t="s">
        <v>30</v>
      </c>
      <c r="W3165" t="s">
        <v>45</v>
      </c>
      <c r="X3165">
        <v>0</v>
      </c>
      <c r="Y3165" t="str">
        <f>IF(tblRides[[#This Row],[supply_demand_ratio]]&lt;0.8,"Below 0.8",IF(tblRides[[#This Row],[supply_demand_ratio]]&lt;1,"Between 0.8-1.0",IF(tblRides[[#This Row],[supply_demand_ratio]]&lt;=1.2,"Between 1.0-1.2","Above 1.2")))</f>
        <v>Between 1.0-1.2</v>
      </c>
    </row>
    <row r="3166" spans="1:25" x14ac:dyDescent="0.3">
      <c r="A3166" t="s">
        <v>3221</v>
      </c>
      <c r="B3166" s="1">
        <v>46051.033333333333</v>
      </c>
      <c r="C3166" s="2">
        <v>46051</v>
      </c>
      <c r="D3166">
        <v>0</v>
      </c>
      <c r="E3166" t="s">
        <v>43</v>
      </c>
      <c r="F3166" t="s">
        <v>26</v>
      </c>
      <c r="G3166">
        <v>13.3</v>
      </c>
      <c r="H3166">
        <v>253.54</v>
      </c>
      <c r="I3166">
        <v>272.16000000000003</v>
      </c>
      <c r="J3166">
        <v>1</v>
      </c>
      <c r="K3166">
        <v>2.8</v>
      </c>
      <c r="L3166">
        <v>3.7</v>
      </c>
      <c r="M3166">
        <v>59</v>
      </c>
      <c r="N3166" t="s">
        <v>41</v>
      </c>
      <c r="O3166">
        <v>2.0609999999999999</v>
      </c>
      <c r="P3166" t="s">
        <v>28</v>
      </c>
      <c r="Q3166" t="s">
        <v>29</v>
      </c>
      <c r="R3166">
        <v>4.47</v>
      </c>
      <c r="S3166">
        <v>6</v>
      </c>
      <c r="T3166">
        <v>18.62</v>
      </c>
      <c r="U3166">
        <v>0.9</v>
      </c>
      <c r="V3166" t="s">
        <v>30</v>
      </c>
      <c r="W3166" t="s">
        <v>31</v>
      </c>
      <c r="X3166">
        <v>1</v>
      </c>
      <c r="Y3166" t="str">
        <f>IF(tblRides[[#This Row],[supply_demand_ratio]]&lt;0.8,"Below 0.8",IF(tblRides[[#This Row],[supply_demand_ratio]]&lt;1,"Between 0.8-1.0",IF(tblRides[[#This Row],[supply_demand_ratio]]&lt;=1.2,"Between 1.0-1.2","Above 1.2")))</f>
        <v>Above 1.2</v>
      </c>
    </row>
    <row r="3167" spans="1:25" x14ac:dyDescent="0.3">
      <c r="A3167" t="s">
        <v>3222</v>
      </c>
      <c r="B3167" s="1">
        <v>46051.066666666666</v>
      </c>
      <c r="C3167" s="2">
        <v>46051</v>
      </c>
      <c r="D3167">
        <v>1</v>
      </c>
      <c r="E3167" t="s">
        <v>33</v>
      </c>
      <c r="F3167" t="s">
        <v>34</v>
      </c>
      <c r="G3167">
        <v>2.8</v>
      </c>
      <c r="H3167">
        <v>80.400000000000006</v>
      </c>
      <c r="J3167">
        <v>1</v>
      </c>
      <c r="K3167">
        <v>2</v>
      </c>
      <c r="L3167">
        <v>1</v>
      </c>
      <c r="M3167">
        <v>86</v>
      </c>
      <c r="N3167" t="s">
        <v>27</v>
      </c>
      <c r="O3167">
        <v>1.08</v>
      </c>
      <c r="P3167" t="s">
        <v>58</v>
      </c>
      <c r="Q3167" t="s">
        <v>108</v>
      </c>
      <c r="R3167">
        <v>4.55</v>
      </c>
      <c r="S3167">
        <v>0</v>
      </c>
      <c r="U3167">
        <v>-1</v>
      </c>
      <c r="V3167" t="s">
        <v>30</v>
      </c>
      <c r="W3167" t="s">
        <v>31</v>
      </c>
      <c r="X3167">
        <v>0</v>
      </c>
      <c r="Y3167" t="str">
        <f>IF(tblRides[[#This Row],[supply_demand_ratio]]&lt;0.8,"Below 0.8",IF(tblRides[[#This Row],[supply_demand_ratio]]&lt;1,"Between 0.8-1.0",IF(tblRides[[#This Row],[supply_demand_ratio]]&lt;=1.2,"Between 1.0-1.2","Above 1.2")))</f>
        <v>Between 1.0-1.2</v>
      </c>
    </row>
    <row r="3168" spans="1:25" x14ac:dyDescent="0.3">
      <c r="A3168" t="s">
        <v>3223</v>
      </c>
      <c r="B3168" s="1">
        <v>46051.088888888888</v>
      </c>
      <c r="C3168" s="2">
        <v>46051</v>
      </c>
      <c r="D3168">
        <v>2</v>
      </c>
      <c r="E3168" t="s">
        <v>36</v>
      </c>
      <c r="F3168" t="s">
        <v>26</v>
      </c>
      <c r="G3168">
        <v>4.5</v>
      </c>
      <c r="H3168">
        <v>96.18</v>
      </c>
      <c r="I3168">
        <v>93.36</v>
      </c>
      <c r="J3168">
        <v>1</v>
      </c>
      <c r="K3168">
        <v>3</v>
      </c>
      <c r="L3168">
        <v>1.7</v>
      </c>
      <c r="M3168">
        <v>125</v>
      </c>
      <c r="N3168" t="s">
        <v>41</v>
      </c>
      <c r="O3168">
        <v>1.819</v>
      </c>
      <c r="P3168" t="s">
        <v>28</v>
      </c>
      <c r="Q3168" t="s">
        <v>29</v>
      </c>
      <c r="R3168">
        <v>4.88</v>
      </c>
      <c r="S3168">
        <v>8</v>
      </c>
      <c r="T3168">
        <v>-2.82</v>
      </c>
      <c r="U3168">
        <v>-1.3</v>
      </c>
      <c r="V3168" t="s">
        <v>30</v>
      </c>
      <c r="W3168" t="s">
        <v>31</v>
      </c>
      <c r="X3168">
        <v>1</v>
      </c>
      <c r="Y3168" t="str">
        <f>IF(tblRides[[#This Row],[supply_demand_ratio]]&lt;0.8,"Below 0.8",IF(tblRides[[#This Row],[supply_demand_ratio]]&lt;1,"Between 0.8-1.0",IF(tblRides[[#This Row],[supply_demand_ratio]]&lt;=1.2,"Between 1.0-1.2","Above 1.2")))</f>
        <v>Above 1.2</v>
      </c>
    </row>
    <row r="3169" spans="1:25" x14ac:dyDescent="0.3">
      <c r="A3169" t="s">
        <v>3224</v>
      </c>
      <c r="B3169" s="1">
        <v>46051.098611111112</v>
      </c>
      <c r="C3169" s="2">
        <v>46051</v>
      </c>
      <c r="D3169">
        <v>2</v>
      </c>
      <c r="E3169" t="s">
        <v>62</v>
      </c>
      <c r="F3169" t="s">
        <v>26</v>
      </c>
      <c r="G3169">
        <v>0.7</v>
      </c>
      <c r="H3169">
        <v>51.16</v>
      </c>
      <c r="J3169">
        <v>1.1000000000000001</v>
      </c>
      <c r="K3169">
        <v>4.9000000000000004</v>
      </c>
      <c r="L3169">
        <v>4.9000000000000004</v>
      </c>
      <c r="M3169">
        <v>59</v>
      </c>
      <c r="N3169" t="s">
        <v>41</v>
      </c>
      <c r="O3169">
        <v>1.3720000000000001</v>
      </c>
      <c r="P3169" t="s">
        <v>37</v>
      </c>
      <c r="Q3169" t="s">
        <v>280</v>
      </c>
      <c r="R3169">
        <v>4.62</v>
      </c>
      <c r="S3169">
        <v>15</v>
      </c>
      <c r="U3169">
        <v>0</v>
      </c>
      <c r="V3169" t="s">
        <v>30</v>
      </c>
      <c r="W3169" t="s">
        <v>31</v>
      </c>
      <c r="X3169">
        <v>0</v>
      </c>
      <c r="Y3169" t="str">
        <f>IF(tblRides[[#This Row],[supply_demand_ratio]]&lt;0.8,"Below 0.8",IF(tblRides[[#This Row],[supply_demand_ratio]]&lt;1,"Between 0.8-1.0",IF(tblRides[[#This Row],[supply_demand_ratio]]&lt;=1.2,"Between 1.0-1.2","Above 1.2")))</f>
        <v>Above 1.2</v>
      </c>
    </row>
    <row r="3170" spans="1:25" x14ac:dyDescent="0.3">
      <c r="A3170" t="s">
        <v>3225</v>
      </c>
      <c r="B3170" s="1">
        <v>46051.112500000003</v>
      </c>
      <c r="C3170" s="2">
        <v>46051</v>
      </c>
      <c r="D3170">
        <v>2</v>
      </c>
      <c r="E3170" t="s">
        <v>25</v>
      </c>
      <c r="F3170" t="s">
        <v>26</v>
      </c>
      <c r="G3170">
        <v>4.8</v>
      </c>
      <c r="H3170">
        <v>126.21</v>
      </c>
      <c r="I3170">
        <v>136.88</v>
      </c>
      <c r="J3170">
        <v>1.1000000000000001</v>
      </c>
      <c r="K3170">
        <v>5.2</v>
      </c>
      <c r="L3170">
        <v>10.7</v>
      </c>
      <c r="M3170">
        <v>128</v>
      </c>
      <c r="N3170" t="s">
        <v>41</v>
      </c>
      <c r="O3170">
        <v>1.2869999999999999</v>
      </c>
      <c r="P3170" t="s">
        <v>28</v>
      </c>
      <c r="Q3170" t="s">
        <v>29</v>
      </c>
      <c r="R3170">
        <v>4.45</v>
      </c>
      <c r="S3170">
        <v>4</v>
      </c>
      <c r="T3170">
        <v>10.67</v>
      </c>
      <c r="U3170">
        <v>5.5</v>
      </c>
      <c r="V3170" t="s">
        <v>30</v>
      </c>
      <c r="W3170" t="s">
        <v>45</v>
      </c>
      <c r="X3170">
        <v>1</v>
      </c>
      <c r="Y3170" t="str">
        <f>IF(tblRides[[#This Row],[supply_demand_ratio]]&lt;0.8,"Below 0.8",IF(tblRides[[#This Row],[supply_demand_ratio]]&lt;1,"Between 0.8-1.0",IF(tblRides[[#This Row],[supply_demand_ratio]]&lt;=1.2,"Between 1.0-1.2","Above 1.2")))</f>
        <v>Above 1.2</v>
      </c>
    </row>
    <row r="3171" spans="1:25" x14ac:dyDescent="0.3">
      <c r="A3171" t="s">
        <v>3226</v>
      </c>
      <c r="B3171" s="1">
        <v>46051.114583333336</v>
      </c>
      <c r="C3171" s="2">
        <v>46051</v>
      </c>
      <c r="D3171">
        <v>2</v>
      </c>
      <c r="E3171" t="s">
        <v>43</v>
      </c>
      <c r="F3171" t="s">
        <v>26</v>
      </c>
      <c r="G3171">
        <v>2</v>
      </c>
      <c r="H3171">
        <v>66.33</v>
      </c>
      <c r="I3171">
        <v>66.38</v>
      </c>
      <c r="J3171">
        <v>1</v>
      </c>
      <c r="K3171">
        <v>3.8</v>
      </c>
      <c r="L3171">
        <v>8.1999999999999993</v>
      </c>
      <c r="M3171">
        <v>73</v>
      </c>
      <c r="N3171" t="s">
        <v>41</v>
      </c>
      <c r="O3171">
        <v>1.722</v>
      </c>
      <c r="P3171" t="s">
        <v>28</v>
      </c>
      <c r="Q3171" t="s">
        <v>29</v>
      </c>
      <c r="R3171">
        <v>4.6500000000000004</v>
      </c>
      <c r="S3171">
        <v>1</v>
      </c>
      <c r="T3171">
        <v>0.05</v>
      </c>
      <c r="U3171">
        <v>4.4000000000000004</v>
      </c>
      <c r="V3171" t="s">
        <v>30</v>
      </c>
      <c r="W3171" t="s">
        <v>31</v>
      </c>
      <c r="X3171">
        <v>1</v>
      </c>
      <c r="Y3171" t="str">
        <f>IF(tblRides[[#This Row],[supply_demand_ratio]]&lt;0.8,"Below 0.8",IF(tblRides[[#This Row],[supply_demand_ratio]]&lt;1,"Between 0.8-1.0",IF(tblRides[[#This Row],[supply_demand_ratio]]&lt;=1.2,"Between 1.0-1.2","Above 1.2")))</f>
        <v>Above 1.2</v>
      </c>
    </row>
    <row r="3172" spans="1:25" x14ac:dyDescent="0.3">
      <c r="A3172" t="s">
        <v>3227</v>
      </c>
      <c r="B3172" s="1">
        <v>46051.131249999999</v>
      </c>
      <c r="C3172" s="2">
        <v>46051</v>
      </c>
      <c r="D3172">
        <v>3</v>
      </c>
      <c r="E3172" t="s">
        <v>62</v>
      </c>
      <c r="F3172" t="s">
        <v>26</v>
      </c>
      <c r="G3172">
        <v>2.2999999999999998</v>
      </c>
      <c r="H3172">
        <v>65.36</v>
      </c>
      <c r="I3172">
        <v>65.430000000000007</v>
      </c>
      <c r="J3172">
        <v>1</v>
      </c>
      <c r="K3172">
        <v>2</v>
      </c>
      <c r="L3172">
        <v>1</v>
      </c>
      <c r="M3172">
        <v>68</v>
      </c>
      <c r="N3172" t="s">
        <v>41</v>
      </c>
      <c r="O3172">
        <v>1.88</v>
      </c>
      <c r="P3172" t="s">
        <v>28</v>
      </c>
      <c r="Q3172" t="s">
        <v>29</v>
      </c>
      <c r="R3172">
        <v>4.83</v>
      </c>
      <c r="S3172">
        <v>10</v>
      </c>
      <c r="T3172">
        <v>7.0000000000000007E-2</v>
      </c>
      <c r="U3172">
        <v>-1</v>
      </c>
      <c r="V3172" t="s">
        <v>30</v>
      </c>
      <c r="W3172" t="s">
        <v>31</v>
      </c>
      <c r="X3172">
        <v>1</v>
      </c>
      <c r="Y3172" t="str">
        <f>IF(tblRides[[#This Row],[supply_demand_ratio]]&lt;0.8,"Below 0.8",IF(tblRides[[#This Row],[supply_demand_ratio]]&lt;1,"Between 0.8-1.0",IF(tblRides[[#This Row],[supply_demand_ratio]]&lt;=1.2,"Between 1.0-1.2","Above 1.2")))</f>
        <v>Above 1.2</v>
      </c>
    </row>
    <row r="3173" spans="1:25" x14ac:dyDescent="0.3">
      <c r="A3173" t="s">
        <v>3228</v>
      </c>
      <c r="B3173" s="1">
        <v>46051.131944444445</v>
      </c>
      <c r="C3173" s="2">
        <v>46051</v>
      </c>
      <c r="D3173">
        <v>3</v>
      </c>
      <c r="E3173" t="s">
        <v>36</v>
      </c>
      <c r="F3173" t="s">
        <v>26</v>
      </c>
      <c r="G3173">
        <v>2.1</v>
      </c>
      <c r="H3173">
        <v>69.849999999999994</v>
      </c>
      <c r="J3173">
        <v>1</v>
      </c>
      <c r="K3173">
        <v>5</v>
      </c>
      <c r="L3173">
        <v>9.8000000000000007</v>
      </c>
      <c r="M3173">
        <v>107</v>
      </c>
      <c r="N3173" t="s">
        <v>41</v>
      </c>
      <c r="O3173">
        <v>1.4870000000000001</v>
      </c>
      <c r="P3173" t="s">
        <v>58</v>
      </c>
      <c r="Q3173" t="s">
        <v>59</v>
      </c>
      <c r="R3173">
        <v>4.57</v>
      </c>
      <c r="S3173">
        <v>4</v>
      </c>
      <c r="U3173">
        <v>4.8</v>
      </c>
      <c r="V3173" t="s">
        <v>30</v>
      </c>
      <c r="W3173" t="s">
        <v>31</v>
      </c>
      <c r="X3173">
        <v>0</v>
      </c>
      <c r="Y3173" t="str">
        <f>IF(tblRides[[#This Row],[supply_demand_ratio]]&lt;0.8,"Below 0.8",IF(tblRides[[#This Row],[supply_demand_ratio]]&lt;1,"Between 0.8-1.0",IF(tblRides[[#This Row],[supply_demand_ratio]]&lt;=1.2,"Between 1.0-1.2","Above 1.2")))</f>
        <v>Above 1.2</v>
      </c>
    </row>
    <row r="3174" spans="1:25" x14ac:dyDescent="0.3">
      <c r="A3174" t="s">
        <v>3229</v>
      </c>
      <c r="B3174" s="1">
        <v>46051.138888888891</v>
      </c>
      <c r="C3174" s="2">
        <v>46051</v>
      </c>
      <c r="D3174">
        <v>3</v>
      </c>
      <c r="E3174" t="s">
        <v>33</v>
      </c>
      <c r="F3174" t="s">
        <v>26</v>
      </c>
      <c r="G3174">
        <v>5.9</v>
      </c>
      <c r="H3174">
        <v>142.13</v>
      </c>
      <c r="I3174">
        <v>149.6</v>
      </c>
      <c r="J3174">
        <v>1</v>
      </c>
      <c r="K3174">
        <v>4.4000000000000004</v>
      </c>
      <c r="L3174">
        <v>10.4</v>
      </c>
      <c r="M3174">
        <v>81</v>
      </c>
      <c r="N3174" t="s">
        <v>27</v>
      </c>
      <c r="O3174">
        <v>1.0169999999999999</v>
      </c>
      <c r="P3174" t="s">
        <v>28</v>
      </c>
      <c r="Q3174" t="s">
        <v>29</v>
      </c>
      <c r="R3174">
        <v>4.82</v>
      </c>
      <c r="S3174">
        <v>3</v>
      </c>
      <c r="T3174">
        <v>7.47</v>
      </c>
      <c r="U3174">
        <v>6</v>
      </c>
      <c r="V3174" t="s">
        <v>30</v>
      </c>
      <c r="W3174" t="s">
        <v>31</v>
      </c>
      <c r="X3174">
        <v>1</v>
      </c>
      <c r="Y3174" t="str">
        <f>IF(tblRides[[#This Row],[supply_demand_ratio]]&lt;0.8,"Below 0.8",IF(tblRides[[#This Row],[supply_demand_ratio]]&lt;1,"Between 0.8-1.0",IF(tblRides[[#This Row],[supply_demand_ratio]]&lt;=1.2,"Between 1.0-1.2","Above 1.2")))</f>
        <v>Between 1.0-1.2</v>
      </c>
    </row>
    <row r="3175" spans="1:25" x14ac:dyDescent="0.3">
      <c r="A3175" t="s">
        <v>3230</v>
      </c>
      <c r="B3175" s="1">
        <v>46051.14166666667</v>
      </c>
      <c r="C3175" s="2">
        <v>46051</v>
      </c>
      <c r="D3175">
        <v>3</v>
      </c>
      <c r="E3175" t="s">
        <v>33</v>
      </c>
      <c r="F3175" t="s">
        <v>26</v>
      </c>
      <c r="G3175">
        <v>5.8</v>
      </c>
      <c r="H3175">
        <v>139.47</v>
      </c>
      <c r="I3175">
        <v>137.80000000000001</v>
      </c>
      <c r="J3175">
        <v>1</v>
      </c>
      <c r="K3175">
        <v>4.7</v>
      </c>
      <c r="L3175">
        <v>6.8</v>
      </c>
      <c r="M3175">
        <v>100</v>
      </c>
      <c r="N3175" t="s">
        <v>41</v>
      </c>
      <c r="O3175">
        <v>1.599</v>
      </c>
      <c r="P3175" t="s">
        <v>28</v>
      </c>
      <c r="Q3175" t="s">
        <v>29</v>
      </c>
      <c r="R3175">
        <v>4.79</v>
      </c>
      <c r="S3175">
        <v>3</v>
      </c>
      <c r="T3175">
        <v>-1.67</v>
      </c>
      <c r="U3175">
        <v>2.1</v>
      </c>
      <c r="V3175" t="s">
        <v>30</v>
      </c>
      <c r="W3175" t="s">
        <v>31</v>
      </c>
      <c r="X3175">
        <v>1</v>
      </c>
      <c r="Y3175" t="str">
        <f>IF(tblRides[[#This Row],[supply_demand_ratio]]&lt;0.8,"Below 0.8",IF(tblRides[[#This Row],[supply_demand_ratio]]&lt;1,"Between 0.8-1.0",IF(tblRides[[#This Row],[supply_demand_ratio]]&lt;=1.2,"Between 1.0-1.2","Above 1.2")))</f>
        <v>Above 1.2</v>
      </c>
    </row>
    <row r="3176" spans="1:25" x14ac:dyDescent="0.3">
      <c r="A3176" t="s">
        <v>3231</v>
      </c>
      <c r="B3176" s="1">
        <v>46051.171527777777</v>
      </c>
      <c r="C3176" s="2">
        <v>46051</v>
      </c>
      <c r="D3176">
        <v>4</v>
      </c>
      <c r="E3176" t="s">
        <v>25</v>
      </c>
      <c r="F3176" t="s">
        <v>26</v>
      </c>
      <c r="G3176">
        <v>9.8000000000000007</v>
      </c>
      <c r="H3176">
        <v>205.39</v>
      </c>
      <c r="I3176">
        <v>200.04</v>
      </c>
      <c r="J3176">
        <v>1</v>
      </c>
      <c r="K3176">
        <v>2.7</v>
      </c>
      <c r="L3176">
        <v>1.7</v>
      </c>
      <c r="M3176">
        <v>122</v>
      </c>
      <c r="N3176" t="s">
        <v>41</v>
      </c>
      <c r="O3176">
        <v>1.1819999999999999</v>
      </c>
      <c r="P3176" t="s">
        <v>28</v>
      </c>
      <c r="Q3176" t="s">
        <v>29</v>
      </c>
      <c r="R3176">
        <v>4.76</v>
      </c>
      <c r="S3176">
        <v>11</v>
      </c>
      <c r="T3176">
        <v>-5.35</v>
      </c>
      <c r="U3176">
        <v>-1</v>
      </c>
      <c r="V3176" t="s">
        <v>30</v>
      </c>
      <c r="W3176" t="s">
        <v>31</v>
      </c>
      <c r="X3176">
        <v>1</v>
      </c>
      <c r="Y3176" t="str">
        <f>IF(tblRides[[#This Row],[supply_demand_ratio]]&lt;0.8,"Below 0.8",IF(tblRides[[#This Row],[supply_demand_ratio]]&lt;1,"Between 0.8-1.0",IF(tblRides[[#This Row],[supply_demand_ratio]]&lt;=1.2,"Between 1.0-1.2","Above 1.2")))</f>
        <v>Between 1.0-1.2</v>
      </c>
    </row>
    <row r="3177" spans="1:25" x14ac:dyDescent="0.3">
      <c r="A3177" t="s">
        <v>3232</v>
      </c>
      <c r="B3177" s="1">
        <v>46051.181250000001</v>
      </c>
      <c r="C3177" s="2">
        <v>46051</v>
      </c>
      <c r="D3177">
        <v>4</v>
      </c>
      <c r="E3177" t="s">
        <v>62</v>
      </c>
      <c r="F3177" t="s">
        <v>34</v>
      </c>
      <c r="G3177">
        <v>4.5999999999999996</v>
      </c>
      <c r="H3177">
        <v>102.01</v>
      </c>
      <c r="I3177">
        <v>106.11</v>
      </c>
      <c r="J3177">
        <v>1</v>
      </c>
      <c r="K3177">
        <v>6</v>
      </c>
      <c r="L3177">
        <v>7</v>
      </c>
      <c r="M3177">
        <v>64</v>
      </c>
      <c r="N3177" t="s">
        <v>41</v>
      </c>
      <c r="O3177">
        <v>2.2000000000000002</v>
      </c>
      <c r="P3177" t="s">
        <v>28</v>
      </c>
      <c r="Q3177" t="s">
        <v>29</v>
      </c>
      <c r="R3177">
        <v>4.54</v>
      </c>
      <c r="S3177">
        <v>0</v>
      </c>
      <c r="T3177">
        <v>4.0999999999999996</v>
      </c>
      <c r="U3177">
        <v>1</v>
      </c>
      <c r="V3177" t="s">
        <v>30</v>
      </c>
      <c r="W3177" t="s">
        <v>45</v>
      </c>
      <c r="X3177">
        <v>1</v>
      </c>
      <c r="Y3177" t="str">
        <f>IF(tblRides[[#This Row],[supply_demand_ratio]]&lt;0.8,"Below 0.8",IF(tblRides[[#This Row],[supply_demand_ratio]]&lt;1,"Between 0.8-1.0",IF(tblRides[[#This Row],[supply_demand_ratio]]&lt;=1.2,"Between 1.0-1.2","Above 1.2")))</f>
        <v>Above 1.2</v>
      </c>
    </row>
    <row r="3178" spans="1:25" x14ac:dyDescent="0.3">
      <c r="A3178" t="s">
        <v>3233</v>
      </c>
      <c r="B3178" s="1">
        <v>46051.198611111111</v>
      </c>
      <c r="C3178" s="2">
        <v>46051</v>
      </c>
      <c r="D3178">
        <v>4</v>
      </c>
      <c r="E3178" t="s">
        <v>33</v>
      </c>
      <c r="F3178" t="s">
        <v>34</v>
      </c>
      <c r="G3178">
        <v>8.6</v>
      </c>
      <c r="H3178">
        <v>155.38999999999999</v>
      </c>
      <c r="I3178">
        <v>147.38</v>
      </c>
      <c r="J3178">
        <v>1</v>
      </c>
      <c r="K3178">
        <v>4.5999999999999996</v>
      </c>
      <c r="L3178">
        <v>10.1</v>
      </c>
      <c r="M3178">
        <v>100</v>
      </c>
      <c r="N3178" t="s">
        <v>27</v>
      </c>
      <c r="O3178">
        <v>1.119</v>
      </c>
      <c r="P3178" t="s">
        <v>28</v>
      </c>
      <c r="Q3178" t="s">
        <v>29</v>
      </c>
      <c r="R3178">
        <v>4.49</v>
      </c>
      <c r="S3178">
        <v>0</v>
      </c>
      <c r="T3178">
        <v>-8.01</v>
      </c>
      <c r="U3178">
        <v>5.5</v>
      </c>
      <c r="V3178" t="s">
        <v>30</v>
      </c>
      <c r="W3178" t="s">
        <v>31</v>
      </c>
      <c r="X3178">
        <v>1</v>
      </c>
      <c r="Y3178" t="str">
        <f>IF(tblRides[[#This Row],[supply_demand_ratio]]&lt;0.8,"Below 0.8",IF(tblRides[[#This Row],[supply_demand_ratio]]&lt;1,"Between 0.8-1.0",IF(tblRides[[#This Row],[supply_demand_ratio]]&lt;=1.2,"Between 1.0-1.2","Above 1.2")))</f>
        <v>Between 1.0-1.2</v>
      </c>
    </row>
    <row r="3179" spans="1:25" x14ac:dyDescent="0.3">
      <c r="A3179" t="s">
        <v>3234</v>
      </c>
      <c r="B3179" s="1">
        <v>46051.220833333333</v>
      </c>
      <c r="C3179" s="2">
        <v>46051</v>
      </c>
      <c r="D3179">
        <v>5</v>
      </c>
      <c r="E3179" t="s">
        <v>33</v>
      </c>
      <c r="F3179" t="s">
        <v>26</v>
      </c>
      <c r="G3179">
        <v>6.4</v>
      </c>
      <c r="H3179">
        <v>166.33</v>
      </c>
      <c r="I3179">
        <v>169.77</v>
      </c>
      <c r="J3179">
        <v>1.1000000000000001</v>
      </c>
      <c r="K3179">
        <v>4</v>
      </c>
      <c r="L3179">
        <v>1.4</v>
      </c>
      <c r="M3179">
        <v>93</v>
      </c>
      <c r="N3179" t="s">
        <v>41</v>
      </c>
      <c r="O3179">
        <v>1.6579999999999999</v>
      </c>
      <c r="P3179" t="s">
        <v>28</v>
      </c>
      <c r="Q3179" t="s">
        <v>29</v>
      </c>
      <c r="R3179">
        <v>4.95</v>
      </c>
      <c r="S3179">
        <v>19</v>
      </c>
      <c r="T3179">
        <v>3.44</v>
      </c>
      <c r="U3179">
        <v>-2.6</v>
      </c>
      <c r="V3179" t="s">
        <v>30</v>
      </c>
      <c r="W3179" t="s">
        <v>31</v>
      </c>
      <c r="X3179">
        <v>1</v>
      </c>
      <c r="Y3179" t="str">
        <f>IF(tblRides[[#This Row],[supply_demand_ratio]]&lt;0.8,"Below 0.8",IF(tblRides[[#This Row],[supply_demand_ratio]]&lt;1,"Between 0.8-1.0",IF(tblRides[[#This Row],[supply_demand_ratio]]&lt;=1.2,"Between 1.0-1.2","Above 1.2")))</f>
        <v>Above 1.2</v>
      </c>
    </row>
    <row r="3180" spans="1:25" x14ac:dyDescent="0.3">
      <c r="A3180" t="s">
        <v>3235</v>
      </c>
      <c r="B3180" s="1">
        <v>46051.229861111111</v>
      </c>
      <c r="C3180" s="2">
        <v>46051</v>
      </c>
      <c r="D3180">
        <v>5</v>
      </c>
      <c r="E3180" t="s">
        <v>33</v>
      </c>
      <c r="F3180" t="s">
        <v>26</v>
      </c>
      <c r="G3180">
        <v>3.9</v>
      </c>
      <c r="H3180">
        <v>116.05</v>
      </c>
      <c r="I3180">
        <v>107.51</v>
      </c>
      <c r="J3180">
        <v>1.1000000000000001</v>
      </c>
      <c r="K3180">
        <v>6.4</v>
      </c>
      <c r="L3180">
        <v>6</v>
      </c>
      <c r="M3180">
        <v>110</v>
      </c>
      <c r="N3180" t="s">
        <v>41</v>
      </c>
      <c r="O3180">
        <v>1.4510000000000001</v>
      </c>
      <c r="P3180" t="s">
        <v>28</v>
      </c>
      <c r="Q3180" t="s">
        <v>29</v>
      </c>
      <c r="R3180">
        <v>4.8499999999999996</v>
      </c>
      <c r="S3180">
        <v>6</v>
      </c>
      <c r="T3180">
        <v>-8.5399999999999991</v>
      </c>
      <c r="U3180">
        <v>-0.4</v>
      </c>
      <c r="V3180" t="s">
        <v>30</v>
      </c>
      <c r="W3180" t="s">
        <v>45</v>
      </c>
      <c r="X3180">
        <v>1</v>
      </c>
      <c r="Y3180" t="str">
        <f>IF(tblRides[[#This Row],[supply_demand_ratio]]&lt;0.8,"Below 0.8",IF(tblRides[[#This Row],[supply_demand_ratio]]&lt;1,"Between 0.8-1.0",IF(tblRides[[#This Row],[supply_demand_ratio]]&lt;=1.2,"Between 1.0-1.2","Above 1.2")))</f>
        <v>Above 1.2</v>
      </c>
    </row>
    <row r="3181" spans="1:25" x14ac:dyDescent="0.3">
      <c r="A3181" t="s">
        <v>3236</v>
      </c>
      <c r="B3181" s="1">
        <v>46051.236111111109</v>
      </c>
      <c r="C3181" s="2">
        <v>46051</v>
      </c>
      <c r="D3181">
        <v>5</v>
      </c>
      <c r="E3181" t="s">
        <v>43</v>
      </c>
      <c r="F3181" t="s">
        <v>26</v>
      </c>
      <c r="G3181">
        <v>11.5</v>
      </c>
      <c r="H3181">
        <v>192.98</v>
      </c>
      <c r="I3181">
        <v>197.89</v>
      </c>
      <c r="J3181">
        <v>1</v>
      </c>
      <c r="K3181">
        <v>3.5</v>
      </c>
      <c r="L3181">
        <v>5.5</v>
      </c>
      <c r="M3181">
        <v>71</v>
      </c>
      <c r="N3181" t="s">
        <v>41</v>
      </c>
      <c r="O3181">
        <v>2.1890000000000001</v>
      </c>
      <c r="P3181" t="s">
        <v>28</v>
      </c>
      <c r="Q3181" t="s">
        <v>29</v>
      </c>
      <c r="R3181">
        <v>4.79</v>
      </c>
      <c r="S3181">
        <v>4</v>
      </c>
      <c r="T3181">
        <v>4.91</v>
      </c>
      <c r="U3181">
        <v>2</v>
      </c>
      <c r="V3181" t="s">
        <v>30</v>
      </c>
      <c r="W3181" t="s">
        <v>31</v>
      </c>
      <c r="X3181">
        <v>1</v>
      </c>
      <c r="Y3181" t="str">
        <f>IF(tblRides[[#This Row],[supply_demand_ratio]]&lt;0.8,"Below 0.8",IF(tblRides[[#This Row],[supply_demand_ratio]]&lt;1,"Between 0.8-1.0",IF(tblRides[[#This Row],[supply_demand_ratio]]&lt;=1.2,"Between 1.0-1.2","Above 1.2")))</f>
        <v>Above 1.2</v>
      </c>
    </row>
    <row r="3182" spans="1:25" x14ac:dyDescent="0.3">
      <c r="A3182" t="s">
        <v>3237</v>
      </c>
      <c r="B3182" s="1">
        <v>46051.245833333334</v>
      </c>
      <c r="C3182" s="2">
        <v>46051</v>
      </c>
      <c r="D3182">
        <v>5</v>
      </c>
      <c r="E3182" t="s">
        <v>25</v>
      </c>
      <c r="F3182" t="s">
        <v>26</v>
      </c>
      <c r="G3182">
        <v>3.4</v>
      </c>
      <c r="H3182">
        <v>100.91</v>
      </c>
      <c r="I3182">
        <v>100.8</v>
      </c>
      <c r="J3182">
        <v>1.1000000000000001</v>
      </c>
      <c r="K3182">
        <v>6.4</v>
      </c>
      <c r="L3182">
        <v>6.2</v>
      </c>
      <c r="M3182">
        <v>126</v>
      </c>
      <c r="N3182" t="s">
        <v>27</v>
      </c>
      <c r="O3182">
        <v>0.99</v>
      </c>
      <c r="P3182" t="s">
        <v>28</v>
      </c>
      <c r="Q3182" t="s">
        <v>29</v>
      </c>
      <c r="R3182">
        <v>4.79</v>
      </c>
      <c r="S3182">
        <v>8</v>
      </c>
      <c r="T3182">
        <v>-0.11</v>
      </c>
      <c r="U3182">
        <v>-0.2</v>
      </c>
      <c r="V3182" t="s">
        <v>30</v>
      </c>
      <c r="W3182" t="s">
        <v>45</v>
      </c>
      <c r="X3182">
        <v>1</v>
      </c>
      <c r="Y3182" t="str">
        <f>IF(tblRides[[#This Row],[supply_demand_ratio]]&lt;0.8,"Below 0.8",IF(tblRides[[#This Row],[supply_demand_ratio]]&lt;1,"Between 0.8-1.0",IF(tblRides[[#This Row],[supply_demand_ratio]]&lt;=1.2,"Between 1.0-1.2","Above 1.2")))</f>
        <v>Between 0.8-1.0</v>
      </c>
    </row>
    <row r="3183" spans="1:25" x14ac:dyDescent="0.3">
      <c r="A3183" t="s">
        <v>3238</v>
      </c>
      <c r="B3183" s="1">
        <v>46051.249305555553</v>
      </c>
      <c r="C3183" s="2">
        <v>46051</v>
      </c>
      <c r="D3183">
        <v>5</v>
      </c>
      <c r="E3183" t="s">
        <v>36</v>
      </c>
      <c r="F3183" t="s">
        <v>26</v>
      </c>
      <c r="G3183">
        <v>1.4</v>
      </c>
      <c r="H3183">
        <v>72.849999999999994</v>
      </c>
      <c r="I3183">
        <v>75.11</v>
      </c>
      <c r="J3183">
        <v>1.2</v>
      </c>
      <c r="K3183">
        <v>3.6</v>
      </c>
      <c r="L3183">
        <v>1</v>
      </c>
      <c r="M3183">
        <v>122</v>
      </c>
      <c r="N3183" t="s">
        <v>27</v>
      </c>
      <c r="O3183">
        <v>0.96599999999999997</v>
      </c>
      <c r="P3183" t="s">
        <v>28</v>
      </c>
      <c r="Q3183" t="s">
        <v>29</v>
      </c>
      <c r="R3183">
        <v>4.8600000000000003</v>
      </c>
      <c r="S3183">
        <v>6</v>
      </c>
      <c r="T3183">
        <v>2.2599999999999998</v>
      </c>
      <c r="U3183">
        <v>-2.6</v>
      </c>
      <c r="V3183" t="s">
        <v>30</v>
      </c>
      <c r="W3183" t="s">
        <v>31</v>
      </c>
      <c r="X3183">
        <v>1</v>
      </c>
      <c r="Y3183" t="str">
        <f>IF(tblRides[[#This Row],[supply_demand_ratio]]&lt;0.8,"Below 0.8",IF(tblRides[[#This Row],[supply_demand_ratio]]&lt;1,"Between 0.8-1.0",IF(tblRides[[#This Row],[supply_demand_ratio]]&lt;=1.2,"Between 1.0-1.2","Above 1.2")))</f>
        <v>Between 0.8-1.0</v>
      </c>
    </row>
    <row r="3184" spans="1:25" x14ac:dyDescent="0.3">
      <c r="A3184" t="s">
        <v>3239</v>
      </c>
      <c r="B3184" s="1">
        <v>46051.25</v>
      </c>
      <c r="C3184" s="2">
        <v>46051</v>
      </c>
      <c r="D3184">
        <v>6</v>
      </c>
      <c r="E3184" t="s">
        <v>33</v>
      </c>
      <c r="F3184" t="s">
        <v>26</v>
      </c>
      <c r="G3184">
        <v>0.8</v>
      </c>
      <c r="H3184">
        <v>52.44</v>
      </c>
      <c r="I3184">
        <v>50.07</v>
      </c>
      <c r="J3184">
        <v>1</v>
      </c>
      <c r="K3184">
        <v>2</v>
      </c>
      <c r="L3184">
        <v>1</v>
      </c>
      <c r="M3184">
        <v>104</v>
      </c>
      <c r="N3184" t="s">
        <v>41</v>
      </c>
      <c r="O3184">
        <v>1.5740000000000001</v>
      </c>
      <c r="P3184" t="s">
        <v>28</v>
      </c>
      <c r="Q3184" t="s">
        <v>29</v>
      </c>
      <c r="R3184">
        <v>4.6100000000000003</v>
      </c>
      <c r="S3184">
        <v>1</v>
      </c>
      <c r="T3184">
        <v>-2.37</v>
      </c>
      <c r="U3184">
        <v>-1</v>
      </c>
      <c r="V3184" t="s">
        <v>30</v>
      </c>
      <c r="W3184" t="s">
        <v>31</v>
      </c>
      <c r="X3184">
        <v>1</v>
      </c>
      <c r="Y3184" t="str">
        <f>IF(tblRides[[#This Row],[supply_demand_ratio]]&lt;0.8,"Below 0.8",IF(tblRides[[#This Row],[supply_demand_ratio]]&lt;1,"Between 0.8-1.0",IF(tblRides[[#This Row],[supply_demand_ratio]]&lt;=1.2,"Between 1.0-1.2","Above 1.2")))</f>
        <v>Above 1.2</v>
      </c>
    </row>
    <row r="3185" spans="1:25" x14ac:dyDescent="0.3">
      <c r="A3185" t="s">
        <v>3240</v>
      </c>
      <c r="B3185" s="1">
        <v>46051.273611111108</v>
      </c>
      <c r="C3185" s="2">
        <v>46051</v>
      </c>
      <c r="D3185">
        <v>6</v>
      </c>
      <c r="E3185" t="s">
        <v>25</v>
      </c>
      <c r="F3185" t="s">
        <v>26</v>
      </c>
      <c r="G3185">
        <v>4</v>
      </c>
      <c r="H3185">
        <v>104.9</v>
      </c>
      <c r="J3185">
        <v>1</v>
      </c>
      <c r="K3185">
        <v>4.4000000000000004</v>
      </c>
      <c r="L3185">
        <v>1.1000000000000001</v>
      </c>
      <c r="M3185">
        <v>122</v>
      </c>
      <c r="N3185" t="s">
        <v>27</v>
      </c>
      <c r="O3185">
        <v>1.0409999999999999</v>
      </c>
      <c r="P3185" t="s">
        <v>37</v>
      </c>
      <c r="Q3185" t="s">
        <v>103</v>
      </c>
      <c r="R3185">
        <v>4.91</v>
      </c>
      <c r="S3185">
        <v>50</v>
      </c>
      <c r="U3185">
        <v>-3.3</v>
      </c>
      <c r="V3185" t="s">
        <v>30</v>
      </c>
      <c r="W3185" t="s">
        <v>31</v>
      </c>
      <c r="X3185">
        <v>0</v>
      </c>
      <c r="Y3185" t="str">
        <f>IF(tblRides[[#This Row],[supply_demand_ratio]]&lt;0.8,"Below 0.8",IF(tblRides[[#This Row],[supply_demand_ratio]]&lt;1,"Between 0.8-1.0",IF(tblRides[[#This Row],[supply_demand_ratio]]&lt;=1.2,"Between 1.0-1.2","Above 1.2")))</f>
        <v>Between 1.0-1.2</v>
      </c>
    </row>
    <row r="3186" spans="1:25" x14ac:dyDescent="0.3">
      <c r="A3186" t="s">
        <v>3241</v>
      </c>
      <c r="B3186" s="1">
        <v>46051.283333333333</v>
      </c>
      <c r="C3186" s="2">
        <v>46051</v>
      </c>
      <c r="D3186">
        <v>6</v>
      </c>
      <c r="E3186" t="s">
        <v>43</v>
      </c>
      <c r="F3186" t="s">
        <v>26</v>
      </c>
      <c r="G3186">
        <v>5.2</v>
      </c>
      <c r="H3186">
        <v>140.47999999999999</v>
      </c>
      <c r="I3186">
        <v>135.62</v>
      </c>
      <c r="J3186">
        <v>1.1000000000000001</v>
      </c>
      <c r="K3186">
        <v>2</v>
      </c>
      <c r="L3186">
        <v>1.5</v>
      </c>
      <c r="M3186">
        <v>78</v>
      </c>
      <c r="N3186" t="s">
        <v>41</v>
      </c>
      <c r="O3186">
        <v>2.149</v>
      </c>
      <c r="P3186" t="s">
        <v>28</v>
      </c>
      <c r="Q3186" t="s">
        <v>29</v>
      </c>
      <c r="R3186">
        <v>4.66</v>
      </c>
      <c r="S3186">
        <v>15</v>
      </c>
      <c r="T3186">
        <v>-4.8600000000000003</v>
      </c>
      <c r="U3186">
        <v>-0.5</v>
      </c>
      <c r="V3186" t="s">
        <v>30</v>
      </c>
      <c r="W3186" t="s">
        <v>31</v>
      </c>
      <c r="X3186">
        <v>1</v>
      </c>
      <c r="Y3186" t="str">
        <f>IF(tblRides[[#This Row],[supply_demand_ratio]]&lt;0.8,"Below 0.8",IF(tblRides[[#This Row],[supply_demand_ratio]]&lt;1,"Between 0.8-1.0",IF(tblRides[[#This Row],[supply_demand_ratio]]&lt;=1.2,"Between 1.0-1.2","Above 1.2")))</f>
        <v>Above 1.2</v>
      </c>
    </row>
    <row r="3187" spans="1:25" x14ac:dyDescent="0.3">
      <c r="A3187" t="s">
        <v>3242</v>
      </c>
      <c r="B3187" s="1">
        <v>46051.290972222225</v>
      </c>
      <c r="C3187" s="2">
        <v>46051</v>
      </c>
      <c r="D3187">
        <v>6</v>
      </c>
      <c r="E3187" t="s">
        <v>62</v>
      </c>
      <c r="F3187" t="s">
        <v>34</v>
      </c>
      <c r="G3187">
        <v>5.2</v>
      </c>
      <c r="H3187">
        <v>105.02</v>
      </c>
      <c r="I3187">
        <v>100.25</v>
      </c>
      <c r="J3187">
        <v>1</v>
      </c>
      <c r="K3187">
        <v>5.0999999999999996</v>
      </c>
      <c r="L3187">
        <v>11.3</v>
      </c>
      <c r="M3187">
        <v>54</v>
      </c>
      <c r="N3187" t="s">
        <v>41</v>
      </c>
      <c r="O3187">
        <v>1.3180000000000001</v>
      </c>
      <c r="P3187" t="s">
        <v>28</v>
      </c>
      <c r="Q3187" t="s">
        <v>29</v>
      </c>
      <c r="R3187">
        <v>4.68</v>
      </c>
      <c r="S3187">
        <v>0</v>
      </c>
      <c r="T3187">
        <v>-4.7699999999999996</v>
      </c>
      <c r="U3187">
        <v>6.2</v>
      </c>
      <c r="V3187" t="s">
        <v>30</v>
      </c>
      <c r="W3187" t="s">
        <v>45</v>
      </c>
      <c r="X3187">
        <v>1</v>
      </c>
      <c r="Y3187" t="str">
        <f>IF(tblRides[[#This Row],[supply_demand_ratio]]&lt;0.8,"Below 0.8",IF(tblRides[[#This Row],[supply_demand_ratio]]&lt;1,"Between 0.8-1.0",IF(tblRides[[#This Row],[supply_demand_ratio]]&lt;=1.2,"Between 1.0-1.2","Above 1.2")))</f>
        <v>Above 1.2</v>
      </c>
    </row>
    <row r="3188" spans="1:25" x14ac:dyDescent="0.3">
      <c r="A3188" t="s">
        <v>3243</v>
      </c>
      <c r="B3188" s="1">
        <v>46051.299305555556</v>
      </c>
      <c r="C3188" s="2">
        <v>46051</v>
      </c>
      <c r="D3188">
        <v>7</v>
      </c>
      <c r="E3188" t="s">
        <v>43</v>
      </c>
      <c r="F3188" t="s">
        <v>26</v>
      </c>
      <c r="G3188">
        <v>0.7</v>
      </c>
      <c r="H3188">
        <v>54.87</v>
      </c>
      <c r="I3188">
        <v>55.82</v>
      </c>
      <c r="J3188">
        <v>1.1000000000000001</v>
      </c>
      <c r="K3188">
        <v>6.9</v>
      </c>
      <c r="L3188">
        <v>11.9</v>
      </c>
      <c r="M3188">
        <v>58</v>
      </c>
      <c r="N3188" t="s">
        <v>41</v>
      </c>
      <c r="O3188">
        <v>1.403</v>
      </c>
      <c r="P3188" t="s">
        <v>28</v>
      </c>
      <c r="Q3188" t="s">
        <v>29</v>
      </c>
      <c r="R3188">
        <v>5</v>
      </c>
      <c r="S3188">
        <v>1</v>
      </c>
      <c r="T3188">
        <v>0.95</v>
      </c>
      <c r="U3188">
        <v>5</v>
      </c>
      <c r="V3188" t="s">
        <v>30</v>
      </c>
      <c r="W3188" t="s">
        <v>45</v>
      </c>
      <c r="X3188">
        <v>1</v>
      </c>
      <c r="Y3188" t="str">
        <f>IF(tblRides[[#This Row],[supply_demand_ratio]]&lt;0.8,"Below 0.8",IF(tblRides[[#This Row],[supply_demand_ratio]]&lt;1,"Between 0.8-1.0",IF(tblRides[[#This Row],[supply_demand_ratio]]&lt;=1.2,"Between 1.0-1.2","Above 1.2")))</f>
        <v>Above 1.2</v>
      </c>
    </row>
    <row r="3189" spans="1:25" x14ac:dyDescent="0.3">
      <c r="A3189" t="s">
        <v>3244</v>
      </c>
      <c r="B3189" s="1">
        <v>46051.3</v>
      </c>
      <c r="C3189" s="2">
        <v>46051</v>
      </c>
      <c r="D3189">
        <v>7</v>
      </c>
      <c r="E3189" t="s">
        <v>43</v>
      </c>
      <c r="F3189" t="s">
        <v>26</v>
      </c>
      <c r="G3189">
        <v>7.5</v>
      </c>
      <c r="H3189">
        <v>142.12</v>
      </c>
      <c r="J3189">
        <v>1</v>
      </c>
      <c r="K3189">
        <v>9.8000000000000007</v>
      </c>
      <c r="L3189">
        <v>10.7</v>
      </c>
      <c r="M3189">
        <v>57</v>
      </c>
      <c r="N3189" t="s">
        <v>41</v>
      </c>
      <c r="O3189">
        <v>1.1100000000000001</v>
      </c>
      <c r="P3189" t="s">
        <v>58</v>
      </c>
      <c r="Q3189" t="s">
        <v>59</v>
      </c>
      <c r="R3189">
        <v>4.8499999999999996</v>
      </c>
      <c r="S3189">
        <v>6</v>
      </c>
      <c r="U3189">
        <v>0.9</v>
      </c>
      <c r="V3189" t="s">
        <v>30</v>
      </c>
      <c r="W3189" t="s">
        <v>45</v>
      </c>
      <c r="X3189">
        <v>0</v>
      </c>
      <c r="Y3189" t="str">
        <f>IF(tblRides[[#This Row],[supply_demand_ratio]]&lt;0.8,"Below 0.8",IF(tblRides[[#This Row],[supply_demand_ratio]]&lt;1,"Between 0.8-1.0",IF(tblRides[[#This Row],[supply_demand_ratio]]&lt;=1.2,"Between 1.0-1.2","Above 1.2")))</f>
        <v>Between 1.0-1.2</v>
      </c>
    </row>
    <row r="3190" spans="1:25" x14ac:dyDescent="0.3">
      <c r="A3190" t="s">
        <v>3245</v>
      </c>
      <c r="B3190" s="1">
        <v>46051.302777777775</v>
      </c>
      <c r="C3190" s="2">
        <v>46051</v>
      </c>
      <c r="D3190">
        <v>7</v>
      </c>
      <c r="E3190" t="s">
        <v>33</v>
      </c>
      <c r="F3190" t="s">
        <v>26</v>
      </c>
      <c r="G3190">
        <v>4.5999999999999996</v>
      </c>
      <c r="H3190">
        <v>110.19</v>
      </c>
      <c r="I3190">
        <v>100.67</v>
      </c>
      <c r="J3190">
        <v>1</v>
      </c>
      <c r="K3190">
        <v>6.9</v>
      </c>
      <c r="L3190">
        <v>9.6</v>
      </c>
      <c r="M3190">
        <v>94</v>
      </c>
      <c r="N3190" t="s">
        <v>41</v>
      </c>
      <c r="O3190">
        <v>1.2350000000000001</v>
      </c>
      <c r="P3190" t="s">
        <v>28</v>
      </c>
      <c r="Q3190" t="s">
        <v>29</v>
      </c>
      <c r="R3190">
        <v>4.59</v>
      </c>
      <c r="S3190">
        <v>4</v>
      </c>
      <c r="T3190">
        <v>-9.52</v>
      </c>
      <c r="U3190">
        <v>2.7</v>
      </c>
      <c r="V3190" t="s">
        <v>30</v>
      </c>
      <c r="W3190" t="s">
        <v>45</v>
      </c>
      <c r="X3190">
        <v>1</v>
      </c>
      <c r="Y3190" t="str">
        <f>IF(tblRides[[#This Row],[supply_demand_ratio]]&lt;0.8,"Below 0.8",IF(tblRides[[#This Row],[supply_demand_ratio]]&lt;1,"Between 0.8-1.0",IF(tblRides[[#This Row],[supply_demand_ratio]]&lt;=1.2,"Between 1.0-1.2","Above 1.2")))</f>
        <v>Above 1.2</v>
      </c>
    </row>
    <row r="3191" spans="1:25" x14ac:dyDescent="0.3">
      <c r="A3191" t="s">
        <v>3246</v>
      </c>
      <c r="B3191" s="1">
        <v>46051.311805555553</v>
      </c>
      <c r="C3191" s="2">
        <v>46051</v>
      </c>
      <c r="D3191">
        <v>7</v>
      </c>
      <c r="E3191" t="s">
        <v>36</v>
      </c>
      <c r="F3191" t="s">
        <v>26</v>
      </c>
      <c r="G3191">
        <v>9.4</v>
      </c>
      <c r="H3191">
        <v>219.02</v>
      </c>
      <c r="I3191">
        <v>227.74</v>
      </c>
      <c r="J3191">
        <v>1.2</v>
      </c>
      <c r="K3191">
        <v>10</v>
      </c>
      <c r="L3191">
        <v>11.5</v>
      </c>
      <c r="M3191">
        <v>118</v>
      </c>
      <c r="N3191" t="s">
        <v>72</v>
      </c>
      <c r="O3191">
        <v>0.85</v>
      </c>
      <c r="P3191" t="s">
        <v>28</v>
      </c>
      <c r="Q3191" t="s">
        <v>29</v>
      </c>
      <c r="R3191">
        <v>4.82</v>
      </c>
      <c r="S3191">
        <v>7</v>
      </c>
      <c r="T3191">
        <v>8.7200000000000006</v>
      </c>
      <c r="U3191">
        <v>1.5</v>
      </c>
      <c r="V3191" t="s">
        <v>30</v>
      </c>
      <c r="W3191" t="s">
        <v>45</v>
      </c>
      <c r="X3191">
        <v>1</v>
      </c>
      <c r="Y3191" t="str">
        <f>IF(tblRides[[#This Row],[supply_demand_ratio]]&lt;0.8,"Below 0.8",IF(tblRides[[#This Row],[supply_demand_ratio]]&lt;1,"Between 0.8-1.0",IF(tblRides[[#This Row],[supply_demand_ratio]]&lt;=1.2,"Between 1.0-1.2","Above 1.2")))</f>
        <v>Between 0.8-1.0</v>
      </c>
    </row>
    <row r="3192" spans="1:25" x14ac:dyDescent="0.3">
      <c r="A3192" t="s">
        <v>3247</v>
      </c>
      <c r="B3192" s="1">
        <v>46051.314583333333</v>
      </c>
      <c r="C3192" s="2">
        <v>46051</v>
      </c>
      <c r="D3192">
        <v>7</v>
      </c>
      <c r="E3192" t="s">
        <v>33</v>
      </c>
      <c r="F3192" t="s">
        <v>26</v>
      </c>
      <c r="G3192">
        <v>5.9</v>
      </c>
      <c r="H3192">
        <v>147.76</v>
      </c>
      <c r="I3192">
        <v>155.38</v>
      </c>
      <c r="J3192">
        <v>1.1000000000000001</v>
      </c>
      <c r="K3192">
        <v>5.4</v>
      </c>
      <c r="L3192">
        <v>5.6</v>
      </c>
      <c r="M3192">
        <v>92</v>
      </c>
      <c r="N3192" t="s">
        <v>41</v>
      </c>
      <c r="O3192">
        <v>1.7030000000000001</v>
      </c>
      <c r="P3192" t="s">
        <v>28</v>
      </c>
      <c r="Q3192" t="s">
        <v>29</v>
      </c>
      <c r="R3192">
        <v>4.6500000000000004</v>
      </c>
      <c r="S3192">
        <v>1</v>
      </c>
      <c r="T3192">
        <v>7.62</v>
      </c>
      <c r="U3192">
        <v>0.2</v>
      </c>
      <c r="V3192" t="s">
        <v>30</v>
      </c>
      <c r="W3192" t="s">
        <v>45</v>
      </c>
      <c r="X3192">
        <v>1</v>
      </c>
      <c r="Y3192" t="str">
        <f>IF(tblRides[[#This Row],[supply_demand_ratio]]&lt;0.8,"Below 0.8",IF(tblRides[[#This Row],[supply_demand_ratio]]&lt;1,"Between 0.8-1.0",IF(tblRides[[#This Row],[supply_demand_ratio]]&lt;=1.2,"Between 1.0-1.2","Above 1.2")))</f>
        <v>Above 1.2</v>
      </c>
    </row>
    <row r="3193" spans="1:25" x14ac:dyDescent="0.3">
      <c r="A3193" t="s">
        <v>3248</v>
      </c>
      <c r="B3193" s="1">
        <v>46051.316666666666</v>
      </c>
      <c r="C3193" s="2">
        <v>46051</v>
      </c>
      <c r="D3193">
        <v>7</v>
      </c>
      <c r="E3193" t="s">
        <v>36</v>
      </c>
      <c r="F3193" t="s">
        <v>34</v>
      </c>
      <c r="G3193">
        <v>8.4</v>
      </c>
      <c r="H3193">
        <v>174.61</v>
      </c>
      <c r="I3193">
        <v>187.44</v>
      </c>
      <c r="J3193">
        <v>1.1000000000000001</v>
      </c>
      <c r="K3193">
        <v>7.8</v>
      </c>
      <c r="L3193">
        <v>8.6999999999999993</v>
      </c>
      <c r="M3193">
        <v>118</v>
      </c>
      <c r="N3193" t="s">
        <v>27</v>
      </c>
      <c r="O3193">
        <v>1.0589999999999999</v>
      </c>
      <c r="P3193" t="s">
        <v>28</v>
      </c>
      <c r="Q3193" t="s">
        <v>29</v>
      </c>
      <c r="R3193">
        <v>4.72</v>
      </c>
      <c r="S3193">
        <v>0</v>
      </c>
      <c r="T3193">
        <v>12.83</v>
      </c>
      <c r="U3193">
        <v>0.9</v>
      </c>
      <c r="V3193" t="s">
        <v>30</v>
      </c>
      <c r="W3193" t="s">
        <v>45</v>
      </c>
      <c r="X3193">
        <v>1</v>
      </c>
      <c r="Y3193" t="str">
        <f>IF(tblRides[[#This Row],[supply_demand_ratio]]&lt;0.8,"Below 0.8",IF(tblRides[[#This Row],[supply_demand_ratio]]&lt;1,"Between 0.8-1.0",IF(tblRides[[#This Row],[supply_demand_ratio]]&lt;=1.2,"Between 1.0-1.2","Above 1.2")))</f>
        <v>Between 1.0-1.2</v>
      </c>
    </row>
    <row r="3194" spans="1:25" x14ac:dyDescent="0.3">
      <c r="A3194" t="s">
        <v>3249</v>
      </c>
      <c r="B3194" s="1">
        <v>46051.321527777778</v>
      </c>
      <c r="C3194" s="2">
        <v>46051</v>
      </c>
      <c r="D3194">
        <v>7</v>
      </c>
      <c r="E3194" t="s">
        <v>25</v>
      </c>
      <c r="F3194" t="s">
        <v>34</v>
      </c>
      <c r="G3194">
        <v>1.8</v>
      </c>
      <c r="H3194">
        <v>78.650000000000006</v>
      </c>
      <c r="J3194">
        <v>1.2</v>
      </c>
      <c r="K3194">
        <v>5.3</v>
      </c>
      <c r="L3194">
        <v>5.2</v>
      </c>
      <c r="M3194">
        <v>129</v>
      </c>
      <c r="N3194" t="s">
        <v>27</v>
      </c>
      <c r="O3194">
        <v>1.0249999999999999</v>
      </c>
      <c r="P3194" t="s">
        <v>58</v>
      </c>
      <c r="Q3194" t="s">
        <v>88</v>
      </c>
      <c r="R3194">
        <v>4.78</v>
      </c>
      <c r="S3194">
        <v>0</v>
      </c>
      <c r="U3194">
        <v>-0.1</v>
      </c>
      <c r="V3194" t="s">
        <v>30</v>
      </c>
      <c r="W3194" t="s">
        <v>45</v>
      </c>
      <c r="X3194">
        <v>0</v>
      </c>
      <c r="Y3194" t="str">
        <f>IF(tblRides[[#This Row],[supply_demand_ratio]]&lt;0.8,"Below 0.8",IF(tblRides[[#This Row],[supply_demand_ratio]]&lt;1,"Between 0.8-1.0",IF(tblRides[[#This Row],[supply_demand_ratio]]&lt;=1.2,"Between 1.0-1.2","Above 1.2")))</f>
        <v>Between 1.0-1.2</v>
      </c>
    </row>
    <row r="3195" spans="1:25" x14ac:dyDescent="0.3">
      <c r="A3195" t="s">
        <v>3250</v>
      </c>
      <c r="B3195" s="1">
        <v>46051.322916666664</v>
      </c>
      <c r="C3195" s="2">
        <v>46051</v>
      </c>
      <c r="D3195">
        <v>7</v>
      </c>
      <c r="E3195" t="s">
        <v>62</v>
      </c>
      <c r="F3195" t="s">
        <v>26</v>
      </c>
      <c r="G3195">
        <v>9.4</v>
      </c>
      <c r="H3195">
        <v>193.23</v>
      </c>
      <c r="I3195">
        <v>202.63</v>
      </c>
      <c r="J3195">
        <v>1</v>
      </c>
      <c r="K3195">
        <v>7.7</v>
      </c>
      <c r="L3195">
        <v>4.7</v>
      </c>
      <c r="M3195">
        <v>57</v>
      </c>
      <c r="N3195" t="s">
        <v>41</v>
      </c>
      <c r="O3195">
        <v>1.5920000000000001</v>
      </c>
      <c r="P3195" t="s">
        <v>28</v>
      </c>
      <c r="Q3195" t="s">
        <v>29</v>
      </c>
      <c r="R3195">
        <v>4.3899999999999997</v>
      </c>
      <c r="S3195">
        <v>6</v>
      </c>
      <c r="T3195">
        <v>9.4</v>
      </c>
      <c r="U3195">
        <v>-3</v>
      </c>
      <c r="V3195" t="s">
        <v>30</v>
      </c>
      <c r="W3195" t="s">
        <v>45</v>
      </c>
      <c r="X3195">
        <v>1</v>
      </c>
      <c r="Y3195" t="str">
        <f>IF(tblRides[[#This Row],[supply_demand_ratio]]&lt;0.8,"Below 0.8",IF(tblRides[[#This Row],[supply_demand_ratio]]&lt;1,"Between 0.8-1.0",IF(tblRides[[#This Row],[supply_demand_ratio]]&lt;=1.2,"Between 1.0-1.2","Above 1.2")))</f>
        <v>Above 1.2</v>
      </c>
    </row>
    <row r="3196" spans="1:25" x14ac:dyDescent="0.3">
      <c r="A3196" t="s">
        <v>3251</v>
      </c>
      <c r="B3196" s="1">
        <v>46051.323611111111</v>
      </c>
      <c r="C3196" s="2">
        <v>46051</v>
      </c>
      <c r="D3196">
        <v>7</v>
      </c>
      <c r="E3196" t="s">
        <v>62</v>
      </c>
      <c r="F3196" t="s">
        <v>26</v>
      </c>
      <c r="G3196">
        <v>7.2</v>
      </c>
      <c r="H3196">
        <v>145.75</v>
      </c>
      <c r="I3196">
        <v>146.77000000000001</v>
      </c>
      <c r="J3196">
        <v>1.1000000000000001</v>
      </c>
      <c r="K3196">
        <v>2</v>
      </c>
      <c r="L3196">
        <v>2.9</v>
      </c>
      <c r="M3196">
        <v>61</v>
      </c>
      <c r="N3196" t="s">
        <v>41</v>
      </c>
      <c r="O3196">
        <v>1.59</v>
      </c>
      <c r="P3196" t="s">
        <v>28</v>
      </c>
      <c r="Q3196" t="s">
        <v>29</v>
      </c>
      <c r="R3196">
        <v>4.63</v>
      </c>
      <c r="S3196">
        <v>6</v>
      </c>
      <c r="T3196">
        <v>1.02</v>
      </c>
      <c r="U3196">
        <v>0.9</v>
      </c>
      <c r="V3196" t="s">
        <v>30</v>
      </c>
      <c r="W3196" t="s">
        <v>31</v>
      </c>
      <c r="X3196">
        <v>1</v>
      </c>
      <c r="Y3196" t="str">
        <f>IF(tblRides[[#This Row],[supply_demand_ratio]]&lt;0.8,"Below 0.8",IF(tblRides[[#This Row],[supply_demand_ratio]]&lt;1,"Between 0.8-1.0",IF(tblRides[[#This Row],[supply_demand_ratio]]&lt;=1.2,"Between 1.0-1.2","Above 1.2")))</f>
        <v>Above 1.2</v>
      </c>
    </row>
    <row r="3197" spans="1:25" x14ac:dyDescent="0.3">
      <c r="A3197" t="s">
        <v>3252</v>
      </c>
      <c r="B3197" s="1">
        <v>46051.324305555558</v>
      </c>
      <c r="C3197" s="2">
        <v>46051</v>
      </c>
      <c r="D3197">
        <v>7</v>
      </c>
      <c r="E3197" t="s">
        <v>33</v>
      </c>
      <c r="F3197" t="s">
        <v>26</v>
      </c>
      <c r="G3197">
        <v>3.5</v>
      </c>
      <c r="H3197">
        <v>87.95</v>
      </c>
      <c r="I3197">
        <v>87.09</v>
      </c>
      <c r="J3197">
        <v>1</v>
      </c>
      <c r="K3197">
        <v>2.4</v>
      </c>
      <c r="L3197">
        <v>1</v>
      </c>
      <c r="M3197">
        <v>93</v>
      </c>
      <c r="N3197" t="s">
        <v>27</v>
      </c>
      <c r="O3197">
        <v>1.1379999999999999</v>
      </c>
      <c r="P3197" t="s">
        <v>28</v>
      </c>
      <c r="Q3197" t="s">
        <v>29</v>
      </c>
      <c r="R3197">
        <v>4.6500000000000004</v>
      </c>
      <c r="S3197">
        <v>8</v>
      </c>
      <c r="T3197">
        <v>-0.86</v>
      </c>
      <c r="U3197">
        <v>-1.4</v>
      </c>
      <c r="V3197" t="s">
        <v>30</v>
      </c>
      <c r="W3197" t="s">
        <v>31</v>
      </c>
      <c r="X3197">
        <v>1</v>
      </c>
      <c r="Y3197" t="str">
        <f>IF(tblRides[[#This Row],[supply_demand_ratio]]&lt;0.8,"Below 0.8",IF(tblRides[[#This Row],[supply_demand_ratio]]&lt;1,"Between 0.8-1.0",IF(tblRides[[#This Row],[supply_demand_ratio]]&lt;=1.2,"Between 1.0-1.2","Above 1.2")))</f>
        <v>Between 1.0-1.2</v>
      </c>
    </row>
    <row r="3198" spans="1:25" x14ac:dyDescent="0.3">
      <c r="A3198" t="s">
        <v>3253</v>
      </c>
      <c r="B3198" s="1">
        <v>46051.32708333333</v>
      </c>
      <c r="C3198" s="2">
        <v>46051</v>
      </c>
      <c r="D3198">
        <v>7</v>
      </c>
      <c r="E3198" t="s">
        <v>33</v>
      </c>
      <c r="F3198" t="s">
        <v>34</v>
      </c>
      <c r="G3198">
        <v>14.7</v>
      </c>
      <c r="H3198">
        <v>229.57</v>
      </c>
      <c r="I3198">
        <v>244.39</v>
      </c>
      <c r="J3198">
        <v>1</v>
      </c>
      <c r="K3198">
        <v>4</v>
      </c>
      <c r="L3198">
        <v>3.2</v>
      </c>
      <c r="M3198">
        <v>91</v>
      </c>
      <c r="N3198" t="s">
        <v>27</v>
      </c>
      <c r="O3198">
        <v>1.087</v>
      </c>
      <c r="P3198" t="s">
        <v>28</v>
      </c>
      <c r="Q3198" t="s">
        <v>29</v>
      </c>
      <c r="R3198">
        <v>4.75</v>
      </c>
      <c r="S3198">
        <v>0</v>
      </c>
      <c r="T3198">
        <v>14.82</v>
      </c>
      <c r="U3198">
        <v>-0.8</v>
      </c>
      <c r="V3198" t="s">
        <v>30</v>
      </c>
      <c r="W3198" t="s">
        <v>31</v>
      </c>
      <c r="X3198">
        <v>1</v>
      </c>
      <c r="Y3198" t="str">
        <f>IF(tblRides[[#This Row],[supply_demand_ratio]]&lt;0.8,"Below 0.8",IF(tblRides[[#This Row],[supply_demand_ratio]]&lt;1,"Between 0.8-1.0",IF(tblRides[[#This Row],[supply_demand_ratio]]&lt;=1.2,"Between 1.0-1.2","Above 1.2")))</f>
        <v>Between 1.0-1.2</v>
      </c>
    </row>
    <row r="3199" spans="1:25" x14ac:dyDescent="0.3">
      <c r="A3199" t="s">
        <v>3254</v>
      </c>
      <c r="B3199" s="1">
        <v>46051.338888888888</v>
      </c>
      <c r="C3199" s="2">
        <v>46051</v>
      </c>
      <c r="D3199">
        <v>8</v>
      </c>
      <c r="E3199" t="s">
        <v>25</v>
      </c>
      <c r="F3199" t="s">
        <v>34</v>
      </c>
      <c r="G3199">
        <v>21.6</v>
      </c>
      <c r="H3199">
        <v>477.13</v>
      </c>
      <c r="I3199">
        <v>475.6</v>
      </c>
      <c r="J3199">
        <v>1.3</v>
      </c>
      <c r="K3199">
        <v>8.9</v>
      </c>
      <c r="L3199">
        <v>11.2</v>
      </c>
      <c r="M3199">
        <v>110</v>
      </c>
      <c r="N3199" t="s">
        <v>72</v>
      </c>
      <c r="O3199">
        <v>0.751</v>
      </c>
      <c r="P3199" t="s">
        <v>28</v>
      </c>
      <c r="Q3199" t="s">
        <v>29</v>
      </c>
      <c r="R3199">
        <v>4.4400000000000004</v>
      </c>
      <c r="S3199">
        <v>0</v>
      </c>
      <c r="T3199">
        <v>-1.53</v>
      </c>
      <c r="U3199">
        <v>2.2999999999999998</v>
      </c>
      <c r="V3199" t="s">
        <v>30</v>
      </c>
      <c r="W3199" t="s">
        <v>45</v>
      </c>
      <c r="X3199">
        <v>1</v>
      </c>
      <c r="Y3199" t="str">
        <f>IF(tblRides[[#This Row],[supply_demand_ratio]]&lt;0.8,"Below 0.8",IF(tblRides[[#This Row],[supply_demand_ratio]]&lt;1,"Between 0.8-1.0",IF(tblRides[[#This Row],[supply_demand_ratio]]&lt;=1.2,"Between 1.0-1.2","Above 1.2")))</f>
        <v>Below 0.8</v>
      </c>
    </row>
    <row r="3200" spans="1:25" x14ac:dyDescent="0.3">
      <c r="A3200" t="s">
        <v>3255</v>
      </c>
      <c r="B3200" s="1">
        <v>46051.34097222222</v>
      </c>
      <c r="C3200" s="2">
        <v>46051</v>
      </c>
      <c r="D3200">
        <v>8</v>
      </c>
      <c r="E3200" t="s">
        <v>43</v>
      </c>
      <c r="F3200" t="s">
        <v>26</v>
      </c>
      <c r="G3200">
        <v>3.5</v>
      </c>
      <c r="H3200">
        <v>92.35</v>
      </c>
      <c r="I3200">
        <v>92.39</v>
      </c>
      <c r="J3200">
        <v>1</v>
      </c>
      <c r="K3200">
        <v>6.8</v>
      </c>
      <c r="L3200">
        <v>2.8</v>
      </c>
      <c r="M3200">
        <v>64</v>
      </c>
      <c r="N3200" t="s">
        <v>27</v>
      </c>
      <c r="O3200">
        <v>1.008</v>
      </c>
      <c r="P3200" t="s">
        <v>28</v>
      </c>
      <c r="Q3200" t="s">
        <v>29</v>
      </c>
      <c r="R3200">
        <v>4.41</v>
      </c>
      <c r="S3200">
        <v>3</v>
      </c>
      <c r="T3200">
        <v>0.04</v>
      </c>
      <c r="U3200">
        <v>-4</v>
      </c>
      <c r="V3200" t="s">
        <v>30</v>
      </c>
      <c r="W3200" t="s">
        <v>45</v>
      </c>
      <c r="X3200">
        <v>1</v>
      </c>
      <c r="Y3200" t="str">
        <f>IF(tblRides[[#This Row],[supply_demand_ratio]]&lt;0.8,"Below 0.8",IF(tblRides[[#This Row],[supply_demand_ratio]]&lt;1,"Between 0.8-1.0",IF(tblRides[[#This Row],[supply_demand_ratio]]&lt;=1.2,"Between 1.0-1.2","Above 1.2")))</f>
        <v>Between 1.0-1.2</v>
      </c>
    </row>
    <row r="3201" spans="1:25" x14ac:dyDescent="0.3">
      <c r="A3201" t="s">
        <v>3256</v>
      </c>
      <c r="B3201" s="1">
        <v>46051.344444444447</v>
      </c>
      <c r="C3201" s="2">
        <v>46051</v>
      </c>
      <c r="D3201">
        <v>8</v>
      </c>
      <c r="E3201" t="s">
        <v>25</v>
      </c>
      <c r="F3201" t="s">
        <v>34</v>
      </c>
      <c r="G3201">
        <v>9.9</v>
      </c>
      <c r="H3201">
        <v>210.72</v>
      </c>
      <c r="I3201">
        <v>198.11</v>
      </c>
      <c r="J3201">
        <v>1.1000000000000001</v>
      </c>
      <c r="K3201">
        <v>3.2</v>
      </c>
      <c r="L3201">
        <v>1</v>
      </c>
      <c r="M3201">
        <v>129</v>
      </c>
      <c r="N3201" t="s">
        <v>41</v>
      </c>
      <c r="O3201">
        <v>1.3520000000000001</v>
      </c>
      <c r="P3201" t="s">
        <v>28</v>
      </c>
      <c r="Q3201" t="s">
        <v>29</v>
      </c>
      <c r="R3201">
        <v>4.75</v>
      </c>
      <c r="S3201">
        <v>0</v>
      </c>
      <c r="T3201">
        <v>-12.61</v>
      </c>
      <c r="U3201">
        <v>-2.2000000000000002</v>
      </c>
      <c r="V3201" t="s">
        <v>30</v>
      </c>
      <c r="W3201" t="s">
        <v>31</v>
      </c>
      <c r="X3201">
        <v>1</v>
      </c>
      <c r="Y3201" t="str">
        <f>IF(tblRides[[#This Row],[supply_demand_ratio]]&lt;0.8,"Below 0.8",IF(tblRides[[#This Row],[supply_demand_ratio]]&lt;1,"Between 0.8-1.0",IF(tblRides[[#This Row],[supply_demand_ratio]]&lt;=1.2,"Between 1.0-1.2","Above 1.2")))</f>
        <v>Above 1.2</v>
      </c>
    </row>
    <row r="3202" spans="1:25" x14ac:dyDescent="0.3">
      <c r="A3202" t="s">
        <v>3257</v>
      </c>
      <c r="B3202" s="1">
        <v>46051.369444444441</v>
      </c>
      <c r="C3202" s="2">
        <v>46051</v>
      </c>
      <c r="D3202">
        <v>8</v>
      </c>
      <c r="E3202" t="s">
        <v>25</v>
      </c>
      <c r="F3202" t="s">
        <v>26</v>
      </c>
      <c r="G3202">
        <v>5.6</v>
      </c>
      <c r="H3202">
        <v>148.68</v>
      </c>
      <c r="J3202">
        <v>1.3</v>
      </c>
      <c r="K3202">
        <v>5.3</v>
      </c>
      <c r="L3202">
        <v>6.4</v>
      </c>
      <c r="M3202">
        <v>101</v>
      </c>
      <c r="N3202" t="s">
        <v>72</v>
      </c>
      <c r="O3202">
        <v>0.59499999999999997</v>
      </c>
      <c r="P3202" t="s">
        <v>58</v>
      </c>
      <c r="Q3202" t="s">
        <v>59</v>
      </c>
      <c r="R3202">
        <v>4.95</v>
      </c>
      <c r="S3202">
        <v>4</v>
      </c>
      <c r="U3202">
        <v>1.1000000000000001</v>
      </c>
      <c r="V3202" t="s">
        <v>30</v>
      </c>
      <c r="W3202" t="s">
        <v>45</v>
      </c>
      <c r="X3202">
        <v>0</v>
      </c>
      <c r="Y3202" t="str">
        <f>IF(tblRides[[#This Row],[supply_demand_ratio]]&lt;0.8,"Below 0.8",IF(tblRides[[#This Row],[supply_demand_ratio]]&lt;1,"Between 0.8-1.0",IF(tblRides[[#This Row],[supply_demand_ratio]]&lt;=1.2,"Between 1.0-1.2","Above 1.2")))</f>
        <v>Below 0.8</v>
      </c>
    </row>
    <row r="3203" spans="1:25" x14ac:dyDescent="0.3">
      <c r="A3203" t="s">
        <v>3258</v>
      </c>
      <c r="B3203" s="1">
        <v>46051.384722222225</v>
      </c>
      <c r="C3203" s="2">
        <v>46051</v>
      </c>
      <c r="D3203">
        <v>9</v>
      </c>
      <c r="E3203" t="s">
        <v>62</v>
      </c>
      <c r="F3203" t="s">
        <v>26</v>
      </c>
      <c r="G3203">
        <v>8.1</v>
      </c>
      <c r="H3203">
        <v>188.29</v>
      </c>
      <c r="J3203">
        <v>1.1000000000000001</v>
      </c>
      <c r="K3203">
        <v>6.4</v>
      </c>
      <c r="L3203">
        <v>3.7</v>
      </c>
      <c r="M3203">
        <v>50</v>
      </c>
      <c r="N3203" t="s">
        <v>27</v>
      </c>
      <c r="O3203">
        <v>0.80900000000000005</v>
      </c>
      <c r="P3203" t="s">
        <v>58</v>
      </c>
      <c r="Q3203" t="s">
        <v>59</v>
      </c>
      <c r="R3203">
        <v>4.78</v>
      </c>
      <c r="S3203">
        <v>2</v>
      </c>
      <c r="U3203">
        <v>-2.7</v>
      </c>
      <c r="V3203" t="s">
        <v>30</v>
      </c>
      <c r="W3203" t="s">
        <v>45</v>
      </c>
      <c r="X3203">
        <v>0</v>
      </c>
      <c r="Y3203" t="str">
        <f>IF(tblRides[[#This Row],[supply_demand_ratio]]&lt;0.8,"Below 0.8",IF(tblRides[[#This Row],[supply_demand_ratio]]&lt;1,"Between 0.8-1.0",IF(tblRides[[#This Row],[supply_demand_ratio]]&lt;=1.2,"Between 1.0-1.2","Above 1.2")))</f>
        <v>Between 0.8-1.0</v>
      </c>
    </row>
    <row r="3204" spans="1:25" x14ac:dyDescent="0.3">
      <c r="A3204" t="s">
        <v>3259</v>
      </c>
      <c r="B3204" s="1">
        <v>46051.397916666669</v>
      </c>
      <c r="C3204" s="2">
        <v>46051</v>
      </c>
      <c r="D3204">
        <v>9</v>
      </c>
      <c r="E3204" t="s">
        <v>25</v>
      </c>
      <c r="F3204" t="s">
        <v>26</v>
      </c>
      <c r="G3204">
        <v>6.7</v>
      </c>
      <c r="H3204">
        <v>127.83</v>
      </c>
      <c r="I3204">
        <v>136.72</v>
      </c>
      <c r="J3204">
        <v>1</v>
      </c>
      <c r="K3204">
        <v>4.7</v>
      </c>
      <c r="L3204">
        <v>3.6</v>
      </c>
      <c r="M3204">
        <v>113</v>
      </c>
      <c r="N3204" t="s">
        <v>27</v>
      </c>
      <c r="O3204">
        <v>0.95399999999999996</v>
      </c>
      <c r="P3204" t="s">
        <v>28</v>
      </c>
      <c r="Q3204" t="s">
        <v>29</v>
      </c>
      <c r="R3204">
        <v>5</v>
      </c>
      <c r="S3204">
        <v>19</v>
      </c>
      <c r="T3204">
        <v>8.89</v>
      </c>
      <c r="U3204">
        <v>-1.1000000000000001</v>
      </c>
      <c r="V3204" t="s">
        <v>30</v>
      </c>
      <c r="W3204" t="s">
        <v>31</v>
      </c>
      <c r="X3204">
        <v>1</v>
      </c>
      <c r="Y3204" t="str">
        <f>IF(tblRides[[#This Row],[supply_demand_ratio]]&lt;0.8,"Below 0.8",IF(tblRides[[#This Row],[supply_demand_ratio]]&lt;1,"Between 0.8-1.0",IF(tblRides[[#This Row],[supply_demand_ratio]]&lt;=1.2,"Between 1.0-1.2","Above 1.2")))</f>
        <v>Between 0.8-1.0</v>
      </c>
    </row>
    <row r="3205" spans="1:25" x14ac:dyDescent="0.3">
      <c r="A3205" t="s">
        <v>3260</v>
      </c>
      <c r="B3205" s="1">
        <v>46051.400694444441</v>
      </c>
      <c r="C3205" s="2">
        <v>46051</v>
      </c>
      <c r="D3205">
        <v>9</v>
      </c>
      <c r="E3205" t="s">
        <v>33</v>
      </c>
      <c r="F3205" t="s">
        <v>34</v>
      </c>
      <c r="G3205">
        <v>9.6999999999999993</v>
      </c>
      <c r="H3205">
        <v>250.63</v>
      </c>
      <c r="I3205">
        <v>260.19</v>
      </c>
      <c r="J3205">
        <v>1.2</v>
      </c>
      <c r="K3205">
        <v>4.7</v>
      </c>
      <c r="L3205">
        <v>8.1</v>
      </c>
      <c r="M3205">
        <v>100</v>
      </c>
      <c r="N3205" t="s">
        <v>27</v>
      </c>
      <c r="O3205">
        <v>1.054</v>
      </c>
      <c r="P3205" t="s">
        <v>28</v>
      </c>
      <c r="Q3205" t="s">
        <v>29</v>
      </c>
      <c r="R3205">
        <v>4.6900000000000004</v>
      </c>
      <c r="S3205">
        <v>0</v>
      </c>
      <c r="T3205">
        <v>9.56</v>
      </c>
      <c r="U3205">
        <v>3.4</v>
      </c>
      <c r="V3205" t="s">
        <v>30</v>
      </c>
      <c r="W3205" t="s">
        <v>31</v>
      </c>
      <c r="X3205">
        <v>1</v>
      </c>
      <c r="Y3205" t="str">
        <f>IF(tblRides[[#This Row],[supply_demand_ratio]]&lt;0.8,"Below 0.8",IF(tblRides[[#This Row],[supply_demand_ratio]]&lt;1,"Between 0.8-1.0",IF(tblRides[[#This Row],[supply_demand_ratio]]&lt;=1.2,"Between 1.0-1.2","Above 1.2")))</f>
        <v>Between 1.0-1.2</v>
      </c>
    </row>
    <row r="3206" spans="1:25" x14ac:dyDescent="0.3">
      <c r="A3206" t="s">
        <v>3261</v>
      </c>
      <c r="B3206" s="1">
        <v>46051.411805555559</v>
      </c>
      <c r="C3206" s="2">
        <v>46051</v>
      </c>
      <c r="D3206">
        <v>9</v>
      </c>
      <c r="E3206" t="s">
        <v>43</v>
      </c>
      <c r="F3206" t="s">
        <v>34</v>
      </c>
      <c r="G3206">
        <v>1</v>
      </c>
      <c r="H3206">
        <v>52.37</v>
      </c>
      <c r="J3206">
        <v>1</v>
      </c>
      <c r="K3206">
        <v>4.9000000000000004</v>
      </c>
      <c r="L3206">
        <v>4.9000000000000004</v>
      </c>
      <c r="M3206">
        <v>62</v>
      </c>
      <c r="N3206" t="s">
        <v>27</v>
      </c>
      <c r="O3206">
        <v>0.99199999999999999</v>
      </c>
      <c r="P3206" t="s">
        <v>58</v>
      </c>
      <c r="Q3206" t="s">
        <v>59</v>
      </c>
      <c r="R3206">
        <v>4.7</v>
      </c>
      <c r="S3206">
        <v>0</v>
      </c>
      <c r="U3206">
        <v>0</v>
      </c>
      <c r="V3206" t="s">
        <v>30</v>
      </c>
      <c r="W3206" t="s">
        <v>31</v>
      </c>
      <c r="X3206">
        <v>0</v>
      </c>
      <c r="Y3206" t="str">
        <f>IF(tblRides[[#This Row],[supply_demand_ratio]]&lt;0.8,"Below 0.8",IF(tblRides[[#This Row],[supply_demand_ratio]]&lt;1,"Between 0.8-1.0",IF(tblRides[[#This Row],[supply_demand_ratio]]&lt;=1.2,"Between 1.0-1.2","Above 1.2")))</f>
        <v>Between 0.8-1.0</v>
      </c>
    </row>
    <row r="3207" spans="1:25" x14ac:dyDescent="0.3">
      <c r="A3207" t="s">
        <v>3262</v>
      </c>
      <c r="B3207" s="1">
        <v>46051.418749999997</v>
      </c>
      <c r="C3207" s="2">
        <v>46051</v>
      </c>
      <c r="D3207">
        <v>10</v>
      </c>
      <c r="E3207" t="s">
        <v>43</v>
      </c>
      <c r="F3207" t="s">
        <v>26</v>
      </c>
      <c r="G3207">
        <v>8</v>
      </c>
      <c r="H3207">
        <v>160.81</v>
      </c>
      <c r="J3207">
        <v>1</v>
      </c>
      <c r="K3207">
        <v>4.7</v>
      </c>
      <c r="L3207">
        <v>3.2</v>
      </c>
      <c r="M3207">
        <v>56</v>
      </c>
      <c r="N3207" t="s">
        <v>27</v>
      </c>
      <c r="O3207">
        <v>0.995</v>
      </c>
      <c r="P3207" t="s">
        <v>37</v>
      </c>
      <c r="Q3207" t="s">
        <v>280</v>
      </c>
      <c r="R3207">
        <v>4.57</v>
      </c>
      <c r="S3207">
        <v>32</v>
      </c>
      <c r="U3207">
        <v>-1.5</v>
      </c>
      <c r="V3207" t="s">
        <v>30</v>
      </c>
      <c r="W3207" t="s">
        <v>31</v>
      </c>
      <c r="X3207">
        <v>0</v>
      </c>
      <c r="Y3207" t="str">
        <f>IF(tblRides[[#This Row],[supply_demand_ratio]]&lt;0.8,"Below 0.8",IF(tblRides[[#This Row],[supply_demand_ratio]]&lt;1,"Between 0.8-1.0",IF(tblRides[[#This Row],[supply_demand_ratio]]&lt;=1.2,"Between 1.0-1.2","Above 1.2")))</f>
        <v>Between 0.8-1.0</v>
      </c>
    </row>
    <row r="3208" spans="1:25" x14ac:dyDescent="0.3">
      <c r="A3208" t="s">
        <v>3263</v>
      </c>
      <c r="B3208" s="1">
        <v>46051.424305555556</v>
      </c>
      <c r="C3208" s="2">
        <v>46051</v>
      </c>
      <c r="D3208">
        <v>10</v>
      </c>
      <c r="E3208" t="s">
        <v>43</v>
      </c>
      <c r="F3208" t="s">
        <v>26</v>
      </c>
      <c r="G3208">
        <v>7</v>
      </c>
      <c r="H3208">
        <v>149.62</v>
      </c>
      <c r="I3208">
        <v>152.72</v>
      </c>
      <c r="J3208">
        <v>1</v>
      </c>
      <c r="K3208">
        <v>7.9</v>
      </c>
      <c r="L3208">
        <v>11.1</v>
      </c>
      <c r="M3208">
        <v>55</v>
      </c>
      <c r="N3208" t="s">
        <v>27</v>
      </c>
      <c r="O3208">
        <v>0.875</v>
      </c>
      <c r="P3208" t="s">
        <v>28</v>
      </c>
      <c r="Q3208" t="s">
        <v>29</v>
      </c>
      <c r="R3208">
        <v>5</v>
      </c>
      <c r="S3208">
        <v>3</v>
      </c>
      <c r="T3208">
        <v>3.1</v>
      </c>
      <c r="U3208">
        <v>3.2</v>
      </c>
      <c r="V3208" t="s">
        <v>30</v>
      </c>
      <c r="W3208" t="s">
        <v>45</v>
      </c>
      <c r="X3208">
        <v>1</v>
      </c>
      <c r="Y3208" t="str">
        <f>IF(tblRides[[#This Row],[supply_demand_ratio]]&lt;0.8,"Below 0.8",IF(tblRides[[#This Row],[supply_demand_ratio]]&lt;1,"Between 0.8-1.0",IF(tblRides[[#This Row],[supply_demand_ratio]]&lt;=1.2,"Between 1.0-1.2","Above 1.2")))</f>
        <v>Between 0.8-1.0</v>
      </c>
    </row>
    <row r="3209" spans="1:25" x14ac:dyDescent="0.3">
      <c r="A3209" t="s">
        <v>3264</v>
      </c>
      <c r="B3209" s="1">
        <v>46051.433333333334</v>
      </c>
      <c r="C3209" s="2">
        <v>46051</v>
      </c>
      <c r="D3209">
        <v>10</v>
      </c>
      <c r="E3209" t="s">
        <v>43</v>
      </c>
      <c r="F3209" t="s">
        <v>26</v>
      </c>
      <c r="G3209">
        <v>6.1</v>
      </c>
      <c r="H3209">
        <v>143.34</v>
      </c>
      <c r="I3209">
        <v>148.99</v>
      </c>
      <c r="J3209">
        <v>1.1000000000000001</v>
      </c>
      <c r="K3209">
        <v>7.1</v>
      </c>
      <c r="L3209">
        <v>2.7</v>
      </c>
      <c r="M3209">
        <v>67</v>
      </c>
      <c r="N3209" t="s">
        <v>41</v>
      </c>
      <c r="O3209">
        <v>1.3009999999999999</v>
      </c>
      <c r="P3209" t="s">
        <v>28</v>
      </c>
      <c r="Q3209" t="s">
        <v>29</v>
      </c>
      <c r="R3209">
        <v>4.58</v>
      </c>
      <c r="S3209">
        <v>5</v>
      </c>
      <c r="T3209">
        <v>5.65</v>
      </c>
      <c r="U3209">
        <v>-4.4000000000000004</v>
      </c>
      <c r="V3209" t="s">
        <v>30</v>
      </c>
      <c r="W3209" t="s">
        <v>45</v>
      </c>
      <c r="X3209">
        <v>1</v>
      </c>
      <c r="Y3209" t="str">
        <f>IF(tblRides[[#This Row],[supply_demand_ratio]]&lt;0.8,"Below 0.8",IF(tblRides[[#This Row],[supply_demand_ratio]]&lt;1,"Between 0.8-1.0",IF(tblRides[[#This Row],[supply_demand_ratio]]&lt;=1.2,"Between 1.0-1.2","Above 1.2")))</f>
        <v>Above 1.2</v>
      </c>
    </row>
    <row r="3210" spans="1:25" x14ac:dyDescent="0.3">
      <c r="A3210" t="s">
        <v>3265</v>
      </c>
      <c r="B3210" s="1">
        <v>46051.443749999999</v>
      </c>
      <c r="C3210" s="2">
        <v>46051</v>
      </c>
      <c r="D3210">
        <v>10</v>
      </c>
      <c r="E3210" t="s">
        <v>33</v>
      </c>
      <c r="F3210" t="s">
        <v>34</v>
      </c>
      <c r="G3210">
        <v>12.4</v>
      </c>
      <c r="H3210">
        <v>247.19</v>
      </c>
      <c r="I3210">
        <v>250.63</v>
      </c>
      <c r="J3210">
        <v>1</v>
      </c>
      <c r="K3210">
        <v>4.3</v>
      </c>
      <c r="L3210">
        <v>1</v>
      </c>
      <c r="M3210">
        <v>84</v>
      </c>
      <c r="N3210" t="s">
        <v>41</v>
      </c>
      <c r="O3210">
        <v>1.294</v>
      </c>
      <c r="P3210" t="s">
        <v>28</v>
      </c>
      <c r="Q3210" t="s">
        <v>29</v>
      </c>
      <c r="R3210">
        <v>4.74</v>
      </c>
      <c r="S3210">
        <v>0</v>
      </c>
      <c r="T3210">
        <v>3.44</v>
      </c>
      <c r="U3210">
        <v>-3.3</v>
      </c>
      <c r="V3210" t="s">
        <v>30</v>
      </c>
      <c r="W3210" t="s">
        <v>31</v>
      </c>
      <c r="X3210">
        <v>1</v>
      </c>
      <c r="Y3210" t="str">
        <f>IF(tblRides[[#This Row],[supply_demand_ratio]]&lt;0.8,"Below 0.8",IF(tblRides[[#This Row],[supply_demand_ratio]]&lt;1,"Between 0.8-1.0",IF(tblRides[[#This Row],[supply_demand_ratio]]&lt;=1.2,"Between 1.0-1.2","Above 1.2")))</f>
        <v>Above 1.2</v>
      </c>
    </row>
    <row r="3211" spans="1:25" x14ac:dyDescent="0.3">
      <c r="A3211" t="s">
        <v>3266</v>
      </c>
      <c r="B3211" s="1">
        <v>46051.459027777775</v>
      </c>
      <c r="C3211" s="2">
        <v>46051</v>
      </c>
      <c r="D3211">
        <v>11</v>
      </c>
      <c r="E3211" t="s">
        <v>62</v>
      </c>
      <c r="F3211" t="s">
        <v>34</v>
      </c>
      <c r="G3211">
        <v>2.4</v>
      </c>
      <c r="H3211">
        <v>82.92</v>
      </c>
      <c r="I3211">
        <v>77.760000000000005</v>
      </c>
      <c r="J3211">
        <v>1.1000000000000001</v>
      </c>
      <c r="K3211">
        <v>3.9</v>
      </c>
      <c r="L3211">
        <v>1</v>
      </c>
      <c r="M3211">
        <v>50</v>
      </c>
      <c r="N3211" t="s">
        <v>41</v>
      </c>
      <c r="O3211">
        <v>1.0820000000000001</v>
      </c>
      <c r="P3211" t="s">
        <v>28</v>
      </c>
      <c r="Q3211" t="s">
        <v>29</v>
      </c>
      <c r="R3211">
        <v>4.26</v>
      </c>
      <c r="S3211">
        <v>0</v>
      </c>
      <c r="T3211">
        <v>-5.16</v>
      </c>
      <c r="U3211">
        <v>-2.9</v>
      </c>
      <c r="V3211" t="s">
        <v>30</v>
      </c>
      <c r="W3211" t="s">
        <v>31</v>
      </c>
      <c r="X3211">
        <v>1</v>
      </c>
      <c r="Y3211" t="str">
        <f>IF(tblRides[[#This Row],[supply_demand_ratio]]&lt;0.8,"Below 0.8",IF(tblRides[[#This Row],[supply_demand_ratio]]&lt;1,"Between 0.8-1.0",IF(tblRides[[#This Row],[supply_demand_ratio]]&lt;=1.2,"Between 1.0-1.2","Above 1.2")))</f>
        <v>Between 1.0-1.2</v>
      </c>
    </row>
    <row r="3212" spans="1:25" x14ac:dyDescent="0.3">
      <c r="A3212" t="s">
        <v>3267</v>
      </c>
      <c r="B3212" s="1">
        <v>46051.462500000001</v>
      </c>
      <c r="C3212" s="2">
        <v>46051</v>
      </c>
      <c r="D3212">
        <v>11</v>
      </c>
      <c r="E3212" t="s">
        <v>43</v>
      </c>
      <c r="F3212" t="s">
        <v>34</v>
      </c>
      <c r="G3212">
        <v>9.4</v>
      </c>
      <c r="H3212">
        <v>182.77</v>
      </c>
      <c r="I3212">
        <v>194.6</v>
      </c>
      <c r="J3212">
        <v>1</v>
      </c>
      <c r="K3212">
        <v>6.4</v>
      </c>
      <c r="L3212">
        <v>5.2</v>
      </c>
      <c r="M3212">
        <v>70</v>
      </c>
      <c r="N3212" t="s">
        <v>41</v>
      </c>
      <c r="O3212">
        <v>1.4279999999999999</v>
      </c>
      <c r="P3212" t="s">
        <v>28</v>
      </c>
      <c r="Q3212" t="s">
        <v>29</v>
      </c>
      <c r="R3212">
        <v>4.99</v>
      </c>
      <c r="S3212">
        <v>0</v>
      </c>
      <c r="T3212">
        <v>11.83</v>
      </c>
      <c r="U3212">
        <v>-1.2</v>
      </c>
      <c r="V3212" t="s">
        <v>30</v>
      </c>
      <c r="W3212" t="s">
        <v>45</v>
      </c>
      <c r="X3212">
        <v>1</v>
      </c>
      <c r="Y3212" t="str">
        <f>IF(tblRides[[#This Row],[supply_demand_ratio]]&lt;0.8,"Below 0.8",IF(tblRides[[#This Row],[supply_demand_ratio]]&lt;1,"Between 0.8-1.0",IF(tblRides[[#This Row],[supply_demand_ratio]]&lt;=1.2,"Between 1.0-1.2","Above 1.2")))</f>
        <v>Above 1.2</v>
      </c>
    </row>
    <row r="3213" spans="1:25" x14ac:dyDescent="0.3">
      <c r="A3213" t="s">
        <v>3268</v>
      </c>
      <c r="B3213" s="1">
        <v>46051.464583333334</v>
      </c>
      <c r="C3213" s="2">
        <v>46051</v>
      </c>
      <c r="D3213">
        <v>11</v>
      </c>
      <c r="E3213" t="s">
        <v>62</v>
      </c>
      <c r="F3213" t="s">
        <v>26</v>
      </c>
      <c r="G3213">
        <v>3.2</v>
      </c>
      <c r="H3213">
        <v>76.25</v>
      </c>
      <c r="I3213">
        <v>77.3</v>
      </c>
      <c r="J3213">
        <v>1</v>
      </c>
      <c r="K3213">
        <v>5.3</v>
      </c>
      <c r="L3213">
        <v>1.4</v>
      </c>
      <c r="M3213">
        <v>58</v>
      </c>
      <c r="N3213" t="s">
        <v>41</v>
      </c>
      <c r="O3213">
        <v>1.222</v>
      </c>
      <c r="P3213" t="s">
        <v>28</v>
      </c>
      <c r="Q3213" t="s">
        <v>29</v>
      </c>
      <c r="R3213">
        <v>4.88</v>
      </c>
      <c r="S3213">
        <v>21</v>
      </c>
      <c r="T3213">
        <v>1.05</v>
      </c>
      <c r="U3213">
        <v>-3.9</v>
      </c>
      <c r="V3213" t="s">
        <v>30</v>
      </c>
      <c r="W3213" t="s">
        <v>45</v>
      </c>
      <c r="X3213">
        <v>1</v>
      </c>
      <c r="Y3213" t="str">
        <f>IF(tblRides[[#This Row],[supply_demand_ratio]]&lt;0.8,"Below 0.8",IF(tblRides[[#This Row],[supply_demand_ratio]]&lt;1,"Between 0.8-1.0",IF(tblRides[[#This Row],[supply_demand_ratio]]&lt;=1.2,"Between 1.0-1.2","Above 1.2")))</f>
        <v>Above 1.2</v>
      </c>
    </row>
    <row r="3214" spans="1:25" x14ac:dyDescent="0.3">
      <c r="A3214" t="s">
        <v>3269</v>
      </c>
      <c r="B3214" s="1">
        <v>46051.472222222219</v>
      </c>
      <c r="C3214" s="2">
        <v>46051</v>
      </c>
      <c r="D3214">
        <v>11</v>
      </c>
      <c r="E3214" t="s">
        <v>33</v>
      </c>
      <c r="F3214" t="s">
        <v>34</v>
      </c>
      <c r="G3214">
        <v>4</v>
      </c>
      <c r="H3214">
        <v>113.06</v>
      </c>
      <c r="J3214">
        <v>1.1000000000000001</v>
      </c>
      <c r="K3214">
        <v>6.7</v>
      </c>
      <c r="L3214">
        <v>13</v>
      </c>
      <c r="M3214">
        <v>80</v>
      </c>
      <c r="N3214" t="s">
        <v>41</v>
      </c>
      <c r="O3214">
        <v>1.288</v>
      </c>
      <c r="P3214" t="s">
        <v>58</v>
      </c>
      <c r="Q3214" t="s">
        <v>108</v>
      </c>
      <c r="R3214">
        <v>4.68</v>
      </c>
      <c r="S3214">
        <v>0</v>
      </c>
      <c r="U3214">
        <v>6.3</v>
      </c>
      <c r="V3214" t="s">
        <v>30</v>
      </c>
      <c r="W3214" t="s">
        <v>45</v>
      </c>
      <c r="X3214">
        <v>0</v>
      </c>
      <c r="Y3214" t="str">
        <f>IF(tblRides[[#This Row],[supply_demand_ratio]]&lt;0.8,"Below 0.8",IF(tblRides[[#This Row],[supply_demand_ratio]]&lt;1,"Between 0.8-1.0",IF(tblRides[[#This Row],[supply_demand_ratio]]&lt;=1.2,"Between 1.0-1.2","Above 1.2")))</f>
        <v>Above 1.2</v>
      </c>
    </row>
    <row r="3215" spans="1:25" x14ac:dyDescent="0.3">
      <c r="A3215" t="s">
        <v>3270</v>
      </c>
      <c r="B3215" s="1">
        <v>46051.472222222219</v>
      </c>
      <c r="C3215" s="2">
        <v>46051</v>
      </c>
      <c r="D3215">
        <v>11</v>
      </c>
      <c r="E3215" t="s">
        <v>33</v>
      </c>
      <c r="F3215" t="s">
        <v>34</v>
      </c>
      <c r="G3215">
        <v>3.5</v>
      </c>
      <c r="H3215">
        <v>97.56</v>
      </c>
      <c r="I3215">
        <v>103.34</v>
      </c>
      <c r="J3215">
        <v>1</v>
      </c>
      <c r="K3215">
        <v>5.8</v>
      </c>
      <c r="L3215">
        <v>1</v>
      </c>
      <c r="M3215">
        <v>79</v>
      </c>
      <c r="N3215" t="s">
        <v>41</v>
      </c>
      <c r="O3215">
        <v>1.196</v>
      </c>
      <c r="P3215" t="s">
        <v>28</v>
      </c>
      <c r="Q3215" t="s">
        <v>29</v>
      </c>
      <c r="R3215">
        <v>4.6900000000000004</v>
      </c>
      <c r="S3215">
        <v>0</v>
      </c>
      <c r="T3215">
        <v>5.78</v>
      </c>
      <c r="U3215">
        <v>-4.8</v>
      </c>
      <c r="V3215" t="s">
        <v>30</v>
      </c>
      <c r="W3215" t="s">
        <v>45</v>
      </c>
      <c r="X3215">
        <v>1</v>
      </c>
      <c r="Y3215" t="str">
        <f>IF(tblRides[[#This Row],[supply_demand_ratio]]&lt;0.8,"Below 0.8",IF(tblRides[[#This Row],[supply_demand_ratio]]&lt;1,"Between 0.8-1.0",IF(tblRides[[#This Row],[supply_demand_ratio]]&lt;=1.2,"Between 1.0-1.2","Above 1.2")))</f>
        <v>Between 1.0-1.2</v>
      </c>
    </row>
    <row r="3216" spans="1:25" x14ac:dyDescent="0.3">
      <c r="A3216" t="s">
        <v>3271</v>
      </c>
      <c r="B3216" s="1">
        <v>46051.481249999997</v>
      </c>
      <c r="C3216" s="2">
        <v>46051</v>
      </c>
      <c r="D3216">
        <v>11</v>
      </c>
      <c r="E3216" t="s">
        <v>25</v>
      </c>
      <c r="F3216" t="s">
        <v>26</v>
      </c>
      <c r="G3216">
        <v>6</v>
      </c>
      <c r="H3216">
        <v>169.72</v>
      </c>
      <c r="I3216">
        <v>168.57</v>
      </c>
      <c r="J3216">
        <v>1.2</v>
      </c>
      <c r="K3216">
        <v>6.2</v>
      </c>
      <c r="L3216">
        <v>8.3000000000000007</v>
      </c>
      <c r="M3216">
        <v>94</v>
      </c>
      <c r="N3216" t="s">
        <v>27</v>
      </c>
      <c r="O3216">
        <v>0.74399999999999999</v>
      </c>
      <c r="P3216" t="s">
        <v>28</v>
      </c>
      <c r="Q3216" t="s">
        <v>29</v>
      </c>
      <c r="R3216">
        <v>4.78</v>
      </c>
      <c r="S3216">
        <v>30</v>
      </c>
      <c r="T3216">
        <v>-1.1499999999999999</v>
      </c>
      <c r="U3216">
        <v>2.1</v>
      </c>
      <c r="V3216" t="s">
        <v>30</v>
      </c>
      <c r="W3216" t="s">
        <v>45</v>
      </c>
      <c r="X3216">
        <v>1</v>
      </c>
      <c r="Y3216" t="str">
        <f>IF(tblRides[[#This Row],[supply_demand_ratio]]&lt;0.8,"Below 0.8",IF(tblRides[[#This Row],[supply_demand_ratio]]&lt;1,"Between 0.8-1.0",IF(tblRides[[#This Row],[supply_demand_ratio]]&lt;=1.2,"Between 1.0-1.2","Above 1.2")))</f>
        <v>Below 0.8</v>
      </c>
    </row>
    <row r="3217" spans="1:25" x14ac:dyDescent="0.3">
      <c r="A3217" t="s">
        <v>3272</v>
      </c>
      <c r="B3217" s="1">
        <v>46051.481944444444</v>
      </c>
      <c r="C3217" s="2">
        <v>46051</v>
      </c>
      <c r="D3217">
        <v>11</v>
      </c>
      <c r="E3217" t="s">
        <v>25</v>
      </c>
      <c r="F3217" t="s">
        <v>26</v>
      </c>
      <c r="G3217">
        <v>9.5</v>
      </c>
      <c r="H3217">
        <v>223.92</v>
      </c>
      <c r="I3217">
        <v>229.48</v>
      </c>
      <c r="J3217">
        <v>1.2</v>
      </c>
      <c r="K3217">
        <v>7</v>
      </c>
      <c r="L3217">
        <v>6.7</v>
      </c>
      <c r="M3217">
        <v>111</v>
      </c>
      <c r="N3217" t="s">
        <v>72</v>
      </c>
      <c r="O3217">
        <v>0.752</v>
      </c>
      <c r="P3217" t="s">
        <v>28</v>
      </c>
      <c r="Q3217" t="s">
        <v>29</v>
      </c>
      <c r="R3217">
        <v>5</v>
      </c>
      <c r="S3217">
        <v>7</v>
      </c>
      <c r="T3217">
        <v>5.56</v>
      </c>
      <c r="U3217">
        <v>-0.3</v>
      </c>
      <c r="V3217" t="s">
        <v>30</v>
      </c>
      <c r="W3217" t="s">
        <v>45</v>
      </c>
      <c r="X3217">
        <v>1</v>
      </c>
      <c r="Y3217" t="str">
        <f>IF(tblRides[[#This Row],[supply_demand_ratio]]&lt;0.8,"Below 0.8",IF(tblRides[[#This Row],[supply_demand_ratio]]&lt;1,"Between 0.8-1.0",IF(tblRides[[#This Row],[supply_demand_ratio]]&lt;=1.2,"Between 1.0-1.2","Above 1.2")))</f>
        <v>Below 0.8</v>
      </c>
    </row>
    <row r="3218" spans="1:25" x14ac:dyDescent="0.3">
      <c r="A3218" t="s">
        <v>3273</v>
      </c>
      <c r="B3218" s="1">
        <v>46051.487500000003</v>
      </c>
      <c r="C3218" s="2">
        <v>46051</v>
      </c>
      <c r="D3218">
        <v>11</v>
      </c>
      <c r="E3218" t="s">
        <v>36</v>
      </c>
      <c r="F3218" t="s">
        <v>26</v>
      </c>
      <c r="G3218">
        <v>5.6</v>
      </c>
      <c r="H3218">
        <v>154.15</v>
      </c>
      <c r="I3218">
        <v>151.04</v>
      </c>
      <c r="J3218">
        <v>1.3</v>
      </c>
      <c r="K3218">
        <v>2</v>
      </c>
      <c r="L3218">
        <v>3.1</v>
      </c>
      <c r="M3218">
        <v>111</v>
      </c>
      <c r="N3218" t="s">
        <v>27</v>
      </c>
      <c r="O3218">
        <v>0.85699999999999998</v>
      </c>
      <c r="P3218" t="s">
        <v>28</v>
      </c>
      <c r="Q3218" t="s">
        <v>29</v>
      </c>
      <c r="R3218">
        <v>4.63</v>
      </c>
      <c r="S3218">
        <v>12</v>
      </c>
      <c r="T3218">
        <v>-3.11</v>
      </c>
      <c r="U3218">
        <v>1.1000000000000001</v>
      </c>
      <c r="V3218" t="s">
        <v>30</v>
      </c>
      <c r="W3218" t="s">
        <v>31</v>
      </c>
      <c r="X3218">
        <v>1</v>
      </c>
      <c r="Y3218" t="str">
        <f>IF(tblRides[[#This Row],[supply_demand_ratio]]&lt;0.8,"Below 0.8",IF(tblRides[[#This Row],[supply_demand_ratio]]&lt;1,"Between 0.8-1.0",IF(tblRides[[#This Row],[supply_demand_ratio]]&lt;=1.2,"Between 1.0-1.2","Above 1.2")))</f>
        <v>Between 0.8-1.0</v>
      </c>
    </row>
    <row r="3219" spans="1:25" x14ac:dyDescent="0.3">
      <c r="A3219" t="s">
        <v>3274</v>
      </c>
      <c r="B3219" s="1">
        <v>46051.492361111108</v>
      </c>
      <c r="C3219" s="2">
        <v>46051</v>
      </c>
      <c r="D3219">
        <v>11</v>
      </c>
      <c r="E3219" t="s">
        <v>33</v>
      </c>
      <c r="F3219" t="s">
        <v>34</v>
      </c>
      <c r="G3219">
        <v>10.5</v>
      </c>
      <c r="H3219">
        <v>209.09</v>
      </c>
      <c r="I3219">
        <v>202.75</v>
      </c>
      <c r="J3219">
        <v>1.1000000000000001</v>
      </c>
      <c r="K3219">
        <v>3.4</v>
      </c>
      <c r="L3219">
        <v>2.5</v>
      </c>
      <c r="M3219">
        <v>99</v>
      </c>
      <c r="N3219" t="s">
        <v>41</v>
      </c>
      <c r="O3219">
        <v>1.373</v>
      </c>
      <c r="P3219" t="s">
        <v>28</v>
      </c>
      <c r="Q3219" t="s">
        <v>29</v>
      </c>
      <c r="R3219">
        <v>4.79</v>
      </c>
      <c r="S3219">
        <v>0</v>
      </c>
      <c r="T3219">
        <v>-6.34</v>
      </c>
      <c r="U3219">
        <v>-0.9</v>
      </c>
      <c r="V3219" t="s">
        <v>30</v>
      </c>
      <c r="W3219" t="s">
        <v>31</v>
      </c>
      <c r="X3219">
        <v>1</v>
      </c>
      <c r="Y3219" t="str">
        <f>IF(tblRides[[#This Row],[supply_demand_ratio]]&lt;0.8,"Below 0.8",IF(tblRides[[#This Row],[supply_demand_ratio]]&lt;1,"Between 0.8-1.0",IF(tblRides[[#This Row],[supply_demand_ratio]]&lt;=1.2,"Between 1.0-1.2","Above 1.2")))</f>
        <v>Above 1.2</v>
      </c>
    </row>
    <row r="3220" spans="1:25" x14ac:dyDescent="0.3">
      <c r="A3220" t="s">
        <v>3275</v>
      </c>
      <c r="B3220" s="1">
        <v>46051.50277777778</v>
      </c>
      <c r="C3220" s="2">
        <v>46051</v>
      </c>
      <c r="D3220">
        <v>12</v>
      </c>
      <c r="E3220" t="s">
        <v>43</v>
      </c>
      <c r="F3220" t="s">
        <v>26</v>
      </c>
      <c r="G3220">
        <v>4.4000000000000004</v>
      </c>
      <c r="H3220">
        <v>111.18</v>
      </c>
      <c r="I3220">
        <v>114.51</v>
      </c>
      <c r="J3220">
        <v>1.1000000000000001</v>
      </c>
      <c r="K3220">
        <v>7.5</v>
      </c>
      <c r="L3220">
        <v>7.6</v>
      </c>
      <c r="M3220">
        <v>69</v>
      </c>
      <c r="N3220" t="s">
        <v>41</v>
      </c>
      <c r="O3220">
        <v>1.907</v>
      </c>
      <c r="P3220" t="s">
        <v>28</v>
      </c>
      <c r="Q3220" t="s">
        <v>29</v>
      </c>
      <c r="R3220">
        <v>4.47</v>
      </c>
      <c r="S3220">
        <v>21</v>
      </c>
      <c r="T3220">
        <v>3.33</v>
      </c>
      <c r="U3220">
        <v>0.1</v>
      </c>
      <c r="V3220" t="s">
        <v>30</v>
      </c>
      <c r="W3220" t="s">
        <v>45</v>
      </c>
      <c r="X3220">
        <v>1</v>
      </c>
      <c r="Y3220" t="str">
        <f>IF(tblRides[[#This Row],[supply_demand_ratio]]&lt;0.8,"Below 0.8",IF(tblRides[[#This Row],[supply_demand_ratio]]&lt;1,"Between 0.8-1.0",IF(tblRides[[#This Row],[supply_demand_ratio]]&lt;=1.2,"Between 1.0-1.2","Above 1.2")))</f>
        <v>Above 1.2</v>
      </c>
    </row>
    <row r="3221" spans="1:25" x14ac:dyDescent="0.3">
      <c r="A3221" t="s">
        <v>3276</v>
      </c>
      <c r="B3221" s="1">
        <v>46051.504861111112</v>
      </c>
      <c r="C3221" s="2">
        <v>46051</v>
      </c>
      <c r="D3221">
        <v>12</v>
      </c>
      <c r="E3221" t="s">
        <v>36</v>
      </c>
      <c r="F3221" t="s">
        <v>34</v>
      </c>
      <c r="G3221">
        <v>1.6</v>
      </c>
      <c r="H3221">
        <v>90.37</v>
      </c>
      <c r="I3221">
        <v>86.21</v>
      </c>
      <c r="J3221">
        <v>1.4</v>
      </c>
      <c r="K3221">
        <v>8.8000000000000007</v>
      </c>
      <c r="L3221">
        <v>6.8</v>
      </c>
      <c r="M3221">
        <v>98</v>
      </c>
      <c r="N3221" t="s">
        <v>72</v>
      </c>
      <c r="O3221">
        <v>0.70599999999999996</v>
      </c>
      <c r="P3221" t="s">
        <v>28</v>
      </c>
      <c r="Q3221" t="s">
        <v>29</v>
      </c>
      <c r="R3221">
        <v>4.92</v>
      </c>
      <c r="S3221">
        <v>0</v>
      </c>
      <c r="T3221">
        <v>-4.16</v>
      </c>
      <c r="U3221">
        <v>-2</v>
      </c>
      <c r="V3221" t="s">
        <v>30</v>
      </c>
      <c r="W3221" t="s">
        <v>45</v>
      </c>
      <c r="X3221">
        <v>1</v>
      </c>
      <c r="Y3221" t="str">
        <f>IF(tblRides[[#This Row],[supply_demand_ratio]]&lt;0.8,"Below 0.8",IF(tblRides[[#This Row],[supply_demand_ratio]]&lt;1,"Between 0.8-1.0",IF(tblRides[[#This Row],[supply_demand_ratio]]&lt;=1.2,"Between 1.0-1.2","Above 1.2")))</f>
        <v>Below 0.8</v>
      </c>
    </row>
    <row r="3222" spans="1:25" x14ac:dyDescent="0.3">
      <c r="A3222" t="s">
        <v>3277</v>
      </c>
      <c r="B3222" s="1">
        <v>46051.533333333333</v>
      </c>
      <c r="C3222" s="2">
        <v>46051</v>
      </c>
      <c r="D3222">
        <v>12</v>
      </c>
      <c r="E3222" t="s">
        <v>43</v>
      </c>
      <c r="F3222" t="s">
        <v>26</v>
      </c>
      <c r="G3222">
        <v>6.7</v>
      </c>
      <c r="H3222">
        <v>145.21</v>
      </c>
      <c r="I3222">
        <v>154.28</v>
      </c>
      <c r="J3222">
        <v>1</v>
      </c>
      <c r="K3222">
        <v>3.9</v>
      </c>
      <c r="L3222">
        <v>8.1999999999999993</v>
      </c>
      <c r="M3222">
        <v>64</v>
      </c>
      <c r="N3222" t="s">
        <v>41</v>
      </c>
      <c r="O3222">
        <v>1.833</v>
      </c>
      <c r="P3222" t="s">
        <v>28</v>
      </c>
      <c r="Q3222" t="s">
        <v>29</v>
      </c>
      <c r="R3222">
        <v>4.96</v>
      </c>
      <c r="S3222">
        <v>1</v>
      </c>
      <c r="T3222">
        <v>9.07</v>
      </c>
      <c r="U3222">
        <v>4.3</v>
      </c>
      <c r="V3222" t="s">
        <v>30</v>
      </c>
      <c r="W3222" t="s">
        <v>31</v>
      </c>
      <c r="X3222">
        <v>1</v>
      </c>
      <c r="Y3222" t="str">
        <f>IF(tblRides[[#This Row],[supply_demand_ratio]]&lt;0.8,"Below 0.8",IF(tblRides[[#This Row],[supply_demand_ratio]]&lt;1,"Between 0.8-1.0",IF(tblRides[[#This Row],[supply_demand_ratio]]&lt;=1.2,"Between 1.0-1.2","Above 1.2")))</f>
        <v>Above 1.2</v>
      </c>
    </row>
    <row r="3223" spans="1:25" x14ac:dyDescent="0.3">
      <c r="A3223" t="s">
        <v>3278</v>
      </c>
      <c r="B3223" s="1">
        <v>46051.533333333333</v>
      </c>
      <c r="C3223" s="2">
        <v>46051</v>
      </c>
      <c r="D3223">
        <v>12</v>
      </c>
      <c r="E3223" t="s">
        <v>36</v>
      </c>
      <c r="F3223" t="s">
        <v>26</v>
      </c>
      <c r="G3223">
        <v>4.9000000000000004</v>
      </c>
      <c r="H3223">
        <v>126.28</v>
      </c>
      <c r="I3223">
        <v>125.95</v>
      </c>
      <c r="J3223">
        <v>1.1000000000000001</v>
      </c>
      <c r="K3223">
        <v>2.1</v>
      </c>
      <c r="L3223">
        <v>1</v>
      </c>
      <c r="M3223">
        <v>127</v>
      </c>
      <c r="N3223" t="s">
        <v>27</v>
      </c>
      <c r="O3223">
        <v>1.1910000000000001</v>
      </c>
      <c r="P3223" t="s">
        <v>28</v>
      </c>
      <c r="Q3223" t="s">
        <v>29</v>
      </c>
      <c r="R3223">
        <v>4.55</v>
      </c>
      <c r="S3223">
        <v>14</v>
      </c>
      <c r="T3223">
        <v>-0.33</v>
      </c>
      <c r="U3223">
        <v>-1.1000000000000001</v>
      </c>
      <c r="V3223" t="s">
        <v>30</v>
      </c>
      <c r="W3223" t="s">
        <v>31</v>
      </c>
      <c r="X3223">
        <v>1</v>
      </c>
      <c r="Y3223" t="str">
        <f>IF(tblRides[[#This Row],[supply_demand_ratio]]&lt;0.8,"Below 0.8",IF(tblRides[[#This Row],[supply_demand_ratio]]&lt;1,"Between 0.8-1.0",IF(tblRides[[#This Row],[supply_demand_ratio]]&lt;=1.2,"Between 1.0-1.2","Above 1.2")))</f>
        <v>Between 1.0-1.2</v>
      </c>
    </row>
    <row r="3224" spans="1:25" x14ac:dyDescent="0.3">
      <c r="A3224" t="s">
        <v>3279</v>
      </c>
      <c r="B3224" s="1">
        <v>46051.540277777778</v>
      </c>
      <c r="C3224" s="2">
        <v>46051</v>
      </c>
      <c r="D3224">
        <v>12</v>
      </c>
      <c r="E3224" t="s">
        <v>43</v>
      </c>
      <c r="F3224" t="s">
        <v>34</v>
      </c>
      <c r="G3224">
        <v>14.5</v>
      </c>
      <c r="H3224">
        <v>274.8</v>
      </c>
      <c r="J3224">
        <v>1</v>
      </c>
      <c r="K3224">
        <v>5.8</v>
      </c>
      <c r="L3224">
        <v>6.1</v>
      </c>
      <c r="M3224">
        <v>63</v>
      </c>
      <c r="N3224" t="s">
        <v>41</v>
      </c>
      <c r="O3224">
        <v>1.76</v>
      </c>
      <c r="P3224" t="s">
        <v>37</v>
      </c>
      <c r="Q3224" t="s">
        <v>103</v>
      </c>
      <c r="R3224">
        <v>4.66</v>
      </c>
      <c r="S3224">
        <v>0</v>
      </c>
      <c r="U3224">
        <v>0.3</v>
      </c>
      <c r="V3224" t="s">
        <v>30</v>
      </c>
      <c r="W3224" t="s">
        <v>45</v>
      </c>
      <c r="X3224">
        <v>0</v>
      </c>
      <c r="Y3224" t="str">
        <f>IF(tblRides[[#This Row],[supply_demand_ratio]]&lt;0.8,"Below 0.8",IF(tblRides[[#This Row],[supply_demand_ratio]]&lt;1,"Between 0.8-1.0",IF(tblRides[[#This Row],[supply_demand_ratio]]&lt;=1.2,"Between 1.0-1.2","Above 1.2")))</f>
        <v>Above 1.2</v>
      </c>
    </row>
    <row r="3225" spans="1:25" x14ac:dyDescent="0.3">
      <c r="A3225" t="s">
        <v>3280</v>
      </c>
      <c r="B3225" s="1">
        <v>46051.542361111111</v>
      </c>
      <c r="C3225" s="2">
        <v>46051</v>
      </c>
      <c r="D3225">
        <v>13</v>
      </c>
      <c r="E3225" t="s">
        <v>62</v>
      </c>
      <c r="F3225" t="s">
        <v>26</v>
      </c>
      <c r="G3225">
        <v>2.7</v>
      </c>
      <c r="H3225">
        <v>83.85</v>
      </c>
      <c r="J3225">
        <v>1.1000000000000001</v>
      </c>
      <c r="K3225">
        <v>2</v>
      </c>
      <c r="L3225">
        <v>10</v>
      </c>
      <c r="M3225">
        <v>63</v>
      </c>
      <c r="N3225" t="s">
        <v>41</v>
      </c>
      <c r="O3225">
        <v>1.7789999999999999</v>
      </c>
      <c r="P3225" t="s">
        <v>37</v>
      </c>
      <c r="Q3225" t="s">
        <v>103</v>
      </c>
      <c r="R3225">
        <v>4.9800000000000004</v>
      </c>
      <c r="S3225">
        <v>2</v>
      </c>
      <c r="U3225">
        <v>8</v>
      </c>
      <c r="V3225" t="s">
        <v>30</v>
      </c>
      <c r="W3225" t="s">
        <v>31</v>
      </c>
      <c r="X3225">
        <v>0</v>
      </c>
      <c r="Y3225" t="str">
        <f>IF(tblRides[[#This Row],[supply_demand_ratio]]&lt;0.8,"Below 0.8",IF(tblRides[[#This Row],[supply_demand_ratio]]&lt;1,"Between 0.8-1.0",IF(tblRides[[#This Row],[supply_demand_ratio]]&lt;=1.2,"Between 1.0-1.2","Above 1.2")))</f>
        <v>Above 1.2</v>
      </c>
    </row>
    <row r="3226" spans="1:25" x14ac:dyDescent="0.3">
      <c r="A3226" t="s">
        <v>3281</v>
      </c>
      <c r="B3226" s="1">
        <v>46051.542361111111</v>
      </c>
      <c r="C3226" s="2">
        <v>46051</v>
      </c>
      <c r="D3226">
        <v>13</v>
      </c>
      <c r="E3226" t="s">
        <v>25</v>
      </c>
      <c r="F3226" t="s">
        <v>26</v>
      </c>
      <c r="G3226">
        <v>7.5</v>
      </c>
      <c r="H3226">
        <v>155.79</v>
      </c>
      <c r="I3226">
        <v>158.54</v>
      </c>
      <c r="J3226">
        <v>1</v>
      </c>
      <c r="K3226">
        <v>5.3</v>
      </c>
      <c r="L3226">
        <v>8.4</v>
      </c>
      <c r="M3226">
        <v>131</v>
      </c>
      <c r="N3226" t="s">
        <v>41</v>
      </c>
      <c r="O3226">
        <v>1.355</v>
      </c>
      <c r="P3226" t="s">
        <v>28</v>
      </c>
      <c r="Q3226" t="s">
        <v>29</v>
      </c>
      <c r="R3226">
        <v>4.7699999999999996</v>
      </c>
      <c r="S3226">
        <v>26</v>
      </c>
      <c r="T3226">
        <v>2.75</v>
      </c>
      <c r="U3226">
        <v>3.1</v>
      </c>
      <c r="V3226" t="s">
        <v>30</v>
      </c>
      <c r="W3226" t="s">
        <v>45</v>
      </c>
      <c r="X3226">
        <v>1</v>
      </c>
      <c r="Y3226" t="str">
        <f>IF(tblRides[[#This Row],[supply_demand_ratio]]&lt;0.8,"Below 0.8",IF(tblRides[[#This Row],[supply_demand_ratio]]&lt;1,"Between 0.8-1.0",IF(tblRides[[#This Row],[supply_demand_ratio]]&lt;=1.2,"Between 1.0-1.2","Above 1.2")))</f>
        <v>Above 1.2</v>
      </c>
    </row>
    <row r="3227" spans="1:25" x14ac:dyDescent="0.3">
      <c r="A3227" t="s">
        <v>3282</v>
      </c>
      <c r="B3227" s="1">
        <v>46051.543749999997</v>
      </c>
      <c r="C3227" s="2">
        <v>46051</v>
      </c>
      <c r="D3227">
        <v>13</v>
      </c>
      <c r="E3227" t="s">
        <v>25</v>
      </c>
      <c r="F3227" t="s">
        <v>26</v>
      </c>
      <c r="G3227">
        <v>5.7</v>
      </c>
      <c r="H3227">
        <v>137.97</v>
      </c>
      <c r="I3227">
        <v>133.72</v>
      </c>
      <c r="J3227">
        <v>1</v>
      </c>
      <c r="K3227">
        <v>4.4000000000000004</v>
      </c>
      <c r="L3227">
        <v>1.5</v>
      </c>
      <c r="M3227">
        <v>132</v>
      </c>
      <c r="N3227" t="s">
        <v>41</v>
      </c>
      <c r="O3227">
        <v>1.359</v>
      </c>
      <c r="P3227" t="s">
        <v>28</v>
      </c>
      <c r="Q3227" t="s">
        <v>29</v>
      </c>
      <c r="R3227">
        <v>4.43</v>
      </c>
      <c r="S3227">
        <v>19</v>
      </c>
      <c r="T3227">
        <v>-4.25</v>
      </c>
      <c r="U3227">
        <v>-2.9</v>
      </c>
      <c r="V3227" t="s">
        <v>30</v>
      </c>
      <c r="W3227" t="s">
        <v>31</v>
      </c>
      <c r="X3227">
        <v>1</v>
      </c>
      <c r="Y3227" t="str">
        <f>IF(tblRides[[#This Row],[supply_demand_ratio]]&lt;0.8,"Below 0.8",IF(tblRides[[#This Row],[supply_demand_ratio]]&lt;1,"Between 0.8-1.0",IF(tblRides[[#This Row],[supply_demand_ratio]]&lt;=1.2,"Between 1.0-1.2","Above 1.2")))</f>
        <v>Above 1.2</v>
      </c>
    </row>
    <row r="3228" spans="1:25" x14ac:dyDescent="0.3">
      <c r="A3228" t="s">
        <v>3283</v>
      </c>
      <c r="B3228" s="1">
        <v>46051.570833333331</v>
      </c>
      <c r="C3228" s="2">
        <v>46051</v>
      </c>
      <c r="D3228">
        <v>13</v>
      </c>
      <c r="E3228" t="s">
        <v>36</v>
      </c>
      <c r="F3228" t="s">
        <v>34</v>
      </c>
      <c r="G3228">
        <v>1.7</v>
      </c>
      <c r="H3228">
        <v>64.5</v>
      </c>
      <c r="J3228">
        <v>1</v>
      </c>
      <c r="K3228">
        <v>3.7</v>
      </c>
      <c r="L3228">
        <v>8.3000000000000007</v>
      </c>
      <c r="M3228">
        <v>117</v>
      </c>
      <c r="N3228" t="s">
        <v>41</v>
      </c>
      <c r="O3228">
        <v>1.337</v>
      </c>
      <c r="P3228" t="s">
        <v>58</v>
      </c>
      <c r="Q3228" t="s">
        <v>108</v>
      </c>
      <c r="R3228">
        <v>4.9400000000000004</v>
      </c>
      <c r="S3228">
        <v>0</v>
      </c>
      <c r="U3228">
        <v>4.5999999999999996</v>
      </c>
      <c r="V3228" t="s">
        <v>30</v>
      </c>
      <c r="W3228" t="s">
        <v>31</v>
      </c>
      <c r="X3228">
        <v>0</v>
      </c>
      <c r="Y3228" t="str">
        <f>IF(tblRides[[#This Row],[supply_demand_ratio]]&lt;0.8,"Below 0.8",IF(tblRides[[#This Row],[supply_demand_ratio]]&lt;1,"Between 0.8-1.0",IF(tblRides[[#This Row],[supply_demand_ratio]]&lt;=1.2,"Between 1.0-1.2","Above 1.2")))</f>
        <v>Above 1.2</v>
      </c>
    </row>
    <row r="3229" spans="1:25" x14ac:dyDescent="0.3">
      <c r="A3229" t="s">
        <v>3284</v>
      </c>
      <c r="B3229" s="1">
        <v>46051.573611111111</v>
      </c>
      <c r="C3229" s="2">
        <v>46051</v>
      </c>
      <c r="D3229">
        <v>13</v>
      </c>
      <c r="E3229" t="s">
        <v>25</v>
      </c>
      <c r="F3229" t="s">
        <v>26</v>
      </c>
      <c r="G3229">
        <v>1.2</v>
      </c>
      <c r="H3229">
        <v>58.8</v>
      </c>
      <c r="I3229">
        <v>63.06</v>
      </c>
      <c r="J3229">
        <v>1</v>
      </c>
      <c r="K3229">
        <v>6.5</v>
      </c>
      <c r="L3229">
        <v>8.1999999999999993</v>
      </c>
      <c r="M3229">
        <v>132</v>
      </c>
      <c r="N3229" t="s">
        <v>41</v>
      </c>
      <c r="O3229">
        <v>1.296</v>
      </c>
      <c r="P3229" t="s">
        <v>28</v>
      </c>
      <c r="Q3229" t="s">
        <v>29</v>
      </c>
      <c r="R3229">
        <v>4.6500000000000004</v>
      </c>
      <c r="S3229">
        <v>1</v>
      </c>
      <c r="T3229">
        <v>4.26</v>
      </c>
      <c r="U3229">
        <v>1.7</v>
      </c>
      <c r="V3229" t="s">
        <v>30</v>
      </c>
      <c r="W3229" t="s">
        <v>45</v>
      </c>
      <c r="X3229">
        <v>1</v>
      </c>
      <c r="Y3229" t="str">
        <f>IF(tblRides[[#This Row],[supply_demand_ratio]]&lt;0.8,"Below 0.8",IF(tblRides[[#This Row],[supply_demand_ratio]]&lt;1,"Between 0.8-1.0",IF(tblRides[[#This Row],[supply_demand_ratio]]&lt;=1.2,"Between 1.0-1.2","Above 1.2")))</f>
        <v>Above 1.2</v>
      </c>
    </row>
    <row r="3230" spans="1:25" x14ac:dyDescent="0.3">
      <c r="A3230" t="s">
        <v>3285</v>
      </c>
      <c r="B3230" s="1">
        <v>46051.586805555555</v>
      </c>
      <c r="C3230" s="2">
        <v>46051</v>
      </c>
      <c r="D3230">
        <v>14</v>
      </c>
      <c r="E3230" t="s">
        <v>62</v>
      </c>
      <c r="F3230" t="s">
        <v>34</v>
      </c>
      <c r="G3230">
        <v>1.3</v>
      </c>
      <c r="H3230">
        <v>54.97</v>
      </c>
      <c r="I3230">
        <v>56.48</v>
      </c>
      <c r="J3230">
        <v>1</v>
      </c>
      <c r="K3230">
        <v>6.2</v>
      </c>
      <c r="L3230">
        <v>5.6</v>
      </c>
      <c r="M3230">
        <v>50</v>
      </c>
      <c r="N3230" t="s">
        <v>41</v>
      </c>
      <c r="O3230">
        <v>1.6859999999999999</v>
      </c>
      <c r="P3230" t="s">
        <v>28</v>
      </c>
      <c r="Q3230" t="s">
        <v>29</v>
      </c>
      <c r="R3230">
        <v>4.5</v>
      </c>
      <c r="S3230">
        <v>0</v>
      </c>
      <c r="T3230">
        <v>1.51</v>
      </c>
      <c r="U3230">
        <v>-0.6</v>
      </c>
      <c r="V3230" t="s">
        <v>30</v>
      </c>
      <c r="W3230" t="s">
        <v>45</v>
      </c>
      <c r="X3230">
        <v>1</v>
      </c>
      <c r="Y3230" t="str">
        <f>IF(tblRides[[#This Row],[supply_demand_ratio]]&lt;0.8,"Below 0.8",IF(tblRides[[#This Row],[supply_demand_ratio]]&lt;1,"Between 0.8-1.0",IF(tblRides[[#This Row],[supply_demand_ratio]]&lt;=1.2,"Between 1.0-1.2","Above 1.2")))</f>
        <v>Above 1.2</v>
      </c>
    </row>
    <row r="3231" spans="1:25" x14ac:dyDescent="0.3">
      <c r="A3231" t="s">
        <v>3286</v>
      </c>
      <c r="B3231" s="1">
        <v>46051.588888888888</v>
      </c>
      <c r="C3231" s="2">
        <v>46051</v>
      </c>
      <c r="D3231">
        <v>14</v>
      </c>
      <c r="E3231" t="s">
        <v>33</v>
      </c>
      <c r="F3231" t="s">
        <v>26</v>
      </c>
      <c r="G3231">
        <v>9.5</v>
      </c>
      <c r="H3231">
        <v>187.91</v>
      </c>
      <c r="J3231">
        <v>1.1000000000000001</v>
      </c>
      <c r="K3231">
        <v>5.9</v>
      </c>
      <c r="L3231">
        <v>9.1</v>
      </c>
      <c r="M3231">
        <v>106</v>
      </c>
      <c r="N3231" t="s">
        <v>41</v>
      </c>
      <c r="O3231">
        <v>1.3560000000000001</v>
      </c>
      <c r="P3231" t="s">
        <v>37</v>
      </c>
      <c r="Q3231" t="s">
        <v>103</v>
      </c>
      <c r="R3231">
        <v>4.8600000000000003</v>
      </c>
      <c r="S3231">
        <v>14</v>
      </c>
      <c r="U3231">
        <v>3.2</v>
      </c>
      <c r="V3231" t="s">
        <v>30</v>
      </c>
      <c r="W3231" t="s">
        <v>45</v>
      </c>
      <c r="X3231">
        <v>0</v>
      </c>
      <c r="Y3231" t="str">
        <f>IF(tblRides[[#This Row],[supply_demand_ratio]]&lt;0.8,"Below 0.8",IF(tblRides[[#This Row],[supply_demand_ratio]]&lt;1,"Between 0.8-1.0",IF(tblRides[[#This Row],[supply_demand_ratio]]&lt;=1.2,"Between 1.0-1.2","Above 1.2")))</f>
        <v>Above 1.2</v>
      </c>
    </row>
    <row r="3232" spans="1:25" x14ac:dyDescent="0.3">
      <c r="A3232" t="s">
        <v>3287</v>
      </c>
      <c r="B3232" s="1">
        <v>46051.594444444447</v>
      </c>
      <c r="C3232" s="2">
        <v>46051</v>
      </c>
      <c r="D3232">
        <v>14</v>
      </c>
      <c r="E3232" t="s">
        <v>25</v>
      </c>
      <c r="F3232" t="s">
        <v>34</v>
      </c>
      <c r="G3232">
        <v>5.5</v>
      </c>
      <c r="H3232">
        <v>128.61000000000001</v>
      </c>
      <c r="I3232">
        <v>124.41</v>
      </c>
      <c r="J3232">
        <v>1.1000000000000001</v>
      </c>
      <c r="K3232">
        <v>9.6</v>
      </c>
      <c r="L3232">
        <v>14.5</v>
      </c>
      <c r="M3232">
        <v>100</v>
      </c>
      <c r="N3232" t="s">
        <v>27</v>
      </c>
      <c r="O3232">
        <v>0.70399999999999996</v>
      </c>
      <c r="P3232" t="s">
        <v>28</v>
      </c>
      <c r="Q3232" t="s">
        <v>29</v>
      </c>
      <c r="R3232">
        <v>5</v>
      </c>
      <c r="S3232">
        <v>0</v>
      </c>
      <c r="T3232">
        <v>-4.2</v>
      </c>
      <c r="U3232">
        <v>4.9000000000000004</v>
      </c>
      <c r="V3232" t="s">
        <v>30</v>
      </c>
      <c r="W3232" t="s">
        <v>45</v>
      </c>
      <c r="X3232">
        <v>1</v>
      </c>
      <c r="Y3232" t="str">
        <f>IF(tblRides[[#This Row],[supply_demand_ratio]]&lt;0.8,"Below 0.8",IF(tblRides[[#This Row],[supply_demand_ratio]]&lt;1,"Between 0.8-1.0",IF(tblRides[[#This Row],[supply_demand_ratio]]&lt;=1.2,"Between 1.0-1.2","Above 1.2")))</f>
        <v>Below 0.8</v>
      </c>
    </row>
    <row r="3233" spans="1:25" x14ac:dyDescent="0.3">
      <c r="A3233" t="s">
        <v>3288</v>
      </c>
      <c r="B3233" s="1">
        <v>46051.602777777778</v>
      </c>
      <c r="C3233" s="2">
        <v>46051</v>
      </c>
      <c r="D3233">
        <v>14</v>
      </c>
      <c r="E3233" t="s">
        <v>25</v>
      </c>
      <c r="F3233" t="s">
        <v>26</v>
      </c>
      <c r="G3233">
        <v>8.1999999999999993</v>
      </c>
      <c r="H3233">
        <v>169.44</v>
      </c>
      <c r="I3233">
        <v>160.16</v>
      </c>
      <c r="J3233">
        <v>1</v>
      </c>
      <c r="K3233">
        <v>3.2</v>
      </c>
      <c r="L3233">
        <v>1.8</v>
      </c>
      <c r="M3233">
        <v>125</v>
      </c>
      <c r="N3233" t="s">
        <v>41</v>
      </c>
      <c r="O3233">
        <v>1.2250000000000001</v>
      </c>
      <c r="P3233" t="s">
        <v>28</v>
      </c>
      <c r="Q3233" t="s">
        <v>29</v>
      </c>
      <c r="R3233">
        <v>4.74</v>
      </c>
      <c r="S3233">
        <v>12</v>
      </c>
      <c r="T3233">
        <v>-9.2799999999999994</v>
      </c>
      <c r="U3233">
        <v>-1.4</v>
      </c>
      <c r="V3233" t="s">
        <v>30</v>
      </c>
      <c r="W3233" t="s">
        <v>31</v>
      </c>
      <c r="X3233">
        <v>1</v>
      </c>
      <c r="Y3233" t="str">
        <f>IF(tblRides[[#This Row],[supply_demand_ratio]]&lt;0.8,"Below 0.8",IF(tblRides[[#This Row],[supply_demand_ratio]]&lt;1,"Between 0.8-1.0",IF(tblRides[[#This Row],[supply_demand_ratio]]&lt;=1.2,"Between 1.0-1.2","Above 1.2")))</f>
        <v>Above 1.2</v>
      </c>
    </row>
    <row r="3234" spans="1:25" x14ac:dyDescent="0.3">
      <c r="A3234" t="s">
        <v>3289</v>
      </c>
      <c r="B3234" s="1">
        <v>46051.618055555555</v>
      </c>
      <c r="C3234" s="2">
        <v>46051</v>
      </c>
      <c r="D3234">
        <v>14</v>
      </c>
      <c r="E3234" t="s">
        <v>62</v>
      </c>
      <c r="F3234" t="s">
        <v>26</v>
      </c>
      <c r="G3234">
        <v>8.5</v>
      </c>
      <c r="H3234">
        <v>142.94</v>
      </c>
      <c r="I3234">
        <v>146.63</v>
      </c>
      <c r="J3234">
        <v>1</v>
      </c>
      <c r="K3234">
        <v>3.2</v>
      </c>
      <c r="L3234">
        <v>2.6</v>
      </c>
      <c r="M3234">
        <v>58</v>
      </c>
      <c r="N3234" t="s">
        <v>41</v>
      </c>
      <c r="O3234">
        <v>2.2000000000000002</v>
      </c>
      <c r="P3234" t="s">
        <v>28</v>
      </c>
      <c r="Q3234" t="s">
        <v>29</v>
      </c>
      <c r="R3234">
        <v>4.68</v>
      </c>
      <c r="S3234">
        <v>6</v>
      </c>
      <c r="T3234">
        <v>3.69</v>
      </c>
      <c r="U3234">
        <v>-0.6</v>
      </c>
      <c r="V3234" t="s">
        <v>30</v>
      </c>
      <c r="W3234" t="s">
        <v>31</v>
      </c>
      <c r="X3234">
        <v>1</v>
      </c>
      <c r="Y3234" t="str">
        <f>IF(tblRides[[#This Row],[supply_demand_ratio]]&lt;0.8,"Below 0.8",IF(tblRides[[#This Row],[supply_demand_ratio]]&lt;1,"Between 0.8-1.0",IF(tblRides[[#This Row],[supply_demand_ratio]]&lt;=1.2,"Between 1.0-1.2","Above 1.2")))</f>
        <v>Above 1.2</v>
      </c>
    </row>
    <row r="3235" spans="1:25" x14ac:dyDescent="0.3">
      <c r="A3235" t="s">
        <v>3290</v>
      </c>
      <c r="B3235" s="1">
        <v>46051.618750000001</v>
      </c>
      <c r="C3235" s="2">
        <v>46051</v>
      </c>
      <c r="D3235">
        <v>14</v>
      </c>
      <c r="E3235" t="s">
        <v>33</v>
      </c>
      <c r="F3235" t="s">
        <v>26</v>
      </c>
      <c r="G3235">
        <v>16</v>
      </c>
      <c r="H3235">
        <v>264.86</v>
      </c>
      <c r="I3235">
        <v>256.08</v>
      </c>
      <c r="J3235">
        <v>1</v>
      </c>
      <c r="K3235">
        <v>4.5</v>
      </c>
      <c r="L3235">
        <v>3.8</v>
      </c>
      <c r="M3235">
        <v>87</v>
      </c>
      <c r="N3235" t="s">
        <v>41</v>
      </c>
      <c r="O3235">
        <v>1.212</v>
      </c>
      <c r="P3235" t="s">
        <v>28</v>
      </c>
      <c r="Q3235" t="s">
        <v>29</v>
      </c>
      <c r="R3235">
        <v>4.4000000000000004</v>
      </c>
      <c r="S3235">
        <v>5</v>
      </c>
      <c r="T3235">
        <v>-8.7799999999999994</v>
      </c>
      <c r="U3235">
        <v>-0.7</v>
      </c>
      <c r="V3235" t="s">
        <v>30</v>
      </c>
      <c r="W3235" t="s">
        <v>31</v>
      </c>
      <c r="X3235">
        <v>1</v>
      </c>
      <c r="Y3235" t="str">
        <f>IF(tblRides[[#This Row],[supply_demand_ratio]]&lt;0.8,"Below 0.8",IF(tblRides[[#This Row],[supply_demand_ratio]]&lt;1,"Between 0.8-1.0",IF(tblRides[[#This Row],[supply_demand_ratio]]&lt;=1.2,"Between 1.0-1.2","Above 1.2")))</f>
        <v>Above 1.2</v>
      </c>
    </row>
    <row r="3236" spans="1:25" x14ac:dyDescent="0.3">
      <c r="A3236" t="s">
        <v>3291</v>
      </c>
      <c r="B3236" s="1">
        <v>46051.625694444447</v>
      </c>
      <c r="C3236" s="2">
        <v>46051</v>
      </c>
      <c r="D3236">
        <v>15</v>
      </c>
      <c r="E3236" t="s">
        <v>62</v>
      </c>
      <c r="F3236" t="s">
        <v>26</v>
      </c>
      <c r="G3236">
        <v>10.9</v>
      </c>
      <c r="H3236">
        <v>227.91</v>
      </c>
      <c r="J3236">
        <v>1.1000000000000001</v>
      </c>
      <c r="K3236">
        <v>8.3000000000000007</v>
      </c>
      <c r="L3236">
        <v>10.8</v>
      </c>
      <c r="M3236">
        <v>50</v>
      </c>
      <c r="N3236" t="s">
        <v>41</v>
      </c>
      <c r="O3236">
        <v>1.8460000000000001</v>
      </c>
      <c r="P3236" t="s">
        <v>58</v>
      </c>
      <c r="Q3236" t="s">
        <v>59</v>
      </c>
      <c r="R3236">
        <v>4.45</v>
      </c>
      <c r="S3236">
        <v>2</v>
      </c>
      <c r="U3236">
        <v>2.5</v>
      </c>
      <c r="V3236" t="s">
        <v>30</v>
      </c>
      <c r="W3236" t="s">
        <v>45</v>
      </c>
      <c r="X3236">
        <v>0</v>
      </c>
      <c r="Y3236" t="str">
        <f>IF(tblRides[[#This Row],[supply_demand_ratio]]&lt;0.8,"Below 0.8",IF(tblRides[[#This Row],[supply_demand_ratio]]&lt;1,"Between 0.8-1.0",IF(tblRides[[#This Row],[supply_demand_ratio]]&lt;=1.2,"Between 1.0-1.2","Above 1.2")))</f>
        <v>Above 1.2</v>
      </c>
    </row>
    <row r="3237" spans="1:25" x14ac:dyDescent="0.3">
      <c r="A3237" t="s">
        <v>3292</v>
      </c>
      <c r="B3237" s="1">
        <v>46051.632638888892</v>
      </c>
      <c r="C3237" s="2">
        <v>46051</v>
      </c>
      <c r="D3237">
        <v>15</v>
      </c>
      <c r="E3237" t="s">
        <v>25</v>
      </c>
      <c r="F3237" t="s">
        <v>26</v>
      </c>
      <c r="G3237">
        <v>5.5</v>
      </c>
      <c r="H3237">
        <v>128.27000000000001</v>
      </c>
      <c r="I3237">
        <v>128.63</v>
      </c>
      <c r="J3237">
        <v>1.1000000000000001</v>
      </c>
      <c r="K3237">
        <v>2</v>
      </c>
      <c r="L3237">
        <v>5.4</v>
      </c>
      <c r="M3237">
        <v>123</v>
      </c>
      <c r="N3237" t="s">
        <v>41</v>
      </c>
      <c r="O3237">
        <v>1.353</v>
      </c>
      <c r="P3237" t="s">
        <v>28</v>
      </c>
      <c r="Q3237" t="s">
        <v>29</v>
      </c>
      <c r="R3237">
        <v>4.3</v>
      </c>
      <c r="S3237">
        <v>4</v>
      </c>
      <c r="T3237">
        <v>0.36</v>
      </c>
      <c r="U3237">
        <v>3.4</v>
      </c>
      <c r="V3237" t="s">
        <v>30</v>
      </c>
      <c r="W3237" t="s">
        <v>31</v>
      </c>
      <c r="X3237">
        <v>1</v>
      </c>
      <c r="Y3237" t="str">
        <f>IF(tblRides[[#This Row],[supply_demand_ratio]]&lt;0.8,"Below 0.8",IF(tblRides[[#This Row],[supply_demand_ratio]]&lt;1,"Between 0.8-1.0",IF(tblRides[[#This Row],[supply_demand_ratio]]&lt;=1.2,"Between 1.0-1.2","Above 1.2")))</f>
        <v>Above 1.2</v>
      </c>
    </row>
    <row r="3238" spans="1:25" x14ac:dyDescent="0.3">
      <c r="A3238" t="s">
        <v>3293</v>
      </c>
      <c r="B3238" s="1">
        <v>46051.640972222223</v>
      </c>
      <c r="C3238" s="2">
        <v>46051</v>
      </c>
      <c r="D3238">
        <v>15</v>
      </c>
      <c r="E3238" t="s">
        <v>62</v>
      </c>
      <c r="F3238" t="s">
        <v>26</v>
      </c>
      <c r="G3238">
        <v>7.9</v>
      </c>
      <c r="H3238">
        <v>174.16</v>
      </c>
      <c r="I3238">
        <v>175.31</v>
      </c>
      <c r="J3238">
        <v>1</v>
      </c>
      <c r="K3238">
        <v>3.4</v>
      </c>
      <c r="L3238">
        <v>6.1</v>
      </c>
      <c r="M3238">
        <v>60</v>
      </c>
      <c r="N3238" t="s">
        <v>41</v>
      </c>
      <c r="O3238">
        <v>1.4339999999999999</v>
      </c>
      <c r="P3238" t="s">
        <v>28</v>
      </c>
      <c r="Q3238" t="s">
        <v>29</v>
      </c>
      <c r="R3238">
        <v>4.54</v>
      </c>
      <c r="S3238">
        <v>10</v>
      </c>
      <c r="T3238">
        <v>1.1499999999999999</v>
      </c>
      <c r="U3238">
        <v>2.7</v>
      </c>
      <c r="V3238" t="s">
        <v>30</v>
      </c>
      <c r="W3238" t="s">
        <v>31</v>
      </c>
      <c r="X3238">
        <v>1</v>
      </c>
      <c r="Y3238" t="str">
        <f>IF(tblRides[[#This Row],[supply_demand_ratio]]&lt;0.8,"Below 0.8",IF(tblRides[[#This Row],[supply_demand_ratio]]&lt;1,"Between 0.8-1.0",IF(tblRides[[#This Row],[supply_demand_ratio]]&lt;=1.2,"Between 1.0-1.2","Above 1.2")))</f>
        <v>Above 1.2</v>
      </c>
    </row>
    <row r="3239" spans="1:25" x14ac:dyDescent="0.3">
      <c r="A3239" t="s">
        <v>3294</v>
      </c>
      <c r="B3239" s="1">
        <v>46051.642361111109</v>
      </c>
      <c r="C3239" s="2">
        <v>46051</v>
      </c>
      <c r="D3239">
        <v>15</v>
      </c>
      <c r="E3239" t="s">
        <v>33</v>
      </c>
      <c r="F3239" t="s">
        <v>26</v>
      </c>
      <c r="G3239">
        <v>2.2000000000000002</v>
      </c>
      <c r="H3239">
        <v>74.41</v>
      </c>
      <c r="I3239">
        <v>73.72</v>
      </c>
      <c r="J3239">
        <v>1</v>
      </c>
      <c r="K3239">
        <v>3.2</v>
      </c>
      <c r="L3239">
        <v>1.1000000000000001</v>
      </c>
      <c r="M3239">
        <v>88</v>
      </c>
      <c r="N3239" t="s">
        <v>41</v>
      </c>
      <c r="O3239">
        <v>1.153</v>
      </c>
      <c r="P3239" t="s">
        <v>28</v>
      </c>
      <c r="Q3239" t="s">
        <v>29</v>
      </c>
      <c r="R3239">
        <v>4.5599999999999996</v>
      </c>
      <c r="S3239">
        <v>10</v>
      </c>
      <c r="T3239">
        <v>-0.69</v>
      </c>
      <c r="U3239">
        <v>-2.1</v>
      </c>
      <c r="V3239" t="s">
        <v>30</v>
      </c>
      <c r="W3239" t="s">
        <v>31</v>
      </c>
      <c r="X3239">
        <v>1</v>
      </c>
      <c r="Y3239" t="str">
        <f>IF(tblRides[[#This Row],[supply_demand_ratio]]&lt;0.8,"Below 0.8",IF(tblRides[[#This Row],[supply_demand_ratio]]&lt;1,"Between 0.8-1.0",IF(tblRides[[#This Row],[supply_demand_ratio]]&lt;=1.2,"Between 1.0-1.2","Above 1.2")))</f>
        <v>Between 1.0-1.2</v>
      </c>
    </row>
    <row r="3240" spans="1:25" x14ac:dyDescent="0.3">
      <c r="A3240" t="s">
        <v>3295</v>
      </c>
      <c r="B3240" s="1">
        <v>46051.649305555555</v>
      </c>
      <c r="C3240" s="2">
        <v>46051</v>
      </c>
      <c r="D3240">
        <v>15</v>
      </c>
      <c r="E3240" t="s">
        <v>33</v>
      </c>
      <c r="F3240" t="s">
        <v>26</v>
      </c>
      <c r="G3240">
        <v>1.9</v>
      </c>
      <c r="H3240">
        <v>69.73</v>
      </c>
      <c r="J3240">
        <v>1</v>
      </c>
      <c r="K3240">
        <v>5.5</v>
      </c>
      <c r="L3240">
        <v>12</v>
      </c>
      <c r="M3240">
        <v>87</v>
      </c>
      <c r="N3240" t="s">
        <v>41</v>
      </c>
      <c r="O3240">
        <v>1.1220000000000001</v>
      </c>
      <c r="P3240" t="s">
        <v>58</v>
      </c>
      <c r="Q3240" t="s">
        <v>59</v>
      </c>
      <c r="R3240">
        <v>4.55</v>
      </c>
      <c r="S3240">
        <v>16</v>
      </c>
      <c r="U3240">
        <v>6.5</v>
      </c>
      <c r="V3240" t="s">
        <v>30</v>
      </c>
      <c r="W3240" t="s">
        <v>45</v>
      </c>
      <c r="X3240">
        <v>0</v>
      </c>
      <c r="Y3240" t="str">
        <f>IF(tblRides[[#This Row],[supply_demand_ratio]]&lt;0.8,"Below 0.8",IF(tblRides[[#This Row],[supply_demand_ratio]]&lt;1,"Between 0.8-1.0",IF(tblRides[[#This Row],[supply_demand_ratio]]&lt;=1.2,"Between 1.0-1.2","Above 1.2")))</f>
        <v>Between 1.0-1.2</v>
      </c>
    </row>
    <row r="3241" spans="1:25" x14ac:dyDescent="0.3">
      <c r="A3241" t="s">
        <v>3296</v>
      </c>
      <c r="B3241" s="1">
        <v>46051.655555555553</v>
      </c>
      <c r="C3241" s="2">
        <v>46051</v>
      </c>
      <c r="D3241">
        <v>15</v>
      </c>
      <c r="E3241" t="s">
        <v>43</v>
      </c>
      <c r="F3241" t="s">
        <v>34</v>
      </c>
      <c r="G3241">
        <v>5</v>
      </c>
      <c r="H3241">
        <v>113.83</v>
      </c>
      <c r="I3241">
        <v>110.96</v>
      </c>
      <c r="J3241">
        <v>1</v>
      </c>
      <c r="K3241">
        <v>2.1</v>
      </c>
      <c r="L3241">
        <v>1</v>
      </c>
      <c r="M3241">
        <v>71</v>
      </c>
      <c r="N3241" t="s">
        <v>41</v>
      </c>
      <c r="O3241">
        <v>2.2000000000000002</v>
      </c>
      <c r="P3241" t="s">
        <v>28</v>
      </c>
      <c r="Q3241" t="s">
        <v>29</v>
      </c>
      <c r="R3241">
        <v>4.67</v>
      </c>
      <c r="S3241">
        <v>0</v>
      </c>
      <c r="T3241">
        <v>-2.87</v>
      </c>
      <c r="U3241">
        <v>-1.1000000000000001</v>
      </c>
      <c r="V3241" t="s">
        <v>30</v>
      </c>
      <c r="W3241" t="s">
        <v>31</v>
      </c>
      <c r="X3241">
        <v>1</v>
      </c>
      <c r="Y3241" t="str">
        <f>IF(tblRides[[#This Row],[supply_demand_ratio]]&lt;0.8,"Below 0.8",IF(tblRides[[#This Row],[supply_demand_ratio]]&lt;1,"Between 0.8-1.0",IF(tblRides[[#This Row],[supply_demand_ratio]]&lt;=1.2,"Between 1.0-1.2","Above 1.2")))</f>
        <v>Above 1.2</v>
      </c>
    </row>
    <row r="3242" spans="1:25" x14ac:dyDescent="0.3">
      <c r="A3242" t="s">
        <v>3297</v>
      </c>
      <c r="B3242" s="1">
        <v>46051.68472222222</v>
      </c>
      <c r="C3242" s="2">
        <v>46051</v>
      </c>
      <c r="D3242">
        <v>16</v>
      </c>
      <c r="E3242" t="s">
        <v>25</v>
      </c>
      <c r="F3242" t="s">
        <v>26</v>
      </c>
      <c r="G3242">
        <v>3.4</v>
      </c>
      <c r="H3242">
        <v>97.53</v>
      </c>
      <c r="I3242">
        <v>99.18</v>
      </c>
      <c r="J3242">
        <v>1</v>
      </c>
      <c r="K3242">
        <v>5.6</v>
      </c>
      <c r="L3242">
        <v>7.2</v>
      </c>
      <c r="M3242">
        <v>105</v>
      </c>
      <c r="N3242" t="s">
        <v>27</v>
      </c>
      <c r="O3242">
        <v>0.88600000000000001</v>
      </c>
      <c r="P3242" t="s">
        <v>28</v>
      </c>
      <c r="Q3242" t="s">
        <v>29</v>
      </c>
      <c r="R3242">
        <v>4.71</v>
      </c>
      <c r="S3242">
        <v>1</v>
      </c>
      <c r="T3242">
        <v>1.65</v>
      </c>
      <c r="U3242">
        <v>1.6</v>
      </c>
      <c r="V3242" t="s">
        <v>30</v>
      </c>
      <c r="W3242" t="s">
        <v>45</v>
      </c>
      <c r="X3242">
        <v>1</v>
      </c>
      <c r="Y3242" t="str">
        <f>IF(tblRides[[#This Row],[supply_demand_ratio]]&lt;0.8,"Below 0.8",IF(tblRides[[#This Row],[supply_demand_ratio]]&lt;1,"Between 0.8-1.0",IF(tblRides[[#This Row],[supply_demand_ratio]]&lt;=1.2,"Between 1.0-1.2","Above 1.2")))</f>
        <v>Between 0.8-1.0</v>
      </c>
    </row>
    <row r="3243" spans="1:25" x14ac:dyDescent="0.3">
      <c r="A3243" t="s">
        <v>3298</v>
      </c>
      <c r="B3243" s="1">
        <v>46051.700694444444</v>
      </c>
      <c r="C3243" s="2">
        <v>46051</v>
      </c>
      <c r="D3243">
        <v>16</v>
      </c>
      <c r="E3243" t="s">
        <v>62</v>
      </c>
      <c r="F3243" t="s">
        <v>34</v>
      </c>
      <c r="G3243">
        <v>5.8</v>
      </c>
      <c r="H3243">
        <v>128.66999999999999</v>
      </c>
      <c r="I3243">
        <v>124.45</v>
      </c>
      <c r="J3243">
        <v>1</v>
      </c>
      <c r="K3243">
        <v>8.4</v>
      </c>
      <c r="L3243">
        <v>8.6999999999999993</v>
      </c>
      <c r="M3243">
        <v>52</v>
      </c>
      <c r="N3243" t="s">
        <v>41</v>
      </c>
      <c r="O3243">
        <v>2.0150000000000001</v>
      </c>
      <c r="P3243" t="s">
        <v>28</v>
      </c>
      <c r="Q3243" t="s">
        <v>29</v>
      </c>
      <c r="R3243">
        <v>4.5</v>
      </c>
      <c r="S3243">
        <v>0</v>
      </c>
      <c r="T3243">
        <v>-4.22</v>
      </c>
      <c r="U3243">
        <v>0.3</v>
      </c>
      <c r="V3243" t="s">
        <v>30</v>
      </c>
      <c r="W3243" t="s">
        <v>45</v>
      </c>
      <c r="X3243">
        <v>1</v>
      </c>
      <c r="Y3243" t="str">
        <f>IF(tblRides[[#This Row],[supply_demand_ratio]]&lt;0.8,"Below 0.8",IF(tblRides[[#This Row],[supply_demand_ratio]]&lt;1,"Between 0.8-1.0",IF(tblRides[[#This Row],[supply_demand_ratio]]&lt;=1.2,"Between 1.0-1.2","Above 1.2")))</f>
        <v>Above 1.2</v>
      </c>
    </row>
    <row r="3244" spans="1:25" x14ac:dyDescent="0.3">
      <c r="A3244" t="s">
        <v>3299</v>
      </c>
      <c r="B3244" s="1">
        <v>46051.704861111109</v>
      </c>
      <c r="C3244" s="2">
        <v>46051</v>
      </c>
      <c r="D3244">
        <v>16</v>
      </c>
      <c r="E3244" t="s">
        <v>62</v>
      </c>
      <c r="F3244" t="s">
        <v>26</v>
      </c>
      <c r="G3244">
        <v>4</v>
      </c>
      <c r="H3244">
        <v>113.02</v>
      </c>
      <c r="I3244">
        <v>110.9</v>
      </c>
      <c r="J3244">
        <v>1.1000000000000001</v>
      </c>
      <c r="K3244">
        <v>2.2000000000000002</v>
      </c>
      <c r="L3244">
        <v>1</v>
      </c>
      <c r="M3244">
        <v>51</v>
      </c>
      <c r="N3244" t="s">
        <v>41</v>
      </c>
      <c r="O3244">
        <v>1.395</v>
      </c>
      <c r="P3244" t="s">
        <v>28</v>
      </c>
      <c r="Q3244" t="s">
        <v>29</v>
      </c>
      <c r="R3244">
        <v>4.7</v>
      </c>
      <c r="S3244">
        <v>3</v>
      </c>
      <c r="T3244">
        <v>-2.12</v>
      </c>
      <c r="U3244">
        <v>-1.2</v>
      </c>
      <c r="V3244" t="s">
        <v>30</v>
      </c>
      <c r="W3244" t="s">
        <v>31</v>
      </c>
      <c r="X3244">
        <v>1</v>
      </c>
      <c r="Y3244" t="str">
        <f>IF(tblRides[[#This Row],[supply_demand_ratio]]&lt;0.8,"Below 0.8",IF(tblRides[[#This Row],[supply_demand_ratio]]&lt;1,"Between 0.8-1.0",IF(tblRides[[#This Row],[supply_demand_ratio]]&lt;=1.2,"Between 1.0-1.2","Above 1.2")))</f>
        <v>Above 1.2</v>
      </c>
    </row>
    <row r="3245" spans="1:25" x14ac:dyDescent="0.3">
      <c r="A3245" t="s">
        <v>3300</v>
      </c>
      <c r="B3245" s="1">
        <v>46051.711111111108</v>
      </c>
      <c r="C3245" s="2">
        <v>46051</v>
      </c>
      <c r="D3245">
        <v>17</v>
      </c>
      <c r="E3245" t="s">
        <v>43</v>
      </c>
      <c r="F3245" t="s">
        <v>26</v>
      </c>
      <c r="G3245">
        <v>10.4</v>
      </c>
      <c r="H3245">
        <v>181.33</v>
      </c>
      <c r="I3245">
        <v>176.05</v>
      </c>
      <c r="J3245">
        <v>1</v>
      </c>
      <c r="K3245">
        <v>3.4</v>
      </c>
      <c r="L3245">
        <v>4.9000000000000004</v>
      </c>
      <c r="M3245">
        <v>70</v>
      </c>
      <c r="N3245" t="s">
        <v>41</v>
      </c>
      <c r="O3245">
        <v>1.4019999999999999</v>
      </c>
      <c r="P3245" t="s">
        <v>28</v>
      </c>
      <c r="Q3245" t="s">
        <v>29</v>
      </c>
      <c r="R3245">
        <v>4.84</v>
      </c>
      <c r="S3245">
        <v>9</v>
      </c>
      <c r="T3245">
        <v>-5.28</v>
      </c>
      <c r="U3245">
        <v>1.5</v>
      </c>
      <c r="V3245" t="s">
        <v>30</v>
      </c>
      <c r="W3245" t="s">
        <v>31</v>
      </c>
      <c r="X3245">
        <v>1</v>
      </c>
      <c r="Y3245" t="str">
        <f>IF(tblRides[[#This Row],[supply_demand_ratio]]&lt;0.8,"Below 0.8",IF(tblRides[[#This Row],[supply_demand_ratio]]&lt;1,"Between 0.8-1.0",IF(tblRides[[#This Row],[supply_demand_ratio]]&lt;=1.2,"Between 1.0-1.2","Above 1.2")))</f>
        <v>Above 1.2</v>
      </c>
    </row>
    <row r="3246" spans="1:25" x14ac:dyDescent="0.3">
      <c r="A3246" t="s">
        <v>3301</v>
      </c>
      <c r="B3246" s="1">
        <v>46051.72152777778</v>
      </c>
      <c r="C3246" s="2">
        <v>46051</v>
      </c>
      <c r="D3246">
        <v>17</v>
      </c>
      <c r="E3246" t="s">
        <v>62</v>
      </c>
      <c r="F3246" t="s">
        <v>34</v>
      </c>
      <c r="G3246">
        <v>7.7</v>
      </c>
      <c r="H3246">
        <v>148.69999999999999</v>
      </c>
      <c r="I3246">
        <v>156.84</v>
      </c>
      <c r="J3246">
        <v>1</v>
      </c>
      <c r="K3246">
        <v>5.5</v>
      </c>
      <c r="L3246">
        <v>6.5</v>
      </c>
      <c r="M3246">
        <v>44</v>
      </c>
      <c r="N3246" t="s">
        <v>41</v>
      </c>
      <c r="O3246">
        <v>1.0580000000000001</v>
      </c>
      <c r="P3246" t="s">
        <v>28</v>
      </c>
      <c r="Q3246" t="s">
        <v>29</v>
      </c>
      <c r="R3246">
        <v>4.92</v>
      </c>
      <c r="S3246">
        <v>0</v>
      </c>
      <c r="T3246">
        <v>8.14</v>
      </c>
      <c r="U3246">
        <v>1</v>
      </c>
      <c r="V3246" t="s">
        <v>30</v>
      </c>
      <c r="W3246" t="s">
        <v>45</v>
      </c>
      <c r="X3246">
        <v>1</v>
      </c>
      <c r="Y3246" t="str">
        <f>IF(tblRides[[#This Row],[supply_demand_ratio]]&lt;0.8,"Below 0.8",IF(tblRides[[#This Row],[supply_demand_ratio]]&lt;1,"Between 0.8-1.0",IF(tblRides[[#This Row],[supply_demand_ratio]]&lt;=1.2,"Between 1.0-1.2","Above 1.2")))</f>
        <v>Between 1.0-1.2</v>
      </c>
    </row>
    <row r="3247" spans="1:25" x14ac:dyDescent="0.3">
      <c r="A3247" t="s">
        <v>3302</v>
      </c>
      <c r="B3247" s="1">
        <v>46051.723611111112</v>
      </c>
      <c r="C3247" s="2">
        <v>46051</v>
      </c>
      <c r="D3247">
        <v>17</v>
      </c>
      <c r="E3247" t="s">
        <v>25</v>
      </c>
      <c r="F3247" t="s">
        <v>26</v>
      </c>
      <c r="G3247">
        <v>3.5</v>
      </c>
      <c r="H3247">
        <v>95.12</v>
      </c>
      <c r="J3247">
        <v>1</v>
      </c>
      <c r="K3247">
        <v>8.1999999999999993</v>
      </c>
      <c r="L3247">
        <v>11.2</v>
      </c>
      <c r="M3247">
        <v>112</v>
      </c>
      <c r="N3247" t="s">
        <v>27</v>
      </c>
      <c r="O3247">
        <v>0.85799999999999998</v>
      </c>
      <c r="P3247" t="s">
        <v>58</v>
      </c>
      <c r="Q3247" t="s">
        <v>108</v>
      </c>
      <c r="R3247">
        <v>4.8099999999999996</v>
      </c>
      <c r="S3247">
        <v>24</v>
      </c>
      <c r="U3247">
        <v>3</v>
      </c>
      <c r="V3247" t="s">
        <v>30</v>
      </c>
      <c r="W3247" t="s">
        <v>45</v>
      </c>
      <c r="X3247">
        <v>0</v>
      </c>
      <c r="Y3247" t="str">
        <f>IF(tblRides[[#This Row],[supply_demand_ratio]]&lt;0.8,"Below 0.8",IF(tblRides[[#This Row],[supply_demand_ratio]]&lt;1,"Between 0.8-1.0",IF(tblRides[[#This Row],[supply_demand_ratio]]&lt;=1.2,"Between 1.0-1.2","Above 1.2")))</f>
        <v>Between 0.8-1.0</v>
      </c>
    </row>
    <row r="3248" spans="1:25" x14ac:dyDescent="0.3">
      <c r="A3248" t="s">
        <v>3303</v>
      </c>
      <c r="B3248" s="1">
        <v>46051.724999999999</v>
      </c>
      <c r="C3248" s="2">
        <v>46051</v>
      </c>
      <c r="D3248">
        <v>17</v>
      </c>
      <c r="E3248" t="s">
        <v>25</v>
      </c>
      <c r="F3248" t="s">
        <v>26</v>
      </c>
      <c r="G3248">
        <v>8.6</v>
      </c>
      <c r="H3248">
        <v>197.74</v>
      </c>
      <c r="I3248">
        <v>202.02</v>
      </c>
      <c r="J3248">
        <v>1.2</v>
      </c>
      <c r="K3248">
        <v>7.7</v>
      </c>
      <c r="L3248">
        <v>8.5</v>
      </c>
      <c r="M3248">
        <v>82</v>
      </c>
      <c r="N3248" t="s">
        <v>27</v>
      </c>
      <c r="O3248">
        <v>0.64300000000000002</v>
      </c>
      <c r="P3248" t="s">
        <v>28</v>
      </c>
      <c r="Q3248" t="s">
        <v>29</v>
      </c>
      <c r="R3248">
        <v>4.99</v>
      </c>
      <c r="S3248">
        <v>3</v>
      </c>
      <c r="T3248">
        <v>4.28</v>
      </c>
      <c r="U3248">
        <v>0.8</v>
      </c>
      <c r="V3248" t="s">
        <v>30</v>
      </c>
      <c r="W3248" t="s">
        <v>45</v>
      </c>
      <c r="X3248">
        <v>1</v>
      </c>
      <c r="Y3248" t="str">
        <f>IF(tblRides[[#This Row],[supply_demand_ratio]]&lt;0.8,"Below 0.8",IF(tblRides[[#This Row],[supply_demand_ratio]]&lt;1,"Between 0.8-1.0",IF(tblRides[[#This Row],[supply_demand_ratio]]&lt;=1.2,"Between 1.0-1.2","Above 1.2")))</f>
        <v>Below 0.8</v>
      </c>
    </row>
    <row r="3249" spans="1:25" x14ac:dyDescent="0.3">
      <c r="A3249" t="s">
        <v>3304</v>
      </c>
      <c r="B3249" s="1">
        <v>46051.749305555553</v>
      </c>
      <c r="C3249" s="2">
        <v>46051</v>
      </c>
      <c r="D3249">
        <v>17</v>
      </c>
      <c r="E3249" t="s">
        <v>25</v>
      </c>
      <c r="F3249" t="s">
        <v>26</v>
      </c>
      <c r="G3249">
        <v>2.2999999999999998</v>
      </c>
      <c r="H3249">
        <v>88.52</v>
      </c>
      <c r="I3249">
        <v>95.11</v>
      </c>
      <c r="J3249">
        <v>1.2</v>
      </c>
      <c r="K3249">
        <v>9.4</v>
      </c>
      <c r="L3249">
        <v>11</v>
      </c>
      <c r="M3249">
        <v>91</v>
      </c>
      <c r="N3249" t="s">
        <v>27</v>
      </c>
      <c r="O3249">
        <v>0.65800000000000003</v>
      </c>
      <c r="P3249" t="s">
        <v>28</v>
      </c>
      <c r="Q3249" t="s">
        <v>29</v>
      </c>
      <c r="R3249">
        <v>4.42</v>
      </c>
      <c r="S3249">
        <v>36</v>
      </c>
      <c r="T3249">
        <v>6.59</v>
      </c>
      <c r="U3249">
        <v>1.6</v>
      </c>
      <c r="V3249" t="s">
        <v>30</v>
      </c>
      <c r="W3249" t="s">
        <v>45</v>
      </c>
      <c r="X3249">
        <v>1</v>
      </c>
      <c r="Y3249" t="str">
        <f>IF(tblRides[[#This Row],[supply_demand_ratio]]&lt;0.8,"Below 0.8",IF(tblRides[[#This Row],[supply_demand_ratio]]&lt;1,"Between 0.8-1.0",IF(tblRides[[#This Row],[supply_demand_ratio]]&lt;=1.2,"Between 1.0-1.2","Above 1.2")))</f>
        <v>Below 0.8</v>
      </c>
    </row>
    <row r="3250" spans="1:25" x14ac:dyDescent="0.3">
      <c r="A3250" t="s">
        <v>3305</v>
      </c>
      <c r="B3250" s="1">
        <v>46051.75</v>
      </c>
      <c r="C3250" s="2">
        <v>46051</v>
      </c>
      <c r="D3250">
        <v>18</v>
      </c>
      <c r="E3250" t="s">
        <v>43</v>
      </c>
      <c r="F3250" t="s">
        <v>26</v>
      </c>
      <c r="G3250">
        <v>5.4</v>
      </c>
      <c r="H3250">
        <v>127.16</v>
      </c>
      <c r="I3250">
        <v>117.99</v>
      </c>
      <c r="J3250">
        <v>1.2</v>
      </c>
      <c r="K3250">
        <v>8</v>
      </c>
      <c r="L3250">
        <v>14.2</v>
      </c>
      <c r="M3250">
        <v>50</v>
      </c>
      <c r="N3250" t="s">
        <v>41</v>
      </c>
      <c r="O3250">
        <v>0.90600000000000003</v>
      </c>
      <c r="P3250" t="s">
        <v>28</v>
      </c>
      <c r="Q3250" t="s">
        <v>29</v>
      </c>
      <c r="R3250">
        <v>4.13</v>
      </c>
      <c r="S3250">
        <v>12</v>
      </c>
      <c r="T3250">
        <v>-9.17</v>
      </c>
      <c r="U3250">
        <v>6.2</v>
      </c>
      <c r="V3250" t="s">
        <v>30</v>
      </c>
      <c r="W3250" t="s">
        <v>45</v>
      </c>
      <c r="X3250">
        <v>1</v>
      </c>
      <c r="Y3250" t="str">
        <f>IF(tblRides[[#This Row],[supply_demand_ratio]]&lt;0.8,"Below 0.8",IF(tblRides[[#This Row],[supply_demand_ratio]]&lt;1,"Between 0.8-1.0",IF(tblRides[[#This Row],[supply_demand_ratio]]&lt;=1.2,"Between 1.0-1.2","Above 1.2")))</f>
        <v>Between 0.8-1.0</v>
      </c>
    </row>
    <row r="3251" spans="1:25" x14ac:dyDescent="0.3">
      <c r="A3251" t="s">
        <v>3306</v>
      </c>
      <c r="B3251" s="1">
        <v>46051.757638888892</v>
      </c>
      <c r="C3251" s="2">
        <v>46051</v>
      </c>
      <c r="D3251">
        <v>18</v>
      </c>
      <c r="E3251" t="s">
        <v>25</v>
      </c>
      <c r="F3251" t="s">
        <v>26</v>
      </c>
      <c r="G3251">
        <v>10.6</v>
      </c>
      <c r="H3251">
        <v>233.05</v>
      </c>
      <c r="I3251">
        <v>237.31</v>
      </c>
      <c r="J3251">
        <v>1.2</v>
      </c>
      <c r="K3251">
        <v>5.3</v>
      </c>
      <c r="L3251">
        <v>5.7</v>
      </c>
      <c r="M3251">
        <v>95</v>
      </c>
      <c r="N3251" t="s">
        <v>27</v>
      </c>
      <c r="O3251">
        <v>0.67</v>
      </c>
      <c r="P3251" t="s">
        <v>28</v>
      </c>
      <c r="Q3251" t="s">
        <v>29</v>
      </c>
      <c r="R3251">
        <v>4.83</v>
      </c>
      <c r="S3251">
        <v>3</v>
      </c>
      <c r="T3251">
        <v>4.26</v>
      </c>
      <c r="U3251">
        <v>0.4</v>
      </c>
      <c r="V3251" t="s">
        <v>30</v>
      </c>
      <c r="W3251" t="s">
        <v>45</v>
      </c>
      <c r="X3251">
        <v>1</v>
      </c>
      <c r="Y3251" t="str">
        <f>IF(tblRides[[#This Row],[supply_demand_ratio]]&lt;0.8,"Below 0.8",IF(tblRides[[#This Row],[supply_demand_ratio]]&lt;1,"Between 0.8-1.0",IF(tblRides[[#This Row],[supply_demand_ratio]]&lt;=1.2,"Between 1.0-1.2","Above 1.2")))</f>
        <v>Below 0.8</v>
      </c>
    </row>
    <row r="3252" spans="1:25" x14ac:dyDescent="0.3">
      <c r="A3252" t="s">
        <v>3307</v>
      </c>
      <c r="B3252" s="1">
        <v>46051.763888888891</v>
      </c>
      <c r="C3252" s="2">
        <v>46051</v>
      </c>
      <c r="D3252">
        <v>18</v>
      </c>
      <c r="E3252" t="s">
        <v>43</v>
      </c>
      <c r="F3252" t="s">
        <v>34</v>
      </c>
      <c r="G3252">
        <v>1</v>
      </c>
      <c r="H3252">
        <v>52.78</v>
      </c>
      <c r="I3252">
        <v>51.14</v>
      </c>
      <c r="J3252">
        <v>1</v>
      </c>
      <c r="K3252">
        <v>5.2</v>
      </c>
      <c r="L3252">
        <v>1.1000000000000001</v>
      </c>
      <c r="M3252">
        <v>50</v>
      </c>
      <c r="N3252" t="s">
        <v>41</v>
      </c>
      <c r="O3252">
        <v>1.137</v>
      </c>
      <c r="P3252" t="s">
        <v>28</v>
      </c>
      <c r="Q3252" t="s">
        <v>29</v>
      </c>
      <c r="R3252">
        <v>5</v>
      </c>
      <c r="S3252">
        <v>0</v>
      </c>
      <c r="T3252">
        <v>-1.64</v>
      </c>
      <c r="U3252">
        <v>-4.0999999999999996</v>
      </c>
      <c r="V3252" t="s">
        <v>30</v>
      </c>
      <c r="W3252" t="s">
        <v>45</v>
      </c>
      <c r="X3252">
        <v>1</v>
      </c>
      <c r="Y3252" t="str">
        <f>IF(tblRides[[#This Row],[supply_demand_ratio]]&lt;0.8,"Below 0.8",IF(tblRides[[#This Row],[supply_demand_ratio]]&lt;1,"Between 0.8-1.0",IF(tblRides[[#This Row],[supply_demand_ratio]]&lt;=1.2,"Between 1.0-1.2","Above 1.2")))</f>
        <v>Between 1.0-1.2</v>
      </c>
    </row>
    <row r="3253" spans="1:25" x14ac:dyDescent="0.3">
      <c r="A3253" t="s">
        <v>3308</v>
      </c>
      <c r="B3253" s="1">
        <v>46051.769444444442</v>
      </c>
      <c r="C3253" s="2">
        <v>46051</v>
      </c>
      <c r="D3253">
        <v>18</v>
      </c>
      <c r="E3253" t="s">
        <v>25</v>
      </c>
      <c r="F3253" t="s">
        <v>34</v>
      </c>
      <c r="G3253">
        <v>12.8</v>
      </c>
      <c r="H3253">
        <v>303.98</v>
      </c>
      <c r="I3253">
        <v>312.89</v>
      </c>
      <c r="J3253">
        <v>1.2</v>
      </c>
      <c r="K3253">
        <v>3.3</v>
      </c>
      <c r="L3253">
        <v>7</v>
      </c>
      <c r="M3253">
        <v>95</v>
      </c>
      <c r="N3253" t="s">
        <v>27</v>
      </c>
      <c r="O3253">
        <v>0.69499999999999995</v>
      </c>
      <c r="P3253" t="s">
        <v>28</v>
      </c>
      <c r="Q3253" t="s">
        <v>29</v>
      </c>
      <c r="R3253">
        <v>4.42</v>
      </c>
      <c r="S3253">
        <v>0</v>
      </c>
      <c r="T3253">
        <v>8.91</v>
      </c>
      <c r="U3253">
        <v>3.7</v>
      </c>
      <c r="V3253" t="s">
        <v>30</v>
      </c>
      <c r="W3253" t="s">
        <v>31</v>
      </c>
      <c r="X3253">
        <v>1</v>
      </c>
      <c r="Y3253" t="str">
        <f>IF(tblRides[[#This Row],[supply_demand_ratio]]&lt;0.8,"Below 0.8",IF(tblRides[[#This Row],[supply_demand_ratio]]&lt;1,"Between 0.8-1.0",IF(tblRides[[#This Row],[supply_demand_ratio]]&lt;=1.2,"Between 1.0-1.2","Above 1.2")))</f>
        <v>Below 0.8</v>
      </c>
    </row>
    <row r="3254" spans="1:25" x14ac:dyDescent="0.3">
      <c r="A3254" t="s">
        <v>3309</v>
      </c>
      <c r="B3254" s="1">
        <v>46051.809027777781</v>
      </c>
      <c r="C3254" s="2">
        <v>46051</v>
      </c>
      <c r="D3254">
        <v>19</v>
      </c>
      <c r="E3254" t="s">
        <v>36</v>
      </c>
      <c r="F3254" t="s">
        <v>26</v>
      </c>
      <c r="G3254">
        <v>4.0999999999999996</v>
      </c>
      <c r="H3254">
        <v>125.17</v>
      </c>
      <c r="I3254">
        <v>119.69</v>
      </c>
      <c r="J3254">
        <v>1.2</v>
      </c>
      <c r="K3254">
        <v>8.5</v>
      </c>
      <c r="L3254">
        <v>12</v>
      </c>
      <c r="M3254">
        <v>81</v>
      </c>
      <c r="N3254" t="s">
        <v>27</v>
      </c>
      <c r="O3254">
        <v>0.69099999999999995</v>
      </c>
      <c r="P3254" t="s">
        <v>28</v>
      </c>
      <c r="Q3254" t="s">
        <v>29</v>
      </c>
      <c r="R3254">
        <v>4.67</v>
      </c>
      <c r="S3254">
        <v>9</v>
      </c>
      <c r="T3254">
        <v>-5.48</v>
      </c>
      <c r="U3254">
        <v>3.5</v>
      </c>
      <c r="V3254" t="s">
        <v>30</v>
      </c>
      <c r="W3254" t="s">
        <v>45</v>
      </c>
      <c r="X3254">
        <v>1</v>
      </c>
      <c r="Y3254" t="str">
        <f>IF(tblRides[[#This Row],[supply_demand_ratio]]&lt;0.8,"Below 0.8",IF(tblRides[[#This Row],[supply_demand_ratio]]&lt;1,"Between 0.8-1.0",IF(tblRides[[#This Row],[supply_demand_ratio]]&lt;=1.2,"Between 1.0-1.2","Above 1.2")))</f>
        <v>Below 0.8</v>
      </c>
    </row>
    <row r="3255" spans="1:25" x14ac:dyDescent="0.3">
      <c r="A3255" t="s">
        <v>3310</v>
      </c>
      <c r="B3255" s="1">
        <v>46051.813888888886</v>
      </c>
      <c r="C3255" s="2">
        <v>46051</v>
      </c>
      <c r="D3255">
        <v>19</v>
      </c>
      <c r="E3255" t="s">
        <v>36</v>
      </c>
      <c r="F3255" t="s">
        <v>34</v>
      </c>
      <c r="G3255">
        <v>10.7</v>
      </c>
      <c r="H3255">
        <v>229.13</v>
      </c>
      <c r="I3255">
        <v>237.1</v>
      </c>
      <c r="J3255">
        <v>1.2</v>
      </c>
      <c r="K3255">
        <v>11.1</v>
      </c>
      <c r="L3255">
        <v>7.8</v>
      </c>
      <c r="M3255">
        <v>102</v>
      </c>
      <c r="N3255" t="s">
        <v>27</v>
      </c>
      <c r="O3255">
        <v>0.84799999999999998</v>
      </c>
      <c r="P3255" t="s">
        <v>28</v>
      </c>
      <c r="Q3255" t="s">
        <v>29</v>
      </c>
      <c r="R3255">
        <v>4.63</v>
      </c>
      <c r="S3255">
        <v>0</v>
      </c>
      <c r="T3255">
        <v>7.97</v>
      </c>
      <c r="U3255">
        <v>-3.3</v>
      </c>
      <c r="V3255" t="s">
        <v>30</v>
      </c>
      <c r="W3255" t="s">
        <v>77</v>
      </c>
      <c r="X3255">
        <v>1</v>
      </c>
      <c r="Y3255" t="str">
        <f>IF(tblRides[[#This Row],[supply_demand_ratio]]&lt;0.8,"Below 0.8",IF(tblRides[[#This Row],[supply_demand_ratio]]&lt;1,"Between 0.8-1.0",IF(tblRides[[#This Row],[supply_demand_ratio]]&lt;=1.2,"Between 1.0-1.2","Above 1.2")))</f>
        <v>Between 0.8-1.0</v>
      </c>
    </row>
    <row r="3256" spans="1:25" x14ac:dyDescent="0.3">
      <c r="A3256" t="s">
        <v>3311</v>
      </c>
      <c r="B3256" s="1">
        <v>46051.819444444445</v>
      </c>
      <c r="C3256" s="2">
        <v>46051</v>
      </c>
      <c r="D3256">
        <v>19</v>
      </c>
      <c r="E3256" t="s">
        <v>36</v>
      </c>
      <c r="F3256" t="s">
        <v>26</v>
      </c>
      <c r="G3256">
        <v>4.2</v>
      </c>
      <c r="H3256">
        <v>117.67</v>
      </c>
      <c r="J3256">
        <v>1.1000000000000001</v>
      </c>
      <c r="K3256">
        <v>5.9</v>
      </c>
      <c r="L3256">
        <v>3.1</v>
      </c>
      <c r="M3256">
        <v>78</v>
      </c>
      <c r="N3256" t="s">
        <v>27</v>
      </c>
      <c r="O3256">
        <v>0.70399999999999996</v>
      </c>
      <c r="P3256" t="s">
        <v>37</v>
      </c>
      <c r="Q3256" t="s">
        <v>280</v>
      </c>
      <c r="R3256">
        <v>5</v>
      </c>
      <c r="S3256">
        <v>12</v>
      </c>
      <c r="U3256">
        <v>-2.8</v>
      </c>
      <c r="V3256" t="s">
        <v>30</v>
      </c>
      <c r="W3256" t="s">
        <v>45</v>
      </c>
      <c r="X3256">
        <v>0</v>
      </c>
      <c r="Y3256" t="str">
        <f>IF(tblRides[[#This Row],[supply_demand_ratio]]&lt;0.8,"Below 0.8",IF(tblRides[[#This Row],[supply_demand_ratio]]&lt;1,"Between 0.8-1.0",IF(tblRides[[#This Row],[supply_demand_ratio]]&lt;=1.2,"Between 1.0-1.2","Above 1.2")))</f>
        <v>Below 0.8</v>
      </c>
    </row>
    <row r="3257" spans="1:25" x14ac:dyDescent="0.3">
      <c r="A3257" t="s">
        <v>3312</v>
      </c>
      <c r="B3257" s="1">
        <v>46051.835416666669</v>
      </c>
      <c r="C3257" s="2">
        <v>46051</v>
      </c>
      <c r="D3257">
        <v>20</v>
      </c>
      <c r="E3257" t="s">
        <v>25</v>
      </c>
      <c r="F3257" t="s">
        <v>26</v>
      </c>
      <c r="G3257">
        <v>1.4</v>
      </c>
      <c r="H3257">
        <v>66.64</v>
      </c>
      <c r="J3257">
        <v>1.1000000000000001</v>
      </c>
      <c r="K3257">
        <v>5.8</v>
      </c>
      <c r="L3257">
        <v>5.2</v>
      </c>
      <c r="M3257">
        <v>111</v>
      </c>
      <c r="N3257" t="s">
        <v>27</v>
      </c>
      <c r="O3257">
        <v>0.82799999999999996</v>
      </c>
      <c r="P3257" t="s">
        <v>58</v>
      </c>
      <c r="Q3257" t="s">
        <v>59</v>
      </c>
      <c r="R3257">
        <v>4.82</v>
      </c>
      <c r="S3257">
        <v>12</v>
      </c>
      <c r="U3257">
        <v>-0.6</v>
      </c>
      <c r="V3257" t="s">
        <v>30</v>
      </c>
      <c r="W3257" t="s">
        <v>45</v>
      </c>
      <c r="X3257">
        <v>0</v>
      </c>
      <c r="Y3257" t="str">
        <f>IF(tblRides[[#This Row],[supply_demand_ratio]]&lt;0.8,"Below 0.8",IF(tblRides[[#This Row],[supply_demand_ratio]]&lt;1,"Between 0.8-1.0",IF(tblRides[[#This Row],[supply_demand_ratio]]&lt;=1.2,"Between 1.0-1.2","Above 1.2")))</f>
        <v>Between 0.8-1.0</v>
      </c>
    </row>
    <row r="3258" spans="1:25" x14ac:dyDescent="0.3">
      <c r="A3258" t="s">
        <v>3313</v>
      </c>
      <c r="B3258" s="1">
        <v>46051.837500000001</v>
      </c>
      <c r="C3258" s="2">
        <v>46051</v>
      </c>
      <c r="D3258">
        <v>20</v>
      </c>
      <c r="E3258" t="s">
        <v>36</v>
      </c>
      <c r="F3258" t="s">
        <v>26</v>
      </c>
      <c r="G3258">
        <v>3.7</v>
      </c>
      <c r="H3258">
        <v>108.94</v>
      </c>
      <c r="I3258">
        <v>108.66</v>
      </c>
      <c r="J3258">
        <v>1.2</v>
      </c>
      <c r="K3258">
        <v>5.7</v>
      </c>
      <c r="L3258">
        <v>3.9</v>
      </c>
      <c r="M3258">
        <v>101</v>
      </c>
      <c r="N3258" t="s">
        <v>72</v>
      </c>
      <c r="O3258">
        <v>0.73799999999999999</v>
      </c>
      <c r="P3258" t="s">
        <v>28</v>
      </c>
      <c r="Q3258" t="s">
        <v>29</v>
      </c>
      <c r="R3258">
        <v>4.68</v>
      </c>
      <c r="S3258">
        <v>3</v>
      </c>
      <c r="T3258">
        <v>-0.28000000000000003</v>
      </c>
      <c r="U3258">
        <v>-1.8</v>
      </c>
      <c r="V3258" t="s">
        <v>30</v>
      </c>
      <c r="W3258" t="s">
        <v>45</v>
      </c>
      <c r="X3258">
        <v>1</v>
      </c>
      <c r="Y3258" t="str">
        <f>IF(tblRides[[#This Row],[supply_demand_ratio]]&lt;0.8,"Below 0.8",IF(tblRides[[#This Row],[supply_demand_ratio]]&lt;1,"Between 0.8-1.0",IF(tblRides[[#This Row],[supply_demand_ratio]]&lt;=1.2,"Between 1.0-1.2","Above 1.2")))</f>
        <v>Below 0.8</v>
      </c>
    </row>
    <row r="3259" spans="1:25" x14ac:dyDescent="0.3">
      <c r="A3259" t="s">
        <v>3314</v>
      </c>
      <c r="B3259" s="1">
        <v>46051.840277777781</v>
      </c>
      <c r="C3259" s="2">
        <v>46051</v>
      </c>
      <c r="D3259">
        <v>20</v>
      </c>
      <c r="E3259" t="s">
        <v>25</v>
      </c>
      <c r="F3259" t="s">
        <v>26</v>
      </c>
      <c r="G3259">
        <v>12</v>
      </c>
      <c r="H3259">
        <v>296.58999999999997</v>
      </c>
      <c r="I3259">
        <v>288.93</v>
      </c>
      <c r="J3259">
        <v>1.4</v>
      </c>
      <c r="K3259">
        <v>10.4</v>
      </c>
      <c r="L3259">
        <v>10.3</v>
      </c>
      <c r="M3259">
        <v>92</v>
      </c>
      <c r="N3259" t="s">
        <v>27</v>
      </c>
      <c r="O3259">
        <v>0.67400000000000004</v>
      </c>
      <c r="P3259" t="s">
        <v>28</v>
      </c>
      <c r="Q3259" t="s">
        <v>29</v>
      </c>
      <c r="R3259">
        <v>4.9400000000000004</v>
      </c>
      <c r="S3259">
        <v>6</v>
      </c>
      <c r="T3259">
        <v>-7.66</v>
      </c>
      <c r="U3259">
        <v>-0.1</v>
      </c>
      <c r="V3259" t="s">
        <v>30</v>
      </c>
      <c r="W3259" t="s">
        <v>77</v>
      </c>
      <c r="X3259">
        <v>1</v>
      </c>
      <c r="Y3259" t="str">
        <f>IF(tblRides[[#This Row],[supply_demand_ratio]]&lt;0.8,"Below 0.8",IF(tblRides[[#This Row],[supply_demand_ratio]]&lt;1,"Between 0.8-1.0",IF(tblRides[[#This Row],[supply_demand_ratio]]&lt;=1.2,"Between 1.0-1.2","Above 1.2")))</f>
        <v>Below 0.8</v>
      </c>
    </row>
    <row r="3260" spans="1:25" x14ac:dyDescent="0.3">
      <c r="A3260" t="s">
        <v>3315</v>
      </c>
      <c r="B3260" s="1">
        <v>46051.84097222222</v>
      </c>
      <c r="C3260" s="2">
        <v>46051</v>
      </c>
      <c r="D3260">
        <v>20</v>
      </c>
      <c r="E3260" t="s">
        <v>36</v>
      </c>
      <c r="F3260" t="s">
        <v>26</v>
      </c>
      <c r="G3260">
        <v>6.3</v>
      </c>
      <c r="H3260">
        <v>130.47</v>
      </c>
      <c r="J3260">
        <v>1.1000000000000001</v>
      </c>
      <c r="K3260">
        <v>7.1</v>
      </c>
      <c r="L3260">
        <v>7</v>
      </c>
      <c r="M3260">
        <v>90</v>
      </c>
      <c r="N3260" t="s">
        <v>27</v>
      </c>
      <c r="O3260">
        <v>0.89600000000000002</v>
      </c>
      <c r="P3260" t="s">
        <v>58</v>
      </c>
      <c r="Q3260" t="s">
        <v>108</v>
      </c>
      <c r="R3260">
        <v>4.76</v>
      </c>
      <c r="S3260">
        <v>8</v>
      </c>
      <c r="U3260">
        <v>-0.1</v>
      </c>
      <c r="V3260" t="s">
        <v>30</v>
      </c>
      <c r="W3260" t="s">
        <v>45</v>
      </c>
      <c r="X3260">
        <v>0</v>
      </c>
      <c r="Y3260" t="str">
        <f>IF(tblRides[[#This Row],[supply_demand_ratio]]&lt;0.8,"Below 0.8",IF(tblRides[[#This Row],[supply_demand_ratio]]&lt;1,"Between 0.8-1.0",IF(tblRides[[#This Row],[supply_demand_ratio]]&lt;=1.2,"Between 1.0-1.2","Above 1.2")))</f>
        <v>Between 0.8-1.0</v>
      </c>
    </row>
    <row r="3261" spans="1:25" x14ac:dyDescent="0.3">
      <c r="A3261" t="s">
        <v>3316</v>
      </c>
      <c r="B3261" s="1">
        <v>46051.84375</v>
      </c>
      <c r="C3261" s="2">
        <v>46051</v>
      </c>
      <c r="D3261">
        <v>20</v>
      </c>
      <c r="E3261" t="s">
        <v>33</v>
      </c>
      <c r="F3261" t="s">
        <v>26</v>
      </c>
      <c r="G3261">
        <v>10.8</v>
      </c>
      <c r="H3261">
        <v>222.07</v>
      </c>
      <c r="I3261">
        <v>211.86</v>
      </c>
      <c r="J3261">
        <v>1</v>
      </c>
      <c r="K3261">
        <v>4.5999999999999996</v>
      </c>
      <c r="L3261">
        <v>5.0999999999999996</v>
      </c>
      <c r="M3261">
        <v>79</v>
      </c>
      <c r="N3261" t="s">
        <v>41</v>
      </c>
      <c r="O3261">
        <v>1.254</v>
      </c>
      <c r="P3261" t="s">
        <v>28</v>
      </c>
      <c r="Q3261" t="s">
        <v>29</v>
      </c>
      <c r="R3261">
        <v>4.5599999999999996</v>
      </c>
      <c r="S3261">
        <v>13</v>
      </c>
      <c r="T3261">
        <v>-10.210000000000001</v>
      </c>
      <c r="U3261">
        <v>0.5</v>
      </c>
      <c r="V3261" t="s">
        <v>30</v>
      </c>
      <c r="W3261" t="s">
        <v>31</v>
      </c>
      <c r="X3261">
        <v>1</v>
      </c>
      <c r="Y3261" t="str">
        <f>IF(tblRides[[#This Row],[supply_demand_ratio]]&lt;0.8,"Below 0.8",IF(tblRides[[#This Row],[supply_demand_ratio]]&lt;1,"Between 0.8-1.0",IF(tblRides[[#This Row],[supply_demand_ratio]]&lt;=1.2,"Between 1.0-1.2","Above 1.2")))</f>
        <v>Above 1.2</v>
      </c>
    </row>
    <row r="3262" spans="1:25" x14ac:dyDescent="0.3">
      <c r="A3262" t="s">
        <v>3317</v>
      </c>
      <c r="B3262" s="1">
        <v>46051.852083333331</v>
      </c>
      <c r="C3262" s="2">
        <v>46051</v>
      </c>
      <c r="D3262">
        <v>20</v>
      </c>
      <c r="E3262" t="s">
        <v>43</v>
      </c>
      <c r="F3262" t="s">
        <v>26</v>
      </c>
      <c r="G3262">
        <v>4.2</v>
      </c>
      <c r="H3262">
        <v>109.43</v>
      </c>
      <c r="I3262">
        <v>114.76</v>
      </c>
      <c r="J3262">
        <v>1.1000000000000001</v>
      </c>
      <c r="K3262">
        <v>2.4</v>
      </c>
      <c r="L3262">
        <v>7</v>
      </c>
      <c r="M3262">
        <v>66</v>
      </c>
      <c r="N3262" t="s">
        <v>27</v>
      </c>
      <c r="O3262">
        <v>1.02</v>
      </c>
      <c r="P3262" t="s">
        <v>28</v>
      </c>
      <c r="Q3262" t="s">
        <v>29</v>
      </c>
      <c r="R3262">
        <v>4.95</v>
      </c>
      <c r="S3262">
        <v>13</v>
      </c>
      <c r="T3262">
        <v>5.33</v>
      </c>
      <c r="U3262">
        <v>4.5999999999999996</v>
      </c>
      <c r="V3262" t="s">
        <v>30</v>
      </c>
      <c r="W3262" t="s">
        <v>31</v>
      </c>
      <c r="X3262">
        <v>1</v>
      </c>
      <c r="Y3262" t="str">
        <f>IF(tblRides[[#This Row],[supply_demand_ratio]]&lt;0.8,"Below 0.8",IF(tblRides[[#This Row],[supply_demand_ratio]]&lt;1,"Between 0.8-1.0",IF(tblRides[[#This Row],[supply_demand_ratio]]&lt;=1.2,"Between 1.0-1.2","Above 1.2")))</f>
        <v>Between 1.0-1.2</v>
      </c>
    </row>
    <row r="3263" spans="1:25" x14ac:dyDescent="0.3">
      <c r="A3263" t="s">
        <v>3318</v>
      </c>
      <c r="B3263" s="1">
        <v>46051.86041666667</v>
      </c>
      <c r="C3263" s="2">
        <v>46051</v>
      </c>
      <c r="D3263">
        <v>20</v>
      </c>
      <c r="E3263" t="s">
        <v>25</v>
      </c>
      <c r="F3263" t="s">
        <v>26</v>
      </c>
      <c r="G3263">
        <v>3</v>
      </c>
      <c r="H3263">
        <v>100.9</v>
      </c>
      <c r="I3263">
        <v>100.07</v>
      </c>
      <c r="J3263">
        <v>1.2</v>
      </c>
      <c r="K3263">
        <v>7.4</v>
      </c>
      <c r="L3263">
        <v>14.7</v>
      </c>
      <c r="M3263">
        <v>98</v>
      </c>
      <c r="N3263" t="s">
        <v>72</v>
      </c>
      <c r="O3263">
        <v>0.61399999999999999</v>
      </c>
      <c r="P3263" t="s">
        <v>28</v>
      </c>
      <c r="Q3263" t="s">
        <v>29</v>
      </c>
      <c r="R3263">
        <v>4.41</v>
      </c>
      <c r="S3263">
        <v>9</v>
      </c>
      <c r="T3263">
        <v>-0.83</v>
      </c>
      <c r="U3263">
        <v>7.3</v>
      </c>
      <c r="V3263" t="s">
        <v>30</v>
      </c>
      <c r="W3263" t="s">
        <v>45</v>
      </c>
      <c r="X3263">
        <v>1</v>
      </c>
      <c r="Y3263" t="str">
        <f>IF(tblRides[[#This Row],[supply_demand_ratio]]&lt;0.8,"Below 0.8",IF(tblRides[[#This Row],[supply_demand_ratio]]&lt;1,"Between 0.8-1.0",IF(tblRides[[#This Row],[supply_demand_ratio]]&lt;=1.2,"Between 1.0-1.2","Above 1.2")))</f>
        <v>Below 0.8</v>
      </c>
    </row>
    <row r="3264" spans="1:25" x14ac:dyDescent="0.3">
      <c r="A3264" t="s">
        <v>3319</v>
      </c>
      <c r="B3264" s="1">
        <v>46051.861111111109</v>
      </c>
      <c r="C3264" s="2">
        <v>46051</v>
      </c>
      <c r="D3264">
        <v>20</v>
      </c>
      <c r="E3264" t="s">
        <v>36</v>
      </c>
      <c r="F3264" t="s">
        <v>26</v>
      </c>
      <c r="G3264">
        <v>10.4</v>
      </c>
      <c r="H3264">
        <v>207.64</v>
      </c>
      <c r="I3264">
        <v>212.19</v>
      </c>
      <c r="J3264">
        <v>1</v>
      </c>
      <c r="K3264">
        <v>3.3</v>
      </c>
      <c r="L3264">
        <v>1</v>
      </c>
      <c r="M3264">
        <v>131</v>
      </c>
      <c r="N3264" t="s">
        <v>27</v>
      </c>
      <c r="O3264">
        <v>1.0660000000000001</v>
      </c>
      <c r="P3264" t="s">
        <v>28</v>
      </c>
      <c r="Q3264" t="s">
        <v>29</v>
      </c>
      <c r="R3264">
        <v>4.67</v>
      </c>
      <c r="S3264">
        <v>4</v>
      </c>
      <c r="T3264">
        <v>4.55</v>
      </c>
      <c r="U3264">
        <v>-2.2999999999999998</v>
      </c>
      <c r="V3264" t="s">
        <v>30</v>
      </c>
      <c r="W3264" t="s">
        <v>31</v>
      </c>
      <c r="X3264">
        <v>1</v>
      </c>
      <c r="Y3264" t="str">
        <f>IF(tblRides[[#This Row],[supply_demand_ratio]]&lt;0.8,"Below 0.8",IF(tblRides[[#This Row],[supply_demand_ratio]]&lt;1,"Between 0.8-1.0",IF(tblRides[[#This Row],[supply_demand_ratio]]&lt;=1.2,"Between 1.0-1.2","Above 1.2")))</f>
        <v>Between 1.0-1.2</v>
      </c>
    </row>
    <row r="3265" spans="1:25" x14ac:dyDescent="0.3">
      <c r="A3265" t="s">
        <v>3320</v>
      </c>
      <c r="B3265" s="1">
        <v>46051.862500000003</v>
      </c>
      <c r="C3265" s="2">
        <v>46051</v>
      </c>
      <c r="D3265">
        <v>20</v>
      </c>
      <c r="E3265" t="s">
        <v>62</v>
      </c>
      <c r="F3265" t="s">
        <v>26</v>
      </c>
      <c r="G3265">
        <v>5.5</v>
      </c>
      <c r="H3265">
        <v>119.4</v>
      </c>
      <c r="I3265">
        <v>115.39</v>
      </c>
      <c r="J3265">
        <v>1</v>
      </c>
      <c r="K3265">
        <v>5</v>
      </c>
      <c r="L3265">
        <v>6.1</v>
      </c>
      <c r="M3265">
        <v>53</v>
      </c>
      <c r="N3265" t="s">
        <v>27</v>
      </c>
      <c r="O3265">
        <v>1.071</v>
      </c>
      <c r="P3265" t="s">
        <v>28</v>
      </c>
      <c r="Q3265" t="s">
        <v>29</v>
      </c>
      <c r="R3265">
        <v>4.6500000000000004</v>
      </c>
      <c r="S3265">
        <v>4</v>
      </c>
      <c r="T3265">
        <v>-4.01</v>
      </c>
      <c r="U3265">
        <v>1.1000000000000001</v>
      </c>
      <c r="V3265" t="s">
        <v>30</v>
      </c>
      <c r="W3265" t="s">
        <v>31</v>
      </c>
      <c r="X3265">
        <v>1</v>
      </c>
      <c r="Y3265" t="str">
        <f>IF(tblRides[[#This Row],[supply_demand_ratio]]&lt;0.8,"Below 0.8",IF(tblRides[[#This Row],[supply_demand_ratio]]&lt;1,"Between 0.8-1.0",IF(tblRides[[#This Row],[supply_demand_ratio]]&lt;=1.2,"Between 1.0-1.2","Above 1.2")))</f>
        <v>Between 1.0-1.2</v>
      </c>
    </row>
    <row r="3266" spans="1:25" x14ac:dyDescent="0.3">
      <c r="A3266" t="s">
        <v>3321</v>
      </c>
      <c r="B3266" s="1">
        <v>46051.863888888889</v>
      </c>
      <c r="C3266" s="2">
        <v>46051</v>
      </c>
      <c r="D3266">
        <v>20</v>
      </c>
      <c r="E3266" t="s">
        <v>33</v>
      </c>
      <c r="F3266" t="s">
        <v>26</v>
      </c>
      <c r="G3266">
        <v>7.1</v>
      </c>
      <c r="H3266">
        <v>160.16</v>
      </c>
      <c r="I3266">
        <v>163.29</v>
      </c>
      <c r="J3266">
        <v>1</v>
      </c>
      <c r="K3266">
        <v>6.6</v>
      </c>
      <c r="L3266">
        <v>10.8</v>
      </c>
      <c r="M3266">
        <v>82</v>
      </c>
      <c r="N3266" t="s">
        <v>27</v>
      </c>
      <c r="O3266">
        <v>0.84199999999999997</v>
      </c>
      <c r="P3266" t="s">
        <v>28</v>
      </c>
      <c r="Q3266" t="s">
        <v>29</v>
      </c>
      <c r="R3266">
        <v>5</v>
      </c>
      <c r="S3266">
        <v>2</v>
      </c>
      <c r="T3266">
        <v>3.13</v>
      </c>
      <c r="U3266">
        <v>4.2</v>
      </c>
      <c r="V3266" t="s">
        <v>30</v>
      </c>
      <c r="W3266" t="s">
        <v>45</v>
      </c>
      <c r="X3266">
        <v>1</v>
      </c>
      <c r="Y3266" t="str">
        <f>IF(tblRides[[#This Row],[supply_demand_ratio]]&lt;0.8,"Below 0.8",IF(tblRides[[#This Row],[supply_demand_ratio]]&lt;1,"Between 0.8-1.0",IF(tblRides[[#This Row],[supply_demand_ratio]]&lt;=1.2,"Between 1.0-1.2","Above 1.2")))</f>
        <v>Between 0.8-1.0</v>
      </c>
    </row>
    <row r="3267" spans="1:25" x14ac:dyDescent="0.3">
      <c r="A3267" t="s">
        <v>3322</v>
      </c>
      <c r="B3267" s="1">
        <v>46051.865972222222</v>
      </c>
      <c r="C3267" s="2">
        <v>46051</v>
      </c>
      <c r="D3267">
        <v>20</v>
      </c>
      <c r="E3267" t="s">
        <v>62</v>
      </c>
      <c r="F3267" t="s">
        <v>26</v>
      </c>
      <c r="G3267">
        <v>7.5</v>
      </c>
      <c r="H3267">
        <v>170.81</v>
      </c>
      <c r="I3267">
        <v>171.64</v>
      </c>
      <c r="J3267">
        <v>1.1000000000000001</v>
      </c>
      <c r="K3267">
        <v>3.4</v>
      </c>
      <c r="L3267">
        <v>7.9</v>
      </c>
      <c r="M3267">
        <v>54</v>
      </c>
      <c r="N3267" t="s">
        <v>41</v>
      </c>
      <c r="O3267">
        <v>1.351</v>
      </c>
      <c r="P3267" t="s">
        <v>28</v>
      </c>
      <c r="Q3267" t="s">
        <v>29</v>
      </c>
      <c r="R3267">
        <v>4.4000000000000004</v>
      </c>
      <c r="S3267">
        <v>13</v>
      </c>
      <c r="T3267">
        <v>0.83</v>
      </c>
      <c r="U3267">
        <v>4.5</v>
      </c>
      <c r="V3267" t="s">
        <v>30</v>
      </c>
      <c r="W3267" t="s">
        <v>31</v>
      </c>
      <c r="X3267">
        <v>1</v>
      </c>
      <c r="Y3267" t="str">
        <f>IF(tblRides[[#This Row],[supply_demand_ratio]]&lt;0.8,"Below 0.8",IF(tblRides[[#This Row],[supply_demand_ratio]]&lt;1,"Between 0.8-1.0",IF(tblRides[[#This Row],[supply_demand_ratio]]&lt;=1.2,"Between 1.0-1.2","Above 1.2")))</f>
        <v>Above 1.2</v>
      </c>
    </row>
    <row r="3268" spans="1:25" x14ac:dyDescent="0.3">
      <c r="A3268" t="s">
        <v>3323</v>
      </c>
      <c r="B3268" s="1">
        <v>46051.875</v>
      </c>
      <c r="C3268" s="2">
        <v>46051</v>
      </c>
      <c r="D3268">
        <v>21</v>
      </c>
      <c r="E3268" t="s">
        <v>62</v>
      </c>
      <c r="F3268" t="s">
        <v>26</v>
      </c>
      <c r="G3268">
        <v>0.9</v>
      </c>
      <c r="H3268">
        <v>51.28</v>
      </c>
      <c r="I3268">
        <v>53.69</v>
      </c>
      <c r="J3268">
        <v>1</v>
      </c>
      <c r="K3268">
        <v>4</v>
      </c>
      <c r="L3268">
        <v>1</v>
      </c>
      <c r="M3268">
        <v>44</v>
      </c>
      <c r="N3268" t="s">
        <v>41</v>
      </c>
      <c r="O3268">
        <v>1.62</v>
      </c>
      <c r="P3268" t="s">
        <v>28</v>
      </c>
      <c r="Q3268" t="s">
        <v>29</v>
      </c>
      <c r="R3268">
        <v>4.51</v>
      </c>
      <c r="S3268">
        <v>4</v>
      </c>
      <c r="T3268">
        <v>2.41</v>
      </c>
      <c r="U3268">
        <v>-3</v>
      </c>
      <c r="V3268" t="s">
        <v>30</v>
      </c>
      <c r="W3268" t="s">
        <v>31</v>
      </c>
      <c r="X3268">
        <v>1</v>
      </c>
      <c r="Y3268" t="str">
        <f>IF(tblRides[[#This Row],[supply_demand_ratio]]&lt;0.8,"Below 0.8",IF(tblRides[[#This Row],[supply_demand_ratio]]&lt;1,"Between 0.8-1.0",IF(tblRides[[#This Row],[supply_demand_ratio]]&lt;=1.2,"Between 1.0-1.2","Above 1.2")))</f>
        <v>Above 1.2</v>
      </c>
    </row>
    <row r="3269" spans="1:25" x14ac:dyDescent="0.3">
      <c r="A3269" t="s">
        <v>3324</v>
      </c>
      <c r="B3269" s="1">
        <v>46051.876388888886</v>
      </c>
      <c r="C3269" s="2">
        <v>46051</v>
      </c>
      <c r="D3269">
        <v>21</v>
      </c>
      <c r="E3269" t="s">
        <v>25</v>
      </c>
      <c r="F3269" t="s">
        <v>26</v>
      </c>
      <c r="G3269">
        <v>8.8000000000000007</v>
      </c>
      <c r="H3269">
        <v>220.49</v>
      </c>
      <c r="J3269">
        <v>1.2</v>
      </c>
      <c r="K3269">
        <v>8.8000000000000007</v>
      </c>
      <c r="L3269">
        <v>9.8000000000000007</v>
      </c>
      <c r="M3269">
        <v>124</v>
      </c>
      <c r="N3269" t="s">
        <v>72</v>
      </c>
      <c r="O3269">
        <v>0.78200000000000003</v>
      </c>
      <c r="P3269" t="s">
        <v>37</v>
      </c>
      <c r="Q3269" t="s">
        <v>103</v>
      </c>
      <c r="R3269">
        <v>4.8899999999999997</v>
      </c>
      <c r="S3269">
        <v>6</v>
      </c>
      <c r="U3269">
        <v>1</v>
      </c>
      <c r="V3269" t="s">
        <v>30</v>
      </c>
      <c r="W3269" t="s">
        <v>45</v>
      </c>
      <c r="X3269">
        <v>0</v>
      </c>
      <c r="Y3269" t="str">
        <f>IF(tblRides[[#This Row],[supply_demand_ratio]]&lt;0.8,"Below 0.8",IF(tblRides[[#This Row],[supply_demand_ratio]]&lt;1,"Between 0.8-1.0",IF(tblRides[[#This Row],[supply_demand_ratio]]&lt;=1.2,"Between 1.0-1.2","Above 1.2")))</f>
        <v>Below 0.8</v>
      </c>
    </row>
    <row r="3270" spans="1:25" x14ac:dyDescent="0.3">
      <c r="A3270" t="s">
        <v>3325</v>
      </c>
      <c r="B3270" s="1">
        <v>46051.878472222219</v>
      </c>
      <c r="C3270" s="2">
        <v>46051</v>
      </c>
      <c r="D3270">
        <v>21</v>
      </c>
      <c r="E3270" t="s">
        <v>36</v>
      </c>
      <c r="F3270" t="s">
        <v>34</v>
      </c>
      <c r="G3270">
        <v>2.2999999999999998</v>
      </c>
      <c r="H3270">
        <v>76.73</v>
      </c>
      <c r="J3270">
        <v>1</v>
      </c>
      <c r="K3270">
        <v>4.2</v>
      </c>
      <c r="L3270">
        <v>7.8</v>
      </c>
      <c r="M3270">
        <v>87</v>
      </c>
      <c r="N3270" t="s">
        <v>27</v>
      </c>
      <c r="O3270">
        <v>0.86099999999999999</v>
      </c>
      <c r="P3270" t="s">
        <v>58</v>
      </c>
      <c r="Q3270" t="s">
        <v>108</v>
      </c>
      <c r="R3270">
        <v>4.5599999999999996</v>
      </c>
      <c r="S3270">
        <v>0</v>
      </c>
      <c r="U3270">
        <v>3.6</v>
      </c>
      <c r="V3270" t="s">
        <v>30</v>
      </c>
      <c r="W3270" t="s">
        <v>31</v>
      </c>
      <c r="X3270">
        <v>0</v>
      </c>
      <c r="Y3270" t="str">
        <f>IF(tblRides[[#This Row],[supply_demand_ratio]]&lt;0.8,"Below 0.8",IF(tblRides[[#This Row],[supply_demand_ratio]]&lt;1,"Between 0.8-1.0",IF(tblRides[[#This Row],[supply_demand_ratio]]&lt;=1.2,"Between 1.0-1.2","Above 1.2")))</f>
        <v>Between 0.8-1.0</v>
      </c>
    </row>
    <row r="3271" spans="1:25" x14ac:dyDescent="0.3">
      <c r="A3271" t="s">
        <v>3326</v>
      </c>
      <c r="B3271" s="1">
        <v>46051.895138888889</v>
      </c>
      <c r="C3271" s="2">
        <v>46051</v>
      </c>
      <c r="D3271">
        <v>21</v>
      </c>
      <c r="E3271" t="s">
        <v>43</v>
      </c>
      <c r="F3271" t="s">
        <v>26</v>
      </c>
      <c r="G3271">
        <v>1.2</v>
      </c>
      <c r="H3271">
        <v>55.58</v>
      </c>
      <c r="I3271">
        <v>55.05</v>
      </c>
      <c r="J3271">
        <v>1</v>
      </c>
      <c r="K3271">
        <v>8.1</v>
      </c>
      <c r="L3271">
        <v>6.4</v>
      </c>
      <c r="M3271">
        <v>65</v>
      </c>
      <c r="N3271" t="s">
        <v>41</v>
      </c>
      <c r="O3271">
        <v>1.5920000000000001</v>
      </c>
      <c r="P3271" t="s">
        <v>28</v>
      </c>
      <c r="Q3271" t="s">
        <v>29</v>
      </c>
      <c r="R3271">
        <v>4.78</v>
      </c>
      <c r="S3271">
        <v>7</v>
      </c>
      <c r="T3271">
        <v>-0.53</v>
      </c>
      <c r="U3271">
        <v>-1.7</v>
      </c>
      <c r="V3271" t="s">
        <v>30</v>
      </c>
      <c r="W3271" t="s">
        <v>45</v>
      </c>
      <c r="X3271">
        <v>1</v>
      </c>
      <c r="Y3271" t="str">
        <f>IF(tblRides[[#This Row],[supply_demand_ratio]]&lt;0.8,"Below 0.8",IF(tblRides[[#This Row],[supply_demand_ratio]]&lt;1,"Between 0.8-1.0",IF(tblRides[[#This Row],[supply_demand_ratio]]&lt;=1.2,"Between 1.0-1.2","Above 1.2")))</f>
        <v>Above 1.2</v>
      </c>
    </row>
    <row r="3272" spans="1:25" x14ac:dyDescent="0.3">
      <c r="A3272" t="s">
        <v>3327</v>
      </c>
      <c r="B3272" s="1">
        <v>46051.897222222222</v>
      </c>
      <c r="C3272" s="2">
        <v>46051</v>
      </c>
      <c r="D3272">
        <v>21</v>
      </c>
      <c r="E3272" t="s">
        <v>33</v>
      </c>
      <c r="F3272" t="s">
        <v>34</v>
      </c>
      <c r="G3272">
        <v>3.8</v>
      </c>
      <c r="H3272">
        <v>98.44</v>
      </c>
      <c r="I3272">
        <v>97.79</v>
      </c>
      <c r="J3272">
        <v>1.1000000000000001</v>
      </c>
      <c r="K3272">
        <v>6.1</v>
      </c>
      <c r="L3272">
        <v>5</v>
      </c>
      <c r="M3272">
        <v>80</v>
      </c>
      <c r="N3272" t="s">
        <v>27</v>
      </c>
      <c r="O3272">
        <v>0.96699999999999997</v>
      </c>
      <c r="P3272" t="s">
        <v>28</v>
      </c>
      <c r="Q3272" t="s">
        <v>29</v>
      </c>
      <c r="R3272">
        <v>4.66</v>
      </c>
      <c r="S3272">
        <v>0</v>
      </c>
      <c r="T3272">
        <v>-0.65</v>
      </c>
      <c r="U3272">
        <v>-1.1000000000000001</v>
      </c>
      <c r="V3272" t="s">
        <v>30</v>
      </c>
      <c r="W3272" t="s">
        <v>45</v>
      </c>
      <c r="X3272">
        <v>1</v>
      </c>
      <c r="Y3272" t="str">
        <f>IF(tblRides[[#This Row],[supply_demand_ratio]]&lt;0.8,"Below 0.8",IF(tblRides[[#This Row],[supply_demand_ratio]]&lt;1,"Between 0.8-1.0",IF(tblRides[[#This Row],[supply_demand_ratio]]&lt;=1.2,"Between 1.0-1.2","Above 1.2")))</f>
        <v>Between 0.8-1.0</v>
      </c>
    </row>
    <row r="3273" spans="1:25" x14ac:dyDescent="0.3">
      <c r="A3273" t="s">
        <v>3328</v>
      </c>
      <c r="B3273" s="1">
        <v>46051.90902777778</v>
      </c>
      <c r="C3273" s="2">
        <v>46051</v>
      </c>
      <c r="D3273">
        <v>21</v>
      </c>
      <c r="E3273" t="s">
        <v>25</v>
      </c>
      <c r="F3273" t="s">
        <v>26</v>
      </c>
      <c r="G3273">
        <v>4.9000000000000004</v>
      </c>
      <c r="H3273">
        <v>126.59</v>
      </c>
      <c r="I3273">
        <v>128.69999999999999</v>
      </c>
      <c r="J3273">
        <v>1.1000000000000001</v>
      </c>
      <c r="K3273">
        <v>6.9</v>
      </c>
      <c r="L3273">
        <v>10.6</v>
      </c>
      <c r="M3273">
        <v>102</v>
      </c>
      <c r="N3273" t="s">
        <v>27</v>
      </c>
      <c r="O3273">
        <v>0.79200000000000004</v>
      </c>
      <c r="P3273" t="s">
        <v>28</v>
      </c>
      <c r="Q3273" t="s">
        <v>29</v>
      </c>
      <c r="R3273">
        <v>4.57</v>
      </c>
      <c r="S3273">
        <v>3</v>
      </c>
      <c r="T3273">
        <v>2.11</v>
      </c>
      <c r="U3273">
        <v>3.7</v>
      </c>
      <c r="V3273" t="s">
        <v>30</v>
      </c>
      <c r="W3273" t="s">
        <v>45</v>
      </c>
      <c r="X3273">
        <v>1</v>
      </c>
      <c r="Y3273" t="str">
        <f>IF(tblRides[[#This Row],[supply_demand_ratio]]&lt;0.8,"Below 0.8",IF(tblRides[[#This Row],[supply_demand_ratio]]&lt;1,"Between 0.8-1.0",IF(tblRides[[#This Row],[supply_demand_ratio]]&lt;=1.2,"Between 1.0-1.2","Above 1.2")))</f>
        <v>Below 0.8</v>
      </c>
    </row>
    <row r="3274" spans="1:25" x14ac:dyDescent="0.3">
      <c r="A3274" t="s">
        <v>3329</v>
      </c>
      <c r="B3274" s="1">
        <v>46051.914583333331</v>
      </c>
      <c r="C3274" s="2">
        <v>46051</v>
      </c>
      <c r="D3274">
        <v>21</v>
      </c>
      <c r="E3274" t="s">
        <v>62</v>
      </c>
      <c r="F3274" t="s">
        <v>34</v>
      </c>
      <c r="G3274">
        <v>13.7</v>
      </c>
      <c r="H3274">
        <v>244.36</v>
      </c>
      <c r="I3274">
        <v>248.37</v>
      </c>
      <c r="J3274">
        <v>1</v>
      </c>
      <c r="K3274">
        <v>5.8</v>
      </c>
      <c r="L3274">
        <v>5.2</v>
      </c>
      <c r="M3274">
        <v>63</v>
      </c>
      <c r="N3274" t="s">
        <v>41</v>
      </c>
      <c r="O3274">
        <v>1.532</v>
      </c>
      <c r="P3274" t="s">
        <v>28</v>
      </c>
      <c r="Q3274" t="s">
        <v>29</v>
      </c>
      <c r="R3274">
        <v>4.74</v>
      </c>
      <c r="S3274">
        <v>0</v>
      </c>
      <c r="T3274">
        <v>4.01</v>
      </c>
      <c r="U3274">
        <v>-0.6</v>
      </c>
      <c r="V3274" t="s">
        <v>30</v>
      </c>
      <c r="W3274" t="s">
        <v>45</v>
      </c>
      <c r="X3274">
        <v>1</v>
      </c>
      <c r="Y3274" t="str">
        <f>IF(tblRides[[#This Row],[supply_demand_ratio]]&lt;0.8,"Below 0.8",IF(tblRides[[#This Row],[supply_demand_ratio]]&lt;1,"Between 0.8-1.0",IF(tblRides[[#This Row],[supply_demand_ratio]]&lt;=1.2,"Between 1.0-1.2","Above 1.2")))</f>
        <v>Above 1.2</v>
      </c>
    </row>
    <row r="3275" spans="1:25" x14ac:dyDescent="0.3">
      <c r="A3275" t="s">
        <v>3330</v>
      </c>
      <c r="B3275" s="1">
        <v>46051.925694444442</v>
      </c>
      <c r="C3275" s="2">
        <v>46051</v>
      </c>
      <c r="D3275">
        <v>22</v>
      </c>
      <c r="E3275" t="s">
        <v>36</v>
      </c>
      <c r="F3275" t="s">
        <v>26</v>
      </c>
      <c r="G3275">
        <v>9.1</v>
      </c>
      <c r="H3275">
        <v>164.17</v>
      </c>
      <c r="I3275">
        <v>157.32</v>
      </c>
      <c r="J3275">
        <v>1</v>
      </c>
      <c r="K3275">
        <v>2</v>
      </c>
      <c r="L3275">
        <v>4.5999999999999996</v>
      </c>
      <c r="M3275">
        <v>107</v>
      </c>
      <c r="N3275" t="s">
        <v>27</v>
      </c>
      <c r="O3275">
        <v>1.0169999999999999</v>
      </c>
      <c r="P3275" t="s">
        <v>28</v>
      </c>
      <c r="Q3275" t="s">
        <v>29</v>
      </c>
      <c r="R3275">
        <v>4.84</v>
      </c>
      <c r="S3275">
        <v>5</v>
      </c>
      <c r="T3275">
        <v>-6.85</v>
      </c>
      <c r="U3275">
        <v>2.6</v>
      </c>
      <c r="V3275" t="s">
        <v>30</v>
      </c>
      <c r="W3275" t="s">
        <v>31</v>
      </c>
      <c r="X3275">
        <v>1</v>
      </c>
      <c r="Y3275" t="str">
        <f>IF(tblRides[[#This Row],[supply_demand_ratio]]&lt;0.8,"Below 0.8",IF(tblRides[[#This Row],[supply_demand_ratio]]&lt;1,"Between 0.8-1.0",IF(tblRides[[#This Row],[supply_demand_ratio]]&lt;=1.2,"Between 1.0-1.2","Above 1.2")))</f>
        <v>Between 1.0-1.2</v>
      </c>
    </row>
    <row r="3276" spans="1:25" x14ac:dyDescent="0.3">
      <c r="A3276" t="s">
        <v>3331</v>
      </c>
      <c r="B3276" s="1">
        <v>46051.934027777781</v>
      </c>
      <c r="C3276" s="2">
        <v>46051</v>
      </c>
      <c r="D3276">
        <v>22</v>
      </c>
      <c r="E3276" t="s">
        <v>25</v>
      </c>
      <c r="F3276" t="s">
        <v>34</v>
      </c>
      <c r="G3276">
        <v>1.1000000000000001</v>
      </c>
      <c r="H3276">
        <v>57.01</v>
      </c>
      <c r="J3276">
        <v>1</v>
      </c>
      <c r="K3276">
        <v>6.8</v>
      </c>
      <c r="L3276">
        <v>12.7</v>
      </c>
      <c r="M3276">
        <v>100</v>
      </c>
      <c r="N3276" t="s">
        <v>27</v>
      </c>
      <c r="O3276">
        <v>0.92700000000000005</v>
      </c>
      <c r="P3276" t="s">
        <v>58</v>
      </c>
      <c r="Q3276" t="s">
        <v>88</v>
      </c>
      <c r="R3276">
        <v>4.54</v>
      </c>
      <c r="S3276">
        <v>0</v>
      </c>
      <c r="U3276">
        <v>5.9</v>
      </c>
      <c r="V3276" t="s">
        <v>30</v>
      </c>
      <c r="W3276" t="s">
        <v>45</v>
      </c>
      <c r="X3276">
        <v>0</v>
      </c>
      <c r="Y3276" t="str">
        <f>IF(tblRides[[#This Row],[supply_demand_ratio]]&lt;0.8,"Below 0.8",IF(tblRides[[#This Row],[supply_demand_ratio]]&lt;1,"Between 0.8-1.0",IF(tblRides[[#This Row],[supply_demand_ratio]]&lt;=1.2,"Between 1.0-1.2","Above 1.2")))</f>
        <v>Between 0.8-1.0</v>
      </c>
    </row>
    <row r="3277" spans="1:25" x14ac:dyDescent="0.3">
      <c r="A3277" t="s">
        <v>3332</v>
      </c>
      <c r="B3277" s="1">
        <v>46051.9375</v>
      </c>
      <c r="C3277" s="2">
        <v>46051</v>
      </c>
      <c r="D3277">
        <v>22</v>
      </c>
      <c r="E3277" t="s">
        <v>43</v>
      </c>
      <c r="F3277" t="s">
        <v>26</v>
      </c>
      <c r="G3277">
        <v>7</v>
      </c>
      <c r="H3277">
        <v>138.43</v>
      </c>
      <c r="J3277">
        <v>1</v>
      </c>
      <c r="K3277">
        <v>7</v>
      </c>
      <c r="L3277">
        <v>8.5</v>
      </c>
      <c r="M3277">
        <v>70</v>
      </c>
      <c r="N3277" t="s">
        <v>41</v>
      </c>
      <c r="O3277">
        <v>1.722</v>
      </c>
      <c r="P3277" t="s">
        <v>58</v>
      </c>
      <c r="Q3277" t="s">
        <v>108</v>
      </c>
      <c r="R3277">
        <v>4.4800000000000004</v>
      </c>
      <c r="S3277">
        <v>24</v>
      </c>
      <c r="U3277">
        <v>1.5</v>
      </c>
      <c r="V3277" t="s">
        <v>30</v>
      </c>
      <c r="W3277" t="s">
        <v>45</v>
      </c>
      <c r="X3277">
        <v>0</v>
      </c>
      <c r="Y3277" t="str">
        <f>IF(tblRides[[#This Row],[supply_demand_ratio]]&lt;0.8,"Below 0.8",IF(tblRides[[#This Row],[supply_demand_ratio]]&lt;1,"Between 0.8-1.0",IF(tblRides[[#This Row],[supply_demand_ratio]]&lt;=1.2,"Between 1.0-1.2","Above 1.2")))</f>
        <v>Above 1.2</v>
      </c>
    </row>
    <row r="3278" spans="1:25" x14ac:dyDescent="0.3">
      <c r="A3278" t="s">
        <v>3333</v>
      </c>
      <c r="B3278" s="1">
        <v>46051.938888888886</v>
      </c>
      <c r="C3278" s="2">
        <v>46051</v>
      </c>
      <c r="D3278">
        <v>22</v>
      </c>
      <c r="E3278" t="s">
        <v>43</v>
      </c>
      <c r="F3278" t="s">
        <v>26</v>
      </c>
      <c r="G3278">
        <v>5.4</v>
      </c>
      <c r="H3278">
        <v>128.51</v>
      </c>
      <c r="I3278">
        <v>127.53</v>
      </c>
      <c r="J3278">
        <v>1.1000000000000001</v>
      </c>
      <c r="K3278">
        <v>5.6</v>
      </c>
      <c r="L3278">
        <v>5.4</v>
      </c>
      <c r="M3278">
        <v>56</v>
      </c>
      <c r="N3278" t="s">
        <v>41</v>
      </c>
      <c r="O3278">
        <v>1.2410000000000001</v>
      </c>
      <c r="P3278" t="s">
        <v>28</v>
      </c>
      <c r="Q3278" t="s">
        <v>29</v>
      </c>
      <c r="R3278">
        <v>4.66</v>
      </c>
      <c r="S3278">
        <v>12</v>
      </c>
      <c r="T3278">
        <v>-0.98</v>
      </c>
      <c r="U3278">
        <v>-0.2</v>
      </c>
      <c r="V3278" t="s">
        <v>30</v>
      </c>
      <c r="W3278" t="s">
        <v>45</v>
      </c>
      <c r="X3278">
        <v>1</v>
      </c>
      <c r="Y3278" t="str">
        <f>IF(tblRides[[#This Row],[supply_demand_ratio]]&lt;0.8,"Below 0.8",IF(tblRides[[#This Row],[supply_demand_ratio]]&lt;1,"Between 0.8-1.0",IF(tblRides[[#This Row],[supply_demand_ratio]]&lt;=1.2,"Between 1.0-1.2","Above 1.2")))</f>
        <v>Above 1.2</v>
      </c>
    </row>
    <row r="3279" spans="1:25" x14ac:dyDescent="0.3">
      <c r="A3279" t="s">
        <v>3334</v>
      </c>
      <c r="B3279" s="1">
        <v>46051.942361111112</v>
      </c>
      <c r="C3279" s="2">
        <v>46051</v>
      </c>
      <c r="D3279">
        <v>22</v>
      </c>
      <c r="E3279" t="s">
        <v>36</v>
      </c>
      <c r="F3279" t="s">
        <v>26</v>
      </c>
      <c r="G3279">
        <v>2.6</v>
      </c>
      <c r="H3279">
        <v>79.569999999999993</v>
      </c>
      <c r="I3279">
        <v>79.239999999999995</v>
      </c>
      <c r="J3279">
        <v>1</v>
      </c>
      <c r="K3279">
        <v>2</v>
      </c>
      <c r="L3279">
        <v>4.8</v>
      </c>
      <c r="M3279">
        <v>122</v>
      </c>
      <c r="N3279" t="s">
        <v>41</v>
      </c>
      <c r="O3279">
        <v>1.3759999999999999</v>
      </c>
      <c r="P3279" t="s">
        <v>28</v>
      </c>
      <c r="Q3279" t="s">
        <v>29</v>
      </c>
      <c r="R3279">
        <v>4.5999999999999996</v>
      </c>
      <c r="S3279">
        <v>4</v>
      </c>
      <c r="T3279">
        <v>-0.33</v>
      </c>
      <c r="U3279">
        <v>2.8</v>
      </c>
      <c r="V3279" t="s">
        <v>30</v>
      </c>
      <c r="W3279" t="s">
        <v>31</v>
      </c>
      <c r="X3279">
        <v>1</v>
      </c>
      <c r="Y3279" t="str">
        <f>IF(tblRides[[#This Row],[supply_demand_ratio]]&lt;0.8,"Below 0.8",IF(tblRides[[#This Row],[supply_demand_ratio]]&lt;1,"Between 0.8-1.0",IF(tblRides[[#This Row],[supply_demand_ratio]]&lt;=1.2,"Between 1.0-1.2","Above 1.2")))</f>
        <v>Above 1.2</v>
      </c>
    </row>
    <row r="3280" spans="1:25" x14ac:dyDescent="0.3">
      <c r="A3280" t="s">
        <v>3335</v>
      </c>
      <c r="B3280" s="1">
        <v>46051.945833333331</v>
      </c>
      <c r="C3280" s="2">
        <v>46051</v>
      </c>
      <c r="D3280">
        <v>22</v>
      </c>
      <c r="E3280" t="s">
        <v>62</v>
      </c>
      <c r="F3280" t="s">
        <v>34</v>
      </c>
      <c r="G3280">
        <v>8.5</v>
      </c>
      <c r="H3280">
        <v>154.65</v>
      </c>
      <c r="I3280">
        <v>153.71</v>
      </c>
      <c r="J3280">
        <v>1</v>
      </c>
      <c r="K3280">
        <v>5.5</v>
      </c>
      <c r="L3280">
        <v>7.6</v>
      </c>
      <c r="M3280">
        <v>56</v>
      </c>
      <c r="N3280" t="s">
        <v>41</v>
      </c>
      <c r="O3280">
        <v>1.2509999999999999</v>
      </c>
      <c r="P3280" t="s">
        <v>28</v>
      </c>
      <c r="Q3280" t="s">
        <v>29</v>
      </c>
      <c r="R3280">
        <v>4.83</v>
      </c>
      <c r="S3280">
        <v>0</v>
      </c>
      <c r="T3280">
        <v>-0.94</v>
      </c>
      <c r="U3280">
        <v>2.1</v>
      </c>
      <c r="V3280" t="s">
        <v>30</v>
      </c>
      <c r="W3280" t="s">
        <v>45</v>
      </c>
      <c r="X3280">
        <v>1</v>
      </c>
      <c r="Y3280" t="str">
        <f>IF(tblRides[[#This Row],[supply_demand_ratio]]&lt;0.8,"Below 0.8",IF(tblRides[[#This Row],[supply_demand_ratio]]&lt;1,"Between 0.8-1.0",IF(tblRides[[#This Row],[supply_demand_ratio]]&lt;=1.2,"Between 1.0-1.2","Above 1.2")))</f>
        <v>Above 1.2</v>
      </c>
    </row>
    <row r="3281" spans="1:25" x14ac:dyDescent="0.3">
      <c r="A3281" t="s">
        <v>3336</v>
      </c>
      <c r="B3281" s="1">
        <v>46051.964583333334</v>
      </c>
      <c r="C3281" s="2">
        <v>46051</v>
      </c>
      <c r="D3281">
        <v>23</v>
      </c>
      <c r="E3281" t="s">
        <v>43</v>
      </c>
      <c r="F3281" t="s">
        <v>34</v>
      </c>
      <c r="G3281">
        <v>13.6</v>
      </c>
      <c r="H3281">
        <v>212.7</v>
      </c>
      <c r="J3281">
        <v>1</v>
      </c>
      <c r="K3281">
        <v>2.1</v>
      </c>
      <c r="L3281">
        <v>1.4</v>
      </c>
      <c r="M3281">
        <v>58</v>
      </c>
      <c r="N3281" t="s">
        <v>41</v>
      </c>
      <c r="O3281">
        <v>1.5189999999999999</v>
      </c>
      <c r="P3281" t="s">
        <v>58</v>
      </c>
      <c r="Q3281" t="s">
        <v>59</v>
      </c>
      <c r="R3281">
        <v>4.74</v>
      </c>
      <c r="S3281">
        <v>0</v>
      </c>
      <c r="U3281">
        <v>-0.7</v>
      </c>
      <c r="V3281" t="s">
        <v>30</v>
      </c>
      <c r="W3281" t="s">
        <v>31</v>
      </c>
      <c r="X3281">
        <v>0</v>
      </c>
      <c r="Y3281" t="str">
        <f>IF(tblRides[[#This Row],[supply_demand_ratio]]&lt;0.8,"Below 0.8",IF(tblRides[[#This Row],[supply_demand_ratio]]&lt;1,"Between 0.8-1.0",IF(tblRides[[#This Row],[supply_demand_ratio]]&lt;=1.2,"Between 1.0-1.2","Above 1.2")))</f>
        <v>Above 1.2</v>
      </c>
    </row>
    <row r="3282" spans="1:25" x14ac:dyDescent="0.3">
      <c r="A3282" t="s">
        <v>3337</v>
      </c>
      <c r="B3282" s="1">
        <v>46051.976388888892</v>
      </c>
      <c r="C3282" s="2">
        <v>46051</v>
      </c>
      <c r="D3282">
        <v>23</v>
      </c>
      <c r="E3282" t="s">
        <v>43</v>
      </c>
      <c r="F3282" t="s">
        <v>34</v>
      </c>
      <c r="G3282">
        <v>5.8</v>
      </c>
      <c r="H3282">
        <v>120.16</v>
      </c>
      <c r="I3282">
        <v>116.28</v>
      </c>
      <c r="J3282">
        <v>1</v>
      </c>
      <c r="K3282">
        <v>5.8</v>
      </c>
      <c r="L3282">
        <v>6.9</v>
      </c>
      <c r="M3282">
        <v>71</v>
      </c>
      <c r="N3282" t="s">
        <v>41</v>
      </c>
      <c r="O3282">
        <v>1.359</v>
      </c>
      <c r="P3282" t="s">
        <v>28</v>
      </c>
      <c r="Q3282" t="s">
        <v>29</v>
      </c>
      <c r="R3282">
        <v>4.79</v>
      </c>
      <c r="S3282">
        <v>0</v>
      </c>
      <c r="T3282">
        <v>-3.88</v>
      </c>
      <c r="U3282">
        <v>1.1000000000000001</v>
      </c>
      <c r="V3282" t="s">
        <v>30</v>
      </c>
      <c r="W3282" t="s">
        <v>45</v>
      </c>
      <c r="X3282">
        <v>1</v>
      </c>
      <c r="Y3282" t="str">
        <f>IF(tblRides[[#This Row],[supply_demand_ratio]]&lt;0.8,"Below 0.8",IF(tblRides[[#This Row],[supply_demand_ratio]]&lt;1,"Between 0.8-1.0",IF(tblRides[[#This Row],[supply_demand_ratio]]&lt;=1.2,"Between 1.0-1.2","Above 1.2")))</f>
        <v>Above 1.2</v>
      </c>
    </row>
    <row r="3283" spans="1:25" x14ac:dyDescent="0.3">
      <c r="A3283" t="s">
        <v>3338</v>
      </c>
      <c r="B3283" s="1">
        <v>46051.982638888891</v>
      </c>
      <c r="C3283" s="2">
        <v>46051</v>
      </c>
      <c r="D3283">
        <v>23</v>
      </c>
      <c r="E3283" t="s">
        <v>33</v>
      </c>
      <c r="F3283" t="s">
        <v>26</v>
      </c>
      <c r="G3283">
        <v>4.2</v>
      </c>
      <c r="H3283">
        <v>97.18</v>
      </c>
      <c r="J3283">
        <v>1</v>
      </c>
      <c r="K3283">
        <v>5.6</v>
      </c>
      <c r="M3283">
        <v>99</v>
      </c>
      <c r="N3283" t="s">
        <v>41</v>
      </c>
      <c r="O3283">
        <v>1.823</v>
      </c>
      <c r="P3283" t="s">
        <v>82</v>
      </c>
      <c r="Q3283" t="s">
        <v>83</v>
      </c>
      <c r="R3283">
        <v>4.71</v>
      </c>
      <c r="S3283">
        <v>8</v>
      </c>
      <c r="V3283" t="s">
        <v>30</v>
      </c>
      <c r="W3283" t="s">
        <v>45</v>
      </c>
      <c r="X3283">
        <v>0</v>
      </c>
      <c r="Y3283" t="str">
        <f>IF(tblRides[[#This Row],[supply_demand_ratio]]&lt;0.8,"Below 0.8",IF(tblRides[[#This Row],[supply_demand_ratio]]&lt;1,"Between 0.8-1.0",IF(tblRides[[#This Row],[supply_demand_ratio]]&lt;=1.2,"Between 1.0-1.2","Above 1.2")))</f>
        <v>Above 1.2</v>
      </c>
    </row>
    <row r="3284" spans="1:25" x14ac:dyDescent="0.3">
      <c r="A3284" t="s">
        <v>3339</v>
      </c>
      <c r="B3284" s="1">
        <v>46051.986805555556</v>
      </c>
      <c r="C3284" s="2">
        <v>46051</v>
      </c>
      <c r="D3284">
        <v>23</v>
      </c>
      <c r="E3284" t="s">
        <v>43</v>
      </c>
      <c r="F3284" t="s">
        <v>26</v>
      </c>
      <c r="G3284">
        <v>6.1</v>
      </c>
      <c r="H3284">
        <v>146.41999999999999</v>
      </c>
      <c r="I3284">
        <v>144.68</v>
      </c>
      <c r="J3284">
        <v>1.1000000000000001</v>
      </c>
      <c r="K3284">
        <v>3.5</v>
      </c>
      <c r="L3284">
        <v>5.0999999999999996</v>
      </c>
      <c r="M3284">
        <v>53</v>
      </c>
      <c r="N3284" t="s">
        <v>41</v>
      </c>
      <c r="O3284">
        <v>1.2030000000000001</v>
      </c>
      <c r="P3284" t="s">
        <v>28</v>
      </c>
      <c r="Q3284" t="s">
        <v>29</v>
      </c>
      <c r="R3284">
        <v>4.5999999999999996</v>
      </c>
      <c r="S3284">
        <v>14</v>
      </c>
      <c r="T3284">
        <v>-1.74</v>
      </c>
      <c r="U3284">
        <v>1.6</v>
      </c>
      <c r="V3284" t="s">
        <v>30</v>
      </c>
      <c r="W3284" t="s">
        <v>31</v>
      </c>
      <c r="X3284">
        <v>1</v>
      </c>
      <c r="Y3284" t="str">
        <f>IF(tblRides[[#This Row],[supply_demand_ratio]]&lt;0.8,"Below 0.8",IF(tblRides[[#This Row],[supply_demand_ratio]]&lt;1,"Between 0.8-1.0",IF(tblRides[[#This Row],[supply_demand_ratio]]&lt;=1.2,"Between 1.0-1.2","Above 1.2")))</f>
        <v>Above 1.2</v>
      </c>
    </row>
    <row r="3285" spans="1:25" x14ac:dyDescent="0.3">
      <c r="A3285" t="s">
        <v>3340</v>
      </c>
      <c r="B3285" s="1">
        <v>46051.990972222222</v>
      </c>
      <c r="C3285" s="2">
        <v>46051</v>
      </c>
      <c r="D3285">
        <v>23</v>
      </c>
      <c r="E3285" t="s">
        <v>33</v>
      </c>
      <c r="F3285" t="s">
        <v>26</v>
      </c>
      <c r="G3285">
        <v>7</v>
      </c>
      <c r="H3285">
        <v>140.69999999999999</v>
      </c>
      <c r="I3285">
        <v>147.88999999999999</v>
      </c>
      <c r="J3285">
        <v>1</v>
      </c>
      <c r="K3285">
        <v>4.8</v>
      </c>
      <c r="L3285">
        <v>3</v>
      </c>
      <c r="M3285">
        <v>93</v>
      </c>
      <c r="N3285" t="s">
        <v>41</v>
      </c>
      <c r="O3285">
        <v>1.5369999999999999</v>
      </c>
      <c r="P3285" t="s">
        <v>28</v>
      </c>
      <c r="Q3285" t="s">
        <v>29</v>
      </c>
      <c r="R3285">
        <v>5</v>
      </c>
      <c r="S3285">
        <v>9</v>
      </c>
      <c r="T3285">
        <v>7.19</v>
      </c>
      <c r="U3285">
        <v>-1.8</v>
      </c>
      <c r="V3285" t="s">
        <v>30</v>
      </c>
      <c r="W3285" t="s">
        <v>31</v>
      </c>
      <c r="X3285">
        <v>1</v>
      </c>
      <c r="Y3285" t="str">
        <f>IF(tblRides[[#This Row],[supply_demand_ratio]]&lt;0.8,"Below 0.8",IF(tblRides[[#This Row],[supply_demand_ratio]]&lt;1,"Between 0.8-1.0",IF(tblRides[[#This Row],[supply_demand_ratio]]&lt;=1.2,"Between 1.0-1.2","Above 1.2")))</f>
        <v>Above 1.2</v>
      </c>
    </row>
    <row r="3286" spans="1:25" x14ac:dyDescent="0.3">
      <c r="A3286" t="s">
        <v>3341</v>
      </c>
      <c r="B3286" s="1">
        <v>46051.999305555553</v>
      </c>
      <c r="C3286" s="2">
        <v>46051</v>
      </c>
      <c r="D3286">
        <v>23</v>
      </c>
      <c r="E3286" t="s">
        <v>25</v>
      </c>
      <c r="F3286" t="s">
        <v>26</v>
      </c>
      <c r="G3286">
        <v>18.5</v>
      </c>
      <c r="H3286">
        <v>327.22000000000003</v>
      </c>
      <c r="I3286">
        <v>324.33</v>
      </c>
      <c r="J3286">
        <v>1</v>
      </c>
      <c r="K3286">
        <v>4.9000000000000004</v>
      </c>
      <c r="L3286">
        <v>8.1999999999999993</v>
      </c>
      <c r="M3286">
        <v>126</v>
      </c>
      <c r="N3286" t="s">
        <v>41</v>
      </c>
      <c r="O3286">
        <v>1.248</v>
      </c>
      <c r="P3286" t="s">
        <v>28</v>
      </c>
      <c r="Q3286" t="s">
        <v>29</v>
      </c>
      <c r="R3286">
        <v>4.7699999999999996</v>
      </c>
      <c r="S3286">
        <v>5</v>
      </c>
      <c r="T3286">
        <v>-2.89</v>
      </c>
      <c r="U3286">
        <v>3.3</v>
      </c>
      <c r="V3286" t="s">
        <v>30</v>
      </c>
      <c r="W3286" t="s">
        <v>31</v>
      </c>
      <c r="X3286">
        <v>1</v>
      </c>
      <c r="Y3286" t="str">
        <f>IF(tblRides[[#This Row],[supply_demand_ratio]]&lt;0.8,"Below 0.8",IF(tblRides[[#This Row],[supply_demand_ratio]]&lt;1,"Between 0.8-1.0",IF(tblRides[[#This Row],[supply_demand_ratio]]&lt;=1.2,"Between 1.0-1.2","Above 1.2")))</f>
        <v>Above 1.2</v>
      </c>
    </row>
    <row r="3287" spans="1:25" x14ac:dyDescent="0.3">
      <c r="A3287" t="s">
        <v>3342</v>
      </c>
      <c r="B3287" s="1">
        <v>46052.008333333331</v>
      </c>
      <c r="C3287" s="2">
        <v>46052</v>
      </c>
      <c r="D3287">
        <v>0</v>
      </c>
      <c r="E3287" t="s">
        <v>25</v>
      </c>
      <c r="F3287" t="s">
        <v>26</v>
      </c>
      <c r="G3287">
        <v>3.2</v>
      </c>
      <c r="H3287">
        <v>87.77</v>
      </c>
      <c r="I3287">
        <v>92.53</v>
      </c>
      <c r="J3287">
        <v>1</v>
      </c>
      <c r="K3287">
        <v>7</v>
      </c>
      <c r="L3287">
        <v>7.2</v>
      </c>
      <c r="M3287">
        <v>129</v>
      </c>
      <c r="N3287" t="s">
        <v>27</v>
      </c>
      <c r="O3287">
        <v>1.054</v>
      </c>
      <c r="P3287" t="s">
        <v>28</v>
      </c>
      <c r="Q3287" t="s">
        <v>29</v>
      </c>
      <c r="R3287">
        <v>4.4000000000000004</v>
      </c>
      <c r="S3287">
        <v>4</v>
      </c>
      <c r="T3287">
        <v>4.76</v>
      </c>
      <c r="U3287">
        <v>0.2</v>
      </c>
      <c r="V3287" t="s">
        <v>159</v>
      </c>
      <c r="W3287" t="s">
        <v>45</v>
      </c>
      <c r="X3287">
        <v>1</v>
      </c>
      <c r="Y3287" t="str">
        <f>IF(tblRides[[#This Row],[supply_demand_ratio]]&lt;0.8,"Below 0.8",IF(tblRides[[#This Row],[supply_demand_ratio]]&lt;1,"Between 0.8-1.0",IF(tblRides[[#This Row],[supply_demand_ratio]]&lt;=1.2,"Between 1.0-1.2","Above 1.2")))</f>
        <v>Between 1.0-1.2</v>
      </c>
    </row>
    <row r="3288" spans="1:25" x14ac:dyDescent="0.3">
      <c r="A3288" t="s">
        <v>3343</v>
      </c>
      <c r="B3288" s="1">
        <v>46052.010416666664</v>
      </c>
      <c r="C3288" s="2">
        <v>46052</v>
      </c>
      <c r="D3288">
        <v>0</v>
      </c>
      <c r="E3288" t="s">
        <v>43</v>
      </c>
      <c r="F3288" t="s">
        <v>26</v>
      </c>
      <c r="G3288">
        <v>3.3</v>
      </c>
      <c r="H3288">
        <v>88.72</v>
      </c>
      <c r="I3288">
        <v>89.71</v>
      </c>
      <c r="J3288">
        <v>1</v>
      </c>
      <c r="K3288">
        <v>5.2</v>
      </c>
      <c r="L3288">
        <v>5.0999999999999996</v>
      </c>
      <c r="M3288">
        <v>67</v>
      </c>
      <c r="N3288" t="s">
        <v>41</v>
      </c>
      <c r="O3288">
        <v>1.9019999999999999</v>
      </c>
      <c r="P3288" t="s">
        <v>28</v>
      </c>
      <c r="Q3288" t="s">
        <v>29</v>
      </c>
      <c r="R3288">
        <v>4.8</v>
      </c>
      <c r="S3288">
        <v>7</v>
      </c>
      <c r="T3288">
        <v>0.99</v>
      </c>
      <c r="U3288">
        <v>-0.1</v>
      </c>
      <c r="V3288" t="s">
        <v>159</v>
      </c>
      <c r="W3288" t="s">
        <v>45</v>
      </c>
      <c r="X3288">
        <v>1</v>
      </c>
      <c r="Y3288" t="str">
        <f>IF(tblRides[[#This Row],[supply_demand_ratio]]&lt;0.8,"Below 0.8",IF(tblRides[[#This Row],[supply_demand_ratio]]&lt;1,"Between 0.8-1.0",IF(tblRides[[#This Row],[supply_demand_ratio]]&lt;=1.2,"Between 1.0-1.2","Above 1.2")))</f>
        <v>Above 1.2</v>
      </c>
    </row>
    <row r="3289" spans="1:25" x14ac:dyDescent="0.3">
      <c r="A3289" t="s">
        <v>3344</v>
      </c>
      <c r="B3289" s="1">
        <v>46052.012499999997</v>
      </c>
      <c r="C3289" s="2">
        <v>46052</v>
      </c>
      <c r="D3289">
        <v>0</v>
      </c>
      <c r="E3289" t="s">
        <v>62</v>
      </c>
      <c r="F3289" t="s">
        <v>26</v>
      </c>
      <c r="G3289">
        <v>10.199999999999999</v>
      </c>
      <c r="H3289">
        <v>180.06</v>
      </c>
      <c r="I3289">
        <v>177.88</v>
      </c>
      <c r="J3289">
        <v>1.1000000000000001</v>
      </c>
      <c r="K3289">
        <v>2.2000000000000002</v>
      </c>
      <c r="L3289">
        <v>1</v>
      </c>
      <c r="M3289">
        <v>65</v>
      </c>
      <c r="N3289" t="s">
        <v>27</v>
      </c>
      <c r="O3289">
        <v>1.276</v>
      </c>
      <c r="P3289" t="s">
        <v>28</v>
      </c>
      <c r="Q3289" t="s">
        <v>29</v>
      </c>
      <c r="R3289">
        <v>4.4400000000000004</v>
      </c>
      <c r="S3289">
        <v>14</v>
      </c>
      <c r="T3289">
        <v>-2.1800000000000002</v>
      </c>
      <c r="U3289">
        <v>-1.2</v>
      </c>
      <c r="V3289" t="s">
        <v>159</v>
      </c>
      <c r="W3289" t="s">
        <v>31</v>
      </c>
      <c r="X3289">
        <v>1</v>
      </c>
      <c r="Y3289" t="str">
        <f>IF(tblRides[[#This Row],[supply_demand_ratio]]&lt;0.8,"Below 0.8",IF(tblRides[[#This Row],[supply_demand_ratio]]&lt;1,"Between 0.8-1.0",IF(tblRides[[#This Row],[supply_demand_ratio]]&lt;=1.2,"Between 1.0-1.2","Above 1.2")))</f>
        <v>Above 1.2</v>
      </c>
    </row>
    <row r="3290" spans="1:25" x14ac:dyDescent="0.3">
      <c r="A3290" t="s">
        <v>3345</v>
      </c>
      <c r="B3290" s="1">
        <v>46052.018750000003</v>
      </c>
      <c r="C3290" s="2">
        <v>46052</v>
      </c>
      <c r="D3290">
        <v>0</v>
      </c>
      <c r="E3290" t="s">
        <v>43</v>
      </c>
      <c r="F3290" t="s">
        <v>34</v>
      </c>
      <c r="G3290">
        <v>3.9</v>
      </c>
      <c r="H3290">
        <v>108.17</v>
      </c>
      <c r="I3290">
        <v>113.86</v>
      </c>
      <c r="J3290">
        <v>1.1000000000000001</v>
      </c>
      <c r="K3290">
        <v>2</v>
      </c>
      <c r="L3290">
        <v>6.9</v>
      </c>
      <c r="M3290">
        <v>72</v>
      </c>
      <c r="N3290" t="s">
        <v>41</v>
      </c>
      <c r="O3290">
        <v>1.7270000000000001</v>
      </c>
      <c r="P3290" t="s">
        <v>28</v>
      </c>
      <c r="Q3290" t="s">
        <v>29</v>
      </c>
      <c r="R3290">
        <v>4.8</v>
      </c>
      <c r="S3290">
        <v>0</v>
      </c>
      <c r="T3290">
        <v>5.69</v>
      </c>
      <c r="U3290">
        <v>4.9000000000000004</v>
      </c>
      <c r="V3290" t="s">
        <v>159</v>
      </c>
      <c r="W3290" t="s">
        <v>31</v>
      </c>
      <c r="X3290">
        <v>1</v>
      </c>
      <c r="Y3290" t="str">
        <f>IF(tblRides[[#This Row],[supply_demand_ratio]]&lt;0.8,"Below 0.8",IF(tblRides[[#This Row],[supply_demand_ratio]]&lt;1,"Between 0.8-1.0",IF(tblRides[[#This Row],[supply_demand_ratio]]&lt;=1.2,"Between 1.0-1.2","Above 1.2")))</f>
        <v>Above 1.2</v>
      </c>
    </row>
    <row r="3291" spans="1:25" x14ac:dyDescent="0.3">
      <c r="A3291" t="s">
        <v>3346</v>
      </c>
      <c r="B3291" s="1">
        <v>46052.021527777775</v>
      </c>
      <c r="C3291" s="2">
        <v>46052</v>
      </c>
      <c r="D3291">
        <v>0</v>
      </c>
      <c r="E3291" t="s">
        <v>25</v>
      </c>
      <c r="F3291" t="s">
        <v>26</v>
      </c>
      <c r="G3291">
        <v>0.8</v>
      </c>
      <c r="H3291">
        <v>52.2</v>
      </c>
      <c r="I3291">
        <v>55.42</v>
      </c>
      <c r="J3291">
        <v>1</v>
      </c>
      <c r="K3291">
        <v>7.1</v>
      </c>
      <c r="L3291">
        <v>9.5</v>
      </c>
      <c r="M3291">
        <v>127</v>
      </c>
      <c r="N3291" t="s">
        <v>41</v>
      </c>
      <c r="O3291">
        <v>1.3149999999999999</v>
      </c>
      <c r="P3291" t="s">
        <v>28</v>
      </c>
      <c r="Q3291" t="s">
        <v>29</v>
      </c>
      <c r="R3291">
        <v>4.99</v>
      </c>
      <c r="S3291">
        <v>2</v>
      </c>
      <c r="T3291">
        <v>3.22</v>
      </c>
      <c r="U3291">
        <v>2.4</v>
      </c>
      <c r="V3291" t="s">
        <v>159</v>
      </c>
      <c r="W3291" t="s">
        <v>45</v>
      </c>
      <c r="X3291">
        <v>1</v>
      </c>
      <c r="Y3291" t="str">
        <f>IF(tblRides[[#This Row],[supply_demand_ratio]]&lt;0.8,"Below 0.8",IF(tblRides[[#This Row],[supply_demand_ratio]]&lt;1,"Between 0.8-1.0",IF(tblRides[[#This Row],[supply_demand_ratio]]&lt;=1.2,"Between 1.0-1.2","Above 1.2")))</f>
        <v>Above 1.2</v>
      </c>
    </row>
    <row r="3292" spans="1:25" x14ac:dyDescent="0.3">
      <c r="A3292" t="s">
        <v>3347</v>
      </c>
      <c r="B3292" s="1">
        <v>46052.023611111108</v>
      </c>
      <c r="C3292" s="2">
        <v>46052</v>
      </c>
      <c r="D3292">
        <v>0</v>
      </c>
      <c r="E3292" t="s">
        <v>36</v>
      </c>
      <c r="F3292" t="s">
        <v>26</v>
      </c>
      <c r="G3292">
        <v>13.7</v>
      </c>
      <c r="H3292">
        <v>262.69</v>
      </c>
      <c r="I3292">
        <v>258.79000000000002</v>
      </c>
      <c r="J3292">
        <v>1</v>
      </c>
      <c r="K3292">
        <v>2</v>
      </c>
      <c r="L3292">
        <v>1.6</v>
      </c>
      <c r="M3292">
        <v>113</v>
      </c>
      <c r="N3292" t="s">
        <v>27</v>
      </c>
      <c r="O3292">
        <v>1.151</v>
      </c>
      <c r="P3292" t="s">
        <v>28</v>
      </c>
      <c r="Q3292" t="s">
        <v>29</v>
      </c>
      <c r="R3292">
        <v>4.75</v>
      </c>
      <c r="S3292">
        <v>43</v>
      </c>
      <c r="T3292">
        <v>-3.9</v>
      </c>
      <c r="U3292">
        <v>-0.4</v>
      </c>
      <c r="V3292" t="s">
        <v>159</v>
      </c>
      <c r="W3292" t="s">
        <v>31</v>
      </c>
      <c r="X3292">
        <v>1</v>
      </c>
      <c r="Y3292" t="str">
        <f>IF(tblRides[[#This Row],[supply_demand_ratio]]&lt;0.8,"Below 0.8",IF(tblRides[[#This Row],[supply_demand_ratio]]&lt;1,"Between 0.8-1.0",IF(tblRides[[#This Row],[supply_demand_ratio]]&lt;=1.2,"Between 1.0-1.2","Above 1.2")))</f>
        <v>Between 1.0-1.2</v>
      </c>
    </row>
    <row r="3293" spans="1:25" x14ac:dyDescent="0.3">
      <c r="A3293" t="s">
        <v>3348</v>
      </c>
      <c r="B3293" s="1">
        <v>46052.024305555555</v>
      </c>
      <c r="C3293" s="2">
        <v>46052</v>
      </c>
      <c r="D3293">
        <v>0</v>
      </c>
      <c r="E3293" t="s">
        <v>62</v>
      </c>
      <c r="F3293" t="s">
        <v>26</v>
      </c>
      <c r="G3293">
        <v>13.3</v>
      </c>
      <c r="H3293">
        <v>262.74</v>
      </c>
      <c r="J3293">
        <v>1</v>
      </c>
      <c r="K3293">
        <v>2</v>
      </c>
      <c r="L3293">
        <v>4.7</v>
      </c>
      <c r="M3293">
        <v>61</v>
      </c>
      <c r="N3293" t="s">
        <v>41</v>
      </c>
      <c r="O3293">
        <v>2.0950000000000002</v>
      </c>
      <c r="P3293" t="s">
        <v>58</v>
      </c>
      <c r="Q3293" t="s">
        <v>74</v>
      </c>
      <c r="R3293">
        <v>5</v>
      </c>
      <c r="S3293">
        <v>6</v>
      </c>
      <c r="U3293">
        <v>2.7</v>
      </c>
      <c r="V3293" t="s">
        <v>159</v>
      </c>
      <c r="W3293" t="s">
        <v>31</v>
      </c>
      <c r="X3293">
        <v>0</v>
      </c>
      <c r="Y3293" t="str">
        <f>IF(tblRides[[#This Row],[supply_demand_ratio]]&lt;0.8,"Below 0.8",IF(tblRides[[#This Row],[supply_demand_ratio]]&lt;1,"Between 0.8-1.0",IF(tblRides[[#This Row],[supply_demand_ratio]]&lt;=1.2,"Between 1.0-1.2","Above 1.2")))</f>
        <v>Above 1.2</v>
      </c>
    </row>
    <row r="3294" spans="1:25" x14ac:dyDescent="0.3">
      <c r="A3294" t="s">
        <v>3349</v>
      </c>
      <c r="B3294" s="1">
        <v>46052.051388888889</v>
      </c>
      <c r="C3294" s="2">
        <v>46052</v>
      </c>
      <c r="D3294">
        <v>1</v>
      </c>
      <c r="E3294" t="s">
        <v>43</v>
      </c>
      <c r="F3294" t="s">
        <v>26</v>
      </c>
      <c r="G3294">
        <v>2</v>
      </c>
      <c r="H3294">
        <v>68.31</v>
      </c>
      <c r="I3294">
        <v>70.099999999999994</v>
      </c>
      <c r="J3294">
        <v>1</v>
      </c>
      <c r="K3294">
        <v>3.2</v>
      </c>
      <c r="L3294">
        <v>7.4</v>
      </c>
      <c r="M3294">
        <v>65</v>
      </c>
      <c r="N3294" t="s">
        <v>41</v>
      </c>
      <c r="O3294">
        <v>1.4630000000000001</v>
      </c>
      <c r="P3294" t="s">
        <v>28</v>
      </c>
      <c r="Q3294" t="s">
        <v>29</v>
      </c>
      <c r="R3294">
        <v>4.4400000000000004</v>
      </c>
      <c r="S3294">
        <v>19</v>
      </c>
      <c r="T3294">
        <v>1.79</v>
      </c>
      <c r="U3294">
        <v>4.2</v>
      </c>
      <c r="V3294" t="s">
        <v>159</v>
      </c>
      <c r="W3294" t="s">
        <v>31</v>
      </c>
      <c r="X3294">
        <v>1</v>
      </c>
      <c r="Y3294" t="str">
        <f>IF(tblRides[[#This Row],[supply_demand_ratio]]&lt;0.8,"Below 0.8",IF(tblRides[[#This Row],[supply_demand_ratio]]&lt;1,"Between 0.8-1.0",IF(tblRides[[#This Row],[supply_demand_ratio]]&lt;=1.2,"Between 1.0-1.2","Above 1.2")))</f>
        <v>Above 1.2</v>
      </c>
    </row>
    <row r="3295" spans="1:25" x14ac:dyDescent="0.3">
      <c r="A3295" t="s">
        <v>3350</v>
      </c>
      <c r="B3295" s="1">
        <v>46052.07708333333</v>
      </c>
      <c r="C3295" s="2">
        <v>46052</v>
      </c>
      <c r="D3295">
        <v>1</v>
      </c>
      <c r="E3295" t="s">
        <v>25</v>
      </c>
      <c r="F3295" t="s">
        <v>26</v>
      </c>
      <c r="G3295">
        <v>5.8</v>
      </c>
      <c r="H3295">
        <v>115.21</v>
      </c>
      <c r="J3295">
        <v>1</v>
      </c>
      <c r="K3295">
        <v>3.3</v>
      </c>
      <c r="M3295">
        <v>117</v>
      </c>
      <c r="N3295" t="s">
        <v>41</v>
      </c>
      <c r="O3295">
        <v>1.135</v>
      </c>
      <c r="P3295" t="s">
        <v>82</v>
      </c>
      <c r="Q3295" t="s">
        <v>83</v>
      </c>
      <c r="R3295">
        <v>4.8899999999999997</v>
      </c>
      <c r="S3295">
        <v>4</v>
      </c>
      <c r="V3295" t="s">
        <v>159</v>
      </c>
      <c r="W3295" t="s">
        <v>31</v>
      </c>
      <c r="X3295">
        <v>0</v>
      </c>
      <c r="Y3295" t="str">
        <f>IF(tblRides[[#This Row],[supply_demand_ratio]]&lt;0.8,"Below 0.8",IF(tblRides[[#This Row],[supply_demand_ratio]]&lt;1,"Between 0.8-1.0",IF(tblRides[[#This Row],[supply_demand_ratio]]&lt;=1.2,"Between 1.0-1.2","Above 1.2")))</f>
        <v>Between 1.0-1.2</v>
      </c>
    </row>
    <row r="3296" spans="1:25" x14ac:dyDescent="0.3">
      <c r="A3296" t="s">
        <v>3351</v>
      </c>
      <c r="B3296" s="1">
        <v>46052.077777777777</v>
      </c>
      <c r="C3296" s="2">
        <v>46052</v>
      </c>
      <c r="D3296">
        <v>1</v>
      </c>
      <c r="E3296" t="s">
        <v>36</v>
      </c>
      <c r="F3296" t="s">
        <v>26</v>
      </c>
      <c r="G3296">
        <v>1.2</v>
      </c>
      <c r="H3296">
        <v>55.84</v>
      </c>
      <c r="I3296">
        <v>55.17</v>
      </c>
      <c r="J3296">
        <v>1</v>
      </c>
      <c r="K3296">
        <v>2</v>
      </c>
      <c r="L3296">
        <v>1.8</v>
      </c>
      <c r="M3296">
        <v>105</v>
      </c>
      <c r="N3296" t="s">
        <v>27</v>
      </c>
      <c r="O3296">
        <v>1.0880000000000001</v>
      </c>
      <c r="P3296" t="s">
        <v>28</v>
      </c>
      <c r="Q3296" t="s">
        <v>29</v>
      </c>
      <c r="R3296">
        <v>4.66</v>
      </c>
      <c r="S3296">
        <v>1</v>
      </c>
      <c r="T3296">
        <v>-0.67</v>
      </c>
      <c r="U3296">
        <v>-0.2</v>
      </c>
      <c r="V3296" t="s">
        <v>159</v>
      </c>
      <c r="W3296" t="s">
        <v>31</v>
      </c>
      <c r="X3296">
        <v>1</v>
      </c>
      <c r="Y3296" t="str">
        <f>IF(tblRides[[#This Row],[supply_demand_ratio]]&lt;0.8,"Below 0.8",IF(tblRides[[#This Row],[supply_demand_ratio]]&lt;1,"Between 0.8-1.0",IF(tblRides[[#This Row],[supply_demand_ratio]]&lt;=1.2,"Between 1.0-1.2","Above 1.2")))</f>
        <v>Between 1.0-1.2</v>
      </c>
    </row>
    <row r="3297" spans="1:25" x14ac:dyDescent="0.3">
      <c r="A3297" t="s">
        <v>3352</v>
      </c>
      <c r="B3297" s="1">
        <v>46052.080555555556</v>
      </c>
      <c r="C3297" s="2">
        <v>46052</v>
      </c>
      <c r="D3297">
        <v>1</v>
      </c>
      <c r="E3297" t="s">
        <v>43</v>
      </c>
      <c r="F3297" t="s">
        <v>26</v>
      </c>
      <c r="G3297">
        <v>9.6</v>
      </c>
      <c r="H3297">
        <v>179.38</v>
      </c>
      <c r="I3297">
        <v>176.75</v>
      </c>
      <c r="J3297">
        <v>1.1000000000000001</v>
      </c>
      <c r="K3297">
        <v>4.3</v>
      </c>
      <c r="L3297">
        <v>2.2999999999999998</v>
      </c>
      <c r="M3297">
        <v>69</v>
      </c>
      <c r="N3297" t="s">
        <v>41</v>
      </c>
      <c r="O3297">
        <v>1.7729999999999999</v>
      </c>
      <c r="P3297" t="s">
        <v>28</v>
      </c>
      <c r="Q3297" t="s">
        <v>29</v>
      </c>
      <c r="R3297">
        <v>4.5</v>
      </c>
      <c r="S3297">
        <v>2</v>
      </c>
      <c r="T3297">
        <v>-2.63</v>
      </c>
      <c r="U3297">
        <v>-2</v>
      </c>
      <c r="V3297" t="s">
        <v>159</v>
      </c>
      <c r="W3297" t="s">
        <v>31</v>
      </c>
      <c r="X3297">
        <v>1</v>
      </c>
      <c r="Y3297" t="str">
        <f>IF(tblRides[[#This Row],[supply_demand_ratio]]&lt;0.8,"Below 0.8",IF(tblRides[[#This Row],[supply_demand_ratio]]&lt;1,"Between 0.8-1.0",IF(tblRides[[#This Row],[supply_demand_ratio]]&lt;=1.2,"Between 1.0-1.2","Above 1.2")))</f>
        <v>Above 1.2</v>
      </c>
    </row>
    <row r="3298" spans="1:25" x14ac:dyDescent="0.3">
      <c r="A3298" t="s">
        <v>3353</v>
      </c>
      <c r="B3298" s="1">
        <v>46052.081250000003</v>
      </c>
      <c r="C3298" s="2">
        <v>46052</v>
      </c>
      <c r="D3298">
        <v>1</v>
      </c>
      <c r="E3298" t="s">
        <v>33</v>
      </c>
      <c r="F3298" t="s">
        <v>34</v>
      </c>
      <c r="G3298">
        <v>9.4</v>
      </c>
      <c r="H3298">
        <v>193.01</v>
      </c>
      <c r="I3298">
        <v>203.24</v>
      </c>
      <c r="J3298">
        <v>1.2</v>
      </c>
      <c r="K3298">
        <v>2</v>
      </c>
      <c r="L3298">
        <v>1.1000000000000001</v>
      </c>
      <c r="M3298">
        <v>91</v>
      </c>
      <c r="N3298" t="s">
        <v>41</v>
      </c>
      <c r="O3298">
        <v>1.2949999999999999</v>
      </c>
      <c r="P3298" t="s">
        <v>28</v>
      </c>
      <c r="Q3298" t="s">
        <v>29</v>
      </c>
      <c r="R3298">
        <v>5</v>
      </c>
      <c r="S3298">
        <v>0</v>
      </c>
      <c r="T3298">
        <v>10.23</v>
      </c>
      <c r="U3298">
        <v>-0.9</v>
      </c>
      <c r="V3298" t="s">
        <v>159</v>
      </c>
      <c r="W3298" t="s">
        <v>31</v>
      </c>
      <c r="X3298">
        <v>1</v>
      </c>
      <c r="Y3298" t="str">
        <f>IF(tblRides[[#This Row],[supply_demand_ratio]]&lt;0.8,"Below 0.8",IF(tblRides[[#This Row],[supply_demand_ratio]]&lt;1,"Between 0.8-1.0",IF(tblRides[[#This Row],[supply_demand_ratio]]&lt;=1.2,"Between 1.0-1.2","Above 1.2")))</f>
        <v>Above 1.2</v>
      </c>
    </row>
    <row r="3299" spans="1:25" x14ac:dyDescent="0.3">
      <c r="A3299" t="s">
        <v>3354</v>
      </c>
      <c r="B3299" s="1">
        <v>46052.088194444441</v>
      </c>
      <c r="C3299" s="2">
        <v>46052</v>
      </c>
      <c r="D3299">
        <v>2</v>
      </c>
      <c r="E3299" t="s">
        <v>25</v>
      </c>
      <c r="F3299" t="s">
        <v>26</v>
      </c>
      <c r="G3299">
        <v>5.5</v>
      </c>
      <c r="H3299">
        <v>141.16999999999999</v>
      </c>
      <c r="I3299">
        <v>148.13</v>
      </c>
      <c r="J3299">
        <v>1.1000000000000001</v>
      </c>
      <c r="K3299">
        <v>5.2</v>
      </c>
      <c r="L3299">
        <v>7.1</v>
      </c>
      <c r="M3299">
        <v>128</v>
      </c>
      <c r="N3299" t="s">
        <v>27</v>
      </c>
      <c r="O3299">
        <v>1.0269999999999999</v>
      </c>
      <c r="P3299" t="s">
        <v>28</v>
      </c>
      <c r="Q3299" t="s">
        <v>29</v>
      </c>
      <c r="R3299">
        <v>4.67</v>
      </c>
      <c r="S3299">
        <v>12</v>
      </c>
      <c r="T3299">
        <v>6.96</v>
      </c>
      <c r="U3299">
        <v>1.9</v>
      </c>
      <c r="V3299" t="s">
        <v>159</v>
      </c>
      <c r="W3299" t="s">
        <v>45</v>
      </c>
      <c r="X3299">
        <v>1</v>
      </c>
      <c r="Y3299" t="str">
        <f>IF(tblRides[[#This Row],[supply_demand_ratio]]&lt;0.8,"Below 0.8",IF(tblRides[[#This Row],[supply_demand_ratio]]&lt;1,"Between 0.8-1.0",IF(tblRides[[#This Row],[supply_demand_ratio]]&lt;=1.2,"Between 1.0-1.2","Above 1.2")))</f>
        <v>Between 1.0-1.2</v>
      </c>
    </row>
    <row r="3300" spans="1:25" x14ac:dyDescent="0.3">
      <c r="A3300" t="s">
        <v>3355</v>
      </c>
      <c r="B3300" s="1">
        <v>46052.09375</v>
      </c>
      <c r="C3300" s="2">
        <v>46052</v>
      </c>
      <c r="D3300">
        <v>2</v>
      </c>
      <c r="E3300" t="s">
        <v>25</v>
      </c>
      <c r="F3300" t="s">
        <v>26</v>
      </c>
      <c r="G3300">
        <v>11.3</v>
      </c>
      <c r="H3300">
        <v>220.93</v>
      </c>
      <c r="I3300">
        <v>217.59</v>
      </c>
      <c r="J3300">
        <v>1</v>
      </c>
      <c r="K3300">
        <v>5.2</v>
      </c>
      <c r="L3300">
        <v>2.1</v>
      </c>
      <c r="M3300">
        <v>144</v>
      </c>
      <c r="N3300" t="s">
        <v>41</v>
      </c>
      <c r="O3300">
        <v>1.8280000000000001</v>
      </c>
      <c r="P3300" t="s">
        <v>28</v>
      </c>
      <c r="Q3300" t="s">
        <v>29</v>
      </c>
      <c r="R3300">
        <v>4.72</v>
      </c>
      <c r="S3300">
        <v>8</v>
      </c>
      <c r="T3300">
        <v>-3.34</v>
      </c>
      <c r="U3300">
        <v>-3.1</v>
      </c>
      <c r="V3300" t="s">
        <v>159</v>
      </c>
      <c r="W3300" t="s">
        <v>45</v>
      </c>
      <c r="X3300">
        <v>1</v>
      </c>
      <c r="Y3300" t="str">
        <f>IF(tblRides[[#This Row],[supply_demand_ratio]]&lt;0.8,"Below 0.8",IF(tblRides[[#This Row],[supply_demand_ratio]]&lt;1,"Between 0.8-1.0",IF(tblRides[[#This Row],[supply_demand_ratio]]&lt;=1.2,"Between 1.0-1.2","Above 1.2")))</f>
        <v>Above 1.2</v>
      </c>
    </row>
    <row r="3301" spans="1:25" x14ac:dyDescent="0.3">
      <c r="A3301" t="s">
        <v>3356</v>
      </c>
      <c r="B3301" s="1">
        <v>46052.121527777781</v>
      </c>
      <c r="C3301" s="2">
        <v>46052</v>
      </c>
      <c r="D3301">
        <v>2</v>
      </c>
      <c r="E3301" t="s">
        <v>43</v>
      </c>
      <c r="F3301" t="s">
        <v>34</v>
      </c>
      <c r="G3301">
        <v>1.3</v>
      </c>
      <c r="H3301">
        <v>58.29</v>
      </c>
      <c r="J3301">
        <v>1</v>
      </c>
      <c r="K3301">
        <v>6.5</v>
      </c>
      <c r="M3301">
        <v>69</v>
      </c>
      <c r="N3301" t="s">
        <v>41</v>
      </c>
      <c r="O3301">
        <v>1.8140000000000001</v>
      </c>
      <c r="P3301" t="s">
        <v>82</v>
      </c>
      <c r="Q3301" t="s">
        <v>83</v>
      </c>
      <c r="R3301">
        <v>4.71</v>
      </c>
      <c r="S3301">
        <v>0</v>
      </c>
      <c r="V3301" t="s">
        <v>159</v>
      </c>
      <c r="W3301" t="s">
        <v>45</v>
      </c>
      <c r="X3301">
        <v>0</v>
      </c>
      <c r="Y3301" t="str">
        <f>IF(tblRides[[#This Row],[supply_demand_ratio]]&lt;0.8,"Below 0.8",IF(tblRides[[#This Row],[supply_demand_ratio]]&lt;1,"Between 0.8-1.0",IF(tblRides[[#This Row],[supply_demand_ratio]]&lt;=1.2,"Between 1.0-1.2","Above 1.2")))</f>
        <v>Above 1.2</v>
      </c>
    </row>
    <row r="3302" spans="1:25" x14ac:dyDescent="0.3">
      <c r="A3302" t="s">
        <v>3357</v>
      </c>
      <c r="B3302" s="1">
        <v>46052.134722222225</v>
      </c>
      <c r="C3302" s="2">
        <v>46052</v>
      </c>
      <c r="D3302">
        <v>3</v>
      </c>
      <c r="E3302" t="s">
        <v>36</v>
      </c>
      <c r="F3302" t="s">
        <v>26</v>
      </c>
      <c r="G3302">
        <v>6.6</v>
      </c>
      <c r="H3302">
        <v>126.51</v>
      </c>
      <c r="I3302">
        <v>123.96</v>
      </c>
      <c r="J3302">
        <v>1</v>
      </c>
      <c r="K3302">
        <v>5.2</v>
      </c>
      <c r="L3302">
        <v>7</v>
      </c>
      <c r="M3302">
        <v>121</v>
      </c>
      <c r="N3302" t="s">
        <v>41</v>
      </c>
      <c r="O3302">
        <v>1.5069999999999999</v>
      </c>
      <c r="P3302" t="s">
        <v>28</v>
      </c>
      <c r="Q3302" t="s">
        <v>29</v>
      </c>
      <c r="R3302">
        <v>5</v>
      </c>
      <c r="S3302">
        <v>23</v>
      </c>
      <c r="T3302">
        <v>-2.5499999999999998</v>
      </c>
      <c r="U3302">
        <v>1.8</v>
      </c>
      <c r="V3302" t="s">
        <v>159</v>
      </c>
      <c r="W3302" t="s">
        <v>45</v>
      </c>
      <c r="X3302">
        <v>1</v>
      </c>
      <c r="Y3302" t="str">
        <f>IF(tblRides[[#This Row],[supply_demand_ratio]]&lt;0.8,"Below 0.8",IF(tblRides[[#This Row],[supply_demand_ratio]]&lt;1,"Between 0.8-1.0",IF(tblRides[[#This Row],[supply_demand_ratio]]&lt;=1.2,"Between 1.0-1.2","Above 1.2")))</f>
        <v>Above 1.2</v>
      </c>
    </row>
    <row r="3303" spans="1:25" x14ac:dyDescent="0.3">
      <c r="A3303" t="s">
        <v>3358</v>
      </c>
      <c r="B3303" s="1">
        <v>46052.136805555558</v>
      </c>
      <c r="C3303" s="2">
        <v>46052</v>
      </c>
      <c r="D3303">
        <v>3</v>
      </c>
      <c r="E3303" t="s">
        <v>43</v>
      </c>
      <c r="F3303" t="s">
        <v>34</v>
      </c>
      <c r="G3303">
        <v>0.9</v>
      </c>
      <c r="H3303">
        <v>50.05</v>
      </c>
      <c r="I3303">
        <v>52.76</v>
      </c>
      <c r="J3303">
        <v>1</v>
      </c>
      <c r="K3303">
        <v>5.6</v>
      </c>
      <c r="L3303">
        <v>9.6</v>
      </c>
      <c r="M3303">
        <v>69</v>
      </c>
      <c r="N3303" t="s">
        <v>41</v>
      </c>
      <c r="O3303">
        <v>2.2000000000000002</v>
      </c>
      <c r="P3303" t="s">
        <v>28</v>
      </c>
      <c r="Q3303" t="s">
        <v>29</v>
      </c>
      <c r="R3303">
        <v>4.8600000000000003</v>
      </c>
      <c r="S3303">
        <v>0</v>
      </c>
      <c r="T3303">
        <v>2.71</v>
      </c>
      <c r="U3303">
        <v>4</v>
      </c>
      <c r="V3303" t="s">
        <v>159</v>
      </c>
      <c r="W3303" t="s">
        <v>45</v>
      </c>
      <c r="X3303">
        <v>1</v>
      </c>
      <c r="Y3303" t="str">
        <f>IF(tblRides[[#This Row],[supply_demand_ratio]]&lt;0.8,"Below 0.8",IF(tblRides[[#This Row],[supply_demand_ratio]]&lt;1,"Between 0.8-1.0",IF(tblRides[[#This Row],[supply_demand_ratio]]&lt;=1.2,"Between 1.0-1.2","Above 1.2")))</f>
        <v>Above 1.2</v>
      </c>
    </row>
    <row r="3304" spans="1:25" x14ac:dyDescent="0.3">
      <c r="A3304" t="s">
        <v>3359</v>
      </c>
      <c r="B3304" s="1">
        <v>46052.143750000003</v>
      </c>
      <c r="C3304" s="2">
        <v>46052</v>
      </c>
      <c r="D3304">
        <v>3</v>
      </c>
      <c r="E3304" t="s">
        <v>25</v>
      </c>
      <c r="F3304" t="s">
        <v>34</v>
      </c>
      <c r="G3304">
        <v>2.5</v>
      </c>
      <c r="H3304">
        <v>77.010000000000005</v>
      </c>
      <c r="I3304">
        <v>76.16</v>
      </c>
      <c r="J3304">
        <v>1</v>
      </c>
      <c r="K3304">
        <v>2</v>
      </c>
      <c r="L3304">
        <v>1</v>
      </c>
      <c r="M3304">
        <v>144</v>
      </c>
      <c r="N3304" t="s">
        <v>41</v>
      </c>
      <c r="O3304">
        <v>1.526</v>
      </c>
      <c r="P3304" t="s">
        <v>28</v>
      </c>
      <c r="Q3304" t="s">
        <v>29</v>
      </c>
      <c r="R3304">
        <v>4.96</v>
      </c>
      <c r="S3304">
        <v>0</v>
      </c>
      <c r="T3304">
        <v>-0.85</v>
      </c>
      <c r="U3304">
        <v>-1</v>
      </c>
      <c r="V3304" t="s">
        <v>159</v>
      </c>
      <c r="W3304" t="s">
        <v>31</v>
      </c>
      <c r="X3304">
        <v>1</v>
      </c>
      <c r="Y3304" t="str">
        <f>IF(tblRides[[#This Row],[supply_demand_ratio]]&lt;0.8,"Below 0.8",IF(tblRides[[#This Row],[supply_demand_ratio]]&lt;1,"Between 0.8-1.0",IF(tblRides[[#This Row],[supply_demand_ratio]]&lt;=1.2,"Between 1.0-1.2","Above 1.2")))</f>
        <v>Above 1.2</v>
      </c>
    </row>
    <row r="3305" spans="1:25" x14ac:dyDescent="0.3">
      <c r="A3305" t="s">
        <v>3360</v>
      </c>
      <c r="B3305" s="1">
        <v>46052.150694444441</v>
      </c>
      <c r="C3305" s="2">
        <v>46052</v>
      </c>
      <c r="D3305">
        <v>3</v>
      </c>
      <c r="E3305" t="s">
        <v>43</v>
      </c>
      <c r="F3305" t="s">
        <v>26</v>
      </c>
      <c r="G3305">
        <v>1.2</v>
      </c>
      <c r="H3305">
        <v>55.45</v>
      </c>
      <c r="I3305">
        <v>56.15</v>
      </c>
      <c r="J3305">
        <v>1</v>
      </c>
      <c r="K3305">
        <v>2.5</v>
      </c>
      <c r="L3305">
        <v>3.8</v>
      </c>
      <c r="M3305">
        <v>78</v>
      </c>
      <c r="N3305" t="s">
        <v>41</v>
      </c>
      <c r="O3305">
        <v>2.2000000000000002</v>
      </c>
      <c r="P3305" t="s">
        <v>28</v>
      </c>
      <c r="Q3305" t="s">
        <v>29</v>
      </c>
      <c r="R3305">
        <v>4.55</v>
      </c>
      <c r="S3305">
        <v>166</v>
      </c>
      <c r="T3305">
        <v>0.7</v>
      </c>
      <c r="U3305">
        <v>1.3</v>
      </c>
      <c r="V3305" t="s">
        <v>159</v>
      </c>
      <c r="W3305" t="s">
        <v>31</v>
      </c>
      <c r="X3305">
        <v>1</v>
      </c>
      <c r="Y3305" t="str">
        <f>IF(tblRides[[#This Row],[supply_demand_ratio]]&lt;0.8,"Below 0.8",IF(tblRides[[#This Row],[supply_demand_ratio]]&lt;1,"Between 0.8-1.0",IF(tblRides[[#This Row],[supply_demand_ratio]]&lt;=1.2,"Between 1.0-1.2","Above 1.2")))</f>
        <v>Above 1.2</v>
      </c>
    </row>
    <row r="3306" spans="1:25" x14ac:dyDescent="0.3">
      <c r="A3306" t="s">
        <v>3361</v>
      </c>
      <c r="B3306" s="1">
        <v>46052.154166666667</v>
      </c>
      <c r="C3306" s="2">
        <v>46052</v>
      </c>
      <c r="D3306">
        <v>3</v>
      </c>
      <c r="E3306" t="s">
        <v>36</v>
      </c>
      <c r="F3306" t="s">
        <v>26</v>
      </c>
      <c r="G3306">
        <v>15.1</v>
      </c>
      <c r="H3306">
        <v>245.09</v>
      </c>
      <c r="I3306">
        <v>254.92</v>
      </c>
      <c r="J3306">
        <v>1</v>
      </c>
      <c r="K3306">
        <v>3.9</v>
      </c>
      <c r="L3306">
        <v>3</v>
      </c>
      <c r="M3306">
        <v>115</v>
      </c>
      <c r="N3306" t="s">
        <v>41</v>
      </c>
      <c r="O3306">
        <v>1.32</v>
      </c>
      <c r="P3306" t="s">
        <v>28</v>
      </c>
      <c r="Q3306" t="s">
        <v>29</v>
      </c>
      <c r="R3306">
        <v>4.53</v>
      </c>
      <c r="S3306">
        <v>7</v>
      </c>
      <c r="T3306">
        <v>9.83</v>
      </c>
      <c r="U3306">
        <v>-0.9</v>
      </c>
      <c r="V3306" t="s">
        <v>159</v>
      </c>
      <c r="W3306" t="s">
        <v>31</v>
      </c>
      <c r="X3306">
        <v>1</v>
      </c>
      <c r="Y3306" t="str">
        <f>IF(tblRides[[#This Row],[supply_demand_ratio]]&lt;0.8,"Below 0.8",IF(tblRides[[#This Row],[supply_demand_ratio]]&lt;1,"Between 0.8-1.0",IF(tblRides[[#This Row],[supply_demand_ratio]]&lt;=1.2,"Between 1.0-1.2","Above 1.2")))</f>
        <v>Above 1.2</v>
      </c>
    </row>
    <row r="3307" spans="1:25" x14ac:dyDescent="0.3">
      <c r="A3307" t="s">
        <v>3362</v>
      </c>
      <c r="B3307" s="1">
        <v>46052.157638888886</v>
      </c>
      <c r="C3307" s="2">
        <v>46052</v>
      </c>
      <c r="D3307">
        <v>3</v>
      </c>
      <c r="E3307" t="s">
        <v>25</v>
      </c>
      <c r="F3307" t="s">
        <v>26</v>
      </c>
      <c r="G3307">
        <v>11</v>
      </c>
      <c r="H3307">
        <v>251.31</v>
      </c>
      <c r="I3307">
        <v>234.21</v>
      </c>
      <c r="J3307">
        <v>1.1000000000000001</v>
      </c>
      <c r="K3307">
        <v>6</v>
      </c>
      <c r="L3307">
        <v>1.4</v>
      </c>
      <c r="M3307">
        <v>140</v>
      </c>
      <c r="N3307" t="s">
        <v>27</v>
      </c>
      <c r="O3307">
        <v>1.236</v>
      </c>
      <c r="P3307" t="s">
        <v>28</v>
      </c>
      <c r="Q3307" t="s">
        <v>29</v>
      </c>
      <c r="R3307">
        <v>4.58</v>
      </c>
      <c r="S3307">
        <v>4</v>
      </c>
      <c r="T3307">
        <v>-17.100000000000001</v>
      </c>
      <c r="U3307">
        <v>-4.5999999999999996</v>
      </c>
      <c r="V3307" t="s">
        <v>159</v>
      </c>
      <c r="W3307" t="s">
        <v>45</v>
      </c>
      <c r="X3307">
        <v>1</v>
      </c>
      <c r="Y3307" t="str">
        <f>IF(tblRides[[#This Row],[supply_demand_ratio]]&lt;0.8,"Below 0.8",IF(tblRides[[#This Row],[supply_demand_ratio]]&lt;1,"Between 0.8-1.0",IF(tblRides[[#This Row],[supply_demand_ratio]]&lt;=1.2,"Between 1.0-1.2","Above 1.2")))</f>
        <v>Above 1.2</v>
      </c>
    </row>
    <row r="3308" spans="1:25" x14ac:dyDescent="0.3">
      <c r="A3308" t="s">
        <v>3363</v>
      </c>
      <c r="B3308" s="1">
        <v>46052.164583333331</v>
      </c>
      <c r="C3308" s="2">
        <v>46052</v>
      </c>
      <c r="D3308">
        <v>3</v>
      </c>
      <c r="E3308" t="s">
        <v>36</v>
      </c>
      <c r="F3308" t="s">
        <v>26</v>
      </c>
      <c r="G3308">
        <v>0.9</v>
      </c>
      <c r="H3308">
        <v>50.37</v>
      </c>
      <c r="I3308">
        <v>50.44</v>
      </c>
      <c r="J3308">
        <v>1</v>
      </c>
      <c r="K3308">
        <v>4.0999999999999996</v>
      </c>
      <c r="L3308">
        <v>6.7</v>
      </c>
      <c r="M3308">
        <v>131</v>
      </c>
      <c r="N3308" t="s">
        <v>27</v>
      </c>
      <c r="O3308">
        <v>1.329</v>
      </c>
      <c r="P3308" t="s">
        <v>28</v>
      </c>
      <c r="Q3308" t="s">
        <v>29</v>
      </c>
      <c r="R3308">
        <v>4.6399999999999997</v>
      </c>
      <c r="S3308">
        <v>12</v>
      </c>
      <c r="T3308">
        <v>7.0000000000000007E-2</v>
      </c>
      <c r="U3308">
        <v>2.6</v>
      </c>
      <c r="V3308" t="s">
        <v>159</v>
      </c>
      <c r="W3308" t="s">
        <v>31</v>
      </c>
      <c r="X3308">
        <v>1</v>
      </c>
      <c r="Y3308" t="str">
        <f>IF(tblRides[[#This Row],[supply_demand_ratio]]&lt;0.8,"Below 0.8",IF(tblRides[[#This Row],[supply_demand_ratio]]&lt;1,"Between 0.8-1.0",IF(tblRides[[#This Row],[supply_demand_ratio]]&lt;=1.2,"Between 1.0-1.2","Above 1.2")))</f>
        <v>Above 1.2</v>
      </c>
    </row>
    <row r="3309" spans="1:25" x14ac:dyDescent="0.3">
      <c r="A3309" t="s">
        <v>3364</v>
      </c>
      <c r="B3309" s="1">
        <v>46052.17083333333</v>
      </c>
      <c r="C3309" s="2">
        <v>46052</v>
      </c>
      <c r="D3309">
        <v>4</v>
      </c>
      <c r="E3309" t="s">
        <v>33</v>
      </c>
      <c r="F3309" t="s">
        <v>26</v>
      </c>
      <c r="G3309">
        <v>6.9</v>
      </c>
      <c r="H3309">
        <v>142.91999999999999</v>
      </c>
      <c r="I3309">
        <v>134.63</v>
      </c>
      <c r="J3309">
        <v>1</v>
      </c>
      <c r="K3309">
        <v>3.6</v>
      </c>
      <c r="L3309">
        <v>8.1999999999999993</v>
      </c>
      <c r="M3309">
        <v>91</v>
      </c>
      <c r="N3309" t="s">
        <v>41</v>
      </c>
      <c r="O3309">
        <v>1.411</v>
      </c>
      <c r="P3309" t="s">
        <v>28</v>
      </c>
      <c r="Q3309" t="s">
        <v>29</v>
      </c>
      <c r="R3309">
        <v>4.51</v>
      </c>
      <c r="S3309">
        <v>15</v>
      </c>
      <c r="T3309">
        <v>-8.2899999999999991</v>
      </c>
      <c r="U3309">
        <v>4.5999999999999996</v>
      </c>
      <c r="V3309" t="s">
        <v>159</v>
      </c>
      <c r="W3309" t="s">
        <v>31</v>
      </c>
      <c r="X3309">
        <v>1</v>
      </c>
      <c r="Y3309" t="str">
        <f>IF(tblRides[[#This Row],[supply_demand_ratio]]&lt;0.8,"Below 0.8",IF(tblRides[[#This Row],[supply_demand_ratio]]&lt;1,"Between 0.8-1.0",IF(tblRides[[#This Row],[supply_demand_ratio]]&lt;=1.2,"Between 1.0-1.2","Above 1.2")))</f>
        <v>Above 1.2</v>
      </c>
    </row>
    <row r="3310" spans="1:25" x14ac:dyDescent="0.3">
      <c r="A3310" t="s">
        <v>3365</v>
      </c>
      <c r="B3310" s="1">
        <v>46052.181250000001</v>
      </c>
      <c r="C3310" s="2">
        <v>46052</v>
      </c>
      <c r="D3310">
        <v>4</v>
      </c>
      <c r="E3310" t="s">
        <v>43</v>
      </c>
      <c r="F3310" t="s">
        <v>26</v>
      </c>
      <c r="G3310">
        <v>0.9</v>
      </c>
      <c r="H3310">
        <v>58.87</v>
      </c>
      <c r="I3310">
        <v>62.17</v>
      </c>
      <c r="J3310">
        <v>1.1000000000000001</v>
      </c>
      <c r="K3310">
        <v>5.4</v>
      </c>
      <c r="L3310">
        <v>13.3</v>
      </c>
      <c r="M3310">
        <v>77</v>
      </c>
      <c r="N3310" t="s">
        <v>41</v>
      </c>
      <c r="O3310">
        <v>1.508</v>
      </c>
      <c r="P3310" t="s">
        <v>28</v>
      </c>
      <c r="Q3310" t="s">
        <v>29</v>
      </c>
      <c r="R3310">
        <v>4.66</v>
      </c>
      <c r="S3310">
        <v>10</v>
      </c>
      <c r="T3310">
        <v>3.3</v>
      </c>
      <c r="U3310">
        <v>7.9</v>
      </c>
      <c r="V3310" t="s">
        <v>159</v>
      </c>
      <c r="W3310" t="s">
        <v>45</v>
      </c>
      <c r="X3310">
        <v>1</v>
      </c>
      <c r="Y3310" t="str">
        <f>IF(tblRides[[#This Row],[supply_demand_ratio]]&lt;0.8,"Below 0.8",IF(tblRides[[#This Row],[supply_demand_ratio]]&lt;1,"Between 0.8-1.0",IF(tblRides[[#This Row],[supply_demand_ratio]]&lt;=1.2,"Between 1.0-1.2","Above 1.2")))</f>
        <v>Above 1.2</v>
      </c>
    </row>
    <row r="3311" spans="1:25" x14ac:dyDescent="0.3">
      <c r="A3311" t="s">
        <v>3366</v>
      </c>
      <c r="B3311" s="1">
        <v>46052.195833333331</v>
      </c>
      <c r="C3311" s="2">
        <v>46052</v>
      </c>
      <c r="D3311">
        <v>4</v>
      </c>
      <c r="E3311" t="s">
        <v>62</v>
      </c>
      <c r="F3311" t="s">
        <v>34</v>
      </c>
      <c r="G3311">
        <v>8.8000000000000007</v>
      </c>
      <c r="H3311">
        <v>189.41</v>
      </c>
      <c r="J3311">
        <v>1</v>
      </c>
      <c r="K3311">
        <v>2</v>
      </c>
      <c r="L3311">
        <v>3.7</v>
      </c>
      <c r="M3311">
        <v>54</v>
      </c>
      <c r="N3311" t="s">
        <v>41</v>
      </c>
      <c r="O3311">
        <v>1.9159999999999999</v>
      </c>
      <c r="P3311" t="s">
        <v>58</v>
      </c>
      <c r="Q3311" t="s">
        <v>59</v>
      </c>
      <c r="R3311">
        <v>4.97</v>
      </c>
      <c r="S3311">
        <v>0</v>
      </c>
      <c r="U3311">
        <v>1.7</v>
      </c>
      <c r="V3311" t="s">
        <v>159</v>
      </c>
      <c r="W3311" t="s">
        <v>31</v>
      </c>
      <c r="X3311">
        <v>0</v>
      </c>
      <c r="Y3311" t="str">
        <f>IF(tblRides[[#This Row],[supply_demand_ratio]]&lt;0.8,"Below 0.8",IF(tblRides[[#This Row],[supply_demand_ratio]]&lt;1,"Between 0.8-1.0",IF(tblRides[[#This Row],[supply_demand_ratio]]&lt;=1.2,"Between 1.0-1.2","Above 1.2")))</f>
        <v>Above 1.2</v>
      </c>
    </row>
    <row r="3312" spans="1:25" x14ac:dyDescent="0.3">
      <c r="A3312" t="s">
        <v>3367</v>
      </c>
      <c r="B3312" s="1">
        <v>46052.21597222222</v>
      </c>
      <c r="C3312" s="2">
        <v>46052</v>
      </c>
      <c r="D3312">
        <v>5</v>
      </c>
      <c r="E3312" t="s">
        <v>62</v>
      </c>
      <c r="F3312" t="s">
        <v>26</v>
      </c>
      <c r="G3312">
        <v>10.199999999999999</v>
      </c>
      <c r="H3312">
        <v>180.06</v>
      </c>
      <c r="I3312">
        <v>167.1</v>
      </c>
      <c r="J3312">
        <v>1</v>
      </c>
      <c r="K3312">
        <v>2.1</v>
      </c>
      <c r="L3312">
        <v>1.7</v>
      </c>
      <c r="M3312">
        <v>63</v>
      </c>
      <c r="N3312" t="s">
        <v>41</v>
      </c>
      <c r="O3312">
        <v>2.2000000000000002</v>
      </c>
      <c r="P3312" t="s">
        <v>28</v>
      </c>
      <c r="Q3312" t="s">
        <v>29</v>
      </c>
      <c r="R3312">
        <v>4.7300000000000004</v>
      </c>
      <c r="S3312">
        <v>33</v>
      </c>
      <c r="T3312">
        <v>-12.96</v>
      </c>
      <c r="U3312">
        <v>-0.4</v>
      </c>
      <c r="V3312" t="s">
        <v>159</v>
      </c>
      <c r="W3312" t="s">
        <v>31</v>
      </c>
      <c r="X3312">
        <v>1</v>
      </c>
      <c r="Y3312" t="str">
        <f>IF(tblRides[[#This Row],[supply_demand_ratio]]&lt;0.8,"Below 0.8",IF(tblRides[[#This Row],[supply_demand_ratio]]&lt;1,"Between 0.8-1.0",IF(tblRides[[#This Row],[supply_demand_ratio]]&lt;=1.2,"Between 1.0-1.2","Above 1.2")))</f>
        <v>Above 1.2</v>
      </c>
    </row>
    <row r="3313" spans="1:25" x14ac:dyDescent="0.3">
      <c r="A3313" t="s">
        <v>3368</v>
      </c>
      <c r="B3313" s="1">
        <v>46052.217361111114</v>
      </c>
      <c r="C3313" s="2">
        <v>46052</v>
      </c>
      <c r="D3313">
        <v>5</v>
      </c>
      <c r="E3313" t="s">
        <v>43</v>
      </c>
      <c r="F3313" t="s">
        <v>26</v>
      </c>
      <c r="G3313">
        <v>8.9</v>
      </c>
      <c r="H3313">
        <v>177.31</v>
      </c>
      <c r="J3313">
        <v>1</v>
      </c>
      <c r="K3313">
        <v>4.5999999999999996</v>
      </c>
      <c r="L3313">
        <v>8.1</v>
      </c>
      <c r="M3313">
        <v>70</v>
      </c>
      <c r="N3313" t="s">
        <v>41</v>
      </c>
      <c r="O3313">
        <v>2.008</v>
      </c>
      <c r="P3313" t="s">
        <v>37</v>
      </c>
      <c r="Q3313" t="s">
        <v>103</v>
      </c>
      <c r="R3313">
        <v>4.33</v>
      </c>
      <c r="S3313">
        <v>29</v>
      </c>
      <c r="U3313">
        <v>3.5</v>
      </c>
      <c r="V3313" t="s">
        <v>159</v>
      </c>
      <c r="W3313" t="s">
        <v>31</v>
      </c>
      <c r="X3313">
        <v>0</v>
      </c>
      <c r="Y3313" t="str">
        <f>IF(tblRides[[#This Row],[supply_demand_ratio]]&lt;0.8,"Below 0.8",IF(tblRides[[#This Row],[supply_demand_ratio]]&lt;1,"Between 0.8-1.0",IF(tblRides[[#This Row],[supply_demand_ratio]]&lt;=1.2,"Between 1.0-1.2","Above 1.2")))</f>
        <v>Above 1.2</v>
      </c>
    </row>
    <row r="3314" spans="1:25" x14ac:dyDescent="0.3">
      <c r="A3314" t="s">
        <v>3369</v>
      </c>
      <c r="B3314" s="1">
        <v>46052.229166666664</v>
      </c>
      <c r="C3314" s="2">
        <v>46052</v>
      </c>
      <c r="D3314">
        <v>5</v>
      </c>
      <c r="E3314" t="s">
        <v>25</v>
      </c>
      <c r="F3314" t="s">
        <v>26</v>
      </c>
      <c r="G3314">
        <v>6.9</v>
      </c>
      <c r="H3314">
        <v>156.01</v>
      </c>
      <c r="I3314">
        <v>152.63</v>
      </c>
      <c r="J3314">
        <v>1</v>
      </c>
      <c r="K3314">
        <v>4.3</v>
      </c>
      <c r="L3314">
        <v>3</v>
      </c>
      <c r="M3314">
        <v>113</v>
      </c>
      <c r="N3314" t="s">
        <v>27</v>
      </c>
      <c r="O3314">
        <v>1.0229999999999999</v>
      </c>
      <c r="P3314" t="s">
        <v>28</v>
      </c>
      <c r="Q3314" t="s">
        <v>29</v>
      </c>
      <c r="R3314">
        <v>5</v>
      </c>
      <c r="S3314">
        <v>7</v>
      </c>
      <c r="T3314">
        <v>-3.38</v>
      </c>
      <c r="U3314">
        <v>-1.3</v>
      </c>
      <c r="V3314" t="s">
        <v>159</v>
      </c>
      <c r="W3314" t="s">
        <v>31</v>
      </c>
      <c r="X3314">
        <v>1</v>
      </c>
      <c r="Y3314" t="str">
        <f>IF(tblRides[[#This Row],[supply_demand_ratio]]&lt;0.8,"Below 0.8",IF(tblRides[[#This Row],[supply_demand_ratio]]&lt;1,"Between 0.8-1.0",IF(tblRides[[#This Row],[supply_demand_ratio]]&lt;=1.2,"Between 1.0-1.2","Above 1.2")))</f>
        <v>Between 1.0-1.2</v>
      </c>
    </row>
    <row r="3315" spans="1:25" x14ac:dyDescent="0.3">
      <c r="A3315" t="s">
        <v>3370</v>
      </c>
      <c r="B3315" s="1">
        <v>46052.236111111109</v>
      </c>
      <c r="C3315" s="2">
        <v>46052</v>
      </c>
      <c r="D3315">
        <v>5</v>
      </c>
      <c r="E3315" t="s">
        <v>43</v>
      </c>
      <c r="F3315" t="s">
        <v>34</v>
      </c>
      <c r="G3315">
        <v>4.9000000000000004</v>
      </c>
      <c r="H3315">
        <v>104.83</v>
      </c>
      <c r="I3315">
        <v>100.11</v>
      </c>
      <c r="J3315">
        <v>1</v>
      </c>
      <c r="K3315">
        <v>5.2</v>
      </c>
      <c r="L3315">
        <v>4.2</v>
      </c>
      <c r="M3315">
        <v>78</v>
      </c>
      <c r="N3315" t="s">
        <v>41</v>
      </c>
      <c r="O3315">
        <v>2.2000000000000002</v>
      </c>
      <c r="P3315" t="s">
        <v>28</v>
      </c>
      <c r="Q3315" t="s">
        <v>29</v>
      </c>
      <c r="R3315">
        <v>4.4000000000000004</v>
      </c>
      <c r="S3315">
        <v>0</v>
      </c>
      <c r="T3315">
        <v>-4.72</v>
      </c>
      <c r="U3315">
        <v>-1</v>
      </c>
      <c r="V3315" t="s">
        <v>159</v>
      </c>
      <c r="W3315" t="s">
        <v>45</v>
      </c>
      <c r="X3315">
        <v>1</v>
      </c>
      <c r="Y3315" t="str">
        <f>IF(tblRides[[#This Row],[supply_demand_ratio]]&lt;0.8,"Below 0.8",IF(tblRides[[#This Row],[supply_demand_ratio]]&lt;1,"Between 0.8-1.0",IF(tblRides[[#This Row],[supply_demand_ratio]]&lt;=1.2,"Between 1.0-1.2","Above 1.2")))</f>
        <v>Above 1.2</v>
      </c>
    </row>
    <row r="3316" spans="1:25" x14ac:dyDescent="0.3">
      <c r="A3316" t="s">
        <v>3371</v>
      </c>
      <c r="B3316" s="1">
        <v>46052.238888888889</v>
      </c>
      <c r="C3316" s="2">
        <v>46052</v>
      </c>
      <c r="D3316">
        <v>5</v>
      </c>
      <c r="E3316" t="s">
        <v>25</v>
      </c>
      <c r="F3316" t="s">
        <v>34</v>
      </c>
      <c r="G3316">
        <v>6.5</v>
      </c>
      <c r="H3316">
        <v>141.28</v>
      </c>
      <c r="I3316">
        <v>133.97999999999999</v>
      </c>
      <c r="J3316">
        <v>1</v>
      </c>
      <c r="K3316">
        <v>5.0999999999999996</v>
      </c>
      <c r="L3316">
        <v>5.8</v>
      </c>
      <c r="M3316">
        <v>134</v>
      </c>
      <c r="N3316" t="s">
        <v>27</v>
      </c>
      <c r="O3316">
        <v>1.038</v>
      </c>
      <c r="P3316" t="s">
        <v>28</v>
      </c>
      <c r="Q3316" t="s">
        <v>29</v>
      </c>
      <c r="R3316">
        <v>4.96</v>
      </c>
      <c r="S3316">
        <v>0</v>
      </c>
      <c r="T3316">
        <v>-7.3</v>
      </c>
      <c r="U3316">
        <v>0.7</v>
      </c>
      <c r="V3316" t="s">
        <v>159</v>
      </c>
      <c r="W3316" t="s">
        <v>45</v>
      </c>
      <c r="X3316">
        <v>1</v>
      </c>
      <c r="Y3316" t="str">
        <f>IF(tblRides[[#This Row],[supply_demand_ratio]]&lt;0.8,"Below 0.8",IF(tblRides[[#This Row],[supply_demand_ratio]]&lt;1,"Between 0.8-1.0",IF(tblRides[[#This Row],[supply_demand_ratio]]&lt;=1.2,"Between 1.0-1.2","Above 1.2")))</f>
        <v>Between 1.0-1.2</v>
      </c>
    </row>
    <row r="3317" spans="1:25" x14ac:dyDescent="0.3">
      <c r="A3317" t="s">
        <v>3372</v>
      </c>
      <c r="B3317" s="1">
        <v>46052.251388888886</v>
      </c>
      <c r="C3317" s="2">
        <v>46052</v>
      </c>
      <c r="D3317">
        <v>6</v>
      </c>
      <c r="E3317" t="s">
        <v>33</v>
      </c>
      <c r="F3317" t="s">
        <v>26</v>
      </c>
      <c r="G3317">
        <v>2.6</v>
      </c>
      <c r="H3317">
        <v>93.61</v>
      </c>
      <c r="I3317">
        <v>94.88</v>
      </c>
      <c r="J3317">
        <v>1.1000000000000001</v>
      </c>
      <c r="K3317">
        <v>5.3</v>
      </c>
      <c r="L3317">
        <v>3.3</v>
      </c>
      <c r="M3317">
        <v>91</v>
      </c>
      <c r="N3317" t="s">
        <v>41</v>
      </c>
      <c r="O3317">
        <v>1.2529999999999999</v>
      </c>
      <c r="P3317" t="s">
        <v>28</v>
      </c>
      <c r="Q3317" t="s">
        <v>29</v>
      </c>
      <c r="R3317">
        <v>4.7</v>
      </c>
      <c r="S3317">
        <v>4</v>
      </c>
      <c r="T3317">
        <v>1.27</v>
      </c>
      <c r="U3317">
        <v>-2</v>
      </c>
      <c r="V3317" t="s">
        <v>159</v>
      </c>
      <c r="W3317" t="s">
        <v>45</v>
      </c>
      <c r="X3317">
        <v>1</v>
      </c>
      <c r="Y3317" t="str">
        <f>IF(tblRides[[#This Row],[supply_demand_ratio]]&lt;0.8,"Below 0.8",IF(tblRides[[#This Row],[supply_demand_ratio]]&lt;1,"Between 0.8-1.0",IF(tblRides[[#This Row],[supply_demand_ratio]]&lt;=1.2,"Between 1.0-1.2","Above 1.2")))</f>
        <v>Above 1.2</v>
      </c>
    </row>
    <row r="3318" spans="1:25" x14ac:dyDescent="0.3">
      <c r="A3318" t="s">
        <v>3373</v>
      </c>
      <c r="B3318" s="1">
        <v>46052.257638888892</v>
      </c>
      <c r="C3318" s="2">
        <v>46052</v>
      </c>
      <c r="D3318">
        <v>6</v>
      </c>
      <c r="E3318" t="s">
        <v>62</v>
      </c>
      <c r="F3318" t="s">
        <v>34</v>
      </c>
      <c r="G3318">
        <v>6.9</v>
      </c>
      <c r="H3318">
        <v>153.08000000000001</v>
      </c>
      <c r="I3318">
        <v>154.84</v>
      </c>
      <c r="J3318">
        <v>1</v>
      </c>
      <c r="K3318">
        <v>3.2</v>
      </c>
      <c r="L3318">
        <v>1.4</v>
      </c>
      <c r="M3318">
        <v>64</v>
      </c>
      <c r="N3318" t="s">
        <v>41</v>
      </c>
      <c r="O3318">
        <v>2.2000000000000002</v>
      </c>
      <c r="P3318" t="s">
        <v>28</v>
      </c>
      <c r="Q3318" t="s">
        <v>29</v>
      </c>
      <c r="R3318">
        <v>5</v>
      </c>
      <c r="S3318">
        <v>0</v>
      </c>
      <c r="T3318">
        <v>1.76</v>
      </c>
      <c r="U3318">
        <v>-1.8</v>
      </c>
      <c r="V3318" t="s">
        <v>159</v>
      </c>
      <c r="W3318" t="s">
        <v>31</v>
      </c>
      <c r="X3318">
        <v>1</v>
      </c>
      <c r="Y3318" t="str">
        <f>IF(tblRides[[#This Row],[supply_demand_ratio]]&lt;0.8,"Below 0.8",IF(tblRides[[#This Row],[supply_demand_ratio]]&lt;1,"Between 0.8-1.0",IF(tblRides[[#This Row],[supply_demand_ratio]]&lt;=1.2,"Between 1.0-1.2","Above 1.2")))</f>
        <v>Above 1.2</v>
      </c>
    </row>
    <row r="3319" spans="1:25" x14ac:dyDescent="0.3">
      <c r="A3319" t="s">
        <v>3374</v>
      </c>
      <c r="B3319" s="1">
        <v>46052.272916666669</v>
      </c>
      <c r="C3319" s="2">
        <v>46052</v>
      </c>
      <c r="D3319">
        <v>6</v>
      </c>
      <c r="E3319" t="s">
        <v>36</v>
      </c>
      <c r="F3319" t="s">
        <v>26</v>
      </c>
      <c r="G3319">
        <v>4.3</v>
      </c>
      <c r="H3319">
        <v>122.96</v>
      </c>
      <c r="I3319">
        <v>125.47</v>
      </c>
      <c r="J3319">
        <v>1.1000000000000001</v>
      </c>
      <c r="K3319">
        <v>7.2</v>
      </c>
      <c r="L3319">
        <v>12.6</v>
      </c>
      <c r="M3319">
        <v>128</v>
      </c>
      <c r="N3319" t="s">
        <v>41</v>
      </c>
      <c r="O3319">
        <v>1.5529999999999999</v>
      </c>
      <c r="P3319" t="s">
        <v>28</v>
      </c>
      <c r="Q3319" t="s">
        <v>29</v>
      </c>
      <c r="R3319">
        <v>5</v>
      </c>
      <c r="S3319">
        <v>11</v>
      </c>
      <c r="T3319">
        <v>2.5099999999999998</v>
      </c>
      <c r="U3319">
        <v>5.4</v>
      </c>
      <c r="V3319" t="s">
        <v>159</v>
      </c>
      <c r="W3319" t="s">
        <v>45</v>
      </c>
      <c r="X3319">
        <v>1</v>
      </c>
      <c r="Y3319" t="str">
        <f>IF(tblRides[[#This Row],[supply_demand_ratio]]&lt;0.8,"Below 0.8",IF(tblRides[[#This Row],[supply_demand_ratio]]&lt;1,"Between 0.8-1.0",IF(tblRides[[#This Row],[supply_demand_ratio]]&lt;=1.2,"Between 1.0-1.2","Above 1.2")))</f>
        <v>Above 1.2</v>
      </c>
    </row>
    <row r="3320" spans="1:25" x14ac:dyDescent="0.3">
      <c r="A3320" t="s">
        <v>3375</v>
      </c>
      <c r="B3320" s="1">
        <v>46052.280555555553</v>
      </c>
      <c r="C3320" s="2">
        <v>46052</v>
      </c>
      <c r="D3320">
        <v>6</v>
      </c>
      <c r="E3320" t="s">
        <v>43</v>
      </c>
      <c r="F3320" t="s">
        <v>26</v>
      </c>
      <c r="G3320">
        <v>1.2</v>
      </c>
      <c r="H3320">
        <v>62.32</v>
      </c>
      <c r="I3320">
        <v>61.92</v>
      </c>
      <c r="J3320">
        <v>1.1000000000000001</v>
      </c>
      <c r="K3320">
        <v>2.2000000000000002</v>
      </c>
      <c r="L3320">
        <v>1</v>
      </c>
      <c r="M3320">
        <v>59</v>
      </c>
      <c r="N3320" t="s">
        <v>41</v>
      </c>
      <c r="O3320">
        <v>1.276</v>
      </c>
      <c r="P3320" t="s">
        <v>28</v>
      </c>
      <c r="Q3320" t="s">
        <v>29</v>
      </c>
      <c r="R3320">
        <v>4.8499999999999996</v>
      </c>
      <c r="S3320">
        <v>107</v>
      </c>
      <c r="T3320">
        <v>-0.4</v>
      </c>
      <c r="U3320">
        <v>-1.2</v>
      </c>
      <c r="V3320" t="s">
        <v>159</v>
      </c>
      <c r="W3320" t="s">
        <v>31</v>
      </c>
      <c r="X3320">
        <v>1</v>
      </c>
      <c r="Y3320" t="str">
        <f>IF(tblRides[[#This Row],[supply_demand_ratio]]&lt;0.8,"Below 0.8",IF(tblRides[[#This Row],[supply_demand_ratio]]&lt;1,"Between 0.8-1.0",IF(tblRides[[#This Row],[supply_demand_ratio]]&lt;=1.2,"Between 1.0-1.2","Above 1.2")))</f>
        <v>Above 1.2</v>
      </c>
    </row>
    <row r="3321" spans="1:25" x14ac:dyDescent="0.3">
      <c r="A3321" t="s">
        <v>3376</v>
      </c>
      <c r="B3321" s="1">
        <v>46052.285416666666</v>
      </c>
      <c r="C3321" s="2">
        <v>46052</v>
      </c>
      <c r="D3321">
        <v>6</v>
      </c>
      <c r="E3321" t="s">
        <v>43</v>
      </c>
      <c r="F3321" t="s">
        <v>34</v>
      </c>
      <c r="G3321">
        <v>2.2999999999999998</v>
      </c>
      <c r="H3321">
        <v>73.92</v>
      </c>
      <c r="J3321">
        <v>1</v>
      </c>
      <c r="K3321">
        <v>3.9</v>
      </c>
      <c r="L3321">
        <v>6.4</v>
      </c>
      <c r="M3321">
        <v>50</v>
      </c>
      <c r="N3321" t="s">
        <v>41</v>
      </c>
      <c r="O3321">
        <v>1.0569999999999999</v>
      </c>
      <c r="P3321" t="s">
        <v>58</v>
      </c>
      <c r="Q3321" t="s">
        <v>88</v>
      </c>
      <c r="R3321">
        <v>4.71</v>
      </c>
      <c r="S3321">
        <v>0</v>
      </c>
      <c r="U3321">
        <v>2.5</v>
      </c>
      <c r="V3321" t="s">
        <v>159</v>
      </c>
      <c r="W3321" t="s">
        <v>31</v>
      </c>
      <c r="X3321">
        <v>0</v>
      </c>
      <c r="Y3321" t="str">
        <f>IF(tblRides[[#This Row],[supply_demand_ratio]]&lt;0.8,"Below 0.8",IF(tblRides[[#This Row],[supply_demand_ratio]]&lt;1,"Between 0.8-1.0",IF(tblRides[[#This Row],[supply_demand_ratio]]&lt;=1.2,"Between 1.0-1.2","Above 1.2")))</f>
        <v>Between 1.0-1.2</v>
      </c>
    </row>
    <row r="3322" spans="1:25" x14ac:dyDescent="0.3">
      <c r="A3322" t="s">
        <v>3377</v>
      </c>
      <c r="B3322" s="1">
        <v>46052.302083333336</v>
      </c>
      <c r="C3322" s="2">
        <v>46052</v>
      </c>
      <c r="D3322">
        <v>7</v>
      </c>
      <c r="E3322" t="s">
        <v>25</v>
      </c>
      <c r="F3322" t="s">
        <v>26</v>
      </c>
      <c r="G3322">
        <v>10.1</v>
      </c>
      <c r="H3322">
        <v>179.98</v>
      </c>
      <c r="I3322">
        <v>180.78</v>
      </c>
      <c r="J3322">
        <v>1</v>
      </c>
      <c r="K3322">
        <v>4.8</v>
      </c>
      <c r="L3322">
        <v>3.1</v>
      </c>
      <c r="M3322">
        <v>123</v>
      </c>
      <c r="N3322" t="s">
        <v>27</v>
      </c>
      <c r="O3322">
        <v>1.0640000000000001</v>
      </c>
      <c r="P3322" t="s">
        <v>28</v>
      </c>
      <c r="Q3322" t="s">
        <v>29</v>
      </c>
      <c r="R3322">
        <v>5</v>
      </c>
      <c r="S3322">
        <v>3</v>
      </c>
      <c r="T3322">
        <v>0.8</v>
      </c>
      <c r="U3322">
        <v>-1.7</v>
      </c>
      <c r="V3322" t="s">
        <v>159</v>
      </c>
      <c r="W3322" t="s">
        <v>31</v>
      </c>
      <c r="X3322">
        <v>1</v>
      </c>
      <c r="Y3322" t="str">
        <f>IF(tblRides[[#This Row],[supply_demand_ratio]]&lt;0.8,"Below 0.8",IF(tblRides[[#This Row],[supply_demand_ratio]]&lt;1,"Between 0.8-1.0",IF(tblRides[[#This Row],[supply_demand_ratio]]&lt;=1.2,"Between 1.0-1.2","Above 1.2")))</f>
        <v>Between 1.0-1.2</v>
      </c>
    </row>
    <row r="3323" spans="1:25" x14ac:dyDescent="0.3">
      <c r="A3323" t="s">
        <v>3378</v>
      </c>
      <c r="B3323" s="1">
        <v>46052.320138888892</v>
      </c>
      <c r="C3323" s="2">
        <v>46052</v>
      </c>
      <c r="D3323">
        <v>7</v>
      </c>
      <c r="E3323" t="s">
        <v>33</v>
      </c>
      <c r="F3323" t="s">
        <v>26</v>
      </c>
      <c r="G3323">
        <v>1.3</v>
      </c>
      <c r="H3323">
        <v>67.66</v>
      </c>
      <c r="I3323">
        <v>67.12</v>
      </c>
      <c r="J3323">
        <v>1.1000000000000001</v>
      </c>
      <c r="K3323">
        <v>6.1</v>
      </c>
      <c r="L3323">
        <v>6.5</v>
      </c>
      <c r="M3323">
        <v>88</v>
      </c>
      <c r="N3323" t="s">
        <v>41</v>
      </c>
      <c r="O3323">
        <v>1.3680000000000001</v>
      </c>
      <c r="P3323" t="s">
        <v>28</v>
      </c>
      <c r="Q3323" t="s">
        <v>29</v>
      </c>
      <c r="R3323">
        <v>4.75</v>
      </c>
      <c r="S3323">
        <v>4</v>
      </c>
      <c r="T3323">
        <v>-0.54</v>
      </c>
      <c r="U3323">
        <v>0.4</v>
      </c>
      <c r="V3323" t="s">
        <v>159</v>
      </c>
      <c r="W3323" t="s">
        <v>45</v>
      </c>
      <c r="X3323">
        <v>1</v>
      </c>
      <c r="Y3323" t="str">
        <f>IF(tblRides[[#This Row],[supply_demand_ratio]]&lt;0.8,"Below 0.8",IF(tblRides[[#This Row],[supply_demand_ratio]]&lt;1,"Between 0.8-1.0",IF(tblRides[[#This Row],[supply_demand_ratio]]&lt;=1.2,"Between 1.0-1.2","Above 1.2")))</f>
        <v>Above 1.2</v>
      </c>
    </row>
    <row r="3324" spans="1:25" x14ac:dyDescent="0.3">
      <c r="A3324" t="s">
        <v>3379</v>
      </c>
      <c r="B3324" s="1">
        <v>46052.323611111111</v>
      </c>
      <c r="C3324" s="2">
        <v>46052</v>
      </c>
      <c r="D3324">
        <v>7</v>
      </c>
      <c r="E3324" t="s">
        <v>25</v>
      </c>
      <c r="F3324" t="s">
        <v>26</v>
      </c>
      <c r="G3324">
        <v>6.2</v>
      </c>
      <c r="H3324">
        <v>157.68</v>
      </c>
      <c r="J3324">
        <v>1.1000000000000001</v>
      </c>
      <c r="K3324">
        <v>3</v>
      </c>
      <c r="L3324">
        <v>4.9000000000000004</v>
      </c>
      <c r="M3324">
        <v>139</v>
      </c>
      <c r="N3324" t="s">
        <v>27</v>
      </c>
      <c r="O3324">
        <v>1.085</v>
      </c>
      <c r="P3324" t="s">
        <v>58</v>
      </c>
      <c r="Q3324" t="s">
        <v>108</v>
      </c>
      <c r="R3324">
        <v>4.83</v>
      </c>
      <c r="S3324">
        <v>1</v>
      </c>
      <c r="U3324">
        <v>1.9</v>
      </c>
      <c r="V3324" t="s">
        <v>159</v>
      </c>
      <c r="W3324" t="s">
        <v>31</v>
      </c>
      <c r="X3324">
        <v>0</v>
      </c>
      <c r="Y3324" t="str">
        <f>IF(tblRides[[#This Row],[supply_demand_ratio]]&lt;0.8,"Below 0.8",IF(tblRides[[#This Row],[supply_demand_ratio]]&lt;1,"Between 0.8-1.0",IF(tblRides[[#This Row],[supply_demand_ratio]]&lt;=1.2,"Between 1.0-1.2","Above 1.2")))</f>
        <v>Between 1.0-1.2</v>
      </c>
    </row>
    <row r="3325" spans="1:25" x14ac:dyDescent="0.3">
      <c r="A3325" t="s">
        <v>3380</v>
      </c>
      <c r="B3325" s="1">
        <v>46052.329861111109</v>
      </c>
      <c r="C3325" s="2">
        <v>46052</v>
      </c>
      <c r="D3325">
        <v>7</v>
      </c>
      <c r="E3325" t="s">
        <v>62</v>
      </c>
      <c r="F3325" t="s">
        <v>26</v>
      </c>
      <c r="G3325">
        <v>4.0999999999999996</v>
      </c>
      <c r="H3325">
        <v>96.08</v>
      </c>
      <c r="I3325">
        <v>91.2</v>
      </c>
      <c r="J3325">
        <v>1</v>
      </c>
      <c r="K3325">
        <v>4.5999999999999996</v>
      </c>
      <c r="L3325">
        <v>5.7</v>
      </c>
      <c r="M3325">
        <v>57</v>
      </c>
      <c r="N3325" t="s">
        <v>41</v>
      </c>
      <c r="O3325">
        <v>1.4770000000000001</v>
      </c>
      <c r="P3325" t="s">
        <v>28</v>
      </c>
      <c r="Q3325" t="s">
        <v>29</v>
      </c>
      <c r="R3325">
        <v>4.76</v>
      </c>
      <c r="S3325">
        <v>1</v>
      </c>
      <c r="T3325">
        <v>-4.88</v>
      </c>
      <c r="U3325">
        <v>1.1000000000000001</v>
      </c>
      <c r="V3325" t="s">
        <v>159</v>
      </c>
      <c r="W3325" t="s">
        <v>31</v>
      </c>
      <c r="X3325">
        <v>1</v>
      </c>
      <c r="Y3325" t="str">
        <f>IF(tblRides[[#This Row],[supply_demand_ratio]]&lt;0.8,"Below 0.8",IF(tblRides[[#This Row],[supply_demand_ratio]]&lt;1,"Between 0.8-1.0",IF(tblRides[[#This Row],[supply_demand_ratio]]&lt;=1.2,"Between 1.0-1.2","Above 1.2")))</f>
        <v>Above 1.2</v>
      </c>
    </row>
    <row r="3326" spans="1:25" x14ac:dyDescent="0.3">
      <c r="A3326" t="s">
        <v>3381</v>
      </c>
      <c r="B3326" s="1">
        <v>46052.336111111108</v>
      </c>
      <c r="C3326" s="2">
        <v>46052</v>
      </c>
      <c r="D3326">
        <v>8</v>
      </c>
      <c r="E3326" t="s">
        <v>36</v>
      </c>
      <c r="F3326" t="s">
        <v>26</v>
      </c>
      <c r="G3326">
        <v>2.2999999999999998</v>
      </c>
      <c r="H3326">
        <v>100.89</v>
      </c>
      <c r="J3326">
        <v>1.3</v>
      </c>
      <c r="K3326">
        <v>8.5</v>
      </c>
      <c r="L3326">
        <v>6.9</v>
      </c>
      <c r="M3326">
        <v>109</v>
      </c>
      <c r="N3326" t="s">
        <v>27</v>
      </c>
      <c r="O3326">
        <v>0.86599999999999999</v>
      </c>
      <c r="P3326" t="s">
        <v>58</v>
      </c>
      <c r="Q3326" t="s">
        <v>88</v>
      </c>
      <c r="R3326">
        <v>4.58</v>
      </c>
      <c r="S3326">
        <v>8</v>
      </c>
      <c r="U3326">
        <v>-1.6</v>
      </c>
      <c r="V3326" t="s">
        <v>159</v>
      </c>
      <c r="W3326" t="s">
        <v>45</v>
      </c>
      <c r="X3326">
        <v>0</v>
      </c>
      <c r="Y3326" t="str">
        <f>IF(tblRides[[#This Row],[supply_demand_ratio]]&lt;0.8,"Below 0.8",IF(tblRides[[#This Row],[supply_demand_ratio]]&lt;1,"Between 0.8-1.0",IF(tblRides[[#This Row],[supply_demand_ratio]]&lt;=1.2,"Between 1.0-1.2","Above 1.2")))</f>
        <v>Between 0.8-1.0</v>
      </c>
    </row>
    <row r="3327" spans="1:25" x14ac:dyDescent="0.3">
      <c r="A3327" t="s">
        <v>3382</v>
      </c>
      <c r="B3327" s="1">
        <v>46052.342361111114</v>
      </c>
      <c r="C3327" s="2">
        <v>46052</v>
      </c>
      <c r="D3327">
        <v>8</v>
      </c>
      <c r="E3327" t="s">
        <v>25</v>
      </c>
      <c r="F3327" t="s">
        <v>26</v>
      </c>
      <c r="G3327">
        <v>11.4</v>
      </c>
      <c r="H3327">
        <v>238.15</v>
      </c>
      <c r="I3327">
        <v>225.88</v>
      </c>
      <c r="J3327">
        <v>1.2</v>
      </c>
      <c r="K3327">
        <v>6.2</v>
      </c>
      <c r="L3327">
        <v>9.8000000000000007</v>
      </c>
      <c r="M3327">
        <v>113</v>
      </c>
      <c r="N3327" t="s">
        <v>27</v>
      </c>
      <c r="O3327">
        <v>0.86299999999999999</v>
      </c>
      <c r="P3327" t="s">
        <v>28</v>
      </c>
      <c r="Q3327" t="s">
        <v>29</v>
      </c>
      <c r="R3327">
        <v>4.79</v>
      </c>
      <c r="S3327">
        <v>2</v>
      </c>
      <c r="T3327">
        <v>-12.27</v>
      </c>
      <c r="U3327">
        <v>3.6</v>
      </c>
      <c r="V3327" t="s">
        <v>159</v>
      </c>
      <c r="W3327" t="s">
        <v>45</v>
      </c>
      <c r="X3327">
        <v>1</v>
      </c>
      <c r="Y3327" t="str">
        <f>IF(tblRides[[#This Row],[supply_demand_ratio]]&lt;0.8,"Below 0.8",IF(tblRides[[#This Row],[supply_demand_ratio]]&lt;1,"Between 0.8-1.0",IF(tblRides[[#This Row],[supply_demand_ratio]]&lt;=1.2,"Between 1.0-1.2","Above 1.2")))</f>
        <v>Between 0.8-1.0</v>
      </c>
    </row>
    <row r="3328" spans="1:25" x14ac:dyDescent="0.3">
      <c r="A3328" t="s">
        <v>3383</v>
      </c>
      <c r="B3328" s="1">
        <v>46052.354166666664</v>
      </c>
      <c r="C3328" s="2">
        <v>46052</v>
      </c>
      <c r="D3328">
        <v>8</v>
      </c>
      <c r="E3328" t="s">
        <v>36</v>
      </c>
      <c r="F3328" t="s">
        <v>26</v>
      </c>
      <c r="G3328">
        <v>12.7</v>
      </c>
      <c r="H3328">
        <v>301.88</v>
      </c>
      <c r="J3328">
        <v>1.2</v>
      </c>
      <c r="K3328">
        <v>6.9</v>
      </c>
      <c r="M3328">
        <v>89</v>
      </c>
      <c r="N3328" t="s">
        <v>27</v>
      </c>
      <c r="O3328">
        <v>0.76900000000000002</v>
      </c>
      <c r="P3328" t="s">
        <v>82</v>
      </c>
      <c r="Q3328" t="s">
        <v>83</v>
      </c>
      <c r="R3328">
        <v>4.5599999999999996</v>
      </c>
      <c r="S3328">
        <v>38</v>
      </c>
      <c r="V3328" t="s">
        <v>159</v>
      </c>
      <c r="W3328" t="s">
        <v>45</v>
      </c>
      <c r="X3328">
        <v>0</v>
      </c>
      <c r="Y3328" t="str">
        <f>IF(tblRides[[#This Row],[supply_demand_ratio]]&lt;0.8,"Below 0.8",IF(tblRides[[#This Row],[supply_demand_ratio]]&lt;1,"Between 0.8-1.0",IF(tblRides[[#This Row],[supply_demand_ratio]]&lt;=1.2,"Between 1.0-1.2","Above 1.2")))</f>
        <v>Below 0.8</v>
      </c>
    </row>
    <row r="3329" spans="1:25" x14ac:dyDescent="0.3">
      <c r="A3329" t="s">
        <v>3384</v>
      </c>
      <c r="B3329" s="1">
        <v>46052.359027777777</v>
      </c>
      <c r="C3329" s="2">
        <v>46052</v>
      </c>
      <c r="D3329">
        <v>8</v>
      </c>
      <c r="E3329" t="s">
        <v>33</v>
      </c>
      <c r="F3329" t="s">
        <v>26</v>
      </c>
      <c r="G3329">
        <v>1.4</v>
      </c>
      <c r="H3329">
        <v>68.069999999999993</v>
      </c>
      <c r="I3329">
        <v>68.06</v>
      </c>
      <c r="J3329">
        <v>1.1000000000000001</v>
      </c>
      <c r="K3329">
        <v>4.5</v>
      </c>
      <c r="L3329">
        <v>1</v>
      </c>
      <c r="M3329">
        <v>89</v>
      </c>
      <c r="N3329" t="s">
        <v>27</v>
      </c>
      <c r="O3329">
        <v>0.98699999999999999</v>
      </c>
      <c r="P3329" t="s">
        <v>28</v>
      </c>
      <c r="Q3329" t="s">
        <v>29</v>
      </c>
      <c r="R3329">
        <v>4.87</v>
      </c>
      <c r="S3329">
        <v>24</v>
      </c>
      <c r="T3329">
        <v>-0.01</v>
      </c>
      <c r="U3329">
        <v>-3.5</v>
      </c>
      <c r="V3329" t="s">
        <v>159</v>
      </c>
      <c r="W3329" t="s">
        <v>31</v>
      </c>
      <c r="X3329">
        <v>1</v>
      </c>
      <c r="Y3329" t="str">
        <f>IF(tblRides[[#This Row],[supply_demand_ratio]]&lt;0.8,"Below 0.8",IF(tblRides[[#This Row],[supply_demand_ratio]]&lt;1,"Between 0.8-1.0",IF(tblRides[[#This Row],[supply_demand_ratio]]&lt;=1.2,"Between 1.0-1.2","Above 1.2")))</f>
        <v>Between 0.8-1.0</v>
      </c>
    </row>
    <row r="3330" spans="1:25" x14ac:dyDescent="0.3">
      <c r="A3330" t="s">
        <v>3385</v>
      </c>
      <c r="B3330" s="1">
        <v>46052.361111111109</v>
      </c>
      <c r="C3330" s="2">
        <v>46052</v>
      </c>
      <c r="D3330">
        <v>8</v>
      </c>
      <c r="E3330" t="s">
        <v>36</v>
      </c>
      <c r="F3330" t="s">
        <v>26</v>
      </c>
      <c r="G3330">
        <v>6.3</v>
      </c>
      <c r="H3330">
        <v>154.93</v>
      </c>
      <c r="J3330">
        <v>1.3</v>
      </c>
      <c r="K3330">
        <v>7.3</v>
      </c>
      <c r="L3330">
        <v>11</v>
      </c>
      <c r="M3330">
        <v>91</v>
      </c>
      <c r="N3330" t="s">
        <v>72</v>
      </c>
      <c r="O3330">
        <v>0.69099999999999995</v>
      </c>
      <c r="P3330" t="s">
        <v>58</v>
      </c>
      <c r="Q3330" t="s">
        <v>108</v>
      </c>
      <c r="R3330">
        <v>4.72</v>
      </c>
      <c r="S3330">
        <v>6</v>
      </c>
      <c r="U3330">
        <v>3.7</v>
      </c>
      <c r="V3330" t="s">
        <v>159</v>
      </c>
      <c r="W3330" t="s">
        <v>45</v>
      </c>
      <c r="X3330">
        <v>0</v>
      </c>
      <c r="Y3330" t="str">
        <f>IF(tblRides[[#This Row],[supply_demand_ratio]]&lt;0.8,"Below 0.8",IF(tblRides[[#This Row],[supply_demand_ratio]]&lt;1,"Between 0.8-1.0",IF(tblRides[[#This Row],[supply_demand_ratio]]&lt;=1.2,"Between 1.0-1.2","Above 1.2")))</f>
        <v>Below 0.8</v>
      </c>
    </row>
    <row r="3331" spans="1:25" x14ac:dyDescent="0.3">
      <c r="A3331" t="s">
        <v>3386</v>
      </c>
      <c r="B3331" s="1">
        <v>46052.388888888891</v>
      </c>
      <c r="C3331" s="2">
        <v>46052</v>
      </c>
      <c r="D3331">
        <v>9</v>
      </c>
      <c r="E3331" t="s">
        <v>43</v>
      </c>
      <c r="F3331" t="s">
        <v>26</v>
      </c>
      <c r="G3331">
        <v>4.5999999999999996</v>
      </c>
      <c r="H3331">
        <v>114.04</v>
      </c>
      <c r="I3331">
        <v>109.87</v>
      </c>
      <c r="J3331">
        <v>1.1000000000000001</v>
      </c>
      <c r="K3331">
        <v>6.3</v>
      </c>
      <c r="L3331">
        <v>7.3</v>
      </c>
      <c r="M3331">
        <v>51</v>
      </c>
      <c r="N3331" t="s">
        <v>27</v>
      </c>
      <c r="O3331">
        <v>0.82099999999999995</v>
      </c>
      <c r="P3331" t="s">
        <v>28</v>
      </c>
      <c r="Q3331" t="s">
        <v>29</v>
      </c>
      <c r="R3331">
        <v>4.6100000000000003</v>
      </c>
      <c r="S3331">
        <v>5</v>
      </c>
      <c r="T3331">
        <v>-4.17</v>
      </c>
      <c r="U3331">
        <v>1</v>
      </c>
      <c r="V3331" t="s">
        <v>159</v>
      </c>
      <c r="W3331" t="s">
        <v>45</v>
      </c>
      <c r="X3331">
        <v>1</v>
      </c>
      <c r="Y3331" t="str">
        <f>IF(tblRides[[#This Row],[supply_demand_ratio]]&lt;0.8,"Below 0.8",IF(tblRides[[#This Row],[supply_demand_ratio]]&lt;1,"Between 0.8-1.0",IF(tblRides[[#This Row],[supply_demand_ratio]]&lt;=1.2,"Between 1.0-1.2","Above 1.2")))</f>
        <v>Between 0.8-1.0</v>
      </c>
    </row>
    <row r="3332" spans="1:25" x14ac:dyDescent="0.3">
      <c r="A3332" t="s">
        <v>3387</v>
      </c>
      <c r="B3332" s="1">
        <v>46052.408333333333</v>
      </c>
      <c r="C3332" s="2">
        <v>46052</v>
      </c>
      <c r="D3332">
        <v>9</v>
      </c>
      <c r="E3332" t="s">
        <v>25</v>
      </c>
      <c r="F3332" t="s">
        <v>34</v>
      </c>
      <c r="G3332">
        <v>6.1</v>
      </c>
      <c r="H3332">
        <v>194.88</v>
      </c>
      <c r="I3332">
        <v>193.67</v>
      </c>
      <c r="J3332">
        <v>1.4</v>
      </c>
      <c r="K3332">
        <v>9.5</v>
      </c>
      <c r="L3332">
        <v>10.1</v>
      </c>
      <c r="M3332">
        <v>98</v>
      </c>
      <c r="N3332" t="s">
        <v>72</v>
      </c>
      <c r="O3332">
        <v>0.56799999999999995</v>
      </c>
      <c r="P3332" t="s">
        <v>28</v>
      </c>
      <c r="Q3332" t="s">
        <v>29</v>
      </c>
      <c r="R3332">
        <v>4.58</v>
      </c>
      <c r="S3332">
        <v>0</v>
      </c>
      <c r="T3332">
        <v>-1.21</v>
      </c>
      <c r="U3332">
        <v>0.6</v>
      </c>
      <c r="V3332" t="s">
        <v>159</v>
      </c>
      <c r="W3332" t="s">
        <v>45</v>
      </c>
      <c r="X3332">
        <v>1</v>
      </c>
      <c r="Y3332" t="str">
        <f>IF(tblRides[[#This Row],[supply_demand_ratio]]&lt;0.8,"Below 0.8",IF(tblRides[[#This Row],[supply_demand_ratio]]&lt;1,"Between 0.8-1.0",IF(tblRides[[#This Row],[supply_demand_ratio]]&lt;=1.2,"Between 1.0-1.2","Above 1.2")))</f>
        <v>Below 0.8</v>
      </c>
    </row>
    <row r="3333" spans="1:25" x14ac:dyDescent="0.3">
      <c r="A3333" t="s">
        <v>3388</v>
      </c>
      <c r="B3333" s="1">
        <v>46052.42083333333</v>
      </c>
      <c r="C3333" s="2">
        <v>46052</v>
      </c>
      <c r="D3333">
        <v>10</v>
      </c>
      <c r="E3333" t="s">
        <v>33</v>
      </c>
      <c r="F3333" t="s">
        <v>26</v>
      </c>
      <c r="G3333">
        <v>25.7</v>
      </c>
      <c r="H3333">
        <v>590.58000000000004</v>
      </c>
      <c r="I3333">
        <v>598.91999999999996</v>
      </c>
      <c r="J3333">
        <v>1.3</v>
      </c>
      <c r="K3333">
        <v>4.5</v>
      </c>
      <c r="L3333">
        <v>6.2</v>
      </c>
      <c r="M3333">
        <v>76</v>
      </c>
      <c r="N3333" t="s">
        <v>27</v>
      </c>
      <c r="O3333">
        <v>0.71699999999999997</v>
      </c>
      <c r="P3333" t="s">
        <v>28</v>
      </c>
      <c r="Q3333" t="s">
        <v>29</v>
      </c>
      <c r="R3333">
        <v>5</v>
      </c>
      <c r="S3333">
        <v>41</v>
      </c>
      <c r="T3333">
        <v>8.34</v>
      </c>
      <c r="U3333">
        <v>1.7</v>
      </c>
      <c r="V3333" t="s">
        <v>159</v>
      </c>
      <c r="W3333" t="s">
        <v>31</v>
      </c>
      <c r="X3333">
        <v>1</v>
      </c>
      <c r="Y3333" t="str">
        <f>IF(tblRides[[#This Row],[supply_demand_ratio]]&lt;0.8,"Below 0.8",IF(tblRides[[#This Row],[supply_demand_ratio]]&lt;1,"Between 0.8-1.0",IF(tblRides[[#This Row],[supply_demand_ratio]]&lt;=1.2,"Between 1.0-1.2","Above 1.2")))</f>
        <v>Below 0.8</v>
      </c>
    </row>
    <row r="3334" spans="1:25" x14ac:dyDescent="0.3">
      <c r="A3334" t="s">
        <v>3389</v>
      </c>
      <c r="B3334" s="1">
        <v>46052.422222222223</v>
      </c>
      <c r="C3334" s="2">
        <v>46052</v>
      </c>
      <c r="D3334">
        <v>10</v>
      </c>
      <c r="E3334" t="s">
        <v>25</v>
      </c>
      <c r="F3334" t="s">
        <v>26</v>
      </c>
      <c r="G3334">
        <v>4.2</v>
      </c>
      <c r="H3334">
        <v>122.69</v>
      </c>
      <c r="I3334">
        <v>123.73</v>
      </c>
      <c r="J3334">
        <v>1.2</v>
      </c>
      <c r="K3334">
        <v>7.7</v>
      </c>
      <c r="L3334">
        <v>3.7</v>
      </c>
      <c r="M3334">
        <v>110</v>
      </c>
      <c r="N3334" t="s">
        <v>72</v>
      </c>
      <c r="O3334">
        <v>0.65</v>
      </c>
      <c r="P3334" t="s">
        <v>28</v>
      </c>
      <c r="Q3334" t="s">
        <v>29</v>
      </c>
      <c r="R3334">
        <v>4.5</v>
      </c>
      <c r="S3334">
        <v>3</v>
      </c>
      <c r="T3334">
        <v>1.04</v>
      </c>
      <c r="U3334">
        <v>-4</v>
      </c>
      <c r="V3334" t="s">
        <v>159</v>
      </c>
      <c r="W3334" t="s">
        <v>45</v>
      </c>
      <c r="X3334">
        <v>1</v>
      </c>
      <c r="Y3334" t="str">
        <f>IF(tblRides[[#This Row],[supply_demand_ratio]]&lt;0.8,"Below 0.8",IF(tblRides[[#This Row],[supply_demand_ratio]]&lt;1,"Between 0.8-1.0",IF(tblRides[[#This Row],[supply_demand_ratio]]&lt;=1.2,"Between 1.0-1.2","Above 1.2")))</f>
        <v>Below 0.8</v>
      </c>
    </row>
    <row r="3335" spans="1:25" x14ac:dyDescent="0.3">
      <c r="A3335" t="s">
        <v>3390</v>
      </c>
      <c r="B3335" s="1">
        <v>46052.426388888889</v>
      </c>
      <c r="C3335" s="2">
        <v>46052</v>
      </c>
      <c r="D3335">
        <v>10</v>
      </c>
      <c r="E3335" t="s">
        <v>33</v>
      </c>
      <c r="F3335" t="s">
        <v>26</v>
      </c>
      <c r="G3335">
        <v>2.9</v>
      </c>
      <c r="H3335">
        <v>95.48</v>
      </c>
      <c r="I3335">
        <v>99.96</v>
      </c>
      <c r="J3335">
        <v>1.2</v>
      </c>
      <c r="K3335">
        <v>6.8</v>
      </c>
      <c r="L3335">
        <v>5.3</v>
      </c>
      <c r="M3335">
        <v>83</v>
      </c>
      <c r="N3335" t="s">
        <v>27</v>
      </c>
      <c r="O3335">
        <v>0.81</v>
      </c>
      <c r="P3335" t="s">
        <v>28</v>
      </c>
      <c r="Q3335" t="s">
        <v>29</v>
      </c>
      <c r="R3335">
        <v>4.78</v>
      </c>
      <c r="S3335">
        <v>3</v>
      </c>
      <c r="T3335">
        <v>4.4800000000000004</v>
      </c>
      <c r="U3335">
        <v>-1.5</v>
      </c>
      <c r="V3335" t="s">
        <v>159</v>
      </c>
      <c r="W3335" t="s">
        <v>45</v>
      </c>
      <c r="X3335">
        <v>1</v>
      </c>
      <c r="Y3335" t="str">
        <f>IF(tblRides[[#This Row],[supply_demand_ratio]]&lt;0.8,"Below 0.8",IF(tblRides[[#This Row],[supply_demand_ratio]]&lt;1,"Between 0.8-1.0",IF(tblRides[[#This Row],[supply_demand_ratio]]&lt;=1.2,"Between 1.0-1.2","Above 1.2")))</f>
        <v>Between 0.8-1.0</v>
      </c>
    </row>
    <row r="3336" spans="1:25" x14ac:dyDescent="0.3">
      <c r="A3336" t="s">
        <v>3391</v>
      </c>
      <c r="B3336" s="1">
        <v>46052.445138888892</v>
      </c>
      <c r="C3336" s="2">
        <v>46052</v>
      </c>
      <c r="D3336">
        <v>10</v>
      </c>
      <c r="E3336" t="s">
        <v>25</v>
      </c>
      <c r="F3336" t="s">
        <v>34</v>
      </c>
      <c r="G3336">
        <v>5.2</v>
      </c>
      <c r="H3336">
        <v>133.84</v>
      </c>
      <c r="J3336">
        <v>1.2</v>
      </c>
      <c r="K3336">
        <v>7.7</v>
      </c>
      <c r="L3336">
        <v>9.1</v>
      </c>
      <c r="M3336">
        <v>116</v>
      </c>
      <c r="N3336" t="s">
        <v>27</v>
      </c>
      <c r="O3336">
        <v>0.88900000000000001</v>
      </c>
      <c r="P3336" t="s">
        <v>58</v>
      </c>
      <c r="Q3336" t="s">
        <v>108</v>
      </c>
      <c r="R3336">
        <v>4.4800000000000004</v>
      </c>
      <c r="S3336">
        <v>0</v>
      </c>
      <c r="U3336">
        <v>1.4</v>
      </c>
      <c r="V3336" t="s">
        <v>159</v>
      </c>
      <c r="W3336" t="s">
        <v>45</v>
      </c>
      <c r="X3336">
        <v>0</v>
      </c>
      <c r="Y3336" t="str">
        <f>IF(tblRides[[#This Row],[supply_demand_ratio]]&lt;0.8,"Below 0.8",IF(tblRides[[#This Row],[supply_demand_ratio]]&lt;1,"Between 0.8-1.0",IF(tblRides[[#This Row],[supply_demand_ratio]]&lt;=1.2,"Between 1.0-1.2","Above 1.2")))</f>
        <v>Between 0.8-1.0</v>
      </c>
    </row>
    <row r="3337" spans="1:25" x14ac:dyDescent="0.3">
      <c r="A3337" t="s">
        <v>3392</v>
      </c>
      <c r="B3337" s="1">
        <v>46052.455555555556</v>
      </c>
      <c r="C3337" s="2">
        <v>46052</v>
      </c>
      <c r="D3337">
        <v>10</v>
      </c>
      <c r="E3337" t="s">
        <v>36</v>
      </c>
      <c r="F3337" t="s">
        <v>26</v>
      </c>
      <c r="G3337">
        <v>7.2</v>
      </c>
      <c r="H3337">
        <v>213.46</v>
      </c>
      <c r="I3337">
        <v>231.37</v>
      </c>
      <c r="J3337">
        <v>1.3</v>
      </c>
      <c r="K3337">
        <v>9.3000000000000007</v>
      </c>
      <c r="L3337">
        <v>7.3</v>
      </c>
      <c r="M3337">
        <v>86</v>
      </c>
      <c r="N3337" t="s">
        <v>72</v>
      </c>
      <c r="O3337">
        <v>0.61399999999999999</v>
      </c>
      <c r="P3337" t="s">
        <v>28</v>
      </c>
      <c r="Q3337" t="s">
        <v>29</v>
      </c>
      <c r="R3337">
        <v>4.8099999999999996</v>
      </c>
      <c r="S3337">
        <v>11</v>
      </c>
      <c r="T3337">
        <v>17.91</v>
      </c>
      <c r="U3337">
        <v>-2</v>
      </c>
      <c r="V3337" t="s">
        <v>159</v>
      </c>
      <c r="W3337" t="s">
        <v>45</v>
      </c>
      <c r="X3337">
        <v>1</v>
      </c>
      <c r="Y3337" t="str">
        <f>IF(tblRides[[#This Row],[supply_demand_ratio]]&lt;0.8,"Below 0.8",IF(tblRides[[#This Row],[supply_demand_ratio]]&lt;1,"Between 0.8-1.0",IF(tblRides[[#This Row],[supply_demand_ratio]]&lt;=1.2,"Between 1.0-1.2","Above 1.2")))</f>
        <v>Below 0.8</v>
      </c>
    </row>
    <row r="3338" spans="1:25" x14ac:dyDescent="0.3">
      <c r="A3338" t="s">
        <v>3393</v>
      </c>
      <c r="B3338" s="1">
        <v>46052.461111111108</v>
      </c>
      <c r="C3338" s="2">
        <v>46052</v>
      </c>
      <c r="D3338">
        <v>11</v>
      </c>
      <c r="E3338" t="s">
        <v>36</v>
      </c>
      <c r="F3338" t="s">
        <v>26</v>
      </c>
      <c r="G3338">
        <v>4</v>
      </c>
      <c r="H3338">
        <v>106.55</v>
      </c>
      <c r="I3338">
        <v>108.76</v>
      </c>
      <c r="J3338">
        <v>1.1000000000000001</v>
      </c>
      <c r="K3338">
        <v>7.7</v>
      </c>
      <c r="L3338">
        <v>10.6</v>
      </c>
      <c r="M3338">
        <v>106</v>
      </c>
      <c r="N3338" t="s">
        <v>41</v>
      </c>
      <c r="O3338">
        <v>1.2370000000000001</v>
      </c>
      <c r="P3338" t="s">
        <v>28</v>
      </c>
      <c r="Q3338" t="s">
        <v>29</v>
      </c>
      <c r="R3338">
        <v>4.6500000000000004</v>
      </c>
      <c r="S3338">
        <v>4</v>
      </c>
      <c r="T3338">
        <v>2.21</v>
      </c>
      <c r="U3338">
        <v>2.9</v>
      </c>
      <c r="V3338" t="s">
        <v>159</v>
      </c>
      <c r="W3338" t="s">
        <v>45</v>
      </c>
      <c r="X3338">
        <v>1</v>
      </c>
      <c r="Y3338" t="str">
        <f>IF(tblRides[[#This Row],[supply_demand_ratio]]&lt;0.8,"Below 0.8",IF(tblRides[[#This Row],[supply_demand_ratio]]&lt;1,"Between 0.8-1.0",IF(tblRides[[#This Row],[supply_demand_ratio]]&lt;=1.2,"Between 1.0-1.2","Above 1.2")))</f>
        <v>Above 1.2</v>
      </c>
    </row>
    <row r="3339" spans="1:25" x14ac:dyDescent="0.3">
      <c r="A3339" t="s">
        <v>3394</v>
      </c>
      <c r="B3339" s="1">
        <v>46052.469444444447</v>
      </c>
      <c r="C3339" s="2">
        <v>46052</v>
      </c>
      <c r="D3339">
        <v>11</v>
      </c>
      <c r="E3339" t="s">
        <v>25</v>
      </c>
      <c r="F3339" t="s">
        <v>26</v>
      </c>
      <c r="G3339">
        <v>24.3</v>
      </c>
      <c r="H3339">
        <v>513.41999999999996</v>
      </c>
      <c r="I3339">
        <v>520.79</v>
      </c>
      <c r="J3339">
        <v>1.3</v>
      </c>
      <c r="K3339">
        <v>7.3</v>
      </c>
      <c r="L3339">
        <v>4.5</v>
      </c>
      <c r="M3339">
        <v>113</v>
      </c>
      <c r="N3339" t="s">
        <v>72</v>
      </c>
      <c r="O3339">
        <v>0.68799999999999994</v>
      </c>
      <c r="P3339" t="s">
        <v>28</v>
      </c>
      <c r="Q3339" t="s">
        <v>29</v>
      </c>
      <c r="R3339">
        <v>4.74</v>
      </c>
      <c r="S3339">
        <v>12</v>
      </c>
      <c r="T3339">
        <v>7.37</v>
      </c>
      <c r="U3339">
        <v>-2.8</v>
      </c>
      <c r="V3339" t="s">
        <v>159</v>
      </c>
      <c r="W3339" t="s">
        <v>45</v>
      </c>
      <c r="X3339">
        <v>1</v>
      </c>
      <c r="Y3339" t="str">
        <f>IF(tblRides[[#This Row],[supply_demand_ratio]]&lt;0.8,"Below 0.8",IF(tblRides[[#This Row],[supply_demand_ratio]]&lt;1,"Between 0.8-1.0",IF(tblRides[[#This Row],[supply_demand_ratio]]&lt;=1.2,"Between 1.0-1.2","Above 1.2")))</f>
        <v>Below 0.8</v>
      </c>
    </row>
    <row r="3340" spans="1:25" x14ac:dyDescent="0.3">
      <c r="A3340" t="s">
        <v>3395</v>
      </c>
      <c r="B3340" s="1">
        <v>46052.474305555559</v>
      </c>
      <c r="C3340" s="2">
        <v>46052</v>
      </c>
      <c r="D3340">
        <v>11</v>
      </c>
      <c r="E3340" t="s">
        <v>43</v>
      </c>
      <c r="F3340" t="s">
        <v>26</v>
      </c>
      <c r="G3340">
        <v>2.8</v>
      </c>
      <c r="H3340">
        <v>75.36</v>
      </c>
      <c r="I3340">
        <v>72.02</v>
      </c>
      <c r="J3340">
        <v>1</v>
      </c>
      <c r="K3340">
        <v>2</v>
      </c>
      <c r="L3340">
        <v>2.2999999999999998</v>
      </c>
      <c r="M3340">
        <v>65</v>
      </c>
      <c r="N3340" t="s">
        <v>41</v>
      </c>
      <c r="O3340">
        <v>1.855</v>
      </c>
      <c r="P3340" t="s">
        <v>28</v>
      </c>
      <c r="Q3340" t="s">
        <v>29</v>
      </c>
      <c r="R3340">
        <v>4.6399999999999997</v>
      </c>
      <c r="S3340">
        <v>52</v>
      </c>
      <c r="T3340">
        <v>-3.34</v>
      </c>
      <c r="U3340">
        <v>0.3</v>
      </c>
      <c r="V3340" t="s">
        <v>159</v>
      </c>
      <c r="W3340" t="s">
        <v>31</v>
      </c>
      <c r="X3340">
        <v>1</v>
      </c>
      <c r="Y3340" t="str">
        <f>IF(tblRides[[#This Row],[supply_demand_ratio]]&lt;0.8,"Below 0.8",IF(tblRides[[#This Row],[supply_demand_ratio]]&lt;1,"Between 0.8-1.0",IF(tblRides[[#This Row],[supply_demand_ratio]]&lt;=1.2,"Between 1.0-1.2","Above 1.2")))</f>
        <v>Above 1.2</v>
      </c>
    </row>
    <row r="3341" spans="1:25" x14ac:dyDescent="0.3">
      <c r="A3341" t="s">
        <v>3396</v>
      </c>
      <c r="B3341" s="1">
        <v>46052.475694444445</v>
      </c>
      <c r="C3341" s="2">
        <v>46052</v>
      </c>
      <c r="D3341">
        <v>11</v>
      </c>
      <c r="E3341" t="s">
        <v>36</v>
      </c>
      <c r="F3341" t="s">
        <v>26</v>
      </c>
      <c r="G3341">
        <v>9</v>
      </c>
      <c r="H3341">
        <v>185.25</v>
      </c>
      <c r="I3341">
        <v>187.74</v>
      </c>
      <c r="J3341">
        <v>1.1000000000000001</v>
      </c>
      <c r="K3341">
        <v>5.2</v>
      </c>
      <c r="L3341">
        <v>10.199999999999999</v>
      </c>
      <c r="M3341">
        <v>111</v>
      </c>
      <c r="N3341" t="s">
        <v>27</v>
      </c>
      <c r="O3341">
        <v>0.93300000000000005</v>
      </c>
      <c r="P3341" t="s">
        <v>28</v>
      </c>
      <c r="Q3341" t="s">
        <v>29</v>
      </c>
      <c r="R3341">
        <v>4.3</v>
      </c>
      <c r="S3341">
        <v>2</v>
      </c>
      <c r="T3341">
        <v>2.4900000000000002</v>
      </c>
      <c r="U3341">
        <v>5</v>
      </c>
      <c r="V3341" t="s">
        <v>159</v>
      </c>
      <c r="W3341" t="s">
        <v>45</v>
      </c>
      <c r="X3341">
        <v>1</v>
      </c>
      <c r="Y3341" t="str">
        <f>IF(tblRides[[#This Row],[supply_demand_ratio]]&lt;0.8,"Below 0.8",IF(tblRides[[#This Row],[supply_demand_ratio]]&lt;1,"Between 0.8-1.0",IF(tblRides[[#This Row],[supply_demand_ratio]]&lt;=1.2,"Between 1.0-1.2","Above 1.2")))</f>
        <v>Between 0.8-1.0</v>
      </c>
    </row>
    <row r="3342" spans="1:25" x14ac:dyDescent="0.3">
      <c r="A3342" t="s">
        <v>3397</v>
      </c>
      <c r="B3342" s="1">
        <v>46052.502083333333</v>
      </c>
      <c r="C3342" s="2">
        <v>46052</v>
      </c>
      <c r="D3342">
        <v>12</v>
      </c>
      <c r="E3342" t="s">
        <v>25</v>
      </c>
      <c r="F3342" t="s">
        <v>26</v>
      </c>
      <c r="G3342">
        <v>14.4</v>
      </c>
      <c r="H3342">
        <v>350.98</v>
      </c>
      <c r="J3342">
        <v>1.2</v>
      </c>
      <c r="K3342">
        <v>2</v>
      </c>
      <c r="L3342">
        <v>1</v>
      </c>
      <c r="M3342">
        <v>124</v>
      </c>
      <c r="N3342" t="s">
        <v>27</v>
      </c>
      <c r="O3342">
        <v>0.89600000000000002</v>
      </c>
      <c r="P3342" t="s">
        <v>58</v>
      </c>
      <c r="Q3342" t="s">
        <v>88</v>
      </c>
      <c r="R3342">
        <v>4.79</v>
      </c>
      <c r="S3342">
        <v>5</v>
      </c>
      <c r="U3342">
        <v>-1</v>
      </c>
      <c r="V3342" t="s">
        <v>159</v>
      </c>
      <c r="W3342" t="s">
        <v>31</v>
      </c>
      <c r="X3342">
        <v>0</v>
      </c>
      <c r="Y3342" t="str">
        <f>IF(tblRides[[#This Row],[supply_demand_ratio]]&lt;0.8,"Below 0.8",IF(tblRides[[#This Row],[supply_demand_ratio]]&lt;1,"Between 0.8-1.0",IF(tblRides[[#This Row],[supply_demand_ratio]]&lt;=1.2,"Between 1.0-1.2","Above 1.2")))</f>
        <v>Between 0.8-1.0</v>
      </c>
    </row>
    <row r="3343" spans="1:25" x14ac:dyDescent="0.3">
      <c r="A3343" t="s">
        <v>3398</v>
      </c>
      <c r="B3343" s="1">
        <v>46052.505555555559</v>
      </c>
      <c r="C3343" s="2">
        <v>46052</v>
      </c>
      <c r="D3343">
        <v>12</v>
      </c>
      <c r="E3343" t="s">
        <v>33</v>
      </c>
      <c r="F3343" t="s">
        <v>26</v>
      </c>
      <c r="G3343">
        <v>0.7</v>
      </c>
      <c r="H3343">
        <v>50.5</v>
      </c>
      <c r="I3343">
        <v>50.18</v>
      </c>
      <c r="J3343">
        <v>1</v>
      </c>
      <c r="K3343">
        <v>2</v>
      </c>
      <c r="L3343">
        <v>2.8</v>
      </c>
      <c r="M3343">
        <v>85</v>
      </c>
      <c r="N3343" t="s">
        <v>27</v>
      </c>
      <c r="O3343">
        <v>1.0669999999999999</v>
      </c>
      <c r="P3343" t="s">
        <v>28</v>
      </c>
      <c r="Q3343" t="s">
        <v>29</v>
      </c>
      <c r="R3343">
        <v>4.7699999999999996</v>
      </c>
      <c r="S3343">
        <v>2</v>
      </c>
      <c r="T3343">
        <v>-0.32</v>
      </c>
      <c r="U3343">
        <v>0.8</v>
      </c>
      <c r="V3343" t="s">
        <v>159</v>
      </c>
      <c r="W3343" t="s">
        <v>31</v>
      </c>
      <c r="X3343">
        <v>1</v>
      </c>
      <c r="Y3343" t="str">
        <f>IF(tblRides[[#This Row],[supply_demand_ratio]]&lt;0.8,"Below 0.8",IF(tblRides[[#This Row],[supply_demand_ratio]]&lt;1,"Between 0.8-1.0",IF(tblRides[[#This Row],[supply_demand_ratio]]&lt;=1.2,"Between 1.0-1.2","Above 1.2")))</f>
        <v>Between 1.0-1.2</v>
      </c>
    </row>
    <row r="3344" spans="1:25" x14ac:dyDescent="0.3">
      <c r="A3344" t="s">
        <v>3399</v>
      </c>
      <c r="B3344" s="1">
        <v>46052.512499999997</v>
      </c>
      <c r="C3344" s="2">
        <v>46052</v>
      </c>
      <c r="D3344">
        <v>12</v>
      </c>
      <c r="E3344" t="s">
        <v>33</v>
      </c>
      <c r="F3344" t="s">
        <v>34</v>
      </c>
      <c r="G3344">
        <v>7.7</v>
      </c>
      <c r="H3344">
        <v>163.47</v>
      </c>
      <c r="I3344">
        <v>165.33</v>
      </c>
      <c r="J3344">
        <v>1</v>
      </c>
      <c r="K3344">
        <v>3.1</v>
      </c>
      <c r="L3344">
        <v>1.2</v>
      </c>
      <c r="M3344">
        <v>94</v>
      </c>
      <c r="N3344" t="s">
        <v>41</v>
      </c>
      <c r="O3344">
        <v>1.929</v>
      </c>
      <c r="P3344" t="s">
        <v>28</v>
      </c>
      <c r="Q3344" t="s">
        <v>29</v>
      </c>
      <c r="R3344">
        <v>4.51</v>
      </c>
      <c r="S3344">
        <v>0</v>
      </c>
      <c r="T3344">
        <v>1.86</v>
      </c>
      <c r="U3344">
        <v>-1.9</v>
      </c>
      <c r="V3344" t="s">
        <v>159</v>
      </c>
      <c r="W3344" t="s">
        <v>31</v>
      </c>
      <c r="X3344">
        <v>1</v>
      </c>
      <c r="Y3344" t="str">
        <f>IF(tblRides[[#This Row],[supply_demand_ratio]]&lt;0.8,"Below 0.8",IF(tblRides[[#This Row],[supply_demand_ratio]]&lt;1,"Between 0.8-1.0",IF(tblRides[[#This Row],[supply_demand_ratio]]&lt;=1.2,"Between 1.0-1.2","Above 1.2")))</f>
        <v>Above 1.2</v>
      </c>
    </row>
    <row r="3345" spans="1:25" x14ac:dyDescent="0.3">
      <c r="A3345" t="s">
        <v>3400</v>
      </c>
      <c r="B3345" s="1">
        <v>46052.525000000001</v>
      </c>
      <c r="C3345" s="2">
        <v>46052</v>
      </c>
      <c r="D3345">
        <v>12</v>
      </c>
      <c r="E3345" t="s">
        <v>43</v>
      </c>
      <c r="F3345" t="s">
        <v>26</v>
      </c>
      <c r="G3345">
        <v>2.9</v>
      </c>
      <c r="H3345">
        <v>87.9</v>
      </c>
      <c r="I3345">
        <v>89.68</v>
      </c>
      <c r="J3345">
        <v>1</v>
      </c>
      <c r="K3345">
        <v>4.9000000000000004</v>
      </c>
      <c r="L3345">
        <v>1.1000000000000001</v>
      </c>
      <c r="M3345">
        <v>63</v>
      </c>
      <c r="N3345" t="s">
        <v>41</v>
      </c>
      <c r="O3345">
        <v>2.0009999999999999</v>
      </c>
      <c r="P3345" t="s">
        <v>28</v>
      </c>
      <c r="Q3345" t="s">
        <v>29</v>
      </c>
      <c r="R3345">
        <v>4.7300000000000004</v>
      </c>
      <c r="S3345">
        <v>6</v>
      </c>
      <c r="T3345">
        <v>1.78</v>
      </c>
      <c r="U3345">
        <v>-3.8</v>
      </c>
      <c r="V3345" t="s">
        <v>159</v>
      </c>
      <c r="W3345" t="s">
        <v>31</v>
      </c>
      <c r="X3345">
        <v>1</v>
      </c>
      <c r="Y3345" t="str">
        <f>IF(tblRides[[#This Row],[supply_demand_ratio]]&lt;0.8,"Below 0.8",IF(tblRides[[#This Row],[supply_demand_ratio]]&lt;1,"Between 0.8-1.0",IF(tblRides[[#This Row],[supply_demand_ratio]]&lt;=1.2,"Between 1.0-1.2","Above 1.2")))</f>
        <v>Above 1.2</v>
      </c>
    </row>
    <row r="3346" spans="1:25" x14ac:dyDescent="0.3">
      <c r="A3346" t="s">
        <v>3401</v>
      </c>
      <c r="B3346" s="1">
        <v>46052.526388888888</v>
      </c>
      <c r="C3346" s="2">
        <v>46052</v>
      </c>
      <c r="D3346">
        <v>12</v>
      </c>
      <c r="E3346" t="s">
        <v>36</v>
      </c>
      <c r="F3346" t="s">
        <v>26</v>
      </c>
      <c r="G3346">
        <v>2.2999999999999998</v>
      </c>
      <c r="H3346">
        <v>78.38</v>
      </c>
      <c r="I3346">
        <v>78.87</v>
      </c>
      <c r="J3346">
        <v>1</v>
      </c>
      <c r="K3346">
        <v>2.2000000000000002</v>
      </c>
      <c r="L3346">
        <v>4.8</v>
      </c>
      <c r="M3346">
        <v>126</v>
      </c>
      <c r="N3346" t="s">
        <v>27</v>
      </c>
      <c r="O3346">
        <v>1.236</v>
      </c>
      <c r="P3346" t="s">
        <v>28</v>
      </c>
      <c r="Q3346" t="s">
        <v>29</v>
      </c>
      <c r="R3346">
        <v>4.78</v>
      </c>
      <c r="S3346">
        <v>4</v>
      </c>
      <c r="T3346">
        <v>0.49</v>
      </c>
      <c r="U3346">
        <v>2.6</v>
      </c>
      <c r="V3346" t="s">
        <v>159</v>
      </c>
      <c r="W3346" t="s">
        <v>31</v>
      </c>
      <c r="X3346">
        <v>1</v>
      </c>
      <c r="Y3346" t="str">
        <f>IF(tblRides[[#This Row],[supply_demand_ratio]]&lt;0.8,"Below 0.8",IF(tblRides[[#This Row],[supply_demand_ratio]]&lt;1,"Between 0.8-1.0",IF(tblRides[[#This Row],[supply_demand_ratio]]&lt;=1.2,"Between 1.0-1.2","Above 1.2")))</f>
        <v>Above 1.2</v>
      </c>
    </row>
    <row r="3347" spans="1:25" x14ac:dyDescent="0.3">
      <c r="A3347" t="s">
        <v>3402</v>
      </c>
      <c r="B3347" s="1">
        <v>46052.52847222222</v>
      </c>
      <c r="C3347" s="2">
        <v>46052</v>
      </c>
      <c r="D3347">
        <v>12</v>
      </c>
      <c r="E3347" t="s">
        <v>33</v>
      </c>
      <c r="F3347" t="s">
        <v>34</v>
      </c>
      <c r="G3347">
        <v>4.9000000000000004</v>
      </c>
      <c r="H3347">
        <v>135.1</v>
      </c>
      <c r="I3347">
        <v>130.16999999999999</v>
      </c>
      <c r="J3347">
        <v>1.1000000000000001</v>
      </c>
      <c r="K3347">
        <v>7.2</v>
      </c>
      <c r="L3347">
        <v>7.8</v>
      </c>
      <c r="M3347">
        <v>95</v>
      </c>
      <c r="N3347" t="s">
        <v>27</v>
      </c>
      <c r="O3347">
        <v>1.161</v>
      </c>
      <c r="P3347" t="s">
        <v>28</v>
      </c>
      <c r="Q3347" t="s">
        <v>29</v>
      </c>
      <c r="R3347">
        <v>4.8</v>
      </c>
      <c r="S3347">
        <v>0</v>
      </c>
      <c r="T3347">
        <v>-4.93</v>
      </c>
      <c r="U3347">
        <v>0.6</v>
      </c>
      <c r="V3347" t="s">
        <v>159</v>
      </c>
      <c r="W3347" t="s">
        <v>45</v>
      </c>
      <c r="X3347">
        <v>1</v>
      </c>
      <c r="Y3347" t="str">
        <f>IF(tblRides[[#This Row],[supply_demand_ratio]]&lt;0.8,"Below 0.8",IF(tblRides[[#This Row],[supply_demand_ratio]]&lt;1,"Between 0.8-1.0",IF(tblRides[[#This Row],[supply_demand_ratio]]&lt;=1.2,"Between 1.0-1.2","Above 1.2")))</f>
        <v>Between 1.0-1.2</v>
      </c>
    </row>
    <row r="3348" spans="1:25" x14ac:dyDescent="0.3">
      <c r="A3348" t="s">
        <v>3403</v>
      </c>
      <c r="B3348" s="1">
        <v>46052.530555555553</v>
      </c>
      <c r="C3348" s="2">
        <v>46052</v>
      </c>
      <c r="D3348">
        <v>12</v>
      </c>
      <c r="E3348" t="s">
        <v>33</v>
      </c>
      <c r="F3348" t="s">
        <v>26</v>
      </c>
      <c r="G3348">
        <v>13.7</v>
      </c>
      <c r="H3348">
        <v>273.45</v>
      </c>
      <c r="I3348">
        <v>263.31</v>
      </c>
      <c r="J3348">
        <v>1</v>
      </c>
      <c r="K3348">
        <v>4.9000000000000004</v>
      </c>
      <c r="L3348">
        <v>5.9</v>
      </c>
      <c r="M3348">
        <v>95</v>
      </c>
      <c r="N3348" t="s">
        <v>41</v>
      </c>
      <c r="O3348">
        <v>1.323</v>
      </c>
      <c r="P3348" t="s">
        <v>28</v>
      </c>
      <c r="Q3348" t="s">
        <v>29</v>
      </c>
      <c r="R3348">
        <v>4.7300000000000004</v>
      </c>
      <c r="S3348">
        <v>9</v>
      </c>
      <c r="T3348">
        <v>-10.14</v>
      </c>
      <c r="U3348">
        <v>1</v>
      </c>
      <c r="V3348" t="s">
        <v>159</v>
      </c>
      <c r="W3348" t="s">
        <v>31</v>
      </c>
      <c r="X3348">
        <v>1</v>
      </c>
      <c r="Y3348" t="str">
        <f>IF(tblRides[[#This Row],[supply_demand_ratio]]&lt;0.8,"Below 0.8",IF(tblRides[[#This Row],[supply_demand_ratio]]&lt;1,"Between 0.8-1.0",IF(tblRides[[#This Row],[supply_demand_ratio]]&lt;=1.2,"Between 1.0-1.2","Above 1.2")))</f>
        <v>Above 1.2</v>
      </c>
    </row>
    <row r="3349" spans="1:25" x14ac:dyDescent="0.3">
      <c r="A3349" t="s">
        <v>3404</v>
      </c>
      <c r="B3349" s="1">
        <v>46052.552083333336</v>
      </c>
      <c r="C3349" s="2">
        <v>46052</v>
      </c>
      <c r="D3349">
        <v>13</v>
      </c>
      <c r="E3349" t="s">
        <v>25</v>
      </c>
      <c r="F3349" t="s">
        <v>26</v>
      </c>
      <c r="G3349">
        <v>10.5</v>
      </c>
      <c r="H3349">
        <v>205.33</v>
      </c>
      <c r="I3349">
        <v>196.85</v>
      </c>
      <c r="J3349">
        <v>1</v>
      </c>
      <c r="K3349">
        <v>7.1</v>
      </c>
      <c r="L3349">
        <v>8.8000000000000007</v>
      </c>
      <c r="M3349">
        <v>108</v>
      </c>
      <c r="N3349" t="s">
        <v>27</v>
      </c>
      <c r="O3349">
        <v>0.96599999999999997</v>
      </c>
      <c r="P3349" t="s">
        <v>28</v>
      </c>
      <c r="Q3349" t="s">
        <v>29</v>
      </c>
      <c r="R3349">
        <v>4.58</v>
      </c>
      <c r="S3349">
        <v>10</v>
      </c>
      <c r="T3349">
        <v>-8.48</v>
      </c>
      <c r="U3349">
        <v>1.7</v>
      </c>
      <c r="V3349" t="s">
        <v>159</v>
      </c>
      <c r="W3349" t="s">
        <v>45</v>
      </c>
      <c r="X3349">
        <v>1</v>
      </c>
      <c r="Y3349" t="str">
        <f>IF(tblRides[[#This Row],[supply_demand_ratio]]&lt;0.8,"Below 0.8",IF(tblRides[[#This Row],[supply_demand_ratio]]&lt;1,"Between 0.8-1.0",IF(tblRides[[#This Row],[supply_demand_ratio]]&lt;=1.2,"Between 1.0-1.2","Above 1.2")))</f>
        <v>Between 0.8-1.0</v>
      </c>
    </row>
    <row r="3350" spans="1:25" x14ac:dyDescent="0.3">
      <c r="A3350" t="s">
        <v>3405</v>
      </c>
      <c r="B3350" s="1">
        <v>46052.556250000001</v>
      </c>
      <c r="C3350" s="2">
        <v>46052</v>
      </c>
      <c r="D3350">
        <v>13</v>
      </c>
      <c r="E3350" t="s">
        <v>25</v>
      </c>
      <c r="F3350" t="s">
        <v>34</v>
      </c>
      <c r="G3350">
        <v>1.2</v>
      </c>
      <c r="H3350">
        <v>62.2</v>
      </c>
      <c r="I3350">
        <v>63.44</v>
      </c>
      <c r="J3350">
        <v>1</v>
      </c>
      <c r="K3350">
        <v>7.9</v>
      </c>
      <c r="L3350">
        <v>6.2</v>
      </c>
      <c r="M3350">
        <v>116</v>
      </c>
      <c r="N3350" t="s">
        <v>41</v>
      </c>
      <c r="O3350">
        <v>1.333</v>
      </c>
      <c r="P3350" t="s">
        <v>28</v>
      </c>
      <c r="Q3350" t="s">
        <v>29</v>
      </c>
      <c r="R3350">
        <v>4.88</v>
      </c>
      <c r="S3350">
        <v>0</v>
      </c>
      <c r="T3350">
        <v>1.24</v>
      </c>
      <c r="U3350">
        <v>-1.7</v>
      </c>
      <c r="V3350" t="s">
        <v>159</v>
      </c>
      <c r="W3350" t="s">
        <v>45</v>
      </c>
      <c r="X3350">
        <v>1</v>
      </c>
      <c r="Y3350" t="str">
        <f>IF(tblRides[[#This Row],[supply_demand_ratio]]&lt;0.8,"Below 0.8",IF(tblRides[[#This Row],[supply_demand_ratio]]&lt;1,"Between 0.8-1.0",IF(tblRides[[#This Row],[supply_demand_ratio]]&lt;=1.2,"Between 1.0-1.2","Above 1.2")))</f>
        <v>Above 1.2</v>
      </c>
    </row>
    <row r="3351" spans="1:25" x14ac:dyDescent="0.3">
      <c r="A3351" t="s">
        <v>3406</v>
      </c>
      <c r="B3351" s="1">
        <v>46052.572916666664</v>
      </c>
      <c r="C3351" s="2">
        <v>46052</v>
      </c>
      <c r="D3351">
        <v>13</v>
      </c>
      <c r="E3351" t="s">
        <v>25</v>
      </c>
      <c r="F3351" t="s">
        <v>26</v>
      </c>
      <c r="G3351">
        <v>10.4</v>
      </c>
      <c r="H3351">
        <v>234.58</v>
      </c>
      <c r="I3351">
        <v>233.09</v>
      </c>
      <c r="J3351">
        <v>1.1000000000000001</v>
      </c>
      <c r="K3351">
        <v>7.3</v>
      </c>
      <c r="L3351">
        <v>4.5999999999999996</v>
      </c>
      <c r="M3351">
        <v>126</v>
      </c>
      <c r="N3351" t="s">
        <v>27</v>
      </c>
      <c r="O3351">
        <v>0.90500000000000003</v>
      </c>
      <c r="P3351" t="s">
        <v>28</v>
      </c>
      <c r="Q3351" t="s">
        <v>29</v>
      </c>
      <c r="R3351">
        <v>4.79</v>
      </c>
      <c r="S3351">
        <v>6</v>
      </c>
      <c r="T3351">
        <v>-1.49</v>
      </c>
      <c r="U3351">
        <v>-2.7</v>
      </c>
      <c r="V3351" t="s">
        <v>159</v>
      </c>
      <c r="W3351" t="s">
        <v>45</v>
      </c>
      <c r="X3351">
        <v>1</v>
      </c>
      <c r="Y3351" t="str">
        <f>IF(tblRides[[#This Row],[supply_demand_ratio]]&lt;0.8,"Below 0.8",IF(tblRides[[#This Row],[supply_demand_ratio]]&lt;1,"Between 0.8-1.0",IF(tblRides[[#This Row],[supply_demand_ratio]]&lt;=1.2,"Between 1.0-1.2","Above 1.2")))</f>
        <v>Between 0.8-1.0</v>
      </c>
    </row>
    <row r="3352" spans="1:25" x14ac:dyDescent="0.3">
      <c r="A3352" t="s">
        <v>3407</v>
      </c>
      <c r="B3352" s="1">
        <v>46052.582638888889</v>
      </c>
      <c r="C3352" s="2">
        <v>46052</v>
      </c>
      <c r="D3352">
        <v>13</v>
      </c>
      <c r="E3352" t="s">
        <v>62</v>
      </c>
      <c r="F3352" t="s">
        <v>26</v>
      </c>
      <c r="G3352">
        <v>2.8</v>
      </c>
      <c r="H3352">
        <v>84.88</v>
      </c>
      <c r="I3352">
        <v>85.78</v>
      </c>
      <c r="J3352">
        <v>1</v>
      </c>
      <c r="K3352">
        <v>3.3</v>
      </c>
      <c r="L3352">
        <v>4.7</v>
      </c>
      <c r="M3352">
        <v>58</v>
      </c>
      <c r="N3352" t="s">
        <v>41</v>
      </c>
      <c r="O3352">
        <v>2.0110000000000001</v>
      </c>
      <c r="P3352" t="s">
        <v>28</v>
      </c>
      <c r="Q3352" t="s">
        <v>29</v>
      </c>
      <c r="R3352">
        <v>4.33</v>
      </c>
      <c r="S3352">
        <v>5</v>
      </c>
      <c r="T3352">
        <v>0.9</v>
      </c>
      <c r="U3352">
        <v>1.4</v>
      </c>
      <c r="V3352" t="s">
        <v>159</v>
      </c>
      <c r="W3352" t="s">
        <v>31</v>
      </c>
      <c r="X3352">
        <v>1</v>
      </c>
      <c r="Y3352" t="str">
        <f>IF(tblRides[[#This Row],[supply_demand_ratio]]&lt;0.8,"Below 0.8",IF(tblRides[[#This Row],[supply_demand_ratio]]&lt;1,"Between 0.8-1.0",IF(tblRides[[#This Row],[supply_demand_ratio]]&lt;=1.2,"Between 1.0-1.2","Above 1.2")))</f>
        <v>Above 1.2</v>
      </c>
    </row>
    <row r="3353" spans="1:25" x14ac:dyDescent="0.3">
      <c r="A3353" t="s">
        <v>3408</v>
      </c>
      <c r="B3353" s="1">
        <v>46052.589583333334</v>
      </c>
      <c r="C3353" s="2">
        <v>46052</v>
      </c>
      <c r="D3353">
        <v>14</v>
      </c>
      <c r="E3353" t="s">
        <v>62</v>
      </c>
      <c r="F3353" t="s">
        <v>26</v>
      </c>
      <c r="G3353">
        <v>12.3</v>
      </c>
      <c r="H3353">
        <v>243.91</v>
      </c>
      <c r="I3353">
        <v>234.2</v>
      </c>
      <c r="J3353">
        <v>1</v>
      </c>
      <c r="K3353">
        <v>2.1</v>
      </c>
      <c r="L3353">
        <v>7.3</v>
      </c>
      <c r="M3353">
        <v>57</v>
      </c>
      <c r="N3353" t="s">
        <v>41</v>
      </c>
      <c r="O3353">
        <v>1.4970000000000001</v>
      </c>
      <c r="P3353" t="s">
        <v>28</v>
      </c>
      <c r="Q3353" t="s">
        <v>29</v>
      </c>
      <c r="R3353">
        <v>4.63</v>
      </c>
      <c r="S3353">
        <v>6</v>
      </c>
      <c r="T3353">
        <v>-9.7100000000000009</v>
      </c>
      <c r="U3353">
        <v>5.2</v>
      </c>
      <c r="V3353" t="s">
        <v>159</v>
      </c>
      <c r="W3353" t="s">
        <v>31</v>
      </c>
      <c r="X3353">
        <v>1</v>
      </c>
      <c r="Y3353" t="str">
        <f>IF(tblRides[[#This Row],[supply_demand_ratio]]&lt;0.8,"Below 0.8",IF(tblRides[[#This Row],[supply_demand_ratio]]&lt;1,"Between 0.8-1.0",IF(tblRides[[#This Row],[supply_demand_ratio]]&lt;=1.2,"Between 1.0-1.2","Above 1.2")))</f>
        <v>Above 1.2</v>
      </c>
    </row>
    <row r="3354" spans="1:25" x14ac:dyDescent="0.3">
      <c r="A3354" t="s">
        <v>3409</v>
      </c>
      <c r="B3354" s="1">
        <v>46052.590277777781</v>
      </c>
      <c r="C3354" s="2">
        <v>46052</v>
      </c>
      <c r="D3354">
        <v>14</v>
      </c>
      <c r="E3354" t="s">
        <v>36</v>
      </c>
      <c r="F3354" t="s">
        <v>26</v>
      </c>
      <c r="G3354">
        <v>0.7</v>
      </c>
      <c r="H3354">
        <v>49.63</v>
      </c>
      <c r="J3354">
        <v>1</v>
      </c>
      <c r="K3354">
        <v>3.5</v>
      </c>
      <c r="L3354">
        <v>5.3</v>
      </c>
      <c r="M3354">
        <v>92</v>
      </c>
      <c r="N3354" t="s">
        <v>27</v>
      </c>
      <c r="O3354">
        <v>0.80500000000000005</v>
      </c>
      <c r="P3354" t="s">
        <v>58</v>
      </c>
      <c r="Q3354" t="s">
        <v>88</v>
      </c>
      <c r="R3354">
        <v>4.8499999999999996</v>
      </c>
      <c r="S3354">
        <v>11</v>
      </c>
      <c r="U3354">
        <v>1.8</v>
      </c>
      <c r="V3354" t="s">
        <v>159</v>
      </c>
      <c r="W3354" t="s">
        <v>31</v>
      </c>
      <c r="X3354">
        <v>0</v>
      </c>
      <c r="Y3354" t="str">
        <f>IF(tblRides[[#This Row],[supply_demand_ratio]]&lt;0.8,"Below 0.8",IF(tblRides[[#This Row],[supply_demand_ratio]]&lt;1,"Between 0.8-1.0",IF(tblRides[[#This Row],[supply_demand_ratio]]&lt;=1.2,"Between 1.0-1.2","Above 1.2")))</f>
        <v>Between 0.8-1.0</v>
      </c>
    </row>
    <row r="3355" spans="1:25" x14ac:dyDescent="0.3">
      <c r="A3355" t="s">
        <v>3410</v>
      </c>
      <c r="B3355" s="1">
        <v>46052.604861111111</v>
      </c>
      <c r="C3355" s="2">
        <v>46052</v>
      </c>
      <c r="D3355">
        <v>14</v>
      </c>
      <c r="E3355" t="s">
        <v>25</v>
      </c>
      <c r="F3355" t="s">
        <v>26</v>
      </c>
      <c r="G3355">
        <v>8.1</v>
      </c>
      <c r="H3355">
        <v>143.35</v>
      </c>
      <c r="I3355">
        <v>149.74</v>
      </c>
      <c r="J3355">
        <v>1</v>
      </c>
      <c r="K3355">
        <v>4.5999999999999996</v>
      </c>
      <c r="L3355">
        <v>1.2</v>
      </c>
      <c r="M3355">
        <v>112</v>
      </c>
      <c r="N3355" t="s">
        <v>41</v>
      </c>
      <c r="O3355">
        <v>1.2050000000000001</v>
      </c>
      <c r="P3355" t="s">
        <v>28</v>
      </c>
      <c r="Q3355" t="s">
        <v>29</v>
      </c>
      <c r="R3355">
        <v>5</v>
      </c>
      <c r="S3355">
        <v>1</v>
      </c>
      <c r="T3355">
        <v>6.39</v>
      </c>
      <c r="U3355">
        <v>-3.4</v>
      </c>
      <c r="V3355" t="s">
        <v>159</v>
      </c>
      <c r="W3355" t="s">
        <v>31</v>
      </c>
      <c r="X3355">
        <v>1</v>
      </c>
      <c r="Y3355" t="str">
        <f>IF(tblRides[[#This Row],[supply_demand_ratio]]&lt;0.8,"Below 0.8",IF(tblRides[[#This Row],[supply_demand_ratio]]&lt;1,"Between 0.8-1.0",IF(tblRides[[#This Row],[supply_demand_ratio]]&lt;=1.2,"Between 1.0-1.2","Above 1.2")))</f>
        <v>Above 1.2</v>
      </c>
    </row>
    <row r="3356" spans="1:25" x14ac:dyDescent="0.3">
      <c r="A3356" t="s">
        <v>3411</v>
      </c>
      <c r="B3356" s="1">
        <v>46052.616666666669</v>
      </c>
      <c r="C3356" s="2">
        <v>46052</v>
      </c>
      <c r="D3356">
        <v>14</v>
      </c>
      <c r="E3356" t="s">
        <v>33</v>
      </c>
      <c r="F3356" t="s">
        <v>26</v>
      </c>
      <c r="G3356">
        <v>2.5</v>
      </c>
      <c r="H3356">
        <v>83.67</v>
      </c>
      <c r="I3356">
        <v>82.7</v>
      </c>
      <c r="J3356">
        <v>1</v>
      </c>
      <c r="K3356">
        <v>3.4</v>
      </c>
      <c r="L3356">
        <v>13</v>
      </c>
      <c r="M3356">
        <v>90</v>
      </c>
      <c r="N3356" t="s">
        <v>41</v>
      </c>
      <c r="O3356">
        <v>1.228</v>
      </c>
      <c r="P3356" t="s">
        <v>28</v>
      </c>
      <c r="Q3356" t="s">
        <v>29</v>
      </c>
      <c r="R3356">
        <v>4.76</v>
      </c>
      <c r="S3356">
        <v>10</v>
      </c>
      <c r="T3356">
        <v>-0.97</v>
      </c>
      <c r="U3356">
        <v>9.6</v>
      </c>
      <c r="V3356" t="s">
        <v>159</v>
      </c>
      <c r="W3356" t="s">
        <v>31</v>
      </c>
      <c r="X3356">
        <v>1</v>
      </c>
      <c r="Y3356" t="str">
        <f>IF(tblRides[[#This Row],[supply_demand_ratio]]&lt;0.8,"Below 0.8",IF(tblRides[[#This Row],[supply_demand_ratio]]&lt;1,"Between 0.8-1.0",IF(tblRides[[#This Row],[supply_demand_ratio]]&lt;=1.2,"Between 1.0-1.2","Above 1.2")))</f>
        <v>Above 1.2</v>
      </c>
    </row>
    <row r="3357" spans="1:25" x14ac:dyDescent="0.3">
      <c r="A3357" t="s">
        <v>3412</v>
      </c>
      <c r="B3357" s="1">
        <v>46052.625</v>
      </c>
      <c r="C3357" s="2">
        <v>46052</v>
      </c>
      <c r="D3357">
        <v>15</v>
      </c>
      <c r="E3357" t="s">
        <v>36</v>
      </c>
      <c r="F3357" t="s">
        <v>34</v>
      </c>
      <c r="G3357">
        <v>10.3</v>
      </c>
      <c r="H3357">
        <v>195.26</v>
      </c>
      <c r="I3357">
        <v>206.31</v>
      </c>
      <c r="J3357">
        <v>1</v>
      </c>
      <c r="K3357">
        <v>2.2999999999999998</v>
      </c>
      <c r="L3357">
        <v>1</v>
      </c>
      <c r="M3357">
        <v>119</v>
      </c>
      <c r="N3357" t="s">
        <v>27</v>
      </c>
      <c r="O3357">
        <v>1.1599999999999999</v>
      </c>
      <c r="P3357" t="s">
        <v>28</v>
      </c>
      <c r="Q3357" t="s">
        <v>29</v>
      </c>
      <c r="R3357">
        <v>4.46</v>
      </c>
      <c r="S3357">
        <v>0</v>
      </c>
      <c r="T3357">
        <v>11.05</v>
      </c>
      <c r="U3357">
        <v>-1.3</v>
      </c>
      <c r="V3357" t="s">
        <v>159</v>
      </c>
      <c r="W3357" t="s">
        <v>31</v>
      </c>
      <c r="X3357">
        <v>1</v>
      </c>
      <c r="Y3357" t="str">
        <f>IF(tblRides[[#This Row],[supply_demand_ratio]]&lt;0.8,"Below 0.8",IF(tblRides[[#This Row],[supply_demand_ratio]]&lt;1,"Between 0.8-1.0",IF(tblRides[[#This Row],[supply_demand_ratio]]&lt;=1.2,"Between 1.0-1.2","Above 1.2")))</f>
        <v>Between 1.0-1.2</v>
      </c>
    </row>
    <row r="3358" spans="1:25" x14ac:dyDescent="0.3">
      <c r="A3358" t="s">
        <v>3413</v>
      </c>
      <c r="B3358" s="1">
        <v>46052.627083333333</v>
      </c>
      <c r="C3358" s="2">
        <v>46052</v>
      </c>
      <c r="D3358">
        <v>15</v>
      </c>
      <c r="E3358" t="s">
        <v>33</v>
      </c>
      <c r="F3358" t="s">
        <v>34</v>
      </c>
      <c r="G3358">
        <v>16.2</v>
      </c>
      <c r="H3358">
        <v>318.91000000000003</v>
      </c>
      <c r="I3358">
        <v>326.32</v>
      </c>
      <c r="J3358">
        <v>1</v>
      </c>
      <c r="K3358">
        <v>5.7</v>
      </c>
      <c r="L3358">
        <v>1</v>
      </c>
      <c r="M3358">
        <v>73</v>
      </c>
      <c r="N3358" t="s">
        <v>41</v>
      </c>
      <c r="O3358">
        <v>1.012</v>
      </c>
      <c r="P3358" t="s">
        <v>28</v>
      </c>
      <c r="Q3358" t="s">
        <v>29</v>
      </c>
      <c r="R3358">
        <v>4.38</v>
      </c>
      <c r="S3358">
        <v>0</v>
      </c>
      <c r="T3358">
        <v>7.41</v>
      </c>
      <c r="U3358">
        <v>-4.7</v>
      </c>
      <c r="V3358" t="s">
        <v>159</v>
      </c>
      <c r="W3358" t="s">
        <v>45</v>
      </c>
      <c r="X3358">
        <v>1</v>
      </c>
      <c r="Y3358" t="str">
        <f>IF(tblRides[[#This Row],[supply_demand_ratio]]&lt;0.8,"Below 0.8",IF(tblRides[[#This Row],[supply_demand_ratio]]&lt;1,"Between 0.8-1.0",IF(tblRides[[#This Row],[supply_demand_ratio]]&lt;=1.2,"Between 1.0-1.2","Above 1.2")))</f>
        <v>Between 1.0-1.2</v>
      </c>
    </row>
    <row r="3359" spans="1:25" x14ac:dyDescent="0.3">
      <c r="A3359" t="s">
        <v>3414</v>
      </c>
      <c r="B3359" s="1">
        <v>46052.633333333331</v>
      </c>
      <c r="C3359" s="2">
        <v>46052</v>
      </c>
      <c r="D3359">
        <v>15</v>
      </c>
      <c r="E3359" t="s">
        <v>25</v>
      </c>
      <c r="F3359" t="s">
        <v>34</v>
      </c>
      <c r="G3359">
        <v>4.9000000000000004</v>
      </c>
      <c r="H3359">
        <v>124.95</v>
      </c>
      <c r="J3359">
        <v>1.1000000000000001</v>
      </c>
      <c r="K3359">
        <v>6.9</v>
      </c>
      <c r="L3359">
        <v>13.1</v>
      </c>
      <c r="M3359">
        <v>105</v>
      </c>
      <c r="N3359" t="s">
        <v>27</v>
      </c>
      <c r="O3359">
        <v>0.79500000000000004</v>
      </c>
      <c r="P3359" t="s">
        <v>58</v>
      </c>
      <c r="Q3359" t="s">
        <v>88</v>
      </c>
      <c r="R3359">
        <v>4.74</v>
      </c>
      <c r="S3359">
        <v>0</v>
      </c>
      <c r="U3359">
        <v>6.2</v>
      </c>
      <c r="V3359" t="s">
        <v>159</v>
      </c>
      <c r="W3359" t="s">
        <v>45</v>
      </c>
      <c r="X3359">
        <v>0</v>
      </c>
      <c r="Y3359" t="str">
        <f>IF(tblRides[[#This Row],[supply_demand_ratio]]&lt;0.8,"Below 0.8",IF(tblRides[[#This Row],[supply_demand_ratio]]&lt;1,"Between 0.8-1.0",IF(tblRides[[#This Row],[supply_demand_ratio]]&lt;=1.2,"Between 1.0-1.2","Above 1.2")))</f>
        <v>Below 0.8</v>
      </c>
    </row>
    <row r="3360" spans="1:25" x14ac:dyDescent="0.3">
      <c r="A3360" t="s">
        <v>3415</v>
      </c>
      <c r="B3360" s="1">
        <v>46052.646527777775</v>
      </c>
      <c r="C3360" s="2">
        <v>46052</v>
      </c>
      <c r="D3360">
        <v>15</v>
      </c>
      <c r="E3360" t="s">
        <v>62</v>
      </c>
      <c r="F3360" t="s">
        <v>34</v>
      </c>
      <c r="G3360">
        <v>3.5</v>
      </c>
      <c r="H3360">
        <v>91.12</v>
      </c>
      <c r="I3360">
        <v>94.86</v>
      </c>
      <c r="J3360">
        <v>1</v>
      </c>
      <c r="K3360">
        <v>2.6</v>
      </c>
      <c r="L3360">
        <v>1</v>
      </c>
      <c r="M3360">
        <v>45</v>
      </c>
      <c r="N3360" t="s">
        <v>41</v>
      </c>
      <c r="O3360">
        <v>1.579</v>
      </c>
      <c r="P3360" t="s">
        <v>28</v>
      </c>
      <c r="Q3360" t="s">
        <v>29</v>
      </c>
      <c r="R3360">
        <v>4.6900000000000004</v>
      </c>
      <c r="S3360">
        <v>0</v>
      </c>
      <c r="T3360">
        <v>3.74</v>
      </c>
      <c r="U3360">
        <v>-1.6</v>
      </c>
      <c r="V3360" t="s">
        <v>159</v>
      </c>
      <c r="W3360" t="s">
        <v>31</v>
      </c>
      <c r="X3360">
        <v>1</v>
      </c>
      <c r="Y3360" t="str">
        <f>IF(tblRides[[#This Row],[supply_demand_ratio]]&lt;0.8,"Below 0.8",IF(tblRides[[#This Row],[supply_demand_ratio]]&lt;1,"Between 0.8-1.0",IF(tblRides[[#This Row],[supply_demand_ratio]]&lt;=1.2,"Between 1.0-1.2","Above 1.2")))</f>
        <v>Above 1.2</v>
      </c>
    </row>
    <row r="3361" spans="1:25" x14ac:dyDescent="0.3">
      <c r="A3361" t="s">
        <v>3416</v>
      </c>
      <c r="B3361" s="1">
        <v>46052.665972222225</v>
      </c>
      <c r="C3361" s="2">
        <v>46052</v>
      </c>
      <c r="D3361">
        <v>15</v>
      </c>
      <c r="E3361" t="s">
        <v>25</v>
      </c>
      <c r="F3361" t="s">
        <v>34</v>
      </c>
      <c r="G3361">
        <v>4.4000000000000004</v>
      </c>
      <c r="H3361">
        <v>116.34</v>
      </c>
      <c r="I3361">
        <v>117.49</v>
      </c>
      <c r="J3361">
        <v>1</v>
      </c>
      <c r="K3361">
        <v>3.4</v>
      </c>
      <c r="L3361">
        <v>2.7</v>
      </c>
      <c r="M3361">
        <v>120</v>
      </c>
      <c r="N3361" t="s">
        <v>27</v>
      </c>
      <c r="O3361">
        <v>1.016</v>
      </c>
      <c r="P3361" t="s">
        <v>28</v>
      </c>
      <c r="Q3361" t="s">
        <v>29</v>
      </c>
      <c r="R3361">
        <v>4.79</v>
      </c>
      <c r="S3361">
        <v>0</v>
      </c>
      <c r="T3361">
        <v>1.1499999999999999</v>
      </c>
      <c r="U3361">
        <v>-0.7</v>
      </c>
      <c r="V3361" t="s">
        <v>159</v>
      </c>
      <c r="W3361" t="s">
        <v>31</v>
      </c>
      <c r="X3361">
        <v>1</v>
      </c>
      <c r="Y3361" t="str">
        <f>IF(tblRides[[#This Row],[supply_demand_ratio]]&lt;0.8,"Below 0.8",IF(tblRides[[#This Row],[supply_demand_ratio]]&lt;1,"Between 0.8-1.0",IF(tblRides[[#This Row],[supply_demand_ratio]]&lt;=1.2,"Between 1.0-1.2","Above 1.2")))</f>
        <v>Between 1.0-1.2</v>
      </c>
    </row>
    <row r="3362" spans="1:25" x14ac:dyDescent="0.3">
      <c r="A3362" t="s">
        <v>3417</v>
      </c>
      <c r="B3362" s="1">
        <v>46052.679861111108</v>
      </c>
      <c r="C3362" s="2">
        <v>46052</v>
      </c>
      <c r="D3362">
        <v>16</v>
      </c>
      <c r="E3362" t="s">
        <v>25</v>
      </c>
      <c r="F3362" t="s">
        <v>26</v>
      </c>
      <c r="G3362">
        <v>5.3</v>
      </c>
      <c r="H3362">
        <v>112.38</v>
      </c>
      <c r="J3362">
        <v>1</v>
      </c>
      <c r="K3362">
        <v>2</v>
      </c>
      <c r="L3362">
        <v>6.3</v>
      </c>
      <c r="M3362">
        <v>123</v>
      </c>
      <c r="N3362" t="s">
        <v>27</v>
      </c>
      <c r="O3362">
        <v>1.0089999999999999</v>
      </c>
      <c r="P3362" t="s">
        <v>58</v>
      </c>
      <c r="Q3362" t="s">
        <v>59</v>
      </c>
      <c r="R3362">
        <v>4.5</v>
      </c>
      <c r="S3362">
        <v>12</v>
      </c>
      <c r="U3362">
        <v>4.3</v>
      </c>
      <c r="V3362" t="s">
        <v>159</v>
      </c>
      <c r="W3362" t="s">
        <v>31</v>
      </c>
      <c r="X3362">
        <v>0</v>
      </c>
      <c r="Y3362" t="str">
        <f>IF(tblRides[[#This Row],[supply_demand_ratio]]&lt;0.8,"Below 0.8",IF(tblRides[[#This Row],[supply_demand_ratio]]&lt;1,"Between 0.8-1.0",IF(tblRides[[#This Row],[supply_demand_ratio]]&lt;=1.2,"Between 1.0-1.2","Above 1.2")))</f>
        <v>Between 1.0-1.2</v>
      </c>
    </row>
    <row r="3363" spans="1:25" x14ac:dyDescent="0.3">
      <c r="A3363" t="s">
        <v>3418</v>
      </c>
      <c r="B3363" s="1">
        <v>46052.680555555555</v>
      </c>
      <c r="C3363" s="2">
        <v>46052</v>
      </c>
      <c r="D3363">
        <v>16</v>
      </c>
      <c r="E3363" t="s">
        <v>62</v>
      </c>
      <c r="F3363" t="s">
        <v>26</v>
      </c>
      <c r="G3363">
        <v>7.9</v>
      </c>
      <c r="H3363">
        <v>149.16999999999999</v>
      </c>
      <c r="I3363">
        <v>149.41999999999999</v>
      </c>
      <c r="J3363">
        <v>1</v>
      </c>
      <c r="K3363">
        <v>5.0999999999999996</v>
      </c>
      <c r="L3363">
        <v>10.9</v>
      </c>
      <c r="M3363">
        <v>54</v>
      </c>
      <c r="N3363" t="s">
        <v>27</v>
      </c>
      <c r="O3363">
        <v>0.98899999999999999</v>
      </c>
      <c r="P3363" t="s">
        <v>28</v>
      </c>
      <c r="Q3363" t="s">
        <v>29</v>
      </c>
      <c r="R3363">
        <v>4.7699999999999996</v>
      </c>
      <c r="S3363">
        <v>2</v>
      </c>
      <c r="T3363">
        <v>0.25</v>
      </c>
      <c r="U3363">
        <v>5.8</v>
      </c>
      <c r="V3363" t="s">
        <v>159</v>
      </c>
      <c r="W3363" t="s">
        <v>45</v>
      </c>
      <c r="X3363">
        <v>1</v>
      </c>
      <c r="Y3363" t="str">
        <f>IF(tblRides[[#This Row],[supply_demand_ratio]]&lt;0.8,"Below 0.8",IF(tblRides[[#This Row],[supply_demand_ratio]]&lt;1,"Between 0.8-1.0",IF(tblRides[[#This Row],[supply_demand_ratio]]&lt;=1.2,"Between 1.0-1.2","Above 1.2")))</f>
        <v>Between 0.8-1.0</v>
      </c>
    </row>
    <row r="3364" spans="1:25" x14ac:dyDescent="0.3">
      <c r="A3364" t="s">
        <v>3419</v>
      </c>
      <c r="B3364" s="1">
        <v>46052.686805555553</v>
      </c>
      <c r="C3364" s="2">
        <v>46052</v>
      </c>
      <c r="D3364">
        <v>16</v>
      </c>
      <c r="E3364" t="s">
        <v>33</v>
      </c>
      <c r="F3364" t="s">
        <v>34</v>
      </c>
      <c r="G3364">
        <v>1.3</v>
      </c>
      <c r="H3364">
        <v>61.94</v>
      </c>
      <c r="J3364">
        <v>1</v>
      </c>
      <c r="K3364">
        <v>3.9</v>
      </c>
      <c r="M3364">
        <v>89</v>
      </c>
      <c r="N3364" t="s">
        <v>41</v>
      </c>
      <c r="O3364">
        <v>1.202</v>
      </c>
      <c r="P3364" t="s">
        <v>82</v>
      </c>
      <c r="Q3364" t="s">
        <v>83</v>
      </c>
      <c r="R3364">
        <v>4.7</v>
      </c>
      <c r="S3364">
        <v>0</v>
      </c>
      <c r="V3364" t="s">
        <v>159</v>
      </c>
      <c r="W3364" t="s">
        <v>31</v>
      </c>
      <c r="X3364">
        <v>0</v>
      </c>
      <c r="Y3364" t="str">
        <f>IF(tblRides[[#This Row],[supply_demand_ratio]]&lt;0.8,"Below 0.8",IF(tblRides[[#This Row],[supply_demand_ratio]]&lt;1,"Between 0.8-1.0",IF(tblRides[[#This Row],[supply_demand_ratio]]&lt;=1.2,"Between 1.0-1.2","Above 1.2")))</f>
        <v>Above 1.2</v>
      </c>
    </row>
    <row r="3365" spans="1:25" x14ac:dyDescent="0.3">
      <c r="A3365" t="s">
        <v>3420</v>
      </c>
      <c r="B3365" s="1">
        <v>46052.6875</v>
      </c>
      <c r="C3365" s="2">
        <v>46052</v>
      </c>
      <c r="D3365">
        <v>16</v>
      </c>
      <c r="E3365" t="s">
        <v>43</v>
      </c>
      <c r="F3365" t="s">
        <v>26</v>
      </c>
      <c r="G3365">
        <v>2</v>
      </c>
      <c r="H3365">
        <v>67.959999999999994</v>
      </c>
      <c r="I3365">
        <v>66.2</v>
      </c>
      <c r="J3365">
        <v>1</v>
      </c>
      <c r="K3365">
        <v>6.9</v>
      </c>
      <c r="L3365">
        <v>9.9</v>
      </c>
      <c r="M3365">
        <v>53</v>
      </c>
      <c r="N3365" t="s">
        <v>41</v>
      </c>
      <c r="O3365">
        <v>1.0469999999999999</v>
      </c>
      <c r="P3365" t="s">
        <v>28</v>
      </c>
      <c r="Q3365" t="s">
        <v>29</v>
      </c>
      <c r="R3365">
        <v>4.53</v>
      </c>
      <c r="S3365">
        <v>23</v>
      </c>
      <c r="T3365">
        <v>-1.76</v>
      </c>
      <c r="U3365">
        <v>3</v>
      </c>
      <c r="V3365" t="s">
        <v>159</v>
      </c>
      <c r="W3365" t="s">
        <v>45</v>
      </c>
      <c r="X3365">
        <v>1</v>
      </c>
      <c r="Y3365" t="str">
        <f>IF(tblRides[[#This Row],[supply_demand_ratio]]&lt;0.8,"Below 0.8",IF(tblRides[[#This Row],[supply_demand_ratio]]&lt;1,"Between 0.8-1.0",IF(tblRides[[#This Row],[supply_demand_ratio]]&lt;=1.2,"Between 1.0-1.2","Above 1.2")))</f>
        <v>Between 1.0-1.2</v>
      </c>
    </row>
    <row r="3366" spans="1:25" x14ac:dyDescent="0.3">
      <c r="A3366" t="s">
        <v>3421</v>
      </c>
      <c r="B3366" s="1">
        <v>46052.6875</v>
      </c>
      <c r="C3366" s="2">
        <v>46052</v>
      </c>
      <c r="D3366">
        <v>16</v>
      </c>
      <c r="E3366" t="s">
        <v>33</v>
      </c>
      <c r="F3366" t="s">
        <v>34</v>
      </c>
      <c r="G3366">
        <v>6</v>
      </c>
      <c r="H3366">
        <v>148.24</v>
      </c>
      <c r="I3366">
        <v>145.56</v>
      </c>
      <c r="J3366">
        <v>1.1000000000000001</v>
      </c>
      <c r="K3366">
        <v>6</v>
      </c>
      <c r="L3366">
        <v>12.3</v>
      </c>
      <c r="M3366">
        <v>87</v>
      </c>
      <c r="N3366" t="s">
        <v>27</v>
      </c>
      <c r="O3366">
        <v>0.83399999999999996</v>
      </c>
      <c r="P3366" t="s">
        <v>28</v>
      </c>
      <c r="Q3366" t="s">
        <v>29</v>
      </c>
      <c r="R3366">
        <v>5</v>
      </c>
      <c r="S3366">
        <v>0</v>
      </c>
      <c r="T3366">
        <v>-2.68</v>
      </c>
      <c r="U3366">
        <v>6.3</v>
      </c>
      <c r="V3366" t="s">
        <v>159</v>
      </c>
      <c r="W3366" t="s">
        <v>45</v>
      </c>
      <c r="X3366">
        <v>1</v>
      </c>
      <c r="Y3366" t="str">
        <f>IF(tblRides[[#This Row],[supply_demand_ratio]]&lt;0.8,"Below 0.8",IF(tblRides[[#This Row],[supply_demand_ratio]]&lt;1,"Between 0.8-1.0",IF(tblRides[[#This Row],[supply_demand_ratio]]&lt;=1.2,"Between 1.0-1.2","Above 1.2")))</f>
        <v>Between 0.8-1.0</v>
      </c>
    </row>
    <row r="3367" spans="1:25" x14ac:dyDescent="0.3">
      <c r="A3367" t="s">
        <v>3422</v>
      </c>
      <c r="B3367" s="1">
        <v>46052.693749999999</v>
      </c>
      <c r="C3367" s="2">
        <v>46052</v>
      </c>
      <c r="D3367">
        <v>16</v>
      </c>
      <c r="E3367" t="s">
        <v>62</v>
      </c>
      <c r="F3367" t="s">
        <v>26</v>
      </c>
      <c r="G3367">
        <v>5.4</v>
      </c>
      <c r="H3367">
        <v>129.99</v>
      </c>
      <c r="I3367">
        <v>121.49</v>
      </c>
      <c r="J3367">
        <v>1.1000000000000001</v>
      </c>
      <c r="K3367">
        <v>3.2</v>
      </c>
      <c r="L3367">
        <v>1</v>
      </c>
      <c r="M3367">
        <v>48</v>
      </c>
      <c r="N3367" t="s">
        <v>41</v>
      </c>
      <c r="O3367">
        <v>1.62</v>
      </c>
      <c r="P3367" t="s">
        <v>28</v>
      </c>
      <c r="Q3367" t="s">
        <v>29</v>
      </c>
      <c r="R3367">
        <v>4.8899999999999997</v>
      </c>
      <c r="S3367">
        <v>7</v>
      </c>
      <c r="T3367">
        <v>-8.5</v>
      </c>
      <c r="U3367">
        <v>-2.2000000000000002</v>
      </c>
      <c r="V3367" t="s">
        <v>159</v>
      </c>
      <c r="W3367" t="s">
        <v>31</v>
      </c>
      <c r="X3367">
        <v>1</v>
      </c>
      <c r="Y3367" t="str">
        <f>IF(tblRides[[#This Row],[supply_demand_ratio]]&lt;0.8,"Below 0.8",IF(tblRides[[#This Row],[supply_demand_ratio]]&lt;1,"Between 0.8-1.0",IF(tblRides[[#This Row],[supply_demand_ratio]]&lt;=1.2,"Between 1.0-1.2","Above 1.2")))</f>
        <v>Above 1.2</v>
      </c>
    </row>
    <row r="3368" spans="1:25" x14ac:dyDescent="0.3">
      <c r="A3368" t="s">
        <v>3423</v>
      </c>
      <c r="B3368" s="1">
        <v>46052.70208333333</v>
      </c>
      <c r="C3368" s="2">
        <v>46052</v>
      </c>
      <c r="D3368">
        <v>16</v>
      </c>
      <c r="E3368" t="s">
        <v>25</v>
      </c>
      <c r="F3368" t="s">
        <v>26</v>
      </c>
      <c r="G3368">
        <v>1.9</v>
      </c>
      <c r="H3368">
        <v>77.22</v>
      </c>
      <c r="I3368">
        <v>77.55</v>
      </c>
      <c r="J3368">
        <v>1.1000000000000001</v>
      </c>
      <c r="K3368">
        <v>5.9</v>
      </c>
      <c r="L3368">
        <v>7.6</v>
      </c>
      <c r="M3368">
        <v>110</v>
      </c>
      <c r="N3368" t="s">
        <v>27</v>
      </c>
      <c r="O3368">
        <v>0.85</v>
      </c>
      <c r="P3368" t="s">
        <v>28</v>
      </c>
      <c r="Q3368" t="s">
        <v>29</v>
      </c>
      <c r="R3368">
        <v>4.6900000000000004</v>
      </c>
      <c r="S3368">
        <v>1</v>
      </c>
      <c r="T3368">
        <v>0.33</v>
      </c>
      <c r="U3368">
        <v>1.7</v>
      </c>
      <c r="V3368" t="s">
        <v>159</v>
      </c>
      <c r="W3368" t="s">
        <v>45</v>
      </c>
      <c r="X3368">
        <v>1</v>
      </c>
      <c r="Y3368" t="str">
        <f>IF(tblRides[[#This Row],[supply_demand_ratio]]&lt;0.8,"Below 0.8",IF(tblRides[[#This Row],[supply_demand_ratio]]&lt;1,"Between 0.8-1.0",IF(tblRides[[#This Row],[supply_demand_ratio]]&lt;=1.2,"Between 1.0-1.2","Above 1.2")))</f>
        <v>Between 0.8-1.0</v>
      </c>
    </row>
    <row r="3369" spans="1:25" x14ac:dyDescent="0.3">
      <c r="A3369" t="s">
        <v>3424</v>
      </c>
      <c r="B3369" s="1">
        <v>46052.717361111114</v>
      </c>
      <c r="C3369" s="2">
        <v>46052</v>
      </c>
      <c r="D3369">
        <v>17</v>
      </c>
      <c r="E3369" t="s">
        <v>36</v>
      </c>
      <c r="F3369" t="s">
        <v>26</v>
      </c>
      <c r="G3369">
        <v>11.9</v>
      </c>
      <c r="H3369">
        <v>209.09</v>
      </c>
      <c r="I3369">
        <v>205.69</v>
      </c>
      <c r="J3369">
        <v>1</v>
      </c>
      <c r="K3369">
        <v>4.9000000000000004</v>
      </c>
      <c r="L3369">
        <v>4.5</v>
      </c>
      <c r="M3369">
        <v>98</v>
      </c>
      <c r="N3369" t="s">
        <v>27</v>
      </c>
      <c r="O3369">
        <v>0.94</v>
      </c>
      <c r="P3369" t="s">
        <v>28</v>
      </c>
      <c r="Q3369" t="s">
        <v>29</v>
      </c>
      <c r="R3369">
        <v>4.45</v>
      </c>
      <c r="S3369">
        <v>3</v>
      </c>
      <c r="T3369">
        <v>-3.4</v>
      </c>
      <c r="U3369">
        <v>-0.4</v>
      </c>
      <c r="V3369" t="s">
        <v>159</v>
      </c>
      <c r="W3369" t="s">
        <v>31</v>
      </c>
      <c r="X3369">
        <v>1</v>
      </c>
      <c r="Y3369" t="str">
        <f>IF(tblRides[[#This Row],[supply_demand_ratio]]&lt;0.8,"Below 0.8",IF(tblRides[[#This Row],[supply_demand_ratio]]&lt;1,"Between 0.8-1.0",IF(tblRides[[#This Row],[supply_demand_ratio]]&lt;=1.2,"Between 1.0-1.2","Above 1.2")))</f>
        <v>Between 0.8-1.0</v>
      </c>
    </row>
    <row r="3370" spans="1:25" x14ac:dyDescent="0.3">
      <c r="A3370" t="s">
        <v>3425</v>
      </c>
      <c r="B3370" s="1">
        <v>46052.718055555553</v>
      </c>
      <c r="C3370" s="2">
        <v>46052</v>
      </c>
      <c r="D3370">
        <v>17</v>
      </c>
      <c r="E3370" t="s">
        <v>43</v>
      </c>
      <c r="F3370" t="s">
        <v>34</v>
      </c>
      <c r="G3370">
        <v>3.2</v>
      </c>
      <c r="H3370">
        <v>93.4</v>
      </c>
      <c r="I3370">
        <v>91.68</v>
      </c>
      <c r="J3370">
        <v>1</v>
      </c>
      <c r="K3370">
        <v>3.6</v>
      </c>
      <c r="L3370">
        <v>1</v>
      </c>
      <c r="M3370">
        <v>53</v>
      </c>
      <c r="N3370" t="s">
        <v>41</v>
      </c>
      <c r="O3370">
        <v>1.694</v>
      </c>
      <c r="P3370" t="s">
        <v>28</v>
      </c>
      <c r="Q3370" t="s">
        <v>29</v>
      </c>
      <c r="R3370">
        <v>4.82</v>
      </c>
      <c r="S3370">
        <v>0</v>
      </c>
      <c r="T3370">
        <v>-1.72</v>
      </c>
      <c r="U3370">
        <v>-2.6</v>
      </c>
      <c r="V3370" t="s">
        <v>159</v>
      </c>
      <c r="W3370" t="s">
        <v>31</v>
      </c>
      <c r="X3370">
        <v>1</v>
      </c>
      <c r="Y3370" t="str">
        <f>IF(tblRides[[#This Row],[supply_demand_ratio]]&lt;0.8,"Below 0.8",IF(tblRides[[#This Row],[supply_demand_ratio]]&lt;1,"Between 0.8-1.0",IF(tblRides[[#This Row],[supply_demand_ratio]]&lt;=1.2,"Between 1.0-1.2","Above 1.2")))</f>
        <v>Above 1.2</v>
      </c>
    </row>
    <row r="3371" spans="1:25" x14ac:dyDescent="0.3">
      <c r="A3371" t="s">
        <v>3426</v>
      </c>
      <c r="B3371" s="1">
        <v>46052.722222222219</v>
      </c>
      <c r="C3371" s="2">
        <v>46052</v>
      </c>
      <c r="D3371">
        <v>17</v>
      </c>
      <c r="E3371" t="s">
        <v>25</v>
      </c>
      <c r="F3371" t="s">
        <v>26</v>
      </c>
      <c r="G3371">
        <v>18.399999999999999</v>
      </c>
      <c r="H3371">
        <v>372.52</v>
      </c>
      <c r="J3371">
        <v>1.1000000000000001</v>
      </c>
      <c r="K3371">
        <v>5.8</v>
      </c>
      <c r="M3371">
        <v>111</v>
      </c>
      <c r="N3371" t="s">
        <v>27</v>
      </c>
      <c r="O3371">
        <v>0.86299999999999999</v>
      </c>
      <c r="P3371" t="s">
        <v>82</v>
      </c>
      <c r="Q3371" t="s">
        <v>83</v>
      </c>
      <c r="R3371">
        <v>4.58</v>
      </c>
      <c r="S3371">
        <v>19</v>
      </c>
      <c r="V3371" t="s">
        <v>159</v>
      </c>
      <c r="W3371" t="s">
        <v>45</v>
      </c>
      <c r="X3371">
        <v>0</v>
      </c>
      <c r="Y3371" t="str">
        <f>IF(tblRides[[#This Row],[supply_demand_ratio]]&lt;0.8,"Below 0.8",IF(tblRides[[#This Row],[supply_demand_ratio]]&lt;1,"Between 0.8-1.0",IF(tblRides[[#This Row],[supply_demand_ratio]]&lt;=1.2,"Between 1.0-1.2","Above 1.2")))</f>
        <v>Between 0.8-1.0</v>
      </c>
    </row>
    <row r="3372" spans="1:25" x14ac:dyDescent="0.3">
      <c r="A3372" t="s">
        <v>3427</v>
      </c>
      <c r="B3372" s="1">
        <v>46052.728472222225</v>
      </c>
      <c r="C3372" s="2">
        <v>46052</v>
      </c>
      <c r="D3372">
        <v>17</v>
      </c>
      <c r="E3372" t="s">
        <v>43</v>
      </c>
      <c r="F3372" t="s">
        <v>26</v>
      </c>
      <c r="G3372">
        <v>7.7</v>
      </c>
      <c r="H3372">
        <v>170.92</v>
      </c>
      <c r="I3372">
        <v>188.38</v>
      </c>
      <c r="J3372">
        <v>1</v>
      </c>
      <c r="K3372">
        <v>2.4</v>
      </c>
      <c r="L3372">
        <v>6.8</v>
      </c>
      <c r="M3372">
        <v>54</v>
      </c>
      <c r="N3372" t="s">
        <v>41</v>
      </c>
      <c r="O3372">
        <v>1.2330000000000001</v>
      </c>
      <c r="P3372" t="s">
        <v>28</v>
      </c>
      <c r="Q3372" t="s">
        <v>29</v>
      </c>
      <c r="R3372">
        <v>4.8499999999999996</v>
      </c>
      <c r="S3372">
        <v>4</v>
      </c>
      <c r="T3372">
        <v>17.46</v>
      </c>
      <c r="U3372">
        <v>4.4000000000000004</v>
      </c>
      <c r="V3372" t="s">
        <v>159</v>
      </c>
      <c r="W3372" t="s">
        <v>31</v>
      </c>
      <c r="X3372">
        <v>1</v>
      </c>
      <c r="Y3372" t="str">
        <f>IF(tblRides[[#This Row],[supply_demand_ratio]]&lt;0.8,"Below 0.8",IF(tblRides[[#This Row],[supply_demand_ratio]]&lt;1,"Between 0.8-1.0",IF(tblRides[[#This Row],[supply_demand_ratio]]&lt;=1.2,"Between 1.0-1.2","Above 1.2")))</f>
        <v>Above 1.2</v>
      </c>
    </row>
    <row r="3373" spans="1:25" x14ac:dyDescent="0.3">
      <c r="A3373" t="s">
        <v>3428</v>
      </c>
      <c r="B3373" s="1">
        <v>46052.734027777777</v>
      </c>
      <c r="C3373" s="2">
        <v>46052</v>
      </c>
      <c r="D3373">
        <v>17</v>
      </c>
      <c r="E3373" t="s">
        <v>33</v>
      </c>
      <c r="F3373" t="s">
        <v>34</v>
      </c>
      <c r="G3373">
        <v>9.8000000000000007</v>
      </c>
      <c r="H3373">
        <v>204.74</v>
      </c>
      <c r="I3373">
        <v>201.74</v>
      </c>
      <c r="J3373">
        <v>1</v>
      </c>
      <c r="K3373">
        <v>5.8</v>
      </c>
      <c r="L3373">
        <v>8.5</v>
      </c>
      <c r="M3373">
        <v>80</v>
      </c>
      <c r="N3373" t="s">
        <v>27</v>
      </c>
      <c r="O3373">
        <v>0.94599999999999995</v>
      </c>
      <c r="P3373" t="s">
        <v>28</v>
      </c>
      <c r="Q3373" t="s">
        <v>29</v>
      </c>
      <c r="R3373">
        <v>4.8</v>
      </c>
      <c r="S3373">
        <v>0</v>
      </c>
      <c r="T3373">
        <v>-3</v>
      </c>
      <c r="U3373">
        <v>2.7</v>
      </c>
      <c r="V3373" t="s">
        <v>159</v>
      </c>
      <c r="W3373" t="s">
        <v>45</v>
      </c>
      <c r="X3373">
        <v>1</v>
      </c>
      <c r="Y3373" t="str">
        <f>IF(tblRides[[#This Row],[supply_demand_ratio]]&lt;0.8,"Below 0.8",IF(tblRides[[#This Row],[supply_demand_ratio]]&lt;1,"Between 0.8-1.0",IF(tblRides[[#This Row],[supply_demand_ratio]]&lt;=1.2,"Between 1.0-1.2","Above 1.2")))</f>
        <v>Between 0.8-1.0</v>
      </c>
    </row>
    <row r="3374" spans="1:25" x14ac:dyDescent="0.3">
      <c r="A3374" t="s">
        <v>3429</v>
      </c>
      <c r="B3374" s="1">
        <v>46052.738888888889</v>
      </c>
      <c r="C3374" s="2">
        <v>46052</v>
      </c>
      <c r="D3374">
        <v>17</v>
      </c>
      <c r="E3374" t="s">
        <v>25</v>
      </c>
      <c r="F3374" t="s">
        <v>26</v>
      </c>
      <c r="G3374">
        <v>6.6</v>
      </c>
      <c r="H3374">
        <v>151.13999999999999</v>
      </c>
      <c r="I3374">
        <v>153.13999999999999</v>
      </c>
      <c r="J3374">
        <v>1.2</v>
      </c>
      <c r="K3374">
        <v>6.5</v>
      </c>
      <c r="L3374">
        <v>9.1</v>
      </c>
      <c r="M3374">
        <v>124</v>
      </c>
      <c r="N3374" t="s">
        <v>27</v>
      </c>
      <c r="O3374">
        <v>0.90900000000000003</v>
      </c>
      <c r="P3374" t="s">
        <v>28</v>
      </c>
      <c r="Q3374" t="s">
        <v>29</v>
      </c>
      <c r="R3374">
        <v>4.51</v>
      </c>
      <c r="S3374">
        <v>10</v>
      </c>
      <c r="T3374">
        <v>2</v>
      </c>
      <c r="U3374">
        <v>2.6</v>
      </c>
      <c r="V3374" t="s">
        <v>159</v>
      </c>
      <c r="W3374" t="s">
        <v>45</v>
      </c>
      <c r="X3374">
        <v>1</v>
      </c>
      <c r="Y3374" t="str">
        <f>IF(tblRides[[#This Row],[supply_demand_ratio]]&lt;0.8,"Below 0.8",IF(tblRides[[#This Row],[supply_demand_ratio]]&lt;1,"Between 0.8-1.0",IF(tblRides[[#This Row],[supply_demand_ratio]]&lt;=1.2,"Between 1.0-1.2","Above 1.2")))</f>
        <v>Between 0.8-1.0</v>
      </c>
    </row>
    <row r="3375" spans="1:25" x14ac:dyDescent="0.3">
      <c r="A3375" t="s">
        <v>3430</v>
      </c>
      <c r="B3375" s="1">
        <v>46052.740972222222</v>
      </c>
      <c r="C3375" s="2">
        <v>46052</v>
      </c>
      <c r="D3375">
        <v>17</v>
      </c>
      <c r="E3375" t="s">
        <v>43</v>
      </c>
      <c r="F3375" t="s">
        <v>26</v>
      </c>
      <c r="G3375">
        <v>3.6</v>
      </c>
      <c r="H3375">
        <v>98.59</v>
      </c>
      <c r="I3375">
        <v>102.23</v>
      </c>
      <c r="J3375">
        <v>1</v>
      </c>
      <c r="K3375">
        <v>7.4</v>
      </c>
      <c r="L3375">
        <v>7.4</v>
      </c>
      <c r="M3375">
        <v>58</v>
      </c>
      <c r="N3375" t="s">
        <v>41</v>
      </c>
      <c r="O3375">
        <v>1.1879999999999999</v>
      </c>
      <c r="P3375" t="s">
        <v>28</v>
      </c>
      <c r="Q3375" t="s">
        <v>29</v>
      </c>
      <c r="R3375">
        <v>4.71</v>
      </c>
      <c r="S3375">
        <v>2</v>
      </c>
      <c r="T3375">
        <v>3.64</v>
      </c>
      <c r="U3375">
        <v>0</v>
      </c>
      <c r="V3375" t="s">
        <v>159</v>
      </c>
      <c r="W3375" t="s">
        <v>45</v>
      </c>
      <c r="X3375">
        <v>1</v>
      </c>
      <c r="Y3375" t="str">
        <f>IF(tblRides[[#This Row],[supply_demand_ratio]]&lt;0.8,"Below 0.8",IF(tblRides[[#This Row],[supply_demand_ratio]]&lt;1,"Between 0.8-1.0",IF(tblRides[[#This Row],[supply_demand_ratio]]&lt;=1.2,"Between 1.0-1.2","Above 1.2")))</f>
        <v>Between 1.0-1.2</v>
      </c>
    </row>
    <row r="3376" spans="1:25" x14ac:dyDescent="0.3">
      <c r="A3376" t="s">
        <v>3431</v>
      </c>
      <c r="B3376" s="1">
        <v>46052.753472222219</v>
      </c>
      <c r="C3376" s="2">
        <v>46052</v>
      </c>
      <c r="D3376">
        <v>18</v>
      </c>
      <c r="E3376" t="s">
        <v>33</v>
      </c>
      <c r="F3376" t="s">
        <v>34</v>
      </c>
      <c r="G3376">
        <v>6.4</v>
      </c>
      <c r="H3376">
        <v>122.84</v>
      </c>
      <c r="I3376">
        <v>124.66</v>
      </c>
      <c r="J3376">
        <v>1</v>
      </c>
      <c r="K3376">
        <v>6.8</v>
      </c>
      <c r="L3376">
        <v>8.6</v>
      </c>
      <c r="M3376">
        <v>67</v>
      </c>
      <c r="N3376" t="s">
        <v>27</v>
      </c>
      <c r="O3376">
        <v>0.81399999999999995</v>
      </c>
      <c r="P3376" t="s">
        <v>28</v>
      </c>
      <c r="Q3376" t="s">
        <v>29</v>
      </c>
      <c r="R3376">
        <v>4.92</v>
      </c>
      <c r="S3376">
        <v>0</v>
      </c>
      <c r="T3376">
        <v>1.82</v>
      </c>
      <c r="U3376">
        <v>1.8</v>
      </c>
      <c r="V3376" t="s">
        <v>159</v>
      </c>
      <c r="W3376" t="s">
        <v>45</v>
      </c>
      <c r="X3376">
        <v>1</v>
      </c>
      <c r="Y3376" t="str">
        <f>IF(tblRides[[#This Row],[supply_demand_ratio]]&lt;0.8,"Below 0.8",IF(tblRides[[#This Row],[supply_demand_ratio]]&lt;1,"Between 0.8-1.0",IF(tblRides[[#This Row],[supply_demand_ratio]]&lt;=1.2,"Between 1.0-1.2","Above 1.2")))</f>
        <v>Between 0.8-1.0</v>
      </c>
    </row>
    <row r="3377" spans="1:25" x14ac:dyDescent="0.3">
      <c r="A3377" t="s">
        <v>3432</v>
      </c>
      <c r="B3377" s="1">
        <v>46052.759027777778</v>
      </c>
      <c r="C3377" s="2">
        <v>46052</v>
      </c>
      <c r="D3377">
        <v>18</v>
      </c>
      <c r="E3377" t="s">
        <v>33</v>
      </c>
      <c r="F3377" t="s">
        <v>26</v>
      </c>
      <c r="G3377">
        <v>4.8</v>
      </c>
      <c r="H3377">
        <v>134.84</v>
      </c>
      <c r="I3377">
        <v>135.08000000000001</v>
      </c>
      <c r="J3377">
        <v>1.1000000000000001</v>
      </c>
      <c r="K3377">
        <v>5.3</v>
      </c>
      <c r="L3377">
        <v>7.9</v>
      </c>
      <c r="M3377">
        <v>70</v>
      </c>
      <c r="N3377" t="s">
        <v>27</v>
      </c>
      <c r="O3377">
        <v>0.69</v>
      </c>
      <c r="P3377" t="s">
        <v>28</v>
      </c>
      <c r="Q3377" t="s">
        <v>29</v>
      </c>
      <c r="R3377">
        <v>4.41</v>
      </c>
      <c r="S3377">
        <v>2</v>
      </c>
      <c r="T3377">
        <v>0.24</v>
      </c>
      <c r="U3377">
        <v>2.6</v>
      </c>
      <c r="V3377" t="s">
        <v>159</v>
      </c>
      <c r="W3377" t="s">
        <v>45</v>
      </c>
      <c r="X3377">
        <v>1</v>
      </c>
      <c r="Y3377" t="str">
        <f>IF(tblRides[[#This Row],[supply_demand_ratio]]&lt;0.8,"Below 0.8",IF(tblRides[[#This Row],[supply_demand_ratio]]&lt;1,"Between 0.8-1.0",IF(tblRides[[#This Row],[supply_demand_ratio]]&lt;=1.2,"Between 1.0-1.2","Above 1.2")))</f>
        <v>Below 0.8</v>
      </c>
    </row>
    <row r="3378" spans="1:25" x14ac:dyDescent="0.3">
      <c r="A3378" t="s">
        <v>3433</v>
      </c>
      <c r="B3378" s="1">
        <v>46052.760416666664</v>
      </c>
      <c r="C3378" s="2">
        <v>46052</v>
      </c>
      <c r="D3378">
        <v>18</v>
      </c>
      <c r="E3378" t="s">
        <v>36</v>
      </c>
      <c r="F3378" t="s">
        <v>26</v>
      </c>
      <c r="G3378">
        <v>1.5</v>
      </c>
      <c r="H3378">
        <v>86.31</v>
      </c>
      <c r="I3378">
        <v>87.58</v>
      </c>
      <c r="J3378">
        <v>1.4</v>
      </c>
      <c r="K3378">
        <v>2</v>
      </c>
      <c r="L3378">
        <v>10.1</v>
      </c>
      <c r="M3378">
        <v>97</v>
      </c>
      <c r="N3378" t="s">
        <v>72</v>
      </c>
      <c r="O3378">
        <v>0.67</v>
      </c>
      <c r="P3378" t="s">
        <v>28</v>
      </c>
      <c r="Q3378" t="s">
        <v>29</v>
      </c>
      <c r="R3378">
        <v>4.79</v>
      </c>
      <c r="S3378">
        <v>10</v>
      </c>
      <c r="T3378">
        <v>1.27</v>
      </c>
      <c r="U3378">
        <v>8.1</v>
      </c>
      <c r="V3378" t="s">
        <v>159</v>
      </c>
      <c r="W3378" t="s">
        <v>31</v>
      </c>
      <c r="X3378">
        <v>1</v>
      </c>
      <c r="Y3378" t="str">
        <f>IF(tblRides[[#This Row],[supply_demand_ratio]]&lt;0.8,"Below 0.8",IF(tblRides[[#This Row],[supply_demand_ratio]]&lt;1,"Between 0.8-1.0",IF(tblRides[[#This Row],[supply_demand_ratio]]&lt;=1.2,"Between 1.0-1.2","Above 1.2")))</f>
        <v>Below 0.8</v>
      </c>
    </row>
    <row r="3379" spans="1:25" x14ac:dyDescent="0.3">
      <c r="A3379" t="s">
        <v>3434</v>
      </c>
      <c r="B3379" s="1">
        <v>46052.763888888891</v>
      </c>
      <c r="C3379" s="2">
        <v>46052</v>
      </c>
      <c r="D3379">
        <v>18</v>
      </c>
      <c r="E3379" t="s">
        <v>36</v>
      </c>
      <c r="F3379" t="s">
        <v>26</v>
      </c>
      <c r="G3379">
        <v>1.6</v>
      </c>
      <c r="H3379">
        <v>73.69</v>
      </c>
      <c r="I3379">
        <v>74.52</v>
      </c>
      <c r="J3379">
        <v>1.2</v>
      </c>
      <c r="K3379">
        <v>5.6</v>
      </c>
      <c r="L3379">
        <v>1.8</v>
      </c>
      <c r="M3379">
        <v>99</v>
      </c>
      <c r="N3379" t="s">
        <v>72</v>
      </c>
      <c r="O3379">
        <v>0.67600000000000005</v>
      </c>
      <c r="P3379" t="s">
        <v>28</v>
      </c>
      <c r="Q3379" t="s">
        <v>29</v>
      </c>
      <c r="R3379">
        <v>5</v>
      </c>
      <c r="S3379">
        <v>3</v>
      </c>
      <c r="T3379">
        <v>0.83</v>
      </c>
      <c r="U3379">
        <v>-3.8</v>
      </c>
      <c r="V3379" t="s">
        <v>159</v>
      </c>
      <c r="W3379" t="s">
        <v>45</v>
      </c>
      <c r="X3379">
        <v>1</v>
      </c>
      <c r="Y3379" t="str">
        <f>IF(tblRides[[#This Row],[supply_demand_ratio]]&lt;0.8,"Below 0.8",IF(tblRides[[#This Row],[supply_demand_ratio]]&lt;1,"Between 0.8-1.0",IF(tblRides[[#This Row],[supply_demand_ratio]]&lt;=1.2,"Between 1.0-1.2","Above 1.2")))</f>
        <v>Below 0.8</v>
      </c>
    </row>
    <row r="3380" spans="1:25" x14ac:dyDescent="0.3">
      <c r="A3380" t="s">
        <v>3435</v>
      </c>
      <c r="B3380" s="1">
        <v>46052.765972222223</v>
      </c>
      <c r="C3380" s="2">
        <v>46052</v>
      </c>
      <c r="D3380">
        <v>18</v>
      </c>
      <c r="E3380" t="s">
        <v>43</v>
      </c>
      <c r="F3380" t="s">
        <v>26</v>
      </c>
      <c r="G3380">
        <v>4.2</v>
      </c>
      <c r="H3380">
        <v>104.5</v>
      </c>
      <c r="I3380">
        <v>102.58</v>
      </c>
      <c r="J3380">
        <v>1</v>
      </c>
      <c r="K3380">
        <v>6.2</v>
      </c>
      <c r="L3380">
        <v>5.2</v>
      </c>
      <c r="M3380">
        <v>52</v>
      </c>
      <c r="N3380" t="s">
        <v>41</v>
      </c>
      <c r="O3380">
        <v>1.0429999999999999</v>
      </c>
      <c r="P3380" t="s">
        <v>28</v>
      </c>
      <c r="Q3380" t="s">
        <v>29</v>
      </c>
      <c r="R3380">
        <v>4.5</v>
      </c>
      <c r="S3380">
        <v>2</v>
      </c>
      <c r="T3380">
        <v>-1.92</v>
      </c>
      <c r="U3380">
        <v>-1</v>
      </c>
      <c r="V3380" t="s">
        <v>159</v>
      </c>
      <c r="W3380" t="s">
        <v>45</v>
      </c>
      <c r="X3380">
        <v>1</v>
      </c>
      <c r="Y3380" t="str">
        <f>IF(tblRides[[#This Row],[supply_demand_ratio]]&lt;0.8,"Below 0.8",IF(tblRides[[#This Row],[supply_demand_ratio]]&lt;1,"Between 0.8-1.0",IF(tblRides[[#This Row],[supply_demand_ratio]]&lt;=1.2,"Between 1.0-1.2","Above 1.2")))</f>
        <v>Between 1.0-1.2</v>
      </c>
    </row>
    <row r="3381" spans="1:25" x14ac:dyDescent="0.3">
      <c r="A3381" t="s">
        <v>3436</v>
      </c>
      <c r="B3381" s="1">
        <v>46052.782638888886</v>
      </c>
      <c r="C3381" s="2">
        <v>46052</v>
      </c>
      <c r="D3381">
        <v>18</v>
      </c>
      <c r="E3381" t="s">
        <v>43</v>
      </c>
      <c r="F3381" t="s">
        <v>26</v>
      </c>
      <c r="G3381">
        <v>8.1</v>
      </c>
      <c r="H3381">
        <v>193.54</v>
      </c>
      <c r="I3381">
        <v>198.62</v>
      </c>
      <c r="J3381">
        <v>1.1000000000000001</v>
      </c>
      <c r="K3381">
        <v>9.5</v>
      </c>
      <c r="L3381">
        <v>9.6999999999999993</v>
      </c>
      <c r="M3381">
        <v>43</v>
      </c>
      <c r="N3381" t="s">
        <v>27</v>
      </c>
      <c r="O3381">
        <v>0.71799999999999997</v>
      </c>
      <c r="P3381" t="s">
        <v>28</v>
      </c>
      <c r="Q3381" t="s">
        <v>29</v>
      </c>
      <c r="R3381">
        <v>4.37</v>
      </c>
      <c r="S3381">
        <v>19</v>
      </c>
      <c r="T3381">
        <v>5.08</v>
      </c>
      <c r="U3381">
        <v>0.2</v>
      </c>
      <c r="V3381" t="s">
        <v>159</v>
      </c>
      <c r="W3381" t="s">
        <v>45</v>
      </c>
      <c r="X3381">
        <v>1</v>
      </c>
      <c r="Y3381" t="str">
        <f>IF(tblRides[[#This Row],[supply_demand_ratio]]&lt;0.8,"Below 0.8",IF(tblRides[[#This Row],[supply_demand_ratio]]&lt;1,"Between 0.8-1.0",IF(tblRides[[#This Row],[supply_demand_ratio]]&lt;=1.2,"Between 1.0-1.2","Above 1.2")))</f>
        <v>Below 0.8</v>
      </c>
    </row>
    <row r="3382" spans="1:25" x14ac:dyDescent="0.3">
      <c r="A3382" t="s">
        <v>3437</v>
      </c>
      <c r="B3382" s="1">
        <v>46052.786805555559</v>
      </c>
      <c r="C3382" s="2">
        <v>46052</v>
      </c>
      <c r="D3382">
        <v>18</v>
      </c>
      <c r="E3382" t="s">
        <v>33</v>
      </c>
      <c r="F3382" t="s">
        <v>34</v>
      </c>
      <c r="G3382">
        <v>4.2</v>
      </c>
      <c r="H3382">
        <v>135.97</v>
      </c>
      <c r="I3382">
        <v>136.55000000000001</v>
      </c>
      <c r="J3382">
        <v>1.2</v>
      </c>
      <c r="K3382">
        <v>7</v>
      </c>
      <c r="L3382">
        <v>9.1999999999999993</v>
      </c>
      <c r="M3382">
        <v>66</v>
      </c>
      <c r="N3382" t="s">
        <v>27</v>
      </c>
      <c r="O3382">
        <v>0.74399999999999999</v>
      </c>
      <c r="P3382" t="s">
        <v>28</v>
      </c>
      <c r="Q3382" t="s">
        <v>29</v>
      </c>
      <c r="R3382">
        <v>5</v>
      </c>
      <c r="S3382">
        <v>0</v>
      </c>
      <c r="T3382">
        <v>0.57999999999999996</v>
      </c>
      <c r="U3382">
        <v>2.2000000000000002</v>
      </c>
      <c r="V3382" t="s">
        <v>159</v>
      </c>
      <c r="W3382" t="s">
        <v>45</v>
      </c>
      <c r="X3382">
        <v>1</v>
      </c>
      <c r="Y3382" t="str">
        <f>IF(tblRides[[#This Row],[supply_demand_ratio]]&lt;0.8,"Below 0.8",IF(tblRides[[#This Row],[supply_demand_ratio]]&lt;1,"Between 0.8-1.0",IF(tblRides[[#This Row],[supply_demand_ratio]]&lt;=1.2,"Between 1.0-1.2","Above 1.2")))</f>
        <v>Below 0.8</v>
      </c>
    </row>
    <row r="3383" spans="1:25" x14ac:dyDescent="0.3">
      <c r="A3383" t="s">
        <v>3438</v>
      </c>
      <c r="B3383" s="1">
        <v>46052.789583333331</v>
      </c>
      <c r="C3383" s="2">
        <v>46052</v>
      </c>
      <c r="D3383">
        <v>18</v>
      </c>
      <c r="E3383" t="s">
        <v>33</v>
      </c>
      <c r="F3383" t="s">
        <v>34</v>
      </c>
      <c r="G3383">
        <v>4.3</v>
      </c>
      <c r="H3383">
        <v>98.55</v>
      </c>
      <c r="I3383">
        <v>98.45</v>
      </c>
      <c r="J3383">
        <v>1</v>
      </c>
      <c r="K3383">
        <v>4.9000000000000004</v>
      </c>
      <c r="L3383">
        <v>10.199999999999999</v>
      </c>
      <c r="M3383">
        <v>75</v>
      </c>
      <c r="N3383" t="s">
        <v>27</v>
      </c>
      <c r="O3383">
        <v>0.80800000000000005</v>
      </c>
      <c r="P3383" t="s">
        <v>28</v>
      </c>
      <c r="Q3383" t="s">
        <v>29</v>
      </c>
      <c r="R3383">
        <v>4.26</v>
      </c>
      <c r="S3383">
        <v>0</v>
      </c>
      <c r="T3383">
        <v>-0.1</v>
      </c>
      <c r="U3383">
        <v>5.3</v>
      </c>
      <c r="V3383" t="s">
        <v>159</v>
      </c>
      <c r="W3383" t="s">
        <v>31</v>
      </c>
      <c r="X3383">
        <v>1</v>
      </c>
      <c r="Y3383" t="str">
        <f>IF(tblRides[[#This Row],[supply_demand_ratio]]&lt;0.8,"Below 0.8",IF(tblRides[[#This Row],[supply_demand_ratio]]&lt;1,"Between 0.8-1.0",IF(tblRides[[#This Row],[supply_demand_ratio]]&lt;=1.2,"Between 1.0-1.2","Above 1.2")))</f>
        <v>Between 0.8-1.0</v>
      </c>
    </row>
    <row r="3384" spans="1:25" x14ac:dyDescent="0.3">
      <c r="A3384" t="s">
        <v>3439</v>
      </c>
      <c r="B3384" s="1">
        <v>46052.799305555556</v>
      </c>
      <c r="C3384" s="2">
        <v>46052</v>
      </c>
      <c r="D3384">
        <v>19</v>
      </c>
      <c r="E3384" t="s">
        <v>25</v>
      </c>
      <c r="F3384" t="s">
        <v>26</v>
      </c>
      <c r="G3384">
        <v>8.3000000000000007</v>
      </c>
      <c r="H3384">
        <v>211.84</v>
      </c>
      <c r="I3384">
        <v>209.96</v>
      </c>
      <c r="J3384">
        <v>1.2</v>
      </c>
      <c r="K3384">
        <v>8.5</v>
      </c>
      <c r="L3384">
        <v>12.6</v>
      </c>
      <c r="M3384">
        <v>103</v>
      </c>
      <c r="N3384" t="s">
        <v>72</v>
      </c>
      <c r="O3384">
        <v>0.65400000000000003</v>
      </c>
      <c r="P3384" t="s">
        <v>28</v>
      </c>
      <c r="Q3384" t="s">
        <v>29</v>
      </c>
      <c r="R3384">
        <v>4.7</v>
      </c>
      <c r="S3384">
        <v>3</v>
      </c>
      <c r="T3384">
        <v>-1.88</v>
      </c>
      <c r="U3384">
        <v>4.0999999999999996</v>
      </c>
      <c r="V3384" t="s">
        <v>159</v>
      </c>
      <c r="W3384" t="s">
        <v>45</v>
      </c>
      <c r="X3384">
        <v>1</v>
      </c>
      <c r="Y3384" t="str">
        <f>IF(tblRides[[#This Row],[supply_demand_ratio]]&lt;0.8,"Below 0.8",IF(tblRides[[#This Row],[supply_demand_ratio]]&lt;1,"Between 0.8-1.0",IF(tblRides[[#This Row],[supply_demand_ratio]]&lt;=1.2,"Between 1.0-1.2","Above 1.2")))</f>
        <v>Below 0.8</v>
      </c>
    </row>
    <row r="3385" spans="1:25" x14ac:dyDescent="0.3">
      <c r="A3385" t="s">
        <v>3440</v>
      </c>
      <c r="B3385" s="1">
        <v>46052.8125</v>
      </c>
      <c r="C3385" s="2">
        <v>46052</v>
      </c>
      <c r="D3385">
        <v>19</v>
      </c>
      <c r="E3385" t="s">
        <v>43</v>
      </c>
      <c r="F3385" t="s">
        <v>26</v>
      </c>
      <c r="G3385">
        <v>4.0999999999999996</v>
      </c>
      <c r="H3385">
        <v>103.02</v>
      </c>
      <c r="I3385">
        <v>105.22</v>
      </c>
      <c r="J3385">
        <v>1.1000000000000001</v>
      </c>
      <c r="K3385">
        <v>2</v>
      </c>
      <c r="L3385">
        <v>1.9</v>
      </c>
      <c r="M3385">
        <v>58</v>
      </c>
      <c r="N3385" t="s">
        <v>41</v>
      </c>
      <c r="O3385">
        <v>1.179</v>
      </c>
      <c r="P3385" t="s">
        <v>28</v>
      </c>
      <c r="Q3385" t="s">
        <v>29</v>
      </c>
      <c r="R3385">
        <v>4.96</v>
      </c>
      <c r="S3385">
        <v>2</v>
      </c>
      <c r="T3385">
        <v>2.2000000000000002</v>
      </c>
      <c r="U3385">
        <v>-0.1</v>
      </c>
      <c r="V3385" t="s">
        <v>159</v>
      </c>
      <c r="W3385" t="s">
        <v>31</v>
      </c>
      <c r="X3385">
        <v>1</v>
      </c>
      <c r="Y3385" t="str">
        <f>IF(tblRides[[#This Row],[supply_demand_ratio]]&lt;0.8,"Below 0.8",IF(tblRides[[#This Row],[supply_demand_ratio]]&lt;1,"Between 0.8-1.0",IF(tblRides[[#This Row],[supply_demand_ratio]]&lt;=1.2,"Between 1.0-1.2","Above 1.2")))</f>
        <v>Between 1.0-1.2</v>
      </c>
    </row>
    <row r="3386" spans="1:25" x14ac:dyDescent="0.3">
      <c r="A3386" t="s">
        <v>3441</v>
      </c>
      <c r="B3386" s="1">
        <v>46052.814583333333</v>
      </c>
      <c r="C3386" s="2">
        <v>46052</v>
      </c>
      <c r="D3386">
        <v>19</v>
      </c>
      <c r="E3386" t="s">
        <v>25</v>
      </c>
      <c r="F3386" t="s">
        <v>26</v>
      </c>
      <c r="G3386">
        <v>23.1</v>
      </c>
      <c r="H3386">
        <v>469.59</v>
      </c>
      <c r="J3386">
        <v>1.4</v>
      </c>
      <c r="K3386">
        <v>8.1</v>
      </c>
      <c r="L3386">
        <v>10.9</v>
      </c>
      <c r="M3386">
        <v>73</v>
      </c>
      <c r="N3386" t="s">
        <v>27</v>
      </c>
      <c r="O3386">
        <v>0.55900000000000005</v>
      </c>
      <c r="P3386" t="s">
        <v>37</v>
      </c>
      <c r="Q3386" t="s">
        <v>38</v>
      </c>
      <c r="R3386">
        <v>4.99</v>
      </c>
      <c r="S3386">
        <v>5</v>
      </c>
      <c r="U3386">
        <v>2.8</v>
      </c>
      <c r="V3386" t="s">
        <v>159</v>
      </c>
      <c r="W3386" t="s">
        <v>45</v>
      </c>
      <c r="X3386">
        <v>0</v>
      </c>
      <c r="Y3386" t="str">
        <f>IF(tblRides[[#This Row],[supply_demand_ratio]]&lt;0.8,"Below 0.8",IF(tblRides[[#This Row],[supply_demand_ratio]]&lt;1,"Between 0.8-1.0",IF(tblRides[[#This Row],[supply_demand_ratio]]&lt;=1.2,"Between 1.0-1.2","Above 1.2")))</f>
        <v>Below 0.8</v>
      </c>
    </row>
    <row r="3387" spans="1:25" x14ac:dyDescent="0.3">
      <c r="A3387" t="s">
        <v>3442</v>
      </c>
      <c r="B3387" s="1">
        <v>46052.82708333333</v>
      </c>
      <c r="C3387" s="2">
        <v>46052</v>
      </c>
      <c r="D3387">
        <v>19</v>
      </c>
      <c r="E3387" t="s">
        <v>43</v>
      </c>
      <c r="F3387" t="s">
        <v>26</v>
      </c>
      <c r="G3387">
        <v>3.2</v>
      </c>
      <c r="H3387">
        <v>80.650000000000006</v>
      </c>
      <c r="I3387">
        <v>84.64</v>
      </c>
      <c r="J3387">
        <v>1</v>
      </c>
      <c r="K3387">
        <v>6.9</v>
      </c>
      <c r="L3387">
        <v>7.4</v>
      </c>
      <c r="M3387">
        <v>58</v>
      </c>
      <c r="N3387" t="s">
        <v>27</v>
      </c>
      <c r="O3387">
        <v>0.97699999999999998</v>
      </c>
      <c r="P3387" t="s">
        <v>28</v>
      </c>
      <c r="Q3387" t="s">
        <v>29</v>
      </c>
      <c r="R3387">
        <v>4.78</v>
      </c>
      <c r="S3387">
        <v>133</v>
      </c>
      <c r="T3387">
        <v>3.99</v>
      </c>
      <c r="U3387">
        <v>0.5</v>
      </c>
      <c r="V3387" t="s">
        <v>159</v>
      </c>
      <c r="W3387" t="s">
        <v>45</v>
      </c>
      <c r="X3387">
        <v>1</v>
      </c>
      <c r="Y3387" t="str">
        <f>IF(tblRides[[#This Row],[supply_demand_ratio]]&lt;0.8,"Below 0.8",IF(tblRides[[#This Row],[supply_demand_ratio]]&lt;1,"Between 0.8-1.0",IF(tblRides[[#This Row],[supply_demand_ratio]]&lt;=1.2,"Between 1.0-1.2","Above 1.2")))</f>
        <v>Between 0.8-1.0</v>
      </c>
    </row>
    <row r="3388" spans="1:25" x14ac:dyDescent="0.3">
      <c r="A3388" t="s">
        <v>3443</v>
      </c>
      <c r="B3388" s="1">
        <v>46052.831250000003</v>
      </c>
      <c r="C3388" s="2">
        <v>46052</v>
      </c>
      <c r="D3388">
        <v>19</v>
      </c>
      <c r="E3388" t="s">
        <v>62</v>
      </c>
      <c r="F3388" t="s">
        <v>26</v>
      </c>
      <c r="G3388">
        <v>10.3</v>
      </c>
      <c r="H3388">
        <v>204.3</v>
      </c>
      <c r="I3388">
        <v>198.58</v>
      </c>
      <c r="J3388">
        <v>1</v>
      </c>
      <c r="K3388">
        <v>3.9</v>
      </c>
      <c r="L3388">
        <v>5.5</v>
      </c>
      <c r="M3388">
        <v>54</v>
      </c>
      <c r="N3388" t="s">
        <v>41</v>
      </c>
      <c r="O3388">
        <v>1.4610000000000001</v>
      </c>
      <c r="P3388" t="s">
        <v>28</v>
      </c>
      <c r="Q3388" t="s">
        <v>29</v>
      </c>
      <c r="R3388">
        <v>5</v>
      </c>
      <c r="S3388">
        <v>17</v>
      </c>
      <c r="T3388">
        <v>-5.72</v>
      </c>
      <c r="U3388">
        <v>1.6</v>
      </c>
      <c r="V3388" t="s">
        <v>159</v>
      </c>
      <c r="W3388" t="s">
        <v>31</v>
      </c>
      <c r="X3388">
        <v>1</v>
      </c>
      <c r="Y3388" t="str">
        <f>IF(tblRides[[#This Row],[supply_demand_ratio]]&lt;0.8,"Below 0.8",IF(tblRides[[#This Row],[supply_demand_ratio]]&lt;1,"Between 0.8-1.0",IF(tblRides[[#This Row],[supply_demand_ratio]]&lt;=1.2,"Between 1.0-1.2","Above 1.2")))</f>
        <v>Above 1.2</v>
      </c>
    </row>
    <row r="3389" spans="1:25" x14ac:dyDescent="0.3">
      <c r="A3389" t="s">
        <v>3444</v>
      </c>
      <c r="B3389" s="1">
        <v>46052.832638888889</v>
      </c>
      <c r="C3389" s="2">
        <v>46052</v>
      </c>
      <c r="D3389">
        <v>19</v>
      </c>
      <c r="E3389" t="s">
        <v>33</v>
      </c>
      <c r="F3389" t="s">
        <v>26</v>
      </c>
      <c r="G3389">
        <v>5.9</v>
      </c>
      <c r="H3389">
        <v>164.3</v>
      </c>
      <c r="I3389">
        <v>165.62</v>
      </c>
      <c r="J3389">
        <v>1.4</v>
      </c>
      <c r="K3389">
        <v>9.8000000000000007</v>
      </c>
      <c r="L3389">
        <v>13.7</v>
      </c>
      <c r="M3389">
        <v>53</v>
      </c>
      <c r="N3389" t="s">
        <v>27</v>
      </c>
      <c r="O3389">
        <v>0.58399999999999996</v>
      </c>
      <c r="P3389" t="s">
        <v>28</v>
      </c>
      <c r="Q3389" t="s">
        <v>29</v>
      </c>
      <c r="R3389">
        <v>4.67</v>
      </c>
      <c r="S3389">
        <v>13</v>
      </c>
      <c r="T3389">
        <v>1.32</v>
      </c>
      <c r="U3389">
        <v>3.9</v>
      </c>
      <c r="V3389" t="s">
        <v>159</v>
      </c>
      <c r="W3389" t="s">
        <v>45</v>
      </c>
      <c r="X3389">
        <v>1</v>
      </c>
      <c r="Y3389" t="str">
        <f>IF(tblRides[[#This Row],[supply_demand_ratio]]&lt;0.8,"Below 0.8",IF(tblRides[[#This Row],[supply_demand_ratio]]&lt;1,"Between 0.8-1.0",IF(tblRides[[#This Row],[supply_demand_ratio]]&lt;=1.2,"Between 1.0-1.2","Above 1.2")))</f>
        <v>Below 0.8</v>
      </c>
    </row>
    <row r="3390" spans="1:25" x14ac:dyDescent="0.3">
      <c r="A3390" t="s">
        <v>3445</v>
      </c>
      <c r="B3390" s="1">
        <v>46052.84097222222</v>
      </c>
      <c r="C3390" s="2">
        <v>46052</v>
      </c>
      <c r="D3390">
        <v>20</v>
      </c>
      <c r="E3390" t="s">
        <v>43</v>
      </c>
      <c r="F3390" t="s">
        <v>26</v>
      </c>
      <c r="G3390">
        <v>32.799999999999997</v>
      </c>
      <c r="H3390">
        <v>567.54</v>
      </c>
      <c r="I3390">
        <v>610.91</v>
      </c>
      <c r="J3390">
        <v>1</v>
      </c>
      <c r="K3390">
        <v>8.4</v>
      </c>
      <c r="L3390">
        <v>1.2</v>
      </c>
      <c r="M3390">
        <v>55</v>
      </c>
      <c r="N3390" t="s">
        <v>27</v>
      </c>
      <c r="O3390">
        <v>0.94899999999999995</v>
      </c>
      <c r="P3390" t="s">
        <v>28</v>
      </c>
      <c r="Q3390" t="s">
        <v>29</v>
      </c>
      <c r="R3390">
        <v>4.63</v>
      </c>
      <c r="S3390">
        <v>13</v>
      </c>
      <c r="T3390">
        <v>43.37</v>
      </c>
      <c r="U3390">
        <v>-7.2</v>
      </c>
      <c r="V3390" t="s">
        <v>159</v>
      </c>
      <c r="W3390" t="s">
        <v>45</v>
      </c>
      <c r="X3390">
        <v>1</v>
      </c>
      <c r="Y3390" t="str">
        <f>IF(tblRides[[#This Row],[supply_demand_ratio]]&lt;0.8,"Below 0.8",IF(tblRides[[#This Row],[supply_demand_ratio]]&lt;1,"Between 0.8-1.0",IF(tblRides[[#This Row],[supply_demand_ratio]]&lt;=1.2,"Between 1.0-1.2","Above 1.2")))</f>
        <v>Between 0.8-1.0</v>
      </c>
    </row>
    <row r="3391" spans="1:25" x14ac:dyDescent="0.3">
      <c r="A3391" t="s">
        <v>3446</v>
      </c>
      <c r="B3391" s="1">
        <v>46052.856944444444</v>
      </c>
      <c r="C3391" s="2">
        <v>46052</v>
      </c>
      <c r="D3391">
        <v>20</v>
      </c>
      <c r="E3391" t="s">
        <v>33</v>
      </c>
      <c r="F3391" t="s">
        <v>26</v>
      </c>
      <c r="G3391">
        <v>3.9</v>
      </c>
      <c r="H3391">
        <v>118.08</v>
      </c>
      <c r="J3391">
        <v>1.1000000000000001</v>
      </c>
      <c r="K3391">
        <v>7.3</v>
      </c>
      <c r="L3391">
        <v>7.4</v>
      </c>
      <c r="M3391">
        <v>85</v>
      </c>
      <c r="N3391" t="s">
        <v>27</v>
      </c>
      <c r="O3391">
        <v>0.872</v>
      </c>
      <c r="P3391" t="s">
        <v>37</v>
      </c>
      <c r="Q3391" t="s">
        <v>280</v>
      </c>
      <c r="R3391">
        <v>4.75</v>
      </c>
      <c r="S3391">
        <v>5</v>
      </c>
      <c r="U3391">
        <v>0.1</v>
      </c>
      <c r="V3391" t="s">
        <v>159</v>
      </c>
      <c r="W3391" t="s">
        <v>45</v>
      </c>
      <c r="X3391">
        <v>0</v>
      </c>
      <c r="Y3391" t="str">
        <f>IF(tblRides[[#This Row],[supply_demand_ratio]]&lt;0.8,"Below 0.8",IF(tblRides[[#This Row],[supply_demand_ratio]]&lt;1,"Between 0.8-1.0",IF(tblRides[[#This Row],[supply_demand_ratio]]&lt;=1.2,"Between 1.0-1.2","Above 1.2")))</f>
        <v>Between 0.8-1.0</v>
      </c>
    </row>
    <row r="3392" spans="1:25" x14ac:dyDescent="0.3">
      <c r="A3392" t="s">
        <v>3447</v>
      </c>
      <c r="B3392" s="1">
        <v>46052.861111111109</v>
      </c>
      <c r="C3392" s="2">
        <v>46052</v>
      </c>
      <c r="D3392">
        <v>20</v>
      </c>
      <c r="E3392" t="s">
        <v>33</v>
      </c>
      <c r="F3392" t="s">
        <v>34</v>
      </c>
      <c r="G3392">
        <v>9.1999999999999993</v>
      </c>
      <c r="H3392">
        <v>226.54</v>
      </c>
      <c r="I3392">
        <v>216.4</v>
      </c>
      <c r="J3392">
        <v>1.2</v>
      </c>
      <c r="K3392">
        <v>7.6</v>
      </c>
      <c r="L3392">
        <v>5.5</v>
      </c>
      <c r="M3392">
        <v>66</v>
      </c>
      <c r="N3392" t="s">
        <v>27</v>
      </c>
      <c r="O3392">
        <v>0.71</v>
      </c>
      <c r="P3392" t="s">
        <v>28</v>
      </c>
      <c r="Q3392" t="s">
        <v>29</v>
      </c>
      <c r="R3392">
        <v>4.8</v>
      </c>
      <c r="S3392">
        <v>0</v>
      </c>
      <c r="T3392">
        <v>-10.14</v>
      </c>
      <c r="U3392">
        <v>-2.1</v>
      </c>
      <c r="V3392" t="s">
        <v>159</v>
      </c>
      <c r="W3392" t="s">
        <v>45</v>
      </c>
      <c r="X3392">
        <v>1</v>
      </c>
      <c r="Y3392" t="str">
        <f>IF(tblRides[[#This Row],[supply_demand_ratio]]&lt;0.8,"Below 0.8",IF(tblRides[[#This Row],[supply_demand_ratio]]&lt;1,"Between 0.8-1.0",IF(tblRides[[#This Row],[supply_demand_ratio]]&lt;=1.2,"Between 1.0-1.2","Above 1.2")))</f>
        <v>Below 0.8</v>
      </c>
    </row>
    <row r="3393" spans="1:25" x14ac:dyDescent="0.3">
      <c r="A3393" t="s">
        <v>3448</v>
      </c>
      <c r="B3393" s="1">
        <v>46052.894444444442</v>
      </c>
      <c r="C3393" s="2">
        <v>46052</v>
      </c>
      <c r="D3393">
        <v>21</v>
      </c>
      <c r="E3393" t="s">
        <v>43</v>
      </c>
      <c r="F3393" t="s">
        <v>34</v>
      </c>
      <c r="G3393">
        <v>5.3</v>
      </c>
      <c r="H3393">
        <v>111.37</v>
      </c>
      <c r="I3393">
        <v>114.2</v>
      </c>
      <c r="J3393">
        <v>1</v>
      </c>
      <c r="K3393">
        <v>2</v>
      </c>
      <c r="L3393">
        <v>1</v>
      </c>
      <c r="M3393">
        <v>57</v>
      </c>
      <c r="N3393" t="s">
        <v>41</v>
      </c>
      <c r="O3393">
        <v>1.8160000000000001</v>
      </c>
      <c r="P3393" t="s">
        <v>28</v>
      </c>
      <c r="Q3393" t="s">
        <v>29</v>
      </c>
      <c r="R3393">
        <v>4.8099999999999996</v>
      </c>
      <c r="S3393">
        <v>0</v>
      </c>
      <c r="T3393">
        <v>2.83</v>
      </c>
      <c r="U3393">
        <v>-1</v>
      </c>
      <c r="V3393" t="s">
        <v>159</v>
      </c>
      <c r="W3393" t="s">
        <v>31</v>
      </c>
      <c r="X3393">
        <v>1</v>
      </c>
      <c r="Y3393" t="str">
        <f>IF(tblRides[[#This Row],[supply_demand_ratio]]&lt;0.8,"Below 0.8",IF(tblRides[[#This Row],[supply_demand_ratio]]&lt;1,"Between 0.8-1.0",IF(tblRides[[#This Row],[supply_demand_ratio]]&lt;=1.2,"Between 1.0-1.2","Above 1.2")))</f>
        <v>Above 1.2</v>
      </c>
    </row>
    <row r="3394" spans="1:25" x14ac:dyDescent="0.3">
      <c r="A3394" t="s">
        <v>3449</v>
      </c>
      <c r="B3394" s="1">
        <v>46052.898611111108</v>
      </c>
      <c r="C3394" s="2">
        <v>46052</v>
      </c>
      <c r="D3394">
        <v>21</v>
      </c>
      <c r="E3394" t="s">
        <v>43</v>
      </c>
      <c r="F3394" t="s">
        <v>34</v>
      </c>
      <c r="G3394">
        <v>0.7</v>
      </c>
      <c r="H3394">
        <v>49.82</v>
      </c>
      <c r="I3394">
        <v>47.91</v>
      </c>
      <c r="J3394">
        <v>1</v>
      </c>
      <c r="K3394">
        <v>5.5</v>
      </c>
      <c r="L3394">
        <v>4.5</v>
      </c>
      <c r="M3394">
        <v>63</v>
      </c>
      <c r="N3394" t="s">
        <v>41</v>
      </c>
      <c r="O3394">
        <v>1.851</v>
      </c>
      <c r="P3394" t="s">
        <v>28</v>
      </c>
      <c r="Q3394" t="s">
        <v>29</v>
      </c>
      <c r="R3394">
        <v>4.53</v>
      </c>
      <c r="S3394">
        <v>0</v>
      </c>
      <c r="T3394">
        <v>-1.91</v>
      </c>
      <c r="U3394">
        <v>-1</v>
      </c>
      <c r="V3394" t="s">
        <v>159</v>
      </c>
      <c r="W3394" t="s">
        <v>45</v>
      </c>
      <c r="X3394">
        <v>1</v>
      </c>
      <c r="Y3394" t="str">
        <f>IF(tblRides[[#This Row],[supply_demand_ratio]]&lt;0.8,"Below 0.8",IF(tblRides[[#This Row],[supply_demand_ratio]]&lt;1,"Between 0.8-1.0",IF(tblRides[[#This Row],[supply_demand_ratio]]&lt;=1.2,"Between 1.0-1.2","Above 1.2")))</f>
        <v>Above 1.2</v>
      </c>
    </row>
    <row r="3395" spans="1:25" x14ac:dyDescent="0.3">
      <c r="A3395" t="s">
        <v>3450</v>
      </c>
      <c r="B3395" s="1">
        <v>46052.902777777781</v>
      </c>
      <c r="C3395" s="2">
        <v>46052</v>
      </c>
      <c r="D3395">
        <v>21</v>
      </c>
      <c r="E3395" t="s">
        <v>36</v>
      </c>
      <c r="F3395" t="s">
        <v>26</v>
      </c>
      <c r="G3395">
        <v>5.7</v>
      </c>
      <c r="H3395">
        <v>159.54</v>
      </c>
      <c r="J3395">
        <v>1.2</v>
      </c>
      <c r="K3395">
        <v>7.8</v>
      </c>
      <c r="L3395">
        <v>3</v>
      </c>
      <c r="M3395">
        <v>96</v>
      </c>
      <c r="N3395" t="s">
        <v>27</v>
      </c>
      <c r="O3395">
        <v>0.84699999999999998</v>
      </c>
      <c r="P3395" t="s">
        <v>58</v>
      </c>
      <c r="Q3395" t="s">
        <v>59</v>
      </c>
      <c r="R3395">
        <v>4.74</v>
      </c>
      <c r="S3395">
        <v>20</v>
      </c>
      <c r="U3395">
        <v>-4.8</v>
      </c>
      <c r="V3395" t="s">
        <v>159</v>
      </c>
      <c r="W3395" t="s">
        <v>45</v>
      </c>
      <c r="X3395">
        <v>0</v>
      </c>
      <c r="Y3395" t="str">
        <f>IF(tblRides[[#This Row],[supply_demand_ratio]]&lt;0.8,"Below 0.8",IF(tblRides[[#This Row],[supply_demand_ratio]]&lt;1,"Between 0.8-1.0",IF(tblRides[[#This Row],[supply_demand_ratio]]&lt;=1.2,"Between 1.0-1.2","Above 1.2")))</f>
        <v>Between 0.8-1.0</v>
      </c>
    </row>
    <row r="3396" spans="1:25" x14ac:dyDescent="0.3">
      <c r="A3396" t="s">
        <v>3451</v>
      </c>
      <c r="B3396" s="1">
        <v>46052.913888888892</v>
      </c>
      <c r="C3396" s="2">
        <v>46052</v>
      </c>
      <c r="D3396">
        <v>21</v>
      </c>
      <c r="E3396" t="s">
        <v>25</v>
      </c>
      <c r="F3396" t="s">
        <v>26</v>
      </c>
      <c r="G3396">
        <v>3.9</v>
      </c>
      <c r="H3396">
        <v>112.77</v>
      </c>
      <c r="I3396">
        <v>111.91</v>
      </c>
      <c r="J3396">
        <v>1.1000000000000001</v>
      </c>
      <c r="K3396">
        <v>6.1</v>
      </c>
      <c r="L3396">
        <v>10.9</v>
      </c>
      <c r="M3396">
        <v>107</v>
      </c>
      <c r="N3396" t="s">
        <v>27</v>
      </c>
      <c r="O3396">
        <v>0.77500000000000002</v>
      </c>
      <c r="P3396" t="s">
        <v>28</v>
      </c>
      <c r="Q3396" t="s">
        <v>29</v>
      </c>
      <c r="R3396">
        <v>4.51</v>
      </c>
      <c r="S3396">
        <v>2</v>
      </c>
      <c r="T3396">
        <v>-0.86</v>
      </c>
      <c r="U3396">
        <v>4.8</v>
      </c>
      <c r="V3396" t="s">
        <v>159</v>
      </c>
      <c r="W3396" t="s">
        <v>45</v>
      </c>
      <c r="X3396">
        <v>1</v>
      </c>
      <c r="Y3396" t="str">
        <f>IF(tblRides[[#This Row],[supply_demand_ratio]]&lt;0.8,"Below 0.8",IF(tblRides[[#This Row],[supply_demand_ratio]]&lt;1,"Between 0.8-1.0",IF(tblRides[[#This Row],[supply_demand_ratio]]&lt;=1.2,"Between 1.0-1.2","Above 1.2")))</f>
        <v>Below 0.8</v>
      </c>
    </row>
    <row r="3397" spans="1:25" x14ac:dyDescent="0.3">
      <c r="A3397" t="s">
        <v>3452</v>
      </c>
      <c r="B3397" s="1">
        <v>46052.95208333333</v>
      </c>
      <c r="C3397" s="2">
        <v>46052</v>
      </c>
      <c r="D3397">
        <v>22</v>
      </c>
      <c r="E3397" t="s">
        <v>33</v>
      </c>
      <c r="F3397" t="s">
        <v>26</v>
      </c>
      <c r="G3397">
        <v>6.8</v>
      </c>
      <c r="H3397">
        <v>158.06</v>
      </c>
      <c r="I3397">
        <v>157.06</v>
      </c>
      <c r="J3397">
        <v>1</v>
      </c>
      <c r="K3397">
        <v>6.2</v>
      </c>
      <c r="L3397">
        <v>14.7</v>
      </c>
      <c r="M3397">
        <v>92</v>
      </c>
      <c r="N3397" t="s">
        <v>41</v>
      </c>
      <c r="O3397">
        <v>1.173</v>
      </c>
      <c r="P3397" t="s">
        <v>28</v>
      </c>
      <c r="Q3397" t="s">
        <v>29</v>
      </c>
      <c r="R3397">
        <v>4.6900000000000004</v>
      </c>
      <c r="S3397">
        <v>3</v>
      </c>
      <c r="T3397">
        <v>-1</v>
      </c>
      <c r="U3397">
        <v>8.5</v>
      </c>
      <c r="V3397" t="s">
        <v>159</v>
      </c>
      <c r="W3397" t="s">
        <v>45</v>
      </c>
      <c r="X3397">
        <v>1</v>
      </c>
      <c r="Y3397" t="str">
        <f>IF(tblRides[[#This Row],[supply_demand_ratio]]&lt;0.8,"Below 0.8",IF(tblRides[[#This Row],[supply_demand_ratio]]&lt;1,"Between 0.8-1.0",IF(tblRides[[#This Row],[supply_demand_ratio]]&lt;=1.2,"Between 1.0-1.2","Above 1.2")))</f>
        <v>Between 1.0-1.2</v>
      </c>
    </row>
    <row r="3398" spans="1:25" x14ac:dyDescent="0.3">
      <c r="A3398" t="s">
        <v>3453</v>
      </c>
      <c r="B3398" s="1">
        <v>46052.956944444442</v>
      </c>
      <c r="C3398" s="2">
        <v>46052</v>
      </c>
      <c r="D3398">
        <v>22</v>
      </c>
      <c r="E3398" t="s">
        <v>33</v>
      </c>
      <c r="F3398" t="s">
        <v>26</v>
      </c>
      <c r="G3398">
        <v>3</v>
      </c>
      <c r="H3398">
        <v>88.19</v>
      </c>
      <c r="I3398">
        <v>87.62</v>
      </c>
      <c r="J3398">
        <v>1.1000000000000001</v>
      </c>
      <c r="K3398">
        <v>4.8</v>
      </c>
      <c r="L3398">
        <v>6.2</v>
      </c>
      <c r="M3398">
        <v>80</v>
      </c>
      <c r="N3398" t="s">
        <v>41</v>
      </c>
      <c r="O3398">
        <v>1.151</v>
      </c>
      <c r="P3398" t="s">
        <v>28</v>
      </c>
      <c r="Q3398" t="s">
        <v>29</v>
      </c>
      <c r="R3398">
        <v>4.84</v>
      </c>
      <c r="S3398">
        <v>6</v>
      </c>
      <c r="T3398">
        <v>-0.56999999999999995</v>
      </c>
      <c r="U3398">
        <v>1.4</v>
      </c>
      <c r="V3398" t="s">
        <v>159</v>
      </c>
      <c r="W3398" t="s">
        <v>31</v>
      </c>
      <c r="X3398">
        <v>1</v>
      </c>
      <c r="Y3398" t="str">
        <f>IF(tblRides[[#This Row],[supply_demand_ratio]]&lt;0.8,"Below 0.8",IF(tblRides[[#This Row],[supply_demand_ratio]]&lt;1,"Between 0.8-1.0",IF(tblRides[[#This Row],[supply_demand_ratio]]&lt;=1.2,"Between 1.0-1.2","Above 1.2")))</f>
        <v>Between 1.0-1.2</v>
      </c>
    </row>
    <row r="3399" spans="1:25" x14ac:dyDescent="0.3">
      <c r="A3399" t="s">
        <v>3454</v>
      </c>
      <c r="B3399" s="1">
        <v>46052.977777777778</v>
      </c>
      <c r="C3399" s="2">
        <v>46052</v>
      </c>
      <c r="D3399">
        <v>23</v>
      </c>
      <c r="E3399" t="s">
        <v>36</v>
      </c>
      <c r="F3399" t="s">
        <v>26</v>
      </c>
      <c r="G3399">
        <v>0.7</v>
      </c>
      <c r="H3399">
        <v>47.78</v>
      </c>
      <c r="I3399">
        <v>47.06</v>
      </c>
      <c r="J3399">
        <v>1</v>
      </c>
      <c r="K3399">
        <v>4.4000000000000004</v>
      </c>
      <c r="L3399">
        <v>10.1</v>
      </c>
      <c r="M3399">
        <v>101</v>
      </c>
      <c r="N3399" t="s">
        <v>41</v>
      </c>
      <c r="O3399">
        <v>1.175</v>
      </c>
      <c r="P3399" t="s">
        <v>28</v>
      </c>
      <c r="Q3399" t="s">
        <v>29</v>
      </c>
      <c r="R3399">
        <v>4.83</v>
      </c>
      <c r="S3399">
        <v>20</v>
      </c>
      <c r="T3399">
        <v>-0.72</v>
      </c>
      <c r="U3399">
        <v>5.7</v>
      </c>
      <c r="V3399" t="s">
        <v>159</v>
      </c>
      <c r="W3399" t="s">
        <v>31</v>
      </c>
      <c r="X3399">
        <v>1</v>
      </c>
      <c r="Y3399" t="str">
        <f>IF(tblRides[[#This Row],[supply_demand_ratio]]&lt;0.8,"Below 0.8",IF(tblRides[[#This Row],[supply_demand_ratio]]&lt;1,"Between 0.8-1.0",IF(tblRides[[#This Row],[supply_demand_ratio]]&lt;=1.2,"Between 1.0-1.2","Above 1.2")))</f>
        <v>Between 1.0-1.2</v>
      </c>
    </row>
    <row r="3400" spans="1:25" x14ac:dyDescent="0.3">
      <c r="A3400" t="s">
        <v>3455</v>
      </c>
      <c r="B3400" s="1">
        <v>46052.978472222225</v>
      </c>
      <c r="C3400" s="2">
        <v>46052</v>
      </c>
      <c r="D3400">
        <v>23</v>
      </c>
      <c r="E3400" t="s">
        <v>62</v>
      </c>
      <c r="F3400" t="s">
        <v>26</v>
      </c>
      <c r="G3400">
        <v>15.4</v>
      </c>
      <c r="H3400">
        <v>248.67</v>
      </c>
      <c r="I3400">
        <v>247.11</v>
      </c>
      <c r="J3400">
        <v>1</v>
      </c>
      <c r="K3400">
        <v>5.3</v>
      </c>
      <c r="L3400">
        <v>4.0999999999999996</v>
      </c>
      <c r="M3400">
        <v>61</v>
      </c>
      <c r="N3400" t="s">
        <v>41</v>
      </c>
      <c r="O3400">
        <v>1.8169999999999999</v>
      </c>
      <c r="P3400" t="s">
        <v>28</v>
      </c>
      <c r="Q3400" t="s">
        <v>29</v>
      </c>
      <c r="R3400">
        <v>5</v>
      </c>
      <c r="S3400">
        <v>2</v>
      </c>
      <c r="T3400">
        <v>-1.56</v>
      </c>
      <c r="U3400">
        <v>-1.2</v>
      </c>
      <c r="V3400" t="s">
        <v>159</v>
      </c>
      <c r="W3400" t="s">
        <v>45</v>
      </c>
      <c r="X3400">
        <v>1</v>
      </c>
      <c r="Y3400" t="str">
        <f>IF(tblRides[[#This Row],[supply_demand_ratio]]&lt;0.8,"Below 0.8",IF(tblRides[[#This Row],[supply_demand_ratio]]&lt;1,"Between 0.8-1.0",IF(tblRides[[#This Row],[supply_demand_ratio]]&lt;=1.2,"Between 1.0-1.2","Above 1.2")))</f>
        <v>Above 1.2</v>
      </c>
    </row>
    <row r="3401" spans="1:25" x14ac:dyDescent="0.3">
      <c r="A3401" t="s">
        <v>3456</v>
      </c>
      <c r="B3401" s="1">
        <v>46053.001388888886</v>
      </c>
      <c r="C3401" s="2">
        <v>46053</v>
      </c>
      <c r="D3401">
        <v>0</v>
      </c>
      <c r="E3401" t="s">
        <v>36</v>
      </c>
      <c r="F3401" t="s">
        <v>26</v>
      </c>
      <c r="G3401">
        <v>3.3</v>
      </c>
      <c r="H3401">
        <v>85.07</v>
      </c>
      <c r="I3401">
        <v>84.17</v>
      </c>
      <c r="J3401">
        <v>1</v>
      </c>
      <c r="K3401">
        <v>3.8</v>
      </c>
      <c r="L3401">
        <v>8.6</v>
      </c>
      <c r="M3401">
        <v>125</v>
      </c>
      <c r="N3401" t="s">
        <v>41</v>
      </c>
      <c r="O3401">
        <v>1.732</v>
      </c>
      <c r="P3401" t="s">
        <v>28</v>
      </c>
      <c r="Q3401" t="s">
        <v>29</v>
      </c>
      <c r="R3401">
        <v>4.62</v>
      </c>
      <c r="S3401">
        <v>7</v>
      </c>
      <c r="T3401">
        <v>-0.9</v>
      </c>
      <c r="U3401">
        <v>4.8</v>
      </c>
      <c r="V3401" t="s">
        <v>262</v>
      </c>
      <c r="W3401" t="s">
        <v>31</v>
      </c>
      <c r="X3401">
        <v>1</v>
      </c>
      <c r="Y3401" t="str">
        <f>IF(tblRides[[#This Row],[supply_demand_ratio]]&lt;0.8,"Below 0.8",IF(tblRides[[#This Row],[supply_demand_ratio]]&lt;1,"Between 0.8-1.0",IF(tblRides[[#This Row],[supply_demand_ratio]]&lt;=1.2,"Between 1.0-1.2","Above 1.2")))</f>
        <v>Above 1.2</v>
      </c>
    </row>
    <row r="3402" spans="1:25" x14ac:dyDescent="0.3">
      <c r="A3402" t="s">
        <v>3457</v>
      </c>
      <c r="B3402" s="1">
        <v>46053.009722222225</v>
      </c>
      <c r="C3402" s="2">
        <v>46053</v>
      </c>
      <c r="D3402">
        <v>0</v>
      </c>
      <c r="E3402" t="s">
        <v>33</v>
      </c>
      <c r="F3402" t="s">
        <v>26</v>
      </c>
      <c r="G3402">
        <v>10</v>
      </c>
      <c r="H3402">
        <v>173.58</v>
      </c>
      <c r="I3402">
        <v>173.05</v>
      </c>
      <c r="J3402">
        <v>1</v>
      </c>
      <c r="K3402">
        <v>2.6</v>
      </c>
      <c r="L3402">
        <v>2</v>
      </c>
      <c r="M3402">
        <v>100</v>
      </c>
      <c r="N3402" t="s">
        <v>41</v>
      </c>
      <c r="O3402">
        <v>1.42</v>
      </c>
      <c r="P3402" t="s">
        <v>28</v>
      </c>
      <c r="Q3402" t="s">
        <v>29</v>
      </c>
      <c r="R3402">
        <v>4.93</v>
      </c>
      <c r="S3402">
        <v>6</v>
      </c>
      <c r="T3402">
        <v>-0.53</v>
      </c>
      <c r="U3402">
        <v>-0.6</v>
      </c>
      <c r="V3402" t="s">
        <v>262</v>
      </c>
      <c r="W3402" t="s">
        <v>31</v>
      </c>
      <c r="X3402">
        <v>1</v>
      </c>
      <c r="Y3402" t="str">
        <f>IF(tblRides[[#This Row],[supply_demand_ratio]]&lt;0.8,"Below 0.8",IF(tblRides[[#This Row],[supply_demand_ratio]]&lt;1,"Between 0.8-1.0",IF(tblRides[[#This Row],[supply_demand_ratio]]&lt;=1.2,"Between 1.0-1.2","Above 1.2")))</f>
        <v>Above 1.2</v>
      </c>
    </row>
    <row r="3403" spans="1:25" x14ac:dyDescent="0.3">
      <c r="A3403" t="s">
        <v>3458</v>
      </c>
      <c r="B3403" s="1">
        <v>46053.019444444442</v>
      </c>
      <c r="C3403" s="2">
        <v>46053</v>
      </c>
      <c r="D3403">
        <v>0</v>
      </c>
      <c r="E3403" t="s">
        <v>25</v>
      </c>
      <c r="F3403" t="s">
        <v>26</v>
      </c>
      <c r="G3403">
        <v>5</v>
      </c>
      <c r="H3403">
        <v>118.26</v>
      </c>
      <c r="I3403">
        <v>119.98</v>
      </c>
      <c r="J3403">
        <v>1</v>
      </c>
      <c r="K3403">
        <v>3.7</v>
      </c>
      <c r="L3403">
        <v>2.8</v>
      </c>
      <c r="M3403">
        <v>142</v>
      </c>
      <c r="N3403" t="s">
        <v>41</v>
      </c>
      <c r="O3403">
        <v>1.6619999999999999</v>
      </c>
      <c r="P3403" t="s">
        <v>28</v>
      </c>
      <c r="Q3403" t="s">
        <v>29</v>
      </c>
      <c r="R3403">
        <v>5</v>
      </c>
      <c r="S3403">
        <v>2</v>
      </c>
      <c r="T3403">
        <v>1.72</v>
      </c>
      <c r="U3403">
        <v>-0.9</v>
      </c>
      <c r="V3403" t="s">
        <v>262</v>
      </c>
      <c r="W3403" t="s">
        <v>31</v>
      </c>
      <c r="X3403">
        <v>1</v>
      </c>
      <c r="Y3403" t="str">
        <f>IF(tblRides[[#This Row],[supply_demand_ratio]]&lt;0.8,"Below 0.8",IF(tblRides[[#This Row],[supply_demand_ratio]]&lt;1,"Between 0.8-1.0",IF(tblRides[[#This Row],[supply_demand_ratio]]&lt;=1.2,"Between 1.0-1.2","Above 1.2")))</f>
        <v>Above 1.2</v>
      </c>
    </row>
    <row r="3404" spans="1:25" x14ac:dyDescent="0.3">
      <c r="A3404" t="s">
        <v>3459</v>
      </c>
      <c r="B3404" s="1">
        <v>46053.023611111108</v>
      </c>
      <c r="C3404" s="2">
        <v>46053</v>
      </c>
      <c r="D3404">
        <v>0</v>
      </c>
      <c r="E3404" t="s">
        <v>33</v>
      </c>
      <c r="F3404" t="s">
        <v>34</v>
      </c>
      <c r="G3404">
        <v>6.7</v>
      </c>
      <c r="H3404">
        <v>127.32</v>
      </c>
      <c r="I3404">
        <v>126.22</v>
      </c>
      <c r="J3404">
        <v>1</v>
      </c>
      <c r="K3404">
        <v>3.5</v>
      </c>
      <c r="L3404">
        <v>4.8</v>
      </c>
      <c r="M3404">
        <v>100</v>
      </c>
      <c r="N3404" t="s">
        <v>41</v>
      </c>
      <c r="O3404">
        <v>1.7749999999999999</v>
      </c>
      <c r="P3404" t="s">
        <v>28</v>
      </c>
      <c r="Q3404" t="s">
        <v>29</v>
      </c>
      <c r="R3404">
        <v>5</v>
      </c>
      <c r="S3404">
        <v>0</v>
      </c>
      <c r="T3404">
        <v>-1.1000000000000001</v>
      </c>
      <c r="U3404">
        <v>1.3</v>
      </c>
      <c r="V3404" t="s">
        <v>262</v>
      </c>
      <c r="W3404" t="s">
        <v>31</v>
      </c>
      <c r="X3404">
        <v>1</v>
      </c>
      <c r="Y3404" t="str">
        <f>IF(tblRides[[#This Row],[supply_demand_ratio]]&lt;0.8,"Below 0.8",IF(tblRides[[#This Row],[supply_demand_ratio]]&lt;1,"Between 0.8-1.0",IF(tblRides[[#This Row],[supply_demand_ratio]]&lt;=1.2,"Between 1.0-1.2","Above 1.2")))</f>
        <v>Above 1.2</v>
      </c>
    </row>
    <row r="3405" spans="1:25" x14ac:dyDescent="0.3">
      <c r="A3405" t="s">
        <v>3460</v>
      </c>
      <c r="B3405" s="1">
        <v>46053.026388888888</v>
      </c>
      <c r="C3405" s="2">
        <v>46053</v>
      </c>
      <c r="D3405">
        <v>0</v>
      </c>
      <c r="E3405" t="s">
        <v>36</v>
      </c>
      <c r="F3405" t="s">
        <v>34</v>
      </c>
      <c r="G3405">
        <v>6.3</v>
      </c>
      <c r="H3405">
        <v>137.32</v>
      </c>
      <c r="I3405">
        <v>151.86000000000001</v>
      </c>
      <c r="J3405">
        <v>1</v>
      </c>
      <c r="K3405">
        <v>5</v>
      </c>
      <c r="L3405">
        <v>11.2</v>
      </c>
      <c r="M3405">
        <v>131</v>
      </c>
      <c r="N3405" t="s">
        <v>41</v>
      </c>
      <c r="O3405">
        <v>1.4059999999999999</v>
      </c>
      <c r="P3405" t="s">
        <v>28</v>
      </c>
      <c r="Q3405" t="s">
        <v>29</v>
      </c>
      <c r="R3405">
        <v>4.93</v>
      </c>
      <c r="S3405">
        <v>0</v>
      </c>
      <c r="T3405">
        <v>14.54</v>
      </c>
      <c r="U3405">
        <v>6.2</v>
      </c>
      <c r="V3405" t="s">
        <v>262</v>
      </c>
      <c r="W3405" t="s">
        <v>31</v>
      </c>
      <c r="X3405">
        <v>1</v>
      </c>
      <c r="Y3405" t="str">
        <f>IF(tblRides[[#This Row],[supply_demand_ratio]]&lt;0.8,"Below 0.8",IF(tblRides[[#This Row],[supply_demand_ratio]]&lt;1,"Between 0.8-1.0",IF(tblRides[[#This Row],[supply_demand_ratio]]&lt;=1.2,"Between 1.0-1.2","Above 1.2")))</f>
        <v>Above 1.2</v>
      </c>
    </row>
    <row r="3406" spans="1:25" x14ac:dyDescent="0.3">
      <c r="A3406" t="s">
        <v>3461</v>
      </c>
      <c r="B3406" s="1">
        <v>46053.027083333334</v>
      </c>
      <c r="C3406" s="2">
        <v>46053</v>
      </c>
      <c r="D3406">
        <v>0</v>
      </c>
      <c r="E3406" t="s">
        <v>62</v>
      </c>
      <c r="F3406" t="s">
        <v>34</v>
      </c>
      <c r="G3406">
        <v>4.0999999999999996</v>
      </c>
      <c r="H3406">
        <v>89.79</v>
      </c>
      <c r="I3406">
        <v>90.29</v>
      </c>
      <c r="J3406">
        <v>1</v>
      </c>
      <c r="K3406">
        <v>2.2999999999999998</v>
      </c>
      <c r="L3406">
        <v>6.6</v>
      </c>
      <c r="M3406">
        <v>61</v>
      </c>
      <c r="N3406" t="s">
        <v>41</v>
      </c>
      <c r="O3406">
        <v>1.722</v>
      </c>
      <c r="P3406" t="s">
        <v>28</v>
      </c>
      <c r="Q3406" t="s">
        <v>29</v>
      </c>
      <c r="R3406">
        <v>4.4400000000000004</v>
      </c>
      <c r="S3406">
        <v>0</v>
      </c>
      <c r="T3406">
        <v>0.5</v>
      </c>
      <c r="U3406">
        <v>4.3</v>
      </c>
      <c r="V3406" t="s">
        <v>262</v>
      </c>
      <c r="W3406" t="s">
        <v>31</v>
      </c>
      <c r="X3406">
        <v>1</v>
      </c>
      <c r="Y3406" t="str">
        <f>IF(tblRides[[#This Row],[supply_demand_ratio]]&lt;0.8,"Below 0.8",IF(tblRides[[#This Row],[supply_demand_ratio]]&lt;1,"Between 0.8-1.0",IF(tblRides[[#This Row],[supply_demand_ratio]]&lt;=1.2,"Between 1.0-1.2","Above 1.2")))</f>
        <v>Above 1.2</v>
      </c>
    </row>
    <row r="3407" spans="1:25" x14ac:dyDescent="0.3">
      <c r="A3407" t="s">
        <v>3462</v>
      </c>
      <c r="B3407" s="1">
        <v>46053.051388888889</v>
      </c>
      <c r="C3407" s="2">
        <v>46053</v>
      </c>
      <c r="D3407">
        <v>1</v>
      </c>
      <c r="E3407" t="s">
        <v>36</v>
      </c>
      <c r="F3407" t="s">
        <v>26</v>
      </c>
      <c r="G3407">
        <v>5.8</v>
      </c>
      <c r="H3407">
        <v>122.96</v>
      </c>
      <c r="I3407">
        <v>126.85</v>
      </c>
      <c r="J3407">
        <v>1</v>
      </c>
      <c r="K3407">
        <v>6.6</v>
      </c>
      <c r="L3407">
        <v>11.8</v>
      </c>
      <c r="M3407">
        <v>120</v>
      </c>
      <c r="N3407" t="s">
        <v>27</v>
      </c>
      <c r="O3407">
        <v>1.2549999999999999</v>
      </c>
      <c r="P3407" t="s">
        <v>28</v>
      </c>
      <c r="Q3407" t="s">
        <v>29</v>
      </c>
      <c r="R3407">
        <v>4.5199999999999996</v>
      </c>
      <c r="S3407">
        <v>30</v>
      </c>
      <c r="T3407">
        <v>3.89</v>
      </c>
      <c r="U3407">
        <v>5.2</v>
      </c>
      <c r="V3407" t="s">
        <v>262</v>
      </c>
      <c r="W3407" t="s">
        <v>45</v>
      </c>
      <c r="X3407">
        <v>1</v>
      </c>
      <c r="Y3407" t="str">
        <f>IF(tblRides[[#This Row],[supply_demand_ratio]]&lt;0.8,"Below 0.8",IF(tblRides[[#This Row],[supply_demand_ratio]]&lt;1,"Between 0.8-1.0",IF(tblRides[[#This Row],[supply_demand_ratio]]&lt;=1.2,"Between 1.0-1.2","Above 1.2")))</f>
        <v>Above 1.2</v>
      </c>
    </row>
    <row r="3408" spans="1:25" x14ac:dyDescent="0.3">
      <c r="A3408" t="s">
        <v>3463</v>
      </c>
      <c r="B3408" s="1">
        <v>46053.068055555559</v>
      </c>
      <c r="C3408" s="2">
        <v>46053</v>
      </c>
      <c r="D3408">
        <v>1</v>
      </c>
      <c r="E3408" t="s">
        <v>25</v>
      </c>
      <c r="F3408" t="s">
        <v>26</v>
      </c>
      <c r="G3408">
        <v>9.6</v>
      </c>
      <c r="H3408">
        <v>184.29</v>
      </c>
      <c r="I3408">
        <v>179.45</v>
      </c>
      <c r="J3408">
        <v>1</v>
      </c>
      <c r="K3408">
        <v>4.9000000000000004</v>
      </c>
      <c r="L3408">
        <v>1.4</v>
      </c>
      <c r="M3408">
        <v>133</v>
      </c>
      <c r="N3408" t="s">
        <v>41</v>
      </c>
      <c r="O3408">
        <v>1.48</v>
      </c>
      <c r="P3408" t="s">
        <v>28</v>
      </c>
      <c r="Q3408" t="s">
        <v>29</v>
      </c>
      <c r="R3408">
        <v>4.55</v>
      </c>
      <c r="S3408">
        <v>12</v>
      </c>
      <c r="T3408">
        <v>-4.84</v>
      </c>
      <c r="U3408">
        <v>-3.5</v>
      </c>
      <c r="V3408" t="s">
        <v>262</v>
      </c>
      <c r="W3408" t="s">
        <v>31</v>
      </c>
      <c r="X3408">
        <v>1</v>
      </c>
      <c r="Y3408" t="str">
        <f>IF(tblRides[[#This Row],[supply_demand_ratio]]&lt;0.8,"Below 0.8",IF(tblRides[[#This Row],[supply_demand_ratio]]&lt;1,"Between 0.8-1.0",IF(tblRides[[#This Row],[supply_demand_ratio]]&lt;=1.2,"Between 1.0-1.2","Above 1.2")))</f>
        <v>Above 1.2</v>
      </c>
    </row>
    <row r="3409" spans="1:25" x14ac:dyDescent="0.3">
      <c r="A3409" t="s">
        <v>3464</v>
      </c>
      <c r="B3409" s="1">
        <v>46053.068749999999</v>
      </c>
      <c r="C3409" s="2">
        <v>46053</v>
      </c>
      <c r="D3409">
        <v>1</v>
      </c>
      <c r="E3409" t="s">
        <v>36</v>
      </c>
      <c r="F3409" t="s">
        <v>26</v>
      </c>
      <c r="G3409">
        <v>5.9</v>
      </c>
      <c r="H3409">
        <v>129.22999999999999</v>
      </c>
      <c r="I3409">
        <v>128.56</v>
      </c>
      <c r="J3409">
        <v>1.1000000000000001</v>
      </c>
      <c r="K3409">
        <v>6.7</v>
      </c>
      <c r="L3409">
        <v>4.2</v>
      </c>
      <c r="M3409">
        <v>111</v>
      </c>
      <c r="N3409" t="s">
        <v>41</v>
      </c>
      <c r="O3409">
        <v>1.76</v>
      </c>
      <c r="P3409" t="s">
        <v>28</v>
      </c>
      <c r="Q3409" t="s">
        <v>29</v>
      </c>
      <c r="R3409">
        <v>4.75</v>
      </c>
      <c r="S3409">
        <v>10</v>
      </c>
      <c r="T3409">
        <v>-0.67</v>
      </c>
      <c r="U3409">
        <v>-2.5</v>
      </c>
      <c r="V3409" t="s">
        <v>262</v>
      </c>
      <c r="W3409" t="s">
        <v>45</v>
      </c>
      <c r="X3409">
        <v>1</v>
      </c>
      <c r="Y3409" t="str">
        <f>IF(tblRides[[#This Row],[supply_demand_ratio]]&lt;0.8,"Below 0.8",IF(tblRides[[#This Row],[supply_demand_ratio]]&lt;1,"Between 0.8-1.0",IF(tblRides[[#This Row],[supply_demand_ratio]]&lt;=1.2,"Between 1.0-1.2","Above 1.2")))</f>
        <v>Above 1.2</v>
      </c>
    </row>
    <row r="3410" spans="1:25" x14ac:dyDescent="0.3">
      <c r="A3410" t="s">
        <v>3465</v>
      </c>
      <c r="B3410" s="1">
        <v>46053.069444444445</v>
      </c>
      <c r="C3410" s="2">
        <v>46053</v>
      </c>
      <c r="D3410">
        <v>1</v>
      </c>
      <c r="E3410" t="s">
        <v>62</v>
      </c>
      <c r="F3410" t="s">
        <v>34</v>
      </c>
      <c r="G3410">
        <v>10.9</v>
      </c>
      <c r="H3410">
        <v>224.87</v>
      </c>
      <c r="J3410">
        <v>1</v>
      </c>
      <c r="K3410">
        <v>3.7</v>
      </c>
      <c r="L3410">
        <v>3</v>
      </c>
      <c r="M3410">
        <v>57</v>
      </c>
      <c r="N3410" t="s">
        <v>41</v>
      </c>
      <c r="O3410">
        <v>1.8460000000000001</v>
      </c>
      <c r="P3410" t="s">
        <v>37</v>
      </c>
      <c r="Q3410" t="s">
        <v>38</v>
      </c>
      <c r="R3410">
        <v>5</v>
      </c>
      <c r="S3410">
        <v>0</v>
      </c>
      <c r="U3410">
        <v>-0.7</v>
      </c>
      <c r="V3410" t="s">
        <v>262</v>
      </c>
      <c r="W3410" t="s">
        <v>31</v>
      </c>
      <c r="X3410">
        <v>0</v>
      </c>
      <c r="Y3410" t="str">
        <f>IF(tblRides[[#This Row],[supply_demand_ratio]]&lt;0.8,"Below 0.8",IF(tblRides[[#This Row],[supply_demand_ratio]]&lt;1,"Between 0.8-1.0",IF(tblRides[[#This Row],[supply_demand_ratio]]&lt;=1.2,"Between 1.0-1.2","Above 1.2")))</f>
        <v>Above 1.2</v>
      </c>
    </row>
    <row r="3411" spans="1:25" x14ac:dyDescent="0.3">
      <c r="A3411" t="s">
        <v>3466</v>
      </c>
      <c r="B3411" s="1">
        <v>46053.071527777778</v>
      </c>
      <c r="C3411" s="2">
        <v>46053</v>
      </c>
      <c r="D3411">
        <v>1</v>
      </c>
      <c r="E3411" t="s">
        <v>36</v>
      </c>
      <c r="F3411" t="s">
        <v>26</v>
      </c>
      <c r="G3411">
        <v>3.8</v>
      </c>
      <c r="H3411">
        <v>88.34</v>
      </c>
      <c r="I3411">
        <v>94.24</v>
      </c>
      <c r="J3411">
        <v>1</v>
      </c>
      <c r="K3411">
        <v>2</v>
      </c>
      <c r="L3411">
        <v>7.3</v>
      </c>
      <c r="M3411">
        <v>108</v>
      </c>
      <c r="N3411" t="s">
        <v>41</v>
      </c>
      <c r="O3411">
        <v>1.724</v>
      </c>
      <c r="P3411" t="s">
        <v>28</v>
      </c>
      <c r="Q3411" t="s">
        <v>29</v>
      </c>
      <c r="R3411">
        <v>4.6900000000000004</v>
      </c>
      <c r="S3411">
        <v>2</v>
      </c>
      <c r="T3411">
        <v>5.9</v>
      </c>
      <c r="U3411">
        <v>5.3</v>
      </c>
      <c r="V3411" t="s">
        <v>262</v>
      </c>
      <c r="W3411" t="s">
        <v>31</v>
      </c>
      <c r="X3411">
        <v>1</v>
      </c>
      <c r="Y3411" t="str">
        <f>IF(tblRides[[#This Row],[supply_demand_ratio]]&lt;0.8,"Below 0.8",IF(tblRides[[#This Row],[supply_demand_ratio]]&lt;1,"Between 0.8-1.0",IF(tblRides[[#This Row],[supply_demand_ratio]]&lt;=1.2,"Between 1.0-1.2","Above 1.2")))</f>
        <v>Above 1.2</v>
      </c>
    </row>
    <row r="3412" spans="1:25" x14ac:dyDescent="0.3">
      <c r="A3412" t="s">
        <v>3467</v>
      </c>
      <c r="B3412" s="1">
        <v>46053.072916666664</v>
      </c>
      <c r="C3412" s="2">
        <v>46053</v>
      </c>
      <c r="D3412">
        <v>1</v>
      </c>
      <c r="E3412" t="s">
        <v>36</v>
      </c>
      <c r="F3412" t="s">
        <v>26</v>
      </c>
      <c r="G3412">
        <v>5.3</v>
      </c>
      <c r="H3412">
        <v>121.57</v>
      </c>
      <c r="I3412">
        <v>123.25</v>
      </c>
      <c r="J3412">
        <v>1.1000000000000001</v>
      </c>
      <c r="K3412">
        <v>2</v>
      </c>
      <c r="L3412">
        <v>4.9000000000000004</v>
      </c>
      <c r="M3412">
        <v>111</v>
      </c>
      <c r="N3412" t="s">
        <v>27</v>
      </c>
      <c r="O3412">
        <v>1.0629999999999999</v>
      </c>
      <c r="P3412" t="s">
        <v>28</v>
      </c>
      <c r="Q3412" t="s">
        <v>29</v>
      </c>
      <c r="R3412">
        <v>4.57</v>
      </c>
      <c r="S3412">
        <v>4</v>
      </c>
      <c r="T3412">
        <v>1.68</v>
      </c>
      <c r="U3412">
        <v>2.9</v>
      </c>
      <c r="V3412" t="s">
        <v>262</v>
      </c>
      <c r="W3412" t="s">
        <v>31</v>
      </c>
      <c r="X3412">
        <v>1</v>
      </c>
      <c r="Y3412" t="str">
        <f>IF(tblRides[[#This Row],[supply_demand_ratio]]&lt;0.8,"Below 0.8",IF(tblRides[[#This Row],[supply_demand_ratio]]&lt;1,"Between 0.8-1.0",IF(tblRides[[#This Row],[supply_demand_ratio]]&lt;=1.2,"Between 1.0-1.2","Above 1.2")))</f>
        <v>Between 1.0-1.2</v>
      </c>
    </row>
    <row r="3413" spans="1:25" x14ac:dyDescent="0.3">
      <c r="A3413" t="s">
        <v>3468</v>
      </c>
      <c r="B3413" s="1">
        <v>46053.081944444442</v>
      </c>
      <c r="C3413" s="2">
        <v>46053</v>
      </c>
      <c r="D3413">
        <v>1</v>
      </c>
      <c r="E3413" t="s">
        <v>33</v>
      </c>
      <c r="F3413" t="s">
        <v>26</v>
      </c>
      <c r="G3413">
        <v>2.1</v>
      </c>
      <c r="H3413">
        <v>77.319999999999993</v>
      </c>
      <c r="I3413">
        <v>75.92</v>
      </c>
      <c r="J3413">
        <v>1.1000000000000001</v>
      </c>
      <c r="K3413">
        <v>2.8</v>
      </c>
      <c r="L3413">
        <v>1</v>
      </c>
      <c r="M3413">
        <v>110</v>
      </c>
      <c r="N3413" t="s">
        <v>41</v>
      </c>
      <c r="O3413">
        <v>1.9650000000000001</v>
      </c>
      <c r="P3413" t="s">
        <v>28</v>
      </c>
      <c r="Q3413" t="s">
        <v>29</v>
      </c>
      <c r="R3413">
        <v>4.97</v>
      </c>
      <c r="S3413">
        <v>11</v>
      </c>
      <c r="T3413">
        <v>-1.4</v>
      </c>
      <c r="U3413">
        <v>-1.8</v>
      </c>
      <c r="V3413" t="s">
        <v>262</v>
      </c>
      <c r="W3413" t="s">
        <v>31</v>
      </c>
      <c r="X3413">
        <v>1</v>
      </c>
      <c r="Y3413" t="str">
        <f>IF(tblRides[[#This Row],[supply_demand_ratio]]&lt;0.8,"Below 0.8",IF(tblRides[[#This Row],[supply_demand_ratio]]&lt;1,"Between 0.8-1.0",IF(tblRides[[#This Row],[supply_demand_ratio]]&lt;=1.2,"Between 1.0-1.2","Above 1.2")))</f>
        <v>Above 1.2</v>
      </c>
    </row>
    <row r="3414" spans="1:25" x14ac:dyDescent="0.3">
      <c r="A3414" t="s">
        <v>3469</v>
      </c>
      <c r="B3414" s="1">
        <v>46053.084027777775</v>
      </c>
      <c r="C3414" s="2">
        <v>46053</v>
      </c>
      <c r="D3414">
        <v>2</v>
      </c>
      <c r="E3414" t="s">
        <v>33</v>
      </c>
      <c r="F3414" t="s">
        <v>26</v>
      </c>
      <c r="G3414">
        <v>7.2</v>
      </c>
      <c r="H3414">
        <v>159.41999999999999</v>
      </c>
      <c r="I3414">
        <v>150.55000000000001</v>
      </c>
      <c r="J3414">
        <v>1</v>
      </c>
      <c r="K3414">
        <v>2.2000000000000002</v>
      </c>
      <c r="L3414">
        <v>2.2000000000000002</v>
      </c>
      <c r="M3414">
        <v>110</v>
      </c>
      <c r="N3414" t="s">
        <v>27</v>
      </c>
      <c r="O3414">
        <v>1.1359999999999999</v>
      </c>
      <c r="P3414" t="s">
        <v>28</v>
      </c>
      <c r="Q3414" t="s">
        <v>29</v>
      </c>
      <c r="R3414">
        <v>4.62</v>
      </c>
      <c r="S3414">
        <v>4</v>
      </c>
      <c r="T3414">
        <v>-8.8699999999999992</v>
      </c>
      <c r="U3414">
        <v>0</v>
      </c>
      <c r="V3414" t="s">
        <v>262</v>
      </c>
      <c r="W3414" t="s">
        <v>31</v>
      </c>
      <c r="X3414">
        <v>1</v>
      </c>
      <c r="Y3414" t="str">
        <f>IF(tblRides[[#This Row],[supply_demand_ratio]]&lt;0.8,"Below 0.8",IF(tblRides[[#This Row],[supply_demand_ratio]]&lt;1,"Between 0.8-1.0",IF(tblRides[[#This Row],[supply_demand_ratio]]&lt;=1.2,"Between 1.0-1.2","Above 1.2")))</f>
        <v>Between 1.0-1.2</v>
      </c>
    </row>
    <row r="3415" spans="1:25" x14ac:dyDescent="0.3">
      <c r="A3415" t="s">
        <v>3470</v>
      </c>
      <c r="B3415" s="1">
        <v>46053.086111111108</v>
      </c>
      <c r="C3415" s="2">
        <v>46053</v>
      </c>
      <c r="D3415">
        <v>2</v>
      </c>
      <c r="E3415" t="s">
        <v>25</v>
      </c>
      <c r="F3415" t="s">
        <v>34</v>
      </c>
      <c r="G3415">
        <v>5</v>
      </c>
      <c r="H3415">
        <v>141.76</v>
      </c>
      <c r="I3415">
        <v>144.99</v>
      </c>
      <c r="J3415">
        <v>1.2</v>
      </c>
      <c r="K3415">
        <v>2</v>
      </c>
      <c r="L3415">
        <v>1</v>
      </c>
      <c r="M3415">
        <v>126</v>
      </c>
      <c r="N3415" t="s">
        <v>41</v>
      </c>
      <c r="O3415">
        <v>1.365</v>
      </c>
      <c r="P3415" t="s">
        <v>28</v>
      </c>
      <c r="Q3415" t="s">
        <v>29</v>
      </c>
      <c r="R3415">
        <v>4.92</v>
      </c>
      <c r="S3415">
        <v>0</v>
      </c>
      <c r="T3415">
        <v>3.23</v>
      </c>
      <c r="U3415">
        <v>-1</v>
      </c>
      <c r="V3415" t="s">
        <v>262</v>
      </c>
      <c r="W3415" t="s">
        <v>31</v>
      </c>
      <c r="X3415">
        <v>1</v>
      </c>
      <c r="Y3415" t="str">
        <f>IF(tblRides[[#This Row],[supply_demand_ratio]]&lt;0.8,"Below 0.8",IF(tblRides[[#This Row],[supply_demand_ratio]]&lt;1,"Between 0.8-1.0",IF(tblRides[[#This Row],[supply_demand_ratio]]&lt;=1.2,"Between 1.0-1.2","Above 1.2")))</f>
        <v>Above 1.2</v>
      </c>
    </row>
    <row r="3416" spans="1:25" x14ac:dyDescent="0.3">
      <c r="A3416" t="s">
        <v>3471</v>
      </c>
      <c r="B3416" s="1">
        <v>46053.091666666667</v>
      </c>
      <c r="C3416" s="2">
        <v>46053</v>
      </c>
      <c r="D3416">
        <v>2</v>
      </c>
      <c r="E3416" t="s">
        <v>25</v>
      </c>
      <c r="F3416" t="s">
        <v>34</v>
      </c>
      <c r="G3416">
        <v>6.2</v>
      </c>
      <c r="H3416">
        <v>130.56</v>
      </c>
      <c r="I3416">
        <v>132.85</v>
      </c>
      <c r="J3416">
        <v>1</v>
      </c>
      <c r="K3416">
        <v>4.5999999999999996</v>
      </c>
      <c r="L3416">
        <v>5</v>
      </c>
      <c r="M3416">
        <v>125</v>
      </c>
      <c r="N3416" t="s">
        <v>27</v>
      </c>
      <c r="O3416">
        <v>1.0840000000000001</v>
      </c>
      <c r="P3416" t="s">
        <v>28</v>
      </c>
      <c r="Q3416" t="s">
        <v>29</v>
      </c>
      <c r="R3416">
        <v>4.6500000000000004</v>
      </c>
      <c r="S3416">
        <v>0</v>
      </c>
      <c r="T3416">
        <v>2.29</v>
      </c>
      <c r="U3416">
        <v>0.4</v>
      </c>
      <c r="V3416" t="s">
        <v>262</v>
      </c>
      <c r="W3416" t="s">
        <v>31</v>
      </c>
      <c r="X3416">
        <v>1</v>
      </c>
      <c r="Y3416" t="str">
        <f>IF(tblRides[[#This Row],[supply_demand_ratio]]&lt;0.8,"Below 0.8",IF(tblRides[[#This Row],[supply_demand_ratio]]&lt;1,"Between 0.8-1.0",IF(tblRides[[#This Row],[supply_demand_ratio]]&lt;=1.2,"Between 1.0-1.2","Above 1.2")))</f>
        <v>Between 1.0-1.2</v>
      </c>
    </row>
    <row r="3417" spans="1:25" x14ac:dyDescent="0.3">
      <c r="A3417" t="s">
        <v>3472</v>
      </c>
      <c r="B3417" s="1">
        <v>46053.101388888892</v>
      </c>
      <c r="C3417" s="2">
        <v>46053</v>
      </c>
      <c r="D3417">
        <v>2</v>
      </c>
      <c r="E3417" t="s">
        <v>36</v>
      </c>
      <c r="F3417" t="s">
        <v>26</v>
      </c>
      <c r="G3417">
        <v>14.8</v>
      </c>
      <c r="H3417">
        <v>259.08999999999997</v>
      </c>
      <c r="I3417">
        <v>269.97000000000003</v>
      </c>
      <c r="J3417">
        <v>1</v>
      </c>
      <c r="K3417">
        <v>4.9000000000000004</v>
      </c>
      <c r="L3417">
        <v>12.5</v>
      </c>
      <c r="M3417">
        <v>96</v>
      </c>
      <c r="N3417" t="s">
        <v>41</v>
      </c>
      <c r="O3417">
        <v>1.204</v>
      </c>
      <c r="P3417" t="s">
        <v>28</v>
      </c>
      <c r="Q3417" t="s">
        <v>29</v>
      </c>
      <c r="R3417">
        <v>4.9000000000000004</v>
      </c>
      <c r="S3417">
        <v>12</v>
      </c>
      <c r="T3417">
        <v>10.88</v>
      </c>
      <c r="U3417">
        <v>7.6</v>
      </c>
      <c r="V3417" t="s">
        <v>262</v>
      </c>
      <c r="W3417" t="s">
        <v>31</v>
      </c>
      <c r="X3417">
        <v>1</v>
      </c>
      <c r="Y3417" t="str">
        <f>IF(tblRides[[#This Row],[supply_demand_ratio]]&lt;0.8,"Below 0.8",IF(tblRides[[#This Row],[supply_demand_ratio]]&lt;1,"Between 0.8-1.0",IF(tblRides[[#This Row],[supply_demand_ratio]]&lt;=1.2,"Between 1.0-1.2","Above 1.2")))</f>
        <v>Above 1.2</v>
      </c>
    </row>
    <row r="3418" spans="1:25" x14ac:dyDescent="0.3">
      <c r="A3418" t="s">
        <v>3473</v>
      </c>
      <c r="B3418" s="1">
        <v>46053.111805555556</v>
      </c>
      <c r="C3418" s="2">
        <v>46053</v>
      </c>
      <c r="D3418">
        <v>2</v>
      </c>
      <c r="E3418" t="s">
        <v>62</v>
      </c>
      <c r="F3418" t="s">
        <v>34</v>
      </c>
      <c r="G3418">
        <v>5.0999999999999996</v>
      </c>
      <c r="H3418">
        <v>121.51</v>
      </c>
      <c r="J3418">
        <v>1</v>
      </c>
      <c r="K3418">
        <v>3.7</v>
      </c>
      <c r="L3418">
        <v>3.9</v>
      </c>
      <c r="M3418">
        <v>57</v>
      </c>
      <c r="N3418" t="s">
        <v>41</v>
      </c>
      <c r="O3418">
        <v>1.923</v>
      </c>
      <c r="P3418" t="s">
        <v>37</v>
      </c>
      <c r="Q3418" t="s">
        <v>103</v>
      </c>
      <c r="R3418">
        <v>4.7699999999999996</v>
      </c>
      <c r="S3418">
        <v>0</v>
      </c>
      <c r="U3418">
        <v>0.2</v>
      </c>
      <c r="V3418" t="s">
        <v>262</v>
      </c>
      <c r="W3418" t="s">
        <v>31</v>
      </c>
      <c r="X3418">
        <v>0</v>
      </c>
      <c r="Y3418" t="str">
        <f>IF(tblRides[[#This Row],[supply_demand_ratio]]&lt;0.8,"Below 0.8",IF(tblRides[[#This Row],[supply_demand_ratio]]&lt;1,"Between 0.8-1.0",IF(tblRides[[#This Row],[supply_demand_ratio]]&lt;=1.2,"Between 1.0-1.2","Above 1.2")))</f>
        <v>Above 1.2</v>
      </c>
    </row>
    <row r="3419" spans="1:25" x14ac:dyDescent="0.3">
      <c r="A3419" t="s">
        <v>3474</v>
      </c>
      <c r="B3419" s="1">
        <v>46053.130555555559</v>
      </c>
      <c r="C3419" s="2">
        <v>46053</v>
      </c>
      <c r="D3419">
        <v>3</v>
      </c>
      <c r="E3419" t="s">
        <v>36</v>
      </c>
      <c r="F3419" t="s">
        <v>26</v>
      </c>
      <c r="G3419">
        <v>13.6</v>
      </c>
      <c r="H3419">
        <v>262.82</v>
      </c>
      <c r="I3419">
        <v>266.11</v>
      </c>
      <c r="J3419">
        <v>1.1000000000000001</v>
      </c>
      <c r="K3419">
        <v>7.1</v>
      </c>
      <c r="L3419">
        <v>6.7</v>
      </c>
      <c r="M3419">
        <v>111</v>
      </c>
      <c r="N3419" t="s">
        <v>41</v>
      </c>
      <c r="O3419">
        <v>1.19</v>
      </c>
      <c r="P3419" t="s">
        <v>28</v>
      </c>
      <c r="Q3419" t="s">
        <v>29</v>
      </c>
      <c r="R3419">
        <v>4.66</v>
      </c>
      <c r="S3419">
        <v>1</v>
      </c>
      <c r="T3419">
        <v>3.29</v>
      </c>
      <c r="U3419">
        <v>-0.4</v>
      </c>
      <c r="V3419" t="s">
        <v>262</v>
      </c>
      <c r="W3419" t="s">
        <v>45</v>
      </c>
      <c r="X3419">
        <v>1</v>
      </c>
      <c r="Y3419" t="str">
        <f>IF(tblRides[[#This Row],[supply_demand_ratio]]&lt;0.8,"Below 0.8",IF(tblRides[[#This Row],[supply_demand_ratio]]&lt;1,"Between 0.8-1.0",IF(tblRides[[#This Row],[supply_demand_ratio]]&lt;=1.2,"Between 1.0-1.2","Above 1.2")))</f>
        <v>Between 1.0-1.2</v>
      </c>
    </row>
    <row r="3420" spans="1:25" x14ac:dyDescent="0.3">
      <c r="A3420" t="s">
        <v>3475</v>
      </c>
      <c r="B3420" s="1">
        <v>46053.138888888891</v>
      </c>
      <c r="C3420" s="2">
        <v>46053</v>
      </c>
      <c r="D3420">
        <v>3</v>
      </c>
      <c r="E3420" t="s">
        <v>43</v>
      </c>
      <c r="F3420" t="s">
        <v>26</v>
      </c>
      <c r="G3420">
        <v>2.8</v>
      </c>
      <c r="H3420">
        <v>76.27</v>
      </c>
      <c r="I3420">
        <v>78.400000000000006</v>
      </c>
      <c r="J3420">
        <v>1</v>
      </c>
      <c r="K3420">
        <v>4.0999999999999996</v>
      </c>
      <c r="L3420">
        <v>1.4</v>
      </c>
      <c r="M3420">
        <v>68</v>
      </c>
      <c r="N3420" t="s">
        <v>41</v>
      </c>
      <c r="O3420">
        <v>1.522</v>
      </c>
      <c r="P3420" t="s">
        <v>28</v>
      </c>
      <c r="Q3420" t="s">
        <v>29</v>
      </c>
      <c r="R3420">
        <v>4.43</v>
      </c>
      <c r="S3420">
        <v>8</v>
      </c>
      <c r="T3420">
        <v>2.13</v>
      </c>
      <c r="U3420">
        <v>-2.7</v>
      </c>
      <c r="V3420" t="s">
        <v>262</v>
      </c>
      <c r="W3420" t="s">
        <v>31</v>
      </c>
      <c r="X3420">
        <v>1</v>
      </c>
      <c r="Y3420" t="str">
        <f>IF(tblRides[[#This Row],[supply_demand_ratio]]&lt;0.8,"Below 0.8",IF(tblRides[[#This Row],[supply_demand_ratio]]&lt;1,"Between 0.8-1.0",IF(tblRides[[#This Row],[supply_demand_ratio]]&lt;=1.2,"Between 1.0-1.2","Above 1.2")))</f>
        <v>Above 1.2</v>
      </c>
    </row>
    <row r="3421" spans="1:25" x14ac:dyDescent="0.3">
      <c r="A3421" t="s">
        <v>3476</v>
      </c>
      <c r="B3421" s="1">
        <v>46053.154166666667</v>
      </c>
      <c r="C3421" s="2">
        <v>46053</v>
      </c>
      <c r="D3421">
        <v>3</v>
      </c>
      <c r="E3421" t="s">
        <v>25</v>
      </c>
      <c r="F3421" t="s">
        <v>34</v>
      </c>
      <c r="G3421">
        <v>3</v>
      </c>
      <c r="H3421">
        <v>82.62</v>
      </c>
      <c r="I3421">
        <v>79.930000000000007</v>
      </c>
      <c r="J3421">
        <v>1</v>
      </c>
      <c r="K3421">
        <v>3.7</v>
      </c>
      <c r="L3421">
        <v>7.1</v>
      </c>
      <c r="M3421">
        <v>125</v>
      </c>
      <c r="N3421" t="s">
        <v>27</v>
      </c>
      <c r="O3421">
        <v>1.006</v>
      </c>
      <c r="P3421" t="s">
        <v>28</v>
      </c>
      <c r="Q3421" t="s">
        <v>29</v>
      </c>
      <c r="R3421">
        <v>4.7300000000000004</v>
      </c>
      <c r="S3421">
        <v>0</v>
      </c>
      <c r="T3421">
        <v>-2.69</v>
      </c>
      <c r="U3421">
        <v>3.4</v>
      </c>
      <c r="V3421" t="s">
        <v>262</v>
      </c>
      <c r="W3421" t="s">
        <v>31</v>
      </c>
      <c r="X3421">
        <v>1</v>
      </c>
      <c r="Y3421" t="str">
        <f>IF(tblRides[[#This Row],[supply_demand_ratio]]&lt;0.8,"Below 0.8",IF(tblRides[[#This Row],[supply_demand_ratio]]&lt;1,"Between 0.8-1.0",IF(tblRides[[#This Row],[supply_demand_ratio]]&lt;=1.2,"Between 1.0-1.2","Above 1.2")))</f>
        <v>Between 1.0-1.2</v>
      </c>
    </row>
    <row r="3422" spans="1:25" x14ac:dyDescent="0.3">
      <c r="A3422" t="s">
        <v>3477</v>
      </c>
      <c r="B3422" s="1">
        <v>46053.178472222222</v>
      </c>
      <c r="C3422" s="2">
        <v>46053</v>
      </c>
      <c r="D3422">
        <v>4</v>
      </c>
      <c r="E3422" t="s">
        <v>25</v>
      </c>
      <c r="F3422" t="s">
        <v>26</v>
      </c>
      <c r="G3422">
        <v>2.9</v>
      </c>
      <c r="H3422">
        <v>99.51</v>
      </c>
      <c r="I3422">
        <v>103.73</v>
      </c>
      <c r="J3422">
        <v>1.1000000000000001</v>
      </c>
      <c r="K3422">
        <v>3.7</v>
      </c>
      <c r="L3422">
        <v>4.2</v>
      </c>
      <c r="M3422">
        <v>135</v>
      </c>
      <c r="N3422" t="s">
        <v>27</v>
      </c>
      <c r="O3422">
        <v>1.1259999999999999</v>
      </c>
      <c r="P3422" t="s">
        <v>28</v>
      </c>
      <c r="Q3422" t="s">
        <v>29</v>
      </c>
      <c r="R3422">
        <v>4.46</v>
      </c>
      <c r="S3422">
        <v>1</v>
      </c>
      <c r="T3422">
        <v>4.22</v>
      </c>
      <c r="U3422">
        <v>0.5</v>
      </c>
      <c r="V3422" t="s">
        <v>262</v>
      </c>
      <c r="W3422" t="s">
        <v>31</v>
      </c>
      <c r="X3422">
        <v>1</v>
      </c>
      <c r="Y3422" t="str">
        <f>IF(tblRides[[#This Row],[supply_demand_ratio]]&lt;0.8,"Below 0.8",IF(tblRides[[#This Row],[supply_demand_ratio]]&lt;1,"Between 0.8-1.0",IF(tblRides[[#This Row],[supply_demand_ratio]]&lt;=1.2,"Between 1.0-1.2","Above 1.2")))</f>
        <v>Between 1.0-1.2</v>
      </c>
    </row>
    <row r="3423" spans="1:25" x14ac:dyDescent="0.3">
      <c r="A3423" t="s">
        <v>3478</v>
      </c>
      <c r="B3423" s="1">
        <v>46053.193749999999</v>
      </c>
      <c r="C3423" s="2">
        <v>46053</v>
      </c>
      <c r="D3423">
        <v>4</v>
      </c>
      <c r="E3423" t="s">
        <v>36</v>
      </c>
      <c r="F3423" t="s">
        <v>34</v>
      </c>
      <c r="G3423">
        <v>1.8</v>
      </c>
      <c r="H3423">
        <v>63.75</v>
      </c>
      <c r="J3423">
        <v>1</v>
      </c>
      <c r="K3423">
        <v>5.8</v>
      </c>
      <c r="L3423">
        <v>4</v>
      </c>
      <c r="M3423">
        <v>129</v>
      </c>
      <c r="N3423" t="s">
        <v>27</v>
      </c>
      <c r="O3423">
        <v>1.216</v>
      </c>
      <c r="P3423" t="s">
        <v>37</v>
      </c>
      <c r="Q3423" t="s">
        <v>103</v>
      </c>
      <c r="R3423">
        <v>4.79</v>
      </c>
      <c r="S3423">
        <v>0</v>
      </c>
      <c r="U3423">
        <v>-1.8</v>
      </c>
      <c r="V3423" t="s">
        <v>262</v>
      </c>
      <c r="W3423" t="s">
        <v>45</v>
      </c>
      <c r="X3423">
        <v>0</v>
      </c>
      <c r="Y3423" t="str">
        <f>IF(tblRides[[#This Row],[supply_demand_ratio]]&lt;0.8,"Below 0.8",IF(tblRides[[#This Row],[supply_demand_ratio]]&lt;1,"Between 0.8-1.0",IF(tblRides[[#This Row],[supply_demand_ratio]]&lt;=1.2,"Between 1.0-1.2","Above 1.2")))</f>
        <v>Above 1.2</v>
      </c>
    </row>
    <row r="3424" spans="1:25" x14ac:dyDescent="0.3">
      <c r="A3424" t="s">
        <v>3479</v>
      </c>
      <c r="B3424" s="1">
        <v>46053.201388888891</v>
      </c>
      <c r="C3424" s="2">
        <v>46053</v>
      </c>
      <c r="D3424">
        <v>4</v>
      </c>
      <c r="E3424" t="s">
        <v>33</v>
      </c>
      <c r="F3424" t="s">
        <v>26</v>
      </c>
      <c r="G3424">
        <v>6</v>
      </c>
      <c r="H3424">
        <v>131.02000000000001</v>
      </c>
      <c r="J3424">
        <v>1</v>
      </c>
      <c r="K3424">
        <v>2</v>
      </c>
      <c r="M3424">
        <v>95</v>
      </c>
      <c r="N3424" t="s">
        <v>41</v>
      </c>
      <c r="O3424">
        <v>1.534</v>
      </c>
      <c r="P3424" t="s">
        <v>82</v>
      </c>
      <c r="Q3424" t="s">
        <v>83</v>
      </c>
      <c r="R3424">
        <v>4.91</v>
      </c>
      <c r="S3424">
        <v>121</v>
      </c>
      <c r="V3424" t="s">
        <v>262</v>
      </c>
      <c r="W3424" t="s">
        <v>31</v>
      </c>
      <c r="X3424">
        <v>0</v>
      </c>
      <c r="Y3424" t="str">
        <f>IF(tblRides[[#This Row],[supply_demand_ratio]]&lt;0.8,"Below 0.8",IF(tblRides[[#This Row],[supply_demand_ratio]]&lt;1,"Between 0.8-1.0",IF(tblRides[[#This Row],[supply_demand_ratio]]&lt;=1.2,"Between 1.0-1.2","Above 1.2")))</f>
        <v>Above 1.2</v>
      </c>
    </row>
    <row r="3425" spans="1:25" x14ac:dyDescent="0.3">
      <c r="A3425" t="s">
        <v>3480</v>
      </c>
      <c r="B3425" s="1">
        <v>46053.20208333333</v>
      </c>
      <c r="C3425" s="2">
        <v>46053</v>
      </c>
      <c r="D3425">
        <v>4</v>
      </c>
      <c r="E3425" t="s">
        <v>62</v>
      </c>
      <c r="F3425" t="s">
        <v>26</v>
      </c>
      <c r="G3425">
        <v>8</v>
      </c>
      <c r="H3425">
        <v>163.9</v>
      </c>
      <c r="I3425">
        <v>161.35</v>
      </c>
      <c r="J3425">
        <v>1</v>
      </c>
      <c r="K3425">
        <v>2</v>
      </c>
      <c r="L3425">
        <v>1.7</v>
      </c>
      <c r="M3425">
        <v>69</v>
      </c>
      <c r="N3425" t="s">
        <v>41</v>
      </c>
      <c r="O3425">
        <v>1.915</v>
      </c>
      <c r="P3425" t="s">
        <v>28</v>
      </c>
      <c r="Q3425" t="s">
        <v>29</v>
      </c>
      <c r="R3425">
        <v>4.83</v>
      </c>
      <c r="S3425">
        <v>16</v>
      </c>
      <c r="T3425">
        <v>-2.5499999999999998</v>
      </c>
      <c r="U3425">
        <v>-0.3</v>
      </c>
      <c r="V3425" t="s">
        <v>262</v>
      </c>
      <c r="W3425" t="s">
        <v>31</v>
      </c>
      <c r="X3425">
        <v>1</v>
      </c>
      <c r="Y3425" t="str">
        <f>IF(tblRides[[#This Row],[supply_demand_ratio]]&lt;0.8,"Below 0.8",IF(tblRides[[#This Row],[supply_demand_ratio]]&lt;1,"Between 0.8-1.0",IF(tblRides[[#This Row],[supply_demand_ratio]]&lt;=1.2,"Between 1.0-1.2","Above 1.2")))</f>
        <v>Above 1.2</v>
      </c>
    </row>
    <row r="3426" spans="1:25" x14ac:dyDescent="0.3">
      <c r="A3426" t="s">
        <v>3481</v>
      </c>
      <c r="B3426" s="1">
        <v>46053.203472222223</v>
      </c>
      <c r="C3426" s="2">
        <v>46053</v>
      </c>
      <c r="D3426">
        <v>4</v>
      </c>
      <c r="E3426" t="s">
        <v>43</v>
      </c>
      <c r="F3426" t="s">
        <v>26</v>
      </c>
      <c r="G3426">
        <v>19.2</v>
      </c>
      <c r="H3426">
        <v>322.01</v>
      </c>
      <c r="I3426">
        <v>319.16000000000003</v>
      </c>
      <c r="J3426">
        <v>1.1000000000000001</v>
      </c>
      <c r="K3426">
        <v>4.7</v>
      </c>
      <c r="L3426">
        <v>4.9000000000000004</v>
      </c>
      <c r="M3426">
        <v>73</v>
      </c>
      <c r="N3426" t="s">
        <v>41</v>
      </c>
      <c r="O3426">
        <v>2.125</v>
      </c>
      <c r="P3426" t="s">
        <v>28</v>
      </c>
      <c r="Q3426" t="s">
        <v>29</v>
      </c>
      <c r="R3426">
        <v>4.71</v>
      </c>
      <c r="S3426">
        <v>30</v>
      </c>
      <c r="T3426">
        <v>-2.85</v>
      </c>
      <c r="U3426">
        <v>0.2</v>
      </c>
      <c r="V3426" t="s">
        <v>262</v>
      </c>
      <c r="W3426" t="s">
        <v>31</v>
      </c>
      <c r="X3426">
        <v>1</v>
      </c>
      <c r="Y3426" t="str">
        <f>IF(tblRides[[#This Row],[supply_demand_ratio]]&lt;0.8,"Below 0.8",IF(tblRides[[#This Row],[supply_demand_ratio]]&lt;1,"Between 0.8-1.0",IF(tblRides[[#This Row],[supply_demand_ratio]]&lt;=1.2,"Between 1.0-1.2","Above 1.2")))</f>
        <v>Above 1.2</v>
      </c>
    </row>
    <row r="3427" spans="1:25" x14ac:dyDescent="0.3">
      <c r="A3427" t="s">
        <v>3482</v>
      </c>
      <c r="B3427" s="1">
        <v>46053.206250000003</v>
      </c>
      <c r="C3427" s="2">
        <v>46053</v>
      </c>
      <c r="D3427">
        <v>4</v>
      </c>
      <c r="E3427" t="s">
        <v>33</v>
      </c>
      <c r="F3427" t="s">
        <v>34</v>
      </c>
      <c r="G3427">
        <v>4.9000000000000004</v>
      </c>
      <c r="H3427">
        <v>101.73</v>
      </c>
      <c r="I3427">
        <v>104.55</v>
      </c>
      <c r="J3427">
        <v>1</v>
      </c>
      <c r="K3427">
        <v>4.7</v>
      </c>
      <c r="L3427">
        <v>2.4</v>
      </c>
      <c r="M3427">
        <v>109</v>
      </c>
      <c r="N3427" t="s">
        <v>27</v>
      </c>
      <c r="O3427">
        <v>1.335</v>
      </c>
      <c r="P3427" t="s">
        <v>28</v>
      </c>
      <c r="Q3427" t="s">
        <v>29</v>
      </c>
      <c r="R3427">
        <v>4.71</v>
      </c>
      <c r="S3427">
        <v>0</v>
      </c>
      <c r="T3427">
        <v>2.82</v>
      </c>
      <c r="U3427">
        <v>-2.2999999999999998</v>
      </c>
      <c r="V3427" t="s">
        <v>262</v>
      </c>
      <c r="W3427" t="s">
        <v>31</v>
      </c>
      <c r="X3427">
        <v>1</v>
      </c>
      <c r="Y3427" t="str">
        <f>IF(tblRides[[#This Row],[supply_demand_ratio]]&lt;0.8,"Below 0.8",IF(tblRides[[#This Row],[supply_demand_ratio]]&lt;1,"Between 0.8-1.0",IF(tblRides[[#This Row],[supply_demand_ratio]]&lt;=1.2,"Between 1.0-1.2","Above 1.2")))</f>
        <v>Above 1.2</v>
      </c>
    </row>
    <row r="3428" spans="1:25" x14ac:dyDescent="0.3">
      <c r="A3428" t="s">
        <v>3483</v>
      </c>
      <c r="B3428" s="1">
        <v>46053.222222222219</v>
      </c>
      <c r="C3428" s="2">
        <v>46053</v>
      </c>
      <c r="D3428">
        <v>5</v>
      </c>
      <c r="E3428" t="s">
        <v>36</v>
      </c>
      <c r="F3428" t="s">
        <v>26</v>
      </c>
      <c r="G3428">
        <v>14.4</v>
      </c>
      <c r="H3428">
        <v>290.22000000000003</v>
      </c>
      <c r="J3428">
        <v>1</v>
      </c>
      <c r="K3428">
        <v>5.5</v>
      </c>
      <c r="L3428">
        <v>1</v>
      </c>
      <c r="M3428">
        <v>116</v>
      </c>
      <c r="N3428" t="s">
        <v>41</v>
      </c>
      <c r="O3428">
        <v>1.236</v>
      </c>
      <c r="P3428" t="s">
        <v>37</v>
      </c>
      <c r="Q3428" t="s">
        <v>38</v>
      </c>
      <c r="R3428">
        <v>4.8600000000000003</v>
      </c>
      <c r="S3428">
        <v>9</v>
      </c>
      <c r="U3428">
        <v>-4.5</v>
      </c>
      <c r="V3428" t="s">
        <v>262</v>
      </c>
      <c r="W3428" t="s">
        <v>45</v>
      </c>
      <c r="X3428">
        <v>0</v>
      </c>
      <c r="Y3428" t="str">
        <f>IF(tblRides[[#This Row],[supply_demand_ratio]]&lt;0.8,"Below 0.8",IF(tblRides[[#This Row],[supply_demand_ratio]]&lt;1,"Between 0.8-1.0",IF(tblRides[[#This Row],[supply_demand_ratio]]&lt;=1.2,"Between 1.0-1.2","Above 1.2")))</f>
        <v>Above 1.2</v>
      </c>
    </row>
    <row r="3429" spans="1:25" x14ac:dyDescent="0.3">
      <c r="A3429" t="s">
        <v>3484</v>
      </c>
      <c r="B3429" s="1">
        <v>46053.229166666664</v>
      </c>
      <c r="C3429" s="2">
        <v>46053</v>
      </c>
      <c r="D3429">
        <v>5</v>
      </c>
      <c r="E3429" t="s">
        <v>25</v>
      </c>
      <c r="F3429" t="s">
        <v>26</v>
      </c>
      <c r="G3429">
        <v>2.2000000000000002</v>
      </c>
      <c r="H3429">
        <v>78.459999999999994</v>
      </c>
      <c r="I3429">
        <v>79.34</v>
      </c>
      <c r="J3429">
        <v>1</v>
      </c>
      <c r="K3429">
        <v>4.3</v>
      </c>
      <c r="L3429">
        <v>7.5</v>
      </c>
      <c r="M3429">
        <v>138</v>
      </c>
      <c r="N3429" t="s">
        <v>27</v>
      </c>
      <c r="O3429">
        <v>1.153</v>
      </c>
      <c r="P3429" t="s">
        <v>28</v>
      </c>
      <c r="Q3429" t="s">
        <v>29</v>
      </c>
      <c r="R3429">
        <v>4.5999999999999996</v>
      </c>
      <c r="S3429">
        <v>18</v>
      </c>
      <c r="T3429">
        <v>0.88</v>
      </c>
      <c r="U3429">
        <v>3.2</v>
      </c>
      <c r="V3429" t="s">
        <v>262</v>
      </c>
      <c r="W3429" t="s">
        <v>31</v>
      </c>
      <c r="X3429">
        <v>1</v>
      </c>
      <c r="Y3429" t="str">
        <f>IF(tblRides[[#This Row],[supply_demand_ratio]]&lt;0.8,"Below 0.8",IF(tblRides[[#This Row],[supply_demand_ratio]]&lt;1,"Between 0.8-1.0",IF(tblRides[[#This Row],[supply_demand_ratio]]&lt;=1.2,"Between 1.0-1.2","Above 1.2")))</f>
        <v>Between 1.0-1.2</v>
      </c>
    </row>
    <row r="3430" spans="1:25" x14ac:dyDescent="0.3">
      <c r="A3430" t="s">
        <v>3485</v>
      </c>
      <c r="B3430" s="1">
        <v>46053.251388888886</v>
      </c>
      <c r="C3430" s="2">
        <v>46053</v>
      </c>
      <c r="D3430">
        <v>6</v>
      </c>
      <c r="E3430" t="s">
        <v>62</v>
      </c>
      <c r="F3430" t="s">
        <v>26</v>
      </c>
      <c r="G3430">
        <v>3.1</v>
      </c>
      <c r="H3430">
        <v>89.42</v>
      </c>
      <c r="I3430">
        <v>88.73</v>
      </c>
      <c r="J3430">
        <v>1</v>
      </c>
      <c r="K3430">
        <v>8.1</v>
      </c>
      <c r="L3430">
        <v>10.1</v>
      </c>
      <c r="M3430">
        <v>64</v>
      </c>
      <c r="N3430" t="s">
        <v>41</v>
      </c>
      <c r="O3430">
        <v>1.8169999999999999</v>
      </c>
      <c r="P3430" t="s">
        <v>28</v>
      </c>
      <c r="Q3430" t="s">
        <v>29</v>
      </c>
      <c r="R3430">
        <v>4.76</v>
      </c>
      <c r="S3430">
        <v>4</v>
      </c>
      <c r="T3430">
        <v>-0.69</v>
      </c>
      <c r="U3430">
        <v>2</v>
      </c>
      <c r="V3430" t="s">
        <v>262</v>
      </c>
      <c r="W3430" t="s">
        <v>45</v>
      </c>
      <c r="X3430">
        <v>1</v>
      </c>
      <c r="Y3430" t="str">
        <f>IF(tblRides[[#This Row],[supply_demand_ratio]]&lt;0.8,"Below 0.8",IF(tblRides[[#This Row],[supply_demand_ratio]]&lt;1,"Between 0.8-1.0",IF(tblRides[[#This Row],[supply_demand_ratio]]&lt;=1.2,"Between 1.0-1.2","Above 1.2")))</f>
        <v>Above 1.2</v>
      </c>
    </row>
    <row r="3431" spans="1:25" x14ac:dyDescent="0.3">
      <c r="A3431" t="s">
        <v>3486</v>
      </c>
      <c r="B3431" s="1">
        <v>46053.265277777777</v>
      </c>
      <c r="C3431" s="2">
        <v>46053</v>
      </c>
      <c r="D3431">
        <v>6</v>
      </c>
      <c r="E3431" t="s">
        <v>33</v>
      </c>
      <c r="F3431" t="s">
        <v>26</v>
      </c>
      <c r="G3431">
        <v>4.7</v>
      </c>
      <c r="H3431">
        <v>134.47</v>
      </c>
      <c r="I3431">
        <v>131.37</v>
      </c>
      <c r="J3431">
        <v>1.2</v>
      </c>
      <c r="K3431">
        <v>6.1</v>
      </c>
      <c r="L3431">
        <v>7.8</v>
      </c>
      <c r="M3431">
        <v>110</v>
      </c>
      <c r="N3431" t="s">
        <v>27</v>
      </c>
      <c r="O3431">
        <v>1.3220000000000001</v>
      </c>
      <c r="P3431" t="s">
        <v>28</v>
      </c>
      <c r="Q3431" t="s">
        <v>29</v>
      </c>
      <c r="R3431">
        <v>4.4400000000000004</v>
      </c>
      <c r="S3431">
        <v>12</v>
      </c>
      <c r="T3431">
        <v>-3.1</v>
      </c>
      <c r="U3431">
        <v>1.7</v>
      </c>
      <c r="V3431" t="s">
        <v>262</v>
      </c>
      <c r="W3431" t="s">
        <v>45</v>
      </c>
      <c r="X3431">
        <v>1</v>
      </c>
      <c r="Y3431" t="str">
        <f>IF(tblRides[[#This Row],[supply_demand_ratio]]&lt;0.8,"Below 0.8",IF(tblRides[[#This Row],[supply_demand_ratio]]&lt;1,"Between 0.8-1.0",IF(tblRides[[#This Row],[supply_demand_ratio]]&lt;=1.2,"Between 1.0-1.2","Above 1.2")))</f>
        <v>Above 1.2</v>
      </c>
    </row>
    <row r="3432" spans="1:25" x14ac:dyDescent="0.3">
      <c r="A3432" t="s">
        <v>3487</v>
      </c>
      <c r="B3432" s="1">
        <v>46053.273611111108</v>
      </c>
      <c r="C3432" s="2">
        <v>46053</v>
      </c>
      <c r="D3432">
        <v>6</v>
      </c>
      <c r="E3432" t="s">
        <v>25</v>
      </c>
      <c r="F3432" t="s">
        <v>26</v>
      </c>
      <c r="G3432">
        <v>2.2999999999999998</v>
      </c>
      <c r="H3432">
        <v>73.33</v>
      </c>
      <c r="J3432">
        <v>1</v>
      </c>
      <c r="K3432">
        <v>2</v>
      </c>
      <c r="L3432">
        <v>2.4</v>
      </c>
      <c r="M3432">
        <v>137</v>
      </c>
      <c r="N3432" t="s">
        <v>41</v>
      </c>
      <c r="O3432">
        <v>1.345</v>
      </c>
      <c r="P3432" t="s">
        <v>37</v>
      </c>
      <c r="Q3432" t="s">
        <v>38</v>
      </c>
      <c r="R3432">
        <v>4.57</v>
      </c>
      <c r="S3432">
        <v>24</v>
      </c>
      <c r="U3432">
        <v>0.4</v>
      </c>
      <c r="V3432" t="s">
        <v>262</v>
      </c>
      <c r="W3432" t="s">
        <v>31</v>
      </c>
      <c r="X3432">
        <v>0</v>
      </c>
      <c r="Y3432" t="str">
        <f>IF(tblRides[[#This Row],[supply_demand_ratio]]&lt;0.8,"Below 0.8",IF(tblRides[[#This Row],[supply_demand_ratio]]&lt;1,"Between 0.8-1.0",IF(tblRides[[#This Row],[supply_demand_ratio]]&lt;=1.2,"Between 1.0-1.2","Above 1.2")))</f>
        <v>Above 1.2</v>
      </c>
    </row>
    <row r="3433" spans="1:25" x14ac:dyDescent="0.3">
      <c r="A3433" t="s">
        <v>3488</v>
      </c>
      <c r="B3433" s="1">
        <v>46053.294444444444</v>
      </c>
      <c r="C3433" s="2">
        <v>46053</v>
      </c>
      <c r="D3433">
        <v>7</v>
      </c>
      <c r="E3433" t="s">
        <v>25</v>
      </c>
      <c r="F3433" t="s">
        <v>26</v>
      </c>
      <c r="G3433">
        <v>6.5</v>
      </c>
      <c r="H3433">
        <v>154.24</v>
      </c>
      <c r="J3433">
        <v>1.1000000000000001</v>
      </c>
      <c r="K3433">
        <v>2</v>
      </c>
      <c r="L3433">
        <v>1.1000000000000001</v>
      </c>
      <c r="M3433">
        <v>133</v>
      </c>
      <c r="N3433" t="s">
        <v>41</v>
      </c>
      <c r="O3433">
        <v>1.32</v>
      </c>
      <c r="P3433" t="s">
        <v>37</v>
      </c>
      <c r="Q3433" t="s">
        <v>38</v>
      </c>
      <c r="R3433">
        <v>4.7699999999999996</v>
      </c>
      <c r="S3433">
        <v>15</v>
      </c>
      <c r="U3433">
        <v>-0.9</v>
      </c>
      <c r="V3433" t="s">
        <v>262</v>
      </c>
      <c r="W3433" t="s">
        <v>31</v>
      </c>
      <c r="X3433">
        <v>0</v>
      </c>
      <c r="Y3433" t="str">
        <f>IF(tblRides[[#This Row],[supply_demand_ratio]]&lt;0.8,"Below 0.8",IF(tblRides[[#This Row],[supply_demand_ratio]]&lt;1,"Between 0.8-1.0",IF(tblRides[[#This Row],[supply_demand_ratio]]&lt;=1.2,"Between 1.0-1.2","Above 1.2")))</f>
        <v>Above 1.2</v>
      </c>
    </row>
    <row r="3434" spans="1:25" x14ac:dyDescent="0.3">
      <c r="A3434" t="s">
        <v>3489</v>
      </c>
      <c r="B3434" s="1">
        <v>46053.3</v>
      </c>
      <c r="C3434" s="2">
        <v>46053</v>
      </c>
      <c r="D3434">
        <v>7</v>
      </c>
      <c r="E3434" t="s">
        <v>62</v>
      </c>
      <c r="F3434" t="s">
        <v>26</v>
      </c>
      <c r="G3434">
        <v>1.7</v>
      </c>
      <c r="H3434">
        <v>70.099999999999994</v>
      </c>
      <c r="I3434">
        <v>71.58</v>
      </c>
      <c r="J3434">
        <v>1.1000000000000001</v>
      </c>
      <c r="K3434">
        <v>2</v>
      </c>
      <c r="L3434">
        <v>3.1</v>
      </c>
      <c r="M3434">
        <v>56</v>
      </c>
      <c r="N3434" t="s">
        <v>41</v>
      </c>
      <c r="O3434">
        <v>1.2789999999999999</v>
      </c>
      <c r="P3434" t="s">
        <v>28</v>
      </c>
      <c r="Q3434" t="s">
        <v>29</v>
      </c>
      <c r="R3434">
        <v>4.45</v>
      </c>
      <c r="S3434">
        <v>26</v>
      </c>
      <c r="T3434">
        <v>1.48</v>
      </c>
      <c r="U3434">
        <v>1.1000000000000001</v>
      </c>
      <c r="V3434" t="s">
        <v>262</v>
      </c>
      <c r="W3434" t="s">
        <v>31</v>
      </c>
      <c r="X3434">
        <v>1</v>
      </c>
      <c r="Y3434" t="str">
        <f>IF(tblRides[[#This Row],[supply_demand_ratio]]&lt;0.8,"Below 0.8",IF(tblRides[[#This Row],[supply_demand_ratio]]&lt;1,"Between 0.8-1.0",IF(tblRides[[#This Row],[supply_demand_ratio]]&lt;=1.2,"Between 1.0-1.2","Above 1.2")))</f>
        <v>Above 1.2</v>
      </c>
    </row>
    <row r="3435" spans="1:25" x14ac:dyDescent="0.3">
      <c r="A3435" t="s">
        <v>3490</v>
      </c>
      <c r="B3435" s="1">
        <v>46053.302777777775</v>
      </c>
      <c r="C3435" s="2">
        <v>46053</v>
      </c>
      <c r="D3435">
        <v>7</v>
      </c>
      <c r="E3435" t="s">
        <v>33</v>
      </c>
      <c r="F3435" t="s">
        <v>26</v>
      </c>
      <c r="G3435">
        <v>5.6</v>
      </c>
      <c r="H3435">
        <v>126.74</v>
      </c>
      <c r="J3435">
        <v>1</v>
      </c>
      <c r="K3435">
        <v>5.0999999999999996</v>
      </c>
      <c r="L3435">
        <v>8</v>
      </c>
      <c r="M3435">
        <v>105</v>
      </c>
      <c r="N3435" t="s">
        <v>27</v>
      </c>
      <c r="O3435">
        <v>1.0760000000000001</v>
      </c>
      <c r="P3435" t="s">
        <v>37</v>
      </c>
      <c r="Q3435" t="s">
        <v>280</v>
      </c>
      <c r="R3435">
        <v>4.76</v>
      </c>
      <c r="S3435">
        <v>9</v>
      </c>
      <c r="U3435">
        <v>2.9</v>
      </c>
      <c r="V3435" t="s">
        <v>262</v>
      </c>
      <c r="W3435" t="s">
        <v>45</v>
      </c>
      <c r="X3435">
        <v>0</v>
      </c>
      <c r="Y3435" t="str">
        <f>IF(tblRides[[#This Row],[supply_demand_ratio]]&lt;0.8,"Below 0.8",IF(tblRides[[#This Row],[supply_demand_ratio]]&lt;1,"Between 0.8-1.0",IF(tblRides[[#This Row],[supply_demand_ratio]]&lt;=1.2,"Between 1.0-1.2","Above 1.2")))</f>
        <v>Between 1.0-1.2</v>
      </c>
    </row>
    <row r="3436" spans="1:25" x14ac:dyDescent="0.3">
      <c r="A3436" t="s">
        <v>3491</v>
      </c>
      <c r="B3436" s="1">
        <v>46053.316666666666</v>
      </c>
      <c r="C3436" s="2">
        <v>46053</v>
      </c>
      <c r="D3436">
        <v>7</v>
      </c>
      <c r="E3436" t="s">
        <v>36</v>
      </c>
      <c r="F3436" t="s">
        <v>26</v>
      </c>
      <c r="G3436">
        <v>5.3</v>
      </c>
      <c r="H3436">
        <v>117.83</v>
      </c>
      <c r="I3436">
        <v>117.18</v>
      </c>
      <c r="J3436">
        <v>1</v>
      </c>
      <c r="K3436">
        <v>5.4</v>
      </c>
      <c r="L3436">
        <v>7.4</v>
      </c>
      <c r="M3436">
        <v>99</v>
      </c>
      <c r="N3436" t="s">
        <v>27</v>
      </c>
      <c r="O3436">
        <v>0.95</v>
      </c>
      <c r="P3436" t="s">
        <v>28</v>
      </c>
      <c r="Q3436" t="s">
        <v>29</v>
      </c>
      <c r="R3436">
        <v>4.8499999999999996</v>
      </c>
      <c r="S3436">
        <v>40</v>
      </c>
      <c r="T3436">
        <v>-0.65</v>
      </c>
      <c r="U3436">
        <v>2</v>
      </c>
      <c r="V3436" t="s">
        <v>262</v>
      </c>
      <c r="W3436" t="s">
        <v>45</v>
      </c>
      <c r="X3436">
        <v>1</v>
      </c>
      <c r="Y3436" t="str">
        <f>IF(tblRides[[#This Row],[supply_demand_ratio]]&lt;0.8,"Below 0.8",IF(tblRides[[#This Row],[supply_demand_ratio]]&lt;1,"Between 0.8-1.0",IF(tblRides[[#This Row],[supply_demand_ratio]]&lt;=1.2,"Between 1.0-1.2","Above 1.2")))</f>
        <v>Between 0.8-1.0</v>
      </c>
    </row>
    <row r="3437" spans="1:25" x14ac:dyDescent="0.3">
      <c r="A3437" t="s">
        <v>3492</v>
      </c>
      <c r="B3437" s="1">
        <v>46053.323611111111</v>
      </c>
      <c r="C3437" s="2">
        <v>46053</v>
      </c>
      <c r="D3437">
        <v>7</v>
      </c>
      <c r="E3437" t="s">
        <v>36</v>
      </c>
      <c r="F3437" t="s">
        <v>26</v>
      </c>
      <c r="G3437">
        <v>7.2</v>
      </c>
      <c r="H3437">
        <v>178.93</v>
      </c>
      <c r="I3437">
        <v>177.48</v>
      </c>
      <c r="J3437">
        <v>1.2</v>
      </c>
      <c r="K3437">
        <v>9.1</v>
      </c>
      <c r="L3437">
        <v>7.8</v>
      </c>
      <c r="M3437">
        <v>107</v>
      </c>
      <c r="N3437" t="s">
        <v>27</v>
      </c>
      <c r="O3437">
        <v>0.90800000000000003</v>
      </c>
      <c r="P3437" t="s">
        <v>28</v>
      </c>
      <c r="Q3437" t="s">
        <v>29</v>
      </c>
      <c r="R3437">
        <v>4.58</v>
      </c>
      <c r="S3437">
        <v>6</v>
      </c>
      <c r="T3437">
        <v>-1.45</v>
      </c>
      <c r="U3437">
        <v>-1.3</v>
      </c>
      <c r="V3437" t="s">
        <v>262</v>
      </c>
      <c r="W3437" t="s">
        <v>45</v>
      </c>
      <c r="X3437">
        <v>1</v>
      </c>
      <c r="Y3437" t="str">
        <f>IF(tblRides[[#This Row],[supply_demand_ratio]]&lt;0.8,"Below 0.8",IF(tblRides[[#This Row],[supply_demand_ratio]]&lt;1,"Between 0.8-1.0",IF(tblRides[[#This Row],[supply_demand_ratio]]&lt;=1.2,"Between 1.0-1.2","Above 1.2")))</f>
        <v>Between 0.8-1.0</v>
      </c>
    </row>
    <row r="3438" spans="1:25" x14ac:dyDescent="0.3">
      <c r="A3438" t="s">
        <v>3493</v>
      </c>
      <c r="B3438" s="1">
        <v>46053.323611111111</v>
      </c>
      <c r="C3438" s="2">
        <v>46053</v>
      </c>
      <c r="D3438">
        <v>7</v>
      </c>
      <c r="E3438" t="s">
        <v>43</v>
      </c>
      <c r="F3438" t="s">
        <v>34</v>
      </c>
      <c r="G3438">
        <v>13.6</v>
      </c>
      <c r="H3438">
        <v>223.18</v>
      </c>
      <c r="J3438">
        <v>1</v>
      </c>
      <c r="K3438">
        <v>3.2</v>
      </c>
      <c r="L3438">
        <v>6.9</v>
      </c>
      <c r="M3438">
        <v>68</v>
      </c>
      <c r="N3438" t="s">
        <v>41</v>
      </c>
      <c r="O3438">
        <v>2.2000000000000002</v>
      </c>
      <c r="P3438" t="s">
        <v>37</v>
      </c>
      <c r="Q3438" t="s">
        <v>38</v>
      </c>
      <c r="R3438">
        <v>4.79</v>
      </c>
      <c r="S3438">
        <v>0</v>
      </c>
      <c r="U3438">
        <v>3.7</v>
      </c>
      <c r="V3438" t="s">
        <v>262</v>
      </c>
      <c r="W3438" t="s">
        <v>31</v>
      </c>
      <c r="X3438">
        <v>0</v>
      </c>
      <c r="Y3438" t="str">
        <f>IF(tblRides[[#This Row],[supply_demand_ratio]]&lt;0.8,"Below 0.8",IF(tblRides[[#This Row],[supply_demand_ratio]]&lt;1,"Between 0.8-1.0",IF(tblRides[[#This Row],[supply_demand_ratio]]&lt;=1.2,"Between 1.0-1.2","Above 1.2")))</f>
        <v>Above 1.2</v>
      </c>
    </row>
    <row r="3439" spans="1:25" x14ac:dyDescent="0.3">
      <c r="A3439" t="s">
        <v>3494</v>
      </c>
      <c r="B3439" s="1">
        <v>46053.325694444444</v>
      </c>
      <c r="C3439" s="2">
        <v>46053</v>
      </c>
      <c r="D3439">
        <v>7</v>
      </c>
      <c r="E3439" t="s">
        <v>36</v>
      </c>
      <c r="F3439" t="s">
        <v>26</v>
      </c>
      <c r="G3439">
        <v>3.2</v>
      </c>
      <c r="H3439">
        <v>85.21</v>
      </c>
      <c r="I3439">
        <v>87.31</v>
      </c>
      <c r="J3439">
        <v>1</v>
      </c>
      <c r="K3439">
        <v>2.9</v>
      </c>
      <c r="L3439">
        <v>3.9</v>
      </c>
      <c r="M3439">
        <v>101</v>
      </c>
      <c r="N3439" t="s">
        <v>27</v>
      </c>
      <c r="O3439">
        <v>1.044</v>
      </c>
      <c r="P3439" t="s">
        <v>28</v>
      </c>
      <c r="Q3439" t="s">
        <v>29</v>
      </c>
      <c r="R3439">
        <v>4.45</v>
      </c>
      <c r="S3439">
        <v>13</v>
      </c>
      <c r="T3439">
        <v>2.1</v>
      </c>
      <c r="U3439">
        <v>1</v>
      </c>
      <c r="V3439" t="s">
        <v>262</v>
      </c>
      <c r="W3439" t="s">
        <v>31</v>
      </c>
      <c r="X3439">
        <v>1</v>
      </c>
      <c r="Y3439" t="str">
        <f>IF(tblRides[[#This Row],[supply_demand_ratio]]&lt;0.8,"Below 0.8",IF(tblRides[[#This Row],[supply_demand_ratio]]&lt;1,"Between 0.8-1.0",IF(tblRides[[#This Row],[supply_demand_ratio]]&lt;=1.2,"Between 1.0-1.2","Above 1.2")))</f>
        <v>Between 1.0-1.2</v>
      </c>
    </row>
    <row r="3440" spans="1:25" x14ac:dyDescent="0.3">
      <c r="A3440" t="s">
        <v>3495</v>
      </c>
      <c r="B3440" s="1">
        <v>46053.328472222223</v>
      </c>
      <c r="C3440" s="2">
        <v>46053</v>
      </c>
      <c r="D3440">
        <v>7</v>
      </c>
      <c r="E3440" t="s">
        <v>62</v>
      </c>
      <c r="F3440" t="s">
        <v>34</v>
      </c>
      <c r="G3440">
        <v>17</v>
      </c>
      <c r="H3440">
        <v>287.06</v>
      </c>
      <c r="I3440">
        <v>291.06</v>
      </c>
      <c r="J3440">
        <v>1</v>
      </c>
      <c r="K3440">
        <v>5.3</v>
      </c>
      <c r="L3440">
        <v>6.2</v>
      </c>
      <c r="M3440">
        <v>54</v>
      </c>
      <c r="N3440" t="s">
        <v>41</v>
      </c>
      <c r="O3440">
        <v>1.4670000000000001</v>
      </c>
      <c r="P3440" t="s">
        <v>28</v>
      </c>
      <c r="Q3440" t="s">
        <v>29</v>
      </c>
      <c r="R3440">
        <v>4.8099999999999996</v>
      </c>
      <c r="S3440">
        <v>0</v>
      </c>
      <c r="T3440">
        <v>4</v>
      </c>
      <c r="U3440">
        <v>0.9</v>
      </c>
      <c r="V3440" t="s">
        <v>262</v>
      </c>
      <c r="W3440" t="s">
        <v>45</v>
      </c>
      <c r="X3440">
        <v>1</v>
      </c>
      <c r="Y3440" t="str">
        <f>IF(tblRides[[#This Row],[supply_demand_ratio]]&lt;0.8,"Below 0.8",IF(tblRides[[#This Row],[supply_demand_ratio]]&lt;1,"Between 0.8-1.0",IF(tblRides[[#This Row],[supply_demand_ratio]]&lt;=1.2,"Between 1.0-1.2","Above 1.2")))</f>
        <v>Above 1.2</v>
      </c>
    </row>
    <row r="3441" spans="1:25" x14ac:dyDescent="0.3">
      <c r="A3441" t="s">
        <v>3496</v>
      </c>
      <c r="B3441" s="1">
        <v>46053.341666666667</v>
      </c>
      <c r="C3441" s="2">
        <v>46053</v>
      </c>
      <c r="D3441">
        <v>8</v>
      </c>
      <c r="E3441" t="s">
        <v>25</v>
      </c>
      <c r="F3441" t="s">
        <v>34</v>
      </c>
      <c r="G3441">
        <v>11</v>
      </c>
      <c r="H3441">
        <v>221.33</v>
      </c>
      <c r="I3441">
        <v>211.78</v>
      </c>
      <c r="J3441">
        <v>1</v>
      </c>
      <c r="K3441">
        <v>3.4</v>
      </c>
      <c r="L3441">
        <v>2.5</v>
      </c>
      <c r="M3441">
        <v>105</v>
      </c>
      <c r="N3441" t="s">
        <v>27</v>
      </c>
      <c r="O3441">
        <v>0.93700000000000006</v>
      </c>
      <c r="P3441" t="s">
        <v>28</v>
      </c>
      <c r="Q3441" t="s">
        <v>29</v>
      </c>
      <c r="R3441">
        <v>4.63</v>
      </c>
      <c r="S3441">
        <v>0</v>
      </c>
      <c r="T3441">
        <v>-9.5500000000000007</v>
      </c>
      <c r="U3441">
        <v>-0.9</v>
      </c>
      <c r="V3441" t="s">
        <v>262</v>
      </c>
      <c r="W3441" t="s">
        <v>31</v>
      </c>
      <c r="X3441">
        <v>1</v>
      </c>
      <c r="Y3441" t="str">
        <f>IF(tblRides[[#This Row],[supply_demand_ratio]]&lt;0.8,"Below 0.8",IF(tblRides[[#This Row],[supply_demand_ratio]]&lt;1,"Between 0.8-1.0",IF(tblRides[[#This Row],[supply_demand_ratio]]&lt;=1.2,"Between 1.0-1.2","Above 1.2")))</f>
        <v>Between 0.8-1.0</v>
      </c>
    </row>
    <row r="3442" spans="1:25" x14ac:dyDescent="0.3">
      <c r="A3442" t="s">
        <v>3497</v>
      </c>
      <c r="B3442" s="1">
        <v>46053.352083333331</v>
      </c>
      <c r="C3442" s="2">
        <v>46053</v>
      </c>
      <c r="D3442">
        <v>8</v>
      </c>
      <c r="E3442" t="s">
        <v>36</v>
      </c>
      <c r="F3442" t="s">
        <v>26</v>
      </c>
      <c r="G3442">
        <v>7.1</v>
      </c>
      <c r="H3442">
        <v>146.68</v>
      </c>
      <c r="I3442">
        <v>145.44</v>
      </c>
      <c r="J3442">
        <v>1</v>
      </c>
      <c r="K3442">
        <v>4.7</v>
      </c>
      <c r="L3442">
        <v>4.0999999999999996</v>
      </c>
      <c r="M3442">
        <v>109</v>
      </c>
      <c r="N3442" t="s">
        <v>27</v>
      </c>
      <c r="O3442">
        <v>1.147</v>
      </c>
      <c r="P3442" t="s">
        <v>28</v>
      </c>
      <c r="Q3442" t="s">
        <v>29</v>
      </c>
      <c r="R3442">
        <v>4.53</v>
      </c>
      <c r="S3442">
        <v>3</v>
      </c>
      <c r="T3442">
        <v>-1.24</v>
      </c>
      <c r="U3442">
        <v>-0.6</v>
      </c>
      <c r="V3442" t="s">
        <v>262</v>
      </c>
      <c r="W3442" t="s">
        <v>31</v>
      </c>
      <c r="X3442">
        <v>1</v>
      </c>
      <c r="Y3442" t="str">
        <f>IF(tblRides[[#This Row],[supply_demand_ratio]]&lt;0.8,"Below 0.8",IF(tblRides[[#This Row],[supply_demand_ratio]]&lt;1,"Between 0.8-1.0",IF(tblRides[[#This Row],[supply_demand_ratio]]&lt;=1.2,"Between 1.0-1.2","Above 1.2")))</f>
        <v>Between 1.0-1.2</v>
      </c>
    </row>
    <row r="3443" spans="1:25" x14ac:dyDescent="0.3">
      <c r="A3443" t="s">
        <v>3498</v>
      </c>
      <c r="B3443" s="1">
        <v>46053.373611111114</v>
      </c>
      <c r="C3443" s="2">
        <v>46053</v>
      </c>
      <c r="D3443">
        <v>8</v>
      </c>
      <c r="E3443" t="s">
        <v>43</v>
      </c>
      <c r="F3443" t="s">
        <v>34</v>
      </c>
      <c r="G3443">
        <v>1.8</v>
      </c>
      <c r="H3443">
        <v>64.540000000000006</v>
      </c>
      <c r="I3443">
        <v>67.87</v>
      </c>
      <c r="J3443">
        <v>1</v>
      </c>
      <c r="K3443">
        <v>7.1</v>
      </c>
      <c r="L3443">
        <v>8.5</v>
      </c>
      <c r="M3443">
        <v>61</v>
      </c>
      <c r="N3443" t="s">
        <v>41</v>
      </c>
      <c r="O3443">
        <v>1.228</v>
      </c>
      <c r="P3443" t="s">
        <v>28</v>
      </c>
      <c r="Q3443" t="s">
        <v>29</v>
      </c>
      <c r="R3443">
        <v>4.6500000000000004</v>
      </c>
      <c r="S3443">
        <v>0</v>
      </c>
      <c r="T3443">
        <v>3.33</v>
      </c>
      <c r="U3443">
        <v>1.4</v>
      </c>
      <c r="V3443" t="s">
        <v>262</v>
      </c>
      <c r="W3443" t="s">
        <v>45</v>
      </c>
      <c r="X3443">
        <v>1</v>
      </c>
      <c r="Y3443" t="str">
        <f>IF(tblRides[[#This Row],[supply_demand_ratio]]&lt;0.8,"Below 0.8",IF(tblRides[[#This Row],[supply_demand_ratio]]&lt;1,"Between 0.8-1.0",IF(tblRides[[#This Row],[supply_demand_ratio]]&lt;=1.2,"Between 1.0-1.2","Above 1.2")))</f>
        <v>Above 1.2</v>
      </c>
    </row>
    <row r="3444" spans="1:25" x14ac:dyDescent="0.3">
      <c r="A3444" t="s">
        <v>3499</v>
      </c>
      <c r="B3444" s="1">
        <v>46053.404166666667</v>
      </c>
      <c r="C3444" s="2">
        <v>46053</v>
      </c>
      <c r="D3444">
        <v>9</v>
      </c>
      <c r="E3444" t="s">
        <v>43</v>
      </c>
      <c r="F3444" t="s">
        <v>34</v>
      </c>
      <c r="G3444">
        <v>6.4</v>
      </c>
      <c r="H3444">
        <v>163.34</v>
      </c>
      <c r="I3444">
        <v>165.89</v>
      </c>
      <c r="J3444">
        <v>1.1000000000000001</v>
      </c>
      <c r="K3444">
        <v>7</v>
      </c>
      <c r="L3444">
        <v>3.8</v>
      </c>
      <c r="M3444">
        <v>66</v>
      </c>
      <c r="N3444" t="s">
        <v>41</v>
      </c>
      <c r="O3444">
        <v>1.456</v>
      </c>
      <c r="P3444" t="s">
        <v>28</v>
      </c>
      <c r="Q3444" t="s">
        <v>29</v>
      </c>
      <c r="R3444">
        <v>4.4800000000000004</v>
      </c>
      <c r="S3444">
        <v>0</v>
      </c>
      <c r="T3444">
        <v>2.5499999999999998</v>
      </c>
      <c r="U3444">
        <v>-3.2</v>
      </c>
      <c r="V3444" t="s">
        <v>262</v>
      </c>
      <c r="W3444" t="s">
        <v>45</v>
      </c>
      <c r="X3444">
        <v>1</v>
      </c>
      <c r="Y3444" t="str">
        <f>IF(tblRides[[#This Row],[supply_demand_ratio]]&lt;0.8,"Below 0.8",IF(tblRides[[#This Row],[supply_demand_ratio]]&lt;1,"Between 0.8-1.0",IF(tblRides[[#This Row],[supply_demand_ratio]]&lt;=1.2,"Between 1.0-1.2","Above 1.2")))</f>
        <v>Above 1.2</v>
      </c>
    </row>
    <row r="3445" spans="1:25" x14ac:dyDescent="0.3">
      <c r="A3445" t="s">
        <v>3500</v>
      </c>
      <c r="B3445" s="1">
        <v>46053.422222222223</v>
      </c>
      <c r="C3445" s="2">
        <v>46053</v>
      </c>
      <c r="D3445">
        <v>10</v>
      </c>
      <c r="E3445" t="s">
        <v>43</v>
      </c>
      <c r="F3445" t="s">
        <v>26</v>
      </c>
      <c r="G3445">
        <v>2.1</v>
      </c>
      <c r="H3445">
        <v>66.45</v>
      </c>
      <c r="J3445">
        <v>1</v>
      </c>
      <c r="K3445">
        <v>7.4</v>
      </c>
      <c r="L3445">
        <v>7</v>
      </c>
      <c r="M3445">
        <v>72</v>
      </c>
      <c r="N3445" t="s">
        <v>41</v>
      </c>
      <c r="O3445">
        <v>1.59</v>
      </c>
      <c r="P3445" t="s">
        <v>37</v>
      </c>
      <c r="Q3445" t="s">
        <v>280</v>
      </c>
      <c r="R3445">
        <v>4.87</v>
      </c>
      <c r="S3445">
        <v>2</v>
      </c>
      <c r="U3445">
        <v>-0.4</v>
      </c>
      <c r="V3445" t="s">
        <v>262</v>
      </c>
      <c r="W3445" t="s">
        <v>45</v>
      </c>
      <c r="X3445">
        <v>0</v>
      </c>
      <c r="Y3445" t="str">
        <f>IF(tblRides[[#This Row],[supply_demand_ratio]]&lt;0.8,"Below 0.8",IF(tblRides[[#This Row],[supply_demand_ratio]]&lt;1,"Between 0.8-1.0",IF(tblRides[[#This Row],[supply_demand_ratio]]&lt;=1.2,"Between 1.0-1.2","Above 1.2")))</f>
        <v>Above 1.2</v>
      </c>
    </row>
    <row r="3446" spans="1:25" x14ac:dyDescent="0.3">
      <c r="A3446" t="s">
        <v>3501</v>
      </c>
      <c r="B3446" s="1">
        <v>46053.42291666667</v>
      </c>
      <c r="C3446" s="2">
        <v>46053</v>
      </c>
      <c r="D3446">
        <v>10</v>
      </c>
      <c r="E3446" t="s">
        <v>36</v>
      </c>
      <c r="F3446" t="s">
        <v>26</v>
      </c>
      <c r="G3446">
        <v>8.5</v>
      </c>
      <c r="H3446">
        <v>179.66</v>
      </c>
      <c r="I3446">
        <v>180.58</v>
      </c>
      <c r="J3446">
        <v>1</v>
      </c>
      <c r="K3446">
        <v>2.8</v>
      </c>
      <c r="L3446">
        <v>2</v>
      </c>
      <c r="M3446">
        <v>106</v>
      </c>
      <c r="N3446" t="s">
        <v>27</v>
      </c>
      <c r="O3446">
        <v>0.95</v>
      </c>
      <c r="P3446" t="s">
        <v>28</v>
      </c>
      <c r="Q3446" t="s">
        <v>29</v>
      </c>
      <c r="R3446">
        <v>4.75</v>
      </c>
      <c r="S3446">
        <v>27</v>
      </c>
      <c r="T3446">
        <v>0.92</v>
      </c>
      <c r="U3446">
        <v>-0.8</v>
      </c>
      <c r="V3446" t="s">
        <v>262</v>
      </c>
      <c r="W3446" t="s">
        <v>31</v>
      </c>
      <c r="X3446">
        <v>1</v>
      </c>
      <c r="Y3446" t="str">
        <f>IF(tblRides[[#This Row],[supply_demand_ratio]]&lt;0.8,"Below 0.8",IF(tblRides[[#This Row],[supply_demand_ratio]]&lt;1,"Between 0.8-1.0",IF(tblRides[[#This Row],[supply_demand_ratio]]&lt;=1.2,"Between 1.0-1.2","Above 1.2")))</f>
        <v>Between 0.8-1.0</v>
      </c>
    </row>
    <row r="3447" spans="1:25" x14ac:dyDescent="0.3">
      <c r="A3447" t="s">
        <v>3502</v>
      </c>
      <c r="B3447" s="1">
        <v>46053.427777777775</v>
      </c>
      <c r="C3447" s="2">
        <v>46053</v>
      </c>
      <c r="D3447">
        <v>10</v>
      </c>
      <c r="E3447" t="s">
        <v>25</v>
      </c>
      <c r="F3447" t="s">
        <v>34</v>
      </c>
      <c r="G3447">
        <v>3.9</v>
      </c>
      <c r="H3447">
        <v>99.91</v>
      </c>
      <c r="J3447">
        <v>1.1000000000000001</v>
      </c>
      <c r="K3447">
        <v>7</v>
      </c>
      <c r="L3447">
        <v>7.2</v>
      </c>
      <c r="M3447">
        <v>107</v>
      </c>
      <c r="N3447" t="s">
        <v>27</v>
      </c>
      <c r="O3447">
        <v>0.89700000000000002</v>
      </c>
      <c r="P3447" t="s">
        <v>58</v>
      </c>
      <c r="Q3447" t="s">
        <v>74</v>
      </c>
      <c r="R3447">
        <v>4.93</v>
      </c>
      <c r="S3447">
        <v>0</v>
      </c>
      <c r="U3447">
        <v>0.2</v>
      </c>
      <c r="V3447" t="s">
        <v>262</v>
      </c>
      <c r="W3447" t="s">
        <v>45</v>
      </c>
      <c r="X3447">
        <v>0</v>
      </c>
      <c r="Y3447" t="str">
        <f>IF(tblRides[[#This Row],[supply_demand_ratio]]&lt;0.8,"Below 0.8",IF(tblRides[[#This Row],[supply_demand_ratio]]&lt;1,"Between 0.8-1.0",IF(tblRides[[#This Row],[supply_demand_ratio]]&lt;=1.2,"Between 1.0-1.2","Above 1.2")))</f>
        <v>Between 0.8-1.0</v>
      </c>
    </row>
    <row r="3448" spans="1:25" x14ac:dyDescent="0.3">
      <c r="A3448" t="s">
        <v>3503</v>
      </c>
      <c r="B3448" s="1">
        <v>46053.440972222219</v>
      </c>
      <c r="C3448" s="2">
        <v>46053</v>
      </c>
      <c r="D3448">
        <v>10</v>
      </c>
      <c r="E3448" t="s">
        <v>43</v>
      </c>
      <c r="F3448" t="s">
        <v>26</v>
      </c>
      <c r="G3448">
        <v>12.6</v>
      </c>
      <c r="H3448">
        <v>242.21</v>
      </c>
      <c r="I3448">
        <v>239.24</v>
      </c>
      <c r="J3448">
        <v>1.1000000000000001</v>
      </c>
      <c r="K3448">
        <v>5.2</v>
      </c>
      <c r="L3448">
        <v>6.8</v>
      </c>
      <c r="M3448">
        <v>63</v>
      </c>
      <c r="N3448" t="s">
        <v>41</v>
      </c>
      <c r="O3448">
        <v>1.3580000000000001</v>
      </c>
      <c r="P3448" t="s">
        <v>28</v>
      </c>
      <c r="Q3448" t="s">
        <v>29</v>
      </c>
      <c r="R3448">
        <v>4.3600000000000003</v>
      </c>
      <c r="S3448">
        <v>8</v>
      </c>
      <c r="T3448">
        <v>-2.97</v>
      </c>
      <c r="U3448">
        <v>1.6</v>
      </c>
      <c r="V3448" t="s">
        <v>262</v>
      </c>
      <c r="W3448" t="s">
        <v>45</v>
      </c>
      <c r="X3448">
        <v>1</v>
      </c>
      <c r="Y3448" t="str">
        <f>IF(tblRides[[#This Row],[supply_demand_ratio]]&lt;0.8,"Below 0.8",IF(tblRides[[#This Row],[supply_demand_ratio]]&lt;1,"Between 0.8-1.0",IF(tblRides[[#This Row],[supply_demand_ratio]]&lt;=1.2,"Between 1.0-1.2","Above 1.2")))</f>
        <v>Above 1.2</v>
      </c>
    </row>
    <row r="3449" spans="1:25" x14ac:dyDescent="0.3">
      <c r="A3449" t="s">
        <v>3504</v>
      </c>
      <c r="B3449" s="1">
        <v>46053.447222222225</v>
      </c>
      <c r="C3449" s="2">
        <v>46053</v>
      </c>
      <c r="D3449">
        <v>10</v>
      </c>
      <c r="E3449" t="s">
        <v>36</v>
      </c>
      <c r="F3449" t="s">
        <v>34</v>
      </c>
      <c r="G3449">
        <v>12.9</v>
      </c>
      <c r="H3449">
        <v>212.73</v>
      </c>
      <c r="I3449">
        <v>215.53</v>
      </c>
      <c r="J3449">
        <v>1</v>
      </c>
      <c r="K3449">
        <v>11.4</v>
      </c>
      <c r="L3449">
        <v>8.1</v>
      </c>
      <c r="M3449">
        <v>94</v>
      </c>
      <c r="N3449" t="s">
        <v>27</v>
      </c>
      <c r="O3449">
        <v>0.80100000000000005</v>
      </c>
      <c r="P3449" t="s">
        <v>28</v>
      </c>
      <c r="Q3449" t="s">
        <v>29</v>
      </c>
      <c r="R3449">
        <v>4.9000000000000004</v>
      </c>
      <c r="S3449">
        <v>0</v>
      </c>
      <c r="T3449">
        <v>2.8</v>
      </c>
      <c r="U3449">
        <v>-3.3</v>
      </c>
      <c r="V3449" t="s">
        <v>262</v>
      </c>
      <c r="W3449" t="s">
        <v>77</v>
      </c>
      <c r="X3449">
        <v>1</v>
      </c>
      <c r="Y3449" t="str">
        <f>IF(tblRides[[#This Row],[supply_demand_ratio]]&lt;0.8,"Below 0.8",IF(tblRides[[#This Row],[supply_demand_ratio]]&lt;1,"Between 0.8-1.0",IF(tblRides[[#This Row],[supply_demand_ratio]]&lt;=1.2,"Between 1.0-1.2","Above 1.2")))</f>
        <v>Between 0.8-1.0</v>
      </c>
    </row>
    <row r="3450" spans="1:25" x14ac:dyDescent="0.3">
      <c r="A3450" t="s">
        <v>3505</v>
      </c>
      <c r="B3450" s="1">
        <v>46053.453472222223</v>
      </c>
      <c r="C3450" s="2">
        <v>46053</v>
      </c>
      <c r="D3450">
        <v>10</v>
      </c>
      <c r="E3450" t="s">
        <v>25</v>
      </c>
      <c r="F3450" t="s">
        <v>26</v>
      </c>
      <c r="G3450">
        <v>9</v>
      </c>
      <c r="H3450">
        <v>176.12</v>
      </c>
      <c r="I3450">
        <v>190.64</v>
      </c>
      <c r="J3450">
        <v>1</v>
      </c>
      <c r="K3450">
        <v>7.7</v>
      </c>
      <c r="L3450">
        <v>13.6</v>
      </c>
      <c r="M3450">
        <v>112</v>
      </c>
      <c r="N3450" t="s">
        <v>27</v>
      </c>
      <c r="O3450">
        <v>0.85799999999999998</v>
      </c>
      <c r="P3450" t="s">
        <v>28</v>
      </c>
      <c r="Q3450" t="s">
        <v>29</v>
      </c>
      <c r="R3450">
        <v>4.3899999999999997</v>
      </c>
      <c r="S3450">
        <v>3</v>
      </c>
      <c r="T3450">
        <v>14.52</v>
      </c>
      <c r="U3450">
        <v>5.9</v>
      </c>
      <c r="V3450" t="s">
        <v>262</v>
      </c>
      <c r="W3450" t="s">
        <v>45</v>
      </c>
      <c r="X3450">
        <v>1</v>
      </c>
      <c r="Y3450" t="str">
        <f>IF(tblRides[[#This Row],[supply_demand_ratio]]&lt;0.8,"Below 0.8",IF(tblRides[[#This Row],[supply_demand_ratio]]&lt;1,"Between 0.8-1.0",IF(tblRides[[#This Row],[supply_demand_ratio]]&lt;=1.2,"Between 1.0-1.2","Above 1.2")))</f>
        <v>Between 0.8-1.0</v>
      </c>
    </row>
    <row r="3451" spans="1:25" x14ac:dyDescent="0.3">
      <c r="A3451" t="s">
        <v>3506</v>
      </c>
      <c r="B3451" s="1">
        <v>46053.460416666669</v>
      </c>
      <c r="C3451" s="2">
        <v>46053</v>
      </c>
      <c r="D3451">
        <v>11</v>
      </c>
      <c r="E3451" t="s">
        <v>36</v>
      </c>
      <c r="F3451" t="s">
        <v>26</v>
      </c>
      <c r="G3451">
        <v>2.4</v>
      </c>
      <c r="H3451">
        <v>89.89</v>
      </c>
      <c r="I3451">
        <v>85.13</v>
      </c>
      <c r="J3451">
        <v>1.2</v>
      </c>
      <c r="K3451">
        <v>4.8</v>
      </c>
      <c r="L3451">
        <v>5.5</v>
      </c>
      <c r="M3451">
        <v>131</v>
      </c>
      <c r="N3451" t="s">
        <v>27</v>
      </c>
      <c r="O3451">
        <v>1.33</v>
      </c>
      <c r="P3451" t="s">
        <v>28</v>
      </c>
      <c r="Q3451" t="s">
        <v>29</v>
      </c>
      <c r="R3451">
        <v>4.71</v>
      </c>
      <c r="S3451">
        <v>1</v>
      </c>
      <c r="T3451">
        <v>-4.76</v>
      </c>
      <c r="U3451">
        <v>0.7</v>
      </c>
      <c r="V3451" t="s">
        <v>262</v>
      </c>
      <c r="W3451" t="s">
        <v>31</v>
      </c>
      <c r="X3451">
        <v>1</v>
      </c>
      <c r="Y3451" t="str">
        <f>IF(tblRides[[#This Row],[supply_demand_ratio]]&lt;0.8,"Below 0.8",IF(tblRides[[#This Row],[supply_demand_ratio]]&lt;1,"Between 0.8-1.0",IF(tblRides[[#This Row],[supply_demand_ratio]]&lt;=1.2,"Between 1.0-1.2","Above 1.2")))</f>
        <v>Above 1.2</v>
      </c>
    </row>
    <row r="3452" spans="1:25" x14ac:dyDescent="0.3">
      <c r="A3452" t="s">
        <v>3507</v>
      </c>
      <c r="B3452" s="1">
        <v>46053.461111111108</v>
      </c>
      <c r="C3452" s="2">
        <v>46053</v>
      </c>
      <c r="D3452">
        <v>11</v>
      </c>
      <c r="E3452" t="s">
        <v>62</v>
      </c>
      <c r="F3452" t="s">
        <v>34</v>
      </c>
      <c r="G3452">
        <v>4.4000000000000004</v>
      </c>
      <c r="H3452">
        <v>109.55</v>
      </c>
      <c r="I3452">
        <v>104.69</v>
      </c>
      <c r="J3452">
        <v>1.1000000000000001</v>
      </c>
      <c r="K3452">
        <v>6.9</v>
      </c>
      <c r="L3452">
        <v>9.4</v>
      </c>
      <c r="M3452">
        <v>56</v>
      </c>
      <c r="N3452" t="s">
        <v>41</v>
      </c>
      <c r="O3452">
        <v>1.6180000000000001</v>
      </c>
      <c r="P3452" t="s">
        <v>28</v>
      </c>
      <c r="Q3452" t="s">
        <v>29</v>
      </c>
      <c r="R3452">
        <v>5</v>
      </c>
      <c r="S3452">
        <v>0</v>
      </c>
      <c r="T3452">
        <v>-4.8600000000000003</v>
      </c>
      <c r="U3452">
        <v>2.5</v>
      </c>
      <c r="V3452" t="s">
        <v>262</v>
      </c>
      <c r="W3452" t="s">
        <v>45</v>
      </c>
      <c r="X3452">
        <v>1</v>
      </c>
      <c r="Y3452" t="str">
        <f>IF(tblRides[[#This Row],[supply_demand_ratio]]&lt;0.8,"Below 0.8",IF(tblRides[[#This Row],[supply_demand_ratio]]&lt;1,"Between 0.8-1.0",IF(tblRides[[#This Row],[supply_demand_ratio]]&lt;=1.2,"Between 1.0-1.2","Above 1.2")))</f>
        <v>Above 1.2</v>
      </c>
    </row>
    <row r="3453" spans="1:25" x14ac:dyDescent="0.3">
      <c r="A3453" t="s">
        <v>3508</v>
      </c>
      <c r="B3453" s="1">
        <v>46053.472916666666</v>
      </c>
      <c r="C3453" s="2">
        <v>46053</v>
      </c>
      <c r="D3453">
        <v>11</v>
      </c>
      <c r="E3453" t="s">
        <v>25</v>
      </c>
      <c r="F3453" t="s">
        <v>26</v>
      </c>
      <c r="G3453">
        <v>12.9</v>
      </c>
      <c r="H3453">
        <v>227.45</v>
      </c>
      <c r="I3453">
        <v>221.97</v>
      </c>
      <c r="J3453">
        <v>1.1000000000000001</v>
      </c>
      <c r="K3453">
        <v>7.1</v>
      </c>
      <c r="L3453">
        <v>10.8</v>
      </c>
      <c r="M3453">
        <v>122</v>
      </c>
      <c r="N3453" t="s">
        <v>27</v>
      </c>
      <c r="O3453">
        <v>0.876</v>
      </c>
      <c r="P3453" t="s">
        <v>28</v>
      </c>
      <c r="Q3453" t="s">
        <v>29</v>
      </c>
      <c r="R3453">
        <v>4.4000000000000004</v>
      </c>
      <c r="S3453">
        <v>2</v>
      </c>
      <c r="T3453">
        <v>-5.48</v>
      </c>
      <c r="U3453">
        <v>3.7</v>
      </c>
      <c r="V3453" t="s">
        <v>262</v>
      </c>
      <c r="W3453" t="s">
        <v>45</v>
      </c>
      <c r="X3453">
        <v>1</v>
      </c>
      <c r="Y3453" t="str">
        <f>IF(tblRides[[#This Row],[supply_demand_ratio]]&lt;0.8,"Below 0.8",IF(tblRides[[#This Row],[supply_demand_ratio]]&lt;1,"Between 0.8-1.0",IF(tblRides[[#This Row],[supply_demand_ratio]]&lt;=1.2,"Between 1.0-1.2","Above 1.2")))</f>
        <v>Between 0.8-1.0</v>
      </c>
    </row>
    <row r="3454" spans="1:25" x14ac:dyDescent="0.3">
      <c r="A3454" t="s">
        <v>3509</v>
      </c>
      <c r="B3454" s="1">
        <v>46053.481249999997</v>
      </c>
      <c r="C3454" s="2">
        <v>46053</v>
      </c>
      <c r="D3454">
        <v>11</v>
      </c>
      <c r="E3454" t="s">
        <v>25</v>
      </c>
      <c r="F3454" t="s">
        <v>26</v>
      </c>
      <c r="G3454">
        <v>24.1</v>
      </c>
      <c r="H3454">
        <v>371.11</v>
      </c>
      <c r="I3454">
        <v>353.36</v>
      </c>
      <c r="J3454">
        <v>1</v>
      </c>
      <c r="K3454">
        <v>6.8</v>
      </c>
      <c r="L3454">
        <v>13.1</v>
      </c>
      <c r="M3454">
        <v>117</v>
      </c>
      <c r="N3454" t="s">
        <v>27</v>
      </c>
      <c r="O3454">
        <v>0.93899999999999995</v>
      </c>
      <c r="P3454" t="s">
        <v>28</v>
      </c>
      <c r="Q3454" t="s">
        <v>29</v>
      </c>
      <c r="R3454">
        <v>4.72</v>
      </c>
      <c r="S3454">
        <v>2</v>
      </c>
      <c r="T3454">
        <v>-17.75</v>
      </c>
      <c r="U3454">
        <v>6.3</v>
      </c>
      <c r="V3454" t="s">
        <v>262</v>
      </c>
      <c r="W3454" t="s">
        <v>45</v>
      </c>
      <c r="X3454">
        <v>1</v>
      </c>
      <c r="Y3454" t="str">
        <f>IF(tblRides[[#This Row],[supply_demand_ratio]]&lt;0.8,"Below 0.8",IF(tblRides[[#This Row],[supply_demand_ratio]]&lt;1,"Between 0.8-1.0",IF(tblRides[[#This Row],[supply_demand_ratio]]&lt;=1.2,"Between 1.0-1.2","Above 1.2")))</f>
        <v>Between 0.8-1.0</v>
      </c>
    </row>
    <row r="3455" spans="1:25" x14ac:dyDescent="0.3">
      <c r="A3455" t="s">
        <v>3510</v>
      </c>
      <c r="B3455" s="1">
        <v>46053.481944444444</v>
      </c>
      <c r="C3455" s="2">
        <v>46053</v>
      </c>
      <c r="D3455">
        <v>11</v>
      </c>
      <c r="E3455" t="s">
        <v>62</v>
      </c>
      <c r="F3455" t="s">
        <v>26</v>
      </c>
      <c r="G3455">
        <v>3.7</v>
      </c>
      <c r="H3455">
        <v>87.08</v>
      </c>
      <c r="I3455">
        <v>88.38</v>
      </c>
      <c r="J3455">
        <v>1</v>
      </c>
      <c r="K3455">
        <v>5.8</v>
      </c>
      <c r="L3455">
        <v>7.1</v>
      </c>
      <c r="M3455">
        <v>54</v>
      </c>
      <c r="N3455" t="s">
        <v>41</v>
      </c>
      <c r="O3455">
        <v>2.1819999999999999</v>
      </c>
      <c r="P3455" t="s">
        <v>28</v>
      </c>
      <c r="Q3455" t="s">
        <v>29</v>
      </c>
      <c r="R3455">
        <v>4.51</v>
      </c>
      <c r="S3455">
        <v>30</v>
      </c>
      <c r="T3455">
        <v>1.3</v>
      </c>
      <c r="U3455">
        <v>1.3</v>
      </c>
      <c r="V3455" t="s">
        <v>262</v>
      </c>
      <c r="W3455" t="s">
        <v>45</v>
      </c>
      <c r="X3455">
        <v>1</v>
      </c>
      <c r="Y3455" t="str">
        <f>IF(tblRides[[#This Row],[supply_demand_ratio]]&lt;0.8,"Below 0.8",IF(tblRides[[#This Row],[supply_demand_ratio]]&lt;1,"Between 0.8-1.0",IF(tblRides[[#This Row],[supply_demand_ratio]]&lt;=1.2,"Between 1.0-1.2","Above 1.2")))</f>
        <v>Above 1.2</v>
      </c>
    </row>
    <row r="3456" spans="1:25" x14ac:dyDescent="0.3">
      <c r="A3456" t="s">
        <v>3511</v>
      </c>
      <c r="B3456" s="1">
        <v>46053.496527777781</v>
      </c>
      <c r="C3456" s="2">
        <v>46053</v>
      </c>
      <c r="D3456">
        <v>11</v>
      </c>
      <c r="E3456" t="s">
        <v>25</v>
      </c>
      <c r="F3456" t="s">
        <v>26</v>
      </c>
      <c r="G3456">
        <v>6.4</v>
      </c>
      <c r="H3456">
        <v>136.86000000000001</v>
      </c>
      <c r="I3456">
        <v>138.46</v>
      </c>
      <c r="J3456">
        <v>1</v>
      </c>
      <c r="K3456">
        <v>4</v>
      </c>
      <c r="L3456">
        <v>2.1</v>
      </c>
      <c r="M3456">
        <v>124</v>
      </c>
      <c r="N3456" t="s">
        <v>27</v>
      </c>
      <c r="O3456">
        <v>1.161</v>
      </c>
      <c r="P3456" t="s">
        <v>28</v>
      </c>
      <c r="Q3456" t="s">
        <v>29</v>
      </c>
      <c r="R3456">
        <v>4.5999999999999996</v>
      </c>
      <c r="S3456">
        <v>11</v>
      </c>
      <c r="T3456">
        <v>1.6</v>
      </c>
      <c r="U3456">
        <v>-1.9</v>
      </c>
      <c r="V3456" t="s">
        <v>262</v>
      </c>
      <c r="W3456" t="s">
        <v>31</v>
      </c>
      <c r="X3456">
        <v>1</v>
      </c>
      <c r="Y3456" t="str">
        <f>IF(tblRides[[#This Row],[supply_demand_ratio]]&lt;0.8,"Below 0.8",IF(tblRides[[#This Row],[supply_demand_ratio]]&lt;1,"Between 0.8-1.0",IF(tblRides[[#This Row],[supply_demand_ratio]]&lt;=1.2,"Between 1.0-1.2","Above 1.2")))</f>
        <v>Between 1.0-1.2</v>
      </c>
    </row>
    <row r="3457" spans="1:25" x14ac:dyDescent="0.3">
      <c r="A3457" t="s">
        <v>3512</v>
      </c>
      <c r="B3457" s="1">
        <v>46053.504861111112</v>
      </c>
      <c r="C3457" s="2">
        <v>46053</v>
      </c>
      <c r="D3457">
        <v>12</v>
      </c>
      <c r="E3457" t="s">
        <v>25</v>
      </c>
      <c r="F3457" t="s">
        <v>26</v>
      </c>
      <c r="G3457">
        <v>3.8</v>
      </c>
      <c r="H3457">
        <v>107.3</v>
      </c>
      <c r="I3457">
        <v>107.12</v>
      </c>
      <c r="J3457">
        <v>1.1000000000000001</v>
      </c>
      <c r="K3457">
        <v>4.8</v>
      </c>
      <c r="L3457">
        <v>1.9</v>
      </c>
      <c r="M3457">
        <v>108</v>
      </c>
      <c r="N3457" t="s">
        <v>27</v>
      </c>
      <c r="O3457">
        <v>0.83</v>
      </c>
      <c r="P3457" t="s">
        <v>28</v>
      </c>
      <c r="Q3457" t="s">
        <v>29</v>
      </c>
      <c r="R3457">
        <v>4.5199999999999996</v>
      </c>
      <c r="S3457">
        <v>8</v>
      </c>
      <c r="T3457">
        <v>-0.18</v>
      </c>
      <c r="U3457">
        <v>-2.9</v>
      </c>
      <c r="V3457" t="s">
        <v>262</v>
      </c>
      <c r="W3457" t="s">
        <v>31</v>
      </c>
      <c r="X3457">
        <v>1</v>
      </c>
      <c r="Y3457" t="str">
        <f>IF(tblRides[[#This Row],[supply_demand_ratio]]&lt;0.8,"Below 0.8",IF(tblRides[[#This Row],[supply_demand_ratio]]&lt;1,"Between 0.8-1.0",IF(tblRides[[#This Row],[supply_demand_ratio]]&lt;=1.2,"Between 1.0-1.2","Above 1.2")))</f>
        <v>Between 0.8-1.0</v>
      </c>
    </row>
    <row r="3458" spans="1:25" x14ac:dyDescent="0.3">
      <c r="A3458" t="s">
        <v>3513</v>
      </c>
      <c r="B3458" s="1">
        <v>46053.505555555559</v>
      </c>
      <c r="C3458" s="2">
        <v>46053</v>
      </c>
      <c r="D3458">
        <v>12</v>
      </c>
      <c r="E3458" t="s">
        <v>62</v>
      </c>
      <c r="F3458" t="s">
        <v>26</v>
      </c>
      <c r="G3458">
        <v>2.5</v>
      </c>
      <c r="H3458">
        <v>69.77</v>
      </c>
      <c r="I3458">
        <v>69.44</v>
      </c>
      <c r="J3458">
        <v>1</v>
      </c>
      <c r="K3458">
        <v>5.9</v>
      </c>
      <c r="L3458">
        <v>8.1</v>
      </c>
      <c r="M3458">
        <v>58</v>
      </c>
      <c r="N3458" t="s">
        <v>41</v>
      </c>
      <c r="O3458">
        <v>2.09</v>
      </c>
      <c r="P3458" t="s">
        <v>28</v>
      </c>
      <c r="Q3458" t="s">
        <v>29</v>
      </c>
      <c r="R3458">
        <v>4.1900000000000004</v>
      </c>
      <c r="S3458">
        <v>10</v>
      </c>
      <c r="T3458">
        <v>-0.33</v>
      </c>
      <c r="U3458">
        <v>2.2000000000000002</v>
      </c>
      <c r="V3458" t="s">
        <v>262</v>
      </c>
      <c r="W3458" t="s">
        <v>45</v>
      </c>
      <c r="X3458">
        <v>1</v>
      </c>
      <c r="Y3458" t="str">
        <f>IF(tblRides[[#This Row],[supply_demand_ratio]]&lt;0.8,"Below 0.8",IF(tblRides[[#This Row],[supply_demand_ratio]]&lt;1,"Between 0.8-1.0",IF(tblRides[[#This Row],[supply_demand_ratio]]&lt;=1.2,"Between 1.0-1.2","Above 1.2")))</f>
        <v>Above 1.2</v>
      </c>
    </row>
    <row r="3459" spans="1:25" x14ac:dyDescent="0.3">
      <c r="A3459" t="s">
        <v>3514</v>
      </c>
      <c r="B3459" s="1">
        <v>46053.510416666664</v>
      </c>
      <c r="C3459" s="2">
        <v>46053</v>
      </c>
      <c r="D3459">
        <v>12</v>
      </c>
      <c r="E3459" t="s">
        <v>62</v>
      </c>
      <c r="F3459" t="s">
        <v>26</v>
      </c>
      <c r="G3459">
        <v>3</v>
      </c>
      <c r="H3459">
        <v>82.62</v>
      </c>
      <c r="I3459">
        <v>82.88</v>
      </c>
      <c r="J3459">
        <v>1</v>
      </c>
      <c r="K3459">
        <v>3.1</v>
      </c>
      <c r="L3459">
        <v>2.9</v>
      </c>
      <c r="M3459">
        <v>51</v>
      </c>
      <c r="N3459" t="s">
        <v>41</v>
      </c>
      <c r="O3459">
        <v>1.577</v>
      </c>
      <c r="P3459" t="s">
        <v>28</v>
      </c>
      <c r="Q3459" t="s">
        <v>29</v>
      </c>
      <c r="R3459">
        <v>4.82</v>
      </c>
      <c r="S3459">
        <v>19</v>
      </c>
      <c r="T3459">
        <v>0.26</v>
      </c>
      <c r="U3459">
        <v>-0.2</v>
      </c>
      <c r="V3459" t="s">
        <v>262</v>
      </c>
      <c r="W3459" t="s">
        <v>31</v>
      </c>
      <c r="X3459">
        <v>1</v>
      </c>
      <c r="Y3459" t="str">
        <f>IF(tblRides[[#This Row],[supply_demand_ratio]]&lt;0.8,"Below 0.8",IF(tblRides[[#This Row],[supply_demand_ratio]]&lt;1,"Between 0.8-1.0",IF(tblRides[[#This Row],[supply_demand_ratio]]&lt;=1.2,"Between 1.0-1.2","Above 1.2")))</f>
        <v>Above 1.2</v>
      </c>
    </row>
    <row r="3460" spans="1:25" x14ac:dyDescent="0.3">
      <c r="A3460" t="s">
        <v>3515</v>
      </c>
      <c r="B3460" s="1">
        <v>46053.511111111111</v>
      </c>
      <c r="C3460" s="2">
        <v>46053</v>
      </c>
      <c r="D3460">
        <v>12</v>
      </c>
      <c r="E3460" t="s">
        <v>33</v>
      </c>
      <c r="F3460" t="s">
        <v>26</v>
      </c>
      <c r="G3460">
        <v>5.4</v>
      </c>
      <c r="H3460">
        <v>144.22</v>
      </c>
      <c r="J3460">
        <v>1.2</v>
      </c>
      <c r="K3460">
        <v>5</v>
      </c>
      <c r="L3460">
        <v>10.8</v>
      </c>
      <c r="M3460">
        <v>107</v>
      </c>
      <c r="N3460" t="s">
        <v>27</v>
      </c>
      <c r="O3460">
        <v>1.095</v>
      </c>
      <c r="P3460" t="s">
        <v>58</v>
      </c>
      <c r="Q3460" t="s">
        <v>74</v>
      </c>
      <c r="R3460">
        <v>4.72</v>
      </c>
      <c r="S3460">
        <v>8</v>
      </c>
      <c r="U3460">
        <v>5.8</v>
      </c>
      <c r="V3460" t="s">
        <v>262</v>
      </c>
      <c r="W3460" t="s">
        <v>31</v>
      </c>
      <c r="X3460">
        <v>0</v>
      </c>
      <c r="Y3460" t="str">
        <f>IF(tblRides[[#This Row],[supply_demand_ratio]]&lt;0.8,"Below 0.8",IF(tblRides[[#This Row],[supply_demand_ratio]]&lt;1,"Between 0.8-1.0",IF(tblRides[[#This Row],[supply_demand_ratio]]&lt;=1.2,"Between 1.0-1.2","Above 1.2")))</f>
        <v>Between 1.0-1.2</v>
      </c>
    </row>
    <row r="3461" spans="1:25" x14ac:dyDescent="0.3">
      <c r="A3461" t="s">
        <v>3516</v>
      </c>
      <c r="B3461" s="1">
        <v>46053.511805555558</v>
      </c>
      <c r="C3461" s="2">
        <v>46053</v>
      </c>
      <c r="D3461">
        <v>12</v>
      </c>
      <c r="E3461" t="s">
        <v>33</v>
      </c>
      <c r="F3461" t="s">
        <v>26</v>
      </c>
      <c r="G3461">
        <v>1.2</v>
      </c>
      <c r="H3461">
        <v>56.33</v>
      </c>
      <c r="I3461">
        <v>54.76</v>
      </c>
      <c r="J3461">
        <v>1</v>
      </c>
      <c r="K3461">
        <v>5.5</v>
      </c>
      <c r="L3461">
        <v>4.2</v>
      </c>
      <c r="M3461">
        <v>103</v>
      </c>
      <c r="N3461" t="s">
        <v>27</v>
      </c>
      <c r="O3461">
        <v>1.26</v>
      </c>
      <c r="P3461" t="s">
        <v>28</v>
      </c>
      <c r="Q3461" t="s">
        <v>29</v>
      </c>
      <c r="R3461">
        <v>4.53</v>
      </c>
      <c r="S3461">
        <v>2</v>
      </c>
      <c r="T3461">
        <v>-1.57</v>
      </c>
      <c r="U3461">
        <v>-1.3</v>
      </c>
      <c r="V3461" t="s">
        <v>262</v>
      </c>
      <c r="W3461" t="s">
        <v>45</v>
      </c>
      <c r="X3461">
        <v>1</v>
      </c>
      <c r="Y3461" t="str">
        <f>IF(tblRides[[#This Row],[supply_demand_ratio]]&lt;0.8,"Below 0.8",IF(tblRides[[#This Row],[supply_demand_ratio]]&lt;1,"Between 0.8-1.0",IF(tblRides[[#This Row],[supply_demand_ratio]]&lt;=1.2,"Between 1.0-1.2","Above 1.2")))</f>
        <v>Above 1.2</v>
      </c>
    </row>
    <row r="3462" spans="1:25" x14ac:dyDescent="0.3">
      <c r="A3462" t="s">
        <v>3517</v>
      </c>
      <c r="B3462" s="1">
        <v>46053.52847222222</v>
      </c>
      <c r="C3462" s="2">
        <v>46053</v>
      </c>
      <c r="D3462">
        <v>12</v>
      </c>
      <c r="E3462" t="s">
        <v>62</v>
      </c>
      <c r="F3462" t="s">
        <v>26</v>
      </c>
      <c r="G3462">
        <v>11.3</v>
      </c>
      <c r="H3462">
        <v>181.62</v>
      </c>
      <c r="I3462">
        <v>182.45</v>
      </c>
      <c r="J3462">
        <v>1</v>
      </c>
      <c r="K3462">
        <v>3.2</v>
      </c>
      <c r="L3462">
        <v>1</v>
      </c>
      <c r="M3462">
        <v>54</v>
      </c>
      <c r="N3462" t="s">
        <v>41</v>
      </c>
      <c r="O3462">
        <v>2.1819999999999999</v>
      </c>
      <c r="P3462" t="s">
        <v>28</v>
      </c>
      <c r="Q3462" t="s">
        <v>29</v>
      </c>
      <c r="R3462">
        <v>4.97</v>
      </c>
      <c r="S3462">
        <v>15</v>
      </c>
      <c r="T3462">
        <v>0.83</v>
      </c>
      <c r="U3462">
        <v>-2.2000000000000002</v>
      </c>
      <c r="V3462" t="s">
        <v>262</v>
      </c>
      <c r="W3462" t="s">
        <v>31</v>
      </c>
      <c r="X3462">
        <v>1</v>
      </c>
      <c r="Y3462" t="str">
        <f>IF(tblRides[[#This Row],[supply_demand_ratio]]&lt;0.8,"Below 0.8",IF(tblRides[[#This Row],[supply_demand_ratio]]&lt;1,"Between 0.8-1.0",IF(tblRides[[#This Row],[supply_demand_ratio]]&lt;=1.2,"Between 1.0-1.2","Above 1.2")))</f>
        <v>Above 1.2</v>
      </c>
    </row>
    <row r="3463" spans="1:25" x14ac:dyDescent="0.3">
      <c r="A3463" t="s">
        <v>3518</v>
      </c>
      <c r="B3463" s="1">
        <v>46053.538888888892</v>
      </c>
      <c r="C3463" s="2">
        <v>46053</v>
      </c>
      <c r="D3463">
        <v>12</v>
      </c>
      <c r="E3463" t="s">
        <v>33</v>
      </c>
      <c r="F3463" t="s">
        <v>26</v>
      </c>
      <c r="G3463">
        <v>4.5999999999999996</v>
      </c>
      <c r="H3463">
        <v>110.35</v>
      </c>
      <c r="I3463">
        <v>115.03</v>
      </c>
      <c r="J3463">
        <v>1.1000000000000001</v>
      </c>
      <c r="K3463">
        <v>6.3</v>
      </c>
      <c r="L3463">
        <v>3.9</v>
      </c>
      <c r="M3463">
        <v>77</v>
      </c>
      <c r="N3463" t="s">
        <v>27</v>
      </c>
      <c r="O3463">
        <v>0.83899999999999997</v>
      </c>
      <c r="P3463" t="s">
        <v>28</v>
      </c>
      <c r="Q3463" t="s">
        <v>29</v>
      </c>
      <c r="R3463">
        <v>4.83</v>
      </c>
      <c r="S3463">
        <v>11</v>
      </c>
      <c r="T3463">
        <v>4.68</v>
      </c>
      <c r="U3463">
        <v>-2.4</v>
      </c>
      <c r="V3463" t="s">
        <v>262</v>
      </c>
      <c r="W3463" t="s">
        <v>45</v>
      </c>
      <c r="X3463">
        <v>1</v>
      </c>
      <c r="Y3463" t="str">
        <f>IF(tblRides[[#This Row],[supply_demand_ratio]]&lt;0.8,"Below 0.8",IF(tblRides[[#This Row],[supply_demand_ratio]]&lt;1,"Between 0.8-1.0",IF(tblRides[[#This Row],[supply_demand_ratio]]&lt;=1.2,"Between 1.0-1.2","Above 1.2")))</f>
        <v>Between 0.8-1.0</v>
      </c>
    </row>
    <row r="3464" spans="1:25" x14ac:dyDescent="0.3">
      <c r="A3464" t="s">
        <v>3519</v>
      </c>
      <c r="B3464" s="1">
        <v>46053.540277777778</v>
      </c>
      <c r="C3464" s="2">
        <v>46053</v>
      </c>
      <c r="D3464">
        <v>12</v>
      </c>
      <c r="E3464" t="s">
        <v>33</v>
      </c>
      <c r="F3464" t="s">
        <v>26</v>
      </c>
      <c r="G3464">
        <v>6.7</v>
      </c>
      <c r="H3464">
        <v>126.1</v>
      </c>
      <c r="I3464">
        <v>128.12</v>
      </c>
      <c r="J3464">
        <v>1</v>
      </c>
      <c r="K3464">
        <v>4.5</v>
      </c>
      <c r="L3464">
        <v>12.3</v>
      </c>
      <c r="M3464">
        <v>98</v>
      </c>
      <c r="N3464" t="s">
        <v>41</v>
      </c>
      <c r="O3464">
        <v>1.292</v>
      </c>
      <c r="P3464" t="s">
        <v>28</v>
      </c>
      <c r="Q3464" t="s">
        <v>29</v>
      </c>
      <c r="R3464">
        <v>4.72</v>
      </c>
      <c r="S3464">
        <v>24</v>
      </c>
      <c r="T3464">
        <v>2.02</v>
      </c>
      <c r="U3464">
        <v>7.8</v>
      </c>
      <c r="V3464" t="s">
        <v>262</v>
      </c>
      <c r="W3464" t="s">
        <v>31</v>
      </c>
      <c r="X3464">
        <v>1</v>
      </c>
      <c r="Y3464" t="str">
        <f>IF(tblRides[[#This Row],[supply_demand_ratio]]&lt;0.8,"Below 0.8",IF(tblRides[[#This Row],[supply_demand_ratio]]&lt;1,"Between 0.8-1.0",IF(tblRides[[#This Row],[supply_demand_ratio]]&lt;=1.2,"Between 1.0-1.2","Above 1.2")))</f>
        <v>Above 1.2</v>
      </c>
    </row>
    <row r="3465" spans="1:25" x14ac:dyDescent="0.3">
      <c r="A3465" t="s">
        <v>3520</v>
      </c>
      <c r="B3465" s="1">
        <v>46053.552777777775</v>
      </c>
      <c r="C3465" s="2">
        <v>46053</v>
      </c>
      <c r="D3465">
        <v>13</v>
      </c>
      <c r="E3465" t="s">
        <v>36</v>
      </c>
      <c r="F3465" t="s">
        <v>26</v>
      </c>
      <c r="G3465">
        <v>6.6</v>
      </c>
      <c r="H3465">
        <v>122.91</v>
      </c>
      <c r="I3465">
        <v>119.16</v>
      </c>
      <c r="J3465">
        <v>1</v>
      </c>
      <c r="K3465">
        <v>3.5</v>
      </c>
      <c r="L3465">
        <v>9.1</v>
      </c>
      <c r="M3465">
        <v>112</v>
      </c>
      <c r="N3465" t="s">
        <v>27</v>
      </c>
      <c r="O3465">
        <v>1.139</v>
      </c>
      <c r="P3465" t="s">
        <v>28</v>
      </c>
      <c r="Q3465" t="s">
        <v>29</v>
      </c>
      <c r="R3465">
        <v>4.83</v>
      </c>
      <c r="S3465">
        <v>2</v>
      </c>
      <c r="T3465">
        <v>-3.75</v>
      </c>
      <c r="U3465">
        <v>5.6</v>
      </c>
      <c r="V3465" t="s">
        <v>262</v>
      </c>
      <c r="W3465" t="s">
        <v>31</v>
      </c>
      <c r="X3465">
        <v>1</v>
      </c>
      <c r="Y3465" t="str">
        <f>IF(tblRides[[#This Row],[supply_demand_ratio]]&lt;0.8,"Below 0.8",IF(tblRides[[#This Row],[supply_demand_ratio]]&lt;1,"Between 0.8-1.0",IF(tblRides[[#This Row],[supply_demand_ratio]]&lt;=1.2,"Between 1.0-1.2","Above 1.2")))</f>
        <v>Between 1.0-1.2</v>
      </c>
    </row>
    <row r="3466" spans="1:25" x14ac:dyDescent="0.3">
      <c r="A3466" t="s">
        <v>3521</v>
      </c>
      <c r="B3466" s="1">
        <v>46053.563888888886</v>
      </c>
      <c r="C3466" s="2">
        <v>46053</v>
      </c>
      <c r="D3466">
        <v>13</v>
      </c>
      <c r="E3466" t="s">
        <v>33</v>
      </c>
      <c r="F3466" t="s">
        <v>26</v>
      </c>
      <c r="G3466">
        <v>4.7</v>
      </c>
      <c r="H3466">
        <v>101.02</v>
      </c>
      <c r="I3466">
        <v>101.14</v>
      </c>
      <c r="J3466">
        <v>1</v>
      </c>
      <c r="K3466">
        <v>5.9</v>
      </c>
      <c r="L3466">
        <v>3.7</v>
      </c>
      <c r="M3466">
        <v>110</v>
      </c>
      <c r="N3466" t="s">
        <v>41</v>
      </c>
      <c r="O3466">
        <v>1.4690000000000001</v>
      </c>
      <c r="P3466" t="s">
        <v>28</v>
      </c>
      <c r="Q3466" t="s">
        <v>29</v>
      </c>
      <c r="R3466">
        <v>4.83</v>
      </c>
      <c r="S3466">
        <v>4</v>
      </c>
      <c r="T3466">
        <v>0.12</v>
      </c>
      <c r="U3466">
        <v>-2.2000000000000002</v>
      </c>
      <c r="V3466" t="s">
        <v>262</v>
      </c>
      <c r="W3466" t="s">
        <v>45</v>
      </c>
      <c r="X3466">
        <v>1</v>
      </c>
      <c r="Y3466" t="str">
        <f>IF(tblRides[[#This Row],[supply_demand_ratio]]&lt;0.8,"Below 0.8",IF(tblRides[[#This Row],[supply_demand_ratio]]&lt;1,"Between 0.8-1.0",IF(tblRides[[#This Row],[supply_demand_ratio]]&lt;=1.2,"Between 1.0-1.2","Above 1.2")))</f>
        <v>Above 1.2</v>
      </c>
    </row>
    <row r="3467" spans="1:25" x14ac:dyDescent="0.3">
      <c r="A3467" t="s">
        <v>3522</v>
      </c>
      <c r="B3467" s="1">
        <v>46053.565972222219</v>
      </c>
      <c r="C3467" s="2">
        <v>46053</v>
      </c>
      <c r="D3467">
        <v>13</v>
      </c>
      <c r="E3467" t="s">
        <v>33</v>
      </c>
      <c r="F3467" t="s">
        <v>26</v>
      </c>
      <c r="G3467">
        <v>3.6</v>
      </c>
      <c r="H3467">
        <v>91.11</v>
      </c>
      <c r="I3467">
        <v>84.93</v>
      </c>
      <c r="J3467">
        <v>1</v>
      </c>
      <c r="K3467">
        <v>2</v>
      </c>
      <c r="L3467">
        <v>1.8</v>
      </c>
      <c r="M3467">
        <v>107</v>
      </c>
      <c r="N3467" t="s">
        <v>27</v>
      </c>
      <c r="O3467">
        <v>1.2989999999999999</v>
      </c>
      <c r="P3467" t="s">
        <v>28</v>
      </c>
      <c r="Q3467" t="s">
        <v>29</v>
      </c>
      <c r="R3467">
        <v>4.71</v>
      </c>
      <c r="S3467">
        <v>11</v>
      </c>
      <c r="T3467">
        <v>-6.18</v>
      </c>
      <c r="U3467">
        <v>-0.2</v>
      </c>
      <c r="V3467" t="s">
        <v>262</v>
      </c>
      <c r="W3467" t="s">
        <v>31</v>
      </c>
      <c r="X3467">
        <v>1</v>
      </c>
      <c r="Y3467" t="str">
        <f>IF(tblRides[[#This Row],[supply_demand_ratio]]&lt;0.8,"Below 0.8",IF(tblRides[[#This Row],[supply_demand_ratio]]&lt;1,"Between 0.8-1.0",IF(tblRides[[#This Row],[supply_demand_ratio]]&lt;=1.2,"Between 1.0-1.2","Above 1.2")))</f>
        <v>Above 1.2</v>
      </c>
    </row>
    <row r="3468" spans="1:25" x14ac:dyDescent="0.3">
      <c r="A3468" t="s">
        <v>3523</v>
      </c>
      <c r="B3468" s="1">
        <v>46053.567361111112</v>
      </c>
      <c r="C3468" s="2">
        <v>46053</v>
      </c>
      <c r="D3468">
        <v>13</v>
      </c>
      <c r="E3468" t="s">
        <v>43</v>
      </c>
      <c r="F3468" t="s">
        <v>34</v>
      </c>
      <c r="G3468">
        <v>3.3</v>
      </c>
      <c r="H3468">
        <v>88.02</v>
      </c>
      <c r="I3468">
        <v>81.12</v>
      </c>
      <c r="J3468">
        <v>1</v>
      </c>
      <c r="K3468">
        <v>2</v>
      </c>
      <c r="L3468">
        <v>1.6</v>
      </c>
      <c r="M3468">
        <v>70</v>
      </c>
      <c r="N3468" t="s">
        <v>41</v>
      </c>
      <c r="O3468">
        <v>1.867</v>
      </c>
      <c r="P3468" t="s">
        <v>28</v>
      </c>
      <c r="Q3468" t="s">
        <v>29</v>
      </c>
      <c r="R3468">
        <v>4.8099999999999996</v>
      </c>
      <c r="S3468">
        <v>0</v>
      </c>
      <c r="T3468">
        <v>-6.9</v>
      </c>
      <c r="U3468">
        <v>-0.4</v>
      </c>
      <c r="V3468" t="s">
        <v>262</v>
      </c>
      <c r="W3468" t="s">
        <v>31</v>
      </c>
      <c r="X3468">
        <v>1</v>
      </c>
      <c r="Y3468" t="str">
        <f>IF(tblRides[[#This Row],[supply_demand_ratio]]&lt;0.8,"Below 0.8",IF(tblRides[[#This Row],[supply_demand_ratio]]&lt;1,"Between 0.8-1.0",IF(tblRides[[#This Row],[supply_demand_ratio]]&lt;=1.2,"Between 1.0-1.2","Above 1.2")))</f>
        <v>Above 1.2</v>
      </c>
    </row>
    <row r="3469" spans="1:25" x14ac:dyDescent="0.3">
      <c r="A3469" t="s">
        <v>3524</v>
      </c>
      <c r="B3469" s="1">
        <v>46053.568749999999</v>
      </c>
      <c r="C3469" s="2">
        <v>46053</v>
      </c>
      <c r="D3469">
        <v>13</v>
      </c>
      <c r="E3469" t="s">
        <v>33</v>
      </c>
      <c r="F3469" t="s">
        <v>34</v>
      </c>
      <c r="G3469">
        <v>10.9</v>
      </c>
      <c r="H3469">
        <v>201.99</v>
      </c>
      <c r="I3469">
        <v>200.82</v>
      </c>
      <c r="J3469">
        <v>1</v>
      </c>
      <c r="K3469">
        <v>4.4000000000000004</v>
      </c>
      <c r="L3469">
        <v>1</v>
      </c>
      <c r="M3469">
        <v>90</v>
      </c>
      <c r="N3469" t="s">
        <v>41</v>
      </c>
      <c r="O3469">
        <v>1.702</v>
      </c>
      <c r="P3469" t="s">
        <v>28</v>
      </c>
      <c r="Q3469" t="s">
        <v>29</v>
      </c>
      <c r="R3469">
        <v>4.7699999999999996</v>
      </c>
      <c r="S3469">
        <v>0</v>
      </c>
      <c r="T3469">
        <v>-1.17</v>
      </c>
      <c r="U3469">
        <v>-3.4</v>
      </c>
      <c r="V3469" t="s">
        <v>262</v>
      </c>
      <c r="W3469" t="s">
        <v>31</v>
      </c>
      <c r="X3469">
        <v>1</v>
      </c>
      <c r="Y3469" t="str">
        <f>IF(tblRides[[#This Row],[supply_demand_ratio]]&lt;0.8,"Below 0.8",IF(tblRides[[#This Row],[supply_demand_ratio]]&lt;1,"Between 0.8-1.0",IF(tblRides[[#This Row],[supply_demand_ratio]]&lt;=1.2,"Between 1.0-1.2","Above 1.2")))</f>
        <v>Above 1.2</v>
      </c>
    </row>
    <row r="3470" spans="1:25" x14ac:dyDescent="0.3">
      <c r="A3470" t="s">
        <v>3525</v>
      </c>
      <c r="B3470" s="1">
        <v>46053.569444444445</v>
      </c>
      <c r="C3470" s="2">
        <v>46053</v>
      </c>
      <c r="D3470">
        <v>13</v>
      </c>
      <c r="E3470" t="s">
        <v>33</v>
      </c>
      <c r="F3470" t="s">
        <v>26</v>
      </c>
      <c r="G3470">
        <v>1.8</v>
      </c>
      <c r="H3470">
        <v>77.67</v>
      </c>
      <c r="J3470">
        <v>1.1000000000000001</v>
      </c>
      <c r="K3470">
        <v>2</v>
      </c>
      <c r="M3470">
        <v>92</v>
      </c>
      <c r="N3470" t="s">
        <v>41</v>
      </c>
      <c r="O3470">
        <v>1.2250000000000001</v>
      </c>
      <c r="P3470" t="s">
        <v>82</v>
      </c>
      <c r="Q3470" t="s">
        <v>83</v>
      </c>
      <c r="R3470">
        <v>4.6399999999999997</v>
      </c>
      <c r="S3470">
        <v>9</v>
      </c>
      <c r="V3470" t="s">
        <v>262</v>
      </c>
      <c r="W3470" t="s">
        <v>31</v>
      </c>
      <c r="X3470">
        <v>0</v>
      </c>
      <c r="Y3470" t="str">
        <f>IF(tblRides[[#This Row],[supply_demand_ratio]]&lt;0.8,"Below 0.8",IF(tblRides[[#This Row],[supply_demand_ratio]]&lt;1,"Between 0.8-1.0",IF(tblRides[[#This Row],[supply_demand_ratio]]&lt;=1.2,"Between 1.0-1.2","Above 1.2")))</f>
        <v>Above 1.2</v>
      </c>
    </row>
    <row r="3471" spans="1:25" x14ac:dyDescent="0.3">
      <c r="A3471" t="s">
        <v>3526</v>
      </c>
      <c r="B3471" s="1">
        <v>46053.574305555558</v>
      </c>
      <c r="C3471" s="2">
        <v>46053</v>
      </c>
      <c r="D3471">
        <v>13</v>
      </c>
      <c r="E3471" t="s">
        <v>43</v>
      </c>
      <c r="F3471" t="s">
        <v>26</v>
      </c>
      <c r="G3471">
        <v>9</v>
      </c>
      <c r="H3471">
        <v>191.23</v>
      </c>
      <c r="J3471">
        <v>1</v>
      </c>
      <c r="K3471">
        <v>7</v>
      </c>
      <c r="L3471">
        <v>9.8000000000000007</v>
      </c>
      <c r="M3471">
        <v>68</v>
      </c>
      <c r="N3471" t="s">
        <v>41</v>
      </c>
      <c r="O3471">
        <v>2.2000000000000002</v>
      </c>
      <c r="P3471" t="s">
        <v>58</v>
      </c>
      <c r="Q3471" t="s">
        <v>88</v>
      </c>
      <c r="R3471">
        <v>4.58</v>
      </c>
      <c r="S3471">
        <v>18</v>
      </c>
      <c r="U3471">
        <v>2.8</v>
      </c>
      <c r="V3471" t="s">
        <v>262</v>
      </c>
      <c r="W3471" t="s">
        <v>45</v>
      </c>
      <c r="X3471">
        <v>0</v>
      </c>
      <c r="Y3471" t="str">
        <f>IF(tblRides[[#This Row],[supply_demand_ratio]]&lt;0.8,"Below 0.8",IF(tblRides[[#This Row],[supply_demand_ratio]]&lt;1,"Between 0.8-1.0",IF(tblRides[[#This Row],[supply_demand_ratio]]&lt;=1.2,"Between 1.0-1.2","Above 1.2")))</f>
        <v>Above 1.2</v>
      </c>
    </row>
    <row r="3472" spans="1:25" x14ac:dyDescent="0.3">
      <c r="A3472" t="s">
        <v>3527</v>
      </c>
      <c r="B3472" s="1">
        <v>46053.575694444444</v>
      </c>
      <c r="C3472" s="2">
        <v>46053</v>
      </c>
      <c r="D3472">
        <v>13</v>
      </c>
      <c r="E3472" t="s">
        <v>43</v>
      </c>
      <c r="F3472" t="s">
        <v>26</v>
      </c>
      <c r="G3472">
        <v>9.3000000000000007</v>
      </c>
      <c r="H3472">
        <v>162.79</v>
      </c>
      <c r="I3472">
        <v>145.96</v>
      </c>
      <c r="J3472">
        <v>1</v>
      </c>
      <c r="K3472">
        <v>3.6</v>
      </c>
      <c r="L3472">
        <v>4.5999999999999996</v>
      </c>
      <c r="M3472">
        <v>69</v>
      </c>
      <c r="N3472" t="s">
        <v>41</v>
      </c>
      <c r="O3472">
        <v>1.2789999999999999</v>
      </c>
      <c r="P3472" t="s">
        <v>28</v>
      </c>
      <c r="Q3472" t="s">
        <v>29</v>
      </c>
      <c r="R3472">
        <v>4.58</v>
      </c>
      <c r="S3472">
        <v>6</v>
      </c>
      <c r="T3472">
        <v>-16.829999999999998</v>
      </c>
      <c r="U3472">
        <v>1</v>
      </c>
      <c r="V3472" t="s">
        <v>262</v>
      </c>
      <c r="W3472" t="s">
        <v>31</v>
      </c>
      <c r="X3472">
        <v>1</v>
      </c>
      <c r="Y3472" t="str">
        <f>IF(tblRides[[#This Row],[supply_demand_ratio]]&lt;0.8,"Below 0.8",IF(tblRides[[#This Row],[supply_demand_ratio]]&lt;1,"Between 0.8-1.0",IF(tblRides[[#This Row],[supply_demand_ratio]]&lt;=1.2,"Between 1.0-1.2","Above 1.2")))</f>
        <v>Above 1.2</v>
      </c>
    </row>
    <row r="3473" spans="1:25" x14ac:dyDescent="0.3">
      <c r="A3473" t="s">
        <v>3528</v>
      </c>
      <c r="B3473" s="1">
        <v>46053.599999999999</v>
      </c>
      <c r="C3473" s="2">
        <v>46053</v>
      </c>
      <c r="D3473">
        <v>14</v>
      </c>
      <c r="E3473" t="s">
        <v>36</v>
      </c>
      <c r="F3473" t="s">
        <v>26</v>
      </c>
      <c r="G3473">
        <v>3.2</v>
      </c>
      <c r="H3473">
        <v>92.87</v>
      </c>
      <c r="I3473">
        <v>101.24</v>
      </c>
      <c r="J3473">
        <v>1</v>
      </c>
      <c r="K3473">
        <v>2</v>
      </c>
      <c r="L3473">
        <v>2</v>
      </c>
      <c r="M3473">
        <v>103</v>
      </c>
      <c r="N3473" t="s">
        <v>41</v>
      </c>
      <c r="O3473">
        <v>1.1659999999999999</v>
      </c>
      <c r="P3473" t="s">
        <v>28</v>
      </c>
      <c r="Q3473" t="s">
        <v>29</v>
      </c>
      <c r="R3473">
        <v>4.54</v>
      </c>
      <c r="S3473">
        <v>13</v>
      </c>
      <c r="T3473">
        <v>8.3699999999999992</v>
      </c>
      <c r="U3473">
        <v>0</v>
      </c>
      <c r="V3473" t="s">
        <v>262</v>
      </c>
      <c r="W3473" t="s">
        <v>31</v>
      </c>
      <c r="X3473">
        <v>1</v>
      </c>
      <c r="Y3473" t="str">
        <f>IF(tblRides[[#This Row],[supply_demand_ratio]]&lt;0.8,"Below 0.8",IF(tblRides[[#This Row],[supply_demand_ratio]]&lt;1,"Between 0.8-1.0",IF(tblRides[[#This Row],[supply_demand_ratio]]&lt;=1.2,"Between 1.0-1.2","Above 1.2")))</f>
        <v>Between 1.0-1.2</v>
      </c>
    </row>
    <row r="3474" spans="1:25" x14ac:dyDescent="0.3">
      <c r="A3474" t="s">
        <v>3529</v>
      </c>
      <c r="B3474" s="1">
        <v>46053.604166666664</v>
      </c>
      <c r="C3474" s="2">
        <v>46053</v>
      </c>
      <c r="D3474">
        <v>14</v>
      </c>
      <c r="E3474" t="s">
        <v>43</v>
      </c>
      <c r="F3474" t="s">
        <v>26</v>
      </c>
      <c r="G3474">
        <v>4.0999999999999996</v>
      </c>
      <c r="H3474">
        <v>100.81</v>
      </c>
      <c r="I3474">
        <v>99.74</v>
      </c>
      <c r="J3474">
        <v>1</v>
      </c>
      <c r="K3474">
        <v>4</v>
      </c>
      <c r="L3474">
        <v>3.6</v>
      </c>
      <c r="M3474">
        <v>57</v>
      </c>
      <c r="N3474" t="s">
        <v>41</v>
      </c>
      <c r="O3474">
        <v>1.4990000000000001</v>
      </c>
      <c r="P3474" t="s">
        <v>28</v>
      </c>
      <c r="Q3474" t="s">
        <v>29</v>
      </c>
      <c r="R3474">
        <v>4.6900000000000004</v>
      </c>
      <c r="S3474">
        <v>11</v>
      </c>
      <c r="T3474">
        <v>-1.07</v>
      </c>
      <c r="U3474">
        <v>-0.4</v>
      </c>
      <c r="V3474" t="s">
        <v>262</v>
      </c>
      <c r="W3474" t="s">
        <v>31</v>
      </c>
      <c r="X3474">
        <v>1</v>
      </c>
      <c r="Y3474" t="str">
        <f>IF(tblRides[[#This Row],[supply_demand_ratio]]&lt;0.8,"Below 0.8",IF(tblRides[[#This Row],[supply_demand_ratio]]&lt;1,"Between 0.8-1.0",IF(tblRides[[#This Row],[supply_demand_ratio]]&lt;=1.2,"Between 1.0-1.2","Above 1.2")))</f>
        <v>Above 1.2</v>
      </c>
    </row>
    <row r="3475" spans="1:25" x14ac:dyDescent="0.3">
      <c r="A3475" t="s">
        <v>3530</v>
      </c>
      <c r="B3475" s="1">
        <v>46053.604861111111</v>
      </c>
      <c r="C3475" s="2">
        <v>46053</v>
      </c>
      <c r="D3475">
        <v>14</v>
      </c>
      <c r="E3475" t="s">
        <v>25</v>
      </c>
      <c r="F3475" t="s">
        <v>26</v>
      </c>
      <c r="G3475">
        <v>7</v>
      </c>
      <c r="H3475">
        <v>155.33000000000001</v>
      </c>
      <c r="I3475">
        <v>155.79</v>
      </c>
      <c r="J3475">
        <v>1</v>
      </c>
      <c r="K3475">
        <v>8.1</v>
      </c>
      <c r="L3475">
        <v>7.7</v>
      </c>
      <c r="M3475">
        <v>143</v>
      </c>
      <c r="N3475" t="s">
        <v>41</v>
      </c>
      <c r="O3475">
        <v>1.421</v>
      </c>
      <c r="P3475" t="s">
        <v>28</v>
      </c>
      <c r="Q3475" t="s">
        <v>29</v>
      </c>
      <c r="R3475">
        <v>4.82</v>
      </c>
      <c r="S3475">
        <v>7</v>
      </c>
      <c r="T3475">
        <v>0.46</v>
      </c>
      <c r="U3475">
        <v>-0.4</v>
      </c>
      <c r="V3475" t="s">
        <v>262</v>
      </c>
      <c r="W3475" t="s">
        <v>45</v>
      </c>
      <c r="X3475">
        <v>1</v>
      </c>
      <c r="Y3475" t="str">
        <f>IF(tblRides[[#This Row],[supply_demand_ratio]]&lt;0.8,"Below 0.8",IF(tblRides[[#This Row],[supply_demand_ratio]]&lt;1,"Between 0.8-1.0",IF(tblRides[[#This Row],[supply_demand_ratio]]&lt;=1.2,"Between 1.0-1.2","Above 1.2")))</f>
        <v>Above 1.2</v>
      </c>
    </row>
    <row r="3476" spans="1:25" x14ac:dyDescent="0.3">
      <c r="A3476" t="s">
        <v>3531</v>
      </c>
      <c r="B3476" s="1">
        <v>46053.612500000003</v>
      </c>
      <c r="C3476" s="2">
        <v>46053</v>
      </c>
      <c r="D3476">
        <v>14</v>
      </c>
      <c r="E3476" t="s">
        <v>25</v>
      </c>
      <c r="F3476" t="s">
        <v>26</v>
      </c>
      <c r="G3476">
        <v>6.6</v>
      </c>
      <c r="H3476">
        <v>150.6</v>
      </c>
      <c r="I3476">
        <v>149.37</v>
      </c>
      <c r="J3476">
        <v>1</v>
      </c>
      <c r="K3476">
        <v>2.5</v>
      </c>
      <c r="L3476">
        <v>3.9</v>
      </c>
      <c r="M3476">
        <v>121</v>
      </c>
      <c r="N3476" t="s">
        <v>27</v>
      </c>
      <c r="O3476">
        <v>1.034</v>
      </c>
      <c r="P3476" t="s">
        <v>28</v>
      </c>
      <c r="Q3476" t="s">
        <v>29</v>
      </c>
      <c r="R3476">
        <v>4.9000000000000004</v>
      </c>
      <c r="S3476">
        <v>8</v>
      </c>
      <c r="T3476">
        <v>-1.23</v>
      </c>
      <c r="U3476">
        <v>1.4</v>
      </c>
      <c r="V3476" t="s">
        <v>262</v>
      </c>
      <c r="W3476" t="s">
        <v>31</v>
      </c>
      <c r="X3476">
        <v>1</v>
      </c>
      <c r="Y3476" t="str">
        <f>IF(tblRides[[#This Row],[supply_demand_ratio]]&lt;0.8,"Below 0.8",IF(tblRides[[#This Row],[supply_demand_ratio]]&lt;1,"Between 0.8-1.0",IF(tblRides[[#This Row],[supply_demand_ratio]]&lt;=1.2,"Between 1.0-1.2","Above 1.2")))</f>
        <v>Between 1.0-1.2</v>
      </c>
    </row>
    <row r="3477" spans="1:25" x14ac:dyDescent="0.3">
      <c r="A3477" t="s">
        <v>3532</v>
      </c>
      <c r="B3477" s="1">
        <v>46053.622916666667</v>
      </c>
      <c r="C3477" s="2">
        <v>46053</v>
      </c>
      <c r="D3477">
        <v>14</v>
      </c>
      <c r="E3477" t="s">
        <v>25</v>
      </c>
      <c r="F3477" t="s">
        <v>34</v>
      </c>
      <c r="G3477">
        <v>10.9</v>
      </c>
      <c r="H3477">
        <v>200.17</v>
      </c>
      <c r="I3477">
        <v>204.97</v>
      </c>
      <c r="J3477">
        <v>1</v>
      </c>
      <c r="K3477">
        <v>3.1</v>
      </c>
      <c r="L3477">
        <v>8.1999999999999993</v>
      </c>
      <c r="M3477">
        <v>126</v>
      </c>
      <c r="N3477" t="s">
        <v>27</v>
      </c>
      <c r="O3477">
        <v>1.06</v>
      </c>
      <c r="P3477" t="s">
        <v>28</v>
      </c>
      <c r="Q3477" t="s">
        <v>29</v>
      </c>
      <c r="R3477">
        <v>4.76</v>
      </c>
      <c r="S3477">
        <v>0</v>
      </c>
      <c r="T3477">
        <v>4.8</v>
      </c>
      <c r="U3477">
        <v>5.0999999999999996</v>
      </c>
      <c r="V3477" t="s">
        <v>262</v>
      </c>
      <c r="W3477" t="s">
        <v>31</v>
      </c>
      <c r="X3477">
        <v>1</v>
      </c>
      <c r="Y3477" t="str">
        <f>IF(tblRides[[#This Row],[supply_demand_ratio]]&lt;0.8,"Below 0.8",IF(tblRides[[#This Row],[supply_demand_ratio]]&lt;1,"Between 0.8-1.0",IF(tblRides[[#This Row],[supply_demand_ratio]]&lt;=1.2,"Between 1.0-1.2","Above 1.2")))</f>
        <v>Between 1.0-1.2</v>
      </c>
    </row>
    <row r="3478" spans="1:25" x14ac:dyDescent="0.3">
      <c r="A3478" t="s">
        <v>3533</v>
      </c>
      <c r="B3478" s="1">
        <v>46053.626388888886</v>
      </c>
      <c r="C3478" s="2">
        <v>46053</v>
      </c>
      <c r="D3478">
        <v>15</v>
      </c>
      <c r="E3478" t="s">
        <v>36</v>
      </c>
      <c r="F3478" t="s">
        <v>26</v>
      </c>
      <c r="G3478">
        <v>9.5</v>
      </c>
      <c r="H3478">
        <v>177.92</v>
      </c>
      <c r="I3478">
        <v>171.9</v>
      </c>
      <c r="J3478">
        <v>1</v>
      </c>
      <c r="K3478">
        <v>5.7</v>
      </c>
      <c r="L3478">
        <v>5.4</v>
      </c>
      <c r="M3478">
        <v>97</v>
      </c>
      <c r="N3478" t="s">
        <v>41</v>
      </c>
      <c r="O3478">
        <v>1.0960000000000001</v>
      </c>
      <c r="P3478" t="s">
        <v>28</v>
      </c>
      <c r="Q3478" t="s">
        <v>29</v>
      </c>
      <c r="R3478">
        <v>4.9400000000000004</v>
      </c>
      <c r="S3478">
        <v>3</v>
      </c>
      <c r="T3478">
        <v>-6.02</v>
      </c>
      <c r="U3478">
        <v>-0.3</v>
      </c>
      <c r="V3478" t="s">
        <v>262</v>
      </c>
      <c r="W3478" t="s">
        <v>45</v>
      </c>
      <c r="X3478">
        <v>1</v>
      </c>
      <c r="Y3478" t="str">
        <f>IF(tblRides[[#This Row],[supply_demand_ratio]]&lt;0.8,"Below 0.8",IF(tblRides[[#This Row],[supply_demand_ratio]]&lt;1,"Between 0.8-1.0",IF(tblRides[[#This Row],[supply_demand_ratio]]&lt;=1.2,"Between 1.0-1.2","Above 1.2")))</f>
        <v>Between 1.0-1.2</v>
      </c>
    </row>
    <row r="3479" spans="1:25" x14ac:dyDescent="0.3">
      <c r="A3479" t="s">
        <v>3534</v>
      </c>
      <c r="B3479" s="1">
        <v>46053.630555555559</v>
      </c>
      <c r="C3479" s="2">
        <v>46053</v>
      </c>
      <c r="D3479">
        <v>15</v>
      </c>
      <c r="E3479" t="s">
        <v>43</v>
      </c>
      <c r="F3479" t="s">
        <v>26</v>
      </c>
      <c r="G3479">
        <v>3</v>
      </c>
      <c r="H3479">
        <v>86.82</v>
      </c>
      <c r="J3479">
        <v>1</v>
      </c>
      <c r="K3479">
        <v>7.5</v>
      </c>
      <c r="L3479">
        <v>6</v>
      </c>
      <c r="M3479">
        <v>71</v>
      </c>
      <c r="N3479" t="s">
        <v>41</v>
      </c>
      <c r="O3479">
        <v>1.6</v>
      </c>
      <c r="P3479" t="s">
        <v>58</v>
      </c>
      <c r="Q3479" t="s">
        <v>59</v>
      </c>
      <c r="R3479">
        <v>4.49</v>
      </c>
      <c r="S3479">
        <v>16</v>
      </c>
      <c r="U3479">
        <v>-1.5</v>
      </c>
      <c r="V3479" t="s">
        <v>262</v>
      </c>
      <c r="W3479" t="s">
        <v>45</v>
      </c>
      <c r="X3479">
        <v>0</v>
      </c>
      <c r="Y3479" t="str">
        <f>IF(tblRides[[#This Row],[supply_demand_ratio]]&lt;0.8,"Below 0.8",IF(tblRides[[#This Row],[supply_demand_ratio]]&lt;1,"Between 0.8-1.0",IF(tblRides[[#This Row],[supply_demand_ratio]]&lt;=1.2,"Between 1.0-1.2","Above 1.2")))</f>
        <v>Above 1.2</v>
      </c>
    </row>
    <row r="3480" spans="1:25" x14ac:dyDescent="0.3">
      <c r="A3480" t="s">
        <v>3535</v>
      </c>
      <c r="B3480" s="1">
        <v>46053.630555555559</v>
      </c>
      <c r="C3480" s="2">
        <v>46053</v>
      </c>
      <c r="D3480">
        <v>15</v>
      </c>
      <c r="E3480" t="s">
        <v>25</v>
      </c>
      <c r="F3480" t="s">
        <v>26</v>
      </c>
      <c r="G3480">
        <v>12.6</v>
      </c>
      <c r="H3480">
        <v>251.35</v>
      </c>
      <c r="I3480">
        <v>271.32</v>
      </c>
      <c r="J3480">
        <v>1</v>
      </c>
      <c r="K3480">
        <v>2.5</v>
      </c>
      <c r="L3480">
        <v>1</v>
      </c>
      <c r="M3480">
        <v>129</v>
      </c>
      <c r="N3480" t="s">
        <v>27</v>
      </c>
      <c r="O3480">
        <v>1.0900000000000001</v>
      </c>
      <c r="P3480" t="s">
        <v>28</v>
      </c>
      <c r="Q3480" t="s">
        <v>29</v>
      </c>
      <c r="R3480">
        <v>4.93</v>
      </c>
      <c r="S3480">
        <v>2</v>
      </c>
      <c r="T3480">
        <v>19.97</v>
      </c>
      <c r="U3480">
        <v>-1.5</v>
      </c>
      <c r="V3480" t="s">
        <v>262</v>
      </c>
      <c r="W3480" t="s">
        <v>31</v>
      </c>
      <c r="X3480">
        <v>1</v>
      </c>
      <c r="Y3480" t="str">
        <f>IF(tblRides[[#This Row],[supply_demand_ratio]]&lt;0.8,"Below 0.8",IF(tblRides[[#This Row],[supply_demand_ratio]]&lt;1,"Between 0.8-1.0",IF(tblRides[[#This Row],[supply_demand_ratio]]&lt;=1.2,"Between 1.0-1.2","Above 1.2")))</f>
        <v>Between 1.0-1.2</v>
      </c>
    </row>
    <row r="3481" spans="1:25" x14ac:dyDescent="0.3">
      <c r="A3481" t="s">
        <v>3536</v>
      </c>
      <c r="B3481" s="1">
        <v>46053.632638888892</v>
      </c>
      <c r="C3481" s="2">
        <v>46053</v>
      </c>
      <c r="D3481">
        <v>15</v>
      </c>
      <c r="E3481" t="s">
        <v>36</v>
      </c>
      <c r="F3481" t="s">
        <v>34</v>
      </c>
      <c r="G3481">
        <v>3.9</v>
      </c>
      <c r="H3481">
        <v>96.31</v>
      </c>
      <c r="J3481">
        <v>1</v>
      </c>
      <c r="K3481">
        <v>2.9</v>
      </c>
      <c r="L3481">
        <v>9.4</v>
      </c>
      <c r="M3481">
        <v>107</v>
      </c>
      <c r="N3481" t="s">
        <v>27</v>
      </c>
      <c r="O3481">
        <v>1.1020000000000001</v>
      </c>
      <c r="P3481" t="s">
        <v>58</v>
      </c>
      <c r="Q3481" t="s">
        <v>88</v>
      </c>
      <c r="R3481">
        <v>4.92</v>
      </c>
      <c r="S3481">
        <v>0</v>
      </c>
      <c r="U3481">
        <v>6.5</v>
      </c>
      <c r="V3481" t="s">
        <v>262</v>
      </c>
      <c r="W3481" t="s">
        <v>31</v>
      </c>
      <c r="X3481">
        <v>0</v>
      </c>
      <c r="Y3481" t="str">
        <f>IF(tblRides[[#This Row],[supply_demand_ratio]]&lt;0.8,"Below 0.8",IF(tblRides[[#This Row],[supply_demand_ratio]]&lt;1,"Between 0.8-1.0",IF(tblRides[[#This Row],[supply_demand_ratio]]&lt;=1.2,"Between 1.0-1.2","Above 1.2")))</f>
        <v>Between 1.0-1.2</v>
      </c>
    </row>
    <row r="3482" spans="1:25" x14ac:dyDescent="0.3">
      <c r="A3482" t="s">
        <v>3537</v>
      </c>
      <c r="B3482" s="1">
        <v>46053.635416666664</v>
      </c>
      <c r="C3482" s="2">
        <v>46053</v>
      </c>
      <c r="D3482">
        <v>15</v>
      </c>
      <c r="E3482" t="s">
        <v>25</v>
      </c>
      <c r="F3482" t="s">
        <v>26</v>
      </c>
      <c r="G3482">
        <v>1.7</v>
      </c>
      <c r="H3482">
        <v>65.349999999999994</v>
      </c>
      <c r="I3482">
        <v>63.61</v>
      </c>
      <c r="J3482">
        <v>1</v>
      </c>
      <c r="K3482">
        <v>2</v>
      </c>
      <c r="L3482">
        <v>8.4</v>
      </c>
      <c r="M3482">
        <v>119</v>
      </c>
      <c r="N3482" t="s">
        <v>27</v>
      </c>
      <c r="O3482">
        <v>1.1319999999999999</v>
      </c>
      <c r="P3482" t="s">
        <v>28</v>
      </c>
      <c r="Q3482" t="s">
        <v>29</v>
      </c>
      <c r="R3482">
        <v>4.4400000000000004</v>
      </c>
      <c r="S3482">
        <v>24</v>
      </c>
      <c r="T3482">
        <v>-1.74</v>
      </c>
      <c r="U3482">
        <v>6.4</v>
      </c>
      <c r="V3482" t="s">
        <v>262</v>
      </c>
      <c r="W3482" t="s">
        <v>31</v>
      </c>
      <c r="X3482">
        <v>1</v>
      </c>
      <c r="Y3482" t="str">
        <f>IF(tblRides[[#This Row],[supply_demand_ratio]]&lt;0.8,"Below 0.8",IF(tblRides[[#This Row],[supply_demand_ratio]]&lt;1,"Between 0.8-1.0",IF(tblRides[[#This Row],[supply_demand_ratio]]&lt;=1.2,"Between 1.0-1.2","Above 1.2")))</f>
        <v>Between 1.0-1.2</v>
      </c>
    </row>
    <row r="3483" spans="1:25" x14ac:dyDescent="0.3">
      <c r="A3483" t="s">
        <v>3538</v>
      </c>
      <c r="B3483" s="1">
        <v>46053.652777777781</v>
      </c>
      <c r="C3483" s="2">
        <v>46053</v>
      </c>
      <c r="D3483">
        <v>15</v>
      </c>
      <c r="E3483" t="s">
        <v>25</v>
      </c>
      <c r="F3483" t="s">
        <v>26</v>
      </c>
      <c r="G3483">
        <v>1.3</v>
      </c>
      <c r="H3483">
        <v>81.38</v>
      </c>
      <c r="I3483">
        <v>81.81</v>
      </c>
      <c r="J3483">
        <v>1.3</v>
      </c>
      <c r="K3483">
        <v>6.3</v>
      </c>
      <c r="L3483">
        <v>7.2</v>
      </c>
      <c r="M3483">
        <v>120</v>
      </c>
      <c r="N3483" t="s">
        <v>72</v>
      </c>
      <c r="O3483">
        <v>0.77700000000000002</v>
      </c>
      <c r="P3483" t="s">
        <v>28</v>
      </c>
      <c r="Q3483" t="s">
        <v>29</v>
      </c>
      <c r="R3483">
        <v>4.49</v>
      </c>
      <c r="S3483">
        <v>2</v>
      </c>
      <c r="T3483">
        <v>0.43</v>
      </c>
      <c r="U3483">
        <v>0.9</v>
      </c>
      <c r="V3483" t="s">
        <v>262</v>
      </c>
      <c r="W3483" t="s">
        <v>45</v>
      </c>
      <c r="X3483">
        <v>1</v>
      </c>
      <c r="Y3483" t="str">
        <f>IF(tblRides[[#This Row],[supply_demand_ratio]]&lt;0.8,"Below 0.8",IF(tblRides[[#This Row],[supply_demand_ratio]]&lt;1,"Between 0.8-1.0",IF(tblRides[[#This Row],[supply_demand_ratio]]&lt;=1.2,"Between 1.0-1.2","Above 1.2")))</f>
        <v>Below 0.8</v>
      </c>
    </row>
    <row r="3484" spans="1:25" x14ac:dyDescent="0.3">
      <c r="A3484" t="s">
        <v>3539</v>
      </c>
      <c r="B3484" s="1">
        <v>46053.679861111108</v>
      </c>
      <c r="C3484" s="2">
        <v>46053</v>
      </c>
      <c r="D3484">
        <v>16</v>
      </c>
      <c r="E3484" t="s">
        <v>36</v>
      </c>
      <c r="F3484" t="s">
        <v>26</v>
      </c>
      <c r="G3484">
        <v>8.8000000000000007</v>
      </c>
      <c r="H3484">
        <v>201.63</v>
      </c>
      <c r="J3484">
        <v>1.1000000000000001</v>
      </c>
      <c r="K3484">
        <v>6.7</v>
      </c>
      <c r="L3484">
        <v>8</v>
      </c>
      <c r="M3484">
        <v>101</v>
      </c>
      <c r="N3484" t="s">
        <v>27</v>
      </c>
      <c r="O3484">
        <v>0.80800000000000005</v>
      </c>
      <c r="P3484" t="s">
        <v>58</v>
      </c>
      <c r="Q3484" t="s">
        <v>59</v>
      </c>
      <c r="R3484">
        <v>4.59</v>
      </c>
      <c r="S3484">
        <v>6</v>
      </c>
      <c r="U3484">
        <v>1.3</v>
      </c>
      <c r="V3484" t="s">
        <v>262</v>
      </c>
      <c r="W3484" t="s">
        <v>45</v>
      </c>
      <c r="X3484">
        <v>0</v>
      </c>
      <c r="Y3484" t="str">
        <f>IF(tblRides[[#This Row],[supply_demand_ratio]]&lt;0.8,"Below 0.8",IF(tblRides[[#This Row],[supply_demand_ratio]]&lt;1,"Between 0.8-1.0",IF(tblRides[[#This Row],[supply_demand_ratio]]&lt;=1.2,"Between 1.0-1.2","Above 1.2")))</f>
        <v>Between 0.8-1.0</v>
      </c>
    </row>
    <row r="3485" spans="1:25" x14ac:dyDescent="0.3">
      <c r="A3485" t="s">
        <v>3540</v>
      </c>
      <c r="B3485" s="1">
        <v>46053.701388888891</v>
      </c>
      <c r="C3485" s="2">
        <v>46053</v>
      </c>
      <c r="D3485">
        <v>16</v>
      </c>
      <c r="E3485" t="s">
        <v>33</v>
      </c>
      <c r="F3485" t="s">
        <v>26</v>
      </c>
      <c r="G3485">
        <v>20.5</v>
      </c>
      <c r="H3485">
        <v>374.66</v>
      </c>
      <c r="J3485">
        <v>1</v>
      </c>
      <c r="K3485">
        <v>7</v>
      </c>
      <c r="L3485">
        <v>7.1</v>
      </c>
      <c r="M3485">
        <v>89</v>
      </c>
      <c r="N3485" t="s">
        <v>27</v>
      </c>
      <c r="O3485">
        <v>0.97499999999999998</v>
      </c>
      <c r="P3485" t="s">
        <v>58</v>
      </c>
      <c r="Q3485" t="s">
        <v>74</v>
      </c>
      <c r="R3485">
        <v>4.82</v>
      </c>
      <c r="S3485">
        <v>78</v>
      </c>
      <c r="U3485">
        <v>0.1</v>
      </c>
      <c r="V3485" t="s">
        <v>262</v>
      </c>
      <c r="W3485" t="s">
        <v>45</v>
      </c>
      <c r="X3485">
        <v>0</v>
      </c>
      <c r="Y3485" t="str">
        <f>IF(tblRides[[#This Row],[supply_demand_ratio]]&lt;0.8,"Below 0.8",IF(tblRides[[#This Row],[supply_demand_ratio]]&lt;1,"Between 0.8-1.0",IF(tblRides[[#This Row],[supply_demand_ratio]]&lt;=1.2,"Between 1.0-1.2","Above 1.2")))</f>
        <v>Between 0.8-1.0</v>
      </c>
    </row>
    <row r="3486" spans="1:25" x14ac:dyDescent="0.3">
      <c r="A3486" t="s">
        <v>3541</v>
      </c>
      <c r="B3486" s="1">
        <v>46053.714583333334</v>
      </c>
      <c r="C3486" s="2">
        <v>46053</v>
      </c>
      <c r="D3486">
        <v>17</v>
      </c>
      <c r="E3486" t="s">
        <v>36</v>
      </c>
      <c r="F3486" t="s">
        <v>26</v>
      </c>
      <c r="G3486">
        <v>2.8</v>
      </c>
      <c r="H3486">
        <v>103.31</v>
      </c>
      <c r="I3486">
        <v>106.71</v>
      </c>
      <c r="J3486">
        <v>1.3</v>
      </c>
      <c r="K3486">
        <v>8.1999999999999993</v>
      </c>
      <c r="L3486">
        <v>5.8</v>
      </c>
      <c r="M3486">
        <v>97</v>
      </c>
      <c r="N3486" t="s">
        <v>72</v>
      </c>
      <c r="O3486">
        <v>0.71399999999999997</v>
      </c>
      <c r="P3486" t="s">
        <v>28</v>
      </c>
      <c r="Q3486" t="s">
        <v>29</v>
      </c>
      <c r="R3486">
        <v>4.2699999999999996</v>
      </c>
      <c r="S3486">
        <v>21</v>
      </c>
      <c r="T3486">
        <v>3.4</v>
      </c>
      <c r="U3486">
        <v>-2.4</v>
      </c>
      <c r="V3486" t="s">
        <v>262</v>
      </c>
      <c r="W3486" t="s">
        <v>45</v>
      </c>
      <c r="X3486">
        <v>1</v>
      </c>
      <c r="Y3486" t="str">
        <f>IF(tblRides[[#This Row],[supply_demand_ratio]]&lt;0.8,"Below 0.8",IF(tblRides[[#This Row],[supply_demand_ratio]]&lt;1,"Between 0.8-1.0",IF(tblRides[[#This Row],[supply_demand_ratio]]&lt;=1.2,"Between 1.0-1.2","Above 1.2")))</f>
        <v>Below 0.8</v>
      </c>
    </row>
    <row r="3487" spans="1:25" x14ac:dyDescent="0.3">
      <c r="A3487" t="s">
        <v>3542</v>
      </c>
      <c r="B3487" s="1">
        <v>46053.72152777778</v>
      </c>
      <c r="C3487" s="2">
        <v>46053</v>
      </c>
      <c r="D3487">
        <v>17</v>
      </c>
      <c r="E3487" t="s">
        <v>36</v>
      </c>
      <c r="F3487" t="s">
        <v>26</v>
      </c>
      <c r="G3487">
        <v>1.1000000000000001</v>
      </c>
      <c r="H3487">
        <v>64.5</v>
      </c>
      <c r="I3487">
        <v>62.15</v>
      </c>
      <c r="J3487">
        <v>1.2</v>
      </c>
      <c r="K3487">
        <v>7.2</v>
      </c>
      <c r="L3487">
        <v>8</v>
      </c>
      <c r="M3487">
        <v>91</v>
      </c>
      <c r="N3487" t="s">
        <v>27</v>
      </c>
      <c r="O3487">
        <v>0.73599999999999999</v>
      </c>
      <c r="P3487" t="s">
        <v>28</v>
      </c>
      <c r="Q3487" t="s">
        <v>29</v>
      </c>
      <c r="R3487">
        <v>4.7699999999999996</v>
      </c>
      <c r="S3487">
        <v>4</v>
      </c>
      <c r="T3487">
        <v>-2.35</v>
      </c>
      <c r="U3487">
        <v>0.8</v>
      </c>
      <c r="V3487" t="s">
        <v>262</v>
      </c>
      <c r="W3487" t="s">
        <v>45</v>
      </c>
      <c r="X3487">
        <v>1</v>
      </c>
      <c r="Y3487" t="str">
        <f>IF(tblRides[[#This Row],[supply_demand_ratio]]&lt;0.8,"Below 0.8",IF(tblRides[[#This Row],[supply_demand_ratio]]&lt;1,"Between 0.8-1.0",IF(tblRides[[#This Row],[supply_demand_ratio]]&lt;=1.2,"Between 1.0-1.2","Above 1.2")))</f>
        <v>Below 0.8</v>
      </c>
    </row>
    <row r="3488" spans="1:25" x14ac:dyDescent="0.3">
      <c r="A3488" t="s">
        <v>3543</v>
      </c>
      <c r="B3488" s="1">
        <v>46053.723611111112</v>
      </c>
      <c r="C3488" s="2">
        <v>46053</v>
      </c>
      <c r="D3488">
        <v>17</v>
      </c>
      <c r="E3488" t="s">
        <v>62</v>
      </c>
      <c r="F3488" t="s">
        <v>26</v>
      </c>
      <c r="G3488">
        <v>8.1999999999999993</v>
      </c>
      <c r="H3488">
        <v>159.01</v>
      </c>
      <c r="I3488">
        <v>155.06</v>
      </c>
      <c r="J3488">
        <v>1</v>
      </c>
      <c r="K3488">
        <v>5.8</v>
      </c>
      <c r="L3488">
        <v>2.2000000000000002</v>
      </c>
      <c r="M3488">
        <v>42</v>
      </c>
      <c r="N3488" t="s">
        <v>41</v>
      </c>
      <c r="O3488">
        <v>1.103</v>
      </c>
      <c r="P3488" t="s">
        <v>28</v>
      </c>
      <c r="Q3488" t="s">
        <v>29</v>
      </c>
      <c r="R3488">
        <v>4.83</v>
      </c>
      <c r="S3488">
        <v>4</v>
      </c>
      <c r="T3488">
        <v>-3.95</v>
      </c>
      <c r="U3488">
        <v>-3.6</v>
      </c>
      <c r="V3488" t="s">
        <v>262</v>
      </c>
      <c r="W3488" t="s">
        <v>45</v>
      </c>
      <c r="X3488">
        <v>1</v>
      </c>
      <c r="Y3488" t="str">
        <f>IF(tblRides[[#This Row],[supply_demand_ratio]]&lt;0.8,"Below 0.8",IF(tblRides[[#This Row],[supply_demand_ratio]]&lt;1,"Between 0.8-1.0",IF(tblRides[[#This Row],[supply_demand_ratio]]&lt;=1.2,"Between 1.0-1.2","Above 1.2")))</f>
        <v>Between 1.0-1.2</v>
      </c>
    </row>
    <row r="3489" spans="1:25" x14ac:dyDescent="0.3">
      <c r="A3489" t="s">
        <v>3544</v>
      </c>
      <c r="B3489" s="1">
        <v>46053.724305555559</v>
      </c>
      <c r="C3489" s="2">
        <v>46053</v>
      </c>
      <c r="D3489">
        <v>17</v>
      </c>
      <c r="E3489" t="s">
        <v>25</v>
      </c>
      <c r="F3489" t="s">
        <v>34</v>
      </c>
      <c r="G3489">
        <v>2.2999999999999998</v>
      </c>
      <c r="H3489">
        <v>74</v>
      </c>
      <c r="I3489">
        <v>74.569999999999993</v>
      </c>
      <c r="J3489">
        <v>1</v>
      </c>
      <c r="K3489">
        <v>6.5</v>
      </c>
      <c r="L3489">
        <v>4.9000000000000004</v>
      </c>
      <c r="M3489">
        <v>102</v>
      </c>
      <c r="N3489" t="s">
        <v>41</v>
      </c>
      <c r="O3489">
        <v>1.0249999999999999</v>
      </c>
      <c r="P3489" t="s">
        <v>28</v>
      </c>
      <c r="Q3489" t="s">
        <v>29</v>
      </c>
      <c r="R3489">
        <v>5</v>
      </c>
      <c r="S3489">
        <v>0</v>
      </c>
      <c r="T3489">
        <v>0.56999999999999995</v>
      </c>
      <c r="U3489">
        <v>-1.6</v>
      </c>
      <c r="V3489" t="s">
        <v>262</v>
      </c>
      <c r="W3489" t="s">
        <v>45</v>
      </c>
      <c r="X3489">
        <v>1</v>
      </c>
      <c r="Y3489" t="str">
        <f>IF(tblRides[[#This Row],[supply_demand_ratio]]&lt;0.8,"Below 0.8",IF(tblRides[[#This Row],[supply_demand_ratio]]&lt;1,"Between 0.8-1.0",IF(tblRides[[#This Row],[supply_demand_ratio]]&lt;=1.2,"Between 1.0-1.2","Above 1.2")))</f>
        <v>Between 1.0-1.2</v>
      </c>
    </row>
    <row r="3490" spans="1:25" x14ac:dyDescent="0.3">
      <c r="A3490" t="s">
        <v>3545</v>
      </c>
      <c r="B3490" s="1">
        <v>46053.727083333331</v>
      </c>
      <c r="C3490" s="2">
        <v>46053</v>
      </c>
      <c r="D3490">
        <v>17</v>
      </c>
      <c r="E3490" t="s">
        <v>36</v>
      </c>
      <c r="F3490" t="s">
        <v>26</v>
      </c>
      <c r="G3490">
        <v>10.1</v>
      </c>
      <c r="H3490">
        <v>181.17</v>
      </c>
      <c r="I3490">
        <v>184.95</v>
      </c>
      <c r="J3490">
        <v>1</v>
      </c>
      <c r="K3490">
        <v>2.8</v>
      </c>
      <c r="L3490">
        <v>2.1</v>
      </c>
      <c r="M3490">
        <v>101</v>
      </c>
      <c r="N3490" t="s">
        <v>27</v>
      </c>
      <c r="O3490">
        <v>0.996</v>
      </c>
      <c r="P3490" t="s">
        <v>28</v>
      </c>
      <c r="Q3490" t="s">
        <v>29</v>
      </c>
      <c r="R3490">
        <v>5</v>
      </c>
      <c r="S3490">
        <v>27</v>
      </c>
      <c r="T3490">
        <v>3.78</v>
      </c>
      <c r="U3490">
        <v>-0.7</v>
      </c>
      <c r="V3490" t="s">
        <v>262</v>
      </c>
      <c r="W3490" t="s">
        <v>31</v>
      </c>
      <c r="X3490">
        <v>1</v>
      </c>
      <c r="Y3490" t="str">
        <f>IF(tblRides[[#This Row],[supply_demand_ratio]]&lt;0.8,"Below 0.8",IF(tblRides[[#This Row],[supply_demand_ratio]]&lt;1,"Between 0.8-1.0",IF(tblRides[[#This Row],[supply_demand_ratio]]&lt;=1.2,"Between 1.0-1.2","Above 1.2")))</f>
        <v>Between 0.8-1.0</v>
      </c>
    </row>
    <row r="3491" spans="1:25" x14ac:dyDescent="0.3">
      <c r="A3491" t="s">
        <v>3546</v>
      </c>
      <c r="B3491" s="1">
        <v>46053.738194444442</v>
      </c>
      <c r="C3491" s="2">
        <v>46053</v>
      </c>
      <c r="D3491">
        <v>17</v>
      </c>
      <c r="E3491" t="s">
        <v>36</v>
      </c>
      <c r="F3491" t="s">
        <v>34</v>
      </c>
      <c r="G3491">
        <v>4.8</v>
      </c>
      <c r="H3491">
        <v>150.07</v>
      </c>
      <c r="I3491">
        <v>159.86000000000001</v>
      </c>
      <c r="J3491">
        <v>1.3</v>
      </c>
      <c r="K3491">
        <v>8.4</v>
      </c>
      <c r="L3491">
        <v>12.7</v>
      </c>
      <c r="M3491">
        <v>100</v>
      </c>
      <c r="N3491" t="s">
        <v>72</v>
      </c>
      <c r="O3491">
        <v>0.66200000000000003</v>
      </c>
      <c r="P3491" t="s">
        <v>28</v>
      </c>
      <c r="Q3491" t="s">
        <v>29</v>
      </c>
      <c r="R3491">
        <v>4.6399999999999997</v>
      </c>
      <c r="S3491">
        <v>0</v>
      </c>
      <c r="T3491">
        <v>9.7899999999999991</v>
      </c>
      <c r="U3491">
        <v>4.3</v>
      </c>
      <c r="V3491" t="s">
        <v>262</v>
      </c>
      <c r="W3491" t="s">
        <v>45</v>
      </c>
      <c r="X3491">
        <v>1</v>
      </c>
      <c r="Y3491" t="str">
        <f>IF(tblRides[[#This Row],[supply_demand_ratio]]&lt;0.8,"Below 0.8",IF(tblRides[[#This Row],[supply_demand_ratio]]&lt;1,"Between 0.8-1.0",IF(tblRides[[#This Row],[supply_demand_ratio]]&lt;=1.2,"Between 1.0-1.2","Above 1.2")))</f>
        <v>Below 0.8</v>
      </c>
    </row>
    <row r="3492" spans="1:25" x14ac:dyDescent="0.3">
      <c r="A3492" t="s">
        <v>3547</v>
      </c>
      <c r="B3492" s="1">
        <v>46053.751388888886</v>
      </c>
      <c r="C3492" s="2">
        <v>46053</v>
      </c>
      <c r="D3492">
        <v>18</v>
      </c>
      <c r="E3492" t="s">
        <v>25</v>
      </c>
      <c r="F3492" t="s">
        <v>26</v>
      </c>
      <c r="G3492">
        <v>3</v>
      </c>
      <c r="H3492">
        <v>118.09</v>
      </c>
      <c r="I3492">
        <v>115.8</v>
      </c>
      <c r="J3492">
        <v>1.4</v>
      </c>
      <c r="K3492">
        <v>4.9000000000000004</v>
      </c>
      <c r="L3492">
        <v>6.2</v>
      </c>
      <c r="M3492">
        <v>112</v>
      </c>
      <c r="N3492" t="s">
        <v>72</v>
      </c>
      <c r="O3492">
        <v>0.65</v>
      </c>
      <c r="P3492" t="s">
        <v>28</v>
      </c>
      <c r="Q3492" t="s">
        <v>29</v>
      </c>
      <c r="R3492">
        <v>4.5999999999999996</v>
      </c>
      <c r="S3492">
        <v>3</v>
      </c>
      <c r="T3492">
        <v>-2.29</v>
      </c>
      <c r="U3492">
        <v>1.3</v>
      </c>
      <c r="V3492" t="s">
        <v>262</v>
      </c>
      <c r="W3492" t="s">
        <v>31</v>
      </c>
      <c r="X3492">
        <v>1</v>
      </c>
      <c r="Y3492" t="str">
        <f>IF(tblRides[[#This Row],[supply_demand_ratio]]&lt;0.8,"Below 0.8",IF(tblRides[[#This Row],[supply_demand_ratio]]&lt;1,"Between 0.8-1.0",IF(tblRides[[#This Row],[supply_demand_ratio]]&lt;=1.2,"Between 1.0-1.2","Above 1.2")))</f>
        <v>Below 0.8</v>
      </c>
    </row>
    <row r="3493" spans="1:25" x14ac:dyDescent="0.3">
      <c r="A3493" t="s">
        <v>3548</v>
      </c>
      <c r="B3493" s="1">
        <v>46053.76666666667</v>
      </c>
      <c r="C3493" s="2">
        <v>46053</v>
      </c>
      <c r="D3493">
        <v>18</v>
      </c>
      <c r="E3493" t="s">
        <v>62</v>
      </c>
      <c r="F3493" t="s">
        <v>26</v>
      </c>
      <c r="G3493">
        <v>4.9000000000000004</v>
      </c>
      <c r="H3493">
        <v>116.93</v>
      </c>
      <c r="I3493">
        <v>118.39</v>
      </c>
      <c r="J3493">
        <v>1</v>
      </c>
      <c r="K3493">
        <v>7.9</v>
      </c>
      <c r="L3493">
        <v>5.8</v>
      </c>
      <c r="M3493">
        <v>54</v>
      </c>
      <c r="N3493" t="s">
        <v>41</v>
      </c>
      <c r="O3493">
        <v>1.1819999999999999</v>
      </c>
      <c r="P3493" t="s">
        <v>28</v>
      </c>
      <c r="Q3493" t="s">
        <v>29</v>
      </c>
      <c r="R3493">
        <v>4.95</v>
      </c>
      <c r="S3493">
        <v>15</v>
      </c>
      <c r="T3493">
        <v>1.46</v>
      </c>
      <c r="U3493">
        <v>-2.1</v>
      </c>
      <c r="V3493" t="s">
        <v>262</v>
      </c>
      <c r="W3493" t="s">
        <v>45</v>
      </c>
      <c r="X3493">
        <v>1</v>
      </c>
      <c r="Y3493" t="str">
        <f>IF(tblRides[[#This Row],[supply_demand_ratio]]&lt;0.8,"Below 0.8",IF(tblRides[[#This Row],[supply_demand_ratio]]&lt;1,"Between 0.8-1.0",IF(tblRides[[#This Row],[supply_demand_ratio]]&lt;=1.2,"Between 1.0-1.2","Above 1.2")))</f>
        <v>Between 1.0-1.2</v>
      </c>
    </row>
    <row r="3494" spans="1:25" x14ac:dyDescent="0.3">
      <c r="A3494" t="s">
        <v>3549</v>
      </c>
      <c r="B3494" s="1">
        <v>46053.772916666669</v>
      </c>
      <c r="C3494" s="2">
        <v>46053</v>
      </c>
      <c r="D3494">
        <v>18</v>
      </c>
      <c r="E3494" t="s">
        <v>43</v>
      </c>
      <c r="F3494" t="s">
        <v>34</v>
      </c>
      <c r="G3494">
        <v>14.5</v>
      </c>
      <c r="H3494">
        <v>247.74</v>
      </c>
      <c r="I3494">
        <v>254.59</v>
      </c>
      <c r="J3494">
        <v>1</v>
      </c>
      <c r="K3494">
        <v>9.3000000000000007</v>
      </c>
      <c r="L3494">
        <v>13.4</v>
      </c>
      <c r="M3494">
        <v>56</v>
      </c>
      <c r="N3494" t="s">
        <v>41</v>
      </c>
      <c r="O3494">
        <v>1.423</v>
      </c>
      <c r="P3494" t="s">
        <v>28</v>
      </c>
      <c r="Q3494" t="s">
        <v>29</v>
      </c>
      <c r="R3494">
        <v>4.97</v>
      </c>
      <c r="S3494">
        <v>0</v>
      </c>
      <c r="T3494">
        <v>6.85</v>
      </c>
      <c r="U3494">
        <v>4.0999999999999996</v>
      </c>
      <c r="V3494" t="s">
        <v>262</v>
      </c>
      <c r="W3494" t="s">
        <v>45</v>
      </c>
      <c r="X3494">
        <v>1</v>
      </c>
      <c r="Y3494" t="str">
        <f>IF(tblRides[[#This Row],[supply_demand_ratio]]&lt;0.8,"Below 0.8",IF(tblRides[[#This Row],[supply_demand_ratio]]&lt;1,"Between 0.8-1.0",IF(tblRides[[#This Row],[supply_demand_ratio]]&lt;=1.2,"Between 1.0-1.2","Above 1.2")))</f>
        <v>Above 1.2</v>
      </c>
    </row>
    <row r="3495" spans="1:25" x14ac:dyDescent="0.3">
      <c r="A3495" t="s">
        <v>3550</v>
      </c>
      <c r="B3495" s="1">
        <v>46053.776388888888</v>
      </c>
      <c r="C3495" s="2">
        <v>46053</v>
      </c>
      <c r="D3495">
        <v>18</v>
      </c>
      <c r="E3495" t="s">
        <v>62</v>
      </c>
      <c r="F3495" t="s">
        <v>26</v>
      </c>
      <c r="G3495">
        <v>1.1000000000000001</v>
      </c>
      <c r="H3495">
        <v>50.69</v>
      </c>
      <c r="I3495">
        <v>51.05</v>
      </c>
      <c r="J3495">
        <v>1</v>
      </c>
      <c r="K3495">
        <v>4.5</v>
      </c>
      <c r="L3495">
        <v>4.9000000000000004</v>
      </c>
      <c r="M3495">
        <v>47</v>
      </c>
      <c r="N3495" t="s">
        <v>41</v>
      </c>
      <c r="O3495">
        <v>0.95899999999999996</v>
      </c>
      <c r="P3495" t="s">
        <v>28</v>
      </c>
      <c r="Q3495" t="s">
        <v>29</v>
      </c>
      <c r="R3495">
        <v>4.83</v>
      </c>
      <c r="S3495">
        <v>3</v>
      </c>
      <c r="T3495">
        <v>0.36</v>
      </c>
      <c r="U3495">
        <v>0.4</v>
      </c>
      <c r="V3495" t="s">
        <v>262</v>
      </c>
      <c r="W3495" t="s">
        <v>31</v>
      </c>
      <c r="X3495">
        <v>1</v>
      </c>
      <c r="Y3495" t="str">
        <f>IF(tblRides[[#This Row],[supply_demand_ratio]]&lt;0.8,"Below 0.8",IF(tblRides[[#This Row],[supply_demand_ratio]]&lt;1,"Between 0.8-1.0",IF(tblRides[[#This Row],[supply_demand_ratio]]&lt;=1.2,"Between 1.0-1.2","Above 1.2")))</f>
        <v>Between 0.8-1.0</v>
      </c>
    </row>
    <row r="3496" spans="1:25" x14ac:dyDescent="0.3">
      <c r="A3496" t="s">
        <v>3551</v>
      </c>
      <c r="B3496" s="1">
        <v>46053.79791666667</v>
      </c>
      <c r="C3496" s="2">
        <v>46053</v>
      </c>
      <c r="D3496">
        <v>19</v>
      </c>
      <c r="E3496" t="s">
        <v>33</v>
      </c>
      <c r="F3496" t="s">
        <v>26</v>
      </c>
      <c r="G3496">
        <v>10.4</v>
      </c>
      <c r="H3496">
        <v>212.86</v>
      </c>
      <c r="I3496">
        <v>221.09</v>
      </c>
      <c r="J3496">
        <v>1.1000000000000001</v>
      </c>
      <c r="K3496">
        <v>7.6</v>
      </c>
      <c r="L3496">
        <v>5.5</v>
      </c>
      <c r="M3496">
        <v>77</v>
      </c>
      <c r="N3496" t="s">
        <v>27</v>
      </c>
      <c r="O3496">
        <v>0.78100000000000003</v>
      </c>
      <c r="P3496" t="s">
        <v>28</v>
      </c>
      <c r="Q3496" t="s">
        <v>29</v>
      </c>
      <c r="R3496">
        <v>4.4800000000000004</v>
      </c>
      <c r="S3496">
        <v>7</v>
      </c>
      <c r="T3496">
        <v>8.23</v>
      </c>
      <c r="U3496">
        <v>-2.1</v>
      </c>
      <c r="V3496" t="s">
        <v>262</v>
      </c>
      <c r="W3496" t="s">
        <v>45</v>
      </c>
      <c r="X3496">
        <v>1</v>
      </c>
      <c r="Y3496" t="str">
        <f>IF(tblRides[[#This Row],[supply_demand_ratio]]&lt;0.8,"Below 0.8",IF(tblRides[[#This Row],[supply_demand_ratio]]&lt;1,"Between 0.8-1.0",IF(tblRides[[#This Row],[supply_demand_ratio]]&lt;=1.2,"Between 1.0-1.2","Above 1.2")))</f>
        <v>Below 0.8</v>
      </c>
    </row>
    <row r="3497" spans="1:25" x14ac:dyDescent="0.3">
      <c r="A3497" t="s">
        <v>3552</v>
      </c>
      <c r="B3497" s="1">
        <v>46053.799305555556</v>
      </c>
      <c r="C3497" s="2">
        <v>46053</v>
      </c>
      <c r="D3497">
        <v>19</v>
      </c>
      <c r="E3497" t="s">
        <v>33</v>
      </c>
      <c r="F3497" t="s">
        <v>26</v>
      </c>
      <c r="G3497">
        <v>11</v>
      </c>
      <c r="H3497">
        <v>255.79</v>
      </c>
      <c r="J3497">
        <v>1.3</v>
      </c>
      <c r="K3497">
        <v>9.6999999999999993</v>
      </c>
      <c r="M3497">
        <v>69</v>
      </c>
      <c r="N3497" t="s">
        <v>72</v>
      </c>
      <c r="O3497">
        <v>0.624</v>
      </c>
      <c r="P3497" t="s">
        <v>82</v>
      </c>
      <c r="Q3497" t="s">
        <v>83</v>
      </c>
      <c r="R3497">
        <v>4.71</v>
      </c>
      <c r="S3497">
        <v>7</v>
      </c>
      <c r="V3497" t="s">
        <v>262</v>
      </c>
      <c r="W3497" t="s">
        <v>45</v>
      </c>
      <c r="X3497">
        <v>0</v>
      </c>
      <c r="Y3497" t="str">
        <f>IF(tblRides[[#This Row],[supply_demand_ratio]]&lt;0.8,"Below 0.8",IF(tblRides[[#This Row],[supply_demand_ratio]]&lt;1,"Between 0.8-1.0",IF(tblRides[[#This Row],[supply_demand_ratio]]&lt;=1.2,"Between 1.0-1.2","Above 1.2")))</f>
        <v>Below 0.8</v>
      </c>
    </row>
    <row r="3498" spans="1:25" x14ac:dyDescent="0.3">
      <c r="A3498" t="s">
        <v>3553</v>
      </c>
      <c r="B3498" s="1">
        <v>46053.802777777775</v>
      </c>
      <c r="C3498" s="2">
        <v>46053</v>
      </c>
      <c r="D3498">
        <v>19</v>
      </c>
      <c r="E3498" t="s">
        <v>25</v>
      </c>
      <c r="F3498" t="s">
        <v>34</v>
      </c>
      <c r="G3498">
        <v>4</v>
      </c>
      <c r="H3498">
        <v>118.08</v>
      </c>
      <c r="I3498">
        <v>121.52</v>
      </c>
      <c r="J3498">
        <v>1.2</v>
      </c>
      <c r="K3498">
        <v>10.6</v>
      </c>
      <c r="L3498">
        <v>12</v>
      </c>
      <c r="M3498">
        <v>106</v>
      </c>
      <c r="N3498" t="s">
        <v>27</v>
      </c>
      <c r="O3498">
        <v>0.753</v>
      </c>
      <c r="P3498" t="s">
        <v>28</v>
      </c>
      <c r="Q3498" t="s">
        <v>29</v>
      </c>
      <c r="R3498">
        <v>4.6100000000000003</v>
      </c>
      <c r="S3498">
        <v>0</v>
      </c>
      <c r="T3498">
        <v>3.44</v>
      </c>
      <c r="U3498">
        <v>1.4</v>
      </c>
      <c r="V3498" t="s">
        <v>262</v>
      </c>
      <c r="W3498" t="s">
        <v>77</v>
      </c>
      <c r="X3498">
        <v>1</v>
      </c>
      <c r="Y3498" t="str">
        <f>IF(tblRides[[#This Row],[supply_demand_ratio]]&lt;0.8,"Below 0.8",IF(tblRides[[#This Row],[supply_demand_ratio]]&lt;1,"Between 0.8-1.0",IF(tblRides[[#This Row],[supply_demand_ratio]]&lt;=1.2,"Between 1.0-1.2","Above 1.2")))</f>
        <v>Below 0.8</v>
      </c>
    </row>
    <row r="3499" spans="1:25" x14ac:dyDescent="0.3">
      <c r="A3499" t="s">
        <v>3554</v>
      </c>
      <c r="B3499" s="1">
        <v>46053.804166666669</v>
      </c>
      <c r="C3499" s="2">
        <v>46053</v>
      </c>
      <c r="D3499">
        <v>19</v>
      </c>
      <c r="E3499" t="s">
        <v>62</v>
      </c>
      <c r="F3499" t="s">
        <v>26</v>
      </c>
      <c r="G3499">
        <v>8.5</v>
      </c>
      <c r="H3499">
        <v>150.72999999999999</v>
      </c>
      <c r="I3499">
        <v>140.85</v>
      </c>
      <c r="J3499">
        <v>1</v>
      </c>
      <c r="K3499">
        <v>5.3</v>
      </c>
      <c r="L3499">
        <v>1</v>
      </c>
      <c r="M3499">
        <v>54</v>
      </c>
      <c r="N3499" t="s">
        <v>41</v>
      </c>
      <c r="O3499">
        <v>1.2929999999999999</v>
      </c>
      <c r="P3499" t="s">
        <v>28</v>
      </c>
      <c r="Q3499" t="s">
        <v>29</v>
      </c>
      <c r="R3499">
        <v>4.47</v>
      </c>
      <c r="S3499">
        <v>11</v>
      </c>
      <c r="T3499">
        <v>-9.8800000000000008</v>
      </c>
      <c r="U3499">
        <v>-4.3</v>
      </c>
      <c r="V3499" t="s">
        <v>262</v>
      </c>
      <c r="W3499" t="s">
        <v>45</v>
      </c>
      <c r="X3499">
        <v>1</v>
      </c>
      <c r="Y3499" t="str">
        <f>IF(tblRides[[#This Row],[supply_demand_ratio]]&lt;0.8,"Below 0.8",IF(tblRides[[#This Row],[supply_demand_ratio]]&lt;1,"Between 0.8-1.0",IF(tblRides[[#This Row],[supply_demand_ratio]]&lt;=1.2,"Between 1.0-1.2","Above 1.2")))</f>
        <v>Above 1.2</v>
      </c>
    </row>
    <row r="3500" spans="1:25" x14ac:dyDescent="0.3">
      <c r="A3500" t="s">
        <v>3555</v>
      </c>
      <c r="B3500" s="1">
        <v>46053.808333333334</v>
      </c>
      <c r="C3500" s="2">
        <v>46053</v>
      </c>
      <c r="D3500">
        <v>19</v>
      </c>
      <c r="E3500" t="s">
        <v>33</v>
      </c>
      <c r="F3500" t="s">
        <v>26</v>
      </c>
      <c r="G3500">
        <v>7</v>
      </c>
      <c r="H3500">
        <v>163.07</v>
      </c>
      <c r="I3500">
        <v>167.91</v>
      </c>
      <c r="J3500">
        <v>1.2</v>
      </c>
      <c r="K3500">
        <v>6</v>
      </c>
      <c r="L3500">
        <v>7.4</v>
      </c>
      <c r="M3500">
        <v>83</v>
      </c>
      <c r="N3500" t="s">
        <v>72</v>
      </c>
      <c r="O3500">
        <v>0.73499999999999999</v>
      </c>
      <c r="P3500" t="s">
        <v>28</v>
      </c>
      <c r="Q3500" t="s">
        <v>29</v>
      </c>
      <c r="R3500">
        <v>4.78</v>
      </c>
      <c r="S3500">
        <v>13</v>
      </c>
      <c r="T3500">
        <v>4.84</v>
      </c>
      <c r="U3500">
        <v>1.4</v>
      </c>
      <c r="V3500" t="s">
        <v>262</v>
      </c>
      <c r="W3500" t="s">
        <v>45</v>
      </c>
      <c r="X3500">
        <v>1</v>
      </c>
      <c r="Y3500" t="str">
        <f>IF(tblRides[[#This Row],[supply_demand_ratio]]&lt;0.8,"Below 0.8",IF(tblRides[[#This Row],[supply_demand_ratio]]&lt;1,"Between 0.8-1.0",IF(tblRides[[#This Row],[supply_demand_ratio]]&lt;=1.2,"Between 1.0-1.2","Above 1.2")))</f>
        <v>Below 0.8</v>
      </c>
    </row>
    <row r="3501" spans="1:25" x14ac:dyDescent="0.3">
      <c r="A3501" t="s">
        <v>3556</v>
      </c>
      <c r="B3501" s="1">
        <v>46053.8125</v>
      </c>
      <c r="C3501" s="2">
        <v>46053</v>
      </c>
      <c r="D3501">
        <v>19</v>
      </c>
      <c r="E3501" t="s">
        <v>25</v>
      </c>
      <c r="F3501" t="s">
        <v>26</v>
      </c>
      <c r="G3501">
        <v>11</v>
      </c>
      <c r="H3501">
        <v>331.46</v>
      </c>
      <c r="I3501">
        <v>344.08</v>
      </c>
      <c r="J3501">
        <v>1.5</v>
      </c>
      <c r="K3501">
        <v>10.199999999999999</v>
      </c>
      <c r="L3501">
        <v>9.3000000000000007</v>
      </c>
      <c r="M3501">
        <v>103</v>
      </c>
      <c r="N3501" t="s">
        <v>72</v>
      </c>
      <c r="O3501">
        <v>0.54300000000000004</v>
      </c>
      <c r="P3501" t="s">
        <v>28</v>
      </c>
      <c r="Q3501" t="s">
        <v>29</v>
      </c>
      <c r="R3501">
        <v>4.54</v>
      </c>
      <c r="S3501">
        <v>4</v>
      </c>
      <c r="T3501">
        <v>12.62</v>
      </c>
      <c r="U3501">
        <v>-0.9</v>
      </c>
      <c r="V3501" t="s">
        <v>262</v>
      </c>
      <c r="W3501" t="s">
        <v>77</v>
      </c>
      <c r="X3501">
        <v>1</v>
      </c>
      <c r="Y3501" t="str">
        <f>IF(tblRides[[#This Row],[supply_demand_ratio]]&lt;0.8,"Below 0.8",IF(tblRides[[#This Row],[supply_demand_ratio]]&lt;1,"Between 0.8-1.0",IF(tblRides[[#This Row],[supply_demand_ratio]]&lt;=1.2,"Between 1.0-1.2","Above 1.2")))</f>
        <v>Below 0.8</v>
      </c>
    </row>
    <row r="3502" spans="1:25" x14ac:dyDescent="0.3">
      <c r="A3502" t="s">
        <v>3557</v>
      </c>
      <c r="B3502" s="1">
        <v>46053.815972222219</v>
      </c>
      <c r="C3502" s="2">
        <v>46053</v>
      </c>
      <c r="D3502">
        <v>19</v>
      </c>
      <c r="E3502" t="s">
        <v>25</v>
      </c>
      <c r="F3502" t="s">
        <v>26</v>
      </c>
      <c r="G3502">
        <v>4.9000000000000004</v>
      </c>
      <c r="H3502">
        <v>158.57</v>
      </c>
      <c r="I3502">
        <v>154.52000000000001</v>
      </c>
      <c r="J3502">
        <v>1.3</v>
      </c>
      <c r="K3502">
        <v>10.8</v>
      </c>
      <c r="L3502">
        <v>9.3000000000000007</v>
      </c>
      <c r="M3502">
        <v>94</v>
      </c>
      <c r="N3502" t="s">
        <v>72</v>
      </c>
      <c r="O3502">
        <v>0.63500000000000001</v>
      </c>
      <c r="P3502" t="s">
        <v>28</v>
      </c>
      <c r="Q3502" t="s">
        <v>29</v>
      </c>
      <c r="R3502">
        <v>5</v>
      </c>
      <c r="S3502">
        <v>39</v>
      </c>
      <c r="T3502">
        <v>-4.05</v>
      </c>
      <c r="U3502">
        <v>-1.5</v>
      </c>
      <c r="V3502" t="s">
        <v>262</v>
      </c>
      <c r="W3502" t="s">
        <v>77</v>
      </c>
      <c r="X3502">
        <v>1</v>
      </c>
      <c r="Y3502" t="str">
        <f>IF(tblRides[[#This Row],[supply_demand_ratio]]&lt;0.8,"Below 0.8",IF(tblRides[[#This Row],[supply_demand_ratio]]&lt;1,"Between 0.8-1.0",IF(tblRides[[#This Row],[supply_demand_ratio]]&lt;=1.2,"Between 1.0-1.2","Above 1.2")))</f>
        <v>Below 0.8</v>
      </c>
    </row>
    <row r="3503" spans="1:25" x14ac:dyDescent="0.3">
      <c r="A3503" t="s">
        <v>3558</v>
      </c>
      <c r="B3503" s="1">
        <v>46053.815972222219</v>
      </c>
      <c r="C3503" s="2">
        <v>46053</v>
      </c>
      <c r="D3503">
        <v>19</v>
      </c>
      <c r="E3503" t="s">
        <v>36</v>
      </c>
      <c r="F3503" t="s">
        <v>26</v>
      </c>
      <c r="G3503">
        <v>1.6</v>
      </c>
      <c r="H3503">
        <v>68.62</v>
      </c>
      <c r="I3503">
        <v>69.14</v>
      </c>
      <c r="J3503">
        <v>1.1000000000000001</v>
      </c>
      <c r="K3503">
        <v>7.4</v>
      </c>
      <c r="L3503">
        <v>7.3</v>
      </c>
      <c r="M3503">
        <v>85</v>
      </c>
      <c r="N3503" t="s">
        <v>27</v>
      </c>
      <c r="O3503">
        <v>0.71699999999999997</v>
      </c>
      <c r="P3503" t="s">
        <v>28</v>
      </c>
      <c r="Q3503" t="s">
        <v>29</v>
      </c>
      <c r="R3503">
        <v>4.51</v>
      </c>
      <c r="S3503">
        <v>10</v>
      </c>
      <c r="T3503">
        <v>0.52</v>
      </c>
      <c r="U3503">
        <v>-0.1</v>
      </c>
      <c r="V3503" t="s">
        <v>262</v>
      </c>
      <c r="W3503" t="s">
        <v>45</v>
      </c>
      <c r="X3503">
        <v>1</v>
      </c>
      <c r="Y3503" t="str">
        <f>IF(tblRides[[#This Row],[supply_demand_ratio]]&lt;0.8,"Below 0.8",IF(tblRides[[#This Row],[supply_demand_ratio]]&lt;1,"Between 0.8-1.0",IF(tblRides[[#This Row],[supply_demand_ratio]]&lt;=1.2,"Between 1.0-1.2","Above 1.2")))</f>
        <v>Below 0.8</v>
      </c>
    </row>
    <row r="3504" spans="1:25" x14ac:dyDescent="0.3">
      <c r="A3504" t="s">
        <v>3559</v>
      </c>
      <c r="B3504" s="1">
        <v>46053.832638888889</v>
      </c>
      <c r="C3504" s="2">
        <v>46053</v>
      </c>
      <c r="D3504">
        <v>19</v>
      </c>
      <c r="E3504" t="s">
        <v>25</v>
      </c>
      <c r="F3504" t="s">
        <v>26</v>
      </c>
      <c r="G3504">
        <v>13.1</v>
      </c>
      <c r="H3504">
        <v>314.57</v>
      </c>
      <c r="I3504">
        <v>304.27999999999997</v>
      </c>
      <c r="J3504">
        <v>1.4</v>
      </c>
      <c r="K3504">
        <v>11.8</v>
      </c>
      <c r="L3504">
        <v>7.4</v>
      </c>
      <c r="M3504">
        <v>95</v>
      </c>
      <c r="N3504" t="s">
        <v>72</v>
      </c>
      <c r="O3504">
        <v>0.54300000000000004</v>
      </c>
      <c r="P3504" t="s">
        <v>28</v>
      </c>
      <c r="Q3504" t="s">
        <v>29</v>
      </c>
      <c r="R3504">
        <v>4.24</v>
      </c>
      <c r="S3504">
        <v>3</v>
      </c>
      <c r="T3504">
        <v>-10.29</v>
      </c>
      <c r="U3504">
        <v>-4.4000000000000004</v>
      </c>
      <c r="V3504" t="s">
        <v>262</v>
      </c>
      <c r="W3504" t="s">
        <v>77</v>
      </c>
      <c r="X3504">
        <v>1</v>
      </c>
      <c r="Y3504" t="str">
        <f>IF(tblRides[[#This Row],[supply_demand_ratio]]&lt;0.8,"Below 0.8",IF(tblRides[[#This Row],[supply_demand_ratio]]&lt;1,"Between 0.8-1.0",IF(tblRides[[#This Row],[supply_demand_ratio]]&lt;=1.2,"Between 1.0-1.2","Above 1.2")))</f>
        <v>Below 0.8</v>
      </c>
    </row>
    <row r="3505" spans="1:25" x14ac:dyDescent="0.3">
      <c r="A3505" t="s">
        <v>3560</v>
      </c>
      <c r="B3505" s="1">
        <v>46053.834027777775</v>
      </c>
      <c r="C3505" s="2">
        <v>46053</v>
      </c>
      <c r="D3505">
        <v>20</v>
      </c>
      <c r="E3505" t="s">
        <v>33</v>
      </c>
      <c r="F3505" t="s">
        <v>34</v>
      </c>
      <c r="G3505">
        <v>3.1</v>
      </c>
      <c r="H3505">
        <v>97.26</v>
      </c>
      <c r="I3505">
        <v>102.49</v>
      </c>
      <c r="J3505">
        <v>1.1000000000000001</v>
      </c>
      <c r="K3505">
        <v>8.1999999999999993</v>
      </c>
      <c r="L3505">
        <v>8.3000000000000007</v>
      </c>
      <c r="M3505">
        <v>72</v>
      </c>
      <c r="N3505" t="s">
        <v>27</v>
      </c>
      <c r="O3505">
        <v>0.84199999999999997</v>
      </c>
      <c r="P3505" t="s">
        <v>28</v>
      </c>
      <c r="Q3505" t="s">
        <v>29</v>
      </c>
      <c r="R3505">
        <v>4.76</v>
      </c>
      <c r="S3505">
        <v>0</v>
      </c>
      <c r="T3505">
        <v>5.23</v>
      </c>
      <c r="U3505">
        <v>0.1</v>
      </c>
      <c r="V3505" t="s">
        <v>262</v>
      </c>
      <c r="W3505" t="s">
        <v>45</v>
      </c>
      <c r="X3505">
        <v>1</v>
      </c>
      <c r="Y3505" t="str">
        <f>IF(tblRides[[#This Row],[supply_demand_ratio]]&lt;0.8,"Below 0.8",IF(tblRides[[#This Row],[supply_demand_ratio]]&lt;1,"Between 0.8-1.0",IF(tblRides[[#This Row],[supply_demand_ratio]]&lt;=1.2,"Between 1.0-1.2","Above 1.2")))</f>
        <v>Between 0.8-1.0</v>
      </c>
    </row>
    <row r="3506" spans="1:25" x14ac:dyDescent="0.3">
      <c r="A3506" t="s">
        <v>3561</v>
      </c>
      <c r="B3506" s="1">
        <v>46053.837500000001</v>
      </c>
      <c r="C3506" s="2">
        <v>46053</v>
      </c>
      <c r="D3506">
        <v>20</v>
      </c>
      <c r="E3506" t="s">
        <v>36</v>
      </c>
      <c r="F3506" t="s">
        <v>26</v>
      </c>
      <c r="G3506">
        <v>3.9</v>
      </c>
      <c r="H3506">
        <v>100.62</v>
      </c>
      <c r="I3506">
        <v>105.08</v>
      </c>
      <c r="J3506">
        <v>1</v>
      </c>
      <c r="K3506">
        <v>7.8</v>
      </c>
      <c r="L3506">
        <v>9.5</v>
      </c>
      <c r="M3506">
        <v>97</v>
      </c>
      <c r="N3506" t="s">
        <v>27</v>
      </c>
      <c r="O3506">
        <v>0.84599999999999997</v>
      </c>
      <c r="P3506" t="s">
        <v>28</v>
      </c>
      <c r="Q3506" t="s">
        <v>29</v>
      </c>
      <c r="R3506">
        <v>5</v>
      </c>
      <c r="S3506">
        <v>4</v>
      </c>
      <c r="T3506">
        <v>4.46</v>
      </c>
      <c r="U3506">
        <v>1.7</v>
      </c>
      <c r="V3506" t="s">
        <v>262</v>
      </c>
      <c r="W3506" t="s">
        <v>45</v>
      </c>
      <c r="X3506">
        <v>1</v>
      </c>
      <c r="Y3506" t="str">
        <f>IF(tblRides[[#This Row],[supply_demand_ratio]]&lt;0.8,"Below 0.8",IF(tblRides[[#This Row],[supply_demand_ratio]]&lt;1,"Between 0.8-1.0",IF(tblRides[[#This Row],[supply_demand_ratio]]&lt;=1.2,"Between 1.0-1.2","Above 1.2")))</f>
        <v>Between 0.8-1.0</v>
      </c>
    </row>
    <row r="3507" spans="1:25" x14ac:dyDescent="0.3">
      <c r="A3507" t="s">
        <v>3562</v>
      </c>
      <c r="B3507" s="1">
        <v>46053.838194444441</v>
      </c>
      <c r="C3507" s="2">
        <v>46053</v>
      </c>
      <c r="D3507">
        <v>20</v>
      </c>
      <c r="E3507" t="s">
        <v>25</v>
      </c>
      <c r="F3507" t="s">
        <v>26</v>
      </c>
      <c r="G3507">
        <v>4.5999999999999996</v>
      </c>
      <c r="H3507">
        <v>157.02000000000001</v>
      </c>
      <c r="I3507">
        <v>155.53</v>
      </c>
      <c r="J3507">
        <v>1.4</v>
      </c>
      <c r="K3507">
        <v>8.9</v>
      </c>
      <c r="L3507">
        <v>7.4</v>
      </c>
      <c r="M3507">
        <v>70</v>
      </c>
      <c r="N3507" t="s">
        <v>72</v>
      </c>
      <c r="O3507">
        <v>0.433</v>
      </c>
      <c r="P3507" t="s">
        <v>28</v>
      </c>
      <c r="Q3507" t="s">
        <v>29</v>
      </c>
      <c r="R3507">
        <v>4.75</v>
      </c>
      <c r="S3507">
        <v>9</v>
      </c>
      <c r="T3507">
        <v>-1.49</v>
      </c>
      <c r="U3507">
        <v>-1.5</v>
      </c>
      <c r="V3507" t="s">
        <v>262</v>
      </c>
      <c r="W3507" t="s">
        <v>45</v>
      </c>
      <c r="X3507">
        <v>1</v>
      </c>
      <c r="Y3507" t="str">
        <f>IF(tblRides[[#This Row],[supply_demand_ratio]]&lt;0.8,"Below 0.8",IF(tblRides[[#This Row],[supply_demand_ratio]]&lt;1,"Between 0.8-1.0",IF(tblRides[[#This Row],[supply_demand_ratio]]&lt;=1.2,"Between 1.0-1.2","Above 1.2")))</f>
        <v>Below 0.8</v>
      </c>
    </row>
    <row r="3508" spans="1:25" x14ac:dyDescent="0.3">
      <c r="A3508" t="s">
        <v>3563</v>
      </c>
      <c r="B3508" s="1">
        <v>46053.838194444441</v>
      </c>
      <c r="C3508" s="2">
        <v>46053</v>
      </c>
      <c r="D3508">
        <v>20</v>
      </c>
      <c r="E3508" t="s">
        <v>33</v>
      </c>
      <c r="F3508" t="s">
        <v>26</v>
      </c>
      <c r="G3508">
        <v>12</v>
      </c>
      <c r="H3508">
        <v>305.82</v>
      </c>
      <c r="I3508">
        <v>312.17</v>
      </c>
      <c r="J3508">
        <v>1.3</v>
      </c>
      <c r="K3508">
        <v>7.8</v>
      </c>
      <c r="L3508">
        <v>8</v>
      </c>
      <c r="M3508">
        <v>74</v>
      </c>
      <c r="N3508" t="s">
        <v>72</v>
      </c>
      <c r="O3508">
        <v>0.58399999999999996</v>
      </c>
      <c r="P3508" t="s">
        <v>28</v>
      </c>
      <c r="Q3508" t="s">
        <v>29</v>
      </c>
      <c r="R3508">
        <v>4.6100000000000003</v>
      </c>
      <c r="S3508">
        <v>5</v>
      </c>
      <c r="T3508">
        <v>6.35</v>
      </c>
      <c r="U3508">
        <v>0.2</v>
      </c>
      <c r="V3508" t="s">
        <v>262</v>
      </c>
      <c r="W3508" t="s">
        <v>45</v>
      </c>
      <c r="X3508">
        <v>1</v>
      </c>
      <c r="Y3508" t="str">
        <f>IF(tblRides[[#This Row],[supply_demand_ratio]]&lt;0.8,"Below 0.8",IF(tblRides[[#This Row],[supply_demand_ratio]]&lt;1,"Between 0.8-1.0",IF(tblRides[[#This Row],[supply_demand_ratio]]&lt;=1.2,"Between 1.0-1.2","Above 1.2")))</f>
        <v>Below 0.8</v>
      </c>
    </row>
    <row r="3509" spans="1:25" x14ac:dyDescent="0.3">
      <c r="A3509" t="s">
        <v>3564</v>
      </c>
      <c r="B3509" s="1">
        <v>46053.841666666667</v>
      </c>
      <c r="C3509" s="2">
        <v>46053</v>
      </c>
      <c r="D3509">
        <v>20</v>
      </c>
      <c r="E3509" t="s">
        <v>25</v>
      </c>
      <c r="F3509" t="s">
        <v>26</v>
      </c>
      <c r="G3509">
        <v>18.399999999999999</v>
      </c>
      <c r="H3509">
        <v>403.92</v>
      </c>
      <c r="I3509">
        <v>391.97</v>
      </c>
      <c r="J3509">
        <v>1.3</v>
      </c>
      <c r="K3509">
        <v>10.8</v>
      </c>
      <c r="L3509">
        <v>11.9</v>
      </c>
      <c r="M3509">
        <v>103</v>
      </c>
      <c r="N3509" t="s">
        <v>27</v>
      </c>
      <c r="O3509">
        <v>0.71699999999999997</v>
      </c>
      <c r="P3509" t="s">
        <v>28</v>
      </c>
      <c r="Q3509" t="s">
        <v>29</v>
      </c>
      <c r="R3509">
        <v>4.51</v>
      </c>
      <c r="S3509">
        <v>14</v>
      </c>
      <c r="T3509">
        <v>-11.95</v>
      </c>
      <c r="U3509">
        <v>1.1000000000000001</v>
      </c>
      <c r="V3509" t="s">
        <v>262</v>
      </c>
      <c r="W3509" t="s">
        <v>77</v>
      </c>
      <c r="X3509">
        <v>1</v>
      </c>
      <c r="Y3509" t="str">
        <f>IF(tblRides[[#This Row],[supply_demand_ratio]]&lt;0.8,"Below 0.8",IF(tblRides[[#This Row],[supply_demand_ratio]]&lt;1,"Between 0.8-1.0",IF(tblRides[[#This Row],[supply_demand_ratio]]&lt;=1.2,"Between 1.0-1.2","Above 1.2")))</f>
        <v>Below 0.8</v>
      </c>
    </row>
    <row r="3510" spans="1:25" x14ac:dyDescent="0.3">
      <c r="A3510" t="s">
        <v>3565</v>
      </c>
      <c r="B3510" s="1">
        <v>46053.843055555553</v>
      </c>
      <c r="C3510" s="2">
        <v>46053</v>
      </c>
      <c r="D3510">
        <v>20</v>
      </c>
      <c r="E3510" t="s">
        <v>62</v>
      </c>
      <c r="F3510" t="s">
        <v>26</v>
      </c>
      <c r="G3510">
        <v>4.2</v>
      </c>
      <c r="H3510">
        <v>102.14</v>
      </c>
      <c r="J3510">
        <v>1</v>
      </c>
      <c r="K3510">
        <v>3.4</v>
      </c>
      <c r="L3510">
        <v>5.6</v>
      </c>
      <c r="M3510">
        <v>63</v>
      </c>
      <c r="N3510" t="s">
        <v>41</v>
      </c>
      <c r="O3510">
        <v>1.49</v>
      </c>
      <c r="P3510" t="s">
        <v>37</v>
      </c>
      <c r="Q3510" t="s">
        <v>38</v>
      </c>
      <c r="R3510">
        <v>4.43</v>
      </c>
      <c r="S3510">
        <v>5</v>
      </c>
      <c r="U3510">
        <v>2.2000000000000002</v>
      </c>
      <c r="V3510" t="s">
        <v>262</v>
      </c>
      <c r="W3510" t="s">
        <v>31</v>
      </c>
      <c r="X3510">
        <v>0</v>
      </c>
      <c r="Y3510" t="str">
        <f>IF(tblRides[[#This Row],[supply_demand_ratio]]&lt;0.8,"Below 0.8",IF(tblRides[[#This Row],[supply_demand_ratio]]&lt;1,"Between 0.8-1.0",IF(tblRides[[#This Row],[supply_demand_ratio]]&lt;=1.2,"Between 1.0-1.2","Above 1.2")))</f>
        <v>Above 1.2</v>
      </c>
    </row>
    <row r="3511" spans="1:25" x14ac:dyDescent="0.3">
      <c r="A3511" t="s">
        <v>3566</v>
      </c>
      <c r="B3511" s="1">
        <v>46053.84375</v>
      </c>
      <c r="C3511" s="2">
        <v>46053</v>
      </c>
      <c r="D3511">
        <v>20</v>
      </c>
      <c r="E3511" t="s">
        <v>36</v>
      </c>
      <c r="F3511" t="s">
        <v>26</v>
      </c>
      <c r="G3511">
        <v>4.4000000000000004</v>
      </c>
      <c r="H3511">
        <v>136.86000000000001</v>
      </c>
      <c r="I3511">
        <v>140.47999999999999</v>
      </c>
      <c r="J3511">
        <v>1.3</v>
      </c>
      <c r="K3511">
        <v>8.4</v>
      </c>
      <c r="L3511">
        <v>11.2</v>
      </c>
      <c r="M3511">
        <v>94</v>
      </c>
      <c r="N3511" t="s">
        <v>72</v>
      </c>
      <c r="O3511">
        <v>0.70299999999999996</v>
      </c>
      <c r="P3511" t="s">
        <v>28</v>
      </c>
      <c r="Q3511" t="s">
        <v>29</v>
      </c>
      <c r="R3511">
        <v>4.5999999999999996</v>
      </c>
      <c r="S3511">
        <v>5</v>
      </c>
      <c r="T3511">
        <v>3.62</v>
      </c>
      <c r="U3511">
        <v>2.8</v>
      </c>
      <c r="V3511" t="s">
        <v>262</v>
      </c>
      <c r="W3511" t="s">
        <v>45</v>
      </c>
      <c r="X3511">
        <v>1</v>
      </c>
      <c r="Y3511" t="str">
        <f>IF(tblRides[[#This Row],[supply_demand_ratio]]&lt;0.8,"Below 0.8",IF(tblRides[[#This Row],[supply_demand_ratio]]&lt;1,"Between 0.8-1.0",IF(tblRides[[#This Row],[supply_demand_ratio]]&lt;=1.2,"Between 1.0-1.2","Above 1.2")))</f>
        <v>Below 0.8</v>
      </c>
    </row>
    <row r="3512" spans="1:25" x14ac:dyDescent="0.3">
      <c r="A3512" t="s">
        <v>3567</v>
      </c>
      <c r="B3512" s="1">
        <v>46053.854166666664</v>
      </c>
      <c r="C3512" s="2">
        <v>46053</v>
      </c>
      <c r="D3512">
        <v>20</v>
      </c>
      <c r="E3512" t="s">
        <v>25</v>
      </c>
      <c r="F3512" t="s">
        <v>26</v>
      </c>
      <c r="G3512">
        <v>6.8</v>
      </c>
      <c r="H3512">
        <v>179.19</v>
      </c>
      <c r="J3512">
        <v>1.3</v>
      </c>
      <c r="K3512">
        <v>8.4</v>
      </c>
      <c r="L3512">
        <v>7.5</v>
      </c>
      <c r="M3512">
        <v>103</v>
      </c>
      <c r="N3512" t="s">
        <v>72</v>
      </c>
      <c r="O3512">
        <v>0.68799999999999994</v>
      </c>
      <c r="P3512" t="s">
        <v>58</v>
      </c>
      <c r="Q3512" t="s">
        <v>59</v>
      </c>
      <c r="R3512">
        <v>4.51</v>
      </c>
      <c r="S3512">
        <v>6</v>
      </c>
      <c r="U3512">
        <v>-0.9</v>
      </c>
      <c r="V3512" t="s">
        <v>262</v>
      </c>
      <c r="W3512" t="s">
        <v>45</v>
      </c>
      <c r="X3512">
        <v>0</v>
      </c>
      <c r="Y3512" t="str">
        <f>IF(tblRides[[#This Row],[supply_demand_ratio]]&lt;0.8,"Below 0.8",IF(tblRides[[#This Row],[supply_demand_ratio]]&lt;1,"Between 0.8-1.0",IF(tblRides[[#This Row],[supply_demand_ratio]]&lt;=1.2,"Between 1.0-1.2","Above 1.2")))</f>
        <v>Below 0.8</v>
      </c>
    </row>
    <row r="3513" spans="1:25" x14ac:dyDescent="0.3">
      <c r="A3513" t="s">
        <v>3568</v>
      </c>
      <c r="B3513" s="1">
        <v>46053.89166666667</v>
      </c>
      <c r="C3513" s="2">
        <v>46053</v>
      </c>
      <c r="D3513">
        <v>21</v>
      </c>
      <c r="E3513" t="s">
        <v>33</v>
      </c>
      <c r="F3513" t="s">
        <v>26</v>
      </c>
      <c r="G3513">
        <v>2.4</v>
      </c>
      <c r="H3513">
        <v>78.73</v>
      </c>
      <c r="I3513">
        <v>75.62</v>
      </c>
      <c r="J3513">
        <v>1.1000000000000001</v>
      </c>
      <c r="K3513">
        <v>5.6</v>
      </c>
      <c r="L3513">
        <v>5.6</v>
      </c>
      <c r="M3513">
        <v>78</v>
      </c>
      <c r="N3513" t="s">
        <v>41</v>
      </c>
      <c r="O3513">
        <v>1.0209999999999999</v>
      </c>
      <c r="P3513" t="s">
        <v>28</v>
      </c>
      <c r="Q3513" t="s">
        <v>29</v>
      </c>
      <c r="R3513">
        <v>4.76</v>
      </c>
      <c r="S3513">
        <v>4</v>
      </c>
      <c r="T3513">
        <v>-3.11</v>
      </c>
      <c r="U3513">
        <v>0</v>
      </c>
      <c r="V3513" t="s">
        <v>262</v>
      </c>
      <c r="W3513" t="s">
        <v>45</v>
      </c>
      <c r="X3513">
        <v>1</v>
      </c>
      <c r="Y3513" t="str">
        <f>IF(tblRides[[#This Row],[supply_demand_ratio]]&lt;0.8,"Below 0.8",IF(tblRides[[#This Row],[supply_demand_ratio]]&lt;1,"Between 0.8-1.0",IF(tblRides[[#This Row],[supply_demand_ratio]]&lt;=1.2,"Between 1.0-1.2","Above 1.2")))</f>
        <v>Between 1.0-1.2</v>
      </c>
    </row>
    <row r="3514" spans="1:25" x14ac:dyDescent="0.3">
      <c r="A3514" t="s">
        <v>3569</v>
      </c>
      <c r="B3514" s="1">
        <v>46053.893055555556</v>
      </c>
      <c r="C3514" s="2">
        <v>46053</v>
      </c>
      <c r="D3514">
        <v>21</v>
      </c>
      <c r="E3514" t="s">
        <v>33</v>
      </c>
      <c r="F3514" t="s">
        <v>26</v>
      </c>
      <c r="G3514">
        <v>8.1999999999999993</v>
      </c>
      <c r="H3514">
        <v>180.31</v>
      </c>
      <c r="I3514">
        <v>179.24</v>
      </c>
      <c r="J3514">
        <v>1.2</v>
      </c>
      <c r="K3514">
        <v>3.4</v>
      </c>
      <c r="L3514">
        <v>1</v>
      </c>
      <c r="M3514">
        <v>100</v>
      </c>
      <c r="N3514" t="s">
        <v>27</v>
      </c>
      <c r="O3514">
        <v>0.92600000000000005</v>
      </c>
      <c r="P3514" t="s">
        <v>28</v>
      </c>
      <c r="Q3514" t="s">
        <v>29</v>
      </c>
      <c r="R3514">
        <v>4.6900000000000004</v>
      </c>
      <c r="S3514">
        <v>22</v>
      </c>
      <c r="T3514">
        <v>-1.07</v>
      </c>
      <c r="U3514">
        <v>-2.4</v>
      </c>
      <c r="V3514" t="s">
        <v>262</v>
      </c>
      <c r="W3514" t="s">
        <v>31</v>
      </c>
      <c r="X3514">
        <v>1</v>
      </c>
      <c r="Y3514" t="str">
        <f>IF(tblRides[[#This Row],[supply_demand_ratio]]&lt;0.8,"Below 0.8",IF(tblRides[[#This Row],[supply_demand_ratio]]&lt;1,"Between 0.8-1.0",IF(tblRides[[#This Row],[supply_demand_ratio]]&lt;=1.2,"Between 1.0-1.2","Above 1.2")))</f>
        <v>Between 0.8-1.0</v>
      </c>
    </row>
    <row r="3515" spans="1:25" x14ac:dyDescent="0.3">
      <c r="A3515" t="s">
        <v>3570</v>
      </c>
      <c r="B3515" s="1">
        <v>46053.895833333336</v>
      </c>
      <c r="C3515" s="2">
        <v>46053</v>
      </c>
      <c r="D3515">
        <v>21</v>
      </c>
      <c r="E3515" t="s">
        <v>62</v>
      </c>
      <c r="F3515" t="s">
        <v>34</v>
      </c>
      <c r="G3515">
        <v>8.3000000000000007</v>
      </c>
      <c r="H3515">
        <v>160.12</v>
      </c>
      <c r="I3515">
        <v>157.44999999999999</v>
      </c>
      <c r="J3515">
        <v>1</v>
      </c>
      <c r="K3515">
        <v>5</v>
      </c>
      <c r="L3515">
        <v>3.8</v>
      </c>
      <c r="M3515">
        <v>49</v>
      </c>
      <c r="N3515" t="s">
        <v>41</v>
      </c>
      <c r="O3515">
        <v>1.083</v>
      </c>
      <c r="P3515" t="s">
        <v>28</v>
      </c>
      <c r="Q3515" t="s">
        <v>29</v>
      </c>
      <c r="R3515">
        <v>4.7300000000000004</v>
      </c>
      <c r="S3515">
        <v>0</v>
      </c>
      <c r="T3515">
        <v>-2.67</v>
      </c>
      <c r="U3515">
        <v>-1.2</v>
      </c>
      <c r="V3515" t="s">
        <v>262</v>
      </c>
      <c r="W3515" t="s">
        <v>31</v>
      </c>
      <c r="X3515">
        <v>1</v>
      </c>
      <c r="Y3515" t="str">
        <f>IF(tblRides[[#This Row],[supply_demand_ratio]]&lt;0.8,"Below 0.8",IF(tblRides[[#This Row],[supply_demand_ratio]]&lt;1,"Between 0.8-1.0",IF(tblRides[[#This Row],[supply_demand_ratio]]&lt;=1.2,"Between 1.0-1.2","Above 1.2")))</f>
        <v>Between 1.0-1.2</v>
      </c>
    </row>
    <row r="3516" spans="1:25" x14ac:dyDescent="0.3">
      <c r="A3516" t="s">
        <v>3571</v>
      </c>
      <c r="B3516" s="1">
        <v>46053.901388888888</v>
      </c>
      <c r="C3516" s="2">
        <v>46053</v>
      </c>
      <c r="D3516">
        <v>21</v>
      </c>
      <c r="E3516" t="s">
        <v>43</v>
      </c>
      <c r="F3516" t="s">
        <v>26</v>
      </c>
      <c r="G3516">
        <v>6.9</v>
      </c>
      <c r="H3516">
        <v>131.15</v>
      </c>
      <c r="I3516">
        <v>121.13</v>
      </c>
      <c r="J3516">
        <v>1</v>
      </c>
      <c r="K3516">
        <v>3.7</v>
      </c>
      <c r="L3516">
        <v>8.4</v>
      </c>
      <c r="M3516">
        <v>72</v>
      </c>
      <c r="N3516" t="s">
        <v>27</v>
      </c>
      <c r="O3516">
        <v>1.288</v>
      </c>
      <c r="P3516" t="s">
        <v>28</v>
      </c>
      <c r="Q3516" t="s">
        <v>29</v>
      </c>
      <c r="R3516">
        <v>4.54</v>
      </c>
      <c r="S3516">
        <v>7</v>
      </c>
      <c r="T3516">
        <v>-10.02</v>
      </c>
      <c r="U3516">
        <v>4.7</v>
      </c>
      <c r="V3516" t="s">
        <v>262</v>
      </c>
      <c r="W3516" t="s">
        <v>31</v>
      </c>
      <c r="X3516">
        <v>1</v>
      </c>
      <c r="Y3516" t="str">
        <f>IF(tblRides[[#This Row],[supply_demand_ratio]]&lt;0.8,"Below 0.8",IF(tblRides[[#This Row],[supply_demand_ratio]]&lt;1,"Between 0.8-1.0",IF(tblRides[[#This Row],[supply_demand_ratio]]&lt;=1.2,"Between 1.0-1.2","Above 1.2")))</f>
        <v>Above 1.2</v>
      </c>
    </row>
    <row r="3517" spans="1:25" x14ac:dyDescent="0.3">
      <c r="A3517" t="s">
        <v>3572</v>
      </c>
      <c r="B3517" s="1">
        <v>46053.90625</v>
      </c>
      <c r="C3517" s="2">
        <v>46053</v>
      </c>
      <c r="D3517">
        <v>21</v>
      </c>
      <c r="E3517" t="s">
        <v>33</v>
      </c>
      <c r="F3517" t="s">
        <v>26</v>
      </c>
      <c r="G3517">
        <v>1.8</v>
      </c>
      <c r="H3517">
        <v>71.16</v>
      </c>
      <c r="J3517">
        <v>1</v>
      </c>
      <c r="K3517">
        <v>8</v>
      </c>
      <c r="L3517">
        <v>5.9</v>
      </c>
      <c r="M3517">
        <v>78</v>
      </c>
      <c r="N3517" t="s">
        <v>27</v>
      </c>
      <c r="O3517">
        <v>0.80900000000000005</v>
      </c>
      <c r="P3517" t="s">
        <v>58</v>
      </c>
      <c r="Q3517" t="s">
        <v>74</v>
      </c>
      <c r="R3517">
        <v>4.68</v>
      </c>
      <c r="S3517">
        <v>8</v>
      </c>
      <c r="U3517">
        <v>-2.1</v>
      </c>
      <c r="V3517" t="s">
        <v>262</v>
      </c>
      <c r="W3517" t="s">
        <v>45</v>
      </c>
      <c r="X3517">
        <v>0</v>
      </c>
      <c r="Y3517" t="str">
        <f>IF(tblRides[[#This Row],[supply_demand_ratio]]&lt;0.8,"Below 0.8",IF(tblRides[[#This Row],[supply_demand_ratio]]&lt;1,"Between 0.8-1.0",IF(tblRides[[#This Row],[supply_demand_ratio]]&lt;=1.2,"Between 1.0-1.2","Above 1.2")))</f>
        <v>Between 0.8-1.0</v>
      </c>
    </row>
    <row r="3518" spans="1:25" x14ac:dyDescent="0.3">
      <c r="A3518" t="s">
        <v>3573</v>
      </c>
      <c r="B3518" s="1">
        <v>46053.914583333331</v>
      </c>
      <c r="C3518" s="2">
        <v>46053</v>
      </c>
      <c r="D3518">
        <v>21</v>
      </c>
      <c r="E3518" t="s">
        <v>62</v>
      </c>
      <c r="F3518" t="s">
        <v>26</v>
      </c>
      <c r="G3518">
        <v>18</v>
      </c>
      <c r="H3518">
        <v>293.52999999999997</v>
      </c>
      <c r="J3518">
        <v>1</v>
      </c>
      <c r="K3518">
        <v>5.4</v>
      </c>
      <c r="L3518">
        <v>9.6999999999999993</v>
      </c>
      <c r="M3518">
        <v>58</v>
      </c>
      <c r="N3518" t="s">
        <v>27</v>
      </c>
      <c r="O3518">
        <v>1.046</v>
      </c>
      <c r="P3518" t="s">
        <v>37</v>
      </c>
      <c r="Q3518" t="s">
        <v>38</v>
      </c>
      <c r="R3518">
        <v>4.91</v>
      </c>
      <c r="S3518">
        <v>7</v>
      </c>
      <c r="U3518">
        <v>4.3</v>
      </c>
      <c r="V3518" t="s">
        <v>262</v>
      </c>
      <c r="W3518" t="s">
        <v>45</v>
      </c>
      <c r="X3518">
        <v>0</v>
      </c>
      <c r="Y3518" t="str">
        <f>IF(tblRides[[#This Row],[supply_demand_ratio]]&lt;0.8,"Below 0.8",IF(tblRides[[#This Row],[supply_demand_ratio]]&lt;1,"Between 0.8-1.0",IF(tblRides[[#This Row],[supply_demand_ratio]]&lt;=1.2,"Between 1.0-1.2","Above 1.2")))</f>
        <v>Between 1.0-1.2</v>
      </c>
    </row>
    <row r="3519" spans="1:25" x14ac:dyDescent="0.3">
      <c r="A3519" t="s">
        <v>3574</v>
      </c>
      <c r="B3519" s="1">
        <v>46053.933333333334</v>
      </c>
      <c r="C3519" s="2">
        <v>46053</v>
      </c>
      <c r="D3519">
        <v>22</v>
      </c>
      <c r="E3519" t="s">
        <v>25</v>
      </c>
      <c r="F3519" t="s">
        <v>26</v>
      </c>
      <c r="G3519">
        <v>8.6999999999999993</v>
      </c>
      <c r="H3519">
        <v>173.24</v>
      </c>
      <c r="J3519">
        <v>1.1000000000000001</v>
      </c>
      <c r="K3519">
        <v>8.8000000000000007</v>
      </c>
      <c r="L3519">
        <v>6.3</v>
      </c>
      <c r="M3519">
        <v>117</v>
      </c>
      <c r="N3519" t="s">
        <v>27</v>
      </c>
      <c r="O3519">
        <v>0.84899999999999998</v>
      </c>
      <c r="P3519" t="s">
        <v>58</v>
      </c>
      <c r="Q3519" t="s">
        <v>88</v>
      </c>
      <c r="R3519">
        <v>4.3600000000000003</v>
      </c>
      <c r="S3519">
        <v>19</v>
      </c>
      <c r="U3519">
        <v>-2.5</v>
      </c>
      <c r="V3519" t="s">
        <v>262</v>
      </c>
      <c r="W3519" t="s">
        <v>45</v>
      </c>
      <c r="X3519">
        <v>0</v>
      </c>
      <c r="Y3519" t="str">
        <f>IF(tblRides[[#This Row],[supply_demand_ratio]]&lt;0.8,"Below 0.8",IF(tblRides[[#This Row],[supply_demand_ratio]]&lt;1,"Between 0.8-1.0",IF(tblRides[[#This Row],[supply_demand_ratio]]&lt;=1.2,"Between 1.0-1.2","Above 1.2")))</f>
        <v>Between 0.8-1.0</v>
      </c>
    </row>
    <row r="3520" spans="1:25" x14ac:dyDescent="0.3">
      <c r="A3520" t="s">
        <v>3575</v>
      </c>
      <c r="B3520" s="1">
        <v>46053.943055555559</v>
      </c>
      <c r="C3520" s="2">
        <v>46053</v>
      </c>
      <c r="D3520">
        <v>22</v>
      </c>
      <c r="E3520" t="s">
        <v>33</v>
      </c>
      <c r="F3520" t="s">
        <v>26</v>
      </c>
      <c r="G3520">
        <v>16.399999999999999</v>
      </c>
      <c r="H3520">
        <v>353.64</v>
      </c>
      <c r="I3520">
        <v>371.69</v>
      </c>
      <c r="J3520">
        <v>1.1000000000000001</v>
      </c>
      <c r="K3520">
        <v>7.5</v>
      </c>
      <c r="L3520">
        <v>10.4</v>
      </c>
      <c r="M3520">
        <v>85</v>
      </c>
      <c r="N3520" t="s">
        <v>27</v>
      </c>
      <c r="O3520">
        <v>1.056</v>
      </c>
      <c r="P3520" t="s">
        <v>28</v>
      </c>
      <c r="Q3520" t="s">
        <v>29</v>
      </c>
      <c r="R3520">
        <v>4.55</v>
      </c>
      <c r="S3520">
        <v>2</v>
      </c>
      <c r="T3520">
        <v>18.05</v>
      </c>
      <c r="U3520">
        <v>2.9</v>
      </c>
      <c r="V3520" t="s">
        <v>262</v>
      </c>
      <c r="W3520" t="s">
        <v>45</v>
      </c>
      <c r="X3520">
        <v>1</v>
      </c>
      <c r="Y3520" t="str">
        <f>IF(tblRides[[#This Row],[supply_demand_ratio]]&lt;0.8,"Below 0.8",IF(tblRides[[#This Row],[supply_demand_ratio]]&lt;1,"Between 0.8-1.0",IF(tblRides[[#This Row],[supply_demand_ratio]]&lt;=1.2,"Between 1.0-1.2","Above 1.2")))</f>
        <v>Between 1.0-1.2</v>
      </c>
    </row>
    <row r="3521" spans="1:25" x14ac:dyDescent="0.3">
      <c r="A3521" t="s">
        <v>3576</v>
      </c>
      <c r="B3521" s="1">
        <v>46053.943055555559</v>
      </c>
      <c r="C3521" s="2">
        <v>46053</v>
      </c>
      <c r="D3521">
        <v>22</v>
      </c>
      <c r="E3521" t="s">
        <v>25</v>
      </c>
      <c r="F3521" t="s">
        <v>26</v>
      </c>
      <c r="G3521">
        <v>2</v>
      </c>
      <c r="H3521">
        <v>98.01</v>
      </c>
      <c r="J3521">
        <v>1.3</v>
      </c>
      <c r="K3521">
        <v>6</v>
      </c>
      <c r="L3521">
        <v>7.8</v>
      </c>
      <c r="M3521">
        <v>130</v>
      </c>
      <c r="N3521" t="s">
        <v>72</v>
      </c>
      <c r="O3521">
        <v>0.753</v>
      </c>
      <c r="P3521" t="s">
        <v>37</v>
      </c>
      <c r="Q3521" t="s">
        <v>38</v>
      </c>
      <c r="R3521">
        <v>4.66</v>
      </c>
      <c r="S3521">
        <v>13</v>
      </c>
      <c r="U3521">
        <v>1.8</v>
      </c>
      <c r="V3521" t="s">
        <v>262</v>
      </c>
      <c r="W3521" t="s">
        <v>45</v>
      </c>
      <c r="X3521">
        <v>0</v>
      </c>
      <c r="Y3521" t="str">
        <f>IF(tblRides[[#This Row],[supply_demand_ratio]]&lt;0.8,"Below 0.8",IF(tblRides[[#This Row],[supply_demand_ratio]]&lt;1,"Between 0.8-1.0",IF(tblRides[[#This Row],[supply_demand_ratio]]&lt;=1.2,"Between 1.0-1.2","Above 1.2")))</f>
        <v>Below 0.8</v>
      </c>
    </row>
    <row r="3522" spans="1:25" x14ac:dyDescent="0.3">
      <c r="A3522" t="s">
        <v>3577</v>
      </c>
      <c r="B3522" s="1">
        <v>46053.943055555559</v>
      </c>
      <c r="C3522" s="2">
        <v>46053</v>
      </c>
      <c r="D3522">
        <v>22</v>
      </c>
      <c r="E3522" t="s">
        <v>33</v>
      </c>
      <c r="F3522" t="s">
        <v>26</v>
      </c>
      <c r="G3522">
        <v>2.8</v>
      </c>
      <c r="H3522">
        <v>78.52</v>
      </c>
      <c r="I3522">
        <v>76.06</v>
      </c>
      <c r="J3522">
        <v>1</v>
      </c>
      <c r="K3522">
        <v>7.5</v>
      </c>
      <c r="L3522">
        <v>13.3</v>
      </c>
      <c r="M3522">
        <v>102</v>
      </c>
      <c r="N3522" t="s">
        <v>41</v>
      </c>
      <c r="O3522">
        <v>1.5289999999999999</v>
      </c>
      <c r="P3522" t="s">
        <v>28</v>
      </c>
      <c r="Q3522" t="s">
        <v>29</v>
      </c>
      <c r="R3522">
        <v>4.63</v>
      </c>
      <c r="S3522">
        <v>2</v>
      </c>
      <c r="T3522">
        <v>-2.46</v>
      </c>
      <c r="U3522">
        <v>5.8</v>
      </c>
      <c r="V3522" t="s">
        <v>262</v>
      </c>
      <c r="W3522" t="s">
        <v>45</v>
      </c>
      <c r="X3522">
        <v>1</v>
      </c>
      <c r="Y3522" t="str">
        <f>IF(tblRides[[#This Row],[supply_demand_ratio]]&lt;0.8,"Below 0.8",IF(tblRides[[#This Row],[supply_demand_ratio]]&lt;1,"Between 0.8-1.0",IF(tblRides[[#This Row],[supply_demand_ratio]]&lt;=1.2,"Between 1.0-1.2","Above 1.2")))</f>
        <v>Above 1.2</v>
      </c>
    </row>
    <row r="3523" spans="1:25" x14ac:dyDescent="0.3">
      <c r="A3523" t="s">
        <v>3578</v>
      </c>
      <c r="B3523" s="1">
        <v>46053.945138888892</v>
      </c>
      <c r="C3523" s="2">
        <v>46053</v>
      </c>
      <c r="D3523">
        <v>22</v>
      </c>
      <c r="E3523" t="s">
        <v>43</v>
      </c>
      <c r="F3523" t="s">
        <v>34</v>
      </c>
      <c r="G3523">
        <v>3.3</v>
      </c>
      <c r="H3523">
        <v>90.27</v>
      </c>
      <c r="I3523">
        <v>92.31</v>
      </c>
      <c r="J3523">
        <v>1</v>
      </c>
      <c r="K3523">
        <v>3.2</v>
      </c>
      <c r="L3523">
        <v>1</v>
      </c>
      <c r="M3523">
        <v>62</v>
      </c>
      <c r="N3523" t="s">
        <v>41</v>
      </c>
      <c r="O3523">
        <v>1.2649999999999999</v>
      </c>
      <c r="P3523" t="s">
        <v>28</v>
      </c>
      <c r="Q3523" t="s">
        <v>29</v>
      </c>
      <c r="R3523">
        <v>5</v>
      </c>
      <c r="S3523">
        <v>0</v>
      </c>
      <c r="T3523">
        <v>2.04</v>
      </c>
      <c r="U3523">
        <v>-2.2000000000000002</v>
      </c>
      <c r="V3523" t="s">
        <v>262</v>
      </c>
      <c r="W3523" t="s">
        <v>31</v>
      </c>
      <c r="X3523">
        <v>1</v>
      </c>
      <c r="Y3523" t="str">
        <f>IF(tblRides[[#This Row],[supply_demand_ratio]]&lt;0.8,"Below 0.8",IF(tblRides[[#This Row],[supply_demand_ratio]]&lt;1,"Between 0.8-1.0",IF(tblRides[[#This Row],[supply_demand_ratio]]&lt;=1.2,"Between 1.0-1.2","Above 1.2")))</f>
        <v>Above 1.2</v>
      </c>
    </row>
    <row r="3524" spans="1:25" x14ac:dyDescent="0.3">
      <c r="A3524" t="s">
        <v>3579</v>
      </c>
      <c r="B3524" s="1">
        <v>46053.958333333336</v>
      </c>
      <c r="C3524" s="2">
        <v>46053</v>
      </c>
      <c r="D3524">
        <v>23</v>
      </c>
      <c r="E3524" t="s">
        <v>62</v>
      </c>
      <c r="F3524" t="s">
        <v>26</v>
      </c>
      <c r="G3524">
        <v>18.600000000000001</v>
      </c>
      <c r="H3524">
        <v>335.65</v>
      </c>
      <c r="J3524">
        <v>1</v>
      </c>
      <c r="K3524">
        <v>7.1</v>
      </c>
      <c r="L3524">
        <v>5.5</v>
      </c>
      <c r="M3524">
        <v>59</v>
      </c>
      <c r="N3524" t="s">
        <v>41</v>
      </c>
      <c r="O3524">
        <v>1.5349999999999999</v>
      </c>
      <c r="P3524" t="s">
        <v>58</v>
      </c>
      <c r="Q3524" t="s">
        <v>88</v>
      </c>
      <c r="R3524">
        <v>4.3899999999999997</v>
      </c>
      <c r="S3524">
        <v>2</v>
      </c>
      <c r="U3524">
        <v>-1.6</v>
      </c>
      <c r="V3524" t="s">
        <v>262</v>
      </c>
      <c r="W3524" t="s">
        <v>45</v>
      </c>
      <c r="X3524">
        <v>0</v>
      </c>
      <c r="Y3524" t="str">
        <f>IF(tblRides[[#This Row],[supply_demand_ratio]]&lt;0.8,"Below 0.8",IF(tblRides[[#This Row],[supply_demand_ratio]]&lt;1,"Between 0.8-1.0",IF(tblRides[[#This Row],[supply_demand_ratio]]&lt;=1.2,"Between 1.0-1.2","Above 1.2")))</f>
        <v>Above 1.2</v>
      </c>
    </row>
    <row r="3525" spans="1:25" x14ac:dyDescent="0.3">
      <c r="A3525" t="s">
        <v>3580</v>
      </c>
      <c r="B3525" s="1">
        <v>46053.963194444441</v>
      </c>
      <c r="C3525" s="2">
        <v>46053</v>
      </c>
      <c r="D3525">
        <v>23</v>
      </c>
      <c r="E3525" t="s">
        <v>43</v>
      </c>
      <c r="F3525" t="s">
        <v>34</v>
      </c>
      <c r="G3525">
        <v>6.6</v>
      </c>
      <c r="H3525">
        <v>136.81</v>
      </c>
      <c r="J3525">
        <v>1</v>
      </c>
      <c r="K3525">
        <v>2</v>
      </c>
      <c r="L3525">
        <v>7.8</v>
      </c>
      <c r="M3525">
        <v>64</v>
      </c>
      <c r="N3525" t="s">
        <v>41</v>
      </c>
      <c r="O3525">
        <v>1.3939999999999999</v>
      </c>
      <c r="P3525" t="s">
        <v>58</v>
      </c>
      <c r="Q3525" t="s">
        <v>74</v>
      </c>
      <c r="R3525">
        <v>4.13</v>
      </c>
      <c r="S3525">
        <v>0</v>
      </c>
      <c r="U3525">
        <v>5.8</v>
      </c>
      <c r="V3525" t="s">
        <v>262</v>
      </c>
      <c r="W3525" t="s">
        <v>31</v>
      </c>
      <c r="X3525">
        <v>0</v>
      </c>
      <c r="Y3525" t="str">
        <f>IF(tblRides[[#This Row],[supply_demand_ratio]]&lt;0.8,"Below 0.8",IF(tblRides[[#This Row],[supply_demand_ratio]]&lt;1,"Between 0.8-1.0",IF(tblRides[[#This Row],[supply_demand_ratio]]&lt;=1.2,"Between 1.0-1.2","Above 1.2")))</f>
        <v>Above 1.2</v>
      </c>
    </row>
    <row r="3526" spans="1:25" x14ac:dyDescent="0.3">
      <c r="A3526" t="s">
        <v>3581</v>
      </c>
      <c r="B3526" s="1">
        <v>46053.96597222222</v>
      </c>
      <c r="C3526" s="2">
        <v>46053</v>
      </c>
      <c r="D3526">
        <v>23</v>
      </c>
      <c r="E3526" t="s">
        <v>25</v>
      </c>
      <c r="F3526" t="s">
        <v>26</v>
      </c>
      <c r="G3526">
        <v>5.6</v>
      </c>
      <c r="H3526">
        <v>128.47</v>
      </c>
      <c r="I3526">
        <v>125.77</v>
      </c>
      <c r="J3526">
        <v>1</v>
      </c>
      <c r="K3526">
        <v>7.4</v>
      </c>
      <c r="L3526">
        <v>8.5</v>
      </c>
      <c r="M3526">
        <v>125</v>
      </c>
      <c r="N3526" t="s">
        <v>27</v>
      </c>
      <c r="O3526">
        <v>1.1259999999999999</v>
      </c>
      <c r="P3526" t="s">
        <v>28</v>
      </c>
      <c r="Q3526" t="s">
        <v>29</v>
      </c>
      <c r="R3526">
        <v>4.95</v>
      </c>
      <c r="S3526">
        <v>4</v>
      </c>
      <c r="T3526">
        <v>-2.7</v>
      </c>
      <c r="U3526">
        <v>1.1000000000000001</v>
      </c>
      <c r="V3526" t="s">
        <v>262</v>
      </c>
      <c r="W3526" t="s">
        <v>45</v>
      </c>
      <c r="X3526">
        <v>1</v>
      </c>
      <c r="Y3526" t="str">
        <f>IF(tblRides[[#This Row],[supply_demand_ratio]]&lt;0.8,"Below 0.8",IF(tblRides[[#This Row],[supply_demand_ratio]]&lt;1,"Between 0.8-1.0",IF(tblRides[[#This Row],[supply_demand_ratio]]&lt;=1.2,"Between 1.0-1.2","Above 1.2")))</f>
        <v>Between 1.0-1.2</v>
      </c>
    </row>
    <row r="3527" spans="1:25" x14ac:dyDescent="0.3">
      <c r="A3527" t="s">
        <v>3582</v>
      </c>
      <c r="B3527" s="1">
        <v>46053.972222222219</v>
      </c>
      <c r="C3527" s="2">
        <v>46053</v>
      </c>
      <c r="D3527">
        <v>23</v>
      </c>
      <c r="E3527" t="s">
        <v>36</v>
      </c>
      <c r="F3527" t="s">
        <v>26</v>
      </c>
      <c r="G3527">
        <v>0.7</v>
      </c>
      <c r="H3527">
        <v>50.7</v>
      </c>
      <c r="I3527">
        <v>48.16</v>
      </c>
      <c r="J3527">
        <v>1</v>
      </c>
      <c r="K3527">
        <v>2.8</v>
      </c>
      <c r="L3527">
        <v>5.2</v>
      </c>
      <c r="M3527">
        <v>101</v>
      </c>
      <c r="N3527" t="s">
        <v>27</v>
      </c>
      <c r="O3527">
        <v>1.0429999999999999</v>
      </c>
      <c r="P3527" t="s">
        <v>28</v>
      </c>
      <c r="Q3527" t="s">
        <v>29</v>
      </c>
      <c r="R3527">
        <v>4.42</v>
      </c>
      <c r="S3527">
        <v>38</v>
      </c>
      <c r="T3527">
        <v>-2.54</v>
      </c>
      <c r="U3527">
        <v>2.4</v>
      </c>
      <c r="V3527" t="s">
        <v>262</v>
      </c>
      <c r="W3527" t="s">
        <v>31</v>
      </c>
      <c r="X3527">
        <v>1</v>
      </c>
      <c r="Y3527" t="str">
        <f>IF(tblRides[[#This Row],[supply_demand_ratio]]&lt;0.8,"Below 0.8",IF(tblRides[[#This Row],[supply_demand_ratio]]&lt;1,"Between 0.8-1.0",IF(tblRides[[#This Row],[supply_demand_ratio]]&lt;=1.2,"Between 1.0-1.2","Above 1.2")))</f>
        <v>Between 1.0-1.2</v>
      </c>
    </row>
    <row r="3528" spans="1:25" x14ac:dyDescent="0.3">
      <c r="A3528" t="s">
        <v>3583</v>
      </c>
      <c r="B3528" s="1">
        <v>46053.982638888891</v>
      </c>
      <c r="C3528" s="2">
        <v>46053</v>
      </c>
      <c r="D3528">
        <v>23</v>
      </c>
      <c r="E3528" t="s">
        <v>36</v>
      </c>
      <c r="F3528" t="s">
        <v>34</v>
      </c>
      <c r="G3528">
        <v>4.3</v>
      </c>
      <c r="H3528">
        <v>134.28</v>
      </c>
      <c r="I3528">
        <v>128.38999999999999</v>
      </c>
      <c r="J3528">
        <v>1.3</v>
      </c>
      <c r="K3528">
        <v>5.8</v>
      </c>
      <c r="L3528">
        <v>4.2</v>
      </c>
      <c r="M3528">
        <v>84</v>
      </c>
      <c r="N3528" t="s">
        <v>27</v>
      </c>
      <c r="O3528">
        <v>0.65500000000000003</v>
      </c>
      <c r="P3528" t="s">
        <v>28</v>
      </c>
      <c r="Q3528" t="s">
        <v>29</v>
      </c>
      <c r="R3528">
        <v>4.5599999999999996</v>
      </c>
      <c r="S3528">
        <v>0</v>
      </c>
      <c r="T3528">
        <v>-5.89</v>
      </c>
      <c r="U3528">
        <v>-1.6</v>
      </c>
      <c r="V3528" t="s">
        <v>262</v>
      </c>
      <c r="W3528" t="s">
        <v>45</v>
      </c>
      <c r="X3528">
        <v>1</v>
      </c>
      <c r="Y3528" t="str">
        <f>IF(tblRides[[#This Row],[supply_demand_ratio]]&lt;0.8,"Below 0.8",IF(tblRides[[#This Row],[supply_demand_ratio]]&lt;1,"Between 0.8-1.0",IF(tblRides[[#This Row],[supply_demand_ratio]]&lt;=1.2,"Between 1.0-1.2","Above 1.2")))</f>
        <v>Below 0.8</v>
      </c>
    </row>
    <row r="3529" spans="1:25" x14ac:dyDescent="0.3">
      <c r="A3529" t="s">
        <v>3584</v>
      </c>
      <c r="B3529" s="1">
        <v>46053.989583333336</v>
      </c>
      <c r="C3529" s="2">
        <v>46053</v>
      </c>
      <c r="D3529">
        <v>23</v>
      </c>
      <c r="E3529" t="s">
        <v>36</v>
      </c>
      <c r="F3529" t="s">
        <v>26</v>
      </c>
      <c r="G3529">
        <v>5</v>
      </c>
      <c r="H3529">
        <v>124.21</v>
      </c>
      <c r="I3529">
        <v>124.6</v>
      </c>
      <c r="J3529">
        <v>1.1000000000000001</v>
      </c>
      <c r="K3529">
        <v>6.1</v>
      </c>
      <c r="L3529">
        <v>3.8</v>
      </c>
      <c r="M3529">
        <v>93</v>
      </c>
      <c r="N3529" t="s">
        <v>72</v>
      </c>
      <c r="O3529">
        <v>0.69099999999999995</v>
      </c>
      <c r="P3529" t="s">
        <v>28</v>
      </c>
      <c r="Q3529" t="s">
        <v>29</v>
      </c>
      <c r="R3529">
        <v>4.78</v>
      </c>
      <c r="S3529">
        <v>11</v>
      </c>
      <c r="T3529">
        <v>0.39</v>
      </c>
      <c r="U3529">
        <v>-2.2999999999999998</v>
      </c>
      <c r="V3529" t="s">
        <v>262</v>
      </c>
      <c r="W3529" t="s">
        <v>45</v>
      </c>
      <c r="X3529">
        <v>1</v>
      </c>
      <c r="Y3529" t="str">
        <f>IF(tblRides[[#This Row],[supply_demand_ratio]]&lt;0.8,"Below 0.8",IF(tblRides[[#This Row],[supply_demand_ratio]]&lt;1,"Between 0.8-1.0",IF(tblRides[[#This Row],[supply_demand_ratio]]&lt;=1.2,"Between 1.0-1.2","Above 1.2")))</f>
        <v>Below 0.8</v>
      </c>
    </row>
    <row r="3530" spans="1:25" x14ac:dyDescent="0.3">
      <c r="A3530" t="s">
        <v>3585</v>
      </c>
      <c r="B3530" s="1">
        <v>46054.011805555558</v>
      </c>
      <c r="C3530" s="2">
        <v>46054</v>
      </c>
      <c r="D3530">
        <v>0</v>
      </c>
      <c r="E3530" t="s">
        <v>36</v>
      </c>
      <c r="F3530" t="s">
        <v>26</v>
      </c>
      <c r="G3530">
        <v>7.1</v>
      </c>
      <c r="H3530">
        <v>154.04</v>
      </c>
      <c r="J3530">
        <v>1</v>
      </c>
      <c r="K3530">
        <v>3</v>
      </c>
      <c r="L3530">
        <v>7.4</v>
      </c>
      <c r="M3530">
        <v>113</v>
      </c>
      <c r="N3530" t="s">
        <v>41</v>
      </c>
      <c r="O3530">
        <v>1.3380000000000001</v>
      </c>
      <c r="P3530" t="s">
        <v>58</v>
      </c>
      <c r="Q3530" t="s">
        <v>59</v>
      </c>
      <c r="R3530">
        <v>4.97</v>
      </c>
      <c r="S3530">
        <v>2</v>
      </c>
      <c r="U3530">
        <v>4.4000000000000004</v>
      </c>
      <c r="V3530" t="s">
        <v>374</v>
      </c>
      <c r="W3530" t="s">
        <v>31</v>
      </c>
      <c r="X3530">
        <v>0</v>
      </c>
      <c r="Y3530" t="str">
        <f>IF(tblRides[[#This Row],[supply_demand_ratio]]&lt;0.8,"Below 0.8",IF(tblRides[[#This Row],[supply_demand_ratio]]&lt;1,"Between 0.8-1.0",IF(tblRides[[#This Row],[supply_demand_ratio]]&lt;=1.2,"Between 1.0-1.2","Above 1.2")))</f>
        <v>Above 1.2</v>
      </c>
    </row>
    <row r="3531" spans="1:25" x14ac:dyDescent="0.3">
      <c r="A3531" t="s">
        <v>3586</v>
      </c>
      <c r="B3531" s="1">
        <v>46054.017361111109</v>
      </c>
      <c r="C3531" s="2">
        <v>46054</v>
      </c>
      <c r="D3531">
        <v>0</v>
      </c>
      <c r="E3531" t="s">
        <v>25</v>
      </c>
      <c r="F3531" t="s">
        <v>34</v>
      </c>
      <c r="G3531">
        <v>18.8</v>
      </c>
      <c r="H3531">
        <v>365.71</v>
      </c>
      <c r="I3531">
        <v>368.57</v>
      </c>
      <c r="J3531">
        <v>1</v>
      </c>
      <c r="K3531">
        <v>7.1</v>
      </c>
      <c r="L3531">
        <v>7.7</v>
      </c>
      <c r="M3531">
        <v>114</v>
      </c>
      <c r="N3531" t="s">
        <v>41</v>
      </c>
      <c r="O3531">
        <v>1.228</v>
      </c>
      <c r="P3531" t="s">
        <v>28</v>
      </c>
      <c r="Q3531" t="s">
        <v>29</v>
      </c>
      <c r="R3531">
        <v>4.58</v>
      </c>
      <c r="S3531">
        <v>0</v>
      </c>
      <c r="T3531">
        <v>2.86</v>
      </c>
      <c r="U3531">
        <v>0.6</v>
      </c>
      <c r="V3531" t="s">
        <v>374</v>
      </c>
      <c r="W3531" t="s">
        <v>45</v>
      </c>
      <c r="X3531">
        <v>1</v>
      </c>
      <c r="Y3531" t="str">
        <f>IF(tblRides[[#This Row],[supply_demand_ratio]]&lt;0.8,"Below 0.8",IF(tblRides[[#This Row],[supply_demand_ratio]]&lt;1,"Between 0.8-1.0",IF(tblRides[[#This Row],[supply_demand_ratio]]&lt;=1.2,"Between 1.0-1.2","Above 1.2")))</f>
        <v>Above 1.2</v>
      </c>
    </row>
    <row r="3532" spans="1:25" x14ac:dyDescent="0.3">
      <c r="A3532" t="s">
        <v>3587</v>
      </c>
      <c r="B3532" s="1">
        <v>46054.02847222222</v>
      </c>
      <c r="C3532" s="2">
        <v>46054</v>
      </c>
      <c r="D3532">
        <v>0</v>
      </c>
      <c r="E3532" t="s">
        <v>33</v>
      </c>
      <c r="F3532" t="s">
        <v>26</v>
      </c>
      <c r="G3532">
        <v>14.3</v>
      </c>
      <c r="H3532">
        <v>341.66</v>
      </c>
      <c r="I3532">
        <v>352.74</v>
      </c>
      <c r="J3532">
        <v>1.2</v>
      </c>
      <c r="K3532">
        <v>2</v>
      </c>
      <c r="L3532">
        <v>12.5</v>
      </c>
      <c r="M3532">
        <v>96</v>
      </c>
      <c r="N3532" t="s">
        <v>41</v>
      </c>
      <c r="O3532">
        <v>2.0289999999999999</v>
      </c>
      <c r="P3532" t="s">
        <v>28</v>
      </c>
      <c r="Q3532" t="s">
        <v>29</v>
      </c>
      <c r="R3532">
        <v>4.59</v>
      </c>
      <c r="S3532">
        <v>38</v>
      </c>
      <c r="T3532">
        <v>11.08</v>
      </c>
      <c r="U3532">
        <v>10.5</v>
      </c>
      <c r="V3532" t="s">
        <v>374</v>
      </c>
      <c r="W3532" t="s">
        <v>31</v>
      </c>
      <c r="X3532">
        <v>1</v>
      </c>
      <c r="Y3532" t="str">
        <f>IF(tblRides[[#This Row],[supply_demand_ratio]]&lt;0.8,"Below 0.8",IF(tblRides[[#This Row],[supply_demand_ratio]]&lt;1,"Between 0.8-1.0",IF(tblRides[[#This Row],[supply_demand_ratio]]&lt;=1.2,"Between 1.0-1.2","Above 1.2")))</f>
        <v>Above 1.2</v>
      </c>
    </row>
    <row r="3533" spans="1:25" x14ac:dyDescent="0.3">
      <c r="A3533" t="s">
        <v>3588</v>
      </c>
      <c r="B3533" s="1">
        <v>46054.034722222219</v>
      </c>
      <c r="C3533" s="2">
        <v>46054</v>
      </c>
      <c r="D3533">
        <v>0</v>
      </c>
      <c r="E3533" t="s">
        <v>25</v>
      </c>
      <c r="F3533" t="s">
        <v>26</v>
      </c>
      <c r="G3533">
        <v>4.7</v>
      </c>
      <c r="H3533">
        <v>115.24</v>
      </c>
      <c r="J3533">
        <v>1</v>
      </c>
      <c r="K3533">
        <v>5.5</v>
      </c>
      <c r="L3533">
        <v>6.8</v>
      </c>
      <c r="M3533">
        <v>121</v>
      </c>
      <c r="N3533" t="s">
        <v>27</v>
      </c>
      <c r="O3533">
        <v>0.98399999999999999</v>
      </c>
      <c r="P3533" t="s">
        <v>58</v>
      </c>
      <c r="Q3533" t="s">
        <v>59</v>
      </c>
      <c r="R3533">
        <v>4.47</v>
      </c>
      <c r="S3533">
        <v>18</v>
      </c>
      <c r="U3533">
        <v>1.3</v>
      </c>
      <c r="V3533" t="s">
        <v>374</v>
      </c>
      <c r="W3533" t="s">
        <v>45</v>
      </c>
      <c r="X3533">
        <v>0</v>
      </c>
      <c r="Y3533" t="str">
        <f>IF(tblRides[[#This Row],[supply_demand_ratio]]&lt;0.8,"Below 0.8",IF(tblRides[[#This Row],[supply_demand_ratio]]&lt;1,"Between 0.8-1.0",IF(tblRides[[#This Row],[supply_demand_ratio]]&lt;=1.2,"Between 1.0-1.2","Above 1.2")))</f>
        <v>Between 0.8-1.0</v>
      </c>
    </row>
    <row r="3534" spans="1:25" x14ac:dyDescent="0.3">
      <c r="A3534" t="s">
        <v>3589</v>
      </c>
      <c r="B3534" s="1">
        <v>46054.037499999999</v>
      </c>
      <c r="C3534" s="2">
        <v>46054</v>
      </c>
      <c r="D3534">
        <v>0</v>
      </c>
      <c r="E3534" t="s">
        <v>25</v>
      </c>
      <c r="F3534" t="s">
        <v>34</v>
      </c>
      <c r="G3534">
        <v>2.7</v>
      </c>
      <c r="H3534">
        <v>83.12</v>
      </c>
      <c r="I3534">
        <v>80.63</v>
      </c>
      <c r="J3534">
        <v>1</v>
      </c>
      <c r="K3534">
        <v>5.9</v>
      </c>
      <c r="L3534">
        <v>9.1</v>
      </c>
      <c r="M3534">
        <v>118</v>
      </c>
      <c r="N3534" t="s">
        <v>27</v>
      </c>
      <c r="O3534">
        <v>0.95199999999999996</v>
      </c>
      <c r="P3534" t="s">
        <v>28</v>
      </c>
      <c r="Q3534" t="s">
        <v>29</v>
      </c>
      <c r="R3534">
        <v>4.72</v>
      </c>
      <c r="S3534">
        <v>0</v>
      </c>
      <c r="T3534">
        <v>-2.4900000000000002</v>
      </c>
      <c r="U3534">
        <v>3.2</v>
      </c>
      <c r="V3534" t="s">
        <v>374</v>
      </c>
      <c r="W3534" t="s">
        <v>45</v>
      </c>
      <c r="X3534">
        <v>1</v>
      </c>
      <c r="Y3534" t="str">
        <f>IF(tblRides[[#This Row],[supply_demand_ratio]]&lt;0.8,"Below 0.8",IF(tblRides[[#This Row],[supply_demand_ratio]]&lt;1,"Between 0.8-1.0",IF(tblRides[[#This Row],[supply_demand_ratio]]&lt;=1.2,"Between 1.0-1.2","Above 1.2")))</f>
        <v>Between 0.8-1.0</v>
      </c>
    </row>
    <row r="3535" spans="1:25" x14ac:dyDescent="0.3">
      <c r="A3535" t="s">
        <v>3590</v>
      </c>
      <c r="B3535" s="1">
        <v>46054.049305555556</v>
      </c>
      <c r="C3535" s="2">
        <v>46054</v>
      </c>
      <c r="D3535">
        <v>1</v>
      </c>
      <c r="E3535" t="s">
        <v>62</v>
      </c>
      <c r="F3535" t="s">
        <v>26</v>
      </c>
      <c r="G3535">
        <v>4.7</v>
      </c>
      <c r="H3535">
        <v>109.47</v>
      </c>
      <c r="I3535">
        <v>110.02</v>
      </c>
      <c r="J3535">
        <v>1</v>
      </c>
      <c r="K3535">
        <v>2</v>
      </c>
      <c r="L3535">
        <v>6</v>
      </c>
      <c r="M3535">
        <v>58</v>
      </c>
      <c r="N3535" t="s">
        <v>41</v>
      </c>
      <c r="O3535">
        <v>2.2000000000000002</v>
      </c>
      <c r="P3535" t="s">
        <v>28</v>
      </c>
      <c r="Q3535" t="s">
        <v>29</v>
      </c>
      <c r="R3535">
        <v>5</v>
      </c>
      <c r="S3535">
        <v>5</v>
      </c>
      <c r="T3535">
        <v>0.55000000000000004</v>
      </c>
      <c r="U3535">
        <v>4</v>
      </c>
      <c r="V3535" t="s">
        <v>374</v>
      </c>
      <c r="W3535" t="s">
        <v>31</v>
      </c>
      <c r="X3535">
        <v>1</v>
      </c>
      <c r="Y3535" t="str">
        <f>IF(tblRides[[#This Row],[supply_demand_ratio]]&lt;0.8,"Below 0.8",IF(tblRides[[#This Row],[supply_demand_ratio]]&lt;1,"Between 0.8-1.0",IF(tblRides[[#This Row],[supply_demand_ratio]]&lt;=1.2,"Between 1.0-1.2","Above 1.2")))</f>
        <v>Above 1.2</v>
      </c>
    </row>
    <row r="3536" spans="1:25" x14ac:dyDescent="0.3">
      <c r="A3536" t="s">
        <v>3591</v>
      </c>
      <c r="B3536" s="1">
        <v>46054.074999999997</v>
      </c>
      <c r="C3536" s="2">
        <v>46054</v>
      </c>
      <c r="D3536">
        <v>1</v>
      </c>
      <c r="E3536" t="s">
        <v>36</v>
      </c>
      <c r="F3536" t="s">
        <v>26</v>
      </c>
      <c r="G3536">
        <v>6.1</v>
      </c>
      <c r="H3536">
        <v>116.99</v>
      </c>
      <c r="I3536">
        <v>120.15</v>
      </c>
      <c r="J3536">
        <v>1</v>
      </c>
      <c r="K3536">
        <v>3.3</v>
      </c>
      <c r="L3536">
        <v>5.6</v>
      </c>
      <c r="M3536">
        <v>127</v>
      </c>
      <c r="N3536" t="s">
        <v>41</v>
      </c>
      <c r="O3536">
        <v>2.2000000000000002</v>
      </c>
      <c r="P3536" t="s">
        <v>28</v>
      </c>
      <c r="Q3536" t="s">
        <v>29</v>
      </c>
      <c r="R3536">
        <v>4.59</v>
      </c>
      <c r="S3536">
        <v>8</v>
      </c>
      <c r="T3536">
        <v>3.16</v>
      </c>
      <c r="U3536">
        <v>2.2999999999999998</v>
      </c>
      <c r="V3536" t="s">
        <v>374</v>
      </c>
      <c r="W3536" t="s">
        <v>31</v>
      </c>
      <c r="X3536">
        <v>1</v>
      </c>
      <c r="Y3536" t="str">
        <f>IF(tblRides[[#This Row],[supply_demand_ratio]]&lt;0.8,"Below 0.8",IF(tblRides[[#This Row],[supply_demand_ratio]]&lt;1,"Between 0.8-1.0",IF(tblRides[[#This Row],[supply_demand_ratio]]&lt;=1.2,"Between 1.0-1.2","Above 1.2")))</f>
        <v>Above 1.2</v>
      </c>
    </row>
    <row r="3537" spans="1:25" x14ac:dyDescent="0.3">
      <c r="A3537" t="s">
        <v>3592</v>
      </c>
      <c r="B3537" s="1">
        <v>46054.084027777775</v>
      </c>
      <c r="C3537" s="2">
        <v>46054</v>
      </c>
      <c r="D3537">
        <v>2</v>
      </c>
      <c r="E3537" t="s">
        <v>25</v>
      </c>
      <c r="F3537" t="s">
        <v>34</v>
      </c>
      <c r="G3537">
        <v>8.5</v>
      </c>
      <c r="H3537">
        <v>186.07</v>
      </c>
      <c r="I3537">
        <v>183</v>
      </c>
      <c r="J3537">
        <v>1</v>
      </c>
      <c r="K3537">
        <v>2.1</v>
      </c>
      <c r="L3537">
        <v>5.3</v>
      </c>
      <c r="M3537">
        <v>133</v>
      </c>
      <c r="N3537" t="s">
        <v>27</v>
      </c>
      <c r="O3537">
        <v>1.2090000000000001</v>
      </c>
      <c r="P3537" t="s">
        <v>28</v>
      </c>
      <c r="Q3537" t="s">
        <v>29</v>
      </c>
      <c r="R3537">
        <v>4.54</v>
      </c>
      <c r="S3537">
        <v>0</v>
      </c>
      <c r="T3537">
        <v>-3.07</v>
      </c>
      <c r="U3537">
        <v>3.2</v>
      </c>
      <c r="V3537" t="s">
        <v>374</v>
      </c>
      <c r="W3537" t="s">
        <v>31</v>
      </c>
      <c r="X3537">
        <v>1</v>
      </c>
      <c r="Y3537" t="str">
        <f>IF(tblRides[[#This Row],[supply_demand_ratio]]&lt;0.8,"Below 0.8",IF(tblRides[[#This Row],[supply_demand_ratio]]&lt;1,"Between 0.8-1.0",IF(tblRides[[#This Row],[supply_demand_ratio]]&lt;=1.2,"Between 1.0-1.2","Above 1.2")))</f>
        <v>Above 1.2</v>
      </c>
    </row>
    <row r="3538" spans="1:25" x14ac:dyDescent="0.3">
      <c r="A3538" t="s">
        <v>3593</v>
      </c>
      <c r="B3538" s="1">
        <v>46054.092361111114</v>
      </c>
      <c r="C3538" s="2">
        <v>46054</v>
      </c>
      <c r="D3538">
        <v>2</v>
      </c>
      <c r="E3538" t="s">
        <v>25</v>
      </c>
      <c r="F3538" t="s">
        <v>26</v>
      </c>
      <c r="G3538">
        <v>0.7</v>
      </c>
      <c r="H3538">
        <v>50.88</v>
      </c>
      <c r="I3538">
        <v>48.54</v>
      </c>
      <c r="J3538">
        <v>1</v>
      </c>
      <c r="K3538">
        <v>3.5</v>
      </c>
      <c r="L3538">
        <v>8.3000000000000007</v>
      </c>
      <c r="M3538">
        <v>144</v>
      </c>
      <c r="N3538" t="s">
        <v>27</v>
      </c>
      <c r="O3538">
        <v>1.2849999999999999</v>
      </c>
      <c r="P3538" t="s">
        <v>28</v>
      </c>
      <c r="Q3538" t="s">
        <v>29</v>
      </c>
      <c r="R3538">
        <v>4.6900000000000004</v>
      </c>
      <c r="S3538">
        <v>93</v>
      </c>
      <c r="T3538">
        <v>-2.34</v>
      </c>
      <c r="U3538">
        <v>4.8</v>
      </c>
      <c r="V3538" t="s">
        <v>374</v>
      </c>
      <c r="W3538" t="s">
        <v>31</v>
      </c>
      <c r="X3538">
        <v>1</v>
      </c>
      <c r="Y3538" t="str">
        <f>IF(tblRides[[#This Row],[supply_demand_ratio]]&lt;0.8,"Below 0.8",IF(tblRides[[#This Row],[supply_demand_ratio]]&lt;1,"Between 0.8-1.0",IF(tblRides[[#This Row],[supply_demand_ratio]]&lt;=1.2,"Between 1.0-1.2","Above 1.2")))</f>
        <v>Above 1.2</v>
      </c>
    </row>
    <row r="3539" spans="1:25" x14ac:dyDescent="0.3">
      <c r="A3539" t="s">
        <v>3594</v>
      </c>
      <c r="B3539" s="1">
        <v>46054.097916666666</v>
      </c>
      <c r="C3539" s="2">
        <v>46054</v>
      </c>
      <c r="D3539">
        <v>2</v>
      </c>
      <c r="E3539" t="s">
        <v>62</v>
      </c>
      <c r="F3539" t="s">
        <v>26</v>
      </c>
      <c r="G3539">
        <v>4.7</v>
      </c>
      <c r="H3539">
        <v>106.1</v>
      </c>
      <c r="I3539">
        <v>110.61</v>
      </c>
      <c r="J3539">
        <v>1.1000000000000001</v>
      </c>
      <c r="K3539">
        <v>6.1</v>
      </c>
      <c r="L3539">
        <v>6.8</v>
      </c>
      <c r="M3539">
        <v>63</v>
      </c>
      <c r="N3539" t="s">
        <v>41</v>
      </c>
      <c r="O3539">
        <v>2.2000000000000002</v>
      </c>
      <c r="P3539" t="s">
        <v>28</v>
      </c>
      <c r="Q3539" t="s">
        <v>29</v>
      </c>
      <c r="R3539">
        <v>4.83</v>
      </c>
      <c r="S3539">
        <v>5</v>
      </c>
      <c r="T3539">
        <v>4.51</v>
      </c>
      <c r="U3539">
        <v>0.7</v>
      </c>
      <c r="V3539" t="s">
        <v>374</v>
      </c>
      <c r="W3539" t="s">
        <v>45</v>
      </c>
      <c r="X3539">
        <v>1</v>
      </c>
      <c r="Y3539" t="str">
        <f>IF(tblRides[[#This Row],[supply_demand_ratio]]&lt;0.8,"Below 0.8",IF(tblRides[[#This Row],[supply_demand_ratio]]&lt;1,"Between 0.8-1.0",IF(tblRides[[#This Row],[supply_demand_ratio]]&lt;=1.2,"Between 1.0-1.2","Above 1.2")))</f>
        <v>Above 1.2</v>
      </c>
    </row>
    <row r="3540" spans="1:25" x14ac:dyDescent="0.3">
      <c r="A3540" t="s">
        <v>3595</v>
      </c>
      <c r="B3540" s="1">
        <v>46054.11041666667</v>
      </c>
      <c r="C3540" s="2">
        <v>46054</v>
      </c>
      <c r="D3540">
        <v>2</v>
      </c>
      <c r="E3540" t="s">
        <v>25</v>
      </c>
      <c r="F3540" t="s">
        <v>26</v>
      </c>
      <c r="G3540">
        <v>5</v>
      </c>
      <c r="H3540">
        <v>116.04</v>
      </c>
      <c r="I3540">
        <v>113.87</v>
      </c>
      <c r="J3540">
        <v>1.1000000000000001</v>
      </c>
      <c r="K3540">
        <v>3.4</v>
      </c>
      <c r="L3540">
        <v>2.5</v>
      </c>
      <c r="M3540">
        <v>108</v>
      </c>
      <c r="N3540" t="s">
        <v>27</v>
      </c>
      <c r="O3540">
        <v>1.0069999999999999</v>
      </c>
      <c r="P3540" t="s">
        <v>28</v>
      </c>
      <c r="Q3540" t="s">
        <v>29</v>
      </c>
      <c r="R3540">
        <v>4.88</v>
      </c>
      <c r="S3540">
        <v>7</v>
      </c>
      <c r="T3540">
        <v>-2.17</v>
      </c>
      <c r="U3540">
        <v>-0.9</v>
      </c>
      <c r="V3540" t="s">
        <v>374</v>
      </c>
      <c r="W3540" t="s">
        <v>31</v>
      </c>
      <c r="X3540">
        <v>1</v>
      </c>
      <c r="Y3540" t="str">
        <f>IF(tblRides[[#This Row],[supply_demand_ratio]]&lt;0.8,"Below 0.8",IF(tblRides[[#This Row],[supply_demand_ratio]]&lt;1,"Between 0.8-1.0",IF(tblRides[[#This Row],[supply_demand_ratio]]&lt;=1.2,"Between 1.0-1.2","Above 1.2")))</f>
        <v>Between 1.0-1.2</v>
      </c>
    </row>
    <row r="3541" spans="1:25" x14ac:dyDescent="0.3">
      <c r="A3541" t="s">
        <v>3596</v>
      </c>
      <c r="B3541" s="1">
        <v>46054.115277777775</v>
      </c>
      <c r="C3541" s="2">
        <v>46054</v>
      </c>
      <c r="D3541">
        <v>2</v>
      </c>
      <c r="E3541" t="s">
        <v>25</v>
      </c>
      <c r="F3541" t="s">
        <v>34</v>
      </c>
      <c r="G3541">
        <v>4.5999999999999996</v>
      </c>
      <c r="H3541">
        <v>116.27</v>
      </c>
      <c r="I3541">
        <v>120.97</v>
      </c>
      <c r="J3541">
        <v>1</v>
      </c>
      <c r="K3541">
        <v>4.8</v>
      </c>
      <c r="L3541">
        <v>8.6</v>
      </c>
      <c r="M3541">
        <v>118</v>
      </c>
      <c r="N3541" t="s">
        <v>27</v>
      </c>
      <c r="O3541">
        <v>1.1359999999999999</v>
      </c>
      <c r="P3541" t="s">
        <v>28</v>
      </c>
      <c r="Q3541" t="s">
        <v>29</v>
      </c>
      <c r="R3541">
        <v>4.68</v>
      </c>
      <c r="S3541">
        <v>0</v>
      </c>
      <c r="T3541">
        <v>4.7</v>
      </c>
      <c r="U3541">
        <v>3.8</v>
      </c>
      <c r="V3541" t="s">
        <v>374</v>
      </c>
      <c r="W3541" t="s">
        <v>31</v>
      </c>
      <c r="X3541">
        <v>1</v>
      </c>
      <c r="Y3541" t="str">
        <f>IF(tblRides[[#This Row],[supply_demand_ratio]]&lt;0.8,"Below 0.8",IF(tblRides[[#This Row],[supply_demand_ratio]]&lt;1,"Between 0.8-1.0",IF(tblRides[[#This Row],[supply_demand_ratio]]&lt;=1.2,"Between 1.0-1.2","Above 1.2")))</f>
        <v>Between 1.0-1.2</v>
      </c>
    </row>
    <row r="3542" spans="1:25" x14ac:dyDescent="0.3">
      <c r="A3542" t="s">
        <v>3597</v>
      </c>
      <c r="B3542" s="1">
        <v>46054.126388888886</v>
      </c>
      <c r="C3542" s="2">
        <v>46054</v>
      </c>
      <c r="D3542">
        <v>3</v>
      </c>
      <c r="E3542" t="s">
        <v>25</v>
      </c>
      <c r="F3542" t="s">
        <v>26</v>
      </c>
      <c r="G3542">
        <v>18.7</v>
      </c>
      <c r="H3542">
        <v>301.97000000000003</v>
      </c>
      <c r="I3542">
        <v>309.02999999999997</v>
      </c>
      <c r="J3542">
        <v>1</v>
      </c>
      <c r="K3542">
        <v>4</v>
      </c>
      <c r="L3542">
        <v>9.6999999999999993</v>
      </c>
      <c r="M3542">
        <v>133</v>
      </c>
      <c r="N3542" t="s">
        <v>27</v>
      </c>
      <c r="O3542">
        <v>1.228</v>
      </c>
      <c r="P3542" t="s">
        <v>28</v>
      </c>
      <c r="Q3542" t="s">
        <v>29</v>
      </c>
      <c r="R3542">
        <v>5</v>
      </c>
      <c r="S3542">
        <v>9</v>
      </c>
      <c r="T3542">
        <v>7.06</v>
      </c>
      <c r="U3542">
        <v>5.7</v>
      </c>
      <c r="V3542" t="s">
        <v>374</v>
      </c>
      <c r="W3542" t="s">
        <v>31</v>
      </c>
      <c r="X3542">
        <v>1</v>
      </c>
      <c r="Y3542" t="str">
        <f>IF(tblRides[[#This Row],[supply_demand_ratio]]&lt;0.8,"Below 0.8",IF(tblRides[[#This Row],[supply_demand_ratio]]&lt;1,"Between 0.8-1.0",IF(tblRides[[#This Row],[supply_demand_ratio]]&lt;=1.2,"Between 1.0-1.2","Above 1.2")))</f>
        <v>Above 1.2</v>
      </c>
    </row>
    <row r="3543" spans="1:25" x14ac:dyDescent="0.3">
      <c r="A3543" t="s">
        <v>3598</v>
      </c>
      <c r="B3543" s="1">
        <v>46054.126388888886</v>
      </c>
      <c r="C3543" s="2">
        <v>46054</v>
      </c>
      <c r="D3543">
        <v>3</v>
      </c>
      <c r="E3543" t="s">
        <v>25</v>
      </c>
      <c r="F3543" t="s">
        <v>26</v>
      </c>
      <c r="G3543">
        <v>5.2</v>
      </c>
      <c r="H3543">
        <v>117.63</v>
      </c>
      <c r="I3543">
        <v>115.91</v>
      </c>
      <c r="J3543">
        <v>1</v>
      </c>
      <c r="K3543">
        <v>8.4</v>
      </c>
      <c r="L3543">
        <v>7.1</v>
      </c>
      <c r="M3543">
        <v>134</v>
      </c>
      <c r="N3543" t="s">
        <v>41</v>
      </c>
      <c r="O3543">
        <v>1.4350000000000001</v>
      </c>
      <c r="P3543" t="s">
        <v>28</v>
      </c>
      <c r="Q3543" t="s">
        <v>29</v>
      </c>
      <c r="R3543">
        <v>4.84</v>
      </c>
      <c r="S3543">
        <v>29</v>
      </c>
      <c r="T3543">
        <v>-1.72</v>
      </c>
      <c r="U3543">
        <v>-1.3</v>
      </c>
      <c r="V3543" t="s">
        <v>374</v>
      </c>
      <c r="W3543" t="s">
        <v>45</v>
      </c>
      <c r="X3543">
        <v>1</v>
      </c>
      <c r="Y3543" t="str">
        <f>IF(tblRides[[#This Row],[supply_demand_ratio]]&lt;0.8,"Below 0.8",IF(tblRides[[#This Row],[supply_demand_ratio]]&lt;1,"Between 0.8-1.0",IF(tblRides[[#This Row],[supply_demand_ratio]]&lt;=1.2,"Between 1.0-1.2","Above 1.2")))</f>
        <v>Above 1.2</v>
      </c>
    </row>
    <row r="3544" spans="1:25" x14ac:dyDescent="0.3">
      <c r="A3544" t="s">
        <v>3599</v>
      </c>
      <c r="B3544" s="1">
        <v>46054.13958333333</v>
      </c>
      <c r="C3544" s="2">
        <v>46054</v>
      </c>
      <c r="D3544">
        <v>3</v>
      </c>
      <c r="E3544" t="s">
        <v>43</v>
      </c>
      <c r="F3544" t="s">
        <v>26</v>
      </c>
      <c r="G3544">
        <v>5.8</v>
      </c>
      <c r="H3544">
        <v>117.7</v>
      </c>
      <c r="J3544">
        <v>1</v>
      </c>
      <c r="K3544">
        <v>4.5</v>
      </c>
      <c r="M3544">
        <v>67</v>
      </c>
      <c r="N3544" t="s">
        <v>41</v>
      </c>
      <c r="O3544">
        <v>1.806</v>
      </c>
      <c r="P3544" t="s">
        <v>82</v>
      </c>
      <c r="Q3544" t="s">
        <v>83</v>
      </c>
      <c r="R3544">
        <v>4.72</v>
      </c>
      <c r="S3544">
        <v>8</v>
      </c>
      <c r="V3544" t="s">
        <v>374</v>
      </c>
      <c r="W3544" t="s">
        <v>31</v>
      </c>
      <c r="X3544">
        <v>0</v>
      </c>
      <c r="Y3544" t="str">
        <f>IF(tblRides[[#This Row],[supply_demand_ratio]]&lt;0.8,"Below 0.8",IF(tblRides[[#This Row],[supply_demand_ratio]]&lt;1,"Between 0.8-1.0",IF(tblRides[[#This Row],[supply_demand_ratio]]&lt;=1.2,"Between 1.0-1.2","Above 1.2")))</f>
        <v>Above 1.2</v>
      </c>
    </row>
    <row r="3545" spans="1:25" x14ac:dyDescent="0.3">
      <c r="A3545" t="s">
        <v>3600</v>
      </c>
      <c r="B3545" s="1">
        <v>46054.145138888889</v>
      </c>
      <c r="C3545" s="2">
        <v>46054</v>
      </c>
      <c r="D3545">
        <v>3</v>
      </c>
      <c r="E3545" t="s">
        <v>62</v>
      </c>
      <c r="F3545" t="s">
        <v>26</v>
      </c>
      <c r="G3545">
        <v>17.3</v>
      </c>
      <c r="H3545">
        <v>332.02</v>
      </c>
      <c r="I3545">
        <v>332.03</v>
      </c>
      <c r="J3545">
        <v>1</v>
      </c>
      <c r="K3545">
        <v>2.4</v>
      </c>
      <c r="L3545">
        <v>1</v>
      </c>
      <c r="M3545">
        <v>58</v>
      </c>
      <c r="N3545" t="s">
        <v>41</v>
      </c>
      <c r="O3545">
        <v>2.2000000000000002</v>
      </c>
      <c r="P3545" t="s">
        <v>28</v>
      </c>
      <c r="Q3545" t="s">
        <v>29</v>
      </c>
      <c r="R3545">
        <v>4.71</v>
      </c>
      <c r="S3545">
        <v>6</v>
      </c>
      <c r="T3545">
        <v>0.01</v>
      </c>
      <c r="U3545">
        <v>-1.4</v>
      </c>
      <c r="V3545" t="s">
        <v>374</v>
      </c>
      <c r="W3545" t="s">
        <v>31</v>
      </c>
      <c r="X3545">
        <v>1</v>
      </c>
      <c r="Y3545" t="str">
        <f>IF(tblRides[[#This Row],[supply_demand_ratio]]&lt;0.8,"Below 0.8",IF(tblRides[[#This Row],[supply_demand_ratio]]&lt;1,"Between 0.8-1.0",IF(tblRides[[#This Row],[supply_demand_ratio]]&lt;=1.2,"Between 1.0-1.2","Above 1.2")))</f>
        <v>Above 1.2</v>
      </c>
    </row>
    <row r="3546" spans="1:25" x14ac:dyDescent="0.3">
      <c r="A3546" t="s">
        <v>3601</v>
      </c>
      <c r="B3546" s="1">
        <v>46054.148611111108</v>
      </c>
      <c r="C3546" s="2">
        <v>46054</v>
      </c>
      <c r="D3546">
        <v>3</v>
      </c>
      <c r="E3546" t="s">
        <v>43</v>
      </c>
      <c r="F3546" t="s">
        <v>26</v>
      </c>
      <c r="G3546">
        <v>14.1</v>
      </c>
      <c r="H3546">
        <v>284.43</v>
      </c>
      <c r="I3546">
        <v>259.97000000000003</v>
      </c>
      <c r="J3546">
        <v>1</v>
      </c>
      <c r="K3546">
        <v>4.7</v>
      </c>
      <c r="L3546">
        <v>5.7</v>
      </c>
      <c r="M3546">
        <v>67</v>
      </c>
      <c r="N3546" t="s">
        <v>41</v>
      </c>
      <c r="O3546">
        <v>2.1869999999999998</v>
      </c>
      <c r="P3546" t="s">
        <v>28</v>
      </c>
      <c r="Q3546" t="s">
        <v>29</v>
      </c>
      <c r="R3546">
        <v>4.3</v>
      </c>
      <c r="S3546">
        <v>3</v>
      </c>
      <c r="T3546">
        <v>-24.46</v>
      </c>
      <c r="U3546">
        <v>1</v>
      </c>
      <c r="V3546" t="s">
        <v>374</v>
      </c>
      <c r="W3546" t="s">
        <v>31</v>
      </c>
      <c r="X3546">
        <v>1</v>
      </c>
      <c r="Y3546" t="str">
        <f>IF(tblRides[[#This Row],[supply_demand_ratio]]&lt;0.8,"Below 0.8",IF(tblRides[[#This Row],[supply_demand_ratio]]&lt;1,"Between 0.8-1.0",IF(tblRides[[#This Row],[supply_demand_ratio]]&lt;=1.2,"Between 1.0-1.2","Above 1.2")))</f>
        <v>Above 1.2</v>
      </c>
    </row>
    <row r="3547" spans="1:25" x14ac:dyDescent="0.3">
      <c r="A3547" t="s">
        <v>3602</v>
      </c>
      <c r="B3547" s="1">
        <v>46054.155555555553</v>
      </c>
      <c r="C3547" s="2">
        <v>46054</v>
      </c>
      <c r="D3547">
        <v>3</v>
      </c>
      <c r="E3547" t="s">
        <v>33</v>
      </c>
      <c r="F3547" t="s">
        <v>26</v>
      </c>
      <c r="G3547">
        <v>12.8</v>
      </c>
      <c r="H3547">
        <v>296.60000000000002</v>
      </c>
      <c r="I3547">
        <v>314.52</v>
      </c>
      <c r="J3547">
        <v>1.3</v>
      </c>
      <c r="K3547">
        <v>5.7</v>
      </c>
      <c r="L3547">
        <v>1.9</v>
      </c>
      <c r="M3547">
        <v>99</v>
      </c>
      <c r="N3547" t="s">
        <v>41</v>
      </c>
      <c r="O3547">
        <v>2.137</v>
      </c>
      <c r="P3547" t="s">
        <v>28</v>
      </c>
      <c r="Q3547" t="s">
        <v>29</v>
      </c>
      <c r="R3547">
        <v>4.5999999999999996</v>
      </c>
      <c r="S3547">
        <v>25</v>
      </c>
      <c r="T3547">
        <v>17.920000000000002</v>
      </c>
      <c r="U3547">
        <v>-3.8</v>
      </c>
      <c r="V3547" t="s">
        <v>374</v>
      </c>
      <c r="W3547" t="s">
        <v>45</v>
      </c>
      <c r="X3547">
        <v>1</v>
      </c>
      <c r="Y3547" t="str">
        <f>IF(tblRides[[#This Row],[supply_demand_ratio]]&lt;0.8,"Below 0.8",IF(tblRides[[#This Row],[supply_demand_ratio]]&lt;1,"Between 0.8-1.0",IF(tblRides[[#This Row],[supply_demand_ratio]]&lt;=1.2,"Between 1.0-1.2","Above 1.2")))</f>
        <v>Above 1.2</v>
      </c>
    </row>
    <row r="3548" spans="1:25" x14ac:dyDescent="0.3">
      <c r="A3548" t="s">
        <v>3603</v>
      </c>
      <c r="B3548" s="1">
        <v>46054.15902777778</v>
      </c>
      <c r="C3548" s="2">
        <v>46054</v>
      </c>
      <c r="D3548">
        <v>3</v>
      </c>
      <c r="E3548" t="s">
        <v>36</v>
      </c>
      <c r="F3548" t="s">
        <v>34</v>
      </c>
      <c r="G3548">
        <v>6.9</v>
      </c>
      <c r="H3548">
        <v>168.77</v>
      </c>
      <c r="J3548">
        <v>1.1000000000000001</v>
      </c>
      <c r="K3548">
        <v>3.1</v>
      </c>
      <c r="M3548">
        <v>119</v>
      </c>
      <c r="N3548" t="s">
        <v>41</v>
      </c>
      <c r="O3548">
        <v>1.3520000000000001</v>
      </c>
      <c r="P3548" t="s">
        <v>82</v>
      </c>
      <c r="Q3548" t="s">
        <v>83</v>
      </c>
      <c r="R3548">
        <v>4.51</v>
      </c>
      <c r="S3548">
        <v>0</v>
      </c>
      <c r="V3548" t="s">
        <v>374</v>
      </c>
      <c r="W3548" t="s">
        <v>31</v>
      </c>
      <c r="X3548">
        <v>0</v>
      </c>
      <c r="Y3548" t="str">
        <f>IF(tblRides[[#This Row],[supply_demand_ratio]]&lt;0.8,"Below 0.8",IF(tblRides[[#This Row],[supply_demand_ratio]]&lt;1,"Between 0.8-1.0",IF(tblRides[[#This Row],[supply_demand_ratio]]&lt;=1.2,"Between 1.0-1.2","Above 1.2")))</f>
        <v>Above 1.2</v>
      </c>
    </row>
    <row r="3549" spans="1:25" x14ac:dyDescent="0.3">
      <c r="A3549" t="s">
        <v>3604</v>
      </c>
      <c r="B3549" s="1">
        <v>46054.176388888889</v>
      </c>
      <c r="C3549" s="2">
        <v>46054</v>
      </c>
      <c r="D3549">
        <v>4</v>
      </c>
      <c r="E3549" t="s">
        <v>33</v>
      </c>
      <c r="F3549" t="s">
        <v>26</v>
      </c>
      <c r="G3549">
        <v>4.0999999999999996</v>
      </c>
      <c r="H3549">
        <v>96.43</v>
      </c>
      <c r="I3549">
        <v>99.04</v>
      </c>
      <c r="J3549">
        <v>1</v>
      </c>
      <c r="K3549">
        <v>6.9</v>
      </c>
      <c r="L3549">
        <v>7</v>
      </c>
      <c r="M3549">
        <v>92</v>
      </c>
      <c r="N3549" t="s">
        <v>27</v>
      </c>
      <c r="O3549">
        <v>1.1579999999999999</v>
      </c>
      <c r="P3549" t="s">
        <v>28</v>
      </c>
      <c r="Q3549" t="s">
        <v>29</v>
      </c>
      <c r="R3549">
        <v>4.67</v>
      </c>
      <c r="S3549">
        <v>6</v>
      </c>
      <c r="T3549">
        <v>2.61</v>
      </c>
      <c r="U3549">
        <v>0.1</v>
      </c>
      <c r="V3549" t="s">
        <v>374</v>
      </c>
      <c r="W3549" t="s">
        <v>45</v>
      </c>
      <c r="X3549">
        <v>1</v>
      </c>
      <c r="Y3549" t="str">
        <f>IF(tblRides[[#This Row],[supply_demand_ratio]]&lt;0.8,"Below 0.8",IF(tblRides[[#This Row],[supply_demand_ratio]]&lt;1,"Between 0.8-1.0",IF(tblRides[[#This Row],[supply_demand_ratio]]&lt;=1.2,"Between 1.0-1.2","Above 1.2")))</f>
        <v>Between 1.0-1.2</v>
      </c>
    </row>
    <row r="3550" spans="1:25" x14ac:dyDescent="0.3">
      <c r="A3550" t="s">
        <v>3605</v>
      </c>
      <c r="B3550" s="1">
        <v>46054.182638888888</v>
      </c>
      <c r="C3550" s="2">
        <v>46054</v>
      </c>
      <c r="D3550">
        <v>4</v>
      </c>
      <c r="E3550" t="s">
        <v>36</v>
      </c>
      <c r="F3550" t="s">
        <v>26</v>
      </c>
      <c r="G3550">
        <v>2.6</v>
      </c>
      <c r="H3550">
        <v>79.930000000000007</v>
      </c>
      <c r="I3550">
        <v>76.06</v>
      </c>
      <c r="J3550">
        <v>1</v>
      </c>
      <c r="K3550">
        <v>2</v>
      </c>
      <c r="L3550">
        <v>4.3</v>
      </c>
      <c r="M3550">
        <v>123</v>
      </c>
      <c r="N3550" t="s">
        <v>41</v>
      </c>
      <c r="O3550">
        <v>1.429</v>
      </c>
      <c r="P3550" t="s">
        <v>28</v>
      </c>
      <c r="Q3550" t="s">
        <v>29</v>
      </c>
      <c r="R3550">
        <v>4.54</v>
      </c>
      <c r="S3550">
        <v>1</v>
      </c>
      <c r="T3550">
        <v>-3.87</v>
      </c>
      <c r="U3550">
        <v>2.2999999999999998</v>
      </c>
      <c r="V3550" t="s">
        <v>374</v>
      </c>
      <c r="W3550" t="s">
        <v>31</v>
      </c>
      <c r="X3550">
        <v>1</v>
      </c>
      <c r="Y3550" t="str">
        <f>IF(tblRides[[#This Row],[supply_demand_ratio]]&lt;0.8,"Below 0.8",IF(tblRides[[#This Row],[supply_demand_ratio]]&lt;1,"Between 0.8-1.0",IF(tblRides[[#This Row],[supply_demand_ratio]]&lt;=1.2,"Between 1.0-1.2","Above 1.2")))</f>
        <v>Above 1.2</v>
      </c>
    </row>
    <row r="3551" spans="1:25" x14ac:dyDescent="0.3">
      <c r="A3551" t="s">
        <v>3606</v>
      </c>
      <c r="B3551" s="1">
        <v>46054.184027777781</v>
      </c>
      <c r="C3551" s="2">
        <v>46054</v>
      </c>
      <c r="D3551">
        <v>4</v>
      </c>
      <c r="E3551" t="s">
        <v>33</v>
      </c>
      <c r="F3551" t="s">
        <v>26</v>
      </c>
      <c r="G3551">
        <v>11</v>
      </c>
      <c r="H3551">
        <v>184.8</v>
      </c>
      <c r="J3551">
        <v>1</v>
      </c>
      <c r="K3551">
        <v>3.3</v>
      </c>
      <c r="M3551">
        <v>103</v>
      </c>
      <c r="N3551" t="s">
        <v>41</v>
      </c>
      <c r="O3551">
        <v>1.581</v>
      </c>
      <c r="P3551" t="s">
        <v>82</v>
      </c>
      <c r="Q3551" t="s">
        <v>83</v>
      </c>
      <c r="R3551">
        <v>4.4400000000000004</v>
      </c>
      <c r="S3551">
        <v>7</v>
      </c>
      <c r="V3551" t="s">
        <v>374</v>
      </c>
      <c r="W3551" t="s">
        <v>31</v>
      </c>
      <c r="X3551">
        <v>0</v>
      </c>
      <c r="Y3551" t="str">
        <f>IF(tblRides[[#This Row],[supply_demand_ratio]]&lt;0.8,"Below 0.8",IF(tblRides[[#This Row],[supply_demand_ratio]]&lt;1,"Between 0.8-1.0",IF(tblRides[[#This Row],[supply_demand_ratio]]&lt;=1.2,"Between 1.0-1.2","Above 1.2")))</f>
        <v>Above 1.2</v>
      </c>
    </row>
    <row r="3552" spans="1:25" x14ac:dyDescent="0.3">
      <c r="A3552" t="s">
        <v>3607</v>
      </c>
      <c r="B3552" s="1">
        <v>46054.191666666666</v>
      </c>
      <c r="C3552" s="2">
        <v>46054</v>
      </c>
      <c r="D3552">
        <v>4</v>
      </c>
      <c r="E3552" t="s">
        <v>33</v>
      </c>
      <c r="F3552" t="s">
        <v>26</v>
      </c>
      <c r="G3552">
        <v>16.3</v>
      </c>
      <c r="H3552">
        <v>345.58</v>
      </c>
      <c r="I3552">
        <v>339.11</v>
      </c>
      <c r="J3552">
        <v>1.1000000000000001</v>
      </c>
      <c r="K3552">
        <v>4.3</v>
      </c>
      <c r="L3552">
        <v>10.7</v>
      </c>
      <c r="M3552">
        <v>100</v>
      </c>
      <c r="N3552" t="s">
        <v>27</v>
      </c>
      <c r="O3552">
        <v>1.177</v>
      </c>
      <c r="P3552" t="s">
        <v>28</v>
      </c>
      <c r="Q3552" t="s">
        <v>29</v>
      </c>
      <c r="R3552">
        <v>4.8899999999999997</v>
      </c>
      <c r="S3552">
        <v>5</v>
      </c>
      <c r="T3552">
        <v>-6.47</v>
      </c>
      <c r="U3552">
        <v>6.4</v>
      </c>
      <c r="V3552" t="s">
        <v>374</v>
      </c>
      <c r="W3552" t="s">
        <v>31</v>
      </c>
      <c r="X3552">
        <v>1</v>
      </c>
      <c r="Y3552" t="str">
        <f>IF(tblRides[[#This Row],[supply_demand_ratio]]&lt;0.8,"Below 0.8",IF(tblRides[[#This Row],[supply_demand_ratio]]&lt;1,"Between 0.8-1.0",IF(tblRides[[#This Row],[supply_demand_ratio]]&lt;=1.2,"Between 1.0-1.2","Above 1.2")))</f>
        <v>Between 1.0-1.2</v>
      </c>
    </row>
    <row r="3553" spans="1:25" x14ac:dyDescent="0.3">
      <c r="A3553" t="s">
        <v>3608</v>
      </c>
      <c r="B3553" s="1">
        <v>46054.203472222223</v>
      </c>
      <c r="C3553" s="2">
        <v>46054</v>
      </c>
      <c r="D3553">
        <v>4</v>
      </c>
      <c r="E3553" t="s">
        <v>33</v>
      </c>
      <c r="F3553" t="s">
        <v>26</v>
      </c>
      <c r="G3553">
        <v>8.5</v>
      </c>
      <c r="H3553">
        <v>164.55</v>
      </c>
      <c r="I3553">
        <v>163.30000000000001</v>
      </c>
      <c r="J3553">
        <v>1</v>
      </c>
      <c r="K3553">
        <v>6.3</v>
      </c>
      <c r="L3553">
        <v>3.5</v>
      </c>
      <c r="M3553">
        <v>95</v>
      </c>
      <c r="N3553" t="s">
        <v>27</v>
      </c>
      <c r="O3553">
        <v>1.1559999999999999</v>
      </c>
      <c r="P3553" t="s">
        <v>28</v>
      </c>
      <c r="Q3553" t="s">
        <v>29</v>
      </c>
      <c r="R3553">
        <v>4.37</v>
      </c>
      <c r="S3553">
        <v>1</v>
      </c>
      <c r="T3553">
        <v>-1.25</v>
      </c>
      <c r="U3553">
        <v>-2.8</v>
      </c>
      <c r="V3553" t="s">
        <v>374</v>
      </c>
      <c r="W3553" t="s">
        <v>45</v>
      </c>
      <c r="X3553">
        <v>1</v>
      </c>
      <c r="Y3553" t="str">
        <f>IF(tblRides[[#This Row],[supply_demand_ratio]]&lt;0.8,"Below 0.8",IF(tblRides[[#This Row],[supply_demand_ratio]]&lt;1,"Between 0.8-1.0",IF(tblRides[[#This Row],[supply_demand_ratio]]&lt;=1.2,"Between 1.0-1.2","Above 1.2")))</f>
        <v>Between 1.0-1.2</v>
      </c>
    </row>
    <row r="3554" spans="1:25" x14ac:dyDescent="0.3">
      <c r="A3554" t="s">
        <v>3609</v>
      </c>
      <c r="B3554" s="1">
        <v>46054.218055555553</v>
      </c>
      <c r="C3554" s="2">
        <v>46054</v>
      </c>
      <c r="D3554">
        <v>5</v>
      </c>
      <c r="E3554" t="s">
        <v>36</v>
      </c>
      <c r="F3554" t="s">
        <v>34</v>
      </c>
      <c r="G3554">
        <v>2.2999999999999998</v>
      </c>
      <c r="H3554">
        <v>83.69</v>
      </c>
      <c r="J3554">
        <v>1.1000000000000001</v>
      </c>
      <c r="K3554">
        <v>7.5</v>
      </c>
      <c r="L3554">
        <v>8.4</v>
      </c>
      <c r="M3554">
        <v>128</v>
      </c>
      <c r="N3554" t="s">
        <v>27</v>
      </c>
      <c r="O3554">
        <v>1.0880000000000001</v>
      </c>
      <c r="P3554" t="s">
        <v>58</v>
      </c>
      <c r="Q3554" t="s">
        <v>59</v>
      </c>
      <c r="R3554">
        <v>5</v>
      </c>
      <c r="S3554">
        <v>0</v>
      </c>
      <c r="U3554">
        <v>0.9</v>
      </c>
      <c r="V3554" t="s">
        <v>374</v>
      </c>
      <c r="W3554" t="s">
        <v>45</v>
      </c>
      <c r="X3554">
        <v>0</v>
      </c>
      <c r="Y3554" t="str">
        <f>IF(tblRides[[#This Row],[supply_demand_ratio]]&lt;0.8,"Below 0.8",IF(tblRides[[#This Row],[supply_demand_ratio]]&lt;1,"Between 0.8-1.0",IF(tblRides[[#This Row],[supply_demand_ratio]]&lt;=1.2,"Between 1.0-1.2","Above 1.2")))</f>
        <v>Between 1.0-1.2</v>
      </c>
    </row>
    <row r="3555" spans="1:25" x14ac:dyDescent="0.3">
      <c r="A3555" t="s">
        <v>3610</v>
      </c>
      <c r="B3555" s="1">
        <v>46054.231249999997</v>
      </c>
      <c r="C3555" s="2">
        <v>46054</v>
      </c>
      <c r="D3555">
        <v>5</v>
      </c>
      <c r="E3555" t="s">
        <v>36</v>
      </c>
      <c r="F3555" t="s">
        <v>26</v>
      </c>
      <c r="G3555">
        <v>6.5</v>
      </c>
      <c r="H3555">
        <v>155.18</v>
      </c>
      <c r="I3555">
        <v>150.13999999999999</v>
      </c>
      <c r="J3555">
        <v>1.1000000000000001</v>
      </c>
      <c r="K3555">
        <v>7.6</v>
      </c>
      <c r="L3555">
        <v>6.3</v>
      </c>
      <c r="M3555">
        <v>131</v>
      </c>
      <c r="N3555" t="s">
        <v>27</v>
      </c>
      <c r="O3555">
        <v>1.0449999999999999</v>
      </c>
      <c r="P3555" t="s">
        <v>28</v>
      </c>
      <c r="Q3555" t="s">
        <v>29</v>
      </c>
      <c r="R3555">
        <v>4.5</v>
      </c>
      <c r="S3555">
        <v>4</v>
      </c>
      <c r="T3555">
        <v>-5.04</v>
      </c>
      <c r="U3555">
        <v>-1.3</v>
      </c>
      <c r="V3555" t="s">
        <v>374</v>
      </c>
      <c r="W3555" t="s">
        <v>45</v>
      </c>
      <c r="X3555">
        <v>1</v>
      </c>
      <c r="Y3555" t="str">
        <f>IF(tblRides[[#This Row],[supply_demand_ratio]]&lt;0.8,"Below 0.8",IF(tblRides[[#This Row],[supply_demand_ratio]]&lt;1,"Between 0.8-1.0",IF(tblRides[[#This Row],[supply_demand_ratio]]&lt;=1.2,"Between 1.0-1.2","Above 1.2")))</f>
        <v>Between 1.0-1.2</v>
      </c>
    </row>
    <row r="3556" spans="1:25" x14ac:dyDescent="0.3">
      <c r="A3556" t="s">
        <v>3611</v>
      </c>
      <c r="B3556" s="1">
        <v>46054.241666666669</v>
      </c>
      <c r="C3556" s="2">
        <v>46054</v>
      </c>
      <c r="D3556">
        <v>5</v>
      </c>
      <c r="E3556" t="s">
        <v>36</v>
      </c>
      <c r="F3556" t="s">
        <v>26</v>
      </c>
      <c r="G3556">
        <v>12.6</v>
      </c>
      <c r="H3556">
        <v>270.31</v>
      </c>
      <c r="I3556">
        <v>264.20999999999998</v>
      </c>
      <c r="J3556">
        <v>1.1000000000000001</v>
      </c>
      <c r="K3556">
        <v>4.5999999999999996</v>
      </c>
      <c r="L3556">
        <v>4.0999999999999996</v>
      </c>
      <c r="M3556">
        <v>116</v>
      </c>
      <c r="N3556" t="s">
        <v>41</v>
      </c>
      <c r="O3556">
        <v>1.2470000000000001</v>
      </c>
      <c r="P3556" t="s">
        <v>28</v>
      </c>
      <c r="Q3556" t="s">
        <v>29</v>
      </c>
      <c r="R3556">
        <v>4.7</v>
      </c>
      <c r="S3556">
        <v>49</v>
      </c>
      <c r="T3556">
        <v>-6.1</v>
      </c>
      <c r="U3556">
        <v>-0.5</v>
      </c>
      <c r="V3556" t="s">
        <v>374</v>
      </c>
      <c r="W3556" t="s">
        <v>31</v>
      </c>
      <c r="X3556">
        <v>1</v>
      </c>
      <c r="Y3556" t="str">
        <f>IF(tblRides[[#This Row],[supply_demand_ratio]]&lt;0.8,"Below 0.8",IF(tblRides[[#This Row],[supply_demand_ratio]]&lt;1,"Between 0.8-1.0",IF(tblRides[[#This Row],[supply_demand_ratio]]&lt;=1.2,"Between 1.0-1.2","Above 1.2")))</f>
        <v>Above 1.2</v>
      </c>
    </row>
    <row r="3557" spans="1:25" x14ac:dyDescent="0.3">
      <c r="A3557" t="s">
        <v>3612</v>
      </c>
      <c r="B3557" s="1">
        <v>46054.25</v>
      </c>
      <c r="C3557" s="2">
        <v>46054</v>
      </c>
      <c r="D3557">
        <v>6</v>
      </c>
      <c r="E3557" t="s">
        <v>25</v>
      </c>
      <c r="F3557" t="s">
        <v>26</v>
      </c>
      <c r="G3557">
        <v>2.8</v>
      </c>
      <c r="H3557">
        <v>82.29</v>
      </c>
      <c r="I3557">
        <v>85.52</v>
      </c>
      <c r="J3557">
        <v>1</v>
      </c>
      <c r="K3557">
        <v>6.8</v>
      </c>
      <c r="L3557">
        <v>5.7</v>
      </c>
      <c r="M3557">
        <v>122</v>
      </c>
      <c r="N3557" t="s">
        <v>41</v>
      </c>
      <c r="O3557">
        <v>1.2669999999999999</v>
      </c>
      <c r="P3557" t="s">
        <v>28</v>
      </c>
      <c r="Q3557" t="s">
        <v>29</v>
      </c>
      <c r="R3557">
        <v>4.4400000000000004</v>
      </c>
      <c r="S3557">
        <v>30</v>
      </c>
      <c r="T3557">
        <v>3.23</v>
      </c>
      <c r="U3557">
        <v>-1.1000000000000001</v>
      </c>
      <c r="V3557" t="s">
        <v>374</v>
      </c>
      <c r="W3557" t="s">
        <v>45</v>
      </c>
      <c r="X3557">
        <v>1</v>
      </c>
      <c r="Y3557" t="str">
        <f>IF(tblRides[[#This Row],[supply_demand_ratio]]&lt;0.8,"Below 0.8",IF(tblRides[[#This Row],[supply_demand_ratio]]&lt;1,"Between 0.8-1.0",IF(tblRides[[#This Row],[supply_demand_ratio]]&lt;=1.2,"Between 1.0-1.2","Above 1.2")))</f>
        <v>Above 1.2</v>
      </c>
    </row>
    <row r="3558" spans="1:25" x14ac:dyDescent="0.3">
      <c r="A3558" t="s">
        <v>3613</v>
      </c>
      <c r="B3558" s="1">
        <v>46054.274305555555</v>
      </c>
      <c r="C3558" s="2">
        <v>46054</v>
      </c>
      <c r="D3558">
        <v>6</v>
      </c>
      <c r="E3558" t="s">
        <v>33</v>
      </c>
      <c r="F3558" t="s">
        <v>26</v>
      </c>
      <c r="G3558">
        <v>3</v>
      </c>
      <c r="H3558">
        <v>95.19</v>
      </c>
      <c r="I3558">
        <v>98.14</v>
      </c>
      <c r="J3558">
        <v>1.1000000000000001</v>
      </c>
      <c r="K3558">
        <v>5.8</v>
      </c>
      <c r="L3558">
        <v>5.3</v>
      </c>
      <c r="M3558">
        <v>103</v>
      </c>
      <c r="N3558" t="s">
        <v>41</v>
      </c>
      <c r="O3558">
        <v>1.5269999999999999</v>
      </c>
      <c r="P3558" t="s">
        <v>28</v>
      </c>
      <c r="Q3558" t="s">
        <v>29</v>
      </c>
      <c r="R3558">
        <v>4.5199999999999996</v>
      </c>
      <c r="S3558">
        <v>4</v>
      </c>
      <c r="T3558">
        <v>2.95</v>
      </c>
      <c r="U3558">
        <v>-0.5</v>
      </c>
      <c r="V3558" t="s">
        <v>374</v>
      </c>
      <c r="W3558" t="s">
        <v>45</v>
      </c>
      <c r="X3558">
        <v>1</v>
      </c>
      <c r="Y3558" t="str">
        <f>IF(tblRides[[#This Row],[supply_demand_ratio]]&lt;0.8,"Below 0.8",IF(tblRides[[#This Row],[supply_demand_ratio]]&lt;1,"Between 0.8-1.0",IF(tblRides[[#This Row],[supply_demand_ratio]]&lt;=1.2,"Between 1.0-1.2","Above 1.2")))</f>
        <v>Above 1.2</v>
      </c>
    </row>
    <row r="3559" spans="1:25" x14ac:dyDescent="0.3">
      <c r="A3559" t="s">
        <v>3614</v>
      </c>
      <c r="B3559" s="1">
        <v>46054.290277777778</v>
      </c>
      <c r="C3559" s="2">
        <v>46054</v>
      </c>
      <c r="D3559">
        <v>6</v>
      </c>
      <c r="E3559" t="s">
        <v>36</v>
      </c>
      <c r="F3559" t="s">
        <v>34</v>
      </c>
      <c r="G3559">
        <v>8.1</v>
      </c>
      <c r="H3559">
        <v>181.51</v>
      </c>
      <c r="I3559">
        <v>183.16</v>
      </c>
      <c r="J3559">
        <v>1.1000000000000001</v>
      </c>
      <c r="K3559">
        <v>4.7</v>
      </c>
      <c r="L3559">
        <v>5.0999999999999996</v>
      </c>
      <c r="M3559">
        <v>106</v>
      </c>
      <c r="N3559" t="s">
        <v>27</v>
      </c>
      <c r="O3559">
        <v>1.01</v>
      </c>
      <c r="P3559" t="s">
        <v>28</v>
      </c>
      <c r="Q3559" t="s">
        <v>29</v>
      </c>
      <c r="R3559">
        <v>4.88</v>
      </c>
      <c r="S3559">
        <v>0</v>
      </c>
      <c r="T3559">
        <v>1.65</v>
      </c>
      <c r="U3559">
        <v>0.4</v>
      </c>
      <c r="V3559" t="s">
        <v>374</v>
      </c>
      <c r="W3559" t="s">
        <v>31</v>
      </c>
      <c r="X3559">
        <v>1</v>
      </c>
      <c r="Y3559" t="str">
        <f>IF(tblRides[[#This Row],[supply_demand_ratio]]&lt;0.8,"Below 0.8",IF(tblRides[[#This Row],[supply_demand_ratio]]&lt;1,"Between 0.8-1.0",IF(tblRides[[#This Row],[supply_demand_ratio]]&lt;=1.2,"Between 1.0-1.2","Above 1.2")))</f>
        <v>Between 1.0-1.2</v>
      </c>
    </row>
    <row r="3560" spans="1:25" x14ac:dyDescent="0.3">
      <c r="A3560" t="s">
        <v>3615</v>
      </c>
      <c r="B3560" s="1">
        <v>46054.290277777778</v>
      </c>
      <c r="C3560" s="2">
        <v>46054</v>
      </c>
      <c r="D3560">
        <v>6</v>
      </c>
      <c r="E3560" t="s">
        <v>25</v>
      </c>
      <c r="F3560" t="s">
        <v>26</v>
      </c>
      <c r="G3560">
        <v>8.6</v>
      </c>
      <c r="H3560">
        <v>189.67</v>
      </c>
      <c r="I3560">
        <v>182.66</v>
      </c>
      <c r="J3560">
        <v>1.2</v>
      </c>
      <c r="K3560">
        <v>4.5999999999999996</v>
      </c>
      <c r="L3560">
        <v>1.7</v>
      </c>
      <c r="M3560">
        <v>115</v>
      </c>
      <c r="N3560" t="s">
        <v>27</v>
      </c>
      <c r="O3560">
        <v>0.83299999999999996</v>
      </c>
      <c r="P3560" t="s">
        <v>28</v>
      </c>
      <c r="Q3560" t="s">
        <v>29</v>
      </c>
      <c r="R3560">
        <v>4.57</v>
      </c>
      <c r="S3560">
        <v>37</v>
      </c>
      <c r="T3560">
        <v>-7.01</v>
      </c>
      <c r="U3560">
        <v>-2.9</v>
      </c>
      <c r="V3560" t="s">
        <v>374</v>
      </c>
      <c r="W3560" t="s">
        <v>31</v>
      </c>
      <c r="X3560">
        <v>1</v>
      </c>
      <c r="Y3560" t="str">
        <f>IF(tblRides[[#This Row],[supply_demand_ratio]]&lt;0.8,"Below 0.8",IF(tblRides[[#This Row],[supply_demand_ratio]]&lt;1,"Between 0.8-1.0",IF(tblRides[[#This Row],[supply_demand_ratio]]&lt;=1.2,"Between 1.0-1.2","Above 1.2")))</f>
        <v>Between 0.8-1.0</v>
      </c>
    </row>
    <row r="3561" spans="1:25" x14ac:dyDescent="0.3">
      <c r="A3561" t="s">
        <v>3616</v>
      </c>
      <c r="B3561" s="1">
        <v>46054.308333333334</v>
      </c>
      <c r="C3561" s="2">
        <v>46054</v>
      </c>
      <c r="D3561">
        <v>7</v>
      </c>
      <c r="E3561" t="s">
        <v>36</v>
      </c>
      <c r="F3561" t="s">
        <v>26</v>
      </c>
      <c r="G3561">
        <v>7.9</v>
      </c>
      <c r="H3561">
        <v>145.13</v>
      </c>
      <c r="I3561">
        <v>142.69999999999999</v>
      </c>
      <c r="J3561">
        <v>1</v>
      </c>
      <c r="K3561">
        <v>5.3</v>
      </c>
      <c r="L3561">
        <v>9.1999999999999993</v>
      </c>
      <c r="M3561">
        <v>106</v>
      </c>
      <c r="N3561" t="s">
        <v>41</v>
      </c>
      <c r="O3561">
        <v>1.1719999999999999</v>
      </c>
      <c r="P3561" t="s">
        <v>28</v>
      </c>
      <c r="Q3561" t="s">
        <v>29</v>
      </c>
      <c r="R3561">
        <v>4.58</v>
      </c>
      <c r="S3561">
        <v>4</v>
      </c>
      <c r="T3561">
        <v>-2.4300000000000002</v>
      </c>
      <c r="U3561">
        <v>3.9</v>
      </c>
      <c r="V3561" t="s">
        <v>374</v>
      </c>
      <c r="W3561" t="s">
        <v>45</v>
      </c>
      <c r="X3561">
        <v>1</v>
      </c>
      <c r="Y3561" t="str">
        <f>IF(tblRides[[#This Row],[supply_demand_ratio]]&lt;0.8,"Below 0.8",IF(tblRides[[#This Row],[supply_demand_ratio]]&lt;1,"Between 0.8-1.0",IF(tblRides[[#This Row],[supply_demand_ratio]]&lt;=1.2,"Between 1.0-1.2","Above 1.2")))</f>
        <v>Between 1.0-1.2</v>
      </c>
    </row>
    <row r="3562" spans="1:25" x14ac:dyDescent="0.3">
      <c r="A3562" t="s">
        <v>3617</v>
      </c>
      <c r="B3562" s="1">
        <v>46054.310416666667</v>
      </c>
      <c r="C3562" s="2">
        <v>46054</v>
      </c>
      <c r="D3562">
        <v>7</v>
      </c>
      <c r="E3562" t="s">
        <v>43</v>
      </c>
      <c r="F3562" t="s">
        <v>26</v>
      </c>
      <c r="G3562">
        <v>13.6</v>
      </c>
      <c r="H3562">
        <v>256.27</v>
      </c>
      <c r="I3562">
        <v>258.38</v>
      </c>
      <c r="J3562">
        <v>1</v>
      </c>
      <c r="K3562">
        <v>7.4</v>
      </c>
      <c r="L3562">
        <v>11.8</v>
      </c>
      <c r="M3562">
        <v>68</v>
      </c>
      <c r="N3562" t="s">
        <v>41</v>
      </c>
      <c r="O3562">
        <v>1.488</v>
      </c>
      <c r="P3562" t="s">
        <v>28</v>
      </c>
      <c r="Q3562" t="s">
        <v>29</v>
      </c>
      <c r="R3562">
        <v>4.91</v>
      </c>
      <c r="S3562">
        <v>3</v>
      </c>
      <c r="T3562">
        <v>2.11</v>
      </c>
      <c r="U3562">
        <v>4.4000000000000004</v>
      </c>
      <c r="V3562" t="s">
        <v>374</v>
      </c>
      <c r="W3562" t="s">
        <v>45</v>
      </c>
      <c r="X3562">
        <v>1</v>
      </c>
      <c r="Y3562" t="str">
        <f>IF(tblRides[[#This Row],[supply_demand_ratio]]&lt;0.8,"Below 0.8",IF(tblRides[[#This Row],[supply_demand_ratio]]&lt;1,"Between 0.8-1.0",IF(tblRides[[#This Row],[supply_demand_ratio]]&lt;=1.2,"Between 1.0-1.2","Above 1.2")))</f>
        <v>Above 1.2</v>
      </c>
    </row>
    <row r="3563" spans="1:25" x14ac:dyDescent="0.3">
      <c r="A3563" t="s">
        <v>3618</v>
      </c>
      <c r="B3563" s="1">
        <v>46054.320833333331</v>
      </c>
      <c r="C3563" s="2">
        <v>46054</v>
      </c>
      <c r="D3563">
        <v>7</v>
      </c>
      <c r="E3563" t="s">
        <v>25</v>
      </c>
      <c r="F3563" t="s">
        <v>26</v>
      </c>
      <c r="G3563">
        <v>5.7</v>
      </c>
      <c r="H3563">
        <v>131.88999999999999</v>
      </c>
      <c r="I3563">
        <v>133.28</v>
      </c>
      <c r="J3563">
        <v>1.1000000000000001</v>
      </c>
      <c r="K3563">
        <v>5</v>
      </c>
      <c r="L3563">
        <v>6.2</v>
      </c>
      <c r="M3563">
        <v>113</v>
      </c>
      <c r="N3563" t="s">
        <v>27</v>
      </c>
      <c r="O3563">
        <v>0.998</v>
      </c>
      <c r="P3563" t="s">
        <v>28</v>
      </c>
      <c r="Q3563" t="s">
        <v>29</v>
      </c>
      <c r="R3563">
        <v>5</v>
      </c>
      <c r="S3563">
        <v>1</v>
      </c>
      <c r="T3563">
        <v>1.39</v>
      </c>
      <c r="U3563">
        <v>1.2</v>
      </c>
      <c r="V3563" t="s">
        <v>374</v>
      </c>
      <c r="W3563" t="s">
        <v>31</v>
      </c>
      <c r="X3563">
        <v>1</v>
      </c>
      <c r="Y3563" t="str">
        <f>IF(tblRides[[#This Row],[supply_demand_ratio]]&lt;0.8,"Below 0.8",IF(tblRides[[#This Row],[supply_demand_ratio]]&lt;1,"Between 0.8-1.0",IF(tblRides[[#This Row],[supply_demand_ratio]]&lt;=1.2,"Between 1.0-1.2","Above 1.2")))</f>
        <v>Between 0.8-1.0</v>
      </c>
    </row>
    <row r="3564" spans="1:25" x14ac:dyDescent="0.3">
      <c r="A3564" t="s">
        <v>3619</v>
      </c>
      <c r="B3564" s="1">
        <v>46054.322222222225</v>
      </c>
      <c r="C3564" s="2">
        <v>46054</v>
      </c>
      <c r="D3564">
        <v>7</v>
      </c>
      <c r="E3564" t="s">
        <v>36</v>
      </c>
      <c r="F3564" t="s">
        <v>26</v>
      </c>
      <c r="G3564">
        <v>3.9</v>
      </c>
      <c r="H3564">
        <v>99.97</v>
      </c>
      <c r="I3564">
        <v>102.79</v>
      </c>
      <c r="J3564">
        <v>1</v>
      </c>
      <c r="K3564">
        <v>4</v>
      </c>
      <c r="L3564">
        <v>4.2</v>
      </c>
      <c r="M3564">
        <v>113</v>
      </c>
      <c r="N3564" t="s">
        <v>27</v>
      </c>
      <c r="O3564">
        <v>1.0900000000000001</v>
      </c>
      <c r="P3564" t="s">
        <v>28</v>
      </c>
      <c r="Q3564" t="s">
        <v>29</v>
      </c>
      <c r="R3564">
        <v>4.6399999999999997</v>
      </c>
      <c r="S3564">
        <v>11</v>
      </c>
      <c r="T3564">
        <v>2.82</v>
      </c>
      <c r="U3564">
        <v>0.2</v>
      </c>
      <c r="V3564" t="s">
        <v>374</v>
      </c>
      <c r="W3564" t="s">
        <v>31</v>
      </c>
      <c r="X3564">
        <v>1</v>
      </c>
      <c r="Y3564" t="str">
        <f>IF(tblRides[[#This Row],[supply_demand_ratio]]&lt;0.8,"Below 0.8",IF(tblRides[[#This Row],[supply_demand_ratio]]&lt;1,"Between 0.8-1.0",IF(tblRides[[#This Row],[supply_demand_ratio]]&lt;=1.2,"Between 1.0-1.2","Above 1.2")))</f>
        <v>Between 1.0-1.2</v>
      </c>
    </row>
    <row r="3565" spans="1:25" x14ac:dyDescent="0.3">
      <c r="A3565" t="s">
        <v>3620</v>
      </c>
      <c r="B3565" s="1">
        <v>46054.322222222225</v>
      </c>
      <c r="C3565" s="2">
        <v>46054</v>
      </c>
      <c r="D3565">
        <v>7</v>
      </c>
      <c r="E3565" t="s">
        <v>25</v>
      </c>
      <c r="F3565" t="s">
        <v>34</v>
      </c>
      <c r="G3565">
        <v>10.5</v>
      </c>
      <c r="H3565">
        <v>246.06</v>
      </c>
      <c r="I3565">
        <v>235.75</v>
      </c>
      <c r="J3565">
        <v>1.1000000000000001</v>
      </c>
      <c r="K3565">
        <v>8.3000000000000007</v>
      </c>
      <c r="L3565">
        <v>8.3000000000000007</v>
      </c>
      <c r="M3565">
        <v>100</v>
      </c>
      <c r="N3565" t="s">
        <v>27</v>
      </c>
      <c r="O3565">
        <v>0.81</v>
      </c>
      <c r="P3565" t="s">
        <v>28</v>
      </c>
      <c r="Q3565" t="s">
        <v>29</v>
      </c>
      <c r="R3565">
        <v>4.33</v>
      </c>
      <c r="S3565">
        <v>0</v>
      </c>
      <c r="T3565">
        <v>-10.31</v>
      </c>
      <c r="U3565">
        <v>0</v>
      </c>
      <c r="V3565" t="s">
        <v>374</v>
      </c>
      <c r="W3565" t="s">
        <v>45</v>
      </c>
      <c r="X3565">
        <v>1</v>
      </c>
      <c r="Y3565" t="str">
        <f>IF(tblRides[[#This Row],[supply_demand_ratio]]&lt;0.8,"Below 0.8",IF(tblRides[[#This Row],[supply_demand_ratio]]&lt;1,"Between 0.8-1.0",IF(tblRides[[#This Row],[supply_demand_ratio]]&lt;=1.2,"Between 1.0-1.2","Above 1.2")))</f>
        <v>Between 0.8-1.0</v>
      </c>
    </row>
    <row r="3566" spans="1:25" x14ac:dyDescent="0.3">
      <c r="A3566" t="s">
        <v>3621</v>
      </c>
      <c r="B3566" s="1">
        <v>46054.327777777777</v>
      </c>
      <c r="C3566" s="2">
        <v>46054</v>
      </c>
      <c r="D3566">
        <v>7</v>
      </c>
      <c r="E3566" t="s">
        <v>43</v>
      </c>
      <c r="F3566" t="s">
        <v>26</v>
      </c>
      <c r="G3566">
        <v>21.2</v>
      </c>
      <c r="H3566">
        <v>331.72</v>
      </c>
      <c r="J3566">
        <v>1</v>
      </c>
      <c r="K3566">
        <v>3.8</v>
      </c>
      <c r="L3566">
        <v>7.5</v>
      </c>
      <c r="M3566">
        <v>70</v>
      </c>
      <c r="N3566" t="s">
        <v>41</v>
      </c>
      <c r="O3566">
        <v>1.496</v>
      </c>
      <c r="P3566" t="s">
        <v>58</v>
      </c>
      <c r="Q3566" t="s">
        <v>59</v>
      </c>
      <c r="R3566">
        <v>4.6500000000000004</v>
      </c>
      <c r="S3566">
        <v>11</v>
      </c>
      <c r="U3566">
        <v>3.7</v>
      </c>
      <c r="V3566" t="s">
        <v>374</v>
      </c>
      <c r="W3566" t="s">
        <v>31</v>
      </c>
      <c r="X3566">
        <v>0</v>
      </c>
      <c r="Y3566" t="str">
        <f>IF(tblRides[[#This Row],[supply_demand_ratio]]&lt;0.8,"Below 0.8",IF(tblRides[[#This Row],[supply_demand_ratio]]&lt;1,"Between 0.8-1.0",IF(tblRides[[#This Row],[supply_demand_ratio]]&lt;=1.2,"Between 1.0-1.2","Above 1.2")))</f>
        <v>Above 1.2</v>
      </c>
    </row>
    <row r="3567" spans="1:25" x14ac:dyDescent="0.3">
      <c r="A3567" t="s">
        <v>3622</v>
      </c>
      <c r="B3567" s="1">
        <v>46054.344444444447</v>
      </c>
      <c r="C3567" s="2">
        <v>46054</v>
      </c>
      <c r="D3567">
        <v>8</v>
      </c>
      <c r="E3567" t="s">
        <v>43</v>
      </c>
      <c r="F3567" t="s">
        <v>26</v>
      </c>
      <c r="G3567">
        <v>4.0999999999999996</v>
      </c>
      <c r="H3567">
        <v>107.24</v>
      </c>
      <c r="I3567">
        <v>112.89</v>
      </c>
      <c r="J3567">
        <v>1</v>
      </c>
      <c r="K3567">
        <v>6.5</v>
      </c>
      <c r="L3567">
        <v>4.3</v>
      </c>
      <c r="M3567">
        <v>71</v>
      </c>
      <c r="N3567" t="s">
        <v>27</v>
      </c>
      <c r="O3567">
        <v>1.077</v>
      </c>
      <c r="P3567" t="s">
        <v>28</v>
      </c>
      <c r="Q3567" t="s">
        <v>29</v>
      </c>
      <c r="R3567">
        <v>4.67</v>
      </c>
      <c r="S3567">
        <v>4</v>
      </c>
      <c r="T3567">
        <v>5.65</v>
      </c>
      <c r="U3567">
        <v>-2.2000000000000002</v>
      </c>
      <c r="V3567" t="s">
        <v>374</v>
      </c>
      <c r="W3567" t="s">
        <v>45</v>
      </c>
      <c r="X3567">
        <v>1</v>
      </c>
      <c r="Y3567" t="str">
        <f>IF(tblRides[[#This Row],[supply_demand_ratio]]&lt;0.8,"Below 0.8",IF(tblRides[[#This Row],[supply_demand_ratio]]&lt;1,"Between 0.8-1.0",IF(tblRides[[#This Row],[supply_demand_ratio]]&lt;=1.2,"Between 1.0-1.2","Above 1.2")))</f>
        <v>Between 1.0-1.2</v>
      </c>
    </row>
    <row r="3568" spans="1:25" x14ac:dyDescent="0.3">
      <c r="A3568" t="s">
        <v>3623</v>
      </c>
      <c r="B3568" s="1">
        <v>46054.362500000003</v>
      </c>
      <c r="C3568" s="2">
        <v>46054</v>
      </c>
      <c r="D3568">
        <v>8</v>
      </c>
      <c r="E3568" t="s">
        <v>62</v>
      </c>
      <c r="F3568" t="s">
        <v>26</v>
      </c>
      <c r="G3568">
        <v>9.5</v>
      </c>
      <c r="H3568">
        <v>179.69</v>
      </c>
      <c r="I3568">
        <v>180.83</v>
      </c>
      <c r="J3568">
        <v>1</v>
      </c>
      <c r="K3568">
        <v>6</v>
      </c>
      <c r="L3568">
        <v>8.4</v>
      </c>
      <c r="M3568">
        <v>50</v>
      </c>
      <c r="N3568" t="s">
        <v>41</v>
      </c>
      <c r="O3568">
        <v>1.141</v>
      </c>
      <c r="P3568" t="s">
        <v>28</v>
      </c>
      <c r="Q3568" t="s">
        <v>29</v>
      </c>
      <c r="R3568">
        <v>4.71</v>
      </c>
      <c r="S3568">
        <v>3</v>
      </c>
      <c r="T3568">
        <v>1.1399999999999999</v>
      </c>
      <c r="U3568">
        <v>2.4</v>
      </c>
      <c r="V3568" t="s">
        <v>374</v>
      </c>
      <c r="W3568" t="s">
        <v>45</v>
      </c>
      <c r="X3568">
        <v>1</v>
      </c>
      <c r="Y3568" t="str">
        <f>IF(tblRides[[#This Row],[supply_demand_ratio]]&lt;0.8,"Below 0.8",IF(tblRides[[#This Row],[supply_demand_ratio]]&lt;1,"Between 0.8-1.0",IF(tblRides[[#This Row],[supply_demand_ratio]]&lt;=1.2,"Between 1.0-1.2","Above 1.2")))</f>
        <v>Between 1.0-1.2</v>
      </c>
    </row>
    <row r="3569" spans="1:25" x14ac:dyDescent="0.3">
      <c r="A3569" t="s">
        <v>3624</v>
      </c>
      <c r="B3569" s="1">
        <v>46054.367361111108</v>
      </c>
      <c r="C3569" s="2">
        <v>46054</v>
      </c>
      <c r="D3569">
        <v>8</v>
      </c>
      <c r="E3569" t="s">
        <v>43</v>
      </c>
      <c r="F3569" t="s">
        <v>34</v>
      </c>
      <c r="G3569">
        <v>14.7</v>
      </c>
      <c r="H3569">
        <v>264.95999999999998</v>
      </c>
      <c r="I3569">
        <v>273.39</v>
      </c>
      <c r="J3569">
        <v>1</v>
      </c>
      <c r="K3569">
        <v>7.1</v>
      </c>
      <c r="L3569">
        <v>6.8</v>
      </c>
      <c r="M3569">
        <v>65</v>
      </c>
      <c r="N3569" t="s">
        <v>41</v>
      </c>
      <c r="O3569">
        <v>1.4590000000000001</v>
      </c>
      <c r="P3569" t="s">
        <v>28</v>
      </c>
      <c r="Q3569" t="s">
        <v>29</v>
      </c>
      <c r="R3569">
        <v>4.84</v>
      </c>
      <c r="S3569">
        <v>0</v>
      </c>
      <c r="T3569">
        <v>8.43</v>
      </c>
      <c r="U3569">
        <v>-0.3</v>
      </c>
      <c r="V3569" t="s">
        <v>374</v>
      </c>
      <c r="W3569" t="s">
        <v>45</v>
      </c>
      <c r="X3569">
        <v>1</v>
      </c>
      <c r="Y3569" t="str">
        <f>IF(tblRides[[#This Row],[supply_demand_ratio]]&lt;0.8,"Below 0.8",IF(tblRides[[#This Row],[supply_demand_ratio]]&lt;1,"Between 0.8-1.0",IF(tblRides[[#This Row],[supply_demand_ratio]]&lt;=1.2,"Between 1.0-1.2","Above 1.2")))</f>
        <v>Above 1.2</v>
      </c>
    </row>
    <row r="3570" spans="1:25" x14ac:dyDescent="0.3">
      <c r="A3570" t="s">
        <v>3625</v>
      </c>
      <c r="B3570" s="1">
        <v>46054.385416666664</v>
      </c>
      <c r="C3570" s="2">
        <v>46054</v>
      </c>
      <c r="D3570">
        <v>9</v>
      </c>
      <c r="E3570" t="s">
        <v>36</v>
      </c>
      <c r="F3570" t="s">
        <v>26</v>
      </c>
      <c r="G3570">
        <v>7.3</v>
      </c>
      <c r="H3570">
        <v>168.05</v>
      </c>
      <c r="I3570">
        <v>162.38999999999999</v>
      </c>
      <c r="J3570">
        <v>1.2</v>
      </c>
      <c r="K3570">
        <v>8</v>
      </c>
      <c r="L3570">
        <v>7.5</v>
      </c>
      <c r="M3570">
        <v>99</v>
      </c>
      <c r="N3570" t="s">
        <v>27</v>
      </c>
      <c r="O3570">
        <v>0.86499999999999999</v>
      </c>
      <c r="P3570" t="s">
        <v>28</v>
      </c>
      <c r="Q3570" t="s">
        <v>29</v>
      </c>
      <c r="R3570">
        <v>4.88</v>
      </c>
      <c r="S3570">
        <v>2</v>
      </c>
      <c r="T3570">
        <v>-5.66</v>
      </c>
      <c r="U3570">
        <v>-0.5</v>
      </c>
      <c r="V3570" t="s">
        <v>374</v>
      </c>
      <c r="W3570" t="s">
        <v>45</v>
      </c>
      <c r="X3570">
        <v>1</v>
      </c>
      <c r="Y3570" t="str">
        <f>IF(tblRides[[#This Row],[supply_demand_ratio]]&lt;0.8,"Below 0.8",IF(tblRides[[#This Row],[supply_demand_ratio]]&lt;1,"Between 0.8-1.0",IF(tblRides[[#This Row],[supply_demand_ratio]]&lt;=1.2,"Between 1.0-1.2","Above 1.2")))</f>
        <v>Between 0.8-1.0</v>
      </c>
    </row>
    <row r="3571" spans="1:25" x14ac:dyDescent="0.3">
      <c r="A3571" t="s">
        <v>3626</v>
      </c>
      <c r="B3571" s="1">
        <v>46054.397222222222</v>
      </c>
      <c r="C3571" s="2">
        <v>46054</v>
      </c>
      <c r="D3571">
        <v>9</v>
      </c>
      <c r="E3571" t="s">
        <v>36</v>
      </c>
      <c r="F3571" t="s">
        <v>26</v>
      </c>
      <c r="G3571">
        <v>2.2999999999999998</v>
      </c>
      <c r="H3571">
        <v>94.08</v>
      </c>
      <c r="I3571">
        <v>96.51</v>
      </c>
      <c r="J3571">
        <v>1.2</v>
      </c>
      <c r="K3571">
        <v>7.9</v>
      </c>
      <c r="L3571">
        <v>8.4</v>
      </c>
      <c r="M3571">
        <v>102</v>
      </c>
      <c r="N3571" t="s">
        <v>27</v>
      </c>
      <c r="O3571">
        <v>0.84699999999999998</v>
      </c>
      <c r="P3571" t="s">
        <v>28</v>
      </c>
      <c r="Q3571" t="s">
        <v>29</v>
      </c>
      <c r="R3571">
        <v>4.55</v>
      </c>
      <c r="S3571">
        <v>4</v>
      </c>
      <c r="T3571">
        <v>2.4300000000000002</v>
      </c>
      <c r="U3571">
        <v>0.5</v>
      </c>
      <c r="V3571" t="s">
        <v>374</v>
      </c>
      <c r="W3571" t="s">
        <v>45</v>
      </c>
      <c r="X3571">
        <v>1</v>
      </c>
      <c r="Y3571" t="str">
        <f>IF(tblRides[[#This Row],[supply_demand_ratio]]&lt;0.8,"Below 0.8",IF(tblRides[[#This Row],[supply_demand_ratio]]&lt;1,"Between 0.8-1.0",IF(tblRides[[#This Row],[supply_demand_ratio]]&lt;=1.2,"Between 1.0-1.2","Above 1.2")))</f>
        <v>Between 0.8-1.0</v>
      </c>
    </row>
    <row r="3572" spans="1:25" x14ac:dyDescent="0.3">
      <c r="A3572" t="s">
        <v>3627</v>
      </c>
      <c r="B3572" s="1">
        <v>46054.409722222219</v>
      </c>
      <c r="C3572" s="2">
        <v>46054</v>
      </c>
      <c r="D3572">
        <v>9</v>
      </c>
      <c r="E3572" t="s">
        <v>33</v>
      </c>
      <c r="F3572" t="s">
        <v>26</v>
      </c>
      <c r="G3572">
        <v>7.4</v>
      </c>
      <c r="H3572">
        <v>158.82</v>
      </c>
      <c r="I3572">
        <v>158.06</v>
      </c>
      <c r="J3572">
        <v>1</v>
      </c>
      <c r="K3572">
        <v>4.8</v>
      </c>
      <c r="L3572">
        <v>6.1</v>
      </c>
      <c r="M3572">
        <v>83</v>
      </c>
      <c r="N3572" t="s">
        <v>27</v>
      </c>
      <c r="O3572">
        <v>0.99399999999999999</v>
      </c>
      <c r="P3572" t="s">
        <v>28</v>
      </c>
      <c r="Q3572" t="s">
        <v>29</v>
      </c>
      <c r="R3572">
        <v>4.74</v>
      </c>
      <c r="S3572">
        <v>4</v>
      </c>
      <c r="T3572">
        <v>-0.76</v>
      </c>
      <c r="U3572">
        <v>1.3</v>
      </c>
      <c r="V3572" t="s">
        <v>374</v>
      </c>
      <c r="W3572" t="s">
        <v>31</v>
      </c>
      <c r="X3572">
        <v>1</v>
      </c>
      <c r="Y3572" t="str">
        <f>IF(tblRides[[#This Row],[supply_demand_ratio]]&lt;0.8,"Below 0.8",IF(tblRides[[#This Row],[supply_demand_ratio]]&lt;1,"Between 0.8-1.0",IF(tblRides[[#This Row],[supply_demand_ratio]]&lt;=1.2,"Between 1.0-1.2","Above 1.2")))</f>
        <v>Between 0.8-1.0</v>
      </c>
    </row>
    <row r="3573" spans="1:25" x14ac:dyDescent="0.3">
      <c r="A3573" t="s">
        <v>3628</v>
      </c>
      <c r="B3573" s="1">
        <v>46054.441666666666</v>
      </c>
      <c r="C3573" s="2">
        <v>46054</v>
      </c>
      <c r="D3573">
        <v>10</v>
      </c>
      <c r="E3573" t="s">
        <v>62</v>
      </c>
      <c r="F3573" t="s">
        <v>26</v>
      </c>
      <c r="G3573">
        <v>8.3000000000000007</v>
      </c>
      <c r="H3573">
        <v>186.12</v>
      </c>
      <c r="I3573">
        <v>173.48</v>
      </c>
      <c r="J3573">
        <v>1.1000000000000001</v>
      </c>
      <c r="K3573">
        <v>4.0999999999999996</v>
      </c>
      <c r="L3573">
        <v>1</v>
      </c>
      <c r="M3573">
        <v>52</v>
      </c>
      <c r="N3573" t="s">
        <v>41</v>
      </c>
      <c r="O3573">
        <v>1.2609999999999999</v>
      </c>
      <c r="P3573" t="s">
        <v>28</v>
      </c>
      <c r="Q3573" t="s">
        <v>29</v>
      </c>
      <c r="R3573">
        <v>4.75</v>
      </c>
      <c r="S3573">
        <v>7</v>
      </c>
      <c r="T3573">
        <v>-12.64</v>
      </c>
      <c r="U3573">
        <v>-3.1</v>
      </c>
      <c r="V3573" t="s">
        <v>374</v>
      </c>
      <c r="W3573" t="s">
        <v>31</v>
      </c>
      <c r="X3573">
        <v>1</v>
      </c>
      <c r="Y3573" t="str">
        <f>IF(tblRides[[#This Row],[supply_demand_ratio]]&lt;0.8,"Below 0.8",IF(tblRides[[#This Row],[supply_demand_ratio]]&lt;1,"Between 0.8-1.0",IF(tblRides[[#This Row],[supply_demand_ratio]]&lt;=1.2,"Between 1.0-1.2","Above 1.2")))</f>
        <v>Above 1.2</v>
      </c>
    </row>
    <row r="3574" spans="1:25" x14ac:dyDescent="0.3">
      <c r="A3574" t="s">
        <v>3629</v>
      </c>
      <c r="B3574" s="1">
        <v>46054.460416666669</v>
      </c>
      <c r="C3574" s="2">
        <v>46054</v>
      </c>
      <c r="D3574">
        <v>11</v>
      </c>
      <c r="E3574" t="s">
        <v>36</v>
      </c>
      <c r="F3574" t="s">
        <v>26</v>
      </c>
      <c r="G3574">
        <v>4.9000000000000004</v>
      </c>
      <c r="H3574">
        <v>121.23</v>
      </c>
      <c r="I3574">
        <v>132.25</v>
      </c>
      <c r="J3574">
        <v>1</v>
      </c>
      <c r="K3574">
        <v>5.4</v>
      </c>
      <c r="L3574">
        <v>3.3</v>
      </c>
      <c r="M3574">
        <v>99</v>
      </c>
      <c r="N3574" t="s">
        <v>41</v>
      </c>
      <c r="O3574">
        <v>1.405</v>
      </c>
      <c r="P3574" t="s">
        <v>28</v>
      </c>
      <c r="Q3574" t="s">
        <v>29</v>
      </c>
      <c r="R3574">
        <v>5</v>
      </c>
      <c r="S3574">
        <v>8</v>
      </c>
      <c r="T3574">
        <v>11.02</v>
      </c>
      <c r="U3574">
        <v>-2.1</v>
      </c>
      <c r="V3574" t="s">
        <v>374</v>
      </c>
      <c r="W3574" t="s">
        <v>45</v>
      </c>
      <c r="X3574">
        <v>1</v>
      </c>
      <c r="Y3574" t="str">
        <f>IF(tblRides[[#This Row],[supply_demand_ratio]]&lt;0.8,"Below 0.8",IF(tblRides[[#This Row],[supply_demand_ratio]]&lt;1,"Between 0.8-1.0",IF(tblRides[[#This Row],[supply_demand_ratio]]&lt;=1.2,"Between 1.0-1.2","Above 1.2")))</f>
        <v>Above 1.2</v>
      </c>
    </row>
    <row r="3575" spans="1:25" x14ac:dyDescent="0.3">
      <c r="A3575" t="s">
        <v>3630</v>
      </c>
      <c r="B3575" s="1">
        <v>46054.463194444441</v>
      </c>
      <c r="C3575" s="2">
        <v>46054</v>
      </c>
      <c r="D3575">
        <v>11</v>
      </c>
      <c r="E3575" t="s">
        <v>43</v>
      </c>
      <c r="F3575" t="s">
        <v>26</v>
      </c>
      <c r="G3575">
        <v>4.7</v>
      </c>
      <c r="H3575">
        <v>99.35</v>
      </c>
      <c r="I3575">
        <v>100.74</v>
      </c>
      <c r="J3575">
        <v>1</v>
      </c>
      <c r="K3575">
        <v>5.3</v>
      </c>
      <c r="L3575">
        <v>4.2</v>
      </c>
      <c r="M3575">
        <v>57</v>
      </c>
      <c r="N3575" t="s">
        <v>41</v>
      </c>
      <c r="O3575">
        <v>1.3680000000000001</v>
      </c>
      <c r="P3575" t="s">
        <v>28</v>
      </c>
      <c r="Q3575" t="s">
        <v>29</v>
      </c>
      <c r="R3575">
        <v>4.9000000000000004</v>
      </c>
      <c r="S3575">
        <v>3</v>
      </c>
      <c r="T3575">
        <v>1.39</v>
      </c>
      <c r="U3575">
        <v>-1.1000000000000001</v>
      </c>
      <c r="V3575" t="s">
        <v>374</v>
      </c>
      <c r="W3575" t="s">
        <v>45</v>
      </c>
      <c r="X3575">
        <v>1</v>
      </c>
      <c r="Y3575" t="str">
        <f>IF(tblRides[[#This Row],[supply_demand_ratio]]&lt;0.8,"Below 0.8",IF(tblRides[[#This Row],[supply_demand_ratio]]&lt;1,"Between 0.8-1.0",IF(tblRides[[#This Row],[supply_demand_ratio]]&lt;=1.2,"Between 1.0-1.2","Above 1.2")))</f>
        <v>Above 1.2</v>
      </c>
    </row>
    <row r="3576" spans="1:25" x14ac:dyDescent="0.3">
      <c r="A3576" t="s">
        <v>3631</v>
      </c>
      <c r="B3576" s="1">
        <v>46054.470833333333</v>
      </c>
      <c r="C3576" s="2">
        <v>46054</v>
      </c>
      <c r="D3576">
        <v>11</v>
      </c>
      <c r="E3576" t="s">
        <v>62</v>
      </c>
      <c r="F3576" t="s">
        <v>26</v>
      </c>
      <c r="G3576">
        <v>1.8</v>
      </c>
      <c r="H3576">
        <v>59.4</v>
      </c>
      <c r="I3576">
        <v>62.42</v>
      </c>
      <c r="J3576">
        <v>1</v>
      </c>
      <c r="K3576">
        <v>10</v>
      </c>
      <c r="L3576">
        <v>11.6</v>
      </c>
      <c r="M3576">
        <v>63</v>
      </c>
      <c r="N3576" t="s">
        <v>41</v>
      </c>
      <c r="O3576">
        <v>1.792</v>
      </c>
      <c r="P3576" t="s">
        <v>28</v>
      </c>
      <c r="Q3576" t="s">
        <v>29</v>
      </c>
      <c r="R3576">
        <v>4.59</v>
      </c>
      <c r="S3576">
        <v>22</v>
      </c>
      <c r="T3576">
        <v>3.02</v>
      </c>
      <c r="U3576">
        <v>1.6</v>
      </c>
      <c r="V3576" t="s">
        <v>374</v>
      </c>
      <c r="W3576" t="s">
        <v>45</v>
      </c>
      <c r="X3576">
        <v>1</v>
      </c>
      <c r="Y3576" t="str">
        <f>IF(tblRides[[#This Row],[supply_demand_ratio]]&lt;0.8,"Below 0.8",IF(tblRides[[#This Row],[supply_demand_ratio]]&lt;1,"Between 0.8-1.0",IF(tblRides[[#This Row],[supply_demand_ratio]]&lt;=1.2,"Between 1.0-1.2","Above 1.2")))</f>
        <v>Above 1.2</v>
      </c>
    </row>
    <row r="3577" spans="1:25" x14ac:dyDescent="0.3">
      <c r="A3577" t="s">
        <v>3632</v>
      </c>
      <c r="B3577" s="1">
        <v>46054.481249999997</v>
      </c>
      <c r="C3577" s="2">
        <v>46054</v>
      </c>
      <c r="D3577">
        <v>11</v>
      </c>
      <c r="E3577" t="s">
        <v>33</v>
      </c>
      <c r="F3577" t="s">
        <v>26</v>
      </c>
      <c r="G3577">
        <v>3.4</v>
      </c>
      <c r="H3577">
        <v>83.9</v>
      </c>
      <c r="I3577">
        <v>86.41</v>
      </c>
      <c r="J3577">
        <v>1</v>
      </c>
      <c r="K3577">
        <v>5.5</v>
      </c>
      <c r="L3577">
        <v>1</v>
      </c>
      <c r="M3577">
        <v>76</v>
      </c>
      <c r="N3577" t="s">
        <v>41</v>
      </c>
      <c r="O3577">
        <v>1.139</v>
      </c>
      <c r="P3577" t="s">
        <v>28</v>
      </c>
      <c r="Q3577" t="s">
        <v>29</v>
      </c>
      <c r="R3577">
        <v>4.47</v>
      </c>
      <c r="S3577">
        <v>6</v>
      </c>
      <c r="T3577">
        <v>2.5099999999999998</v>
      </c>
      <c r="U3577">
        <v>-4.5</v>
      </c>
      <c r="V3577" t="s">
        <v>374</v>
      </c>
      <c r="W3577" t="s">
        <v>45</v>
      </c>
      <c r="X3577">
        <v>1</v>
      </c>
      <c r="Y3577" t="str">
        <f>IF(tblRides[[#This Row],[supply_demand_ratio]]&lt;0.8,"Below 0.8",IF(tblRides[[#This Row],[supply_demand_ratio]]&lt;1,"Between 0.8-1.0",IF(tblRides[[#This Row],[supply_demand_ratio]]&lt;=1.2,"Between 1.0-1.2","Above 1.2")))</f>
        <v>Between 1.0-1.2</v>
      </c>
    </row>
    <row r="3578" spans="1:25" x14ac:dyDescent="0.3">
      <c r="A3578" t="s">
        <v>3633</v>
      </c>
      <c r="B3578" s="1">
        <v>46054.48541666667</v>
      </c>
      <c r="C3578" s="2">
        <v>46054</v>
      </c>
      <c r="D3578">
        <v>11</v>
      </c>
      <c r="E3578" t="s">
        <v>25</v>
      </c>
      <c r="F3578" t="s">
        <v>26</v>
      </c>
      <c r="G3578">
        <v>3.7</v>
      </c>
      <c r="H3578">
        <v>104.56</v>
      </c>
      <c r="I3578">
        <v>100.23</v>
      </c>
      <c r="J3578">
        <v>1</v>
      </c>
      <c r="K3578">
        <v>5.0999999999999996</v>
      </c>
      <c r="L3578">
        <v>8.6999999999999993</v>
      </c>
      <c r="M3578">
        <v>118</v>
      </c>
      <c r="N3578" t="s">
        <v>27</v>
      </c>
      <c r="O3578">
        <v>0.98399999999999999</v>
      </c>
      <c r="P3578" t="s">
        <v>28</v>
      </c>
      <c r="Q3578" t="s">
        <v>29</v>
      </c>
      <c r="R3578">
        <v>4.62</v>
      </c>
      <c r="S3578">
        <v>33</v>
      </c>
      <c r="T3578">
        <v>-4.33</v>
      </c>
      <c r="U3578">
        <v>3.6</v>
      </c>
      <c r="V3578" t="s">
        <v>374</v>
      </c>
      <c r="W3578" t="s">
        <v>45</v>
      </c>
      <c r="X3578">
        <v>1</v>
      </c>
      <c r="Y3578" t="str">
        <f>IF(tblRides[[#This Row],[supply_demand_ratio]]&lt;0.8,"Below 0.8",IF(tblRides[[#This Row],[supply_demand_ratio]]&lt;1,"Between 0.8-1.0",IF(tblRides[[#This Row],[supply_demand_ratio]]&lt;=1.2,"Between 1.0-1.2","Above 1.2")))</f>
        <v>Between 0.8-1.0</v>
      </c>
    </row>
    <row r="3579" spans="1:25" x14ac:dyDescent="0.3">
      <c r="A3579" t="s">
        <v>3634</v>
      </c>
      <c r="B3579" s="1">
        <v>46054.503472222219</v>
      </c>
      <c r="C3579" s="2">
        <v>46054</v>
      </c>
      <c r="D3579">
        <v>12</v>
      </c>
      <c r="E3579" t="s">
        <v>25</v>
      </c>
      <c r="F3579" t="s">
        <v>34</v>
      </c>
      <c r="G3579">
        <v>3</v>
      </c>
      <c r="H3579">
        <v>111.64</v>
      </c>
      <c r="I3579">
        <v>109.82</v>
      </c>
      <c r="J3579">
        <v>1.2</v>
      </c>
      <c r="K3579">
        <v>4</v>
      </c>
      <c r="L3579">
        <v>9.5</v>
      </c>
      <c r="M3579">
        <v>122</v>
      </c>
      <c r="N3579" t="s">
        <v>27</v>
      </c>
      <c r="O3579">
        <v>0.91600000000000004</v>
      </c>
      <c r="P3579" t="s">
        <v>28</v>
      </c>
      <c r="Q3579" t="s">
        <v>29</v>
      </c>
      <c r="R3579">
        <v>4.7300000000000004</v>
      </c>
      <c r="S3579">
        <v>0</v>
      </c>
      <c r="T3579">
        <v>-1.82</v>
      </c>
      <c r="U3579">
        <v>5.5</v>
      </c>
      <c r="V3579" t="s">
        <v>374</v>
      </c>
      <c r="W3579" t="s">
        <v>31</v>
      </c>
      <c r="X3579">
        <v>1</v>
      </c>
      <c r="Y3579" t="str">
        <f>IF(tblRides[[#This Row],[supply_demand_ratio]]&lt;0.8,"Below 0.8",IF(tblRides[[#This Row],[supply_demand_ratio]]&lt;1,"Between 0.8-1.0",IF(tblRides[[#This Row],[supply_demand_ratio]]&lt;=1.2,"Between 1.0-1.2","Above 1.2")))</f>
        <v>Between 0.8-1.0</v>
      </c>
    </row>
    <row r="3580" spans="1:25" x14ac:dyDescent="0.3">
      <c r="A3580" t="s">
        <v>3635</v>
      </c>
      <c r="B3580" s="1">
        <v>46054.525694444441</v>
      </c>
      <c r="C3580" s="2">
        <v>46054</v>
      </c>
      <c r="D3580">
        <v>12</v>
      </c>
      <c r="E3580" t="s">
        <v>33</v>
      </c>
      <c r="F3580" t="s">
        <v>26</v>
      </c>
      <c r="G3580">
        <v>5.5</v>
      </c>
      <c r="H3580">
        <v>120.53</v>
      </c>
      <c r="I3580">
        <v>120.72</v>
      </c>
      <c r="J3580">
        <v>1</v>
      </c>
      <c r="K3580">
        <v>2.2999999999999998</v>
      </c>
      <c r="L3580">
        <v>1</v>
      </c>
      <c r="M3580">
        <v>93</v>
      </c>
      <c r="N3580" t="s">
        <v>27</v>
      </c>
      <c r="O3580">
        <v>1.0489999999999999</v>
      </c>
      <c r="P3580" t="s">
        <v>28</v>
      </c>
      <c r="Q3580" t="s">
        <v>29</v>
      </c>
      <c r="R3580">
        <v>4.67</v>
      </c>
      <c r="S3580">
        <v>8</v>
      </c>
      <c r="T3580">
        <v>0.19</v>
      </c>
      <c r="U3580">
        <v>-1.3</v>
      </c>
      <c r="V3580" t="s">
        <v>374</v>
      </c>
      <c r="W3580" t="s">
        <v>31</v>
      </c>
      <c r="X3580">
        <v>1</v>
      </c>
      <c r="Y3580" t="str">
        <f>IF(tblRides[[#This Row],[supply_demand_ratio]]&lt;0.8,"Below 0.8",IF(tblRides[[#This Row],[supply_demand_ratio]]&lt;1,"Between 0.8-1.0",IF(tblRides[[#This Row],[supply_demand_ratio]]&lt;=1.2,"Between 1.0-1.2","Above 1.2")))</f>
        <v>Between 1.0-1.2</v>
      </c>
    </row>
    <row r="3581" spans="1:25" x14ac:dyDescent="0.3">
      <c r="A3581" t="s">
        <v>3636</v>
      </c>
      <c r="B3581" s="1">
        <v>46054.526388888888</v>
      </c>
      <c r="C3581" s="2">
        <v>46054</v>
      </c>
      <c r="D3581">
        <v>12</v>
      </c>
      <c r="E3581" t="s">
        <v>25</v>
      </c>
      <c r="F3581" t="s">
        <v>26</v>
      </c>
      <c r="G3581">
        <v>11.5</v>
      </c>
      <c r="H3581">
        <v>224.05</v>
      </c>
      <c r="I3581">
        <v>247.8</v>
      </c>
      <c r="J3581">
        <v>1</v>
      </c>
      <c r="K3581">
        <v>2</v>
      </c>
      <c r="L3581">
        <v>2.8</v>
      </c>
      <c r="M3581">
        <v>130</v>
      </c>
      <c r="N3581" t="s">
        <v>27</v>
      </c>
      <c r="O3581">
        <v>1.22</v>
      </c>
      <c r="P3581" t="s">
        <v>28</v>
      </c>
      <c r="Q3581" t="s">
        <v>29</v>
      </c>
      <c r="R3581">
        <v>4.54</v>
      </c>
      <c r="S3581">
        <v>5</v>
      </c>
      <c r="T3581">
        <v>23.75</v>
      </c>
      <c r="U3581">
        <v>0.8</v>
      </c>
      <c r="V3581" t="s">
        <v>374</v>
      </c>
      <c r="W3581" t="s">
        <v>31</v>
      </c>
      <c r="X3581">
        <v>1</v>
      </c>
      <c r="Y3581" t="str">
        <f>IF(tblRides[[#This Row],[supply_demand_ratio]]&lt;0.8,"Below 0.8",IF(tblRides[[#This Row],[supply_demand_ratio]]&lt;1,"Between 0.8-1.0",IF(tblRides[[#This Row],[supply_demand_ratio]]&lt;=1.2,"Between 1.0-1.2","Above 1.2")))</f>
        <v>Above 1.2</v>
      </c>
    </row>
    <row r="3582" spans="1:25" x14ac:dyDescent="0.3">
      <c r="A3582" t="s">
        <v>3637</v>
      </c>
      <c r="B3582" s="1">
        <v>46054.531944444447</v>
      </c>
      <c r="C3582" s="2">
        <v>46054</v>
      </c>
      <c r="D3582">
        <v>12</v>
      </c>
      <c r="E3582" t="s">
        <v>33</v>
      </c>
      <c r="F3582" t="s">
        <v>34</v>
      </c>
      <c r="G3582">
        <v>3.6</v>
      </c>
      <c r="H3582">
        <v>100.28</v>
      </c>
      <c r="I3582">
        <v>101.47</v>
      </c>
      <c r="J3582">
        <v>1</v>
      </c>
      <c r="K3582">
        <v>2.2000000000000002</v>
      </c>
      <c r="L3582">
        <v>6</v>
      </c>
      <c r="M3582">
        <v>91</v>
      </c>
      <c r="N3582" t="s">
        <v>27</v>
      </c>
      <c r="O3582">
        <v>1.131</v>
      </c>
      <c r="P3582" t="s">
        <v>28</v>
      </c>
      <c r="Q3582" t="s">
        <v>29</v>
      </c>
      <c r="R3582">
        <v>4.54</v>
      </c>
      <c r="S3582">
        <v>0</v>
      </c>
      <c r="T3582">
        <v>1.19</v>
      </c>
      <c r="U3582">
        <v>3.8</v>
      </c>
      <c r="V3582" t="s">
        <v>374</v>
      </c>
      <c r="W3582" t="s">
        <v>31</v>
      </c>
      <c r="X3582">
        <v>1</v>
      </c>
      <c r="Y3582" t="str">
        <f>IF(tblRides[[#This Row],[supply_demand_ratio]]&lt;0.8,"Below 0.8",IF(tblRides[[#This Row],[supply_demand_ratio]]&lt;1,"Between 0.8-1.0",IF(tblRides[[#This Row],[supply_demand_ratio]]&lt;=1.2,"Between 1.0-1.2","Above 1.2")))</f>
        <v>Between 1.0-1.2</v>
      </c>
    </row>
    <row r="3583" spans="1:25" x14ac:dyDescent="0.3">
      <c r="A3583" t="s">
        <v>3638</v>
      </c>
      <c r="B3583" s="1">
        <v>46054.538194444445</v>
      </c>
      <c r="C3583" s="2">
        <v>46054</v>
      </c>
      <c r="D3583">
        <v>12</v>
      </c>
      <c r="E3583" t="s">
        <v>43</v>
      </c>
      <c r="F3583" t="s">
        <v>26</v>
      </c>
      <c r="G3583">
        <v>15.5</v>
      </c>
      <c r="H3583">
        <v>259.64999999999998</v>
      </c>
      <c r="I3583">
        <v>248.62</v>
      </c>
      <c r="J3583">
        <v>1</v>
      </c>
      <c r="K3583">
        <v>3.8</v>
      </c>
      <c r="L3583">
        <v>4.3</v>
      </c>
      <c r="M3583">
        <v>70</v>
      </c>
      <c r="N3583" t="s">
        <v>41</v>
      </c>
      <c r="O3583">
        <v>2.2000000000000002</v>
      </c>
      <c r="P3583" t="s">
        <v>28</v>
      </c>
      <c r="Q3583" t="s">
        <v>29</v>
      </c>
      <c r="R3583">
        <v>4.9000000000000004</v>
      </c>
      <c r="S3583">
        <v>8</v>
      </c>
      <c r="T3583">
        <v>-11.03</v>
      </c>
      <c r="U3583">
        <v>0.5</v>
      </c>
      <c r="V3583" t="s">
        <v>374</v>
      </c>
      <c r="W3583" t="s">
        <v>31</v>
      </c>
      <c r="X3583">
        <v>1</v>
      </c>
      <c r="Y3583" t="str">
        <f>IF(tblRides[[#This Row],[supply_demand_ratio]]&lt;0.8,"Below 0.8",IF(tblRides[[#This Row],[supply_demand_ratio]]&lt;1,"Between 0.8-1.0",IF(tblRides[[#This Row],[supply_demand_ratio]]&lt;=1.2,"Between 1.0-1.2","Above 1.2")))</f>
        <v>Above 1.2</v>
      </c>
    </row>
    <row r="3584" spans="1:25" x14ac:dyDescent="0.3">
      <c r="A3584" t="s">
        <v>3639</v>
      </c>
      <c r="B3584" s="1">
        <v>46054.55</v>
      </c>
      <c r="C3584" s="2">
        <v>46054</v>
      </c>
      <c r="D3584">
        <v>13</v>
      </c>
      <c r="E3584" t="s">
        <v>33</v>
      </c>
      <c r="F3584" t="s">
        <v>34</v>
      </c>
      <c r="G3584">
        <v>8</v>
      </c>
      <c r="H3584">
        <v>150.53</v>
      </c>
      <c r="J3584">
        <v>1</v>
      </c>
      <c r="K3584">
        <v>6.3</v>
      </c>
      <c r="L3584">
        <v>6.2</v>
      </c>
      <c r="M3584">
        <v>110</v>
      </c>
      <c r="N3584" t="s">
        <v>41</v>
      </c>
      <c r="O3584">
        <v>1.63</v>
      </c>
      <c r="P3584" t="s">
        <v>37</v>
      </c>
      <c r="Q3584" t="s">
        <v>103</v>
      </c>
      <c r="R3584">
        <v>4.34</v>
      </c>
      <c r="S3584">
        <v>0</v>
      </c>
      <c r="U3584">
        <v>-0.1</v>
      </c>
      <c r="V3584" t="s">
        <v>374</v>
      </c>
      <c r="W3584" t="s">
        <v>45</v>
      </c>
      <c r="X3584">
        <v>0</v>
      </c>
      <c r="Y3584" t="str">
        <f>IF(tblRides[[#This Row],[supply_demand_ratio]]&lt;0.8,"Below 0.8",IF(tblRides[[#This Row],[supply_demand_ratio]]&lt;1,"Between 0.8-1.0",IF(tblRides[[#This Row],[supply_demand_ratio]]&lt;=1.2,"Between 1.0-1.2","Above 1.2")))</f>
        <v>Above 1.2</v>
      </c>
    </row>
    <row r="3585" spans="1:25" x14ac:dyDescent="0.3">
      <c r="A3585" t="s">
        <v>3640</v>
      </c>
      <c r="B3585" s="1">
        <v>46054.577777777777</v>
      </c>
      <c r="C3585" s="2">
        <v>46054</v>
      </c>
      <c r="D3585">
        <v>13</v>
      </c>
      <c r="E3585" t="s">
        <v>25</v>
      </c>
      <c r="F3585" t="s">
        <v>26</v>
      </c>
      <c r="G3585">
        <v>25.8</v>
      </c>
      <c r="H3585">
        <v>538.24</v>
      </c>
      <c r="I3585">
        <v>565.34</v>
      </c>
      <c r="J3585">
        <v>1.1000000000000001</v>
      </c>
      <c r="K3585">
        <v>5.2</v>
      </c>
      <c r="L3585">
        <v>8.6999999999999993</v>
      </c>
      <c r="M3585">
        <v>121</v>
      </c>
      <c r="N3585" t="s">
        <v>27</v>
      </c>
      <c r="O3585">
        <v>1.0580000000000001</v>
      </c>
      <c r="P3585" t="s">
        <v>28</v>
      </c>
      <c r="Q3585" t="s">
        <v>29</v>
      </c>
      <c r="R3585">
        <v>4.97</v>
      </c>
      <c r="S3585">
        <v>37</v>
      </c>
      <c r="T3585">
        <v>27.1</v>
      </c>
      <c r="U3585">
        <v>3.5</v>
      </c>
      <c r="V3585" t="s">
        <v>374</v>
      </c>
      <c r="W3585" t="s">
        <v>45</v>
      </c>
      <c r="X3585">
        <v>1</v>
      </c>
      <c r="Y3585" t="str">
        <f>IF(tblRides[[#This Row],[supply_demand_ratio]]&lt;0.8,"Below 0.8",IF(tblRides[[#This Row],[supply_demand_ratio]]&lt;1,"Between 0.8-1.0",IF(tblRides[[#This Row],[supply_demand_ratio]]&lt;=1.2,"Between 1.0-1.2","Above 1.2")))</f>
        <v>Between 1.0-1.2</v>
      </c>
    </row>
    <row r="3586" spans="1:25" x14ac:dyDescent="0.3">
      <c r="A3586" t="s">
        <v>3641</v>
      </c>
      <c r="B3586" s="1">
        <v>46054.577777777777</v>
      </c>
      <c r="C3586" s="2">
        <v>46054</v>
      </c>
      <c r="D3586">
        <v>13</v>
      </c>
      <c r="E3586" t="s">
        <v>36</v>
      </c>
      <c r="F3586" t="s">
        <v>26</v>
      </c>
      <c r="G3586">
        <v>9.6</v>
      </c>
      <c r="H3586">
        <v>201.89</v>
      </c>
      <c r="I3586">
        <v>199.19</v>
      </c>
      <c r="J3586">
        <v>1.2</v>
      </c>
      <c r="K3586">
        <v>3.5</v>
      </c>
      <c r="L3586">
        <v>8.1</v>
      </c>
      <c r="M3586">
        <v>91</v>
      </c>
      <c r="N3586" t="s">
        <v>27</v>
      </c>
      <c r="O3586">
        <v>0.78900000000000003</v>
      </c>
      <c r="P3586" t="s">
        <v>28</v>
      </c>
      <c r="Q3586" t="s">
        <v>29</v>
      </c>
      <c r="R3586">
        <v>4.7300000000000004</v>
      </c>
      <c r="S3586">
        <v>4</v>
      </c>
      <c r="T3586">
        <v>-2.7</v>
      </c>
      <c r="U3586">
        <v>4.5999999999999996</v>
      </c>
      <c r="V3586" t="s">
        <v>374</v>
      </c>
      <c r="W3586" t="s">
        <v>31</v>
      </c>
      <c r="X3586">
        <v>1</v>
      </c>
      <c r="Y3586" t="str">
        <f>IF(tblRides[[#This Row],[supply_demand_ratio]]&lt;0.8,"Below 0.8",IF(tblRides[[#This Row],[supply_demand_ratio]]&lt;1,"Between 0.8-1.0",IF(tblRides[[#This Row],[supply_demand_ratio]]&lt;=1.2,"Between 1.0-1.2","Above 1.2")))</f>
        <v>Below 0.8</v>
      </c>
    </row>
    <row r="3587" spans="1:25" x14ac:dyDescent="0.3">
      <c r="A3587" t="s">
        <v>3642</v>
      </c>
      <c r="B3587" s="1">
        <v>46054.589583333334</v>
      </c>
      <c r="C3587" s="2">
        <v>46054</v>
      </c>
      <c r="D3587">
        <v>14</v>
      </c>
      <c r="E3587" t="s">
        <v>43</v>
      </c>
      <c r="F3587" t="s">
        <v>26</v>
      </c>
      <c r="G3587">
        <v>1.5</v>
      </c>
      <c r="H3587">
        <v>60.51</v>
      </c>
      <c r="I3587">
        <v>59.06</v>
      </c>
      <c r="J3587">
        <v>1</v>
      </c>
      <c r="K3587">
        <v>3.1</v>
      </c>
      <c r="L3587">
        <v>2.2000000000000002</v>
      </c>
      <c r="M3587">
        <v>64</v>
      </c>
      <c r="N3587" t="s">
        <v>41</v>
      </c>
      <c r="O3587">
        <v>1.31</v>
      </c>
      <c r="P3587" t="s">
        <v>28</v>
      </c>
      <c r="Q3587" t="s">
        <v>29</v>
      </c>
      <c r="R3587">
        <v>4.55</v>
      </c>
      <c r="S3587">
        <v>14</v>
      </c>
      <c r="T3587">
        <v>-1.45</v>
      </c>
      <c r="U3587">
        <v>-0.9</v>
      </c>
      <c r="V3587" t="s">
        <v>374</v>
      </c>
      <c r="W3587" t="s">
        <v>31</v>
      </c>
      <c r="X3587">
        <v>1</v>
      </c>
      <c r="Y3587" t="str">
        <f>IF(tblRides[[#This Row],[supply_demand_ratio]]&lt;0.8,"Below 0.8",IF(tblRides[[#This Row],[supply_demand_ratio]]&lt;1,"Between 0.8-1.0",IF(tblRides[[#This Row],[supply_demand_ratio]]&lt;=1.2,"Between 1.0-1.2","Above 1.2")))</f>
        <v>Above 1.2</v>
      </c>
    </row>
    <row r="3588" spans="1:25" x14ac:dyDescent="0.3">
      <c r="A3588" t="s">
        <v>3643</v>
      </c>
      <c r="B3588" s="1">
        <v>46054.589583333334</v>
      </c>
      <c r="C3588" s="2">
        <v>46054</v>
      </c>
      <c r="D3588">
        <v>14</v>
      </c>
      <c r="E3588" t="s">
        <v>25</v>
      </c>
      <c r="F3588" t="s">
        <v>34</v>
      </c>
      <c r="G3588">
        <v>13.8</v>
      </c>
      <c r="H3588">
        <v>255.13</v>
      </c>
      <c r="I3588">
        <v>255.8</v>
      </c>
      <c r="J3588">
        <v>1</v>
      </c>
      <c r="K3588">
        <v>4.0999999999999996</v>
      </c>
      <c r="L3588">
        <v>3.1</v>
      </c>
      <c r="M3588">
        <v>118</v>
      </c>
      <c r="N3588" t="s">
        <v>27</v>
      </c>
      <c r="O3588">
        <v>1.0269999999999999</v>
      </c>
      <c r="P3588" t="s">
        <v>28</v>
      </c>
      <c r="Q3588" t="s">
        <v>29</v>
      </c>
      <c r="R3588">
        <v>4.7300000000000004</v>
      </c>
      <c r="S3588">
        <v>0</v>
      </c>
      <c r="T3588">
        <v>0.67</v>
      </c>
      <c r="U3588">
        <v>-1</v>
      </c>
      <c r="V3588" t="s">
        <v>374</v>
      </c>
      <c r="W3588" t="s">
        <v>31</v>
      </c>
      <c r="X3588">
        <v>1</v>
      </c>
      <c r="Y3588" t="str">
        <f>IF(tblRides[[#This Row],[supply_demand_ratio]]&lt;0.8,"Below 0.8",IF(tblRides[[#This Row],[supply_demand_ratio]]&lt;1,"Between 0.8-1.0",IF(tblRides[[#This Row],[supply_demand_ratio]]&lt;=1.2,"Between 1.0-1.2","Above 1.2")))</f>
        <v>Between 1.0-1.2</v>
      </c>
    </row>
    <row r="3589" spans="1:25" x14ac:dyDescent="0.3">
      <c r="A3589" t="s">
        <v>3644</v>
      </c>
      <c r="B3589" s="1">
        <v>46054.607638888891</v>
      </c>
      <c r="C3589" s="2">
        <v>46054</v>
      </c>
      <c r="D3589">
        <v>14</v>
      </c>
      <c r="E3589" t="s">
        <v>43</v>
      </c>
      <c r="F3589" t="s">
        <v>34</v>
      </c>
      <c r="G3589">
        <v>0.9</v>
      </c>
      <c r="H3589">
        <v>50.94</v>
      </c>
      <c r="J3589">
        <v>1</v>
      </c>
      <c r="K3589">
        <v>3.6</v>
      </c>
      <c r="L3589">
        <v>5.8</v>
      </c>
      <c r="M3589">
        <v>68</v>
      </c>
      <c r="N3589" t="s">
        <v>41</v>
      </c>
      <c r="O3589">
        <v>2.2000000000000002</v>
      </c>
      <c r="P3589" t="s">
        <v>58</v>
      </c>
      <c r="Q3589" t="s">
        <v>59</v>
      </c>
      <c r="R3589">
        <v>4.91</v>
      </c>
      <c r="S3589">
        <v>0</v>
      </c>
      <c r="U3589">
        <v>2.2000000000000002</v>
      </c>
      <c r="V3589" t="s">
        <v>374</v>
      </c>
      <c r="W3589" t="s">
        <v>31</v>
      </c>
      <c r="X3589">
        <v>0</v>
      </c>
      <c r="Y3589" t="str">
        <f>IF(tblRides[[#This Row],[supply_demand_ratio]]&lt;0.8,"Below 0.8",IF(tblRides[[#This Row],[supply_demand_ratio]]&lt;1,"Between 0.8-1.0",IF(tblRides[[#This Row],[supply_demand_ratio]]&lt;=1.2,"Between 1.0-1.2","Above 1.2")))</f>
        <v>Above 1.2</v>
      </c>
    </row>
    <row r="3590" spans="1:25" x14ac:dyDescent="0.3">
      <c r="A3590" t="s">
        <v>3645</v>
      </c>
      <c r="B3590" s="1">
        <v>46054.609722222223</v>
      </c>
      <c r="C3590" s="2">
        <v>46054</v>
      </c>
      <c r="D3590">
        <v>14</v>
      </c>
      <c r="E3590" t="s">
        <v>33</v>
      </c>
      <c r="F3590" t="s">
        <v>34</v>
      </c>
      <c r="G3590">
        <v>1.3</v>
      </c>
      <c r="H3590">
        <v>59.45</v>
      </c>
      <c r="I3590">
        <v>59.83</v>
      </c>
      <c r="J3590">
        <v>1</v>
      </c>
      <c r="K3590">
        <v>3.3</v>
      </c>
      <c r="L3590">
        <v>2.2000000000000002</v>
      </c>
      <c r="M3590">
        <v>75</v>
      </c>
      <c r="N3590" t="s">
        <v>27</v>
      </c>
      <c r="O3590">
        <v>0.84799999999999998</v>
      </c>
      <c r="P3590" t="s">
        <v>28</v>
      </c>
      <c r="Q3590" t="s">
        <v>29</v>
      </c>
      <c r="R3590">
        <v>4.7699999999999996</v>
      </c>
      <c r="S3590">
        <v>0</v>
      </c>
      <c r="T3590">
        <v>0.38</v>
      </c>
      <c r="U3590">
        <v>-1.1000000000000001</v>
      </c>
      <c r="V3590" t="s">
        <v>374</v>
      </c>
      <c r="W3590" t="s">
        <v>31</v>
      </c>
      <c r="X3590">
        <v>1</v>
      </c>
      <c r="Y3590" t="str">
        <f>IF(tblRides[[#This Row],[supply_demand_ratio]]&lt;0.8,"Below 0.8",IF(tblRides[[#This Row],[supply_demand_ratio]]&lt;1,"Between 0.8-1.0",IF(tblRides[[#This Row],[supply_demand_ratio]]&lt;=1.2,"Between 1.0-1.2","Above 1.2")))</f>
        <v>Between 0.8-1.0</v>
      </c>
    </row>
    <row r="3591" spans="1:25" x14ac:dyDescent="0.3">
      <c r="A3591" t="s">
        <v>3646</v>
      </c>
      <c r="B3591" s="1">
        <v>46054.620833333334</v>
      </c>
      <c r="C3591" s="2">
        <v>46054</v>
      </c>
      <c r="D3591">
        <v>14</v>
      </c>
      <c r="E3591" t="s">
        <v>33</v>
      </c>
      <c r="F3591" t="s">
        <v>34</v>
      </c>
      <c r="G3591">
        <v>11.5</v>
      </c>
      <c r="H3591">
        <v>230.16</v>
      </c>
      <c r="I3591">
        <v>239.95</v>
      </c>
      <c r="J3591">
        <v>1</v>
      </c>
      <c r="K3591">
        <v>2</v>
      </c>
      <c r="L3591">
        <v>1</v>
      </c>
      <c r="M3591">
        <v>95</v>
      </c>
      <c r="N3591" t="s">
        <v>41</v>
      </c>
      <c r="O3591">
        <v>1.407</v>
      </c>
      <c r="P3591" t="s">
        <v>28</v>
      </c>
      <c r="Q3591" t="s">
        <v>29</v>
      </c>
      <c r="R3591">
        <v>4.5999999999999996</v>
      </c>
      <c r="S3591">
        <v>0</v>
      </c>
      <c r="T3591">
        <v>9.7899999999999991</v>
      </c>
      <c r="U3591">
        <v>-1</v>
      </c>
      <c r="V3591" t="s">
        <v>374</v>
      </c>
      <c r="W3591" t="s">
        <v>31</v>
      </c>
      <c r="X3591">
        <v>1</v>
      </c>
      <c r="Y3591" t="str">
        <f>IF(tblRides[[#This Row],[supply_demand_ratio]]&lt;0.8,"Below 0.8",IF(tblRides[[#This Row],[supply_demand_ratio]]&lt;1,"Between 0.8-1.0",IF(tblRides[[#This Row],[supply_demand_ratio]]&lt;=1.2,"Between 1.0-1.2","Above 1.2")))</f>
        <v>Above 1.2</v>
      </c>
    </row>
    <row r="3592" spans="1:25" x14ac:dyDescent="0.3">
      <c r="A3592" t="s">
        <v>3647</v>
      </c>
      <c r="B3592" s="1">
        <v>46054.626388888886</v>
      </c>
      <c r="C3592" s="2">
        <v>46054</v>
      </c>
      <c r="D3592">
        <v>15</v>
      </c>
      <c r="E3592" t="s">
        <v>33</v>
      </c>
      <c r="F3592" t="s">
        <v>26</v>
      </c>
      <c r="G3592">
        <v>19.600000000000001</v>
      </c>
      <c r="H3592">
        <v>355.53</v>
      </c>
      <c r="I3592">
        <v>362.21</v>
      </c>
      <c r="J3592">
        <v>1</v>
      </c>
      <c r="K3592">
        <v>2.2999999999999998</v>
      </c>
      <c r="L3592">
        <v>1.3</v>
      </c>
      <c r="M3592">
        <v>86</v>
      </c>
      <c r="N3592" t="s">
        <v>27</v>
      </c>
      <c r="O3592">
        <v>1.0629999999999999</v>
      </c>
      <c r="P3592" t="s">
        <v>28</v>
      </c>
      <c r="Q3592" t="s">
        <v>29</v>
      </c>
      <c r="R3592">
        <v>4.63</v>
      </c>
      <c r="S3592">
        <v>4</v>
      </c>
      <c r="T3592">
        <v>6.68</v>
      </c>
      <c r="U3592">
        <v>-1</v>
      </c>
      <c r="V3592" t="s">
        <v>374</v>
      </c>
      <c r="W3592" t="s">
        <v>31</v>
      </c>
      <c r="X3592">
        <v>1</v>
      </c>
      <c r="Y3592" t="str">
        <f>IF(tblRides[[#This Row],[supply_demand_ratio]]&lt;0.8,"Below 0.8",IF(tblRides[[#This Row],[supply_demand_ratio]]&lt;1,"Between 0.8-1.0",IF(tblRides[[#This Row],[supply_demand_ratio]]&lt;=1.2,"Between 1.0-1.2","Above 1.2")))</f>
        <v>Between 1.0-1.2</v>
      </c>
    </row>
    <row r="3593" spans="1:25" x14ac:dyDescent="0.3">
      <c r="A3593" t="s">
        <v>3648</v>
      </c>
      <c r="B3593" s="1">
        <v>46054.632638888892</v>
      </c>
      <c r="C3593" s="2">
        <v>46054</v>
      </c>
      <c r="D3593">
        <v>15</v>
      </c>
      <c r="E3593" t="s">
        <v>25</v>
      </c>
      <c r="F3593" t="s">
        <v>26</v>
      </c>
      <c r="G3593">
        <v>19.600000000000001</v>
      </c>
      <c r="H3593">
        <v>401.43</v>
      </c>
      <c r="I3593">
        <v>393.35</v>
      </c>
      <c r="J3593">
        <v>1.1000000000000001</v>
      </c>
      <c r="K3593">
        <v>2.4</v>
      </c>
      <c r="L3593">
        <v>1</v>
      </c>
      <c r="M3593">
        <v>126</v>
      </c>
      <c r="N3593" t="s">
        <v>27</v>
      </c>
      <c r="O3593">
        <v>1.093</v>
      </c>
      <c r="P3593" t="s">
        <v>28</v>
      </c>
      <c r="Q3593" t="s">
        <v>29</v>
      </c>
      <c r="R3593">
        <v>4.67</v>
      </c>
      <c r="S3593">
        <v>4</v>
      </c>
      <c r="T3593">
        <v>-8.08</v>
      </c>
      <c r="U3593">
        <v>-1.4</v>
      </c>
      <c r="V3593" t="s">
        <v>374</v>
      </c>
      <c r="W3593" t="s">
        <v>31</v>
      </c>
      <c r="X3593">
        <v>1</v>
      </c>
      <c r="Y3593" t="str">
        <f>IF(tblRides[[#This Row],[supply_demand_ratio]]&lt;0.8,"Below 0.8",IF(tblRides[[#This Row],[supply_demand_ratio]]&lt;1,"Between 0.8-1.0",IF(tblRides[[#This Row],[supply_demand_ratio]]&lt;=1.2,"Between 1.0-1.2","Above 1.2")))</f>
        <v>Between 1.0-1.2</v>
      </c>
    </row>
    <row r="3594" spans="1:25" x14ac:dyDescent="0.3">
      <c r="A3594" t="s">
        <v>3649</v>
      </c>
      <c r="B3594" s="1">
        <v>46054.646527777775</v>
      </c>
      <c r="C3594" s="2">
        <v>46054</v>
      </c>
      <c r="D3594">
        <v>15</v>
      </c>
      <c r="E3594" t="s">
        <v>36</v>
      </c>
      <c r="F3594" t="s">
        <v>26</v>
      </c>
      <c r="G3594">
        <v>7.5</v>
      </c>
      <c r="H3594">
        <v>157.68</v>
      </c>
      <c r="I3594">
        <v>156.27000000000001</v>
      </c>
      <c r="J3594">
        <v>1.1000000000000001</v>
      </c>
      <c r="K3594">
        <v>8.4</v>
      </c>
      <c r="L3594">
        <v>5.4</v>
      </c>
      <c r="M3594">
        <v>101</v>
      </c>
      <c r="N3594" t="s">
        <v>27</v>
      </c>
      <c r="O3594">
        <v>0.79100000000000004</v>
      </c>
      <c r="P3594" t="s">
        <v>28</v>
      </c>
      <c r="Q3594" t="s">
        <v>29</v>
      </c>
      <c r="R3594">
        <v>4.8099999999999996</v>
      </c>
      <c r="S3594">
        <v>3</v>
      </c>
      <c r="T3594">
        <v>-1.41</v>
      </c>
      <c r="U3594">
        <v>-3</v>
      </c>
      <c r="V3594" t="s">
        <v>374</v>
      </c>
      <c r="W3594" t="s">
        <v>45</v>
      </c>
      <c r="X3594">
        <v>1</v>
      </c>
      <c r="Y3594" t="str">
        <f>IF(tblRides[[#This Row],[supply_demand_ratio]]&lt;0.8,"Below 0.8",IF(tblRides[[#This Row],[supply_demand_ratio]]&lt;1,"Between 0.8-1.0",IF(tblRides[[#This Row],[supply_demand_ratio]]&lt;=1.2,"Between 1.0-1.2","Above 1.2")))</f>
        <v>Below 0.8</v>
      </c>
    </row>
    <row r="3595" spans="1:25" x14ac:dyDescent="0.3">
      <c r="A3595" t="s">
        <v>3650</v>
      </c>
      <c r="B3595" s="1">
        <v>46054.652777777781</v>
      </c>
      <c r="C3595" s="2">
        <v>46054</v>
      </c>
      <c r="D3595">
        <v>15</v>
      </c>
      <c r="E3595" t="s">
        <v>43</v>
      </c>
      <c r="F3595" t="s">
        <v>34</v>
      </c>
      <c r="G3595">
        <v>4.7</v>
      </c>
      <c r="H3595">
        <v>102.98</v>
      </c>
      <c r="I3595">
        <v>105.64</v>
      </c>
      <c r="J3595">
        <v>1</v>
      </c>
      <c r="K3595">
        <v>7.4</v>
      </c>
      <c r="L3595">
        <v>13</v>
      </c>
      <c r="M3595">
        <v>68</v>
      </c>
      <c r="N3595" t="s">
        <v>41</v>
      </c>
      <c r="O3595">
        <v>1.9339999999999999</v>
      </c>
      <c r="P3595" t="s">
        <v>28</v>
      </c>
      <c r="Q3595" t="s">
        <v>29</v>
      </c>
      <c r="R3595">
        <v>4.4000000000000004</v>
      </c>
      <c r="S3595">
        <v>0</v>
      </c>
      <c r="T3595">
        <v>2.66</v>
      </c>
      <c r="U3595">
        <v>5.6</v>
      </c>
      <c r="V3595" t="s">
        <v>374</v>
      </c>
      <c r="W3595" t="s">
        <v>45</v>
      </c>
      <c r="X3595">
        <v>1</v>
      </c>
      <c r="Y3595" t="str">
        <f>IF(tblRides[[#This Row],[supply_demand_ratio]]&lt;0.8,"Below 0.8",IF(tblRides[[#This Row],[supply_demand_ratio]]&lt;1,"Between 0.8-1.0",IF(tblRides[[#This Row],[supply_demand_ratio]]&lt;=1.2,"Between 1.0-1.2","Above 1.2")))</f>
        <v>Above 1.2</v>
      </c>
    </row>
    <row r="3596" spans="1:25" x14ac:dyDescent="0.3">
      <c r="A3596" t="s">
        <v>3651</v>
      </c>
      <c r="B3596" s="1">
        <v>46054.673611111109</v>
      </c>
      <c r="C3596" s="2">
        <v>46054</v>
      </c>
      <c r="D3596">
        <v>16</v>
      </c>
      <c r="E3596" t="s">
        <v>25</v>
      </c>
      <c r="F3596" t="s">
        <v>34</v>
      </c>
      <c r="G3596">
        <v>5.6</v>
      </c>
      <c r="H3596">
        <v>166.61</v>
      </c>
      <c r="I3596">
        <v>150.37</v>
      </c>
      <c r="J3596">
        <v>1.4</v>
      </c>
      <c r="K3596">
        <v>3.2</v>
      </c>
      <c r="L3596">
        <v>1</v>
      </c>
      <c r="M3596">
        <v>92</v>
      </c>
      <c r="N3596" t="s">
        <v>27</v>
      </c>
      <c r="O3596">
        <v>0.64400000000000002</v>
      </c>
      <c r="P3596" t="s">
        <v>28</v>
      </c>
      <c r="Q3596" t="s">
        <v>29</v>
      </c>
      <c r="R3596">
        <v>4.6100000000000003</v>
      </c>
      <c r="S3596">
        <v>0</v>
      </c>
      <c r="T3596">
        <v>-16.239999999999998</v>
      </c>
      <c r="U3596">
        <v>-2.2000000000000002</v>
      </c>
      <c r="V3596" t="s">
        <v>374</v>
      </c>
      <c r="W3596" t="s">
        <v>31</v>
      </c>
      <c r="X3596">
        <v>1</v>
      </c>
      <c r="Y3596" t="str">
        <f>IF(tblRides[[#This Row],[supply_demand_ratio]]&lt;0.8,"Below 0.8",IF(tblRides[[#This Row],[supply_demand_ratio]]&lt;1,"Between 0.8-1.0",IF(tblRides[[#This Row],[supply_demand_ratio]]&lt;=1.2,"Between 1.0-1.2","Above 1.2")))</f>
        <v>Below 0.8</v>
      </c>
    </row>
    <row r="3597" spans="1:25" x14ac:dyDescent="0.3">
      <c r="A3597" t="s">
        <v>3652</v>
      </c>
      <c r="B3597" s="1">
        <v>46054.684027777781</v>
      </c>
      <c r="C3597" s="2">
        <v>46054</v>
      </c>
      <c r="D3597">
        <v>16</v>
      </c>
      <c r="E3597" t="s">
        <v>36</v>
      </c>
      <c r="F3597" t="s">
        <v>34</v>
      </c>
      <c r="G3597">
        <v>5.7</v>
      </c>
      <c r="H3597">
        <v>125.5</v>
      </c>
      <c r="I3597">
        <v>121.46</v>
      </c>
      <c r="J3597">
        <v>1</v>
      </c>
      <c r="K3597">
        <v>6.7</v>
      </c>
      <c r="L3597">
        <v>7.6</v>
      </c>
      <c r="M3597">
        <v>100</v>
      </c>
      <c r="N3597" t="s">
        <v>27</v>
      </c>
      <c r="O3597">
        <v>0.94099999999999995</v>
      </c>
      <c r="P3597" t="s">
        <v>28</v>
      </c>
      <c r="Q3597" t="s">
        <v>29</v>
      </c>
      <c r="R3597">
        <v>4.7</v>
      </c>
      <c r="S3597">
        <v>0</v>
      </c>
      <c r="T3597">
        <v>-4.04</v>
      </c>
      <c r="U3597">
        <v>0.9</v>
      </c>
      <c r="V3597" t="s">
        <v>374</v>
      </c>
      <c r="W3597" t="s">
        <v>45</v>
      </c>
      <c r="X3597">
        <v>1</v>
      </c>
      <c r="Y3597" t="str">
        <f>IF(tblRides[[#This Row],[supply_demand_ratio]]&lt;0.8,"Below 0.8",IF(tblRides[[#This Row],[supply_demand_ratio]]&lt;1,"Between 0.8-1.0",IF(tblRides[[#This Row],[supply_demand_ratio]]&lt;=1.2,"Between 1.0-1.2","Above 1.2")))</f>
        <v>Between 0.8-1.0</v>
      </c>
    </row>
    <row r="3598" spans="1:25" x14ac:dyDescent="0.3">
      <c r="A3598" t="s">
        <v>3653</v>
      </c>
      <c r="B3598" s="1">
        <v>46054.69027777778</v>
      </c>
      <c r="C3598" s="2">
        <v>46054</v>
      </c>
      <c r="D3598">
        <v>16</v>
      </c>
      <c r="E3598" t="s">
        <v>33</v>
      </c>
      <c r="F3598" t="s">
        <v>34</v>
      </c>
      <c r="G3598">
        <v>6.4</v>
      </c>
      <c r="H3598">
        <v>125.17</v>
      </c>
      <c r="I3598">
        <v>120.73</v>
      </c>
      <c r="J3598">
        <v>1</v>
      </c>
      <c r="K3598">
        <v>8.1999999999999993</v>
      </c>
      <c r="L3598">
        <v>3.4</v>
      </c>
      <c r="M3598">
        <v>75</v>
      </c>
      <c r="N3598" t="s">
        <v>27</v>
      </c>
      <c r="O3598">
        <v>0.84</v>
      </c>
      <c r="P3598" t="s">
        <v>28</v>
      </c>
      <c r="Q3598" t="s">
        <v>29</v>
      </c>
      <c r="R3598">
        <v>4.71</v>
      </c>
      <c r="S3598">
        <v>0</v>
      </c>
      <c r="T3598">
        <v>-4.4400000000000004</v>
      </c>
      <c r="U3598">
        <v>-4.8</v>
      </c>
      <c r="V3598" t="s">
        <v>374</v>
      </c>
      <c r="W3598" t="s">
        <v>45</v>
      </c>
      <c r="X3598">
        <v>1</v>
      </c>
      <c r="Y3598" t="str">
        <f>IF(tblRides[[#This Row],[supply_demand_ratio]]&lt;0.8,"Below 0.8",IF(tblRides[[#This Row],[supply_demand_ratio]]&lt;1,"Between 0.8-1.0",IF(tblRides[[#This Row],[supply_demand_ratio]]&lt;=1.2,"Between 1.0-1.2","Above 1.2")))</f>
        <v>Between 0.8-1.0</v>
      </c>
    </row>
    <row r="3599" spans="1:25" x14ac:dyDescent="0.3">
      <c r="A3599" t="s">
        <v>3654</v>
      </c>
      <c r="B3599" s="1">
        <v>46054.698611111111</v>
      </c>
      <c r="C3599" s="2">
        <v>46054</v>
      </c>
      <c r="D3599">
        <v>16</v>
      </c>
      <c r="E3599" t="s">
        <v>33</v>
      </c>
      <c r="F3599" t="s">
        <v>26</v>
      </c>
      <c r="G3599">
        <v>3.2</v>
      </c>
      <c r="H3599">
        <v>114.53</v>
      </c>
      <c r="I3599">
        <v>116.77</v>
      </c>
      <c r="J3599">
        <v>1.2</v>
      </c>
      <c r="K3599">
        <v>4.7</v>
      </c>
      <c r="L3599">
        <v>10.3</v>
      </c>
      <c r="M3599">
        <v>80</v>
      </c>
      <c r="N3599" t="s">
        <v>27</v>
      </c>
      <c r="O3599">
        <v>0.78200000000000003</v>
      </c>
      <c r="P3599" t="s">
        <v>28</v>
      </c>
      <c r="Q3599" t="s">
        <v>29</v>
      </c>
      <c r="R3599">
        <v>4.6399999999999997</v>
      </c>
      <c r="S3599">
        <v>9</v>
      </c>
      <c r="T3599">
        <v>2.2400000000000002</v>
      </c>
      <c r="U3599">
        <v>5.6</v>
      </c>
      <c r="V3599" t="s">
        <v>374</v>
      </c>
      <c r="W3599" t="s">
        <v>31</v>
      </c>
      <c r="X3599">
        <v>1</v>
      </c>
      <c r="Y3599" t="str">
        <f>IF(tblRides[[#This Row],[supply_demand_ratio]]&lt;0.8,"Below 0.8",IF(tblRides[[#This Row],[supply_demand_ratio]]&lt;1,"Between 0.8-1.0",IF(tblRides[[#This Row],[supply_demand_ratio]]&lt;=1.2,"Between 1.0-1.2","Above 1.2")))</f>
        <v>Below 0.8</v>
      </c>
    </row>
    <row r="3600" spans="1:25" x14ac:dyDescent="0.3">
      <c r="A3600" t="s">
        <v>3655</v>
      </c>
      <c r="B3600" s="1">
        <v>46054.705555555556</v>
      </c>
      <c r="C3600" s="2">
        <v>46054</v>
      </c>
      <c r="D3600">
        <v>16</v>
      </c>
      <c r="E3600" t="s">
        <v>43</v>
      </c>
      <c r="F3600" t="s">
        <v>34</v>
      </c>
      <c r="G3600">
        <v>6.2</v>
      </c>
      <c r="H3600">
        <v>155.03</v>
      </c>
      <c r="I3600">
        <v>151.44</v>
      </c>
      <c r="J3600">
        <v>1.1000000000000001</v>
      </c>
      <c r="K3600">
        <v>2</v>
      </c>
      <c r="L3600">
        <v>3</v>
      </c>
      <c r="M3600">
        <v>76</v>
      </c>
      <c r="N3600" t="s">
        <v>41</v>
      </c>
      <c r="O3600">
        <v>2.2000000000000002</v>
      </c>
      <c r="P3600" t="s">
        <v>28</v>
      </c>
      <c r="Q3600" t="s">
        <v>29</v>
      </c>
      <c r="R3600">
        <v>4.74</v>
      </c>
      <c r="S3600">
        <v>0</v>
      </c>
      <c r="T3600">
        <v>-3.59</v>
      </c>
      <c r="U3600">
        <v>1</v>
      </c>
      <c r="V3600" t="s">
        <v>374</v>
      </c>
      <c r="W3600" t="s">
        <v>31</v>
      </c>
      <c r="X3600">
        <v>1</v>
      </c>
      <c r="Y3600" t="str">
        <f>IF(tblRides[[#This Row],[supply_demand_ratio]]&lt;0.8,"Below 0.8",IF(tblRides[[#This Row],[supply_demand_ratio]]&lt;1,"Between 0.8-1.0",IF(tblRides[[#This Row],[supply_demand_ratio]]&lt;=1.2,"Between 1.0-1.2","Above 1.2")))</f>
        <v>Above 1.2</v>
      </c>
    </row>
    <row r="3601" spans="1:25" x14ac:dyDescent="0.3">
      <c r="A3601" t="s">
        <v>3656</v>
      </c>
      <c r="B3601" s="1">
        <v>46054.713888888888</v>
      </c>
      <c r="C3601" s="2">
        <v>46054</v>
      </c>
      <c r="D3601">
        <v>17</v>
      </c>
      <c r="E3601" t="s">
        <v>43</v>
      </c>
      <c r="F3601" t="s">
        <v>26</v>
      </c>
      <c r="G3601">
        <v>4.0999999999999996</v>
      </c>
      <c r="H3601">
        <v>120.36</v>
      </c>
      <c r="J3601">
        <v>1.1000000000000001</v>
      </c>
      <c r="K3601">
        <v>8.6999999999999993</v>
      </c>
      <c r="L3601">
        <v>14</v>
      </c>
      <c r="M3601">
        <v>49</v>
      </c>
      <c r="N3601" t="s">
        <v>41</v>
      </c>
      <c r="O3601">
        <v>1.012</v>
      </c>
      <c r="P3601" t="s">
        <v>37</v>
      </c>
      <c r="Q3601" t="s">
        <v>38</v>
      </c>
      <c r="R3601">
        <v>4.32</v>
      </c>
      <c r="S3601">
        <v>8</v>
      </c>
      <c r="U3601">
        <v>5.3</v>
      </c>
      <c r="V3601" t="s">
        <v>374</v>
      </c>
      <c r="W3601" t="s">
        <v>45</v>
      </c>
      <c r="X3601">
        <v>0</v>
      </c>
      <c r="Y3601" t="str">
        <f>IF(tblRides[[#This Row],[supply_demand_ratio]]&lt;0.8,"Below 0.8",IF(tblRides[[#This Row],[supply_demand_ratio]]&lt;1,"Between 0.8-1.0",IF(tblRides[[#This Row],[supply_demand_ratio]]&lt;=1.2,"Between 1.0-1.2","Above 1.2")))</f>
        <v>Between 1.0-1.2</v>
      </c>
    </row>
    <row r="3602" spans="1:25" x14ac:dyDescent="0.3">
      <c r="A3602" t="s">
        <v>3657</v>
      </c>
      <c r="B3602" s="1">
        <v>46054.741666666669</v>
      </c>
      <c r="C3602" s="2">
        <v>46054</v>
      </c>
      <c r="D3602">
        <v>17</v>
      </c>
      <c r="E3602" t="s">
        <v>33</v>
      </c>
      <c r="F3602" t="s">
        <v>26</v>
      </c>
      <c r="G3602">
        <v>3</v>
      </c>
      <c r="H3602">
        <v>81.17</v>
      </c>
      <c r="I3602">
        <v>81.760000000000005</v>
      </c>
      <c r="J3602">
        <v>1</v>
      </c>
      <c r="K3602">
        <v>5.2</v>
      </c>
      <c r="L3602">
        <v>3.6</v>
      </c>
      <c r="M3602">
        <v>75</v>
      </c>
      <c r="N3602" t="s">
        <v>27</v>
      </c>
      <c r="O3602">
        <v>0.93400000000000005</v>
      </c>
      <c r="P3602" t="s">
        <v>28</v>
      </c>
      <c r="Q3602" t="s">
        <v>29</v>
      </c>
      <c r="R3602">
        <v>4.3600000000000003</v>
      </c>
      <c r="S3602">
        <v>6</v>
      </c>
      <c r="T3602">
        <v>0.59</v>
      </c>
      <c r="U3602">
        <v>-1.6</v>
      </c>
      <c r="V3602" t="s">
        <v>374</v>
      </c>
      <c r="W3602" t="s">
        <v>45</v>
      </c>
      <c r="X3602">
        <v>1</v>
      </c>
      <c r="Y3602" t="str">
        <f>IF(tblRides[[#This Row],[supply_demand_ratio]]&lt;0.8,"Below 0.8",IF(tblRides[[#This Row],[supply_demand_ratio]]&lt;1,"Between 0.8-1.0",IF(tblRides[[#This Row],[supply_demand_ratio]]&lt;=1.2,"Between 1.0-1.2","Above 1.2")))</f>
        <v>Between 0.8-1.0</v>
      </c>
    </row>
    <row r="3603" spans="1:25" x14ac:dyDescent="0.3">
      <c r="A3603" t="s">
        <v>3658</v>
      </c>
      <c r="B3603" s="1">
        <v>46054.746527777781</v>
      </c>
      <c r="C3603" s="2">
        <v>46054</v>
      </c>
      <c r="D3603">
        <v>17</v>
      </c>
      <c r="E3603" t="s">
        <v>25</v>
      </c>
      <c r="F3603" t="s">
        <v>34</v>
      </c>
      <c r="G3603">
        <v>15.9</v>
      </c>
      <c r="H3603">
        <v>379.86</v>
      </c>
      <c r="I3603">
        <v>354.18</v>
      </c>
      <c r="J3603">
        <v>1.3</v>
      </c>
      <c r="K3603">
        <v>10.6</v>
      </c>
      <c r="L3603">
        <v>18.8</v>
      </c>
      <c r="M3603">
        <v>89</v>
      </c>
      <c r="N3603" t="s">
        <v>72</v>
      </c>
      <c r="O3603">
        <v>0.59699999999999998</v>
      </c>
      <c r="P3603" t="s">
        <v>28</v>
      </c>
      <c r="Q3603" t="s">
        <v>29</v>
      </c>
      <c r="R3603">
        <v>5</v>
      </c>
      <c r="S3603">
        <v>0</v>
      </c>
      <c r="T3603">
        <v>-25.68</v>
      </c>
      <c r="U3603">
        <v>8.1999999999999993</v>
      </c>
      <c r="V3603" t="s">
        <v>374</v>
      </c>
      <c r="W3603" t="s">
        <v>77</v>
      </c>
      <c r="X3603">
        <v>1</v>
      </c>
      <c r="Y3603" t="str">
        <f>IF(tblRides[[#This Row],[supply_demand_ratio]]&lt;0.8,"Below 0.8",IF(tblRides[[#This Row],[supply_demand_ratio]]&lt;1,"Between 0.8-1.0",IF(tblRides[[#This Row],[supply_demand_ratio]]&lt;=1.2,"Between 1.0-1.2","Above 1.2")))</f>
        <v>Below 0.8</v>
      </c>
    </row>
    <row r="3604" spans="1:25" x14ac:dyDescent="0.3">
      <c r="A3604" t="s">
        <v>3659</v>
      </c>
      <c r="B3604" s="1">
        <v>46054.752083333333</v>
      </c>
      <c r="C3604" s="2">
        <v>46054</v>
      </c>
      <c r="D3604">
        <v>18</v>
      </c>
      <c r="E3604" t="s">
        <v>25</v>
      </c>
      <c r="F3604" t="s">
        <v>34</v>
      </c>
      <c r="G3604">
        <v>8.6</v>
      </c>
      <c r="H3604">
        <v>263.91000000000003</v>
      </c>
      <c r="J3604">
        <v>1.4</v>
      </c>
      <c r="K3604">
        <v>8.9</v>
      </c>
      <c r="M3604">
        <v>93</v>
      </c>
      <c r="N3604" t="s">
        <v>72</v>
      </c>
      <c r="O3604">
        <v>0.56399999999999995</v>
      </c>
      <c r="P3604" t="s">
        <v>82</v>
      </c>
      <c r="Q3604" t="s">
        <v>83</v>
      </c>
      <c r="R3604">
        <v>4.71</v>
      </c>
      <c r="S3604">
        <v>0</v>
      </c>
      <c r="V3604" t="s">
        <v>374</v>
      </c>
      <c r="W3604" t="s">
        <v>45</v>
      </c>
      <c r="X3604">
        <v>0</v>
      </c>
      <c r="Y3604" t="str">
        <f>IF(tblRides[[#This Row],[supply_demand_ratio]]&lt;0.8,"Below 0.8",IF(tblRides[[#This Row],[supply_demand_ratio]]&lt;1,"Between 0.8-1.0",IF(tblRides[[#This Row],[supply_demand_ratio]]&lt;=1.2,"Between 1.0-1.2","Above 1.2")))</f>
        <v>Below 0.8</v>
      </c>
    </row>
    <row r="3605" spans="1:25" x14ac:dyDescent="0.3">
      <c r="A3605" t="s">
        <v>3660</v>
      </c>
      <c r="B3605" s="1">
        <v>46054.753472222219</v>
      </c>
      <c r="C3605" s="2">
        <v>46054</v>
      </c>
      <c r="D3605">
        <v>18</v>
      </c>
      <c r="E3605" t="s">
        <v>62</v>
      </c>
      <c r="F3605" t="s">
        <v>26</v>
      </c>
      <c r="G3605">
        <v>8.5</v>
      </c>
      <c r="H3605">
        <v>161.01</v>
      </c>
      <c r="I3605">
        <v>165.65</v>
      </c>
      <c r="J3605">
        <v>1</v>
      </c>
      <c r="K3605">
        <v>8.6</v>
      </c>
      <c r="L3605">
        <v>11.1</v>
      </c>
      <c r="M3605">
        <v>45</v>
      </c>
      <c r="N3605" t="s">
        <v>41</v>
      </c>
      <c r="O3605">
        <v>1.111</v>
      </c>
      <c r="P3605" t="s">
        <v>28</v>
      </c>
      <c r="Q3605" t="s">
        <v>29</v>
      </c>
      <c r="R3605">
        <v>4.68</v>
      </c>
      <c r="S3605">
        <v>11</v>
      </c>
      <c r="T3605">
        <v>4.6399999999999997</v>
      </c>
      <c r="U3605">
        <v>2.5</v>
      </c>
      <c r="V3605" t="s">
        <v>374</v>
      </c>
      <c r="W3605" t="s">
        <v>45</v>
      </c>
      <c r="X3605">
        <v>1</v>
      </c>
      <c r="Y3605" t="str">
        <f>IF(tblRides[[#This Row],[supply_demand_ratio]]&lt;0.8,"Below 0.8",IF(tblRides[[#This Row],[supply_demand_ratio]]&lt;1,"Between 0.8-1.0",IF(tblRides[[#This Row],[supply_demand_ratio]]&lt;=1.2,"Between 1.0-1.2","Above 1.2")))</f>
        <v>Between 1.0-1.2</v>
      </c>
    </row>
    <row r="3606" spans="1:25" x14ac:dyDescent="0.3">
      <c r="A3606" t="s">
        <v>3661</v>
      </c>
      <c r="B3606" s="1">
        <v>46054.771527777775</v>
      </c>
      <c r="C3606" s="2">
        <v>46054</v>
      </c>
      <c r="D3606">
        <v>18</v>
      </c>
      <c r="E3606" t="s">
        <v>33</v>
      </c>
      <c r="F3606" t="s">
        <v>26</v>
      </c>
      <c r="G3606">
        <v>6.5</v>
      </c>
      <c r="H3606">
        <v>164.4</v>
      </c>
      <c r="I3606">
        <v>161.08000000000001</v>
      </c>
      <c r="J3606">
        <v>1.2</v>
      </c>
      <c r="K3606">
        <v>8</v>
      </c>
      <c r="L3606">
        <v>1.4</v>
      </c>
      <c r="M3606">
        <v>67</v>
      </c>
      <c r="N3606" t="s">
        <v>27</v>
      </c>
      <c r="O3606">
        <v>0.72499999999999998</v>
      </c>
      <c r="P3606" t="s">
        <v>28</v>
      </c>
      <c r="Q3606" t="s">
        <v>29</v>
      </c>
      <c r="R3606">
        <v>4.3600000000000003</v>
      </c>
      <c r="S3606">
        <v>2</v>
      </c>
      <c r="T3606">
        <v>-3.32</v>
      </c>
      <c r="U3606">
        <v>-6.6</v>
      </c>
      <c r="V3606" t="s">
        <v>374</v>
      </c>
      <c r="W3606" t="s">
        <v>45</v>
      </c>
      <c r="X3606">
        <v>1</v>
      </c>
      <c r="Y3606" t="str">
        <f>IF(tblRides[[#This Row],[supply_demand_ratio]]&lt;0.8,"Below 0.8",IF(tblRides[[#This Row],[supply_demand_ratio]]&lt;1,"Between 0.8-1.0",IF(tblRides[[#This Row],[supply_demand_ratio]]&lt;=1.2,"Between 1.0-1.2","Above 1.2")))</f>
        <v>Below 0.8</v>
      </c>
    </row>
    <row r="3607" spans="1:25" x14ac:dyDescent="0.3">
      <c r="A3607" t="s">
        <v>3662</v>
      </c>
      <c r="B3607" s="1">
        <v>46054.786805555559</v>
      </c>
      <c r="C3607" s="2">
        <v>46054</v>
      </c>
      <c r="D3607">
        <v>18</v>
      </c>
      <c r="E3607" t="s">
        <v>43</v>
      </c>
      <c r="F3607" t="s">
        <v>34</v>
      </c>
      <c r="G3607">
        <v>3.2</v>
      </c>
      <c r="H3607">
        <v>78.650000000000006</v>
      </c>
      <c r="I3607">
        <v>73.94</v>
      </c>
      <c r="J3607">
        <v>1</v>
      </c>
      <c r="K3607">
        <v>4.8</v>
      </c>
      <c r="L3607">
        <v>4.2</v>
      </c>
      <c r="M3607">
        <v>62</v>
      </c>
      <c r="N3607" t="s">
        <v>41</v>
      </c>
      <c r="O3607">
        <v>1.131</v>
      </c>
      <c r="P3607" t="s">
        <v>28</v>
      </c>
      <c r="Q3607" t="s">
        <v>29</v>
      </c>
      <c r="R3607">
        <v>4.3</v>
      </c>
      <c r="S3607">
        <v>0</v>
      </c>
      <c r="T3607">
        <v>-4.71</v>
      </c>
      <c r="U3607">
        <v>-0.6</v>
      </c>
      <c r="V3607" t="s">
        <v>374</v>
      </c>
      <c r="W3607" t="s">
        <v>31</v>
      </c>
      <c r="X3607">
        <v>1</v>
      </c>
      <c r="Y3607" t="str">
        <f>IF(tblRides[[#This Row],[supply_demand_ratio]]&lt;0.8,"Below 0.8",IF(tblRides[[#This Row],[supply_demand_ratio]]&lt;1,"Between 0.8-1.0",IF(tblRides[[#This Row],[supply_demand_ratio]]&lt;=1.2,"Between 1.0-1.2","Above 1.2")))</f>
        <v>Between 1.0-1.2</v>
      </c>
    </row>
    <row r="3608" spans="1:25" x14ac:dyDescent="0.3">
      <c r="A3608" t="s">
        <v>3663</v>
      </c>
      <c r="B3608" s="1">
        <v>46054.786805555559</v>
      </c>
      <c r="C3608" s="2">
        <v>46054</v>
      </c>
      <c r="D3608">
        <v>18</v>
      </c>
      <c r="E3608" t="s">
        <v>25</v>
      </c>
      <c r="F3608" t="s">
        <v>26</v>
      </c>
      <c r="G3608">
        <v>6.1</v>
      </c>
      <c r="H3608">
        <v>176.94</v>
      </c>
      <c r="I3608">
        <v>179.24</v>
      </c>
      <c r="J3608">
        <v>1.2</v>
      </c>
      <c r="K3608">
        <v>5.8</v>
      </c>
      <c r="L3608">
        <v>6.5</v>
      </c>
      <c r="M3608">
        <v>110</v>
      </c>
      <c r="N3608" t="s">
        <v>27</v>
      </c>
      <c r="O3608">
        <v>0.82599999999999996</v>
      </c>
      <c r="P3608" t="s">
        <v>28</v>
      </c>
      <c r="Q3608" t="s">
        <v>29</v>
      </c>
      <c r="R3608">
        <v>4.79</v>
      </c>
      <c r="S3608">
        <v>4</v>
      </c>
      <c r="T3608">
        <v>2.2999999999999998</v>
      </c>
      <c r="U3608">
        <v>0.7</v>
      </c>
      <c r="V3608" t="s">
        <v>374</v>
      </c>
      <c r="W3608" t="s">
        <v>45</v>
      </c>
      <c r="X3608">
        <v>1</v>
      </c>
      <c r="Y3608" t="str">
        <f>IF(tblRides[[#This Row],[supply_demand_ratio]]&lt;0.8,"Below 0.8",IF(tblRides[[#This Row],[supply_demand_ratio]]&lt;1,"Between 0.8-1.0",IF(tblRides[[#This Row],[supply_demand_ratio]]&lt;=1.2,"Between 1.0-1.2","Above 1.2")))</f>
        <v>Between 0.8-1.0</v>
      </c>
    </row>
    <row r="3609" spans="1:25" x14ac:dyDescent="0.3">
      <c r="A3609" t="s">
        <v>3664</v>
      </c>
      <c r="B3609" s="1">
        <v>46054.792361111111</v>
      </c>
      <c r="C3609" s="2">
        <v>46054</v>
      </c>
      <c r="D3609">
        <v>19</v>
      </c>
      <c r="E3609" t="s">
        <v>36</v>
      </c>
      <c r="F3609" t="s">
        <v>26</v>
      </c>
      <c r="G3609">
        <v>19.2</v>
      </c>
      <c r="H3609">
        <v>455.29</v>
      </c>
      <c r="I3609">
        <v>450.84</v>
      </c>
      <c r="J3609">
        <v>1.3</v>
      </c>
      <c r="K3609">
        <v>7.2</v>
      </c>
      <c r="L3609">
        <v>8.1999999999999993</v>
      </c>
      <c r="M3609">
        <v>78</v>
      </c>
      <c r="N3609" t="s">
        <v>72</v>
      </c>
      <c r="O3609">
        <v>0.56499999999999995</v>
      </c>
      <c r="P3609" t="s">
        <v>28</v>
      </c>
      <c r="Q3609" t="s">
        <v>29</v>
      </c>
      <c r="R3609">
        <v>4.9800000000000004</v>
      </c>
      <c r="S3609">
        <v>3</v>
      </c>
      <c r="T3609">
        <v>-4.45</v>
      </c>
      <c r="U3609">
        <v>1</v>
      </c>
      <c r="V3609" t="s">
        <v>374</v>
      </c>
      <c r="W3609" t="s">
        <v>45</v>
      </c>
      <c r="X3609">
        <v>1</v>
      </c>
      <c r="Y3609" t="str">
        <f>IF(tblRides[[#This Row],[supply_demand_ratio]]&lt;0.8,"Below 0.8",IF(tblRides[[#This Row],[supply_demand_ratio]]&lt;1,"Between 0.8-1.0",IF(tblRides[[#This Row],[supply_demand_ratio]]&lt;=1.2,"Between 1.0-1.2","Above 1.2")))</f>
        <v>Below 0.8</v>
      </c>
    </row>
    <row r="3610" spans="1:25" x14ac:dyDescent="0.3">
      <c r="A3610" t="s">
        <v>3665</v>
      </c>
      <c r="B3610" s="1">
        <v>46054.79583333333</v>
      </c>
      <c r="C3610" s="2">
        <v>46054</v>
      </c>
      <c r="D3610">
        <v>19</v>
      </c>
      <c r="E3610" t="s">
        <v>25</v>
      </c>
      <c r="F3610" t="s">
        <v>26</v>
      </c>
      <c r="G3610">
        <v>8.6</v>
      </c>
      <c r="H3610">
        <v>229.27</v>
      </c>
      <c r="I3610">
        <v>239.51</v>
      </c>
      <c r="J3610">
        <v>1.2</v>
      </c>
      <c r="K3610">
        <v>7.1</v>
      </c>
      <c r="L3610">
        <v>6.6</v>
      </c>
      <c r="M3610">
        <v>106</v>
      </c>
      <c r="N3610" t="s">
        <v>72</v>
      </c>
      <c r="O3610">
        <v>0.72899999999999998</v>
      </c>
      <c r="P3610" t="s">
        <v>28</v>
      </c>
      <c r="Q3610" t="s">
        <v>29</v>
      </c>
      <c r="R3610">
        <v>4.53</v>
      </c>
      <c r="S3610">
        <v>2</v>
      </c>
      <c r="T3610">
        <v>10.24</v>
      </c>
      <c r="U3610">
        <v>-0.5</v>
      </c>
      <c r="V3610" t="s">
        <v>374</v>
      </c>
      <c r="W3610" t="s">
        <v>45</v>
      </c>
      <c r="X3610">
        <v>1</v>
      </c>
      <c r="Y3610" t="str">
        <f>IF(tblRides[[#This Row],[supply_demand_ratio]]&lt;0.8,"Below 0.8",IF(tblRides[[#This Row],[supply_demand_ratio]]&lt;1,"Between 0.8-1.0",IF(tblRides[[#This Row],[supply_demand_ratio]]&lt;=1.2,"Between 1.0-1.2","Above 1.2")))</f>
        <v>Below 0.8</v>
      </c>
    </row>
    <row r="3611" spans="1:25" x14ac:dyDescent="0.3">
      <c r="A3611" t="s">
        <v>3666</v>
      </c>
      <c r="B3611" s="1">
        <v>46054.8</v>
      </c>
      <c r="C3611" s="2">
        <v>46054</v>
      </c>
      <c r="D3611">
        <v>19</v>
      </c>
      <c r="E3611" t="s">
        <v>25</v>
      </c>
      <c r="F3611" t="s">
        <v>26</v>
      </c>
      <c r="G3611">
        <v>5.4</v>
      </c>
      <c r="H3611">
        <v>150.18</v>
      </c>
      <c r="J3611">
        <v>1.3</v>
      </c>
      <c r="K3611">
        <v>8.8000000000000007</v>
      </c>
      <c r="L3611">
        <v>11.1</v>
      </c>
      <c r="M3611">
        <v>91</v>
      </c>
      <c r="N3611" t="s">
        <v>72</v>
      </c>
      <c r="O3611">
        <v>0.53400000000000003</v>
      </c>
      <c r="P3611" t="s">
        <v>58</v>
      </c>
      <c r="Q3611" t="s">
        <v>74</v>
      </c>
      <c r="R3611">
        <v>4.7699999999999996</v>
      </c>
      <c r="S3611">
        <v>2</v>
      </c>
      <c r="U3611">
        <v>2.2999999999999998</v>
      </c>
      <c r="V3611" t="s">
        <v>374</v>
      </c>
      <c r="W3611" t="s">
        <v>45</v>
      </c>
      <c r="X3611">
        <v>0</v>
      </c>
      <c r="Y3611" t="str">
        <f>IF(tblRides[[#This Row],[supply_demand_ratio]]&lt;0.8,"Below 0.8",IF(tblRides[[#This Row],[supply_demand_ratio]]&lt;1,"Between 0.8-1.0",IF(tblRides[[#This Row],[supply_demand_ratio]]&lt;=1.2,"Between 1.0-1.2","Above 1.2")))</f>
        <v>Below 0.8</v>
      </c>
    </row>
    <row r="3612" spans="1:25" x14ac:dyDescent="0.3">
      <c r="A3612" t="s">
        <v>3667</v>
      </c>
      <c r="B3612" s="1">
        <v>46054.847222222219</v>
      </c>
      <c r="C3612" s="2">
        <v>46054</v>
      </c>
      <c r="D3612">
        <v>20</v>
      </c>
      <c r="E3612" t="s">
        <v>25</v>
      </c>
      <c r="F3612" t="s">
        <v>26</v>
      </c>
      <c r="G3612">
        <v>7.8</v>
      </c>
      <c r="H3612">
        <v>203.56</v>
      </c>
      <c r="J3612">
        <v>1.2</v>
      </c>
      <c r="K3612">
        <v>8.1999999999999993</v>
      </c>
      <c r="L3612">
        <v>7.5</v>
      </c>
      <c r="M3612">
        <v>89</v>
      </c>
      <c r="N3612" t="s">
        <v>27</v>
      </c>
      <c r="O3612">
        <v>0.65400000000000003</v>
      </c>
      <c r="P3612" t="s">
        <v>58</v>
      </c>
      <c r="Q3612" t="s">
        <v>59</v>
      </c>
      <c r="R3612">
        <v>4.9400000000000004</v>
      </c>
      <c r="S3612">
        <v>5</v>
      </c>
      <c r="U3612">
        <v>-0.7</v>
      </c>
      <c r="V3612" t="s">
        <v>374</v>
      </c>
      <c r="W3612" t="s">
        <v>45</v>
      </c>
      <c r="X3612">
        <v>0</v>
      </c>
      <c r="Y3612" t="str">
        <f>IF(tblRides[[#This Row],[supply_demand_ratio]]&lt;0.8,"Below 0.8",IF(tblRides[[#This Row],[supply_demand_ratio]]&lt;1,"Between 0.8-1.0",IF(tblRides[[#This Row],[supply_demand_ratio]]&lt;=1.2,"Between 1.0-1.2","Above 1.2")))</f>
        <v>Below 0.8</v>
      </c>
    </row>
    <row r="3613" spans="1:25" x14ac:dyDescent="0.3">
      <c r="A3613" t="s">
        <v>3668</v>
      </c>
      <c r="B3613" s="1">
        <v>46054.879166666666</v>
      </c>
      <c r="C3613" s="2">
        <v>46054</v>
      </c>
      <c r="D3613">
        <v>21</v>
      </c>
      <c r="E3613" t="s">
        <v>36</v>
      </c>
      <c r="F3613" t="s">
        <v>26</v>
      </c>
      <c r="G3613">
        <v>4.5999999999999996</v>
      </c>
      <c r="H3613">
        <v>101.3</v>
      </c>
      <c r="I3613">
        <v>99.31</v>
      </c>
      <c r="J3613">
        <v>1</v>
      </c>
      <c r="K3613">
        <v>5.4</v>
      </c>
      <c r="L3613">
        <v>10.6</v>
      </c>
      <c r="M3613">
        <v>94</v>
      </c>
      <c r="N3613" t="s">
        <v>27</v>
      </c>
      <c r="O3613">
        <v>0.78400000000000003</v>
      </c>
      <c r="P3613" t="s">
        <v>28</v>
      </c>
      <c r="Q3613" t="s">
        <v>29</v>
      </c>
      <c r="R3613">
        <v>4.6500000000000004</v>
      </c>
      <c r="S3613">
        <v>33</v>
      </c>
      <c r="T3613">
        <v>-1.99</v>
      </c>
      <c r="U3613">
        <v>5.2</v>
      </c>
      <c r="V3613" t="s">
        <v>374</v>
      </c>
      <c r="W3613" t="s">
        <v>45</v>
      </c>
      <c r="X3613">
        <v>1</v>
      </c>
      <c r="Y3613" t="str">
        <f>IF(tblRides[[#This Row],[supply_demand_ratio]]&lt;0.8,"Below 0.8",IF(tblRides[[#This Row],[supply_demand_ratio]]&lt;1,"Between 0.8-1.0",IF(tblRides[[#This Row],[supply_demand_ratio]]&lt;=1.2,"Between 1.0-1.2","Above 1.2")))</f>
        <v>Below 0.8</v>
      </c>
    </row>
    <row r="3614" spans="1:25" x14ac:dyDescent="0.3">
      <c r="A3614" t="s">
        <v>3669</v>
      </c>
      <c r="B3614" s="1">
        <v>46054.879861111112</v>
      </c>
      <c r="C3614" s="2">
        <v>46054</v>
      </c>
      <c r="D3614">
        <v>21</v>
      </c>
      <c r="E3614" t="s">
        <v>33</v>
      </c>
      <c r="F3614" t="s">
        <v>26</v>
      </c>
      <c r="G3614">
        <v>4.5</v>
      </c>
      <c r="H3614">
        <v>99.67</v>
      </c>
      <c r="I3614">
        <v>101.46</v>
      </c>
      <c r="J3614">
        <v>1</v>
      </c>
      <c r="K3614">
        <v>9.4</v>
      </c>
      <c r="L3614">
        <v>11.6</v>
      </c>
      <c r="M3614">
        <v>74</v>
      </c>
      <c r="N3614" t="s">
        <v>27</v>
      </c>
      <c r="O3614">
        <v>0.83199999999999996</v>
      </c>
      <c r="P3614" t="s">
        <v>28</v>
      </c>
      <c r="Q3614" t="s">
        <v>29</v>
      </c>
      <c r="R3614">
        <v>4.97</v>
      </c>
      <c r="S3614">
        <v>4</v>
      </c>
      <c r="T3614">
        <v>1.79</v>
      </c>
      <c r="U3614">
        <v>2.2000000000000002</v>
      </c>
      <c r="V3614" t="s">
        <v>374</v>
      </c>
      <c r="W3614" t="s">
        <v>45</v>
      </c>
      <c r="X3614">
        <v>1</v>
      </c>
      <c r="Y3614" t="str">
        <f>IF(tblRides[[#This Row],[supply_demand_ratio]]&lt;0.8,"Below 0.8",IF(tblRides[[#This Row],[supply_demand_ratio]]&lt;1,"Between 0.8-1.0",IF(tblRides[[#This Row],[supply_demand_ratio]]&lt;=1.2,"Between 1.0-1.2","Above 1.2")))</f>
        <v>Between 0.8-1.0</v>
      </c>
    </row>
    <row r="3615" spans="1:25" x14ac:dyDescent="0.3">
      <c r="A3615" t="s">
        <v>3670</v>
      </c>
      <c r="B3615" s="1">
        <v>46054.906944444447</v>
      </c>
      <c r="C3615" s="2">
        <v>46054</v>
      </c>
      <c r="D3615">
        <v>21</v>
      </c>
      <c r="E3615" t="s">
        <v>25</v>
      </c>
      <c r="F3615" t="s">
        <v>26</v>
      </c>
      <c r="G3615">
        <v>11.9</v>
      </c>
      <c r="H3615">
        <v>269.82</v>
      </c>
      <c r="I3615">
        <v>275.97000000000003</v>
      </c>
      <c r="J3615">
        <v>1.1000000000000001</v>
      </c>
      <c r="K3615">
        <v>9.6999999999999993</v>
      </c>
      <c r="L3615">
        <v>6.7</v>
      </c>
      <c r="M3615">
        <v>122</v>
      </c>
      <c r="N3615" t="s">
        <v>72</v>
      </c>
      <c r="O3615">
        <v>0.82499999999999996</v>
      </c>
      <c r="P3615" t="s">
        <v>28</v>
      </c>
      <c r="Q3615" t="s">
        <v>29</v>
      </c>
      <c r="R3615">
        <v>4.6399999999999997</v>
      </c>
      <c r="S3615">
        <v>1</v>
      </c>
      <c r="T3615">
        <v>6.15</v>
      </c>
      <c r="U3615">
        <v>-3</v>
      </c>
      <c r="V3615" t="s">
        <v>374</v>
      </c>
      <c r="W3615" t="s">
        <v>45</v>
      </c>
      <c r="X3615">
        <v>1</v>
      </c>
      <c r="Y3615" t="str">
        <f>IF(tblRides[[#This Row],[supply_demand_ratio]]&lt;0.8,"Below 0.8",IF(tblRides[[#This Row],[supply_demand_ratio]]&lt;1,"Between 0.8-1.0",IF(tblRides[[#This Row],[supply_demand_ratio]]&lt;=1.2,"Between 1.0-1.2","Above 1.2")))</f>
        <v>Between 0.8-1.0</v>
      </c>
    </row>
    <row r="3616" spans="1:25" x14ac:dyDescent="0.3">
      <c r="A3616" t="s">
        <v>3671</v>
      </c>
      <c r="B3616" s="1">
        <v>46054.925000000003</v>
      </c>
      <c r="C3616" s="2">
        <v>46054</v>
      </c>
      <c r="D3616">
        <v>22</v>
      </c>
      <c r="E3616" t="s">
        <v>25</v>
      </c>
      <c r="F3616" t="s">
        <v>26</v>
      </c>
      <c r="G3616">
        <v>6.6</v>
      </c>
      <c r="H3616">
        <v>180.22</v>
      </c>
      <c r="I3616">
        <v>186.22</v>
      </c>
      <c r="J3616">
        <v>1.4</v>
      </c>
      <c r="K3616">
        <v>7.9</v>
      </c>
      <c r="L3616">
        <v>10.199999999999999</v>
      </c>
      <c r="M3616">
        <v>108</v>
      </c>
      <c r="N3616" t="s">
        <v>72</v>
      </c>
      <c r="O3616">
        <v>0.64300000000000002</v>
      </c>
      <c r="P3616" t="s">
        <v>28</v>
      </c>
      <c r="Q3616" t="s">
        <v>29</v>
      </c>
      <c r="R3616">
        <v>4.7699999999999996</v>
      </c>
      <c r="S3616">
        <v>11</v>
      </c>
      <c r="T3616">
        <v>6</v>
      </c>
      <c r="U3616">
        <v>2.2999999999999998</v>
      </c>
      <c r="V3616" t="s">
        <v>374</v>
      </c>
      <c r="W3616" t="s">
        <v>45</v>
      </c>
      <c r="X3616">
        <v>1</v>
      </c>
      <c r="Y3616" t="str">
        <f>IF(tblRides[[#This Row],[supply_demand_ratio]]&lt;0.8,"Below 0.8",IF(tblRides[[#This Row],[supply_demand_ratio]]&lt;1,"Between 0.8-1.0",IF(tblRides[[#This Row],[supply_demand_ratio]]&lt;=1.2,"Between 1.0-1.2","Above 1.2")))</f>
        <v>Below 0.8</v>
      </c>
    </row>
    <row r="3617" spans="1:25" x14ac:dyDescent="0.3">
      <c r="A3617" t="s">
        <v>3672</v>
      </c>
      <c r="B3617" s="1">
        <v>46054.931944444441</v>
      </c>
      <c r="C3617" s="2">
        <v>46054</v>
      </c>
      <c r="D3617">
        <v>22</v>
      </c>
      <c r="E3617" t="s">
        <v>33</v>
      </c>
      <c r="F3617" t="s">
        <v>26</v>
      </c>
      <c r="G3617">
        <v>8.9</v>
      </c>
      <c r="H3617">
        <v>199.26</v>
      </c>
      <c r="I3617">
        <v>194.35</v>
      </c>
      <c r="J3617">
        <v>1.1000000000000001</v>
      </c>
      <c r="K3617">
        <v>8.9</v>
      </c>
      <c r="L3617">
        <v>9.6</v>
      </c>
      <c r="M3617">
        <v>102</v>
      </c>
      <c r="N3617" t="s">
        <v>27</v>
      </c>
      <c r="O3617">
        <v>0.97899999999999998</v>
      </c>
      <c r="P3617" t="s">
        <v>28</v>
      </c>
      <c r="Q3617" t="s">
        <v>29</v>
      </c>
      <c r="R3617">
        <v>5</v>
      </c>
      <c r="S3617">
        <v>2</v>
      </c>
      <c r="T3617">
        <v>-4.91</v>
      </c>
      <c r="U3617">
        <v>0.7</v>
      </c>
      <c r="V3617" t="s">
        <v>374</v>
      </c>
      <c r="W3617" t="s">
        <v>45</v>
      </c>
      <c r="X3617">
        <v>1</v>
      </c>
      <c r="Y3617" t="str">
        <f>IF(tblRides[[#This Row],[supply_demand_ratio]]&lt;0.8,"Below 0.8",IF(tblRides[[#This Row],[supply_demand_ratio]]&lt;1,"Between 0.8-1.0",IF(tblRides[[#This Row],[supply_demand_ratio]]&lt;=1.2,"Between 1.0-1.2","Above 1.2")))</f>
        <v>Between 0.8-1.0</v>
      </c>
    </row>
    <row r="3618" spans="1:25" x14ac:dyDescent="0.3">
      <c r="A3618" t="s">
        <v>3673</v>
      </c>
      <c r="B3618" s="1">
        <v>46054.935416666667</v>
      </c>
      <c r="C3618" s="2">
        <v>46054</v>
      </c>
      <c r="D3618">
        <v>22</v>
      </c>
      <c r="E3618" t="s">
        <v>33</v>
      </c>
      <c r="F3618" t="s">
        <v>34</v>
      </c>
      <c r="G3618">
        <v>6.3</v>
      </c>
      <c r="H3618">
        <v>145.04</v>
      </c>
      <c r="J3618">
        <v>1.1000000000000001</v>
      </c>
      <c r="K3618">
        <v>7.6</v>
      </c>
      <c r="L3618">
        <v>1.4</v>
      </c>
      <c r="M3618">
        <v>92</v>
      </c>
      <c r="N3618" t="s">
        <v>27</v>
      </c>
      <c r="O3618">
        <v>1.0469999999999999</v>
      </c>
      <c r="P3618" t="s">
        <v>58</v>
      </c>
      <c r="Q3618" t="s">
        <v>59</v>
      </c>
      <c r="R3618">
        <v>4.8600000000000003</v>
      </c>
      <c r="S3618">
        <v>0</v>
      </c>
      <c r="U3618">
        <v>-6.2</v>
      </c>
      <c r="V3618" t="s">
        <v>374</v>
      </c>
      <c r="W3618" t="s">
        <v>45</v>
      </c>
      <c r="X3618">
        <v>0</v>
      </c>
      <c r="Y3618" t="str">
        <f>IF(tblRides[[#This Row],[supply_demand_ratio]]&lt;0.8,"Below 0.8",IF(tblRides[[#This Row],[supply_demand_ratio]]&lt;1,"Between 0.8-1.0",IF(tblRides[[#This Row],[supply_demand_ratio]]&lt;=1.2,"Between 1.0-1.2","Above 1.2")))</f>
        <v>Between 1.0-1.2</v>
      </c>
    </row>
    <row r="3619" spans="1:25" x14ac:dyDescent="0.3">
      <c r="A3619" t="s">
        <v>3674</v>
      </c>
      <c r="B3619" s="1">
        <v>46054.948611111111</v>
      </c>
      <c r="C3619" s="2">
        <v>46054</v>
      </c>
      <c r="D3619">
        <v>22</v>
      </c>
      <c r="E3619" t="s">
        <v>36</v>
      </c>
      <c r="F3619" t="s">
        <v>26</v>
      </c>
      <c r="G3619">
        <v>10.199999999999999</v>
      </c>
      <c r="H3619">
        <v>213.94</v>
      </c>
      <c r="I3619">
        <v>230.91</v>
      </c>
      <c r="J3619">
        <v>1</v>
      </c>
      <c r="K3619">
        <v>4.5999999999999996</v>
      </c>
      <c r="L3619">
        <v>10</v>
      </c>
      <c r="M3619">
        <v>104</v>
      </c>
      <c r="N3619" t="s">
        <v>27</v>
      </c>
      <c r="O3619">
        <v>0.9</v>
      </c>
      <c r="P3619" t="s">
        <v>28</v>
      </c>
      <c r="Q3619" t="s">
        <v>29</v>
      </c>
      <c r="R3619">
        <v>4.6900000000000004</v>
      </c>
      <c r="S3619">
        <v>5</v>
      </c>
      <c r="T3619">
        <v>16.97</v>
      </c>
      <c r="U3619">
        <v>5.4</v>
      </c>
      <c r="V3619" t="s">
        <v>374</v>
      </c>
      <c r="W3619" t="s">
        <v>31</v>
      </c>
      <c r="X3619">
        <v>1</v>
      </c>
      <c r="Y3619" t="str">
        <f>IF(tblRides[[#This Row],[supply_demand_ratio]]&lt;0.8,"Below 0.8",IF(tblRides[[#This Row],[supply_demand_ratio]]&lt;1,"Between 0.8-1.0",IF(tblRides[[#This Row],[supply_demand_ratio]]&lt;=1.2,"Between 1.0-1.2","Above 1.2")))</f>
        <v>Between 0.8-1.0</v>
      </c>
    </row>
    <row r="3620" spans="1:25" x14ac:dyDescent="0.3">
      <c r="A3620" t="s">
        <v>3675</v>
      </c>
      <c r="B3620" s="1">
        <v>46054.954861111109</v>
      </c>
      <c r="C3620" s="2">
        <v>46054</v>
      </c>
      <c r="D3620">
        <v>22</v>
      </c>
      <c r="E3620" t="s">
        <v>25</v>
      </c>
      <c r="F3620" t="s">
        <v>26</v>
      </c>
      <c r="G3620">
        <v>4.4000000000000004</v>
      </c>
      <c r="H3620">
        <v>130.02000000000001</v>
      </c>
      <c r="I3620">
        <v>134.65</v>
      </c>
      <c r="J3620">
        <v>1.2</v>
      </c>
      <c r="K3620">
        <v>7.9</v>
      </c>
      <c r="L3620">
        <v>5.9</v>
      </c>
      <c r="M3620">
        <v>112</v>
      </c>
      <c r="N3620" t="s">
        <v>72</v>
      </c>
      <c r="O3620">
        <v>0.69899999999999995</v>
      </c>
      <c r="P3620" t="s">
        <v>28</v>
      </c>
      <c r="Q3620" t="s">
        <v>29</v>
      </c>
      <c r="R3620">
        <v>4.59</v>
      </c>
      <c r="S3620">
        <v>6</v>
      </c>
      <c r="T3620">
        <v>4.63</v>
      </c>
      <c r="U3620">
        <v>-2</v>
      </c>
      <c r="V3620" t="s">
        <v>374</v>
      </c>
      <c r="W3620" t="s">
        <v>45</v>
      </c>
      <c r="X3620">
        <v>1</v>
      </c>
      <c r="Y3620" t="str">
        <f>IF(tblRides[[#This Row],[supply_demand_ratio]]&lt;0.8,"Below 0.8",IF(tblRides[[#This Row],[supply_demand_ratio]]&lt;1,"Between 0.8-1.0",IF(tblRides[[#This Row],[supply_demand_ratio]]&lt;=1.2,"Between 1.0-1.2","Above 1.2")))</f>
        <v>Below 0.8</v>
      </c>
    </row>
    <row r="3621" spans="1:25" x14ac:dyDescent="0.3">
      <c r="A3621" t="s">
        <v>3676</v>
      </c>
      <c r="B3621" s="1">
        <v>46054.964583333334</v>
      </c>
      <c r="C3621" s="2">
        <v>46054</v>
      </c>
      <c r="D3621">
        <v>23</v>
      </c>
      <c r="E3621" t="s">
        <v>36</v>
      </c>
      <c r="F3621" t="s">
        <v>26</v>
      </c>
      <c r="G3621">
        <v>5</v>
      </c>
      <c r="H3621">
        <v>117.52</v>
      </c>
      <c r="I3621">
        <v>120.19</v>
      </c>
      <c r="J3621">
        <v>1</v>
      </c>
      <c r="K3621">
        <v>4.2</v>
      </c>
      <c r="L3621">
        <v>5.3</v>
      </c>
      <c r="M3621">
        <v>131</v>
      </c>
      <c r="N3621" t="s">
        <v>27</v>
      </c>
      <c r="O3621">
        <v>1.349</v>
      </c>
      <c r="P3621" t="s">
        <v>28</v>
      </c>
      <c r="Q3621" t="s">
        <v>29</v>
      </c>
      <c r="R3621">
        <v>4.9400000000000004</v>
      </c>
      <c r="S3621">
        <v>24</v>
      </c>
      <c r="T3621">
        <v>2.67</v>
      </c>
      <c r="U3621">
        <v>1.1000000000000001</v>
      </c>
      <c r="V3621" t="s">
        <v>374</v>
      </c>
      <c r="W3621" t="s">
        <v>31</v>
      </c>
      <c r="X3621">
        <v>1</v>
      </c>
      <c r="Y3621" t="str">
        <f>IF(tblRides[[#This Row],[supply_demand_ratio]]&lt;0.8,"Below 0.8",IF(tblRides[[#This Row],[supply_demand_ratio]]&lt;1,"Between 0.8-1.0",IF(tblRides[[#This Row],[supply_demand_ratio]]&lt;=1.2,"Between 1.0-1.2","Above 1.2")))</f>
        <v>Above 1.2</v>
      </c>
    </row>
    <row r="3622" spans="1:25" x14ac:dyDescent="0.3">
      <c r="A3622" t="s">
        <v>3677</v>
      </c>
      <c r="B3622" s="1">
        <v>46054.968055555553</v>
      </c>
      <c r="C3622" s="2">
        <v>46054</v>
      </c>
      <c r="D3622">
        <v>23</v>
      </c>
      <c r="E3622" t="s">
        <v>62</v>
      </c>
      <c r="F3622" t="s">
        <v>34</v>
      </c>
      <c r="G3622">
        <v>18</v>
      </c>
      <c r="H3622">
        <v>329.57</v>
      </c>
      <c r="I3622">
        <v>325.24</v>
      </c>
      <c r="J3622">
        <v>1</v>
      </c>
      <c r="K3622">
        <v>7.4</v>
      </c>
      <c r="L3622">
        <v>9.3000000000000007</v>
      </c>
      <c r="M3622">
        <v>59</v>
      </c>
      <c r="N3622" t="s">
        <v>41</v>
      </c>
      <c r="O3622">
        <v>1.5049999999999999</v>
      </c>
      <c r="P3622" t="s">
        <v>28</v>
      </c>
      <c r="Q3622" t="s">
        <v>29</v>
      </c>
      <c r="R3622">
        <v>4.84</v>
      </c>
      <c r="S3622">
        <v>0</v>
      </c>
      <c r="T3622">
        <v>-4.33</v>
      </c>
      <c r="U3622">
        <v>1.9</v>
      </c>
      <c r="V3622" t="s">
        <v>374</v>
      </c>
      <c r="W3622" t="s">
        <v>45</v>
      </c>
      <c r="X3622">
        <v>1</v>
      </c>
      <c r="Y3622" t="str">
        <f>IF(tblRides[[#This Row],[supply_demand_ratio]]&lt;0.8,"Below 0.8",IF(tblRides[[#This Row],[supply_demand_ratio]]&lt;1,"Between 0.8-1.0",IF(tblRides[[#This Row],[supply_demand_ratio]]&lt;=1.2,"Between 1.0-1.2","Above 1.2")))</f>
        <v>Above 1.2</v>
      </c>
    </row>
    <row r="3623" spans="1:25" x14ac:dyDescent="0.3">
      <c r="A3623" t="s">
        <v>3678</v>
      </c>
      <c r="B3623" s="1">
        <v>46054.969444444447</v>
      </c>
      <c r="C3623" s="2">
        <v>46054</v>
      </c>
      <c r="D3623">
        <v>23</v>
      </c>
      <c r="E3623" t="s">
        <v>33</v>
      </c>
      <c r="F3623" t="s">
        <v>26</v>
      </c>
      <c r="G3623">
        <v>1.2</v>
      </c>
      <c r="H3623">
        <v>57.11</v>
      </c>
      <c r="I3623">
        <v>58.92</v>
      </c>
      <c r="J3623">
        <v>1</v>
      </c>
      <c r="K3623">
        <v>2.5</v>
      </c>
      <c r="L3623">
        <v>3.4</v>
      </c>
      <c r="M3623">
        <v>90</v>
      </c>
      <c r="N3623" t="s">
        <v>27</v>
      </c>
      <c r="O3623">
        <v>1.1259999999999999</v>
      </c>
      <c r="P3623" t="s">
        <v>28</v>
      </c>
      <c r="Q3623" t="s">
        <v>29</v>
      </c>
      <c r="R3623">
        <v>4.8499999999999996</v>
      </c>
      <c r="S3623">
        <v>2</v>
      </c>
      <c r="T3623">
        <v>1.81</v>
      </c>
      <c r="U3623">
        <v>0.9</v>
      </c>
      <c r="V3623" t="s">
        <v>374</v>
      </c>
      <c r="W3623" t="s">
        <v>31</v>
      </c>
      <c r="X3623">
        <v>1</v>
      </c>
      <c r="Y3623" t="str">
        <f>IF(tblRides[[#This Row],[supply_demand_ratio]]&lt;0.8,"Below 0.8",IF(tblRides[[#This Row],[supply_demand_ratio]]&lt;1,"Between 0.8-1.0",IF(tblRides[[#This Row],[supply_demand_ratio]]&lt;=1.2,"Between 1.0-1.2","Above 1.2")))</f>
        <v>Between 1.0-1.2</v>
      </c>
    </row>
    <row r="3624" spans="1:25" x14ac:dyDescent="0.3">
      <c r="A3624" t="s">
        <v>3679</v>
      </c>
      <c r="B3624" s="1">
        <v>46054.974999999999</v>
      </c>
      <c r="C3624" s="2">
        <v>46054</v>
      </c>
      <c r="D3624">
        <v>23</v>
      </c>
      <c r="E3624" t="s">
        <v>25</v>
      </c>
      <c r="F3624" t="s">
        <v>34</v>
      </c>
      <c r="G3624">
        <v>10</v>
      </c>
      <c r="H3624">
        <v>213.99</v>
      </c>
      <c r="J3624">
        <v>1</v>
      </c>
      <c r="K3624">
        <v>2</v>
      </c>
      <c r="L3624">
        <v>5.2</v>
      </c>
      <c r="M3624">
        <v>133</v>
      </c>
      <c r="N3624" t="s">
        <v>27</v>
      </c>
      <c r="O3624">
        <v>0.998</v>
      </c>
      <c r="P3624" t="s">
        <v>58</v>
      </c>
      <c r="Q3624" t="s">
        <v>59</v>
      </c>
      <c r="R3624">
        <v>4.75</v>
      </c>
      <c r="S3624">
        <v>0</v>
      </c>
      <c r="U3624">
        <v>3.2</v>
      </c>
      <c r="V3624" t="s">
        <v>374</v>
      </c>
      <c r="W3624" t="s">
        <v>31</v>
      </c>
      <c r="X3624">
        <v>0</v>
      </c>
      <c r="Y3624" t="str">
        <f>IF(tblRides[[#This Row],[supply_demand_ratio]]&lt;0.8,"Below 0.8",IF(tblRides[[#This Row],[supply_demand_ratio]]&lt;1,"Between 0.8-1.0",IF(tblRides[[#This Row],[supply_demand_ratio]]&lt;=1.2,"Between 1.0-1.2","Above 1.2")))</f>
        <v>Between 0.8-1.0</v>
      </c>
    </row>
    <row r="3625" spans="1:25" x14ac:dyDescent="0.3">
      <c r="A3625" t="s">
        <v>3680</v>
      </c>
      <c r="B3625" s="1">
        <v>46054.979861111111</v>
      </c>
      <c r="C3625" s="2">
        <v>46054</v>
      </c>
      <c r="D3625">
        <v>23</v>
      </c>
      <c r="E3625" t="s">
        <v>33</v>
      </c>
      <c r="F3625" t="s">
        <v>26</v>
      </c>
      <c r="G3625">
        <v>7</v>
      </c>
      <c r="H3625">
        <v>130.1</v>
      </c>
      <c r="J3625">
        <v>1</v>
      </c>
      <c r="K3625">
        <v>4.5</v>
      </c>
      <c r="L3625">
        <v>8</v>
      </c>
      <c r="M3625">
        <v>99</v>
      </c>
      <c r="N3625" t="s">
        <v>27</v>
      </c>
      <c r="O3625">
        <v>1.0169999999999999</v>
      </c>
      <c r="P3625" t="s">
        <v>58</v>
      </c>
      <c r="Q3625" t="s">
        <v>88</v>
      </c>
      <c r="R3625">
        <v>4.8899999999999997</v>
      </c>
      <c r="S3625">
        <v>1</v>
      </c>
      <c r="U3625">
        <v>3.5</v>
      </c>
      <c r="V3625" t="s">
        <v>374</v>
      </c>
      <c r="W3625" t="s">
        <v>31</v>
      </c>
      <c r="X3625">
        <v>0</v>
      </c>
      <c r="Y3625" t="str">
        <f>IF(tblRides[[#This Row],[supply_demand_ratio]]&lt;0.8,"Below 0.8",IF(tblRides[[#This Row],[supply_demand_ratio]]&lt;1,"Between 0.8-1.0",IF(tblRides[[#This Row],[supply_demand_ratio]]&lt;=1.2,"Between 1.0-1.2","Above 1.2")))</f>
        <v>Between 1.0-1.2</v>
      </c>
    </row>
    <row r="3626" spans="1:25" x14ac:dyDescent="0.3">
      <c r="A3626" t="s">
        <v>3681</v>
      </c>
      <c r="B3626" s="1">
        <v>46054.980555555558</v>
      </c>
      <c r="C3626" s="2">
        <v>46054</v>
      </c>
      <c r="D3626">
        <v>23</v>
      </c>
      <c r="E3626" t="s">
        <v>43</v>
      </c>
      <c r="F3626" t="s">
        <v>26</v>
      </c>
      <c r="G3626">
        <v>5.2</v>
      </c>
      <c r="H3626">
        <v>106.35</v>
      </c>
      <c r="I3626">
        <v>102.78</v>
      </c>
      <c r="J3626">
        <v>1</v>
      </c>
      <c r="K3626">
        <v>2.5</v>
      </c>
      <c r="L3626">
        <v>3.9</v>
      </c>
      <c r="M3626">
        <v>60</v>
      </c>
      <c r="N3626" t="s">
        <v>41</v>
      </c>
      <c r="O3626">
        <v>1.4590000000000001</v>
      </c>
      <c r="P3626" t="s">
        <v>28</v>
      </c>
      <c r="Q3626" t="s">
        <v>29</v>
      </c>
      <c r="R3626">
        <v>4.54</v>
      </c>
      <c r="S3626">
        <v>100</v>
      </c>
      <c r="T3626">
        <v>-3.57</v>
      </c>
      <c r="U3626">
        <v>1.4</v>
      </c>
      <c r="V3626" t="s">
        <v>374</v>
      </c>
      <c r="W3626" t="s">
        <v>31</v>
      </c>
      <c r="X3626">
        <v>1</v>
      </c>
      <c r="Y3626" t="str">
        <f>IF(tblRides[[#This Row],[supply_demand_ratio]]&lt;0.8,"Below 0.8",IF(tblRides[[#This Row],[supply_demand_ratio]]&lt;1,"Between 0.8-1.0",IF(tblRides[[#This Row],[supply_demand_ratio]]&lt;=1.2,"Between 1.0-1.2","Above 1.2")))</f>
        <v>Above 1.2</v>
      </c>
    </row>
    <row r="3627" spans="1:25" x14ac:dyDescent="0.3">
      <c r="A3627" t="s">
        <v>3682</v>
      </c>
      <c r="B3627" s="1">
        <v>46054.981944444444</v>
      </c>
      <c r="C3627" s="2">
        <v>46054</v>
      </c>
      <c r="D3627">
        <v>23</v>
      </c>
      <c r="E3627" t="s">
        <v>25</v>
      </c>
      <c r="F3627" t="s">
        <v>26</v>
      </c>
      <c r="G3627">
        <v>3.3</v>
      </c>
      <c r="H3627">
        <v>103.68</v>
      </c>
      <c r="I3627">
        <v>101.61</v>
      </c>
      <c r="J3627">
        <v>1.1000000000000001</v>
      </c>
      <c r="K3627">
        <v>4.2</v>
      </c>
      <c r="L3627">
        <v>2.2999999999999998</v>
      </c>
      <c r="M3627">
        <v>123</v>
      </c>
      <c r="N3627" t="s">
        <v>72</v>
      </c>
      <c r="O3627">
        <v>0.81100000000000005</v>
      </c>
      <c r="P3627" t="s">
        <v>28</v>
      </c>
      <c r="Q3627" t="s">
        <v>29</v>
      </c>
      <c r="R3627">
        <v>4.57</v>
      </c>
      <c r="S3627">
        <v>3</v>
      </c>
      <c r="T3627">
        <v>-2.0699999999999998</v>
      </c>
      <c r="U3627">
        <v>-1.9</v>
      </c>
      <c r="V3627" t="s">
        <v>374</v>
      </c>
      <c r="W3627" t="s">
        <v>31</v>
      </c>
      <c r="X3627">
        <v>1</v>
      </c>
      <c r="Y3627" t="str">
        <f>IF(tblRides[[#This Row],[supply_demand_ratio]]&lt;0.8,"Below 0.8",IF(tblRides[[#This Row],[supply_demand_ratio]]&lt;1,"Between 0.8-1.0",IF(tblRides[[#This Row],[supply_demand_ratio]]&lt;=1.2,"Between 1.0-1.2","Above 1.2")))</f>
        <v>Between 0.8-1.0</v>
      </c>
    </row>
    <row r="3628" spans="1:25" x14ac:dyDescent="0.3">
      <c r="A3628" t="s">
        <v>3683</v>
      </c>
      <c r="B3628" s="1">
        <v>46054.982638888891</v>
      </c>
      <c r="C3628" s="2">
        <v>46054</v>
      </c>
      <c r="D3628">
        <v>23</v>
      </c>
      <c r="E3628" t="s">
        <v>43</v>
      </c>
      <c r="F3628" t="s">
        <v>26</v>
      </c>
      <c r="G3628">
        <v>13.3</v>
      </c>
      <c r="H3628">
        <v>233.17</v>
      </c>
      <c r="I3628">
        <v>239.34</v>
      </c>
      <c r="J3628">
        <v>1</v>
      </c>
      <c r="K3628">
        <v>4.9000000000000004</v>
      </c>
      <c r="L3628">
        <v>6</v>
      </c>
      <c r="M3628">
        <v>55</v>
      </c>
      <c r="N3628" t="s">
        <v>27</v>
      </c>
      <c r="O3628">
        <v>0.83299999999999996</v>
      </c>
      <c r="P3628" t="s">
        <v>28</v>
      </c>
      <c r="Q3628" t="s">
        <v>29</v>
      </c>
      <c r="R3628">
        <v>4.54</v>
      </c>
      <c r="S3628">
        <v>24</v>
      </c>
      <c r="T3628">
        <v>6.17</v>
      </c>
      <c r="U3628">
        <v>1.1000000000000001</v>
      </c>
      <c r="V3628" t="s">
        <v>374</v>
      </c>
      <c r="W3628" t="s">
        <v>31</v>
      </c>
      <c r="X3628">
        <v>1</v>
      </c>
      <c r="Y3628" t="str">
        <f>IF(tblRides[[#This Row],[supply_demand_ratio]]&lt;0.8,"Below 0.8",IF(tblRides[[#This Row],[supply_demand_ratio]]&lt;1,"Between 0.8-1.0",IF(tblRides[[#This Row],[supply_demand_ratio]]&lt;=1.2,"Between 1.0-1.2","Above 1.2")))</f>
        <v>Between 0.8-1.0</v>
      </c>
    </row>
    <row r="3629" spans="1:25" x14ac:dyDescent="0.3">
      <c r="A3629" t="s">
        <v>3684</v>
      </c>
      <c r="B3629" s="1">
        <v>46054.993750000001</v>
      </c>
      <c r="C3629" s="2">
        <v>46054</v>
      </c>
      <c r="D3629">
        <v>23</v>
      </c>
      <c r="E3629" t="s">
        <v>62</v>
      </c>
      <c r="F3629" t="s">
        <v>34</v>
      </c>
      <c r="G3629">
        <v>19.5</v>
      </c>
      <c r="H3629">
        <v>313.10000000000002</v>
      </c>
      <c r="I3629">
        <v>287.04000000000002</v>
      </c>
      <c r="J3629">
        <v>1</v>
      </c>
      <c r="K3629">
        <v>3.4</v>
      </c>
      <c r="L3629">
        <v>7.7</v>
      </c>
      <c r="M3629">
        <v>59</v>
      </c>
      <c r="N3629" t="s">
        <v>41</v>
      </c>
      <c r="O3629">
        <v>1.351</v>
      </c>
      <c r="P3629" t="s">
        <v>28</v>
      </c>
      <c r="Q3629" t="s">
        <v>29</v>
      </c>
      <c r="R3629">
        <v>4.84</v>
      </c>
      <c r="S3629">
        <v>0</v>
      </c>
      <c r="T3629">
        <v>-26.06</v>
      </c>
      <c r="U3629">
        <v>4.3</v>
      </c>
      <c r="V3629" t="s">
        <v>374</v>
      </c>
      <c r="W3629" t="s">
        <v>31</v>
      </c>
      <c r="X3629">
        <v>1</v>
      </c>
      <c r="Y3629" t="str">
        <f>IF(tblRides[[#This Row],[supply_demand_ratio]]&lt;0.8,"Below 0.8",IF(tblRides[[#This Row],[supply_demand_ratio]]&lt;1,"Between 0.8-1.0",IF(tblRides[[#This Row],[supply_demand_ratio]]&lt;=1.2,"Between 1.0-1.2","Above 1.2")))</f>
        <v>Above 1.2</v>
      </c>
    </row>
    <row r="3630" spans="1:25" x14ac:dyDescent="0.3">
      <c r="A3630" t="s">
        <v>3685</v>
      </c>
      <c r="B3630" s="1">
        <v>46054.996527777781</v>
      </c>
      <c r="C3630" s="2">
        <v>46054</v>
      </c>
      <c r="D3630">
        <v>23</v>
      </c>
      <c r="E3630" t="s">
        <v>43</v>
      </c>
      <c r="F3630" t="s">
        <v>34</v>
      </c>
      <c r="G3630">
        <v>4.9000000000000004</v>
      </c>
      <c r="H3630">
        <v>117.78</v>
      </c>
      <c r="I3630">
        <v>112.14</v>
      </c>
      <c r="J3630">
        <v>1</v>
      </c>
      <c r="K3630">
        <v>3.7</v>
      </c>
      <c r="L3630">
        <v>4.0999999999999996</v>
      </c>
      <c r="M3630">
        <v>68</v>
      </c>
      <c r="N3630" t="s">
        <v>41</v>
      </c>
      <c r="O3630">
        <v>1.472</v>
      </c>
      <c r="P3630" t="s">
        <v>28</v>
      </c>
      <c r="Q3630" t="s">
        <v>29</v>
      </c>
      <c r="R3630">
        <v>4.59</v>
      </c>
      <c r="S3630">
        <v>0</v>
      </c>
      <c r="T3630">
        <v>-5.64</v>
      </c>
      <c r="U3630">
        <v>0.4</v>
      </c>
      <c r="V3630" t="s">
        <v>374</v>
      </c>
      <c r="W3630" t="s">
        <v>31</v>
      </c>
      <c r="X3630">
        <v>1</v>
      </c>
      <c r="Y3630" t="str">
        <f>IF(tblRides[[#This Row],[supply_demand_ratio]]&lt;0.8,"Below 0.8",IF(tblRides[[#This Row],[supply_demand_ratio]]&lt;1,"Between 0.8-1.0",IF(tblRides[[#This Row],[supply_demand_ratio]]&lt;=1.2,"Between 1.0-1.2","Above 1.2")))</f>
        <v>Above 1.2</v>
      </c>
    </row>
    <row r="3631" spans="1:25" x14ac:dyDescent="0.3">
      <c r="A3631" t="s">
        <v>3686</v>
      </c>
      <c r="B3631" s="1">
        <v>46054.998611111114</v>
      </c>
      <c r="C3631" s="2">
        <v>46054</v>
      </c>
      <c r="D3631">
        <v>23</v>
      </c>
      <c r="E3631" t="s">
        <v>36</v>
      </c>
      <c r="F3631" t="s">
        <v>26</v>
      </c>
      <c r="G3631">
        <v>9.3000000000000007</v>
      </c>
      <c r="H3631">
        <v>229.12</v>
      </c>
      <c r="I3631">
        <v>223.86</v>
      </c>
      <c r="J3631">
        <v>1.2</v>
      </c>
      <c r="K3631">
        <v>5</v>
      </c>
      <c r="L3631">
        <v>1.6</v>
      </c>
      <c r="M3631">
        <v>117</v>
      </c>
      <c r="N3631" t="s">
        <v>27</v>
      </c>
      <c r="O3631">
        <v>0.89200000000000002</v>
      </c>
      <c r="P3631" t="s">
        <v>28</v>
      </c>
      <c r="Q3631" t="s">
        <v>29</v>
      </c>
      <c r="R3631">
        <v>4.5599999999999996</v>
      </c>
      <c r="S3631">
        <v>8</v>
      </c>
      <c r="T3631">
        <v>-5.26</v>
      </c>
      <c r="U3631">
        <v>-3.4</v>
      </c>
      <c r="V3631" t="s">
        <v>374</v>
      </c>
      <c r="W3631" t="s">
        <v>31</v>
      </c>
      <c r="X3631">
        <v>1</v>
      </c>
      <c r="Y3631" t="str">
        <f>IF(tblRides[[#This Row],[supply_demand_ratio]]&lt;0.8,"Below 0.8",IF(tblRides[[#This Row],[supply_demand_ratio]]&lt;1,"Between 0.8-1.0",IF(tblRides[[#This Row],[supply_demand_ratio]]&lt;=1.2,"Between 1.0-1.2","Above 1.2")))</f>
        <v>Between 0.8-1.0</v>
      </c>
    </row>
    <row r="3632" spans="1:25" x14ac:dyDescent="0.3">
      <c r="A3632" t="s">
        <v>3687</v>
      </c>
      <c r="B3632" s="1">
        <v>46055.068055555559</v>
      </c>
      <c r="C3632" s="2">
        <v>46055</v>
      </c>
      <c r="D3632">
        <v>1</v>
      </c>
      <c r="E3632" t="s">
        <v>33</v>
      </c>
      <c r="F3632" t="s">
        <v>34</v>
      </c>
      <c r="G3632">
        <v>9.1</v>
      </c>
      <c r="H3632">
        <v>193.32</v>
      </c>
      <c r="I3632">
        <v>175.56</v>
      </c>
      <c r="J3632">
        <v>1</v>
      </c>
      <c r="K3632">
        <v>4.8</v>
      </c>
      <c r="L3632">
        <v>9</v>
      </c>
      <c r="M3632">
        <v>89</v>
      </c>
      <c r="N3632" t="s">
        <v>41</v>
      </c>
      <c r="O3632">
        <v>1.6</v>
      </c>
      <c r="P3632" t="s">
        <v>28</v>
      </c>
      <c r="Q3632" t="s">
        <v>29</v>
      </c>
      <c r="R3632">
        <v>4.75</v>
      </c>
      <c r="S3632">
        <v>0</v>
      </c>
      <c r="T3632">
        <v>-17.760000000000002</v>
      </c>
      <c r="U3632">
        <v>4.2</v>
      </c>
      <c r="V3632" t="s">
        <v>486</v>
      </c>
      <c r="W3632" t="s">
        <v>31</v>
      </c>
      <c r="X3632">
        <v>1</v>
      </c>
      <c r="Y3632" t="str">
        <f>IF(tblRides[[#This Row],[supply_demand_ratio]]&lt;0.8,"Below 0.8",IF(tblRides[[#This Row],[supply_demand_ratio]]&lt;1,"Between 0.8-1.0",IF(tblRides[[#This Row],[supply_demand_ratio]]&lt;=1.2,"Between 1.0-1.2","Above 1.2")))</f>
        <v>Above 1.2</v>
      </c>
    </row>
    <row r="3633" spans="1:25" x14ac:dyDescent="0.3">
      <c r="A3633" t="s">
        <v>3688</v>
      </c>
      <c r="B3633" s="1">
        <v>46055.080555555556</v>
      </c>
      <c r="C3633" s="2">
        <v>46055</v>
      </c>
      <c r="D3633">
        <v>1</v>
      </c>
      <c r="E3633" t="s">
        <v>33</v>
      </c>
      <c r="F3633" t="s">
        <v>26</v>
      </c>
      <c r="G3633">
        <v>9.6</v>
      </c>
      <c r="H3633">
        <v>168.32</v>
      </c>
      <c r="I3633">
        <v>169.13</v>
      </c>
      <c r="J3633">
        <v>1</v>
      </c>
      <c r="K3633">
        <v>2.9</v>
      </c>
      <c r="L3633">
        <v>2.2999999999999998</v>
      </c>
      <c r="M3633">
        <v>92</v>
      </c>
      <c r="N3633" t="s">
        <v>27</v>
      </c>
      <c r="O3633">
        <v>1.0449999999999999</v>
      </c>
      <c r="P3633" t="s">
        <v>28</v>
      </c>
      <c r="Q3633" t="s">
        <v>29</v>
      </c>
      <c r="R3633">
        <v>4.5199999999999996</v>
      </c>
      <c r="S3633">
        <v>16</v>
      </c>
      <c r="T3633">
        <v>0.81</v>
      </c>
      <c r="U3633">
        <v>-0.6</v>
      </c>
      <c r="V3633" t="s">
        <v>486</v>
      </c>
      <c r="W3633" t="s">
        <v>31</v>
      </c>
      <c r="X3633">
        <v>1</v>
      </c>
      <c r="Y3633" t="str">
        <f>IF(tblRides[[#This Row],[supply_demand_ratio]]&lt;0.8,"Below 0.8",IF(tblRides[[#This Row],[supply_demand_ratio]]&lt;1,"Between 0.8-1.0",IF(tblRides[[#This Row],[supply_demand_ratio]]&lt;=1.2,"Between 1.0-1.2","Above 1.2")))</f>
        <v>Between 1.0-1.2</v>
      </c>
    </row>
    <row r="3634" spans="1:25" x14ac:dyDescent="0.3">
      <c r="A3634" t="s">
        <v>3689</v>
      </c>
      <c r="B3634" s="1">
        <v>46055.102083333331</v>
      </c>
      <c r="C3634" s="2">
        <v>46055</v>
      </c>
      <c r="D3634">
        <v>2</v>
      </c>
      <c r="E3634" t="s">
        <v>25</v>
      </c>
      <c r="F3634" t="s">
        <v>26</v>
      </c>
      <c r="G3634">
        <v>2.2000000000000002</v>
      </c>
      <c r="H3634">
        <v>78.42</v>
      </c>
      <c r="I3634">
        <v>76.81</v>
      </c>
      <c r="J3634">
        <v>1</v>
      </c>
      <c r="K3634">
        <v>3.1</v>
      </c>
      <c r="L3634">
        <v>6.5</v>
      </c>
      <c r="M3634">
        <v>133</v>
      </c>
      <c r="N3634" t="s">
        <v>41</v>
      </c>
      <c r="O3634">
        <v>1.39</v>
      </c>
      <c r="P3634" t="s">
        <v>28</v>
      </c>
      <c r="Q3634" t="s">
        <v>29</v>
      </c>
      <c r="R3634">
        <v>4.82</v>
      </c>
      <c r="S3634">
        <v>17</v>
      </c>
      <c r="T3634">
        <v>-1.61</v>
      </c>
      <c r="U3634">
        <v>3.4</v>
      </c>
      <c r="V3634" t="s">
        <v>486</v>
      </c>
      <c r="W3634" t="s">
        <v>31</v>
      </c>
      <c r="X3634">
        <v>1</v>
      </c>
      <c r="Y3634" t="str">
        <f>IF(tblRides[[#This Row],[supply_demand_ratio]]&lt;0.8,"Below 0.8",IF(tblRides[[#This Row],[supply_demand_ratio]]&lt;1,"Between 0.8-1.0",IF(tblRides[[#This Row],[supply_demand_ratio]]&lt;=1.2,"Between 1.0-1.2","Above 1.2")))</f>
        <v>Above 1.2</v>
      </c>
    </row>
    <row r="3635" spans="1:25" x14ac:dyDescent="0.3">
      <c r="A3635" t="s">
        <v>3690</v>
      </c>
      <c r="B3635" s="1">
        <v>46055.119444444441</v>
      </c>
      <c r="C3635" s="2">
        <v>46055</v>
      </c>
      <c r="D3635">
        <v>2</v>
      </c>
      <c r="E3635" t="s">
        <v>33</v>
      </c>
      <c r="F3635" t="s">
        <v>34</v>
      </c>
      <c r="G3635">
        <v>12.4</v>
      </c>
      <c r="H3635">
        <v>260.49</v>
      </c>
      <c r="I3635">
        <v>266.73</v>
      </c>
      <c r="J3635">
        <v>1.1000000000000001</v>
      </c>
      <c r="K3635">
        <v>6.2</v>
      </c>
      <c r="L3635">
        <v>5.4</v>
      </c>
      <c r="M3635">
        <v>110</v>
      </c>
      <c r="N3635" t="s">
        <v>27</v>
      </c>
      <c r="O3635">
        <v>1.1459999999999999</v>
      </c>
      <c r="P3635" t="s">
        <v>28</v>
      </c>
      <c r="Q3635" t="s">
        <v>29</v>
      </c>
      <c r="R3635">
        <v>4.6100000000000003</v>
      </c>
      <c r="S3635">
        <v>0</v>
      </c>
      <c r="T3635">
        <v>6.24</v>
      </c>
      <c r="U3635">
        <v>-0.8</v>
      </c>
      <c r="V3635" t="s">
        <v>486</v>
      </c>
      <c r="W3635" t="s">
        <v>45</v>
      </c>
      <c r="X3635">
        <v>1</v>
      </c>
      <c r="Y3635" t="str">
        <f>IF(tblRides[[#This Row],[supply_demand_ratio]]&lt;0.8,"Below 0.8",IF(tblRides[[#This Row],[supply_demand_ratio]]&lt;1,"Between 0.8-1.0",IF(tblRides[[#This Row],[supply_demand_ratio]]&lt;=1.2,"Between 1.0-1.2","Above 1.2")))</f>
        <v>Between 1.0-1.2</v>
      </c>
    </row>
    <row r="3636" spans="1:25" x14ac:dyDescent="0.3">
      <c r="A3636" t="s">
        <v>3691</v>
      </c>
      <c r="B3636" s="1">
        <v>46055.129166666666</v>
      </c>
      <c r="C3636" s="2">
        <v>46055</v>
      </c>
      <c r="D3636">
        <v>3</v>
      </c>
      <c r="E3636" t="s">
        <v>25</v>
      </c>
      <c r="F3636" t="s">
        <v>26</v>
      </c>
      <c r="G3636">
        <v>1.6</v>
      </c>
      <c r="H3636">
        <v>68.819999999999993</v>
      </c>
      <c r="I3636">
        <v>69.42</v>
      </c>
      <c r="J3636">
        <v>1</v>
      </c>
      <c r="K3636">
        <v>6.7</v>
      </c>
      <c r="L3636">
        <v>9</v>
      </c>
      <c r="M3636">
        <v>132</v>
      </c>
      <c r="N3636" t="s">
        <v>41</v>
      </c>
      <c r="O3636">
        <v>1.371</v>
      </c>
      <c r="P3636" t="s">
        <v>28</v>
      </c>
      <c r="Q3636" t="s">
        <v>29</v>
      </c>
      <c r="R3636">
        <v>5</v>
      </c>
      <c r="S3636">
        <v>2</v>
      </c>
      <c r="T3636">
        <v>0.6</v>
      </c>
      <c r="U3636">
        <v>2.2999999999999998</v>
      </c>
      <c r="V3636" t="s">
        <v>486</v>
      </c>
      <c r="W3636" t="s">
        <v>45</v>
      </c>
      <c r="X3636">
        <v>1</v>
      </c>
      <c r="Y3636" t="str">
        <f>IF(tblRides[[#This Row],[supply_demand_ratio]]&lt;0.8,"Below 0.8",IF(tblRides[[#This Row],[supply_demand_ratio]]&lt;1,"Between 0.8-1.0",IF(tblRides[[#This Row],[supply_demand_ratio]]&lt;=1.2,"Between 1.0-1.2","Above 1.2")))</f>
        <v>Above 1.2</v>
      </c>
    </row>
    <row r="3637" spans="1:25" x14ac:dyDescent="0.3">
      <c r="A3637" t="s">
        <v>3692</v>
      </c>
      <c r="B3637" s="1">
        <v>46055.138888888891</v>
      </c>
      <c r="C3637" s="2">
        <v>46055</v>
      </c>
      <c r="D3637">
        <v>3</v>
      </c>
      <c r="E3637" t="s">
        <v>43</v>
      </c>
      <c r="F3637" t="s">
        <v>26</v>
      </c>
      <c r="G3637">
        <v>9</v>
      </c>
      <c r="H3637">
        <v>177.29</v>
      </c>
      <c r="I3637">
        <v>175.58</v>
      </c>
      <c r="J3637">
        <v>1</v>
      </c>
      <c r="K3637">
        <v>8</v>
      </c>
      <c r="L3637">
        <v>8</v>
      </c>
      <c r="M3637">
        <v>67</v>
      </c>
      <c r="N3637" t="s">
        <v>41</v>
      </c>
      <c r="O3637">
        <v>1.56</v>
      </c>
      <c r="P3637" t="s">
        <v>28</v>
      </c>
      <c r="Q3637" t="s">
        <v>29</v>
      </c>
      <c r="R3637">
        <v>4.99</v>
      </c>
      <c r="S3637">
        <v>2</v>
      </c>
      <c r="T3637">
        <v>-1.71</v>
      </c>
      <c r="U3637">
        <v>0</v>
      </c>
      <c r="V3637" t="s">
        <v>486</v>
      </c>
      <c r="W3637" t="s">
        <v>45</v>
      </c>
      <c r="X3637">
        <v>1</v>
      </c>
      <c r="Y3637" t="str">
        <f>IF(tblRides[[#This Row],[supply_demand_ratio]]&lt;0.8,"Below 0.8",IF(tblRides[[#This Row],[supply_demand_ratio]]&lt;1,"Between 0.8-1.0",IF(tblRides[[#This Row],[supply_demand_ratio]]&lt;=1.2,"Between 1.0-1.2","Above 1.2")))</f>
        <v>Above 1.2</v>
      </c>
    </row>
    <row r="3638" spans="1:25" x14ac:dyDescent="0.3">
      <c r="A3638" t="s">
        <v>3693</v>
      </c>
      <c r="B3638" s="1">
        <v>46055.140277777777</v>
      </c>
      <c r="C3638" s="2">
        <v>46055</v>
      </c>
      <c r="D3638">
        <v>3</v>
      </c>
      <c r="E3638" t="s">
        <v>25</v>
      </c>
      <c r="F3638" t="s">
        <v>26</v>
      </c>
      <c r="G3638">
        <v>14.2</v>
      </c>
      <c r="H3638">
        <v>310.35000000000002</v>
      </c>
      <c r="I3638">
        <v>301.33</v>
      </c>
      <c r="J3638">
        <v>1.1000000000000001</v>
      </c>
      <c r="K3638">
        <v>4.3</v>
      </c>
      <c r="L3638">
        <v>3.2</v>
      </c>
      <c r="M3638">
        <v>143</v>
      </c>
      <c r="N3638" t="s">
        <v>41</v>
      </c>
      <c r="O3638">
        <v>1.728</v>
      </c>
      <c r="P3638" t="s">
        <v>28</v>
      </c>
      <c r="Q3638" t="s">
        <v>29</v>
      </c>
      <c r="R3638">
        <v>5</v>
      </c>
      <c r="S3638">
        <v>1</v>
      </c>
      <c r="T3638">
        <v>-9.02</v>
      </c>
      <c r="U3638">
        <v>-1.1000000000000001</v>
      </c>
      <c r="V3638" t="s">
        <v>486</v>
      </c>
      <c r="W3638" t="s">
        <v>31</v>
      </c>
      <c r="X3638">
        <v>1</v>
      </c>
      <c r="Y3638" t="str">
        <f>IF(tblRides[[#This Row],[supply_demand_ratio]]&lt;0.8,"Below 0.8",IF(tblRides[[#This Row],[supply_demand_ratio]]&lt;1,"Between 0.8-1.0",IF(tblRides[[#This Row],[supply_demand_ratio]]&lt;=1.2,"Between 1.0-1.2","Above 1.2")))</f>
        <v>Above 1.2</v>
      </c>
    </row>
    <row r="3639" spans="1:25" x14ac:dyDescent="0.3">
      <c r="A3639" t="s">
        <v>3694</v>
      </c>
      <c r="B3639" s="1">
        <v>46055.163194444445</v>
      </c>
      <c r="C3639" s="2">
        <v>46055</v>
      </c>
      <c r="D3639">
        <v>3</v>
      </c>
      <c r="E3639" t="s">
        <v>43</v>
      </c>
      <c r="F3639" t="s">
        <v>26</v>
      </c>
      <c r="G3639">
        <v>4.2</v>
      </c>
      <c r="H3639">
        <v>106.78</v>
      </c>
      <c r="I3639">
        <v>111.21</v>
      </c>
      <c r="J3639">
        <v>1</v>
      </c>
      <c r="K3639">
        <v>6.6</v>
      </c>
      <c r="L3639">
        <v>8.9</v>
      </c>
      <c r="M3639">
        <v>72</v>
      </c>
      <c r="N3639" t="s">
        <v>41</v>
      </c>
      <c r="O3639">
        <v>2.036</v>
      </c>
      <c r="P3639" t="s">
        <v>28</v>
      </c>
      <c r="Q3639" t="s">
        <v>29</v>
      </c>
      <c r="R3639">
        <v>4.5</v>
      </c>
      <c r="S3639">
        <v>6</v>
      </c>
      <c r="T3639">
        <v>4.43</v>
      </c>
      <c r="U3639">
        <v>2.2999999999999998</v>
      </c>
      <c r="V3639" t="s">
        <v>486</v>
      </c>
      <c r="W3639" t="s">
        <v>45</v>
      </c>
      <c r="X3639">
        <v>1</v>
      </c>
      <c r="Y3639" t="str">
        <f>IF(tblRides[[#This Row],[supply_demand_ratio]]&lt;0.8,"Below 0.8",IF(tblRides[[#This Row],[supply_demand_ratio]]&lt;1,"Between 0.8-1.0",IF(tblRides[[#This Row],[supply_demand_ratio]]&lt;=1.2,"Between 1.0-1.2","Above 1.2")))</f>
        <v>Above 1.2</v>
      </c>
    </row>
    <row r="3640" spans="1:25" x14ac:dyDescent="0.3">
      <c r="A3640" t="s">
        <v>3695</v>
      </c>
      <c r="B3640" s="1">
        <v>46055.183333333334</v>
      </c>
      <c r="C3640" s="2">
        <v>46055</v>
      </c>
      <c r="D3640">
        <v>4</v>
      </c>
      <c r="E3640" t="s">
        <v>33</v>
      </c>
      <c r="F3640" t="s">
        <v>26</v>
      </c>
      <c r="G3640">
        <v>6.9</v>
      </c>
      <c r="H3640">
        <v>174.22</v>
      </c>
      <c r="I3640">
        <v>177.74</v>
      </c>
      <c r="J3640">
        <v>1.1000000000000001</v>
      </c>
      <c r="K3640">
        <v>3.6</v>
      </c>
      <c r="L3640">
        <v>2</v>
      </c>
      <c r="M3640">
        <v>103</v>
      </c>
      <c r="N3640" t="s">
        <v>41</v>
      </c>
      <c r="O3640">
        <v>1.8320000000000001</v>
      </c>
      <c r="P3640" t="s">
        <v>28</v>
      </c>
      <c r="Q3640" t="s">
        <v>29</v>
      </c>
      <c r="R3640">
        <v>4.67</v>
      </c>
      <c r="S3640">
        <v>7</v>
      </c>
      <c r="T3640">
        <v>3.52</v>
      </c>
      <c r="U3640">
        <v>-1.6</v>
      </c>
      <c r="V3640" t="s">
        <v>486</v>
      </c>
      <c r="W3640" t="s">
        <v>31</v>
      </c>
      <c r="X3640">
        <v>1</v>
      </c>
      <c r="Y3640" t="str">
        <f>IF(tblRides[[#This Row],[supply_demand_ratio]]&lt;0.8,"Below 0.8",IF(tblRides[[#This Row],[supply_demand_ratio]]&lt;1,"Between 0.8-1.0",IF(tblRides[[#This Row],[supply_demand_ratio]]&lt;=1.2,"Between 1.0-1.2","Above 1.2")))</f>
        <v>Above 1.2</v>
      </c>
    </row>
    <row r="3641" spans="1:25" x14ac:dyDescent="0.3">
      <c r="A3641" t="s">
        <v>3696</v>
      </c>
      <c r="B3641" s="1">
        <v>46055.190972222219</v>
      </c>
      <c r="C3641" s="2">
        <v>46055</v>
      </c>
      <c r="D3641">
        <v>4</v>
      </c>
      <c r="E3641" t="s">
        <v>25</v>
      </c>
      <c r="F3641" t="s">
        <v>26</v>
      </c>
      <c r="G3641">
        <v>10.3</v>
      </c>
      <c r="H3641">
        <v>204.13</v>
      </c>
      <c r="I3641">
        <v>212.4</v>
      </c>
      <c r="J3641">
        <v>1</v>
      </c>
      <c r="K3641">
        <v>5.2</v>
      </c>
      <c r="L3641">
        <v>1</v>
      </c>
      <c r="M3641">
        <v>141</v>
      </c>
      <c r="N3641" t="s">
        <v>41</v>
      </c>
      <c r="O3641">
        <v>1.66</v>
      </c>
      <c r="P3641" t="s">
        <v>28</v>
      </c>
      <c r="Q3641" t="s">
        <v>29</v>
      </c>
      <c r="R3641">
        <v>4.93</v>
      </c>
      <c r="S3641">
        <v>2</v>
      </c>
      <c r="T3641">
        <v>8.27</v>
      </c>
      <c r="U3641">
        <v>-4.2</v>
      </c>
      <c r="V3641" t="s">
        <v>486</v>
      </c>
      <c r="W3641" t="s">
        <v>45</v>
      </c>
      <c r="X3641">
        <v>1</v>
      </c>
      <c r="Y3641" t="str">
        <f>IF(tblRides[[#This Row],[supply_demand_ratio]]&lt;0.8,"Below 0.8",IF(tblRides[[#This Row],[supply_demand_ratio]]&lt;1,"Between 0.8-1.0",IF(tblRides[[#This Row],[supply_demand_ratio]]&lt;=1.2,"Between 1.0-1.2","Above 1.2")))</f>
        <v>Above 1.2</v>
      </c>
    </row>
    <row r="3642" spans="1:25" x14ac:dyDescent="0.3">
      <c r="A3642" t="s">
        <v>3697</v>
      </c>
      <c r="B3642" s="1">
        <v>46055.206944444442</v>
      </c>
      <c r="C3642" s="2">
        <v>46055</v>
      </c>
      <c r="D3642">
        <v>4</v>
      </c>
      <c r="E3642" t="s">
        <v>25</v>
      </c>
      <c r="F3642" t="s">
        <v>34</v>
      </c>
      <c r="G3642">
        <v>5.0999999999999996</v>
      </c>
      <c r="H3642">
        <v>127.89</v>
      </c>
      <c r="I3642">
        <v>126.95</v>
      </c>
      <c r="J3642">
        <v>1.1000000000000001</v>
      </c>
      <c r="K3642">
        <v>4.7</v>
      </c>
      <c r="L3642">
        <v>7.7</v>
      </c>
      <c r="M3642">
        <v>131</v>
      </c>
      <c r="N3642" t="s">
        <v>27</v>
      </c>
      <c r="O3642">
        <v>1.0269999999999999</v>
      </c>
      <c r="P3642" t="s">
        <v>28</v>
      </c>
      <c r="Q3642" t="s">
        <v>29</v>
      </c>
      <c r="R3642">
        <v>5</v>
      </c>
      <c r="S3642">
        <v>0</v>
      </c>
      <c r="T3642">
        <v>-0.94</v>
      </c>
      <c r="U3642">
        <v>3</v>
      </c>
      <c r="V3642" t="s">
        <v>486</v>
      </c>
      <c r="W3642" t="s">
        <v>31</v>
      </c>
      <c r="X3642">
        <v>1</v>
      </c>
      <c r="Y3642" t="str">
        <f>IF(tblRides[[#This Row],[supply_demand_ratio]]&lt;0.8,"Below 0.8",IF(tblRides[[#This Row],[supply_demand_ratio]]&lt;1,"Between 0.8-1.0",IF(tblRides[[#This Row],[supply_demand_ratio]]&lt;=1.2,"Between 1.0-1.2","Above 1.2")))</f>
        <v>Between 1.0-1.2</v>
      </c>
    </row>
    <row r="3643" spans="1:25" x14ac:dyDescent="0.3">
      <c r="A3643" t="s">
        <v>3698</v>
      </c>
      <c r="B3643" s="1">
        <v>46055.236111111109</v>
      </c>
      <c r="C3643" s="2">
        <v>46055</v>
      </c>
      <c r="D3643">
        <v>5</v>
      </c>
      <c r="E3643" t="s">
        <v>62</v>
      </c>
      <c r="F3643" t="s">
        <v>34</v>
      </c>
      <c r="G3643">
        <v>3.1</v>
      </c>
      <c r="H3643">
        <v>80.900000000000006</v>
      </c>
      <c r="I3643">
        <v>79.53</v>
      </c>
      <c r="J3643">
        <v>1</v>
      </c>
      <c r="K3643">
        <v>7.9</v>
      </c>
      <c r="L3643">
        <v>7</v>
      </c>
      <c r="M3643">
        <v>58</v>
      </c>
      <c r="N3643" t="s">
        <v>41</v>
      </c>
      <c r="O3643">
        <v>2.2000000000000002</v>
      </c>
      <c r="P3643" t="s">
        <v>28</v>
      </c>
      <c r="Q3643" t="s">
        <v>29</v>
      </c>
      <c r="R3643">
        <v>4.41</v>
      </c>
      <c r="S3643">
        <v>0</v>
      </c>
      <c r="T3643">
        <v>-1.37</v>
      </c>
      <c r="U3643">
        <v>-0.9</v>
      </c>
      <c r="V3643" t="s">
        <v>486</v>
      </c>
      <c r="W3643" t="s">
        <v>45</v>
      </c>
      <c r="X3643">
        <v>1</v>
      </c>
      <c r="Y3643" t="str">
        <f>IF(tblRides[[#This Row],[supply_demand_ratio]]&lt;0.8,"Below 0.8",IF(tblRides[[#This Row],[supply_demand_ratio]]&lt;1,"Between 0.8-1.0",IF(tblRides[[#This Row],[supply_demand_ratio]]&lt;=1.2,"Between 1.0-1.2","Above 1.2")))</f>
        <v>Above 1.2</v>
      </c>
    </row>
    <row r="3644" spans="1:25" x14ac:dyDescent="0.3">
      <c r="A3644" t="s">
        <v>3699</v>
      </c>
      <c r="B3644" s="1">
        <v>46055.243055555555</v>
      </c>
      <c r="C3644" s="2">
        <v>46055</v>
      </c>
      <c r="D3644">
        <v>5</v>
      </c>
      <c r="E3644" t="s">
        <v>25</v>
      </c>
      <c r="F3644" t="s">
        <v>26</v>
      </c>
      <c r="G3644">
        <v>9.5</v>
      </c>
      <c r="H3644">
        <v>180.05</v>
      </c>
      <c r="I3644">
        <v>176.72</v>
      </c>
      <c r="J3644">
        <v>1</v>
      </c>
      <c r="K3644">
        <v>3</v>
      </c>
      <c r="L3644">
        <v>4.5999999999999996</v>
      </c>
      <c r="M3644">
        <v>130</v>
      </c>
      <c r="N3644" t="s">
        <v>41</v>
      </c>
      <c r="O3644">
        <v>1.3280000000000001</v>
      </c>
      <c r="P3644" t="s">
        <v>28</v>
      </c>
      <c r="Q3644" t="s">
        <v>29</v>
      </c>
      <c r="R3644">
        <v>4.8499999999999996</v>
      </c>
      <c r="S3644">
        <v>4</v>
      </c>
      <c r="T3644">
        <v>-3.33</v>
      </c>
      <c r="U3644">
        <v>1.6</v>
      </c>
      <c r="V3644" t="s">
        <v>486</v>
      </c>
      <c r="W3644" t="s">
        <v>31</v>
      </c>
      <c r="X3644">
        <v>1</v>
      </c>
      <c r="Y3644" t="str">
        <f>IF(tblRides[[#This Row],[supply_demand_ratio]]&lt;0.8,"Below 0.8",IF(tblRides[[#This Row],[supply_demand_ratio]]&lt;1,"Between 0.8-1.0",IF(tblRides[[#This Row],[supply_demand_ratio]]&lt;=1.2,"Between 1.0-1.2","Above 1.2")))</f>
        <v>Above 1.2</v>
      </c>
    </row>
    <row r="3645" spans="1:25" x14ac:dyDescent="0.3">
      <c r="A3645" t="s">
        <v>3700</v>
      </c>
      <c r="B3645" s="1">
        <v>46055.258333333331</v>
      </c>
      <c r="C3645" s="2">
        <v>46055</v>
      </c>
      <c r="D3645">
        <v>6</v>
      </c>
      <c r="E3645" t="s">
        <v>43</v>
      </c>
      <c r="F3645" t="s">
        <v>26</v>
      </c>
      <c r="G3645">
        <v>2.6</v>
      </c>
      <c r="H3645">
        <v>79.319999999999993</v>
      </c>
      <c r="I3645">
        <v>84.37</v>
      </c>
      <c r="J3645">
        <v>1</v>
      </c>
      <c r="K3645">
        <v>2.7</v>
      </c>
      <c r="L3645">
        <v>4.2</v>
      </c>
      <c r="M3645">
        <v>77</v>
      </c>
      <c r="N3645" t="s">
        <v>41</v>
      </c>
      <c r="O3645">
        <v>2.2000000000000002</v>
      </c>
      <c r="P3645" t="s">
        <v>28</v>
      </c>
      <c r="Q3645" t="s">
        <v>29</v>
      </c>
      <c r="R3645">
        <v>4.76</v>
      </c>
      <c r="S3645">
        <v>6</v>
      </c>
      <c r="T3645">
        <v>5.05</v>
      </c>
      <c r="U3645">
        <v>1.5</v>
      </c>
      <c r="V3645" t="s">
        <v>486</v>
      </c>
      <c r="W3645" t="s">
        <v>31</v>
      </c>
      <c r="X3645">
        <v>1</v>
      </c>
      <c r="Y3645" t="str">
        <f>IF(tblRides[[#This Row],[supply_demand_ratio]]&lt;0.8,"Below 0.8",IF(tblRides[[#This Row],[supply_demand_ratio]]&lt;1,"Between 0.8-1.0",IF(tblRides[[#This Row],[supply_demand_ratio]]&lt;=1.2,"Between 1.0-1.2","Above 1.2")))</f>
        <v>Above 1.2</v>
      </c>
    </row>
    <row r="3646" spans="1:25" x14ac:dyDescent="0.3">
      <c r="A3646" t="s">
        <v>3701</v>
      </c>
      <c r="B3646" s="1">
        <v>46055.279861111114</v>
      </c>
      <c r="C3646" s="2">
        <v>46055</v>
      </c>
      <c r="D3646">
        <v>6</v>
      </c>
      <c r="E3646" t="s">
        <v>43</v>
      </c>
      <c r="F3646" t="s">
        <v>26</v>
      </c>
      <c r="G3646">
        <v>1</v>
      </c>
      <c r="H3646">
        <v>52.18</v>
      </c>
      <c r="I3646">
        <v>55.61</v>
      </c>
      <c r="J3646">
        <v>1</v>
      </c>
      <c r="K3646">
        <v>4.5</v>
      </c>
      <c r="L3646">
        <v>7.3</v>
      </c>
      <c r="M3646">
        <v>78</v>
      </c>
      <c r="N3646" t="s">
        <v>41</v>
      </c>
      <c r="O3646">
        <v>1.575</v>
      </c>
      <c r="P3646" t="s">
        <v>28</v>
      </c>
      <c r="Q3646" t="s">
        <v>29</v>
      </c>
      <c r="R3646">
        <v>4.78</v>
      </c>
      <c r="S3646">
        <v>5</v>
      </c>
      <c r="T3646">
        <v>3.43</v>
      </c>
      <c r="U3646">
        <v>2.8</v>
      </c>
      <c r="V3646" t="s">
        <v>486</v>
      </c>
      <c r="W3646" t="s">
        <v>31</v>
      </c>
      <c r="X3646">
        <v>1</v>
      </c>
      <c r="Y3646" t="str">
        <f>IF(tblRides[[#This Row],[supply_demand_ratio]]&lt;0.8,"Below 0.8",IF(tblRides[[#This Row],[supply_demand_ratio]]&lt;1,"Between 0.8-1.0",IF(tblRides[[#This Row],[supply_demand_ratio]]&lt;=1.2,"Between 1.0-1.2","Above 1.2")))</f>
        <v>Above 1.2</v>
      </c>
    </row>
    <row r="3647" spans="1:25" x14ac:dyDescent="0.3">
      <c r="A3647" t="s">
        <v>3702</v>
      </c>
      <c r="B3647" s="1">
        <v>46055.290972222225</v>
      </c>
      <c r="C3647" s="2">
        <v>46055</v>
      </c>
      <c r="D3647">
        <v>6</v>
      </c>
      <c r="E3647" t="s">
        <v>43</v>
      </c>
      <c r="F3647" t="s">
        <v>26</v>
      </c>
      <c r="G3647">
        <v>6.6</v>
      </c>
      <c r="H3647">
        <v>120.85</v>
      </c>
      <c r="I3647">
        <v>122.01</v>
      </c>
      <c r="J3647">
        <v>1</v>
      </c>
      <c r="K3647">
        <v>2</v>
      </c>
      <c r="L3647">
        <v>5.5</v>
      </c>
      <c r="M3647">
        <v>62</v>
      </c>
      <c r="N3647" t="s">
        <v>41</v>
      </c>
      <c r="O3647">
        <v>1.2789999999999999</v>
      </c>
      <c r="P3647" t="s">
        <v>28</v>
      </c>
      <c r="Q3647" t="s">
        <v>29</v>
      </c>
      <c r="R3647">
        <v>4.51</v>
      </c>
      <c r="S3647">
        <v>9</v>
      </c>
      <c r="T3647">
        <v>1.1599999999999999</v>
      </c>
      <c r="U3647">
        <v>3.5</v>
      </c>
      <c r="V3647" t="s">
        <v>486</v>
      </c>
      <c r="W3647" t="s">
        <v>31</v>
      </c>
      <c r="X3647">
        <v>1</v>
      </c>
      <c r="Y3647" t="str">
        <f>IF(tblRides[[#This Row],[supply_demand_ratio]]&lt;0.8,"Below 0.8",IF(tblRides[[#This Row],[supply_demand_ratio]]&lt;1,"Between 0.8-1.0",IF(tblRides[[#This Row],[supply_demand_ratio]]&lt;=1.2,"Between 1.0-1.2","Above 1.2")))</f>
        <v>Above 1.2</v>
      </c>
    </row>
    <row r="3648" spans="1:25" x14ac:dyDescent="0.3">
      <c r="A3648" t="s">
        <v>3703</v>
      </c>
      <c r="B3648" s="1">
        <v>46055.314583333333</v>
      </c>
      <c r="C3648" s="2">
        <v>46055</v>
      </c>
      <c r="D3648">
        <v>7</v>
      </c>
      <c r="E3648" t="s">
        <v>36</v>
      </c>
      <c r="F3648" t="s">
        <v>26</v>
      </c>
      <c r="G3648">
        <v>5.0999999999999996</v>
      </c>
      <c r="H3648">
        <v>115.8</v>
      </c>
      <c r="I3648">
        <v>109.83</v>
      </c>
      <c r="J3648">
        <v>1.1000000000000001</v>
      </c>
      <c r="K3648">
        <v>5.3</v>
      </c>
      <c r="L3648">
        <v>7.7</v>
      </c>
      <c r="M3648">
        <v>130</v>
      </c>
      <c r="N3648" t="s">
        <v>27</v>
      </c>
      <c r="O3648">
        <v>1.044</v>
      </c>
      <c r="P3648" t="s">
        <v>28</v>
      </c>
      <c r="Q3648" t="s">
        <v>29</v>
      </c>
      <c r="R3648">
        <v>4.6399999999999997</v>
      </c>
      <c r="S3648">
        <v>4</v>
      </c>
      <c r="T3648">
        <v>-5.97</v>
      </c>
      <c r="U3648">
        <v>2.4</v>
      </c>
      <c r="V3648" t="s">
        <v>486</v>
      </c>
      <c r="W3648" t="s">
        <v>45</v>
      </c>
      <c r="X3648">
        <v>1</v>
      </c>
      <c r="Y3648" t="str">
        <f>IF(tblRides[[#This Row],[supply_demand_ratio]]&lt;0.8,"Below 0.8",IF(tblRides[[#This Row],[supply_demand_ratio]]&lt;1,"Between 0.8-1.0",IF(tblRides[[#This Row],[supply_demand_ratio]]&lt;=1.2,"Between 1.0-1.2","Above 1.2")))</f>
        <v>Between 1.0-1.2</v>
      </c>
    </row>
    <row r="3649" spans="1:25" x14ac:dyDescent="0.3">
      <c r="A3649" t="s">
        <v>3704</v>
      </c>
      <c r="B3649" s="1">
        <v>46055.327777777777</v>
      </c>
      <c r="C3649" s="2">
        <v>46055</v>
      </c>
      <c r="D3649">
        <v>7</v>
      </c>
      <c r="E3649" t="s">
        <v>25</v>
      </c>
      <c r="F3649" t="s">
        <v>26</v>
      </c>
      <c r="G3649">
        <v>9.6</v>
      </c>
      <c r="H3649">
        <v>220.22</v>
      </c>
      <c r="I3649">
        <v>221.85</v>
      </c>
      <c r="J3649">
        <v>1.1000000000000001</v>
      </c>
      <c r="K3649">
        <v>2</v>
      </c>
      <c r="L3649">
        <v>4.7</v>
      </c>
      <c r="M3649">
        <v>119</v>
      </c>
      <c r="N3649" t="s">
        <v>27</v>
      </c>
      <c r="O3649">
        <v>1.05</v>
      </c>
      <c r="P3649" t="s">
        <v>28</v>
      </c>
      <c r="Q3649" t="s">
        <v>29</v>
      </c>
      <c r="R3649">
        <v>4.92</v>
      </c>
      <c r="S3649">
        <v>5</v>
      </c>
      <c r="T3649">
        <v>1.63</v>
      </c>
      <c r="U3649">
        <v>2.7</v>
      </c>
      <c r="V3649" t="s">
        <v>486</v>
      </c>
      <c r="W3649" t="s">
        <v>31</v>
      </c>
      <c r="X3649">
        <v>1</v>
      </c>
      <c r="Y3649" t="str">
        <f>IF(tblRides[[#This Row],[supply_demand_ratio]]&lt;0.8,"Below 0.8",IF(tblRides[[#This Row],[supply_demand_ratio]]&lt;1,"Between 0.8-1.0",IF(tblRides[[#This Row],[supply_demand_ratio]]&lt;=1.2,"Between 1.0-1.2","Above 1.2")))</f>
        <v>Between 1.0-1.2</v>
      </c>
    </row>
    <row r="3650" spans="1:25" x14ac:dyDescent="0.3">
      <c r="A3650" t="s">
        <v>3705</v>
      </c>
      <c r="B3650" s="1">
        <v>46055.340277777781</v>
      </c>
      <c r="C3650" s="2">
        <v>46055</v>
      </c>
      <c r="D3650">
        <v>8</v>
      </c>
      <c r="E3650" t="s">
        <v>43</v>
      </c>
      <c r="F3650" t="s">
        <v>34</v>
      </c>
      <c r="G3650">
        <v>7</v>
      </c>
      <c r="H3650">
        <v>157.81</v>
      </c>
      <c r="J3650">
        <v>1</v>
      </c>
      <c r="K3650">
        <v>3.4</v>
      </c>
      <c r="L3650">
        <v>6.9</v>
      </c>
      <c r="M3650">
        <v>62</v>
      </c>
      <c r="N3650" t="s">
        <v>27</v>
      </c>
      <c r="O3650">
        <v>1.0329999999999999</v>
      </c>
      <c r="P3650" t="s">
        <v>37</v>
      </c>
      <c r="Q3650" t="s">
        <v>38</v>
      </c>
      <c r="R3650">
        <v>4.91</v>
      </c>
      <c r="S3650">
        <v>0</v>
      </c>
      <c r="U3650">
        <v>3.5</v>
      </c>
      <c r="V3650" t="s">
        <v>486</v>
      </c>
      <c r="W3650" t="s">
        <v>31</v>
      </c>
      <c r="X3650">
        <v>0</v>
      </c>
      <c r="Y3650" t="str">
        <f>IF(tblRides[[#This Row],[supply_demand_ratio]]&lt;0.8,"Below 0.8",IF(tblRides[[#This Row],[supply_demand_ratio]]&lt;1,"Between 0.8-1.0",IF(tblRides[[#This Row],[supply_demand_ratio]]&lt;=1.2,"Between 1.0-1.2","Above 1.2")))</f>
        <v>Between 1.0-1.2</v>
      </c>
    </row>
    <row r="3651" spans="1:25" x14ac:dyDescent="0.3">
      <c r="A3651" t="s">
        <v>3706</v>
      </c>
      <c r="B3651" s="1">
        <v>46055.368055555555</v>
      </c>
      <c r="C3651" s="2">
        <v>46055</v>
      </c>
      <c r="D3651">
        <v>8</v>
      </c>
      <c r="E3651" t="s">
        <v>33</v>
      </c>
      <c r="F3651" t="s">
        <v>34</v>
      </c>
      <c r="G3651">
        <v>21.5</v>
      </c>
      <c r="H3651">
        <v>316.45</v>
      </c>
      <c r="I3651">
        <v>327.33999999999997</v>
      </c>
      <c r="J3651">
        <v>1</v>
      </c>
      <c r="K3651">
        <v>5.2</v>
      </c>
      <c r="L3651">
        <v>4.4000000000000004</v>
      </c>
      <c r="M3651">
        <v>103</v>
      </c>
      <c r="N3651" t="s">
        <v>27</v>
      </c>
      <c r="O3651">
        <v>1.2849999999999999</v>
      </c>
      <c r="P3651" t="s">
        <v>28</v>
      </c>
      <c r="Q3651" t="s">
        <v>29</v>
      </c>
      <c r="R3651">
        <v>4.7699999999999996</v>
      </c>
      <c r="S3651">
        <v>0</v>
      </c>
      <c r="T3651">
        <v>10.89</v>
      </c>
      <c r="U3651">
        <v>-0.8</v>
      </c>
      <c r="V3651" t="s">
        <v>486</v>
      </c>
      <c r="W3651" t="s">
        <v>45</v>
      </c>
      <c r="X3651">
        <v>1</v>
      </c>
      <c r="Y3651" t="str">
        <f>IF(tblRides[[#This Row],[supply_demand_ratio]]&lt;0.8,"Below 0.8",IF(tblRides[[#This Row],[supply_demand_ratio]]&lt;1,"Between 0.8-1.0",IF(tblRides[[#This Row],[supply_demand_ratio]]&lt;=1.2,"Between 1.0-1.2","Above 1.2")))</f>
        <v>Above 1.2</v>
      </c>
    </row>
    <row r="3652" spans="1:25" x14ac:dyDescent="0.3">
      <c r="A3652" t="s">
        <v>3707</v>
      </c>
      <c r="B3652" s="1">
        <v>46055.369444444441</v>
      </c>
      <c r="C3652" s="2">
        <v>46055</v>
      </c>
      <c r="D3652">
        <v>8</v>
      </c>
      <c r="E3652" t="s">
        <v>43</v>
      </c>
      <c r="F3652" t="s">
        <v>26</v>
      </c>
      <c r="G3652">
        <v>13.6</v>
      </c>
      <c r="H3652">
        <v>253.14</v>
      </c>
      <c r="I3652">
        <v>242.98</v>
      </c>
      <c r="J3652">
        <v>1.1000000000000001</v>
      </c>
      <c r="K3652">
        <v>2</v>
      </c>
      <c r="L3652">
        <v>1</v>
      </c>
      <c r="M3652">
        <v>60</v>
      </c>
      <c r="N3652" t="s">
        <v>41</v>
      </c>
      <c r="O3652">
        <v>1.4379999999999999</v>
      </c>
      <c r="P3652" t="s">
        <v>28</v>
      </c>
      <c r="Q3652" t="s">
        <v>29</v>
      </c>
      <c r="R3652">
        <v>4.97</v>
      </c>
      <c r="S3652">
        <v>8</v>
      </c>
      <c r="T3652">
        <v>-10.16</v>
      </c>
      <c r="U3652">
        <v>-1</v>
      </c>
      <c r="V3652" t="s">
        <v>486</v>
      </c>
      <c r="W3652" t="s">
        <v>31</v>
      </c>
      <c r="X3652">
        <v>1</v>
      </c>
      <c r="Y3652" t="str">
        <f>IF(tblRides[[#This Row],[supply_demand_ratio]]&lt;0.8,"Below 0.8",IF(tblRides[[#This Row],[supply_demand_ratio]]&lt;1,"Between 0.8-1.0",IF(tblRides[[#This Row],[supply_demand_ratio]]&lt;=1.2,"Between 1.0-1.2","Above 1.2")))</f>
        <v>Above 1.2</v>
      </c>
    </row>
    <row r="3653" spans="1:25" x14ac:dyDescent="0.3">
      <c r="A3653" t="s">
        <v>3708</v>
      </c>
      <c r="B3653" s="1">
        <v>46055.374305555553</v>
      </c>
      <c r="C3653" s="2">
        <v>46055</v>
      </c>
      <c r="D3653">
        <v>8</v>
      </c>
      <c r="E3653" t="s">
        <v>62</v>
      </c>
      <c r="F3653" t="s">
        <v>26</v>
      </c>
      <c r="G3653">
        <v>7.6</v>
      </c>
      <c r="H3653">
        <v>151.02000000000001</v>
      </c>
      <c r="J3653">
        <v>1</v>
      </c>
      <c r="K3653">
        <v>5.7</v>
      </c>
      <c r="M3653">
        <v>54</v>
      </c>
      <c r="N3653" t="s">
        <v>41</v>
      </c>
      <c r="O3653">
        <v>1.5529999999999999</v>
      </c>
      <c r="P3653" t="s">
        <v>82</v>
      </c>
      <c r="Q3653" t="s">
        <v>83</v>
      </c>
      <c r="R3653">
        <v>4.9000000000000004</v>
      </c>
      <c r="S3653">
        <v>6</v>
      </c>
      <c r="V3653" t="s">
        <v>486</v>
      </c>
      <c r="W3653" t="s">
        <v>45</v>
      </c>
      <c r="X3653">
        <v>0</v>
      </c>
      <c r="Y3653" t="str">
        <f>IF(tblRides[[#This Row],[supply_demand_ratio]]&lt;0.8,"Below 0.8",IF(tblRides[[#This Row],[supply_demand_ratio]]&lt;1,"Between 0.8-1.0",IF(tblRides[[#This Row],[supply_demand_ratio]]&lt;=1.2,"Between 1.0-1.2","Above 1.2")))</f>
        <v>Above 1.2</v>
      </c>
    </row>
    <row r="3654" spans="1:25" x14ac:dyDescent="0.3">
      <c r="A3654" t="s">
        <v>3709</v>
      </c>
      <c r="B3654" s="1">
        <v>46055.383333333331</v>
      </c>
      <c r="C3654" s="2">
        <v>46055</v>
      </c>
      <c r="D3654">
        <v>9</v>
      </c>
      <c r="E3654" t="s">
        <v>62</v>
      </c>
      <c r="F3654" t="s">
        <v>26</v>
      </c>
      <c r="G3654">
        <v>12.6</v>
      </c>
      <c r="H3654">
        <v>266.04000000000002</v>
      </c>
      <c r="I3654">
        <v>297.72000000000003</v>
      </c>
      <c r="J3654">
        <v>1.1000000000000001</v>
      </c>
      <c r="K3654">
        <v>2</v>
      </c>
      <c r="L3654">
        <v>1</v>
      </c>
      <c r="M3654">
        <v>49</v>
      </c>
      <c r="N3654" t="s">
        <v>41</v>
      </c>
      <c r="O3654">
        <v>1.325</v>
      </c>
      <c r="P3654" t="s">
        <v>28</v>
      </c>
      <c r="Q3654" t="s">
        <v>29</v>
      </c>
      <c r="R3654">
        <v>5</v>
      </c>
      <c r="S3654">
        <v>50</v>
      </c>
      <c r="T3654">
        <v>31.68</v>
      </c>
      <c r="U3654">
        <v>-1</v>
      </c>
      <c r="V3654" t="s">
        <v>486</v>
      </c>
      <c r="W3654" t="s">
        <v>31</v>
      </c>
      <c r="X3654">
        <v>1</v>
      </c>
      <c r="Y3654" t="str">
        <f>IF(tblRides[[#This Row],[supply_demand_ratio]]&lt;0.8,"Below 0.8",IF(tblRides[[#This Row],[supply_demand_ratio]]&lt;1,"Between 0.8-1.0",IF(tblRides[[#This Row],[supply_demand_ratio]]&lt;=1.2,"Between 1.0-1.2","Above 1.2")))</f>
        <v>Above 1.2</v>
      </c>
    </row>
    <row r="3655" spans="1:25" x14ac:dyDescent="0.3">
      <c r="A3655" t="s">
        <v>3710</v>
      </c>
      <c r="B3655" s="1">
        <v>46055.384722222225</v>
      </c>
      <c r="C3655" s="2">
        <v>46055</v>
      </c>
      <c r="D3655">
        <v>9</v>
      </c>
      <c r="E3655" t="s">
        <v>25</v>
      </c>
      <c r="F3655" t="s">
        <v>34</v>
      </c>
      <c r="G3655">
        <v>15</v>
      </c>
      <c r="H3655">
        <v>338.17</v>
      </c>
      <c r="J3655">
        <v>1.2</v>
      </c>
      <c r="K3655">
        <v>7</v>
      </c>
      <c r="L3655">
        <v>4.0999999999999996</v>
      </c>
      <c r="M3655">
        <v>111</v>
      </c>
      <c r="N3655" t="s">
        <v>72</v>
      </c>
      <c r="O3655">
        <v>0.76500000000000001</v>
      </c>
      <c r="P3655" t="s">
        <v>37</v>
      </c>
      <c r="Q3655" t="s">
        <v>280</v>
      </c>
      <c r="R3655">
        <v>4.84</v>
      </c>
      <c r="S3655">
        <v>0</v>
      </c>
      <c r="U3655">
        <v>-2.9</v>
      </c>
      <c r="V3655" t="s">
        <v>486</v>
      </c>
      <c r="W3655" t="s">
        <v>45</v>
      </c>
      <c r="X3655">
        <v>0</v>
      </c>
      <c r="Y3655" t="str">
        <f>IF(tblRides[[#This Row],[supply_demand_ratio]]&lt;0.8,"Below 0.8",IF(tblRides[[#This Row],[supply_demand_ratio]]&lt;1,"Between 0.8-1.0",IF(tblRides[[#This Row],[supply_demand_ratio]]&lt;=1.2,"Between 1.0-1.2","Above 1.2")))</f>
        <v>Below 0.8</v>
      </c>
    </row>
    <row r="3656" spans="1:25" x14ac:dyDescent="0.3">
      <c r="A3656" t="s">
        <v>3711</v>
      </c>
      <c r="B3656" s="1">
        <v>46055.390972222223</v>
      </c>
      <c r="C3656" s="2">
        <v>46055</v>
      </c>
      <c r="D3656">
        <v>9</v>
      </c>
      <c r="E3656" t="s">
        <v>43</v>
      </c>
      <c r="F3656" t="s">
        <v>26</v>
      </c>
      <c r="G3656">
        <v>15</v>
      </c>
      <c r="H3656">
        <v>329.66</v>
      </c>
      <c r="I3656">
        <v>337.9</v>
      </c>
      <c r="J3656">
        <v>1.1000000000000001</v>
      </c>
      <c r="K3656">
        <v>6.9</v>
      </c>
      <c r="L3656">
        <v>2.7</v>
      </c>
      <c r="M3656">
        <v>62</v>
      </c>
      <c r="N3656" t="s">
        <v>41</v>
      </c>
      <c r="O3656">
        <v>1.431</v>
      </c>
      <c r="P3656" t="s">
        <v>28</v>
      </c>
      <c r="Q3656" t="s">
        <v>29</v>
      </c>
      <c r="R3656">
        <v>5</v>
      </c>
      <c r="S3656">
        <v>6</v>
      </c>
      <c r="T3656">
        <v>8.24</v>
      </c>
      <c r="U3656">
        <v>-4.2</v>
      </c>
      <c r="V3656" t="s">
        <v>486</v>
      </c>
      <c r="W3656" t="s">
        <v>45</v>
      </c>
      <c r="X3656">
        <v>1</v>
      </c>
      <c r="Y3656" t="str">
        <f>IF(tblRides[[#This Row],[supply_demand_ratio]]&lt;0.8,"Below 0.8",IF(tblRides[[#This Row],[supply_demand_ratio]]&lt;1,"Between 0.8-1.0",IF(tblRides[[#This Row],[supply_demand_ratio]]&lt;=1.2,"Between 1.0-1.2","Above 1.2")))</f>
        <v>Above 1.2</v>
      </c>
    </row>
    <row r="3657" spans="1:25" x14ac:dyDescent="0.3">
      <c r="A3657" t="s">
        <v>3712</v>
      </c>
      <c r="B3657" s="1">
        <v>46055.393750000003</v>
      </c>
      <c r="C3657" s="2">
        <v>46055</v>
      </c>
      <c r="D3657">
        <v>9</v>
      </c>
      <c r="E3657" t="s">
        <v>25</v>
      </c>
      <c r="F3657" t="s">
        <v>26</v>
      </c>
      <c r="G3657">
        <v>2.8</v>
      </c>
      <c r="H3657">
        <v>102.23</v>
      </c>
      <c r="J3657">
        <v>1.2</v>
      </c>
      <c r="K3657">
        <v>10.1</v>
      </c>
      <c r="L3657">
        <v>14.4</v>
      </c>
      <c r="M3657">
        <v>103</v>
      </c>
      <c r="N3657" t="s">
        <v>72</v>
      </c>
      <c r="O3657">
        <v>0.68500000000000005</v>
      </c>
      <c r="P3657" t="s">
        <v>37</v>
      </c>
      <c r="Q3657" t="s">
        <v>103</v>
      </c>
      <c r="R3657">
        <v>4.66</v>
      </c>
      <c r="S3657">
        <v>12</v>
      </c>
      <c r="U3657">
        <v>4.3</v>
      </c>
      <c r="V3657" t="s">
        <v>486</v>
      </c>
      <c r="W3657" t="s">
        <v>77</v>
      </c>
      <c r="X3657">
        <v>0</v>
      </c>
      <c r="Y3657" t="str">
        <f>IF(tblRides[[#This Row],[supply_demand_ratio]]&lt;0.8,"Below 0.8",IF(tblRides[[#This Row],[supply_demand_ratio]]&lt;1,"Between 0.8-1.0",IF(tblRides[[#This Row],[supply_demand_ratio]]&lt;=1.2,"Between 1.0-1.2","Above 1.2")))</f>
        <v>Below 0.8</v>
      </c>
    </row>
    <row r="3658" spans="1:25" x14ac:dyDescent="0.3">
      <c r="A3658" t="s">
        <v>3713</v>
      </c>
      <c r="B3658" s="1">
        <v>46055.399305555555</v>
      </c>
      <c r="C3658" s="2">
        <v>46055</v>
      </c>
      <c r="D3658">
        <v>9</v>
      </c>
      <c r="E3658" t="s">
        <v>25</v>
      </c>
      <c r="F3658" t="s">
        <v>26</v>
      </c>
      <c r="G3658">
        <v>3.3</v>
      </c>
      <c r="H3658">
        <v>90.19</v>
      </c>
      <c r="I3658">
        <v>86.63</v>
      </c>
      <c r="J3658">
        <v>1</v>
      </c>
      <c r="K3658">
        <v>8.6</v>
      </c>
      <c r="L3658">
        <v>12.7</v>
      </c>
      <c r="M3658">
        <v>127</v>
      </c>
      <c r="N3658" t="s">
        <v>27</v>
      </c>
      <c r="O3658">
        <v>1.214</v>
      </c>
      <c r="P3658" t="s">
        <v>28</v>
      </c>
      <c r="Q3658" t="s">
        <v>29</v>
      </c>
      <c r="R3658">
        <v>5</v>
      </c>
      <c r="S3658">
        <v>61</v>
      </c>
      <c r="T3658">
        <v>-3.56</v>
      </c>
      <c r="U3658">
        <v>4.0999999999999996</v>
      </c>
      <c r="V3658" t="s">
        <v>486</v>
      </c>
      <c r="W3658" t="s">
        <v>45</v>
      </c>
      <c r="X3658">
        <v>1</v>
      </c>
      <c r="Y3658" t="str">
        <f>IF(tblRides[[#This Row],[supply_demand_ratio]]&lt;0.8,"Below 0.8",IF(tblRides[[#This Row],[supply_demand_ratio]]&lt;1,"Between 0.8-1.0",IF(tblRides[[#This Row],[supply_demand_ratio]]&lt;=1.2,"Between 1.0-1.2","Above 1.2")))</f>
        <v>Above 1.2</v>
      </c>
    </row>
    <row r="3659" spans="1:25" x14ac:dyDescent="0.3">
      <c r="A3659" t="s">
        <v>3714</v>
      </c>
      <c r="B3659" s="1">
        <v>46055.411805555559</v>
      </c>
      <c r="C3659" s="2">
        <v>46055</v>
      </c>
      <c r="D3659">
        <v>9</v>
      </c>
      <c r="E3659" t="s">
        <v>33</v>
      </c>
      <c r="F3659" t="s">
        <v>34</v>
      </c>
      <c r="G3659">
        <v>16.7</v>
      </c>
      <c r="H3659">
        <v>357.15</v>
      </c>
      <c r="J3659">
        <v>1.1000000000000001</v>
      </c>
      <c r="K3659">
        <v>4.8</v>
      </c>
      <c r="L3659">
        <v>8.1</v>
      </c>
      <c r="M3659">
        <v>78</v>
      </c>
      <c r="N3659" t="s">
        <v>27</v>
      </c>
      <c r="O3659">
        <v>0.80400000000000005</v>
      </c>
      <c r="P3659" t="s">
        <v>58</v>
      </c>
      <c r="Q3659" t="s">
        <v>74</v>
      </c>
      <c r="R3659">
        <v>4.5199999999999996</v>
      </c>
      <c r="S3659">
        <v>0</v>
      </c>
      <c r="U3659">
        <v>3.3</v>
      </c>
      <c r="V3659" t="s">
        <v>486</v>
      </c>
      <c r="W3659" t="s">
        <v>31</v>
      </c>
      <c r="X3659">
        <v>0</v>
      </c>
      <c r="Y3659" t="str">
        <f>IF(tblRides[[#This Row],[supply_demand_ratio]]&lt;0.8,"Below 0.8",IF(tblRides[[#This Row],[supply_demand_ratio]]&lt;1,"Between 0.8-1.0",IF(tblRides[[#This Row],[supply_demand_ratio]]&lt;=1.2,"Between 1.0-1.2","Above 1.2")))</f>
        <v>Between 0.8-1.0</v>
      </c>
    </row>
    <row r="3660" spans="1:25" x14ac:dyDescent="0.3">
      <c r="A3660" t="s">
        <v>3715</v>
      </c>
      <c r="B3660" s="1">
        <v>46055.415972222225</v>
      </c>
      <c r="C3660" s="2">
        <v>46055</v>
      </c>
      <c r="D3660">
        <v>9</v>
      </c>
      <c r="E3660" t="s">
        <v>33</v>
      </c>
      <c r="F3660" t="s">
        <v>26</v>
      </c>
      <c r="G3660">
        <v>6.8</v>
      </c>
      <c r="H3660">
        <v>135.11000000000001</v>
      </c>
      <c r="I3660">
        <v>135.03</v>
      </c>
      <c r="J3660">
        <v>1</v>
      </c>
      <c r="K3660">
        <v>4.5</v>
      </c>
      <c r="L3660">
        <v>5.4</v>
      </c>
      <c r="M3660">
        <v>89</v>
      </c>
      <c r="N3660" t="s">
        <v>27</v>
      </c>
      <c r="O3660">
        <v>1.101</v>
      </c>
      <c r="P3660" t="s">
        <v>28</v>
      </c>
      <c r="Q3660" t="s">
        <v>29</v>
      </c>
      <c r="R3660">
        <v>4.7</v>
      </c>
      <c r="S3660">
        <v>1</v>
      </c>
      <c r="T3660">
        <v>-0.08</v>
      </c>
      <c r="U3660">
        <v>0.9</v>
      </c>
      <c r="V3660" t="s">
        <v>486</v>
      </c>
      <c r="W3660" t="s">
        <v>31</v>
      </c>
      <c r="X3660">
        <v>1</v>
      </c>
      <c r="Y3660" t="str">
        <f>IF(tblRides[[#This Row],[supply_demand_ratio]]&lt;0.8,"Below 0.8",IF(tblRides[[#This Row],[supply_demand_ratio]]&lt;1,"Between 0.8-1.0",IF(tblRides[[#This Row],[supply_demand_ratio]]&lt;=1.2,"Between 1.0-1.2","Above 1.2")))</f>
        <v>Between 1.0-1.2</v>
      </c>
    </row>
    <row r="3661" spans="1:25" x14ac:dyDescent="0.3">
      <c r="A3661" t="s">
        <v>3716</v>
      </c>
      <c r="B3661" s="1">
        <v>46055.450694444444</v>
      </c>
      <c r="C3661" s="2">
        <v>46055</v>
      </c>
      <c r="D3661">
        <v>10</v>
      </c>
      <c r="E3661" t="s">
        <v>43</v>
      </c>
      <c r="F3661" t="s">
        <v>26</v>
      </c>
      <c r="G3661">
        <v>7.1</v>
      </c>
      <c r="H3661">
        <v>134.22999999999999</v>
      </c>
      <c r="I3661">
        <v>137.31</v>
      </c>
      <c r="J3661">
        <v>1</v>
      </c>
      <c r="K3661">
        <v>3.7</v>
      </c>
      <c r="L3661">
        <v>3.1</v>
      </c>
      <c r="M3661">
        <v>61</v>
      </c>
      <c r="N3661" t="s">
        <v>41</v>
      </c>
      <c r="O3661">
        <v>1.4359999999999999</v>
      </c>
      <c r="P3661" t="s">
        <v>28</v>
      </c>
      <c r="Q3661" t="s">
        <v>29</v>
      </c>
      <c r="R3661">
        <v>4.8600000000000003</v>
      </c>
      <c r="S3661">
        <v>11</v>
      </c>
      <c r="T3661">
        <v>3.08</v>
      </c>
      <c r="U3661">
        <v>-0.6</v>
      </c>
      <c r="V3661" t="s">
        <v>486</v>
      </c>
      <c r="W3661" t="s">
        <v>31</v>
      </c>
      <c r="X3661">
        <v>1</v>
      </c>
      <c r="Y3661" t="str">
        <f>IF(tblRides[[#This Row],[supply_demand_ratio]]&lt;0.8,"Below 0.8",IF(tblRides[[#This Row],[supply_demand_ratio]]&lt;1,"Between 0.8-1.0",IF(tblRides[[#This Row],[supply_demand_ratio]]&lt;=1.2,"Between 1.0-1.2","Above 1.2")))</f>
        <v>Above 1.2</v>
      </c>
    </row>
    <row r="3662" spans="1:25" x14ac:dyDescent="0.3">
      <c r="A3662" t="s">
        <v>3717</v>
      </c>
      <c r="B3662" s="1">
        <v>46055.459027777775</v>
      </c>
      <c r="C3662" s="2">
        <v>46055</v>
      </c>
      <c r="D3662">
        <v>11</v>
      </c>
      <c r="E3662" t="s">
        <v>25</v>
      </c>
      <c r="F3662" t="s">
        <v>26</v>
      </c>
      <c r="G3662">
        <v>8.8000000000000007</v>
      </c>
      <c r="H3662">
        <v>163.93</v>
      </c>
      <c r="I3662">
        <v>162.88999999999999</v>
      </c>
      <c r="J3662">
        <v>1</v>
      </c>
      <c r="K3662">
        <v>6.6</v>
      </c>
      <c r="L3662">
        <v>6.7</v>
      </c>
      <c r="M3662">
        <v>133</v>
      </c>
      <c r="N3662" t="s">
        <v>27</v>
      </c>
      <c r="O3662">
        <v>1.1499999999999999</v>
      </c>
      <c r="P3662" t="s">
        <v>28</v>
      </c>
      <c r="Q3662" t="s">
        <v>29</v>
      </c>
      <c r="R3662">
        <v>4.1900000000000004</v>
      </c>
      <c r="S3662">
        <v>3</v>
      </c>
      <c r="T3662">
        <v>-1.04</v>
      </c>
      <c r="U3662">
        <v>0.1</v>
      </c>
      <c r="V3662" t="s">
        <v>486</v>
      </c>
      <c r="W3662" t="s">
        <v>45</v>
      </c>
      <c r="X3662">
        <v>1</v>
      </c>
      <c r="Y3662" t="str">
        <f>IF(tblRides[[#This Row],[supply_demand_ratio]]&lt;0.8,"Below 0.8",IF(tblRides[[#This Row],[supply_demand_ratio]]&lt;1,"Between 0.8-1.0",IF(tblRides[[#This Row],[supply_demand_ratio]]&lt;=1.2,"Between 1.0-1.2","Above 1.2")))</f>
        <v>Between 1.0-1.2</v>
      </c>
    </row>
    <row r="3663" spans="1:25" x14ac:dyDescent="0.3">
      <c r="A3663" t="s">
        <v>3718</v>
      </c>
      <c r="B3663" s="1">
        <v>46055.468055555553</v>
      </c>
      <c r="C3663" s="2">
        <v>46055</v>
      </c>
      <c r="D3663">
        <v>11</v>
      </c>
      <c r="E3663" t="s">
        <v>25</v>
      </c>
      <c r="F3663" t="s">
        <v>34</v>
      </c>
      <c r="G3663">
        <v>5.7</v>
      </c>
      <c r="H3663">
        <v>134.30000000000001</v>
      </c>
      <c r="I3663">
        <v>135.85</v>
      </c>
      <c r="J3663">
        <v>1.1000000000000001</v>
      </c>
      <c r="K3663">
        <v>6.8</v>
      </c>
      <c r="L3663">
        <v>8.9</v>
      </c>
      <c r="M3663">
        <v>109</v>
      </c>
      <c r="N3663" t="s">
        <v>27</v>
      </c>
      <c r="O3663">
        <v>0.77200000000000002</v>
      </c>
      <c r="P3663" t="s">
        <v>28</v>
      </c>
      <c r="Q3663" t="s">
        <v>29</v>
      </c>
      <c r="R3663">
        <v>4.6100000000000003</v>
      </c>
      <c r="S3663">
        <v>0</v>
      </c>
      <c r="T3663">
        <v>1.55</v>
      </c>
      <c r="U3663">
        <v>2.1</v>
      </c>
      <c r="V3663" t="s">
        <v>486</v>
      </c>
      <c r="W3663" t="s">
        <v>45</v>
      </c>
      <c r="X3663">
        <v>1</v>
      </c>
      <c r="Y3663" t="str">
        <f>IF(tblRides[[#This Row],[supply_demand_ratio]]&lt;0.8,"Below 0.8",IF(tblRides[[#This Row],[supply_demand_ratio]]&lt;1,"Between 0.8-1.0",IF(tblRides[[#This Row],[supply_demand_ratio]]&lt;=1.2,"Between 1.0-1.2","Above 1.2")))</f>
        <v>Below 0.8</v>
      </c>
    </row>
    <row r="3664" spans="1:25" x14ac:dyDescent="0.3">
      <c r="A3664" t="s">
        <v>3719</v>
      </c>
      <c r="B3664" s="1">
        <v>46055.470138888886</v>
      </c>
      <c r="C3664" s="2">
        <v>46055</v>
      </c>
      <c r="D3664">
        <v>11</v>
      </c>
      <c r="E3664" t="s">
        <v>62</v>
      </c>
      <c r="F3664" t="s">
        <v>26</v>
      </c>
      <c r="G3664">
        <v>17.8</v>
      </c>
      <c r="H3664">
        <v>331.29</v>
      </c>
      <c r="I3664">
        <v>335.25</v>
      </c>
      <c r="J3664">
        <v>1.1000000000000001</v>
      </c>
      <c r="K3664">
        <v>4.7</v>
      </c>
      <c r="L3664">
        <v>7.6</v>
      </c>
      <c r="M3664">
        <v>60</v>
      </c>
      <c r="N3664" t="s">
        <v>41</v>
      </c>
      <c r="O3664">
        <v>1.498</v>
      </c>
      <c r="P3664" t="s">
        <v>28</v>
      </c>
      <c r="Q3664" t="s">
        <v>29</v>
      </c>
      <c r="R3664">
        <v>5</v>
      </c>
      <c r="S3664">
        <v>40</v>
      </c>
      <c r="T3664">
        <v>3.96</v>
      </c>
      <c r="U3664">
        <v>2.9</v>
      </c>
      <c r="V3664" t="s">
        <v>486</v>
      </c>
      <c r="W3664" t="s">
        <v>31</v>
      </c>
      <c r="X3664">
        <v>1</v>
      </c>
      <c r="Y3664" t="str">
        <f>IF(tblRides[[#This Row],[supply_demand_ratio]]&lt;0.8,"Below 0.8",IF(tblRides[[#This Row],[supply_demand_ratio]]&lt;1,"Between 0.8-1.0",IF(tblRides[[#This Row],[supply_demand_ratio]]&lt;=1.2,"Between 1.0-1.2","Above 1.2")))</f>
        <v>Above 1.2</v>
      </c>
    </row>
    <row r="3665" spans="1:25" x14ac:dyDescent="0.3">
      <c r="A3665" t="s">
        <v>3720</v>
      </c>
      <c r="B3665" s="1">
        <v>46055.472916666666</v>
      </c>
      <c r="C3665" s="2">
        <v>46055</v>
      </c>
      <c r="D3665">
        <v>11</v>
      </c>
      <c r="E3665" t="s">
        <v>62</v>
      </c>
      <c r="F3665" t="s">
        <v>26</v>
      </c>
      <c r="G3665">
        <v>8</v>
      </c>
      <c r="H3665">
        <v>147.57</v>
      </c>
      <c r="I3665">
        <v>146.29</v>
      </c>
      <c r="J3665">
        <v>1</v>
      </c>
      <c r="K3665">
        <v>4.5999999999999996</v>
      </c>
      <c r="L3665">
        <v>2.1</v>
      </c>
      <c r="M3665">
        <v>69</v>
      </c>
      <c r="N3665" t="s">
        <v>41</v>
      </c>
      <c r="O3665">
        <v>1.9770000000000001</v>
      </c>
      <c r="P3665" t="s">
        <v>28</v>
      </c>
      <c r="Q3665" t="s">
        <v>29</v>
      </c>
      <c r="R3665">
        <v>5</v>
      </c>
      <c r="S3665">
        <v>33</v>
      </c>
      <c r="T3665">
        <v>-1.28</v>
      </c>
      <c r="U3665">
        <v>-2.5</v>
      </c>
      <c r="V3665" t="s">
        <v>486</v>
      </c>
      <c r="W3665" t="s">
        <v>31</v>
      </c>
      <c r="X3665">
        <v>1</v>
      </c>
      <c r="Y3665" t="str">
        <f>IF(tblRides[[#This Row],[supply_demand_ratio]]&lt;0.8,"Below 0.8",IF(tblRides[[#This Row],[supply_demand_ratio]]&lt;1,"Between 0.8-1.0",IF(tblRides[[#This Row],[supply_demand_ratio]]&lt;=1.2,"Between 1.0-1.2","Above 1.2")))</f>
        <v>Above 1.2</v>
      </c>
    </row>
    <row r="3666" spans="1:25" x14ac:dyDescent="0.3">
      <c r="A3666" t="s">
        <v>3721</v>
      </c>
      <c r="B3666" s="1">
        <v>46055.481249999997</v>
      </c>
      <c r="C3666" s="2">
        <v>46055</v>
      </c>
      <c r="D3666">
        <v>11</v>
      </c>
      <c r="E3666" t="s">
        <v>25</v>
      </c>
      <c r="F3666" t="s">
        <v>26</v>
      </c>
      <c r="G3666">
        <v>11.7</v>
      </c>
      <c r="H3666">
        <v>261.89999999999998</v>
      </c>
      <c r="I3666">
        <v>259.73</v>
      </c>
      <c r="J3666">
        <v>1.1000000000000001</v>
      </c>
      <c r="K3666">
        <v>6.5</v>
      </c>
      <c r="L3666">
        <v>9.4</v>
      </c>
      <c r="M3666">
        <v>102</v>
      </c>
      <c r="N3666" t="s">
        <v>27</v>
      </c>
      <c r="O3666">
        <v>0.89</v>
      </c>
      <c r="P3666" t="s">
        <v>28</v>
      </c>
      <c r="Q3666" t="s">
        <v>29</v>
      </c>
      <c r="R3666">
        <v>4.42</v>
      </c>
      <c r="S3666">
        <v>3</v>
      </c>
      <c r="T3666">
        <v>-2.17</v>
      </c>
      <c r="U3666">
        <v>2.9</v>
      </c>
      <c r="V3666" t="s">
        <v>486</v>
      </c>
      <c r="W3666" t="s">
        <v>45</v>
      </c>
      <c r="X3666">
        <v>1</v>
      </c>
      <c r="Y3666" t="str">
        <f>IF(tblRides[[#This Row],[supply_demand_ratio]]&lt;0.8,"Below 0.8",IF(tblRides[[#This Row],[supply_demand_ratio]]&lt;1,"Between 0.8-1.0",IF(tblRides[[#This Row],[supply_demand_ratio]]&lt;=1.2,"Between 1.0-1.2","Above 1.2")))</f>
        <v>Between 0.8-1.0</v>
      </c>
    </row>
    <row r="3667" spans="1:25" x14ac:dyDescent="0.3">
      <c r="A3667" t="s">
        <v>3722</v>
      </c>
      <c r="B3667" s="1">
        <v>46055.506249999999</v>
      </c>
      <c r="C3667" s="2">
        <v>46055</v>
      </c>
      <c r="D3667">
        <v>12</v>
      </c>
      <c r="E3667" t="s">
        <v>33</v>
      </c>
      <c r="F3667" t="s">
        <v>26</v>
      </c>
      <c r="G3667">
        <v>4.8</v>
      </c>
      <c r="H3667">
        <v>136.16999999999999</v>
      </c>
      <c r="I3667">
        <v>135.77000000000001</v>
      </c>
      <c r="J3667">
        <v>1.1000000000000001</v>
      </c>
      <c r="K3667">
        <v>2.6</v>
      </c>
      <c r="L3667">
        <v>6.6</v>
      </c>
      <c r="M3667">
        <v>86</v>
      </c>
      <c r="N3667" t="s">
        <v>27</v>
      </c>
      <c r="O3667">
        <v>1.028</v>
      </c>
      <c r="P3667" t="s">
        <v>28</v>
      </c>
      <c r="Q3667" t="s">
        <v>29</v>
      </c>
      <c r="R3667">
        <v>4.4000000000000004</v>
      </c>
      <c r="S3667">
        <v>3</v>
      </c>
      <c r="T3667">
        <v>-0.4</v>
      </c>
      <c r="U3667">
        <v>4</v>
      </c>
      <c r="V3667" t="s">
        <v>486</v>
      </c>
      <c r="W3667" t="s">
        <v>31</v>
      </c>
      <c r="X3667">
        <v>1</v>
      </c>
      <c r="Y3667" t="str">
        <f>IF(tblRides[[#This Row],[supply_demand_ratio]]&lt;0.8,"Below 0.8",IF(tblRides[[#This Row],[supply_demand_ratio]]&lt;1,"Between 0.8-1.0",IF(tblRides[[#This Row],[supply_demand_ratio]]&lt;=1.2,"Between 1.0-1.2","Above 1.2")))</f>
        <v>Between 1.0-1.2</v>
      </c>
    </row>
    <row r="3668" spans="1:25" x14ac:dyDescent="0.3">
      <c r="A3668" t="s">
        <v>3723</v>
      </c>
      <c r="B3668" s="1">
        <v>46055.510416666664</v>
      </c>
      <c r="C3668" s="2">
        <v>46055</v>
      </c>
      <c r="D3668">
        <v>12</v>
      </c>
      <c r="E3668" t="s">
        <v>43</v>
      </c>
      <c r="F3668" t="s">
        <v>26</v>
      </c>
      <c r="G3668">
        <v>5.4</v>
      </c>
      <c r="H3668">
        <v>131.55000000000001</v>
      </c>
      <c r="J3668">
        <v>1</v>
      </c>
      <c r="K3668">
        <v>6.1</v>
      </c>
      <c r="L3668">
        <v>9.3000000000000007</v>
      </c>
      <c r="M3668">
        <v>78</v>
      </c>
      <c r="N3668" t="s">
        <v>41</v>
      </c>
      <c r="O3668">
        <v>1.411</v>
      </c>
      <c r="P3668" t="s">
        <v>37</v>
      </c>
      <c r="Q3668" t="s">
        <v>280</v>
      </c>
      <c r="R3668">
        <v>4.42</v>
      </c>
      <c r="S3668">
        <v>9</v>
      </c>
      <c r="U3668">
        <v>3.2</v>
      </c>
      <c r="V3668" t="s">
        <v>486</v>
      </c>
      <c r="W3668" t="s">
        <v>45</v>
      </c>
      <c r="X3668">
        <v>0</v>
      </c>
      <c r="Y3668" t="str">
        <f>IF(tblRides[[#This Row],[supply_demand_ratio]]&lt;0.8,"Below 0.8",IF(tblRides[[#This Row],[supply_demand_ratio]]&lt;1,"Between 0.8-1.0",IF(tblRides[[#This Row],[supply_demand_ratio]]&lt;=1.2,"Between 1.0-1.2","Above 1.2")))</f>
        <v>Above 1.2</v>
      </c>
    </row>
    <row r="3669" spans="1:25" x14ac:dyDescent="0.3">
      <c r="A3669" t="s">
        <v>3724</v>
      </c>
      <c r="B3669" s="1">
        <v>46055.51666666667</v>
      </c>
      <c r="C3669" s="2">
        <v>46055</v>
      </c>
      <c r="D3669">
        <v>12</v>
      </c>
      <c r="E3669" t="s">
        <v>36</v>
      </c>
      <c r="F3669" t="s">
        <v>26</v>
      </c>
      <c r="G3669">
        <v>3.2</v>
      </c>
      <c r="H3669">
        <v>89.92</v>
      </c>
      <c r="I3669">
        <v>88.86</v>
      </c>
      <c r="J3669">
        <v>1</v>
      </c>
      <c r="K3669">
        <v>5.0999999999999996</v>
      </c>
      <c r="L3669">
        <v>1.4</v>
      </c>
      <c r="M3669">
        <v>111</v>
      </c>
      <c r="N3669" t="s">
        <v>27</v>
      </c>
      <c r="O3669">
        <v>1.153</v>
      </c>
      <c r="P3669" t="s">
        <v>28</v>
      </c>
      <c r="Q3669" t="s">
        <v>29</v>
      </c>
      <c r="R3669">
        <v>4.55</v>
      </c>
      <c r="S3669">
        <v>3</v>
      </c>
      <c r="T3669">
        <v>-1.06</v>
      </c>
      <c r="U3669">
        <v>-3.7</v>
      </c>
      <c r="V3669" t="s">
        <v>486</v>
      </c>
      <c r="W3669" t="s">
        <v>45</v>
      </c>
      <c r="X3669">
        <v>1</v>
      </c>
      <c r="Y3669" t="str">
        <f>IF(tblRides[[#This Row],[supply_demand_ratio]]&lt;0.8,"Below 0.8",IF(tblRides[[#This Row],[supply_demand_ratio]]&lt;1,"Between 0.8-1.0",IF(tblRides[[#This Row],[supply_demand_ratio]]&lt;=1.2,"Between 1.0-1.2","Above 1.2")))</f>
        <v>Between 1.0-1.2</v>
      </c>
    </row>
    <row r="3670" spans="1:25" x14ac:dyDescent="0.3">
      <c r="A3670" t="s">
        <v>3725</v>
      </c>
      <c r="B3670" s="1">
        <v>46055.523611111108</v>
      </c>
      <c r="C3670" s="2">
        <v>46055</v>
      </c>
      <c r="D3670">
        <v>12</v>
      </c>
      <c r="E3670" t="s">
        <v>33</v>
      </c>
      <c r="F3670" t="s">
        <v>26</v>
      </c>
      <c r="G3670">
        <v>10.8</v>
      </c>
      <c r="H3670">
        <v>234.11</v>
      </c>
      <c r="I3670">
        <v>222.62</v>
      </c>
      <c r="J3670">
        <v>1.1000000000000001</v>
      </c>
      <c r="K3670">
        <v>6.6</v>
      </c>
      <c r="L3670">
        <v>9.6</v>
      </c>
      <c r="M3670">
        <v>95</v>
      </c>
      <c r="N3670" t="s">
        <v>41</v>
      </c>
      <c r="O3670">
        <v>1.75</v>
      </c>
      <c r="P3670" t="s">
        <v>28</v>
      </c>
      <c r="Q3670" t="s">
        <v>29</v>
      </c>
      <c r="R3670">
        <v>4.72</v>
      </c>
      <c r="S3670">
        <v>6</v>
      </c>
      <c r="T3670">
        <v>-11.49</v>
      </c>
      <c r="U3670">
        <v>3</v>
      </c>
      <c r="V3670" t="s">
        <v>486</v>
      </c>
      <c r="W3670" t="s">
        <v>45</v>
      </c>
      <c r="X3670">
        <v>1</v>
      </c>
      <c r="Y3670" t="str">
        <f>IF(tblRides[[#This Row],[supply_demand_ratio]]&lt;0.8,"Below 0.8",IF(tblRides[[#This Row],[supply_demand_ratio]]&lt;1,"Between 0.8-1.0",IF(tblRides[[#This Row],[supply_demand_ratio]]&lt;=1.2,"Between 1.0-1.2","Above 1.2")))</f>
        <v>Above 1.2</v>
      </c>
    </row>
    <row r="3671" spans="1:25" x14ac:dyDescent="0.3">
      <c r="A3671" t="s">
        <v>3726</v>
      </c>
      <c r="B3671" s="1">
        <v>46055.538194444445</v>
      </c>
      <c r="C3671" s="2">
        <v>46055</v>
      </c>
      <c r="D3671">
        <v>12</v>
      </c>
      <c r="E3671" t="s">
        <v>62</v>
      </c>
      <c r="F3671" t="s">
        <v>26</v>
      </c>
      <c r="G3671">
        <v>6</v>
      </c>
      <c r="H3671">
        <v>112.55</v>
      </c>
      <c r="I3671">
        <v>109.67</v>
      </c>
      <c r="J3671">
        <v>1</v>
      </c>
      <c r="K3671">
        <v>3.7</v>
      </c>
      <c r="L3671">
        <v>4.3</v>
      </c>
      <c r="M3671">
        <v>57</v>
      </c>
      <c r="N3671" t="s">
        <v>41</v>
      </c>
      <c r="O3671">
        <v>2.0640000000000001</v>
      </c>
      <c r="P3671" t="s">
        <v>28</v>
      </c>
      <c r="Q3671" t="s">
        <v>29</v>
      </c>
      <c r="R3671">
        <v>4.8899999999999997</v>
      </c>
      <c r="S3671">
        <v>4</v>
      </c>
      <c r="T3671">
        <v>-2.88</v>
      </c>
      <c r="U3671">
        <v>0.6</v>
      </c>
      <c r="V3671" t="s">
        <v>486</v>
      </c>
      <c r="W3671" t="s">
        <v>31</v>
      </c>
      <c r="X3671">
        <v>1</v>
      </c>
      <c r="Y3671" t="str">
        <f>IF(tblRides[[#This Row],[supply_demand_ratio]]&lt;0.8,"Below 0.8",IF(tblRides[[#This Row],[supply_demand_ratio]]&lt;1,"Between 0.8-1.0",IF(tblRides[[#This Row],[supply_demand_ratio]]&lt;=1.2,"Between 1.0-1.2","Above 1.2")))</f>
        <v>Above 1.2</v>
      </c>
    </row>
    <row r="3672" spans="1:25" x14ac:dyDescent="0.3">
      <c r="A3672" t="s">
        <v>3727</v>
      </c>
      <c r="B3672" s="1">
        <v>46055.543749999997</v>
      </c>
      <c r="C3672" s="2">
        <v>46055</v>
      </c>
      <c r="D3672">
        <v>13</v>
      </c>
      <c r="E3672" t="s">
        <v>25</v>
      </c>
      <c r="F3672" t="s">
        <v>26</v>
      </c>
      <c r="G3672">
        <v>10.8</v>
      </c>
      <c r="H3672">
        <v>203.29</v>
      </c>
      <c r="I3672">
        <v>191.94</v>
      </c>
      <c r="J3672">
        <v>1</v>
      </c>
      <c r="K3672">
        <v>4.5</v>
      </c>
      <c r="L3672">
        <v>10</v>
      </c>
      <c r="M3672">
        <v>142</v>
      </c>
      <c r="N3672" t="s">
        <v>27</v>
      </c>
      <c r="O3672">
        <v>1.1870000000000001</v>
      </c>
      <c r="P3672" t="s">
        <v>28</v>
      </c>
      <c r="Q3672" t="s">
        <v>29</v>
      </c>
      <c r="R3672">
        <v>4.9400000000000004</v>
      </c>
      <c r="S3672">
        <v>5</v>
      </c>
      <c r="T3672">
        <v>-11.35</v>
      </c>
      <c r="U3672">
        <v>5.5</v>
      </c>
      <c r="V3672" t="s">
        <v>486</v>
      </c>
      <c r="W3672" t="s">
        <v>31</v>
      </c>
      <c r="X3672">
        <v>1</v>
      </c>
      <c r="Y3672" t="str">
        <f>IF(tblRides[[#This Row],[supply_demand_ratio]]&lt;0.8,"Below 0.8",IF(tblRides[[#This Row],[supply_demand_ratio]]&lt;1,"Between 0.8-1.0",IF(tblRides[[#This Row],[supply_demand_ratio]]&lt;=1.2,"Between 1.0-1.2","Above 1.2")))</f>
        <v>Between 1.0-1.2</v>
      </c>
    </row>
    <row r="3673" spans="1:25" x14ac:dyDescent="0.3">
      <c r="A3673" t="s">
        <v>3728</v>
      </c>
      <c r="B3673" s="1">
        <v>46055.5625</v>
      </c>
      <c r="C3673" s="2">
        <v>46055</v>
      </c>
      <c r="D3673">
        <v>13</v>
      </c>
      <c r="E3673" t="s">
        <v>43</v>
      </c>
      <c r="F3673" t="s">
        <v>26</v>
      </c>
      <c r="G3673">
        <v>10.1</v>
      </c>
      <c r="H3673">
        <v>194.65</v>
      </c>
      <c r="I3673">
        <v>201.77</v>
      </c>
      <c r="J3673">
        <v>1</v>
      </c>
      <c r="K3673">
        <v>6.6</v>
      </c>
      <c r="L3673">
        <v>7</v>
      </c>
      <c r="M3673">
        <v>56</v>
      </c>
      <c r="N3673" t="s">
        <v>41</v>
      </c>
      <c r="O3673">
        <v>1.631</v>
      </c>
      <c r="P3673" t="s">
        <v>28</v>
      </c>
      <c r="Q3673" t="s">
        <v>29</v>
      </c>
      <c r="R3673">
        <v>5</v>
      </c>
      <c r="S3673">
        <v>2</v>
      </c>
      <c r="T3673">
        <v>7.12</v>
      </c>
      <c r="U3673">
        <v>0.4</v>
      </c>
      <c r="V3673" t="s">
        <v>486</v>
      </c>
      <c r="W3673" t="s">
        <v>45</v>
      </c>
      <c r="X3673">
        <v>1</v>
      </c>
      <c r="Y3673" t="str">
        <f>IF(tblRides[[#This Row],[supply_demand_ratio]]&lt;0.8,"Below 0.8",IF(tblRides[[#This Row],[supply_demand_ratio]]&lt;1,"Between 0.8-1.0",IF(tblRides[[#This Row],[supply_demand_ratio]]&lt;=1.2,"Between 1.0-1.2","Above 1.2")))</f>
        <v>Above 1.2</v>
      </c>
    </row>
    <row r="3674" spans="1:25" x14ac:dyDescent="0.3">
      <c r="A3674" t="s">
        <v>3729</v>
      </c>
      <c r="B3674" s="1">
        <v>46055.576388888891</v>
      </c>
      <c r="C3674" s="2">
        <v>46055</v>
      </c>
      <c r="D3674">
        <v>13</v>
      </c>
      <c r="E3674" t="s">
        <v>62</v>
      </c>
      <c r="F3674" t="s">
        <v>26</v>
      </c>
      <c r="G3674">
        <v>3</v>
      </c>
      <c r="H3674">
        <v>87.21</v>
      </c>
      <c r="I3674">
        <v>88.64</v>
      </c>
      <c r="J3674">
        <v>1</v>
      </c>
      <c r="K3674">
        <v>2</v>
      </c>
      <c r="L3674">
        <v>6.1</v>
      </c>
      <c r="M3674">
        <v>66</v>
      </c>
      <c r="N3674" t="s">
        <v>41</v>
      </c>
      <c r="O3674">
        <v>2.2000000000000002</v>
      </c>
      <c r="P3674" t="s">
        <v>28</v>
      </c>
      <c r="Q3674" t="s">
        <v>29</v>
      </c>
      <c r="R3674">
        <v>5</v>
      </c>
      <c r="S3674">
        <v>17</v>
      </c>
      <c r="T3674">
        <v>1.43</v>
      </c>
      <c r="U3674">
        <v>4.0999999999999996</v>
      </c>
      <c r="V3674" t="s">
        <v>486</v>
      </c>
      <c r="W3674" t="s">
        <v>31</v>
      </c>
      <c r="X3674">
        <v>1</v>
      </c>
      <c r="Y3674" t="str">
        <f>IF(tblRides[[#This Row],[supply_demand_ratio]]&lt;0.8,"Below 0.8",IF(tblRides[[#This Row],[supply_demand_ratio]]&lt;1,"Between 0.8-1.0",IF(tblRides[[#This Row],[supply_demand_ratio]]&lt;=1.2,"Between 1.0-1.2","Above 1.2")))</f>
        <v>Above 1.2</v>
      </c>
    </row>
    <row r="3675" spans="1:25" x14ac:dyDescent="0.3">
      <c r="A3675" t="s">
        <v>3730</v>
      </c>
      <c r="B3675" s="1">
        <v>46055.592361111114</v>
      </c>
      <c r="C3675" s="2">
        <v>46055</v>
      </c>
      <c r="D3675">
        <v>14</v>
      </c>
      <c r="E3675" t="s">
        <v>25</v>
      </c>
      <c r="F3675" t="s">
        <v>26</v>
      </c>
      <c r="G3675">
        <v>5.5</v>
      </c>
      <c r="H3675">
        <v>113.13</v>
      </c>
      <c r="I3675">
        <v>115.09</v>
      </c>
      <c r="J3675">
        <v>1</v>
      </c>
      <c r="K3675">
        <v>6.9</v>
      </c>
      <c r="L3675">
        <v>12.1</v>
      </c>
      <c r="M3675">
        <v>104</v>
      </c>
      <c r="N3675" t="s">
        <v>41</v>
      </c>
      <c r="O3675">
        <v>1.0720000000000001</v>
      </c>
      <c r="P3675" t="s">
        <v>28</v>
      </c>
      <c r="Q3675" t="s">
        <v>29</v>
      </c>
      <c r="R3675">
        <v>4.25</v>
      </c>
      <c r="S3675">
        <v>25</v>
      </c>
      <c r="T3675">
        <v>1.96</v>
      </c>
      <c r="U3675">
        <v>5.2</v>
      </c>
      <c r="V3675" t="s">
        <v>486</v>
      </c>
      <c r="W3675" t="s">
        <v>45</v>
      </c>
      <c r="X3675">
        <v>1</v>
      </c>
      <c r="Y3675" t="str">
        <f>IF(tblRides[[#This Row],[supply_demand_ratio]]&lt;0.8,"Below 0.8",IF(tblRides[[#This Row],[supply_demand_ratio]]&lt;1,"Between 0.8-1.0",IF(tblRides[[#This Row],[supply_demand_ratio]]&lt;=1.2,"Between 1.0-1.2","Above 1.2")))</f>
        <v>Between 1.0-1.2</v>
      </c>
    </row>
    <row r="3676" spans="1:25" x14ac:dyDescent="0.3">
      <c r="A3676" t="s">
        <v>3731</v>
      </c>
      <c r="B3676" s="1">
        <v>46055.609027777777</v>
      </c>
      <c r="C3676" s="2">
        <v>46055</v>
      </c>
      <c r="D3676">
        <v>14</v>
      </c>
      <c r="E3676" t="s">
        <v>25</v>
      </c>
      <c r="F3676" t="s">
        <v>26</v>
      </c>
      <c r="G3676">
        <v>2.7</v>
      </c>
      <c r="H3676">
        <v>82.66</v>
      </c>
      <c r="J3676">
        <v>1</v>
      </c>
      <c r="K3676">
        <v>4.2</v>
      </c>
      <c r="L3676">
        <v>7.4</v>
      </c>
      <c r="M3676">
        <v>103</v>
      </c>
      <c r="N3676" t="s">
        <v>27</v>
      </c>
      <c r="O3676">
        <v>0.91100000000000003</v>
      </c>
      <c r="P3676" t="s">
        <v>37</v>
      </c>
      <c r="Q3676" t="s">
        <v>103</v>
      </c>
      <c r="R3676">
        <v>4.63</v>
      </c>
      <c r="S3676">
        <v>7</v>
      </c>
      <c r="U3676">
        <v>3.2</v>
      </c>
      <c r="V3676" t="s">
        <v>486</v>
      </c>
      <c r="W3676" t="s">
        <v>31</v>
      </c>
      <c r="X3676">
        <v>0</v>
      </c>
      <c r="Y3676" t="str">
        <f>IF(tblRides[[#This Row],[supply_demand_ratio]]&lt;0.8,"Below 0.8",IF(tblRides[[#This Row],[supply_demand_ratio]]&lt;1,"Between 0.8-1.0",IF(tblRides[[#This Row],[supply_demand_ratio]]&lt;=1.2,"Between 1.0-1.2","Above 1.2")))</f>
        <v>Between 0.8-1.0</v>
      </c>
    </row>
    <row r="3677" spans="1:25" x14ac:dyDescent="0.3">
      <c r="A3677" t="s">
        <v>3732</v>
      </c>
      <c r="B3677" s="1">
        <v>46055.62777777778</v>
      </c>
      <c r="C3677" s="2">
        <v>46055</v>
      </c>
      <c r="D3677">
        <v>15</v>
      </c>
      <c r="E3677" t="s">
        <v>36</v>
      </c>
      <c r="F3677" t="s">
        <v>34</v>
      </c>
      <c r="G3677">
        <v>3</v>
      </c>
      <c r="H3677">
        <v>82.98</v>
      </c>
      <c r="I3677">
        <v>80.349999999999994</v>
      </c>
      <c r="J3677">
        <v>1</v>
      </c>
      <c r="K3677">
        <v>6.1</v>
      </c>
      <c r="L3677">
        <v>5.3</v>
      </c>
      <c r="M3677">
        <v>95</v>
      </c>
      <c r="N3677" t="s">
        <v>41</v>
      </c>
      <c r="O3677">
        <v>1.2509999999999999</v>
      </c>
      <c r="P3677" t="s">
        <v>28</v>
      </c>
      <c r="Q3677" t="s">
        <v>29</v>
      </c>
      <c r="R3677">
        <v>4.4400000000000004</v>
      </c>
      <c r="S3677">
        <v>0</v>
      </c>
      <c r="T3677">
        <v>-2.63</v>
      </c>
      <c r="U3677">
        <v>-0.8</v>
      </c>
      <c r="V3677" t="s">
        <v>486</v>
      </c>
      <c r="W3677" t="s">
        <v>45</v>
      </c>
      <c r="X3677">
        <v>1</v>
      </c>
      <c r="Y3677" t="str">
        <f>IF(tblRides[[#This Row],[supply_demand_ratio]]&lt;0.8,"Below 0.8",IF(tblRides[[#This Row],[supply_demand_ratio]]&lt;1,"Between 0.8-1.0",IF(tblRides[[#This Row],[supply_demand_ratio]]&lt;=1.2,"Between 1.0-1.2","Above 1.2")))</f>
        <v>Above 1.2</v>
      </c>
    </row>
    <row r="3678" spans="1:25" x14ac:dyDescent="0.3">
      <c r="A3678" t="s">
        <v>3733</v>
      </c>
      <c r="B3678" s="1">
        <v>46055.630555555559</v>
      </c>
      <c r="C3678" s="2">
        <v>46055</v>
      </c>
      <c r="D3678">
        <v>15</v>
      </c>
      <c r="E3678" t="s">
        <v>36</v>
      </c>
      <c r="F3678" t="s">
        <v>26</v>
      </c>
      <c r="G3678">
        <v>2.5</v>
      </c>
      <c r="H3678">
        <v>72.14</v>
      </c>
      <c r="I3678">
        <v>70.959999999999994</v>
      </c>
      <c r="J3678">
        <v>1</v>
      </c>
      <c r="K3678">
        <v>6.2</v>
      </c>
      <c r="L3678">
        <v>8.4</v>
      </c>
      <c r="M3678">
        <v>105</v>
      </c>
      <c r="N3678" t="s">
        <v>27</v>
      </c>
      <c r="O3678">
        <v>1.0720000000000001</v>
      </c>
      <c r="P3678" t="s">
        <v>28</v>
      </c>
      <c r="Q3678" t="s">
        <v>29</v>
      </c>
      <c r="R3678">
        <v>5</v>
      </c>
      <c r="S3678">
        <v>14</v>
      </c>
      <c r="T3678">
        <v>-1.18</v>
      </c>
      <c r="U3678">
        <v>2.2000000000000002</v>
      </c>
      <c r="V3678" t="s">
        <v>486</v>
      </c>
      <c r="W3678" t="s">
        <v>45</v>
      </c>
      <c r="X3678">
        <v>1</v>
      </c>
      <c r="Y3678" t="str">
        <f>IF(tblRides[[#This Row],[supply_demand_ratio]]&lt;0.8,"Below 0.8",IF(tblRides[[#This Row],[supply_demand_ratio]]&lt;1,"Between 0.8-1.0",IF(tblRides[[#This Row],[supply_demand_ratio]]&lt;=1.2,"Between 1.0-1.2","Above 1.2")))</f>
        <v>Between 1.0-1.2</v>
      </c>
    </row>
    <row r="3679" spans="1:25" x14ac:dyDescent="0.3">
      <c r="A3679" t="s">
        <v>3734</v>
      </c>
      <c r="B3679" s="1">
        <v>46055.64166666667</v>
      </c>
      <c r="C3679" s="2">
        <v>46055</v>
      </c>
      <c r="D3679">
        <v>15</v>
      </c>
      <c r="E3679" t="s">
        <v>33</v>
      </c>
      <c r="F3679" t="s">
        <v>34</v>
      </c>
      <c r="G3679">
        <v>3.5</v>
      </c>
      <c r="H3679">
        <v>120.65</v>
      </c>
      <c r="I3679">
        <v>117.42</v>
      </c>
      <c r="J3679">
        <v>1.2</v>
      </c>
      <c r="K3679">
        <v>4.0999999999999996</v>
      </c>
      <c r="L3679">
        <v>2.5</v>
      </c>
      <c r="M3679">
        <v>83</v>
      </c>
      <c r="N3679" t="s">
        <v>41</v>
      </c>
      <c r="O3679">
        <v>1.0860000000000001</v>
      </c>
      <c r="P3679" t="s">
        <v>28</v>
      </c>
      <c r="Q3679" t="s">
        <v>29</v>
      </c>
      <c r="R3679">
        <v>4.6500000000000004</v>
      </c>
      <c r="S3679">
        <v>0</v>
      </c>
      <c r="T3679">
        <v>-3.23</v>
      </c>
      <c r="U3679">
        <v>-1.6</v>
      </c>
      <c r="V3679" t="s">
        <v>486</v>
      </c>
      <c r="W3679" t="s">
        <v>31</v>
      </c>
      <c r="X3679">
        <v>1</v>
      </c>
      <c r="Y3679" t="str">
        <f>IF(tblRides[[#This Row],[supply_demand_ratio]]&lt;0.8,"Below 0.8",IF(tblRides[[#This Row],[supply_demand_ratio]]&lt;1,"Between 0.8-1.0",IF(tblRides[[#This Row],[supply_demand_ratio]]&lt;=1.2,"Between 1.0-1.2","Above 1.2")))</f>
        <v>Between 1.0-1.2</v>
      </c>
    </row>
    <row r="3680" spans="1:25" x14ac:dyDescent="0.3">
      <c r="A3680" t="s">
        <v>3735</v>
      </c>
      <c r="B3680" s="1">
        <v>46055.711805555555</v>
      </c>
      <c r="C3680" s="2">
        <v>46055</v>
      </c>
      <c r="D3680">
        <v>17</v>
      </c>
      <c r="E3680" t="s">
        <v>36</v>
      </c>
      <c r="F3680" t="s">
        <v>26</v>
      </c>
      <c r="G3680">
        <v>4</v>
      </c>
      <c r="H3680">
        <v>107.39</v>
      </c>
      <c r="I3680">
        <v>100.91</v>
      </c>
      <c r="J3680">
        <v>1</v>
      </c>
      <c r="K3680">
        <v>6.7</v>
      </c>
      <c r="L3680">
        <v>5.9</v>
      </c>
      <c r="M3680">
        <v>85</v>
      </c>
      <c r="N3680" t="s">
        <v>27</v>
      </c>
      <c r="O3680">
        <v>0.75800000000000001</v>
      </c>
      <c r="P3680" t="s">
        <v>28</v>
      </c>
      <c r="Q3680" t="s">
        <v>29</v>
      </c>
      <c r="R3680">
        <v>4.58</v>
      </c>
      <c r="S3680">
        <v>42</v>
      </c>
      <c r="T3680">
        <v>-6.48</v>
      </c>
      <c r="U3680">
        <v>-0.8</v>
      </c>
      <c r="V3680" t="s">
        <v>486</v>
      </c>
      <c r="W3680" t="s">
        <v>45</v>
      </c>
      <c r="X3680">
        <v>1</v>
      </c>
      <c r="Y3680" t="str">
        <f>IF(tblRides[[#This Row],[supply_demand_ratio]]&lt;0.8,"Below 0.8",IF(tblRides[[#This Row],[supply_demand_ratio]]&lt;1,"Between 0.8-1.0",IF(tblRides[[#This Row],[supply_demand_ratio]]&lt;=1.2,"Between 1.0-1.2","Above 1.2")))</f>
        <v>Below 0.8</v>
      </c>
    </row>
    <row r="3681" spans="1:25" x14ac:dyDescent="0.3">
      <c r="A3681" t="s">
        <v>3736</v>
      </c>
      <c r="B3681" s="1">
        <v>46055.714583333334</v>
      </c>
      <c r="C3681" s="2">
        <v>46055</v>
      </c>
      <c r="D3681">
        <v>17</v>
      </c>
      <c r="E3681" t="s">
        <v>36</v>
      </c>
      <c r="F3681" t="s">
        <v>26</v>
      </c>
      <c r="G3681">
        <v>24.6</v>
      </c>
      <c r="H3681">
        <v>400.77</v>
      </c>
      <c r="I3681">
        <v>400.24</v>
      </c>
      <c r="J3681">
        <v>1.1000000000000001</v>
      </c>
      <c r="K3681">
        <v>3.4</v>
      </c>
      <c r="L3681">
        <v>7.7</v>
      </c>
      <c r="M3681">
        <v>83</v>
      </c>
      <c r="N3681" t="s">
        <v>27</v>
      </c>
      <c r="O3681">
        <v>0.80300000000000005</v>
      </c>
      <c r="P3681" t="s">
        <v>28</v>
      </c>
      <c r="Q3681" t="s">
        <v>29</v>
      </c>
      <c r="R3681">
        <v>4.88</v>
      </c>
      <c r="S3681">
        <v>2</v>
      </c>
      <c r="T3681">
        <v>-0.53</v>
      </c>
      <c r="U3681">
        <v>4.3</v>
      </c>
      <c r="V3681" t="s">
        <v>486</v>
      </c>
      <c r="W3681" t="s">
        <v>31</v>
      </c>
      <c r="X3681">
        <v>1</v>
      </c>
      <c r="Y3681" t="str">
        <f>IF(tblRides[[#This Row],[supply_demand_ratio]]&lt;0.8,"Below 0.8",IF(tblRides[[#This Row],[supply_demand_ratio]]&lt;1,"Between 0.8-1.0",IF(tblRides[[#This Row],[supply_demand_ratio]]&lt;=1.2,"Between 1.0-1.2","Above 1.2")))</f>
        <v>Between 0.8-1.0</v>
      </c>
    </row>
    <row r="3682" spans="1:25" x14ac:dyDescent="0.3">
      <c r="A3682" t="s">
        <v>3737</v>
      </c>
      <c r="B3682" s="1">
        <v>46055.730555555558</v>
      </c>
      <c r="C3682" s="2">
        <v>46055</v>
      </c>
      <c r="D3682">
        <v>17</v>
      </c>
      <c r="E3682" t="s">
        <v>25</v>
      </c>
      <c r="F3682" t="s">
        <v>26</v>
      </c>
      <c r="G3682">
        <v>5.0999999999999996</v>
      </c>
      <c r="H3682">
        <v>134.44</v>
      </c>
      <c r="J3682">
        <v>1.2</v>
      </c>
      <c r="K3682">
        <v>4.4000000000000004</v>
      </c>
      <c r="L3682">
        <v>5.6</v>
      </c>
      <c r="M3682">
        <v>92</v>
      </c>
      <c r="N3682" t="s">
        <v>72</v>
      </c>
      <c r="O3682">
        <v>0.58299999999999996</v>
      </c>
      <c r="P3682" t="s">
        <v>58</v>
      </c>
      <c r="Q3682" t="s">
        <v>59</v>
      </c>
      <c r="R3682">
        <v>4.67</v>
      </c>
      <c r="S3682">
        <v>17</v>
      </c>
      <c r="U3682">
        <v>1.2</v>
      </c>
      <c r="V3682" t="s">
        <v>486</v>
      </c>
      <c r="W3682" t="s">
        <v>31</v>
      </c>
      <c r="X3682">
        <v>0</v>
      </c>
      <c r="Y3682" t="str">
        <f>IF(tblRides[[#This Row],[supply_demand_ratio]]&lt;0.8,"Below 0.8",IF(tblRides[[#This Row],[supply_demand_ratio]]&lt;1,"Between 0.8-1.0",IF(tblRides[[#This Row],[supply_demand_ratio]]&lt;=1.2,"Between 1.0-1.2","Above 1.2")))</f>
        <v>Below 0.8</v>
      </c>
    </row>
    <row r="3683" spans="1:25" x14ac:dyDescent="0.3">
      <c r="A3683" t="s">
        <v>3738</v>
      </c>
      <c r="B3683" s="1">
        <v>46055.740972222222</v>
      </c>
      <c r="C3683" s="2">
        <v>46055</v>
      </c>
      <c r="D3683">
        <v>17</v>
      </c>
      <c r="E3683" t="s">
        <v>33</v>
      </c>
      <c r="F3683" t="s">
        <v>26</v>
      </c>
      <c r="G3683">
        <v>11.2</v>
      </c>
      <c r="H3683">
        <v>212.01</v>
      </c>
      <c r="J3683">
        <v>1</v>
      </c>
      <c r="K3683">
        <v>5.8</v>
      </c>
      <c r="L3683">
        <v>6.2</v>
      </c>
      <c r="M3683">
        <v>70</v>
      </c>
      <c r="N3683" t="s">
        <v>41</v>
      </c>
      <c r="O3683">
        <v>0.94099999999999995</v>
      </c>
      <c r="P3683" t="s">
        <v>37</v>
      </c>
      <c r="Q3683" t="s">
        <v>103</v>
      </c>
      <c r="R3683">
        <v>4.95</v>
      </c>
      <c r="S3683">
        <v>7</v>
      </c>
      <c r="U3683">
        <v>0.4</v>
      </c>
      <c r="V3683" t="s">
        <v>486</v>
      </c>
      <c r="W3683" t="s">
        <v>45</v>
      </c>
      <c r="X3683">
        <v>0</v>
      </c>
      <c r="Y3683" t="str">
        <f>IF(tblRides[[#This Row],[supply_demand_ratio]]&lt;0.8,"Below 0.8",IF(tblRides[[#This Row],[supply_demand_ratio]]&lt;1,"Between 0.8-1.0",IF(tblRides[[#This Row],[supply_demand_ratio]]&lt;=1.2,"Between 1.0-1.2","Above 1.2")))</f>
        <v>Between 0.8-1.0</v>
      </c>
    </row>
    <row r="3684" spans="1:25" x14ac:dyDescent="0.3">
      <c r="A3684" t="s">
        <v>3739</v>
      </c>
      <c r="B3684" s="1">
        <v>46055.741666666669</v>
      </c>
      <c r="C3684" s="2">
        <v>46055</v>
      </c>
      <c r="D3684">
        <v>17</v>
      </c>
      <c r="E3684" t="s">
        <v>36</v>
      </c>
      <c r="F3684" t="s">
        <v>34</v>
      </c>
      <c r="G3684">
        <v>9.1999999999999993</v>
      </c>
      <c r="H3684">
        <v>198.91</v>
      </c>
      <c r="I3684">
        <v>192.02</v>
      </c>
      <c r="J3684">
        <v>1.2</v>
      </c>
      <c r="K3684">
        <v>9.1</v>
      </c>
      <c r="L3684">
        <v>14.9</v>
      </c>
      <c r="M3684">
        <v>96</v>
      </c>
      <c r="N3684" t="s">
        <v>27</v>
      </c>
      <c r="O3684">
        <v>0.79200000000000004</v>
      </c>
      <c r="P3684" t="s">
        <v>28</v>
      </c>
      <c r="Q3684" t="s">
        <v>29</v>
      </c>
      <c r="R3684">
        <v>4.5999999999999996</v>
      </c>
      <c r="S3684">
        <v>0</v>
      </c>
      <c r="T3684">
        <v>-6.89</v>
      </c>
      <c r="U3684">
        <v>5.8</v>
      </c>
      <c r="V3684" t="s">
        <v>486</v>
      </c>
      <c r="W3684" t="s">
        <v>45</v>
      </c>
      <c r="X3684">
        <v>1</v>
      </c>
      <c r="Y3684" t="str">
        <f>IF(tblRides[[#This Row],[supply_demand_ratio]]&lt;0.8,"Below 0.8",IF(tblRides[[#This Row],[supply_demand_ratio]]&lt;1,"Between 0.8-1.0",IF(tblRides[[#This Row],[supply_demand_ratio]]&lt;=1.2,"Between 1.0-1.2","Above 1.2")))</f>
        <v>Below 0.8</v>
      </c>
    </row>
    <row r="3685" spans="1:25" x14ac:dyDescent="0.3">
      <c r="A3685" t="s">
        <v>3740</v>
      </c>
      <c r="B3685" s="1">
        <v>46055.751388888886</v>
      </c>
      <c r="C3685" s="2">
        <v>46055</v>
      </c>
      <c r="D3685">
        <v>18</v>
      </c>
      <c r="E3685" t="s">
        <v>36</v>
      </c>
      <c r="F3685" t="s">
        <v>26</v>
      </c>
      <c r="G3685">
        <v>8</v>
      </c>
      <c r="H3685">
        <v>199.38</v>
      </c>
      <c r="I3685">
        <v>189.69</v>
      </c>
      <c r="J3685">
        <v>1.2</v>
      </c>
      <c r="K3685">
        <v>7.9</v>
      </c>
      <c r="L3685">
        <v>13.1</v>
      </c>
      <c r="M3685">
        <v>81</v>
      </c>
      <c r="N3685" t="s">
        <v>72</v>
      </c>
      <c r="O3685">
        <v>0.58899999999999997</v>
      </c>
      <c r="P3685" t="s">
        <v>28</v>
      </c>
      <c r="Q3685" t="s">
        <v>29</v>
      </c>
      <c r="R3685">
        <v>4.92</v>
      </c>
      <c r="S3685">
        <v>70</v>
      </c>
      <c r="T3685">
        <v>-9.69</v>
      </c>
      <c r="U3685">
        <v>5.2</v>
      </c>
      <c r="V3685" t="s">
        <v>486</v>
      </c>
      <c r="W3685" t="s">
        <v>45</v>
      </c>
      <c r="X3685">
        <v>1</v>
      </c>
      <c r="Y3685" t="str">
        <f>IF(tblRides[[#This Row],[supply_demand_ratio]]&lt;0.8,"Below 0.8",IF(tblRides[[#This Row],[supply_demand_ratio]]&lt;1,"Between 0.8-1.0",IF(tblRides[[#This Row],[supply_demand_ratio]]&lt;=1.2,"Between 1.0-1.2","Above 1.2")))</f>
        <v>Below 0.8</v>
      </c>
    </row>
    <row r="3686" spans="1:25" x14ac:dyDescent="0.3">
      <c r="A3686" t="s">
        <v>3741</v>
      </c>
      <c r="B3686" s="1">
        <v>46055.769444444442</v>
      </c>
      <c r="C3686" s="2">
        <v>46055</v>
      </c>
      <c r="D3686">
        <v>18</v>
      </c>
      <c r="E3686" t="s">
        <v>25</v>
      </c>
      <c r="F3686" t="s">
        <v>26</v>
      </c>
      <c r="G3686">
        <v>12.2</v>
      </c>
      <c r="H3686">
        <v>316.3</v>
      </c>
      <c r="I3686">
        <v>316.08</v>
      </c>
      <c r="J3686">
        <v>1.3</v>
      </c>
      <c r="K3686">
        <v>4.8</v>
      </c>
      <c r="L3686">
        <v>2.6</v>
      </c>
      <c r="M3686">
        <v>66</v>
      </c>
      <c r="N3686" t="s">
        <v>72</v>
      </c>
      <c r="O3686">
        <v>0.43</v>
      </c>
      <c r="P3686" t="s">
        <v>28</v>
      </c>
      <c r="Q3686" t="s">
        <v>29</v>
      </c>
      <c r="R3686">
        <v>4.22</v>
      </c>
      <c r="S3686">
        <v>80</v>
      </c>
      <c r="T3686">
        <v>-0.22</v>
      </c>
      <c r="U3686">
        <v>-2.2000000000000002</v>
      </c>
      <c r="V3686" t="s">
        <v>486</v>
      </c>
      <c r="W3686" t="s">
        <v>31</v>
      </c>
      <c r="X3686">
        <v>1</v>
      </c>
      <c r="Y3686" t="str">
        <f>IF(tblRides[[#This Row],[supply_demand_ratio]]&lt;0.8,"Below 0.8",IF(tblRides[[#This Row],[supply_demand_ratio]]&lt;1,"Between 0.8-1.0",IF(tblRides[[#This Row],[supply_demand_ratio]]&lt;=1.2,"Between 1.0-1.2","Above 1.2")))</f>
        <v>Below 0.8</v>
      </c>
    </row>
    <row r="3687" spans="1:25" x14ac:dyDescent="0.3">
      <c r="A3687" t="s">
        <v>3742</v>
      </c>
      <c r="B3687" s="1">
        <v>46055.777083333334</v>
      </c>
      <c r="C3687" s="2">
        <v>46055</v>
      </c>
      <c r="D3687">
        <v>18</v>
      </c>
      <c r="E3687" t="s">
        <v>25</v>
      </c>
      <c r="F3687" t="s">
        <v>34</v>
      </c>
      <c r="G3687">
        <v>7.6</v>
      </c>
      <c r="H3687">
        <v>198.78</v>
      </c>
      <c r="J3687">
        <v>1.3</v>
      </c>
      <c r="K3687">
        <v>7.8</v>
      </c>
      <c r="L3687">
        <v>9.1999999999999993</v>
      </c>
      <c r="M3687">
        <v>96</v>
      </c>
      <c r="N3687" t="s">
        <v>72</v>
      </c>
      <c r="O3687">
        <v>0.56200000000000006</v>
      </c>
      <c r="P3687" t="s">
        <v>37</v>
      </c>
      <c r="Q3687" t="s">
        <v>103</v>
      </c>
      <c r="R3687">
        <v>5</v>
      </c>
      <c r="S3687">
        <v>0</v>
      </c>
      <c r="U3687">
        <v>1.4</v>
      </c>
      <c r="V3687" t="s">
        <v>486</v>
      </c>
      <c r="W3687" t="s">
        <v>45</v>
      </c>
      <c r="X3687">
        <v>0</v>
      </c>
      <c r="Y3687" t="str">
        <f>IF(tblRides[[#This Row],[supply_demand_ratio]]&lt;0.8,"Below 0.8",IF(tblRides[[#This Row],[supply_demand_ratio]]&lt;1,"Between 0.8-1.0",IF(tblRides[[#This Row],[supply_demand_ratio]]&lt;=1.2,"Between 1.0-1.2","Above 1.2")))</f>
        <v>Below 0.8</v>
      </c>
    </row>
    <row r="3688" spans="1:25" x14ac:dyDescent="0.3">
      <c r="A3688" t="s">
        <v>3743</v>
      </c>
      <c r="B3688" s="1">
        <v>46055.777083333334</v>
      </c>
      <c r="C3688" s="2">
        <v>46055</v>
      </c>
      <c r="D3688">
        <v>18</v>
      </c>
      <c r="E3688" t="s">
        <v>36</v>
      </c>
      <c r="F3688" t="s">
        <v>34</v>
      </c>
      <c r="G3688">
        <v>3.3</v>
      </c>
      <c r="H3688">
        <v>105.67</v>
      </c>
      <c r="J3688">
        <v>1.1000000000000001</v>
      </c>
      <c r="K3688">
        <v>5.3</v>
      </c>
      <c r="M3688">
        <v>96</v>
      </c>
      <c r="N3688" t="s">
        <v>27</v>
      </c>
      <c r="O3688">
        <v>0.871</v>
      </c>
      <c r="P3688" t="s">
        <v>82</v>
      </c>
      <c r="Q3688" t="s">
        <v>83</v>
      </c>
      <c r="R3688">
        <v>4.87</v>
      </c>
      <c r="S3688">
        <v>0</v>
      </c>
      <c r="V3688" t="s">
        <v>486</v>
      </c>
      <c r="W3688" t="s">
        <v>45</v>
      </c>
      <c r="X3688">
        <v>0</v>
      </c>
      <c r="Y3688" t="str">
        <f>IF(tblRides[[#This Row],[supply_demand_ratio]]&lt;0.8,"Below 0.8",IF(tblRides[[#This Row],[supply_demand_ratio]]&lt;1,"Between 0.8-1.0",IF(tblRides[[#This Row],[supply_demand_ratio]]&lt;=1.2,"Between 1.0-1.2","Above 1.2")))</f>
        <v>Between 0.8-1.0</v>
      </c>
    </row>
    <row r="3689" spans="1:25" x14ac:dyDescent="0.3">
      <c r="A3689" t="s">
        <v>3744</v>
      </c>
      <c r="B3689" s="1">
        <v>46055.790972222225</v>
      </c>
      <c r="C3689" s="2">
        <v>46055</v>
      </c>
      <c r="D3689">
        <v>18</v>
      </c>
      <c r="E3689" t="s">
        <v>25</v>
      </c>
      <c r="F3689" t="s">
        <v>26</v>
      </c>
      <c r="G3689">
        <v>8.6</v>
      </c>
      <c r="H3689">
        <v>187.16</v>
      </c>
      <c r="I3689">
        <v>187.85</v>
      </c>
      <c r="J3689">
        <v>1.2</v>
      </c>
      <c r="K3689">
        <v>6.9</v>
      </c>
      <c r="L3689">
        <v>7.1</v>
      </c>
      <c r="M3689">
        <v>93</v>
      </c>
      <c r="N3689" t="s">
        <v>27</v>
      </c>
      <c r="O3689">
        <v>0.67200000000000004</v>
      </c>
      <c r="P3689" t="s">
        <v>28</v>
      </c>
      <c r="Q3689" t="s">
        <v>29</v>
      </c>
      <c r="R3689">
        <v>4.79</v>
      </c>
      <c r="S3689">
        <v>5</v>
      </c>
      <c r="T3689">
        <v>0.69</v>
      </c>
      <c r="U3689">
        <v>0.2</v>
      </c>
      <c r="V3689" t="s">
        <v>486</v>
      </c>
      <c r="W3689" t="s">
        <v>45</v>
      </c>
      <c r="X3689">
        <v>1</v>
      </c>
      <c r="Y3689" t="str">
        <f>IF(tblRides[[#This Row],[supply_demand_ratio]]&lt;0.8,"Below 0.8",IF(tblRides[[#This Row],[supply_demand_ratio]]&lt;1,"Between 0.8-1.0",IF(tblRides[[#This Row],[supply_demand_ratio]]&lt;=1.2,"Between 1.0-1.2","Above 1.2")))</f>
        <v>Below 0.8</v>
      </c>
    </row>
    <row r="3690" spans="1:25" x14ac:dyDescent="0.3">
      <c r="A3690" t="s">
        <v>3745</v>
      </c>
      <c r="B3690" s="1">
        <v>46055.792361111111</v>
      </c>
      <c r="C3690" s="2">
        <v>46055</v>
      </c>
      <c r="D3690">
        <v>19</v>
      </c>
      <c r="E3690" t="s">
        <v>25</v>
      </c>
      <c r="F3690" t="s">
        <v>26</v>
      </c>
      <c r="G3690">
        <v>10.1</v>
      </c>
      <c r="H3690">
        <v>232.1</v>
      </c>
      <c r="I3690">
        <v>228.4</v>
      </c>
      <c r="J3690">
        <v>1.3</v>
      </c>
      <c r="K3690">
        <v>6.1</v>
      </c>
      <c r="L3690">
        <v>10.199999999999999</v>
      </c>
      <c r="M3690">
        <v>82</v>
      </c>
      <c r="N3690" t="s">
        <v>27</v>
      </c>
      <c r="O3690">
        <v>0.57099999999999995</v>
      </c>
      <c r="P3690" t="s">
        <v>28</v>
      </c>
      <c r="Q3690" t="s">
        <v>29</v>
      </c>
      <c r="R3690">
        <v>4.62</v>
      </c>
      <c r="S3690">
        <v>5</v>
      </c>
      <c r="T3690">
        <v>-3.7</v>
      </c>
      <c r="U3690">
        <v>4.0999999999999996</v>
      </c>
      <c r="V3690" t="s">
        <v>486</v>
      </c>
      <c r="W3690" t="s">
        <v>45</v>
      </c>
      <c r="X3690">
        <v>1</v>
      </c>
      <c r="Y3690" t="str">
        <f>IF(tblRides[[#This Row],[supply_demand_ratio]]&lt;0.8,"Below 0.8",IF(tblRides[[#This Row],[supply_demand_ratio]]&lt;1,"Between 0.8-1.0",IF(tblRides[[#This Row],[supply_demand_ratio]]&lt;=1.2,"Between 1.0-1.2","Above 1.2")))</f>
        <v>Below 0.8</v>
      </c>
    </row>
    <row r="3691" spans="1:25" x14ac:dyDescent="0.3">
      <c r="A3691" t="s">
        <v>3746</v>
      </c>
      <c r="B3691" s="1">
        <v>46055.799305555556</v>
      </c>
      <c r="C3691" s="2">
        <v>46055</v>
      </c>
      <c r="D3691">
        <v>19</v>
      </c>
      <c r="E3691" t="s">
        <v>36</v>
      </c>
      <c r="F3691" t="s">
        <v>34</v>
      </c>
      <c r="G3691">
        <v>2.7</v>
      </c>
      <c r="H3691">
        <v>115.51</v>
      </c>
      <c r="I3691">
        <v>114.82</v>
      </c>
      <c r="J3691">
        <v>1.4</v>
      </c>
      <c r="K3691">
        <v>7.7</v>
      </c>
      <c r="L3691">
        <v>10.9</v>
      </c>
      <c r="M3691">
        <v>96</v>
      </c>
      <c r="N3691" t="s">
        <v>72</v>
      </c>
      <c r="O3691">
        <v>0.54800000000000004</v>
      </c>
      <c r="P3691" t="s">
        <v>28</v>
      </c>
      <c r="Q3691" t="s">
        <v>29</v>
      </c>
      <c r="R3691">
        <v>4.72</v>
      </c>
      <c r="S3691">
        <v>0</v>
      </c>
      <c r="T3691">
        <v>-0.69</v>
      </c>
      <c r="U3691">
        <v>3.2</v>
      </c>
      <c r="V3691" t="s">
        <v>486</v>
      </c>
      <c r="W3691" t="s">
        <v>45</v>
      </c>
      <c r="X3691">
        <v>1</v>
      </c>
      <c r="Y3691" t="str">
        <f>IF(tblRides[[#This Row],[supply_demand_ratio]]&lt;0.8,"Below 0.8",IF(tblRides[[#This Row],[supply_demand_ratio]]&lt;1,"Between 0.8-1.0",IF(tblRides[[#This Row],[supply_demand_ratio]]&lt;=1.2,"Between 1.0-1.2","Above 1.2")))</f>
        <v>Below 0.8</v>
      </c>
    </row>
    <row r="3692" spans="1:25" x14ac:dyDescent="0.3">
      <c r="A3692" t="s">
        <v>3747</v>
      </c>
      <c r="B3692" s="1">
        <v>46055.820833333331</v>
      </c>
      <c r="C3692" s="2">
        <v>46055</v>
      </c>
      <c r="D3692">
        <v>19</v>
      </c>
      <c r="E3692" t="s">
        <v>33</v>
      </c>
      <c r="F3692" t="s">
        <v>26</v>
      </c>
      <c r="G3692">
        <v>7.5</v>
      </c>
      <c r="H3692">
        <v>169.27</v>
      </c>
      <c r="I3692">
        <v>177.23</v>
      </c>
      <c r="J3692">
        <v>1.1000000000000001</v>
      </c>
      <c r="K3692">
        <v>4.8</v>
      </c>
      <c r="L3692">
        <v>1</v>
      </c>
      <c r="M3692">
        <v>62</v>
      </c>
      <c r="N3692" t="s">
        <v>27</v>
      </c>
      <c r="O3692">
        <v>0.6</v>
      </c>
      <c r="P3692" t="s">
        <v>28</v>
      </c>
      <c r="Q3692" t="s">
        <v>29</v>
      </c>
      <c r="R3692">
        <v>4.71</v>
      </c>
      <c r="S3692">
        <v>2</v>
      </c>
      <c r="T3692">
        <v>7.96</v>
      </c>
      <c r="U3692">
        <v>-3.8</v>
      </c>
      <c r="V3692" t="s">
        <v>486</v>
      </c>
      <c r="W3692" t="s">
        <v>31</v>
      </c>
      <c r="X3692">
        <v>1</v>
      </c>
      <c r="Y3692" t="str">
        <f>IF(tblRides[[#This Row],[supply_demand_ratio]]&lt;0.8,"Below 0.8",IF(tblRides[[#This Row],[supply_demand_ratio]]&lt;1,"Between 0.8-1.0",IF(tblRides[[#This Row],[supply_demand_ratio]]&lt;=1.2,"Between 1.0-1.2","Above 1.2")))</f>
        <v>Below 0.8</v>
      </c>
    </row>
    <row r="3693" spans="1:25" x14ac:dyDescent="0.3">
      <c r="A3693" t="s">
        <v>3748</v>
      </c>
      <c r="B3693" s="1">
        <v>46055.842361111114</v>
      </c>
      <c r="C3693" s="2">
        <v>46055</v>
      </c>
      <c r="D3693">
        <v>20</v>
      </c>
      <c r="E3693" t="s">
        <v>43</v>
      </c>
      <c r="F3693" t="s">
        <v>26</v>
      </c>
      <c r="G3693">
        <v>11.8</v>
      </c>
      <c r="H3693">
        <v>222.27</v>
      </c>
      <c r="I3693">
        <v>221</v>
      </c>
      <c r="J3693">
        <v>1</v>
      </c>
      <c r="K3693">
        <v>9.6999999999999993</v>
      </c>
      <c r="L3693">
        <v>13.9</v>
      </c>
      <c r="M3693">
        <v>53</v>
      </c>
      <c r="N3693" t="s">
        <v>41</v>
      </c>
      <c r="O3693">
        <v>0.96699999999999997</v>
      </c>
      <c r="P3693" t="s">
        <v>28</v>
      </c>
      <c r="Q3693" t="s">
        <v>29</v>
      </c>
      <c r="R3693">
        <v>4.68</v>
      </c>
      <c r="S3693">
        <v>47</v>
      </c>
      <c r="T3693">
        <v>-1.27</v>
      </c>
      <c r="U3693">
        <v>4.2</v>
      </c>
      <c r="V3693" t="s">
        <v>486</v>
      </c>
      <c r="W3693" t="s">
        <v>45</v>
      </c>
      <c r="X3693">
        <v>1</v>
      </c>
      <c r="Y3693" t="str">
        <f>IF(tblRides[[#This Row],[supply_demand_ratio]]&lt;0.8,"Below 0.8",IF(tblRides[[#This Row],[supply_demand_ratio]]&lt;1,"Between 0.8-1.0",IF(tblRides[[#This Row],[supply_demand_ratio]]&lt;=1.2,"Between 1.0-1.2","Above 1.2")))</f>
        <v>Between 0.8-1.0</v>
      </c>
    </row>
    <row r="3694" spans="1:25" x14ac:dyDescent="0.3">
      <c r="A3694" t="s">
        <v>3749</v>
      </c>
      <c r="B3694" s="1">
        <v>46055.845833333333</v>
      </c>
      <c r="C3694" s="2">
        <v>46055</v>
      </c>
      <c r="D3694">
        <v>20</v>
      </c>
      <c r="E3694" t="s">
        <v>25</v>
      </c>
      <c r="F3694" t="s">
        <v>26</v>
      </c>
      <c r="G3694">
        <v>6.4</v>
      </c>
      <c r="H3694">
        <v>167.1</v>
      </c>
      <c r="I3694">
        <v>167.35</v>
      </c>
      <c r="J3694">
        <v>1.2</v>
      </c>
      <c r="K3694">
        <v>11.1</v>
      </c>
      <c r="L3694">
        <v>10.7</v>
      </c>
      <c r="M3694">
        <v>102</v>
      </c>
      <c r="N3694" t="s">
        <v>72</v>
      </c>
      <c r="O3694">
        <v>0.67200000000000004</v>
      </c>
      <c r="P3694" t="s">
        <v>28</v>
      </c>
      <c r="Q3694" t="s">
        <v>29</v>
      </c>
      <c r="R3694">
        <v>4.78</v>
      </c>
      <c r="S3694">
        <v>7</v>
      </c>
      <c r="T3694">
        <v>0.25</v>
      </c>
      <c r="U3694">
        <v>-0.4</v>
      </c>
      <c r="V3694" t="s">
        <v>486</v>
      </c>
      <c r="W3694" t="s">
        <v>77</v>
      </c>
      <c r="X3694">
        <v>1</v>
      </c>
      <c r="Y3694" t="str">
        <f>IF(tblRides[[#This Row],[supply_demand_ratio]]&lt;0.8,"Below 0.8",IF(tblRides[[#This Row],[supply_demand_ratio]]&lt;1,"Between 0.8-1.0",IF(tblRides[[#This Row],[supply_demand_ratio]]&lt;=1.2,"Between 1.0-1.2","Above 1.2")))</f>
        <v>Below 0.8</v>
      </c>
    </row>
    <row r="3695" spans="1:25" x14ac:dyDescent="0.3">
      <c r="A3695" t="s">
        <v>3750</v>
      </c>
      <c r="B3695" s="1">
        <v>46055.854166666664</v>
      </c>
      <c r="C3695" s="2">
        <v>46055</v>
      </c>
      <c r="D3695">
        <v>20</v>
      </c>
      <c r="E3695" t="s">
        <v>25</v>
      </c>
      <c r="F3695" t="s">
        <v>26</v>
      </c>
      <c r="G3695">
        <v>19.899999999999999</v>
      </c>
      <c r="H3695">
        <v>414.91</v>
      </c>
      <c r="J3695">
        <v>1.1000000000000001</v>
      </c>
      <c r="K3695">
        <v>4.7</v>
      </c>
      <c r="M3695">
        <v>115</v>
      </c>
      <c r="N3695" t="s">
        <v>27</v>
      </c>
      <c r="O3695">
        <v>0.80700000000000005</v>
      </c>
      <c r="P3695" t="s">
        <v>82</v>
      </c>
      <c r="Q3695" t="s">
        <v>83</v>
      </c>
      <c r="R3695">
        <v>4.7</v>
      </c>
      <c r="S3695">
        <v>8</v>
      </c>
      <c r="V3695" t="s">
        <v>486</v>
      </c>
      <c r="W3695" t="s">
        <v>31</v>
      </c>
      <c r="X3695">
        <v>0</v>
      </c>
      <c r="Y3695" t="str">
        <f>IF(tblRides[[#This Row],[supply_demand_ratio]]&lt;0.8,"Below 0.8",IF(tblRides[[#This Row],[supply_demand_ratio]]&lt;1,"Between 0.8-1.0",IF(tblRides[[#This Row],[supply_demand_ratio]]&lt;=1.2,"Between 1.0-1.2","Above 1.2")))</f>
        <v>Between 0.8-1.0</v>
      </c>
    </row>
    <row r="3696" spans="1:25" x14ac:dyDescent="0.3">
      <c r="A3696" t="s">
        <v>3751</v>
      </c>
      <c r="B3696" s="1">
        <v>46055.862500000003</v>
      </c>
      <c r="C3696" s="2">
        <v>46055</v>
      </c>
      <c r="D3696">
        <v>20</v>
      </c>
      <c r="E3696" t="s">
        <v>36</v>
      </c>
      <c r="F3696" t="s">
        <v>26</v>
      </c>
      <c r="G3696">
        <v>4.0999999999999996</v>
      </c>
      <c r="H3696">
        <v>117.68</v>
      </c>
      <c r="J3696">
        <v>1.2</v>
      </c>
      <c r="K3696">
        <v>7.2</v>
      </c>
      <c r="M3696">
        <v>100</v>
      </c>
      <c r="N3696" t="s">
        <v>72</v>
      </c>
      <c r="O3696">
        <v>0.746</v>
      </c>
      <c r="P3696" t="s">
        <v>82</v>
      </c>
      <c r="Q3696" t="s">
        <v>83</v>
      </c>
      <c r="R3696">
        <v>4.71</v>
      </c>
      <c r="S3696">
        <v>3</v>
      </c>
      <c r="V3696" t="s">
        <v>486</v>
      </c>
      <c r="W3696" t="s">
        <v>45</v>
      </c>
      <c r="X3696">
        <v>0</v>
      </c>
      <c r="Y3696" t="str">
        <f>IF(tblRides[[#This Row],[supply_demand_ratio]]&lt;0.8,"Below 0.8",IF(tblRides[[#This Row],[supply_demand_ratio]]&lt;1,"Between 0.8-1.0",IF(tblRides[[#This Row],[supply_demand_ratio]]&lt;=1.2,"Between 1.0-1.2","Above 1.2")))</f>
        <v>Below 0.8</v>
      </c>
    </row>
    <row r="3697" spans="1:25" x14ac:dyDescent="0.3">
      <c r="A3697" t="s">
        <v>3752</v>
      </c>
      <c r="B3697" s="1">
        <v>46055.865972222222</v>
      </c>
      <c r="C3697" s="2">
        <v>46055</v>
      </c>
      <c r="D3697">
        <v>20</v>
      </c>
      <c r="E3697" t="s">
        <v>33</v>
      </c>
      <c r="F3697" t="s">
        <v>26</v>
      </c>
      <c r="G3697">
        <v>5.2</v>
      </c>
      <c r="H3697">
        <v>106.58</v>
      </c>
      <c r="I3697">
        <v>107.98</v>
      </c>
      <c r="J3697">
        <v>1</v>
      </c>
      <c r="K3697">
        <v>4</v>
      </c>
      <c r="L3697">
        <v>7.1</v>
      </c>
      <c r="M3697">
        <v>81</v>
      </c>
      <c r="N3697" t="s">
        <v>41</v>
      </c>
      <c r="O3697">
        <v>1.1950000000000001</v>
      </c>
      <c r="P3697" t="s">
        <v>28</v>
      </c>
      <c r="Q3697" t="s">
        <v>29</v>
      </c>
      <c r="R3697">
        <v>4.6399999999999997</v>
      </c>
      <c r="S3697">
        <v>9</v>
      </c>
      <c r="T3697">
        <v>1.4</v>
      </c>
      <c r="U3697">
        <v>3.1</v>
      </c>
      <c r="V3697" t="s">
        <v>486</v>
      </c>
      <c r="W3697" t="s">
        <v>31</v>
      </c>
      <c r="X3697">
        <v>1</v>
      </c>
      <c r="Y3697" t="str">
        <f>IF(tblRides[[#This Row],[supply_demand_ratio]]&lt;0.8,"Below 0.8",IF(tblRides[[#This Row],[supply_demand_ratio]]&lt;1,"Between 0.8-1.0",IF(tblRides[[#This Row],[supply_demand_ratio]]&lt;=1.2,"Between 1.0-1.2","Above 1.2")))</f>
        <v>Between 1.0-1.2</v>
      </c>
    </row>
    <row r="3698" spans="1:25" x14ac:dyDescent="0.3">
      <c r="A3698" t="s">
        <v>3753</v>
      </c>
      <c r="B3698" s="1">
        <v>46055.880555555559</v>
      </c>
      <c r="C3698" s="2">
        <v>46055</v>
      </c>
      <c r="D3698">
        <v>21</v>
      </c>
      <c r="E3698" t="s">
        <v>25</v>
      </c>
      <c r="F3698" t="s">
        <v>26</v>
      </c>
      <c r="G3698">
        <v>8.9</v>
      </c>
      <c r="H3698">
        <v>202.09</v>
      </c>
      <c r="I3698">
        <v>211.26</v>
      </c>
      <c r="J3698">
        <v>1.1000000000000001</v>
      </c>
      <c r="K3698">
        <v>5.2</v>
      </c>
      <c r="L3698">
        <v>4.4000000000000004</v>
      </c>
      <c r="M3698">
        <v>122</v>
      </c>
      <c r="N3698" t="s">
        <v>27</v>
      </c>
      <c r="O3698">
        <v>0.92200000000000004</v>
      </c>
      <c r="P3698" t="s">
        <v>28</v>
      </c>
      <c r="Q3698" t="s">
        <v>29</v>
      </c>
      <c r="R3698">
        <v>4.7</v>
      </c>
      <c r="S3698">
        <v>2</v>
      </c>
      <c r="T3698">
        <v>9.17</v>
      </c>
      <c r="U3698">
        <v>-0.8</v>
      </c>
      <c r="V3698" t="s">
        <v>486</v>
      </c>
      <c r="W3698" t="s">
        <v>45</v>
      </c>
      <c r="X3698">
        <v>1</v>
      </c>
      <c r="Y3698" t="str">
        <f>IF(tblRides[[#This Row],[supply_demand_ratio]]&lt;0.8,"Below 0.8",IF(tblRides[[#This Row],[supply_demand_ratio]]&lt;1,"Between 0.8-1.0",IF(tblRides[[#This Row],[supply_demand_ratio]]&lt;=1.2,"Between 1.0-1.2","Above 1.2")))</f>
        <v>Between 0.8-1.0</v>
      </c>
    </row>
    <row r="3699" spans="1:25" x14ac:dyDescent="0.3">
      <c r="A3699" t="s">
        <v>3754</v>
      </c>
      <c r="B3699" s="1">
        <v>46055.884027777778</v>
      </c>
      <c r="C3699" s="2">
        <v>46055</v>
      </c>
      <c r="D3699">
        <v>21</v>
      </c>
      <c r="E3699" t="s">
        <v>43</v>
      </c>
      <c r="F3699" t="s">
        <v>26</v>
      </c>
      <c r="G3699">
        <v>4.4000000000000004</v>
      </c>
      <c r="H3699">
        <v>104.24</v>
      </c>
      <c r="I3699">
        <v>96.81</v>
      </c>
      <c r="J3699">
        <v>1</v>
      </c>
      <c r="K3699">
        <v>5.7</v>
      </c>
      <c r="L3699">
        <v>7.8</v>
      </c>
      <c r="M3699">
        <v>53</v>
      </c>
      <c r="N3699" t="s">
        <v>41</v>
      </c>
      <c r="O3699">
        <v>1.107</v>
      </c>
      <c r="P3699" t="s">
        <v>28</v>
      </c>
      <c r="Q3699" t="s">
        <v>29</v>
      </c>
      <c r="R3699">
        <v>4.7699999999999996</v>
      </c>
      <c r="S3699">
        <v>3</v>
      </c>
      <c r="T3699">
        <v>-7.43</v>
      </c>
      <c r="U3699">
        <v>2.1</v>
      </c>
      <c r="V3699" t="s">
        <v>486</v>
      </c>
      <c r="W3699" t="s">
        <v>45</v>
      </c>
      <c r="X3699">
        <v>1</v>
      </c>
      <c r="Y3699" t="str">
        <f>IF(tblRides[[#This Row],[supply_demand_ratio]]&lt;0.8,"Below 0.8",IF(tblRides[[#This Row],[supply_demand_ratio]]&lt;1,"Between 0.8-1.0",IF(tblRides[[#This Row],[supply_demand_ratio]]&lt;=1.2,"Between 1.0-1.2","Above 1.2")))</f>
        <v>Between 1.0-1.2</v>
      </c>
    </row>
    <row r="3700" spans="1:25" x14ac:dyDescent="0.3">
      <c r="A3700" t="s">
        <v>3755</v>
      </c>
      <c r="B3700" s="1">
        <v>46055.894444444442</v>
      </c>
      <c r="C3700" s="2">
        <v>46055</v>
      </c>
      <c r="D3700">
        <v>21</v>
      </c>
      <c r="E3700" t="s">
        <v>25</v>
      </c>
      <c r="F3700" t="s">
        <v>26</v>
      </c>
      <c r="G3700">
        <v>4.3</v>
      </c>
      <c r="H3700">
        <v>130.69999999999999</v>
      </c>
      <c r="I3700">
        <v>125.55</v>
      </c>
      <c r="J3700">
        <v>1.2</v>
      </c>
      <c r="K3700">
        <v>6.3</v>
      </c>
      <c r="L3700">
        <v>9.8000000000000007</v>
      </c>
      <c r="M3700">
        <v>129</v>
      </c>
      <c r="N3700" t="s">
        <v>72</v>
      </c>
      <c r="O3700">
        <v>0.89400000000000002</v>
      </c>
      <c r="P3700" t="s">
        <v>28</v>
      </c>
      <c r="Q3700" t="s">
        <v>29</v>
      </c>
      <c r="R3700">
        <v>4.75</v>
      </c>
      <c r="S3700">
        <v>2</v>
      </c>
      <c r="T3700">
        <v>-5.15</v>
      </c>
      <c r="U3700">
        <v>3.5</v>
      </c>
      <c r="V3700" t="s">
        <v>486</v>
      </c>
      <c r="W3700" t="s">
        <v>45</v>
      </c>
      <c r="X3700">
        <v>1</v>
      </c>
      <c r="Y3700" t="str">
        <f>IF(tblRides[[#This Row],[supply_demand_ratio]]&lt;0.8,"Below 0.8",IF(tblRides[[#This Row],[supply_demand_ratio]]&lt;1,"Between 0.8-1.0",IF(tblRides[[#This Row],[supply_demand_ratio]]&lt;=1.2,"Between 1.0-1.2","Above 1.2")))</f>
        <v>Between 0.8-1.0</v>
      </c>
    </row>
    <row r="3701" spans="1:25" x14ac:dyDescent="0.3">
      <c r="A3701" t="s">
        <v>3756</v>
      </c>
      <c r="B3701" s="1">
        <v>46055.895138888889</v>
      </c>
      <c r="C3701" s="2">
        <v>46055</v>
      </c>
      <c r="D3701">
        <v>21</v>
      </c>
      <c r="E3701" t="s">
        <v>25</v>
      </c>
      <c r="F3701" t="s">
        <v>26</v>
      </c>
      <c r="G3701">
        <v>14.2</v>
      </c>
      <c r="H3701">
        <v>259.81</v>
      </c>
      <c r="I3701">
        <v>260.04000000000002</v>
      </c>
      <c r="J3701">
        <v>1.1000000000000001</v>
      </c>
      <c r="K3701">
        <v>8.5</v>
      </c>
      <c r="L3701">
        <v>8.9</v>
      </c>
      <c r="M3701">
        <v>76</v>
      </c>
      <c r="N3701" t="s">
        <v>27</v>
      </c>
      <c r="O3701">
        <v>0.69499999999999995</v>
      </c>
      <c r="P3701" t="s">
        <v>28</v>
      </c>
      <c r="Q3701" t="s">
        <v>29</v>
      </c>
      <c r="R3701">
        <v>4.71</v>
      </c>
      <c r="S3701">
        <v>27</v>
      </c>
      <c r="T3701">
        <v>0.23</v>
      </c>
      <c r="U3701">
        <v>0.4</v>
      </c>
      <c r="V3701" t="s">
        <v>486</v>
      </c>
      <c r="W3701" t="s">
        <v>45</v>
      </c>
      <c r="X3701">
        <v>1</v>
      </c>
      <c r="Y3701" t="str">
        <f>IF(tblRides[[#This Row],[supply_demand_ratio]]&lt;0.8,"Below 0.8",IF(tblRides[[#This Row],[supply_demand_ratio]]&lt;1,"Between 0.8-1.0",IF(tblRides[[#This Row],[supply_demand_ratio]]&lt;=1.2,"Between 1.0-1.2","Above 1.2")))</f>
        <v>Below 0.8</v>
      </c>
    </row>
    <row r="3702" spans="1:25" x14ac:dyDescent="0.3">
      <c r="A3702" t="s">
        <v>3757</v>
      </c>
      <c r="B3702" s="1">
        <v>46055.92083333333</v>
      </c>
      <c r="C3702" s="2">
        <v>46055</v>
      </c>
      <c r="D3702">
        <v>22</v>
      </c>
      <c r="E3702" t="s">
        <v>25</v>
      </c>
      <c r="F3702" t="s">
        <v>26</v>
      </c>
      <c r="G3702">
        <v>5.3</v>
      </c>
      <c r="H3702">
        <v>129.16999999999999</v>
      </c>
      <c r="J3702">
        <v>1</v>
      </c>
      <c r="K3702">
        <v>3.4</v>
      </c>
      <c r="L3702">
        <v>2.8</v>
      </c>
      <c r="M3702">
        <v>134</v>
      </c>
      <c r="N3702" t="s">
        <v>41</v>
      </c>
      <c r="O3702">
        <v>1.343</v>
      </c>
      <c r="P3702" t="s">
        <v>37</v>
      </c>
      <c r="Q3702" t="s">
        <v>38</v>
      </c>
      <c r="R3702">
        <v>4.67</v>
      </c>
      <c r="S3702">
        <v>1</v>
      </c>
      <c r="U3702">
        <v>-0.6</v>
      </c>
      <c r="V3702" t="s">
        <v>486</v>
      </c>
      <c r="W3702" t="s">
        <v>31</v>
      </c>
      <c r="X3702">
        <v>0</v>
      </c>
      <c r="Y3702" t="str">
        <f>IF(tblRides[[#This Row],[supply_demand_ratio]]&lt;0.8,"Below 0.8",IF(tblRides[[#This Row],[supply_demand_ratio]]&lt;1,"Between 0.8-1.0",IF(tblRides[[#This Row],[supply_demand_ratio]]&lt;=1.2,"Between 1.0-1.2","Above 1.2")))</f>
        <v>Above 1.2</v>
      </c>
    </row>
    <row r="3703" spans="1:25" x14ac:dyDescent="0.3">
      <c r="A3703" t="s">
        <v>3758</v>
      </c>
      <c r="B3703" s="1">
        <v>46055.939583333333</v>
      </c>
      <c r="C3703" s="2">
        <v>46055</v>
      </c>
      <c r="D3703">
        <v>22</v>
      </c>
      <c r="E3703" t="s">
        <v>33</v>
      </c>
      <c r="F3703" t="s">
        <v>26</v>
      </c>
      <c r="G3703">
        <v>11.8</v>
      </c>
      <c r="H3703">
        <v>191.22</v>
      </c>
      <c r="I3703">
        <v>198.14</v>
      </c>
      <c r="J3703">
        <v>1</v>
      </c>
      <c r="K3703">
        <v>4.5</v>
      </c>
      <c r="L3703">
        <v>2.2999999999999998</v>
      </c>
      <c r="M3703">
        <v>83</v>
      </c>
      <c r="N3703" t="s">
        <v>41</v>
      </c>
      <c r="O3703">
        <v>1.3220000000000001</v>
      </c>
      <c r="P3703" t="s">
        <v>28</v>
      </c>
      <c r="Q3703" t="s">
        <v>29</v>
      </c>
      <c r="R3703">
        <v>4.84</v>
      </c>
      <c r="S3703">
        <v>2</v>
      </c>
      <c r="T3703">
        <v>6.92</v>
      </c>
      <c r="U3703">
        <v>-2.2000000000000002</v>
      </c>
      <c r="V3703" t="s">
        <v>486</v>
      </c>
      <c r="W3703" t="s">
        <v>31</v>
      </c>
      <c r="X3703">
        <v>1</v>
      </c>
      <c r="Y3703" t="str">
        <f>IF(tblRides[[#This Row],[supply_demand_ratio]]&lt;0.8,"Below 0.8",IF(tblRides[[#This Row],[supply_demand_ratio]]&lt;1,"Between 0.8-1.0",IF(tblRides[[#This Row],[supply_demand_ratio]]&lt;=1.2,"Between 1.0-1.2","Above 1.2")))</f>
        <v>Above 1.2</v>
      </c>
    </row>
    <row r="3704" spans="1:25" x14ac:dyDescent="0.3">
      <c r="A3704" t="s">
        <v>3759</v>
      </c>
      <c r="B3704" s="1">
        <v>46055.949305555558</v>
      </c>
      <c r="C3704" s="2">
        <v>46055</v>
      </c>
      <c r="D3704">
        <v>22</v>
      </c>
      <c r="E3704" t="s">
        <v>25</v>
      </c>
      <c r="F3704" t="s">
        <v>26</v>
      </c>
      <c r="G3704">
        <v>2.9</v>
      </c>
      <c r="H3704">
        <v>81.11</v>
      </c>
      <c r="I3704">
        <v>81.08</v>
      </c>
      <c r="J3704">
        <v>1</v>
      </c>
      <c r="K3704">
        <v>2</v>
      </c>
      <c r="L3704">
        <v>8.3000000000000007</v>
      </c>
      <c r="M3704">
        <v>122</v>
      </c>
      <c r="N3704" t="s">
        <v>27</v>
      </c>
      <c r="O3704">
        <v>0.97199999999999998</v>
      </c>
      <c r="P3704" t="s">
        <v>28</v>
      </c>
      <c r="Q3704" t="s">
        <v>29</v>
      </c>
      <c r="R3704">
        <v>4.59</v>
      </c>
      <c r="S3704">
        <v>1</v>
      </c>
      <c r="T3704">
        <v>-0.03</v>
      </c>
      <c r="U3704">
        <v>6.3</v>
      </c>
      <c r="V3704" t="s">
        <v>486</v>
      </c>
      <c r="W3704" t="s">
        <v>31</v>
      </c>
      <c r="X3704">
        <v>1</v>
      </c>
      <c r="Y3704" t="str">
        <f>IF(tblRides[[#This Row],[supply_demand_ratio]]&lt;0.8,"Below 0.8",IF(tblRides[[#This Row],[supply_demand_ratio]]&lt;1,"Between 0.8-1.0",IF(tblRides[[#This Row],[supply_demand_ratio]]&lt;=1.2,"Between 1.0-1.2","Above 1.2")))</f>
        <v>Between 0.8-1.0</v>
      </c>
    </row>
    <row r="3705" spans="1:25" x14ac:dyDescent="0.3">
      <c r="A3705" t="s">
        <v>3760</v>
      </c>
      <c r="B3705" s="1">
        <v>46055.963194444441</v>
      </c>
      <c r="C3705" s="2">
        <v>46055</v>
      </c>
      <c r="D3705">
        <v>23</v>
      </c>
      <c r="E3705" t="s">
        <v>43</v>
      </c>
      <c r="F3705" t="s">
        <v>34</v>
      </c>
      <c r="G3705">
        <v>5.2</v>
      </c>
      <c r="H3705">
        <v>103.21</v>
      </c>
      <c r="I3705">
        <v>100.06</v>
      </c>
      <c r="J3705">
        <v>1</v>
      </c>
      <c r="K3705">
        <v>4.5999999999999996</v>
      </c>
      <c r="L3705">
        <v>1.8</v>
      </c>
      <c r="M3705">
        <v>75</v>
      </c>
      <c r="N3705" t="s">
        <v>41</v>
      </c>
      <c r="O3705">
        <v>1.7430000000000001</v>
      </c>
      <c r="P3705" t="s">
        <v>28</v>
      </c>
      <c r="Q3705" t="s">
        <v>29</v>
      </c>
      <c r="R3705">
        <v>4.38</v>
      </c>
      <c r="S3705">
        <v>0</v>
      </c>
      <c r="T3705">
        <v>-3.15</v>
      </c>
      <c r="U3705">
        <v>-2.8</v>
      </c>
      <c r="V3705" t="s">
        <v>486</v>
      </c>
      <c r="W3705" t="s">
        <v>31</v>
      </c>
      <c r="X3705">
        <v>1</v>
      </c>
      <c r="Y3705" t="str">
        <f>IF(tblRides[[#This Row],[supply_demand_ratio]]&lt;0.8,"Below 0.8",IF(tblRides[[#This Row],[supply_demand_ratio]]&lt;1,"Between 0.8-1.0",IF(tblRides[[#This Row],[supply_demand_ratio]]&lt;=1.2,"Between 1.0-1.2","Above 1.2")))</f>
        <v>Above 1.2</v>
      </c>
    </row>
    <row r="3706" spans="1:25" x14ac:dyDescent="0.3">
      <c r="A3706" t="s">
        <v>3761</v>
      </c>
      <c r="B3706" s="1">
        <v>46055.970138888886</v>
      </c>
      <c r="C3706" s="2">
        <v>46055</v>
      </c>
      <c r="D3706">
        <v>23</v>
      </c>
      <c r="E3706" t="s">
        <v>43</v>
      </c>
      <c r="F3706" t="s">
        <v>34</v>
      </c>
      <c r="G3706">
        <v>5</v>
      </c>
      <c r="H3706">
        <v>117.74</v>
      </c>
      <c r="I3706">
        <v>114.22</v>
      </c>
      <c r="J3706">
        <v>1</v>
      </c>
      <c r="K3706">
        <v>2</v>
      </c>
      <c r="L3706">
        <v>1</v>
      </c>
      <c r="M3706">
        <v>70</v>
      </c>
      <c r="N3706" t="s">
        <v>41</v>
      </c>
      <c r="O3706">
        <v>2.2000000000000002</v>
      </c>
      <c r="P3706" t="s">
        <v>28</v>
      </c>
      <c r="Q3706" t="s">
        <v>29</v>
      </c>
      <c r="R3706">
        <v>4.7</v>
      </c>
      <c r="S3706">
        <v>0</v>
      </c>
      <c r="T3706">
        <v>-3.52</v>
      </c>
      <c r="U3706">
        <v>-1</v>
      </c>
      <c r="V3706" t="s">
        <v>486</v>
      </c>
      <c r="W3706" t="s">
        <v>31</v>
      </c>
      <c r="X3706">
        <v>1</v>
      </c>
      <c r="Y3706" t="str">
        <f>IF(tblRides[[#This Row],[supply_demand_ratio]]&lt;0.8,"Below 0.8",IF(tblRides[[#This Row],[supply_demand_ratio]]&lt;1,"Between 0.8-1.0",IF(tblRides[[#This Row],[supply_demand_ratio]]&lt;=1.2,"Between 1.0-1.2","Above 1.2")))</f>
        <v>Above 1.2</v>
      </c>
    </row>
    <row r="3707" spans="1:25" x14ac:dyDescent="0.3">
      <c r="A3707" t="s">
        <v>3762</v>
      </c>
      <c r="B3707" s="1">
        <v>46055.974999999999</v>
      </c>
      <c r="C3707" s="2">
        <v>46055</v>
      </c>
      <c r="D3707">
        <v>23</v>
      </c>
      <c r="E3707" t="s">
        <v>43</v>
      </c>
      <c r="F3707" t="s">
        <v>26</v>
      </c>
      <c r="G3707">
        <v>5.3</v>
      </c>
      <c r="H3707">
        <v>124.55</v>
      </c>
      <c r="I3707">
        <v>130.47999999999999</v>
      </c>
      <c r="J3707">
        <v>1</v>
      </c>
      <c r="K3707">
        <v>2</v>
      </c>
      <c r="L3707">
        <v>3.5</v>
      </c>
      <c r="M3707">
        <v>69</v>
      </c>
      <c r="N3707" t="s">
        <v>41</v>
      </c>
      <c r="O3707">
        <v>1.2549999999999999</v>
      </c>
      <c r="P3707" t="s">
        <v>28</v>
      </c>
      <c r="Q3707" t="s">
        <v>29</v>
      </c>
      <c r="R3707">
        <v>4.9000000000000004</v>
      </c>
      <c r="S3707">
        <v>20</v>
      </c>
      <c r="T3707">
        <v>5.93</v>
      </c>
      <c r="U3707">
        <v>1.5</v>
      </c>
      <c r="V3707" t="s">
        <v>486</v>
      </c>
      <c r="W3707" t="s">
        <v>31</v>
      </c>
      <c r="X3707">
        <v>1</v>
      </c>
      <c r="Y3707" t="str">
        <f>IF(tblRides[[#This Row],[supply_demand_ratio]]&lt;0.8,"Below 0.8",IF(tblRides[[#This Row],[supply_demand_ratio]]&lt;1,"Between 0.8-1.0",IF(tblRides[[#This Row],[supply_demand_ratio]]&lt;=1.2,"Between 1.0-1.2","Above 1.2")))</f>
        <v>Above 1.2</v>
      </c>
    </row>
    <row r="3708" spans="1:25" x14ac:dyDescent="0.3">
      <c r="A3708" t="s">
        <v>3763</v>
      </c>
      <c r="B3708" s="1">
        <v>46055.977777777778</v>
      </c>
      <c r="C3708" s="2">
        <v>46055</v>
      </c>
      <c r="D3708">
        <v>23</v>
      </c>
      <c r="E3708" t="s">
        <v>25</v>
      </c>
      <c r="F3708" t="s">
        <v>26</v>
      </c>
      <c r="G3708">
        <v>2.9</v>
      </c>
      <c r="H3708">
        <v>86.09</v>
      </c>
      <c r="J3708">
        <v>1</v>
      </c>
      <c r="K3708">
        <v>7</v>
      </c>
      <c r="L3708">
        <v>4.8</v>
      </c>
      <c r="M3708">
        <v>133</v>
      </c>
      <c r="N3708" t="s">
        <v>27</v>
      </c>
      <c r="O3708">
        <v>1.149</v>
      </c>
      <c r="P3708" t="s">
        <v>58</v>
      </c>
      <c r="Q3708" t="s">
        <v>108</v>
      </c>
      <c r="R3708">
        <v>4.82</v>
      </c>
      <c r="S3708">
        <v>6</v>
      </c>
      <c r="U3708">
        <v>-2.2000000000000002</v>
      </c>
      <c r="V3708" t="s">
        <v>486</v>
      </c>
      <c r="W3708" t="s">
        <v>45</v>
      </c>
      <c r="X3708">
        <v>0</v>
      </c>
      <c r="Y3708" t="str">
        <f>IF(tblRides[[#This Row],[supply_demand_ratio]]&lt;0.8,"Below 0.8",IF(tblRides[[#This Row],[supply_demand_ratio]]&lt;1,"Between 0.8-1.0",IF(tblRides[[#This Row],[supply_demand_ratio]]&lt;=1.2,"Between 1.0-1.2","Above 1.2")))</f>
        <v>Between 1.0-1.2</v>
      </c>
    </row>
    <row r="3709" spans="1:25" x14ac:dyDescent="0.3">
      <c r="A3709" t="s">
        <v>3764</v>
      </c>
      <c r="B3709" s="1">
        <v>46055.980555555558</v>
      </c>
      <c r="C3709" s="2">
        <v>46055</v>
      </c>
      <c r="D3709">
        <v>23</v>
      </c>
      <c r="E3709" t="s">
        <v>25</v>
      </c>
      <c r="F3709" t="s">
        <v>34</v>
      </c>
      <c r="G3709">
        <v>4.8</v>
      </c>
      <c r="H3709">
        <v>106.29</v>
      </c>
      <c r="J3709">
        <v>1</v>
      </c>
      <c r="K3709">
        <v>7.3</v>
      </c>
      <c r="L3709">
        <v>13.5</v>
      </c>
      <c r="M3709">
        <v>106</v>
      </c>
      <c r="N3709" t="s">
        <v>27</v>
      </c>
      <c r="O3709">
        <v>0.93700000000000006</v>
      </c>
      <c r="P3709" t="s">
        <v>58</v>
      </c>
      <c r="Q3709" t="s">
        <v>108</v>
      </c>
      <c r="R3709">
        <v>4.88</v>
      </c>
      <c r="S3709">
        <v>0</v>
      </c>
      <c r="U3709">
        <v>6.2</v>
      </c>
      <c r="V3709" t="s">
        <v>486</v>
      </c>
      <c r="W3709" t="s">
        <v>45</v>
      </c>
      <c r="X3709">
        <v>0</v>
      </c>
      <c r="Y3709" t="str">
        <f>IF(tblRides[[#This Row],[supply_demand_ratio]]&lt;0.8,"Below 0.8",IF(tblRides[[#This Row],[supply_demand_ratio]]&lt;1,"Between 0.8-1.0",IF(tblRides[[#This Row],[supply_demand_ratio]]&lt;=1.2,"Between 1.0-1.2","Above 1.2")))</f>
        <v>Between 0.8-1.0</v>
      </c>
    </row>
    <row r="3710" spans="1:25" x14ac:dyDescent="0.3">
      <c r="A3710" t="s">
        <v>3765</v>
      </c>
      <c r="B3710" s="1">
        <v>46055.98333333333</v>
      </c>
      <c r="C3710" s="2">
        <v>46055</v>
      </c>
      <c r="D3710">
        <v>23</v>
      </c>
      <c r="E3710" t="s">
        <v>25</v>
      </c>
      <c r="F3710" t="s">
        <v>26</v>
      </c>
      <c r="G3710">
        <v>6.3</v>
      </c>
      <c r="H3710">
        <v>122.27</v>
      </c>
      <c r="I3710">
        <v>130.41999999999999</v>
      </c>
      <c r="J3710">
        <v>1</v>
      </c>
      <c r="K3710">
        <v>2.2000000000000002</v>
      </c>
      <c r="L3710">
        <v>1</v>
      </c>
      <c r="M3710">
        <v>108</v>
      </c>
      <c r="N3710" t="s">
        <v>27</v>
      </c>
      <c r="O3710">
        <v>1.0009999999999999</v>
      </c>
      <c r="P3710" t="s">
        <v>28</v>
      </c>
      <c r="Q3710" t="s">
        <v>29</v>
      </c>
      <c r="R3710">
        <v>4.6399999999999997</v>
      </c>
      <c r="S3710">
        <v>10</v>
      </c>
      <c r="T3710">
        <v>8.15</v>
      </c>
      <c r="U3710">
        <v>-1.2</v>
      </c>
      <c r="V3710" t="s">
        <v>486</v>
      </c>
      <c r="W3710" t="s">
        <v>31</v>
      </c>
      <c r="X3710">
        <v>1</v>
      </c>
      <c r="Y3710" t="str">
        <f>IF(tblRides[[#This Row],[supply_demand_ratio]]&lt;0.8,"Below 0.8",IF(tblRides[[#This Row],[supply_demand_ratio]]&lt;1,"Between 0.8-1.0",IF(tblRides[[#This Row],[supply_demand_ratio]]&lt;=1.2,"Between 1.0-1.2","Above 1.2")))</f>
        <v>Between 1.0-1.2</v>
      </c>
    </row>
    <row r="3711" spans="1:25" x14ac:dyDescent="0.3">
      <c r="A3711" t="s">
        <v>3766</v>
      </c>
      <c r="B3711" s="1">
        <v>46055.991666666669</v>
      </c>
      <c r="C3711" s="2">
        <v>46055</v>
      </c>
      <c r="D3711">
        <v>23</v>
      </c>
      <c r="E3711" t="s">
        <v>43</v>
      </c>
      <c r="F3711" t="s">
        <v>26</v>
      </c>
      <c r="G3711">
        <v>1.4</v>
      </c>
      <c r="H3711">
        <v>57.55</v>
      </c>
      <c r="I3711">
        <v>51.34</v>
      </c>
      <c r="J3711">
        <v>1</v>
      </c>
      <c r="K3711">
        <v>7.9</v>
      </c>
      <c r="L3711">
        <v>9.3000000000000007</v>
      </c>
      <c r="M3711">
        <v>68</v>
      </c>
      <c r="N3711" t="s">
        <v>41</v>
      </c>
      <c r="O3711">
        <v>1.464</v>
      </c>
      <c r="P3711" t="s">
        <v>28</v>
      </c>
      <c r="Q3711" t="s">
        <v>29</v>
      </c>
      <c r="R3711">
        <v>4.8099999999999996</v>
      </c>
      <c r="S3711">
        <v>5</v>
      </c>
      <c r="T3711">
        <v>-6.21</v>
      </c>
      <c r="U3711">
        <v>1.4</v>
      </c>
      <c r="V3711" t="s">
        <v>486</v>
      </c>
      <c r="W3711" t="s">
        <v>45</v>
      </c>
      <c r="X3711">
        <v>1</v>
      </c>
      <c r="Y3711" t="str">
        <f>IF(tblRides[[#This Row],[supply_demand_ratio]]&lt;0.8,"Below 0.8",IF(tblRides[[#This Row],[supply_demand_ratio]]&lt;1,"Between 0.8-1.0",IF(tblRides[[#This Row],[supply_demand_ratio]]&lt;=1.2,"Between 1.0-1.2","Above 1.2")))</f>
        <v>Above 1.2</v>
      </c>
    </row>
    <row r="3712" spans="1:25" x14ac:dyDescent="0.3">
      <c r="A3712" t="s">
        <v>3767</v>
      </c>
      <c r="B3712" s="1">
        <v>46055.994444444441</v>
      </c>
      <c r="C3712" s="2">
        <v>46055</v>
      </c>
      <c r="D3712">
        <v>23</v>
      </c>
      <c r="E3712" t="s">
        <v>36</v>
      </c>
      <c r="F3712" t="s">
        <v>26</v>
      </c>
      <c r="G3712">
        <v>4.2</v>
      </c>
      <c r="H3712">
        <v>109.56</v>
      </c>
      <c r="I3712">
        <v>105.6</v>
      </c>
      <c r="J3712">
        <v>1.1000000000000001</v>
      </c>
      <c r="K3712">
        <v>5.8</v>
      </c>
      <c r="L3712">
        <v>9.4</v>
      </c>
      <c r="M3712">
        <v>110</v>
      </c>
      <c r="N3712" t="s">
        <v>27</v>
      </c>
      <c r="O3712">
        <v>1.1100000000000001</v>
      </c>
      <c r="P3712" t="s">
        <v>28</v>
      </c>
      <c r="Q3712" t="s">
        <v>29</v>
      </c>
      <c r="R3712">
        <v>5</v>
      </c>
      <c r="S3712">
        <v>82</v>
      </c>
      <c r="T3712">
        <v>-3.96</v>
      </c>
      <c r="U3712">
        <v>3.6</v>
      </c>
      <c r="V3712" t="s">
        <v>486</v>
      </c>
      <c r="W3712" t="s">
        <v>45</v>
      </c>
      <c r="X3712">
        <v>1</v>
      </c>
      <c r="Y3712" t="str">
        <f>IF(tblRides[[#This Row],[supply_demand_ratio]]&lt;0.8,"Below 0.8",IF(tblRides[[#This Row],[supply_demand_ratio]]&lt;1,"Between 0.8-1.0",IF(tblRides[[#This Row],[supply_demand_ratio]]&lt;=1.2,"Between 1.0-1.2","Above 1.2")))</f>
        <v>Between 1.0-1.2</v>
      </c>
    </row>
    <row r="3713" spans="1:25" x14ac:dyDescent="0.3">
      <c r="A3713" t="s">
        <v>3768</v>
      </c>
      <c r="B3713" s="1">
        <v>46055.99722222222</v>
      </c>
      <c r="C3713" s="2">
        <v>46055</v>
      </c>
      <c r="D3713">
        <v>23</v>
      </c>
      <c r="E3713" t="s">
        <v>25</v>
      </c>
      <c r="F3713" t="s">
        <v>26</v>
      </c>
      <c r="G3713">
        <v>8.8000000000000007</v>
      </c>
      <c r="H3713">
        <v>207.43</v>
      </c>
      <c r="J3713">
        <v>1.2</v>
      </c>
      <c r="K3713">
        <v>6.6</v>
      </c>
      <c r="L3713">
        <v>3.9</v>
      </c>
      <c r="M3713">
        <v>119</v>
      </c>
      <c r="N3713" t="s">
        <v>27</v>
      </c>
      <c r="O3713">
        <v>0.84</v>
      </c>
      <c r="P3713" t="s">
        <v>58</v>
      </c>
      <c r="Q3713" t="s">
        <v>59</v>
      </c>
      <c r="R3713">
        <v>4.49</v>
      </c>
      <c r="S3713">
        <v>4</v>
      </c>
      <c r="U3713">
        <v>-2.7</v>
      </c>
      <c r="V3713" t="s">
        <v>486</v>
      </c>
      <c r="W3713" t="s">
        <v>45</v>
      </c>
      <c r="X3713">
        <v>0</v>
      </c>
      <c r="Y3713" t="str">
        <f>IF(tblRides[[#This Row],[supply_demand_ratio]]&lt;0.8,"Below 0.8",IF(tblRides[[#This Row],[supply_demand_ratio]]&lt;1,"Between 0.8-1.0",IF(tblRides[[#This Row],[supply_demand_ratio]]&lt;=1.2,"Between 1.0-1.2","Above 1.2")))</f>
        <v>Between 0.8-1.0</v>
      </c>
    </row>
    <row r="3714" spans="1:25" x14ac:dyDescent="0.3">
      <c r="A3714" t="s">
        <v>3769</v>
      </c>
      <c r="B3714" s="1">
        <v>46056.001388888886</v>
      </c>
      <c r="C3714" s="2">
        <v>46056</v>
      </c>
      <c r="D3714">
        <v>0</v>
      </c>
      <c r="E3714" t="s">
        <v>36</v>
      </c>
      <c r="F3714" t="s">
        <v>34</v>
      </c>
      <c r="G3714">
        <v>3.7</v>
      </c>
      <c r="H3714">
        <v>109.28</v>
      </c>
      <c r="I3714">
        <v>101.13</v>
      </c>
      <c r="J3714">
        <v>1.1000000000000001</v>
      </c>
      <c r="K3714">
        <v>2</v>
      </c>
      <c r="L3714">
        <v>1</v>
      </c>
      <c r="M3714">
        <v>129</v>
      </c>
      <c r="N3714" t="s">
        <v>41</v>
      </c>
      <c r="O3714">
        <v>1.774</v>
      </c>
      <c r="P3714" t="s">
        <v>28</v>
      </c>
      <c r="Q3714" t="s">
        <v>29</v>
      </c>
      <c r="R3714">
        <v>4.82</v>
      </c>
      <c r="S3714">
        <v>0</v>
      </c>
      <c r="T3714">
        <v>-8.15</v>
      </c>
      <c r="U3714">
        <v>-1</v>
      </c>
      <c r="V3714" t="s">
        <v>587</v>
      </c>
      <c r="W3714" t="s">
        <v>31</v>
      </c>
      <c r="X3714">
        <v>1</v>
      </c>
      <c r="Y3714" t="str">
        <f>IF(tblRides[[#This Row],[supply_demand_ratio]]&lt;0.8,"Below 0.8",IF(tblRides[[#This Row],[supply_demand_ratio]]&lt;1,"Between 0.8-1.0",IF(tblRides[[#This Row],[supply_demand_ratio]]&lt;=1.2,"Between 1.0-1.2","Above 1.2")))</f>
        <v>Above 1.2</v>
      </c>
    </row>
    <row r="3715" spans="1:25" x14ac:dyDescent="0.3">
      <c r="A3715" t="s">
        <v>3770</v>
      </c>
      <c r="B3715" s="1">
        <v>46056.004861111112</v>
      </c>
      <c r="C3715" s="2">
        <v>46056</v>
      </c>
      <c r="D3715">
        <v>0</v>
      </c>
      <c r="E3715" t="s">
        <v>36</v>
      </c>
      <c r="F3715" t="s">
        <v>26</v>
      </c>
      <c r="G3715">
        <v>7.3</v>
      </c>
      <c r="H3715">
        <v>164.67</v>
      </c>
      <c r="I3715">
        <v>167.34</v>
      </c>
      <c r="J3715">
        <v>1</v>
      </c>
      <c r="K3715">
        <v>8</v>
      </c>
      <c r="L3715">
        <v>9.1999999999999993</v>
      </c>
      <c r="M3715">
        <v>128</v>
      </c>
      <c r="N3715" t="s">
        <v>41</v>
      </c>
      <c r="O3715">
        <v>1.887</v>
      </c>
      <c r="P3715" t="s">
        <v>28</v>
      </c>
      <c r="Q3715" t="s">
        <v>29</v>
      </c>
      <c r="R3715">
        <v>4.6500000000000004</v>
      </c>
      <c r="S3715">
        <v>17</v>
      </c>
      <c r="T3715">
        <v>2.67</v>
      </c>
      <c r="U3715">
        <v>1.2</v>
      </c>
      <c r="V3715" t="s">
        <v>587</v>
      </c>
      <c r="W3715" t="s">
        <v>45</v>
      </c>
      <c r="X3715">
        <v>1</v>
      </c>
      <c r="Y3715" t="str">
        <f>IF(tblRides[[#This Row],[supply_demand_ratio]]&lt;0.8,"Below 0.8",IF(tblRides[[#This Row],[supply_demand_ratio]]&lt;1,"Between 0.8-1.0",IF(tblRides[[#This Row],[supply_demand_ratio]]&lt;=1.2,"Between 1.0-1.2","Above 1.2")))</f>
        <v>Above 1.2</v>
      </c>
    </row>
    <row r="3716" spans="1:25" x14ac:dyDescent="0.3">
      <c r="A3716" t="s">
        <v>3771</v>
      </c>
      <c r="B3716" s="1">
        <v>46056.006249999999</v>
      </c>
      <c r="C3716" s="2">
        <v>46056</v>
      </c>
      <c r="D3716">
        <v>0</v>
      </c>
      <c r="E3716" t="s">
        <v>25</v>
      </c>
      <c r="F3716" t="s">
        <v>26</v>
      </c>
      <c r="G3716">
        <v>3.5</v>
      </c>
      <c r="H3716">
        <v>99.81</v>
      </c>
      <c r="I3716">
        <v>95.72</v>
      </c>
      <c r="J3716">
        <v>1</v>
      </c>
      <c r="K3716">
        <v>5.7</v>
      </c>
      <c r="L3716">
        <v>4.5</v>
      </c>
      <c r="M3716">
        <v>116</v>
      </c>
      <c r="N3716" t="s">
        <v>41</v>
      </c>
      <c r="O3716">
        <v>1.21</v>
      </c>
      <c r="P3716" t="s">
        <v>28</v>
      </c>
      <c r="Q3716" t="s">
        <v>29</v>
      </c>
      <c r="R3716">
        <v>4.9800000000000004</v>
      </c>
      <c r="S3716">
        <v>4</v>
      </c>
      <c r="T3716">
        <v>-4.09</v>
      </c>
      <c r="U3716">
        <v>-1.2</v>
      </c>
      <c r="V3716" t="s">
        <v>587</v>
      </c>
      <c r="W3716" t="s">
        <v>45</v>
      </c>
      <c r="X3716">
        <v>1</v>
      </c>
      <c r="Y3716" t="str">
        <f>IF(tblRides[[#This Row],[supply_demand_ratio]]&lt;0.8,"Below 0.8",IF(tblRides[[#This Row],[supply_demand_ratio]]&lt;1,"Between 0.8-1.0",IF(tblRides[[#This Row],[supply_demand_ratio]]&lt;=1.2,"Between 1.0-1.2","Above 1.2")))</f>
        <v>Above 1.2</v>
      </c>
    </row>
    <row r="3717" spans="1:25" x14ac:dyDescent="0.3">
      <c r="A3717" t="s">
        <v>3772</v>
      </c>
      <c r="B3717" s="1">
        <v>46056.03125</v>
      </c>
      <c r="C3717" s="2">
        <v>46056</v>
      </c>
      <c r="D3717">
        <v>0</v>
      </c>
      <c r="E3717" t="s">
        <v>25</v>
      </c>
      <c r="F3717" t="s">
        <v>26</v>
      </c>
      <c r="G3717">
        <v>6</v>
      </c>
      <c r="H3717">
        <v>127.54</v>
      </c>
      <c r="I3717">
        <v>124.45</v>
      </c>
      <c r="J3717">
        <v>1</v>
      </c>
      <c r="K3717">
        <v>2.6</v>
      </c>
      <c r="L3717">
        <v>4.7</v>
      </c>
      <c r="M3717">
        <v>132</v>
      </c>
      <c r="N3717" t="s">
        <v>27</v>
      </c>
      <c r="O3717">
        <v>1.131</v>
      </c>
      <c r="P3717" t="s">
        <v>28</v>
      </c>
      <c r="Q3717" t="s">
        <v>29</v>
      </c>
      <c r="R3717">
        <v>4.72</v>
      </c>
      <c r="S3717">
        <v>9</v>
      </c>
      <c r="T3717">
        <v>-3.09</v>
      </c>
      <c r="U3717">
        <v>2.1</v>
      </c>
      <c r="V3717" t="s">
        <v>587</v>
      </c>
      <c r="W3717" t="s">
        <v>31</v>
      </c>
      <c r="X3717">
        <v>1</v>
      </c>
      <c r="Y3717" t="str">
        <f>IF(tblRides[[#This Row],[supply_demand_ratio]]&lt;0.8,"Below 0.8",IF(tblRides[[#This Row],[supply_demand_ratio]]&lt;1,"Between 0.8-1.0",IF(tblRides[[#This Row],[supply_demand_ratio]]&lt;=1.2,"Between 1.0-1.2","Above 1.2")))</f>
        <v>Between 1.0-1.2</v>
      </c>
    </row>
    <row r="3718" spans="1:25" x14ac:dyDescent="0.3">
      <c r="A3718" t="s">
        <v>3773</v>
      </c>
      <c r="B3718" s="1">
        <v>46056.048611111109</v>
      </c>
      <c r="C3718" s="2">
        <v>46056</v>
      </c>
      <c r="D3718">
        <v>1</v>
      </c>
      <c r="E3718" t="s">
        <v>25</v>
      </c>
      <c r="F3718" t="s">
        <v>26</v>
      </c>
      <c r="G3718">
        <v>1</v>
      </c>
      <c r="H3718">
        <v>54.6</v>
      </c>
      <c r="I3718">
        <v>54.54</v>
      </c>
      <c r="J3718">
        <v>1</v>
      </c>
      <c r="K3718">
        <v>2</v>
      </c>
      <c r="L3718">
        <v>2.2000000000000002</v>
      </c>
      <c r="M3718">
        <v>110</v>
      </c>
      <c r="N3718" t="s">
        <v>41</v>
      </c>
      <c r="O3718">
        <v>1.0900000000000001</v>
      </c>
      <c r="P3718" t="s">
        <v>28</v>
      </c>
      <c r="Q3718" t="s">
        <v>29</v>
      </c>
      <c r="R3718">
        <v>4.67</v>
      </c>
      <c r="S3718">
        <v>4</v>
      </c>
      <c r="T3718">
        <v>-0.06</v>
      </c>
      <c r="U3718">
        <v>0.2</v>
      </c>
      <c r="V3718" t="s">
        <v>587</v>
      </c>
      <c r="W3718" t="s">
        <v>31</v>
      </c>
      <c r="X3718">
        <v>1</v>
      </c>
      <c r="Y3718" t="str">
        <f>IF(tblRides[[#This Row],[supply_demand_ratio]]&lt;0.8,"Below 0.8",IF(tblRides[[#This Row],[supply_demand_ratio]]&lt;1,"Between 0.8-1.0",IF(tblRides[[#This Row],[supply_demand_ratio]]&lt;=1.2,"Between 1.0-1.2","Above 1.2")))</f>
        <v>Between 1.0-1.2</v>
      </c>
    </row>
    <row r="3719" spans="1:25" x14ac:dyDescent="0.3">
      <c r="A3719" t="s">
        <v>3774</v>
      </c>
      <c r="B3719" s="1">
        <v>46056.075694444444</v>
      </c>
      <c r="C3719" s="2">
        <v>46056</v>
      </c>
      <c r="D3719">
        <v>1</v>
      </c>
      <c r="E3719" t="s">
        <v>25</v>
      </c>
      <c r="F3719" t="s">
        <v>34</v>
      </c>
      <c r="G3719">
        <v>8.6</v>
      </c>
      <c r="H3719">
        <v>229.68</v>
      </c>
      <c r="J3719">
        <v>1.2</v>
      </c>
      <c r="K3719">
        <v>2.7</v>
      </c>
      <c r="L3719">
        <v>3.9</v>
      </c>
      <c r="M3719">
        <v>110</v>
      </c>
      <c r="N3719" t="s">
        <v>27</v>
      </c>
      <c r="O3719">
        <v>0.85799999999999998</v>
      </c>
      <c r="P3719" t="s">
        <v>37</v>
      </c>
      <c r="Q3719" t="s">
        <v>103</v>
      </c>
      <c r="R3719">
        <v>4.4400000000000004</v>
      </c>
      <c r="S3719">
        <v>0</v>
      </c>
      <c r="U3719">
        <v>1.2</v>
      </c>
      <c r="V3719" t="s">
        <v>587</v>
      </c>
      <c r="W3719" t="s">
        <v>31</v>
      </c>
      <c r="X3719">
        <v>0</v>
      </c>
      <c r="Y3719" t="str">
        <f>IF(tblRides[[#This Row],[supply_demand_ratio]]&lt;0.8,"Below 0.8",IF(tblRides[[#This Row],[supply_demand_ratio]]&lt;1,"Between 0.8-1.0",IF(tblRides[[#This Row],[supply_demand_ratio]]&lt;=1.2,"Between 1.0-1.2","Above 1.2")))</f>
        <v>Between 0.8-1.0</v>
      </c>
    </row>
    <row r="3720" spans="1:25" x14ac:dyDescent="0.3">
      <c r="A3720" t="s">
        <v>3775</v>
      </c>
      <c r="B3720" s="1">
        <v>46056.081250000003</v>
      </c>
      <c r="C3720" s="2">
        <v>46056</v>
      </c>
      <c r="D3720">
        <v>1</v>
      </c>
      <c r="E3720" t="s">
        <v>33</v>
      </c>
      <c r="F3720" t="s">
        <v>34</v>
      </c>
      <c r="G3720">
        <v>4.3</v>
      </c>
      <c r="H3720">
        <v>119.21</v>
      </c>
      <c r="I3720">
        <v>125.53</v>
      </c>
      <c r="J3720">
        <v>1.1000000000000001</v>
      </c>
      <c r="K3720">
        <v>4.5</v>
      </c>
      <c r="L3720">
        <v>7.4</v>
      </c>
      <c r="M3720">
        <v>90</v>
      </c>
      <c r="N3720" t="s">
        <v>41</v>
      </c>
      <c r="O3720">
        <v>1.3959999999999999</v>
      </c>
      <c r="P3720" t="s">
        <v>28</v>
      </c>
      <c r="Q3720" t="s">
        <v>29</v>
      </c>
      <c r="R3720">
        <v>4.53</v>
      </c>
      <c r="S3720">
        <v>0</v>
      </c>
      <c r="T3720">
        <v>6.32</v>
      </c>
      <c r="U3720">
        <v>2.9</v>
      </c>
      <c r="V3720" t="s">
        <v>587</v>
      </c>
      <c r="W3720" t="s">
        <v>31</v>
      </c>
      <c r="X3720">
        <v>1</v>
      </c>
      <c r="Y3720" t="str">
        <f>IF(tblRides[[#This Row],[supply_demand_ratio]]&lt;0.8,"Below 0.8",IF(tblRides[[#This Row],[supply_demand_ratio]]&lt;1,"Between 0.8-1.0",IF(tblRides[[#This Row],[supply_demand_ratio]]&lt;=1.2,"Between 1.0-1.2","Above 1.2")))</f>
        <v>Above 1.2</v>
      </c>
    </row>
    <row r="3721" spans="1:25" x14ac:dyDescent="0.3">
      <c r="A3721" t="s">
        <v>3776</v>
      </c>
      <c r="B3721" s="1">
        <v>46056.082638888889</v>
      </c>
      <c r="C3721" s="2">
        <v>46056</v>
      </c>
      <c r="D3721">
        <v>1</v>
      </c>
      <c r="E3721" t="s">
        <v>25</v>
      </c>
      <c r="F3721" t="s">
        <v>34</v>
      </c>
      <c r="G3721">
        <v>11</v>
      </c>
      <c r="H3721">
        <v>216.9</v>
      </c>
      <c r="I3721">
        <v>220.05</v>
      </c>
      <c r="J3721">
        <v>1.1000000000000001</v>
      </c>
      <c r="K3721">
        <v>3.9</v>
      </c>
      <c r="L3721">
        <v>2.1</v>
      </c>
      <c r="M3721">
        <v>128</v>
      </c>
      <c r="N3721" t="s">
        <v>27</v>
      </c>
      <c r="O3721">
        <v>1.022</v>
      </c>
      <c r="P3721" t="s">
        <v>28</v>
      </c>
      <c r="Q3721" t="s">
        <v>29</v>
      </c>
      <c r="R3721">
        <v>4.6500000000000004</v>
      </c>
      <c r="S3721">
        <v>0</v>
      </c>
      <c r="T3721">
        <v>3.15</v>
      </c>
      <c r="U3721">
        <v>-1.8</v>
      </c>
      <c r="V3721" t="s">
        <v>587</v>
      </c>
      <c r="W3721" t="s">
        <v>31</v>
      </c>
      <c r="X3721">
        <v>1</v>
      </c>
      <c r="Y3721" t="str">
        <f>IF(tblRides[[#This Row],[supply_demand_ratio]]&lt;0.8,"Below 0.8",IF(tblRides[[#This Row],[supply_demand_ratio]]&lt;1,"Between 0.8-1.0",IF(tblRides[[#This Row],[supply_demand_ratio]]&lt;=1.2,"Between 1.0-1.2","Above 1.2")))</f>
        <v>Between 1.0-1.2</v>
      </c>
    </row>
    <row r="3722" spans="1:25" x14ac:dyDescent="0.3">
      <c r="A3722" t="s">
        <v>3777</v>
      </c>
      <c r="B3722" s="1">
        <v>46056.111111111109</v>
      </c>
      <c r="C3722" s="2">
        <v>46056</v>
      </c>
      <c r="D3722">
        <v>2</v>
      </c>
      <c r="E3722" t="s">
        <v>36</v>
      </c>
      <c r="F3722" t="s">
        <v>26</v>
      </c>
      <c r="G3722">
        <v>5.5</v>
      </c>
      <c r="H3722">
        <v>146.69999999999999</v>
      </c>
      <c r="J3722">
        <v>1.1000000000000001</v>
      </c>
      <c r="K3722">
        <v>7.3</v>
      </c>
      <c r="L3722">
        <v>8.1</v>
      </c>
      <c r="M3722">
        <v>112</v>
      </c>
      <c r="N3722" t="s">
        <v>41</v>
      </c>
      <c r="O3722">
        <v>1.429</v>
      </c>
      <c r="P3722" t="s">
        <v>58</v>
      </c>
      <c r="Q3722" t="s">
        <v>108</v>
      </c>
      <c r="R3722">
        <v>4.91</v>
      </c>
      <c r="S3722">
        <v>2</v>
      </c>
      <c r="U3722">
        <v>0.8</v>
      </c>
      <c r="V3722" t="s">
        <v>587</v>
      </c>
      <c r="W3722" t="s">
        <v>45</v>
      </c>
      <c r="X3722">
        <v>0</v>
      </c>
      <c r="Y3722" t="str">
        <f>IF(tblRides[[#This Row],[supply_demand_ratio]]&lt;0.8,"Below 0.8",IF(tblRides[[#This Row],[supply_demand_ratio]]&lt;1,"Between 0.8-1.0",IF(tblRides[[#This Row],[supply_demand_ratio]]&lt;=1.2,"Between 1.0-1.2","Above 1.2")))</f>
        <v>Above 1.2</v>
      </c>
    </row>
    <row r="3723" spans="1:25" x14ac:dyDescent="0.3">
      <c r="A3723" t="s">
        <v>3778</v>
      </c>
      <c r="B3723" s="1">
        <v>46056.12777777778</v>
      </c>
      <c r="C3723" s="2">
        <v>46056</v>
      </c>
      <c r="D3723">
        <v>3</v>
      </c>
      <c r="E3723" t="s">
        <v>33</v>
      </c>
      <c r="F3723" t="s">
        <v>26</v>
      </c>
      <c r="G3723">
        <v>4.5999999999999996</v>
      </c>
      <c r="H3723">
        <v>99.59</v>
      </c>
      <c r="J3723">
        <v>1</v>
      </c>
      <c r="K3723">
        <v>2</v>
      </c>
      <c r="L3723">
        <v>2.1</v>
      </c>
      <c r="M3723">
        <v>104</v>
      </c>
      <c r="N3723" t="s">
        <v>27</v>
      </c>
      <c r="O3723">
        <v>1.24</v>
      </c>
      <c r="P3723" t="s">
        <v>37</v>
      </c>
      <c r="Q3723" t="s">
        <v>38</v>
      </c>
      <c r="R3723">
        <v>5</v>
      </c>
      <c r="S3723">
        <v>48</v>
      </c>
      <c r="U3723">
        <v>0.1</v>
      </c>
      <c r="V3723" t="s">
        <v>587</v>
      </c>
      <c r="W3723" t="s">
        <v>31</v>
      </c>
      <c r="X3723">
        <v>0</v>
      </c>
      <c r="Y3723" t="str">
        <f>IF(tblRides[[#This Row],[supply_demand_ratio]]&lt;0.8,"Below 0.8",IF(tblRides[[#This Row],[supply_demand_ratio]]&lt;1,"Between 0.8-1.0",IF(tblRides[[#This Row],[supply_demand_ratio]]&lt;=1.2,"Between 1.0-1.2","Above 1.2")))</f>
        <v>Above 1.2</v>
      </c>
    </row>
    <row r="3724" spans="1:25" x14ac:dyDescent="0.3">
      <c r="A3724" t="s">
        <v>3779</v>
      </c>
      <c r="B3724" s="1">
        <v>46056.140277777777</v>
      </c>
      <c r="C3724" s="2">
        <v>46056</v>
      </c>
      <c r="D3724">
        <v>3</v>
      </c>
      <c r="E3724" t="s">
        <v>36</v>
      </c>
      <c r="F3724" t="s">
        <v>26</v>
      </c>
      <c r="G3724">
        <v>3.9</v>
      </c>
      <c r="H3724">
        <v>94.45</v>
      </c>
      <c r="I3724">
        <v>91.64</v>
      </c>
      <c r="J3724">
        <v>1</v>
      </c>
      <c r="K3724">
        <v>5</v>
      </c>
      <c r="L3724">
        <v>3.1</v>
      </c>
      <c r="M3724">
        <v>120</v>
      </c>
      <c r="N3724" t="s">
        <v>27</v>
      </c>
      <c r="O3724">
        <v>1.0840000000000001</v>
      </c>
      <c r="P3724" t="s">
        <v>28</v>
      </c>
      <c r="Q3724" t="s">
        <v>29</v>
      </c>
      <c r="R3724">
        <v>4.7</v>
      </c>
      <c r="S3724">
        <v>13</v>
      </c>
      <c r="T3724">
        <v>-2.81</v>
      </c>
      <c r="U3724">
        <v>-1.9</v>
      </c>
      <c r="V3724" t="s">
        <v>587</v>
      </c>
      <c r="W3724" t="s">
        <v>31</v>
      </c>
      <c r="X3724">
        <v>1</v>
      </c>
      <c r="Y3724" t="str">
        <f>IF(tblRides[[#This Row],[supply_demand_ratio]]&lt;0.8,"Below 0.8",IF(tblRides[[#This Row],[supply_demand_ratio]]&lt;1,"Between 0.8-1.0",IF(tblRides[[#This Row],[supply_demand_ratio]]&lt;=1.2,"Between 1.0-1.2","Above 1.2")))</f>
        <v>Between 1.0-1.2</v>
      </c>
    </row>
    <row r="3725" spans="1:25" x14ac:dyDescent="0.3">
      <c r="A3725" t="s">
        <v>3780</v>
      </c>
      <c r="B3725" s="1">
        <v>46056.150694444441</v>
      </c>
      <c r="C3725" s="2">
        <v>46056</v>
      </c>
      <c r="D3725">
        <v>3</v>
      </c>
      <c r="E3725" t="s">
        <v>36</v>
      </c>
      <c r="F3725" t="s">
        <v>26</v>
      </c>
      <c r="G3725">
        <v>4.3</v>
      </c>
      <c r="H3725">
        <v>103.47</v>
      </c>
      <c r="I3725">
        <v>110.41</v>
      </c>
      <c r="J3725">
        <v>1</v>
      </c>
      <c r="K3725">
        <v>6.4</v>
      </c>
      <c r="L3725">
        <v>9.6</v>
      </c>
      <c r="M3725">
        <v>131</v>
      </c>
      <c r="N3725" t="s">
        <v>41</v>
      </c>
      <c r="O3725">
        <v>1.5920000000000001</v>
      </c>
      <c r="P3725" t="s">
        <v>28</v>
      </c>
      <c r="Q3725" t="s">
        <v>29</v>
      </c>
      <c r="R3725">
        <v>4.6500000000000004</v>
      </c>
      <c r="S3725">
        <v>2</v>
      </c>
      <c r="T3725">
        <v>6.94</v>
      </c>
      <c r="U3725">
        <v>3.2</v>
      </c>
      <c r="V3725" t="s">
        <v>587</v>
      </c>
      <c r="W3725" t="s">
        <v>45</v>
      </c>
      <c r="X3725">
        <v>1</v>
      </c>
      <c r="Y3725" t="str">
        <f>IF(tblRides[[#This Row],[supply_demand_ratio]]&lt;0.8,"Below 0.8",IF(tblRides[[#This Row],[supply_demand_ratio]]&lt;1,"Between 0.8-1.0",IF(tblRides[[#This Row],[supply_demand_ratio]]&lt;=1.2,"Between 1.0-1.2","Above 1.2")))</f>
        <v>Above 1.2</v>
      </c>
    </row>
    <row r="3726" spans="1:25" x14ac:dyDescent="0.3">
      <c r="A3726" t="s">
        <v>3781</v>
      </c>
      <c r="B3726" s="1">
        <v>46056.186111111114</v>
      </c>
      <c r="C3726" s="2">
        <v>46056</v>
      </c>
      <c r="D3726">
        <v>4</v>
      </c>
      <c r="E3726" t="s">
        <v>33</v>
      </c>
      <c r="F3726" t="s">
        <v>34</v>
      </c>
      <c r="G3726">
        <v>4.2</v>
      </c>
      <c r="H3726">
        <v>98.39</v>
      </c>
      <c r="J3726">
        <v>1</v>
      </c>
      <c r="K3726">
        <v>2</v>
      </c>
      <c r="M3726">
        <v>106</v>
      </c>
      <c r="N3726" t="s">
        <v>41</v>
      </c>
      <c r="O3726">
        <v>1.403</v>
      </c>
      <c r="P3726" t="s">
        <v>82</v>
      </c>
      <c r="Q3726" t="s">
        <v>83</v>
      </c>
      <c r="R3726">
        <v>4.79</v>
      </c>
      <c r="S3726">
        <v>0</v>
      </c>
      <c r="V3726" t="s">
        <v>587</v>
      </c>
      <c r="W3726" t="s">
        <v>31</v>
      </c>
      <c r="X3726">
        <v>0</v>
      </c>
      <c r="Y3726" t="str">
        <f>IF(tblRides[[#This Row],[supply_demand_ratio]]&lt;0.8,"Below 0.8",IF(tblRides[[#This Row],[supply_demand_ratio]]&lt;1,"Between 0.8-1.0",IF(tblRides[[#This Row],[supply_demand_ratio]]&lt;=1.2,"Between 1.0-1.2","Above 1.2")))</f>
        <v>Above 1.2</v>
      </c>
    </row>
    <row r="3727" spans="1:25" x14ac:dyDescent="0.3">
      <c r="A3727" t="s">
        <v>3782</v>
      </c>
      <c r="B3727" s="1">
        <v>46056.198611111111</v>
      </c>
      <c r="C3727" s="2">
        <v>46056</v>
      </c>
      <c r="D3727">
        <v>4</v>
      </c>
      <c r="E3727" t="s">
        <v>62</v>
      </c>
      <c r="F3727" t="s">
        <v>26</v>
      </c>
      <c r="G3727">
        <v>3.4</v>
      </c>
      <c r="H3727">
        <v>80.45</v>
      </c>
      <c r="I3727">
        <v>80.16</v>
      </c>
      <c r="J3727">
        <v>1</v>
      </c>
      <c r="K3727">
        <v>5.5</v>
      </c>
      <c r="L3727">
        <v>2.2000000000000002</v>
      </c>
      <c r="M3727">
        <v>58</v>
      </c>
      <c r="N3727" t="s">
        <v>41</v>
      </c>
      <c r="O3727">
        <v>1.752</v>
      </c>
      <c r="P3727" t="s">
        <v>28</v>
      </c>
      <c r="Q3727" t="s">
        <v>29</v>
      </c>
      <c r="R3727">
        <v>4.76</v>
      </c>
      <c r="S3727">
        <v>2</v>
      </c>
      <c r="T3727">
        <v>-0.28999999999999998</v>
      </c>
      <c r="U3727">
        <v>-3.3</v>
      </c>
      <c r="V3727" t="s">
        <v>587</v>
      </c>
      <c r="W3727" t="s">
        <v>45</v>
      </c>
      <c r="X3727">
        <v>1</v>
      </c>
      <c r="Y3727" t="str">
        <f>IF(tblRides[[#This Row],[supply_demand_ratio]]&lt;0.8,"Below 0.8",IF(tblRides[[#This Row],[supply_demand_ratio]]&lt;1,"Between 0.8-1.0",IF(tblRides[[#This Row],[supply_demand_ratio]]&lt;=1.2,"Between 1.0-1.2","Above 1.2")))</f>
        <v>Above 1.2</v>
      </c>
    </row>
    <row r="3728" spans="1:25" x14ac:dyDescent="0.3">
      <c r="A3728" t="s">
        <v>3783</v>
      </c>
      <c r="B3728" s="1">
        <v>46056.207638888889</v>
      </c>
      <c r="C3728" s="2">
        <v>46056</v>
      </c>
      <c r="D3728">
        <v>4</v>
      </c>
      <c r="E3728" t="s">
        <v>62</v>
      </c>
      <c r="F3728" t="s">
        <v>26</v>
      </c>
      <c r="G3728">
        <v>3.7</v>
      </c>
      <c r="H3728">
        <v>84.56</v>
      </c>
      <c r="I3728">
        <v>82.29</v>
      </c>
      <c r="J3728">
        <v>1</v>
      </c>
      <c r="K3728">
        <v>4.2</v>
      </c>
      <c r="L3728">
        <v>7.1</v>
      </c>
      <c r="M3728">
        <v>68</v>
      </c>
      <c r="N3728" t="s">
        <v>41</v>
      </c>
      <c r="O3728">
        <v>1.9419999999999999</v>
      </c>
      <c r="P3728" t="s">
        <v>28</v>
      </c>
      <c r="Q3728" t="s">
        <v>29</v>
      </c>
      <c r="R3728">
        <v>4.6900000000000004</v>
      </c>
      <c r="S3728">
        <v>16</v>
      </c>
      <c r="T3728">
        <v>-2.27</v>
      </c>
      <c r="U3728">
        <v>2.9</v>
      </c>
      <c r="V3728" t="s">
        <v>587</v>
      </c>
      <c r="W3728" t="s">
        <v>31</v>
      </c>
      <c r="X3728">
        <v>1</v>
      </c>
      <c r="Y3728" t="str">
        <f>IF(tblRides[[#This Row],[supply_demand_ratio]]&lt;0.8,"Below 0.8",IF(tblRides[[#This Row],[supply_demand_ratio]]&lt;1,"Between 0.8-1.0",IF(tblRides[[#This Row],[supply_demand_ratio]]&lt;=1.2,"Between 1.0-1.2","Above 1.2")))</f>
        <v>Above 1.2</v>
      </c>
    </row>
    <row r="3729" spans="1:25" x14ac:dyDescent="0.3">
      <c r="A3729" t="s">
        <v>3784</v>
      </c>
      <c r="B3729" s="1">
        <v>46056.208333333336</v>
      </c>
      <c r="C3729" s="2">
        <v>46056</v>
      </c>
      <c r="D3729">
        <v>5</v>
      </c>
      <c r="E3729" t="s">
        <v>43</v>
      </c>
      <c r="F3729" t="s">
        <v>34</v>
      </c>
      <c r="G3729">
        <v>19.100000000000001</v>
      </c>
      <c r="H3729">
        <v>340.06</v>
      </c>
      <c r="I3729">
        <v>345.1</v>
      </c>
      <c r="J3729">
        <v>1</v>
      </c>
      <c r="K3729">
        <v>3.1</v>
      </c>
      <c r="L3729">
        <v>1</v>
      </c>
      <c r="M3729">
        <v>66</v>
      </c>
      <c r="N3729" t="s">
        <v>41</v>
      </c>
      <c r="O3729">
        <v>1.347</v>
      </c>
      <c r="P3729" t="s">
        <v>28</v>
      </c>
      <c r="Q3729" t="s">
        <v>29</v>
      </c>
      <c r="R3729">
        <v>4.72</v>
      </c>
      <c r="S3729">
        <v>0</v>
      </c>
      <c r="T3729">
        <v>5.04</v>
      </c>
      <c r="U3729">
        <v>-2.1</v>
      </c>
      <c r="V3729" t="s">
        <v>587</v>
      </c>
      <c r="W3729" t="s">
        <v>31</v>
      </c>
      <c r="X3729">
        <v>1</v>
      </c>
      <c r="Y3729" t="str">
        <f>IF(tblRides[[#This Row],[supply_demand_ratio]]&lt;0.8,"Below 0.8",IF(tblRides[[#This Row],[supply_demand_ratio]]&lt;1,"Between 0.8-1.0",IF(tblRides[[#This Row],[supply_demand_ratio]]&lt;=1.2,"Between 1.0-1.2","Above 1.2")))</f>
        <v>Above 1.2</v>
      </c>
    </row>
    <row r="3730" spans="1:25" x14ac:dyDescent="0.3">
      <c r="A3730" t="s">
        <v>3785</v>
      </c>
      <c r="B3730" s="1">
        <v>46056.208333333336</v>
      </c>
      <c r="C3730" s="2">
        <v>46056</v>
      </c>
      <c r="D3730">
        <v>5</v>
      </c>
      <c r="E3730" t="s">
        <v>25</v>
      </c>
      <c r="F3730" t="s">
        <v>26</v>
      </c>
      <c r="G3730">
        <v>5.6</v>
      </c>
      <c r="H3730">
        <v>139.07</v>
      </c>
      <c r="I3730">
        <v>141.4</v>
      </c>
      <c r="J3730">
        <v>1</v>
      </c>
      <c r="K3730">
        <v>2</v>
      </c>
      <c r="L3730">
        <v>8</v>
      </c>
      <c r="M3730">
        <v>137</v>
      </c>
      <c r="N3730" t="s">
        <v>27</v>
      </c>
      <c r="O3730">
        <v>1.093</v>
      </c>
      <c r="P3730" t="s">
        <v>28</v>
      </c>
      <c r="Q3730" t="s">
        <v>29</v>
      </c>
      <c r="R3730">
        <v>4.78</v>
      </c>
      <c r="S3730">
        <v>7</v>
      </c>
      <c r="T3730">
        <v>2.33</v>
      </c>
      <c r="U3730">
        <v>6</v>
      </c>
      <c r="V3730" t="s">
        <v>587</v>
      </c>
      <c r="W3730" t="s">
        <v>31</v>
      </c>
      <c r="X3730">
        <v>1</v>
      </c>
      <c r="Y3730" t="str">
        <f>IF(tblRides[[#This Row],[supply_demand_ratio]]&lt;0.8,"Below 0.8",IF(tblRides[[#This Row],[supply_demand_ratio]]&lt;1,"Between 0.8-1.0",IF(tblRides[[#This Row],[supply_demand_ratio]]&lt;=1.2,"Between 1.0-1.2","Above 1.2")))</f>
        <v>Between 1.0-1.2</v>
      </c>
    </row>
    <row r="3731" spans="1:25" x14ac:dyDescent="0.3">
      <c r="A3731" t="s">
        <v>3786</v>
      </c>
      <c r="B3731" s="1">
        <v>46056.227083333331</v>
      </c>
      <c r="C3731" s="2">
        <v>46056</v>
      </c>
      <c r="D3731">
        <v>5</v>
      </c>
      <c r="E3731" t="s">
        <v>43</v>
      </c>
      <c r="F3731" t="s">
        <v>26</v>
      </c>
      <c r="G3731">
        <v>1.4</v>
      </c>
      <c r="H3731">
        <v>62.4</v>
      </c>
      <c r="I3731">
        <v>62.12</v>
      </c>
      <c r="J3731">
        <v>1</v>
      </c>
      <c r="K3731">
        <v>5.2</v>
      </c>
      <c r="L3731">
        <v>1.6</v>
      </c>
      <c r="M3731">
        <v>68</v>
      </c>
      <c r="N3731" t="s">
        <v>41</v>
      </c>
      <c r="O3731">
        <v>1.607</v>
      </c>
      <c r="P3731" t="s">
        <v>28</v>
      </c>
      <c r="Q3731" t="s">
        <v>29</v>
      </c>
      <c r="R3731">
        <v>4.96</v>
      </c>
      <c r="S3731">
        <v>3</v>
      </c>
      <c r="T3731">
        <v>-0.28000000000000003</v>
      </c>
      <c r="U3731">
        <v>-3.6</v>
      </c>
      <c r="V3731" t="s">
        <v>587</v>
      </c>
      <c r="W3731" t="s">
        <v>45</v>
      </c>
      <c r="X3731">
        <v>1</v>
      </c>
      <c r="Y3731" t="str">
        <f>IF(tblRides[[#This Row],[supply_demand_ratio]]&lt;0.8,"Below 0.8",IF(tblRides[[#This Row],[supply_demand_ratio]]&lt;1,"Between 0.8-1.0",IF(tblRides[[#This Row],[supply_demand_ratio]]&lt;=1.2,"Between 1.0-1.2","Above 1.2")))</f>
        <v>Above 1.2</v>
      </c>
    </row>
    <row r="3732" spans="1:25" x14ac:dyDescent="0.3">
      <c r="A3732" t="s">
        <v>3787</v>
      </c>
      <c r="B3732" s="1">
        <v>46056.227083333331</v>
      </c>
      <c r="C3732" s="2">
        <v>46056</v>
      </c>
      <c r="D3732">
        <v>5</v>
      </c>
      <c r="E3732" t="s">
        <v>25</v>
      </c>
      <c r="F3732" t="s">
        <v>26</v>
      </c>
      <c r="G3732">
        <v>1.4</v>
      </c>
      <c r="H3732">
        <v>69.099999999999994</v>
      </c>
      <c r="I3732">
        <v>63.01</v>
      </c>
      <c r="J3732">
        <v>1.1000000000000001</v>
      </c>
      <c r="K3732">
        <v>2.9</v>
      </c>
      <c r="L3732">
        <v>8.3000000000000007</v>
      </c>
      <c r="M3732">
        <v>144</v>
      </c>
      <c r="N3732" t="s">
        <v>27</v>
      </c>
      <c r="O3732">
        <v>1.196</v>
      </c>
      <c r="P3732" t="s">
        <v>28</v>
      </c>
      <c r="Q3732" t="s">
        <v>29</v>
      </c>
      <c r="R3732">
        <v>4.58</v>
      </c>
      <c r="S3732">
        <v>5</v>
      </c>
      <c r="T3732">
        <v>-6.09</v>
      </c>
      <c r="U3732">
        <v>5.4</v>
      </c>
      <c r="V3732" t="s">
        <v>587</v>
      </c>
      <c r="W3732" t="s">
        <v>31</v>
      </c>
      <c r="X3732">
        <v>1</v>
      </c>
      <c r="Y3732" t="str">
        <f>IF(tblRides[[#This Row],[supply_demand_ratio]]&lt;0.8,"Below 0.8",IF(tblRides[[#This Row],[supply_demand_ratio]]&lt;1,"Between 0.8-1.0",IF(tblRides[[#This Row],[supply_demand_ratio]]&lt;=1.2,"Between 1.0-1.2","Above 1.2")))</f>
        <v>Between 1.0-1.2</v>
      </c>
    </row>
    <row r="3733" spans="1:25" x14ac:dyDescent="0.3">
      <c r="A3733" t="s">
        <v>3788</v>
      </c>
      <c r="B3733" s="1">
        <v>46056.234027777777</v>
      </c>
      <c r="C3733" s="2">
        <v>46056</v>
      </c>
      <c r="D3733">
        <v>5</v>
      </c>
      <c r="E3733" t="s">
        <v>33</v>
      </c>
      <c r="F3733" t="s">
        <v>34</v>
      </c>
      <c r="G3733">
        <v>19.399999999999999</v>
      </c>
      <c r="H3733">
        <v>356.71</v>
      </c>
      <c r="I3733">
        <v>350.54</v>
      </c>
      <c r="J3733">
        <v>1</v>
      </c>
      <c r="K3733">
        <v>3.5</v>
      </c>
      <c r="L3733">
        <v>7</v>
      </c>
      <c r="M3733">
        <v>108</v>
      </c>
      <c r="N3733" t="s">
        <v>41</v>
      </c>
      <c r="O3733">
        <v>1.968</v>
      </c>
      <c r="P3733" t="s">
        <v>28</v>
      </c>
      <c r="Q3733" t="s">
        <v>29</v>
      </c>
      <c r="R3733">
        <v>4.46</v>
      </c>
      <c r="S3733">
        <v>0</v>
      </c>
      <c r="T3733">
        <v>-6.17</v>
      </c>
      <c r="U3733">
        <v>3.5</v>
      </c>
      <c r="V3733" t="s">
        <v>587</v>
      </c>
      <c r="W3733" t="s">
        <v>31</v>
      </c>
      <c r="X3733">
        <v>1</v>
      </c>
      <c r="Y3733" t="str">
        <f>IF(tblRides[[#This Row],[supply_demand_ratio]]&lt;0.8,"Below 0.8",IF(tblRides[[#This Row],[supply_demand_ratio]]&lt;1,"Between 0.8-1.0",IF(tblRides[[#This Row],[supply_demand_ratio]]&lt;=1.2,"Between 1.0-1.2","Above 1.2")))</f>
        <v>Above 1.2</v>
      </c>
    </row>
    <row r="3734" spans="1:25" x14ac:dyDescent="0.3">
      <c r="A3734" t="s">
        <v>3789</v>
      </c>
      <c r="B3734" s="1">
        <v>46056.239583333336</v>
      </c>
      <c r="C3734" s="2">
        <v>46056</v>
      </c>
      <c r="D3734">
        <v>5</v>
      </c>
      <c r="E3734" t="s">
        <v>43</v>
      </c>
      <c r="F3734" t="s">
        <v>26</v>
      </c>
      <c r="G3734">
        <v>5.5</v>
      </c>
      <c r="H3734">
        <v>112.52</v>
      </c>
      <c r="I3734">
        <v>110.22</v>
      </c>
      <c r="J3734">
        <v>1</v>
      </c>
      <c r="K3734">
        <v>7.2</v>
      </c>
      <c r="L3734">
        <v>3.2</v>
      </c>
      <c r="M3734">
        <v>67</v>
      </c>
      <c r="N3734" t="s">
        <v>41</v>
      </c>
      <c r="O3734">
        <v>1.7869999999999999</v>
      </c>
      <c r="P3734" t="s">
        <v>28</v>
      </c>
      <c r="Q3734" t="s">
        <v>29</v>
      </c>
      <c r="R3734">
        <v>4.76</v>
      </c>
      <c r="S3734">
        <v>21</v>
      </c>
      <c r="T3734">
        <v>-2.2999999999999998</v>
      </c>
      <c r="U3734">
        <v>-4</v>
      </c>
      <c r="V3734" t="s">
        <v>587</v>
      </c>
      <c r="W3734" t="s">
        <v>45</v>
      </c>
      <c r="X3734">
        <v>1</v>
      </c>
      <c r="Y3734" t="str">
        <f>IF(tblRides[[#This Row],[supply_demand_ratio]]&lt;0.8,"Below 0.8",IF(tblRides[[#This Row],[supply_demand_ratio]]&lt;1,"Between 0.8-1.0",IF(tblRides[[#This Row],[supply_demand_ratio]]&lt;=1.2,"Between 1.0-1.2","Above 1.2")))</f>
        <v>Above 1.2</v>
      </c>
    </row>
    <row r="3735" spans="1:25" x14ac:dyDescent="0.3">
      <c r="A3735" t="s">
        <v>3790</v>
      </c>
      <c r="B3735" s="1">
        <v>46056.240277777775</v>
      </c>
      <c r="C3735" s="2">
        <v>46056</v>
      </c>
      <c r="D3735">
        <v>5</v>
      </c>
      <c r="E3735" t="s">
        <v>33</v>
      </c>
      <c r="F3735" t="s">
        <v>26</v>
      </c>
      <c r="G3735">
        <v>2.5</v>
      </c>
      <c r="H3735">
        <v>79.91</v>
      </c>
      <c r="J3735">
        <v>1</v>
      </c>
      <c r="K3735">
        <v>4.2</v>
      </c>
      <c r="L3735">
        <v>5.0999999999999996</v>
      </c>
      <c r="M3735">
        <v>98</v>
      </c>
      <c r="N3735" t="s">
        <v>41</v>
      </c>
      <c r="O3735">
        <v>1.7210000000000001</v>
      </c>
      <c r="P3735" t="s">
        <v>58</v>
      </c>
      <c r="Q3735" t="s">
        <v>74</v>
      </c>
      <c r="R3735">
        <v>4.54</v>
      </c>
      <c r="S3735">
        <v>17</v>
      </c>
      <c r="U3735">
        <v>0.9</v>
      </c>
      <c r="V3735" t="s">
        <v>587</v>
      </c>
      <c r="W3735" t="s">
        <v>31</v>
      </c>
      <c r="X3735">
        <v>0</v>
      </c>
      <c r="Y3735" t="str">
        <f>IF(tblRides[[#This Row],[supply_demand_ratio]]&lt;0.8,"Below 0.8",IF(tblRides[[#This Row],[supply_demand_ratio]]&lt;1,"Between 0.8-1.0",IF(tblRides[[#This Row],[supply_demand_ratio]]&lt;=1.2,"Between 1.0-1.2","Above 1.2")))</f>
        <v>Above 1.2</v>
      </c>
    </row>
    <row r="3736" spans="1:25" x14ac:dyDescent="0.3">
      <c r="A3736" t="s">
        <v>3791</v>
      </c>
      <c r="B3736" s="1">
        <v>46056.252083333333</v>
      </c>
      <c r="C3736" s="2">
        <v>46056</v>
      </c>
      <c r="D3736">
        <v>6</v>
      </c>
      <c r="E3736" t="s">
        <v>36</v>
      </c>
      <c r="F3736" t="s">
        <v>26</v>
      </c>
      <c r="G3736">
        <v>11.8</v>
      </c>
      <c r="H3736">
        <v>213.4</v>
      </c>
      <c r="I3736">
        <v>200.42</v>
      </c>
      <c r="J3736">
        <v>1</v>
      </c>
      <c r="K3736">
        <v>4.9000000000000004</v>
      </c>
      <c r="L3736">
        <v>1.5</v>
      </c>
      <c r="M3736">
        <v>131</v>
      </c>
      <c r="N3736" t="s">
        <v>27</v>
      </c>
      <c r="O3736">
        <v>1.361</v>
      </c>
      <c r="P3736" t="s">
        <v>28</v>
      </c>
      <c r="Q3736" t="s">
        <v>29</v>
      </c>
      <c r="R3736">
        <v>5</v>
      </c>
      <c r="S3736">
        <v>2</v>
      </c>
      <c r="T3736">
        <v>-12.98</v>
      </c>
      <c r="U3736">
        <v>-3.4</v>
      </c>
      <c r="V3736" t="s">
        <v>587</v>
      </c>
      <c r="W3736" t="s">
        <v>31</v>
      </c>
      <c r="X3736">
        <v>1</v>
      </c>
      <c r="Y3736" t="str">
        <f>IF(tblRides[[#This Row],[supply_demand_ratio]]&lt;0.8,"Below 0.8",IF(tblRides[[#This Row],[supply_demand_ratio]]&lt;1,"Between 0.8-1.0",IF(tblRides[[#This Row],[supply_demand_ratio]]&lt;=1.2,"Between 1.0-1.2","Above 1.2")))</f>
        <v>Above 1.2</v>
      </c>
    </row>
    <row r="3737" spans="1:25" x14ac:dyDescent="0.3">
      <c r="A3737" t="s">
        <v>3792</v>
      </c>
      <c r="B3737" s="1">
        <v>46056.261111111111</v>
      </c>
      <c r="C3737" s="2">
        <v>46056</v>
      </c>
      <c r="D3737">
        <v>6</v>
      </c>
      <c r="E3737" t="s">
        <v>25</v>
      </c>
      <c r="F3737" t="s">
        <v>34</v>
      </c>
      <c r="G3737">
        <v>3.8</v>
      </c>
      <c r="H3737">
        <v>111.94</v>
      </c>
      <c r="I3737">
        <v>115.22</v>
      </c>
      <c r="J3737">
        <v>1.1000000000000001</v>
      </c>
      <c r="K3737">
        <v>9.5</v>
      </c>
      <c r="L3737">
        <v>7.9</v>
      </c>
      <c r="M3737">
        <v>115</v>
      </c>
      <c r="N3737" t="s">
        <v>27</v>
      </c>
      <c r="O3737">
        <v>0.86499999999999999</v>
      </c>
      <c r="P3737" t="s">
        <v>28</v>
      </c>
      <c r="Q3737" t="s">
        <v>29</v>
      </c>
      <c r="R3737">
        <v>4.79</v>
      </c>
      <c r="S3737">
        <v>0</v>
      </c>
      <c r="T3737">
        <v>3.28</v>
      </c>
      <c r="U3737">
        <v>-1.6</v>
      </c>
      <c r="V3737" t="s">
        <v>587</v>
      </c>
      <c r="W3737" t="s">
        <v>45</v>
      </c>
      <c r="X3737">
        <v>1</v>
      </c>
      <c r="Y3737" t="str">
        <f>IF(tblRides[[#This Row],[supply_demand_ratio]]&lt;0.8,"Below 0.8",IF(tblRides[[#This Row],[supply_demand_ratio]]&lt;1,"Between 0.8-1.0",IF(tblRides[[#This Row],[supply_demand_ratio]]&lt;=1.2,"Between 1.0-1.2","Above 1.2")))</f>
        <v>Between 0.8-1.0</v>
      </c>
    </row>
    <row r="3738" spans="1:25" x14ac:dyDescent="0.3">
      <c r="A3738" t="s">
        <v>3793</v>
      </c>
      <c r="B3738" s="1">
        <v>46056.283333333333</v>
      </c>
      <c r="C3738" s="2">
        <v>46056</v>
      </c>
      <c r="D3738">
        <v>6</v>
      </c>
      <c r="E3738" t="s">
        <v>33</v>
      </c>
      <c r="F3738" t="s">
        <v>34</v>
      </c>
      <c r="G3738">
        <v>6.2</v>
      </c>
      <c r="H3738">
        <v>118.48</v>
      </c>
      <c r="I3738">
        <v>118.34</v>
      </c>
      <c r="J3738">
        <v>1</v>
      </c>
      <c r="K3738">
        <v>4.8</v>
      </c>
      <c r="L3738">
        <v>4.2</v>
      </c>
      <c r="M3738">
        <v>93</v>
      </c>
      <c r="N3738" t="s">
        <v>41</v>
      </c>
      <c r="O3738">
        <v>1.2609999999999999</v>
      </c>
      <c r="P3738" t="s">
        <v>28</v>
      </c>
      <c r="Q3738" t="s">
        <v>29</v>
      </c>
      <c r="R3738">
        <v>4.7</v>
      </c>
      <c r="S3738">
        <v>0</v>
      </c>
      <c r="T3738">
        <v>-0.14000000000000001</v>
      </c>
      <c r="U3738">
        <v>-0.6</v>
      </c>
      <c r="V3738" t="s">
        <v>587</v>
      </c>
      <c r="W3738" t="s">
        <v>31</v>
      </c>
      <c r="X3738">
        <v>1</v>
      </c>
      <c r="Y3738" t="str">
        <f>IF(tblRides[[#This Row],[supply_demand_ratio]]&lt;0.8,"Below 0.8",IF(tblRides[[#This Row],[supply_demand_ratio]]&lt;1,"Between 0.8-1.0",IF(tblRides[[#This Row],[supply_demand_ratio]]&lt;=1.2,"Between 1.0-1.2","Above 1.2")))</f>
        <v>Above 1.2</v>
      </c>
    </row>
    <row r="3739" spans="1:25" x14ac:dyDescent="0.3">
      <c r="A3739" t="s">
        <v>3794</v>
      </c>
      <c r="B3739" s="1">
        <v>46056.287499999999</v>
      </c>
      <c r="C3739" s="2">
        <v>46056</v>
      </c>
      <c r="D3739">
        <v>6</v>
      </c>
      <c r="E3739" t="s">
        <v>43</v>
      </c>
      <c r="F3739" t="s">
        <v>26</v>
      </c>
      <c r="G3739">
        <v>6.9</v>
      </c>
      <c r="H3739">
        <v>150.57</v>
      </c>
      <c r="J3739">
        <v>1</v>
      </c>
      <c r="K3739">
        <v>2.7</v>
      </c>
      <c r="L3739">
        <v>1</v>
      </c>
      <c r="M3739">
        <v>66</v>
      </c>
      <c r="N3739" t="s">
        <v>41</v>
      </c>
      <c r="O3739">
        <v>2.2000000000000002</v>
      </c>
      <c r="P3739" t="s">
        <v>37</v>
      </c>
      <c r="Q3739" t="s">
        <v>280</v>
      </c>
      <c r="R3739">
        <v>4.71</v>
      </c>
      <c r="S3739">
        <v>4</v>
      </c>
      <c r="U3739">
        <v>-1.7</v>
      </c>
      <c r="V3739" t="s">
        <v>587</v>
      </c>
      <c r="W3739" t="s">
        <v>31</v>
      </c>
      <c r="X3739">
        <v>0</v>
      </c>
      <c r="Y3739" t="str">
        <f>IF(tblRides[[#This Row],[supply_demand_ratio]]&lt;0.8,"Below 0.8",IF(tblRides[[#This Row],[supply_demand_ratio]]&lt;1,"Between 0.8-1.0",IF(tblRides[[#This Row],[supply_demand_ratio]]&lt;=1.2,"Between 1.0-1.2","Above 1.2")))</f>
        <v>Above 1.2</v>
      </c>
    </row>
    <row r="3740" spans="1:25" x14ac:dyDescent="0.3">
      <c r="A3740" t="s">
        <v>3795</v>
      </c>
      <c r="B3740" s="1">
        <v>46056.29583333333</v>
      </c>
      <c r="C3740" s="2">
        <v>46056</v>
      </c>
      <c r="D3740">
        <v>7</v>
      </c>
      <c r="E3740" t="s">
        <v>36</v>
      </c>
      <c r="F3740" t="s">
        <v>26</v>
      </c>
      <c r="G3740">
        <v>2.6</v>
      </c>
      <c r="H3740">
        <v>78.77</v>
      </c>
      <c r="I3740">
        <v>74.95</v>
      </c>
      <c r="J3740">
        <v>1</v>
      </c>
      <c r="K3740">
        <v>7.4</v>
      </c>
      <c r="L3740">
        <v>6</v>
      </c>
      <c r="M3740">
        <v>101</v>
      </c>
      <c r="N3740" t="s">
        <v>41</v>
      </c>
      <c r="O3740">
        <v>1.1160000000000001</v>
      </c>
      <c r="P3740" t="s">
        <v>28</v>
      </c>
      <c r="Q3740" t="s">
        <v>29</v>
      </c>
      <c r="R3740">
        <v>4.8</v>
      </c>
      <c r="S3740">
        <v>1</v>
      </c>
      <c r="T3740">
        <v>-3.82</v>
      </c>
      <c r="U3740">
        <v>-1.4</v>
      </c>
      <c r="V3740" t="s">
        <v>587</v>
      </c>
      <c r="W3740" t="s">
        <v>45</v>
      </c>
      <c r="X3740">
        <v>1</v>
      </c>
      <c r="Y3740" t="str">
        <f>IF(tblRides[[#This Row],[supply_demand_ratio]]&lt;0.8,"Below 0.8",IF(tblRides[[#This Row],[supply_demand_ratio]]&lt;1,"Between 0.8-1.0",IF(tblRides[[#This Row],[supply_demand_ratio]]&lt;=1.2,"Between 1.0-1.2","Above 1.2")))</f>
        <v>Between 1.0-1.2</v>
      </c>
    </row>
    <row r="3741" spans="1:25" x14ac:dyDescent="0.3">
      <c r="A3741" t="s">
        <v>3796</v>
      </c>
      <c r="B3741" s="1">
        <v>46056.29791666667</v>
      </c>
      <c r="C3741" s="2">
        <v>46056</v>
      </c>
      <c r="D3741">
        <v>7</v>
      </c>
      <c r="E3741" t="s">
        <v>33</v>
      </c>
      <c r="F3741" t="s">
        <v>34</v>
      </c>
      <c r="G3741">
        <v>3.8</v>
      </c>
      <c r="H3741">
        <v>97.93</v>
      </c>
      <c r="I3741">
        <v>95.38</v>
      </c>
      <c r="J3741">
        <v>1</v>
      </c>
      <c r="K3741">
        <v>5.0999999999999996</v>
      </c>
      <c r="L3741">
        <v>5.2</v>
      </c>
      <c r="M3741">
        <v>85</v>
      </c>
      <c r="N3741" t="s">
        <v>27</v>
      </c>
      <c r="O3741">
        <v>0.96399999999999997</v>
      </c>
      <c r="P3741" t="s">
        <v>28</v>
      </c>
      <c r="Q3741" t="s">
        <v>29</v>
      </c>
      <c r="R3741">
        <v>4.8499999999999996</v>
      </c>
      <c r="S3741">
        <v>0</v>
      </c>
      <c r="T3741">
        <v>-2.5499999999999998</v>
      </c>
      <c r="U3741">
        <v>0.1</v>
      </c>
      <c r="V3741" t="s">
        <v>587</v>
      </c>
      <c r="W3741" t="s">
        <v>45</v>
      </c>
      <c r="X3741">
        <v>1</v>
      </c>
      <c r="Y3741" t="str">
        <f>IF(tblRides[[#This Row],[supply_demand_ratio]]&lt;0.8,"Below 0.8",IF(tblRides[[#This Row],[supply_demand_ratio]]&lt;1,"Between 0.8-1.0",IF(tblRides[[#This Row],[supply_demand_ratio]]&lt;=1.2,"Between 1.0-1.2","Above 1.2")))</f>
        <v>Between 0.8-1.0</v>
      </c>
    </row>
    <row r="3742" spans="1:25" x14ac:dyDescent="0.3">
      <c r="A3742" t="s">
        <v>3797</v>
      </c>
      <c r="B3742" s="1">
        <v>46056.308333333334</v>
      </c>
      <c r="C3742" s="2">
        <v>46056</v>
      </c>
      <c r="D3742">
        <v>7</v>
      </c>
      <c r="E3742" t="s">
        <v>25</v>
      </c>
      <c r="F3742" t="s">
        <v>26</v>
      </c>
      <c r="G3742">
        <v>9.6</v>
      </c>
      <c r="H3742">
        <v>189.95</v>
      </c>
      <c r="I3742">
        <v>191.72</v>
      </c>
      <c r="J3742">
        <v>1.1000000000000001</v>
      </c>
      <c r="K3742">
        <v>3.7</v>
      </c>
      <c r="L3742">
        <v>3.8</v>
      </c>
      <c r="M3742">
        <v>122</v>
      </c>
      <c r="N3742" t="s">
        <v>27</v>
      </c>
      <c r="O3742">
        <v>1.04</v>
      </c>
      <c r="P3742" t="s">
        <v>28</v>
      </c>
      <c r="Q3742" t="s">
        <v>29</v>
      </c>
      <c r="R3742">
        <v>5</v>
      </c>
      <c r="S3742">
        <v>33</v>
      </c>
      <c r="T3742">
        <v>1.77</v>
      </c>
      <c r="U3742">
        <v>0.1</v>
      </c>
      <c r="V3742" t="s">
        <v>587</v>
      </c>
      <c r="W3742" t="s">
        <v>31</v>
      </c>
      <c r="X3742">
        <v>1</v>
      </c>
      <c r="Y3742" t="str">
        <f>IF(tblRides[[#This Row],[supply_demand_ratio]]&lt;0.8,"Below 0.8",IF(tblRides[[#This Row],[supply_demand_ratio]]&lt;1,"Between 0.8-1.0",IF(tblRides[[#This Row],[supply_demand_ratio]]&lt;=1.2,"Between 1.0-1.2","Above 1.2")))</f>
        <v>Between 1.0-1.2</v>
      </c>
    </row>
    <row r="3743" spans="1:25" x14ac:dyDescent="0.3">
      <c r="A3743" t="s">
        <v>3798</v>
      </c>
      <c r="B3743" s="1">
        <v>46056.313194444447</v>
      </c>
      <c r="C3743" s="2">
        <v>46056</v>
      </c>
      <c r="D3743">
        <v>7</v>
      </c>
      <c r="E3743" t="s">
        <v>33</v>
      </c>
      <c r="F3743" t="s">
        <v>34</v>
      </c>
      <c r="G3743">
        <v>14.3</v>
      </c>
      <c r="H3743">
        <v>244.36</v>
      </c>
      <c r="I3743">
        <v>254.06</v>
      </c>
      <c r="J3743">
        <v>1</v>
      </c>
      <c r="K3743">
        <v>2.9</v>
      </c>
      <c r="L3743">
        <v>1</v>
      </c>
      <c r="M3743">
        <v>99</v>
      </c>
      <c r="N3743" t="s">
        <v>27</v>
      </c>
      <c r="O3743">
        <v>1.0920000000000001</v>
      </c>
      <c r="P3743" t="s">
        <v>28</v>
      </c>
      <c r="Q3743" t="s">
        <v>29</v>
      </c>
      <c r="R3743">
        <v>4.51</v>
      </c>
      <c r="S3743">
        <v>0</v>
      </c>
      <c r="T3743">
        <v>9.6999999999999993</v>
      </c>
      <c r="U3743">
        <v>-1.9</v>
      </c>
      <c r="V3743" t="s">
        <v>587</v>
      </c>
      <c r="W3743" t="s">
        <v>31</v>
      </c>
      <c r="X3743">
        <v>1</v>
      </c>
      <c r="Y3743" t="str">
        <f>IF(tblRides[[#This Row],[supply_demand_ratio]]&lt;0.8,"Below 0.8",IF(tblRides[[#This Row],[supply_demand_ratio]]&lt;1,"Between 0.8-1.0",IF(tblRides[[#This Row],[supply_demand_ratio]]&lt;=1.2,"Between 1.0-1.2","Above 1.2")))</f>
        <v>Between 1.0-1.2</v>
      </c>
    </row>
    <row r="3744" spans="1:25" x14ac:dyDescent="0.3">
      <c r="A3744" t="s">
        <v>3799</v>
      </c>
      <c r="B3744" s="1">
        <v>46056.320138888892</v>
      </c>
      <c r="C3744" s="2">
        <v>46056</v>
      </c>
      <c r="D3744">
        <v>7</v>
      </c>
      <c r="E3744" t="s">
        <v>25</v>
      </c>
      <c r="F3744" t="s">
        <v>26</v>
      </c>
      <c r="G3744">
        <v>10.199999999999999</v>
      </c>
      <c r="H3744">
        <v>172.1</v>
      </c>
      <c r="I3744">
        <v>179.14</v>
      </c>
      <c r="J3744">
        <v>1</v>
      </c>
      <c r="K3744">
        <v>4.2</v>
      </c>
      <c r="L3744">
        <v>3.5</v>
      </c>
      <c r="M3744">
        <v>105</v>
      </c>
      <c r="N3744" t="s">
        <v>27</v>
      </c>
      <c r="O3744">
        <v>0.98499999999999999</v>
      </c>
      <c r="P3744" t="s">
        <v>28</v>
      </c>
      <c r="Q3744" t="s">
        <v>29</v>
      </c>
      <c r="R3744">
        <v>4.92</v>
      </c>
      <c r="S3744">
        <v>8</v>
      </c>
      <c r="T3744">
        <v>7.04</v>
      </c>
      <c r="U3744">
        <v>-0.7</v>
      </c>
      <c r="V3744" t="s">
        <v>587</v>
      </c>
      <c r="W3744" t="s">
        <v>31</v>
      </c>
      <c r="X3744">
        <v>1</v>
      </c>
      <c r="Y3744" t="str">
        <f>IF(tblRides[[#This Row],[supply_demand_ratio]]&lt;0.8,"Below 0.8",IF(tblRides[[#This Row],[supply_demand_ratio]]&lt;1,"Between 0.8-1.0",IF(tblRides[[#This Row],[supply_demand_ratio]]&lt;=1.2,"Between 1.0-1.2","Above 1.2")))</f>
        <v>Between 0.8-1.0</v>
      </c>
    </row>
    <row r="3745" spans="1:25" x14ac:dyDescent="0.3">
      <c r="A3745" t="s">
        <v>3800</v>
      </c>
      <c r="B3745" s="1">
        <v>46056.326388888891</v>
      </c>
      <c r="C3745" s="2">
        <v>46056</v>
      </c>
      <c r="D3745">
        <v>7</v>
      </c>
      <c r="E3745" t="s">
        <v>36</v>
      </c>
      <c r="F3745" t="s">
        <v>26</v>
      </c>
      <c r="G3745">
        <v>7.6</v>
      </c>
      <c r="H3745">
        <v>161.9</v>
      </c>
      <c r="I3745">
        <v>156.56</v>
      </c>
      <c r="J3745">
        <v>1.1000000000000001</v>
      </c>
      <c r="K3745">
        <v>7.1</v>
      </c>
      <c r="L3745">
        <v>8.5</v>
      </c>
      <c r="M3745">
        <v>107</v>
      </c>
      <c r="N3745" t="s">
        <v>27</v>
      </c>
      <c r="O3745">
        <v>0.96</v>
      </c>
      <c r="P3745" t="s">
        <v>28</v>
      </c>
      <c r="Q3745" t="s">
        <v>29</v>
      </c>
      <c r="R3745">
        <v>5</v>
      </c>
      <c r="S3745">
        <v>6</v>
      </c>
      <c r="T3745">
        <v>-5.34</v>
      </c>
      <c r="U3745">
        <v>1.4</v>
      </c>
      <c r="V3745" t="s">
        <v>587</v>
      </c>
      <c r="W3745" t="s">
        <v>45</v>
      </c>
      <c r="X3745">
        <v>1</v>
      </c>
      <c r="Y3745" t="str">
        <f>IF(tblRides[[#This Row],[supply_demand_ratio]]&lt;0.8,"Below 0.8",IF(tblRides[[#This Row],[supply_demand_ratio]]&lt;1,"Between 0.8-1.0",IF(tblRides[[#This Row],[supply_demand_ratio]]&lt;=1.2,"Between 1.0-1.2","Above 1.2")))</f>
        <v>Between 0.8-1.0</v>
      </c>
    </row>
    <row r="3746" spans="1:25" x14ac:dyDescent="0.3">
      <c r="A3746" t="s">
        <v>3801</v>
      </c>
      <c r="B3746" s="1">
        <v>46056.330555555556</v>
      </c>
      <c r="C3746" s="2">
        <v>46056</v>
      </c>
      <c r="D3746">
        <v>7</v>
      </c>
      <c r="E3746" t="s">
        <v>33</v>
      </c>
      <c r="F3746" t="s">
        <v>26</v>
      </c>
      <c r="G3746">
        <v>4.5999999999999996</v>
      </c>
      <c r="H3746">
        <v>114.16</v>
      </c>
      <c r="I3746">
        <v>124.18</v>
      </c>
      <c r="J3746">
        <v>1.1000000000000001</v>
      </c>
      <c r="K3746">
        <v>3.6</v>
      </c>
      <c r="L3746">
        <v>6.6</v>
      </c>
      <c r="M3746">
        <v>87</v>
      </c>
      <c r="N3746" t="s">
        <v>27</v>
      </c>
      <c r="O3746">
        <v>1.008</v>
      </c>
      <c r="P3746" t="s">
        <v>28</v>
      </c>
      <c r="Q3746" t="s">
        <v>29</v>
      </c>
      <c r="R3746">
        <v>4.8</v>
      </c>
      <c r="S3746">
        <v>6</v>
      </c>
      <c r="T3746">
        <v>10.02</v>
      </c>
      <c r="U3746">
        <v>3</v>
      </c>
      <c r="V3746" t="s">
        <v>587</v>
      </c>
      <c r="W3746" t="s">
        <v>31</v>
      </c>
      <c r="X3746">
        <v>1</v>
      </c>
      <c r="Y3746" t="str">
        <f>IF(tblRides[[#This Row],[supply_demand_ratio]]&lt;0.8,"Below 0.8",IF(tblRides[[#This Row],[supply_demand_ratio]]&lt;1,"Between 0.8-1.0",IF(tblRides[[#This Row],[supply_demand_ratio]]&lt;=1.2,"Between 1.0-1.2","Above 1.2")))</f>
        <v>Between 1.0-1.2</v>
      </c>
    </row>
    <row r="3747" spans="1:25" x14ac:dyDescent="0.3">
      <c r="A3747" t="s">
        <v>3802</v>
      </c>
      <c r="B3747" s="1">
        <v>46056.331250000003</v>
      </c>
      <c r="C3747" s="2">
        <v>46056</v>
      </c>
      <c r="D3747">
        <v>7</v>
      </c>
      <c r="E3747" t="s">
        <v>43</v>
      </c>
      <c r="F3747" t="s">
        <v>26</v>
      </c>
      <c r="G3747">
        <v>8.3000000000000007</v>
      </c>
      <c r="H3747">
        <v>191.61</v>
      </c>
      <c r="I3747">
        <v>207.12</v>
      </c>
      <c r="J3747">
        <v>1.1000000000000001</v>
      </c>
      <c r="K3747">
        <v>5.0999999999999996</v>
      </c>
      <c r="L3747">
        <v>13.4</v>
      </c>
      <c r="M3747">
        <v>59</v>
      </c>
      <c r="N3747" t="s">
        <v>41</v>
      </c>
      <c r="O3747">
        <v>1.1719999999999999</v>
      </c>
      <c r="P3747" t="s">
        <v>28</v>
      </c>
      <c r="Q3747" t="s">
        <v>29</v>
      </c>
      <c r="R3747">
        <v>4.74</v>
      </c>
      <c r="S3747">
        <v>5</v>
      </c>
      <c r="T3747">
        <v>15.51</v>
      </c>
      <c r="U3747">
        <v>8.3000000000000007</v>
      </c>
      <c r="V3747" t="s">
        <v>587</v>
      </c>
      <c r="W3747" t="s">
        <v>45</v>
      </c>
      <c r="X3747">
        <v>1</v>
      </c>
      <c r="Y3747" t="str">
        <f>IF(tblRides[[#This Row],[supply_demand_ratio]]&lt;0.8,"Below 0.8",IF(tblRides[[#This Row],[supply_demand_ratio]]&lt;1,"Between 0.8-1.0",IF(tblRides[[#This Row],[supply_demand_ratio]]&lt;=1.2,"Between 1.0-1.2","Above 1.2")))</f>
        <v>Between 1.0-1.2</v>
      </c>
    </row>
    <row r="3748" spans="1:25" x14ac:dyDescent="0.3">
      <c r="A3748" t="s">
        <v>3803</v>
      </c>
      <c r="B3748" s="1">
        <v>46056.340277777781</v>
      </c>
      <c r="C3748" s="2">
        <v>46056</v>
      </c>
      <c r="D3748">
        <v>8</v>
      </c>
      <c r="E3748" t="s">
        <v>36</v>
      </c>
      <c r="F3748" t="s">
        <v>26</v>
      </c>
      <c r="G3748">
        <v>9.3000000000000007</v>
      </c>
      <c r="H3748">
        <v>177.67</v>
      </c>
      <c r="I3748">
        <v>169.36</v>
      </c>
      <c r="J3748">
        <v>1.1000000000000001</v>
      </c>
      <c r="K3748">
        <v>3.5</v>
      </c>
      <c r="L3748">
        <v>7.6</v>
      </c>
      <c r="M3748">
        <v>116</v>
      </c>
      <c r="N3748" t="s">
        <v>27</v>
      </c>
      <c r="O3748">
        <v>1.075</v>
      </c>
      <c r="P3748" t="s">
        <v>28</v>
      </c>
      <c r="Q3748" t="s">
        <v>29</v>
      </c>
      <c r="R3748">
        <v>4.6500000000000004</v>
      </c>
      <c r="S3748">
        <v>16</v>
      </c>
      <c r="T3748">
        <v>-8.31</v>
      </c>
      <c r="U3748">
        <v>4.0999999999999996</v>
      </c>
      <c r="V3748" t="s">
        <v>587</v>
      </c>
      <c r="W3748" t="s">
        <v>31</v>
      </c>
      <c r="X3748">
        <v>1</v>
      </c>
      <c r="Y3748" t="str">
        <f>IF(tblRides[[#This Row],[supply_demand_ratio]]&lt;0.8,"Below 0.8",IF(tblRides[[#This Row],[supply_demand_ratio]]&lt;1,"Between 0.8-1.0",IF(tblRides[[#This Row],[supply_demand_ratio]]&lt;=1.2,"Between 1.0-1.2","Above 1.2")))</f>
        <v>Between 1.0-1.2</v>
      </c>
    </row>
    <row r="3749" spans="1:25" x14ac:dyDescent="0.3">
      <c r="A3749" t="s">
        <v>3804</v>
      </c>
      <c r="B3749" s="1">
        <v>46056.34097222222</v>
      </c>
      <c r="C3749" s="2">
        <v>46056</v>
      </c>
      <c r="D3749">
        <v>8</v>
      </c>
      <c r="E3749" t="s">
        <v>36</v>
      </c>
      <c r="F3749" t="s">
        <v>26</v>
      </c>
      <c r="G3749">
        <v>14.1</v>
      </c>
      <c r="H3749">
        <v>249.55</v>
      </c>
      <c r="I3749">
        <v>239.78</v>
      </c>
      <c r="J3749">
        <v>1.1000000000000001</v>
      </c>
      <c r="K3749">
        <v>9.9</v>
      </c>
      <c r="L3749">
        <v>8.1</v>
      </c>
      <c r="M3749">
        <v>97</v>
      </c>
      <c r="N3749" t="s">
        <v>27</v>
      </c>
      <c r="O3749">
        <v>0.752</v>
      </c>
      <c r="P3749" t="s">
        <v>28</v>
      </c>
      <c r="Q3749" t="s">
        <v>29</v>
      </c>
      <c r="R3749">
        <v>4.71</v>
      </c>
      <c r="S3749">
        <v>8</v>
      </c>
      <c r="T3749">
        <v>-9.77</v>
      </c>
      <c r="U3749">
        <v>-1.8</v>
      </c>
      <c r="V3749" t="s">
        <v>587</v>
      </c>
      <c r="W3749" t="s">
        <v>45</v>
      </c>
      <c r="X3749">
        <v>1</v>
      </c>
      <c r="Y3749" t="str">
        <f>IF(tblRides[[#This Row],[supply_demand_ratio]]&lt;0.8,"Below 0.8",IF(tblRides[[#This Row],[supply_demand_ratio]]&lt;1,"Between 0.8-1.0",IF(tblRides[[#This Row],[supply_demand_ratio]]&lt;=1.2,"Between 1.0-1.2","Above 1.2")))</f>
        <v>Below 0.8</v>
      </c>
    </row>
    <row r="3750" spans="1:25" x14ac:dyDescent="0.3">
      <c r="A3750" t="s">
        <v>3805</v>
      </c>
      <c r="B3750" s="1">
        <v>46056.353472222225</v>
      </c>
      <c r="C3750" s="2">
        <v>46056</v>
      </c>
      <c r="D3750">
        <v>8</v>
      </c>
      <c r="E3750" t="s">
        <v>36</v>
      </c>
      <c r="F3750" t="s">
        <v>34</v>
      </c>
      <c r="G3750">
        <v>6</v>
      </c>
      <c r="H3750">
        <v>165.62</v>
      </c>
      <c r="I3750">
        <v>164.63</v>
      </c>
      <c r="J3750">
        <v>1.2</v>
      </c>
      <c r="K3750">
        <v>4.8</v>
      </c>
      <c r="L3750">
        <v>4.2</v>
      </c>
      <c r="M3750">
        <v>91</v>
      </c>
      <c r="N3750" t="s">
        <v>72</v>
      </c>
      <c r="O3750">
        <v>0.65100000000000002</v>
      </c>
      <c r="P3750" t="s">
        <v>28</v>
      </c>
      <c r="Q3750" t="s">
        <v>29</v>
      </c>
      <c r="R3750">
        <v>4.72</v>
      </c>
      <c r="S3750">
        <v>0</v>
      </c>
      <c r="T3750">
        <v>-0.99</v>
      </c>
      <c r="U3750">
        <v>-0.6</v>
      </c>
      <c r="V3750" t="s">
        <v>587</v>
      </c>
      <c r="W3750" t="s">
        <v>31</v>
      </c>
      <c r="X3750">
        <v>1</v>
      </c>
      <c r="Y3750" t="str">
        <f>IF(tblRides[[#This Row],[supply_demand_ratio]]&lt;0.8,"Below 0.8",IF(tblRides[[#This Row],[supply_demand_ratio]]&lt;1,"Between 0.8-1.0",IF(tblRides[[#This Row],[supply_demand_ratio]]&lt;=1.2,"Between 1.0-1.2","Above 1.2")))</f>
        <v>Below 0.8</v>
      </c>
    </row>
    <row r="3751" spans="1:25" x14ac:dyDescent="0.3">
      <c r="A3751" t="s">
        <v>3806</v>
      </c>
      <c r="B3751" s="1">
        <v>46056.356249999997</v>
      </c>
      <c r="C3751" s="2">
        <v>46056</v>
      </c>
      <c r="D3751">
        <v>8</v>
      </c>
      <c r="E3751" t="s">
        <v>33</v>
      </c>
      <c r="F3751" t="s">
        <v>26</v>
      </c>
      <c r="G3751">
        <v>23.5</v>
      </c>
      <c r="H3751">
        <v>402.63</v>
      </c>
      <c r="I3751">
        <v>418.46</v>
      </c>
      <c r="J3751">
        <v>1</v>
      </c>
      <c r="K3751">
        <v>3.1</v>
      </c>
      <c r="L3751">
        <v>5</v>
      </c>
      <c r="M3751">
        <v>96</v>
      </c>
      <c r="N3751" t="s">
        <v>41</v>
      </c>
      <c r="O3751">
        <v>1.55</v>
      </c>
      <c r="P3751" t="s">
        <v>28</v>
      </c>
      <c r="Q3751" t="s">
        <v>29</v>
      </c>
      <c r="R3751">
        <v>4.96</v>
      </c>
      <c r="S3751">
        <v>8</v>
      </c>
      <c r="T3751">
        <v>15.83</v>
      </c>
      <c r="U3751">
        <v>1.9</v>
      </c>
      <c r="V3751" t="s">
        <v>587</v>
      </c>
      <c r="W3751" t="s">
        <v>31</v>
      </c>
      <c r="X3751">
        <v>1</v>
      </c>
      <c r="Y3751" t="str">
        <f>IF(tblRides[[#This Row],[supply_demand_ratio]]&lt;0.8,"Below 0.8",IF(tblRides[[#This Row],[supply_demand_ratio]]&lt;1,"Between 0.8-1.0",IF(tblRides[[#This Row],[supply_demand_ratio]]&lt;=1.2,"Between 1.0-1.2","Above 1.2")))</f>
        <v>Above 1.2</v>
      </c>
    </row>
    <row r="3752" spans="1:25" x14ac:dyDescent="0.3">
      <c r="A3752" t="s">
        <v>3807</v>
      </c>
      <c r="B3752" s="1">
        <v>46056.371527777781</v>
      </c>
      <c r="C3752" s="2">
        <v>46056</v>
      </c>
      <c r="D3752">
        <v>8</v>
      </c>
      <c r="E3752" t="s">
        <v>36</v>
      </c>
      <c r="F3752" t="s">
        <v>26</v>
      </c>
      <c r="G3752">
        <v>11.2</v>
      </c>
      <c r="H3752">
        <v>258.33999999999997</v>
      </c>
      <c r="I3752">
        <v>270.64</v>
      </c>
      <c r="J3752">
        <v>1.2</v>
      </c>
      <c r="K3752">
        <v>4.0999999999999996</v>
      </c>
      <c r="L3752">
        <v>8.8000000000000007</v>
      </c>
      <c r="M3752">
        <v>118</v>
      </c>
      <c r="N3752" t="s">
        <v>27</v>
      </c>
      <c r="O3752">
        <v>0.997</v>
      </c>
      <c r="P3752" t="s">
        <v>28</v>
      </c>
      <c r="Q3752" t="s">
        <v>29</v>
      </c>
      <c r="R3752">
        <v>4.9800000000000004</v>
      </c>
      <c r="S3752">
        <v>2</v>
      </c>
      <c r="T3752">
        <v>12.3</v>
      </c>
      <c r="U3752">
        <v>4.7</v>
      </c>
      <c r="V3752" t="s">
        <v>587</v>
      </c>
      <c r="W3752" t="s">
        <v>31</v>
      </c>
      <c r="X3752">
        <v>1</v>
      </c>
      <c r="Y3752" t="str">
        <f>IF(tblRides[[#This Row],[supply_demand_ratio]]&lt;0.8,"Below 0.8",IF(tblRides[[#This Row],[supply_demand_ratio]]&lt;1,"Between 0.8-1.0",IF(tblRides[[#This Row],[supply_demand_ratio]]&lt;=1.2,"Between 1.0-1.2","Above 1.2")))</f>
        <v>Between 0.8-1.0</v>
      </c>
    </row>
    <row r="3753" spans="1:25" x14ac:dyDescent="0.3">
      <c r="A3753" t="s">
        <v>3808</v>
      </c>
      <c r="B3753" s="1">
        <v>46056.378472222219</v>
      </c>
      <c r="C3753" s="2">
        <v>46056</v>
      </c>
      <c r="D3753">
        <v>9</v>
      </c>
      <c r="E3753" t="s">
        <v>43</v>
      </c>
      <c r="F3753" t="s">
        <v>26</v>
      </c>
      <c r="G3753">
        <v>5.6</v>
      </c>
      <c r="H3753">
        <v>111.62</v>
      </c>
      <c r="J3753">
        <v>1</v>
      </c>
      <c r="K3753">
        <v>2.5</v>
      </c>
      <c r="L3753">
        <v>8.5</v>
      </c>
      <c r="M3753">
        <v>61</v>
      </c>
      <c r="N3753" t="s">
        <v>41</v>
      </c>
      <c r="O3753">
        <v>1.7470000000000001</v>
      </c>
      <c r="P3753" t="s">
        <v>58</v>
      </c>
      <c r="Q3753" t="s">
        <v>88</v>
      </c>
      <c r="R3753">
        <v>4.62</v>
      </c>
      <c r="S3753">
        <v>12</v>
      </c>
      <c r="U3753">
        <v>6</v>
      </c>
      <c r="V3753" t="s">
        <v>587</v>
      </c>
      <c r="W3753" t="s">
        <v>31</v>
      </c>
      <c r="X3753">
        <v>0</v>
      </c>
      <c r="Y3753" t="str">
        <f>IF(tblRides[[#This Row],[supply_demand_ratio]]&lt;0.8,"Below 0.8",IF(tblRides[[#This Row],[supply_demand_ratio]]&lt;1,"Between 0.8-1.0",IF(tblRides[[#This Row],[supply_demand_ratio]]&lt;=1.2,"Between 1.0-1.2","Above 1.2")))</f>
        <v>Above 1.2</v>
      </c>
    </row>
    <row r="3754" spans="1:25" x14ac:dyDescent="0.3">
      <c r="A3754" t="s">
        <v>3809</v>
      </c>
      <c r="B3754" s="1">
        <v>46056.381944444445</v>
      </c>
      <c r="C3754" s="2">
        <v>46056</v>
      </c>
      <c r="D3754">
        <v>9</v>
      </c>
      <c r="E3754" t="s">
        <v>36</v>
      </c>
      <c r="F3754" t="s">
        <v>26</v>
      </c>
      <c r="G3754">
        <v>12.6</v>
      </c>
      <c r="H3754">
        <v>261.27999999999997</v>
      </c>
      <c r="I3754">
        <v>268.04000000000002</v>
      </c>
      <c r="J3754">
        <v>1.1000000000000001</v>
      </c>
      <c r="K3754">
        <v>7.5</v>
      </c>
      <c r="L3754">
        <v>3.1</v>
      </c>
      <c r="M3754">
        <v>91</v>
      </c>
      <c r="N3754" t="s">
        <v>27</v>
      </c>
      <c r="O3754">
        <v>0.82299999999999995</v>
      </c>
      <c r="P3754" t="s">
        <v>28</v>
      </c>
      <c r="Q3754" t="s">
        <v>29</v>
      </c>
      <c r="R3754">
        <v>4.9800000000000004</v>
      </c>
      <c r="S3754">
        <v>4</v>
      </c>
      <c r="T3754">
        <v>6.76</v>
      </c>
      <c r="U3754">
        <v>-4.4000000000000004</v>
      </c>
      <c r="V3754" t="s">
        <v>587</v>
      </c>
      <c r="W3754" t="s">
        <v>45</v>
      </c>
      <c r="X3754">
        <v>1</v>
      </c>
      <c r="Y3754" t="str">
        <f>IF(tblRides[[#This Row],[supply_demand_ratio]]&lt;0.8,"Below 0.8",IF(tblRides[[#This Row],[supply_demand_ratio]]&lt;1,"Between 0.8-1.0",IF(tblRides[[#This Row],[supply_demand_ratio]]&lt;=1.2,"Between 1.0-1.2","Above 1.2")))</f>
        <v>Between 0.8-1.0</v>
      </c>
    </row>
    <row r="3755" spans="1:25" x14ac:dyDescent="0.3">
      <c r="A3755" t="s">
        <v>3810</v>
      </c>
      <c r="B3755" s="1">
        <v>46056.382638888892</v>
      </c>
      <c r="C3755" s="2">
        <v>46056</v>
      </c>
      <c r="D3755">
        <v>9</v>
      </c>
      <c r="E3755" t="s">
        <v>36</v>
      </c>
      <c r="F3755" t="s">
        <v>34</v>
      </c>
      <c r="G3755">
        <v>4.7</v>
      </c>
      <c r="H3755">
        <v>124.21</v>
      </c>
      <c r="J3755">
        <v>1.1000000000000001</v>
      </c>
      <c r="K3755">
        <v>7.6</v>
      </c>
      <c r="L3755">
        <v>11.4</v>
      </c>
      <c r="M3755">
        <v>98</v>
      </c>
      <c r="N3755" t="s">
        <v>27</v>
      </c>
      <c r="O3755">
        <v>0.877</v>
      </c>
      <c r="P3755" t="s">
        <v>58</v>
      </c>
      <c r="Q3755" t="s">
        <v>74</v>
      </c>
      <c r="R3755">
        <v>4.76</v>
      </c>
      <c r="S3755">
        <v>0</v>
      </c>
      <c r="U3755">
        <v>3.8</v>
      </c>
      <c r="V3755" t="s">
        <v>587</v>
      </c>
      <c r="W3755" t="s">
        <v>45</v>
      </c>
      <c r="X3755">
        <v>0</v>
      </c>
      <c r="Y3755" t="str">
        <f>IF(tblRides[[#This Row],[supply_demand_ratio]]&lt;0.8,"Below 0.8",IF(tblRides[[#This Row],[supply_demand_ratio]]&lt;1,"Between 0.8-1.0",IF(tblRides[[#This Row],[supply_demand_ratio]]&lt;=1.2,"Between 1.0-1.2","Above 1.2")))</f>
        <v>Between 0.8-1.0</v>
      </c>
    </row>
    <row r="3756" spans="1:25" x14ac:dyDescent="0.3">
      <c r="A3756" t="s">
        <v>3811</v>
      </c>
      <c r="B3756" s="1">
        <v>46056.393055555556</v>
      </c>
      <c r="C3756" s="2">
        <v>46056</v>
      </c>
      <c r="D3756">
        <v>9</v>
      </c>
      <c r="E3756" t="s">
        <v>25</v>
      </c>
      <c r="F3756" t="s">
        <v>34</v>
      </c>
      <c r="G3756">
        <v>3.8</v>
      </c>
      <c r="H3756">
        <v>127.93</v>
      </c>
      <c r="J3756">
        <v>1.3</v>
      </c>
      <c r="K3756">
        <v>8.8000000000000007</v>
      </c>
      <c r="L3756">
        <v>5.9</v>
      </c>
      <c r="M3756">
        <v>103</v>
      </c>
      <c r="N3756" t="s">
        <v>72</v>
      </c>
      <c r="O3756">
        <v>0.70799999999999996</v>
      </c>
      <c r="P3756" t="s">
        <v>58</v>
      </c>
      <c r="Q3756" t="s">
        <v>88</v>
      </c>
      <c r="R3756">
        <v>4.7699999999999996</v>
      </c>
      <c r="S3756">
        <v>0</v>
      </c>
      <c r="U3756">
        <v>-2.9</v>
      </c>
      <c r="V3756" t="s">
        <v>587</v>
      </c>
      <c r="W3756" t="s">
        <v>45</v>
      </c>
      <c r="X3756">
        <v>0</v>
      </c>
      <c r="Y3756" t="str">
        <f>IF(tblRides[[#This Row],[supply_demand_ratio]]&lt;0.8,"Below 0.8",IF(tblRides[[#This Row],[supply_demand_ratio]]&lt;1,"Between 0.8-1.0",IF(tblRides[[#This Row],[supply_demand_ratio]]&lt;=1.2,"Between 1.0-1.2","Above 1.2")))</f>
        <v>Below 0.8</v>
      </c>
    </row>
    <row r="3757" spans="1:25" x14ac:dyDescent="0.3">
      <c r="A3757" t="s">
        <v>3812</v>
      </c>
      <c r="B3757" s="1">
        <v>46056.40347222222</v>
      </c>
      <c r="C3757" s="2">
        <v>46056</v>
      </c>
      <c r="D3757">
        <v>9</v>
      </c>
      <c r="E3757" t="s">
        <v>25</v>
      </c>
      <c r="F3757" t="s">
        <v>26</v>
      </c>
      <c r="G3757">
        <v>1.4</v>
      </c>
      <c r="H3757">
        <v>79.45</v>
      </c>
      <c r="I3757">
        <v>80.7</v>
      </c>
      <c r="J3757">
        <v>1.2</v>
      </c>
      <c r="K3757">
        <v>9</v>
      </c>
      <c r="L3757">
        <v>9.1</v>
      </c>
      <c r="M3757">
        <v>110</v>
      </c>
      <c r="N3757" t="s">
        <v>72</v>
      </c>
      <c r="O3757">
        <v>0.72</v>
      </c>
      <c r="P3757" t="s">
        <v>28</v>
      </c>
      <c r="Q3757" t="s">
        <v>29</v>
      </c>
      <c r="R3757">
        <v>4.91</v>
      </c>
      <c r="S3757">
        <v>5</v>
      </c>
      <c r="T3757">
        <v>1.25</v>
      </c>
      <c r="U3757">
        <v>0.1</v>
      </c>
      <c r="V3757" t="s">
        <v>587</v>
      </c>
      <c r="W3757" t="s">
        <v>45</v>
      </c>
      <c r="X3757">
        <v>1</v>
      </c>
      <c r="Y3757" t="str">
        <f>IF(tblRides[[#This Row],[supply_demand_ratio]]&lt;0.8,"Below 0.8",IF(tblRides[[#This Row],[supply_demand_ratio]]&lt;1,"Between 0.8-1.0",IF(tblRides[[#This Row],[supply_demand_ratio]]&lt;=1.2,"Between 1.0-1.2","Above 1.2")))</f>
        <v>Below 0.8</v>
      </c>
    </row>
    <row r="3758" spans="1:25" x14ac:dyDescent="0.3">
      <c r="A3758" t="s">
        <v>3813</v>
      </c>
      <c r="B3758" s="1">
        <v>46056.412499999999</v>
      </c>
      <c r="C3758" s="2">
        <v>46056</v>
      </c>
      <c r="D3758">
        <v>9</v>
      </c>
      <c r="E3758" t="s">
        <v>25</v>
      </c>
      <c r="F3758" t="s">
        <v>26</v>
      </c>
      <c r="G3758">
        <v>18.8</v>
      </c>
      <c r="H3758">
        <v>393.3</v>
      </c>
      <c r="J3758">
        <v>1.3</v>
      </c>
      <c r="K3758">
        <v>4.4000000000000004</v>
      </c>
      <c r="L3758">
        <v>8.4</v>
      </c>
      <c r="M3758">
        <v>119</v>
      </c>
      <c r="N3758" t="s">
        <v>72</v>
      </c>
      <c r="O3758">
        <v>0.73799999999999999</v>
      </c>
      <c r="P3758" t="s">
        <v>58</v>
      </c>
      <c r="Q3758" t="s">
        <v>74</v>
      </c>
      <c r="R3758">
        <v>4.68</v>
      </c>
      <c r="S3758">
        <v>5</v>
      </c>
      <c r="U3758">
        <v>4</v>
      </c>
      <c r="V3758" t="s">
        <v>587</v>
      </c>
      <c r="W3758" t="s">
        <v>31</v>
      </c>
      <c r="X3758">
        <v>0</v>
      </c>
      <c r="Y3758" t="str">
        <f>IF(tblRides[[#This Row],[supply_demand_ratio]]&lt;0.8,"Below 0.8",IF(tblRides[[#This Row],[supply_demand_ratio]]&lt;1,"Between 0.8-1.0",IF(tblRides[[#This Row],[supply_demand_ratio]]&lt;=1.2,"Between 1.0-1.2","Above 1.2")))</f>
        <v>Below 0.8</v>
      </c>
    </row>
    <row r="3759" spans="1:25" x14ac:dyDescent="0.3">
      <c r="A3759" t="s">
        <v>3814</v>
      </c>
      <c r="B3759" s="1">
        <v>46056.414583333331</v>
      </c>
      <c r="C3759" s="2">
        <v>46056</v>
      </c>
      <c r="D3759">
        <v>9</v>
      </c>
      <c r="E3759" t="s">
        <v>25</v>
      </c>
      <c r="F3759" t="s">
        <v>26</v>
      </c>
      <c r="G3759">
        <v>4.5999999999999996</v>
      </c>
      <c r="H3759">
        <v>135.29</v>
      </c>
      <c r="I3759">
        <v>145.81</v>
      </c>
      <c r="J3759">
        <v>1.2</v>
      </c>
      <c r="K3759">
        <v>8</v>
      </c>
      <c r="L3759">
        <v>6.5</v>
      </c>
      <c r="M3759">
        <v>110</v>
      </c>
      <c r="N3759" t="s">
        <v>72</v>
      </c>
      <c r="O3759">
        <v>0.72899999999999998</v>
      </c>
      <c r="P3759" t="s">
        <v>28</v>
      </c>
      <c r="Q3759" t="s">
        <v>29</v>
      </c>
      <c r="R3759">
        <v>4.75</v>
      </c>
      <c r="S3759">
        <v>24</v>
      </c>
      <c r="T3759">
        <v>10.52</v>
      </c>
      <c r="U3759">
        <v>-1.5</v>
      </c>
      <c r="V3759" t="s">
        <v>587</v>
      </c>
      <c r="W3759" t="s">
        <v>45</v>
      </c>
      <c r="X3759">
        <v>1</v>
      </c>
      <c r="Y3759" t="str">
        <f>IF(tblRides[[#This Row],[supply_demand_ratio]]&lt;0.8,"Below 0.8",IF(tblRides[[#This Row],[supply_demand_ratio]]&lt;1,"Between 0.8-1.0",IF(tblRides[[#This Row],[supply_demand_ratio]]&lt;=1.2,"Between 1.0-1.2","Above 1.2")))</f>
        <v>Below 0.8</v>
      </c>
    </row>
    <row r="3760" spans="1:25" x14ac:dyDescent="0.3">
      <c r="A3760" t="s">
        <v>3815</v>
      </c>
      <c r="B3760" s="1">
        <v>46056.436111111114</v>
      </c>
      <c r="C3760" s="2">
        <v>46056</v>
      </c>
      <c r="D3760">
        <v>10</v>
      </c>
      <c r="E3760" t="s">
        <v>43</v>
      </c>
      <c r="F3760" t="s">
        <v>34</v>
      </c>
      <c r="G3760">
        <v>9.3000000000000007</v>
      </c>
      <c r="H3760">
        <v>160.27000000000001</v>
      </c>
      <c r="J3760">
        <v>1</v>
      </c>
      <c r="K3760">
        <v>8.1</v>
      </c>
      <c r="L3760">
        <v>7.5</v>
      </c>
      <c r="M3760">
        <v>61</v>
      </c>
      <c r="N3760" t="s">
        <v>41</v>
      </c>
      <c r="O3760">
        <v>1.127</v>
      </c>
      <c r="P3760" t="s">
        <v>58</v>
      </c>
      <c r="Q3760" t="s">
        <v>108</v>
      </c>
      <c r="R3760">
        <v>4.79</v>
      </c>
      <c r="S3760">
        <v>0</v>
      </c>
      <c r="U3760">
        <v>-0.6</v>
      </c>
      <c r="V3760" t="s">
        <v>587</v>
      </c>
      <c r="W3760" t="s">
        <v>45</v>
      </c>
      <c r="X3760">
        <v>0</v>
      </c>
      <c r="Y3760" t="str">
        <f>IF(tblRides[[#This Row],[supply_demand_ratio]]&lt;0.8,"Below 0.8",IF(tblRides[[#This Row],[supply_demand_ratio]]&lt;1,"Between 0.8-1.0",IF(tblRides[[#This Row],[supply_demand_ratio]]&lt;=1.2,"Between 1.0-1.2","Above 1.2")))</f>
        <v>Between 1.0-1.2</v>
      </c>
    </row>
    <row r="3761" spans="1:25" x14ac:dyDescent="0.3">
      <c r="A3761" t="s">
        <v>3816</v>
      </c>
      <c r="B3761" s="1">
        <v>46056.438194444447</v>
      </c>
      <c r="C3761" s="2">
        <v>46056</v>
      </c>
      <c r="D3761">
        <v>10</v>
      </c>
      <c r="E3761" t="s">
        <v>25</v>
      </c>
      <c r="F3761" t="s">
        <v>34</v>
      </c>
      <c r="G3761">
        <v>11.3</v>
      </c>
      <c r="H3761">
        <v>225.6</v>
      </c>
      <c r="J3761">
        <v>1.1000000000000001</v>
      </c>
      <c r="K3761">
        <v>5.3</v>
      </c>
      <c r="L3761">
        <v>11.9</v>
      </c>
      <c r="M3761">
        <v>107</v>
      </c>
      <c r="N3761" t="s">
        <v>27</v>
      </c>
      <c r="O3761">
        <v>0.873</v>
      </c>
      <c r="P3761" t="s">
        <v>58</v>
      </c>
      <c r="Q3761" t="s">
        <v>59</v>
      </c>
      <c r="R3761">
        <v>5</v>
      </c>
      <c r="S3761">
        <v>0</v>
      </c>
      <c r="U3761">
        <v>6.6</v>
      </c>
      <c r="V3761" t="s">
        <v>587</v>
      </c>
      <c r="W3761" t="s">
        <v>45</v>
      </c>
      <c r="X3761">
        <v>0</v>
      </c>
      <c r="Y3761" t="str">
        <f>IF(tblRides[[#This Row],[supply_demand_ratio]]&lt;0.8,"Below 0.8",IF(tblRides[[#This Row],[supply_demand_ratio]]&lt;1,"Between 0.8-1.0",IF(tblRides[[#This Row],[supply_demand_ratio]]&lt;=1.2,"Between 1.0-1.2","Above 1.2")))</f>
        <v>Between 0.8-1.0</v>
      </c>
    </row>
    <row r="3762" spans="1:25" x14ac:dyDescent="0.3">
      <c r="A3762" t="s">
        <v>3817</v>
      </c>
      <c r="B3762" s="1">
        <v>46056.441666666666</v>
      </c>
      <c r="C3762" s="2">
        <v>46056</v>
      </c>
      <c r="D3762">
        <v>10</v>
      </c>
      <c r="E3762" t="s">
        <v>33</v>
      </c>
      <c r="F3762" t="s">
        <v>26</v>
      </c>
      <c r="G3762">
        <v>4.7</v>
      </c>
      <c r="H3762">
        <v>115.48</v>
      </c>
      <c r="I3762">
        <v>114.51</v>
      </c>
      <c r="J3762">
        <v>1.1000000000000001</v>
      </c>
      <c r="K3762">
        <v>8.4</v>
      </c>
      <c r="L3762">
        <v>14.1</v>
      </c>
      <c r="M3762">
        <v>92</v>
      </c>
      <c r="N3762" t="s">
        <v>27</v>
      </c>
      <c r="O3762">
        <v>0.89300000000000002</v>
      </c>
      <c r="P3762" t="s">
        <v>28</v>
      </c>
      <c r="Q3762" t="s">
        <v>29</v>
      </c>
      <c r="R3762">
        <v>4.3499999999999996</v>
      </c>
      <c r="S3762">
        <v>19</v>
      </c>
      <c r="T3762">
        <v>-0.97</v>
      </c>
      <c r="U3762">
        <v>5.7</v>
      </c>
      <c r="V3762" t="s">
        <v>587</v>
      </c>
      <c r="W3762" t="s">
        <v>45</v>
      </c>
      <c r="X3762">
        <v>1</v>
      </c>
      <c r="Y3762" t="str">
        <f>IF(tblRides[[#This Row],[supply_demand_ratio]]&lt;0.8,"Below 0.8",IF(tblRides[[#This Row],[supply_demand_ratio]]&lt;1,"Between 0.8-1.0",IF(tblRides[[#This Row],[supply_demand_ratio]]&lt;=1.2,"Between 1.0-1.2","Above 1.2")))</f>
        <v>Between 0.8-1.0</v>
      </c>
    </row>
    <row r="3763" spans="1:25" x14ac:dyDescent="0.3">
      <c r="A3763" t="s">
        <v>3818</v>
      </c>
      <c r="B3763" s="1">
        <v>46056.453472222223</v>
      </c>
      <c r="C3763" s="2">
        <v>46056</v>
      </c>
      <c r="D3763">
        <v>10</v>
      </c>
      <c r="E3763" t="s">
        <v>25</v>
      </c>
      <c r="F3763" t="s">
        <v>34</v>
      </c>
      <c r="G3763">
        <v>5.0999999999999996</v>
      </c>
      <c r="H3763">
        <v>123.5</v>
      </c>
      <c r="I3763">
        <v>120.89</v>
      </c>
      <c r="J3763">
        <v>1</v>
      </c>
      <c r="K3763">
        <v>4.9000000000000004</v>
      </c>
      <c r="L3763">
        <v>7.1</v>
      </c>
      <c r="M3763">
        <v>117</v>
      </c>
      <c r="N3763" t="s">
        <v>41</v>
      </c>
      <c r="O3763">
        <v>1.347</v>
      </c>
      <c r="P3763" t="s">
        <v>28</v>
      </c>
      <c r="Q3763" t="s">
        <v>29</v>
      </c>
      <c r="R3763">
        <v>4.76</v>
      </c>
      <c r="S3763">
        <v>0</v>
      </c>
      <c r="T3763">
        <v>-2.61</v>
      </c>
      <c r="U3763">
        <v>2.2000000000000002</v>
      </c>
      <c r="V3763" t="s">
        <v>587</v>
      </c>
      <c r="W3763" t="s">
        <v>31</v>
      </c>
      <c r="X3763">
        <v>1</v>
      </c>
      <c r="Y3763" t="str">
        <f>IF(tblRides[[#This Row],[supply_demand_ratio]]&lt;0.8,"Below 0.8",IF(tblRides[[#This Row],[supply_demand_ratio]]&lt;1,"Between 0.8-1.0",IF(tblRides[[#This Row],[supply_demand_ratio]]&lt;=1.2,"Between 1.0-1.2","Above 1.2")))</f>
        <v>Above 1.2</v>
      </c>
    </row>
    <row r="3764" spans="1:25" x14ac:dyDescent="0.3">
      <c r="A3764" t="s">
        <v>3819</v>
      </c>
      <c r="B3764" s="1">
        <v>46056.479166666664</v>
      </c>
      <c r="C3764" s="2">
        <v>46056</v>
      </c>
      <c r="D3764">
        <v>11</v>
      </c>
      <c r="E3764" t="s">
        <v>25</v>
      </c>
      <c r="F3764" t="s">
        <v>26</v>
      </c>
      <c r="G3764">
        <v>1.4</v>
      </c>
      <c r="H3764">
        <v>90.78</v>
      </c>
      <c r="J3764">
        <v>1.4</v>
      </c>
      <c r="K3764">
        <v>7</v>
      </c>
      <c r="L3764">
        <v>2.4</v>
      </c>
      <c r="M3764">
        <v>97</v>
      </c>
      <c r="N3764" t="s">
        <v>72</v>
      </c>
      <c r="O3764">
        <v>0.64400000000000002</v>
      </c>
      <c r="P3764" t="s">
        <v>58</v>
      </c>
      <c r="Q3764" t="s">
        <v>59</v>
      </c>
      <c r="R3764">
        <v>4.53</v>
      </c>
      <c r="S3764">
        <v>65</v>
      </c>
      <c r="U3764">
        <v>-4.5999999999999996</v>
      </c>
      <c r="V3764" t="s">
        <v>587</v>
      </c>
      <c r="W3764" t="s">
        <v>45</v>
      </c>
      <c r="X3764">
        <v>0</v>
      </c>
      <c r="Y3764" t="str">
        <f>IF(tblRides[[#This Row],[supply_demand_ratio]]&lt;0.8,"Below 0.8",IF(tblRides[[#This Row],[supply_demand_ratio]]&lt;1,"Between 0.8-1.0",IF(tblRides[[#This Row],[supply_demand_ratio]]&lt;=1.2,"Between 1.0-1.2","Above 1.2")))</f>
        <v>Below 0.8</v>
      </c>
    </row>
    <row r="3765" spans="1:25" x14ac:dyDescent="0.3">
      <c r="A3765" t="s">
        <v>3820</v>
      </c>
      <c r="B3765" s="1">
        <v>46056.479861111111</v>
      </c>
      <c r="C3765" s="2">
        <v>46056</v>
      </c>
      <c r="D3765">
        <v>11</v>
      </c>
      <c r="E3765" t="s">
        <v>33</v>
      </c>
      <c r="F3765" t="s">
        <v>26</v>
      </c>
      <c r="G3765">
        <v>2.8</v>
      </c>
      <c r="H3765">
        <v>95.73</v>
      </c>
      <c r="J3765">
        <v>1.1000000000000001</v>
      </c>
      <c r="K3765">
        <v>3.7</v>
      </c>
      <c r="L3765">
        <v>1</v>
      </c>
      <c r="M3765">
        <v>75</v>
      </c>
      <c r="N3765" t="s">
        <v>27</v>
      </c>
      <c r="O3765">
        <v>0.76800000000000002</v>
      </c>
      <c r="P3765" t="s">
        <v>37</v>
      </c>
      <c r="Q3765" t="s">
        <v>38</v>
      </c>
      <c r="R3765">
        <v>4.97</v>
      </c>
      <c r="S3765">
        <v>4</v>
      </c>
      <c r="U3765">
        <v>-2.7</v>
      </c>
      <c r="V3765" t="s">
        <v>587</v>
      </c>
      <c r="W3765" t="s">
        <v>31</v>
      </c>
      <c r="X3765">
        <v>0</v>
      </c>
      <c r="Y3765" t="str">
        <f>IF(tblRides[[#This Row],[supply_demand_ratio]]&lt;0.8,"Below 0.8",IF(tblRides[[#This Row],[supply_demand_ratio]]&lt;1,"Between 0.8-1.0",IF(tblRides[[#This Row],[supply_demand_ratio]]&lt;=1.2,"Between 1.0-1.2","Above 1.2")))</f>
        <v>Below 0.8</v>
      </c>
    </row>
    <row r="3766" spans="1:25" x14ac:dyDescent="0.3">
      <c r="A3766" t="s">
        <v>3821</v>
      </c>
      <c r="B3766" s="1">
        <v>46056.482638888891</v>
      </c>
      <c r="C3766" s="2">
        <v>46056</v>
      </c>
      <c r="D3766">
        <v>11</v>
      </c>
      <c r="E3766" t="s">
        <v>43</v>
      </c>
      <c r="F3766" t="s">
        <v>26</v>
      </c>
      <c r="G3766">
        <v>1.8</v>
      </c>
      <c r="H3766">
        <v>62.73</v>
      </c>
      <c r="I3766">
        <v>63.26</v>
      </c>
      <c r="J3766">
        <v>1</v>
      </c>
      <c r="K3766">
        <v>3.8</v>
      </c>
      <c r="L3766">
        <v>5</v>
      </c>
      <c r="M3766">
        <v>62</v>
      </c>
      <c r="N3766" t="s">
        <v>41</v>
      </c>
      <c r="O3766">
        <v>1.24</v>
      </c>
      <c r="P3766" t="s">
        <v>28</v>
      </c>
      <c r="Q3766" t="s">
        <v>29</v>
      </c>
      <c r="R3766">
        <v>4.5</v>
      </c>
      <c r="S3766">
        <v>3</v>
      </c>
      <c r="T3766">
        <v>0.53</v>
      </c>
      <c r="U3766">
        <v>1.2</v>
      </c>
      <c r="V3766" t="s">
        <v>587</v>
      </c>
      <c r="W3766" t="s">
        <v>31</v>
      </c>
      <c r="X3766">
        <v>1</v>
      </c>
      <c r="Y3766" t="str">
        <f>IF(tblRides[[#This Row],[supply_demand_ratio]]&lt;0.8,"Below 0.8",IF(tblRides[[#This Row],[supply_demand_ratio]]&lt;1,"Between 0.8-1.0",IF(tblRides[[#This Row],[supply_demand_ratio]]&lt;=1.2,"Between 1.0-1.2","Above 1.2")))</f>
        <v>Above 1.2</v>
      </c>
    </row>
    <row r="3767" spans="1:25" x14ac:dyDescent="0.3">
      <c r="A3767" t="s">
        <v>3822</v>
      </c>
      <c r="B3767" s="1">
        <v>46056.486805555556</v>
      </c>
      <c r="C3767" s="2">
        <v>46056</v>
      </c>
      <c r="D3767">
        <v>11</v>
      </c>
      <c r="E3767" t="s">
        <v>43</v>
      </c>
      <c r="F3767" t="s">
        <v>26</v>
      </c>
      <c r="G3767">
        <v>21.9</v>
      </c>
      <c r="H3767">
        <v>382.77</v>
      </c>
      <c r="I3767">
        <v>366.3</v>
      </c>
      <c r="J3767">
        <v>1</v>
      </c>
      <c r="K3767">
        <v>7.5</v>
      </c>
      <c r="L3767">
        <v>9.6999999999999993</v>
      </c>
      <c r="M3767">
        <v>70</v>
      </c>
      <c r="N3767" t="s">
        <v>27</v>
      </c>
      <c r="O3767">
        <v>1.1140000000000001</v>
      </c>
      <c r="P3767" t="s">
        <v>28</v>
      </c>
      <c r="Q3767" t="s">
        <v>29</v>
      </c>
      <c r="R3767">
        <v>4.95</v>
      </c>
      <c r="S3767">
        <v>17</v>
      </c>
      <c r="T3767">
        <v>-16.47</v>
      </c>
      <c r="U3767">
        <v>2.2000000000000002</v>
      </c>
      <c r="V3767" t="s">
        <v>587</v>
      </c>
      <c r="W3767" t="s">
        <v>45</v>
      </c>
      <c r="X3767">
        <v>1</v>
      </c>
      <c r="Y3767" t="str">
        <f>IF(tblRides[[#This Row],[supply_demand_ratio]]&lt;0.8,"Below 0.8",IF(tblRides[[#This Row],[supply_demand_ratio]]&lt;1,"Between 0.8-1.0",IF(tblRides[[#This Row],[supply_demand_ratio]]&lt;=1.2,"Between 1.0-1.2","Above 1.2")))</f>
        <v>Between 1.0-1.2</v>
      </c>
    </row>
    <row r="3768" spans="1:25" x14ac:dyDescent="0.3">
      <c r="A3768" t="s">
        <v>3823</v>
      </c>
      <c r="B3768" s="1">
        <v>46056.495833333334</v>
      </c>
      <c r="C3768" s="2">
        <v>46056</v>
      </c>
      <c r="D3768">
        <v>11</v>
      </c>
      <c r="E3768" t="s">
        <v>36</v>
      </c>
      <c r="F3768" t="s">
        <v>34</v>
      </c>
      <c r="G3768">
        <v>5.3</v>
      </c>
      <c r="H3768">
        <v>118.68</v>
      </c>
      <c r="I3768">
        <v>117.04</v>
      </c>
      <c r="J3768">
        <v>1</v>
      </c>
      <c r="K3768">
        <v>3.4</v>
      </c>
      <c r="L3768">
        <v>5</v>
      </c>
      <c r="M3768">
        <v>120</v>
      </c>
      <c r="N3768" t="s">
        <v>41</v>
      </c>
      <c r="O3768">
        <v>1.512</v>
      </c>
      <c r="P3768" t="s">
        <v>28</v>
      </c>
      <c r="Q3768" t="s">
        <v>29</v>
      </c>
      <c r="R3768">
        <v>4.62</v>
      </c>
      <c r="S3768">
        <v>0</v>
      </c>
      <c r="T3768">
        <v>-1.64</v>
      </c>
      <c r="U3768">
        <v>1.6</v>
      </c>
      <c r="V3768" t="s">
        <v>587</v>
      </c>
      <c r="W3768" t="s">
        <v>31</v>
      </c>
      <c r="X3768">
        <v>1</v>
      </c>
      <c r="Y3768" t="str">
        <f>IF(tblRides[[#This Row],[supply_demand_ratio]]&lt;0.8,"Below 0.8",IF(tblRides[[#This Row],[supply_demand_ratio]]&lt;1,"Between 0.8-1.0",IF(tblRides[[#This Row],[supply_demand_ratio]]&lt;=1.2,"Between 1.0-1.2","Above 1.2")))</f>
        <v>Above 1.2</v>
      </c>
    </row>
    <row r="3769" spans="1:25" x14ac:dyDescent="0.3">
      <c r="A3769" t="s">
        <v>3824</v>
      </c>
      <c r="B3769" s="1">
        <v>46056.503472222219</v>
      </c>
      <c r="C3769" s="2">
        <v>46056</v>
      </c>
      <c r="D3769">
        <v>12</v>
      </c>
      <c r="E3769" t="s">
        <v>62</v>
      </c>
      <c r="F3769" t="s">
        <v>26</v>
      </c>
      <c r="G3769">
        <v>3.7</v>
      </c>
      <c r="H3769">
        <v>92.15</v>
      </c>
      <c r="J3769">
        <v>1</v>
      </c>
      <c r="K3769">
        <v>8.4</v>
      </c>
      <c r="M3769">
        <v>63</v>
      </c>
      <c r="N3769" t="s">
        <v>41</v>
      </c>
      <c r="O3769">
        <v>1.6140000000000001</v>
      </c>
      <c r="P3769" t="s">
        <v>82</v>
      </c>
      <c r="Q3769" t="s">
        <v>83</v>
      </c>
      <c r="R3769">
        <v>5</v>
      </c>
      <c r="S3769">
        <v>3</v>
      </c>
      <c r="V3769" t="s">
        <v>587</v>
      </c>
      <c r="W3769" t="s">
        <v>45</v>
      </c>
      <c r="X3769">
        <v>0</v>
      </c>
      <c r="Y3769" t="str">
        <f>IF(tblRides[[#This Row],[supply_demand_ratio]]&lt;0.8,"Below 0.8",IF(tblRides[[#This Row],[supply_demand_ratio]]&lt;1,"Between 0.8-1.0",IF(tblRides[[#This Row],[supply_demand_ratio]]&lt;=1.2,"Between 1.0-1.2","Above 1.2")))</f>
        <v>Above 1.2</v>
      </c>
    </row>
    <row r="3770" spans="1:25" x14ac:dyDescent="0.3">
      <c r="A3770" t="s">
        <v>3825</v>
      </c>
      <c r="B3770" s="1">
        <v>46056.525000000001</v>
      </c>
      <c r="C3770" s="2">
        <v>46056</v>
      </c>
      <c r="D3770">
        <v>12</v>
      </c>
      <c r="E3770" t="s">
        <v>33</v>
      </c>
      <c r="F3770" t="s">
        <v>26</v>
      </c>
      <c r="G3770">
        <v>4.4000000000000004</v>
      </c>
      <c r="H3770">
        <v>99.95</v>
      </c>
      <c r="I3770">
        <v>102.61</v>
      </c>
      <c r="J3770">
        <v>1</v>
      </c>
      <c r="K3770">
        <v>4.0999999999999996</v>
      </c>
      <c r="L3770">
        <v>4.7</v>
      </c>
      <c r="M3770">
        <v>93</v>
      </c>
      <c r="N3770" t="s">
        <v>41</v>
      </c>
      <c r="O3770">
        <v>1.2290000000000001</v>
      </c>
      <c r="P3770" t="s">
        <v>28</v>
      </c>
      <c r="Q3770" t="s">
        <v>29</v>
      </c>
      <c r="R3770">
        <v>4.53</v>
      </c>
      <c r="S3770">
        <v>12</v>
      </c>
      <c r="T3770">
        <v>2.66</v>
      </c>
      <c r="U3770">
        <v>0.6</v>
      </c>
      <c r="V3770" t="s">
        <v>587</v>
      </c>
      <c r="W3770" t="s">
        <v>31</v>
      </c>
      <c r="X3770">
        <v>1</v>
      </c>
      <c r="Y3770" t="str">
        <f>IF(tblRides[[#This Row],[supply_demand_ratio]]&lt;0.8,"Below 0.8",IF(tblRides[[#This Row],[supply_demand_ratio]]&lt;1,"Between 0.8-1.0",IF(tblRides[[#This Row],[supply_demand_ratio]]&lt;=1.2,"Between 1.0-1.2","Above 1.2")))</f>
        <v>Above 1.2</v>
      </c>
    </row>
    <row r="3771" spans="1:25" x14ac:dyDescent="0.3">
      <c r="A3771" t="s">
        <v>3826</v>
      </c>
      <c r="B3771" s="1">
        <v>46056.533333333333</v>
      </c>
      <c r="C3771" s="2">
        <v>46056</v>
      </c>
      <c r="D3771">
        <v>12</v>
      </c>
      <c r="E3771" t="s">
        <v>25</v>
      </c>
      <c r="F3771" t="s">
        <v>26</v>
      </c>
      <c r="G3771">
        <v>6.1</v>
      </c>
      <c r="H3771">
        <v>167.83</v>
      </c>
      <c r="J3771">
        <v>1.2</v>
      </c>
      <c r="K3771">
        <v>7.3</v>
      </c>
      <c r="L3771">
        <v>11.2</v>
      </c>
      <c r="M3771">
        <v>139</v>
      </c>
      <c r="N3771" t="s">
        <v>27</v>
      </c>
      <c r="O3771">
        <v>1.1679999999999999</v>
      </c>
      <c r="P3771" t="s">
        <v>37</v>
      </c>
      <c r="Q3771" t="s">
        <v>38</v>
      </c>
      <c r="R3771">
        <v>4.76</v>
      </c>
      <c r="S3771">
        <v>113</v>
      </c>
      <c r="U3771">
        <v>3.9</v>
      </c>
      <c r="V3771" t="s">
        <v>587</v>
      </c>
      <c r="W3771" t="s">
        <v>45</v>
      </c>
      <c r="X3771">
        <v>0</v>
      </c>
      <c r="Y3771" t="str">
        <f>IF(tblRides[[#This Row],[supply_demand_ratio]]&lt;0.8,"Below 0.8",IF(tblRides[[#This Row],[supply_demand_ratio]]&lt;1,"Between 0.8-1.0",IF(tblRides[[#This Row],[supply_demand_ratio]]&lt;=1.2,"Between 1.0-1.2","Above 1.2")))</f>
        <v>Between 1.0-1.2</v>
      </c>
    </row>
    <row r="3772" spans="1:25" x14ac:dyDescent="0.3">
      <c r="A3772" t="s">
        <v>3827</v>
      </c>
      <c r="B3772" s="1">
        <v>46056.543055555558</v>
      </c>
      <c r="C3772" s="2">
        <v>46056</v>
      </c>
      <c r="D3772">
        <v>13</v>
      </c>
      <c r="E3772" t="s">
        <v>25</v>
      </c>
      <c r="F3772" t="s">
        <v>26</v>
      </c>
      <c r="G3772">
        <v>3.3</v>
      </c>
      <c r="H3772">
        <v>102.88</v>
      </c>
      <c r="I3772">
        <v>99.97</v>
      </c>
      <c r="J3772">
        <v>1.1000000000000001</v>
      </c>
      <c r="K3772">
        <v>4.3</v>
      </c>
      <c r="L3772">
        <v>4.5999999999999996</v>
      </c>
      <c r="M3772">
        <v>115</v>
      </c>
      <c r="N3772" t="s">
        <v>41</v>
      </c>
      <c r="O3772">
        <v>1.2509999999999999</v>
      </c>
      <c r="P3772" t="s">
        <v>28</v>
      </c>
      <c r="Q3772" t="s">
        <v>29</v>
      </c>
      <c r="R3772">
        <v>4.82</v>
      </c>
      <c r="S3772">
        <v>8</v>
      </c>
      <c r="T3772">
        <v>-2.91</v>
      </c>
      <c r="U3772">
        <v>0.3</v>
      </c>
      <c r="V3772" t="s">
        <v>587</v>
      </c>
      <c r="W3772" t="s">
        <v>31</v>
      </c>
      <c r="X3772">
        <v>1</v>
      </c>
      <c r="Y3772" t="str">
        <f>IF(tblRides[[#This Row],[supply_demand_ratio]]&lt;0.8,"Below 0.8",IF(tblRides[[#This Row],[supply_demand_ratio]]&lt;1,"Between 0.8-1.0",IF(tblRides[[#This Row],[supply_demand_ratio]]&lt;=1.2,"Between 1.0-1.2","Above 1.2")))</f>
        <v>Above 1.2</v>
      </c>
    </row>
    <row r="3773" spans="1:25" x14ac:dyDescent="0.3">
      <c r="A3773" t="s">
        <v>3828</v>
      </c>
      <c r="B3773" s="1">
        <v>46056.543749999997</v>
      </c>
      <c r="C3773" s="2">
        <v>46056</v>
      </c>
      <c r="D3773">
        <v>13</v>
      </c>
      <c r="E3773" t="s">
        <v>62</v>
      </c>
      <c r="F3773" t="s">
        <v>26</v>
      </c>
      <c r="G3773">
        <v>9.1</v>
      </c>
      <c r="H3773">
        <v>191</v>
      </c>
      <c r="I3773">
        <v>188.56</v>
      </c>
      <c r="J3773">
        <v>1</v>
      </c>
      <c r="K3773">
        <v>2</v>
      </c>
      <c r="L3773">
        <v>1</v>
      </c>
      <c r="M3773">
        <v>57</v>
      </c>
      <c r="N3773" t="s">
        <v>41</v>
      </c>
      <c r="O3773">
        <v>1.6379999999999999</v>
      </c>
      <c r="P3773" t="s">
        <v>28</v>
      </c>
      <c r="Q3773" t="s">
        <v>29</v>
      </c>
      <c r="R3773">
        <v>4.6900000000000004</v>
      </c>
      <c r="S3773">
        <v>19</v>
      </c>
      <c r="T3773">
        <v>-2.44</v>
      </c>
      <c r="U3773">
        <v>-1</v>
      </c>
      <c r="V3773" t="s">
        <v>587</v>
      </c>
      <c r="W3773" t="s">
        <v>31</v>
      </c>
      <c r="X3773">
        <v>1</v>
      </c>
      <c r="Y3773" t="str">
        <f>IF(tblRides[[#This Row],[supply_demand_ratio]]&lt;0.8,"Below 0.8",IF(tblRides[[#This Row],[supply_demand_ratio]]&lt;1,"Between 0.8-1.0",IF(tblRides[[#This Row],[supply_demand_ratio]]&lt;=1.2,"Between 1.0-1.2","Above 1.2")))</f>
        <v>Above 1.2</v>
      </c>
    </row>
    <row r="3774" spans="1:25" x14ac:dyDescent="0.3">
      <c r="A3774" t="s">
        <v>3829</v>
      </c>
      <c r="B3774" s="1">
        <v>46056.545138888891</v>
      </c>
      <c r="C3774" s="2">
        <v>46056</v>
      </c>
      <c r="D3774">
        <v>13</v>
      </c>
      <c r="E3774" t="s">
        <v>33</v>
      </c>
      <c r="F3774" t="s">
        <v>34</v>
      </c>
      <c r="G3774">
        <v>11.3</v>
      </c>
      <c r="H3774">
        <v>236.7</v>
      </c>
      <c r="I3774">
        <v>232.73</v>
      </c>
      <c r="J3774">
        <v>1.1000000000000001</v>
      </c>
      <c r="K3774">
        <v>2.8</v>
      </c>
      <c r="L3774">
        <v>3.8</v>
      </c>
      <c r="M3774">
        <v>82</v>
      </c>
      <c r="N3774" t="s">
        <v>41</v>
      </c>
      <c r="O3774">
        <v>1.087</v>
      </c>
      <c r="P3774" t="s">
        <v>28</v>
      </c>
      <c r="Q3774" t="s">
        <v>29</v>
      </c>
      <c r="R3774">
        <v>4.45</v>
      </c>
      <c r="S3774">
        <v>0</v>
      </c>
      <c r="T3774">
        <v>-3.97</v>
      </c>
      <c r="U3774">
        <v>1</v>
      </c>
      <c r="V3774" t="s">
        <v>587</v>
      </c>
      <c r="W3774" t="s">
        <v>31</v>
      </c>
      <c r="X3774">
        <v>1</v>
      </c>
      <c r="Y3774" t="str">
        <f>IF(tblRides[[#This Row],[supply_demand_ratio]]&lt;0.8,"Below 0.8",IF(tblRides[[#This Row],[supply_demand_ratio]]&lt;1,"Between 0.8-1.0",IF(tblRides[[#This Row],[supply_demand_ratio]]&lt;=1.2,"Between 1.0-1.2","Above 1.2")))</f>
        <v>Between 1.0-1.2</v>
      </c>
    </row>
    <row r="3775" spans="1:25" x14ac:dyDescent="0.3">
      <c r="A3775" t="s">
        <v>3830</v>
      </c>
      <c r="B3775" s="1">
        <v>46056.574999999997</v>
      </c>
      <c r="C3775" s="2">
        <v>46056</v>
      </c>
      <c r="D3775">
        <v>13</v>
      </c>
      <c r="E3775" t="s">
        <v>36</v>
      </c>
      <c r="F3775" t="s">
        <v>26</v>
      </c>
      <c r="G3775">
        <v>5.4</v>
      </c>
      <c r="H3775">
        <v>125.25</v>
      </c>
      <c r="I3775">
        <v>120.72</v>
      </c>
      <c r="J3775">
        <v>1</v>
      </c>
      <c r="K3775">
        <v>2.8</v>
      </c>
      <c r="L3775">
        <v>5</v>
      </c>
      <c r="M3775">
        <v>109</v>
      </c>
      <c r="N3775" t="s">
        <v>41</v>
      </c>
      <c r="O3775">
        <v>1.3160000000000001</v>
      </c>
      <c r="P3775" t="s">
        <v>28</v>
      </c>
      <c r="Q3775" t="s">
        <v>29</v>
      </c>
      <c r="R3775">
        <v>4.8</v>
      </c>
      <c r="S3775">
        <v>90</v>
      </c>
      <c r="T3775">
        <v>-4.53</v>
      </c>
      <c r="U3775">
        <v>2.2000000000000002</v>
      </c>
      <c r="V3775" t="s">
        <v>587</v>
      </c>
      <c r="W3775" t="s">
        <v>31</v>
      </c>
      <c r="X3775">
        <v>1</v>
      </c>
      <c r="Y3775" t="str">
        <f>IF(tblRides[[#This Row],[supply_demand_ratio]]&lt;0.8,"Below 0.8",IF(tblRides[[#This Row],[supply_demand_ratio]]&lt;1,"Between 0.8-1.0",IF(tblRides[[#This Row],[supply_demand_ratio]]&lt;=1.2,"Between 1.0-1.2","Above 1.2")))</f>
        <v>Above 1.2</v>
      </c>
    </row>
    <row r="3776" spans="1:25" x14ac:dyDescent="0.3">
      <c r="A3776" t="s">
        <v>3831</v>
      </c>
      <c r="B3776" s="1">
        <v>46056.59375</v>
      </c>
      <c r="C3776" s="2">
        <v>46056</v>
      </c>
      <c r="D3776">
        <v>14</v>
      </c>
      <c r="E3776" t="s">
        <v>33</v>
      </c>
      <c r="F3776" t="s">
        <v>26</v>
      </c>
      <c r="G3776">
        <v>3.9</v>
      </c>
      <c r="H3776">
        <v>95.47</v>
      </c>
      <c r="I3776">
        <v>93.74</v>
      </c>
      <c r="J3776">
        <v>1</v>
      </c>
      <c r="K3776">
        <v>2.9</v>
      </c>
      <c r="L3776">
        <v>2.6</v>
      </c>
      <c r="M3776">
        <v>85</v>
      </c>
      <c r="N3776" t="s">
        <v>41</v>
      </c>
      <c r="O3776">
        <v>1.2</v>
      </c>
      <c r="P3776" t="s">
        <v>28</v>
      </c>
      <c r="Q3776" t="s">
        <v>29</v>
      </c>
      <c r="R3776">
        <v>4.37</v>
      </c>
      <c r="S3776">
        <v>9</v>
      </c>
      <c r="T3776">
        <v>-1.73</v>
      </c>
      <c r="U3776">
        <v>-0.3</v>
      </c>
      <c r="V3776" t="s">
        <v>587</v>
      </c>
      <c r="W3776" t="s">
        <v>31</v>
      </c>
      <c r="X3776">
        <v>1</v>
      </c>
      <c r="Y3776" t="str">
        <f>IF(tblRides[[#This Row],[supply_demand_ratio]]&lt;0.8,"Below 0.8",IF(tblRides[[#This Row],[supply_demand_ratio]]&lt;1,"Between 0.8-1.0",IF(tblRides[[#This Row],[supply_demand_ratio]]&lt;=1.2,"Between 1.0-1.2","Above 1.2")))</f>
        <v>Between 1.0-1.2</v>
      </c>
    </row>
    <row r="3777" spans="1:25" x14ac:dyDescent="0.3">
      <c r="A3777" t="s">
        <v>3832</v>
      </c>
      <c r="B3777" s="1">
        <v>46056.597916666666</v>
      </c>
      <c r="C3777" s="2">
        <v>46056</v>
      </c>
      <c r="D3777">
        <v>14</v>
      </c>
      <c r="E3777" t="s">
        <v>25</v>
      </c>
      <c r="F3777" t="s">
        <v>26</v>
      </c>
      <c r="G3777">
        <v>4.7</v>
      </c>
      <c r="H3777">
        <v>126.2</v>
      </c>
      <c r="I3777">
        <v>127.2</v>
      </c>
      <c r="J3777">
        <v>1.2</v>
      </c>
      <c r="K3777">
        <v>2</v>
      </c>
      <c r="L3777">
        <v>3.7</v>
      </c>
      <c r="M3777">
        <v>139</v>
      </c>
      <c r="N3777" t="s">
        <v>41</v>
      </c>
      <c r="O3777">
        <v>1.538</v>
      </c>
      <c r="P3777" t="s">
        <v>28</v>
      </c>
      <c r="Q3777" t="s">
        <v>29</v>
      </c>
      <c r="R3777">
        <v>4.79</v>
      </c>
      <c r="S3777">
        <v>26</v>
      </c>
      <c r="T3777">
        <v>1</v>
      </c>
      <c r="U3777">
        <v>1.7</v>
      </c>
      <c r="V3777" t="s">
        <v>587</v>
      </c>
      <c r="W3777" t="s">
        <v>31</v>
      </c>
      <c r="X3777">
        <v>1</v>
      </c>
      <c r="Y3777" t="str">
        <f>IF(tblRides[[#This Row],[supply_demand_ratio]]&lt;0.8,"Below 0.8",IF(tblRides[[#This Row],[supply_demand_ratio]]&lt;1,"Between 0.8-1.0",IF(tblRides[[#This Row],[supply_demand_ratio]]&lt;=1.2,"Between 1.0-1.2","Above 1.2")))</f>
        <v>Above 1.2</v>
      </c>
    </row>
    <row r="3778" spans="1:25" x14ac:dyDescent="0.3">
      <c r="A3778" t="s">
        <v>3833</v>
      </c>
      <c r="B3778" s="1">
        <v>46056.604166666664</v>
      </c>
      <c r="C3778" s="2">
        <v>46056</v>
      </c>
      <c r="D3778">
        <v>14</v>
      </c>
      <c r="E3778" t="s">
        <v>43</v>
      </c>
      <c r="F3778" t="s">
        <v>34</v>
      </c>
      <c r="G3778">
        <v>2.9</v>
      </c>
      <c r="H3778">
        <v>87.98</v>
      </c>
      <c r="I3778">
        <v>83.2</v>
      </c>
      <c r="J3778">
        <v>1</v>
      </c>
      <c r="K3778">
        <v>2.2000000000000002</v>
      </c>
      <c r="L3778">
        <v>2.5</v>
      </c>
      <c r="M3778">
        <v>74</v>
      </c>
      <c r="N3778" t="s">
        <v>41</v>
      </c>
      <c r="O3778">
        <v>2.1110000000000002</v>
      </c>
      <c r="P3778" t="s">
        <v>28</v>
      </c>
      <c r="Q3778" t="s">
        <v>29</v>
      </c>
      <c r="R3778">
        <v>4.76</v>
      </c>
      <c r="S3778">
        <v>0</v>
      </c>
      <c r="T3778">
        <v>-4.78</v>
      </c>
      <c r="U3778">
        <v>0.3</v>
      </c>
      <c r="V3778" t="s">
        <v>587</v>
      </c>
      <c r="W3778" t="s">
        <v>31</v>
      </c>
      <c r="X3778">
        <v>1</v>
      </c>
      <c r="Y3778" t="str">
        <f>IF(tblRides[[#This Row],[supply_demand_ratio]]&lt;0.8,"Below 0.8",IF(tblRides[[#This Row],[supply_demand_ratio]]&lt;1,"Between 0.8-1.0",IF(tblRides[[#This Row],[supply_demand_ratio]]&lt;=1.2,"Between 1.0-1.2","Above 1.2")))</f>
        <v>Above 1.2</v>
      </c>
    </row>
    <row r="3779" spans="1:25" x14ac:dyDescent="0.3">
      <c r="A3779" t="s">
        <v>3834</v>
      </c>
      <c r="B3779" s="1">
        <v>46056.622916666667</v>
      </c>
      <c r="C3779" s="2">
        <v>46056</v>
      </c>
      <c r="D3779">
        <v>14</v>
      </c>
      <c r="E3779" t="s">
        <v>36</v>
      </c>
      <c r="F3779" t="s">
        <v>26</v>
      </c>
      <c r="G3779">
        <v>5.0999999999999996</v>
      </c>
      <c r="H3779">
        <v>118.14</v>
      </c>
      <c r="I3779">
        <v>120.13</v>
      </c>
      <c r="J3779">
        <v>1</v>
      </c>
      <c r="K3779">
        <v>5.6</v>
      </c>
      <c r="L3779">
        <v>2.1</v>
      </c>
      <c r="M3779">
        <v>111</v>
      </c>
      <c r="N3779" t="s">
        <v>27</v>
      </c>
      <c r="O3779">
        <v>1.03</v>
      </c>
      <c r="P3779" t="s">
        <v>28</v>
      </c>
      <c r="Q3779" t="s">
        <v>29</v>
      </c>
      <c r="R3779">
        <v>4.6100000000000003</v>
      </c>
      <c r="S3779">
        <v>8</v>
      </c>
      <c r="T3779">
        <v>1.99</v>
      </c>
      <c r="U3779">
        <v>-3.5</v>
      </c>
      <c r="V3779" t="s">
        <v>587</v>
      </c>
      <c r="W3779" t="s">
        <v>45</v>
      </c>
      <c r="X3779">
        <v>1</v>
      </c>
      <c r="Y3779" t="str">
        <f>IF(tblRides[[#This Row],[supply_demand_ratio]]&lt;0.8,"Below 0.8",IF(tblRides[[#This Row],[supply_demand_ratio]]&lt;1,"Between 0.8-1.0",IF(tblRides[[#This Row],[supply_demand_ratio]]&lt;=1.2,"Between 1.0-1.2","Above 1.2")))</f>
        <v>Between 1.0-1.2</v>
      </c>
    </row>
    <row r="3780" spans="1:25" x14ac:dyDescent="0.3">
      <c r="A3780" t="s">
        <v>3835</v>
      </c>
      <c r="B3780" s="1">
        <v>46056.625</v>
      </c>
      <c r="C3780" s="2">
        <v>46056</v>
      </c>
      <c r="D3780">
        <v>15</v>
      </c>
      <c r="E3780" t="s">
        <v>36</v>
      </c>
      <c r="F3780" t="s">
        <v>34</v>
      </c>
      <c r="G3780">
        <v>9.6999999999999993</v>
      </c>
      <c r="H3780">
        <v>183.45</v>
      </c>
      <c r="I3780">
        <v>177.25</v>
      </c>
      <c r="J3780">
        <v>1</v>
      </c>
      <c r="K3780">
        <v>10.199999999999999</v>
      </c>
      <c r="L3780">
        <v>10.1</v>
      </c>
      <c r="M3780">
        <v>111</v>
      </c>
      <c r="N3780" t="s">
        <v>27</v>
      </c>
      <c r="O3780">
        <v>0.98299999999999998</v>
      </c>
      <c r="P3780" t="s">
        <v>28</v>
      </c>
      <c r="Q3780" t="s">
        <v>29</v>
      </c>
      <c r="R3780">
        <v>4.2300000000000004</v>
      </c>
      <c r="S3780">
        <v>0</v>
      </c>
      <c r="T3780">
        <v>-6.2</v>
      </c>
      <c r="U3780">
        <v>-0.1</v>
      </c>
      <c r="V3780" t="s">
        <v>587</v>
      </c>
      <c r="W3780" t="s">
        <v>77</v>
      </c>
      <c r="X3780">
        <v>1</v>
      </c>
      <c r="Y3780" t="str">
        <f>IF(tblRides[[#This Row],[supply_demand_ratio]]&lt;0.8,"Below 0.8",IF(tblRides[[#This Row],[supply_demand_ratio]]&lt;1,"Between 0.8-1.0",IF(tblRides[[#This Row],[supply_demand_ratio]]&lt;=1.2,"Between 1.0-1.2","Above 1.2")))</f>
        <v>Between 0.8-1.0</v>
      </c>
    </row>
    <row r="3781" spans="1:25" x14ac:dyDescent="0.3">
      <c r="A3781" t="s">
        <v>3836</v>
      </c>
      <c r="B3781" s="1">
        <v>46056.629166666666</v>
      </c>
      <c r="C3781" s="2">
        <v>46056</v>
      </c>
      <c r="D3781">
        <v>15</v>
      </c>
      <c r="E3781" t="s">
        <v>25</v>
      </c>
      <c r="F3781" t="s">
        <v>26</v>
      </c>
      <c r="G3781">
        <v>16.3</v>
      </c>
      <c r="H3781">
        <v>359.84</v>
      </c>
      <c r="I3781">
        <v>342.04</v>
      </c>
      <c r="J3781">
        <v>1.1000000000000001</v>
      </c>
      <c r="K3781">
        <v>6</v>
      </c>
      <c r="L3781">
        <v>9.9</v>
      </c>
      <c r="M3781">
        <v>110</v>
      </c>
      <c r="N3781" t="s">
        <v>27</v>
      </c>
      <c r="O3781">
        <v>0.84899999999999998</v>
      </c>
      <c r="P3781" t="s">
        <v>28</v>
      </c>
      <c r="Q3781" t="s">
        <v>29</v>
      </c>
      <c r="R3781">
        <v>4.29</v>
      </c>
      <c r="S3781">
        <v>1</v>
      </c>
      <c r="T3781">
        <v>-17.8</v>
      </c>
      <c r="U3781">
        <v>3.9</v>
      </c>
      <c r="V3781" t="s">
        <v>587</v>
      </c>
      <c r="W3781" t="s">
        <v>45</v>
      </c>
      <c r="X3781">
        <v>1</v>
      </c>
      <c r="Y3781" t="str">
        <f>IF(tblRides[[#This Row],[supply_demand_ratio]]&lt;0.8,"Below 0.8",IF(tblRides[[#This Row],[supply_demand_ratio]]&lt;1,"Between 0.8-1.0",IF(tblRides[[#This Row],[supply_demand_ratio]]&lt;=1.2,"Between 1.0-1.2","Above 1.2")))</f>
        <v>Between 0.8-1.0</v>
      </c>
    </row>
    <row r="3782" spans="1:25" x14ac:dyDescent="0.3">
      <c r="A3782" t="s">
        <v>3837</v>
      </c>
      <c r="B3782" s="1">
        <v>46056.634027777778</v>
      </c>
      <c r="C3782" s="2">
        <v>46056</v>
      </c>
      <c r="D3782">
        <v>15</v>
      </c>
      <c r="E3782" t="s">
        <v>33</v>
      </c>
      <c r="F3782" t="s">
        <v>26</v>
      </c>
      <c r="G3782">
        <v>7.6</v>
      </c>
      <c r="H3782">
        <v>159.57</v>
      </c>
      <c r="I3782">
        <v>155.88</v>
      </c>
      <c r="J3782">
        <v>1.1000000000000001</v>
      </c>
      <c r="K3782">
        <v>5</v>
      </c>
      <c r="L3782">
        <v>4.5999999999999996</v>
      </c>
      <c r="M3782">
        <v>67</v>
      </c>
      <c r="N3782" t="s">
        <v>27</v>
      </c>
      <c r="O3782">
        <v>0.76900000000000002</v>
      </c>
      <c r="P3782" t="s">
        <v>28</v>
      </c>
      <c r="Q3782" t="s">
        <v>29</v>
      </c>
      <c r="R3782">
        <v>4.54</v>
      </c>
      <c r="S3782">
        <v>1</v>
      </c>
      <c r="T3782">
        <v>-3.69</v>
      </c>
      <c r="U3782">
        <v>-0.4</v>
      </c>
      <c r="V3782" t="s">
        <v>587</v>
      </c>
      <c r="W3782" t="s">
        <v>31</v>
      </c>
      <c r="X3782">
        <v>1</v>
      </c>
      <c r="Y3782" t="str">
        <f>IF(tblRides[[#This Row],[supply_demand_ratio]]&lt;0.8,"Below 0.8",IF(tblRides[[#This Row],[supply_demand_ratio]]&lt;1,"Between 0.8-1.0",IF(tblRides[[#This Row],[supply_demand_ratio]]&lt;=1.2,"Between 1.0-1.2","Above 1.2")))</f>
        <v>Below 0.8</v>
      </c>
    </row>
    <row r="3783" spans="1:25" x14ac:dyDescent="0.3">
      <c r="A3783" t="s">
        <v>3838</v>
      </c>
      <c r="B3783" s="1">
        <v>46056.652777777781</v>
      </c>
      <c r="C3783" s="2">
        <v>46056</v>
      </c>
      <c r="D3783">
        <v>15</v>
      </c>
      <c r="E3783" t="s">
        <v>25</v>
      </c>
      <c r="F3783" t="s">
        <v>26</v>
      </c>
      <c r="G3783">
        <v>9.6</v>
      </c>
      <c r="H3783">
        <v>215.48</v>
      </c>
      <c r="I3783">
        <v>214.15</v>
      </c>
      <c r="J3783">
        <v>1.1000000000000001</v>
      </c>
      <c r="K3783">
        <v>2</v>
      </c>
      <c r="L3783">
        <v>9</v>
      </c>
      <c r="M3783">
        <v>108</v>
      </c>
      <c r="N3783" t="s">
        <v>27</v>
      </c>
      <c r="O3783">
        <v>0.81299999999999994</v>
      </c>
      <c r="P3783" t="s">
        <v>28</v>
      </c>
      <c r="Q3783" t="s">
        <v>29</v>
      </c>
      <c r="R3783">
        <v>4.67</v>
      </c>
      <c r="S3783">
        <v>11</v>
      </c>
      <c r="T3783">
        <v>-1.33</v>
      </c>
      <c r="U3783">
        <v>7</v>
      </c>
      <c r="V3783" t="s">
        <v>587</v>
      </c>
      <c r="W3783" t="s">
        <v>31</v>
      </c>
      <c r="X3783">
        <v>1</v>
      </c>
      <c r="Y3783" t="str">
        <f>IF(tblRides[[#This Row],[supply_demand_ratio]]&lt;0.8,"Below 0.8",IF(tblRides[[#This Row],[supply_demand_ratio]]&lt;1,"Between 0.8-1.0",IF(tblRides[[#This Row],[supply_demand_ratio]]&lt;=1.2,"Between 1.0-1.2","Above 1.2")))</f>
        <v>Between 0.8-1.0</v>
      </c>
    </row>
    <row r="3784" spans="1:25" x14ac:dyDescent="0.3">
      <c r="A3784" t="s">
        <v>3839</v>
      </c>
      <c r="B3784" s="1">
        <v>46056.654166666667</v>
      </c>
      <c r="C3784" s="2">
        <v>46056</v>
      </c>
      <c r="D3784">
        <v>15</v>
      </c>
      <c r="E3784" t="s">
        <v>62</v>
      </c>
      <c r="F3784" t="s">
        <v>34</v>
      </c>
      <c r="G3784">
        <v>5.5</v>
      </c>
      <c r="H3784">
        <v>110.95</v>
      </c>
      <c r="I3784">
        <v>112.65</v>
      </c>
      <c r="J3784">
        <v>1</v>
      </c>
      <c r="K3784">
        <v>8.6</v>
      </c>
      <c r="L3784">
        <v>3.8</v>
      </c>
      <c r="M3784">
        <v>60</v>
      </c>
      <c r="N3784" t="s">
        <v>41</v>
      </c>
      <c r="O3784">
        <v>2.0920000000000001</v>
      </c>
      <c r="P3784" t="s">
        <v>28</v>
      </c>
      <c r="Q3784" t="s">
        <v>29</v>
      </c>
      <c r="R3784">
        <v>4.8099999999999996</v>
      </c>
      <c r="S3784">
        <v>0</v>
      </c>
      <c r="T3784">
        <v>1.7</v>
      </c>
      <c r="U3784">
        <v>-4.8</v>
      </c>
      <c r="V3784" t="s">
        <v>587</v>
      </c>
      <c r="W3784" t="s">
        <v>45</v>
      </c>
      <c r="X3784">
        <v>1</v>
      </c>
      <c r="Y3784" t="str">
        <f>IF(tblRides[[#This Row],[supply_demand_ratio]]&lt;0.8,"Below 0.8",IF(tblRides[[#This Row],[supply_demand_ratio]]&lt;1,"Between 0.8-1.0",IF(tblRides[[#This Row],[supply_demand_ratio]]&lt;=1.2,"Between 1.0-1.2","Above 1.2")))</f>
        <v>Above 1.2</v>
      </c>
    </row>
    <row r="3785" spans="1:25" x14ac:dyDescent="0.3">
      <c r="A3785" t="s">
        <v>3840</v>
      </c>
      <c r="B3785" s="1">
        <v>46056.666666666664</v>
      </c>
      <c r="C3785" s="2">
        <v>46056</v>
      </c>
      <c r="D3785">
        <v>16</v>
      </c>
      <c r="E3785" t="s">
        <v>25</v>
      </c>
      <c r="F3785" t="s">
        <v>34</v>
      </c>
      <c r="G3785">
        <v>12.1</v>
      </c>
      <c r="H3785">
        <v>219.88</v>
      </c>
      <c r="I3785">
        <v>214.95</v>
      </c>
      <c r="J3785">
        <v>1</v>
      </c>
      <c r="K3785">
        <v>8.1</v>
      </c>
      <c r="L3785">
        <v>10.3</v>
      </c>
      <c r="M3785">
        <v>115</v>
      </c>
      <c r="N3785" t="s">
        <v>27</v>
      </c>
      <c r="O3785">
        <v>0.86199999999999999</v>
      </c>
      <c r="P3785" t="s">
        <v>28</v>
      </c>
      <c r="Q3785" t="s">
        <v>29</v>
      </c>
      <c r="R3785">
        <v>4.75</v>
      </c>
      <c r="S3785">
        <v>0</v>
      </c>
      <c r="T3785">
        <v>-4.93</v>
      </c>
      <c r="U3785">
        <v>2.2000000000000002</v>
      </c>
      <c r="V3785" t="s">
        <v>587</v>
      </c>
      <c r="W3785" t="s">
        <v>45</v>
      </c>
      <c r="X3785">
        <v>1</v>
      </c>
      <c r="Y3785" t="str">
        <f>IF(tblRides[[#This Row],[supply_demand_ratio]]&lt;0.8,"Below 0.8",IF(tblRides[[#This Row],[supply_demand_ratio]]&lt;1,"Between 0.8-1.0",IF(tblRides[[#This Row],[supply_demand_ratio]]&lt;=1.2,"Between 1.0-1.2","Above 1.2")))</f>
        <v>Between 0.8-1.0</v>
      </c>
    </row>
    <row r="3786" spans="1:25" x14ac:dyDescent="0.3">
      <c r="A3786" t="s">
        <v>3841</v>
      </c>
      <c r="B3786" s="1">
        <v>46056.67083333333</v>
      </c>
      <c r="C3786" s="2">
        <v>46056</v>
      </c>
      <c r="D3786">
        <v>16</v>
      </c>
      <c r="E3786" t="s">
        <v>36</v>
      </c>
      <c r="F3786" t="s">
        <v>26</v>
      </c>
      <c r="G3786">
        <v>3.4</v>
      </c>
      <c r="H3786">
        <v>105.54</v>
      </c>
      <c r="I3786">
        <v>107.2</v>
      </c>
      <c r="J3786">
        <v>1.2</v>
      </c>
      <c r="K3786">
        <v>5.4</v>
      </c>
      <c r="L3786">
        <v>8.1</v>
      </c>
      <c r="M3786">
        <v>96</v>
      </c>
      <c r="N3786" t="s">
        <v>27</v>
      </c>
      <c r="O3786">
        <v>0.77800000000000002</v>
      </c>
      <c r="P3786" t="s">
        <v>28</v>
      </c>
      <c r="Q3786" t="s">
        <v>29</v>
      </c>
      <c r="R3786">
        <v>4.45</v>
      </c>
      <c r="S3786">
        <v>35</v>
      </c>
      <c r="T3786">
        <v>1.66</v>
      </c>
      <c r="U3786">
        <v>2.7</v>
      </c>
      <c r="V3786" t="s">
        <v>587</v>
      </c>
      <c r="W3786" t="s">
        <v>45</v>
      </c>
      <c r="X3786">
        <v>1</v>
      </c>
      <c r="Y3786" t="str">
        <f>IF(tblRides[[#This Row],[supply_demand_ratio]]&lt;0.8,"Below 0.8",IF(tblRides[[#This Row],[supply_demand_ratio]]&lt;1,"Between 0.8-1.0",IF(tblRides[[#This Row],[supply_demand_ratio]]&lt;=1.2,"Between 1.0-1.2","Above 1.2")))</f>
        <v>Below 0.8</v>
      </c>
    </row>
    <row r="3787" spans="1:25" x14ac:dyDescent="0.3">
      <c r="A3787" t="s">
        <v>3842</v>
      </c>
      <c r="B3787" s="1">
        <v>46056.676388888889</v>
      </c>
      <c r="C3787" s="2">
        <v>46056</v>
      </c>
      <c r="D3787">
        <v>16</v>
      </c>
      <c r="E3787" t="s">
        <v>25</v>
      </c>
      <c r="F3787" t="s">
        <v>34</v>
      </c>
      <c r="G3787">
        <v>2.2000000000000002</v>
      </c>
      <c r="H3787">
        <v>85.58</v>
      </c>
      <c r="I3787">
        <v>86.11</v>
      </c>
      <c r="J3787">
        <v>1.1000000000000001</v>
      </c>
      <c r="K3787">
        <v>5.5</v>
      </c>
      <c r="L3787">
        <v>3</v>
      </c>
      <c r="M3787">
        <v>118</v>
      </c>
      <c r="N3787" t="s">
        <v>27</v>
      </c>
      <c r="O3787">
        <v>1.1160000000000001</v>
      </c>
      <c r="P3787" t="s">
        <v>28</v>
      </c>
      <c r="Q3787" t="s">
        <v>29</v>
      </c>
      <c r="R3787">
        <v>5</v>
      </c>
      <c r="S3787">
        <v>0</v>
      </c>
      <c r="T3787">
        <v>0.53</v>
      </c>
      <c r="U3787">
        <v>-2.5</v>
      </c>
      <c r="V3787" t="s">
        <v>587</v>
      </c>
      <c r="W3787" t="s">
        <v>45</v>
      </c>
      <c r="X3787">
        <v>1</v>
      </c>
      <c r="Y3787" t="str">
        <f>IF(tblRides[[#This Row],[supply_demand_ratio]]&lt;0.8,"Below 0.8",IF(tblRides[[#This Row],[supply_demand_ratio]]&lt;1,"Between 0.8-1.0",IF(tblRides[[#This Row],[supply_demand_ratio]]&lt;=1.2,"Between 1.0-1.2","Above 1.2")))</f>
        <v>Between 1.0-1.2</v>
      </c>
    </row>
    <row r="3788" spans="1:25" x14ac:dyDescent="0.3">
      <c r="A3788" t="s">
        <v>3843</v>
      </c>
      <c r="B3788" s="1">
        <v>46056.693055555559</v>
      </c>
      <c r="C3788" s="2">
        <v>46056</v>
      </c>
      <c r="D3788">
        <v>16</v>
      </c>
      <c r="E3788" t="s">
        <v>33</v>
      </c>
      <c r="F3788" t="s">
        <v>26</v>
      </c>
      <c r="G3788">
        <v>5.3</v>
      </c>
      <c r="H3788">
        <v>118.64</v>
      </c>
      <c r="I3788">
        <v>123.48</v>
      </c>
      <c r="J3788">
        <v>1</v>
      </c>
      <c r="K3788">
        <v>3.8</v>
      </c>
      <c r="L3788">
        <v>4.4000000000000004</v>
      </c>
      <c r="M3788">
        <v>80</v>
      </c>
      <c r="N3788" t="s">
        <v>41</v>
      </c>
      <c r="O3788">
        <v>1.228</v>
      </c>
      <c r="P3788" t="s">
        <v>28</v>
      </c>
      <c r="Q3788" t="s">
        <v>29</v>
      </c>
      <c r="R3788">
        <v>4.96</v>
      </c>
      <c r="S3788">
        <v>10</v>
      </c>
      <c r="T3788">
        <v>4.84</v>
      </c>
      <c r="U3788">
        <v>0.6</v>
      </c>
      <c r="V3788" t="s">
        <v>587</v>
      </c>
      <c r="W3788" t="s">
        <v>31</v>
      </c>
      <c r="X3788">
        <v>1</v>
      </c>
      <c r="Y3788" t="str">
        <f>IF(tblRides[[#This Row],[supply_demand_ratio]]&lt;0.8,"Below 0.8",IF(tblRides[[#This Row],[supply_demand_ratio]]&lt;1,"Between 0.8-1.0",IF(tblRides[[#This Row],[supply_demand_ratio]]&lt;=1.2,"Between 1.0-1.2","Above 1.2")))</f>
        <v>Above 1.2</v>
      </c>
    </row>
    <row r="3789" spans="1:25" x14ac:dyDescent="0.3">
      <c r="A3789" t="s">
        <v>3844</v>
      </c>
      <c r="B3789" s="1">
        <v>46056.701388888891</v>
      </c>
      <c r="C3789" s="2">
        <v>46056</v>
      </c>
      <c r="D3789">
        <v>16</v>
      </c>
      <c r="E3789" t="s">
        <v>33</v>
      </c>
      <c r="F3789" t="s">
        <v>34</v>
      </c>
      <c r="G3789">
        <v>8.1999999999999993</v>
      </c>
      <c r="H3789">
        <v>156.69999999999999</v>
      </c>
      <c r="I3789">
        <v>155.30000000000001</v>
      </c>
      <c r="J3789">
        <v>1</v>
      </c>
      <c r="K3789">
        <v>2.4</v>
      </c>
      <c r="L3789">
        <v>1</v>
      </c>
      <c r="M3789">
        <v>74</v>
      </c>
      <c r="N3789" t="s">
        <v>41</v>
      </c>
      <c r="O3789">
        <v>1.1479999999999999</v>
      </c>
      <c r="P3789" t="s">
        <v>28</v>
      </c>
      <c r="Q3789" t="s">
        <v>29</v>
      </c>
      <c r="R3789">
        <v>4.6900000000000004</v>
      </c>
      <c r="S3789">
        <v>0</v>
      </c>
      <c r="T3789">
        <v>-1.4</v>
      </c>
      <c r="U3789">
        <v>-1.4</v>
      </c>
      <c r="V3789" t="s">
        <v>587</v>
      </c>
      <c r="W3789" t="s">
        <v>31</v>
      </c>
      <c r="X3789">
        <v>1</v>
      </c>
      <c r="Y3789" t="str">
        <f>IF(tblRides[[#This Row],[supply_demand_ratio]]&lt;0.8,"Below 0.8",IF(tblRides[[#This Row],[supply_demand_ratio]]&lt;1,"Between 0.8-1.0",IF(tblRides[[#This Row],[supply_demand_ratio]]&lt;=1.2,"Between 1.0-1.2","Above 1.2")))</f>
        <v>Between 1.0-1.2</v>
      </c>
    </row>
    <row r="3790" spans="1:25" x14ac:dyDescent="0.3">
      <c r="A3790" t="s">
        <v>3845</v>
      </c>
      <c r="B3790" s="1">
        <v>46056.70208333333</v>
      </c>
      <c r="C3790" s="2">
        <v>46056</v>
      </c>
      <c r="D3790">
        <v>16</v>
      </c>
      <c r="E3790" t="s">
        <v>43</v>
      </c>
      <c r="F3790" t="s">
        <v>26</v>
      </c>
      <c r="G3790">
        <v>2.1</v>
      </c>
      <c r="H3790">
        <v>67.319999999999993</v>
      </c>
      <c r="J3790">
        <v>1</v>
      </c>
      <c r="K3790">
        <v>4</v>
      </c>
      <c r="L3790">
        <v>5</v>
      </c>
      <c r="M3790">
        <v>64</v>
      </c>
      <c r="N3790" t="s">
        <v>41</v>
      </c>
      <c r="O3790">
        <v>2.2000000000000002</v>
      </c>
      <c r="P3790" t="s">
        <v>58</v>
      </c>
      <c r="Q3790" t="s">
        <v>74</v>
      </c>
      <c r="R3790">
        <v>4.9000000000000004</v>
      </c>
      <c r="S3790">
        <v>8</v>
      </c>
      <c r="U3790">
        <v>1</v>
      </c>
      <c r="V3790" t="s">
        <v>587</v>
      </c>
      <c r="W3790" t="s">
        <v>31</v>
      </c>
      <c r="X3790">
        <v>0</v>
      </c>
      <c r="Y3790" t="str">
        <f>IF(tblRides[[#This Row],[supply_demand_ratio]]&lt;0.8,"Below 0.8",IF(tblRides[[#This Row],[supply_demand_ratio]]&lt;1,"Between 0.8-1.0",IF(tblRides[[#This Row],[supply_demand_ratio]]&lt;=1.2,"Between 1.0-1.2","Above 1.2")))</f>
        <v>Above 1.2</v>
      </c>
    </row>
    <row r="3791" spans="1:25" x14ac:dyDescent="0.3">
      <c r="A3791" t="s">
        <v>3846</v>
      </c>
      <c r="B3791" s="1">
        <v>46056.749305555553</v>
      </c>
      <c r="C3791" s="2">
        <v>46056</v>
      </c>
      <c r="D3791">
        <v>17</v>
      </c>
      <c r="E3791" t="s">
        <v>36</v>
      </c>
      <c r="F3791" t="s">
        <v>26</v>
      </c>
      <c r="G3791">
        <v>18.100000000000001</v>
      </c>
      <c r="H3791">
        <v>375.21</v>
      </c>
      <c r="I3791">
        <v>409.88</v>
      </c>
      <c r="J3791">
        <v>1.1000000000000001</v>
      </c>
      <c r="K3791">
        <v>7.9</v>
      </c>
      <c r="L3791">
        <v>7.4</v>
      </c>
      <c r="M3791">
        <v>87</v>
      </c>
      <c r="N3791" t="s">
        <v>27</v>
      </c>
      <c r="O3791">
        <v>0.84299999999999997</v>
      </c>
      <c r="P3791" t="s">
        <v>28</v>
      </c>
      <c r="Q3791" t="s">
        <v>29</v>
      </c>
      <c r="R3791">
        <v>4.55</v>
      </c>
      <c r="S3791">
        <v>18</v>
      </c>
      <c r="T3791">
        <v>34.67</v>
      </c>
      <c r="U3791">
        <v>-0.5</v>
      </c>
      <c r="V3791" t="s">
        <v>587</v>
      </c>
      <c r="W3791" t="s">
        <v>45</v>
      </c>
      <c r="X3791">
        <v>1</v>
      </c>
      <c r="Y3791" t="str">
        <f>IF(tblRides[[#This Row],[supply_demand_ratio]]&lt;0.8,"Below 0.8",IF(tblRides[[#This Row],[supply_demand_ratio]]&lt;1,"Between 0.8-1.0",IF(tblRides[[#This Row],[supply_demand_ratio]]&lt;=1.2,"Between 1.0-1.2","Above 1.2")))</f>
        <v>Between 0.8-1.0</v>
      </c>
    </row>
    <row r="3792" spans="1:25" x14ac:dyDescent="0.3">
      <c r="A3792" t="s">
        <v>3847</v>
      </c>
      <c r="B3792" s="1">
        <v>46056.753472222219</v>
      </c>
      <c r="C3792" s="2">
        <v>46056</v>
      </c>
      <c r="D3792">
        <v>18</v>
      </c>
      <c r="E3792" t="s">
        <v>62</v>
      </c>
      <c r="F3792" t="s">
        <v>26</v>
      </c>
      <c r="G3792">
        <v>2.9</v>
      </c>
      <c r="H3792">
        <v>75.27</v>
      </c>
      <c r="I3792">
        <v>77.87</v>
      </c>
      <c r="J3792">
        <v>1</v>
      </c>
      <c r="K3792">
        <v>6.3</v>
      </c>
      <c r="L3792">
        <v>8.1999999999999993</v>
      </c>
      <c r="M3792">
        <v>52</v>
      </c>
      <c r="N3792" t="s">
        <v>41</v>
      </c>
      <c r="O3792">
        <v>1.323</v>
      </c>
      <c r="P3792" t="s">
        <v>28</v>
      </c>
      <c r="Q3792" t="s">
        <v>29</v>
      </c>
      <c r="R3792">
        <v>4.66</v>
      </c>
      <c r="S3792">
        <v>16</v>
      </c>
      <c r="T3792">
        <v>2.6</v>
      </c>
      <c r="U3792">
        <v>1.9</v>
      </c>
      <c r="V3792" t="s">
        <v>587</v>
      </c>
      <c r="W3792" t="s">
        <v>45</v>
      </c>
      <c r="X3792">
        <v>1</v>
      </c>
      <c r="Y3792" t="str">
        <f>IF(tblRides[[#This Row],[supply_demand_ratio]]&lt;0.8,"Below 0.8",IF(tblRides[[#This Row],[supply_demand_ratio]]&lt;1,"Between 0.8-1.0",IF(tblRides[[#This Row],[supply_demand_ratio]]&lt;=1.2,"Between 1.0-1.2","Above 1.2")))</f>
        <v>Above 1.2</v>
      </c>
    </row>
    <row r="3793" spans="1:25" x14ac:dyDescent="0.3">
      <c r="A3793" t="s">
        <v>3848</v>
      </c>
      <c r="B3793" s="1">
        <v>46056.775000000001</v>
      </c>
      <c r="C3793" s="2">
        <v>46056</v>
      </c>
      <c r="D3793">
        <v>18</v>
      </c>
      <c r="E3793" t="s">
        <v>36</v>
      </c>
      <c r="F3793" t="s">
        <v>26</v>
      </c>
      <c r="G3793">
        <v>4.3</v>
      </c>
      <c r="H3793">
        <v>153.94</v>
      </c>
      <c r="I3793">
        <v>149.79</v>
      </c>
      <c r="J3793">
        <v>1.5</v>
      </c>
      <c r="K3793">
        <v>8.8000000000000007</v>
      </c>
      <c r="L3793">
        <v>11.6</v>
      </c>
      <c r="M3793">
        <v>67</v>
      </c>
      <c r="N3793" t="s">
        <v>72</v>
      </c>
      <c r="O3793">
        <v>0.44900000000000001</v>
      </c>
      <c r="P3793" t="s">
        <v>28</v>
      </c>
      <c r="Q3793" t="s">
        <v>29</v>
      </c>
      <c r="R3793">
        <v>4.3099999999999996</v>
      </c>
      <c r="S3793">
        <v>15</v>
      </c>
      <c r="T3793">
        <v>-4.1500000000000004</v>
      </c>
      <c r="U3793">
        <v>2.8</v>
      </c>
      <c r="V3793" t="s">
        <v>587</v>
      </c>
      <c r="W3793" t="s">
        <v>45</v>
      </c>
      <c r="X3793">
        <v>1</v>
      </c>
      <c r="Y3793" t="str">
        <f>IF(tblRides[[#This Row],[supply_demand_ratio]]&lt;0.8,"Below 0.8",IF(tblRides[[#This Row],[supply_demand_ratio]]&lt;1,"Between 0.8-1.0",IF(tblRides[[#This Row],[supply_demand_ratio]]&lt;=1.2,"Between 1.0-1.2","Above 1.2")))</f>
        <v>Below 0.8</v>
      </c>
    </row>
    <row r="3794" spans="1:25" x14ac:dyDescent="0.3">
      <c r="A3794" t="s">
        <v>3849</v>
      </c>
      <c r="B3794" s="1">
        <v>46056.800000000003</v>
      </c>
      <c r="C3794" s="2">
        <v>46056</v>
      </c>
      <c r="D3794">
        <v>19</v>
      </c>
      <c r="E3794" t="s">
        <v>43</v>
      </c>
      <c r="F3794" t="s">
        <v>26</v>
      </c>
      <c r="G3794">
        <v>8.1999999999999993</v>
      </c>
      <c r="H3794">
        <v>173.65</v>
      </c>
      <c r="J3794">
        <v>1.1000000000000001</v>
      </c>
      <c r="K3794">
        <v>6.9</v>
      </c>
      <c r="L3794">
        <v>7.1</v>
      </c>
      <c r="M3794">
        <v>49</v>
      </c>
      <c r="N3794" t="s">
        <v>41</v>
      </c>
      <c r="O3794">
        <v>1.014</v>
      </c>
      <c r="P3794" t="s">
        <v>58</v>
      </c>
      <c r="Q3794" t="s">
        <v>88</v>
      </c>
      <c r="R3794">
        <v>4.57</v>
      </c>
      <c r="S3794">
        <v>13</v>
      </c>
      <c r="U3794">
        <v>0.2</v>
      </c>
      <c r="V3794" t="s">
        <v>587</v>
      </c>
      <c r="W3794" t="s">
        <v>45</v>
      </c>
      <c r="X3794">
        <v>0</v>
      </c>
      <c r="Y3794" t="str">
        <f>IF(tblRides[[#This Row],[supply_demand_ratio]]&lt;0.8,"Below 0.8",IF(tblRides[[#This Row],[supply_demand_ratio]]&lt;1,"Between 0.8-1.0",IF(tblRides[[#This Row],[supply_demand_ratio]]&lt;=1.2,"Between 1.0-1.2","Above 1.2")))</f>
        <v>Between 1.0-1.2</v>
      </c>
    </row>
    <row r="3795" spans="1:25" x14ac:dyDescent="0.3">
      <c r="A3795" t="s">
        <v>3850</v>
      </c>
      <c r="B3795" s="1">
        <v>46056.804166666669</v>
      </c>
      <c r="C3795" s="2">
        <v>46056</v>
      </c>
      <c r="D3795">
        <v>19</v>
      </c>
      <c r="E3795" t="s">
        <v>36</v>
      </c>
      <c r="F3795" t="s">
        <v>26</v>
      </c>
      <c r="G3795">
        <v>7.5</v>
      </c>
      <c r="H3795">
        <v>165.46</v>
      </c>
      <c r="I3795">
        <v>177.17</v>
      </c>
      <c r="J3795">
        <v>1.1000000000000001</v>
      </c>
      <c r="K3795">
        <v>5.3</v>
      </c>
      <c r="L3795">
        <v>2.6</v>
      </c>
      <c r="M3795">
        <v>95</v>
      </c>
      <c r="N3795" t="s">
        <v>27</v>
      </c>
      <c r="O3795">
        <v>0.90800000000000003</v>
      </c>
      <c r="P3795" t="s">
        <v>28</v>
      </c>
      <c r="Q3795" t="s">
        <v>29</v>
      </c>
      <c r="R3795">
        <v>4.6500000000000004</v>
      </c>
      <c r="S3795">
        <v>2</v>
      </c>
      <c r="T3795">
        <v>11.71</v>
      </c>
      <c r="U3795">
        <v>-2.7</v>
      </c>
      <c r="V3795" t="s">
        <v>587</v>
      </c>
      <c r="W3795" t="s">
        <v>45</v>
      </c>
      <c r="X3795">
        <v>1</v>
      </c>
      <c r="Y3795" t="str">
        <f>IF(tblRides[[#This Row],[supply_demand_ratio]]&lt;0.8,"Below 0.8",IF(tblRides[[#This Row],[supply_demand_ratio]]&lt;1,"Between 0.8-1.0",IF(tblRides[[#This Row],[supply_demand_ratio]]&lt;=1.2,"Between 1.0-1.2","Above 1.2")))</f>
        <v>Between 0.8-1.0</v>
      </c>
    </row>
    <row r="3796" spans="1:25" x14ac:dyDescent="0.3">
      <c r="A3796" t="s">
        <v>3851</v>
      </c>
      <c r="B3796" s="1">
        <v>46056.817361111112</v>
      </c>
      <c r="C3796" s="2">
        <v>46056</v>
      </c>
      <c r="D3796">
        <v>19</v>
      </c>
      <c r="E3796" t="s">
        <v>33</v>
      </c>
      <c r="F3796" t="s">
        <v>26</v>
      </c>
      <c r="G3796">
        <v>12.4</v>
      </c>
      <c r="H3796">
        <v>283.64</v>
      </c>
      <c r="I3796">
        <v>285.3</v>
      </c>
      <c r="J3796">
        <v>1.2</v>
      </c>
      <c r="K3796">
        <v>9.5</v>
      </c>
      <c r="L3796">
        <v>6.3</v>
      </c>
      <c r="M3796">
        <v>78</v>
      </c>
      <c r="N3796" t="s">
        <v>27</v>
      </c>
      <c r="O3796">
        <v>0.78700000000000003</v>
      </c>
      <c r="P3796" t="s">
        <v>28</v>
      </c>
      <c r="Q3796" t="s">
        <v>29</v>
      </c>
      <c r="R3796">
        <v>4.87</v>
      </c>
      <c r="S3796">
        <v>23</v>
      </c>
      <c r="T3796">
        <v>1.66</v>
      </c>
      <c r="U3796">
        <v>-3.2</v>
      </c>
      <c r="V3796" t="s">
        <v>587</v>
      </c>
      <c r="W3796" t="s">
        <v>45</v>
      </c>
      <c r="X3796">
        <v>1</v>
      </c>
      <c r="Y3796" t="str">
        <f>IF(tblRides[[#This Row],[supply_demand_ratio]]&lt;0.8,"Below 0.8",IF(tblRides[[#This Row],[supply_demand_ratio]]&lt;1,"Between 0.8-1.0",IF(tblRides[[#This Row],[supply_demand_ratio]]&lt;=1.2,"Between 1.0-1.2","Above 1.2")))</f>
        <v>Below 0.8</v>
      </c>
    </row>
    <row r="3797" spans="1:25" x14ac:dyDescent="0.3">
      <c r="A3797" t="s">
        <v>3852</v>
      </c>
      <c r="B3797" s="1">
        <v>46056.821527777778</v>
      </c>
      <c r="C3797" s="2">
        <v>46056</v>
      </c>
      <c r="D3797">
        <v>19</v>
      </c>
      <c r="E3797" t="s">
        <v>33</v>
      </c>
      <c r="F3797" t="s">
        <v>26</v>
      </c>
      <c r="G3797">
        <v>9.9</v>
      </c>
      <c r="H3797">
        <v>207.64</v>
      </c>
      <c r="I3797">
        <v>208.8</v>
      </c>
      <c r="J3797">
        <v>1</v>
      </c>
      <c r="K3797">
        <v>4.7</v>
      </c>
      <c r="L3797">
        <v>2.1</v>
      </c>
      <c r="M3797">
        <v>72</v>
      </c>
      <c r="N3797" t="s">
        <v>27</v>
      </c>
      <c r="O3797">
        <v>0.76</v>
      </c>
      <c r="P3797" t="s">
        <v>28</v>
      </c>
      <c r="Q3797" t="s">
        <v>29</v>
      </c>
      <c r="R3797">
        <v>4.8899999999999997</v>
      </c>
      <c r="S3797">
        <v>3</v>
      </c>
      <c r="T3797">
        <v>1.1599999999999999</v>
      </c>
      <c r="U3797">
        <v>-2.6</v>
      </c>
      <c r="V3797" t="s">
        <v>587</v>
      </c>
      <c r="W3797" t="s">
        <v>31</v>
      </c>
      <c r="X3797">
        <v>1</v>
      </c>
      <c r="Y3797" t="str">
        <f>IF(tblRides[[#This Row],[supply_demand_ratio]]&lt;0.8,"Below 0.8",IF(tblRides[[#This Row],[supply_demand_ratio]]&lt;1,"Between 0.8-1.0",IF(tblRides[[#This Row],[supply_demand_ratio]]&lt;=1.2,"Between 1.0-1.2","Above 1.2")))</f>
        <v>Below 0.8</v>
      </c>
    </row>
    <row r="3798" spans="1:25" x14ac:dyDescent="0.3">
      <c r="A3798" t="s">
        <v>3853</v>
      </c>
      <c r="B3798" s="1">
        <v>46056.87222222222</v>
      </c>
      <c r="C3798" s="2">
        <v>46056</v>
      </c>
      <c r="D3798">
        <v>20</v>
      </c>
      <c r="E3798" t="s">
        <v>43</v>
      </c>
      <c r="F3798" t="s">
        <v>34</v>
      </c>
      <c r="G3798">
        <v>3</v>
      </c>
      <c r="H3798">
        <v>77.86</v>
      </c>
      <c r="I3798">
        <v>75.900000000000006</v>
      </c>
      <c r="J3798">
        <v>1</v>
      </c>
      <c r="K3798">
        <v>4.5</v>
      </c>
      <c r="L3798">
        <v>6.2</v>
      </c>
      <c r="M3798">
        <v>57</v>
      </c>
      <c r="N3798" t="s">
        <v>41</v>
      </c>
      <c r="O3798">
        <v>1.3580000000000001</v>
      </c>
      <c r="P3798" t="s">
        <v>28</v>
      </c>
      <c r="Q3798" t="s">
        <v>29</v>
      </c>
      <c r="R3798">
        <v>4.49</v>
      </c>
      <c r="S3798">
        <v>0</v>
      </c>
      <c r="T3798">
        <v>-1.96</v>
      </c>
      <c r="U3798">
        <v>1.7</v>
      </c>
      <c r="V3798" t="s">
        <v>587</v>
      </c>
      <c r="W3798" t="s">
        <v>31</v>
      </c>
      <c r="X3798">
        <v>1</v>
      </c>
      <c r="Y3798" t="str">
        <f>IF(tblRides[[#This Row],[supply_demand_ratio]]&lt;0.8,"Below 0.8",IF(tblRides[[#This Row],[supply_demand_ratio]]&lt;1,"Between 0.8-1.0",IF(tblRides[[#This Row],[supply_demand_ratio]]&lt;=1.2,"Between 1.0-1.2","Above 1.2")))</f>
        <v>Above 1.2</v>
      </c>
    </row>
    <row r="3799" spans="1:25" x14ac:dyDescent="0.3">
      <c r="A3799" t="s">
        <v>3854</v>
      </c>
      <c r="B3799" s="1">
        <v>46056.873611111114</v>
      </c>
      <c r="C3799" s="2">
        <v>46056</v>
      </c>
      <c r="D3799">
        <v>20</v>
      </c>
      <c r="E3799" t="s">
        <v>33</v>
      </c>
      <c r="F3799" t="s">
        <v>26</v>
      </c>
      <c r="G3799">
        <v>4.5</v>
      </c>
      <c r="H3799">
        <v>112.37</v>
      </c>
      <c r="I3799">
        <v>116.8</v>
      </c>
      <c r="J3799">
        <v>1</v>
      </c>
      <c r="K3799">
        <v>7.1</v>
      </c>
      <c r="L3799">
        <v>8.6999999999999993</v>
      </c>
      <c r="M3799">
        <v>80</v>
      </c>
      <c r="N3799" t="s">
        <v>27</v>
      </c>
      <c r="O3799">
        <v>0.95699999999999996</v>
      </c>
      <c r="P3799" t="s">
        <v>28</v>
      </c>
      <c r="Q3799" t="s">
        <v>29</v>
      </c>
      <c r="R3799">
        <v>4.54</v>
      </c>
      <c r="S3799">
        <v>5</v>
      </c>
      <c r="T3799">
        <v>4.43</v>
      </c>
      <c r="U3799">
        <v>1.6</v>
      </c>
      <c r="V3799" t="s">
        <v>587</v>
      </c>
      <c r="W3799" t="s">
        <v>45</v>
      </c>
      <c r="X3799">
        <v>1</v>
      </c>
      <c r="Y3799" t="str">
        <f>IF(tblRides[[#This Row],[supply_demand_ratio]]&lt;0.8,"Below 0.8",IF(tblRides[[#This Row],[supply_demand_ratio]]&lt;1,"Between 0.8-1.0",IF(tblRides[[#This Row],[supply_demand_ratio]]&lt;=1.2,"Between 1.0-1.2","Above 1.2")))</f>
        <v>Between 0.8-1.0</v>
      </c>
    </row>
    <row r="3800" spans="1:25" x14ac:dyDescent="0.3">
      <c r="A3800" t="s">
        <v>3855</v>
      </c>
      <c r="B3800" s="1">
        <v>46056.877083333333</v>
      </c>
      <c r="C3800" s="2">
        <v>46056</v>
      </c>
      <c r="D3800">
        <v>21</v>
      </c>
      <c r="E3800" t="s">
        <v>25</v>
      </c>
      <c r="F3800" t="s">
        <v>26</v>
      </c>
      <c r="G3800">
        <v>8.8000000000000007</v>
      </c>
      <c r="H3800">
        <v>189.95</v>
      </c>
      <c r="J3800">
        <v>1.2</v>
      </c>
      <c r="K3800">
        <v>8.6999999999999993</v>
      </c>
      <c r="L3800">
        <v>2.9</v>
      </c>
      <c r="M3800">
        <v>94</v>
      </c>
      <c r="N3800" t="s">
        <v>72</v>
      </c>
      <c r="O3800">
        <v>0.64800000000000002</v>
      </c>
      <c r="P3800" t="s">
        <v>37</v>
      </c>
      <c r="Q3800" t="s">
        <v>38</v>
      </c>
      <c r="R3800">
        <v>4.6500000000000004</v>
      </c>
      <c r="S3800">
        <v>10</v>
      </c>
      <c r="U3800">
        <v>-5.8</v>
      </c>
      <c r="V3800" t="s">
        <v>587</v>
      </c>
      <c r="W3800" t="s">
        <v>45</v>
      </c>
      <c r="X3800">
        <v>0</v>
      </c>
      <c r="Y3800" t="str">
        <f>IF(tblRides[[#This Row],[supply_demand_ratio]]&lt;0.8,"Below 0.8",IF(tblRides[[#This Row],[supply_demand_ratio]]&lt;1,"Between 0.8-1.0",IF(tblRides[[#This Row],[supply_demand_ratio]]&lt;=1.2,"Between 1.0-1.2","Above 1.2")))</f>
        <v>Below 0.8</v>
      </c>
    </row>
    <row r="3801" spans="1:25" x14ac:dyDescent="0.3">
      <c r="A3801" t="s">
        <v>3856</v>
      </c>
      <c r="B3801" s="1">
        <v>46056.881944444445</v>
      </c>
      <c r="C3801" s="2">
        <v>46056</v>
      </c>
      <c r="D3801">
        <v>21</v>
      </c>
      <c r="E3801" t="s">
        <v>43</v>
      </c>
      <c r="F3801" t="s">
        <v>26</v>
      </c>
      <c r="G3801">
        <v>5.5</v>
      </c>
      <c r="H3801">
        <v>106.93</v>
      </c>
      <c r="J3801">
        <v>1</v>
      </c>
      <c r="K3801">
        <v>3.4</v>
      </c>
      <c r="L3801">
        <v>9.6999999999999993</v>
      </c>
      <c r="M3801">
        <v>58</v>
      </c>
      <c r="N3801" t="s">
        <v>41</v>
      </c>
      <c r="O3801">
        <v>1.8180000000000001</v>
      </c>
      <c r="P3801" t="s">
        <v>58</v>
      </c>
      <c r="Q3801" t="s">
        <v>59</v>
      </c>
      <c r="R3801">
        <v>4.99</v>
      </c>
      <c r="S3801">
        <v>5</v>
      </c>
      <c r="U3801">
        <v>6.3</v>
      </c>
      <c r="V3801" t="s">
        <v>587</v>
      </c>
      <c r="W3801" t="s">
        <v>31</v>
      </c>
      <c r="X3801">
        <v>0</v>
      </c>
      <c r="Y3801" t="str">
        <f>IF(tblRides[[#This Row],[supply_demand_ratio]]&lt;0.8,"Below 0.8",IF(tblRides[[#This Row],[supply_demand_ratio]]&lt;1,"Between 0.8-1.0",IF(tblRides[[#This Row],[supply_demand_ratio]]&lt;=1.2,"Between 1.0-1.2","Above 1.2")))</f>
        <v>Above 1.2</v>
      </c>
    </row>
    <row r="3802" spans="1:25" x14ac:dyDescent="0.3">
      <c r="A3802" t="s">
        <v>3857</v>
      </c>
      <c r="B3802" s="1">
        <v>46056.888194444444</v>
      </c>
      <c r="C3802" s="2">
        <v>46056</v>
      </c>
      <c r="D3802">
        <v>21</v>
      </c>
      <c r="E3802" t="s">
        <v>25</v>
      </c>
      <c r="F3802" t="s">
        <v>34</v>
      </c>
      <c r="G3802">
        <v>2.9</v>
      </c>
      <c r="H3802">
        <v>78.36</v>
      </c>
      <c r="I3802">
        <v>77.94</v>
      </c>
      <c r="J3802">
        <v>1</v>
      </c>
      <c r="K3802">
        <v>3</v>
      </c>
      <c r="L3802">
        <v>4.7</v>
      </c>
      <c r="M3802">
        <v>114</v>
      </c>
      <c r="N3802" t="s">
        <v>41</v>
      </c>
      <c r="O3802">
        <v>1.1279999999999999</v>
      </c>
      <c r="P3802" t="s">
        <v>28</v>
      </c>
      <c r="Q3802" t="s">
        <v>29</v>
      </c>
      <c r="R3802">
        <v>4.91</v>
      </c>
      <c r="S3802">
        <v>0</v>
      </c>
      <c r="T3802">
        <v>-0.42</v>
      </c>
      <c r="U3802">
        <v>1.7</v>
      </c>
      <c r="V3802" t="s">
        <v>587</v>
      </c>
      <c r="W3802" t="s">
        <v>31</v>
      </c>
      <c r="X3802">
        <v>1</v>
      </c>
      <c r="Y3802" t="str">
        <f>IF(tblRides[[#This Row],[supply_demand_ratio]]&lt;0.8,"Below 0.8",IF(tblRides[[#This Row],[supply_demand_ratio]]&lt;1,"Between 0.8-1.0",IF(tblRides[[#This Row],[supply_demand_ratio]]&lt;=1.2,"Between 1.0-1.2","Above 1.2")))</f>
        <v>Between 1.0-1.2</v>
      </c>
    </row>
    <row r="3803" spans="1:25" x14ac:dyDescent="0.3">
      <c r="A3803" t="s">
        <v>3858</v>
      </c>
      <c r="B3803" s="1">
        <v>46056.905555555553</v>
      </c>
      <c r="C3803" s="2">
        <v>46056</v>
      </c>
      <c r="D3803">
        <v>21</v>
      </c>
      <c r="E3803" t="s">
        <v>25</v>
      </c>
      <c r="F3803" t="s">
        <v>34</v>
      </c>
      <c r="G3803">
        <v>1</v>
      </c>
      <c r="H3803">
        <v>58.98</v>
      </c>
      <c r="I3803">
        <v>58.78</v>
      </c>
      <c r="J3803">
        <v>1</v>
      </c>
      <c r="K3803">
        <v>7</v>
      </c>
      <c r="L3803">
        <v>6.4</v>
      </c>
      <c r="M3803">
        <v>117</v>
      </c>
      <c r="N3803" t="s">
        <v>27</v>
      </c>
      <c r="O3803">
        <v>0.86399999999999999</v>
      </c>
      <c r="P3803" t="s">
        <v>28</v>
      </c>
      <c r="Q3803" t="s">
        <v>29</v>
      </c>
      <c r="R3803">
        <v>4.79</v>
      </c>
      <c r="S3803">
        <v>0</v>
      </c>
      <c r="T3803">
        <v>-0.2</v>
      </c>
      <c r="U3803">
        <v>-0.6</v>
      </c>
      <c r="V3803" t="s">
        <v>587</v>
      </c>
      <c r="W3803" t="s">
        <v>45</v>
      </c>
      <c r="X3803">
        <v>1</v>
      </c>
      <c r="Y3803" t="str">
        <f>IF(tblRides[[#This Row],[supply_demand_ratio]]&lt;0.8,"Below 0.8",IF(tblRides[[#This Row],[supply_demand_ratio]]&lt;1,"Between 0.8-1.0",IF(tblRides[[#This Row],[supply_demand_ratio]]&lt;=1.2,"Between 1.0-1.2","Above 1.2")))</f>
        <v>Between 0.8-1.0</v>
      </c>
    </row>
    <row r="3804" spans="1:25" x14ac:dyDescent="0.3">
      <c r="A3804" t="s">
        <v>3859</v>
      </c>
      <c r="B3804" s="1">
        <v>46056.905555555553</v>
      </c>
      <c r="C3804" s="2">
        <v>46056</v>
      </c>
      <c r="D3804">
        <v>21</v>
      </c>
      <c r="E3804" t="s">
        <v>25</v>
      </c>
      <c r="F3804" t="s">
        <v>34</v>
      </c>
      <c r="G3804">
        <v>14.3</v>
      </c>
      <c r="H3804">
        <v>281.26</v>
      </c>
      <c r="I3804">
        <v>278.5</v>
      </c>
      <c r="J3804">
        <v>1</v>
      </c>
      <c r="K3804">
        <v>8.1999999999999993</v>
      </c>
      <c r="L3804">
        <v>6.8</v>
      </c>
      <c r="M3804">
        <v>110</v>
      </c>
      <c r="N3804" t="s">
        <v>27</v>
      </c>
      <c r="O3804">
        <v>0.93200000000000005</v>
      </c>
      <c r="P3804" t="s">
        <v>28</v>
      </c>
      <c r="Q3804" t="s">
        <v>29</v>
      </c>
      <c r="R3804">
        <v>4.8099999999999996</v>
      </c>
      <c r="S3804">
        <v>0</v>
      </c>
      <c r="T3804">
        <v>-2.76</v>
      </c>
      <c r="U3804">
        <v>-1.4</v>
      </c>
      <c r="V3804" t="s">
        <v>587</v>
      </c>
      <c r="W3804" t="s">
        <v>45</v>
      </c>
      <c r="X3804">
        <v>1</v>
      </c>
      <c r="Y3804" t="str">
        <f>IF(tblRides[[#This Row],[supply_demand_ratio]]&lt;0.8,"Below 0.8",IF(tblRides[[#This Row],[supply_demand_ratio]]&lt;1,"Between 0.8-1.0",IF(tblRides[[#This Row],[supply_demand_ratio]]&lt;=1.2,"Between 1.0-1.2","Above 1.2")))</f>
        <v>Between 0.8-1.0</v>
      </c>
    </row>
    <row r="3805" spans="1:25" x14ac:dyDescent="0.3">
      <c r="A3805" t="s">
        <v>3860</v>
      </c>
      <c r="B3805" s="1">
        <v>46056.929861111108</v>
      </c>
      <c r="C3805" s="2">
        <v>46056</v>
      </c>
      <c r="D3805">
        <v>22</v>
      </c>
      <c r="E3805" t="s">
        <v>25</v>
      </c>
      <c r="F3805" t="s">
        <v>26</v>
      </c>
      <c r="G3805">
        <v>4.3</v>
      </c>
      <c r="H3805">
        <v>113.04</v>
      </c>
      <c r="I3805">
        <v>112.04</v>
      </c>
      <c r="J3805">
        <v>1.1000000000000001</v>
      </c>
      <c r="K3805">
        <v>8</v>
      </c>
      <c r="L3805">
        <v>7.6</v>
      </c>
      <c r="M3805">
        <v>112</v>
      </c>
      <c r="N3805" t="s">
        <v>27</v>
      </c>
      <c r="O3805">
        <v>0.78800000000000003</v>
      </c>
      <c r="P3805" t="s">
        <v>28</v>
      </c>
      <c r="Q3805" t="s">
        <v>29</v>
      </c>
      <c r="R3805">
        <v>4.74</v>
      </c>
      <c r="S3805">
        <v>7</v>
      </c>
      <c r="T3805">
        <v>-1</v>
      </c>
      <c r="U3805">
        <v>-0.4</v>
      </c>
      <c r="V3805" t="s">
        <v>587</v>
      </c>
      <c r="W3805" t="s">
        <v>45</v>
      </c>
      <c r="X3805">
        <v>1</v>
      </c>
      <c r="Y3805" t="str">
        <f>IF(tblRides[[#This Row],[supply_demand_ratio]]&lt;0.8,"Below 0.8",IF(tblRides[[#This Row],[supply_demand_ratio]]&lt;1,"Between 0.8-1.0",IF(tblRides[[#This Row],[supply_demand_ratio]]&lt;=1.2,"Between 1.0-1.2","Above 1.2")))</f>
        <v>Below 0.8</v>
      </c>
    </row>
    <row r="3806" spans="1:25" x14ac:dyDescent="0.3">
      <c r="A3806" t="s">
        <v>3861</v>
      </c>
      <c r="B3806" s="1">
        <v>46056.942361111112</v>
      </c>
      <c r="C3806" s="2">
        <v>46056</v>
      </c>
      <c r="D3806">
        <v>22</v>
      </c>
      <c r="E3806" t="s">
        <v>36</v>
      </c>
      <c r="F3806" t="s">
        <v>26</v>
      </c>
      <c r="G3806">
        <v>8.6999999999999993</v>
      </c>
      <c r="H3806">
        <v>175.98</v>
      </c>
      <c r="I3806">
        <v>165.48</v>
      </c>
      <c r="J3806">
        <v>1</v>
      </c>
      <c r="K3806">
        <v>2.1</v>
      </c>
      <c r="L3806">
        <v>6.5</v>
      </c>
      <c r="M3806">
        <v>94</v>
      </c>
      <c r="N3806" t="s">
        <v>27</v>
      </c>
      <c r="O3806">
        <v>0.97799999999999998</v>
      </c>
      <c r="P3806" t="s">
        <v>28</v>
      </c>
      <c r="Q3806" t="s">
        <v>29</v>
      </c>
      <c r="R3806">
        <v>4.8</v>
      </c>
      <c r="S3806">
        <v>2</v>
      </c>
      <c r="T3806">
        <v>-10.5</v>
      </c>
      <c r="U3806">
        <v>4.4000000000000004</v>
      </c>
      <c r="V3806" t="s">
        <v>587</v>
      </c>
      <c r="W3806" t="s">
        <v>31</v>
      </c>
      <c r="X3806">
        <v>1</v>
      </c>
      <c r="Y3806" t="str">
        <f>IF(tblRides[[#This Row],[supply_demand_ratio]]&lt;0.8,"Below 0.8",IF(tblRides[[#This Row],[supply_demand_ratio]]&lt;1,"Between 0.8-1.0",IF(tblRides[[#This Row],[supply_demand_ratio]]&lt;=1.2,"Between 1.0-1.2","Above 1.2")))</f>
        <v>Between 0.8-1.0</v>
      </c>
    </row>
    <row r="3807" spans="1:25" x14ac:dyDescent="0.3">
      <c r="A3807" t="s">
        <v>3862</v>
      </c>
      <c r="B3807" s="1">
        <v>46056.944444444445</v>
      </c>
      <c r="C3807" s="2">
        <v>46056</v>
      </c>
      <c r="D3807">
        <v>22</v>
      </c>
      <c r="E3807" t="s">
        <v>33</v>
      </c>
      <c r="F3807" t="s">
        <v>26</v>
      </c>
      <c r="G3807">
        <v>3.1</v>
      </c>
      <c r="H3807">
        <v>81.069999999999993</v>
      </c>
      <c r="I3807">
        <v>87.09</v>
      </c>
      <c r="J3807">
        <v>1</v>
      </c>
      <c r="K3807">
        <v>3.1</v>
      </c>
      <c r="L3807">
        <v>6.3</v>
      </c>
      <c r="M3807">
        <v>97</v>
      </c>
      <c r="N3807" t="s">
        <v>41</v>
      </c>
      <c r="O3807">
        <v>1.3089999999999999</v>
      </c>
      <c r="P3807" t="s">
        <v>28</v>
      </c>
      <c r="Q3807" t="s">
        <v>29</v>
      </c>
      <c r="R3807">
        <v>4.55</v>
      </c>
      <c r="S3807">
        <v>15</v>
      </c>
      <c r="T3807">
        <v>6.02</v>
      </c>
      <c r="U3807">
        <v>3.2</v>
      </c>
      <c r="V3807" t="s">
        <v>587</v>
      </c>
      <c r="W3807" t="s">
        <v>31</v>
      </c>
      <c r="X3807">
        <v>1</v>
      </c>
      <c r="Y3807" t="str">
        <f>IF(tblRides[[#This Row],[supply_demand_ratio]]&lt;0.8,"Below 0.8",IF(tblRides[[#This Row],[supply_demand_ratio]]&lt;1,"Between 0.8-1.0",IF(tblRides[[#This Row],[supply_demand_ratio]]&lt;=1.2,"Between 1.0-1.2","Above 1.2")))</f>
        <v>Above 1.2</v>
      </c>
    </row>
    <row r="3808" spans="1:25" x14ac:dyDescent="0.3">
      <c r="A3808" t="s">
        <v>3863</v>
      </c>
      <c r="B3808" s="1">
        <v>46056.947916666664</v>
      </c>
      <c r="C3808" s="2">
        <v>46056</v>
      </c>
      <c r="D3808">
        <v>22</v>
      </c>
      <c r="E3808" t="s">
        <v>25</v>
      </c>
      <c r="F3808" t="s">
        <v>26</v>
      </c>
      <c r="G3808">
        <v>7.7</v>
      </c>
      <c r="H3808">
        <v>184.01</v>
      </c>
      <c r="I3808">
        <v>182.51</v>
      </c>
      <c r="J3808">
        <v>1.1000000000000001</v>
      </c>
      <c r="K3808">
        <v>2.7</v>
      </c>
      <c r="L3808">
        <v>3.3</v>
      </c>
      <c r="M3808">
        <v>125</v>
      </c>
      <c r="N3808" t="s">
        <v>27</v>
      </c>
      <c r="O3808">
        <v>0.96299999999999997</v>
      </c>
      <c r="P3808" t="s">
        <v>28</v>
      </c>
      <c r="Q3808" t="s">
        <v>29</v>
      </c>
      <c r="R3808">
        <v>4.5999999999999996</v>
      </c>
      <c r="S3808">
        <v>4</v>
      </c>
      <c r="T3808">
        <v>-1.5</v>
      </c>
      <c r="U3808">
        <v>0.6</v>
      </c>
      <c r="V3808" t="s">
        <v>587</v>
      </c>
      <c r="W3808" t="s">
        <v>31</v>
      </c>
      <c r="X3808">
        <v>1</v>
      </c>
      <c r="Y3808" t="str">
        <f>IF(tblRides[[#This Row],[supply_demand_ratio]]&lt;0.8,"Below 0.8",IF(tblRides[[#This Row],[supply_demand_ratio]]&lt;1,"Between 0.8-1.0",IF(tblRides[[#This Row],[supply_demand_ratio]]&lt;=1.2,"Between 1.0-1.2","Above 1.2")))</f>
        <v>Between 0.8-1.0</v>
      </c>
    </row>
    <row r="3809" spans="1:25" x14ac:dyDescent="0.3">
      <c r="A3809" t="s">
        <v>3864</v>
      </c>
      <c r="B3809" s="1">
        <v>46056.95</v>
      </c>
      <c r="C3809" s="2">
        <v>46056</v>
      </c>
      <c r="D3809">
        <v>22</v>
      </c>
      <c r="E3809" t="s">
        <v>36</v>
      </c>
      <c r="F3809" t="s">
        <v>34</v>
      </c>
      <c r="G3809">
        <v>1.2</v>
      </c>
      <c r="H3809">
        <v>59.99</v>
      </c>
      <c r="I3809">
        <v>63.22</v>
      </c>
      <c r="J3809">
        <v>1</v>
      </c>
      <c r="K3809">
        <v>7.5</v>
      </c>
      <c r="L3809">
        <v>11.3</v>
      </c>
      <c r="M3809">
        <v>118</v>
      </c>
      <c r="N3809" t="s">
        <v>41</v>
      </c>
      <c r="O3809">
        <v>1.5980000000000001</v>
      </c>
      <c r="P3809" t="s">
        <v>28</v>
      </c>
      <c r="Q3809" t="s">
        <v>29</v>
      </c>
      <c r="R3809">
        <v>4.55</v>
      </c>
      <c r="S3809">
        <v>0</v>
      </c>
      <c r="T3809">
        <v>3.23</v>
      </c>
      <c r="U3809">
        <v>3.8</v>
      </c>
      <c r="V3809" t="s">
        <v>587</v>
      </c>
      <c r="W3809" t="s">
        <v>45</v>
      </c>
      <c r="X3809">
        <v>1</v>
      </c>
      <c r="Y3809" t="str">
        <f>IF(tblRides[[#This Row],[supply_demand_ratio]]&lt;0.8,"Below 0.8",IF(tblRides[[#This Row],[supply_demand_ratio]]&lt;1,"Between 0.8-1.0",IF(tblRides[[#This Row],[supply_demand_ratio]]&lt;=1.2,"Between 1.0-1.2","Above 1.2")))</f>
        <v>Above 1.2</v>
      </c>
    </row>
    <row r="3810" spans="1:25" x14ac:dyDescent="0.3">
      <c r="A3810" t="s">
        <v>3865</v>
      </c>
      <c r="B3810" s="1">
        <v>46056.954861111109</v>
      </c>
      <c r="C3810" s="2">
        <v>46056</v>
      </c>
      <c r="D3810">
        <v>22</v>
      </c>
      <c r="E3810" t="s">
        <v>62</v>
      </c>
      <c r="F3810" t="s">
        <v>26</v>
      </c>
      <c r="G3810">
        <v>3.1</v>
      </c>
      <c r="H3810">
        <v>89.39</v>
      </c>
      <c r="I3810">
        <v>87.93</v>
      </c>
      <c r="J3810">
        <v>1</v>
      </c>
      <c r="K3810">
        <v>4.4000000000000004</v>
      </c>
      <c r="L3810">
        <v>7.5</v>
      </c>
      <c r="M3810">
        <v>51</v>
      </c>
      <c r="N3810" t="s">
        <v>41</v>
      </c>
      <c r="O3810">
        <v>1.4079999999999999</v>
      </c>
      <c r="P3810" t="s">
        <v>28</v>
      </c>
      <c r="Q3810" t="s">
        <v>29</v>
      </c>
      <c r="R3810">
        <v>4.95</v>
      </c>
      <c r="S3810">
        <v>2</v>
      </c>
      <c r="T3810">
        <v>-1.46</v>
      </c>
      <c r="U3810">
        <v>3.1</v>
      </c>
      <c r="V3810" t="s">
        <v>587</v>
      </c>
      <c r="W3810" t="s">
        <v>31</v>
      </c>
      <c r="X3810">
        <v>1</v>
      </c>
      <c r="Y3810" t="str">
        <f>IF(tblRides[[#This Row],[supply_demand_ratio]]&lt;0.8,"Below 0.8",IF(tblRides[[#This Row],[supply_demand_ratio]]&lt;1,"Between 0.8-1.0",IF(tblRides[[#This Row],[supply_demand_ratio]]&lt;=1.2,"Between 1.0-1.2","Above 1.2")))</f>
        <v>Above 1.2</v>
      </c>
    </row>
    <row r="3811" spans="1:25" x14ac:dyDescent="0.3">
      <c r="A3811" t="s">
        <v>3866</v>
      </c>
      <c r="B3811" s="1">
        <v>46056.995833333334</v>
      </c>
      <c r="C3811" s="2">
        <v>46056</v>
      </c>
      <c r="D3811">
        <v>23</v>
      </c>
      <c r="E3811" t="s">
        <v>62</v>
      </c>
      <c r="F3811" t="s">
        <v>26</v>
      </c>
      <c r="G3811">
        <v>4.8</v>
      </c>
      <c r="H3811">
        <v>111.21</v>
      </c>
      <c r="I3811">
        <v>105.58</v>
      </c>
      <c r="J3811">
        <v>1</v>
      </c>
      <c r="K3811">
        <v>3.7</v>
      </c>
      <c r="L3811">
        <v>3.9</v>
      </c>
      <c r="M3811">
        <v>59</v>
      </c>
      <c r="N3811" t="s">
        <v>41</v>
      </c>
      <c r="O3811">
        <v>2.028</v>
      </c>
      <c r="P3811" t="s">
        <v>28</v>
      </c>
      <c r="Q3811" t="s">
        <v>29</v>
      </c>
      <c r="R3811">
        <v>5</v>
      </c>
      <c r="S3811">
        <v>27</v>
      </c>
      <c r="T3811">
        <v>-5.63</v>
      </c>
      <c r="U3811">
        <v>0.2</v>
      </c>
      <c r="V3811" t="s">
        <v>587</v>
      </c>
      <c r="W3811" t="s">
        <v>31</v>
      </c>
      <c r="X3811">
        <v>1</v>
      </c>
      <c r="Y3811" t="str">
        <f>IF(tblRides[[#This Row],[supply_demand_ratio]]&lt;0.8,"Below 0.8",IF(tblRides[[#This Row],[supply_demand_ratio]]&lt;1,"Between 0.8-1.0",IF(tblRides[[#This Row],[supply_demand_ratio]]&lt;=1.2,"Between 1.0-1.2","Above 1.2")))</f>
        <v>Above 1.2</v>
      </c>
    </row>
    <row r="3812" spans="1:25" x14ac:dyDescent="0.3">
      <c r="A3812" t="s">
        <v>3867</v>
      </c>
      <c r="B3812" s="1">
        <v>46057.004861111112</v>
      </c>
      <c r="C3812" s="2">
        <v>46057</v>
      </c>
      <c r="D3812">
        <v>0</v>
      </c>
      <c r="E3812" t="s">
        <v>36</v>
      </c>
      <c r="F3812" t="s">
        <v>26</v>
      </c>
      <c r="G3812">
        <v>3.4</v>
      </c>
      <c r="H3812">
        <v>98.01</v>
      </c>
      <c r="I3812">
        <v>98.27</v>
      </c>
      <c r="J3812">
        <v>1.1000000000000001</v>
      </c>
      <c r="K3812">
        <v>4.8</v>
      </c>
      <c r="L3812">
        <v>8.9</v>
      </c>
      <c r="M3812">
        <v>108</v>
      </c>
      <c r="N3812" t="s">
        <v>27</v>
      </c>
      <c r="O3812">
        <v>1.022</v>
      </c>
      <c r="P3812" t="s">
        <v>28</v>
      </c>
      <c r="Q3812" t="s">
        <v>29</v>
      </c>
      <c r="R3812">
        <v>4.72</v>
      </c>
      <c r="S3812">
        <v>8</v>
      </c>
      <c r="T3812">
        <v>0.26</v>
      </c>
      <c r="U3812">
        <v>4.0999999999999996</v>
      </c>
      <c r="V3812" t="s">
        <v>697</v>
      </c>
      <c r="W3812" t="s">
        <v>31</v>
      </c>
      <c r="X3812">
        <v>1</v>
      </c>
      <c r="Y3812" t="str">
        <f>IF(tblRides[[#This Row],[supply_demand_ratio]]&lt;0.8,"Below 0.8",IF(tblRides[[#This Row],[supply_demand_ratio]]&lt;1,"Between 0.8-1.0",IF(tblRides[[#This Row],[supply_demand_ratio]]&lt;=1.2,"Between 1.0-1.2","Above 1.2")))</f>
        <v>Between 1.0-1.2</v>
      </c>
    </row>
    <row r="3813" spans="1:25" x14ac:dyDescent="0.3">
      <c r="A3813" t="s">
        <v>3868</v>
      </c>
      <c r="B3813" s="1">
        <v>46057.015972222223</v>
      </c>
      <c r="C3813" s="2">
        <v>46057</v>
      </c>
      <c r="D3813">
        <v>0</v>
      </c>
      <c r="E3813" t="s">
        <v>62</v>
      </c>
      <c r="F3813" t="s">
        <v>26</v>
      </c>
      <c r="G3813">
        <v>3.8</v>
      </c>
      <c r="H3813">
        <v>90.46</v>
      </c>
      <c r="I3813">
        <v>93.47</v>
      </c>
      <c r="J3813">
        <v>1</v>
      </c>
      <c r="K3813">
        <v>5.2</v>
      </c>
      <c r="L3813">
        <v>9.8000000000000007</v>
      </c>
      <c r="M3813">
        <v>61</v>
      </c>
      <c r="N3813" t="s">
        <v>41</v>
      </c>
      <c r="O3813">
        <v>2.2000000000000002</v>
      </c>
      <c r="P3813" t="s">
        <v>28</v>
      </c>
      <c r="Q3813" t="s">
        <v>29</v>
      </c>
      <c r="R3813">
        <v>5</v>
      </c>
      <c r="S3813">
        <v>8</v>
      </c>
      <c r="T3813">
        <v>3.01</v>
      </c>
      <c r="U3813">
        <v>4.5999999999999996</v>
      </c>
      <c r="V3813" t="s">
        <v>697</v>
      </c>
      <c r="W3813" t="s">
        <v>45</v>
      </c>
      <c r="X3813">
        <v>1</v>
      </c>
      <c r="Y3813" t="str">
        <f>IF(tblRides[[#This Row],[supply_demand_ratio]]&lt;0.8,"Below 0.8",IF(tblRides[[#This Row],[supply_demand_ratio]]&lt;1,"Between 0.8-1.0",IF(tblRides[[#This Row],[supply_demand_ratio]]&lt;=1.2,"Between 1.0-1.2","Above 1.2")))</f>
        <v>Above 1.2</v>
      </c>
    </row>
    <row r="3814" spans="1:25" x14ac:dyDescent="0.3">
      <c r="A3814" t="s">
        <v>3869</v>
      </c>
      <c r="B3814" s="1">
        <v>46057.018750000003</v>
      </c>
      <c r="C3814" s="2">
        <v>46057</v>
      </c>
      <c r="D3814">
        <v>0</v>
      </c>
      <c r="E3814" t="s">
        <v>33</v>
      </c>
      <c r="F3814" t="s">
        <v>26</v>
      </c>
      <c r="G3814">
        <v>10.1</v>
      </c>
      <c r="H3814">
        <v>198.24</v>
      </c>
      <c r="J3814">
        <v>1.1000000000000001</v>
      </c>
      <c r="K3814">
        <v>3.4</v>
      </c>
      <c r="M3814">
        <v>110</v>
      </c>
      <c r="N3814" t="s">
        <v>41</v>
      </c>
      <c r="O3814">
        <v>1.5389999999999999</v>
      </c>
      <c r="P3814" t="s">
        <v>82</v>
      </c>
      <c r="Q3814" t="s">
        <v>83</v>
      </c>
      <c r="R3814">
        <v>4.87</v>
      </c>
      <c r="S3814">
        <v>17</v>
      </c>
      <c r="V3814" t="s">
        <v>697</v>
      </c>
      <c r="W3814" t="s">
        <v>31</v>
      </c>
      <c r="X3814">
        <v>0</v>
      </c>
      <c r="Y3814" t="str">
        <f>IF(tblRides[[#This Row],[supply_demand_ratio]]&lt;0.8,"Below 0.8",IF(tblRides[[#This Row],[supply_demand_ratio]]&lt;1,"Between 0.8-1.0",IF(tblRides[[#This Row],[supply_demand_ratio]]&lt;=1.2,"Between 1.0-1.2","Above 1.2")))</f>
        <v>Above 1.2</v>
      </c>
    </row>
    <row r="3815" spans="1:25" x14ac:dyDescent="0.3">
      <c r="A3815" t="s">
        <v>3870</v>
      </c>
      <c r="B3815" s="1">
        <v>46057.037499999999</v>
      </c>
      <c r="C3815" s="2">
        <v>46057</v>
      </c>
      <c r="D3815">
        <v>0</v>
      </c>
      <c r="E3815" t="s">
        <v>62</v>
      </c>
      <c r="F3815" t="s">
        <v>34</v>
      </c>
      <c r="G3815">
        <v>4.3</v>
      </c>
      <c r="H3815">
        <v>91.59</v>
      </c>
      <c r="I3815">
        <v>95.29</v>
      </c>
      <c r="J3815">
        <v>1</v>
      </c>
      <c r="K3815">
        <v>4.8</v>
      </c>
      <c r="L3815">
        <v>7.3</v>
      </c>
      <c r="M3815">
        <v>65</v>
      </c>
      <c r="N3815" t="s">
        <v>41</v>
      </c>
      <c r="O3815">
        <v>2.2000000000000002</v>
      </c>
      <c r="P3815" t="s">
        <v>28</v>
      </c>
      <c r="Q3815" t="s">
        <v>29</v>
      </c>
      <c r="R3815">
        <v>4.7</v>
      </c>
      <c r="S3815">
        <v>0</v>
      </c>
      <c r="T3815">
        <v>3.7</v>
      </c>
      <c r="U3815">
        <v>2.5</v>
      </c>
      <c r="V3815" t="s">
        <v>697</v>
      </c>
      <c r="W3815" t="s">
        <v>31</v>
      </c>
      <c r="X3815">
        <v>1</v>
      </c>
      <c r="Y3815" t="str">
        <f>IF(tblRides[[#This Row],[supply_demand_ratio]]&lt;0.8,"Below 0.8",IF(tblRides[[#This Row],[supply_demand_ratio]]&lt;1,"Between 0.8-1.0",IF(tblRides[[#This Row],[supply_demand_ratio]]&lt;=1.2,"Between 1.0-1.2","Above 1.2")))</f>
        <v>Above 1.2</v>
      </c>
    </row>
    <row r="3816" spans="1:25" x14ac:dyDescent="0.3">
      <c r="A3816" t="s">
        <v>3871</v>
      </c>
      <c r="B3816" s="1">
        <v>46057.047222222223</v>
      </c>
      <c r="C3816" s="2">
        <v>46057</v>
      </c>
      <c r="D3816">
        <v>1</v>
      </c>
      <c r="E3816" t="s">
        <v>62</v>
      </c>
      <c r="F3816" t="s">
        <v>26</v>
      </c>
      <c r="G3816">
        <v>2.6</v>
      </c>
      <c r="H3816">
        <v>78.34</v>
      </c>
      <c r="I3816">
        <v>76.959999999999994</v>
      </c>
      <c r="J3816">
        <v>1.1000000000000001</v>
      </c>
      <c r="K3816">
        <v>4.4000000000000004</v>
      </c>
      <c r="L3816">
        <v>6.8</v>
      </c>
      <c r="M3816">
        <v>57</v>
      </c>
      <c r="N3816" t="s">
        <v>41</v>
      </c>
      <c r="O3816">
        <v>1.671</v>
      </c>
      <c r="P3816" t="s">
        <v>28</v>
      </c>
      <c r="Q3816" t="s">
        <v>29</v>
      </c>
      <c r="R3816">
        <v>4.33</v>
      </c>
      <c r="S3816">
        <v>4</v>
      </c>
      <c r="T3816">
        <v>-1.38</v>
      </c>
      <c r="U3816">
        <v>2.4</v>
      </c>
      <c r="V3816" t="s">
        <v>697</v>
      </c>
      <c r="W3816" t="s">
        <v>31</v>
      </c>
      <c r="X3816">
        <v>1</v>
      </c>
      <c r="Y3816" t="str">
        <f>IF(tblRides[[#This Row],[supply_demand_ratio]]&lt;0.8,"Below 0.8",IF(tblRides[[#This Row],[supply_demand_ratio]]&lt;1,"Between 0.8-1.0",IF(tblRides[[#This Row],[supply_demand_ratio]]&lt;=1.2,"Between 1.0-1.2","Above 1.2")))</f>
        <v>Above 1.2</v>
      </c>
    </row>
    <row r="3817" spans="1:25" x14ac:dyDescent="0.3">
      <c r="A3817" t="s">
        <v>3872</v>
      </c>
      <c r="B3817" s="1">
        <v>46057.048611111109</v>
      </c>
      <c r="C3817" s="2">
        <v>46057</v>
      </c>
      <c r="D3817">
        <v>1</v>
      </c>
      <c r="E3817" t="s">
        <v>43</v>
      </c>
      <c r="F3817" t="s">
        <v>26</v>
      </c>
      <c r="G3817">
        <v>4.3</v>
      </c>
      <c r="H3817">
        <v>103.76</v>
      </c>
      <c r="I3817">
        <v>99.39</v>
      </c>
      <c r="J3817">
        <v>1</v>
      </c>
      <c r="K3817">
        <v>7.6</v>
      </c>
      <c r="L3817">
        <v>5.8</v>
      </c>
      <c r="M3817">
        <v>68</v>
      </c>
      <c r="N3817" t="s">
        <v>41</v>
      </c>
      <c r="O3817">
        <v>1.9419999999999999</v>
      </c>
      <c r="P3817" t="s">
        <v>28</v>
      </c>
      <c r="Q3817" t="s">
        <v>29</v>
      </c>
      <c r="R3817">
        <v>5</v>
      </c>
      <c r="S3817">
        <v>9</v>
      </c>
      <c r="T3817">
        <v>-4.37</v>
      </c>
      <c r="U3817">
        <v>-1.8</v>
      </c>
      <c r="V3817" t="s">
        <v>697</v>
      </c>
      <c r="W3817" t="s">
        <v>45</v>
      </c>
      <c r="X3817">
        <v>1</v>
      </c>
      <c r="Y3817" t="str">
        <f>IF(tblRides[[#This Row],[supply_demand_ratio]]&lt;0.8,"Below 0.8",IF(tblRides[[#This Row],[supply_demand_ratio]]&lt;1,"Between 0.8-1.0",IF(tblRides[[#This Row],[supply_demand_ratio]]&lt;=1.2,"Between 1.0-1.2","Above 1.2")))</f>
        <v>Above 1.2</v>
      </c>
    </row>
    <row r="3818" spans="1:25" x14ac:dyDescent="0.3">
      <c r="A3818" t="s">
        <v>3873</v>
      </c>
      <c r="B3818" s="1">
        <v>46057.052777777775</v>
      </c>
      <c r="C3818" s="2">
        <v>46057</v>
      </c>
      <c r="D3818">
        <v>1</v>
      </c>
      <c r="E3818" t="s">
        <v>36</v>
      </c>
      <c r="F3818" t="s">
        <v>26</v>
      </c>
      <c r="G3818">
        <v>1</v>
      </c>
      <c r="H3818">
        <v>52.86</v>
      </c>
      <c r="I3818">
        <v>53.44</v>
      </c>
      <c r="J3818">
        <v>1</v>
      </c>
      <c r="K3818">
        <v>4.3</v>
      </c>
      <c r="L3818">
        <v>1</v>
      </c>
      <c r="M3818">
        <v>113</v>
      </c>
      <c r="N3818" t="s">
        <v>41</v>
      </c>
      <c r="O3818">
        <v>1.1970000000000001</v>
      </c>
      <c r="P3818" t="s">
        <v>28</v>
      </c>
      <c r="Q3818" t="s">
        <v>29</v>
      </c>
      <c r="R3818">
        <v>4.91</v>
      </c>
      <c r="S3818">
        <v>1</v>
      </c>
      <c r="T3818">
        <v>0.57999999999999996</v>
      </c>
      <c r="U3818">
        <v>-3.3</v>
      </c>
      <c r="V3818" t="s">
        <v>697</v>
      </c>
      <c r="W3818" t="s">
        <v>31</v>
      </c>
      <c r="X3818">
        <v>1</v>
      </c>
      <c r="Y3818" t="str">
        <f>IF(tblRides[[#This Row],[supply_demand_ratio]]&lt;0.8,"Below 0.8",IF(tblRides[[#This Row],[supply_demand_ratio]]&lt;1,"Between 0.8-1.0",IF(tblRides[[#This Row],[supply_demand_ratio]]&lt;=1.2,"Between 1.0-1.2","Above 1.2")))</f>
        <v>Between 1.0-1.2</v>
      </c>
    </row>
    <row r="3819" spans="1:25" x14ac:dyDescent="0.3">
      <c r="A3819" t="s">
        <v>3874</v>
      </c>
      <c r="B3819" s="1">
        <v>46057.072916666664</v>
      </c>
      <c r="C3819" s="2">
        <v>46057</v>
      </c>
      <c r="D3819">
        <v>1</v>
      </c>
      <c r="E3819" t="s">
        <v>36</v>
      </c>
      <c r="F3819" t="s">
        <v>34</v>
      </c>
      <c r="G3819">
        <v>5</v>
      </c>
      <c r="H3819">
        <v>131.6</v>
      </c>
      <c r="I3819">
        <v>138.03</v>
      </c>
      <c r="J3819">
        <v>1.1000000000000001</v>
      </c>
      <c r="K3819">
        <v>5.3</v>
      </c>
      <c r="L3819">
        <v>7</v>
      </c>
      <c r="M3819">
        <v>118</v>
      </c>
      <c r="N3819" t="s">
        <v>27</v>
      </c>
      <c r="O3819">
        <v>1.014</v>
      </c>
      <c r="P3819" t="s">
        <v>28</v>
      </c>
      <c r="Q3819" t="s">
        <v>29</v>
      </c>
      <c r="R3819">
        <v>4.71</v>
      </c>
      <c r="S3819">
        <v>0</v>
      </c>
      <c r="T3819">
        <v>6.43</v>
      </c>
      <c r="U3819">
        <v>1.7</v>
      </c>
      <c r="V3819" t="s">
        <v>697</v>
      </c>
      <c r="W3819" t="s">
        <v>45</v>
      </c>
      <c r="X3819">
        <v>1</v>
      </c>
      <c r="Y3819" t="str">
        <f>IF(tblRides[[#This Row],[supply_demand_ratio]]&lt;0.8,"Below 0.8",IF(tblRides[[#This Row],[supply_demand_ratio]]&lt;1,"Between 0.8-1.0",IF(tblRides[[#This Row],[supply_demand_ratio]]&lt;=1.2,"Between 1.0-1.2","Above 1.2")))</f>
        <v>Between 1.0-1.2</v>
      </c>
    </row>
    <row r="3820" spans="1:25" x14ac:dyDescent="0.3">
      <c r="A3820" t="s">
        <v>3875</v>
      </c>
      <c r="B3820" s="1">
        <v>46057.075694444444</v>
      </c>
      <c r="C3820" s="2">
        <v>46057</v>
      </c>
      <c r="D3820">
        <v>1</v>
      </c>
      <c r="E3820" t="s">
        <v>36</v>
      </c>
      <c r="F3820" t="s">
        <v>26</v>
      </c>
      <c r="G3820">
        <v>4.7</v>
      </c>
      <c r="H3820">
        <v>115.79</v>
      </c>
      <c r="I3820">
        <v>124.2</v>
      </c>
      <c r="J3820">
        <v>1</v>
      </c>
      <c r="K3820">
        <v>2.9</v>
      </c>
      <c r="L3820">
        <v>3</v>
      </c>
      <c r="M3820">
        <v>101</v>
      </c>
      <c r="N3820" t="s">
        <v>41</v>
      </c>
      <c r="O3820">
        <v>1.17</v>
      </c>
      <c r="P3820" t="s">
        <v>28</v>
      </c>
      <c r="Q3820" t="s">
        <v>29</v>
      </c>
      <c r="R3820">
        <v>4.7300000000000004</v>
      </c>
      <c r="S3820">
        <v>3</v>
      </c>
      <c r="T3820">
        <v>8.41</v>
      </c>
      <c r="U3820">
        <v>0.1</v>
      </c>
      <c r="V3820" t="s">
        <v>697</v>
      </c>
      <c r="W3820" t="s">
        <v>31</v>
      </c>
      <c r="X3820">
        <v>1</v>
      </c>
      <c r="Y3820" t="str">
        <f>IF(tblRides[[#This Row],[supply_demand_ratio]]&lt;0.8,"Below 0.8",IF(tblRides[[#This Row],[supply_demand_ratio]]&lt;1,"Between 0.8-1.0",IF(tblRides[[#This Row],[supply_demand_ratio]]&lt;=1.2,"Between 1.0-1.2","Above 1.2")))</f>
        <v>Between 1.0-1.2</v>
      </c>
    </row>
    <row r="3821" spans="1:25" x14ac:dyDescent="0.3">
      <c r="A3821" t="s">
        <v>3876</v>
      </c>
      <c r="B3821" s="1">
        <v>46057.095138888886</v>
      </c>
      <c r="C3821" s="2">
        <v>46057</v>
      </c>
      <c r="D3821">
        <v>2</v>
      </c>
      <c r="E3821" t="s">
        <v>62</v>
      </c>
      <c r="F3821" t="s">
        <v>26</v>
      </c>
      <c r="G3821">
        <v>4.9000000000000004</v>
      </c>
      <c r="H3821">
        <v>119.82</v>
      </c>
      <c r="I3821">
        <v>113.93</v>
      </c>
      <c r="J3821">
        <v>1.1000000000000001</v>
      </c>
      <c r="K3821">
        <v>2.9</v>
      </c>
      <c r="L3821">
        <v>2.5</v>
      </c>
      <c r="M3821">
        <v>64</v>
      </c>
      <c r="N3821" t="s">
        <v>41</v>
      </c>
      <c r="O3821">
        <v>1.88</v>
      </c>
      <c r="P3821" t="s">
        <v>28</v>
      </c>
      <c r="Q3821" t="s">
        <v>29</v>
      </c>
      <c r="R3821">
        <v>5</v>
      </c>
      <c r="S3821">
        <v>2</v>
      </c>
      <c r="T3821">
        <v>-5.89</v>
      </c>
      <c r="U3821">
        <v>-0.4</v>
      </c>
      <c r="V3821" t="s">
        <v>697</v>
      </c>
      <c r="W3821" t="s">
        <v>31</v>
      </c>
      <c r="X3821">
        <v>1</v>
      </c>
      <c r="Y3821" t="str">
        <f>IF(tblRides[[#This Row],[supply_demand_ratio]]&lt;0.8,"Below 0.8",IF(tblRides[[#This Row],[supply_demand_ratio]]&lt;1,"Between 0.8-1.0",IF(tblRides[[#This Row],[supply_demand_ratio]]&lt;=1.2,"Between 1.0-1.2","Above 1.2")))</f>
        <v>Above 1.2</v>
      </c>
    </row>
    <row r="3822" spans="1:25" x14ac:dyDescent="0.3">
      <c r="A3822" t="s">
        <v>3877</v>
      </c>
      <c r="B3822" s="1">
        <v>46057.097916666666</v>
      </c>
      <c r="C3822" s="2">
        <v>46057</v>
      </c>
      <c r="D3822">
        <v>2</v>
      </c>
      <c r="E3822" t="s">
        <v>43</v>
      </c>
      <c r="F3822" t="s">
        <v>26</v>
      </c>
      <c r="G3822">
        <v>1.9</v>
      </c>
      <c r="H3822">
        <v>70.349999999999994</v>
      </c>
      <c r="I3822">
        <v>68.66</v>
      </c>
      <c r="J3822">
        <v>1</v>
      </c>
      <c r="K3822">
        <v>5.2</v>
      </c>
      <c r="L3822">
        <v>1.8</v>
      </c>
      <c r="M3822">
        <v>57</v>
      </c>
      <c r="N3822" t="s">
        <v>27</v>
      </c>
      <c r="O3822">
        <v>0.999</v>
      </c>
      <c r="P3822" t="s">
        <v>28</v>
      </c>
      <c r="Q3822" t="s">
        <v>29</v>
      </c>
      <c r="R3822">
        <v>4.66</v>
      </c>
      <c r="S3822">
        <v>5</v>
      </c>
      <c r="T3822">
        <v>-1.69</v>
      </c>
      <c r="U3822">
        <v>-3.4</v>
      </c>
      <c r="V3822" t="s">
        <v>697</v>
      </c>
      <c r="W3822" t="s">
        <v>45</v>
      </c>
      <c r="X3822">
        <v>1</v>
      </c>
      <c r="Y3822" t="str">
        <f>IF(tblRides[[#This Row],[supply_demand_ratio]]&lt;0.8,"Below 0.8",IF(tblRides[[#This Row],[supply_demand_ratio]]&lt;1,"Between 0.8-1.0",IF(tblRides[[#This Row],[supply_demand_ratio]]&lt;=1.2,"Between 1.0-1.2","Above 1.2")))</f>
        <v>Between 0.8-1.0</v>
      </c>
    </row>
    <row r="3823" spans="1:25" x14ac:dyDescent="0.3">
      <c r="A3823" t="s">
        <v>3878</v>
      </c>
      <c r="B3823" s="1">
        <v>46057.111805555556</v>
      </c>
      <c r="C3823" s="2">
        <v>46057</v>
      </c>
      <c r="D3823">
        <v>2</v>
      </c>
      <c r="E3823" t="s">
        <v>43</v>
      </c>
      <c r="F3823" t="s">
        <v>26</v>
      </c>
      <c r="G3823">
        <v>6.9</v>
      </c>
      <c r="H3823">
        <v>152.38</v>
      </c>
      <c r="J3823">
        <v>1</v>
      </c>
      <c r="K3823">
        <v>2.2999999999999998</v>
      </c>
      <c r="L3823">
        <v>5.3</v>
      </c>
      <c r="M3823">
        <v>60</v>
      </c>
      <c r="N3823" t="s">
        <v>41</v>
      </c>
      <c r="O3823">
        <v>1.478</v>
      </c>
      <c r="P3823" t="s">
        <v>58</v>
      </c>
      <c r="Q3823" t="s">
        <v>88</v>
      </c>
      <c r="R3823">
        <v>4.43</v>
      </c>
      <c r="S3823">
        <v>12</v>
      </c>
      <c r="U3823">
        <v>3</v>
      </c>
      <c r="V3823" t="s">
        <v>697</v>
      </c>
      <c r="W3823" t="s">
        <v>31</v>
      </c>
      <c r="X3823">
        <v>0</v>
      </c>
      <c r="Y3823" t="str">
        <f>IF(tblRides[[#This Row],[supply_demand_ratio]]&lt;0.8,"Below 0.8",IF(tblRides[[#This Row],[supply_demand_ratio]]&lt;1,"Between 0.8-1.0",IF(tblRides[[#This Row],[supply_demand_ratio]]&lt;=1.2,"Between 1.0-1.2","Above 1.2")))</f>
        <v>Above 1.2</v>
      </c>
    </row>
    <row r="3824" spans="1:25" x14ac:dyDescent="0.3">
      <c r="A3824" t="s">
        <v>3879</v>
      </c>
      <c r="B3824" s="1">
        <v>46057.113888888889</v>
      </c>
      <c r="C3824" s="2">
        <v>46057</v>
      </c>
      <c r="D3824">
        <v>2</v>
      </c>
      <c r="E3824" t="s">
        <v>33</v>
      </c>
      <c r="F3824" t="s">
        <v>26</v>
      </c>
      <c r="G3824">
        <v>5.2</v>
      </c>
      <c r="H3824">
        <v>117.72</v>
      </c>
      <c r="I3824">
        <v>115.81</v>
      </c>
      <c r="J3824">
        <v>1.1000000000000001</v>
      </c>
      <c r="K3824">
        <v>4.9000000000000004</v>
      </c>
      <c r="L3824">
        <v>5.0999999999999996</v>
      </c>
      <c r="M3824">
        <v>110</v>
      </c>
      <c r="N3824" t="s">
        <v>41</v>
      </c>
      <c r="O3824">
        <v>2.2000000000000002</v>
      </c>
      <c r="P3824" t="s">
        <v>28</v>
      </c>
      <c r="Q3824" t="s">
        <v>29</v>
      </c>
      <c r="R3824">
        <v>5</v>
      </c>
      <c r="S3824">
        <v>16</v>
      </c>
      <c r="T3824">
        <v>-1.91</v>
      </c>
      <c r="U3824">
        <v>0.2</v>
      </c>
      <c r="V3824" t="s">
        <v>697</v>
      </c>
      <c r="W3824" t="s">
        <v>31</v>
      </c>
      <c r="X3824">
        <v>1</v>
      </c>
      <c r="Y3824" t="str">
        <f>IF(tblRides[[#This Row],[supply_demand_ratio]]&lt;0.8,"Below 0.8",IF(tblRides[[#This Row],[supply_demand_ratio]]&lt;1,"Between 0.8-1.0",IF(tblRides[[#This Row],[supply_demand_ratio]]&lt;=1.2,"Between 1.0-1.2","Above 1.2")))</f>
        <v>Above 1.2</v>
      </c>
    </row>
    <row r="3825" spans="1:25" x14ac:dyDescent="0.3">
      <c r="A3825" t="s">
        <v>3880</v>
      </c>
      <c r="B3825" s="1">
        <v>46057.114583333336</v>
      </c>
      <c r="C3825" s="2">
        <v>46057</v>
      </c>
      <c r="D3825">
        <v>2</v>
      </c>
      <c r="E3825" t="s">
        <v>36</v>
      </c>
      <c r="F3825" t="s">
        <v>26</v>
      </c>
      <c r="G3825">
        <v>14</v>
      </c>
      <c r="H3825">
        <v>270.17</v>
      </c>
      <c r="I3825">
        <v>271.75</v>
      </c>
      <c r="J3825">
        <v>1</v>
      </c>
      <c r="K3825">
        <v>3.7</v>
      </c>
      <c r="L3825">
        <v>1.4</v>
      </c>
      <c r="M3825">
        <v>115</v>
      </c>
      <c r="N3825" t="s">
        <v>41</v>
      </c>
      <c r="O3825">
        <v>1.4239999999999999</v>
      </c>
      <c r="P3825" t="s">
        <v>28</v>
      </c>
      <c r="Q3825" t="s">
        <v>29</v>
      </c>
      <c r="R3825">
        <v>4.5999999999999996</v>
      </c>
      <c r="S3825">
        <v>45</v>
      </c>
      <c r="T3825">
        <v>1.58</v>
      </c>
      <c r="U3825">
        <v>-2.2999999999999998</v>
      </c>
      <c r="V3825" t="s">
        <v>697</v>
      </c>
      <c r="W3825" t="s">
        <v>31</v>
      </c>
      <c r="X3825">
        <v>1</v>
      </c>
      <c r="Y3825" t="str">
        <f>IF(tblRides[[#This Row],[supply_demand_ratio]]&lt;0.8,"Below 0.8",IF(tblRides[[#This Row],[supply_demand_ratio]]&lt;1,"Between 0.8-1.0",IF(tblRides[[#This Row],[supply_demand_ratio]]&lt;=1.2,"Between 1.0-1.2","Above 1.2")))</f>
        <v>Above 1.2</v>
      </c>
    </row>
    <row r="3826" spans="1:25" x14ac:dyDescent="0.3">
      <c r="A3826" t="s">
        <v>3881</v>
      </c>
      <c r="B3826" s="1">
        <v>46057.120833333334</v>
      </c>
      <c r="C3826" s="2">
        <v>46057</v>
      </c>
      <c r="D3826">
        <v>2</v>
      </c>
      <c r="E3826" t="s">
        <v>36</v>
      </c>
      <c r="F3826" t="s">
        <v>34</v>
      </c>
      <c r="G3826">
        <v>10.7</v>
      </c>
      <c r="H3826">
        <v>217.14</v>
      </c>
      <c r="I3826">
        <v>234.14</v>
      </c>
      <c r="J3826">
        <v>1</v>
      </c>
      <c r="K3826">
        <v>5.5</v>
      </c>
      <c r="L3826">
        <v>4.2</v>
      </c>
      <c r="M3826">
        <v>131</v>
      </c>
      <c r="N3826" t="s">
        <v>41</v>
      </c>
      <c r="O3826">
        <v>1.798</v>
      </c>
      <c r="P3826" t="s">
        <v>28</v>
      </c>
      <c r="Q3826" t="s">
        <v>29</v>
      </c>
      <c r="R3826">
        <v>4.63</v>
      </c>
      <c r="S3826">
        <v>0</v>
      </c>
      <c r="T3826">
        <v>17</v>
      </c>
      <c r="U3826">
        <v>-1.3</v>
      </c>
      <c r="V3826" t="s">
        <v>697</v>
      </c>
      <c r="W3826" t="s">
        <v>45</v>
      </c>
      <c r="X3826">
        <v>1</v>
      </c>
      <c r="Y3826" t="str">
        <f>IF(tblRides[[#This Row],[supply_demand_ratio]]&lt;0.8,"Below 0.8",IF(tblRides[[#This Row],[supply_demand_ratio]]&lt;1,"Between 0.8-1.0",IF(tblRides[[#This Row],[supply_demand_ratio]]&lt;=1.2,"Between 1.0-1.2","Above 1.2")))</f>
        <v>Above 1.2</v>
      </c>
    </row>
    <row r="3827" spans="1:25" x14ac:dyDescent="0.3">
      <c r="A3827" t="s">
        <v>3882</v>
      </c>
      <c r="B3827" s="1">
        <v>46057.121527777781</v>
      </c>
      <c r="C3827" s="2">
        <v>46057</v>
      </c>
      <c r="D3827">
        <v>2</v>
      </c>
      <c r="E3827" t="s">
        <v>36</v>
      </c>
      <c r="F3827" t="s">
        <v>26</v>
      </c>
      <c r="G3827">
        <v>3.2</v>
      </c>
      <c r="H3827">
        <v>84.55</v>
      </c>
      <c r="I3827">
        <v>91.24</v>
      </c>
      <c r="J3827">
        <v>1</v>
      </c>
      <c r="K3827">
        <v>2</v>
      </c>
      <c r="L3827">
        <v>1</v>
      </c>
      <c r="M3827">
        <v>110</v>
      </c>
      <c r="N3827" t="s">
        <v>27</v>
      </c>
      <c r="O3827">
        <v>1.056</v>
      </c>
      <c r="P3827" t="s">
        <v>28</v>
      </c>
      <c r="Q3827" t="s">
        <v>29</v>
      </c>
      <c r="R3827">
        <v>4.38</v>
      </c>
      <c r="S3827">
        <v>9</v>
      </c>
      <c r="T3827">
        <v>6.69</v>
      </c>
      <c r="U3827">
        <v>-1</v>
      </c>
      <c r="V3827" t="s">
        <v>697</v>
      </c>
      <c r="W3827" t="s">
        <v>31</v>
      </c>
      <c r="X3827">
        <v>1</v>
      </c>
      <c r="Y3827" t="str">
        <f>IF(tblRides[[#This Row],[supply_demand_ratio]]&lt;0.8,"Below 0.8",IF(tblRides[[#This Row],[supply_demand_ratio]]&lt;1,"Between 0.8-1.0",IF(tblRides[[#This Row],[supply_demand_ratio]]&lt;=1.2,"Between 1.0-1.2","Above 1.2")))</f>
        <v>Between 1.0-1.2</v>
      </c>
    </row>
    <row r="3828" spans="1:25" x14ac:dyDescent="0.3">
      <c r="A3828" t="s">
        <v>3883</v>
      </c>
      <c r="B3828" s="1">
        <v>46057.127083333333</v>
      </c>
      <c r="C3828" s="2">
        <v>46057</v>
      </c>
      <c r="D3828">
        <v>3</v>
      </c>
      <c r="E3828" t="s">
        <v>36</v>
      </c>
      <c r="F3828" t="s">
        <v>26</v>
      </c>
      <c r="G3828">
        <v>3.1</v>
      </c>
      <c r="H3828">
        <v>85.39</v>
      </c>
      <c r="I3828">
        <v>93.44</v>
      </c>
      <c r="J3828">
        <v>1</v>
      </c>
      <c r="K3828">
        <v>7.2</v>
      </c>
      <c r="L3828">
        <v>7</v>
      </c>
      <c r="M3828">
        <v>98</v>
      </c>
      <c r="N3828" t="s">
        <v>41</v>
      </c>
      <c r="O3828">
        <v>1.0980000000000001</v>
      </c>
      <c r="P3828" t="s">
        <v>28</v>
      </c>
      <c r="Q3828" t="s">
        <v>29</v>
      </c>
      <c r="R3828">
        <v>5</v>
      </c>
      <c r="S3828">
        <v>7</v>
      </c>
      <c r="T3828">
        <v>8.0500000000000007</v>
      </c>
      <c r="U3828">
        <v>-0.2</v>
      </c>
      <c r="V3828" t="s">
        <v>697</v>
      </c>
      <c r="W3828" t="s">
        <v>45</v>
      </c>
      <c r="X3828">
        <v>1</v>
      </c>
      <c r="Y3828" t="str">
        <f>IF(tblRides[[#This Row],[supply_demand_ratio]]&lt;0.8,"Below 0.8",IF(tblRides[[#This Row],[supply_demand_ratio]]&lt;1,"Between 0.8-1.0",IF(tblRides[[#This Row],[supply_demand_ratio]]&lt;=1.2,"Between 1.0-1.2","Above 1.2")))</f>
        <v>Between 1.0-1.2</v>
      </c>
    </row>
    <row r="3829" spans="1:25" x14ac:dyDescent="0.3">
      <c r="A3829" t="s">
        <v>3884</v>
      </c>
      <c r="B3829" s="1">
        <v>46057.133333333331</v>
      </c>
      <c r="C3829" s="2">
        <v>46057</v>
      </c>
      <c r="D3829">
        <v>3</v>
      </c>
      <c r="E3829" t="s">
        <v>62</v>
      </c>
      <c r="F3829" t="s">
        <v>26</v>
      </c>
      <c r="G3829">
        <v>10.9</v>
      </c>
      <c r="H3829">
        <v>176.07</v>
      </c>
      <c r="I3829">
        <v>182.38</v>
      </c>
      <c r="J3829">
        <v>1</v>
      </c>
      <c r="K3829">
        <v>2</v>
      </c>
      <c r="L3829">
        <v>2.8</v>
      </c>
      <c r="M3829">
        <v>57</v>
      </c>
      <c r="N3829" t="s">
        <v>41</v>
      </c>
      <c r="O3829">
        <v>1.456</v>
      </c>
      <c r="P3829" t="s">
        <v>28</v>
      </c>
      <c r="Q3829" t="s">
        <v>29</v>
      </c>
      <c r="R3829">
        <v>4.9000000000000004</v>
      </c>
      <c r="S3829">
        <v>10</v>
      </c>
      <c r="T3829">
        <v>6.31</v>
      </c>
      <c r="U3829">
        <v>0.8</v>
      </c>
      <c r="V3829" t="s">
        <v>697</v>
      </c>
      <c r="W3829" t="s">
        <v>31</v>
      </c>
      <c r="X3829">
        <v>1</v>
      </c>
      <c r="Y3829" t="str">
        <f>IF(tblRides[[#This Row],[supply_demand_ratio]]&lt;0.8,"Below 0.8",IF(tblRides[[#This Row],[supply_demand_ratio]]&lt;1,"Between 0.8-1.0",IF(tblRides[[#This Row],[supply_demand_ratio]]&lt;=1.2,"Between 1.0-1.2","Above 1.2")))</f>
        <v>Above 1.2</v>
      </c>
    </row>
    <row r="3830" spans="1:25" x14ac:dyDescent="0.3">
      <c r="A3830" t="s">
        <v>3885</v>
      </c>
      <c r="B3830" s="1">
        <v>46057.151388888888</v>
      </c>
      <c r="C3830" s="2">
        <v>46057</v>
      </c>
      <c r="D3830">
        <v>3</v>
      </c>
      <c r="E3830" t="s">
        <v>25</v>
      </c>
      <c r="F3830" t="s">
        <v>26</v>
      </c>
      <c r="G3830">
        <v>2.7</v>
      </c>
      <c r="H3830">
        <v>79.34</v>
      </c>
      <c r="I3830">
        <v>79.12</v>
      </c>
      <c r="J3830">
        <v>1</v>
      </c>
      <c r="K3830">
        <v>8</v>
      </c>
      <c r="L3830">
        <v>10.199999999999999</v>
      </c>
      <c r="M3830">
        <v>144</v>
      </c>
      <c r="N3830" t="s">
        <v>27</v>
      </c>
      <c r="O3830">
        <v>1.2230000000000001</v>
      </c>
      <c r="P3830" t="s">
        <v>28</v>
      </c>
      <c r="Q3830" t="s">
        <v>29</v>
      </c>
      <c r="R3830">
        <v>4.3600000000000003</v>
      </c>
      <c r="S3830">
        <v>11</v>
      </c>
      <c r="T3830">
        <v>-0.22</v>
      </c>
      <c r="U3830">
        <v>2.2000000000000002</v>
      </c>
      <c r="V3830" t="s">
        <v>697</v>
      </c>
      <c r="W3830" t="s">
        <v>45</v>
      </c>
      <c r="X3830">
        <v>1</v>
      </c>
      <c r="Y3830" t="str">
        <f>IF(tblRides[[#This Row],[supply_demand_ratio]]&lt;0.8,"Below 0.8",IF(tblRides[[#This Row],[supply_demand_ratio]]&lt;1,"Between 0.8-1.0",IF(tblRides[[#This Row],[supply_demand_ratio]]&lt;=1.2,"Between 1.0-1.2","Above 1.2")))</f>
        <v>Above 1.2</v>
      </c>
    </row>
    <row r="3831" spans="1:25" x14ac:dyDescent="0.3">
      <c r="A3831" t="s">
        <v>3886</v>
      </c>
      <c r="B3831" s="1">
        <v>46057.174305555556</v>
      </c>
      <c r="C3831" s="2">
        <v>46057</v>
      </c>
      <c r="D3831">
        <v>4</v>
      </c>
      <c r="E3831" t="s">
        <v>62</v>
      </c>
      <c r="F3831" t="s">
        <v>26</v>
      </c>
      <c r="G3831">
        <v>2.9</v>
      </c>
      <c r="H3831">
        <v>86.05</v>
      </c>
      <c r="I3831">
        <v>82.43</v>
      </c>
      <c r="J3831">
        <v>1</v>
      </c>
      <c r="K3831">
        <v>4.4000000000000004</v>
      </c>
      <c r="L3831">
        <v>1</v>
      </c>
      <c r="M3831">
        <v>56</v>
      </c>
      <c r="N3831" t="s">
        <v>41</v>
      </c>
      <c r="O3831">
        <v>1.5680000000000001</v>
      </c>
      <c r="P3831" t="s">
        <v>28</v>
      </c>
      <c r="Q3831" t="s">
        <v>29</v>
      </c>
      <c r="R3831">
        <v>4.91</v>
      </c>
      <c r="S3831">
        <v>19</v>
      </c>
      <c r="T3831">
        <v>-3.62</v>
      </c>
      <c r="U3831">
        <v>-3.4</v>
      </c>
      <c r="V3831" t="s">
        <v>697</v>
      </c>
      <c r="W3831" t="s">
        <v>31</v>
      </c>
      <c r="X3831">
        <v>1</v>
      </c>
      <c r="Y3831" t="str">
        <f>IF(tblRides[[#This Row],[supply_demand_ratio]]&lt;0.8,"Below 0.8",IF(tblRides[[#This Row],[supply_demand_ratio]]&lt;1,"Between 0.8-1.0",IF(tblRides[[#This Row],[supply_demand_ratio]]&lt;=1.2,"Between 1.0-1.2","Above 1.2")))</f>
        <v>Above 1.2</v>
      </c>
    </row>
    <row r="3832" spans="1:25" x14ac:dyDescent="0.3">
      <c r="A3832" t="s">
        <v>3887</v>
      </c>
      <c r="B3832" s="1">
        <v>46057.198611111111</v>
      </c>
      <c r="C3832" s="2">
        <v>46057</v>
      </c>
      <c r="D3832">
        <v>4</v>
      </c>
      <c r="E3832" t="s">
        <v>25</v>
      </c>
      <c r="F3832" t="s">
        <v>26</v>
      </c>
      <c r="G3832">
        <v>7.3</v>
      </c>
      <c r="H3832">
        <v>167.31</v>
      </c>
      <c r="I3832">
        <v>155.61000000000001</v>
      </c>
      <c r="J3832">
        <v>1</v>
      </c>
      <c r="K3832">
        <v>5.3</v>
      </c>
      <c r="L3832">
        <v>6.5</v>
      </c>
      <c r="M3832">
        <v>144</v>
      </c>
      <c r="N3832" t="s">
        <v>41</v>
      </c>
      <c r="O3832">
        <v>1.6279999999999999</v>
      </c>
      <c r="P3832" t="s">
        <v>28</v>
      </c>
      <c r="Q3832" t="s">
        <v>29</v>
      </c>
      <c r="R3832">
        <v>4.87</v>
      </c>
      <c r="S3832">
        <v>19</v>
      </c>
      <c r="T3832">
        <v>-11.7</v>
      </c>
      <c r="U3832">
        <v>1.2</v>
      </c>
      <c r="V3832" t="s">
        <v>697</v>
      </c>
      <c r="W3832" t="s">
        <v>45</v>
      </c>
      <c r="X3832">
        <v>1</v>
      </c>
      <c r="Y3832" t="str">
        <f>IF(tblRides[[#This Row],[supply_demand_ratio]]&lt;0.8,"Below 0.8",IF(tblRides[[#This Row],[supply_demand_ratio]]&lt;1,"Between 0.8-1.0",IF(tblRides[[#This Row],[supply_demand_ratio]]&lt;=1.2,"Between 1.0-1.2","Above 1.2")))</f>
        <v>Above 1.2</v>
      </c>
    </row>
    <row r="3833" spans="1:25" x14ac:dyDescent="0.3">
      <c r="A3833" t="s">
        <v>3888</v>
      </c>
      <c r="B3833" s="1">
        <v>46057.199305555558</v>
      </c>
      <c r="C3833" s="2">
        <v>46057</v>
      </c>
      <c r="D3833">
        <v>4</v>
      </c>
      <c r="E3833" t="s">
        <v>33</v>
      </c>
      <c r="F3833" t="s">
        <v>26</v>
      </c>
      <c r="G3833">
        <v>3.8</v>
      </c>
      <c r="H3833">
        <v>100.48</v>
      </c>
      <c r="I3833">
        <v>103.95</v>
      </c>
      <c r="J3833">
        <v>1</v>
      </c>
      <c r="K3833">
        <v>4.0999999999999996</v>
      </c>
      <c r="L3833">
        <v>1</v>
      </c>
      <c r="M3833">
        <v>104</v>
      </c>
      <c r="N3833" t="s">
        <v>41</v>
      </c>
      <c r="O3833">
        <v>1.373</v>
      </c>
      <c r="P3833" t="s">
        <v>28</v>
      </c>
      <c r="Q3833" t="s">
        <v>29</v>
      </c>
      <c r="R3833">
        <v>4.97</v>
      </c>
      <c r="S3833">
        <v>12</v>
      </c>
      <c r="T3833">
        <v>3.47</v>
      </c>
      <c r="U3833">
        <v>-3.1</v>
      </c>
      <c r="V3833" t="s">
        <v>697</v>
      </c>
      <c r="W3833" t="s">
        <v>31</v>
      </c>
      <c r="X3833">
        <v>1</v>
      </c>
      <c r="Y3833" t="str">
        <f>IF(tblRides[[#This Row],[supply_demand_ratio]]&lt;0.8,"Below 0.8",IF(tblRides[[#This Row],[supply_demand_ratio]]&lt;1,"Between 0.8-1.0",IF(tblRides[[#This Row],[supply_demand_ratio]]&lt;=1.2,"Between 1.0-1.2","Above 1.2")))</f>
        <v>Above 1.2</v>
      </c>
    </row>
    <row r="3834" spans="1:25" x14ac:dyDescent="0.3">
      <c r="A3834" t="s">
        <v>3889</v>
      </c>
      <c r="B3834" s="1">
        <v>46057.199305555558</v>
      </c>
      <c r="C3834" s="2">
        <v>46057</v>
      </c>
      <c r="D3834">
        <v>4</v>
      </c>
      <c r="E3834" t="s">
        <v>25</v>
      </c>
      <c r="F3834" t="s">
        <v>26</v>
      </c>
      <c r="G3834">
        <v>7.3</v>
      </c>
      <c r="H3834">
        <v>133.91999999999999</v>
      </c>
      <c r="J3834">
        <v>1</v>
      </c>
      <c r="K3834">
        <v>4.5999999999999996</v>
      </c>
      <c r="L3834">
        <v>4.2</v>
      </c>
      <c r="M3834">
        <v>134</v>
      </c>
      <c r="N3834" t="s">
        <v>27</v>
      </c>
      <c r="O3834">
        <v>1.03</v>
      </c>
      <c r="P3834" t="s">
        <v>37</v>
      </c>
      <c r="Q3834" t="s">
        <v>103</v>
      </c>
      <c r="R3834">
        <v>4.5999999999999996</v>
      </c>
      <c r="S3834">
        <v>33</v>
      </c>
      <c r="U3834">
        <v>-0.4</v>
      </c>
      <c r="V3834" t="s">
        <v>697</v>
      </c>
      <c r="W3834" t="s">
        <v>31</v>
      </c>
      <c r="X3834">
        <v>0</v>
      </c>
      <c r="Y3834" t="str">
        <f>IF(tblRides[[#This Row],[supply_demand_ratio]]&lt;0.8,"Below 0.8",IF(tblRides[[#This Row],[supply_demand_ratio]]&lt;1,"Between 0.8-1.0",IF(tblRides[[#This Row],[supply_demand_ratio]]&lt;=1.2,"Between 1.0-1.2","Above 1.2")))</f>
        <v>Between 1.0-1.2</v>
      </c>
    </row>
    <row r="3835" spans="1:25" x14ac:dyDescent="0.3">
      <c r="A3835" t="s">
        <v>3890</v>
      </c>
      <c r="B3835" s="1">
        <v>46057.203472222223</v>
      </c>
      <c r="C3835" s="2">
        <v>46057</v>
      </c>
      <c r="D3835">
        <v>4</v>
      </c>
      <c r="E3835" t="s">
        <v>33</v>
      </c>
      <c r="F3835" t="s">
        <v>26</v>
      </c>
      <c r="G3835">
        <v>1.3</v>
      </c>
      <c r="H3835">
        <v>62.05</v>
      </c>
      <c r="J3835">
        <v>1.1000000000000001</v>
      </c>
      <c r="K3835">
        <v>2.2000000000000002</v>
      </c>
      <c r="L3835">
        <v>4.2</v>
      </c>
      <c r="M3835">
        <v>95</v>
      </c>
      <c r="N3835" t="s">
        <v>41</v>
      </c>
      <c r="O3835">
        <v>1.8380000000000001</v>
      </c>
      <c r="P3835" t="s">
        <v>58</v>
      </c>
      <c r="Q3835" t="s">
        <v>74</v>
      </c>
      <c r="R3835">
        <v>4.3600000000000003</v>
      </c>
      <c r="S3835">
        <v>8</v>
      </c>
      <c r="U3835">
        <v>2</v>
      </c>
      <c r="V3835" t="s">
        <v>697</v>
      </c>
      <c r="W3835" t="s">
        <v>31</v>
      </c>
      <c r="X3835">
        <v>0</v>
      </c>
      <c r="Y3835" t="str">
        <f>IF(tblRides[[#This Row],[supply_demand_ratio]]&lt;0.8,"Below 0.8",IF(tblRides[[#This Row],[supply_demand_ratio]]&lt;1,"Between 0.8-1.0",IF(tblRides[[#This Row],[supply_demand_ratio]]&lt;=1.2,"Between 1.0-1.2","Above 1.2")))</f>
        <v>Above 1.2</v>
      </c>
    </row>
    <row r="3836" spans="1:25" x14ac:dyDescent="0.3">
      <c r="A3836" t="s">
        <v>3891</v>
      </c>
      <c r="B3836" s="1">
        <v>46057.209722222222</v>
      </c>
      <c r="C3836" s="2">
        <v>46057</v>
      </c>
      <c r="D3836">
        <v>5</v>
      </c>
      <c r="E3836" t="s">
        <v>43</v>
      </c>
      <c r="F3836" t="s">
        <v>34</v>
      </c>
      <c r="G3836">
        <v>4.3</v>
      </c>
      <c r="H3836">
        <v>104.54</v>
      </c>
      <c r="J3836">
        <v>1</v>
      </c>
      <c r="K3836">
        <v>5.6</v>
      </c>
      <c r="L3836">
        <v>5.7</v>
      </c>
      <c r="M3836">
        <v>66</v>
      </c>
      <c r="N3836" t="s">
        <v>41</v>
      </c>
      <c r="O3836">
        <v>1.88</v>
      </c>
      <c r="P3836" t="s">
        <v>58</v>
      </c>
      <c r="Q3836" t="s">
        <v>108</v>
      </c>
      <c r="R3836">
        <v>4.6100000000000003</v>
      </c>
      <c r="S3836">
        <v>0</v>
      </c>
      <c r="U3836">
        <v>0.1</v>
      </c>
      <c r="V3836" t="s">
        <v>697</v>
      </c>
      <c r="W3836" t="s">
        <v>45</v>
      </c>
      <c r="X3836">
        <v>0</v>
      </c>
      <c r="Y3836" t="str">
        <f>IF(tblRides[[#This Row],[supply_demand_ratio]]&lt;0.8,"Below 0.8",IF(tblRides[[#This Row],[supply_demand_ratio]]&lt;1,"Between 0.8-1.0",IF(tblRides[[#This Row],[supply_demand_ratio]]&lt;=1.2,"Between 1.0-1.2","Above 1.2")))</f>
        <v>Above 1.2</v>
      </c>
    </row>
    <row r="3837" spans="1:25" x14ac:dyDescent="0.3">
      <c r="A3837" t="s">
        <v>3892</v>
      </c>
      <c r="B3837" s="1">
        <v>46057.211805555555</v>
      </c>
      <c r="C3837" s="2">
        <v>46057</v>
      </c>
      <c r="D3837">
        <v>5</v>
      </c>
      <c r="E3837" t="s">
        <v>25</v>
      </c>
      <c r="F3837" t="s">
        <v>26</v>
      </c>
      <c r="G3837">
        <v>11.6</v>
      </c>
      <c r="H3837">
        <v>220.39</v>
      </c>
      <c r="I3837">
        <v>231.33</v>
      </c>
      <c r="J3837">
        <v>1.1000000000000001</v>
      </c>
      <c r="K3837">
        <v>5.2</v>
      </c>
      <c r="L3837">
        <v>1</v>
      </c>
      <c r="M3837">
        <v>139</v>
      </c>
      <c r="N3837" t="s">
        <v>27</v>
      </c>
      <c r="O3837">
        <v>1.204</v>
      </c>
      <c r="P3837" t="s">
        <v>28</v>
      </c>
      <c r="Q3837" t="s">
        <v>29</v>
      </c>
      <c r="R3837">
        <v>4.42</v>
      </c>
      <c r="S3837">
        <v>5</v>
      </c>
      <c r="T3837">
        <v>10.94</v>
      </c>
      <c r="U3837">
        <v>-4.2</v>
      </c>
      <c r="V3837" t="s">
        <v>697</v>
      </c>
      <c r="W3837" t="s">
        <v>45</v>
      </c>
      <c r="X3837">
        <v>1</v>
      </c>
      <c r="Y3837" t="str">
        <f>IF(tblRides[[#This Row],[supply_demand_ratio]]&lt;0.8,"Below 0.8",IF(tblRides[[#This Row],[supply_demand_ratio]]&lt;1,"Between 0.8-1.0",IF(tblRides[[#This Row],[supply_demand_ratio]]&lt;=1.2,"Between 1.0-1.2","Above 1.2")))</f>
        <v>Above 1.2</v>
      </c>
    </row>
    <row r="3838" spans="1:25" x14ac:dyDescent="0.3">
      <c r="A3838" t="s">
        <v>3893</v>
      </c>
      <c r="B3838" s="1">
        <v>46057.220833333333</v>
      </c>
      <c r="C3838" s="2">
        <v>46057</v>
      </c>
      <c r="D3838">
        <v>5</v>
      </c>
      <c r="E3838" t="s">
        <v>33</v>
      </c>
      <c r="F3838" t="s">
        <v>34</v>
      </c>
      <c r="G3838">
        <v>3</v>
      </c>
      <c r="H3838">
        <v>87.28</v>
      </c>
      <c r="I3838">
        <v>90.77</v>
      </c>
      <c r="J3838">
        <v>1</v>
      </c>
      <c r="K3838">
        <v>5.2</v>
      </c>
      <c r="L3838">
        <v>4.5999999999999996</v>
      </c>
      <c r="M3838">
        <v>110</v>
      </c>
      <c r="N3838" t="s">
        <v>41</v>
      </c>
      <c r="O3838">
        <v>1.534</v>
      </c>
      <c r="P3838" t="s">
        <v>28</v>
      </c>
      <c r="Q3838" t="s">
        <v>29</v>
      </c>
      <c r="R3838">
        <v>4.9400000000000004</v>
      </c>
      <c r="S3838">
        <v>0</v>
      </c>
      <c r="T3838">
        <v>3.49</v>
      </c>
      <c r="U3838">
        <v>-0.6</v>
      </c>
      <c r="V3838" t="s">
        <v>697</v>
      </c>
      <c r="W3838" t="s">
        <v>45</v>
      </c>
      <c r="X3838">
        <v>1</v>
      </c>
      <c r="Y3838" t="str">
        <f>IF(tblRides[[#This Row],[supply_demand_ratio]]&lt;0.8,"Below 0.8",IF(tblRides[[#This Row],[supply_demand_ratio]]&lt;1,"Between 0.8-1.0",IF(tblRides[[#This Row],[supply_demand_ratio]]&lt;=1.2,"Between 1.0-1.2","Above 1.2")))</f>
        <v>Above 1.2</v>
      </c>
    </row>
    <row r="3839" spans="1:25" x14ac:dyDescent="0.3">
      <c r="A3839" t="s">
        <v>3894</v>
      </c>
      <c r="B3839" s="1">
        <v>46057.238194444442</v>
      </c>
      <c r="C3839" s="2">
        <v>46057</v>
      </c>
      <c r="D3839">
        <v>5</v>
      </c>
      <c r="E3839" t="s">
        <v>36</v>
      </c>
      <c r="F3839" t="s">
        <v>26</v>
      </c>
      <c r="G3839">
        <v>3.9</v>
      </c>
      <c r="H3839">
        <v>89.62</v>
      </c>
      <c r="I3839">
        <v>81.58</v>
      </c>
      <c r="J3839">
        <v>1</v>
      </c>
      <c r="K3839">
        <v>7.6</v>
      </c>
      <c r="L3839">
        <v>13.1</v>
      </c>
      <c r="M3839">
        <v>123</v>
      </c>
      <c r="N3839" t="s">
        <v>27</v>
      </c>
      <c r="O3839">
        <v>1.0860000000000001</v>
      </c>
      <c r="P3839" t="s">
        <v>28</v>
      </c>
      <c r="Q3839" t="s">
        <v>29</v>
      </c>
      <c r="R3839">
        <v>4.2300000000000004</v>
      </c>
      <c r="S3839">
        <v>3</v>
      </c>
      <c r="T3839">
        <v>-8.0399999999999991</v>
      </c>
      <c r="U3839">
        <v>5.5</v>
      </c>
      <c r="V3839" t="s">
        <v>697</v>
      </c>
      <c r="W3839" t="s">
        <v>45</v>
      </c>
      <c r="X3839">
        <v>1</v>
      </c>
      <c r="Y3839" t="str">
        <f>IF(tblRides[[#This Row],[supply_demand_ratio]]&lt;0.8,"Below 0.8",IF(tblRides[[#This Row],[supply_demand_ratio]]&lt;1,"Between 0.8-1.0",IF(tblRides[[#This Row],[supply_demand_ratio]]&lt;=1.2,"Between 1.0-1.2","Above 1.2")))</f>
        <v>Between 1.0-1.2</v>
      </c>
    </row>
    <row r="3840" spans="1:25" x14ac:dyDescent="0.3">
      <c r="A3840" t="s">
        <v>3895</v>
      </c>
      <c r="B3840" s="1">
        <v>46057.26458333333</v>
      </c>
      <c r="C3840" s="2">
        <v>46057</v>
      </c>
      <c r="D3840">
        <v>6</v>
      </c>
      <c r="E3840" t="s">
        <v>25</v>
      </c>
      <c r="F3840" t="s">
        <v>34</v>
      </c>
      <c r="G3840">
        <v>4.9000000000000004</v>
      </c>
      <c r="H3840">
        <v>152.93</v>
      </c>
      <c r="I3840">
        <v>154.47</v>
      </c>
      <c r="J3840">
        <v>1.2</v>
      </c>
      <c r="K3840">
        <v>2</v>
      </c>
      <c r="L3840">
        <v>5.9</v>
      </c>
      <c r="M3840">
        <v>138</v>
      </c>
      <c r="N3840" t="s">
        <v>27</v>
      </c>
      <c r="O3840">
        <v>1.0900000000000001</v>
      </c>
      <c r="P3840" t="s">
        <v>28</v>
      </c>
      <c r="Q3840" t="s">
        <v>29</v>
      </c>
      <c r="R3840">
        <v>4.66</v>
      </c>
      <c r="S3840">
        <v>0</v>
      </c>
      <c r="T3840">
        <v>1.54</v>
      </c>
      <c r="U3840">
        <v>3.9</v>
      </c>
      <c r="V3840" t="s">
        <v>697</v>
      </c>
      <c r="W3840" t="s">
        <v>31</v>
      </c>
      <c r="X3840">
        <v>1</v>
      </c>
      <c r="Y3840" t="str">
        <f>IF(tblRides[[#This Row],[supply_demand_ratio]]&lt;0.8,"Below 0.8",IF(tblRides[[#This Row],[supply_demand_ratio]]&lt;1,"Between 0.8-1.0",IF(tblRides[[#This Row],[supply_demand_ratio]]&lt;=1.2,"Between 1.0-1.2","Above 1.2")))</f>
        <v>Between 1.0-1.2</v>
      </c>
    </row>
    <row r="3841" spans="1:25" x14ac:dyDescent="0.3">
      <c r="A3841" t="s">
        <v>3896</v>
      </c>
      <c r="B3841" s="1">
        <v>46057.265277777777</v>
      </c>
      <c r="C3841" s="2">
        <v>46057</v>
      </c>
      <c r="D3841">
        <v>6</v>
      </c>
      <c r="E3841" t="s">
        <v>36</v>
      </c>
      <c r="F3841" t="s">
        <v>26</v>
      </c>
      <c r="G3841">
        <v>4.0999999999999996</v>
      </c>
      <c r="H3841">
        <v>101.86</v>
      </c>
      <c r="I3841">
        <v>101.4</v>
      </c>
      <c r="J3841">
        <v>1.1000000000000001</v>
      </c>
      <c r="K3841">
        <v>4.5999999999999996</v>
      </c>
      <c r="L3841">
        <v>12.7</v>
      </c>
      <c r="M3841">
        <v>114</v>
      </c>
      <c r="N3841" t="s">
        <v>27</v>
      </c>
      <c r="O3841">
        <v>1.1120000000000001</v>
      </c>
      <c r="P3841" t="s">
        <v>28</v>
      </c>
      <c r="Q3841" t="s">
        <v>29</v>
      </c>
      <c r="R3841">
        <v>4.5199999999999996</v>
      </c>
      <c r="S3841">
        <v>2</v>
      </c>
      <c r="T3841">
        <v>-0.46</v>
      </c>
      <c r="U3841">
        <v>8.1</v>
      </c>
      <c r="V3841" t="s">
        <v>697</v>
      </c>
      <c r="W3841" t="s">
        <v>31</v>
      </c>
      <c r="X3841">
        <v>1</v>
      </c>
      <c r="Y3841" t="str">
        <f>IF(tblRides[[#This Row],[supply_demand_ratio]]&lt;0.8,"Below 0.8",IF(tblRides[[#This Row],[supply_demand_ratio]]&lt;1,"Between 0.8-1.0",IF(tblRides[[#This Row],[supply_demand_ratio]]&lt;=1.2,"Between 1.0-1.2","Above 1.2")))</f>
        <v>Between 1.0-1.2</v>
      </c>
    </row>
    <row r="3842" spans="1:25" x14ac:dyDescent="0.3">
      <c r="A3842" t="s">
        <v>3897</v>
      </c>
      <c r="B3842" s="1">
        <v>46057.274305555555</v>
      </c>
      <c r="C3842" s="2">
        <v>46057</v>
      </c>
      <c r="D3842">
        <v>6</v>
      </c>
      <c r="E3842" t="s">
        <v>25</v>
      </c>
      <c r="F3842" t="s">
        <v>26</v>
      </c>
      <c r="G3842">
        <v>1.3</v>
      </c>
      <c r="H3842">
        <v>60.44</v>
      </c>
      <c r="I3842">
        <v>57.6</v>
      </c>
      <c r="J3842">
        <v>1</v>
      </c>
      <c r="K3842">
        <v>2</v>
      </c>
      <c r="L3842">
        <v>3.1</v>
      </c>
      <c r="M3842">
        <v>144</v>
      </c>
      <c r="N3842" t="s">
        <v>27</v>
      </c>
      <c r="O3842">
        <v>1.125</v>
      </c>
      <c r="P3842" t="s">
        <v>28</v>
      </c>
      <c r="Q3842" t="s">
        <v>29</v>
      </c>
      <c r="R3842">
        <v>4.59</v>
      </c>
      <c r="S3842">
        <v>10</v>
      </c>
      <c r="T3842">
        <v>-2.84</v>
      </c>
      <c r="U3842">
        <v>1.1000000000000001</v>
      </c>
      <c r="V3842" t="s">
        <v>697</v>
      </c>
      <c r="W3842" t="s">
        <v>31</v>
      </c>
      <c r="X3842">
        <v>1</v>
      </c>
      <c r="Y3842" t="str">
        <f>IF(tblRides[[#This Row],[supply_demand_ratio]]&lt;0.8,"Below 0.8",IF(tblRides[[#This Row],[supply_demand_ratio]]&lt;1,"Between 0.8-1.0",IF(tblRides[[#This Row],[supply_demand_ratio]]&lt;=1.2,"Between 1.0-1.2","Above 1.2")))</f>
        <v>Between 1.0-1.2</v>
      </c>
    </row>
    <row r="3843" spans="1:25" x14ac:dyDescent="0.3">
      <c r="A3843" t="s">
        <v>3898</v>
      </c>
      <c r="B3843" s="1">
        <v>46057.28402777778</v>
      </c>
      <c r="C3843" s="2">
        <v>46057</v>
      </c>
      <c r="D3843">
        <v>6</v>
      </c>
      <c r="E3843" t="s">
        <v>25</v>
      </c>
      <c r="F3843" t="s">
        <v>26</v>
      </c>
      <c r="G3843">
        <v>11</v>
      </c>
      <c r="H3843">
        <v>203.36</v>
      </c>
      <c r="I3843">
        <v>218.04</v>
      </c>
      <c r="J3843">
        <v>1.1000000000000001</v>
      </c>
      <c r="K3843">
        <v>7.1</v>
      </c>
      <c r="L3843">
        <v>5.8</v>
      </c>
      <c r="M3843">
        <v>132</v>
      </c>
      <c r="N3843" t="s">
        <v>27</v>
      </c>
      <c r="O3843">
        <v>1.038</v>
      </c>
      <c r="P3843" t="s">
        <v>28</v>
      </c>
      <c r="Q3843" t="s">
        <v>29</v>
      </c>
      <c r="R3843">
        <v>4.66</v>
      </c>
      <c r="S3843">
        <v>11</v>
      </c>
      <c r="T3843">
        <v>14.68</v>
      </c>
      <c r="U3843">
        <v>-1.3</v>
      </c>
      <c r="V3843" t="s">
        <v>697</v>
      </c>
      <c r="W3843" t="s">
        <v>45</v>
      </c>
      <c r="X3843">
        <v>1</v>
      </c>
      <c r="Y3843" t="str">
        <f>IF(tblRides[[#This Row],[supply_demand_ratio]]&lt;0.8,"Below 0.8",IF(tblRides[[#This Row],[supply_demand_ratio]]&lt;1,"Between 0.8-1.0",IF(tblRides[[#This Row],[supply_demand_ratio]]&lt;=1.2,"Between 1.0-1.2","Above 1.2")))</f>
        <v>Between 1.0-1.2</v>
      </c>
    </row>
    <row r="3844" spans="1:25" x14ac:dyDescent="0.3">
      <c r="A3844" t="s">
        <v>3899</v>
      </c>
      <c r="B3844" s="1">
        <v>46057.291666666664</v>
      </c>
      <c r="C3844" s="2">
        <v>46057</v>
      </c>
      <c r="D3844">
        <v>7</v>
      </c>
      <c r="E3844" t="s">
        <v>25</v>
      </c>
      <c r="F3844" t="s">
        <v>26</v>
      </c>
      <c r="G3844">
        <v>5.0999999999999996</v>
      </c>
      <c r="H3844">
        <v>127.09</v>
      </c>
      <c r="I3844">
        <v>129.6</v>
      </c>
      <c r="J3844">
        <v>1.1000000000000001</v>
      </c>
      <c r="K3844">
        <v>6.5</v>
      </c>
      <c r="L3844">
        <v>6.1</v>
      </c>
      <c r="M3844">
        <v>144</v>
      </c>
      <c r="N3844" t="s">
        <v>27</v>
      </c>
      <c r="O3844">
        <v>1.137</v>
      </c>
      <c r="P3844" t="s">
        <v>28</v>
      </c>
      <c r="Q3844" t="s">
        <v>29</v>
      </c>
      <c r="R3844">
        <v>4.8</v>
      </c>
      <c r="S3844">
        <v>1</v>
      </c>
      <c r="T3844">
        <v>2.5099999999999998</v>
      </c>
      <c r="U3844">
        <v>-0.4</v>
      </c>
      <c r="V3844" t="s">
        <v>697</v>
      </c>
      <c r="W3844" t="s">
        <v>45</v>
      </c>
      <c r="X3844">
        <v>1</v>
      </c>
      <c r="Y3844" t="str">
        <f>IF(tblRides[[#This Row],[supply_demand_ratio]]&lt;0.8,"Below 0.8",IF(tblRides[[#This Row],[supply_demand_ratio]]&lt;1,"Between 0.8-1.0",IF(tblRides[[#This Row],[supply_demand_ratio]]&lt;=1.2,"Between 1.0-1.2","Above 1.2")))</f>
        <v>Between 1.0-1.2</v>
      </c>
    </row>
    <row r="3845" spans="1:25" x14ac:dyDescent="0.3">
      <c r="A3845" t="s">
        <v>3900</v>
      </c>
      <c r="B3845" s="1">
        <v>46057.317361111112</v>
      </c>
      <c r="C3845" s="2">
        <v>46057</v>
      </c>
      <c r="D3845">
        <v>7</v>
      </c>
      <c r="E3845" t="s">
        <v>33</v>
      </c>
      <c r="F3845" t="s">
        <v>34</v>
      </c>
      <c r="G3845">
        <v>7.7</v>
      </c>
      <c r="H3845">
        <v>164.12</v>
      </c>
      <c r="I3845">
        <v>175.8</v>
      </c>
      <c r="J3845">
        <v>1.1000000000000001</v>
      </c>
      <c r="K3845">
        <v>4.3</v>
      </c>
      <c r="L3845">
        <v>5.6</v>
      </c>
      <c r="M3845">
        <v>86</v>
      </c>
      <c r="N3845" t="s">
        <v>41</v>
      </c>
      <c r="O3845">
        <v>1.1220000000000001</v>
      </c>
      <c r="P3845" t="s">
        <v>28</v>
      </c>
      <c r="Q3845" t="s">
        <v>29</v>
      </c>
      <c r="R3845">
        <v>4.72</v>
      </c>
      <c r="S3845">
        <v>0</v>
      </c>
      <c r="T3845">
        <v>11.68</v>
      </c>
      <c r="U3845">
        <v>1.3</v>
      </c>
      <c r="V3845" t="s">
        <v>697</v>
      </c>
      <c r="W3845" t="s">
        <v>31</v>
      </c>
      <c r="X3845">
        <v>1</v>
      </c>
      <c r="Y3845" t="str">
        <f>IF(tblRides[[#This Row],[supply_demand_ratio]]&lt;0.8,"Below 0.8",IF(tblRides[[#This Row],[supply_demand_ratio]]&lt;1,"Between 0.8-1.0",IF(tblRides[[#This Row],[supply_demand_ratio]]&lt;=1.2,"Between 1.0-1.2","Above 1.2")))</f>
        <v>Between 1.0-1.2</v>
      </c>
    </row>
    <row r="3846" spans="1:25" x14ac:dyDescent="0.3">
      <c r="A3846" t="s">
        <v>3901</v>
      </c>
      <c r="B3846" s="1">
        <v>46057.317361111112</v>
      </c>
      <c r="C3846" s="2">
        <v>46057</v>
      </c>
      <c r="D3846">
        <v>7</v>
      </c>
      <c r="E3846" t="s">
        <v>36</v>
      </c>
      <c r="F3846" t="s">
        <v>26</v>
      </c>
      <c r="G3846">
        <v>12.1</v>
      </c>
      <c r="H3846">
        <v>252.24</v>
      </c>
      <c r="J3846">
        <v>1.1000000000000001</v>
      </c>
      <c r="K3846">
        <v>7.3</v>
      </c>
      <c r="L3846">
        <v>7.3</v>
      </c>
      <c r="M3846">
        <v>112</v>
      </c>
      <c r="N3846" t="s">
        <v>27</v>
      </c>
      <c r="O3846">
        <v>0.93</v>
      </c>
      <c r="P3846" t="s">
        <v>58</v>
      </c>
      <c r="Q3846" t="s">
        <v>59</v>
      </c>
      <c r="R3846">
        <v>4.71</v>
      </c>
      <c r="S3846">
        <v>46</v>
      </c>
      <c r="U3846">
        <v>0</v>
      </c>
      <c r="V3846" t="s">
        <v>697</v>
      </c>
      <c r="W3846" t="s">
        <v>45</v>
      </c>
      <c r="X3846">
        <v>0</v>
      </c>
      <c r="Y3846" t="str">
        <f>IF(tblRides[[#This Row],[supply_demand_ratio]]&lt;0.8,"Below 0.8",IF(tblRides[[#This Row],[supply_demand_ratio]]&lt;1,"Between 0.8-1.0",IF(tblRides[[#This Row],[supply_demand_ratio]]&lt;=1.2,"Between 1.0-1.2","Above 1.2")))</f>
        <v>Between 0.8-1.0</v>
      </c>
    </row>
    <row r="3847" spans="1:25" x14ac:dyDescent="0.3">
      <c r="A3847" t="s">
        <v>3902</v>
      </c>
      <c r="B3847" s="1">
        <v>46057.320833333331</v>
      </c>
      <c r="C3847" s="2">
        <v>46057</v>
      </c>
      <c r="D3847">
        <v>7</v>
      </c>
      <c r="E3847" t="s">
        <v>33</v>
      </c>
      <c r="F3847" t="s">
        <v>26</v>
      </c>
      <c r="G3847">
        <v>3.9</v>
      </c>
      <c r="H3847">
        <v>105.51</v>
      </c>
      <c r="I3847">
        <v>106.63</v>
      </c>
      <c r="J3847">
        <v>1</v>
      </c>
      <c r="K3847">
        <v>5.8</v>
      </c>
      <c r="L3847">
        <v>8.6999999999999993</v>
      </c>
      <c r="M3847">
        <v>104</v>
      </c>
      <c r="N3847" t="s">
        <v>41</v>
      </c>
      <c r="O3847">
        <v>1.4470000000000001</v>
      </c>
      <c r="P3847" t="s">
        <v>28</v>
      </c>
      <c r="Q3847" t="s">
        <v>29</v>
      </c>
      <c r="R3847">
        <v>4.66</v>
      </c>
      <c r="S3847">
        <v>14</v>
      </c>
      <c r="T3847">
        <v>1.1200000000000001</v>
      </c>
      <c r="U3847">
        <v>2.9</v>
      </c>
      <c r="V3847" t="s">
        <v>697</v>
      </c>
      <c r="W3847" t="s">
        <v>45</v>
      </c>
      <c r="X3847">
        <v>1</v>
      </c>
      <c r="Y3847" t="str">
        <f>IF(tblRides[[#This Row],[supply_demand_ratio]]&lt;0.8,"Below 0.8",IF(tblRides[[#This Row],[supply_demand_ratio]]&lt;1,"Between 0.8-1.0",IF(tblRides[[#This Row],[supply_demand_ratio]]&lt;=1.2,"Between 1.0-1.2","Above 1.2")))</f>
        <v>Above 1.2</v>
      </c>
    </row>
    <row r="3848" spans="1:25" x14ac:dyDescent="0.3">
      <c r="A3848" t="s">
        <v>3903</v>
      </c>
      <c r="B3848" s="1">
        <v>46057.326388888891</v>
      </c>
      <c r="C3848" s="2">
        <v>46057</v>
      </c>
      <c r="D3848">
        <v>7</v>
      </c>
      <c r="E3848" t="s">
        <v>36</v>
      </c>
      <c r="F3848" t="s">
        <v>26</v>
      </c>
      <c r="G3848">
        <v>7</v>
      </c>
      <c r="H3848">
        <v>154.86000000000001</v>
      </c>
      <c r="J3848">
        <v>1</v>
      </c>
      <c r="K3848">
        <v>2</v>
      </c>
      <c r="M3848">
        <v>114</v>
      </c>
      <c r="N3848" t="s">
        <v>27</v>
      </c>
      <c r="O3848">
        <v>1.0880000000000001</v>
      </c>
      <c r="P3848" t="s">
        <v>82</v>
      </c>
      <c r="Q3848" t="s">
        <v>83</v>
      </c>
      <c r="R3848">
        <v>4.9800000000000004</v>
      </c>
      <c r="S3848">
        <v>12</v>
      </c>
      <c r="V3848" t="s">
        <v>697</v>
      </c>
      <c r="W3848" t="s">
        <v>31</v>
      </c>
      <c r="X3848">
        <v>0</v>
      </c>
      <c r="Y3848" t="str">
        <f>IF(tblRides[[#This Row],[supply_demand_ratio]]&lt;0.8,"Below 0.8",IF(tblRides[[#This Row],[supply_demand_ratio]]&lt;1,"Between 0.8-1.0",IF(tblRides[[#This Row],[supply_demand_ratio]]&lt;=1.2,"Between 1.0-1.2","Above 1.2")))</f>
        <v>Between 1.0-1.2</v>
      </c>
    </row>
    <row r="3849" spans="1:25" x14ac:dyDescent="0.3">
      <c r="A3849" t="s">
        <v>3904</v>
      </c>
      <c r="B3849" s="1">
        <v>46057.352777777778</v>
      </c>
      <c r="C3849" s="2">
        <v>46057</v>
      </c>
      <c r="D3849">
        <v>8</v>
      </c>
      <c r="E3849" t="s">
        <v>33</v>
      </c>
      <c r="F3849" t="s">
        <v>26</v>
      </c>
      <c r="G3849">
        <v>0.7</v>
      </c>
      <c r="H3849">
        <v>56.45</v>
      </c>
      <c r="I3849">
        <v>56.83</v>
      </c>
      <c r="J3849">
        <v>1.1000000000000001</v>
      </c>
      <c r="K3849">
        <v>6.6</v>
      </c>
      <c r="L3849">
        <v>3.1</v>
      </c>
      <c r="M3849">
        <v>93</v>
      </c>
      <c r="N3849" t="s">
        <v>41</v>
      </c>
      <c r="O3849">
        <v>1.2290000000000001</v>
      </c>
      <c r="P3849" t="s">
        <v>28</v>
      </c>
      <c r="Q3849" t="s">
        <v>29</v>
      </c>
      <c r="R3849">
        <v>4.87</v>
      </c>
      <c r="S3849">
        <v>4</v>
      </c>
      <c r="T3849">
        <v>0.38</v>
      </c>
      <c r="U3849">
        <v>-3.5</v>
      </c>
      <c r="V3849" t="s">
        <v>697</v>
      </c>
      <c r="W3849" t="s">
        <v>45</v>
      </c>
      <c r="X3849">
        <v>1</v>
      </c>
      <c r="Y3849" t="str">
        <f>IF(tblRides[[#This Row],[supply_demand_ratio]]&lt;0.8,"Below 0.8",IF(tblRides[[#This Row],[supply_demand_ratio]]&lt;1,"Between 0.8-1.0",IF(tblRides[[#This Row],[supply_demand_ratio]]&lt;=1.2,"Between 1.0-1.2","Above 1.2")))</f>
        <v>Above 1.2</v>
      </c>
    </row>
    <row r="3850" spans="1:25" x14ac:dyDescent="0.3">
      <c r="A3850" t="s">
        <v>3905</v>
      </c>
      <c r="B3850" s="1">
        <v>46057.363194444442</v>
      </c>
      <c r="C3850" s="2">
        <v>46057</v>
      </c>
      <c r="D3850">
        <v>8</v>
      </c>
      <c r="E3850" t="s">
        <v>36</v>
      </c>
      <c r="F3850" t="s">
        <v>26</v>
      </c>
      <c r="G3850">
        <v>0.7</v>
      </c>
      <c r="H3850">
        <v>56.36</v>
      </c>
      <c r="J3850">
        <v>1.1000000000000001</v>
      </c>
      <c r="K3850">
        <v>5.2</v>
      </c>
      <c r="L3850">
        <v>8.6999999999999993</v>
      </c>
      <c r="M3850">
        <v>95</v>
      </c>
      <c r="N3850" t="s">
        <v>27</v>
      </c>
      <c r="O3850">
        <v>0.74</v>
      </c>
      <c r="P3850" t="s">
        <v>58</v>
      </c>
      <c r="Q3850" t="s">
        <v>74</v>
      </c>
      <c r="R3850">
        <v>4.59</v>
      </c>
      <c r="S3850">
        <v>10</v>
      </c>
      <c r="U3850">
        <v>3.5</v>
      </c>
      <c r="V3850" t="s">
        <v>697</v>
      </c>
      <c r="W3850" t="s">
        <v>45</v>
      </c>
      <c r="X3850">
        <v>0</v>
      </c>
      <c r="Y3850" t="str">
        <f>IF(tblRides[[#This Row],[supply_demand_ratio]]&lt;0.8,"Below 0.8",IF(tblRides[[#This Row],[supply_demand_ratio]]&lt;1,"Between 0.8-1.0",IF(tblRides[[#This Row],[supply_demand_ratio]]&lt;=1.2,"Between 1.0-1.2","Above 1.2")))</f>
        <v>Below 0.8</v>
      </c>
    </row>
    <row r="3851" spans="1:25" x14ac:dyDescent="0.3">
      <c r="A3851" t="s">
        <v>3906</v>
      </c>
      <c r="B3851" s="1">
        <v>46057.382638888892</v>
      </c>
      <c r="C3851" s="2">
        <v>46057</v>
      </c>
      <c r="D3851">
        <v>9</v>
      </c>
      <c r="E3851" t="s">
        <v>62</v>
      </c>
      <c r="F3851" t="s">
        <v>34</v>
      </c>
      <c r="G3851">
        <v>5.6</v>
      </c>
      <c r="H3851">
        <v>107.22</v>
      </c>
      <c r="I3851">
        <v>108.06</v>
      </c>
      <c r="J3851">
        <v>1</v>
      </c>
      <c r="K3851">
        <v>5.8</v>
      </c>
      <c r="L3851">
        <v>7.1</v>
      </c>
      <c r="M3851">
        <v>51</v>
      </c>
      <c r="N3851" t="s">
        <v>27</v>
      </c>
      <c r="O3851">
        <v>0.98899999999999999</v>
      </c>
      <c r="P3851" t="s">
        <v>28</v>
      </c>
      <c r="Q3851" t="s">
        <v>29</v>
      </c>
      <c r="R3851">
        <v>4.4400000000000004</v>
      </c>
      <c r="S3851">
        <v>0</v>
      </c>
      <c r="T3851">
        <v>0.84</v>
      </c>
      <c r="U3851">
        <v>1.3</v>
      </c>
      <c r="V3851" t="s">
        <v>697</v>
      </c>
      <c r="W3851" t="s">
        <v>45</v>
      </c>
      <c r="X3851">
        <v>1</v>
      </c>
      <c r="Y3851" t="str">
        <f>IF(tblRides[[#This Row],[supply_demand_ratio]]&lt;0.8,"Below 0.8",IF(tblRides[[#This Row],[supply_demand_ratio]]&lt;1,"Between 0.8-1.0",IF(tblRides[[#This Row],[supply_demand_ratio]]&lt;=1.2,"Between 1.0-1.2","Above 1.2")))</f>
        <v>Between 0.8-1.0</v>
      </c>
    </row>
    <row r="3852" spans="1:25" x14ac:dyDescent="0.3">
      <c r="A3852" t="s">
        <v>3907</v>
      </c>
      <c r="B3852" s="1">
        <v>46057.418749999997</v>
      </c>
      <c r="C3852" s="2">
        <v>46057</v>
      </c>
      <c r="D3852">
        <v>10</v>
      </c>
      <c r="E3852" t="s">
        <v>43</v>
      </c>
      <c r="F3852" t="s">
        <v>26</v>
      </c>
      <c r="G3852">
        <v>1.7</v>
      </c>
      <c r="H3852">
        <v>65.959999999999994</v>
      </c>
      <c r="J3852">
        <v>1</v>
      </c>
      <c r="K3852">
        <v>7.2</v>
      </c>
      <c r="L3852">
        <v>12.7</v>
      </c>
      <c r="M3852">
        <v>55</v>
      </c>
      <c r="N3852" t="s">
        <v>41</v>
      </c>
      <c r="O3852">
        <v>1.369</v>
      </c>
      <c r="P3852" t="s">
        <v>58</v>
      </c>
      <c r="Q3852" t="s">
        <v>74</v>
      </c>
      <c r="R3852">
        <v>4.75</v>
      </c>
      <c r="S3852">
        <v>3</v>
      </c>
      <c r="U3852">
        <v>5.5</v>
      </c>
      <c r="V3852" t="s">
        <v>697</v>
      </c>
      <c r="W3852" t="s">
        <v>45</v>
      </c>
      <c r="X3852">
        <v>0</v>
      </c>
      <c r="Y3852" t="str">
        <f>IF(tblRides[[#This Row],[supply_demand_ratio]]&lt;0.8,"Below 0.8",IF(tblRides[[#This Row],[supply_demand_ratio]]&lt;1,"Between 0.8-1.0",IF(tblRides[[#This Row],[supply_demand_ratio]]&lt;=1.2,"Between 1.0-1.2","Above 1.2")))</f>
        <v>Above 1.2</v>
      </c>
    </row>
    <row r="3853" spans="1:25" x14ac:dyDescent="0.3">
      <c r="A3853" t="s">
        <v>3908</v>
      </c>
      <c r="B3853" s="1">
        <v>46057.438194444447</v>
      </c>
      <c r="C3853" s="2">
        <v>46057</v>
      </c>
      <c r="D3853">
        <v>10</v>
      </c>
      <c r="E3853" t="s">
        <v>25</v>
      </c>
      <c r="F3853" t="s">
        <v>26</v>
      </c>
      <c r="G3853">
        <v>7.8</v>
      </c>
      <c r="H3853">
        <v>173.5</v>
      </c>
      <c r="J3853">
        <v>1.2</v>
      </c>
      <c r="K3853">
        <v>6.7</v>
      </c>
      <c r="L3853">
        <v>10.7</v>
      </c>
      <c r="M3853">
        <v>112</v>
      </c>
      <c r="N3853" t="s">
        <v>27</v>
      </c>
      <c r="O3853">
        <v>0.81499999999999995</v>
      </c>
      <c r="P3853" t="s">
        <v>58</v>
      </c>
      <c r="Q3853" t="s">
        <v>59</v>
      </c>
      <c r="R3853">
        <v>4.74</v>
      </c>
      <c r="S3853">
        <v>5</v>
      </c>
      <c r="U3853">
        <v>4</v>
      </c>
      <c r="V3853" t="s">
        <v>697</v>
      </c>
      <c r="W3853" t="s">
        <v>45</v>
      </c>
      <c r="X3853">
        <v>0</v>
      </c>
      <c r="Y3853" t="str">
        <f>IF(tblRides[[#This Row],[supply_demand_ratio]]&lt;0.8,"Below 0.8",IF(tblRides[[#This Row],[supply_demand_ratio]]&lt;1,"Between 0.8-1.0",IF(tblRides[[#This Row],[supply_demand_ratio]]&lt;=1.2,"Between 1.0-1.2","Above 1.2")))</f>
        <v>Between 0.8-1.0</v>
      </c>
    </row>
    <row r="3854" spans="1:25" x14ac:dyDescent="0.3">
      <c r="A3854" t="s">
        <v>3909</v>
      </c>
      <c r="B3854" s="1">
        <v>46057.443055555559</v>
      </c>
      <c r="C3854" s="2">
        <v>46057</v>
      </c>
      <c r="D3854">
        <v>10</v>
      </c>
      <c r="E3854" t="s">
        <v>25</v>
      </c>
      <c r="F3854" t="s">
        <v>26</v>
      </c>
      <c r="G3854">
        <v>8.9</v>
      </c>
      <c r="H3854">
        <v>198.34</v>
      </c>
      <c r="I3854">
        <v>192.12</v>
      </c>
      <c r="J3854">
        <v>1.1000000000000001</v>
      </c>
      <c r="K3854">
        <v>6.2</v>
      </c>
      <c r="L3854">
        <v>10.4</v>
      </c>
      <c r="M3854">
        <v>111</v>
      </c>
      <c r="N3854" t="s">
        <v>27</v>
      </c>
      <c r="O3854">
        <v>0.84</v>
      </c>
      <c r="P3854" t="s">
        <v>28</v>
      </c>
      <c r="Q3854" t="s">
        <v>29</v>
      </c>
      <c r="R3854">
        <v>4.5599999999999996</v>
      </c>
      <c r="S3854">
        <v>5</v>
      </c>
      <c r="T3854">
        <v>-6.22</v>
      </c>
      <c r="U3854">
        <v>4.2</v>
      </c>
      <c r="V3854" t="s">
        <v>697</v>
      </c>
      <c r="W3854" t="s">
        <v>45</v>
      </c>
      <c r="X3854">
        <v>1</v>
      </c>
      <c r="Y3854" t="str">
        <f>IF(tblRides[[#This Row],[supply_demand_ratio]]&lt;0.8,"Below 0.8",IF(tblRides[[#This Row],[supply_demand_ratio]]&lt;1,"Between 0.8-1.0",IF(tblRides[[#This Row],[supply_demand_ratio]]&lt;=1.2,"Between 1.0-1.2","Above 1.2")))</f>
        <v>Between 0.8-1.0</v>
      </c>
    </row>
    <row r="3855" spans="1:25" x14ac:dyDescent="0.3">
      <c r="A3855" t="s">
        <v>3910</v>
      </c>
      <c r="B3855" s="1">
        <v>46057.444444444445</v>
      </c>
      <c r="C3855" s="2">
        <v>46057</v>
      </c>
      <c r="D3855">
        <v>10</v>
      </c>
      <c r="E3855" t="s">
        <v>33</v>
      </c>
      <c r="F3855" t="s">
        <v>26</v>
      </c>
      <c r="G3855">
        <v>3.4</v>
      </c>
      <c r="H3855">
        <v>115.55</v>
      </c>
      <c r="J3855">
        <v>1.2</v>
      </c>
      <c r="K3855">
        <v>9.6</v>
      </c>
      <c r="L3855">
        <v>10.3</v>
      </c>
      <c r="M3855">
        <v>82</v>
      </c>
      <c r="N3855" t="s">
        <v>27</v>
      </c>
      <c r="O3855">
        <v>0.79500000000000004</v>
      </c>
      <c r="P3855" t="s">
        <v>37</v>
      </c>
      <c r="Q3855" t="s">
        <v>38</v>
      </c>
      <c r="R3855">
        <v>4.57</v>
      </c>
      <c r="S3855">
        <v>2</v>
      </c>
      <c r="U3855">
        <v>0.7</v>
      </c>
      <c r="V3855" t="s">
        <v>697</v>
      </c>
      <c r="W3855" t="s">
        <v>45</v>
      </c>
      <c r="X3855">
        <v>0</v>
      </c>
      <c r="Y3855" t="str">
        <f>IF(tblRides[[#This Row],[supply_demand_ratio]]&lt;0.8,"Below 0.8",IF(tblRides[[#This Row],[supply_demand_ratio]]&lt;1,"Between 0.8-1.0",IF(tblRides[[#This Row],[supply_demand_ratio]]&lt;=1.2,"Between 1.0-1.2","Above 1.2")))</f>
        <v>Below 0.8</v>
      </c>
    </row>
    <row r="3856" spans="1:25" x14ac:dyDescent="0.3">
      <c r="A3856" t="s">
        <v>3911</v>
      </c>
      <c r="B3856" s="1">
        <v>46057.45</v>
      </c>
      <c r="C3856" s="2">
        <v>46057</v>
      </c>
      <c r="D3856">
        <v>10</v>
      </c>
      <c r="E3856" t="s">
        <v>33</v>
      </c>
      <c r="F3856" t="s">
        <v>26</v>
      </c>
      <c r="G3856">
        <v>8.4</v>
      </c>
      <c r="H3856">
        <v>207.34</v>
      </c>
      <c r="I3856">
        <v>206.77</v>
      </c>
      <c r="J3856">
        <v>1.2</v>
      </c>
      <c r="K3856">
        <v>6.8</v>
      </c>
      <c r="L3856">
        <v>3.8</v>
      </c>
      <c r="M3856">
        <v>92</v>
      </c>
      <c r="N3856" t="s">
        <v>27</v>
      </c>
      <c r="O3856">
        <v>0.85699999999999998</v>
      </c>
      <c r="P3856" t="s">
        <v>28</v>
      </c>
      <c r="Q3856" t="s">
        <v>29</v>
      </c>
      <c r="R3856">
        <v>4.8</v>
      </c>
      <c r="S3856">
        <v>2</v>
      </c>
      <c r="T3856">
        <v>-0.56999999999999995</v>
      </c>
      <c r="U3856">
        <v>-3</v>
      </c>
      <c r="V3856" t="s">
        <v>697</v>
      </c>
      <c r="W3856" t="s">
        <v>45</v>
      </c>
      <c r="X3856">
        <v>1</v>
      </c>
      <c r="Y3856" t="str">
        <f>IF(tblRides[[#This Row],[supply_demand_ratio]]&lt;0.8,"Below 0.8",IF(tblRides[[#This Row],[supply_demand_ratio]]&lt;1,"Between 0.8-1.0",IF(tblRides[[#This Row],[supply_demand_ratio]]&lt;=1.2,"Between 1.0-1.2","Above 1.2")))</f>
        <v>Between 0.8-1.0</v>
      </c>
    </row>
    <row r="3857" spans="1:25" x14ac:dyDescent="0.3">
      <c r="A3857" t="s">
        <v>3912</v>
      </c>
      <c r="B3857" s="1">
        <v>46057.469444444447</v>
      </c>
      <c r="C3857" s="2">
        <v>46057</v>
      </c>
      <c r="D3857">
        <v>11</v>
      </c>
      <c r="E3857" t="s">
        <v>25</v>
      </c>
      <c r="F3857" t="s">
        <v>26</v>
      </c>
      <c r="G3857">
        <v>4.5999999999999996</v>
      </c>
      <c r="H3857">
        <v>102.13</v>
      </c>
      <c r="I3857">
        <v>96.17</v>
      </c>
      <c r="J3857">
        <v>1</v>
      </c>
      <c r="K3857">
        <v>4.8</v>
      </c>
      <c r="L3857">
        <v>9.6</v>
      </c>
      <c r="M3857">
        <v>106</v>
      </c>
      <c r="N3857" t="s">
        <v>27</v>
      </c>
      <c r="O3857">
        <v>0.89600000000000002</v>
      </c>
      <c r="P3857" t="s">
        <v>28</v>
      </c>
      <c r="Q3857" t="s">
        <v>29</v>
      </c>
      <c r="R3857">
        <v>5</v>
      </c>
      <c r="S3857">
        <v>6</v>
      </c>
      <c r="T3857">
        <v>-5.96</v>
      </c>
      <c r="U3857">
        <v>4.8</v>
      </c>
      <c r="V3857" t="s">
        <v>697</v>
      </c>
      <c r="W3857" t="s">
        <v>31</v>
      </c>
      <c r="X3857">
        <v>1</v>
      </c>
      <c r="Y3857" t="str">
        <f>IF(tblRides[[#This Row],[supply_demand_ratio]]&lt;0.8,"Below 0.8",IF(tblRides[[#This Row],[supply_demand_ratio]]&lt;1,"Between 0.8-1.0",IF(tblRides[[#This Row],[supply_demand_ratio]]&lt;=1.2,"Between 1.0-1.2","Above 1.2")))</f>
        <v>Between 0.8-1.0</v>
      </c>
    </row>
    <row r="3858" spans="1:25" x14ac:dyDescent="0.3">
      <c r="A3858" t="s">
        <v>3913</v>
      </c>
      <c r="B3858" s="1">
        <v>46057.495138888888</v>
      </c>
      <c r="C3858" s="2">
        <v>46057</v>
      </c>
      <c r="D3858">
        <v>11</v>
      </c>
      <c r="E3858" t="s">
        <v>62</v>
      </c>
      <c r="F3858" t="s">
        <v>26</v>
      </c>
      <c r="G3858">
        <v>13.4</v>
      </c>
      <c r="H3858">
        <v>215.82</v>
      </c>
      <c r="I3858">
        <v>214.28</v>
      </c>
      <c r="J3858">
        <v>1</v>
      </c>
      <c r="K3858">
        <v>2</v>
      </c>
      <c r="L3858">
        <v>5.0999999999999996</v>
      </c>
      <c r="M3858">
        <v>45</v>
      </c>
      <c r="N3858" t="s">
        <v>41</v>
      </c>
      <c r="O3858">
        <v>1.8180000000000001</v>
      </c>
      <c r="P3858" t="s">
        <v>28</v>
      </c>
      <c r="Q3858" t="s">
        <v>29</v>
      </c>
      <c r="R3858">
        <v>4.99</v>
      </c>
      <c r="S3858">
        <v>3</v>
      </c>
      <c r="T3858">
        <v>-1.54</v>
      </c>
      <c r="U3858">
        <v>3.1</v>
      </c>
      <c r="V3858" t="s">
        <v>697</v>
      </c>
      <c r="W3858" t="s">
        <v>31</v>
      </c>
      <c r="X3858">
        <v>1</v>
      </c>
      <c r="Y3858" t="str">
        <f>IF(tblRides[[#This Row],[supply_demand_ratio]]&lt;0.8,"Below 0.8",IF(tblRides[[#This Row],[supply_demand_ratio]]&lt;1,"Between 0.8-1.0",IF(tblRides[[#This Row],[supply_demand_ratio]]&lt;=1.2,"Between 1.0-1.2","Above 1.2")))</f>
        <v>Above 1.2</v>
      </c>
    </row>
    <row r="3859" spans="1:25" x14ac:dyDescent="0.3">
      <c r="A3859" t="s">
        <v>3914</v>
      </c>
      <c r="B3859" s="1">
        <v>46057.498611111114</v>
      </c>
      <c r="C3859" s="2">
        <v>46057</v>
      </c>
      <c r="D3859">
        <v>11</v>
      </c>
      <c r="E3859" t="s">
        <v>62</v>
      </c>
      <c r="F3859" t="s">
        <v>26</v>
      </c>
      <c r="G3859">
        <v>2</v>
      </c>
      <c r="H3859">
        <v>69.87</v>
      </c>
      <c r="I3859">
        <v>68.349999999999994</v>
      </c>
      <c r="J3859">
        <v>1</v>
      </c>
      <c r="K3859">
        <v>4.8</v>
      </c>
      <c r="L3859">
        <v>10.7</v>
      </c>
      <c r="M3859">
        <v>54</v>
      </c>
      <c r="N3859" t="s">
        <v>41</v>
      </c>
      <c r="O3859">
        <v>1.1990000000000001</v>
      </c>
      <c r="P3859" t="s">
        <v>28</v>
      </c>
      <c r="Q3859" t="s">
        <v>29</v>
      </c>
      <c r="R3859">
        <v>4.5599999999999996</v>
      </c>
      <c r="S3859">
        <v>5</v>
      </c>
      <c r="T3859">
        <v>-1.52</v>
      </c>
      <c r="U3859">
        <v>5.9</v>
      </c>
      <c r="V3859" t="s">
        <v>697</v>
      </c>
      <c r="W3859" t="s">
        <v>31</v>
      </c>
      <c r="X3859">
        <v>1</v>
      </c>
      <c r="Y3859" t="str">
        <f>IF(tblRides[[#This Row],[supply_demand_ratio]]&lt;0.8,"Below 0.8",IF(tblRides[[#This Row],[supply_demand_ratio]]&lt;1,"Between 0.8-1.0",IF(tblRides[[#This Row],[supply_demand_ratio]]&lt;=1.2,"Between 1.0-1.2","Above 1.2")))</f>
        <v>Between 1.0-1.2</v>
      </c>
    </row>
    <row r="3860" spans="1:25" x14ac:dyDescent="0.3">
      <c r="A3860" t="s">
        <v>3915</v>
      </c>
      <c r="B3860" s="1">
        <v>46057.5</v>
      </c>
      <c r="C3860" s="2">
        <v>46057</v>
      </c>
      <c r="D3860">
        <v>12</v>
      </c>
      <c r="E3860" t="s">
        <v>25</v>
      </c>
      <c r="F3860" t="s">
        <v>34</v>
      </c>
      <c r="G3860">
        <v>5.0999999999999996</v>
      </c>
      <c r="H3860">
        <v>128.97</v>
      </c>
      <c r="I3860">
        <v>130.91999999999999</v>
      </c>
      <c r="J3860">
        <v>1</v>
      </c>
      <c r="K3860">
        <v>5.9</v>
      </c>
      <c r="L3860">
        <v>5.3</v>
      </c>
      <c r="M3860">
        <v>144</v>
      </c>
      <c r="N3860" t="s">
        <v>27</v>
      </c>
      <c r="O3860">
        <v>1.2430000000000001</v>
      </c>
      <c r="P3860" t="s">
        <v>28</v>
      </c>
      <c r="Q3860" t="s">
        <v>29</v>
      </c>
      <c r="R3860">
        <v>4.7300000000000004</v>
      </c>
      <c r="S3860">
        <v>0</v>
      </c>
      <c r="T3860">
        <v>1.95</v>
      </c>
      <c r="U3860">
        <v>-0.6</v>
      </c>
      <c r="V3860" t="s">
        <v>697</v>
      </c>
      <c r="W3860" t="s">
        <v>45</v>
      </c>
      <c r="X3860">
        <v>1</v>
      </c>
      <c r="Y3860" t="str">
        <f>IF(tblRides[[#This Row],[supply_demand_ratio]]&lt;0.8,"Below 0.8",IF(tblRides[[#This Row],[supply_demand_ratio]]&lt;1,"Between 0.8-1.0",IF(tblRides[[#This Row],[supply_demand_ratio]]&lt;=1.2,"Between 1.0-1.2","Above 1.2")))</f>
        <v>Above 1.2</v>
      </c>
    </row>
    <row r="3861" spans="1:25" x14ac:dyDescent="0.3">
      <c r="A3861" t="s">
        <v>3916</v>
      </c>
      <c r="B3861" s="1">
        <v>46057.500694444447</v>
      </c>
      <c r="C3861" s="2">
        <v>46057</v>
      </c>
      <c r="D3861">
        <v>12</v>
      </c>
      <c r="E3861" t="s">
        <v>25</v>
      </c>
      <c r="F3861" t="s">
        <v>26</v>
      </c>
      <c r="G3861">
        <v>6.7</v>
      </c>
      <c r="H3861">
        <v>150.76</v>
      </c>
      <c r="I3861">
        <v>156.51</v>
      </c>
      <c r="J3861">
        <v>1</v>
      </c>
      <c r="K3861">
        <v>7.6</v>
      </c>
      <c r="L3861">
        <v>9.5</v>
      </c>
      <c r="M3861">
        <v>128</v>
      </c>
      <c r="N3861" t="s">
        <v>27</v>
      </c>
      <c r="O3861">
        <v>1.105</v>
      </c>
      <c r="P3861" t="s">
        <v>28</v>
      </c>
      <c r="Q3861" t="s">
        <v>29</v>
      </c>
      <c r="R3861">
        <v>4.8</v>
      </c>
      <c r="S3861">
        <v>16</v>
      </c>
      <c r="T3861">
        <v>5.75</v>
      </c>
      <c r="U3861">
        <v>1.9</v>
      </c>
      <c r="V3861" t="s">
        <v>697</v>
      </c>
      <c r="W3861" t="s">
        <v>45</v>
      </c>
      <c r="X3861">
        <v>1</v>
      </c>
      <c r="Y3861" t="str">
        <f>IF(tblRides[[#This Row],[supply_demand_ratio]]&lt;0.8,"Below 0.8",IF(tblRides[[#This Row],[supply_demand_ratio]]&lt;1,"Between 0.8-1.0",IF(tblRides[[#This Row],[supply_demand_ratio]]&lt;=1.2,"Between 1.0-1.2","Above 1.2")))</f>
        <v>Between 1.0-1.2</v>
      </c>
    </row>
    <row r="3862" spans="1:25" x14ac:dyDescent="0.3">
      <c r="A3862" t="s">
        <v>3917</v>
      </c>
      <c r="B3862" s="1">
        <v>46057.518750000003</v>
      </c>
      <c r="C3862" s="2">
        <v>46057</v>
      </c>
      <c r="D3862">
        <v>12</v>
      </c>
      <c r="E3862" t="s">
        <v>25</v>
      </c>
      <c r="F3862" t="s">
        <v>26</v>
      </c>
      <c r="G3862">
        <v>9.6999999999999993</v>
      </c>
      <c r="H3862">
        <v>212.99</v>
      </c>
      <c r="I3862">
        <v>201.61</v>
      </c>
      <c r="J3862">
        <v>1.2</v>
      </c>
      <c r="K3862">
        <v>2.1</v>
      </c>
      <c r="L3862">
        <v>3.2</v>
      </c>
      <c r="M3862">
        <v>113</v>
      </c>
      <c r="N3862" t="s">
        <v>27</v>
      </c>
      <c r="O3862">
        <v>0.86499999999999999</v>
      </c>
      <c r="P3862" t="s">
        <v>28</v>
      </c>
      <c r="Q3862" t="s">
        <v>29</v>
      </c>
      <c r="R3862">
        <v>4.84</v>
      </c>
      <c r="S3862">
        <v>59</v>
      </c>
      <c r="T3862">
        <v>-11.38</v>
      </c>
      <c r="U3862">
        <v>1.1000000000000001</v>
      </c>
      <c r="V3862" t="s">
        <v>697</v>
      </c>
      <c r="W3862" t="s">
        <v>31</v>
      </c>
      <c r="X3862">
        <v>1</v>
      </c>
      <c r="Y3862" t="str">
        <f>IF(tblRides[[#This Row],[supply_demand_ratio]]&lt;0.8,"Below 0.8",IF(tblRides[[#This Row],[supply_demand_ratio]]&lt;1,"Between 0.8-1.0",IF(tblRides[[#This Row],[supply_demand_ratio]]&lt;=1.2,"Between 1.0-1.2","Above 1.2")))</f>
        <v>Between 0.8-1.0</v>
      </c>
    </row>
    <row r="3863" spans="1:25" x14ac:dyDescent="0.3">
      <c r="A3863" t="s">
        <v>3918</v>
      </c>
      <c r="B3863" s="1">
        <v>46057.531944444447</v>
      </c>
      <c r="C3863" s="2">
        <v>46057</v>
      </c>
      <c r="D3863">
        <v>12</v>
      </c>
      <c r="E3863" t="s">
        <v>43</v>
      </c>
      <c r="F3863" t="s">
        <v>34</v>
      </c>
      <c r="G3863">
        <v>9.1999999999999993</v>
      </c>
      <c r="H3863">
        <v>164.52</v>
      </c>
      <c r="I3863">
        <v>160.81</v>
      </c>
      <c r="J3863">
        <v>1</v>
      </c>
      <c r="K3863">
        <v>5.4</v>
      </c>
      <c r="L3863">
        <v>4.3</v>
      </c>
      <c r="M3863">
        <v>69</v>
      </c>
      <c r="N3863" t="s">
        <v>41</v>
      </c>
      <c r="O3863">
        <v>1.8879999999999999</v>
      </c>
      <c r="P3863" t="s">
        <v>28</v>
      </c>
      <c r="Q3863" t="s">
        <v>29</v>
      </c>
      <c r="R3863">
        <v>5</v>
      </c>
      <c r="S3863">
        <v>0</v>
      </c>
      <c r="T3863">
        <v>-3.71</v>
      </c>
      <c r="U3863">
        <v>-1.1000000000000001</v>
      </c>
      <c r="V3863" t="s">
        <v>697</v>
      </c>
      <c r="W3863" t="s">
        <v>45</v>
      </c>
      <c r="X3863">
        <v>1</v>
      </c>
      <c r="Y3863" t="str">
        <f>IF(tblRides[[#This Row],[supply_demand_ratio]]&lt;0.8,"Below 0.8",IF(tblRides[[#This Row],[supply_demand_ratio]]&lt;1,"Between 0.8-1.0",IF(tblRides[[#This Row],[supply_demand_ratio]]&lt;=1.2,"Between 1.0-1.2","Above 1.2")))</f>
        <v>Above 1.2</v>
      </c>
    </row>
    <row r="3864" spans="1:25" x14ac:dyDescent="0.3">
      <c r="A3864" t="s">
        <v>3919</v>
      </c>
      <c r="B3864" s="1">
        <v>46057.549305555556</v>
      </c>
      <c r="C3864" s="2">
        <v>46057</v>
      </c>
      <c r="D3864">
        <v>13</v>
      </c>
      <c r="E3864" t="s">
        <v>36</v>
      </c>
      <c r="F3864" t="s">
        <v>26</v>
      </c>
      <c r="G3864">
        <v>4.2</v>
      </c>
      <c r="H3864">
        <v>93.01</v>
      </c>
      <c r="I3864">
        <v>92.01</v>
      </c>
      <c r="J3864">
        <v>1</v>
      </c>
      <c r="K3864">
        <v>5.7</v>
      </c>
      <c r="L3864">
        <v>1.6</v>
      </c>
      <c r="M3864">
        <v>111</v>
      </c>
      <c r="N3864" t="s">
        <v>41</v>
      </c>
      <c r="O3864">
        <v>1.327</v>
      </c>
      <c r="P3864" t="s">
        <v>28</v>
      </c>
      <c r="Q3864" t="s">
        <v>29</v>
      </c>
      <c r="R3864">
        <v>4.67</v>
      </c>
      <c r="S3864">
        <v>23</v>
      </c>
      <c r="T3864">
        <v>-1</v>
      </c>
      <c r="U3864">
        <v>-4.0999999999999996</v>
      </c>
      <c r="V3864" t="s">
        <v>697</v>
      </c>
      <c r="W3864" t="s">
        <v>45</v>
      </c>
      <c r="X3864">
        <v>1</v>
      </c>
      <c r="Y3864" t="str">
        <f>IF(tblRides[[#This Row],[supply_demand_ratio]]&lt;0.8,"Below 0.8",IF(tblRides[[#This Row],[supply_demand_ratio]]&lt;1,"Between 0.8-1.0",IF(tblRides[[#This Row],[supply_demand_ratio]]&lt;=1.2,"Between 1.0-1.2","Above 1.2")))</f>
        <v>Above 1.2</v>
      </c>
    </row>
    <row r="3865" spans="1:25" x14ac:dyDescent="0.3">
      <c r="A3865" t="s">
        <v>3920</v>
      </c>
      <c r="B3865" s="1">
        <v>46057.552777777775</v>
      </c>
      <c r="C3865" s="2">
        <v>46057</v>
      </c>
      <c r="D3865">
        <v>13</v>
      </c>
      <c r="E3865" t="s">
        <v>33</v>
      </c>
      <c r="F3865" t="s">
        <v>26</v>
      </c>
      <c r="G3865">
        <v>4.7</v>
      </c>
      <c r="H3865">
        <v>109.75</v>
      </c>
      <c r="I3865">
        <v>117.72</v>
      </c>
      <c r="J3865">
        <v>1</v>
      </c>
      <c r="K3865">
        <v>3.4</v>
      </c>
      <c r="L3865">
        <v>3.2</v>
      </c>
      <c r="M3865">
        <v>98</v>
      </c>
      <c r="N3865" t="s">
        <v>41</v>
      </c>
      <c r="O3865">
        <v>1.468</v>
      </c>
      <c r="P3865" t="s">
        <v>28</v>
      </c>
      <c r="Q3865" t="s">
        <v>29</v>
      </c>
      <c r="R3865">
        <v>4.54</v>
      </c>
      <c r="S3865">
        <v>14</v>
      </c>
      <c r="T3865">
        <v>7.97</v>
      </c>
      <c r="U3865">
        <v>-0.2</v>
      </c>
      <c r="V3865" t="s">
        <v>697</v>
      </c>
      <c r="W3865" t="s">
        <v>31</v>
      </c>
      <c r="X3865">
        <v>1</v>
      </c>
      <c r="Y3865" t="str">
        <f>IF(tblRides[[#This Row],[supply_demand_ratio]]&lt;0.8,"Below 0.8",IF(tblRides[[#This Row],[supply_demand_ratio]]&lt;1,"Between 0.8-1.0",IF(tblRides[[#This Row],[supply_demand_ratio]]&lt;=1.2,"Between 1.0-1.2","Above 1.2")))</f>
        <v>Above 1.2</v>
      </c>
    </row>
    <row r="3866" spans="1:25" x14ac:dyDescent="0.3">
      <c r="A3866" t="s">
        <v>3921</v>
      </c>
      <c r="B3866" s="1">
        <v>46057.555555555555</v>
      </c>
      <c r="C3866" s="2">
        <v>46057</v>
      </c>
      <c r="D3866">
        <v>13</v>
      </c>
      <c r="E3866" t="s">
        <v>25</v>
      </c>
      <c r="F3866" t="s">
        <v>26</v>
      </c>
      <c r="G3866">
        <v>2.9</v>
      </c>
      <c r="H3866">
        <v>92.37</v>
      </c>
      <c r="I3866">
        <v>91.12</v>
      </c>
      <c r="J3866">
        <v>1.1000000000000001</v>
      </c>
      <c r="K3866">
        <v>7.8</v>
      </c>
      <c r="L3866">
        <v>6.3</v>
      </c>
      <c r="M3866">
        <v>133</v>
      </c>
      <c r="N3866" t="s">
        <v>27</v>
      </c>
      <c r="O3866">
        <v>1.1220000000000001</v>
      </c>
      <c r="P3866" t="s">
        <v>28</v>
      </c>
      <c r="Q3866" t="s">
        <v>29</v>
      </c>
      <c r="R3866">
        <v>4.75</v>
      </c>
      <c r="S3866">
        <v>10</v>
      </c>
      <c r="T3866">
        <v>-1.25</v>
      </c>
      <c r="U3866">
        <v>-1.5</v>
      </c>
      <c r="V3866" t="s">
        <v>697</v>
      </c>
      <c r="W3866" t="s">
        <v>45</v>
      </c>
      <c r="X3866">
        <v>1</v>
      </c>
      <c r="Y3866" t="str">
        <f>IF(tblRides[[#This Row],[supply_demand_ratio]]&lt;0.8,"Below 0.8",IF(tblRides[[#This Row],[supply_demand_ratio]]&lt;1,"Between 0.8-1.0",IF(tblRides[[#This Row],[supply_demand_ratio]]&lt;=1.2,"Between 1.0-1.2","Above 1.2")))</f>
        <v>Between 1.0-1.2</v>
      </c>
    </row>
    <row r="3867" spans="1:25" x14ac:dyDescent="0.3">
      <c r="A3867" t="s">
        <v>3922</v>
      </c>
      <c r="B3867" s="1">
        <v>46057.555555555555</v>
      </c>
      <c r="C3867" s="2">
        <v>46057</v>
      </c>
      <c r="D3867">
        <v>13</v>
      </c>
      <c r="E3867" t="s">
        <v>43</v>
      </c>
      <c r="F3867" t="s">
        <v>34</v>
      </c>
      <c r="G3867">
        <v>12.5</v>
      </c>
      <c r="H3867">
        <v>209.57</v>
      </c>
      <c r="I3867">
        <v>191.66</v>
      </c>
      <c r="J3867">
        <v>1</v>
      </c>
      <c r="K3867">
        <v>2.5</v>
      </c>
      <c r="L3867">
        <v>7.1</v>
      </c>
      <c r="M3867">
        <v>68</v>
      </c>
      <c r="N3867" t="s">
        <v>41</v>
      </c>
      <c r="O3867">
        <v>1.4850000000000001</v>
      </c>
      <c r="P3867" t="s">
        <v>28</v>
      </c>
      <c r="Q3867" t="s">
        <v>29</v>
      </c>
      <c r="R3867">
        <v>4.54</v>
      </c>
      <c r="S3867">
        <v>0</v>
      </c>
      <c r="T3867">
        <v>-17.91</v>
      </c>
      <c r="U3867">
        <v>4.5999999999999996</v>
      </c>
      <c r="V3867" t="s">
        <v>697</v>
      </c>
      <c r="W3867" t="s">
        <v>31</v>
      </c>
      <c r="X3867">
        <v>1</v>
      </c>
      <c r="Y3867" t="str">
        <f>IF(tblRides[[#This Row],[supply_demand_ratio]]&lt;0.8,"Below 0.8",IF(tblRides[[#This Row],[supply_demand_ratio]]&lt;1,"Between 0.8-1.0",IF(tblRides[[#This Row],[supply_demand_ratio]]&lt;=1.2,"Between 1.0-1.2","Above 1.2")))</f>
        <v>Above 1.2</v>
      </c>
    </row>
    <row r="3868" spans="1:25" x14ac:dyDescent="0.3">
      <c r="A3868" t="s">
        <v>3923</v>
      </c>
      <c r="B3868" s="1">
        <v>46057.57916666667</v>
      </c>
      <c r="C3868" s="2">
        <v>46057</v>
      </c>
      <c r="D3868">
        <v>13</v>
      </c>
      <c r="E3868" t="s">
        <v>25</v>
      </c>
      <c r="F3868" t="s">
        <v>34</v>
      </c>
      <c r="G3868">
        <v>16</v>
      </c>
      <c r="H3868">
        <v>323.42</v>
      </c>
      <c r="J3868">
        <v>1.1000000000000001</v>
      </c>
      <c r="K3868">
        <v>9</v>
      </c>
      <c r="L3868">
        <v>11</v>
      </c>
      <c r="M3868">
        <v>125</v>
      </c>
      <c r="N3868" t="s">
        <v>27</v>
      </c>
      <c r="O3868">
        <v>0.91300000000000003</v>
      </c>
      <c r="P3868" t="s">
        <v>37</v>
      </c>
      <c r="Q3868" t="s">
        <v>103</v>
      </c>
      <c r="R3868">
        <v>4.7300000000000004</v>
      </c>
      <c r="S3868">
        <v>0</v>
      </c>
      <c r="U3868">
        <v>2</v>
      </c>
      <c r="V3868" t="s">
        <v>697</v>
      </c>
      <c r="W3868" t="s">
        <v>45</v>
      </c>
      <c r="X3868">
        <v>0</v>
      </c>
      <c r="Y3868" t="str">
        <f>IF(tblRides[[#This Row],[supply_demand_ratio]]&lt;0.8,"Below 0.8",IF(tblRides[[#This Row],[supply_demand_ratio]]&lt;1,"Between 0.8-1.0",IF(tblRides[[#This Row],[supply_demand_ratio]]&lt;=1.2,"Between 1.0-1.2","Above 1.2")))</f>
        <v>Between 0.8-1.0</v>
      </c>
    </row>
    <row r="3869" spans="1:25" x14ac:dyDescent="0.3">
      <c r="A3869" t="s">
        <v>3924</v>
      </c>
      <c r="B3869" s="1">
        <v>46057.587500000001</v>
      </c>
      <c r="C3869" s="2">
        <v>46057</v>
      </c>
      <c r="D3869">
        <v>14</v>
      </c>
      <c r="E3869" t="s">
        <v>43</v>
      </c>
      <c r="F3869" t="s">
        <v>26</v>
      </c>
      <c r="G3869">
        <v>1.1000000000000001</v>
      </c>
      <c r="H3869">
        <v>52.89</v>
      </c>
      <c r="I3869">
        <v>54.4</v>
      </c>
      <c r="J3869">
        <v>1</v>
      </c>
      <c r="K3869">
        <v>4.5999999999999996</v>
      </c>
      <c r="L3869">
        <v>3.9</v>
      </c>
      <c r="M3869">
        <v>74</v>
      </c>
      <c r="N3869" t="s">
        <v>41</v>
      </c>
      <c r="O3869">
        <v>1.7629999999999999</v>
      </c>
      <c r="P3869" t="s">
        <v>28</v>
      </c>
      <c r="Q3869" t="s">
        <v>29</v>
      </c>
      <c r="R3869">
        <v>4.59</v>
      </c>
      <c r="S3869">
        <v>15</v>
      </c>
      <c r="T3869">
        <v>1.51</v>
      </c>
      <c r="U3869">
        <v>-0.7</v>
      </c>
      <c r="V3869" t="s">
        <v>697</v>
      </c>
      <c r="W3869" t="s">
        <v>31</v>
      </c>
      <c r="X3869">
        <v>1</v>
      </c>
      <c r="Y3869" t="str">
        <f>IF(tblRides[[#This Row],[supply_demand_ratio]]&lt;0.8,"Below 0.8",IF(tblRides[[#This Row],[supply_demand_ratio]]&lt;1,"Between 0.8-1.0",IF(tblRides[[#This Row],[supply_demand_ratio]]&lt;=1.2,"Between 1.0-1.2","Above 1.2")))</f>
        <v>Above 1.2</v>
      </c>
    </row>
    <row r="3870" spans="1:25" x14ac:dyDescent="0.3">
      <c r="A3870" t="s">
        <v>3925</v>
      </c>
      <c r="B3870" s="1">
        <v>46057.604861111111</v>
      </c>
      <c r="C3870" s="2">
        <v>46057</v>
      </c>
      <c r="D3870">
        <v>14</v>
      </c>
      <c r="E3870" t="s">
        <v>43</v>
      </c>
      <c r="F3870" t="s">
        <v>34</v>
      </c>
      <c r="G3870">
        <v>10.8</v>
      </c>
      <c r="H3870">
        <v>177.8</v>
      </c>
      <c r="I3870">
        <v>172.13</v>
      </c>
      <c r="J3870">
        <v>1</v>
      </c>
      <c r="K3870">
        <v>5.9</v>
      </c>
      <c r="L3870">
        <v>10.3</v>
      </c>
      <c r="M3870">
        <v>69</v>
      </c>
      <c r="N3870" t="s">
        <v>41</v>
      </c>
      <c r="O3870">
        <v>1.853</v>
      </c>
      <c r="P3870" t="s">
        <v>28</v>
      </c>
      <c r="Q3870" t="s">
        <v>29</v>
      </c>
      <c r="R3870">
        <v>4.8600000000000003</v>
      </c>
      <c r="S3870">
        <v>0</v>
      </c>
      <c r="T3870">
        <v>-5.67</v>
      </c>
      <c r="U3870">
        <v>4.4000000000000004</v>
      </c>
      <c r="V3870" t="s">
        <v>697</v>
      </c>
      <c r="W3870" t="s">
        <v>45</v>
      </c>
      <c r="X3870">
        <v>1</v>
      </c>
      <c r="Y3870" t="str">
        <f>IF(tblRides[[#This Row],[supply_demand_ratio]]&lt;0.8,"Below 0.8",IF(tblRides[[#This Row],[supply_demand_ratio]]&lt;1,"Between 0.8-1.0",IF(tblRides[[#This Row],[supply_demand_ratio]]&lt;=1.2,"Between 1.0-1.2","Above 1.2")))</f>
        <v>Above 1.2</v>
      </c>
    </row>
    <row r="3871" spans="1:25" x14ac:dyDescent="0.3">
      <c r="A3871" t="s">
        <v>3926</v>
      </c>
      <c r="B3871" s="1">
        <v>46057.620138888888</v>
      </c>
      <c r="C3871" s="2">
        <v>46057</v>
      </c>
      <c r="D3871">
        <v>14</v>
      </c>
      <c r="E3871" t="s">
        <v>33</v>
      </c>
      <c r="F3871" t="s">
        <v>34</v>
      </c>
      <c r="G3871">
        <v>8.9</v>
      </c>
      <c r="H3871">
        <v>170.49</v>
      </c>
      <c r="I3871">
        <v>164.34</v>
      </c>
      <c r="J3871">
        <v>1</v>
      </c>
      <c r="K3871">
        <v>3.5</v>
      </c>
      <c r="L3871">
        <v>7</v>
      </c>
      <c r="M3871">
        <v>94</v>
      </c>
      <c r="N3871" t="s">
        <v>27</v>
      </c>
      <c r="O3871">
        <v>1.1379999999999999</v>
      </c>
      <c r="P3871" t="s">
        <v>28</v>
      </c>
      <c r="Q3871" t="s">
        <v>29</v>
      </c>
      <c r="R3871">
        <v>4.99</v>
      </c>
      <c r="S3871">
        <v>0</v>
      </c>
      <c r="T3871">
        <v>-6.15</v>
      </c>
      <c r="U3871">
        <v>3.5</v>
      </c>
      <c r="V3871" t="s">
        <v>697</v>
      </c>
      <c r="W3871" t="s">
        <v>31</v>
      </c>
      <c r="X3871">
        <v>1</v>
      </c>
      <c r="Y3871" t="str">
        <f>IF(tblRides[[#This Row],[supply_demand_ratio]]&lt;0.8,"Below 0.8",IF(tblRides[[#This Row],[supply_demand_ratio]]&lt;1,"Between 0.8-1.0",IF(tblRides[[#This Row],[supply_demand_ratio]]&lt;=1.2,"Between 1.0-1.2","Above 1.2")))</f>
        <v>Between 1.0-1.2</v>
      </c>
    </row>
    <row r="3872" spans="1:25" x14ac:dyDescent="0.3">
      <c r="A3872" t="s">
        <v>3927</v>
      </c>
      <c r="B3872" s="1">
        <v>46057.620833333334</v>
      </c>
      <c r="C3872" s="2">
        <v>46057</v>
      </c>
      <c r="D3872">
        <v>14</v>
      </c>
      <c r="E3872" t="s">
        <v>33</v>
      </c>
      <c r="F3872" t="s">
        <v>26</v>
      </c>
      <c r="G3872">
        <v>0.7</v>
      </c>
      <c r="H3872">
        <v>51.29</v>
      </c>
      <c r="I3872">
        <v>50.71</v>
      </c>
      <c r="J3872">
        <v>1</v>
      </c>
      <c r="K3872">
        <v>2</v>
      </c>
      <c r="L3872">
        <v>3.3</v>
      </c>
      <c r="M3872">
        <v>93</v>
      </c>
      <c r="N3872" t="s">
        <v>41</v>
      </c>
      <c r="O3872">
        <v>1.5569999999999999</v>
      </c>
      <c r="P3872" t="s">
        <v>28</v>
      </c>
      <c r="Q3872" t="s">
        <v>29</v>
      </c>
      <c r="R3872">
        <v>4.5</v>
      </c>
      <c r="S3872">
        <v>13</v>
      </c>
      <c r="T3872">
        <v>-0.57999999999999996</v>
      </c>
      <c r="U3872">
        <v>1.3</v>
      </c>
      <c r="V3872" t="s">
        <v>697</v>
      </c>
      <c r="W3872" t="s">
        <v>31</v>
      </c>
      <c r="X3872">
        <v>1</v>
      </c>
      <c r="Y3872" t="str">
        <f>IF(tblRides[[#This Row],[supply_demand_ratio]]&lt;0.8,"Below 0.8",IF(tblRides[[#This Row],[supply_demand_ratio]]&lt;1,"Between 0.8-1.0",IF(tblRides[[#This Row],[supply_demand_ratio]]&lt;=1.2,"Between 1.0-1.2","Above 1.2")))</f>
        <v>Above 1.2</v>
      </c>
    </row>
    <row r="3873" spans="1:25" x14ac:dyDescent="0.3">
      <c r="A3873" t="s">
        <v>3928</v>
      </c>
      <c r="B3873" s="1">
        <v>46057.638194444444</v>
      </c>
      <c r="C3873" s="2">
        <v>46057</v>
      </c>
      <c r="D3873">
        <v>15</v>
      </c>
      <c r="E3873" t="s">
        <v>36</v>
      </c>
      <c r="F3873" t="s">
        <v>34</v>
      </c>
      <c r="G3873">
        <v>10.199999999999999</v>
      </c>
      <c r="H3873">
        <v>175.88</v>
      </c>
      <c r="J3873">
        <v>1</v>
      </c>
      <c r="K3873">
        <v>5.3</v>
      </c>
      <c r="L3873">
        <v>6.2</v>
      </c>
      <c r="M3873">
        <v>101</v>
      </c>
      <c r="N3873" t="s">
        <v>27</v>
      </c>
      <c r="O3873">
        <v>0.84599999999999997</v>
      </c>
      <c r="P3873" t="s">
        <v>58</v>
      </c>
      <c r="Q3873" t="s">
        <v>108</v>
      </c>
      <c r="R3873">
        <v>4.5199999999999996</v>
      </c>
      <c r="S3873">
        <v>0</v>
      </c>
      <c r="U3873">
        <v>0.9</v>
      </c>
      <c r="V3873" t="s">
        <v>697</v>
      </c>
      <c r="W3873" t="s">
        <v>45</v>
      </c>
      <c r="X3873">
        <v>0</v>
      </c>
      <c r="Y3873" t="str">
        <f>IF(tblRides[[#This Row],[supply_demand_ratio]]&lt;0.8,"Below 0.8",IF(tblRides[[#This Row],[supply_demand_ratio]]&lt;1,"Between 0.8-1.0",IF(tblRides[[#This Row],[supply_demand_ratio]]&lt;=1.2,"Between 1.0-1.2","Above 1.2")))</f>
        <v>Between 0.8-1.0</v>
      </c>
    </row>
    <row r="3874" spans="1:25" x14ac:dyDescent="0.3">
      <c r="A3874" t="s">
        <v>3929</v>
      </c>
      <c r="B3874" s="1">
        <v>46057.640277777777</v>
      </c>
      <c r="C3874" s="2">
        <v>46057</v>
      </c>
      <c r="D3874">
        <v>15</v>
      </c>
      <c r="E3874" t="s">
        <v>25</v>
      </c>
      <c r="F3874" t="s">
        <v>26</v>
      </c>
      <c r="G3874">
        <v>13.9</v>
      </c>
      <c r="H3874">
        <v>256.60000000000002</v>
      </c>
      <c r="I3874">
        <v>252.02</v>
      </c>
      <c r="J3874">
        <v>1</v>
      </c>
      <c r="K3874">
        <v>6.8</v>
      </c>
      <c r="L3874">
        <v>4.8</v>
      </c>
      <c r="M3874">
        <v>102</v>
      </c>
      <c r="N3874" t="s">
        <v>27</v>
      </c>
      <c r="O3874">
        <v>0.84599999999999997</v>
      </c>
      <c r="P3874" t="s">
        <v>28</v>
      </c>
      <c r="Q3874" t="s">
        <v>29</v>
      </c>
      <c r="R3874">
        <v>4.5199999999999996</v>
      </c>
      <c r="S3874">
        <v>4</v>
      </c>
      <c r="T3874">
        <v>-4.58</v>
      </c>
      <c r="U3874">
        <v>-2</v>
      </c>
      <c r="V3874" t="s">
        <v>697</v>
      </c>
      <c r="W3874" t="s">
        <v>45</v>
      </c>
      <c r="X3874">
        <v>1</v>
      </c>
      <c r="Y3874" t="str">
        <f>IF(tblRides[[#This Row],[supply_demand_ratio]]&lt;0.8,"Below 0.8",IF(tblRides[[#This Row],[supply_demand_ratio]]&lt;1,"Between 0.8-1.0",IF(tblRides[[#This Row],[supply_demand_ratio]]&lt;=1.2,"Between 1.0-1.2","Above 1.2")))</f>
        <v>Between 0.8-1.0</v>
      </c>
    </row>
    <row r="3875" spans="1:25" x14ac:dyDescent="0.3">
      <c r="A3875" t="s">
        <v>3930</v>
      </c>
      <c r="B3875" s="1">
        <v>46057.654861111114</v>
      </c>
      <c r="C3875" s="2">
        <v>46057</v>
      </c>
      <c r="D3875">
        <v>15</v>
      </c>
      <c r="E3875" t="s">
        <v>36</v>
      </c>
      <c r="F3875" t="s">
        <v>26</v>
      </c>
      <c r="G3875">
        <v>9.6</v>
      </c>
      <c r="H3875">
        <v>163.19999999999999</v>
      </c>
      <c r="I3875">
        <v>169.74</v>
      </c>
      <c r="J3875">
        <v>1</v>
      </c>
      <c r="K3875">
        <v>3.4</v>
      </c>
      <c r="L3875">
        <v>4.9000000000000004</v>
      </c>
      <c r="M3875">
        <v>114</v>
      </c>
      <c r="N3875" t="s">
        <v>27</v>
      </c>
      <c r="O3875">
        <v>1.1990000000000001</v>
      </c>
      <c r="P3875" t="s">
        <v>28</v>
      </c>
      <c r="Q3875" t="s">
        <v>29</v>
      </c>
      <c r="R3875">
        <v>4.66</v>
      </c>
      <c r="S3875">
        <v>16</v>
      </c>
      <c r="T3875">
        <v>6.54</v>
      </c>
      <c r="U3875">
        <v>1.5</v>
      </c>
      <c r="V3875" t="s">
        <v>697</v>
      </c>
      <c r="W3875" t="s">
        <v>31</v>
      </c>
      <c r="X3875">
        <v>1</v>
      </c>
      <c r="Y3875" t="str">
        <f>IF(tblRides[[#This Row],[supply_demand_ratio]]&lt;0.8,"Below 0.8",IF(tblRides[[#This Row],[supply_demand_ratio]]&lt;1,"Between 0.8-1.0",IF(tblRides[[#This Row],[supply_demand_ratio]]&lt;=1.2,"Between 1.0-1.2","Above 1.2")))</f>
        <v>Between 1.0-1.2</v>
      </c>
    </row>
    <row r="3876" spans="1:25" x14ac:dyDescent="0.3">
      <c r="A3876" t="s">
        <v>3931</v>
      </c>
      <c r="B3876" s="1">
        <v>46057.657638888886</v>
      </c>
      <c r="C3876" s="2">
        <v>46057</v>
      </c>
      <c r="D3876">
        <v>15</v>
      </c>
      <c r="E3876" t="s">
        <v>25</v>
      </c>
      <c r="F3876" t="s">
        <v>34</v>
      </c>
      <c r="G3876">
        <v>2.7</v>
      </c>
      <c r="H3876">
        <v>79.38</v>
      </c>
      <c r="I3876">
        <v>78.7</v>
      </c>
      <c r="J3876">
        <v>1</v>
      </c>
      <c r="K3876">
        <v>3.9</v>
      </c>
      <c r="L3876">
        <v>4.3</v>
      </c>
      <c r="M3876">
        <v>131</v>
      </c>
      <c r="N3876" t="s">
        <v>41</v>
      </c>
      <c r="O3876">
        <v>1.2889999999999999</v>
      </c>
      <c r="P3876" t="s">
        <v>28</v>
      </c>
      <c r="Q3876" t="s">
        <v>29</v>
      </c>
      <c r="R3876">
        <v>4.9000000000000004</v>
      </c>
      <c r="S3876">
        <v>0</v>
      </c>
      <c r="T3876">
        <v>-0.68</v>
      </c>
      <c r="U3876">
        <v>0.4</v>
      </c>
      <c r="V3876" t="s">
        <v>697</v>
      </c>
      <c r="W3876" t="s">
        <v>31</v>
      </c>
      <c r="X3876">
        <v>1</v>
      </c>
      <c r="Y3876" t="str">
        <f>IF(tblRides[[#This Row],[supply_demand_ratio]]&lt;0.8,"Below 0.8",IF(tblRides[[#This Row],[supply_demand_ratio]]&lt;1,"Between 0.8-1.0",IF(tblRides[[#This Row],[supply_demand_ratio]]&lt;=1.2,"Between 1.0-1.2","Above 1.2")))</f>
        <v>Above 1.2</v>
      </c>
    </row>
    <row r="3877" spans="1:25" x14ac:dyDescent="0.3">
      <c r="A3877" t="s">
        <v>3932</v>
      </c>
      <c r="B3877" s="1">
        <v>46057.664583333331</v>
      </c>
      <c r="C3877" s="2">
        <v>46057</v>
      </c>
      <c r="D3877">
        <v>15</v>
      </c>
      <c r="E3877" t="s">
        <v>43</v>
      </c>
      <c r="F3877" t="s">
        <v>26</v>
      </c>
      <c r="G3877">
        <v>17.8</v>
      </c>
      <c r="H3877">
        <v>334.81</v>
      </c>
      <c r="I3877">
        <v>346.98</v>
      </c>
      <c r="J3877">
        <v>1</v>
      </c>
      <c r="K3877">
        <v>4.7</v>
      </c>
      <c r="L3877">
        <v>9.1</v>
      </c>
      <c r="M3877">
        <v>66</v>
      </c>
      <c r="N3877" t="s">
        <v>41</v>
      </c>
      <c r="O3877">
        <v>1.4379999999999999</v>
      </c>
      <c r="P3877" t="s">
        <v>28</v>
      </c>
      <c r="Q3877" t="s">
        <v>29</v>
      </c>
      <c r="R3877">
        <v>4.42</v>
      </c>
      <c r="S3877">
        <v>6</v>
      </c>
      <c r="T3877">
        <v>12.17</v>
      </c>
      <c r="U3877">
        <v>4.4000000000000004</v>
      </c>
      <c r="V3877" t="s">
        <v>697</v>
      </c>
      <c r="W3877" t="s">
        <v>31</v>
      </c>
      <c r="X3877">
        <v>1</v>
      </c>
      <c r="Y3877" t="str">
        <f>IF(tblRides[[#This Row],[supply_demand_ratio]]&lt;0.8,"Below 0.8",IF(tblRides[[#This Row],[supply_demand_ratio]]&lt;1,"Between 0.8-1.0",IF(tblRides[[#This Row],[supply_demand_ratio]]&lt;=1.2,"Between 1.0-1.2","Above 1.2")))</f>
        <v>Above 1.2</v>
      </c>
    </row>
    <row r="3878" spans="1:25" x14ac:dyDescent="0.3">
      <c r="A3878" t="s">
        <v>3933</v>
      </c>
      <c r="B3878" s="1">
        <v>46057.672222222223</v>
      </c>
      <c r="C3878" s="2">
        <v>46057</v>
      </c>
      <c r="D3878">
        <v>16</v>
      </c>
      <c r="E3878" t="s">
        <v>36</v>
      </c>
      <c r="F3878" t="s">
        <v>34</v>
      </c>
      <c r="G3878">
        <v>11.2</v>
      </c>
      <c r="H3878">
        <v>187.22</v>
      </c>
      <c r="I3878">
        <v>182.14</v>
      </c>
      <c r="J3878">
        <v>1</v>
      </c>
      <c r="K3878">
        <v>2</v>
      </c>
      <c r="L3878">
        <v>4.2</v>
      </c>
      <c r="M3878">
        <v>106</v>
      </c>
      <c r="N3878" t="s">
        <v>27</v>
      </c>
      <c r="O3878">
        <v>1.026</v>
      </c>
      <c r="P3878" t="s">
        <v>28</v>
      </c>
      <c r="Q3878" t="s">
        <v>29</v>
      </c>
      <c r="R3878">
        <v>4.78</v>
      </c>
      <c r="S3878">
        <v>0</v>
      </c>
      <c r="T3878">
        <v>-5.08</v>
      </c>
      <c r="U3878">
        <v>2.2000000000000002</v>
      </c>
      <c r="V3878" t="s">
        <v>697</v>
      </c>
      <c r="W3878" t="s">
        <v>31</v>
      </c>
      <c r="X3878">
        <v>1</v>
      </c>
      <c r="Y3878" t="str">
        <f>IF(tblRides[[#This Row],[supply_demand_ratio]]&lt;0.8,"Below 0.8",IF(tblRides[[#This Row],[supply_demand_ratio]]&lt;1,"Between 0.8-1.0",IF(tblRides[[#This Row],[supply_demand_ratio]]&lt;=1.2,"Between 1.0-1.2","Above 1.2")))</f>
        <v>Between 1.0-1.2</v>
      </c>
    </row>
    <row r="3879" spans="1:25" x14ac:dyDescent="0.3">
      <c r="A3879" t="s">
        <v>3934</v>
      </c>
      <c r="B3879" s="1">
        <v>46057.682638888888</v>
      </c>
      <c r="C3879" s="2">
        <v>46057</v>
      </c>
      <c r="D3879">
        <v>16</v>
      </c>
      <c r="E3879" t="s">
        <v>36</v>
      </c>
      <c r="F3879" t="s">
        <v>34</v>
      </c>
      <c r="G3879">
        <v>2.9</v>
      </c>
      <c r="H3879">
        <v>84.91</v>
      </c>
      <c r="I3879">
        <v>88.37</v>
      </c>
      <c r="J3879">
        <v>1</v>
      </c>
      <c r="K3879">
        <v>5</v>
      </c>
      <c r="L3879">
        <v>4.9000000000000004</v>
      </c>
      <c r="M3879">
        <v>91</v>
      </c>
      <c r="N3879" t="s">
        <v>27</v>
      </c>
      <c r="O3879">
        <v>0.85799999999999998</v>
      </c>
      <c r="P3879" t="s">
        <v>28</v>
      </c>
      <c r="Q3879" t="s">
        <v>29</v>
      </c>
      <c r="R3879">
        <v>5</v>
      </c>
      <c r="S3879">
        <v>0</v>
      </c>
      <c r="T3879">
        <v>3.46</v>
      </c>
      <c r="U3879">
        <v>-0.1</v>
      </c>
      <c r="V3879" t="s">
        <v>697</v>
      </c>
      <c r="W3879" t="s">
        <v>31</v>
      </c>
      <c r="X3879">
        <v>1</v>
      </c>
      <c r="Y3879" t="str">
        <f>IF(tblRides[[#This Row],[supply_demand_ratio]]&lt;0.8,"Below 0.8",IF(tblRides[[#This Row],[supply_demand_ratio]]&lt;1,"Between 0.8-1.0",IF(tblRides[[#This Row],[supply_demand_ratio]]&lt;=1.2,"Between 1.0-1.2","Above 1.2")))</f>
        <v>Between 0.8-1.0</v>
      </c>
    </row>
    <row r="3880" spans="1:25" x14ac:dyDescent="0.3">
      <c r="A3880" t="s">
        <v>3935</v>
      </c>
      <c r="B3880" s="1">
        <v>46057.686805555553</v>
      </c>
      <c r="C3880" s="2">
        <v>46057</v>
      </c>
      <c r="D3880">
        <v>16</v>
      </c>
      <c r="E3880" t="s">
        <v>25</v>
      </c>
      <c r="F3880" t="s">
        <v>26</v>
      </c>
      <c r="G3880">
        <v>8</v>
      </c>
      <c r="H3880">
        <v>142.57</v>
      </c>
      <c r="I3880">
        <v>136.86000000000001</v>
      </c>
      <c r="J3880">
        <v>1</v>
      </c>
      <c r="K3880">
        <v>5.3</v>
      </c>
      <c r="L3880">
        <v>10.1</v>
      </c>
      <c r="M3880">
        <v>103</v>
      </c>
      <c r="N3880" t="s">
        <v>41</v>
      </c>
      <c r="O3880">
        <v>1.02</v>
      </c>
      <c r="P3880" t="s">
        <v>28</v>
      </c>
      <c r="Q3880" t="s">
        <v>29</v>
      </c>
      <c r="R3880">
        <v>4.54</v>
      </c>
      <c r="S3880">
        <v>1</v>
      </c>
      <c r="T3880">
        <v>-5.71</v>
      </c>
      <c r="U3880">
        <v>4.8</v>
      </c>
      <c r="V3880" t="s">
        <v>697</v>
      </c>
      <c r="W3880" t="s">
        <v>45</v>
      </c>
      <c r="X3880">
        <v>1</v>
      </c>
      <c r="Y3880" t="str">
        <f>IF(tblRides[[#This Row],[supply_demand_ratio]]&lt;0.8,"Below 0.8",IF(tblRides[[#This Row],[supply_demand_ratio]]&lt;1,"Between 0.8-1.0",IF(tblRides[[#This Row],[supply_demand_ratio]]&lt;=1.2,"Between 1.0-1.2","Above 1.2")))</f>
        <v>Between 1.0-1.2</v>
      </c>
    </row>
    <row r="3881" spans="1:25" x14ac:dyDescent="0.3">
      <c r="A3881" t="s">
        <v>3936</v>
      </c>
      <c r="B3881" s="1">
        <v>46057.732638888891</v>
      </c>
      <c r="C3881" s="2">
        <v>46057</v>
      </c>
      <c r="D3881">
        <v>17</v>
      </c>
      <c r="E3881" t="s">
        <v>33</v>
      </c>
      <c r="F3881" t="s">
        <v>26</v>
      </c>
      <c r="G3881">
        <v>7.7</v>
      </c>
      <c r="H3881">
        <v>173.13</v>
      </c>
      <c r="I3881">
        <v>176.41</v>
      </c>
      <c r="J3881">
        <v>1.1000000000000001</v>
      </c>
      <c r="K3881">
        <v>5.2</v>
      </c>
      <c r="L3881">
        <v>4.4000000000000004</v>
      </c>
      <c r="M3881">
        <v>67</v>
      </c>
      <c r="N3881" t="s">
        <v>27</v>
      </c>
      <c r="O3881">
        <v>0.78400000000000003</v>
      </c>
      <c r="P3881" t="s">
        <v>28</v>
      </c>
      <c r="Q3881" t="s">
        <v>29</v>
      </c>
      <c r="R3881">
        <v>4.59</v>
      </c>
      <c r="S3881">
        <v>3</v>
      </c>
      <c r="T3881">
        <v>3.28</v>
      </c>
      <c r="U3881">
        <v>-0.8</v>
      </c>
      <c r="V3881" t="s">
        <v>697</v>
      </c>
      <c r="W3881" t="s">
        <v>45</v>
      </c>
      <c r="X3881">
        <v>1</v>
      </c>
      <c r="Y3881" t="str">
        <f>IF(tblRides[[#This Row],[supply_demand_ratio]]&lt;0.8,"Below 0.8",IF(tblRides[[#This Row],[supply_demand_ratio]]&lt;1,"Between 0.8-1.0",IF(tblRides[[#This Row],[supply_demand_ratio]]&lt;=1.2,"Between 1.0-1.2","Above 1.2")))</f>
        <v>Below 0.8</v>
      </c>
    </row>
    <row r="3882" spans="1:25" x14ac:dyDescent="0.3">
      <c r="A3882" t="s">
        <v>3937</v>
      </c>
      <c r="B3882" s="1">
        <v>46057.750694444447</v>
      </c>
      <c r="C3882" s="2">
        <v>46057</v>
      </c>
      <c r="D3882">
        <v>18</v>
      </c>
      <c r="E3882" t="s">
        <v>36</v>
      </c>
      <c r="F3882" t="s">
        <v>26</v>
      </c>
      <c r="G3882">
        <v>2</v>
      </c>
      <c r="H3882">
        <v>73.06</v>
      </c>
      <c r="J3882">
        <v>1.1000000000000001</v>
      </c>
      <c r="K3882">
        <v>9.8000000000000007</v>
      </c>
      <c r="L3882">
        <v>9.5</v>
      </c>
      <c r="M3882">
        <v>86</v>
      </c>
      <c r="N3882" t="s">
        <v>27</v>
      </c>
      <c r="O3882">
        <v>0.72599999999999998</v>
      </c>
      <c r="P3882" t="s">
        <v>37</v>
      </c>
      <c r="Q3882" t="s">
        <v>38</v>
      </c>
      <c r="R3882">
        <v>4.5999999999999996</v>
      </c>
      <c r="S3882">
        <v>2</v>
      </c>
      <c r="U3882">
        <v>-0.3</v>
      </c>
      <c r="V3882" t="s">
        <v>697</v>
      </c>
      <c r="W3882" t="s">
        <v>45</v>
      </c>
      <c r="X3882">
        <v>0</v>
      </c>
      <c r="Y3882" t="str">
        <f>IF(tblRides[[#This Row],[supply_demand_ratio]]&lt;0.8,"Below 0.8",IF(tblRides[[#This Row],[supply_demand_ratio]]&lt;1,"Between 0.8-1.0",IF(tblRides[[#This Row],[supply_demand_ratio]]&lt;=1.2,"Between 1.0-1.2","Above 1.2")))</f>
        <v>Below 0.8</v>
      </c>
    </row>
    <row r="3883" spans="1:25" x14ac:dyDescent="0.3">
      <c r="A3883" t="s">
        <v>3938</v>
      </c>
      <c r="B3883" s="1">
        <v>46057.768750000003</v>
      </c>
      <c r="C3883" s="2">
        <v>46057</v>
      </c>
      <c r="D3883">
        <v>18</v>
      </c>
      <c r="E3883" t="s">
        <v>62</v>
      </c>
      <c r="F3883" t="s">
        <v>26</v>
      </c>
      <c r="G3883">
        <v>6.2</v>
      </c>
      <c r="H3883">
        <v>132.44</v>
      </c>
      <c r="I3883">
        <v>125.16</v>
      </c>
      <c r="J3883">
        <v>1.1000000000000001</v>
      </c>
      <c r="K3883">
        <v>6</v>
      </c>
      <c r="L3883">
        <v>7.2</v>
      </c>
      <c r="M3883">
        <v>52</v>
      </c>
      <c r="N3883" t="s">
        <v>41</v>
      </c>
      <c r="O3883">
        <v>1.117</v>
      </c>
      <c r="P3883" t="s">
        <v>28</v>
      </c>
      <c r="Q3883" t="s">
        <v>29</v>
      </c>
      <c r="R3883">
        <v>5</v>
      </c>
      <c r="S3883">
        <v>7</v>
      </c>
      <c r="T3883">
        <v>-7.28</v>
      </c>
      <c r="U3883">
        <v>1.2</v>
      </c>
      <c r="V3883" t="s">
        <v>697</v>
      </c>
      <c r="W3883" t="s">
        <v>45</v>
      </c>
      <c r="X3883">
        <v>1</v>
      </c>
      <c r="Y3883" t="str">
        <f>IF(tblRides[[#This Row],[supply_demand_ratio]]&lt;0.8,"Below 0.8",IF(tblRides[[#This Row],[supply_demand_ratio]]&lt;1,"Between 0.8-1.0",IF(tblRides[[#This Row],[supply_demand_ratio]]&lt;=1.2,"Between 1.0-1.2","Above 1.2")))</f>
        <v>Between 1.0-1.2</v>
      </c>
    </row>
    <row r="3884" spans="1:25" x14ac:dyDescent="0.3">
      <c r="A3884" t="s">
        <v>3939</v>
      </c>
      <c r="B3884" s="1">
        <v>46057.770138888889</v>
      </c>
      <c r="C3884" s="2">
        <v>46057</v>
      </c>
      <c r="D3884">
        <v>18</v>
      </c>
      <c r="E3884" t="s">
        <v>33</v>
      </c>
      <c r="F3884" t="s">
        <v>26</v>
      </c>
      <c r="G3884">
        <v>7.4</v>
      </c>
      <c r="H3884">
        <v>166.28</v>
      </c>
      <c r="I3884">
        <v>169.52</v>
      </c>
      <c r="J3884">
        <v>1.1000000000000001</v>
      </c>
      <c r="K3884">
        <v>2.6</v>
      </c>
      <c r="L3884">
        <v>5.5</v>
      </c>
      <c r="M3884">
        <v>68</v>
      </c>
      <c r="N3884" t="s">
        <v>27</v>
      </c>
      <c r="O3884">
        <v>0.72499999999999998</v>
      </c>
      <c r="P3884" t="s">
        <v>28</v>
      </c>
      <c r="Q3884" t="s">
        <v>29</v>
      </c>
      <c r="R3884">
        <v>4.75</v>
      </c>
      <c r="S3884">
        <v>22</v>
      </c>
      <c r="T3884">
        <v>3.24</v>
      </c>
      <c r="U3884">
        <v>2.9</v>
      </c>
      <c r="V3884" t="s">
        <v>697</v>
      </c>
      <c r="W3884" t="s">
        <v>31</v>
      </c>
      <c r="X3884">
        <v>1</v>
      </c>
      <c r="Y3884" t="str">
        <f>IF(tblRides[[#This Row],[supply_demand_ratio]]&lt;0.8,"Below 0.8",IF(tblRides[[#This Row],[supply_demand_ratio]]&lt;1,"Between 0.8-1.0",IF(tblRides[[#This Row],[supply_demand_ratio]]&lt;=1.2,"Between 1.0-1.2","Above 1.2")))</f>
        <v>Below 0.8</v>
      </c>
    </row>
    <row r="3885" spans="1:25" x14ac:dyDescent="0.3">
      <c r="A3885" t="s">
        <v>3940</v>
      </c>
      <c r="B3885" s="1">
        <v>46057.773611111108</v>
      </c>
      <c r="C3885" s="2">
        <v>46057</v>
      </c>
      <c r="D3885">
        <v>18</v>
      </c>
      <c r="E3885" t="s">
        <v>25</v>
      </c>
      <c r="F3885" t="s">
        <v>26</v>
      </c>
      <c r="G3885">
        <v>4</v>
      </c>
      <c r="H3885">
        <v>111.75</v>
      </c>
      <c r="I3885">
        <v>114.28</v>
      </c>
      <c r="J3885">
        <v>1</v>
      </c>
      <c r="K3885">
        <v>5.0999999999999996</v>
      </c>
      <c r="L3885">
        <v>7.3</v>
      </c>
      <c r="M3885">
        <v>96</v>
      </c>
      <c r="N3885" t="s">
        <v>27</v>
      </c>
      <c r="O3885">
        <v>0.88600000000000001</v>
      </c>
      <c r="P3885" t="s">
        <v>28</v>
      </c>
      <c r="Q3885" t="s">
        <v>29</v>
      </c>
      <c r="R3885">
        <v>4.8899999999999997</v>
      </c>
      <c r="S3885">
        <v>12</v>
      </c>
      <c r="T3885">
        <v>2.5299999999999998</v>
      </c>
      <c r="U3885">
        <v>2.2000000000000002</v>
      </c>
      <c r="V3885" t="s">
        <v>697</v>
      </c>
      <c r="W3885" t="s">
        <v>45</v>
      </c>
      <c r="X3885">
        <v>1</v>
      </c>
      <c r="Y3885" t="str">
        <f>IF(tblRides[[#This Row],[supply_demand_ratio]]&lt;0.8,"Below 0.8",IF(tblRides[[#This Row],[supply_demand_ratio]]&lt;1,"Between 0.8-1.0",IF(tblRides[[#This Row],[supply_demand_ratio]]&lt;=1.2,"Between 1.0-1.2","Above 1.2")))</f>
        <v>Between 0.8-1.0</v>
      </c>
    </row>
    <row r="3886" spans="1:25" x14ac:dyDescent="0.3">
      <c r="A3886" t="s">
        <v>3941</v>
      </c>
      <c r="B3886" s="1">
        <v>46057.782638888886</v>
      </c>
      <c r="C3886" s="2">
        <v>46057</v>
      </c>
      <c r="D3886">
        <v>18</v>
      </c>
      <c r="E3886" t="s">
        <v>33</v>
      </c>
      <c r="F3886" t="s">
        <v>26</v>
      </c>
      <c r="G3886">
        <v>14.9</v>
      </c>
      <c r="H3886">
        <v>268.08</v>
      </c>
      <c r="I3886">
        <v>266.16000000000003</v>
      </c>
      <c r="J3886">
        <v>1.1000000000000001</v>
      </c>
      <c r="K3886">
        <v>4.8</v>
      </c>
      <c r="L3886">
        <v>11.2</v>
      </c>
      <c r="M3886">
        <v>80</v>
      </c>
      <c r="N3886" t="s">
        <v>27</v>
      </c>
      <c r="O3886">
        <v>0.87</v>
      </c>
      <c r="P3886" t="s">
        <v>28</v>
      </c>
      <c r="Q3886" t="s">
        <v>29</v>
      </c>
      <c r="R3886">
        <v>4.5999999999999996</v>
      </c>
      <c r="S3886">
        <v>4</v>
      </c>
      <c r="T3886">
        <v>-1.92</v>
      </c>
      <c r="U3886">
        <v>6.4</v>
      </c>
      <c r="V3886" t="s">
        <v>697</v>
      </c>
      <c r="W3886" t="s">
        <v>31</v>
      </c>
      <c r="X3886">
        <v>1</v>
      </c>
      <c r="Y3886" t="str">
        <f>IF(tblRides[[#This Row],[supply_demand_ratio]]&lt;0.8,"Below 0.8",IF(tblRides[[#This Row],[supply_demand_ratio]]&lt;1,"Between 0.8-1.0",IF(tblRides[[#This Row],[supply_demand_ratio]]&lt;=1.2,"Between 1.0-1.2","Above 1.2")))</f>
        <v>Between 0.8-1.0</v>
      </c>
    </row>
    <row r="3887" spans="1:25" x14ac:dyDescent="0.3">
      <c r="A3887" t="s">
        <v>3942</v>
      </c>
      <c r="B3887" s="1">
        <v>46057.814583333333</v>
      </c>
      <c r="C3887" s="2">
        <v>46057</v>
      </c>
      <c r="D3887">
        <v>19</v>
      </c>
      <c r="E3887" t="s">
        <v>25</v>
      </c>
      <c r="F3887" t="s">
        <v>26</v>
      </c>
      <c r="G3887">
        <v>4.9000000000000004</v>
      </c>
      <c r="H3887">
        <v>128.44999999999999</v>
      </c>
      <c r="J3887">
        <v>1.1000000000000001</v>
      </c>
      <c r="K3887">
        <v>4.5999999999999996</v>
      </c>
      <c r="L3887">
        <v>7.4</v>
      </c>
      <c r="M3887">
        <v>111</v>
      </c>
      <c r="N3887" t="s">
        <v>27</v>
      </c>
      <c r="O3887">
        <v>0.87</v>
      </c>
      <c r="P3887" t="s">
        <v>58</v>
      </c>
      <c r="Q3887" t="s">
        <v>108</v>
      </c>
      <c r="R3887">
        <v>4.9000000000000004</v>
      </c>
      <c r="S3887">
        <v>4</v>
      </c>
      <c r="U3887">
        <v>2.8</v>
      </c>
      <c r="V3887" t="s">
        <v>697</v>
      </c>
      <c r="W3887" t="s">
        <v>31</v>
      </c>
      <c r="X3887">
        <v>0</v>
      </c>
      <c r="Y3887" t="str">
        <f>IF(tblRides[[#This Row],[supply_demand_ratio]]&lt;0.8,"Below 0.8",IF(tblRides[[#This Row],[supply_demand_ratio]]&lt;1,"Between 0.8-1.0",IF(tblRides[[#This Row],[supply_demand_ratio]]&lt;=1.2,"Between 1.0-1.2","Above 1.2")))</f>
        <v>Between 0.8-1.0</v>
      </c>
    </row>
    <row r="3888" spans="1:25" x14ac:dyDescent="0.3">
      <c r="A3888" t="s">
        <v>3943</v>
      </c>
      <c r="B3888" s="1">
        <v>46057.831250000003</v>
      </c>
      <c r="C3888" s="2">
        <v>46057</v>
      </c>
      <c r="D3888">
        <v>19</v>
      </c>
      <c r="E3888" t="s">
        <v>25</v>
      </c>
      <c r="F3888" t="s">
        <v>26</v>
      </c>
      <c r="G3888">
        <v>8.5</v>
      </c>
      <c r="H3888">
        <v>197.23</v>
      </c>
      <c r="I3888">
        <v>203.55</v>
      </c>
      <c r="J3888">
        <v>1.2</v>
      </c>
      <c r="K3888">
        <v>11.3</v>
      </c>
      <c r="L3888">
        <v>6.9</v>
      </c>
      <c r="M3888">
        <v>78</v>
      </c>
      <c r="N3888" t="s">
        <v>27</v>
      </c>
      <c r="O3888">
        <v>0.58099999999999996</v>
      </c>
      <c r="P3888" t="s">
        <v>28</v>
      </c>
      <c r="Q3888" t="s">
        <v>29</v>
      </c>
      <c r="R3888">
        <v>4.7</v>
      </c>
      <c r="S3888">
        <v>3</v>
      </c>
      <c r="T3888">
        <v>6.32</v>
      </c>
      <c r="U3888">
        <v>-4.4000000000000004</v>
      </c>
      <c r="V3888" t="s">
        <v>697</v>
      </c>
      <c r="W3888" t="s">
        <v>77</v>
      </c>
      <c r="X3888">
        <v>1</v>
      </c>
      <c r="Y3888" t="str">
        <f>IF(tblRides[[#This Row],[supply_demand_ratio]]&lt;0.8,"Below 0.8",IF(tblRides[[#This Row],[supply_demand_ratio]]&lt;1,"Between 0.8-1.0",IF(tblRides[[#This Row],[supply_demand_ratio]]&lt;=1.2,"Between 1.0-1.2","Above 1.2")))</f>
        <v>Below 0.8</v>
      </c>
    </row>
    <row r="3889" spans="1:25" x14ac:dyDescent="0.3">
      <c r="A3889" t="s">
        <v>3944</v>
      </c>
      <c r="B3889" s="1">
        <v>46057.840277777781</v>
      </c>
      <c r="C3889" s="2">
        <v>46057</v>
      </c>
      <c r="D3889">
        <v>20</v>
      </c>
      <c r="E3889" t="s">
        <v>33</v>
      </c>
      <c r="F3889" t="s">
        <v>34</v>
      </c>
      <c r="G3889">
        <v>6</v>
      </c>
      <c r="H3889">
        <v>163.02000000000001</v>
      </c>
      <c r="I3889">
        <v>161.49</v>
      </c>
      <c r="J3889">
        <v>1.2</v>
      </c>
      <c r="K3889">
        <v>8.4</v>
      </c>
      <c r="L3889">
        <v>10.1</v>
      </c>
      <c r="M3889">
        <v>74</v>
      </c>
      <c r="N3889" t="s">
        <v>27</v>
      </c>
      <c r="O3889">
        <v>0.71699999999999997</v>
      </c>
      <c r="P3889" t="s">
        <v>28</v>
      </c>
      <c r="Q3889" t="s">
        <v>29</v>
      </c>
      <c r="R3889">
        <v>5</v>
      </c>
      <c r="S3889">
        <v>0</v>
      </c>
      <c r="T3889">
        <v>-1.53</v>
      </c>
      <c r="U3889">
        <v>1.7</v>
      </c>
      <c r="V3889" t="s">
        <v>697</v>
      </c>
      <c r="W3889" t="s">
        <v>45</v>
      </c>
      <c r="X3889">
        <v>1</v>
      </c>
      <c r="Y3889" t="str">
        <f>IF(tblRides[[#This Row],[supply_demand_ratio]]&lt;0.8,"Below 0.8",IF(tblRides[[#This Row],[supply_demand_ratio]]&lt;1,"Between 0.8-1.0",IF(tblRides[[#This Row],[supply_demand_ratio]]&lt;=1.2,"Between 1.0-1.2","Above 1.2")))</f>
        <v>Below 0.8</v>
      </c>
    </row>
    <row r="3890" spans="1:25" x14ac:dyDescent="0.3">
      <c r="A3890" t="s">
        <v>3945</v>
      </c>
      <c r="B3890" s="1">
        <v>46057.865277777775</v>
      </c>
      <c r="C3890" s="2">
        <v>46057</v>
      </c>
      <c r="D3890">
        <v>20</v>
      </c>
      <c r="E3890" t="s">
        <v>36</v>
      </c>
      <c r="F3890" t="s">
        <v>26</v>
      </c>
      <c r="G3890">
        <v>3.3</v>
      </c>
      <c r="H3890">
        <v>95.59</v>
      </c>
      <c r="I3890">
        <v>94.61</v>
      </c>
      <c r="J3890">
        <v>1</v>
      </c>
      <c r="K3890">
        <v>4.9000000000000004</v>
      </c>
      <c r="L3890">
        <v>6.1</v>
      </c>
      <c r="M3890">
        <v>86</v>
      </c>
      <c r="N3890" t="s">
        <v>41</v>
      </c>
      <c r="O3890">
        <v>0.91600000000000004</v>
      </c>
      <c r="P3890" t="s">
        <v>28</v>
      </c>
      <c r="Q3890" t="s">
        <v>29</v>
      </c>
      <c r="R3890">
        <v>4.8899999999999997</v>
      </c>
      <c r="S3890">
        <v>8</v>
      </c>
      <c r="T3890">
        <v>-0.98</v>
      </c>
      <c r="U3890">
        <v>1.2</v>
      </c>
      <c r="V3890" t="s">
        <v>697</v>
      </c>
      <c r="W3890" t="s">
        <v>31</v>
      </c>
      <c r="X3890">
        <v>1</v>
      </c>
      <c r="Y3890" t="str">
        <f>IF(tblRides[[#This Row],[supply_demand_ratio]]&lt;0.8,"Below 0.8",IF(tblRides[[#This Row],[supply_demand_ratio]]&lt;1,"Between 0.8-1.0",IF(tblRides[[#This Row],[supply_demand_ratio]]&lt;=1.2,"Between 1.0-1.2","Above 1.2")))</f>
        <v>Between 0.8-1.0</v>
      </c>
    </row>
    <row r="3891" spans="1:25" x14ac:dyDescent="0.3">
      <c r="A3891" t="s">
        <v>3946</v>
      </c>
      <c r="B3891" s="1">
        <v>46057.872916666667</v>
      </c>
      <c r="C3891" s="2">
        <v>46057</v>
      </c>
      <c r="D3891">
        <v>20</v>
      </c>
      <c r="E3891" t="s">
        <v>25</v>
      </c>
      <c r="F3891" t="s">
        <v>26</v>
      </c>
      <c r="G3891">
        <v>7</v>
      </c>
      <c r="H3891">
        <v>187.56</v>
      </c>
      <c r="J3891">
        <v>1.3</v>
      </c>
      <c r="K3891">
        <v>6.7</v>
      </c>
      <c r="M3891">
        <v>93</v>
      </c>
      <c r="N3891" t="s">
        <v>72</v>
      </c>
      <c r="O3891">
        <v>0.63700000000000001</v>
      </c>
      <c r="P3891" t="s">
        <v>82</v>
      </c>
      <c r="Q3891" t="s">
        <v>83</v>
      </c>
      <c r="R3891">
        <v>5</v>
      </c>
      <c r="S3891">
        <v>9</v>
      </c>
      <c r="V3891" t="s">
        <v>697</v>
      </c>
      <c r="W3891" t="s">
        <v>45</v>
      </c>
      <c r="X3891">
        <v>0</v>
      </c>
      <c r="Y3891" t="str">
        <f>IF(tblRides[[#This Row],[supply_demand_ratio]]&lt;0.8,"Below 0.8",IF(tblRides[[#This Row],[supply_demand_ratio]]&lt;1,"Between 0.8-1.0",IF(tblRides[[#This Row],[supply_demand_ratio]]&lt;=1.2,"Between 1.0-1.2","Above 1.2")))</f>
        <v>Below 0.8</v>
      </c>
    </row>
    <row r="3892" spans="1:25" x14ac:dyDescent="0.3">
      <c r="A3892" t="s">
        <v>3947</v>
      </c>
      <c r="B3892" s="1">
        <v>46057.875</v>
      </c>
      <c r="C3892" s="2">
        <v>46057</v>
      </c>
      <c r="D3892">
        <v>21</v>
      </c>
      <c r="E3892" t="s">
        <v>36</v>
      </c>
      <c r="F3892" t="s">
        <v>34</v>
      </c>
      <c r="G3892">
        <v>5.5</v>
      </c>
      <c r="H3892">
        <v>132.74</v>
      </c>
      <c r="J3892">
        <v>1</v>
      </c>
      <c r="K3892">
        <v>4.3</v>
      </c>
      <c r="L3892">
        <v>4.7</v>
      </c>
      <c r="M3892">
        <v>97</v>
      </c>
      <c r="N3892" t="s">
        <v>27</v>
      </c>
      <c r="O3892">
        <v>0.97</v>
      </c>
      <c r="P3892" t="s">
        <v>58</v>
      </c>
      <c r="Q3892" t="s">
        <v>59</v>
      </c>
      <c r="R3892">
        <v>4.9400000000000004</v>
      </c>
      <c r="S3892">
        <v>0</v>
      </c>
      <c r="U3892">
        <v>0.4</v>
      </c>
      <c r="V3892" t="s">
        <v>697</v>
      </c>
      <c r="W3892" t="s">
        <v>31</v>
      </c>
      <c r="X3892">
        <v>0</v>
      </c>
      <c r="Y3892" t="str">
        <f>IF(tblRides[[#This Row],[supply_demand_ratio]]&lt;0.8,"Below 0.8",IF(tblRides[[#This Row],[supply_demand_ratio]]&lt;1,"Between 0.8-1.0",IF(tblRides[[#This Row],[supply_demand_ratio]]&lt;=1.2,"Between 1.0-1.2","Above 1.2")))</f>
        <v>Between 0.8-1.0</v>
      </c>
    </row>
    <row r="3893" spans="1:25" x14ac:dyDescent="0.3">
      <c r="A3893" t="s">
        <v>3948</v>
      </c>
      <c r="B3893" s="1">
        <v>46057.881944444445</v>
      </c>
      <c r="C3893" s="2">
        <v>46057</v>
      </c>
      <c r="D3893">
        <v>21</v>
      </c>
      <c r="E3893" t="s">
        <v>36</v>
      </c>
      <c r="F3893" t="s">
        <v>26</v>
      </c>
      <c r="G3893">
        <v>17.600000000000001</v>
      </c>
      <c r="H3893">
        <v>339.69</v>
      </c>
      <c r="J3893">
        <v>1</v>
      </c>
      <c r="K3893">
        <v>4.5</v>
      </c>
      <c r="L3893">
        <v>1.5</v>
      </c>
      <c r="M3893">
        <v>81</v>
      </c>
      <c r="N3893" t="s">
        <v>27</v>
      </c>
      <c r="O3893">
        <v>0.83399999999999996</v>
      </c>
      <c r="P3893" t="s">
        <v>58</v>
      </c>
      <c r="Q3893" t="s">
        <v>108</v>
      </c>
      <c r="R3893">
        <v>4.55</v>
      </c>
      <c r="S3893">
        <v>2</v>
      </c>
      <c r="U3893">
        <v>-3</v>
      </c>
      <c r="V3893" t="s">
        <v>697</v>
      </c>
      <c r="W3893" t="s">
        <v>31</v>
      </c>
      <c r="X3893">
        <v>0</v>
      </c>
      <c r="Y3893" t="str">
        <f>IF(tblRides[[#This Row],[supply_demand_ratio]]&lt;0.8,"Below 0.8",IF(tblRides[[#This Row],[supply_demand_ratio]]&lt;1,"Between 0.8-1.0",IF(tblRides[[#This Row],[supply_demand_ratio]]&lt;=1.2,"Between 1.0-1.2","Above 1.2")))</f>
        <v>Between 0.8-1.0</v>
      </c>
    </row>
    <row r="3894" spans="1:25" x14ac:dyDescent="0.3">
      <c r="A3894" t="s">
        <v>3949</v>
      </c>
      <c r="B3894" s="1">
        <v>46057.905555555553</v>
      </c>
      <c r="C3894" s="2">
        <v>46057</v>
      </c>
      <c r="D3894">
        <v>21</v>
      </c>
      <c r="E3894" t="s">
        <v>36</v>
      </c>
      <c r="F3894" t="s">
        <v>26</v>
      </c>
      <c r="G3894">
        <v>10.9</v>
      </c>
      <c r="H3894">
        <v>222.74</v>
      </c>
      <c r="I3894">
        <v>218.39</v>
      </c>
      <c r="J3894">
        <v>1</v>
      </c>
      <c r="K3894">
        <v>3.4</v>
      </c>
      <c r="L3894">
        <v>5.2</v>
      </c>
      <c r="M3894">
        <v>97</v>
      </c>
      <c r="N3894" t="s">
        <v>41</v>
      </c>
      <c r="O3894">
        <v>1.042</v>
      </c>
      <c r="P3894" t="s">
        <v>28</v>
      </c>
      <c r="Q3894" t="s">
        <v>29</v>
      </c>
      <c r="R3894">
        <v>5</v>
      </c>
      <c r="S3894">
        <v>7</v>
      </c>
      <c r="T3894">
        <v>-4.3499999999999996</v>
      </c>
      <c r="U3894">
        <v>1.8</v>
      </c>
      <c r="V3894" t="s">
        <v>697</v>
      </c>
      <c r="W3894" t="s">
        <v>31</v>
      </c>
      <c r="X3894">
        <v>1</v>
      </c>
      <c r="Y3894" t="str">
        <f>IF(tblRides[[#This Row],[supply_demand_ratio]]&lt;0.8,"Below 0.8",IF(tblRides[[#This Row],[supply_demand_ratio]]&lt;1,"Between 0.8-1.0",IF(tblRides[[#This Row],[supply_demand_ratio]]&lt;=1.2,"Between 1.0-1.2","Above 1.2")))</f>
        <v>Between 1.0-1.2</v>
      </c>
    </row>
    <row r="3895" spans="1:25" x14ac:dyDescent="0.3">
      <c r="A3895" t="s">
        <v>3950</v>
      </c>
      <c r="B3895" s="1">
        <v>46057.907638888886</v>
      </c>
      <c r="C3895" s="2">
        <v>46057</v>
      </c>
      <c r="D3895">
        <v>21</v>
      </c>
      <c r="E3895" t="s">
        <v>25</v>
      </c>
      <c r="F3895" t="s">
        <v>34</v>
      </c>
      <c r="G3895">
        <v>1.5</v>
      </c>
      <c r="H3895">
        <v>62.61</v>
      </c>
      <c r="I3895">
        <v>66.2</v>
      </c>
      <c r="J3895">
        <v>1</v>
      </c>
      <c r="K3895">
        <v>7.1</v>
      </c>
      <c r="L3895">
        <v>7.8</v>
      </c>
      <c r="M3895">
        <v>111</v>
      </c>
      <c r="N3895" t="s">
        <v>27</v>
      </c>
      <c r="O3895">
        <v>0.83399999999999996</v>
      </c>
      <c r="P3895" t="s">
        <v>28</v>
      </c>
      <c r="Q3895" t="s">
        <v>29</v>
      </c>
      <c r="R3895">
        <v>5</v>
      </c>
      <c r="S3895">
        <v>0</v>
      </c>
      <c r="T3895">
        <v>3.59</v>
      </c>
      <c r="U3895">
        <v>0.7</v>
      </c>
      <c r="V3895" t="s">
        <v>697</v>
      </c>
      <c r="W3895" t="s">
        <v>45</v>
      </c>
      <c r="X3895">
        <v>1</v>
      </c>
      <c r="Y3895" t="str">
        <f>IF(tblRides[[#This Row],[supply_demand_ratio]]&lt;0.8,"Below 0.8",IF(tblRides[[#This Row],[supply_demand_ratio]]&lt;1,"Between 0.8-1.0",IF(tblRides[[#This Row],[supply_demand_ratio]]&lt;=1.2,"Between 1.0-1.2","Above 1.2")))</f>
        <v>Between 0.8-1.0</v>
      </c>
    </row>
    <row r="3896" spans="1:25" x14ac:dyDescent="0.3">
      <c r="A3896" t="s">
        <v>3951</v>
      </c>
      <c r="B3896" s="1">
        <v>46057.924305555556</v>
      </c>
      <c r="C3896" s="2">
        <v>46057</v>
      </c>
      <c r="D3896">
        <v>22</v>
      </c>
      <c r="E3896" t="s">
        <v>43</v>
      </c>
      <c r="F3896" t="s">
        <v>26</v>
      </c>
      <c r="G3896">
        <v>3.2</v>
      </c>
      <c r="H3896">
        <v>89.22</v>
      </c>
      <c r="I3896">
        <v>87.48</v>
      </c>
      <c r="J3896">
        <v>1</v>
      </c>
      <c r="K3896">
        <v>2</v>
      </c>
      <c r="L3896">
        <v>1</v>
      </c>
      <c r="M3896">
        <v>57</v>
      </c>
      <c r="N3896" t="s">
        <v>41</v>
      </c>
      <c r="O3896">
        <v>1.29</v>
      </c>
      <c r="P3896" t="s">
        <v>28</v>
      </c>
      <c r="Q3896" t="s">
        <v>29</v>
      </c>
      <c r="R3896">
        <v>4.45</v>
      </c>
      <c r="S3896">
        <v>8</v>
      </c>
      <c r="T3896">
        <v>-1.74</v>
      </c>
      <c r="U3896">
        <v>-1</v>
      </c>
      <c r="V3896" t="s">
        <v>697</v>
      </c>
      <c r="W3896" t="s">
        <v>31</v>
      </c>
      <c r="X3896">
        <v>1</v>
      </c>
      <c r="Y3896" t="str">
        <f>IF(tblRides[[#This Row],[supply_demand_ratio]]&lt;0.8,"Below 0.8",IF(tblRides[[#This Row],[supply_demand_ratio]]&lt;1,"Between 0.8-1.0",IF(tblRides[[#This Row],[supply_demand_ratio]]&lt;=1.2,"Between 1.0-1.2","Above 1.2")))</f>
        <v>Above 1.2</v>
      </c>
    </row>
    <row r="3897" spans="1:25" x14ac:dyDescent="0.3">
      <c r="A3897" t="s">
        <v>3952</v>
      </c>
      <c r="B3897" s="1">
        <v>46057.925000000003</v>
      </c>
      <c r="C3897" s="2">
        <v>46057</v>
      </c>
      <c r="D3897">
        <v>22</v>
      </c>
      <c r="E3897" t="s">
        <v>25</v>
      </c>
      <c r="F3897" t="s">
        <v>26</v>
      </c>
      <c r="G3897">
        <v>2.8</v>
      </c>
      <c r="H3897">
        <v>89.91</v>
      </c>
      <c r="I3897">
        <v>86.75</v>
      </c>
      <c r="J3897">
        <v>1.1000000000000001</v>
      </c>
      <c r="K3897">
        <v>5.6</v>
      </c>
      <c r="L3897">
        <v>5.0999999999999996</v>
      </c>
      <c r="M3897">
        <v>113</v>
      </c>
      <c r="N3897" t="s">
        <v>41</v>
      </c>
      <c r="O3897">
        <v>1.264</v>
      </c>
      <c r="P3897" t="s">
        <v>28</v>
      </c>
      <c r="Q3897" t="s">
        <v>29</v>
      </c>
      <c r="R3897">
        <v>4.71</v>
      </c>
      <c r="S3897">
        <v>8</v>
      </c>
      <c r="T3897">
        <v>-3.16</v>
      </c>
      <c r="U3897">
        <v>-0.5</v>
      </c>
      <c r="V3897" t="s">
        <v>697</v>
      </c>
      <c r="W3897" t="s">
        <v>45</v>
      </c>
      <c r="X3897">
        <v>1</v>
      </c>
      <c r="Y3897" t="str">
        <f>IF(tblRides[[#This Row],[supply_demand_ratio]]&lt;0.8,"Below 0.8",IF(tblRides[[#This Row],[supply_demand_ratio]]&lt;1,"Between 0.8-1.0",IF(tblRides[[#This Row],[supply_demand_ratio]]&lt;=1.2,"Between 1.0-1.2","Above 1.2")))</f>
        <v>Above 1.2</v>
      </c>
    </row>
    <row r="3898" spans="1:25" x14ac:dyDescent="0.3">
      <c r="A3898" t="s">
        <v>3953</v>
      </c>
      <c r="B3898" s="1">
        <v>46057.933333333334</v>
      </c>
      <c r="C3898" s="2">
        <v>46057</v>
      </c>
      <c r="D3898">
        <v>22</v>
      </c>
      <c r="E3898" t="s">
        <v>25</v>
      </c>
      <c r="F3898" t="s">
        <v>26</v>
      </c>
      <c r="G3898">
        <v>0.7</v>
      </c>
      <c r="H3898">
        <v>56.55</v>
      </c>
      <c r="I3898">
        <v>58.13</v>
      </c>
      <c r="J3898">
        <v>1.1000000000000001</v>
      </c>
      <c r="K3898">
        <v>2.2999999999999998</v>
      </c>
      <c r="L3898">
        <v>6.9</v>
      </c>
      <c r="M3898">
        <v>118</v>
      </c>
      <c r="N3898" t="s">
        <v>27</v>
      </c>
      <c r="O3898">
        <v>0.87</v>
      </c>
      <c r="P3898" t="s">
        <v>28</v>
      </c>
      <c r="Q3898" t="s">
        <v>29</v>
      </c>
      <c r="R3898">
        <v>4.57</v>
      </c>
      <c r="S3898">
        <v>13</v>
      </c>
      <c r="T3898">
        <v>1.58</v>
      </c>
      <c r="U3898">
        <v>4.5999999999999996</v>
      </c>
      <c r="V3898" t="s">
        <v>697</v>
      </c>
      <c r="W3898" t="s">
        <v>31</v>
      </c>
      <c r="X3898">
        <v>1</v>
      </c>
      <c r="Y3898" t="str">
        <f>IF(tblRides[[#This Row],[supply_demand_ratio]]&lt;0.8,"Below 0.8",IF(tblRides[[#This Row],[supply_demand_ratio]]&lt;1,"Between 0.8-1.0",IF(tblRides[[#This Row],[supply_demand_ratio]]&lt;=1.2,"Between 1.0-1.2","Above 1.2")))</f>
        <v>Between 0.8-1.0</v>
      </c>
    </row>
    <row r="3899" spans="1:25" x14ac:dyDescent="0.3">
      <c r="A3899" t="s">
        <v>3954</v>
      </c>
      <c r="B3899" s="1">
        <v>46057.935416666667</v>
      </c>
      <c r="C3899" s="2">
        <v>46057</v>
      </c>
      <c r="D3899">
        <v>22</v>
      </c>
      <c r="E3899" t="s">
        <v>43</v>
      </c>
      <c r="F3899" t="s">
        <v>26</v>
      </c>
      <c r="G3899">
        <v>9</v>
      </c>
      <c r="H3899">
        <v>171.26</v>
      </c>
      <c r="J3899">
        <v>1</v>
      </c>
      <c r="K3899">
        <v>5.6</v>
      </c>
      <c r="L3899">
        <v>6.8</v>
      </c>
      <c r="M3899">
        <v>64</v>
      </c>
      <c r="N3899" t="s">
        <v>41</v>
      </c>
      <c r="O3899">
        <v>2.1240000000000001</v>
      </c>
      <c r="P3899" t="s">
        <v>58</v>
      </c>
      <c r="Q3899" t="s">
        <v>74</v>
      </c>
      <c r="R3899">
        <v>4.8</v>
      </c>
      <c r="S3899">
        <v>1</v>
      </c>
      <c r="U3899">
        <v>1.2</v>
      </c>
      <c r="V3899" t="s">
        <v>697</v>
      </c>
      <c r="W3899" t="s">
        <v>45</v>
      </c>
      <c r="X3899">
        <v>0</v>
      </c>
      <c r="Y3899" t="str">
        <f>IF(tblRides[[#This Row],[supply_demand_ratio]]&lt;0.8,"Below 0.8",IF(tblRides[[#This Row],[supply_demand_ratio]]&lt;1,"Between 0.8-1.0",IF(tblRides[[#This Row],[supply_demand_ratio]]&lt;=1.2,"Between 1.0-1.2","Above 1.2")))</f>
        <v>Above 1.2</v>
      </c>
    </row>
    <row r="3900" spans="1:25" x14ac:dyDescent="0.3">
      <c r="A3900" t="s">
        <v>3955</v>
      </c>
      <c r="B3900" s="1">
        <v>46057.966666666667</v>
      </c>
      <c r="C3900" s="2">
        <v>46057</v>
      </c>
      <c r="D3900">
        <v>23</v>
      </c>
      <c r="E3900" t="s">
        <v>43</v>
      </c>
      <c r="F3900" t="s">
        <v>26</v>
      </c>
      <c r="G3900">
        <v>7.9</v>
      </c>
      <c r="H3900">
        <v>155.76</v>
      </c>
      <c r="I3900">
        <v>142.43</v>
      </c>
      <c r="J3900">
        <v>1</v>
      </c>
      <c r="K3900">
        <v>6.5</v>
      </c>
      <c r="L3900">
        <v>6.5</v>
      </c>
      <c r="M3900">
        <v>56</v>
      </c>
      <c r="N3900" t="s">
        <v>41</v>
      </c>
      <c r="O3900">
        <v>1.3420000000000001</v>
      </c>
      <c r="P3900" t="s">
        <v>28</v>
      </c>
      <c r="Q3900" t="s">
        <v>29</v>
      </c>
      <c r="R3900">
        <v>4.76</v>
      </c>
      <c r="S3900">
        <v>2</v>
      </c>
      <c r="T3900">
        <v>-13.33</v>
      </c>
      <c r="U3900">
        <v>0</v>
      </c>
      <c r="V3900" t="s">
        <v>697</v>
      </c>
      <c r="W3900" t="s">
        <v>45</v>
      </c>
      <c r="X3900">
        <v>1</v>
      </c>
      <c r="Y3900" t="str">
        <f>IF(tblRides[[#This Row],[supply_demand_ratio]]&lt;0.8,"Below 0.8",IF(tblRides[[#This Row],[supply_demand_ratio]]&lt;1,"Between 0.8-1.0",IF(tblRides[[#This Row],[supply_demand_ratio]]&lt;=1.2,"Between 1.0-1.2","Above 1.2")))</f>
        <v>Above 1.2</v>
      </c>
    </row>
    <row r="3901" spans="1:25" x14ac:dyDescent="0.3">
      <c r="A3901" t="s">
        <v>3956</v>
      </c>
      <c r="B3901" s="1">
        <v>46057.977777777778</v>
      </c>
      <c r="C3901" s="2">
        <v>46057</v>
      </c>
      <c r="D3901">
        <v>23</v>
      </c>
      <c r="E3901" t="s">
        <v>25</v>
      </c>
      <c r="F3901" t="s">
        <v>26</v>
      </c>
      <c r="G3901">
        <v>2.4</v>
      </c>
      <c r="H3901">
        <v>79.760000000000005</v>
      </c>
      <c r="J3901">
        <v>1</v>
      </c>
      <c r="K3901">
        <v>2.1</v>
      </c>
      <c r="L3901">
        <v>1</v>
      </c>
      <c r="M3901">
        <v>131</v>
      </c>
      <c r="N3901" t="s">
        <v>41</v>
      </c>
      <c r="O3901">
        <v>1.421</v>
      </c>
      <c r="P3901" t="s">
        <v>58</v>
      </c>
      <c r="Q3901" t="s">
        <v>59</v>
      </c>
      <c r="R3901">
        <v>4.82</v>
      </c>
      <c r="S3901">
        <v>7</v>
      </c>
      <c r="U3901">
        <v>-1.1000000000000001</v>
      </c>
      <c r="V3901" t="s">
        <v>697</v>
      </c>
      <c r="W3901" t="s">
        <v>31</v>
      </c>
      <c r="X3901">
        <v>0</v>
      </c>
      <c r="Y3901" t="str">
        <f>IF(tblRides[[#This Row],[supply_demand_ratio]]&lt;0.8,"Below 0.8",IF(tblRides[[#This Row],[supply_demand_ratio]]&lt;1,"Between 0.8-1.0",IF(tblRides[[#This Row],[supply_demand_ratio]]&lt;=1.2,"Between 1.0-1.2","Above 1.2")))</f>
        <v>Above 1.2</v>
      </c>
    </row>
    <row r="3902" spans="1:25" x14ac:dyDescent="0.3">
      <c r="A3902" t="s">
        <v>3957</v>
      </c>
      <c r="B3902" s="1">
        <v>46057.98333333333</v>
      </c>
      <c r="C3902" s="2">
        <v>46057</v>
      </c>
      <c r="D3902">
        <v>23</v>
      </c>
      <c r="E3902" t="s">
        <v>25</v>
      </c>
      <c r="F3902" t="s">
        <v>26</v>
      </c>
      <c r="G3902">
        <v>2.5</v>
      </c>
      <c r="H3902">
        <v>84.99</v>
      </c>
      <c r="I3902">
        <v>86.73</v>
      </c>
      <c r="J3902">
        <v>1.1000000000000001</v>
      </c>
      <c r="K3902">
        <v>2.8</v>
      </c>
      <c r="L3902">
        <v>5.5</v>
      </c>
      <c r="M3902">
        <v>131</v>
      </c>
      <c r="N3902" t="s">
        <v>27</v>
      </c>
      <c r="O3902">
        <v>1.262</v>
      </c>
      <c r="P3902" t="s">
        <v>28</v>
      </c>
      <c r="Q3902" t="s">
        <v>29</v>
      </c>
      <c r="R3902">
        <v>4.5999999999999996</v>
      </c>
      <c r="S3902">
        <v>4</v>
      </c>
      <c r="T3902">
        <v>1.74</v>
      </c>
      <c r="U3902">
        <v>2.7</v>
      </c>
      <c r="V3902" t="s">
        <v>697</v>
      </c>
      <c r="W3902" t="s">
        <v>31</v>
      </c>
      <c r="X3902">
        <v>1</v>
      </c>
      <c r="Y3902" t="str">
        <f>IF(tblRides[[#This Row],[supply_demand_ratio]]&lt;0.8,"Below 0.8",IF(tblRides[[#This Row],[supply_demand_ratio]]&lt;1,"Between 0.8-1.0",IF(tblRides[[#This Row],[supply_demand_ratio]]&lt;=1.2,"Between 1.0-1.2","Above 1.2")))</f>
        <v>Above 1.2</v>
      </c>
    </row>
    <row r="3903" spans="1:25" x14ac:dyDescent="0.3">
      <c r="A3903" t="s">
        <v>3958</v>
      </c>
      <c r="B3903" s="1">
        <v>46058.013888888891</v>
      </c>
      <c r="C3903" s="2">
        <v>46058</v>
      </c>
      <c r="D3903">
        <v>0</v>
      </c>
      <c r="E3903" t="s">
        <v>62</v>
      </c>
      <c r="F3903" t="s">
        <v>34</v>
      </c>
      <c r="G3903">
        <v>0.9</v>
      </c>
      <c r="H3903">
        <v>47.61</v>
      </c>
      <c r="J3903">
        <v>1</v>
      </c>
      <c r="K3903">
        <v>6.2</v>
      </c>
      <c r="L3903">
        <v>9.6</v>
      </c>
      <c r="M3903">
        <v>56</v>
      </c>
      <c r="N3903" t="s">
        <v>41</v>
      </c>
      <c r="O3903">
        <v>2.2000000000000002</v>
      </c>
      <c r="P3903" t="s">
        <v>58</v>
      </c>
      <c r="Q3903" t="s">
        <v>59</v>
      </c>
      <c r="R3903">
        <v>4.43</v>
      </c>
      <c r="S3903">
        <v>0</v>
      </c>
      <c r="U3903">
        <v>3.4</v>
      </c>
      <c r="V3903" t="s">
        <v>30</v>
      </c>
      <c r="W3903" t="s">
        <v>45</v>
      </c>
      <c r="X3903">
        <v>0</v>
      </c>
      <c r="Y3903" t="str">
        <f>IF(tblRides[[#This Row],[supply_demand_ratio]]&lt;0.8,"Below 0.8",IF(tblRides[[#This Row],[supply_demand_ratio]]&lt;1,"Between 0.8-1.0",IF(tblRides[[#This Row],[supply_demand_ratio]]&lt;=1.2,"Between 1.0-1.2","Above 1.2")))</f>
        <v>Above 1.2</v>
      </c>
    </row>
    <row r="3904" spans="1:25" x14ac:dyDescent="0.3">
      <c r="A3904" t="s">
        <v>3959</v>
      </c>
      <c r="B3904" s="1">
        <v>46058.01666666667</v>
      </c>
      <c r="C3904" s="2">
        <v>46058</v>
      </c>
      <c r="D3904">
        <v>0</v>
      </c>
      <c r="E3904" t="s">
        <v>36</v>
      </c>
      <c r="F3904" t="s">
        <v>26</v>
      </c>
      <c r="G3904">
        <v>3</v>
      </c>
      <c r="H3904">
        <v>88.92</v>
      </c>
      <c r="I3904">
        <v>85.1</v>
      </c>
      <c r="J3904">
        <v>1.1000000000000001</v>
      </c>
      <c r="K3904">
        <v>3.5</v>
      </c>
      <c r="L3904">
        <v>6.6</v>
      </c>
      <c r="M3904">
        <v>131</v>
      </c>
      <c r="N3904" t="s">
        <v>41</v>
      </c>
      <c r="O3904">
        <v>1.5820000000000001</v>
      </c>
      <c r="P3904" t="s">
        <v>28</v>
      </c>
      <c r="Q3904" t="s">
        <v>29</v>
      </c>
      <c r="R3904">
        <v>4.49</v>
      </c>
      <c r="S3904">
        <v>8</v>
      </c>
      <c r="T3904">
        <v>-3.82</v>
      </c>
      <c r="U3904">
        <v>3.1</v>
      </c>
      <c r="V3904" t="s">
        <v>30</v>
      </c>
      <c r="W3904" t="s">
        <v>31</v>
      </c>
      <c r="X3904">
        <v>1</v>
      </c>
      <c r="Y3904" t="str">
        <f>IF(tblRides[[#This Row],[supply_demand_ratio]]&lt;0.8,"Below 0.8",IF(tblRides[[#This Row],[supply_demand_ratio]]&lt;1,"Between 0.8-1.0",IF(tblRides[[#This Row],[supply_demand_ratio]]&lt;=1.2,"Between 1.0-1.2","Above 1.2")))</f>
        <v>Above 1.2</v>
      </c>
    </row>
    <row r="3905" spans="1:25" x14ac:dyDescent="0.3">
      <c r="A3905" t="s">
        <v>3960</v>
      </c>
      <c r="B3905" s="1">
        <v>46058.018055555556</v>
      </c>
      <c r="C3905" s="2">
        <v>46058</v>
      </c>
      <c r="D3905">
        <v>0</v>
      </c>
      <c r="E3905" t="s">
        <v>43</v>
      </c>
      <c r="F3905" t="s">
        <v>26</v>
      </c>
      <c r="G3905">
        <v>7.6</v>
      </c>
      <c r="H3905">
        <v>164.1</v>
      </c>
      <c r="I3905">
        <v>163.41</v>
      </c>
      <c r="J3905">
        <v>1</v>
      </c>
      <c r="K3905">
        <v>2.6</v>
      </c>
      <c r="L3905">
        <v>5.4</v>
      </c>
      <c r="M3905">
        <v>71</v>
      </c>
      <c r="N3905" t="s">
        <v>41</v>
      </c>
      <c r="O3905">
        <v>2.0030000000000001</v>
      </c>
      <c r="P3905" t="s">
        <v>28</v>
      </c>
      <c r="Q3905" t="s">
        <v>29</v>
      </c>
      <c r="R3905">
        <v>4.87</v>
      </c>
      <c r="S3905">
        <v>4</v>
      </c>
      <c r="T3905">
        <v>-0.69</v>
      </c>
      <c r="U3905">
        <v>2.8</v>
      </c>
      <c r="V3905" t="s">
        <v>30</v>
      </c>
      <c r="W3905" t="s">
        <v>31</v>
      </c>
      <c r="X3905">
        <v>1</v>
      </c>
      <c r="Y3905" t="str">
        <f>IF(tblRides[[#This Row],[supply_demand_ratio]]&lt;0.8,"Below 0.8",IF(tblRides[[#This Row],[supply_demand_ratio]]&lt;1,"Between 0.8-1.0",IF(tblRides[[#This Row],[supply_demand_ratio]]&lt;=1.2,"Between 1.0-1.2","Above 1.2")))</f>
        <v>Above 1.2</v>
      </c>
    </row>
    <row r="3906" spans="1:25" x14ac:dyDescent="0.3">
      <c r="A3906" t="s">
        <v>3961</v>
      </c>
      <c r="B3906" s="1">
        <v>46058.035416666666</v>
      </c>
      <c r="C3906" s="2">
        <v>46058</v>
      </c>
      <c r="D3906">
        <v>0</v>
      </c>
      <c r="E3906" t="s">
        <v>62</v>
      </c>
      <c r="F3906" t="s">
        <v>26</v>
      </c>
      <c r="G3906">
        <v>18.899999999999999</v>
      </c>
      <c r="H3906">
        <v>389.25</v>
      </c>
      <c r="I3906">
        <v>383.38</v>
      </c>
      <c r="J3906">
        <v>1.1000000000000001</v>
      </c>
      <c r="K3906">
        <v>2.7</v>
      </c>
      <c r="L3906">
        <v>6.7</v>
      </c>
      <c r="M3906">
        <v>62</v>
      </c>
      <c r="N3906" t="s">
        <v>41</v>
      </c>
      <c r="O3906">
        <v>2.2000000000000002</v>
      </c>
      <c r="P3906" t="s">
        <v>28</v>
      </c>
      <c r="Q3906" t="s">
        <v>29</v>
      </c>
      <c r="R3906">
        <v>4.55</v>
      </c>
      <c r="S3906">
        <v>9</v>
      </c>
      <c r="T3906">
        <v>-5.87</v>
      </c>
      <c r="U3906">
        <v>4</v>
      </c>
      <c r="V3906" t="s">
        <v>30</v>
      </c>
      <c r="W3906" t="s">
        <v>31</v>
      </c>
      <c r="X3906">
        <v>1</v>
      </c>
      <c r="Y3906" t="str">
        <f>IF(tblRides[[#This Row],[supply_demand_ratio]]&lt;0.8,"Below 0.8",IF(tblRides[[#This Row],[supply_demand_ratio]]&lt;1,"Between 0.8-1.0",IF(tblRides[[#This Row],[supply_demand_ratio]]&lt;=1.2,"Between 1.0-1.2","Above 1.2")))</f>
        <v>Above 1.2</v>
      </c>
    </row>
    <row r="3907" spans="1:25" x14ac:dyDescent="0.3">
      <c r="A3907" t="s">
        <v>3962</v>
      </c>
      <c r="B3907" s="1">
        <v>46058.039583333331</v>
      </c>
      <c r="C3907" s="2">
        <v>46058</v>
      </c>
      <c r="D3907">
        <v>0</v>
      </c>
      <c r="E3907" t="s">
        <v>25</v>
      </c>
      <c r="F3907" t="s">
        <v>26</v>
      </c>
      <c r="G3907">
        <v>1.6</v>
      </c>
      <c r="H3907">
        <v>62.56</v>
      </c>
      <c r="I3907">
        <v>64.94</v>
      </c>
      <c r="J3907">
        <v>1</v>
      </c>
      <c r="K3907">
        <v>9.3000000000000007</v>
      </c>
      <c r="L3907">
        <v>9.1999999999999993</v>
      </c>
      <c r="M3907">
        <v>134</v>
      </c>
      <c r="N3907" t="s">
        <v>27</v>
      </c>
      <c r="O3907">
        <v>1.1870000000000001</v>
      </c>
      <c r="P3907" t="s">
        <v>28</v>
      </c>
      <c r="Q3907" t="s">
        <v>29</v>
      </c>
      <c r="R3907">
        <v>4.42</v>
      </c>
      <c r="S3907">
        <v>13</v>
      </c>
      <c r="T3907">
        <v>2.38</v>
      </c>
      <c r="U3907">
        <v>-0.1</v>
      </c>
      <c r="V3907" t="s">
        <v>30</v>
      </c>
      <c r="W3907" t="s">
        <v>45</v>
      </c>
      <c r="X3907">
        <v>1</v>
      </c>
      <c r="Y3907" t="str">
        <f>IF(tblRides[[#This Row],[supply_demand_ratio]]&lt;0.8,"Below 0.8",IF(tblRides[[#This Row],[supply_demand_ratio]]&lt;1,"Between 0.8-1.0",IF(tblRides[[#This Row],[supply_demand_ratio]]&lt;=1.2,"Between 1.0-1.2","Above 1.2")))</f>
        <v>Between 1.0-1.2</v>
      </c>
    </row>
    <row r="3908" spans="1:25" x14ac:dyDescent="0.3">
      <c r="A3908" t="s">
        <v>3963</v>
      </c>
      <c r="B3908" s="1">
        <v>46058.041666666664</v>
      </c>
      <c r="C3908" s="2">
        <v>46058</v>
      </c>
      <c r="D3908">
        <v>1</v>
      </c>
      <c r="E3908" t="s">
        <v>43</v>
      </c>
      <c r="F3908" t="s">
        <v>34</v>
      </c>
      <c r="G3908">
        <v>7.1</v>
      </c>
      <c r="H3908">
        <v>133.96</v>
      </c>
      <c r="J3908">
        <v>1</v>
      </c>
      <c r="K3908">
        <v>3.2</v>
      </c>
      <c r="L3908">
        <v>1.9</v>
      </c>
      <c r="M3908">
        <v>63</v>
      </c>
      <c r="N3908" t="s">
        <v>41</v>
      </c>
      <c r="O3908">
        <v>1.534</v>
      </c>
      <c r="P3908" t="s">
        <v>58</v>
      </c>
      <c r="Q3908" t="s">
        <v>59</v>
      </c>
      <c r="R3908">
        <v>4.55</v>
      </c>
      <c r="S3908">
        <v>0</v>
      </c>
      <c r="U3908">
        <v>-1.3</v>
      </c>
      <c r="V3908" t="s">
        <v>30</v>
      </c>
      <c r="W3908" t="s">
        <v>31</v>
      </c>
      <c r="X3908">
        <v>0</v>
      </c>
      <c r="Y3908" t="str">
        <f>IF(tblRides[[#This Row],[supply_demand_ratio]]&lt;0.8,"Below 0.8",IF(tblRides[[#This Row],[supply_demand_ratio]]&lt;1,"Between 0.8-1.0",IF(tblRides[[#This Row],[supply_demand_ratio]]&lt;=1.2,"Between 1.0-1.2","Above 1.2")))</f>
        <v>Above 1.2</v>
      </c>
    </row>
    <row r="3909" spans="1:25" x14ac:dyDescent="0.3">
      <c r="A3909" t="s">
        <v>3964</v>
      </c>
      <c r="B3909" s="1">
        <v>46058.053472222222</v>
      </c>
      <c r="C3909" s="2">
        <v>46058</v>
      </c>
      <c r="D3909">
        <v>1</v>
      </c>
      <c r="E3909" t="s">
        <v>36</v>
      </c>
      <c r="F3909" t="s">
        <v>34</v>
      </c>
      <c r="G3909">
        <v>20.7</v>
      </c>
      <c r="H3909">
        <v>334.36</v>
      </c>
      <c r="I3909">
        <v>329.78</v>
      </c>
      <c r="J3909">
        <v>1.1000000000000001</v>
      </c>
      <c r="K3909">
        <v>6.4</v>
      </c>
      <c r="L3909">
        <v>8.5</v>
      </c>
      <c r="M3909">
        <v>113</v>
      </c>
      <c r="N3909" t="s">
        <v>27</v>
      </c>
      <c r="O3909">
        <v>0.86699999999999999</v>
      </c>
      <c r="P3909" t="s">
        <v>28</v>
      </c>
      <c r="Q3909" t="s">
        <v>29</v>
      </c>
      <c r="R3909">
        <v>4.8899999999999997</v>
      </c>
      <c r="S3909">
        <v>0</v>
      </c>
      <c r="T3909">
        <v>-4.58</v>
      </c>
      <c r="U3909">
        <v>2.1</v>
      </c>
      <c r="V3909" t="s">
        <v>30</v>
      </c>
      <c r="W3909" t="s">
        <v>45</v>
      </c>
      <c r="X3909">
        <v>1</v>
      </c>
      <c r="Y3909" t="str">
        <f>IF(tblRides[[#This Row],[supply_demand_ratio]]&lt;0.8,"Below 0.8",IF(tblRides[[#This Row],[supply_demand_ratio]]&lt;1,"Between 0.8-1.0",IF(tblRides[[#This Row],[supply_demand_ratio]]&lt;=1.2,"Between 1.0-1.2","Above 1.2")))</f>
        <v>Between 0.8-1.0</v>
      </c>
    </row>
    <row r="3910" spans="1:25" x14ac:dyDescent="0.3">
      <c r="A3910" t="s">
        <v>3965</v>
      </c>
      <c r="B3910" s="1">
        <v>46058.070138888892</v>
      </c>
      <c r="C3910" s="2">
        <v>46058</v>
      </c>
      <c r="D3910">
        <v>1</v>
      </c>
      <c r="E3910" t="s">
        <v>43</v>
      </c>
      <c r="F3910" t="s">
        <v>34</v>
      </c>
      <c r="G3910">
        <v>5.2</v>
      </c>
      <c r="H3910">
        <v>116</v>
      </c>
      <c r="I3910">
        <v>111.55</v>
      </c>
      <c r="J3910">
        <v>1</v>
      </c>
      <c r="K3910">
        <v>5.6</v>
      </c>
      <c r="L3910">
        <v>6.8</v>
      </c>
      <c r="M3910">
        <v>73</v>
      </c>
      <c r="N3910" t="s">
        <v>41</v>
      </c>
      <c r="O3910">
        <v>1.613</v>
      </c>
      <c r="P3910" t="s">
        <v>28</v>
      </c>
      <c r="Q3910" t="s">
        <v>29</v>
      </c>
      <c r="R3910">
        <v>4.54</v>
      </c>
      <c r="S3910">
        <v>0</v>
      </c>
      <c r="T3910">
        <v>-4.45</v>
      </c>
      <c r="U3910">
        <v>1.2</v>
      </c>
      <c r="V3910" t="s">
        <v>30</v>
      </c>
      <c r="W3910" t="s">
        <v>45</v>
      </c>
      <c r="X3910">
        <v>1</v>
      </c>
      <c r="Y3910" t="str">
        <f>IF(tblRides[[#This Row],[supply_demand_ratio]]&lt;0.8,"Below 0.8",IF(tblRides[[#This Row],[supply_demand_ratio]]&lt;1,"Between 0.8-1.0",IF(tblRides[[#This Row],[supply_demand_ratio]]&lt;=1.2,"Between 1.0-1.2","Above 1.2")))</f>
        <v>Above 1.2</v>
      </c>
    </row>
    <row r="3911" spans="1:25" x14ac:dyDescent="0.3">
      <c r="A3911" t="s">
        <v>3966</v>
      </c>
      <c r="B3911" s="1">
        <v>46058.073611111111</v>
      </c>
      <c r="C3911" s="2">
        <v>46058</v>
      </c>
      <c r="D3911">
        <v>1</v>
      </c>
      <c r="E3911" t="s">
        <v>25</v>
      </c>
      <c r="F3911" t="s">
        <v>26</v>
      </c>
      <c r="G3911">
        <v>5.0999999999999996</v>
      </c>
      <c r="H3911">
        <v>121.18</v>
      </c>
      <c r="J3911">
        <v>1.1000000000000001</v>
      </c>
      <c r="K3911">
        <v>8</v>
      </c>
      <c r="M3911">
        <v>119</v>
      </c>
      <c r="N3911" t="s">
        <v>27</v>
      </c>
      <c r="O3911">
        <v>0.93899999999999995</v>
      </c>
      <c r="P3911" t="s">
        <v>82</v>
      </c>
      <c r="Q3911" t="s">
        <v>83</v>
      </c>
      <c r="R3911">
        <v>4.8099999999999996</v>
      </c>
      <c r="S3911">
        <v>4</v>
      </c>
      <c r="V3911" t="s">
        <v>30</v>
      </c>
      <c r="W3911" t="s">
        <v>45</v>
      </c>
      <c r="X3911">
        <v>0</v>
      </c>
      <c r="Y3911" t="str">
        <f>IF(tblRides[[#This Row],[supply_demand_ratio]]&lt;0.8,"Below 0.8",IF(tblRides[[#This Row],[supply_demand_ratio]]&lt;1,"Between 0.8-1.0",IF(tblRides[[#This Row],[supply_demand_ratio]]&lt;=1.2,"Between 1.0-1.2","Above 1.2")))</f>
        <v>Between 0.8-1.0</v>
      </c>
    </row>
    <row r="3912" spans="1:25" x14ac:dyDescent="0.3">
      <c r="A3912" t="s">
        <v>3967</v>
      </c>
      <c r="B3912" s="1">
        <v>46058.075694444444</v>
      </c>
      <c r="C3912" s="2">
        <v>46058</v>
      </c>
      <c r="D3912">
        <v>1</v>
      </c>
      <c r="E3912" t="s">
        <v>43</v>
      </c>
      <c r="F3912" t="s">
        <v>34</v>
      </c>
      <c r="G3912">
        <v>5.9</v>
      </c>
      <c r="H3912">
        <v>134.71</v>
      </c>
      <c r="J3912">
        <v>1</v>
      </c>
      <c r="K3912">
        <v>8.3000000000000007</v>
      </c>
      <c r="L3912">
        <v>9.4</v>
      </c>
      <c r="M3912">
        <v>67</v>
      </c>
      <c r="N3912" t="s">
        <v>41</v>
      </c>
      <c r="O3912">
        <v>2.2000000000000002</v>
      </c>
      <c r="P3912" t="s">
        <v>58</v>
      </c>
      <c r="Q3912" t="s">
        <v>74</v>
      </c>
      <c r="R3912">
        <v>4.72</v>
      </c>
      <c r="S3912">
        <v>0</v>
      </c>
      <c r="U3912">
        <v>1.1000000000000001</v>
      </c>
      <c r="V3912" t="s">
        <v>30</v>
      </c>
      <c r="W3912" t="s">
        <v>45</v>
      </c>
      <c r="X3912">
        <v>0</v>
      </c>
      <c r="Y3912" t="str">
        <f>IF(tblRides[[#This Row],[supply_demand_ratio]]&lt;0.8,"Below 0.8",IF(tblRides[[#This Row],[supply_demand_ratio]]&lt;1,"Between 0.8-1.0",IF(tblRides[[#This Row],[supply_demand_ratio]]&lt;=1.2,"Between 1.0-1.2","Above 1.2")))</f>
        <v>Above 1.2</v>
      </c>
    </row>
    <row r="3913" spans="1:25" x14ac:dyDescent="0.3">
      <c r="A3913" t="s">
        <v>3968</v>
      </c>
      <c r="B3913" s="1">
        <v>46058.07916666667</v>
      </c>
      <c r="C3913" s="2">
        <v>46058</v>
      </c>
      <c r="D3913">
        <v>1</v>
      </c>
      <c r="E3913" t="s">
        <v>33</v>
      </c>
      <c r="F3913" t="s">
        <v>26</v>
      </c>
      <c r="G3913">
        <v>5.4</v>
      </c>
      <c r="H3913">
        <v>142.66</v>
      </c>
      <c r="I3913">
        <v>137.02000000000001</v>
      </c>
      <c r="J3913">
        <v>1.1000000000000001</v>
      </c>
      <c r="K3913">
        <v>2</v>
      </c>
      <c r="L3913">
        <v>8.9</v>
      </c>
      <c r="M3913">
        <v>103</v>
      </c>
      <c r="N3913" t="s">
        <v>41</v>
      </c>
      <c r="O3913">
        <v>2.2000000000000002</v>
      </c>
      <c r="P3913" t="s">
        <v>28</v>
      </c>
      <c r="Q3913" t="s">
        <v>29</v>
      </c>
      <c r="R3913">
        <v>4.74</v>
      </c>
      <c r="S3913">
        <v>3</v>
      </c>
      <c r="T3913">
        <v>-5.64</v>
      </c>
      <c r="U3913">
        <v>6.9</v>
      </c>
      <c r="V3913" t="s">
        <v>30</v>
      </c>
      <c r="W3913" t="s">
        <v>31</v>
      </c>
      <c r="X3913">
        <v>1</v>
      </c>
      <c r="Y3913" t="str">
        <f>IF(tblRides[[#This Row],[supply_demand_ratio]]&lt;0.8,"Below 0.8",IF(tblRides[[#This Row],[supply_demand_ratio]]&lt;1,"Between 0.8-1.0",IF(tblRides[[#This Row],[supply_demand_ratio]]&lt;=1.2,"Between 1.0-1.2","Above 1.2")))</f>
        <v>Above 1.2</v>
      </c>
    </row>
    <row r="3914" spans="1:25" x14ac:dyDescent="0.3">
      <c r="A3914" t="s">
        <v>3969</v>
      </c>
      <c r="B3914" s="1">
        <v>46058.086805555555</v>
      </c>
      <c r="C3914" s="2">
        <v>46058</v>
      </c>
      <c r="D3914">
        <v>2</v>
      </c>
      <c r="E3914" t="s">
        <v>33</v>
      </c>
      <c r="F3914" t="s">
        <v>26</v>
      </c>
      <c r="G3914">
        <v>9.3000000000000007</v>
      </c>
      <c r="H3914">
        <v>179.39</v>
      </c>
      <c r="I3914">
        <v>178.02</v>
      </c>
      <c r="J3914">
        <v>1</v>
      </c>
      <c r="K3914">
        <v>7.2</v>
      </c>
      <c r="L3914">
        <v>9.1</v>
      </c>
      <c r="M3914">
        <v>102</v>
      </c>
      <c r="N3914" t="s">
        <v>41</v>
      </c>
      <c r="O3914">
        <v>1.554</v>
      </c>
      <c r="P3914" t="s">
        <v>28</v>
      </c>
      <c r="Q3914" t="s">
        <v>29</v>
      </c>
      <c r="R3914">
        <v>4.8</v>
      </c>
      <c r="S3914">
        <v>3</v>
      </c>
      <c r="T3914">
        <v>-1.37</v>
      </c>
      <c r="U3914">
        <v>1.9</v>
      </c>
      <c r="V3914" t="s">
        <v>30</v>
      </c>
      <c r="W3914" t="s">
        <v>45</v>
      </c>
      <c r="X3914">
        <v>1</v>
      </c>
      <c r="Y3914" t="str">
        <f>IF(tblRides[[#This Row],[supply_demand_ratio]]&lt;0.8,"Below 0.8",IF(tblRides[[#This Row],[supply_demand_ratio]]&lt;1,"Between 0.8-1.0",IF(tblRides[[#This Row],[supply_demand_ratio]]&lt;=1.2,"Between 1.0-1.2","Above 1.2")))</f>
        <v>Above 1.2</v>
      </c>
    </row>
    <row r="3915" spans="1:25" x14ac:dyDescent="0.3">
      <c r="A3915" t="s">
        <v>3970</v>
      </c>
      <c r="B3915" s="1">
        <v>46058.089583333334</v>
      </c>
      <c r="C3915" s="2">
        <v>46058</v>
      </c>
      <c r="D3915">
        <v>2</v>
      </c>
      <c r="E3915" t="s">
        <v>43</v>
      </c>
      <c r="F3915" t="s">
        <v>26</v>
      </c>
      <c r="G3915">
        <v>24.9</v>
      </c>
      <c r="H3915">
        <v>407.19</v>
      </c>
      <c r="I3915">
        <v>406.41</v>
      </c>
      <c r="J3915">
        <v>1</v>
      </c>
      <c r="K3915">
        <v>4.5</v>
      </c>
      <c r="L3915">
        <v>7.6</v>
      </c>
      <c r="M3915">
        <v>70</v>
      </c>
      <c r="N3915" t="s">
        <v>41</v>
      </c>
      <c r="O3915">
        <v>1.3280000000000001</v>
      </c>
      <c r="P3915" t="s">
        <v>28</v>
      </c>
      <c r="Q3915" t="s">
        <v>29</v>
      </c>
      <c r="R3915">
        <v>4.43</v>
      </c>
      <c r="S3915">
        <v>7</v>
      </c>
      <c r="T3915">
        <v>-0.78</v>
      </c>
      <c r="U3915">
        <v>3.1</v>
      </c>
      <c r="V3915" t="s">
        <v>30</v>
      </c>
      <c r="W3915" t="s">
        <v>31</v>
      </c>
      <c r="X3915">
        <v>1</v>
      </c>
      <c r="Y3915" t="str">
        <f>IF(tblRides[[#This Row],[supply_demand_ratio]]&lt;0.8,"Below 0.8",IF(tblRides[[#This Row],[supply_demand_ratio]]&lt;1,"Between 0.8-1.0",IF(tblRides[[#This Row],[supply_demand_ratio]]&lt;=1.2,"Between 1.0-1.2","Above 1.2")))</f>
        <v>Above 1.2</v>
      </c>
    </row>
    <row r="3916" spans="1:25" x14ac:dyDescent="0.3">
      <c r="A3916" t="s">
        <v>3971</v>
      </c>
      <c r="B3916" s="1">
        <v>46058.105555555558</v>
      </c>
      <c r="C3916" s="2">
        <v>46058</v>
      </c>
      <c r="D3916">
        <v>2</v>
      </c>
      <c r="E3916" t="s">
        <v>43</v>
      </c>
      <c r="F3916" t="s">
        <v>26</v>
      </c>
      <c r="G3916">
        <v>3.3</v>
      </c>
      <c r="H3916">
        <v>88.1</v>
      </c>
      <c r="I3916">
        <v>83.86</v>
      </c>
      <c r="J3916">
        <v>1</v>
      </c>
      <c r="K3916">
        <v>2</v>
      </c>
      <c r="L3916">
        <v>1</v>
      </c>
      <c r="M3916">
        <v>70</v>
      </c>
      <c r="N3916" t="s">
        <v>27</v>
      </c>
      <c r="O3916">
        <v>1.1930000000000001</v>
      </c>
      <c r="P3916" t="s">
        <v>28</v>
      </c>
      <c r="Q3916" t="s">
        <v>29</v>
      </c>
      <c r="R3916">
        <v>4.7699999999999996</v>
      </c>
      <c r="S3916">
        <v>7</v>
      </c>
      <c r="T3916">
        <v>-4.24</v>
      </c>
      <c r="U3916">
        <v>-1</v>
      </c>
      <c r="V3916" t="s">
        <v>30</v>
      </c>
      <c r="W3916" t="s">
        <v>31</v>
      </c>
      <c r="X3916">
        <v>1</v>
      </c>
      <c r="Y3916" t="str">
        <f>IF(tblRides[[#This Row],[supply_demand_ratio]]&lt;0.8,"Below 0.8",IF(tblRides[[#This Row],[supply_demand_ratio]]&lt;1,"Between 0.8-1.0",IF(tblRides[[#This Row],[supply_demand_ratio]]&lt;=1.2,"Between 1.0-1.2","Above 1.2")))</f>
        <v>Between 1.0-1.2</v>
      </c>
    </row>
    <row r="3917" spans="1:25" x14ac:dyDescent="0.3">
      <c r="A3917" t="s">
        <v>3972</v>
      </c>
      <c r="B3917" s="1">
        <v>46058.12222222222</v>
      </c>
      <c r="C3917" s="2">
        <v>46058</v>
      </c>
      <c r="D3917">
        <v>2</v>
      </c>
      <c r="E3917" t="s">
        <v>25</v>
      </c>
      <c r="F3917" t="s">
        <v>34</v>
      </c>
      <c r="G3917">
        <v>1.9</v>
      </c>
      <c r="H3917">
        <v>68.03</v>
      </c>
      <c r="I3917">
        <v>68.72</v>
      </c>
      <c r="J3917">
        <v>1</v>
      </c>
      <c r="K3917">
        <v>6.3</v>
      </c>
      <c r="L3917">
        <v>10.7</v>
      </c>
      <c r="M3917">
        <v>128</v>
      </c>
      <c r="N3917" t="s">
        <v>41</v>
      </c>
      <c r="O3917">
        <v>1.323</v>
      </c>
      <c r="P3917" t="s">
        <v>28</v>
      </c>
      <c r="Q3917" t="s">
        <v>29</v>
      </c>
      <c r="R3917">
        <v>4.6399999999999997</v>
      </c>
      <c r="S3917">
        <v>0</v>
      </c>
      <c r="T3917">
        <v>0.69</v>
      </c>
      <c r="U3917">
        <v>4.4000000000000004</v>
      </c>
      <c r="V3917" t="s">
        <v>30</v>
      </c>
      <c r="W3917" t="s">
        <v>45</v>
      </c>
      <c r="X3917">
        <v>1</v>
      </c>
      <c r="Y3917" t="str">
        <f>IF(tblRides[[#This Row],[supply_demand_ratio]]&lt;0.8,"Below 0.8",IF(tblRides[[#This Row],[supply_demand_ratio]]&lt;1,"Between 0.8-1.0",IF(tblRides[[#This Row],[supply_demand_ratio]]&lt;=1.2,"Between 1.0-1.2","Above 1.2")))</f>
        <v>Above 1.2</v>
      </c>
    </row>
    <row r="3918" spans="1:25" x14ac:dyDescent="0.3">
      <c r="A3918" t="s">
        <v>3973</v>
      </c>
      <c r="B3918" s="1">
        <v>46058.122916666667</v>
      </c>
      <c r="C3918" s="2">
        <v>46058</v>
      </c>
      <c r="D3918">
        <v>2</v>
      </c>
      <c r="E3918" t="s">
        <v>33</v>
      </c>
      <c r="F3918" t="s">
        <v>26</v>
      </c>
      <c r="G3918">
        <v>2.5</v>
      </c>
      <c r="H3918">
        <v>79.91</v>
      </c>
      <c r="I3918">
        <v>82.52</v>
      </c>
      <c r="J3918">
        <v>1</v>
      </c>
      <c r="K3918">
        <v>2.2999999999999998</v>
      </c>
      <c r="L3918">
        <v>3.4</v>
      </c>
      <c r="M3918">
        <v>107</v>
      </c>
      <c r="N3918" t="s">
        <v>41</v>
      </c>
      <c r="O3918">
        <v>1.724</v>
      </c>
      <c r="P3918" t="s">
        <v>28</v>
      </c>
      <c r="Q3918" t="s">
        <v>29</v>
      </c>
      <c r="R3918">
        <v>4.6500000000000004</v>
      </c>
      <c r="S3918">
        <v>47</v>
      </c>
      <c r="T3918">
        <v>2.61</v>
      </c>
      <c r="U3918">
        <v>1.1000000000000001</v>
      </c>
      <c r="V3918" t="s">
        <v>30</v>
      </c>
      <c r="W3918" t="s">
        <v>31</v>
      </c>
      <c r="X3918">
        <v>1</v>
      </c>
      <c r="Y3918" t="str">
        <f>IF(tblRides[[#This Row],[supply_demand_ratio]]&lt;0.8,"Below 0.8",IF(tblRides[[#This Row],[supply_demand_ratio]]&lt;1,"Between 0.8-1.0",IF(tblRides[[#This Row],[supply_demand_ratio]]&lt;=1.2,"Between 1.0-1.2","Above 1.2")))</f>
        <v>Above 1.2</v>
      </c>
    </row>
    <row r="3919" spans="1:25" x14ac:dyDescent="0.3">
      <c r="A3919" t="s">
        <v>3974</v>
      </c>
      <c r="B3919" s="1">
        <v>46058.124305555553</v>
      </c>
      <c r="C3919" s="2">
        <v>46058</v>
      </c>
      <c r="D3919">
        <v>2</v>
      </c>
      <c r="E3919" t="s">
        <v>25</v>
      </c>
      <c r="F3919" t="s">
        <v>26</v>
      </c>
      <c r="G3919">
        <v>9.8000000000000007</v>
      </c>
      <c r="H3919">
        <v>197.64</v>
      </c>
      <c r="J3919">
        <v>1</v>
      </c>
      <c r="K3919">
        <v>6.9</v>
      </c>
      <c r="L3919">
        <v>8.1999999999999993</v>
      </c>
      <c r="M3919">
        <v>144</v>
      </c>
      <c r="N3919" t="s">
        <v>27</v>
      </c>
      <c r="O3919">
        <v>1.2350000000000001</v>
      </c>
      <c r="P3919" t="s">
        <v>58</v>
      </c>
      <c r="Q3919" t="s">
        <v>88</v>
      </c>
      <c r="R3919">
        <v>4.62</v>
      </c>
      <c r="S3919">
        <v>10</v>
      </c>
      <c r="U3919">
        <v>1.3</v>
      </c>
      <c r="V3919" t="s">
        <v>30</v>
      </c>
      <c r="W3919" t="s">
        <v>45</v>
      </c>
      <c r="X3919">
        <v>0</v>
      </c>
      <c r="Y3919" t="str">
        <f>IF(tblRides[[#This Row],[supply_demand_ratio]]&lt;0.8,"Below 0.8",IF(tblRides[[#This Row],[supply_demand_ratio]]&lt;1,"Between 0.8-1.0",IF(tblRides[[#This Row],[supply_demand_ratio]]&lt;=1.2,"Between 1.0-1.2","Above 1.2")))</f>
        <v>Above 1.2</v>
      </c>
    </row>
    <row r="3920" spans="1:25" x14ac:dyDescent="0.3">
      <c r="A3920" t="s">
        <v>3975</v>
      </c>
      <c r="B3920" s="1">
        <v>46058.13958333333</v>
      </c>
      <c r="C3920" s="2">
        <v>46058</v>
      </c>
      <c r="D3920">
        <v>3</v>
      </c>
      <c r="E3920" t="s">
        <v>36</v>
      </c>
      <c r="F3920" t="s">
        <v>34</v>
      </c>
      <c r="G3920">
        <v>6.6</v>
      </c>
      <c r="H3920">
        <v>138.84</v>
      </c>
      <c r="I3920">
        <v>132.49</v>
      </c>
      <c r="J3920">
        <v>1.1000000000000001</v>
      </c>
      <c r="K3920">
        <v>3.4</v>
      </c>
      <c r="L3920">
        <v>3.6</v>
      </c>
      <c r="M3920">
        <v>123</v>
      </c>
      <c r="N3920" t="s">
        <v>41</v>
      </c>
      <c r="O3920">
        <v>1.403</v>
      </c>
      <c r="P3920" t="s">
        <v>28</v>
      </c>
      <c r="Q3920" t="s">
        <v>29</v>
      </c>
      <c r="R3920">
        <v>4.66</v>
      </c>
      <c r="S3920">
        <v>0</v>
      </c>
      <c r="T3920">
        <v>-6.35</v>
      </c>
      <c r="U3920">
        <v>0.2</v>
      </c>
      <c r="V3920" t="s">
        <v>30</v>
      </c>
      <c r="W3920" t="s">
        <v>31</v>
      </c>
      <c r="X3920">
        <v>1</v>
      </c>
      <c r="Y3920" t="str">
        <f>IF(tblRides[[#This Row],[supply_demand_ratio]]&lt;0.8,"Below 0.8",IF(tblRides[[#This Row],[supply_demand_ratio]]&lt;1,"Between 0.8-1.0",IF(tblRides[[#This Row],[supply_demand_ratio]]&lt;=1.2,"Between 1.0-1.2","Above 1.2")))</f>
        <v>Above 1.2</v>
      </c>
    </row>
    <row r="3921" spans="1:25" x14ac:dyDescent="0.3">
      <c r="A3921" t="s">
        <v>3976</v>
      </c>
      <c r="B3921" s="1">
        <v>46058.143055555556</v>
      </c>
      <c r="C3921" s="2">
        <v>46058</v>
      </c>
      <c r="D3921">
        <v>3</v>
      </c>
      <c r="E3921" t="s">
        <v>36</v>
      </c>
      <c r="F3921" t="s">
        <v>26</v>
      </c>
      <c r="G3921">
        <v>11</v>
      </c>
      <c r="H3921">
        <v>193.39</v>
      </c>
      <c r="I3921">
        <v>198.59</v>
      </c>
      <c r="J3921">
        <v>1</v>
      </c>
      <c r="K3921">
        <v>6.5</v>
      </c>
      <c r="L3921">
        <v>3.8</v>
      </c>
      <c r="M3921">
        <v>131</v>
      </c>
      <c r="N3921" t="s">
        <v>41</v>
      </c>
      <c r="O3921">
        <v>1.4870000000000001</v>
      </c>
      <c r="P3921" t="s">
        <v>28</v>
      </c>
      <c r="Q3921" t="s">
        <v>29</v>
      </c>
      <c r="R3921">
        <v>4.79</v>
      </c>
      <c r="S3921">
        <v>2</v>
      </c>
      <c r="T3921">
        <v>5.2</v>
      </c>
      <c r="U3921">
        <v>-2.7</v>
      </c>
      <c r="V3921" t="s">
        <v>30</v>
      </c>
      <c r="W3921" t="s">
        <v>45</v>
      </c>
      <c r="X3921">
        <v>1</v>
      </c>
      <c r="Y3921" t="str">
        <f>IF(tblRides[[#This Row],[supply_demand_ratio]]&lt;0.8,"Below 0.8",IF(tblRides[[#This Row],[supply_demand_ratio]]&lt;1,"Between 0.8-1.0",IF(tblRides[[#This Row],[supply_demand_ratio]]&lt;=1.2,"Between 1.0-1.2","Above 1.2")))</f>
        <v>Above 1.2</v>
      </c>
    </row>
    <row r="3922" spans="1:25" x14ac:dyDescent="0.3">
      <c r="A3922" t="s">
        <v>3977</v>
      </c>
      <c r="B3922" s="1">
        <v>46058.15625</v>
      </c>
      <c r="C3922" s="2">
        <v>46058</v>
      </c>
      <c r="D3922">
        <v>3</v>
      </c>
      <c r="E3922" t="s">
        <v>43</v>
      </c>
      <c r="F3922" t="s">
        <v>26</v>
      </c>
      <c r="G3922">
        <v>1.1000000000000001</v>
      </c>
      <c r="H3922">
        <v>54.38</v>
      </c>
      <c r="I3922">
        <v>53.09</v>
      </c>
      <c r="J3922">
        <v>1</v>
      </c>
      <c r="K3922">
        <v>5.8</v>
      </c>
      <c r="L3922">
        <v>2</v>
      </c>
      <c r="M3922">
        <v>68</v>
      </c>
      <c r="N3922" t="s">
        <v>41</v>
      </c>
      <c r="O3922">
        <v>1.5920000000000001</v>
      </c>
      <c r="P3922" t="s">
        <v>28</v>
      </c>
      <c r="Q3922" t="s">
        <v>29</v>
      </c>
      <c r="R3922">
        <v>4.87</v>
      </c>
      <c r="S3922">
        <v>11</v>
      </c>
      <c r="T3922">
        <v>-1.29</v>
      </c>
      <c r="U3922">
        <v>-3.8</v>
      </c>
      <c r="V3922" t="s">
        <v>30</v>
      </c>
      <c r="W3922" t="s">
        <v>45</v>
      </c>
      <c r="X3922">
        <v>1</v>
      </c>
      <c r="Y3922" t="str">
        <f>IF(tblRides[[#This Row],[supply_demand_ratio]]&lt;0.8,"Below 0.8",IF(tblRides[[#This Row],[supply_demand_ratio]]&lt;1,"Between 0.8-1.0",IF(tblRides[[#This Row],[supply_demand_ratio]]&lt;=1.2,"Between 1.0-1.2","Above 1.2")))</f>
        <v>Above 1.2</v>
      </c>
    </row>
    <row r="3923" spans="1:25" x14ac:dyDescent="0.3">
      <c r="A3923" t="s">
        <v>3978</v>
      </c>
      <c r="B3923" s="1">
        <v>46058.181250000001</v>
      </c>
      <c r="C3923" s="2">
        <v>46058</v>
      </c>
      <c r="D3923">
        <v>4</v>
      </c>
      <c r="E3923" t="s">
        <v>36</v>
      </c>
      <c r="F3923" t="s">
        <v>34</v>
      </c>
      <c r="G3923">
        <v>4.9000000000000004</v>
      </c>
      <c r="H3923">
        <v>134.84</v>
      </c>
      <c r="I3923">
        <v>130.51</v>
      </c>
      <c r="J3923">
        <v>1.1000000000000001</v>
      </c>
      <c r="K3923">
        <v>2.8</v>
      </c>
      <c r="L3923">
        <v>1.4</v>
      </c>
      <c r="M3923">
        <v>114</v>
      </c>
      <c r="N3923" t="s">
        <v>27</v>
      </c>
      <c r="O3923">
        <v>0.872</v>
      </c>
      <c r="P3923" t="s">
        <v>28</v>
      </c>
      <c r="Q3923" t="s">
        <v>29</v>
      </c>
      <c r="R3923">
        <v>4.8899999999999997</v>
      </c>
      <c r="S3923">
        <v>0</v>
      </c>
      <c r="T3923">
        <v>-4.33</v>
      </c>
      <c r="U3923">
        <v>-1.4</v>
      </c>
      <c r="V3923" t="s">
        <v>30</v>
      </c>
      <c r="W3923" t="s">
        <v>31</v>
      </c>
      <c r="X3923">
        <v>1</v>
      </c>
      <c r="Y3923" t="str">
        <f>IF(tblRides[[#This Row],[supply_demand_ratio]]&lt;0.8,"Below 0.8",IF(tblRides[[#This Row],[supply_demand_ratio]]&lt;1,"Between 0.8-1.0",IF(tblRides[[#This Row],[supply_demand_ratio]]&lt;=1.2,"Between 1.0-1.2","Above 1.2")))</f>
        <v>Between 0.8-1.0</v>
      </c>
    </row>
    <row r="3924" spans="1:25" x14ac:dyDescent="0.3">
      <c r="A3924" t="s">
        <v>3979</v>
      </c>
      <c r="B3924" s="1">
        <v>46058.183333333334</v>
      </c>
      <c r="C3924" s="2">
        <v>46058</v>
      </c>
      <c r="D3924">
        <v>4</v>
      </c>
      <c r="E3924" t="s">
        <v>25</v>
      </c>
      <c r="F3924" t="s">
        <v>26</v>
      </c>
      <c r="G3924">
        <v>9.1</v>
      </c>
      <c r="H3924">
        <v>163.15</v>
      </c>
      <c r="I3924">
        <v>175.47</v>
      </c>
      <c r="J3924">
        <v>1</v>
      </c>
      <c r="K3924">
        <v>2</v>
      </c>
      <c r="L3924">
        <v>13.5</v>
      </c>
      <c r="M3924">
        <v>123</v>
      </c>
      <c r="N3924" t="s">
        <v>27</v>
      </c>
      <c r="O3924">
        <v>0.95199999999999996</v>
      </c>
      <c r="P3924" t="s">
        <v>28</v>
      </c>
      <c r="Q3924" t="s">
        <v>29</v>
      </c>
      <c r="R3924">
        <v>5</v>
      </c>
      <c r="S3924">
        <v>64</v>
      </c>
      <c r="T3924">
        <v>12.32</v>
      </c>
      <c r="U3924">
        <v>11.5</v>
      </c>
      <c r="V3924" t="s">
        <v>30</v>
      </c>
      <c r="W3924" t="s">
        <v>31</v>
      </c>
      <c r="X3924">
        <v>1</v>
      </c>
      <c r="Y3924" t="str">
        <f>IF(tblRides[[#This Row],[supply_demand_ratio]]&lt;0.8,"Below 0.8",IF(tblRides[[#This Row],[supply_demand_ratio]]&lt;1,"Between 0.8-1.0",IF(tblRides[[#This Row],[supply_demand_ratio]]&lt;=1.2,"Between 1.0-1.2","Above 1.2")))</f>
        <v>Between 0.8-1.0</v>
      </c>
    </row>
    <row r="3925" spans="1:25" x14ac:dyDescent="0.3">
      <c r="A3925" t="s">
        <v>3980</v>
      </c>
      <c r="B3925" s="1">
        <v>46058.18472222222</v>
      </c>
      <c r="C3925" s="2">
        <v>46058</v>
      </c>
      <c r="D3925">
        <v>4</v>
      </c>
      <c r="E3925" t="s">
        <v>43</v>
      </c>
      <c r="F3925" t="s">
        <v>34</v>
      </c>
      <c r="G3925">
        <v>1.1000000000000001</v>
      </c>
      <c r="H3925">
        <v>52.15</v>
      </c>
      <c r="I3925">
        <v>48.87</v>
      </c>
      <c r="J3925">
        <v>1</v>
      </c>
      <c r="K3925">
        <v>4.5999999999999996</v>
      </c>
      <c r="L3925">
        <v>10</v>
      </c>
      <c r="M3925">
        <v>66</v>
      </c>
      <c r="N3925" t="s">
        <v>41</v>
      </c>
      <c r="O3925">
        <v>1.2330000000000001</v>
      </c>
      <c r="P3925" t="s">
        <v>28</v>
      </c>
      <c r="Q3925" t="s">
        <v>29</v>
      </c>
      <c r="R3925">
        <v>4.7300000000000004</v>
      </c>
      <c r="S3925">
        <v>0</v>
      </c>
      <c r="T3925">
        <v>-3.28</v>
      </c>
      <c r="U3925">
        <v>5.4</v>
      </c>
      <c r="V3925" t="s">
        <v>30</v>
      </c>
      <c r="W3925" t="s">
        <v>31</v>
      </c>
      <c r="X3925">
        <v>1</v>
      </c>
      <c r="Y3925" t="str">
        <f>IF(tblRides[[#This Row],[supply_demand_ratio]]&lt;0.8,"Below 0.8",IF(tblRides[[#This Row],[supply_demand_ratio]]&lt;1,"Between 0.8-1.0",IF(tblRides[[#This Row],[supply_demand_ratio]]&lt;=1.2,"Between 1.0-1.2","Above 1.2")))</f>
        <v>Above 1.2</v>
      </c>
    </row>
    <row r="3926" spans="1:25" x14ac:dyDescent="0.3">
      <c r="A3926" t="s">
        <v>3981</v>
      </c>
      <c r="B3926" s="1">
        <v>46058.186111111114</v>
      </c>
      <c r="C3926" s="2">
        <v>46058</v>
      </c>
      <c r="D3926">
        <v>4</v>
      </c>
      <c r="E3926" t="s">
        <v>43</v>
      </c>
      <c r="F3926" t="s">
        <v>34</v>
      </c>
      <c r="G3926">
        <v>7.1</v>
      </c>
      <c r="H3926">
        <v>131.47999999999999</v>
      </c>
      <c r="I3926">
        <v>125.98</v>
      </c>
      <c r="J3926">
        <v>1</v>
      </c>
      <c r="K3926">
        <v>3.2</v>
      </c>
      <c r="L3926">
        <v>4.5</v>
      </c>
      <c r="M3926">
        <v>70</v>
      </c>
      <c r="N3926" t="s">
        <v>41</v>
      </c>
      <c r="O3926">
        <v>2.2000000000000002</v>
      </c>
      <c r="P3926" t="s">
        <v>28</v>
      </c>
      <c r="Q3926" t="s">
        <v>29</v>
      </c>
      <c r="R3926">
        <v>4.96</v>
      </c>
      <c r="S3926">
        <v>0</v>
      </c>
      <c r="T3926">
        <v>-5.5</v>
      </c>
      <c r="U3926">
        <v>1.3</v>
      </c>
      <c r="V3926" t="s">
        <v>30</v>
      </c>
      <c r="W3926" t="s">
        <v>31</v>
      </c>
      <c r="X3926">
        <v>1</v>
      </c>
      <c r="Y3926" t="str">
        <f>IF(tblRides[[#This Row],[supply_demand_ratio]]&lt;0.8,"Below 0.8",IF(tblRides[[#This Row],[supply_demand_ratio]]&lt;1,"Between 0.8-1.0",IF(tblRides[[#This Row],[supply_demand_ratio]]&lt;=1.2,"Between 1.0-1.2","Above 1.2")))</f>
        <v>Above 1.2</v>
      </c>
    </row>
    <row r="3927" spans="1:25" x14ac:dyDescent="0.3">
      <c r="A3927" t="s">
        <v>3982</v>
      </c>
      <c r="B3927" s="1">
        <v>46058.195138888892</v>
      </c>
      <c r="C3927" s="2">
        <v>46058</v>
      </c>
      <c r="D3927">
        <v>4</v>
      </c>
      <c r="E3927" t="s">
        <v>43</v>
      </c>
      <c r="F3927" t="s">
        <v>34</v>
      </c>
      <c r="G3927">
        <v>5.0999999999999996</v>
      </c>
      <c r="H3927">
        <v>107.73</v>
      </c>
      <c r="J3927">
        <v>1</v>
      </c>
      <c r="K3927">
        <v>5.6</v>
      </c>
      <c r="L3927">
        <v>7.6</v>
      </c>
      <c r="M3927">
        <v>77</v>
      </c>
      <c r="N3927" t="s">
        <v>41</v>
      </c>
      <c r="O3927">
        <v>1.651</v>
      </c>
      <c r="P3927" t="s">
        <v>58</v>
      </c>
      <c r="Q3927" t="s">
        <v>59</v>
      </c>
      <c r="R3927">
        <v>4.5999999999999996</v>
      </c>
      <c r="S3927">
        <v>0</v>
      </c>
      <c r="U3927">
        <v>2</v>
      </c>
      <c r="V3927" t="s">
        <v>30</v>
      </c>
      <c r="W3927" t="s">
        <v>45</v>
      </c>
      <c r="X3927">
        <v>0</v>
      </c>
      <c r="Y3927" t="str">
        <f>IF(tblRides[[#This Row],[supply_demand_ratio]]&lt;0.8,"Below 0.8",IF(tblRides[[#This Row],[supply_demand_ratio]]&lt;1,"Between 0.8-1.0",IF(tblRides[[#This Row],[supply_demand_ratio]]&lt;=1.2,"Between 1.0-1.2","Above 1.2")))</f>
        <v>Above 1.2</v>
      </c>
    </row>
    <row r="3928" spans="1:25" x14ac:dyDescent="0.3">
      <c r="A3928" t="s">
        <v>3983</v>
      </c>
      <c r="B3928" s="1">
        <v>46058.234027777777</v>
      </c>
      <c r="C3928" s="2">
        <v>46058</v>
      </c>
      <c r="D3928">
        <v>5</v>
      </c>
      <c r="E3928" t="s">
        <v>36</v>
      </c>
      <c r="F3928" t="s">
        <v>26</v>
      </c>
      <c r="G3928">
        <v>16</v>
      </c>
      <c r="H3928">
        <v>316.61</v>
      </c>
      <c r="I3928">
        <v>314.91000000000003</v>
      </c>
      <c r="J3928">
        <v>1.1000000000000001</v>
      </c>
      <c r="K3928">
        <v>3.8</v>
      </c>
      <c r="L3928">
        <v>9.1999999999999993</v>
      </c>
      <c r="M3928">
        <v>131</v>
      </c>
      <c r="N3928" t="s">
        <v>41</v>
      </c>
      <c r="O3928">
        <v>1.6759999999999999</v>
      </c>
      <c r="P3928" t="s">
        <v>28</v>
      </c>
      <c r="Q3928" t="s">
        <v>29</v>
      </c>
      <c r="R3928">
        <v>4.54</v>
      </c>
      <c r="S3928">
        <v>23</v>
      </c>
      <c r="T3928">
        <v>-1.7</v>
      </c>
      <c r="U3928">
        <v>5.4</v>
      </c>
      <c r="V3928" t="s">
        <v>30</v>
      </c>
      <c r="W3928" t="s">
        <v>31</v>
      </c>
      <c r="X3928">
        <v>1</v>
      </c>
      <c r="Y3928" t="str">
        <f>IF(tblRides[[#This Row],[supply_demand_ratio]]&lt;0.8,"Below 0.8",IF(tblRides[[#This Row],[supply_demand_ratio]]&lt;1,"Between 0.8-1.0",IF(tblRides[[#This Row],[supply_demand_ratio]]&lt;=1.2,"Between 1.0-1.2","Above 1.2")))</f>
        <v>Above 1.2</v>
      </c>
    </row>
    <row r="3929" spans="1:25" x14ac:dyDescent="0.3">
      <c r="A3929" t="s">
        <v>3984</v>
      </c>
      <c r="B3929" s="1">
        <v>46058.234722222223</v>
      </c>
      <c r="C3929" s="2">
        <v>46058</v>
      </c>
      <c r="D3929">
        <v>5</v>
      </c>
      <c r="E3929" t="s">
        <v>62</v>
      </c>
      <c r="F3929" t="s">
        <v>26</v>
      </c>
      <c r="G3929">
        <v>1.7</v>
      </c>
      <c r="H3929">
        <v>57.51</v>
      </c>
      <c r="I3929">
        <v>57.95</v>
      </c>
      <c r="J3929">
        <v>1</v>
      </c>
      <c r="K3929">
        <v>2.4</v>
      </c>
      <c r="L3929">
        <v>3.9</v>
      </c>
      <c r="M3929">
        <v>60</v>
      </c>
      <c r="N3929" t="s">
        <v>41</v>
      </c>
      <c r="O3929">
        <v>1.3520000000000001</v>
      </c>
      <c r="P3929" t="s">
        <v>28</v>
      </c>
      <c r="Q3929" t="s">
        <v>29</v>
      </c>
      <c r="R3929">
        <v>4.62</v>
      </c>
      <c r="S3929">
        <v>1</v>
      </c>
      <c r="T3929">
        <v>0.44</v>
      </c>
      <c r="U3929">
        <v>1.5</v>
      </c>
      <c r="V3929" t="s">
        <v>30</v>
      </c>
      <c r="W3929" t="s">
        <v>31</v>
      </c>
      <c r="X3929">
        <v>1</v>
      </c>
      <c r="Y3929" t="str">
        <f>IF(tblRides[[#This Row],[supply_demand_ratio]]&lt;0.8,"Below 0.8",IF(tblRides[[#This Row],[supply_demand_ratio]]&lt;1,"Between 0.8-1.0",IF(tblRides[[#This Row],[supply_demand_ratio]]&lt;=1.2,"Between 1.0-1.2","Above 1.2")))</f>
        <v>Above 1.2</v>
      </c>
    </row>
    <row r="3930" spans="1:25" x14ac:dyDescent="0.3">
      <c r="A3930" t="s">
        <v>3985</v>
      </c>
      <c r="B3930" s="1">
        <v>46058.23541666667</v>
      </c>
      <c r="C3930" s="2">
        <v>46058</v>
      </c>
      <c r="D3930">
        <v>5</v>
      </c>
      <c r="E3930" t="s">
        <v>43</v>
      </c>
      <c r="F3930" t="s">
        <v>26</v>
      </c>
      <c r="G3930">
        <v>11.6</v>
      </c>
      <c r="H3930">
        <v>184.95</v>
      </c>
      <c r="I3930">
        <v>186.24</v>
      </c>
      <c r="J3930">
        <v>1</v>
      </c>
      <c r="K3930">
        <v>5</v>
      </c>
      <c r="L3930">
        <v>1</v>
      </c>
      <c r="M3930">
        <v>69</v>
      </c>
      <c r="N3930" t="s">
        <v>41</v>
      </c>
      <c r="O3930">
        <v>1.39</v>
      </c>
      <c r="P3930" t="s">
        <v>28</v>
      </c>
      <c r="Q3930" t="s">
        <v>29</v>
      </c>
      <c r="R3930">
        <v>4.55</v>
      </c>
      <c r="S3930">
        <v>2</v>
      </c>
      <c r="T3930">
        <v>1.29</v>
      </c>
      <c r="U3930">
        <v>-4</v>
      </c>
      <c r="V3930" t="s">
        <v>30</v>
      </c>
      <c r="W3930" t="s">
        <v>31</v>
      </c>
      <c r="X3930">
        <v>1</v>
      </c>
      <c r="Y3930" t="str">
        <f>IF(tblRides[[#This Row],[supply_demand_ratio]]&lt;0.8,"Below 0.8",IF(tblRides[[#This Row],[supply_demand_ratio]]&lt;1,"Between 0.8-1.0",IF(tblRides[[#This Row],[supply_demand_ratio]]&lt;=1.2,"Between 1.0-1.2","Above 1.2")))</f>
        <v>Above 1.2</v>
      </c>
    </row>
    <row r="3931" spans="1:25" x14ac:dyDescent="0.3">
      <c r="A3931" t="s">
        <v>3986</v>
      </c>
      <c r="B3931" s="1">
        <v>46058.254861111112</v>
      </c>
      <c r="C3931" s="2">
        <v>46058</v>
      </c>
      <c r="D3931">
        <v>6</v>
      </c>
      <c r="E3931" t="s">
        <v>43</v>
      </c>
      <c r="F3931" t="s">
        <v>26</v>
      </c>
      <c r="G3931">
        <v>4.0999999999999996</v>
      </c>
      <c r="H3931">
        <v>118.23</v>
      </c>
      <c r="I3931">
        <v>117.62</v>
      </c>
      <c r="J3931">
        <v>1.1000000000000001</v>
      </c>
      <c r="K3931">
        <v>2</v>
      </c>
      <c r="L3931">
        <v>6.7</v>
      </c>
      <c r="M3931">
        <v>70</v>
      </c>
      <c r="N3931" t="s">
        <v>41</v>
      </c>
      <c r="O3931">
        <v>1.56</v>
      </c>
      <c r="P3931" t="s">
        <v>28</v>
      </c>
      <c r="Q3931" t="s">
        <v>29</v>
      </c>
      <c r="R3931">
        <v>4.9400000000000004</v>
      </c>
      <c r="S3931">
        <v>21</v>
      </c>
      <c r="T3931">
        <v>-0.61</v>
      </c>
      <c r="U3931">
        <v>4.7</v>
      </c>
      <c r="V3931" t="s">
        <v>30</v>
      </c>
      <c r="W3931" t="s">
        <v>31</v>
      </c>
      <c r="X3931">
        <v>1</v>
      </c>
      <c r="Y3931" t="str">
        <f>IF(tblRides[[#This Row],[supply_demand_ratio]]&lt;0.8,"Below 0.8",IF(tblRides[[#This Row],[supply_demand_ratio]]&lt;1,"Between 0.8-1.0",IF(tblRides[[#This Row],[supply_demand_ratio]]&lt;=1.2,"Between 1.0-1.2","Above 1.2")))</f>
        <v>Above 1.2</v>
      </c>
    </row>
    <row r="3932" spans="1:25" x14ac:dyDescent="0.3">
      <c r="A3932" t="s">
        <v>3987</v>
      </c>
      <c r="B3932" s="1">
        <v>46058.265277777777</v>
      </c>
      <c r="C3932" s="2">
        <v>46058</v>
      </c>
      <c r="D3932">
        <v>6</v>
      </c>
      <c r="E3932" t="s">
        <v>33</v>
      </c>
      <c r="F3932" t="s">
        <v>26</v>
      </c>
      <c r="G3932">
        <v>1.1000000000000001</v>
      </c>
      <c r="H3932">
        <v>54.41</v>
      </c>
      <c r="I3932">
        <v>56.45</v>
      </c>
      <c r="J3932">
        <v>1</v>
      </c>
      <c r="K3932">
        <v>2</v>
      </c>
      <c r="L3932">
        <v>3</v>
      </c>
      <c r="M3932">
        <v>101</v>
      </c>
      <c r="N3932" t="s">
        <v>41</v>
      </c>
      <c r="O3932">
        <v>1.5609999999999999</v>
      </c>
      <c r="P3932" t="s">
        <v>28</v>
      </c>
      <c r="Q3932" t="s">
        <v>29</v>
      </c>
      <c r="R3932">
        <v>5</v>
      </c>
      <c r="S3932">
        <v>33</v>
      </c>
      <c r="T3932">
        <v>2.04</v>
      </c>
      <c r="U3932">
        <v>1</v>
      </c>
      <c r="V3932" t="s">
        <v>30</v>
      </c>
      <c r="W3932" t="s">
        <v>31</v>
      </c>
      <c r="X3932">
        <v>1</v>
      </c>
      <c r="Y3932" t="str">
        <f>IF(tblRides[[#This Row],[supply_demand_ratio]]&lt;0.8,"Below 0.8",IF(tblRides[[#This Row],[supply_demand_ratio]]&lt;1,"Between 0.8-1.0",IF(tblRides[[#This Row],[supply_demand_ratio]]&lt;=1.2,"Between 1.0-1.2","Above 1.2")))</f>
        <v>Above 1.2</v>
      </c>
    </row>
    <row r="3933" spans="1:25" x14ac:dyDescent="0.3">
      <c r="A3933" t="s">
        <v>3988</v>
      </c>
      <c r="B3933" s="1">
        <v>46058.273611111108</v>
      </c>
      <c r="C3933" s="2">
        <v>46058</v>
      </c>
      <c r="D3933">
        <v>6</v>
      </c>
      <c r="E3933" t="s">
        <v>25</v>
      </c>
      <c r="F3933" t="s">
        <v>26</v>
      </c>
      <c r="G3933">
        <v>3.5</v>
      </c>
      <c r="H3933">
        <v>91.49</v>
      </c>
      <c r="I3933">
        <v>94.17</v>
      </c>
      <c r="J3933">
        <v>1</v>
      </c>
      <c r="K3933">
        <v>2.2000000000000002</v>
      </c>
      <c r="L3933">
        <v>3.7</v>
      </c>
      <c r="M3933">
        <v>136</v>
      </c>
      <c r="N3933" t="s">
        <v>27</v>
      </c>
      <c r="O3933">
        <v>1.27</v>
      </c>
      <c r="P3933" t="s">
        <v>28</v>
      </c>
      <c r="Q3933" t="s">
        <v>29</v>
      </c>
      <c r="R3933">
        <v>4.8499999999999996</v>
      </c>
      <c r="S3933">
        <v>2</v>
      </c>
      <c r="T3933">
        <v>2.68</v>
      </c>
      <c r="U3933">
        <v>1.5</v>
      </c>
      <c r="V3933" t="s">
        <v>30</v>
      </c>
      <c r="W3933" t="s">
        <v>31</v>
      </c>
      <c r="X3933">
        <v>1</v>
      </c>
      <c r="Y3933" t="str">
        <f>IF(tblRides[[#This Row],[supply_demand_ratio]]&lt;0.8,"Below 0.8",IF(tblRides[[#This Row],[supply_demand_ratio]]&lt;1,"Between 0.8-1.0",IF(tblRides[[#This Row],[supply_demand_ratio]]&lt;=1.2,"Between 1.0-1.2","Above 1.2")))</f>
        <v>Above 1.2</v>
      </c>
    </row>
    <row r="3934" spans="1:25" x14ac:dyDescent="0.3">
      <c r="A3934" t="s">
        <v>3989</v>
      </c>
      <c r="B3934" s="1">
        <v>46058.274305555555</v>
      </c>
      <c r="C3934" s="2">
        <v>46058</v>
      </c>
      <c r="D3934">
        <v>6</v>
      </c>
      <c r="E3934" t="s">
        <v>25</v>
      </c>
      <c r="F3934" t="s">
        <v>26</v>
      </c>
      <c r="G3934">
        <v>10.6</v>
      </c>
      <c r="H3934">
        <v>193.61</v>
      </c>
      <c r="I3934">
        <v>192.22</v>
      </c>
      <c r="J3934">
        <v>1</v>
      </c>
      <c r="K3934">
        <v>2</v>
      </c>
      <c r="L3934">
        <v>2.7</v>
      </c>
      <c r="M3934">
        <v>125</v>
      </c>
      <c r="N3934" t="s">
        <v>27</v>
      </c>
      <c r="O3934">
        <v>1.153</v>
      </c>
      <c r="P3934" t="s">
        <v>28</v>
      </c>
      <c r="Q3934" t="s">
        <v>29</v>
      </c>
      <c r="R3934">
        <v>4.71</v>
      </c>
      <c r="S3934">
        <v>1</v>
      </c>
      <c r="T3934">
        <v>-1.39</v>
      </c>
      <c r="U3934">
        <v>0.7</v>
      </c>
      <c r="V3934" t="s">
        <v>30</v>
      </c>
      <c r="W3934" t="s">
        <v>31</v>
      </c>
      <c r="X3934">
        <v>1</v>
      </c>
      <c r="Y3934" t="str">
        <f>IF(tblRides[[#This Row],[supply_demand_ratio]]&lt;0.8,"Below 0.8",IF(tblRides[[#This Row],[supply_demand_ratio]]&lt;1,"Between 0.8-1.0",IF(tblRides[[#This Row],[supply_demand_ratio]]&lt;=1.2,"Between 1.0-1.2","Above 1.2")))</f>
        <v>Between 1.0-1.2</v>
      </c>
    </row>
    <row r="3935" spans="1:25" x14ac:dyDescent="0.3">
      <c r="A3935" t="s">
        <v>3990</v>
      </c>
      <c r="B3935" s="1">
        <v>46058.283333333333</v>
      </c>
      <c r="C3935" s="2">
        <v>46058</v>
      </c>
      <c r="D3935">
        <v>6</v>
      </c>
      <c r="E3935" t="s">
        <v>62</v>
      </c>
      <c r="F3935" t="s">
        <v>26</v>
      </c>
      <c r="G3935">
        <v>10</v>
      </c>
      <c r="H3935">
        <v>220.81</v>
      </c>
      <c r="I3935">
        <v>218.99</v>
      </c>
      <c r="J3935">
        <v>1.1000000000000001</v>
      </c>
      <c r="K3935">
        <v>5.2</v>
      </c>
      <c r="L3935">
        <v>5.4</v>
      </c>
      <c r="M3935">
        <v>61</v>
      </c>
      <c r="N3935" t="s">
        <v>41</v>
      </c>
      <c r="O3935">
        <v>1.571</v>
      </c>
      <c r="P3935" t="s">
        <v>28</v>
      </c>
      <c r="Q3935" t="s">
        <v>29</v>
      </c>
      <c r="R3935">
        <v>4.7300000000000004</v>
      </c>
      <c r="S3935">
        <v>9</v>
      </c>
      <c r="T3935">
        <v>-1.82</v>
      </c>
      <c r="U3935">
        <v>0.2</v>
      </c>
      <c r="V3935" t="s">
        <v>30</v>
      </c>
      <c r="W3935" t="s">
        <v>45</v>
      </c>
      <c r="X3935">
        <v>1</v>
      </c>
      <c r="Y3935" t="str">
        <f>IF(tblRides[[#This Row],[supply_demand_ratio]]&lt;0.8,"Below 0.8",IF(tblRides[[#This Row],[supply_demand_ratio]]&lt;1,"Between 0.8-1.0",IF(tblRides[[#This Row],[supply_demand_ratio]]&lt;=1.2,"Between 1.0-1.2","Above 1.2")))</f>
        <v>Above 1.2</v>
      </c>
    </row>
    <row r="3936" spans="1:25" x14ac:dyDescent="0.3">
      <c r="A3936" t="s">
        <v>3991</v>
      </c>
      <c r="B3936" s="1">
        <v>46058.284722222219</v>
      </c>
      <c r="C3936" s="2">
        <v>46058</v>
      </c>
      <c r="D3936">
        <v>6</v>
      </c>
      <c r="E3936" t="s">
        <v>36</v>
      </c>
      <c r="F3936" t="s">
        <v>26</v>
      </c>
      <c r="G3936">
        <v>8.4</v>
      </c>
      <c r="H3936">
        <v>182.31</v>
      </c>
      <c r="J3936">
        <v>1</v>
      </c>
      <c r="K3936">
        <v>2.6</v>
      </c>
      <c r="L3936">
        <v>5.8</v>
      </c>
      <c r="M3936">
        <v>131</v>
      </c>
      <c r="N3936" t="s">
        <v>27</v>
      </c>
      <c r="O3936">
        <v>1.2789999999999999</v>
      </c>
      <c r="P3936" t="s">
        <v>58</v>
      </c>
      <c r="Q3936" t="s">
        <v>59</v>
      </c>
      <c r="R3936">
        <v>4.79</v>
      </c>
      <c r="S3936">
        <v>12</v>
      </c>
      <c r="U3936">
        <v>3.2</v>
      </c>
      <c r="V3936" t="s">
        <v>30</v>
      </c>
      <c r="W3936" t="s">
        <v>31</v>
      </c>
      <c r="X3936">
        <v>0</v>
      </c>
      <c r="Y3936" t="str">
        <f>IF(tblRides[[#This Row],[supply_demand_ratio]]&lt;0.8,"Below 0.8",IF(tblRides[[#This Row],[supply_demand_ratio]]&lt;1,"Between 0.8-1.0",IF(tblRides[[#This Row],[supply_demand_ratio]]&lt;=1.2,"Between 1.0-1.2","Above 1.2")))</f>
        <v>Above 1.2</v>
      </c>
    </row>
    <row r="3937" spans="1:25" x14ac:dyDescent="0.3">
      <c r="A3937" t="s">
        <v>3992</v>
      </c>
      <c r="B3937" s="1">
        <v>46058.295138888891</v>
      </c>
      <c r="C3937" s="2">
        <v>46058</v>
      </c>
      <c r="D3937">
        <v>7</v>
      </c>
      <c r="E3937" t="s">
        <v>62</v>
      </c>
      <c r="F3937" t="s">
        <v>26</v>
      </c>
      <c r="G3937">
        <v>2.5</v>
      </c>
      <c r="H3937">
        <v>76.89</v>
      </c>
      <c r="I3937">
        <v>76.42</v>
      </c>
      <c r="J3937">
        <v>1</v>
      </c>
      <c r="K3937">
        <v>5.3</v>
      </c>
      <c r="L3937">
        <v>6.6</v>
      </c>
      <c r="M3937">
        <v>58</v>
      </c>
      <c r="N3937" t="s">
        <v>41</v>
      </c>
      <c r="O3937">
        <v>1.2310000000000001</v>
      </c>
      <c r="P3937" t="s">
        <v>28</v>
      </c>
      <c r="Q3937" t="s">
        <v>29</v>
      </c>
      <c r="R3937">
        <v>5</v>
      </c>
      <c r="S3937">
        <v>9</v>
      </c>
      <c r="T3937">
        <v>-0.47</v>
      </c>
      <c r="U3937">
        <v>1.3</v>
      </c>
      <c r="V3937" t="s">
        <v>30</v>
      </c>
      <c r="W3937" t="s">
        <v>45</v>
      </c>
      <c r="X3937">
        <v>1</v>
      </c>
      <c r="Y3937" t="str">
        <f>IF(tblRides[[#This Row],[supply_demand_ratio]]&lt;0.8,"Below 0.8",IF(tblRides[[#This Row],[supply_demand_ratio]]&lt;1,"Between 0.8-1.0",IF(tblRides[[#This Row],[supply_demand_ratio]]&lt;=1.2,"Between 1.0-1.2","Above 1.2")))</f>
        <v>Above 1.2</v>
      </c>
    </row>
    <row r="3938" spans="1:25" x14ac:dyDescent="0.3">
      <c r="A3938" t="s">
        <v>3993</v>
      </c>
      <c r="B3938" s="1">
        <v>46058.304861111108</v>
      </c>
      <c r="C3938" s="2">
        <v>46058</v>
      </c>
      <c r="D3938">
        <v>7</v>
      </c>
      <c r="E3938" t="s">
        <v>25</v>
      </c>
      <c r="F3938" t="s">
        <v>34</v>
      </c>
      <c r="G3938">
        <v>16.3</v>
      </c>
      <c r="H3938">
        <v>315.27</v>
      </c>
      <c r="I3938">
        <v>329.74</v>
      </c>
      <c r="J3938">
        <v>1.1000000000000001</v>
      </c>
      <c r="K3938">
        <v>8.1999999999999993</v>
      </c>
      <c r="L3938">
        <v>9.9</v>
      </c>
      <c r="M3938">
        <v>117</v>
      </c>
      <c r="N3938" t="s">
        <v>72</v>
      </c>
      <c r="O3938">
        <v>0.77</v>
      </c>
      <c r="P3938" t="s">
        <v>28</v>
      </c>
      <c r="Q3938" t="s">
        <v>29</v>
      </c>
      <c r="R3938">
        <v>4.92</v>
      </c>
      <c r="S3938">
        <v>0</v>
      </c>
      <c r="T3938">
        <v>14.47</v>
      </c>
      <c r="U3938">
        <v>1.7</v>
      </c>
      <c r="V3938" t="s">
        <v>30</v>
      </c>
      <c r="W3938" t="s">
        <v>45</v>
      </c>
      <c r="X3938">
        <v>1</v>
      </c>
      <c r="Y3938" t="str">
        <f>IF(tblRides[[#This Row],[supply_demand_ratio]]&lt;0.8,"Below 0.8",IF(tblRides[[#This Row],[supply_demand_ratio]]&lt;1,"Between 0.8-1.0",IF(tblRides[[#This Row],[supply_demand_ratio]]&lt;=1.2,"Between 1.0-1.2","Above 1.2")))</f>
        <v>Below 0.8</v>
      </c>
    </row>
    <row r="3939" spans="1:25" x14ac:dyDescent="0.3">
      <c r="A3939" t="s">
        <v>3994</v>
      </c>
      <c r="B3939" s="1">
        <v>46058.313194444447</v>
      </c>
      <c r="C3939" s="2">
        <v>46058</v>
      </c>
      <c r="D3939">
        <v>7</v>
      </c>
      <c r="E3939" t="s">
        <v>25</v>
      </c>
      <c r="F3939" t="s">
        <v>26</v>
      </c>
      <c r="G3939">
        <v>5.9</v>
      </c>
      <c r="H3939">
        <v>131.72</v>
      </c>
      <c r="J3939">
        <v>1</v>
      </c>
      <c r="K3939">
        <v>7.4</v>
      </c>
      <c r="L3939">
        <v>5.7</v>
      </c>
      <c r="M3939">
        <v>122</v>
      </c>
      <c r="N3939" t="s">
        <v>27</v>
      </c>
      <c r="O3939">
        <v>1.085</v>
      </c>
      <c r="P3939" t="s">
        <v>58</v>
      </c>
      <c r="Q3939" t="s">
        <v>59</v>
      </c>
      <c r="R3939">
        <v>5</v>
      </c>
      <c r="S3939">
        <v>1</v>
      </c>
      <c r="U3939">
        <v>-1.7</v>
      </c>
      <c r="V3939" t="s">
        <v>30</v>
      </c>
      <c r="W3939" t="s">
        <v>45</v>
      </c>
      <c r="X3939">
        <v>0</v>
      </c>
      <c r="Y3939" t="str">
        <f>IF(tblRides[[#This Row],[supply_demand_ratio]]&lt;0.8,"Below 0.8",IF(tblRides[[#This Row],[supply_demand_ratio]]&lt;1,"Between 0.8-1.0",IF(tblRides[[#This Row],[supply_demand_ratio]]&lt;=1.2,"Between 1.0-1.2","Above 1.2")))</f>
        <v>Between 1.0-1.2</v>
      </c>
    </row>
    <row r="3940" spans="1:25" x14ac:dyDescent="0.3">
      <c r="A3940" t="s">
        <v>3995</v>
      </c>
      <c r="B3940" s="1">
        <v>46058.323611111111</v>
      </c>
      <c r="C3940" s="2">
        <v>46058</v>
      </c>
      <c r="D3940">
        <v>7</v>
      </c>
      <c r="E3940" t="s">
        <v>43</v>
      </c>
      <c r="F3940" t="s">
        <v>34</v>
      </c>
      <c r="G3940">
        <v>4.9000000000000004</v>
      </c>
      <c r="H3940">
        <v>110</v>
      </c>
      <c r="I3940">
        <v>112.12</v>
      </c>
      <c r="J3940">
        <v>1</v>
      </c>
      <c r="K3940">
        <v>6.4</v>
      </c>
      <c r="L3940">
        <v>14.2</v>
      </c>
      <c r="M3940">
        <v>67</v>
      </c>
      <c r="N3940" t="s">
        <v>41</v>
      </c>
      <c r="O3940">
        <v>1.407</v>
      </c>
      <c r="P3940" t="s">
        <v>28</v>
      </c>
      <c r="Q3940" t="s">
        <v>29</v>
      </c>
      <c r="R3940">
        <v>4.67</v>
      </c>
      <c r="S3940">
        <v>0</v>
      </c>
      <c r="T3940">
        <v>2.12</v>
      </c>
      <c r="U3940">
        <v>7.8</v>
      </c>
      <c r="V3940" t="s">
        <v>30</v>
      </c>
      <c r="W3940" t="s">
        <v>45</v>
      </c>
      <c r="X3940">
        <v>1</v>
      </c>
      <c r="Y3940" t="str">
        <f>IF(tblRides[[#This Row],[supply_demand_ratio]]&lt;0.8,"Below 0.8",IF(tblRides[[#This Row],[supply_demand_ratio]]&lt;1,"Between 0.8-1.0",IF(tblRides[[#This Row],[supply_demand_ratio]]&lt;=1.2,"Between 1.0-1.2","Above 1.2")))</f>
        <v>Above 1.2</v>
      </c>
    </row>
    <row r="3941" spans="1:25" x14ac:dyDescent="0.3">
      <c r="A3941" t="s">
        <v>3996</v>
      </c>
      <c r="B3941" s="1">
        <v>46058.331250000003</v>
      </c>
      <c r="C3941" s="2">
        <v>46058</v>
      </c>
      <c r="D3941">
        <v>7</v>
      </c>
      <c r="E3941" t="s">
        <v>62</v>
      </c>
      <c r="F3941" t="s">
        <v>26</v>
      </c>
      <c r="G3941">
        <v>5.8</v>
      </c>
      <c r="H3941">
        <v>136.93</v>
      </c>
      <c r="I3941">
        <v>143.57</v>
      </c>
      <c r="J3941">
        <v>1</v>
      </c>
      <c r="K3941">
        <v>2</v>
      </c>
      <c r="L3941">
        <v>6.8</v>
      </c>
      <c r="M3941">
        <v>51</v>
      </c>
      <c r="N3941" t="s">
        <v>41</v>
      </c>
      <c r="O3941">
        <v>1.284</v>
      </c>
      <c r="P3941" t="s">
        <v>28</v>
      </c>
      <c r="Q3941" t="s">
        <v>29</v>
      </c>
      <c r="R3941">
        <v>4.6900000000000004</v>
      </c>
      <c r="S3941">
        <v>6</v>
      </c>
      <c r="T3941">
        <v>6.64</v>
      </c>
      <c r="U3941">
        <v>4.8</v>
      </c>
      <c r="V3941" t="s">
        <v>30</v>
      </c>
      <c r="W3941" t="s">
        <v>31</v>
      </c>
      <c r="X3941">
        <v>1</v>
      </c>
      <c r="Y3941" t="str">
        <f>IF(tblRides[[#This Row],[supply_demand_ratio]]&lt;0.8,"Below 0.8",IF(tblRides[[#This Row],[supply_demand_ratio]]&lt;1,"Between 0.8-1.0",IF(tblRides[[#This Row],[supply_demand_ratio]]&lt;=1.2,"Between 1.0-1.2","Above 1.2")))</f>
        <v>Above 1.2</v>
      </c>
    </row>
    <row r="3942" spans="1:25" x14ac:dyDescent="0.3">
      <c r="A3942" t="s">
        <v>3997</v>
      </c>
      <c r="B3942" s="1">
        <v>46058.34375</v>
      </c>
      <c r="C3942" s="2">
        <v>46058</v>
      </c>
      <c r="D3942">
        <v>8</v>
      </c>
      <c r="E3942" t="s">
        <v>25</v>
      </c>
      <c r="F3942" t="s">
        <v>26</v>
      </c>
      <c r="G3942">
        <v>1.9</v>
      </c>
      <c r="H3942">
        <v>82.37</v>
      </c>
      <c r="I3942">
        <v>83.96</v>
      </c>
      <c r="J3942">
        <v>1.1000000000000001</v>
      </c>
      <c r="K3942">
        <v>4.8</v>
      </c>
      <c r="L3942">
        <v>8.8000000000000007</v>
      </c>
      <c r="M3942">
        <v>110</v>
      </c>
      <c r="N3942" t="s">
        <v>27</v>
      </c>
      <c r="O3942">
        <v>0.79500000000000004</v>
      </c>
      <c r="P3942" t="s">
        <v>28</v>
      </c>
      <c r="Q3942" t="s">
        <v>29</v>
      </c>
      <c r="R3942">
        <v>4.79</v>
      </c>
      <c r="S3942">
        <v>4</v>
      </c>
      <c r="T3942">
        <v>1.59</v>
      </c>
      <c r="U3942">
        <v>4</v>
      </c>
      <c r="V3942" t="s">
        <v>30</v>
      </c>
      <c r="W3942" t="s">
        <v>31</v>
      </c>
      <c r="X3942">
        <v>1</v>
      </c>
      <c r="Y3942" t="str">
        <f>IF(tblRides[[#This Row],[supply_demand_ratio]]&lt;0.8,"Below 0.8",IF(tblRides[[#This Row],[supply_demand_ratio]]&lt;1,"Between 0.8-1.0",IF(tblRides[[#This Row],[supply_demand_ratio]]&lt;=1.2,"Between 1.0-1.2","Above 1.2")))</f>
        <v>Below 0.8</v>
      </c>
    </row>
    <row r="3943" spans="1:25" x14ac:dyDescent="0.3">
      <c r="A3943" t="s">
        <v>3998</v>
      </c>
      <c r="B3943" s="1">
        <v>46058.345138888886</v>
      </c>
      <c r="C3943" s="2">
        <v>46058</v>
      </c>
      <c r="D3943">
        <v>8</v>
      </c>
      <c r="E3943" t="s">
        <v>25</v>
      </c>
      <c r="F3943" t="s">
        <v>34</v>
      </c>
      <c r="G3943">
        <v>1.1000000000000001</v>
      </c>
      <c r="H3943">
        <v>71.930000000000007</v>
      </c>
      <c r="I3943">
        <v>72.31</v>
      </c>
      <c r="J3943">
        <v>1.2</v>
      </c>
      <c r="K3943">
        <v>3.4</v>
      </c>
      <c r="L3943">
        <v>9.1999999999999993</v>
      </c>
      <c r="M3943">
        <v>120</v>
      </c>
      <c r="N3943" t="s">
        <v>72</v>
      </c>
      <c r="O3943">
        <v>0.77400000000000002</v>
      </c>
      <c r="P3943" t="s">
        <v>28</v>
      </c>
      <c r="Q3943" t="s">
        <v>29</v>
      </c>
      <c r="R3943">
        <v>4.5599999999999996</v>
      </c>
      <c r="S3943">
        <v>0</v>
      </c>
      <c r="T3943">
        <v>0.38</v>
      </c>
      <c r="U3943">
        <v>5.8</v>
      </c>
      <c r="V3943" t="s">
        <v>30</v>
      </c>
      <c r="W3943" t="s">
        <v>31</v>
      </c>
      <c r="X3943">
        <v>1</v>
      </c>
      <c r="Y3943" t="str">
        <f>IF(tblRides[[#This Row],[supply_demand_ratio]]&lt;0.8,"Below 0.8",IF(tblRides[[#This Row],[supply_demand_ratio]]&lt;1,"Between 0.8-1.0",IF(tblRides[[#This Row],[supply_demand_ratio]]&lt;=1.2,"Between 1.0-1.2","Above 1.2")))</f>
        <v>Below 0.8</v>
      </c>
    </row>
    <row r="3944" spans="1:25" x14ac:dyDescent="0.3">
      <c r="A3944" t="s">
        <v>3999</v>
      </c>
      <c r="B3944" s="1">
        <v>46058.345138888886</v>
      </c>
      <c r="C3944" s="2">
        <v>46058</v>
      </c>
      <c r="D3944">
        <v>8</v>
      </c>
      <c r="E3944" t="s">
        <v>25</v>
      </c>
      <c r="F3944" t="s">
        <v>26</v>
      </c>
      <c r="G3944">
        <v>5.0999999999999996</v>
      </c>
      <c r="H3944">
        <v>153.85</v>
      </c>
      <c r="I3944">
        <v>153.84</v>
      </c>
      <c r="J3944">
        <v>1.2</v>
      </c>
      <c r="K3944">
        <v>4.2</v>
      </c>
      <c r="L3944">
        <v>5.7</v>
      </c>
      <c r="M3944">
        <v>138</v>
      </c>
      <c r="N3944" t="s">
        <v>72</v>
      </c>
      <c r="O3944">
        <v>0.93300000000000005</v>
      </c>
      <c r="P3944" t="s">
        <v>28</v>
      </c>
      <c r="Q3944" t="s">
        <v>29</v>
      </c>
      <c r="R3944">
        <v>4.9000000000000004</v>
      </c>
      <c r="S3944">
        <v>13</v>
      </c>
      <c r="T3944">
        <v>-0.01</v>
      </c>
      <c r="U3944">
        <v>1.5</v>
      </c>
      <c r="V3944" t="s">
        <v>30</v>
      </c>
      <c r="W3944" t="s">
        <v>31</v>
      </c>
      <c r="X3944">
        <v>1</v>
      </c>
      <c r="Y3944" t="str">
        <f>IF(tblRides[[#This Row],[supply_demand_ratio]]&lt;0.8,"Below 0.8",IF(tblRides[[#This Row],[supply_demand_ratio]]&lt;1,"Between 0.8-1.0",IF(tblRides[[#This Row],[supply_demand_ratio]]&lt;=1.2,"Between 1.0-1.2","Above 1.2")))</f>
        <v>Between 0.8-1.0</v>
      </c>
    </row>
    <row r="3945" spans="1:25" x14ac:dyDescent="0.3">
      <c r="A3945" t="s">
        <v>4000</v>
      </c>
      <c r="B3945" s="1">
        <v>46058.345833333333</v>
      </c>
      <c r="C3945" s="2">
        <v>46058</v>
      </c>
      <c r="D3945">
        <v>8</v>
      </c>
      <c r="E3945" t="s">
        <v>36</v>
      </c>
      <c r="F3945" t="s">
        <v>26</v>
      </c>
      <c r="G3945">
        <v>0.8</v>
      </c>
      <c r="H3945">
        <v>51.22</v>
      </c>
      <c r="J3945">
        <v>1</v>
      </c>
      <c r="K3945">
        <v>8.8000000000000007</v>
      </c>
      <c r="L3945">
        <v>12.7</v>
      </c>
      <c r="M3945">
        <v>100</v>
      </c>
      <c r="N3945" t="s">
        <v>27</v>
      </c>
      <c r="O3945">
        <v>0.91700000000000004</v>
      </c>
      <c r="P3945" t="s">
        <v>58</v>
      </c>
      <c r="Q3945" t="s">
        <v>74</v>
      </c>
      <c r="R3945">
        <v>4.5999999999999996</v>
      </c>
      <c r="S3945">
        <v>18</v>
      </c>
      <c r="U3945">
        <v>3.9</v>
      </c>
      <c r="V3945" t="s">
        <v>30</v>
      </c>
      <c r="W3945" t="s">
        <v>45</v>
      </c>
      <c r="X3945">
        <v>0</v>
      </c>
      <c r="Y3945" t="str">
        <f>IF(tblRides[[#This Row],[supply_demand_ratio]]&lt;0.8,"Below 0.8",IF(tblRides[[#This Row],[supply_demand_ratio]]&lt;1,"Between 0.8-1.0",IF(tblRides[[#This Row],[supply_demand_ratio]]&lt;=1.2,"Between 1.0-1.2","Above 1.2")))</f>
        <v>Between 0.8-1.0</v>
      </c>
    </row>
    <row r="3946" spans="1:25" x14ac:dyDescent="0.3">
      <c r="A3946" t="s">
        <v>4001</v>
      </c>
      <c r="B3946" s="1">
        <v>46058.356944444444</v>
      </c>
      <c r="C3946" s="2">
        <v>46058</v>
      </c>
      <c r="D3946">
        <v>8</v>
      </c>
      <c r="E3946" t="s">
        <v>36</v>
      </c>
      <c r="F3946" t="s">
        <v>26</v>
      </c>
      <c r="G3946">
        <v>10.3</v>
      </c>
      <c r="H3946">
        <v>216.41</v>
      </c>
      <c r="I3946">
        <v>228.17</v>
      </c>
      <c r="J3946">
        <v>1.1000000000000001</v>
      </c>
      <c r="K3946">
        <v>6.1</v>
      </c>
      <c r="L3946">
        <v>9.6</v>
      </c>
      <c r="M3946">
        <v>113</v>
      </c>
      <c r="N3946" t="s">
        <v>27</v>
      </c>
      <c r="O3946">
        <v>0.97899999999999998</v>
      </c>
      <c r="P3946" t="s">
        <v>28</v>
      </c>
      <c r="Q3946" t="s">
        <v>29</v>
      </c>
      <c r="R3946">
        <v>4.47</v>
      </c>
      <c r="S3946">
        <v>3</v>
      </c>
      <c r="T3946">
        <v>11.76</v>
      </c>
      <c r="U3946">
        <v>3.5</v>
      </c>
      <c r="V3946" t="s">
        <v>30</v>
      </c>
      <c r="W3946" t="s">
        <v>45</v>
      </c>
      <c r="X3946">
        <v>1</v>
      </c>
      <c r="Y3946" t="str">
        <f>IF(tblRides[[#This Row],[supply_demand_ratio]]&lt;0.8,"Below 0.8",IF(tblRides[[#This Row],[supply_demand_ratio]]&lt;1,"Between 0.8-1.0",IF(tblRides[[#This Row],[supply_demand_ratio]]&lt;=1.2,"Between 1.0-1.2","Above 1.2")))</f>
        <v>Between 0.8-1.0</v>
      </c>
    </row>
    <row r="3947" spans="1:25" x14ac:dyDescent="0.3">
      <c r="A3947" t="s">
        <v>4002</v>
      </c>
      <c r="B3947" s="1">
        <v>46058.362500000003</v>
      </c>
      <c r="C3947" s="2">
        <v>46058</v>
      </c>
      <c r="D3947">
        <v>8</v>
      </c>
      <c r="E3947" t="s">
        <v>36</v>
      </c>
      <c r="F3947" t="s">
        <v>26</v>
      </c>
      <c r="G3947">
        <v>14.4</v>
      </c>
      <c r="H3947">
        <v>299.88</v>
      </c>
      <c r="J3947">
        <v>1.1000000000000001</v>
      </c>
      <c r="K3947">
        <v>7.7</v>
      </c>
      <c r="L3947">
        <v>9</v>
      </c>
      <c r="M3947">
        <v>107</v>
      </c>
      <c r="N3947" t="s">
        <v>27</v>
      </c>
      <c r="O3947">
        <v>0.95199999999999996</v>
      </c>
      <c r="P3947" t="s">
        <v>37</v>
      </c>
      <c r="Q3947" t="s">
        <v>38</v>
      </c>
      <c r="R3947">
        <v>5</v>
      </c>
      <c r="S3947">
        <v>6</v>
      </c>
      <c r="U3947">
        <v>1.3</v>
      </c>
      <c r="V3947" t="s">
        <v>30</v>
      </c>
      <c r="W3947" t="s">
        <v>45</v>
      </c>
      <c r="X3947">
        <v>0</v>
      </c>
      <c r="Y3947" t="str">
        <f>IF(tblRides[[#This Row],[supply_demand_ratio]]&lt;0.8,"Below 0.8",IF(tblRides[[#This Row],[supply_demand_ratio]]&lt;1,"Between 0.8-1.0",IF(tblRides[[#This Row],[supply_demand_ratio]]&lt;=1.2,"Between 1.0-1.2","Above 1.2")))</f>
        <v>Between 0.8-1.0</v>
      </c>
    </row>
    <row r="3948" spans="1:25" x14ac:dyDescent="0.3">
      <c r="A3948" t="s">
        <v>4003</v>
      </c>
      <c r="B3948" s="1">
        <v>46058.363194444442</v>
      </c>
      <c r="C3948" s="2">
        <v>46058</v>
      </c>
      <c r="D3948">
        <v>8</v>
      </c>
      <c r="E3948" t="s">
        <v>25</v>
      </c>
      <c r="F3948" t="s">
        <v>26</v>
      </c>
      <c r="G3948">
        <v>23.9</v>
      </c>
      <c r="H3948">
        <v>420.95</v>
      </c>
      <c r="J3948">
        <v>1.1000000000000001</v>
      </c>
      <c r="K3948">
        <v>2.6</v>
      </c>
      <c r="M3948">
        <v>129</v>
      </c>
      <c r="N3948" t="s">
        <v>27</v>
      </c>
      <c r="O3948">
        <v>1.006</v>
      </c>
      <c r="P3948" t="s">
        <v>82</v>
      </c>
      <c r="Q3948" t="s">
        <v>83</v>
      </c>
      <c r="R3948">
        <v>4.99</v>
      </c>
      <c r="S3948">
        <v>4</v>
      </c>
      <c r="V3948" t="s">
        <v>30</v>
      </c>
      <c r="W3948" t="s">
        <v>31</v>
      </c>
      <c r="X3948">
        <v>0</v>
      </c>
      <c r="Y3948" t="str">
        <f>IF(tblRides[[#This Row],[supply_demand_ratio]]&lt;0.8,"Below 0.8",IF(tblRides[[#This Row],[supply_demand_ratio]]&lt;1,"Between 0.8-1.0",IF(tblRides[[#This Row],[supply_demand_ratio]]&lt;=1.2,"Between 1.0-1.2","Above 1.2")))</f>
        <v>Between 1.0-1.2</v>
      </c>
    </row>
    <row r="3949" spans="1:25" x14ac:dyDescent="0.3">
      <c r="A3949" t="s">
        <v>4004</v>
      </c>
      <c r="B3949" s="1">
        <v>46058.392361111109</v>
      </c>
      <c r="C3949" s="2">
        <v>46058</v>
      </c>
      <c r="D3949">
        <v>9</v>
      </c>
      <c r="E3949" t="s">
        <v>36</v>
      </c>
      <c r="F3949" t="s">
        <v>34</v>
      </c>
      <c r="G3949">
        <v>3.2</v>
      </c>
      <c r="H3949">
        <v>89.58</v>
      </c>
      <c r="I3949">
        <v>87.5</v>
      </c>
      <c r="J3949">
        <v>1</v>
      </c>
      <c r="K3949">
        <v>6.4</v>
      </c>
      <c r="L3949">
        <v>7.3</v>
      </c>
      <c r="M3949">
        <v>95</v>
      </c>
      <c r="N3949" t="s">
        <v>27</v>
      </c>
      <c r="O3949">
        <v>0.77900000000000003</v>
      </c>
      <c r="P3949" t="s">
        <v>28</v>
      </c>
      <c r="Q3949" t="s">
        <v>29</v>
      </c>
      <c r="R3949">
        <v>4.83</v>
      </c>
      <c r="S3949">
        <v>0</v>
      </c>
      <c r="T3949">
        <v>-2.08</v>
      </c>
      <c r="U3949">
        <v>0.9</v>
      </c>
      <c r="V3949" t="s">
        <v>30</v>
      </c>
      <c r="W3949" t="s">
        <v>45</v>
      </c>
      <c r="X3949">
        <v>1</v>
      </c>
      <c r="Y3949" t="str">
        <f>IF(tblRides[[#This Row],[supply_demand_ratio]]&lt;0.8,"Below 0.8",IF(tblRides[[#This Row],[supply_demand_ratio]]&lt;1,"Between 0.8-1.0",IF(tblRides[[#This Row],[supply_demand_ratio]]&lt;=1.2,"Between 1.0-1.2","Above 1.2")))</f>
        <v>Below 0.8</v>
      </c>
    </row>
    <row r="3950" spans="1:25" x14ac:dyDescent="0.3">
      <c r="A3950" t="s">
        <v>4005</v>
      </c>
      <c r="B3950" s="1">
        <v>46058.395138888889</v>
      </c>
      <c r="C3950" s="2">
        <v>46058</v>
      </c>
      <c r="D3950">
        <v>9</v>
      </c>
      <c r="E3950" t="s">
        <v>43</v>
      </c>
      <c r="F3950" t="s">
        <v>26</v>
      </c>
      <c r="G3950">
        <v>10</v>
      </c>
      <c r="H3950">
        <v>184.14</v>
      </c>
      <c r="I3950">
        <v>190.52</v>
      </c>
      <c r="J3950">
        <v>1</v>
      </c>
      <c r="K3950">
        <v>6.7</v>
      </c>
      <c r="L3950">
        <v>8.1</v>
      </c>
      <c r="M3950">
        <v>67</v>
      </c>
      <c r="N3950" t="s">
        <v>41</v>
      </c>
      <c r="O3950">
        <v>1.7030000000000001</v>
      </c>
      <c r="P3950" t="s">
        <v>28</v>
      </c>
      <c r="Q3950" t="s">
        <v>29</v>
      </c>
      <c r="R3950">
        <v>4.9000000000000004</v>
      </c>
      <c r="S3950">
        <v>12</v>
      </c>
      <c r="T3950">
        <v>6.38</v>
      </c>
      <c r="U3950">
        <v>1.4</v>
      </c>
      <c r="V3950" t="s">
        <v>30</v>
      </c>
      <c r="W3950" t="s">
        <v>45</v>
      </c>
      <c r="X3950">
        <v>1</v>
      </c>
      <c r="Y3950" t="str">
        <f>IF(tblRides[[#This Row],[supply_demand_ratio]]&lt;0.8,"Below 0.8",IF(tblRides[[#This Row],[supply_demand_ratio]]&lt;1,"Between 0.8-1.0",IF(tblRides[[#This Row],[supply_demand_ratio]]&lt;=1.2,"Between 1.0-1.2","Above 1.2")))</f>
        <v>Above 1.2</v>
      </c>
    </row>
    <row r="3951" spans="1:25" x14ac:dyDescent="0.3">
      <c r="A3951" t="s">
        <v>4006</v>
      </c>
      <c r="B3951" s="1">
        <v>46058.396527777775</v>
      </c>
      <c r="C3951" s="2">
        <v>46058</v>
      </c>
      <c r="D3951">
        <v>9</v>
      </c>
      <c r="E3951" t="s">
        <v>25</v>
      </c>
      <c r="F3951" t="s">
        <v>26</v>
      </c>
      <c r="G3951">
        <v>0.7</v>
      </c>
      <c r="H3951">
        <v>59.38</v>
      </c>
      <c r="I3951">
        <v>57.88</v>
      </c>
      <c r="J3951">
        <v>1.1000000000000001</v>
      </c>
      <c r="K3951">
        <v>4.9000000000000004</v>
      </c>
      <c r="L3951">
        <v>2.1</v>
      </c>
      <c r="M3951">
        <v>127</v>
      </c>
      <c r="N3951" t="s">
        <v>72</v>
      </c>
      <c r="O3951">
        <v>0.82299999999999995</v>
      </c>
      <c r="P3951" t="s">
        <v>28</v>
      </c>
      <c r="Q3951" t="s">
        <v>29</v>
      </c>
      <c r="R3951">
        <v>4.88</v>
      </c>
      <c r="S3951">
        <v>12</v>
      </c>
      <c r="T3951">
        <v>-1.5</v>
      </c>
      <c r="U3951">
        <v>-2.8</v>
      </c>
      <c r="V3951" t="s">
        <v>30</v>
      </c>
      <c r="W3951" t="s">
        <v>31</v>
      </c>
      <c r="X3951">
        <v>1</v>
      </c>
      <c r="Y3951" t="str">
        <f>IF(tblRides[[#This Row],[supply_demand_ratio]]&lt;0.8,"Below 0.8",IF(tblRides[[#This Row],[supply_demand_ratio]]&lt;1,"Between 0.8-1.0",IF(tblRides[[#This Row],[supply_demand_ratio]]&lt;=1.2,"Between 1.0-1.2","Above 1.2")))</f>
        <v>Between 0.8-1.0</v>
      </c>
    </row>
    <row r="3952" spans="1:25" x14ac:dyDescent="0.3">
      <c r="A3952" t="s">
        <v>4007</v>
      </c>
      <c r="B3952" s="1">
        <v>46058.402083333334</v>
      </c>
      <c r="C3952" s="2">
        <v>46058</v>
      </c>
      <c r="D3952">
        <v>9</v>
      </c>
      <c r="E3952" t="s">
        <v>25</v>
      </c>
      <c r="F3952" t="s">
        <v>26</v>
      </c>
      <c r="G3952">
        <v>9.6999999999999993</v>
      </c>
      <c r="H3952">
        <v>252.71</v>
      </c>
      <c r="I3952">
        <v>254.82</v>
      </c>
      <c r="J3952">
        <v>1.4</v>
      </c>
      <c r="K3952">
        <v>7.2</v>
      </c>
      <c r="L3952">
        <v>10.3</v>
      </c>
      <c r="M3952">
        <v>127</v>
      </c>
      <c r="N3952" t="s">
        <v>72</v>
      </c>
      <c r="O3952">
        <v>0.75</v>
      </c>
      <c r="P3952" t="s">
        <v>28</v>
      </c>
      <c r="Q3952" t="s">
        <v>29</v>
      </c>
      <c r="R3952">
        <v>4.7</v>
      </c>
      <c r="S3952">
        <v>22</v>
      </c>
      <c r="T3952">
        <v>2.11</v>
      </c>
      <c r="U3952">
        <v>3.1</v>
      </c>
      <c r="V3952" t="s">
        <v>30</v>
      </c>
      <c r="W3952" t="s">
        <v>45</v>
      </c>
      <c r="X3952">
        <v>1</v>
      </c>
      <c r="Y3952" t="str">
        <f>IF(tblRides[[#This Row],[supply_demand_ratio]]&lt;0.8,"Below 0.8",IF(tblRides[[#This Row],[supply_demand_ratio]]&lt;1,"Between 0.8-1.0",IF(tblRides[[#This Row],[supply_demand_ratio]]&lt;=1.2,"Between 1.0-1.2","Above 1.2")))</f>
        <v>Below 0.8</v>
      </c>
    </row>
    <row r="3953" spans="1:25" x14ac:dyDescent="0.3">
      <c r="A3953" t="s">
        <v>4008</v>
      </c>
      <c r="B3953" s="1">
        <v>46058.40902777778</v>
      </c>
      <c r="C3953" s="2">
        <v>46058</v>
      </c>
      <c r="D3953">
        <v>9</v>
      </c>
      <c r="E3953" t="s">
        <v>33</v>
      </c>
      <c r="F3953" t="s">
        <v>26</v>
      </c>
      <c r="G3953">
        <v>5.3</v>
      </c>
      <c r="H3953">
        <v>123.11</v>
      </c>
      <c r="I3953">
        <v>125.74</v>
      </c>
      <c r="J3953">
        <v>1</v>
      </c>
      <c r="K3953">
        <v>7.5</v>
      </c>
      <c r="L3953">
        <v>12</v>
      </c>
      <c r="M3953">
        <v>97</v>
      </c>
      <c r="N3953" t="s">
        <v>27</v>
      </c>
      <c r="O3953">
        <v>1.022</v>
      </c>
      <c r="P3953" t="s">
        <v>28</v>
      </c>
      <c r="Q3953" t="s">
        <v>29</v>
      </c>
      <c r="R3953">
        <v>5</v>
      </c>
      <c r="S3953">
        <v>21</v>
      </c>
      <c r="T3953">
        <v>2.63</v>
      </c>
      <c r="U3953">
        <v>4.5</v>
      </c>
      <c r="V3953" t="s">
        <v>30</v>
      </c>
      <c r="W3953" t="s">
        <v>45</v>
      </c>
      <c r="X3953">
        <v>1</v>
      </c>
      <c r="Y3953" t="str">
        <f>IF(tblRides[[#This Row],[supply_demand_ratio]]&lt;0.8,"Below 0.8",IF(tblRides[[#This Row],[supply_demand_ratio]]&lt;1,"Between 0.8-1.0",IF(tblRides[[#This Row],[supply_demand_ratio]]&lt;=1.2,"Between 1.0-1.2","Above 1.2")))</f>
        <v>Between 1.0-1.2</v>
      </c>
    </row>
    <row r="3954" spans="1:25" x14ac:dyDescent="0.3">
      <c r="A3954" t="s">
        <v>4009</v>
      </c>
      <c r="B3954" s="1">
        <v>46058.411111111112</v>
      </c>
      <c r="C3954" s="2">
        <v>46058</v>
      </c>
      <c r="D3954">
        <v>9</v>
      </c>
      <c r="E3954" t="s">
        <v>43</v>
      </c>
      <c r="F3954" t="s">
        <v>26</v>
      </c>
      <c r="G3954">
        <v>8.1</v>
      </c>
      <c r="H3954">
        <v>140.05000000000001</v>
      </c>
      <c r="I3954">
        <v>141.06</v>
      </c>
      <c r="J3954">
        <v>1</v>
      </c>
      <c r="K3954">
        <v>7.5</v>
      </c>
      <c r="L3954">
        <v>6.7</v>
      </c>
      <c r="M3954">
        <v>61</v>
      </c>
      <c r="N3954" t="s">
        <v>27</v>
      </c>
      <c r="O3954">
        <v>1.0369999999999999</v>
      </c>
      <c r="P3954" t="s">
        <v>28</v>
      </c>
      <c r="Q3954" t="s">
        <v>29</v>
      </c>
      <c r="R3954">
        <v>5</v>
      </c>
      <c r="S3954">
        <v>6</v>
      </c>
      <c r="T3954">
        <v>1.01</v>
      </c>
      <c r="U3954">
        <v>-0.8</v>
      </c>
      <c r="V3954" t="s">
        <v>30</v>
      </c>
      <c r="W3954" t="s">
        <v>45</v>
      </c>
      <c r="X3954">
        <v>1</v>
      </c>
      <c r="Y3954" t="str">
        <f>IF(tblRides[[#This Row],[supply_demand_ratio]]&lt;0.8,"Below 0.8",IF(tblRides[[#This Row],[supply_demand_ratio]]&lt;1,"Between 0.8-1.0",IF(tblRides[[#This Row],[supply_demand_ratio]]&lt;=1.2,"Between 1.0-1.2","Above 1.2")))</f>
        <v>Between 1.0-1.2</v>
      </c>
    </row>
    <row r="3955" spans="1:25" x14ac:dyDescent="0.3">
      <c r="A3955" t="s">
        <v>4010</v>
      </c>
      <c r="B3955" s="1">
        <v>46058.414583333331</v>
      </c>
      <c r="C3955" s="2">
        <v>46058</v>
      </c>
      <c r="D3955">
        <v>9</v>
      </c>
      <c r="E3955" t="s">
        <v>62</v>
      </c>
      <c r="F3955" t="s">
        <v>34</v>
      </c>
      <c r="G3955">
        <v>13</v>
      </c>
      <c r="H3955">
        <v>236.33</v>
      </c>
      <c r="I3955">
        <v>235.47</v>
      </c>
      <c r="J3955">
        <v>1</v>
      </c>
      <c r="K3955">
        <v>6.5</v>
      </c>
      <c r="L3955">
        <v>5.9</v>
      </c>
      <c r="M3955">
        <v>56</v>
      </c>
      <c r="N3955" t="s">
        <v>41</v>
      </c>
      <c r="O3955">
        <v>1.294</v>
      </c>
      <c r="P3955" t="s">
        <v>28</v>
      </c>
      <c r="Q3955" t="s">
        <v>29</v>
      </c>
      <c r="R3955">
        <v>4.8899999999999997</v>
      </c>
      <c r="S3955">
        <v>0</v>
      </c>
      <c r="T3955">
        <v>-0.86</v>
      </c>
      <c r="U3955">
        <v>-0.6</v>
      </c>
      <c r="V3955" t="s">
        <v>30</v>
      </c>
      <c r="W3955" t="s">
        <v>45</v>
      </c>
      <c r="X3955">
        <v>1</v>
      </c>
      <c r="Y3955" t="str">
        <f>IF(tblRides[[#This Row],[supply_demand_ratio]]&lt;0.8,"Below 0.8",IF(tblRides[[#This Row],[supply_demand_ratio]]&lt;1,"Between 0.8-1.0",IF(tblRides[[#This Row],[supply_demand_ratio]]&lt;=1.2,"Between 1.0-1.2","Above 1.2")))</f>
        <v>Above 1.2</v>
      </c>
    </row>
    <row r="3956" spans="1:25" x14ac:dyDescent="0.3">
      <c r="A3956" t="s">
        <v>4011</v>
      </c>
      <c r="B3956" s="1">
        <v>46058.426388888889</v>
      </c>
      <c r="C3956" s="2">
        <v>46058</v>
      </c>
      <c r="D3956">
        <v>10</v>
      </c>
      <c r="E3956" t="s">
        <v>43</v>
      </c>
      <c r="F3956" t="s">
        <v>26</v>
      </c>
      <c r="G3956">
        <v>4.4000000000000004</v>
      </c>
      <c r="H3956">
        <v>121.07</v>
      </c>
      <c r="I3956">
        <v>117.21</v>
      </c>
      <c r="J3956">
        <v>1.1000000000000001</v>
      </c>
      <c r="K3956">
        <v>5.0999999999999996</v>
      </c>
      <c r="L3956">
        <v>3.9</v>
      </c>
      <c r="M3956">
        <v>58</v>
      </c>
      <c r="N3956" t="s">
        <v>41</v>
      </c>
      <c r="O3956">
        <v>1.472</v>
      </c>
      <c r="P3956" t="s">
        <v>28</v>
      </c>
      <c r="Q3956" t="s">
        <v>29</v>
      </c>
      <c r="R3956">
        <v>4.4400000000000004</v>
      </c>
      <c r="S3956">
        <v>35</v>
      </c>
      <c r="T3956">
        <v>-3.86</v>
      </c>
      <c r="U3956">
        <v>-1.2</v>
      </c>
      <c r="V3956" t="s">
        <v>30</v>
      </c>
      <c r="W3956" t="s">
        <v>45</v>
      </c>
      <c r="X3956">
        <v>1</v>
      </c>
      <c r="Y3956" t="str">
        <f>IF(tblRides[[#This Row],[supply_demand_ratio]]&lt;0.8,"Below 0.8",IF(tblRides[[#This Row],[supply_demand_ratio]]&lt;1,"Between 0.8-1.0",IF(tblRides[[#This Row],[supply_demand_ratio]]&lt;=1.2,"Between 1.0-1.2","Above 1.2")))</f>
        <v>Above 1.2</v>
      </c>
    </row>
    <row r="3957" spans="1:25" x14ac:dyDescent="0.3">
      <c r="A3957" t="s">
        <v>4012</v>
      </c>
      <c r="B3957" s="1">
        <v>46058.444444444445</v>
      </c>
      <c r="C3957" s="2">
        <v>46058</v>
      </c>
      <c r="D3957">
        <v>10</v>
      </c>
      <c r="E3957" t="s">
        <v>43</v>
      </c>
      <c r="F3957" t="s">
        <v>26</v>
      </c>
      <c r="G3957">
        <v>8.6</v>
      </c>
      <c r="H3957">
        <v>199.45</v>
      </c>
      <c r="I3957">
        <v>204.34</v>
      </c>
      <c r="J3957">
        <v>1.1000000000000001</v>
      </c>
      <c r="K3957">
        <v>7</v>
      </c>
      <c r="L3957">
        <v>6.8</v>
      </c>
      <c r="M3957">
        <v>47</v>
      </c>
      <c r="N3957" t="s">
        <v>27</v>
      </c>
      <c r="O3957">
        <v>0.71499999999999997</v>
      </c>
      <c r="P3957" t="s">
        <v>28</v>
      </c>
      <c r="Q3957" t="s">
        <v>29</v>
      </c>
      <c r="R3957">
        <v>4.45</v>
      </c>
      <c r="S3957">
        <v>4</v>
      </c>
      <c r="T3957">
        <v>4.8899999999999997</v>
      </c>
      <c r="U3957">
        <v>-0.2</v>
      </c>
      <c r="V3957" t="s">
        <v>30</v>
      </c>
      <c r="W3957" t="s">
        <v>45</v>
      </c>
      <c r="X3957">
        <v>1</v>
      </c>
      <c r="Y3957" t="str">
        <f>IF(tblRides[[#This Row],[supply_demand_ratio]]&lt;0.8,"Below 0.8",IF(tblRides[[#This Row],[supply_demand_ratio]]&lt;1,"Between 0.8-1.0",IF(tblRides[[#This Row],[supply_demand_ratio]]&lt;=1.2,"Between 1.0-1.2","Above 1.2")))</f>
        <v>Below 0.8</v>
      </c>
    </row>
    <row r="3958" spans="1:25" x14ac:dyDescent="0.3">
      <c r="A3958" t="s">
        <v>4013</v>
      </c>
      <c r="B3958" s="1">
        <v>46058.46597222222</v>
      </c>
      <c r="C3958" s="2">
        <v>46058</v>
      </c>
      <c r="D3958">
        <v>11</v>
      </c>
      <c r="E3958" t="s">
        <v>33</v>
      </c>
      <c r="F3958" t="s">
        <v>26</v>
      </c>
      <c r="G3958">
        <v>7.9</v>
      </c>
      <c r="H3958">
        <v>173.41</v>
      </c>
      <c r="I3958">
        <v>167.24</v>
      </c>
      <c r="J3958">
        <v>1</v>
      </c>
      <c r="K3958">
        <v>2.4</v>
      </c>
      <c r="L3958">
        <v>1</v>
      </c>
      <c r="M3958">
        <v>93</v>
      </c>
      <c r="N3958" t="s">
        <v>41</v>
      </c>
      <c r="O3958">
        <v>1.8169999999999999</v>
      </c>
      <c r="P3958" t="s">
        <v>28</v>
      </c>
      <c r="Q3958" t="s">
        <v>29</v>
      </c>
      <c r="R3958">
        <v>4.83</v>
      </c>
      <c r="S3958">
        <v>8</v>
      </c>
      <c r="T3958">
        <v>-6.17</v>
      </c>
      <c r="U3958">
        <v>-1.4</v>
      </c>
      <c r="V3958" t="s">
        <v>30</v>
      </c>
      <c r="W3958" t="s">
        <v>31</v>
      </c>
      <c r="X3958">
        <v>1</v>
      </c>
      <c r="Y3958" t="str">
        <f>IF(tblRides[[#This Row],[supply_demand_ratio]]&lt;0.8,"Below 0.8",IF(tblRides[[#This Row],[supply_demand_ratio]]&lt;1,"Between 0.8-1.0",IF(tblRides[[#This Row],[supply_demand_ratio]]&lt;=1.2,"Between 1.0-1.2","Above 1.2")))</f>
        <v>Above 1.2</v>
      </c>
    </row>
    <row r="3959" spans="1:25" x14ac:dyDescent="0.3">
      <c r="A3959" t="s">
        <v>4014</v>
      </c>
      <c r="B3959" s="1">
        <v>46058.467361111114</v>
      </c>
      <c r="C3959" s="2">
        <v>46058</v>
      </c>
      <c r="D3959">
        <v>11</v>
      </c>
      <c r="E3959" t="s">
        <v>33</v>
      </c>
      <c r="F3959" t="s">
        <v>34</v>
      </c>
      <c r="G3959">
        <v>6.9</v>
      </c>
      <c r="H3959">
        <v>158.05000000000001</v>
      </c>
      <c r="I3959">
        <v>160.63999999999999</v>
      </c>
      <c r="J3959">
        <v>1.1000000000000001</v>
      </c>
      <c r="K3959">
        <v>8.6999999999999993</v>
      </c>
      <c r="L3959">
        <v>8.1999999999999993</v>
      </c>
      <c r="M3959">
        <v>89</v>
      </c>
      <c r="N3959" t="s">
        <v>27</v>
      </c>
      <c r="O3959">
        <v>1.097</v>
      </c>
      <c r="P3959" t="s">
        <v>28</v>
      </c>
      <c r="Q3959" t="s">
        <v>29</v>
      </c>
      <c r="R3959">
        <v>4.9800000000000004</v>
      </c>
      <c r="S3959">
        <v>0</v>
      </c>
      <c r="T3959">
        <v>2.59</v>
      </c>
      <c r="U3959">
        <v>-0.5</v>
      </c>
      <c r="V3959" t="s">
        <v>30</v>
      </c>
      <c r="W3959" t="s">
        <v>45</v>
      </c>
      <c r="X3959">
        <v>1</v>
      </c>
      <c r="Y3959" t="str">
        <f>IF(tblRides[[#This Row],[supply_demand_ratio]]&lt;0.8,"Below 0.8",IF(tblRides[[#This Row],[supply_demand_ratio]]&lt;1,"Between 0.8-1.0",IF(tblRides[[#This Row],[supply_demand_ratio]]&lt;=1.2,"Between 1.0-1.2","Above 1.2")))</f>
        <v>Between 1.0-1.2</v>
      </c>
    </row>
    <row r="3960" spans="1:25" x14ac:dyDescent="0.3">
      <c r="A3960" t="s">
        <v>4015</v>
      </c>
      <c r="B3960" s="1">
        <v>46058.469444444447</v>
      </c>
      <c r="C3960" s="2">
        <v>46058</v>
      </c>
      <c r="D3960">
        <v>11</v>
      </c>
      <c r="E3960" t="s">
        <v>25</v>
      </c>
      <c r="F3960" t="s">
        <v>26</v>
      </c>
      <c r="G3960">
        <v>2.9</v>
      </c>
      <c r="H3960">
        <v>86.76</v>
      </c>
      <c r="J3960">
        <v>1</v>
      </c>
      <c r="K3960">
        <v>2.1</v>
      </c>
      <c r="L3960">
        <v>6</v>
      </c>
      <c r="M3960">
        <v>130</v>
      </c>
      <c r="N3960" t="s">
        <v>27</v>
      </c>
      <c r="O3960">
        <v>1.143</v>
      </c>
      <c r="P3960" t="s">
        <v>58</v>
      </c>
      <c r="Q3960" t="s">
        <v>59</v>
      </c>
      <c r="R3960">
        <v>4.5</v>
      </c>
      <c r="S3960">
        <v>8</v>
      </c>
      <c r="U3960">
        <v>3.9</v>
      </c>
      <c r="V3960" t="s">
        <v>30</v>
      </c>
      <c r="W3960" t="s">
        <v>31</v>
      </c>
      <c r="X3960">
        <v>0</v>
      </c>
      <c r="Y3960" t="str">
        <f>IF(tblRides[[#This Row],[supply_demand_ratio]]&lt;0.8,"Below 0.8",IF(tblRides[[#This Row],[supply_demand_ratio]]&lt;1,"Between 0.8-1.0",IF(tblRides[[#This Row],[supply_demand_ratio]]&lt;=1.2,"Between 1.0-1.2","Above 1.2")))</f>
        <v>Between 1.0-1.2</v>
      </c>
    </row>
    <row r="3961" spans="1:25" x14ac:dyDescent="0.3">
      <c r="A3961" t="s">
        <v>4016</v>
      </c>
      <c r="B3961" s="1">
        <v>46058.470833333333</v>
      </c>
      <c r="C3961" s="2">
        <v>46058</v>
      </c>
      <c r="D3961">
        <v>11</v>
      </c>
      <c r="E3961" t="s">
        <v>33</v>
      </c>
      <c r="F3961" t="s">
        <v>26</v>
      </c>
      <c r="G3961">
        <v>2.4</v>
      </c>
      <c r="H3961">
        <v>81.2</v>
      </c>
      <c r="I3961">
        <v>79</v>
      </c>
      <c r="J3961">
        <v>1.1000000000000001</v>
      </c>
      <c r="K3961">
        <v>7.9</v>
      </c>
      <c r="L3961">
        <v>5.6</v>
      </c>
      <c r="M3961">
        <v>98</v>
      </c>
      <c r="N3961" t="s">
        <v>27</v>
      </c>
      <c r="O3961">
        <v>0.97499999999999998</v>
      </c>
      <c r="P3961" t="s">
        <v>28</v>
      </c>
      <c r="Q3961" t="s">
        <v>29</v>
      </c>
      <c r="R3961">
        <v>4.95</v>
      </c>
      <c r="S3961">
        <v>39</v>
      </c>
      <c r="T3961">
        <v>-2.2000000000000002</v>
      </c>
      <c r="U3961">
        <v>-2.2999999999999998</v>
      </c>
      <c r="V3961" t="s">
        <v>30</v>
      </c>
      <c r="W3961" t="s">
        <v>45</v>
      </c>
      <c r="X3961">
        <v>1</v>
      </c>
      <c r="Y3961" t="str">
        <f>IF(tblRides[[#This Row],[supply_demand_ratio]]&lt;0.8,"Below 0.8",IF(tblRides[[#This Row],[supply_demand_ratio]]&lt;1,"Between 0.8-1.0",IF(tblRides[[#This Row],[supply_demand_ratio]]&lt;=1.2,"Between 1.0-1.2","Above 1.2")))</f>
        <v>Between 0.8-1.0</v>
      </c>
    </row>
    <row r="3962" spans="1:25" x14ac:dyDescent="0.3">
      <c r="A3962" t="s">
        <v>4017</v>
      </c>
      <c r="B3962" s="1">
        <v>46058.479861111111</v>
      </c>
      <c r="C3962" s="2">
        <v>46058</v>
      </c>
      <c r="D3962">
        <v>11</v>
      </c>
      <c r="E3962" t="s">
        <v>25</v>
      </c>
      <c r="F3962" t="s">
        <v>34</v>
      </c>
      <c r="G3962">
        <v>4.4000000000000004</v>
      </c>
      <c r="H3962">
        <v>129.78</v>
      </c>
      <c r="J3962">
        <v>1.1000000000000001</v>
      </c>
      <c r="K3962">
        <v>2</v>
      </c>
      <c r="L3962">
        <v>2.2999999999999998</v>
      </c>
      <c r="M3962">
        <v>106</v>
      </c>
      <c r="N3962" t="s">
        <v>27</v>
      </c>
      <c r="O3962">
        <v>0.81799999999999995</v>
      </c>
      <c r="P3962" t="s">
        <v>37</v>
      </c>
      <c r="Q3962" t="s">
        <v>103</v>
      </c>
      <c r="R3962">
        <v>4.6100000000000003</v>
      </c>
      <c r="S3962">
        <v>0</v>
      </c>
      <c r="U3962">
        <v>0.3</v>
      </c>
      <c r="V3962" t="s">
        <v>30</v>
      </c>
      <c r="W3962" t="s">
        <v>31</v>
      </c>
      <c r="X3962">
        <v>0</v>
      </c>
      <c r="Y3962" t="str">
        <f>IF(tblRides[[#This Row],[supply_demand_ratio]]&lt;0.8,"Below 0.8",IF(tblRides[[#This Row],[supply_demand_ratio]]&lt;1,"Between 0.8-1.0",IF(tblRides[[#This Row],[supply_demand_ratio]]&lt;=1.2,"Between 1.0-1.2","Above 1.2")))</f>
        <v>Between 0.8-1.0</v>
      </c>
    </row>
    <row r="3963" spans="1:25" x14ac:dyDescent="0.3">
      <c r="A3963" t="s">
        <v>4018</v>
      </c>
      <c r="B3963" s="1">
        <v>46058.497916666667</v>
      </c>
      <c r="C3963" s="2">
        <v>46058</v>
      </c>
      <c r="D3963">
        <v>11</v>
      </c>
      <c r="E3963" t="s">
        <v>43</v>
      </c>
      <c r="F3963" t="s">
        <v>34</v>
      </c>
      <c r="G3963">
        <v>10.4</v>
      </c>
      <c r="H3963">
        <v>220.97</v>
      </c>
      <c r="I3963">
        <v>220.18</v>
      </c>
      <c r="J3963">
        <v>1.1000000000000001</v>
      </c>
      <c r="K3963">
        <v>4.3</v>
      </c>
      <c r="L3963">
        <v>7.4</v>
      </c>
      <c r="M3963">
        <v>78</v>
      </c>
      <c r="N3963" t="s">
        <v>27</v>
      </c>
      <c r="O3963">
        <v>1.1879999999999999</v>
      </c>
      <c r="P3963" t="s">
        <v>28</v>
      </c>
      <c r="Q3963" t="s">
        <v>29</v>
      </c>
      <c r="R3963">
        <v>4.8099999999999996</v>
      </c>
      <c r="S3963">
        <v>0</v>
      </c>
      <c r="T3963">
        <v>-0.79</v>
      </c>
      <c r="U3963">
        <v>3.1</v>
      </c>
      <c r="V3963" t="s">
        <v>30</v>
      </c>
      <c r="W3963" t="s">
        <v>31</v>
      </c>
      <c r="X3963">
        <v>1</v>
      </c>
      <c r="Y3963" t="str">
        <f>IF(tblRides[[#This Row],[supply_demand_ratio]]&lt;0.8,"Below 0.8",IF(tblRides[[#This Row],[supply_demand_ratio]]&lt;1,"Between 0.8-1.0",IF(tblRides[[#This Row],[supply_demand_ratio]]&lt;=1.2,"Between 1.0-1.2","Above 1.2")))</f>
        <v>Between 1.0-1.2</v>
      </c>
    </row>
    <row r="3964" spans="1:25" x14ac:dyDescent="0.3">
      <c r="A3964" t="s">
        <v>4019</v>
      </c>
      <c r="B3964" s="1">
        <v>46058.50277777778</v>
      </c>
      <c r="C3964" s="2">
        <v>46058</v>
      </c>
      <c r="D3964">
        <v>12</v>
      </c>
      <c r="E3964" t="s">
        <v>36</v>
      </c>
      <c r="F3964" t="s">
        <v>26</v>
      </c>
      <c r="G3964">
        <v>6.9</v>
      </c>
      <c r="H3964">
        <v>134.09</v>
      </c>
      <c r="I3964">
        <v>137.56</v>
      </c>
      <c r="J3964">
        <v>1</v>
      </c>
      <c r="K3964">
        <v>5.2</v>
      </c>
      <c r="L3964">
        <v>7.2</v>
      </c>
      <c r="M3964">
        <v>116</v>
      </c>
      <c r="N3964" t="s">
        <v>27</v>
      </c>
      <c r="O3964">
        <v>1.1930000000000001</v>
      </c>
      <c r="P3964" t="s">
        <v>28</v>
      </c>
      <c r="Q3964" t="s">
        <v>29</v>
      </c>
      <c r="R3964">
        <v>4.6900000000000004</v>
      </c>
      <c r="S3964">
        <v>10</v>
      </c>
      <c r="T3964">
        <v>3.47</v>
      </c>
      <c r="U3964">
        <v>2</v>
      </c>
      <c r="V3964" t="s">
        <v>30</v>
      </c>
      <c r="W3964" t="s">
        <v>45</v>
      </c>
      <c r="X3964">
        <v>1</v>
      </c>
      <c r="Y3964" t="str">
        <f>IF(tblRides[[#This Row],[supply_demand_ratio]]&lt;0.8,"Below 0.8",IF(tblRides[[#This Row],[supply_demand_ratio]]&lt;1,"Between 0.8-1.0",IF(tblRides[[#This Row],[supply_demand_ratio]]&lt;=1.2,"Between 1.0-1.2","Above 1.2")))</f>
        <v>Between 1.0-1.2</v>
      </c>
    </row>
    <row r="3965" spans="1:25" x14ac:dyDescent="0.3">
      <c r="A3965" t="s">
        <v>4020</v>
      </c>
      <c r="B3965" s="1">
        <v>46058.51666666667</v>
      </c>
      <c r="C3965" s="2">
        <v>46058</v>
      </c>
      <c r="D3965">
        <v>12</v>
      </c>
      <c r="E3965" t="s">
        <v>33</v>
      </c>
      <c r="F3965" t="s">
        <v>34</v>
      </c>
      <c r="G3965">
        <v>8.5</v>
      </c>
      <c r="H3965">
        <v>184.15</v>
      </c>
      <c r="I3965">
        <v>172.17</v>
      </c>
      <c r="J3965">
        <v>1</v>
      </c>
      <c r="K3965">
        <v>2.9</v>
      </c>
      <c r="L3965">
        <v>5.5</v>
      </c>
      <c r="M3965">
        <v>83</v>
      </c>
      <c r="N3965" t="s">
        <v>41</v>
      </c>
      <c r="O3965">
        <v>1.2849999999999999</v>
      </c>
      <c r="P3965" t="s">
        <v>28</v>
      </c>
      <c r="Q3965" t="s">
        <v>29</v>
      </c>
      <c r="R3965">
        <v>4.6399999999999997</v>
      </c>
      <c r="S3965">
        <v>0</v>
      </c>
      <c r="T3965">
        <v>-11.98</v>
      </c>
      <c r="U3965">
        <v>2.6</v>
      </c>
      <c r="V3965" t="s">
        <v>30</v>
      </c>
      <c r="W3965" t="s">
        <v>31</v>
      </c>
      <c r="X3965">
        <v>1</v>
      </c>
      <c r="Y3965" t="str">
        <f>IF(tblRides[[#This Row],[supply_demand_ratio]]&lt;0.8,"Below 0.8",IF(tblRides[[#This Row],[supply_demand_ratio]]&lt;1,"Between 0.8-1.0",IF(tblRides[[#This Row],[supply_demand_ratio]]&lt;=1.2,"Between 1.0-1.2","Above 1.2")))</f>
        <v>Above 1.2</v>
      </c>
    </row>
    <row r="3966" spans="1:25" x14ac:dyDescent="0.3">
      <c r="A3966" t="s">
        <v>4021</v>
      </c>
      <c r="B3966" s="1">
        <v>46058.520138888889</v>
      </c>
      <c r="C3966" s="2">
        <v>46058</v>
      </c>
      <c r="D3966">
        <v>12</v>
      </c>
      <c r="E3966" t="s">
        <v>43</v>
      </c>
      <c r="F3966" t="s">
        <v>26</v>
      </c>
      <c r="G3966">
        <v>8.1</v>
      </c>
      <c r="H3966">
        <v>165.05</v>
      </c>
      <c r="I3966">
        <v>160.55000000000001</v>
      </c>
      <c r="J3966">
        <v>1</v>
      </c>
      <c r="K3966">
        <v>2</v>
      </c>
      <c r="L3966">
        <v>4.5</v>
      </c>
      <c r="M3966">
        <v>59</v>
      </c>
      <c r="N3966" t="s">
        <v>41</v>
      </c>
      <c r="O3966">
        <v>2.1150000000000002</v>
      </c>
      <c r="P3966" t="s">
        <v>28</v>
      </c>
      <c r="Q3966" t="s">
        <v>29</v>
      </c>
      <c r="R3966">
        <v>4.6900000000000004</v>
      </c>
      <c r="S3966">
        <v>54</v>
      </c>
      <c r="T3966">
        <v>-4.5</v>
      </c>
      <c r="U3966">
        <v>2.5</v>
      </c>
      <c r="V3966" t="s">
        <v>30</v>
      </c>
      <c r="W3966" t="s">
        <v>31</v>
      </c>
      <c r="X3966">
        <v>1</v>
      </c>
      <c r="Y3966" t="str">
        <f>IF(tblRides[[#This Row],[supply_demand_ratio]]&lt;0.8,"Below 0.8",IF(tblRides[[#This Row],[supply_demand_ratio]]&lt;1,"Between 0.8-1.0",IF(tblRides[[#This Row],[supply_demand_ratio]]&lt;=1.2,"Between 1.0-1.2","Above 1.2")))</f>
        <v>Above 1.2</v>
      </c>
    </row>
    <row r="3967" spans="1:25" x14ac:dyDescent="0.3">
      <c r="A3967" t="s">
        <v>4022</v>
      </c>
      <c r="B3967" s="1">
        <v>46058.535416666666</v>
      </c>
      <c r="C3967" s="2">
        <v>46058</v>
      </c>
      <c r="D3967">
        <v>12</v>
      </c>
      <c r="E3967" t="s">
        <v>25</v>
      </c>
      <c r="F3967" t="s">
        <v>26</v>
      </c>
      <c r="G3967">
        <v>22.8</v>
      </c>
      <c r="H3967">
        <v>526.54999999999995</v>
      </c>
      <c r="J3967">
        <v>1.3</v>
      </c>
      <c r="K3967">
        <v>4.4000000000000004</v>
      </c>
      <c r="M3967">
        <v>98</v>
      </c>
      <c r="N3967" t="s">
        <v>27</v>
      </c>
      <c r="O3967">
        <v>0.73699999999999999</v>
      </c>
      <c r="P3967" t="s">
        <v>82</v>
      </c>
      <c r="Q3967" t="s">
        <v>83</v>
      </c>
      <c r="R3967">
        <v>4.83</v>
      </c>
      <c r="S3967">
        <v>3</v>
      </c>
      <c r="V3967" t="s">
        <v>30</v>
      </c>
      <c r="W3967" t="s">
        <v>31</v>
      </c>
      <c r="X3967">
        <v>0</v>
      </c>
      <c r="Y3967" t="str">
        <f>IF(tblRides[[#This Row],[supply_demand_ratio]]&lt;0.8,"Below 0.8",IF(tblRides[[#This Row],[supply_demand_ratio]]&lt;1,"Between 0.8-1.0",IF(tblRides[[#This Row],[supply_demand_ratio]]&lt;=1.2,"Between 1.0-1.2","Above 1.2")))</f>
        <v>Below 0.8</v>
      </c>
    </row>
    <row r="3968" spans="1:25" x14ac:dyDescent="0.3">
      <c r="A3968" t="s">
        <v>4023</v>
      </c>
      <c r="B3968" s="1">
        <v>46058.55</v>
      </c>
      <c r="C3968" s="2">
        <v>46058</v>
      </c>
      <c r="D3968">
        <v>13</v>
      </c>
      <c r="E3968" t="s">
        <v>33</v>
      </c>
      <c r="F3968" t="s">
        <v>26</v>
      </c>
      <c r="G3968">
        <v>9.6999999999999993</v>
      </c>
      <c r="H3968">
        <v>184.12</v>
      </c>
      <c r="I3968">
        <v>190.89</v>
      </c>
      <c r="J3968">
        <v>1.1000000000000001</v>
      </c>
      <c r="K3968">
        <v>3.8</v>
      </c>
      <c r="L3968">
        <v>1.3</v>
      </c>
      <c r="M3968">
        <v>101</v>
      </c>
      <c r="N3968" t="s">
        <v>41</v>
      </c>
      <c r="O3968">
        <v>1.66</v>
      </c>
      <c r="P3968" t="s">
        <v>28</v>
      </c>
      <c r="Q3968" t="s">
        <v>29</v>
      </c>
      <c r="R3968">
        <v>5</v>
      </c>
      <c r="S3968">
        <v>105</v>
      </c>
      <c r="T3968">
        <v>6.77</v>
      </c>
      <c r="U3968">
        <v>-2.5</v>
      </c>
      <c r="V3968" t="s">
        <v>30</v>
      </c>
      <c r="W3968" t="s">
        <v>31</v>
      </c>
      <c r="X3968">
        <v>1</v>
      </c>
      <c r="Y3968" t="str">
        <f>IF(tblRides[[#This Row],[supply_demand_ratio]]&lt;0.8,"Below 0.8",IF(tblRides[[#This Row],[supply_demand_ratio]]&lt;1,"Between 0.8-1.0",IF(tblRides[[#This Row],[supply_demand_ratio]]&lt;=1.2,"Between 1.0-1.2","Above 1.2")))</f>
        <v>Above 1.2</v>
      </c>
    </row>
    <row r="3969" spans="1:25" x14ac:dyDescent="0.3">
      <c r="A3969" t="s">
        <v>4024</v>
      </c>
      <c r="B3969" s="1">
        <v>46058.559027777781</v>
      </c>
      <c r="C3969" s="2">
        <v>46058</v>
      </c>
      <c r="D3969">
        <v>13</v>
      </c>
      <c r="E3969" t="s">
        <v>43</v>
      </c>
      <c r="F3969" t="s">
        <v>26</v>
      </c>
      <c r="G3969">
        <v>2.9</v>
      </c>
      <c r="H3969">
        <v>82.01</v>
      </c>
      <c r="I3969">
        <v>79.48</v>
      </c>
      <c r="J3969">
        <v>1.1000000000000001</v>
      </c>
      <c r="K3969">
        <v>4.5999999999999996</v>
      </c>
      <c r="L3969">
        <v>5.7</v>
      </c>
      <c r="M3969">
        <v>63</v>
      </c>
      <c r="N3969" t="s">
        <v>41</v>
      </c>
      <c r="O3969">
        <v>1.8240000000000001</v>
      </c>
      <c r="P3969" t="s">
        <v>28</v>
      </c>
      <c r="Q3969" t="s">
        <v>29</v>
      </c>
      <c r="R3969">
        <v>4.6100000000000003</v>
      </c>
      <c r="S3969">
        <v>5</v>
      </c>
      <c r="T3969">
        <v>-2.5299999999999998</v>
      </c>
      <c r="U3969">
        <v>1.1000000000000001</v>
      </c>
      <c r="V3969" t="s">
        <v>30</v>
      </c>
      <c r="W3969" t="s">
        <v>31</v>
      </c>
      <c r="X3969">
        <v>1</v>
      </c>
      <c r="Y3969" t="str">
        <f>IF(tblRides[[#This Row],[supply_demand_ratio]]&lt;0.8,"Below 0.8",IF(tblRides[[#This Row],[supply_demand_ratio]]&lt;1,"Between 0.8-1.0",IF(tblRides[[#This Row],[supply_demand_ratio]]&lt;=1.2,"Between 1.0-1.2","Above 1.2")))</f>
        <v>Above 1.2</v>
      </c>
    </row>
    <row r="3970" spans="1:25" x14ac:dyDescent="0.3">
      <c r="A3970" t="s">
        <v>4025</v>
      </c>
      <c r="B3970" s="1">
        <v>46058.55972222222</v>
      </c>
      <c r="C3970" s="2">
        <v>46058</v>
      </c>
      <c r="D3970">
        <v>13</v>
      </c>
      <c r="E3970" t="s">
        <v>62</v>
      </c>
      <c r="F3970" t="s">
        <v>26</v>
      </c>
      <c r="G3970">
        <v>5.2</v>
      </c>
      <c r="H3970">
        <v>127.9</v>
      </c>
      <c r="I3970">
        <v>127.02</v>
      </c>
      <c r="J3970">
        <v>1.1000000000000001</v>
      </c>
      <c r="K3970">
        <v>4</v>
      </c>
      <c r="L3970">
        <v>3</v>
      </c>
      <c r="M3970">
        <v>54</v>
      </c>
      <c r="N3970" t="s">
        <v>41</v>
      </c>
      <c r="O3970">
        <v>1.3109999999999999</v>
      </c>
      <c r="P3970" t="s">
        <v>28</v>
      </c>
      <c r="Q3970" t="s">
        <v>29</v>
      </c>
      <c r="R3970">
        <v>4.66</v>
      </c>
      <c r="S3970">
        <v>2</v>
      </c>
      <c r="T3970">
        <v>-0.88</v>
      </c>
      <c r="U3970">
        <v>-1</v>
      </c>
      <c r="V3970" t="s">
        <v>30</v>
      </c>
      <c r="W3970" t="s">
        <v>31</v>
      </c>
      <c r="X3970">
        <v>1</v>
      </c>
      <c r="Y3970" t="str">
        <f>IF(tblRides[[#This Row],[supply_demand_ratio]]&lt;0.8,"Below 0.8",IF(tblRides[[#This Row],[supply_demand_ratio]]&lt;1,"Between 0.8-1.0",IF(tblRides[[#This Row],[supply_demand_ratio]]&lt;=1.2,"Between 1.0-1.2","Above 1.2")))</f>
        <v>Above 1.2</v>
      </c>
    </row>
    <row r="3971" spans="1:25" x14ac:dyDescent="0.3">
      <c r="A3971" t="s">
        <v>4026</v>
      </c>
      <c r="B3971" s="1">
        <v>46058.560416666667</v>
      </c>
      <c r="C3971" s="2">
        <v>46058</v>
      </c>
      <c r="D3971">
        <v>13</v>
      </c>
      <c r="E3971" t="s">
        <v>33</v>
      </c>
      <c r="F3971" t="s">
        <v>34</v>
      </c>
      <c r="G3971">
        <v>11.1</v>
      </c>
      <c r="H3971">
        <v>225.71</v>
      </c>
      <c r="I3971">
        <v>227.2</v>
      </c>
      <c r="J3971">
        <v>1.2</v>
      </c>
      <c r="K3971">
        <v>4.5</v>
      </c>
      <c r="L3971">
        <v>7.9</v>
      </c>
      <c r="M3971">
        <v>89</v>
      </c>
      <c r="N3971" t="s">
        <v>27</v>
      </c>
      <c r="O3971">
        <v>1.0580000000000001</v>
      </c>
      <c r="P3971" t="s">
        <v>28</v>
      </c>
      <c r="Q3971" t="s">
        <v>29</v>
      </c>
      <c r="R3971">
        <v>4.84</v>
      </c>
      <c r="S3971">
        <v>0</v>
      </c>
      <c r="T3971">
        <v>1.49</v>
      </c>
      <c r="U3971">
        <v>3.4</v>
      </c>
      <c r="V3971" t="s">
        <v>30</v>
      </c>
      <c r="W3971" t="s">
        <v>31</v>
      </c>
      <c r="X3971">
        <v>1</v>
      </c>
      <c r="Y3971" t="str">
        <f>IF(tblRides[[#This Row],[supply_demand_ratio]]&lt;0.8,"Below 0.8",IF(tblRides[[#This Row],[supply_demand_ratio]]&lt;1,"Between 0.8-1.0",IF(tblRides[[#This Row],[supply_demand_ratio]]&lt;=1.2,"Between 1.0-1.2","Above 1.2")))</f>
        <v>Between 1.0-1.2</v>
      </c>
    </row>
    <row r="3972" spans="1:25" x14ac:dyDescent="0.3">
      <c r="A3972" t="s">
        <v>4027</v>
      </c>
      <c r="B3972" s="1">
        <v>46058.563888888886</v>
      </c>
      <c r="C3972" s="2">
        <v>46058</v>
      </c>
      <c r="D3972">
        <v>13</v>
      </c>
      <c r="E3972" t="s">
        <v>36</v>
      </c>
      <c r="F3972" t="s">
        <v>26</v>
      </c>
      <c r="G3972">
        <v>1</v>
      </c>
      <c r="H3972">
        <v>54.94</v>
      </c>
      <c r="I3972">
        <v>53.81</v>
      </c>
      <c r="J3972">
        <v>1</v>
      </c>
      <c r="K3972">
        <v>5</v>
      </c>
      <c r="L3972">
        <v>3.9</v>
      </c>
      <c r="M3972">
        <v>109</v>
      </c>
      <c r="N3972" t="s">
        <v>41</v>
      </c>
      <c r="O3972">
        <v>1.298</v>
      </c>
      <c r="P3972" t="s">
        <v>28</v>
      </c>
      <c r="Q3972" t="s">
        <v>29</v>
      </c>
      <c r="R3972">
        <v>4.83</v>
      </c>
      <c r="S3972">
        <v>3</v>
      </c>
      <c r="T3972">
        <v>-1.1299999999999999</v>
      </c>
      <c r="U3972">
        <v>-1.1000000000000001</v>
      </c>
      <c r="V3972" t="s">
        <v>30</v>
      </c>
      <c r="W3972" t="s">
        <v>31</v>
      </c>
      <c r="X3972">
        <v>1</v>
      </c>
      <c r="Y3972" t="str">
        <f>IF(tblRides[[#This Row],[supply_demand_ratio]]&lt;0.8,"Below 0.8",IF(tblRides[[#This Row],[supply_demand_ratio]]&lt;1,"Between 0.8-1.0",IF(tblRides[[#This Row],[supply_demand_ratio]]&lt;=1.2,"Between 1.0-1.2","Above 1.2")))</f>
        <v>Above 1.2</v>
      </c>
    </row>
    <row r="3973" spans="1:25" x14ac:dyDescent="0.3">
      <c r="A3973" t="s">
        <v>4028</v>
      </c>
      <c r="B3973" s="1">
        <v>46058.570833333331</v>
      </c>
      <c r="C3973" s="2">
        <v>46058</v>
      </c>
      <c r="D3973">
        <v>13</v>
      </c>
      <c r="E3973" t="s">
        <v>43</v>
      </c>
      <c r="F3973" t="s">
        <v>34</v>
      </c>
      <c r="G3973">
        <v>5.7</v>
      </c>
      <c r="H3973">
        <v>126.46</v>
      </c>
      <c r="I3973">
        <v>128.75</v>
      </c>
      <c r="J3973">
        <v>1</v>
      </c>
      <c r="K3973">
        <v>5.7</v>
      </c>
      <c r="L3973">
        <v>9.6</v>
      </c>
      <c r="M3973">
        <v>70</v>
      </c>
      <c r="N3973" t="s">
        <v>41</v>
      </c>
      <c r="O3973">
        <v>2.0449999999999999</v>
      </c>
      <c r="P3973" t="s">
        <v>28</v>
      </c>
      <c r="Q3973" t="s">
        <v>29</v>
      </c>
      <c r="R3973">
        <v>4.53</v>
      </c>
      <c r="S3973">
        <v>0</v>
      </c>
      <c r="T3973">
        <v>2.29</v>
      </c>
      <c r="U3973">
        <v>3.9</v>
      </c>
      <c r="V3973" t="s">
        <v>30</v>
      </c>
      <c r="W3973" t="s">
        <v>45</v>
      </c>
      <c r="X3973">
        <v>1</v>
      </c>
      <c r="Y3973" t="str">
        <f>IF(tblRides[[#This Row],[supply_demand_ratio]]&lt;0.8,"Below 0.8",IF(tblRides[[#This Row],[supply_demand_ratio]]&lt;1,"Between 0.8-1.0",IF(tblRides[[#This Row],[supply_demand_ratio]]&lt;=1.2,"Between 1.0-1.2","Above 1.2")))</f>
        <v>Above 1.2</v>
      </c>
    </row>
    <row r="3974" spans="1:25" x14ac:dyDescent="0.3">
      <c r="A3974" t="s">
        <v>4029</v>
      </c>
      <c r="B3974" s="1">
        <v>46058.575694444444</v>
      </c>
      <c r="C3974" s="2">
        <v>46058</v>
      </c>
      <c r="D3974">
        <v>13</v>
      </c>
      <c r="E3974" t="s">
        <v>36</v>
      </c>
      <c r="F3974" t="s">
        <v>34</v>
      </c>
      <c r="G3974">
        <v>4.2</v>
      </c>
      <c r="H3974">
        <v>98.35</v>
      </c>
      <c r="I3974">
        <v>96.25</v>
      </c>
      <c r="J3974">
        <v>1</v>
      </c>
      <c r="K3974">
        <v>3.3</v>
      </c>
      <c r="L3974">
        <v>4.5</v>
      </c>
      <c r="M3974">
        <v>95</v>
      </c>
      <c r="N3974" t="s">
        <v>41</v>
      </c>
      <c r="O3974">
        <v>1.415</v>
      </c>
      <c r="P3974" t="s">
        <v>28</v>
      </c>
      <c r="Q3974" t="s">
        <v>29</v>
      </c>
      <c r="R3974">
        <v>4.25</v>
      </c>
      <c r="S3974">
        <v>0</v>
      </c>
      <c r="T3974">
        <v>-2.1</v>
      </c>
      <c r="U3974">
        <v>1.2</v>
      </c>
      <c r="V3974" t="s">
        <v>30</v>
      </c>
      <c r="W3974" t="s">
        <v>31</v>
      </c>
      <c r="X3974">
        <v>1</v>
      </c>
      <c r="Y3974" t="str">
        <f>IF(tblRides[[#This Row],[supply_demand_ratio]]&lt;0.8,"Below 0.8",IF(tblRides[[#This Row],[supply_demand_ratio]]&lt;1,"Between 0.8-1.0",IF(tblRides[[#This Row],[supply_demand_ratio]]&lt;=1.2,"Between 1.0-1.2","Above 1.2")))</f>
        <v>Above 1.2</v>
      </c>
    </row>
    <row r="3975" spans="1:25" x14ac:dyDescent="0.3">
      <c r="A3975" t="s">
        <v>4030</v>
      </c>
      <c r="B3975" s="1">
        <v>46058.629861111112</v>
      </c>
      <c r="C3975" s="2">
        <v>46058</v>
      </c>
      <c r="D3975">
        <v>15</v>
      </c>
      <c r="E3975" t="s">
        <v>25</v>
      </c>
      <c r="F3975" t="s">
        <v>34</v>
      </c>
      <c r="G3975">
        <v>2.6</v>
      </c>
      <c r="H3975">
        <v>80.17</v>
      </c>
      <c r="I3975">
        <v>75.12</v>
      </c>
      <c r="J3975">
        <v>1</v>
      </c>
      <c r="K3975">
        <v>5.2</v>
      </c>
      <c r="L3975">
        <v>7.5</v>
      </c>
      <c r="M3975">
        <v>104</v>
      </c>
      <c r="N3975" t="s">
        <v>41</v>
      </c>
      <c r="O3975">
        <v>1.236</v>
      </c>
      <c r="P3975" t="s">
        <v>28</v>
      </c>
      <c r="Q3975" t="s">
        <v>29</v>
      </c>
      <c r="R3975">
        <v>4.4800000000000004</v>
      </c>
      <c r="S3975">
        <v>0</v>
      </c>
      <c r="T3975">
        <v>-5.05</v>
      </c>
      <c r="U3975">
        <v>2.2999999999999998</v>
      </c>
      <c r="V3975" t="s">
        <v>30</v>
      </c>
      <c r="W3975" t="s">
        <v>45</v>
      </c>
      <c r="X3975">
        <v>1</v>
      </c>
      <c r="Y3975" t="str">
        <f>IF(tblRides[[#This Row],[supply_demand_ratio]]&lt;0.8,"Below 0.8",IF(tblRides[[#This Row],[supply_demand_ratio]]&lt;1,"Between 0.8-1.0",IF(tblRides[[#This Row],[supply_demand_ratio]]&lt;=1.2,"Between 1.0-1.2","Above 1.2")))</f>
        <v>Above 1.2</v>
      </c>
    </row>
    <row r="3976" spans="1:25" x14ac:dyDescent="0.3">
      <c r="A3976" t="s">
        <v>4031</v>
      </c>
      <c r="B3976" s="1">
        <v>46058.631944444445</v>
      </c>
      <c r="C3976" s="2">
        <v>46058</v>
      </c>
      <c r="D3976">
        <v>15</v>
      </c>
      <c r="E3976" t="s">
        <v>25</v>
      </c>
      <c r="F3976" t="s">
        <v>26</v>
      </c>
      <c r="G3976">
        <v>2.4</v>
      </c>
      <c r="H3976">
        <v>81.95</v>
      </c>
      <c r="I3976">
        <v>79.14</v>
      </c>
      <c r="J3976">
        <v>1</v>
      </c>
      <c r="K3976">
        <v>2.6</v>
      </c>
      <c r="L3976">
        <v>5.5</v>
      </c>
      <c r="M3976">
        <v>122</v>
      </c>
      <c r="N3976" t="s">
        <v>27</v>
      </c>
      <c r="O3976">
        <v>0.94199999999999995</v>
      </c>
      <c r="P3976" t="s">
        <v>28</v>
      </c>
      <c r="Q3976" t="s">
        <v>29</v>
      </c>
      <c r="R3976">
        <v>4.6100000000000003</v>
      </c>
      <c r="S3976">
        <v>14</v>
      </c>
      <c r="T3976">
        <v>-2.81</v>
      </c>
      <c r="U3976">
        <v>2.9</v>
      </c>
      <c r="V3976" t="s">
        <v>30</v>
      </c>
      <c r="W3976" t="s">
        <v>31</v>
      </c>
      <c r="X3976">
        <v>1</v>
      </c>
      <c r="Y3976" t="str">
        <f>IF(tblRides[[#This Row],[supply_demand_ratio]]&lt;0.8,"Below 0.8",IF(tblRides[[#This Row],[supply_demand_ratio]]&lt;1,"Between 0.8-1.0",IF(tblRides[[#This Row],[supply_demand_ratio]]&lt;=1.2,"Between 1.0-1.2","Above 1.2")))</f>
        <v>Between 0.8-1.0</v>
      </c>
    </row>
    <row r="3977" spans="1:25" x14ac:dyDescent="0.3">
      <c r="A3977" t="s">
        <v>4032</v>
      </c>
      <c r="B3977" s="1">
        <v>46058.636805555558</v>
      </c>
      <c r="C3977" s="2">
        <v>46058</v>
      </c>
      <c r="D3977">
        <v>15</v>
      </c>
      <c r="E3977" t="s">
        <v>25</v>
      </c>
      <c r="F3977" t="s">
        <v>34</v>
      </c>
      <c r="G3977">
        <v>9.4</v>
      </c>
      <c r="H3977">
        <v>210.61</v>
      </c>
      <c r="I3977">
        <v>196.94</v>
      </c>
      <c r="J3977">
        <v>1.1000000000000001</v>
      </c>
      <c r="K3977">
        <v>2.2000000000000002</v>
      </c>
      <c r="L3977">
        <v>7.3</v>
      </c>
      <c r="M3977">
        <v>110</v>
      </c>
      <c r="N3977" t="s">
        <v>27</v>
      </c>
      <c r="O3977">
        <v>0.83799999999999997</v>
      </c>
      <c r="P3977" t="s">
        <v>28</v>
      </c>
      <c r="Q3977" t="s">
        <v>29</v>
      </c>
      <c r="R3977">
        <v>4.71</v>
      </c>
      <c r="S3977">
        <v>0</v>
      </c>
      <c r="T3977">
        <v>-13.67</v>
      </c>
      <c r="U3977">
        <v>5.0999999999999996</v>
      </c>
      <c r="V3977" t="s">
        <v>30</v>
      </c>
      <c r="W3977" t="s">
        <v>31</v>
      </c>
      <c r="X3977">
        <v>1</v>
      </c>
      <c r="Y3977" t="str">
        <f>IF(tblRides[[#This Row],[supply_demand_ratio]]&lt;0.8,"Below 0.8",IF(tblRides[[#This Row],[supply_demand_ratio]]&lt;1,"Between 0.8-1.0",IF(tblRides[[#This Row],[supply_demand_ratio]]&lt;=1.2,"Between 1.0-1.2","Above 1.2")))</f>
        <v>Between 0.8-1.0</v>
      </c>
    </row>
    <row r="3978" spans="1:25" x14ac:dyDescent="0.3">
      <c r="A3978" t="s">
        <v>4033</v>
      </c>
      <c r="B3978" s="1">
        <v>46058.645833333336</v>
      </c>
      <c r="C3978" s="2">
        <v>46058</v>
      </c>
      <c r="D3978">
        <v>15</v>
      </c>
      <c r="E3978" t="s">
        <v>25</v>
      </c>
      <c r="F3978" t="s">
        <v>34</v>
      </c>
      <c r="G3978">
        <v>10.4</v>
      </c>
      <c r="H3978">
        <v>188.12</v>
      </c>
      <c r="J3978">
        <v>1</v>
      </c>
      <c r="K3978">
        <v>3.6</v>
      </c>
      <c r="L3978">
        <v>7.2</v>
      </c>
      <c r="M3978">
        <v>123</v>
      </c>
      <c r="N3978" t="s">
        <v>27</v>
      </c>
      <c r="O3978">
        <v>1</v>
      </c>
      <c r="P3978" t="s">
        <v>58</v>
      </c>
      <c r="Q3978" t="s">
        <v>108</v>
      </c>
      <c r="R3978">
        <v>4.9000000000000004</v>
      </c>
      <c r="S3978">
        <v>0</v>
      </c>
      <c r="U3978">
        <v>3.6</v>
      </c>
      <c r="V3978" t="s">
        <v>30</v>
      </c>
      <c r="W3978" t="s">
        <v>31</v>
      </c>
      <c r="X3978">
        <v>0</v>
      </c>
      <c r="Y3978" t="str">
        <f>IF(tblRides[[#This Row],[supply_demand_ratio]]&lt;0.8,"Below 0.8",IF(tblRides[[#This Row],[supply_demand_ratio]]&lt;1,"Between 0.8-1.0",IF(tblRides[[#This Row],[supply_demand_ratio]]&lt;=1.2,"Between 1.0-1.2","Above 1.2")))</f>
        <v>Between 1.0-1.2</v>
      </c>
    </row>
    <row r="3979" spans="1:25" x14ac:dyDescent="0.3">
      <c r="A3979" t="s">
        <v>4034</v>
      </c>
      <c r="B3979" s="1">
        <v>46058.654861111114</v>
      </c>
      <c r="C3979" s="2">
        <v>46058</v>
      </c>
      <c r="D3979">
        <v>15</v>
      </c>
      <c r="E3979" t="s">
        <v>62</v>
      </c>
      <c r="F3979" t="s">
        <v>26</v>
      </c>
      <c r="G3979">
        <v>4.3</v>
      </c>
      <c r="H3979">
        <v>100.54</v>
      </c>
      <c r="I3979">
        <v>100.08</v>
      </c>
      <c r="J3979">
        <v>1</v>
      </c>
      <c r="K3979">
        <v>11</v>
      </c>
      <c r="L3979">
        <v>10.8</v>
      </c>
      <c r="M3979">
        <v>53</v>
      </c>
      <c r="N3979" t="s">
        <v>41</v>
      </c>
      <c r="O3979">
        <v>1.5109999999999999</v>
      </c>
      <c r="P3979" t="s">
        <v>28</v>
      </c>
      <c r="Q3979" t="s">
        <v>29</v>
      </c>
      <c r="R3979">
        <v>4.4400000000000004</v>
      </c>
      <c r="S3979">
        <v>31</v>
      </c>
      <c r="T3979">
        <v>-0.46</v>
      </c>
      <c r="U3979">
        <v>-0.2</v>
      </c>
      <c r="V3979" t="s">
        <v>30</v>
      </c>
      <c r="W3979" t="s">
        <v>77</v>
      </c>
      <c r="X3979">
        <v>1</v>
      </c>
      <c r="Y3979" t="str">
        <f>IF(tblRides[[#This Row],[supply_demand_ratio]]&lt;0.8,"Below 0.8",IF(tblRides[[#This Row],[supply_demand_ratio]]&lt;1,"Between 0.8-1.0",IF(tblRides[[#This Row],[supply_demand_ratio]]&lt;=1.2,"Between 1.0-1.2","Above 1.2")))</f>
        <v>Above 1.2</v>
      </c>
    </row>
    <row r="3980" spans="1:25" x14ac:dyDescent="0.3">
      <c r="A3980" t="s">
        <v>4035</v>
      </c>
      <c r="B3980" s="1">
        <v>46058.672222222223</v>
      </c>
      <c r="C3980" s="2">
        <v>46058</v>
      </c>
      <c r="D3980">
        <v>16</v>
      </c>
      <c r="E3980" t="s">
        <v>36</v>
      </c>
      <c r="F3980" t="s">
        <v>34</v>
      </c>
      <c r="G3980">
        <v>4.5999999999999996</v>
      </c>
      <c r="H3980">
        <v>106.95</v>
      </c>
      <c r="J3980">
        <v>1</v>
      </c>
      <c r="K3980">
        <v>4.8</v>
      </c>
      <c r="M3980">
        <v>117</v>
      </c>
      <c r="N3980" t="s">
        <v>27</v>
      </c>
      <c r="O3980">
        <v>1.2050000000000001</v>
      </c>
      <c r="P3980" t="s">
        <v>82</v>
      </c>
      <c r="Q3980" t="s">
        <v>83</v>
      </c>
      <c r="R3980">
        <v>4.68</v>
      </c>
      <c r="S3980">
        <v>0</v>
      </c>
      <c r="V3980" t="s">
        <v>30</v>
      </c>
      <c r="W3980" t="s">
        <v>31</v>
      </c>
      <c r="X3980">
        <v>0</v>
      </c>
      <c r="Y3980" t="str">
        <f>IF(tblRides[[#This Row],[supply_demand_ratio]]&lt;0.8,"Below 0.8",IF(tblRides[[#This Row],[supply_demand_ratio]]&lt;1,"Between 0.8-1.0",IF(tblRides[[#This Row],[supply_demand_ratio]]&lt;=1.2,"Between 1.0-1.2","Above 1.2")))</f>
        <v>Above 1.2</v>
      </c>
    </row>
    <row r="3981" spans="1:25" x14ac:dyDescent="0.3">
      <c r="A3981" t="s">
        <v>4036</v>
      </c>
      <c r="B3981" s="1">
        <v>46058.672222222223</v>
      </c>
      <c r="C3981" s="2">
        <v>46058</v>
      </c>
      <c r="D3981">
        <v>16</v>
      </c>
      <c r="E3981" t="s">
        <v>33</v>
      </c>
      <c r="F3981" t="s">
        <v>26</v>
      </c>
      <c r="G3981">
        <v>5.3</v>
      </c>
      <c r="H3981">
        <v>118.28</v>
      </c>
      <c r="I3981">
        <v>120.41</v>
      </c>
      <c r="J3981">
        <v>1.1000000000000001</v>
      </c>
      <c r="K3981">
        <v>7.6</v>
      </c>
      <c r="L3981">
        <v>10</v>
      </c>
      <c r="M3981">
        <v>86</v>
      </c>
      <c r="N3981" t="s">
        <v>27</v>
      </c>
      <c r="O3981">
        <v>0.85699999999999998</v>
      </c>
      <c r="P3981" t="s">
        <v>28</v>
      </c>
      <c r="Q3981" t="s">
        <v>29</v>
      </c>
      <c r="R3981">
        <v>5</v>
      </c>
      <c r="S3981">
        <v>11</v>
      </c>
      <c r="T3981">
        <v>2.13</v>
      </c>
      <c r="U3981">
        <v>2.4</v>
      </c>
      <c r="V3981" t="s">
        <v>30</v>
      </c>
      <c r="W3981" t="s">
        <v>45</v>
      </c>
      <c r="X3981">
        <v>1</v>
      </c>
      <c r="Y3981" t="str">
        <f>IF(tblRides[[#This Row],[supply_demand_ratio]]&lt;0.8,"Below 0.8",IF(tblRides[[#This Row],[supply_demand_ratio]]&lt;1,"Between 0.8-1.0",IF(tblRides[[#This Row],[supply_demand_ratio]]&lt;=1.2,"Between 1.0-1.2","Above 1.2")))</f>
        <v>Between 0.8-1.0</v>
      </c>
    </row>
    <row r="3982" spans="1:25" x14ac:dyDescent="0.3">
      <c r="A3982" t="s">
        <v>4037</v>
      </c>
      <c r="B3982" s="1">
        <v>46058.679166666669</v>
      </c>
      <c r="C3982" s="2">
        <v>46058</v>
      </c>
      <c r="D3982">
        <v>16</v>
      </c>
      <c r="E3982" t="s">
        <v>33</v>
      </c>
      <c r="F3982" t="s">
        <v>26</v>
      </c>
      <c r="G3982">
        <v>0.7</v>
      </c>
      <c r="H3982">
        <v>50</v>
      </c>
      <c r="J3982">
        <v>1</v>
      </c>
      <c r="K3982">
        <v>7.3</v>
      </c>
      <c r="L3982">
        <v>11</v>
      </c>
      <c r="M3982">
        <v>95</v>
      </c>
      <c r="N3982" t="s">
        <v>41</v>
      </c>
      <c r="O3982">
        <v>1.577</v>
      </c>
      <c r="P3982" t="s">
        <v>58</v>
      </c>
      <c r="Q3982" t="s">
        <v>59</v>
      </c>
      <c r="R3982">
        <v>4.6100000000000003</v>
      </c>
      <c r="S3982">
        <v>1</v>
      </c>
      <c r="U3982">
        <v>3.7</v>
      </c>
      <c r="V3982" t="s">
        <v>30</v>
      </c>
      <c r="W3982" t="s">
        <v>45</v>
      </c>
      <c r="X3982">
        <v>0</v>
      </c>
      <c r="Y3982" t="str">
        <f>IF(tblRides[[#This Row],[supply_demand_ratio]]&lt;0.8,"Below 0.8",IF(tblRides[[#This Row],[supply_demand_ratio]]&lt;1,"Between 0.8-1.0",IF(tblRides[[#This Row],[supply_demand_ratio]]&lt;=1.2,"Between 1.0-1.2","Above 1.2")))</f>
        <v>Above 1.2</v>
      </c>
    </row>
    <row r="3983" spans="1:25" x14ac:dyDescent="0.3">
      <c r="A3983" t="s">
        <v>4038</v>
      </c>
      <c r="B3983" s="1">
        <v>46058.689583333333</v>
      </c>
      <c r="C3983" s="2">
        <v>46058</v>
      </c>
      <c r="D3983">
        <v>16</v>
      </c>
      <c r="E3983" t="s">
        <v>33</v>
      </c>
      <c r="F3983" t="s">
        <v>26</v>
      </c>
      <c r="G3983">
        <v>17.899999999999999</v>
      </c>
      <c r="H3983">
        <v>274.67</v>
      </c>
      <c r="I3983">
        <v>265.01</v>
      </c>
      <c r="J3983">
        <v>1</v>
      </c>
      <c r="K3983">
        <v>4.2</v>
      </c>
      <c r="L3983">
        <v>5.6</v>
      </c>
      <c r="M3983">
        <v>89</v>
      </c>
      <c r="N3983" t="s">
        <v>41</v>
      </c>
      <c r="O3983">
        <v>1.1639999999999999</v>
      </c>
      <c r="P3983" t="s">
        <v>28</v>
      </c>
      <c r="Q3983" t="s">
        <v>29</v>
      </c>
      <c r="R3983">
        <v>4.95</v>
      </c>
      <c r="S3983">
        <v>7</v>
      </c>
      <c r="T3983">
        <v>-9.66</v>
      </c>
      <c r="U3983">
        <v>1.4</v>
      </c>
      <c r="V3983" t="s">
        <v>30</v>
      </c>
      <c r="W3983" t="s">
        <v>31</v>
      </c>
      <c r="X3983">
        <v>1</v>
      </c>
      <c r="Y3983" t="str">
        <f>IF(tblRides[[#This Row],[supply_demand_ratio]]&lt;0.8,"Below 0.8",IF(tblRides[[#This Row],[supply_demand_ratio]]&lt;1,"Between 0.8-1.0",IF(tblRides[[#This Row],[supply_demand_ratio]]&lt;=1.2,"Between 1.0-1.2","Above 1.2")))</f>
        <v>Between 1.0-1.2</v>
      </c>
    </row>
    <row r="3984" spans="1:25" x14ac:dyDescent="0.3">
      <c r="A3984" t="s">
        <v>4039</v>
      </c>
      <c r="B3984" s="1">
        <v>46058.699305555558</v>
      </c>
      <c r="C3984" s="2">
        <v>46058</v>
      </c>
      <c r="D3984">
        <v>16</v>
      </c>
      <c r="E3984" t="s">
        <v>33</v>
      </c>
      <c r="F3984" t="s">
        <v>34</v>
      </c>
      <c r="G3984">
        <v>9.1</v>
      </c>
      <c r="H3984">
        <v>177.66</v>
      </c>
      <c r="I3984">
        <v>179.61</v>
      </c>
      <c r="J3984">
        <v>1.1000000000000001</v>
      </c>
      <c r="K3984">
        <v>7.9</v>
      </c>
      <c r="L3984">
        <v>13.5</v>
      </c>
      <c r="M3984">
        <v>89</v>
      </c>
      <c r="N3984" t="s">
        <v>27</v>
      </c>
      <c r="O3984">
        <v>1.0569999999999999</v>
      </c>
      <c r="P3984" t="s">
        <v>28</v>
      </c>
      <c r="Q3984" t="s">
        <v>29</v>
      </c>
      <c r="R3984">
        <v>4.9000000000000004</v>
      </c>
      <c r="S3984">
        <v>0</v>
      </c>
      <c r="T3984">
        <v>1.95</v>
      </c>
      <c r="U3984">
        <v>5.6</v>
      </c>
      <c r="V3984" t="s">
        <v>30</v>
      </c>
      <c r="W3984" t="s">
        <v>45</v>
      </c>
      <c r="X3984">
        <v>1</v>
      </c>
      <c r="Y3984" t="str">
        <f>IF(tblRides[[#This Row],[supply_demand_ratio]]&lt;0.8,"Below 0.8",IF(tblRides[[#This Row],[supply_demand_ratio]]&lt;1,"Between 0.8-1.0",IF(tblRides[[#This Row],[supply_demand_ratio]]&lt;=1.2,"Between 1.0-1.2","Above 1.2")))</f>
        <v>Between 1.0-1.2</v>
      </c>
    </row>
    <row r="3985" spans="1:25" x14ac:dyDescent="0.3">
      <c r="A3985" t="s">
        <v>4040</v>
      </c>
      <c r="B3985" s="1">
        <v>46058.722222222219</v>
      </c>
      <c r="C3985" s="2">
        <v>46058</v>
      </c>
      <c r="D3985">
        <v>17</v>
      </c>
      <c r="E3985" t="s">
        <v>36</v>
      </c>
      <c r="F3985" t="s">
        <v>34</v>
      </c>
      <c r="G3985">
        <v>11</v>
      </c>
      <c r="H3985">
        <v>195.05</v>
      </c>
      <c r="I3985">
        <v>187.73</v>
      </c>
      <c r="J3985">
        <v>1</v>
      </c>
      <c r="K3985">
        <v>8</v>
      </c>
      <c r="L3985">
        <v>9.6999999999999993</v>
      </c>
      <c r="M3985">
        <v>85</v>
      </c>
      <c r="N3985" t="s">
        <v>27</v>
      </c>
      <c r="O3985">
        <v>0.71599999999999997</v>
      </c>
      <c r="P3985" t="s">
        <v>28</v>
      </c>
      <c r="Q3985" t="s">
        <v>29</v>
      </c>
      <c r="R3985">
        <v>4.99</v>
      </c>
      <c r="S3985">
        <v>0</v>
      </c>
      <c r="T3985">
        <v>-7.32</v>
      </c>
      <c r="U3985">
        <v>1.7</v>
      </c>
      <c r="V3985" t="s">
        <v>30</v>
      </c>
      <c r="W3985" t="s">
        <v>45</v>
      </c>
      <c r="X3985">
        <v>1</v>
      </c>
      <c r="Y3985" t="str">
        <f>IF(tblRides[[#This Row],[supply_demand_ratio]]&lt;0.8,"Below 0.8",IF(tblRides[[#This Row],[supply_demand_ratio]]&lt;1,"Between 0.8-1.0",IF(tblRides[[#This Row],[supply_demand_ratio]]&lt;=1.2,"Between 1.0-1.2","Above 1.2")))</f>
        <v>Below 0.8</v>
      </c>
    </row>
    <row r="3986" spans="1:25" x14ac:dyDescent="0.3">
      <c r="A3986" t="s">
        <v>4041</v>
      </c>
      <c r="B3986" s="1">
        <v>46058.724305555559</v>
      </c>
      <c r="C3986" s="2">
        <v>46058</v>
      </c>
      <c r="D3986">
        <v>17</v>
      </c>
      <c r="E3986" t="s">
        <v>33</v>
      </c>
      <c r="F3986" t="s">
        <v>26</v>
      </c>
      <c r="G3986">
        <v>4.4000000000000004</v>
      </c>
      <c r="H3986">
        <v>140.28</v>
      </c>
      <c r="I3986">
        <v>132.34</v>
      </c>
      <c r="J3986">
        <v>1.2</v>
      </c>
      <c r="K3986">
        <v>7.8</v>
      </c>
      <c r="L3986">
        <v>4.3</v>
      </c>
      <c r="M3986">
        <v>88</v>
      </c>
      <c r="N3986" t="s">
        <v>27</v>
      </c>
      <c r="O3986">
        <v>0.96899999999999997</v>
      </c>
      <c r="P3986" t="s">
        <v>28</v>
      </c>
      <c r="Q3986" t="s">
        <v>29</v>
      </c>
      <c r="R3986">
        <v>4.59</v>
      </c>
      <c r="S3986">
        <v>2</v>
      </c>
      <c r="T3986">
        <v>-7.94</v>
      </c>
      <c r="U3986">
        <v>-3.5</v>
      </c>
      <c r="V3986" t="s">
        <v>30</v>
      </c>
      <c r="W3986" t="s">
        <v>45</v>
      </c>
      <c r="X3986">
        <v>1</v>
      </c>
      <c r="Y3986" t="str">
        <f>IF(tblRides[[#This Row],[supply_demand_ratio]]&lt;0.8,"Below 0.8",IF(tblRides[[#This Row],[supply_demand_ratio]]&lt;1,"Between 0.8-1.0",IF(tblRides[[#This Row],[supply_demand_ratio]]&lt;=1.2,"Between 1.0-1.2","Above 1.2")))</f>
        <v>Between 0.8-1.0</v>
      </c>
    </row>
    <row r="3987" spans="1:25" x14ac:dyDescent="0.3">
      <c r="A3987" t="s">
        <v>4042</v>
      </c>
      <c r="B3987" s="1">
        <v>46058.725694444445</v>
      </c>
      <c r="C3987" s="2">
        <v>46058</v>
      </c>
      <c r="D3987">
        <v>17</v>
      </c>
      <c r="E3987" t="s">
        <v>36</v>
      </c>
      <c r="F3987" t="s">
        <v>26</v>
      </c>
      <c r="G3987">
        <v>9</v>
      </c>
      <c r="H3987">
        <v>213.92</v>
      </c>
      <c r="I3987">
        <v>222.69</v>
      </c>
      <c r="J3987">
        <v>1.2</v>
      </c>
      <c r="K3987">
        <v>6.5</v>
      </c>
      <c r="L3987">
        <v>7.9</v>
      </c>
      <c r="M3987">
        <v>95</v>
      </c>
      <c r="N3987" t="s">
        <v>27</v>
      </c>
      <c r="O3987">
        <v>0.85499999999999998</v>
      </c>
      <c r="P3987" t="s">
        <v>28</v>
      </c>
      <c r="Q3987" t="s">
        <v>29</v>
      </c>
      <c r="R3987">
        <v>4.72</v>
      </c>
      <c r="S3987">
        <v>5</v>
      </c>
      <c r="T3987">
        <v>8.77</v>
      </c>
      <c r="U3987">
        <v>1.4</v>
      </c>
      <c r="V3987" t="s">
        <v>30</v>
      </c>
      <c r="W3987" t="s">
        <v>45</v>
      </c>
      <c r="X3987">
        <v>1</v>
      </c>
      <c r="Y3987" t="str">
        <f>IF(tblRides[[#This Row],[supply_demand_ratio]]&lt;0.8,"Below 0.8",IF(tblRides[[#This Row],[supply_demand_ratio]]&lt;1,"Between 0.8-1.0",IF(tblRides[[#This Row],[supply_demand_ratio]]&lt;=1.2,"Between 1.0-1.2","Above 1.2")))</f>
        <v>Between 0.8-1.0</v>
      </c>
    </row>
    <row r="3988" spans="1:25" x14ac:dyDescent="0.3">
      <c r="A3988" t="s">
        <v>4043</v>
      </c>
      <c r="B3988" s="1">
        <v>46058.734722222223</v>
      </c>
      <c r="C3988" s="2">
        <v>46058</v>
      </c>
      <c r="D3988">
        <v>17</v>
      </c>
      <c r="E3988" t="s">
        <v>25</v>
      </c>
      <c r="F3988" t="s">
        <v>34</v>
      </c>
      <c r="G3988">
        <v>2</v>
      </c>
      <c r="H3988">
        <v>91.13</v>
      </c>
      <c r="I3988">
        <v>90.69</v>
      </c>
      <c r="J3988">
        <v>1.3</v>
      </c>
      <c r="K3988">
        <v>8.4</v>
      </c>
      <c r="L3988">
        <v>7.2</v>
      </c>
      <c r="M3988">
        <v>91</v>
      </c>
      <c r="N3988" t="s">
        <v>72</v>
      </c>
      <c r="O3988">
        <v>0.60699999999999998</v>
      </c>
      <c r="P3988" t="s">
        <v>28</v>
      </c>
      <c r="Q3988" t="s">
        <v>29</v>
      </c>
      <c r="R3988">
        <v>4.63</v>
      </c>
      <c r="S3988">
        <v>0</v>
      </c>
      <c r="T3988">
        <v>-0.44</v>
      </c>
      <c r="U3988">
        <v>-1.2</v>
      </c>
      <c r="V3988" t="s">
        <v>30</v>
      </c>
      <c r="W3988" t="s">
        <v>45</v>
      </c>
      <c r="X3988">
        <v>1</v>
      </c>
      <c r="Y3988" t="str">
        <f>IF(tblRides[[#This Row],[supply_demand_ratio]]&lt;0.8,"Below 0.8",IF(tblRides[[#This Row],[supply_demand_ratio]]&lt;1,"Between 0.8-1.0",IF(tblRides[[#This Row],[supply_demand_ratio]]&lt;=1.2,"Between 1.0-1.2","Above 1.2")))</f>
        <v>Below 0.8</v>
      </c>
    </row>
    <row r="3989" spans="1:25" x14ac:dyDescent="0.3">
      <c r="A3989" t="s">
        <v>4044</v>
      </c>
      <c r="B3989" s="1">
        <v>46058.750694444447</v>
      </c>
      <c r="C3989" s="2">
        <v>46058</v>
      </c>
      <c r="D3989">
        <v>18</v>
      </c>
      <c r="E3989" t="s">
        <v>62</v>
      </c>
      <c r="F3989" t="s">
        <v>26</v>
      </c>
      <c r="G3989">
        <v>8.6999999999999993</v>
      </c>
      <c r="H3989">
        <v>151.9</v>
      </c>
      <c r="J3989">
        <v>1</v>
      </c>
      <c r="K3989">
        <v>8.5</v>
      </c>
      <c r="L3989">
        <v>8.4</v>
      </c>
      <c r="M3989">
        <v>35</v>
      </c>
      <c r="N3989" t="s">
        <v>41</v>
      </c>
      <c r="O3989">
        <v>1.03</v>
      </c>
      <c r="P3989" t="s">
        <v>58</v>
      </c>
      <c r="Q3989" t="s">
        <v>108</v>
      </c>
      <c r="R3989">
        <v>4.97</v>
      </c>
      <c r="S3989">
        <v>5</v>
      </c>
      <c r="U3989">
        <v>-0.1</v>
      </c>
      <c r="V3989" t="s">
        <v>30</v>
      </c>
      <c r="W3989" t="s">
        <v>45</v>
      </c>
      <c r="X3989">
        <v>0</v>
      </c>
      <c r="Y3989" t="str">
        <f>IF(tblRides[[#This Row],[supply_demand_ratio]]&lt;0.8,"Below 0.8",IF(tblRides[[#This Row],[supply_demand_ratio]]&lt;1,"Between 0.8-1.0",IF(tblRides[[#This Row],[supply_demand_ratio]]&lt;=1.2,"Between 1.0-1.2","Above 1.2")))</f>
        <v>Between 1.0-1.2</v>
      </c>
    </row>
    <row r="3990" spans="1:25" x14ac:dyDescent="0.3">
      <c r="A3990" t="s">
        <v>4045</v>
      </c>
      <c r="B3990" s="1">
        <v>46058.759722222225</v>
      </c>
      <c r="C3990" s="2">
        <v>46058</v>
      </c>
      <c r="D3990">
        <v>18</v>
      </c>
      <c r="E3990" t="s">
        <v>25</v>
      </c>
      <c r="F3990" t="s">
        <v>26</v>
      </c>
      <c r="G3990">
        <v>5.9</v>
      </c>
      <c r="H3990">
        <v>165.1</v>
      </c>
      <c r="I3990">
        <v>158.08000000000001</v>
      </c>
      <c r="J3990">
        <v>1.3</v>
      </c>
      <c r="K3990">
        <v>6.9</v>
      </c>
      <c r="L3990">
        <v>7.9</v>
      </c>
      <c r="M3990">
        <v>98</v>
      </c>
      <c r="N3990" t="s">
        <v>72</v>
      </c>
      <c r="O3990">
        <v>0.65900000000000003</v>
      </c>
      <c r="P3990" t="s">
        <v>28</v>
      </c>
      <c r="Q3990" t="s">
        <v>29</v>
      </c>
      <c r="R3990">
        <v>4.72</v>
      </c>
      <c r="S3990">
        <v>15</v>
      </c>
      <c r="T3990">
        <v>-7.02</v>
      </c>
      <c r="U3990">
        <v>1</v>
      </c>
      <c r="V3990" t="s">
        <v>30</v>
      </c>
      <c r="W3990" t="s">
        <v>45</v>
      </c>
      <c r="X3990">
        <v>1</v>
      </c>
      <c r="Y3990" t="str">
        <f>IF(tblRides[[#This Row],[supply_demand_ratio]]&lt;0.8,"Below 0.8",IF(tblRides[[#This Row],[supply_demand_ratio]]&lt;1,"Between 0.8-1.0",IF(tblRides[[#This Row],[supply_demand_ratio]]&lt;=1.2,"Between 1.0-1.2","Above 1.2")))</f>
        <v>Below 0.8</v>
      </c>
    </row>
    <row r="3991" spans="1:25" x14ac:dyDescent="0.3">
      <c r="A3991" t="s">
        <v>4046</v>
      </c>
      <c r="B3991" s="1">
        <v>46058.763194444444</v>
      </c>
      <c r="C3991" s="2">
        <v>46058</v>
      </c>
      <c r="D3991">
        <v>18</v>
      </c>
      <c r="E3991" t="s">
        <v>43</v>
      </c>
      <c r="F3991" t="s">
        <v>34</v>
      </c>
      <c r="G3991">
        <v>2</v>
      </c>
      <c r="H3991">
        <v>65.75</v>
      </c>
      <c r="J3991">
        <v>1</v>
      </c>
      <c r="K3991">
        <v>6.2</v>
      </c>
      <c r="L3991">
        <v>8.8000000000000007</v>
      </c>
      <c r="M3991">
        <v>61</v>
      </c>
      <c r="N3991" t="s">
        <v>27</v>
      </c>
      <c r="O3991">
        <v>1.0920000000000001</v>
      </c>
      <c r="P3991" t="s">
        <v>37</v>
      </c>
      <c r="Q3991" t="s">
        <v>103</v>
      </c>
      <c r="R3991">
        <v>4.72</v>
      </c>
      <c r="S3991">
        <v>0</v>
      </c>
      <c r="U3991">
        <v>2.6</v>
      </c>
      <c r="V3991" t="s">
        <v>30</v>
      </c>
      <c r="W3991" t="s">
        <v>45</v>
      </c>
      <c r="X3991">
        <v>0</v>
      </c>
      <c r="Y3991" t="str">
        <f>IF(tblRides[[#This Row],[supply_demand_ratio]]&lt;0.8,"Below 0.8",IF(tblRides[[#This Row],[supply_demand_ratio]]&lt;1,"Between 0.8-1.0",IF(tblRides[[#This Row],[supply_demand_ratio]]&lt;=1.2,"Between 1.0-1.2","Above 1.2")))</f>
        <v>Between 1.0-1.2</v>
      </c>
    </row>
    <row r="3992" spans="1:25" x14ac:dyDescent="0.3">
      <c r="A3992" t="s">
        <v>4047</v>
      </c>
      <c r="B3992" s="1">
        <v>46058.763888888891</v>
      </c>
      <c r="C3992" s="2">
        <v>46058</v>
      </c>
      <c r="D3992">
        <v>18</v>
      </c>
      <c r="E3992" t="s">
        <v>62</v>
      </c>
      <c r="F3992" t="s">
        <v>26</v>
      </c>
      <c r="G3992">
        <v>15.7</v>
      </c>
      <c r="H3992">
        <v>300.81</v>
      </c>
      <c r="I3992">
        <v>298.23</v>
      </c>
      <c r="J3992">
        <v>1</v>
      </c>
      <c r="K3992">
        <v>5.7</v>
      </c>
      <c r="L3992">
        <v>5.7</v>
      </c>
      <c r="M3992">
        <v>41</v>
      </c>
      <c r="N3992" t="s">
        <v>41</v>
      </c>
      <c r="O3992">
        <v>1.0049999999999999</v>
      </c>
      <c r="P3992" t="s">
        <v>28</v>
      </c>
      <c r="Q3992" t="s">
        <v>29</v>
      </c>
      <c r="R3992">
        <v>4.2300000000000004</v>
      </c>
      <c r="S3992">
        <v>8</v>
      </c>
      <c r="T3992">
        <v>-2.58</v>
      </c>
      <c r="U3992">
        <v>0</v>
      </c>
      <c r="V3992" t="s">
        <v>30</v>
      </c>
      <c r="W3992" t="s">
        <v>45</v>
      </c>
      <c r="X3992">
        <v>1</v>
      </c>
      <c r="Y3992" t="str">
        <f>IF(tblRides[[#This Row],[supply_demand_ratio]]&lt;0.8,"Below 0.8",IF(tblRides[[#This Row],[supply_demand_ratio]]&lt;1,"Between 0.8-1.0",IF(tblRides[[#This Row],[supply_demand_ratio]]&lt;=1.2,"Between 1.0-1.2","Above 1.2")))</f>
        <v>Between 1.0-1.2</v>
      </c>
    </row>
    <row r="3993" spans="1:25" x14ac:dyDescent="0.3">
      <c r="A3993" t="s">
        <v>4048</v>
      </c>
      <c r="B3993" s="1">
        <v>46058.768750000003</v>
      </c>
      <c r="C3993" s="2">
        <v>46058</v>
      </c>
      <c r="D3993">
        <v>18</v>
      </c>
      <c r="E3993" t="s">
        <v>25</v>
      </c>
      <c r="F3993" t="s">
        <v>26</v>
      </c>
      <c r="G3993">
        <v>9.3000000000000007</v>
      </c>
      <c r="H3993">
        <v>237.55</v>
      </c>
      <c r="I3993">
        <v>236.99</v>
      </c>
      <c r="J3993">
        <v>1.3</v>
      </c>
      <c r="K3993">
        <v>8.6999999999999993</v>
      </c>
      <c r="L3993">
        <v>14.5</v>
      </c>
      <c r="M3993">
        <v>86</v>
      </c>
      <c r="N3993" t="s">
        <v>72</v>
      </c>
      <c r="O3993">
        <v>0.56899999999999995</v>
      </c>
      <c r="P3993" t="s">
        <v>28</v>
      </c>
      <c r="Q3993" t="s">
        <v>29</v>
      </c>
      <c r="R3993">
        <v>4.4000000000000004</v>
      </c>
      <c r="S3993">
        <v>5</v>
      </c>
      <c r="T3993">
        <v>-0.56000000000000005</v>
      </c>
      <c r="U3993">
        <v>5.8</v>
      </c>
      <c r="V3993" t="s">
        <v>30</v>
      </c>
      <c r="W3993" t="s">
        <v>45</v>
      </c>
      <c r="X3993">
        <v>1</v>
      </c>
      <c r="Y3993" t="str">
        <f>IF(tblRides[[#This Row],[supply_demand_ratio]]&lt;0.8,"Below 0.8",IF(tblRides[[#This Row],[supply_demand_ratio]]&lt;1,"Between 0.8-1.0",IF(tblRides[[#This Row],[supply_demand_ratio]]&lt;=1.2,"Between 1.0-1.2","Above 1.2")))</f>
        <v>Below 0.8</v>
      </c>
    </row>
    <row r="3994" spans="1:25" x14ac:dyDescent="0.3">
      <c r="A3994" t="s">
        <v>4049</v>
      </c>
      <c r="B3994" s="1">
        <v>46058.772222222222</v>
      </c>
      <c r="C3994" s="2">
        <v>46058</v>
      </c>
      <c r="D3994">
        <v>18</v>
      </c>
      <c r="E3994" t="s">
        <v>25</v>
      </c>
      <c r="F3994" t="s">
        <v>26</v>
      </c>
      <c r="G3994">
        <v>24.2</v>
      </c>
      <c r="H3994">
        <v>640.64</v>
      </c>
      <c r="I3994">
        <v>677.07</v>
      </c>
      <c r="J3994">
        <v>1.4</v>
      </c>
      <c r="K3994">
        <v>9.8000000000000007</v>
      </c>
      <c r="L3994">
        <v>11.4</v>
      </c>
      <c r="M3994">
        <v>93</v>
      </c>
      <c r="N3994" t="s">
        <v>72</v>
      </c>
      <c r="O3994">
        <v>0.60199999999999998</v>
      </c>
      <c r="P3994" t="s">
        <v>28</v>
      </c>
      <c r="Q3994" t="s">
        <v>29</v>
      </c>
      <c r="R3994">
        <v>4.93</v>
      </c>
      <c r="S3994">
        <v>21</v>
      </c>
      <c r="T3994">
        <v>36.43</v>
      </c>
      <c r="U3994">
        <v>1.6</v>
      </c>
      <c r="V3994" t="s">
        <v>30</v>
      </c>
      <c r="W3994" t="s">
        <v>45</v>
      </c>
      <c r="X3994">
        <v>1</v>
      </c>
      <c r="Y3994" t="str">
        <f>IF(tblRides[[#This Row],[supply_demand_ratio]]&lt;0.8,"Below 0.8",IF(tblRides[[#This Row],[supply_demand_ratio]]&lt;1,"Between 0.8-1.0",IF(tblRides[[#This Row],[supply_demand_ratio]]&lt;=1.2,"Between 1.0-1.2","Above 1.2")))</f>
        <v>Below 0.8</v>
      </c>
    </row>
    <row r="3995" spans="1:25" x14ac:dyDescent="0.3">
      <c r="A3995" t="s">
        <v>4050</v>
      </c>
      <c r="B3995" s="1">
        <v>46058.776388888888</v>
      </c>
      <c r="C3995" s="2">
        <v>46058</v>
      </c>
      <c r="D3995">
        <v>18</v>
      </c>
      <c r="E3995" t="s">
        <v>43</v>
      </c>
      <c r="F3995" t="s">
        <v>26</v>
      </c>
      <c r="G3995">
        <v>2.8</v>
      </c>
      <c r="H3995">
        <v>77.55</v>
      </c>
      <c r="I3995">
        <v>72.44</v>
      </c>
      <c r="J3995">
        <v>1</v>
      </c>
      <c r="K3995">
        <v>6.2</v>
      </c>
      <c r="L3995">
        <v>6.6</v>
      </c>
      <c r="M3995">
        <v>59</v>
      </c>
      <c r="N3995" t="s">
        <v>41</v>
      </c>
      <c r="O3995">
        <v>1.6020000000000001</v>
      </c>
      <c r="P3995" t="s">
        <v>28</v>
      </c>
      <c r="Q3995" t="s">
        <v>29</v>
      </c>
      <c r="R3995">
        <v>4.91</v>
      </c>
      <c r="S3995">
        <v>23</v>
      </c>
      <c r="T3995">
        <v>-5.1100000000000003</v>
      </c>
      <c r="U3995">
        <v>0.4</v>
      </c>
      <c r="V3995" t="s">
        <v>30</v>
      </c>
      <c r="W3995" t="s">
        <v>45</v>
      </c>
      <c r="X3995">
        <v>1</v>
      </c>
      <c r="Y3995" t="str">
        <f>IF(tblRides[[#This Row],[supply_demand_ratio]]&lt;0.8,"Below 0.8",IF(tblRides[[#This Row],[supply_demand_ratio]]&lt;1,"Between 0.8-1.0",IF(tblRides[[#This Row],[supply_demand_ratio]]&lt;=1.2,"Between 1.0-1.2","Above 1.2")))</f>
        <v>Above 1.2</v>
      </c>
    </row>
    <row r="3996" spans="1:25" x14ac:dyDescent="0.3">
      <c r="A3996" t="s">
        <v>4051</v>
      </c>
      <c r="B3996" s="1">
        <v>46058.777083333334</v>
      </c>
      <c r="C3996" s="2">
        <v>46058</v>
      </c>
      <c r="D3996">
        <v>18</v>
      </c>
      <c r="E3996" t="s">
        <v>43</v>
      </c>
      <c r="F3996" t="s">
        <v>26</v>
      </c>
      <c r="G3996">
        <v>5</v>
      </c>
      <c r="H3996">
        <v>103.72</v>
      </c>
      <c r="I3996">
        <v>105.72</v>
      </c>
      <c r="J3996">
        <v>1</v>
      </c>
      <c r="K3996">
        <v>5.4</v>
      </c>
      <c r="L3996">
        <v>9.5</v>
      </c>
      <c r="M3996">
        <v>41</v>
      </c>
      <c r="N3996" t="s">
        <v>41</v>
      </c>
      <c r="O3996">
        <v>1.089</v>
      </c>
      <c r="P3996" t="s">
        <v>28</v>
      </c>
      <c r="Q3996" t="s">
        <v>29</v>
      </c>
      <c r="R3996">
        <v>4.76</v>
      </c>
      <c r="S3996">
        <v>5</v>
      </c>
      <c r="T3996">
        <v>2</v>
      </c>
      <c r="U3996">
        <v>4.0999999999999996</v>
      </c>
      <c r="V3996" t="s">
        <v>30</v>
      </c>
      <c r="W3996" t="s">
        <v>45</v>
      </c>
      <c r="X3996">
        <v>1</v>
      </c>
      <c r="Y3996" t="str">
        <f>IF(tblRides[[#This Row],[supply_demand_ratio]]&lt;0.8,"Below 0.8",IF(tblRides[[#This Row],[supply_demand_ratio]]&lt;1,"Between 0.8-1.0",IF(tblRides[[#This Row],[supply_demand_ratio]]&lt;=1.2,"Between 1.0-1.2","Above 1.2")))</f>
        <v>Between 1.0-1.2</v>
      </c>
    </row>
    <row r="3997" spans="1:25" x14ac:dyDescent="0.3">
      <c r="A3997" t="s">
        <v>4052</v>
      </c>
      <c r="B3997" s="1">
        <v>46058.781944444447</v>
      </c>
      <c r="C3997" s="2">
        <v>46058</v>
      </c>
      <c r="D3997">
        <v>18</v>
      </c>
      <c r="E3997" t="s">
        <v>62</v>
      </c>
      <c r="F3997" t="s">
        <v>26</v>
      </c>
      <c r="G3997">
        <v>9.4</v>
      </c>
      <c r="H3997">
        <v>193.58</v>
      </c>
      <c r="J3997">
        <v>1</v>
      </c>
      <c r="K3997">
        <v>9.3000000000000007</v>
      </c>
      <c r="M3997">
        <v>43</v>
      </c>
      <c r="N3997" t="s">
        <v>41</v>
      </c>
      <c r="O3997">
        <v>0.96899999999999997</v>
      </c>
      <c r="P3997" t="s">
        <v>82</v>
      </c>
      <c r="Q3997" t="s">
        <v>83</v>
      </c>
      <c r="R3997">
        <v>5</v>
      </c>
      <c r="S3997">
        <v>128</v>
      </c>
      <c r="V3997" t="s">
        <v>30</v>
      </c>
      <c r="W3997" t="s">
        <v>45</v>
      </c>
      <c r="X3997">
        <v>0</v>
      </c>
      <c r="Y3997" t="str">
        <f>IF(tblRides[[#This Row],[supply_demand_ratio]]&lt;0.8,"Below 0.8",IF(tblRides[[#This Row],[supply_demand_ratio]]&lt;1,"Between 0.8-1.0",IF(tblRides[[#This Row],[supply_demand_ratio]]&lt;=1.2,"Between 1.0-1.2","Above 1.2")))</f>
        <v>Between 0.8-1.0</v>
      </c>
    </row>
    <row r="3998" spans="1:25" x14ac:dyDescent="0.3">
      <c r="A3998" t="s">
        <v>4053</v>
      </c>
      <c r="B3998" s="1">
        <v>46058.802083333336</v>
      </c>
      <c r="C3998" s="2">
        <v>46058</v>
      </c>
      <c r="D3998">
        <v>19</v>
      </c>
      <c r="E3998" t="s">
        <v>36</v>
      </c>
      <c r="F3998" t="s">
        <v>26</v>
      </c>
      <c r="G3998">
        <v>0.8</v>
      </c>
      <c r="H3998">
        <v>67.03</v>
      </c>
      <c r="I3998">
        <v>68.2</v>
      </c>
      <c r="J3998">
        <v>1.3</v>
      </c>
      <c r="K3998">
        <v>8.4</v>
      </c>
      <c r="L3998">
        <v>5.3</v>
      </c>
      <c r="M3998">
        <v>78</v>
      </c>
      <c r="N3998" t="s">
        <v>27</v>
      </c>
      <c r="O3998">
        <v>0.66100000000000003</v>
      </c>
      <c r="P3998" t="s">
        <v>28</v>
      </c>
      <c r="Q3998" t="s">
        <v>29</v>
      </c>
      <c r="R3998">
        <v>4.67</v>
      </c>
      <c r="S3998">
        <v>3</v>
      </c>
      <c r="T3998">
        <v>1.17</v>
      </c>
      <c r="U3998">
        <v>-3.1</v>
      </c>
      <c r="V3998" t="s">
        <v>30</v>
      </c>
      <c r="W3998" t="s">
        <v>45</v>
      </c>
      <c r="X3998">
        <v>1</v>
      </c>
      <c r="Y3998" t="str">
        <f>IF(tblRides[[#This Row],[supply_demand_ratio]]&lt;0.8,"Below 0.8",IF(tblRides[[#This Row],[supply_demand_ratio]]&lt;1,"Between 0.8-1.0",IF(tblRides[[#This Row],[supply_demand_ratio]]&lt;=1.2,"Between 1.0-1.2","Above 1.2")))</f>
        <v>Below 0.8</v>
      </c>
    </row>
    <row r="3999" spans="1:25" x14ac:dyDescent="0.3">
      <c r="A3999" t="s">
        <v>4054</v>
      </c>
      <c r="B3999" s="1">
        <v>46058.813888888886</v>
      </c>
      <c r="C3999" s="2">
        <v>46058</v>
      </c>
      <c r="D3999">
        <v>19</v>
      </c>
      <c r="E3999" t="s">
        <v>43</v>
      </c>
      <c r="F3999" t="s">
        <v>26</v>
      </c>
      <c r="G3999">
        <v>7</v>
      </c>
      <c r="H3999">
        <v>164.67</v>
      </c>
      <c r="I3999">
        <v>170.74</v>
      </c>
      <c r="J3999">
        <v>1.1000000000000001</v>
      </c>
      <c r="K3999">
        <v>4.2</v>
      </c>
      <c r="L3999">
        <v>2</v>
      </c>
      <c r="M3999">
        <v>56</v>
      </c>
      <c r="N3999" t="s">
        <v>41</v>
      </c>
      <c r="O3999">
        <v>1.1819999999999999</v>
      </c>
      <c r="P3999" t="s">
        <v>28</v>
      </c>
      <c r="Q3999" t="s">
        <v>29</v>
      </c>
      <c r="R3999">
        <v>4.87</v>
      </c>
      <c r="S3999">
        <v>20</v>
      </c>
      <c r="T3999">
        <v>6.07</v>
      </c>
      <c r="U3999">
        <v>-2.2000000000000002</v>
      </c>
      <c r="V3999" t="s">
        <v>30</v>
      </c>
      <c r="W3999" t="s">
        <v>31</v>
      </c>
      <c r="X3999">
        <v>1</v>
      </c>
      <c r="Y3999" t="str">
        <f>IF(tblRides[[#This Row],[supply_demand_ratio]]&lt;0.8,"Below 0.8",IF(tblRides[[#This Row],[supply_demand_ratio]]&lt;1,"Between 0.8-1.0",IF(tblRides[[#This Row],[supply_demand_ratio]]&lt;=1.2,"Between 1.0-1.2","Above 1.2")))</f>
        <v>Between 1.0-1.2</v>
      </c>
    </row>
    <row r="4000" spans="1:25" x14ac:dyDescent="0.3">
      <c r="A4000" t="s">
        <v>4055</v>
      </c>
      <c r="B4000" s="1">
        <v>46058.829861111109</v>
      </c>
      <c r="C4000" s="2">
        <v>46058</v>
      </c>
      <c r="D4000">
        <v>19</v>
      </c>
      <c r="E4000" t="s">
        <v>62</v>
      </c>
      <c r="F4000" t="s">
        <v>26</v>
      </c>
      <c r="G4000">
        <v>9.5</v>
      </c>
      <c r="H4000">
        <v>162.1</v>
      </c>
      <c r="J4000">
        <v>1</v>
      </c>
      <c r="K4000">
        <v>5.9</v>
      </c>
      <c r="L4000">
        <v>12.2</v>
      </c>
      <c r="M4000">
        <v>45</v>
      </c>
      <c r="N4000" t="s">
        <v>41</v>
      </c>
      <c r="O4000">
        <v>0.94299999999999995</v>
      </c>
      <c r="P4000" t="s">
        <v>58</v>
      </c>
      <c r="Q4000" t="s">
        <v>74</v>
      </c>
      <c r="R4000">
        <v>4.84</v>
      </c>
      <c r="S4000">
        <v>3</v>
      </c>
      <c r="U4000">
        <v>6.3</v>
      </c>
      <c r="V4000" t="s">
        <v>30</v>
      </c>
      <c r="W4000" t="s">
        <v>45</v>
      </c>
      <c r="X4000">
        <v>0</v>
      </c>
      <c r="Y4000" t="str">
        <f>IF(tblRides[[#This Row],[supply_demand_ratio]]&lt;0.8,"Below 0.8",IF(tblRides[[#This Row],[supply_demand_ratio]]&lt;1,"Between 0.8-1.0",IF(tblRides[[#This Row],[supply_demand_ratio]]&lt;=1.2,"Between 1.0-1.2","Above 1.2")))</f>
        <v>Between 0.8-1.0</v>
      </c>
    </row>
    <row r="4001" spans="1:25" x14ac:dyDescent="0.3">
      <c r="A4001" t="s">
        <v>4056</v>
      </c>
      <c r="B4001" s="1">
        <v>46058.853472222225</v>
      </c>
      <c r="C4001" s="2">
        <v>46058</v>
      </c>
      <c r="D4001">
        <v>20</v>
      </c>
      <c r="E4001" t="s">
        <v>33</v>
      </c>
      <c r="F4001" t="s">
        <v>26</v>
      </c>
      <c r="G4001">
        <v>2.5</v>
      </c>
      <c r="H4001">
        <v>82.69</v>
      </c>
      <c r="I4001">
        <v>82.6</v>
      </c>
      <c r="J4001">
        <v>1.1000000000000001</v>
      </c>
      <c r="K4001">
        <v>5.5</v>
      </c>
      <c r="L4001">
        <v>6.6</v>
      </c>
      <c r="M4001">
        <v>76</v>
      </c>
      <c r="N4001" t="s">
        <v>41</v>
      </c>
      <c r="O4001">
        <v>0.96599999999999997</v>
      </c>
      <c r="P4001" t="s">
        <v>28</v>
      </c>
      <c r="Q4001" t="s">
        <v>29</v>
      </c>
      <c r="R4001">
        <v>4.93</v>
      </c>
      <c r="S4001">
        <v>16</v>
      </c>
      <c r="T4001">
        <v>-0.09</v>
      </c>
      <c r="U4001">
        <v>1.1000000000000001</v>
      </c>
      <c r="V4001" t="s">
        <v>30</v>
      </c>
      <c r="W4001" t="s">
        <v>45</v>
      </c>
      <c r="X4001">
        <v>1</v>
      </c>
      <c r="Y4001" t="str">
        <f>IF(tblRides[[#This Row],[supply_demand_ratio]]&lt;0.8,"Below 0.8",IF(tblRides[[#This Row],[supply_demand_ratio]]&lt;1,"Between 0.8-1.0",IF(tblRides[[#This Row],[supply_demand_ratio]]&lt;=1.2,"Between 1.0-1.2","Above 1.2")))</f>
        <v>Between 0.8-1.0</v>
      </c>
    </row>
    <row r="4002" spans="1:25" x14ac:dyDescent="0.3">
      <c r="A4002" t="s">
        <v>4057</v>
      </c>
      <c r="B4002" s="1">
        <v>46058.857638888891</v>
      </c>
      <c r="C4002" s="2">
        <v>46058</v>
      </c>
      <c r="D4002">
        <v>20</v>
      </c>
      <c r="E4002" t="s">
        <v>36</v>
      </c>
      <c r="F4002" t="s">
        <v>34</v>
      </c>
      <c r="G4002">
        <v>6.1</v>
      </c>
      <c r="H4002">
        <v>117.02</v>
      </c>
      <c r="I4002">
        <v>120.47</v>
      </c>
      <c r="J4002">
        <v>1</v>
      </c>
      <c r="K4002">
        <v>4.0999999999999996</v>
      </c>
      <c r="L4002">
        <v>5.0999999999999996</v>
      </c>
      <c r="M4002">
        <v>92</v>
      </c>
      <c r="N4002" t="s">
        <v>41</v>
      </c>
      <c r="O4002">
        <v>1.105</v>
      </c>
      <c r="P4002" t="s">
        <v>28</v>
      </c>
      <c r="Q4002" t="s">
        <v>29</v>
      </c>
      <c r="R4002">
        <v>4.88</v>
      </c>
      <c r="S4002">
        <v>0</v>
      </c>
      <c r="T4002">
        <v>3.45</v>
      </c>
      <c r="U4002">
        <v>1</v>
      </c>
      <c r="V4002" t="s">
        <v>30</v>
      </c>
      <c r="W4002" t="s">
        <v>31</v>
      </c>
      <c r="X4002">
        <v>1</v>
      </c>
      <c r="Y4002" t="str">
        <f>IF(tblRides[[#This Row],[supply_demand_ratio]]&lt;0.8,"Below 0.8",IF(tblRides[[#This Row],[supply_demand_ratio]]&lt;1,"Between 0.8-1.0",IF(tblRides[[#This Row],[supply_demand_ratio]]&lt;=1.2,"Between 1.0-1.2","Above 1.2")))</f>
        <v>Between 1.0-1.2</v>
      </c>
    </row>
    <row r="4003" spans="1:25" x14ac:dyDescent="0.3">
      <c r="A4003" t="s">
        <v>4058</v>
      </c>
      <c r="B4003" s="1">
        <v>46058.861805555556</v>
      </c>
      <c r="C4003" s="2">
        <v>46058</v>
      </c>
      <c r="D4003">
        <v>20</v>
      </c>
      <c r="E4003" t="s">
        <v>25</v>
      </c>
      <c r="F4003" t="s">
        <v>26</v>
      </c>
      <c r="G4003">
        <v>3.3</v>
      </c>
      <c r="H4003">
        <v>122.86</v>
      </c>
      <c r="J4003">
        <v>1.4</v>
      </c>
      <c r="K4003">
        <v>7</v>
      </c>
      <c r="L4003">
        <v>12.2</v>
      </c>
      <c r="M4003">
        <v>112</v>
      </c>
      <c r="N4003" t="s">
        <v>72</v>
      </c>
      <c r="O4003">
        <v>0.66700000000000004</v>
      </c>
      <c r="P4003" t="s">
        <v>58</v>
      </c>
      <c r="Q4003" t="s">
        <v>108</v>
      </c>
      <c r="R4003">
        <v>4.5</v>
      </c>
      <c r="S4003">
        <v>3</v>
      </c>
      <c r="U4003">
        <v>5.2</v>
      </c>
      <c r="V4003" t="s">
        <v>30</v>
      </c>
      <c r="W4003" t="s">
        <v>45</v>
      </c>
      <c r="X4003">
        <v>0</v>
      </c>
      <c r="Y4003" t="str">
        <f>IF(tblRides[[#This Row],[supply_demand_ratio]]&lt;0.8,"Below 0.8",IF(tblRides[[#This Row],[supply_demand_ratio]]&lt;1,"Between 0.8-1.0",IF(tblRides[[#This Row],[supply_demand_ratio]]&lt;=1.2,"Between 1.0-1.2","Above 1.2")))</f>
        <v>Below 0.8</v>
      </c>
    </row>
    <row r="4004" spans="1:25" x14ac:dyDescent="0.3">
      <c r="A4004" t="s">
        <v>4059</v>
      </c>
      <c r="B4004" s="1">
        <v>46058.865277777775</v>
      </c>
      <c r="C4004" s="2">
        <v>46058</v>
      </c>
      <c r="D4004">
        <v>20</v>
      </c>
      <c r="E4004" t="s">
        <v>33</v>
      </c>
      <c r="F4004" t="s">
        <v>26</v>
      </c>
      <c r="G4004">
        <v>7.6</v>
      </c>
      <c r="H4004">
        <v>192.68</v>
      </c>
      <c r="I4004">
        <v>182.78</v>
      </c>
      <c r="J4004">
        <v>1.2</v>
      </c>
      <c r="K4004">
        <v>6.3</v>
      </c>
      <c r="L4004">
        <v>7.5</v>
      </c>
      <c r="M4004">
        <v>88</v>
      </c>
      <c r="N4004" t="s">
        <v>27</v>
      </c>
      <c r="O4004">
        <v>0.83199999999999996</v>
      </c>
      <c r="P4004" t="s">
        <v>28</v>
      </c>
      <c r="Q4004" t="s">
        <v>29</v>
      </c>
      <c r="R4004">
        <v>4.51</v>
      </c>
      <c r="S4004">
        <v>6</v>
      </c>
      <c r="T4004">
        <v>-9.9</v>
      </c>
      <c r="U4004">
        <v>1.2</v>
      </c>
      <c r="V4004" t="s">
        <v>30</v>
      </c>
      <c r="W4004" t="s">
        <v>45</v>
      </c>
      <c r="X4004">
        <v>1</v>
      </c>
      <c r="Y4004" t="str">
        <f>IF(tblRides[[#This Row],[supply_demand_ratio]]&lt;0.8,"Below 0.8",IF(tblRides[[#This Row],[supply_demand_ratio]]&lt;1,"Between 0.8-1.0",IF(tblRides[[#This Row],[supply_demand_ratio]]&lt;=1.2,"Between 1.0-1.2","Above 1.2")))</f>
        <v>Between 0.8-1.0</v>
      </c>
    </row>
    <row r="4005" spans="1:25" x14ac:dyDescent="0.3">
      <c r="A4005" t="s">
        <v>4060</v>
      </c>
      <c r="B4005" s="1">
        <v>46058.869444444441</v>
      </c>
      <c r="C4005" s="2">
        <v>46058</v>
      </c>
      <c r="D4005">
        <v>20</v>
      </c>
      <c r="E4005" t="s">
        <v>25</v>
      </c>
      <c r="F4005" t="s">
        <v>26</v>
      </c>
      <c r="G4005">
        <v>8.8000000000000007</v>
      </c>
      <c r="H4005">
        <v>225.05</v>
      </c>
      <c r="J4005">
        <v>1.2</v>
      </c>
      <c r="K4005">
        <v>8.6</v>
      </c>
      <c r="L4005">
        <v>8.9</v>
      </c>
      <c r="M4005">
        <v>114</v>
      </c>
      <c r="N4005" t="s">
        <v>72</v>
      </c>
      <c r="O4005">
        <v>0.71</v>
      </c>
      <c r="P4005" t="s">
        <v>58</v>
      </c>
      <c r="Q4005" t="s">
        <v>88</v>
      </c>
      <c r="R4005">
        <v>4.7</v>
      </c>
      <c r="S4005">
        <v>48</v>
      </c>
      <c r="U4005">
        <v>0.3</v>
      </c>
      <c r="V4005" t="s">
        <v>30</v>
      </c>
      <c r="W4005" t="s">
        <v>45</v>
      </c>
      <c r="X4005">
        <v>0</v>
      </c>
      <c r="Y4005" t="str">
        <f>IF(tblRides[[#This Row],[supply_demand_ratio]]&lt;0.8,"Below 0.8",IF(tblRides[[#This Row],[supply_demand_ratio]]&lt;1,"Between 0.8-1.0",IF(tblRides[[#This Row],[supply_demand_ratio]]&lt;=1.2,"Between 1.0-1.2","Above 1.2")))</f>
        <v>Below 0.8</v>
      </c>
    </row>
    <row r="4006" spans="1:25" x14ac:dyDescent="0.3">
      <c r="A4006" t="s">
        <v>4061</v>
      </c>
      <c r="B4006" s="1">
        <v>46058.87777777778</v>
      </c>
      <c r="C4006" s="2">
        <v>46058</v>
      </c>
      <c r="D4006">
        <v>21</v>
      </c>
      <c r="E4006" t="s">
        <v>25</v>
      </c>
      <c r="F4006" t="s">
        <v>26</v>
      </c>
      <c r="G4006">
        <v>5.9</v>
      </c>
      <c r="H4006">
        <v>143.36000000000001</v>
      </c>
      <c r="I4006">
        <v>146.68</v>
      </c>
      <c r="J4006">
        <v>1</v>
      </c>
      <c r="K4006">
        <v>2.5</v>
      </c>
      <c r="L4006">
        <v>3.6</v>
      </c>
      <c r="M4006">
        <v>118</v>
      </c>
      <c r="N4006" t="s">
        <v>27</v>
      </c>
      <c r="O4006">
        <v>1.0740000000000001</v>
      </c>
      <c r="P4006" t="s">
        <v>28</v>
      </c>
      <c r="Q4006" t="s">
        <v>29</v>
      </c>
      <c r="R4006">
        <v>4.8600000000000003</v>
      </c>
      <c r="S4006">
        <v>3</v>
      </c>
      <c r="T4006">
        <v>3.32</v>
      </c>
      <c r="U4006">
        <v>1.1000000000000001</v>
      </c>
      <c r="V4006" t="s">
        <v>30</v>
      </c>
      <c r="W4006" t="s">
        <v>31</v>
      </c>
      <c r="X4006">
        <v>1</v>
      </c>
      <c r="Y4006" t="str">
        <f>IF(tblRides[[#This Row],[supply_demand_ratio]]&lt;0.8,"Below 0.8",IF(tblRides[[#This Row],[supply_demand_ratio]]&lt;1,"Between 0.8-1.0",IF(tblRides[[#This Row],[supply_demand_ratio]]&lt;=1.2,"Between 1.0-1.2","Above 1.2")))</f>
        <v>Between 1.0-1.2</v>
      </c>
    </row>
    <row r="4007" spans="1:25" x14ac:dyDescent="0.3">
      <c r="A4007" t="s">
        <v>4062</v>
      </c>
      <c r="B4007" s="1">
        <v>46058.879166666666</v>
      </c>
      <c r="C4007" s="2">
        <v>46058</v>
      </c>
      <c r="D4007">
        <v>21</v>
      </c>
      <c r="E4007" t="s">
        <v>36</v>
      </c>
      <c r="F4007" t="s">
        <v>26</v>
      </c>
      <c r="G4007">
        <v>10.3</v>
      </c>
      <c r="H4007">
        <v>185.57</v>
      </c>
      <c r="I4007">
        <v>190.42</v>
      </c>
      <c r="J4007">
        <v>1</v>
      </c>
      <c r="K4007">
        <v>6.1</v>
      </c>
      <c r="L4007">
        <v>6.2</v>
      </c>
      <c r="M4007">
        <v>116</v>
      </c>
      <c r="N4007" t="s">
        <v>27</v>
      </c>
      <c r="O4007">
        <v>1.091</v>
      </c>
      <c r="P4007" t="s">
        <v>28</v>
      </c>
      <c r="Q4007" t="s">
        <v>29</v>
      </c>
      <c r="R4007">
        <v>5</v>
      </c>
      <c r="S4007">
        <v>11</v>
      </c>
      <c r="T4007">
        <v>4.8499999999999996</v>
      </c>
      <c r="U4007">
        <v>0.1</v>
      </c>
      <c r="V4007" t="s">
        <v>30</v>
      </c>
      <c r="W4007" t="s">
        <v>45</v>
      </c>
      <c r="X4007">
        <v>1</v>
      </c>
      <c r="Y4007" t="str">
        <f>IF(tblRides[[#This Row],[supply_demand_ratio]]&lt;0.8,"Below 0.8",IF(tblRides[[#This Row],[supply_demand_ratio]]&lt;1,"Between 0.8-1.0",IF(tblRides[[#This Row],[supply_demand_ratio]]&lt;=1.2,"Between 1.0-1.2","Above 1.2")))</f>
        <v>Between 1.0-1.2</v>
      </c>
    </row>
    <row r="4008" spans="1:25" x14ac:dyDescent="0.3">
      <c r="A4008" t="s">
        <v>4063</v>
      </c>
      <c r="B4008" s="1">
        <v>46058.882638888892</v>
      </c>
      <c r="C4008" s="2">
        <v>46058</v>
      </c>
      <c r="D4008">
        <v>21</v>
      </c>
      <c r="E4008" t="s">
        <v>25</v>
      </c>
      <c r="F4008" t="s">
        <v>26</v>
      </c>
      <c r="G4008">
        <v>2</v>
      </c>
      <c r="H4008">
        <v>76.56</v>
      </c>
      <c r="I4008">
        <v>76.64</v>
      </c>
      <c r="J4008">
        <v>1.1000000000000001</v>
      </c>
      <c r="K4008">
        <v>4.8</v>
      </c>
      <c r="L4008">
        <v>5.6</v>
      </c>
      <c r="M4008">
        <v>100</v>
      </c>
      <c r="N4008" t="s">
        <v>27</v>
      </c>
      <c r="O4008">
        <v>0.93</v>
      </c>
      <c r="P4008" t="s">
        <v>28</v>
      </c>
      <c r="Q4008" t="s">
        <v>29</v>
      </c>
      <c r="R4008">
        <v>4.87</v>
      </c>
      <c r="S4008">
        <v>10</v>
      </c>
      <c r="T4008">
        <v>0.08</v>
      </c>
      <c r="U4008">
        <v>0.8</v>
      </c>
      <c r="V4008" t="s">
        <v>30</v>
      </c>
      <c r="W4008" t="s">
        <v>31</v>
      </c>
      <c r="X4008">
        <v>1</v>
      </c>
      <c r="Y4008" t="str">
        <f>IF(tblRides[[#This Row],[supply_demand_ratio]]&lt;0.8,"Below 0.8",IF(tblRides[[#This Row],[supply_demand_ratio]]&lt;1,"Between 0.8-1.0",IF(tblRides[[#This Row],[supply_demand_ratio]]&lt;=1.2,"Between 1.0-1.2","Above 1.2")))</f>
        <v>Between 0.8-1.0</v>
      </c>
    </row>
    <row r="4009" spans="1:25" x14ac:dyDescent="0.3">
      <c r="A4009" t="s">
        <v>4064</v>
      </c>
      <c r="B4009" s="1">
        <v>46058.886111111111</v>
      </c>
      <c r="C4009" s="2">
        <v>46058</v>
      </c>
      <c r="D4009">
        <v>21</v>
      </c>
      <c r="E4009" t="s">
        <v>33</v>
      </c>
      <c r="F4009" t="s">
        <v>26</v>
      </c>
      <c r="G4009">
        <v>10.5</v>
      </c>
      <c r="H4009">
        <v>215.91</v>
      </c>
      <c r="I4009">
        <v>220.45</v>
      </c>
      <c r="J4009">
        <v>1</v>
      </c>
      <c r="K4009">
        <v>2.6</v>
      </c>
      <c r="L4009">
        <v>4</v>
      </c>
      <c r="M4009">
        <v>88</v>
      </c>
      <c r="N4009" t="s">
        <v>27</v>
      </c>
      <c r="O4009">
        <v>1.08</v>
      </c>
      <c r="P4009" t="s">
        <v>28</v>
      </c>
      <c r="Q4009" t="s">
        <v>29</v>
      </c>
      <c r="R4009">
        <v>4.6500000000000004</v>
      </c>
      <c r="S4009">
        <v>7</v>
      </c>
      <c r="T4009">
        <v>4.54</v>
      </c>
      <c r="U4009">
        <v>1.4</v>
      </c>
      <c r="V4009" t="s">
        <v>30</v>
      </c>
      <c r="W4009" t="s">
        <v>31</v>
      </c>
      <c r="X4009">
        <v>1</v>
      </c>
      <c r="Y4009" t="str">
        <f>IF(tblRides[[#This Row],[supply_demand_ratio]]&lt;0.8,"Below 0.8",IF(tblRides[[#This Row],[supply_demand_ratio]]&lt;1,"Between 0.8-1.0",IF(tblRides[[#This Row],[supply_demand_ratio]]&lt;=1.2,"Between 1.0-1.2","Above 1.2")))</f>
        <v>Between 1.0-1.2</v>
      </c>
    </row>
    <row r="4010" spans="1:25" x14ac:dyDescent="0.3">
      <c r="A4010" t="s">
        <v>4065</v>
      </c>
      <c r="B4010" s="1">
        <v>46058.895833333336</v>
      </c>
      <c r="C4010" s="2">
        <v>46058</v>
      </c>
      <c r="D4010">
        <v>21</v>
      </c>
      <c r="E4010" t="s">
        <v>36</v>
      </c>
      <c r="F4010" t="s">
        <v>34</v>
      </c>
      <c r="G4010">
        <v>17.899999999999999</v>
      </c>
      <c r="H4010">
        <v>324.41000000000003</v>
      </c>
      <c r="I4010">
        <v>318.94</v>
      </c>
      <c r="J4010">
        <v>1.1000000000000001</v>
      </c>
      <c r="K4010">
        <v>5.9</v>
      </c>
      <c r="L4010">
        <v>8.3000000000000007</v>
      </c>
      <c r="M4010">
        <v>126</v>
      </c>
      <c r="N4010" t="s">
        <v>27</v>
      </c>
      <c r="O4010">
        <v>1.2310000000000001</v>
      </c>
      <c r="P4010" t="s">
        <v>28</v>
      </c>
      <c r="Q4010" t="s">
        <v>29</v>
      </c>
      <c r="R4010">
        <v>4.6900000000000004</v>
      </c>
      <c r="S4010">
        <v>0</v>
      </c>
      <c r="T4010">
        <v>-5.47</v>
      </c>
      <c r="U4010">
        <v>2.4</v>
      </c>
      <c r="V4010" t="s">
        <v>30</v>
      </c>
      <c r="W4010" t="s">
        <v>45</v>
      </c>
      <c r="X4010">
        <v>1</v>
      </c>
      <c r="Y4010" t="str">
        <f>IF(tblRides[[#This Row],[supply_demand_ratio]]&lt;0.8,"Below 0.8",IF(tblRides[[#This Row],[supply_demand_ratio]]&lt;1,"Between 0.8-1.0",IF(tblRides[[#This Row],[supply_demand_ratio]]&lt;=1.2,"Between 1.0-1.2","Above 1.2")))</f>
        <v>Above 1.2</v>
      </c>
    </row>
    <row r="4011" spans="1:25" x14ac:dyDescent="0.3">
      <c r="A4011" t="s">
        <v>4066</v>
      </c>
      <c r="B4011" s="1">
        <v>46058.895833333336</v>
      </c>
      <c r="C4011" s="2">
        <v>46058</v>
      </c>
      <c r="D4011">
        <v>21</v>
      </c>
      <c r="E4011" t="s">
        <v>25</v>
      </c>
      <c r="F4011" t="s">
        <v>26</v>
      </c>
      <c r="G4011">
        <v>2.2999999999999998</v>
      </c>
      <c r="H4011">
        <v>75.47</v>
      </c>
      <c r="I4011">
        <v>75.77</v>
      </c>
      <c r="J4011">
        <v>1</v>
      </c>
      <c r="K4011">
        <v>6.5</v>
      </c>
      <c r="L4011">
        <v>6.9</v>
      </c>
      <c r="M4011">
        <v>90</v>
      </c>
      <c r="N4011" t="s">
        <v>27</v>
      </c>
      <c r="O4011">
        <v>0.81399999999999995</v>
      </c>
      <c r="P4011" t="s">
        <v>28</v>
      </c>
      <c r="Q4011" t="s">
        <v>29</v>
      </c>
      <c r="R4011">
        <v>4.9000000000000004</v>
      </c>
      <c r="S4011">
        <v>17</v>
      </c>
      <c r="T4011">
        <v>0.3</v>
      </c>
      <c r="U4011">
        <v>0.4</v>
      </c>
      <c r="V4011" t="s">
        <v>30</v>
      </c>
      <c r="W4011" t="s">
        <v>45</v>
      </c>
      <c r="X4011">
        <v>1</v>
      </c>
      <c r="Y4011" t="str">
        <f>IF(tblRides[[#This Row],[supply_demand_ratio]]&lt;0.8,"Below 0.8",IF(tblRides[[#This Row],[supply_demand_ratio]]&lt;1,"Between 0.8-1.0",IF(tblRides[[#This Row],[supply_demand_ratio]]&lt;=1.2,"Between 1.0-1.2","Above 1.2")))</f>
        <v>Between 0.8-1.0</v>
      </c>
    </row>
    <row r="4012" spans="1:25" x14ac:dyDescent="0.3">
      <c r="A4012" t="s">
        <v>4067</v>
      </c>
      <c r="B4012" s="1">
        <v>46058.927083333336</v>
      </c>
      <c r="C4012" s="2">
        <v>46058</v>
      </c>
      <c r="D4012">
        <v>22</v>
      </c>
      <c r="E4012" t="s">
        <v>43</v>
      </c>
      <c r="F4012" t="s">
        <v>34</v>
      </c>
      <c r="G4012">
        <v>2.2000000000000002</v>
      </c>
      <c r="H4012">
        <v>81.47</v>
      </c>
      <c r="I4012">
        <v>82</v>
      </c>
      <c r="J4012">
        <v>1.2</v>
      </c>
      <c r="K4012">
        <v>5.7</v>
      </c>
      <c r="L4012">
        <v>6.6</v>
      </c>
      <c r="M4012">
        <v>60</v>
      </c>
      <c r="N4012" t="s">
        <v>41</v>
      </c>
      <c r="O4012">
        <v>1.339</v>
      </c>
      <c r="P4012" t="s">
        <v>28</v>
      </c>
      <c r="Q4012" t="s">
        <v>29</v>
      </c>
      <c r="R4012">
        <v>4.66</v>
      </c>
      <c r="S4012">
        <v>0</v>
      </c>
      <c r="T4012">
        <v>0.53</v>
      </c>
      <c r="U4012">
        <v>0.9</v>
      </c>
      <c r="V4012" t="s">
        <v>30</v>
      </c>
      <c r="W4012" t="s">
        <v>45</v>
      </c>
      <c r="X4012">
        <v>1</v>
      </c>
      <c r="Y4012" t="str">
        <f>IF(tblRides[[#This Row],[supply_demand_ratio]]&lt;0.8,"Below 0.8",IF(tblRides[[#This Row],[supply_demand_ratio]]&lt;1,"Between 0.8-1.0",IF(tblRides[[#This Row],[supply_demand_ratio]]&lt;=1.2,"Between 1.0-1.2","Above 1.2")))</f>
        <v>Above 1.2</v>
      </c>
    </row>
    <row r="4013" spans="1:25" x14ac:dyDescent="0.3">
      <c r="A4013" t="s">
        <v>4068</v>
      </c>
      <c r="B4013" s="1">
        <v>46058.970833333333</v>
      </c>
      <c r="C4013" s="2">
        <v>46058</v>
      </c>
      <c r="D4013">
        <v>23</v>
      </c>
      <c r="E4013" t="s">
        <v>36</v>
      </c>
      <c r="F4013" t="s">
        <v>26</v>
      </c>
      <c r="G4013">
        <v>14.5</v>
      </c>
      <c r="H4013">
        <v>224.09</v>
      </c>
      <c r="I4013">
        <v>227.25</v>
      </c>
      <c r="J4013">
        <v>1</v>
      </c>
      <c r="K4013">
        <v>6.7</v>
      </c>
      <c r="L4013">
        <v>7.9</v>
      </c>
      <c r="M4013">
        <v>101</v>
      </c>
      <c r="N4013" t="s">
        <v>41</v>
      </c>
      <c r="O4013">
        <v>1.127</v>
      </c>
      <c r="P4013" t="s">
        <v>28</v>
      </c>
      <c r="Q4013" t="s">
        <v>29</v>
      </c>
      <c r="R4013">
        <v>4.87</v>
      </c>
      <c r="S4013">
        <v>22</v>
      </c>
      <c r="T4013">
        <v>3.16</v>
      </c>
      <c r="U4013">
        <v>1.2</v>
      </c>
      <c r="V4013" t="s">
        <v>30</v>
      </c>
      <c r="W4013" t="s">
        <v>45</v>
      </c>
      <c r="X4013">
        <v>1</v>
      </c>
      <c r="Y4013" t="str">
        <f>IF(tblRides[[#This Row],[supply_demand_ratio]]&lt;0.8,"Below 0.8",IF(tblRides[[#This Row],[supply_demand_ratio]]&lt;1,"Between 0.8-1.0",IF(tblRides[[#This Row],[supply_demand_ratio]]&lt;=1.2,"Between 1.0-1.2","Above 1.2")))</f>
        <v>Between 1.0-1.2</v>
      </c>
    </row>
    <row r="4014" spans="1:25" x14ac:dyDescent="0.3">
      <c r="A4014" t="s">
        <v>4069</v>
      </c>
      <c r="B4014" s="1">
        <v>46058.98541666667</v>
      </c>
      <c r="C4014" s="2">
        <v>46058</v>
      </c>
      <c r="D4014">
        <v>23</v>
      </c>
      <c r="E4014" t="s">
        <v>62</v>
      </c>
      <c r="F4014" t="s">
        <v>26</v>
      </c>
      <c r="G4014">
        <v>6.9</v>
      </c>
      <c r="H4014">
        <v>128.88999999999999</v>
      </c>
      <c r="I4014">
        <v>127.1</v>
      </c>
      <c r="J4014">
        <v>1</v>
      </c>
      <c r="K4014">
        <v>8.1999999999999993</v>
      </c>
      <c r="L4014">
        <v>16.399999999999999</v>
      </c>
      <c r="M4014">
        <v>60</v>
      </c>
      <c r="N4014" t="s">
        <v>41</v>
      </c>
      <c r="O4014">
        <v>1.3280000000000001</v>
      </c>
      <c r="P4014" t="s">
        <v>28</v>
      </c>
      <c r="Q4014" t="s">
        <v>29</v>
      </c>
      <c r="R4014">
        <v>4.33</v>
      </c>
      <c r="S4014">
        <v>9</v>
      </c>
      <c r="T4014">
        <v>-1.79</v>
      </c>
      <c r="U4014">
        <v>8.1999999999999993</v>
      </c>
      <c r="V4014" t="s">
        <v>30</v>
      </c>
      <c r="W4014" t="s">
        <v>45</v>
      </c>
      <c r="X4014">
        <v>1</v>
      </c>
      <c r="Y4014" t="str">
        <f>IF(tblRides[[#This Row],[supply_demand_ratio]]&lt;0.8,"Below 0.8",IF(tblRides[[#This Row],[supply_demand_ratio]]&lt;1,"Between 0.8-1.0",IF(tblRides[[#This Row],[supply_demand_ratio]]&lt;=1.2,"Between 1.0-1.2","Above 1.2")))</f>
        <v>Above 1.2</v>
      </c>
    </row>
    <row r="4015" spans="1:25" x14ac:dyDescent="0.3">
      <c r="A4015" t="s">
        <v>4070</v>
      </c>
      <c r="B4015" s="1">
        <v>46058.995138888888</v>
      </c>
      <c r="C4015" s="2">
        <v>46058</v>
      </c>
      <c r="D4015">
        <v>23</v>
      </c>
      <c r="E4015" t="s">
        <v>25</v>
      </c>
      <c r="F4015" t="s">
        <v>26</v>
      </c>
      <c r="G4015">
        <v>9.6999999999999993</v>
      </c>
      <c r="H4015">
        <v>189.4</v>
      </c>
      <c r="I4015">
        <v>187.53</v>
      </c>
      <c r="J4015">
        <v>1.1000000000000001</v>
      </c>
      <c r="K4015">
        <v>4.5</v>
      </c>
      <c r="L4015">
        <v>6.9</v>
      </c>
      <c r="M4015">
        <v>139</v>
      </c>
      <c r="N4015" t="s">
        <v>27</v>
      </c>
      <c r="O4015">
        <v>1.2350000000000001</v>
      </c>
      <c r="P4015" t="s">
        <v>28</v>
      </c>
      <c r="Q4015" t="s">
        <v>29</v>
      </c>
      <c r="R4015">
        <v>4.49</v>
      </c>
      <c r="S4015">
        <v>8</v>
      </c>
      <c r="T4015">
        <v>-1.87</v>
      </c>
      <c r="U4015">
        <v>2.4</v>
      </c>
      <c r="V4015" t="s">
        <v>30</v>
      </c>
      <c r="W4015" t="s">
        <v>31</v>
      </c>
      <c r="X4015">
        <v>1</v>
      </c>
      <c r="Y4015" t="str">
        <f>IF(tblRides[[#This Row],[supply_demand_ratio]]&lt;0.8,"Below 0.8",IF(tblRides[[#This Row],[supply_demand_ratio]]&lt;1,"Between 0.8-1.0",IF(tblRides[[#This Row],[supply_demand_ratio]]&lt;=1.2,"Between 1.0-1.2","Above 1.2")))</f>
        <v>Above 1.2</v>
      </c>
    </row>
    <row r="4016" spans="1:25" x14ac:dyDescent="0.3">
      <c r="A4016" t="s">
        <v>4071</v>
      </c>
      <c r="B4016" s="1">
        <v>46058.996527777781</v>
      </c>
      <c r="C4016" s="2">
        <v>46058</v>
      </c>
      <c r="D4016">
        <v>23</v>
      </c>
      <c r="E4016" t="s">
        <v>62</v>
      </c>
      <c r="F4016" t="s">
        <v>34</v>
      </c>
      <c r="G4016">
        <v>3.5</v>
      </c>
      <c r="H4016">
        <v>102.01</v>
      </c>
      <c r="I4016">
        <v>104.43</v>
      </c>
      <c r="J4016">
        <v>1.1000000000000001</v>
      </c>
      <c r="K4016">
        <v>3.8</v>
      </c>
      <c r="L4016">
        <v>1</v>
      </c>
      <c r="M4016">
        <v>62</v>
      </c>
      <c r="N4016" t="s">
        <v>41</v>
      </c>
      <c r="O4016">
        <v>2.2000000000000002</v>
      </c>
      <c r="P4016" t="s">
        <v>28</v>
      </c>
      <c r="Q4016" t="s">
        <v>29</v>
      </c>
      <c r="R4016">
        <v>4.83</v>
      </c>
      <c r="S4016">
        <v>0</v>
      </c>
      <c r="T4016">
        <v>2.42</v>
      </c>
      <c r="U4016">
        <v>-2.8</v>
      </c>
      <c r="V4016" t="s">
        <v>30</v>
      </c>
      <c r="W4016" t="s">
        <v>31</v>
      </c>
      <c r="X4016">
        <v>1</v>
      </c>
      <c r="Y4016" t="str">
        <f>IF(tblRides[[#This Row],[supply_demand_ratio]]&lt;0.8,"Below 0.8",IF(tblRides[[#This Row],[supply_demand_ratio]]&lt;1,"Between 0.8-1.0",IF(tblRides[[#This Row],[supply_demand_ratio]]&lt;=1.2,"Between 1.0-1.2","Above 1.2")))</f>
        <v>Above 1.2</v>
      </c>
    </row>
    <row r="4017" spans="1:25" x14ac:dyDescent="0.3">
      <c r="A4017" t="s">
        <v>4072</v>
      </c>
      <c r="B4017" s="1">
        <v>46059.004861111112</v>
      </c>
      <c r="C4017" s="2">
        <v>46059</v>
      </c>
      <c r="D4017">
        <v>0</v>
      </c>
      <c r="E4017" t="s">
        <v>36</v>
      </c>
      <c r="F4017" t="s">
        <v>26</v>
      </c>
      <c r="G4017">
        <v>4.0999999999999996</v>
      </c>
      <c r="H4017">
        <v>103.36</v>
      </c>
      <c r="I4017">
        <v>104.54</v>
      </c>
      <c r="J4017">
        <v>1</v>
      </c>
      <c r="K4017">
        <v>4</v>
      </c>
      <c r="L4017">
        <v>4.5999999999999996</v>
      </c>
      <c r="M4017">
        <v>113</v>
      </c>
      <c r="N4017" t="s">
        <v>41</v>
      </c>
      <c r="O4017">
        <v>1.768</v>
      </c>
      <c r="P4017" t="s">
        <v>28</v>
      </c>
      <c r="Q4017" t="s">
        <v>29</v>
      </c>
      <c r="R4017">
        <v>5</v>
      </c>
      <c r="S4017">
        <v>3</v>
      </c>
      <c r="T4017">
        <v>1.18</v>
      </c>
      <c r="U4017">
        <v>0.6</v>
      </c>
      <c r="V4017" t="s">
        <v>159</v>
      </c>
      <c r="W4017" t="s">
        <v>31</v>
      </c>
      <c r="X4017">
        <v>1</v>
      </c>
      <c r="Y4017" t="str">
        <f>IF(tblRides[[#This Row],[supply_demand_ratio]]&lt;0.8,"Below 0.8",IF(tblRides[[#This Row],[supply_demand_ratio]]&lt;1,"Between 0.8-1.0",IF(tblRides[[#This Row],[supply_demand_ratio]]&lt;=1.2,"Between 1.0-1.2","Above 1.2")))</f>
        <v>Above 1.2</v>
      </c>
    </row>
    <row r="4018" spans="1:25" x14ac:dyDescent="0.3">
      <c r="A4018" t="s">
        <v>4073</v>
      </c>
      <c r="B4018" s="1">
        <v>46059.005555555559</v>
      </c>
      <c r="C4018" s="2">
        <v>46059</v>
      </c>
      <c r="D4018">
        <v>0</v>
      </c>
      <c r="E4018" t="s">
        <v>33</v>
      </c>
      <c r="F4018" t="s">
        <v>26</v>
      </c>
      <c r="G4018">
        <v>12.6</v>
      </c>
      <c r="H4018">
        <v>201.63</v>
      </c>
      <c r="I4018">
        <v>207.86</v>
      </c>
      <c r="J4018">
        <v>1</v>
      </c>
      <c r="K4018">
        <v>3.7</v>
      </c>
      <c r="L4018">
        <v>1</v>
      </c>
      <c r="M4018">
        <v>102</v>
      </c>
      <c r="N4018" t="s">
        <v>27</v>
      </c>
      <c r="O4018">
        <v>1.0720000000000001</v>
      </c>
      <c r="P4018" t="s">
        <v>28</v>
      </c>
      <c r="Q4018" t="s">
        <v>29</v>
      </c>
      <c r="R4018">
        <v>4.5999999999999996</v>
      </c>
      <c r="S4018">
        <v>35</v>
      </c>
      <c r="T4018">
        <v>6.23</v>
      </c>
      <c r="U4018">
        <v>-2.7</v>
      </c>
      <c r="V4018" t="s">
        <v>159</v>
      </c>
      <c r="W4018" t="s">
        <v>31</v>
      </c>
      <c r="X4018">
        <v>1</v>
      </c>
      <c r="Y4018" t="str">
        <f>IF(tblRides[[#This Row],[supply_demand_ratio]]&lt;0.8,"Below 0.8",IF(tblRides[[#This Row],[supply_demand_ratio]]&lt;1,"Between 0.8-1.0",IF(tblRides[[#This Row],[supply_demand_ratio]]&lt;=1.2,"Between 1.0-1.2","Above 1.2")))</f>
        <v>Between 1.0-1.2</v>
      </c>
    </row>
    <row r="4019" spans="1:25" x14ac:dyDescent="0.3">
      <c r="A4019" t="s">
        <v>4074</v>
      </c>
      <c r="B4019" s="1">
        <v>46059.018750000003</v>
      </c>
      <c r="C4019" s="2">
        <v>46059</v>
      </c>
      <c r="D4019">
        <v>0</v>
      </c>
      <c r="E4019" t="s">
        <v>43</v>
      </c>
      <c r="F4019" t="s">
        <v>26</v>
      </c>
      <c r="G4019">
        <v>4.5999999999999996</v>
      </c>
      <c r="H4019">
        <v>95.89</v>
      </c>
      <c r="I4019">
        <v>91.92</v>
      </c>
      <c r="J4019">
        <v>1</v>
      </c>
      <c r="K4019">
        <v>3.1</v>
      </c>
      <c r="L4019">
        <v>3.1</v>
      </c>
      <c r="M4019">
        <v>66</v>
      </c>
      <c r="N4019" t="s">
        <v>41</v>
      </c>
      <c r="O4019">
        <v>1.9359999999999999</v>
      </c>
      <c r="P4019" t="s">
        <v>28</v>
      </c>
      <c r="Q4019" t="s">
        <v>29</v>
      </c>
      <c r="R4019">
        <v>4.84</v>
      </c>
      <c r="S4019">
        <v>5</v>
      </c>
      <c r="T4019">
        <v>-3.97</v>
      </c>
      <c r="U4019">
        <v>0</v>
      </c>
      <c r="V4019" t="s">
        <v>159</v>
      </c>
      <c r="W4019" t="s">
        <v>31</v>
      </c>
      <c r="X4019">
        <v>1</v>
      </c>
      <c r="Y4019" t="str">
        <f>IF(tblRides[[#This Row],[supply_demand_ratio]]&lt;0.8,"Below 0.8",IF(tblRides[[#This Row],[supply_demand_ratio]]&lt;1,"Between 0.8-1.0",IF(tblRides[[#This Row],[supply_demand_ratio]]&lt;=1.2,"Between 1.0-1.2","Above 1.2")))</f>
        <v>Above 1.2</v>
      </c>
    </row>
    <row r="4020" spans="1:25" x14ac:dyDescent="0.3">
      <c r="A4020" t="s">
        <v>4075</v>
      </c>
      <c r="B4020" s="1">
        <v>46059.040277777778</v>
      </c>
      <c r="C4020" s="2">
        <v>46059</v>
      </c>
      <c r="D4020">
        <v>0</v>
      </c>
      <c r="E4020" t="s">
        <v>36</v>
      </c>
      <c r="F4020" t="s">
        <v>34</v>
      </c>
      <c r="G4020">
        <v>3.8</v>
      </c>
      <c r="H4020">
        <v>95.49</v>
      </c>
      <c r="I4020">
        <v>97.66</v>
      </c>
      <c r="J4020">
        <v>1</v>
      </c>
      <c r="K4020">
        <v>4.3</v>
      </c>
      <c r="L4020">
        <v>4.4000000000000004</v>
      </c>
      <c r="M4020">
        <v>118</v>
      </c>
      <c r="N4020" t="s">
        <v>41</v>
      </c>
      <c r="O4020">
        <v>1.254</v>
      </c>
      <c r="P4020" t="s">
        <v>28</v>
      </c>
      <c r="Q4020" t="s">
        <v>29</v>
      </c>
      <c r="R4020">
        <v>5</v>
      </c>
      <c r="S4020">
        <v>0</v>
      </c>
      <c r="T4020">
        <v>2.17</v>
      </c>
      <c r="U4020">
        <v>0.1</v>
      </c>
      <c r="V4020" t="s">
        <v>159</v>
      </c>
      <c r="W4020" t="s">
        <v>31</v>
      </c>
      <c r="X4020">
        <v>1</v>
      </c>
      <c r="Y4020" t="str">
        <f>IF(tblRides[[#This Row],[supply_demand_ratio]]&lt;0.8,"Below 0.8",IF(tblRides[[#This Row],[supply_demand_ratio]]&lt;1,"Between 0.8-1.0",IF(tblRides[[#This Row],[supply_demand_ratio]]&lt;=1.2,"Between 1.0-1.2","Above 1.2")))</f>
        <v>Above 1.2</v>
      </c>
    </row>
    <row r="4021" spans="1:25" x14ac:dyDescent="0.3">
      <c r="A4021" t="s">
        <v>4076</v>
      </c>
      <c r="B4021" s="1">
        <v>46059.040972222225</v>
      </c>
      <c r="C4021" s="2">
        <v>46059</v>
      </c>
      <c r="D4021">
        <v>0</v>
      </c>
      <c r="E4021" t="s">
        <v>36</v>
      </c>
      <c r="F4021" t="s">
        <v>34</v>
      </c>
      <c r="G4021">
        <v>1.1000000000000001</v>
      </c>
      <c r="H4021">
        <v>55.87</v>
      </c>
      <c r="I4021">
        <v>53.98</v>
      </c>
      <c r="J4021">
        <v>1</v>
      </c>
      <c r="K4021">
        <v>2</v>
      </c>
      <c r="L4021">
        <v>1</v>
      </c>
      <c r="M4021">
        <v>122</v>
      </c>
      <c r="N4021" t="s">
        <v>41</v>
      </c>
      <c r="O4021">
        <v>1.345</v>
      </c>
      <c r="P4021" t="s">
        <v>28</v>
      </c>
      <c r="Q4021" t="s">
        <v>29</v>
      </c>
      <c r="R4021">
        <v>4.8099999999999996</v>
      </c>
      <c r="S4021">
        <v>0</v>
      </c>
      <c r="T4021">
        <v>-1.89</v>
      </c>
      <c r="U4021">
        <v>-1</v>
      </c>
      <c r="V4021" t="s">
        <v>159</v>
      </c>
      <c r="W4021" t="s">
        <v>31</v>
      </c>
      <c r="X4021">
        <v>1</v>
      </c>
      <c r="Y4021" t="str">
        <f>IF(tblRides[[#This Row],[supply_demand_ratio]]&lt;0.8,"Below 0.8",IF(tblRides[[#This Row],[supply_demand_ratio]]&lt;1,"Between 0.8-1.0",IF(tblRides[[#This Row],[supply_demand_ratio]]&lt;=1.2,"Between 1.0-1.2","Above 1.2")))</f>
        <v>Above 1.2</v>
      </c>
    </row>
    <row r="4022" spans="1:25" x14ac:dyDescent="0.3">
      <c r="A4022" t="s">
        <v>4077</v>
      </c>
      <c r="B4022" s="1">
        <v>46059.04583333333</v>
      </c>
      <c r="C4022" s="2">
        <v>46059</v>
      </c>
      <c r="D4022">
        <v>1</v>
      </c>
      <c r="E4022" t="s">
        <v>43</v>
      </c>
      <c r="F4022" t="s">
        <v>26</v>
      </c>
      <c r="G4022">
        <v>4.0999999999999996</v>
      </c>
      <c r="H4022">
        <v>113.31</v>
      </c>
      <c r="I4022">
        <v>119</v>
      </c>
      <c r="J4022">
        <v>1.1000000000000001</v>
      </c>
      <c r="K4022">
        <v>6</v>
      </c>
      <c r="L4022">
        <v>12.4</v>
      </c>
      <c r="M4022">
        <v>78</v>
      </c>
      <c r="N4022" t="s">
        <v>41</v>
      </c>
      <c r="O4022">
        <v>1.5760000000000001</v>
      </c>
      <c r="P4022" t="s">
        <v>28</v>
      </c>
      <c r="Q4022" t="s">
        <v>29</v>
      </c>
      <c r="R4022">
        <v>4.72</v>
      </c>
      <c r="S4022">
        <v>9</v>
      </c>
      <c r="T4022">
        <v>5.69</v>
      </c>
      <c r="U4022">
        <v>6.4</v>
      </c>
      <c r="V4022" t="s">
        <v>159</v>
      </c>
      <c r="W4022" t="s">
        <v>45</v>
      </c>
      <c r="X4022">
        <v>1</v>
      </c>
      <c r="Y4022" t="str">
        <f>IF(tblRides[[#This Row],[supply_demand_ratio]]&lt;0.8,"Below 0.8",IF(tblRides[[#This Row],[supply_demand_ratio]]&lt;1,"Between 0.8-1.0",IF(tblRides[[#This Row],[supply_demand_ratio]]&lt;=1.2,"Between 1.0-1.2","Above 1.2")))</f>
        <v>Above 1.2</v>
      </c>
    </row>
    <row r="4023" spans="1:25" x14ac:dyDescent="0.3">
      <c r="A4023" t="s">
        <v>4078</v>
      </c>
      <c r="B4023" s="1">
        <v>46059.063888888886</v>
      </c>
      <c r="C4023" s="2">
        <v>46059</v>
      </c>
      <c r="D4023">
        <v>1</v>
      </c>
      <c r="E4023" t="s">
        <v>62</v>
      </c>
      <c r="F4023" t="s">
        <v>26</v>
      </c>
      <c r="G4023">
        <v>2.2000000000000002</v>
      </c>
      <c r="H4023">
        <v>73.510000000000005</v>
      </c>
      <c r="I4023">
        <v>73.680000000000007</v>
      </c>
      <c r="J4023">
        <v>1.1000000000000001</v>
      </c>
      <c r="K4023">
        <v>5</v>
      </c>
      <c r="L4023">
        <v>6.4</v>
      </c>
      <c r="M4023">
        <v>64</v>
      </c>
      <c r="N4023" t="s">
        <v>41</v>
      </c>
      <c r="O4023">
        <v>2.2000000000000002</v>
      </c>
      <c r="P4023" t="s">
        <v>28</v>
      </c>
      <c r="Q4023" t="s">
        <v>29</v>
      </c>
      <c r="R4023">
        <v>5</v>
      </c>
      <c r="S4023">
        <v>6</v>
      </c>
      <c r="T4023">
        <v>0.17</v>
      </c>
      <c r="U4023">
        <v>1.4</v>
      </c>
      <c r="V4023" t="s">
        <v>159</v>
      </c>
      <c r="W4023" t="s">
        <v>31</v>
      </c>
      <c r="X4023">
        <v>1</v>
      </c>
      <c r="Y4023" t="str">
        <f>IF(tblRides[[#This Row],[supply_demand_ratio]]&lt;0.8,"Below 0.8",IF(tblRides[[#This Row],[supply_demand_ratio]]&lt;1,"Between 0.8-1.0",IF(tblRides[[#This Row],[supply_demand_ratio]]&lt;=1.2,"Between 1.0-1.2","Above 1.2")))</f>
        <v>Above 1.2</v>
      </c>
    </row>
    <row r="4024" spans="1:25" x14ac:dyDescent="0.3">
      <c r="A4024" t="s">
        <v>4079</v>
      </c>
      <c r="B4024" s="1">
        <v>46059.070138888892</v>
      </c>
      <c r="C4024" s="2">
        <v>46059</v>
      </c>
      <c r="D4024">
        <v>1</v>
      </c>
      <c r="E4024" t="s">
        <v>62</v>
      </c>
      <c r="F4024" t="s">
        <v>26</v>
      </c>
      <c r="G4024">
        <v>2.6</v>
      </c>
      <c r="H4024">
        <v>75.81</v>
      </c>
      <c r="I4024">
        <v>75.7</v>
      </c>
      <c r="J4024">
        <v>1</v>
      </c>
      <c r="K4024">
        <v>7.4</v>
      </c>
      <c r="L4024">
        <v>11.4</v>
      </c>
      <c r="M4024">
        <v>63</v>
      </c>
      <c r="N4024" t="s">
        <v>41</v>
      </c>
      <c r="O4024">
        <v>1.53</v>
      </c>
      <c r="P4024" t="s">
        <v>28</v>
      </c>
      <c r="Q4024" t="s">
        <v>29</v>
      </c>
      <c r="R4024">
        <v>4.4800000000000004</v>
      </c>
      <c r="S4024">
        <v>11</v>
      </c>
      <c r="T4024">
        <v>-0.11</v>
      </c>
      <c r="U4024">
        <v>4</v>
      </c>
      <c r="V4024" t="s">
        <v>159</v>
      </c>
      <c r="W4024" t="s">
        <v>45</v>
      </c>
      <c r="X4024">
        <v>1</v>
      </c>
      <c r="Y4024" t="str">
        <f>IF(tblRides[[#This Row],[supply_demand_ratio]]&lt;0.8,"Below 0.8",IF(tblRides[[#This Row],[supply_demand_ratio]]&lt;1,"Between 0.8-1.0",IF(tblRides[[#This Row],[supply_demand_ratio]]&lt;=1.2,"Between 1.0-1.2","Above 1.2")))</f>
        <v>Above 1.2</v>
      </c>
    </row>
    <row r="4025" spans="1:25" x14ac:dyDescent="0.3">
      <c r="A4025" t="s">
        <v>4080</v>
      </c>
      <c r="B4025" s="1">
        <v>46059.093055555553</v>
      </c>
      <c r="C4025" s="2">
        <v>46059</v>
      </c>
      <c r="D4025">
        <v>2</v>
      </c>
      <c r="E4025" t="s">
        <v>33</v>
      </c>
      <c r="F4025" t="s">
        <v>26</v>
      </c>
      <c r="G4025">
        <v>3.2</v>
      </c>
      <c r="H4025">
        <v>98.66</v>
      </c>
      <c r="I4025">
        <v>99.34</v>
      </c>
      <c r="J4025">
        <v>1.1000000000000001</v>
      </c>
      <c r="K4025">
        <v>2.4</v>
      </c>
      <c r="L4025">
        <v>1.3</v>
      </c>
      <c r="M4025">
        <v>110</v>
      </c>
      <c r="N4025" t="s">
        <v>27</v>
      </c>
      <c r="O4025">
        <v>1.2969999999999999</v>
      </c>
      <c r="P4025" t="s">
        <v>28</v>
      </c>
      <c r="Q4025" t="s">
        <v>29</v>
      </c>
      <c r="R4025">
        <v>4.3</v>
      </c>
      <c r="S4025">
        <v>14</v>
      </c>
      <c r="T4025">
        <v>0.68</v>
      </c>
      <c r="U4025">
        <v>-1.1000000000000001</v>
      </c>
      <c r="V4025" t="s">
        <v>159</v>
      </c>
      <c r="W4025" t="s">
        <v>31</v>
      </c>
      <c r="X4025">
        <v>1</v>
      </c>
      <c r="Y4025" t="str">
        <f>IF(tblRides[[#This Row],[supply_demand_ratio]]&lt;0.8,"Below 0.8",IF(tblRides[[#This Row],[supply_demand_ratio]]&lt;1,"Between 0.8-1.0",IF(tblRides[[#This Row],[supply_demand_ratio]]&lt;=1.2,"Between 1.0-1.2","Above 1.2")))</f>
        <v>Above 1.2</v>
      </c>
    </row>
    <row r="4026" spans="1:25" x14ac:dyDescent="0.3">
      <c r="A4026" t="s">
        <v>4081</v>
      </c>
      <c r="B4026" s="1">
        <v>46059.097222222219</v>
      </c>
      <c r="C4026" s="2">
        <v>46059</v>
      </c>
      <c r="D4026">
        <v>2</v>
      </c>
      <c r="E4026" t="s">
        <v>36</v>
      </c>
      <c r="F4026" t="s">
        <v>26</v>
      </c>
      <c r="G4026">
        <v>10.9</v>
      </c>
      <c r="H4026">
        <v>176.92</v>
      </c>
      <c r="I4026">
        <v>179.28</v>
      </c>
      <c r="J4026">
        <v>1</v>
      </c>
      <c r="K4026">
        <v>7.3</v>
      </c>
      <c r="L4026">
        <v>8.1</v>
      </c>
      <c r="M4026">
        <v>98</v>
      </c>
      <c r="N4026" t="s">
        <v>41</v>
      </c>
      <c r="O4026">
        <v>1.081</v>
      </c>
      <c r="P4026" t="s">
        <v>28</v>
      </c>
      <c r="Q4026" t="s">
        <v>29</v>
      </c>
      <c r="R4026">
        <v>4.45</v>
      </c>
      <c r="S4026">
        <v>7</v>
      </c>
      <c r="T4026">
        <v>2.36</v>
      </c>
      <c r="U4026">
        <v>0.8</v>
      </c>
      <c r="V4026" t="s">
        <v>159</v>
      </c>
      <c r="W4026" t="s">
        <v>45</v>
      </c>
      <c r="X4026">
        <v>1</v>
      </c>
      <c r="Y4026" t="str">
        <f>IF(tblRides[[#This Row],[supply_demand_ratio]]&lt;0.8,"Below 0.8",IF(tblRides[[#This Row],[supply_demand_ratio]]&lt;1,"Between 0.8-1.0",IF(tblRides[[#This Row],[supply_demand_ratio]]&lt;=1.2,"Between 1.0-1.2","Above 1.2")))</f>
        <v>Between 1.0-1.2</v>
      </c>
    </row>
    <row r="4027" spans="1:25" x14ac:dyDescent="0.3">
      <c r="A4027" t="s">
        <v>4082</v>
      </c>
      <c r="B4027" s="1">
        <v>46059.113194444442</v>
      </c>
      <c r="C4027" s="2">
        <v>46059</v>
      </c>
      <c r="D4027">
        <v>2</v>
      </c>
      <c r="E4027" t="s">
        <v>33</v>
      </c>
      <c r="F4027" t="s">
        <v>26</v>
      </c>
      <c r="G4027">
        <v>1</v>
      </c>
      <c r="H4027">
        <v>57.45</v>
      </c>
      <c r="I4027">
        <v>59.31</v>
      </c>
      <c r="J4027">
        <v>1</v>
      </c>
      <c r="K4027">
        <v>6.2</v>
      </c>
      <c r="L4027">
        <v>9.3000000000000007</v>
      </c>
      <c r="M4027">
        <v>99</v>
      </c>
      <c r="N4027" t="s">
        <v>41</v>
      </c>
      <c r="O4027">
        <v>1.331</v>
      </c>
      <c r="P4027" t="s">
        <v>28</v>
      </c>
      <c r="Q4027" t="s">
        <v>29</v>
      </c>
      <c r="R4027">
        <v>4.37</v>
      </c>
      <c r="S4027">
        <v>19</v>
      </c>
      <c r="T4027">
        <v>1.86</v>
      </c>
      <c r="U4027">
        <v>3.1</v>
      </c>
      <c r="V4027" t="s">
        <v>159</v>
      </c>
      <c r="W4027" t="s">
        <v>45</v>
      </c>
      <c r="X4027">
        <v>1</v>
      </c>
      <c r="Y4027" t="str">
        <f>IF(tblRides[[#This Row],[supply_demand_ratio]]&lt;0.8,"Below 0.8",IF(tblRides[[#This Row],[supply_demand_ratio]]&lt;1,"Between 0.8-1.0",IF(tblRides[[#This Row],[supply_demand_ratio]]&lt;=1.2,"Between 1.0-1.2","Above 1.2")))</f>
        <v>Above 1.2</v>
      </c>
    </row>
    <row r="4028" spans="1:25" x14ac:dyDescent="0.3">
      <c r="A4028" t="s">
        <v>4083</v>
      </c>
      <c r="B4028" s="1">
        <v>46059.117361111108</v>
      </c>
      <c r="C4028" s="2">
        <v>46059</v>
      </c>
      <c r="D4028">
        <v>2</v>
      </c>
      <c r="E4028" t="s">
        <v>36</v>
      </c>
      <c r="F4028" t="s">
        <v>34</v>
      </c>
      <c r="G4028">
        <v>6.3</v>
      </c>
      <c r="H4028">
        <v>147.52000000000001</v>
      </c>
      <c r="J4028">
        <v>1</v>
      </c>
      <c r="K4028">
        <v>2.2000000000000002</v>
      </c>
      <c r="M4028">
        <v>111</v>
      </c>
      <c r="N4028" t="s">
        <v>41</v>
      </c>
      <c r="O4028">
        <v>1.304</v>
      </c>
      <c r="P4028" t="s">
        <v>82</v>
      </c>
      <c r="Q4028" t="s">
        <v>83</v>
      </c>
      <c r="R4028">
        <v>4.55</v>
      </c>
      <c r="S4028">
        <v>0</v>
      </c>
      <c r="V4028" t="s">
        <v>159</v>
      </c>
      <c r="W4028" t="s">
        <v>31</v>
      </c>
      <c r="X4028">
        <v>0</v>
      </c>
      <c r="Y4028" t="str">
        <f>IF(tblRides[[#This Row],[supply_demand_ratio]]&lt;0.8,"Below 0.8",IF(tblRides[[#This Row],[supply_demand_ratio]]&lt;1,"Between 0.8-1.0",IF(tblRides[[#This Row],[supply_demand_ratio]]&lt;=1.2,"Between 1.0-1.2","Above 1.2")))</f>
        <v>Above 1.2</v>
      </c>
    </row>
    <row r="4029" spans="1:25" x14ac:dyDescent="0.3">
      <c r="A4029" t="s">
        <v>4084</v>
      </c>
      <c r="B4029" s="1">
        <v>46059.121527777781</v>
      </c>
      <c r="C4029" s="2">
        <v>46059</v>
      </c>
      <c r="D4029">
        <v>2</v>
      </c>
      <c r="E4029" t="s">
        <v>36</v>
      </c>
      <c r="F4029" t="s">
        <v>34</v>
      </c>
      <c r="G4029">
        <v>4.3</v>
      </c>
      <c r="H4029">
        <v>100.84</v>
      </c>
      <c r="J4029">
        <v>1</v>
      </c>
      <c r="K4029">
        <v>2</v>
      </c>
      <c r="M4029">
        <v>116</v>
      </c>
      <c r="N4029" t="s">
        <v>41</v>
      </c>
      <c r="O4029">
        <v>1.7629999999999999</v>
      </c>
      <c r="P4029" t="s">
        <v>82</v>
      </c>
      <c r="Q4029" t="s">
        <v>83</v>
      </c>
      <c r="R4029">
        <v>4.6900000000000004</v>
      </c>
      <c r="S4029">
        <v>0</v>
      </c>
      <c r="V4029" t="s">
        <v>159</v>
      </c>
      <c r="W4029" t="s">
        <v>31</v>
      </c>
      <c r="X4029">
        <v>0</v>
      </c>
      <c r="Y4029" t="str">
        <f>IF(tblRides[[#This Row],[supply_demand_ratio]]&lt;0.8,"Below 0.8",IF(tblRides[[#This Row],[supply_demand_ratio]]&lt;1,"Between 0.8-1.0",IF(tblRides[[#This Row],[supply_demand_ratio]]&lt;=1.2,"Between 1.0-1.2","Above 1.2")))</f>
        <v>Above 1.2</v>
      </c>
    </row>
    <row r="4030" spans="1:25" x14ac:dyDescent="0.3">
      <c r="A4030" t="s">
        <v>4085</v>
      </c>
      <c r="B4030" s="1">
        <v>46059.149305555555</v>
      </c>
      <c r="C4030" s="2">
        <v>46059</v>
      </c>
      <c r="D4030">
        <v>3</v>
      </c>
      <c r="E4030" t="s">
        <v>25</v>
      </c>
      <c r="F4030" t="s">
        <v>34</v>
      </c>
      <c r="G4030">
        <v>7.2</v>
      </c>
      <c r="H4030">
        <v>153.37</v>
      </c>
      <c r="I4030">
        <v>152.15</v>
      </c>
      <c r="J4030">
        <v>1</v>
      </c>
      <c r="K4030">
        <v>5</v>
      </c>
      <c r="L4030">
        <v>9.6</v>
      </c>
      <c r="M4030">
        <v>138</v>
      </c>
      <c r="N4030" t="s">
        <v>27</v>
      </c>
      <c r="O4030">
        <v>1.177</v>
      </c>
      <c r="P4030" t="s">
        <v>28</v>
      </c>
      <c r="Q4030" t="s">
        <v>29</v>
      </c>
      <c r="R4030">
        <v>4.6100000000000003</v>
      </c>
      <c r="S4030">
        <v>0</v>
      </c>
      <c r="T4030">
        <v>-1.22</v>
      </c>
      <c r="U4030">
        <v>4.5999999999999996</v>
      </c>
      <c r="V4030" t="s">
        <v>159</v>
      </c>
      <c r="W4030" t="s">
        <v>31</v>
      </c>
      <c r="X4030">
        <v>1</v>
      </c>
      <c r="Y4030" t="str">
        <f>IF(tblRides[[#This Row],[supply_demand_ratio]]&lt;0.8,"Below 0.8",IF(tblRides[[#This Row],[supply_demand_ratio]]&lt;1,"Between 0.8-1.0",IF(tblRides[[#This Row],[supply_demand_ratio]]&lt;=1.2,"Between 1.0-1.2","Above 1.2")))</f>
        <v>Between 1.0-1.2</v>
      </c>
    </row>
    <row r="4031" spans="1:25" x14ac:dyDescent="0.3">
      <c r="A4031" t="s">
        <v>4086</v>
      </c>
      <c r="B4031" s="1">
        <v>46059.152777777781</v>
      </c>
      <c r="C4031" s="2">
        <v>46059</v>
      </c>
      <c r="D4031">
        <v>3</v>
      </c>
      <c r="E4031" t="s">
        <v>25</v>
      </c>
      <c r="F4031" t="s">
        <v>26</v>
      </c>
      <c r="G4031">
        <v>8</v>
      </c>
      <c r="H4031">
        <v>157.18</v>
      </c>
      <c r="I4031">
        <v>154.6</v>
      </c>
      <c r="J4031">
        <v>1</v>
      </c>
      <c r="K4031">
        <v>5.5</v>
      </c>
      <c r="L4031">
        <v>7</v>
      </c>
      <c r="M4031">
        <v>143</v>
      </c>
      <c r="N4031" t="s">
        <v>27</v>
      </c>
      <c r="O4031">
        <v>1.2789999999999999</v>
      </c>
      <c r="P4031" t="s">
        <v>28</v>
      </c>
      <c r="Q4031" t="s">
        <v>29</v>
      </c>
      <c r="R4031">
        <v>4.2300000000000004</v>
      </c>
      <c r="S4031">
        <v>14</v>
      </c>
      <c r="T4031">
        <v>-2.58</v>
      </c>
      <c r="U4031">
        <v>1.5</v>
      </c>
      <c r="V4031" t="s">
        <v>159</v>
      </c>
      <c r="W4031" t="s">
        <v>45</v>
      </c>
      <c r="X4031">
        <v>1</v>
      </c>
      <c r="Y4031" t="str">
        <f>IF(tblRides[[#This Row],[supply_demand_ratio]]&lt;0.8,"Below 0.8",IF(tblRides[[#This Row],[supply_demand_ratio]]&lt;1,"Between 0.8-1.0",IF(tblRides[[#This Row],[supply_demand_ratio]]&lt;=1.2,"Between 1.0-1.2","Above 1.2")))</f>
        <v>Above 1.2</v>
      </c>
    </row>
    <row r="4032" spans="1:25" x14ac:dyDescent="0.3">
      <c r="A4032" t="s">
        <v>4087</v>
      </c>
      <c r="B4032" s="1">
        <v>46059.15347222222</v>
      </c>
      <c r="C4032" s="2">
        <v>46059</v>
      </c>
      <c r="D4032">
        <v>3</v>
      </c>
      <c r="E4032" t="s">
        <v>43</v>
      </c>
      <c r="F4032" t="s">
        <v>26</v>
      </c>
      <c r="G4032">
        <v>3.1</v>
      </c>
      <c r="H4032">
        <v>89.75</v>
      </c>
      <c r="I4032">
        <v>87.56</v>
      </c>
      <c r="J4032">
        <v>1</v>
      </c>
      <c r="K4032">
        <v>5.9</v>
      </c>
      <c r="L4032">
        <v>5</v>
      </c>
      <c r="M4032">
        <v>68</v>
      </c>
      <c r="N4032" t="s">
        <v>41</v>
      </c>
      <c r="O4032">
        <v>1.72</v>
      </c>
      <c r="P4032" t="s">
        <v>28</v>
      </c>
      <c r="Q4032" t="s">
        <v>29</v>
      </c>
      <c r="R4032">
        <v>4.67</v>
      </c>
      <c r="S4032">
        <v>1</v>
      </c>
      <c r="T4032">
        <v>-2.19</v>
      </c>
      <c r="U4032">
        <v>-0.9</v>
      </c>
      <c r="V4032" t="s">
        <v>159</v>
      </c>
      <c r="W4032" t="s">
        <v>45</v>
      </c>
      <c r="X4032">
        <v>1</v>
      </c>
      <c r="Y4032" t="str">
        <f>IF(tblRides[[#This Row],[supply_demand_ratio]]&lt;0.8,"Below 0.8",IF(tblRides[[#This Row],[supply_demand_ratio]]&lt;1,"Between 0.8-1.0",IF(tblRides[[#This Row],[supply_demand_ratio]]&lt;=1.2,"Between 1.0-1.2","Above 1.2")))</f>
        <v>Above 1.2</v>
      </c>
    </row>
    <row r="4033" spans="1:25" x14ac:dyDescent="0.3">
      <c r="A4033" t="s">
        <v>4088</v>
      </c>
      <c r="B4033" s="1">
        <v>46059.177777777775</v>
      </c>
      <c r="C4033" s="2">
        <v>46059</v>
      </c>
      <c r="D4033">
        <v>4</v>
      </c>
      <c r="E4033" t="s">
        <v>62</v>
      </c>
      <c r="F4033" t="s">
        <v>26</v>
      </c>
      <c r="G4033">
        <v>11.3</v>
      </c>
      <c r="H4033">
        <v>182.36</v>
      </c>
      <c r="I4033">
        <v>174.25</v>
      </c>
      <c r="J4033">
        <v>1</v>
      </c>
      <c r="K4033">
        <v>2.9</v>
      </c>
      <c r="L4033">
        <v>4.4000000000000004</v>
      </c>
      <c r="M4033">
        <v>67</v>
      </c>
      <c r="N4033" t="s">
        <v>41</v>
      </c>
      <c r="O4033">
        <v>1.9279999999999999</v>
      </c>
      <c r="P4033" t="s">
        <v>28</v>
      </c>
      <c r="Q4033" t="s">
        <v>29</v>
      </c>
      <c r="R4033">
        <v>4.71</v>
      </c>
      <c r="S4033">
        <v>7</v>
      </c>
      <c r="T4033">
        <v>-8.11</v>
      </c>
      <c r="U4033">
        <v>1.5</v>
      </c>
      <c r="V4033" t="s">
        <v>159</v>
      </c>
      <c r="W4033" t="s">
        <v>31</v>
      </c>
      <c r="X4033">
        <v>1</v>
      </c>
      <c r="Y4033" t="str">
        <f>IF(tblRides[[#This Row],[supply_demand_ratio]]&lt;0.8,"Below 0.8",IF(tblRides[[#This Row],[supply_demand_ratio]]&lt;1,"Between 0.8-1.0",IF(tblRides[[#This Row],[supply_demand_ratio]]&lt;=1.2,"Between 1.0-1.2","Above 1.2")))</f>
        <v>Above 1.2</v>
      </c>
    </row>
    <row r="4034" spans="1:25" x14ac:dyDescent="0.3">
      <c r="A4034" t="s">
        <v>4089</v>
      </c>
      <c r="B4034" s="1">
        <v>46059.184027777781</v>
      </c>
      <c r="C4034" s="2">
        <v>46059</v>
      </c>
      <c r="D4034">
        <v>4</v>
      </c>
      <c r="E4034" t="s">
        <v>43</v>
      </c>
      <c r="F4034" t="s">
        <v>26</v>
      </c>
      <c r="G4034">
        <v>18.5</v>
      </c>
      <c r="H4034">
        <v>285.39999999999998</v>
      </c>
      <c r="I4034">
        <v>285.89999999999998</v>
      </c>
      <c r="J4034">
        <v>1</v>
      </c>
      <c r="K4034">
        <v>9.3000000000000007</v>
      </c>
      <c r="L4034">
        <v>3.7</v>
      </c>
      <c r="M4034">
        <v>66</v>
      </c>
      <c r="N4034" t="s">
        <v>41</v>
      </c>
      <c r="O4034">
        <v>2.0579999999999998</v>
      </c>
      <c r="P4034" t="s">
        <v>28</v>
      </c>
      <c r="Q4034" t="s">
        <v>29</v>
      </c>
      <c r="R4034">
        <v>4.8600000000000003</v>
      </c>
      <c r="S4034">
        <v>2</v>
      </c>
      <c r="T4034">
        <v>0.5</v>
      </c>
      <c r="U4034">
        <v>-5.6</v>
      </c>
      <c r="V4034" t="s">
        <v>159</v>
      </c>
      <c r="W4034" t="s">
        <v>45</v>
      </c>
      <c r="X4034">
        <v>1</v>
      </c>
      <c r="Y4034" t="str">
        <f>IF(tblRides[[#This Row],[supply_demand_ratio]]&lt;0.8,"Below 0.8",IF(tblRides[[#This Row],[supply_demand_ratio]]&lt;1,"Between 0.8-1.0",IF(tblRides[[#This Row],[supply_demand_ratio]]&lt;=1.2,"Between 1.0-1.2","Above 1.2")))</f>
        <v>Above 1.2</v>
      </c>
    </row>
    <row r="4035" spans="1:25" x14ac:dyDescent="0.3">
      <c r="A4035" t="s">
        <v>4090</v>
      </c>
      <c r="B4035" s="1">
        <v>46059.192361111112</v>
      </c>
      <c r="C4035" s="2">
        <v>46059</v>
      </c>
      <c r="D4035">
        <v>4</v>
      </c>
      <c r="E4035" t="s">
        <v>62</v>
      </c>
      <c r="F4035" t="s">
        <v>26</v>
      </c>
      <c r="G4035">
        <v>2.1</v>
      </c>
      <c r="H4035">
        <v>69.88</v>
      </c>
      <c r="I4035">
        <v>66.86</v>
      </c>
      <c r="J4035">
        <v>1</v>
      </c>
      <c r="K4035">
        <v>2</v>
      </c>
      <c r="L4035">
        <v>4</v>
      </c>
      <c r="M4035">
        <v>56</v>
      </c>
      <c r="N4035" t="s">
        <v>41</v>
      </c>
      <c r="O4035">
        <v>1.3169999999999999</v>
      </c>
      <c r="P4035" t="s">
        <v>28</v>
      </c>
      <c r="Q4035" t="s">
        <v>29</v>
      </c>
      <c r="R4035">
        <v>4.9400000000000004</v>
      </c>
      <c r="S4035">
        <v>27</v>
      </c>
      <c r="T4035">
        <v>-3.02</v>
      </c>
      <c r="U4035">
        <v>2</v>
      </c>
      <c r="V4035" t="s">
        <v>159</v>
      </c>
      <c r="W4035" t="s">
        <v>31</v>
      </c>
      <c r="X4035">
        <v>1</v>
      </c>
      <c r="Y4035" t="str">
        <f>IF(tblRides[[#This Row],[supply_demand_ratio]]&lt;0.8,"Below 0.8",IF(tblRides[[#This Row],[supply_demand_ratio]]&lt;1,"Between 0.8-1.0",IF(tblRides[[#This Row],[supply_demand_ratio]]&lt;=1.2,"Between 1.0-1.2","Above 1.2")))</f>
        <v>Above 1.2</v>
      </c>
    </row>
    <row r="4036" spans="1:25" x14ac:dyDescent="0.3">
      <c r="A4036" t="s">
        <v>4091</v>
      </c>
      <c r="B4036" s="1">
        <v>46059.195138888892</v>
      </c>
      <c r="C4036" s="2">
        <v>46059</v>
      </c>
      <c r="D4036">
        <v>4</v>
      </c>
      <c r="E4036" t="s">
        <v>43</v>
      </c>
      <c r="F4036" t="s">
        <v>26</v>
      </c>
      <c r="G4036">
        <v>9.1</v>
      </c>
      <c r="H4036">
        <v>162.9</v>
      </c>
      <c r="I4036">
        <v>168.36</v>
      </c>
      <c r="J4036">
        <v>1</v>
      </c>
      <c r="K4036">
        <v>6.7</v>
      </c>
      <c r="L4036">
        <v>12.1</v>
      </c>
      <c r="M4036">
        <v>72</v>
      </c>
      <c r="N4036" t="s">
        <v>41</v>
      </c>
      <c r="O4036">
        <v>1.9259999999999999</v>
      </c>
      <c r="P4036" t="s">
        <v>28</v>
      </c>
      <c r="Q4036" t="s">
        <v>29</v>
      </c>
      <c r="R4036">
        <v>4.8499999999999996</v>
      </c>
      <c r="S4036">
        <v>5</v>
      </c>
      <c r="T4036">
        <v>5.46</v>
      </c>
      <c r="U4036">
        <v>5.4</v>
      </c>
      <c r="V4036" t="s">
        <v>159</v>
      </c>
      <c r="W4036" t="s">
        <v>45</v>
      </c>
      <c r="X4036">
        <v>1</v>
      </c>
      <c r="Y4036" t="str">
        <f>IF(tblRides[[#This Row],[supply_demand_ratio]]&lt;0.8,"Below 0.8",IF(tblRides[[#This Row],[supply_demand_ratio]]&lt;1,"Between 0.8-1.0",IF(tblRides[[#This Row],[supply_demand_ratio]]&lt;=1.2,"Between 1.0-1.2","Above 1.2")))</f>
        <v>Above 1.2</v>
      </c>
    </row>
    <row r="4037" spans="1:25" x14ac:dyDescent="0.3">
      <c r="A4037" t="s">
        <v>4092</v>
      </c>
      <c r="B4037" s="1">
        <v>46059.199305555558</v>
      </c>
      <c r="C4037" s="2">
        <v>46059</v>
      </c>
      <c r="D4037">
        <v>4</v>
      </c>
      <c r="E4037" t="s">
        <v>25</v>
      </c>
      <c r="F4037" t="s">
        <v>26</v>
      </c>
      <c r="G4037">
        <v>5.3</v>
      </c>
      <c r="H4037">
        <v>134.4</v>
      </c>
      <c r="I4037">
        <v>130.96</v>
      </c>
      <c r="J4037">
        <v>1</v>
      </c>
      <c r="K4037">
        <v>2</v>
      </c>
      <c r="L4037">
        <v>1</v>
      </c>
      <c r="M4037">
        <v>130</v>
      </c>
      <c r="N4037" t="s">
        <v>27</v>
      </c>
      <c r="O4037">
        <v>1.1120000000000001</v>
      </c>
      <c r="P4037" t="s">
        <v>28</v>
      </c>
      <c r="Q4037" t="s">
        <v>29</v>
      </c>
      <c r="R4037">
        <v>4.18</v>
      </c>
      <c r="S4037">
        <v>24</v>
      </c>
      <c r="T4037">
        <v>-3.44</v>
      </c>
      <c r="U4037">
        <v>-1</v>
      </c>
      <c r="V4037" t="s">
        <v>159</v>
      </c>
      <c r="W4037" t="s">
        <v>31</v>
      </c>
      <c r="X4037">
        <v>1</v>
      </c>
      <c r="Y4037" t="str">
        <f>IF(tblRides[[#This Row],[supply_demand_ratio]]&lt;0.8,"Below 0.8",IF(tblRides[[#This Row],[supply_demand_ratio]]&lt;1,"Between 0.8-1.0",IF(tblRides[[#This Row],[supply_demand_ratio]]&lt;=1.2,"Between 1.0-1.2","Above 1.2")))</f>
        <v>Between 1.0-1.2</v>
      </c>
    </row>
    <row r="4038" spans="1:25" x14ac:dyDescent="0.3">
      <c r="A4038" t="s">
        <v>4093</v>
      </c>
      <c r="B4038" s="1">
        <v>46059.213194444441</v>
      </c>
      <c r="C4038" s="2">
        <v>46059</v>
      </c>
      <c r="D4038">
        <v>5</v>
      </c>
      <c r="E4038" t="s">
        <v>62</v>
      </c>
      <c r="F4038" t="s">
        <v>34</v>
      </c>
      <c r="G4038">
        <v>6</v>
      </c>
      <c r="H4038">
        <v>136.06</v>
      </c>
      <c r="I4038">
        <v>137.97</v>
      </c>
      <c r="J4038">
        <v>1</v>
      </c>
      <c r="K4038">
        <v>2.7</v>
      </c>
      <c r="L4038">
        <v>1.9</v>
      </c>
      <c r="M4038">
        <v>69</v>
      </c>
      <c r="N4038" t="s">
        <v>41</v>
      </c>
      <c r="O4038">
        <v>2.2000000000000002</v>
      </c>
      <c r="P4038" t="s">
        <v>28</v>
      </c>
      <c r="Q4038" t="s">
        <v>29</v>
      </c>
      <c r="R4038">
        <v>4.58</v>
      </c>
      <c r="S4038">
        <v>0</v>
      </c>
      <c r="T4038">
        <v>1.91</v>
      </c>
      <c r="U4038">
        <v>-0.8</v>
      </c>
      <c r="V4038" t="s">
        <v>159</v>
      </c>
      <c r="W4038" t="s">
        <v>31</v>
      </c>
      <c r="X4038">
        <v>1</v>
      </c>
      <c r="Y4038" t="str">
        <f>IF(tblRides[[#This Row],[supply_demand_ratio]]&lt;0.8,"Below 0.8",IF(tblRides[[#This Row],[supply_demand_ratio]]&lt;1,"Between 0.8-1.0",IF(tblRides[[#This Row],[supply_demand_ratio]]&lt;=1.2,"Between 1.0-1.2","Above 1.2")))</f>
        <v>Above 1.2</v>
      </c>
    </row>
    <row r="4039" spans="1:25" x14ac:dyDescent="0.3">
      <c r="A4039" t="s">
        <v>4094</v>
      </c>
      <c r="B4039" s="1">
        <v>46059.216666666667</v>
      </c>
      <c r="C4039" s="2">
        <v>46059</v>
      </c>
      <c r="D4039">
        <v>5</v>
      </c>
      <c r="E4039" t="s">
        <v>33</v>
      </c>
      <c r="F4039" t="s">
        <v>34</v>
      </c>
      <c r="G4039">
        <v>11.5</v>
      </c>
      <c r="H4039">
        <v>231.44</v>
      </c>
      <c r="I4039">
        <v>225.11</v>
      </c>
      <c r="J4039">
        <v>1</v>
      </c>
      <c r="K4039">
        <v>6.2</v>
      </c>
      <c r="L4039">
        <v>4.4000000000000004</v>
      </c>
      <c r="M4039">
        <v>110</v>
      </c>
      <c r="N4039" t="s">
        <v>27</v>
      </c>
      <c r="O4039">
        <v>1.3180000000000001</v>
      </c>
      <c r="P4039" t="s">
        <v>28</v>
      </c>
      <c r="Q4039" t="s">
        <v>29</v>
      </c>
      <c r="R4039">
        <v>4.62</v>
      </c>
      <c r="S4039">
        <v>0</v>
      </c>
      <c r="T4039">
        <v>-6.33</v>
      </c>
      <c r="U4039">
        <v>-1.8</v>
      </c>
      <c r="V4039" t="s">
        <v>159</v>
      </c>
      <c r="W4039" t="s">
        <v>45</v>
      </c>
      <c r="X4039">
        <v>1</v>
      </c>
      <c r="Y4039" t="str">
        <f>IF(tblRides[[#This Row],[supply_demand_ratio]]&lt;0.8,"Below 0.8",IF(tblRides[[#This Row],[supply_demand_ratio]]&lt;1,"Between 0.8-1.0",IF(tblRides[[#This Row],[supply_demand_ratio]]&lt;=1.2,"Between 1.0-1.2","Above 1.2")))</f>
        <v>Above 1.2</v>
      </c>
    </row>
    <row r="4040" spans="1:25" x14ac:dyDescent="0.3">
      <c r="A4040" t="s">
        <v>4095</v>
      </c>
      <c r="B4040" s="1">
        <v>46059.227083333331</v>
      </c>
      <c r="C4040" s="2">
        <v>46059</v>
      </c>
      <c r="D4040">
        <v>5</v>
      </c>
      <c r="E4040" t="s">
        <v>43</v>
      </c>
      <c r="F4040" t="s">
        <v>26</v>
      </c>
      <c r="G4040">
        <v>9.1</v>
      </c>
      <c r="H4040">
        <v>159.38</v>
      </c>
      <c r="J4040">
        <v>1</v>
      </c>
      <c r="K4040">
        <v>8</v>
      </c>
      <c r="L4040">
        <v>12.3</v>
      </c>
      <c r="M4040">
        <v>67</v>
      </c>
      <c r="N4040" t="s">
        <v>41</v>
      </c>
      <c r="O4040">
        <v>1.7290000000000001</v>
      </c>
      <c r="P4040" t="s">
        <v>58</v>
      </c>
      <c r="Q4040" t="s">
        <v>108</v>
      </c>
      <c r="R4040">
        <v>4.49</v>
      </c>
      <c r="S4040">
        <v>7</v>
      </c>
      <c r="U4040">
        <v>4.3</v>
      </c>
      <c r="V4040" t="s">
        <v>159</v>
      </c>
      <c r="W4040" t="s">
        <v>45</v>
      </c>
      <c r="X4040">
        <v>0</v>
      </c>
      <c r="Y4040" t="str">
        <f>IF(tblRides[[#This Row],[supply_demand_ratio]]&lt;0.8,"Below 0.8",IF(tblRides[[#This Row],[supply_demand_ratio]]&lt;1,"Between 0.8-1.0",IF(tblRides[[#This Row],[supply_demand_ratio]]&lt;=1.2,"Between 1.0-1.2","Above 1.2")))</f>
        <v>Above 1.2</v>
      </c>
    </row>
    <row r="4041" spans="1:25" x14ac:dyDescent="0.3">
      <c r="A4041" t="s">
        <v>4096</v>
      </c>
      <c r="B4041" s="1">
        <v>46059.229861111111</v>
      </c>
      <c r="C4041" s="2">
        <v>46059</v>
      </c>
      <c r="D4041">
        <v>5</v>
      </c>
      <c r="E4041" t="s">
        <v>25</v>
      </c>
      <c r="F4041" t="s">
        <v>26</v>
      </c>
      <c r="G4041">
        <v>4.5999999999999996</v>
      </c>
      <c r="H4041">
        <v>104.1</v>
      </c>
      <c r="I4041">
        <v>102.68</v>
      </c>
      <c r="J4041">
        <v>1</v>
      </c>
      <c r="K4041">
        <v>6.7</v>
      </c>
      <c r="L4041">
        <v>9.1</v>
      </c>
      <c r="M4041">
        <v>111</v>
      </c>
      <c r="N4041" t="s">
        <v>27</v>
      </c>
      <c r="O4041">
        <v>1.0249999999999999</v>
      </c>
      <c r="P4041" t="s">
        <v>28</v>
      </c>
      <c r="Q4041" t="s">
        <v>29</v>
      </c>
      <c r="R4041">
        <v>5</v>
      </c>
      <c r="S4041">
        <v>117</v>
      </c>
      <c r="T4041">
        <v>-1.42</v>
      </c>
      <c r="U4041">
        <v>2.4</v>
      </c>
      <c r="V4041" t="s">
        <v>159</v>
      </c>
      <c r="W4041" t="s">
        <v>45</v>
      </c>
      <c r="X4041">
        <v>1</v>
      </c>
      <c r="Y4041" t="str">
        <f>IF(tblRides[[#This Row],[supply_demand_ratio]]&lt;0.8,"Below 0.8",IF(tblRides[[#This Row],[supply_demand_ratio]]&lt;1,"Between 0.8-1.0",IF(tblRides[[#This Row],[supply_demand_ratio]]&lt;=1.2,"Between 1.0-1.2","Above 1.2")))</f>
        <v>Between 1.0-1.2</v>
      </c>
    </row>
    <row r="4042" spans="1:25" x14ac:dyDescent="0.3">
      <c r="A4042" t="s">
        <v>4097</v>
      </c>
      <c r="B4042" s="1">
        <v>46059.234722222223</v>
      </c>
      <c r="C4042" s="2">
        <v>46059</v>
      </c>
      <c r="D4042">
        <v>5</v>
      </c>
      <c r="E4042" t="s">
        <v>25</v>
      </c>
      <c r="F4042" t="s">
        <v>26</v>
      </c>
      <c r="G4042">
        <v>12.5</v>
      </c>
      <c r="H4042">
        <v>273.87</v>
      </c>
      <c r="I4042">
        <v>264.62</v>
      </c>
      <c r="J4042">
        <v>1.1000000000000001</v>
      </c>
      <c r="K4042">
        <v>4.7</v>
      </c>
      <c r="L4042">
        <v>3.9</v>
      </c>
      <c r="M4042">
        <v>116</v>
      </c>
      <c r="N4042" t="s">
        <v>27</v>
      </c>
      <c r="O4042">
        <v>0.89800000000000002</v>
      </c>
      <c r="P4042" t="s">
        <v>28</v>
      </c>
      <c r="Q4042" t="s">
        <v>29</v>
      </c>
      <c r="R4042">
        <v>4.63</v>
      </c>
      <c r="S4042">
        <v>24</v>
      </c>
      <c r="T4042">
        <v>-9.25</v>
      </c>
      <c r="U4042">
        <v>-0.8</v>
      </c>
      <c r="V4042" t="s">
        <v>159</v>
      </c>
      <c r="W4042" t="s">
        <v>31</v>
      </c>
      <c r="X4042">
        <v>1</v>
      </c>
      <c r="Y4042" t="str">
        <f>IF(tblRides[[#This Row],[supply_demand_ratio]]&lt;0.8,"Below 0.8",IF(tblRides[[#This Row],[supply_demand_ratio]]&lt;1,"Between 0.8-1.0",IF(tblRides[[#This Row],[supply_demand_ratio]]&lt;=1.2,"Between 1.0-1.2","Above 1.2")))</f>
        <v>Between 0.8-1.0</v>
      </c>
    </row>
    <row r="4043" spans="1:25" x14ac:dyDescent="0.3">
      <c r="A4043" t="s">
        <v>4098</v>
      </c>
      <c r="B4043" s="1">
        <v>46059.243750000001</v>
      </c>
      <c r="C4043" s="2">
        <v>46059</v>
      </c>
      <c r="D4043">
        <v>5</v>
      </c>
      <c r="E4043" t="s">
        <v>25</v>
      </c>
      <c r="F4043" t="s">
        <v>26</v>
      </c>
      <c r="G4043">
        <v>5.4</v>
      </c>
      <c r="H4043">
        <v>120.93</v>
      </c>
      <c r="I4043">
        <v>125.54</v>
      </c>
      <c r="J4043">
        <v>1</v>
      </c>
      <c r="K4043">
        <v>2</v>
      </c>
      <c r="L4043">
        <v>2.8</v>
      </c>
      <c r="M4043">
        <v>123</v>
      </c>
      <c r="N4043" t="s">
        <v>41</v>
      </c>
      <c r="O4043">
        <v>1.5009999999999999</v>
      </c>
      <c r="P4043" t="s">
        <v>28</v>
      </c>
      <c r="Q4043" t="s">
        <v>29</v>
      </c>
      <c r="R4043">
        <v>4.5199999999999996</v>
      </c>
      <c r="S4043">
        <v>23</v>
      </c>
      <c r="T4043">
        <v>4.6100000000000003</v>
      </c>
      <c r="U4043">
        <v>0.8</v>
      </c>
      <c r="V4043" t="s">
        <v>159</v>
      </c>
      <c r="W4043" t="s">
        <v>31</v>
      </c>
      <c r="X4043">
        <v>1</v>
      </c>
      <c r="Y4043" t="str">
        <f>IF(tblRides[[#This Row],[supply_demand_ratio]]&lt;0.8,"Below 0.8",IF(tblRides[[#This Row],[supply_demand_ratio]]&lt;1,"Between 0.8-1.0",IF(tblRides[[#This Row],[supply_demand_ratio]]&lt;=1.2,"Between 1.0-1.2","Above 1.2")))</f>
        <v>Above 1.2</v>
      </c>
    </row>
    <row r="4044" spans="1:25" x14ac:dyDescent="0.3">
      <c r="A4044" t="s">
        <v>4099</v>
      </c>
      <c r="B4044" s="1">
        <v>46059.247916666667</v>
      </c>
      <c r="C4044" s="2">
        <v>46059</v>
      </c>
      <c r="D4044">
        <v>5</v>
      </c>
      <c r="E4044" t="s">
        <v>43</v>
      </c>
      <c r="F4044" t="s">
        <v>26</v>
      </c>
      <c r="G4044">
        <v>3.2</v>
      </c>
      <c r="H4044">
        <v>98.91</v>
      </c>
      <c r="I4044">
        <v>100</v>
      </c>
      <c r="J4044">
        <v>1.1000000000000001</v>
      </c>
      <c r="K4044">
        <v>7</v>
      </c>
      <c r="L4044">
        <v>8.4</v>
      </c>
      <c r="M4044">
        <v>73</v>
      </c>
      <c r="N4044" t="s">
        <v>41</v>
      </c>
      <c r="O4044">
        <v>2.0609999999999999</v>
      </c>
      <c r="P4044" t="s">
        <v>28</v>
      </c>
      <c r="Q4044" t="s">
        <v>29</v>
      </c>
      <c r="R4044">
        <v>4.82</v>
      </c>
      <c r="S4044">
        <v>56</v>
      </c>
      <c r="T4044">
        <v>1.0900000000000001</v>
      </c>
      <c r="U4044">
        <v>1.4</v>
      </c>
      <c r="V4044" t="s">
        <v>159</v>
      </c>
      <c r="W4044" t="s">
        <v>45</v>
      </c>
      <c r="X4044">
        <v>1</v>
      </c>
      <c r="Y4044" t="str">
        <f>IF(tblRides[[#This Row],[supply_demand_ratio]]&lt;0.8,"Below 0.8",IF(tblRides[[#This Row],[supply_demand_ratio]]&lt;1,"Between 0.8-1.0",IF(tblRides[[#This Row],[supply_demand_ratio]]&lt;=1.2,"Between 1.0-1.2","Above 1.2")))</f>
        <v>Above 1.2</v>
      </c>
    </row>
    <row r="4045" spans="1:25" x14ac:dyDescent="0.3">
      <c r="A4045" t="s">
        <v>4100</v>
      </c>
      <c r="B4045" s="1">
        <v>46059.254166666666</v>
      </c>
      <c r="C4045" s="2">
        <v>46059</v>
      </c>
      <c r="D4045">
        <v>6</v>
      </c>
      <c r="E4045" t="s">
        <v>33</v>
      </c>
      <c r="F4045" t="s">
        <v>26</v>
      </c>
      <c r="G4045">
        <v>6.6</v>
      </c>
      <c r="H4045">
        <v>157.44999999999999</v>
      </c>
      <c r="J4045">
        <v>1.1000000000000001</v>
      </c>
      <c r="K4045">
        <v>4.0999999999999996</v>
      </c>
      <c r="L4045">
        <v>1.5</v>
      </c>
      <c r="M4045">
        <v>97</v>
      </c>
      <c r="N4045" t="s">
        <v>41</v>
      </c>
      <c r="O4045">
        <v>1.4630000000000001</v>
      </c>
      <c r="P4045" t="s">
        <v>37</v>
      </c>
      <c r="Q4045" t="s">
        <v>38</v>
      </c>
      <c r="R4045">
        <v>4.41</v>
      </c>
      <c r="S4045">
        <v>10</v>
      </c>
      <c r="U4045">
        <v>-2.6</v>
      </c>
      <c r="V4045" t="s">
        <v>159</v>
      </c>
      <c r="W4045" t="s">
        <v>31</v>
      </c>
      <c r="X4045">
        <v>0</v>
      </c>
      <c r="Y4045" t="str">
        <f>IF(tblRides[[#This Row],[supply_demand_ratio]]&lt;0.8,"Below 0.8",IF(tblRides[[#This Row],[supply_demand_ratio]]&lt;1,"Between 0.8-1.0",IF(tblRides[[#This Row],[supply_demand_ratio]]&lt;=1.2,"Between 1.0-1.2","Above 1.2")))</f>
        <v>Above 1.2</v>
      </c>
    </row>
    <row r="4046" spans="1:25" x14ac:dyDescent="0.3">
      <c r="A4046" t="s">
        <v>4101</v>
      </c>
      <c r="B4046" s="1">
        <v>46059.255555555559</v>
      </c>
      <c r="C4046" s="2">
        <v>46059</v>
      </c>
      <c r="D4046">
        <v>6</v>
      </c>
      <c r="E4046" t="s">
        <v>43</v>
      </c>
      <c r="F4046" t="s">
        <v>26</v>
      </c>
      <c r="G4046">
        <v>13.5</v>
      </c>
      <c r="H4046">
        <v>265.49</v>
      </c>
      <c r="I4046">
        <v>262.33</v>
      </c>
      <c r="J4046">
        <v>1</v>
      </c>
      <c r="K4046">
        <v>7.5</v>
      </c>
      <c r="L4046">
        <v>5.2</v>
      </c>
      <c r="M4046">
        <v>62</v>
      </c>
      <c r="N4046" t="s">
        <v>41</v>
      </c>
      <c r="O4046">
        <v>1.446</v>
      </c>
      <c r="P4046" t="s">
        <v>28</v>
      </c>
      <c r="Q4046" t="s">
        <v>29</v>
      </c>
      <c r="R4046">
        <v>4.53</v>
      </c>
      <c r="S4046">
        <v>7</v>
      </c>
      <c r="T4046">
        <v>-3.16</v>
      </c>
      <c r="U4046">
        <v>-2.2999999999999998</v>
      </c>
      <c r="V4046" t="s">
        <v>159</v>
      </c>
      <c r="W4046" t="s">
        <v>45</v>
      </c>
      <c r="X4046">
        <v>1</v>
      </c>
      <c r="Y4046" t="str">
        <f>IF(tblRides[[#This Row],[supply_demand_ratio]]&lt;0.8,"Below 0.8",IF(tblRides[[#This Row],[supply_demand_ratio]]&lt;1,"Between 0.8-1.0",IF(tblRides[[#This Row],[supply_demand_ratio]]&lt;=1.2,"Between 1.0-1.2","Above 1.2")))</f>
        <v>Above 1.2</v>
      </c>
    </row>
    <row r="4047" spans="1:25" x14ac:dyDescent="0.3">
      <c r="A4047" t="s">
        <v>4102</v>
      </c>
      <c r="B4047" s="1">
        <v>46059.258333333331</v>
      </c>
      <c r="C4047" s="2">
        <v>46059</v>
      </c>
      <c r="D4047">
        <v>6</v>
      </c>
      <c r="E4047" t="s">
        <v>25</v>
      </c>
      <c r="F4047" t="s">
        <v>26</v>
      </c>
      <c r="G4047">
        <v>1.5</v>
      </c>
      <c r="H4047">
        <v>66.73</v>
      </c>
      <c r="I4047">
        <v>69.22</v>
      </c>
      <c r="J4047">
        <v>1</v>
      </c>
      <c r="K4047">
        <v>7</v>
      </c>
      <c r="L4047">
        <v>6.4</v>
      </c>
      <c r="M4047">
        <v>144</v>
      </c>
      <c r="N4047" t="s">
        <v>27</v>
      </c>
      <c r="O4047">
        <v>1.2</v>
      </c>
      <c r="P4047" t="s">
        <v>28</v>
      </c>
      <c r="Q4047" t="s">
        <v>29</v>
      </c>
      <c r="R4047">
        <v>4.8</v>
      </c>
      <c r="S4047">
        <v>6</v>
      </c>
      <c r="T4047">
        <v>2.4900000000000002</v>
      </c>
      <c r="U4047">
        <v>-0.6</v>
      </c>
      <c r="V4047" t="s">
        <v>159</v>
      </c>
      <c r="W4047" t="s">
        <v>45</v>
      </c>
      <c r="X4047">
        <v>1</v>
      </c>
      <c r="Y4047" t="str">
        <f>IF(tblRides[[#This Row],[supply_demand_ratio]]&lt;0.8,"Below 0.8",IF(tblRides[[#This Row],[supply_demand_ratio]]&lt;1,"Between 0.8-1.0",IF(tblRides[[#This Row],[supply_demand_ratio]]&lt;=1.2,"Between 1.0-1.2","Above 1.2")))</f>
        <v>Between 1.0-1.2</v>
      </c>
    </row>
    <row r="4048" spans="1:25" x14ac:dyDescent="0.3">
      <c r="A4048" t="s">
        <v>4103</v>
      </c>
      <c r="B4048" s="1">
        <v>46059.259027777778</v>
      </c>
      <c r="C4048" s="2">
        <v>46059</v>
      </c>
      <c r="D4048">
        <v>6</v>
      </c>
      <c r="E4048" t="s">
        <v>25</v>
      </c>
      <c r="F4048" t="s">
        <v>26</v>
      </c>
      <c r="G4048">
        <v>8.6</v>
      </c>
      <c r="H4048">
        <v>196.13</v>
      </c>
      <c r="I4048">
        <v>200</v>
      </c>
      <c r="J4048">
        <v>1.1000000000000001</v>
      </c>
      <c r="K4048">
        <v>5.6</v>
      </c>
      <c r="L4048">
        <v>3.8</v>
      </c>
      <c r="M4048">
        <v>137</v>
      </c>
      <c r="N4048" t="s">
        <v>27</v>
      </c>
      <c r="O4048">
        <v>1.194</v>
      </c>
      <c r="P4048" t="s">
        <v>28</v>
      </c>
      <c r="Q4048" t="s">
        <v>29</v>
      </c>
      <c r="R4048">
        <v>4.53</v>
      </c>
      <c r="S4048">
        <v>10</v>
      </c>
      <c r="T4048">
        <v>3.87</v>
      </c>
      <c r="U4048">
        <v>-1.8</v>
      </c>
      <c r="V4048" t="s">
        <v>159</v>
      </c>
      <c r="W4048" t="s">
        <v>45</v>
      </c>
      <c r="X4048">
        <v>1</v>
      </c>
      <c r="Y4048" t="str">
        <f>IF(tblRides[[#This Row],[supply_demand_ratio]]&lt;0.8,"Below 0.8",IF(tblRides[[#This Row],[supply_demand_ratio]]&lt;1,"Between 0.8-1.0",IF(tblRides[[#This Row],[supply_demand_ratio]]&lt;=1.2,"Between 1.0-1.2","Above 1.2")))</f>
        <v>Between 1.0-1.2</v>
      </c>
    </row>
    <row r="4049" spans="1:25" x14ac:dyDescent="0.3">
      <c r="A4049" t="s">
        <v>4104</v>
      </c>
      <c r="B4049" s="1">
        <v>46059.265972222223</v>
      </c>
      <c r="C4049" s="2">
        <v>46059</v>
      </c>
      <c r="D4049">
        <v>6</v>
      </c>
      <c r="E4049" t="s">
        <v>43</v>
      </c>
      <c r="F4049" t="s">
        <v>26</v>
      </c>
      <c r="G4049">
        <v>0.8</v>
      </c>
      <c r="H4049">
        <v>50.54</v>
      </c>
      <c r="I4049">
        <v>49</v>
      </c>
      <c r="J4049">
        <v>1</v>
      </c>
      <c r="K4049">
        <v>2.8</v>
      </c>
      <c r="L4049">
        <v>3.3</v>
      </c>
      <c r="M4049">
        <v>78</v>
      </c>
      <c r="N4049" t="s">
        <v>41</v>
      </c>
      <c r="O4049">
        <v>2.2000000000000002</v>
      </c>
      <c r="P4049" t="s">
        <v>28</v>
      </c>
      <c r="Q4049" t="s">
        <v>29</v>
      </c>
      <c r="R4049">
        <v>5</v>
      </c>
      <c r="S4049">
        <v>1</v>
      </c>
      <c r="T4049">
        <v>-1.54</v>
      </c>
      <c r="U4049">
        <v>0.5</v>
      </c>
      <c r="V4049" t="s">
        <v>159</v>
      </c>
      <c r="W4049" t="s">
        <v>31</v>
      </c>
      <c r="X4049">
        <v>1</v>
      </c>
      <c r="Y4049" t="str">
        <f>IF(tblRides[[#This Row],[supply_demand_ratio]]&lt;0.8,"Below 0.8",IF(tblRides[[#This Row],[supply_demand_ratio]]&lt;1,"Between 0.8-1.0",IF(tblRides[[#This Row],[supply_demand_ratio]]&lt;=1.2,"Between 1.0-1.2","Above 1.2")))</f>
        <v>Above 1.2</v>
      </c>
    </row>
    <row r="4050" spans="1:25" x14ac:dyDescent="0.3">
      <c r="A4050" t="s">
        <v>4105</v>
      </c>
      <c r="B4050" s="1">
        <v>46059.280555555553</v>
      </c>
      <c r="C4050" s="2">
        <v>46059</v>
      </c>
      <c r="D4050">
        <v>6</v>
      </c>
      <c r="E4050" t="s">
        <v>62</v>
      </c>
      <c r="F4050" t="s">
        <v>26</v>
      </c>
      <c r="G4050">
        <v>9.6</v>
      </c>
      <c r="H4050">
        <v>194.31</v>
      </c>
      <c r="I4050">
        <v>195.27</v>
      </c>
      <c r="J4050">
        <v>1</v>
      </c>
      <c r="K4050">
        <v>2.9</v>
      </c>
      <c r="L4050">
        <v>1.4</v>
      </c>
      <c r="M4050">
        <v>52</v>
      </c>
      <c r="N4050" t="s">
        <v>41</v>
      </c>
      <c r="O4050">
        <v>1.5860000000000001</v>
      </c>
      <c r="P4050" t="s">
        <v>28</v>
      </c>
      <c r="Q4050" t="s">
        <v>29</v>
      </c>
      <c r="R4050">
        <v>4.84</v>
      </c>
      <c r="S4050">
        <v>7</v>
      </c>
      <c r="T4050">
        <v>0.96</v>
      </c>
      <c r="U4050">
        <v>-1.5</v>
      </c>
      <c r="V4050" t="s">
        <v>159</v>
      </c>
      <c r="W4050" t="s">
        <v>31</v>
      </c>
      <c r="X4050">
        <v>1</v>
      </c>
      <c r="Y4050" t="str">
        <f>IF(tblRides[[#This Row],[supply_demand_ratio]]&lt;0.8,"Below 0.8",IF(tblRides[[#This Row],[supply_demand_ratio]]&lt;1,"Between 0.8-1.0",IF(tblRides[[#This Row],[supply_demand_ratio]]&lt;=1.2,"Between 1.0-1.2","Above 1.2")))</f>
        <v>Above 1.2</v>
      </c>
    </row>
    <row r="4051" spans="1:25" x14ac:dyDescent="0.3">
      <c r="A4051" t="s">
        <v>4106</v>
      </c>
      <c r="B4051" s="1">
        <v>46059.281944444447</v>
      </c>
      <c r="C4051" s="2">
        <v>46059</v>
      </c>
      <c r="D4051">
        <v>6</v>
      </c>
      <c r="E4051" t="s">
        <v>43</v>
      </c>
      <c r="F4051" t="s">
        <v>26</v>
      </c>
      <c r="G4051">
        <v>7.7</v>
      </c>
      <c r="H4051">
        <v>153.34</v>
      </c>
      <c r="J4051">
        <v>1</v>
      </c>
      <c r="K4051">
        <v>5.7</v>
      </c>
      <c r="L4051">
        <v>7</v>
      </c>
      <c r="M4051">
        <v>78</v>
      </c>
      <c r="N4051" t="s">
        <v>41</v>
      </c>
      <c r="O4051">
        <v>1.837</v>
      </c>
      <c r="P4051" t="s">
        <v>58</v>
      </c>
      <c r="Q4051" t="s">
        <v>88</v>
      </c>
      <c r="R4051">
        <v>4.74</v>
      </c>
      <c r="S4051">
        <v>9</v>
      </c>
      <c r="U4051">
        <v>1.3</v>
      </c>
      <c r="V4051" t="s">
        <v>159</v>
      </c>
      <c r="W4051" t="s">
        <v>45</v>
      </c>
      <c r="X4051">
        <v>0</v>
      </c>
      <c r="Y4051" t="str">
        <f>IF(tblRides[[#This Row],[supply_demand_ratio]]&lt;0.8,"Below 0.8",IF(tblRides[[#This Row],[supply_demand_ratio]]&lt;1,"Between 0.8-1.0",IF(tblRides[[#This Row],[supply_demand_ratio]]&lt;=1.2,"Between 1.0-1.2","Above 1.2")))</f>
        <v>Above 1.2</v>
      </c>
    </row>
    <row r="4052" spans="1:25" x14ac:dyDescent="0.3">
      <c r="A4052" t="s">
        <v>4107</v>
      </c>
      <c r="B4052" s="1">
        <v>46059.288888888892</v>
      </c>
      <c r="C4052" s="2">
        <v>46059</v>
      </c>
      <c r="D4052">
        <v>6</v>
      </c>
      <c r="E4052" t="s">
        <v>25</v>
      </c>
      <c r="F4052" t="s">
        <v>26</v>
      </c>
      <c r="G4052">
        <v>15.4</v>
      </c>
      <c r="H4052">
        <v>302.17</v>
      </c>
      <c r="I4052">
        <v>297.24</v>
      </c>
      <c r="J4052">
        <v>1.1000000000000001</v>
      </c>
      <c r="K4052">
        <v>4.8</v>
      </c>
      <c r="L4052">
        <v>5.5</v>
      </c>
      <c r="M4052">
        <v>128</v>
      </c>
      <c r="N4052" t="s">
        <v>27</v>
      </c>
      <c r="O4052">
        <v>1.143</v>
      </c>
      <c r="P4052" t="s">
        <v>28</v>
      </c>
      <c r="Q4052" t="s">
        <v>29</v>
      </c>
      <c r="R4052">
        <v>4.7699999999999996</v>
      </c>
      <c r="S4052">
        <v>6</v>
      </c>
      <c r="T4052">
        <v>-4.93</v>
      </c>
      <c r="U4052">
        <v>0.7</v>
      </c>
      <c r="V4052" t="s">
        <v>159</v>
      </c>
      <c r="W4052" t="s">
        <v>31</v>
      </c>
      <c r="X4052">
        <v>1</v>
      </c>
      <c r="Y4052" t="str">
        <f>IF(tblRides[[#This Row],[supply_demand_ratio]]&lt;0.8,"Below 0.8",IF(tblRides[[#This Row],[supply_demand_ratio]]&lt;1,"Between 0.8-1.0",IF(tblRides[[#This Row],[supply_demand_ratio]]&lt;=1.2,"Between 1.0-1.2","Above 1.2")))</f>
        <v>Between 1.0-1.2</v>
      </c>
    </row>
    <row r="4053" spans="1:25" x14ac:dyDescent="0.3">
      <c r="A4053" t="s">
        <v>4108</v>
      </c>
      <c r="B4053" s="1">
        <v>46059.294444444444</v>
      </c>
      <c r="C4053" s="2">
        <v>46059</v>
      </c>
      <c r="D4053">
        <v>7</v>
      </c>
      <c r="E4053" t="s">
        <v>33</v>
      </c>
      <c r="F4053" t="s">
        <v>34</v>
      </c>
      <c r="G4053">
        <v>1.8</v>
      </c>
      <c r="H4053">
        <v>85.16</v>
      </c>
      <c r="I4053">
        <v>87.3</v>
      </c>
      <c r="J4053">
        <v>1.2</v>
      </c>
      <c r="K4053">
        <v>9.1</v>
      </c>
      <c r="L4053">
        <v>11.9</v>
      </c>
      <c r="M4053">
        <v>91</v>
      </c>
      <c r="N4053" t="s">
        <v>27</v>
      </c>
      <c r="O4053">
        <v>0.96099999999999997</v>
      </c>
      <c r="P4053" t="s">
        <v>28</v>
      </c>
      <c r="Q4053" t="s">
        <v>29</v>
      </c>
      <c r="R4053">
        <v>4.4400000000000004</v>
      </c>
      <c r="S4053">
        <v>0</v>
      </c>
      <c r="T4053">
        <v>2.14</v>
      </c>
      <c r="U4053">
        <v>2.8</v>
      </c>
      <c r="V4053" t="s">
        <v>159</v>
      </c>
      <c r="W4053" t="s">
        <v>45</v>
      </c>
      <c r="X4053">
        <v>1</v>
      </c>
      <c r="Y4053" t="str">
        <f>IF(tblRides[[#This Row],[supply_demand_ratio]]&lt;0.8,"Below 0.8",IF(tblRides[[#This Row],[supply_demand_ratio]]&lt;1,"Between 0.8-1.0",IF(tblRides[[#This Row],[supply_demand_ratio]]&lt;=1.2,"Between 1.0-1.2","Above 1.2")))</f>
        <v>Between 0.8-1.0</v>
      </c>
    </row>
    <row r="4054" spans="1:25" x14ac:dyDescent="0.3">
      <c r="A4054" t="s">
        <v>4109</v>
      </c>
      <c r="B4054" s="1">
        <v>46059.301388888889</v>
      </c>
      <c r="C4054" s="2">
        <v>46059</v>
      </c>
      <c r="D4054">
        <v>7</v>
      </c>
      <c r="E4054" t="s">
        <v>62</v>
      </c>
      <c r="F4054" t="s">
        <v>26</v>
      </c>
      <c r="G4054">
        <v>7</v>
      </c>
      <c r="H4054">
        <v>166.41</v>
      </c>
      <c r="I4054">
        <v>158.05000000000001</v>
      </c>
      <c r="J4054">
        <v>1.1000000000000001</v>
      </c>
      <c r="K4054">
        <v>6.1</v>
      </c>
      <c r="L4054">
        <v>7.8</v>
      </c>
      <c r="M4054">
        <v>59</v>
      </c>
      <c r="N4054" t="s">
        <v>41</v>
      </c>
      <c r="O4054">
        <v>1.4430000000000001</v>
      </c>
      <c r="P4054" t="s">
        <v>28</v>
      </c>
      <c r="Q4054" t="s">
        <v>29</v>
      </c>
      <c r="R4054">
        <v>4.71</v>
      </c>
      <c r="S4054">
        <v>6</v>
      </c>
      <c r="T4054">
        <v>-8.36</v>
      </c>
      <c r="U4054">
        <v>1.7</v>
      </c>
      <c r="V4054" t="s">
        <v>159</v>
      </c>
      <c r="W4054" t="s">
        <v>45</v>
      </c>
      <c r="X4054">
        <v>1</v>
      </c>
      <c r="Y4054" t="str">
        <f>IF(tblRides[[#This Row],[supply_demand_ratio]]&lt;0.8,"Below 0.8",IF(tblRides[[#This Row],[supply_demand_ratio]]&lt;1,"Between 0.8-1.0",IF(tblRides[[#This Row],[supply_demand_ratio]]&lt;=1.2,"Between 1.0-1.2","Above 1.2")))</f>
        <v>Above 1.2</v>
      </c>
    </row>
    <row r="4055" spans="1:25" x14ac:dyDescent="0.3">
      <c r="A4055" t="s">
        <v>4110</v>
      </c>
      <c r="B4055" s="1">
        <v>46059.317361111112</v>
      </c>
      <c r="C4055" s="2">
        <v>46059</v>
      </c>
      <c r="D4055">
        <v>7</v>
      </c>
      <c r="E4055" t="s">
        <v>36</v>
      </c>
      <c r="F4055" t="s">
        <v>26</v>
      </c>
      <c r="G4055">
        <v>3.1</v>
      </c>
      <c r="H4055">
        <v>91.41</v>
      </c>
      <c r="I4055">
        <v>90.98</v>
      </c>
      <c r="J4055">
        <v>1</v>
      </c>
      <c r="K4055">
        <v>6</v>
      </c>
      <c r="L4055">
        <v>1.1000000000000001</v>
      </c>
      <c r="M4055">
        <v>105</v>
      </c>
      <c r="N4055" t="s">
        <v>27</v>
      </c>
      <c r="O4055">
        <v>0.98899999999999999</v>
      </c>
      <c r="P4055" t="s">
        <v>28</v>
      </c>
      <c r="Q4055" t="s">
        <v>29</v>
      </c>
      <c r="R4055">
        <v>4.47</v>
      </c>
      <c r="S4055">
        <v>2</v>
      </c>
      <c r="T4055">
        <v>-0.43</v>
      </c>
      <c r="U4055">
        <v>-4.9000000000000004</v>
      </c>
      <c r="V4055" t="s">
        <v>159</v>
      </c>
      <c r="W4055" t="s">
        <v>45</v>
      </c>
      <c r="X4055">
        <v>1</v>
      </c>
      <c r="Y4055" t="str">
        <f>IF(tblRides[[#This Row],[supply_demand_ratio]]&lt;0.8,"Below 0.8",IF(tblRides[[#This Row],[supply_demand_ratio]]&lt;1,"Between 0.8-1.0",IF(tblRides[[#This Row],[supply_demand_ratio]]&lt;=1.2,"Between 1.0-1.2","Above 1.2")))</f>
        <v>Between 0.8-1.0</v>
      </c>
    </row>
    <row r="4056" spans="1:25" x14ac:dyDescent="0.3">
      <c r="A4056" t="s">
        <v>4111</v>
      </c>
      <c r="B4056" s="1">
        <v>46059.323611111111</v>
      </c>
      <c r="C4056" s="2">
        <v>46059</v>
      </c>
      <c r="D4056">
        <v>7</v>
      </c>
      <c r="E4056" t="s">
        <v>36</v>
      </c>
      <c r="F4056" t="s">
        <v>34</v>
      </c>
      <c r="G4056">
        <v>4.4000000000000004</v>
      </c>
      <c r="H4056">
        <v>108.83</v>
      </c>
      <c r="I4056">
        <v>107.28</v>
      </c>
      <c r="J4056">
        <v>1</v>
      </c>
      <c r="K4056">
        <v>8.1</v>
      </c>
      <c r="L4056">
        <v>7.6</v>
      </c>
      <c r="M4056">
        <v>111</v>
      </c>
      <c r="N4056" t="s">
        <v>41</v>
      </c>
      <c r="O4056">
        <v>1.5549999999999999</v>
      </c>
      <c r="P4056" t="s">
        <v>28</v>
      </c>
      <c r="Q4056" t="s">
        <v>29</v>
      </c>
      <c r="R4056">
        <v>4.96</v>
      </c>
      <c r="S4056">
        <v>0</v>
      </c>
      <c r="T4056">
        <v>-1.55</v>
      </c>
      <c r="U4056">
        <v>-0.5</v>
      </c>
      <c r="V4056" t="s">
        <v>159</v>
      </c>
      <c r="W4056" t="s">
        <v>45</v>
      </c>
      <c r="X4056">
        <v>1</v>
      </c>
      <c r="Y4056" t="str">
        <f>IF(tblRides[[#This Row],[supply_demand_ratio]]&lt;0.8,"Below 0.8",IF(tblRides[[#This Row],[supply_demand_ratio]]&lt;1,"Between 0.8-1.0",IF(tblRides[[#This Row],[supply_demand_ratio]]&lt;=1.2,"Between 1.0-1.2","Above 1.2")))</f>
        <v>Above 1.2</v>
      </c>
    </row>
    <row r="4057" spans="1:25" x14ac:dyDescent="0.3">
      <c r="A4057" t="s">
        <v>4112</v>
      </c>
      <c r="B4057" s="1">
        <v>46059.32916666667</v>
      </c>
      <c r="C4057" s="2">
        <v>46059</v>
      </c>
      <c r="D4057">
        <v>7</v>
      </c>
      <c r="E4057" t="s">
        <v>62</v>
      </c>
      <c r="F4057" t="s">
        <v>26</v>
      </c>
      <c r="G4057">
        <v>17.2</v>
      </c>
      <c r="H4057">
        <v>283.27</v>
      </c>
      <c r="J4057">
        <v>1</v>
      </c>
      <c r="K4057">
        <v>3.5</v>
      </c>
      <c r="L4057">
        <v>5.8</v>
      </c>
      <c r="M4057">
        <v>64</v>
      </c>
      <c r="N4057" t="s">
        <v>41</v>
      </c>
      <c r="O4057">
        <v>1.8560000000000001</v>
      </c>
      <c r="P4057" t="s">
        <v>37</v>
      </c>
      <c r="Q4057" t="s">
        <v>38</v>
      </c>
      <c r="R4057">
        <v>5</v>
      </c>
      <c r="S4057">
        <v>6</v>
      </c>
      <c r="U4057">
        <v>2.2999999999999998</v>
      </c>
      <c r="V4057" t="s">
        <v>159</v>
      </c>
      <c r="W4057" t="s">
        <v>31</v>
      </c>
      <c r="X4057">
        <v>0</v>
      </c>
      <c r="Y4057" t="str">
        <f>IF(tblRides[[#This Row],[supply_demand_ratio]]&lt;0.8,"Below 0.8",IF(tblRides[[#This Row],[supply_demand_ratio]]&lt;1,"Between 0.8-1.0",IF(tblRides[[#This Row],[supply_demand_ratio]]&lt;=1.2,"Between 1.0-1.2","Above 1.2")))</f>
        <v>Above 1.2</v>
      </c>
    </row>
    <row r="4058" spans="1:25" x14ac:dyDescent="0.3">
      <c r="A4058" t="s">
        <v>4113</v>
      </c>
      <c r="B4058" s="1">
        <v>46059.35</v>
      </c>
      <c r="C4058" s="2">
        <v>46059</v>
      </c>
      <c r="D4058">
        <v>8</v>
      </c>
      <c r="E4058" t="s">
        <v>33</v>
      </c>
      <c r="F4058" t="s">
        <v>26</v>
      </c>
      <c r="G4058">
        <v>7.3</v>
      </c>
      <c r="H4058">
        <v>181.52</v>
      </c>
      <c r="I4058">
        <v>175.77</v>
      </c>
      <c r="J4058">
        <v>1.1000000000000001</v>
      </c>
      <c r="K4058">
        <v>8</v>
      </c>
      <c r="L4058">
        <v>12.6</v>
      </c>
      <c r="M4058">
        <v>71</v>
      </c>
      <c r="N4058" t="s">
        <v>27</v>
      </c>
      <c r="O4058">
        <v>0.72699999999999998</v>
      </c>
      <c r="P4058" t="s">
        <v>28</v>
      </c>
      <c r="Q4058" t="s">
        <v>29</v>
      </c>
      <c r="R4058">
        <v>4.47</v>
      </c>
      <c r="S4058">
        <v>1</v>
      </c>
      <c r="T4058">
        <v>-5.75</v>
      </c>
      <c r="U4058">
        <v>4.5999999999999996</v>
      </c>
      <c r="V4058" t="s">
        <v>159</v>
      </c>
      <c r="W4058" t="s">
        <v>45</v>
      </c>
      <c r="X4058">
        <v>1</v>
      </c>
      <c r="Y4058" t="str">
        <f>IF(tblRides[[#This Row],[supply_demand_ratio]]&lt;0.8,"Below 0.8",IF(tblRides[[#This Row],[supply_demand_ratio]]&lt;1,"Between 0.8-1.0",IF(tblRides[[#This Row],[supply_demand_ratio]]&lt;=1.2,"Between 1.0-1.2","Above 1.2")))</f>
        <v>Below 0.8</v>
      </c>
    </row>
    <row r="4059" spans="1:25" x14ac:dyDescent="0.3">
      <c r="A4059" t="s">
        <v>4114</v>
      </c>
      <c r="B4059" s="1">
        <v>46059.362500000003</v>
      </c>
      <c r="C4059" s="2">
        <v>46059</v>
      </c>
      <c r="D4059">
        <v>8</v>
      </c>
      <c r="E4059" t="s">
        <v>62</v>
      </c>
      <c r="F4059" t="s">
        <v>26</v>
      </c>
      <c r="G4059">
        <v>8.6</v>
      </c>
      <c r="H4059">
        <v>154.33000000000001</v>
      </c>
      <c r="J4059">
        <v>1</v>
      </c>
      <c r="K4059">
        <v>3.5</v>
      </c>
      <c r="L4059">
        <v>7.9</v>
      </c>
      <c r="M4059">
        <v>63</v>
      </c>
      <c r="N4059" t="s">
        <v>41</v>
      </c>
      <c r="O4059">
        <v>1.6579999999999999</v>
      </c>
      <c r="P4059" t="s">
        <v>37</v>
      </c>
      <c r="Q4059" t="s">
        <v>280</v>
      </c>
      <c r="R4059">
        <v>4.62</v>
      </c>
      <c r="S4059">
        <v>6</v>
      </c>
      <c r="U4059">
        <v>4.4000000000000004</v>
      </c>
      <c r="V4059" t="s">
        <v>159</v>
      </c>
      <c r="W4059" t="s">
        <v>31</v>
      </c>
      <c r="X4059">
        <v>0</v>
      </c>
      <c r="Y4059" t="str">
        <f>IF(tblRides[[#This Row],[supply_demand_ratio]]&lt;0.8,"Below 0.8",IF(tblRides[[#This Row],[supply_demand_ratio]]&lt;1,"Between 0.8-1.0",IF(tblRides[[#This Row],[supply_demand_ratio]]&lt;=1.2,"Between 1.0-1.2","Above 1.2")))</f>
        <v>Above 1.2</v>
      </c>
    </row>
    <row r="4060" spans="1:25" x14ac:dyDescent="0.3">
      <c r="A4060" t="s">
        <v>4115</v>
      </c>
      <c r="B4060" s="1">
        <v>46059.364583333336</v>
      </c>
      <c r="C4060" s="2">
        <v>46059</v>
      </c>
      <c r="D4060">
        <v>8</v>
      </c>
      <c r="E4060" t="s">
        <v>25</v>
      </c>
      <c r="F4060" t="s">
        <v>26</v>
      </c>
      <c r="G4060">
        <v>4.3</v>
      </c>
      <c r="H4060">
        <v>112.84</v>
      </c>
      <c r="I4060">
        <v>118.36</v>
      </c>
      <c r="J4060">
        <v>1.1000000000000001</v>
      </c>
      <c r="K4060">
        <v>8.6</v>
      </c>
      <c r="L4060">
        <v>13.5</v>
      </c>
      <c r="M4060">
        <v>120</v>
      </c>
      <c r="N4060" t="s">
        <v>72</v>
      </c>
      <c r="O4060">
        <v>0.82899999999999996</v>
      </c>
      <c r="P4060" t="s">
        <v>28</v>
      </c>
      <c r="Q4060" t="s">
        <v>29</v>
      </c>
      <c r="R4060">
        <v>4.76</v>
      </c>
      <c r="S4060">
        <v>18</v>
      </c>
      <c r="T4060">
        <v>5.52</v>
      </c>
      <c r="U4060">
        <v>4.9000000000000004</v>
      </c>
      <c r="V4060" t="s">
        <v>159</v>
      </c>
      <c r="W4060" t="s">
        <v>45</v>
      </c>
      <c r="X4060">
        <v>1</v>
      </c>
      <c r="Y4060" t="str">
        <f>IF(tblRides[[#This Row],[supply_demand_ratio]]&lt;0.8,"Below 0.8",IF(tblRides[[#This Row],[supply_demand_ratio]]&lt;1,"Between 0.8-1.0",IF(tblRides[[#This Row],[supply_demand_ratio]]&lt;=1.2,"Between 1.0-1.2","Above 1.2")))</f>
        <v>Between 0.8-1.0</v>
      </c>
    </row>
    <row r="4061" spans="1:25" x14ac:dyDescent="0.3">
      <c r="A4061" t="s">
        <v>4116</v>
      </c>
      <c r="B4061" s="1">
        <v>46059.368055555555</v>
      </c>
      <c r="C4061" s="2">
        <v>46059</v>
      </c>
      <c r="D4061">
        <v>8</v>
      </c>
      <c r="E4061" t="s">
        <v>36</v>
      </c>
      <c r="F4061" t="s">
        <v>26</v>
      </c>
      <c r="G4061">
        <v>5.8</v>
      </c>
      <c r="H4061">
        <v>141.68</v>
      </c>
      <c r="J4061">
        <v>1.2</v>
      </c>
      <c r="K4061">
        <v>9.3000000000000007</v>
      </c>
      <c r="L4061">
        <v>10.6</v>
      </c>
      <c r="M4061">
        <v>104</v>
      </c>
      <c r="N4061" t="s">
        <v>27</v>
      </c>
      <c r="O4061">
        <v>0.91</v>
      </c>
      <c r="P4061" t="s">
        <v>58</v>
      </c>
      <c r="Q4061" t="s">
        <v>74</v>
      </c>
      <c r="R4061">
        <v>4.96</v>
      </c>
      <c r="S4061">
        <v>9</v>
      </c>
      <c r="U4061">
        <v>1.3</v>
      </c>
      <c r="V4061" t="s">
        <v>159</v>
      </c>
      <c r="W4061" t="s">
        <v>45</v>
      </c>
      <c r="X4061">
        <v>0</v>
      </c>
      <c r="Y4061" t="str">
        <f>IF(tblRides[[#This Row],[supply_demand_ratio]]&lt;0.8,"Below 0.8",IF(tblRides[[#This Row],[supply_demand_ratio]]&lt;1,"Between 0.8-1.0",IF(tblRides[[#This Row],[supply_demand_ratio]]&lt;=1.2,"Between 1.0-1.2","Above 1.2")))</f>
        <v>Between 0.8-1.0</v>
      </c>
    </row>
    <row r="4062" spans="1:25" x14ac:dyDescent="0.3">
      <c r="A4062" t="s">
        <v>4117</v>
      </c>
      <c r="B4062" s="1">
        <v>46059.373611111114</v>
      </c>
      <c r="C4062" s="2">
        <v>46059</v>
      </c>
      <c r="D4062">
        <v>8</v>
      </c>
      <c r="E4062" t="s">
        <v>36</v>
      </c>
      <c r="F4062" t="s">
        <v>26</v>
      </c>
      <c r="G4062">
        <v>11.7</v>
      </c>
      <c r="H4062">
        <v>227.05</v>
      </c>
      <c r="J4062">
        <v>1</v>
      </c>
      <c r="K4062">
        <v>6.3</v>
      </c>
      <c r="L4062">
        <v>10.6</v>
      </c>
      <c r="M4062">
        <v>115</v>
      </c>
      <c r="N4062" t="s">
        <v>27</v>
      </c>
      <c r="O4062">
        <v>0.95099999999999996</v>
      </c>
      <c r="P4062" t="s">
        <v>58</v>
      </c>
      <c r="Q4062" t="s">
        <v>88</v>
      </c>
      <c r="R4062">
        <v>5</v>
      </c>
      <c r="S4062">
        <v>3</v>
      </c>
      <c r="U4062">
        <v>4.3</v>
      </c>
      <c r="V4062" t="s">
        <v>159</v>
      </c>
      <c r="W4062" t="s">
        <v>45</v>
      </c>
      <c r="X4062">
        <v>0</v>
      </c>
      <c r="Y4062" t="str">
        <f>IF(tblRides[[#This Row],[supply_demand_ratio]]&lt;0.8,"Below 0.8",IF(tblRides[[#This Row],[supply_demand_ratio]]&lt;1,"Between 0.8-1.0",IF(tblRides[[#This Row],[supply_demand_ratio]]&lt;=1.2,"Between 1.0-1.2","Above 1.2")))</f>
        <v>Between 0.8-1.0</v>
      </c>
    </row>
    <row r="4063" spans="1:25" x14ac:dyDescent="0.3">
      <c r="A4063" t="s">
        <v>4118</v>
      </c>
      <c r="B4063" s="1">
        <v>46059.373611111114</v>
      </c>
      <c r="C4063" s="2">
        <v>46059</v>
      </c>
      <c r="D4063">
        <v>8</v>
      </c>
      <c r="E4063" t="s">
        <v>62</v>
      </c>
      <c r="F4063" t="s">
        <v>26</v>
      </c>
      <c r="G4063">
        <v>15.4</v>
      </c>
      <c r="H4063">
        <v>273.68</v>
      </c>
      <c r="I4063">
        <v>280.89</v>
      </c>
      <c r="J4063">
        <v>1</v>
      </c>
      <c r="K4063">
        <v>2</v>
      </c>
      <c r="L4063">
        <v>8.5</v>
      </c>
      <c r="M4063">
        <v>57</v>
      </c>
      <c r="N4063" t="s">
        <v>27</v>
      </c>
      <c r="O4063">
        <v>1.119</v>
      </c>
      <c r="P4063" t="s">
        <v>28</v>
      </c>
      <c r="Q4063" t="s">
        <v>29</v>
      </c>
      <c r="R4063">
        <v>4.72</v>
      </c>
      <c r="S4063">
        <v>4</v>
      </c>
      <c r="T4063">
        <v>7.21</v>
      </c>
      <c r="U4063">
        <v>6.5</v>
      </c>
      <c r="V4063" t="s">
        <v>159</v>
      </c>
      <c r="W4063" t="s">
        <v>31</v>
      </c>
      <c r="X4063">
        <v>1</v>
      </c>
      <c r="Y4063" t="str">
        <f>IF(tblRides[[#This Row],[supply_demand_ratio]]&lt;0.8,"Below 0.8",IF(tblRides[[#This Row],[supply_demand_ratio]]&lt;1,"Between 0.8-1.0",IF(tblRides[[#This Row],[supply_demand_ratio]]&lt;=1.2,"Between 1.0-1.2","Above 1.2")))</f>
        <v>Between 1.0-1.2</v>
      </c>
    </row>
    <row r="4064" spans="1:25" x14ac:dyDescent="0.3">
      <c r="A4064" t="s">
        <v>4119</v>
      </c>
      <c r="B4064" s="1">
        <v>46059.384722222225</v>
      </c>
      <c r="C4064" s="2">
        <v>46059</v>
      </c>
      <c r="D4064">
        <v>9</v>
      </c>
      <c r="E4064" t="s">
        <v>43</v>
      </c>
      <c r="F4064" t="s">
        <v>26</v>
      </c>
      <c r="G4064">
        <v>5.8</v>
      </c>
      <c r="H4064">
        <v>127.15</v>
      </c>
      <c r="I4064">
        <v>135.47</v>
      </c>
      <c r="J4064">
        <v>1</v>
      </c>
      <c r="K4064">
        <v>7.7</v>
      </c>
      <c r="L4064">
        <v>11.1</v>
      </c>
      <c r="M4064">
        <v>57</v>
      </c>
      <c r="N4064" t="s">
        <v>27</v>
      </c>
      <c r="O4064">
        <v>0.99299999999999999</v>
      </c>
      <c r="P4064" t="s">
        <v>28</v>
      </c>
      <c r="Q4064" t="s">
        <v>29</v>
      </c>
      <c r="R4064">
        <v>5</v>
      </c>
      <c r="S4064">
        <v>6</v>
      </c>
      <c r="T4064">
        <v>8.32</v>
      </c>
      <c r="U4064">
        <v>3.4</v>
      </c>
      <c r="V4064" t="s">
        <v>159</v>
      </c>
      <c r="W4064" t="s">
        <v>45</v>
      </c>
      <c r="X4064">
        <v>1</v>
      </c>
      <c r="Y4064" t="str">
        <f>IF(tblRides[[#This Row],[supply_demand_ratio]]&lt;0.8,"Below 0.8",IF(tblRides[[#This Row],[supply_demand_ratio]]&lt;1,"Between 0.8-1.0",IF(tblRides[[#This Row],[supply_demand_ratio]]&lt;=1.2,"Between 1.0-1.2","Above 1.2")))</f>
        <v>Between 0.8-1.0</v>
      </c>
    </row>
    <row r="4065" spans="1:25" x14ac:dyDescent="0.3">
      <c r="A4065" t="s">
        <v>4120</v>
      </c>
      <c r="B4065" s="1">
        <v>46059.392361111109</v>
      </c>
      <c r="C4065" s="2">
        <v>46059</v>
      </c>
      <c r="D4065">
        <v>9</v>
      </c>
      <c r="E4065" t="s">
        <v>36</v>
      </c>
      <c r="F4065" t="s">
        <v>26</v>
      </c>
      <c r="G4065">
        <v>13.5</v>
      </c>
      <c r="H4065">
        <v>306.12</v>
      </c>
      <c r="I4065">
        <v>307.04000000000002</v>
      </c>
      <c r="J4065">
        <v>1.2</v>
      </c>
      <c r="K4065">
        <v>9.1999999999999993</v>
      </c>
      <c r="L4065">
        <v>11</v>
      </c>
      <c r="M4065">
        <v>93</v>
      </c>
      <c r="N4065" t="s">
        <v>27</v>
      </c>
      <c r="O4065">
        <v>0.89300000000000002</v>
      </c>
      <c r="P4065" t="s">
        <v>28</v>
      </c>
      <c r="Q4065" t="s">
        <v>29</v>
      </c>
      <c r="R4065">
        <v>4.75</v>
      </c>
      <c r="S4065">
        <v>5</v>
      </c>
      <c r="T4065">
        <v>0.92</v>
      </c>
      <c r="U4065">
        <v>1.8</v>
      </c>
      <c r="V4065" t="s">
        <v>159</v>
      </c>
      <c r="W4065" t="s">
        <v>45</v>
      </c>
      <c r="X4065">
        <v>1</v>
      </c>
      <c r="Y4065" t="str">
        <f>IF(tblRides[[#This Row],[supply_demand_ratio]]&lt;0.8,"Below 0.8",IF(tblRides[[#This Row],[supply_demand_ratio]]&lt;1,"Between 0.8-1.0",IF(tblRides[[#This Row],[supply_demand_ratio]]&lt;=1.2,"Between 1.0-1.2","Above 1.2")))</f>
        <v>Between 0.8-1.0</v>
      </c>
    </row>
    <row r="4066" spans="1:25" x14ac:dyDescent="0.3">
      <c r="A4066" t="s">
        <v>4121</v>
      </c>
      <c r="B4066" s="1">
        <v>46059.412499999999</v>
      </c>
      <c r="C4066" s="2">
        <v>46059</v>
      </c>
      <c r="D4066">
        <v>9</v>
      </c>
      <c r="E4066" t="s">
        <v>25</v>
      </c>
      <c r="F4066" t="s">
        <v>26</v>
      </c>
      <c r="G4066">
        <v>5.7</v>
      </c>
      <c r="H4066">
        <v>150.55000000000001</v>
      </c>
      <c r="I4066">
        <v>159.22999999999999</v>
      </c>
      <c r="J4066">
        <v>1.1000000000000001</v>
      </c>
      <c r="K4066">
        <v>4</v>
      </c>
      <c r="L4066">
        <v>6.6</v>
      </c>
      <c r="M4066">
        <v>128</v>
      </c>
      <c r="N4066" t="s">
        <v>27</v>
      </c>
      <c r="O4066">
        <v>1.0669999999999999</v>
      </c>
      <c r="P4066" t="s">
        <v>28</v>
      </c>
      <c r="Q4066" t="s">
        <v>29</v>
      </c>
      <c r="R4066">
        <v>4.6399999999999997</v>
      </c>
      <c r="S4066">
        <v>2</v>
      </c>
      <c r="T4066">
        <v>8.68</v>
      </c>
      <c r="U4066">
        <v>2.6</v>
      </c>
      <c r="V4066" t="s">
        <v>159</v>
      </c>
      <c r="W4066" t="s">
        <v>31</v>
      </c>
      <c r="X4066">
        <v>1</v>
      </c>
      <c r="Y4066" t="str">
        <f>IF(tblRides[[#This Row],[supply_demand_ratio]]&lt;0.8,"Below 0.8",IF(tblRides[[#This Row],[supply_demand_ratio]]&lt;1,"Between 0.8-1.0",IF(tblRides[[#This Row],[supply_demand_ratio]]&lt;=1.2,"Between 1.0-1.2","Above 1.2")))</f>
        <v>Between 1.0-1.2</v>
      </c>
    </row>
    <row r="4067" spans="1:25" x14ac:dyDescent="0.3">
      <c r="A4067" t="s">
        <v>4122</v>
      </c>
      <c r="B4067" s="1">
        <v>46059.427083333336</v>
      </c>
      <c r="C4067" s="2">
        <v>46059</v>
      </c>
      <c r="D4067">
        <v>10</v>
      </c>
      <c r="E4067" t="s">
        <v>33</v>
      </c>
      <c r="F4067" t="s">
        <v>26</v>
      </c>
      <c r="G4067">
        <v>3.3</v>
      </c>
      <c r="H4067">
        <v>94.12</v>
      </c>
      <c r="I4067">
        <v>96.03</v>
      </c>
      <c r="J4067">
        <v>1.1000000000000001</v>
      </c>
      <c r="K4067">
        <v>5.3</v>
      </c>
      <c r="L4067">
        <v>1</v>
      </c>
      <c r="M4067">
        <v>73</v>
      </c>
      <c r="N4067" t="s">
        <v>27</v>
      </c>
      <c r="O4067">
        <v>0.76500000000000001</v>
      </c>
      <c r="P4067" t="s">
        <v>28</v>
      </c>
      <c r="Q4067" t="s">
        <v>29</v>
      </c>
      <c r="R4067">
        <v>4.41</v>
      </c>
      <c r="S4067">
        <v>7</v>
      </c>
      <c r="T4067">
        <v>1.91</v>
      </c>
      <c r="U4067">
        <v>-4.3</v>
      </c>
      <c r="V4067" t="s">
        <v>159</v>
      </c>
      <c r="W4067" t="s">
        <v>45</v>
      </c>
      <c r="X4067">
        <v>1</v>
      </c>
      <c r="Y4067" t="str">
        <f>IF(tblRides[[#This Row],[supply_demand_ratio]]&lt;0.8,"Below 0.8",IF(tblRides[[#This Row],[supply_demand_ratio]]&lt;1,"Between 0.8-1.0",IF(tblRides[[#This Row],[supply_demand_ratio]]&lt;=1.2,"Between 1.0-1.2","Above 1.2")))</f>
        <v>Below 0.8</v>
      </c>
    </row>
    <row r="4068" spans="1:25" x14ac:dyDescent="0.3">
      <c r="A4068" t="s">
        <v>4123</v>
      </c>
      <c r="B4068" s="1">
        <v>46059.436805555553</v>
      </c>
      <c r="C4068" s="2">
        <v>46059</v>
      </c>
      <c r="D4068">
        <v>10</v>
      </c>
      <c r="E4068" t="s">
        <v>43</v>
      </c>
      <c r="F4068" t="s">
        <v>26</v>
      </c>
      <c r="G4068">
        <v>6.8</v>
      </c>
      <c r="H4068">
        <v>148.93</v>
      </c>
      <c r="I4068">
        <v>159.24</v>
      </c>
      <c r="J4068">
        <v>1</v>
      </c>
      <c r="K4068">
        <v>7.4</v>
      </c>
      <c r="L4068">
        <v>6.9</v>
      </c>
      <c r="M4068">
        <v>60</v>
      </c>
      <c r="N4068" t="s">
        <v>27</v>
      </c>
      <c r="O4068">
        <v>1.0269999999999999</v>
      </c>
      <c r="P4068" t="s">
        <v>28</v>
      </c>
      <c r="Q4068" t="s">
        <v>29</v>
      </c>
      <c r="R4068">
        <v>4.58</v>
      </c>
      <c r="S4068">
        <v>2</v>
      </c>
      <c r="T4068">
        <v>10.31</v>
      </c>
      <c r="U4068">
        <v>-0.5</v>
      </c>
      <c r="V4068" t="s">
        <v>159</v>
      </c>
      <c r="W4068" t="s">
        <v>45</v>
      </c>
      <c r="X4068">
        <v>1</v>
      </c>
      <c r="Y4068" t="str">
        <f>IF(tblRides[[#This Row],[supply_demand_ratio]]&lt;0.8,"Below 0.8",IF(tblRides[[#This Row],[supply_demand_ratio]]&lt;1,"Between 0.8-1.0",IF(tblRides[[#This Row],[supply_demand_ratio]]&lt;=1.2,"Between 1.0-1.2","Above 1.2")))</f>
        <v>Between 1.0-1.2</v>
      </c>
    </row>
    <row r="4069" spans="1:25" x14ac:dyDescent="0.3">
      <c r="A4069" t="s">
        <v>4124</v>
      </c>
      <c r="B4069" s="1">
        <v>46059.449305555558</v>
      </c>
      <c r="C4069" s="2">
        <v>46059</v>
      </c>
      <c r="D4069">
        <v>10</v>
      </c>
      <c r="E4069" t="s">
        <v>33</v>
      </c>
      <c r="F4069" t="s">
        <v>26</v>
      </c>
      <c r="G4069">
        <v>3</v>
      </c>
      <c r="H4069">
        <v>85.32</v>
      </c>
      <c r="I4069">
        <v>87.02</v>
      </c>
      <c r="J4069">
        <v>1</v>
      </c>
      <c r="K4069">
        <v>3.4</v>
      </c>
      <c r="L4069">
        <v>1</v>
      </c>
      <c r="M4069">
        <v>74</v>
      </c>
      <c r="N4069" t="s">
        <v>41</v>
      </c>
      <c r="O4069">
        <v>1.0649999999999999</v>
      </c>
      <c r="P4069" t="s">
        <v>28</v>
      </c>
      <c r="Q4069" t="s">
        <v>29</v>
      </c>
      <c r="R4069">
        <v>4.72</v>
      </c>
      <c r="S4069">
        <v>19</v>
      </c>
      <c r="T4069">
        <v>1.7</v>
      </c>
      <c r="U4069">
        <v>-2.4</v>
      </c>
      <c r="V4069" t="s">
        <v>159</v>
      </c>
      <c r="W4069" t="s">
        <v>31</v>
      </c>
      <c r="X4069">
        <v>1</v>
      </c>
      <c r="Y4069" t="str">
        <f>IF(tblRides[[#This Row],[supply_demand_ratio]]&lt;0.8,"Below 0.8",IF(tblRides[[#This Row],[supply_demand_ratio]]&lt;1,"Between 0.8-1.0",IF(tblRides[[#This Row],[supply_demand_ratio]]&lt;=1.2,"Between 1.0-1.2","Above 1.2")))</f>
        <v>Between 1.0-1.2</v>
      </c>
    </row>
    <row r="4070" spans="1:25" x14ac:dyDescent="0.3">
      <c r="A4070" t="s">
        <v>4125</v>
      </c>
      <c r="B4070" s="1">
        <v>46059.47152777778</v>
      </c>
      <c r="C4070" s="2">
        <v>46059</v>
      </c>
      <c r="D4070">
        <v>11</v>
      </c>
      <c r="E4070" t="s">
        <v>33</v>
      </c>
      <c r="F4070" t="s">
        <v>26</v>
      </c>
      <c r="G4070">
        <v>7.2</v>
      </c>
      <c r="H4070">
        <v>162.08000000000001</v>
      </c>
      <c r="I4070">
        <v>174.34</v>
      </c>
      <c r="J4070">
        <v>1</v>
      </c>
      <c r="K4070">
        <v>2.5</v>
      </c>
      <c r="L4070">
        <v>3.1</v>
      </c>
      <c r="M4070">
        <v>95</v>
      </c>
      <c r="N4070" t="s">
        <v>41</v>
      </c>
      <c r="O4070">
        <v>1.2110000000000001</v>
      </c>
      <c r="P4070" t="s">
        <v>28</v>
      </c>
      <c r="Q4070" t="s">
        <v>29</v>
      </c>
      <c r="R4070">
        <v>4.63</v>
      </c>
      <c r="S4070">
        <v>22</v>
      </c>
      <c r="T4070">
        <v>12.26</v>
      </c>
      <c r="U4070">
        <v>0.6</v>
      </c>
      <c r="V4070" t="s">
        <v>159</v>
      </c>
      <c r="W4070" t="s">
        <v>31</v>
      </c>
      <c r="X4070">
        <v>1</v>
      </c>
      <c r="Y4070" t="str">
        <f>IF(tblRides[[#This Row],[supply_demand_ratio]]&lt;0.8,"Below 0.8",IF(tblRides[[#This Row],[supply_demand_ratio]]&lt;1,"Between 0.8-1.0",IF(tblRides[[#This Row],[supply_demand_ratio]]&lt;=1.2,"Between 1.0-1.2","Above 1.2")))</f>
        <v>Above 1.2</v>
      </c>
    </row>
    <row r="4071" spans="1:25" x14ac:dyDescent="0.3">
      <c r="A4071" t="s">
        <v>4126</v>
      </c>
      <c r="B4071" s="1">
        <v>46059.518055555556</v>
      </c>
      <c r="C4071" s="2">
        <v>46059</v>
      </c>
      <c r="D4071">
        <v>12</v>
      </c>
      <c r="E4071" t="s">
        <v>43</v>
      </c>
      <c r="F4071" t="s">
        <v>26</v>
      </c>
      <c r="G4071">
        <v>2.1</v>
      </c>
      <c r="H4071">
        <v>64.67</v>
      </c>
      <c r="I4071">
        <v>63.81</v>
      </c>
      <c r="J4071">
        <v>1</v>
      </c>
      <c r="K4071">
        <v>2.7</v>
      </c>
      <c r="L4071">
        <v>1</v>
      </c>
      <c r="M4071">
        <v>66</v>
      </c>
      <c r="N4071" t="s">
        <v>27</v>
      </c>
      <c r="O4071">
        <v>1.0940000000000001</v>
      </c>
      <c r="P4071" t="s">
        <v>28</v>
      </c>
      <c r="Q4071" t="s">
        <v>29</v>
      </c>
      <c r="R4071">
        <v>5</v>
      </c>
      <c r="S4071">
        <v>3</v>
      </c>
      <c r="T4071">
        <v>-0.86</v>
      </c>
      <c r="U4071">
        <v>-1.7</v>
      </c>
      <c r="V4071" t="s">
        <v>159</v>
      </c>
      <c r="W4071" t="s">
        <v>31</v>
      </c>
      <c r="X4071">
        <v>1</v>
      </c>
      <c r="Y4071" t="str">
        <f>IF(tblRides[[#This Row],[supply_demand_ratio]]&lt;0.8,"Below 0.8",IF(tblRides[[#This Row],[supply_demand_ratio]]&lt;1,"Between 0.8-1.0",IF(tblRides[[#This Row],[supply_demand_ratio]]&lt;=1.2,"Between 1.0-1.2","Above 1.2")))</f>
        <v>Between 1.0-1.2</v>
      </c>
    </row>
    <row r="4072" spans="1:25" x14ac:dyDescent="0.3">
      <c r="A4072" t="s">
        <v>4127</v>
      </c>
      <c r="B4072" s="1">
        <v>46059.521527777775</v>
      </c>
      <c r="C4072" s="2">
        <v>46059</v>
      </c>
      <c r="D4072">
        <v>12</v>
      </c>
      <c r="E4072" t="s">
        <v>25</v>
      </c>
      <c r="F4072" t="s">
        <v>26</v>
      </c>
      <c r="G4072">
        <v>9.3000000000000007</v>
      </c>
      <c r="H4072">
        <v>169.15</v>
      </c>
      <c r="I4072">
        <v>170.28</v>
      </c>
      <c r="J4072">
        <v>1</v>
      </c>
      <c r="K4072">
        <v>3.7</v>
      </c>
      <c r="L4072">
        <v>1</v>
      </c>
      <c r="M4072">
        <v>108</v>
      </c>
      <c r="N4072" t="s">
        <v>27</v>
      </c>
      <c r="O4072">
        <v>0.97499999999999998</v>
      </c>
      <c r="P4072" t="s">
        <v>28</v>
      </c>
      <c r="Q4072" t="s">
        <v>29</v>
      </c>
      <c r="R4072">
        <v>4.78</v>
      </c>
      <c r="S4072">
        <v>4</v>
      </c>
      <c r="T4072">
        <v>1.1299999999999999</v>
      </c>
      <c r="U4072">
        <v>-2.7</v>
      </c>
      <c r="V4072" t="s">
        <v>159</v>
      </c>
      <c r="W4072" t="s">
        <v>31</v>
      </c>
      <c r="X4072">
        <v>1</v>
      </c>
      <c r="Y4072" t="str">
        <f>IF(tblRides[[#This Row],[supply_demand_ratio]]&lt;0.8,"Below 0.8",IF(tblRides[[#This Row],[supply_demand_ratio]]&lt;1,"Between 0.8-1.0",IF(tblRides[[#This Row],[supply_demand_ratio]]&lt;=1.2,"Between 1.0-1.2","Above 1.2")))</f>
        <v>Between 0.8-1.0</v>
      </c>
    </row>
    <row r="4073" spans="1:25" x14ac:dyDescent="0.3">
      <c r="A4073" t="s">
        <v>4128</v>
      </c>
      <c r="B4073" s="1">
        <v>46059.536111111112</v>
      </c>
      <c r="C4073" s="2">
        <v>46059</v>
      </c>
      <c r="D4073">
        <v>12</v>
      </c>
      <c r="E4073" t="s">
        <v>43</v>
      </c>
      <c r="F4073" t="s">
        <v>26</v>
      </c>
      <c r="G4073">
        <v>2.2000000000000002</v>
      </c>
      <c r="H4073">
        <v>74.23</v>
      </c>
      <c r="I4073">
        <v>71.739999999999995</v>
      </c>
      <c r="J4073">
        <v>1.1000000000000001</v>
      </c>
      <c r="K4073">
        <v>6.2</v>
      </c>
      <c r="L4073">
        <v>8.4</v>
      </c>
      <c r="M4073">
        <v>61</v>
      </c>
      <c r="N4073" t="s">
        <v>27</v>
      </c>
      <c r="O4073">
        <v>0.99</v>
      </c>
      <c r="P4073" t="s">
        <v>28</v>
      </c>
      <c r="Q4073" t="s">
        <v>29</v>
      </c>
      <c r="R4073">
        <v>4.67</v>
      </c>
      <c r="S4073">
        <v>5</v>
      </c>
      <c r="T4073">
        <v>-2.4900000000000002</v>
      </c>
      <c r="U4073">
        <v>2.2000000000000002</v>
      </c>
      <c r="V4073" t="s">
        <v>159</v>
      </c>
      <c r="W4073" t="s">
        <v>45</v>
      </c>
      <c r="X4073">
        <v>1</v>
      </c>
      <c r="Y4073" t="str">
        <f>IF(tblRides[[#This Row],[supply_demand_ratio]]&lt;0.8,"Below 0.8",IF(tblRides[[#This Row],[supply_demand_ratio]]&lt;1,"Between 0.8-1.0",IF(tblRides[[#This Row],[supply_demand_ratio]]&lt;=1.2,"Between 1.0-1.2","Above 1.2")))</f>
        <v>Between 0.8-1.0</v>
      </c>
    </row>
    <row r="4074" spans="1:25" x14ac:dyDescent="0.3">
      <c r="A4074" t="s">
        <v>4129</v>
      </c>
      <c r="B4074" s="1">
        <v>46059.552777777775</v>
      </c>
      <c r="C4074" s="2">
        <v>46059</v>
      </c>
      <c r="D4074">
        <v>13</v>
      </c>
      <c r="E4074" t="s">
        <v>33</v>
      </c>
      <c r="F4074" t="s">
        <v>26</v>
      </c>
      <c r="G4074">
        <v>3.3</v>
      </c>
      <c r="H4074">
        <v>82.17</v>
      </c>
      <c r="I4074">
        <v>84.47</v>
      </c>
      <c r="J4074">
        <v>1</v>
      </c>
      <c r="K4074">
        <v>4.7</v>
      </c>
      <c r="L4074">
        <v>3.4</v>
      </c>
      <c r="M4074">
        <v>95</v>
      </c>
      <c r="N4074" t="s">
        <v>41</v>
      </c>
      <c r="O4074">
        <v>1.5580000000000001</v>
      </c>
      <c r="P4074" t="s">
        <v>28</v>
      </c>
      <c r="Q4074" t="s">
        <v>29</v>
      </c>
      <c r="R4074">
        <v>4.41</v>
      </c>
      <c r="S4074">
        <v>7</v>
      </c>
      <c r="T4074">
        <v>2.2999999999999998</v>
      </c>
      <c r="U4074">
        <v>-1.3</v>
      </c>
      <c r="V4074" t="s">
        <v>159</v>
      </c>
      <c r="W4074" t="s">
        <v>31</v>
      </c>
      <c r="X4074">
        <v>1</v>
      </c>
      <c r="Y4074" t="str">
        <f>IF(tblRides[[#This Row],[supply_demand_ratio]]&lt;0.8,"Below 0.8",IF(tblRides[[#This Row],[supply_demand_ratio]]&lt;1,"Between 0.8-1.0",IF(tblRides[[#This Row],[supply_demand_ratio]]&lt;=1.2,"Between 1.0-1.2","Above 1.2")))</f>
        <v>Above 1.2</v>
      </c>
    </row>
    <row r="4075" spans="1:25" x14ac:dyDescent="0.3">
      <c r="A4075" t="s">
        <v>4130</v>
      </c>
      <c r="B4075" s="1">
        <v>46059.574305555558</v>
      </c>
      <c r="C4075" s="2">
        <v>46059</v>
      </c>
      <c r="D4075">
        <v>13</v>
      </c>
      <c r="E4075" t="s">
        <v>33</v>
      </c>
      <c r="F4075" t="s">
        <v>26</v>
      </c>
      <c r="G4075">
        <v>3.7</v>
      </c>
      <c r="H4075">
        <v>98.62</v>
      </c>
      <c r="I4075">
        <v>99.46</v>
      </c>
      <c r="J4075">
        <v>1</v>
      </c>
      <c r="K4075">
        <v>6.4</v>
      </c>
      <c r="L4075">
        <v>6.7</v>
      </c>
      <c r="M4075">
        <v>97</v>
      </c>
      <c r="N4075" t="s">
        <v>41</v>
      </c>
      <c r="O4075">
        <v>1.536</v>
      </c>
      <c r="P4075" t="s">
        <v>28</v>
      </c>
      <c r="Q4075" t="s">
        <v>29</v>
      </c>
      <c r="R4075">
        <v>4.6399999999999997</v>
      </c>
      <c r="S4075">
        <v>10</v>
      </c>
      <c r="T4075">
        <v>0.84</v>
      </c>
      <c r="U4075">
        <v>0.3</v>
      </c>
      <c r="V4075" t="s">
        <v>159</v>
      </c>
      <c r="W4075" t="s">
        <v>45</v>
      </c>
      <c r="X4075">
        <v>1</v>
      </c>
      <c r="Y4075" t="str">
        <f>IF(tblRides[[#This Row],[supply_demand_ratio]]&lt;0.8,"Below 0.8",IF(tblRides[[#This Row],[supply_demand_ratio]]&lt;1,"Between 0.8-1.0",IF(tblRides[[#This Row],[supply_demand_ratio]]&lt;=1.2,"Between 1.0-1.2","Above 1.2")))</f>
        <v>Above 1.2</v>
      </c>
    </row>
    <row r="4076" spans="1:25" x14ac:dyDescent="0.3">
      <c r="A4076" t="s">
        <v>4131</v>
      </c>
      <c r="B4076" s="1">
        <v>46059.584722222222</v>
      </c>
      <c r="C4076" s="2">
        <v>46059</v>
      </c>
      <c r="D4076">
        <v>14</v>
      </c>
      <c r="E4076" t="s">
        <v>36</v>
      </c>
      <c r="F4076" t="s">
        <v>34</v>
      </c>
      <c r="G4076">
        <v>2.4</v>
      </c>
      <c r="H4076">
        <v>86.33</v>
      </c>
      <c r="I4076">
        <v>88.49</v>
      </c>
      <c r="J4076">
        <v>1.1000000000000001</v>
      </c>
      <c r="K4076">
        <v>5.6</v>
      </c>
      <c r="L4076">
        <v>7.7</v>
      </c>
      <c r="M4076">
        <v>90</v>
      </c>
      <c r="N4076" t="s">
        <v>41</v>
      </c>
      <c r="O4076">
        <v>1.08</v>
      </c>
      <c r="P4076" t="s">
        <v>28</v>
      </c>
      <c r="Q4076" t="s">
        <v>29</v>
      </c>
      <c r="R4076">
        <v>4.6100000000000003</v>
      </c>
      <c r="S4076">
        <v>0</v>
      </c>
      <c r="T4076">
        <v>2.16</v>
      </c>
      <c r="U4076">
        <v>2.1</v>
      </c>
      <c r="V4076" t="s">
        <v>159</v>
      </c>
      <c r="W4076" t="s">
        <v>45</v>
      </c>
      <c r="X4076">
        <v>1</v>
      </c>
      <c r="Y4076" t="str">
        <f>IF(tblRides[[#This Row],[supply_demand_ratio]]&lt;0.8,"Below 0.8",IF(tblRides[[#This Row],[supply_demand_ratio]]&lt;1,"Between 0.8-1.0",IF(tblRides[[#This Row],[supply_demand_ratio]]&lt;=1.2,"Between 1.0-1.2","Above 1.2")))</f>
        <v>Between 1.0-1.2</v>
      </c>
    </row>
    <row r="4077" spans="1:25" x14ac:dyDescent="0.3">
      <c r="A4077" t="s">
        <v>4132</v>
      </c>
      <c r="B4077" s="1">
        <v>46059.59375</v>
      </c>
      <c r="C4077" s="2">
        <v>46059</v>
      </c>
      <c r="D4077">
        <v>14</v>
      </c>
      <c r="E4077" t="s">
        <v>25</v>
      </c>
      <c r="F4077" t="s">
        <v>34</v>
      </c>
      <c r="G4077">
        <v>5.6</v>
      </c>
      <c r="H4077">
        <v>126.73</v>
      </c>
      <c r="I4077">
        <v>129.26</v>
      </c>
      <c r="J4077">
        <v>1</v>
      </c>
      <c r="K4077">
        <v>7.3</v>
      </c>
      <c r="L4077">
        <v>3.7</v>
      </c>
      <c r="M4077">
        <v>113</v>
      </c>
      <c r="N4077" t="s">
        <v>41</v>
      </c>
      <c r="O4077">
        <v>1.2430000000000001</v>
      </c>
      <c r="P4077" t="s">
        <v>28</v>
      </c>
      <c r="Q4077" t="s">
        <v>29</v>
      </c>
      <c r="R4077">
        <v>4.7</v>
      </c>
      <c r="S4077">
        <v>0</v>
      </c>
      <c r="T4077">
        <v>2.5299999999999998</v>
      </c>
      <c r="U4077">
        <v>-3.6</v>
      </c>
      <c r="V4077" t="s">
        <v>159</v>
      </c>
      <c r="W4077" t="s">
        <v>45</v>
      </c>
      <c r="X4077">
        <v>1</v>
      </c>
      <c r="Y4077" t="str">
        <f>IF(tblRides[[#This Row],[supply_demand_ratio]]&lt;0.8,"Below 0.8",IF(tblRides[[#This Row],[supply_demand_ratio]]&lt;1,"Between 0.8-1.0",IF(tblRides[[#This Row],[supply_demand_ratio]]&lt;=1.2,"Between 1.0-1.2","Above 1.2")))</f>
        <v>Above 1.2</v>
      </c>
    </row>
    <row r="4078" spans="1:25" x14ac:dyDescent="0.3">
      <c r="A4078" t="s">
        <v>4133</v>
      </c>
      <c r="B4078" s="1">
        <v>46059.604166666664</v>
      </c>
      <c r="C4078" s="2">
        <v>46059</v>
      </c>
      <c r="D4078">
        <v>14</v>
      </c>
      <c r="E4078" t="s">
        <v>36</v>
      </c>
      <c r="F4078" t="s">
        <v>26</v>
      </c>
      <c r="G4078">
        <v>0.7</v>
      </c>
      <c r="H4078">
        <v>50.67</v>
      </c>
      <c r="I4078">
        <v>51.58</v>
      </c>
      <c r="J4078">
        <v>1</v>
      </c>
      <c r="K4078">
        <v>6.6</v>
      </c>
      <c r="L4078">
        <v>9.6</v>
      </c>
      <c r="M4078">
        <v>112</v>
      </c>
      <c r="N4078" t="s">
        <v>41</v>
      </c>
      <c r="O4078">
        <v>1.627</v>
      </c>
      <c r="P4078" t="s">
        <v>28</v>
      </c>
      <c r="Q4078" t="s">
        <v>29</v>
      </c>
      <c r="R4078">
        <v>5</v>
      </c>
      <c r="S4078">
        <v>35</v>
      </c>
      <c r="T4078">
        <v>0.91</v>
      </c>
      <c r="U4078">
        <v>3</v>
      </c>
      <c r="V4078" t="s">
        <v>159</v>
      </c>
      <c r="W4078" t="s">
        <v>45</v>
      </c>
      <c r="X4078">
        <v>1</v>
      </c>
      <c r="Y4078" t="str">
        <f>IF(tblRides[[#This Row],[supply_demand_ratio]]&lt;0.8,"Below 0.8",IF(tblRides[[#This Row],[supply_demand_ratio]]&lt;1,"Between 0.8-1.0",IF(tblRides[[#This Row],[supply_demand_ratio]]&lt;=1.2,"Between 1.0-1.2","Above 1.2")))</f>
        <v>Above 1.2</v>
      </c>
    </row>
    <row r="4079" spans="1:25" x14ac:dyDescent="0.3">
      <c r="A4079" t="s">
        <v>4134</v>
      </c>
      <c r="B4079" s="1">
        <v>46059.612500000003</v>
      </c>
      <c r="C4079" s="2">
        <v>46059</v>
      </c>
      <c r="D4079">
        <v>14</v>
      </c>
      <c r="E4079" t="s">
        <v>36</v>
      </c>
      <c r="F4079" t="s">
        <v>26</v>
      </c>
      <c r="G4079">
        <v>5.0999999999999996</v>
      </c>
      <c r="H4079">
        <v>130.93</v>
      </c>
      <c r="I4079">
        <v>134.97999999999999</v>
      </c>
      <c r="J4079">
        <v>1.1000000000000001</v>
      </c>
      <c r="K4079">
        <v>2.1</v>
      </c>
      <c r="L4079">
        <v>3.1</v>
      </c>
      <c r="M4079">
        <v>123</v>
      </c>
      <c r="N4079" t="s">
        <v>41</v>
      </c>
      <c r="O4079">
        <v>1.36</v>
      </c>
      <c r="P4079" t="s">
        <v>28</v>
      </c>
      <c r="Q4079" t="s">
        <v>29</v>
      </c>
      <c r="R4079">
        <v>4.8499999999999996</v>
      </c>
      <c r="S4079">
        <v>8</v>
      </c>
      <c r="T4079">
        <v>4.05</v>
      </c>
      <c r="U4079">
        <v>1</v>
      </c>
      <c r="V4079" t="s">
        <v>159</v>
      </c>
      <c r="W4079" t="s">
        <v>31</v>
      </c>
      <c r="X4079">
        <v>1</v>
      </c>
      <c r="Y4079" t="str">
        <f>IF(tblRides[[#This Row],[supply_demand_ratio]]&lt;0.8,"Below 0.8",IF(tblRides[[#This Row],[supply_demand_ratio]]&lt;1,"Between 0.8-1.0",IF(tblRides[[#This Row],[supply_demand_ratio]]&lt;=1.2,"Between 1.0-1.2","Above 1.2")))</f>
        <v>Above 1.2</v>
      </c>
    </row>
    <row r="4080" spans="1:25" x14ac:dyDescent="0.3">
      <c r="A4080" t="s">
        <v>4135</v>
      </c>
      <c r="B4080" s="1">
        <v>46059.616666666669</v>
      </c>
      <c r="C4080" s="2">
        <v>46059</v>
      </c>
      <c r="D4080">
        <v>14</v>
      </c>
      <c r="E4080" t="s">
        <v>25</v>
      </c>
      <c r="F4080" t="s">
        <v>34</v>
      </c>
      <c r="G4080">
        <v>0.7</v>
      </c>
      <c r="H4080">
        <v>53.01</v>
      </c>
      <c r="J4080">
        <v>1</v>
      </c>
      <c r="K4080">
        <v>3.7</v>
      </c>
      <c r="L4080">
        <v>6</v>
      </c>
      <c r="M4080">
        <v>131</v>
      </c>
      <c r="N4080" t="s">
        <v>27</v>
      </c>
      <c r="O4080">
        <v>1.151</v>
      </c>
      <c r="P4080" t="s">
        <v>58</v>
      </c>
      <c r="Q4080" t="s">
        <v>59</v>
      </c>
      <c r="R4080">
        <v>4.79</v>
      </c>
      <c r="S4080">
        <v>0</v>
      </c>
      <c r="U4080">
        <v>2.2999999999999998</v>
      </c>
      <c r="V4080" t="s">
        <v>159</v>
      </c>
      <c r="W4080" t="s">
        <v>31</v>
      </c>
      <c r="X4080">
        <v>0</v>
      </c>
      <c r="Y4080" t="str">
        <f>IF(tblRides[[#This Row],[supply_demand_ratio]]&lt;0.8,"Below 0.8",IF(tblRides[[#This Row],[supply_demand_ratio]]&lt;1,"Between 0.8-1.0",IF(tblRides[[#This Row],[supply_demand_ratio]]&lt;=1.2,"Between 1.0-1.2","Above 1.2")))</f>
        <v>Between 1.0-1.2</v>
      </c>
    </row>
    <row r="4081" spans="1:25" x14ac:dyDescent="0.3">
      <c r="A4081" t="s">
        <v>4136</v>
      </c>
      <c r="B4081" s="1">
        <v>46059.643750000003</v>
      </c>
      <c r="C4081" s="2">
        <v>46059</v>
      </c>
      <c r="D4081">
        <v>15</v>
      </c>
      <c r="E4081" t="s">
        <v>43</v>
      </c>
      <c r="F4081" t="s">
        <v>26</v>
      </c>
      <c r="G4081">
        <v>7.3</v>
      </c>
      <c r="H4081">
        <v>137.75</v>
      </c>
      <c r="I4081">
        <v>139.93</v>
      </c>
      <c r="J4081">
        <v>1</v>
      </c>
      <c r="K4081">
        <v>7.3</v>
      </c>
      <c r="L4081">
        <v>5.8</v>
      </c>
      <c r="M4081">
        <v>60</v>
      </c>
      <c r="N4081" t="s">
        <v>41</v>
      </c>
      <c r="O4081">
        <v>1.7529999999999999</v>
      </c>
      <c r="P4081" t="s">
        <v>28</v>
      </c>
      <c r="Q4081" t="s">
        <v>29</v>
      </c>
      <c r="R4081">
        <v>4.67</v>
      </c>
      <c r="S4081">
        <v>1</v>
      </c>
      <c r="T4081">
        <v>2.1800000000000002</v>
      </c>
      <c r="U4081">
        <v>-1.5</v>
      </c>
      <c r="V4081" t="s">
        <v>159</v>
      </c>
      <c r="W4081" t="s">
        <v>45</v>
      </c>
      <c r="X4081">
        <v>1</v>
      </c>
      <c r="Y4081" t="str">
        <f>IF(tblRides[[#This Row],[supply_demand_ratio]]&lt;0.8,"Below 0.8",IF(tblRides[[#This Row],[supply_demand_ratio]]&lt;1,"Between 0.8-1.0",IF(tblRides[[#This Row],[supply_demand_ratio]]&lt;=1.2,"Between 1.0-1.2","Above 1.2")))</f>
        <v>Above 1.2</v>
      </c>
    </row>
    <row r="4082" spans="1:25" x14ac:dyDescent="0.3">
      <c r="A4082" t="s">
        <v>4137</v>
      </c>
      <c r="B4082" s="1">
        <v>46059.65902777778</v>
      </c>
      <c r="C4082" s="2">
        <v>46059</v>
      </c>
      <c r="D4082">
        <v>15</v>
      </c>
      <c r="E4082" t="s">
        <v>43</v>
      </c>
      <c r="F4082" t="s">
        <v>26</v>
      </c>
      <c r="G4082">
        <v>2</v>
      </c>
      <c r="H4082">
        <v>72.66</v>
      </c>
      <c r="J4082">
        <v>1</v>
      </c>
      <c r="K4082">
        <v>5.5</v>
      </c>
      <c r="L4082">
        <v>9.5</v>
      </c>
      <c r="M4082">
        <v>69</v>
      </c>
      <c r="N4082" t="s">
        <v>41</v>
      </c>
      <c r="O4082">
        <v>1.9</v>
      </c>
      <c r="P4082" t="s">
        <v>58</v>
      </c>
      <c r="Q4082" t="s">
        <v>88</v>
      </c>
      <c r="R4082">
        <v>4.6500000000000004</v>
      </c>
      <c r="S4082">
        <v>38</v>
      </c>
      <c r="U4082">
        <v>4</v>
      </c>
      <c r="V4082" t="s">
        <v>159</v>
      </c>
      <c r="W4082" t="s">
        <v>45</v>
      </c>
      <c r="X4082">
        <v>0</v>
      </c>
      <c r="Y4082" t="str">
        <f>IF(tblRides[[#This Row],[supply_demand_ratio]]&lt;0.8,"Below 0.8",IF(tblRides[[#This Row],[supply_demand_ratio]]&lt;1,"Between 0.8-1.0",IF(tblRides[[#This Row],[supply_demand_ratio]]&lt;=1.2,"Between 1.0-1.2","Above 1.2")))</f>
        <v>Above 1.2</v>
      </c>
    </row>
    <row r="4083" spans="1:25" x14ac:dyDescent="0.3">
      <c r="A4083" t="s">
        <v>4138</v>
      </c>
      <c r="B4083" s="1">
        <v>46059.662499999999</v>
      </c>
      <c r="C4083" s="2">
        <v>46059</v>
      </c>
      <c r="D4083">
        <v>15</v>
      </c>
      <c r="E4083" t="s">
        <v>43</v>
      </c>
      <c r="F4083" t="s">
        <v>34</v>
      </c>
      <c r="G4083">
        <v>7.8</v>
      </c>
      <c r="H4083">
        <v>154.77000000000001</v>
      </c>
      <c r="J4083">
        <v>1</v>
      </c>
      <c r="K4083">
        <v>3.5</v>
      </c>
      <c r="L4083">
        <v>4.4000000000000004</v>
      </c>
      <c r="M4083">
        <v>61</v>
      </c>
      <c r="N4083" t="s">
        <v>41</v>
      </c>
      <c r="O4083">
        <v>1.151</v>
      </c>
      <c r="P4083" t="s">
        <v>58</v>
      </c>
      <c r="Q4083" t="s">
        <v>59</v>
      </c>
      <c r="R4083">
        <v>4.78</v>
      </c>
      <c r="S4083">
        <v>0</v>
      </c>
      <c r="U4083">
        <v>0.9</v>
      </c>
      <c r="V4083" t="s">
        <v>159</v>
      </c>
      <c r="W4083" t="s">
        <v>31</v>
      </c>
      <c r="X4083">
        <v>0</v>
      </c>
      <c r="Y4083" t="str">
        <f>IF(tblRides[[#This Row],[supply_demand_ratio]]&lt;0.8,"Below 0.8",IF(tblRides[[#This Row],[supply_demand_ratio]]&lt;1,"Between 0.8-1.0",IF(tblRides[[#This Row],[supply_demand_ratio]]&lt;=1.2,"Between 1.0-1.2","Above 1.2")))</f>
        <v>Between 1.0-1.2</v>
      </c>
    </row>
    <row r="4084" spans="1:25" x14ac:dyDescent="0.3">
      <c r="A4084" t="s">
        <v>4139</v>
      </c>
      <c r="B4084" s="1">
        <v>46059.663194444445</v>
      </c>
      <c r="C4084" s="2">
        <v>46059</v>
      </c>
      <c r="D4084">
        <v>15</v>
      </c>
      <c r="E4084" t="s">
        <v>25</v>
      </c>
      <c r="F4084" t="s">
        <v>26</v>
      </c>
      <c r="G4084">
        <v>13.1</v>
      </c>
      <c r="H4084">
        <v>349.48</v>
      </c>
      <c r="I4084">
        <v>362.96</v>
      </c>
      <c r="J4084">
        <v>1.3</v>
      </c>
      <c r="K4084">
        <v>6.2</v>
      </c>
      <c r="L4084">
        <v>7.6</v>
      </c>
      <c r="M4084">
        <v>81</v>
      </c>
      <c r="N4084" t="s">
        <v>27</v>
      </c>
      <c r="O4084">
        <v>0.61</v>
      </c>
      <c r="P4084" t="s">
        <v>28</v>
      </c>
      <c r="Q4084" t="s">
        <v>29</v>
      </c>
      <c r="R4084">
        <v>4.84</v>
      </c>
      <c r="S4084">
        <v>9</v>
      </c>
      <c r="T4084">
        <v>13.48</v>
      </c>
      <c r="U4084">
        <v>1.4</v>
      </c>
      <c r="V4084" t="s">
        <v>159</v>
      </c>
      <c r="W4084" t="s">
        <v>45</v>
      </c>
      <c r="X4084">
        <v>1</v>
      </c>
      <c r="Y4084" t="str">
        <f>IF(tblRides[[#This Row],[supply_demand_ratio]]&lt;0.8,"Below 0.8",IF(tblRides[[#This Row],[supply_demand_ratio]]&lt;1,"Between 0.8-1.0",IF(tblRides[[#This Row],[supply_demand_ratio]]&lt;=1.2,"Between 1.0-1.2","Above 1.2")))</f>
        <v>Below 0.8</v>
      </c>
    </row>
    <row r="4085" spans="1:25" x14ac:dyDescent="0.3">
      <c r="A4085" t="s">
        <v>4140</v>
      </c>
      <c r="B4085" s="1">
        <v>46059.680555555555</v>
      </c>
      <c r="C4085" s="2">
        <v>46059</v>
      </c>
      <c r="D4085">
        <v>16</v>
      </c>
      <c r="E4085" t="s">
        <v>25</v>
      </c>
      <c r="F4085" t="s">
        <v>34</v>
      </c>
      <c r="G4085">
        <v>3.8</v>
      </c>
      <c r="H4085">
        <v>106.88</v>
      </c>
      <c r="I4085">
        <v>103.79</v>
      </c>
      <c r="J4085">
        <v>1.1000000000000001</v>
      </c>
      <c r="K4085">
        <v>6.9</v>
      </c>
      <c r="L4085">
        <v>6.6</v>
      </c>
      <c r="M4085">
        <v>126</v>
      </c>
      <c r="N4085" t="s">
        <v>27</v>
      </c>
      <c r="O4085">
        <v>1.018</v>
      </c>
      <c r="P4085" t="s">
        <v>28</v>
      </c>
      <c r="Q4085" t="s">
        <v>29</v>
      </c>
      <c r="R4085">
        <v>4.8499999999999996</v>
      </c>
      <c r="S4085">
        <v>0</v>
      </c>
      <c r="T4085">
        <v>-3.09</v>
      </c>
      <c r="U4085">
        <v>-0.3</v>
      </c>
      <c r="V4085" t="s">
        <v>159</v>
      </c>
      <c r="W4085" t="s">
        <v>45</v>
      </c>
      <c r="X4085">
        <v>1</v>
      </c>
      <c r="Y4085" t="str">
        <f>IF(tblRides[[#This Row],[supply_demand_ratio]]&lt;0.8,"Below 0.8",IF(tblRides[[#This Row],[supply_demand_ratio]]&lt;1,"Between 0.8-1.0",IF(tblRides[[#This Row],[supply_demand_ratio]]&lt;=1.2,"Between 1.0-1.2","Above 1.2")))</f>
        <v>Between 1.0-1.2</v>
      </c>
    </row>
    <row r="4086" spans="1:25" x14ac:dyDescent="0.3">
      <c r="A4086" t="s">
        <v>4141</v>
      </c>
      <c r="B4086" s="1">
        <v>46059.686805555553</v>
      </c>
      <c r="C4086" s="2">
        <v>46059</v>
      </c>
      <c r="D4086">
        <v>16</v>
      </c>
      <c r="E4086" t="s">
        <v>25</v>
      </c>
      <c r="F4086" t="s">
        <v>26</v>
      </c>
      <c r="G4086">
        <v>6.1</v>
      </c>
      <c r="H4086">
        <v>171.6</v>
      </c>
      <c r="I4086">
        <v>170.58</v>
      </c>
      <c r="J4086">
        <v>1.3</v>
      </c>
      <c r="K4086">
        <v>5.3</v>
      </c>
      <c r="L4086">
        <v>1.9</v>
      </c>
      <c r="M4086">
        <v>115</v>
      </c>
      <c r="N4086" t="s">
        <v>27</v>
      </c>
      <c r="O4086">
        <v>0.85299999999999998</v>
      </c>
      <c r="P4086" t="s">
        <v>28</v>
      </c>
      <c r="Q4086" t="s">
        <v>29</v>
      </c>
      <c r="R4086">
        <v>4.8899999999999997</v>
      </c>
      <c r="S4086">
        <v>9</v>
      </c>
      <c r="T4086">
        <v>-1.02</v>
      </c>
      <c r="U4086">
        <v>-3.4</v>
      </c>
      <c r="V4086" t="s">
        <v>159</v>
      </c>
      <c r="W4086" t="s">
        <v>45</v>
      </c>
      <c r="X4086">
        <v>1</v>
      </c>
      <c r="Y4086" t="str">
        <f>IF(tblRides[[#This Row],[supply_demand_ratio]]&lt;0.8,"Below 0.8",IF(tblRides[[#This Row],[supply_demand_ratio]]&lt;1,"Between 0.8-1.0",IF(tblRides[[#This Row],[supply_demand_ratio]]&lt;=1.2,"Between 1.0-1.2","Above 1.2")))</f>
        <v>Between 0.8-1.0</v>
      </c>
    </row>
    <row r="4087" spans="1:25" x14ac:dyDescent="0.3">
      <c r="A4087" t="s">
        <v>4142</v>
      </c>
      <c r="B4087" s="1">
        <v>46059.695833333331</v>
      </c>
      <c r="C4087" s="2">
        <v>46059</v>
      </c>
      <c r="D4087">
        <v>16</v>
      </c>
      <c r="E4087" t="s">
        <v>25</v>
      </c>
      <c r="F4087" t="s">
        <v>26</v>
      </c>
      <c r="G4087">
        <v>1.7</v>
      </c>
      <c r="H4087">
        <v>69.27</v>
      </c>
      <c r="I4087">
        <v>69.489999999999995</v>
      </c>
      <c r="J4087">
        <v>1</v>
      </c>
      <c r="K4087">
        <v>7.3</v>
      </c>
      <c r="L4087">
        <v>8.3000000000000007</v>
      </c>
      <c r="M4087">
        <v>112</v>
      </c>
      <c r="N4087" t="s">
        <v>41</v>
      </c>
      <c r="O4087">
        <v>1.103</v>
      </c>
      <c r="P4087" t="s">
        <v>28</v>
      </c>
      <c r="Q4087" t="s">
        <v>29</v>
      </c>
      <c r="R4087">
        <v>4.9000000000000004</v>
      </c>
      <c r="S4087">
        <v>11</v>
      </c>
      <c r="T4087">
        <v>0.22</v>
      </c>
      <c r="U4087">
        <v>1</v>
      </c>
      <c r="V4087" t="s">
        <v>159</v>
      </c>
      <c r="W4087" t="s">
        <v>45</v>
      </c>
      <c r="X4087">
        <v>1</v>
      </c>
      <c r="Y4087" t="str">
        <f>IF(tblRides[[#This Row],[supply_demand_ratio]]&lt;0.8,"Below 0.8",IF(tblRides[[#This Row],[supply_demand_ratio]]&lt;1,"Between 0.8-1.0",IF(tblRides[[#This Row],[supply_demand_ratio]]&lt;=1.2,"Between 1.0-1.2","Above 1.2")))</f>
        <v>Between 1.0-1.2</v>
      </c>
    </row>
    <row r="4088" spans="1:25" x14ac:dyDescent="0.3">
      <c r="A4088" t="s">
        <v>4143</v>
      </c>
      <c r="B4088" s="1">
        <v>46059.713194444441</v>
      </c>
      <c r="C4088" s="2">
        <v>46059</v>
      </c>
      <c r="D4088">
        <v>17</v>
      </c>
      <c r="E4088" t="s">
        <v>25</v>
      </c>
      <c r="F4088" t="s">
        <v>26</v>
      </c>
      <c r="G4088">
        <v>7.8</v>
      </c>
      <c r="H4088">
        <v>222.08</v>
      </c>
      <c r="I4088">
        <v>212.07</v>
      </c>
      <c r="J4088">
        <v>1.3</v>
      </c>
      <c r="K4088">
        <v>7</v>
      </c>
      <c r="L4088">
        <v>9.8000000000000007</v>
      </c>
      <c r="M4088">
        <v>102</v>
      </c>
      <c r="N4088" t="s">
        <v>72</v>
      </c>
      <c r="O4088">
        <v>0.7</v>
      </c>
      <c r="P4088" t="s">
        <v>28</v>
      </c>
      <c r="Q4088" t="s">
        <v>29</v>
      </c>
      <c r="R4088">
        <v>4.45</v>
      </c>
      <c r="S4088">
        <v>5</v>
      </c>
      <c r="T4088">
        <v>-10.01</v>
      </c>
      <c r="U4088">
        <v>2.8</v>
      </c>
      <c r="V4088" t="s">
        <v>159</v>
      </c>
      <c r="W4088" t="s">
        <v>45</v>
      </c>
      <c r="X4088">
        <v>1</v>
      </c>
      <c r="Y4088" t="str">
        <f>IF(tblRides[[#This Row],[supply_demand_ratio]]&lt;0.8,"Below 0.8",IF(tblRides[[#This Row],[supply_demand_ratio]]&lt;1,"Between 0.8-1.0",IF(tblRides[[#This Row],[supply_demand_ratio]]&lt;=1.2,"Between 1.0-1.2","Above 1.2")))</f>
        <v>Below 0.8</v>
      </c>
    </row>
    <row r="4089" spans="1:25" x14ac:dyDescent="0.3">
      <c r="A4089" t="s">
        <v>4144</v>
      </c>
      <c r="B4089" s="1">
        <v>46059.714583333334</v>
      </c>
      <c r="C4089" s="2">
        <v>46059</v>
      </c>
      <c r="D4089">
        <v>17</v>
      </c>
      <c r="E4089" t="s">
        <v>36</v>
      </c>
      <c r="F4089" t="s">
        <v>26</v>
      </c>
      <c r="G4089">
        <v>9.1</v>
      </c>
      <c r="H4089">
        <v>179.75</v>
      </c>
      <c r="I4089">
        <v>172.1</v>
      </c>
      <c r="J4089">
        <v>1.1000000000000001</v>
      </c>
      <c r="K4089">
        <v>9.6999999999999993</v>
      </c>
      <c r="L4089">
        <v>10</v>
      </c>
      <c r="M4089">
        <v>96</v>
      </c>
      <c r="N4089" t="s">
        <v>27</v>
      </c>
      <c r="O4089">
        <v>0.81499999999999995</v>
      </c>
      <c r="P4089" t="s">
        <v>28</v>
      </c>
      <c r="Q4089" t="s">
        <v>29</v>
      </c>
      <c r="R4089">
        <v>4.78</v>
      </c>
      <c r="S4089">
        <v>21</v>
      </c>
      <c r="T4089">
        <v>-7.65</v>
      </c>
      <c r="U4089">
        <v>0.3</v>
      </c>
      <c r="V4089" t="s">
        <v>159</v>
      </c>
      <c r="W4089" t="s">
        <v>45</v>
      </c>
      <c r="X4089">
        <v>1</v>
      </c>
      <c r="Y4089" t="str">
        <f>IF(tblRides[[#This Row],[supply_demand_ratio]]&lt;0.8,"Below 0.8",IF(tblRides[[#This Row],[supply_demand_ratio]]&lt;1,"Between 0.8-1.0",IF(tblRides[[#This Row],[supply_demand_ratio]]&lt;=1.2,"Between 1.0-1.2","Above 1.2")))</f>
        <v>Between 0.8-1.0</v>
      </c>
    </row>
    <row r="4090" spans="1:25" x14ac:dyDescent="0.3">
      <c r="A4090" t="s">
        <v>4145</v>
      </c>
      <c r="B4090" s="1">
        <v>46059.71597222222</v>
      </c>
      <c r="C4090" s="2">
        <v>46059</v>
      </c>
      <c r="D4090">
        <v>17</v>
      </c>
      <c r="E4090" t="s">
        <v>33</v>
      </c>
      <c r="F4090" t="s">
        <v>26</v>
      </c>
      <c r="G4090">
        <v>1.5</v>
      </c>
      <c r="H4090">
        <v>66.209999999999994</v>
      </c>
      <c r="I4090">
        <v>64.56</v>
      </c>
      <c r="J4090">
        <v>1</v>
      </c>
      <c r="K4090">
        <v>8.3000000000000007</v>
      </c>
      <c r="L4090">
        <v>6.3</v>
      </c>
      <c r="M4090">
        <v>78</v>
      </c>
      <c r="N4090" t="s">
        <v>27</v>
      </c>
      <c r="O4090">
        <v>0.90500000000000003</v>
      </c>
      <c r="P4090" t="s">
        <v>28</v>
      </c>
      <c r="Q4090" t="s">
        <v>29</v>
      </c>
      <c r="R4090">
        <v>4.96</v>
      </c>
      <c r="S4090">
        <v>4</v>
      </c>
      <c r="T4090">
        <v>-1.65</v>
      </c>
      <c r="U4090">
        <v>-2</v>
      </c>
      <c r="V4090" t="s">
        <v>159</v>
      </c>
      <c r="W4090" t="s">
        <v>45</v>
      </c>
      <c r="X4090">
        <v>1</v>
      </c>
      <c r="Y4090" t="str">
        <f>IF(tblRides[[#This Row],[supply_demand_ratio]]&lt;0.8,"Below 0.8",IF(tblRides[[#This Row],[supply_demand_ratio]]&lt;1,"Between 0.8-1.0",IF(tblRides[[#This Row],[supply_demand_ratio]]&lt;=1.2,"Between 1.0-1.2","Above 1.2")))</f>
        <v>Between 0.8-1.0</v>
      </c>
    </row>
    <row r="4091" spans="1:25" x14ac:dyDescent="0.3">
      <c r="A4091" t="s">
        <v>4146</v>
      </c>
      <c r="B4091" s="1">
        <v>46059.734027777777</v>
      </c>
      <c r="C4091" s="2">
        <v>46059</v>
      </c>
      <c r="D4091">
        <v>17</v>
      </c>
      <c r="E4091" t="s">
        <v>43</v>
      </c>
      <c r="F4091" t="s">
        <v>26</v>
      </c>
      <c r="G4091">
        <v>9.1999999999999993</v>
      </c>
      <c r="H4091">
        <v>154.80000000000001</v>
      </c>
      <c r="I4091">
        <v>157.63</v>
      </c>
      <c r="J4091">
        <v>1</v>
      </c>
      <c r="K4091">
        <v>4.0999999999999996</v>
      </c>
      <c r="L4091">
        <v>3.7</v>
      </c>
      <c r="M4091">
        <v>53</v>
      </c>
      <c r="N4091" t="s">
        <v>41</v>
      </c>
      <c r="O4091">
        <v>1.081</v>
      </c>
      <c r="P4091" t="s">
        <v>28</v>
      </c>
      <c r="Q4091" t="s">
        <v>29</v>
      </c>
      <c r="R4091">
        <v>4.62</v>
      </c>
      <c r="S4091">
        <v>3</v>
      </c>
      <c r="T4091">
        <v>2.83</v>
      </c>
      <c r="U4091">
        <v>-0.4</v>
      </c>
      <c r="V4091" t="s">
        <v>159</v>
      </c>
      <c r="W4091" t="s">
        <v>31</v>
      </c>
      <c r="X4091">
        <v>1</v>
      </c>
      <c r="Y4091" t="str">
        <f>IF(tblRides[[#This Row],[supply_demand_ratio]]&lt;0.8,"Below 0.8",IF(tblRides[[#This Row],[supply_demand_ratio]]&lt;1,"Between 0.8-1.0",IF(tblRides[[#This Row],[supply_demand_ratio]]&lt;=1.2,"Between 1.0-1.2","Above 1.2")))</f>
        <v>Between 1.0-1.2</v>
      </c>
    </row>
    <row r="4092" spans="1:25" x14ac:dyDescent="0.3">
      <c r="A4092" t="s">
        <v>4147</v>
      </c>
      <c r="B4092" s="1">
        <v>46059.748611111114</v>
      </c>
      <c r="C4092" s="2">
        <v>46059</v>
      </c>
      <c r="D4092">
        <v>17</v>
      </c>
      <c r="E4092" t="s">
        <v>33</v>
      </c>
      <c r="F4092" t="s">
        <v>26</v>
      </c>
      <c r="G4092">
        <v>20.5</v>
      </c>
      <c r="H4092">
        <v>361.68</v>
      </c>
      <c r="I4092">
        <v>366.34</v>
      </c>
      <c r="J4092">
        <v>1.2</v>
      </c>
      <c r="K4092">
        <v>8</v>
      </c>
      <c r="L4092">
        <v>10.5</v>
      </c>
      <c r="M4092">
        <v>72</v>
      </c>
      <c r="N4092" t="s">
        <v>27</v>
      </c>
      <c r="O4092">
        <v>0.80700000000000005</v>
      </c>
      <c r="P4092" t="s">
        <v>28</v>
      </c>
      <c r="Q4092" t="s">
        <v>29</v>
      </c>
      <c r="R4092">
        <v>4.55</v>
      </c>
      <c r="S4092">
        <v>1</v>
      </c>
      <c r="T4092">
        <v>4.66</v>
      </c>
      <c r="U4092">
        <v>2.5</v>
      </c>
      <c r="V4092" t="s">
        <v>159</v>
      </c>
      <c r="W4092" t="s">
        <v>45</v>
      </c>
      <c r="X4092">
        <v>1</v>
      </c>
      <c r="Y4092" t="str">
        <f>IF(tblRides[[#This Row],[supply_demand_ratio]]&lt;0.8,"Below 0.8",IF(tblRides[[#This Row],[supply_demand_ratio]]&lt;1,"Between 0.8-1.0",IF(tblRides[[#This Row],[supply_demand_ratio]]&lt;=1.2,"Between 1.0-1.2","Above 1.2")))</f>
        <v>Between 0.8-1.0</v>
      </c>
    </row>
    <row r="4093" spans="1:25" x14ac:dyDescent="0.3">
      <c r="A4093" t="s">
        <v>4148</v>
      </c>
      <c r="B4093" s="1">
        <v>46059.751388888886</v>
      </c>
      <c r="C4093" s="2">
        <v>46059</v>
      </c>
      <c r="D4093">
        <v>18</v>
      </c>
      <c r="E4093" t="s">
        <v>33</v>
      </c>
      <c r="F4093" t="s">
        <v>26</v>
      </c>
      <c r="G4093">
        <v>4.5999999999999996</v>
      </c>
      <c r="H4093">
        <v>100.14</v>
      </c>
      <c r="J4093">
        <v>1</v>
      </c>
      <c r="K4093">
        <v>3.1</v>
      </c>
      <c r="L4093">
        <v>6.4</v>
      </c>
      <c r="M4093">
        <v>75</v>
      </c>
      <c r="N4093" t="s">
        <v>27</v>
      </c>
      <c r="O4093">
        <v>0.92700000000000005</v>
      </c>
      <c r="P4093" t="s">
        <v>37</v>
      </c>
      <c r="Q4093" t="s">
        <v>38</v>
      </c>
      <c r="R4093">
        <v>4.3600000000000003</v>
      </c>
      <c r="S4093">
        <v>6</v>
      </c>
      <c r="U4093">
        <v>3.3</v>
      </c>
      <c r="V4093" t="s">
        <v>159</v>
      </c>
      <c r="W4093" t="s">
        <v>31</v>
      </c>
      <c r="X4093">
        <v>0</v>
      </c>
      <c r="Y4093" t="str">
        <f>IF(tblRides[[#This Row],[supply_demand_ratio]]&lt;0.8,"Below 0.8",IF(tblRides[[#This Row],[supply_demand_ratio]]&lt;1,"Between 0.8-1.0",IF(tblRides[[#This Row],[supply_demand_ratio]]&lt;=1.2,"Between 1.0-1.2","Above 1.2")))</f>
        <v>Between 0.8-1.0</v>
      </c>
    </row>
    <row r="4094" spans="1:25" x14ac:dyDescent="0.3">
      <c r="A4094" t="s">
        <v>4149</v>
      </c>
      <c r="B4094" s="1">
        <v>46059.762499999997</v>
      </c>
      <c r="C4094" s="2">
        <v>46059</v>
      </c>
      <c r="D4094">
        <v>18</v>
      </c>
      <c r="E4094" t="s">
        <v>25</v>
      </c>
      <c r="F4094" t="s">
        <v>34</v>
      </c>
      <c r="G4094">
        <v>3.9</v>
      </c>
      <c r="H4094">
        <v>142.44999999999999</v>
      </c>
      <c r="I4094">
        <v>149.32</v>
      </c>
      <c r="J4094">
        <v>1.4</v>
      </c>
      <c r="K4094">
        <v>9.5</v>
      </c>
      <c r="L4094">
        <v>13.5</v>
      </c>
      <c r="M4094">
        <v>86</v>
      </c>
      <c r="N4094" t="s">
        <v>72</v>
      </c>
      <c r="O4094">
        <v>0.48299999999999998</v>
      </c>
      <c r="P4094" t="s">
        <v>28</v>
      </c>
      <c r="Q4094" t="s">
        <v>29</v>
      </c>
      <c r="R4094">
        <v>4.54</v>
      </c>
      <c r="S4094">
        <v>0</v>
      </c>
      <c r="T4094">
        <v>6.87</v>
      </c>
      <c r="U4094">
        <v>4</v>
      </c>
      <c r="V4094" t="s">
        <v>159</v>
      </c>
      <c r="W4094" t="s">
        <v>45</v>
      </c>
      <c r="X4094">
        <v>1</v>
      </c>
      <c r="Y4094" t="str">
        <f>IF(tblRides[[#This Row],[supply_demand_ratio]]&lt;0.8,"Below 0.8",IF(tblRides[[#This Row],[supply_demand_ratio]]&lt;1,"Between 0.8-1.0",IF(tblRides[[#This Row],[supply_demand_ratio]]&lt;=1.2,"Between 1.0-1.2","Above 1.2")))</f>
        <v>Below 0.8</v>
      </c>
    </row>
    <row r="4095" spans="1:25" x14ac:dyDescent="0.3">
      <c r="A4095" t="s">
        <v>4150</v>
      </c>
      <c r="B4095" s="1">
        <v>46059.765972222223</v>
      </c>
      <c r="C4095" s="2">
        <v>46059</v>
      </c>
      <c r="D4095">
        <v>18</v>
      </c>
      <c r="E4095" t="s">
        <v>25</v>
      </c>
      <c r="F4095" t="s">
        <v>26</v>
      </c>
      <c r="G4095">
        <v>11.4</v>
      </c>
      <c r="H4095">
        <v>331.18</v>
      </c>
      <c r="I4095">
        <v>327.04000000000002</v>
      </c>
      <c r="J4095">
        <v>1.5</v>
      </c>
      <c r="K4095">
        <v>9.1</v>
      </c>
      <c r="L4095">
        <v>13.2</v>
      </c>
      <c r="M4095">
        <v>83</v>
      </c>
      <c r="N4095" t="s">
        <v>72</v>
      </c>
      <c r="O4095">
        <v>0.499</v>
      </c>
      <c r="P4095" t="s">
        <v>28</v>
      </c>
      <c r="Q4095" t="s">
        <v>29</v>
      </c>
      <c r="R4095">
        <v>4.68</v>
      </c>
      <c r="S4095">
        <v>5</v>
      </c>
      <c r="T4095">
        <v>-4.1399999999999997</v>
      </c>
      <c r="U4095">
        <v>4.0999999999999996</v>
      </c>
      <c r="V4095" t="s">
        <v>159</v>
      </c>
      <c r="W4095" t="s">
        <v>45</v>
      </c>
      <c r="X4095">
        <v>1</v>
      </c>
      <c r="Y4095" t="str">
        <f>IF(tblRides[[#This Row],[supply_demand_ratio]]&lt;0.8,"Below 0.8",IF(tblRides[[#This Row],[supply_demand_ratio]]&lt;1,"Between 0.8-1.0",IF(tblRides[[#This Row],[supply_demand_ratio]]&lt;=1.2,"Between 1.0-1.2","Above 1.2")))</f>
        <v>Below 0.8</v>
      </c>
    </row>
    <row r="4096" spans="1:25" x14ac:dyDescent="0.3">
      <c r="A4096" t="s">
        <v>4151</v>
      </c>
      <c r="B4096" s="1">
        <v>46059.767361111109</v>
      </c>
      <c r="C4096" s="2">
        <v>46059</v>
      </c>
      <c r="D4096">
        <v>18</v>
      </c>
      <c r="E4096" t="s">
        <v>25</v>
      </c>
      <c r="F4096" t="s">
        <v>34</v>
      </c>
      <c r="G4096">
        <v>3.7</v>
      </c>
      <c r="H4096">
        <v>136.36000000000001</v>
      </c>
      <c r="I4096">
        <v>143.82</v>
      </c>
      <c r="J4096">
        <v>1.3</v>
      </c>
      <c r="K4096">
        <v>4.0999999999999996</v>
      </c>
      <c r="L4096">
        <v>1.9</v>
      </c>
      <c r="M4096">
        <v>100</v>
      </c>
      <c r="N4096" t="s">
        <v>72</v>
      </c>
      <c r="O4096">
        <v>0.69099999999999995</v>
      </c>
      <c r="P4096" t="s">
        <v>28</v>
      </c>
      <c r="Q4096" t="s">
        <v>29</v>
      </c>
      <c r="R4096">
        <v>4.9400000000000004</v>
      </c>
      <c r="S4096">
        <v>0</v>
      </c>
      <c r="T4096">
        <v>7.46</v>
      </c>
      <c r="U4096">
        <v>-2.2000000000000002</v>
      </c>
      <c r="V4096" t="s">
        <v>159</v>
      </c>
      <c r="W4096" t="s">
        <v>31</v>
      </c>
      <c r="X4096">
        <v>1</v>
      </c>
      <c r="Y4096" t="str">
        <f>IF(tblRides[[#This Row],[supply_demand_ratio]]&lt;0.8,"Below 0.8",IF(tblRides[[#This Row],[supply_demand_ratio]]&lt;1,"Between 0.8-1.0",IF(tblRides[[#This Row],[supply_demand_ratio]]&lt;=1.2,"Between 1.0-1.2","Above 1.2")))</f>
        <v>Below 0.8</v>
      </c>
    </row>
    <row r="4097" spans="1:25" x14ac:dyDescent="0.3">
      <c r="A4097" t="s">
        <v>4152</v>
      </c>
      <c r="B4097" s="1">
        <v>46059.773611111108</v>
      </c>
      <c r="C4097" s="2">
        <v>46059</v>
      </c>
      <c r="D4097">
        <v>18</v>
      </c>
      <c r="E4097" t="s">
        <v>33</v>
      </c>
      <c r="F4097" t="s">
        <v>26</v>
      </c>
      <c r="G4097">
        <v>1.8</v>
      </c>
      <c r="H4097">
        <v>79.849999999999994</v>
      </c>
      <c r="I4097">
        <v>79.12</v>
      </c>
      <c r="J4097">
        <v>1.2</v>
      </c>
      <c r="K4097">
        <v>2</v>
      </c>
      <c r="L4097">
        <v>4.0999999999999996</v>
      </c>
      <c r="M4097">
        <v>82</v>
      </c>
      <c r="N4097" t="s">
        <v>41</v>
      </c>
      <c r="O4097">
        <v>1.0880000000000001</v>
      </c>
      <c r="P4097" t="s">
        <v>28</v>
      </c>
      <c r="Q4097" t="s">
        <v>29</v>
      </c>
      <c r="R4097">
        <v>4.43</v>
      </c>
      <c r="S4097">
        <v>10</v>
      </c>
      <c r="T4097">
        <v>-0.73</v>
      </c>
      <c r="U4097">
        <v>2.1</v>
      </c>
      <c r="V4097" t="s">
        <v>159</v>
      </c>
      <c r="W4097" t="s">
        <v>31</v>
      </c>
      <c r="X4097">
        <v>1</v>
      </c>
      <c r="Y4097" t="str">
        <f>IF(tblRides[[#This Row],[supply_demand_ratio]]&lt;0.8,"Below 0.8",IF(tblRides[[#This Row],[supply_demand_ratio]]&lt;1,"Between 0.8-1.0",IF(tblRides[[#This Row],[supply_demand_ratio]]&lt;=1.2,"Between 1.0-1.2","Above 1.2")))</f>
        <v>Between 1.0-1.2</v>
      </c>
    </row>
    <row r="4098" spans="1:25" x14ac:dyDescent="0.3">
      <c r="A4098" t="s">
        <v>4153</v>
      </c>
      <c r="B4098" s="1">
        <v>46059.779861111114</v>
      </c>
      <c r="C4098" s="2">
        <v>46059</v>
      </c>
      <c r="D4098">
        <v>18</v>
      </c>
      <c r="E4098" t="s">
        <v>43</v>
      </c>
      <c r="F4098" t="s">
        <v>26</v>
      </c>
      <c r="G4098">
        <v>5.2</v>
      </c>
      <c r="H4098">
        <v>123.38</v>
      </c>
      <c r="I4098">
        <v>120.57</v>
      </c>
      <c r="J4098">
        <v>1</v>
      </c>
      <c r="K4098">
        <v>8.1</v>
      </c>
      <c r="L4098">
        <v>9.5</v>
      </c>
      <c r="M4098">
        <v>47</v>
      </c>
      <c r="N4098" t="s">
        <v>41</v>
      </c>
      <c r="O4098">
        <v>1.526</v>
      </c>
      <c r="P4098" t="s">
        <v>28</v>
      </c>
      <c r="Q4098" t="s">
        <v>29</v>
      </c>
      <c r="R4098">
        <v>4.95</v>
      </c>
      <c r="S4098">
        <v>4</v>
      </c>
      <c r="T4098">
        <v>-2.81</v>
      </c>
      <c r="U4098">
        <v>1.4</v>
      </c>
      <c r="V4098" t="s">
        <v>159</v>
      </c>
      <c r="W4098" t="s">
        <v>45</v>
      </c>
      <c r="X4098">
        <v>1</v>
      </c>
      <c r="Y4098" t="str">
        <f>IF(tblRides[[#This Row],[supply_demand_ratio]]&lt;0.8,"Below 0.8",IF(tblRides[[#This Row],[supply_demand_ratio]]&lt;1,"Between 0.8-1.0",IF(tblRides[[#This Row],[supply_demand_ratio]]&lt;=1.2,"Between 1.0-1.2","Above 1.2")))</f>
        <v>Above 1.2</v>
      </c>
    </row>
    <row r="4099" spans="1:25" x14ac:dyDescent="0.3">
      <c r="A4099" t="s">
        <v>4154</v>
      </c>
      <c r="B4099" s="1">
        <v>46059.790277777778</v>
      </c>
      <c r="C4099" s="2">
        <v>46059</v>
      </c>
      <c r="D4099">
        <v>18</v>
      </c>
      <c r="E4099" t="s">
        <v>43</v>
      </c>
      <c r="F4099" t="s">
        <v>26</v>
      </c>
      <c r="G4099">
        <v>9.9</v>
      </c>
      <c r="H4099">
        <v>230.52</v>
      </c>
      <c r="I4099">
        <v>252.06</v>
      </c>
      <c r="J4099">
        <v>1.2</v>
      </c>
      <c r="K4099">
        <v>7.3</v>
      </c>
      <c r="L4099">
        <v>7.2</v>
      </c>
      <c r="M4099">
        <v>48</v>
      </c>
      <c r="N4099" t="s">
        <v>27</v>
      </c>
      <c r="O4099">
        <v>0.69</v>
      </c>
      <c r="P4099" t="s">
        <v>28</v>
      </c>
      <c r="Q4099" t="s">
        <v>29</v>
      </c>
      <c r="R4099">
        <v>4.74</v>
      </c>
      <c r="S4099">
        <v>35</v>
      </c>
      <c r="T4099">
        <v>21.54</v>
      </c>
      <c r="U4099">
        <v>-0.1</v>
      </c>
      <c r="V4099" t="s">
        <v>159</v>
      </c>
      <c r="W4099" t="s">
        <v>45</v>
      </c>
      <c r="X4099">
        <v>1</v>
      </c>
      <c r="Y4099" t="str">
        <f>IF(tblRides[[#This Row],[supply_demand_ratio]]&lt;0.8,"Below 0.8",IF(tblRides[[#This Row],[supply_demand_ratio]]&lt;1,"Between 0.8-1.0",IF(tblRides[[#This Row],[supply_demand_ratio]]&lt;=1.2,"Between 1.0-1.2","Above 1.2")))</f>
        <v>Below 0.8</v>
      </c>
    </row>
    <row r="4100" spans="1:25" x14ac:dyDescent="0.3">
      <c r="A4100" t="s">
        <v>4155</v>
      </c>
      <c r="B4100" s="1">
        <v>46059.79791666667</v>
      </c>
      <c r="C4100" s="2">
        <v>46059</v>
      </c>
      <c r="D4100">
        <v>19</v>
      </c>
      <c r="E4100" t="s">
        <v>33</v>
      </c>
      <c r="F4100" t="s">
        <v>34</v>
      </c>
      <c r="G4100">
        <v>5.4</v>
      </c>
      <c r="H4100">
        <v>154.28</v>
      </c>
      <c r="I4100">
        <v>143.36000000000001</v>
      </c>
      <c r="J4100">
        <v>1.3</v>
      </c>
      <c r="K4100">
        <v>8</v>
      </c>
      <c r="L4100">
        <v>3.5</v>
      </c>
      <c r="M4100">
        <v>59</v>
      </c>
      <c r="N4100" t="s">
        <v>27</v>
      </c>
      <c r="O4100">
        <v>0.621</v>
      </c>
      <c r="P4100" t="s">
        <v>28</v>
      </c>
      <c r="Q4100" t="s">
        <v>29</v>
      </c>
      <c r="R4100">
        <v>4.42</v>
      </c>
      <c r="S4100">
        <v>0</v>
      </c>
      <c r="T4100">
        <v>-10.92</v>
      </c>
      <c r="U4100">
        <v>-4.5</v>
      </c>
      <c r="V4100" t="s">
        <v>159</v>
      </c>
      <c r="W4100" t="s">
        <v>45</v>
      </c>
      <c r="X4100">
        <v>1</v>
      </c>
      <c r="Y4100" t="str">
        <f>IF(tblRides[[#This Row],[supply_demand_ratio]]&lt;0.8,"Below 0.8",IF(tblRides[[#This Row],[supply_demand_ratio]]&lt;1,"Between 0.8-1.0",IF(tblRides[[#This Row],[supply_demand_ratio]]&lt;=1.2,"Between 1.0-1.2","Above 1.2")))</f>
        <v>Below 0.8</v>
      </c>
    </row>
    <row r="4101" spans="1:25" x14ac:dyDescent="0.3">
      <c r="A4101" t="s">
        <v>4156</v>
      </c>
      <c r="B4101" s="1">
        <v>46059.8125</v>
      </c>
      <c r="C4101" s="2">
        <v>46059</v>
      </c>
      <c r="D4101">
        <v>19</v>
      </c>
      <c r="E4101" t="s">
        <v>62</v>
      </c>
      <c r="F4101" t="s">
        <v>26</v>
      </c>
      <c r="G4101">
        <v>4.5999999999999996</v>
      </c>
      <c r="H4101">
        <v>117.36</v>
      </c>
      <c r="I4101">
        <v>118.74</v>
      </c>
      <c r="J4101">
        <v>1.1000000000000001</v>
      </c>
      <c r="K4101">
        <v>6</v>
      </c>
      <c r="L4101">
        <v>5.6</v>
      </c>
      <c r="M4101">
        <v>39</v>
      </c>
      <c r="N4101" t="s">
        <v>41</v>
      </c>
      <c r="O4101">
        <v>0.79200000000000004</v>
      </c>
      <c r="P4101" t="s">
        <v>28</v>
      </c>
      <c r="Q4101" t="s">
        <v>29</v>
      </c>
      <c r="R4101">
        <v>4.8499999999999996</v>
      </c>
      <c r="S4101">
        <v>2</v>
      </c>
      <c r="T4101">
        <v>1.38</v>
      </c>
      <c r="U4101">
        <v>-0.4</v>
      </c>
      <c r="V4101" t="s">
        <v>159</v>
      </c>
      <c r="W4101" t="s">
        <v>45</v>
      </c>
      <c r="X4101">
        <v>1</v>
      </c>
      <c r="Y4101" t="str">
        <f>IF(tblRides[[#This Row],[supply_demand_ratio]]&lt;0.8,"Below 0.8",IF(tblRides[[#This Row],[supply_demand_ratio]]&lt;1,"Between 0.8-1.0",IF(tblRides[[#This Row],[supply_demand_ratio]]&lt;=1.2,"Between 1.0-1.2","Above 1.2")))</f>
        <v>Below 0.8</v>
      </c>
    </row>
    <row r="4102" spans="1:25" x14ac:dyDescent="0.3">
      <c r="A4102" t="s">
        <v>4157</v>
      </c>
      <c r="B4102" s="1">
        <v>46059.820138888892</v>
      </c>
      <c r="C4102" s="2">
        <v>46059</v>
      </c>
      <c r="D4102">
        <v>19</v>
      </c>
      <c r="E4102" t="s">
        <v>43</v>
      </c>
      <c r="F4102" t="s">
        <v>34</v>
      </c>
      <c r="G4102">
        <v>8.1999999999999993</v>
      </c>
      <c r="H4102">
        <v>149.30000000000001</v>
      </c>
      <c r="I4102">
        <v>145.44999999999999</v>
      </c>
      <c r="J4102">
        <v>1</v>
      </c>
      <c r="K4102">
        <v>8.1999999999999993</v>
      </c>
      <c r="L4102">
        <v>14.3</v>
      </c>
      <c r="M4102">
        <v>44</v>
      </c>
      <c r="N4102" t="s">
        <v>41</v>
      </c>
      <c r="O4102">
        <v>1.0029999999999999</v>
      </c>
      <c r="P4102" t="s">
        <v>28</v>
      </c>
      <c r="Q4102" t="s">
        <v>29</v>
      </c>
      <c r="R4102">
        <v>4.8499999999999996</v>
      </c>
      <c r="S4102">
        <v>0</v>
      </c>
      <c r="T4102">
        <v>-3.85</v>
      </c>
      <c r="U4102">
        <v>6.1</v>
      </c>
      <c r="V4102" t="s">
        <v>159</v>
      </c>
      <c r="W4102" t="s">
        <v>45</v>
      </c>
      <c r="X4102">
        <v>1</v>
      </c>
      <c r="Y4102" t="str">
        <f>IF(tblRides[[#This Row],[supply_demand_ratio]]&lt;0.8,"Below 0.8",IF(tblRides[[#This Row],[supply_demand_ratio]]&lt;1,"Between 0.8-1.0",IF(tblRides[[#This Row],[supply_demand_ratio]]&lt;=1.2,"Between 1.0-1.2","Above 1.2")))</f>
        <v>Between 1.0-1.2</v>
      </c>
    </row>
    <row r="4103" spans="1:25" x14ac:dyDescent="0.3">
      <c r="A4103" t="s">
        <v>4158</v>
      </c>
      <c r="B4103" s="1">
        <v>46059.822222222225</v>
      </c>
      <c r="C4103" s="2">
        <v>46059</v>
      </c>
      <c r="D4103">
        <v>19</v>
      </c>
      <c r="E4103" t="s">
        <v>33</v>
      </c>
      <c r="F4103" t="s">
        <v>26</v>
      </c>
      <c r="G4103">
        <v>2.8</v>
      </c>
      <c r="H4103">
        <v>102.83</v>
      </c>
      <c r="I4103">
        <v>98.5</v>
      </c>
      <c r="J4103">
        <v>1.2</v>
      </c>
      <c r="K4103">
        <v>3.1</v>
      </c>
      <c r="L4103">
        <v>5</v>
      </c>
      <c r="M4103">
        <v>83</v>
      </c>
      <c r="N4103" t="s">
        <v>27</v>
      </c>
      <c r="O4103">
        <v>0.89</v>
      </c>
      <c r="P4103" t="s">
        <v>28</v>
      </c>
      <c r="Q4103" t="s">
        <v>29</v>
      </c>
      <c r="R4103">
        <v>4.7699999999999996</v>
      </c>
      <c r="S4103">
        <v>3</v>
      </c>
      <c r="T4103">
        <v>-4.33</v>
      </c>
      <c r="U4103">
        <v>1.9</v>
      </c>
      <c r="V4103" t="s">
        <v>159</v>
      </c>
      <c r="W4103" t="s">
        <v>31</v>
      </c>
      <c r="X4103">
        <v>1</v>
      </c>
      <c r="Y4103" t="str">
        <f>IF(tblRides[[#This Row],[supply_demand_ratio]]&lt;0.8,"Below 0.8",IF(tblRides[[#This Row],[supply_demand_ratio]]&lt;1,"Between 0.8-1.0",IF(tblRides[[#This Row],[supply_demand_ratio]]&lt;=1.2,"Between 1.0-1.2","Above 1.2")))</f>
        <v>Between 0.8-1.0</v>
      </c>
    </row>
    <row r="4104" spans="1:25" x14ac:dyDescent="0.3">
      <c r="A4104" t="s">
        <v>4159</v>
      </c>
      <c r="B4104" s="1">
        <v>46059.826388888891</v>
      </c>
      <c r="C4104" s="2">
        <v>46059</v>
      </c>
      <c r="D4104">
        <v>19</v>
      </c>
      <c r="E4104" t="s">
        <v>33</v>
      </c>
      <c r="F4104" t="s">
        <v>26</v>
      </c>
      <c r="G4104">
        <v>6.3</v>
      </c>
      <c r="H4104">
        <v>149.4</v>
      </c>
      <c r="I4104">
        <v>149.26</v>
      </c>
      <c r="J4104">
        <v>1.1000000000000001</v>
      </c>
      <c r="K4104">
        <v>9.4</v>
      </c>
      <c r="L4104">
        <v>9.6999999999999993</v>
      </c>
      <c r="M4104">
        <v>59</v>
      </c>
      <c r="N4104" t="s">
        <v>27</v>
      </c>
      <c r="O4104">
        <v>0.628</v>
      </c>
      <c r="P4104" t="s">
        <v>28</v>
      </c>
      <c r="Q4104" t="s">
        <v>29</v>
      </c>
      <c r="R4104">
        <v>4.8</v>
      </c>
      <c r="S4104">
        <v>2</v>
      </c>
      <c r="T4104">
        <v>-0.14000000000000001</v>
      </c>
      <c r="U4104">
        <v>0.3</v>
      </c>
      <c r="V4104" t="s">
        <v>159</v>
      </c>
      <c r="W4104" t="s">
        <v>45</v>
      </c>
      <c r="X4104">
        <v>1</v>
      </c>
      <c r="Y4104" t="str">
        <f>IF(tblRides[[#This Row],[supply_demand_ratio]]&lt;0.8,"Below 0.8",IF(tblRides[[#This Row],[supply_demand_ratio]]&lt;1,"Between 0.8-1.0",IF(tblRides[[#This Row],[supply_demand_ratio]]&lt;=1.2,"Between 1.0-1.2","Above 1.2")))</f>
        <v>Below 0.8</v>
      </c>
    </row>
    <row r="4105" spans="1:25" x14ac:dyDescent="0.3">
      <c r="A4105" t="s">
        <v>4160</v>
      </c>
      <c r="B4105" s="1">
        <v>46059.839583333334</v>
      </c>
      <c r="C4105" s="2">
        <v>46059</v>
      </c>
      <c r="D4105">
        <v>20</v>
      </c>
      <c r="E4105" t="s">
        <v>36</v>
      </c>
      <c r="F4105" t="s">
        <v>26</v>
      </c>
      <c r="G4105">
        <v>0.9</v>
      </c>
      <c r="H4105">
        <v>64.75</v>
      </c>
      <c r="I4105">
        <v>68.400000000000006</v>
      </c>
      <c r="J4105">
        <v>1.2</v>
      </c>
      <c r="K4105">
        <v>10.7</v>
      </c>
      <c r="L4105">
        <v>9</v>
      </c>
      <c r="M4105">
        <v>99</v>
      </c>
      <c r="N4105" t="s">
        <v>27</v>
      </c>
      <c r="O4105">
        <v>0.81</v>
      </c>
      <c r="P4105" t="s">
        <v>28</v>
      </c>
      <c r="Q4105" t="s">
        <v>29</v>
      </c>
      <c r="R4105">
        <v>4.87</v>
      </c>
      <c r="S4105">
        <v>7</v>
      </c>
      <c r="T4105">
        <v>3.65</v>
      </c>
      <c r="U4105">
        <v>-1.7</v>
      </c>
      <c r="V4105" t="s">
        <v>159</v>
      </c>
      <c r="W4105" t="s">
        <v>77</v>
      </c>
      <c r="X4105">
        <v>1</v>
      </c>
      <c r="Y4105" t="str">
        <f>IF(tblRides[[#This Row],[supply_demand_ratio]]&lt;0.8,"Below 0.8",IF(tblRides[[#This Row],[supply_demand_ratio]]&lt;1,"Between 0.8-1.0",IF(tblRides[[#This Row],[supply_demand_ratio]]&lt;=1.2,"Between 1.0-1.2","Above 1.2")))</f>
        <v>Between 0.8-1.0</v>
      </c>
    </row>
    <row r="4106" spans="1:25" x14ac:dyDescent="0.3">
      <c r="A4106" t="s">
        <v>4161</v>
      </c>
      <c r="B4106" s="1">
        <v>46059.84375</v>
      </c>
      <c r="C4106" s="2">
        <v>46059</v>
      </c>
      <c r="D4106">
        <v>20</v>
      </c>
      <c r="E4106" t="s">
        <v>36</v>
      </c>
      <c r="F4106" t="s">
        <v>34</v>
      </c>
      <c r="G4106">
        <v>7.9</v>
      </c>
      <c r="H4106">
        <v>167.48</v>
      </c>
      <c r="I4106">
        <v>170.9</v>
      </c>
      <c r="J4106">
        <v>1.1000000000000001</v>
      </c>
      <c r="K4106">
        <v>5.0999999999999996</v>
      </c>
      <c r="L4106">
        <v>7.9</v>
      </c>
      <c r="M4106">
        <v>91</v>
      </c>
      <c r="N4106" t="s">
        <v>27</v>
      </c>
      <c r="O4106">
        <v>0.75800000000000001</v>
      </c>
      <c r="P4106" t="s">
        <v>28</v>
      </c>
      <c r="Q4106" t="s">
        <v>29</v>
      </c>
      <c r="R4106">
        <v>4.75</v>
      </c>
      <c r="S4106">
        <v>0</v>
      </c>
      <c r="T4106">
        <v>3.42</v>
      </c>
      <c r="U4106">
        <v>2.8</v>
      </c>
      <c r="V4106" t="s">
        <v>159</v>
      </c>
      <c r="W4106" t="s">
        <v>45</v>
      </c>
      <c r="X4106">
        <v>1</v>
      </c>
      <c r="Y4106" t="str">
        <f>IF(tblRides[[#This Row],[supply_demand_ratio]]&lt;0.8,"Below 0.8",IF(tblRides[[#This Row],[supply_demand_ratio]]&lt;1,"Between 0.8-1.0",IF(tblRides[[#This Row],[supply_demand_ratio]]&lt;=1.2,"Between 1.0-1.2","Above 1.2")))</f>
        <v>Below 0.8</v>
      </c>
    </row>
    <row r="4107" spans="1:25" x14ac:dyDescent="0.3">
      <c r="A4107" t="s">
        <v>4162</v>
      </c>
      <c r="B4107" s="1">
        <v>46059.854861111111</v>
      </c>
      <c r="C4107" s="2">
        <v>46059</v>
      </c>
      <c r="D4107">
        <v>20</v>
      </c>
      <c r="E4107" t="s">
        <v>36</v>
      </c>
      <c r="F4107" t="s">
        <v>34</v>
      </c>
      <c r="G4107">
        <v>11.9</v>
      </c>
      <c r="H4107">
        <v>199.11</v>
      </c>
      <c r="I4107">
        <v>188.15</v>
      </c>
      <c r="J4107">
        <v>1</v>
      </c>
      <c r="K4107">
        <v>3.5</v>
      </c>
      <c r="L4107">
        <v>9.1999999999999993</v>
      </c>
      <c r="M4107">
        <v>100</v>
      </c>
      <c r="N4107" t="s">
        <v>27</v>
      </c>
      <c r="O4107">
        <v>0.95099999999999996</v>
      </c>
      <c r="P4107" t="s">
        <v>28</v>
      </c>
      <c r="Q4107" t="s">
        <v>29</v>
      </c>
      <c r="R4107">
        <v>4.91</v>
      </c>
      <c r="S4107">
        <v>0</v>
      </c>
      <c r="T4107">
        <v>-10.96</v>
      </c>
      <c r="U4107">
        <v>5.7</v>
      </c>
      <c r="V4107" t="s">
        <v>159</v>
      </c>
      <c r="W4107" t="s">
        <v>31</v>
      </c>
      <c r="X4107">
        <v>1</v>
      </c>
      <c r="Y4107" t="str">
        <f>IF(tblRides[[#This Row],[supply_demand_ratio]]&lt;0.8,"Below 0.8",IF(tblRides[[#This Row],[supply_demand_ratio]]&lt;1,"Between 0.8-1.0",IF(tblRides[[#This Row],[supply_demand_ratio]]&lt;=1.2,"Between 1.0-1.2","Above 1.2")))</f>
        <v>Between 0.8-1.0</v>
      </c>
    </row>
    <row r="4108" spans="1:25" x14ac:dyDescent="0.3">
      <c r="A4108" t="s">
        <v>4163</v>
      </c>
      <c r="B4108" s="1">
        <v>46059.857638888891</v>
      </c>
      <c r="C4108" s="2">
        <v>46059</v>
      </c>
      <c r="D4108">
        <v>20</v>
      </c>
      <c r="E4108" t="s">
        <v>25</v>
      </c>
      <c r="F4108" t="s">
        <v>26</v>
      </c>
      <c r="G4108">
        <v>14.9</v>
      </c>
      <c r="H4108">
        <v>264.33</v>
      </c>
      <c r="J4108">
        <v>1</v>
      </c>
      <c r="K4108">
        <v>6.7</v>
      </c>
      <c r="L4108">
        <v>9.4</v>
      </c>
      <c r="M4108">
        <v>116</v>
      </c>
      <c r="N4108" t="s">
        <v>27</v>
      </c>
      <c r="O4108">
        <v>0.91800000000000004</v>
      </c>
      <c r="P4108" t="s">
        <v>58</v>
      </c>
      <c r="Q4108" t="s">
        <v>59</v>
      </c>
      <c r="R4108">
        <v>4.47</v>
      </c>
      <c r="S4108">
        <v>4</v>
      </c>
      <c r="U4108">
        <v>2.7</v>
      </c>
      <c r="V4108" t="s">
        <v>159</v>
      </c>
      <c r="W4108" t="s">
        <v>45</v>
      </c>
      <c r="X4108">
        <v>0</v>
      </c>
      <c r="Y4108" t="str">
        <f>IF(tblRides[[#This Row],[supply_demand_ratio]]&lt;0.8,"Below 0.8",IF(tblRides[[#This Row],[supply_demand_ratio]]&lt;1,"Between 0.8-1.0",IF(tblRides[[#This Row],[supply_demand_ratio]]&lt;=1.2,"Between 1.0-1.2","Above 1.2")))</f>
        <v>Between 0.8-1.0</v>
      </c>
    </row>
    <row r="4109" spans="1:25" x14ac:dyDescent="0.3">
      <c r="A4109" t="s">
        <v>4164</v>
      </c>
      <c r="B4109" s="1">
        <v>46059.872916666667</v>
      </c>
      <c r="C4109" s="2">
        <v>46059</v>
      </c>
      <c r="D4109">
        <v>20</v>
      </c>
      <c r="E4109" t="s">
        <v>43</v>
      </c>
      <c r="F4109" t="s">
        <v>26</v>
      </c>
      <c r="G4109">
        <v>10.5</v>
      </c>
      <c r="H4109">
        <v>195.06</v>
      </c>
      <c r="I4109">
        <v>191.44</v>
      </c>
      <c r="J4109">
        <v>1</v>
      </c>
      <c r="K4109">
        <v>6.6</v>
      </c>
      <c r="L4109">
        <v>3.8</v>
      </c>
      <c r="M4109">
        <v>55</v>
      </c>
      <c r="N4109" t="s">
        <v>41</v>
      </c>
      <c r="O4109">
        <v>1.145</v>
      </c>
      <c r="P4109" t="s">
        <v>28</v>
      </c>
      <c r="Q4109" t="s">
        <v>29</v>
      </c>
      <c r="R4109">
        <v>4.79</v>
      </c>
      <c r="S4109">
        <v>1</v>
      </c>
      <c r="T4109">
        <v>-3.62</v>
      </c>
      <c r="U4109">
        <v>-2.8</v>
      </c>
      <c r="V4109" t="s">
        <v>159</v>
      </c>
      <c r="W4109" t="s">
        <v>45</v>
      </c>
      <c r="X4109">
        <v>1</v>
      </c>
      <c r="Y4109" t="str">
        <f>IF(tblRides[[#This Row],[supply_demand_ratio]]&lt;0.8,"Below 0.8",IF(tblRides[[#This Row],[supply_demand_ratio]]&lt;1,"Between 0.8-1.0",IF(tblRides[[#This Row],[supply_demand_ratio]]&lt;=1.2,"Between 1.0-1.2","Above 1.2")))</f>
        <v>Between 1.0-1.2</v>
      </c>
    </row>
    <row r="4110" spans="1:25" x14ac:dyDescent="0.3">
      <c r="A4110" t="s">
        <v>4165</v>
      </c>
      <c r="B4110" s="1">
        <v>46059.886805555558</v>
      </c>
      <c r="C4110" s="2">
        <v>46059</v>
      </c>
      <c r="D4110">
        <v>21</v>
      </c>
      <c r="E4110" t="s">
        <v>36</v>
      </c>
      <c r="F4110" t="s">
        <v>26</v>
      </c>
      <c r="G4110">
        <v>9</v>
      </c>
      <c r="H4110">
        <v>165.85</v>
      </c>
      <c r="I4110">
        <v>160.4</v>
      </c>
      <c r="J4110">
        <v>1</v>
      </c>
      <c r="K4110">
        <v>2.1</v>
      </c>
      <c r="L4110">
        <v>1</v>
      </c>
      <c r="M4110">
        <v>113</v>
      </c>
      <c r="N4110" t="s">
        <v>41</v>
      </c>
      <c r="O4110">
        <v>1.3839999999999999</v>
      </c>
      <c r="P4110" t="s">
        <v>28</v>
      </c>
      <c r="Q4110" t="s">
        <v>29</v>
      </c>
      <c r="R4110">
        <v>4.8</v>
      </c>
      <c r="S4110">
        <v>4</v>
      </c>
      <c r="T4110">
        <v>-5.45</v>
      </c>
      <c r="U4110">
        <v>-1.1000000000000001</v>
      </c>
      <c r="V4110" t="s">
        <v>159</v>
      </c>
      <c r="W4110" t="s">
        <v>31</v>
      </c>
      <c r="X4110">
        <v>1</v>
      </c>
      <c r="Y4110" t="str">
        <f>IF(tblRides[[#This Row],[supply_demand_ratio]]&lt;0.8,"Below 0.8",IF(tblRides[[#This Row],[supply_demand_ratio]]&lt;1,"Between 0.8-1.0",IF(tblRides[[#This Row],[supply_demand_ratio]]&lt;=1.2,"Between 1.0-1.2","Above 1.2")))</f>
        <v>Above 1.2</v>
      </c>
    </row>
    <row r="4111" spans="1:25" x14ac:dyDescent="0.3">
      <c r="A4111" t="s">
        <v>4166</v>
      </c>
      <c r="B4111" s="1">
        <v>46059.888888888891</v>
      </c>
      <c r="C4111" s="2">
        <v>46059</v>
      </c>
      <c r="D4111">
        <v>21</v>
      </c>
      <c r="E4111" t="s">
        <v>43</v>
      </c>
      <c r="F4111" t="s">
        <v>34</v>
      </c>
      <c r="G4111">
        <v>5.4</v>
      </c>
      <c r="H4111">
        <v>146.18</v>
      </c>
      <c r="I4111">
        <v>153.37</v>
      </c>
      <c r="J4111">
        <v>1.2</v>
      </c>
      <c r="K4111">
        <v>4.0999999999999996</v>
      </c>
      <c r="L4111">
        <v>1.4</v>
      </c>
      <c r="M4111">
        <v>69</v>
      </c>
      <c r="N4111" t="s">
        <v>41</v>
      </c>
      <c r="O4111">
        <v>1.865</v>
      </c>
      <c r="P4111" t="s">
        <v>28</v>
      </c>
      <c r="Q4111" t="s">
        <v>29</v>
      </c>
      <c r="R4111">
        <v>4.9400000000000004</v>
      </c>
      <c r="S4111">
        <v>0</v>
      </c>
      <c r="T4111">
        <v>7.19</v>
      </c>
      <c r="U4111">
        <v>-2.7</v>
      </c>
      <c r="V4111" t="s">
        <v>159</v>
      </c>
      <c r="W4111" t="s">
        <v>31</v>
      </c>
      <c r="X4111">
        <v>1</v>
      </c>
      <c r="Y4111" t="str">
        <f>IF(tblRides[[#This Row],[supply_demand_ratio]]&lt;0.8,"Below 0.8",IF(tblRides[[#This Row],[supply_demand_ratio]]&lt;1,"Between 0.8-1.0",IF(tblRides[[#This Row],[supply_demand_ratio]]&lt;=1.2,"Between 1.0-1.2","Above 1.2")))</f>
        <v>Above 1.2</v>
      </c>
    </row>
    <row r="4112" spans="1:25" x14ac:dyDescent="0.3">
      <c r="A4112" t="s">
        <v>4167</v>
      </c>
      <c r="B4112" s="1">
        <v>46059.897916666669</v>
      </c>
      <c r="C4112" s="2">
        <v>46059</v>
      </c>
      <c r="D4112">
        <v>21</v>
      </c>
      <c r="E4112" t="s">
        <v>62</v>
      </c>
      <c r="F4112" t="s">
        <v>34</v>
      </c>
      <c r="G4112">
        <v>9.3000000000000007</v>
      </c>
      <c r="H4112">
        <v>166.18</v>
      </c>
      <c r="I4112">
        <v>169.51</v>
      </c>
      <c r="J4112">
        <v>1</v>
      </c>
      <c r="K4112">
        <v>8</v>
      </c>
      <c r="L4112">
        <v>15.1</v>
      </c>
      <c r="M4112">
        <v>60</v>
      </c>
      <c r="N4112" t="s">
        <v>41</v>
      </c>
      <c r="O4112">
        <v>1.6890000000000001</v>
      </c>
      <c r="P4112" t="s">
        <v>28</v>
      </c>
      <c r="Q4112" t="s">
        <v>29</v>
      </c>
      <c r="R4112">
        <v>4.8600000000000003</v>
      </c>
      <c r="S4112">
        <v>0</v>
      </c>
      <c r="T4112">
        <v>3.33</v>
      </c>
      <c r="U4112">
        <v>7.1</v>
      </c>
      <c r="V4112" t="s">
        <v>159</v>
      </c>
      <c r="W4112" t="s">
        <v>45</v>
      </c>
      <c r="X4112">
        <v>1</v>
      </c>
      <c r="Y4112" t="str">
        <f>IF(tblRides[[#This Row],[supply_demand_ratio]]&lt;0.8,"Below 0.8",IF(tblRides[[#This Row],[supply_demand_ratio]]&lt;1,"Between 0.8-1.0",IF(tblRides[[#This Row],[supply_demand_ratio]]&lt;=1.2,"Between 1.0-1.2","Above 1.2")))</f>
        <v>Above 1.2</v>
      </c>
    </row>
    <row r="4113" spans="1:25" x14ac:dyDescent="0.3">
      <c r="A4113" t="s">
        <v>4168</v>
      </c>
      <c r="B4113" s="1">
        <v>46059.902083333334</v>
      </c>
      <c r="C4113" s="2">
        <v>46059</v>
      </c>
      <c r="D4113">
        <v>21</v>
      </c>
      <c r="E4113" t="s">
        <v>43</v>
      </c>
      <c r="F4113" t="s">
        <v>26</v>
      </c>
      <c r="G4113">
        <v>5.9</v>
      </c>
      <c r="H4113">
        <v>142.15</v>
      </c>
      <c r="J4113">
        <v>1.1000000000000001</v>
      </c>
      <c r="K4113">
        <v>8.8000000000000007</v>
      </c>
      <c r="L4113">
        <v>10.4</v>
      </c>
      <c r="M4113">
        <v>56</v>
      </c>
      <c r="N4113" t="s">
        <v>41</v>
      </c>
      <c r="O4113">
        <v>1.177</v>
      </c>
      <c r="P4113" t="s">
        <v>58</v>
      </c>
      <c r="Q4113" t="s">
        <v>59</v>
      </c>
      <c r="R4113">
        <v>4.6399999999999997</v>
      </c>
      <c r="S4113">
        <v>27</v>
      </c>
      <c r="U4113">
        <v>1.6</v>
      </c>
      <c r="V4113" t="s">
        <v>159</v>
      </c>
      <c r="W4113" t="s">
        <v>45</v>
      </c>
      <c r="X4113">
        <v>0</v>
      </c>
      <c r="Y4113" t="str">
        <f>IF(tblRides[[#This Row],[supply_demand_ratio]]&lt;0.8,"Below 0.8",IF(tblRides[[#This Row],[supply_demand_ratio]]&lt;1,"Between 0.8-1.0",IF(tblRides[[#This Row],[supply_demand_ratio]]&lt;=1.2,"Between 1.0-1.2","Above 1.2")))</f>
        <v>Between 1.0-1.2</v>
      </c>
    </row>
    <row r="4114" spans="1:25" x14ac:dyDescent="0.3">
      <c r="A4114" t="s">
        <v>4169</v>
      </c>
      <c r="B4114" s="1">
        <v>46059.904166666667</v>
      </c>
      <c r="C4114" s="2">
        <v>46059</v>
      </c>
      <c r="D4114">
        <v>21</v>
      </c>
      <c r="E4114" t="s">
        <v>33</v>
      </c>
      <c r="F4114" t="s">
        <v>26</v>
      </c>
      <c r="G4114">
        <v>2</v>
      </c>
      <c r="H4114">
        <v>77.349999999999994</v>
      </c>
      <c r="I4114">
        <v>77.22</v>
      </c>
      <c r="J4114">
        <v>1.1000000000000001</v>
      </c>
      <c r="K4114">
        <v>6.5</v>
      </c>
      <c r="L4114">
        <v>9.6</v>
      </c>
      <c r="M4114">
        <v>68</v>
      </c>
      <c r="N4114" t="s">
        <v>27</v>
      </c>
      <c r="O4114">
        <v>0.67500000000000004</v>
      </c>
      <c r="P4114" t="s">
        <v>28</v>
      </c>
      <c r="Q4114" t="s">
        <v>29</v>
      </c>
      <c r="R4114">
        <v>4.84</v>
      </c>
      <c r="S4114">
        <v>4</v>
      </c>
      <c r="T4114">
        <v>-0.13</v>
      </c>
      <c r="U4114">
        <v>3.1</v>
      </c>
      <c r="V4114" t="s">
        <v>159</v>
      </c>
      <c r="W4114" t="s">
        <v>45</v>
      </c>
      <c r="X4114">
        <v>1</v>
      </c>
      <c r="Y4114" t="str">
        <f>IF(tblRides[[#This Row],[supply_demand_ratio]]&lt;0.8,"Below 0.8",IF(tblRides[[#This Row],[supply_demand_ratio]]&lt;1,"Between 0.8-1.0",IF(tblRides[[#This Row],[supply_demand_ratio]]&lt;=1.2,"Between 1.0-1.2","Above 1.2")))</f>
        <v>Below 0.8</v>
      </c>
    </row>
    <row r="4115" spans="1:25" x14ac:dyDescent="0.3">
      <c r="A4115" t="s">
        <v>4170</v>
      </c>
      <c r="B4115" s="1">
        <v>46059.909722222219</v>
      </c>
      <c r="C4115" s="2">
        <v>46059</v>
      </c>
      <c r="D4115">
        <v>21</v>
      </c>
      <c r="E4115" t="s">
        <v>43</v>
      </c>
      <c r="F4115" t="s">
        <v>26</v>
      </c>
      <c r="G4115">
        <v>12.3</v>
      </c>
      <c r="H4115">
        <v>193.08</v>
      </c>
      <c r="I4115">
        <v>186.86</v>
      </c>
      <c r="J4115">
        <v>1</v>
      </c>
      <c r="K4115">
        <v>5.0999999999999996</v>
      </c>
      <c r="L4115">
        <v>7</v>
      </c>
      <c r="M4115">
        <v>59</v>
      </c>
      <c r="N4115" t="s">
        <v>41</v>
      </c>
      <c r="O4115">
        <v>1.4750000000000001</v>
      </c>
      <c r="P4115" t="s">
        <v>28</v>
      </c>
      <c r="Q4115" t="s">
        <v>29</v>
      </c>
      <c r="R4115">
        <v>4.55</v>
      </c>
      <c r="S4115">
        <v>9</v>
      </c>
      <c r="T4115">
        <v>-6.22</v>
      </c>
      <c r="U4115">
        <v>1.9</v>
      </c>
      <c r="V4115" t="s">
        <v>159</v>
      </c>
      <c r="W4115" t="s">
        <v>45</v>
      </c>
      <c r="X4115">
        <v>1</v>
      </c>
      <c r="Y4115" t="str">
        <f>IF(tblRides[[#This Row],[supply_demand_ratio]]&lt;0.8,"Below 0.8",IF(tblRides[[#This Row],[supply_demand_ratio]]&lt;1,"Between 0.8-1.0",IF(tblRides[[#This Row],[supply_demand_ratio]]&lt;=1.2,"Between 1.0-1.2","Above 1.2")))</f>
        <v>Above 1.2</v>
      </c>
    </row>
    <row r="4116" spans="1:25" x14ac:dyDescent="0.3">
      <c r="A4116" t="s">
        <v>4171</v>
      </c>
      <c r="B4116" s="1">
        <v>46059.911111111112</v>
      </c>
      <c r="C4116" s="2">
        <v>46059</v>
      </c>
      <c r="D4116">
        <v>21</v>
      </c>
      <c r="E4116" t="s">
        <v>43</v>
      </c>
      <c r="F4116" t="s">
        <v>34</v>
      </c>
      <c r="G4116">
        <v>0.9</v>
      </c>
      <c r="H4116">
        <v>52.25</v>
      </c>
      <c r="I4116">
        <v>51.32</v>
      </c>
      <c r="J4116">
        <v>1</v>
      </c>
      <c r="K4116">
        <v>5.5</v>
      </c>
      <c r="L4116">
        <v>7.6</v>
      </c>
      <c r="M4116">
        <v>61</v>
      </c>
      <c r="N4116" t="s">
        <v>41</v>
      </c>
      <c r="O4116">
        <v>1.3720000000000001</v>
      </c>
      <c r="P4116" t="s">
        <v>28</v>
      </c>
      <c r="Q4116" t="s">
        <v>29</v>
      </c>
      <c r="R4116">
        <v>4.54</v>
      </c>
      <c r="S4116">
        <v>0</v>
      </c>
      <c r="T4116">
        <v>-0.93</v>
      </c>
      <c r="U4116">
        <v>2.1</v>
      </c>
      <c r="V4116" t="s">
        <v>159</v>
      </c>
      <c r="W4116" t="s">
        <v>45</v>
      </c>
      <c r="X4116">
        <v>1</v>
      </c>
      <c r="Y4116" t="str">
        <f>IF(tblRides[[#This Row],[supply_demand_ratio]]&lt;0.8,"Below 0.8",IF(tblRides[[#This Row],[supply_demand_ratio]]&lt;1,"Between 0.8-1.0",IF(tblRides[[#This Row],[supply_demand_ratio]]&lt;=1.2,"Between 1.0-1.2","Above 1.2")))</f>
        <v>Above 1.2</v>
      </c>
    </row>
    <row r="4117" spans="1:25" x14ac:dyDescent="0.3">
      <c r="A4117" t="s">
        <v>4172</v>
      </c>
      <c r="B4117" s="1">
        <v>46059.911805555559</v>
      </c>
      <c r="C4117" s="2">
        <v>46059</v>
      </c>
      <c r="D4117">
        <v>21</v>
      </c>
      <c r="E4117" t="s">
        <v>36</v>
      </c>
      <c r="F4117" t="s">
        <v>34</v>
      </c>
      <c r="G4117">
        <v>4</v>
      </c>
      <c r="H4117">
        <v>116.64</v>
      </c>
      <c r="I4117">
        <v>111.76</v>
      </c>
      <c r="J4117">
        <v>1.2</v>
      </c>
      <c r="K4117">
        <v>2</v>
      </c>
      <c r="L4117">
        <v>1</v>
      </c>
      <c r="M4117">
        <v>81</v>
      </c>
      <c r="N4117" t="s">
        <v>41</v>
      </c>
      <c r="O4117">
        <v>1.012</v>
      </c>
      <c r="P4117" t="s">
        <v>28</v>
      </c>
      <c r="Q4117" t="s">
        <v>29</v>
      </c>
      <c r="R4117">
        <v>4.7</v>
      </c>
      <c r="S4117">
        <v>0</v>
      </c>
      <c r="T4117">
        <v>-4.88</v>
      </c>
      <c r="U4117">
        <v>-1</v>
      </c>
      <c r="V4117" t="s">
        <v>159</v>
      </c>
      <c r="W4117" t="s">
        <v>31</v>
      </c>
      <c r="X4117">
        <v>1</v>
      </c>
      <c r="Y4117" t="str">
        <f>IF(tblRides[[#This Row],[supply_demand_ratio]]&lt;0.8,"Below 0.8",IF(tblRides[[#This Row],[supply_demand_ratio]]&lt;1,"Between 0.8-1.0",IF(tblRides[[#This Row],[supply_demand_ratio]]&lt;=1.2,"Between 1.0-1.2","Above 1.2")))</f>
        <v>Between 1.0-1.2</v>
      </c>
    </row>
    <row r="4118" spans="1:25" x14ac:dyDescent="0.3">
      <c r="A4118" t="s">
        <v>4173</v>
      </c>
      <c r="B4118" s="1">
        <v>46059.919444444444</v>
      </c>
      <c r="C4118" s="2">
        <v>46059</v>
      </c>
      <c r="D4118">
        <v>22</v>
      </c>
      <c r="E4118" t="s">
        <v>25</v>
      </c>
      <c r="F4118" t="s">
        <v>26</v>
      </c>
      <c r="G4118">
        <v>3.1</v>
      </c>
      <c r="H4118">
        <v>93.19</v>
      </c>
      <c r="I4118">
        <v>93.55</v>
      </c>
      <c r="J4118">
        <v>1</v>
      </c>
      <c r="K4118">
        <v>3.2</v>
      </c>
      <c r="L4118">
        <v>1.1000000000000001</v>
      </c>
      <c r="M4118">
        <v>119</v>
      </c>
      <c r="N4118" t="s">
        <v>27</v>
      </c>
      <c r="O4118">
        <v>0.97099999999999997</v>
      </c>
      <c r="P4118" t="s">
        <v>28</v>
      </c>
      <c r="Q4118" t="s">
        <v>29</v>
      </c>
      <c r="R4118">
        <v>4.5199999999999996</v>
      </c>
      <c r="S4118">
        <v>11</v>
      </c>
      <c r="T4118">
        <v>0.36</v>
      </c>
      <c r="U4118">
        <v>-2.1</v>
      </c>
      <c r="V4118" t="s">
        <v>159</v>
      </c>
      <c r="W4118" t="s">
        <v>31</v>
      </c>
      <c r="X4118">
        <v>1</v>
      </c>
      <c r="Y4118" t="str">
        <f>IF(tblRides[[#This Row],[supply_demand_ratio]]&lt;0.8,"Below 0.8",IF(tblRides[[#This Row],[supply_demand_ratio]]&lt;1,"Between 0.8-1.0",IF(tblRides[[#This Row],[supply_demand_ratio]]&lt;=1.2,"Between 1.0-1.2","Above 1.2")))</f>
        <v>Between 0.8-1.0</v>
      </c>
    </row>
    <row r="4119" spans="1:25" x14ac:dyDescent="0.3">
      <c r="A4119" t="s">
        <v>4174</v>
      </c>
      <c r="B4119" s="1">
        <v>46059.930555555555</v>
      </c>
      <c r="C4119" s="2">
        <v>46059</v>
      </c>
      <c r="D4119">
        <v>22</v>
      </c>
      <c r="E4119" t="s">
        <v>33</v>
      </c>
      <c r="F4119" t="s">
        <v>26</v>
      </c>
      <c r="G4119">
        <v>6</v>
      </c>
      <c r="H4119">
        <v>150.44999999999999</v>
      </c>
      <c r="I4119">
        <v>148.38999999999999</v>
      </c>
      <c r="J4119">
        <v>1.1000000000000001</v>
      </c>
      <c r="K4119">
        <v>4.4000000000000004</v>
      </c>
      <c r="L4119">
        <v>1.7</v>
      </c>
      <c r="M4119">
        <v>68</v>
      </c>
      <c r="N4119" t="s">
        <v>41</v>
      </c>
      <c r="O4119">
        <v>1.0609999999999999</v>
      </c>
      <c r="P4119" t="s">
        <v>28</v>
      </c>
      <c r="Q4119" t="s">
        <v>29</v>
      </c>
      <c r="R4119">
        <v>4.67</v>
      </c>
      <c r="S4119">
        <v>4</v>
      </c>
      <c r="T4119">
        <v>-2.06</v>
      </c>
      <c r="U4119">
        <v>-2.7</v>
      </c>
      <c r="V4119" t="s">
        <v>159</v>
      </c>
      <c r="W4119" t="s">
        <v>31</v>
      </c>
      <c r="X4119">
        <v>1</v>
      </c>
      <c r="Y4119" t="str">
        <f>IF(tblRides[[#This Row],[supply_demand_ratio]]&lt;0.8,"Below 0.8",IF(tblRides[[#This Row],[supply_demand_ratio]]&lt;1,"Between 0.8-1.0",IF(tblRides[[#This Row],[supply_demand_ratio]]&lt;=1.2,"Between 1.0-1.2","Above 1.2")))</f>
        <v>Between 1.0-1.2</v>
      </c>
    </row>
    <row r="4120" spans="1:25" x14ac:dyDescent="0.3">
      <c r="A4120" t="s">
        <v>4175</v>
      </c>
      <c r="B4120" s="1">
        <v>46059.938888888886</v>
      </c>
      <c r="C4120" s="2">
        <v>46059</v>
      </c>
      <c r="D4120">
        <v>22</v>
      </c>
      <c r="E4120" t="s">
        <v>33</v>
      </c>
      <c r="F4120" t="s">
        <v>26</v>
      </c>
      <c r="G4120">
        <v>10.199999999999999</v>
      </c>
      <c r="H4120">
        <v>228.6</v>
      </c>
      <c r="I4120">
        <v>228.72</v>
      </c>
      <c r="J4120">
        <v>1.1000000000000001</v>
      </c>
      <c r="K4120">
        <v>9.4</v>
      </c>
      <c r="L4120">
        <v>10.199999999999999</v>
      </c>
      <c r="M4120">
        <v>104</v>
      </c>
      <c r="N4120" t="s">
        <v>41</v>
      </c>
      <c r="O4120">
        <v>1.454</v>
      </c>
      <c r="P4120" t="s">
        <v>28</v>
      </c>
      <c r="Q4120" t="s">
        <v>29</v>
      </c>
      <c r="R4120">
        <v>4.8499999999999996</v>
      </c>
      <c r="S4120">
        <v>3</v>
      </c>
      <c r="T4120">
        <v>0.12</v>
      </c>
      <c r="U4120">
        <v>0.8</v>
      </c>
      <c r="V4120" t="s">
        <v>159</v>
      </c>
      <c r="W4120" t="s">
        <v>45</v>
      </c>
      <c r="X4120">
        <v>1</v>
      </c>
      <c r="Y4120" t="str">
        <f>IF(tblRides[[#This Row],[supply_demand_ratio]]&lt;0.8,"Below 0.8",IF(tblRides[[#This Row],[supply_demand_ratio]]&lt;1,"Between 0.8-1.0",IF(tblRides[[#This Row],[supply_demand_ratio]]&lt;=1.2,"Between 1.0-1.2","Above 1.2")))</f>
        <v>Above 1.2</v>
      </c>
    </row>
    <row r="4121" spans="1:25" x14ac:dyDescent="0.3">
      <c r="A4121" t="s">
        <v>4176</v>
      </c>
      <c r="B4121" s="1">
        <v>46059.939583333333</v>
      </c>
      <c r="C4121" s="2">
        <v>46059</v>
      </c>
      <c r="D4121">
        <v>22</v>
      </c>
      <c r="E4121" t="s">
        <v>36</v>
      </c>
      <c r="F4121" t="s">
        <v>26</v>
      </c>
      <c r="G4121">
        <v>8.6999999999999993</v>
      </c>
      <c r="H4121">
        <v>159.19999999999999</v>
      </c>
      <c r="I4121">
        <v>165.21</v>
      </c>
      <c r="J4121">
        <v>1</v>
      </c>
      <c r="K4121">
        <v>5.4</v>
      </c>
      <c r="L4121">
        <v>4.8</v>
      </c>
      <c r="M4121">
        <v>113</v>
      </c>
      <c r="N4121" t="s">
        <v>27</v>
      </c>
      <c r="O4121">
        <v>1.0720000000000001</v>
      </c>
      <c r="P4121" t="s">
        <v>28</v>
      </c>
      <c r="Q4121" t="s">
        <v>29</v>
      </c>
      <c r="R4121">
        <v>4.9000000000000004</v>
      </c>
      <c r="S4121">
        <v>1</v>
      </c>
      <c r="T4121">
        <v>6.01</v>
      </c>
      <c r="U4121">
        <v>-0.6</v>
      </c>
      <c r="V4121" t="s">
        <v>159</v>
      </c>
      <c r="W4121" t="s">
        <v>45</v>
      </c>
      <c r="X4121">
        <v>1</v>
      </c>
      <c r="Y4121" t="str">
        <f>IF(tblRides[[#This Row],[supply_demand_ratio]]&lt;0.8,"Below 0.8",IF(tblRides[[#This Row],[supply_demand_ratio]]&lt;1,"Between 0.8-1.0",IF(tblRides[[#This Row],[supply_demand_ratio]]&lt;=1.2,"Between 1.0-1.2","Above 1.2")))</f>
        <v>Between 1.0-1.2</v>
      </c>
    </row>
    <row r="4122" spans="1:25" x14ac:dyDescent="0.3">
      <c r="A4122" t="s">
        <v>4177</v>
      </c>
      <c r="B4122" s="1">
        <v>46059.959722222222</v>
      </c>
      <c r="C4122" s="2">
        <v>46059</v>
      </c>
      <c r="D4122">
        <v>23</v>
      </c>
      <c r="E4122" t="s">
        <v>33</v>
      </c>
      <c r="F4122" t="s">
        <v>26</v>
      </c>
      <c r="G4122">
        <v>1.2</v>
      </c>
      <c r="H4122">
        <v>59.48</v>
      </c>
      <c r="J4122">
        <v>1</v>
      </c>
      <c r="K4122">
        <v>7.4</v>
      </c>
      <c r="L4122">
        <v>6.6</v>
      </c>
      <c r="M4122">
        <v>87</v>
      </c>
      <c r="N4122" t="s">
        <v>41</v>
      </c>
      <c r="O4122">
        <v>1.1180000000000001</v>
      </c>
      <c r="P4122" t="s">
        <v>37</v>
      </c>
      <c r="Q4122" t="s">
        <v>103</v>
      </c>
      <c r="R4122">
        <v>4.51</v>
      </c>
      <c r="S4122">
        <v>27</v>
      </c>
      <c r="U4122">
        <v>-0.8</v>
      </c>
      <c r="V4122" t="s">
        <v>159</v>
      </c>
      <c r="W4122" t="s">
        <v>45</v>
      </c>
      <c r="X4122">
        <v>0</v>
      </c>
      <c r="Y4122" t="str">
        <f>IF(tblRides[[#This Row],[supply_demand_ratio]]&lt;0.8,"Below 0.8",IF(tblRides[[#This Row],[supply_demand_ratio]]&lt;1,"Between 0.8-1.0",IF(tblRides[[#This Row],[supply_demand_ratio]]&lt;=1.2,"Between 1.0-1.2","Above 1.2")))</f>
        <v>Between 1.0-1.2</v>
      </c>
    </row>
    <row r="4123" spans="1:25" x14ac:dyDescent="0.3">
      <c r="A4123" t="s">
        <v>4178</v>
      </c>
      <c r="B4123" s="1">
        <v>46059.962500000001</v>
      </c>
      <c r="C4123" s="2">
        <v>46059</v>
      </c>
      <c r="D4123">
        <v>23</v>
      </c>
      <c r="E4123" t="s">
        <v>62</v>
      </c>
      <c r="F4123" t="s">
        <v>34</v>
      </c>
      <c r="G4123">
        <v>2</v>
      </c>
      <c r="H4123">
        <v>67.58</v>
      </c>
      <c r="J4123">
        <v>1</v>
      </c>
      <c r="K4123">
        <v>3.9</v>
      </c>
      <c r="L4123">
        <v>5</v>
      </c>
      <c r="M4123">
        <v>59</v>
      </c>
      <c r="N4123" t="s">
        <v>41</v>
      </c>
      <c r="O4123">
        <v>2.2000000000000002</v>
      </c>
      <c r="P4123" t="s">
        <v>37</v>
      </c>
      <c r="Q4123" t="s">
        <v>38</v>
      </c>
      <c r="R4123">
        <v>4.3099999999999996</v>
      </c>
      <c r="S4123">
        <v>0</v>
      </c>
      <c r="U4123">
        <v>1.1000000000000001</v>
      </c>
      <c r="V4123" t="s">
        <v>159</v>
      </c>
      <c r="W4123" t="s">
        <v>31</v>
      </c>
      <c r="X4123">
        <v>0</v>
      </c>
      <c r="Y4123" t="str">
        <f>IF(tblRides[[#This Row],[supply_demand_ratio]]&lt;0.8,"Below 0.8",IF(tblRides[[#This Row],[supply_demand_ratio]]&lt;1,"Between 0.8-1.0",IF(tblRides[[#This Row],[supply_demand_ratio]]&lt;=1.2,"Between 1.0-1.2","Above 1.2")))</f>
        <v>Above 1.2</v>
      </c>
    </row>
    <row r="4124" spans="1:25" x14ac:dyDescent="0.3">
      <c r="A4124" t="s">
        <v>4179</v>
      </c>
      <c r="B4124" s="1">
        <v>46059.972916666666</v>
      </c>
      <c r="C4124" s="2">
        <v>46059</v>
      </c>
      <c r="D4124">
        <v>23</v>
      </c>
      <c r="E4124" t="s">
        <v>36</v>
      </c>
      <c r="F4124" t="s">
        <v>26</v>
      </c>
      <c r="G4124">
        <v>9</v>
      </c>
      <c r="H4124">
        <v>212.19</v>
      </c>
      <c r="I4124">
        <v>225.31</v>
      </c>
      <c r="J4124">
        <v>1.1000000000000001</v>
      </c>
      <c r="K4124">
        <v>5.3</v>
      </c>
      <c r="L4124">
        <v>1.2</v>
      </c>
      <c r="M4124">
        <v>115</v>
      </c>
      <c r="N4124" t="s">
        <v>27</v>
      </c>
      <c r="O4124">
        <v>1.093</v>
      </c>
      <c r="P4124" t="s">
        <v>28</v>
      </c>
      <c r="Q4124" t="s">
        <v>29</v>
      </c>
      <c r="R4124">
        <v>4.53</v>
      </c>
      <c r="S4124">
        <v>22</v>
      </c>
      <c r="T4124">
        <v>13.12</v>
      </c>
      <c r="U4124">
        <v>-4.0999999999999996</v>
      </c>
      <c r="V4124" t="s">
        <v>159</v>
      </c>
      <c r="W4124" t="s">
        <v>45</v>
      </c>
      <c r="X4124">
        <v>1</v>
      </c>
      <c r="Y4124" t="str">
        <f>IF(tblRides[[#This Row],[supply_demand_ratio]]&lt;0.8,"Below 0.8",IF(tblRides[[#This Row],[supply_demand_ratio]]&lt;1,"Between 0.8-1.0",IF(tblRides[[#This Row],[supply_demand_ratio]]&lt;=1.2,"Between 1.0-1.2","Above 1.2")))</f>
        <v>Between 1.0-1.2</v>
      </c>
    </row>
    <row r="4125" spans="1:25" x14ac:dyDescent="0.3">
      <c r="A4125" t="s">
        <v>4180</v>
      </c>
      <c r="B4125" s="1">
        <v>46059.976388888892</v>
      </c>
      <c r="C4125" s="2">
        <v>46059</v>
      </c>
      <c r="D4125">
        <v>23</v>
      </c>
      <c r="E4125" t="s">
        <v>43</v>
      </c>
      <c r="F4125" t="s">
        <v>34</v>
      </c>
      <c r="G4125">
        <v>22.1</v>
      </c>
      <c r="H4125">
        <v>386.27</v>
      </c>
      <c r="I4125">
        <v>389.49</v>
      </c>
      <c r="J4125">
        <v>1</v>
      </c>
      <c r="K4125">
        <v>2.2999999999999998</v>
      </c>
      <c r="L4125">
        <v>1</v>
      </c>
      <c r="M4125">
        <v>69</v>
      </c>
      <c r="N4125" t="s">
        <v>41</v>
      </c>
      <c r="O4125">
        <v>1.8149999999999999</v>
      </c>
      <c r="P4125" t="s">
        <v>28</v>
      </c>
      <c r="Q4125" t="s">
        <v>29</v>
      </c>
      <c r="R4125">
        <v>4.6500000000000004</v>
      </c>
      <c r="S4125">
        <v>0</v>
      </c>
      <c r="T4125">
        <v>3.22</v>
      </c>
      <c r="U4125">
        <v>-1.3</v>
      </c>
      <c r="V4125" t="s">
        <v>159</v>
      </c>
      <c r="W4125" t="s">
        <v>31</v>
      </c>
      <c r="X4125">
        <v>1</v>
      </c>
      <c r="Y4125" t="str">
        <f>IF(tblRides[[#This Row],[supply_demand_ratio]]&lt;0.8,"Below 0.8",IF(tblRides[[#This Row],[supply_demand_ratio]]&lt;1,"Between 0.8-1.0",IF(tblRides[[#This Row],[supply_demand_ratio]]&lt;=1.2,"Between 1.0-1.2","Above 1.2")))</f>
        <v>Above 1.2</v>
      </c>
    </row>
    <row r="4126" spans="1:25" x14ac:dyDescent="0.3">
      <c r="A4126" t="s">
        <v>4181</v>
      </c>
      <c r="B4126" s="1">
        <v>46060.007638888892</v>
      </c>
      <c r="C4126" s="2">
        <v>46060</v>
      </c>
      <c r="D4126">
        <v>0</v>
      </c>
      <c r="E4126" t="s">
        <v>36</v>
      </c>
      <c r="F4126" t="s">
        <v>34</v>
      </c>
      <c r="G4126">
        <v>3.6</v>
      </c>
      <c r="H4126">
        <v>94.62</v>
      </c>
      <c r="I4126">
        <v>90.57</v>
      </c>
      <c r="J4126">
        <v>1.1000000000000001</v>
      </c>
      <c r="K4126">
        <v>2</v>
      </c>
      <c r="L4126">
        <v>6.2</v>
      </c>
      <c r="M4126">
        <v>116</v>
      </c>
      <c r="N4126" t="s">
        <v>27</v>
      </c>
      <c r="O4126">
        <v>1.0620000000000001</v>
      </c>
      <c r="P4126" t="s">
        <v>28</v>
      </c>
      <c r="Q4126" t="s">
        <v>29</v>
      </c>
      <c r="R4126">
        <v>5</v>
      </c>
      <c r="S4126">
        <v>0</v>
      </c>
      <c r="T4126">
        <v>-4.05</v>
      </c>
      <c r="U4126">
        <v>4.2</v>
      </c>
      <c r="V4126" t="s">
        <v>262</v>
      </c>
      <c r="W4126" t="s">
        <v>31</v>
      </c>
      <c r="X4126">
        <v>1</v>
      </c>
      <c r="Y4126" t="str">
        <f>IF(tblRides[[#This Row],[supply_demand_ratio]]&lt;0.8,"Below 0.8",IF(tblRides[[#This Row],[supply_demand_ratio]]&lt;1,"Between 0.8-1.0",IF(tblRides[[#This Row],[supply_demand_ratio]]&lt;=1.2,"Between 1.0-1.2","Above 1.2")))</f>
        <v>Between 1.0-1.2</v>
      </c>
    </row>
    <row r="4127" spans="1:25" x14ac:dyDescent="0.3">
      <c r="A4127" t="s">
        <v>4182</v>
      </c>
      <c r="B4127" s="1">
        <v>46060.01458333333</v>
      </c>
      <c r="C4127" s="2">
        <v>46060</v>
      </c>
      <c r="D4127">
        <v>0</v>
      </c>
      <c r="E4127" t="s">
        <v>62</v>
      </c>
      <c r="F4127" t="s">
        <v>26</v>
      </c>
      <c r="G4127">
        <v>1.9</v>
      </c>
      <c r="H4127">
        <v>64.87</v>
      </c>
      <c r="I4127">
        <v>64.540000000000006</v>
      </c>
      <c r="J4127">
        <v>1</v>
      </c>
      <c r="K4127">
        <v>2</v>
      </c>
      <c r="L4127">
        <v>6.9</v>
      </c>
      <c r="M4127">
        <v>66</v>
      </c>
      <c r="N4127" t="s">
        <v>41</v>
      </c>
      <c r="O4127">
        <v>1.5640000000000001</v>
      </c>
      <c r="P4127" t="s">
        <v>28</v>
      </c>
      <c r="Q4127" t="s">
        <v>29</v>
      </c>
      <c r="R4127">
        <v>4.58</v>
      </c>
      <c r="S4127">
        <v>4</v>
      </c>
      <c r="T4127">
        <v>-0.33</v>
      </c>
      <c r="U4127">
        <v>4.9000000000000004</v>
      </c>
      <c r="V4127" t="s">
        <v>262</v>
      </c>
      <c r="W4127" t="s">
        <v>31</v>
      </c>
      <c r="X4127">
        <v>1</v>
      </c>
      <c r="Y4127" t="str">
        <f>IF(tblRides[[#This Row],[supply_demand_ratio]]&lt;0.8,"Below 0.8",IF(tblRides[[#This Row],[supply_demand_ratio]]&lt;1,"Between 0.8-1.0",IF(tblRides[[#This Row],[supply_demand_ratio]]&lt;=1.2,"Between 1.0-1.2","Above 1.2")))</f>
        <v>Above 1.2</v>
      </c>
    </row>
    <row r="4128" spans="1:25" x14ac:dyDescent="0.3">
      <c r="A4128" t="s">
        <v>4183</v>
      </c>
      <c r="B4128" s="1">
        <v>46060.040277777778</v>
      </c>
      <c r="C4128" s="2">
        <v>46060</v>
      </c>
      <c r="D4128">
        <v>0</v>
      </c>
      <c r="E4128" t="s">
        <v>25</v>
      </c>
      <c r="F4128" t="s">
        <v>34</v>
      </c>
      <c r="G4128">
        <v>4.3</v>
      </c>
      <c r="H4128">
        <v>120.46</v>
      </c>
      <c r="I4128">
        <v>124.38</v>
      </c>
      <c r="J4128">
        <v>1.1000000000000001</v>
      </c>
      <c r="K4128">
        <v>4.4000000000000004</v>
      </c>
      <c r="L4128">
        <v>10</v>
      </c>
      <c r="M4128">
        <v>112</v>
      </c>
      <c r="N4128" t="s">
        <v>27</v>
      </c>
      <c r="O4128">
        <v>0.83799999999999997</v>
      </c>
      <c r="P4128" t="s">
        <v>28</v>
      </c>
      <c r="Q4128" t="s">
        <v>29</v>
      </c>
      <c r="R4128">
        <v>5</v>
      </c>
      <c r="S4128">
        <v>0</v>
      </c>
      <c r="T4128">
        <v>3.92</v>
      </c>
      <c r="U4128">
        <v>5.6</v>
      </c>
      <c r="V4128" t="s">
        <v>262</v>
      </c>
      <c r="W4128" t="s">
        <v>31</v>
      </c>
      <c r="X4128">
        <v>1</v>
      </c>
      <c r="Y4128" t="str">
        <f>IF(tblRides[[#This Row],[supply_demand_ratio]]&lt;0.8,"Below 0.8",IF(tblRides[[#This Row],[supply_demand_ratio]]&lt;1,"Between 0.8-1.0",IF(tblRides[[#This Row],[supply_demand_ratio]]&lt;=1.2,"Between 1.0-1.2","Above 1.2")))</f>
        <v>Between 0.8-1.0</v>
      </c>
    </row>
    <row r="4129" spans="1:25" x14ac:dyDescent="0.3">
      <c r="A4129" t="s">
        <v>4184</v>
      </c>
      <c r="B4129" s="1">
        <v>46060.041666666664</v>
      </c>
      <c r="C4129" s="2">
        <v>46060</v>
      </c>
      <c r="D4129">
        <v>1</v>
      </c>
      <c r="E4129" t="s">
        <v>33</v>
      </c>
      <c r="F4129" t="s">
        <v>26</v>
      </c>
      <c r="G4129">
        <v>1.6</v>
      </c>
      <c r="H4129">
        <v>67.36</v>
      </c>
      <c r="I4129">
        <v>66.58</v>
      </c>
      <c r="J4129">
        <v>1</v>
      </c>
      <c r="K4129">
        <v>4</v>
      </c>
      <c r="L4129">
        <v>3.9</v>
      </c>
      <c r="M4129">
        <v>97</v>
      </c>
      <c r="N4129" t="s">
        <v>41</v>
      </c>
      <c r="O4129">
        <v>1.8740000000000001</v>
      </c>
      <c r="P4129" t="s">
        <v>28</v>
      </c>
      <c r="Q4129" t="s">
        <v>29</v>
      </c>
      <c r="R4129">
        <v>4.87</v>
      </c>
      <c r="S4129">
        <v>16</v>
      </c>
      <c r="T4129">
        <v>-0.78</v>
      </c>
      <c r="U4129">
        <v>-0.1</v>
      </c>
      <c r="V4129" t="s">
        <v>262</v>
      </c>
      <c r="W4129" t="s">
        <v>31</v>
      </c>
      <c r="X4129">
        <v>1</v>
      </c>
      <c r="Y4129" t="str">
        <f>IF(tblRides[[#This Row],[supply_demand_ratio]]&lt;0.8,"Below 0.8",IF(tblRides[[#This Row],[supply_demand_ratio]]&lt;1,"Between 0.8-1.0",IF(tblRides[[#This Row],[supply_demand_ratio]]&lt;=1.2,"Between 1.0-1.2","Above 1.2")))</f>
        <v>Above 1.2</v>
      </c>
    </row>
    <row r="4130" spans="1:25" x14ac:dyDescent="0.3">
      <c r="A4130" t="s">
        <v>4185</v>
      </c>
      <c r="B4130" s="1">
        <v>46060.043055555558</v>
      </c>
      <c r="C4130" s="2">
        <v>46060</v>
      </c>
      <c r="D4130">
        <v>1</v>
      </c>
      <c r="E4130" t="s">
        <v>25</v>
      </c>
      <c r="F4130" t="s">
        <v>34</v>
      </c>
      <c r="G4130">
        <v>5</v>
      </c>
      <c r="H4130">
        <v>111.54</v>
      </c>
      <c r="I4130">
        <v>111.3</v>
      </c>
      <c r="J4130">
        <v>1</v>
      </c>
      <c r="K4130">
        <v>2.8</v>
      </c>
      <c r="L4130">
        <v>3.4</v>
      </c>
      <c r="M4130">
        <v>144</v>
      </c>
      <c r="N4130" t="s">
        <v>27</v>
      </c>
      <c r="O4130">
        <v>1.26</v>
      </c>
      <c r="P4130" t="s">
        <v>28</v>
      </c>
      <c r="Q4130" t="s">
        <v>29</v>
      </c>
      <c r="R4130">
        <v>4.71</v>
      </c>
      <c r="S4130">
        <v>0</v>
      </c>
      <c r="T4130">
        <v>-0.24</v>
      </c>
      <c r="U4130">
        <v>0.6</v>
      </c>
      <c r="V4130" t="s">
        <v>262</v>
      </c>
      <c r="W4130" t="s">
        <v>31</v>
      </c>
      <c r="X4130">
        <v>1</v>
      </c>
      <c r="Y4130" t="str">
        <f>IF(tblRides[[#This Row],[supply_demand_ratio]]&lt;0.8,"Below 0.8",IF(tblRides[[#This Row],[supply_demand_ratio]]&lt;1,"Between 0.8-1.0",IF(tblRides[[#This Row],[supply_demand_ratio]]&lt;=1.2,"Between 1.0-1.2","Above 1.2")))</f>
        <v>Above 1.2</v>
      </c>
    </row>
    <row r="4131" spans="1:25" x14ac:dyDescent="0.3">
      <c r="A4131" t="s">
        <v>4186</v>
      </c>
      <c r="B4131" s="1">
        <v>46060.048611111109</v>
      </c>
      <c r="C4131" s="2">
        <v>46060</v>
      </c>
      <c r="D4131">
        <v>1</v>
      </c>
      <c r="E4131" t="s">
        <v>33</v>
      </c>
      <c r="F4131" t="s">
        <v>26</v>
      </c>
      <c r="G4131">
        <v>6.1</v>
      </c>
      <c r="H4131">
        <v>127.27</v>
      </c>
      <c r="I4131">
        <v>126.5</v>
      </c>
      <c r="J4131">
        <v>1</v>
      </c>
      <c r="K4131">
        <v>2</v>
      </c>
      <c r="L4131">
        <v>6.1</v>
      </c>
      <c r="M4131">
        <v>95</v>
      </c>
      <c r="N4131" t="s">
        <v>41</v>
      </c>
      <c r="O4131">
        <v>1.905</v>
      </c>
      <c r="P4131" t="s">
        <v>28</v>
      </c>
      <c r="Q4131" t="s">
        <v>29</v>
      </c>
      <c r="R4131">
        <v>4.6900000000000004</v>
      </c>
      <c r="S4131">
        <v>5</v>
      </c>
      <c r="T4131">
        <v>-0.77</v>
      </c>
      <c r="U4131">
        <v>4.0999999999999996</v>
      </c>
      <c r="V4131" t="s">
        <v>262</v>
      </c>
      <c r="W4131" t="s">
        <v>31</v>
      </c>
      <c r="X4131">
        <v>1</v>
      </c>
      <c r="Y4131" t="str">
        <f>IF(tblRides[[#This Row],[supply_demand_ratio]]&lt;0.8,"Below 0.8",IF(tblRides[[#This Row],[supply_demand_ratio]]&lt;1,"Between 0.8-1.0",IF(tblRides[[#This Row],[supply_demand_ratio]]&lt;=1.2,"Between 1.0-1.2","Above 1.2")))</f>
        <v>Above 1.2</v>
      </c>
    </row>
    <row r="4132" spans="1:25" x14ac:dyDescent="0.3">
      <c r="A4132" t="s">
        <v>4187</v>
      </c>
      <c r="B4132" s="1">
        <v>46060.05</v>
      </c>
      <c r="C4132" s="2">
        <v>46060</v>
      </c>
      <c r="D4132">
        <v>1</v>
      </c>
      <c r="E4132" t="s">
        <v>25</v>
      </c>
      <c r="F4132" t="s">
        <v>26</v>
      </c>
      <c r="G4132">
        <v>11.8</v>
      </c>
      <c r="H4132">
        <v>285.7</v>
      </c>
      <c r="I4132">
        <v>302.13</v>
      </c>
      <c r="J4132">
        <v>1.2</v>
      </c>
      <c r="K4132">
        <v>5.8</v>
      </c>
      <c r="L4132">
        <v>1.9</v>
      </c>
      <c r="M4132">
        <v>131</v>
      </c>
      <c r="N4132" t="s">
        <v>27</v>
      </c>
      <c r="O4132">
        <v>1.0169999999999999</v>
      </c>
      <c r="P4132" t="s">
        <v>28</v>
      </c>
      <c r="Q4132" t="s">
        <v>29</v>
      </c>
      <c r="R4132">
        <v>4.96</v>
      </c>
      <c r="S4132">
        <v>16</v>
      </c>
      <c r="T4132">
        <v>16.43</v>
      </c>
      <c r="U4132">
        <v>-3.9</v>
      </c>
      <c r="V4132" t="s">
        <v>262</v>
      </c>
      <c r="W4132" t="s">
        <v>45</v>
      </c>
      <c r="X4132">
        <v>1</v>
      </c>
      <c r="Y4132" t="str">
        <f>IF(tblRides[[#This Row],[supply_demand_ratio]]&lt;0.8,"Below 0.8",IF(tblRides[[#This Row],[supply_demand_ratio]]&lt;1,"Between 0.8-1.0",IF(tblRides[[#This Row],[supply_demand_ratio]]&lt;=1.2,"Between 1.0-1.2","Above 1.2")))</f>
        <v>Between 1.0-1.2</v>
      </c>
    </row>
    <row r="4133" spans="1:25" x14ac:dyDescent="0.3">
      <c r="A4133" t="s">
        <v>4188</v>
      </c>
      <c r="B4133" s="1">
        <v>46060.058333333334</v>
      </c>
      <c r="C4133" s="2">
        <v>46060</v>
      </c>
      <c r="D4133">
        <v>1</v>
      </c>
      <c r="E4133" t="s">
        <v>36</v>
      </c>
      <c r="F4133" t="s">
        <v>26</v>
      </c>
      <c r="G4133">
        <v>8.1999999999999993</v>
      </c>
      <c r="H4133">
        <v>166.5</v>
      </c>
      <c r="I4133">
        <v>180.77</v>
      </c>
      <c r="J4133">
        <v>1</v>
      </c>
      <c r="K4133">
        <v>2.6</v>
      </c>
      <c r="L4133">
        <v>2.8</v>
      </c>
      <c r="M4133">
        <v>107</v>
      </c>
      <c r="N4133" t="s">
        <v>27</v>
      </c>
      <c r="O4133">
        <v>0.95699999999999996</v>
      </c>
      <c r="P4133" t="s">
        <v>28</v>
      </c>
      <c r="Q4133" t="s">
        <v>29</v>
      </c>
      <c r="R4133">
        <v>4.6100000000000003</v>
      </c>
      <c r="S4133">
        <v>10</v>
      </c>
      <c r="T4133">
        <v>14.27</v>
      </c>
      <c r="U4133">
        <v>0.2</v>
      </c>
      <c r="V4133" t="s">
        <v>262</v>
      </c>
      <c r="W4133" t="s">
        <v>31</v>
      </c>
      <c r="X4133">
        <v>1</v>
      </c>
      <c r="Y4133" t="str">
        <f>IF(tblRides[[#This Row],[supply_demand_ratio]]&lt;0.8,"Below 0.8",IF(tblRides[[#This Row],[supply_demand_ratio]]&lt;1,"Between 0.8-1.0",IF(tblRides[[#This Row],[supply_demand_ratio]]&lt;=1.2,"Between 1.0-1.2","Above 1.2")))</f>
        <v>Between 0.8-1.0</v>
      </c>
    </row>
    <row r="4134" spans="1:25" x14ac:dyDescent="0.3">
      <c r="A4134" t="s">
        <v>4189</v>
      </c>
      <c r="B4134" s="1">
        <v>46060.0625</v>
      </c>
      <c r="C4134" s="2">
        <v>46060</v>
      </c>
      <c r="D4134">
        <v>1</v>
      </c>
      <c r="E4134" t="s">
        <v>43</v>
      </c>
      <c r="F4134" t="s">
        <v>26</v>
      </c>
      <c r="G4134">
        <v>10</v>
      </c>
      <c r="H4134">
        <v>185.28</v>
      </c>
      <c r="I4134">
        <v>191.55</v>
      </c>
      <c r="J4134">
        <v>1</v>
      </c>
      <c r="K4134">
        <v>4.0999999999999996</v>
      </c>
      <c r="L4134">
        <v>6.2</v>
      </c>
      <c r="M4134">
        <v>78</v>
      </c>
      <c r="N4134" t="s">
        <v>41</v>
      </c>
      <c r="O4134">
        <v>1.7070000000000001</v>
      </c>
      <c r="P4134" t="s">
        <v>28</v>
      </c>
      <c r="Q4134" t="s">
        <v>29</v>
      </c>
      <c r="R4134">
        <v>5</v>
      </c>
      <c r="S4134">
        <v>14</v>
      </c>
      <c r="T4134">
        <v>6.27</v>
      </c>
      <c r="U4134">
        <v>2.1</v>
      </c>
      <c r="V4134" t="s">
        <v>262</v>
      </c>
      <c r="W4134" t="s">
        <v>31</v>
      </c>
      <c r="X4134">
        <v>1</v>
      </c>
      <c r="Y4134" t="str">
        <f>IF(tblRides[[#This Row],[supply_demand_ratio]]&lt;0.8,"Below 0.8",IF(tblRides[[#This Row],[supply_demand_ratio]]&lt;1,"Between 0.8-1.0",IF(tblRides[[#This Row],[supply_demand_ratio]]&lt;=1.2,"Between 1.0-1.2","Above 1.2")))</f>
        <v>Above 1.2</v>
      </c>
    </row>
    <row r="4135" spans="1:25" x14ac:dyDescent="0.3">
      <c r="A4135" t="s">
        <v>4190</v>
      </c>
      <c r="B4135" s="1">
        <v>46060.06527777778</v>
      </c>
      <c r="C4135" s="2">
        <v>46060</v>
      </c>
      <c r="D4135">
        <v>1</v>
      </c>
      <c r="E4135" t="s">
        <v>33</v>
      </c>
      <c r="F4135" t="s">
        <v>26</v>
      </c>
      <c r="G4135">
        <v>5</v>
      </c>
      <c r="H4135">
        <v>120.55</v>
      </c>
      <c r="I4135">
        <v>127.76</v>
      </c>
      <c r="J4135">
        <v>1</v>
      </c>
      <c r="K4135">
        <v>2.5</v>
      </c>
      <c r="L4135">
        <v>2.5</v>
      </c>
      <c r="M4135">
        <v>101</v>
      </c>
      <c r="N4135" t="s">
        <v>41</v>
      </c>
      <c r="O4135">
        <v>1.5760000000000001</v>
      </c>
      <c r="P4135" t="s">
        <v>28</v>
      </c>
      <c r="Q4135" t="s">
        <v>29</v>
      </c>
      <c r="R4135">
        <v>4.84</v>
      </c>
      <c r="S4135">
        <v>3</v>
      </c>
      <c r="T4135">
        <v>7.21</v>
      </c>
      <c r="U4135">
        <v>0</v>
      </c>
      <c r="V4135" t="s">
        <v>262</v>
      </c>
      <c r="W4135" t="s">
        <v>31</v>
      </c>
      <c r="X4135">
        <v>1</v>
      </c>
      <c r="Y4135" t="str">
        <f>IF(tblRides[[#This Row],[supply_demand_ratio]]&lt;0.8,"Below 0.8",IF(tblRides[[#This Row],[supply_demand_ratio]]&lt;1,"Between 0.8-1.0",IF(tblRides[[#This Row],[supply_demand_ratio]]&lt;=1.2,"Between 1.0-1.2","Above 1.2")))</f>
        <v>Above 1.2</v>
      </c>
    </row>
    <row r="4136" spans="1:25" x14ac:dyDescent="0.3">
      <c r="A4136" t="s">
        <v>4191</v>
      </c>
      <c r="B4136" s="1">
        <v>46060.07708333333</v>
      </c>
      <c r="C4136" s="2">
        <v>46060</v>
      </c>
      <c r="D4136">
        <v>1</v>
      </c>
      <c r="E4136" t="s">
        <v>25</v>
      </c>
      <c r="F4136" t="s">
        <v>34</v>
      </c>
      <c r="G4136">
        <v>17.399999999999999</v>
      </c>
      <c r="H4136">
        <v>262.10000000000002</v>
      </c>
      <c r="J4136">
        <v>1</v>
      </c>
      <c r="K4136">
        <v>6.3</v>
      </c>
      <c r="L4136">
        <v>10.4</v>
      </c>
      <c r="M4136">
        <v>114</v>
      </c>
      <c r="N4136" t="s">
        <v>27</v>
      </c>
      <c r="O4136">
        <v>0.97799999999999998</v>
      </c>
      <c r="P4136" t="s">
        <v>58</v>
      </c>
      <c r="Q4136" t="s">
        <v>59</v>
      </c>
      <c r="R4136">
        <v>4.66</v>
      </c>
      <c r="S4136">
        <v>0</v>
      </c>
      <c r="U4136">
        <v>4.0999999999999996</v>
      </c>
      <c r="V4136" t="s">
        <v>262</v>
      </c>
      <c r="W4136" t="s">
        <v>45</v>
      </c>
      <c r="X4136">
        <v>0</v>
      </c>
      <c r="Y4136" t="str">
        <f>IF(tblRides[[#This Row],[supply_demand_ratio]]&lt;0.8,"Below 0.8",IF(tblRides[[#This Row],[supply_demand_ratio]]&lt;1,"Between 0.8-1.0",IF(tblRides[[#This Row],[supply_demand_ratio]]&lt;=1.2,"Between 1.0-1.2","Above 1.2")))</f>
        <v>Between 0.8-1.0</v>
      </c>
    </row>
    <row r="4137" spans="1:25" x14ac:dyDescent="0.3">
      <c r="A4137" t="s">
        <v>4192</v>
      </c>
      <c r="B4137" s="1">
        <v>46060.07916666667</v>
      </c>
      <c r="C4137" s="2">
        <v>46060</v>
      </c>
      <c r="D4137">
        <v>1</v>
      </c>
      <c r="E4137" t="s">
        <v>36</v>
      </c>
      <c r="F4137" t="s">
        <v>26</v>
      </c>
      <c r="G4137">
        <v>1.6</v>
      </c>
      <c r="H4137">
        <v>68.3</v>
      </c>
      <c r="I4137">
        <v>67.44</v>
      </c>
      <c r="J4137">
        <v>1.1000000000000001</v>
      </c>
      <c r="K4137">
        <v>2</v>
      </c>
      <c r="L4137">
        <v>3.1</v>
      </c>
      <c r="M4137">
        <v>129</v>
      </c>
      <c r="N4137" t="s">
        <v>41</v>
      </c>
      <c r="O4137">
        <v>1.5649999999999999</v>
      </c>
      <c r="P4137" t="s">
        <v>28</v>
      </c>
      <c r="Q4137" t="s">
        <v>29</v>
      </c>
      <c r="R4137">
        <v>4.75</v>
      </c>
      <c r="S4137">
        <v>7</v>
      </c>
      <c r="T4137">
        <v>-0.86</v>
      </c>
      <c r="U4137">
        <v>1.1000000000000001</v>
      </c>
      <c r="V4137" t="s">
        <v>262</v>
      </c>
      <c r="W4137" t="s">
        <v>31</v>
      </c>
      <c r="X4137">
        <v>1</v>
      </c>
      <c r="Y4137" t="str">
        <f>IF(tblRides[[#This Row],[supply_demand_ratio]]&lt;0.8,"Below 0.8",IF(tblRides[[#This Row],[supply_demand_ratio]]&lt;1,"Between 0.8-1.0",IF(tblRides[[#This Row],[supply_demand_ratio]]&lt;=1.2,"Between 1.0-1.2","Above 1.2")))</f>
        <v>Above 1.2</v>
      </c>
    </row>
    <row r="4138" spans="1:25" x14ac:dyDescent="0.3">
      <c r="A4138" t="s">
        <v>4193</v>
      </c>
      <c r="B4138" s="1">
        <v>46060.102777777778</v>
      </c>
      <c r="C4138" s="2">
        <v>46060</v>
      </c>
      <c r="D4138">
        <v>2</v>
      </c>
      <c r="E4138" t="s">
        <v>33</v>
      </c>
      <c r="F4138" t="s">
        <v>26</v>
      </c>
      <c r="G4138">
        <v>5.2</v>
      </c>
      <c r="H4138">
        <v>115.79</v>
      </c>
      <c r="I4138">
        <v>112.42</v>
      </c>
      <c r="J4138">
        <v>1</v>
      </c>
      <c r="K4138">
        <v>5.9</v>
      </c>
      <c r="L4138">
        <v>3</v>
      </c>
      <c r="M4138">
        <v>90</v>
      </c>
      <c r="N4138" t="s">
        <v>41</v>
      </c>
      <c r="O4138">
        <v>1.2949999999999999</v>
      </c>
      <c r="P4138" t="s">
        <v>28</v>
      </c>
      <c r="Q4138" t="s">
        <v>29</v>
      </c>
      <c r="R4138">
        <v>4.95</v>
      </c>
      <c r="S4138">
        <v>22</v>
      </c>
      <c r="T4138">
        <v>-3.37</v>
      </c>
      <c r="U4138">
        <v>-2.9</v>
      </c>
      <c r="V4138" t="s">
        <v>262</v>
      </c>
      <c r="W4138" t="s">
        <v>45</v>
      </c>
      <c r="X4138">
        <v>1</v>
      </c>
      <c r="Y4138" t="str">
        <f>IF(tblRides[[#This Row],[supply_demand_ratio]]&lt;0.8,"Below 0.8",IF(tblRides[[#This Row],[supply_demand_ratio]]&lt;1,"Between 0.8-1.0",IF(tblRides[[#This Row],[supply_demand_ratio]]&lt;=1.2,"Between 1.0-1.2","Above 1.2")))</f>
        <v>Above 1.2</v>
      </c>
    </row>
    <row r="4139" spans="1:25" x14ac:dyDescent="0.3">
      <c r="A4139" t="s">
        <v>4194</v>
      </c>
      <c r="B4139" s="1">
        <v>46060.105555555558</v>
      </c>
      <c r="C4139" s="2">
        <v>46060</v>
      </c>
      <c r="D4139">
        <v>2</v>
      </c>
      <c r="E4139" t="s">
        <v>33</v>
      </c>
      <c r="F4139" t="s">
        <v>26</v>
      </c>
      <c r="G4139">
        <v>5</v>
      </c>
      <c r="H4139">
        <v>104.63</v>
      </c>
      <c r="J4139">
        <v>1</v>
      </c>
      <c r="K4139">
        <v>3</v>
      </c>
      <c r="L4139">
        <v>2.6</v>
      </c>
      <c r="M4139">
        <v>105</v>
      </c>
      <c r="N4139" t="s">
        <v>41</v>
      </c>
      <c r="O4139">
        <v>1.54</v>
      </c>
      <c r="P4139" t="s">
        <v>37</v>
      </c>
      <c r="Q4139" t="s">
        <v>38</v>
      </c>
      <c r="R4139">
        <v>5</v>
      </c>
      <c r="S4139">
        <v>19</v>
      </c>
      <c r="U4139">
        <v>-0.4</v>
      </c>
      <c r="V4139" t="s">
        <v>262</v>
      </c>
      <c r="W4139" t="s">
        <v>31</v>
      </c>
      <c r="X4139">
        <v>0</v>
      </c>
      <c r="Y4139" t="str">
        <f>IF(tblRides[[#This Row],[supply_demand_ratio]]&lt;0.8,"Below 0.8",IF(tblRides[[#This Row],[supply_demand_ratio]]&lt;1,"Between 0.8-1.0",IF(tblRides[[#This Row],[supply_demand_ratio]]&lt;=1.2,"Between 1.0-1.2","Above 1.2")))</f>
        <v>Above 1.2</v>
      </c>
    </row>
    <row r="4140" spans="1:25" x14ac:dyDescent="0.3">
      <c r="A4140" t="s">
        <v>4195</v>
      </c>
      <c r="B4140" s="1">
        <v>46060.107638888891</v>
      </c>
      <c r="C4140" s="2">
        <v>46060</v>
      </c>
      <c r="D4140">
        <v>2</v>
      </c>
      <c r="E4140" t="s">
        <v>43</v>
      </c>
      <c r="F4140" t="s">
        <v>34</v>
      </c>
      <c r="G4140">
        <v>3.3</v>
      </c>
      <c r="H4140">
        <v>95.17</v>
      </c>
      <c r="I4140">
        <v>99.22</v>
      </c>
      <c r="J4140">
        <v>1</v>
      </c>
      <c r="K4140">
        <v>3.3</v>
      </c>
      <c r="L4140">
        <v>1.4</v>
      </c>
      <c r="M4140">
        <v>76</v>
      </c>
      <c r="N4140" t="s">
        <v>41</v>
      </c>
      <c r="O4140">
        <v>2.2000000000000002</v>
      </c>
      <c r="P4140" t="s">
        <v>28</v>
      </c>
      <c r="Q4140" t="s">
        <v>29</v>
      </c>
      <c r="R4140">
        <v>4.8</v>
      </c>
      <c r="S4140">
        <v>0</v>
      </c>
      <c r="T4140">
        <v>4.05</v>
      </c>
      <c r="U4140">
        <v>-1.9</v>
      </c>
      <c r="V4140" t="s">
        <v>262</v>
      </c>
      <c r="W4140" t="s">
        <v>31</v>
      </c>
      <c r="X4140">
        <v>1</v>
      </c>
      <c r="Y4140" t="str">
        <f>IF(tblRides[[#This Row],[supply_demand_ratio]]&lt;0.8,"Below 0.8",IF(tblRides[[#This Row],[supply_demand_ratio]]&lt;1,"Between 0.8-1.0",IF(tblRides[[#This Row],[supply_demand_ratio]]&lt;=1.2,"Between 1.0-1.2","Above 1.2")))</f>
        <v>Above 1.2</v>
      </c>
    </row>
    <row r="4141" spans="1:25" x14ac:dyDescent="0.3">
      <c r="A4141" t="s">
        <v>4196</v>
      </c>
      <c r="B4141" s="1">
        <v>46060.113194444442</v>
      </c>
      <c r="C4141" s="2">
        <v>46060</v>
      </c>
      <c r="D4141">
        <v>2</v>
      </c>
      <c r="E4141" t="s">
        <v>25</v>
      </c>
      <c r="F4141" t="s">
        <v>26</v>
      </c>
      <c r="G4141">
        <v>13.2</v>
      </c>
      <c r="H4141">
        <v>271.58</v>
      </c>
      <c r="I4141">
        <v>269.70999999999998</v>
      </c>
      <c r="J4141">
        <v>1</v>
      </c>
      <c r="K4141">
        <v>4</v>
      </c>
      <c r="L4141">
        <v>7.9</v>
      </c>
      <c r="M4141">
        <v>144</v>
      </c>
      <c r="N4141" t="s">
        <v>41</v>
      </c>
      <c r="O4141">
        <v>1.5189999999999999</v>
      </c>
      <c r="P4141" t="s">
        <v>28</v>
      </c>
      <c r="Q4141" t="s">
        <v>29</v>
      </c>
      <c r="R4141">
        <v>4.63</v>
      </c>
      <c r="S4141">
        <v>7</v>
      </c>
      <c r="T4141">
        <v>-1.87</v>
      </c>
      <c r="U4141">
        <v>3.9</v>
      </c>
      <c r="V4141" t="s">
        <v>262</v>
      </c>
      <c r="W4141" t="s">
        <v>31</v>
      </c>
      <c r="X4141">
        <v>1</v>
      </c>
      <c r="Y4141" t="str">
        <f>IF(tblRides[[#This Row],[supply_demand_ratio]]&lt;0.8,"Below 0.8",IF(tblRides[[#This Row],[supply_demand_ratio]]&lt;1,"Between 0.8-1.0",IF(tblRides[[#This Row],[supply_demand_ratio]]&lt;=1.2,"Between 1.0-1.2","Above 1.2")))</f>
        <v>Above 1.2</v>
      </c>
    </row>
    <row r="4142" spans="1:25" x14ac:dyDescent="0.3">
      <c r="A4142" t="s">
        <v>4197</v>
      </c>
      <c r="B4142" s="1">
        <v>46060.129861111112</v>
      </c>
      <c r="C4142" s="2">
        <v>46060</v>
      </c>
      <c r="D4142">
        <v>3</v>
      </c>
      <c r="E4142" t="s">
        <v>43</v>
      </c>
      <c r="F4142" t="s">
        <v>26</v>
      </c>
      <c r="G4142">
        <v>0.7</v>
      </c>
      <c r="H4142">
        <v>53.74</v>
      </c>
      <c r="J4142">
        <v>1.1000000000000001</v>
      </c>
      <c r="K4142">
        <v>3.8</v>
      </c>
      <c r="L4142">
        <v>7</v>
      </c>
      <c r="M4142">
        <v>72</v>
      </c>
      <c r="N4142" t="s">
        <v>27</v>
      </c>
      <c r="O4142">
        <v>1.2649999999999999</v>
      </c>
      <c r="P4142" t="s">
        <v>37</v>
      </c>
      <c r="Q4142" t="s">
        <v>38</v>
      </c>
      <c r="R4142">
        <v>4.7699999999999996</v>
      </c>
      <c r="S4142">
        <v>15</v>
      </c>
      <c r="U4142">
        <v>3.2</v>
      </c>
      <c r="V4142" t="s">
        <v>262</v>
      </c>
      <c r="W4142" t="s">
        <v>31</v>
      </c>
      <c r="X4142">
        <v>0</v>
      </c>
      <c r="Y4142" t="str">
        <f>IF(tblRides[[#This Row],[supply_demand_ratio]]&lt;0.8,"Below 0.8",IF(tblRides[[#This Row],[supply_demand_ratio]]&lt;1,"Between 0.8-1.0",IF(tblRides[[#This Row],[supply_demand_ratio]]&lt;=1.2,"Between 1.0-1.2","Above 1.2")))</f>
        <v>Above 1.2</v>
      </c>
    </row>
    <row r="4143" spans="1:25" x14ac:dyDescent="0.3">
      <c r="A4143" t="s">
        <v>4198</v>
      </c>
      <c r="B4143" s="1">
        <v>46060.131249999999</v>
      </c>
      <c r="C4143" s="2">
        <v>46060</v>
      </c>
      <c r="D4143">
        <v>3</v>
      </c>
      <c r="E4143" t="s">
        <v>62</v>
      </c>
      <c r="F4143" t="s">
        <v>26</v>
      </c>
      <c r="G4143">
        <v>2.4</v>
      </c>
      <c r="H4143">
        <v>70.010000000000005</v>
      </c>
      <c r="J4143">
        <v>1</v>
      </c>
      <c r="K4143">
        <v>6.9</v>
      </c>
      <c r="L4143">
        <v>10</v>
      </c>
      <c r="M4143">
        <v>63</v>
      </c>
      <c r="N4143" t="s">
        <v>41</v>
      </c>
      <c r="O4143">
        <v>2.08</v>
      </c>
      <c r="P4143" t="s">
        <v>58</v>
      </c>
      <c r="Q4143" t="s">
        <v>59</v>
      </c>
      <c r="R4143">
        <v>4.5</v>
      </c>
      <c r="S4143">
        <v>22</v>
      </c>
      <c r="U4143">
        <v>3.1</v>
      </c>
      <c r="V4143" t="s">
        <v>262</v>
      </c>
      <c r="W4143" t="s">
        <v>45</v>
      </c>
      <c r="X4143">
        <v>0</v>
      </c>
      <c r="Y4143" t="str">
        <f>IF(tblRides[[#This Row],[supply_demand_ratio]]&lt;0.8,"Below 0.8",IF(tblRides[[#This Row],[supply_demand_ratio]]&lt;1,"Between 0.8-1.0",IF(tblRides[[#This Row],[supply_demand_ratio]]&lt;=1.2,"Between 1.0-1.2","Above 1.2")))</f>
        <v>Above 1.2</v>
      </c>
    </row>
    <row r="4144" spans="1:25" x14ac:dyDescent="0.3">
      <c r="A4144" t="s">
        <v>4199</v>
      </c>
      <c r="B4144" s="1">
        <v>46060.138194444444</v>
      </c>
      <c r="C4144" s="2">
        <v>46060</v>
      </c>
      <c r="D4144">
        <v>3</v>
      </c>
      <c r="E4144" t="s">
        <v>25</v>
      </c>
      <c r="F4144" t="s">
        <v>34</v>
      </c>
      <c r="G4144">
        <v>6.1</v>
      </c>
      <c r="H4144">
        <v>138.06</v>
      </c>
      <c r="I4144">
        <v>134.5</v>
      </c>
      <c r="J4144">
        <v>1</v>
      </c>
      <c r="K4144">
        <v>5.4</v>
      </c>
      <c r="L4144">
        <v>8.4</v>
      </c>
      <c r="M4144">
        <v>108</v>
      </c>
      <c r="N4144" t="s">
        <v>27</v>
      </c>
      <c r="O4144">
        <v>0.97799999999999998</v>
      </c>
      <c r="P4144" t="s">
        <v>28</v>
      </c>
      <c r="Q4144" t="s">
        <v>29</v>
      </c>
      <c r="R4144">
        <v>4.87</v>
      </c>
      <c r="S4144">
        <v>0</v>
      </c>
      <c r="T4144">
        <v>-3.56</v>
      </c>
      <c r="U4144">
        <v>3</v>
      </c>
      <c r="V4144" t="s">
        <v>262</v>
      </c>
      <c r="W4144" t="s">
        <v>45</v>
      </c>
      <c r="X4144">
        <v>1</v>
      </c>
      <c r="Y4144" t="str">
        <f>IF(tblRides[[#This Row],[supply_demand_ratio]]&lt;0.8,"Below 0.8",IF(tblRides[[#This Row],[supply_demand_ratio]]&lt;1,"Between 0.8-1.0",IF(tblRides[[#This Row],[supply_demand_ratio]]&lt;=1.2,"Between 1.0-1.2","Above 1.2")))</f>
        <v>Between 0.8-1.0</v>
      </c>
    </row>
    <row r="4145" spans="1:25" x14ac:dyDescent="0.3">
      <c r="A4145" t="s">
        <v>4200</v>
      </c>
      <c r="B4145" s="1">
        <v>46060.169444444444</v>
      </c>
      <c r="C4145" s="2">
        <v>46060</v>
      </c>
      <c r="D4145">
        <v>4</v>
      </c>
      <c r="E4145" t="s">
        <v>33</v>
      </c>
      <c r="F4145" t="s">
        <v>26</v>
      </c>
      <c r="G4145">
        <v>4.5</v>
      </c>
      <c r="H4145">
        <v>117.11</v>
      </c>
      <c r="I4145">
        <v>110.3</v>
      </c>
      <c r="J4145">
        <v>1</v>
      </c>
      <c r="K4145">
        <v>6.7</v>
      </c>
      <c r="L4145">
        <v>10.199999999999999</v>
      </c>
      <c r="M4145">
        <v>97</v>
      </c>
      <c r="N4145" t="s">
        <v>41</v>
      </c>
      <c r="O4145">
        <v>1.397</v>
      </c>
      <c r="P4145" t="s">
        <v>28</v>
      </c>
      <c r="Q4145" t="s">
        <v>29</v>
      </c>
      <c r="R4145">
        <v>4.59</v>
      </c>
      <c r="S4145">
        <v>9</v>
      </c>
      <c r="T4145">
        <v>-6.81</v>
      </c>
      <c r="U4145">
        <v>3.5</v>
      </c>
      <c r="V4145" t="s">
        <v>262</v>
      </c>
      <c r="W4145" t="s">
        <v>45</v>
      </c>
      <c r="X4145">
        <v>1</v>
      </c>
      <c r="Y4145" t="str">
        <f>IF(tblRides[[#This Row],[supply_demand_ratio]]&lt;0.8,"Below 0.8",IF(tblRides[[#This Row],[supply_demand_ratio]]&lt;1,"Between 0.8-1.0",IF(tblRides[[#This Row],[supply_demand_ratio]]&lt;=1.2,"Between 1.0-1.2","Above 1.2")))</f>
        <v>Above 1.2</v>
      </c>
    </row>
    <row r="4146" spans="1:25" x14ac:dyDescent="0.3">
      <c r="A4146" t="s">
        <v>4201</v>
      </c>
      <c r="B4146" s="1">
        <v>46060.17291666667</v>
      </c>
      <c r="C4146" s="2">
        <v>46060</v>
      </c>
      <c r="D4146">
        <v>4</v>
      </c>
      <c r="E4146" t="s">
        <v>25</v>
      </c>
      <c r="F4146" t="s">
        <v>26</v>
      </c>
      <c r="G4146">
        <v>5.3</v>
      </c>
      <c r="H4146">
        <v>144.54</v>
      </c>
      <c r="I4146">
        <v>149.53</v>
      </c>
      <c r="J4146">
        <v>1.1000000000000001</v>
      </c>
      <c r="K4146">
        <v>5</v>
      </c>
      <c r="L4146">
        <v>12.8</v>
      </c>
      <c r="M4146">
        <v>124</v>
      </c>
      <c r="N4146" t="s">
        <v>41</v>
      </c>
      <c r="O4146">
        <v>1.2210000000000001</v>
      </c>
      <c r="P4146" t="s">
        <v>28</v>
      </c>
      <c r="Q4146" t="s">
        <v>29</v>
      </c>
      <c r="R4146">
        <v>4.63</v>
      </c>
      <c r="S4146">
        <v>15</v>
      </c>
      <c r="T4146">
        <v>4.99</v>
      </c>
      <c r="U4146">
        <v>7.8</v>
      </c>
      <c r="V4146" t="s">
        <v>262</v>
      </c>
      <c r="W4146" t="s">
        <v>31</v>
      </c>
      <c r="X4146">
        <v>1</v>
      </c>
      <c r="Y4146" t="str">
        <f>IF(tblRides[[#This Row],[supply_demand_ratio]]&lt;0.8,"Below 0.8",IF(tblRides[[#This Row],[supply_demand_ratio]]&lt;1,"Between 0.8-1.0",IF(tblRides[[#This Row],[supply_demand_ratio]]&lt;=1.2,"Between 1.0-1.2","Above 1.2")))</f>
        <v>Above 1.2</v>
      </c>
    </row>
    <row r="4147" spans="1:25" x14ac:dyDescent="0.3">
      <c r="A4147" t="s">
        <v>4202</v>
      </c>
      <c r="B4147" s="1">
        <v>46060.198611111111</v>
      </c>
      <c r="C4147" s="2">
        <v>46060</v>
      </c>
      <c r="D4147">
        <v>4</v>
      </c>
      <c r="E4147" t="s">
        <v>36</v>
      </c>
      <c r="F4147" t="s">
        <v>26</v>
      </c>
      <c r="G4147">
        <v>2.6</v>
      </c>
      <c r="H4147">
        <v>75.7</v>
      </c>
      <c r="I4147">
        <v>74.37</v>
      </c>
      <c r="J4147">
        <v>1</v>
      </c>
      <c r="K4147">
        <v>3.6</v>
      </c>
      <c r="L4147">
        <v>3.7</v>
      </c>
      <c r="M4147">
        <v>119</v>
      </c>
      <c r="N4147" t="s">
        <v>41</v>
      </c>
      <c r="O4147">
        <v>1.302</v>
      </c>
      <c r="P4147" t="s">
        <v>28</v>
      </c>
      <c r="Q4147" t="s">
        <v>29</v>
      </c>
      <c r="R4147">
        <v>4.91</v>
      </c>
      <c r="S4147">
        <v>4</v>
      </c>
      <c r="T4147">
        <v>-1.33</v>
      </c>
      <c r="U4147">
        <v>0.1</v>
      </c>
      <c r="V4147" t="s">
        <v>262</v>
      </c>
      <c r="W4147" t="s">
        <v>31</v>
      </c>
      <c r="X4147">
        <v>1</v>
      </c>
      <c r="Y4147" t="str">
        <f>IF(tblRides[[#This Row],[supply_demand_ratio]]&lt;0.8,"Below 0.8",IF(tblRides[[#This Row],[supply_demand_ratio]]&lt;1,"Between 0.8-1.0",IF(tblRides[[#This Row],[supply_demand_ratio]]&lt;=1.2,"Between 1.0-1.2","Above 1.2")))</f>
        <v>Above 1.2</v>
      </c>
    </row>
    <row r="4148" spans="1:25" x14ac:dyDescent="0.3">
      <c r="A4148" t="s">
        <v>4203</v>
      </c>
      <c r="B4148" s="1">
        <v>46060.206250000003</v>
      </c>
      <c r="C4148" s="2">
        <v>46060</v>
      </c>
      <c r="D4148">
        <v>4</v>
      </c>
      <c r="E4148" t="s">
        <v>25</v>
      </c>
      <c r="F4148" t="s">
        <v>26</v>
      </c>
      <c r="G4148">
        <v>3.7</v>
      </c>
      <c r="H4148">
        <v>101.41</v>
      </c>
      <c r="I4148">
        <v>100.53</v>
      </c>
      <c r="J4148">
        <v>1</v>
      </c>
      <c r="K4148">
        <v>3.7</v>
      </c>
      <c r="L4148">
        <v>4.5999999999999996</v>
      </c>
      <c r="M4148">
        <v>126</v>
      </c>
      <c r="N4148" t="s">
        <v>41</v>
      </c>
      <c r="O4148">
        <v>1.24</v>
      </c>
      <c r="P4148" t="s">
        <v>28</v>
      </c>
      <c r="Q4148" t="s">
        <v>29</v>
      </c>
      <c r="R4148">
        <v>4.9000000000000004</v>
      </c>
      <c r="S4148">
        <v>34</v>
      </c>
      <c r="T4148">
        <v>-0.88</v>
      </c>
      <c r="U4148">
        <v>0.9</v>
      </c>
      <c r="V4148" t="s">
        <v>262</v>
      </c>
      <c r="W4148" t="s">
        <v>31</v>
      </c>
      <c r="X4148">
        <v>1</v>
      </c>
      <c r="Y4148" t="str">
        <f>IF(tblRides[[#This Row],[supply_demand_ratio]]&lt;0.8,"Below 0.8",IF(tblRides[[#This Row],[supply_demand_ratio]]&lt;1,"Between 0.8-1.0",IF(tblRides[[#This Row],[supply_demand_ratio]]&lt;=1.2,"Between 1.0-1.2","Above 1.2")))</f>
        <v>Above 1.2</v>
      </c>
    </row>
    <row r="4149" spans="1:25" x14ac:dyDescent="0.3">
      <c r="A4149" t="s">
        <v>4204</v>
      </c>
      <c r="B4149" s="1">
        <v>46060.21597222222</v>
      </c>
      <c r="C4149" s="2">
        <v>46060</v>
      </c>
      <c r="D4149">
        <v>5</v>
      </c>
      <c r="E4149" t="s">
        <v>43</v>
      </c>
      <c r="F4149" t="s">
        <v>26</v>
      </c>
      <c r="G4149">
        <v>11.4</v>
      </c>
      <c r="H4149">
        <v>208.21</v>
      </c>
      <c r="J4149">
        <v>1.1000000000000001</v>
      </c>
      <c r="K4149">
        <v>2</v>
      </c>
      <c r="L4149">
        <v>2.8</v>
      </c>
      <c r="M4149">
        <v>76</v>
      </c>
      <c r="N4149" t="s">
        <v>41</v>
      </c>
      <c r="O4149">
        <v>2.2000000000000002</v>
      </c>
      <c r="P4149" t="s">
        <v>37</v>
      </c>
      <c r="Q4149" t="s">
        <v>103</v>
      </c>
      <c r="R4149">
        <v>4.55</v>
      </c>
      <c r="S4149">
        <v>1</v>
      </c>
      <c r="U4149">
        <v>0.8</v>
      </c>
      <c r="V4149" t="s">
        <v>262</v>
      </c>
      <c r="W4149" t="s">
        <v>31</v>
      </c>
      <c r="X4149">
        <v>0</v>
      </c>
      <c r="Y4149" t="str">
        <f>IF(tblRides[[#This Row],[supply_demand_ratio]]&lt;0.8,"Below 0.8",IF(tblRides[[#This Row],[supply_demand_ratio]]&lt;1,"Between 0.8-1.0",IF(tblRides[[#This Row],[supply_demand_ratio]]&lt;=1.2,"Between 1.0-1.2","Above 1.2")))</f>
        <v>Above 1.2</v>
      </c>
    </row>
    <row r="4150" spans="1:25" x14ac:dyDescent="0.3">
      <c r="A4150" t="s">
        <v>4205</v>
      </c>
      <c r="B4150" s="1">
        <v>46060.220833333333</v>
      </c>
      <c r="C4150" s="2">
        <v>46060</v>
      </c>
      <c r="D4150">
        <v>5</v>
      </c>
      <c r="E4150" t="s">
        <v>43</v>
      </c>
      <c r="F4150" t="s">
        <v>26</v>
      </c>
      <c r="G4150">
        <v>8.6999999999999993</v>
      </c>
      <c r="H4150">
        <v>176.02</v>
      </c>
      <c r="I4150">
        <v>169.52</v>
      </c>
      <c r="J4150">
        <v>1</v>
      </c>
      <c r="K4150">
        <v>8</v>
      </c>
      <c r="L4150">
        <v>9.6</v>
      </c>
      <c r="M4150">
        <v>68</v>
      </c>
      <c r="N4150" t="s">
        <v>41</v>
      </c>
      <c r="O4150">
        <v>1.522</v>
      </c>
      <c r="P4150" t="s">
        <v>28</v>
      </c>
      <c r="Q4150" t="s">
        <v>29</v>
      </c>
      <c r="R4150">
        <v>4.7699999999999996</v>
      </c>
      <c r="S4150">
        <v>8</v>
      </c>
      <c r="T4150">
        <v>-6.5</v>
      </c>
      <c r="U4150">
        <v>1.6</v>
      </c>
      <c r="V4150" t="s">
        <v>262</v>
      </c>
      <c r="W4150" t="s">
        <v>45</v>
      </c>
      <c r="X4150">
        <v>1</v>
      </c>
      <c r="Y4150" t="str">
        <f>IF(tblRides[[#This Row],[supply_demand_ratio]]&lt;0.8,"Below 0.8",IF(tblRides[[#This Row],[supply_demand_ratio]]&lt;1,"Between 0.8-1.0",IF(tblRides[[#This Row],[supply_demand_ratio]]&lt;=1.2,"Between 1.0-1.2","Above 1.2")))</f>
        <v>Above 1.2</v>
      </c>
    </row>
    <row r="4151" spans="1:25" x14ac:dyDescent="0.3">
      <c r="A4151" t="s">
        <v>4206</v>
      </c>
      <c r="B4151" s="1">
        <v>46060.229166666664</v>
      </c>
      <c r="C4151" s="2">
        <v>46060</v>
      </c>
      <c r="D4151">
        <v>5</v>
      </c>
      <c r="E4151" t="s">
        <v>25</v>
      </c>
      <c r="F4151" t="s">
        <v>34</v>
      </c>
      <c r="G4151">
        <v>5.5</v>
      </c>
      <c r="H4151">
        <v>117.25</v>
      </c>
      <c r="I4151">
        <v>124.93</v>
      </c>
      <c r="J4151">
        <v>1</v>
      </c>
      <c r="K4151">
        <v>4.0999999999999996</v>
      </c>
      <c r="L4151">
        <v>6</v>
      </c>
      <c r="M4151">
        <v>138</v>
      </c>
      <c r="N4151" t="s">
        <v>27</v>
      </c>
      <c r="O4151">
        <v>1.0169999999999999</v>
      </c>
      <c r="P4151" t="s">
        <v>28</v>
      </c>
      <c r="Q4151" t="s">
        <v>29</v>
      </c>
      <c r="R4151">
        <v>4.74</v>
      </c>
      <c r="S4151">
        <v>0</v>
      </c>
      <c r="T4151">
        <v>7.68</v>
      </c>
      <c r="U4151">
        <v>1.9</v>
      </c>
      <c r="V4151" t="s">
        <v>262</v>
      </c>
      <c r="W4151" t="s">
        <v>31</v>
      </c>
      <c r="X4151">
        <v>1</v>
      </c>
      <c r="Y4151" t="str">
        <f>IF(tblRides[[#This Row],[supply_demand_ratio]]&lt;0.8,"Below 0.8",IF(tblRides[[#This Row],[supply_demand_ratio]]&lt;1,"Between 0.8-1.0",IF(tblRides[[#This Row],[supply_demand_ratio]]&lt;=1.2,"Between 1.0-1.2","Above 1.2")))</f>
        <v>Between 1.0-1.2</v>
      </c>
    </row>
    <row r="4152" spans="1:25" x14ac:dyDescent="0.3">
      <c r="A4152" t="s">
        <v>4207</v>
      </c>
      <c r="B4152" s="1">
        <v>46060.229861111111</v>
      </c>
      <c r="C4152" s="2">
        <v>46060</v>
      </c>
      <c r="D4152">
        <v>5</v>
      </c>
      <c r="E4152" t="s">
        <v>43</v>
      </c>
      <c r="F4152" t="s">
        <v>26</v>
      </c>
      <c r="G4152">
        <v>9.6999999999999993</v>
      </c>
      <c r="H4152">
        <v>198.58</v>
      </c>
      <c r="I4152">
        <v>202</v>
      </c>
      <c r="J4152">
        <v>1</v>
      </c>
      <c r="K4152">
        <v>2</v>
      </c>
      <c r="L4152">
        <v>7.5</v>
      </c>
      <c r="M4152">
        <v>71</v>
      </c>
      <c r="N4152" t="s">
        <v>41</v>
      </c>
      <c r="O4152">
        <v>2.2000000000000002</v>
      </c>
      <c r="P4152" t="s">
        <v>28</v>
      </c>
      <c r="Q4152" t="s">
        <v>29</v>
      </c>
      <c r="R4152">
        <v>4.5999999999999996</v>
      </c>
      <c r="S4152">
        <v>4</v>
      </c>
      <c r="T4152">
        <v>3.42</v>
      </c>
      <c r="U4152">
        <v>5.5</v>
      </c>
      <c r="V4152" t="s">
        <v>262</v>
      </c>
      <c r="W4152" t="s">
        <v>31</v>
      </c>
      <c r="X4152">
        <v>1</v>
      </c>
      <c r="Y4152" t="str">
        <f>IF(tblRides[[#This Row],[supply_demand_ratio]]&lt;0.8,"Below 0.8",IF(tblRides[[#This Row],[supply_demand_ratio]]&lt;1,"Between 0.8-1.0",IF(tblRides[[#This Row],[supply_demand_ratio]]&lt;=1.2,"Between 1.0-1.2","Above 1.2")))</f>
        <v>Above 1.2</v>
      </c>
    </row>
    <row r="4153" spans="1:25" x14ac:dyDescent="0.3">
      <c r="A4153" t="s">
        <v>4208</v>
      </c>
      <c r="B4153" s="1">
        <v>46060.236805555556</v>
      </c>
      <c r="C4153" s="2">
        <v>46060</v>
      </c>
      <c r="D4153">
        <v>5</v>
      </c>
      <c r="E4153" t="s">
        <v>43</v>
      </c>
      <c r="F4153" t="s">
        <v>26</v>
      </c>
      <c r="G4153">
        <v>11.1</v>
      </c>
      <c r="H4153">
        <v>215.45</v>
      </c>
      <c r="I4153">
        <v>210.25</v>
      </c>
      <c r="J4153">
        <v>1</v>
      </c>
      <c r="K4153">
        <v>2</v>
      </c>
      <c r="L4153">
        <v>7.4</v>
      </c>
      <c r="M4153">
        <v>67</v>
      </c>
      <c r="N4153" t="s">
        <v>41</v>
      </c>
      <c r="O4153">
        <v>1.9550000000000001</v>
      </c>
      <c r="P4153" t="s">
        <v>28</v>
      </c>
      <c r="Q4153" t="s">
        <v>29</v>
      </c>
      <c r="R4153">
        <v>4.7699999999999996</v>
      </c>
      <c r="S4153">
        <v>10</v>
      </c>
      <c r="T4153">
        <v>-5.2</v>
      </c>
      <c r="U4153">
        <v>5.4</v>
      </c>
      <c r="V4153" t="s">
        <v>262</v>
      </c>
      <c r="W4153" t="s">
        <v>31</v>
      </c>
      <c r="X4153">
        <v>1</v>
      </c>
      <c r="Y4153" t="str">
        <f>IF(tblRides[[#This Row],[supply_demand_ratio]]&lt;0.8,"Below 0.8",IF(tblRides[[#This Row],[supply_demand_ratio]]&lt;1,"Between 0.8-1.0",IF(tblRides[[#This Row],[supply_demand_ratio]]&lt;=1.2,"Between 1.0-1.2","Above 1.2")))</f>
        <v>Above 1.2</v>
      </c>
    </row>
    <row r="4154" spans="1:25" x14ac:dyDescent="0.3">
      <c r="A4154" t="s">
        <v>4209</v>
      </c>
      <c r="B4154" s="1">
        <v>46060.241666666669</v>
      </c>
      <c r="C4154" s="2">
        <v>46060</v>
      </c>
      <c r="D4154">
        <v>5</v>
      </c>
      <c r="E4154" t="s">
        <v>33</v>
      </c>
      <c r="F4154" t="s">
        <v>34</v>
      </c>
      <c r="G4154">
        <v>19.399999999999999</v>
      </c>
      <c r="H4154">
        <v>283.58999999999997</v>
      </c>
      <c r="I4154">
        <v>294.95999999999998</v>
      </c>
      <c r="J4154">
        <v>1</v>
      </c>
      <c r="K4154">
        <v>2</v>
      </c>
      <c r="L4154">
        <v>3.6</v>
      </c>
      <c r="M4154">
        <v>95</v>
      </c>
      <c r="N4154" t="s">
        <v>27</v>
      </c>
      <c r="O4154">
        <v>1.0680000000000001</v>
      </c>
      <c r="P4154" t="s">
        <v>28</v>
      </c>
      <c r="Q4154" t="s">
        <v>29</v>
      </c>
      <c r="R4154">
        <v>4.72</v>
      </c>
      <c r="S4154">
        <v>0</v>
      </c>
      <c r="T4154">
        <v>11.37</v>
      </c>
      <c r="U4154">
        <v>1.6</v>
      </c>
      <c r="V4154" t="s">
        <v>262</v>
      </c>
      <c r="W4154" t="s">
        <v>31</v>
      </c>
      <c r="X4154">
        <v>1</v>
      </c>
      <c r="Y4154" t="str">
        <f>IF(tblRides[[#This Row],[supply_demand_ratio]]&lt;0.8,"Below 0.8",IF(tblRides[[#This Row],[supply_demand_ratio]]&lt;1,"Between 0.8-1.0",IF(tblRides[[#This Row],[supply_demand_ratio]]&lt;=1.2,"Between 1.0-1.2","Above 1.2")))</f>
        <v>Between 1.0-1.2</v>
      </c>
    </row>
    <row r="4155" spans="1:25" x14ac:dyDescent="0.3">
      <c r="A4155" t="s">
        <v>4210</v>
      </c>
      <c r="B4155" s="1">
        <v>46060.253472222219</v>
      </c>
      <c r="C4155" s="2">
        <v>46060</v>
      </c>
      <c r="D4155">
        <v>6</v>
      </c>
      <c r="E4155" t="s">
        <v>62</v>
      </c>
      <c r="F4155" t="s">
        <v>26</v>
      </c>
      <c r="G4155">
        <v>9.3000000000000007</v>
      </c>
      <c r="H4155">
        <v>178.36</v>
      </c>
      <c r="I4155">
        <v>188.57</v>
      </c>
      <c r="J4155">
        <v>1</v>
      </c>
      <c r="K4155">
        <v>2.6</v>
      </c>
      <c r="L4155">
        <v>6.1</v>
      </c>
      <c r="M4155">
        <v>63</v>
      </c>
      <c r="N4155" t="s">
        <v>41</v>
      </c>
      <c r="O4155">
        <v>2.2000000000000002</v>
      </c>
      <c r="P4155" t="s">
        <v>28</v>
      </c>
      <c r="Q4155" t="s">
        <v>29</v>
      </c>
      <c r="R4155">
        <v>4.67</v>
      </c>
      <c r="S4155">
        <v>64</v>
      </c>
      <c r="T4155">
        <v>10.210000000000001</v>
      </c>
      <c r="U4155">
        <v>3.5</v>
      </c>
      <c r="V4155" t="s">
        <v>262</v>
      </c>
      <c r="W4155" t="s">
        <v>31</v>
      </c>
      <c r="X4155">
        <v>1</v>
      </c>
      <c r="Y4155" t="str">
        <f>IF(tblRides[[#This Row],[supply_demand_ratio]]&lt;0.8,"Below 0.8",IF(tblRides[[#This Row],[supply_demand_ratio]]&lt;1,"Between 0.8-1.0",IF(tblRides[[#This Row],[supply_demand_ratio]]&lt;=1.2,"Between 1.0-1.2","Above 1.2")))</f>
        <v>Above 1.2</v>
      </c>
    </row>
    <row r="4156" spans="1:25" x14ac:dyDescent="0.3">
      <c r="A4156" t="s">
        <v>4211</v>
      </c>
      <c r="B4156" s="1">
        <v>46060.254166666666</v>
      </c>
      <c r="C4156" s="2">
        <v>46060</v>
      </c>
      <c r="D4156">
        <v>6</v>
      </c>
      <c r="E4156" t="s">
        <v>43</v>
      </c>
      <c r="F4156" t="s">
        <v>26</v>
      </c>
      <c r="G4156">
        <v>10.7</v>
      </c>
      <c r="H4156">
        <v>195.96</v>
      </c>
      <c r="I4156">
        <v>183.82</v>
      </c>
      <c r="J4156">
        <v>1</v>
      </c>
      <c r="K4156">
        <v>5.3</v>
      </c>
      <c r="L4156">
        <v>1.7</v>
      </c>
      <c r="M4156">
        <v>78</v>
      </c>
      <c r="N4156" t="s">
        <v>41</v>
      </c>
      <c r="O4156">
        <v>1.8140000000000001</v>
      </c>
      <c r="P4156" t="s">
        <v>28</v>
      </c>
      <c r="Q4156" t="s">
        <v>29</v>
      </c>
      <c r="R4156">
        <v>4.91</v>
      </c>
      <c r="S4156">
        <v>2</v>
      </c>
      <c r="T4156">
        <v>-12.14</v>
      </c>
      <c r="U4156">
        <v>-3.6</v>
      </c>
      <c r="V4156" t="s">
        <v>262</v>
      </c>
      <c r="W4156" t="s">
        <v>45</v>
      </c>
      <c r="X4156">
        <v>1</v>
      </c>
      <c r="Y4156" t="str">
        <f>IF(tblRides[[#This Row],[supply_demand_ratio]]&lt;0.8,"Below 0.8",IF(tblRides[[#This Row],[supply_demand_ratio]]&lt;1,"Between 0.8-1.0",IF(tblRides[[#This Row],[supply_demand_ratio]]&lt;=1.2,"Between 1.0-1.2","Above 1.2")))</f>
        <v>Above 1.2</v>
      </c>
    </row>
    <row r="4157" spans="1:25" x14ac:dyDescent="0.3">
      <c r="A4157" t="s">
        <v>4212</v>
      </c>
      <c r="B4157" s="1">
        <v>46060.258333333331</v>
      </c>
      <c r="C4157" s="2">
        <v>46060</v>
      </c>
      <c r="D4157">
        <v>6</v>
      </c>
      <c r="E4157" t="s">
        <v>62</v>
      </c>
      <c r="F4157" t="s">
        <v>26</v>
      </c>
      <c r="G4157">
        <v>3</v>
      </c>
      <c r="H4157">
        <v>96.34</v>
      </c>
      <c r="I4157">
        <v>85.33</v>
      </c>
      <c r="J4157">
        <v>1.1000000000000001</v>
      </c>
      <c r="K4157">
        <v>2</v>
      </c>
      <c r="L4157">
        <v>4.8</v>
      </c>
      <c r="M4157">
        <v>58</v>
      </c>
      <c r="N4157" t="s">
        <v>27</v>
      </c>
      <c r="O4157">
        <v>0.875</v>
      </c>
      <c r="P4157" t="s">
        <v>28</v>
      </c>
      <c r="Q4157" t="s">
        <v>29</v>
      </c>
      <c r="R4157">
        <v>4.46</v>
      </c>
      <c r="S4157">
        <v>3</v>
      </c>
      <c r="T4157">
        <v>-11.01</v>
      </c>
      <c r="U4157">
        <v>2.8</v>
      </c>
      <c r="V4157" t="s">
        <v>262</v>
      </c>
      <c r="W4157" t="s">
        <v>31</v>
      </c>
      <c r="X4157">
        <v>1</v>
      </c>
      <c r="Y4157" t="str">
        <f>IF(tblRides[[#This Row],[supply_demand_ratio]]&lt;0.8,"Below 0.8",IF(tblRides[[#This Row],[supply_demand_ratio]]&lt;1,"Between 0.8-1.0",IF(tblRides[[#This Row],[supply_demand_ratio]]&lt;=1.2,"Between 1.0-1.2","Above 1.2")))</f>
        <v>Between 0.8-1.0</v>
      </c>
    </row>
    <row r="4158" spans="1:25" x14ac:dyDescent="0.3">
      <c r="A4158" t="s">
        <v>4213</v>
      </c>
      <c r="B4158" s="1">
        <v>46060.261805555558</v>
      </c>
      <c r="C4158" s="2">
        <v>46060</v>
      </c>
      <c r="D4158">
        <v>6</v>
      </c>
      <c r="E4158" t="s">
        <v>43</v>
      </c>
      <c r="F4158" t="s">
        <v>26</v>
      </c>
      <c r="G4158">
        <v>7.7</v>
      </c>
      <c r="H4158">
        <v>155.36000000000001</v>
      </c>
      <c r="I4158">
        <v>154.27000000000001</v>
      </c>
      <c r="J4158">
        <v>1</v>
      </c>
      <c r="K4158">
        <v>6.9</v>
      </c>
      <c r="L4158">
        <v>13.5</v>
      </c>
      <c r="M4158">
        <v>70</v>
      </c>
      <c r="N4158" t="s">
        <v>41</v>
      </c>
      <c r="O4158">
        <v>1.5509999999999999</v>
      </c>
      <c r="P4158" t="s">
        <v>28</v>
      </c>
      <c r="Q4158" t="s">
        <v>29</v>
      </c>
      <c r="R4158">
        <v>4.6399999999999997</v>
      </c>
      <c r="S4158">
        <v>3</v>
      </c>
      <c r="T4158">
        <v>-1.0900000000000001</v>
      </c>
      <c r="U4158">
        <v>6.6</v>
      </c>
      <c r="V4158" t="s">
        <v>262</v>
      </c>
      <c r="W4158" t="s">
        <v>45</v>
      </c>
      <c r="X4158">
        <v>1</v>
      </c>
      <c r="Y4158" t="str">
        <f>IF(tblRides[[#This Row],[supply_demand_ratio]]&lt;0.8,"Below 0.8",IF(tblRides[[#This Row],[supply_demand_ratio]]&lt;1,"Between 0.8-1.0",IF(tblRides[[#This Row],[supply_demand_ratio]]&lt;=1.2,"Between 1.0-1.2","Above 1.2")))</f>
        <v>Above 1.2</v>
      </c>
    </row>
    <row r="4159" spans="1:25" x14ac:dyDescent="0.3">
      <c r="A4159" t="s">
        <v>4214</v>
      </c>
      <c r="B4159" s="1">
        <v>46060.261805555558</v>
      </c>
      <c r="C4159" s="2">
        <v>46060</v>
      </c>
      <c r="D4159">
        <v>6</v>
      </c>
      <c r="E4159" t="s">
        <v>25</v>
      </c>
      <c r="F4159" t="s">
        <v>26</v>
      </c>
      <c r="G4159">
        <v>5.9</v>
      </c>
      <c r="H4159">
        <v>119.05</v>
      </c>
      <c r="I4159">
        <v>119.17</v>
      </c>
      <c r="J4159">
        <v>1</v>
      </c>
      <c r="K4159">
        <v>2.8</v>
      </c>
      <c r="L4159">
        <v>1</v>
      </c>
      <c r="M4159">
        <v>135</v>
      </c>
      <c r="N4159" t="s">
        <v>27</v>
      </c>
      <c r="O4159">
        <v>1.1639999999999999</v>
      </c>
      <c r="P4159" t="s">
        <v>28</v>
      </c>
      <c r="Q4159" t="s">
        <v>29</v>
      </c>
      <c r="R4159">
        <v>4.5999999999999996</v>
      </c>
      <c r="S4159">
        <v>9</v>
      </c>
      <c r="T4159">
        <v>0.12</v>
      </c>
      <c r="U4159">
        <v>-1.8</v>
      </c>
      <c r="V4159" t="s">
        <v>262</v>
      </c>
      <c r="W4159" t="s">
        <v>31</v>
      </c>
      <c r="X4159">
        <v>1</v>
      </c>
      <c r="Y4159" t="str">
        <f>IF(tblRides[[#This Row],[supply_demand_ratio]]&lt;0.8,"Below 0.8",IF(tblRides[[#This Row],[supply_demand_ratio]]&lt;1,"Between 0.8-1.0",IF(tblRides[[#This Row],[supply_demand_ratio]]&lt;=1.2,"Between 1.0-1.2","Above 1.2")))</f>
        <v>Between 1.0-1.2</v>
      </c>
    </row>
    <row r="4160" spans="1:25" x14ac:dyDescent="0.3">
      <c r="A4160" t="s">
        <v>4215</v>
      </c>
      <c r="B4160" s="1">
        <v>46060.26458333333</v>
      </c>
      <c r="C4160" s="2">
        <v>46060</v>
      </c>
      <c r="D4160">
        <v>6</v>
      </c>
      <c r="E4160" t="s">
        <v>25</v>
      </c>
      <c r="F4160" t="s">
        <v>34</v>
      </c>
      <c r="G4160">
        <v>11</v>
      </c>
      <c r="H4160">
        <v>245.45</v>
      </c>
      <c r="I4160">
        <v>247.75</v>
      </c>
      <c r="J4160">
        <v>1.1000000000000001</v>
      </c>
      <c r="K4160">
        <v>3.9</v>
      </c>
      <c r="L4160">
        <v>7.3</v>
      </c>
      <c r="M4160">
        <v>129</v>
      </c>
      <c r="N4160" t="s">
        <v>27</v>
      </c>
      <c r="O4160">
        <v>0.999</v>
      </c>
      <c r="P4160" t="s">
        <v>28</v>
      </c>
      <c r="Q4160" t="s">
        <v>29</v>
      </c>
      <c r="R4160">
        <v>4.46</v>
      </c>
      <c r="S4160">
        <v>0</v>
      </c>
      <c r="T4160">
        <v>2.2999999999999998</v>
      </c>
      <c r="U4160">
        <v>3.4</v>
      </c>
      <c r="V4160" t="s">
        <v>262</v>
      </c>
      <c r="W4160" t="s">
        <v>31</v>
      </c>
      <c r="X4160">
        <v>1</v>
      </c>
      <c r="Y4160" t="str">
        <f>IF(tblRides[[#This Row],[supply_demand_ratio]]&lt;0.8,"Below 0.8",IF(tblRides[[#This Row],[supply_demand_ratio]]&lt;1,"Between 0.8-1.0",IF(tblRides[[#This Row],[supply_demand_ratio]]&lt;=1.2,"Between 1.0-1.2","Above 1.2")))</f>
        <v>Between 0.8-1.0</v>
      </c>
    </row>
    <row r="4161" spans="1:25" x14ac:dyDescent="0.3">
      <c r="A4161" t="s">
        <v>4216</v>
      </c>
      <c r="B4161" s="1">
        <v>46060.275694444441</v>
      </c>
      <c r="C4161" s="2">
        <v>46060</v>
      </c>
      <c r="D4161">
        <v>6</v>
      </c>
      <c r="E4161" t="s">
        <v>43</v>
      </c>
      <c r="F4161" t="s">
        <v>26</v>
      </c>
      <c r="G4161">
        <v>10.6</v>
      </c>
      <c r="H4161">
        <v>217.03</v>
      </c>
      <c r="I4161">
        <v>228.65</v>
      </c>
      <c r="J4161">
        <v>1</v>
      </c>
      <c r="K4161">
        <v>4</v>
      </c>
      <c r="L4161">
        <v>7.8</v>
      </c>
      <c r="M4161">
        <v>59</v>
      </c>
      <c r="N4161" t="s">
        <v>41</v>
      </c>
      <c r="O4161">
        <v>1.272</v>
      </c>
      <c r="P4161" t="s">
        <v>28</v>
      </c>
      <c r="Q4161" t="s">
        <v>29</v>
      </c>
      <c r="R4161">
        <v>4.76</v>
      </c>
      <c r="S4161">
        <v>13</v>
      </c>
      <c r="T4161">
        <v>11.62</v>
      </c>
      <c r="U4161">
        <v>3.8</v>
      </c>
      <c r="V4161" t="s">
        <v>262</v>
      </c>
      <c r="W4161" t="s">
        <v>31</v>
      </c>
      <c r="X4161">
        <v>1</v>
      </c>
      <c r="Y4161" t="str">
        <f>IF(tblRides[[#This Row],[supply_demand_ratio]]&lt;0.8,"Below 0.8",IF(tblRides[[#This Row],[supply_demand_ratio]]&lt;1,"Between 0.8-1.0",IF(tblRides[[#This Row],[supply_demand_ratio]]&lt;=1.2,"Between 1.0-1.2","Above 1.2")))</f>
        <v>Above 1.2</v>
      </c>
    </row>
    <row r="4162" spans="1:25" x14ac:dyDescent="0.3">
      <c r="A4162" t="s">
        <v>4217</v>
      </c>
      <c r="B4162" s="1">
        <v>46060.291666666664</v>
      </c>
      <c r="C4162" s="2">
        <v>46060</v>
      </c>
      <c r="D4162">
        <v>7</v>
      </c>
      <c r="E4162" t="s">
        <v>43</v>
      </c>
      <c r="F4162" t="s">
        <v>26</v>
      </c>
      <c r="G4162">
        <v>10.3</v>
      </c>
      <c r="H4162">
        <v>214.83</v>
      </c>
      <c r="I4162">
        <v>217.09</v>
      </c>
      <c r="J4162">
        <v>1.1000000000000001</v>
      </c>
      <c r="K4162">
        <v>2.2000000000000002</v>
      </c>
      <c r="L4162">
        <v>2.8</v>
      </c>
      <c r="M4162">
        <v>70</v>
      </c>
      <c r="N4162" t="s">
        <v>41</v>
      </c>
      <c r="O4162">
        <v>1.855</v>
      </c>
      <c r="P4162" t="s">
        <v>28</v>
      </c>
      <c r="Q4162" t="s">
        <v>29</v>
      </c>
      <c r="R4162">
        <v>4.55</v>
      </c>
      <c r="S4162">
        <v>32</v>
      </c>
      <c r="T4162">
        <v>2.2599999999999998</v>
      </c>
      <c r="U4162">
        <v>0.6</v>
      </c>
      <c r="V4162" t="s">
        <v>262</v>
      </c>
      <c r="W4162" t="s">
        <v>31</v>
      </c>
      <c r="X4162">
        <v>1</v>
      </c>
      <c r="Y4162" t="str">
        <f>IF(tblRides[[#This Row],[supply_demand_ratio]]&lt;0.8,"Below 0.8",IF(tblRides[[#This Row],[supply_demand_ratio]]&lt;1,"Between 0.8-1.0",IF(tblRides[[#This Row],[supply_demand_ratio]]&lt;=1.2,"Between 1.0-1.2","Above 1.2")))</f>
        <v>Above 1.2</v>
      </c>
    </row>
    <row r="4163" spans="1:25" x14ac:dyDescent="0.3">
      <c r="A4163" t="s">
        <v>4218</v>
      </c>
      <c r="B4163" s="1">
        <v>46060.29791666667</v>
      </c>
      <c r="C4163" s="2">
        <v>46060</v>
      </c>
      <c r="D4163">
        <v>7</v>
      </c>
      <c r="E4163" t="s">
        <v>36</v>
      </c>
      <c r="F4163" t="s">
        <v>26</v>
      </c>
      <c r="G4163">
        <v>12.8</v>
      </c>
      <c r="H4163">
        <v>255.03</v>
      </c>
      <c r="J4163">
        <v>1</v>
      </c>
      <c r="K4163">
        <v>6</v>
      </c>
      <c r="L4163">
        <v>9.1999999999999993</v>
      </c>
      <c r="M4163">
        <v>97</v>
      </c>
      <c r="N4163" t="s">
        <v>41</v>
      </c>
      <c r="O4163">
        <v>1.2070000000000001</v>
      </c>
      <c r="P4163" t="s">
        <v>37</v>
      </c>
      <c r="Q4163" t="s">
        <v>103</v>
      </c>
      <c r="R4163">
        <v>4.5999999999999996</v>
      </c>
      <c r="S4163">
        <v>3</v>
      </c>
      <c r="U4163">
        <v>3.2</v>
      </c>
      <c r="V4163" t="s">
        <v>262</v>
      </c>
      <c r="W4163" t="s">
        <v>45</v>
      </c>
      <c r="X4163">
        <v>0</v>
      </c>
      <c r="Y4163" t="str">
        <f>IF(tblRides[[#This Row],[supply_demand_ratio]]&lt;0.8,"Below 0.8",IF(tblRides[[#This Row],[supply_demand_ratio]]&lt;1,"Between 0.8-1.0",IF(tblRides[[#This Row],[supply_demand_ratio]]&lt;=1.2,"Between 1.0-1.2","Above 1.2")))</f>
        <v>Above 1.2</v>
      </c>
    </row>
    <row r="4164" spans="1:25" x14ac:dyDescent="0.3">
      <c r="A4164" t="s">
        <v>4219</v>
      </c>
      <c r="B4164" s="1">
        <v>46060.30972222222</v>
      </c>
      <c r="C4164" s="2">
        <v>46060</v>
      </c>
      <c r="D4164">
        <v>7</v>
      </c>
      <c r="E4164" t="s">
        <v>33</v>
      </c>
      <c r="F4164" t="s">
        <v>26</v>
      </c>
      <c r="G4164">
        <v>8.1999999999999993</v>
      </c>
      <c r="H4164">
        <v>155.25</v>
      </c>
      <c r="J4164">
        <v>1</v>
      </c>
      <c r="K4164">
        <v>2</v>
      </c>
      <c r="L4164">
        <v>1.8</v>
      </c>
      <c r="M4164">
        <v>81</v>
      </c>
      <c r="N4164" t="s">
        <v>27</v>
      </c>
      <c r="O4164">
        <v>0.91700000000000004</v>
      </c>
      <c r="P4164" t="s">
        <v>37</v>
      </c>
      <c r="Q4164" t="s">
        <v>103</v>
      </c>
      <c r="R4164">
        <v>4.8499999999999996</v>
      </c>
      <c r="S4164">
        <v>14</v>
      </c>
      <c r="U4164">
        <v>-0.2</v>
      </c>
      <c r="V4164" t="s">
        <v>262</v>
      </c>
      <c r="W4164" t="s">
        <v>31</v>
      </c>
      <c r="X4164">
        <v>0</v>
      </c>
      <c r="Y4164" t="str">
        <f>IF(tblRides[[#This Row],[supply_demand_ratio]]&lt;0.8,"Below 0.8",IF(tblRides[[#This Row],[supply_demand_ratio]]&lt;1,"Between 0.8-1.0",IF(tblRides[[#This Row],[supply_demand_ratio]]&lt;=1.2,"Between 1.0-1.2","Above 1.2")))</f>
        <v>Between 0.8-1.0</v>
      </c>
    </row>
    <row r="4165" spans="1:25" x14ac:dyDescent="0.3">
      <c r="A4165" t="s">
        <v>4220</v>
      </c>
      <c r="B4165" s="1">
        <v>46060.32708333333</v>
      </c>
      <c r="C4165" s="2">
        <v>46060</v>
      </c>
      <c r="D4165">
        <v>7</v>
      </c>
      <c r="E4165" t="s">
        <v>33</v>
      </c>
      <c r="F4165" t="s">
        <v>34</v>
      </c>
      <c r="G4165">
        <v>3.2</v>
      </c>
      <c r="H4165">
        <v>93.14</v>
      </c>
      <c r="J4165">
        <v>1.1000000000000001</v>
      </c>
      <c r="K4165">
        <v>8.1999999999999993</v>
      </c>
      <c r="L4165">
        <v>14.5</v>
      </c>
      <c r="M4165">
        <v>83</v>
      </c>
      <c r="N4165" t="s">
        <v>27</v>
      </c>
      <c r="O4165">
        <v>0.92</v>
      </c>
      <c r="P4165" t="s">
        <v>37</v>
      </c>
      <c r="Q4165" t="s">
        <v>38</v>
      </c>
      <c r="R4165">
        <v>4.41</v>
      </c>
      <c r="S4165">
        <v>0</v>
      </c>
      <c r="U4165">
        <v>6.3</v>
      </c>
      <c r="V4165" t="s">
        <v>262</v>
      </c>
      <c r="W4165" t="s">
        <v>45</v>
      </c>
      <c r="X4165">
        <v>0</v>
      </c>
      <c r="Y4165" t="str">
        <f>IF(tblRides[[#This Row],[supply_demand_ratio]]&lt;0.8,"Below 0.8",IF(tblRides[[#This Row],[supply_demand_ratio]]&lt;1,"Between 0.8-1.0",IF(tblRides[[#This Row],[supply_demand_ratio]]&lt;=1.2,"Between 1.0-1.2","Above 1.2")))</f>
        <v>Between 0.8-1.0</v>
      </c>
    </row>
    <row r="4166" spans="1:25" x14ac:dyDescent="0.3">
      <c r="A4166" t="s">
        <v>4221</v>
      </c>
      <c r="B4166" s="1">
        <v>46060.327777777777</v>
      </c>
      <c r="C4166" s="2">
        <v>46060</v>
      </c>
      <c r="D4166">
        <v>7</v>
      </c>
      <c r="E4166" t="s">
        <v>33</v>
      </c>
      <c r="F4166" t="s">
        <v>26</v>
      </c>
      <c r="G4166">
        <v>8.8000000000000007</v>
      </c>
      <c r="H4166">
        <v>188.95</v>
      </c>
      <c r="I4166">
        <v>177.56</v>
      </c>
      <c r="J4166">
        <v>1</v>
      </c>
      <c r="K4166">
        <v>2.2000000000000002</v>
      </c>
      <c r="L4166">
        <v>6.2</v>
      </c>
      <c r="M4166">
        <v>93</v>
      </c>
      <c r="N4166" t="s">
        <v>41</v>
      </c>
      <c r="O4166">
        <v>1.202</v>
      </c>
      <c r="P4166" t="s">
        <v>28</v>
      </c>
      <c r="Q4166" t="s">
        <v>29</v>
      </c>
      <c r="R4166">
        <v>4.83</v>
      </c>
      <c r="S4166">
        <v>9</v>
      </c>
      <c r="T4166">
        <v>-11.39</v>
      </c>
      <c r="U4166">
        <v>4</v>
      </c>
      <c r="V4166" t="s">
        <v>262</v>
      </c>
      <c r="W4166" t="s">
        <v>31</v>
      </c>
      <c r="X4166">
        <v>1</v>
      </c>
      <c r="Y4166" t="str">
        <f>IF(tblRides[[#This Row],[supply_demand_ratio]]&lt;0.8,"Below 0.8",IF(tblRides[[#This Row],[supply_demand_ratio]]&lt;1,"Between 0.8-1.0",IF(tblRides[[#This Row],[supply_demand_ratio]]&lt;=1.2,"Between 1.0-1.2","Above 1.2")))</f>
        <v>Above 1.2</v>
      </c>
    </row>
    <row r="4167" spans="1:25" x14ac:dyDescent="0.3">
      <c r="A4167" t="s">
        <v>4222</v>
      </c>
      <c r="B4167" s="1">
        <v>46060.329861111109</v>
      </c>
      <c r="C4167" s="2">
        <v>46060</v>
      </c>
      <c r="D4167">
        <v>7</v>
      </c>
      <c r="E4167" t="s">
        <v>43</v>
      </c>
      <c r="F4167" t="s">
        <v>26</v>
      </c>
      <c r="G4167">
        <v>10.9</v>
      </c>
      <c r="H4167">
        <v>197</v>
      </c>
      <c r="I4167">
        <v>205.68</v>
      </c>
      <c r="J4167">
        <v>1</v>
      </c>
      <c r="K4167">
        <v>4.4000000000000004</v>
      </c>
      <c r="L4167">
        <v>6.5</v>
      </c>
      <c r="M4167">
        <v>61</v>
      </c>
      <c r="N4167" t="s">
        <v>27</v>
      </c>
      <c r="O4167">
        <v>1.056</v>
      </c>
      <c r="P4167" t="s">
        <v>28</v>
      </c>
      <c r="Q4167" t="s">
        <v>29</v>
      </c>
      <c r="R4167">
        <v>5</v>
      </c>
      <c r="S4167">
        <v>22</v>
      </c>
      <c r="T4167">
        <v>8.68</v>
      </c>
      <c r="U4167">
        <v>2.1</v>
      </c>
      <c r="V4167" t="s">
        <v>262</v>
      </c>
      <c r="W4167" t="s">
        <v>31</v>
      </c>
      <c r="X4167">
        <v>1</v>
      </c>
      <c r="Y4167" t="str">
        <f>IF(tblRides[[#This Row],[supply_demand_ratio]]&lt;0.8,"Below 0.8",IF(tblRides[[#This Row],[supply_demand_ratio]]&lt;1,"Between 0.8-1.0",IF(tblRides[[#This Row],[supply_demand_ratio]]&lt;=1.2,"Between 1.0-1.2","Above 1.2")))</f>
        <v>Between 1.0-1.2</v>
      </c>
    </row>
    <row r="4168" spans="1:25" x14ac:dyDescent="0.3">
      <c r="A4168" t="s">
        <v>4223</v>
      </c>
      <c r="B4168" s="1">
        <v>46060.336111111108</v>
      </c>
      <c r="C4168" s="2">
        <v>46060</v>
      </c>
      <c r="D4168">
        <v>8</v>
      </c>
      <c r="E4168" t="s">
        <v>33</v>
      </c>
      <c r="F4168" t="s">
        <v>26</v>
      </c>
      <c r="G4168">
        <v>11.1</v>
      </c>
      <c r="H4168">
        <v>304.11</v>
      </c>
      <c r="I4168">
        <v>300.75</v>
      </c>
      <c r="J4168">
        <v>1.3</v>
      </c>
      <c r="K4168">
        <v>5.4</v>
      </c>
      <c r="L4168">
        <v>2.5</v>
      </c>
      <c r="M4168">
        <v>76</v>
      </c>
      <c r="N4168" t="s">
        <v>27</v>
      </c>
      <c r="O4168">
        <v>0.70499999999999996</v>
      </c>
      <c r="P4168" t="s">
        <v>28</v>
      </c>
      <c r="Q4168" t="s">
        <v>29</v>
      </c>
      <c r="R4168">
        <v>4.78</v>
      </c>
      <c r="S4168">
        <v>1</v>
      </c>
      <c r="T4168">
        <v>-3.36</v>
      </c>
      <c r="U4168">
        <v>-2.9</v>
      </c>
      <c r="V4168" t="s">
        <v>262</v>
      </c>
      <c r="W4168" t="s">
        <v>45</v>
      </c>
      <c r="X4168">
        <v>1</v>
      </c>
      <c r="Y4168" t="str">
        <f>IF(tblRides[[#This Row],[supply_demand_ratio]]&lt;0.8,"Below 0.8",IF(tblRides[[#This Row],[supply_demand_ratio]]&lt;1,"Between 0.8-1.0",IF(tblRides[[#This Row],[supply_demand_ratio]]&lt;=1.2,"Between 1.0-1.2","Above 1.2")))</f>
        <v>Below 0.8</v>
      </c>
    </row>
    <row r="4169" spans="1:25" x14ac:dyDescent="0.3">
      <c r="A4169" t="s">
        <v>4224</v>
      </c>
      <c r="B4169" s="1">
        <v>46060.339583333334</v>
      </c>
      <c r="C4169" s="2">
        <v>46060</v>
      </c>
      <c r="D4169">
        <v>8</v>
      </c>
      <c r="E4169" t="s">
        <v>25</v>
      </c>
      <c r="F4169" t="s">
        <v>26</v>
      </c>
      <c r="G4169">
        <v>4.0999999999999996</v>
      </c>
      <c r="H4169">
        <v>123.67</v>
      </c>
      <c r="I4169">
        <v>128.49</v>
      </c>
      <c r="J4169">
        <v>1.1000000000000001</v>
      </c>
      <c r="K4169">
        <v>8.9</v>
      </c>
      <c r="L4169">
        <v>8</v>
      </c>
      <c r="M4169">
        <v>120</v>
      </c>
      <c r="N4169" t="s">
        <v>72</v>
      </c>
      <c r="O4169">
        <v>0.78700000000000003</v>
      </c>
      <c r="P4169" t="s">
        <v>28</v>
      </c>
      <c r="Q4169" t="s">
        <v>29</v>
      </c>
      <c r="R4169">
        <v>4.88</v>
      </c>
      <c r="S4169">
        <v>54</v>
      </c>
      <c r="T4169">
        <v>4.82</v>
      </c>
      <c r="U4169">
        <v>-0.9</v>
      </c>
      <c r="V4169" t="s">
        <v>262</v>
      </c>
      <c r="W4169" t="s">
        <v>45</v>
      </c>
      <c r="X4169">
        <v>1</v>
      </c>
      <c r="Y4169" t="str">
        <f>IF(tblRides[[#This Row],[supply_demand_ratio]]&lt;0.8,"Below 0.8",IF(tblRides[[#This Row],[supply_demand_ratio]]&lt;1,"Between 0.8-1.0",IF(tblRides[[#This Row],[supply_demand_ratio]]&lt;=1.2,"Between 1.0-1.2","Above 1.2")))</f>
        <v>Below 0.8</v>
      </c>
    </row>
    <row r="4170" spans="1:25" x14ac:dyDescent="0.3">
      <c r="A4170" t="s">
        <v>4225</v>
      </c>
      <c r="B4170" s="1">
        <v>46060.34097222222</v>
      </c>
      <c r="C4170" s="2">
        <v>46060</v>
      </c>
      <c r="D4170">
        <v>8</v>
      </c>
      <c r="E4170" t="s">
        <v>25</v>
      </c>
      <c r="F4170" t="s">
        <v>26</v>
      </c>
      <c r="G4170">
        <v>0.9</v>
      </c>
      <c r="H4170">
        <v>61.24</v>
      </c>
      <c r="I4170">
        <v>59.48</v>
      </c>
      <c r="J4170">
        <v>1.1000000000000001</v>
      </c>
      <c r="K4170">
        <v>3.6</v>
      </c>
      <c r="L4170">
        <v>1</v>
      </c>
      <c r="M4170">
        <v>115</v>
      </c>
      <c r="N4170" t="s">
        <v>27</v>
      </c>
      <c r="O4170">
        <v>0.84899999999999998</v>
      </c>
      <c r="P4170" t="s">
        <v>28</v>
      </c>
      <c r="Q4170" t="s">
        <v>29</v>
      </c>
      <c r="R4170">
        <v>5</v>
      </c>
      <c r="S4170">
        <v>6</v>
      </c>
      <c r="T4170">
        <v>-1.76</v>
      </c>
      <c r="U4170">
        <v>-2.6</v>
      </c>
      <c r="V4170" t="s">
        <v>262</v>
      </c>
      <c r="W4170" t="s">
        <v>31</v>
      </c>
      <c r="X4170">
        <v>1</v>
      </c>
      <c r="Y4170" t="str">
        <f>IF(tblRides[[#This Row],[supply_demand_ratio]]&lt;0.8,"Below 0.8",IF(tblRides[[#This Row],[supply_demand_ratio]]&lt;1,"Between 0.8-1.0",IF(tblRides[[#This Row],[supply_demand_ratio]]&lt;=1.2,"Between 1.0-1.2","Above 1.2")))</f>
        <v>Between 0.8-1.0</v>
      </c>
    </row>
    <row r="4171" spans="1:25" x14ac:dyDescent="0.3">
      <c r="A4171" t="s">
        <v>4226</v>
      </c>
      <c r="B4171" s="1">
        <v>46060.34097222222</v>
      </c>
      <c r="C4171" s="2">
        <v>46060</v>
      </c>
      <c r="D4171">
        <v>8</v>
      </c>
      <c r="E4171" t="s">
        <v>43</v>
      </c>
      <c r="F4171" t="s">
        <v>26</v>
      </c>
      <c r="G4171">
        <v>14.4</v>
      </c>
      <c r="H4171">
        <v>274.48</v>
      </c>
      <c r="I4171">
        <v>266.13</v>
      </c>
      <c r="J4171">
        <v>1</v>
      </c>
      <c r="K4171">
        <v>7.8</v>
      </c>
      <c r="L4171">
        <v>8.6999999999999993</v>
      </c>
      <c r="M4171">
        <v>67</v>
      </c>
      <c r="N4171" t="s">
        <v>41</v>
      </c>
      <c r="O4171">
        <v>2.2000000000000002</v>
      </c>
      <c r="P4171" t="s">
        <v>28</v>
      </c>
      <c r="Q4171" t="s">
        <v>29</v>
      </c>
      <c r="R4171">
        <v>4.7699999999999996</v>
      </c>
      <c r="S4171">
        <v>1</v>
      </c>
      <c r="T4171">
        <v>-8.35</v>
      </c>
      <c r="U4171">
        <v>0.9</v>
      </c>
      <c r="V4171" t="s">
        <v>262</v>
      </c>
      <c r="W4171" t="s">
        <v>45</v>
      </c>
      <c r="X4171">
        <v>1</v>
      </c>
      <c r="Y4171" t="str">
        <f>IF(tblRides[[#This Row],[supply_demand_ratio]]&lt;0.8,"Below 0.8",IF(tblRides[[#This Row],[supply_demand_ratio]]&lt;1,"Between 0.8-1.0",IF(tblRides[[#This Row],[supply_demand_ratio]]&lt;=1.2,"Between 1.0-1.2","Above 1.2")))</f>
        <v>Above 1.2</v>
      </c>
    </row>
    <row r="4172" spans="1:25" x14ac:dyDescent="0.3">
      <c r="A4172" t="s">
        <v>4227</v>
      </c>
      <c r="B4172" s="1">
        <v>46060.35</v>
      </c>
      <c r="C4172" s="2">
        <v>46060</v>
      </c>
      <c r="D4172">
        <v>8</v>
      </c>
      <c r="E4172" t="s">
        <v>25</v>
      </c>
      <c r="F4172" t="s">
        <v>26</v>
      </c>
      <c r="G4172">
        <v>3.8</v>
      </c>
      <c r="H4172">
        <v>104.69</v>
      </c>
      <c r="I4172">
        <v>107.59</v>
      </c>
      <c r="J4172">
        <v>1</v>
      </c>
      <c r="K4172">
        <v>10.9</v>
      </c>
      <c r="L4172">
        <v>13</v>
      </c>
      <c r="M4172">
        <v>107</v>
      </c>
      <c r="N4172" t="s">
        <v>27</v>
      </c>
      <c r="O4172">
        <v>0.78</v>
      </c>
      <c r="P4172" t="s">
        <v>28</v>
      </c>
      <c r="Q4172" t="s">
        <v>29</v>
      </c>
      <c r="R4172">
        <v>4.8</v>
      </c>
      <c r="S4172">
        <v>4</v>
      </c>
      <c r="T4172">
        <v>2.9</v>
      </c>
      <c r="U4172">
        <v>2.1</v>
      </c>
      <c r="V4172" t="s">
        <v>262</v>
      </c>
      <c r="W4172" t="s">
        <v>77</v>
      </c>
      <c r="X4172">
        <v>1</v>
      </c>
      <c r="Y4172" t="str">
        <f>IF(tblRides[[#This Row],[supply_demand_ratio]]&lt;0.8,"Below 0.8",IF(tblRides[[#This Row],[supply_demand_ratio]]&lt;1,"Between 0.8-1.0",IF(tblRides[[#This Row],[supply_demand_ratio]]&lt;=1.2,"Between 1.0-1.2","Above 1.2")))</f>
        <v>Below 0.8</v>
      </c>
    </row>
    <row r="4173" spans="1:25" x14ac:dyDescent="0.3">
      <c r="A4173" t="s">
        <v>4228</v>
      </c>
      <c r="B4173" s="1">
        <v>46060.354166666664</v>
      </c>
      <c r="C4173" s="2">
        <v>46060</v>
      </c>
      <c r="D4173">
        <v>8</v>
      </c>
      <c r="E4173" t="s">
        <v>33</v>
      </c>
      <c r="F4173" t="s">
        <v>26</v>
      </c>
      <c r="G4173">
        <v>5.0999999999999996</v>
      </c>
      <c r="H4173">
        <v>124.11</v>
      </c>
      <c r="I4173">
        <v>129.16999999999999</v>
      </c>
      <c r="J4173">
        <v>1.1000000000000001</v>
      </c>
      <c r="K4173">
        <v>2</v>
      </c>
      <c r="L4173">
        <v>2.1</v>
      </c>
      <c r="M4173">
        <v>88</v>
      </c>
      <c r="N4173" t="s">
        <v>41</v>
      </c>
      <c r="O4173">
        <v>1.3069999999999999</v>
      </c>
      <c r="P4173" t="s">
        <v>28</v>
      </c>
      <c r="Q4173" t="s">
        <v>29</v>
      </c>
      <c r="R4173">
        <v>4.93</v>
      </c>
      <c r="S4173">
        <v>8</v>
      </c>
      <c r="T4173">
        <v>5.0599999999999996</v>
      </c>
      <c r="U4173">
        <v>0.1</v>
      </c>
      <c r="V4173" t="s">
        <v>262</v>
      </c>
      <c r="W4173" t="s">
        <v>31</v>
      </c>
      <c r="X4173">
        <v>1</v>
      </c>
      <c r="Y4173" t="str">
        <f>IF(tblRides[[#This Row],[supply_demand_ratio]]&lt;0.8,"Below 0.8",IF(tblRides[[#This Row],[supply_demand_ratio]]&lt;1,"Between 0.8-1.0",IF(tblRides[[#This Row],[supply_demand_ratio]]&lt;=1.2,"Between 1.0-1.2","Above 1.2")))</f>
        <v>Above 1.2</v>
      </c>
    </row>
    <row r="4174" spans="1:25" x14ac:dyDescent="0.3">
      <c r="A4174" t="s">
        <v>4229</v>
      </c>
      <c r="B4174" s="1">
        <v>46060.36041666667</v>
      </c>
      <c r="C4174" s="2">
        <v>46060</v>
      </c>
      <c r="D4174">
        <v>8</v>
      </c>
      <c r="E4174" t="s">
        <v>25</v>
      </c>
      <c r="F4174" t="s">
        <v>34</v>
      </c>
      <c r="G4174">
        <v>4.5</v>
      </c>
      <c r="H4174">
        <v>108.63</v>
      </c>
      <c r="I4174">
        <v>114.27</v>
      </c>
      <c r="J4174">
        <v>1</v>
      </c>
      <c r="K4174">
        <v>2</v>
      </c>
      <c r="L4174">
        <v>2.1</v>
      </c>
      <c r="M4174">
        <v>125</v>
      </c>
      <c r="N4174" t="s">
        <v>41</v>
      </c>
      <c r="O4174">
        <v>1.226</v>
      </c>
      <c r="P4174" t="s">
        <v>28</v>
      </c>
      <c r="Q4174" t="s">
        <v>29</v>
      </c>
      <c r="R4174">
        <v>4.62</v>
      </c>
      <c r="S4174">
        <v>0</v>
      </c>
      <c r="T4174">
        <v>5.64</v>
      </c>
      <c r="U4174">
        <v>0.1</v>
      </c>
      <c r="V4174" t="s">
        <v>262</v>
      </c>
      <c r="W4174" t="s">
        <v>31</v>
      </c>
      <c r="X4174">
        <v>1</v>
      </c>
      <c r="Y4174" t="str">
        <f>IF(tblRides[[#This Row],[supply_demand_ratio]]&lt;0.8,"Below 0.8",IF(tblRides[[#This Row],[supply_demand_ratio]]&lt;1,"Between 0.8-1.0",IF(tblRides[[#This Row],[supply_demand_ratio]]&lt;=1.2,"Between 1.0-1.2","Above 1.2")))</f>
        <v>Above 1.2</v>
      </c>
    </row>
    <row r="4175" spans="1:25" x14ac:dyDescent="0.3">
      <c r="A4175" t="s">
        <v>4230</v>
      </c>
      <c r="B4175" s="1">
        <v>46060.363194444442</v>
      </c>
      <c r="C4175" s="2">
        <v>46060</v>
      </c>
      <c r="D4175">
        <v>8</v>
      </c>
      <c r="E4175" t="s">
        <v>25</v>
      </c>
      <c r="F4175" t="s">
        <v>26</v>
      </c>
      <c r="G4175">
        <v>6.6</v>
      </c>
      <c r="H4175">
        <v>200.59</v>
      </c>
      <c r="I4175">
        <v>190.06</v>
      </c>
      <c r="J4175">
        <v>1.3</v>
      </c>
      <c r="K4175">
        <v>6.7</v>
      </c>
      <c r="L4175">
        <v>6.7</v>
      </c>
      <c r="M4175">
        <v>100</v>
      </c>
      <c r="N4175" t="s">
        <v>72</v>
      </c>
      <c r="O4175">
        <v>0.66500000000000004</v>
      </c>
      <c r="P4175" t="s">
        <v>28</v>
      </c>
      <c r="Q4175" t="s">
        <v>29</v>
      </c>
      <c r="R4175">
        <v>4.58</v>
      </c>
      <c r="S4175">
        <v>1</v>
      </c>
      <c r="T4175">
        <v>-10.53</v>
      </c>
      <c r="U4175">
        <v>0</v>
      </c>
      <c r="V4175" t="s">
        <v>262</v>
      </c>
      <c r="W4175" t="s">
        <v>45</v>
      </c>
      <c r="X4175">
        <v>1</v>
      </c>
      <c r="Y4175" t="str">
        <f>IF(tblRides[[#This Row],[supply_demand_ratio]]&lt;0.8,"Below 0.8",IF(tblRides[[#This Row],[supply_demand_ratio]]&lt;1,"Between 0.8-1.0",IF(tblRides[[#This Row],[supply_demand_ratio]]&lt;=1.2,"Between 1.0-1.2","Above 1.2")))</f>
        <v>Below 0.8</v>
      </c>
    </row>
    <row r="4176" spans="1:25" x14ac:dyDescent="0.3">
      <c r="A4176" t="s">
        <v>4231</v>
      </c>
      <c r="B4176" s="1">
        <v>46060.368750000001</v>
      </c>
      <c r="C4176" s="2">
        <v>46060</v>
      </c>
      <c r="D4176">
        <v>8</v>
      </c>
      <c r="E4176" t="s">
        <v>62</v>
      </c>
      <c r="F4176" t="s">
        <v>26</v>
      </c>
      <c r="G4176">
        <v>4.5</v>
      </c>
      <c r="H4176">
        <v>103.68</v>
      </c>
      <c r="I4176">
        <v>105.13</v>
      </c>
      <c r="J4176">
        <v>1</v>
      </c>
      <c r="K4176">
        <v>5.2</v>
      </c>
      <c r="L4176">
        <v>3.6</v>
      </c>
      <c r="M4176">
        <v>52</v>
      </c>
      <c r="N4176" t="s">
        <v>41</v>
      </c>
      <c r="O4176">
        <v>1.0569999999999999</v>
      </c>
      <c r="P4176" t="s">
        <v>28</v>
      </c>
      <c r="Q4176" t="s">
        <v>29</v>
      </c>
      <c r="R4176">
        <v>4.72</v>
      </c>
      <c r="S4176">
        <v>8</v>
      </c>
      <c r="T4176">
        <v>1.45</v>
      </c>
      <c r="U4176">
        <v>-1.6</v>
      </c>
      <c r="V4176" t="s">
        <v>262</v>
      </c>
      <c r="W4176" t="s">
        <v>45</v>
      </c>
      <c r="X4176">
        <v>1</v>
      </c>
      <c r="Y4176" t="str">
        <f>IF(tblRides[[#This Row],[supply_demand_ratio]]&lt;0.8,"Below 0.8",IF(tblRides[[#This Row],[supply_demand_ratio]]&lt;1,"Between 0.8-1.0",IF(tblRides[[#This Row],[supply_demand_ratio]]&lt;=1.2,"Between 1.0-1.2","Above 1.2")))</f>
        <v>Between 1.0-1.2</v>
      </c>
    </row>
    <row r="4177" spans="1:25" x14ac:dyDescent="0.3">
      <c r="A4177" t="s">
        <v>4232</v>
      </c>
      <c r="B4177" s="1">
        <v>46060.375</v>
      </c>
      <c r="C4177" s="2">
        <v>46060</v>
      </c>
      <c r="D4177">
        <v>9</v>
      </c>
      <c r="E4177" t="s">
        <v>62</v>
      </c>
      <c r="F4177" t="s">
        <v>34</v>
      </c>
      <c r="G4177">
        <v>6.2</v>
      </c>
      <c r="H4177">
        <v>135.11000000000001</v>
      </c>
      <c r="I4177">
        <v>139.24</v>
      </c>
      <c r="J4177">
        <v>1.1000000000000001</v>
      </c>
      <c r="K4177">
        <v>4.5999999999999996</v>
      </c>
      <c r="L4177">
        <v>4.7</v>
      </c>
      <c r="M4177">
        <v>58</v>
      </c>
      <c r="N4177" t="s">
        <v>41</v>
      </c>
      <c r="O4177">
        <v>2.1440000000000001</v>
      </c>
      <c r="P4177" t="s">
        <v>28</v>
      </c>
      <c r="Q4177" t="s">
        <v>29</v>
      </c>
      <c r="R4177">
        <v>4.66</v>
      </c>
      <c r="S4177">
        <v>0</v>
      </c>
      <c r="T4177">
        <v>4.13</v>
      </c>
      <c r="U4177">
        <v>0.1</v>
      </c>
      <c r="V4177" t="s">
        <v>262</v>
      </c>
      <c r="W4177" t="s">
        <v>31</v>
      </c>
      <c r="X4177">
        <v>1</v>
      </c>
      <c r="Y4177" t="str">
        <f>IF(tblRides[[#This Row],[supply_demand_ratio]]&lt;0.8,"Below 0.8",IF(tblRides[[#This Row],[supply_demand_ratio]]&lt;1,"Between 0.8-1.0",IF(tblRides[[#This Row],[supply_demand_ratio]]&lt;=1.2,"Between 1.0-1.2","Above 1.2")))</f>
        <v>Above 1.2</v>
      </c>
    </row>
    <row r="4178" spans="1:25" x14ac:dyDescent="0.3">
      <c r="A4178" t="s">
        <v>4233</v>
      </c>
      <c r="B4178" s="1">
        <v>46060.396527777775</v>
      </c>
      <c r="C4178" s="2">
        <v>46060</v>
      </c>
      <c r="D4178">
        <v>9</v>
      </c>
      <c r="E4178" t="s">
        <v>33</v>
      </c>
      <c r="F4178" t="s">
        <v>26</v>
      </c>
      <c r="G4178">
        <v>3</v>
      </c>
      <c r="H4178">
        <v>87.36</v>
      </c>
      <c r="I4178">
        <v>82.64</v>
      </c>
      <c r="J4178">
        <v>1.1000000000000001</v>
      </c>
      <c r="K4178">
        <v>4.9000000000000004</v>
      </c>
      <c r="L4178">
        <v>6.7</v>
      </c>
      <c r="M4178">
        <v>85</v>
      </c>
      <c r="N4178" t="s">
        <v>27</v>
      </c>
      <c r="O4178">
        <v>0.93300000000000005</v>
      </c>
      <c r="P4178" t="s">
        <v>28</v>
      </c>
      <c r="Q4178" t="s">
        <v>29</v>
      </c>
      <c r="R4178">
        <v>4.4800000000000004</v>
      </c>
      <c r="S4178">
        <v>14</v>
      </c>
      <c r="T4178">
        <v>-4.72</v>
      </c>
      <c r="U4178">
        <v>1.8</v>
      </c>
      <c r="V4178" t="s">
        <v>262</v>
      </c>
      <c r="W4178" t="s">
        <v>31</v>
      </c>
      <c r="X4178">
        <v>1</v>
      </c>
      <c r="Y4178" t="str">
        <f>IF(tblRides[[#This Row],[supply_demand_ratio]]&lt;0.8,"Below 0.8",IF(tblRides[[#This Row],[supply_demand_ratio]]&lt;1,"Between 0.8-1.0",IF(tblRides[[#This Row],[supply_demand_ratio]]&lt;=1.2,"Between 1.0-1.2","Above 1.2")))</f>
        <v>Between 0.8-1.0</v>
      </c>
    </row>
    <row r="4179" spans="1:25" x14ac:dyDescent="0.3">
      <c r="A4179" t="s">
        <v>4234</v>
      </c>
      <c r="B4179" s="1">
        <v>46060.410416666666</v>
      </c>
      <c r="C4179" s="2">
        <v>46060</v>
      </c>
      <c r="D4179">
        <v>9</v>
      </c>
      <c r="E4179" t="s">
        <v>33</v>
      </c>
      <c r="F4179" t="s">
        <v>34</v>
      </c>
      <c r="G4179">
        <v>13.3</v>
      </c>
      <c r="H4179">
        <v>234.61</v>
      </c>
      <c r="I4179">
        <v>221.44</v>
      </c>
      <c r="J4179">
        <v>1</v>
      </c>
      <c r="K4179">
        <v>7.3</v>
      </c>
      <c r="L4179">
        <v>3.2</v>
      </c>
      <c r="M4179">
        <v>83</v>
      </c>
      <c r="N4179" t="s">
        <v>27</v>
      </c>
      <c r="O4179">
        <v>0.88300000000000001</v>
      </c>
      <c r="P4179" t="s">
        <v>28</v>
      </c>
      <c r="Q4179" t="s">
        <v>29</v>
      </c>
      <c r="R4179">
        <v>4.46</v>
      </c>
      <c r="S4179">
        <v>0</v>
      </c>
      <c r="T4179">
        <v>-13.17</v>
      </c>
      <c r="U4179">
        <v>-4.0999999999999996</v>
      </c>
      <c r="V4179" t="s">
        <v>262</v>
      </c>
      <c r="W4179" t="s">
        <v>45</v>
      </c>
      <c r="X4179">
        <v>1</v>
      </c>
      <c r="Y4179" t="str">
        <f>IF(tblRides[[#This Row],[supply_demand_ratio]]&lt;0.8,"Below 0.8",IF(tblRides[[#This Row],[supply_demand_ratio]]&lt;1,"Between 0.8-1.0",IF(tblRides[[#This Row],[supply_demand_ratio]]&lt;=1.2,"Between 1.0-1.2","Above 1.2")))</f>
        <v>Between 0.8-1.0</v>
      </c>
    </row>
    <row r="4180" spans="1:25" x14ac:dyDescent="0.3">
      <c r="A4180" t="s">
        <v>4235</v>
      </c>
      <c r="B4180" s="1">
        <v>46060.411111111112</v>
      </c>
      <c r="C4180" s="2">
        <v>46060</v>
      </c>
      <c r="D4180">
        <v>9</v>
      </c>
      <c r="E4180" t="s">
        <v>36</v>
      </c>
      <c r="F4180" t="s">
        <v>26</v>
      </c>
      <c r="G4180">
        <v>8.5</v>
      </c>
      <c r="H4180">
        <v>180.81</v>
      </c>
      <c r="I4180">
        <v>182.71</v>
      </c>
      <c r="J4180">
        <v>1.1000000000000001</v>
      </c>
      <c r="K4180">
        <v>6.9</v>
      </c>
      <c r="L4180">
        <v>12.5</v>
      </c>
      <c r="M4180">
        <v>101</v>
      </c>
      <c r="N4180" t="s">
        <v>27</v>
      </c>
      <c r="O4180">
        <v>0.85</v>
      </c>
      <c r="P4180" t="s">
        <v>28</v>
      </c>
      <c r="Q4180" t="s">
        <v>29</v>
      </c>
      <c r="R4180">
        <v>4.45</v>
      </c>
      <c r="S4180">
        <v>71</v>
      </c>
      <c r="T4180">
        <v>1.9</v>
      </c>
      <c r="U4180">
        <v>5.6</v>
      </c>
      <c r="V4180" t="s">
        <v>262</v>
      </c>
      <c r="W4180" t="s">
        <v>45</v>
      </c>
      <c r="X4180">
        <v>1</v>
      </c>
      <c r="Y4180" t="str">
        <f>IF(tblRides[[#This Row],[supply_demand_ratio]]&lt;0.8,"Below 0.8",IF(tblRides[[#This Row],[supply_demand_ratio]]&lt;1,"Between 0.8-1.0",IF(tblRides[[#This Row],[supply_demand_ratio]]&lt;=1.2,"Between 1.0-1.2","Above 1.2")))</f>
        <v>Between 0.8-1.0</v>
      </c>
    </row>
    <row r="4181" spans="1:25" x14ac:dyDescent="0.3">
      <c r="A4181" t="s">
        <v>4236</v>
      </c>
      <c r="B4181" s="1">
        <v>46060.422222222223</v>
      </c>
      <c r="C4181" s="2">
        <v>46060</v>
      </c>
      <c r="D4181">
        <v>10</v>
      </c>
      <c r="E4181" t="s">
        <v>25</v>
      </c>
      <c r="F4181" t="s">
        <v>34</v>
      </c>
      <c r="G4181">
        <v>6.2</v>
      </c>
      <c r="H4181">
        <v>148.28</v>
      </c>
      <c r="I4181">
        <v>149.33000000000001</v>
      </c>
      <c r="J4181">
        <v>1.1000000000000001</v>
      </c>
      <c r="K4181">
        <v>2</v>
      </c>
      <c r="L4181">
        <v>1.8</v>
      </c>
      <c r="M4181">
        <v>127</v>
      </c>
      <c r="N4181" t="s">
        <v>27</v>
      </c>
      <c r="O4181">
        <v>1.079</v>
      </c>
      <c r="P4181" t="s">
        <v>28</v>
      </c>
      <c r="Q4181" t="s">
        <v>29</v>
      </c>
      <c r="R4181">
        <v>4.62</v>
      </c>
      <c r="S4181">
        <v>0</v>
      </c>
      <c r="T4181">
        <v>1.05</v>
      </c>
      <c r="U4181">
        <v>-0.2</v>
      </c>
      <c r="V4181" t="s">
        <v>262</v>
      </c>
      <c r="W4181" t="s">
        <v>31</v>
      </c>
      <c r="X4181">
        <v>1</v>
      </c>
      <c r="Y4181" t="str">
        <f>IF(tblRides[[#This Row],[supply_demand_ratio]]&lt;0.8,"Below 0.8",IF(tblRides[[#This Row],[supply_demand_ratio]]&lt;1,"Between 0.8-1.0",IF(tblRides[[#This Row],[supply_demand_ratio]]&lt;=1.2,"Between 1.0-1.2","Above 1.2")))</f>
        <v>Between 1.0-1.2</v>
      </c>
    </row>
    <row r="4182" spans="1:25" x14ac:dyDescent="0.3">
      <c r="A4182" t="s">
        <v>4237</v>
      </c>
      <c r="B4182" s="1">
        <v>46060.427777777775</v>
      </c>
      <c r="C4182" s="2">
        <v>46060</v>
      </c>
      <c r="D4182">
        <v>10</v>
      </c>
      <c r="E4182" t="s">
        <v>43</v>
      </c>
      <c r="F4182" t="s">
        <v>26</v>
      </c>
      <c r="G4182">
        <v>0.7</v>
      </c>
      <c r="H4182">
        <v>49.39</v>
      </c>
      <c r="I4182">
        <v>49.89</v>
      </c>
      <c r="J4182">
        <v>1</v>
      </c>
      <c r="K4182">
        <v>3.4</v>
      </c>
      <c r="L4182">
        <v>2.2999999999999998</v>
      </c>
      <c r="M4182">
        <v>61</v>
      </c>
      <c r="N4182" t="s">
        <v>27</v>
      </c>
      <c r="O4182">
        <v>1.0189999999999999</v>
      </c>
      <c r="P4182" t="s">
        <v>28</v>
      </c>
      <c r="Q4182" t="s">
        <v>29</v>
      </c>
      <c r="R4182">
        <v>4.51</v>
      </c>
      <c r="S4182">
        <v>9</v>
      </c>
      <c r="T4182">
        <v>0.5</v>
      </c>
      <c r="U4182">
        <v>-1.1000000000000001</v>
      </c>
      <c r="V4182" t="s">
        <v>262</v>
      </c>
      <c r="W4182" t="s">
        <v>31</v>
      </c>
      <c r="X4182">
        <v>1</v>
      </c>
      <c r="Y4182" t="str">
        <f>IF(tblRides[[#This Row],[supply_demand_ratio]]&lt;0.8,"Below 0.8",IF(tblRides[[#This Row],[supply_demand_ratio]]&lt;1,"Between 0.8-1.0",IF(tblRides[[#This Row],[supply_demand_ratio]]&lt;=1.2,"Between 1.0-1.2","Above 1.2")))</f>
        <v>Between 1.0-1.2</v>
      </c>
    </row>
    <row r="4183" spans="1:25" x14ac:dyDescent="0.3">
      <c r="A4183" t="s">
        <v>4238</v>
      </c>
      <c r="B4183" s="1">
        <v>46060.450694444444</v>
      </c>
      <c r="C4183" s="2">
        <v>46060</v>
      </c>
      <c r="D4183">
        <v>10</v>
      </c>
      <c r="E4183" t="s">
        <v>25</v>
      </c>
      <c r="F4183" t="s">
        <v>26</v>
      </c>
      <c r="G4183">
        <v>2.6</v>
      </c>
      <c r="H4183">
        <v>95.93</v>
      </c>
      <c r="J4183">
        <v>1.1000000000000001</v>
      </c>
      <c r="K4183">
        <v>8</v>
      </c>
      <c r="L4183">
        <v>11.6</v>
      </c>
      <c r="M4183">
        <v>113</v>
      </c>
      <c r="N4183" t="s">
        <v>27</v>
      </c>
      <c r="O4183">
        <v>0.95599999999999996</v>
      </c>
      <c r="P4183" t="s">
        <v>37</v>
      </c>
      <c r="Q4183" t="s">
        <v>38</v>
      </c>
      <c r="R4183">
        <v>4.83</v>
      </c>
      <c r="S4183">
        <v>14</v>
      </c>
      <c r="U4183">
        <v>3.6</v>
      </c>
      <c r="V4183" t="s">
        <v>262</v>
      </c>
      <c r="W4183" t="s">
        <v>45</v>
      </c>
      <c r="X4183">
        <v>0</v>
      </c>
      <c r="Y4183" t="str">
        <f>IF(tblRides[[#This Row],[supply_demand_ratio]]&lt;0.8,"Below 0.8",IF(tblRides[[#This Row],[supply_demand_ratio]]&lt;1,"Between 0.8-1.0",IF(tblRides[[#This Row],[supply_demand_ratio]]&lt;=1.2,"Between 1.0-1.2","Above 1.2")))</f>
        <v>Between 0.8-1.0</v>
      </c>
    </row>
    <row r="4184" spans="1:25" x14ac:dyDescent="0.3">
      <c r="A4184" t="s">
        <v>4239</v>
      </c>
      <c r="B4184" s="1">
        <v>46060.45416666667</v>
      </c>
      <c r="C4184" s="2">
        <v>46060</v>
      </c>
      <c r="D4184">
        <v>10</v>
      </c>
      <c r="E4184" t="s">
        <v>43</v>
      </c>
      <c r="F4184" t="s">
        <v>34</v>
      </c>
      <c r="G4184">
        <v>9.6</v>
      </c>
      <c r="H4184">
        <v>176.69</v>
      </c>
      <c r="I4184">
        <v>173.41</v>
      </c>
      <c r="J4184">
        <v>1</v>
      </c>
      <c r="K4184">
        <v>5.3</v>
      </c>
      <c r="L4184">
        <v>9.6999999999999993</v>
      </c>
      <c r="M4184">
        <v>61</v>
      </c>
      <c r="N4184" t="s">
        <v>41</v>
      </c>
      <c r="O4184">
        <v>1.9450000000000001</v>
      </c>
      <c r="P4184" t="s">
        <v>28</v>
      </c>
      <c r="Q4184" t="s">
        <v>29</v>
      </c>
      <c r="R4184">
        <v>5</v>
      </c>
      <c r="S4184">
        <v>0</v>
      </c>
      <c r="T4184">
        <v>-3.28</v>
      </c>
      <c r="U4184">
        <v>4.4000000000000004</v>
      </c>
      <c r="V4184" t="s">
        <v>262</v>
      </c>
      <c r="W4184" t="s">
        <v>45</v>
      </c>
      <c r="X4184">
        <v>1</v>
      </c>
      <c r="Y4184" t="str">
        <f>IF(tblRides[[#This Row],[supply_demand_ratio]]&lt;0.8,"Below 0.8",IF(tblRides[[#This Row],[supply_demand_ratio]]&lt;1,"Between 0.8-1.0",IF(tblRides[[#This Row],[supply_demand_ratio]]&lt;=1.2,"Between 1.0-1.2","Above 1.2")))</f>
        <v>Above 1.2</v>
      </c>
    </row>
    <row r="4185" spans="1:25" x14ac:dyDescent="0.3">
      <c r="A4185" t="s">
        <v>4240</v>
      </c>
      <c r="B4185" s="1">
        <v>46060.459027777775</v>
      </c>
      <c r="C4185" s="2">
        <v>46060</v>
      </c>
      <c r="D4185">
        <v>11</v>
      </c>
      <c r="E4185" t="s">
        <v>62</v>
      </c>
      <c r="F4185" t="s">
        <v>26</v>
      </c>
      <c r="G4185">
        <v>2.9</v>
      </c>
      <c r="H4185">
        <v>92.39</v>
      </c>
      <c r="I4185">
        <v>98.48</v>
      </c>
      <c r="J4185">
        <v>1.1000000000000001</v>
      </c>
      <c r="K4185">
        <v>4.4000000000000004</v>
      </c>
      <c r="L4185">
        <v>10.7</v>
      </c>
      <c r="M4185">
        <v>48</v>
      </c>
      <c r="N4185" t="s">
        <v>41</v>
      </c>
      <c r="O4185">
        <v>1.8759999999999999</v>
      </c>
      <c r="P4185" t="s">
        <v>28</v>
      </c>
      <c r="Q4185" t="s">
        <v>29</v>
      </c>
      <c r="R4185">
        <v>4.82</v>
      </c>
      <c r="S4185">
        <v>4</v>
      </c>
      <c r="T4185">
        <v>6.09</v>
      </c>
      <c r="U4185">
        <v>6.3</v>
      </c>
      <c r="V4185" t="s">
        <v>262</v>
      </c>
      <c r="W4185" t="s">
        <v>31</v>
      </c>
      <c r="X4185">
        <v>1</v>
      </c>
      <c r="Y4185" t="str">
        <f>IF(tblRides[[#This Row],[supply_demand_ratio]]&lt;0.8,"Below 0.8",IF(tblRides[[#This Row],[supply_demand_ratio]]&lt;1,"Between 0.8-1.0",IF(tblRides[[#This Row],[supply_demand_ratio]]&lt;=1.2,"Between 1.0-1.2","Above 1.2")))</f>
        <v>Above 1.2</v>
      </c>
    </row>
    <row r="4186" spans="1:25" x14ac:dyDescent="0.3">
      <c r="A4186" t="s">
        <v>4241</v>
      </c>
      <c r="B4186" s="1">
        <v>46060.463194444441</v>
      </c>
      <c r="C4186" s="2">
        <v>46060</v>
      </c>
      <c r="D4186">
        <v>11</v>
      </c>
      <c r="E4186" t="s">
        <v>36</v>
      </c>
      <c r="F4186" t="s">
        <v>26</v>
      </c>
      <c r="G4186">
        <v>7.9</v>
      </c>
      <c r="H4186">
        <v>178.89</v>
      </c>
      <c r="I4186">
        <v>176.52</v>
      </c>
      <c r="J4186">
        <v>1.1000000000000001</v>
      </c>
      <c r="K4186">
        <v>2</v>
      </c>
      <c r="L4186">
        <v>7.1</v>
      </c>
      <c r="M4186">
        <v>114</v>
      </c>
      <c r="N4186" t="s">
        <v>27</v>
      </c>
      <c r="O4186">
        <v>1.0089999999999999</v>
      </c>
      <c r="P4186" t="s">
        <v>28</v>
      </c>
      <c r="Q4186" t="s">
        <v>29</v>
      </c>
      <c r="R4186">
        <v>4.58</v>
      </c>
      <c r="S4186">
        <v>44</v>
      </c>
      <c r="T4186">
        <v>-2.37</v>
      </c>
      <c r="U4186">
        <v>5.0999999999999996</v>
      </c>
      <c r="V4186" t="s">
        <v>262</v>
      </c>
      <c r="W4186" t="s">
        <v>31</v>
      </c>
      <c r="X4186">
        <v>1</v>
      </c>
      <c r="Y4186" t="str">
        <f>IF(tblRides[[#This Row],[supply_demand_ratio]]&lt;0.8,"Below 0.8",IF(tblRides[[#This Row],[supply_demand_ratio]]&lt;1,"Between 0.8-1.0",IF(tblRides[[#This Row],[supply_demand_ratio]]&lt;=1.2,"Between 1.0-1.2","Above 1.2")))</f>
        <v>Between 1.0-1.2</v>
      </c>
    </row>
    <row r="4187" spans="1:25" x14ac:dyDescent="0.3">
      <c r="A4187" t="s">
        <v>4242</v>
      </c>
      <c r="B4187" s="1">
        <v>46060.472916666666</v>
      </c>
      <c r="C4187" s="2">
        <v>46060</v>
      </c>
      <c r="D4187">
        <v>11</v>
      </c>
      <c r="E4187" t="s">
        <v>62</v>
      </c>
      <c r="F4187" t="s">
        <v>26</v>
      </c>
      <c r="G4187">
        <v>4.5999999999999996</v>
      </c>
      <c r="H4187">
        <v>113.05</v>
      </c>
      <c r="I4187">
        <v>113.88</v>
      </c>
      <c r="J4187">
        <v>1</v>
      </c>
      <c r="K4187">
        <v>6.1</v>
      </c>
      <c r="L4187">
        <v>3.1</v>
      </c>
      <c r="M4187">
        <v>52</v>
      </c>
      <c r="N4187" t="s">
        <v>41</v>
      </c>
      <c r="O4187">
        <v>1.524</v>
      </c>
      <c r="P4187" t="s">
        <v>28</v>
      </c>
      <c r="Q4187" t="s">
        <v>29</v>
      </c>
      <c r="R4187">
        <v>5</v>
      </c>
      <c r="S4187">
        <v>5</v>
      </c>
      <c r="T4187">
        <v>0.83</v>
      </c>
      <c r="U4187">
        <v>-3</v>
      </c>
      <c r="V4187" t="s">
        <v>262</v>
      </c>
      <c r="W4187" t="s">
        <v>45</v>
      </c>
      <c r="X4187">
        <v>1</v>
      </c>
      <c r="Y4187" t="str">
        <f>IF(tblRides[[#This Row],[supply_demand_ratio]]&lt;0.8,"Below 0.8",IF(tblRides[[#This Row],[supply_demand_ratio]]&lt;1,"Between 0.8-1.0",IF(tblRides[[#This Row],[supply_demand_ratio]]&lt;=1.2,"Between 1.0-1.2","Above 1.2")))</f>
        <v>Above 1.2</v>
      </c>
    </row>
    <row r="4188" spans="1:25" x14ac:dyDescent="0.3">
      <c r="A4188" t="s">
        <v>4243</v>
      </c>
      <c r="B4188" s="1">
        <v>46060.474999999999</v>
      </c>
      <c r="C4188" s="2">
        <v>46060</v>
      </c>
      <c r="D4188">
        <v>11</v>
      </c>
      <c r="E4188" t="s">
        <v>36</v>
      </c>
      <c r="F4188" t="s">
        <v>26</v>
      </c>
      <c r="G4188">
        <v>6.2</v>
      </c>
      <c r="H4188">
        <v>129.69</v>
      </c>
      <c r="I4188">
        <v>124.8</v>
      </c>
      <c r="J4188">
        <v>1</v>
      </c>
      <c r="K4188">
        <v>4.5</v>
      </c>
      <c r="L4188">
        <v>6.7</v>
      </c>
      <c r="M4188">
        <v>95</v>
      </c>
      <c r="N4188" t="s">
        <v>27</v>
      </c>
      <c r="O4188">
        <v>1.004</v>
      </c>
      <c r="P4188" t="s">
        <v>28</v>
      </c>
      <c r="Q4188" t="s">
        <v>29</v>
      </c>
      <c r="R4188">
        <v>4.5999999999999996</v>
      </c>
      <c r="S4188">
        <v>7</v>
      </c>
      <c r="T4188">
        <v>-4.8899999999999997</v>
      </c>
      <c r="U4188">
        <v>2.2000000000000002</v>
      </c>
      <c r="V4188" t="s">
        <v>262</v>
      </c>
      <c r="W4188" t="s">
        <v>31</v>
      </c>
      <c r="X4188">
        <v>1</v>
      </c>
      <c r="Y4188" t="str">
        <f>IF(tblRides[[#This Row],[supply_demand_ratio]]&lt;0.8,"Below 0.8",IF(tblRides[[#This Row],[supply_demand_ratio]]&lt;1,"Between 0.8-1.0",IF(tblRides[[#This Row],[supply_demand_ratio]]&lt;=1.2,"Between 1.0-1.2","Above 1.2")))</f>
        <v>Between 1.0-1.2</v>
      </c>
    </row>
    <row r="4189" spans="1:25" x14ac:dyDescent="0.3">
      <c r="A4189" t="s">
        <v>4244</v>
      </c>
      <c r="B4189" s="1">
        <v>46060.494444444441</v>
      </c>
      <c r="C4189" s="2">
        <v>46060</v>
      </c>
      <c r="D4189">
        <v>11</v>
      </c>
      <c r="E4189" t="s">
        <v>33</v>
      </c>
      <c r="F4189" t="s">
        <v>26</v>
      </c>
      <c r="G4189">
        <v>4.8</v>
      </c>
      <c r="H4189">
        <v>111.15</v>
      </c>
      <c r="J4189">
        <v>1</v>
      </c>
      <c r="K4189">
        <v>5.2</v>
      </c>
      <c r="M4189">
        <v>75</v>
      </c>
      <c r="N4189" t="s">
        <v>27</v>
      </c>
      <c r="O4189">
        <v>0.85699999999999998</v>
      </c>
      <c r="P4189" t="s">
        <v>82</v>
      </c>
      <c r="Q4189" t="s">
        <v>83</v>
      </c>
      <c r="R4189">
        <v>4.6399999999999997</v>
      </c>
      <c r="S4189">
        <v>5</v>
      </c>
      <c r="V4189" t="s">
        <v>262</v>
      </c>
      <c r="W4189" t="s">
        <v>45</v>
      </c>
      <c r="X4189">
        <v>0</v>
      </c>
      <c r="Y4189" t="str">
        <f>IF(tblRides[[#This Row],[supply_demand_ratio]]&lt;0.8,"Below 0.8",IF(tblRides[[#This Row],[supply_demand_ratio]]&lt;1,"Between 0.8-1.0",IF(tblRides[[#This Row],[supply_demand_ratio]]&lt;=1.2,"Between 1.0-1.2","Above 1.2")))</f>
        <v>Between 0.8-1.0</v>
      </c>
    </row>
    <row r="4190" spans="1:25" x14ac:dyDescent="0.3">
      <c r="A4190" t="s">
        <v>4245</v>
      </c>
      <c r="B4190" s="1">
        <v>46060.499305555553</v>
      </c>
      <c r="C4190" s="2">
        <v>46060</v>
      </c>
      <c r="D4190">
        <v>11</v>
      </c>
      <c r="E4190" t="s">
        <v>36</v>
      </c>
      <c r="F4190" t="s">
        <v>26</v>
      </c>
      <c r="G4190">
        <v>5.0999999999999996</v>
      </c>
      <c r="H4190">
        <v>110.45</v>
      </c>
      <c r="I4190">
        <v>110.52</v>
      </c>
      <c r="J4190">
        <v>1</v>
      </c>
      <c r="K4190">
        <v>7.6</v>
      </c>
      <c r="L4190">
        <v>11.1</v>
      </c>
      <c r="M4190">
        <v>92</v>
      </c>
      <c r="N4190" t="s">
        <v>27</v>
      </c>
      <c r="O4190">
        <v>0.83</v>
      </c>
      <c r="P4190" t="s">
        <v>28</v>
      </c>
      <c r="Q4190" t="s">
        <v>29</v>
      </c>
      <c r="R4190">
        <v>4.67</v>
      </c>
      <c r="S4190">
        <v>32</v>
      </c>
      <c r="T4190">
        <v>7.0000000000000007E-2</v>
      </c>
      <c r="U4190">
        <v>3.5</v>
      </c>
      <c r="V4190" t="s">
        <v>262</v>
      </c>
      <c r="W4190" t="s">
        <v>45</v>
      </c>
      <c r="X4190">
        <v>1</v>
      </c>
      <c r="Y4190" t="str">
        <f>IF(tblRides[[#This Row],[supply_demand_ratio]]&lt;0.8,"Below 0.8",IF(tblRides[[#This Row],[supply_demand_ratio]]&lt;1,"Between 0.8-1.0",IF(tblRides[[#This Row],[supply_demand_ratio]]&lt;=1.2,"Between 1.0-1.2","Above 1.2")))</f>
        <v>Between 0.8-1.0</v>
      </c>
    </row>
    <row r="4191" spans="1:25" x14ac:dyDescent="0.3">
      <c r="A4191" t="s">
        <v>4246</v>
      </c>
      <c r="B4191" s="1">
        <v>46060.50277777778</v>
      </c>
      <c r="C4191" s="2">
        <v>46060</v>
      </c>
      <c r="D4191">
        <v>12</v>
      </c>
      <c r="E4191" t="s">
        <v>33</v>
      </c>
      <c r="F4191" t="s">
        <v>26</v>
      </c>
      <c r="G4191">
        <v>9.4</v>
      </c>
      <c r="H4191">
        <v>190.41</v>
      </c>
      <c r="I4191">
        <v>194.29</v>
      </c>
      <c r="J4191">
        <v>1</v>
      </c>
      <c r="K4191">
        <v>2</v>
      </c>
      <c r="L4191">
        <v>1</v>
      </c>
      <c r="M4191">
        <v>74</v>
      </c>
      <c r="N4191" t="s">
        <v>41</v>
      </c>
      <c r="O4191">
        <v>1.6240000000000001</v>
      </c>
      <c r="P4191" t="s">
        <v>28</v>
      </c>
      <c r="Q4191" t="s">
        <v>29</v>
      </c>
      <c r="R4191">
        <v>4.91</v>
      </c>
      <c r="S4191">
        <v>6</v>
      </c>
      <c r="T4191">
        <v>3.88</v>
      </c>
      <c r="U4191">
        <v>-1</v>
      </c>
      <c r="V4191" t="s">
        <v>262</v>
      </c>
      <c r="W4191" t="s">
        <v>31</v>
      </c>
      <c r="X4191">
        <v>1</v>
      </c>
      <c r="Y4191" t="str">
        <f>IF(tblRides[[#This Row],[supply_demand_ratio]]&lt;0.8,"Below 0.8",IF(tblRides[[#This Row],[supply_demand_ratio]]&lt;1,"Between 0.8-1.0",IF(tblRides[[#This Row],[supply_demand_ratio]]&lt;=1.2,"Between 1.0-1.2","Above 1.2")))</f>
        <v>Above 1.2</v>
      </c>
    </row>
    <row r="4192" spans="1:25" x14ac:dyDescent="0.3">
      <c r="A4192" t="s">
        <v>4247</v>
      </c>
      <c r="B4192" s="1">
        <v>46060.505555555559</v>
      </c>
      <c r="C4192" s="2">
        <v>46060</v>
      </c>
      <c r="D4192">
        <v>12</v>
      </c>
      <c r="E4192" t="s">
        <v>43</v>
      </c>
      <c r="F4192" t="s">
        <v>26</v>
      </c>
      <c r="G4192">
        <v>9.6999999999999993</v>
      </c>
      <c r="H4192">
        <v>172.82</v>
      </c>
      <c r="I4192">
        <v>181.89</v>
      </c>
      <c r="J4192">
        <v>1</v>
      </c>
      <c r="K4192">
        <v>6.7</v>
      </c>
      <c r="L4192">
        <v>5.4</v>
      </c>
      <c r="M4192">
        <v>60</v>
      </c>
      <c r="N4192" t="s">
        <v>41</v>
      </c>
      <c r="O4192">
        <v>1.357</v>
      </c>
      <c r="P4192" t="s">
        <v>28</v>
      </c>
      <c r="Q4192" t="s">
        <v>29</v>
      </c>
      <c r="R4192">
        <v>4.5599999999999996</v>
      </c>
      <c r="S4192">
        <v>2</v>
      </c>
      <c r="T4192">
        <v>9.07</v>
      </c>
      <c r="U4192">
        <v>-1.3</v>
      </c>
      <c r="V4192" t="s">
        <v>262</v>
      </c>
      <c r="W4192" t="s">
        <v>45</v>
      </c>
      <c r="X4192">
        <v>1</v>
      </c>
      <c r="Y4192" t="str">
        <f>IF(tblRides[[#This Row],[supply_demand_ratio]]&lt;0.8,"Below 0.8",IF(tblRides[[#This Row],[supply_demand_ratio]]&lt;1,"Between 0.8-1.0",IF(tblRides[[#This Row],[supply_demand_ratio]]&lt;=1.2,"Between 1.0-1.2","Above 1.2")))</f>
        <v>Above 1.2</v>
      </c>
    </row>
    <row r="4193" spans="1:25" x14ac:dyDescent="0.3">
      <c r="A4193" t="s">
        <v>4248</v>
      </c>
      <c r="B4193" s="1">
        <v>46060.515277777777</v>
      </c>
      <c r="C4193" s="2">
        <v>46060</v>
      </c>
      <c r="D4193">
        <v>12</v>
      </c>
      <c r="E4193" t="s">
        <v>25</v>
      </c>
      <c r="F4193" t="s">
        <v>26</v>
      </c>
      <c r="G4193">
        <v>6.6</v>
      </c>
      <c r="H4193">
        <v>165.61</v>
      </c>
      <c r="J4193">
        <v>1.2</v>
      </c>
      <c r="K4193">
        <v>5.8</v>
      </c>
      <c r="L4193">
        <v>4.8</v>
      </c>
      <c r="M4193">
        <v>118</v>
      </c>
      <c r="N4193" t="s">
        <v>27</v>
      </c>
      <c r="O4193">
        <v>0.88</v>
      </c>
      <c r="P4193" t="s">
        <v>58</v>
      </c>
      <c r="Q4193" t="s">
        <v>59</v>
      </c>
      <c r="R4193">
        <v>5</v>
      </c>
      <c r="S4193">
        <v>97</v>
      </c>
      <c r="U4193">
        <v>-1</v>
      </c>
      <c r="V4193" t="s">
        <v>262</v>
      </c>
      <c r="W4193" t="s">
        <v>45</v>
      </c>
      <c r="X4193">
        <v>0</v>
      </c>
      <c r="Y4193" t="str">
        <f>IF(tblRides[[#This Row],[supply_demand_ratio]]&lt;0.8,"Below 0.8",IF(tblRides[[#This Row],[supply_demand_ratio]]&lt;1,"Between 0.8-1.0",IF(tblRides[[#This Row],[supply_demand_ratio]]&lt;=1.2,"Between 1.0-1.2","Above 1.2")))</f>
        <v>Between 0.8-1.0</v>
      </c>
    </row>
    <row r="4194" spans="1:25" x14ac:dyDescent="0.3">
      <c r="A4194" t="s">
        <v>4249</v>
      </c>
      <c r="B4194" s="1">
        <v>46060.519444444442</v>
      </c>
      <c r="C4194" s="2">
        <v>46060</v>
      </c>
      <c r="D4194">
        <v>12</v>
      </c>
      <c r="E4194" t="s">
        <v>33</v>
      </c>
      <c r="F4194" t="s">
        <v>26</v>
      </c>
      <c r="G4194">
        <v>9.8000000000000007</v>
      </c>
      <c r="H4194">
        <v>206.55</v>
      </c>
      <c r="I4194">
        <v>224.97</v>
      </c>
      <c r="J4194">
        <v>1.1000000000000001</v>
      </c>
      <c r="K4194">
        <v>6.6</v>
      </c>
      <c r="L4194">
        <v>9.9</v>
      </c>
      <c r="M4194">
        <v>103</v>
      </c>
      <c r="N4194" t="s">
        <v>41</v>
      </c>
      <c r="O4194">
        <v>1.421</v>
      </c>
      <c r="P4194" t="s">
        <v>28</v>
      </c>
      <c r="Q4194" t="s">
        <v>29</v>
      </c>
      <c r="R4194">
        <v>4.34</v>
      </c>
      <c r="S4194">
        <v>2</v>
      </c>
      <c r="T4194">
        <v>18.420000000000002</v>
      </c>
      <c r="U4194">
        <v>3.3</v>
      </c>
      <c r="V4194" t="s">
        <v>262</v>
      </c>
      <c r="W4194" t="s">
        <v>45</v>
      </c>
      <c r="X4194">
        <v>1</v>
      </c>
      <c r="Y4194" t="str">
        <f>IF(tblRides[[#This Row],[supply_demand_ratio]]&lt;0.8,"Below 0.8",IF(tblRides[[#This Row],[supply_demand_ratio]]&lt;1,"Between 0.8-1.0",IF(tblRides[[#This Row],[supply_demand_ratio]]&lt;=1.2,"Between 1.0-1.2","Above 1.2")))</f>
        <v>Above 1.2</v>
      </c>
    </row>
    <row r="4195" spans="1:25" x14ac:dyDescent="0.3">
      <c r="A4195" t="s">
        <v>4250</v>
      </c>
      <c r="B4195" s="1">
        <v>46060.521527777775</v>
      </c>
      <c r="C4195" s="2">
        <v>46060</v>
      </c>
      <c r="D4195">
        <v>12</v>
      </c>
      <c r="E4195" t="s">
        <v>25</v>
      </c>
      <c r="F4195" t="s">
        <v>26</v>
      </c>
      <c r="G4195">
        <v>1.9</v>
      </c>
      <c r="H4195">
        <v>73.55</v>
      </c>
      <c r="I4195">
        <v>77.400000000000006</v>
      </c>
      <c r="J4195">
        <v>1</v>
      </c>
      <c r="K4195">
        <v>3.6</v>
      </c>
      <c r="L4195">
        <v>3.1</v>
      </c>
      <c r="M4195">
        <v>123</v>
      </c>
      <c r="N4195" t="s">
        <v>27</v>
      </c>
      <c r="O4195">
        <v>1.105</v>
      </c>
      <c r="P4195" t="s">
        <v>28</v>
      </c>
      <c r="Q4195" t="s">
        <v>29</v>
      </c>
      <c r="R4195">
        <v>4.58</v>
      </c>
      <c r="S4195">
        <v>7</v>
      </c>
      <c r="T4195">
        <v>3.85</v>
      </c>
      <c r="U4195">
        <v>-0.5</v>
      </c>
      <c r="V4195" t="s">
        <v>262</v>
      </c>
      <c r="W4195" t="s">
        <v>31</v>
      </c>
      <c r="X4195">
        <v>1</v>
      </c>
      <c r="Y4195" t="str">
        <f>IF(tblRides[[#This Row],[supply_demand_ratio]]&lt;0.8,"Below 0.8",IF(tblRides[[#This Row],[supply_demand_ratio]]&lt;1,"Between 0.8-1.0",IF(tblRides[[#This Row],[supply_demand_ratio]]&lt;=1.2,"Between 1.0-1.2","Above 1.2")))</f>
        <v>Between 1.0-1.2</v>
      </c>
    </row>
    <row r="4196" spans="1:25" x14ac:dyDescent="0.3">
      <c r="A4196" t="s">
        <v>4251</v>
      </c>
      <c r="B4196" s="1">
        <v>46060.532638888886</v>
      </c>
      <c r="C4196" s="2">
        <v>46060</v>
      </c>
      <c r="D4196">
        <v>12</v>
      </c>
      <c r="E4196" t="s">
        <v>33</v>
      </c>
      <c r="F4196" t="s">
        <v>26</v>
      </c>
      <c r="G4196">
        <v>5.8</v>
      </c>
      <c r="H4196">
        <v>131.31</v>
      </c>
      <c r="I4196">
        <v>131.15</v>
      </c>
      <c r="J4196">
        <v>1</v>
      </c>
      <c r="K4196">
        <v>7.2</v>
      </c>
      <c r="L4196">
        <v>9.9</v>
      </c>
      <c r="M4196">
        <v>96</v>
      </c>
      <c r="N4196" t="s">
        <v>27</v>
      </c>
      <c r="O4196">
        <v>0.98599999999999999</v>
      </c>
      <c r="P4196" t="s">
        <v>28</v>
      </c>
      <c r="Q4196" t="s">
        <v>29</v>
      </c>
      <c r="R4196">
        <v>4.9000000000000004</v>
      </c>
      <c r="S4196">
        <v>3</v>
      </c>
      <c r="T4196">
        <v>-0.16</v>
      </c>
      <c r="U4196">
        <v>2.7</v>
      </c>
      <c r="V4196" t="s">
        <v>262</v>
      </c>
      <c r="W4196" t="s">
        <v>45</v>
      </c>
      <c r="X4196">
        <v>1</v>
      </c>
      <c r="Y4196" t="str">
        <f>IF(tblRides[[#This Row],[supply_demand_ratio]]&lt;0.8,"Below 0.8",IF(tblRides[[#This Row],[supply_demand_ratio]]&lt;1,"Between 0.8-1.0",IF(tblRides[[#This Row],[supply_demand_ratio]]&lt;=1.2,"Between 1.0-1.2","Above 1.2")))</f>
        <v>Between 0.8-1.0</v>
      </c>
    </row>
    <row r="4197" spans="1:25" x14ac:dyDescent="0.3">
      <c r="A4197" t="s">
        <v>4252</v>
      </c>
      <c r="B4197" s="1">
        <v>46060.534722222219</v>
      </c>
      <c r="C4197" s="2">
        <v>46060</v>
      </c>
      <c r="D4197">
        <v>12</v>
      </c>
      <c r="E4197" t="s">
        <v>25</v>
      </c>
      <c r="F4197" t="s">
        <v>26</v>
      </c>
      <c r="G4197">
        <v>4.2</v>
      </c>
      <c r="H4197">
        <v>105.77</v>
      </c>
      <c r="I4197">
        <v>103.42</v>
      </c>
      <c r="J4197">
        <v>1</v>
      </c>
      <c r="K4197">
        <v>2</v>
      </c>
      <c r="L4197">
        <v>2.4</v>
      </c>
      <c r="M4197">
        <v>137</v>
      </c>
      <c r="N4197" t="s">
        <v>27</v>
      </c>
      <c r="O4197">
        <v>1.3220000000000001</v>
      </c>
      <c r="P4197" t="s">
        <v>28</v>
      </c>
      <c r="Q4197" t="s">
        <v>29</v>
      </c>
      <c r="R4197">
        <v>5</v>
      </c>
      <c r="S4197">
        <v>4</v>
      </c>
      <c r="T4197">
        <v>-2.35</v>
      </c>
      <c r="U4197">
        <v>0.4</v>
      </c>
      <c r="V4197" t="s">
        <v>262</v>
      </c>
      <c r="W4197" t="s">
        <v>31</v>
      </c>
      <c r="X4197">
        <v>1</v>
      </c>
      <c r="Y4197" t="str">
        <f>IF(tblRides[[#This Row],[supply_demand_ratio]]&lt;0.8,"Below 0.8",IF(tblRides[[#This Row],[supply_demand_ratio]]&lt;1,"Between 0.8-1.0",IF(tblRides[[#This Row],[supply_demand_ratio]]&lt;=1.2,"Between 1.0-1.2","Above 1.2")))</f>
        <v>Above 1.2</v>
      </c>
    </row>
    <row r="4198" spans="1:25" x14ac:dyDescent="0.3">
      <c r="A4198" t="s">
        <v>4253</v>
      </c>
      <c r="B4198" s="1">
        <v>46060.552777777775</v>
      </c>
      <c r="C4198" s="2">
        <v>46060</v>
      </c>
      <c r="D4198">
        <v>13</v>
      </c>
      <c r="E4198" t="s">
        <v>33</v>
      </c>
      <c r="F4198" t="s">
        <v>34</v>
      </c>
      <c r="G4198">
        <v>4.0999999999999996</v>
      </c>
      <c r="H4198">
        <v>102.11</v>
      </c>
      <c r="I4198">
        <v>98.52</v>
      </c>
      <c r="J4198">
        <v>1.1000000000000001</v>
      </c>
      <c r="K4198">
        <v>2</v>
      </c>
      <c r="L4198">
        <v>5.4</v>
      </c>
      <c r="M4198">
        <v>69</v>
      </c>
      <c r="N4198" t="s">
        <v>41</v>
      </c>
      <c r="O4198">
        <v>0.999</v>
      </c>
      <c r="P4198" t="s">
        <v>28</v>
      </c>
      <c r="Q4198" t="s">
        <v>29</v>
      </c>
      <c r="R4198">
        <v>5</v>
      </c>
      <c r="S4198">
        <v>0</v>
      </c>
      <c r="T4198">
        <v>-3.59</v>
      </c>
      <c r="U4198">
        <v>3.4</v>
      </c>
      <c r="V4198" t="s">
        <v>262</v>
      </c>
      <c r="W4198" t="s">
        <v>31</v>
      </c>
      <c r="X4198">
        <v>1</v>
      </c>
      <c r="Y4198" t="str">
        <f>IF(tblRides[[#This Row],[supply_demand_ratio]]&lt;0.8,"Below 0.8",IF(tblRides[[#This Row],[supply_demand_ratio]]&lt;1,"Between 0.8-1.0",IF(tblRides[[#This Row],[supply_demand_ratio]]&lt;=1.2,"Between 1.0-1.2","Above 1.2")))</f>
        <v>Between 0.8-1.0</v>
      </c>
    </row>
    <row r="4199" spans="1:25" x14ac:dyDescent="0.3">
      <c r="A4199" t="s">
        <v>4254</v>
      </c>
      <c r="B4199" s="1">
        <v>46060.555555555555</v>
      </c>
      <c r="C4199" s="2">
        <v>46060</v>
      </c>
      <c r="D4199">
        <v>13</v>
      </c>
      <c r="E4199" t="s">
        <v>25</v>
      </c>
      <c r="F4199" t="s">
        <v>26</v>
      </c>
      <c r="G4199">
        <v>3.8</v>
      </c>
      <c r="H4199">
        <v>90.8</v>
      </c>
      <c r="J4199">
        <v>1</v>
      </c>
      <c r="K4199">
        <v>2.1</v>
      </c>
      <c r="M4199">
        <v>128</v>
      </c>
      <c r="N4199" t="s">
        <v>27</v>
      </c>
      <c r="O4199">
        <v>1.1040000000000001</v>
      </c>
      <c r="P4199" t="s">
        <v>82</v>
      </c>
      <c r="Q4199" t="s">
        <v>83</v>
      </c>
      <c r="R4199">
        <v>4.84</v>
      </c>
      <c r="S4199">
        <v>4</v>
      </c>
      <c r="V4199" t="s">
        <v>262</v>
      </c>
      <c r="W4199" t="s">
        <v>31</v>
      </c>
      <c r="X4199">
        <v>0</v>
      </c>
      <c r="Y4199" t="str">
        <f>IF(tblRides[[#This Row],[supply_demand_ratio]]&lt;0.8,"Below 0.8",IF(tblRides[[#This Row],[supply_demand_ratio]]&lt;1,"Between 0.8-1.0",IF(tblRides[[#This Row],[supply_demand_ratio]]&lt;=1.2,"Between 1.0-1.2","Above 1.2")))</f>
        <v>Between 1.0-1.2</v>
      </c>
    </row>
    <row r="4200" spans="1:25" x14ac:dyDescent="0.3">
      <c r="A4200" t="s">
        <v>4255</v>
      </c>
      <c r="B4200" s="1">
        <v>46060.585416666669</v>
      </c>
      <c r="C4200" s="2">
        <v>46060</v>
      </c>
      <c r="D4200">
        <v>14</v>
      </c>
      <c r="E4200" t="s">
        <v>25</v>
      </c>
      <c r="F4200" t="s">
        <v>26</v>
      </c>
      <c r="G4200">
        <v>12.2</v>
      </c>
      <c r="H4200">
        <v>216.33</v>
      </c>
      <c r="I4200">
        <v>205.3</v>
      </c>
      <c r="J4200">
        <v>1</v>
      </c>
      <c r="K4200">
        <v>2.5</v>
      </c>
      <c r="L4200">
        <v>4.5999999999999996</v>
      </c>
      <c r="M4200">
        <v>125</v>
      </c>
      <c r="N4200" t="s">
        <v>27</v>
      </c>
      <c r="O4200">
        <v>1.113</v>
      </c>
      <c r="P4200" t="s">
        <v>28</v>
      </c>
      <c r="Q4200" t="s">
        <v>29</v>
      </c>
      <c r="R4200">
        <v>4.5599999999999996</v>
      </c>
      <c r="S4200">
        <v>20</v>
      </c>
      <c r="T4200">
        <v>-11.03</v>
      </c>
      <c r="U4200">
        <v>2.1</v>
      </c>
      <c r="V4200" t="s">
        <v>262</v>
      </c>
      <c r="W4200" t="s">
        <v>31</v>
      </c>
      <c r="X4200">
        <v>1</v>
      </c>
      <c r="Y4200" t="str">
        <f>IF(tblRides[[#This Row],[supply_demand_ratio]]&lt;0.8,"Below 0.8",IF(tblRides[[#This Row],[supply_demand_ratio]]&lt;1,"Between 0.8-1.0",IF(tblRides[[#This Row],[supply_demand_ratio]]&lt;=1.2,"Between 1.0-1.2","Above 1.2")))</f>
        <v>Between 1.0-1.2</v>
      </c>
    </row>
    <row r="4201" spans="1:25" x14ac:dyDescent="0.3">
      <c r="A4201" t="s">
        <v>4256</v>
      </c>
      <c r="B4201" s="1">
        <v>46060.59652777778</v>
      </c>
      <c r="C4201" s="2">
        <v>46060</v>
      </c>
      <c r="D4201">
        <v>14</v>
      </c>
      <c r="E4201" t="s">
        <v>33</v>
      </c>
      <c r="F4201" t="s">
        <v>26</v>
      </c>
      <c r="G4201">
        <v>2.5</v>
      </c>
      <c r="H4201">
        <v>71.55</v>
      </c>
      <c r="I4201">
        <v>74.02</v>
      </c>
      <c r="J4201">
        <v>1</v>
      </c>
      <c r="K4201">
        <v>6.4</v>
      </c>
      <c r="L4201">
        <v>1.8</v>
      </c>
      <c r="M4201">
        <v>100</v>
      </c>
      <c r="N4201" t="s">
        <v>41</v>
      </c>
      <c r="O4201">
        <v>1.4630000000000001</v>
      </c>
      <c r="P4201" t="s">
        <v>28</v>
      </c>
      <c r="Q4201" t="s">
        <v>29</v>
      </c>
      <c r="R4201">
        <v>4.5999999999999996</v>
      </c>
      <c r="S4201">
        <v>1</v>
      </c>
      <c r="T4201">
        <v>2.4700000000000002</v>
      </c>
      <c r="U4201">
        <v>-4.5999999999999996</v>
      </c>
      <c r="V4201" t="s">
        <v>262</v>
      </c>
      <c r="W4201" t="s">
        <v>45</v>
      </c>
      <c r="X4201">
        <v>1</v>
      </c>
      <c r="Y4201" t="str">
        <f>IF(tblRides[[#This Row],[supply_demand_ratio]]&lt;0.8,"Below 0.8",IF(tblRides[[#This Row],[supply_demand_ratio]]&lt;1,"Between 0.8-1.0",IF(tblRides[[#This Row],[supply_demand_ratio]]&lt;=1.2,"Between 1.0-1.2","Above 1.2")))</f>
        <v>Above 1.2</v>
      </c>
    </row>
    <row r="4202" spans="1:25" x14ac:dyDescent="0.3">
      <c r="A4202" t="s">
        <v>4257</v>
      </c>
      <c r="B4202" s="1">
        <v>46060.597222222219</v>
      </c>
      <c r="C4202" s="2">
        <v>46060</v>
      </c>
      <c r="D4202">
        <v>14</v>
      </c>
      <c r="E4202" t="s">
        <v>25</v>
      </c>
      <c r="F4202" t="s">
        <v>26</v>
      </c>
      <c r="G4202">
        <v>3.8</v>
      </c>
      <c r="H4202">
        <v>103.16</v>
      </c>
      <c r="I4202">
        <v>105.73</v>
      </c>
      <c r="J4202">
        <v>1.1000000000000001</v>
      </c>
      <c r="K4202">
        <v>2</v>
      </c>
      <c r="L4202">
        <v>1</v>
      </c>
      <c r="M4202">
        <v>100</v>
      </c>
      <c r="N4202" t="s">
        <v>27</v>
      </c>
      <c r="O4202">
        <v>0.88500000000000001</v>
      </c>
      <c r="P4202" t="s">
        <v>28</v>
      </c>
      <c r="Q4202" t="s">
        <v>29</v>
      </c>
      <c r="R4202">
        <v>4.88</v>
      </c>
      <c r="S4202">
        <v>26</v>
      </c>
      <c r="T4202">
        <v>2.57</v>
      </c>
      <c r="U4202">
        <v>-1</v>
      </c>
      <c r="V4202" t="s">
        <v>262</v>
      </c>
      <c r="W4202" t="s">
        <v>31</v>
      </c>
      <c r="X4202">
        <v>1</v>
      </c>
      <c r="Y4202" t="str">
        <f>IF(tblRides[[#This Row],[supply_demand_ratio]]&lt;0.8,"Below 0.8",IF(tblRides[[#This Row],[supply_demand_ratio]]&lt;1,"Between 0.8-1.0",IF(tblRides[[#This Row],[supply_demand_ratio]]&lt;=1.2,"Between 1.0-1.2","Above 1.2")))</f>
        <v>Between 0.8-1.0</v>
      </c>
    </row>
    <row r="4203" spans="1:25" x14ac:dyDescent="0.3">
      <c r="A4203" t="s">
        <v>4258</v>
      </c>
      <c r="B4203" s="1">
        <v>46060.615972222222</v>
      </c>
      <c r="C4203" s="2">
        <v>46060</v>
      </c>
      <c r="D4203">
        <v>14</v>
      </c>
      <c r="E4203" t="s">
        <v>62</v>
      </c>
      <c r="F4203" t="s">
        <v>26</v>
      </c>
      <c r="G4203">
        <v>6.6</v>
      </c>
      <c r="H4203">
        <v>164.87</v>
      </c>
      <c r="I4203">
        <v>165.44</v>
      </c>
      <c r="J4203">
        <v>1.1000000000000001</v>
      </c>
      <c r="K4203">
        <v>6</v>
      </c>
      <c r="L4203">
        <v>9.1999999999999993</v>
      </c>
      <c r="M4203">
        <v>55</v>
      </c>
      <c r="N4203" t="s">
        <v>41</v>
      </c>
      <c r="O4203">
        <v>1.248</v>
      </c>
      <c r="P4203" t="s">
        <v>28</v>
      </c>
      <c r="Q4203" t="s">
        <v>29</v>
      </c>
      <c r="R4203">
        <v>4.88</v>
      </c>
      <c r="S4203">
        <v>22</v>
      </c>
      <c r="T4203">
        <v>0.56999999999999995</v>
      </c>
      <c r="U4203">
        <v>3.2</v>
      </c>
      <c r="V4203" t="s">
        <v>262</v>
      </c>
      <c r="W4203" t="s">
        <v>45</v>
      </c>
      <c r="X4203">
        <v>1</v>
      </c>
      <c r="Y4203" t="str">
        <f>IF(tblRides[[#This Row],[supply_demand_ratio]]&lt;0.8,"Below 0.8",IF(tblRides[[#This Row],[supply_demand_ratio]]&lt;1,"Between 0.8-1.0",IF(tblRides[[#This Row],[supply_demand_ratio]]&lt;=1.2,"Between 1.0-1.2","Above 1.2")))</f>
        <v>Above 1.2</v>
      </c>
    </row>
    <row r="4204" spans="1:25" x14ac:dyDescent="0.3">
      <c r="A4204" t="s">
        <v>4259</v>
      </c>
      <c r="B4204" s="1">
        <v>46060.633333333331</v>
      </c>
      <c r="C4204" s="2">
        <v>46060</v>
      </c>
      <c r="D4204">
        <v>15</v>
      </c>
      <c r="E4204" t="s">
        <v>43</v>
      </c>
      <c r="F4204" t="s">
        <v>26</v>
      </c>
      <c r="G4204">
        <v>3.9</v>
      </c>
      <c r="H4204">
        <v>90.97</v>
      </c>
      <c r="I4204">
        <v>93.69</v>
      </c>
      <c r="J4204">
        <v>1</v>
      </c>
      <c r="K4204">
        <v>4.2</v>
      </c>
      <c r="L4204">
        <v>4.4000000000000004</v>
      </c>
      <c r="M4204">
        <v>57</v>
      </c>
      <c r="N4204" t="s">
        <v>41</v>
      </c>
      <c r="O4204">
        <v>1.2010000000000001</v>
      </c>
      <c r="P4204" t="s">
        <v>28</v>
      </c>
      <c r="Q4204" t="s">
        <v>29</v>
      </c>
      <c r="R4204">
        <v>4.6399999999999997</v>
      </c>
      <c r="S4204">
        <v>12</v>
      </c>
      <c r="T4204">
        <v>2.72</v>
      </c>
      <c r="U4204">
        <v>0.2</v>
      </c>
      <c r="V4204" t="s">
        <v>262</v>
      </c>
      <c r="W4204" t="s">
        <v>31</v>
      </c>
      <c r="X4204">
        <v>1</v>
      </c>
      <c r="Y4204" t="str">
        <f>IF(tblRides[[#This Row],[supply_demand_ratio]]&lt;0.8,"Below 0.8",IF(tblRides[[#This Row],[supply_demand_ratio]]&lt;1,"Between 0.8-1.0",IF(tblRides[[#This Row],[supply_demand_ratio]]&lt;=1.2,"Between 1.0-1.2","Above 1.2")))</f>
        <v>Above 1.2</v>
      </c>
    </row>
    <row r="4205" spans="1:25" x14ac:dyDescent="0.3">
      <c r="A4205" t="s">
        <v>4260</v>
      </c>
      <c r="B4205" s="1">
        <v>46060.638194444444</v>
      </c>
      <c r="C4205" s="2">
        <v>46060</v>
      </c>
      <c r="D4205">
        <v>15</v>
      </c>
      <c r="E4205" t="s">
        <v>43</v>
      </c>
      <c r="F4205" t="s">
        <v>26</v>
      </c>
      <c r="G4205">
        <v>3.9</v>
      </c>
      <c r="H4205">
        <v>112.57</v>
      </c>
      <c r="I4205">
        <v>112.35</v>
      </c>
      <c r="J4205">
        <v>1.1000000000000001</v>
      </c>
      <c r="K4205">
        <v>2</v>
      </c>
      <c r="L4205">
        <v>1</v>
      </c>
      <c r="M4205">
        <v>55</v>
      </c>
      <c r="N4205" t="s">
        <v>41</v>
      </c>
      <c r="O4205">
        <v>1.3819999999999999</v>
      </c>
      <c r="P4205" t="s">
        <v>28</v>
      </c>
      <c r="Q4205" t="s">
        <v>29</v>
      </c>
      <c r="R4205">
        <v>4.6399999999999997</v>
      </c>
      <c r="S4205">
        <v>8</v>
      </c>
      <c r="T4205">
        <v>-0.22</v>
      </c>
      <c r="U4205">
        <v>-1</v>
      </c>
      <c r="V4205" t="s">
        <v>262</v>
      </c>
      <c r="W4205" t="s">
        <v>31</v>
      </c>
      <c r="X4205">
        <v>1</v>
      </c>
      <c r="Y4205" t="str">
        <f>IF(tblRides[[#This Row],[supply_demand_ratio]]&lt;0.8,"Below 0.8",IF(tblRides[[#This Row],[supply_demand_ratio]]&lt;1,"Between 0.8-1.0",IF(tblRides[[#This Row],[supply_demand_ratio]]&lt;=1.2,"Between 1.0-1.2","Above 1.2")))</f>
        <v>Above 1.2</v>
      </c>
    </row>
    <row r="4206" spans="1:25" x14ac:dyDescent="0.3">
      <c r="A4206" t="s">
        <v>4261</v>
      </c>
      <c r="B4206" s="1">
        <v>46060.644444444442</v>
      </c>
      <c r="C4206" s="2">
        <v>46060</v>
      </c>
      <c r="D4206">
        <v>15</v>
      </c>
      <c r="E4206" t="s">
        <v>25</v>
      </c>
      <c r="F4206" t="s">
        <v>26</v>
      </c>
      <c r="G4206">
        <v>4.3</v>
      </c>
      <c r="H4206">
        <v>109.92</v>
      </c>
      <c r="J4206">
        <v>1</v>
      </c>
      <c r="K4206">
        <v>8</v>
      </c>
      <c r="L4206">
        <v>4.7</v>
      </c>
      <c r="M4206">
        <v>143</v>
      </c>
      <c r="N4206" t="s">
        <v>41</v>
      </c>
      <c r="O4206">
        <v>1.3839999999999999</v>
      </c>
      <c r="P4206" t="s">
        <v>58</v>
      </c>
      <c r="Q4206" t="s">
        <v>74</v>
      </c>
      <c r="R4206">
        <v>4.9400000000000004</v>
      </c>
      <c r="S4206">
        <v>10</v>
      </c>
      <c r="U4206">
        <v>-3.3</v>
      </c>
      <c r="V4206" t="s">
        <v>262</v>
      </c>
      <c r="W4206" t="s">
        <v>45</v>
      </c>
      <c r="X4206">
        <v>0</v>
      </c>
      <c r="Y4206" t="str">
        <f>IF(tblRides[[#This Row],[supply_demand_ratio]]&lt;0.8,"Below 0.8",IF(tblRides[[#This Row],[supply_demand_ratio]]&lt;1,"Between 0.8-1.0",IF(tblRides[[#This Row],[supply_demand_ratio]]&lt;=1.2,"Between 1.0-1.2","Above 1.2")))</f>
        <v>Above 1.2</v>
      </c>
    </row>
    <row r="4207" spans="1:25" x14ac:dyDescent="0.3">
      <c r="A4207" t="s">
        <v>4262</v>
      </c>
      <c r="B4207" s="1">
        <v>46060.65</v>
      </c>
      <c r="C4207" s="2">
        <v>46060</v>
      </c>
      <c r="D4207">
        <v>15</v>
      </c>
      <c r="E4207" t="s">
        <v>36</v>
      </c>
      <c r="F4207" t="s">
        <v>26</v>
      </c>
      <c r="G4207">
        <v>8.6</v>
      </c>
      <c r="H4207">
        <v>151.9</v>
      </c>
      <c r="I4207">
        <v>155.99</v>
      </c>
      <c r="J4207">
        <v>1</v>
      </c>
      <c r="K4207">
        <v>2</v>
      </c>
      <c r="L4207">
        <v>1</v>
      </c>
      <c r="M4207">
        <v>101</v>
      </c>
      <c r="N4207" t="s">
        <v>41</v>
      </c>
      <c r="O4207">
        <v>1.151</v>
      </c>
      <c r="P4207" t="s">
        <v>28</v>
      </c>
      <c r="Q4207" t="s">
        <v>29</v>
      </c>
      <c r="R4207">
        <v>4.88</v>
      </c>
      <c r="S4207">
        <v>31</v>
      </c>
      <c r="T4207">
        <v>4.09</v>
      </c>
      <c r="U4207">
        <v>-1</v>
      </c>
      <c r="V4207" t="s">
        <v>262</v>
      </c>
      <c r="W4207" t="s">
        <v>31</v>
      </c>
      <c r="X4207">
        <v>1</v>
      </c>
      <c r="Y4207" t="str">
        <f>IF(tblRides[[#This Row],[supply_demand_ratio]]&lt;0.8,"Below 0.8",IF(tblRides[[#This Row],[supply_demand_ratio]]&lt;1,"Between 0.8-1.0",IF(tblRides[[#This Row],[supply_demand_ratio]]&lt;=1.2,"Between 1.0-1.2","Above 1.2")))</f>
        <v>Between 1.0-1.2</v>
      </c>
    </row>
    <row r="4208" spans="1:25" x14ac:dyDescent="0.3">
      <c r="A4208" t="s">
        <v>4263</v>
      </c>
      <c r="B4208" s="1">
        <v>46060.652777777781</v>
      </c>
      <c r="C4208" s="2">
        <v>46060</v>
      </c>
      <c r="D4208">
        <v>15</v>
      </c>
      <c r="E4208" t="s">
        <v>33</v>
      </c>
      <c r="F4208" t="s">
        <v>34</v>
      </c>
      <c r="G4208">
        <v>12.7</v>
      </c>
      <c r="H4208">
        <v>211.71</v>
      </c>
      <c r="I4208">
        <v>208.26</v>
      </c>
      <c r="J4208">
        <v>1</v>
      </c>
      <c r="K4208">
        <v>6.2</v>
      </c>
      <c r="L4208">
        <v>8.6</v>
      </c>
      <c r="M4208">
        <v>97</v>
      </c>
      <c r="N4208" t="s">
        <v>27</v>
      </c>
      <c r="O4208">
        <v>1.1140000000000001</v>
      </c>
      <c r="P4208" t="s">
        <v>28</v>
      </c>
      <c r="Q4208" t="s">
        <v>29</v>
      </c>
      <c r="R4208">
        <v>4.8</v>
      </c>
      <c r="S4208">
        <v>0</v>
      </c>
      <c r="T4208">
        <v>-3.45</v>
      </c>
      <c r="U4208">
        <v>2.4</v>
      </c>
      <c r="V4208" t="s">
        <v>262</v>
      </c>
      <c r="W4208" t="s">
        <v>45</v>
      </c>
      <c r="X4208">
        <v>1</v>
      </c>
      <c r="Y4208" t="str">
        <f>IF(tblRides[[#This Row],[supply_demand_ratio]]&lt;0.8,"Below 0.8",IF(tblRides[[#This Row],[supply_demand_ratio]]&lt;1,"Between 0.8-1.0",IF(tblRides[[#This Row],[supply_demand_ratio]]&lt;=1.2,"Between 1.0-1.2","Above 1.2")))</f>
        <v>Between 1.0-1.2</v>
      </c>
    </row>
    <row r="4209" spans="1:25" x14ac:dyDescent="0.3">
      <c r="A4209" t="s">
        <v>4264</v>
      </c>
      <c r="B4209" s="1">
        <v>46060.655555555553</v>
      </c>
      <c r="C4209" s="2">
        <v>46060</v>
      </c>
      <c r="D4209">
        <v>15</v>
      </c>
      <c r="E4209" t="s">
        <v>43</v>
      </c>
      <c r="F4209" t="s">
        <v>26</v>
      </c>
      <c r="G4209">
        <v>9.6</v>
      </c>
      <c r="H4209">
        <v>159.44</v>
      </c>
      <c r="J4209">
        <v>1</v>
      </c>
      <c r="K4209">
        <v>7</v>
      </c>
      <c r="L4209">
        <v>14</v>
      </c>
      <c r="M4209">
        <v>67</v>
      </c>
      <c r="N4209" t="s">
        <v>41</v>
      </c>
      <c r="O4209">
        <v>2.2000000000000002</v>
      </c>
      <c r="P4209" t="s">
        <v>58</v>
      </c>
      <c r="Q4209" t="s">
        <v>59</v>
      </c>
      <c r="R4209">
        <v>4.58</v>
      </c>
      <c r="S4209">
        <v>15</v>
      </c>
      <c r="U4209">
        <v>7</v>
      </c>
      <c r="V4209" t="s">
        <v>262</v>
      </c>
      <c r="W4209" t="s">
        <v>45</v>
      </c>
      <c r="X4209">
        <v>0</v>
      </c>
      <c r="Y4209" t="str">
        <f>IF(tblRides[[#This Row],[supply_demand_ratio]]&lt;0.8,"Below 0.8",IF(tblRides[[#This Row],[supply_demand_ratio]]&lt;1,"Between 0.8-1.0",IF(tblRides[[#This Row],[supply_demand_ratio]]&lt;=1.2,"Between 1.0-1.2","Above 1.2")))</f>
        <v>Above 1.2</v>
      </c>
    </row>
    <row r="4210" spans="1:25" x14ac:dyDescent="0.3">
      <c r="A4210" t="s">
        <v>4265</v>
      </c>
      <c r="B4210" s="1">
        <v>46060.65625</v>
      </c>
      <c r="C4210" s="2">
        <v>46060</v>
      </c>
      <c r="D4210">
        <v>15</v>
      </c>
      <c r="E4210" t="s">
        <v>25</v>
      </c>
      <c r="F4210" t="s">
        <v>26</v>
      </c>
      <c r="G4210">
        <v>18.5</v>
      </c>
      <c r="H4210">
        <v>358.85</v>
      </c>
      <c r="I4210">
        <v>361.16</v>
      </c>
      <c r="J4210">
        <v>1.3</v>
      </c>
      <c r="K4210">
        <v>2.9</v>
      </c>
      <c r="L4210">
        <v>1</v>
      </c>
      <c r="M4210">
        <v>100</v>
      </c>
      <c r="N4210" t="s">
        <v>72</v>
      </c>
      <c r="O4210">
        <v>0.64100000000000001</v>
      </c>
      <c r="P4210" t="s">
        <v>28</v>
      </c>
      <c r="Q4210" t="s">
        <v>29</v>
      </c>
      <c r="R4210">
        <v>4.8099999999999996</v>
      </c>
      <c r="S4210">
        <v>4</v>
      </c>
      <c r="T4210">
        <v>2.31</v>
      </c>
      <c r="U4210">
        <v>-1.9</v>
      </c>
      <c r="V4210" t="s">
        <v>262</v>
      </c>
      <c r="W4210" t="s">
        <v>31</v>
      </c>
      <c r="X4210">
        <v>1</v>
      </c>
      <c r="Y4210" t="str">
        <f>IF(tblRides[[#This Row],[supply_demand_ratio]]&lt;0.8,"Below 0.8",IF(tblRides[[#This Row],[supply_demand_ratio]]&lt;1,"Between 0.8-1.0",IF(tblRides[[#This Row],[supply_demand_ratio]]&lt;=1.2,"Between 1.0-1.2","Above 1.2")))</f>
        <v>Below 0.8</v>
      </c>
    </row>
    <row r="4211" spans="1:25" x14ac:dyDescent="0.3">
      <c r="A4211" t="s">
        <v>4266</v>
      </c>
      <c r="B4211" s="1">
        <v>46060.663888888892</v>
      </c>
      <c r="C4211" s="2">
        <v>46060</v>
      </c>
      <c r="D4211">
        <v>15</v>
      </c>
      <c r="E4211" t="s">
        <v>36</v>
      </c>
      <c r="F4211" t="s">
        <v>26</v>
      </c>
      <c r="G4211">
        <v>16.2</v>
      </c>
      <c r="H4211">
        <v>313.38</v>
      </c>
      <c r="I4211">
        <v>337.9</v>
      </c>
      <c r="J4211">
        <v>1</v>
      </c>
      <c r="K4211">
        <v>2.1</v>
      </c>
      <c r="L4211">
        <v>4.3</v>
      </c>
      <c r="M4211">
        <v>101</v>
      </c>
      <c r="N4211" t="s">
        <v>27</v>
      </c>
      <c r="O4211">
        <v>1.0309999999999999</v>
      </c>
      <c r="P4211" t="s">
        <v>28</v>
      </c>
      <c r="Q4211" t="s">
        <v>29</v>
      </c>
      <c r="R4211">
        <v>4.6399999999999997</v>
      </c>
      <c r="S4211">
        <v>17</v>
      </c>
      <c r="T4211">
        <v>24.52</v>
      </c>
      <c r="U4211">
        <v>2.2000000000000002</v>
      </c>
      <c r="V4211" t="s">
        <v>262</v>
      </c>
      <c r="W4211" t="s">
        <v>31</v>
      </c>
      <c r="X4211">
        <v>1</v>
      </c>
      <c r="Y4211" t="str">
        <f>IF(tblRides[[#This Row],[supply_demand_ratio]]&lt;0.8,"Below 0.8",IF(tblRides[[#This Row],[supply_demand_ratio]]&lt;1,"Between 0.8-1.0",IF(tblRides[[#This Row],[supply_demand_ratio]]&lt;=1.2,"Between 1.0-1.2","Above 1.2")))</f>
        <v>Between 1.0-1.2</v>
      </c>
    </row>
    <row r="4212" spans="1:25" x14ac:dyDescent="0.3">
      <c r="A4212" t="s">
        <v>4267</v>
      </c>
      <c r="B4212" s="1">
        <v>46060.671527777777</v>
      </c>
      <c r="C4212" s="2">
        <v>46060</v>
      </c>
      <c r="D4212">
        <v>16</v>
      </c>
      <c r="E4212" t="s">
        <v>62</v>
      </c>
      <c r="F4212" t="s">
        <v>26</v>
      </c>
      <c r="G4212">
        <v>1.2</v>
      </c>
      <c r="H4212">
        <v>56.88</v>
      </c>
      <c r="I4212">
        <v>57.59</v>
      </c>
      <c r="J4212">
        <v>1</v>
      </c>
      <c r="K4212">
        <v>7.4</v>
      </c>
      <c r="L4212">
        <v>7.5</v>
      </c>
      <c r="M4212">
        <v>53</v>
      </c>
      <c r="N4212" t="s">
        <v>41</v>
      </c>
      <c r="O4212">
        <v>2.028</v>
      </c>
      <c r="P4212" t="s">
        <v>28</v>
      </c>
      <c r="Q4212" t="s">
        <v>29</v>
      </c>
      <c r="R4212">
        <v>4.72</v>
      </c>
      <c r="S4212">
        <v>4</v>
      </c>
      <c r="T4212">
        <v>0.71</v>
      </c>
      <c r="U4212">
        <v>0.1</v>
      </c>
      <c r="V4212" t="s">
        <v>262</v>
      </c>
      <c r="W4212" t="s">
        <v>45</v>
      </c>
      <c r="X4212">
        <v>1</v>
      </c>
      <c r="Y4212" t="str">
        <f>IF(tblRides[[#This Row],[supply_demand_ratio]]&lt;0.8,"Below 0.8",IF(tblRides[[#This Row],[supply_demand_ratio]]&lt;1,"Between 0.8-1.0",IF(tblRides[[#This Row],[supply_demand_ratio]]&lt;=1.2,"Between 1.0-1.2","Above 1.2")))</f>
        <v>Above 1.2</v>
      </c>
    </row>
    <row r="4213" spans="1:25" x14ac:dyDescent="0.3">
      <c r="A4213" t="s">
        <v>4268</v>
      </c>
      <c r="B4213" s="1">
        <v>46060.672222222223</v>
      </c>
      <c r="C4213" s="2">
        <v>46060</v>
      </c>
      <c r="D4213">
        <v>16</v>
      </c>
      <c r="E4213" t="s">
        <v>43</v>
      </c>
      <c r="F4213" t="s">
        <v>34</v>
      </c>
      <c r="G4213">
        <v>12.4</v>
      </c>
      <c r="H4213">
        <v>250.59</v>
      </c>
      <c r="I4213">
        <v>242.57</v>
      </c>
      <c r="J4213">
        <v>1</v>
      </c>
      <c r="K4213">
        <v>5</v>
      </c>
      <c r="L4213">
        <v>5.6</v>
      </c>
      <c r="M4213">
        <v>62</v>
      </c>
      <c r="N4213" t="s">
        <v>41</v>
      </c>
      <c r="O4213">
        <v>1.355</v>
      </c>
      <c r="P4213" t="s">
        <v>28</v>
      </c>
      <c r="Q4213" t="s">
        <v>29</v>
      </c>
      <c r="R4213">
        <v>4.7699999999999996</v>
      </c>
      <c r="S4213">
        <v>0</v>
      </c>
      <c r="T4213">
        <v>-8.02</v>
      </c>
      <c r="U4213">
        <v>0.6</v>
      </c>
      <c r="V4213" t="s">
        <v>262</v>
      </c>
      <c r="W4213" t="s">
        <v>31</v>
      </c>
      <c r="X4213">
        <v>1</v>
      </c>
      <c r="Y4213" t="str">
        <f>IF(tblRides[[#This Row],[supply_demand_ratio]]&lt;0.8,"Below 0.8",IF(tblRides[[#This Row],[supply_demand_ratio]]&lt;1,"Between 0.8-1.0",IF(tblRides[[#This Row],[supply_demand_ratio]]&lt;=1.2,"Between 1.0-1.2","Above 1.2")))</f>
        <v>Above 1.2</v>
      </c>
    </row>
    <row r="4214" spans="1:25" x14ac:dyDescent="0.3">
      <c r="A4214" t="s">
        <v>4269</v>
      </c>
      <c r="B4214" s="1">
        <v>46060.674305555556</v>
      </c>
      <c r="C4214" s="2">
        <v>46060</v>
      </c>
      <c r="D4214">
        <v>16</v>
      </c>
      <c r="E4214" t="s">
        <v>25</v>
      </c>
      <c r="F4214" t="s">
        <v>26</v>
      </c>
      <c r="G4214">
        <v>15.9</v>
      </c>
      <c r="H4214">
        <v>268.95999999999998</v>
      </c>
      <c r="J4214">
        <v>1</v>
      </c>
      <c r="K4214">
        <v>6.1</v>
      </c>
      <c r="M4214">
        <v>114</v>
      </c>
      <c r="N4214" t="s">
        <v>27</v>
      </c>
      <c r="O4214">
        <v>0.99</v>
      </c>
      <c r="P4214" t="s">
        <v>82</v>
      </c>
      <c r="Q4214" t="s">
        <v>83</v>
      </c>
      <c r="R4214">
        <v>4.84</v>
      </c>
      <c r="S4214">
        <v>2</v>
      </c>
      <c r="V4214" t="s">
        <v>262</v>
      </c>
      <c r="W4214" t="s">
        <v>45</v>
      </c>
      <c r="X4214">
        <v>0</v>
      </c>
      <c r="Y4214" t="str">
        <f>IF(tblRides[[#This Row],[supply_demand_ratio]]&lt;0.8,"Below 0.8",IF(tblRides[[#This Row],[supply_demand_ratio]]&lt;1,"Between 0.8-1.0",IF(tblRides[[#This Row],[supply_demand_ratio]]&lt;=1.2,"Between 1.0-1.2","Above 1.2")))</f>
        <v>Between 0.8-1.0</v>
      </c>
    </row>
    <row r="4215" spans="1:25" x14ac:dyDescent="0.3">
      <c r="A4215" t="s">
        <v>4270</v>
      </c>
      <c r="B4215" s="1">
        <v>46060.678472222222</v>
      </c>
      <c r="C4215" s="2">
        <v>46060</v>
      </c>
      <c r="D4215">
        <v>16</v>
      </c>
      <c r="E4215" t="s">
        <v>25</v>
      </c>
      <c r="F4215" t="s">
        <v>26</v>
      </c>
      <c r="G4215">
        <v>8.4</v>
      </c>
      <c r="H4215">
        <v>165.11</v>
      </c>
      <c r="I4215">
        <v>167.27</v>
      </c>
      <c r="J4215">
        <v>1.1000000000000001</v>
      </c>
      <c r="K4215">
        <v>4.9000000000000004</v>
      </c>
      <c r="L4215">
        <v>1.4</v>
      </c>
      <c r="M4215">
        <v>130</v>
      </c>
      <c r="N4215" t="s">
        <v>27</v>
      </c>
      <c r="O4215">
        <v>1.0720000000000001</v>
      </c>
      <c r="P4215" t="s">
        <v>28</v>
      </c>
      <c r="Q4215" t="s">
        <v>29</v>
      </c>
      <c r="R4215">
        <v>4.33</v>
      </c>
      <c r="S4215">
        <v>1</v>
      </c>
      <c r="T4215">
        <v>2.16</v>
      </c>
      <c r="U4215">
        <v>-3.5</v>
      </c>
      <c r="V4215" t="s">
        <v>262</v>
      </c>
      <c r="W4215" t="s">
        <v>31</v>
      </c>
      <c r="X4215">
        <v>1</v>
      </c>
      <c r="Y4215" t="str">
        <f>IF(tblRides[[#This Row],[supply_demand_ratio]]&lt;0.8,"Below 0.8",IF(tblRides[[#This Row],[supply_demand_ratio]]&lt;1,"Between 0.8-1.0",IF(tblRides[[#This Row],[supply_demand_ratio]]&lt;=1.2,"Between 1.0-1.2","Above 1.2")))</f>
        <v>Between 1.0-1.2</v>
      </c>
    </row>
    <row r="4216" spans="1:25" x14ac:dyDescent="0.3">
      <c r="A4216" t="s">
        <v>4271</v>
      </c>
      <c r="B4216" s="1">
        <v>46060.681944444441</v>
      </c>
      <c r="C4216" s="2">
        <v>46060</v>
      </c>
      <c r="D4216">
        <v>16</v>
      </c>
      <c r="E4216" t="s">
        <v>25</v>
      </c>
      <c r="F4216" t="s">
        <v>26</v>
      </c>
      <c r="G4216">
        <v>5.0999999999999996</v>
      </c>
      <c r="H4216">
        <v>125.23</v>
      </c>
      <c r="I4216">
        <v>124.84</v>
      </c>
      <c r="J4216">
        <v>1</v>
      </c>
      <c r="K4216">
        <v>6.2</v>
      </c>
      <c r="L4216">
        <v>7.4</v>
      </c>
      <c r="M4216">
        <v>120</v>
      </c>
      <c r="N4216" t="s">
        <v>27</v>
      </c>
      <c r="O4216">
        <v>1.157</v>
      </c>
      <c r="P4216" t="s">
        <v>28</v>
      </c>
      <c r="Q4216" t="s">
        <v>29</v>
      </c>
      <c r="R4216">
        <v>4.93</v>
      </c>
      <c r="S4216">
        <v>7</v>
      </c>
      <c r="T4216">
        <v>-0.39</v>
      </c>
      <c r="U4216">
        <v>1.2</v>
      </c>
      <c r="V4216" t="s">
        <v>262</v>
      </c>
      <c r="W4216" t="s">
        <v>45</v>
      </c>
      <c r="X4216">
        <v>1</v>
      </c>
      <c r="Y4216" t="str">
        <f>IF(tblRides[[#This Row],[supply_demand_ratio]]&lt;0.8,"Below 0.8",IF(tblRides[[#This Row],[supply_demand_ratio]]&lt;1,"Between 0.8-1.0",IF(tblRides[[#This Row],[supply_demand_ratio]]&lt;=1.2,"Between 1.0-1.2","Above 1.2")))</f>
        <v>Between 1.0-1.2</v>
      </c>
    </row>
    <row r="4217" spans="1:25" x14ac:dyDescent="0.3">
      <c r="A4217" t="s">
        <v>4272</v>
      </c>
      <c r="B4217" s="1">
        <v>46060.697222222225</v>
      </c>
      <c r="C4217" s="2">
        <v>46060</v>
      </c>
      <c r="D4217">
        <v>16</v>
      </c>
      <c r="E4217" t="s">
        <v>36</v>
      </c>
      <c r="F4217" t="s">
        <v>26</v>
      </c>
      <c r="G4217">
        <v>2.9</v>
      </c>
      <c r="H4217">
        <v>79.38</v>
      </c>
      <c r="J4217">
        <v>1</v>
      </c>
      <c r="K4217">
        <v>2.1</v>
      </c>
      <c r="L4217">
        <v>8.4</v>
      </c>
      <c r="M4217">
        <v>107</v>
      </c>
      <c r="N4217" t="s">
        <v>27</v>
      </c>
      <c r="O4217">
        <v>1.028</v>
      </c>
      <c r="P4217" t="s">
        <v>37</v>
      </c>
      <c r="Q4217" t="s">
        <v>103</v>
      </c>
      <c r="R4217">
        <v>4.92</v>
      </c>
      <c r="S4217">
        <v>31</v>
      </c>
      <c r="U4217">
        <v>6.3</v>
      </c>
      <c r="V4217" t="s">
        <v>262</v>
      </c>
      <c r="W4217" t="s">
        <v>31</v>
      </c>
      <c r="X4217">
        <v>0</v>
      </c>
      <c r="Y4217" t="str">
        <f>IF(tblRides[[#This Row],[supply_demand_ratio]]&lt;0.8,"Below 0.8",IF(tblRides[[#This Row],[supply_demand_ratio]]&lt;1,"Between 0.8-1.0",IF(tblRides[[#This Row],[supply_demand_ratio]]&lt;=1.2,"Between 1.0-1.2","Above 1.2")))</f>
        <v>Between 1.0-1.2</v>
      </c>
    </row>
    <row r="4218" spans="1:25" x14ac:dyDescent="0.3">
      <c r="A4218" t="s">
        <v>4273</v>
      </c>
      <c r="B4218" s="1">
        <v>46060.720138888886</v>
      </c>
      <c r="C4218" s="2">
        <v>46060</v>
      </c>
      <c r="D4218">
        <v>17</v>
      </c>
      <c r="E4218" t="s">
        <v>62</v>
      </c>
      <c r="F4218" t="s">
        <v>26</v>
      </c>
      <c r="G4218">
        <v>9.1</v>
      </c>
      <c r="H4218">
        <v>158.6</v>
      </c>
      <c r="I4218">
        <v>165.72</v>
      </c>
      <c r="J4218">
        <v>1</v>
      </c>
      <c r="K4218">
        <v>6.6</v>
      </c>
      <c r="L4218">
        <v>8.5</v>
      </c>
      <c r="M4218">
        <v>54</v>
      </c>
      <c r="N4218" t="s">
        <v>41</v>
      </c>
      <c r="O4218">
        <v>2.1819999999999999</v>
      </c>
      <c r="P4218" t="s">
        <v>28</v>
      </c>
      <c r="Q4218" t="s">
        <v>29</v>
      </c>
      <c r="R4218">
        <v>4.87</v>
      </c>
      <c r="S4218">
        <v>13</v>
      </c>
      <c r="T4218">
        <v>7.12</v>
      </c>
      <c r="U4218">
        <v>1.9</v>
      </c>
      <c r="V4218" t="s">
        <v>262</v>
      </c>
      <c r="W4218" t="s">
        <v>45</v>
      </c>
      <c r="X4218">
        <v>1</v>
      </c>
      <c r="Y4218" t="str">
        <f>IF(tblRides[[#This Row],[supply_demand_ratio]]&lt;0.8,"Below 0.8",IF(tblRides[[#This Row],[supply_demand_ratio]]&lt;1,"Between 0.8-1.0",IF(tblRides[[#This Row],[supply_demand_ratio]]&lt;=1.2,"Between 1.0-1.2","Above 1.2")))</f>
        <v>Above 1.2</v>
      </c>
    </row>
    <row r="4219" spans="1:25" x14ac:dyDescent="0.3">
      <c r="A4219" t="s">
        <v>4274</v>
      </c>
      <c r="B4219" s="1">
        <v>46060.734027777777</v>
      </c>
      <c r="C4219" s="2">
        <v>46060</v>
      </c>
      <c r="D4219">
        <v>17</v>
      </c>
      <c r="E4219" t="s">
        <v>62</v>
      </c>
      <c r="F4219" t="s">
        <v>26</v>
      </c>
      <c r="G4219">
        <v>2</v>
      </c>
      <c r="H4219">
        <v>72.150000000000006</v>
      </c>
      <c r="J4219">
        <v>1.1000000000000001</v>
      </c>
      <c r="K4219">
        <v>4.7</v>
      </c>
      <c r="L4219">
        <v>6.1</v>
      </c>
      <c r="M4219">
        <v>56</v>
      </c>
      <c r="N4219" t="s">
        <v>41</v>
      </c>
      <c r="O4219">
        <v>1.55</v>
      </c>
      <c r="P4219" t="s">
        <v>37</v>
      </c>
      <c r="Q4219" t="s">
        <v>103</v>
      </c>
      <c r="R4219">
        <v>4.8</v>
      </c>
      <c r="S4219">
        <v>13</v>
      </c>
      <c r="U4219">
        <v>1.4</v>
      </c>
      <c r="V4219" t="s">
        <v>262</v>
      </c>
      <c r="W4219" t="s">
        <v>31</v>
      </c>
      <c r="X4219">
        <v>0</v>
      </c>
      <c r="Y4219" t="str">
        <f>IF(tblRides[[#This Row],[supply_demand_ratio]]&lt;0.8,"Below 0.8",IF(tblRides[[#This Row],[supply_demand_ratio]]&lt;1,"Between 0.8-1.0",IF(tblRides[[#This Row],[supply_demand_ratio]]&lt;=1.2,"Between 1.0-1.2","Above 1.2")))</f>
        <v>Above 1.2</v>
      </c>
    </row>
    <row r="4220" spans="1:25" x14ac:dyDescent="0.3">
      <c r="A4220" t="s">
        <v>4275</v>
      </c>
      <c r="B4220" s="1">
        <v>46060.736805555556</v>
      </c>
      <c r="C4220" s="2">
        <v>46060</v>
      </c>
      <c r="D4220">
        <v>17</v>
      </c>
      <c r="E4220" t="s">
        <v>36</v>
      </c>
      <c r="F4220" t="s">
        <v>26</v>
      </c>
      <c r="G4220">
        <v>6.4</v>
      </c>
      <c r="H4220">
        <v>121.58</v>
      </c>
      <c r="J4220">
        <v>1</v>
      </c>
      <c r="K4220">
        <v>5.6</v>
      </c>
      <c r="L4220">
        <v>7.1</v>
      </c>
      <c r="M4220">
        <v>87</v>
      </c>
      <c r="N4220" t="s">
        <v>27</v>
      </c>
      <c r="O4220">
        <v>0.81200000000000006</v>
      </c>
      <c r="P4220" t="s">
        <v>58</v>
      </c>
      <c r="Q4220" t="s">
        <v>59</v>
      </c>
      <c r="R4220">
        <v>4.46</v>
      </c>
      <c r="S4220">
        <v>17</v>
      </c>
      <c r="U4220">
        <v>1.5</v>
      </c>
      <c r="V4220" t="s">
        <v>262</v>
      </c>
      <c r="W4220" t="s">
        <v>45</v>
      </c>
      <c r="X4220">
        <v>0</v>
      </c>
      <c r="Y4220" t="str">
        <f>IF(tblRides[[#This Row],[supply_demand_ratio]]&lt;0.8,"Below 0.8",IF(tblRides[[#This Row],[supply_demand_ratio]]&lt;1,"Between 0.8-1.0",IF(tblRides[[#This Row],[supply_demand_ratio]]&lt;=1.2,"Between 1.0-1.2","Above 1.2")))</f>
        <v>Between 0.8-1.0</v>
      </c>
    </row>
    <row r="4221" spans="1:25" x14ac:dyDescent="0.3">
      <c r="A4221" t="s">
        <v>4276</v>
      </c>
      <c r="B4221" s="1">
        <v>46060.759027777778</v>
      </c>
      <c r="C4221" s="2">
        <v>46060</v>
      </c>
      <c r="D4221">
        <v>18</v>
      </c>
      <c r="E4221" t="s">
        <v>25</v>
      </c>
      <c r="F4221" t="s">
        <v>26</v>
      </c>
      <c r="G4221">
        <v>26.2</v>
      </c>
      <c r="H4221">
        <v>521.82000000000005</v>
      </c>
      <c r="I4221">
        <v>524.66</v>
      </c>
      <c r="J4221">
        <v>1.4</v>
      </c>
      <c r="K4221">
        <v>5.4</v>
      </c>
      <c r="L4221">
        <v>6.1</v>
      </c>
      <c r="M4221">
        <v>78</v>
      </c>
      <c r="N4221" t="s">
        <v>72</v>
      </c>
      <c r="O4221">
        <v>0.53600000000000003</v>
      </c>
      <c r="P4221" t="s">
        <v>28</v>
      </c>
      <c r="Q4221" t="s">
        <v>29</v>
      </c>
      <c r="R4221">
        <v>4.91</v>
      </c>
      <c r="S4221">
        <v>5</v>
      </c>
      <c r="T4221">
        <v>2.84</v>
      </c>
      <c r="U4221">
        <v>0.7</v>
      </c>
      <c r="V4221" t="s">
        <v>262</v>
      </c>
      <c r="W4221" t="s">
        <v>45</v>
      </c>
      <c r="X4221">
        <v>1</v>
      </c>
      <c r="Y4221" t="str">
        <f>IF(tblRides[[#This Row],[supply_demand_ratio]]&lt;0.8,"Below 0.8",IF(tblRides[[#This Row],[supply_demand_ratio]]&lt;1,"Between 0.8-1.0",IF(tblRides[[#This Row],[supply_demand_ratio]]&lt;=1.2,"Between 1.0-1.2","Above 1.2")))</f>
        <v>Below 0.8</v>
      </c>
    </row>
    <row r="4222" spans="1:25" x14ac:dyDescent="0.3">
      <c r="A4222" t="s">
        <v>4277</v>
      </c>
      <c r="B4222" s="1">
        <v>46060.768750000003</v>
      </c>
      <c r="C4222" s="2">
        <v>46060</v>
      </c>
      <c r="D4222">
        <v>18</v>
      </c>
      <c r="E4222" t="s">
        <v>62</v>
      </c>
      <c r="F4222" t="s">
        <v>34</v>
      </c>
      <c r="G4222">
        <v>1.7</v>
      </c>
      <c r="H4222">
        <v>61.53</v>
      </c>
      <c r="I4222">
        <v>60.15</v>
      </c>
      <c r="J4222">
        <v>1</v>
      </c>
      <c r="K4222">
        <v>2.1</v>
      </c>
      <c r="L4222">
        <v>5.5</v>
      </c>
      <c r="M4222">
        <v>43</v>
      </c>
      <c r="N4222" t="s">
        <v>41</v>
      </c>
      <c r="O4222">
        <v>1.125</v>
      </c>
      <c r="P4222" t="s">
        <v>28</v>
      </c>
      <c r="Q4222" t="s">
        <v>29</v>
      </c>
      <c r="R4222">
        <v>4.6100000000000003</v>
      </c>
      <c r="S4222">
        <v>0</v>
      </c>
      <c r="T4222">
        <v>-1.38</v>
      </c>
      <c r="U4222">
        <v>3.4</v>
      </c>
      <c r="V4222" t="s">
        <v>262</v>
      </c>
      <c r="W4222" t="s">
        <v>31</v>
      </c>
      <c r="X4222">
        <v>1</v>
      </c>
      <c r="Y4222" t="str">
        <f>IF(tblRides[[#This Row],[supply_demand_ratio]]&lt;0.8,"Below 0.8",IF(tblRides[[#This Row],[supply_demand_ratio]]&lt;1,"Between 0.8-1.0",IF(tblRides[[#This Row],[supply_demand_ratio]]&lt;=1.2,"Between 1.0-1.2","Above 1.2")))</f>
        <v>Between 1.0-1.2</v>
      </c>
    </row>
    <row r="4223" spans="1:25" x14ac:dyDescent="0.3">
      <c r="A4223" t="s">
        <v>4278</v>
      </c>
      <c r="B4223" s="1">
        <v>46060.77847222222</v>
      </c>
      <c r="C4223" s="2">
        <v>46060</v>
      </c>
      <c r="D4223">
        <v>18</v>
      </c>
      <c r="E4223" t="s">
        <v>43</v>
      </c>
      <c r="F4223" t="s">
        <v>34</v>
      </c>
      <c r="G4223">
        <v>6.5</v>
      </c>
      <c r="H4223">
        <v>139.69</v>
      </c>
      <c r="I4223">
        <v>130.66</v>
      </c>
      <c r="J4223">
        <v>1</v>
      </c>
      <c r="K4223">
        <v>5.9</v>
      </c>
      <c r="L4223">
        <v>10.5</v>
      </c>
      <c r="M4223">
        <v>44</v>
      </c>
      <c r="N4223" t="s">
        <v>41</v>
      </c>
      <c r="O4223">
        <v>0.82499999999999996</v>
      </c>
      <c r="P4223" t="s">
        <v>28</v>
      </c>
      <c r="Q4223" t="s">
        <v>29</v>
      </c>
      <c r="R4223">
        <v>4.59</v>
      </c>
      <c r="S4223">
        <v>0</v>
      </c>
      <c r="T4223">
        <v>-9.0299999999999994</v>
      </c>
      <c r="U4223">
        <v>4.5999999999999996</v>
      </c>
      <c r="V4223" t="s">
        <v>262</v>
      </c>
      <c r="W4223" t="s">
        <v>45</v>
      </c>
      <c r="X4223">
        <v>1</v>
      </c>
      <c r="Y4223" t="str">
        <f>IF(tblRides[[#This Row],[supply_demand_ratio]]&lt;0.8,"Below 0.8",IF(tblRides[[#This Row],[supply_demand_ratio]]&lt;1,"Between 0.8-1.0",IF(tblRides[[#This Row],[supply_demand_ratio]]&lt;=1.2,"Between 1.0-1.2","Above 1.2")))</f>
        <v>Between 0.8-1.0</v>
      </c>
    </row>
    <row r="4224" spans="1:25" x14ac:dyDescent="0.3">
      <c r="A4224" t="s">
        <v>4279</v>
      </c>
      <c r="B4224" s="1">
        <v>46060.782638888886</v>
      </c>
      <c r="C4224" s="2">
        <v>46060</v>
      </c>
      <c r="D4224">
        <v>18</v>
      </c>
      <c r="E4224" t="s">
        <v>43</v>
      </c>
      <c r="F4224" t="s">
        <v>26</v>
      </c>
      <c r="G4224">
        <v>11.1</v>
      </c>
      <c r="H4224">
        <v>231.67</v>
      </c>
      <c r="I4224">
        <v>245.36</v>
      </c>
      <c r="J4224">
        <v>1.1000000000000001</v>
      </c>
      <c r="K4224">
        <v>9.1999999999999993</v>
      </c>
      <c r="L4224">
        <v>9.4</v>
      </c>
      <c r="M4224">
        <v>46</v>
      </c>
      <c r="N4224" t="s">
        <v>27</v>
      </c>
      <c r="O4224">
        <v>0.75700000000000001</v>
      </c>
      <c r="P4224" t="s">
        <v>28</v>
      </c>
      <c r="Q4224" t="s">
        <v>29</v>
      </c>
      <c r="R4224">
        <v>5</v>
      </c>
      <c r="S4224">
        <v>5</v>
      </c>
      <c r="T4224">
        <v>13.69</v>
      </c>
      <c r="U4224">
        <v>0.2</v>
      </c>
      <c r="V4224" t="s">
        <v>262</v>
      </c>
      <c r="W4224" t="s">
        <v>45</v>
      </c>
      <c r="X4224">
        <v>1</v>
      </c>
      <c r="Y4224" t="str">
        <f>IF(tblRides[[#This Row],[supply_demand_ratio]]&lt;0.8,"Below 0.8",IF(tblRides[[#This Row],[supply_demand_ratio]]&lt;1,"Between 0.8-1.0",IF(tblRides[[#This Row],[supply_demand_ratio]]&lt;=1.2,"Between 1.0-1.2","Above 1.2")))</f>
        <v>Below 0.8</v>
      </c>
    </row>
    <row r="4225" spans="1:25" x14ac:dyDescent="0.3">
      <c r="A4225" t="s">
        <v>4280</v>
      </c>
      <c r="B4225" s="1">
        <v>46060.806944444441</v>
      </c>
      <c r="C4225" s="2">
        <v>46060</v>
      </c>
      <c r="D4225">
        <v>19</v>
      </c>
      <c r="E4225" t="s">
        <v>36</v>
      </c>
      <c r="F4225" t="s">
        <v>26</v>
      </c>
      <c r="G4225">
        <v>7.1</v>
      </c>
      <c r="H4225">
        <v>167.24</v>
      </c>
      <c r="J4225">
        <v>1.3</v>
      </c>
      <c r="K4225">
        <v>8.3000000000000007</v>
      </c>
      <c r="M4225">
        <v>89</v>
      </c>
      <c r="N4225" t="s">
        <v>72</v>
      </c>
      <c r="O4225">
        <v>0.64200000000000002</v>
      </c>
      <c r="P4225" t="s">
        <v>82</v>
      </c>
      <c r="Q4225" t="s">
        <v>83</v>
      </c>
      <c r="R4225">
        <v>4.78</v>
      </c>
      <c r="S4225">
        <v>6</v>
      </c>
      <c r="V4225" t="s">
        <v>262</v>
      </c>
      <c r="W4225" t="s">
        <v>45</v>
      </c>
      <c r="X4225">
        <v>0</v>
      </c>
      <c r="Y4225" t="str">
        <f>IF(tblRides[[#This Row],[supply_demand_ratio]]&lt;0.8,"Below 0.8",IF(tblRides[[#This Row],[supply_demand_ratio]]&lt;1,"Between 0.8-1.0",IF(tblRides[[#This Row],[supply_demand_ratio]]&lt;=1.2,"Between 1.0-1.2","Above 1.2")))</f>
        <v>Below 0.8</v>
      </c>
    </row>
    <row r="4226" spans="1:25" x14ac:dyDescent="0.3">
      <c r="A4226" t="s">
        <v>4281</v>
      </c>
      <c r="B4226" s="1">
        <v>46060.814583333333</v>
      </c>
      <c r="C4226" s="2">
        <v>46060</v>
      </c>
      <c r="D4226">
        <v>19</v>
      </c>
      <c r="E4226" t="s">
        <v>25</v>
      </c>
      <c r="F4226" t="s">
        <v>26</v>
      </c>
      <c r="G4226">
        <v>9.1999999999999993</v>
      </c>
      <c r="H4226">
        <v>241.5</v>
      </c>
      <c r="I4226">
        <v>233.9</v>
      </c>
      <c r="J4226">
        <v>1.5</v>
      </c>
      <c r="K4226">
        <v>7</v>
      </c>
      <c r="L4226">
        <v>11.3</v>
      </c>
      <c r="M4226">
        <v>90</v>
      </c>
      <c r="N4226" t="s">
        <v>72</v>
      </c>
      <c r="O4226">
        <v>0.501</v>
      </c>
      <c r="P4226" t="s">
        <v>28</v>
      </c>
      <c r="Q4226" t="s">
        <v>29</v>
      </c>
      <c r="R4226">
        <v>4.67</v>
      </c>
      <c r="S4226">
        <v>4</v>
      </c>
      <c r="T4226">
        <v>-7.6</v>
      </c>
      <c r="U4226">
        <v>4.3</v>
      </c>
      <c r="V4226" t="s">
        <v>262</v>
      </c>
      <c r="W4226" t="s">
        <v>45</v>
      </c>
      <c r="X4226">
        <v>1</v>
      </c>
      <c r="Y4226" t="str">
        <f>IF(tblRides[[#This Row],[supply_demand_ratio]]&lt;0.8,"Below 0.8",IF(tblRides[[#This Row],[supply_demand_ratio]]&lt;1,"Between 0.8-1.0",IF(tblRides[[#This Row],[supply_demand_ratio]]&lt;=1.2,"Between 1.0-1.2","Above 1.2")))</f>
        <v>Below 0.8</v>
      </c>
    </row>
    <row r="4227" spans="1:25" x14ac:dyDescent="0.3">
      <c r="A4227" t="s">
        <v>4282</v>
      </c>
      <c r="B4227" s="1">
        <v>46060.819444444445</v>
      </c>
      <c r="C4227" s="2">
        <v>46060</v>
      </c>
      <c r="D4227">
        <v>19</v>
      </c>
      <c r="E4227" t="s">
        <v>36</v>
      </c>
      <c r="F4227" t="s">
        <v>26</v>
      </c>
      <c r="G4227">
        <v>1.7</v>
      </c>
      <c r="H4227">
        <v>80.38</v>
      </c>
      <c r="I4227">
        <v>75.709999999999994</v>
      </c>
      <c r="J4227">
        <v>1.3</v>
      </c>
      <c r="K4227">
        <v>6.6</v>
      </c>
      <c r="L4227">
        <v>7.4</v>
      </c>
      <c r="M4227">
        <v>95</v>
      </c>
      <c r="N4227" t="s">
        <v>27</v>
      </c>
      <c r="O4227">
        <v>0.754</v>
      </c>
      <c r="P4227" t="s">
        <v>28</v>
      </c>
      <c r="Q4227" t="s">
        <v>29</v>
      </c>
      <c r="R4227">
        <v>4.63</v>
      </c>
      <c r="S4227">
        <v>7</v>
      </c>
      <c r="T4227">
        <v>-4.67</v>
      </c>
      <c r="U4227">
        <v>0.8</v>
      </c>
      <c r="V4227" t="s">
        <v>262</v>
      </c>
      <c r="W4227" t="s">
        <v>45</v>
      </c>
      <c r="X4227">
        <v>1</v>
      </c>
      <c r="Y4227" t="str">
        <f>IF(tblRides[[#This Row],[supply_demand_ratio]]&lt;0.8,"Below 0.8",IF(tblRides[[#This Row],[supply_demand_ratio]]&lt;1,"Between 0.8-1.0",IF(tblRides[[#This Row],[supply_demand_ratio]]&lt;=1.2,"Between 1.0-1.2","Above 1.2")))</f>
        <v>Below 0.8</v>
      </c>
    </row>
    <row r="4228" spans="1:25" x14ac:dyDescent="0.3">
      <c r="A4228" t="s">
        <v>4283</v>
      </c>
      <c r="B4228" s="1">
        <v>46060.823611111111</v>
      </c>
      <c r="C4228" s="2">
        <v>46060</v>
      </c>
      <c r="D4228">
        <v>19</v>
      </c>
      <c r="E4228" t="s">
        <v>62</v>
      </c>
      <c r="F4228" t="s">
        <v>34</v>
      </c>
      <c r="G4228">
        <v>18.100000000000001</v>
      </c>
      <c r="H4228">
        <v>321.72000000000003</v>
      </c>
      <c r="I4228">
        <v>318.79000000000002</v>
      </c>
      <c r="J4228">
        <v>1.1000000000000001</v>
      </c>
      <c r="K4228">
        <v>4.8</v>
      </c>
      <c r="L4228">
        <v>5.2</v>
      </c>
      <c r="M4228">
        <v>48</v>
      </c>
      <c r="N4228" t="s">
        <v>41</v>
      </c>
      <c r="O4228">
        <v>1</v>
      </c>
      <c r="P4228" t="s">
        <v>28</v>
      </c>
      <c r="Q4228" t="s">
        <v>29</v>
      </c>
      <c r="R4228">
        <v>4.76</v>
      </c>
      <c r="S4228">
        <v>0</v>
      </c>
      <c r="T4228">
        <v>-2.93</v>
      </c>
      <c r="U4228">
        <v>0.4</v>
      </c>
      <c r="V4228" t="s">
        <v>262</v>
      </c>
      <c r="W4228" t="s">
        <v>31</v>
      </c>
      <c r="X4228">
        <v>1</v>
      </c>
      <c r="Y4228" t="str">
        <f>IF(tblRides[[#This Row],[supply_demand_ratio]]&lt;0.8,"Below 0.8",IF(tblRides[[#This Row],[supply_demand_ratio]]&lt;1,"Between 0.8-1.0",IF(tblRides[[#This Row],[supply_demand_ratio]]&lt;=1.2,"Between 1.0-1.2","Above 1.2")))</f>
        <v>Between 1.0-1.2</v>
      </c>
    </row>
    <row r="4229" spans="1:25" x14ac:dyDescent="0.3">
      <c r="A4229" t="s">
        <v>4284</v>
      </c>
      <c r="B4229" s="1">
        <v>46060.823611111111</v>
      </c>
      <c r="C4229" s="2">
        <v>46060</v>
      </c>
      <c r="D4229">
        <v>19</v>
      </c>
      <c r="E4229" t="s">
        <v>36</v>
      </c>
      <c r="F4229" t="s">
        <v>26</v>
      </c>
      <c r="G4229">
        <v>6.9</v>
      </c>
      <c r="H4229">
        <v>180.46</v>
      </c>
      <c r="I4229">
        <v>179.86</v>
      </c>
      <c r="J4229">
        <v>1.2</v>
      </c>
      <c r="K4229">
        <v>6</v>
      </c>
      <c r="L4229">
        <v>10.1</v>
      </c>
      <c r="M4229">
        <v>92</v>
      </c>
      <c r="N4229" t="s">
        <v>72</v>
      </c>
      <c r="O4229">
        <v>0.66400000000000003</v>
      </c>
      <c r="P4229" t="s">
        <v>28</v>
      </c>
      <c r="Q4229" t="s">
        <v>29</v>
      </c>
      <c r="R4229">
        <v>4.58</v>
      </c>
      <c r="S4229">
        <v>4</v>
      </c>
      <c r="T4229">
        <v>-0.6</v>
      </c>
      <c r="U4229">
        <v>4.0999999999999996</v>
      </c>
      <c r="V4229" t="s">
        <v>262</v>
      </c>
      <c r="W4229" t="s">
        <v>45</v>
      </c>
      <c r="X4229">
        <v>1</v>
      </c>
      <c r="Y4229" t="str">
        <f>IF(tblRides[[#This Row],[supply_demand_ratio]]&lt;0.8,"Below 0.8",IF(tblRides[[#This Row],[supply_demand_ratio]]&lt;1,"Between 0.8-1.0",IF(tblRides[[#This Row],[supply_demand_ratio]]&lt;=1.2,"Between 1.0-1.2","Above 1.2")))</f>
        <v>Below 0.8</v>
      </c>
    </row>
    <row r="4230" spans="1:25" x14ac:dyDescent="0.3">
      <c r="A4230" t="s">
        <v>4285</v>
      </c>
      <c r="B4230" s="1">
        <v>46060.834027777775</v>
      </c>
      <c r="C4230" s="2">
        <v>46060</v>
      </c>
      <c r="D4230">
        <v>20</v>
      </c>
      <c r="E4230" t="s">
        <v>36</v>
      </c>
      <c r="F4230" t="s">
        <v>26</v>
      </c>
      <c r="G4230">
        <v>2.1</v>
      </c>
      <c r="H4230">
        <v>85.16</v>
      </c>
      <c r="J4230">
        <v>1.3</v>
      </c>
      <c r="K4230">
        <v>9.1999999999999993</v>
      </c>
      <c r="L4230">
        <v>9.9</v>
      </c>
      <c r="M4230">
        <v>80</v>
      </c>
      <c r="N4230" t="s">
        <v>72</v>
      </c>
      <c r="O4230">
        <v>0.53700000000000003</v>
      </c>
      <c r="P4230" t="s">
        <v>58</v>
      </c>
      <c r="Q4230" t="s">
        <v>59</v>
      </c>
      <c r="R4230">
        <v>4.2300000000000004</v>
      </c>
      <c r="S4230">
        <v>6</v>
      </c>
      <c r="U4230">
        <v>0.7</v>
      </c>
      <c r="V4230" t="s">
        <v>262</v>
      </c>
      <c r="W4230" t="s">
        <v>45</v>
      </c>
      <c r="X4230">
        <v>0</v>
      </c>
      <c r="Y4230" t="str">
        <f>IF(tblRides[[#This Row],[supply_demand_ratio]]&lt;0.8,"Below 0.8",IF(tblRides[[#This Row],[supply_demand_ratio]]&lt;1,"Between 0.8-1.0",IF(tblRides[[#This Row],[supply_demand_ratio]]&lt;=1.2,"Between 1.0-1.2","Above 1.2")))</f>
        <v>Below 0.8</v>
      </c>
    </row>
    <row r="4231" spans="1:25" x14ac:dyDescent="0.3">
      <c r="A4231" t="s">
        <v>4286</v>
      </c>
      <c r="B4231" s="1">
        <v>46060.845138888886</v>
      </c>
      <c r="C4231" s="2">
        <v>46060</v>
      </c>
      <c r="D4231">
        <v>20</v>
      </c>
      <c r="E4231" t="s">
        <v>43</v>
      </c>
      <c r="F4231" t="s">
        <v>34</v>
      </c>
      <c r="G4231">
        <v>10.8</v>
      </c>
      <c r="H4231">
        <v>183.12</v>
      </c>
      <c r="I4231">
        <v>180.74</v>
      </c>
      <c r="J4231">
        <v>1</v>
      </c>
      <c r="K4231">
        <v>3</v>
      </c>
      <c r="L4231">
        <v>7.4</v>
      </c>
      <c r="M4231">
        <v>50</v>
      </c>
      <c r="N4231" t="s">
        <v>41</v>
      </c>
      <c r="O4231">
        <v>1.044</v>
      </c>
      <c r="P4231" t="s">
        <v>28</v>
      </c>
      <c r="Q4231" t="s">
        <v>29</v>
      </c>
      <c r="R4231">
        <v>4.49</v>
      </c>
      <c r="S4231">
        <v>0</v>
      </c>
      <c r="T4231">
        <v>-2.38</v>
      </c>
      <c r="U4231">
        <v>4.4000000000000004</v>
      </c>
      <c r="V4231" t="s">
        <v>262</v>
      </c>
      <c r="W4231" t="s">
        <v>31</v>
      </c>
      <c r="X4231">
        <v>1</v>
      </c>
      <c r="Y4231" t="str">
        <f>IF(tblRides[[#This Row],[supply_demand_ratio]]&lt;0.8,"Below 0.8",IF(tblRides[[#This Row],[supply_demand_ratio]]&lt;1,"Between 0.8-1.0",IF(tblRides[[#This Row],[supply_demand_ratio]]&lt;=1.2,"Between 1.0-1.2","Above 1.2")))</f>
        <v>Between 1.0-1.2</v>
      </c>
    </row>
    <row r="4232" spans="1:25" x14ac:dyDescent="0.3">
      <c r="A4232" t="s">
        <v>4287</v>
      </c>
      <c r="B4232" s="1">
        <v>46060.863194444442</v>
      </c>
      <c r="C4232" s="2">
        <v>46060</v>
      </c>
      <c r="D4232">
        <v>20</v>
      </c>
      <c r="E4232" t="s">
        <v>25</v>
      </c>
      <c r="F4232" t="s">
        <v>26</v>
      </c>
      <c r="G4232">
        <v>17.8</v>
      </c>
      <c r="H4232">
        <v>463.02</v>
      </c>
      <c r="I4232">
        <v>485.63</v>
      </c>
      <c r="J4232">
        <v>1.4</v>
      </c>
      <c r="K4232">
        <v>7.3</v>
      </c>
      <c r="L4232">
        <v>12.5</v>
      </c>
      <c r="M4232">
        <v>81</v>
      </c>
      <c r="N4232" t="s">
        <v>72</v>
      </c>
      <c r="O4232">
        <v>0.47699999999999998</v>
      </c>
      <c r="P4232" t="s">
        <v>28</v>
      </c>
      <c r="Q4232" t="s">
        <v>29</v>
      </c>
      <c r="R4232">
        <v>4.72</v>
      </c>
      <c r="S4232">
        <v>2</v>
      </c>
      <c r="T4232">
        <v>22.61</v>
      </c>
      <c r="U4232">
        <v>5.2</v>
      </c>
      <c r="V4232" t="s">
        <v>262</v>
      </c>
      <c r="W4232" t="s">
        <v>45</v>
      </c>
      <c r="X4232">
        <v>1</v>
      </c>
      <c r="Y4232" t="str">
        <f>IF(tblRides[[#This Row],[supply_demand_ratio]]&lt;0.8,"Below 0.8",IF(tblRides[[#This Row],[supply_demand_ratio]]&lt;1,"Between 0.8-1.0",IF(tblRides[[#This Row],[supply_demand_ratio]]&lt;=1.2,"Between 1.0-1.2","Above 1.2")))</f>
        <v>Below 0.8</v>
      </c>
    </row>
    <row r="4233" spans="1:25" x14ac:dyDescent="0.3">
      <c r="A4233" t="s">
        <v>4288</v>
      </c>
      <c r="B4233" s="1">
        <v>46060.881944444445</v>
      </c>
      <c r="C4233" s="2">
        <v>46060</v>
      </c>
      <c r="D4233">
        <v>21</v>
      </c>
      <c r="E4233" t="s">
        <v>36</v>
      </c>
      <c r="F4233" t="s">
        <v>26</v>
      </c>
      <c r="G4233">
        <v>4.8</v>
      </c>
      <c r="H4233">
        <v>119.16</v>
      </c>
      <c r="I4233">
        <v>119.66</v>
      </c>
      <c r="J4233">
        <v>1.1000000000000001</v>
      </c>
      <c r="K4233">
        <v>2.9</v>
      </c>
      <c r="L4233">
        <v>7.3</v>
      </c>
      <c r="M4233">
        <v>107</v>
      </c>
      <c r="N4233" t="s">
        <v>27</v>
      </c>
      <c r="O4233">
        <v>0.92500000000000004</v>
      </c>
      <c r="P4233" t="s">
        <v>28</v>
      </c>
      <c r="Q4233" t="s">
        <v>29</v>
      </c>
      <c r="R4233">
        <v>4.87</v>
      </c>
      <c r="S4233">
        <v>11</v>
      </c>
      <c r="T4233">
        <v>0.5</v>
      </c>
      <c r="U4233">
        <v>4.4000000000000004</v>
      </c>
      <c r="V4233" t="s">
        <v>262</v>
      </c>
      <c r="W4233" t="s">
        <v>31</v>
      </c>
      <c r="X4233">
        <v>1</v>
      </c>
      <c r="Y4233" t="str">
        <f>IF(tblRides[[#This Row],[supply_demand_ratio]]&lt;0.8,"Below 0.8",IF(tblRides[[#This Row],[supply_demand_ratio]]&lt;1,"Between 0.8-1.0",IF(tblRides[[#This Row],[supply_demand_ratio]]&lt;=1.2,"Between 1.0-1.2","Above 1.2")))</f>
        <v>Between 0.8-1.0</v>
      </c>
    </row>
    <row r="4234" spans="1:25" x14ac:dyDescent="0.3">
      <c r="A4234" t="s">
        <v>4289</v>
      </c>
      <c r="B4234" s="1">
        <v>46060.890972222223</v>
      </c>
      <c r="C4234" s="2">
        <v>46060</v>
      </c>
      <c r="D4234">
        <v>21</v>
      </c>
      <c r="E4234" t="s">
        <v>33</v>
      </c>
      <c r="F4234" t="s">
        <v>26</v>
      </c>
      <c r="G4234">
        <v>5.6</v>
      </c>
      <c r="H4234">
        <v>135</v>
      </c>
      <c r="I4234">
        <v>131.52000000000001</v>
      </c>
      <c r="J4234">
        <v>1.1000000000000001</v>
      </c>
      <c r="K4234">
        <v>3.1</v>
      </c>
      <c r="L4234">
        <v>5.5</v>
      </c>
      <c r="M4234">
        <v>102</v>
      </c>
      <c r="N4234" t="s">
        <v>27</v>
      </c>
      <c r="O4234">
        <v>1.119</v>
      </c>
      <c r="P4234" t="s">
        <v>28</v>
      </c>
      <c r="Q4234" t="s">
        <v>29</v>
      </c>
      <c r="R4234">
        <v>4.8499999999999996</v>
      </c>
      <c r="S4234">
        <v>5</v>
      </c>
      <c r="T4234">
        <v>-3.48</v>
      </c>
      <c r="U4234">
        <v>2.4</v>
      </c>
      <c r="V4234" t="s">
        <v>262</v>
      </c>
      <c r="W4234" t="s">
        <v>31</v>
      </c>
      <c r="X4234">
        <v>1</v>
      </c>
      <c r="Y4234" t="str">
        <f>IF(tblRides[[#This Row],[supply_demand_ratio]]&lt;0.8,"Below 0.8",IF(tblRides[[#This Row],[supply_demand_ratio]]&lt;1,"Between 0.8-1.0",IF(tblRides[[#This Row],[supply_demand_ratio]]&lt;=1.2,"Between 1.0-1.2","Above 1.2")))</f>
        <v>Between 1.0-1.2</v>
      </c>
    </row>
    <row r="4235" spans="1:25" x14ac:dyDescent="0.3">
      <c r="A4235" t="s">
        <v>4290</v>
      </c>
      <c r="B4235" s="1">
        <v>46060.890972222223</v>
      </c>
      <c r="C4235" s="2">
        <v>46060</v>
      </c>
      <c r="D4235">
        <v>21</v>
      </c>
      <c r="E4235" t="s">
        <v>62</v>
      </c>
      <c r="F4235" t="s">
        <v>26</v>
      </c>
      <c r="G4235">
        <v>12.5</v>
      </c>
      <c r="H4235">
        <v>198.7</v>
      </c>
      <c r="I4235">
        <v>202.21</v>
      </c>
      <c r="J4235">
        <v>1</v>
      </c>
      <c r="K4235">
        <v>7.9</v>
      </c>
      <c r="L4235">
        <v>9</v>
      </c>
      <c r="M4235">
        <v>54</v>
      </c>
      <c r="N4235" t="s">
        <v>41</v>
      </c>
      <c r="O4235">
        <v>1.3149999999999999</v>
      </c>
      <c r="P4235" t="s">
        <v>28</v>
      </c>
      <c r="Q4235" t="s">
        <v>29</v>
      </c>
      <c r="R4235">
        <v>4.8499999999999996</v>
      </c>
      <c r="S4235">
        <v>9</v>
      </c>
      <c r="T4235">
        <v>3.51</v>
      </c>
      <c r="U4235">
        <v>1.1000000000000001</v>
      </c>
      <c r="V4235" t="s">
        <v>262</v>
      </c>
      <c r="W4235" t="s">
        <v>45</v>
      </c>
      <c r="X4235">
        <v>1</v>
      </c>
      <c r="Y4235" t="str">
        <f>IF(tblRides[[#This Row],[supply_demand_ratio]]&lt;0.8,"Below 0.8",IF(tblRides[[#This Row],[supply_demand_ratio]]&lt;1,"Between 0.8-1.0",IF(tblRides[[#This Row],[supply_demand_ratio]]&lt;=1.2,"Between 1.0-1.2","Above 1.2")))</f>
        <v>Above 1.2</v>
      </c>
    </row>
    <row r="4236" spans="1:25" x14ac:dyDescent="0.3">
      <c r="A4236" t="s">
        <v>4291</v>
      </c>
      <c r="B4236" s="1">
        <v>46060.894444444442</v>
      </c>
      <c r="C4236" s="2">
        <v>46060</v>
      </c>
      <c r="D4236">
        <v>21</v>
      </c>
      <c r="E4236" t="s">
        <v>25</v>
      </c>
      <c r="F4236" t="s">
        <v>26</v>
      </c>
      <c r="G4236">
        <v>10.4</v>
      </c>
      <c r="H4236">
        <v>243.68</v>
      </c>
      <c r="I4236">
        <v>240.92</v>
      </c>
      <c r="J4236">
        <v>1.3</v>
      </c>
      <c r="K4236">
        <v>5.4</v>
      </c>
      <c r="L4236">
        <v>5.5</v>
      </c>
      <c r="M4236">
        <v>114</v>
      </c>
      <c r="N4236" t="s">
        <v>72</v>
      </c>
      <c r="O4236">
        <v>0.71199999999999997</v>
      </c>
      <c r="P4236" t="s">
        <v>28</v>
      </c>
      <c r="Q4236" t="s">
        <v>29</v>
      </c>
      <c r="R4236">
        <v>4.54</v>
      </c>
      <c r="S4236">
        <v>4</v>
      </c>
      <c r="T4236">
        <v>-2.76</v>
      </c>
      <c r="U4236">
        <v>0.1</v>
      </c>
      <c r="V4236" t="s">
        <v>262</v>
      </c>
      <c r="W4236" t="s">
        <v>45</v>
      </c>
      <c r="X4236">
        <v>1</v>
      </c>
      <c r="Y4236" t="str">
        <f>IF(tblRides[[#This Row],[supply_demand_ratio]]&lt;0.8,"Below 0.8",IF(tblRides[[#This Row],[supply_demand_ratio]]&lt;1,"Between 0.8-1.0",IF(tblRides[[#This Row],[supply_demand_ratio]]&lt;=1.2,"Between 1.0-1.2","Above 1.2")))</f>
        <v>Below 0.8</v>
      </c>
    </row>
    <row r="4237" spans="1:25" x14ac:dyDescent="0.3">
      <c r="A4237" t="s">
        <v>4292</v>
      </c>
      <c r="B4237" s="1">
        <v>46060.905555555553</v>
      </c>
      <c r="C4237" s="2">
        <v>46060</v>
      </c>
      <c r="D4237">
        <v>21</v>
      </c>
      <c r="E4237" t="s">
        <v>43</v>
      </c>
      <c r="F4237" t="s">
        <v>34</v>
      </c>
      <c r="G4237">
        <v>3.3</v>
      </c>
      <c r="H4237">
        <v>84.85</v>
      </c>
      <c r="I4237">
        <v>82.06</v>
      </c>
      <c r="J4237">
        <v>1</v>
      </c>
      <c r="K4237">
        <v>3.6</v>
      </c>
      <c r="L4237">
        <v>1.6</v>
      </c>
      <c r="M4237">
        <v>56</v>
      </c>
      <c r="N4237" t="s">
        <v>41</v>
      </c>
      <c r="O4237">
        <v>1.294</v>
      </c>
      <c r="P4237" t="s">
        <v>28</v>
      </c>
      <c r="Q4237" t="s">
        <v>29</v>
      </c>
      <c r="R4237">
        <v>4.7699999999999996</v>
      </c>
      <c r="S4237">
        <v>0</v>
      </c>
      <c r="T4237">
        <v>-2.79</v>
      </c>
      <c r="U4237">
        <v>-2</v>
      </c>
      <c r="V4237" t="s">
        <v>262</v>
      </c>
      <c r="W4237" t="s">
        <v>31</v>
      </c>
      <c r="X4237">
        <v>1</v>
      </c>
      <c r="Y4237" t="str">
        <f>IF(tblRides[[#This Row],[supply_demand_ratio]]&lt;0.8,"Below 0.8",IF(tblRides[[#This Row],[supply_demand_ratio]]&lt;1,"Between 0.8-1.0",IF(tblRides[[#This Row],[supply_demand_ratio]]&lt;=1.2,"Between 1.0-1.2","Above 1.2")))</f>
        <v>Above 1.2</v>
      </c>
    </row>
    <row r="4238" spans="1:25" x14ac:dyDescent="0.3">
      <c r="A4238" t="s">
        <v>4293</v>
      </c>
      <c r="B4238" s="1">
        <v>46060.914583333331</v>
      </c>
      <c r="C4238" s="2">
        <v>46060</v>
      </c>
      <c r="D4238">
        <v>21</v>
      </c>
      <c r="E4238" t="s">
        <v>43</v>
      </c>
      <c r="F4238" t="s">
        <v>26</v>
      </c>
      <c r="G4238">
        <v>0.9</v>
      </c>
      <c r="H4238">
        <v>58.92</v>
      </c>
      <c r="I4238">
        <v>55.63</v>
      </c>
      <c r="J4238">
        <v>1.1000000000000001</v>
      </c>
      <c r="K4238">
        <v>6.3</v>
      </c>
      <c r="L4238">
        <v>11.3</v>
      </c>
      <c r="M4238">
        <v>58</v>
      </c>
      <c r="N4238" t="s">
        <v>41</v>
      </c>
      <c r="O4238">
        <v>1.304</v>
      </c>
      <c r="P4238" t="s">
        <v>28</v>
      </c>
      <c r="Q4238" t="s">
        <v>29</v>
      </c>
      <c r="R4238">
        <v>4.8600000000000003</v>
      </c>
      <c r="S4238">
        <v>19</v>
      </c>
      <c r="T4238">
        <v>-3.29</v>
      </c>
      <c r="U4238">
        <v>5</v>
      </c>
      <c r="V4238" t="s">
        <v>262</v>
      </c>
      <c r="W4238" t="s">
        <v>45</v>
      </c>
      <c r="X4238">
        <v>1</v>
      </c>
      <c r="Y4238" t="str">
        <f>IF(tblRides[[#This Row],[supply_demand_ratio]]&lt;0.8,"Below 0.8",IF(tblRides[[#This Row],[supply_demand_ratio]]&lt;1,"Between 0.8-1.0",IF(tblRides[[#This Row],[supply_demand_ratio]]&lt;=1.2,"Between 1.0-1.2","Above 1.2")))</f>
        <v>Above 1.2</v>
      </c>
    </row>
    <row r="4239" spans="1:25" x14ac:dyDescent="0.3">
      <c r="A4239" t="s">
        <v>4294</v>
      </c>
      <c r="B4239" s="1">
        <v>46060.94027777778</v>
      </c>
      <c r="C4239" s="2">
        <v>46060</v>
      </c>
      <c r="D4239">
        <v>22</v>
      </c>
      <c r="E4239" t="s">
        <v>36</v>
      </c>
      <c r="F4239" t="s">
        <v>34</v>
      </c>
      <c r="G4239">
        <v>18</v>
      </c>
      <c r="H4239">
        <v>314.02</v>
      </c>
      <c r="J4239">
        <v>1</v>
      </c>
      <c r="K4239">
        <v>6.6</v>
      </c>
      <c r="L4239">
        <v>7.9</v>
      </c>
      <c r="M4239">
        <v>121</v>
      </c>
      <c r="N4239" t="s">
        <v>27</v>
      </c>
      <c r="O4239">
        <v>1.07</v>
      </c>
      <c r="P4239" t="s">
        <v>58</v>
      </c>
      <c r="Q4239" t="s">
        <v>59</v>
      </c>
      <c r="R4239">
        <v>4.8600000000000003</v>
      </c>
      <c r="S4239">
        <v>0</v>
      </c>
      <c r="U4239">
        <v>1.3</v>
      </c>
      <c r="V4239" t="s">
        <v>262</v>
      </c>
      <c r="W4239" t="s">
        <v>45</v>
      </c>
      <c r="X4239">
        <v>0</v>
      </c>
      <c r="Y4239" t="str">
        <f>IF(tblRides[[#This Row],[supply_demand_ratio]]&lt;0.8,"Below 0.8",IF(tblRides[[#This Row],[supply_demand_ratio]]&lt;1,"Between 0.8-1.0",IF(tblRides[[#This Row],[supply_demand_ratio]]&lt;=1.2,"Between 1.0-1.2","Above 1.2")))</f>
        <v>Between 1.0-1.2</v>
      </c>
    </row>
    <row r="4240" spans="1:25" x14ac:dyDescent="0.3">
      <c r="A4240" t="s">
        <v>4295</v>
      </c>
      <c r="B4240" s="1">
        <v>46060.949305555558</v>
      </c>
      <c r="C4240" s="2">
        <v>46060</v>
      </c>
      <c r="D4240">
        <v>22</v>
      </c>
      <c r="E4240" t="s">
        <v>36</v>
      </c>
      <c r="F4240" t="s">
        <v>26</v>
      </c>
      <c r="G4240">
        <v>4.4000000000000004</v>
      </c>
      <c r="H4240">
        <v>106.62</v>
      </c>
      <c r="I4240">
        <v>101.58</v>
      </c>
      <c r="J4240">
        <v>1.1000000000000001</v>
      </c>
      <c r="K4240">
        <v>4.2</v>
      </c>
      <c r="L4240">
        <v>3.7</v>
      </c>
      <c r="M4240">
        <v>109</v>
      </c>
      <c r="N4240" t="s">
        <v>27</v>
      </c>
      <c r="O4240">
        <v>0.88400000000000001</v>
      </c>
      <c r="P4240" t="s">
        <v>28</v>
      </c>
      <c r="Q4240" t="s">
        <v>29</v>
      </c>
      <c r="R4240">
        <v>4.6100000000000003</v>
      </c>
      <c r="S4240">
        <v>12</v>
      </c>
      <c r="T4240">
        <v>-5.04</v>
      </c>
      <c r="U4240">
        <v>-0.5</v>
      </c>
      <c r="V4240" t="s">
        <v>262</v>
      </c>
      <c r="W4240" t="s">
        <v>31</v>
      </c>
      <c r="X4240">
        <v>1</v>
      </c>
      <c r="Y4240" t="str">
        <f>IF(tblRides[[#This Row],[supply_demand_ratio]]&lt;0.8,"Below 0.8",IF(tblRides[[#This Row],[supply_demand_ratio]]&lt;1,"Between 0.8-1.0",IF(tblRides[[#This Row],[supply_demand_ratio]]&lt;=1.2,"Between 1.0-1.2","Above 1.2")))</f>
        <v>Between 0.8-1.0</v>
      </c>
    </row>
    <row r="4241" spans="1:25" x14ac:dyDescent="0.3">
      <c r="A4241" t="s">
        <v>4296</v>
      </c>
      <c r="B4241" s="1">
        <v>46060.958333333336</v>
      </c>
      <c r="C4241" s="2">
        <v>46060</v>
      </c>
      <c r="D4241">
        <v>23</v>
      </c>
      <c r="E4241" t="s">
        <v>62</v>
      </c>
      <c r="F4241" t="s">
        <v>26</v>
      </c>
      <c r="G4241">
        <v>2.4</v>
      </c>
      <c r="H4241">
        <v>74.989999999999995</v>
      </c>
      <c r="I4241">
        <v>75.86</v>
      </c>
      <c r="J4241">
        <v>1</v>
      </c>
      <c r="K4241">
        <v>6.8</v>
      </c>
      <c r="L4241">
        <v>9.6</v>
      </c>
      <c r="M4241">
        <v>62</v>
      </c>
      <c r="N4241" t="s">
        <v>41</v>
      </c>
      <c r="O4241">
        <v>1.9490000000000001</v>
      </c>
      <c r="P4241" t="s">
        <v>28</v>
      </c>
      <c r="Q4241" t="s">
        <v>29</v>
      </c>
      <c r="R4241">
        <v>4.8499999999999996</v>
      </c>
      <c r="S4241">
        <v>31</v>
      </c>
      <c r="T4241">
        <v>0.87</v>
      </c>
      <c r="U4241">
        <v>2.8</v>
      </c>
      <c r="V4241" t="s">
        <v>262</v>
      </c>
      <c r="W4241" t="s">
        <v>45</v>
      </c>
      <c r="X4241">
        <v>1</v>
      </c>
      <c r="Y4241" t="str">
        <f>IF(tblRides[[#This Row],[supply_demand_ratio]]&lt;0.8,"Below 0.8",IF(tblRides[[#This Row],[supply_demand_ratio]]&lt;1,"Between 0.8-1.0",IF(tblRides[[#This Row],[supply_demand_ratio]]&lt;=1.2,"Between 1.0-1.2","Above 1.2")))</f>
        <v>Above 1.2</v>
      </c>
    </row>
    <row r="4242" spans="1:25" x14ac:dyDescent="0.3">
      <c r="A4242" t="s">
        <v>4297</v>
      </c>
      <c r="B4242" s="1">
        <v>46060.960416666669</v>
      </c>
      <c r="C4242" s="2">
        <v>46060</v>
      </c>
      <c r="D4242">
        <v>23</v>
      </c>
      <c r="E4242" t="s">
        <v>25</v>
      </c>
      <c r="F4242" t="s">
        <v>26</v>
      </c>
      <c r="G4242">
        <v>3.5</v>
      </c>
      <c r="H4242">
        <v>122.41</v>
      </c>
      <c r="J4242">
        <v>1.2</v>
      </c>
      <c r="K4242">
        <v>2.6</v>
      </c>
      <c r="L4242">
        <v>8.1</v>
      </c>
      <c r="M4242">
        <v>138</v>
      </c>
      <c r="N4242" t="s">
        <v>27</v>
      </c>
      <c r="O4242">
        <v>0.98399999999999999</v>
      </c>
      <c r="P4242" t="s">
        <v>58</v>
      </c>
      <c r="Q4242" t="s">
        <v>88</v>
      </c>
      <c r="R4242">
        <v>4.75</v>
      </c>
      <c r="S4242">
        <v>3</v>
      </c>
      <c r="U4242">
        <v>5.5</v>
      </c>
      <c r="V4242" t="s">
        <v>262</v>
      </c>
      <c r="W4242" t="s">
        <v>31</v>
      </c>
      <c r="X4242">
        <v>0</v>
      </c>
      <c r="Y4242" t="str">
        <f>IF(tblRides[[#This Row],[supply_demand_ratio]]&lt;0.8,"Below 0.8",IF(tblRides[[#This Row],[supply_demand_ratio]]&lt;1,"Between 0.8-1.0",IF(tblRides[[#This Row],[supply_demand_ratio]]&lt;=1.2,"Between 1.0-1.2","Above 1.2")))</f>
        <v>Between 0.8-1.0</v>
      </c>
    </row>
    <row r="4243" spans="1:25" x14ac:dyDescent="0.3">
      <c r="A4243" t="s">
        <v>4298</v>
      </c>
      <c r="B4243" s="1">
        <v>46060.972916666666</v>
      </c>
      <c r="C4243" s="2">
        <v>46060</v>
      </c>
      <c r="D4243">
        <v>23</v>
      </c>
      <c r="E4243" t="s">
        <v>33</v>
      </c>
      <c r="F4243" t="s">
        <v>26</v>
      </c>
      <c r="G4243">
        <v>14.3</v>
      </c>
      <c r="H4243">
        <v>221.32</v>
      </c>
      <c r="I4243">
        <v>227.92</v>
      </c>
      <c r="J4243">
        <v>1</v>
      </c>
      <c r="K4243">
        <v>5.6</v>
      </c>
      <c r="L4243">
        <v>7.1</v>
      </c>
      <c r="M4243">
        <v>104</v>
      </c>
      <c r="N4243" t="s">
        <v>27</v>
      </c>
      <c r="O4243">
        <v>1.2529999999999999</v>
      </c>
      <c r="P4243" t="s">
        <v>28</v>
      </c>
      <c r="Q4243" t="s">
        <v>29</v>
      </c>
      <c r="R4243">
        <v>4.6500000000000004</v>
      </c>
      <c r="S4243">
        <v>3</v>
      </c>
      <c r="T4243">
        <v>6.6</v>
      </c>
      <c r="U4243">
        <v>1.5</v>
      </c>
      <c r="V4243" t="s">
        <v>262</v>
      </c>
      <c r="W4243" t="s">
        <v>45</v>
      </c>
      <c r="X4243">
        <v>1</v>
      </c>
      <c r="Y4243" t="str">
        <f>IF(tblRides[[#This Row],[supply_demand_ratio]]&lt;0.8,"Below 0.8",IF(tblRides[[#This Row],[supply_demand_ratio]]&lt;1,"Between 0.8-1.0",IF(tblRides[[#This Row],[supply_demand_ratio]]&lt;=1.2,"Between 1.0-1.2","Above 1.2")))</f>
        <v>Above 1.2</v>
      </c>
    </row>
    <row r="4244" spans="1:25" x14ac:dyDescent="0.3">
      <c r="A4244" t="s">
        <v>4299</v>
      </c>
      <c r="B4244" s="1">
        <v>46061.000694444447</v>
      </c>
      <c r="C4244" s="2">
        <v>46061</v>
      </c>
      <c r="D4244">
        <v>0</v>
      </c>
      <c r="E4244" t="s">
        <v>25</v>
      </c>
      <c r="F4244" t="s">
        <v>26</v>
      </c>
      <c r="G4244">
        <v>0.7</v>
      </c>
      <c r="H4244">
        <v>52.58</v>
      </c>
      <c r="J4244">
        <v>1</v>
      </c>
      <c r="K4244">
        <v>3.9</v>
      </c>
      <c r="L4244">
        <v>8</v>
      </c>
      <c r="M4244">
        <v>127</v>
      </c>
      <c r="N4244" t="s">
        <v>27</v>
      </c>
      <c r="O4244">
        <v>1.073</v>
      </c>
      <c r="P4244" t="s">
        <v>37</v>
      </c>
      <c r="Q4244" t="s">
        <v>38</v>
      </c>
      <c r="R4244">
        <v>4.51</v>
      </c>
      <c r="S4244">
        <v>15</v>
      </c>
      <c r="U4244">
        <v>4.0999999999999996</v>
      </c>
      <c r="V4244" t="s">
        <v>374</v>
      </c>
      <c r="W4244" t="s">
        <v>31</v>
      </c>
      <c r="X4244">
        <v>0</v>
      </c>
      <c r="Y4244" t="str">
        <f>IF(tblRides[[#This Row],[supply_demand_ratio]]&lt;0.8,"Below 0.8",IF(tblRides[[#This Row],[supply_demand_ratio]]&lt;1,"Between 0.8-1.0",IF(tblRides[[#This Row],[supply_demand_ratio]]&lt;=1.2,"Between 1.0-1.2","Above 1.2")))</f>
        <v>Between 1.0-1.2</v>
      </c>
    </row>
    <row r="4245" spans="1:25" x14ac:dyDescent="0.3">
      <c r="A4245" t="s">
        <v>4300</v>
      </c>
      <c r="B4245" s="1">
        <v>46061.017361111109</v>
      </c>
      <c r="C4245" s="2">
        <v>46061</v>
      </c>
      <c r="D4245">
        <v>0</v>
      </c>
      <c r="E4245" t="s">
        <v>25</v>
      </c>
      <c r="F4245" t="s">
        <v>26</v>
      </c>
      <c r="G4245">
        <v>12.3</v>
      </c>
      <c r="H4245">
        <v>220.62</v>
      </c>
      <c r="J4245">
        <v>1</v>
      </c>
      <c r="K4245">
        <v>4.9000000000000004</v>
      </c>
      <c r="L4245">
        <v>9.3000000000000007</v>
      </c>
      <c r="M4245">
        <v>128</v>
      </c>
      <c r="N4245" t="s">
        <v>27</v>
      </c>
      <c r="O4245">
        <v>1.1759999999999999</v>
      </c>
      <c r="P4245" t="s">
        <v>58</v>
      </c>
      <c r="Q4245" t="s">
        <v>108</v>
      </c>
      <c r="R4245">
        <v>4.67</v>
      </c>
      <c r="S4245">
        <v>2</v>
      </c>
      <c r="U4245">
        <v>4.4000000000000004</v>
      </c>
      <c r="V4245" t="s">
        <v>374</v>
      </c>
      <c r="W4245" t="s">
        <v>31</v>
      </c>
      <c r="X4245">
        <v>0</v>
      </c>
      <c r="Y4245" t="str">
        <f>IF(tblRides[[#This Row],[supply_demand_ratio]]&lt;0.8,"Below 0.8",IF(tblRides[[#This Row],[supply_demand_ratio]]&lt;1,"Between 0.8-1.0",IF(tblRides[[#This Row],[supply_demand_ratio]]&lt;=1.2,"Between 1.0-1.2","Above 1.2")))</f>
        <v>Between 1.0-1.2</v>
      </c>
    </row>
    <row r="4246" spans="1:25" x14ac:dyDescent="0.3">
      <c r="A4246" t="s">
        <v>4301</v>
      </c>
      <c r="B4246" s="1">
        <v>46061.024305555555</v>
      </c>
      <c r="C4246" s="2">
        <v>46061</v>
      </c>
      <c r="D4246">
        <v>0</v>
      </c>
      <c r="E4246" t="s">
        <v>43</v>
      </c>
      <c r="F4246" t="s">
        <v>26</v>
      </c>
      <c r="G4246">
        <v>8.4</v>
      </c>
      <c r="H4246">
        <v>169.11</v>
      </c>
      <c r="I4246">
        <v>176.47</v>
      </c>
      <c r="J4246">
        <v>1</v>
      </c>
      <c r="K4246">
        <v>5.3</v>
      </c>
      <c r="L4246">
        <v>6.6</v>
      </c>
      <c r="M4246">
        <v>66</v>
      </c>
      <c r="N4246" t="s">
        <v>41</v>
      </c>
      <c r="O4246">
        <v>1.2589999999999999</v>
      </c>
      <c r="P4246" t="s">
        <v>28</v>
      </c>
      <c r="Q4246" t="s">
        <v>29</v>
      </c>
      <c r="R4246">
        <v>4.59</v>
      </c>
      <c r="S4246">
        <v>3</v>
      </c>
      <c r="T4246">
        <v>7.36</v>
      </c>
      <c r="U4246">
        <v>1.3</v>
      </c>
      <c r="V4246" t="s">
        <v>374</v>
      </c>
      <c r="W4246" t="s">
        <v>45</v>
      </c>
      <c r="X4246">
        <v>1</v>
      </c>
      <c r="Y4246" t="str">
        <f>IF(tblRides[[#This Row],[supply_demand_ratio]]&lt;0.8,"Below 0.8",IF(tblRides[[#This Row],[supply_demand_ratio]]&lt;1,"Between 0.8-1.0",IF(tblRides[[#This Row],[supply_demand_ratio]]&lt;=1.2,"Between 1.0-1.2","Above 1.2")))</f>
        <v>Above 1.2</v>
      </c>
    </row>
    <row r="4247" spans="1:25" x14ac:dyDescent="0.3">
      <c r="A4247" t="s">
        <v>4302</v>
      </c>
      <c r="B4247" s="1">
        <v>46061.04583333333</v>
      </c>
      <c r="C4247" s="2">
        <v>46061</v>
      </c>
      <c r="D4247">
        <v>1</v>
      </c>
      <c r="E4247" t="s">
        <v>33</v>
      </c>
      <c r="F4247" t="s">
        <v>34</v>
      </c>
      <c r="G4247">
        <v>5</v>
      </c>
      <c r="H4247">
        <v>105.18</v>
      </c>
      <c r="I4247">
        <v>111.89</v>
      </c>
      <c r="J4247">
        <v>1</v>
      </c>
      <c r="K4247">
        <v>3.9</v>
      </c>
      <c r="L4247">
        <v>4.0999999999999996</v>
      </c>
      <c r="M4247">
        <v>103</v>
      </c>
      <c r="N4247" t="s">
        <v>41</v>
      </c>
      <c r="O4247">
        <v>1.4550000000000001</v>
      </c>
      <c r="P4247" t="s">
        <v>28</v>
      </c>
      <c r="Q4247" t="s">
        <v>29</v>
      </c>
      <c r="R4247">
        <v>4.5199999999999996</v>
      </c>
      <c r="S4247">
        <v>0</v>
      </c>
      <c r="T4247">
        <v>6.71</v>
      </c>
      <c r="U4247">
        <v>0.2</v>
      </c>
      <c r="V4247" t="s">
        <v>374</v>
      </c>
      <c r="W4247" t="s">
        <v>31</v>
      </c>
      <c r="X4247">
        <v>1</v>
      </c>
      <c r="Y4247" t="str">
        <f>IF(tblRides[[#This Row],[supply_demand_ratio]]&lt;0.8,"Below 0.8",IF(tblRides[[#This Row],[supply_demand_ratio]]&lt;1,"Between 0.8-1.0",IF(tblRides[[#This Row],[supply_demand_ratio]]&lt;=1.2,"Between 1.0-1.2","Above 1.2")))</f>
        <v>Above 1.2</v>
      </c>
    </row>
    <row r="4248" spans="1:25" x14ac:dyDescent="0.3">
      <c r="A4248" t="s">
        <v>4303</v>
      </c>
      <c r="B4248" s="1">
        <v>46061.04791666667</v>
      </c>
      <c r="C4248" s="2">
        <v>46061</v>
      </c>
      <c r="D4248">
        <v>1</v>
      </c>
      <c r="E4248" t="s">
        <v>43</v>
      </c>
      <c r="F4248" t="s">
        <v>34</v>
      </c>
      <c r="G4248">
        <v>6.6</v>
      </c>
      <c r="H4248">
        <v>125.51</v>
      </c>
      <c r="J4248">
        <v>1</v>
      </c>
      <c r="K4248">
        <v>5.0999999999999996</v>
      </c>
      <c r="L4248">
        <v>8.9</v>
      </c>
      <c r="M4248">
        <v>67</v>
      </c>
      <c r="N4248" t="s">
        <v>41</v>
      </c>
      <c r="O4248">
        <v>2.2000000000000002</v>
      </c>
      <c r="P4248" t="s">
        <v>58</v>
      </c>
      <c r="Q4248" t="s">
        <v>74</v>
      </c>
      <c r="R4248">
        <v>4.6500000000000004</v>
      </c>
      <c r="S4248">
        <v>0</v>
      </c>
      <c r="U4248">
        <v>3.8</v>
      </c>
      <c r="V4248" t="s">
        <v>374</v>
      </c>
      <c r="W4248" t="s">
        <v>45</v>
      </c>
      <c r="X4248">
        <v>0</v>
      </c>
      <c r="Y4248" t="str">
        <f>IF(tblRides[[#This Row],[supply_demand_ratio]]&lt;0.8,"Below 0.8",IF(tblRides[[#This Row],[supply_demand_ratio]]&lt;1,"Between 0.8-1.0",IF(tblRides[[#This Row],[supply_demand_ratio]]&lt;=1.2,"Between 1.0-1.2","Above 1.2")))</f>
        <v>Above 1.2</v>
      </c>
    </row>
    <row r="4249" spans="1:25" x14ac:dyDescent="0.3">
      <c r="A4249" t="s">
        <v>4304</v>
      </c>
      <c r="B4249" s="1">
        <v>46061.051388888889</v>
      </c>
      <c r="C4249" s="2">
        <v>46061</v>
      </c>
      <c r="D4249">
        <v>1</v>
      </c>
      <c r="E4249" t="s">
        <v>43</v>
      </c>
      <c r="F4249" t="s">
        <v>26</v>
      </c>
      <c r="G4249">
        <v>10</v>
      </c>
      <c r="H4249">
        <v>209.72</v>
      </c>
      <c r="I4249">
        <v>202.87</v>
      </c>
      <c r="J4249">
        <v>1.1000000000000001</v>
      </c>
      <c r="K4249">
        <v>5.7</v>
      </c>
      <c r="L4249">
        <v>7.6</v>
      </c>
      <c r="M4249">
        <v>71</v>
      </c>
      <c r="N4249" t="s">
        <v>41</v>
      </c>
      <c r="O4249">
        <v>2.008</v>
      </c>
      <c r="P4249" t="s">
        <v>28</v>
      </c>
      <c r="Q4249" t="s">
        <v>29</v>
      </c>
      <c r="R4249">
        <v>4.63</v>
      </c>
      <c r="S4249">
        <v>4</v>
      </c>
      <c r="T4249">
        <v>-6.85</v>
      </c>
      <c r="U4249">
        <v>1.9</v>
      </c>
      <c r="V4249" t="s">
        <v>374</v>
      </c>
      <c r="W4249" t="s">
        <v>45</v>
      </c>
      <c r="X4249">
        <v>1</v>
      </c>
      <c r="Y4249" t="str">
        <f>IF(tblRides[[#This Row],[supply_demand_ratio]]&lt;0.8,"Below 0.8",IF(tblRides[[#This Row],[supply_demand_ratio]]&lt;1,"Between 0.8-1.0",IF(tblRides[[#This Row],[supply_demand_ratio]]&lt;=1.2,"Between 1.0-1.2","Above 1.2")))</f>
        <v>Above 1.2</v>
      </c>
    </row>
    <row r="4250" spans="1:25" x14ac:dyDescent="0.3">
      <c r="A4250" t="s">
        <v>4305</v>
      </c>
      <c r="B4250" s="1">
        <v>46061.052083333336</v>
      </c>
      <c r="C4250" s="2">
        <v>46061</v>
      </c>
      <c r="D4250">
        <v>1</v>
      </c>
      <c r="E4250" t="s">
        <v>33</v>
      </c>
      <c r="F4250" t="s">
        <v>26</v>
      </c>
      <c r="G4250">
        <v>4.5999999999999996</v>
      </c>
      <c r="H4250">
        <v>108.7</v>
      </c>
      <c r="I4250">
        <v>103.13</v>
      </c>
      <c r="J4250">
        <v>1</v>
      </c>
      <c r="K4250">
        <v>2</v>
      </c>
      <c r="L4250">
        <v>3.8</v>
      </c>
      <c r="M4250">
        <v>107</v>
      </c>
      <c r="N4250" t="s">
        <v>41</v>
      </c>
      <c r="O4250">
        <v>1.538</v>
      </c>
      <c r="P4250" t="s">
        <v>28</v>
      </c>
      <c r="Q4250" t="s">
        <v>29</v>
      </c>
      <c r="R4250">
        <v>5</v>
      </c>
      <c r="S4250">
        <v>6</v>
      </c>
      <c r="T4250">
        <v>-5.57</v>
      </c>
      <c r="U4250">
        <v>1.8</v>
      </c>
      <c r="V4250" t="s">
        <v>374</v>
      </c>
      <c r="W4250" t="s">
        <v>31</v>
      </c>
      <c r="X4250">
        <v>1</v>
      </c>
      <c r="Y4250" t="str">
        <f>IF(tblRides[[#This Row],[supply_demand_ratio]]&lt;0.8,"Below 0.8",IF(tblRides[[#This Row],[supply_demand_ratio]]&lt;1,"Between 0.8-1.0",IF(tblRides[[#This Row],[supply_demand_ratio]]&lt;=1.2,"Between 1.0-1.2","Above 1.2")))</f>
        <v>Above 1.2</v>
      </c>
    </row>
    <row r="4251" spans="1:25" x14ac:dyDescent="0.3">
      <c r="A4251" t="s">
        <v>4306</v>
      </c>
      <c r="B4251" s="1">
        <v>46061.061805555553</v>
      </c>
      <c r="C4251" s="2">
        <v>46061</v>
      </c>
      <c r="D4251">
        <v>1</v>
      </c>
      <c r="E4251" t="s">
        <v>36</v>
      </c>
      <c r="F4251" t="s">
        <v>34</v>
      </c>
      <c r="G4251">
        <v>3.5</v>
      </c>
      <c r="H4251">
        <v>94.98</v>
      </c>
      <c r="I4251">
        <v>98.04</v>
      </c>
      <c r="J4251">
        <v>1</v>
      </c>
      <c r="K4251">
        <v>2.2000000000000002</v>
      </c>
      <c r="L4251">
        <v>3</v>
      </c>
      <c r="M4251">
        <v>99</v>
      </c>
      <c r="N4251" t="s">
        <v>41</v>
      </c>
      <c r="O4251">
        <v>1.282</v>
      </c>
      <c r="P4251" t="s">
        <v>28</v>
      </c>
      <c r="Q4251" t="s">
        <v>29</v>
      </c>
      <c r="R4251">
        <v>4.9000000000000004</v>
      </c>
      <c r="S4251">
        <v>0</v>
      </c>
      <c r="T4251">
        <v>3.06</v>
      </c>
      <c r="U4251">
        <v>0.8</v>
      </c>
      <c r="V4251" t="s">
        <v>374</v>
      </c>
      <c r="W4251" t="s">
        <v>31</v>
      </c>
      <c r="X4251">
        <v>1</v>
      </c>
      <c r="Y4251" t="str">
        <f>IF(tblRides[[#This Row],[supply_demand_ratio]]&lt;0.8,"Below 0.8",IF(tblRides[[#This Row],[supply_demand_ratio]]&lt;1,"Between 0.8-1.0",IF(tblRides[[#This Row],[supply_demand_ratio]]&lt;=1.2,"Between 1.0-1.2","Above 1.2")))</f>
        <v>Above 1.2</v>
      </c>
    </row>
    <row r="4252" spans="1:25" x14ac:dyDescent="0.3">
      <c r="A4252" t="s">
        <v>4307</v>
      </c>
      <c r="B4252" s="1">
        <v>46061.070833333331</v>
      </c>
      <c r="C4252" s="2">
        <v>46061</v>
      </c>
      <c r="D4252">
        <v>1</v>
      </c>
      <c r="E4252" t="s">
        <v>25</v>
      </c>
      <c r="F4252" t="s">
        <v>26</v>
      </c>
      <c r="G4252">
        <v>9.6</v>
      </c>
      <c r="H4252">
        <v>255.46</v>
      </c>
      <c r="I4252">
        <v>265.68</v>
      </c>
      <c r="J4252">
        <v>1.3</v>
      </c>
      <c r="K4252">
        <v>7.2</v>
      </c>
      <c r="L4252">
        <v>9</v>
      </c>
      <c r="M4252">
        <v>107</v>
      </c>
      <c r="N4252" t="s">
        <v>27</v>
      </c>
      <c r="O4252">
        <v>0.80900000000000005</v>
      </c>
      <c r="P4252" t="s">
        <v>28</v>
      </c>
      <c r="Q4252" t="s">
        <v>29</v>
      </c>
      <c r="R4252">
        <v>4.59</v>
      </c>
      <c r="S4252">
        <v>23</v>
      </c>
      <c r="T4252">
        <v>10.220000000000001</v>
      </c>
      <c r="U4252">
        <v>1.8</v>
      </c>
      <c r="V4252" t="s">
        <v>374</v>
      </c>
      <c r="W4252" t="s">
        <v>45</v>
      </c>
      <c r="X4252">
        <v>1</v>
      </c>
      <c r="Y4252" t="str">
        <f>IF(tblRides[[#This Row],[supply_demand_ratio]]&lt;0.8,"Below 0.8",IF(tblRides[[#This Row],[supply_demand_ratio]]&lt;1,"Between 0.8-1.0",IF(tblRides[[#This Row],[supply_demand_ratio]]&lt;=1.2,"Between 1.0-1.2","Above 1.2")))</f>
        <v>Between 0.8-1.0</v>
      </c>
    </row>
    <row r="4253" spans="1:25" x14ac:dyDescent="0.3">
      <c r="A4253" t="s">
        <v>4308</v>
      </c>
      <c r="B4253" s="1">
        <v>46061.072916666664</v>
      </c>
      <c r="C4253" s="2">
        <v>46061</v>
      </c>
      <c r="D4253">
        <v>1</v>
      </c>
      <c r="E4253" t="s">
        <v>43</v>
      </c>
      <c r="F4253" t="s">
        <v>34</v>
      </c>
      <c r="G4253">
        <v>7.1</v>
      </c>
      <c r="H4253">
        <v>171.54</v>
      </c>
      <c r="I4253">
        <v>156.85</v>
      </c>
      <c r="J4253">
        <v>1.1000000000000001</v>
      </c>
      <c r="K4253">
        <v>2</v>
      </c>
      <c r="L4253">
        <v>1.6</v>
      </c>
      <c r="M4253">
        <v>69</v>
      </c>
      <c r="N4253" t="s">
        <v>41</v>
      </c>
      <c r="O4253">
        <v>1.9990000000000001</v>
      </c>
      <c r="P4253" t="s">
        <v>28</v>
      </c>
      <c r="Q4253" t="s">
        <v>29</v>
      </c>
      <c r="R4253">
        <v>4.9400000000000004</v>
      </c>
      <c r="S4253">
        <v>0</v>
      </c>
      <c r="T4253">
        <v>-14.69</v>
      </c>
      <c r="U4253">
        <v>-0.4</v>
      </c>
      <c r="V4253" t="s">
        <v>374</v>
      </c>
      <c r="W4253" t="s">
        <v>31</v>
      </c>
      <c r="X4253">
        <v>1</v>
      </c>
      <c r="Y4253" t="str">
        <f>IF(tblRides[[#This Row],[supply_demand_ratio]]&lt;0.8,"Below 0.8",IF(tblRides[[#This Row],[supply_demand_ratio]]&lt;1,"Between 0.8-1.0",IF(tblRides[[#This Row],[supply_demand_ratio]]&lt;=1.2,"Between 1.0-1.2","Above 1.2")))</f>
        <v>Above 1.2</v>
      </c>
    </row>
    <row r="4254" spans="1:25" x14ac:dyDescent="0.3">
      <c r="A4254" t="s">
        <v>4309</v>
      </c>
      <c r="B4254" s="1">
        <v>46061.07708333333</v>
      </c>
      <c r="C4254" s="2">
        <v>46061</v>
      </c>
      <c r="D4254">
        <v>1</v>
      </c>
      <c r="E4254" t="s">
        <v>36</v>
      </c>
      <c r="F4254" t="s">
        <v>26</v>
      </c>
      <c r="G4254">
        <v>14.9</v>
      </c>
      <c r="H4254">
        <v>309.27999999999997</v>
      </c>
      <c r="I4254">
        <v>321.87</v>
      </c>
      <c r="J4254">
        <v>1.1000000000000001</v>
      </c>
      <c r="K4254">
        <v>2</v>
      </c>
      <c r="L4254">
        <v>1.5</v>
      </c>
      <c r="M4254">
        <v>124</v>
      </c>
      <c r="N4254" t="s">
        <v>41</v>
      </c>
      <c r="O4254">
        <v>1.5289999999999999</v>
      </c>
      <c r="P4254" t="s">
        <v>28</v>
      </c>
      <c r="Q4254" t="s">
        <v>29</v>
      </c>
      <c r="R4254">
        <v>4.8099999999999996</v>
      </c>
      <c r="S4254">
        <v>2</v>
      </c>
      <c r="T4254">
        <v>12.59</v>
      </c>
      <c r="U4254">
        <v>-0.5</v>
      </c>
      <c r="V4254" t="s">
        <v>374</v>
      </c>
      <c r="W4254" t="s">
        <v>31</v>
      </c>
      <c r="X4254">
        <v>1</v>
      </c>
      <c r="Y4254" t="str">
        <f>IF(tblRides[[#This Row],[supply_demand_ratio]]&lt;0.8,"Below 0.8",IF(tblRides[[#This Row],[supply_demand_ratio]]&lt;1,"Between 0.8-1.0",IF(tblRides[[#This Row],[supply_demand_ratio]]&lt;=1.2,"Between 1.0-1.2","Above 1.2")))</f>
        <v>Above 1.2</v>
      </c>
    </row>
    <row r="4255" spans="1:25" x14ac:dyDescent="0.3">
      <c r="A4255" t="s">
        <v>4310</v>
      </c>
      <c r="B4255" s="1">
        <v>46061.099305555559</v>
      </c>
      <c r="C4255" s="2">
        <v>46061</v>
      </c>
      <c r="D4255">
        <v>2</v>
      </c>
      <c r="E4255" t="s">
        <v>36</v>
      </c>
      <c r="F4255" t="s">
        <v>26</v>
      </c>
      <c r="G4255">
        <v>14.1</v>
      </c>
      <c r="H4255">
        <v>281.95</v>
      </c>
      <c r="J4255">
        <v>1</v>
      </c>
      <c r="K4255">
        <v>7.3</v>
      </c>
      <c r="L4255">
        <v>14.8</v>
      </c>
      <c r="M4255">
        <v>122</v>
      </c>
      <c r="N4255" t="s">
        <v>41</v>
      </c>
      <c r="O4255">
        <v>1.3089999999999999</v>
      </c>
      <c r="P4255" t="s">
        <v>58</v>
      </c>
      <c r="Q4255" t="s">
        <v>88</v>
      </c>
      <c r="R4255">
        <v>4.45</v>
      </c>
      <c r="S4255">
        <v>2</v>
      </c>
      <c r="U4255">
        <v>7.5</v>
      </c>
      <c r="V4255" t="s">
        <v>374</v>
      </c>
      <c r="W4255" t="s">
        <v>45</v>
      </c>
      <c r="X4255">
        <v>0</v>
      </c>
      <c r="Y4255" t="str">
        <f>IF(tblRides[[#This Row],[supply_demand_ratio]]&lt;0.8,"Below 0.8",IF(tblRides[[#This Row],[supply_demand_ratio]]&lt;1,"Between 0.8-1.0",IF(tblRides[[#This Row],[supply_demand_ratio]]&lt;=1.2,"Between 1.0-1.2","Above 1.2")))</f>
        <v>Above 1.2</v>
      </c>
    </row>
    <row r="4256" spans="1:25" x14ac:dyDescent="0.3">
      <c r="A4256" t="s">
        <v>4311</v>
      </c>
      <c r="B4256" s="1">
        <v>46061.104861111111</v>
      </c>
      <c r="C4256" s="2">
        <v>46061</v>
      </c>
      <c r="D4256">
        <v>2</v>
      </c>
      <c r="E4256" t="s">
        <v>36</v>
      </c>
      <c r="F4256" t="s">
        <v>34</v>
      </c>
      <c r="G4256">
        <v>5</v>
      </c>
      <c r="H4256">
        <v>128.11000000000001</v>
      </c>
      <c r="I4256">
        <v>124.91</v>
      </c>
      <c r="J4256">
        <v>1.1000000000000001</v>
      </c>
      <c r="K4256">
        <v>3.3</v>
      </c>
      <c r="L4256">
        <v>4</v>
      </c>
      <c r="M4256">
        <v>106</v>
      </c>
      <c r="N4256" t="s">
        <v>41</v>
      </c>
      <c r="O4256">
        <v>1.3720000000000001</v>
      </c>
      <c r="P4256" t="s">
        <v>28</v>
      </c>
      <c r="Q4256" t="s">
        <v>29</v>
      </c>
      <c r="R4256">
        <v>4.74</v>
      </c>
      <c r="S4256">
        <v>0</v>
      </c>
      <c r="T4256">
        <v>-3.2</v>
      </c>
      <c r="U4256">
        <v>0.7</v>
      </c>
      <c r="V4256" t="s">
        <v>374</v>
      </c>
      <c r="W4256" t="s">
        <v>31</v>
      </c>
      <c r="X4256">
        <v>1</v>
      </c>
      <c r="Y4256" t="str">
        <f>IF(tblRides[[#This Row],[supply_demand_ratio]]&lt;0.8,"Below 0.8",IF(tblRides[[#This Row],[supply_demand_ratio]]&lt;1,"Between 0.8-1.0",IF(tblRides[[#This Row],[supply_demand_ratio]]&lt;=1.2,"Between 1.0-1.2","Above 1.2")))</f>
        <v>Above 1.2</v>
      </c>
    </row>
    <row r="4257" spans="1:25" x14ac:dyDescent="0.3">
      <c r="A4257" t="s">
        <v>4312</v>
      </c>
      <c r="B4257" s="1">
        <v>46061.114583333336</v>
      </c>
      <c r="C4257" s="2">
        <v>46061</v>
      </c>
      <c r="D4257">
        <v>2</v>
      </c>
      <c r="E4257" t="s">
        <v>25</v>
      </c>
      <c r="F4257" t="s">
        <v>34</v>
      </c>
      <c r="G4257">
        <v>6</v>
      </c>
      <c r="H4257">
        <v>168.18</v>
      </c>
      <c r="J4257">
        <v>1.2</v>
      </c>
      <c r="K4257">
        <v>4.5999999999999996</v>
      </c>
      <c r="L4257">
        <v>7.8</v>
      </c>
      <c r="M4257">
        <v>140</v>
      </c>
      <c r="N4257" t="s">
        <v>27</v>
      </c>
      <c r="O4257">
        <v>1.135</v>
      </c>
      <c r="P4257" t="s">
        <v>37</v>
      </c>
      <c r="Q4257" t="s">
        <v>103</v>
      </c>
      <c r="R4257">
        <v>4.7699999999999996</v>
      </c>
      <c r="S4257">
        <v>0</v>
      </c>
      <c r="U4257">
        <v>3.2</v>
      </c>
      <c r="V4257" t="s">
        <v>374</v>
      </c>
      <c r="W4257" t="s">
        <v>31</v>
      </c>
      <c r="X4257">
        <v>0</v>
      </c>
      <c r="Y4257" t="str">
        <f>IF(tblRides[[#This Row],[supply_demand_ratio]]&lt;0.8,"Below 0.8",IF(tblRides[[#This Row],[supply_demand_ratio]]&lt;1,"Between 0.8-1.0",IF(tblRides[[#This Row],[supply_demand_ratio]]&lt;=1.2,"Between 1.0-1.2","Above 1.2")))</f>
        <v>Between 1.0-1.2</v>
      </c>
    </row>
    <row r="4258" spans="1:25" x14ac:dyDescent="0.3">
      <c r="A4258" t="s">
        <v>4313</v>
      </c>
      <c r="B4258" s="1">
        <v>46061.12222222222</v>
      </c>
      <c r="C4258" s="2">
        <v>46061</v>
      </c>
      <c r="D4258">
        <v>2</v>
      </c>
      <c r="E4258" t="s">
        <v>33</v>
      </c>
      <c r="F4258" t="s">
        <v>26</v>
      </c>
      <c r="G4258">
        <v>13.6</v>
      </c>
      <c r="H4258">
        <v>272.16000000000003</v>
      </c>
      <c r="I4258">
        <v>275.54000000000002</v>
      </c>
      <c r="J4258">
        <v>1</v>
      </c>
      <c r="K4258">
        <v>4.9000000000000004</v>
      </c>
      <c r="L4258">
        <v>4.9000000000000004</v>
      </c>
      <c r="M4258">
        <v>110</v>
      </c>
      <c r="N4258" t="s">
        <v>41</v>
      </c>
      <c r="O4258">
        <v>1.397</v>
      </c>
      <c r="P4258" t="s">
        <v>28</v>
      </c>
      <c r="Q4258" t="s">
        <v>29</v>
      </c>
      <c r="R4258">
        <v>4.67</v>
      </c>
      <c r="S4258">
        <v>26</v>
      </c>
      <c r="T4258">
        <v>3.38</v>
      </c>
      <c r="U4258">
        <v>0</v>
      </c>
      <c r="V4258" t="s">
        <v>374</v>
      </c>
      <c r="W4258" t="s">
        <v>31</v>
      </c>
      <c r="X4258">
        <v>1</v>
      </c>
      <c r="Y4258" t="str">
        <f>IF(tblRides[[#This Row],[supply_demand_ratio]]&lt;0.8,"Below 0.8",IF(tblRides[[#This Row],[supply_demand_ratio]]&lt;1,"Between 0.8-1.0",IF(tblRides[[#This Row],[supply_demand_ratio]]&lt;=1.2,"Between 1.0-1.2","Above 1.2")))</f>
        <v>Above 1.2</v>
      </c>
    </row>
    <row r="4259" spans="1:25" x14ac:dyDescent="0.3">
      <c r="A4259" t="s">
        <v>4314</v>
      </c>
      <c r="B4259" s="1">
        <v>46061.124305555553</v>
      </c>
      <c r="C4259" s="2">
        <v>46061</v>
      </c>
      <c r="D4259">
        <v>2</v>
      </c>
      <c r="E4259" t="s">
        <v>62</v>
      </c>
      <c r="F4259" t="s">
        <v>26</v>
      </c>
      <c r="G4259">
        <v>11.2</v>
      </c>
      <c r="H4259">
        <v>202.7</v>
      </c>
      <c r="I4259">
        <v>207.15</v>
      </c>
      <c r="J4259">
        <v>1</v>
      </c>
      <c r="K4259">
        <v>5</v>
      </c>
      <c r="L4259">
        <v>10</v>
      </c>
      <c r="M4259">
        <v>57</v>
      </c>
      <c r="N4259" t="s">
        <v>41</v>
      </c>
      <c r="O4259">
        <v>1.784</v>
      </c>
      <c r="P4259" t="s">
        <v>28</v>
      </c>
      <c r="Q4259" t="s">
        <v>29</v>
      </c>
      <c r="R4259">
        <v>4.3600000000000003</v>
      </c>
      <c r="S4259">
        <v>2</v>
      </c>
      <c r="T4259">
        <v>4.45</v>
      </c>
      <c r="U4259">
        <v>5</v>
      </c>
      <c r="V4259" t="s">
        <v>374</v>
      </c>
      <c r="W4259" t="s">
        <v>31</v>
      </c>
      <c r="X4259">
        <v>1</v>
      </c>
      <c r="Y4259" t="str">
        <f>IF(tblRides[[#This Row],[supply_demand_ratio]]&lt;0.8,"Below 0.8",IF(tblRides[[#This Row],[supply_demand_ratio]]&lt;1,"Between 0.8-1.0",IF(tblRides[[#This Row],[supply_demand_ratio]]&lt;=1.2,"Between 1.0-1.2","Above 1.2")))</f>
        <v>Above 1.2</v>
      </c>
    </row>
    <row r="4260" spans="1:25" x14ac:dyDescent="0.3">
      <c r="A4260" t="s">
        <v>4315</v>
      </c>
      <c r="B4260" s="1">
        <v>46061.128472222219</v>
      </c>
      <c r="C4260" s="2">
        <v>46061</v>
      </c>
      <c r="D4260">
        <v>3</v>
      </c>
      <c r="E4260" t="s">
        <v>43</v>
      </c>
      <c r="F4260" t="s">
        <v>26</v>
      </c>
      <c r="G4260">
        <v>8.6</v>
      </c>
      <c r="H4260">
        <v>150.6</v>
      </c>
      <c r="I4260">
        <v>145.51</v>
      </c>
      <c r="J4260">
        <v>1</v>
      </c>
      <c r="K4260">
        <v>3</v>
      </c>
      <c r="L4260">
        <v>5</v>
      </c>
      <c r="M4260">
        <v>66</v>
      </c>
      <c r="N4260" t="s">
        <v>41</v>
      </c>
      <c r="O4260">
        <v>1.5580000000000001</v>
      </c>
      <c r="P4260" t="s">
        <v>28</v>
      </c>
      <c r="Q4260" t="s">
        <v>29</v>
      </c>
      <c r="R4260">
        <v>4.29</v>
      </c>
      <c r="S4260">
        <v>6</v>
      </c>
      <c r="T4260">
        <v>-5.09</v>
      </c>
      <c r="U4260">
        <v>2</v>
      </c>
      <c r="V4260" t="s">
        <v>374</v>
      </c>
      <c r="W4260" t="s">
        <v>31</v>
      </c>
      <c r="X4260">
        <v>1</v>
      </c>
      <c r="Y4260" t="str">
        <f>IF(tblRides[[#This Row],[supply_demand_ratio]]&lt;0.8,"Below 0.8",IF(tblRides[[#This Row],[supply_demand_ratio]]&lt;1,"Between 0.8-1.0",IF(tblRides[[#This Row],[supply_demand_ratio]]&lt;=1.2,"Between 1.0-1.2","Above 1.2")))</f>
        <v>Above 1.2</v>
      </c>
    </row>
    <row r="4261" spans="1:25" x14ac:dyDescent="0.3">
      <c r="A4261" t="s">
        <v>4316</v>
      </c>
      <c r="B4261" s="1">
        <v>46061.13958333333</v>
      </c>
      <c r="C4261" s="2">
        <v>46061</v>
      </c>
      <c r="D4261">
        <v>3</v>
      </c>
      <c r="E4261" t="s">
        <v>43</v>
      </c>
      <c r="F4261" t="s">
        <v>34</v>
      </c>
      <c r="G4261">
        <v>12.6</v>
      </c>
      <c r="H4261">
        <v>248.35</v>
      </c>
      <c r="I4261">
        <v>240.12</v>
      </c>
      <c r="J4261">
        <v>1</v>
      </c>
      <c r="K4261">
        <v>3.3</v>
      </c>
      <c r="L4261">
        <v>3.8</v>
      </c>
      <c r="M4261">
        <v>71</v>
      </c>
      <c r="N4261" t="s">
        <v>41</v>
      </c>
      <c r="O4261">
        <v>2.16</v>
      </c>
      <c r="P4261" t="s">
        <v>28</v>
      </c>
      <c r="Q4261" t="s">
        <v>29</v>
      </c>
      <c r="R4261">
        <v>4.87</v>
      </c>
      <c r="S4261">
        <v>0</v>
      </c>
      <c r="T4261">
        <v>-8.23</v>
      </c>
      <c r="U4261">
        <v>0.5</v>
      </c>
      <c r="V4261" t="s">
        <v>374</v>
      </c>
      <c r="W4261" t="s">
        <v>31</v>
      </c>
      <c r="X4261">
        <v>1</v>
      </c>
      <c r="Y4261" t="str">
        <f>IF(tblRides[[#This Row],[supply_demand_ratio]]&lt;0.8,"Below 0.8",IF(tblRides[[#This Row],[supply_demand_ratio]]&lt;1,"Between 0.8-1.0",IF(tblRides[[#This Row],[supply_demand_ratio]]&lt;=1.2,"Between 1.0-1.2","Above 1.2")))</f>
        <v>Above 1.2</v>
      </c>
    </row>
    <row r="4262" spans="1:25" x14ac:dyDescent="0.3">
      <c r="A4262" t="s">
        <v>4317</v>
      </c>
      <c r="B4262" s="1">
        <v>46061.14166666667</v>
      </c>
      <c r="C4262" s="2">
        <v>46061</v>
      </c>
      <c r="D4262">
        <v>3</v>
      </c>
      <c r="E4262" t="s">
        <v>62</v>
      </c>
      <c r="F4262" t="s">
        <v>26</v>
      </c>
      <c r="G4262">
        <v>1.9</v>
      </c>
      <c r="H4262">
        <v>66.959999999999994</v>
      </c>
      <c r="I4262">
        <v>66.94</v>
      </c>
      <c r="J4262">
        <v>1.1000000000000001</v>
      </c>
      <c r="K4262">
        <v>8.6</v>
      </c>
      <c r="L4262">
        <v>3.9</v>
      </c>
      <c r="M4262">
        <v>62</v>
      </c>
      <c r="N4262" t="s">
        <v>41</v>
      </c>
      <c r="O4262">
        <v>2.2000000000000002</v>
      </c>
      <c r="P4262" t="s">
        <v>28</v>
      </c>
      <c r="Q4262" t="s">
        <v>29</v>
      </c>
      <c r="R4262">
        <v>4.7300000000000004</v>
      </c>
      <c r="S4262">
        <v>5</v>
      </c>
      <c r="T4262">
        <v>-0.02</v>
      </c>
      <c r="U4262">
        <v>-4.7</v>
      </c>
      <c r="V4262" t="s">
        <v>374</v>
      </c>
      <c r="W4262" t="s">
        <v>45</v>
      </c>
      <c r="X4262">
        <v>1</v>
      </c>
      <c r="Y4262" t="str">
        <f>IF(tblRides[[#This Row],[supply_demand_ratio]]&lt;0.8,"Below 0.8",IF(tblRides[[#This Row],[supply_demand_ratio]]&lt;1,"Between 0.8-1.0",IF(tblRides[[#This Row],[supply_demand_ratio]]&lt;=1.2,"Between 1.0-1.2","Above 1.2")))</f>
        <v>Above 1.2</v>
      </c>
    </row>
    <row r="4263" spans="1:25" x14ac:dyDescent="0.3">
      <c r="A4263" t="s">
        <v>4318</v>
      </c>
      <c r="B4263" s="1">
        <v>46061.161111111112</v>
      </c>
      <c r="C4263" s="2">
        <v>46061</v>
      </c>
      <c r="D4263">
        <v>3</v>
      </c>
      <c r="E4263" t="s">
        <v>25</v>
      </c>
      <c r="F4263" t="s">
        <v>26</v>
      </c>
      <c r="G4263">
        <v>8.5</v>
      </c>
      <c r="H4263">
        <v>162.43</v>
      </c>
      <c r="I4263">
        <v>161.08000000000001</v>
      </c>
      <c r="J4263">
        <v>1</v>
      </c>
      <c r="K4263">
        <v>2</v>
      </c>
      <c r="L4263">
        <v>1.1000000000000001</v>
      </c>
      <c r="M4263">
        <v>144</v>
      </c>
      <c r="N4263" t="s">
        <v>41</v>
      </c>
      <c r="O4263">
        <v>1.403</v>
      </c>
      <c r="P4263" t="s">
        <v>28</v>
      </c>
      <c r="Q4263" t="s">
        <v>29</v>
      </c>
      <c r="R4263">
        <v>4.58</v>
      </c>
      <c r="S4263">
        <v>4</v>
      </c>
      <c r="T4263">
        <v>-1.35</v>
      </c>
      <c r="U4263">
        <v>-0.9</v>
      </c>
      <c r="V4263" t="s">
        <v>374</v>
      </c>
      <c r="W4263" t="s">
        <v>31</v>
      </c>
      <c r="X4263">
        <v>1</v>
      </c>
      <c r="Y4263" t="str">
        <f>IF(tblRides[[#This Row],[supply_demand_ratio]]&lt;0.8,"Below 0.8",IF(tblRides[[#This Row],[supply_demand_ratio]]&lt;1,"Between 0.8-1.0",IF(tblRides[[#This Row],[supply_demand_ratio]]&lt;=1.2,"Between 1.0-1.2","Above 1.2")))</f>
        <v>Above 1.2</v>
      </c>
    </row>
    <row r="4264" spans="1:25" x14ac:dyDescent="0.3">
      <c r="A4264" t="s">
        <v>4319</v>
      </c>
      <c r="B4264" s="1">
        <v>46061.166666666664</v>
      </c>
      <c r="C4264" s="2">
        <v>46061</v>
      </c>
      <c r="D4264">
        <v>4</v>
      </c>
      <c r="E4264" t="s">
        <v>36</v>
      </c>
      <c r="F4264" t="s">
        <v>26</v>
      </c>
      <c r="G4264">
        <v>3</v>
      </c>
      <c r="H4264">
        <v>88.26</v>
      </c>
      <c r="I4264">
        <v>87.57</v>
      </c>
      <c r="J4264">
        <v>1</v>
      </c>
      <c r="K4264">
        <v>2.6</v>
      </c>
      <c r="L4264">
        <v>5.9</v>
      </c>
      <c r="M4264">
        <v>124</v>
      </c>
      <c r="N4264" t="s">
        <v>41</v>
      </c>
      <c r="O4264">
        <v>1.4850000000000001</v>
      </c>
      <c r="P4264" t="s">
        <v>28</v>
      </c>
      <c r="Q4264" t="s">
        <v>29</v>
      </c>
      <c r="R4264">
        <v>4.93</v>
      </c>
      <c r="S4264">
        <v>7</v>
      </c>
      <c r="T4264">
        <v>-0.69</v>
      </c>
      <c r="U4264">
        <v>3.3</v>
      </c>
      <c r="V4264" t="s">
        <v>374</v>
      </c>
      <c r="W4264" t="s">
        <v>31</v>
      </c>
      <c r="X4264">
        <v>1</v>
      </c>
      <c r="Y4264" t="str">
        <f>IF(tblRides[[#This Row],[supply_demand_ratio]]&lt;0.8,"Below 0.8",IF(tblRides[[#This Row],[supply_demand_ratio]]&lt;1,"Between 0.8-1.0",IF(tblRides[[#This Row],[supply_demand_ratio]]&lt;=1.2,"Between 1.0-1.2","Above 1.2")))</f>
        <v>Above 1.2</v>
      </c>
    </row>
    <row r="4265" spans="1:25" x14ac:dyDescent="0.3">
      <c r="A4265" t="s">
        <v>4320</v>
      </c>
      <c r="B4265" s="1">
        <v>46061.188888888886</v>
      </c>
      <c r="C4265" s="2">
        <v>46061</v>
      </c>
      <c r="D4265">
        <v>4</v>
      </c>
      <c r="E4265" t="s">
        <v>36</v>
      </c>
      <c r="F4265" t="s">
        <v>26</v>
      </c>
      <c r="G4265">
        <v>10.6</v>
      </c>
      <c r="H4265">
        <v>182.64</v>
      </c>
      <c r="J4265">
        <v>1</v>
      </c>
      <c r="K4265">
        <v>2</v>
      </c>
      <c r="L4265">
        <v>1</v>
      </c>
      <c r="M4265">
        <v>118</v>
      </c>
      <c r="N4265" t="s">
        <v>41</v>
      </c>
      <c r="O4265">
        <v>1.9370000000000001</v>
      </c>
      <c r="P4265" t="s">
        <v>58</v>
      </c>
      <c r="Q4265" t="s">
        <v>88</v>
      </c>
      <c r="R4265">
        <v>4.7300000000000004</v>
      </c>
      <c r="S4265">
        <v>13</v>
      </c>
      <c r="U4265">
        <v>-1</v>
      </c>
      <c r="V4265" t="s">
        <v>374</v>
      </c>
      <c r="W4265" t="s">
        <v>31</v>
      </c>
      <c r="X4265">
        <v>0</v>
      </c>
      <c r="Y4265" t="str">
        <f>IF(tblRides[[#This Row],[supply_demand_ratio]]&lt;0.8,"Below 0.8",IF(tblRides[[#This Row],[supply_demand_ratio]]&lt;1,"Between 0.8-1.0",IF(tblRides[[#This Row],[supply_demand_ratio]]&lt;=1.2,"Between 1.0-1.2","Above 1.2")))</f>
        <v>Above 1.2</v>
      </c>
    </row>
    <row r="4266" spans="1:25" x14ac:dyDescent="0.3">
      <c r="A4266" t="s">
        <v>4321</v>
      </c>
      <c r="B4266" s="1">
        <v>46061.19027777778</v>
      </c>
      <c r="C4266" s="2">
        <v>46061</v>
      </c>
      <c r="D4266">
        <v>4</v>
      </c>
      <c r="E4266" t="s">
        <v>25</v>
      </c>
      <c r="F4266" t="s">
        <v>34</v>
      </c>
      <c r="G4266">
        <v>8.4</v>
      </c>
      <c r="H4266">
        <v>171.54</v>
      </c>
      <c r="J4266">
        <v>1.1000000000000001</v>
      </c>
      <c r="K4266">
        <v>3.6</v>
      </c>
      <c r="L4266">
        <v>1.9</v>
      </c>
      <c r="M4266">
        <v>126</v>
      </c>
      <c r="N4266" t="s">
        <v>41</v>
      </c>
      <c r="O4266">
        <v>1.383</v>
      </c>
      <c r="P4266" t="s">
        <v>37</v>
      </c>
      <c r="Q4266" t="s">
        <v>38</v>
      </c>
      <c r="R4266">
        <v>4.4800000000000004</v>
      </c>
      <c r="S4266">
        <v>0</v>
      </c>
      <c r="U4266">
        <v>-1.7</v>
      </c>
      <c r="V4266" t="s">
        <v>374</v>
      </c>
      <c r="W4266" t="s">
        <v>31</v>
      </c>
      <c r="X4266">
        <v>0</v>
      </c>
      <c r="Y4266" t="str">
        <f>IF(tblRides[[#This Row],[supply_demand_ratio]]&lt;0.8,"Below 0.8",IF(tblRides[[#This Row],[supply_demand_ratio]]&lt;1,"Between 0.8-1.0",IF(tblRides[[#This Row],[supply_demand_ratio]]&lt;=1.2,"Between 1.0-1.2","Above 1.2")))</f>
        <v>Above 1.2</v>
      </c>
    </row>
    <row r="4267" spans="1:25" x14ac:dyDescent="0.3">
      <c r="A4267" t="s">
        <v>4322</v>
      </c>
      <c r="B4267" s="1">
        <v>46061.199305555558</v>
      </c>
      <c r="C4267" s="2">
        <v>46061</v>
      </c>
      <c r="D4267">
        <v>4</v>
      </c>
      <c r="E4267" t="s">
        <v>36</v>
      </c>
      <c r="F4267" t="s">
        <v>26</v>
      </c>
      <c r="G4267">
        <v>12.2</v>
      </c>
      <c r="H4267">
        <v>242</v>
      </c>
      <c r="I4267">
        <v>236.42</v>
      </c>
      <c r="J4267">
        <v>1</v>
      </c>
      <c r="K4267">
        <v>2.1</v>
      </c>
      <c r="L4267">
        <v>1</v>
      </c>
      <c r="M4267">
        <v>105</v>
      </c>
      <c r="N4267" t="s">
        <v>41</v>
      </c>
      <c r="O4267">
        <v>1.4430000000000001</v>
      </c>
      <c r="P4267" t="s">
        <v>28</v>
      </c>
      <c r="Q4267" t="s">
        <v>29</v>
      </c>
      <c r="R4267">
        <v>4.75</v>
      </c>
      <c r="S4267">
        <v>4</v>
      </c>
      <c r="T4267">
        <v>-5.58</v>
      </c>
      <c r="U4267">
        <v>-1.1000000000000001</v>
      </c>
      <c r="V4267" t="s">
        <v>374</v>
      </c>
      <c r="W4267" t="s">
        <v>31</v>
      </c>
      <c r="X4267">
        <v>1</v>
      </c>
      <c r="Y4267" t="str">
        <f>IF(tblRides[[#This Row],[supply_demand_ratio]]&lt;0.8,"Below 0.8",IF(tblRides[[#This Row],[supply_demand_ratio]]&lt;1,"Between 0.8-1.0",IF(tblRides[[#This Row],[supply_demand_ratio]]&lt;=1.2,"Between 1.0-1.2","Above 1.2")))</f>
        <v>Above 1.2</v>
      </c>
    </row>
    <row r="4268" spans="1:25" x14ac:dyDescent="0.3">
      <c r="A4268" t="s">
        <v>4323</v>
      </c>
      <c r="B4268" s="1">
        <v>46061.20208333333</v>
      </c>
      <c r="C4268" s="2">
        <v>46061</v>
      </c>
      <c r="D4268">
        <v>4</v>
      </c>
      <c r="E4268" t="s">
        <v>43</v>
      </c>
      <c r="F4268" t="s">
        <v>26</v>
      </c>
      <c r="G4268">
        <v>14.3</v>
      </c>
      <c r="H4268">
        <v>241.08</v>
      </c>
      <c r="J4268">
        <v>1</v>
      </c>
      <c r="K4268">
        <v>6.7</v>
      </c>
      <c r="L4268">
        <v>1</v>
      </c>
      <c r="M4268">
        <v>78</v>
      </c>
      <c r="N4268" t="s">
        <v>41</v>
      </c>
      <c r="O4268">
        <v>2.2000000000000002</v>
      </c>
      <c r="P4268" t="s">
        <v>58</v>
      </c>
      <c r="Q4268" t="s">
        <v>74</v>
      </c>
      <c r="R4268">
        <v>4.8899999999999997</v>
      </c>
      <c r="S4268">
        <v>4</v>
      </c>
      <c r="U4268">
        <v>-5.7</v>
      </c>
      <c r="V4268" t="s">
        <v>374</v>
      </c>
      <c r="W4268" t="s">
        <v>45</v>
      </c>
      <c r="X4268">
        <v>0</v>
      </c>
      <c r="Y4268" t="str">
        <f>IF(tblRides[[#This Row],[supply_demand_ratio]]&lt;0.8,"Below 0.8",IF(tblRides[[#This Row],[supply_demand_ratio]]&lt;1,"Between 0.8-1.0",IF(tblRides[[#This Row],[supply_demand_ratio]]&lt;=1.2,"Between 1.0-1.2","Above 1.2")))</f>
        <v>Above 1.2</v>
      </c>
    </row>
    <row r="4269" spans="1:25" x14ac:dyDescent="0.3">
      <c r="A4269" t="s">
        <v>4324</v>
      </c>
      <c r="B4269" s="1">
        <v>46061.229861111111</v>
      </c>
      <c r="C4269" s="2">
        <v>46061</v>
      </c>
      <c r="D4269">
        <v>5</v>
      </c>
      <c r="E4269" t="s">
        <v>36</v>
      </c>
      <c r="F4269" t="s">
        <v>26</v>
      </c>
      <c r="G4269">
        <v>2.2000000000000002</v>
      </c>
      <c r="H4269">
        <v>72.11</v>
      </c>
      <c r="I4269">
        <v>77.05</v>
      </c>
      <c r="J4269">
        <v>1</v>
      </c>
      <c r="K4269">
        <v>7.6</v>
      </c>
      <c r="L4269">
        <v>9.3000000000000007</v>
      </c>
      <c r="M4269">
        <v>127</v>
      </c>
      <c r="N4269" t="s">
        <v>27</v>
      </c>
      <c r="O4269">
        <v>1.137</v>
      </c>
      <c r="P4269" t="s">
        <v>28</v>
      </c>
      <c r="Q4269" t="s">
        <v>29</v>
      </c>
      <c r="R4269">
        <v>4.28</v>
      </c>
      <c r="S4269">
        <v>5</v>
      </c>
      <c r="T4269">
        <v>4.9400000000000004</v>
      </c>
      <c r="U4269">
        <v>1.7</v>
      </c>
      <c r="V4269" t="s">
        <v>374</v>
      </c>
      <c r="W4269" t="s">
        <v>45</v>
      </c>
      <c r="X4269">
        <v>1</v>
      </c>
      <c r="Y4269" t="str">
        <f>IF(tblRides[[#This Row],[supply_demand_ratio]]&lt;0.8,"Below 0.8",IF(tblRides[[#This Row],[supply_demand_ratio]]&lt;1,"Between 0.8-1.0",IF(tblRides[[#This Row],[supply_demand_ratio]]&lt;=1.2,"Between 1.0-1.2","Above 1.2")))</f>
        <v>Between 1.0-1.2</v>
      </c>
    </row>
    <row r="4270" spans="1:25" x14ac:dyDescent="0.3">
      <c r="A4270" t="s">
        <v>4325</v>
      </c>
      <c r="B4270" s="1">
        <v>46061.236111111109</v>
      </c>
      <c r="C4270" s="2">
        <v>46061</v>
      </c>
      <c r="D4270">
        <v>5</v>
      </c>
      <c r="E4270" t="s">
        <v>62</v>
      </c>
      <c r="F4270" t="s">
        <v>26</v>
      </c>
      <c r="G4270">
        <v>8.6</v>
      </c>
      <c r="H4270">
        <v>154.77000000000001</v>
      </c>
      <c r="I4270">
        <v>151.16999999999999</v>
      </c>
      <c r="J4270">
        <v>1</v>
      </c>
      <c r="K4270">
        <v>4</v>
      </c>
      <c r="L4270">
        <v>1</v>
      </c>
      <c r="M4270">
        <v>63</v>
      </c>
      <c r="N4270" t="s">
        <v>41</v>
      </c>
      <c r="O4270">
        <v>1.7789999999999999</v>
      </c>
      <c r="P4270" t="s">
        <v>28</v>
      </c>
      <c r="Q4270" t="s">
        <v>29</v>
      </c>
      <c r="R4270">
        <v>4.93</v>
      </c>
      <c r="S4270">
        <v>4</v>
      </c>
      <c r="T4270">
        <v>-3.6</v>
      </c>
      <c r="U4270">
        <v>-3</v>
      </c>
      <c r="V4270" t="s">
        <v>374</v>
      </c>
      <c r="W4270" t="s">
        <v>31</v>
      </c>
      <c r="X4270">
        <v>1</v>
      </c>
      <c r="Y4270" t="str">
        <f>IF(tblRides[[#This Row],[supply_demand_ratio]]&lt;0.8,"Below 0.8",IF(tblRides[[#This Row],[supply_demand_ratio]]&lt;1,"Between 0.8-1.0",IF(tblRides[[#This Row],[supply_demand_ratio]]&lt;=1.2,"Between 1.0-1.2","Above 1.2")))</f>
        <v>Above 1.2</v>
      </c>
    </row>
    <row r="4271" spans="1:25" x14ac:dyDescent="0.3">
      <c r="A4271" t="s">
        <v>4326</v>
      </c>
      <c r="B4271" s="1">
        <v>46061.239583333336</v>
      </c>
      <c r="C4271" s="2">
        <v>46061</v>
      </c>
      <c r="D4271">
        <v>5</v>
      </c>
      <c r="E4271" t="s">
        <v>36</v>
      </c>
      <c r="F4271" t="s">
        <v>34</v>
      </c>
      <c r="G4271">
        <v>4.0999999999999996</v>
      </c>
      <c r="H4271">
        <v>97.74</v>
      </c>
      <c r="I4271">
        <v>93.26</v>
      </c>
      <c r="J4271">
        <v>1</v>
      </c>
      <c r="K4271">
        <v>2</v>
      </c>
      <c r="L4271">
        <v>3.8</v>
      </c>
      <c r="M4271">
        <v>122</v>
      </c>
      <c r="N4271" t="s">
        <v>27</v>
      </c>
      <c r="O4271">
        <v>1.147</v>
      </c>
      <c r="P4271" t="s">
        <v>28</v>
      </c>
      <c r="Q4271" t="s">
        <v>29</v>
      </c>
      <c r="R4271">
        <v>4.95</v>
      </c>
      <c r="S4271">
        <v>0</v>
      </c>
      <c r="T4271">
        <v>-4.4800000000000004</v>
      </c>
      <c r="U4271">
        <v>1.8</v>
      </c>
      <c r="V4271" t="s">
        <v>374</v>
      </c>
      <c r="W4271" t="s">
        <v>31</v>
      </c>
      <c r="X4271">
        <v>1</v>
      </c>
      <c r="Y4271" t="str">
        <f>IF(tblRides[[#This Row],[supply_demand_ratio]]&lt;0.8,"Below 0.8",IF(tblRides[[#This Row],[supply_demand_ratio]]&lt;1,"Between 0.8-1.0",IF(tblRides[[#This Row],[supply_demand_ratio]]&lt;=1.2,"Between 1.0-1.2","Above 1.2")))</f>
        <v>Between 1.0-1.2</v>
      </c>
    </row>
    <row r="4272" spans="1:25" x14ac:dyDescent="0.3">
      <c r="A4272" t="s">
        <v>4327</v>
      </c>
      <c r="B4272" s="1">
        <v>46061.245833333334</v>
      </c>
      <c r="C4272" s="2">
        <v>46061</v>
      </c>
      <c r="D4272">
        <v>5</v>
      </c>
      <c r="E4272" t="s">
        <v>25</v>
      </c>
      <c r="F4272" t="s">
        <v>34</v>
      </c>
      <c r="G4272">
        <v>10</v>
      </c>
      <c r="H4272">
        <v>226.74</v>
      </c>
      <c r="I4272">
        <v>225.4</v>
      </c>
      <c r="J4272">
        <v>1.1000000000000001</v>
      </c>
      <c r="K4272">
        <v>8</v>
      </c>
      <c r="L4272">
        <v>12.2</v>
      </c>
      <c r="M4272">
        <v>131</v>
      </c>
      <c r="N4272" t="s">
        <v>27</v>
      </c>
      <c r="O4272">
        <v>1.111</v>
      </c>
      <c r="P4272" t="s">
        <v>28</v>
      </c>
      <c r="Q4272" t="s">
        <v>29</v>
      </c>
      <c r="R4272">
        <v>4.83</v>
      </c>
      <c r="S4272">
        <v>0</v>
      </c>
      <c r="T4272">
        <v>-1.34</v>
      </c>
      <c r="U4272">
        <v>4.2</v>
      </c>
      <c r="V4272" t="s">
        <v>374</v>
      </c>
      <c r="W4272" t="s">
        <v>45</v>
      </c>
      <c r="X4272">
        <v>1</v>
      </c>
      <c r="Y4272" t="str">
        <f>IF(tblRides[[#This Row],[supply_demand_ratio]]&lt;0.8,"Below 0.8",IF(tblRides[[#This Row],[supply_demand_ratio]]&lt;1,"Between 0.8-1.0",IF(tblRides[[#This Row],[supply_demand_ratio]]&lt;=1.2,"Between 1.0-1.2","Above 1.2")))</f>
        <v>Between 1.0-1.2</v>
      </c>
    </row>
    <row r="4273" spans="1:25" x14ac:dyDescent="0.3">
      <c r="A4273" t="s">
        <v>4328</v>
      </c>
      <c r="B4273" s="1">
        <v>46061.247916666667</v>
      </c>
      <c r="C4273" s="2">
        <v>46061</v>
      </c>
      <c r="D4273">
        <v>5</v>
      </c>
      <c r="E4273" t="s">
        <v>36</v>
      </c>
      <c r="F4273" t="s">
        <v>34</v>
      </c>
      <c r="G4273">
        <v>3.9</v>
      </c>
      <c r="H4273">
        <v>104.55</v>
      </c>
      <c r="J4273">
        <v>1</v>
      </c>
      <c r="K4273">
        <v>2.9</v>
      </c>
      <c r="L4273">
        <v>2.9</v>
      </c>
      <c r="M4273">
        <v>102</v>
      </c>
      <c r="N4273" t="s">
        <v>27</v>
      </c>
      <c r="O4273">
        <v>0.94399999999999995</v>
      </c>
      <c r="P4273" t="s">
        <v>58</v>
      </c>
      <c r="Q4273" t="s">
        <v>59</v>
      </c>
      <c r="R4273">
        <v>4.71</v>
      </c>
      <c r="S4273">
        <v>0</v>
      </c>
      <c r="U4273">
        <v>0</v>
      </c>
      <c r="V4273" t="s">
        <v>374</v>
      </c>
      <c r="W4273" t="s">
        <v>31</v>
      </c>
      <c r="X4273">
        <v>0</v>
      </c>
      <c r="Y4273" t="str">
        <f>IF(tblRides[[#This Row],[supply_demand_ratio]]&lt;0.8,"Below 0.8",IF(tblRides[[#This Row],[supply_demand_ratio]]&lt;1,"Between 0.8-1.0",IF(tblRides[[#This Row],[supply_demand_ratio]]&lt;=1.2,"Between 1.0-1.2","Above 1.2")))</f>
        <v>Between 0.8-1.0</v>
      </c>
    </row>
    <row r="4274" spans="1:25" x14ac:dyDescent="0.3">
      <c r="A4274" t="s">
        <v>4329</v>
      </c>
      <c r="B4274" s="1">
        <v>46061.247916666667</v>
      </c>
      <c r="C4274" s="2">
        <v>46061</v>
      </c>
      <c r="D4274">
        <v>5</v>
      </c>
      <c r="E4274" t="s">
        <v>62</v>
      </c>
      <c r="F4274" t="s">
        <v>26</v>
      </c>
      <c r="G4274">
        <v>4.2</v>
      </c>
      <c r="H4274">
        <v>98.36</v>
      </c>
      <c r="J4274">
        <v>1</v>
      </c>
      <c r="K4274">
        <v>4.5999999999999996</v>
      </c>
      <c r="L4274">
        <v>5.4</v>
      </c>
      <c r="M4274">
        <v>55</v>
      </c>
      <c r="N4274" t="s">
        <v>41</v>
      </c>
      <c r="O4274">
        <v>1.736</v>
      </c>
      <c r="P4274" t="s">
        <v>58</v>
      </c>
      <c r="Q4274" t="s">
        <v>108</v>
      </c>
      <c r="R4274">
        <v>4.7699999999999996</v>
      </c>
      <c r="S4274">
        <v>5</v>
      </c>
      <c r="U4274">
        <v>0.8</v>
      </c>
      <c r="V4274" t="s">
        <v>374</v>
      </c>
      <c r="W4274" t="s">
        <v>31</v>
      </c>
      <c r="X4274">
        <v>0</v>
      </c>
      <c r="Y4274" t="str">
        <f>IF(tblRides[[#This Row],[supply_demand_ratio]]&lt;0.8,"Below 0.8",IF(tblRides[[#This Row],[supply_demand_ratio]]&lt;1,"Between 0.8-1.0",IF(tblRides[[#This Row],[supply_demand_ratio]]&lt;=1.2,"Between 1.0-1.2","Above 1.2")))</f>
        <v>Above 1.2</v>
      </c>
    </row>
    <row r="4275" spans="1:25" x14ac:dyDescent="0.3">
      <c r="A4275" t="s">
        <v>4330</v>
      </c>
      <c r="B4275" s="1">
        <v>46061.256944444445</v>
      </c>
      <c r="C4275" s="2">
        <v>46061</v>
      </c>
      <c r="D4275">
        <v>6</v>
      </c>
      <c r="E4275" t="s">
        <v>33</v>
      </c>
      <c r="F4275" t="s">
        <v>34</v>
      </c>
      <c r="G4275">
        <v>6.9</v>
      </c>
      <c r="H4275">
        <v>143.53</v>
      </c>
      <c r="I4275">
        <v>143.31</v>
      </c>
      <c r="J4275">
        <v>1</v>
      </c>
      <c r="K4275">
        <v>5.0999999999999996</v>
      </c>
      <c r="L4275">
        <v>4.0999999999999996</v>
      </c>
      <c r="M4275">
        <v>97</v>
      </c>
      <c r="N4275" t="s">
        <v>27</v>
      </c>
      <c r="O4275">
        <v>1.048</v>
      </c>
      <c r="P4275" t="s">
        <v>28</v>
      </c>
      <c r="Q4275" t="s">
        <v>29</v>
      </c>
      <c r="R4275">
        <v>4.53</v>
      </c>
      <c r="S4275">
        <v>0</v>
      </c>
      <c r="T4275">
        <v>-0.22</v>
      </c>
      <c r="U4275">
        <v>-1</v>
      </c>
      <c r="V4275" t="s">
        <v>374</v>
      </c>
      <c r="W4275" t="s">
        <v>45</v>
      </c>
      <c r="X4275">
        <v>1</v>
      </c>
      <c r="Y4275" t="str">
        <f>IF(tblRides[[#This Row],[supply_demand_ratio]]&lt;0.8,"Below 0.8",IF(tblRides[[#This Row],[supply_demand_ratio]]&lt;1,"Between 0.8-1.0",IF(tblRides[[#This Row],[supply_demand_ratio]]&lt;=1.2,"Between 1.0-1.2","Above 1.2")))</f>
        <v>Between 1.0-1.2</v>
      </c>
    </row>
    <row r="4276" spans="1:25" x14ac:dyDescent="0.3">
      <c r="A4276" t="s">
        <v>4331</v>
      </c>
      <c r="B4276" s="1">
        <v>46061.259027777778</v>
      </c>
      <c r="C4276" s="2">
        <v>46061</v>
      </c>
      <c r="D4276">
        <v>6</v>
      </c>
      <c r="E4276" t="s">
        <v>33</v>
      </c>
      <c r="F4276" t="s">
        <v>34</v>
      </c>
      <c r="G4276">
        <v>2.1</v>
      </c>
      <c r="H4276">
        <v>73.400000000000006</v>
      </c>
      <c r="I4276">
        <v>74.62</v>
      </c>
      <c r="J4276">
        <v>1</v>
      </c>
      <c r="K4276">
        <v>2.2000000000000002</v>
      </c>
      <c r="L4276">
        <v>3.9</v>
      </c>
      <c r="M4276">
        <v>97</v>
      </c>
      <c r="N4276" t="s">
        <v>41</v>
      </c>
      <c r="O4276">
        <v>1.653</v>
      </c>
      <c r="P4276" t="s">
        <v>28</v>
      </c>
      <c r="Q4276" t="s">
        <v>29</v>
      </c>
      <c r="R4276">
        <v>4.55</v>
      </c>
      <c r="S4276">
        <v>0</v>
      </c>
      <c r="T4276">
        <v>1.22</v>
      </c>
      <c r="U4276">
        <v>1.7</v>
      </c>
      <c r="V4276" t="s">
        <v>374</v>
      </c>
      <c r="W4276" t="s">
        <v>31</v>
      </c>
      <c r="X4276">
        <v>1</v>
      </c>
      <c r="Y4276" t="str">
        <f>IF(tblRides[[#This Row],[supply_demand_ratio]]&lt;0.8,"Below 0.8",IF(tblRides[[#This Row],[supply_demand_ratio]]&lt;1,"Between 0.8-1.0",IF(tblRides[[#This Row],[supply_demand_ratio]]&lt;=1.2,"Between 1.0-1.2","Above 1.2")))</f>
        <v>Above 1.2</v>
      </c>
    </row>
    <row r="4277" spans="1:25" x14ac:dyDescent="0.3">
      <c r="A4277" t="s">
        <v>4332</v>
      </c>
      <c r="B4277" s="1">
        <v>46061.263888888891</v>
      </c>
      <c r="C4277" s="2">
        <v>46061</v>
      </c>
      <c r="D4277">
        <v>6</v>
      </c>
      <c r="E4277" t="s">
        <v>25</v>
      </c>
      <c r="F4277" t="s">
        <v>34</v>
      </c>
      <c r="G4277">
        <v>3.1</v>
      </c>
      <c r="H4277">
        <v>85.14</v>
      </c>
      <c r="I4277">
        <v>84.1</v>
      </c>
      <c r="J4277">
        <v>1</v>
      </c>
      <c r="K4277">
        <v>3.4</v>
      </c>
      <c r="L4277">
        <v>4.2</v>
      </c>
      <c r="M4277">
        <v>129</v>
      </c>
      <c r="N4277" t="s">
        <v>27</v>
      </c>
      <c r="O4277">
        <v>1.1339999999999999</v>
      </c>
      <c r="P4277" t="s">
        <v>28</v>
      </c>
      <c r="Q4277" t="s">
        <v>29</v>
      </c>
      <c r="R4277">
        <v>5</v>
      </c>
      <c r="S4277">
        <v>0</v>
      </c>
      <c r="T4277">
        <v>-1.04</v>
      </c>
      <c r="U4277">
        <v>0.8</v>
      </c>
      <c r="V4277" t="s">
        <v>374</v>
      </c>
      <c r="W4277" t="s">
        <v>31</v>
      </c>
      <c r="X4277">
        <v>1</v>
      </c>
      <c r="Y4277" t="str">
        <f>IF(tblRides[[#This Row],[supply_demand_ratio]]&lt;0.8,"Below 0.8",IF(tblRides[[#This Row],[supply_demand_ratio]]&lt;1,"Between 0.8-1.0",IF(tblRides[[#This Row],[supply_demand_ratio]]&lt;=1.2,"Between 1.0-1.2","Above 1.2")))</f>
        <v>Between 1.0-1.2</v>
      </c>
    </row>
    <row r="4278" spans="1:25" x14ac:dyDescent="0.3">
      <c r="A4278" t="s">
        <v>4333</v>
      </c>
      <c r="B4278" s="1">
        <v>46061.27847222222</v>
      </c>
      <c r="C4278" s="2">
        <v>46061</v>
      </c>
      <c r="D4278">
        <v>6</v>
      </c>
      <c r="E4278" t="s">
        <v>36</v>
      </c>
      <c r="F4278" t="s">
        <v>34</v>
      </c>
      <c r="G4278">
        <v>9.1</v>
      </c>
      <c r="H4278">
        <v>187.18</v>
      </c>
      <c r="I4278">
        <v>183.68</v>
      </c>
      <c r="J4278">
        <v>1</v>
      </c>
      <c r="K4278">
        <v>8.1</v>
      </c>
      <c r="L4278">
        <v>5.2</v>
      </c>
      <c r="M4278">
        <v>131</v>
      </c>
      <c r="N4278" t="s">
        <v>41</v>
      </c>
      <c r="O4278">
        <v>1.6080000000000001</v>
      </c>
      <c r="P4278" t="s">
        <v>28</v>
      </c>
      <c r="Q4278" t="s">
        <v>29</v>
      </c>
      <c r="R4278">
        <v>4.6100000000000003</v>
      </c>
      <c r="S4278">
        <v>0</v>
      </c>
      <c r="T4278">
        <v>-3.5</v>
      </c>
      <c r="U4278">
        <v>-2.9</v>
      </c>
      <c r="V4278" t="s">
        <v>374</v>
      </c>
      <c r="W4278" t="s">
        <v>45</v>
      </c>
      <c r="X4278">
        <v>1</v>
      </c>
      <c r="Y4278" t="str">
        <f>IF(tblRides[[#This Row],[supply_demand_ratio]]&lt;0.8,"Below 0.8",IF(tblRides[[#This Row],[supply_demand_ratio]]&lt;1,"Between 0.8-1.0",IF(tblRides[[#This Row],[supply_demand_ratio]]&lt;=1.2,"Between 1.0-1.2","Above 1.2")))</f>
        <v>Above 1.2</v>
      </c>
    </row>
    <row r="4279" spans="1:25" x14ac:dyDescent="0.3">
      <c r="A4279" t="s">
        <v>4334</v>
      </c>
      <c r="B4279" s="1">
        <v>46061.287499999999</v>
      </c>
      <c r="C4279" s="2">
        <v>46061</v>
      </c>
      <c r="D4279">
        <v>6</v>
      </c>
      <c r="E4279" t="s">
        <v>25</v>
      </c>
      <c r="F4279" t="s">
        <v>26</v>
      </c>
      <c r="G4279">
        <v>16.600000000000001</v>
      </c>
      <c r="H4279">
        <v>328</v>
      </c>
      <c r="I4279">
        <v>327.45</v>
      </c>
      <c r="J4279">
        <v>1</v>
      </c>
      <c r="K4279">
        <v>5.5</v>
      </c>
      <c r="L4279">
        <v>5</v>
      </c>
      <c r="M4279">
        <v>126</v>
      </c>
      <c r="N4279" t="s">
        <v>27</v>
      </c>
      <c r="O4279">
        <v>0.93400000000000005</v>
      </c>
      <c r="P4279" t="s">
        <v>28</v>
      </c>
      <c r="Q4279" t="s">
        <v>29</v>
      </c>
      <c r="R4279">
        <v>4.6399999999999997</v>
      </c>
      <c r="S4279">
        <v>23</v>
      </c>
      <c r="T4279">
        <v>-0.55000000000000004</v>
      </c>
      <c r="U4279">
        <v>-0.5</v>
      </c>
      <c r="V4279" t="s">
        <v>374</v>
      </c>
      <c r="W4279" t="s">
        <v>45</v>
      </c>
      <c r="X4279">
        <v>1</v>
      </c>
      <c r="Y4279" t="str">
        <f>IF(tblRides[[#This Row],[supply_demand_ratio]]&lt;0.8,"Below 0.8",IF(tblRides[[#This Row],[supply_demand_ratio]]&lt;1,"Between 0.8-1.0",IF(tblRides[[#This Row],[supply_demand_ratio]]&lt;=1.2,"Between 1.0-1.2","Above 1.2")))</f>
        <v>Between 0.8-1.0</v>
      </c>
    </row>
    <row r="4280" spans="1:25" x14ac:dyDescent="0.3">
      <c r="A4280" t="s">
        <v>4335</v>
      </c>
      <c r="B4280" s="1">
        <v>46061.290277777778</v>
      </c>
      <c r="C4280" s="2">
        <v>46061</v>
      </c>
      <c r="D4280">
        <v>6</v>
      </c>
      <c r="E4280" t="s">
        <v>43</v>
      </c>
      <c r="F4280" t="s">
        <v>26</v>
      </c>
      <c r="G4280">
        <v>1.2</v>
      </c>
      <c r="H4280">
        <v>54.03</v>
      </c>
      <c r="I4280">
        <v>51.61</v>
      </c>
      <c r="J4280">
        <v>1</v>
      </c>
      <c r="K4280">
        <v>5.3</v>
      </c>
      <c r="L4280">
        <v>10.1</v>
      </c>
      <c r="M4280">
        <v>65</v>
      </c>
      <c r="N4280" t="s">
        <v>41</v>
      </c>
      <c r="O4280">
        <v>1.502</v>
      </c>
      <c r="P4280" t="s">
        <v>28</v>
      </c>
      <c r="Q4280" t="s">
        <v>29</v>
      </c>
      <c r="R4280">
        <v>4.8600000000000003</v>
      </c>
      <c r="S4280">
        <v>13</v>
      </c>
      <c r="T4280">
        <v>-2.42</v>
      </c>
      <c r="U4280">
        <v>4.8</v>
      </c>
      <c r="V4280" t="s">
        <v>374</v>
      </c>
      <c r="W4280" t="s">
        <v>45</v>
      </c>
      <c r="X4280">
        <v>1</v>
      </c>
      <c r="Y4280" t="str">
        <f>IF(tblRides[[#This Row],[supply_demand_ratio]]&lt;0.8,"Below 0.8",IF(tblRides[[#This Row],[supply_demand_ratio]]&lt;1,"Between 0.8-1.0",IF(tblRides[[#This Row],[supply_demand_ratio]]&lt;=1.2,"Between 1.0-1.2","Above 1.2")))</f>
        <v>Above 1.2</v>
      </c>
    </row>
    <row r="4281" spans="1:25" x14ac:dyDescent="0.3">
      <c r="A4281" t="s">
        <v>4336</v>
      </c>
      <c r="B4281" s="1">
        <v>46061.313888888886</v>
      </c>
      <c r="C4281" s="2">
        <v>46061</v>
      </c>
      <c r="D4281">
        <v>7</v>
      </c>
      <c r="E4281" t="s">
        <v>62</v>
      </c>
      <c r="F4281" t="s">
        <v>26</v>
      </c>
      <c r="G4281">
        <v>3.7</v>
      </c>
      <c r="H4281">
        <v>97.94</v>
      </c>
      <c r="I4281">
        <v>100.94</v>
      </c>
      <c r="J4281">
        <v>1.1000000000000001</v>
      </c>
      <c r="K4281">
        <v>6.3</v>
      </c>
      <c r="L4281">
        <v>11.1</v>
      </c>
      <c r="M4281">
        <v>59</v>
      </c>
      <c r="N4281" t="s">
        <v>41</v>
      </c>
      <c r="O4281">
        <v>1.302</v>
      </c>
      <c r="P4281" t="s">
        <v>28</v>
      </c>
      <c r="Q4281" t="s">
        <v>29</v>
      </c>
      <c r="R4281">
        <v>4.33</v>
      </c>
      <c r="S4281">
        <v>6</v>
      </c>
      <c r="T4281">
        <v>3</v>
      </c>
      <c r="U4281">
        <v>4.8</v>
      </c>
      <c r="V4281" t="s">
        <v>374</v>
      </c>
      <c r="W4281" t="s">
        <v>45</v>
      </c>
      <c r="X4281">
        <v>1</v>
      </c>
      <c r="Y4281" t="str">
        <f>IF(tblRides[[#This Row],[supply_demand_ratio]]&lt;0.8,"Below 0.8",IF(tblRides[[#This Row],[supply_demand_ratio]]&lt;1,"Between 0.8-1.0",IF(tblRides[[#This Row],[supply_demand_ratio]]&lt;=1.2,"Between 1.0-1.2","Above 1.2")))</f>
        <v>Above 1.2</v>
      </c>
    </row>
    <row r="4282" spans="1:25" x14ac:dyDescent="0.3">
      <c r="A4282" t="s">
        <v>4337</v>
      </c>
      <c r="B4282" s="1">
        <v>46061.314583333333</v>
      </c>
      <c r="C4282" s="2">
        <v>46061</v>
      </c>
      <c r="D4282">
        <v>7</v>
      </c>
      <c r="E4282" t="s">
        <v>62</v>
      </c>
      <c r="F4282" t="s">
        <v>26</v>
      </c>
      <c r="G4282">
        <v>8</v>
      </c>
      <c r="H4282">
        <v>141.31</v>
      </c>
      <c r="I4282">
        <v>155.58000000000001</v>
      </c>
      <c r="J4282">
        <v>1</v>
      </c>
      <c r="K4282">
        <v>5.5</v>
      </c>
      <c r="L4282">
        <v>6.7</v>
      </c>
      <c r="M4282">
        <v>51</v>
      </c>
      <c r="N4282" t="s">
        <v>41</v>
      </c>
      <c r="O4282">
        <v>2.0110000000000001</v>
      </c>
      <c r="P4282" t="s">
        <v>28</v>
      </c>
      <c r="Q4282" t="s">
        <v>29</v>
      </c>
      <c r="R4282">
        <v>4.5999999999999996</v>
      </c>
      <c r="S4282">
        <v>4</v>
      </c>
      <c r="T4282">
        <v>14.27</v>
      </c>
      <c r="U4282">
        <v>1.2</v>
      </c>
      <c r="V4282" t="s">
        <v>374</v>
      </c>
      <c r="W4282" t="s">
        <v>45</v>
      </c>
      <c r="X4282">
        <v>1</v>
      </c>
      <c r="Y4282" t="str">
        <f>IF(tblRides[[#This Row],[supply_demand_ratio]]&lt;0.8,"Below 0.8",IF(tblRides[[#This Row],[supply_demand_ratio]]&lt;1,"Between 0.8-1.0",IF(tblRides[[#This Row],[supply_demand_ratio]]&lt;=1.2,"Between 1.0-1.2","Above 1.2")))</f>
        <v>Above 1.2</v>
      </c>
    </row>
    <row r="4283" spans="1:25" x14ac:dyDescent="0.3">
      <c r="A4283" t="s">
        <v>4338</v>
      </c>
      <c r="B4283" s="1">
        <v>46061.315972222219</v>
      </c>
      <c r="C4283" s="2">
        <v>46061</v>
      </c>
      <c r="D4283">
        <v>7</v>
      </c>
      <c r="E4283" t="s">
        <v>62</v>
      </c>
      <c r="F4283" t="s">
        <v>26</v>
      </c>
      <c r="G4283">
        <v>1.5</v>
      </c>
      <c r="H4283">
        <v>55.57</v>
      </c>
      <c r="I4283">
        <v>55.07</v>
      </c>
      <c r="J4283">
        <v>1</v>
      </c>
      <c r="K4283">
        <v>6.7</v>
      </c>
      <c r="L4283">
        <v>1</v>
      </c>
      <c r="M4283">
        <v>60</v>
      </c>
      <c r="N4283" t="s">
        <v>41</v>
      </c>
      <c r="O4283">
        <v>1.903</v>
      </c>
      <c r="P4283" t="s">
        <v>28</v>
      </c>
      <c r="Q4283" t="s">
        <v>29</v>
      </c>
      <c r="R4283">
        <v>4.62</v>
      </c>
      <c r="S4283">
        <v>22</v>
      </c>
      <c r="T4283">
        <v>-0.5</v>
      </c>
      <c r="U4283">
        <v>-5.7</v>
      </c>
      <c r="V4283" t="s">
        <v>374</v>
      </c>
      <c r="W4283" t="s">
        <v>45</v>
      </c>
      <c r="X4283">
        <v>1</v>
      </c>
      <c r="Y4283" t="str">
        <f>IF(tblRides[[#This Row],[supply_demand_ratio]]&lt;0.8,"Below 0.8",IF(tblRides[[#This Row],[supply_demand_ratio]]&lt;1,"Between 0.8-1.0",IF(tblRides[[#This Row],[supply_demand_ratio]]&lt;=1.2,"Between 1.0-1.2","Above 1.2")))</f>
        <v>Above 1.2</v>
      </c>
    </row>
    <row r="4284" spans="1:25" x14ac:dyDescent="0.3">
      <c r="A4284" t="s">
        <v>4339</v>
      </c>
      <c r="B4284" s="1">
        <v>46061.32916666667</v>
      </c>
      <c r="C4284" s="2">
        <v>46061</v>
      </c>
      <c r="D4284">
        <v>7</v>
      </c>
      <c r="E4284" t="s">
        <v>43</v>
      </c>
      <c r="F4284" t="s">
        <v>26</v>
      </c>
      <c r="G4284">
        <v>5.0999999999999996</v>
      </c>
      <c r="H4284">
        <v>116.78</v>
      </c>
      <c r="I4284">
        <v>122.88</v>
      </c>
      <c r="J4284">
        <v>1</v>
      </c>
      <c r="K4284">
        <v>5.7</v>
      </c>
      <c r="L4284">
        <v>9.1999999999999993</v>
      </c>
      <c r="M4284">
        <v>62</v>
      </c>
      <c r="N4284" t="s">
        <v>41</v>
      </c>
      <c r="O4284">
        <v>2.2000000000000002</v>
      </c>
      <c r="P4284" t="s">
        <v>28</v>
      </c>
      <c r="Q4284" t="s">
        <v>29</v>
      </c>
      <c r="R4284">
        <v>4.7300000000000004</v>
      </c>
      <c r="S4284">
        <v>6</v>
      </c>
      <c r="T4284">
        <v>6.1</v>
      </c>
      <c r="U4284">
        <v>3.5</v>
      </c>
      <c r="V4284" t="s">
        <v>374</v>
      </c>
      <c r="W4284" t="s">
        <v>45</v>
      </c>
      <c r="X4284">
        <v>1</v>
      </c>
      <c r="Y4284" t="str">
        <f>IF(tblRides[[#This Row],[supply_demand_ratio]]&lt;0.8,"Below 0.8",IF(tblRides[[#This Row],[supply_demand_ratio]]&lt;1,"Between 0.8-1.0",IF(tblRides[[#This Row],[supply_demand_ratio]]&lt;=1.2,"Between 1.0-1.2","Above 1.2")))</f>
        <v>Above 1.2</v>
      </c>
    </row>
    <row r="4285" spans="1:25" x14ac:dyDescent="0.3">
      <c r="A4285" t="s">
        <v>4340</v>
      </c>
      <c r="B4285" s="1">
        <v>46061.336805555555</v>
      </c>
      <c r="C4285" s="2">
        <v>46061</v>
      </c>
      <c r="D4285">
        <v>8</v>
      </c>
      <c r="E4285" t="s">
        <v>25</v>
      </c>
      <c r="F4285" t="s">
        <v>26</v>
      </c>
      <c r="G4285">
        <v>7.4</v>
      </c>
      <c r="H4285">
        <v>173.82</v>
      </c>
      <c r="I4285">
        <v>181.49</v>
      </c>
      <c r="J4285">
        <v>1.2</v>
      </c>
      <c r="K4285">
        <v>6.3</v>
      </c>
      <c r="L4285">
        <v>3.3</v>
      </c>
      <c r="M4285">
        <v>118</v>
      </c>
      <c r="N4285" t="s">
        <v>72</v>
      </c>
      <c r="O4285">
        <v>0.81</v>
      </c>
      <c r="P4285" t="s">
        <v>28</v>
      </c>
      <c r="Q4285" t="s">
        <v>29</v>
      </c>
      <c r="R4285">
        <v>4.84</v>
      </c>
      <c r="S4285">
        <v>2</v>
      </c>
      <c r="T4285">
        <v>7.67</v>
      </c>
      <c r="U4285">
        <v>-3</v>
      </c>
      <c r="V4285" t="s">
        <v>374</v>
      </c>
      <c r="W4285" t="s">
        <v>45</v>
      </c>
      <c r="X4285">
        <v>1</v>
      </c>
      <c r="Y4285" t="str">
        <f>IF(tblRides[[#This Row],[supply_demand_ratio]]&lt;0.8,"Below 0.8",IF(tblRides[[#This Row],[supply_demand_ratio]]&lt;1,"Between 0.8-1.0",IF(tblRides[[#This Row],[supply_demand_ratio]]&lt;=1.2,"Between 1.0-1.2","Above 1.2")))</f>
        <v>Between 0.8-1.0</v>
      </c>
    </row>
    <row r="4286" spans="1:25" x14ac:dyDescent="0.3">
      <c r="A4286" t="s">
        <v>4341</v>
      </c>
      <c r="B4286" s="1">
        <v>46061.338194444441</v>
      </c>
      <c r="C4286" s="2">
        <v>46061</v>
      </c>
      <c r="D4286">
        <v>8</v>
      </c>
      <c r="E4286" t="s">
        <v>33</v>
      </c>
      <c r="F4286" t="s">
        <v>34</v>
      </c>
      <c r="G4286">
        <v>6.1</v>
      </c>
      <c r="H4286">
        <v>136.63</v>
      </c>
      <c r="J4286">
        <v>1.1000000000000001</v>
      </c>
      <c r="K4286">
        <v>11.7</v>
      </c>
      <c r="L4286">
        <v>10.8</v>
      </c>
      <c r="M4286">
        <v>87</v>
      </c>
      <c r="N4286" t="s">
        <v>27</v>
      </c>
      <c r="O4286">
        <v>1.0269999999999999</v>
      </c>
      <c r="P4286" t="s">
        <v>58</v>
      </c>
      <c r="Q4286" t="s">
        <v>59</v>
      </c>
      <c r="R4286">
        <v>4.7</v>
      </c>
      <c r="S4286">
        <v>0</v>
      </c>
      <c r="U4286">
        <v>-0.9</v>
      </c>
      <c r="V4286" t="s">
        <v>374</v>
      </c>
      <c r="W4286" t="s">
        <v>77</v>
      </c>
      <c r="X4286">
        <v>0</v>
      </c>
      <c r="Y4286" t="str">
        <f>IF(tblRides[[#This Row],[supply_demand_ratio]]&lt;0.8,"Below 0.8",IF(tblRides[[#This Row],[supply_demand_ratio]]&lt;1,"Between 0.8-1.0",IF(tblRides[[#This Row],[supply_demand_ratio]]&lt;=1.2,"Between 1.0-1.2","Above 1.2")))</f>
        <v>Between 1.0-1.2</v>
      </c>
    </row>
    <row r="4287" spans="1:25" x14ac:dyDescent="0.3">
      <c r="A4287" t="s">
        <v>4342</v>
      </c>
      <c r="B4287" s="1">
        <v>46061.357638888891</v>
      </c>
      <c r="C4287" s="2">
        <v>46061</v>
      </c>
      <c r="D4287">
        <v>8</v>
      </c>
      <c r="E4287" t="s">
        <v>25</v>
      </c>
      <c r="F4287" t="s">
        <v>26</v>
      </c>
      <c r="G4287">
        <v>4.4000000000000004</v>
      </c>
      <c r="H4287">
        <v>126.82</v>
      </c>
      <c r="I4287">
        <v>120.28</v>
      </c>
      <c r="J4287">
        <v>1.2</v>
      </c>
      <c r="K4287">
        <v>5.7</v>
      </c>
      <c r="L4287">
        <v>6.8</v>
      </c>
      <c r="M4287">
        <v>114</v>
      </c>
      <c r="N4287" t="s">
        <v>72</v>
      </c>
      <c r="O4287">
        <v>0.749</v>
      </c>
      <c r="P4287" t="s">
        <v>28</v>
      </c>
      <c r="Q4287" t="s">
        <v>29</v>
      </c>
      <c r="R4287">
        <v>4.7300000000000004</v>
      </c>
      <c r="S4287">
        <v>4</v>
      </c>
      <c r="T4287">
        <v>-6.54</v>
      </c>
      <c r="U4287">
        <v>1.1000000000000001</v>
      </c>
      <c r="V4287" t="s">
        <v>374</v>
      </c>
      <c r="W4287" t="s">
        <v>45</v>
      </c>
      <c r="X4287">
        <v>1</v>
      </c>
      <c r="Y4287" t="str">
        <f>IF(tblRides[[#This Row],[supply_demand_ratio]]&lt;0.8,"Below 0.8",IF(tblRides[[#This Row],[supply_demand_ratio]]&lt;1,"Between 0.8-1.0",IF(tblRides[[#This Row],[supply_demand_ratio]]&lt;=1.2,"Between 1.0-1.2","Above 1.2")))</f>
        <v>Below 0.8</v>
      </c>
    </row>
    <row r="4288" spans="1:25" x14ac:dyDescent="0.3">
      <c r="A4288" t="s">
        <v>4343</v>
      </c>
      <c r="B4288" s="1">
        <v>46061.361805555556</v>
      </c>
      <c r="C4288" s="2">
        <v>46061</v>
      </c>
      <c r="D4288">
        <v>8</v>
      </c>
      <c r="E4288" t="s">
        <v>36</v>
      </c>
      <c r="F4288" t="s">
        <v>26</v>
      </c>
      <c r="G4288">
        <v>1.9</v>
      </c>
      <c r="H4288">
        <v>69.319999999999993</v>
      </c>
      <c r="I4288">
        <v>66</v>
      </c>
      <c r="J4288">
        <v>1</v>
      </c>
      <c r="K4288">
        <v>4.7</v>
      </c>
      <c r="L4288">
        <v>10.1</v>
      </c>
      <c r="M4288">
        <v>112</v>
      </c>
      <c r="N4288" t="s">
        <v>27</v>
      </c>
      <c r="O4288">
        <v>0.94899999999999995</v>
      </c>
      <c r="P4288" t="s">
        <v>28</v>
      </c>
      <c r="Q4288" t="s">
        <v>29</v>
      </c>
      <c r="R4288">
        <v>4.43</v>
      </c>
      <c r="S4288">
        <v>18</v>
      </c>
      <c r="T4288">
        <v>-3.32</v>
      </c>
      <c r="U4288">
        <v>5.4</v>
      </c>
      <c r="V4288" t="s">
        <v>374</v>
      </c>
      <c r="W4288" t="s">
        <v>31</v>
      </c>
      <c r="X4288">
        <v>1</v>
      </c>
      <c r="Y4288" t="str">
        <f>IF(tblRides[[#This Row],[supply_demand_ratio]]&lt;0.8,"Below 0.8",IF(tblRides[[#This Row],[supply_demand_ratio]]&lt;1,"Between 0.8-1.0",IF(tblRides[[#This Row],[supply_demand_ratio]]&lt;=1.2,"Between 1.0-1.2","Above 1.2")))</f>
        <v>Between 0.8-1.0</v>
      </c>
    </row>
    <row r="4289" spans="1:25" x14ac:dyDescent="0.3">
      <c r="A4289" t="s">
        <v>4344</v>
      </c>
      <c r="B4289" s="1">
        <v>46061.411111111112</v>
      </c>
      <c r="C4289" s="2">
        <v>46061</v>
      </c>
      <c r="D4289">
        <v>9</v>
      </c>
      <c r="E4289" t="s">
        <v>33</v>
      </c>
      <c r="F4289" t="s">
        <v>26</v>
      </c>
      <c r="G4289">
        <v>23.5</v>
      </c>
      <c r="H4289">
        <v>368.37</v>
      </c>
      <c r="I4289">
        <v>352.75</v>
      </c>
      <c r="J4289">
        <v>1</v>
      </c>
      <c r="K4289">
        <v>8.1999999999999993</v>
      </c>
      <c r="L4289">
        <v>8.3000000000000007</v>
      </c>
      <c r="M4289">
        <v>91</v>
      </c>
      <c r="N4289" t="s">
        <v>41</v>
      </c>
      <c r="O4289">
        <v>1.3380000000000001</v>
      </c>
      <c r="P4289" t="s">
        <v>28</v>
      </c>
      <c r="Q4289" t="s">
        <v>29</v>
      </c>
      <c r="R4289">
        <v>4.1900000000000004</v>
      </c>
      <c r="S4289">
        <v>1</v>
      </c>
      <c r="T4289">
        <v>-15.62</v>
      </c>
      <c r="U4289">
        <v>0.1</v>
      </c>
      <c r="V4289" t="s">
        <v>374</v>
      </c>
      <c r="W4289" t="s">
        <v>45</v>
      </c>
      <c r="X4289">
        <v>1</v>
      </c>
      <c r="Y4289" t="str">
        <f>IF(tblRides[[#This Row],[supply_demand_ratio]]&lt;0.8,"Below 0.8",IF(tblRides[[#This Row],[supply_demand_ratio]]&lt;1,"Between 0.8-1.0",IF(tblRides[[#This Row],[supply_demand_ratio]]&lt;=1.2,"Between 1.0-1.2","Above 1.2")))</f>
        <v>Above 1.2</v>
      </c>
    </row>
    <row r="4290" spans="1:25" x14ac:dyDescent="0.3">
      <c r="A4290" t="s">
        <v>4345</v>
      </c>
      <c r="B4290" s="1">
        <v>46061.443055555559</v>
      </c>
      <c r="C4290" s="2">
        <v>46061</v>
      </c>
      <c r="D4290">
        <v>10</v>
      </c>
      <c r="E4290" t="s">
        <v>43</v>
      </c>
      <c r="F4290" t="s">
        <v>26</v>
      </c>
      <c r="G4290">
        <v>3.6</v>
      </c>
      <c r="H4290">
        <v>92.56</v>
      </c>
      <c r="I4290">
        <v>87.75</v>
      </c>
      <c r="J4290">
        <v>1</v>
      </c>
      <c r="K4290">
        <v>6.7</v>
      </c>
      <c r="L4290">
        <v>9.4</v>
      </c>
      <c r="M4290">
        <v>73</v>
      </c>
      <c r="N4290" t="s">
        <v>41</v>
      </c>
      <c r="O4290">
        <v>2.1549999999999998</v>
      </c>
      <c r="P4290" t="s">
        <v>28</v>
      </c>
      <c r="Q4290" t="s">
        <v>29</v>
      </c>
      <c r="R4290">
        <v>4.67</v>
      </c>
      <c r="S4290">
        <v>5</v>
      </c>
      <c r="T4290">
        <v>-4.8099999999999996</v>
      </c>
      <c r="U4290">
        <v>2.7</v>
      </c>
      <c r="V4290" t="s">
        <v>374</v>
      </c>
      <c r="W4290" t="s">
        <v>45</v>
      </c>
      <c r="X4290">
        <v>1</v>
      </c>
      <c r="Y4290" t="str">
        <f>IF(tblRides[[#This Row],[supply_demand_ratio]]&lt;0.8,"Below 0.8",IF(tblRides[[#This Row],[supply_demand_ratio]]&lt;1,"Between 0.8-1.0",IF(tblRides[[#This Row],[supply_demand_ratio]]&lt;=1.2,"Between 1.0-1.2","Above 1.2")))</f>
        <v>Above 1.2</v>
      </c>
    </row>
    <row r="4291" spans="1:25" x14ac:dyDescent="0.3">
      <c r="A4291" t="s">
        <v>4346</v>
      </c>
      <c r="B4291" s="1">
        <v>46061.468055555553</v>
      </c>
      <c r="C4291" s="2">
        <v>46061</v>
      </c>
      <c r="D4291">
        <v>11</v>
      </c>
      <c r="E4291" t="s">
        <v>25</v>
      </c>
      <c r="F4291" t="s">
        <v>34</v>
      </c>
      <c r="G4291">
        <v>10.4</v>
      </c>
      <c r="H4291">
        <v>256.74</v>
      </c>
      <c r="J4291">
        <v>1.2</v>
      </c>
      <c r="K4291">
        <v>4</v>
      </c>
      <c r="M4291">
        <v>127</v>
      </c>
      <c r="N4291" t="s">
        <v>27</v>
      </c>
      <c r="O4291">
        <v>0.997</v>
      </c>
      <c r="P4291" t="s">
        <v>82</v>
      </c>
      <c r="Q4291" t="s">
        <v>83</v>
      </c>
      <c r="R4291">
        <v>4.54</v>
      </c>
      <c r="S4291">
        <v>0</v>
      </c>
      <c r="V4291" t="s">
        <v>374</v>
      </c>
      <c r="W4291" t="s">
        <v>31</v>
      </c>
      <c r="X4291">
        <v>0</v>
      </c>
      <c r="Y4291" t="str">
        <f>IF(tblRides[[#This Row],[supply_demand_ratio]]&lt;0.8,"Below 0.8",IF(tblRides[[#This Row],[supply_demand_ratio]]&lt;1,"Between 0.8-1.0",IF(tblRides[[#This Row],[supply_demand_ratio]]&lt;=1.2,"Between 1.0-1.2","Above 1.2")))</f>
        <v>Between 0.8-1.0</v>
      </c>
    </row>
    <row r="4292" spans="1:25" x14ac:dyDescent="0.3">
      <c r="A4292" t="s">
        <v>4347</v>
      </c>
      <c r="B4292" s="1">
        <v>46061.477083333331</v>
      </c>
      <c r="C4292" s="2">
        <v>46061</v>
      </c>
      <c r="D4292">
        <v>11</v>
      </c>
      <c r="E4292" t="s">
        <v>43</v>
      </c>
      <c r="F4292" t="s">
        <v>34</v>
      </c>
      <c r="G4292">
        <v>9.3000000000000007</v>
      </c>
      <c r="H4292">
        <v>157.57</v>
      </c>
      <c r="I4292">
        <v>149.97999999999999</v>
      </c>
      <c r="J4292">
        <v>1</v>
      </c>
      <c r="K4292">
        <v>3.6</v>
      </c>
      <c r="L4292">
        <v>5.0999999999999996</v>
      </c>
      <c r="M4292">
        <v>62</v>
      </c>
      <c r="N4292" t="s">
        <v>41</v>
      </c>
      <c r="O4292">
        <v>1.304</v>
      </c>
      <c r="P4292" t="s">
        <v>28</v>
      </c>
      <c r="Q4292" t="s">
        <v>29</v>
      </c>
      <c r="R4292">
        <v>4.66</v>
      </c>
      <c r="S4292">
        <v>0</v>
      </c>
      <c r="T4292">
        <v>-7.59</v>
      </c>
      <c r="U4292">
        <v>1.5</v>
      </c>
      <c r="V4292" t="s">
        <v>374</v>
      </c>
      <c r="W4292" t="s">
        <v>31</v>
      </c>
      <c r="X4292">
        <v>1</v>
      </c>
      <c r="Y4292" t="str">
        <f>IF(tblRides[[#This Row],[supply_demand_ratio]]&lt;0.8,"Below 0.8",IF(tblRides[[#This Row],[supply_demand_ratio]]&lt;1,"Between 0.8-1.0",IF(tblRides[[#This Row],[supply_demand_ratio]]&lt;=1.2,"Between 1.0-1.2","Above 1.2")))</f>
        <v>Above 1.2</v>
      </c>
    </row>
    <row r="4293" spans="1:25" x14ac:dyDescent="0.3">
      <c r="A4293" t="s">
        <v>4348</v>
      </c>
      <c r="B4293" s="1">
        <v>46061.50277777778</v>
      </c>
      <c r="C4293" s="2">
        <v>46061</v>
      </c>
      <c r="D4293">
        <v>12</v>
      </c>
      <c r="E4293" t="s">
        <v>36</v>
      </c>
      <c r="F4293" t="s">
        <v>26</v>
      </c>
      <c r="G4293">
        <v>5.2</v>
      </c>
      <c r="H4293">
        <v>119.61</v>
      </c>
      <c r="I4293">
        <v>118.3</v>
      </c>
      <c r="J4293">
        <v>1.1000000000000001</v>
      </c>
      <c r="K4293">
        <v>4.3</v>
      </c>
      <c r="L4293">
        <v>8.1999999999999993</v>
      </c>
      <c r="M4293">
        <v>105</v>
      </c>
      <c r="N4293" t="s">
        <v>41</v>
      </c>
      <c r="O4293">
        <v>1.6379999999999999</v>
      </c>
      <c r="P4293" t="s">
        <v>28</v>
      </c>
      <c r="Q4293" t="s">
        <v>29</v>
      </c>
      <c r="R4293">
        <v>4.8099999999999996</v>
      </c>
      <c r="S4293">
        <v>13</v>
      </c>
      <c r="T4293">
        <v>-1.31</v>
      </c>
      <c r="U4293">
        <v>3.9</v>
      </c>
      <c r="V4293" t="s">
        <v>374</v>
      </c>
      <c r="W4293" t="s">
        <v>31</v>
      </c>
      <c r="X4293">
        <v>1</v>
      </c>
      <c r="Y4293" t="str">
        <f>IF(tblRides[[#This Row],[supply_demand_ratio]]&lt;0.8,"Below 0.8",IF(tblRides[[#This Row],[supply_demand_ratio]]&lt;1,"Between 0.8-1.0",IF(tblRides[[#This Row],[supply_demand_ratio]]&lt;=1.2,"Between 1.0-1.2","Above 1.2")))</f>
        <v>Above 1.2</v>
      </c>
    </row>
    <row r="4294" spans="1:25" x14ac:dyDescent="0.3">
      <c r="A4294" t="s">
        <v>4349</v>
      </c>
      <c r="B4294" s="1">
        <v>46061.510416666664</v>
      </c>
      <c r="C4294" s="2">
        <v>46061</v>
      </c>
      <c r="D4294">
        <v>12</v>
      </c>
      <c r="E4294" t="s">
        <v>36</v>
      </c>
      <c r="F4294" t="s">
        <v>26</v>
      </c>
      <c r="G4294">
        <v>4.4000000000000004</v>
      </c>
      <c r="H4294">
        <v>105.62</v>
      </c>
      <c r="I4294">
        <v>111.63</v>
      </c>
      <c r="J4294">
        <v>1</v>
      </c>
      <c r="K4294">
        <v>5</v>
      </c>
      <c r="L4294">
        <v>4.5999999999999996</v>
      </c>
      <c r="M4294">
        <v>116</v>
      </c>
      <c r="N4294" t="s">
        <v>27</v>
      </c>
      <c r="O4294">
        <v>1.2150000000000001</v>
      </c>
      <c r="P4294" t="s">
        <v>28</v>
      </c>
      <c r="Q4294" t="s">
        <v>29</v>
      </c>
      <c r="R4294">
        <v>4.45</v>
      </c>
      <c r="S4294">
        <v>3</v>
      </c>
      <c r="T4294">
        <v>6.01</v>
      </c>
      <c r="U4294">
        <v>-0.4</v>
      </c>
      <c r="V4294" t="s">
        <v>374</v>
      </c>
      <c r="W4294" t="s">
        <v>31</v>
      </c>
      <c r="X4294">
        <v>1</v>
      </c>
      <c r="Y4294" t="str">
        <f>IF(tblRides[[#This Row],[supply_demand_ratio]]&lt;0.8,"Below 0.8",IF(tblRides[[#This Row],[supply_demand_ratio]]&lt;1,"Between 0.8-1.0",IF(tblRides[[#This Row],[supply_demand_ratio]]&lt;=1.2,"Between 1.0-1.2","Above 1.2")))</f>
        <v>Above 1.2</v>
      </c>
    </row>
    <row r="4295" spans="1:25" x14ac:dyDescent="0.3">
      <c r="A4295" t="s">
        <v>4350</v>
      </c>
      <c r="B4295" s="1">
        <v>46061.511111111111</v>
      </c>
      <c r="C4295" s="2">
        <v>46061</v>
      </c>
      <c r="D4295">
        <v>12</v>
      </c>
      <c r="E4295" t="s">
        <v>25</v>
      </c>
      <c r="F4295" t="s">
        <v>34</v>
      </c>
      <c r="G4295">
        <v>2</v>
      </c>
      <c r="H4295">
        <v>69.739999999999995</v>
      </c>
      <c r="J4295">
        <v>1</v>
      </c>
      <c r="K4295">
        <v>4.3</v>
      </c>
      <c r="M4295">
        <v>139</v>
      </c>
      <c r="N4295" t="s">
        <v>41</v>
      </c>
      <c r="O4295">
        <v>1.4079999999999999</v>
      </c>
      <c r="P4295" t="s">
        <v>82</v>
      </c>
      <c r="Q4295" t="s">
        <v>83</v>
      </c>
      <c r="R4295">
        <v>5</v>
      </c>
      <c r="S4295">
        <v>0</v>
      </c>
      <c r="V4295" t="s">
        <v>374</v>
      </c>
      <c r="W4295" t="s">
        <v>31</v>
      </c>
      <c r="X4295">
        <v>0</v>
      </c>
      <c r="Y4295" t="str">
        <f>IF(tblRides[[#This Row],[supply_demand_ratio]]&lt;0.8,"Below 0.8",IF(tblRides[[#This Row],[supply_demand_ratio]]&lt;1,"Between 0.8-1.0",IF(tblRides[[#This Row],[supply_demand_ratio]]&lt;=1.2,"Between 1.0-1.2","Above 1.2")))</f>
        <v>Above 1.2</v>
      </c>
    </row>
    <row r="4296" spans="1:25" x14ac:dyDescent="0.3">
      <c r="A4296" t="s">
        <v>4351</v>
      </c>
      <c r="B4296" s="1">
        <v>46061.51458333333</v>
      </c>
      <c r="C4296" s="2">
        <v>46061</v>
      </c>
      <c r="D4296">
        <v>12</v>
      </c>
      <c r="E4296" t="s">
        <v>25</v>
      </c>
      <c r="F4296" t="s">
        <v>34</v>
      </c>
      <c r="G4296">
        <v>11.5</v>
      </c>
      <c r="H4296">
        <v>263.82</v>
      </c>
      <c r="I4296">
        <v>259.45</v>
      </c>
      <c r="J4296">
        <v>1.1000000000000001</v>
      </c>
      <c r="K4296">
        <v>3.2</v>
      </c>
      <c r="L4296">
        <v>8.4</v>
      </c>
      <c r="M4296">
        <v>132</v>
      </c>
      <c r="N4296" t="s">
        <v>41</v>
      </c>
      <c r="O4296">
        <v>1.3580000000000001</v>
      </c>
      <c r="P4296" t="s">
        <v>28</v>
      </c>
      <c r="Q4296" t="s">
        <v>29</v>
      </c>
      <c r="R4296">
        <v>4.83</v>
      </c>
      <c r="S4296">
        <v>0</v>
      </c>
      <c r="T4296">
        <v>-4.37</v>
      </c>
      <c r="U4296">
        <v>5.2</v>
      </c>
      <c r="V4296" t="s">
        <v>374</v>
      </c>
      <c r="W4296" t="s">
        <v>31</v>
      </c>
      <c r="X4296">
        <v>1</v>
      </c>
      <c r="Y4296" t="str">
        <f>IF(tblRides[[#This Row],[supply_demand_ratio]]&lt;0.8,"Below 0.8",IF(tblRides[[#This Row],[supply_demand_ratio]]&lt;1,"Between 0.8-1.0",IF(tblRides[[#This Row],[supply_demand_ratio]]&lt;=1.2,"Between 1.0-1.2","Above 1.2")))</f>
        <v>Above 1.2</v>
      </c>
    </row>
    <row r="4297" spans="1:25" x14ac:dyDescent="0.3">
      <c r="A4297" t="s">
        <v>4352</v>
      </c>
      <c r="B4297" s="1">
        <v>46061.51666666667</v>
      </c>
      <c r="C4297" s="2">
        <v>46061</v>
      </c>
      <c r="D4297">
        <v>12</v>
      </c>
      <c r="E4297" t="s">
        <v>43</v>
      </c>
      <c r="F4297" t="s">
        <v>26</v>
      </c>
      <c r="G4297">
        <v>12.2</v>
      </c>
      <c r="H4297">
        <v>194.81</v>
      </c>
      <c r="I4297">
        <v>192.7</v>
      </c>
      <c r="J4297">
        <v>1</v>
      </c>
      <c r="K4297">
        <v>5.7</v>
      </c>
      <c r="L4297">
        <v>5.4</v>
      </c>
      <c r="M4297">
        <v>62</v>
      </c>
      <c r="N4297" t="s">
        <v>41</v>
      </c>
      <c r="O4297">
        <v>1.8220000000000001</v>
      </c>
      <c r="P4297" t="s">
        <v>28</v>
      </c>
      <c r="Q4297" t="s">
        <v>29</v>
      </c>
      <c r="R4297">
        <v>4.6900000000000004</v>
      </c>
      <c r="S4297">
        <v>9</v>
      </c>
      <c r="T4297">
        <v>-2.11</v>
      </c>
      <c r="U4297">
        <v>-0.3</v>
      </c>
      <c r="V4297" t="s">
        <v>374</v>
      </c>
      <c r="W4297" t="s">
        <v>45</v>
      </c>
      <c r="X4297">
        <v>1</v>
      </c>
      <c r="Y4297" t="str">
        <f>IF(tblRides[[#This Row],[supply_demand_ratio]]&lt;0.8,"Below 0.8",IF(tblRides[[#This Row],[supply_demand_ratio]]&lt;1,"Between 0.8-1.0",IF(tblRides[[#This Row],[supply_demand_ratio]]&lt;=1.2,"Between 1.0-1.2","Above 1.2")))</f>
        <v>Above 1.2</v>
      </c>
    </row>
    <row r="4298" spans="1:25" x14ac:dyDescent="0.3">
      <c r="A4298" t="s">
        <v>4353</v>
      </c>
      <c r="B4298" s="1">
        <v>46061.520833333336</v>
      </c>
      <c r="C4298" s="2">
        <v>46061</v>
      </c>
      <c r="D4298">
        <v>12</v>
      </c>
      <c r="E4298" t="s">
        <v>25</v>
      </c>
      <c r="F4298" t="s">
        <v>34</v>
      </c>
      <c r="G4298">
        <v>5.3</v>
      </c>
      <c r="H4298">
        <v>128.66999999999999</v>
      </c>
      <c r="I4298">
        <v>125.91</v>
      </c>
      <c r="J4298">
        <v>1.1000000000000001</v>
      </c>
      <c r="K4298">
        <v>4.5</v>
      </c>
      <c r="L4298">
        <v>6.6</v>
      </c>
      <c r="M4298">
        <v>128</v>
      </c>
      <c r="N4298" t="s">
        <v>27</v>
      </c>
      <c r="O4298">
        <v>1.093</v>
      </c>
      <c r="P4298" t="s">
        <v>28</v>
      </c>
      <c r="Q4298" t="s">
        <v>29</v>
      </c>
      <c r="R4298">
        <v>4.79</v>
      </c>
      <c r="S4298">
        <v>0</v>
      </c>
      <c r="T4298">
        <v>-2.76</v>
      </c>
      <c r="U4298">
        <v>2.1</v>
      </c>
      <c r="V4298" t="s">
        <v>374</v>
      </c>
      <c r="W4298" t="s">
        <v>31</v>
      </c>
      <c r="X4298">
        <v>1</v>
      </c>
      <c r="Y4298" t="str">
        <f>IF(tblRides[[#This Row],[supply_demand_ratio]]&lt;0.8,"Below 0.8",IF(tblRides[[#This Row],[supply_demand_ratio]]&lt;1,"Between 0.8-1.0",IF(tblRides[[#This Row],[supply_demand_ratio]]&lt;=1.2,"Between 1.0-1.2","Above 1.2")))</f>
        <v>Between 1.0-1.2</v>
      </c>
    </row>
    <row r="4299" spans="1:25" x14ac:dyDescent="0.3">
      <c r="A4299" t="s">
        <v>4354</v>
      </c>
      <c r="B4299" s="1">
        <v>46061.522222222222</v>
      </c>
      <c r="C4299" s="2">
        <v>46061</v>
      </c>
      <c r="D4299">
        <v>12</v>
      </c>
      <c r="E4299" t="s">
        <v>62</v>
      </c>
      <c r="F4299" t="s">
        <v>26</v>
      </c>
      <c r="G4299">
        <v>3.8</v>
      </c>
      <c r="H4299">
        <v>91.96</v>
      </c>
      <c r="J4299">
        <v>1.1000000000000001</v>
      </c>
      <c r="K4299">
        <v>6.2</v>
      </c>
      <c r="L4299">
        <v>4.5999999999999996</v>
      </c>
      <c r="M4299">
        <v>60</v>
      </c>
      <c r="N4299" t="s">
        <v>41</v>
      </c>
      <c r="O4299">
        <v>2.1749999999999998</v>
      </c>
      <c r="P4299" t="s">
        <v>58</v>
      </c>
      <c r="Q4299" t="s">
        <v>108</v>
      </c>
      <c r="R4299">
        <v>4.5999999999999996</v>
      </c>
      <c r="S4299">
        <v>27</v>
      </c>
      <c r="U4299">
        <v>-1.6</v>
      </c>
      <c r="V4299" t="s">
        <v>374</v>
      </c>
      <c r="W4299" t="s">
        <v>45</v>
      </c>
      <c r="X4299">
        <v>0</v>
      </c>
      <c r="Y4299" t="str">
        <f>IF(tblRides[[#This Row],[supply_demand_ratio]]&lt;0.8,"Below 0.8",IF(tblRides[[#This Row],[supply_demand_ratio]]&lt;1,"Between 0.8-1.0",IF(tblRides[[#This Row],[supply_demand_ratio]]&lt;=1.2,"Between 1.0-1.2","Above 1.2")))</f>
        <v>Above 1.2</v>
      </c>
    </row>
    <row r="4300" spans="1:25" x14ac:dyDescent="0.3">
      <c r="A4300" t="s">
        <v>4355</v>
      </c>
      <c r="B4300" s="1">
        <v>46061.52847222222</v>
      </c>
      <c r="C4300" s="2">
        <v>46061</v>
      </c>
      <c r="D4300">
        <v>12</v>
      </c>
      <c r="E4300" t="s">
        <v>33</v>
      </c>
      <c r="F4300" t="s">
        <v>26</v>
      </c>
      <c r="G4300">
        <v>2.8</v>
      </c>
      <c r="H4300">
        <v>82.59</v>
      </c>
      <c r="J4300">
        <v>1.1000000000000001</v>
      </c>
      <c r="K4300">
        <v>4.5999999999999996</v>
      </c>
      <c r="M4300">
        <v>103</v>
      </c>
      <c r="N4300" t="s">
        <v>41</v>
      </c>
      <c r="O4300">
        <v>2.08</v>
      </c>
      <c r="P4300" t="s">
        <v>82</v>
      </c>
      <c r="Q4300" t="s">
        <v>83</v>
      </c>
      <c r="R4300">
        <v>4.5999999999999996</v>
      </c>
      <c r="S4300">
        <v>16</v>
      </c>
      <c r="V4300" t="s">
        <v>374</v>
      </c>
      <c r="W4300" t="s">
        <v>31</v>
      </c>
      <c r="X4300">
        <v>0</v>
      </c>
      <c r="Y4300" t="str">
        <f>IF(tblRides[[#This Row],[supply_demand_ratio]]&lt;0.8,"Below 0.8",IF(tblRides[[#This Row],[supply_demand_ratio]]&lt;1,"Between 0.8-1.0",IF(tblRides[[#This Row],[supply_demand_ratio]]&lt;=1.2,"Between 1.0-1.2","Above 1.2")))</f>
        <v>Above 1.2</v>
      </c>
    </row>
    <row r="4301" spans="1:25" x14ac:dyDescent="0.3">
      <c r="A4301" t="s">
        <v>4356</v>
      </c>
      <c r="B4301" s="1">
        <v>46061.534722222219</v>
      </c>
      <c r="C4301" s="2">
        <v>46061</v>
      </c>
      <c r="D4301">
        <v>12</v>
      </c>
      <c r="E4301" t="s">
        <v>25</v>
      </c>
      <c r="F4301" t="s">
        <v>26</v>
      </c>
      <c r="G4301">
        <v>5.6</v>
      </c>
      <c r="H4301">
        <v>113.9</v>
      </c>
      <c r="I4301">
        <v>111.18</v>
      </c>
      <c r="J4301">
        <v>1</v>
      </c>
      <c r="K4301">
        <v>2</v>
      </c>
      <c r="L4301">
        <v>1</v>
      </c>
      <c r="M4301">
        <v>126</v>
      </c>
      <c r="N4301" t="s">
        <v>27</v>
      </c>
      <c r="O4301">
        <v>1.077</v>
      </c>
      <c r="P4301" t="s">
        <v>28</v>
      </c>
      <c r="Q4301" t="s">
        <v>29</v>
      </c>
      <c r="R4301">
        <v>4.33</v>
      </c>
      <c r="S4301">
        <v>17</v>
      </c>
      <c r="T4301">
        <v>-2.72</v>
      </c>
      <c r="U4301">
        <v>-1</v>
      </c>
      <c r="V4301" t="s">
        <v>374</v>
      </c>
      <c r="W4301" t="s">
        <v>31</v>
      </c>
      <c r="X4301">
        <v>1</v>
      </c>
      <c r="Y4301" t="str">
        <f>IF(tblRides[[#This Row],[supply_demand_ratio]]&lt;0.8,"Below 0.8",IF(tblRides[[#This Row],[supply_demand_ratio]]&lt;1,"Between 0.8-1.0",IF(tblRides[[#This Row],[supply_demand_ratio]]&lt;=1.2,"Between 1.0-1.2","Above 1.2")))</f>
        <v>Between 1.0-1.2</v>
      </c>
    </row>
    <row r="4302" spans="1:25" x14ac:dyDescent="0.3">
      <c r="A4302" t="s">
        <v>4357</v>
      </c>
      <c r="B4302" s="1">
        <v>46061.540277777778</v>
      </c>
      <c r="C4302" s="2">
        <v>46061</v>
      </c>
      <c r="D4302">
        <v>12</v>
      </c>
      <c r="E4302" t="s">
        <v>36</v>
      </c>
      <c r="F4302" t="s">
        <v>26</v>
      </c>
      <c r="G4302">
        <v>3.2</v>
      </c>
      <c r="H4302">
        <v>85.55</v>
      </c>
      <c r="I4302">
        <v>83.21</v>
      </c>
      <c r="J4302">
        <v>1</v>
      </c>
      <c r="K4302">
        <v>5.4</v>
      </c>
      <c r="L4302">
        <v>1.5</v>
      </c>
      <c r="M4302">
        <v>115</v>
      </c>
      <c r="N4302" t="s">
        <v>41</v>
      </c>
      <c r="O4302">
        <v>1.256</v>
      </c>
      <c r="P4302" t="s">
        <v>28</v>
      </c>
      <c r="Q4302" t="s">
        <v>29</v>
      </c>
      <c r="R4302">
        <v>4.24</v>
      </c>
      <c r="S4302">
        <v>3</v>
      </c>
      <c r="T4302">
        <v>-2.34</v>
      </c>
      <c r="U4302">
        <v>-3.9</v>
      </c>
      <c r="V4302" t="s">
        <v>374</v>
      </c>
      <c r="W4302" t="s">
        <v>45</v>
      </c>
      <c r="X4302">
        <v>1</v>
      </c>
      <c r="Y4302" t="str">
        <f>IF(tblRides[[#This Row],[supply_demand_ratio]]&lt;0.8,"Below 0.8",IF(tblRides[[#This Row],[supply_demand_ratio]]&lt;1,"Between 0.8-1.0",IF(tblRides[[#This Row],[supply_demand_ratio]]&lt;=1.2,"Between 1.0-1.2","Above 1.2")))</f>
        <v>Above 1.2</v>
      </c>
    </row>
    <row r="4303" spans="1:25" x14ac:dyDescent="0.3">
      <c r="A4303" t="s">
        <v>4358</v>
      </c>
      <c r="B4303" s="1">
        <v>46061.554861111108</v>
      </c>
      <c r="C4303" s="2">
        <v>46061</v>
      </c>
      <c r="D4303">
        <v>13</v>
      </c>
      <c r="E4303" t="s">
        <v>43</v>
      </c>
      <c r="F4303" t="s">
        <v>26</v>
      </c>
      <c r="G4303">
        <v>6.9</v>
      </c>
      <c r="H4303">
        <v>135.76</v>
      </c>
      <c r="I4303">
        <v>137.34</v>
      </c>
      <c r="J4303">
        <v>1</v>
      </c>
      <c r="K4303">
        <v>6.3</v>
      </c>
      <c r="L4303">
        <v>5.7</v>
      </c>
      <c r="M4303">
        <v>59</v>
      </c>
      <c r="N4303" t="s">
        <v>41</v>
      </c>
      <c r="O4303">
        <v>1.9650000000000001</v>
      </c>
      <c r="P4303" t="s">
        <v>28</v>
      </c>
      <c r="Q4303" t="s">
        <v>29</v>
      </c>
      <c r="R4303">
        <v>4.7</v>
      </c>
      <c r="S4303">
        <v>5</v>
      </c>
      <c r="T4303">
        <v>1.58</v>
      </c>
      <c r="U4303">
        <v>-0.6</v>
      </c>
      <c r="V4303" t="s">
        <v>374</v>
      </c>
      <c r="W4303" t="s">
        <v>45</v>
      </c>
      <c r="X4303">
        <v>1</v>
      </c>
      <c r="Y4303" t="str">
        <f>IF(tblRides[[#This Row],[supply_demand_ratio]]&lt;0.8,"Below 0.8",IF(tblRides[[#This Row],[supply_demand_ratio]]&lt;1,"Between 0.8-1.0",IF(tblRides[[#This Row],[supply_demand_ratio]]&lt;=1.2,"Between 1.0-1.2","Above 1.2")))</f>
        <v>Above 1.2</v>
      </c>
    </row>
    <row r="4304" spans="1:25" x14ac:dyDescent="0.3">
      <c r="A4304" t="s">
        <v>4359</v>
      </c>
      <c r="B4304" s="1">
        <v>46061.555555555555</v>
      </c>
      <c r="C4304" s="2">
        <v>46061</v>
      </c>
      <c r="D4304">
        <v>13</v>
      </c>
      <c r="E4304" t="s">
        <v>25</v>
      </c>
      <c r="F4304" t="s">
        <v>26</v>
      </c>
      <c r="G4304">
        <v>7.6</v>
      </c>
      <c r="H4304">
        <v>153.08000000000001</v>
      </c>
      <c r="I4304">
        <v>156.11000000000001</v>
      </c>
      <c r="J4304">
        <v>1</v>
      </c>
      <c r="K4304">
        <v>5</v>
      </c>
      <c r="L4304">
        <v>9.4</v>
      </c>
      <c r="M4304">
        <v>132</v>
      </c>
      <c r="N4304" t="s">
        <v>27</v>
      </c>
      <c r="O4304">
        <v>1.2490000000000001</v>
      </c>
      <c r="P4304" t="s">
        <v>28</v>
      </c>
      <c r="Q4304" t="s">
        <v>29</v>
      </c>
      <c r="R4304">
        <v>4.38</v>
      </c>
      <c r="S4304">
        <v>2</v>
      </c>
      <c r="T4304">
        <v>3.03</v>
      </c>
      <c r="U4304">
        <v>4.4000000000000004</v>
      </c>
      <c r="V4304" t="s">
        <v>374</v>
      </c>
      <c r="W4304" t="s">
        <v>31</v>
      </c>
      <c r="X4304">
        <v>1</v>
      </c>
      <c r="Y4304" t="str">
        <f>IF(tblRides[[#This Row],[supply_demand_ratio]]&lt;0.8,"Below 0.8",IF(tblRides[[#This Row],[supply_demand_ratio]]&lt;1,"Between 0.8-1.0",IF(tblRides[[#This Row],[supply_demand_ratio]]&lt;=1.2,"Between 1.0-1.2","Above 1.2")))</f>
        <v>Above 1.2</v>
      </c>
    </row>
    <row r="4305" spans="1:25" x14ac:dyDescent="0.3">
      <c r="A4305" t="s">
        <v>4360</v>
      </c>
      <c r="B4305" s="1">
        <v>46061.572916666664</v>
      </c>
      <c r="C4305" s="2">
        <v>46061</v>
      </c>
      <c r="D4305">
        <v>13</v>
      </c>
      <c r="E4305" t="s">
        <v>33</v>
      </c>
      <c r="F4305" t="s">
        <v>26</v>
      </c>
      <c r="G4305">
        <v>7.6</v>
      </c>
      <c r="H4305">
        <v>148.9</v>
      </c>
      <c r="J4305">
        <v>1</v>
      </c>
      <c r="K4305">
        <v>2</v>
      </c>
      <c r="L4305">
        <v>3.6</v>
      </c>
      <c r="M4305">
        <v>82</v>
      </c>
      <c r="N4305" t="s">
        <v>41</v>
      </c>
      <c r="O4305">
        <v>1.2270000000000001</v>
      </c>
      <c r="P4305" t="s">
        <v>58</v>
      </c>
      <c r="Q4305" t="s">
        <v>59</v>
      </c>
      <c r="R4305">
        <v>4.8600000000000003</v>
      </c>
      <c r="S4305">
        <v>2</v>
      </c>
      <c r="U4305">
        <v>1.6</v>
      </c>
      <c r="V4305" t="s">
        <v>374</v>
      </c>
      <c r="W4305" t="s">
        <v>31</v>
      </c>
      <c r="X4305">
        <v>0</v>
      </c>
      <c r="Y4305" t="str">
        <f>IF(tblRides[[#This Row],[supply_demand_ratio]]&lt;0.8,"Below 0.8",IF(tblRides[[#This Row],[supply_demand_ratio]]&lt;1,"Between 0.8-1.0",IF(tblRides[[#This Row],[supply_demand_ratio]]&lt;=1.2,"Between 1.0-1.2","Above 1.2")))</f>
        <v>Above 1.2</v>
      </c>
    </row>
    <row r="4306" spans="1:25" x14ac:dyDescent="0.3">
      <c r="A4306" t="s">
        <v>4361</v>
      </c>
      <c r="B4306" s="1">
        <v>46061.611805555556</v>
      </c>
      <c r="C4306" s="2">
        <v>46061</v>
      </c>
      <c r="D4306">
        <v>14</v>
      </c>
      <c r="E4306" t="s">
        <v>25</v>
      </c>
      <c r="F4306" t="s">
        <v>26</v>
      </c>
      <c r="G4306">
        <v>2.9</v>
      </c>
      <c r="H4306">
        <v>79.34</v>
      </c>
      <c r="I4306">
        <v>77.540000000000006</v>
      </c>
      <c r="J4306">
        <v>1</v>
      </c>
      <c r="K4306">
        <v>4.9000000000000004</v>
      </c>
      <c r="L4306">
        <v>8</v>
      </c>
      <c r="M4306">
        <v>122</v>
      </c>
      <c r="N4306" t="s">
        <v>27</v>
      </c>
      <c r="O4306">
        <v>1.087</v>
      </c>
      <c r="P4306" t="s">
        <v>28</v>
      </c>
      <c r="Q4306" t="s">
        <v>29</v>
      </c>
      <c r="R4306">
        <v>4.67</v>
      </c>
      <c r="S4306">
        <v>3</v>
      </c>
      <c r="T4306">
        <v>-1.8</v>
      </c>
      <c r="U4306">
        <v>3.1</v>
      </c>
      <c r="V4306" t="s">
        <v>374</v>
      </c>
      <c r="W4306" t="s">
        <v>31</v>
      </c>
      <c r="X4306">
        <v>1</v>
      </c>
      <c r="Y4306" t="str">
        <f>IF(tblRides[[#This Row],[supply_demand_ratio]]&lt;0.8,"Below 0.8",IF(tblRides[[#This Row],[supply_demand_ratio]]&lt;1,"Between 0.8-1.0",IF(tblRides[[#This Row],[supply_demand_ratio]]&lt;=1.2,"Between 1.0-1.2","Above 1.2")))</f>
        <v>Between 1.0-1.2</v>
      </c>
    </row>
    <row r="4307" spans="1:25" x14ac:dyDescent="0.3">
      <c r="A4307" t="s">
        <v>4362</v>
      </c>
      <c r="B4307" s="1">
        <v>46061.616666666669</v>
      </c>
      <c r="C4307" s="2">
        <v>46061</v>
      </c>
      <c r="D4307">
        <v>14</v>
      </c>
      <c r="E4307" t="s">
        <v>43</v>
      </c>
      <c r="F4307" t="s">
        <v>26</v>
      </c>
      <c r="G4307">
        <v>3.1</v>
      </c>
      <c r="H4307">
        <v>86.14</v>
      </c>
      <c r="I4307">
        <v>81.64</v>
      </c>
      <c r="J4307">
        <v>1</v>
      </c>
      <c r="K4307">
        <v>3.3</v>
      </c>
      <c r="L4307">
        <v>1</v>
      </c>
      <c r="M4307">
        <v>62</v>
      </c>
      <c r="N4307" t="s">
        <v>41</v>
      </c>
      <c r="O4307">
        <v>1.7070000000000001</v>
      </c>
      <c r="P4307" t="s">
        <v>28</v>
      </c>
      <c r="Q4307" t="s">
        <v>29</v>
      </c>
      <c r="R4307">
        <v>4.5999999999999996</v>
      </c>
      <c r="S4307">
        <v>7</v>
      </c>
      <c r="T4307">
        <v>-4.5</v>
      </c>
      <c r="U4307">
        <v>-2.2999999999999998</v>
      </c>
      <c r="V4307" t="s">
        <v>374</v>
      </c>
      <c r="W4307" t="s">
        <v>31</v>
      </c>
      <c r="X4307">
        <v>1</v>
      </c>
      <c r="Y4307" t="str">
        <f>IF(tblRides[[#This Row],[supply_demand_ratio]]&lt;0.8,"Below 0.8",IF(tblRides[[#This Row],[supply_demand_ratio]]&lt;1,"Between 0.8-1.0",IF(tblRides[[#This Row],[supply_demand_ratio]]&lt;=1.2,"Between 1.0-1.2","Above 1.2")))</f>
        <v>Above 1.2</v>
      </c>
    </row>
    <row r="4308" spans="1:25" x14ac:dyDescent="0.3">
      <c r="A4308" t="s">
        <v>4363</v>
      </c>
      <c r="B4308" s="1">
        <v>46061.616666666669</v>
      </c>
      <c r="C4308" s="2">
        <v>46061</v>
      </c>
      <c r="D4308">
        <v>14</v>
      </c>
      <c r="E4308" t="s">
        <v>36</v>
      </c>
      <c r="F4308" t="s">
        <v>34</v>
      </c>
      <c r="G4308">
        <v>5.3</v>
      </c>
      <c r="H4308">
        <v>113.95</v>
      </c>
      <c r="I4308">
        <v>107.93</v>
      </c>
      <c r="J4308">
        <v>1</v>
      </c>
      <c r="K4308">
        <v>4.4000000000000004</v>
      </c>
      <c r="L4308">
        <v>11.6</v>
      </c>
      <c r="M4308">
        <v>104</v>
      </c>
      <c r="N4308" t="s">
        <v>27</v>
      </c>
      <c r="O4308">
        <v>1.0820000000000001</v>
      </c>
      <c r="P4308" t="s">
        <v>28</v>
      </c>
      <c r="Q4308" t="s">
        <v>29</v>
      </c>
      <c r="R4308">
        <v>4.57</v>
      </c>
      <c r="S4308">
        <v>0</v>
      </c>
      <c r="T4308">
        <v>-6.02</v>
      </c>
      <c r="U4308">
        <v>7.2</v>
      </c>
      <c r="V4308" t="s">
        <v>374</v>
      </c>
      <c r="W4308" t="s">
        <v>31</v>
      </c>
      <c r="X4308">
        <v>1</v>
      </c>
      <c r="Y4308" t="str">
        <f>IF(tblRides[[#This Row],[supply_demand_ratio]]&lt;0.8,"Below 0.8",IF(tblRides[[#This Row],[supply_demand_ratio]]&lt;1,"Between 0.8-1.0",IF(tblRides[[#This Row],[supply_demand_ratio]]&lt;=1.2,"Between 1.0-1.2","Above 1.2")))</f>
        <v>Between 1.0-1.2</v>
      </c>
    </row>
    <row r="4309" spans="1:25" x14ac:dyDescent="0.3">
      <c r="A4309" t="s">
        <v>4364</v>
      </c>
      <c r="B4309" s="1">
        <v>46061.618750000001</v>
      </c>
      <c r="C4309" s="2">
        <v>46061</v>
      </c>
      <c r="D4309">
        <v>14</v>
      </c>
      <c r="E4309" t="s">
        <v>62</v>
      </c>
      <c r="F4309" t="s">
        <v>34</v>
      </c>
      <c r="G4309">
        <v>11.4</v>
      </c>
      <c r="H4309">
        <v>209.06</v>
      </c>
      <c r="I4309">
        <v>201.98</v>
      </c>
      <c r="J4309">
        <v>1</v>
      </c>
      <c r="K4309">
        <v>5.3</v>
      </c>
      <c r="L4309">
        <v>9</v>
      </c>
      <c r="M4309">
        <v>61</v>
      </c>
      <c r="N4309" t="s">
        <v>41</v>
      </c>
      <c r="O4309">
        <v>1.929</v>
      </c>
      <c r="P4309" t="s">
        <v>28</v>
      </c>
      <c r="Q4309" t="s">
        <v>29</v>
      </c>
      <c r="R4309">
        <v>4.3</v>
      </c>
      <c r="S4309">
        <v>0</v>
      </c>
      <c r="T4309">
        <v>-7.08</v>
      </c>
      <c r="U4309">
        <v>3.7</v>
      </c>
      <c r="V4309" t="s">
        <v>374</v>
      </c>
      <c r="W4309" t="s">
        <v>45</v>
      </c>
      <c r="X4309">
        <v>1</v>
      </c>
      <c r="Y4309" t="str">
        <f>IF(tblRides[[#This Row],[supply_demand_ratio]]&lt;0.8,"Below 0.8",IF(tblRides[[#This Row],[supply_demand_ratio]]&lt;1,"Between 0.8-1.0",IF(tblRides[[#This Row],[supply_demand_ratio]]&lt;=1.2,"Between 1.0-1.2","Above 1.2")))</f>
        <v>Above 1.2</v>
      </c>
    </row>
    <row r="4310" spans="1:25" x14ac:dyDescent="0.3">
      <c r="A4310" t="s">
        <v>4365</v>
      </c>
      <c r="B4310" s="1">
        <v>46061.62777777778</v>
      </c>
      <c r="C4310" s="2">
        <v>46061</v>
      </c>
      <c r="D4310">
        <v>15</v>
      </c>
      <c r="E4310" t="s">
        <v>43</v>
      </c>
      <c r="F4310" t="s">
        <v>26</v>
      </c>
      <c r="G4310">
        <v>7.6</v>
      </c>
      <c r="H4310">
        <v>163.44</v>
      </c>
      <c r="I4310">
        <v>166.28</v>
      </c>
      <c r="J4310">
        <v>1</v>
      </c>
      <c r="K4310">
        <v>3.9</v>
      </c>
      <c r="L4310">
        <v>1.8</v>
      </c>
      <c r="M4310">
        <v>63</v>
      </c>
      <c r="N4310" t="s">
        <v>41</v>
      </c>
      <c r="O4310">
        <v>1.325</v>
      </c>
      <c r="P4310" t="s">
        <v>28</v>
      </c>
      <c r="Q4310" t="s">
        <v>29</v>
      </c>
      <c r="R4310">
        <v>4.8099999999999996</v>
      </c>
      <c r="S4310">
        <v>6</v>
      </c>
      <c r="T4310">
        <v>2.84</v>
      </c>
      <c r="U4310">
        <v>-2.1</v>
      </c>
      <c r="V4310" t="s">
        <v>374</v>
      </c>
      <c r="W4310" t="s">
        <v>31</v>
      </c>
      <c r="X4310">
        <v>1</v>
      </c>
      <c r="Y4310" t="str">
        <f>IF(tblRides[[#This Row],[supply_demand_ratio]]&lt;0.8,"Below 0.8",IF(tblRides[[#This Row],[supply_demand_ratio]]&lt;1,"Between 0.8-1.0",IF(tblRides[[#This Row],[supply_demand_ratio]]&lt;=1.2,"Between 1.0-1.2","Above 1.2")))</f>
        <v>Above 1.2</v>
      </c>
    </row>
    <row r="4311" spans="1:25" x14ac:dyDescent="0.3">
      <c r="A4311" t="s">
        <v>4366</v>
      </c>
      <c r="B4311" s="1">
        <v>46061.633333333331</v>
      </c>
      <c r="C4311" s="2">
        <v>46061</v>
      </c>
      <c r="D4311">
        <v>15</v>
      </c>
      <c r="E4311" t="s">
        <v>33</v>
      </c>
      <c r="F4311" t="s">
        <v>26</v>
      </c>
      <c r="G4311">
        <v>2.7</v>
      </c>
      <c r="H4311">
        <v>94.64</v>
      </c>
      <c r="I4311">
        <v>96.67</v>
      </c>
      <c r="J4311">
        <v>1.1000000000000001</v>
      </c>
      <c r="K4311">
        <v>7.4</v>
      </c>
      <c r="L4311">
        <v>6.9</v>
      </c>
      <c r="M4311">
        <v>68</v>
      </c>
      <c r="N4311" t="s">
        <v>27</v>
      </c>
      <c r="O4311">
        <v>0.71699999999999997</v>
      </c>
      <c r="P4311" t="s">
        <v>28</v>
      </c>
      <c r="Q4311" t="s">
        <v>29</v>
      </c>
      <c r="R4311">
        <v>4.82</v>
      </c>
      <c r="S4311">
        <v>2</v>
      </c>
      <c r="T4311">
        <v>2.0299999999999998</v>
      </c>
      <c r="U4311">
        <v>-0.5</v>
      </c>
      <c r="V4311" t="s">
        <v>374</v>
      </c>
      <c r="W4311" t="s">
        <v>45</v>
      </c>
      <c r="X4311">
        <v>1</v>
      </c>
      <c r="Y4311" t="str">
        <f>IF(tblRides[[#This Row],[supply_demand_ratio]]&lt;0.8,"Below 0.8",IF(tblRides[[#This Row],[supply_demand_ratio]]&lt;1,"Between 0.8-1.0",IF(tblRides[[#This Row],[supply_demand_ratio]]&lt;=1.2,"Between 1.0-1.2","Above 1.2")))</f>
        <v>Below 0.8</v>
      </c>
    </row>
    <row r="4312" spans="1:25" x14ac:dyDescent="0.3">
      <c r="A4312" t="s">
        <v>4367</v>
      </c>
      <c r="B4312" s="1">
        <v>46061.634027777778</v>
      </c>
      <c r="C4312" s="2">
        <v>46061</v>
      </c>
      <c r="D4312">
        <v>15</v>
      </c>
      <c r="E4312" t="s">
        <v>25</v>
      </c>
      <c r="F4312" t="s">
        <v>34</v>
      </c>
      <c r="G4312">
        <v>7.7</v>
      </c>
      <c r="H4312">
        <v>171.86</v>
      </c>
      <c r="I4312">
        <v>173.03</v>
      </c>
      <c r="J4312">
        <v>1</v>
      </c>
      <c r="K4312">
        <v>5.6</v>
      </c>
      <c r="L4312">
        <v>1.8</v>
      </c>
      <c r="M4312">
        <v>114</v>
      </c>
      <c r="N4312" t="s">
        <v>27</v>
      </c>
      <c r="O4312">
        <v>0.97399999999999998</v>
      </c>
      <c r="P4312" t="s">
        <v>28</v>
      </c>
      <c r="Q4312" t="s">
        <v>29</v>
      </c>
      <c r="R4312">
        <v>4.47</v>
      </c>
      <c r="S4312">
        <v>0</v>
      </c>
      <c r="T4312">
        <v>1.17</v>
      </c>
      <c r="U4312">
        <v>-3.8</v>
      </c>
      <c r="V4312" t="s">
        <v>374</v>
      </c>
      <c r="W4312" t="s">
        <v>45</v>
      </c>
      <c r="X4312">
        <v>1</v>
      </c>
      <c r="Y4312" t="str">
        <f>IF(tblRides[[#This Row],[supply_demand_ratio]]&lt;0.8,"Below 0.8",IF(tblRides[[#This Row],[supply_demand_ratio]]&lt;1,"Between 0.8-1.0",IF(tblRides[[#This Row],[supply_demand_ratio]]&lt;=1.2,"Between 1.0-1.2","Above 1.2")))</f>
        <v>Between 0.8-1.0</v>
      </c>
    </row>
    <row r="4313" spans="1:25" x14ac:dyDescent="0.3">
      <c r="A4313" t="s">
        <v>4368</v>
      </c>
      <c r="B4313" s="1">
        <v>46061.640972222223</v>
      </c>
      <c r="C4313" s="2">
        <v>46061</v>
      </c>
      <c r="D4313">
        <v>15</v>
      </c>
      <c r="E4313" t="s">
        <v>33</v>
      </c>
      <c r="F4313" t="s">
        <v>26</v>
      </c>
      <c r="G4313">
        <v>0.7</v>
      </c>
      <c r="H4313">
        <v>50.03</v>
      </c>
      <c r="I4313">
        <v>49.46</v>
      </c>
      <c r="J4313">
        <v>1</v>
      </c>
      <c r="K4313">
        <v>5.2</v>
      </c>
      <c r="L4313">
        <v>1.1000000000000001</v>
      </c>
      <c r="M4313">
        <v>86</v>
      </c>
      <c r="N4313" t="s">
        <v>41</v>
      </c>
      <c r="O4313">
        <v>1.27</v>
      </c>
      <c r="P4313" t="s">
        <v>28</v>
      </c>
      <c r="Q4313" t="s">
        <v>29</v>
      </c>
      <c r="R4313">
        <v>4.82</v>
      </c>
      <c r="S4313">
        <v>2</v>
      </c>
      <c r="T4313">
        <v>-0.56999999999999995</v>
      </c>
      <c r="U4313">
        <v>-4.0999999999999996</v>
      </c>
      <c r="V4313" t="s">
        <v>374</v>
      </c>
      <c r="W4313" t="s">
        <v>45</v>
      </c>
      <c r="X4313">
        <v>1</v>
      </c>
      <c r="Y4313" t="str">
        <f>IF(tblRides[[#This Row],[supply_demand_ratio]]&lt;0.8,"Below 0.8",IF(tblRides[[#This Row],[supply_demand_ratio]]&lt;1,"Between 0.8-1.0",IF(tblRides[[#This Row],[supply_demand_ratio]]&lt;=1.2,"Between 1.0-1.2","Above 1.2")))</f>
        <v>Above 1.2</v>
      </c>
    </row>
    <row r="4314" spans="1:25" x14ac:dyDescent="0.3">
      <c r="A4314" t="s">
        <v>4369</v>
      </c>
      <c r="B4314" s="1">
        <v>46061.682638888888</v>
      </c>
      <c r="C4314" s="2">
        <v>46061</v>
      </c>
      <c r="D4314">
        <v>16</v>
      </c>
      <c r="E4314" t="s">
        <v>25</v>
      </c>
      <c r="F4314" t="s">
        <v>26</v>
      </c>
      <c r="G4314">
        <v>9.6999999999999993</v>
      </c>
      <c r="H4314">
        <v>171.81</v>
      </c>
      <c r="I4314">
        <v>167.16</v>
      </c>
      <c r="J4314">
        <v>1</v>
      </c>
      <c r="K4314">
        <v>4</v>
      </c>
      <c r="L4314">
        <v>6</v>
      </c>
      <c r="M4314">
        <v>124</v>
      </c>
      <c r="N4314" t="s">
        <v>27</v>
      </c>
      <c r="O4314">
        <v>1.1819999999999999</v>
      </c>
      <c r="P4314" t="s">
        <v>28</v>
      </c>
      <c r="Q4314" t="s">
        <v>29</v>
      </c>
      <c r="R4314">
        <v>4.45</v>
      </c>
      <c r="S4314">
        <v>23</v>
      </c>
      <c r="T4314">
        <v>-4.6500000000000004</v>
      </c>
      <c r="U4314">
        <v>2</v>
      </c>
      <c r="V4314" t="s">
        <v>374</v>
      </c>
      <c r="W4314" t="s">
        <v>31</v>
      </c>
      <c r="X4314">
        <v>1</v>
      </c>
      <c r="Y4314" t="str">
        <f>IF(tblRides[[#This Row],[supply_demand_ratio]]&lt;0.8,"Below 0.8",IF(tblRides[[#This Row],[supply_demand_ratio]]&lt;1,"Between 0.8-1.0",IF(tblRides[[#This Row],[supply_demand_ratio]]&lt;=1.2,"Between 1.0-1.2","Above 1.2")))</f>
        <v>Between 1.0-1.2</v>
      </c>
    </row>
    <row r="4315" spans="1:25" x14ac:dyDescent="0.3">
      <c r="A4315" t="s">
        <v>4370</v>
      </c>
      <c r="B4315" s="1">
        <v>46061.695833333331</v>
      </c>
      <c r="C4315" s="2">
        <v>46061</v>
      </c>
      <c r="D4315">
        <v>16</v>
      </c>
      <c r="E4315" t="s">
        <v>33</v>
      </c>
      <c r="F4315" t="s">
        <v>26</v>
      </c>
      <c r="G4315">
        <v>12.6</v>
      </c>
      <c r="H4315">
        <v>256.01</v>
      </c>
      <c r="J4315">
        <v>1.1000000000000001</v>
      </c>
      <c r="K4315">
        <v>7.9</v>
      </c>
      <c r="L4315">
        <v>2</v>
      </c>
      <c r="M4315">
        <v>73</v>
      </c>
      <c r="N4315" t="s">
        <v>27</v>
      </c>
      <c r="O4315">
        <v>0.80900000000000005</v>
      </c>
      <c r="P4315" t="s">
        <v>58</v>
      </c>
      <c r="Q4315" t="s">
        <v>108</v>
      </c>
      <c r="R4315">
        <v>4.4000000000000004</v>
      </c>
      <c r="S4315">
        <v>1</v>
      </c>
      <c r="U4315">
        <v>-5.9</v>
      </c>
      <c r="V4315" t="s">
        <v>374</v>
      </c>
      <c r="W4315" t="s">
        <v>45</v>
      </c>
      <c r="X4315">
        <v>0</v>
      </c>
      <c r="Y4315" t="str">
        <f>IF(tblRides[[#This Row],[supply_demand_ratio]]&lt;0.8,"Below 0.8",IF(tblRides[[#This Row],[supply_demand_ratio]]&lt;1,"Between 0.8-1.0",IF(tblRides[[#This Row],[supply_demand_ratio]]&lt;=1.2,"Between 1.0-1.2","Above 1.2")))</f>
        <v>Between 0.8-1.0</v>
      </c>
    </row>
    <row r="4316" spans="1:25" x14ac:dyDescent="0.3">
      <c r="A4316" t="s">
        <v>4371</v>
      </c>
      <c r="B4316" s="1">
        <v>46061.70208333333</v>
      </c>
      <c r="C4316" s="2">
        <v>46061</v>
      </c>
      <c r="D4316">
        <v>16</v>
      </c>
      <c r="E4316" t="s">
        <v>25</v>
      </c>
      <c r="F4316" t="s">
        <v>26</v>
      </c>
      <c r="G4316">
        <v>4.2</v>
      </c>
      <c r="H4316">
        <v>112.81</v>
      </c>
      <c r="I4316">
        <v>112.15</v>
      </c>
      <c r="J4316">
        <v>1</v>
      </c>
      <c r="K4316">
        <v>7.9</v>
      </c>
      <c r="L4316">
        <v>9.1</v>
      </c>
      <c r="M4316">
        <v>132</v>
      </c>
      <c r="N4316" t="s">
        <v>27</v>
      </c>
      <c r="O4316">
        <v>1.163</v>
      </c>
      <c r="P4316" t="s">
        <v>28</v>
      </c>
      <c r="Q4316" t="s">
        <v>29</v>
      </c>
      <c r="R4316">
        <v>4.9800000000000004</v>
      </c>
      <c r="S4316">
        <v>6</v>
      </c>
      <c r="T4316">
        <v>-0.66</v>
      </c>
      <c r="U4316">
        <v>1.2</v>
      </c>
      <c r="V4316" t="s">
        <v>374</v>
      </c>
      <c r="W4316" t="s">
        <v>45</v>
      </c>
      <c r="X4316">
        <v>1</v>
      </c>
      <c r="Y4316" t="str">
        <f>IF(tblRides[[#This Row],[supply_demand_ratio]]&lt;0.8,"Below 0.8",IF(tblRides[[#This Row],[supply_demand_ratio]]&lt;1,"Between 0.8-1.0",IF(tblRides[[#This Row],[supply_demand_ratio]]&lt;=1.2,"Between 1.0-1.2","Above 1.2")))</f>
        <v>Between 1.0-1.2</v>
      </c>
    </row>
    <row r="4317" spans="1:25" x14ac:dyDescent="0.3">
      <c r="A4317" t="s">
        <v>4372</v>
      </c>
      <c r="B4317" s="1">
        <v>46061.707638888889</v>
      </c>
      <c r="C4317" s="2">
        <v>46061</v>
      </c>
      <c r="D4317">
        <v>16</v>
      </c>
      <c r="E4317" t="s">
        <v>62</v>
      </c>
      <c r="F4317" t="s">
        <v>34</v>
      </c>
      <c r="G4317">
        <v>6.4</v>
      </c>
      <c r="H4317">
        <v>141.78</v>
      </c>
      <c r="I4317">
        <v>142.19</v>
      </c>
      <c r="J4317">
        <v>1</v>
      </c>
      <c r="K4317">
        <v>4.8</v>
      </c>
      <c r="L4317">
        <v>3.4</v>
      </c>
      <c r="M4317">
        <v>57</v>
      </c>
      <c r="N4317" t="s">
        <v>27</v>
      </c>
      <c r="O4317">
        <v>1.04</v>
      </c>
      <c r="P4317" t="s">
        <v>28</v>
      </c>
      <c r="Q4317" t="s">
        <v>29</v>
      </c>
      <c r="R4317">
        <v>4.3600000000000003</v>
      </c>
      <c r="S4317">
        <v>0</v>
      </c>
      <c r="T4317">
        <v>0.41</v>
      </c>
      <c r="U4317">
        <v>-1.4</v>
      </c>
      <c r="V4317" t="s">
        <v>374</v>
      </c>
      <c r="W4317" t="s">
        <v>31</v>
      </c>
      <c r="X4317">
        <v>1</v>
      </c>
      <c r="Y4317" t="str">
        <f>IF(tblRides[[#This Row],[supply_demand_ratio]]&lt;0.8,"Below 0.8",IF(tblRides[[#This Row],[supply_demand_ratio]]&lt;1,"Between 0.8-1.0",IF(tblRides[[#This Row],[supply_demand_ratio]]&lt;=1.2,"Between 1.0-1.2","Above 1.2")))</f>
        <v>Between 1.0-1.2</v>
      </c>
    </row>
    <row r="4318" spans="1:25" x14ac:dyDescent="0.3">
      <c r="A4318" t="s">
        <v>4373</v>
      </c>
      <c r="B4318" s="1">
        <v>46061.718055555553</v>
      </c>
      <c r="C4318" s="2">
        <v>46061</v>
      </c>
      <c r="D4318">
        <v>17</v>
      </c>
      <c r="E4318" t="s">
        <v>62</v>
      </c>
      <c r="F4318" t="s">
        <v>26</v>
      </c>
      <c r="G4318">
        <v>3.1</v>
      </c>
      <c r="H4318">
        <v>98.2</v>
      </c>
      <c r="I4318">
        <v>98.58</v>
      </c>
      <c r="J4318">
        <v>1.2</v>
      </c>
      <c r="K4318">
        <v>5.7</v>
      </c>
      <c r="L4318">
        <v>8.1999999999999993</v>
      </c>
      <c r="M4318">
        <v>47</v>
      </c>
      <c r="N4318" t="s">
        <v>27</v>
      </c>
      <c r="O4318">
        <v>0.75600000000000001</v>
      </c>
      <c r="P4318" t="s">
        <v>28</v>
      </c>
      <c r="Q4318" t="s">
        <v>29</v>
      </c>
      <c r="R4318">
        <v>4.3499999999999996</v>
      </c>
      <c r="S4318">
        <v>4</v>
      </c>
      <c r="T4318">
        <v>0.38</v>
      </c>
      <c r="U4318">
        <v>2.5</v>
      </c>
      <c r="V4318" t="s">
        <v>374</v>
      </c>
      <c r="W4318" t="s">
        <v>45</v>
      </c>
      <c r="X4318">
        <v>1</v>
      </c>
      <c r="Y4318" t="str">
        <f>IF(tblRides[[#This Row],[supply_demand_ratio]]&lt;0.8,"Below 0.8",IF(tblRides[[#This Row],[supply_demand_ratio]]&lt;1,"Between 0.8-1.0",IF(tblRides[[#This Row],[supply_demand_ratio]]&lt;=1.2,"Between 1.0-1.2","Above 1.2")))</f>
        <v>Below 0.8</v>
      </c>
    </row>
    <row r="4319" spans="1:25" x14ac:dyDescent="0.3">
      <c r="A4319" t="s">
        <v>4374</v>
      </c>
      <c r="B4319" s="1">
        <v>46061.745138888888</v>
      </c>
      <c r="C4319" s="2">
        <v>46061</v>
      </c>
      <c r="D4319">
        <v>17</v>
      </c>
      <c r="E4319" t="s">
        <v>43</v>
      </c>
      <c r="F4319" t="s">
        <v>34</v>
      </c>
      <c r="G4319">
        <v>2.4</v>
      </c>
      <c r="H4319">
        <v>77.3</v>
      </c>
      <c r="I4319">
        <v>75.95</v>
      </c>
      <c r="J4319">
        <v>1</v>
      </c>
      <c r="K4319">
        <v>4.4000000000000004</v>
      </c>
      <c r="L4319">
        <v>5.5</v>
      </c>
      <c r="M4319">
        <v>52</v>
      </c>
      <c r="N4319" t="s">
        <v>41</v>
      </c>
      <c r="O4319">
        <v>1.103</v>
      </c>
      <c r="P4319" t="s">
        <v>28</v>
      </c>
      <c r="Q4319" t="s">
        <v>29</v>
      </c>
      <c r="R4319">
        <v>4.55</v>
      </c>
      <c r="S4319">
        <v>0</v>
      </c>
      <c r="T4319">
        <v>-1.35</v>
      </c>
      <c r="U4319">
        <v>1.1000000000000001</v>
      </c>
      <c r="V4319" t="s">
        <v>374</v>
      </c>
      <c r="W4319" t="s">
        <v>31</v>
      </c>
      <c r="X4319">
        <v>1</v>
      </c>
      <c r="Y4319" t="str">
        <f>IF(tblRides[[#This Row],[supply_demand_ratio]]&lt;0.8,"Below 0.8",IF(tblRides[[#This Row],[supply_demand_ratio]]&lt;1,"Between 0.8-1.0",IF(tblRides[[#This Row],[supply_demand_ratio]]&lt;=1.2,"Between 1.0-1.2","Above 1.2")))</f>
        <v>Between 1.0-1.2</v>
      </c>
    </row>
    <row r="4320" spans="1:25" x14ac:dyDescent="0.3">
      <c r="A4320" t="s">
        <v>4375</v>
      </c>
      <c r="B4320" s="1">
        <v>46061.754861111112</v>
      </c>
      <c r="C4320" s="2">
        <v>46061</v>
      </c>
      <c r="D4320">
        <v>18</v>
      </c>
      <c r="E4320" t="s">
        <v>36</v>
      </c>
      <c r="F4320" t="s">
        <v>26</v>
      </c>
      <c r="G4320">
        <v>11.1</v>
      </c>
      <c r="H4320">
        <v>206.84</v>
      </c>
      <c r="I4320">
        <v>204.8</v>
      </c>
      <c r="J4320">
        <v>1.1000000000000001</v>
      </c>
      <c r="K4320">
        <v>8.4</v>
      </c>
      <c r="L4320">
        <v>4.9000000000000004</v>
      </c>
      <c r="M4320">
        <v>81</v>
      </c>
      <c r="N4320" t="s">
        <v>27</v>
      </c>
      <c r="O4320">
        <v>0.77400000000000002</v>
      </c>
      <c r="P4320" t="s">
        <v>28</v>
      </c>
      <c r="Q4320" t="s">
        <v>29</v>
      </c>
      <c r="R4320">
        <v>4.82</v>
      </c>
      <c r="S4320">
        <v>5</v>
      </c>
      <c r="T4320">
        <v>-2.04</v>
      </c>
      <c r="U4320">
        <v>-3.5</v>
      </c>
      <c r="V4320" t="s">
        <v>374</v>
      </c>
      <c r="W4320" t="s">
        <v>45</v>
      </c>
      <c r="X4320">
        <v>1</v>
      </c>
      <c r="Y4320" t="str">
        <f>IF(tblRides[[#This Row],[supply_demand_ratio]]&lt;0.8,"Below 0.8",IF(tblRides[[#This Row],[supply_demand_ratio]]&lt;1,"Between 0.8-1.0",IF(tblRides[[#This Row],[supply_demand_ratio]]&lt;=1.2,"Between 1.0-1.2","Above 1.2")))</f>
        <v>Below 0.8</v>
      </c>
    </row>
    <row r="4321" spans="1:25" x14ac:dyDescent="0.3">
      <c r="A4321" t="s">
        <v>4376</v>
      </c>
      <c r="B4321" s="1">
        <v>46061.772222222222</v>
      </c>
      <c r="C4321" s="2">
        <v>46061</v>
      </c>
      <c r="D4321">
        <v>18</v>
      </c>
      <c r="E4321" t="s">
        <v>25</v>
      </c>
      <c r="F4321" t="s">
        <v>26</v>
      </c>
      <c r="G4321">
        <v>3.2</v>
      </c>
      <c r="H4321">
        <v>98.89</v>
      </c>
      <c r="J4321">
        <v>1.2</v>
      </c>
      <c r="K4321">
        <v>8.6</v>
      </c>
      <c r="L4321">
        <v>8.9</v>
      </c>
      <c r="M4321">
        <v>100</v>
      </c>
      <c r="N4321" t="s">
        <v>72</v>
      </c>
      <c r="O4321">
        <v>0.60899999999999999</v>
      </c>
      <c r="P4321" t="s">
        <v>37</v>
      </c>
      <c r="Q4321" t="s">
        <v>38</v>
      </c>
      <c r="R4321">
        <v>4.63</v>
      </c>
      <c r="S4321">
        <v>2</v>
      </c>
      <c r="U4321">
        <v>0.3</v>
      </c>
      <c r="V4321" t="s">
        <v>374</v>
      </c>
      <c r="W4321" t="s">
        <v>45</v>
      </c>
      <c r="X4321">
        <v>0</v>
      </c>
      <c r="Y4321" t="str">
        <f>IF(tblRides[[#This Row],[supply_demand_ratio]]&lt;0.8,"Below 0.8",IF(tblRides[[#This Row],[supply_demand_ratio]]&lt;1,"Between 0.8-1.0",IF(tblRides[[#This Row],[supply_demand_ratio]]&lt;=1.2,"Between 1.0-1.2","Above 1.2")))</f>
        <v>Below 0.8</v>
      </c>
    </row>
    <row r="4322" spans="1:25" x14ac:dyDescent="0.3">
      <c r="A4322" t="s">
        <v>4377</v>
      </c>
      <c r="B4322" s="1">
        <v>46061.777777777781</v>
      </c>
      <c r="C4322" s="2">
        <v>46061</v>
      </c>
      <c r="D4322">
        <v>18</v>
      </c>
      <c r="E4322" t="s">
        <v>36</v>
      </c>
      <c r="F4322" t="s">
        <v>34</v>
      </c>
      <c r="G4322">
        <v>6.2</v>
      </c>
      <c r="H4322">
        <v>217.23</v>
      </c>
      <c r="J4322">
        <v>1.5</v>
      </c>
      <c r="K4322">
        <v>8.6999999999999993</v>
      </c>
      <c r="L4322">
        <v>10.199999999999999</v>
      </c>
      <c r="M4322">
        <v>80</v>
      </c>
      <c r="N4322" t="s">
        <v>72</v>
      </c>
      <c r="O4322">
        <v>0.5</v>
      </c>
      <c r="P4322" t="s">
        <v>58</v>
      </c>
      <c r="Q4322" t="s">
        <v>59</v>
      </c>
      <c r="R4322">
        <v>4.92</v>
      </c>
      <c r="S4322">
        <v>0</v>
      </c>
      <c r="U4322">
        <v>1.5</v>
      </c>
      <c r="V4322" t="s">
        <v>374</v>
      </c>
      <c r="W4322" t="s">
        <v>45</v>
      </c>
      <c r="X4322">
        <v>0</v>
      </c>
      <c r="Y4322" t="str">
        <f>IF(tblRides[[#This Row],[supply_demand_ratio]]&lt;0.8,"Below 0.8",IF(tblRides[[#This Row],[supply_demand_ratio]]&lt;1,"Between 0.8-1.0",IF(tblRides[[#This Row],[supply_demand_ratio]]&lt;=1.2,"Between 1.0-1.2","Above 1.2")))</f>
        <v>Below 0.8</v>
      </c>
    </row>
    <row r="4323" spans="1:25" x14ac:dyDescent="0.3">
      <c r="A4323" t="s">
        <v>4378</v>
      </c>
      <c r="B4323" s="1">
        <v>46061.779166666667</v>
      </c>
      <c r="C4323" s="2">
        <v>46061</v>
      </c>
      <c r="D4323">
        <v>18</v>
      </c>
      <c r="E4323" t="s">
        <v>25</v>
      </c>
      <c r="F4323" t="s">
        <v>26</v>
      </c>
      <c r="G4323">
        <v>8.6999999999999993</v>
      </c>
      <c r="H4323">
        <v>249.67</v>
      </c>
      <c r="I4323">
        <v>246.18</v>
      </c>
      <c r="J4323">
        <v>1.3</v>
      </c>
      <c r="K4323">
        <v>5.8</v>
      </c>
      <c r="L4323">
        <v>6.9</v>
      </c>
      <c r="M4323">
        <v>95</v>
      </c>
      <c r="N4323" t="s">
        <v>27</v>
      </c>
      <c r="O4323">
        <v>0.71599999999999997</v>
      </c>
      <c r="P4323" t="s">
        <v>28</v>
      </c>
      <c r="Q4323" t="s">
        <v>29</v>
      </c>
      <c r="R4323">
        <v>4.96</v>
      </c>
      <c r="S4323">
        <v>5</v>
      </c>
      <c r="T4323">
        <v>-3.49</v>
      </c>
      <c r="U4323">
        <v>1.1000000000000001</v>
      </c>
      <c r="V4323" t="s">
        <v>374</v>
      </c>
      <c r="W4323" t="s">
        <v>45</v>
      </c>
      <c r="X4323">
        <v>1</v>
      </c>
      <c r="Y4323" t="str">
        <f>IF(tblRides[[#This Row],[supply_demand_ratio]]&lt;0.8,"Below 0.8",IF(tblRides[[#This Row],[supply_demand_ratio]]&lt;1,"Between 0.8-1.0",IF(tblRides[[#This Row],[supply_demand_ratio]]&lt;=1.2,"Between 1.0-1.2","Above 1.2")))</f>
        <v>Below 0.8</v>
      </c>
    </row>
    <row r="4324" spans="1:25" x14ac:dyDescent="0.3">
      <c r="A4324" t="s">
        <v>4379</v>
      </c>
      <c r="B4324" s="1">
        <v>46061.791666666664</v>
      </c>
      <c r="C4324" s="2">
        <v>46061</v>
      </c>
      <c r="D4324">
        <v>19</v>
      </c>
      <c r="E4324" t="s">
        <v>25</v>
      </c>
      <c r="F4324" t="s">
        <v>26</v>
      </c>
      <c r="G4324">
        <v>6.9</v>
      </c>
      <c r="H4324">
        <v>245.3</v>
      </c>
      <c r="I4324">
        <v>245.19</v>
      </c>
      <c r="J4324">
        <v>1.6</v>
      </c>
      <c r="K4324">
        <v>10.5</v>
      </c>
      <c r="L4324">
        <v>11.4</v>
      </c>
      <c r="M4324">
        <v>84</v>
      </c>
      <c r="N4324" t="s">
        <v>72</v>
      </c>
      <c r="O4324">
        <v>0.44400000000000001</v>
      </c>
      <c r="P4324" t="s">
        <v>28</v>
      </c>
      <c r="Q4324" t="s">
        <v>29</v>
      </c>
      <c r="R4324">
        <v>4.7</v>
      </c>
      <c r="S4324">
        <v>9</v>
      </c>
      <c r="T4324">
        <v>-0.11</v>
      </c>
      <c r="U4324">
        <v>0.9</v>
      </c>
      <c r="V4324" t="s">
        <v>374</v>
      </c>
      <c r="W4324" t="s">
        <v>77</v>
      </c>
      <c r="X4324">
        <v>1</v>
      </c>
      <c r="Y4324" t="str">
        <f>IF(tblRides[[#This Row],[supply_demand_ratio]]&lt;0.8,"Below 0.8",IF(tblRides[[#This Row],[supply_demand_ratio]]&lt;1,"Between 0.8-1.0",IF(tblRides[[#This Row],[supply_demand_ratio]]&lt;=1.2,"Between 1.0-1.2","Above 1.2")))</f>
        <v>Below 0.8</v>
      </c>
    </row>
    <row r="4325" spans="1:25" x14ac:dyDescent="0.3">
      <c r="A4325" t="s">
        <v>4380</v>
      </c>
      <c r="B4325" s="1">
        <v>46061.796527777777</v>
      </c>
      <c r="C4325" s="2">
        <v>46061</v>
      </c>
      <c r="D4325">
        <v>19</v>
      </c>
      <c r="E4325" t="s">
        <v>33</v>
      </c>
      <c r="F4325" t="s">
        <v>26</v>
      </c>
      <c r="G4325">
        <v>1.8</v>
      </c>
      <c r="H4325">
        <v>65.540000000000006</v>
      </c>
      <c r="I4325">
        <v>69.63</v>
      </c>
      <c r="J4325">
        <v>1</v>
      </c>
      <c r="K4325">
        <v>6.8</v>
      </c>
      <c r="L4325">
        <v>11.3</v>
      </c>
      <c r="M4325">
        <v>80</v>
      </c>
      <c r="N4325" t="s">
        <v>41</v>
      </c>
      <c r="O4325">
        <v>1.01</v>
      </c>
      <c r="P4325" t="s">
        <v>28</v>
      </c>
      <c r="Q4325" t="s">
        <v>29</v>
      </c>
      <c r="R4325">
        <v>4.62</v>
      </c>
      <c r="S4325">
        <v>3</v>
      </c>
      <c r="T4325">
        <v>4.09</v>
      </c>
      <c r="U4325">
        <v>4.5</v>
      </c>
      <c r="V4325" t="s">
        <v>374</v>
      </c>
      <c r="W4325" t="s">
        <v>45</v>
      </c>
      <c r="X4325">
        <v>1</v>
      </c>
      <c r="Y4325" t="str">
        <f>IF(tblRides[[#This Row],[supply_demand_ratio]]&lt;0.8,"Below 0.8",IF(tblRides[[#This Row],[supply_demand_ratio]]&lt;1,"Between 0.8-1.0",IF(tblRides[[#This Row],[supply_demand_ratio]]&lt;=1.2,"Between 1.0-1.2","Above 1.2")))</f>
        <v>Between 1.0-1.2</v>
      </c>
    </row>
    <row r="4326" spans="1:25" x14ac:dyDescent="0.3">
      <c r="A4326" t="s">
        <v>4381</v>
      </c>
      <c r="B4326" s="1">
        <v>46061.803472222222</v>
      </c>
      <c r="C4326" s="2">
        <v>46061</v>
      </c>
      <c r="D4326">
        <v>19</v>
      </c>
      <c r="E4326" t="s">
        <v>43</v>
      </c>
      <c r="F4326" t="s">
        <v>26</v>
      </c>
      <c r="G4326">
        <v>5.4</v>
      </c>
      <c r="H4326">
        <v>107.77</v>
      </c>
      <c r="I4326">
        <v>102.37</v>
      </c>
      <c r="J4326">
        <v>1</v>
      </c>
      <c r="K4326">
        <v>5.4</v>
      </c>
      <c r="L4326">
        <v>9.5</v>
      </c>
      <c r="M4326">
        <v>53</v>
      </c>
      <c r="N4326" t="s">
        <v>41</v>
      </c>
      <c r="O4326">
        <v>1.258</v>
      </c>
      <c r="P4326" t="s">
        <v>28</v>
      </c>
      <c r="Q4326" t="s">
        <v>29</v>
      </c>
      <c r="R4326">
        <v>4.8899999999999997</v>
      </c>
      <c r="S4326">
        <v>3</v>
      </c>
      <c r="T4326">
        <v>-5.4</v>
      </c>
      <c r="U4326">
        <v>4.0999999999999996</v>
      </c>
      <c r="V4326" t="s">
        <v>374</v>
      </c>
      <c r="W4326" t="s">
        <v>45</v>
      </c>
      <c r="X4326">
        <v>1</v>
      </c>
      <c r="Y4326" t="str">
        <f>IF(tblRides[[#This Row],[supply_demand_ratio]]&lt;0.8,"Below 0.8",IF(tblRides[[#This Row],[supply_demand_ratio]]&lt;1,"Between 0.8-1.0",IF(tblRides[[#This Row],[supply_demand_ratio]]&lt;=1.2,"Between 1.0-1.2","Above 1.2")))</f>
        <v>Above 1.2</v>
      </c>
    </row>
    <row r="4327" spans="1:25" x14ac:dyDescent="0.3">
      <c r="A4327" t="s">
        <v>4382</v>
      </c>
      <c r="B4327" s="1">
        <v>46061.809027777781</v>
      </c>
      <c r="C4327" s="2">
        <v>46061</v>
      </c>
      <c r="D4327">
        <v>19</v>
      </c>
      <c r="E4327" t="s">
        <v>33</v>
      </c>
      <c r="F4327" t="s">
        <v>34</v>
      </c>
      <c r="G4327">
        <v>9.6</v>
      </c>
      <c r="H4327">
        <v>210.17</v>
      </c>
      <c r="I4327">
        <v>216.48</v>
      </c>
      <c r="J4327">
        <v>1.3</v>
      </c>
      <c r="K4327">
        <v>8.3000000000000007</v>
      </c>
      <c r="L4327">
        <v>5.8</v>
      </c>
      <c r="M4327">
        <v>70</v>
      </c>
      <c r="N4327" t="s">
        <v>27</v>
      </c>
      <c r="O4327">
        <v>0.66200000000000003</v>
      </c>
      <c r="P4327" t="s">
        <v>28</v>
      </c>
      <c r="Q4327" t="s">
        <v>29</v>
      </c>
      <c r="R4327">
        <v>4.9400000000000004</v>
      </c>
      <c r="S4327">
        <v>0</v>
      </c>
      <c r="T4327">
        <v>6.31</v>
      </c>
      <c r="U4327">
        <v>-2.5</v>
      </c>
      <c r="V4327" t="s">
        <v>374</v>
      </c>
      <c r="W4327" t="s">
        <v>45</v>
      </c>
      <c r="X4327">
        <v>1</v>
      </c>
      <c r="Y4327" t="str">
        <f>IF(tblRides[[#This Row],[supply_demand_ratio]]&lt;0.8,"Below 0.8",IF(tblRides[[#This Row],[supply_demand_ratio]]&lt;1,"Between 0.8-1.0",IF(tblRides[[#This Row],[supply_demand_ratio]]&lt;=1.2,"Between 1.0-1.2","Above 1.2")))</f>
        <v>Below 0.8</v>
      </c>
    </row>
    <row r="4328" spans="1:25" x14ac:dyDescent="0.3">
      <c r="A4328" t="s">
        <v>4383</v>
      </c>
      <c r="B4328" s="1">
        <v>46061.816666666666</v>
      </c>
      <c r="C4328" s="2">
        <v>46061</v>
      </c>
      <c r="D4328">
        <v>19</v>
      </c>
      <c r="E4328" t="s">
        <v>33</v>
      </c>
      <c r="F4328" t="s">
        <v>26</v>
      </c>
      <c r="G4328">
        <v>5.4</v>
      </c>
      <c r="H4328">
        <v>129.79</v>
      </c>
      <c r="J4328">
        <v>1.2</v>
      </c>
      <c r="K4328">
        <v>9.1</v>
      </c>
      <c r="L4328">
        <v>5.9</v>
      </c>
      <c r="M4328">
        <v>72</v>
      </c>
      <c r="N4328" t="s">
        <v>72</v>
      </c>
      <c r="O4328">
        <v>0.629</v>
      </c>
      <c r="P4328" t="s">
        <v>37</v>
      </c>
      <c r="Q4328" t="s">
        <v>103</v>
      </c>
      <c r="R4328">
        <v>4.47</v>
      </c>
      <c r="S4328">
        <v>16</v>
      </c>
      <c r="U4328">
        <v>-3.2</v>
      </c>
      <c r="V4328" t="s">
        <v>374</v>
      </c>
      <c r="W4328" t="s">
        <v>45</v>
      </c>
      <c r="X4328">
        <v>0</v>
      </c>
      <c r="Y4328" t="str">
        <f>IF(tblRides[[#This Row],[supply_demand_ratio]]&lt;0.8,"Below 0.8",IF(tblRides[[#This Row],[supply_demand_ratio]]&lt;1,"Between 0.8-1.0",IF(tblRides[[#This Row],[supply_demand_ratio]]&lt;=1.2,"Between 1.0-1.2","Above 1.2")))</f>
        <v>Below 0.8</v>
      </c>
    </row>
    <row r="4329" spans="1:25" x14ac:dyDescent="0.3">
      <c r="A4329" t="s">
        <v>4384</v>
      </c>
      <c r="B4329" s="1">
        <v>46061.818055555559</v>
      </c>
      <c r="C4329" s="2">
        <v>46061</v>
      </c>
      <c r="D4329">
        <v>19</v>
      </c>
      <c r="E4329" t="s">
        <v>25</v>
      </c>
      <c r="F4329" t="s">
        <v>34</v>
      </c>
      <c r="G4329">
        <v>5.6</v>
      </c>
      <c r="H4329">
        <v>156.29</v>
      </c>
      <c r="J4329">
        <v>1.3</v>
      </c>
      <c r="K4329">
        <v>10.5</v>
      </c>
      <c r="L4329">
        <v>7.6</v>
      </c>
      <c r="M4329">
        <v>89</v>
      </c>
      <c r="N4329" t="s">
        <v>72</v>
      </c>
      <c r="O4329">
        <v>0.56499999999999995</v>
      </c>
      <c r="P4329" t="s">
        <v>37</v>
      </c>
      <c r="Q4329" t="s">
        <v>103</v>
      </c>
      <c r="R4329">
        <v>4.91</v>
      </c>
      <c r="S4329">
        <v>0</v>
      </c>
      <c r="U4329">
        <v>-2.9</v>
      </c>
      <c r="V4329" t="s">
        <v>374</v>
      </c>
      <c r="W4329" t="s">
        <v>77</v>
      </c>
      <c r="X4329">
        <v>0</v>
      </c>
      <c r="Y4329" t="str">
        <f>IF(tblRides[[#This Row],[supply_demand_ratio]]&lt;0.8,"Below 0.8",IF(tblRides[[#This Row],[supply_demand_ratio]]&lt;1,"Between 0.8-1.0",IF(tblRides[[#This Row],[supply_demand_ratio]]&lt;=1.2,"Between 1.0-1.2","Above 1.2")))</f>
        <v>Below 0.8</v>
      </c>
    </row>
    <row r="4330" spans="1:25" x14ac:dyDescent="0.3">
      <c r="A4330" t="s">
        <v>4385</v>
      </c>
      <c r="B4330" s="1">
        <v>46061.818749999999</v>
      </c>
      <c r="C4330" s="2">
        <v>46061</v>
      </c>
      <c r="D4330">
        <v>19</v>
      </c>
      <c r="E4330" t="s">
        <v>25</v>
      </c>
      <c r="F4330" t="s">
        <v>34</v>
      </c>
      <c r="G4330">
        <v>10.5</v>
      </c>
      <c r="H4330">
        <v>243.62</v>
      </c>
      <c r="I4330">
        <v>243.11</v>
      </c>
      <c r="J4330">
        <v>1.3</v>
      </c>
      <c r="K4330">
        <v>6.6</v>
      </c>
      <c r="L4330">
        <v>7</v>
      </c>
      <c r="M4330">
        <v>100</v>
      </c>
      <c r="N4330" t="s">
        <v>72</v>
      </c>
      <c r="O4330">
        <v>0.60299999999999998</v>
      </c>
      <c r="P4330" t="s">
        <v>28</v>
      </c>
      <c r="Q4330" t="s">
        <v>29</v>
      </c>
      <c r="R4330">
        <v>4.62</v>
      </c>
      <c r="S4330">
        <v>0</v>
      </c>
      <c r="T4330">
        <v>-0.51</v>
      </c>
      <c r="U4330">
        <v>0.4</v>
      </c>
      <c r="V4330" t="s">
        <v>374</v>
      </c>
      <c r="W4330" t="s">
        <v>45</v>
      </c>
      <c r="X4330">
        <v>1</v>
      </c>
      <c r="Y4330" t="str">
        <f>IF(tblRides[[#This Row],[supply_demand_ratio]]&lt;0.8,"Below 0.8",IF(tblRides[[#This Row],[supply_demand_ratio]]&lt;1,"Between 0.8-1.0",IF(tblRides[[#This Row],[supply_demand_ratio]]&lt;=1.2,"Between 1.0-1.2","Above 1.2")))</f>
        <v>Below 0.8</v>
      </c>
    </row>
    <row r="4331" spans="1:25" x14ac:dyDescent="0.3">
      <c r="A4331" t="s">
        <v>4386</v>
      </c>
      <c r="B4331" s="1">
        <v>46061.822222222225</v>
      </c>
      <c r="C4331" s="2">
        <v>46061</v>
      </c>
      <c r="D4331">
        <v>19</v>
      </c>
      <c r="E4331" t="s">
        <v>33</v>
      </c>
      <c r="F4331" t="s">
        <v>26</v>
      </c>
      <c r="G4331">
        <v>9</v>
      </c>
      <c r="H4331">
        <v>213.36</v>
      </c>
      <c r="J4331">
        <v>1.3</v>
      </c>
      <c r="K4331">
        <v>7</v>
      </c>
      <c r="L4331">
        <v>8.6</v>
      </c>
      <c r="M4331">
        <v>63</v>
      </c>
      <c r="N4331" t="s">
        <v>72</v>
      </c>
      <c r="O4331">
        <v>0.54500000000000004</v>
      </c>
      <c r="P4331" t="s">
        <v>58</v>
      </c>
      <c r="Q4331" t="s">
        <v>59</v>
      </c>
      <c r="R4331">
        <v>4.7</v>
      </c>
      <c r="S4331">
        <v>9</v>
      </c>
      <c r="U4331">
        <v>1.6</v>
      </c>
      <c r="V4331" t="s">
        <v>374</v>
      </c>
      <c r="W4331" t="s">
        <v>45</v>
      </c>
      <c r="X4331">
        <v>0</v>
      </c>
      <c r="Y4331" t="str">
        <f>IF(tblRides[[#This Row],[supply_demand_ratio]]&lt;0.8,"Below 0.8",IF(tblRides[[#This Row],[supply_demand_ratio]]&lt;1,"Between 0.8-1.0",IF(tblRides[[#This Row],[supply_demand_ratio]]&lt;=1.2,"Between 1.0-1.2","Above 1.2")))</f>
        <v>Below 0.8</v>
      </c>
    </row>
    <row r="4332" spans="1:25" x14ac:dyDescent="0.3">
      <c r="A4332" t="s">
        <v>4387</v>
      </c>
      <c r="B4332" s="1">
        <v>46061.82708333333</v>
      </c>
      <c r="C4332" s="2">
        <v>46061</v>
      </c>
      <c r="D4332">
        <v>19</v>
      </c>
      <c r="E4332" t="s">
        <v>33</v>
      </c>
      <c r="F4332" t="s">
        <v>26</v>
      </c>
      <c r="G4332">
        <v>4.3</v>
      </c>
      <c r="H4332">
        <v>135.35</v>
      </c>
      <c r="I4332">
        <v>129.28</v>
      </c>
      <c r="J4332">
        <v>1.2</v>
      </c>
      <c r="K4332">
        <v>6.9</v>
      </c>
      <c r="L4332">
        <v>13.3</v>
      </c>
      <c r="M4332">
        <v>82</v>
      </c>
      <c r="N4332" t="s">
        <v>72</v>
      </c>
      <c r="O4332">
        <v>0.70099999999999996</v>
      </c>
      <c r="P4332" t="s">
        <v>28</v>
      </c>
      <c r="Q4332" t="s">
        <v>29</v>
      </c>
      <c r="R4332">
        <v>4.91</v>
      </c>
      <c r="S4332">
        <v>8</v>
      </c>
      <c r="T4332">
        <v>-6.07</v>
      </c>
      <c r="U4332">
        <v>6.4</v>
      </c>
      <c r="V4332" t="s">
        <v>374</v>
      </c>
      <c r="W4332" t="s">
        <v>45</v>
      </c>
      <c r="X4332">
        <v>1</v>
      </c>
      <c r="Y4332" t="str">
        <f>IF(tblRides[[#This Row],[supply_demand_ratio]]&lt;0.8,"Below 0.8",IF(tblRides[[#This Row],[supply_demand_ratio]]&lt;1,"Between 0.8-1.0",IF(tblRides[[#This Row],[supply_demand_ratio]]&lt;=1.2,"Between 1.0-1.2","Above 1.2")))</f>
        <v>Below 0.8</v>
      </c>
    </row>
    <row r="4333" spans="1:25" x14ac:dyDescent="0.3">
      <c r="A4333" t="s">
        <v>4388</v>
      </c>
      <c r="B4333" s="1">
        <v>46061.836111111108</v>
      </c>
      <c r="C4333" s="2">
        <v>46061</v>
      </c>
      <c r="D4333">
        <v>20</v>
      </c>
      <c r="E4333" t="s">
        <v>25</v>
      </c>
      <c r="F4333" t="s">
        <v>26</v>
      </c>
      <c r="G4333">
        <v>14.5</v>
      </c>
      <c r="H4333">
        <v>282.98</v>
      </c>
      <c r="I4333">
        <v>282.08</v>
      </c>
      <c r="J4333">
        <v>1.2</v>
      </c>
      <c r="K4333">
        <v>7.3</v>
      </c>
      <c r="L4333">
        <v>5.5</v>
      </c>
      <c r="M4333">
        <v>105</v>
      </c>
      <c r="N4333" t="s">
        <v>72</v>
      </c>
      <c r="O4333">
        <v>0.71299999999999997</v>
      </c>
      <c r="P4333" t="s">
        <v>28</v>
      </c>
      <c r="Q4333" t="s">
        <v>29</v>
      </c>
      <c r="R4333">
        <v>4.5599999999999996</v>
      </c>
      <c r="S4333">
        <v>13</v>
      </c>
      <c r="T4333">
        <v>-0.9</v>
      </c>
      <c r="U4333">
        <v>-1.8</v>
      </c>
      <c r="V4333" t="s">
        <v>374</v>
      </c>
      <c r="W4333" t="s">
        <v>45</v>
      </c>
      <c r="X4333">
        <v>1</v>
      </c>
      <c r="Y4333" t="str">
        <f>IF(tblRides[[#This Row],[supply_demand_ratio]]&lt;0.8,"Below 0.8",IF(tblRides[[#This Row],[supply_demand_ratio]]&lt;1,"Between 0.8-1.0",IF(tblRides[[#This Row],[supply_demand_ratio]]&lt;=1.2,"Between 1.0-1.2","Above 1.2")))</f>
        <v>Below 0.8</v>
      </c>
    </row>
    <row r="4334" spans="1:25" x14ac:dyDescent="0.3">
      <c r="A4334" t="s">
        <v>4389</v>
      </c>
      <c r="B4334" s="1">
        <v>46061.850694444445</v>
      </c>
      <c r="C4334" s="2">
        <v>46061</v>
      </c>
      <c r="D4334">
        <v>20</v>
      </c>
      <c r="E4334" t="s">
        <v>43</v>
      </c>
      <c r="F4334" t="s">
        <v>26</v>
      </c>
      <c r="G4334">
        <v>3.3</v>
      </c>
      <c r="H4334">
        <v>81.2</v>
      </c>
      <c r="I4334">
        <v>86.57</v>
      </c>
      <c r="J4334">
        <v>1</v>
      </c>
      <c r="K4334">
        <v>4.2</v>
      </c>
      <c r="L4334">
        <v>5</v>
      </c>
      <c r="M4334">
        <v>53</v>
      </c>
      <c r="N4334" t="s">
        <v>41</v>
      </c>
      <c r="O4334">
        <v>1.1339999999999999</v>
      </c>
      <c r="P4334" t="s">
        <v>28</v>
      </c>
      <c r="Q4334" t="s">
        <v>29</v>
      </c>
      <c r="R4334">
        <v>4.9400000000000004</v>
      </c>
      <c r="S4334">
        <v>5</v>
      </c>
      <c r="T4334">
        <v>5.37</v>
      </c>
      <c r="U4334">
        <v>0.8</v>
      </c>
      <c r="V4334" t="s">
        <v>374</v>
      </c>
      <c r="W4334" t="s">
        <v>31</v>
      </c>
      <c r="X4334">
        <v>1</v>
      </c>
      <c r="Y4334" t="str">
        <f>IF(tblRides[[#This Row],[supply_demand_ratio]]&lt;0.8,"Below 0.8",IF(tblRides[[#This Row],[supply_demand_ratio]]&lt;1,"Between 0.8-1.0",IF(tblRides[[#This Row],[supply_demand_ratio]]&lt;=1.2,"Between 1.0-1.2","Above 1.2")))</f>
        <v>Between 1.0-1.2</v>
      </c>
    </row>
    <row r="4335" spans="1:25" x14ac:dyDescent="0.3">
      <c r="A4335" t="s">
        <v>4390</v>
      </c>
      <c r="B4335" s="1">
        <v>46061.865972222222</v>
      </c>
      <c r="C4335" s="2">
        <v>46061</v>
      </c>
      <c r="D4335">
        <v>20</v>
      </c>
      <c r="E4335" t="s">
        <v>33</v>
      </c>
      <c r="F4335" t="s">
        <v>26</v>
      </c>
      <c r="G4335">
        <v>4.0999999999999996</v>
      </c>
      <c r="H4335">
        <v>119.45</v>
      </c>
      <c r="I4335">
        <v>115.8</v>
      </c>
      <c r="J4335">
        <v>1.2</v>
      </c>
      <c r="K4335">
        <v>6.6</v>
      </c>
      <c r="L4335">
        <v>6.8</v>
      </c>
      <c r="M4335">
        <v>84</v>
      </c>
      <c r="N4335" t="s">
        <v>72</v>
      </c>
      <c r="O4335">
        <v>0.73699999999999999</v>
      </c>
      <c r="P4335" t="s">
        <v>28</v>
      </c>
      <c r="Q4335" t="s">
        <v>29</v>
      </c>
      <c r="R4335">
        <v>4.47</v>
      </c>
      <c r="S4335">
        <v>7</v>
      </c>
      <c r="T4335">
        <v>-3.65</v>
      </c>
      <c r="U4335">
        <v>0.2</v>
      </c>
      <c r="V4335" t="s">
        <v>374</v>
      </c>
      <c r="W4335" t="s">
        <v>45</v>
      </c>
      <c r="X4335">
        <v>1</v>
      </c>
      <c r="Y4335" t="str">
        <f>IF(tblRides[[#This Row],[supply_demand_ratio]]&lt;0.8,"Below 0.8",IF(tblRides[[#This Row],[supply_demand_ratio]]&lt;1,"Between 0.8-1.0",IF(tblRides[[#This Row],[supply_demand_ratio]]&lt;=1.2,"Between 1.0-1.2","Above 1.2")))</f>
        <v>Below 0.8</v>
      </c>
    </row>
    <row r="4336" spans="1:25" x14ac:dyDescent="0.3">
      <c r="A4336" t="s">
        <v>4391</v>
      </c>
      <c r="B4336" s="1">
        <v>46061.875</v>
      </c>
      <c r="C4336" s="2">
        <v>46061</v>
      </c>
      <c r="D4336">
        <v>21</v>
      </c>
      <c r="E4336" t="s">
        <v>33</v>
      </c>
      <c r="F4336" t="s">
        <v>26</v>
      </c>
      <c r="G4336">
        <v>6.2</v>
      </c>
      <c r="H4336">
        <v>170</v>
      </c>
      <c r="I4336">
        <v>169.2</v>
      </c>
      <c r="J4336">
        <v>1.2</v>
      </c>
      <c r="K4336">
        <v>7.5</v>
      </c>
      <c r="L4336">
        <v>9.8000000000000007</v>
      </c>
      <c r="M4336">
        <v>88</v>
      </c>
      <c r="N4336" t="s">
        <v>27</v>
      </c>
      <c r="O4336">
        <v>0.84799999999999998</v>
      </c>
      <c r="P4336" t="s">
        <v>28</v>
      </c>
      <c r="Q4336" t="s">
        <v>29</v>
      </c>
      <c r="R4336">
        <v>4.7300000000000004</v>
      </c>
      <c r="S4336">
        <v>11</v>
      </c>
      <c r="T4336">
        <v>-0.8</v>
      </c>
      <c r="U4336">
        <v>2.2999999999999998</v>
      </c>
      <c r="V4336" t="s">
        <v>374</v>
      </c>
      <c r="W4336" t="s">
        <v>45</v>
      </c>
      <c r="X4336">
        <v>1</v>
      </c>
      <c r="Y4336" t="str">
        <f>IF(tblRides[[#This Row],[supply_demand_ratio]]&lt;0.8,"Below 0.8",IF(tblRides[[#This Row],[supply_demand_ratio]]&lt;1,"Between 0.8-1.0",IF(tblRides[[#This Row],[supply_demand_ratio]]&lt;=1.2,"Between 1.0-1.2","Above 1.2")))</f>
        <v>Between 0.8-1.0</v>
      </c>
    </row>
    <row r="4337" spans="1:25" x14ac:dyDescent="0.3">
      <c r="A4337" t="s">
        <v>4392</v>
      </c>
      <c r="B4337" s="1">
        <v>46061.876388888886</v>
      </c>
      <c r="C4337" s="2">
        <v>46061</v>
      </c>
      <c r="D4337">
        <v>21</v>
      </c>
      <c r="E4337" t="s">
        <v>36</v>
      </c>
      <c r="F4337" t="s">
        <v>34</v>
      </c>
      <c r="G4337">
        <v>8.6999999999999993</v>
      </c>
      <c r="H4337">
        <v>218.79</v>
      </c>
      <c r="I4337">
        <v>225.66</v>
      </c>
      <c r="J4337">
        <v>1.3</v>
      </c>
      <c r="K4337">
        <v>4.2</v>
      </c>
      <c r="L4337">
        <v>5</v>
      </c>
      <c r="M4337">
        <v>90</v>
      </c>
      <c r="N4337" t="s">
        <v>72</v>
      </c>
      <c r="O4337">
        <v>0.65700000000000003</v>
      </c>
      <c r="P4337" t="s">
        <v>28</v>
      </c>
      <c r="Q4337" t="s">
        <v>29</v>
      </c>
      <c r="R4337">
        <v>4.42</v>
      </c>
      <c r="S4337">
        <v>0</v>
      </c>
      <c r="T4337">
        <v>6.87</v>
      </c>
      <c r="U4337">
        <v>0.8</v>
      </c>
      <c r="V4337" t="s">
        <v>374</v>
      </c>
      <c r="W4337" t="s">
        <v>31</v>
      </c>
      <c r="X4337">
        <v>1</v>
      </c>
      <c r="Y4337" t="str">
        <f>IF(tblRides[[#This Row],[supply_demand_ratio]]&lt;0.8,"Below 0.8",IF(tblRides[[#This Row],[supply_demand_ratio]]&lt;1,"Between 0.8-1.0",IF(tblRides[[#This Row],[supply_demand_ratio]]&lt;=1.2,"Between 1.0-1.2","Above 1.2")))</f>
        <v>Below 0.8</v>
      </c>
    </row>
    <row r="4338" spans="1:25" x14ac:dyDescent="0.3">
      <c r="A4338" t="s">
        <v>4393</v>
      </c>
      <c r="B4338" s="1">
        <v>46061.886805555558</v>
      </c>
      <c r="C4338" s="2">
        <v>46061</v>
      </c>
      <c r="D4338">
        <v>21</v>
      </c>
      <c r="E4338" t="s">
        <v>43</v>
      </c>
      <c r="F4338" t="s">
        <v>26</v>
      </c>
      <c r="G4338">
        <v>13.2</v>
      </c>
      <c r="H4338">
        <v>246.94</v>
      </c>
      <c r="I4338">
        <v>237.25</v>
      </c>
      <c r="J4338">
        <v>1</v>
      </c>
      <c r="K4338">
        <v>3.1</v>
      </c>
      <c r="L4338">
        <v>1.3</v>
      </c>
      <c r="M4338">
        <v>68</v>
      </c>
      <c r="N4338" t="s">
        <v>41</v>
      </c>
      <c r="O4338">
        <v>1.448</v>
      </c>
      <c r="P4338" t="s">
        <v>28</v>
      </c>
      <c r="Q4338" t="s">
        <v>29</v>
      </c>
      <c r="R4338">
        <v>4.63</v>
      </c>
      <c r="S4338">
        <v>18</v>
      </c>
      <c r="T4338">
        <v>-9.69</v>
      </c>
      <c r="U4338">
        <v>-1.8</v>
      </c>
      <c r="V4338" t="s">
        <v>374</v>
      </c>
      <c r="W4338" t="s">
        <v>31</v>
      </c>
      <c r="X4338">
        <v>1</v>
      </c>
      <c r="Y4338" t="str">
        <f>IF(tblRides[[#This Row],[supply_demand_ratio]]&lt;0.8,"Below 0.8",IF(tblRides[[#This Row],[supply_demand_ratio]]&lt;1,"Between 0.8-1.0",IF(tblRides[[#This Row],[supply_demand_ratio]]&lt;=1.2,"Between 1.0-1.2","Above 1.2")))</f>
        <v>Above 1.2</v>
      </c>
    </row>
    <row r="4339" spans="1:25" x14ac:dyDescent="0.3">
      <c r="A4339" t="s">
        <v>4394</v>
      </c>
      <c r="B4339" s="1">
        <v>46061.887499999997</v>
      </c>
      <c r="C4339" s="2">
        <v>46061</v>
      </c>
      <c r="D4339">
        <v>21</v>
      </c>
      <c r="E4339" t="s">
        <v>33</v>
      </c>
      <c r="F4339" t="s">
        <v>26</v>
      </c>
      <c r="G4339">
        <v>4.2</v>
      </c>
      <c r="H4339">
        <v>138.06</v>
      </c>
      <c r="I4339">
        <v>135.30000000000001</v>
      </c>
      <c r="J4339">
        <v>1.3</v>
      </c>
      <c r="K4339">
        <v>5.9</v>
      </c>
      <c r="L4339">
        <v>7.2</v>
      </c>
      <c r="M4339">
        <v>63</v>
      </c>
      <c r="N4339" t="s">
        <v>27</v>
      </c>
      <c r="O4339">
        <v>0.59399999999999997</v>
      </c>
      <c r="P4339" t="s">
        <v>28</v>
      </c>
      <c r="Q4339" t="s">
        <v>29</v>
      </c>
      <c r="R4339">
        <v>4.93</v>
      </c>
      <c r="S4339">
        <v>8</v>
      </c>
      <c r="T4339">
        <v>-2.76</v>
      </c>
      <c r="U4339">
        <v>1.3</v>
      </c>
      <c r="V4339" t="s">
        <v>374</v>
      </c>
      <c r="W4339" t="s">
        <v>45</v>
      </c>
      <c r="X4339">
        <v>1</v>
      </c>
      <c r="Y4339" t="str">
        <f>IF(tblRides[[#This Row],[supply_demand_ratio]]&lt;0.8,"Below 0.8",IF(tblRides[[#This Row],[supply_demand_ratio]]&lt;1,"Between 0.8-1.0",IF(tblRides[[#This Row],[supply_demand_ratio]]&lt;=1.2,"Between 1.0-1.2","Above 1.2")))</f>
        <v>Below 0.8</v>
      </c>
    </row>
    <row r="4340" spans="1:25" x14ac:dyDescent="0.3">
      <c r="A4340" t="s">
        <v>4395</v>
      </c>
      <c r="B4340" s="1">
        <v>46061.888194444444</v>
      </c>
      <c r="C4340" s="2">
        <v>46061</v>
      </c>
      <c r="D4340">
        <v>21</v>
      </c>
      <c r="E4340" t="s">
        <v>33</v>
      </c>
      <c r="F4340" t="s">
        <v>26</v>
      </c>
      <c r="G4340">
        <v>6.3</v>
      </c>
      <c r="H4340">
        <v>123.56</v>
      </c>
      <c r="I4340">
        <v>123.14</v>
      </c>
      <c r="J4340">
        <v>1</v>
      </c>
      <c r="K4340">
        <v>7.4</v>
      </c>
      <c r="L4340">
        <v>13.3</v>
      </c>
      <c r="M4340">
        <v>94</v>
      </c>
      <c r="N4340" t="s">
        <v>27</v>
      </c>
      <c r="O4340">
        <v>1.1100000000000001</v>
      </c>
      <c r="P4340" t="s">
        <v>28</v>
      </c>
      <c r="Q4340" t="s">
        <v>29</v>
      </c>
      <c r="R4340">
        <v>4.3499999999999996</v>
      </c>
      <c r="S4340">
        <v>2</v>
      </c>
      <c r="T4340">
        <v>-0.42</v>
      </c>
      <c r="U4340">
        <v>5.9</v>
      </c>
      <c r="V4340" t="s">
        <v>374</v>
      </c>
      <c r="W4340" t="s">
        <v>45</v>
      </c>
      <c r="X4340">
        <v>1</v>
      </c>
      <c r="Y4340" t="str">
        <f>IF(tblRides[[#This Row],[supply_demand_ratio]]&lt;0.8,"Below 0.8",IF(tblRides[[#This Row],[supply_demand_ratio]]&lt;1,"Between 0.8-1.0",IF(tblRides[[#This Row],[supply_demand_ratio]]&lt;=1.2,"Between 1.0-1.2","Above 1.2")))</f>
        <v>Between 1.0-1.2</v>
      </c>
    </row>
    <row r="4341" spans="1:25" x14ac:dyDescent="0.3">
      <c r="A4341" t="s">
        <v>4396</v>
      </c>
      <c r="B4341" s="1">
        <v>46061.90902777778</v>
      </c>
      <c r="C4341" s="2">
        <v>46061</v>
      </c>
      <c r="D4341">
        <v>21</v>
      </c>
      <c r="E4341" t="s">
        <v>43</v>
      </c>
      <c r="F4341" t="s">
        <v>26</v>
      </c>
      <c r="G4341">
        <v>14.5</v>
      </c>
      <c r="H4341">
        <v>272.98</v>
      </c>
      <c r="I4341">
        <v>270.12</v>
      </c>
      <c r="J4341">
        <v>1</v>
      </c>
      <c r="K4341">
        <v>5</v>
      </c>
      <c r="L4341">
        <v>5.6</v>
      </c>
      <c r="M4341">
        <v>59</v>
      </c>
      <c r="N4341" t="s">
        <v>41</v>
      </c>
      <c r="O4341">
        <v>1.0760000000000001</v>
      </c>
      <c r="P4341" t="s">
        <v>28</v>
      </c>
      <c r="Q4341" t="s">
        <v>29</v>
      </c>
      <c r="R4341">
        <v>4.3899999999999997</v>
      </c>
      <c r="S4341">
        <v>2</v>
      </c>
      <c r="T4341">
        <v>-2.86</v>
      </c>
      <c r="U4341">
        <v>0.6</v>
      </c>
      <c r="V4341" t="s">
        <v>374</v>
      </c>
      <c r="W4341" t="s">
        <v>31</v>
      </c>
      <c r="X4341">
        <v>1</v>
      </c>
      <c r="Y4341" t="str">
        <f>IF(tblRides[[#This Row],[supply_demand_ratio]]&lt;0.8,"Below 0.8",IF(tblRides[[#This Row],[supply_demand_ratio]]&lt;1,"Between 0.8-1.0",IF(tblRides[[#This Row],[supply_demand_ratio]]&lt;=1.2,"Between 1.0-1.2","Above 1.2")))</f>
        <v>Between 1.0-1.2</v>
      </c>
    </row>
    <row r="4342" spans="1:25" x14ac:dyDescent="0.3">
      <c r="A4342" t="s">
        <v>4397</v>
      </c>
      <c r="B4342" s="1">
        <v>46061.909722222219</v>
      </c>
      <c r="C4342" s="2">
        <v>46061</v>
      </c>
      <c r="D4342">
        <v>21</v>
      </c>
      <c r="E4342" t="s">
        <v>25</v>
      </c>
      <c r="F4342" t="s">
        <v>26</v>
      </c>
      <c r="G4342">
        <v>11</v>
      </c>
      <c r="H4342">
        <v>241.97</v>
      </c>
      <c r="I4342">
        <v>248.67</v>
      </c>
      <c r="J4342">
        <v>1.3</v>
      </c>
      <c r="K4342">
        <v>7.1</v>
      </c>
      <c r="L4342">
        <v>13.1</v>
      </c>
      <c r="M4342">
        <v>122</v>
      </c>
      <c r="N4342" t="s">
        <v>72</v>
      </c>
      <c r="O4342">
        <v>0.79</v>
      </c>
      <c r="P4342" t="s">
        <v>28</v>
      </c>
      <c r="Q4342" t="s">
        <v>29</v>
      </c>
      <c r="R4342">
        <v>4.92</v>
      </c>
      <c r="S4342">
        <v>7</v>
      </c>
      <c r="T4342">
        <v>6.7</v>
      </c>
      <c r="U4342">
        <v>6</v>
      </c>
      <c r="V4342" t="s">
        <v>374</v>
      </c>
      <c r="W4342" t="s">
        <v>45</v>
      </c>
      <c r="X4342">
        <v>1</v>
      </c>
      <c r="Y4342" t="str">
        <f>IF(tblRides[[#This Row],[supply_demand_ratio]]&lt;0.8,"Below 0.8",IF(tblRides[[#This Row],[supply_demand_ratio]]&lt;1,"Between 0.8-1.0",IF(tblRides[[#This Row],[supply_demand_ratio]]&lt;=1.2,"Between 1.0-1.2","Above 1.2")))</f>
        <v>Below 0.8</v>
      </c>
    </row>
    <row r="4343" spans="1:25" x14ac:dyDescent="0.3">
      <c r="A4343" t="s">
        <v>4398</v>
      </c>
      <c r="B4343" s="1">
        <v>46061.917361111111</v>
      </c>
      <c r="C4343" s="2">
        <v>46061</v>
      </c>
      <c r="D4343">
        <v>22</v>
      </c>
      <c r="E4343" t="s">
        <v>25</v>
      </c>
      <c r="F4343" t="s">
        <v>26</v>
      </c>
      <c r="G4343">
        <v>7.8</v>
      </c>
      <c r="H4343">
        <v>217.49</v>
      </c>
      <c r="I4343">
        <v>229.09</v>
      </c>
      <c r="J4343">
        <v>1.3</v>
      </c>
      <c r="K4343">
        <v>3.7</v>
      </c>
      <c r="L4343">
        <v>4.3</v>
      </c>
      <c r="M4343">
        <v>135</v>
      </c>
      <c r="N4343" t="s">
        <v>72</v>
      </c>
      <c r="O4343">
        <v>0.91300000000000003</v>
      </c>
      <c r="P4343" t="s">
        <v>28</v>
      </c>
      <c r="Q4343" t="s">
        <v>29</v>
      </c>
      <c r="R4343">
        <v>4.6100000000000003</v>
      </c>
      <c r="S4343">
        <v>4</v>
      </c>
      <c r="T4343">
        <v>11.6</v>
      </c>
      <c r="U4343">
        <v>0.6</v>
      </c>
      <c r="V4343" t="s">
        <v>374</v>
      </c>
      <c r="W4343" t="s">
        <v>31</v>
      </c>
      <c r="X4343">
        <v>1</v>
      </c>
      <c r="Y4343" t="str">
        <f>IF(tblRides[[#This Row],[supply_demand_ratio]]&lt;0.8,"Below 0.8",IF(tblRides[[#This Row],[supply_demand_ratio]]&lt;1,"Between 0.8-1.0",IF(tblRides[[#This Row],[supply_demand_ratio]]&lt;=1.2,"Between 1.0-1.2","Above 1.2")))</f>
        <v>Between 0.8-1.0</v>
      </c>
    </row>
    <row r="4344" spans="1:25" x14ac:dyDescent="0.3">
      <c r="A4344" t="s">
        <v>4399</v>
      </c>
      <c r="B4344" s="1">
        <v>46061.921527777777</v>
      </c>
      <c r="C4344" s="2">
        <v>46061</v>
      </c>
      <c r="D4344">
        <v>22</v>
      </c>
      <c r="E4344" t="s">
        <v>36</v>
      </c>
      <c r="F4344" t="s">
        <v>26</v>
      </c>
      <c r="G4344">
        <v>6.9</v>
      </c>
      <c r="H4344">
        <v>188.53</v>
      </c>
      <c r="J4344">
        <v>1.2</v>
      </c>
      <c r="K4344">
        <v>5.2</v>
      </c>
      <c r="L4344">
        <v>9.6999999999999993</v>
      </c>
      <c r="M4344">
        <v>103</v>
      </c>
      <c r="N4344" t="s">
        <v>72</v>
      </c>
      <c r="O4344">
        <v>0.76800000000000002</v>
      </c>
      <c r="P4344" t="s">
        <v>58</v>
      </c>
      <c r="Q4344" t="s">
        <v>59</v>
      </c>
      <c r="R4344">
        <v>4.66</v>
      </c>
      <c r="S4344">
        <v>16</v>
      </c>
      <c r="U4344">
        <v>4.5</v>
      </c>
      <c r="V4344" t="s">
        <v>374</v>
      </c>
      <c r="W4344" t="s">
        <v>45</v>
      </c>
      <c r="X4344">
        <v>0</v>
      </c>
      <c r="Y4344" t="str">
        <f>IF(tblRides[[#This Row],[supply_demand_ratio]]&lt;0.8,"Below 0.8",IF(tblRides[[#This Row],[supply_demand_ratio]]&lt;1,"Between 0.8-1.0",IF(tblRides[[#This Row],[supply_demand_ratio]]&lt;=1.2,"Between 1.0-1.2","Above 1.2")))</f>
        <v>Below 0.8</v>
      </c>
    </row>
    <row r="4345" spans="1:25" x14ac:dyDescent="0.3">
      <c r="A4345" t="s">
        <v>4400</v>
      </c>
      <c r="B4345" s="1">
        <v>46061.926388888889</v>
      </c>
      <c r="C4345" s="2">
        <v>46061</v>
      </c>
      <c r="D4345">
        <v>22</v>
      </c>
      <c r="E4345" t="s">
        <v>25</v>
      </c>
      <c r="F4345" t="s">
        <v>26</v>
      </c>
      <c r="G4345">
        <v>1.6</v>
      </c>
      <c r="H4345">
        <v>69.22</v>
      </c>
      <c r="I4345">
        <v>68.510000000000005</v>
      </c>
      <c r="J4345">
        <v>1.1000000000000001</v>
      </c>
      <c r="K4345">
        <v>2</v>
      </c>
      <c r="L4345">
        <v>1.1000000000000001</v>
      </c>
      <c r="M4345">
        <v>114</v>
      </c>
      <c r="N4345" t="s">
        <v>27</v>
      </c>
      <c r="O4345">
        <v>0.88</v>
      </c>
      <c r="P4345" t="s">
        <v>28</v>
      </c>
      <c r="Q4345" t="s">
        <v>29</v>
      </c>
      <c r="R4345">
        <v>4.87</v>
      </c>
      <c r="S4345">
        <v>6</v>
      </c>
      <c r="T4345">
        <v>-0.71</v>
      </c>
      <c r="U4345">
        <v>-0.9</v>
      </c>
      <c r="V4345" t="s">
        <v>374</v>
      </c>
      <c r="W4345" t="s">
        <v>31</v>
      </c>
      <c r="X4345">
        <v>1</v>
      </c>
      <c r="Y4345" t="str">
        <f>IF(tblRides[[#This Row],[supply_demand_ratio]]&lt;0.8,"Below 0.8",IF(tblRides[[#This Row],[supply_demand_ratio]]&lt;1,"Between 0.8-1.0",IF(tblRides[[#This Row],[supply_demand_ratio]]&lt;=1.2,"Between 1.0-1.2","Above 1.2")))</f>
        <v>Between 0.8-1.0</v>
      </c>
    </row>
    <row r="4346" spans="1:25" x14ac:dyDescent="0.3">
      <c r="A4346" t="s">
        <v>4401</v>
      </c>
      <c r="B4346" s="1">
        <v>46061.967361111114</v>
      </c>
      <c r="C4346" s="2">
        <v>46061</v>
      </c>
      <c r="D4346">
        <v>23</v>
      </c>
      <c r="E4346" t="s">
        <v>33</v>
      </c>
      <c r="F4346" t="s">
        <v>26</v>
      </c>
      <c r="G4346">
        <v>8.6</v>
      </c>
      <c r="H4346">
        <v>152.94</v>
      </c>
      <c r="I4346">
        <v>158.18</v>
      </c>
      <c r="J4346">
        <v>1</v>
      </c>
      <c r="K4346">
        <v>4.5999999999999996</v>
      </c>
      <c r="L4346">
        <v>6.9</v>
      </c>
      <c r="M4346">
        <v>97</v>
      </c>
      <c r="N4346" t="s">
        <v>27</v>
      </c>
      <c r="O4346">
        <v>1.0129999999999999</v>
      </c>
      <c r="P4346" t="s">
        <v>28</v>
      </c>
      <c r="Q4346" t="s">
        <v>29</v>
      </c>
      <c r="R4346">
        <v>4.8499999999999996</v>
      </c>
      <c r="S4346">
        <v>10</v>
      </c>
      <c r="T4346">
        <v>5.24</v>
      </c>
      <c r="U4346">
        <v>2.2999999999999998</v>
      </c>
      <c r="V4346" t="s">
        <v>374</v>
      </c>
      <c r="W4346" t="s">
        <v>31</v>
      </c>
      <c r="X4346">
        <v>1</v>
      </c>
      <c r="Y4346" t="str">
        <f>IF(tblRides[[#This Row],[supply_demand_ratio]]&lt;0.8,"Below 0.8",IF(tblRides[[#This Row],[supply_demand_ratio]]&lt;1,"Between 0.8-1.0",IF(tblRides[[#This Row],[supply_demand_ratio]]&lt;=1.2,"Between 1.0-1.2","Above 1.2")))</f>
        <v>Between 1.0-1.2</v>
      </c>
    </row>
    <row r="4347" spans="1:25" x14ac:dyDescent="0.3">
      <c r="A4347" t="s">
        <v>4402</v>
      </c>
      <c r="B4347" s="1">
        <v>46061.969444444447</v>
      </c>
      <c r="C4347" s="2">
        <v>46061</v>
      </c>
      <c r="D4347">
        <v>23</v>
      </c>
      <c r="E4347" t="s">
        <v>33</v>
      </c>
      <c r="F4347" t="s">
        <v>26</v>
      </c>
      <c r="G4347">
        <v>4.5</v>
      </c>
      <c r="H4347">
        <v>118.48</v>
      </c>
      <c r="I4347">
        <v>127.49</v>
      </c>
      <c r="J4347">
        <v>1</v>
      </c>
      <c r="K4347">
        <v>3.1</v>
      </c>
      <c r="L4347">
        <v>7.3</v>
      </c>
      <c r="M4347">
        <v>84</v>
      </c>
      <c r="N4347" t="s">
        <v>27</v>
      </c>
      <c r="O4347">
        <v>0.95799999999999996</v>
      </c>
      <c r="P4347" t="s">
        <v>28</v>
      </c>
      <c r="Q4347" t="s">
        <v>29</v>
      </c>
      <c r="R4347">
        <v>4.46</v>
      </c>
      <c r="S4347">
        <v>3</v>
      </c>
      <c r="T4347">
        <v>9.01</v>
      </c>
      <c r="U4347">
        <v>4.2</v>
      </c>
      <c r="V4347" t="s">
        <v>374</v>
      </c>
      <c r="W4347" t="s">
        <v>31</v>
      </c>
      <c r="X4347">
        <v>1</v>
      </c>
      <c r="Y4347" t="str">
        <f>IF(tblRides[[#This Row],[supply_demand_ratio]]&lt;0.8,"Below 0.8",IF(tblRides[[#This Row],[supply_demand_ratio]]&lt;1,"Between 0.8-1.0",IF(tblRides[[#This Row],[supply_demand_ratio]]&lt;=1.2,"Between 1.0-1.2","Above 1.2")))</f>
        <v>Between 0.8-1.0</v>
      </c>
    </row>
    <row r="4348" spans="1:25" x14ac:dyDescent="0.3">
      <c r="A4348" t="s">
        <v>4403</v>
      </c>
      <c r="B4348" s="1">
        <v>46061.970833333333</v>
      </c>
      <c r="C4348" s="2">
        <v>46061</v>
      </c>
      <c r="D4348">
        <v>23</v>
      </c>
      <c r="E4348" t="s">
        <v>43</v>
      </c>
      <c r="F4348" t="s">
        <v>26</v>
      </c>
      <c r="G4348">
        <v>11.9</v>
      </c>
      <c r="H4348">
        <v>244.55</v>
      </c>
      <c r="I4348">
        <v>253.13</v>
      </c>
      <c r="J4348">
        <v>1</v>
      </c>
      <c r="K4348">
        <v>2</v>
      </c>
      <c r="L4348">
        <v>5.3</v>
      </c>
      <c r="M4348">
        <v>64</v>
      </c>
      <c r="N4348" t="s">
        <v>41</v>
      </c>
      <c r="O4348">
        <v>1.5980000000000001</v>
      </c>
      <c r="P4348" t="s">
        <v>28</v>
      </c>
      <c r="Q4348" t="s">
        <v>29</v>
      </c>
      <c r="R4348">
        <v>4.7</v>
      </c>
      <c r="S4348">
        <v>7</v>
      </c>
      <c r="T4348">
        <v>8.58</v>
      </c>
      <c r="U4348">
        <v>3.3</v>
      </c>
      <c r="V4348" t="s">
        <v>374</v>
      </c>
      <c r="W4348" t="s">
        <v>31</v>
      </c>
      <c r="X4348">
        <v>1</v>
      </c>
      <c r="Y4348" t="str">
        <f>IF(tblRides[[#This Row],[supply_demand_ratio]]&lt;0.8,"Below 0.8",IF(tblRides[[#This Row],[supply_demand_ratio]]&lt;1,"Between 0.8-1.0",IF(tblRides[[#This Row],[supply_demand_ratio]]&lt;=1.2,"Between 1.0-1.2","Above 1.2")))</f>
        <v>Above 1.2</v>
      </c>
    </row>
    <row r="4349" spans="1:25" x14ac:dyDescent="0.3">
      <c r="A4349" t="s">
        <v>4404</v>
      </c>
      <c r="B4349" s="1">
        <v>46061.993055555555</v>
      </c>
      <c r="C4349" s="2">
        <v>46061</v>
      </c>
      <c r="D4349">
        <v>23</v>
      </c>
      <c r="E4349" t="s">
        <v>36</v>
      </c>
      <c r="F4349" t="s">
        <v>34</v>
      </c>
      <c r="G4349">
        <v>6.7</v>
      </c>
      <c r="H4349">
        <v>139.06</v>
      </c>
      <c r="I4349">
        <v>139.24</v>
      </c>
      <c r="J4349">
        <v>1</v>
      </c>
      <c r="K4349">
        <v>4.9000000000000004</v>
      </c>
      <c r="L4349">
        <v>11</v>
      </c>
      <c r="M4349">
        <v>108</v>
      </c>
      <c r="N4349" t="s">
        <v>27</v>
      </c>
      <c r="O4349">
        <v>1.139</v>
      </c>
      <c r="P4349" t="s">
        <v>28</v>
      </c>
      <c r="Q4349" t="s">
        <v>29</v>
      </c>
      <c r="R4349">
        <v>4.7300000000000004</v>
      </c>
      <c r="S4349">
        <v>0</v>
      </c>
      <c r="T4349">
        <v>0.18</v>
      </c>
      <c r="U4349">
        <v>6.1</v>
      </c>
      <c r="V4349" t="s">
        <v>374</v>
      </c>
      <c r="W4349" t="s">
        <v>31</v>
      </c>
      <c r="X4349">
        <v>1</v>
      </c>
      <c r="Y4349" t="str">
        <f>IF(tblRides[[#This Row],[supply_demand_ratio]]&lt;0.8,"Below 0.8",IF(tblRides[[#This Row],[supply_demand_ratio]]&lt;1,"Between 0.8-1.0",IF(tblRides[[#This Row],[supply_demand_ratio]]&lt;=1.2,"Between 1.0-1.2","Above 1.2")))</f>
        <v>Between 1.0-1.2</v>
      </c>
    </row>
    <row r="4350" spans="1:25" x14ac:dyDescent="0.3">
      <c r="A4350" t="s">
        <v>4405</v>
      </c>
      <c r="B4350" s="1">
        <v>46062.003472222219</v>
      </c>
      <c r="C4350" s="2">
        <v>46062</v>
      </c>
      <c r="D4350">
        <v>0</v>
      </c>
      <c r="E4350" t="s">
        <v>36</v>
      </c>
      <c r="F4350" t="s">
        <v>26</v>
      </c>
      <c r="G4350">
        <v>2.1</v>
      </c>
      <c r="H4350">
        <v>66.83</v>
      </c>
      <c r="I4350">
        <v>68.89</v>
      </c>
      <c r="J4350">
        <v>1</v>
      </c>
      <c r="K4350">
        <v>3.1</v>
      </c>
      <c r="L4350">
        <v>12.4</v>
      </c>
      <c r="M4350">
        <v>103</v>
      </c>
      <c r="N4350" t="s">
        <v>27</v>
      </c>
      <c r="O4350">
        <v>0.87</v>
      </c>
      <c r="P4350" t="s">
        <v>28</v>
      </c>
      <c r="Q4350" t="s">
        <v>29</v>
      </c>
      <c r="R4350">
        <v>4.6900000000000004</v>
      </c>
      <c r="S4350">
        <v>6</v>
      </c>
      <c r="T4350">
        <v>2.06</v>
      </c>
      <c r="U4350">
        <v>9.3000000000000007</v>
      </c>
      <c r="V4350" t="s">
        <v>486</v>
      </c>
      <c r="W4350" t="s">
        <v>31</v>
      </c>
      <c r="X4350">
        <v>1</v>
      </c>
      <c r="Y4350" t="str">
        <f>IF(tblRides[[#This Row],[supply_demand_ratio]]&lt;0.8,"Below 0.8",IF(tblRides[[#This Row],[supply_demand_ratio]]&lt;1,"Between 0.8-1.0",IF(tblRides[[#This Row],[supply_demand_ratio]]&lt;=1.2,"Between 1.0-1.2","Above 1.2")))</f>
        <v>Between 0.8-1.0</v>
      </c>
    </row>
    <row r="4351" spans="1:25" x14ac:dyDescent="0.3">
      <c r="A4351" t="s">
        <v>4406</v>
      </c>
      <c r="B4351" s="1">
        <v>46062.007638888892</v>
      </c>
      <c r="C4351" s="2">
        <v>46062</v>
      </c>
      <c r="D4351">
        <v>0</v>
      </c>
      <c r="E4351" t="s">
        <v>25</v>
      </c>
      <c r="F4351" t="s">
        <v>26</v>
      </c>
      <c r="G4351">
        <v>2.7</v>
      </c>
      <c r="H4351">
        <v>92.81</v>
      </c>
      <c r="I4351">
        <v>92.25</v>
      </c>
      <c r="J4351">
        <v>1.1000000000000001</v>
      </c>
      <c r="K4351">
        <v>4.4000000000000004</v>
      </c>
      <c r="L4351">
        <v>1</v>
      </c>
      <c r="M4351">
        <v>121</v>
      </c>
      <c r="N4351" t="s">
        <v>27</v>
      </c>
      <c r="O4351">
        <v>1.1339999999999999</v>
      </c>
      <c r="P4351" t="s">
        <v>28</v>
      </c>
      <c r="Q4351" t="s">
        <v>29</v>
      </c>
      <c r="R4351">
        <v>4.58</v>
      </c>
      <c r="S4351">
        <v>4</v>
      </c>
      <c r="T4351">
        <v>-0.56000000000000005</v>
      </c>
      <c r="U4351">
        <v>-3.4</v>
      </c>
      <c r="V4351" t="s">
        <v>486</v>
      </c>
      <c r="W4351" t="s">
        <v>31</v>
      </c>
      <c r="X4351">
        <v>1</v>
      </c>
      <c r="Y4351" t="str">
        <f>IF(tblRides[[#This Row],[supply_demand_ratio]]&lt;0.8,"Below 0.8",IF(tblRides[[#This Row],[supply_demand_ratio]]&lt;1,"Between 0.8-1.0",IF(tblRides[[#This Row],[supply_demand_ratio]]&lt;=1.2,"Between 1.0-1.2","Above 1.2")))</f>
        <v>Between 1.0-1.2</v>
      </c>
    </row>
    <row r="4352" spans="1:25" x14ac:dyDescent="0.3">
      <c r="A4352" t="s">
        <v>4407</v>
      </c>
      <c r="B4352" s="1">
        <v>46062.011805555558</v>
      </c>
      <c r="C4352" s="2">
        <v>46062</v>
      </c>
      <c r="D4352">
        <v>0</v>
      </c>
      <c r="E4352" t="s">
        <v>36</v>
      </c>
      <c r="F4352" t="s">
        <v>34</v>
      </c>
      <c r="G4352">
        <v>19.899999999999999</v>
      </c>
      <c r="H4352">
        <v>340.16</v>
      </c>
      <c r="I4352">
        <v>353.04</v>
      </c>
      <c r="J4352">
        <v>1</v>
      </c>
      <c r="K4352">
        <v>4.8</v>
      </c>
      <c r="L4352">
        <v>2.1</v>
      </c>
      <c r="M4352">
        <v>123</v>
      </c>
      <c r="N4352" t="s">
        <v>41</v>
      </c>
      <c r="O4352">
        <v>1.4410000000000001</v>
      </c>
      <c r="P4352" t="s">
        <v>28</v>
      </c>
      <c r="Q4352" t="s">
        <v>29</v>
      </c>
      <c r="R4352">
        <v>4.79</v>
      </c>
      <c r="S4352">
        <v>0</v>
      </c>
      <c r="T4352">
        <v>12.88</v>
      </c>
      <c r="U4352">
        <v>-2.7</v>
      </c>
      <c r="V4352" t="s">
        <v>486</v>
      </c>
      <c r="W4352" t="s">
        <v>31</v>
      </c>
      <c r="X4352">
        <v>1</v>
      </c>
      <c r="Y4352" t="str">
        <f>IF(tblRides[[#This Row],[supply_demand_ratio]]&lt;0.8,"Below 0.8",IF(tblRides[[#This Row],[supply_demand_ratio]]&lt;1,"Between 0.8-1.0",IF(tblRides[[#This Row],[supply_demand_ratio]]&lt;=1.2,"Between 1.0-1.2","Above 1.2")))</f>
        <v>Above 1.2</v>
      </c>
    </row>
    <row r="4353" spans="1:25" x14ac:dyDescent="0.3">
      <c r="A4353" t="s">
        <v>4408</v>
      </c>
      <c r="B4353" s="1">
        <v>46062.025000000001</v>
      </c>
      <c r="C4353" s="2">
        <v>46062</v>
      </c>
      <c r="D4353">
        <v>0</v>
      </c>
      <c r="E4353" t="s">
        <v>33</v>
      </c>
      <c r="F4353" t="s">
        <v>34</v>
      </c>
      <c r="G4353">
        <v>9</v>
      </c>
      <c r="H4353">
        <v>170</v>
      </c>
      <c r="I4353">
        <v>169.47</v>
      </c>
      <c r="J4353">
        <v>1</v>
      </c>
      <c r="K4353">
        <v>10</v>
      </c>
      <c r="L4353">
        <v>6.5</v>
      </c>
      <c r="M4353">
        <v>103</v>
      </c>
      <c r="N4353" t="s">
        <v>41</v>
      </c>
      <c r="O4353">
        <v>1.8660000000000001</v>
      </c>
      <c r="P4353" t="s">
        <v>28</v>
      </c>
      <c r="Q4353" t="s">
        <v>29</v>
      </c>
      <c r="R4353">
        <v>4.5999999999999996</v>
      </c>
      <c r="S4353">
        <v>0</v>
      </c>
      <c r="T4353">
        <v>-0.53</v>
      </c>
      <c r="U4353">
        <v>-3.5</v>
      </c>
      <c r="V4353" t="s">
        <v>486</v>
      </c>
      <c r="W4353" t="s">
        <v>45</v>
      </c>
      <c r="X4353">
        <v>1</v>
      </c>
      <c r="Y4353" t="str">
        <f>IF(tblRides[[#This Row],[supply_demand_ratio]]&lt;0.8,"Below 0.8",IF(tblRides[[#This Row],[supply_demand_ratio]]&lt;1,"Between 0.8-1.0",IF(tblRides[[#This Row],[supply_demand_ratio]]&lt;=1.2,"Between 1.0-1.2","Above 1.2")))</f>
        <v>Above 1.2</v>
      </c>
    </row>
    <row r="4354" spans="1:25" x14ac:dyDescent="0.3">
      <c r="A4354" t="s">
        <v>4409</v>
      </c>
      <c r="B4354" s="1">
        <v>46062.025000000001</v>
      </c>
      <c r="C4354" s="2">
        <v>46062</v>
      </c>
      <c r="D4354">
        <v>0</v>
      </c>
      <c r="E4354" t="s">
        <v>43</v>
      </c>
      <c r="F4354" t="s">
        <v>26</v>
      </c>
      <c r="G4354">
        <v>4.0999999999999996</v>
      </c>
      <c r="H4354">
        <v>114.66</v>
      </c>
      <c r="J4354">
        <v>1.1000000000000001</v>
      </c>
      <c r="K4354">
        <v>3.3</v>
      </c>
      <c r="L4354">
        <v>9.9</v>
      </c>
      <c r="M4354">
        <v>67</v>
      </c>
      <c r="N4354" t="s">
        <v>41</v>
      </c>
      <c r="O4354">
        <v>1.4359999999999999</v>
      </c>
      <c r="P4354" t="s">
        <v>37</v>
      </c>
      <c r="Q4354" t="s">
        <v>103</v>
      </c>
      <c r="R4354">
        <v>4.74</v>
      </c>
      <c r="S4354">
        <v>30</v>
      </c>
      <c r="U4354">
        <v>6.6</v>
      </c>
      <c r="V4354" t="s">
        <v>486</v>
      </c>
      <c r="W4354" t="s">
        <v>31</v>
      </c>
      <c r="X4354">
        <v>0</v>
      </c>
      <c r="Y4354" t="str">
        <f>IF(tblRides[[#This Row],[supply_demand_ratio]]&lt;0.8,"Below 0.8",IF(tblRides[[#This Row],[supply_demand_ratio]]&lt;1,"Between 0.8-1.0",IF(tblRides[[#This Row],[supply_demand_ratio]]&lt;=1.2,"Between 1.0-1.2","Above 1.2")))</f>
        <v>Above 1.2</v>
      </c>
    </row>
    <row r="4355" spans="1:25" x14ac:dyDescent="0.3">
      <c r="A4355" t="s">
        <v>4410</v>
      </c>
      <c r="B4355" s="1">
        <v>46062.032638888886</v>
      </c>
      <c r="C4355" s="2">
        <v>46062</v>
      </c>
      <c r="D4355">
        <v>0</v>
      </c>
      <c r="E4355" t="s">
        <v>36</v>
      </c>
      <c r="F4355" t="s">
        <v>34</v>
      </c>
      <c r="G4355">
        <v>6.9</v>
      </c>
      <c r="H4355">
        <v>133.49</v>
      </c>
      <c r="I4355">
        <v>135.6</v>
      </c>
      <c r="J4355">
        <v>1</v>
      </c>
      <c r="K4355">
        <v>4.5999999999999996</v>
      </c>
      <c r="L4355">
        <v>3.6</v>
      </c>
      <c r="M4355">
        <v>116</v>
      </c>
      <c r="N4355" t="s">
        <v>27</v>
      </c>
      <c r="O4355">
        <v>1.1000000000000001</v>
      </c>
      <c r="P4355" t="s">
        <v>28</v>
      </c>
      <c r="Q4355" t="s">
        <v>29</v>
      </c>
      <c r="R4355">
        <v>4.71</v>
      </c>
      <c r="S4355">
        <v>0</v>
      </c>
      <c r="T4355">
        <v>2.11</v>
      </c>
      <c r="U4355">
        <v>-1</v>
      </c>
      <c r="V4355" t="s">
        <v>486</v>
      </c>
      <c r="W4355" t="s">
        <v>31</v>
      </c>
      <c r="X4355">
        <v>1</v>
      </c>
      <c r="Y4355" t="str">
        <f>IF(tblRides[[#This Row],[supply_demand_ratio]]&lt;0.8,"Below 0.8",IF(tblRides[[#This Row],[supply_demand_ratio]]&lt;1,"Between 0.8-1.0",IF(tblRides[[#This Row],[supply_demand_ratio]]&lt;=1.2,"Between 1.0-1.2","Above 1.2")))</f>
        <v>Between 1.0-1.2</v>
      </c>
    </row>
    <row r="4356" spans="1:25" x14ac:dyDescent="0.3">
      <c r="A4356" t="s">
        <v>4411</v>
      </c>
      <c r="B4356" s="1">
        <v>46062.039583333331</v>
      </c>
      <c r="C4356" s="2">
        <v>46062</v>
      </c>
      <c r="D4356">
        <v>0</v>
      </c>
      <c r="E4356" t="s">
        <v>36</v>
      </c>
      <c r="F4356" t="s">
        <v>26</v>
      </c>
      <c r="G4356">
        <v>5.3</v>
      </c>
      <c r="H4356">
        <v>125.87</v>
      </c>
      <c r="I4356">
        <v>123.68</v>
      </c>
      <c r="J4356">
        <v>1</v>
      </c>
      <c r="K4356">
        <v>4.0999999999999996</v>
      </c>
      <c r="L4356">
        <v>3.9</v>
      </c>
      <c r="M4356">
        <v>112</v>
      </c>
      <c r="N4356" t="s">
        <v>27</v>
      </c>
      <c r="O4356">
        <v>1.0920000000000001</v>
      </c>
      <c r="P4356" t="s">
        <v>28</v>
      </c>
      <c r="Q4356" t="s">
        <v>29</v>
      </c>
      <c r="R4356">
        <v>4.8</v>
      </c>
      <c r="S4356">
        <v>7</v>
      </c>
      <c r="T4356">
        <v>-2.19</v>
      </c>
      <c r="U4356">
        <v>-0.2</v>
      </c>
      <c r="V4356" t="s">
        <v>486</v>
      </c>
      <c r="W4356" t="s">
        <v>31</v>
      </c>
      <c r="X4356">
        <v>1</v>
      </c>
      <c r="Y4356" t="str">
        <f>IF(tblRides[[#This Row],[supply_demand_ratio]]&lt;0.8,"Below 0.8",IF(tblRides[[#This Row],[supply_demand_ratio]]&lt;1,"Between 0.8-1.0",IF(tblRides[[#This Row],[supply_demand_ratio]]&lt;=1.2,"Between 1.0-1.2","Above 1.2")))</f>
        <v>Between 1.0-1.2</v>
      </c>
    </row>
    <row r="4357" spans="1:25" x14ac:dyDescent="0.3">
      <c r="A4357" t="s">
        <v>4412</v>
      </c>
      <c r="B4357" s="1">
        <v>46062.045138888891</v>
      </c>
      <c r="C4357" s="2">
        <v>46062</v>
      </c>
      <c r="D4357">
        <v>1</v>
      </c>
      <c r="E4357" t="s">
        <v>43</v>
      </c>
      <c r="F4357" t="s">
        <v>34</v>
      </c>
      <c r="G4357">
        <v>11.8</v>
      </c>
      <c r="H4357">
        <v>223.83</v>
      </c>
      <c r="I4357">
        <v>233.18</v>
      </c>
      <c r="J4357">
        <v>1</v>
      </c>
      <c r="K4357">
        <v>2.6</v>
      </c>
      <c r="L4357">
        <v>5</v>
      </c>
      <c r="M4357">
        <v>58</v>
      </c>
      <c r="N4357" t="s">
        <v>41</v>
      </c>
      <c r="O4357">
        <v>1.5820000000000001</v>
      </c>
      <c r="P4357" t="s">
        <v>28</v>
      </c>
      <c r="Q4357" t="s">
        <v>29</v>
      </c>
      <c r="R4357">
        <v>4.38</v>
      </c>
      <c r="S4357">
        <v>0</v>
      </c>
      <c r="T4357">
        <v>9.35</v>
      </c>
      <c r="U4357">
        <v>2.4</v>
      </c>
      <c r="V4357" t="s">
        <v>486</v>
      </c>
      <c r="W4357" t="s">
        <v>31</v>
      </c>
      <c r="X4357">
        <v>1</v>
      </c>
      <c r="Y4357" t="str">
        <f>IF(tblRides[[#This Row],[supply_demand_ratio]]&lt;0.8,"Below 0.8",IF(tblRides[[#This Row],[supply_demand_ratio]]&lt;1,"Between 0.8-1.0",IF(tblRides[[#This Row],[supply_demand_ratio]]&lt;=1.2,"Between 1.0-1.2","Above 1.2")))</f>
        <v>Above 1.2</v>
      </c>
    </row>
    <row r="4358" spans="1:25" x14ac:dyDescent="0.3">
      <c r="A4358" t="s">
        <v>4413</v>
      </c>
      <c r="B4358" s="1">
        <v>46062.050694444442</v>
      </c>
      <c r="C4358" s="2">
        <v>46062</v>
      </c>
      <c r="D4358">
        <v>1</v>
      </c>
      <c r="E4358" t="s">
        <v>62</v>
      </c>
      <c r="F4358" t="s">
        <v>34</v>
      </c>
      <c r="G4358">
        <v>9.6</v>
      </c>
      <c r="H4358">
        <v>177.74</v>
      </c>
      <c r="I4358">
        <v>185.83</v>
      </c>
      <c r="J4358">
        <v>1.1000000000000001</v>
      </c>
      <c r="K4358">
        <v>4.5999999999999996</v>
      </c>
      <c r="L4358">
        <v>5.3</v>
      </c>
      <c r="M4358">
        <v>56</v>
      </c>
      <c r="N4358" t="s">
        <v>41</v>
      </c>
      <c r="O4358">
        <v>1.5249999999999999</v>
      </c>
      <c r="P4358" t="s">
        <v>28</v>
      </c>
      <c r="Q4358" t="s">
        <v>29</v>
      </c>
      <c r="R4358">
        <v>4.75</v>
      </c>
      <c r="S4358">
        <v>0</v>
      </c>
      <c r="T4358">
        <v>8.09</v>
      </c>
      <c r="U4358">
        <v>0.7</v>
      </c>
      <c r="V4358" t="s">
        <v>486</v>
      </c>
      <c r="W4358" t="s">
        <v>31</v>
      </c>
      <c r="X4358">
        <v>1</v>
      </c>
      <c r="Y4358" t="str">
        <f>IF(tblRides[[#This Row],[supply_demand_ratio]]&lt;0.8,"Below 0.8",IF(tblRides[[#This Row],[supply_demand_ratio]]&lt;1,"Between 0.8-1.0",IF(tblRides[[#This Row],[supply_demand_ratio]]&lt;=1.2,"Between 1.0-1.2","Above 1.2")))</f>
        <v>Above 1.2</v>
      </c>
    </row>
    <row r="4359" spans="1:25" x14ac:dyDescent="0.3">
      <c r="A4359" t="s">
        <v>4414</v>
      </c>
      <c r="B4359" s="1">
        <v>46062.05972222222</v>
      </c>
      <c r="C4359" s="2">
        <v>46062</v>
      </c>
      <c r="D4359">
        <v>1</v>
      </c>
      <c r="E4359" t="s">
        <v>33</v>
      </c>
      <c r="F4359" t="s">
        <v>34</v>
      </c>
      <c r="G4359">
        <v>26</v>
      </c>
      <c r="H4359">
        <v>420.54</v>
      </c>
      <c r="I4359">
        <v>425.15</v>
      </c>
      <c r="J4359">
        <v>1</v>
      </c>
      <c r="K4359">
        <v>5.8</v>
      </c>
      <c r="L4359">
        <v>7.7</v>
      </c>
      <c r="M4359">
        <v>107</v>
      </c>
      <c r="N4359" t="s">
        <v>41</v>
      </c>
      <c r="O4359">
        <v>1.8089999999999999</v>
      </c>
      <c r="P4359" t="s">
        <v>28</v>
      </c>
      <c r="Q4359" t="s">
        <v>29</v>
      </c>
      <c r="R4359">
        <v>5</v>
      </c>
      <c r="S4359">
        <v>0</v>
      </c>
      <c r="T4359">
        <v>4.6100000000000003</v>
      </c>
      <c r="U4359">
        <v>1.9</v>
      </c>
      <c r="V4359" t="s">
        <v>486</v>
      </c>
      <c r="W4359" t="s">
        <v>45</v>
      </c>
      <c r="X4359">
        <v>1</v>
      </c>
      <c r="Y4359" t="str">
        <f>IF(tblRides[[#This Row],[supply_demand_ratio]]&lt;0.8,"Below 0.8",IF(tblRides[[#This Row],[supply_demand_ratio]]&lt;1,"Between 0.8-1.0",IF(tblRides[[#This Row],[supply_demand_ratio]]&lt;=1.2,"Between 1.0-1.2","Above 1.2")))</f>
        <v>Above 1.2</v>
      </c>
    </row>
    <row r="4360" spans="1:25" x14ac:dyDescent="0.3">
      <c r="A4360" t="s">
        <v>4415</v>
      </c>
      <c r="B4360" s="1">
        <v>46062.063194444447</v>
      </c>
      <c r="C4360" s="2">
        <v>46062</v>
      </c>
      <c r="D4360">
        <v>1</v>
      </c>
      <c r="E4360" t="s">
        <v>33</v>
      </c>
      <c r="F4360" t="s">
        <v>26</v>
      </c>
      <c r="G4360">
        <v>7.6</v>
      </c>
      <c r="H4360">
        <v>170.15</v>
      </c>
      <c r="J4360">
        <v>1.1000000000000001</v>
      </c>
      <c r="K4360">
        <v>5.3</v>
      </c>
      <c r="M4360">
        <v>109</v>
      </c>
      <c r="N4360" t="s">
        <v>41</v>
      </c>
      <c r="O4360">
        <v>1.514</v>
      </c>
      <c r="P4360" t="s">
        <v>82</v>
      </c>
      <c r="Q4360" t="s">
        <v>83</v>
      </c>
      <c r="R4360">
        <v>4.9400000000000004</v>
      </c>
      <c r="S4360">
        <v>2</v>
      </c>
      <c r="V4360" t="s">
        <v>486</v>
      </c>
      <c r="W4360" t="s">
        <v>45</v>
      </c>
      <c r="X4360">
        <v>0</v>
      </c>
      <c r="Y4360" t="str">
        <f>IF(tblRides[[#This Row],[supply_demand_ratio]]&lt;0.8,"Below 0.8",IF(tblRides[[#This Row],[supply_demand_ratio]]&lt;1,"Between 0.8-1.0",IF(tblRides[[#This Row],[supply_demand_ratio]]&lt;=1.2,"Between 1.0-1.2","Above 1.2")))</f>
        <v>Above 1.2</v>
      </c>
    </row>
    <row r="4361" spans="1:25" x14ac:dyDescent="0.3">
      <c r="A4361" t="s">
        <v>4416</v>
      </c>
      <c r="B4361" s="1">
        <v>46062.06527777778</v>
      </c>
      <c r="C4361" s="2">
        <v>46062</v>
      </c>
      <c r="D4361">
        <v>1</v>
      </c>
      <c r="E4361" t="s">
        <v>25</v>
      </c>
      <c r="F4361" t="s">
        <v>26</v>
      </c>
      <c r="G4361">
        <v>2.4</v>
      </c>
      <c r="H4361">
        <v>77.739999999999995</v>
      </c>
      <c r="I4361">
        <v>78.599999999999994</v>
      </c>
      <c r="J4361">
        <v>1</v>
      </c>
      <c r="K4361">
        <v>5.6</v>
      </c>
      <c r="L4361">
        <v>10.7</v>
      </c>
      <c r="M4361">
        <v>118</v>
      </c>
      <c r="N4361" t="s">
        <v>27</v>
      </c>
      <c r="O4361">
        <v>1.103</v>
      </c>
      <c r="P4361" t="s">
        <v>28</v>
      </c>
      <c r="Q4361" t="s">
        <v>29</v>
      </c>
      <c r="R4361">
        <v>4.59</v>
      </c>
      <c r="S4361">
        <v>5</v>
      </c>
      <c r="T4361">
        <v>0.86</v>
      </c>
      <c r="U4361">
        <v>5.0999999999999996</v>
      </c>
      <c r="V4361" t="s">
        <v>486</v>
      </c>
      <c r="W4361" t="s">
        <v>45</v>
      </c>
      <c r="X4361">
        <v>1</v>
      </c>
      <c r="Y4361" t="str">
        <f>IF(tblRides[[#This Row],[supply_demand_ratio]]&lt;0.8,"Below 0.8",IF(tblRides[[#This Row],[supply_demand_ratio]]&lt;1,"Between 0.8-1.0",IF(tblRides[[#This Row],[supply_demand_ratio]]&lt;=1.2,"Between 1.0-1.2","Above 1.2")))</f>
        <v>Between 1.0-1.2</v>
      </c>
    </row>
    <row r="4362" spans="1:25" x14ac:dyDescent="0.3">
      <c r="A4362" t="s">
        <v>4417</v>
      </c>
      <c r="B4362" s="1">
        <v>46062.081944444442</v>
      </c>
      <c r="C4362" s="2">
        <v>46062</v>
      </c>
      <c r="D4362">
        <v>1</v>
      </c>
      <c r="E4362" t="s">
        <v>25</v>
      </c>
      <c r="F4362" t="s">
        <v>26</v>
      </c>
      <c r="G4362">
        <v>1.1000000000000001</v>
      </c>
      <c r="H4362">
        <v>58.33</v>
      </c>
      <c r="I4362">
        <v>55.68</v>
      </c>
      <c r="J4362">
        <v>1</v>
      </c>
      <c r="K4362">
        <v>2.5</v>
      </c>
      <c r="L4362">
        <v>1</v>
      </c>
      <c r="M4362">
        <v>141</v>
      </c>
      <c r="N4362" t="s">
        <v>27</v>
      </c>
      <c r="O4362">
        <v>1.258</v>
      </c>
      <c r="P4362" t="s">
        <v>28</v>
      </c>
      <c r="Q4362" t="s">
        <v>29</v>
      </c>
      <c r="R4362">
        <v>4.79</v>
      </c>
      <c r="S4362">
        <v>10</v>
      </c>
      <c r="T4362">
        <v>-2.65</v>
      </c>
      <c r="U4362">
        <v>-1.5</v>
      </c>
      <c r="V4362" t="s">
        <v>486</v>
      </c>
      <c r="W4362" t="s">
        <v>31</v>
      </c>
      <c r="X4362">
        <v>1</v>
      </c>
      <c r="Y4362" t="str">
        <f>IF(tblRides[[#This Row],[supply_demand_ratio]]&lt;0.8,"Below 0.8",IF(tblRides[[#This Row],[supply_demand_ratio]]&lt;1,"Between 0.8-1.0",IF(tblRides[[#This Row],[supply_demand_ratio]]&lt;=1.2,"Between 1.0-1.2","Above 1.2")))</f>
        <v>Above 1.2</v>
      </c>
    </row>
    <row r="4363" spans="1:25" x14ac:dyDescent="0.3">
      <c r="A4363" t="s">
        <v>4418</v>
      </c>
      <c r="B4363" s="1">
        <v>46062.086111111108</v>
      </c>
      <c r="C4363" s="2">
        <v>46062</v>
      </c>
      <c r="D4363">
        <v>2</v>
      </c>
      <c r="E4363" t="s">
        <v>43</v>
      </c>
      <c r="F4363" t="s">
        <v>26</v>
      </c>
      <c r="G4363">
        <v>0.7</v>
      </c>
      <c r="H4363">
        <v>49.52</v>
      </c>
      <c r="J4363">
        <v>1</v>
      </c>
      <c r="K4363">
        <v>4.3</v>
      </c>
      <c r="L4363">
        <v>4.8</v>
      </c>
      <c r="M4363">
        <v>63</v>
      </c>
      <c r="N4363" t="s">
        <v>41</v>
      </c>
      <c r="O4363">
        <v>2.2000000000000002</v>
      </c>
      <c r="P4363" t="s">
        <v>58</v>
      </c>
      <c r="Q4363" t="s">
        <v>88</v>
      </c>
      <c r="R4363">
        <v>4.62</v>
      </c>
      <c r="S4363">
        <v>8</v>
      </c>
      <c r="U4363">
        <v>0.5</v>
      </c>
      <c r="V4363" t="s">
        <v>486</v>
      </c>
      <c r="W4363" t="s">
        <v>31</v>
      </c>
      <c r="X4363">
        <v>0</v>
      </c>
      <c r="Y4363" t="str">
        <f>IF(tblRides[[#This Row],[supply_demand_ratio]]&lt;0.8,"Below 0.8",IF(tblRides[[#This Row],[supply_demand_ratio]]&lt;1,"Between 0.8-1.0",IF(tblRides[[#This Row],[supply_demand_ratio]]&lt;=1.2,"Between 1.0-1.2","Above 1.2")))</f>
        <v>Above 1.2</v>
      </c>
    </row>
    <row r="4364" spans="1:25" x14ac:dyDescent="0.3">
      <c r="A4364" t="s">
        <v>4419</v>
      </c>
      <c r="B4364" s="1">
        <v>46062.088194444441</v>
      </c>
      <c r="C4364" s="2">
        <v>46062</v>
      </c>
      <c r="D4364">
        <v>2</v>
      </c>
      <c r="E4364" t="s">
        <v>33</v>
      </c>
      <c r="F4364" t="s">
        <v>26</v>
      </c>
      <c r="G4364">
        <v>11.1</v>
      </c>
      <c r="H4364">
        <v>208.77</v>
      </c>
      <c r="I4364">
        <v>196.24</v>
      </c>
      <c r="J4364">
        <v>1</v>
      </c>
      <c r="K4364">
        <v>2</v>
      </c>
      <c r="L4364">
        <v>3.6</v>
      </c>
      <c r="M4364">
        <v>95</v>
      </c>
      <c r="N4364" t="s">
        <v>27</v>
      </c>
      <c r="O4364">
        <v>1.0289999999999999</v>
      </c>
      <c r="P4364" t="s">
        <v>28</v>
      </c>
      <c r="Q4364" t="s">
        <v>29</v>
      </c>
      <c r="R4364">
        <v>4.58</v>
      </c>
      <c r="S4364">
        <v>10</v>
      </c>
      <c r="T4364">
        <v>-12.53</v>
      </c>
      <c r="U4364">
        <v>1.6</v>
      </c>
      <c r="V4364" t="s">
        <v>486</v>
      </c>
      <c r="W4364" t="s">
        <v>31</v>
      </c>
      <c r="X4364">
        <v>1</v>
      </c>
      <c r="Y4364" t="str">
        <f>IF(tblRides[[#This Row],[supply_demand_ratio]]&lt;0.8,"Below 0.8",IF(tblRides[[#This Row],[supply_demand_ratio]]&lt;1,"Between 0.8-1.0",IF(tblRides[[#This Row],[supply_demand_ratio]]&lt;=1.2,"Between 1.0-1.2","Above 1.2")))</f>
        <v>Between 1.0-1.2</v>
      </c>
    </row>
    <row r="4365" spans="1:25" x14ac:dyDescent="0.3">
      <c r="A4365" t="s">
        <v>4420</v>
      </c>
      <c r="B4365" s="1">
        <v>46062.09097222222</v>
      </c>
      <c r="C4365" s="2">
        <v>46062</v>
      </c>
      <c r="D4365">
        <v>2</v>
      </c>
      <c r="E4365" t="s">
        <v>33</v>
      </c>
      <c r="F4365" t="s">
        <v>34</v>
      </c>
      <c r="G4365">
        <v>6.6</v>
      </c>
      <c r="H4365">
        <v>129.9</v>
      </c>
      <c r="I4365">
        <v>135.38999999999999</v>
      </c>
      <c r="J4365">
        <v>1</v>
      </c>
      <c r="K4365">
        <v>2</v>
      </c>
      <c r="L4365">
        <v>4.8</v>
      </c>
      <c r="M4365">
        <v>98</v>
      </c>
      <c r="N4365" t="s">
        <v>27</v>
      </c>
      <c r="O4365">
        <v>1.0980000000000001</v>
      </c>
      <c r="P4365" t="s">
        <v>28</v>
      </c>
      <c r="Q4365" t="s">
        <v>29</v>
      </c>
      <c r="R4365">
        <v>4.76</v>
      </c>
      <c r="S4365">
        <v>0</v>
      </c>
      <c r="T4365">
        <v>5.49</v>
      </c>
      <c r="U4365">
        <v>2.8</v>
      </c>
      <c r="V4365" t="s">
        <v>486</v>
      </c>
      <c r="W4365" t="s">
        <v>31</v>
      </c>
      <c r="X4365">
        <v>1</v>
      </c>
      <c r="Y4365" t="str">
        <f>IF(tblRides[[#This Row],[supply_demand_ratio]]&lt;0.8,"Below 0.8",IF(tblRides[[#This Row],[supply_demand_ratio]]&lt;1,"Between 0.8-1.0",IF(tblRides[[#This Row],[supply_demand_ratio]]&lt;=1.2,"Between 1.0-1.2","Above 1.2")))</f>
        <v>Between 1.0-1.2</v>
      </c>
    </row>
    <row r="4366" spans="1:25" x14ac:dyDescent="0.3">
      <c r="A4366" t="s">
        <v>4421</v>
      </c>
      <c r="B4366" s="1">
        <v>46062.09652777778</v>
      </c>
      <c r="C4366" s="2">
        <v>46062</v>
      </c>
      <c r="D4366">
        <v>2</v>
      </c>
      <c r="E4366" t="s">
        <v>36</v>
      </c>
      <c r="F4366" t="s">
        <v>34</v>
      </c>
      <c r="G4366">
        <v>5.3</v>
      </c>
      <c r="H4366">
        <v>132.86000000000001</v>
      </c>
      <c r="J4366">
        <v>1.1000000000000001</v>
      </c>
      <c r="K4366">
        <v>7.7</v>
      </c>
      <c r="M4366">
        <v>116</v>
      </c>
      <c r="N4366" t="s">
        <v>41</v>
      </c>
      <c r="O4366">
        <v>1.575</v>
      </c>
      <c r="P4366" t="s">
        <v>82</v>
      </c>
      <c r="Q4366" t="s">
        <v>83</v>
      </c>
      <c r="R4366">
        <v>4.67</v>
      </c>
      <c r="S4366">
        <v>0</v>
      </c>
      <c r="V4366" t="s">
        <v>486</v>
      </c>
      <c r="W4366" t="s">
        <v>45</v>
      </c>
      <c r="X4366">
        <v>0</v>
      </c>
      <c r="Y4366" t="str">
        <f>IF(tblRides[[#This Row],[supply_demand_ratio]]&lt;0.8,"Below 0.8",IF(tblRides[[#This Row],[supply_demand_ratio]]&lt;1,"Between 0.8-1.0",IF(tblRides[[#This Row],[supply_demand_ratio]]&lt;=1.2,"Between 1.0-1.2","Above 1.2")))</f>
        <v>Above 1.2</v>
      </c>
    </row>
    <row r="4367" spans="1:25" x14ac:dyDescent="0.3">
      <c r="A4367" t="s">
        <v>4422</v>
      </c>
      <c r="B4367" s="1">
        <v>46062.11041666667</v>
      </c>
      <c r="C4367" s="2">
        <v>46062</v>
      </c>
      <c r="D4367">
        <v>2</v>
      </c>
      <c r="E4367" t="s">
        <v>25</v>
      </c>
      <c r="F4367" t="s">
        <v>26</v>
      </c>
      <c r="G4367">
        <v>2.9</v>
      </c>
      <c r="H4367">
        <v>82.48</v>
      </c>
      <c r="I4367">
        <v>79.599999999999994</v>
      </c>
      <c r="J4367">
        <v>1</v>
      </c>
      <c r="K4367">
        <v>4.4000000000000004</v>
      </c>
      <c r="L4367">
        <v>4.3</v>
      </c>
      <c r="M4367">
        <v>122</v>
      </c>
      <c r="N4367" t="s">
        <v>27</v>
      </c>
      <c r="O4367">
        <v>1.042</v>
      </c>
      <c r="P4367" t="s">
        <v>28</v>
      </c>
      <c r="Q4367" t="s">
        <v>29</v>
      </c>
      <c r="R4367">
        <v>4.33</v>
      </c>
      <c r="S4367">
        <v>4</v>
      </c>
      <c r="T4367">
        <v>-2.88</v>
      </c>
      <c r="U4367">
        <v>-0.1</v>
      </c>
      <c r="V4367" t="s">
        <v>486</v>
      </c>
      <c r="W4367" t="s">
        <v>31</v>
      </c>
      <c r="X4367">
        <v>1</v>
      </c>
      <c r="Y4367" t="str">
        <f>IF(tblRides[[#This Row],[supply_demand_ratio]]&lt;0.8,"Below 0.8",IF(tblRides[[#This Row],[supply_demand_ratio]]&lt;1,"Between 0.8-1.0",IF(tblRides[[#This Row],[supply_demand_ratio]]&lt;=1.2,"Between 1.0-1.2","Above 1.2")))</f>
        <v>Between 1.0-1.2</v>
      </c>
    </row>
    <row r="4368" spans="1:25" x14ac:dyDescent="0.3">
      <c r="A4368" t="s">
        <v>4423</v>
      </c>
      <c r="B4368" s="1">
        <v>46062.113888888889</v>
      </c>
      <c r="C4368" s="2">
        <v>46062</v>
      </c>
      <c r="D4368">
        <v>2</v>
      </c>
      <c r="E4368" t="s">
        <v>36</v>
      </c>
      <c r="F4368" t="s">
        <v>34</v>
      </c>
      <c r="G4368">
        <v>5.8</v>
      </c>
      <c r="H4368">
        <v>128.88</v>
      </c>
      <c r="I4368">
        <v>129.09</v>
      </c>
      <c r="J4368">
        <v>1.1000000000000001</v>
      </c>
      <c r="K4368">
        <v>5.5</v>
      </c>
      <c r="L4368">
        <v>4.2</v>
      </c>
      <c r="M4368">
        <v>120</v>
      </c>
      <c r="N4368" t="s">
        <v>41</v>
      </c>
      <c r="O4368">
        <v>1.7470000000000001</v>
      </c>
      <c r="P4368" t="s">
        <v>28</v>
      </c>
      <c r="Q4368" t="s">
        <v>29</v>
      </c>
      <c r="R4368">
        <v>4.91</v>
      </c>
      <c r="S4368">
        <v>0</v>
      </c>
      <c r="T4368">
        <v>0.21</v>
      </c>
      <c r="U4368">
        <v>-1.3</v>
      </c>
      <c r="V4368" t="s">
        <v>486</v>
      </c>
      <c r="W4368" t="s">
        <v>45</v>
      </c>
      <c r="X4368">
        <v>1</v>
      </c>
      <c r="Y4368" t="str">
        <f>IF(tblRides[[#This Row],[supply_demand_ratio]]&lt;0.8,"Below 0.8",IF(tblRides[[#This Row],[supply_demand_ratio]]&lt;1,"Between 0.8-1.0",IF(tblRides[[#This Row],[supply_demand_ratio]]&lt;=1.2,"Between 1.0-1.2","Above 1.2")))</f>
        <v>Above 1.2</v>
      </c>
    </row>
    <row r="4369" spans="1:25" x14ac:dyDescent="0.3">
      <c r="A4369" t="s">
        <v>4424</v>
      </c>
      <c r="B4369" s="1">
        <v>46062.114583333336</v>
      </c>
      <c r="C4369" s="2">
        <v>46062</v>
      </c>
      <c r="D4369">
        <v>2</v>
      </c>
      <c r="E4369" t="s">
        <v>36</v>
      </c>
      <c r="F4369" t="s">
        <v>26</v>
      </c>
      <c r="G4369">
        <v>9.6</v>
      </c>
      <c r="H4369">
        <v>227.41</v>
      </c>
      <c r="I4369">
        <v>234.87</v>
      </c>
      <c r="J4369">
        <v>1.1000000000000001</v>
      </c>
      <c r="K4369">
        <v>5.5</v>
      </c>
      <c r="L4369">
        <v>11.5</v>
      </c>
      <c r="M4369">
        <v>127</v>
      </c>
      <c r="N4369" t="s">
        <v>41</v>
      </c>
      <c r="O4369">
        <v>1.383</v>
      </c>
      <c r="P4369" t="s">
        <v>28</v>
      </c>
      <c r="Q4369" t="s">
        <v>29</v>
      </c>
      <c r="R4369">
        <v>4.8</v>
      </c>
      <c r="S4369">
        <v>1</v>
      </c>
      <c r="T4369">
        <v>7.46</v>
      </c>
      <c r="U4369">
        <v>6</v>
      </c>
      <c r="V4369" t="s">
        <v>486</v>
      </c>
      <c r="W4369" t="s">
        <v>45</v>
      </c>
      <c r="X4369">
        <v>1</v>
      </c>
      <c r="Y4369" t="str">
        <f>IF(tblRides[[#This Row],[supply_demand_ratio]]&lt;0.8,"Below 0.8",IF(tblRides[[#This Row],[supply_demand_ratio]]&lt;1,"Between 0.8-1.0",IF(tblRides[[#This Row],[supply_demand_ratio]]&lt;=1.2,"Between 1.0-1.2","Above 1.2")))</f>
        <v>Above 1.2</v>
      </c>
    </row>
    <row r="4370" spans="1:25" x14ac:dyDescent="0.3">
      <c r="A4370" t="s">
        <v>4425</v>
      </c>
      <c r="B4370" s="1">
        <v>46062.125694444447</v>
      </c>
      <c r="C4370" s="2">
        <v>46062</v>
      </c>
      <c r="D4370">
        <v>3</v>
      </c>
      <c r="E4370" t="s">
        <v>36</v>
      </c>
      <c r="F4370" t="s">
        <v>26</v>
      </c>
      <c r="G4370">
        <v>5.4</v>
      </c>
      <c r="H4370">
        <v>135.94999999999999</v>
      </c>
      <c r="I4370">
        <v>141.49</v>
      </c>
      <c r="J4370">
        <v>1.1000000000000001</v>
      </c>
      <c r="K4370">
        <v>4.0999999999999996</v>
      </c>
      <c r="L4370">
        <v>1</v>
      </c>
      <c r="M4370">
        <v>105</v>
      </c>
      <c r="N4370" t="s">
        <v>41</v>
      </c>
      <c r="O4370">
        <v>1.8</v>
      </c>
      <c r="P4370" t="s">
        <v>28</v>
      </c>
      <c r="Q4370" t="s">
        <v>29</v>
      </c>
      <c r="R4370">
        <v>4.8899999999999997</v>
      </c>
      <c r="S4370">
        <v>6</v>
      </c>
      <c r="T4370">
        <v>5.54</v>
      </c>
      <c r="U4370">
        <v>-3.1</v>
      </c>
      <c r="V4370" t="s">
        <v>486</v>
      </c>
      <c r="W4370" t="s">
        <v>31</v>
      </c>
      <c r="X4370">
        <v>1</v>
      </c>
      <c r="Y4370" t="str">
        <f>IF(tblRides[[#This Row],[supply_demand_ratio]]&lt;0.8,"Below 0.8",IF(tblRides[[#This Row],[supply_demand_ratio]]&lt;1,"Between 0.8-1.0",IF(tblRides[[#This Row],[supply_demand_ratio]]&lt;=1.2,"Between 1.0-1.2","Above 1.2")))</f>
        <v>Above 1.2</v>
      </c>
    </row>
    <row r="4371" spans="1:25" x14ac:dyDescent="0.3">
      <c r="A4371" t="s">
        <v>4426</v>
      </c>
      <c r="B4371" s="1">
        <v>46062.12777777778</v>
      </c>
      <c r="C4371" s="2">
        <v>46062</v>
      </c>
      <c r="D4371">
        <v>3</v>
      </c>
      <c r="E4371" t="s">
        <v>36</v>
      </c>
      <c r="F4371" t="s">
        <v>26</v>
      </c>
      <c r="G4371">
        <v>12.4</v>
      </c>
      <c r="H4371">
        <v>235.97</v>
      </c>
      <c r="I4371">
        <v>245.19</v>
      </c>
      <c r="J4371">
        <v>1.1000000000000001</v>
      </c>
      <c r="K4371">
        <v>7</v>
      </c>
      <c r="L4371">
        <v>10.3</v>
      </c>
      <c r="M4371">
        <v>121</v>
      </c>
      <c r="N4371" t="s">
        <v>41</v>
      </c>
      <c r="O4371">
        <v>1.4019999999999999</v>
      </c>
      <c r="P4371" t="s">
        <v>28</v>
      </c>
      <c r="Q4371" t="s">
        <v>29</v>
      </c>
      <c r="R4371">
        <v>4.84</v>
      </c>
      <c r="S4371">
        <v>8</v>
      </c>
      <c r="T4371">
        <v>9.2200000000000006</v>
      </c>
      <c r="U4371">
        <v>3.3</v>
      </c>
      <c r="V4371" t="s">
        <v>486</v>
      </c>
      <c r="W4371" t="s">
        <v>45</v>
      </c>
      <c r="X4371">
        <v>1</v>
      </c>
      <c r="Y4371" t="str">
        <f>IF(tblRides[[#This Row],[supply_demand_ratio]]&lt;0.8,"Below 0.8",IF(tblRides[[#This Row],[supply_demand_ratio]]&lt;1,"Between 0.8-1.0",IF(tblRides[[#This Row],[supply_demand_ratio]]&lt;=1.2,"Between 1.0-1.2","Above 1.2")))</f>
        <v>Above 1.2</v>
      </c>
    </row>
    <row r="4372" spans="1:25" x14ac:dyDescent="0.3">
      <c r="A4372" t="s">
        <v>4427</v>
      </c>
      <c r="B4372" s="1">
        <v>46062.133333333331</v>
      </c>
      <c r="C4372" s="2">
        <v>46062</v>
      </c>
      <c r="D4372">
        <v>3</v>
      </c>
      <c r="E4372" t="s">
        <v>62</v>
      </c>
      <c r="F4372" t="s">
        <v>26</v>
      </c>
      <c r="G4372">
        <v>17</v>
      </c>
      <c r="H4372">
        <v>271.56</v>
      </c>
      <c r="I4372">
        <v>264.45</v>
      </c>
      <c r="J4372">
        <v>1</v>
      </c>
      <c r="K4372">
        <v>3.9</v>
      </c>
      <c r="L4372">
        <v>1</v>
      </c>
      <c r="M4372">
        <v>68</v>
      </c>
      <c r="N4372" t="s">
        <v>41</v>
      </c>
      <c r="O4372">
        <v>2.2000000000000002</v>
      </c>
      <c r="P4372" t="s">
        <v>28</v>
      </c>
      <c r="Q4372" t="s">
        <v>29</v>
      </c>
      <c r="R4372">
        <v>4.95</v>
      </c>
      <c r="S4372">
        <v>28</v>
      </c>
      <c r="T4372">
        <v>-7.11</v>
      </c>
      <c r="U4372">
        <v>-2.9</v>
      </c>
      <c r="V4372" t="s">
        <v>486</v>
      </c>
      <c r="W4372" t="s">
        <v>31</v>
      </c>
      <c r="X4372">
        <v>1</v>
      </c>
      <c r="Y4372" t="str">
        <f>IF(tblRides[[#This Row],[supply_demand_ratio]]&lt;0.8,"Below 0.8",IF(tblRides[[#This Row],[supply_demand_ratio]]&lt;1,"Between 0.8-1.0",IF(tblRides[[#This Row],[supply_demand_ratio]]&lt;=1.2,"Between 1.0-1.2","Above 1.2")))</f>
        <v>Above 1.2</v>
      </c>
    </row>
    <row r="4373" spans="1:25" x14ac:dyDescent="0.3">
      <c r="A4373" t="s">
        <v>4428</v>
      </c>
      <c r="B4373" s="1">
        <v>46062.147222222222</v>
      </c>
      <c r="C4373" s="2">
        <v>46062</v>
      </c>
      <c r="D4373">
        <v>3</v>
      </c>
      <c r="E4373" t="s">
        <v>25</v>
      </c>
      <c r="F4373" t="s">
        <v>26</v>
      </c>
      <c r="G4373">
        <v>6.9</v>
      </c>
      <c r="H4373">
        <v>171.05</v>
      </c>
      <c r="I4373">
        <v>165.24</v>
      </c>
      <c r="J4373">
        <v>1.2</v>
      </c>
      <c r="K4373">
        <v>2</v>
      </c>
      <c r="L4373">
        <v>4.2</v>
      </c>
      <c r="M4373">
        <v>127</v>
      </c>
      <c r="N4373" t="s">
        <v>27</v>
      </c>
      <c r="O4373">
        <v>1.004</v>
      </c>
      <c r="P4373" t="s">
        <v>28</v>
      </c>
      <c r="Q4373" t="s">
        <v>29</v>
      </c>
      <c r="R4373">
        <v>4.82</v>
      </c>
      <c r="S4373">
        <v>8</v>
      </c>
      <c r="T4373">
        <v>-5.81</v>
      </c>
      <c r="U4373">
        <v>2.2000000000000002</v>
      </c>
      <c r="V4373" t="s">
        <v>486</v>
      </c>
      <c r="W4373" t="s">
        <v>31</v>
      </c>
      <c r="X4373">
        <v>1</v>
      </c>
      <c r="Y4373" t="str">
        <f>IF(tblRides[[#This Row],[supply_demand_ratio]]&lt;0.8,"Below 0.8",IF(tblRides[[#This Row],[supply_demand_ratio]]&lt;1,"Between 0.8-1.0",IF(tblRides[[#This Row],[supply_demand_ratio]]&lt;=1.2,"Between 1.0-1.2","Above 1.2")))</f>
        <v>Between 1.0-1.2</v>
      </c>
    </row>
    <row r="4374" spans="1:25" x14ac:dyDescent="0.3">
      <c r="A4374" t="s">
        <v>4429</v>
      </c>
      <c r="B4374" s="1">
        <v>46062.154166666667</v>
      </c>
      <c r="C4374" s="2">
        <v>46062</v>
      </c>
      <c r="D4374">
        <v>3</v>
      </c>
      <c r="E4374" t="s">
        <v>36</v>
      </c>
      <c r="F4374" t="s">
        <v>26</v>
      </c>
      <c r="G4374">
        <v>5</v>
      </c>
      <c r="H4374">
        <v>132.91</v>
      </c>
      <c r="I4374">
        <v>131.53</v>
      </c>
      <c r="J4374">
        <v>1.1000000000000001</v>
      </c>
      <c r="K4374">
        <v>4.8</v>
      </c>
      <c r="L4374">
        <v>8.5</v>
      </c>
      <c r="M4374">
        <v>114</v>
      </c>
      <c r="N4374" t="s">
        <v>27</v>
      </c>
      <c r="O4374">
        <v>0.99</v>
      </c>
      <c r="P4374" t="s">
        <v>28</v>
      </c>
      <c r="Q4374" t="s">
        <v>29</v>
      </c>
      <c r="R4374">
        <v>4.5</v>
      </c>
      <c r="S4374">
        <v>9</v>
      </c>
      <c r="T4374">
        <v>-1.38</v>
      </c>
      <c r="U4374">
        <v>3.7</v>
      </c>
      <c r="V4374" t="s">
        <v>486</v>
      </c>
      <c r="W4374" t="s">
        <v>31</v>
      </c>
      <c r="X4374">
        <v>1</v>
      </c>
      <c r="Y4374" t="str">
        <f>IF(tblRides[[#This Row],[supply_demand_ratio]]&lt;0.8,"Below 0.8",IF(tblRides[[#This Row],[supply_demand_ratio]]&lt;1,"Between 0.8-1.0",IF(tblRides[[#This Row],[supply_demand_ratio]]&lt;=1.2,"Between 1.0-1.2","Above 1.2")))</f>
        <v>Between 0.8-1.0</v>
      </c>
    </row>
    <row r="4375" spans="1:25" x14ac:dyDescent="0.3">
      <c r="A4375" t="s">
        <v>4430</v>
      </c>
      <c r="B4375" s="1">
        <v>46062.157638888886</v>
      </c>
      <c r="C4375" s="2">
        <v>46062</v>
      </c>
      <c r="D4375">
        <v>3</v>
      </c>
      <c r="E4375" t="s">
        <v>62</v>
      </c>
      <c r="F4375" t="s">
        <v>26</v>
      </c>
      <c r="G4375">
        <v>4.7</v>
      </c>
      <c r="H4375">
        <v>123.95</v>
      </c>
      <c r="I4375">
        <v>123.48</v>
      </c>
      <c r="J4375">
        <v>1.1000000000000001</v>
      </c>
      <c r="K4375">
        <v>6.1</v>
      </c>
      <c r="L4375">
        <v>2.9</v>
      </c>
      <c r="M4375">
        <v>58</v>
      </c>
      <c r="N4375" t="s">
        <v>41</v>
      </c>
      <c r="O4375">
        <v>1.319</v>
      </c>
      <c r="P4375" t="s">
        <v>28</v>
      </c>
      <c r="Q4375" t="s">
        <v>29</v>
      </c>
      <c r="R4375">
        <v>4.49</v>
      </c>
      <c r="S4375">
        <v>11</v>
      </c>
      <c r="T4375">
        <v>-0.47</v>
      </c>
      <c r="U4375">
        <v>-3.2</v>
      </c>
      <c r="V4375" t="s">
        <v>486</v>
      </c>
      <c r="W4375" t="s">
        <v>45</v>
      </c>
      <c r="X4375">
        <v>1</v>
      </c>
      <c r="Y4375" t="str">
        <f>IF(tblRides[[#This Row],[supply_demand_ratio]]&lt;0.8,"Below 0.8",IF(tblRides[[#This Row],[supply_demand_ratio]]&lt;1,"Between 0.8-1.0",IF(tblRides[[#This Row],[supply_demand_ratio]]&lt;=1.2,"Between 1.0-1.2","Above 1.2")))</f>
        <v>Above 1.2</v>
      </c>
    </row>
    <row r="4376" spans="1:25" x14ac:dyDescent="0.3">
      <c r="A4376" t="s">
        <v>4431</v>
      </c>
      <c r="B4376" s="1">
        <v>46062.158333333333</v>
      </c>
      <c r="C4376" s="2">
        <v>46062</v>
      </c>
      <c r="D4376">
        <v>3</v>
      </c>
      <c r="E4376" t="s">
        <v>33</v>
      </c>
      <c r="F4376" t="s">
        <v>26</v>
      </c>
      <c r="G4376">
        <v>6.7</v>
      </c>
      <c r="H4376">
        <v>142.61000000000001</v>
      </c>
      <c r="J4376">
        <v>1</v>
      </c>
      <c r="K4376">
        <v>2</v>
      </c>
      <c r="M4376">
        <v>110</v>
      </c>
      <c r="N4376" t="s">
        <v>27</v>
      </c>
      <c r="O4376">
        <v>1.3160000000000001</v>
      </c>
      <c r="P4376" t="s">
        <v>82</v>
      </c>
      <c r="Q4376" t="s">
        <v>83</v>
      </c>
      <c r="R4376">
        <v>4.63</v>
      </c>
      <c r="S4376">
        <v>26</v>
      </c>
      <c r="V4376" t="s">
        <v>486</v>
      </c>
      <c r="W4376" t="s">
        <v>31</v>
      </c>
      <c r="X4376">
        <v>0</v>
      </c>
      <c r="Y4376" t="str">
        <f>IF(tblRides[[#This Row],[supply_demand_ratio]]&lt;0.8,"Below 0.8",IF(tblRides[[#This Row],[supply_demand_ratio]]&lt;1,"Between 0.8-1.0",IF(tblRides[[#This Row],[supply_demand_ratio]]&lt;=1.2,"Between 1.0-1.2","Above 1.2")))</f>
        <v>Above 1.2</v>
      </c>
    </row>
    <row r="4377" spans="1:25" x14ac:dyDescent="0.3">
      <c r="A4377" t="s">
        <v>4432</v>
      </c>
      <c r="B4377" s="1">
        <v>46062.165972222225</v>
      </c>
      <c r="C4377" s="2">
        <v>46062</v>
      </c>
      <c r="D4377">
        <v>3</v>
      </c>
      <c r="E4377" t="s">
        <v>25</v>
      </c>
      <c r="F4377" t="s">
        <v>26</v>
      </c>
      <c r="G4377">
        <v>6.9</v>
      </c>
      <c r="H4377">
        <v>156.56</v>
      </c>
      <c r="I4377">
        <v>148.91</v>
      </c>
      <c r="J4377">
        <v>1</v>
      </c>
      <c r="K4377">
        <v>3.6</v>
      </c>
      <c r="L4377">
        <v>2.5</v>
      </c>
      <c r="M4377">
        <v>144</v>
      </c>
      <c r="N4377" t="s">
        <v>27</v>
      </c>
      <c r="O4377">
        <v>1.319</v>
      </c>
      <c r="P4377" t="s">
        <v>28</v>
      </c>
      <c r="Q4377" t="s">
        <v>29</v>
      </c>
      <c r="R4377">
        <v>4.54</v>
      </c>
      <c r="S4377">
        <v>5</v>
      </c>
      <c r="T4377">
        <v>-7.65</v>
      </c>
      <c r="U4377">
        <v>-1.1000000000000001</v>
      </c>
      <c r="V4377" t="s">
        <v>486</v>
      </c>
      <c r="W4377" t="s">
        <v>31</v>
      </c>
      <c r="X4377">
        <v>1</v>
      </c>
      <c r="Y4377" t="str">
        <f>IF(tblRides[[#This Row],[supply_demand_ratio]]&lt;0.8,"Below 0.8",IF(tblRides[[#This Row],[supply_demand_ratio]]&lt;1,"Between 0.8-1.0",IF(tblRides[[#This Row],[supply_demand_ratio]]&lt;=1.2,"Between 1.0-1.2","Above 1.2")))</f>
        <v>Above 1.2</v>
      </c>
    </row>
    <row r="4378" spans="1:25" x14ac:dyDescent="0.3">
      <c r="A4378" t="s">
        <v>4433</v>
      </c>
      <c r="B4378" s="1">
        <v>46062.169444444444</v>
      </c>
      <c r="C4378" s="2">
        <v>46062</v>
      </c>
      <c r="D4378">
        <v>4</v>
      </c>
      <c r="E4378" t="s">
        <v>62</v>
      </c>
      <c r="F4378" t="s">
        <v>26</v>
      </c>
      <c r="G4378">
        <v>7.6</v>
      </c>
      <c r="H4378">
        <v>151.08000000000001</v>
      </c>
      <c r="I4378">
        <v>151.13</v>
      </c>
      <c r="J4378">
        <v>1</v>
      </c>
      <c r="K4378">
        <v>6.5</v>
      </c>
      <c r="L4378">
        <v>1</v>
      </c>
      <c r="M4378">
        <v>62</v>
      </c>
      <c r="N4378" t="s">
        <v>41</v>
      </c>
      <c r="O4378">
        <v>1.8220000000000001</v>
      </c>
      <c r="P4378" t="s">
        <v>28</v>
      </c>
      <c r="Q4378" t="s">
        <v>29</v>
      </c>
      <c r="R4378">
        <v>4.26</v>
      </c>
      <c r="S4378">
        <v>2</v>
      </c>
      <c r="T4378">
        <v>0.05</v>
      </c>
      <c r="U4378">
        <v>-5.5</v>
      </c>
      <c r="V4378" t="s">
        <v>486</v>
      </c>
      <c r="W4378" t="s">
        <v>45</v>
      </c>
      <c r="X4378">
        <v>1</v>
      </c>
      <c r="Y4378" t="str">
        <f>IF(tblRides[[#This Row],[supply_demand_ratio]]&lt;0.8,"Below 0.8",IF(tblRides[[#This Row],[supply_demand_ratio]]&lt;1,"Between 0.8-1.0",IF(tblRides[[#This Row],[supply_demand_ratio]]&lt;=1.2,"Between 1.0-1.2","Above 1.2")))</f>
        <v>Above 1.2</v>
      </c>
    </row>
    <row r="4379" spans="1:25" x14ac:dyDescent="0.3">
      <c r="A4379" t="s">
        <v>4434</v>
      </c>
      <c r="B4379" s="1">
        <v>46062.175694444442</v>
      </c>
      <c r="C4379" s="2">
        <v>46062</v>
      </c>
      <c r="D4379">
        <v>4</v>
      </c>
      <c r="E4379" t="s">
        <v>25</v>
      </c>
      <c r="F4379" t="s">
        <v>26</v>
      </c>
      <c r="G4379">
        <v>1.6</v>
      </c>
      <c r="H4379">
        <v>68.37</v>
      </c>
      <c r="I4379">
        <v>69.91</v>
      </c>
      <c r="J4379">
        <v>1</v>
      </c>
      <c r="K4379">
        <v>6</v>
      </c>
      <c r="L4379">
        <v>9.1999999999999993</v>
      </c>
      <c r="M4379">
        <v>144</v>
      </c>
      <c r="N4379" t="s">
        <v>27</v>
      </c>
      <c r="O4379">
        <v>1.26</v>
      </c>
      <c r="P4379" t="s">
        <v>28</v>
      </c>
      <c r="Q4379" t="s">
        <v>29</v>
      </c>
      <c r="R4379">
        <v>4.51</v>
      </c>
      <c r="S4379">
        <v>1</v>
      </c>
      <c r="T4379">
        <v>1.54</v>
      </c>
      <c r="U4379">
        <v>3.2</v>
      </c>
      <c r="V4379" t="s">
        <v>486</v>
      </c>
      <c r="W4379" t="s">
        <v>45</v>
      </c>
      <c r="X4379">
        <v>1</v>
      </c>
      <c r="Y4379" t="str">
        <f>IF(tblRides[[#This Row],[supply_demand_ratio]]&lt;0.8,"Below 0.8",IF(tblRides[[#This Row],[supply_demand_ratio]]&lt;1,"Between 0.8-1.0",IF(tblRides[[#This Row],[supply_demand_ratio]]&lt;=1.2,"Between 1.0-1.2","Above 1.2")))</f>
        <v>Above 1.2</v>
      </c>
    </row>
    <row r="4380" spans="1:25" x14ac:dyDescent="0.3">
      <c r="A4380" t="s">
        <v>4435</v>
      </c>
      <c r="B4380" s="1">
        <v>46062.185416666667</v>
      </c>
      <c r="C4380" s="2">
        <v>46062</v>
      </c>
      <c r="D4380">
        <v>4</v>
      </c>
      <c r="E4380" t="s">
        <v>43</v>
      </c>
      <c r="F4380" t="s">
        <v>26</v>
      </c>
      <c r="G4380">
        <v>7.4</v>
      </c>
      <c r="H4380">
        <v>160.16</v>
      </c>
      <c r="I4380">
        <v>157.6</v>
      </c>
      <c r="J4380">
        <v>1</v>
      </c>
      <c r="K4380">
        <v>3.9</v>
      </c>
      <c r="L4380">
        <v>1.5</v>
      </c>
      <c r="M4380">
        <v>68</v>
      </c>
      <c r="N4380" t="s">
        <v>41</v>
      </c>
      <c r="O4380">
        <v>2.2000000000000002</v>
      </c>
      <c r="P4380" t="s">
        <v>28</v>
      </c>
      <c r="Q4380" t="s">
        <v>29</v>
      </c>
      <c r="R4380">
        <v>4.9400000000000004</v>
      </c>
      <c r="S4380">
        <v>14</v>
      </c>
      <c r="T4380">
        <v>-2.56</v>
      </c>
      <c r="U4380">
        <v>-2.4</v>
      </c>
      <c r="V4380" t="s">
        <v>486</v>
      </c>
      <c r="W4380" t="s">
        <v>31</v>
      </c>
      <c r="X4380">
        <v>1</v>
      </c>
      <c r="Y4380" t="str">
        <f>IF(tblRides[[#This Row],[supply_demand_ratio]]&lt;0.8,"Below 0.8",IF(tblRides[[#This Row],[supply_demand_ratio]]&lt;1,"Between 0.8-1.0",IF(tblRides[[#This Row],[supply_demand_ratio]]&lt;=1.2,"Between 1.0-1.2","Above 1.2")))</f>
        <v>Above 1.2</v>
      </c>
    </row>
    <row r="4381" spans="1:25" x14ac:dyDescent="0.3">
      <c r="A4381" t="s">
        <v>4436</v>
      </c>
      <c r="B4381" s="1">
        <v>46062.197916666664</v>
      </c>
      <c r="C4381" s="2">
        <v>46062</v>
      </c>
      <c r="D4381">
        <v>4</v>
      </c>
      <c r="E4381" t="s">
        <v>25</v>
      </c>
      <c r="F4381" t="s">
        <v>26</v>
      </c>
      <c r="G4381">
        <v>7.3</v>
      </c>
      <c r="H4381">
        <v>169.17</v>
      </c>
      <c r="I4381">
        <v>169.4</v>
      </c>
      <c r="J4381">
        <v>1.1000000000000001</v>
      </c>
      <c r="K4381">
        <v>2.8</v>
      </c>
      <c r="L4381">
        <v>1.6</v>
      </c>
      <c r="M4381">
        <v>131</v>
      </c>
      <c r="N4381" t="s">
        <v>27</v>
      </c>
      <c r="O4381">
        <v>1.0349999999999999</v>
      </c>
      <c r="P4381" t="s">
        <v>28</v>
      </c>
      <c r="Q4381" t="s">
        <v>29</v>
      </c>
      <c r="R4381">
        <v>4.5</v>
      </c>
      <c r="S4381">
        <v>9</v>
      </c>
      <c r="T4381">
        <v>0.23</v>
      </c>
      <c r="U4381">
        <v>-1.2</v>
      </c>
      <c r="V4381" t="s">
        <v>486</v>
      </c>
      <c r="W4381" t="s">
        <v>31</v>
      </c>
      <c r="X4381">
        <v>1</v>
      </c>
      <c r="Y4381" t="str">
        <f>IF(tblRides[[#This Row],[supply_demand_ratio]]&lt;0.8,"Below 0.8",IF(tblRides[[#This Row],[supply_demand_ratio]]&lt;1,"Between 0.8-1.0",IF(tblRides[[#This Row],[supply_demand_ratio]]&lt;=1.2,"Between 1.0-1.2","Above 1.2")))</f>
        <v>Between 1.0-1.2</v>
      </c>
    </row>
    <row r="4382" spans="1:25" x14ac:dyDescent="0.3">
      <c r="A4382" t="s">
        <v>4437</v>
      </c>
      <c r="B4382" s="1">
        <v>46062.209027777775</v>
      </c>
      <c r="C4382" s="2">
        <v>46062</v>
      </c>
      <c r="D4382">
        <v>5</v>
      </c>
      <c r="E4382" t="s">
        <v>43</v>
      </c>
      <c r="F4382" t="s">
        <v>34</v>
      </c>
      <c r="G4382">
        <v>9.4</v>
      </c>
      <c r="H4382">
        <v>164.11</v>
      </c>
      <c r="I4382">
        <v>170.49</v>
      </c>
      <c r="J4382">
        <v>1</v>
      </c>
      <c r="K4382">
        <v>4.2</v>
      </c>
      <c r="L4382">
        <v>1</v>
      </c>
      <c r="M4382">
        <v>65</v>
      </c>
      <c r="N4382" t="s">
        <v>41</v>
      </c>
      <c r="O4382">
        <v>1.4830000000000001</v>
      </c>
      <c r="P4382" t="s">
        <v>28</v>
      </c>
      <c r="Q4382" t="s">
        <v>29</v>
      </c>
      <c r="R4382">
        <v>4.7699999999999996</v>
      </c>
      <c r="S4382">
        <v>0</v>
      </c>
      <c r="T4382">
        <v>6.38</v>
      </c>
      <c r="U4382">
        <v>-3.2</v>
      </c>
      <c r="V4382" t="s">
        <v>486</v>
      </c>
      <c r="W4382" t="s">
        <v>31</v>
      </c>
      <c r="X4382">
        <v>1</v>
      </c>
      <c r="Y4382" t="str">
        <f>IF(tblRides[[#This Row],[supply_demand_ratio]]&lt;0.8,"Below 0.8",IF(tblRides[[#This Row],[supply_demand_ratio]]&lt;1,"Between 0.8-1.0",IF(tblRides[[#This Row],[supply_demand_ratio]]&lt;=1.2,"Between 1.0-1.2","Above 1.2")))</f>
        <v>Above 1.2</v>
      </c>
    </row>
    <row r="4383" spans="1:25" x14ac:dyDescent="0.3">
      <c r="A4383" t="s">
        <v>4438</v>
      </c>
      <c r="B4383" s="1">
        <v>46062.219444444447</v>
      </c>
      <c r="C4383" s="2">
        <v>46062</v>
      </c>
      <c r="D4383">
        <v>5</v>
      </c>
      <c r="E4383" t="s">
        <v>43</v>
      </c>
      <c r="F4383" t="s">
        <v>26</v>
      </c>
      <c r="G4383">
        <v>10.3</v>
      </c>
      <c r="H4383">
        <v>204.6</v>
      </c>
      <c r="I4383">
        <v>195.2</v>
      </c>
      <c r="J4383">
        <v>1</v>
      </c>
      <c r="K4383">
        <v>4.7</v>
      </c>
      <c r="L4383">
        <v>3.3</v>
      </c>
      <c r="M4383">
        <v>60</v>
      </c>
      <c r="N4383" t="s">
        <v>41</v>
      </c>
      <c r="O4383">
        <v>1.3560000000000001</v>
      </c>
      <c r="P4383" t="s">
        <v>28</v>
      </c>
      <c r="Q4383" t="s">
        <v>29</v>
      </c>
      <c r="R4383">
        <v>4.55</v>
      </c>
      <c r="S4383">
        <v>4</v>
      </c>
      <c r="T4383">
        <v>-9.4</v>
      </c>
      <c r="U4383">
        <v>-1.4</v>
      </c>
      <c r="V4383" t="s">
        <v>486</v>
      </c>
      <c r="W4383" t="s">
        <v>31</v>
      </c>
      <c r="X4383">
        <v>1</v>
      </c>
      <c r="Y4383" t="str">
        <f>IF(tblRides[[#This Row],[supply_demand_ratio]]&lt;0.8,"Below 0.8",IF(tblRides[[#This Row],[supply_demand_ratio]]&lt;1,"Between 0.8-1.0",IF(tblRides[[#This Row],[supply_demand_ratio]]&lt;=1.2,"Between 1.0-1.2","Above 1.2")))</f>
        <v>Above 1.2</v>
      </c>
    </row>
    <row r="4384" spans="1:25" x14ac:dyDescent="0.3">
      <c r="A4384" t="s">
        <v>4439</v>
      </c>
      <c r="B4384" s="1">
        <v>46062.238194444442</v>
      </c>
      <c r="C4384" s="2">
        <v>46062</v>
      </c>
      <c r="D4384">
        <v>5</v>
      </c>
      <c r="E4384" t="s">
        <v>33</v>
      </c>
      <c r="F4384" t="s">
        <v>26</v>
      </c>
      <c r="G4384">
        <v>12.9</v>
      </c>
      <c r="H4384">
        <v>255.03</v>
      </c>
      <c r="J4384">
        <v>1</v>
      </c>
      <c r="K4384">
        <v>5.8</v>
      </c>
      <c r="L4384">
        <v>10.8</v>
      </c>
      <c r="M4384">
        <v>96</v>
      </c>
      <c r="N4384" t="s">
        <v>41</v>
      </c>
      <c r="O4384">
        <v>2.2000000000000002</v>
      </c>
      <c r="P4384" t="s">
        <v>58</v>
      </c>
      <c r="Q4384" t="s">
        <v>108</v>
      </c>
      <c r="R4384">
        <v>4.72</v>
      </c>
      <c r="S4384">
        <v>9</v>
      </c>
      <c r="U4384">
        <v>5</v>
      </c>
      <c r="V4384" t="s">
        <v>486</v>
      </c>
      <c r="W4384" t="s">
        <v>45</v>
      </c>
      <c r="X4384">
        <v>0</v>
      </c>
      <c r="Y4384" t="str">
        <f>IF(tblRides[[#This Row],[supply_demand_ratio]]&lt;0.8,"Below 0.8",IF(tblRides[[#This Row],[supply_demand_ratio]]&lt;1,"Between 0.8-1.0",IF(tblRides[[#This Row],[supply_demand_ratio]]&lt;=1.2,"Between 1.0-1.2","Above 1.2")))</f>
        <v>Above 1.2</v>
      </c>
    </row>
    <row r="4385" spans="1:25" x14ac:dyDescent="0.3">
      <c r="A4385" t="s">
        <v>4440</v>
      </c>
      <c r="B4385" s="1">
        <v>46062.252083333333</v>
      </c>
      <c r="C4385" s="2">
        <v>46062</v>
      </c>
      <c r="D4385">
        <v>6</v>
      </c>
      <c r="E4385" t="s">
        <v>62</v>
      </c>
      <c r="F4385" t="s">
        <v>26</v>
      </c>
      <c r="G4385">
        <v>7.8</v>
      </c>
      <c r="H4385">
        <v>154.22999999999999</v>
      </c>
      <c r="I4385">
        <v>144.4</v>
      </c>
      <c r="J4385">
        <v>1</v>
      </c>
      <c r="K4385">
        <v>4.0999999999999996</v>
      </c>
      <c r="L4385">
        <v>10.199999999999999</v>
      </c>
      <c r="M4385">
        <v>60</v>
      </c>
      <c r="N4385" t="s">
        <v>41</v>
      </c>
      <c r="O4385">
        <v>1.6459999999999999</v>
      </c>
      <c r="P4385" t="s">
        <v>28</v>
      </c>
      <c r="Q4385" t="s">
        <v>29</v>
      </c>
      <c r="R4385">
        <v>4.6500000000000004</v>
      </c>
      <c r="S4385">
        <v>9</v>
      </c>
      <c r="T4385">
        <v>-9.83</v>
      </c>
      <c r="U4385">
        <v>6.1</v>
      </c>
      <c r="V4385" t="s">
        <v>486</v>
      </c>
      <c r="W4385" t="s">
        <v>31</v>
      </c>
      <c r="X4385">
        <v>1</v>
      </c>
      <c r="Y4385" t="str">
        <f>IF(tblRides[[#This Row],[supply_demand_ratio]]&lt;0.8,"Below 0.8",IF(tblRides[[#This Row],[supply_demand_ratio]]&lt;1,"Between 0.8-1.0",IF(tblRides[[#This Row],[supply_demand_ratio]]&lt;=1.2,"Between 1.0-1.2","Above 1.2")))</f>
        <v>Above 1.2</v>
      </c>
    </row>
    <row r="4386" spans="1:25" x14ac:dyDescent="0.3">
      <c r="A4386" t="s">
        <v>4441</v>
      </c>
      <c r="B4386" s="1">
        <v>46062.261805555558</v>
      </c>
      <c r="C4386" s="2">
        <v>46062</v>
      </c>
      <c r="D4386">
        <v>6</v>
      </c>
      <c r="E4386" t="s">
        <v>43</v>
      </c>
      <c r="F4386" t="s">
        <v>34</v>
      </c>
      <c r="G4386">
        <v>10.4</v>
      </c>
      <c r="H4386">
        <v>225.3</v>
      </c>
      <c r="I4386">
        <v>215.59</v>
      </c>
      <c r="J4386">
        <v>1.1000000000000001</v>
      </c>
      <c r="K4386">
        <v>7.6</v>
      </c>
      <c r="L4386">
        <v>5.9</v>
      </c>
      <c r="M4386">
        <v>73</v>
      </c>
      <c r="N4386" t="s">
        <v>41</v>
      </c>
      <c r="O4386">
        <v>1.5089999999999999</v>
      </c>
      <c r="P4386" t="s">
        <v>28</v>
      </c>
      <c r="Q4386" t="s">
        <v>29</v>
      </c>
      <c r="R4386">
        <v>4.5599999999999996</v>
      </c>
      <c r="S4386">
        <v>0</v>
      </c>
      <c r="T4386">
        <v>-9.7100000000000009</v>
      </c>
      <c r="U4386">
        <v>-1.7</v>
      </c>
      <c r="V4386" t="s">
        <v>486</v>
      </c>
      <c r="W4386" t="s">
        <v>45</v>
      </c>
      <c r="X4386">
        <v>1</v>
      </c>
      <c r="Y4386" t="str">
        <f>IF(tblRides[[#This Row],[supply_demand_ratio]]&lt;0.8,"Below 0.8",IF(tblRides[[#This Row],[supply_demand_ratio]]&lt;1,"Between 0.8-1.0",IF(tblRides[[#This Row],[supply_demand_ratio]]&lt;=1.2,"Between 1.0-1.2","Above 1.2")))</f>
        <v>Above 1.2</v>
      </c>
    </row>
    <row r="4387" spans="1:25" x14ac:dyDescent="0.3">
      <c r="A4387" t="s">
        <v>4442</v>
      </c>
      <c r="B4387" s="1">
        <v>46062.265972222223</v>
      </c>
      <c r="C4387" s="2">
        <v>46062</v>
      </c>
      <c r="D4387">
        <v>6</v>
      </c>
      <c r="E4387" t="s">
        <v>33</v>
      </c>
      <c r="F4387" t="s">
        <v>26</v>
      </c>
      <c r="G4387">
        <v>7.9</v>
      </c>
      <c r="H4387">
        <v>158.06</v>
      </c>
      <c r="I4387">
        <v>167.45</v>
      </c>
      <c r="J4387">
        <v>1</v>
      </c>
      <c r="K4387">
        <v>4.9000000000000004</v>
      </c>
      <c r="L4387">
        <v>5.0999999999999996</v>
      </c>
      <c r="M4387">
        <v>105</v>
      </c>
      <c r="N4387" t="s">
        <v>41</v>
      </c>
      <c r="O4387">
        <v>1.425</v>
      </c>
      <c r="P4387" t="s">
        <v>28</v>
      </c>
      <c r="Q4387" t="s">
        <v>29</v>
      </c>
      <c r="R4387">
        <v>4.8</v>
      </c>
      <c r="S4387">
        <v>2</v>
      </c>
      <c r="T4387">
        <v>9.39</v>
      </c>
      <c r="U4387">
        <v>0.2</v>
      </c>
      <c r="V4387" t="s">
        <v>486</v>
      </c>
      <c r="W4387" t="s">
        <v>31</v>
      </c>
      <c r="X4387">
        <v>1</v>
      </c>
      <c r="Y4387" t="str">
        <f>IF(tblRides[[#This Row],[supply_demand_ratio]]&lt;0.8,"Below 0.8",IF(tblRides[[#This Row],[supply_demand_ratio]]&lt;1,"Between 0.8-1.0",IF(tblRides[[#This Row],[supply_demand_ratio]]&lt;=1.2,"Between 1.0-1.2","Above 1.2")))</f>
        <v>Above 1.2</v>
      </c>
    </row>
    <row r="4388" spans="1:25" x14ac:dyDescent="0.3">
      <c r="A4388" t="s">
        <v>4443</v>
      </c>
      <c r="B4388" s="1">
        <v>46062.268055555556</v>
      </c>
      <c r="C4388" s="2">
        <v>46062</v>
      </c>
      <c r="D4388">
        <v>6</v>
      </c>
      <c r="E4388" t="s">
        <v>62</v>
      </c>
      <c r="F4388" t="s">
        <v>26</v>
      </c>
      <c r="G4388">
        <v>12.8</v>
      </c>
      <c r="H4388">
        <v>196.42</v>
      </c>
      <c r="I4388">
        <v>191.38</v>
      </c>
      <c r="J4388">
        <v>1</v>
      </c>
      <c r="K4388">
        <v>3.6</v>
      </c>
      <c r="L4388">
        <v>5.2</v>
      </c>
      <c r="M4388">
        <v>61</v>
      </c>
      <c r="N4388" t="s">
        <v>41</v>
      </c>
      <c r="O4388">
        <v>2.0950000000000002</v>
      </c>
      <c r="P4388" t="s">
        <v>28</v>
      </c>
      <c r="Q4388" t="s">
        <v>29</v>
      </c>
      <c r="R4388">
        <v>4.62</v>
      </c>
      <c r="S4388">
        <v>1</v>
      </c>
      <c r="T4388">
        <v>-5.04</v>
      </c>
      <c r="U4388">
        <v>1.6</v>
      </c>
      <c r="V4388" t="s">
        <v>486</v>
      </c>
      <c r="W4388" t="s">
        <v>31</v>
      </c>
      <c r="X4388">
        <v>1</v>
      </c>
      <c r="Y4388" t="str">
        <f>IF(tblRides[[#This Row],[supply_demand_ratio]]&lt;0.8,"Below 0.8",IF(tblRides[[#This Row],[supply_demand_ratio]]&lt;1,"Between 0.8-1.0",IF(tblRides[[#This Row],[supply_demand_ratio]]&lt;=1.2,"Between 1.0-1.2","Above 1.2")))</f>
        <v>Above 1.2</v>
      </c>
    </row>
    <row r="4389" spans="1:25" x14ac:dyDescent="0.3">
      <c r="A4389" t="s">
        <v>4444</v>
      </c>
      <c r="B4389" s="1">
        <v>46062.27847222222</v>
      </c>
      <c r="C4389" s="2">
        <v>46062</v>
      </c>
      <c r="D4389">
        <v>6</v>
      </c>
      <c r="E4389" t="s">
        <v>36</v>
      </c>
      <c r="F4389" t="s">
        <v>26</v>
      </c>
      <c r="G4389">
        <v>6</v>
      </c>
      <c r="H4389">
        <v>137.44</v>
      </c>
      <c r="I4389">
        <v>138.41</v>
      </c>
      <c r="J4389">
        <v>1</v>
      </c>
      <c r="K4389">
        <v>3.2</v>
      </c>
      <c r="L4389">
        <v>1</v>
      </c>
      <c r="M4389">
        <v>108</v>
      </c>
      <c r="N4389" t="s">
        <v>41</v>
      </c>
      <c r="O4389">
        <v>1.4119999999999999</v>
      </c>
      <c r="P4389" t="s">
        <v>28</v>
      </c>
      <c r="Q4389" t="s">
        <v>29</v>
      </c>
      <c r="R4389">
        <v>4.4800000000000004</v>
      </c>
      <c r="S4389">
        <v>3</v>
      </c>
      <c r="T4389">
        <v>0.97</v>
      </c>
      <c r="U4389">
        <v>-2.2000000000000002</v>
      </c>
      <c r="V4389" t="s">
        <v>486</v>
      </c>
      <c r="W4389" t="s">
        <v>31</v>
      </c>
      <c r="X4389">
        <v>1</v>
      </c>
      <c r="Y4389" t="str">
        <f>IF(tblRides[[#This Row],[supply_demand_ratio]]&lt;0.8,"Below 0.8",IF(tblRides[[#This Row],[supply_demand_ratio]]&lt;1,"Between 0.8-1.0",IF(tblRides[[#This Row],[supply_demand_ratio]]&lt;=1.2,"Between 1.0-1.2","Above 1.2")))</f>
        <v>Above 1.2</v>
      </c>
    </row>
    <row r="4390" spans="1:25" x14ac:dyDescent="0.3">
      <c r="A4390" t="s">
        <v>4445</v>
      </c>
      <c r="B4390" s="1">
        <v>46062.279166666667</v>
      </c>
      <c r="C4390" s="2">
        <v>46062</v>
      </c>
      <c r="D4390">
        <v>6</v>
      </c>
      <c r="E4390" t="s">
        <v>25</v>
      </c>
      <c r="F4390" t="s">
        <v>26</v>
      </c>
      <c r="G4390">
        <v>4.2</v>
      </c>
      <c r="H4390">
        <v>103.99</v>
      </c>
      <c r="J4390">
        <v>1</v>
      </c>
      <c r="K4390">
        <v>2.6</v>
      </c>
      <c r="L4390">
        <v>5.3</v>
      </c>
      <c r="M4390">
        <v>122</v>
      </c>
      <c r="N4390" t="s">
        <v>41</v>
      </c>
      <c r="O4390">
        <v>1.329</v>
      </c>
      <c r="P4390" t="s">
        <v>37</v>
      </c>
      <c r="Q4390" t="s">
        <v>103</v>
      </c>
      <c r="R4390">
        <v>4.7</v>
      </c>
      <c r="S4390">
        <v>2</v>
      </c>
      <c r="U4390">
        <v>2.7</v>
      </c>
      <c r="V4390" t="s">
        <v>486</v>
      </c>
      <c r="W4390" t="s">
        <v>31</v>
      </c>
      <c r="X4390">
        <v>0</v>
      </c>
      <c r="Y4390" t="str">
        <f>IF(tblRides[[#This Row],[supply_demand_ratio]]&lt;0.8,"Below 0.8",IF(tblRides[[#This Row],[supply_demand_ratio]]&lt;1,"Between 0.8-1.0",IF(tblRides[[#This Row],[supply_demand_ratio]]&lt;=1.2,"Between 1.0-1.2","Above 1.2")))</f>
        <v>Above 1.2</v>
      </c>
    </row>
    <row r="4391" spans="1:25" x14ac:dyDescent="0.3">
      <c r="A4391" t="s">
        <v>4446</v>
      </c>
      <c r="B4391" s="1">
        <v>46062.3</v>
      </c>
      <c r="C4391" s="2">
        <v>46062</v>
      </c>
      <c r="D4391">
        <v>7</v>
      </c>
      <c r="E4391" t="s">
        <v>25</v>
      </c>
      <c r="F4391" t="s">
        <v>26</v>
      </c>
      <c r="G4391">
        <v>6.5</v>
      </c>
      <c r="H4391">
        <v>170.04</v>
      </c>
      <c r="I4391">
        <v>168.3</v>
      </c>
      <c r="J4391">
        <v>1.1000000000000001</v>
      </c>
      <c r="K4391">
        <v>7.1</v>
      </c>
      <c r="L4391">
        <v>12.2</v>
      </c>
      <c r="M4391">
        <v>142</v>
      </c>
      <c r="N4391" t="s">
        <v>27</v>
      </c>
      <c r="O4391">
        <v>1.105</v>
      </c>
      <c r="P4391" t="s">
        <v>28</v>
      </c>
      <c r="Q4391" t="s">
        <v>29</v>
      </c>
      <c r="R4391">
        <v>5</v>
      </c>
      <c r="S4391">
        <v>2</v>
      </c>
      <c r="T4391">
        <v>-1.74</v>
      </c>
      <c r="U4391">
        <v>5.0999999999999996</v>
      </c>
      <c r="V4391" t="s">
        <v>486</v>
      </c>
      <c r="W4391" t="s">
        <v>45</v>
      </c>
      <c r="X4391">
        <v>1</v>
      </c>
      <c r="Y4391" t="str">
        <f>IF(tblRides[[#This Row],[supply_demand_ratio]]&lt;0.8,"Below 0.8",IF(tblRides[[#This Row],[supply_demand_ratio]]&lt;1,"Between 0.8-1.0",IF(tblRides[[#This Row],[supply_demand_ratio]]&lt;=1.2,"Between 1.0-1.2","Above 1.2")))</f>
        <v>Between 1.0-1.2</v>
      </c>
    </row>
    <row r="4392" spans="1:25" x14ac:dyDescent="0.3">
      <c r="A4392" t="s">
        <v>4447</v>
      </c>
      <c r="B4392" s="1">
        <v>46062.3</v>
      </c>
      <c r="C4392" s="2">
        <v>46062</v>
      </c>
      <c r="D4392">
        <v>7</v>
      </c>
      <c r="E4392" t="s">
        <v>33</v>
      </c>
      <c r="F4392" t="s">
        <v>26</v>
      </c>
      <c r="G4392">
        <v>14.6</v>
      </c>
      <c r="H4392">
        <v>224.58</v>
      </c>
      <c r="I4392">
        <v>227.76</v>
      </c>
      <c r="J4392">
        <v>1</v>
      </c>
      <c r="K4392">
        <v>4.3</v>
      </c>
      <c r="L4392">
        <v>1.4</v>
      </c>
      <c r="M4392">
        <v>100</v>
      </c>
      <c r="N4392" t="s">
        <v>41</v>
      </c>
      <c r="O4392">
        <v>1.28</v>
      </c>
      <c r="P4392" t="s">
        <v>28</v>
      </c>
      <c r="Q4392" t="s">
        <v>29</v>
      </c>
      <c r="R4392">
        <v>4.57</v>
      </c>
      <c r="S4392">
        <v>36</v>
      </c>
      <c r="T4392">
        <v>3.18</v>
      </c>
      <c r="U4392">
        <v>-2.9</v>
      </c>
      <c r="V4392" t="s">
        <v>486</v>
      </c>
      <c r="W4392" t="s">
        <v>31</v>
      </c>
      <c r="X4392">
        <v>1</v>
      </c>
      <c r="Y4392" t="str">
        <f>IF(tblRides[[#This Row],[supply_demand_ratio]]&lt;0.8,"Below 0.8",IF(tblRides[[#This Row],[supply_demand_ratio]]&lt;1,"Between 0.8-1.0",IF(tblRides[[#This Row],[supply_demand_ratio]]&lt;=1.2,"Between 1.0-1.2","Above 1.2")))</f>
        <v>Above 1.2</v>
      </c>
    </row>
    <row r="4393" spans="1:25" x14ac:dyDescent="0.3">
      <c r="A4393" t="s">
        <v>4448</v>
      </c>
      <c r="B4393" s="1">
        <v>46062.303472222222</v>
      </c>
      <c r="C4393" s="2">
        <v>46062</v>
      </c>
      <c r="D4393">
        <v>7</v>
      </c>
      <c r="E4393" t="s">
        <v>36</v>
      </c>
      <c r="F4393" t="s">
        <v>34</v>
      </c>
      <c r="G4393">
        <v>4.4000000000000004</v>
      </c>
      <c r="H4393">
        <v>113.11</v>
      </c>
      <c r="I4393">
        <v>115.91</v>
      </c>
      <c r="J4393">
        <v>1</v>
      </c>
      <c r="K4393">
        <v>2</v>
      </c>
      <c r="L4393">
        <v>6.9</v>
      </c>
      <c r="M4393">
        <v>128</v>
      </c>
      <c r="N4393" t="s">
        <v>27</v>
      </c>
      <c r="O4393">
        <v>1.252</v>
      </c>
      <c r="P4393" t="s">
        <v>28</v>
      </c>
      <c r="Q4393" t="s">
        <v>29</v>
      </c>
      <c r="R4393">
        <v>4.7</v>
      </c>
      <c r="S4393">
        <v>0</v>
      </c>
      <c r="T4393">
        <v>2.8</v>
      </c>
      <c r="U4393">
        <v>4.9000000000000004</v>
      </c>
      <c r="V4393" t="s">
        <v>486</v>
      </c>
      <c r="W4393" t="s">
        <v>31</v>
      </c>
      <c r="X4393">
        <v>1</v>
      </c>
      <c r="Y4393" t="str">
        <f>IF(tblRides[[#This Row],[supply_demand_ratio]]&lt;0.8,"Below 0.8",IF(tblRides[[#This Row],[supply_demand_ratio]]&lt;1,"Between 0.8-1.0",IF(tblRides[[#This Row],[supply_demand_ratio]]&lt;=1.2,"Between 1.0-1.2","Above 1.2")))</f>
        <v>Above 1.2</v>
      </c>
    </row>
    <row r="4394" spans="1:25" x14ac:dyDescent="0.3">
      <c r="A4394" t="s">
        <v>4449</v>
      </c>
      <c r="B4394" s="1">
        <v>46062.304166666669</v>
      </c>
      <c r="C4394" s="2">
        <v>46062</v>
      </c>
      <c r="D4394">
        <v>7</v>
      </c>
      <c r="E4394" t="s">
        <v>33</v>
      </c>
      <c r="F4394" t="s">
        <v>26</v>
      </c>
      <c r="G4394">
        <v>14.5</v>
      </c>
      <c r="H4394">
        <v>254.28</v>
      </c>
      <c r="I4394">
        <v>259.22000000000003</v>
      </c>
      <c r="J4394">
        <v>1.1000000000000001</v>
      </c>
      <c r="K4394">
        <v>4.2</v>
      </c>
      <c r="L4394">
        <v>1.4</v>
      </c>
      <c r="M4394">
        <v>110</v>
      </c>
      <c r="N4394" t="s">
        <v>27</v>
      </c>
      <c r="O4394">
        <v>1.1020000000000001</v>
      </c>
      <c r="P4394" t="s">
        <v>28</v>
      </c>
      <c r="Q4394" t="s">
        <v>29</v>
      </c>
      <c r="R4394">
        <v>4.87</v>
      </c>
      <c r="S4394">
        <v>12</v>
      </c>
      <c r="T4394">
        <v>4.9400000000000004</v>
      </c>
      <c r="U4394">
        <v>-2.8</v>
      </c>
      <c r="V4394" t="s">
        <v>486</v>
      </c>
      <c r="W4394" t="s">
        <v>31</v>
      </c>
      <c r="X4394">
        <v>1</v>
      </c>
      <c r="Y4394" t="str">
        <f>IF(tblRides[[#This Row],[supply_demand_ratio]]&lt;0.8,"Below 0.8",IF(tblRides[[#This Row],[supply_demand_ratio]]&lt;1,"Between 0.8-1.0",IF(tblRides[[#This Row],[supply_demand_ratio]]&lt;=1.2,"Between 1.0-1.2","Above 1.2")))</f>
        <v>Between 1.0-1.2</v>
      </c>
    </row>
    <row r="4395" spans="1:25" x14ac:dyDescent="0.3">
      <c r="A4395" t="s">
        <v>4450</v>
      </c>
      <c r="B4395" s="1">
        <v>46062.311805555553</v>
      </c>
      <c r="C4395" s="2">
        <v>46062</v>
      </c>
      <c r="D4395">
        <v>7</v>
      </c>
      <c r="E4395" t="s">
        <v>25</v>
      </c>
      <c r="F4395" t="s">
        <v>26</v>
      </c>
      <c r="G4395">
        <v>8.1</v>
      </c>
      <c r="H4395">
        <v>146.51</v>
      </c>
      <c r="J4395">
        <v>1</v>
      </c>
      <c r="K4395">
        <v>7.3</v>
      </c>
      <c r="M4395">
        <v>116</v>
      </c>
      <c r="N4395" t="s">
        <v>27</v>
      </c>
      <c r="O4395">
        <v>1.0960000000000001</v>
      </c>
      <c r="P4395" t="s">
        <v>82</v>
      </c>
      <c r="Q4395" t="s">
        <v>83</v>
      </c>
      <c r="R4395">
        <v>4.72</v>
      </c>
      <c r="S4395">
        <v>18</v>
      </c>
      <c r="V4395" t="s">
        <v>486</v>
      </c>
      <c r="W4395" t="s">
        <v>45</v>
      </c>
      <c r="X4395">
        <v>0</v>
      </c>
      <c r="Y4395" t="str">
        <f>IF(tblRides[[#This Row],[supply_demand_ratio]]&lt;0.8,"Below 0.8",IF(tblRides[[#This Row],[supply_demand_ratio]]&lt;1,"Between 0.8-1.0",IF(tblRides[[#This Row],[supply_demand_ratio]]&lt;=1.2,"Between 1.0-1.2","Above 1.2")))</f>
        <v>Between 1.0-1.2</v>
      </c>
    </row>
    <row r="4396" spans="1:25" x14ac:dyDescent="0.3">
      <c r="A4396" t="s">
        <v>4451</v>
      </c>
      <c r="B4396" s="1">
        <v>46062.3125</v>
      </c>
      <c r="C4396" s="2">
        <v>46062</v>
      </c>
      <c r="D4396">
        <v>7</v>
      </c>
      <c r="E4396" t="s">
        <v>36</v>
      </c>
      <c r="F4396" t="s">
        <v>26</v>
      </c>
      <c r="G4396">
        <v>11.1</v>
      </c>
      <c r="H4396">
        <v>200.26</v>
      </c>
      <c r="J4396">
        <v>1</v>
      </c>
      <c r="K4396">
        <v>3.7</v>
      </c>
      <c r="L4396">
        <v>12</v>
      </c>
      <c r="M4396">
        <v>121</v>
      </c>
      <c r="N4396" t="s">
        <v>27</v>
      </c>
      <c r="O4396">
        <v>1.2010000000000001</v>
      </c>
      <c r="P4396" t="s">
        <v>37</v>
      </c>
      <c r="Q4396" t="s">
        <v>38</v>
      </c>
      <c r="R4396">
        <v>4.42</v>
      </c>
      <c r="S4396">
        <v>20</v>
      </c>
      <c r="U4396">
        <v>8.3000000000000007</v>
      </c>
      <c r="V4396" t="s">
        <v>486</v>
      </c>
      <c r="W4396" t="s">
        <v>31</v>
      </c>
      <c r="X4396">
        <v>0</v>
      </c>
      <c r="Y4396" t="str">
        <f>IF(tblRides[[#This Row],[supply_demand_ratio]]&lt;0.8,"Below 0.8",IF(tblRides[[#This Row],[supply_demand_ratio]]&lt;1,"Between 0.8-1.0",IF(tblRides[[#This Row],[supply_demand_ratio]]&lt;=1.2,"Between 1.0-1.2","Above 1.2")))</f>
        <v>Above 1.2</v>
      </c>
    </row>
    <row r="4397" spans="1:25" x14ac:dyDescent="0.3">
      <c r="A4397" t="s">
        <v>4452</v>
      </c>
      <c r="B4397" s="1">
        <v>46062.316666666666</v>
      </c>
      <c r="C4397" s="2">
        <v>46062</v>
      </c>
      <c r="D4397">
        <v>7</v>
      </c>
      <c r="E4397" t="s">
        <v>33</v>
      </c>
      <c r="F4397" t="s">
        <v>26</v>
      </c>
      <c r="G4397">
        <v>8.6</v>
      </c>
      <c r="H4397">
        <v>170.83</v>
      </c>
      <c r="I4397">
        <v>172.23</v>
      </c>
      <c r="J4397">
        <v>1.1000000000000001</v>
      </c>
      <c r="K4397">
        <v>3</v>
      </c>
      <c r="L4397">
        <v>9.5</v>
      </c>
      <c r="M4397">
        <v>87</v>
      </c>
      <c r="N4397" t="s">
        <v>27</v>
      </c>
      <c r="O4397">
        <v>0.85399999999999998</v>
      </c>
      <c r="P4397" t="s">
        <v>28</v>
      </c>
      <c r="Q4397" t="s">
        <v>29</v>
      </c>
      <c r="R4397">
        <v>4.47</v>
      </c>
      <c r="S4397">
        <v>10</v>
      </c>
      <c r="T4397">
        <v>1.4</v>
      </c>
      <c r="U4397">
        <v>6.5</v>
      </c>
      <c r="V4397" t="s">
        <v>486</v>
      </c>
      <c r="W4397" t="s">
        <v>31</v>
      </c>
      <c r="X4397">
        <v>1</v>
      </c>
      <c r="Y4397" t="str">
        <f>IF(tblRides[[#This Row],[supply_demand_ratio]]&lt;0.8,"Below 0.8",IF(tblRides[[#This Row],[supply_demand_ratio]]&lt;1,"Between 0.8-1.0",IF(tblRides[[#This Row],[supply_demand_ratio]]&lt;=1.2,"Between 1.0-1.2","Above 1.2")))</f>
        <v>Between 0.8-1.0</v>
      </c>
    </row>
    <row r="4398" spans="1:25" x14ac:dyDescent="0.3">
      <c r="A4398" t="s">
        <v>4453</v>
      </c>
      <c r="B4398" s="1">
        <v>46062.328472222223</v>
      </c>
      <c r="C4398" s="2">
        <v>46062</v>
      </c>
      <c r="D4398">
        <v>7</v>
      </c>
      <c r="E4398" t="s">
        <v>33</v>
      </c>
      <c r="F4398" t="s">
        <v>26</v>
      </c>
      <c r="G4398">
        <v>6.8</v>
      </c>
      <c r="H4398">
        <v>162.02000000000001</v>
      </c>
      <c r="I4398">
        <v>152.72</v>
      </c>
      <c r="J4398">
        <v>1.1000000000000001</v>
      </c>
      <c r="K4398">
        <v>3.7</v>
      </c>
      <c r="L4398">
        <v>1</v>
      </c>
      <c r="M4398">
        <v>104</v>
      </c>
      <c r="N4398" t="s">
        <v>41</v>
      </c>
      <c r="O4398">
        <v>1.3480000000000001</v>
      </c>
      <c r="P4398" t="s">
        <v>28</v>
      </c>
      <c r="Q4398" t="s">
        <v>29</v>
      </c>
      <c r="R4398">
        <v>4.34</v>
      </c>
      <c r="S4398">
        <v>28</v>
      </c>
      <c r="T4398">
        <v>-9.3000000000000007</v>
      </c>
      <c r="U4398">
        <v>-2.7</v>
      </c>
      <c r="V4398" t="s">
        <v>486</v>
      </c>
      <c r="W4398" t="s">
        <v>31</v>
      </c>
      <c r="X4398">
        <v>1</v>
      </c>
      <c r="Y4398" t="str">
        <f>IF(tblRides[[#This Row],[supply_demand_ratio]]&lt;0.8,"Below 0.8",IF(tblRides[[#This Row],[supply_demand_ratio]]&lt;1,"Between 0.8-1.0",IF(tblRides[[#This Row],[supply_demand_ratio]]&lt;=1.2,"Between 1.0-1.2","Above 1.2")))</f>
        <v>Above 1.2</v>
      </c>
    </row>
    <row r="4399" spans="1:25" x14ac:dyDescent="0.3">
      <c r="A4399" t="s">
        <v>4454</v>
      </c>
      <c r="B4399" s="1">
        <v>46062.332638888889</v>
      </c>
      <c r="C4399" s="2">
        <v>46062</v>
      </c>
      <c r="D4399">
        <v>7</v>
      </c>
      <c r="E4399" t="s">
        <v>36</v>
      </c>
      <c r="F4399" t="s">
        <v>34</v>
      </c>
      <c r="G4399">
        <v>4.0999999999999996</v>
      </c>
      <c r="H4399">
        <v>112.95</v>
      </c>
      <c r="I4399">
        <v>112</v>
      </c>
      <c r="J4399">
        <v>1.1000000000000001</v>
      </c>
      <c r="K4399">
        <v>6</v>
      </c>
      <c r="L4399">
        <v>9.3000000000000007</v>
      </c>
      <c r="M4399">
        <v>121</v>
      </c>
      <c r="N4399" t="s">
        <v>27</v>
      </c>
      <c r="O4399">
        <v>1.133</v>
      </c>
      <c r="P4399" t="s">
        <v>28</v>
      </c>
      <c r="Q4399" t="s">
        <v>29</v>
      </c>
      <c r="R4399">
        <v>4.67</v>
      </c>
      <c r="S4399">
        <v>0</v>
      </c>
      <c r="T4399">
        <v>-0.95</v>
      </c>
      <c r="U4399">
        <v>3.3</v>
      </c>
      <c r="V4399" t="s">
        <v>486</v>
      </c>
      <c r="W4399" t="s">
        <v>45</v>
      </c>
      <c r="X4399">
        <v>1</v>
      </c>
      <c r="Y4399" t="str">
        <f>IF(tblRides[[#This Row],[supply_demand_ratio]]&lt;0.8,"Below 0.8",IF(tblRides[[#This Row],[supply_demand_ratio]]&lt;1,"Between 0.8-1.0",IF(tblRides[[#This Row],[supply_demand_ratio]]&lt;=1.2,"Between 1.0-1.2","Above 1.2")))</f>
        <v>Between 1.0-1.2</v>
      </c>
    </row>
    <row r="4400" spans="1:25" x14ac:dyDescent="0.3">
      <c r="A4400" t="s">
        <v>4455</v>
      </c>
      <c r="B4400" s="1">
        <v>46062.34097222222</v>
      </c>
      <c r="C4400" s="2">
        <v>46062</v>
      </c>
      <c r="D4400">
        <v>8</v>
      </c>
      <c r="E4400" t="s">
        <v>36</v>
      </c>
      <c r="F4400" t="s">
        <v>26</v>
      </c>
      <c r="G4400">
        <v>24.5</v>
      </c>
      <c r="H4400">
        <v>537.26</v>
      </c>
      <c r="I4400">
        <v>518.03</v>
      </c>
      <c r="J4400">
        <v>1.2</v>
      </c>
      <c r="K4400">
        <v>6.3</v>
      </c>
      <c r="L4400">
        <v>3.1</v>
      </c>
      <c r="M4400">
        <v>83</v>
      </c>
      <c r="N4400" t="s">
        <v>27</v>
      </c>
      <c r="O4400">
        <v>0.72199999999999998</v>
      </c>
      <c r="P4400" t="s">
        <v>28</v>
      </c>
      <c r="Q4400" t="s">
        <v>29</v>
      </c>
      <c r="R4400">
        <v>4.45</v>
      </c>
      <c r="S4400">
        <v>5</v>
      </c>
      <c r="T4400">
        <v>-19.23</v>
      </c>
      <c r="U4400">
        <v>-3.2</v>
      </c>
      <c r="V4400" t="s">
        <v>486</v>
      </c>
      <c r="W4400" t="s">
        <v>45</v>
      </c>
      <c r="X4400">
        <v>1</v>
      </c>
      <c r="Y4400" t="str">
        <f>IF(tblRides[[#This Row],[supply_demand_ratio]]&lt;0.8,"Below 0.8",IF(tblRides[[#This Row],[supply_demand_ratio]]&lt;1,"Between 0.8-1.0",IF(tblRides[[#This Row],[supply_demand_ratio]]&lt;=1.2,"Between 1.0-1.2","Above 1.2")))</f>
        <v>Below 0.8</v>
      </c>
    </row>
    <row r="4401" spans="1:25" x14ac:dyDescent="0.3">
      <c r="A4401" t="s">
        <v>4456</v>
      </c>
      <c r="B4401" s="1">
        <v>46062.343055555553</v>
      </c>
      <c r="C4401" s="2">
        <v>46062</v>
      </c>
      <c r="D4401">
        <v>8</v>
      </c>
      <c r="E4401" t="s">
        <v>33</v>
      </c>
      <c r="F4401" t="s">
        <v>26</v>
      </c>
      <c r="G4401">
        <v>1.9</v>
      </c>
      <c r="H4401">
        <v>86.2</v>
      </c>
      <c r="I4401">
        <v>82.98</v>
      </c>
      <c r="J4401">
        <v>1.2</v>
      </c>
      <c r="K4401">
        <v>3.8</v>
      </c>
      <c r="L4401">
        <v>6.2</v>
      </c>
      <c r="M4401">
        <v>92</v>
      </c>
      <c r="N4401" t="s">
        <v>27</v>
      </c>
      <c r="O4401">
        <v>0.93300000000000005</v>
      </c>
      <c r="P4401" t="s">
        <v>28</v>
      </c>
      <c r="Q4401" t="s">
        <v>29</v>
      </c>
      <c r="R4401">
        <v>4.5599999999999996</v>
      </c>
      <c r="S4401">
        <v>12</v>
      </c>
      <c r="T4401">
        <v>-3.22</v>
      </c>
      <c r="U4401">
        <v>2.4</v>
      </c>
      <c r="V4401" t="s">
        <v>486</v>
      </c>
      <c r="W4401" t="s">
        <v>31</v>
      </c>
      <c r="X4401">
        <v>1</v>
      </c>
      <c r="Y4401" t="str">
        <f>IF(tblRides[[#This Row],[supply_demand_ratio]]&lt;0.8,"Below 0.8",IF(tblRides[[#This Row],[supply_demand_ratio]]&lt;1,"Between 0.8-1.0",IF(tblRides[[#This Row],[supply_demand_ratio]]&lt;=1.2,"Between 1.0-1.2","Above 1.2")))</f>
        <v>Between 0.8-1.0</v>
      </c>
    </row>
    <row r="4402" spans="1:25" x14ac:dyDescent="0.3">
      <c r="A4402" t="s">
        <v>4457</v>
      </c>
      <c r="B4402" s="1">
        <v>46062.36041666667</v>
      </c>
      <c r="C4402" s="2">
        <v>46062</v>
      </c>
      <c r="D4402">
        <v>8</v>
      </c>
      <c r="E4402" t="s">
        <v>33</v>
      </c>
      <c r="F4402" t="s">
        <v>26</v>
      </c>
      <c r="G4402">
        <v>12.1</v>
      </c>
      <c r="H4402">
        <v>229.83</v>
      </c>
      <c r="I4402">
        <v>229.71</v>
      </c>
      <c r="J4402">
        <v>1.1000000000000001</v>
      </c>
      <c r="K4402">
        <v>6.4</v>
      </c>
      <c r="L4402">
        <v>6</v>
      </c>
      <c r="M4402">
        <v>81</v>
      </c>
      <c r="N4402" t="s">
        <v>41</v>
      </c>
      <c r="O4402">
        <v>1.2529999999999999</v>
      </c>
      <c r="P4402" t="s">
        <v>28</v>
      </c>
      <c r="Q4402" t="s">
        <v>29</v>
      </c>
      <c r="R4402">
        <v>4.7699999999999996</v>
      </c>
      <c r="S4402">
        <v>26</v>
      </c>
      <c r="T4402">
        <v>-0.12</v>
      </c>
      <c r="U4402">
        <v>-0.4</v>
      </c>
      <c r="V4402" t="s">
        <v>486</v>
      </c>
      <c r="W4402" t="s">
        <v>45</v>
      </c>
      <c r="X4402">
        <v>1</v>
      </c>
      <c r="Y4402" t="str">
        <f>IF(tblRides[[#This Row],[supply_demand_ratio]]&lt;0.8,"Below 0.8",IF(tblRides[[#This Row],[supply_demand_ratio]]&lt;1,"Between 0.8-1.0",IF(tblRides[[#This Row],[supply_demand_ratio]]&lt;=1.2,"Between 1.0-1.2","Above 1.2")))</f>
        <v>Above 1.2</v>
      </c>
    </row>
    <row r="4403" spans="1:25" x14ac:dyDescent="0.3">
      <c r="A4403" t="s">
        <v>4458</v>
      </c>
      <c r="B4403" s="1">
        <v>46062.372916666667</v>
      </c>
      <c r="C4403" s="2">
        <v>46062</v>
      </c>
      <c r="D4403">
        <v>8</v>
      </c>
      <c r="E4403" t="s">
        <v>33</v>
      </c>
      <c r="F4403" t="s">
        <v>26</v>
      </c>
      <c r="G4403">
        <v>1.4</v>
      </c>
      <c r="H4403">
        <v>62.91</v>
      </c>
      <c r="I4403">
        <v>60.79</v>
      </c>
      <c r="J4403">
        <v>1</v>
      </c>
      <c r="K4403">
        <v>7.7</v>
      </c>
      <c r="L4403">
        <v>10.3</v>
      </c>
      <c r="M4403">
        <v>85</v>
      </c>
      <c r="N4403" t="s">
        <v>27</v>
      </c>
      <c r="O4403">
        <v>0.97199999999999998</v>
      </c>
      <c r="P4403" t="s">
        <v>28</v>
      </c>
      <c r="Q4403" t="s">
        <v>29</v>
      </c>
      <c r="R4403">
        <v>4.68</v>
      </c>
      <c r="S4403">
        <v>3</v>
      </c>
      <c r="T4403">
        <v>-2.12</v>
      </c>
      <c r="U4403">
        <v>2.6</v>
      </c>
      <c r="V4403" t="s">
        <v>486</v>
      </c>
      <c r="W4403" t="s">
        <v>45</v>
      </c>
      <c r="X4403">
        <v>1</v>
      </c>
      <c r="Y4403" t="str">
        <f>IF(tblRides[[#This Row],[supply_demand_ratio]]&lt;0.8,"Below 0.8",IF(tblRides[[#This Row],[supply_demand_ratio]]&lt;1,"Between 0.8-1.0",IF(tblRides[[#This Row],[supply_demand_ratio]]&lt;=1.2,"Between 1.0-1.2","Above 1.2")))</f>
        <v>Between 0.8-1.0</v>
      </c>
    </row>
    <row r="4404" spans="1:25" x14ac:dyDescent="0.3">
      <c r="A4404" t="s">
        <v>4459</v>
      </c>
      <c r="B4404" s="1">
        <v>46062.37777777778</v>
      </c>
      <c r="C4404" s="2">
        <v>46062</v>
      </c>
      <c r="D4404">
        <v>9</v>
      </c>
      <c r="E4404" t="s">
        <v>33</v>
      </c>
      <c r="F4404" t="s">
        <v>26</v>
      </c>
      <c r="G4404">
        <v>16.100000000000001</v>
      </c>
      <c r="H4404">
        <v>348.67</v>
      </c>
      <c r="I4404">
        <v>355.12</v>
      </c>
      <c r="J4404">
        <v>1.1000000000000001</v>
      </c>
      <c r="K4404">
        <v>9.4</v>
      </c>
      <c r="L4404">
        <v>11.2</v>
      </c>
      <c r="M4404">
        <v>79</v>
      </c>
      <c r="N4404" t="s">
        <v>27</v>
      </c>
      <c r="O4404">
        <v>0.83199999999999996</v>
      </c>
      <c r="P4404" t="s">
        <v>28</v>
      </c>
      <c r="Q4404" t="s">
        <v>29</v>
      </c>
      <c r="R4404">
        <v>4.37</v>
      </c>
      <c r="S4404">
        <v>6</v>
      </c>
      <c r="T4404">
        <v>6.45</v>
      </c>
      <c r="U4404">
        <v>1.8</v>
      </c>
      <c r="V4404" t="s">
        <v>486</v>
      </c>
      <c r="W4404" t="s">
        <v>45</v>
      </c>
      <c r="X4404">
        <v>1</v>
      </c>
      <c r="Y4404" t="str">
        <f>IF(tblRides[[#This Row],[supply_demand_ratio]]&lt;0.8,"Below 0.8",IF(tblRides[[#This Row],[supply_demand_ratio]]&lt;1,"Between 0.8-1.0",IF(tblRides[[#This Row],[supply_demand_ratio]]&lt;=1.2,"Between 1.0-1.2","Above 1.2")))</f>
        <v>Between 0.8-1.0</v>
      </c>
    </row>
    <row r="4405" spans="1:25" x14ac:dyDescent="0.3">
      <c r="A4405" t="s">
        <v>4460</v>
      </c>
      <c r="B4405" s="1">
        <v>46062.405555555553</v>
      </c>
      <c r="C4405" s="2">
        <v>46062</v>
      </c>
      <c r="D4405">
        <v>9</v>
      </c>
      <c r="E4405" t="s">
        <v>43</v>
      </c>
      <c r="F4405" t="s">
        <v>26</v>
      </c>
      <c r="G4405">
        <v>9.6</v>
      </c>
      <c r="H4405">
        <v>173.39</v>
      </c>
      <c r="I4405">
        <v>177.32</v>
      </c>
      <c r="J4405">
        <v>1</v>
      </c>
      <c r="K4405">
        <v>5.8</v>
      </c>
      <c r="L4405">
        <v>7.3</v>
      </c>
      <c r="M4405">
        <v>65</v>
      </c>
      <c r="N4405" t="s">
        <v>41</v>
      </c>
      <c r="O4405">
        <v>1.55</v>
      </c>
      <c r="P4405" t="s">
        <v>28</v>
      </c>
      <c r="Q4405" t="s">
        <v>29</v>
      </c>
      <c r="R4405">
        <v>4.68</v>
      </c>
      <c r="S4405">
        <v>4</v>
      </c>
      <c r="T4405">
        <v>3.93</v>
      </c>
      <c r="U4405">
        <v>1.5</v>
      </c>
      <c r="V4405" t="s">
        <v>486</v>
      </c>
      <c r="W4405" t="s">
        <v>45</v>
      </c>
      <c r="X4405">
        <v>1</v>
      </c>
      <c r="Y4405" t="str">
        <f>IF(tblRides[[#This Row],[supply_demand_ratio]]&lt;0.8,"Below 0.8",IF(tblRides[[#This Row],[supply_demand_ratio]]&lt;1,"Between 0.8-1.0",IF(tblRides[[#This Row],[supply_demand_ratio]]&lt;=1.2,"Between 1.0-1.2","Above 1.2")))</f>
        <v>Above 1.2</v>
      </c>
    </row>
    <row r="4406" spans="1:25" x14ac:dyDescent="0.3">
      <c r="A4406" t="s">
        <v>4461</v>
      </c>
      <c r="B4406" s="1">
        <v>46062.40625</v>
      </c>
      <c r="C4406" s="2">
        <v>46062</v>
      </c>
      <c r="D4406">
        <v>9</v>
      </c>
      <c r="E4406" t="s">
        <v>36</v>
      </c>
      <c r="F4406" t="s">
        <v>26</v>
      </c>
      <c r="G4406">
        <v>3.3</v>
      </c>
      <c r="H4406">
        <v>103.39</v>
      </c>
      <c r="I4406">
        <v>94.27</v>
      </c>
      <c r="J4406">
        <v>1.2</v>
      </c>
      <c r="K4406">
        <v>6.8</v>
      </c>
      <c r="L4406">
        <v>7.1</v>
      </c>
      <c r="M4406">
        <v>94</v>
      </c>
      <c r="N4406" t="s">
        <v>27</v>
      </c>
      <c r="O4406">
        <v>0.73299999999999998</v>
      </c>
      <c r="P4406" t="s">
        <v>28</v>
      </c>
      <c r="Q4406" t="s">
        <v>29</v>
      </c>
      <c r="R4406">
        <v>4.7</v>
      </c>
      <c r="S4406">
        <v>12</v>
      </c>
      <c r="T4406">
        <v>-9.1199999999999992</v>
      </c>
      <c r="U4406">
        <v>0.3</v>
      </c>
      <c r="V4406" t="s">
        <v>486</v>
      </c>
      <c r="W4406" t="s">
        <v>45</v>
      </c>
      <c r="X4406">
        <v>1</v>
      </c>
      <c r="Y4406" t="str">
        <f>IF(tblRides[[#This Row],[supply_demand_ratio]]&lt;0.8,"Below 0.8",IF(tblRides[[#This Row],[supply_demand_ratio]]&lt;1,"Between 0.8-1.0",IF(tblRides[[#This Row],[supply_demand_ratio]]&lt;=1.2,"Between 1.0-1.2","Above 1.2")))</f>
        <v>Below 0.8</v>
      </c>
    </row>
    <row r="4407" spans="1:25" x14ac:dyDescent="0.3">
      <c r="A4407" t="s">
        <v>4462</v>
      </c>
      <c r="B4407" s="1">
        <v>46062.411111111112</v>
      </c>
      <c r="C4407" s="2">
        <v>46062</v>
      </c>
      <c r="D4407">
        <v>9</v>
      </c>
      <c r="E4407" t="s">
        <v>33</v>
      </c>
      <c r="F4407" t="s">
        <v>26</v>
      </c>
      <c r="G4407">
        <v>3.5</v>
      </c>
      <c r="H4407">
        <v>103.7</v>
      </c>
      <c r="I4407">
        <v>107.36</v>
      </c>
      <c r="J4407">
        <v>1.2</v>
      </c>
      <c r="K4407">
        <v>8.1999999999999993</v>
      </c>
      <c r="L4407">
        <v>15.8</v>
      </c>
      <c r="M4407">
        <v>73</v>
      </c>
      <c r="N4407" t="s">
        <v>27</v>
      </c>
      <c r="O4407">
        <v>0.70199999999999996</v>
      </c>
      <c r="P4407" t="s">
        <v>28</v>
      </c>
      <c r="Q4407" t="s">
        <v>29</v>
      </c>
      <c r="R4407">
        <v>5</v>
      </c>
      <c r="S4407">
        <v>1</v>
      </c>
      <c r="T4407">
        <v>3.66</v>
      </c>
      <c r="U4407">
        <v>7.6</v>
      </c>
      <c r="V4407" t="s">
        <v>486</v>
      </c>
      <c r="W4407" t="s">
        <v>45</v>
      </c>
      <c r="X4407">
        <v>1</v>
      </c>
      <c r="Y4407" t="str">
        <f>IF(tblRides[[#This Row],[supply_demand_ratio]]&lt;0.8,"Below 0.8",IF(tblRides[[#This Row],[supply_demand_ratio]]&lt;1,"Between 0.8-1.0",IF(tblRides[[#This Row],[supply_demand_ratio]]&lt;=1.2,"Between 1.0-1.2","Above 1.2")))</f>
        <v>Below 0.8</v>
      </c>
    </row>
    <row r="4408" spans="1:25" x14ac:dyDescent="0.3">
      <c r="A4408" t="s">
        <v>4463</v>
      </c>
      <c r="B4408" s="1">
        <v>46062.414583333331</v>
      </c>
      <c r="C4408" s="2">
        <v>46062</v>
      </c>
      <c r="D4408">
        <v>9</v>
      </c>
      <c r="E4408" t="s">
        <v>33</v>
      </c>
      <c r="F4408" t="s">
        <v>26</v>
      </c>
      <c r="G4408">
        <v>6.5</v>
      </c>
      <c r="H4408">
        <v>168.98</v>
      </c>
      <c r="I4408">
        <v>168.79</v>
      </c>
      <c r="J4408">
        <v>1.1000000000000001</v>
      </c>
      <c r="K4408">
        <v>9.4</v>
      </c>
      <c r="L4408">
        <v>8.8000000000000007</v>
      </c>
      <c r="M4408">
        <v>78</v>
      </c>
      <c r="N4408" t="s">
        <v>27</v>
      </c>
      <c r="O4408">
        <v>0.78100000000000003</v>
      </c>
      <c r="P4408" t="s">
        <v>28</v>
      </c>
      <c r="Q4408" t="s">
        <v>29</v>
      </c>
      <c r="R4408">
        <v>4.74</v>
      </c>
      <c r="S4408">
        <v>31</v>
      </c>
      <c r="T4408">
        <v>-0.19</v>
      </c>
      <c r="U4408">
        <v>-0.6</v>
      </c>
      <c r="V4408" t="s">
        <v>486</v>
      </c>
      <c r="W4408" t="s">
        <v>45</v>
      </c>
      <c r="X4408">
        <v>1</v>
      </c>
      <c r="Y4408" t="str">
        <f>IF(tblRides[[#This Row],[supply_demand_ratio]]&lt;0.8,"Below 0.8",IF(tblRides[[#This Row],[supply_demand_ratio]]&lt;1,"Between 0.8-1.0",IF(tblRides[[#This Row],[supply_demand_ratio]]&lt;=1.2,"Between 1.0-1.2","Above 1.2")))</f>
        <v>Below 0.8</v>
      </c>
    </row>
    <row r="4409" spans="1:25" x14ac:dyDescent="0.3">
      <c r="A4409" t="s">
        <v>4464</v>
      </c>
      <c r="B4409" s="1">
        <v>46062.418749999997</v>
      </c>
      <c r="C4409" s="2">
        <v>46062</v>
      </c>
      <c r="D4409">
        <v>10</v>
      </c>
      <c r="E4409" t="s">
        <v>25</v>
      </c>
      <c r="F4409" t="s">
        <v>34</v>
      </c>
      <c r="G4409">
        <v>1.3</v>
      </c>
      <c r="H4409">
        <v>83.79</v>
      </c>
      <c r="I4409">
        <v>85.13</v>
      </c>
      <c r="J4409">
        <v>1.3</v>
      </c>
      <c r="K4409">
        <v>10.1</v>
      </c>
      <c r="L4409">
        <v>9.1999999999999993</v>
      </c>
      <c r="M4409">
        <v>110</v>
      </c>
      <c r="N4409" t="s">
        <v>72</v>
      </c>
      <c r="O4409">
        <v>0.65200000000000002</v>
      </c>
      <c r="P4409" t="s">
        <v>28</v>
      </c>
      <c r="Q4409" t="s">
        <v>29</v>
      </c>
      <c r="R4409">
        <v>4.8899999999999997</v>
      </c>
      <c r="S4409">
        <v>0</v>
      </c>
      <c r="T4409">
        <v>1.34</v>
      </c>
      <c r="U4409">
        <v>-0.9</v>
      </c>
      <c r="V4409" t="s">
        <v>486</v>
      </c>
      <c r="W4409" t="s">
        <v>77</v>
      </c>
      <c r="X4409">
        <v>1</v>
      </c>
      <c r="Y4409" t="str">
        <f>IF(tblRides[[#This Row],[supply_demand_ratio]]&lt;0.8,"Below 0.8",IF(tblRides[[#This Row],[supply_demand_ratio]]&lt;1,"Between 0.8-1.0",IF(tblRides[[#This Row],[supply_demand_ratio]]&lt;=1.2,"Between 1.0-1.2","Above 1.2")))</f>
        <v>Below 0.8</v>
      </c>
    </row>
    <row r="4410" spans="1:25" x14ac:dyDescent="0.3">
      <c r="A4410" t="s">
        <v>4465</v>
      </c>
      <c r="B4410" s="1">
        <v>46062.422222222223</v>
      </c>
      <c r="C4410" s="2">
        <v>46062</v>
      </c>
      <c r="D4410">
        <v>10</v>
      </c>
      <c r="E4410" t="s">
        <v>36</v>
      </c>
      <c r="F4410" t="s">
        <v>26</v>
      </c>
      <c r="G4410">
        <v>12.6</v>
      </c>
      <c r="H4410">
        <v>241.15</v>
      </c>
      <c r="J4410">
        <v>1</v>
      </c>
      <c r="K4410">
        <v>5.3</v>
      </c>
      <c r="L4410">
        <v>10.8</v>
      </c>
      <c r="M4410">
        <v>107</v>
      </c>
      <c r="N4410" t="s">
        <v>27</v>
      </c>
      <c r="O4410">
        <v>0.96199999999999997</v>
      </c>
      <c r="P4410" t="s">
        <v>37</v>
      </c>
      <c r="Q4410" t="s">
        <v>38</v>
      </c>
      <c r="R4410">
        <v>5</v>
      </c>
      <c r="S4410">
        <v>13</v>
      </c>
      <c r="U4410">
        <v>5.5</v>
      </c>
      <c r="V4410" t="s">
        <v>486</v>
      </c>
      <c r="W4410" t="s">
        <v>45</v>
      </c>
      <c r="X4410">
        <v>0</v>
      </c>
      <c r="Y4410" t="str">
        <f>IF(tblRides[[#This Row],[supply_demand_ratio]]&lt;0.8,"Below 0.8",IF(tblRides[[#This Row],[supply_demand_ratio]]&lt;1,"Between 0.8-1.0",IF(tblRides[[#This Row],[supply_demand_ratio]]&lt;=1.2,"Between 1.0-1.2","Above 1.2")))</f>
        <v>Between 0.8-1.0</v>
      </c>
    </row>
    <row r="4411" spans="1:25" x14ac:dyDescent="0.3">
      <c r="A4411" t="s">
        <v>4466</v>
      </c>
      <c r="B4411" s="1">
        <v>46062.440972222219</v>
      </c>
      <c r="C4411" s="2">
        <v>46062</v>
      </c>
      <c r="D4411">
        <v>10</v>
      </c>
      <c r="E4411" t="s">
        <v>33</v>
      </c>
      <c r="F4411" t="s">
        <v>26</v>
      </c>
      <c r="G4411">
        <v>3.8</v>
      </c>
      <c r="H4411">
        <v>87.95</v>
      </c>
      <c r="I4411">
        <v>84.26</v>
      </c>
      <c r="J4411">
        <v>1</v>
      </c>
      <c r="K4411">
        <v>3.3</v>
      </c>
      <c r="L4411">
        <v>1</v>
      </c>
      <c r="M4411">
        <v>97</v>
      </c>
      <c r="N4411" t="s">
        <v>27</v>
      </c>
      <c r="O4411">
        <v>1.0089999999999999</v>
      </c>
      <c r="P4411" t="s">
        <v>28</v>
      </c>
      <c r="Q4411" t="s">
        <v>29</v>
      </c>
      <c r="R4411">
        <v>4.96</v>
      </c>
      <c r="S4411">
        <v>1</v>
      </c>
      <c r="T4411">
        <v>-3.69</v>
      </c>
      <c r="U4411">
        <v>-2.2999999999999998</v>
      </c>
      <c r="V4411" t="s">
        <v>486</v>
      </c>
      <c r="W4411" t="s">
        <v>31</v>
      </c>
      <c r="X4411">
        <v>1</v>
      </c>
      <c r="Y4411" t="str">
        <f>IF(tblRides[[#This Row],[supply_demand_ratio]]&lt;0.8,"Below 0.8",IF(tblRides[[#This Row],[supply_demand_ratio]]&lt;1,"Between 0.8-1.0",IF(tblRides[[#This Row],[supply_demand_ratio]]&lt;=1.2,"Between 1.0-1.2","Above 1.2")))</f>
        <v>Between 1.0-1.2</v>
      </c>
    </row>
    <row r="4412" spans="1:25" x14ac:dyDescent="0.3">
      <c r="A4412" t="s">
        <v>4467</v>
      </c>
      <c r="B4412" s="1">
        <v>46062.447916666664</v>
      </c>
      <c r="C4412" s="2">
        <v>46062</v>
      </c>
      <c r="D4412">
        <v>10</v>
      </c>
      <c r="E4412" t="s">
        <v>43</v>
      </c>
      <c r="F4412" t="s">
        <v>26</v>
      </c>
      <c r="G4412">
        <v>2.1</v>
      </c>
      <c r="H4412">
        <v>69.64</v>
      </c>
      <c r="I4412">
        <v>69.7</v>
      </c>
      <c r="J4412">
        <v>1</v>
      </c>
      <c r="K4412">
        <v>5.6</v>
      </c>
      <c r="L4412">
        <v>9.4</v>
      </c>
      <c r="M4412">
        <v>64</v>
      </c>
      <c r="N4412" t="s">
        <v>41</v>
      </c>
      <c r="O4412">
        <v>1.2210000000000001</v>
      </c>
      <c r="P4412" t="s">
        <v>28</v>
      </c>
      <c r="Q4412" t="s">
        <v>29</v>
      </c>
      <c r="R4412">
        <v>4.49</v>
      </c>
      <c r="S4412">
        <v>3</v>
      </c>
      <c r="T4412">
        <v>0.06</v>
      </c>
      <c r="U4412">
        <v>3.8</v>
      </c>
      <c r="V4412" t="s">
        <v>486</v>
      </c>
      <c r="W4412" t="s">
        <v>45</v>
      </c>
      <c r="X4412">
        <v>1</v>
      </c>
      <c r="Y4412" t="str">
        <f>IF(tblRides[[#This Row],[supply_demand_ratio]]&lt;0.8,"Below 0.8",IF(tblRides[[#This Row],[supply_demand_ratio]]&lt;1,"Between 0.8-1.0",IF(tblRides[[#This Row],[supply_demand_ratio]]&lt;=1.2,"Between 1.0-1.2","Above 1.2")))</f>
        <v>Above 1.2</v>
      </c>
    </row>
    <row r="4413" spans="1:25" x14ac:dyDescent="0.3">
      <c r="A4413" t="s">
        <v>4468</v>
      </c>
      <c r="B4413" s="1">
        <v>46062.45416666667</v>
      </c>
      <c r="C4413" s="2">
        <v>46062</v>
      </c>
      <c r="D4413">
        <v>10</v>
      </c>
      <c r="E4413" t="s">
        <v>43</v>
      </c>
      <c r="F4413" t="s">
        <v>34</v>
      </c>
      <c r="G4413">
        <v>11.3</v>
      </c>
      <c r="H4413">
        <v>251.42</v>
      </c>
      <c r="J4413">
        <v>1.1000000000000001</v>
      </c>
      <c r="K4413">
        <v>5.0999999999999996</v>
      </c>
      <c r="M4413">
        <v>64</v>
      </c>
      <c r="N4413" t="s">
        <v>41</v>
      </c>
      <c r="O4413">
        <v>1.3839999999999999</v>
      </c>
      <c r="P4413" t="s">
        <v>82</v>
      </c>
      <c r="Q4413" t="s">
        <v>83</v>
      </c>
      <c r="R4413">
        <v>4.67</v>
      </c>
      <c r="S4413">
        <v>0</v>
      </c>
      <c r="V4413" t="s">
        <v>486</v>
      </c>
      <c r="W4413" t="s">
        <v>45</v>
      </c>
      <c r="X4413">
        <v>0</v>
      </c>
      <c r="Y4413" t="str">
        <f>IF(tblRides[[#This Row],[supply_demand_ratio]]&lt;0.8,"Below 0.8",IF(tblRides[[#This Row],[supply_demand_ratio]]&lt;1,"Between 0.8-1.0",IF(tblRides[[#This Row],[supply_demand_ratio]]&lt;=1.2,"Between 1.0-1.2","Above 1.2")))</f>
        <v>Above 1.2</v>
      </c>
    </row>
    <row r="4414" spans="1:25" x14ac:dyDescent="0.3">
      <c r="A4414" t="s">
        <v>4469</v>
      </c>
      <c r="B4414" s="1">
        <v>46062.456250000003</v>
      </c>
      <c r="C4414" s="2">
        <v>46062</v>
      </c>
      <c r="D4414">
        <v>10</v>
      </c>
      <c r="E4414" t="s">
        <v>25</v>
      </c>
      <c r="F4414" t="s">
        <v>26</v>
      </c>
      <c r="G4414">
        <v>1</v>
      </c>
      <c r="H4414">
        <v>71.42</v>
      </c>
      <c r="I4414">
        <v>71.69</v>
      </c>
      <c r="J4414">
        <v>1.3</v>
      </c>
      <c r="K4414">
        <v>8.1</v>
      </c>
      <c r="L4414">
        <v>6.6</v>
      </c>
      <c r="M4414">
        <v>121</v>
      </c>
      <c r="N4414" t="s">
        <v>72</v>
      </c>
      <c r="O4414">
        <v>0.76500000000000001</v>
      </c>
      <c r="P4414" t="s">
        <v>28</v>
      </c>
      <c r="Q4414" t="s">
        <v>29</v>
      </c>
      <c r="R4414">
        <v>5</v>
      </c>
      <c r="S4414">
        <v>6</v>
      </c>
      <c r="T4414">
        <v>0.27</v>
      </c>
      <c r="U4414">
        <v>-1.5</v>
      </c>
      <c r="V4414" t="s">
        <v>486</v>
      </c>
      <c r="W4414" t="s">
        <v>45</v>
      </c>
      <c r="X4414">
        <v>1</v>
      </c>
      <c r="Y4414" t="str">
        <f>IF(tblRides[[#This Row],[supply_demand_ratio]]&lt;0.8,"Below 0.8",IF(tblRides[[#This Row],[supply_demand_ratio]]&lt;1,"Between 0.8-1.0",IF(tblRides[[#This Row],[supply_demand_ratio]]&lt;=1.2,"Between 1.0-1.2","Above 1.2")))</f>
        <v>Below 0.8</v>
      </c>
    </row>
    <row r="4415" spans="1:25" x14ac:dyDescent="0.3">
      <c r="A4415" t="s">
        <v>4470</v>
      </c>
      <c r="B4415" s="1">
        <v>46062.487500000003</v>
      </c>
      <c r="C4415" s="2">
        <v>46062</v>
      </c>
      <c r="D4415">
        <v>11</v>
      </c>
      <c r="E4415" t="s">
        <v>62</v>
      </c>
      <c r="F4415" t="s">
        <v>26</v>
      </c>
      <c r="G4415">
        <v>6</v>
      </c>
      <c r="H4415">
        <v>123.61</v>
      </c>
      <c r="I4415">
        <v>130.62</v>
      </c>
      <c r="J4415">
        <v>1</v>
      </c>
      <c r="K4415">
        <v>2.4</v>
      </c>
      <c r="L4415">
        <v>6.6</v>
      </c>
      <c r="M4415">
        <v>61</v>
      </c>
      <c r="N4415" t="s">
        <v>41</v>
      </c>
      <c r="O4415">
        <v>1.589</v>
      </c>
      <c r="P4415" t="s">
        <v>28</v>
      </c>
      <c r="Q4415" t="s">
        <v>29</v>
      </c>
      <c r="R4415">
        <v>4.55</v>
      </c>
      <c r="S4415">
        <v>1</v>
      </c>
      <c r="T4415">
        <v>7.01</v>
      </c>
      <c r="U4415">
        <v>4.2</v>
      </c>
      <c r="V4415" t="s">
        <v>486</v>
      </c>
      <c r="W4415" t="s">
        <v>31</v>
      </c>
      <c r="X4415">
        <v>1</v>
      </c>
      <c r="Y4415" t="str">
        <f>IF(tblRides[[#This Row],[supply_demand_ratio]]&lt;0.8,"Below 0.8",IF(tblRides[[#This Row],[supply_demand_ratio]]&lt;1,"Between 0.8-1.0",IF(tblRides[[#This Row],[supply_demand_ratio]]&lt;=1.2,"Between 1.0-1.2","Above 1.2")))</f>
        <v>Above 1.2</v>
      </c>
    </row>
    <row r="4416" spans="1:25" x14ac:dyDescent="0.3">
      <c r="A4416" t="s">
        <v>4471</v>
      </c>
      <c r="B4416" s="1">
        <v>46062.493055555555</v>
      </c>
      <c r="C4416" s="2">
        <v>46062</v>
      </c>
      <c r="D4416">
        <v>11</v>
      </c>
      <c r="E4416" t="s">
        <v>36</v>
      </c>
      <c r="F4416" t="s">
        <v>34</v>
      </c>
      <c r="G4416">
        <v>2.8</v>
      </c>
      <c r="H4416">
        <v>75.3</v>
      </c>
      <c r="J4416">
        <v>1</v>
      </c>
      <c r="K4416">
        <v>3.3</v>
      </c>
      <c r="L4416">
        <v>5</v>
      </c>
      <c r="M4416">
        <v>119</v>
      </c>
      <c r="N4416" t="s">
        <v>41</v>
      </c>
      <c r="O4416">
        <v>1.349</v>
      </c>
      <c r="P4416" t="s">
        <v>37</v>
      </c>
      <c r="Q4416" t="s">
        <v>38</v>
      </c>
      <c r="R4416">
        <v>4.7</v>
      </c>
      <c r="S4416">
        <v>0</v>
      </c>
      <c r="U4416">
        <v>1.7</v>
      </c>
      <c r="V4416" t="s">
        <v>486</v>
      </c>
      <c r="W4416" t="s">
        <v>31</v>
      </c>
      <c r="X4416">
        <v>0</v>
      </c>
      <c r="Y4416" t="str">
        <f>IF(tblRides[[#This Row],[supply_demand_ratio]]&lt;0.8,"Below 0.8",IF(tblRides[[#This Row],[supply_demand_ratio]]&lt;1,"Between 0.8-1.0",IF(tblRides[[#This Row],[supply_demand_ratio]]&lt;=1.2,"Between 1.0-1.2","Above 1.2")))</f>
        <v>Above 1.2</v>
      </c>
    </row>
    <row r="4417" spans="1:25" x14ac:dyDescent="0.3">
      <c r="A4417" t="s">
        <v>4472</v>
      </c>
      <c r="B4417" s="1">
        <v>46062.493750000001</v>
      </c>
      <c r="C4417" s="2">
        <v>46062</v>
      </c>
      <c r="D4417">
        <v>11</v>
      </c>
      <c r="E4417" t="s">
        <v>33</v>
      </c>
      <c r="F4417" t="s">
        <v>26</v>
      </c>
      <c r="G4417">
        <v>8.4</v>
      </c>
      <c r="H4417">
        <v>182.62</v>
      </c>
      <c r="J4417">
        <v>1</v>
      </c>
      <c r="K4417">
        <v>6.6</v>
      </c>
      <c r="L4417">
        <v>7.6</v>
      </c>
      <c r="M4417">
        <v>110</v>
      </c>
      <c r="N4417" t="s">
        <v>27</v>
      </c>
      <c r="O4417">
        <v>1.218</v>
      </c>
      <c r="P4417" t="s">
        <v>58</v>
      </c>
      <c r="Q4417" t="s">
        <v>59</v>
      </c>
      <c r="R4417">
        <v>4.91</v>
      </c>
      <c r="S4417">
        <v>15</v>
      </c>
      <c r="U4417">
        <v>1</v>
      </c>
      <c r="V4417" t="s">
        <v>486</v>
      </c>
      <c r="W4417" t="s">
        <v>45</v>
      </c>
      <c r="X4417">
        <v>0</v>
      </c>
      <c r="Y4417" t="str">
        <f>IF(tblRides[[#This Row],[supply_demand_ratio]]&lt;0.8,"Below 0.8",IF(tblRides[[#This Row],[supply_demand_ratio]]&lt;1,"Between 0.8-1.0",IF(tblRides[[#This Row],[supply_demand_ratio]]&lt;=1.2,"Between 1.0-1.2","Above 1.2")))</f>
        <v>Above 1.2</v>
      </c>
    </row>
    <row r="4418" spans="1:25" x14ac:dyDescent="0.3">
      <c r="A4418" t="s">
        <v>4473</v>
      </c>
      <c r="B4418" s="1">
        <v>46062.493750000001</v>
      </c>
      <c r="C4418" s="2">
        <v>46062</v>
      </c>
      <c r="D4418">
        <v>11</v>
      </c>
      <c r="E4418" t="s">
        <v>43</v>
      </c>
      <c r="F4418" t="s">
        <v>26</v>
      </c>
      <c r="G4418">
        <v>12.8</v>
      </c>
      <c r="H4418">
        <v>238.62</v>
      </c>
      <c r="I4418">
        <v>238.41</v>
      </c>
      <c r="J4418">
        <v>1</v>
      </c>
      <c r="K4418">
        <v>5.0999999999999996</v>
      </c>
      <c r="L4418">
        <v>6.5</v>
      </c>
      <c r="M4418">
        <v>69</v>
      </c>
      <c r="N4418" t="s">
        <v>41</v>
      </c>
      <c r="O4418">
        <v>1.762</v>
      </c>
      <c r="P4418" t="s">
        <v>28</v>
      </c>
      <c r="Q4418" t="s">
        <v>29</v>
      </c>
      <c r="R4418">
        <v>4.8</v>
      </c>
      <c r="S4418">
        <v>13</v>
      </c>
      <c r="T4418">
        <v>-0.21</v>
      </c>
      <c r="U4418">
        <v>1.4</v>
      </c>
      <c r="V4418" t="s">
        <v>486</v>
      </c>
      <c r="W4418" t="s">
        <v>45</v>
      </c>
      <c r="X4418">
        <v>1</v>
      </c>
      <c r="Y4418" t="str">
        <f>IF(tblRides[[#This Row],[supply_demand_ratio]]&lt;0.8,"Below 0.8",IF(tblRides[[#This Row],[supply_demand_ratio]]&lt;1,"Between 0.8-1.0",IF(tblRides[[#This Row],[supply_demand_ratio]]&lt;=1.2,"Between 1.0-1.2","Above 1.2")))</f>
        <v>Above 1.2</v>
      </c>
    </row>
    <row r="4419" spans="1:25" x14ac:dyDescent="0.3">
      <c r="A4419" t="s">
        <v>4474</v>
      </c>
      <c r="B4419" s="1">
        <v>46062.498611111114</v>
      </c>
      <c r="C4419" s="2">
        <v>46062</v>
      </c>
      <c r="D4419">
        <v>11</v>
      </c>
      <c r="E4419" t="s">
        <v>36</v>
      </c>
      <c r="F4419" t="s">
        <v>26</v>
      </c>
      <c r="G4419">
        <v>1.2</v>
      </c>
      <c r="H4419">
        <v>63.49</v>
      </c>
      <c r="J4419">
        <v>1.1000000000000001</v>
      </c>
      <c r="K4419">
        <v>2.2000000000000002</v>
      </c>
      <c r="L4419">
        <v>5.0999999999999996</v>
      </c>
      <c r="M4419">
        <v>111</v>
      </c>
      <c r="N4419" t="s">
        <v>27</v>
      </c>
      <c r="O4419">
        <v>1.097</v>
      </c>
      <c r="P4419" t="s">
        <v>37</v>
      </c>
      <c r="Q4419" t="s">
        <v>280</v>
      </c>
      <c r="R4419">
        <v>4.62</v>
      </c>
      <c r="S4419">
        <v>6</v>
      </c>
      <c r="U4419">
        <v>2.9</v>
      </c>
      <c r="V4419" t="s">
        <v>486</v>
      </c>
      <c r="W4419" t="s">
        <v>31</v>
      </c>
      <c r="X4419">
        <v>0</v>
      </c>
      <c r="Y4419" t="str">
        <f>IF(tblRides[[#This Row],[supply_demand_ratio]]&lt;0.8,"Below 0.8",IF(tblRides[[#This Row],[supply_demand_ratio]]&lt;1,"Between 0.8-1.0",IF(tblRides[[#This Row],[supply_demand_ratio]]&lt;=1.2,"Between 1.0-1.2","Above 1.2")))</f>
        <v>Between 1.0-1.2</v>
      </c>
    </row>
    <row r="4420" spans="1:25" x14ac:dyDescent="0.3">
      <c r="A4420" t="s">
        <v>4475</v>
      </c>
      <c r="B4420" s="1">
        <v>46062.501388888886</v>
      </c>
      <c r="C4420" s="2">
        <v>46062</v>
      </c>
      <c r="D4420">
        <v>12</v>
      </c>
      <c r="E4420" t="s">
        <v>33</v>
      </c>
      <c r="F4420" t="s">
        <v>26</v>
      </c>
      <c r="G4420">
        <v>12.9</v>
      </c>
      <c r="H4420">
        <v>266.02</v>
      </c>
      <c r="I4420">
        <v>270.16000000000003</v>
      </c>
      <c r="J4420">
        <v>1.2</v>
      </c>
      <c r="K4420">
        <v>7.1</v>
      </c>
      <c r="L4420">
        <v>3.6</v>
      </c>
      <c r="M4420">
        <v>90</v>
      </c>
      <c r="N4420" t="s">
        <v>41</v>
      </c>
      <c r="O4420">
        <v>1.2689999999999999</v>
      </c>
      <c r="P4420" t="s">
        <v>28</v>
      </c>
      <c r="Q4420" t="s">
        <v>29</v>
      </c>
      <c r="R4420">
        <v>4.91</v>
      </c>
      <c r="S4420">
        <v>23</v>
      </c>
      <c r="T4420">
        <v>4.1399999999999997</v>
      </c>
      <c r="U4420">
        <v>-3.5</v>
      </c>
      <c r="V4420" t="s">
        <v>486</v>
      </c>
      <c r="W4420" t="s">
        <v>45</v>
      </c>
      <c r="X4420">
        <v>1</v>
      </c>
      <c r="Y4420" t="str">
        <f>IF(tblRides[[#This Row],[supply_demand_ratio]]&lt;0.8,"Below 0.8",IF(tblRides[[#This Row],[supply_demand_ratio]]&lt;1,"Between 0.8-1.0",IF(tblRides[[#This Row],[supply_demand_ratio]]&lt;=1.2,"Between 1.0-1.2","Above 1.2")))</f>
        <v>Above 1.2</v>
      </c>
    </row>
    <row r="4421" spans="1:25" x14ac:dyDescent="0.3">
      <c r="A4421" t="s">
        <v>4476</v>
      </c>
      <c r="B4421" s="1">
        <v>46062.509722222225</v>
      </c>
      <c r="C4421" s="2">
        <v>46062</v>
      </c>
      <c r="D4421">
        <v>12</v>
      </c>
      <c r="E4421" t="s">
        <v>62</v>
      </c>
      <c r="F4421" t="s">
        <v>26</v>
      </c>
      <c r="G4421">
        <v>5.4</v>
      </c>
      <c r="H4421">
        <v>114.51</v>
      </c>
      <c r="J4421">
        <v>1</v>
      </c>
      <c r="K4421">
        <v>3.8</v>
      </c>
      <c r="L4421">
        <v>7.9</v>
      </c>
      <c r="M4421">
        <v>60</v>
      </c>
      <c r="N4421" t="s">
        <v>41</v>
      </c>
      <c r="O4421">
        <v>1.5509999999999999</v>
      </c>
      <c r="P4421" t="s">
        <v>58</v>
      </c>
      <c r="Q4421" t="s">
        <v>74</v>
      </c>
      <c r="R4421">
        <v>4.4400000000000004</v>
      </c>
      <c r="S4421">
        <v>4</v>
      </c>
      <c r="U4421">
        <v>4.0999999999999996</v>
      </c>
      <c r="V4421" t="s">
        <v>486</v>
      </c>
      <c r="W4421" t="s">
        <v>31</v>
      </c>
      <c r="X4421">
        <v>0</v>
      </c>
      <c r="Y4421" t="str">
        <f>IF(tblRides[[#This Row],[supply_demand_ratio]]&lt;0.8,"Below 0.8",IF(tblRides[[#This Row],[supply_demand_ratio]]&lt;1,"Between 0.8-1.0",IF(tblRides[[#This Row],[supply_demand_ratio]]&lt;=1.2,"Between 1.0-1.2","Above 1.2")))</f>
        <v>Above 1.2</v>
      </c>
    </row>
    <row r="4422" spans="1:25" x14ac:dyDescent="0.3">
      <c r="A4422" t="s">
        <v>4477</v>
      </c>
      <c r="B4422" s="1">
        <v>46062.512499999997</v>
      </c>
      <c r="C4422" s="2">
        <v>46062</v>
      </c>
      <c r="D4422">
        <v>12</v>
      </c>
      <c r="E4422" t="s">
        <v>25</v>
      </c>
      <c r="F4422" t="s">
        <v>26</v>
      </c>
      <c r="G4422">
        <v>2.5</v>
      </c>
      <c r="H4422">
        <v>90.98</v>
      </c>
      <c r="I4422">
        <v>97.83</v>
      </c>
      <c r="J4422">
        <v>1.1000000000000001</v>
      </c>
      <c r="K4422">
        <v>5.5</v>
      </c>
      <c r="L4422">
        <v>1.2</v>
      </c>
      <c r="M4422">
        <v>136</v>
      </c>
      <c r="N4422" t="s">
        <v>27</v>
      </c>
      <c r="O4422">
        <v>1.0269999999999999</v>
      </c>
      <c r="P4422" t="s">
        <v>28</v>
      </c>
      <c r="Q4422" t="s">
        <v>29</v>
      </c>
      <c r="R4422">
        <v>4.6399999999999997</v>
      </c>
      <c r="S4422">
        <v>13</v>
      </c>
      <c r="T4422">
        <v>6.85</v>
      </c>
      <c r="U4422">
        <v>-4.3</v>
      </c>
      <c r="V4422" t="s">
        <v>486</v>
      </c>
      <c r="W4422" t="s">
        <v>45</v>
      </c>
      <c r="X4422">
        <v>1</v>
      </c>
      <c r="Y4422" t="str">
        <f>IF(tblRides[[#This Row],[supply_demand_ratio]]&lt;0.8,"Below 0.8",IF(tblRides[[#This Row],[supply_demand_ratio]]&lt;1,"Between 0.8-1.0",IF(tblRides[[#This Row],[supply_demand_ratio]]&lt;=1.2,"Between 1.0-1.2","Above 1.2")))</f>
        <v>Between 1.0-1.2</v>
      </c>
    </row>
    <row r="4423" spans="1:25" x14ac:dyDescent="0.3">
      <c r="A4423" t="s">
        <v>4478</v>
      </c>
      <c r="B4423" s="1">
        <v>46062.518750000003</v>
      </c>
      <c r="C4423" s="2">
        <v>46062</v>
      </c>
      <c r="D4423">
        <v>12</v>
      </c>
      <c r="E4423" t="s">
        <v>25</v>
      </c>
      <c r="F4423" t="s">
        <v>26</v>
      </c>
      <c r="G4423">
        <v>2.4</v>
      </c>
      <c r="H4423">
        <v>73.069999999999993</v>
      </c>
      <c r="I4423">
        <v>75.260000000000005</v>
      </c>
      <c r="J4423">
        <v>1</v>
      </c>
      <c r="K4423">
        <v>3.5</v>
      </c>
      <c r="L4423">
        <v>1</v>
      </c>
      <c r="M4423">
        <v>109</v>
      </c>
      <c r="N4423" t="s">
        <v>27</v>
      </c>
      <c r="O4423">
        <v>0.96899999999999997</v>
      </c>
      <c r="P4423" t="s">
        <v>28</v>
      </c>
      <c r="Q4423" t="s">
        <v>29</v>
      </c>
      <c r="R4423">
        <v>4.8099999999999996</v>
      </c>
      <c r="S4423">
        <v>8</v>
      </c>
      <c r="T4423">
        <v>2.19</v>
      </c>
      <c r="U4423">
        <v>-2.5</v>
      </c>
      <c r="V4423" t="s">
        <v>486</v>
      </c>
      <c r="W4423" t="s">
        <v>31</v>
      </c>
      <c r="X4423">
        <v>1</v>
      </c>
      <c r="Y4423" t="str">
        <f>IF(tblRides[[#This Row],[supply_demand_ratio]]&lt;0.8,"Below 0.8",IF(tblRides[[#This Row],[supply_demand_ratio]]&lt;1,"Between 0.8-1.0",IF(tblRides[[#This Row],[supply_demand_ratio]]&lt;=1.2,"Between 1.0-1.2","Above 1.2")))</f>
        <v>Between 0.8-1.0</v>
      </c>
    </row>
    <row r="4424" spans="1:25" x14ac:dyDescent="0.3">
      <c r="A4424" t="s">
        <v>4479</v>
      </c>
      <c r="B4424" s="1">
        <v>46062.521527777775</v>
      </c>
      <c r="C4424" s="2">
        <v>46062</v>
      </c>
      <c r="D4424">
        <v>12</v>
      </c>
      <c r="E4424" t="s">
        <v>33</v>
      </c>
      <c r="F4424" t="s">
        <v>26</v>
      </c>
      <c r="G4424">
        <v>5.4</v>
      </c>
      <c r="H4424">
        <v>126.33</v>
      </c>
      <c r="J4424">
        <v>1</v>
      </c>
      <c r="K4424">
        <v>4.9000000000000004</v>
      </c>
      <c r="L4424">
        <v>8</v>
      </c>
      <c r="M4424">
        <v>105</v>
      </c>
      <c r="N4424" t="s">
        <v>41</v>
      </c>
      <c r="O4424">
        <v>1.472</v>
      </c>
      <c r="P4424" t="s">
        <v>37</v>
      </c>
      <c r="Q4424" t="s">
        <v>103</v>
      </c>
      <c r="R4424">
        <v>4.51</v>
      </c>
      <c r="S4424">
        <v>6</v>
      </c>
      <c r="U4424">
        <v>3.1</v>
      </c>
      <c r="V4424" t="s">
        <v>486</v>
      </c>
      <c r="W4424" t="s">
        <v>31</v>
      </c>
      <c r="X4424">
        <v>0</v>
      </c>
      <c r="Y4424" t="str">
        <f>IF(tblRides[[#This Row],[supply_demand_ratio]]&lt;0.8,"Below 0.8",IF(tblRides[[#This Row],[supply_demand_ratio]]&lt;1,"Between 0.8-1.0",IF(tblRides[[#This Row],[supply_demand_ratio]]&lt;=1.2,"Between 1.0-1.2","Above 1.2")))</f>
        <v>Above 1.2</v>
      </c>
    </row>
    <row r="4425" spans="1:25" x14ac:dyDescent="0.3">
      <c r="A4425" t="s">
        <v>4480</v>
      </c>
      <c r="B4425" s="1">
        <v>46062.525694444441</v>
      </c>
      <c r="C4425" s="2">
        <v>46062</v>
      </c>
      <c r="D4425">
        <v>12</v>
      </c>
      <c r="E4425" t="s">
        <v>25</v>
      </c>
      <c r="F4425" t="s">
        <v>26</v>
      </c>
      <c r="G4425">
        <v>1</v>
      </c>
      <c r="H4425">
        <v>56.98</v>
      </c>
      <c r="I4425">
        <v>56.83</v>
      </c>
      <c r="J4425">
        <v>1</v>
      </c>
      <c r="K4425">
        <v>7.1</v>
      </c>
      <c r="L4425">
        <v>11</v>
      </c>
      <c r="M4425">
        <v>118</v>
      </c>
      <c r="N4425" t="s">
        <v>41</v>
      </c>
      <c r="O4425">
        <v>1.4370000000000001</v>
      </c>
      <c r="P4425" t="s">
        <v>28</v>
      </c>
      <c r="Q4425" t="s">
        <v>29</v>
      </c>
      <c r="R4425">
        <v>4.9800000000000004</v>
      </c>
      <c r="S4425">
        <v>5</v>
      </c>
      <c r="T4425">
        <v>-0.15</v>
      </c>
      <c r="U4425">
        <v>3.9</v>
      </c>
      <c r="V4425" t="s">
        <v>486</v>
      </c>
      <c r="W4425" t="s">
        <v>45</v>
      </c>
      <c r="X4425">
        <v>1</v>
      </c>
      <c r="Y4425" t="str">
        <f>IF(tblRides[[#This Row],[supply_demand_ratio]]&lt;0.8,"Below 0.8",IF(tblRides[[#This Row],[supply_demand_ratio]]&lt;1,"Between 0.8-1.0",IF(tblRides[[#This Row],[supply_demand_ratio]]&lt;=1.2,"Between 1.0-1.2","Above 1.2")))</f>
        <v>Above 1.2</v>
      </c>
    </row>
    <row r="4426" spans="1:25" x14ac:dyDescent="0.3">
      <c r="A4426" t="s">
        <v>4481</v>
      </c>
      <c r="B4426" s="1">
        <v>46062.52847222222</v>
      </c>
      <c r="C4426" s="2">
        <v>46062</v>
      </c>
      <c r="D4426">
        <v>12</v>
      </c>
      <c r="E4426" t="s">
        <v>33</v>
      </c>
      <c r="F4426" t="s">
        <v>26</v>
      </c>
      <c r="G4426">
        <v>5.3</v>
      </c>
      <c r="H4426">
        <v>129.03</v>
      </c>
      <c r="I4426">
        <v>132.97</v>
      </c>
      <c r="J4426">
        <v>1.1000000000000001</v>
      </c>
      <c r="K4426">
        <v>7.1</v>
      </c>
      <c r="L4426">
        <v>6.3</v>
      </c>
      <c r="M4426">
        <v>92</v>
      </c>
      <c r="N4426" t="s">
        <v>41</v>
      </c>
      <c r="O4426">
        <v>1.41</v>
      </c>
      <c r="P4426" t="s">
        <v>28</v>
      </c>
      <c r="Q4426" t="s">
        <v>29</v>
      </c>
      <c r="R4426">
        <v>4.8499999999999996</v>
      </c>
      <c r="S4426">
        <v>5</v>
      </c>
      <c r="T4426">
        <v>3.94</v>
      </c>
      <c r="U4426">
        <v>-0.8</v>
      </c>
      <c r="V4426" t="s">
        <v>486</v>
      </c>
      <c r="W4426" t="s">
        <v>45</v>
      </c>
      <c r="X4426">
        <v>1</v>
      </c>
      <c r="Y4426" t="str">
        <f>IF(tblRides[[#This Row],[supply_demand_ratio]]&lt;0.8,"Below 0.8",IF(tblRides[[#This Row],[supply_demand_ratio]]&lt;1,"Between 0.8-1.0",IF(tblRides[[#This Row],[supply_demand_ratio]]&lt;=1.2,"Between 1.0-1.2","Above 1.2")))</f>
        <v>Above 1.2</v>
      </c>
    </row>
    <row r="4427" spans="1:25" x14ac:dyDescent="0.3">
      <c r="A4427" t="s">
        <v>4482</v>
      </c>
      <c r="B4427" s="1">
        <v>46062.53125</v>
      </c>
      <c r="C4427" s="2">
        <v>46062</v>
      </c>
      <c r="D4427">
        <v>12</v>
      </c>
      <c r="E4427" t="s">
        <v>36</v>
      </c>
      <c r="F4427" t="s">
        <v>34</v>
      </c>
      <c r="G4427">
        <v>5.8</v>
      </c>
      <c r="H4427">
        <v>129.87</v>
      </c>
      <c r="I4427">
        <v>126.2</v>
      </c>
      <c r="J4427">
        <v>1</v>
      </c>
      <c r="K4427">
        <v>7.6</v>
      </c>
      <c r="L4427">
        <v>10.9</v>
      </c>
      <c r="M4427">
        <v>117</v>
      </c>
      <c r="N4427" t="s">
        <v>41</v>
      </c>
      <c r="O4427">
        <v>1.4139999999999999</v>
      </c>
      <c r="P4427" t="s">
        <v>28</v>
      </c>
      <c r="Q4427" t="s">
        <v>29</v>
      </c>
      <c r="R4427">
        <v>4.9800000000000004</v>
      </c>
      <c r="S4427">
        <v>0</v>
      </c>
      <c r="T4427">
        <v>-3.67</v>
      </c>
      <c r="U4427">
        <v>3.3</v>
      </c>
      <c r="V4427" t="s">
        <v>486</v>
      </c>
      <c r="W4427" t="s">
        <v>45</v>
      </c>
      <c r="X4427">
        <v>1</v>
      </c>
      <c r="Y4427" t="str">
        <f>IF(tblRides[[#This Row],[supply_demand_ratio]]&lt;0.8,"Below 0.8",IF(tblRides[[#This Row],[supply_demand_ratio]]&lt;1,"Between 0.8-1.0",IF(tblRides[[#This Row],[supply_demand_ratio]]&lt;=1.2,"Between 1.0-1.2","Above 1.2")))</f>
        <v>Above 1.2</v>
      </c>
    </row>
    <row r="4428" spans="1:25" x14ac:dyDescent="0.3">
      <c r="A4428" t="s">
        <v>4483</v>
      </c>
      <c r="B4428" s="1">
        <v>46062.53402777778</v>
      </c>
      <c r="C4428" s="2">
        <v>46062</v>
      </c>
      <c r="D4428">
        <v>12</v>
      </c>
      <c r="E4428" t="s">
        <v>25</v>
      </c>
      <c r="F4428" t="s">
        <v>26</v>
      </c>
      <c r="G4428">
        <v>8.8000000000000007</v>
      </c>
      <c r="H4428">
        <v>152.77000000000001</v>
      </c>
      <c r="I4428">
        <v>157.47</v>
      </c>
      <c r="J4428">
        <v>1</v>
      </c>
      <c r="K4428">
        <v>3.6</v>
      </c>
      <c r="L4428">
        <v>3.4</v>
      </c>
      <c r="M4428">
        <v>117</v>
      </c>
      <c r="N4428" t="s">
        <v>27</v>
      </c>
      <c r="O4428">
        <v>0.97399999999999998</v>
      </c>
      <c r="P4428" t="s">
        <v>28</v>
      </c>
      <c r="Q4428" t="s">
        <v>29</v>
      </c>
      <c r="R4428">
        <v>5</v>
      </c>
      <c r="S4428">
        <v>6</v>
      </c>
      <c r="T4428">
        <v>4.7</v>
      </c>
      <c r="U4428">
        <v>-0.2</v>
      </c>
      <c r="V4428" t="s">
        <v>486</v>
      </c>
      <c r="W4428" t="s">
        <v>31</v>
      </c>
      <c r="X4428">
        <v>1</v>
      </c>
      <c r="Y4428" t="str">
        <f>IF(tblRides[[#This Row],[supply_demand_ratio]]&lt;0.8,"Below 0.8",IF(tblRides[[#This Row],[supply_demand_ratio]]&lt;1,"Between 0.8-1.0",IF(tblRides[[#This Row],[supply_demand_ratio]]&lt;=1.2,"Between 1.0-1.2","Above 1.2")))</f>
        <v>Between 0.8-1.0</v>
      </c>
    </row>
    <row r="4429" spans="1:25" x14ac:dyDescent="0.3">
      <c r="A4429" t="s">
        <v>4484</v>
      </c>
      <c r="B4429" s="1">
        <v>46062.540972222225</v>
      </c>
      <c r="C4429" s="2">
        <v>46062</v>
      </c>
      <c r="D4429">
        <v>12</v>
      </c>
      <c r="E4429" t="s">
        <v>43</v>
      </c>
      <c r="F4429" t="s">
        <v>26</v>
      </c>
      <c r="G4429">
        <v>12.1</v>
      </c>
      <c r="H4429">
        <v>221.39</v>
      </c>
      <c r="I4429">
        <v>231.35</v>
      </c>
      <c r="J4429">
        <v>1</v>
      </c>
      <c r="K4429">
        <v>5.7</v>
      </c>
      <c r="L4429">
        <v>1.6</v>
      </c>
      <c r="M4429">
        <v>69</v>
      </c>
      <c r="N4429" t="s">
        <v>41</v>
      </c>
      <c r="O4429">
        <v>1.7789999999999999</v>
      </c>
      <c r="P4429" t="s">
        <v>28</v>
      </c>
      <c r="Q4429" t="s">
        <v>29</v>
      </c>
      <c r="R4429">
        <v>4.7699999999999996</v>
      </c>
      <c r="S4429">
        <v>15</v>
      </c>
      <c r="T4429">
        <v>9.9600000000000009</v>
      </c>
      <c r="U4429">
        <v>-4.0999999999999996</v>
      </c>
      <c r="V4429" t="s">
        <v>486</v>
      </c>
      <c r="W4429" t="s">
        <v>45</v>
      </c>
      <c r="X4429">
        <v>1</v>
      </c>
      <c r="Y4429" t="str">
        <f>IF(tblRides[[#This Row],[supply_demand_ratio]]&lt;0.8,"Below 0.8",IF(tblRides[[#This Row],[supply_demand_ratio]]&lt;1,"Between 0.8-1.0",IF(tblRides[[#This Row],[supply_demand_ratio]]&lt;=1.2,"Between 1.0-1.2","Above 1.2")))</f>
        <v>Above 1.2</v>
      </c>
    </row>
    <row r="4430" spans="1:25" x14ac:dyDescent="0.3">
      <c r="A4430" t="s">
        <v>4485</v>
      </c>
      <c r="B4430" s="1">
        <v>46062.543055555558</v>
      </c>
      <c r="C4430" s="2">
        <v>46062</v>
      </c>
      <c r="D4430">
        <v>13</v>
      </c>
      <c r="E4430" t="s">
        <v>36</v>
      </c>
      <c r="F4430" t="s">
        <v>26</v>
      </c>
      <c r="G4430">
        <v>9.4</v>
      </c>
      <c r="H4430">
        <v>183.17</v>
      </c>
      <c r="I4430">
        <v>187.08</v>
      </c>
      <c r="J4430">
        <v>1</v>
      </c>
      <c r="K4430">
        <v>2</v>
      </c>
      <c r="L4430">
        <v>1</v>
      </c>
      <c r="M4430">
        <v>100</v>
      </c>
      <c r="N4430" t="s">
        <v>41</v>
      </c>
      <c r="O4430">
        <v>1.2569999999999999</v>
      </c>
      <c r="P4430" t="s">
        <v>28</v>
      </c>
      <c r="Q4430" t="s">
        <v>29</v>
      </c>
      <c r="R4430">
        <v>4.4400000000000004</v>
      </c>
      <c r="S4430">
        <v>4</v>
      </c>
      <c r="T4430">
        <v>3.91</v>
      </c>
      <c r="U4430">
        <v>-1</v>
      </c>
      <c r="V4430" t="s">
        <v>486</v>
      </c>
      <c r="W4430" t="s">
        <v>31</v>
      </c>
      <c r="X4430">
        <v>1</v>
      </c>
      <c r="Y4430" t="str">
        <f>IF(tblRides[[#This Row],[supply_demand_ratio]]&lt;0.8,"Below 0.8",IF(tblRides[[#This Row],[supply_demand_ratio]]&lt;1,"Between 0.8-1.0",IF(tblRides[[#This Row],[supply_demand_ratio]]&lt;=1.2,"Between 1.0-1.2","Above 1.2")))</f>
        <v>Above 1.2</v>
      </c>
    </row>
    <row r="4431" spans="1:25" x14ac:dyDescent="0.3">
      <c r="A4431" t="s">
        <v>4486</v>
      </c>
      <c r="B4431" s="1">
        <v>46062.564583333333</v>
      </c>
      <c r="C4431" s="2">
        <v>46062</v>
      </c>
      <c r="D4431">
        <v>13</v>
      </c>
      <c r="E4431" t="s">
        <v>36</v>
      </c>
      <c r="F4431" t="s">
        <v>26</v>
      </c>
      <c r="G4431">
        <v>14.7</v>
      </c>
      <c r="H4431">
        <v>230.97</v>
      </c>
      <c r="I4431">
        <v>226.54</v>
      </c>
      <c r="J4431">
        <v>1</v>
      </c>
      <c r="K4431">
        <v>4.9000000000000004</v>
      </c>
      <c r="L4431">
        <v>1.5</v>
      </c>
      <c r="M4431">
        <v>122</v>
      </c>
      <c r="N4431" t="s">
        <v>27</v>
      </c>
      <c r="O4431">
        <v>1.282</v>
      </c>
      <c r="P4431" t="s">
        <v>28</v>
      </c>
      <c r="Q4431" t="s">
        <v>29</v>
      </c>
      <c r="R4431">
        <v>4.8</v>
      </c>
      <c r="S4431">
        <v>35</v>
      </c>
      <c r="T4431">
        <v>-4.43</v>
      </c>
      <c r="U4431">
        <v>-3.4</v>
      </c>
      <c r="V4431" t="s">
        <v>486</v>
      </c>
      <c r="W4431" t="s">
        <v>31</v>
      </c>
      <c r="X4431">
        <v>1</v>
      </c>
      <c r="Y4431" t="str">
        <f>IF(tblRides[[#This Row],[supply_demand_ratio]]&lt;0.8,"Below 0.8",IF(tblRides[[#This Row],[supply_demand_ratio]]&lt;1,"Between 0.8-1.0",IF(tblRides[[#This Row],[supply_demand_ratio]]&lt;=1.2,"Between 1.0-1.2","Above 1.2")))</f>
        <v>Above 1.2</v>
      </c>
    </row>
    <row r="4432" spans="1:25" x14ac:dyDescent="0.3">
      <c r="A4432" t="s">
        <v>4487</v>
      </c>
      <c r="B4432" s="1">
        <v>46062.572222222225</v>
      </c>
      <c r="C4432" s="2">
        <v>46062</v>
      </c>
      <c r="D4432">
        <v>13</v>
      </c>
      <c r="E4432" t="s">
        <v>33</v>
      </c>
      <c r="F4432" t="s">
        <v>26</v>
      </c>
      <c r="G4432">
        <v>2.8</v>
      </c>
      <c r="H4432">
        <v>76.64</v>
      </c>
      <c r="J4432">
        <v>1</v>
      </c>
      <c r="K4432">
        <v>8.1</v>
      </c>
      <c r="L4432">
        <v>8.9</v>
      </c>
      <c r="M4432">
        <v>96</v>
      </c>
      <c r="N4432" t="s">
        <v>41</v>
      </c>
      <c r="O4432">
        <v>1.3660000000000001</v>
      </c>
      <c r="P4432" t="s">
        <v>58</v>
      </c>
      <c r="Q4432" t="s">
        <v>108</v>
      </c>
      <c r="R4432">
        <v>4.78</v>
      </c>
      <c r="S4432">
        <v>4</v>
      </c>
      <c r="U4432">
        <v>0.8</v>
      </c>
      <c r="V4432" t="s">
        <v>486</v>
      </c>
      <c r="W4432" t="s">
        <v>45</v>
      </c>
      <c r="X4432">
        <v>0</v>
      </c>
      <c r="Y4432" t="str">
        <f>IF(tblRides[[#This Row],[supply_demand_ratio]]&lt;0.8,"Below 0.8",IF(tblRides[[#This Row],[supply_demand_ratio]]&lt;1,"Between 0.8-1.0",IF(tblRides[[#This Row],[supply_demand_ratio]]&lt;=1.2,"Between 1.0-1.2","Above 1.2")))</f>
        <v>Above 1.2</v>
      </c>
    </row>
    <row r="4433" spans="1:25" x14ac:dyDescent="0.3">
      <c r="A4433" t="s">
        <v>4488</v>
      </c>
      <c r="B4433" s="1">
        <v>46062.57916666667</v>
      </c>
      <c r="C4433" s="2">
        <v>46062</v>
      </c>
      <c r="D4433">
        <v>13</v>
      </c>
      <c r="E4433" t="s">
        <v>25</v>
      </c>
      <c r="F4433" t="s">
        <v>26</v>
      </c>
      <c r="G4433">
        <v>8.1</v>
      </c>
      <c r="H4433">
        <v>158.84</v>
      </c>
      <c r="I4433">
        <v>162.63</v>
      </c>
      <c r="J4433">
        <v>1</v>
      </c>
      <c r="K4433">
        <v>2</v>
      </c>
      <c r="L4433">
        <v>3.6</v>
      </c>
      <c r="M4433">
        <v>123</v>
      </c>
      <c r="N4433" t="s">
        <v>41</v>
      </c>
      <c r="O4433">
        <v>1.764</v>
      </c>
      <c r="P4433" t="s">
        <v>28</v>
      </c>
      <c r="Q4433" t="s">
        <v>29</v>
      </c>
      <c r="R4433">
        <v>4.9400000000000004</v>
      </c>
      <c r="S4433">
        <v>19</v>
      </c>
      <c r="T4433">
        <v>3.79</v>
      </c>
      <c r="U4433">
        <v>1.6</v>
      </c>
      <c r="V4433" t="s">
        <v>486</v>
      </c>
      <c r="W4433" t="s">
        <v>31</v>
      </c>
      <c r="X4433">
        <v>1</v>
      </c>
      <c r="Y4433" t="str">
        <f>IF(tblRides[[#This Row],[supply_demand_ratio]]&lt;0.8,"Below 0.8",IF(tblRides[[#This Row],[supply_demand_ratio]]&lt;1,"Between 0.8-1.0",IF(tblRides[[#This Row],[supply_demand_ratio]]&lt;=1.2,"Between 1.0-1.2","Above 1.2")))</f>
        <v>Above 1.2</v>
      </c>
    </row>
    <row r="4434" spans="1:25" x14ac:dyDescent="0.3">
      <c r="A4434" t="s">
        <v>4489</v>
      </c>
      <c r="B4434" s="1">
        <v>46062.582638888889</v>
      </c>
      <c r="C4434" s="2">
        <v>46062</v>
      </c>
      <c r="D4434">
        <v>13</v>
      </c>
      <c r="E4434" t="s">
        <v>33</v>
      </c>
      <c r="F4434" t="s">
        <v>26</v>
      </c>
      <c r="G4434">
        <v>8.5</v>
      </c>
      <c r="H4434">
        <v>203.98</v>
      </c>
      <c r="I4434">
        <v>207.12</v>
      </c>
      <c r="J4434">
        <v>1.1000000000000001</v>
      </c>
      <c r="K4434">
        <v>2.5</v>
      </c>
      <c r="L4434">
        <v>4.5999999999999996</v>
      </c>
      <c r="M4434">
        <v>97</v>
      </c>
      <c r="N4434" t="s">
        <v>27</v>
      </c>
      <c r="O4434">
        <v>1.1439999999999999</v>
      </c>
      <c r="P4434" t="s">
        <v>28</v>
      </c>
      <c r="Q4434" t="s">
        <v>29</v>
      </c>
      <c r="R4434">
        <v>4.5599999999999996</v>
      </c>
      <c r="S4434">
        <v>19</v>
      </c>
      <c r="T4434">
        <v>3.14</v>
      </c>
      <c r="U4434">
        <v>2.1</v>
      </c>
      <c r="V4434" t="s">
        <v>486</v>
      </c>
      <c r="W4434" t="s">
        <v>31</v>
      </c>
      <c r="X4434">
        <v>1</v>
      </c>
      <c r="Y4434" t="str">
        <f>IF(tblRides[[#This Row],[supply_demand_ratio]]&lt;0.8,"Below 0.8",IF(tblRides[[#This Row],[supply_demand_ratio]]&lt;1,"Between 0.8-1.0",IF(tblRides[[#This Row],[supply_demand_ratio]]&lt;=1.2,"Between 1.0-1.2","Above 1.2")))</f>
        <v>Between 1.0-1.2</v>
      </c>
    </row>
    <row r="4435" spans="1:25" x14ac:dyDescent="0.3">
      <c r="A4435" t="s">
        <v>4490</v>
      </c>
      <c r="B4435" s="1">
        <v>46062.586111111108</v>
      </c>
      <c r="C4435" s="2">
        <v>46062</v>
      </c>
      <c r="D4435">
        <v>14</v>
      </c>
      <c r="E4435" t="s">
        <v>43</v>
      </c>
      <c r="F4435" t="s">
        <v>34</v>
      </c>
      <c r="G4435">
        <v>14.5</v>
      </c>
      <c r="H4435">
        <v>263.45</v>
      </c>
      <c r="I4435">
        <v>286.07</v>
      </c>
      <c r="J4435">
        <v>1</v>
      </c>
      <c r="K4435">
        <v>4</v>
      </c>
      <c r="L4435">
        <v>1</v>
      </c>
      <c r="M4435">
        <v>65</v>
      </c>
      <c r="N4435" t="s">
        <v>41</v>
      </c>
      <c r="O4435">
        <v>1.375</v>
      </c>
      <c r="P4435" t="s">
        <v>28</v>
      </c>
      <c r="Q4435" t="s">
        <v>29</v>
      </c>
      <c r="R4435">
        <v>4.46</v>
      </c>
      <c r="S4435">
        <v>0</v>
      </c>
      <c r="T4435">
        <v>22.62</v>
      </c>
      <c r="U4435">
        <v>-3</v>
      </c>
      <c r="V4435" t="s">
        <v>486</v>
      </c>
      <c r="W4435" t="s">
        <v>31</v>
      </c>
      <c r="X4435">
        <v>1</v>
      </c>
      <c r="Y4435" t="str">
        <f>IF(tblRides[[#This Row],[supply_demand_ratio]]&lt;0.8,"Below 0.8",IF(tblRides[[#This Row],[supply_demand_ratio]]&lt;1,"Between 0.8-1.0",IF(tblRides[[#This Row],[supply_demand_ratio]]&lt;=1.2,"Between 1.0-1.2","Above 1.2")))</f>
        <v>Above 1.2</v>
      </c>
    </row>
    <row r="4436" spans="1:25" x14ac:dyDescent="0.3">
      <c r="A4436" t="s">
        <v>4491</v>
      </c>
      <c r="B4436" s="1">
        <v>46062.588888888888</v>
      </c>
      <c r="C4436" s="2">
        <v>46062</v>
      </c>
      <c r="D4436">
        <v>14</v>
      </c>
      <c r="E4436" t="s">
        <v>36</v>
      </c>
      <c r="F4436" t="s">
        <v>26</v>
      </c>
      <c r="G4436">
        <v>8.5</v>
      </c>
      <c r="H4436">
        <v>169.02</v>
      </c>
      <c r="I4436">
        <v>164.53</v>
      </c>
      <c r="J4436">
        <v>1</v>
      </c>
      <c r="K4436">
        <v>3.8</v>
      </c>
      <c r="L4436">
        <v>5.9</v>
      </c>
      <c r="M4436">
        <v>115</v>
      </c>
      <c r="N4436" t="s">
        <v>41</v>
      </c>
      <c r="O4436">
        <v>1.2749999999999999</v>
      </c>
      <c r="P4436" t="s">
        <v>28</v>
      </c>
      <c r="Q4436" t="s">
        <v>29</v>
      </c>
      <c r="R4436">
        <v>4.6500000000000004</v>
      </c>
      <c r="S4436">
        <v>8</v>
      </c>
      <c r="T4436">
        <v>-4.49</v>
      </c>
      <c r="U4436">
        <v>2.1</v>
      </c>
      <c r="V4436" t="s">
        <v>486</v>
      </c>
      <c r="W4436" t="s">
        <v>31</v>
      </c>
      <c r="X4436">
        <v>1</v>
      </c>
      <c r="Y4436" t="str">
        <f>IF(tblRides[[#This Row],[supply_demand_ratio]]&lt;0.8,"Below 0.8",IF(tblRides[[#This Row],[supply_demand_ratio]]&lt;1,"Between 0.8-1.0",IF(tblRides[[#This Row],[supply_demand_ratio]]&lt;=1.2,"Between 1.0-1.2","Above 1.2")))</f>
        <v>Above 1.2</v>
      </c>
    </row>
    <row r="4437" spans="1:25" x14ac:dyDescent="0.3">
      <c r="A4437" t="s">
        <v>4492</v>
      </c>
      <c r="B4437" s="1">
        <v>46062.599305555559</v>
      </c>
      <c r="C4437" s="2">
        <v>46062</v>
      </c>
      <c r="D4437">
        <v>14</v>
      </c>
      <c r="E4437" t="s">
        <v>33</v>
      </c>
      <c r="F4437" t="s">
        <v>26</v>
      </c>
      <c r="G4437">
        <v>3.5</v>
      </c>
      <c r="H4437">
        <v>110.87</v>
      </c>
      <c r="I4437">
        <v>113.46</v>
      </c>
      <c r="J4437">
        <v>1.1000000000000001</v>
      </c>
      <c r="K4437">
        <v>6</v>
      </c>
      <c r="L4437">
        <v>8.5</v>
      </c>
      <c r="M4437">
        <v>91</v>
      </c>
      <c r="N4437" t="s">
        <v>41</v>
      </c>
      <c r="O4437">
        <v>1.1970000000000001</v>
      </c>
      <c r="P4437" t="s">
        <v>28</v>
      </c>
      <c r="Q4437" t="s">
        <v>29</v>
      </c>
      <c r="R4437">
        <v>5</v>
      </c>
      <c r="S4437">
        <v>4</v>
      </c>
      <c r="T4437">
        <v>2.59</v>
      </c>
      <c r="U4437">
        <v>2.5</v>
      </c>
      <c r="V4437" t="s">
        <v>486</v>
      </c>
      <c r="W4437" t="s">
        <v>45</v>
      </c>
      <c r="X4437">
        <v>1</v>
      </c>
      <c r="Y4437" t="str">
        <f>IF(tblRides[[#This Row],[supply_demand_ratio]]&lt;0.8,"Below 0.8",IF(tblRides[[#This Row],[supply_demand_ratio]]&lt;1,"Between 0.8-1.0",IF(tblRides[[#This Row],[supply_demand_ratio]]&lt;=1.2,"Between 1.0-1.2","Above 1.2")))</f>
        <v>Between 1.0-1.2</v>
      </c>
    </row>
    <row r="4438" spans="1:25" x14ac:dyDescent="0.3">
      <c r="A4438" t="s">
        <v>4493</v>
      </c>
      <c r="B4438" s="1">
        <v>46062.604166666664</v>
      </c>
      <c r="C4438" s="2">
        <v>46062</v>
      </c>
      <c r="D4438">
        <v>14</v>
      </c>
      <c r="E4438" t="s">
        <v>25</v>
      </c>
      <c r="F4438" t="s">
        <v>26</v>
      </c>
      <c r="G4438">
        <v>6.1</v>
      </c>
      <c r="H4438">
        <v>134.68</v>
      </c>
      <c r="I4438">
        <v>133.61000000000001</v>
      </c>
      <c r="J4438">
        <v>1</v>
      </c>
      <c r="K4438">
        <v>5.9</v>
      </c>
      <c r="L4438">
        <v>10.7</v>
      </c>
      <c r="M4438">
        <v>118</v>
      </c>
      <c r="N4438" t="s">
        <v>27</v>
      </c>
      <c r="O4438">
        <v>1.1100000000000001</v>
      </c>
      <c r="P4438" t="s">
        <v>28</v>
      </c>
      <c r="Q4438" t="s">
        <v>29</v>
      </c>
      <c r="R4438">
        <v>4.7699999999999996</v>
      </c>
      <c r="S4438">
        <v>4</v>
      </c>
      <c r="T4438">
        <v>-1.07</v>
      </c>
      <c r="U4438">
        <v>4.8</v>
      </c>
      <c r="V4438" t="s">
        <v>486</v>
      </c>
      <c r="W4438" t="s">
        <v>45</v>
      </c>
      <c r="X4438">
        <v>1</v>
      </c>
      <c r="Y4438" t="str">
        <f>IF(tblRides[[#This Row],[supply_demand_ratio]]&lt;0.8,"Below 0.8",IF(tblRides[[#This Row],[supply_demand_ratio]]&lt;1,"Between 0.8-1.0",IF(tblRides[[#This Row],[supply_demand_ratio]]&lt;=1.2,"Between 1.0-1.2","Above 1.2")))</f>
        <v>Between 1.0-1.2</v>
      </c>
    </row>
    <row r="4439" spans="1:25" x14ac:dyDescent="0.3">
      <c r="A4439" t="s">
        <v>4494</v>
      </c>
      <c r="B4439" s="1">
        <v>46062.607638888891</v>
      </c>
      <c r="C4439" s="2">
        <v>46062</v>
      </c>
      <c r="D4439">
        <v>14</v>
      </c>
      <c r="E4439" t="s">
        <v>36</v>
      </c>
      <c r="F4439" t="s">
        <v>26</v>
      </c>
      <c r="G4439">
        <v>8.1</v>
      </c>
      <c r="H4439">
        <v>141.31</v>
      </c>
      <c r="I4439">
        <v>129.80000000000001</v>
      </c>
      <c r="J4439">
        <v>1</v>
      </c>
      <c r="K4439">
        <v>2</v>
      </c>
      <c r="L4439">
        <v>1.1000000000000001</v>
      </c>
      <c r="M4439">
        <v>92</v>
      </c>
      <c r="N4439" t="s">
        <v>41</v>
      </c>
      <c r="O4439">
        <v>1.3120000000000001</v>
      </c>
      <c r="P4439" t="s">
        <v>28</v>
      </c>
      <c r="Q4439" t="s">
        <v>29</v>
      </c>
      <c r="R4439">
        <v>4.68</v>
      </c>
      <c r="S4439">
        <v>9</v>
      </c>
      <c r="T4439">
        <v>-11.51</v>
      </c>
      <c r="U4439">
        <v>-0.9</v>
      </c>
      <c r="V4439" t="s">
        <v>486</v>
      </c>
      <c r="W4439" t="s">
        <v>31</v>
      </c>
      <c r="X4439">
        <v>1</v>
      </c>
      <c r="Y4439" t="str">
        <f>IF(tblRides[[#This Row],[supply_demand_ratio]]&lt;0.8,"Below 0.8",IF(tblRides[[#This Row],[supply_demand_ratio]]&lt;1,"Between 0.8-1.0",IF(tblRides[[#This Row],[supply_demand_ratio]]&lt;=1.2,"Between 1.0-1.2","Above 1.2")))</f>
        <v>Above 1.2</v>
      </c>
    </row>
    <row r="4440" spans="1:25" x14ac:dyDescent="0.3">
      <c r="A4440" t="s">
        <v>4495</v>
      </c>
      <c r="B4440" s="1">
        <v>46062.613888888889</v>
      </c>
      <c r="C4440" s="2">
        <v>46062</v>
      </c>
      <c r="D4440">
        <v>14</v>
      </c>
      <c r="E4440" t="s">
        <v>33</v>
      </c>
      <c r="F4440" t="s">
        <v>34</v>
      </c>
      <c r="G4440">
        <v>1.7</v>
      </c>
      <c r="H4440">
        <v>68.36</v>
      </c>
      <c r="J4440">
        <v>1</v>
      </c>
      <c r="K4440">
        <v>2.2999999999999998</v>
      </c>
      <c r="L4440">
        <v>1</v>
      </c>
      <c r="M4440">
        <v>105</v>
      </c>
      <c r="N4440" t="s">
        <v>27</v>
      </c>
      <c r="O4440">
        <v>1.0680000000000001</v>
      </c>
      <c r="P4440" t="s">
        <v>37</v>
      </c>
      <c r="Q4440" t="s">
        <v>103</v>
      </c>
      <c r="R4440">
        <v>4.7</v>
      </c>
      <c r="S4440">
        <v>0</v>
      </c>
      <c r="U4440">
        <v>-1.3</v>
      </c>
      <c r="V4440" t="s">
        <v>486</v>
      </c>
      <c r="W4440" t="s">
        <v>31</v>
      </c>
      <c r="X4440">
        <v>0</v>
      </c>
      <c r="Y4440" t="str">
        <f>IF(tblRides[[#This Row],[supply_demand_ratio]]&lt;0.8,"Below 0.8",IF(tblRides[[#This Row],[supply_demand_ratio]]&lt;1,"Between 0.8-1.0",IF(tblRides[[#This Row],[supply_demand_ratio]]&lt;=1.2,"Between 1.0-1.2","Above 1.2")))</f>
        <v>Between 1.0-1.2</v>
      </c>
    </row>
    <row r="4441" spans="1:25" x14ac:dyDescent="0.3">
      <c r="A4441" t="s">
        <v>4496</v>
      </c>
      <c r="B4441" s="1">
        <v>46062.625694444447</v>
      </c>
      <c r="C4441" s="2">
        <v>46062</v>
      </c>
      <c r="D4441">
        <v>15</v>
      </c>
      <c r="E4441" t="s">
        <v>25</v>
      </c>
      <c r="F4441" t="s">
        <v>34</v>
      </c>
      <c r="G4441">
        <v>15.8</v>
      </c>
      <c r="H4441">
        <v>378.1</v>
      </c>
      <c r="I4441">
        <v>375.34</v>
      </c>
      <c r="J4441">
        <v>1.2</v>
      </c>
      <c r="K4441">
        <v>5.4</v>
      </c>
      <c r="L4441">
        <v>3.8</v>
      </c>
      <c r="M4441">
        <v>103</v>
      </c>
      <c r="N4441" t="s">
        <v>27</v>
      </c>
      <c r="O4441">
        <v>0.79700000000000004</v>
      </c>
      <c r="P4441" t="s">
        <v>28</v>
      </c>
      <c r="Q4441" t="s">
        <v>29</v>
      </c>
      <c r="R4441">
        <v>4.72</v>
      </c>
      <c r="S4441">
        <v>0</v>
      </c>
      <c r="T4441">
        <v>-2.76</v>
      </c>
      <c r="U4441">
        <v>-1.6</v>
      </c>
      <c r="V4441" t="s">
        <v>486</v>
      </c>
      <c r="W4441" t="s">
        <v>45</v>
      </c>
      <c r="X4441">
        <v>1</v>
      </c>
      <c r="Y4441" t="str">
        <f>IF(tblRides[[#This Row],[supply_demand_ratio]]&lt;0.8,"Below 0.8",IF(tblRides[[#This Row],[supply_demand_ratio]]&lt;1,"Between 0.8-1.0",IF(tblRides[[#This Row],[supply_demand_ratio]]&lt;=1.2,"Between 1.0-1.2","Above 1.2")))</f>
        <v>Below 0.8</v>
      </c>
    </row>
    <row r="4442" spans="1:25" x14ac:dyDescent="0.3">
      <c r="A4442" t="s">
        <v>4497</v>
      </c>
      <c r="B4442" s="1">
        <v>46062.633333333331</v>
      </c>
      <c r="C4442" s="2">
        <v>46062</v>
      </c>
      <c r="D4442">
        <v>15</v>
      </c>
      <c r="E4442" t="s">
        <v>33</v>
      </c>
      <c r="F4442" t="s">
        <v>34</v>
      </c>
      <c r="G4442">
        <v>6.2</v>
      </c>
      <c r="H4442">
        <v>147.58000000000001</v>
      </c>
      <c r="I4442">
        <v>154.56</v>
      </c>
      <c r="J4442">
        <v>1</v>
      </c>
      <c r="K4442">
        <v>3.3</v>
      </c>
      <c r="L4442">
        <v>4.7</v>
      </c>
      <c r="M4442">
        <v>103</v>
      </c>
      <c r="N4442" t="s">
        <v>27</v>
      </c>
      <c r="O4442">
        <v>1.1850000000000001</v>
      </c>
      <c r="P4442" t="s">
        <v>28</v>
      </c>
      <c r="Q4442" t="s">
        <v>29</v>
      </c>
      <c r="R4442">
        <v>4.95</v>
      </c>
      <c r="S4442">
        <v>0</v>
      </c>
      <c r="T4442">
        <v>6.98</v>
      </c>
      <c r="U4442">
        <v>1.4</v>
      </c>
      <c r="V4442" t="s">
        <v>486</v>
      </c>
      <c r="W4442" t="s">
        <v>31</v>
      </c>
      <c r="X4442">
        <v>1</v>
      </c>
      <c r="Y4442" t="str">
        <f>IF(tblRides[[#This Row],[supply_demand_ratio]]&lt;0.8,"Below 0.8",IF(tblRides[[#This Row],[supply_demand_ratio]]&lt;1,"Between 0.8-1.0",IF(tblRides[[#This Row],[supply_demand_ratio]]&lt;=1.2,"Between 1.0-1.2","Above 1.2")))</f>
        <v>Between 1.0-1.2</v>
      </c>
    </row>
    <row r="4443" spans="1:25" x14ac:dyDescent="0.3">
      <c r="A4443" t="s">
        <v>4498</v>
      </c>
      <c r="B4443" s="1">
        <v>46062.645138888889</v>
      </c>
      <c r="C4443" s="2">
        <v>46062</v>
      </c>
      <c r="D4443">
        <v>15</v>
      </c>
      <c r="E4443" t="s">
        <v>62</v>
      </c>
      <c r="F4443" t="s">
        <v>34</v>
      </c>
      <c r="G4443">
        <v>20.2</v>
      </c>
      <c r="H4443">
        <v>309.83999999999997</v>
      </c>
      <c r="I4443">
        <v>319.26</v>
      </c>
      <c r="J4443">
        <v>1</v>
      </c>
      <c r="K4443">
        <v>5.2</v>
      </c>
      <c r="L4443">
        <v>5.9</v>
      </c>
      <c r="M4443">
        <v>54</v>
      </c>
      <c r="N4443" t="s">
        <v>41</v>
      </c>
      <c r="O4443">
        <v>1.7170000000000001</v>
      </c>
      <c r="P4443" t="s">
        <v>28</v>
      </c>
      <c r="Q4443" t="s">
        <v>29</v>
      </c>
      <c r="R4443">
        <v>4.76</v>
      </c>
      <c r="S4443">
        <v>0</v>
      </c>
      <c r="T4443">
        <v>9.42</v>
      </c>
      <c r="U4443">
        <v>0.7</v>
      </c>
      <c r="V4443" t="s">
        <v>486</v>
      </c>
      <c r="W4443" t="s">
        <v>45</v>
      </c>
      <c r="X4443">
        <v>1</v>
      </c>
      <c r="Y4443" t="str">
        <f>IF(tblRides[[#This Row],[supply_demand_ratio]]&lt;0.8,"Below 0.8",IF(tblRides[[#This Row],[supply_demand_ratio]]&lt;1,"Between 0.8-1.0",IF(tblRides[[#This Row],[supply_demand_ratio]]&lt;=1.2,"Between 1.0-1.2","Above 1.2")))</f>
        <v>Above 1.2</v>
      </c>
    </row>
    <row r="4444" spans="1:25" x14ac:dyDescent="0.3">
      <c r="A4444" t="s">
        <v>4499</v>
      </c>
      <c r="B4444" s="1">
        <v>46062.677777777775</v>
      </c>
      <c r="C4444" s="2">
        <v>46062</v>
      </c>
      <c r="D4444">
        <v>16</v>
      </c>
      <c r="E4444" t="s">
        <v>36</v>
      </c>
      <c r="F4444" t="s">
        <v>26</v>
      </c>
      <c r="G4444">
        <v>2</v>
      </c>
      <c r="H4444">
        <v>76.37</v>
      </c>
      <c r="J4444">
        <v>1.1000000000000001</v>
      </c>
      <c r="K4444">
        <v>6.5</v>
      </c>
      <c r="L4444">
        <v>6.9</v>
      </c>
      <c r="M4444">
        <v>113</v>
      </c>
      <c r="N4444" t="s">
        <v>27</v>
      </c>
      <c r="O4444">
        <v>0.91100000000000003</v>
      </c>
      <c r="P4444" t="s">
        <v>58</v>
      </c>
      <c r="Q4444" t="s">
        <v>88</v>
      </c>
      <c r="R4444">
        <v>5</v>
      </c>
      <c r="S4444">
        <v>1</v>
      </c>
      <c r="U4444">
        <v>0.4</v>
      </c>
      <c r="V4444" t="s">
        <v>486</v>
      </c>
      <c r="W4444" t="s">
        <v>45</v>
      </c>
      <c r="X4444">
        <v>0</v>
      </c>
      <c r="Y4444" t="str">
        <f>IF(tblRides[[#This Row],[supply_demand_ratio]]&lt;0.8,"Below 0.8",IF(tblRides[[#This Row],[supply_demand_ratio]]&lt;1,"Between 0.8-1.0",IF(tblRides[[#This Row],[supply_demand_ratio]]&lt;=1.2,"Between 1.0-1.2","Above 1.2")))</f>
        <v>Between 0.8-1.0</v>
      </c>
    </row>
    <row r="4445" spans="1:25" x14ac:dyDescent="0.3">
      <c r="A4445" t="s">
        <v>4500</v>
      </c>
      <c r="B4445" s="1">
        <v>46062.686111111114</v>
      </c>
      <c r="C4445" s="2">
        <v>46062</v>
      </c>
      <c r="D4445">
        <v>16</v>
      </c>
      <c r="E4445" t="s">
        <v>25</v>
      </c>
      <c r="F4445" t="s">
        <v>26</v>
      </c>
      <c r="G4445">
        <v>3</v>
      </c>
      <c r="H4445">
        <v>94.16</v>
      </c>
      <c r="I4445">
        <v>93.12</v>
      </c>
      <c r="J4445">
        <v>1.1000000000000001</v>
      </c>
      <c r="K4445">
        <v>2</v>
      </c>
      <c r="L4445">
        <v>1.1000000000000001</v>
      </c>
      <c r="M4445">
        <v>122</v>
      </c>
      <c r="N4445" t="s">
        <v>27</v>
      </c>
      <c r="O4445">
        <v>1.1519999999999999</v>
      </c>
      <c r="P4445" t="s">
        <v>28</v>
      </c>
      <c r="Q4445" t="s">
        <v>29</v>
      </c>
      <c r="R4445">
        <v>4.72</v>
      </c>
      <c r="S4445">
        <v>14</v>
      </c>
      <c r="T4445">
        <v>-1.04</v>
      </c>
      <c r="U4445">
        <v>-0.9</v>
      </c>
      <c r="V4445" t="s">
        <v>486</v>
      </c>
      <c r="W4445" t="s">
        <v>31</v>
      </c>
      <c r="X4445">
        <v>1</v>
      </c>
      <c r="Y4445" t="str">
        <f>IF(tblRides[[#This Row],[supply_demand_ratio]]&lt;0.8,"Below 0.8",IF(tblRides[[#This Row],[supply_demand_ratio]]&lt;1,"Between 0.8-1.0",IF(tblRides[[#This Row],[supply_demand_ratio]]&lt;=1.2,"Between 1.0-1.2","Above 1.2")))</f>
        <v>Between 1.0-1.2</v>
      </c>
    </row>
    <row r="4446" spans="1:25" x14ac:dyDescent="0.3">
      <c r="A4446" t="s">
        <v>4501</v>
      </c>
      <c r="B4446" s="1">
        <v>46062.688888888886</v>
      </c>
      <c r="C4446" s="2">
        <v>46062</v>
      </c>
      <c r="D4446">
        <v>16</v>
      </c>
      <c r="E4446" t="s">
        <v>36</v>
      </c>
      <c r="F4446" t="s">
        <v>34</v>
      </c>
      <c r="G4446">
        <v>8.8000000000000007</v>
      </c>
      <c r="H4446">
        <v>168.41</v>
      </c>
      <c r="I4446">
        <v>165.43</v>
      </c>
      <c r="J4446">
        <v>1</v>
      </c>
      <c r="K4446">
        <v>4.0999999999999996</v>
      </c>
      <c r="L4446">
        <v>6.7</v>
      </c>
      <c r="M4446">
        <v>110</v>
      </c>
      <c r="N4446" t="s">
        <v>27</v>
      </c>
      <c r="O4446">
        <v>1.0589999999999999</v>
      </c>
      <c r="P4446" t="s">
        <v>28</v>
      </c>
      <c r="Q4446" t="s">
        <v>29</v>
      </c>
      <c r="R4446">
        <v>4.71</v>
      </c>
      <c r="S4446">
        <v>0</v>
      </c>
      <c r="T4446">
        <v>-2.98</v>
      </c>
      <c r="U4446">
        <v>2.6</v>
      </c>
      <c r="V4446" t="s">
        <v>486</v>
      </c>
      <c r="W4446" t="s">
        <v>31</v>
      </c>
      <c r="X4446">
        <v>1</v>
      </c>
      <c r="Y4446" t="str">
        <f>IF(tblRides[[#This Row],[supply_demand_ratio]]&lt;0.8,"Below 0.8",IF(tblRides[[#This Row],[supply_demand_ratio]]&lt;1,"Between 0.8-1.0",IF(tblRides[[#This Row],[supply_demand_ratio]]&lt;=1.2,"Between 1.0-1.2","Above 1.2")))</f>
        <v>Between 1.0-1.2</v>
      </c>
    </row>
    <row r="4447" spans="1:25" x14ac:dyDescent="0.3">
      <c r="A4447" t="s">
        <v>4502</v>
      </c>
      <c r="B4447" s="1">
        <v>46062.691666666666</v>
      </c>
      <c r="C4447" s="2">
        <v>46062</v>
      </c>
      <c r="D4447">
        <v>16</v>
      </c>
      <c r="E4447" t="s">
        <v>25</v>
      </c>
      <c r="F4447" t="s">
        <v>26</v>
      </c>
      <c r="G4447">
        <v>4.7</v>
      </c>
      <c r="H4447">
        <v>129.96</v>
      </c>
      <c r="I4447">
        <v>139.86000000000001</v>
      </c>
      <c r="J4447">
        <v>1.2</v>
      </c>
      <c r="K4447">
        <v>4.5999999999999996</v>
      </c>
      <c r="L4447">
        <v>7.1</v>
      </c>
      <c r="M4447">
        <v>110</v>
      </c>
      <c r="N4447" t="s">
        <v>27</v>
      </c>
      <c r="O4447">
        <v>0.78700000000000003</v>
      </c>
      <c r="P4447" t="s">
        <v>28</v>
      </c>
      <c r="Q4447" t="s">
        <v>29</v>
      </c>
      <c r="R4447">
        <v>4.9000000000000004</v>
      </c>
      <c r="S4447">
        <v>20</v>
      </c>
      <c r="T4447">
        <v>9.9</v>
      </c>
      <c r="U4447">
        <v>2.5</v>
      </c>
      <c r="V4447" t="s">
        <v>486</v>
      </c>
      <c r="W4447" t="s">
        <v>31</v>
      </c>
      <c r="X4447">
        <v>1</v>
      </c>
      <c r="Y4447" t="str">
        <f>IF(tblRides[[#This Row],[supply_demand_ratio]]&lt;0.8,"Below 0.8",IF(tblRides[[#This Row],[supply_demand_ratio]]&lt;1,"Between 0.8-1.0",IF(tblRides[[#This Row],[supply_demand_ratio]]&lt;=1.2,"Between 1.0-1.2","Above 1.2")))</f>
        <v>Below 0.8</v>
      </c>
    </row>
    <row r="4448" spans="1:25" x14ac:dyDescent="0.3">
      <c r="A4448" t="s">
        <v>4503</v>
      </c>
      <c r="B4448" s="1">
        <v>46062.693749999999</v>
      </c>
      <c r="C4448" s="2">
        <v>46062</v>
      </c>
      <c r="D4448">
        <v>16</v>
      </c>
      <c r="E4448" t="s">
        <v>33</v>
      </c>
      <c r="F4448" t="s">
        <v>34</v>
      </c>
      <c r="G4448">
        <v>11.8</v>
      </c>
      <c r="H4448">
        <v>189.14</v>
      </c>
      <c r="I4448">
        <v>191.97</v>
      </c>
      <c r="J4448">
        <v>1</v>
      </c>
      <c r="K4448">
        <v>5.0999999999999996</v>
      </c>
      <c r="L4448">
        <v>5.0999999999999996</v>
      </c>
      <c r="M4448">
        <v>74</v>
      </c>
      <c r="N4448" t="s">
        <v>41</v>
      </c>
      <c r="O4448">
        <v>0.99299999999999999</v>
      </c>
      <c r="P4448" t="s">
        <v>28</v>
      </c>
      <c r="Q4448" t="s">
        <v>29</v>
      </c>
      <c r="R4448">
        <v>4.7300000000000004</v>
      </c>
      <c r="S4448">
        <v>0</v>
      </c>
      <c r="T4448">
        <v>2.83</v>
      </c>
      <c r="U4448">
        <v>0</v>
      </c>
      <c r="V4448" t="s">
        <v>486</v>
      </c>
      <c r="W4448" t="s">
        <v>45</v>
      </c>
      <c r="X4448">
        <v>1</v>
      </c>
      <c r="Y4448" t="str">
        <f>IF(tblRides[[#This Row],[supply_demand_ratio]]&lt;0.8,"Below 0.8",IF(tblRides[[#This Row],[supply_demand_ratio]]&lt;1,"Between 0.8-1.0",IF(tblRides[[#This Row],[supply_demand_ratio]]&lt;=1.2,"Between 1.0-1.2","Above 1.2")))</f>
        <v>Between 0.8-1.0</v>
      </c>
    </row>
    <row r="4449" spans="1:25" x14ac:dyDescent="0.3">
      <c r="A4449" t="s">
        <v>4504</v>
      </c>
      <c r="B4449" s="1">
        <v>46062.695138888892</v>
      </c>
      <c r="C4449" s="2">
        <v>46062</v>
      </c>
      <c r="D4449">
        <v>16</v>
      </c>
      <c r="E4449" t="s">
        <v>33</v>
      </c>
      <c r="F4449" t="s">
        <v>34</v>
      </c>
      <c r="G4449">
        <v>6.5</v>
      </c>
      <c r="H4449">
        <v>127.79</v>
      </c>
      <c r="J4449">
        <v>1</v>
      </c>
      <c r="K4449">
        <v>7</v>
      </c>
      <c r="L4449">
        <v>14.8</v>
      </c>
      <c r="M4449">
        <v>82</v>
      </c>
      <c r="N4449" t="s">
        <v>27</v>
      </c>
      <c r="O4449">
        <v>0.877</v>
      </c>
      <c r="P4449" t="s">
        <v>58</v>
      </c>
      <c r="Q4449" t="s">
        <v>59</v>
      </c>
      <c r="R4449">
        <v>5</v>
      </c>
      <c r="S4449">
        <v>0</v>
      </c>
      <c r="U4449">
        <v>7.8</v>
      </c>
      <c r="V4449" t="s">
        <v>486</v>
      </c>
      <c r="W4449" t="s">
        <v>45</v>
      </c>
      <c r="X4449">
        <v>0</v>
      </c>
      <c r="Y4449" t="str">
        <f>IF(tblRides[[#This Row],[supply_demand_ratio]]&lt;0.8,"Below 0.8",IF(tblRides[[#This Row],[supply_demand_ratio]]&lt;1,"Between 0.8-1.0",IF(tblRides[[#This Row],[supply_demand_ratio]]&lt;=1.2,"Between 1.0-1.2","Above 1.2")))</f>
        <v>Between 0.8-1.0</v>
      </c>
    </row>
    <row r="4450" spans="1:25" x14ac:dyDescent="0.3">
      <c r="A4450" t="s">
        <v>4505</v>
      </c>
      <c r="B4450" s="1">
        <v>46062.696527777778</v>
      </c>
      <c r="C4450" s="2">
        <v>46062</v>
      </c>
      <c r="D4450">
        <v>16</v>
      </c>
      <c r="E4450" t="s">
        <v>25</v>
      </c>
      <c r="F4450" t="s">
        <v>26</v>
      </c>
      <c r="G4450">
        <v>6.3</v>
      </c>
      <c r="H4450">
        <v>148.24</v>
      </c>
      <c r="I4450">
        <v>148.66999999999999</v>
      </c>
      <c r="J4450">
        <v>1.2</v>
      </c>
      <c r="K4450">
        <v>5.7</v>
      </c>
      <c r="L4450">
        <v>2.6</v>
      </c>
      <c r="M4450">
        <v>106</v>
      </c>
      <c r="N4450" t="s">
        <v>27</v>
      </c>
      <c r="O4450">
        <v>0.79800000000000004</v>
      </c>
      <c r="P4450" t="s">
        <v>28</v>
      </c>
      <c r="Q4450" t="s">
        <v>29</v>
      </c>
      <c r="R4450">
        <v>4.5999999999999996</v>
      </c>
      <c r="S4450">
        <v>17</v>
      </c>
      <c r="T4450">
        <v>0.43</v>
      </c>
      <c r="U4450">
        <v>-3.1</v>
      </c>
      <c r="V4450" t="s">
        <v>486</v>
      </c>
      <c r="W4450" t="s">
        <v>45</v>
      </c>
      <c r="X4450">
        <v>1</v>
      </c>
      <c r="Y4450" t="str">
        <f>IF(tblRides[[#This Row],[supply_demand_ratio]]&lt;0.8,"Below 0.8",IF(tblRides[[#This Row],[supply_demand_ratio]]&lt;1,"Between 0.8-1.0",IF(tblRides[[#This Row],[supply_demand_ratio]]&lt;=1.2,"Between 1.0-1.2","Above 1.2")))</f>
        <v>Below 0.8</v>
      </c>
    </row>
    <row r="4451" spans="1:25" x14ac:dyDescent="0.3">
      <c r="A4451" t="s">
        <v>4506</v>
      </c>
      <c r="B4451" s="1">
        <v>46062.704861111109</v>
      </c>
      <c r="C4451" s="2">
        <v>46062</v>
      </c>
      <c r="D4451">
        <v>16</v>
      </c>
      <c r="E4451" t="s">
        <v>43</v>
      </c>
      <c r="F4451" t="s">
        <v>26</v>
      </c>
      <c r="G4451">
        <v>6.1</v>
      </c>
      <c r="H4451">
        <v>129.07</v>
      </c>
      <c r="J4451">
        <v>1</v>
      </c>
      <c r="K4451">
        <v>2.1</v>
      </c>
      <c r="L4451">
        <v>1.3</v>
      </c>
      <c r="M4451">
        <v>59</v>
      </c>
      <c r="N4451" t="s">
        <v>41</v>
      </c>
      <c r="O4451">
        <v>1.284</v>
      </c>
      <c r="P4451" t="s">
        <v>37</v>
      </c>
      <c r="Q4451" t="s">
        <v>38</v>
      </c>
      <c r="R4451">
        <v>4.66</v>
      </c>
      <c r="S4451">
        <v>14</v>
      </c>
      <c r="U4451">
        <v>-0.8</v>
      </c>
      <c r="V4451" t="s">
        <v>486</v>
      </c>
      <c r="W4451" t="s">
        <v>31</v>
      </c>
      <c r="X4451">
        <v>0</v>
      </c>
      <c r="Y4451" t="str">
        <f>IF(tblRides[[#This Row],[supply_demand_ratio]]&lt;0.8,"Below 0.8",IF(tblRides[[#This Row],[supply_demand_ratio]]&lt;1,"Between 0.8-1.0",IF(tblRides[[#This Row],[supply_demand_ratio]]&lt;=1.2,"Between 1.0-1.2","Above 1.2")))</f>
        <v>Above 1.2</v>
      </c>
    </row>
    <row r="4452" spans="1:25" x14ac:dyDescent="0.3">
      <c r="A4452" t="s">
        <v>4507</v>
      </c>
      <c r="B4452" s="1">
        <v>46062.709027777775</v>
      </c>
      <c r="C4452" s="2">
        <v>46062</v>
      </c>
      <c r="D4452">
        <v>17</v>
      </c>
      <c r="E4452" t="s">
        <v>62</v>
      </c>
      <c r="F4452" t="s">
        <v>26</v>
      </c>
      <c r="G4452">
        <v>2.2000000000000002</v>
      </c>
      <c r="H4452">
        <v>65.510000000000005</v>
      </c>
      <c r="I4452">
        <v>67.09</v>
      </c>
      <c r="J4452">
        <v>1</v>
      </c>
      <c r="K4452">
        <v>8</v>
      </c>
      <c r="L4452">
        <v>5.8</v>
      </c>
      <c r="M4452">
        <v>42</v>
      </c>
      <c r="N4452" t="s">
        <v>41</v>
      </c>
      <c r="O4452">
        <v>1.2</v>
      </c>
      <c r="P4452" t="s">
        <v>28</v>
      </c>
      <c r="Q4452" t="s">
        <v>29</v>
      </c>
      <c r="R4452">
        <v>4.38</v>
      </c>
      <c r="S4452">
        <v>16</v>
      </c>
      <c r="T4452">
        <v>1.58</v>
      </c>
      <c r="U4452">
        <v>-2.2000000000000002</v>
      </c>
      <c r="V4452" t="s">
        <v>486</v>
      </c>
      <c r="W4452" t="s">
        <v>45</v>
      </c>
      <c r="X4452">
        <v>1</v>
      </c>
      <c r="Y4452" t="str">
        <f>IF(tblRides[[#This Row],[supply_demand_ratio]]&lt;0.8,"Below 0.8",IF(tblRides[[#This Row],[supply_demand_ratio]]&lt;1,"Between 0.8-1.0",IF(tblRides[[#This Row],[supply_demand_ratio]]&lt;=1.2,"Between 1.0-1.2","Above 1.2")))</f>
        <v>Between 1.0-1.2</v>
      </c>
    </row>
    <row r="4453" spans="1:25" x14ac:dyDescent="0.3">
      <c r="A4453" t="s">
        <v>4508</v>
      </c>
      <c r="B4453" s="1">
        <v>46062.709722222222</v>
      </c>
      <c r="C4453" s="2">
        <v>46062</v>
      </c>
      <c r="D4453">
        <v>17</v>
      </c>
      <c r="E4453" t="s">
        <v>25</v>
      </c>
      <c r="F4453" t="s">
        <v>34</v>
      </c>
      <c r="G4453">
        <v>6.7</v>
      </c>
      <c r="H4453">
        <v>171.06</v>
      </c>
      <c r="I4453">
        <v>178.42</v>
      </c>
      <c r="J4453">
        <v>1.2</v>
      </c>
      <c r="K4453">
        <v>5.9</v>
      </c>
      <c r="L4453">
        <v>4.5999999999999996</v>
      </c>
      <c r="M4453">
        <v>99</v>
      </c>
      <c r="N4453" t="s">
        <v>72</v>
      </c>
      <c r="O4453">
        <v>0.67</v>
      </c>
      <c r="P4453" t="s">
        <v>28</v>
      </c>
      <c r="Q4453" t="s">
        <v>29</v>
      </c>
      <c r="R4453">
        <v>4.9800000000000004</v>
      </c>
      <c r="S4453">
        <v>0</v>
      </c>
      <c r="T4453">
        <v>7.36</v>
      </c>
      <c r="U4453">
        <v>-1.3</v>
      </c>
      <c r="V4453" t="s">
        <v>486</v>
      </c>
      <c r="W4453" t="s">
        <v>45</v>
      </c>
      <c r="X4453">
        <v>1</v>
      </c>
      <c r="Y4453" t="str">
        <f>IF(tblRides[[#This Row],[supply_demand_ratio]]&lt;0.8,"Below 0.8",IF(tblRides[[#This Row],[supply_demand_ratio]]&lt;1,"Between 0.8-1.0",IF(tblRides[[#This Row],[supply_demand_ratio]]&lt;=1.2,"Between 1.0-1.2","Above 1.2")))</f>
        <v>Below 0.8</v>
      </c>
    </row>
    <row r="4454" spans="1:25" x14ac:dyDescent="0.3">
      <c r="A4454" t="s">
        <v>4509</v>
      </c>
      <c r="B4454" s="1">
        <v>46062.761805555558</v>
      </c>
      <c r="C4454" s="2">
        <v>46062</v>
      </c>
      <c r="D4454">
        <v>18</v>
      </c>
      <c r="E4454" t="s">
        <v>36</v>
      </c>
      <c r="F4454" t="s">
        <v>26</v>
      </c>
      <c r="G4454">
        <v>2.8</v>
      </c>
      <c r="H4454">
        <v>115.2</v>
      </c>
      <c r="I4454">
        <v>106.37</v>
      </c>
      <c r="J4454">
        <v>1.5</v>
      </c>
      <c r="K4454">
        <v>8.6</v>
      </c>
      <c r="L4454">
        <v>8.9</v>
      </c>
      <c r="M4454">
        <v>58</v>
      </c>
      <c r="N4454" t="s">
        <v>72</v>
      </c>
      <c r="O4454">
        <v>0.374</v>
      </c>
      <c r="P4454" t="s">
        <v>28</v>
      </c>
      <c r="Q4454" t="s">
        <v>29</v>
      </c>
      <c r="R4454">
        <v>5</v>
      </c>
      <c r="S4454">
        <v>2</v>
      </c>
      <c r="T4454">
        <v>-8.83</v>
      </c>
      <c r="U4454">
        <v>0.3</v>
      </c>
      <c r="V4454" t="s">
        <v>486</v>
      </c>
      <c r="W4454" t="s">
        <v>45</v>
      </c>
      <c r="X4454">
        <v>1</v>
      </c>
      <c r="Y4454" t="str">
        <f>IF(tblRides[[#This Row],[supply_demand_ratio]]&lt;0.8,"Below 0.8",IF(tblRides[[#This Row],[supply_demand_ratio]]&lt;1,"Between 0.8-1.0",IF(tblRides[[#This Row],[supply_demand_ratio]]&lt;=1.2,"Between 1.0-1.2","Above 1.2")))</f>
        <v>Below 0.8</v>
      </c>
    </row>
    <row r="4455" spans="1:25" x14ac:dyDescent="0.3">
      <c r="A4455" t="s">
        <v>4510</v>
      </c>
      <c r="B4455" s="1">
        <v>46062.770833333336</v>
      </c>
      <c r="C4455" s="2">
        <v>46062</v>
      </c>
      <c r="D4455">
        <v>18</v>
      </c>
      <c r="E4455" t="s">
        <v>33</v>
      </c>
      <c r="F4455" t="s">
        <v>34</v>
      </c>
      <c r="G4455">
        <v>20.7</v>
      </c>
      <c r="H4455">
        <v>443.16</v>
      </c>
      <c r="I4455">
        <v>437.87</v>
      </c>
      <c r="J4455">
        <v>1.2</v>
      </c>
      <c r="K4455">
        <v>3.3</v>
      </c>
      <c r="L4455">
        <v>5.0999999999999996</v>
      </c>
      <c r="M4455">
        <v>71</v>
      </c>
      <c r="N4455" t="s">
        <v>27</v>
      </c>
      <c r="O4455">
        <v>0.71499999999999997</v>
      </c>
      <c r="P4455" t="s">
        <v>28</v>
      </c>
      <c r="Q4455" t="s">
        <v>29</v>
      </c>
      <c r="R4455">
        <v>4.79</v>
      </c>
      <c r="S4455">
        <v>0</v>
      </c>
      <c r="T4455">
        <v>-5.29</v>
      </c>
      <c r="U4455">
        <v>1.8</v>
      </c>
      <c r="V4455" t="s">
        <v>486</v>
      </c>
      <c r="W4455" t="s">
        <v>31</v>
      </c>
      <c r="X4455">
        <v>1</v>
      </c>
      <c r="Y4455" t="str">
        <f>IF(tblRides[[#This Row],[supply_demand_ratio]]&lt;0.8,"Below 0.8",IF(tblRides[[#This Row],[supply_demand_ratio]]&lt;1,"Between 0.8-1.0",IF(tblRides[[#This Row],[supply_demand_ratio]]&lt;=1.2,"Between 1.0-1.2","Above 1.2")))</f>
        <v>Below 0.8</v>
      </c>
    </row>
    <row r="4456" spans="1:25" x14ac:dyDescent="0.3">
      <c r="A4456" t="s">
        <v>4511</v>
      </c>
      <c r="B4456" s="1">
        <v>46062.788888888892</v>
      </c>
      <c r="C4456" s="2">
        <v>46062</v>
      </c>
      <c r="D4456">
        <v>18</v>
      </c>
      <c r="E4456" t="s">
        <v>33</v>
      </c>
      <c r="F4456" t="s">
        <v>26</v>
      </c>
      <c r="G4456">
        <v>0.8</v>
      </c>
      <c r="H4456">
        <v>64.42</v>
      </c>
      <c r="I4456">
        <v>65.89</v>
      </c>
      <c r="J4456">
        <v>1.2</v>
      </c>
      <c r="K4456">
        <v>8.5</v>
      </c>
      <c r="L4456">
        <v>9.5</v>
      </c>
      <c r="M4456">
        <v>75</v>
      </c>
      <c r="N4456" t="s">
        <v>27</v>
      </c>
      <c r="O4456">
        <v>0.72199999999999998</v>
      </c>
      <c r="P4456" t="s">
        <v>28</v>
      </c>
      <c r="Q4456" t="s">
        <v>29</v>
      </c>
      <c r="R4456">
        <v>5</v>
      </c>
      <c r="S4456">
        <v>26</v>
      </c>
      <c r="T4456">
        <v>1.47</v>
      </c>
      <c r="U4456">
        <v>1</v>
      </c>
      <c r="V4456" t="s">
        <v>486</v>
      </c>
      <c r="W4456" t="s">
        <v>45</v>
      </c>
      <c r="X4456">
        <v>1</v>
      </c>
      <c r="Y4456" t="str">
        <f>IF(tblRides[[#This Row],[supply_demand_ratio]]&lt;0.8,"Below 0.8",IF(tblRides[[#This Row],[supply_demand_ratio]]&lt;1,"Between 0.8-1.0",IF(tblRides[[#This Row],[supply_demand_ratio]]&lt;=1.2,"Between 1.0-1.2","Above 1.2")))</f>
        <v>Below 0.8</v>
      </c>
    </row>
    <row r="4457" spans="1:25" x14ac:dyDescent="0.3">
      <c r="A4457" t="s">
        <v>4512</v>
      </c>
      <c r="B4457" s="1">
        <v>46062.793055555558</v>
      </c>
      <c r="C4457" s="2">
        <v>46062</v>
      </c>
      <c r="D4457">
        <v>19</v>
      </c>
      <c r="E4457" t="s">
        <v>25</v>
      </c>
      <c r="F4457" t="s">
        <v>26</v>
      </c>
      <c r="G4457">
        <v>7.3</v>
      </c>
      <c r="H4457">
        <v>200.9</v>
      </c>
      <c r="I4457">
        <v>212.26</v>
      </c>
      <c r="J4457">
        <v>1.3</v>
      </c>
      <c r="K4457">
        <v>8.8000000000000007</v>
      </c>
      <c r="L4457">
        <v>18.3</v>
      </c>
      <c r="M4457">
        <v>88</v>
      </c>
      <c r="N4457" t="s">
        <v>72</v>
      </c>
      <c r="O4457">
        <v>0.54200000000000004</v>
      </c>
      <c r="P4457" t="s">
        <v>28</v>
      </c>
      <c r="Q4457" t="s">
        <v>29</v>
      </c>
      <c r="R4457">
        <v>4.43</v>
      </c>
      <c r="S4457">
        <v>3</v>
      </c>
      <c r="T4457">
        <v>11.36</v>
      </c>
      <c r="U4457">
        <v>9.5</v>
      </c>
      <c r="V4457" t="s">
        <v>486</v>
      </c>
      <c r="W4457" t="s">
        <v>45</v>
      </c>
      <c r="X4457">
        <v>1</v>
      </c>
      <c r="Y4457" t="str">
        <f>IF(tblRides[[#This Row],[supply_demand_ratio]]&lt;0.8,"Below 0.8",IF(tblRides[[#This Row],[supply_demand_ratio]]&lt;1,"Between 0.8-1.0",IF(tblRides[[#This Row],[supply_demand_ratio]]&lt;=1.2,"Between 1.0-1.2","Above 1.2")))</f>
        <v>Below 0.8</v>
      </c>
    </row>
    <row r="4458" spans="1:25" x14ac:dyDescent="0.3">
      <c r="A4458" t="s">
        <v>4513</v>
      </c>
      <c r="B4458" s="1">
        <v>46062.807638888888</v>
      </c>
      <c r="C4458" s="2">
        <v>46062</v>
      </c>
      <c r="D4458">
        <v>19</v>
      </c>
      <c r="E4458" t="s">
        <v>25</v>
      </c>
      <c r="F4458" t="s">
        <v>26</v>
      </c>
      <c r="G4458">
        <v>7.9</v>
      </c>
      <c r="H4458">
        <v>159.34</v>
      </c>
      <c r="J4458">
        <v>1.1000000000000001</v>
      </c>
      <c r="K4458">
        <v>8.4</v>
      </c>
      <c r="L4458">
        <v>4.4000000000000004</v>
      </c>
      <c r="M4458">
        <v>94</v>
      </c>
      <c r="N4458" t="s">
        <v>27</v>
      </c>
      <c r="O4458">
        <v>0.70899999999999996</v>
      </c>
      <c r="P4458" t="s">
        <v>37</v>
      </c>
      <c r="Q4458" t="s">
        <v>103</v>
      </c>
      <c r="R4458">
        <v>4.8899999999999997</v>
      </c>
      <c r="S4458">
        <v>4</v>
      </c>
      <c r="U4458">
        <v>-4</v>
      </c>
      <c r="V4458" t="s">
        <v>486</v>
      </c>
      <c r="W4458" t="s">
        <v>45</v>
      </c>
      <c r="X4458">
        <v>0</v>
      </c>
      <c r="Y4458" t="str">
        <f>IF(tblRides[[#This Row],[supply_demand_ratio]]&lt;0.8,"Below 0.8",IF(tblRides[[#This Row],[supply_demand_ratio]]&lt;1,"Between 0.8-1.0",IF(tblRides[[#This Row],[supply_demand_ratio]]&lt;=1.2,"Between 1.0-1.2","Above 1.2")))</f>
        <v>Below 0.8</v>
      </c>
    </row>
    <row r="4459" spans="1:25" x14ac:dyDescent="0.3">
      <c r="A4459" t="s">
        <v>4514</v>
      </c>
      <c r="B4459" s="1">
        <v>46062.814583333333</v>
      </c>
      <c r="C4459" s="2">
        <v>46062</v>
      </c>
      <c r="D4459">
        <v>19</v>
      </c>
      <c r="E4459" t="s">
        <v>25</v>
      </c>
      <c r="F4459" t="s">
        <v>26</v>
      </c>
      <c r="G4459">
        <v>8.8000000000000007</v>
      </c>
      <c r="H4459">
        <v>206.62</v>
      </c>
      <c r="I4459">
        <v>204.31</v>
      </c>
      <c r="J4459">
        <v>1.3</v>
      </c>
      <c r="K4459">
        <v>6.2</v>
      </c>
      <c r="L4459">
        <v>6.1</v>
      </c>
      <c r="M4459">
        <v>99</v>
      </c>
      <c r="N4459" t="s">
        <v>72</v>
      </c>
      <c r="O4459">
        <v>0.66500000000000004</v>
      </c>
      <c r="P4459" t="s">
        <v>28</v>
      </c>
      <c r="Q4459" t="s">
        <v>29</v>
      </c>
      <c r="R4459">
        <v>4.84</v>
      </c>
      <c r="S4459">
        <v>7</v>
      </c>
      <c r="T4459">
        <v>-2.31</v>
      </c>
      <c r="U4459">
        <v>-0.1</v>
      </c>
      <c r="V4459" t="s">
        <v>486</v>
      </c>
      <c r="W4459" t="s">
        <v>45</v>
      </c>
      <c r="X4459">
        <v>1</v>
      </c>
      <c r="Y4459" t="str">
        <f>IF(tblRides[[#This Row],[supply_demand_ratio]]&lt;0.8,"Below 0.8",IF(tblRides[[#This Row],[supply_demand_ratio]]&lt;1,"Between 0.8-1.0",IF(tblRides[[#This Row],[supply_demand_ratio]]&lt;=1.2,"Between 1.0-1.2","Above 1.2")))</f>
        <v>Below 0.8</v>
      </c>
    </row>
    <row r="4460" spans="1:25" x14ac:dyDescent="0.3">
      <c r="A4460" t="s">
        <v>4515</v>
      </c>
      <c r="B4460" s="1">
        <v>46062.82708333333</v>
      </c>
      <c r="C4460" s="2">
        <v>46062</v>
      </c>
      <c r="D4460">
        <v>19</v>
      </c>
      <c r="E4460" t="s">
        <v>33</v>
      </c>
      <c r="F4460" t="s">
        <v>26</v>
      </c>
      <c r="G4460">
        <v>10.4</v>
      </c>
      <c r="H4460">
        <v>212.54</v>
      </c>
      <c r="J4460">
        <v>1</v>
      </c>
      <c r="K4460">
        <v>7.7</v>
      </c>
      <c r="L4460">
        <v>10.4</v>
      </c>
      <c r="M4460">
        <v>83</v>
      </c>
      <c r="N4460" t="s">
        <v>27</v>
      </c>
      <c r="O4460">
        <v>0.873</v>
      </c>
      <c r="P4460" t="s">
        <v>37</v>
      </c>
      <c r="Q4460" t="s">
        <v>38</v>
      </c>
      <c r="R4460">
        <v>5</v>
      </c>
      <c r="S4460">
        <v>2</v>
      </c>
      <c r="U4460">
        <v>2.7</v>
      </c>
      <c r="V4460" t="s">
        <v>486</v>
      </c>
      <c r="W4460" t="s">
        <v>45</v>
      </c>
      <c r="X4460">
        <v>0</v>
      </c>
      <c r="Y4460" t="str">
        <f>IF(tblRides[[#This Row],[supply_demand_ratio]]&lt;0.8,"Below 0.8",IF(tblRides[[#This Row],[supply_demand_ratio]]&lt;1,"Between 0.8-1.0",IF(tblRides[[#This Row],[supply_demand_ratio]]&lt;=1.2,"Between 1.0-1.2","Above 1.2")))</f>
        <v>Between 0.8-1.0</v>
      </c>
    </row>
    <row r="4461" spans="1:25" x14ac:dyDescent="0.3">
      <c r="A4461" t="s">
        <v>4516</v>
      </c>
      <c r="B4461" s="1">
        <v>46062.830555555556</v>
      </c>
      <c r="C4461" s="2">
        <v>46062</v>
      </c>
      <c r="D4461">
        <v>19</v>
      </c>
      <c r="E4461" t="s">
        <v>62</v>
      </c>
      <c r="F4461" t="s">
        <v>26</v>
      </c>
      <c r="G4461">
        <v>1.4</v>
      </c>
      <c r="H4461">
        <v>62.05</v>
      </c>
      <c r="I4461">
        <v>68.13</v>
      </c>
      <c r="J4461">
        <v>1.1000000000000001</v>
      </c>
      <c r="K4461">
        <v>8.5</v>
      </c>
      <c r="L4461">
        <v>1</v>
      </c>
      <c r="M4461">
        <v>52</v>
      </c>
      <c r="N4461" t="s">
        <v>41</v>
      </c>
      <c r="O4461">
        <v>1.927</v>
      </c>
      <c r="P4461" t="s">
        <v>28</v>
      </c>
      <c r="Q4461" t="s">
        <v>29</v>
      </c>
      <c r="R4461">
        <v>4.8600000000000003</v>
      </c>
      <c r="S4461">
        <v>11</v>
      </c>
      <c r="T4461">
        <v>6.08</v>
      </c>
      <c r="U4461">
        <v>-7.5</v>
      </c>
      <c r="V4461" t="s">
        <v>486</v>
      </c>
      <c r="W4461" t="s">
        <v>45</v>
      </c>
      <c r="X4461">
        <v>1</v>
      </c>
      <c r="Y4461" t="str">
        <f>IF(tblRides[[#This Row],[supply_demand_ratio]]&lt;0.8,"Below 0.8",IF(tblRides[[#This Row],[supply_demand_ratio]]&lt;1,"Between 0.8-1.0",IF(tblRides[[#This Row],[supply_demand_ratio]]&lt;=1.2,"Between 1.0-1.2","Above 1.2")))</f>
        <v>Above 1.2</v>
      </c>
    </row>
    <row r="4462" spans="1:25" x14ac:dyDescent="0.3">
      <c r="A4462" t="s">
        <v>4517</v>
      </c>
      <c r="B4462" s="1">
        <v>46062.834027777775</v>
      </c>
      <c r="C4462" s="2">
        <v>46062</v>
      </c>
      <c r="D4462">
        <v>20</v>
      </c>
      <c r="E4462" t="s">
        <v>36</v>
      </c>
      <c r="F4462" t="s">
        <v>34</v>
      </c>
      <c r="G4462">
        <v>8.1</v>
      </c>
      <c r="H4462">
        <v>218.2</v>
      </c>
      <c r="J4462">
        <v>1.3</v>
      </c>
      <c r="K4462">
        <v>2.2000000000000002</v>
      </c>
      <c r="L4462">
        <v>5.3</v>
      </c>
      <c r="M4462">
        <v>97</v>
      </c>
      <c r="N4462" t="s">
        <v>27</v>
      </c>
      <c r="O4462">
        <v>0.74399999999999999</v>
      </c>
      <c r="P4462" t="s">
        <v>58</v>
      </c>
      <c r="Q4462" t="s">
        <v>74</v>
      </c>
      <c r="R4462">
        <v>4.8499999999999996</v>
      </c>
      <c r="S4462">
        <v>0</v>
      </c>
      <c r="U4462">
        <v>3.1</v>
      </c>
      <c r="V4462" t="s">
        <v>486</v>
      </c>
      <c r="W4462" t="s">
        <v>31</v>
      </c>
      <c r="X4462">
        <v>0</v>
      </c>
      <c r="Y4462" t="str">
        <f>IF(tblRides[[#This Row],[supply_demand_ratio]]&lt;0.8,"Below 0.8",IF(tblRides[[#This Row],[supply_demand_ratio]]&lt;1,"Between 0.8-1.0",IF(tblRides[[#This Row],[supply_demand_ratio]]&lt;=1.2,"Between 1.0-1.2","Above 1.2")))</f>
        <v>Below 0.8</v>
      </c>
    </row>
    <row r="4463" spans="1:25" x14ac:dyDescent="0.3">
      <c r="A4463" t="s">
        <v>4518</v>
      </c>
      <c r="B4463" s="1">
        <v>46062.838888888888</v>
      </c>
      <c r="C4463" s="2">
        <v>46062</v>
      </c>
      <c r="D4463">
        <v>20</v>
      </c>
      <c r="E4463" t="s">
        <v>25</v>
      </c>
      <c r="F4463" t="s">
        <v>26</v>
      </c>
      <c r="G4463">
        <v>5.9</v>
      </c>
      <c r="H4463">
        <v>149.28</v>
      </c>
      <c r="I4463">
        <v>148.63999999999999</v>
      </c>
      <c r="J4463">
        <v>1.1000000000000001</v>
      </c>
      <c r="K4463">
        <v>7.4</v>
      </c>
      <c r="L4463">
        <v>12.5</v>
      </c>
      <c r="M4463">
        <v>102</v>
      </c>
      <c r="N4463" t="s">
        <v>27</v>
      </c>
      <c r="O4463">
        <v>0.80800000000000005</v>
      </c>
      <c r="P4463" t="s">
        <v>28</v>
      </c>
      <c r="Q4463" t="s">
        <v>29</v>
      </c>
      <c r="R4463">
        <v>4.66</v>
      </c>
      <c r="S4463">
        <v>2</v>
      </c>
      <c r="T4463">
        <v>-0.64</v>
      </c>
      <c r="U4463">
        <v>5.0999999999999996</v>
      </c>
      <c r="V4463" t="s">
        <v>486</v>
      </c>
      <c r="W4463" t="s">
        <v>45</v>
      </c>
      <c r="X4463">
        <v>1</v>
      </c>
      <c r="Y4463" t="str">
        <f>IF(tblRides[[#This Row],[supply_demand_ratio]]&lt;0.8,"Below 0.8",IF(tblRides[[#This Row],[supply_demand_ratio]]&lt;1,"Between 0.8-1.0",IF(tblRides[[#This Row],[supply_demand_ratio]]&lt;=1.2,"Between 1.0-1.2","Above 1.2")))</f>
        <v>Between 0.8-1.0</v>
      </c>
    </row>
    <row r="4464" spans="1:25" x14ac:dyDescent="0.3">
      <c r="A4464" t="s">
        <v>4519</v>
      </c>
      <c r="B4464" s="1">
        <v>46062.840277777781</v>
      </c>
      <c r="C4464" s="2">
        <v>46062</v>
      </c>
      <c r="D4464">
        <v>20</v>
      </c>
      <c r="E4464" t="s">
        <v>25</v>
      </c>
      <c r="F4464" t="s">
        <v>26</v>
      </c>
      <c r="G4464">
        <v>5.2</v>
      </c>
      <c r="H4464">
        <v>135.05000000000001</v>
      </c>
      <c r="I4464">
        <v>139.21</v>
      </c>
      <c r="J4464">
        <v>1.2</v>
      </c>
      <c r="K4464">
        <v>4.4000000000000004</v>
      </c>
      <c r="L4464">
        <v>4.4000000000000004</v>
      </c>
      <c r="M4464">
        <v>107</v>
      </c>
      <c r="N4464" t="s">
        <v>72</v>
      </c>
      <c r="O4464">
        <v>0.70299999999999996</v>
      </c>
      <c r="P4464" t="s">
        <v>28</v>
      </c>
      <c r="Q4464" t="s">
        <v>29</v>
      </c>
      <c r="R4464">
        <v>4.92</v>
      </c>
      <c r="S4464">
        <v>9</v>
      </c>
      <c r="T4464">
        <v>4.16</v>
      </c>
      <c r="U4464">
        <v>0</v>
      </c>
      <c r="V4464" t="s">
        <v>486</v>
      </c>
      <c r="W4464" t="s">
        <v>31</v>
      </c>
      <c r="X4464">
        <v>1</v>
      </c>
      <c r="Y4464" t="str">
        <f>IF(tblRides[[#This Row],[supply_demand_ratio]]&lt;0.8,"Below 0.8",IF(tblRides[[#This Row],[supply_demand_ratio]]&lt;1,"Between 0.8-1.0",IF(tblRides[[#This Row],[supply_demand_ratio]]&lt;=1.2,"Between 1.0-1.2","Above 1.2")))</f>
        <v>Below 0.8</v>
      </c>
    </row>
    <row r="4465" spans="1:25" x14ac:dyDescent="0.3">
      <c r="A4465" t="s">
        <v>4520</v>
      </c>
      <c r="B4465" s="1">
        <v>46062.849305555559</v>
      </c>
      <c r="C4465" s="2">
        <v>46062</v>
      </c>
      <c r="D4465">
        <v>20</v>
      </c>
      <c r="E4465" t="s">
        <v>25</v>
      </c>
      <c r="F4465" t="s">
        <v>34</v>
      </c>
      <c r="G4465">
        <v>11.3</v>
      </c>
      <c r="H4465">
        <v>219.76</v>
      </c>
      <c r="I4465">
        <v>219.24</v>
      </c>
      <c r="J4465">
        <v>1.1000000000000001</v>
      </c>
      <c r="K4465">
        <v>6.7</v>
      </c>
      <c r="L4465">
        <v>5.5</v>
      </c>
      <c r="M4465">
        <v>123</v>
      </c>
      <c r="N4465" t="s">
        <v>27</v>
      </c>
      <c r="O4465">
        <v>0.95299999999999996</v>
      </c>
      <c r="P4465" t="s">
        <v>28</v>
      </c>
      <c r="Q4465" t="s">
        <v>29</v>
      </c>
      <c r="R4465">
        <v>4.46</v>
      </c>
      <c r="S4465">
        <v>0</v>
      </c>
      <c r="T4465">
        <v>-0.52</v>
      </c>
      <c r="U4465">
        <v>-1.2</v>
      </c>
      <c r="V4465" t="s">
        <v>486</v>
      </c>
      <c r="W4465" t="s">
        <v>45</v>
      </c>
      <c r="X4465">
        <v>1</v>
      </c>
      <c r="Y4465" t="str">
        <f>IF(tblRides[[#This Row],[supply_demand_ratio]]&lt;0.8,"Below 0.8",IF(tblRides[[#This Row],[supply_demand_ratio]]&lt;1,"Between 0.8-1.0",IF(tblRides[[#This Row],[supply_demand_ratio]]&lt;=1.2,"Between 1.0-1.2","Above 1.2")))</f>
        <v>Between 0.8-1.0</v>
      </c>
    </row>
    <row r="4466" spans="1:25" x14ac:dyDescent="0.3">
      <c r="A4466" t="s">
        <v>4521</v>
      </c>
      <c r="B4466" s="1">
        <v>46062.856249999997</v>
      </c>
      <c r="C4466" s="2">
        <v>46062</v>
      </c>
      <c r="D4466">
        <v>20</v>
      </c>
      <c r="E4466" t="s">
        <v>62</v>
      </c>
      <c r="F4466" t="s">
        <v>34</v>
      </c>
      <c r="G4466">
        <v>13.6</v>
      </c>
      <c r="H4466">
        <v>280.43</v>
      </c>
      <c r="I4466">
        <v>284.19</v>
      </c>
      <c r="J4466">
        <v>1.1000000000000001</v>
      </c>
      <c r="K4466">
        <v>7.9</v>
      </c>
      <c r="L4466">
        <v>7.2</v>
      </c>
      <c r="M4466">
        <v>52</v>
      </c>
      <c r="N4466" t="s">
        <v>27</v>
      </c>
      <c r="O4466">
        <v>0.92400000000000004</v>
      </c>
      <c r="P4466" t="s">
        <v>28</v>
      </c>
      <c r="Q4466" t="s">
        <v>29</v>
      </c>
      <c r="R4466">
        <v>4.6500000000000004</v>
      </c>
      <c r="S4466">
        <v>0</v>
      </c>
      <c r="T4466">
        <v>3.76</v>
      </c>
      <c r="U4466">
        <v>-0.7</v>
      </c>
      <c r="V4466" t="s">
        <v>486</v>
      </c>
      <c r="W4466" t="s">
        <v>45</v>
      </c>
      <c r="X4466">
        <v>1</v>
      </c>
      <c r="Y4466" t="str">
        <f>IF(tblRides[[#This Row],[supply_demand_ratio]]&lt;0.8,"Below 0.8",IF(tblRides[[#This Row],[supply_demand_ratio]]&lt;1,"Between 0.8-1.0",IF(tblRides[[#This Row],[supply_demand_ratio]]&lt;=1.2,"Between 1.0-1.2","Above 1.2")))</f>
        <v>Between 0.8-1.0</v>
      </c>
    </row>
    <row r="4467" spans="1:25" x14ac:dyDescent="0.3">
      <c r="A4467" t="s">
        <v>4522</v>
      </c>
      <c r="B4467" s="1">
        <v>46062.885416666664</v>
      </c>
      <c r="C4467" s="2">
        <v>46062</v>
      </c>
      <c r="D4467">
        <v>21</v>
      </c>
      <c r="E4467" t="s">
        <v>25</v>
      </c>
      <c r="F4467" t="s">
        <v>26</v>
      </c>
      <c r="G4467">
        <v>1.9</v>
      </c>
      <c r="H4467">
        <v>72.45</v>
      </c>
      <c r="I4467">
        <v>74.02</v>
      </c>
      <c r="J4467">
        <v>1.1000000000000001</v>
      </c>
      <c r="K4467">
        <v>3.2</v>
      </c>
      <c r="L4467">
        <v>5</v>
      </c>
      <c r="M4467">
        <v>114</v>
      </c>
      <c r="N4467" t="s">
        <v>27</v>
      </c>
      <c r="O4467">
        <v>0.92400000000000004</v>
      </c>
      <c r="P4467" t="s">
        <v>28</v>
      </c>
      <c r="Q4467" t="s">
        <v>29</v>
      </c>
      <c r="R4467">
        <v>4.68</v>
      </c>
      <c r="S4467">
        <v>8</v>
      </c>
      <c r="T4467">
        <v>1.57</v>
      </c>
      <c r="U4467">
        <v>1.8</v>
      </c>
      <c r="V4467" t="s">
        <v>486</v>
      </c>
      <c r="W4467" t="s">
        <v>31</v>
      </c>
      <c r="X4467">
        <v>1</v>
      </c>
      <c r="Y4467" t="str">
        <f>IF(tblRides[[#This Row],[supply_demand_ratio]]&lt;0.8,"Below 0.8",IF(tblRides[[#This Row],[supply_demand_ratio]]&lt;1,"Between 0.8-1.0",IF(tblRides[[#This Row],[supply_demand_ratio]]&lt;=1.2,"Between 1.0-1.2","Above 1.2")))</f>
        <v>Between 0.8-1.0</v>
      </c>
    </row>
    <row r="4468" spans="1:25" x14ac:dyDescent="0.3">
      <c r="A4468" t="s">
        <v>4523</v>
      </c>
      <c r="B4468" s="1">
        <v>46062.898611111108</v>
      </c>
      <c r="C4468" s="2">
        <v>46062</v>
      </c>
      <c r="D4468">
        <v>21</v>
      </c>
      <c r="E4468" t="s">
        <v>25</v>
      </c>
      <c r="F4468" t="s">
        <v>34</v>
      </c>
      <c r="G4468">
        <v>6.2</v>
      </c>
      <c r="H4468">
        <v>175.08</v>
      </c>
      <c r="I4468">
        <v>172.23</v>
      </c>
      <c r="J4468">
        <v>1.3</v>
      </c>
      <c r="K4468">
        <v>5.0999999999999996</v>
      </c>
      <c r="L4468">
        <v>6.6</v>
      </c>
      <c r="M4468">
        <v>123</v>
      </c>
      <c r="N4468" t="s">
        <v>72</v>
      </c>
      <c r="O4468">
        <v>0.77400000000000002</v>
      </c>
      <c r="P4468" t="s">
        <v>28</v>
      </c>
      <c r="Q4468" t="s">
        <v>29</v>
      </c>
      <c r="R4468">
        <v>4.34</v>
      </c>
      <c r="S4468">
        <v>0</v>
      </c>
      <c r="T4468">
        <v>-2.85</v>
      </c>
      <c r="U4468">
        <v>1.5</v>
      </c>
      <c r="V4468" t="s">
        <v>486</v>
      </c>
      <c r="W4468" t="s">
        <v>45</v>
      </c>
      <c r="X4468">
        <v>1</v>
      </c>
      <c r="Y4468" t="str">
        <f>IF(tblRides[[#This Row],[supply_demand_ratio]]&lt;0.8,"Below 0.8",IF(tblRides[[#This Row],[supply_demand_ratio]]&lt;1,"Between 0.8-1.0",IF(tblRides[[#This Row],[supply_demand_ratio]]&lt;=1.2,"Between 1.0-1.2","Above 1.2")))</f>
        <v>Below 0.8</v>
      </c>
    </row>
    <row r="4469" spans="1:25" x14ac:dyDescent="0.3">
      <c r="A4469" t="s">
        <v>4524</v>
      </c>
      <c r="B4469" s="1">
        <v>46062.906944444447</v>
      </c>
      <c r="C4469" s="2">
        <v>46062</v>
      </c>
      <c r="D4469">
        <v>21</v>
      </c>
      <c r="E4469" t="s">
        <v>33</v>
      </c>
      <c r="F4469" t="s">
        <v>26</v>
      </c>
      <c r="G4469">
        <v>10</v>
      </c>
      <c r="H4469">
        <v>171.73</v>
      </c>
      <c r="I4469">
        <v>169.01</v>
      </c>
      <c r="J4469">
        <v>1</v>
      </c>
      <c r="K4469">
        <v>5.0999999999999996</v>
      </c>
      <c r="L4469">
        <v>7.7</v>
      </c>
      <c r="M4469">
        <v>85</v>
      </c>
      <c r="N4469" t="s">
        <v>27</v>
      </c>
      <c r="O4469">
        <v>1.0609999999999999</v>
      </c>
      <c r="P4469" t="s">
        <v>28</v>
      </c>
      <c r="Q4469" t="s">
        <v>29</v>
      </c>
      <c r="R4469">
        <v>4.8499999999999996</v>
      </c>
      <c r="S4469">
        <v>11</v>
      </c>
      <c r="T4469">
        <v>-2.72</v>
      </c>
      <c r="U4469">
        <v>2.6</v>
      </c>
      <c r="V4469" t="s">
        <v>486</v>
      </c>
      <c r="W4469" t="s">
        <v>45</v>
      </c>
      <c r="X4469">
        <v>1</v>
      </c>
      <c r="Y4469" t="str">
        <f>IF(tblRides[[#This Row],[supply_demand_ratio]]&lt;0.8,"Below 0.8",IF(tblRides[[#This Row],[supply_demand_ratio]]&lt;1,"Between 0.8-1.0",IF(tblRides[[#This Row],[supply_demand_ratio]]&lt;=1.2,"Between 1.0-1.2","Above 1.2")))</f>
        <v>Between 1.0-1.2</v>
      </c>
    </row>
    <row r="4470" spans="1:25" x14ac:dyDescent="0.3">
      <c r="A4470" t="s">
        <v>4525</v>
      </c>
      <c r="B4470" s="1">
        <v>46062.922222222223</v>
      </c>
      <c r="C4470" s="2">
        <v>46062</v>
      </c>
      <c r="D4470">
        <v>22</v>
      </c>
      <c r="E4470" t="s">
        <v>33</v>
      </c>
      <c r="F4470" t="s">
        <v>26</v>
      </c>
      <c r="G4470">
        <v>6.6</v>
      </c>
      <c r="H4470">
        <v>139.37</v>
      </c>
      <c r="I4470">
        <v>149.22999999999999</v>
      </c>
      <c r="J4470">
        <v>1</v>
      </c>
      <c r="K4470">
        <v>4.5</v>
      </c>
      <c r="L4470">
        <v>2.8</v>
      </c>
      <c r="M4470">
        <v>83</v>
      </c>
      <c r="N4470" t="s">
        <v>41</v>
      </c>
      <c r="O4470">
        <v>1.1120000000000001</v>
      </c>
      <c r="P4470" t="s">
        <v>28</v>
      </c>
      <c r="Q4470" t="s">
        <v>29</v>
      </c>
      <c r="R4470">
        <v>4.41</v>
      </c>
      <c r="S4470">
        <v>7</v>
      </c>
      <c r="T4470">
        <v>9.86</v>
      </c>
      <c r="U4470">
        <v>-1.7</v>
      </c>
      <c r="V4470" t="s">
        <v>486</v>
      </c>
      <c r="W4470" t="s">
        <v>31</v>
      </c>
      <c r="X4470">
        <v>1</v>
      </c>
      <c r="Y4470" t="str">
        <f>IF(tblRides[[#This Row],[supply_demand_ratio]]&lt;0.8,"Below 0.8",IF(tblRides[[#This Row],[supply_demand_ratio]]&lt;1,"Between 0.8-1.0",IF(tblRides[[#This Row],[supply_demand_ratio]]&lt;=1.2,"Between 1.0-1.2","Above 1.2")))</f>
        <v>Between 1.0-1.2</v>
      </c>
    </row>
    <row r="4471" spans="1:25" x14ac:dyDescent="0.3">
      <c r="A4471" t="s">
        <v>4526</v>
      </c>
      <c r="B4471" s="1">
        <v>46062.934027777781</v>
      </c>
      <c r="C4471" s="2">
        <v>46062</v>
      </c>
      <c r="D4471">
        <v>22</v>
      </c>
      <c r="E4471" t="s">
        <v>25</v>
      </c>
      <c r="F4471" t="s">
        <v>26</v>
      </c>
      <c r="G4471">
        <v>13</v>
      </c>
      <c r="H4471">
        <v>259.85000000000002</v>
      </c>
      <c r="J4471">
        <v>1.1000000000000001</v>
      </c>
      <c r="K4471">
        <v>2.8</v>
      </c>
      <c r="M4471">
        <v>123</v>
      </c>
      <c r="N4471" t="s">
        <v>27</v>
      </c>
      <c r="O4471">
        <v>0.86399999999999999</v>
      </c>
      <c r="P4471" t="s">
        <v>82</v>
      </c>
      <c r="Q4471" t="s">
        <v>83</v>
      </c>
      <c r="R4471">
        <v>4.95</v>
      </c>
      <c r="S4471">
        <v>3</v>
      </c>
      <c r="V4471" t="s">
        <v>486</v>
      </c>
      <c r="W4471" t="s">
        <v>31</v>
      </c>
      <c r="X4471">
        <v>0</v>
      </c>
      <c r="Y4471" t="str">
        <f>IF(tblRides[[#This Row],[supply_demand_ratio]]&lt;0.8,"Below 0.8",IF(tblRides[[#This Row],[supply_demand_ratio]]&lt;1,"Between 0.8-1.0",IF(tblRides[[#This Row],[supply_demand_ratio]]&lt;=1.2,"Between 1.0-1.2","Above 1.2")))</f>
        <v>Between 0.8-1.0</v>
      </c>
    </row>
    <row r="4472" spans="1:25" x14ac:dyDescent="0.3">
      <c r="A4472" t="s">
        <v>4527</v>
      </c>
      <c r="B4472" s="1">
        <v>46062.9375</v>
      </c>
      <c r="C4472" s="2">
        <v>46062</v>
      </c>
      <c r="D4472">
        <v>22</v>
      </c>
      <c r="E4472" t="s">
        <v>33</v>
      </c>
      <c r="F4472" t="s">
        <v>26</v>
      </c>
      <c r="G4472">
        <v>3.4</v>
      </c>
      <c r="H4472">
        <v>91.91</v>
      </c>
      <c r="I4472">
        <v>89.03</v>
      </c>
      <c r="J4472">
        <v>1</v>
      </c>
      <c r="K4472">
        <v>3.3</v>
      </c>
      <c r="L4472">
        <v>3.7</v>
      </c>
      <c r="M4472">
        <v>92</v>
      </c>
      <c r="N4472" t="s">
        <v>41</v>
      </c>
      <c r="O4472">
        <v>1.4370000000000001</v>
      </c>
      <c r="P4472" t="s">
        <v>28</v>
      </c>
      <c r="Q4472" t="s">
        <v>29</v>
      </c>
      <c r="R4472">
        <v>4.5199999999999996</v>
      </c>
      <c r="S4472">
        <v>19</v>
      </c>
      <c r="T4472">
        <v>-2.88</v>
      </c>
      <c r="U4472">
        <v>0.4</v>
      </c>
      <c r="V4472" t="s">
        <v>486</v>
      </c>
      <c r="W4472" t="s">
        <v>31</v>
      </c>
      <c r="X4472">
        <v>1</v>
      </c>
      <c r="Y4472" t="str">
        <f>IF(tblRides[[#This Row],[supply_demand_ratio]]&lt;0.8,"Below 0.8",IF(tblRides[[#This Row],[supply_demand_ratio]]&lt;1,"Between 0.8-1.0",IF(tblRides[[#This Row],[supply_demand_ratio]]&lt;=1.2,"Between 1.0-1.2","Above 1.2")))</f>
        <v>Above 1.2</v>
      </c>
    </row>
    <row r="4473" spans="1:25" x14ac:dyDescent="0.3">
      <c r="A4473" t="s">
        <v>4528</v>
      </c>
      <c r="B4473" s="1">
        <v>46062.9375</v>
      </c>
      <c r="C4473" s="2">
        <v>46062</v>
      </c>
      <c r="D4473">
        <v>22</v>
      </c>
      <c r="E4473" t="s">
        <v>25</v>
      </c>
      <c r="F4473" t="s">
        <v>26</v>
      </c>
      <c r="G4473">
        <v>12.3</v>
      </c>
      <c r="H4473">
        <v>217.45</v>
      </c>
      <c r="I4473">
        <v>219.15</v>
      </c>
      <c r="J4473">
        <v>1</v>
      </c>
      <c r="K4473">
        <v>3</v>
      </c>
      <c r="L4473">
        <v>11.4</v>
      </c>
      <c r="M4473">
        <v>116</v>
      </c>
      <c r="N4473" t="s">
        <v>27</v>
      </c>
      <c r="O4473">
        <v>0.98299999999999998</v>
      </c>
      <c r="P4473" t="s">
        <v>28</v>
      </c>
      <c r="Q4473" t="s">
        <v>29</v>
      </c>
      <c r="R4473">
        <v>4.71</v>
      </c>
      <c r="S4473">
        <v>11</v>
      </c>
      <c r="T4473">
        <v>1.7</v>
      </c>
      <c r="U4473">
        <v>8.4</v>
      </c>
      <c r="V4473" t="s">
        <v>486</v>
      </c>
      <c r="W4473" t="s">
        <v>31</v>
      </c>
      <c r="X4473">
        <v>1</v>
      </c>
      <c r="Y4473" t="str">
        <f>IF(tblRides[[#This Row],[supply_demand_ratio]]&lt;0.8,"Below 0.8",IF(tblRides[[#This Row],[supply_demand_ratio]]&lt;1,"Between 0.8-1.0",IF(tblRides[[#This Row],[supply_demand_ratio]]&lt;=1.2,"Between 1.0-1.2","Above 1.2")))</f>
        <v>Between 0.8-1.0</v>
      </c>
    </row>
    <row r="4474" spans="1:25" x14ac:dyDescent="0.3">
      <c r="A4474" t="s">
        <v>4529</v>
      </c>
      <c r="B4474" s="1">
        <v>46062.939583333333</v>
      </c>
      <c r="C4474" s="2">
        <v>46062</v>
      </c>
      <c r="D4474">
        <v>22</v>
      </c>
      <c r="E4474" t="s">
        <v>25</v>
      </c>
      <c r="F4474" t="s">
        <v>26</v>
      </c>
      <c r="G4474">
        <v>4.7</v>
      </c>
      <c r="H4474">
        <v>106.14</v>
      </c>
      <c r="I4474">
        <v>103.12</v>
      </c>
      <c r="J4474">
        <v>1</v>
      </c>
      <c r="K4474">
        <v>4.3</v>
      </c>
      <c r="L4474">
        <v>2.1</v>
      </c>
      <c r="M4474">
        <v>124</v>
      </c>
      <c r="N4474" t="s">
        <v>27</v>
      </c>
      <c r="O4474">
        <v>0.98499999999999999</v>
      </c>
      <c r="P4474" t="s">
        <v>28</v>
      </c>
      <c r="Q4474" t="s">
        <v>29</v>
      </c>
      <c r="R4474">
        <v>4.88</v>
      </c>
      <c r="S4474">
        <v>59</v>
      </c>
      <c r="T4474">
        <v>-3.02</v>
      </c>
      <c r="U4474">
        <v>-2.2000000000000002</v>
      </c>
      <c r="V4474" t="s">
        <v>486</v>
      </c>
      <c r="W4474" t="s">
        <v>31</v>
      </c>
      <c r="X4474">
        <v>1</v>
      </c>
      <c r="Y4474" t="str">
        <f>IF(tblRides[[#This Row],[supply_demand_ratio]]&lt;0.8,"Below 0.8",IF(tblRides[[#This Row],[supply_demand_ratio]]&lt;1,"Between 0.8-1.0",IF(tblRides[[#This Row],[supply_demand_ratio]]&lt;=1.2,"Between 1.0-1.2","Above 1.2")))</f>
        <v>Between 0.8-1.0</v>
      </c>
    </row>
    <row r="4475" spans="1:25" x14ac:dyDescent="0.3">
      <c r="A4475" t="s">
        <v>4530</v>
      </c>
      <c r="B4475" s="1">
        <v>46062.95416666667</v>
      </c>
      <c r="C4475" s="2">
        <v>46062</v>
      </c>
      <c r="D4475">
        <v>22</v>
      </c>
      <c r="E4475" t="s">
        <v>25</v>
      </c>
      <c r="F4475" t="s">
        <v>34</v>
      </c>
      <c r="G4475">
        <v>2.8</v>
      </c>
      <c r="H4475">
        <v>91.94</v>
      </c>
      <c r="J4475">
        <v>1.1000000000000001</v>
      </c>
      <c r="K4475">
        <v>9.4</v>
      </c>
      <c r="L4475">
        <v>14.5</v>
      </c>
      <c r="M4475">
        <v>97</v>
      </c>
      <c r="N4475" t="s">
        <v>27</v>
      </c>
      <c r="O4475">
        <v>0.78400000000000003</v>
      </c>
      <c r="P4475" t="s">
        <v>58</v>
      </c>
      <c r="Q4475" t="s">
        <v>74</v>
      </c>
      <c r="R4475">
        <v>5</v>
      </c>
      <c r="S4475">
        <v>0</v>
      </c>
      <c r="U4475">
        <v>5.0999999999999996</v>
      </c>
      <c r="V4475" t="s">
        <v>486</v>
      </c>
      <c r="W4475" t="s">
        <v>45</v>
      </c>
      <c r="X4475">
        <v>0</v>
      </c>
      <c r="Y4475" t="str">
        <f>IF(tblRides[[#This Row],[supply_demand_ratio]]&lt;0.8,"Below 0.8",IF(tblRides[[#This Row],[supply_demand_ratio]]&lt;1,"Between 0.8-1.0",IF(tblRides[[#This Row],[supply_demand_ratio]]&lt;=1.2,"Between 1.0-1.2","Above 1.2")))</f>
        <v>Below 0.8</v>
      </c>
    </row>
    <row r="4476" spans="1:25" x14ac:dyDescent="0.3">
      <c r="A4476" t="s">
        <v>4531</v>
      </c>
      <c r="B4476" s="1">
        <v>46062.972222222219</v>
      </c>
      <c r="C4476" s="2">
        <v>46062</v>
      </c>
      <c r="D4476">
        <v>23</v>
      </c>
      <c r="E4476" t="s">
        <v>43</v>
      </c>
      <c r="F4476" t="s">
        <v>34</v>
      </c>
      <c r="G4476">
        <v>6.6</v>
      </c>
      <c r="H4476">
        <v>149.47</v>
      </c>
      <c r="J4476">
        <v>1.1000000000000001</v>
      </c>
      <c r="K4476">
        <v>4.5999999999999996</v>
      </c>
      <c r="L4476">
        <v>3.3</v>
      </c>
      <c r="M4476">
        <v>63</v>
      </c>
      <c r="N4476" t="s">
        <v>41</v>
      </c>
      <c r="O4476">
        <v>1.6259999999999999</v>
      </c>
      <c r="P4476" t="s">
        <v>58</v>
      </c>
      <c r="Q4476" t="s">
        <v>108</v>
      </c>
      <c r="R4476">
        <v>4.62</v>
      </c>
      <c r="S4476">
        <v>0</v>
      </c>
      <c r="U4476">
        <v>-1.3</v>
      </c>
      <c r="V4476" t="s">
        <v>486</v>
      </c>
      <c r="W4476" t="s">
        <v>31</v>
      </c>
      <c r="X4476">
        <v>0</v>
      </c>
      <c r="Y4476" t="str">
        <f>IF(tblRides[[#This Row],[supply_demand_ratio]]&lt;0.8,"Below 0.8",IF(tblRides[[#This Row],[supply_demand_ratio]]&lt;1,"Between 0.8-1.0",IF(tblRides[[#This Row],[supply_demand_ratio]]&lt;=1.2,"Between 1.0-1.2","Above 1.2")))</f>
        <v>Above 1.2</v>
      </c>
    </row>
    <row r="4477" spans="1:25" x14ac:dyDescent="0.3">
      <c r="A4477" t="s">
        <v>4532</v>
      </c>
      <c r="B4477" s="1">
        <v>46062.986111111109</v>
      </c>
      <c r="C4477" s="2">
        <v>46062</v>
      </c>
      <c r="D4477">
        <v>23</v>
      </c>
      <c r="E4477" t="s">
        <v>62</v>
      </c>
      <c r="F4477" t="s">
        <v>26</v>
      </c>
      <c r="G4477">
        <v>5.5</v>
      </c>
      <c r="H4477">
        <v>117.59</v>
      </c>
      <c r="I4477">
        <v>121.1</v>
      </c>
      <c r="J4477">
        <v>1</v>
      </c>
      <c r="K4477">
        <v>2</v>
      </c>
      <c r="L4477">
        <v>1</v>
      </c>
      <c r="M4477">
        <v>54</v>
      </c>
      <c r="N4477" t="s">
        <v>41</v>
      </c>
      <c r="O4477">
        <v>1.732</v>
      </c>
      <c r="P4477" t="s">
        <v>28</v>
      </c>
      <c r="Q4477" t="s">
        <v>29</v>
      </c>
      <c r="R4477">
        <v>4.59</v>
      </c>
      <c r="S4477">
        <v>10</v>
      </c>
      <c r="T4477">
        <v>3.51</v>
      </c>
      <c r="U4477">
        <v>-1</v>
      </c>
      <c r="V4477" t="s">
        <v>486</v>
      </c>
      <c r="W4477" t="s">
        <v>31</v>
      </c>
      <c r="X4477">
        <v>1</v>
      </c>
      <c r="Y4477" t="str">
        <f>IF(tblRides[[#This Row],[supply_demand_ratio]]&lt;0.8,"Below 0.8",IF(tblRides[[#This Row],[supply_demand_ratio]]&lt;1,"Between 0.8-1.0",IF(tblRides[[#This Row],[supply_demand_ratio]]&lt;=1.2,"Between 1.0-1.2","Above 1.2")))</f>
        <v>Above 1.2</v>
      </c>
    </row>
    <row r="4478" spans="1:25" x14ac:dyDescent="0.3">
      <c r="A4478" t="s">
        <v>4533</v>
      </c>
      <c r="B4478" s="1">
        <v>46062.992361111108</v>
      </c>
      <c r="C4478" s="2">
        <v>46062</v>
      </c>
      <c r="D4478">
        <v>23</v>
      </c>
      <c r="E4478" t="s">
        <v>33</v>
      </c>
      <c r="F4478" t="s">
        <v>26</v>
      </c>
      <c r="G4478">
        <v>1.7</v>
      </c>
      <c r="H4478">
        <v>65.790000000000006</v>
      </c>
      <c r="I4478">
        <v>68.709999999999994</v>
      </c>
      <c r="J4478">
        <v>1</v>
      </c>
      <c r="K4478">
        <v>4.9000000000000004</v>
      </c>
      <c r="L4478">
        <v>5.6</v>
      </c>
      <c r="M4478">
        <v>87</v>
      </c>
      <c r="N4478" t="s">
        <v>27</v>
      </c>
      <c r="O4478">
        <v>1.0620000000000001</v>
      </c>
      <c r="P4478" t="s">
        <v>28</v>
      </c>
      <c r="Q4478" t="s">
        <v>29</v>
      </c>
      <c r="R4478">
        <v>4.9400000000000004</v>
      </c>
      <c r="S4478">
        <v>11</v>
      </c>
      <c r="T4478">
        <v>2.92</v>
      </c>
      <c r="U4478">
        <v>0.7</v>
      </c>
      <c r="V4478" t="s">
        <v>486</v>
      </c>
      <c r="W4478" t="s">
        <v>31</v>
      </c>
      <c r="X4478">
        <v>1</v>
      </c>
      <c r="Y4478" t="str">
        <f>IF(tblRides[[#This Row],[supply_demand_ratio]]&lt;0.8,"Below 0.8",IF(tblRides[[#This Row],[supply_demand_ratio]]&lt;1,"Between 0.8-1.0",IF(tblRides[[#This Row],[supply_demand_ratio]]&lt;=1.2,"Between 1.0-1.2","Above 1.2")))</f>
        <v>Between 1.0-1.2</v>
      </c>
    </row>
    <row r="4479" spans="1:25" x14ac:dyDescent="0.3">
      <c r="A4479" t="s">
        <v>4534</v>
      </c>
      <c r="B4479" s="1">
        <v>46062.994444444441</v>
      </c>
      <c r="C4479" s="2">
        <v>46062</v>
      </c>
      <c r="D4479">
        <v>23</v>
      </c>
      <c r="E4479" t="s">
        <v>36</v>
      </c>
      <c r="F4479" t="s">
        <v>26</v>
      </c>
      <c r="G4479">
        <v>6.2</v>
      </c>
      <c r="H4479">
        <v>131.49</v>
      </c>
      <c r="I4479">
        <v>133.87</v>
      </c>
      <c r="J4479">
        <v>1</v>
      </c>
      <c r="K4479">
        <v>3.8</v>
      </c>
      <c r="L4479">
        <v>1.1000000000000001</v>
      </c>
      <c r="M4479">
        <v>111</v>
      </c>
      <c r="N4479" t="s">
        <v>27</v>
      </c>
      <c r="O4479">
        <v>1.1559999999999999</v>
      </c>
      <c r="P4479" t="s">
        <v>28</v>
      </c>
      <c r="Q4479" t="s">
        <v>29</v>
      </c>
      <c r="R4479">
        <v>4.7699999999999996</v>
      </c>
      <c r="S4479">
        <v>24</v>
      </c>
      <c r="T4479">
        <v>2.38</v>
      </c>
      <c r="U4479">
        <v>-2.7</v>
      </c>
      <c r="V4479" t="s">
        <v>486</v>
      </c>
      <c r="W4479" t="s">
        <v>31</v>
      </c>
      <c r="X4479">
        <v>1</v>
      </c>
      <c r="Y4479" t="str">
        <f>IF(tblRides[[#This Row],[supply_demand_ratio]]&lt;0.8,"Below 0.8",IF(tblRides[[#This Row],[supply_demand_ratio]]&lt;1,"Between 0.8-1.0",IF(tblRides[[#This Row],[supply_demand_ratio]]&lt;=1.2,"Between 1.0-1.2","Above 1.2")))</f>
        <v>Between 1.0-1.2</v>
      </c>
    </row>
    <row r="4480" spans="1:25" x14ac:dyDescent="0.3">
      <c r="A4480" t="s">
        <v>4535</v>
      </c>
      <c r="B4480" s="1">
        <v>46063.000694444447</v>
      </c>
      <c r="C4480" s="2">
        <v>46063</v>
      </c>
      <c r="D4480">
        <v>0</v>
      </c>
      <c r="E4480" t="s">
        <v>43</v>
      </c>
      <c r="F4480" t="s">
        <v>34</v>
      </c>
      <c r="G4480">
        <v>11</v>
      </c>
      <c r="H4480">
        <v>233.14</v>
      </c>
      <c r="I4480">
        <v>243.51</v>
      </c>
      <c r="J4480">
        <v>1.2</v>
      </c>
      <c r="K4480">
        <v>7.2</v>
      </c>
      <c r="L4480">
        <v>9.1</v>
      </c>
      <c r="M4480">
        <v>63</v>
      </c>
      <c r="N4480" t="s">
        <v>41</v>
      </c>
      <c r="O4480">
        <v>1.3819999999999999</v>
      </c>
      <c r="P4480" t="s">
        <v>28</v>
      </c>
      <c r="Q4480" t="s">
        <v>29</v>
      </c>
      <c r="R4480">
        <v>4.8499999999999996</v>
      </c>
      <c r="S4480">
        <v>0</v>
      </c>
      <c r="T4480">
        <v>10.37</v>
      </c>
      <c r="U4480">
        <v>1.9</v>
      </c>
      <c r="V4480" t="s">
        <v>587</v>
      </c>
      <c r="W4480" t="s">
        <v>45</v>
      </c>
      <c r="X4480">
        <v>1</v>
      </c>
      <c r="Y4480" t="str">
        <f>IF(tblRides[[#This Row],[supply_demand_ratio]]&lt;0.8,"Below 0.8",IF(tblRides[[#This Row],[supply_demand_ratio]]&lt;1,"Between 0.8-1.0",IF(tblRides[[#This Row],[supply_demand_ratio]]&lt;=1.2,"Between 1.0-1.2","Above 1.2")))</f>
        <v>Above 1.2</v>
      </c>
    </row>
    <row r="4481" spans="1:25" x14ac:dyDescent="0.3">
      <c r="A4481" t="s">
        <v>4536</v>
      </c>
      <c r="B4481" s="1">
        <v>46063.002083333333</v>
      </c>
      <c r="C4481" s="2">
        <v>46063</v>
      </c>
      <c r="D4481">
        <v>0</v>
      </c>
      <c r="E4481" t="s">
        <v>36</v>
      </c>
      <c r="F4481" t="s">
        <v>26</v>
      </c>
      <c r="G4481">
        <v>14.2</v>
      </c>
      <c r="H4481">
        <v>236.82</v>
      </c>
      <c r="I4481">
        <v>222.71</v>
      </c>
      <c r="J4481">
        <v>1</v>
      </c>
      <c r="K4481">
        <v>3.3</v>
      </c>
      <c r="L4481">
        <v>7.1</v>
      </c>
      <c r="M4481">
        <v>131</v>
      </c>
      <c r="N4481" t="s">
        <v>27</v>
      </c>
      <c r="O4481">
        <v>1.36</v>
      </c>
      <c r="P4481" t="s">
        <v>28</v>
      </c>
      <c r="Q4481" t="s">
        <v>29</v>
      </c>
      <c r="R4481">
        <v>4.8</v>
      </c>
      <c r="S4481">
        <v>6</v>
      </c>
      <c r="T4481">
        <v>-14.11</v>
      </c>
      <c r="U4481">
        <v>3.8</v>
      </c>
      <c r="V4481" t="s">
        <v>587</v>
      </c>
      <c r="W4481" t="s">
        <v>31</v>
      </c>
      <c r="X4481">
        <v>1</v>
      </c>
      <c r="Y4481" t="str">
        <f>IF(tblRides[[#This Row],[supply_demand_ratio]]&lt;0.8,"Below 0.8",IF(tblRides[[#This Row],[supply_demand_ratio]]&lt;1,"Between 0.8-1.0",IF(tblRides[[#This Row],[supply_demand_ratio]]&lt;=1.2,"Between 1.0-1.2","Above 1.2")))</f>
        <v>Above 1.2</v>
      </c>
    </row>
    <row r="4482" spans="1:25" x14ac:dyDescent="0.3">
      <c r="A4482" t="s">
        <v>4537</v>
      </c>
      <c r="B4482" s="1">
        <v>46063.021527777775</v>
      </c>
      <c r="C4482" s="2">
        <v>46063</v>
      </c>
      <c r="D4482">
        <v>0</v>
      </c>
      <c r="E4482" t="s">
        <v>62</v>
      </c>
      <c r="F4482" t="s">
        <v>26</v>
      </c>
      <c r="G4482">
        <v>10</v>
      </c>
      <c r="H4482">
        <v>197.7</v>
      </c>
      <c r="I4482">
        <v>198.19</v>
      </c>
      <c r="J4482">
        <v>1</v>
      </c>
      <c r="K4482">
        <v>3.6</v>
      </c>
      <c r="L4482">
        <v>3</v>
      </c>
      <c r="M4482">
        <v>63</v>
      </c>
      <c r="N4482" t="s">
        <v>41</v>
      </c>
      <c r="O4482">
        <v>1.7529999999999999</v>
      </c>
      <c r="P4482" t="s">
        <v>28</v>
      </c>
      <c r="Q4482" t="s">
        <v>29</v>
      </c>
      <c r="R4482">
        <v>4.71</v>
      </c>
      <c r="S4482">
        <v>2</v>
      </c>
      <c r="T4482">
        <v>0.49</v>
      </c>
      <c r="U4482">
        <v>-0.6</v>
      </c>
      <c r="V4482" t="s">
        <v>587</v>
      </c>
      <c r="W4482" t="s">
        <v>31</v>
      </c>
      <c r="X4482">
        <v>1</v>
      </c>
      <c r="Y4482" t="str">
        <f>IF(tblRides[[#This Row],[supply_demand_ratio]]&lt;0.8,"Below 0.8",IF(tblRides[[#This Row],[supply_demand_ratio]]&lt;1,"Between 0.8-1.0",IF(tblRides[[#This Row],[supply_demand_ratio]]&lt;=1.2,"Between 1.0-1.2","Above 1.2")))</f>
        <v>Above 1.2</v>
      </c>
    </row>
    <row r="4483" spans="1:25" x14ac:dyDescent="0.3">
      <c r="A4483" t="s">
        <v>4538</v>
      </c>
      <c r="B4483" s="1">
        <v>46063.034722222219</v>
      </c>
      <c r="C4483" s="2">
        <v>46063</v>
      </c>
      <c r="D4483">
        <v>0</v>
      </c>
      <c r="E4483" t="s">
        <v>43</v>
      </c>
      <c r="F4483" t="s">
        <v>34</v>
      </c>
      <c r="G4483">
        <v>3.2</v>
      </c>
      <c r="H4483">
        <v>86.69</v>
      </c>
      <c r="J4483">
        <v>1</v>
      </c>
      <c r="K4483">
        <v>6.5</v>
      </c>
      <c r="L4483">
        <v>4.8</v>
      </c>
      <c r="M4483">
        <v>63</v>
      </c>
      <c r="N4483" t="s">
        <v>41</v>
      </c>
      <c r="O4483">
        <v>1.339</v>
      </c>
      <c r="P4483" t="s">
        <v>58</v>
      </c>
      <c r="Q4483" t="s">
        <v>108</v>
      </c>
      <c r="R4483">
        <v>4.68</v>
      </c>
      <c r="S4483">
        <v>0</v>
      </c>
      <c r="U4483">
        <v>-1.7</v>
      </c>
      <c r="V4483" t="s">
        <v>587</v>
      </c>
      <c r="W4483" t="s">
        <v>45</v>
      </c>
      <c r="X4483">
        <v>0</v>
      </c>
      <c r="Y4483" t="str">
        <f>IF(tblRides[[#This Row],[supply_demand_ratio]]&lt;0.8,"Below 0.8",IF(tblRides[[#This Row],[supply_demand_ratio]]&lt;1,"Between 0.8-1.0",IF(tblRides[[#This Row],[supply_demand_ratio]]&lt;=1.2,"Between 1.0-1.2","Above 1.2")))</f>
        <v>Above 1.2</v>
      </c>
    </row>
    <row r="4484" spans="1:25" x14ac:dyDescent="0.3">
      <c r="A4484" t="s">
        <v>4539</v>
      </c>
      <c r="B4484" s="1">
        <v>46063.043749999997</v>
      </c>
      <c r="C4484" s="2">
        <v>46063</v>
      </c>
      <c r="D4484">
        <v>1</v>
      </c>
      <c r="E4484" t="s">
        <v>62</v>
      </c>
      <c r="F4484" t="s">
        <v>26</v>
      </c>
      <c r="G4484">
        <v>7.8</v>
      </c>
      <c r="H4484">
        <v>137.78</v>
      </c>
      <c r="I4484">
        <v>139.84</v>
      </c>
      <c r="J4484">
        <v>1</v>
      </c>
      <c r="K4484">
        <v>2.4</v>
      </c>
      <c r="L4484">
        <v>6.1</v>
      </c>
      <c r="M4484">
        <v>52</v>
      </c>
      <c r="N4484" t="s">
        <v>41</v>
      </c>
      <c r="O4484">
        <v>1.821</v>
      </c>
      <c r="P4484" t="s">
        <v>28</v>
      </c>
      <c r="Q4484" t="s">
        <v>29</v>
      </c>
      <c r="R4484">
        <v>5</v>
      </c>
      <c r="S4484">
        <v>2</v>
      </c>
      <c r="T4484">
        <v>2.06</v>
      </c>
      <c r="U4484">
        <v>3.7</v>
      </c>
      <c r="V4484" t="s">
        <v>587</v>
      </c>
      <c r="W4484" t="s">
        <v>31</v>
      </c>
      <c r="X4484">
        <v>1</v>
      </c>
      <c r="Y4484" t="str">
        <f>IF(tblRides[[#This Row],[supply_demand_ratio]]&lt;0.8,"Below 0.8",IF(tblRides[[#This Row],[supply_demand_ratio]]&lt;1,"Between 0.8-1.0",IF(tblRides[[#This Row],[supply_demand_ratio]]&lt;=1.2,"Between 1.0-1.2","Above 1.2")))</f>
        <v>Above 1.2</v>
      </c>
    </row>
    <row r="4485" spans="1:25" x14ac:dyDescent="0.3">
      <c r="A4485" t="s">
        <v>4540</v>
      </c>
      <c r="B4485" s="1">
        <v>46063.04791666667</v>
      </c>
      <c r="C4485" s="2">
        <v>46063</v>
      </c>
      <c r="D4485">
        <v>1</v>
      </c>
      <c r="E4485" t="s">
        <v>33</v>
      </c>
      <c r="F4485" t="s">
        <v>26</v>
      </c>
      <c r="G4485">
        <v>1.5</v>
      </c>
      <c r="H4485">
        <v>60.3</v>
      </c>
      <c r="I4485">
        <v>63.34</v>
      </c>
      <c r="J4485">
        <v>1</v>
      </c>
      <c r="K4485">
        <v>2</v>
      </c>
      <c r="L4485">
        <v>1</v>
      </c>
      <c r="M4485">
        <v>93</v>
      </c>
      <c r="N4485" t="s">
        <v>27</v>
      </c>
      <c r="O4485">
        <v>1.121</v>
      </c>
      <c r="P4485" t="s">
        <v>28</v>
      </c>
      <c r="Q4485" t="s">
        <v>29</v>
      </c>
      <c r="R4485">
        <v>4.46</v>
      </c>
      <c r="S4485">
        <v>4</v>
      </c>
      <c r="T4485">
        <v>3.04</v>
      </c>
      <c r="U4485">
        <v>-1</v>
      </c>
      <c r="V4485" t="s">
        <v>587</v>
      </c>
      <c r="W4485" t="s">
        <v>31</v>
      </c>
      <c r="X4485">
        <v>1</v>
      </c>
      <c r="Y4485" t="str">
        <f>IF(tblRides[[#This Row],[supply_demand_ratio]]&lt;0.8,"Below 0.8",IF(tblRides[[#This Row],[supply_demand_ratio]]&lt;1,"Between 0.8-1.0",IF(tblRides[[#This Row],[supply_demand_ratio]]&lt;=1.2,"Between 1.0-1.2","Above 1.2")))</f>
        <v>Between 1.0-1.2</v>
      </c>
    </row>
    <row r="4486" spans="1:25" x14ac:dyDescent="0.3">
      <c r="A4486" t="s">
        <v>4541</v>
      </c>
      <c r="B4486" s="1">
        <v>46063.051388888889</v>
      </c>
      <c r="C4486" s="2">
        <v>46063</v>
      </c>
      <c r="D4486">
        <v>1</v>
      </c>
      <c r="E4486" t="s">
        <v>36</v>
      </c>
      <c r="F4486" t="s">
        <v>26</v>
      </c>
      <c r="G4486">
        <v>9.1999999999999993</v>
      </c>
      <c r="H4486">
        <v>175.49</v>
      </c>
      <c r="I4486">
        <v>168.12</v>
      </c>
      <c r="J4486">
        <v>1</v>
      </c>
      <c r="K4486">
        <v>4.8</v>
      </c>
      <c r="L4486">
        <v>1</v>
      </c>
      <c r="M4486">
        <v>114</v>
      </c>
      <c r="N4486" t="s">
        <v>41</v>
      </c>
      <c r="O4486">
        <v>1.292</v>
      </c>
      <c r="P4486" t="s">
        <v>28</v>
      </c>
      <c r="Q4486" t="s">
        <v>29</v>
      </c>
      <c r="R4486">
        <v>4.4400000000000004</v>
      </c>
      <c r="S4486">
        <v>33</v>
      </c>
      <c r="T4486">
        <v>-7.37</v>
      </c>
      <c r="U4486">
        <v>-3.8</v>
      </c>
      <c r="V4486" t="s">
        <v>587</v>
      </c>
      <c r="W4486" t="s">
        <v>31</v>
      </c>
      <c r="X4486">
        <v>1</v>
      </c>
      <c r="Y4486" t="str">
        <f>IF(tblRides[[#This Row],[supply_demand_ratio]]&lt;0.8,"Below 0.8",IF(tblRides[[#This Row],[supply_demand_ratio]]&lt;1,"Between 0.8-1.0",IF(tblRides[[#This Row],[supply_demand_ratio]]&lt;=1.2,"Between 1.0-1.2","Above 1.2")))</f>
        <v>Above 1.2</v>
      </c>
    </row>
    <row r="4487" spans="1:25" x14ac:dyDescent="0.3">
      <c r="A4487" t="s">
        <v>4542</v>
      </c>
      <c r="B4487" s="1">
        <v>46063.066666666666</v>
      </c>
      <c r="C4487" s="2">
        <v>46063</v>
      </c>
      <c r="D4487">
        <v>1</v>
      </c>
      <c r="E4487" t="s">
        <v>25</v>
      </c>
      <c r="F4487" t="s">
        <v>26</v>
      </c>
      <c r="G4487">
        <v>8.6</v>
      </c>
      <c r="H4487">
        <v>150.87</v>
      </c>
      <c r="J4487">
        <v>1</v>
      </c>
      <c r="K4487">
        <v>4.5999999999999996</v>
      </c>
      <c r="L4487">
        <v>8.1</v>
      </c>
      <c r="M4487">
        <v>121</v>
      </c>
      <c r="N4487" t="s">
        <v>41</v>
      </c>
      <c r="O4487">
        <v>1.419</v>
      </c>
      <c r="P4487" t="s">
        <v>58</v>
      </c>
      <c r="Q4487" t="s">
        <v>74</v>
      </c>
      <c r="R4487">
        <v>4.54</v>
      </c>
      <c r="S4487">
        <v>34</v>
      </c>
      <c r="U4487">
        <v>3.5</v>
      </c>
      <c r="V4487" t="s">
        <v>587</v>
      </c>
      <c r="W4487" t="s">
        <v>31</v>
      </c>
      <c r="X4487">
        <v>0</v>
      </c>
      <c r="Y4487" t="str">
        <f>IF(tblRides[[#This Row],[supply_demand_ratio]]&lt;0.8,"Below 0.8",IF(tblRides[[#This Row],[supply_demand_ratio]]&lt;1,"Between 0.8-1.0",IF(tblRides[[#This Row],[supply_demand_ratio]]&lt;=1.2,"Between 1.0-1.2","Above 1.2")))</f>
        <v>Above 1.2</v>
      </c>
    </row>
    <row r="4488" spans="1:25" x14ac:dyDescent="0.3">
      <c r="A4488" t="s">
        <v>4543</v>
      </c>
      <c r="B4488" s="1">
        <v>46063.072916666664</v>
      </c>
      <c r="C4488" s="2">
        <v>46063</v>
      </c>
      <c r="D4488">
        <v>1</v>
      </c>
      <c r="E4488" t="s">
        <v>33</v>
      </c>
      <c r="F4488" t="s">
        <v>26</v>
      </c>
      <c r="G4488">
        <v>3.2</v>
      </c>
      <c r="H4488">
        <v>90.21</v>
      </c>
      <c r="I4488">
        <v>88.25</v>
      </c>
      <c r="J4488">
        <v>1.1000000000000001</v>
      </c>
      <c r="K4488">
        <v>2</v>
      </c>
      <c r="L4488">
        <v>3.4</v>
      </c>
      <c r="M4488">
        <v>110</v>
      </c>
      <c r="N4488" t="s">
        <v>41</v>
      </c>
      <c r="O4488">
        <v>1.6859999999999999</v>
      </c>
      <c r="P4488" t="s">
        <v>28</v>
      </c>
      <c r="Q4488" t="s">
        <v>29</v>
      </c>
      <c r="R4488">
        <v>5</v>
      </c>
      <c r="S4488">
        <v>19</v>
      </c>
      <c r="T4488">
        <v>-1.96</v>
      </c>
      <c r="U4488">
        <v>1.4</v>
      </c>
      <c r="V4488" t="s">
        <v>587</v>
      </c>
      <c r="W4488" t="s">
        <v>31</v>
      </c>
      <c r="X4488">
        <v>1</v>
      </c>
      <c r="Y4488" t="str">
        <f>IF(tblRides[[#This Row],[supply_demand_ratio]]&lt;0.8,"Below 0.8",IF(tblRides[[#This Row],[supply_demand_ratio]]&lt;1,"Between 0.8-1.0",IF(tblRides[[#This Row],[supply_demand_ratio]]&lt;=1.2,"Between 1.0-1.2","Above 1.2")))</f>
        <v>Above 1.2</v>
      </c>
    </row>
    <row r="4489" spans="1:25" x14ac:dyDescent="0.3">
      <c r="A4489" t="s">
        <v>4544</v>
      </c>
      <c r="B4489" s="1">
        <v>46063.073611111111</v>
      </c>
      <c r="C4489" s="2">
        <v>46063</v>
      </c>
      <c r="D4489">
        <v>1</v>
      </c>
      <c r="E4489" t="s">
        <v>33</v>
      </c>
      <c r="F4489" t="s">
        <v>26</v>
      </c>
      <c r="G4489">
        <v>4.5999999999999996</v>
      </c>
      <c r="H4489">
        <v>100.63</v>
      </c>
      <c r="I4489">
        <v>103.82</v>
      </c>
      <c r="J4489">
        <v>1</v>
      </c>
      <c r="K4489">
        <v>2</v>
      </c>
      <c r="L4489">
        <v>2.7</v>
      </c>
      <c r="M4489">
        <v>84</v>
      </c>
      <c r="N4489" t="s">
        <v>41</v>
      </c>
      <c r="O4489">
        <v>1.391</v>
      </c>
      <c r="P4489" t="s">
        <v>28</v>
      </c>
      <c r="Q4489" t="s">
        <v>29</v>
      </c>
      <c r="R4489">
        <v>5</v>
      </c>
      <c r="S4489">
        <v>25</v>
      </c>
      <c r="T4489">
        <v>3.19</v>
      </c>
      <c r="U4489">
        <v>0.7</v>
      </c>
      <c r="V4489" t="s">
        <v>587</v>
      </c>
      <c r="W4489" t="s">
        <v>31</v>
      </c>
      <c r="X4489">
        <v>1</v>
      </c>
      <c r="Y4489" t="str">
        <f>IF(tblRides[[#This Row],[supply_demand_ratio]]&lt;0.8,"Below 0.8",IF(tblRides[[#This Row],[supply_demand_ratio]]&lt;1,"Between 0.8-1.0",IF(tblRides[[#This Row],[supply_demand_ratio]]&lt;=1.2,"Between 1.0-1.2","Above 1.2")))</f>
        <v>Above 1.2</v>
      </c>
    </row>
    <row r="4490" spans="1:25" x14ac:dyDescent="0.3">
      <c r="A4490" t="s">
        <v>4545</v>
      </c>
      <c r="B4490" s="1">
        <v>46063.073611111111</v>
      </c>
      <c r="C4490" s="2">
        <v>46063</v>
      </c>
      <c r="D4490">
        <v>1</v>
      </c>
      <c r="E4490" t="s">
        <v>62</v>
      </c>
      <c r="F4490" t="s">
        <v>34</v>
      </c>
      <c r="G4490">
        <v>7.3</v>
      </c>
      <c r="H4490">
        <v>174.83</v>
      </c>
      <c r="I4490">
        <v>176.55</v>
      </c>
      <c r="J4490">
        <v>1.1000000000000001</v>
      </c>
      <c r="K4490">
        <v>4.9000000000000004</v>
      </c>
      <c r="L4490">
        <v>2.9</v>
      </c>
      <c r="M4490">
        <v>62</v>
      </c>
      <c r="N4490" t="s">
        <v>41</v>
      </c>
      <c r="O4490">
        <v>1.833</v>
      </c>
      <c r="P4490" t="s">
        <v>28</v>
      </c>
      <c r="Q4490" t="s">
        <v>29</v>
      </c>
      <c r="R4490">
        <v>4.91</v>
      </c>
      <c r="S4490">
        <v>0</v>
      </c>
      <c r="T4490">
        <v>1.72</v>
      </c>
      <c r="U4490">
        <v>-2</v>
      </c>
      <c r="V4490" t="s">
        <v>587</v>
      </c>
      <c r="W4490" t="s">
        <v>31</v>
      </c>
      <c r="X4490">
        <v>1</v>
      </c>
      <c r="Y4490" t="str">
        <f>IF(tblRides[[#This Row],[supply_demand_ratio]]&lt;0.8,"Below 0.8",IF(tblRides[[#This Row],[supply_demand_ratio]]&lt;1,"Between 0.8-1.0",IF(tblRides[[#This Row],[supply_demand_ratio]]&lt;=1.2,"Between 1.0-1.2","Above 1.2")))</f>
        <v>Above 1.2</v>
      </c>
    </row>
    <row r="4491" spans="1:25" x14ac:dyDescent="0.3">
      <c r="A4491" t="s">
        <v>4546</v>
      </c>
      <c r="B4491" s="1">
        <v>46063.092361111114</v>
      </c>
      <c r="C4491" s="2">
        <v>46063</v>
      </c>
      <c r="D4491">
        <v>2</v>
      </c>
      <c r="E4491" t="s">
        <v>62</v>
      </c>
      <c r="F4491" t="s">
        <v>26</v>
      </c>
      <c r="G4491">
        <v>8.6</v>
      </c>
      <c r="H4491">
        <v>175.89</v>
      </c>
      <c r="J4491">
        <v>1.1000000000000001</v>
      </c>
      <c r="K4491">
        <v>4.9000000000000004</v>
      </c>
      <c r="M4491">
        <v>61</v>
      </c>
      <c r="N4491" t="s">
        <v>41</v>
      </c>
      <c r="O4491">
        <v>2.1230000000000002</v>
      </c>
      <c r="P4491" t="s">
        <v>82</v>
      </c>
      <c r="Q4491" t="s">
        <v>83</v>
      </c>
      <c r="R4491">
        <v>4.3600000000000003</v>
      </c>
      <c r="S4491">
        <v>2</v>
      </c>
      <c r="V4491" t="s">
        <v>587</v>
      </c>
      <c r="W4491" t="s">
        <v>31</v>
      </c>
      <c r="X4491">
        <v>0</v>
      </c>
      <c r="Y4491" t="str">
        <f>IF(tblRides[[#This Row],[supply_demand_ratio]]&lt;0.8,"Below 0.8",IF(tblRides[[#This Row],[supply_demand_ratio]]&lt;1,"Between 0.8-1.0",IF(tblRides[[#This Row],[supply_demand_ratio]]&lt;=1.2,"Between 1.0-1.2","Above 1.2")))</f>
        <v>Above 1.2</v>
      </c>
    </row>
    <row r="4492" spans="1:25" x14ac:dyDescent="0.3">
      <c r="A4492" t="s">
        <v>4547</v>
      </c>
      <c r="B4492" s="1">
        <v>46063.094444444447</v>
      </c>
      <c r="C4492" s="2">
        <v>46063</v>
      </c>
      <c r="D4492">
        <v>2</v>
      </c>
      <c r="E4492" t="s">
        <v>43</v>
      </c>
      <c r="F4492" t="s">
        <v>26</v>
      </c>
      <c r="G4492">
        <v>11.3</v>
      </c>
      <c r="H4492">
        <v>227.93</v>
      </c>
      <c r="I4492">
        <v>230.32</v>
      </c>
      <c r="J4492">
        <v>1</v>
      </c>
      <c r="K4492">
        <v>5.3</v>
      </c>
      <c r="L4492">
        <v>8.4</v>
      </c>
      <c r="M4492">
        <v>69</v>
      </c>
      <c r="N4492" t="s">
        <v>41</v>
      </c>
      <c r="O4492">
        <v>1.8009999999999999</v>
      </c>
      <c r="P4492" t="s">
        <v>28</v>
      </c>
      <c r="Q4492" t="s">
        <v>29</v>
      </c>
      <c r="R4492">
        <v>4.8600000000000003</v>
      </c>
      <c r="S4492">
        <v>3</v>
      </c>
      <c r="T4492">
        <v>2.39</v>
      </c>
      <c r="U4492">
        <v>3.1</v>
      </c>
      <c r="V4492" t="s">
        <v>587</v>
      </c>
      <c r="W4492" t="s">
        <v>45</v>
      </c>
      <c r="X4492">
        <v>1</v>
      </c>
      <c r="Y4492" t="str">
        <f>IF(tblRides[[#This Row],[supply_demand_ratio]]&lt;0.8,"Below 0.8",IF(tblRides[[#This Row],[supply_demand_ratio]]&lt;1,"Between 0.8-1.0",IF(tblRides[[#This Row],[supply_demand_ratio]]&lt;=1.2,"Between 1.0-1.2","Above 1.2")))</f>
        <v>Above 1.2</v>
      </c>
    </row>
    <row r="4493" spans="1:25" x14ac:dyDescent="0.3">
      <c r="A4493" t="s">
        <v>4548</v>
      </c>
      <c r="B4493" s="1">
        <v>46063.111805555556</v>
      </c>
      <c r="C4493" s="2">
        <v>46063</v>
      </c>
      <c r="D4493">
        <v>2</v>
      </c>
      <c r="E4493" t="s">
        <v>62</v>
      </c>
      <c r="F4493" t="s">
        <v>26</v>
      </c>
      <c r="G4493">
        <v>1.5</v>
      </c>
      <c r="H4493">
        <v>57.5</v>
      </c>
      <c r="I4493">
        <v>54.64</v>
      </c>
      <c r="J4493">
        <v>1</v>
      </c>
      <c r="K4493">
        <v>6.3</v>
      </c>
      <c r="L4493">
        <v>1.2</v>
      </c>
      <c r="M4493">
        <v>51</v>
      </c>
      <c r="N4493" t="s">
        <v>41</v>
      </c>
      <c r="O4493">
        <v>1.3160000000000001</v>
      </c>
      <c r="P4493" t="s">
        <v>28</v>
      </c>
      <c r="Q4493" t="s">
        <v>29</v>
      </c>
      <c r="R4493">
        <v>4.71</v>
      </c>
      <c r="S4493">
        <v>1</v>
      </c>
      <c r="T4493">
        <v>-2.86</v>
      </c>
      <c r="U4493">
        <v>-5.0999999999999996</v>
      </c>
      <c r="V4493" t="s">
        <v>587</v>
      </c>
      <c r="W4493" t="s">
        <v>45</v>
      </c>
      <c r="X4493">
        <v>1</v>
      </c>
      <c r="Y4493" t="str">
        <f>IF(tblRides[[#This Row],[supply_demand_ratio]]&lt;0.8,"Below 0.8",IF(tblRides[[#This Row],[supply_demand_ratio]]&lt;1,"Between 0.8-1.0",IF(tblRides[[#This Row],[supply_demand_ratio]]&lt;=1.2,"Between 1.0-1.2","Above 1.2")))</f>
        <v>Above 1.2</v>
      </c>
    </row>
    <row r="4494" spans="1:25" x14ac:dyDescent="0.3">
      <c r="A4494" t="s">
        <v>4549</v>
      </c>
      <c r="B4494" s="1">
        <v>46063.115277777775</v>
      </c>
      <c r="C4494" s="2">
        <v>46063</v>
      </c>
      <c r="D4494">
        <v>2</v>
      </c>
      <c r="E4494" t="s">
        <v>62</v>
      </c>
      <c r="F4494" t="s">
        <v>26</v>
      </c>
      <c r="G4494">
        <v>1.4</v>
      </c>
      <c r="H4494">
        <v>64.3</v>
      </c>
      <c r="I4494">
        <v>64.86</v>
      </c>
      <c r="J4494">
        <v>1.1000000000000001</v>
      </c>
      <c r="K4494">
        <v>4.4000000000000004</v>
      </c>
      <c r="L4494">
        <v>13.9</v>
      </c>
      <c r="M4494">
        <v>62</v>
      </c>
      <c r="N4494" t="s">
        <v>41</v>
      </c>
      <c r="O4494">
        <v>1.4630000000000001</v>
      </c>
      <c r="P4494" t="s">
        <v>28</v>
      </c>
      <c r="Q4494" t="s">
        <v>29</v>
      </c>
      <c r="R4494">
        <v>4.54</v>
      </c>
      <c r="S4494">
        <v>2</v>
      </c>
      <c r="T4494">
        <v>0.56000000000000005</v>
      </c>
      <c r="U4494">
        <v>9.5</v>
      </c>
      <c r="V4494" t="s">
        <v>587</v>
      </c>
      <c r="W4494" t="s">
        <v>31</v>
      </c>
      <c r="X4494">
        <v>1</v>
      </c>
      <c r="Y4494" t="str">
        <f>IF(tblRides[[#This Row],[supply_demand_ratio]]&lt;0.8,"Below 0.8",IF(tblRides[[#This Row],[supply_demand_ratio]]&lt;1,"Between 0.8-1.0",IF(tblRides[[#This Row],[supply_demand_ratio]]&lt;=1.2,"Between 1.0-1.2","Above 1.2")))</f>
        <v>Above 1.2</v>
      </c>
    </row>
    <row r="4495" spans="1:25" x14ac:dyDescent="0.3">
      <c r="A4495" t="s">
        <v>4550</v>
      </c>
      <c r="B4495" s="1">
        <v>46063.115277777775</v>
      </c>
      <c r="C4495" s="2">
        <v>46063</v>
      </c>
      <c r="D4495">
        <v>2</v>
      </c>
      <c r="E4495" t="s">
        <v>33</v>
      </c>
      <c r="F4495" t="s">
        <v>26</v>
      </c>
      <c r="G4495">
        <v>7.5</v>
      </c>
      <c r="H4495">
        <v>153.33000000000001</v>
      </c>
      <c r="I4495">
        <v>149.94</v>
      </c>
      <c r="J4495">
        <v>1</v>
      </c>
      <c r="K4495">
        <v>3.9</v>
      </c>
      <c r="L4495">
        <v>1</v>
      </c>
      <c r="M4495">
        <v>101</v>
      </c>
      <c r="N4495" t="s">
        <v>41</v>
      </c>
      <c r="O4495">
        <v>1.385</v>
      </c>
      <c r="P4495" t="s">
        <v>28</v>
      </c>
      <c r="Q4495" t="s">
        <v>29</v>
      </c>
      <c r="R4495">
        <v>5</v>
      </c>
      <c r="S4495">
        <v>4</v>
      </c>
      <c r="T4495">
        <v>-3.39</v>
      </c>
      <c r="U4495">
        <v>-2.9</v>
      </c>
      <c r="V4495" t="s">
        <v>587</v>
      </c>
      <c r="W4495" t="s">
        <v>31</v>
      </c>
      <c r="X4495">
        <v>1</v>
      </c>
      <c r="Y4495" t="str">
        <f>IF(tblRides[[#This Row],[supply_demand_ratio]]&lt;0.8,"Below 0.8",IF(tblRides[[#This Row],[supply_demand_ratio]]&lt;1,"Between 0.8-1.0",IF(tblRides[[#This Row],[supply_demand_ratio]]&lt;=1.2,"Between 1.0-1.2","Above 1.2")))</f>
        <v>Above 1.2</v>
      </c>
    </row>
    <row r="4496" spans="1:25" x14ac:dyDescent="0.3">
      <c r="A4496" t="s">
        <v>4551</v>
      </c>
      <c r="B4496" s="1">
        <v>46063.118055555555</v>
      </c>
      <c r="C4496" s="2">
        <v>46063</v>
      </c>
      <c r="D4496">
        <v>2</v>
      </c>
      <c r="E4496" t="s">
        <v>25</v>
      </c>
      <c r="F4496" t="s">
        <v>26</v>
      </c>
      <c r="G4496">
        <v>9.8000000000000007</v>
      </c>
      <c r="H4496">
        <v>175.72</v>
      </c>
      <c r="I4496">
        <v>181.21</v>
      </c>
      <c r="J4496">
        <v>1</v>
      </c>
      <c r="K4496">
        <v>5.9</v>
      </c>
      <c r="L4496">
        <v>4.8</v>
      </c>
      <c r="M4496">
        <v>138</v>
      </c>
      <c r="N4496" t="s">
        <v>27</v>
      </c>
      <c r="O4496">
        <v>1.101</v>
      </c>
      <c r="P4496" t="s">
        <v>28</v>
      </c>
      <c r="Q4496" t="s">
        <v>29</v>
      </c>
      <c r="R4496">
        <v>5</v>
      </c>
      <c r="S4496">
        <v>9</v>
      </c>
      <c r="T4496">
        <v>5.49</v>
      </c>
      <c r="U4496">
        <v>-1.1000000000000001</v>
      </c>
      <c r="V4496" t="s">
        <v>587</v>
      </c>
      <c r="W4496" t="s">
        <v>45</v>
      </c>
      <c r="X4496">
        <v>1</v>
      </c>
      <c r="Y4496" t="str">
        <f>IF(tblRides[[#This Row],[supply_demand_ratio]]&lt;0.8,"Below 0.8",IF(tblRides[[#This Row],[supply_demand_ratio]]&lt;1,"Between 0.8-1.0",IF(tblRides[[#This Row],[supply_demand_ratio]]&lt;=1.2,"Between 1.0-1.2","Above 1.2")))</f>
        <v>Between 1.0-1.2</v>
      </c>
    </row>
    <row r="4497" spans="1:25" x14ac:dyDescent="0.3">
      <c r="A4497" t="s">
        <v>4552</v>
      </c>
      <c r="B4497" s="1">
        <v>46063.136805555558</v>
      </c>
      <c r="C4497" s="2">
        <v>46063</v>
      </c>
      <c r="D4497">
        <v>3</v>
      </c>
      <c r="E4497" t="s">
        <v>25</v>
      </c>
      <c r="F4497" t="s">
        <v>26</v>
      </c>
      <c r="G4497">
        <v>4.9000000000000004</v>
      </c>
      <c r="H4497">
        <v>137.9</v>
      </c>
      <c r="I4497">
        <v>131.35</v>
      </c>
      <c r="J4497">
        <v>1.1000000000000001</v>
      </c>
      <c r="K4497">
        <v>4.4000000000000004</v>
      </c>
      <c r="L4497">
        <v>3.8</v>
      </c>
      <c r="M4497">
        <v>137</v>
      </c>
      <c r="N4497" t="s">
        <v>27</v>
      </c>
      <c r="O4497">
        <v>1.3049999999999999</v>
      </c>
      <c r="P4497" t="s">
        <v>28</v>
      </c>
      <c r="Q4497" t="s">
        <v>29</v>
      </c>
      <c r="R4497">
        <v>4.5999999999999996</v>
      </c>
      <c r="S4497">
        <v>8</v>
      </c>
      <c r="T4497">
        <v>-6.55</v>
      </c>
      <c r="U4497">
        <v>-0.6</v>
      </c>
      <c r="V4497" t="s">
        <v>587</v>
      </c>
      <c r="W4497" t="s">
        <v>31</v>
      </c>
      <c r="X4497">
        <v>1</v>
      </c>
      <c r="Y4497" t="str">
        <f>IF(tblRides[[#This Row],[supply_demand_ratio]]&lt;0.8,"Below 0.8",IF(tblRides[[#This Row],[supply_demand_ratio]]&lt;1,"Between 0.8-1.0",IF(tblRides[[#This Row],[supply_demand_ratio]]&lt;=1.2,"Between 1.0-1.2","Above 1.2")))</f>
        <v>Above 1.2</v>
      </c>
    </row>
    <row r="4498" spans="1:25" x14ac:dyDescent="0.3">
      <c r="A4498" t="s">
        <v>4553</v>
      </c>
      <c r="B4498" s="1">
        <v>46063.142361111109</v>
      </c>
      <c r="C4498" s="2">
        <v>46063</v>
      </c>
      <c r="D4498">
        <v>3</v>
      </c>
      <c r="E4498" t="s">
        <v>25</v>
      </c>
      <c r="F4498" t="s">
        <v>34</v>
      </c>
      <c r="G4498">
        <v>4.5</v>
      </c>
      <c r="H4498">
        <v>129.76</v>
      </c>
      <c r="I4498">
        <v>130.44</v>
      </c>
      <c r="J4498">
        <v>1.1000000000000001</v>
      </c>
      <c r="K4498">
        <v>2</v>
      </c>
      <c r="L4498">
        <v>1</v>
      </c>
      <c r="M4498">
        <v>144</v>
      </c>
      <c r="N4498" t="s">
        <v>41</v>
      </c>
      <c r="O4498">
        <v>1.7410000000000001</v>
      </c>
      <c r="P4498" t="s">
        <v>28</v>
      </c>
      <c r="Q4498" t="s">
        <v>29</v>
      </c>
      <c r="R4498">
        <v>4.93</v>
      </c>
      <c r="S4498">
        <v>0</v>
      </c>
      <c r="T4498">
        <v>0.68</v>
      </c>
      <c r="U4498">
        <v>-1</v>
      </c>
      <c r="V4498" t="s">
        <v>587</v>
      </c>
      <c r="W4498" t="s">
        <v>31</v>
      </c>
      <c r="X4498">
        <v>1</v>
      </c>
      <c r="Y4498" t="str">
        <f>IF(tblRides[[#This Row],[supply_demand_ratio]]&lt;0.8,"Below 0.8",IF(tblRides[[#This Row],[supply_demand_ratio]]&lt;1,"Between 0.8-1.0",IF(tblRides[[#This Row],[supply_demand_ratio]]&lt;=1.2,"Between 1.0-1.2","Above 1.2")))</f>
        <v>Above 1.2</v>
      </c>
    </row>
    <row r="4499" spans="1:25" x14ac:dyDescent="0.3">
      <c r="A4499" t="s">
        <v>4554</v>
      </c>
      <c r="B4499" s="1">
        <v>46063.145138888889</v>
      </c>
      <c r="C4499" s="2">
        <v>46063</v>
      </c>
      <c r="D4499">
        <v>3</v>
      </c>
      <c r="E4499" t="s">
        <v>25</v>
      </c>
      <c r="F4499" t="s">
        <v>26</v>
      </c>
      <c r="G4499">
        <v>2.8</v>
      </c>
      <c r="H4499">
        <v>96.23</v>
      </c>
      <c r="I4499">
        <v>95.41</v>
      </c>
      <c r="J4499">
        <v>1.1000000000000001</v>
      </c>
      <c r="K4499">
        <v>4.7</v>
      </c>
      <c r="L4499">
        <v>2.6</v>
      </c>
      <c r="M4499">
        <v>108</v>
      </c>
      <c r="N4499" t="s">
        <v>41</v>
      </c>
      <c r="O4499">
        <v>1.2150000000000001</v>
      </c>
      <c r="P4499" t="s">
        <v>28</v>
      </c>
      <c r="Q4499" t="s">
        <v>29</v>
      </c>
      <c r="R4499">
        <v>4.6100000000000003</v>
      </c>
      <c r="S4499">
        <v>13</v>
      </c>
      <c r="T4499">
        <v>-0.82</v>
      </c>
      <c r="U4499">
        <v>-2.1</v>
      </c>
      <c r="V4499" t="s">
        <v>587</v>
      </c>
      <c r="W4499" t="s">
        <v>31</v>
      </c>
      <c r="X4499">
        <v>1</v>
      </c>
      <c r="Y4499" t="str">
        <f>IF(tblRides[[#This Row],[supply_demand_ratio]]&lt;0.8,"Below 0.8",IF(tblRides[[#This Row],[supply_demand_ratio]]&lt;1,"Between 0.8-1.0",IF(tblRides[[#This Row],[supply_demand_ratio]]&lt;=1.2,"Between 1.0-1.2","Above 1.2")))</f>
        <v>Above 1.2</v>
      </c>
    </row>
    <row r="4500" spans="1:25" x14ac:dyDescent="0.3">
      <c r="A4500" t="s">
        <v>4555</v>
      </c>
      <c r="B4500" s="1">
        <v>46063.146527777775</v>
      </c>
      <c r="C4500" s="2">
        <v>46063</v>
      </c>
      <c r="D4500">
        <v>3</v>
      </c>
      <c r="E4500" t="s">
        <v>62</v>
      </c>
      <c r="F4500" t="s">
        <v>34</v>
      </c>
      <c r="G4500">
        <v>10.3</v>
      </c>
      <c r="H4500">
        <v>198.94</v>
      </c>
      <c r="I4500">
        <v>206.73</v>
      </c>
      <c r="J4500">
        <v>1</v>
      </c>
      <c r="K4500">
        <v>5.6</v>
      </c>
      <c r="L4500">
        <v>4.5999999999999996</v>
      </c>
      <c r="M4500">
        <v>62</v>
      </c>
      <c r="N4500" t="s">
        <v>41</v>
      </c>
      <c r="O4500">
        <v>2.1059999999999999</v>
      </c>
      <c r="P4500" t="s">
        <v>28</v>
      </c>
      <c r="Q4500" t="s">
        <v>29</v>
      </c>
      <c r="R4500">
        <v>4.75</v>
      </c>
      <c r="S4500">
        <v>0</v>
      </c>
      <c r="T4500">
        <v>7.79</v>
      </c>
      <c r="U4500">
        <v>-1</v>
      </c>
      <c r="V4500" t="s">
        <v>587</v>
      </c>
      <c r="W4500" t="s">
        <v>45</v>
      </c>
      <c r="X4500">
        <v>1</v>
      </c>
      <c r="Y4500" t="str">
        <f>IF(tblRides[[#This Row],[supply_demand_ratio]]&lt;0.8,"Below 0.8",IF(tblRides[[#This Row],[supply_demand_ratio]]&lt;1,"Between 0.8-1.0",IF(tblRides[[#This Row],[supply_demand_ratio]]&lt;=1.2,"Between 1.0-1.2","Above 1.2")))</f>
        <v>Above 1.2</v>
      </c>
    </row>
    <row r="4501" spans="1:25" x14ac:dyDescent="0.3">
      <c r="A4501" t="s">
        <v>4556</v>
      </c>
      <c r="B4501" s="1">
        <v>46063.15347222222</v>
      </c>
      <c r="C4501" s="2">
        <v>46063</v>
      </c>
      <c r="D4501">
        <v>3</v>
      </c>
      <c r="E4501" t="s">
        <v>25</v>
      </c>
      <c r="F4501" t="s">
        <v>26</v>
      </c>
      <c r="G4501">
        <v>6.9</v>
      </c>
      <c r="H4501">
        <v>157.88999999999999</v>
      </c>
      <c r="I4501">
        <v>153.97</v>
      </c>
      <c r="J4501">
        <v>1.1000000000000001</v>
      </c>
      <c r="K4501">
        <v>2.4</v>
      </c>
      <c r="L4501">
        <v>2.1</v>
      </c>
      <c r="M4501">
        <v>144</v>
      </c>
      <c r="N4501" t="s">
        <v>27</v>
      </c>
      <c r="O4501">
        <v>1.1930000000000001</v>
      </c>
      <c r="P4501" t="s">
        <v>28</v>
      </c>
      <c r="Q4501" t="s">
        <v>29</v>
      </c>
      <c r="R4501">
        <v>4.46</v>
      </c>
      <c r="S4501">
        <v>7</v>
      </c>
      <c r="T4501">
        <v>-3.92</v>
      </c>
      <c r="U4501">
        <v>-0.3</v>
      </c>
      <c r="V4501" t="s">
        <v>587</v>
      </c>
      <c r="W4501" t="s">
        <v>31</v>
      </c>
      <c r="X4501">
        <v>1</v>
      </c>
      <c r="Y4501" t="str">
        <f>IF(tblRides[[#This Row],[supply_demand_ratio]]&lt;0.8,"Below 0.8",IF(tblRides[[#This Row],[supply_demand_ratio]]&lt;1,"Between 0.8-1.0",IF(tblRides[[#This Row],[supply_demand_ratio]]&lt;=1.2,"Between 1.0-1.2","Above 1.2")))</f>
        <v>Between 1.0-1.2</v>
      </c>
    </row>
    <row r="4502" spans="1:25" x14ac:dyDescent="0.3">
      <c r="A4502" t="s">
        <v>4557</v>
      </c>
      <c r="B4502" s="1">
        <v>46063.162499999999</v>
      </c>
      <c r="C4502" s="2">
        <v>46063</v>
      </c>
      <c r="D4502">
        <v>3</v>
      </c>
      <c r="E4502" t="s">
        <v>36</v>
      </c>
      <c r="F4502" t="s">
        <v>26</v>
      </c>
      <c r="G4502">
        <v>8.4</v>
      </c>
      <c r="H4502">
        <v>149.59</v>
      </c>
      <c r="I4502">
        <v>139.41</v>
      </c>
      <c r="J4502">
        <v>1</v>
      </c>
      <c r="K4502">
        <v>7.8</v>
      </c>
      <c r="L4502">
        <v>6.2</v>
      </c>
      <c r="M4502">
        <v>131</v>
      </c>
      <c r="N4502" t="s">
        <v>41</v>
      </c>
      <c r="O4502">
        <v>1.4930000000000001</v>
      </c>
      <c r="P4502" t="s">
        <v>28</v>
      </c>
      <c r="Q4502" t="s">
        <v>29</v>
      </c>
      <c r="R4502">
        <v>4.57</v>
      </c>
      <c r="S4502">
        <v>2</v>
      </c>
      <c r="T4502">
        <v>-10.18</v>
      </c>
      <c r="U4502">
        <v>-1.6</v>
      </c>
      <c r="V4502" t="s">
        <v>587</v>
      </c>
      <c r="W4502" t="s">
        <v>45</v>
      </c>
      <c r="X4502">
        <v>1</v>
      </c>
      <c r="Y4502" t="str">
        <f>IF(tblRides[[#This Row],[supply_demand_ratio]]&lt;0.8,"Below 0.8",IF(tblRides[[#This Row],[supply_demand_ratio]]&lt;1,"Between 0.8-1.0",IF(tblRides[[#This Row],[supply_demand_ratio]]&lt;=1.2,"Between 1.0-1.2","Above 1.2")))</f>
        <v>Above 1.2</v>
      </c>
    </row>
    <row r="4503" spans="1:25" x14ac:dyDescent="0.3">
      <c r="A4503" t="s">
        <v>4558</v>
      </c>
      <c r="B4503" s="1">
        <v>46063.164583333331</v>
      </c>
      <c r="C4503" s="2">
        <v>46063</v>
      </c>
      <c r="D4503">
        <v>3</v>
      </c>
      <c r="E4503" t="s">
        <v>33</v>
      </c>
      <c r="F4503" t="s">
        <v>34</v>
      </c>
      <c r="G4503">
        <v>5.3</v>
      </c>
      <c r="H4503">
        <v>117.39</v>
      </c>
      <c r="I4503">
        <v>120.18</v>
      </c>
      <c r="J4503">
        <v>1</v>
      </c>
      <c r="K4503">
        <v>3.5</v>
      </c>
      <c r="L4503">
        <v>7.7</v>
      </c>
      <c r="M4503">
        <v>88</v>
      </c>
      <c r="N4503" t="s">
        <v>27</v>
      </c>
      <c r="O4503">
        <v>1.048</v>
      </c>
      <c r="P4503" t="s">
        <v>28</v>
      </c>
      <c r="Q4503" t="s">
        <v>29</v>
      </c>
      <c r="R4503">
        <v>4.4400000000000004</v>
      </c>
      <c r="S4503">
        <v>0</v>
      </c>
      <c r="T4503">
        <v>2.79</v>
      </c>
      <c r="U4503">
        <v>4.2</v>
      </c>
      <c r="V4503" t="s">
        <v>587</v>
      </c>
      <c r="W4503" t="s">
        <v>31</v>
      </c>
      <c r="X4503">
        <v>1</v>
      </c>
      <c r="Y4503" t="str">
        <f>IF(tblRides[[#This Row],[supply_demand_ratio]]&lt;0.8,"Below 0.8",IF(tblRides[[#This Row],[supply_demand_ratio]]&lt;1,"Between 0.8-1.0",IF(tblRides[[#This Row],[supply_demand_ratio]]&lt;=1.2,"Between 1.0-1.2","Above 1.2")))</f>
        <v>Between 1.0-1.2</v>
      </c>
    </row>
    <row r="4504" spans="1:25" x14ac:dyDescent="0.3">
      <c r="A4504" t="s">
        <v>4559</v>
      </c>
      <c r="B4504" s="1">
        <v>46063.165277777778</v>
      </c>
      <c r="C4504" s="2">
        <v>46063</v>
      </c>
      <c r="D4504">
        <v>3</v>
      </c>
      <c r="E4504" t="s">
        <v>33</v>
      </c>
      <c r="F4504" t="s">
        <v>26</v>
      </c>
      <c r="G4504">
        <v>4.7</v>
      </c>
      <c r="H4504">
        <v>127.38</v>
      </c>
      <c r="I4504">
        <v>121.98</v>
      </c>
      <c r="J4504">
        <v>1.1000000000000001</v>
      </c>
      <c r="K4504">
        <v>6.5</v>
      </c>
      <c r="L4504">
        <v>8.3000000000000007</v>
      </c>
      <c r="M4504">
        <v>101</v>
      </c>
      <c r="N4504" t="s">
        <v>27</v>
      </c>
      <c r="O4504">
        <v>1.099</v>
      </c>
      <c r="P4504" t="s">
        <v>28</v>
      </c>
      <c r="Q4504" t="s">
        <v>29</v>
      </c>
      <c r="R4504">
        <v>4.6399999999999997</v>
      </c>
      <c r="S4504">
        <v>8</v>
      </c>
      <c r="T4504">
        <v>-5.4</v>
      </c>
      <c r="U4504">
        <v>1.8</v>
      </c>
      <c r="V4504" t="s">
        <v>587</v>
      </c>
      <c r="W4504" t="s">
        <v>45</v>
      </c>
      <c r="X4504">
        <v>1</v>
      </c>
      <c r="Y4504" t="str">
        <f>IF(tblRides[[#This Row],[supply_demand_ratio]]&lt;0.8,"Below 0.8",IF(tblRides[[#This Row],[supply_demand_ratio]]&lt;1,"Between 0.8-1.0",IF(tblRides[[#This Row],[supply_demand_ratio]]&lt;=1.2,"Between 1.0-1.2","Above 1.2")))</f>
        <v>Between 1.0-1.2</v>
      </c>
    </row>
    <row r="4505" spans="1:25" x14ac:dyDescent="0.3">
      <c r="A4505" t="s">
        <v>4560</v>
      </c>
      <c r="B4505" s="1">
        <v>46063.175000000003</v>
      </c>
      <c r="C4505" s="2">
        <v>46063</v>
      </c>
      <c r="D4505">
        <v>4</v>
      </c>
      <c r="E4505" t="s">
        <v>25</v>
      </c>
      <c r="F4505" t="s">
        <v>26</v>
      </c>
      <c r="G4505">
        <v>5.9</v>
      </c>
      <c r="H4505">
        <v>129.9</v>
      </c>
      <c r="I4505">
        <v>129.53</v>
      </c>
      <c r="J4505">
        <v>1</v>
      </c>
      <c r="K4505">
        <v>2.1</v>
      </c>
      <c r="L4505">
        <v>5.7</v>
      </c>
      <c r="M4505">
        <v>120</v>
      </c>
      <c r="N4505" t="s">
        <v>41</v>
      </c>
      <c r="O4505">
        <v>1.2789999999999999</v>
      </c>
      <c r="P4505" t="s">
        <v>28</v>
      </c>
      <c r="Q4505" t="s">
        <v>29</v>
      </c>
      <c r="R4505">
        <v>4.38</v>
      </c>
      <c r="S4505">
        <v>15</v>
      </c>
      <c r="T4505">
        <v>-0.37</v>
      </c>
      <c r="U4505">
        <v>3.6</v>
      </c>
      <c r="V4505" t="s">
        <v>587</v>
      </c>
      <c r="W4505" t="s">
        <v>31</v>
      </c>
      <c r="X4505">
        <v>1</v>
      </c>
      <c r="Y4505" t="str">
        <f>IF(tblRides[[#This Row],[supply_demand_ratio]]&lt;0.8,"Below 0.8",IF(tblRides[[#This Row],[supply_demand_ratio]]&lt;1,"Between 0.8-1.0",IF(tblRides[[#This Row],[supply_demand_ratio]]&lt;=1.2,"Between 1.0-1.2","Above 1.2")))</f>
        <v>Above 1.2</v>
      </c>
    </row>
    <row r="4506" spans="1:25" x14ac:dyDescent="0.3">
      <c r="A4506" t="s">
        <v>4561</v>
      </c>
      <c r="B4506" s="1">
        <v>46063.188194444447</v>
      </c>
      <c r="C4506" s="2">
        <v>46063</v>
      </c>
      <c r="D4506">
        <v>4</v>
      </c>
      <c r="E4506" t="s">
        <v>33</v>
      </c>
      <c r="F4506" t="s">
        <v>26</v>
      </c>
      <c r="G4506">
        <v>5.5</v>
      </c>
      <c r="H4506">
        <v>162.91999999999999</v>
      </c>
      <c r="J4506">
        <v>1.2</v>
      </c>
      <c r="K4506">
        <v>6.1</v>
      </c>
      <c r="L4506">
        <v>5.9</v>
      </c>
      <c r="M4506">
        <v>97</v>
      </c>
      <c r="N4506" t="s">
        <v>27</v>
      </c>
      <c r="O4506">
        <v>1.014</v>
      </c>
      <c r="P4506" t="s">
        <v>58</v>
      </c>
      <c r="Q4506" t="s">
        <v>59</v>
      </c>
      <c r="R4506">
        <v>5</v>
      </c>
      <c r="S4506">
        <v>2</v>
      </c>
      <c r="U4506">
        <v>-0.2</v>
      </c>
      <c r="V4506" t="s">
        <v>587</v>
      </c>
      <c r="W4506" t="s">
        <v>45</v>
      </c>
      <c r="X4506">
        <v>0</v>
      </c>
      <c r="Y4506" t="str">
        <f>IF(tblRides[[#This Row],[supply_demand_ratio]]&lt;0.8,"Below 0.8",IF(tblRides[[#This Row],[supply_demand_ratio]]&lt;1,"Between 0.8-1.0",IF(tblRides[[#This Row],[supply_demand_ratio]]&lt;=1.2,"Between 1.0-1.2","Above 1.2")))</f>
        <v>Between 1.0-1.2</v>
      </c>
    </row>
    <row r="4507" spans="1:25" x14ac:dyDescent="0.3">
      <c r="A4507" t="s">
        <v>4562</v>
      </c>
      <c r="B4507" s="1">
        <v>46063.188888888886</v>
      </c>
      <c r="C4507" s="2">
        <v>46063</v>
      </c>
      <c r="D4507">
        <v>4</v>
      </c>
      <c r="E4507" t="s">
        <v>33</v>
      </c>
      <c r="F4507" t="s">
        <v>26</v>
      </c>
      <c r="G4507">
        <v>13.5</v>
      </c>
      <c r="H4507">
        <v>251.24</v>
      </c>
      <c r="I4507">
        <v>231.84</v>
      </c>
      <c r="J4507">
        <v>1</v>
      </c>
      <c r="K4507">
        <v>7.1</v>
      </c>
      <c r="L4507">
        <v>9.9</v>
      </c>
      <c r="M4507">
        <v>110</v>
      </c>
      <c r="N4507" t="s">
        <v>41</v>
      </c>
      <c r="O4507">
        <v>2.2000000000000002</v>
      </c>
      <c r="P4507" t="s">
        <v>28</v>
      </c>
      <c r="Q4507" t="s">
        <v>29</v>
      </c>
      <c r="R4507">
        <v>4.6100000000000003</v>
      </c>
      <c r="S4507">
        <v>9</v>
      </c>
      <c r="T4507">
        <v>-19.399999999999999</v>
      </c>
      <c r="U4507">
        <v>2.8</v>
      </c>
      <c r="V4507" t="s">
        <v>587</v>
      </c>
      <c r="W4507" t="s">
        <v>45</v>
      </c>
      <c r="X4507">
        <v>1</v>
      </c>
      <c r="Y4507" t="str">
        <f>IF(tblRides[[#This Row],[supply_demand_ratio]]&lt;0.8,"Below 0.8",IF(tblRides[[#This Row],[supply_demand_ratio]]&lt;1,"Between 0.8-1.0",IF(tblRides[[#This Row],[supply_demand_ratio]]&lt;=1.2,"Between 1.0-1.2","Above 1.2")))</f>
        <v>Above 1.2</v>
      </c>
    </row>
    <row r="4508" spans="1:25" x14ac:dyDescent="0.3">
      <c r="A4508" t="s">
        <v>4563</v>
      </c>
      <c r="B4508" s="1">
        <v>46063.19027777778</v>
      </c>
      <c r="C4508" s="2">
        <v>46063</v>
      </c>
      <c r="D4508">
        <v>4</v>
      </c>
      <c r="E4508" t="s">
        <v>33</v>
      </c>
      <c r="F4508" t="s">
        <v>26</v>
      </c>
      <c r="G4508">
        <v>2.5</v>
      </c>
      <c r="H4508">
        <v>73.27</v>
      </c>
      <c r="J4508">
        <v>1</v>
      </c>
      <c r="K4508">
        <v>2.6</v>
      </c>
      <c r="L4508">
        <v>4</v>
      </c>
      <c r="M4508">
        <v>110</v>
      </c>
      <c r="N4508" t="s">
        <v>27</v>
      </c>
      <c r="O4508">
        <v>1.1919999999999999</v>
      </c>
      <c r="P4508" t="s">
        <v>58</v>
      </c>
      <c r="Q4508" t="s">
        <v>59</v>
      </c>
      <c r="R4508">
        <v>4.8</v>
      </c>
      <c r="S4508">
        <v>13</v>
      </c>
      <c r="U4508">
        <v>1.4</v>
      </c>
      <c r="V4508" t="s">
        <v>587</v>
      </c>
      <c r="W4508" t="s">
        <v>31</v>
      </c>
      <c r="X4508">
        <v>0</v>
      </c>
      <c r="Y4508" t="str">
        <f>IF(tblRides[[#This Row],[supply_demand_ratio]]&lt;0.8,"Below 0.8",IF(tblRides[[#This Row],[supply_demand_ratio]]&lt;1,"Between 0.8-1.0",IF(tblRides[[#This Row],[supply_demand_ratio]]&lt;=1.2,"Between 1.0-1.2","Above 1.2")))</f>
        <v>Between 1.0-1.2</v>
      </c>
    </row>
    <row r="4509" spans="1:25" x14ac:dyDescent="0.3">
      <c r="A4509" t="s">
        <v>4564</v>
      </c>
      <c r="B4509" s="1">
        <v>46063.191666666666</v>
      </c>
      <c r="C4509" s="2">
        <v>46063</v>
      </c>
      <c r="D4509">
        <v>4</v>
      </c>
      <c r="E4509" t="s">
        <v>25</v>
      </c>
      <c r="F4509" t="s">
        <v>26</v>
      </c>
      <c r="G4509">
        <v>10.4</v>
      </c>
      <c r="H4509">
        <v>176.07</v>
      </c>
      <c r="I4509">
        <v>182.98</v>
      </c>
      <c r="J4509">
        <v>1</v>
      </c>
      <c r="K4509">
        <v>4.8</v>
      </c>
      <c r="L4509">
        <v>7.9</v>
      </c>
      <c r="M4509">
        <v>115</v>
      </c>
      <c r="N4509" t="s">
        <v>27</v>
      </c>
      <c r="O4509">
        <v>1.069</v>
      </c>
      <c r="P4509" t="s">
        <v>28</v>
      </c>
      <c r="Q4509" t="s">
        <v>29</v>
      </c>
      <c r="R4509">
        <v>4.84</v>
      </c>
      <c r="S4509">
        <v>1</v>
      </c>
      <c r="T4509">
        <v>6.91</v>
      </c>
      <c r="U4509">
        <v>3.1</v>
      </c>
      <c r="V4509" t="s">
        <v>587</v>
      </c>
      <c r="W4509" t="s">
        <v>31</v>
      </c>
      <c r="X4509">
        <v>1</v>
      </c>
      <c r="Y4509" t="str">
        <f>IF(tblRides[[#This Row],[supply_demand_ratio]]&lt;0.8,"Below 0.8",IF(tblRides[[#This Row],[supply_demand_ratio]]&lt;1,"Between 0.8-1.0",IF(tblRides[[#This Row],[supply_demand_ratio]]&lt;=1.2,"Between 1.0-1.2","Above 1.2")))</f>
        <v>Between 1.0-1.2</v>
      </c>
    </row>
    <row r="4510" spans="1:25" x14ac:dyDescent="0.3">
      <c r="A4510" t="s">
        <v>4565</v>
      </c>
      <c r="B4510" s="1">
        <v>46063.193055555559</v>
      </c>
      <c r="C4510" s="2">
        <v>46063</v>
      </c>
      <c r="D4510">
        <v>4</v>
      </c>
      <c r="E4510" t="s">
        <v>36</v>
      </c>
      <c r="F4510" t="s">
        <v>34</v>
      </c>
      <c r="G4510">
        <v>3.8</v>
      </c>
      <c r="H4510">
        <v>99.64</v>
      </c>
      <c r="I4510">
        <v>103.12</v>
      </c>
      <c r="J4510">
        <v>1.1000000000000001</v>
      </c>
      <c r="K4510">
        <v>3.7</v>
      </c>
      <c r="L4510">
        <v>1.3</v>
      </c>
      <c r="M4510">
        <v>113</v>
      </c>
      <c r="N4510" t="s">
        <v>41</v>
      </c>
      <c r="O4510">
        <v>1.292</v>
      </c>
      <c r="P4510" t="s">
        <v>28</v>
      </c>
      <c r="Q4510" t="s">
        <v>29</v>
      </c>
      <c r="R4510">
        <v>4.41</v>
      </c>
      <c r="S4510">
        <v>0</v>
      </c>
      <c r="T4510">
        <v>3.48</v>
      </c>
      <c r="U4510">
        <v>-2.4</v>
      </c>
      <c r="V4510" t="s">
        <v>587</v>
      </c>
      <c r="W4510" t="s">
        <v>31</v>
      </c>
      <c r="X4510">
        <v>1</v>
      </c>
      <c r="Y4510" t="str">
        <f>IF(tblRides[[#This Row],[supply_demand_ratio]]&lt;0.8,"Below 0.8",IF(tblRides[[#This Row],[supply_demand_ratio]]&lt;1,"Between 0.8-1.0",IF(tblRides[[#This Row],[supply_demand_ratio]]&lt;=1.2,"Between 1.0-1.2","Above 1.2")))</f>
        <v>Above 1.2</v>
      </c>
    </row>
    <row r="4511" spans="1:25" x14ac:dyDescent="0.3">
      <c r="A4511" t="s">
        <v>4566</v>
      </c>
      <c r="B4511" s="1">
        <v>46063.211111111108</v>
      </c>
      <c r="C4511" s="2">
        <v>46063</v>
      </c>
      <c r="D4511">
        <v>5</v>
      </c>
      <c r="E4511" t="s">
        <v>25</v>
      </c>
      <c r="F4511" t="s">
        <v>26</v>
      </c>
      <c r="G4511">
        <v>4.5999999999999996</v>
      </c>
      <c r="H4511">
        <v>123.13</v>
      </c>
      <c r="I4511">
        <v>122.82</v>
      </c>
      <c r="J4511">
        <v>1.1000000000000001</v>
      </c>
      <c r="K4511">
        <v>2.1</v>
      </c>
      <c r="L4511">
        <v>6.4</v>
      </c>
      <c r="M4511">
        <v>132</v>
      </c>
      <c r="N4511" t="s">
        <v>27</v>
      </c>
      <c r="O4511">
        <v>1.2050000000000001</v>
      </c>
      <c r="P4511" t="s">
        <v>28</v>
      </c>
      <c r="Q4511" t="s">
        <v>29</v>
      </c>
      <c r="R4511">
        <v>4.83</v>
      </c>
      <c r="S4511">
        <v>2</v>
      </c>
      <c r="T4511">
        <v>-0.31</v>
      </c>
      <c r="U4511">
        <v>4.3</v>
      </c>
      <c r="V4511" t="s">
        <v>587</v>
      </c>
      <c r="W4511" t="s">
        <v>31</v>
      </c>
      <c r="X4511">
        <v>1</v>
      </c>
      <c r="Y4511" t="str">
        <f>IF(tblRides[[#This Row],[supply_demand_ratio]]&lt;0.8,"Below 0.8",IF(tblRides[[#This Row],[supply_demand_ratio]]&lt;1,"Between 0.8-1.0",IF(tblRides[[#This Row],[supply_demand_ratio]]&lt;=1.2,"Between 1.0-1.2","Above 1.2")))</f>
        <v>Above 1.2</v>
      </c>
    </row>
    <row r="4512" spans="1:25" x14ac:dyDescent="0.3">
      <c r="A4512" t="s">
        <v>4567</v>
      </c>
      <c r="B4512" s="1">
        <v>46063.211111111108</v>
      </c>
      <c r="C4512" s="2">
        <v>46063</v>
      </c>
      <c r="D4512">
        <v>5</v>
      </c>
      <c r="E4512" t="s">
        <v>33</v>
      </c>
      <c r="F4512" t="s">
        <v>26</v>
      </c>
      <c r="G4512">
        <v>7.4</v>
      </c>
      <c r="H4512">
        <v>185.1</v>
      </c>
      <c r="I4512">
        <v>178.33</v>
      </c>
      <c r="J4512">
        <v>1.1000000000000001</v>
      </c>
      <c r="K4512">
        <v>4.5</v>
      </c>
      <c r="L4512">
        <v>5.9</v>
      </c>
      <c r="M4512">
        <v>99</v>
      </c>
      <c r="N4512" t="s">
        <v>41</v>
      </c>
      <c r="O4512">
        <v>1.6319999999999999</v>
      </c>
      <c r="P4512" t="s">
        <v>28</v>
      </c>
      <c r="Q4512" t="s">
        <v>29</v>
      </c>
      <c r="R4512">
        <v>4.58</v>
      </c>
      <c r="S4512">
        <v>9</v>
      </c>
      <c r="T4512">
        <v>-6.77</v>
      </c>
      <c r="U4512">
        <v>1.4</v>
      </c>
      <c r="V4512" t="s">
        <v>587</v>
      </c>
      <c r="W4512" t="s">
        <v>31</v>
      </c>
      <c r="X4512">
        <v>1</v>
      </c>
      <c r="Y4512" t="str">
        <f>IF(tblRides[[#This Row],[supply_demand_ratio]]&lt;0.8,"Below 0.8",IF(tblRides[[#This Row],[supply_demand_ratio]]&lt;1,"Between 0.8-1.0",IF(tblRides[[#This Row],[supply_demand_ratio]]&lt;=1.2,"Between 1.0-1.2","Above 1.2")))</f>
        <v>Above 1.2</v>
      </c>
    </row>
    <row r="4513" spans="1:25" x14ac:dyDescent="0.3">
      <c r="A4513" t="s">
        <v>4568</v>
      </c>
      <c r="B4513" s="1">
        <v>46063.215277777781</v>
      </c>
      <c r="C4513" s="2">
        <v>46063</v>
      </c>
      <c r="D4513">
        <v>5</v>
      </c>
      <c r="E4513" t="s">
        <v>43</v>
      </c>
      <c r="F4513" t="s">
        <v>26</v>
      </c>
      <c r="G4513">
        <v>9.6</v>
      </c>
      <c r="H4513">
        <v>205.43</v>
      </c>
      <c r="I4513">
        <v>224.66</v>
      </c>
      <c r="J4513">
        <v>1</v>
      </c>
      <c r="K4513">
        <v>3.6</v>
      </c>
      <c r="L4513">
        <v>4.5</v>
      </c>
      <c r="M4513">
        <v>73</v>
      </c>
      <c r="N4513" t="s">
        <v>41</v>
      </c>
      <c r="O4513">
        <v>1.4350000000000001</v>
      </c>
      <c r="P4513" t="s">
        <v>28</v>
      </c>
      <c r="Q4513" t="s">
        <v>29</v>
      </c>
      <c r="R4513">
        <v>4.7699999999999996</v>
      </c>
      <c r="S4513">
        <v>44</v>
      </c>
      <c r="T4513">
        <v>19.23</v>
      </c>
      <c r="U4513">
        <v>0.9</v>
      </c>
      <c r="V4513" t="s">
        <v>587</v>
      </c>
      <c r="W4513" t="s">
        <v>31</v>
      </c>
      <c r="X4513">
        <v>1</v>
      </c>
      <c r="Y4513" t="str">
        <f>IF(tblRides[[#This Row],[supply_demand_ratio]]&lt;0.8,"Below 0.8",IF(tblRides[[#This Row],[supply_demand_ratio]]&lt;1,"Between 0.8-1.0",IF(tblRides[[#This Row],[supply_demand_ratio]]&lt;=1.2,"Between 1.0-1.2","Above 1.2")))</f>
        <v>Above 1.2</v>
      </c>
    </row>
    <row r="4514" spans="1:25" x14ac:dyDescent="0.3">
      <c r="A4514" t="s">
        <v>4569</v>
      </c>
      <c r="B4514" s="1">
        <v>46063.231944444444</v>
      </c>
      <c r="C4514" s="2">
        <v>46063</v>
      </c>
      <c r="D4514">
        <v>5</v>
      </c>
      <c r="E4514" t="s">
        <v>25</v>
      </c>
      <c r="F4514" t="s">
        <v>26</v>
      </c>
      <c r="G4514">
        <v>5.3</v>
      </c>
      <c r="H4514">
        <v>128.47999999999999</v>
      </c>
      <c r="I4514">
        <v>130.15</v>
      </c>
      <c r="J4514">
        <v>1</v>
      </c>
      <c r="K4514">
        <v>3.7</v>
      </c>
      <c r="L4514">
        <v>8.6999999999999993</v>
      </c>
      <c r="M4514">
        <v>123</v>
      </c>
      <c r="N4514" t="s">
        <v>41</v>
      </c>
      <c r="O4514">
        <v>1.248</v>
      </c>
      <c r="P4514" t="s">
        <v>28</v>
      </c>
      <c r="Q4514" t="s">
        <v>29</v>
      </c>
      <c r="R4514">
        <v>4.72</v>
      </c>
      <c r="S4514">
        <v>19</v>
      </c>
      <c r="T4514">
        <v>1.67</v>
      </c>
      <c r="U4514">
        <v>5</v>
      </c>
      <c r="V4514" t="s">
        <v>587</v>
      </c>
      <c r="W4514" t="s">
        <v>31</v>
      </c>
      <c r="X4514">
        <v>1</v>
      </c>
      <c r="Y4514" t="str">
        <f>IF(tblRides[[#This Row],[supply_demand_ratio]]&lt;0.8,"Below 0.8",IF(tblRides[[#This Row],[supply_demand_ratio]]&lt;1,"Between 0.8-1.0",IF(tblRides[[#This Row],[supply_demand_ratio]]&lt;=1.2,"Between 1.0-1.2","Above 1.2")))</f>
        <v>Above 1.2</v>
      </c>
    </row>
    <row r="4515" spans="1:25" x14ac:dyDescent="0.3">
      <c r="A4515" t="s">
        <v>4570</v>
      </c>
      <c r="B4515" s="1">
        <v>46063.23333333333</v>
      </c>
      <c r="C4515" s="2">
        <v>46063</v>
      </c>
      <c r="D4515">
        <v>5</v>
      </c>
      <c r="E4515" t="s">
        <v>36</v>
      </c>
      <c r="F4515" t="s">
        <v>26</v>
      </c>
      <c r="G4515">
        <v>2.2999999999999998</v>
      </c>
      <c r="H4515">
        <v>70.540000000000006</v>
      </c>
      <c r="I4515">
        <v>72.75</v>
      </c>
      <c r="J4515">
        <v>1</v>
      </c>
      <c r="K4515">
        <v>2</v>
      </c>
      <c r="L4515">
        <v>1.9</v>
      </c>
      <c r="M4515">
        <v>117</v>
      </c>
      <c r="N4515" t="s">
        <v>41</v>
      </c>
      <c r="O4515">
        <v>1.395</v>
      </c>
      <c r="P4515" t="s">
        <v>28</v>
      </c>
      <c r="Q4515" t="s">
        <v>29</v>
      </c>
      <c r="R4515">
        <v>4.67</v>
      </c>
      <c r="S4515">
        <v>2</v>
      </c>
      <c r="T4515">
        <v>2.21</v>
      </c>
      <c r="U4515">
        <v>-0.1</v>
      </c>
      <c r="V4515" t="s">
        <v>587</v>
      </c>
      <c r="W4515" t="s">
        <v>31</v>
      </c>
      <c r="X4515">
        <v>1</v>
      </c>
      <c r="Y4515" t="str">
        <f>IF(tblRides[[#This Row],[supply_demand_ratio]]&lt;0.8,"Below 0.8",IF(tblRides[[#This Row],[supply_demand_ratio]]&lt;1,"Between 0.8-1.0",IF(tblRides[[#This Row],[supply_demand_ratio]]&lt;=1.2,"Between 1.0-1.2","Above 1.2")))</f>
        <v>Above 1.2</v>
      </c>
    </row>
    <row r="4516" spans="1:25" x14ac:dyDescent="0.3">
      <c r="A4516" t="s">
        <v>4571</v>
      </c>
      <c r="B4516" s="1">
        <v>46063.240972222222</v>
      </c>
      <c r="C4516" s="2">
        <v>46063</v>
      </c>
      <c r="D4516">
        <v>5</v>
      </c>
      <c r="E4516" t="s">
        <v>25</v>
      </c>
      <c r="F4516" t="s">
        <v>34</v>
      </c>
      <c r="G4516">
        <v>16.7</v>
      </c>
      <c r="H4516">
        <v>367</v>
      </c>
      <c r="J4516">
        <v>1.1000000000000001</v>
      </c>
      <c r="K4516">
        <v>6.1</v>
      </c>
      <c r="L4516">
        <v>5.8</v>
      </c>
      <c r="M4516">
        <v>123</v>
      </c>
      <c r="N4516" t="s">
        <v>41</v>
      </c>
      <c r="O4516">
        <v>1.4059999999999999</v>
      </c>
      <c r="P4516" t="s">
        <v>37</v>
      </c>
      <c r="Q4516" t="s">
        <v>103</v>
      </c>
      <c r="R4516">
        <v>4.57</v>
      </c>
      <c r="S4516">
        <v>0</v>
      </c>
      <c r="U4516">
        <v>-0.3</v>
      </c>
      <c r="V4516" t="s">
        <v>587</v>
      </c>
      <c r="W4516" t="s">
        <v>45</v>
      </c>
      <c r="X4516">
        <v>0</v>
      </c>
      <c r="Y4516" t="str">
        <f>IF(tblRides[[#This Row],[supply_demand_ratio]]&lt;0.8,"Below 0.8",IF(tblRides[[#This Row],[supply_demand_ratio]]&lt;1,"Between 0.8-1.0",IF(tblRides[[#This Row],[supply_demand_ratio]]&lt;=1.2,"Between 1.0-1.2","Above 1.2")))</f>
        <v>Above 1.2</v>
      </c>
    </row>
    <row r="4517" spans="1:25" x14ac:dyDescent="0.3">
      <c r="A4517" t="s">
        <v>4572</v>
      </c>
      <c r="B4517" s="1">
        <v>46063.245833333334</v>
      </c>
      <c r="C4517" s="2">
        <v>46063</v>
      </c>
      <c r="D4517">
        <v>5</v>
      </c>
      <c r="E4517" t="s">
        <v>62</v>
      </c>
      <c r="F4517" t="s">
        <v>34</v>
      </c>
      <c r="G4517">
        <v>1.6</v>
      </c>
      <c r="H4517">
        <v>63.51</v>
      </c>
      <c r="I4517">
        <v>61.22</v>
      </c>
      <c r="J4517">
        <v>1</v>
      </c>
      <c r="K4517">
        <v>3.4</v>
      </c>
      <c r="L4517">
        <v>8.1999999999999993</v>
      </c>
      <c r="M4517">
        <v>61</v>
      </c>
      <c r="N4517" t="s">
        <v>41</v>
      </c>
      <c r="O4517">
        <v>2.2000000000000002</v>
      </c>
      <c r="P4517" t="s">
        <v>28</v>
      </c>
      <c r="Q4517" t="s">
        <v>29</v>
      </c>
      <c r="R4517">
        <v>4.9800000000000004</v>
      </c>
      <c r="S4517">
        <v>0</v>
      </c>
      <c r="T4517">
        <v>-2.29</v>
      </c>
      <c r="U4517">
        <v>4.8</v>
      </c>
      <c r="V4517" t="s">
        <v>587</v>
      </c>
      <c r="W4517" t="s">
        <v>31</v>
      </c>
      <c r="X4517">
        <v>1</v>
      </c>
      <c r="Y4517" t="str">
        <f>IF(tblRides[[#This Row],[supply_demand_ratio]]&lt;0.8,"Below 0.8",IF(tblRides[[#This Row],[supply_demand_ratio]]&lt;1,"Between 0.8-1.0",IF(tblRides[[#This Row],[supply_demand_ratio]]&lt;=1.2,"Between 1.0-1.2","Above 1.2")))</f>
        <v>Above 1.2</v>
      </c>
    </row>
    <row r="4518" spans="1:25" x14ac:dyDescent="0.3">
      <c r="A4518" t="s">
        <v>4573</v>
      </c>
      <c r="B4518" s="1">
        <v>46063.24722222222</v>
      </c>
      <c r="C4518" s="2">
        <v>46063</v>
      </c>
      <c r="D4518">
        <v>5</v>
      </c>
      <c r="E4518" t="s">
        <v>62</v>
      </c>
      <c r="F4518" t="s">
        <v>34</v>
      </c>
      <c r="G4518">
        <v>2.4</v>
      </c>
      <c r="H4518">
        <v>73.819999999999993</v>
      </c>
      <c r="J4518">
        <v>1</v>
      </c>
      <c r="K4518">
        <v>3.6</v>
      </c>
      <c r="L4518">
        <v>3.2</v>
      </c>
      <c r="M4518">
        <v>67</v>
      </c>
      <c r="N4518" t="s">
        <v>41</v>
      </c>
      <c r="O4518">
        <v>2.2000000000000002</v>
      </c>
      <c r="P4518" t="s">
        <v>58</v>
      </c>
      <c r="Q4518" t="s">
        <v>108</v>
      </c>
      <c r="R4518">
        <v>5</v>
      </c>
      <c r="S4518">
        <v>0</v>
      </c>
      <c r="U4518">
        <v>-0.4</v>
      </c>
      <c r="V4518" t="s">
        <v>587</v>
      </c>
      <c r="W4518" t="s">
        <v>31</v>
      </c>
      <c r="X4518">
        <v>0</v>
      </c>
      <c r="Y4518" t="str">
        <f>IF(tblRides[[#This Row],[supply_demand_ratio]]&lt;0.8,"Below 0.8",IF(tblRides[[#This Row],[supply_demand_ratio]]&lt;1,"Between 0.8-1.0",IF(tblRides[[#This Row],[supply_demand_ratio]]&lt;=1.2,"Between 1.0-1.2","Above 1.2")))</f>
        <v>Above 1.2</v>
      </c>
    </row>
    <row r="4519" spans="1:25" x14ac:dyDescent="0.3">
      <c r="A4519" t="s">
        <v>4574</v>
      </c>
      <c r="B4519" s="1">
        <v>46063.254166666666</v>
      </c>
      <c r="C4519" s="2">
        <v>46063</v>
      </c>
      <c r="D4519">
        <v>6</v>
      </c>
      <c r="E4519" t="s">
        <v>43</v>
      </c>
      <c r="F4519" t="s">
        <v>34</v>
      </c>
      <c r="G4519">
        <v>14.5</v>
      </c>
      <c r="H4519">
        <v>264.47000000000003</v>
      </c>
      <c r="I4519">
        <v>263.02</v>
      </c>
      <c r="J4519">
        <v>1.2</v>
      </c>
      <c r="K4519">
        <v>2.2000000000000002</v>
      </c>
      <c r="L4519">
        <v>2.4</v>
      </c>
      <c r="M4519">
        <v>72</v>
      </c>
      <c r="N4519" t="s">
        <v>41</v>
      </c>
      <c r="O4519">
        <v>2.1829999999999998</v>
      </c>
      <c r="P4519" t="s">
        <v>28</v>
      </c>
      <c r="Q4519" t="s">
        <v>29</v>
      </c>
      <c r="R4519">
        <v>4.8499999999999996</v>
      </c>
      <c r="S4519">
        <v>0</v>
      </c>
      <c r="T4519">
        <v>-1.45</v>
      </c>
      <c r="U4519">
        <v>0.2</v>
      </c>
      <c r="V4519" t="s">
        <v>587</v>
      </c>
      <c r="W4519" t="s">
        <v>31</v>
      </c>
      <c r="X4519">
        <v>1</v>
      </c>
      <c r="Y4519" t="str">
        <f>IF(tblRides[[#This Row],[supply_demand_ratio]]&lt;0.8,"Below 0.8",IF(tblRides[[#This Row],[supply_demand_ratio]]&lt;1,"Between 0.8-1.0",IF(tblRides[[#This Row],[supply_demand_ratio]]&lt;=1.2,"Between 1.0-1.2","Above 1.2")))</f>
        <v>Above 1.2</v>
      </c>
    </row>
    <row r="4520" spans="1:25" x14ac:dyDescent="0.3">
      <c r="A4520" t="s">
        <v>4575</v>
      </c>
      <c r="B4520" s="1">
        <v>46063.259722222225</v>
      </c>
      <c r="C4520" s="2">
        <v>46063</v>
      </c>
      <c r="D4520">
        <v>6</v>
      </c>
      <c r="E4520" t="s">
        <v>43</v>
      </c>
      <c r="F4520" t="s">
        <v>26</v>
      </c>
      <c r="G4520">
        <v>12.2</v>
      </c>
      <c r="H4520">
        <v>205.75</v>
      </c>
      <c r="I4520">
        <v>207.67</v>
      </c>
      <c r="J4520">
        <v>1</v>
      </c>
      <c r="K4520">
        <v>6.7</v>
      </c>
      <c r="L4520">
        <v>3</v>
      </c>
      <c r="M4520">
        <v>66</v>
      </c>
      <c r="N4520" t="s">
        <v>41</v>
      </c>
      <c r="O4520">
        <v>1.7310000000000001</v>
      </c>
      <c r="P4520" t="s">
        <v>28</v>
      </c>
      <c r="Q4520" t="s">
        <v>29</v>
      </c>
      <c r="R4520">
        <v>4.8</v>
      </c>
      <c r="S4520">
        <v>5</v>
      </c>
      <c r="T4520">
        <v>1.92</v>
      </c>
      <c r="U4520">
        <v>-3.7</v>
      </c>
      <c r="V4520" t="s">
        <v>587</v>
      </c>
      <c r="W4520" t="s">
        <v>45</v>
      </c>
      <c r="X4520">
        <v>1</v>
      </c>
      <c r="Y4520" t="str">
        <f>IF(tblRides[[#This Row],[supply_demand_ratio]]&lt;0.8,"Below 0.8",IF(tblRides[[#This Row],[supply_demand_ratio]]&lt;1,"Between 0.8-1.0",IF(tblRides[[#This Row],[supply_demand_ratio]]&lt;=1.2,"Between 1.0-1.2","Above 1.2")))</f>
        <v>Above 1.2</v>
      </c>
    </row>
    <row r="4521" spans="1:25" x14ac:dyDescent="0.3">
      <c r="A4521" t="s">
        <v>4576</v>
      </c>
      <c r="B4521" s="1">
        <v>46063.263888888891</v>
      </c>
      <c r="C4521" s="2">
        <v>46063</v>
      </c>
      <c r="D4521">
        <v>6</v>
      </c>
      <c r="E4521" t="s">
        <v>25</v>
      </c>
      <c r="F4521" t="s">
        <v>26</v>
      </c>
      <c r="G4521">
        <v>15.3</v>
      </c>
      <c r="H4521">
        <v>270.39999999999998</v>
      </c>
      <c r="J4521">
        <v>1</v>
      </c>
      <c r="K4521">
        <v>2</v>
      </c>
      <c r="L4521">
        <v>1</v>
      </c>
      <c r="M4521">
        <v>143</v>
      </c>
      <c r="N4521" t="s">
        <v>41</v>
      </c>
      <c r="O4521">
        <v>1.4750000000000001</v>
      </c>
      <c r="P4521" t="s">
        <v>37</v>
      </c>
      <c r="Q4521" t="s">
        <v>38</v>
      </c>
      <c r="R4521">
        <v>4.54</v>
      </c>
      <c r="S4521">
        <v>13</v>
      </c>
      <c r="U4521">
        <v>-1</v>
      </c>
      <c r="V4521" t="s">
        <v>587</v>
      </c>
      <c r="W4521" t="s">
        <v>31</v>
      </c>
      <c r="X4521">
        <v>0</v>
      </c>
      <c r="Y4521" t="str">
        <f>IF(tblRides[[#This Row],[supply_demand_ratio]]&lt;0.8,"Below 0.8",IF(tblRides[[#This Row],[supply_demand_ratio]]&lt;1,"Between 0.8-1.0",IF(tblRides[[#This Row],[supply_demand_ratio]]&lt;=1.2,"Between 1.0-1.2","Above 1.2")))</f>
        <v>Above 1.2</v>
      </c>
    </row>
    <row r="4522" spans="1:25" x14ac:dyDescent="0.3">
      <c r="A4522" t="s">
        <v>4577</v>
      </c>
      <c r="B4522" s="1">
        <v>46063.265277777777</v>
      </c>
      <c r="C4522" s="2">
        <v>46063</v>
      </c>
      <c r="D4522">
        <v>6</v>
      </c>
      <c r="E4522" t="s">
        <v>62</v>
      </c>
      <c r="F4522" t="s">
        <v>34</v>
      </c>
      <c r="G4522">
        <v>3.8</v>
      </c>
      <c r="H4522">
        <v>89.16</v>
      </c>
      <c r="I4522">
        <v>93.81</v>
      </c>
      <c r="J4522">
        <v>1</v>
      </c>
      <c r="K4522">
        <v>2</v>
      </c>
      <c r="L4522">
        <v>5.8</v>
      </c>
      <c r="M4522">
        <v>68</v>
      </c>
      <c r="N4522" t="s">
        <v>41</v>
      </c>
      <c r="O4522">
        <v>1.5029999999999999</v>
      </c>
      <c r="P4522" t="s">
        <v>28</v>
      </c>
      <c r="Q4522" t="s">
        <v>29</v>
      </c>
      <c r="R4522">
        <v>4.82</v>
      </c>
      <c r="S4522">
        <v>0</v>
      </c>
      <c r="T4522">
        <v>4.6500000000000004</v>
      </c>
      <c r="U4522">
        <v>3.8</v>
      </c>
      <c r="V4522" t="s">
        <v>587</v>
      </c>
      <c r="W4522" t="s">
        <v>31</v>
      </c>
      <c r="X4522">
        <v>1</v>
      </c>
      <c r="Y4522" t="str">
        <f>IF(tblRides[[#This Row],[supply_demand_ratio]]&lt;0.8,"Below 0.8",IF(tblRides[[#This Row],[supply_demand_ratio]]&lt;1,"Between 0.8-1.0",IF(tblRides[[#This Row],[supply_demand_ratio]]&lt;=1.2,"Between 1.0-1.2","Above 1.2")))</f>
        <v>Above 1.2</v>
      </c>
    </row>
    <row r="4523" spans="1:25" x14ac:dyDescent="0.3">
      <c r="A4523" t="s">
        <v>4578</v>
      </c>
      <c r="B4523" s="1">
        <v>46063.320138888892</v>
      </c>
      <c r="C4523" s="2">
        <v>46063</v>
      </c>
      <c r="D4523">
        <v>7</v>
      </c>
      <c r="E4523" t="s">
        <v>33</v>
      </c>
      <c r="F4523" t="s">
        <v>26</v>
      </c>
      <c r="G4523">
        <v>3</v>
      </c>
      <c r="H4523">
        <v>86.69</v>
      </c>
      <c r="I4523">
        <v>86.19</v>
      </c>
      <c r="J4523">
        <v>1</v>
      </c>
      <c r="K4523">
        <v>5.0999999999999996</v>
      </c>
      <c r="L4523">
        <v>6.6</v>
      </c>
      <c r="M4523">
        <v>94</v>
      </c>
      <c r="N4523" t="s">
        <v>41</v>
      </c>
      <c r="O4523">
        <v>1.1879999999999999</v>
      </c>
      <c r="P4523" t="s">
        <v>28</v>
      </c>
      <c r="Q4523" t="s">
        <v>29</v>
      </c>
      <c r="R4523">
        <v>4.6399999999999997</v>
      </c>
      <c r="S4523">
        <v>14</v>
      </c>
      <c r="T4523">
        <v>-0.5</v>
      </c>
      <c r="U4523">
        <v>1.5</v>
      </c>
      <c r="V4523" t="s">
        <v>587</v>
      </c>
      <c r="W4523" t="s">
        <v>45</v>
      </c>
      <c r="X4523">
        <v>1</v>
      </c>
      <c r="Y4523" t="str">
        <f>IF(tblRides[[#This Row],[supply_demand_ratio]]&lt;0.8,"Below 0.8",IF(tblRides[[#This Row],[supply_demand_ratio]]&lt;1,"Between 0.8-1.0",IF(tblRides[[#This Row],[supply_demand_ratio]]&lt;=1.2,"Between 1.0-1.2","Above 1.2")))</f>
        <v>Between 1.0-1.2</v>
      </c>
    </row>
    <row r="4524" spans="1:25" x14ac:dyDescent="0.3">
      <c r="A4524" t="s">
        <v>4579</v>
      </c>
      <c r="B4524" s="1">
        <v>46063.325694444444</v>
      </c>
      <c r="C4524" s="2">
        <v>46063</v>
      </c>
      <c r="D4524">
        <v>7</v>
      </c>
      <c r="E4524" t="s">
        <v>25</v>
      </c>
      <c r="F4524" t="s">
        <v>34</v>
      </c>
      <c r="G4524">
        <v>11.1</v>
      </c>
      <c r="H4524">
        <v>212.41</v>
      </c>
      <c r="J4524">
        <v>1</v>
      </c>
      <c r="K4524">
        <v>4.5</v>
      </c>
      <c r="L4524">
        <v>2.1</v>
      </c>
      <c r="M4524">
        <v>120</v>
      </c>
      <c r="N4524" t="s">
        <v>27</v>
      </c>
      <c r="O4524">
        <v>0.90900000000000003</v>
      </c>
      <c r="P4524" t="s">
        <v>58</v>
      </c>
      <c r="Q4524" t="s">
        <v>108</v>
      </c>
      <c r="R4524">
        <v>4.37</v>
      </c>
      <c r="S4524">
        <v>0</v>
      </c>
      <c r="U4524">
        <v>-2.4</v>
      </c>
      <c r="V4524" t="s">
        <v>587</v>
      </c>
      <c r="W4524" t="s">
        <v>31</v>
      </c>
      <c r="X4524">
        <v>0</v>
      </c>
      <c r="Y4524" t="str">
        <f>IF(tblRides[[#This Row],[supply_demand_ratio]]&lt;0.8,"Below 0.8",IF(tblRides[[#This Row],[supply_demand_ratio]]&lt;1,"Between 0.8-1.0",IF(tblRides[[#This Row],[supply_demand_ratio]]&lt;=1.2,"Between 1.0-1.2","Above 1.2")))</f>
        <v>Between 0.8-1.0</v>
      </c>
    </row>
    <row r="4525" spans="1:25" x14ac:dyDescent="0.3">
      <c r="A4525" t="s">
        <v>4580</v>
      </c>
      <c r="B4525" s="1">
        <v>46063.338194444441</v>
      </c>
      <c r="C4525" s="2">
        <v>46063</v>
      </c>
      <c r="D4525">
        <v>8</v>
      </c>
      <c r="E4525" t="s">
        <v>33</v>
      </c>
      <c r="F4525" t="s">
        <v>26</v>
      </c>
      <c r="G4525">
        <v>2.2999999999999998</v>
      </c>
      <c r="H4525">
        <v>80.05</v>
      </c>
      <c r="I4525">
        <v>80.569999999999993</v>
      </c>
      <c r="J4525">
        <v>1</v>
      </c>
      <c r="K4525">
        <v>6.8</v>
      </c>
      <c r="L4525">
        <v>5.9</v>
      </c>
      <c r="M4525">
        <v>104</v>
      </c>
      <c r="N4525" t="s">
        <v>27</v>
      </c>
      <c r="O4525">
        <v>1.034</v>
      </c>
      <c r="P4525" t="s">
        <v>28</v>
      </c>
      <c r="Q4525" t="s">
        <v>29</v>
      </c>
      <c r="R4525">
        <v>4.62</v>
      </c>
      <c r="S4525">
        <v>7</v>
      </c>
      <c r="T4525">
        <v>0.52</v>
      </c>
      <c r="U4525">
        <v>-0.9</v>
      </c>
      <c r="V4525" t="s">
        <v>587</v>
      </c>
      <c r="W4525" t="s">
        <v>45</v>
      </c>
      <c r="X4525">
        <v>1</v>
      </c>
      <c r="Y4525" t="str">
        <f>IF(tblRides[[#This Row],[supply_demand_ratio]]&lt;0.8,"Below 0.8",IF(tblRides[[#This Row],[supply_demand_ratio]]&lt;1,"Between 0.8-1.0",IF(tblRides[[#This Row],[supply_demand_ratio]]&lt;=1.2,"Between 1.0-1.2","Above 1.2")))</f>
        <v>Between 1.0-1.2</v>
      </c>
    </row>
    <row r="4526" spans="1:25" x14ac:dyDescent="0.3">
      <c r="A4526" t="s">
        <v>4581</v>
      </c>
      <c r="B4526" s="1">
        <v>46063.338888888888</v>
      </c>
      <c r="C4526" s="2">
        <v>46063</v>
      </c>
      <c r="D4526">
        <v>8</v>
      </c>
      <c r="E4526" t="s">
        <v>25</v>
      </c>
      <c r="F4526" t="s">
        <v>26</v>
      </c>
      <c r="G4526">
        <v>3.1</v>
      </c>
      <c r="H4526">
        <v>113.79</v>
      </c>
      <c r="J4526">
        <v>1.3</v>
      </c>
      <c r="K4526">
        <v>10.6</v>
      </c>
      <c r="L4526">
        <v>8.9</v>
      </c>
      <c r="M4526">
        <v>134</v>
      </c>
      <c r="N4526" t="s">
        <v>72</v>
      </c>
      <c r="O4526">
        <v>0.77700000000000002</v>
      </c>
      <c r="P4526" t="s">
        <v>58</v>
      </c>
      <c r="Q4526" t="s">
        <v>59</v>
      </c>
      <c r="R4526">
        <v>4.6900000000000004</v>
      </c>
      <c r="S4526">
        <v>6</v>
      </c>
      <c r="U4526">
        <v>-1.7</v>
      </c>
      <c r="V4526" t="s">
        <v>587</v>
      </c>
      <c r="W4526" t="s">
        <v>77</v>
      </c>
      <c r="X4526">
        <v>0</v>
      </c>
      <c r="Y4526" t="str">
        <f>IF(tblRides[[#This Row],[supply_demand_ratio]]&lt;0.8,"Below 0.8",IF(tblRides[[#This Row],[supply_demand_ratio]]&lt;1,"Between 0.8-1.0",IF(tblRides[[#This Row],[supply_demand_ratio]]&lt;=1.2,"Between 1.0-1.2","Above 1.2")))</f>
        <v>Below 0.8</v>
      </c>
    </row>
    <row r="4527" spans="1:25" x14ac:dyDescent="0.3">
      <c r="A4527" t="s">
        <v>4582</v>
      </c>
      <c r="B4527" s="1">
        <v>46063.34097222222</v>
      </c>
      <c r="C4527" s="2">
        <v>46063</v>
      </c>
      <c r="D4527">
        <v>8</v>
      </c>
      <c r="E4527" t="s">
        <v>33</v>
      </c>
      <c r="F4527" t="s">
        <v>26</v>
      </c>
      <c r="G4527">
        <v>1.7</v>
      </c>
      <c r="H4527">
        <v>67.650000000000006</v>
      </c>
      <c r="I4527">
        <v>65.73</v>
      </c>
      <c r="J4527">
        <v>1.1000000000000001</v>
      </c>
      <c r="K4527">
        <v>9.5</v>
      </c>
      <c r="L4527">
        <v>11.5</v>
      </c>
      <c r="M4527">
        <v>75</v>
      </c>
      <c r="N4527" t="s">
        <v>27</v>
      </c>
      <c r="O4527">
        <v>0.74099999999999999</v>
      </c>
      <c r="P4527" t="s">
        <v>28</v>
      </c>
      <c r="Q4527" t="s">
        <v>29</v>
      </c>
      <c r="R4527">
        <v>4.91</v>
      </c>
      <c r="S4527">
        <v>13</v>
      </c>
      <c r="T4527">
        <v>-1.92</v>
      </c>
      <c r="U4527">
        <v>2</v>
      </c>
      <c r="V4527" t="s">
        <v>587</v>
      </c>
      <c r="W4527" t="s">
        <v>45</v>
      </c>
      <c r="X4527">
        <v>1</v>
      </c>
      <c r="Y4527" t="str">
        <f>IF(tblRides[[#This Row],[supply_demand_ratio]]&lt;0.8,"Below 0.8",IF(tblRides[[#This Row],[supply_demand_ratio]]&lt;1,"Between 0.8-1.0",IF(tblRides[[#This Row],[supply_demand_ratio]]&lt;=1.2,"Between 1.0-1.2","Above 1.2")))</f>
        <v>Below 0.8</v>
      </c>
    </row>
    <row r="4528" spans="1:25" x14ac:dyDescent="0.3">
      <c r="A4528" t="s">
        <v>4583</v>
      </c>
      <c r="B4528" s="1">
        <v>46063.341666666667</v>
      </c>
      <c r="C4528" s="2">
        <v>46063</v>
      </c>
      <c r="D4528">
        <v>8</v>
      </c>
      <c r="E4528" t="s">
        <v>33</v>
      </c>
      <c r="F4528" t="s">
        <v>34</v>
      </c>
      <c r="G4528">
        <v>3.6</v>
      </c>
      <c r="H4528">
        <v>85.9</v>
      </c>
      <c r="I4528">
        <v>86.86</v>
      </c>
      <c r="J4528">
        <v>1</v>
      </c>
      <c r="K4528">
        <v>7.2</v>
      </c>
      <c r="L4528">
        <v>9.4</v>
      </c>
      <c r="M4528">
        <v>99</v>
      </c>
      <c r="N4528" t="s">
        <v>27</v>
      </c>
      <c r="O4528">
        <v>1.139</v>
      </c>
      <c r="P4528" t="s">
        <v>28</v>
      </c>
      <c r="Q4528" t="s">
        <v>29</v>
      </c>
      <c r="R4528">
        <v>4.76</v>
      </c>
      <c r="S4528">
        <v>0</v>
      </c>
      <c r="T4528">
        <v>0.96</v>
      </c>
      <c r="U4528">
        <v>2.2000000000000002</v>
      </c>
      <c r="V4528" t="s">
        <v>587</v>
      </c>
      <c r="W4528" t="s">
        <v>45</v>
      </c>
      <c r="X4528">
        <v>1</v>
      </c>
      <c r="Y4528" t="str">
        <f>IF(tblRides[[#This Row],[supply_demand_ratio]]&lt;0.8,"Below 0.8",IF(tblRides[[#This Row],[supply_demand_ratio]]&lt;1,"Between 0.8-1.0",IF(tblRides[[#This Row],[supply_demand_ratio]]&lt;=1.2,"Between 1.0-1.2","Above 1.2")))</f>
        <v>Between 1.0-1.2</v>
      </c>
    </row>
    <row r="4529" spans="1:25" x14ac:dyDescent="0.3">
      <c r="A4529" t="s">
        <v>4584</v>
      </c>
      <c r="B4529" s="1">
        <v>46063.342361111114</v>
      </c>
      <c r="C4529" s="2">
        <v>46063</v>
      </c>
      <c r="D4529">
        <v>8</v>
      </c>
      <c r="E4529" t="s">
        <v>25</v>
      </c>
      <c r="F4529" t="s">
        <v>26</v>
      </c>
      <c r="G4529">
        <v>2.7</v>
      </c>
      <c r="H4529">
        <v>77.88</v>
      </c>
      <c r="J4529">
        <v>1</v>
      </c>
      <c r="K4529">
        <v>3.4</v>
      </c>
      <c r="L4529">
        <v>2.4</v>
      </c>
      <c r="M4529">
        <v>135</v>
      </c>
      <c r="N4529" t="s">
        <v>27</v>
      </c>
      <c r="O4529">
        <v>1.101</v>
      </c>
      <c r="P4529" t="s">
        <v>37</v>
      </c>
      <c r="Q4529" t="s">
        <v>103</v>
      </c>
      <c r="R4529">
        <v>4.7</v>
      </c>
      <c r="S4529">
        <v>31</v>
      </c>
      <c r="U4529">
        <v>-1</v>
      </c>
      <c r="V4529" t="s">
        <v>587</v>
      </c>
      <c r="W4529" t="s">
        <v>31</v>
      </c>
      <c r="X4529">
        <v>0</v>
      </c>
      <c r="Y4529" t="str">
        <f>IF(tblRides[[#This Row],[supply_demand_ratio]]&lt;0.8,"Below 0.8",IF(tblRides[[#This Row],[supply_demand_ratio]]&lt;1,"Between 0.8-1.0",IF(tblRides[[#This Row],[supply_demand_ratio]]&lt;=1.2,"Between 1.0-1.2","Above 1.2")))</f>
        <v>Between 1.0-1.2</v>
      </c>
    </row>
    <row r="4530" spans="1:25" x14ac:dyDescent="0.3">
      <c r="A4530" t="s">
        <v>4585</v>
      </c>
      <c r="B4530" s="1">
        <v>46063.347222222219</v>
      </c>
      <c r="C4530" s="2">
        <v>46063</v>
      </c>
      <c r="D4530">
        <v>8</v>
      </c>
      <c r="E4530" t="s">
        <v>36</v>
      </c>
      <c r="F4530" t="s">
        <v>26</v>
      </c>
      <c r="G4530">
        <v>2</v>
      </c>
      <c r="H4530">
        <v>73.16</v>
      </c>
      <c r="I4530">
        <v>72.569999999999993</v>
      </c>
      <c r="J4530">
        <v>1.1000000000000001</v>
      </c>
      <c r="K4530">
        <v>8.1999999999999993</v>
      </c>
      <c r="L4530">
        <v>5.9</v>
      </c>
      <c r="M4530">
        <v>112</v>
      </c>
      <c r="N4530" t="s">
        <v>27</v>
      </c>
      <c r="O4530">
        <v>0.91400000000000003</v>
      </c>
      <c r="P4530" t="s">
        <v>28</v>
      </c>
      <c r="Q4530" t="s">
        <v>29</v>
      </c>
      <c r="R4530">
        <v>4.7</v>
      </c>
      <c r="S4530">
        <v>20</v>
      </c>
      <c r="T4530">
        <v>-0.59</v>
      </c>
      <c r="U4530">
        <v>-2.2999999999999998</v>
      </c>
      <c r="V4530" t="s">
        <v>587</v>
      </c>
      <c r="W4530" t="s">
        <v>45</v>
      </c>
      <c r="X4530">
        <v>1</v>
      </c>
      <c r="Y4530" t="str">
        <f>IF(tblRides[[#This Row],[supply_demand_ratio]]&lt;0.8,"Below 0.8",IF(tblRides[[#This Row],[supply_demand_ratio]]&lt;1,"Between 0.8-1.0",IF(tblRides[[#This Row],[supply_demand_ratio]]&lt;=1.2,"Between 1.0-1.2","Above 1.2")))</f>
        <v>Between 0.8-1.0</v>
      </c>
    </row>
    <row r="4531" spans="1:25" x14ac:dyDescent="0.3">
      <c r="A4531" t="s">
        <v>4586</v>
      </c>
      <c r="B4531" s="1">
        <v>46063.361111111109</v>
      </c>
      <c r="C4531" s="2">
        <v>46063</v>
      </c>
      <c r="D4531">
        <v>8</v>
      </c>
      <c r="E4531" t="s">
        <v>25</v>
      </c>
      <c r="F4531" t="s">
        <v>26</v>
      </c>
      <c r="G4531">
        <v>6.3</v>
      </c>
      <c r="H4531">
        <v>184.42</v>
      </c>
      <c r="I4531">
        <v>194.11</v>
      </c>
      <c r="J4531">
        <v>1.3</v>
      </c>
      <c r="K4531">
        <v>6.5</v>
      </c>
      <c r="L4531">
        <v>2.5</v>
      </c>
      <c r="M4531">
        <v>110</v>
      </c>
      <c r="N4531" t="s">
        <v>72</v>
      </c>
      <c r="O4531">
        <v>0.7</v>
      </c>
      <c r="P4531" t="s">
        <v>28</v>
      </c>
      <c r="Q4531" t="s">
        <v>29</v>
      </c>
      <c r="R4531">
        <v>4.91</v>
      </c>
      <c r="S4531">
        <v>3</v>
      </c>
      <c r="T4531">
        <v>9.69</v>
      </c>
      <c r="U4531">
        <v>-4</v>
      </c>
      <c r="V4531" t="s">
        <v>587</v>
      </c>
      <c r="W4531" t="s">
        <v>45</v>
      </c>
      <c r="X4531">
        <v>1</v>
      </c>
      <c r="Y4531" t="str">
        <f>IF(tblRides[[#This Row],[supply_demand_ratio]]&lt;0.8,"Below 0.8",IF(tblRides[[#This Row],[supply_demand_ratio]]&lt;1,"Between 0.8-1.0",IF(tblRides[[#This Row],[supply_demand_ratio]]&lt;=1.2,"Between 1.0-1.2","Above 1.2")))</f>
        <v>Below 0.8</v>
      </c>
    </row>
    <row r="4532" spans="1:25" x14ac:dyDescent="0.3">
      <c r="A4532" t="s">
        <v>4587</v>
      </c>
      <c r="B4532" s="1">
        <v>46063.366666666669</v>
      </c>
      <c r="C4532" s="2">
        <v>46063</v>
      </c>
      <c r="D4532">
        <v>8</v>
      </c>
      <c r="E4532" t="s">
        <v>33</v>
      </c>
      <c r="F4532" t="s">
        <v>34</v>
      </c>
      <c r="G4532">
        <v>4.4000000000000004</v>
      </c>
      <c r="H4532">
        <v>109.91</v>
      </c>
      <c r="I4532">
        <v>108.78</v>
      </c>
      <c r="J4532">
        <v>1</v>
      </c>
      <c r="K4532">
        <v>3.3</v>
      </c>
      <c r="L4532">
        <v>8.5</v>
      </c>
      <c r="M4532">
        <v>85</v>
      </c>
      <c r="N4532" t="s">
        <v>27</v>
      </c>
      <c r="O4532">
        <v>0.92700000000000005</v>
      </c>
      <c r="P4532" t="s">
        <v>28</v>
      </c>
      <c r="Q4532" t="s">
        <v>29</v>
      </c>
      <c r="R4532">
        <v>4.5199999999999996</v>
      </c>
      <c r="S4532">
        <v>0</v>
      </c>
      <c r="T4532">
        <v>-1.1299999999999999</v>
      </c>
      <c r="U4532">
        <v>5.2</v>
      </c>
      <c r="V4532" t="s">
        <v>587</v>
      </c>
      <c r="W4532" t="s">
        <v>31</v>
      </c>
      <c r="X4532">
        <v>1</v>
      </c>
      <c r="Y4532" t="str">
        <f>IF(tblRides[[#This Row],[supply_demand_ratio]]&lt;0.8,"Below 0.8",IF(tblRides[[#This Row],[supply_demand_ratio]]&lt;1,"Between 0.8-1.0",IF(tblRides[[#This Row],[supply_demand_ratio]]&lt;=1.2,"Between 1.0-1.2","Above 1.2")))</f>
        <v>Between 0.8-1.0</v>
      </c>
    </row>
    <row r="4533" spans="1:25" x14ac:dyDescent="0.3">
      <c r="A4533" t="s">
        <v>4588</v>
      </c>
      <c r="B4533" s="1">
        <v>46063.368055555555</v>
      </c>
      <c r="C4533" s="2">
        <v>46063</v>
      </c>
      <c r="D4533">
        <v>8</v>
      </c>
      <c r="E4533" t="s">
        <v>33</v>
      </c>
      <c r="F4533" t="s">
        <v>26</v>
      </c>
      <c r="G4533">
        <v>8.1999999999999993</v>
      </c>
      <c r="H4533">
        <v>194.78</v>
      </c>
      <c r="I4533">
        <v>209.76</v>
      </c>
      <c r="J4533">
        <v>1.1000000000000001</v>
      </c>
      <c r="K4533">
        <v>6.4</v>
      </c>
      <c r="L4533">
        <v>6.4</v>
      </c>
      <c r="M4533">
        <v>103</v>
      </c>
      <c r="N4533" t="s">
        <v>27</v>
      </c>
      <c r="O4533">
        <v>1.135</v>
      </c>
      <c r="P4533" t="s">
        <v>28</v>
      </c>
      <c r="Q4533" t="s">
        <v>29</v>
      </c>
      <c r="R4533">
        <v>4.75</v>
      </c>
      <c r="S4533">
        <v>10</v>
      </c>
      <c r="T4533">
        <v>14.98</v>
      </c>
      <c r="U4533">
        <v>0</v>
      </c>
      <c r="V4533" t="s">
        <v>587</v>
      </c>
      <c r="W4533" t="s">
        <v>45</v>
      </c>
      <c r="X4533">
        <v>1</v>
      </c>
      <c r="Y4533" t="str">
        <f>IF(tblRides[[#This Row],[supply_demand_ratio]]&lt;0.8,"Below 0.8",IF(tblRides[[#This Row],[supply_demand_ratio]]&lt;1,"Between 0.8-1.0",IF(tblRides[[#This Row],[supply_demand_ratio]]&lt;=1.2,"Between 1.0-1.2","Above 1.2")))</f>
        <v>Between 1.0-1.2</v>
      </c>
    </row>
    <row r="4534" spans="1:25" x14ac:dyDescent="0.3">
      <c r="A4534" t="s">
        <v>4589</v>
      </c>
      <c r="B4534" s="1">
        <v>46063.373611111114</v>
      </c>
      <c r="C4534" s="2">
        <v>46063</v>
      </c>
      <c r="D4534">
        <v>8</v>
      </c>
      <c r="E4534" t="s">
        <v>62</v>
      </c>
      <c r="F4534" t="s">
        <v>26</v>
      </c>
      <c r="G4534">
        <v>2.4</v>
      </c>
      <c r="H4534">
        <v>66.06</v>
      </c>
      <c r="I4534">
        <v>65.56</v>
      </c>
      <c r="J4534">
        <v>1</v>
      </c>
      <c r="K4534">
        <v>4.3</v>
      </c>
      <c r="L4534">
        <v>6.8</v>
      </c>
      <c r="M4534">
        <v>60</v>
      </c>
      <c r="N4534" t="s">
        <v>41</v>
      </c>
      <c r="O4534">
        <v>1.4350000000000001</v>
      </c>
      <c r="P4534" t="s">
        <v>28</v>
      </c>
      <c r="Q4534" t="s">
        <v>29</v>
      </c>
      <c r="R4534">
        <v>4.95</v>
      </c>
      <c r="S4534">
        <v>9</v>
      </c>
      <c r="T4534">
        <v>-0.5</v>
      </c>
      <c r="U4534">
        <v>2.5</v>
      </c>
      <c r="V4534" t="s">
        <v>587</v>
      </c>
      <c r="W4534" t="s">
        <v>31</v>
      </c>
      <c r="X4534">
        <v>1</v>
      </c>
      <c r="Y4534" t="str">
        <f>IF(tblRides[[#This Row],[supply_demand_ratio]]&lt;0.8,"Below 0.8",IF(tblRides[[#This Row],[supply_demand_ratio]]&lt;1,"Between 0.8-1.0",IF(tblRides[[#This Row],[supply_demand_ratio]]&lt;=1.2,"Between 1.0-1.2","Above 1.2")))</f>
        <v>Above 1.2</v>
      </c>
    </row>
    <row r="4535" spans="1:25" x14ac:dyDescent="0.3">
      <c r="A4535" t="s">
        <v>4590</v>
      </c>
      <c r="B4535" s="1">
        <v>46063.385416666664</v>
      </c>
      <c r="C4535" s="2">
        <v>46063</v>
      </c>
      <c r="D4535">
        <v>9</v>
      </c>
      <c r="E4535" t="s">
        <v>33</v>
      </c>
      <c r="F4535" t="s">
        <v>26</v>
      </c>
      <c r="G4535">
        <v>3.6</v>
      </c>
      <c r="H4535">
        <v>97.21</v>
      </c>
      <c r="I4535">
        <v>95.26</v>
      </c>
      <c r="J4535">
        <v>1</v>
      </c>
      <c r="K4535">
        <v>5.0999999999999996</v>
      </c>
      <c r="L4535">
        <v>2.7</v>
      </c>
      <c r="M4535">
        <v>90</v>
      </c>
      <c r="N4535" t="s">
        <v>41</v>
      </c>
      <c r="O4535">
        <v>1.264</v>
      </c>
      <c r="P4535" t="s">
        <v>28</v>
      </c>
      <c r="Q4535" t="s">
        <v>29</v>
      </c>
      <c r="R4535">
        <v>4.74</v>
      </c>
      <c r="S4535">
        <v>17</v>
      </c>
      <c r="T4535">
        <v>-1.95</v>
      </c>
      <c r="U4535">
        <v>-2.4</v>
      </c>
      <c r="V4535" t="s">
        <v>587</v>
      </c>
      <c r="W4535" t="s">
        <v>45</v>
      </c>
      <c r="X4535">
        <v>1</v>
      </c>
      <c r="Y4535" t="str">
        <f>IF(tblRides[[#This Row],[supply_demand_ratio]]&lt;0.8,"Below 0.8",IF(tblRides[[#This Row],[supply_demand_ratio]]&lt;1,"Between 0.8-1.0",IF(tblRides[[#This Row],[supply_demand_ratio]]&lt;=1.2,"Between 1.0-1.2","Above 1.2")))</f>
        <v>Above 1.2</v>
      </c>
    </row>
    <row r="4536" spans="1:25" x14ac:dyDescent="0.3">
      <c r="A4536" t="s">
        <v>4591</v>
      </c>
      <c r="B4536" s="1">
        <v>46063.38958333333</v>
      </c>
      <c r="C4536" s="2">
        <v>46063</v>
      </c>
      <c r="D4536">
        <v>9</v>
      </c>
      <c r="E4536" t="s">
        <v>62</v>
      </c>
      <c r="F4536" t="s">
        <v>26</v>
      </c>
      <c r="G4536">
        <v>1.4</v>
      </c>
      <c r="H4536">
        <v>57.43</v>
      </c>
      <c r="I4536">
        <v>60.55</v>
      </c>
      <c r="J4536">
        <v>1</v>
      </c>
      <c r="K4536">
        <v>6.8</v>
      </c>
      <c r="L4536">
        <v>6.5</v>
      </c>
      <c r="M4536">
        <v>66</v>
      </c>
      <c r="N4536" t="s">
        <v>41</v>
      </c>
      <c r="O4536">
        <v>1.528</v>
      </c>
      <c r="P4536" t="s">
        <v>28</v>
      </c>
      <c r="Q4536" t="s">
        <v>29</v>
      </c>
      <c r="R4536">
        <v>4.6900000000000004</v>
      </c>
      <c r="S4536">
        <v>3</v>
      </c>
      <c r="T4536">
        <v>3.12</v>
      </c>
      <c r="U4536">
        <v>-0.3</v>
      </c>
      <c r="V4536" t="s">
        <v>587</v>
      </c>
      <c r="W4536" t="s">
        <v>45</v>
      </c>
      <c r="X4536">
        <v>1</v>
      </c>
      <c r="Y4536" t="str">
        <f>IF(tblRides[[#This Row],[supply_demand_ratio]]&lt;0.8,"Below 0.8",IF(tblRides[[#This Row],[supply_demand_ratio]]&lt;1,"Between 0.8-1.0",IF(tblRides[[#This Row],[supply_demand_ratio]]&lt;=1.2,"Between 1.0-1.2","Above 1.2")))</f>
        <v>Above 1.2</v>
      </c>
    </row>
    <row r="4537" spans="1:25" x14ac:dyDescent="0.3">
      <c r="A4537" t="s">
        <v>4592</v>
      </c>
      <c r="B4537" s="1">
        <v>46063.392361111109</v>
      </c>
      <c r="C4537" s="2">
        <v>46063</v>
      </c>
      <c r="D4537">
        <v>9</v>
      </c>
      <c r="E4537" t="s">
        <v>43</v>
      </c>
      <c r="F4537" t="s">
        <v>26</v>
      </c>
      <c r="G4537">
        <v>4.3</v>
      </c>
      <c r="H4537">
        <v>97.27</v>
      </c>
      <c r="I4537">
        <v>98.34</v>
      </c>
      <c r="J4537">
        <v>1</v>
      </c>
      <c r="K4537">
        <v>7.4</v>
      </c>
      <c r="L4537">
        <v>4.7</v>
      </c>
      <c r="M4537">
        <v>53</v>
      </c>
      <c r="N4537" t="s">
        <v>27</v>
      </c>
      <c r="O4537">
        <v>0.93100000000000005</v>
      </c>
      <c r="P4537" t="s">
        <v>28</v>
      </c>
      <c r="Q4537" t="s">
        <v>29</v>
      </c>
      <c r="R4537">
        <v>4.68</v>
      </c>
      <c r="S4537">
        <v>2</v>
      </c>
      <c r="T4537">
        <v>1.07</v>
      </c>
      <c r="U4537">
        <v>-2.7</v>
      </c>
      <c r="V4537" t="s">
        <v>587</v>
      </c>
      <c r="W4537" t="s">
        <v>45</v>
      </c>
      <c r="X4537">
        <v>1</v>
      </c>
      <c r="Y4537" t="str">
        <f>IF(tblRides[[#This Row],[supply_demand_ratio]]&lt;0.8,"Below 0.8",IF(tblRides[[#This Row],[supply_demand_ratio]]&lt;1,"Between 0.8-1.0",IF(tblRides[[#This Row],[supply_demand_ratio]]&lt;=1.2,"Between 1.0-1.2","Above 1.2")))</f>
        <v>Between 0.8-1.0</v>
      </c>
    </row>
    <row r="4538" spans="1:25" x14ac:dyDescent="0.3">
      <c r="A4538" t="s">
        <v>4593</v>
      </c>
      <c r="B4538" s="1">
        <v>46063.394444444442</v>
      </c>
      <c r="C4538" s="2">
        <v>46063</v>
      </c>
      <c r="D4538">
        <v>9</v>
      </c>
      <c r="E4538" t="s">
        <v>36</v>
      </c>
      <c r="F4538" t="s">
        <v>26</v>
      </c>
      <c r="G4538">
        <v>11.1</v>
      </c>
      <c r="H4538">
        <v>232.08</v>
      </c>
      <c r="I4538">
        <v>243.54</v>
      </c>
      <c r="J4538">
        <v>1.1000000000000001</v>
      </c>
      <c r="K4538">
        <v>6</v>
      </c>
      <c r="L4538">
        <v>8.8000000000000007</v>
      </c>
      <c r="M4538">
        <v>100</v>
      </c>
      <c r="N4538" t="s">
        <v>27</v>
      </c>
      <c r="O4538">
        <v>0.81599999999999995</v>
      </c>
      <c r="P4538" t="s">
        <v>28</v>
      </c>
      <c r="Q4538" t="s">
        <v>29</v>
      </c>
      <c r="R4538">
        <v>4.3499999999999996</v>
      </c>
      <c r="S4538">
        <v>8</v>
      </c>
      <c r="T4538">
        <v>11.46</v>
      </c>
      <c r="U4538">
        <v>2.8</v>
      </c>
      <c r="V4538" t="s">
        <v>587</v>
      </c>
      <c r="W4538" t="s">
        <v>45</v>
      </c>
      <c r="X4538">
        <v>1</v>
      </c>
      <c r="Y4538" t="str">
        <f>IF(tblRides[[#This Row],[supply_demand_ratio]]&lt;0.8,"Below 0.8",IF(tblRides[[#This Row],[supply_demand_ratio]]&lt;1,"Between 0.8-1.0",IF(tblRides[[#This Row],[supply_demand_ratio]]&lt;=1.2,"Between 1.0-1.2","Above 1.2")))</f>
        <v>Between 0.8-1.0</v>
      </c>
    </row>
    <row r="4539" spans="1:25" x14ac:dyDescent="0.3">
      <c r="A4539" t="s">
        <v>4594</v>
      </c>
      <c r="B4539" s="1">
        <v>46063.406944444447</v>
      </c>
      <c r="C4539" s="2">
        <v>46063</v>
      </c>
      <c r="D4539">
        <v>9</v>
      </c>
      <c r="E4539" t="s">
        <v>25</v>
      </c>
      <c r="F4539" t="s">
        <v>26</v>
      </c>
      <c r="G4539">
        <v>9.6999999999999993</v>
      </c>
      <c r="H4539">
        <v>204.43</v>
      </c>
      <c r="I4539">
        <v>196.13</v>
      </c>
      <c r="J4539">
        <v>1.2</v>
      </c>
      <c r="K4539">
        <v>8.1999999999999993</v>
      </c>
      <c r="L4539">
        <v>11.6</v>
      </c>
      <c r="M4539">
        <v>113</v>
      </c>
      <c r="N4539" t="s">
        <v>72</v>
      </c>
      <c r="O4539">
        <v>0.68600000000000005</v>
      </c>
      <c r="P4539" t="s">
        <v>28</v>
      </c>
      <c r="Q4539" t="s">
        <v>29</v>
      </c>
      <c r="R4539">
        <v>4.76</v>
      </c>
      <c r="S4539">
        <v>4</v>
      </c>
      <c r="T4539">
        <v>-8.3000000000000007</v>
      </c>
      <c r="U4539">
        <v>3.4</v>
      </c>
      <c r="V4539" t="s">
        <v>587</v>
      </c>
      <c r="W4539" t="s">
        <v>45</v>
      </c>
      <c r="X4539">
        <v>1</v>
      </c>
      <c r="Y4539" t="str">
        <f>IF(tblRides[[#This Row],[supply_demand_ratio]]&lt;0.8,"Below 0.8",IF(tblRides[[#This Row],[supply_demand_ratio]]&lt;1,"Between 0.8-1.0",IF(tblRides[[#This Row],[supply_demand_ratio]]&lt;=1.2,"Between 1.0-1.2","Above 1.2")))</f>
        <v>Below 0.8</v>
      </c>
    </row>
    <row r="4540" spans="1:25" x14ac:dyDescent="0.3">
      <c r="A4540" t="s">
        <v>4595</v>
      </c>
      <c r="B4540" s="1">
        <v>46063.406944444447</v>
      </c>
      <c r="C4540" s="2">
        <v>46063</v>
      </c>
      <c r="D4540">
        <v>9</v>
      </c>
      <c r="E4540" t="s">
        <v>36</v>
      </c>
      <c r="F4540" t="s">
        <v>34</v>
      </c>
      <c r="G4540">
        <v>5.4</v>
      </c>
      <c r="H4540">
        <v>139.16</v>
      </c>
      <c r="I4540">
        <v>129.26</v>
      </c>
      <c r="J4540">
        <v>1.3</v>
      </c>
      <c r="K4540">
        <v>9.5</v>
      </c>
      <c r="L4540">
        <v>12.9</v>
      </c>
      <c r="M4540">
        <v>99</v>
      </c>
      <c r="N4540" t="s">
        <v>72</v>
      </c>
      <c r="O4540">
        <v>0.70599999999999996</v>
      </c>
      <c r="P4540" t="s">
        <v>28</v>
      </c>
      <c r="Q4540" t="s">
        <v>29</v>
      </c>
      <c r="R4540">
        <v>4.47</v>
      </c>
      <c r="S4540">
        <v>0</v>
      </c>
      <c r="T4540">
        <v>-9.9</v>
      </c>
      <c r="U4540">
        <v>3.4</v>
      </c>
      <c r="V4540" t="s">
        <v>587</v>
      </c>
      <c r="W4540" t="s">
        <v>45</v>
      </c>
      <c r="X4540">
        <v>1</v>
      </c>
      <c r="Y4540" t="str">
        <f>IF(tblRides[[#This Row],[supply_demand_ratio]]&lt;0.8,"Below 0.8",IF(tblRides[[#This Row],[supply_demand_ratio]]&lt;1,"Between 0.8-1.0",IF(tblRides[[#This Row],[supply_demand_ratio]]&lt;=1.2,"Between 1.0-1.2","Above 1.2")))</f>
        <v>Below 0.8</v>
      </c>
    </row>
    <row r="4541" spans="1:25" x14ac:dyDescent="0.3">
      <c r="A4541" t="s">
        <v>4596</v>
      </c>
      <c r="B4541" s="1">
        <v>46063.413194444445</v>
      </c>
      <c r="C4541" s="2">
        <v>46063</v>
      </c>
      <c r="D4541">
        <v>9</v>
      </c>
      <c r="E4541" t="s">
        <v>25</v>
      </c>
      <c r="F4541" t="s">
        <v>26</v>
      </c>
      <c r="G4541">
        <v>20.100000000000001</v>
      </c>
      <c r="H4541">
        <v>443.08</v>
      </c>
      <c r="J4541">
        <v>1.3</v>
      </c>
      <c r="K4541">
        <v>6.1</v>
      </c>
      <c r="L4541">
        <v>4.5999999999999996</v>
      </c>
      <c r="M4541">
        <v>90</v>
      </c>
      <c r="N4541" t="s">
        <v>27</v>
      </c>
      <c r="O4541">
        <v>0.65</v>
      </c>
      <c r="P4541" t="s">
        <v>37</v>
      </c>
      <c r="Q4541" t="s">
        <v>280</v>
      </c>
      <c r="R4541">
        <v>4.74</v>
      </c>
      <c r="S4541">
        <v>3</v>
      </c>
      <c r="U4541">
        <v>-1.5</v>
      </c>
      <c r="V4541" t="s">
        <v>587</v>
      </c>
      <c r="W4541" t="s">
        <v>45</v>
      </c>
      <c r="X4541">
        <v>0</v>
      </c>
      <c r="Y4541" t="str">
        <f>IF(tblRides[[#This Row],[supply_demand_ratio]]&lt;0.8,"Below 0.8",IF(tblRides[[#This Row],[supply_demand_ratio]]&lt;1,"Between 0.8-1.0",IF(tblRides[[#This Row],[supply_demand_ratio]]&lt;=1.2,"Between 1.0-1.2","Above 1.2")))</f>
        <v>Below 0.8</v>
      </c>
    </row>
    <row r="4542" spans="1:25" x14ac:dyDescent="0.3">
      <c r="A4542" t="s">
        <v>4597</v>
      </c>
      <c r="B4542" s="1">
        <v>46063.414583333331</v>
      </c>
      <c r="C4542" s="2">
        <v>46063</v>
      </c>
      <c r="D4542">
        <v>9</v>
      </c>
      <c r="E4542" t="s">
        <v>62</v>
      </c>
      <c r="F4542" t="s">
        <v>34</v>
      </c>
      <c r="G4542">
        <v>1.5</v>
      </c>
      <c r="H4542">
        <v>59.53</v>
      </c>
      <c r="I4542">
        <v>56.53</v>
      </c>
      <c r="J4542">
        <v>1</v>
      </c>
      <c r="K4542">
        <v>2.1</v>
      </c>
      <c r="L4542">
        <v>3.2</v>
      </c>
      <c r="M4542">
        <v>58</v>
      </c>
      <c r="N4542" t="s">
        <v>41</v>
      </c>
      <c r="O4542">
        <v>1.2749999999999999</v>
      </c>
      <c r="P4542" t="s">
        <v>28</v>
      </c>
      <c r="Q4542" t="s">
        <v>29</v>
      </c>
      <c r="R4542">
        <v>4.6100000000000003</v>
      </c>
      <c r="S4542">
        <v>0</v>
      </c>
      <c r="T4542">
        <v>-3</v>
      </c>
      <c r="U4542">
        <v>1.1000000000000001</v>
      </c>
      <c r="V4542" t="s">
        <v>587</v>
      </c>
      <c r="W4542" t="s">
        <v>31</v>
      </c>
      <c r="X4542">
        <v>1</v>
      </c>
      <c r="Y4542" t="str">
        <f>IF(tblRides[[#This Row],[supply_demand_ratio]]&lt;0.8,"Below 0.8",IF(tblRides[[#This Row],[supply_demand_ratio]]&lt;1,"Between 0.8-1.0",IF(tblRides[[#This Row],[supply_demand_ratio]]&lt;=1.2,"Between 1.0-1.2","Above 1.2")))</f>
        <v>Above 1.2</v>
      </c>
    </row>
    <row r="4543" spans="1:25" x14ac:dyDescent="0.3">
      <c r="A4543" t="s">
        <v>4598</v>
      </c>
      <c r="B4543" s="1">
        <v>46063.43472222222</v>
      </c>
      <c r="C4543" s="2">
        <v>46063</v>
      </c>
      <c r="D4543">
        <v>10</v>
      </c>
      <c r="E4543" t="s">
        <v>62</v>
      </c>
      <c r="F4543" t="s">
        <v>26</v>
      </c>
      <c r="G4543">
        <v>12.1</v>
      </c>
      <c r="H4543">
        <v>220.59</v>
      </c>
      <c r="I4543">
        <v>210.13</v>
      </c>
      <c r="J4543">
        <v>1</v>
      </c>
      <c r="K4543">
        <v>4.2</v>
      </c>
      <c r="L4543">
        <v>1.3</v>
      </c>
      <c r="M4543">
        <v>50</v>
      </c>
      <c r="N4543" t="s">
        <v>41</v>
      </c>
      <c r="O4543">
        <v>1.2350000000000001</v>
      </c>
      <c r="P4543" t="s">
        <v>28</v>
      </c>
      <c r="Q4543" t="s">
        <v>29</v>
      </c>
      <c r="R4543">
        <v>5</v>
      </c>
      <c r="S4543">
        <v>9</v>
      </c>
      <c r="T4543">
        <v>-10.46</v>
      </c>
      <c r="U4543">
        <v>-2.9</v>
      </c>
      <c r="V4543" t="s">
        <v>587</v>
      </c>
      <c r="W4543" t="s">
        <v>31</v>
      </c>
      <c r="X4543">
        <v>1</v>
      </c>
      <c r="Y4543" t="str">
        <f>IF(tblRides[[#This Row],[supply_demand_ratio]]&lt;0.8,"Below 0.8",IF(tblRides[[#This Row],[supply_demand_ratio]]&lt;1,"Between 0.8-1.0",IF(tblRides[[#This Row],[supply_demand_ratio]]&lt;=1.2,"Between 1.0-1.2","Above 1.2")))</f>
        <v>Above 1.2</v>
      </c>
    </row>
    <row r="4544" spans="1:25" x14ac:dyDescent="0.3">
      <c r="A4544" t="s">
        <v>4599</v>
      </c>
      <c r="B4544" s="1">
        <v>46063.441666666666</v>
      </c>
      <c r="C4544" s="2">
        <v>46063</v>
      </c>
      <c r="D4544">
        <v>10</v>
      </c>
      <c r="E4544" t="s">
        <v>43</v>
      </c>
      <c r="F4544" t="s">
        <v>26</v>
      </c>
      <c r="G4544">
        <v>2.5</v>
      </c>
      <c r="H4544">
        <v>79.12</v>
      </c>
      <c r="I4544">
        <v>80.650000000000006</v>
      </c>
      <c r="J4544">
        <v>1</v>
      </c>
      <c r="K4544">
        <v>4.5</v>
      </c>
      <c r="L4544">
        <v>5.7</v>
      </c>
      <c r="M4544">
        <v>56</v>
      </c>
      <c r="N4544" t="s">
        <v>41</v>
      </c>
      <c r="O4544">
        <v>1.825</v>
      </c>
      <c r="P4544" t="s">
        <v>28</v>
      </c>
      <c r="Q4544" t="s">
        <v>29</v>
      </c>
      <c r="R4544">
        <v>4.66</v>
      </c>
      <c r="S4544">
        <v>25</v>
      </c>
      <c r="T4544">
        <v>1.53</v>
      </c>
      <c r="U4544">
        <v>1.2</v>
      </c>
      <c r="V4544" t="s">
        <v>587</v>
      </c>
      <c r="W4544" t="s">
        <v>31</v>
      </c>
      <c r="X4544">
        <v>1</v>
      </c>
      <c r="Y4544" t="str">
        <f>IF(tblRides[[#This Row],[supply_demand_ratio]]&lt;0.8,"Below 0.8",IF(tblRides[[#This Row],[supply_demand_ratio]]&lt;1,"Between 0.8-1.0",IF(tblRides[[#This Row],[supply_demand_ratio]]&lt;=1.2,"Between 1.0-1.2","Above 1.2")))</f>
        <v>Above 1.2</v>
      </c>
    </row>
    <row r="4545" spans="1:25" x14ac:dyDescent="0.3">
      <c r="A4545" t="s">
        <v>4600</v>
      </c>
      <c r="B4545" s="1">
        <v>46063.442361111112</v>
      </c>
      <c r="C4545" s="2">
        <v>46063</v>
      </c>
      <c r="D4545">
        <v>10</v>
      </c>
      <c r="E4545" t="s">
        <v>33</v>
      </c>
      <c r="F4545" t="s">
        <v>26</v>
      </c>
      <c r="G4545">
        <v>5.7</v>
      </c>
      <c r="H4545">
        <v>129.76</v>
      </c>
      <c r="J4545">
        <v>1.1000000000000001</v>
      </c>
      <c r="K4545">
        <v>5.2</v>
      </c>
      <c r="L4545">
        <v>8.3000000000000007</v>
      </c>
      <c r="M4545">
        <v>83</v>
      </c>
      <c r="N4545" t="s">
        <v>27</v>
      </c>
      <c r="O4545">
        <v>0.94699999999999995</v>
      </c>
      <c r="P4545" t="s">
        <v>58</v>
      </c>
      <c r="Q4545" t="s">
        <v>74</v>
      </c>
      <c r="R4545">
        <v>4.28</v>
      </c>
      <c r="S4545">
        <v>3</v>
      </c>
      <c r="U4545">
        <v>3.1</v>
      </c>
      <c r="V4545" t="s">
        <v>587</v>
      </c>
      <c r="W4545" t="s">
        <v>45</v>
      </c>
      <c r="X4545">
        <v>0</v>
      </c>
      <c r="Y4545" t="str">
        <f>IF(tblRides[[#This Row],[supply_demand_ratio]]&lt;0.8,"Below 0.8",IF(tblRides[[#This Row],[supply_demand_ratio]]&lt;1,"Between 0.8-1.0",IF(tblRides[[#This Row],[supply_demand_ratio]]&lt;=1.2,"Between 1.0-1.2","Above 1.2")))</f>
        <v>Between 0.8-1.0</v>
      </c>
    </row>
    <row r="4546" spans="1:25" x14ac:dyDescent="0.3">
      <c r="A4546" t="s">
        <v>4601</v>
      </c>
      <c r="B4546" s="1">
        <v>46063.445138888892</v>
      </c>
      <c r="C4546" s="2">
        <v>46063</v>
      </c>
      <c r="D4546">
        <v>10</v>
      </c>
      <c r="E4546" t="s">
        <v>33</v>
      </c>
      <c r="F4546" t="s">
        <v>34</v>
      </c>
      <c r="G4546">
        <v>8.8000000000000007</v>
      </c>
      <c r="H4546">
        <v>165.05</v>
      </c>
      <c r="I4546">
        <v>163.19</v>
      </c>
      <c r="J4546">
        <v>1</v>
      </c>
      <c r="K4546">
        <v>9.9</v>
      </c>
      <c r="L4546">
        <v>9.5</v>
      </c>
      <c r="M4546">
        <v>84</v>
      </c>
      <c r="N4546" t="s">
        <v>41</v>
      </c>
      <c r="O4546">
        <v>1.087</v>
      </c>
      <c r="P4546" t="s">
        <v>28</v>
      </c>
      <c r="Q4546" t="s">
        <v>29</v>
      </c>
      <c r="R4546">
        <v>4.71</v>
      </c>
      <c r="S4546">
        <v>0</v>
      </c>
      <c r="T4546">
        <v>-1.86</v>
      </c>
      <c r="U4546">
        <v>-0.4</v>
      </c>
      <c r="V4546" t="s">
        <v>587</v>
      </c>
      <c r="W4546" t="s">
        <v>45</v>
      </c>
      <c r="X4546">
        <v>1</v>
      </c>
      <c r="Y4546" t="str">
        <f>IF(tblRides[[#This Row],[supply_demand_ratio]]&lt;0.8,"Below 0.8",IF(tblRides[[#This Row],[supply_demand_ratio]]&lt;1,"Between 0.8-1.0",IF(tblRides[[#This Row],[supply_demand_ratio]]&lt;=1.2,"Between 1.0-1.2","Above 1.2")))</f>
        <v>Between 1.0-1.2</v>
      </c>
    </row>
    <row r="4547" spans="1:25" x14ac:dyDescent="0.3">
      <c r="A4547" t="s">
        <v>4602</v>
      </c>
      <c r="B4547" s="1">
        <v>46063.447916666664</v>
      </c>
      <c r="C4547" s="2">
        <v>46063</v>
      </c>
      <c r="D4547">
        <v>10</v>
      </c>
      <c r="E4547" t="s">
        <v>25</v>
      </c>
      <c r="F4547" t="s">
        <v>26</v>
      </c>
      <c r="G4547">
        <v>3.3</v>
      </c>
      <c r="H4547">
        <v>111.55</v>
      </c>
      <c r="I4547">
        <v>106.48</v>
      </c>
      <c r="J4547">
        <v>1.2</v>
      </c>
      <c r="K4547">
        <v>5.3</v>
      </c>
      <c r="L4547">
        <v>5.8</v>
      </c>
      <c r="M4547">
        <v>111</v>
      </c>
      <c r="N4547" t="s">
        <v>27</v>
      </c>
      <c r="O4547">
        <v>0.78100000000000003</v>
      </c>
      <c r="P4547" t="s">
        <v>28</v>
      </c>
      <c r="Q4547" t="s">
        <v>29</v>
      </c>
      <c r="R4547">
        <v>4.4400000000000004</v>
      </c>
      <c r="S4547">
        <v>30</v>
      </c>
      <c r="T4547">
        <v>-5.07</v>
      </c>
      <c r="U4547">
        <v>0.5</v>
      </c>
      <c r="V4547" t="s">
        <v>587</v>
      </c>
      <c r="W4547" t="s">
        <v>45</v>
      </c>
      <c r="X4547">
        <v>1</v>
      </c>
      <c r="Y4547" t="str">
        <f>IF(tblRides[[#This Row],[supply_demand_ratio]]&lt;0.8,"Below 0.8",IF(tblRides[[#This Row],[supply_demand_ratio]]&lt;1,"Between 0.8-1.0",IF(tblRides[[#This Row],[supply_demand_ratio]]&lt;=1.2,"Between 1.0-1.2","Above 1.2")))</f>
        <v>Below 0.8</v>
      </c>
    </row>
    <row r="4548" spans="1:25" x14ac:dyDescent="0.3">
      <c r="A4548" t="s">
        <v>4603</v>
      </c>
      <c r="B4548" s="1">
        <v>46063.457638888889</v>
      </c>
      <c r="C4548" s="2">
        <v>46063</v>
      </c>
      <c r="D4548">
        <v>10</v>
      </c>
      <c r="E4548" t="s">
        <v>33</v>
      </c>
      <c r="F4548" t="s">
        <v>26</v>
      </c>
      <c r="G4548">
        <v>3.8</v>
      </c>
      <c r="H4548">
        <v>104.36</v>
      </c>
      <c r="I4548">
        <v>107.61</v>
      </c>
      <c r="J4548">
        <v>1.1000000000000001</v>
      </c>
      <c r="K4548">
        <v>5.3</v>
      </c>
      <c r="L4548">
        <v>3.3</v>
      </c>
      <c r="M4548">
        <v>95</v>
      </c>
      <c r="N4548" t="s">
        <v>27</v>
      </c>
      <c r="O4548">
        <v>0.96599999999999997</v>
      </c>
      <c r="P4548" t="s">
        <v>28</v>
      </c>
      <c r="Q4548" t="s">
        <v>29</v>
      </c>
      <c r="R4548">
        <v>4.8</v>
      </c>
      <c r="S4548">
        <v>8</v>
      </c>
      <c r="T4548">
        <v>3.25</v>
      </c>
      <c r="U4548">
        <v>-2</v>
      </c>
      <c r="V4548" t="s">
        <v>587</v>
      </c>
      <c r="W4548" t="s">
        <v>45</v>
      </c>
      <c r="X4548">
        <v>1</v>
      </c>
      <c r="Y4548" t="str">
        <f>IF(tblRides[[#This Row],[supply_demand_ratio]]&lt;0.8,"Below 0.8",IF(tblRides[[#This Row],[supply_demand_ratio]]&lt;1,"Between 0.8-1.0",IF(tblRides[[#This Row],[supply_demand_ratio]]&lt;=1.2,"Between 1.0-1.2","Above 1.2")))</f>
        <v>Between 0.8-1.0</v>
      </c>
    </row>
    <row r="4549" spans="1:25" x14ac:dyDescent="0.3">
      <c r="A4549" t="s">
        <v>4604</v>
      </c>
      <c r="B4549" s="1">
        <v>46063.461805555555</v>
      </c>
      <c r="C4549" s="2">
        <v>46063</v>
      </c>
      <c r="D4549">
        <v>11</v>
      </c>
      <c r="E4549" t="s">
        <v>36</v>
      </c>
      <c r="F4549" t="s">
        <v>26</v>
      </c>
      <c r="G4549">
        <v>12.1</v>
      </c>
      <c r="H4549">
        <v>260.93</v>
      </c>
      <c r="J4549">
        <v>1.1000000000000001</v>
      </c>
      <c r="K4549">
        <v>3</v>
      </c>
      <c r="L4549">
        <v>1.3</v>
      </c>
      <c r="M4549">
        <v>121</v>
      </c>
      <c r="N4549" t="s">
        <v>27</v>
      </c>
      <c r="O4549">
        <v>1.1779999999999999</v>
      </c>
      <c r="P4549" t="s">
        <v>58</v>
      </c>
      <c r="Q4549" t="s">
        <v>108</v>
      </c>
      <c r="R4549">
        <v>4.9000000000000004</v>
      </c>
      <c r="S4549">
        <v>17</v>
      </c>
      <c r="U4549">
        <v>-1.7</v>
      </c>
      <c r="V4549" t="s">
        <v>587</v>
      </c>
      <c r="W4549" t="s">
        <v>31</v>
      </c>
      <c r="X4549">
        <v>0</v>
      </c>
      <c r="Y4549" t="str">
        <f>IF(tblRides[[#This Row],[supply_demand_ratio]]&lt;0.8,"Below 0.8",IF(tblRides[[#This Row],[supply_demand_ratio]]&lt;1,"Between 0.8-1.0",IF(tblRides[[#This Row],[supply_demand_ratio]]&lt;=1.2,"Between 1.0-1.2","Above 1.2")))</f>
        <v>Between 1.0-1.2</v>
      </c>
    </row>
    <row r="4550" spans="1:25" x14ac:dyDescent="0.3">
      <c r="A4550" t="s">
        <v>4605</v>
      </c>
      <c r="B4550" s="1">
        <v>46063.466666666667</v>
      </c>
      <c r="C4550" s="2">
        <v>46063</v>
      </c>
      <c r="D4550">
        <v>11</v>
      </c>
      <c r="E4550" t="s">
        <v>33</v>
      </c>
      <c r="F4550" t="s">
        <v>26</v>
      </c>
      <c r="G4550">
        <v>6.2</v>
      </c>
      <c r="H4550">
        <v>117.88</v>
      </c>
      <c r="J4550">
        <v>1</v>
      </c>
      <c r="K4550">
        <v>5.3</v>
      </c>
      <c r="L4550">
        <v>3.6</v>
      </c>
      <c r="M4550">
        <v>88</v>
      </c>
      <c r="N4550" t="s">
        <v>41</v>
      </c>
      <c r="O4550">
        <v>1.258</v>
      </c>
      <c r="P4550" t="s">
        <v>58</v>
      </c>
      <c r="Q4550" t="s">
        <v>108</v>
      </c>
      <c r="R4550">
        <v>4.53</v>
      </c>
      <c r="S4550">
        <v>17</v>
      </c>
      <c r="U4550">
        <v>-1.7</v>
      </c>
      <c r="V4550" t="s">
        <v>587</v>
      </c>
      <c r="W4550" t="s">
        <v>45</v>
      </c>
      <c r="X4550">
        <v>0</v>
      </c>
      <c r="Y4550" t="str">
        <f>IF(tblRides[[#This Row],[supply_demand_ratio]]&lt;0.8,"Below 0.8",IF(tblRides[[#This Row],[supply_demand_ratio]]&lt;1,"Between 0.8-1.0",IF(tblRides[[#This Row],[supply_demand_ratio]]&lt;=1.2,"Between 1.0-1.2","Above 1.2")))</f>
        <v>Above 1.2</v>
      </c>
    </row>
    <row r="4551" spans="1:25" x14ac:dyDescent="0.3">
      <c r="A4551" t="s">
        <v>4606</v>
      </c>
      <c r="B4551" s="1">
        <v>46063.473611111112</v>
      </c>
      <c r="C4551" s="2">
        <v>46063</v>
      </c>
      <c r="D4551">
        <v>11</v>
      </c>
      <c r="E4551" t="s">
        <v>25</v>
      </c>
      <c r="F4551" t="s">
        <v>34</v>
      </c>
      <c r="G4551">
        <v>1.7</v>
      </c>
      <c r="H4551">
        <v>83.76</v>
      </c>
      <c r="I4551">
        <v>82.67</v>
      </c>
      <c r="J4551">
        <v>1.2</v>
      </c>
      <c r="K4551">
        <v>6.8</v>
      </c>
      <c r="L4551">
        <v>5.5</v>
      </c>
      <c r="M4551">
        <v>112</v>
      </c>
      <c r="N4551" t="s">
        <v>27</v>
      </c>
      <c r="O4551">
        <v>0.86299999999999999</v>
      </c>
      <c r="P4551" t="s">
        <v>28</v>
      </c>
      <c r="Q4551" t="s">
        <v>29</v>
      </c>
      <c r="R4551">
        <v>4.78</v>
      </c>
      <c r="S4551">
        <v>0</v>
      </c>
      <c r="T4551">
        <v>-1.0900000000000001</v>
      </c>
      <c r="U4551">
        <v>-1.3</v>
      </c>
      <c r="V4551" t="s">
        <v>587</v>
      </c>
      <c r="W4551" t="s">
        <v>45</v>
      </c>
      <c r="X4551">
        <v>1</v>
      </c>
      <c r="Y4551" t="str">
        <f>IF(tblRides[[#This Row],[supply_demand_ratio]]&lt;0.8,"Below 0.8",IF(tblRides[[#This Row],[supply_demand_ratio]]&lt;1,"Between 0.8-1.0",IF(tblRides[[#This Row],[supply_demand_ratio]]&lt;=1.2,"Between 1.0-1.2","Above 1.2")))</f>
        <v>Between 0.8-1.0</v>
      </c>
    </row>
    <row r="4552" spans="1:25" x14ac:dyDescent="0.3">
      <c r="A4552" t="s">
        <v>4607</v>
      </c>
      <c r="B4552" s="1">
        <v>46063.486111111109</v>
      </c>
      <c r="C4552" s="2">
        <v>46063</v>
      </c>
      <c r="D4552">
        <v>11</v>
      </c>
      <c r="E4552" t="s">
        <v>62</v>
      </c>
      <c r="F4552" t="s">
        <v>26</v>
      </c>
      <c r="G4552">
        <v>4.5</v>
      </c>
      <c r="H4552">
        <v>121.6</v>
      </c>
      <c r="I4552">
        <v>118.15</v>
      </c>
      <c r="J4552">
        <v>1.1000000000000001</v>
      </c>
      <c r="K4552">
        <v>6.3</v>
      </c>
      <c r="L4552">
        <v>10</v>
      </c>
      <c r="M4552">
        <v>56</v>
      </c>
      <c r="N4552" t="s">
        <v>27</v>
      </c>
      <c r="O4552">
        <v>1.018</v>
      </c>
      <c r="P4552" t="s">
        <v>28</v>
      </c>
      <c r="Q4552" t="s">
        <v>29</v>
      </c>
      <c r="R4552">
        <v>4.7699999999999996</v>
      </c>
      <c r="S4552">
        <v>5</v>
      </c>
      <c r="T4552">
        <v>-3.45</v>
      </c>
      <c r="U4552">
        <v>3.7</v>
      </c>
      <c r="V4552" t="s">
        <v>587</v>
      </c>
      <c r="W4552" t="s">
        <v>45</v>
      </c>
      <c r="X4552">
        <v>1</v>
      </c>
      <c r="Y4552" t="str">
        <f>IF(tblRides[[#This Row],[supply_demand_ratio]]&lt;0.8,"Below 0.8",IF(tblRides[[#This Row],[supply_demand_ratio]]&lt;1,"Between 0.8-1.0",IF(tblRides[[#This Row],[supply_demand_ratio]]&lt;=1.2,"Between 1.0-1.2","Above 1.2")))</f>
        <v>Between 1.0-1.2</v>
      </c>
    </row>
    <row r="4553" spans="1:25" x14ac:dyDescent="0.3">
      <c r="A4553" t="s">
        <v>4608</v>
      </c>
      <c r="B4553" s="1">
        <v>46063.486805555556</v>
      </c>
      <c r="C4553" s="2">
        <v>46063</v>
      </c>
      <c r="D4553">
        <v>11</v>
      </c>
      <c r="E4553" t="s">
        <v>25</v>
      </c>
      <c r="F4553" t="s">
        <v>34</v>
      </c>
      <c r="G4553">
        <v>3.4</v>
      </c>
      <c r="H4553">
        <v>106.05</v>
      </c>
      <c r="J4553">
        <v>1.1000000000000001</v>
      </c>
      <c r="K4553">
        <v>5.3</v>
      </c>
      <c r="L4553">
        <v>3.9</v>
      </c>
      <c r="M4553">
        <v>108</v>
      </c>
      <c r="N4553" t="s">
        <v>41</v>
      </c>
      <c r="O4553">
        <v>1.1859999999999999</v>
      </c>
      <c r="P4553" t="s">
        <v>37</v>
      </c>
      <c r="Q4553" t="s">
        <v>103</v>
      </c>
      <c r="R4553">
        <v>4.51</v>
      </c>
      <c r="S4553">
        <v>0</v>
      </c>
      <c r="U4553">
        <v>-1.4</v>
      </c>
      <c r="V4553" t="s">
        <v>587</v>
      </c>
      <c r="W4553" t="s">
        <v>45</v>
      </c>
      <c r="X4553">
        <v>0</v>
      </c>
      <c r="Y4553" t="str">
        <f>IF(tblRides[[#This Row],[supply_demand_ratio]]&lt;0.8,"Below 0.8",IF(tblRides[[#This Row],[supply_demand_ratio]]&lt;1,"Between 0.8-1.0",IF(tblRides[[#This Row],[supply_demand_ratio]]&lt;=1.2,"Between 1.0-1.2","Above 1.2")))</f>
        <v>Between 1.0-1.2</v>
      </c>
    </row>
    <row r="4554" spans="1:25" x14ac:dyDescent="0.3">
      <c r="A4554" t="s">
        <v>4609</v>
      </c>
      <c r="B4554" s="1">
        <v>46063.534722222219</v>
      </c>
      <c r="C4554" s="2">
        <v>46063</v>
      </c>
      <c r="D4554">
        <v>12</v>
      </c>
      <c r="E4554" t="s">
        <v>33</v>
      </c>
      <c r="F4554" t="s">
        <v>26</v>
      </c>
      <c r="G4554">
        <v>1.3</v>
      </c>
      <c r="H4554">
        <v>65.8</v>
      </c>
      <c r="I4554">
        <v>66.31</v>
      </c>
      <c r="J4554">
        <v>1.1000000000000001</v>
      </c>
      <c r="K4554">
        <v>4.5999999999999996</v>
      </c>
      <c r="L4554">
        <v>5.3</v>
      </c>
      <c r="M4554">
        <v>94</v>
      </c>
      <c r="N4554" t="s">
        <v>41</v>
      </c>
      <c r="O4554">
        <v>1.2230000000000001</v>
      </c>
      <c r="P4554" t="s">
        <v>28</v>
      </c>
      <c r="Q4554" t="s">
        <v>29</v>
      </c>
      <c r="R4554">
        <v>4.62</v>
      </c>
      <c r="S4554">
        <v>1</v>
      </c>
      <c r="T4554">
        <v>0.51</v>
      </c>
      <c r="U4554">
        <v>0.7</v>
      </c>
      <c r="V4554" t="s">
        <v>587</v>
      </c>
      <c r="W4554" t="s">
        <v>31</v>
      </c>
      <c r="X4554">
        <v>1</v>
      </c>
      <c r="Y4554" t="str">
        <f>IF(tblRides[[#This Row],[supply_demand_ratio]]&lt;0.8,"Below 0.8",IF(tblRides[[#This Row],[supply_demand_ratio]]&lt;1,"Between 0.8-1.0",IF(tblRides[[#This Row],[supply_demand_ratio]]&lt;=1.2,"Between 1.0-1.2","Above 1.2")))</f>
        <v>Above 1.2</v>
      </c>
    </row>
    <row r="4555" spans="1:25" x14ac:dyDescent="0.3">
      <c r="A4555" t="s">
        <v>4610</v>
      </c>
      <c r="B4555" s="1">
        <v>46063.540972222225</v>
      </c>
      <c r="C4555" s="2">
        <v>46063</v>
      </c>
      <c r="D4555">
        <v>12</v>
      </c>
      <c r="E4555" t="s">
        <v>25</v>
      </c>
      <c r="F4555" t="s">
        <v>34</v>
      </c>
      <c r="G4555">
        <v>1.7</v>
      </c>
      <c r="H4555">
        <v>65.33</v>
      </c>
      <c r="I4555">
        <v>65.3</v>
      </c>
      <c r="J4555">
        <v>1</v>
      </c>
      <c r="K4555">
        <v>2</v>
      </c>
      <c r="L4555">
        <v>5.2</v>
      </c>
      <c r="M4555">
        <v>112</v>
      </c>
      <c r="N4555" t="s">
        <v>27</v>
      </c>
      <c r="O4555">
        <v>1.0529999999999999</v>
      </c>
      <c r="P4555" t="s">
        <v>28</v>
      </c>
      <c r="Q4555" t="s">
        <v>29</v>
      </c>
      <c r="R4555">
        <v>5</v>
      </c>
      <c r="S4555">
        <v>0</v>
      </c>
      <c r="T4555">
        <v>-0.03</v>
      </c>
      <c r="U4555">
        <v>3.2</v>
      </c>
      <c r="V4555" t="s">
        <v>587</v>
      </c>
      <c r="W4555" t="s">
        <v>31</v>
      </c>
      <c r="X4555">
        <v>1</v>
      </c>
      <c r="Y4555" t="str">
        <f>IF(tblRides[[#This Row],[supply_demand_ratio]]&lt;0.8,"Below 0.8",IF(tblRides[[#This Row],[supply_demand_ratio]]&lt;1,"Between 0.8-1.0",IF(tblRides[[#This Row],[supply_demand_ratio]]&lt;=1.2,"Between 1.0-1.2","Above 1.2")))</f>
        <v>Between 1.0-1.2</v>
      </c>
    </row>
    <row r="4556" spans="1:25" x14ac:dyDescent="0.3">
      <c r="A4556" t="s">
        <v>4611</v>
      </c>
      <c r="B4556" s="1">
        <v>46063.540972222225</v>
      </c>
      <c r="C4556" s="2">
        <v>46063</v>
      </c>
      <c r="D4556">
        <v>12</v>
      </c>
      <c r="E4556" t="s">
        <v>25</v>
      </c>
      <c r="F4556" t="s">
        <v>34</v>
      </c>
      <c r="G4556">
        <v>7.3</v>
      </c>
      <c r="H4556">
        <v>138.58000000000001</v>
      </c>
      <c r="I4556">
        <v>139.6</v>
      </c>
      <c r="J4556">
        <v>1</v>
      </c>
      <c r="K4556">
        <v>5.9</v>
      </c>
      <c r="L4556">
        <v>7.6</v>
      </c>
      <c r="M4556">
        <v>144</v>
      </c>
      <c r="N4556" t="s">
        <v>27</v>
      </c>
      <c r="O4556">
        <v>1.33</v>
      </c>
      <c r="P4556" t="s">
        <v>28</v>
      </c>
      <c r="Q4556" t="s">
        <v>29</v>
      </c>
      <c r="R4556">
        <v>4.6900000000000004</v>
      </c>
      <c r="S4556">
        <v>0</v>
      </c>
      <c r="T4556">
        <v>1.02</v>
      </c>
      <c r="U4556">
        <v>1.7</v>
      </c>
      <c r="V4556" t="s">
        <v>587</v>
      </c>
      <c r="W4556" t="s">
        <v>45</v>
      </c>
      <c r="X4556">
        <v>1</v>
      </c>
      <c r="Y4556" t="str">
        <f>IF(tblRides[[#This Row],[supply_demand_ratio]]&lt;0.8,"Below 0.8",IF(tblRides[[#This Row],[supply_demand_ratio]]&lt;1,"Between 0.8-1.0",IF(tblRides[[#This Row],[supply_demand_ratio]]&lt;=1.2,"Between 1.0-1.2","Above 1.2")))</f>
        <v>Above 1.2</v>
      </c>
    </row>
    <row r="4557" spans="1:25" x14ac:dyDescent="0.3">
      <c r="A4557" t="s">
        <v>4612</v>
      </c>
      <c r="B4557" s="1">
        <v>46063.551388888889</v>
      </c>
      <c r="C4557" s="2">
        <v>46063</v>
      </c>
      <c r="D4557">
        <v>13</v>
      </c>
      <c r="E4557" t="s">
        <v>25</v>
      </c>
      <c r="F4557" t="s">
        <v>34</v>
      </c>
      <c r="G4557">
        <v>2.8</v>
      </c>
      <c r="H4557">
        <v>98.44</v>
      </c>
      <c r="J4557">
        <v>1.1000000000000001</v>
      </c>
      <c r="K4557">
        <v>7.2</v>
      </c>
      <c r="L4557">
        <v>15.7</v>
      </c>
      <c r="M4557">
        <v>125</v>
      </c>
      <c r="N4557" t="s">
        <v>27</v>
      </c>
      <c r="O4557">
        <v>1.147</v>
      </c>
      <c r="P4557" t="s">
        <v>58</v>
      </c>
      <c r="Q4557" t="s">
        <v>108</v>
      </c>
      <c r="R4557">
        <v>4.6500000000000004</v>
      </c>
      <c r="S4557">
        <v>0</v>
      </c>
      <c r="U4557">
        <v>8.5</v>
      </c>
      <c r="V4557" t="s">
        <v>587</v>
      </c>
      <c r="W4557" t="s">
        <v>45</v>
      </c>
      <c r="X4557">
        <v>0</v>
      </c>
      <c r="Y4557" t="str">
        <f>IF(tblRides[[#This Row],[supply_demand_ratio]]&lt;0.8,"Below 0.8",IF(tblRides[[#This Row],[supply_demand_ratio]]&lt;1,"Between 0.8-1.0",IF(tblRides[[#This Row],[supply_demand_ratio]]&lt;=1.2,"Between 1.0-1.2","Above 1.2")))</f>
        <v>Between 1.0-1.2</v>
      </c>
    </row>
    <row r="4558" spans="1:25" x14ac:dyDescent="0.3">
      <c r="A4558" t="s">
        <v>4613</v>
      </c>
      <c r="B4558" s="1">
        <v>46063.553472222222</v>
      </c>
      <c r="C4558" s="2">
        <v>46063</v>
      </c>
      <c r="D4558">
        <v>13</v>
      </c>
      <c r="E4558" t="s">
        <v>43</v>
      </c>
      <c r="F4558" t="s">
        <v>34</v>
      </c>
      <c r="G4558">
        <v>21.2</v>
      </c>
      <c r="H4558">
        <v>408.97</v>
      </c>
      <c r="I4558">
        <v>412.88</v>
      </c>
      <c r="J4558">
        <v>1</v>
      </c>
      <c r="K4558">
        <v>2.6</v>
      </c>
      <c r="L4558">
        <v>5.4</v>
      </c>
      <c r="M4558">
        <v>63</v>
      </c>
      <c r="N4558" t="s">
        <v>41</v>
      </c>
      <c r="O4558">
        <v>1.79</v>
      </c>
      <c r="P4558" t="s">
        <v>28</v>
      </c>
      <c r="Q4558" t="s">
        <v>29</v>
      </c>
      <c r="R4558">
        <v>4.75</v>
      </c>
      <c r="S4558">
        <v>0</v>
      </c>
      <c r="T4558">
        <v>3.91</v>
      </c>
      <c r="U4558">
        <v>2.8</v>
      </c>
      <c r="V4558" t="s">
        <v>587</v>
      </c>
      <c r="W4558" t="s">
        <v>31</v>
      </c>
      <c r="X4558">
        <v>1</v>
      </c>
      <c r="Y4558" t="str">
        <f>IF(tblRides[[#This Row],[supply_demand_ratio]]&lt;0.8,"Below 0.8",IF(tblRides[[#This Row],[supply_demand_ratio]]&lt;1,"Between 0.8-1.0",IF(tblRides[[#This Row],[supply_demand_ratio]]&lt;=1.2,"Between 1.0-1.2","Above 1.2")))</f>
        <v>Above 1.2</v>
      </c>
    </row>
    <row r="4559" spans="1:25" x14ac:dyDescent="0.3">
      <c r="A4559" t="s">
        <v>4614</v>
      </c>
      <c r="B4559" s="1">
        <v>46063.558333333334</v>
      </c>
      <c r="C4559" s="2">
        <v>46063</v>
      </c>
      <c r="D4559">
        <v>13</v>
      </c>
      <c r="E4559" t="s">
        <v>33</v>
      </c>
      <c r="F4559" t="s">
        <v>26</v>
      </c>
      <c r="G4559">
        <v>7.6</v>
      </c>
      <c r="H4559">
        <v>141.27000000000001</v>
      </c>
      <c r="I4559">
        <v>130.77000000000001</v>
      </c>
      <c r="J4559">
        <v>1</v>
      </c>
      <c r="K4559">
        <v>2.5</v>
      </c>
      <c r="L4559">
        <v>2.2999999999999998</v>
      </c>
      <c r="M4559">
        <v>100</v>
      </c>
      <c r="N4559" t="s">
        <v>41</v>
      </c>
      <c r="O4559">
        <v>1.2729999999999999</v>
      </c>
      <c r="P4559" t="s">
        <v>28</v>
      </c>
      <c r="Q4559" t="s">
        <v>29</v>
      </c>
      <c r="R4559">
        <v>4.66</v>
      </c>
      <c r="S4559">
        <v>8</v>
      </c>
      <c r="T4559">
        <v>-10.5</v>
      </c>
      <c r="U4559">
        <v>-0.2</v>
      </c>
      <c r="V4559" t="s">
        <v>587</v>
      </c>
      <c r="W4559" t="s">
        <v>31</v>
      </c>
      <c r="X4559">
        <v>1</v>
      </c>
      <c r="Y4559" t="str">
        <f>IF(tblRides[[#This Row],[supply_demand_ratio]]&lt;0.8,"Below 0.8",IF(tblRides[[#This Row],[supply_demand_ratio]]&lt;1,"Between 0.8-1.0",IF(tblRides[[#This Row],[supply_demand_ratio]]&lt;=1.2,"Between 1.0-1.2","Above 1.2")))</f>
        <v>Above 1.2</v>
      </c>
    </row>
    <row r="4560" spans="1:25" x14ac:dyDescent="0.3">
      <c r="A4560" t="s">
        <v>4615</v>
      </c>
      <c r="B4560" s="1">
        <v>46063.561805555553</v>
      </c>
      <c r="C4560" s="2">
        <v>46063</v>
      </c>
      <c r="D4560">
        <v>13</v>
      </c>
      <c r="E4560" t="s">
        <v>33</v>
      </c>
      <c r="F4560" t="s">
        <v>26</v>
      </c>
      <c r="G4560">
        <v>11.2</v>
      </c>
      <c r="H4560">
        <v>201.4</v>
      </c>
      <c r="I4560">
        <v>201.42</v>
      </c>
      <c r="J4560">
        <v>1</v>
      </c>
      <c r="K4560">
        <v>2</v>
      </c>
      <c r="L4560">
        <v>1</v>
      </c>
      <c r="M4560">
        <v>83</v>
      </c>
      <c r="N4560" t="s">
        <v>41</v>
      </c>
      <c r="O4560">
        <v>1.218</v>
      </c>
      <c r="P4560" t="s">
        <v>28</v>
      </c>
      <c r="Q4560" t="s">
        <v>29</v>
      </c>
      <c r="R4560">
        <v>4.6900000000000004</v>
      </c>
      <c r="S4560">
        <v>28</v>
      </c>
      <c r="T4560">
        <v>0.02</v>
      </c>
      <c r="U4560">
        <v>-1</v>
      </c>
      <c r="V4560" t="s">
        <v>587</v>
      </c>
      <c r="W4560" t="s">
        <v>31</v>
      </c>
      <c r="X4560">
        <v>1</v>
      </c>
      <c r="Y4560" t="str">
        <f>IF(tblRides[[#This Row],[supply_demand_ratio]]&lt;0.8,"Below 0.8",IF(tblRides[[#This Row],[supply_demand_ratio]]&lt;1,"Between 0.8-1.0",IF(tblRides[[#This Row],[supply_demand_ratio]]&lt;=1.2,"Between 1.0-1.2","Above 1.2")))</f>
        <v>Above 1.2</v>
      </c>
    </row>
    <row r="4561" spans="1:25" x14ac:dyDescent="0.3">
      <c r="A4561" t="s">
        <v>4616</v>
      </c>
      <c r="B4561" s="1">
        <v>46063.563888888886</v>
      </c>
      <c r="C4561" s="2">
        <v>46063</v>
      </c>
      <c r="D4561">
        <v>13</v>
      </c>
      <c r="E4561" t="s">
        <v>33</v>
      </c>
      <c r="F4561" t="s">
        <v>34</v>
      </c>
      <c r="G4561">
        <v>1.1000000000000001</v>
      </c>
      <c r="H4561">
        <v>55.01</v>
      </c>
      <c r="I4561">
        <v>60.65</v>
      </c>
      <c r="J4561">
        <v>1</v>
      </c>
      <c r="K4561">
        <v>5.6</v>
      </c>
      <c r="L4561">
        <v>10</v>
      </c>
      <c r="M4561">
        <v>88</v>
      </c>
      <c r="N4561" t="s">
        <v>41</v>
      </c>
      <c r="O4561">
        <v>1.978</v>
      </c>
      <c r="P4561" t="s">
        <v>28</v>
      </c>
      <c r="Q4561" t="s">
        <v>29</v>
      </c>
      <c r="R4561">
        <v>4.8099999999999996</v>
      </c>
      <c r="S4561">
        <v>0</v>
      </c>
      <c r="T4561">
        <v>5.64</v>
      </c>
      <c r="U4561">
        <v>4.4000000000000004</v>
      </c>
      <c r="V4561" t="s">
        <v>587</v>
      </c>
      <c r="W4561" t="s">
        <v>45</v>
      </c>
      <c r="X4561">
        <v>1</v>
      </c>
      <c r="Y4561" t="str">
        <f>IF(tblRides[[#This Row],[supply_demand_ratio]]&lt;0.8,"Below 0.8",IF(tblRides[[#This Row],[supply_demand_ratio]]&lt;1,"Between 0.8-1.0",IF(tblRides[[#This Row],[supply_demand_ratio]]&lt;=1.2,"Between 1.0-1.2","Above 1.2")))</f>
        <v>Above 1.2</v>
      </c>
    </row>
    <row r="4562" spans="1:25" x14ac:dyDescent="0.3">
      <c r="A4562" t="s">
        <v>4617</v>
      </c>
      <c r="B4562" s="1">
        <v>46063.565972222219</v>
      </c>
      <c r="C4562" s="2">
        <v>46063</v>
      </c>
      <c r="D4562">
        <v>13</v>
      </c>
      <c r="E4562" t="s">
        <v>33</v>
      </c>
      <c r="F4562" t="s">
        <v>34</v>
      </c>
      <c r="G4562">
        <v>7.6</v>
      </c>
      <c r="H4562">
        <v>142.79</v>
      </c>
      <c r="I4562">
        <v>138</v>
      </c>
      <c r="J4562">
        <v>1</v>
      </c>
      <c r="K4562">
        <v>2</v>
      </c>
      <c r="L4562">
        <v>1.4</v>
      </c>
      <c r="M4562">
        <v>98</v>
      </c>
      <c r="N4562" t="s">
        <v>27</v>
      </c>
      <c r="O4562">
        <v>1.1279999999999999</v>
      </c>
      <c r="P4562" t="s">
        <v>28</v>
      </c>
      <c r="Q4562" t="s">
        <v>29</v>
      </c>
      <c r="R4562">
        <v>4.75</v>
      </c>
      <c r="S4562">
        <v>0</v>
      </c>
      <c r="T4562">
        <v>-4.79</v>
      </c>
      <c r="U4562">
        <v>-0.6</v>
      </c>
      <c r="V4562" t="s">
        <v>587</v>
      </c>
      <c r="W4562" t="s">
        <v>31</v>
      </c>
      <c r="X4562">
        <v>1</v>
      </c>
      <c r="Y4562" t="str">
        <f>IF(tblRides[[#This Row],[supply_demand_ratio]]&lt;0.8,"Below 0.8",IF(tblRides[[#This Row],[supply_demand_ratio]]&lt;1,"Between 0.8-1.0",IF(tblRides[[#This Row],[supply_demand_ratio]]&lt;=1.2,"Between 1.0-1.2","Above 1.2")))</f>
        <v>Between 1.0-1.2</v>
      </c>
    </row>
    <row r="4563" spans="1:25" x14ac:dyDescent="0.3">
      <c r="A4563" t="s">
        <v>4618</v>
      </c>
      <c r="B4563" s="1">
        <v>46063.57916666667</v>
      </c>
      <c r="C4563" s="2">
        <v>46063</v>
      </c>
      <c r="D4563">
        <v>13</v>
      </c>
      <c r="E4563" t="s">
        <v>25</v>
      </c>
      <c r="F4563" t="s">
        <v>26</v>
      </c>
      <c r="G4563">
        <v>6.4</v>
      </c>
      <c r="H4563">
        <v>144.5</v>
      </c>
      <c r="I4563">
        <v>149.19999999999999</v>
      </c>
      <c r="J4563">
        <v>1</v>
      </c>
      <c r="K4563">
        <v>4.4000000000000004</v>
      </c>
      <c r="L4563">
        <v>2.9</v>
      </c>
      <c r="M4563">
        <v>125</v>
      </c>
      <c r="N4563" t="s">
        <v>27</v>
      </c>
      <c r="O4563">
        <v>0.97</v>
      </c>
      <c r="P4563" t="s">
        <v>28</v>
      </c>
      <c r="Q4563" t="s">
        <v>29</v>
      </c>
      <c r="R4563">
        <v>5</v>
      </c>
      <c r="S4563">
        <v>26</v>
      </c>
      <c r="T4563">
        <v>4.7</v>
      </c>
      <c r="U4563">
        <v>-1.5</v>
      </c>
      <c r="V4563" t="s">
        <v>587</v>
      </c>
      <c r="W4563" t="s">
        <v>31</v>
      </c>
      <c r="X4563">
        <v>1</v>
      </c>
      <c r="Y4563" t="str">
        <f>IF(tblRides[[#This Row],[supply_demand_ratio]]&lt;0.8,"Below 0.8",IF(tblRides[[#This Row],[supply_demand_ratio]]&lt;1,"Between 0.8-1.0",IF(tblRides[[#This Row],[supply_demand_ratio]]&lt;=1.2,"Between 1.0-1.2","Above 1.2")))</f>
        <v>Between 0.8-1.0</v>
      </c>
    </row>
    <row r="4564" spans="1:25" x14ac:dyDescent="0.3">
      <c r="A4564" t="s">
        <v>4619</v>
      </c>
      <c r="B4564" s="1">
        <v>46063.581944444442</v>
      </c>
      <c r="C4564" s="2">
        <v>46063</v>
      </c>
      <c r="D4564">
        <v>13</v>
      </c>
      <c r="E4564" t="s">
        <v>25</v>
      </c>
      <c r="F4564" t="s">
        <v>34</v>
      </c>
      <c r="G4564">
        <v>8.5</v>
      </c>
      <c r="H4564">
        <v>188.02</v>
      </c>
      <c r="J4564">
        <v>1</v>
      </c>
      <c r="K4564">
        <v>2</v>
      </c>
      <c r="L4564">
        <v>1</v>
      </c>
      <c r="M4564">
        <v>135</v>
      </c>
      <c r="N4564" t="s">
        <v>41</v>
      </c>
      <c r="O4564">
        <v>1.3380000000000001</v>
      </c>
      <c r="P4564" t="s">
        <v>58</v>
      </c>
      <c r="Q4564" t="s">
        <v>88</v>
      </c>
      <c r="R4564">
        <v>5</v>
      </c>
      <c r="S4564">
        <v>0</v>
      </c>
      <c r="U4564">
        <v>-1</v>
      </c>
      <c r="V4564" t="s">
        <v>587</v>
      </c>
      <c r="W4564" t="s">
        <v>31</v>
      </c>
      <c r="X4564">
        <v>0</v>
      </c>
      <c r="Y4564" t="str">
        <f>IF(tblRides[[#This Row],[supply_demand_ratio]]&lt;0.8,"Below 0.8",IF(tblRides[[#This Row],[supply_demand_ratio]]&lt;1,"Between 0.8-1.0",IF(tblRides[[#This Row],[supply_demand_ratio]]&lt;=1.2,"Between 1.0-1.2","Above 1.2")))</f>
        <v>Above 1.2</v>
      </c>
    </row>
    <row r="4565" spans="1:25" x14ac:dyDescent="0.3">
      <c r="A4565" t="s">
        <v>4620</v>
      </c>
      <c r="B4565" s="1">
        <v>46063.582638888889</v>
      </c>
      <c r="C4565" s="2">
        <v>46063</v>
      </c>
      <c r="D4565">
        <v>13</v>
      </c>
      <c r="E4565" t="s">
        <v>33</v>
      </c>
      <c r="F4565" t="s">
        <v>26</v>
      </c>
      <c r="G4565">
        <v>0.7</v>
      </c>
      <c r="H4565">
        <v>55.15</v>
      </c>
      <c r="I4565">
        <v>54.96</v>
      </c>
      <c r="J4565">
        <v>1.1000000000000001</v>
      </c>
      <c r="K4565">
        <v>5.3</v>
      </c>
      <c r="L4565">
        <v>2.7</v>
      </c>
      <c r="M4565">
        <v>70</v>
      </c>
      <c r="N4565" t="s">
        <v>41</v>
      </c>
      <c r="O4565">
        <v>0.97599999999999998</v>
      </c>
      <c r="P4565" t="s">
        <v>28</v>
      </c>
      <c r="Q4565" t="s">
        <v>29</v>
      </c>
      <c r="R4565">
        <v>4.7300000000000004</v>
      </c>
      <c r="S4565">
        <v>32</v>
      </c>
      <c r="T4565">
        <v>-0.19</v>
      </c>
      <c r="U4565">
        <v>-2.6</v>
      </c>
      <c r="V4565" t="s">
        <v>587</v>
      </c>
      <c r="W4565" t="s">
        <v>45</v>
      </c>
      <c r="X4565">
        <v>1</v>
      </c>
      <c r="Y4565" t="str">
        <f>IF(tblRides[[#This Row],[supply_demand_ratio]]&lt;0.8,"Below 0.8",IF(tblRides[[#This Row],[supply_demand_ratio]]&lt;1,"Between 0.8-1.0",IF(tblRides[[#This Row],[supply_demand_ratio]]&lt;=1.2,"Between 1.0-1.2","Above 1.2")))</f>
        <v>Between 0.8-1.0</v>
      </c>
    </row>
    <row r="4566" spans="1:25" x14ac:dyDescent="0.3">
      <c r="A4566" t="s">
        <v>4621</v>
      </c>
      <c r="B4566" s="1">
        <v>46063.59375</v>
      </c>
      <c r="C4566" s="2">
        <v>46063</v>
      </c>
      <c r="D4566">
        <v>14</v>
      </c>
      <c r="E4566" t="s">
        <v>33</v>
      </c>
      <c r="F4566" t="s">
        <v>34</v>
      </c>
      <c r="G4566">
        <v>17.5</v>
      </c>
      <c r="H4566">
        <v>365.55</v>
      </c>
      <c r="I4566">
        <v>353.53</v>
      </c>
      <c r="J4566">
        <v>1.1000000000000001</v>
      </c>
      <c r="K4566">
        <v>3.4</v>
      </c>
      <c r="L4566">
        <v>3.5</v>
      </c>
      <c r="M4566">
        <v>100</v>
      </c>
      <c r="N4566" t="s">
        <v>27</v>
      </c>
      <c r="O4566">
        <v>1.1539999999999999</v>
      </c>
      <c r="P4566" t="s">
        <v>28</v>
      </c>
      <c r="Q4566" t="s">
        <v>29</v>
      </c>
      <c r="R4566">
        <v>4.78</v>
      </c>
      <c r="S4566">
        <v>0</v>
      </c>
      <c r="T4566">
        <v>-12.02</v>
      </c>
      <c r="U4566">
        <v>0.1</v>
      </c>
      <c r="V4566" t="s">
        <v>587</v>
      </c>
      <c r="W4566" t="s">
        <v>31</v>
      </c>
      <c r="X4566">
        <v>1</v>
      </c>
      <c r="Y4566" t="str">
        <f>IF(tblRides[[#This Row],[supply_demand_ratio]]&lt;0.8,"Below 0.8",IF(tblRides[[#This Row],[supply_demand_ratio]]&lt;1,"Between 0.8-1.0",IF(tblRides[[#This Row],[supply_demand_ratio]]&lt;=1.2,"Between 1.0-1.2","Above 1.2")))</f>
        <v>Between 1.0-1.2</v>
      </c>
    </row>
    <row r="4567" spans="1:25" x14ac:dyDescent="0.3">
      <c r="A4567" t="s">
        <v>4622</v>
      </c>
      <c r="B4567" s="1">
        <v>46063.597916666666</v>
      </c>
      <c r="C4567" s="2">
        <v>46063</v>
      </c>
      <c r="D4567">
        <v>14</v>
      </c>
      <c r="E4567" t="s">
        <v>33</v>
      </c>
      <c r="F4567" t="s">
        <v>26</v>
      </c>
      <c r="G4567">
        <v>5.5</v>
      </c>
      <c r="H4567">
        <v>132.80000000000001</v>
      </c>
      <c r="I4567">
        <v>135.32</v>
      </c>
      <c r="J4567">
        <v>1</v>
      </c>
      <c r="K4567">
        <v>4.8</v>
      </c>
      <c r="L4567">
        <v>4</v>
      </c>
      <c r="M4567">
        <v>88</v>
      </c>
      <c r="N4567" t="s">
        <v>27</v>
      </c>
      <c r="O4567">
        <v>1.042</v>
      </c>
      <c r="P4567" t="s">
        <v>28</v>
      </c>
      <c r="Q4567" t="s">
        <v>29</v>
      </c>
      <c r="R4567">
        <v>4.5</v>
      </c>
      <c r="S4567">
        <v>8</v>
      </c>
      <c r="T4567">
        <v>2.52</v>
      </c>
      <c r="U4567">
        <v>-0.8</v>
      </c>
      <c r="V4567" t="s">
        <v>587</v>
      </c>
      <c r="W4567" t="s">
        <v>31</v>
      </c>
      <c r="X4567">
        <v>1</v>
      </c>
      <c r="Y4567" t="str">
        <f>IF(tblRides[[#This Row],[supply_demand_ratio]]&lt;0.8,"Below 0.8",IF(tblRides[[#This Row],[supply_demand_ratio]]&lt;1,"Between 0.8-1.0",IF(tblRides[[#This Row],[supply_demand_ratio]]&lt;=1.2,"Between 1.0-1.2","Above 1.2")))</f>
        <v>Between 1.0-1.2</v>
      </c>
    </row>
    <row r="4568" spans="1:25" x14ac:dyDescent="0.3">
      <c r="A4568" t="s">
        <v>4623</v>
      </c>
      <c r="B4568" s="1">
        <v>46063.602777777778</v>
      </c>
      <c r="C4568" s="2">
        <v>46063</v>
      </c>
      <c r="D4568">
        <v>14</v>
      </c>
      <c r="E4568" t="s">
        <v>25</v>
      </c>
      <c r="F4568" t="s">
        <v>26</v>
      </c>
      <c r="G4568">
        <v>5.4</v>
      </c>
      <c r="H4568">
        <v>128.08000000000001</v>
      </c>
      <c r="I4568">
        <v>126.38</v>
      </c>
      <c r="J4568">
        <v>1</v>
      </c>
      <c r="K4568">
        <v>3.8</v>
      </c>
      <c r="L4568">
        <v>5.3</v>
      </c>
      <c r="M4568">
        <v>108</v>
      </c>
      <c r="N4568" t="s">
        <v>27</v>
      </c>
      <c r="O4568">
        <v>0.81</v>
      </c>
      <c r="P4568" t="s">
        <v>28</v>
      </c>
      <c r="Q4568" t="s">
        <v>29</v>
      </c>
      <c r="R4568">
        <v>4.5999999999999996</v>
      </c>
      <c r="S4568">
        <v>35</v>
      </c>
      <c r="T4568">
        <v>-1.7</v>
      </c>
      <c r="U4568">
        <v>1.5</v>
      </c>
      <c r="V4568" t="s">
        <v>587</v>
      </c>
      <c r="W4568" t="s">
        <v>31</v>
      </c>
      <c r="X4568">
        <v>1</v>
      </c>
      <c r="Y4568" t="str">
        <f>IF(tblRides[[#This Row],[supply_demand_ratio]]&lt;0.8,"Below 0.8",IF(tblRides[[#This Row],[supply_demand_ratio]]&lt;1,"Between 0.8-1.0",IF(tblRides[[#This Row],[supply_demand_ratio]]&lt;=1.2,"Between 1.0-1.2","Above 1.2")))</f>
        <v>Between 0.8-1.0</v>
      </c>
    </row>
    <row r="4569" spans="1:25" x14ac:dyDescent="0.3">
      <c r="A4569" t="s">
        <v>4624</v>
      </c>
      <c r="B4569" s="1">
        <v>46063.604166666664</v>
      </c>
      <c r="C4569" s="2">
        <v>46063</v>
      </c>
      <c r="D4569">
        <v>14</v>
      </c>
      <c r="E4569" t="s">
        <v>36</v>
      </c>
      <c r="F4569" t="s">
        <v>34</v>
      </c>
      <c r="G4569">
        <v>6.1</v>
      </c>
      <c r="H4569">
        <v>152.91</v>
      </c>
      <c r="J4569">
        <v>1.1000000000000001</v>
      </c>
      <c r="K4569">
        <v>3.2</v>
      </c>
      <c r="M4569">
        <v>92</v>
      </c>
      <c r="N4569" t="s">
        <v>27</v>
      </c>
      <c r="O4569">
        <v>0.92800000000000005</v>
      </c>
      <c r="P4569" t="s">
        <v>82</v>
      </c>
      <c r="Q4569" t="s">
        <v>83</v>
      </c>
      <c r="R4569">
        <v>4.72</v>
      </c>
      <c r="S4569">
        <v>0</v>
      </c>
      <c r="V4569" t="s">
        <v>587</v>
      </c>
      <c r="W4569" t="s">
        <v>31</v>
      </c>
      <c r="X4569">
        <v>0</v>
      </c>
      <c r="Y4569" t="str">
        <f>IF(tblRides[[#This Row],[supply_demand_ratio]]&lt;0.8,"Below 0.8",IF(tblRides[[#This Row],[supply_demand_ratio]]&lt;1,"Between 0.8-1.0",IF(tblRides[[#This Row],[supply_demand_ratio]]&lt;=1.2,"Between 1.0-1.2","Above 1.2")))</f>
        <v>Between 0.8-1.0</v>
      </c>
    </row>
    <row r="4570" spans="1:25" x14ac:dyDescent="0.3">
      <c r="A4570" t="s">
        <v>4625</v>
      </c>
      <c r="B4570" s="1">
        <v>46063.606249999997</v>
      </c>
      <c r="C4570" s="2">
        <v>46063</v>
      </c>
      <c r="D4570">
        <v>14</v>
      </c>
      <c r="E4570" t="s">
        <v>25</v>
      </c>
      <c r="F4570" t="s">
        <v>26</v>
      </c>
      <c r="G4570">
        <v>3.1</v>
      </c>
      <c r="H4570">
        <v>90.35</v>
      </c>
      <c r="I4570">
        <v>91.74</v>
      </c>
      <c r="J4570">
        <v>1.1000000000000001</v>
      </c>
      <c r="K4570">
        <v>3.6</v>
      </c>
      <c r="L4570">
        <v>4.5999999999999996</v>
      </c>
      <c r="M4570">
        <v>115</v>
      </c>
      <c r="N4570" t="s">
        <v>27</v>
      </c>
      <c r="O4570">
        <v>0.92800000000000005</v>
      </c>
      <c r="P4570" t="s">
        <v>28</v>
      </c>
      <c r="Q4570" t="s">
        <v>29</v>
      </c>
      <c r="R4570">
        <v>4.93</v>
      </c>
      <c r="S4570">
        <v>3</v>
      </c>
      <c r="T4570">
        <v>1.39</v>
      </c>
      <c r="U4570">
        <v>1</v>
      </c>
      <c r="V4570" t="s">
        <v>587</v>
      </c>
      <c r="W4570" t="s">
        <v>31</v>
      </c>
      <c r="X4570">
        <v>1</v>
      </c>
      <c r="Y4570" t="str">
        <f>IF(tblRides[[#This Row],[supply_demand_ratio]]&lt;0.8,"Below 0.8",IF(tblRides[[#This Row],[supply_demand_ratio]]&lt;1,"Between 0.8-1.0",IF(tblRides[[#This Row],[supply_demand_ratio]]&lt;=1.2,"Between 1.0-1.2","Above 1.2")))</f>
        <v>Between 0.8-1.0</v>
      </c>
    </row>
    <row r="4571" spans="1:25" x14ac:dyDescent="0.3">
      <c r="A4571" t="s">
        <v>4626</v>
      </c>
      <c r="B4571" s="1">
        <v>46063.609027777777</v>
      </c>
      <c r="C4571" s="2">
        <v>46063</v>
      </c>
      <c r="D4571">
        <v>14</v>
      </c>
      <c r="E4571" t="s">
        <v>33</v>
      </c>
      <c r="F4571" t="s">
        <v>26</v>
      </c>
      <c r="G4571">
        <v>15.8</v>
      </c>
      <c r="H4571">
        <v>300</v>
      </c>
      <c r="I4571">
        <v>290.01</v>
      </c>
      <c r="J4571">
        <v>1</v>
      </c>
      <c r="K4571">
        <v>2.6</v>
      </c>
      <c r="L4571">
        <v>8.6</v>
      </c>
      <c r="M4571">
        <v>107</v>
      </c>
      <c r="N4571" t="s">
        <v>27</v>
      </c>
      <c r="O4571">
        <v>1.202</v>
      </c>
      <c r="P4571" t="s">
        <v>28</v>
      </c>
      <c r="Q4571" t="s">
        <v>29</v>
      </c>
      <c r="R4571">
        <v>4.79</v>
      </c>
      <c r="S4571">
        <v>5</v>
      </c>
      <c r="T4571">
        <v>-9.99</v>
      </c>
      <c r="U4571">
        <v>6</v>
      </c>
      <c r="V4571" t="s">
        <v>587</v>
      </c>
      <c r="W4571" t="s">
        <v>31</v>
      </c>
      <c r="X4571">
        <v>1</v>
      </c>
      <c r="Y4571" t="str">
        <f>IF(tblRides[[#This Row],[supply_demand_ratio]]&lt;0.8,"Below 0.8",IF(tblRides[[#This Row],[supply_demand_ratio]]&lt;1,"Between 0.8-1.0",IF(tblRides[[#This Row],[supply_demand_ratio]]&lt;=1.2,"Between 1.0-1.2","Above 1.2")))</f>
        <v>Above 1.2</v>
      </c>
    </row>
    <row r="4572" spans="1:25" x14ac:dyDescent="0.3">
      <c r="A4572" t="s">
        <v>4627</v>
      </c>
      <c r="B4572" s="1">
        <v>46063.616666666669</v>
      </c>
      <c r="C4572" s="2">
        <v>46063</v>
      </c>
      <c r="D4572">
        <v>14</v>
      </c>
      <c r="E4572" t="s">
        <v>25</v>
      </c>
      <c r="F4572" t="s">
        <v>26</v>
      </c>
      <c r="G4572">
        <v>0.8</v>
      </c>
      <c r="H4572">
        <v>57.86</v>
      </c>
      <c r="I4572">
        <v>57.11</v>
      </c>
      <c r="J4572">
        <v>1.1000000000000001</v>
      </c>
      <c r="K4572">
        <v>2.4</v>
      </c>
      <c r="L4572">
        <v>2.2000000000000002</v>
      </c>
      <c r="M4572">
        <v>132</v>
      </c>
      <c r="N4572" t="s">
        <v>27</v>
      </c>
      <c r="O4572">
        <v>1.2450000000000001</v>
      </c>
      <c r="P4572" t="s">
        <v>28</v>
      </c>
      <c r="Q4572" t="s">
        <v>29</v>
      </c>
      <c r="R4572">
        <v>4.7699999999999996</v>
      </c>
      <c r="S4572">
        <v>6</v>
      </c>
      <c r="T4572">
        <v>-0.75</v>
      </c>
      <c r="U4572">
        <v>-0.2</v>
      </c>
      <c r="V4572" t="s">
        <v>587</v>
      </c>
      <c r="W4572" t="s">
        <v>31</v>
      </c>
      <c r="X4572">
        <v>1</v>
      </c>
      <c r="Y4572" t="str">
        <f>IF(tblRides[[#This Row],[supply_demand_ratio]]&lt;0.8,"Below 0.8",IF(tblRides[[#This Row],[supply_demand_ratio]]&lt;1,"Between 0.8-1.0",IF(tblRides[[#This Row],[supply_demand_ratio]]&lt;=1.2,"Between 1.0-1.2","Above 1.2")))</f>
        <v>Above 1.2</v>
      </c>
    </row>
    <row r="4573" spans="1:25" x14ac:dyDescent="0.3">
      <c r="A4573" t="s">
        <v>4628</v>
      </c>
      <c r="B4573" s="1">
        <v>46063.621527777781</v>
      </c>
      <c r="C4573" s="2">
        <v>46063</v>
      </c>
      <c r="D4573">
        <v>14</v>
      </c>
      <c r="E4573" t="s">
        <v>33</v>
      </c>
      <c r="F4573" t="s">
        <v>26</v>
      </c>
      <c r="G4573">
        <v>4.0999999999999996</v>
      </c>
      <c r="H4573">
        <v>116.71</v>
      </c>
      <c r="I4573">
        <v>119.62</v>
      </c>
      <c r="J4573">
        <v>1.1000000000000001</v>
      </c>
      <c r="K4573">
        <v>2</v>
      </c>
      <c r="L4573">
        <v>2.1</v>
      </c>
      <c r="M4573">
        <v>107</v>
      </c>
      <c r="N4573" t="s">
        <v>41</v>
      </c>
      <c r="O4573">
        <v>1.387</v>
      </c>
      <c r="P4573" t="s">
        <v>28</v>
      </c>
      <c r="Q4573" t="s">
        <v>29</v>
      </c>
      <c r="R4573">
        <v>4.6500000000000004</v>
      </c>
      <c r="S4573">
        <v>104</v>
      </c>
      <c r="T4573">
        <v>2.91</v>
      </c>
      <c r="U4573">
        <v>0.1</v>
      </c>
      <c r="V4573" t="s">
        <v>587</v>
      </c>
      <c r="W4573" t="s">
        <v>31</v>
      </c>
      <c r="X4573">
        <v>1</v>
      </c>
      <c r="Y4573" t="str">
        <f>IF(tblRides[[#This Row],[supply_demand_ratio]]&lt;0.8,"Below 0.8",IF(tblRides[[#This Row],[supply_demand_ratio]]&lt;1,"Between 0.8-1.0",IF(tblRides[[#This Row],[supply_demand_ratio]]&lt;=1.2,"Between 1.0-1.2","Above 1.2")))</f>
        <v>Above 1.2</v>
      </c>
    </row>
    <row r="4574" spans="1:25" x14ac:dyDescent="0.3">
      <c r="A4574" t="s">
        <v>4629</v>
      </c>
      <c r="B4574" s="1">
        <v>46063.640277777777</v>
      </c>
      <c r="C4574" s="2">
        <v>46063</v>
      </c>
      <c r="D4574">
        <v>15</v>
      </c>
      <c r="E4574" t="s">
        <v>43</v>
      </c>
      <c r="F4574" t="s">
        <v>26</v>
      </c>
      <c r="G4574">
        <v>4.2</v>
      </c>
      <c r="H4574">
        <v>110.57</v>
      </c>
      <c r="I4574">
        <v>110.43</v>
      </c>
      <c r="J4574">
        <v>1</v>
      </c>
      <c r="K4574">
        <v>5.5</v>
      </c>
      <c r="L4574">
        <v>1</v>
      </c>
      <c r="M4574">
        <v>62</v>
      </c>
      <c r="N4574" t="s">
        <v>41</v>
      </c>
      <c r="O4574">
        <v>2.2000000000000002</v>
      </c>
      <c r="P4574" t="s">
        <v>28</v>
      </c>
      <c r="Q4574" t="s">
        <v>29</v>
      </c>
      <c r="R4574">
        <v>4.47</v>
      </c>
      <c r="S4574">
        <v>3</v>
      </c>
      <c r="T4574">
        <v>-0.14000000000000001</v>
      </c>
      <c r="U4574">
        <v>-4.5</v>
      </c>
      <c r="V4574" t="s">
        <v>587</v>
      </c>
      <c r="W4574" t="s">
        <v>45</v>
      </c>
      <c r="X4574">
        <v>1</v>
      </c>
      <c r="Y4574" t="str">
        <f>IF(tblRides[[#This Row],[supply_demand_ratio]]&lt;0.8,"Below 0.8",IF(tblRides[[#This Row],[supply_demand_ratio]]&lt;1,"Between 0.8-1.0",IF(tblRides[[#This Row],[supply_demand_ratio]]&lt;=1.2,"Between 1.0-1.2","Above 1.2")))</f>
        <v>Above 1.2</v>
      </c>
    </row>
    <row r="4575" spans="1:25" x14ac:dyDescent="0.3">
      <c r="A4575" t="s">
        <v>4630</v>
      </c>
      <c r="B4575" s="1">
        <v>46063.668749999997</v>
      </c>
      <c r="C4575" s="2">
        <v>46063</v>
      </c>
      <c r="D4575">
        <v>16</v>
      </c>
      <c r="E4575" t="s">
        <v>36</v>
      </c>
      <c r="F4575" t="s">
        <v>26</v>
      </c>
      <c r="G4575">
        <v>3.1</v>
      </c>
      <c r="H4575">
        <v>90.38</v>
      </c>
      <c r="I4575">
        <v>84.6</v>
      </c>
      <c r="J4575">
        <v>1.1000000000000001</v>
      </c>
      <c r="K4575">
        <v>5.5</v>
      </c>
      <c r="L4575">
        <v>9.9</v>
      </c>
      <c r="M4575">
        <v>101</v>
      </c>
      <c r="N4575" t="s">
        <v>41</v>
      </c>
      <c r="O4575">
        <v>1.1990000000000001</v>
      </c>
      <c r="P4575" t="s">
        <v>28</v>
      </c>
      <c r="Q4575" t="s">
        <v>29</v>
      </c>
      <c r="R4575">
        <v>4.58</v>
      </c>
      <c r="S4575">
        <v>2</v>
      </c>
      <c r="T4575">
        <v>-5.78</v>
      </c>
      <c r="U4575">
        <v>4.4000000000000004</v>
      </c>
      <c r="V4575" t="s">
        <v>587</v>
      </c>
      <c r="W4575" t="s">
        <v>45</v>
      </c>
      <c r="X4575">
        <v>1</v>
      </c>
      <c r="Y4575" t="str">
        <f>IF(tblRides[[#This Row],[supply_demand_ratio]]&lt;0.8,"Below 0.8",IF(tblRides[[#This Row],[supply_demand_ratio]]&lt;1,"Between 0.8-1.0",IF(tblRides[[#This Row],[supply_demand_ratio]]&lt;=1.2,"Between 1.0-1.2","Above 1.2")))</f>
        <v>Between 1.0-1.2</v>
      </c>
    </row>
    <row r="4576" spans="1:25" x14ac:dyDescent="0.3">
      <c r="A4576" t="s">
        <v>4631</v>
      </c>
      <c r="B4576" s="1">
        <v>46063.679166666669</v>
      </c>
      <c r="C4576" s="2">
        <v>46063</v>
      </c>
      <c r="D4576">
        <v>16</v>
      </c>
      <c r="E4576" t="s">
        <v>25</v>
      </c>
      <c r="F4576" t="s">
        <v>26</v>
      </c>
      <c r="G4576">
        <v>5</v>
      </c>
      <c r="H4576">
        <v>139.80000000000001</v>
      </c>
      <c r="I4576">
        <v>141.72</v>
      </c>
      <c r="J4576">
        <v>1.2</v>
      </c>
      <c r="K4576">
        <v>6</v>
      </c>
      <c r="L4576">
        <v>4.3</v>
      </c>
      <c r="M4576">
        <v>92</v>
      </c>
      <c r="N4576" t="s">
        <v>27</v>
      </c>
      <c r="O4576">
        <v>0.67700000000000005</v>
      </c>
      <c r="P4576" t="s">
        <v>28</v>
      </c>
      <c r="Q4576" t="s">
        <v>29</v>
      </c>
      <c r="R4576">
        <v>4.6100000000000003</v>
      </c>
      <c r="S4576">
        <v>3</v>
      </c>
      <c r="T4576">
        <v>1.92</v>
      </c>
      <c r="U4576">
        <v>-1.7</v>
      </c>
      <c r="V4576" t="s">
        <v>587</v>
      </c>
      <c r="W4576" t="s">
        <v>45</v>
      </c>
      <c r="X4576">
        <v>1</v>
      </c>
      <c r="Y4576" t="str">
        <f>IF(tblRides[[#This Row],[supply_demand_ratio]]&lt;0.8,"Below 0.8",IF(tblRides[[#This Row],[supply_demand_ratio]]&lt;1,"Between 0.8-1.0",IF(tblRides[[#This Row],[supply_demand_ratio]]&lt;=1.2,"Between 1.0-1.2","Above 1.2")))</f>
        <v>Below 0.8</v>
      </c>
    </row>
    <row r="4577" spans="1:25" x14ac:dyDescent="0.3">
      <c r="A4577" t="s">
        <v>4632</v>
      </c>
      <c r="B4577" s="1">
        <v>46063.695138888892</v>
      </c>
      <c r="C4577" s="2">
        <v>46063</v>
      </c>
      <c r="D4577">
        <v>16</v>
      </c>
      <c r="E4577" t="s">
        <v>33</v>
      </c>
      <c r="F4577" t="s">
        <v>34</v>
      </c>
      <c r="G4577">
        <v>4.0999999999999996</v>
      </c>
      <c r="H4577">
        <v>100.91</v>
      </c>
      <c r="I4577">
        <v>102.95</v>
      </c>
      <c r="J4577">
        <v>1</v>
      </c>
      <c r="K4577">
        <v>7.6</v>
      </c>
      <c r="L4577">
        <v>10.7</v>
      </c>
      <c r="M4577">
        <v>70</v>
      </c>
      <c r="N4577" t="s">
        <v>27</v>
      </c>
      <c r="O4577">
        <v>0.77500000000000002</v>
      </c>
      <c r="P4577" t="s">
        <v>28</v>
      </c>
      <c r="Q4577" t="s">
        <v>29</v>
      </c>
      <c r="R4577">
        <v>4.84</v>
      </c>
      <c r="S4577">
        <v>0</v>
      </c>
      <c r="T4577">
        <v>2.04</v>
      </c>
      <c r="U4577">
        <v>3.1</v>
      </c>
      <c r="V4577" t="s">
        <v>587</v>
      </c>
      <c r="W4577" t="s">
        <v>45</v>
      </c>
      <c r="X4577">
        <v>1</v>
      </c>
      <c r="Y4577" t="str">
        <f>IF(tblRides[[#This Row],[supply_demand_ratio]]&lt;0.8,"Below 0.8",IF(tblRides[[#This Row],[supply_demand_ratio]]&lt;1,"Between 0.8-1.0",IF(tblRides[[#This Row],[supply_demand_ratio]]&lt;=1.2,"Between 1.0-1.2","Above 1.2")))</f>
        <v>Below 0.8</v>
      </c>
    </row>
    <row r="4578" spans="1:25" x14ac:dyDescent="0.3">
      <c r="A4578" t="s">
        <v>4633</v>
      </c>
      <c r="B4578" s="1">
        <v>46063.701388888891</v>
      </c>
      <c r="C4578" s="2">
        <v>46063</v>
      </c>
      <c r="D4578">
        <v>16</v>
      </c>
      <c r="E4578" t="s">
        <v>25</v>
      </c>
      <c r="F4578" t="s">
        <v>26</v>
      </c>
      <c r="G4578">
        <v>2.7</v>
      </c>
      <c r="H4578">
        <v>86.14</v>
      </c>
      <c r="I4578">
        <v>88.2</v>
      </c>
      <c r="J4578">
        <v>1.1000000000000001</v>
      </c>
      <c r="K4578">
        <v>8.6</v>
      </c>
      <c r="L4578">
        <v>2</v>
      </c>
      <c r="M4578">
        <v>108</v>
      </c>
      <c r="N4578" t="s">
        <v>27</v>
      </c>
      <c r="O4578">
        <v>0.88700000000000001</v>
      </c>
      <c r="P4578" t="s">
        <v>28</v>
      </c>
      <c r="Q4578" t="s">
        <v>29</v>
      </c>
      <c r="R4578">
        <v>5</v>
      </c>
      <c r="S4578">
        <v>12</v>
      </c>
      <c r="T4578">
        <v>2.06</v>
      </c>
      <c r="U4578">
        <v>-6.6</v>
      </c>
      <c r="V4578" t="s">
        <v>587</v>
      </c>
      <c r="W4578" t="s">
        <v>45</v>
      </c>
      <c r="X4578">
        <v>1</v>
      </c>
      <c r="Y4578" t="str">
        <f>IF(tblRides[[#This Row],[supply_demand_ratio]]&lt;0.8,"Below 0.8",IF(tblRides[[#This Row],[supply_demand_ratio]]&lt;1,"Between 0.8-1.0",IF(tblRides[[#This Row],[supply_demand_ratio]]&lt;=1.2,"Between 1.0-1.2","Above 1.2")))</f>
        <v>Between 0.8-1.0</v>
      </c>
    </row>
    <row r="4579" spans="1:25" x14ac:dyDescent="0.3">
      <c r="A4579" t="s">
        <v>4634</v>
      </c>
      <c r="B4579" s="1">
        <v>46063.70208333333</v>
      </c>
      <c r="C4579" s="2">
        <v>46063</v>
      </c>
      <c r="D4579">
        <v>16</v>
      </c>
      <c r="E4579" t="s">
        <v>36</v>
      </c>
      <c r="F4579" t="s">
        <v>26</v>
      </c>
      <c r="G4579">
        <v>5.7</v>
      </c>
      <c r="H4579">
        <v>110.79</v>
      </c>
      <c r="J4579">
        <v>1</v>
      </c>
      <c r="K4579">
        <v>4</v>
      </c>
      <c r="L4579">
        <v>2.7</v>
      </c>
      <c r="M4579">
        <v>86</v>
      </c>
      <c r="N4579" t="s">
        <v>27</v>
      </c>
      <c r="O4579">
        <v>0.873</v>
      </c>
      <c r="P4579" t="s">
        <v>58</v>
      </c>
      <c r="Q4579" t="s">
        <v>108</v>
      </c>
      <c r="R4579">
        <v>4.55</v>
      </c>
      <c r="S4579">
        <v>4</v>
      </c>
      <c r="U4579">
        <v>-1.3</v>
      </c>
      <c r="V4579" t="s">
        <v>587</v>
      </c>
      <c r="W4579" t="s">
        <v>31</v>
      </c>
      <c r="X4579">
        <v>0</v>
      </c>
      <c r="Y4579" t="str">
        <f>IF(tblRides[[#This Row],[supply_demand_ratio]]&lt;0.8,"Below 0.8",IF(tblRides[[#This Row],[supply_demand_ratio]]&lt;1,"Between 0.8-1.0",IF(tblRides[[#This Row],[supply_demand_ratio]]&lt;=1.2,"Between 1.0-1.2","Above 1.2")))</f>
        <v>Between 0.8-1.0</v>
      </c>
    </row>
    <row r="4580" spans="1:25" x14ac:dyDescent="0.3">
      <c r="A4580" t="s">
        <v>4635</v>
      </c>
      <c r="B4580" s="1">
        <v>46063.716666666667</v>
      </c>
      <c r="C4580" s="2">
        <v>46063</v>
      </c>
      <c r="D4580">
        <v>17</v>
      </c>
      <c r="E4580" t="s">
        <v>25</v>
      </c>
      <c r="F4580" t="s">
        <v>34</v>
      </c>
      <c r="G4580">
        <v>6.5</v>
      </c>
      <c r="H4580">
        <v>192.47</v>
      </c>
      <c r="I4580">
        <v>186.04</v>
      </c>
      <c r="J4580">
        <v>1.3</v>
      </c>
      <c r="K4580">
        <v>7.7</v>
      </c>
      <c r="L4580">
        <v>9</v>
      </c>
      <c r="M4580">
        <v>92</v>
      </c>
      <c r="N4580" t="s">
        <v>27</v>
      </c>
      <c r="O4580">
        <v>0.67900000000000005</v>
      </c>
      <c r="P4580" t="s">
        <v>28</v>
      </c>
      <c r="Q4580" t="s">
        <v>29</v>
      </c>
      <c r="R4580">
        <v>4.75</v>
      </c>
      <c r="S4580">
        <v>0</v>
      </c>
      <c r="T4580">
        <v>-6.43</v>
      </c>
      <c r="U4580">
        <v>1.3</v>
      </c>
      <c r="V4580" t="s">
        <v>587</v>
      </c>
      <c r="W4580" t="s">
        <v>45</v>
      </c>
      <c r="X4580">
        <v>1</v>
      </c>
      <c r="Y4580" t="str">
        <f>IF(tblRides[[#This Row],[supply_demand_ratio]]&lt;0.8,"Below 0.8",IF(tblRides[[#This Row],[supply_demand_ratio]]&lt;1,"Between 0.8-1.0",IF(tblRides[[#This Row],[supply_demand_ratio]]&lt;=1.2,"Between 1.0-1.2","Above 1.2")))</f>
        <v>Below 0.8</v>
      </c>
    </row>
    <row r="4581" spans="1:25" x14ac:dyDescent="0.3">
      <c r="A4581" t="s">
        <v>4636</v>
      </c>
      <c r="B4581" s="1">
        <v>46063.720138888886</v>
      </c>
      <c r="C4581" s="2">
        <v>46063</v>
      </c>
      <c r="D4581">
        <v>17</v>
      </c>
      <c r="E4581" t="s">
        <v>25</v>
      </c>
      <c r="F4581" t="s">
        <v>26</v>
      </c>
      <c r="G4581">
        <v>23.1</v>
      </c>
      <c r="H4581">
        <v>563.76</v>
      </c>
      <c r="I4581">
        <v>539.53</v>
      </c>
      <c r="J4581">
        <v>1.3</v>
      </c>
      <c r="K4581">
        <v>7.7</v>
      </c>
      <c r="L4581">
        <v>8</v>
      </c>
      <c r="M4581">
        <v>102</v>
      </c>
      <c r="N4581" t="s">
        <v>72</v>
      </c>
      <c r="O4581">
        <v>0.70599999999999996</v>
      </c>
      <c r="P4581" t="s">
        <v>28</v>
      </c>
      <c r="Q4581" t="s">
        <v>29</v>
      </c>
      <c r="R4581">
        <v>5</v>
      </c>
      <c r="S4581">
        <v>52</v>
      </c>
      <c r="T4581">
        <v>-24.23</v>
      </c>
      <c r="U4581">
        <v>0.3</v>
      </c>
      <c r="V4581" t="s">
        <v>587</v>
      </c>
      <c r="W4581" t="s">
        <v>45</v>
      </c>
      <c r="X4581">
        <v>1</v>
      </c>
      <c r="Y4581" t="str">
        <f>IF(tblRides[[#This Row],[supply_demand_ratio]]&lt;0.8,"Below 0.8",IF(tblRides[[#This Row],[supply_demand_ratio]]&lt;1,"Between 0.8-1.0",IF(tblRides[[#This Row],[supply_demand_ratio]]&lt;=1.2,"Between 1.0-1.2","Above 1.2")))</f>
        <v>Below 0.8</v>
      </c>
    </row>
    <row r="4582" spans="1:25" x14ac:dyDescent="0.3">
      <c r="A4582" t="s">
        <v>4637</v>
      </c>
      <c r="B4582" s="1">
        <v>46063.72152777778</v>
      </c>
      <c r="C4582" s="2">
        <v>46063</v>
      </c>
      <c r="D4582">
        <v>17</v>
      </c>
      <c r="E4582" t="s">
        <v>36</v>
      </c>
      <c r="F4582" t="s">
        <v>34</v>
      </c>
      <c r="G4582">
        <v>2.6</v>
      </c>
      <c r="H4582">
        <v>74.989999999999995</v>
      </c>
      <c r="J4582">
        <v>1</v>
      </c>
      <c r="K4582">
        <v>3.9</v>
      </c>
      <c r="L4582">
        <v>2.1</v>
      </c>
      <c r="M4582">
        <v>106</v>
      </c>
      <c r="N4582" t="s">
        <v>41</v>
      </c>
      <c r="O4582">
        <v>1.252</v>
      </c>
      <c r="P4582" t="s">
        <v>37</v>
      </c>
      <c r="Q4582" t="s">
        <v>103</v>
      </c>
      <c r="R4582">
        <v>4.6900000000000004</v>
      </c>
      <c r="S4582">
        <v>0</v>
      </c>
      <c r="U4582">
        <v>-1.8</v>
      </c>
      <c r="V4582" t="s">
        <v>587</v>
      </c>
      <c r="W4582" t="s">
        <v>31</v>
      </c>
      <c r="X4582">
        <v>0</v>
      </c>
      <c r="Y4582" t="str">
        <f>IF(tblRides[[#This Row],[supply_demand_ratio]]&lt;0.8,"Below 0.8",IF(tblRides[[#This Row],[supply_demand_ratio]]&lt;1,"Between 0.8-1.0",IF(tblRides[[#This Row],[supply_demand_ratio]]&lt;=1.2,"Between 1.0-1.2","Above 1.2")))</f>
        <v>Above 1.2</v>
      </c>
    </row>
    <row r="4583" spans="1:25" x14ac:dyDescent="0.3">
      <c r="A4583" t="s">
        <v>4638</v>
      </c>
      <c r="B4583" s="1">
        <v>46063.725694444445</v>
      </c>
      <c r="C4583" s="2">
        <v>46063</v>
      </c>
      <c r="D4583">
        <v>17</v>
      </c>
      <c r="E4583" t="s">
        <v>25</v>
      </c>
      <c r="F4583" t="s">
        <v>26</v>
      </c>
      <c r="G4583">
        <v>7.6</v>
      </c>
      <c r="H4583">
        <v>195.06</v>
      </c>
      <c r="I4583">
        <v>200.03</v>
      </c>
      <c r="J4583">
        <v>1.2</v>
      </c>
      <c r="K4583">
        <v>4.7</v>
      </c>
      <c r="L4583">
        <v>6.2</v>
      </c>
      <c r="M4583">
        <v>102</v>
      </c>
      <c r="N4583" t="s">
        <v>72</v>
      </c>
      <c r="O4583">
        <v>0.68500000000000005</v>
      </c>
      <c r="P4583" t="s">
        <v>28</v>
      </c>
      <c r="Q4583" t="s">
        <v>29</v>
      </c>
      <c r="R4583">
        <v>4.8899999999999997</v>
      </c>
      <c r="S4583">
        <v>10</v>
      </c>
      <c r="T4583">
        <v>4.97</v>
      </c>
      <c r="U4583">
        <v>1.5</v>
      </c>
      <c r="V4583" t="s">
        <v>587</v>
      </c>
      <c r="W4583" t="s">
        <v>31</v>
      </c>
      <c r="X4583">
        <v>1</v>
      </c>
      <c r="Y4583" t="str">
        <f>IF(tblRides[[#This Row],[supply_demand_ratio]]&lt;0.8,"Below 0.8",IF(tblRides[[#This Row],[supply_demand_ratio]]&lt;1,"Between 0.8-1.0",IF(tblRides[[#This Row],[supply_demand_ratio]]&lt;=1.2,"Between 1.0-1.2","Above 1.2")))</f>
        <v>Below 0.8</v>
      </c>
    </row>
    <row r="4584" spans="1:25" x14ac:dyDescent="0.3">
      <c r="A4584" t="s">
        <v>4639</v>
      </c>
      <c r="B4584" s="1">
        <v>46063.732638888891</v>
      </c>
      <c r="C4584" s="2">
        <v>46063</v>
      </c>
      <c r="D4584">
        <v>17</v>
      </c>
      <c r="E4584" t="s">
        <v>25</v>
      </c>
      <c r="F4584" t="s">
        <v>34</v>
      </c>
      <c r="G4584">
        <v>7.5</v>
      </c>
      <c r="H4584">
        <v>190.44</v>
      </c>
      <c r="I4584">
        <v>185.76</v>
      </c>
      <c r="J4584">
        <v>1.2</v>
      </c>
      <c r="K4584">
        <v>12.9</v>
      </c>
      <c r="L4584">
        <v>16</v>
      </c>
      <c r="M4584">
        <v>86</v>
      </c>
      <c r="N4584" t="s">
        <v>27</v>
      </c>
      <c r="O4584">
        <v>0.60599999999999998</v>
      </c>
      <c r="P4584" t="s">
        <v>28</v>
      </c>
      <c r="Q4584" t="s">
        <v>29</v>
      </c>
      <c r="R4584">
        <v>4.46</v>
      </c>
      <c r="S4584">
        <v>0</v>
      </c>
      <c r="T4584">
        <v>-4.68</v>
      </c>
      <c r="U4584">
        <v>3.1</v>
      </c>
      <c r="V4584" t="s">
        <v>587</v>
      </c>
      <c r="W4584" t="s">
        <v>77</v>
      </c>
      <c r="X4584">
        <v>1</v>
      </c>
      <c r="Y4584" t="str">
        <f>IF(tblRides[[#This Row],[supply_demand_ratio]]&lt;0.8,"Below 0.8",IF(tblRides[[#This Row],[supply_demand_ratio]]&lt;1,"Between 0.8-1.0",IF(tblRides[[#This Row],[supply_demand_ratio]]&lt;=1.2,"Between 1.0-1.2","Above 1.2")))</f>
        <v>Below 0.8</v>
      </c>
    </row>
    <row r="4585" spans="1:25" x14ac:dyDescent="0.3">
      <c r="A4585" t="s">
        <v>4640</v>
      </c>
      <c r="B4585" s="1">
        <v>46063.749305555553</v>
      </c>
      <c r="C4585" s="2">
        <v>46063</v>
      </c>
      <c r="D4585">
        <v>17</v>
      </c>
      <c r="E4585" t="s">
        <v>36</v>
      </c>
      <c r="F4585" t="s">
        <v>26</v>
      </c>
      <c r="G4585">
        <v>10.6</v>
      </c>
      <c r="H4585">
        <v>226.44</v>
      </c>
      <c r="I4585">
        <v>240.76</v>
      </c>
      <c r="J4585">
        <v>1.2</v>
      </c>
      <c r="K4585">
        <v>8.3000000000000007</v>
      </c>
      <c r="L4585">
        <v>4.8</v>
      </c>
      <c r="M4585">
        <v>74</v>
      </c>
      <c r="N4585" t="s">
        <v>27</v>
      </c>
      <c r="O4585">
        <v>0.60499999999999998</v>
      </c>
      <c r="P4585" t="s">
        <v>28</v>
      </c>
      <c r="Q4585" t="s">
        <v>29</v>
      </c>
      <c r="R4585">
        <v>5</v>
      </c>
      <c r="S4585">
        <v>4</v>
      </c>
      <c r="T4585">
        <v>14.32</v>
      </c>
      <c r="U4585">
        <v>-3.5</v>
      </c>
      <c r="V4585" t="s">
        <v>587</v>
      </c>
      <c r="W4585" t="s">
        <v>45</v>
      </c>
      <c r="X4585">
        <v>1</v>
      </c>
      <c r="Y4585" t="str">
        <f>IF(tblRides[[#This Row],[supply_demand_ratio]]&lt;0.8,"Below 0.8",IF(tblRides[[#This Row],[supply_demand_ratio]]&lt;1,"Between 0.8-1.0",IF(tblRides[[#This Row],[supply_demand_ratio]]&lt;=1.2,"Between 1.0-1.2","Above 1.2")))</f>
        <v>Below 0.8</v>
      </c>
    </row>
    <row r="4586" spans="1:25" x14ac:dyDescent="0.3">
      <c r="A4586" t="s">
        <v>4641</v>
      </c>
      <c r="B4586" s="1">
        <v>46063.757638888892</v>
      </c>
      <c r="C4586" s="2">
        <v>46063</v>
      </c>
      <c r="D4586">
        <v>18</v>
      </c>
      <c r="E4586" t="s">
        <v>36</v>
      </c>
      <c r="F4586" t="s">
        <v>26</v>
      </c>
      <c r="G4586">
        <v>9.6</v>
      </c>
      <c r="H4586">
        <v>206.53</v>
      </c>
      <c r="I4586">
        <v>202.26</v>
      </c>
      <c r="J4586">
        <v>1.2</v>
      </c>
      <c r="K4586">
        <v>7.5</v>
      </c>
      <c r="L4586">
        <v>9.9</v>
      </c>
      <c r="M4586">
        <v>89</v>
      </c>
      <c r="N4586" t="s">
        <v>27</v>
      </c>
      <c r="O4586">
        <v>0.71199999999999997</v>
      </c>
      <c r="P4586" t="s">
        <v>28</v>
      </c>
      <c r="Q4586" t="s">
        <v>29</v>
      </c>
      <c r="R4586">
        <v>4.59</v>
      </c>
      <c r="S4586">
        <v>3</v>
      </c>
      <c r="T4586">
        <v>-4.2699999999999996</v>
      </c>
      <c r="U4586">
        <v>2.4</v>
      </c>
      <c r="V4586" t="s">
        <v>587</v>
      </c>
      <c r="W4586" t="s">
        <v>45</v>
      </c>
      <c r="X4586">
        <v>1</v>
      </c>
      <c r="Y4586" t="str">
        <f>IF(tblRides[[#This Row],[supply_demand_ratio]]&lt;0.8,"Below 0.8",IF(tblRides[[#This Row],[supply_demand_ratio]]&lt;1,"Between 0.8-1.0",IF(tblRides[[#This Row],[supply_demand_ratio]]&lt;=1.2,"Between 1.0-1.2","Above 1.2")))</f>
        <v>Below 0.8</v>
      </c>
    </row>
    <row r="4587" spans="1:25" x14ac:dyDescent="0.3">
      <c r="A4587" t="s">
        <v>4642</v>
      </c>
      <c r="B4587" s="1">
        <v>46063.757638888892</v>
      </c>
      <c r="C4587" s="2">
        <v>46063</v>
      </c>
      <c r="D4587">
        <v>18</v>
      </c>
      <c r="E4587" t="s">
        <v>36</v>
      </c>
      <c r="F4587" t="s">
        <v>26</v>
      </c>
      <c r="G4587">
        <v>1.1000000000000001</v>
      </c>
      <c r="H4587">
        <v>69.05</v>
      </c>
      <c r="J4587">
        <v>1.2</v>
      </c>
      <c r="K4587">
        <v>7.4</v>
      </c>
      <c r="L4587">
        <v>11.4</v>
      </c>
      <c r="M4587">
        <v>82</v>
      </c>
      <c r="N4587" t="s">
        <v>27</v>
      </c>
      <c r="O4587">
        <v>0.77</v>
      </c>
      <c r="P4587" t="s">
        <v>58</v>
      </c>
      <c r="Q4587" t="s">
        <v>88</v>
      </c>
      <c r="R4587">
        <v>4.5599999999999996</v>
      </c>
      <c r="S4587">
        <v>5</v>
      </c>
      <c r="U4587">
        <v>4</v>
      </c>
      <c r="V4587" t="s">
        <v>587</v>
      </c>
      <c r="W4587" t="s">
        <v>45</v>
      </c>
      <c r="X4587">
        <v>0</v>
      </c>
      <c r="Y4587" t="str">
        <f>IF(tblRides[[#This Row],[supply_demand_ratio]]&lt;0.8,"Below 0.8",IF(tblRides[[#This Row],[supply_demand_ratio]]&lt;1,"Between 0.8-1.0",IF(tblRides[[#This Row],[supply_demand_ratio]]&lt;=1.2,"Between 1.0-1.2","Above 1.2")))</f>
        <v>Below 0.8</v>
      </c>
    </row>
    <row r="4588" spans="1:25" x14ac:dyDescent="0.3">
      <c r="A4588" t="s">
        <v>4643</v>
      </c>
      <c r="B4588" s="1">
        <v>46063.762499999997</v>
      </c>
      <c r="C4588" s="2">
        <v>46063</v>
      </c>
      <c r="D4588">
        <v>18</v>
      </c>
      <c r="E4588" t="s">
        <v>43</v>
      </c>
      <c r="F4588" t="s">
        <v>34</v>
      </c>
      <c r="G4588">
        <v>4.8</v>
      </c>
      <c r="H4588">
        <v>107.54</v>
      </c>
      <c r="I4588">
        <v>109.05</v>
      </c>
      <c r="J4588">
        <v>1</v>
      </c>
      <c r="K4588">
        <v>10.6</v>
      </c>
      <c r="L4588">
        <v>14.3</v>
      </c>
      <c r="M4588">
        <v>53</v>
      </c>
      <c r="N4588" t="s">
        <v>41</v>
      </c>
      <c r="O4588">
        <v>1.2450000000000001</v>
      </c>
      <c r="P4588" t="s">
        <v>28</v>
      </c>
      <c r="Q4588" t="s">
        <v>29</v>
      </c>
      <c r="R4588">
        <v>5</v>
      </c>
      <c r="S4588">
        <v>0</v>
      </c>
      <c r="T4588">
        <v>1.51</v>
      </c>
      <c r="U4588">
        <v>3.7</v>
      </c>
      <c r="V4588" t="s">
        <v>587</v>
      </c>
      <c r="W4588" t="s">
        <v>77</v>
      </c>
      <c r="X4588">
        <v>1</v>
      </c>
      <c r="Y4588" t="str">
        <f>IF(tblRides[[#This Row],[supply_demand_ratio]]&lt;0.8,"Below 0.8",IF(tblRides[[#This Row],[supply_demand_ratio]]&lt;1,"Between 0.8-1.0",IF(tblRides[[#This Row],[supply_demand_ratio]]&lt;=1.2,"Between 1.0-1.2","Above 1.2")))</f>
        <v>Above 1.2</v>
      </c>
    </row>
    <row r="4589" spans="1:25" x14ac:dyDescent="0.3">
      <c r="A4589" t="s">
        <v>4644</v>
      </c>
      <c r="B4589" s="1">
        <v>46063.777083333334</v>
      </c>
      <c r="C4589" s="2">
        <v>46063</v>
      </c>
      <c r="D4589">
        <v>18</v>
      </c>
      <c r="E4589" t="s">
        <v>33</v>
      </c>
      <c r="F4589" t="s">
        <v>34</v>
      </c>
      <c r="G4589">
        <v>2.5</v>
      </c>
      <c r="H4589">
        <v>100.45</v>
      </c>
      <c r="I4589">
        <v>98.57</v>
      </c>
      <c r="J4589">
        <v>1.2</v>
      </c>
      <c r="K4589">
        <v>7.7</v>
      </c>
      <c r="L4589">
        <v>8.6999999999999993</v>
      </c>
      <c r="M4589">
        <v>72</v>
      </c>
      <c r="N4589" t="s">
        <v>72</v>
      </c>
      <c r="O4589">
        <v>0.621</v>
      </c>
      <c r="P4589" t="s">
        <v>28</v>
      </c>
      <c r="Q4589" t="s">
        <v>29</v>
      </c>
      <c r="R4589">
        <v>4.91</v>
      </c>
      <c r="S4589">
        <v>0</v>
      </c>
      <c r="T4589">
        <v>-1.88</v>
      </c>
      <c r="U4589">
        <v>1</v>
      </c>
      <c r="V4589" t="s">
        <v>587</v>
      </c>
      <c r="W4589" t="s">
        <v>45</v>
      </c>
      <c r="X4589">
        <v>1</v>
      </c>
      <c r="Y4589" t="str">
        <f>IF(tblRides[[#This Row],[supply_demand_ratio]]&lt;0.8,"Below 0.8",IF(tblRides[[#This Row],[supply_demand_ratio]]&lt;1,"Between 0.8-1.0",IF(tblRides[[#This Row],[supply_demand_ratio]]&lt;=1.2,"Between 1.0-1.2","Above 1.2")))</f>
        <v>Below 0.8</v>
      </c>
    </row>
    <row r="4590" spans="1:25" x14ac:dyDescent="0.3">
      <c r="A4590" t="s">
        <v>4645</v>
      </c>
      <c r="B4590" s="1">
        <v>46063.786805555559</v>
      </c>
      <c r="C4590" s="2">
        <v>46063</v>
      </c>
      <c r="D4590">
        <v>18</v>
      </c>
      <c r="E4590" t="s">
        <v>36</v>
      </c>
      <c r="F4590" t="s">
        <v>26</v>
      </c>
      <c r="G4590">
        <v>2.8</v>
      </c>
      <c r="H4590">
        <v>94.22</v>
      </c>
      <c r="I4590">
        <v>90.36</v>
      </c>
      <c r="J4590">
        <v>1.1000000000000001</v>
      </c>
      <c r="K4590">
        <v>7.2</v>
      </c>
      <c r="L4590">
        <v>7.1</v>
      </c>
      <c r="M4590">
        <v>87</v>
      </c>
      <c r="N4590" t="s">
        <v>27</v>
      </c>
      <c r="O4590">
        <v>0.74099999999999999</v>
      </c>
      <c r="P4590" t="s">
        <v>28</v>
      </c>
      <c r="Q4590" t="s">
        <v>29</v>
      </c>
      <c r="R4590">
        <v>4.5599999999999996</v>
      </c>
      <c r="S4590">
        <v>8</v>
      </c>
      <c r="T4590">
        <v>-3.86</v>
      </c>
      <c r="U4590">
        <v>-0.1</v>
      </c>
      <c r="V4590" t="s">
        <v>587</v>
      </c>
      <c r="W4590" t="s">
        <v>45</v>
      </c>
      <c r="X4590">
        <v>1</v>
      </c>
      <c r="Y4590" t="str">
        <f>IF(tblRides[[#This Row],[supply_demand_ratio]]&lt;0.8,"Below 0.8",IF(tblRides[[#This Row],[supply_demand_ratio]]&lt;1,"Between 0.8-1.0",IF(tblRides[[#This Row],[supply_demand_ratio]]&lt;=1.2,"Between 1.0-1.2","Above 1.2")))</f>
        <v>Below 0.8</v>
      </c>
    </row>
    <row r="4591" spans="1:25" x14ac:dyDescent="0.3">
      <c r="A4591" t="s">
        <v>4646</v>
      </c>
      <c r="B4591" s="1">
        <v>46063.795138888891</v>
      </c>
      <c r="C4591" s="2">
        <v>46063</v>
      </c>
      <c r="D4591">
        <v>19</v>
      </c>
      <c r="E4591" t="s">
        <v>25</v>
      </c>
      <c r="F4591" t="s">
        <v>26</v>
      </c>
      <c r="G4591">
        <v>1.7</v>
      </c>
      <c r="H4591">
        <v>91.44</v>
      </c>
      <c r="J4591">
        <v>1.3</v>
      </c>
      <c r="K4591">
        <v>8.1999999999999993</v>
      </c>
      <c r="L4591">
        <v>11.1</v>
      </c>
      <c r="M4591">
        <v>111</v>
      </c>
      <c r="N4591" t="s">
        <v>72</v>
      </c>
      <c r="O4591">
        <v>0.67700000000000005</v>
      </c>
      <c r="P4591" t="s">
        <v>58</v>
      </c>
      <c r="Q4591" t="s">
        <v>59</v>
      </c>
      <c r="R4591">
        <v>4.8099999999999996</v>
      </c>
      <c r="S4591">
        <v>9</v>
      </c>
      <c r="U4591">
        <v>2.9</v>
      </c>
      <c r="V4591" t="s">
        <v>587</v>
      </c>
      <c r="W4591" t="s">
        <v>45</v>
      </c>
      <c r="X4591">
        <v>0</v>
      </c>
      <c r="Y4591" t="str">
        <f>IF(tblRides[[#This Row],[supply_demand_ratio]]&lt;0.8,"Below 0.8",IF(tblRides[[#This Row],[supply_demand_ratio]]&lt;1,"Between 0.8-1.0",IF(tblRides[[#This Row],[supply_demand_ratio]]&lt;=1.2,"Between 1.0-1.2","Above 1.2")))</f>
        <v>Below 0.8</v>
      </c>
    </row>
    <row r="4592" spans="1:25" x14ac:dyDescent="0.3">
      <c r="A4592" t="s">
        <v>4647</v>
      </c>
      <c r="B4592" s="1">
        <v>46063.79583333333</v>
      </c>
      <c r="C4592" s="2">
        <v>46063</v>
      </c>
      <c r="D4592">
        <v>19</v>
      </c>
      <c r="E4592" t="s">
        <v>36</v>
      </c>
      <c r="F4592" t="s">
        <v>34</v>
      </c>
      <c r="G4592">
        <v>4.8</v>
      </c>
      <c r="H4592">
        <v>114.65</v>
      </c>
      <c r="I4592">
        <v>114.12</v>
      </c>
      <c r="J4592">
        <v>1.1000000000000001</v>
      </c>
      <c r="K4592">
        <v>8.5</v>
      </c>
      <c r="L4592">
        <v>8.8000000000000007</v>
      </c>
      <c r="M4592">
        <v>99</v>
      </c>
      <c r="N4592" t="s">
        <v>27</v>
      </c>
      <c r="O4592">
        <v>0.89200000000000002</v>
      </c>
      <c r="P4592" t="s">
        <v>28</v>
      </c>
      <c r="Q4592" t="s">
        <v>29</v>
      </c>
      <c r="R4592">
        <v>4.84</v>
      </c>
      <c r="S4592">
        <v>0</v>
      </c>
      <c r="T4592">
        <v>-0.53</v>
      </c>
      <c r="U4592">
        <v>0.3</v>
      </c>
      <c r="V4592" t="s">
        <v>587</v>
      </c>
      <c r="W4592" t="s">
        <v>45</v>
      </c>
      <c r="X4592">
        <v>1</v>
      </c>
      <c r="Y4592" t="str">
        <f>IF(tblRides[[#This Row],[supply_demand_ratio]]&lt;0.8,"Below 0.8",IF(tblRides[[#This Row],[supply_demand_ratio]]&lt;1,"Between 0.8-1.0",IF(tblRides[[#This Row],[supply_demand_ratio]]&lt;=1.2,"Between 1.0-1.2","Above 1.2")))</f>
        <v>Between 0.8-1.0</v>
      </c>
    </row>
    <row r="4593" spans="1:25" x14ac:dyDescent="0.3">
      <c r="A4593" t="s">
        <v>4648</v>
      </c>
      <c r="B4593" s="1">
        <v>46063.824999999997</v>
      </c>
      <c r="C4593" s="2">
        <v>46063</v>
      </c>
      <c r="D4593">
        <v>19</v>
      </c>
      <c r="E4593" t="s">
        <v>25</v>
      </c>
      <c r="F4593" t="s">
        <v>26</v>
      </c>
      <c r="G4593">
        <v>7.8</v>
      </c>
      <c r="H4593">
        <v>202.38</v>
      </c>
      <c r="I4593">
        <v>197.09</v>
      </c>
      <c r="J4593">
        <v>1.3</v>
      </c>
      <c r="K4593">
        <v>8.4</v>
      </c>
      <c r="L4593">
        <v>13.1</v>
      </c>
      <c r="M4593">
        <v>101</v>
      </c>
      <c r="N4593" t="s">
        <v>72</v>
      </c>
      <c r="O4593">
        <v>0.67</v>
      </c>
      <c r="P4593" t="s">
        <v>28</v>
      </c>
      <c r="Q4593" t="s">
        <v>29</v>
      </c>
      <c r="R4593">
        <v>4.4800000000000004</v>
      </c>
      <c r="S4593">
        <v>9</v>
      </c>
      <c r="T4593">
        <v>-5.29</v>
      </c>
      <c r="U4593">
        <v>4.7</v>
      </c>
      <c r="V4593" t="s">
        <v>587</v>
      </c>
      <c r="W4593" t="s">
        <v>45</v>
      </c>
      <c r="X4593">
        <v>1</v>
      </c>
      <c r="Y4593" t="str">
        <f>IF(tblRides[[#This Row],[supply_demand_ratio]]&lt;0.8,"Below 0.8",IF(tblRides[[#This Row],[supply_demand_ratio]]&lt;1,"Between 0.8-1.0",IF(tblRides[[#This Row],[supply_demand_ratio]]&lt;=1.2,"Between 1.0-1.2","Above 1.2")))</f>
        <v>Below 0.8</v>
      </c>
    </row>
    <row r="4594" spans="1:25" x14ac:dyDescent="0.3">
      <c r="A4594" t="s">
        <v>4649</v>
      </c>
      <c r="B4594" s="1">
        <v>46063.84097222222</v>
      </c>
      <c r="C4594" s="2">
        <v>46063</v>
      </c>
      <c r="D4594">
        <v>20</v>
      </c>
      <c r="E4594" t="s">
        <v>62</v>
      </c>
      <c r="F4594" t="s">
        <v>26</v>
      </c>
      <c r="G4594">
        <v>14.4</v>
      </c>
      <c r="H4594">
        <v>224.78</v>
      </c>
      <c r="I4594">
        <v>225.21</v>
      </c>
      <c r="J4594">
        <v>1</v>
      </c>
      <c r="K4594">
        <v>2</v>
      </c>
      <c r="L4594">
        <v>9.6999999999999993</v>
      </c>
      <c r="M4594">
        <v>44</v>
      </c>
      <c r="N4594" t="s">
        <v>41</v>
      </c>
      <c r="O4594">
        <v>1.1839999999999999</v>
      </c>
      <c r="P4594" t="s">
        <v>28</v>
      </c>
      <c r="Q4594" t="s">
        <v>29</v>
      </c>
      <c r="R4594">
        <v>4.5</v>
      </c>
      <c r="S4594">
        <v>10</v>
      </c>
      <c r="T4594">
        <v>0.43</v>
      </c>
      <c r="U4594">
        <v>7.7</v>
      </c>
      <c r="V4594" t="s">
        <v>587</v>
      </c>
      <c r="W4594" t="s">
        <v>31</v>
      </c>
      <c r="X4594">
        <v>1</v>
      </c>
      <c r="Y4594" t="str">
        <f>IF(tblRides[[#This Row],[supply_demand_ratio]]&lt;0.8,"Below 0.8",IF(tblRides[[#This Row],[supply_demand_ratio]]&lt;1,"Between 0.8-1.0",IF(tblRides[[#This Row],[supply_demand_ratio]]&lt;=1.2,"Between 1.0-1.2","Above 1.2")))</f>
        <v>Between 1.0-1.2</v>
      </c>
    </row>
    <row r="4595" spans="1:25" x14ac:dyDescent="0.3">
      <c r="A4595" t="s">
        <v>4650</v>
      </c>
      <c r="B4595" s="1">
        <v>46063.848611111112</v>
      </c>
      <c r="C4595" s="2">
        <v>46063</v>
      </c>
      <c r="D4595">
        <v>20</v>
      </c>
      <c r="E4595" t="s">
        <v>33</v>
      </c>
      <c r="F4595" t="s">
        <v>26</v>
      </c>
      <c r="G4595">
        <v>6.1</v>
      </c>
      <c r="H4595">
        <v>127.73</v>
      </c>
      <c r="I4595">
        <v>128.77000000000001</v>
      </c>
      <c r="J4595">
        <v>1</v>
      </c>
      <c r="K4595">
        <v>2.2999999999999998</v>
      </c>
      <c r="L4595">
        <v>1</v>
      </c>
      <c r="M4595">
        <v>74</v>
      </c>
      <c r="N4595" t="s">
        <v>27</v>
      </c>
      <c r="O4595">
        <v>0.84799999999999998</v>
      </c>
      <c r="P4595" t="s">
        <v>28</v>
      </c>
      <c r="Q4595" t="s">
        <v>29</v>
      </c>
      <c r="R4595">
        <v>4.91</v>
      </c>
      <c r="S4595">
        <v>2</v>
      </c>
      <c r="T4595">
        <v>1.04</v>
      </c>
      <c r="U4595">
        <v>-1.3</v>
      </c>
      <c r="V4595" t="s">
        <v>587</v>
      </c>
      <c r="W4595" t="s">
        <v>31</v>
      </c>
      <c r="X4595">
        <v>1</v>
      </c>
      <c r="Y4595" t="str">
        <f>IF(tblRides[[#This Row],[supply_demand_ratio]]&lt;0.8,"Below 0.8",IF(tblRides[[#This Row],[supply_demand_ratio]]&lt;1,"Between 0.8-1.0",IF(tblRides[[#This Row],[supply_demand_ratio]]&lt;=1.2,"Between 1.0-1.2","Above 1.2")))</f>
        <v>Between 0.8-1.0</v>
      </c>
    </row>
    <row r="4596" spans="1:25" x14ac:dyDescent="0.3">
      <c r="A4596" t="s">
        <v>4651</v>
      </c>
      <c r="B4596" s="1">
        <v>46063.850694444445</v>
      </c>
      <c r="C4596" s="2">
        <v>46063</v>
      </c>
      <c r="D4596">
        <v>20</v>
      </c>
      <c r="E4596" t="s">
        <v>33</v>
      </c>
      <c r="F4596" t="s">
        <v>26</v>
      </c>
      <c r="G4596">
        <v>2.9</v>
      </c>
      <c r="H4596">
        <v>90.72</v>
      </c>
      <c r="I4596">
        <v>87.89</v>
      </c>
      <c r="J4596">
        <v>1</v>
      </c>
      <c r="K4596">
        <v>7.5</v>
      </c>
      <c r="L4596">
        <v>9.3000000000000007</v>
      </c>
      <c r="M4596">
        <v>85</v>
      </c>
      <c r="N4596" t="s">
        <v>27</v>
      </c>
      <c r="O4596">
        <v>0.98099999999999998</v>
      </c>
      <c r="P4596" t="s">
        <v>28</v>
      </c>
      <c r="Q4596" t="s">
        <v>29</v>
      </c>
      <c r="R4596">
        <v>4.8499999999999996</v>
      </c>
      <c r="S4596">
        <v>10</v>
      </c>
      <c r="T4596">
        <v>-2.83</v>
      </c>
      <c r="U4596">
        <v>1.8</v>
      </c>
      <c r="V4596" t="s">
        <v>587</v>
      </c>
      <c r="W4596" t="s">
        <v>45</v>
      </c>
      <c r="X4596">
        <v>1</v>
      </c>
      <c r="Y4596" t="str">
        <f>IF(tblRides[[#This Row],[supply_demand_ratio]]&lt;0.8,"Below 0.8",IF(tblRides[[#This Row],[supply_demand_ratio]]&lt;1,"Between 0.8-1.0",IF(tblRides[[#This Row],[supply_demand_ratio]]&lt;=1.2,"Between 1.0-1.2","Above 1.2")))</f>
        <v>Between 0.8-1.0</v>
      </c>
    </row>
    <row r="4597" spans="1:25" x14ac:dyDescent="0.3">
      <c r="A4597" t="s">
        <v>4652</v>
      </c>
      <c r="B4597" s="1">
        <v>46063.85833333333</v>
      </c>
      <c r="C4597" s="2">
        <v>46063</v>
      </c>
      <c r="D4597">
        <v>20</v>
      </c>
      <c r="E4597" t="s">
        <v>33</v>
      </c>
      <c r="F4597" t="s">
        <v>26</v>
      </c>
      <c r="G4597">
        <v>6.6</v>
      </c>
      <c r="H4597">
        <v>172.04</v>
      </c>
      <c r="I4597">
        <v>172.67</v>
      </c>
      <c r="J4597">
        <v>1.2</v>
      </c>
      <c r="K4597">
        <v>7.1</v>
      </c>
      <c r="L4597">
        <v>7.8</v>
      </c>
      <c r="M4597">
        <v>90</v>
      </c>
      <c r="N4597" t="s">
        <v>27</v>
      </c>
      <c r="O4597">
        <v>0.82899999999999996</v>
      </c>
      <c r="P4597" t="s">
        <v>28</v>
      </c>
      <c r="Q4597" t="s">
        <v>29</v>
      </c>
      <c r="R4597">
        <v>4.49</v>
      </c>
      <c r="S4597">
        <v>13</v>
      </c>
      <c r="T4597">
        <v>0.63</v>
      </c>
      <c r="U4597">
        <v>0.7</v>
      </c>
      <c r="V4597" t="s">
        <v>587</v>
      </c>
      <c r="W4597" t="s">
        <v>45</v>
      </c>
      <c r="X4597">
        <v>1</v>
      </c>
      <c r="Y4597" t="str">
        <f>IF(tblRides[[#This Row],[supply_demand_ratio]]&lt;0.8,"Below 0.8",IF(tblRides[[#This Row],[supply_demand_ratio]]&lt;1,"Between 0.8-1.0",IF(tblRides[[#This Row],[supply_demand_ratio]]&lt;=1.2,"Between 1.0-1.2","Above 1.2")))</f>
        <v>Between 0.8-1.0</v>
      </c>
    </row>
    <row r="4598" spans="1:25" x14ac:dyDescent="0.3">
      <c r="A4598" t="s">
        <v>4653</v>
      </c>
      <c r="B4598" s="1">
        <v>46063.875</v>
      </c>
      <c r="C4598" s="2">
        <v>46063</v>
      </c>
      <c r="D4598">
        <v>21</v>
      </c>
      <c r="E4598" t="s">
        <v>25</v>
      </c>
      <c r="F4598" t="s">
        <v>26</v>
      </c>
      <c r="G4598">
        <v>8.3000000000000007</v>
      </c>
      <c r="H4598">
        <v>191.62</v>
      </c>
      <c r="I4598">
        <v>176.94</v>
      </c>
      <c r="J4598">
        <v>1.2</v>
      </c>
      <c r="K4598">
        <v>6.9</v>
      </c>
      <c r="L4598">
        <v>1.9</v>
      </c>
      <c r="M4598">
        <v>96</v>
      </c>
      <c r="N4598" t="s">
        <v>72</v>
      </c>
      <c r="O4598">
        <v>0.60399999999999998</v>
      </c>
      <c r="P4598" t="s">
        <v>28</v>
      </c>
      <c r="Q4598" t="s">
        <v>29</v>
      </c>
      <c r="R4598">
        <v>4.7</v>
      </c>
      <c r="S4598">
        <v>1</v>
      </c>
      <c r="T4598">
        <v>-14.68</v>
      </c>
      <c r="U4598">
        <v>-5</v>
      </c>
      <c r="V4598" t="s">
        <v>587</v>
      </c>
      <c r="W4598" t="s">
        <v>45</v>
      </c>
      <c r="X4598">
        <v>1</v>
      </c>
      <c r="Y4598" t="str">
        <f>IF(tblRides[[#This Row],[supply_demand_ratio]]&lt;0.8,"Below 0.8",IF(tblRides[[#This Row],[supply_demand_ratio]]&lt;1,"Between 0.8-1.0",IF(tblRides[[#This Row],[supply_demand_ratio]]&lt;=1.2,"Between 1.0-1.2","Above 1.2")))</f>
        <v>Below 0.8</v>
      </c>
    </row>
    <row r="4599" spans="1:25" x14ac:dyDescent="0.3">
      <c r="A4599" t="s">
        <v>4654</v>
      </c>
      <c r="B4599" s="1">
        <v>46063.875694444447</v>
      </c>
      <c r="C4599" s="2">
        <v>46063</v>
      </c>
      <c r="D4599">
        <v>21</v>
      </c>
      <c r="E4599" t="s">
        <v>43</v>
      </c>
      <c r="F4599" t="s">
        <v>34</v>
      </c>
      <c r="G4599">
        <v>13</v>
      </c>
      <c r="H4599">
        <v>241.44</v>
      </c>
      <c r="I4599">
        <v>229.96</v>
      </c>
      <c r="J4599">
        <v>1.1000000000000001</v>
      </c>
      <c r="K4599">
        <v>3.2</v>
      </c>
      <c r="L4599">
        <v>5.2</v>
      </c>
      <c r="M4599">
        <v>69</v>
      </c>
      <c r="N4599" t="s">
        <v>41</v>
      </c>
      <c r="O4599">
        <v>1.4930000000000001</v>
      </c>
      <c r="P4599" t="s">
        <v>28</v>
      </c>
      <c r="Q4599" t="s">
        <v>29</v>
      </c>
      <c r="R4599">
        <v>4.87</v>
      </c>
      <c r="S4599">
        <v>0</v>
      </c>
      <c r="T4599">
        <v>-11.48</v>
      </c>
      <c r="U4599">
        <v>2</v>
      </c>
      <c r="V4599" t="s">
        <v>587</v>
      </c>
      <c r="W4599" t="s">
        <v>31</v>
      </c>
      <c r="X4599">
        <v>1</v>
      </c>
      <c r="Y4599" t="str">
        <f>IF(tblRides[[#This Row],[supply_demand_ratio]]&lt;0.8,"Below 0.8",IF(tblRides[[#This Row],[supply_demand_ratio]]&lt;1,"Between 0.8-1.0",IF(tblRides[[#This Row],[supply_demand_ratio]]&lt;=1.2,"Between 1.0-1.2","Above 1.2")))</f>
        <v>Above 1.2</v>
      </c>
    </row>
    <row r="4600" spans="1:25" x14ac:dyDescent="0.3">
      <c r="A4600" t="s">
        <v>4655</v>
      </c>
      <c r="B4600" s="1">
        <v>46063.883333333331</v>
      </c>
      <c r="C4600" s="2">
        <v>46063</v>
      </c>
      <c r="D4600">
        <v>21</v>
      </c>
      <c r="E4600" t="s">
        <v>36</v>
      </c>
      <c r="F4600" t="s">
        <v>26</v>
      </c>
      <c r="G4600">
        <v>2.5</v>
      </c>
      <c r="H4600">
        <v>72.92</v>
      </c>
      <c r="I4600">
        <v>75.25</v>
      </c>
      <c r="J4600">
        <v>1</v>
      </c>
      <c r="K4600">
        <v>8.9</v>
      </c>
      <c r="L4600">
        <v>9.3000000000000007</v>
      </c>
      <c r="M4600">
        <v>93</v>
      </c>
      <c r="N4600" t="s">
        <v>27</v>
      </c>
      <c r="O4600">
        <v>0.91700000000000004</v>
      </c>
      <c r="P4600" t="s">
        <v>28</v>
      </c>
      <c r="Q4600" t="s">
        <v>29</v>
      </c>
      <c r="R4600">
        <v>4.75</v>
      </c>
      <c r="S4600">
        <v>2</v>
      </c>
      <c r="T4600">
        <v>2.33</v>
      </c>
      <c r="U4600">
        <v>0.4</v>
      </c>
      <c r="V4600" t="s">
        <v>587</v>
      </c>
      <c r="W4600" t="s">
        <v>45</v>
      </c>
      <c r="X4600">
        <v>1</v>
      </c>
      <c r="Y4600" t="str">
        <f>IF(tblRides[[#This Row],[supply_demand_ratio]]&lt;0.8,"Below 0.8",IF(tblRides[[#This Row],[supply_demand_ratio]]&lt;1,"Between 0.8-1.0",IF(tblRides[[#This Row],[supply_demand_ratio]]&lt;=1.2,"Between 1.0-1.2","Above 1.2")))</f>
        <v>Between 0.8-1.0</v>
      </c>
    </row>
    <row r="4601" spans="1:25" x14ac:dyDescent="0.3">
      <c r="A4601" t="s">
        <v>4656</v>
      </c>
      <c r="B4601" s="1">
        <v>46063.888194444444</v>
      </c>
      <c r="C4601" s="2">
        <v>46063</v>
      </c>
      <c r="D4601">
        <v>21</v>
      </c>
      <c r="E4601" t="s">
        <v>33</v>
      </c>
      <c r="F4601" t="s">
        <v>26</v>
      </c>
      <c r="G4601">
        <v>1.7</v>
      </c>
      <c r="H4601">
        <v>62.19</v>
      </c>
      <c r="J4601">
        <v>1</v>
      </c>
      <c r="K4601">
        <v>5.3</v>
      </c>
      <c r="L4601">
        <v>8.6</v>
      </c>
      <c r="M4601">
        <v>91</v>
      </c>
      <c r="N4601" t="s">
        <v>41</v>
      </c>
      <c r="O4601">
        <v>1.3819999999999999</v>
      </c>
      <c r="P4601" t="s">
        <v>37</v>
      </c>
      <c r="Q4601" t="s">
        <v>38</v>
      </c>
      <c r="R4601">
        <v>4.66</v>
      </c>
      <c r="S4601">
        <v>2</v>
      </c>
      <c r="U4601">
        <v>3.3</v>
      </c>
      <c r="V4601" t="s">
        <v>587</v>
      </c>
      <c r="W4601" t="s">
        <v>45</v>
      </c>
      <c r="X4601">
        <v>0</v>
      </c>
      <c r="Y4601" t="str">
        <f>IF(tblRides[[#This Row],[supply_demand_ratio]]&lt;0.8,"Below 0.8",IF(tblRides[[#This Row],[supply_demand_ratio]]&lt;1,"Between 0.8-1.0",IF(tblRides[[#This Row],[supply_demand_ratio]]&lt;=1.2,"Between 1.0-1.2","Above 1.2")))</f>
        <v>Above 1.2</v>
      </c>
    </row>
    <row r="4602" spans="1:25" x14ac:dyDescent="0.3">
      <c r="A4602" t="s">
        <v>4657</v>
      </c>
      <c r="B4602" s="1">
        <v>46063.88958333333</v>
      </c>
      <c r="C4602" s="2">
        <v>46063</v>
      </c>
      <c r="D4602">
        <v>21</v>
      </c>
      <c r="E4602" t="s">
        <v>33</v>
      </c>
      <c r="F4602" t="s">
        <v>26</v>
      </c>
      <c r="G4602">
        <v>7</v>
      </c>
      <c r="H4602">
        <v>133.43</v>
      </c>
      <c r="I4602">
        <v>136.46</v>
      </c>
      <c r="J4602">
        <v>1</v>
      </c>
      <c r="K4602">
        <v>5.9</v>
      </c>
      <c r="L4602">
        <v>9.4</v>
      </c>
      <c r="M4602">
        <v>110</v>
      </c>
      <c r="N4602" t="s">
        <v>41</v>
      </c>
      <c r="O4602">
        <v>1.6919999999999999</v>
      </c>
      <c r="P4602" t="s">
        <v>28</v>
      </c>
      <c r="Q4602" t="s">
        <v>29</v>
      </c>
      <c r="R4602">
        <v>4.57</v>
      </c>
      <c r="S4602">
        <v>9</v>
      </c>
      <c r="T4602">
        <v>3.03</v>
      </c>
      <c r="U4602">
        <v>3.5</v>
      </c>
      <c r="V4602" t="s">
        <v>587</v>
      </c>
      <c r="W4602" t="s">
        <v>45</v>
      </c>
      <c r="X4602">
        <v>1</v>
      </c>
      <c r="Y4602" t="str">
        <f>IF(tblRides[[#This Row],[supply_demand_ratio]]&lt;0.8,"Below 0.8",IF(tblRides[[#This Row],[supply_demand_ratio]]&lt;1,"Between 0.8-1.0",IF(tblRides[[#This Row],[supply_demand_ratio]]&lt;=1.2,"Between 1.0-1.2","Above 1.2")))</f>
        <v>Above 1.2</v>
      </c>
    </row>
    <row r="4603" spans="1:25" x14ac:dyDescent="0.3">
      <c r="A4603" t="s">
        <v>4658</v>
      </c>
      <c r="B4603" s="1">
        <v>46063.890277777777</v>
      </c>
      <c r="C4603" s="2">
        <v>46063</v>
      </c>
      <c r="D4603">
        <v>21</v>
      </c>
      <c r="E4603" t="s">
        <v>25</v>
      </c>
      <c r="F4603" t="s">
        <v>26</v>
      </c>
      <c r="G4603">
        <v>5.6</v>
      </c>
      <c r="H4603">
        <v>171.16</v>
      </c>
      <c r="J4603">
        <v>1.4</v>
      </c>
      <c r="K4603">
        <v>9.1999999999999993</v>
      </c>
      <c r="L4603">
        <v>10.7</v>
      </c>
      <c r="M4603">
        <v>93</v>
      </c>
      <c r="N4603" t="s">
        <v>72</v>
      </c>
      <c r="O4603">
        <v>0.61499999999999999</v>
      </c>
      <c r="P4603" t="s">
        <v>58</v>
      </c>
      <c r="Q4603" t="s">
        <v>59</v>
      </c>
      <c r="R4603">
        <v>4.82</v>
      </c>
      <c r="S4603">
        <v>13</v>
      </c>
      <c r="U4603">
        <v>1.5</v>
      </c>
      <c r="V4603" t="s">
        <v>587</v>
      </c>
      <c r="W4603" t="s">
        <v>45</v>
      </c>
      <c r="X4603">
        <v>0</v>
      </c>
      <c r="Y4603" t="str">
        <f>IF(tblRides[[#This Row],[supply_demand_ratio]]&lt;0.8,"Below 0.8",IF(tblRides[[#This Row],[supply_demand_ratio]]&lt;1,"Between 0.8-1.0",IF(tblRides[[#This Row],[supply_demand_ratio]]&lt;=1.2,"Between 1.0-1.2","Above 1.2")))</f>
        <v>Below 0.8</v>
      </c>
    </row>
    <row r="4604" spans="1:25" x14ac:dyDescent="0.3">
      <c r="A4604" t="s">
        <v>4659</v>
      </c>
      <c r="B4604" s="1">
        <v>46063.900694444441</v>
      </c>
      <c r="C4604" s="2">
        <v>46063</v>
      </c>
      <c r="D4604">
        <v>21</v>
      </c>
      <c r="E4604" t="s">
        <v>36</v>
      </c>
      <c r="F4604" t="s">
        <v>26</v>
      </c>
      <c r="G4604">
        <v>4.5</v>
      </c>
      <c r="H4604">
        <v>115.38</v>
      </c>
      <c r="I4604">
        <v>119.24</v>
      </c>
      <c r="J4604">
        <v>1.1000000000000001</v>
      </c>
      <c r="K4604">
        <v>5.7</v>
      </c>
      <c r="L4604">
        <v>9.3000000000000007</v>
      </c>
      <c r="M4604">
        <v>107</v>
      </c>
      <c r="N4604" t="s">
        <v>41</v>
      </c>
      <c r="O4604">
        <v>1.246</v>
      </c>
      <c r="P4604" t="s">
        <v>28</v>
      </c>
      <c r="Q4604" t="s">
        <v>29</v>
      </c>
      <c r="R4604">
        <v>4.7</v>
      </c>
      <c r="S4604">
        <v>16</v>
      </c>
      <c r="T4604">
        <v>3.86</v>
      </c>
      <c r="U4604">
        <v>3.6</v>
      </c>
      <c r="V4604" t="s">
        <v>587</v>
      </c>
      <c r="W4604" t="s">
        <v>45</v>
      </c>
      <c r="X4604">
        <v>1</v>
      </c>
      <c r="Y4604" t="str">
        <f>IF(tblRides[[#This Row],[supply_demand_ratio]]&lt;0.8,"Below 0.8",IF(tblRides[[#This Row],[supply_demand_ratio]]&lt;1,"Between 0.8-1.0",IF(tblRides[[#This Row],[supply_demand_ratio]]&lt;=1.2,"Between 1.0-1.2","Above 1.2")))</f>
        <v>Above 1.2</v>
      </c>
    </row>
    <row r="4605" spans="1:25" x14ac:dyDescent="0.3">
      <c r="A4605" t="s">
        <v>4660</v>
      </c>
      <c r="B4605" s="1">
        <v>46063.901388888888</v>
      </c>
      <c r="C4605" s="2">
        <v>46063</v>
      </c>
      <c r="D4605">
        <v>21</v>
      </c>
      <c r="E4605" t="s">
        <v>43</v>
      </c>
      <c r="F4605" t="s">
        <v>26</v>
      </c>
      <c r="G4605">
        <v>5.4</v>
      </c>
      <c r="H4605">
        <v>115.82</v>
      </c>
      <c r="I4605">
        <v>118.53</v>
      </c>
      <c r="J4605">
        <v>1</v>
      </c>
      <c r="K4605">
        <v>3.9</v>
      </c>
      <c r="L4605">
        <v>1</v>
      </c>
      <c r="M4605">
        <v>58</v>
      </c>
      <c r="N4605" t="s">
        <v>41</v>
      </c>
      <c r="O4605">
        <v>1.4390000000000001</v>
      </c>
      <c r="P4605" t="s">
        <v>28</v>
      </c>
      <c r="Q4605" t="s">
        <v>29</v>
      </c>
      <c r="R4605">
        <v>4.7</v>
      </c>
      <c r="S4605">
        <v>13</v>
      </c>
      <c r="T4605">
        <v>2.71</v>
      </c>
      <c r="U4605">
        <v>-2.9</v>
      </c>
      <c r="V4605" t="s">
        <v>587</v>
      </c>
      <c r="W4605" t="s">
        <v>31</v>
      </c>
      <c r="X4605">
        <v>1</v>
      </c>
      <c r="Y4605" t="str">
        <f>IF(tblRides[[#This Row],[supply_demand_ratio]]&lt;0.8,"Below 0.8",IF(tblRides[[#This Row],[supply_demand_ratio]]&lt;1,"Between 0.8-1.0",IF(tblRides[[#This Row],[supply_demand_ratio]]&lt;=1.2,"Between 1.0-1.2","Above 1.2")))</f>
        <v>Above 1.2</v>
      </c>
    </row>
    <row r="4606" spans="1:25" x14ac:dyDescent="0.3">
      <c r="A4606" t="s">
        <v>4661</v>
      </c>
      <c r="B4606" s="1">
        <v>46063.90347222222</v>
      </c>
      <c r="C4606" s="2">
        <v>46063</v>
      </c>
      <c r="D4606">
        <v>21</v>
      </c>
      <c r="E4606" t="s">
        <v>25</v>
      </c>
      <c r="F4606" t="s">
        <v>34</v>
      </c>
      <c r="G4606">
        <v>2.6</v>
      </c>
      <c r="H4606">
        <v>84.13</v>
      </c>
      <c r="I4606">
        <v>86.68</v>
      </c>
      <c r="J4606">
        <v>1.1000000000000001</v>
      </c>
      <c r="K4606">
        <v>5.2</v>
      </c>
      <c r="L4606">
        <v>5.9</v>
      </c>
      <c r="M4606">
        <v>116</v>
      </c>
      <c r="N4606" t="s">
        <v>27</v>
      </c>
      <c r="O4606">
        <v>0.88900000000000001</v>
      </c>
      <c r="P4606" t="s">
        <v>28</v>
      </c>
      <c r="Q4606" t="s">
        <v>29</v>
      </c>
      <c r="R4606">
        <v>4.74</v>
      </c>
      <c r="S4606">
        <v>0</v>
      </c>
      <c r="T4606">
        <v>2.5499999999999998</v>
      </c>
      <c r="U4606">
        <v>0.7</v>
      </c>
      <c r="V4606" t="s">
        <v>587</v>
      </c>
      <c r="W4606" t="s">
        <v>45</v>
      </c>
      <c r="X4606">
        <v>1</v>
      </c>
      <c r="Y4606" t="str">
        <f>IF(tblRides[[#This Row],[supply_demand_ratio]]&lt;0.8,"Below 0.8",IF(tblRides[[#This Row],[supply_demand_ratio]]&lt;1,"Between 0.8-1.0",IF(tblRides[[#This Row],[supply_demand_ratio]]&lt;=1.2,"Between 1.0-1.2","Above 1.2")))</f>
        <v>Between 0.8-1.0</v>
      </c>
    </row>
    <row r="4607" spans="1:25" x14ac:dyDescent="0.3">
      <c r="A4607" t="s">
        <v>4662</v>
      </c>
      <c r="B4607" s="1">
        <v>46063.92291666667</v>
      </c>
      <c r="C4607" s="2">
        <v>46063</v>
      </c>
      <c r="D4607">
        <v>22</v>
      </c>
      <c r="E4607" t="s">
        <v>62</v>
      </c>
      <c r="F4607" t="s">
        <v>26</v>
      </c>
      <c r="G4607">
        <v>1</v>
      </c>
      <c r="H4607">
        <v>49.9</v>
      </c>
      <c r="J4607">
        <v>1</v>
      </c>
      <c r="K4607">
        <v>5.8</v>
      </c>
      <c r="L4607">
        <v>10.1</v>
      </c>
      <c r="M4607">
        <v>53</v>
      </c>
      <c r="N4607" t="s">
        <v>41</v>
      </c>
      <c r="O4607">
        <v>2.141</v>
      </c>
      <c r="P4607" t="s">
        <v>37</v>
      </c>
      <c r="Q4607" t="s">
        <v>103</v>
      </c>
      <c r="R4607">
        <v>4.9000000000000004</v>
      </c>
      <c r="S4607">
        <v>8</v>
      </c>
      <c r="U4607">
        <v>4.3</v>
      </c>
      <c r="V4607" t="s">
        <v>587</v>
      </c>
      <c r="W4607" t="s">
        <v>45</v>
      </c>
      <c r="X4607">
        <v>0</v>
      </c>
      <c r="Y4607" t="str">
        <f>IF(tblRides[[#This Row],[supply_demand_ratio]]&lt;0.8,"Below 0.8",IF(tblRides[[#This Row],[supply_demand_ratio]]&lt;1,"Between 0.8-1.0",IF(tblRides[[#This Row],[supply_demand_ratio]]&lt;=1.2,"Between 1.0-1.2","Above 1.2")))</f>
        <v>Above 1.2</v>
      </c>
    </row>
    <row r="4608" spans="1:25" x14ac:dyDescent="0.3">
      <c r="A4608" t="s">
        <v>4663</v>
      </c>
      <c r="B4608" s="1">
        <v>46063.925000000003</v>
      </c>
      <c r="C4608" s="2">
        <v>46063</v>
      </c>
      <c r="D4608">
        <v>22</v>
      </c>
      <c r="E4608" t="s">
        <v>33</v>
      </c>
      <c r="F4608" t="s">
        <v>26</v>
      </c>
      <c r="G4608">
        <v>9.4</v>
      </c>
      <c r="H4608">
        <v>196.22</v>
      </c>
      <c r="I4608">
        <v>207.35</v>
      </c>
      <c r="J4608">
        <v>1.1000000000000001</v>
      </c>
      <c r="K4608">
        <v>6.4</v>
      </c>
      <c r="L4608">
        <v>9.6999999999999993</v>
      </c>
      <c r="M4608">
        <v>69</v>
      </c>
      <c r="N4608" t="s">
        <v>41</v>
      </c>
      <c r="O4608">
        <v>1.1519999999999999</v>
      </c>
      <c r="P4608" t="s">
        <v>28</v>
      </c>
      <c r="Q4608" t="s">
        <v>29</v>
      </c>
      <c r="R4608">
        <v>4.32</v>
      </c>
      <c r="S4608">
        <v>5</v>
      </c>
      <c r="T4608">
        <v>11.13</v>
      </c>
      <c r="U4608">
        <v>3.3</v>
      </c>
      <c r="V4608" t="s">
        <v>587</v>
      </c>
      <c r="W4608" t="s">
        <v>45</v>
      </c>
      <c r="X4608">
        <v>1</v>
      </c>
      <c r="Y4608" t="str">
        <f>IF(tblRides[[#This Row],[supply_demand_ratio]]&lt;0.8,"Below 0.8",IF(tblRides[[#This Row],[supply_demand_ratio]]&lt;1,"Between 0.8-1.0",IF(tblRides[[#This Row],[supply_demand_ratio]]&lt;=1.2,"Between 1.0-1.2","Above 1.2")))</f>
        <v>Between 1.0-1.2</v>
      </c>
    </row>
    <row r="4609" spans="1:25" x14ac:dyDescent="0.3">
      <c r="A4609" t="s">
        <v>4664</v>
      </c>
      <c r="B4609" s="1">
        <v>46063.929166666669</v>
      </c>
      <c r="C4609" s="2">
        <v>46063</v>
      </c>
      <c r="D4609">
        <v>22</v>
      </c>
      <c r="E4609" t="s">
        <v>33</v>
      </c>
      <c r="F4609" t="s">
        <v>26</v>
      </c>
      <c r="G4609">
        <v>9</v>
      </c>
      <c r="H4609">
        <v>171.92</v>
      </c>
      <c r="I4609">
        <v>175.44</v>
      </c>
      <c r="J4609">
        <v>1.1000000000000001</v>
      </c>
      <c r="K4609">
        <v>6.7</v>
      </c>
      <c r="L4609">
        <v>7</v>
      </c>
      <c r="M4609">
        <v>84</v>
      </c>
      <c r="N4609" t="s">
        <v>41</v>
      </c>
      <c r="O4609">
        <v>1.4279999999999999</v>
      </c>
      <c r="P4609" t="s">
        <v>28</v>
      </c>
      <c r="Q4609" t="s">
        <v>29</v>
      </c>
      <c r="R4609">
        <v>4.62</v>
      </c>
      <c r="S4609">
        <v>9</v>
      </c>
      <c r="T4609">
        <v>3.52</v>
      </c>
      <c r="U4609">
        <v>0.3</v>
      </c>
      <c r="V4609" t="s">
        <v>587</v>
      </c>
      <c r="W4609" t="s">
        <v>45</v>
      </c>
      <c r="X4609">
        <v>1</v>
      </c>
      <c r="Y4609" t="str">
        <f>IF(tblRides[[#This Row],[supply_demand_ratio]]&lt;0.8,"Below 0.8",IF(tblRides[[#This Row],[supply_demand_ratio]]&lt;1,"Between 0.8-1.0",IF(tblRides[[#This Row],[supply_demand_ratio]]&lt;=1.2,"Between 1.0-1.2","Above 1.2")))</f>
        <v>Above 1.2</v>
      </c>
    </row>
    <row r="4610" spans="1:25" x14ac:dyDescent="0.3">
      <c r="A4610" t="s">
        <v>4665</v>
      </c>
      <c r="B4610" s="1">
        <v>46063.931250000001</v>
      </c>
      <c r="C4610" s="2">
        <v>46063</v>
      </c>
      <c r="D4610">
        <v>22</v>
      </c>
      <c r="E4610" t="s">
        <v>62</v>
      </c>
      <c r="F4610" t="s">
        <v>34</v>
      </c>
      <c r="G4610">
        <v>1.9</v>
      </c>
      <c r="H4610">
        <v>60.23</v>
      </c>
      <c r="I4610">
        <v>65.459999999999994</v>
      </c>
      <c r="J4610">
        <v>1</v>
      </c>
      <c r="K4610">
        <v>2.8</v>
      </c>
      <c r="L4610">
        <v>4.9000000000000004</v>
      </c>
      <c r="M4610">
        <v>58</v>
      </c>
      <c r="N4610" t="s">
        <v>41</v>
      </c>
      <c r="O4610">
        <v>2.0350000000000001</v>
      </c>
      <c r="P4610" t="s">
        <v>28</v>
      </c>
      <c r="Q4610" t="s">
        <v>29</v>
      </c>
      <c r="R4610">
        <v>4.79</v>
      </c>
      <c r="S4610">
        <v>0</v>
      </c>
      <c r="T4610">
        <v>5.23</v>
      </c>
      <c r="U4610">
        <v>2.1</v>
      </c>
      <c r="V4610" t="s">
        <v>587</v>
      </c>
      <c r="W4610" t="s">
        <v>31</v>
      </c>
      <c r="X4610">
        <v>1</v>
      </c>
      <c r="Y4610" t="str">
        <f>IF(tblRides[[#This Row],[supply_demand_ratio]]&lt;0.8,"Below 0.8",IF(tblRides[[#This Row],[supply_demand_ratio]]&lt;1,"Between 0.8-1.0",IF(tblRides[[#This Row],[supply_demand_ratio]]&lt;=1.2,"Between 1.0-1.2","Above 1.2")))</f>
        <v>Above 1.2</v>
      </c>
    </row>
    <row r="4611" spans="1:25" x14ac:dyDescent="0.3">
      <c r="A4611" t="s">
        <v>4666</v>
      </c>
      <c r="B4611" s="1">
        <v>46063.931944444441</v>
      </c>
      <c r="C4611" s="2">
        <v>46063</v>
      </c>
      <c r="D4611">
        <v>22</v>
      </c>
      <c r="E4611" t="s">
        <v>43</v>
      </c>
      <c r="F4611" t="s">
        <v>34</v>
      </c>
      <c r="G4611">
        <v>5.2</v>
      </c>
      <c r="H4611">
        <v>123.64</v>
      </c>
      <c r="J4611">
        <v>1</v>
      </c>
      <c r="K4611">
        <v>4.9000000000000004</v>
      </c>
      <c r="L4611">
        <v>3.3</v>
      </c>
      <c r="M4611">
        <v>72</v>
      </c>
      <c r="N4611" t="s">
        <v>41</v>
      </c>
      <c r="O4611">
        <v>1.6870000000000001</v>
      </c>
      <c r="P4611" t="s">
        <v>58</v>
      </c>
      <c r="Q4611" t="s">
        <v>59</v>
      </c>
      <c r="R4611">
        <v>4.76</v>
      </c>
      <c r="S4611">
        <v>0</v>
      </c>
      <c r="U4611">
        <v>-1.6</v>
      </c>
      <c r="V4611" t="s">
        <v>587</v>
      </c>
      <c r="W4611" t="s">
        <v>31</v>
      </c>
      <c r="X4611">
        <v>0</v>
      </c>
      <c r="Y4611" t="str">
        <f>IF(tblRides[[#This Row],[supply_demand_ratio]]&lt;0.8,"Below 0.8",IF(tblRides[[#This Row],[supply_demand_ratio]]&lt;1,"Between 0.8-1.0",IF(tblRides[[#This Row],[supply_demand_ratio]]&lt;=1.2,"Between 1.0-1.2","Above 1.2")))</f>
        <v>Above 1.2</v>
      </c>
    </row>
    <row r="4612" spans="1:25" x14ac:dyDescent="0.3">
      <c r="A4612" t="s">
        <v>4667</v>
      </c>
      <c r="B4612" s="1">
        <v>46063.94027777778</v>
      </c>
      <c r="C4612" s="2">
        <v>46063</v>
      </c>
      <c r="D4612">
        <v>22</v>
      </c>
      <c r="E4612" t="s">
        <v>62</v>
      </c>
      <c r="F4612" t="s">
        <v>34</v>
      </c>
      <c r="G4612">
        <v>8.6999999999999993</v>
      </c>
      <c r="H4612">
        <v>168.78</v>
      </c>
      <c r="I4612">
        <v>163.69999999999999</v>
      </c>
      <c r="J4612">
        <v>1.1000000000000001</v>
      </c>
      <c r="K4612">
        <v>2.8</v>
      </c>
      <c r="L4612">
        <v>8.1999999999999993</v>
      </c>
      <c r="M4612">
        <v>59</v>
      </c>
      <c r="N4612" t="s">
        <v>41</v>
      </c>
      <c r="O4612">
        <v>1.42</v>
      </c>
      <c r="P4612" t="s">
        <v>28</v>
      </c>
      <c r="Q4612" t="s">
        <v>29</v>
      </c>
      <c r="R4612">
        <v>5</v>
      </c>
      <c r="S4612">
        <v>0</v>
      </c>
      <c r="T4612">
        <v>-5.08</v>
      </c>
      <c r="U4612">
        <v>5.4</v>
      </c>
      <c r="V4612" t="s">
        <v>587</v>
      </c>
      <c r="W4612" t="s">
        <v>31</v>
      </c>
      <c r="X4612">
        <v>1</v>
      </c>
      <c r="Y4612" t="str">
        <f>IF(tblRides[[#This Row],[supply_demand_ratio]]&lt;0.8,"Below 0.8",IF(tblRides[[#This Row],[supply_demand_ratio]]&lt;1,"Between 0.8-1.0",IF(tblRides[[#This Row],[supply_demand_ratio]]&lt;=1.2,"Between 1.0-1.2","Above 1.2")))</f>
        <v>Above 1.2</v>
      </c>
    </row>
    <row r="4613" spans="1:25" x14ac:dyDescent="0.3">
      <c r="A4613" t="s">
        <v>4668</v>
      </c>
      <c r="B4613" s="1">
        <v>46063.943055555559</v>
      </c>
      <c r="C4613" s="2">
        <v>46063</v>
      </c>
      <c r="D4613">
        <v>22</v>
      </c>
      <c r="E4613" t="s">
        <v>36</v>
      </c>
      <c r="F4613" t="s">
        <v>26</v>
      </c>
      <c r="G4613">
        <v>8</v>
      </c>
      <c r="H4613">
        <v>151.13</v>
      </c>
      <c r="I4613">
        <v>157.08000000000001</v>
      </c>
      <c r="J4613">
        <v>1</v>
      </c>
      <c r="K4613">
        <v>4.2</v>
      </c>
      <c r="L4613">
        <v>7.8</v>
      </c>
      <c r="M4613">
        <v>123</v>
      </c>
      <c r="N4613" t="s">
        <v>41</v>
      </c>
      <c r="O4613">
        <v>1.387</v>
      </c>
      <c r="P4613" t="s">
        <v>28</v>
      </c>
      <c r="Q4613" t="s">
        <v>29</v>
      </c>
      <c r="R4613">
        <v>4.79</v>
      </c>
      <c r="S4613">
        <v>1</v>
      </c>
      <c r="T4613">
        <v>5.95</v>
      </c>
      <c r="U4613">
        <v>3.6</v>
      </c>
      <c r="V4613" t="s">
        <v>587</v>
      </c>
      <c r="W4613" t="s">
        <v>31</v>
      </c>
      <c r="X4613">
        <v>1</v>
      </c>
      <c r="Y4613" t="str">
        <f>IF(tblRides[[#This Row],[supply_demand_ratio]]&lt;0.8,"Below 0.8",IF(tblRides[[#This Row],[supply_demand_ratio]]&lt;1,"Between 0.8-1.0",IF(tblRides[[#This Row],[supply_demand_ratio]]&lt;=1.2,"Between 1.0-1.2","Above 1.2")))</f>
        <v>Above 1.2</v>
      </c>
    </row>
    <row r="4614" spans="1:25" x14ac:dyDescent="0.3">
      <c r="A4614" t="s">
        <v>4669</v>
      </c>
      <c r="B4614" s="1">
        <v>46063.951388888891</v>
      </c>
      <c r="C4614" s="2">
        <v>46063</v>
      </c>
      <c r="D4614">
        <v>22</v>
      </c>
      <c r="E4614" t="s">
        <v>33</v>
      </c>
      <c r="F4614" t="s">
        <v>26</v>
      </c>
      <c r="G4614">
        <v>3.2</v>
      </c>
      <c r="H4614">
        <v>89.76</v>
      </c>
      <c r="I4614">
        <v>92.41</v>
      </c>
      <c r="J4614">
        <v>1.1000000000000001</v>
      </c>
      <c r="K4614">
        <v>4</v>
      </c>
      <c r="L4614">
        <v>5.2</v>
      </c>
      <c r="M4614">
        <v>86</v>
      </c>
      <c r="N4614" t="s">
        <v>41</v>
      </c>
      <c r="O4614">
        <v>1.2350000000000001</v>
      </c>
      <c r="P4614" t="s">
        <v>28</v>
      </c>
      <c r="Q4614" t="s">
        <v>29</v>
      </c>
      <c r="R4614">
        <v>4.97</v>
      </c>
      <c r="S4614">
        <v>17</v>
      </c>
      <c r="T4614">
        <v>2.65</v>
      </c>
      <c r="U4614">
        <v>1.2</v>
      </c>
      <c r="V4614" t="s">
        <v>587</v>
      </c>
      <c r="W4614" t="s">
        <v>31</v>
      </c>
      <c r="X4614">
        <v>1</v>
      </c>
      <c r="Y4614" t="str">
        <f>IF(tblRides[[#This Row],[supply_demand_ratio]]&lt;0.8,"Below 0.8",IF(tblRides[[#This Row],[supply_demand_ratio]]&lt;1,"Between 0.8-1.0",IF(tblRides[[#This Row],[supply_demand_ratio]]&lt;=1.2,"Between 1.0-1.2","Above 1.2")))</f>
        <v>Above 1.2</v>
      </c>
    </row>
    <row r="4615" spans="1:25" x14ac:dyDescent="0.3">
      <c r="A4615" t="s">
        <v>4670</v>
      </c>
      <c r="B4615" s="1">
        <v>46063.960416666669</v>
      </c>
      <c r="C4615" s="2">
        <v>46063</v>
      </c>
      <c r="D4615">
        <v>23</v>
      </c>
      <c r="E4615" t="s">
        <v>25</v>
      </c>
      <c r="F4615" t="s">
        <v>26</v>
      </c>
      <c r="G4615">
        <v>6.5</v>
      </c>
      <c r="H4615">
        <v>142.18</v>
      </c>
      <c r="I4615">
        <v>133.61000000000001</v>
      </c>
      <c r="J4615">
        <v>1.1000000000000001</v>
      </c>
      <c r="K4615">
        <v>4.3</v>
      </c>
      <c r="L4615">
        <v>6.3</v>
      </c>
      <c r="M4615">
        <v>116</v>
      </c>
      <c r="N4615" t="s">
        <v>27</v>
      </c>
      <c r="O4615">
        <v>1.0620000000000001</v>
      </c>
      <c r="P4615" t="s">
        <v>28</v>
      </c>
      <c r="Q4615" t="s">
        <v>29</v>
      </c>
      <c r="R4615">
        <v>4.8899999999999997</v>
      </c>
      <c r="S4615">
        <v>10</v>
      </c>
      <c r="T4615">
        <v>-8.57</v>
      </c>
      <c r="U4615">
        <v>2</v>
      </c>
      <c r="V4615" t="s">
        <v>587</v>
      </c>
      <c r="W4615" t="s">
        <v>31</v>
      </c>
      <c r="X4615">
        <v>1</v>
      </c>
      <c r="Y4615" t="str">
        <f>IF(tblRides[[#This Row],[supply_demand_ratio]]&lt;0.8,"Below 0.8",IF(tblRides[[#This Row],[supply_demand_ratio]]&lt;1,"Between 0.8-1.0",IF(tblRides[[#This Row],[supply_demand_ratio]]&lt;=1.2,"Between 1.0-1.2","Above 1.2")))</f>
        <v>Between 1.0-1.2</v>
      </c>
    </row>
    <row r="4616" spans="1:25" x14ac:dyDescent="0.3">
      <c r="A4616" t="s">
        <v>4671</v>
      </c>
      <c r="B4616" s="1">
        <v>46063.981249999997</v>
      </c>
      <c r="C4616" s="2">
        <v>46063</v>
      </c>
      <c r="D4616">
        <v>23</v>
      </c>
      <c r="E4616" t="s">
        <v>25</v>
      </c>
      <c r="F4616" t="s">
        <v>26</v>
      </c>
      <c r="G4616">
        <v>2.2999999999999998</v>
      </c>
      <c r="H4616">
        <v>80.37</v>
      </c>
      <c r="I4616">
        <v>80.14</v>
      </c>
      <c r="J4616">
        <v>1</v>
      </c>
      <c r="K4616">
        <v>6.2</v>
      </c>
      <c r="L4616">
        <v>8.4</v>
      </c>
      <c r="M4616">
        <v>127</v>
      </c>
      <c r="N4616" t="s">
        <v>41</v>
      </c>
      <c r="O4616">
        <v>1.2929999999999999</v>
      </c>
      <c r="P4616" t="s">
        <v>28</v>
      </c>
      <c r="Q4616" t="s">
        <v>29</v>
      </c>
      <c r="R4616">
        <v>4.95</v>
      </c>
      <c r="S4616">
        <v>1</v>
      </c>
      <c r="T4616">
        <v>-0.23</v>
      </c>
      <c r="U4616">
        <v>2.2000000000000002</v>
      </c>
      <c r="V4616" t="s">
        <v>587</v>
      </c>
      <c r="W4616" t="s">
        <v>45</v>
      </c>
      <c r="X4616">
        <v>1</v>
      </c>
      <c r="Y4616" t="str">
        <f>IF(tblRides[[#This Row],[supply_demand_ratio]]&lt;0.8,"Below 0.8",IF(tblRides[[#This Row],[supply_demand_ratio]]&lt;1,"Between 0.8-1.0",IF(tblRides[[#This Row],[supply_demand_ratio]]&lt;=1.2,"Between 1.0-1.2","Above 1.2")))</f>
        <v>Above 1.2</v>
      </c>
    </row>
    <row r="4617" spans="1:25" x14ac:dyDescent="0.3">
      <c r="A4617" t="s">
        <v>4672</v>
      </c>
      <c r="B4617" s="1">
        <v>46063.982638888891</v>
      </c>
      <c r="C4617" s="2">
        <v>46063</v>
      </c>
      <c r="D4617">
        <v>23</v>
      </c>
      <c r="E4617" t="s">
        <v>43</v>
      </c>
      <c r="F4617" t="s">
        <v>26</v>
      </c>
      <c r="G4617">
        <v>10</v>
      </c>
      <c r="H4617">
        <v>230.12</v>
      </c>
      <c r="J4617">
        <v>1.1000000000000001</v>
      </c>
      <c r="K4617">
        <v>2.5</v>
      </c>
      <c r="M4617">
        <v>64</v>
      </c>
      <c r="N4617" t="s">
        <v>41</v>
      </c>
      <c r="O4617">
        <v>1.524</v>
      </c>
      <c r="P4617" t="s">
        <v>82</v>
      </c>
      <c r="Q4617" t="s">
        <v>83</v>
      </c>
      <c r="R4617">
        <v>4.68</v>
      </c>
      <c r="S4617">
        <v>16</v>
      </c>
      <c r="V4617" t="s">
        <v>587</v>
      </c>
      <c r="W4617" t="s">
        <v>31</v>
      </c>
      <c r="X4617">
        <v>0</v>
      </c>
      <c r="Y4617" t="str">
        <f>IF(tblRides[[#This Row],[supply_demand_ratio]]&lt;0.8,"Below 0.8",IF(tblRides[[#This Row],[supply_demand_ratio]]&lt;1,"Between 0.8-1.0",IF(tblRides[[#This Row],[supply_demand_ratio]]&lt;=1.2,"Between 1.0-1.2","Above 1.2")))</f>
        <v>Above 1.2</v>
      </c>
    </row>
    <row r="4618" spans="1:25" x14ac:dyDescent="0.3">
      <c r="A4618" t="s">
        <v>4673</v>
      </c>
      <c r="B4618" s="1">
        <v>46063.990972222222</v>
      </c>
      <c r="C4618" s="2">
        <v>46063</v>
      </c>
      <c r="D4618">
        <v>23</v>
      </c>
      <c r="E4618" t="s">
        <v>25</v>
      </c>
      <c r="F4618" t="s">
        <v>26</v>
      </c>
      <c r="G4618">
        <v>4.9000000000000004</v>
      </c>
      <c r="H4618">
        <v>124.68</v>
      </c>
      <c r="I4618">
        <v>122.42</v>
      </c>
      <c r="J4618">
        <v>1.1000000000000001</v>
      </c>
      <c r="K4618">
        <v>8.5</v>
      </c>
      <c r="L4618">
        <v>8.5</v>
      </c>
      <c r="M4618">
        <v>136</v>
      </c>
      <c r="N4618" t="s">
        <v>27</v>
      </c>
      <c r="O4618">
        <v>1.149</v>
      </c>
      <c r="P4618" t="s">
        <v>28</v>
      </c>
      <c r="Q4618" t="s">
        <v>29</v>
      </c>
      <c r="R4618">
        <v>4.5</v>
      </c>
      <c r="S4618">
        <v>7</v>
      </c>
      <c r="T4618">
        <v>-2.2599999999999998</v>
      </c>
      <c r="U4618">
        <v>0</v>
      </c>
      <c r="V4618" t="s">
        <v>587</v>
      </c>
      <c r="W4618" t="s">
        <v>45</v>
      </c>
      <c r="X4618">
        <v>1</v>
      </c>
      <c r="Y4618" t="str">
        <f>IF(tblRides[[#This Row],[supply_demand_ratio]]&lt;0.8,"Below 0.8",IF(tblRides[[#This Row],[supply_demand_ratio]]&lt;1,"Between 0.8-1.0",IF(tblRides[[#This Row],[supply_demand_ratio]]&lt;=1.2,"Between 1.0-1.2","Above 1.2")))</f>
        <v>Between 1.0-1.2</v>
      </c>
    </row>
    <row r="4619" spans="1:25" x14ac:dyDescent="0.3">
      <c r="A4619" t="s">
        <v>4674</v>
      </c>
      <c r="B4619" s="1">
        <v>46064.009027777778</v>
      </c>
      <c r="C4619" s="2">
        <v>46064</v>
      </c>
      <c r="D4619">
        <v>0</v>
      </c>
      <c r="E4619" t="s">
        <v>25</v>
      </c>
      <c r="F4619" t="s">
        <v>26</v>
      </c>
      <c r="G4619">
        <v>6.7</v>
      </c>
      <c r="H4619">
        <v>132.88</v>
      </c>
      <c r="I4619">
        <v>133.19</v>
      </c>
      <c r="J4619">
        <v>1</v>
      </c>
      <c r="K4619">
        <v>6.8</v>
      </c>
      <c r="L4619">
        <v>9.6</v>
      </c>
      <c r="M4619">
        <v>110</v>
      </c>
      <c r="N4619" t="s">
        <v>41</v>
      </c>
      <c r="O4619">
        <v>1.7190000000000001</v>
      </c>
      <c r="P4619" t="s">
        <v>28</v>
      </c>
      <c r="Q4619" t="s">
        <v>29</v>
      </c>
      <c r="R4619">
        <v>5</v>
      </c>
      <c r="S4619">
        <v>3</v>
      </c>
      <c r="T4619">
        <v>0.31</v>
      </c>
      <c r="U4619">
        <v>2.8</v>
      </c>
      <c r="V4619" t="s">
        <v>697</v>
      </c>
      <c r="W4619" t="s">
        <v>45</v>
      </c>
      <c r="X4619">
        <v>1</v>
      </c>
      <c r="Y4619" t="str">
        <f>IF(tblRides[[#This Row],[supply_demand_ratio]]&lt;0.8,"Below 0.8",IF(tblRides[[#This Row],[supply_demand_ratio]]&lt;1,"Between 0.8-1.0",IF(tblRides[[#This Row],[supply_demand_ratio]]&lt;=1.2,"Between 1.0-1.2","Above 1.2")))</f>
        <v>Above 1.2</v>
      </c>
    </row>
    <row r="4620" spans="1:25" x14ac:dyDescent="0.3">
      <c r="A4620" t="s">
        <v>4675</v>
      </c>
      <c r="B4620" s="1">
        <v>46064.019444444442</v>
      </c>
      <c r="C4620" s="2">
        <v>46064</v>
      </c>
      <c r="D4620">
        <v>0</v>
      </c>
      <c r="E4620" t="s">
        <v>33</v>
      </c>
      <c r="F4620" t="s">
        <v>34</v>
      </c>
      <c r="G4620">
        <v>7.5</v>
      </c>
      <c r="H4620">
        <v>159.81</v>
      </c>
      <c r="J4620">
        <v>1</v>
      </c>
      <c r="K4620">
        <v>2</v>
      </c>
      <c r="L4620">
        <v>8.6999999999999993</v>
      </c>
      <c r="M4620">
        <v>104</v>
      </c>
      <c r="N4620" t="s">
        <v>41</v>
      </c>
      <c r="O4620">
        <v>1.3480000000000001</v>
      </c>
      <c r="P4620" t="s">
        <v>58</v>
      </c>
      <c r="Q4620" t="s">
        <v>59</v>
      </c>
      <c r="R4620">
        <v>4.74</v>
      </c>
      <c r="S4620">
        <v>0</v>
      </c>
      <c r="U4620">
        <v>6.7</v>
      </c>
      <c r="V4620" t="s">
        <v>697</v>
      </c>
      <c r="W4620" t="s">
        <v>31</v>
      </c>
      <c r="X4620">
        <v>0</v>
      </c>
      <c r="Y4620" t="str">
        <f>IF(tblRides[[#This Row],[supply_demand_ratio]]&lt;0.8,"Below 0.8",IF(tblRides[[#This Row],[supply_demand_ratio]]&lt;1,"Between 0.8-1.0",IF(tblRides[[#This Row],[supply_demand_ratio]]&lt;=1.2,"Between 1.0-1.2","Above 1.2")))</f>
        <v>Above 1.2</v>
      </c>
    </row>
    <row r="4621" spans="1:25" x14ac:dyDescent="0.3">
      <c r="A4621" t="s">
        <v>4676</v>
      </c>
      <c r="B4621" s="1">
        <v>46064.022222222222</v>
      </c>
      <c r="C4621" s="2">
        <v>46064</v>
      </c>
      <c r="D4621">
        <v>0</v>
      </c>
      <c r="E4621" t="s">
        <v>36</v>
      </c>
      <c r="F4621" t="s">
        <v>26</v>
      </c>
      <c r="G4621">
        <v>4.9000000000000004</v>
      </c>
      <c r="H4621">
        <v>115.78</v>
      </c>
      <c r="I4621">
        <v>120.16</v>
      </c>
      <c r="J4621">
        <v>1.1000000000000001</v>
      </c>
      <c r="K4621">
        <v>4.8</v>
      </c>
      <c r="L4621">
        <v>8.1999999999999993</v>
      </c>
      <c r="M4621">
        <v>128</v>
      </c>
      <c r="N4621" t="s">
        <v>41</v>
      </c>
      <c r="O4621">
        <v>1.385</v>
      </c>
      <c r="P4621" t="s">
        <v>28</v>
      </c>
      <c r="Q4621" t="s">
        <v>29</v>
      </c>
      <c r="R4621">
        <v>4.6900000000000004</v>
      </c>
      <c r="S4621">
        <v>4</v>
      </c>
      <c r="T4621">
        <v>4.38</v>
      </c>
      <c r="U4621">
        <v>3.4</v>
      </c>
      <c r="V4621" t="s">
        <v>697</v>
      </c>
      <c r="W4621" t="s">
        <v>31</v>
      </c>
      <c r="X4621">
        <v>1</v>
      </c>
      <c r="Y4621" t="str">
        <f>IF(tblRides[[#This Row],[supply_demand_ratio]]&lt;0.8,"Below 0.8",IF(tblRides[[#This Row],[supply_demand_ratio]]&lt;1,"Between 0.8-1.0",IF(tblRides[[#This Row],[supply_demand_ratio]]&lt;=1.2,"Between 1.0-1.2","Above 1.2")))</f>
        <v>Above 1.2</v>
      </c>
    </row>
    <row r="4622" spans="1:25" x14ac:dyDescent="0.3">
      <c r="A4622" t="s">
        <v>4677</v>
      </c>
      <c r="B4622" s="1">
        <v>46064.044444444444</v>
      </c>
      <c r="C4622" s="2">
        <v>46064</v>
      </c>
      <c r="D4622">
        <v>1</v>
      </c>
      <c r="E4622" t="s">
        <v>25</v>
      </c>
      <c r="F4622" t="s">
        <v>26</v>
      </c>
      <c r="G4622">
        <v>7.5</v>
      </c>
      <c r="H4622">
        <v>161.29</v>
      </c>
      <c r="I4622">
        <v>156.74</v>
      </c>
      <c r="J4622">
        <v>1</v>
      </c>
      <c r="K4622">
        <v>2</v>
      </c>
      <c r="L4622">
        <v>1.8</v>
      </c>
      <c r="M4622">
        <v>132</v>
      </c>
      <c r="N4622" t="s">
        <v>27</v>
      </c>
      <c r="O4622">
        <v>1.179</v>
      </c>
      <c r="P4622" t="s">
        <v>28</v>
      </c>
      <c r="Q4622" t="s">
        <v>29</v>
      </c>
      <c r="R4622">
        <v>4.51</v>
      </c>
      <c r="S4622">
        <v>3</v>
      </c>
      <c r="T4622">
        <v>-4.55</v>
      </c>
      <c r="U4622">
        <v>-0.2</v>
      </c>
      <c r="V4622" t="s">
        <v>697</v>
      </c>
      <c r="W4622" t="s">
        <v>31</v>
      </c>
      <c r="X4622">
        <v>1</v>
      </c>
      <c r="Y4622" t="str">
        <f>IF(tblRides[[#This Row],[supply_demand_ratio]]&lt;0.8,"Below 0.8",IF(tblRides[[#This Row],[supply_demand_ratio]]&lt;1,"Between 0.8-1.0",IF(tblRides[[#This Row],[supply_demand_ratio]]&lt;=1.2,"Between 1.0-1.2","Above 1.2")))</f>
        <v>Between 1.0-1.2</v>
      </c>
    </row>
    <row r="4623" spans="1:25" x14ac:dyDescent="0.3">
      <c r="A4623" t="s">
        <v>4678</v>
      </c>
      <c r="B4623" s="1">
        <v>46064.056944444441</v>
      </c>
      <c r="C4623" s="2">
        <v>46064</v>
      </c>
      <c r="D4623">
        <v>1</v>
      </c>
      <c r="E4623" t="s">
        <v>36</v>
      </c>
      <c r="F4623" t="s">
        <v>26</v>
      </c>
      <c r="G4623">
        <v>10.199999999999999</v>
      </c>
      <c r="H4623">
        <v>221.62</v>
      </c>
      <c r="I4623">
        <v>215.37</v>
      </c>
      <c r="J4623">
        <v>1.1000000000000001</v>
      </c>
      <c r="K4623">
        <v>5</v>
      </c>
      <c r="L4623">
        <v>4.8</v>
      </c>
      <c r="M4623">
        <v>127</v>
      </c>
      <c r="N4623" t="s">
        <v>27</v>
      </c>
      <c r="O4623">
        <v>1.177</v>
      </c>
      <c r="P4623" t="s">
        <v>28</v>
      </c>
      <c r="Q4623" t="s">
        <v>29</v>
      </c>
      <c r="R4623">
        <v>4.8499999999999996</v>
      </c>
      <c r="S4623">
        <v>3</v>
      </c>
      <c r="T4623">
        <v>-6.25</v>
      </c>
      <c r="U4623">
        <v>-0.2</v>
      </c>
      <c r="V4623" t="s">
        <v>697</v>
      </c>
      <c r="W4623" t="s">
        <v>31</v>
      </c>
      <c r="X4623">
        <v>1</v>
      </c>
      <c r="Y4623" t="str">
        <f>IF(tblRides[[#This Row],[supply_demand_ratio]]&lt;0.8,"Below 0.8",IF(tblRides[[#This Row],[supply_demand_ratio]]&lt;1,"Between 0.8-1.0",IF(tblRides[[#This Row],[supply_demand_ratio]]&lt;=1.2,"Between 1.0-1.2","Above 1.2")))</f>
        <v>Between 1.0-1.2</v>
      </c>
    </row>
    <row r="4624" spans="1:25" x14ac:dyDescent="0.3">
      <c r="A4624" t="s">
        <v>4679</v>
      </c>
      <c r="B4624" s="1">
        <v>46064.061805555553</v>
      </c>
      <c r="C4624" s="2">
        <v>46064</v>
      </c>
      <c r="D4624">
        <v>1</v>
      </c>
      <c r="E4624" t="s">
        <v>62</v>
      </c>
      <c r="F4624" t="s">
        <v>26</v>
      </c>
      <c r="G4624">
        <v>2.5</v>
      </c>
      <c r="H4624">
        <v>77.25</v>
      </c>
      <c r="I4624">
        <v>73.81</v>
      </c>
      <c r="J4624">
        <v>1</v>
      </c>
      <c r="K4624">
        <v>2</v>
      </c>
      <c r="L4624">
        <v>3.5</v>
      </c>
      <c r="M4624">
        <v>58</v>
      </c>
      <c r="N4624" t="s">
        <v>41</v>
      </c>
      <c r="O4624">
        <v>2.2000000000000002</v>
      </c>
      <c r="P4624" t="s">
        <v>28</v>
      </c>
      <c r="Q4624" t="s">
        <v>29</v>
      </c>
      <c r="R4624">
        <v>4.18</v>
      </c>
      <c r="S4624">
        <v>40</v>
      </c>
      <c r="T4624">
        <v>-3.44</v>
      </c>
      <c r="U4624">
        <v>1.5</v>
      </c>
      <c r="V4624" t="s">
        <v>697</v>
      </c>
      <c r="W4624" t="s">
        <v>31</v>
      </c>
      <c r="X4624">
        <v>1</v>
      </c>
      <c r="Y4624" t="str">
        <f>IF(tblRides[[#This Row],[supply_demand_ratio]]&lt;0.8,"Below 0.8",IF(tblRides[[#This Row],[supply_demand_ratio]]&lt;1,"Between 0.8-1.0",IF(tblRides[[#This Row],[supply_demand_ratio]]&lt;=1.2,"Between 1.0-1.2","Above 1.2")))</f>
        <v>Above 1.2</v>
      </c>
    </row>
    <row r="4625" spans="1:25" x14ac:dyDescent="0.3">
      <c r="A4625" t="s">
        <v>4680</v>
      </c>
      <c r="B4625" s="1">
        <v>46064.075694444444</v>
      </c>
      <c r="C4625" s="2">
        <v>46064</v>
      </c>
      <c r="D4625">
        <v>1</v>
      </c>
      <c r="E4625" t="s">
        <v>36</v>
      </c>
      <c r="F4625" t="s">
        <v>34</v>
      </c>
      <c r="G4625">
        <v>11.8</v>
      </c>
      <c r="H4625">
        <v>241.81</v>
      </c>
      <c r="I4625">
        <v>244.34</v>
      </c>
      <c r="J4625">
        <v>1.2</v>
      </c>
      <c r="K4625">
        <v>6.6</v>
      </c>
      <c r="L4625">
        <v>11.9</v>
      </c>
      <c r="M4625">
        <v>108</v>
      </c>
      <c r="N4625" t="s">
        <v>41</v>
      </c>
      <c r="O4625">
        <v>1.498</v>
      </c>
      <c r="P4625" t="s">
        <v>28</v>
      </c>
      <c r="Q4625" t="s">
        <v>29</v>
      </c>
      <c r="R4625">
        <v>4.4000000000000004</v>
      </c>
      <c r="S4625">
        <v>0</v>
      </c>
      <c r="T4625">
        <v>2.5299999999999998</v>
      </c>
      <c r="U4625">
        <v>5.3</v>
      </c>
      <c r="V4625" t="s">
        <v>697</v>
      </c>
      <c r="W4625" t="s">
        <v>45</v>
      </c>
      <c r="X4625">
        <v>1</v>
      </c>
      <c r="Y4625" t="str">
        <f>IF(tblRides[[#This Row],[supply_demand_ratio]]&lt;0.8,"Below 0.8",IF(tblRides[[#This Row],[supply_demand_ratio]]&lt;1,"Between 0.8-1.0",IF(tblRides[[#This Row],[supply_demand_ratio]]&lt;=1.2,"Between 1.0-1.2","Above 1.2")))</f>
        <v>Above 1.2</v>
      </c>
    </row>
    <row r="4626" spans="1:25" x14ac:dyDescent="0.3">
      <c r="A4626" t="s">
        <v>4681</v>
      </c>
      <c r="B4626" s="1">
        <v>46064.080555555556</v>
      </c>
      <c r="C4626" s="2">
        <v>46064</v>
      </c>
      <c r="D4626">
        <v>1</v>
      </c>
      <c r="E4626" t="s">
        <v>36</v>
      </c>
      <c r="F4626" t="s">
        <v>34</v>
      </c>
      <c r="G4626">
        <v>3.9</v>
      </c>
      <c r="H4626">
        <v>94</v>
      </c>
      <c r="I4626">
        <v>90.12</v>
      </c>
      <c r="J4626">
        <v>1</v>
      </c>
      <c r="K4626">
        <v>6.7</v>
      </c>
      <c r="L4626">
        <v>8.9</v>
      </c>
      <c r="M4626">
        <v>121</v>
      </c>
      <c r="N4626" t="s">
        <v>41</v>
      </c>
      <c r="O4626">
        <v>1.351</v>
      </c>
      <c r="P4626" t="s">
        <v>28</v>
      </c>
      <c r="Q4626" t="s">
        <v>29</v>
      </c>
      <c r="R4626">
        <v>4.38</v>
      </c>
      <c r="S4626">
        <v>0</v>
      </c>
      <c r="T4626">
        <v>-3.88</v>
      </c>
      <c r="U4626">
        <v>2.2000000000000002</v>
      </c>
      <c r="V4626" t="s">
        <v>697</v>
      </c>
      <c r="W4626" t="s">
        <v>45</v>
      </c>
      <c r="X4626">
        <v>1</v>
      </c>
      <c r="Y4626" t="str">
        <f>IF(tblRides[[#This Row],[supply_demand_ratio]]&lt;0.8,"Below 0.8",IF(tblRides[[#This Row],[supply_demand_ratio]]&lt;1,"Between 0.8-1.0",IF(tblRides[[#This Row],[supply_demand_ratio]]&lt;=1.2,"Between 1.0-1.2","Above 1.2")))</f>
        <v>Above 1.2</v>
      </c>
    </row>
    <row r="4627" spans="1:25" x14ac:dyDescent="0.3">
      <c r="A4627" t="s">
        <v>4682</v>
      </c>
      <c r="B4627" s="1">
        <v>46064.088888888888</v>
      </c>
      <c r="C4627" s="2">
        <v>46064</v>
      </c>
      <c r="D4627">
        <v>2</v>
      </c>
      <c r="E4627" t="s">
        <v>36</v>
      </c>
      <c r="F4627" t="s">
        <v>34</v>
      </c>
      <c r="G4627">
        <v>7.8</v>
      </c>
      <c r="H4627">
        <v>146.32</v>
      </c>
      <c r="I4627">
        <v>149.21</v>
      </c>
      <c r="J4627">
        <v>1</v>
      </c>
      <c r="K4627">
        <v>3.2</v>
      </c>
      <c r="L4627">
        <v>1</v>
      </c>
      <c r="M4627">
        <v>111</v>
      </c>
      <c r="N4627" t="s">
        <v>41</v>
      </c>
      <c r="O4627">
        <v>1.9670000000000001</v>
      </c>
      <c r="P4627" t="s">
        <v>28</v>
      </c>
      <c r="Q4627" t="s">
        <v>29</v>
      </c>
      <c r="R4627">
        <v>4.4800000000000004</v>
      </c>
      <c r="S4627">
        <v>0</v>
      </c>
      <c r="T4627">
        <v>2.89</v>
      </c>
      <c r="U4627">
        <v>-2.2000000000000002</v>
      </c>
      <c r="V4627" t="s">
        <v>697</v>
      </c>
      <c r="W4627" t="s">
        <v>31</v>
      </c>
      <c r="X4627">
        <v>1</v>
      </c>
      <c r="Y4627" t="str">
        <f>IF(tblRides[[#This Row],[supply_demand_ratio]]&lt;0.8,"Below 0.8",IF(tblRides[[#This Row],[supply_demand_ratio]]&lt;1,"Between 0.8-1.0",IF(tblRides[[#This Row],[supply_demand_ratio]]&lt;=1.2,"Between 1.0-1.2","Above 1.2")))</f>
        <v>Above 1.2</v>
      </c>
    </row>
    <row r="4628" spans="1:25" x14ac:dyDescent="0.3">
      <c r="A4628" t="s">
        <v>4683</v>
      </c>
      <c r="B4628" s="1">
        <v>46064.098611111112</v>
      </c>
      <c r="C4628" s="2">
        <v>46064</v>
      </c>
      <c r="D4628">
        <v>2</v>
      </c>
      <c r="E4628" t="s">
        <v>25</v>
      </c>
      <c r="F4628" t="s">
        <v>26</v>
      </c>
      <c r="G4628">
        <v>4.8</v>
      </c>
      <c r="H4628">
        <v>129.07</v>
      </c>
      <c r="I4628">
        <v>134.06</v>
      </c>
      <c r="J4628">
        <v>1.1000000000000001</v>
      </c>
      <c r="K4628">
        <v>4.5</v>
      </c>
      <c r="L4628">
        <v>2.2999999999999998</v>
      </c>
      <c r="M4628">
        <v>133</v>
      </c>
      <c r="N4628" t="s">
        <v>27</v>
      </c>
      <c r="O4628">
        <v>1.274</v>
      </c>
      <c r="P4628" t="s">
        <v>28</v>
      </c>
      <c r="Q4628" t="s">
        <v>29</v>
      </c>
      <c r="R4628">
        <v>4.6500000000000004</v>
      </c>
      <c r="S4628">
        <v>13</v>
      </c>
      <c r="T4628">
        <v>4.99</v>
      </c>
      <c r="U4628">
        <v>-2.2000000000000002</v>
      </c>
      <c r="V4628" t="s">
        <v>697</v>
      </c>
      <c r="W4628" t="s">
        <v>31</v>
      </c>
      <c r="X4628">
        <v>1</v>
      </c>
      <c r="Y4628" t="str">
        <f>IF(tblRides[[#This Row],[supply_demand_ratio]]&lt;0.8,"Below 0.8",IF(tblRides[[#This Row],[supply_demand_ratio]]&lt;1,"Between 0.8-1.0",IF(tblRides[[#This Row],[supply_demand_ratio]]&lt;=1.2,"Between 1.0-1.2","Above 1.2")))</f>
        <v>Above 1.2</v>
      </c>
    </row>
    <row r="4629" spans="1:25" x14ac:dyDescent="0.3">
      <c r="A4629" t="s">
        <v>4684</v>
      </c>
      <c r="B4629" s="1">
        <v>46064.106944444444</v>
      </c>
      <c r="C4629" s="2">
        <v>46064</v>
      </c>
      <c r="D4629">
        <v>2</v>
      </c>
      <c r="E4629" t="s">
        <v>43</v>
      </c>
      <c r="F4629" t="s">
        <v>26</v>
      </c>
      <c r="G4629">
        <v>6.9</v>
      </c>
      <c r="H4629">
        <v>157.91999999999999</v>
      </c>
      <c r="I4629">
        <v>155.1</v>
      </c>
      <c r="J4629">
        <v>1</v>
      </c>
      <c r="K4629">
        <v>2</v>
      </c>
      <c r="L4629">
        <v>1</v>
      </c>
      <c r="M4629">
        <v>72</v>
      </c>
      <c r="N4629" t="s">
        <v>41</v>
      </c>
      <c r="O4629">
        <v>1.6160000000000001</v>
      </c>
      <c r="P4629" t="s">
        <v>28</v>
      </c>
      <c r="Q4629" t="s">
        <v>29</v>
      </c>
      <c r="R4629">
        <v>4.8600000000000003</v>
      </c>
      <c r="S4629">
        <v>3</v>
      </c>
      <c r="T4629">
        <v>-2.82</v>
      </c>
      <c r="U4629">
        <v>-1</v>
      </c>
      <c r="V4629" t="s">
        <v>697</v>
      </c>
      <c r="W4629" t="s">
        <v>31</v>
      </c>
      <c r="X4629">
        <v>1</v>
      </c>
      <c r="Y4629" t="str">
        <f>IF(tblRides[[#This Row],[supply_demand_ratio]]&lt;0.8,"Below 0.8",IF(tblRides[[#This Row],[supply_demand_ratio]]&lt;1,"Between 0.8-1.0",IF(tblRides[[#This Row],[supply_demand_ratio]]&lt;=1.2,"Between 1.0-1.2","Above 1.2")))</f>
        <v>Above 1.2</v>
      </c>
    </row>
    <row r="4630" spans="1:25" x14ac:dyDescent="0.3">
      <c r="A4630" t="s">
        <v>4685</v>
      </c>
      <c r="B4630" s="1">
        <v>46064.147222222222</v>
      </c>
      <c r="C4630" s="2">
        <v>46064</v>
      </c>
      <c r="D4630">
        <v>3</v>
      </c>
      <c r="E4630" t="s">
        <v>62</v>
      </c>
      <c r="F4630" t="s">
        <v>26</v>
      </c>
      <c r="G4630">
        <v>11.2</v>
      </c>
      <c r="H4630">
        <v>199.52</v>
      </c>
      <c r="J4630">
        <v>1</v>
      </c>
      <c r="K4630">
        <v>3</v>
      </c>
      <c r="L4630">
        <v>5.7</v>
      </c>
      <c r="M4630">
        <v>62</v>
      </c>
      <c r="N4630" t="s">
        <v>41</v>
      </c>
      <c r="O4630">
        <v>1.823</v>
      </c>
      <c r="P4630" t="s">
        <v>37</v>
      </c>
      <c r="Q4630" t="s">
        <v>103</v>
      </c>
      <c r="R4630">
        <v>4.67</v>
      </c>
      <c r="S4630">
        <v>6</v>
      </c>
      <c r="U4630">
        <v>2.7</v>
      </c>
      <c r="V4630" t="s">
        <v>697</v>
      </c>
      <c r="W4630" t="s">
        <v>31</v>
      </c>
      <c r="X4630">
        <v>0</v>
      </c>
      <c r="Y4630" t="str">
        <f>IF(tblRides[[#This Row],[supply_demand_ratio]]&lt;0.8,"Below 0.8",IF(tblRides[[#This Row],[supply_demand_ratio]]&lt;1,"Between 0.8-1.0",IF(tblRides[[#This Row],[supply_demand_ratio]]&lt;=1.2,"Between 1.0-1.2","Above 1.2")))</f>
        <v>Above 1.2</v>
      </c>
    </row>
    <row r="4631" spans="1:25" x14ac:dyDescent="0.3">
      <c r="A4631" t="s">
        <v>4686</v>
      </c>
      <c r="B4631" s="1">
        <v>46064.167361111111</v>
      </c>
      <c r="C4631" s="2">
        <v>46064</v>
      </c>
      <c r="D4631">
        <v>4</v>
      </c>
      <c r="E4631" t="s">
        <v>33</v>
      </c>
      <c r="F4631" t="s">
        <v>26</v>
      </c>
      <c r="G4631">
        <v>5.7</v>
      </c>
      <c r="H4631">
        <v>132.94</v>
      </c>
      <c r="I4631">
        <v>131.62</v>
      </c>
      <c r="J4631">
        <v>1.1000000000000001</v>
      </c>
      <c r="K4631">
        <v>3.8</v>
      </c>
      <c r="L4631">
        <v>1</v>
      </c>
      <c r="M4631">
        <v>104</v>
      </c>
      <c r="N4631" t="s">
        <v>41</v>
      </c>
      <c r="O4631">
        <v>1.4750000000000001</v>
      </c>
      <c r="P4631" t="s">
        <v>28</v>
      </c>
      <c r="Q4631" t="s">
        <v>29</v>
      </c>
      <c r="R4631">
        <v>4.91</v>
      </c>
      <c r="S4631">
        <v>7</v>
      </c>
      <c r="T4631">
        <v>-1.32</v>
      </c>
      <c r="U4631">
        <v>-2.8</v>
      </c>
      <c r="V4631" t="s">
        <v>697</v>
      </c>
      <c r="W4631" t="s">
        <v>31</v>
      </c>
      <c r="X4631">
        <v>1</v>
      </c>
      <c r="Y4631" t="str">
        <f>IF(tblRides[[#This Row],[supply_demand_ratio]]&lt;0.8,"Below 0.8",IF(tblRides[[#This Row],[supply_demand_ratio]]&lt;1,"Between 0.8-1.0",IF(tblRides[[#This Row],[supply_demand_ratio]]&lt;=1.2,"Between 1.0-1.2","Above 1.2")))</f>
        <v>Above 1.2</v>
      </c>
    </row>
    <row r="4632" spans="1:25" x14ac:dyDescent="0.3">
      <c r="A4632" t="s">
        <v>4687</v>
      </c>
      <c r="B4632" s="1">
        <v>46064.182638888888</v>
      </c>
      <c r="C4632" s="2">
        <v>46064</v>
      </c>
      <c r="D4632">
        <v>4</v>
      </c>
      <c r="E4632" t="s">
        <v>36</v>
      </c>
      <c r="F4632" t="s">
        <v>26</v>
      </c>
      <c r="G4632">
        <v>7.4</v>
      </c>
      <c r="H4632">
        <v>183.55</v>
      </c>
      <c r="I4632">
        <v>190.96</v>
      </c>
      <c r="J4632">
        <v>1.2</v>
      </c>
      <c r="K4632">
        <v>2</v>
      </c>
      <c r="L4632">
        <v>6</v>
      </c>
      <c r="M4632">
        <v>127</v>
      </c>
      <c r="N4632" t="s">
        <v>41</v>
      </c>
      <c r="O4632">
        <v>1.4530000000000001</v>
      </c>
      <c r="P4632" t="s">
        <v>28</v>
      </c>
      <c r="Q4632" t="s">
        <v>29</v>
      </c>
      <c r="R4632">
        <v>5</v>
      </c>
      <c r="S4632">
        <v>14</v>
      </c>
      <c r="T4632">
        <v>7.41</v>
      </c>
      <c r="U4632">
        <v>4</v>
      </c>
      <c r="V4632" t="s">
        <v>697</v>
      </c>
      <c r="W4632" t="s">
        <v>31</v>
      </c>
      <c r="X4632">
        <v>1</v>
      </c>
      <c r="Y4632" t="str">
        <f>IF(tblRides[[#This Row],[supply_demand_ratio]]&lt;0.8,"Below 0.8",IF(tblRides[[#This Row],[supply_demand_ratio]]&lt;1,"Between 0.8-1.0",IF(tblRides[[#This Row],[supply_demand_ratio]]&lt;=1.2,"Between 1.0-1.2","Above 1.2")))</f>
        <v>Above 1.2</v>
      </c>
    </row>
    <row r="4633" spans="1:25" x14ac:dyDescent="0.3">
      <c r="A4633" t="s">
        <v>4688</v>
      </c>
      <c r="B4633" s="1">
        <v>46064.195833333331</v>
      </c>
      <c r="C4633" s="2">
        <v>46064</v>
      </c>
      <c r="D4633">
        <v>4</v>
      </c>
      <c r="E4633" t="s">
        <v>62</v>
      </c>
      <c r="F4633" t="s">
        <v>26</v>
      </c>
      <c r="G4633">
        <v>13.4</v>
      </c>
      <c r="H4633">
        <v>227.19</v>
      </c>
      <c r="I4633">
        <v>233.72</v>
      </c>
      <c r="J4633">
        <v>1</v>
      </c>
      <c r="K4633">
        <v>7.6</v>
      </c>
      <c r="L4633">
        <v>13.5</v>
      </c>
      <c r="M4633">
        <v>63</v>
      </c>
      <c r="N4633" t="s">
        <v>41</v>
      </c>
      <c r="O4633">
        <v>2.2000000000000002</v>
      </c>
      <c r="P4633" t="s">
        <v>28</v>
      </c>
      <c r="Q4633" t="s">
        <v>29</v>
      </c>
      <c r="R4633">
        <v>4.7699999999999996</v>
      </c>
      <c r="S4633">
        <v>7</v>
      </c>
      <c r="T4633">
        <v>6.53</v>
      </c>
      <c r="U4633">
        <v>5.9</v>
      </c>
      <c r="V4633" t="s">
        <v>697</v>
      </c>
      <c r="W4633" t="s">
        <v>45</v>
      </c>
      <c r="X4633">
        <v>1</v>
      </c>
      <c r="Y4633" t="str">
        <f>IF(tblRides[[#This Row],[supply_demand_ratio]]&lt;0.8,"Below 0.8",IF(tblRides[[#This Row],[supply_demand_ratio]]&lt;1,"Between 0.8-1.0",IF(tblRides[[#This Row],[supply_demand_ratio]]&lt;=1.2,"Between 1.0-1.2","Above 1.2")))</f>
        <v>Above 1.2</v>
      </c>
    </row>
    <row r="4634" spans="1:25" x14ac:dyDescent="0.3">
      <c r="A4634" t="s">
        <v>4689</v>
      </c>
      <c r="B4634" s="1">
        <v>46064.2</v>
      </c>
      <c r="C4634" s="2">
        <v>46064</v>
      </c>
      <c r="D4634">
        <v>4</v>
      </c>
      <c r="E4634" t="s">
        <v>25</v>
      </c>
      <c r="F4634" t="s">
        <v>26</v>
      </c>
      <c r="G4634">
        <v>4</v>
      </c>
      <c r="H4634">
        <v>94.24</v>
      </c>
      <c r="J4634">
        <v>1</v>
      </c>
      <c r="K4634">
        <v>4.5</v>
      </c>
      <c r="L4634">
        <v>7.9</v>
      </c>
      <c r="M4634">
        <v>127</v>
      </c>
      <c r="N4634" t="s">
        <v>41</v>
      </c>
      <c r="O4634">
        <v>1.266</v>
      </c>
      <c r="P4634" t="s">
        <v>58</v>
      </c>
      <c r="Q4634" t="s">
        <v>88</v>
      </c>
      <c r="R4634">
        <v>4.93</v>
      </c>
      <c r="S4634">
        <v>10</v>
      </c>
      <c r="U4634">
        <v>3.4</v>
      </c>
      <c r="V4634" t="s">
        <v>697</v>
      </c>
      <c r="W4634" t="s">
        <v>31</v>
      </c>
      <c r="X4634">
        <v>0</v>
      </c>
      <c r="Y4634" t="str">
        <f>IF(tblRides[[#This Row],[supply_demand_ratio]]&lt;0.8,"Below 0.8",IF(tblRides[[#This Row],[supply_demand_ratio]]&lt;1,"Between 0.8-1.0",IF(tblRides[[#This Row],[supply_demand_ratio]]&lt;=1.2,"Between 1.0-1.2","Above 1.2")))</f>
        <v>Above 1.2</v>
      </c>
    </row>
    <row r="4635" spans="1:25" x14ac:dyDescent="0.3">
      <c r="A4635" t="s">
        <v>4690</v>
      </c>
      <c r="B4635" s="1">
        <v>46064.203472222223</v>
      </c>
      <c r="C4635" s="2">
        <v>46064</v>
      </c>
      <c r="D4635">
        <v>4</v>
      </c>
      <c r="E4635" t="s">
        <v>43</v>
      </c>
      <c r="F4635" t="s">
        <v>34</v>
      </c>
      <c r="G4635">
        <v>2.9</v>
      </c>
      <c r="H4635">
        <v>81.430000000000007</v>
      </c>
      <c r="I4635">
        <v>81.73</v>
      </c>
      <c r="J4635">
        <v>1</v>
      </c>
      <c r="K4635">
        <v>6.8</v>
      </c>
      <c r="L4635">
        <v>1.5</v>
      </c>
      <c r="M4635">
        <v>76</v>
      </c>
      <c r="N4635" t="s">
        <v>41</v>
      </c>
      <c r="O4635">
        <v>1.9339999999999999</v>
      </c>
      <c r="P4635" t="s">
        <v>28</v>
      </c>
      <c r="Q4635" t="s">
        <v>29</v>
      </c>
      <c r="R4635">
        <v>4.88</v>
      </c>
      <c r="S4635">
        <v>0</v>
      </c>
      <c r="T4635">
        <v>0.3</v>
      </c>
      <c r="U4635">
        <v>-5.3</v>
      </c>
      <c r="V4635" t="s">
        <v>697</v>
      </c>
      <c r="W4635" t="s">
        <v>45</v>
      </c>
      <c r="X4635">
        <v>1</v>
      </c>
      <c r="Y4635" t="str">
        <f>IF(tblRides[[#This Row],[supply_demand_ratio]]&lt;0.8,"Below 0.8",IF(tblRides[[#This Row],[supply_demand_ratio]]&lt;1,"Between 0.8-1.0",IF(tblRides[[#This Row],[supply_demand_ratio]]&lt;=1.2,"Between 1.0-1.2","Above 1.2")))</f>
        <v>Above 1.2</v>
      </c>
    </row>
    <row r="4636" spans="1:25" x14ac:dyDescent="0.3">
      <c r="A4636" t="s">
        <v>4691</v>
      </c>
      <c r="B4636" s="1">
        <v>46064.210416666669</v>
      </c>
      <c r="C4636" s="2">
        <v>46064</v>
      </c>
      <c r="D4636">
        <v>5</v>
      </c>
      <c r="E4636" t="s">
        <v>33</v>
      </c>
      <c r="F4636" t="s">
        <v>26</v>
      </c>
      <c r="G4636">
        <v>10.7</v>
      </c>
      <c r="H4636">
        <v>205.1</v>
      </c>
      <c r="I4636">
        <v>206.73</v>
      </c>
      <c r="J4636">
        <v>1</v>
      </c>
      <c r="K4636">
        <v>3.8</v>
      </c>
      <c r="L4636">
        <v>2.1</v>
      </c>
      <c r="M4636">
        <v>104</v>
      </c>
      <c r="N4636" t="s">
        <v>41</v>
      </c>
      <c r="O4636">
        <v>2.0230000000000001</v>
      </c>
      <c r="P4636" t="s">
        <v>28</v>
      </c>
      <c r="Q4636" t="s">
        <v>29</v>
      </c>
      <c r="R4636">
        <v>4.8</v>
      </c>
      <c r="S4636">
        <v>5</v>
      </c>
      <c r="T4636">
        <v>1.63</v>
      </c>
      <c r="U4636">
        <v>-1.7</v>
      </c>
      <c r="V4636" t="s">
        <v>697</v>
      </c>
      <c r="W4636" t="s">
        <v>31</v>
      </c>
      <c r="X4636">
        <v>1</v>
      </c>
      <c r="Y4636" t="str">
        <f>IF(tblRides[[#This Row],[supply_demand_ratio]]&lt;0.8,"Below 0.8",IF(tblRides[[#This Row],[supply_demand_ratio]]&lt;1,"Between 0.8-1.0",IF(tblRides[[#This Row],[supply_demand_ratio]]&lt;=1.2,"Between 1.0-1.2","Above 1.2")))</f>
        <v>Above 1.2</v>
      </c>
    </row>
    <row r="4637" spans="1:25" x14ac:dyDescent="0.3">
      <c r="A4637" t="s">
        <v>4692</v>
      </c>
      <c r="B4637" s="1">
        <v>46064.224305555559</v>
      </c>
      <c r="C4637" s="2">
        <v>46064</v>
      </c>
      <c r="D4637">
        <v>5</v>
      </c>
      <c r="E4637" t="s">
        <v>25</v>
      </c>
      <c r="F4637" t="s">
        <v>26</v>
      </c>
      <c r="G4637">
        <v>5</v>
      </c>
      <c r="H4637">
        <v>126.84</v>
      </c>
      <c r="J4637">
        <v>1.1000000000000001</v>
      </c>
      <c r="K4637">
        <v>3.1</v>
      </c>
      <c r="L4637">
        <v>3.2</v>
      </c>
      <c r="M4637">
        <v>137</v>
      </c>
      <c r="N4637" t="s">
        <v>27</v>
      </c>
      <c r="O4637">
        <v>1.028</v>
      </c>
      <c r="P4637" t="s">
        <v>58</v>
      </c>
      <c r="Q4637" t="s">
        <v>59</v>
      </c>
      <c r="R4637">
        <v>4.46</v>
      </c>
      <c r="S4637">
        <v>5</v>
      </c>
      <c r="U4637">
        <v>0.1</v>
      </c>
      <c r="V4637" t="s">
        <v>697</v>
      </c>
      <c r="W4637" t="s">
        <v>31</v>
      </c>
      <c r="X4637">
        <v>0</v>
      </c>
      <c r="Y4637" t="str">
        <f>IF(tblRides[[#This Row],[supply_demand_ratio]]&lt;0.8,"Below 0.8",IF(tblRides[[#This Row],[supply_demand_ratio]]&lt;1,"Between 0.8-1.0",IF(tblRides[[#This Row],[supply_demand_ratio]]&lt;=1.2,"Between 1.0-1.2","Above 1.2")))</f>
        <v>Between 1.0-1.2</v>
      </c>
    </row>
    <row r="4638" spans="1:25" x14ac:dyDescent="0.3">
      <c r="A4638" t="s">
        <v>4693</v>
      </c>
      <c r="B4638" s="1">
        <v>46064.224999999999</v>
      </c>
      <c r="C4638" s="2">
        <v>46064</v>
      </c>
      <c r="D4638">
        <v>5</v>
      </c>
      <c r="E4638" t="s">
        <v>33</v>
      </c>
      <c r="F4638" t="s">
        <v>26</v>
      </c>
      <c r="G4638">
        <v>4.5</v>
      </c>
      <c r="H4638">
        <v>113.46</v>
      </c>
      <c r="I4638">
        <v>109.05</v>
      </c>
      <c r="J4638">
        <v>1</v>
      </c>
      <c r="K4638">
        <v>4.4000000000000004</v>
      </c>
      <c r="L4638">
        <v>3.6</v>
      </c>
      <c r="M4638">
        <v>106</v>
      </c>
      <c r="N4638" t="s">
        <v>41</v>
      </c>
      <c r="O4638">
        <v>1.726</v>
      </c>
      <c r="P4638" t="s">
        <v>28</v>
      </c>
      <c r="Q4638" t="s">
        <v>29</v>
      </c>
      <c r="R4638">
        <v>4.72</v>
      </c>
      <c r="S4638">
        <v>4</v>
      </c>
      <c r="T4638">
        <v>-4.41</v>
      </c>
      <c r="U4638">
        <v>-0.8</v>
      </c>
      <c r="V4638" t="s">
        <v>697</v>
      </c>
      <c r="W4638" t="s">
        <v>31</v>
      </c>
      <c r="X4638">
        <v>1</v>
      </c>
      <c r="Y4638" t="str">
        <f>IF(tblRides[[#This Row],[supply_demand_ratio]]&lt;0.8,"Below 0.8",IF(tblRides[[#This Row],[supply_demand_ratio]]&lt;1,"Between 0.8-1.0",IF(tblRides[[#This Row],[supply_demand_ratio]]&lt;=1.2,"Between 1.0-1.2","Above 1.2")))</f>
        <v>Above 1.2</v>
      </c>
    </row>
    <row r="4639" spans="1:25" x14ac:dyDescent="0.3">
      <c r="A4639" t="s">
        <v>4694</v>
      </c>
      <c r="B4639" s="1">
        <v>46064.243055555555</v>
      </c>
      <c r="C4639" s="2">
        <v>46064</v>
      </c>
      <c r="D4639">
        <v>5</v>
      </c>
      <c r="E4639" t="s">
        <v>36</v>
      </c>
      <c r="F4639" t="s">
        <v>26</v>
      </c>
      <c r="G4639">
        <v>11.9</v>
      </c>
      <c r="H4639">
        <v>228.08</v>
      </c>
      <c r="I4639">
        <v>223.48</v>
      </c>
      <c r="J4639">
        <v>1</v>
      </c>
      <c r="K4639">
        <v>6.2</v>
      </c>
      <c r="L4639">
        <v>4.2</v>
      </c>
      <c r="M4639">
        <v>122</v>
      </c>
      <c r="N4639" t="s">
        <v>27</v>
      </c>
      <c r="O4639">
        <v>1.216</v>
      </c>
      <c r="P4639" t="s">
        <v>28</v>
      </c>
      <c r="Q4639" t="s">
        <v>29</v>
      </c>
      <c r="R4639">
        <v>4.55</v>
      </c>
      <c r="S4639">
        <v>22</v>
      </c>
      <c r="T4639">
        <v>-4.5999999999999996</v>
      </c>
      <c r="U4639">
        <v>-2</v>
      </c>
      <c r="V4639" t="s">
        <v>697</v>
      </c>
      <c r="W4639" t="s">
        <v>45</v>
      </c>
      <c r="X4639">
        <v>1</v>
      </c>
      <c r="Y4639" t="str">
        <f>IF(tblRides[[#This Row],[supply_demand_ratio]]&lt;0.8,"Below 0.8",IF(tblRides[[#This Row],[supply_demand_ratio]]&lt;1,"Between 0.8-1.0",IF(tblRides[[#This Row],[supply_demand_ratio]]&lt;=1.2,"Between 1.0-1.2","Above 1.2")))</f>
        <v>Above 1.2</v>
      </c>
    </row>
    <row r="4640" spans="1:25" x14ac:dyDescent="0.3">
      <c r="A4640" t="s">
        <v>4695</v>
      </c>
      <c r="B4640" s="1">
        <v>46064.253472222219</v>
      </c>
      <c r="C4640" s="2">
        <v>46064</v>
      </c>
      <c r="D4640">
        <v>6</v>
      </c>
      <c r="E4640" t="s">
        <v>33</v>
      </c>
      <c r="F4640" t="s">
        <v>26</v>
      </c>
      <c r="G4640">
        <v>3.2</v>
      </c>
      <c r="H4640">
        <v>87.35</v>
      </c>
      <c r="I4640">
        <v>85.16</v>
      </c>
      <c r="J4640">
        <v>1</v>
      </c>
      <c r="K4640">
        <v>2.9</v>
      </c>
      <c r="L4640">
        <v>1.3</v>
      </c>
      <c r="M4640">
        <v>96</v>
      </c>
      <c r="N4640" t="s">
        <v>41</v>
      </c>
      <c r="O4640">
        <v>1.2829999999999999</v>
      </c>
      <c r="P4640" t="s">
        <v>28</v>
      </c>
      <c r="Q4640" t="s">
        <v>29</v>
      </c>
      <c r="R4640">
        <v>4.8099999999999996</v>
      </c>
      <c r="S4640">
        <v>5</v>
      </c>
      <c r="T4640">
        <v>-2.19</v>
      </c>
      <c r="U4640">
        <v>-1.6</v>
      </c>
      <c r="V4640" t="s">
        <v>697</v>
      </c>
      <c r="W4640" t="s">
        <v>31</v>
      </c>
      <c r="X4640">
        <v>1</v>
      </c>
      <c r="Y4640" t="str">
        <f>IF(tblRides[[#This Row],[supply_demand_ratio]]&lt;0.8,"Below 0.8",IF(tblRides[[#This Row],[supply_demand_ratio]]&lt;1,"Between 0.8-1.0",IF(tblRides[[#This Row],[supply_demand_ratio]]&lt;=1.2,"Between 1.0-1.2","Above 1.2")))</f>
        <v>Above 1.2</v>
      </c>
    </row>
    <row r="4641" spans="1:25" x14ac:dyDescent="0.3">
      <c r="A4641" t="s">
        <v>4696</v>
      </c>
      <c r="B4641" s="1">
        <v>46064.268750000003</v>
      </c>
      <c r="C4641" s="2">
        <v>46064</v>
      </c>
      <c r="D4641">
        <v>6</v>
      </c>
      <c r="E4641" t="s">
        <v>25</v>
      </c>
      <c r="F4641" t="s">
        <v>26</v>
      </c>
      <c r="G4641">
        <v>7.8</v>
      </c>
      <c r="H4641">
        <v>176.53</v>
      </c>
      <c r="J4641">
        <v>1</v>
      </c>
      <c r="K4641">
        <v>4.9000000000000004</v>
      </c>
      <c r="L4641">
        <v>6</v>
      </c>
      <c r="M4641">
        <v>123</v>
      </c>
      <c r="N4641" t="s">
        <v>41</v>
      </c>
      <c r="O4641">
        <v>1.2769999999999999</v>
      </c>
      <c r="P4641" t="s">
        <v>58</v>
      </c>
      <c r="Q4641" t="s">
        <v>59</v>
      </c>
      <c r="R4641">
        <v>4.8</v>
      </c>
      <c r="S4641">
        <v>10</v>
      </c>
      <c r="U4641">
        <v>1.1000000000000001</v>
      </c>
      <c r="V4641" t="s">
        <v>697</v>
      </c>
      <c r="W4641" t="s">
        <v>31</v>
      </c>
      <c r="X4641">
        <v>0</v>
      </c>
      <c r="Y4641" t="str">
        <f>IF(tblRides[[#This Row],[supply_demand_ratio]]&lt;0.8,"Below 0.8",IF(tblRides[[#This Row],[supply_demand_ratio]]&lt;1,"Between 0.8-1.0",IF(tblRides[[#This Row],[supply_demand_ratio]]&lt;=1.2,"Between 1.0-1.2","Above 1.2")))</f>
        <v>Above 1.2</v>
      </c>
    </row>
    <row r="4642" spans="1:25" x14ac:dyDescent="0.3">
      <c r="A4642" t="s">
        <v>4697</v>
      </c>
      <c r="B4642" s="1">
        <v>46064.270138888889</v>
      </c>
      <c r="C4642" s="2">
        <v>46064</v>
      </c>
      <c r="D4642">
        <v>6</v>
      </c>
      <c r="E4642" t="s">
        <v>36</v>
      </c>
      <c r="F4642" t="s">
        <v>34</v>
      </c>
      <c r="G4642">
        <v>14.9</v>
      </c>
      <c r="H4642">
        <v>295.88</v>
      </c>
      <c r="I4642">
        <v>318.23</v>
      </c>
      <c r="J4642">
        <v>1.1000000000000001</v>
      </c>
      <c r="K4642">
        <v>3.3</v>
      </c>
      <c r="L4642">
        <v>2.6</v>
      </c>
      <c r="M4642">
        <v>117</v>
      </c>
      <c r="N4642" t="s">
        <v>27</v>
      </c>
      <c r="O4642">
        <v>1.0129999999999999</v>
      </c>
      <c r="P4642" t="s">
        <v>28</v>
      </c>
      <c r="Q4642" t="s">
        <v>29</v>
      </c>
      <c r="R4642">
        <v>4.63</v>
      </c>
      <c r="S4642">
        <v>0</v>
      </c>
      <c r="T4642">
        <v>22.35</v>
      </c>
      <c r="U4642">
        <v>-0.7</v>
      </c>
      <c r="V4642" t="s">
        <v>697</v>
      </c>
      <c r="W4642" t="s">
        <v>31</v>
      </c>
      <c r="X4642">
        <v>1</v>
      </c>
      <c r="Y4642" t="str">
        <f>IF(tblRides[[#This Row],[supply_demand_ratio]]&lt;0.8,"Below 0.8",IF(tblRides[[#This Row],[supply_demand_ratio]]&lt;1,"Between 0.8-1.0",IF(tblRides[[#This Row],[supply_demand_ratio]]&lt;=1.2,"Between 1.0-1.2","Above 1.2")))</f>
        <v>Between 1.0-1.2</v>
      </c>
    </row>
    <row r="4643" spans="1:25" x14ac:dyDescent="0.3">
      <c r="A4643" t="s">
        <v>4698</v>
      </c>
      <c r="B4643" s="1">
        <v>46064.272222222222</v>
      </c>
      <c r="C4643" s="2">
        <v>46064</v>
      </c>
      <c r="D4643">
        <v>6</v>
      </c>
      <c r="E4643" t="s">
        <v>25</v>
      </c>
      <c r="F4643" t="s">
        <v>26</v>
      </c>
      <c r="G4643">
        <v>2.2999999999999998</v>
      </c>
      <c r="H4643">
        <v>82.38</v>
      </c>
      <c r="I4643">
        <v>80.989999999999995</v>
      </c>
      <c r="J4643">
        <v>1.1000000000000001</v>
      </c>
      <c r="K4643">
        <v>2</v>
      </c>
      <c r="L4643">
        <v>1.9</v>
      </c>
      <c r="M4643">
        <v>135</v>
      </c>
      <c r="N4643" t="s">
        <v>27</v>
      </c>
      <c r="O4643">
        <v>1.02</v>
      </c>
      <c r="P4643" t="s">
        <v>28</v>
      </c>
      <c r="Q4643" t="s">
        <v>29</v>
      </c>
      <c r="R4643">
        <v>4.8600000000000003</v>
      </c>
      <c r="S4643">
        <v>21</v>
      </c>
      <c r="T4643">
        <v>-1.39</v>
      </c>
      <c r="U4643">
        <v>-0.1</v>
      </c>
      <c r="V4643" t="s">
        <v>697</v>
      </c>
      <c r="W4643" t="s">
        <v>31</v>
      </c>
      <c r="X4643">
        <v>1</v>
      </c>
      <c r="Y4643" t="str">
        <f>IF(tblRides[[#This Row],[supply_demand_ratio]]&lt;0.8,"Below 0.8",IF(tblRides[[#This Row],[supply_demand_ratio]]&lt;1,"Between 0.8-1.0",IF(tblRides[[#This Row],[supply_demand_ratio]]&lt;=1.2,"Between 1.0-1.2","Above 1.2")))</f>
        <v>Between 1.0-1.2</v>
      </c>
    </row>
    <row r="4644" spans="1:25" x14ac:dyDescent="0.3">
      <c r="A4644" t="s">
        <v>4699</v>
      </c>
      <c r="B4644" s="1">
        <v>46064.300694444442</v>
      </c>
      <c r="C4644" s="2">
        <v>46064</v>
      </c>
      <c r="D4644">
        <v>7</v>
      </c>
      <c r="E4644" t="s">
        <v>62</v>
      </c>
      <c r="F4644" t="s">
        <v>34</v>
      </c>
      <c r="G4644">
        <v>15.2</v>
      </c>
      <c r="H4644">
        <v>279.95</v>
      </c>
      <c r="I4644">
        <v>292.61</v>
      </c>
      <c r="J4644">
        <v>1.1000000000000001</v>
      </c>
      <c r="K4644">
        <v>4</v>
      </c>
      <c r="L4644">
        <v>6.9</v>
      </c>
      <c r="M4644">
        <v>62</v>
      </c>
      <c r="N4644" t="s">
        <v>41</v>
      </c>
      <c r="O4644">
        <v>2.2000000000000002</v>
      </c>
      <c r="P4644" t="s">
        <v>28</v>
      </c>
      <c r="Q4644" t="s">
        <v>29</v>
      </c>
      <c r="R4644">
        <v>4.6500000000000004</v>
      </c>
      <c r="S4644">
        <v>0</v>
      </c>
      <c r="T4644">
        <v>12.66</v>
      </c>
      <c r="U4644">
        <v>2.9</v>
      </c>
      <c r="V4644" t="s">
        <v>697</v>
      </c>
      <c r="W4644" t="s">
        <v>31</v>
      </c>
      <c r="X4644">
        <v>1</v>
      </c>
      <c r="Y4644" t="str">
        <f>IF(tblRides[[#This Row],[supply_demand_ratio]]&lt;0.8,"Below 0.8",IF(tblRides[[#This Row],[supply_demand_ratio]]&lt;1,"Between 0.8-1.0",IF(tblRides[[#This Row],[supply_demand_ratio]]&lt;=1.2,"Between 1.0-1.2","Above 1.2")))</f>
        <v>Above 1.2</v>
      </c>
    </row>
    <row r="4645" spans="1:25" x14ac:dyDescent="0.3">
      <c r="A4645" t="s">
        <v>4700</v>
      </c>
      <c r="B4645" s="1">
        <v>46064.301388888889</v>
      </c>
      <c r="C4645" s="2">
        <v>46064</v>
      </c>
      <c r="D4645">
        <v>7</v>
      </c>
      <c r="E4645" t="s">
        <v>25</v>
      </c>
      <c r="F4645" t="s">
        <v>34</v>
      </c>
      <c r="G4645">
        <v>4.3</v>
      </c>
      <c r="H4645">
        <v>105.84</v>
      </c>
      <c r="I4645">
        <v>108.02</v>
      </c>
      <c r="J4645">
        <v>1.1000000000000001</v>
      </c>
      <c r="K4645">
        <v>5.2</v>
      </c>
      <c r="L4645">
        <v>1</v>
      </c>
      <c r="M4645">
        <v>125</v>
      </c>
      <c r="N4645" t="s">
        <v>27</v>
      </c>
      <c r="O4645">
        <v>1.0009999999999999</v>
      </c>
      <c r="P4645" t="s">
        <v>28</v>
      </c>
      <c r="Q4645" t="s">
        <v>29</v>
      </c>
      <c r="R4645">
        <v>4.79</v>
      </c>
      <c r="S4645">
        <v>0</v>
      </c>
      <c r="T4645">
        <v>2.1800000000000002</v>
      </c>
      <c r="U4645">
        <v>-4.2</v>
      </c>
      <c r="V4645" t="s">
        <v>697</v>
      </c>
      <c r="W4645" t="s">
        <v>45</v>
      </c>
      <c r="X4645">
        <v>1</v>
      </c>
      <c r="Y4645" t="str">
        <f>IF(tblRides[[#This Row],[supply_demand_ratio]]&lt;0.8,"Below 0.8",IF(tblRides[[#This Row],[supply_demand_ratio]]&lt;1,"Between 0.8-1.0",IF(tblRides[[#This Row],[supply_demand_ratio]]&lt;=1.2,"Between 1.0-1.2","Above 1.2")))</f>
        <v>Between 1.0-1.2</v>
      </c>
    </row>
    <row r="4646" spans="1:25" x14ac:dyDescent="0.3">
      <c r="A4646" t="s">
        <v>4701</v>
      </c>
      <c r="B4646" s="1">
        <v>46064.302083333336</v>
      </c>
      <c r="C4646" s="2">
        <v>46064</v>
      </c>
      <c r="D4646">
        <v>7</v>
      </c>
      <c r="E4646" t="s">
        <v>36</v>
      </c>
      <c r="F4646" t="s">
        <v>34</v>
      </c>
      <c r="G4646">
        <v>4.5</v>
      </c>
      <c r="H4646">
        <v>110.36</v>
      </c>
      <c r="I4646">
        <v>107.43</v>
      </c>
      <c r="J4646">
        <v>1</v>
      </c>
      <c r="K4646">
        <v>4.8</v>
      </c>
      <c r="L4646">
        <v>1</v>
      </c>
      <c r="M4646">
        <v>116</v>
      </c>
      <c r="N4646" t="s">
        <v>27</v>
      </c>
      <c r="O4646">
        <v>1.0649999999999999</v>
      </c>
      <c r="P4646" t="s">
        <v>28</v>
      </c>
      <c r="Q4646" t="s">
        <v>29</v>
      </c>
      <c r="R4646">
        <v>4.49</v>
      </c>
      <c r="S4646">
        <v>0</v>
      </c>
      <c r="T4646">
        <v>-2.93</v>
      </c>
      <c r="U4646">
        <v>-3.8</v>
      </c>
      <c r="V4646" t="s">
        <v>697</v>
      </c>
      <c r="W4646" t="s">
        <v>31</v>
      </c>
      <c r="X4646">
        <v>1</v>
      </c>
      <c r="Y4646" t="str">
        <f>IF(tblRides[[#This Row],[supply_demand_ratio]]&lt;0.8,"Below 0.8",IF(tblRides[[#This Row],[supply_demand_ratio]]&lt;1,"Between 0.8-1.0",IF(tblRides[[#This Row],[supply_demand_ratio]]&lt;=1.2,"Between 1.0-1.2","Above 1.2")))</f>
        <v>Between 1.0-1.2</v>
      </c>
    </row>
    <row r="4647" spans="1:25" x14ac:dyDescent="0.3">
      <c r="A4647" t="s">
        <v>4702</v>
      </c>
      <c r="B4647" s="1">
        <v>46064.303472222222</v>
      </c>
      <c r="C4647" s="2">
        <v>46064</v>
      </c>
      <c r="D4647">
        <v>7</v>
      </c>
      <c r="E4647" t="s">
        <v>33</v>
      </c>
      <c r="F4647" t="s">
        <v>26</v>
      </c>
      <c r="G4647">
        <v>1.6</v>
      </c>
      <c r="H4647">
        <v>65.959999999999994</v>
      </c>
      <c r="I4647">
        <v>67.86</v>
      </c>
      <c r="J4647">
        <v>1</v>
      </c>
      <c r="K4647">
        <v>4.0999999999999996</v>
      </c>
      <c r="L4647">
        <v>3.4</v>
      </c>
      <c r="M4647">
        <v>85</v>
      </c>
      <c r="N4647" t="s">
        <v>41</v>
      </c>
      <c r="O4647">
        <v>1.532</v>
      </c>
      <c r="P4647" t="s">
        <v>28</v>
      </c>
      <c r="Q4647" t="s">
        <v>29</v>
      </c>
      <c r="R4647">
        <v>4.41</v>
      </c>
      <c r="S4647">
        <v>11</v>
      </c>
      <c r="T4647">
        <v>1.9</v>
      </c>
      <c r="U4647">
        <v>-0.7</v>
      </c>
      <c r="V4647" t="s">
        <v>697</v>
      </c>
      <c r="W4647" t="s">
        <v>31</v>
      </c>
      <c r="X4647">
        <v>1</v>
      </c>
      <c r="Y4647" t="str">
        <f>IF(tblRides[[#This Row],[supply_demand_ratio]]&lt;0.8,"Below 0.8",IF(tblRides[[#This Row],[supply_demand_ratio]]&lt;1,"Between 0.8-1.0",IF(tblRides[[#This Row],[supply_demand_ratio]]&lt;=1.2,"Between 1.0-1.2","Above 1.2")))</f>
        <v>Above 1.2</v>
      </c>
    </row>
    <row r="4648" spans="1:25" x14ac:dyDescent="0.3">
      <c r="A4648" t="s">
        <v>4703</v>
      </c>
      <c r="B4648" s="1">
        <v>46064.32708333333</v>
      </c>
      <c r="C4648" s="2">
        <v>46064</v>
      </c>
      <c r="D4648">
        <v>7</v>
      </c>
      <c r="E4648" t="s">
        <v>43</v>
      </c>
      <c r="F4648" t="s">
        <v>26</v>
      </c>
      <c r="G4648">
        <v>6.8</v>
      </c>
      <c r="H4648">
        <v>143.63999999999999</v>
      </c>
      <c r="I4648">
        <v>139.33000000000001</v>
      </c>
      <c r="J4648">
        <v>1.1000000000000001</v>
      </c>
      <c r="K4648">
        <v>4.9000000000000004</v>
      </c>
      <c r="L4648">
        <v>4.5</v>
      </c>
      <c r="M4648">
        <v>64</v>
      </c>
      <c r="N4648" t="s">
        <v>41</v>
      </c>
      <c r="O4648">
        <v>2.2000000000000002</v>
      </c>
      <c r="P4648" t="s">
        <v>28</v>
      </c>
      <c r="Q4648" t="s">
        <v>29</v>
      </c>
      <c r="R4648">
        <v>5</v>
      </c>
      <c r="S4648">
        <v>6</v>
      </c>
      <c r="T4648">
        <v>-4.3099999999999996</v>
      </c>
      <c r="U4648">
        <v>-0.4</v>
      </c>
      <c r="V4648" t="s">
        <v>697</v>
      </c>
      <c r="W4648" t="s">
        <v>31</v>
      </c>
      <c r="X4648">
        <v>1</v>
      </c>
      <c r="Y4648" t="str">
        <f>IF(tblRides[[#This Row],[supply_demand_ratio]]&lt;0.8,"Below 0.8",IF(tblRides[[#This Row],[supply_demand_ratio]]&lt;1,"Between 0.8-1.0",IF(tblRides[[#This Row],[supply_demand_ratio]]&lt;=1.2,"Between 1.0-1.2","Above 1.2")))</f>
        <v>Above 1.2</v>
      </c>
    </row>
    <row r="4649" spans="1:25" x14ac:dyDescent="0.3">
      <c r="A4649" t="s">
        <v>4704</v>
      </c>
      <c r="B4649" s="1">
        <v>46064.334722222222</v>
      </c>
      <c r="C4649" s="2">
        <v>46064</v>
      </c>
      <c r="D4649">
        <v>8</v>
      </c>
      <c r="E4649" t="s">
        <v>33</v>
      </c>
      <c r="F4649" t="s">
        <v>26</v>
      </c>
      <c r="G4649">
        <v>2.6</v>
      </c>
      <c r="H4649">
        <v>82.49</v>
      </c>
      <c r="I4649">
        <v>88.07</v>
      </c>
      <c r="J4649">
        <v>1</v>
      </c>
      <c r="K4649">
        <v>3.8</v>
      </c>
      <c r="L4649">
        <v>2.8</v>
      </c>
      <c r="M4649">
        <v>94</v>
      </c>
      <c r="N4649" t="s">
        <v>27</v>
      </c>
      <c r="O4649">
        <v>1.18</v>
      </c>
      <c r="P4649" t="s">
        <v>28</v>
      </c>
      <c r="Q4649" t="s">
        <v>29</v>
      </c>
      <c r="R4649">
        <v>4.9400000000000004</v>
      </c>
      <c r="S4649">
        <v>2</v>
      </c>
      <c r="T4649">
        <v>5.58</v>
      </c>
      <c r="U4649">
        <v>-1</v>
      </c>
      <c r="V4649" t="s">
        <v>697</v>
      </c>
      <c r="W4649" t="s">
        <v>31</v>
      </c>
      <c r="X4649">
        <v>1</v>
      </c>
      <c r="Y4649" t="str">
        <f>IF(tblRides[[#This Row],[supply_demand_ratio]]&lt;0.8,"Below 0.8",IF(tblRides[[#This Row],[supply_demand_ratio]]&lt;1,"Between 0.8-1.0",IF(tblRides[[#This Row],[supply_demand_ratio]]&lt;=1.2,"Between 1.0-1.2","Above 1.2")))</f>
        <v>Between 1.0-1.2</v>
      </c>
    </row>
    <row r="4650" spans="1:25" x14ac:dyDescent="0.3">
      <c r="A4650" t="s">
        <v>4705</v>
      </c>
      <c r="B4650" s="1">
        <v>46064.356249999997</v>
      </c>
      <c r="C4650" s="2">
        <v>46064</v>
      </c>
      <c r="D4650">
        <v>8</v>
      </c>
      <c r="E4650" t="s">
        <v>25</v>
      </c>
      <c r="F4650" t="s">
        <v>26</v>
      </c>
      <c r="G4650">
        <v>8</v>
      </c>
      <c r="H4650">
        <v>186.01</v>
      </c>
      <c r="I4650">
        <v>181.74</v>
      </c>
      <c r="J4650">
        <v>1.1000000000000001</v>
      </c>
      <c r="K4650">
        <v>6.8</v>
      </c>
      <c r="L4650">
        <v>7.7</v>
      </c>
      <c r="M4650">
        <v>106</v>
      </c>
      <c r="N4650" t="s">
        <v>27</v>
      </c>
      <c r="O4650">
        <v>0.89200000000000002</v>
      </c>
      <c r="P4650" t="s">
        <v>28</v>
      </c>
      <c r="Q4650" t="s">
        <v>29</v>
      </c>
      <c r="R4650">
        <v>4.82</v>
      </c>
      <c r="S4650">
        <v>10</v>
      </c>
      <c r="T4650">
        <v>-4.2699999999999996</v>
      </c>
      <c r="U4650">
        <v>0.9</v>
      </c>
      <c r="V4650" t="s">
        <v>697</v>
      </c>
      <c r="W4650" t="s">
        <v>45</v>
      </c>
      <c r="X4650">
        <v>1</v>
      </c>
      <c r="Y4650" t="str">
        <f>IF(tblRides[[#This Row],[supply_demand_ratio]]&lt;0.8,"Below 0.8",IF(tblRides[[#This Row],[supply_demand_ratio]]&lt;1,"Between 0.8-1.0",IF(tblRides[[#This Row],[supply_demand_ratio]]&lt;=1.2,"Between 1.0-1.2","Above 1.2")))</f>
        <v>Between 0.8-1.0</v>
      </c>
    </row>
    <row r="4651" spans="1:25" x14ac:dyDescent="0.3">
      <c r="A4651" t="s">
        <v>4706</v>
      </c>
      <c r="B4651" s="1">
        <v>46064.359027777777</v>
      </c>
      <c r="C4651" s="2">
        <v>46064</v>
      </c>
      <c r="D4651">
        <v>8</v>
      </c>
      <c r="E4651" t="s">
        <v>43</v>
      </c>
      <c r="F4651" t="s">
        <v>34</v>
      </c>
      <c r="G4651">
        <v>5.3</v>
      </c>
      <c r="H4651">
        <v>105.69</v>
      </c>
      <c r="I4651">
        <v>102.86</v>
      </c>
      <c r="J4651">
        <v>1</v>
      </c>
      <c r="K4651">
        <v>4.2</v>
      </c>
      <c r="L4651">
        <v>3.9</v>
      </c>
      <c r="M4651">
        <v>63</v>
      </c>
      <c r="N4651" t="s">
        <v>41</v>
      </c>
      <c r="O4651">
        <v>1.6060000000000001</v>
      </c>
      <c r="P4651" t="s">
        <v>28</v>
      </c>
      <c r="Q4651" t="s">
        <v>29</v>
      </c>
      <c r="R4651">
        <v>4.55</v>
      </c>
      <c r="S4651">
        <v>0</v>
      </c>
      <c r="T4651">
        <v>-2.83</v>
      </c>
      <c r="U4651">
        <v>-0.3</v>
      </c>
      <c r="V4651" t="s">
        <v>697</v>
      </c>
      <c r="W4651" t="s">
        <v>31</v>
      </c>
      <c r="X4651">
        <v>1</v>
      </c>
      <c r="Y4651" t="str">
        <f>IF(tblRides[[#This Row],[supply_demand_ratio]]&lt;0.8,"Below 0.8",IF(tblRides[[#This Row],[supply_demand_ratio]]&lt;1,"Between 0.8-1.0",IF(tblRides[[#This Row],[supply_demand_ratio]]&lt;=1.2,"Between 1.0-1.2","Above 1.2")))</f>
        <v>Above 1.2</v>
      </c>
    </row>
    <row r="4652" spans="1:25" x14ac:dyDescent="0.3">
      <c r="A4652" t="s">
        <v>4707</v>
      </c>
      <c r="B4652" s="1">
        <v>46064.373611111114</v>
      </c>
      <c r="C4652" s="2">
        <v>46064</v>
      </c>
      <c r="D4652">
        <v>8</v>
      </c>
      <c r="E4652" t="s">
        <v>36</v>
      </c>
      <c r="F4652" t="s">
        <v>26</v>
      </c>
      <c r="G4652">
        <v>6.7</v>
      </c>
      <c r="H4652">
        <v>131.65</v>
      </c>
      <c r="I4652">
        <v>137.19999999999999</v>
      </c>
      <c r="J4652">
        <v>1</v>
      </c>
      <c r="K4652">
        <v>6.9</v>
      </c>
      <c r="L4652">
        <v>12.2</v>
      </c>
      <c r="M4652">
        <v>106</v>
      </c>
      <c r="N4652" t="s">
        <v>27</v>
      </c>
      <c r="O4652">
        <v>1.079</v>
      </c>
      <c r="P4652" t="s">
        <v>28</v>
      </c>
      <c r="Q4652" t="s">
        <v>29</v>
      </c>
      <c r="R4652">
        <v>4.53</v>
      </c>
      <c r="S4652">
        <v>6</v>
      </c>
      <c r="T4652">
        <v>5.55</v>
      </c>
      <c r="U4652">
        <v>5.3</v>
      </c>
      <c r="V4652" t="s">
        <v>697</v>
      </c>
      <c r="W4652" t="s">
        <v>45</v>
      </c>
      <c r="X4652">
        <v>1</v>
      </c>
      <c r="Y4652" t="str">
        <f>IF(tblRides[[#This Row],[supply_demand_ratio]]&lt;0.8,"Below 0.8",IF(tblRides[[#This Row],[supply_demand_ratio]]&lt;1,"Between 0.8-1.0",IF(tblRides[[#This Row],[supply_demand_ratio]]&lt;=1.2,"Between 1.0-1.2","Above 1.2")))</f>
        <v>Between 1.0-1.2</v>
      </c>
    </row>
    <row r="4653" spans="1:25" x14ac:dyDescent="0.3">
      <c r="A4653" t="s">
        <v>4708</v>
      </c>
      <c r="B4653" s="1">
        <v>46064.384722222225</v>
      </c>
      <c r="C4653" s="2">
        <v>46064</v>
      </c>
      <c r="D4653">
        <v>9</v>
      </c>
      <c r="E4653" t="s">
        <v>36</v>
      </c>
      <c r="F4653" t="s">
        <v>26</v>
      </c>
      <c r="G4653">
        <v>8.9</v>
      </c>
      <c r="H4653">
        <v>214.23</v>
      </c>
      <c r="I4653">
        <v>213.74</v>
      </c>
      <c r="J4653">
        <v>1.1000000000000001</v>
      </c>
      <c r="K4653">
        <v>3.7</v>
      </c>
      <c r="L4653">
        <v>1.5</v>
      </c>
      <c r="M4653">
        <v>100</v>
      </c>
      <c r="N4653" t="s">
        <v>27</v>
      </c>
      <c r="O4653">
        <v>0.82399999999999995</v>
      </c>
      <c r="P4653" t="s">
        <v>28</v>
      </c>
      <c r="Q4653" t="s">
        <v>29</v>
      </c>
      <c r="R4653">
        <v>4.46</v>
      </c>
      <c r="S4653">
        <v>7</v>
      </c>
      <c r="T4653">
        <v>-0.49</v>
      </c>
      <c r="U4653">
        <v>-2.2000000000000002</v>
      </c>
      <c r="V4653" t="s">
        <v>697</v>
      </c>
      <c r="W4653" t="s">
        <v>31</v>
      </c>
      <c r="X4653">
        <v>1</v>
      </c>
      <c r="Y4653" t="str">
        <f>IF(tblRides[[#This Row],[supply_demand_ratio]]&lt;0.8,"Below 0.8",IF(tblRides[[#This Row],[supply_demand_ratio]]&lt;1,"Between 0.8-1.0",IF(tblRides[[#This Row],[supply_demand_ratio]]&lt;=1.2,"Between 1.0-1.2","Above 1.2")))</f>
        <v>Between 0.8-1.0</v>
      </c>
    </row>
    <row r="4654" spans="1:25" x14ac:dyDescent="0.3">
      <c r="A4654" t="s">
        <v>4709</v>
      </c>
      <c r="B4654" s="1">
        <v>46064.402777777781</v>
      </c>
      <c r="C4654" s="2">
        <v>46064</v>
      </c>
      <c r="D4654">
        <v>9</v>
      </c>
      <c r="E4654" t="s">
        <v>25</v>
      </c>
      <c r="F4654" t="s">
        <v>26</v>
      </c>
      <c r="G4654">
        <v>17.600000000000001</v>
      </c>
      <c r="H4654">
        <v>262.7</v>
      </c>
      <c r="I4654">
        <v>277.39</v>
      </c>
      <c r="J4654">
        <v>1</v>
      </c>
      <c r="K4654">
        <v>6.4</v>
      </c>
      <c r="L4654">
        <v>7.6</v>
      </c>
      <c r="M4654">
        <v>118</v>
      </c>
      <c r="N4654" t="s">
        <v>27</v>
      </c>
      <c r="O4654">
        <v>0.89200000000000002</v>
      </c>
      <c r="P4654" t="s">
        <v>28</v>
      </c>
      <c r="Q4654" t="s">
        <v>29</v>
      </c>
      <c r="R4654">
        <v>4.6900000000000004</v>
      </c>
      <c r="S4654">
        <v>9</v>
      </c>
      <c r="T4654">
        <v>14.69</v>
      </c>
      <c r="U4654">
        <v>1.2</v>
      </c>
      <c r="V4654" t="s">
        <v>697</v>
      </c>
      <c r="W4654" t="s">
        <v>45</v>
      </c>
      <c r="X4654">
        <v>1</v>
      </c>
      <c r="Y4654" t="str">
        <f>IF(tblRides[[#This Row],[supply_demand_ratio]]&lt;0.8,"Below 0.8",IF(tblRides[[#This Row],[supply_demand_ratio]]&lt;1,"Between 0.8-1.0",IF(tblRides[[#This Row],[supply_demand_ratio]]&lt;=1.2,"Between 1.0-1.2","Above 1.2")))</f>
        <v>Between 0.8-1.0</v>
      </c>
    </row>
    <row r="4655" spans="1:25" x14ac:dyDescent="0.3">
      <c r="A4655" t="s">
        <v>4710</v>
      </c>
      <c r="B4655" s="1">
        <v>46064.402777777781</v>
      </c>
      <c r="C4655" s="2">
        <v>46064</v>
      </c>
      <c r="D4655">
        <v>9</v>
      </c>
      <c r="E4655" t="s">
        <v>33</v>
      </c>
      <c r="F4655" t="s">
        <v>26</v>
      </c>
      <c r="G4655">
        <v>5.7</v>
      </c>
      <c r="H4655">
        <v>151.22999999999999</v>
      </c>
      <c r="J4655">
        <v>1.1000000000000001</v>
      </c>
      <c r="K4655">
        <v>7.8</v>
      </c>
      <c r="L4655">
        <v>7.9</v>
      </c>
      <c r="M4655">
        <v>87</v>
      </c>
      <c r="N4655" t="s">
        <v>27</v>
      </c>
      <c r="O4655">
        <v>0.80600000000000005</v>
      </c>
      <c r="P4655" t="s">
        <v>58</v>
      </c>
      <c r="Q4655" t="s">
        <v>108</v>
      </c>
      <c r="R4655">
        <v>4.8</v>
      </c>
      <c r="S4655">
        <v>24</v>
      </c>
      <c r="U4655">
        <v>0.1</v>
      </c>
      <c r="V4655" t="s">
        <v>697</v>
      </c>
      <c r="W4655" t="s">
        <v>45</v>
      </c>
      <c r="X4655">
        <v>0</v>
      </c>
      <c r="Y4655" t="str">
        <f>IF(tblRides[[#This Row],[supply_demand_ratio]]&lt;0.8,"Below 0.8",IF(tblRides[[#This Row],[supply_demand_ratio]]&lt;1,"Between 0.8-1.0",IF(tblRides[[#This Row],[supply_demand_ratio]]&lt;=1.2,"Between 1.0-1.2","Above 1.2")))</f>
        <v>Between 0.8-1.0</v>
      </c>
    </row>
    <row r="4656" spans="1:25" x14ac:dyDescent="0.3">
      <c r="A4656" t="s">
        <v>4711</v>
      </c>
      <c r="B4656" s="1">
        <v>46064.421527777777</v>
      </c>
      <c r="C4656" s="2">
        <v>46064</v>
      </c>
      <c r="D4656">
        <v>10</v>
      </c>
      <c r="E4656" t="s">
        <v>36</v>
      </c>
      <c r="F4656" t="s">
        <v>26</v>
      </c>
      <c r="G4656">
        <v>8.1</v>
      </c>
      <c r="H4656">
        <v>208.02</v>
      </c>
      <c r="I4656">
        <v>223.23</v>
      </c>
      <c r="J4656">
        <v>1.2</v>
      </c>
      <c r="K4656">
        <v>9.3000000000000007</v>
      </c>
      <c r="L4656">
        <v>10</v>
      </c>
      <c r="M4656">
        <v>90</v>
      </c>
      <c r="N4656" t="s">
        <v>27</v>
      </c>
      <c r="O4656">
        <v>0.749</v>
      </c>
      <c r="P4656" t="s">
        <v>28</v>
      </c>
      <c r="Q4656" t="s">
        <v>29</v>
      </c>
      <c r="R4656">
        <v>4.63</v>
      </c>
      <c r="S4656">
        <v>5</v>
      </c>
      <c r="T4656">
        <v>15.21</v>
      </c>
      <c r="U4656">
        <v>0.7</v>
      </c>
      <c r="V4656" t="s">
        <v>697</v>
      </c>
      <c r="W4656" t="s">
        <v>45</v>
      </c>
      <c r="X4656">
        <v>1</v>
      </c>
      <c r="Y4656" t="str">
        <f>IF(tblRides[[#This Row],[supply_demand_ratio]]&lt;0.8,"Below 0.8",IF(tblRides[[#This Row],[supply_demand_ratio]]&lt;1,"Between 0.8-1.0",IF(tblRides[[#This Row],[supply_demand_ratio]]&lt;=1.2,"Between 1.0-1.2","Above 1.2")))</f>
        <v>Below 0.8</v>
      </c>
    </row>
    <row r="4657" spans="1:25" x14ac:dyDescent="0.3">
      <c r="A4657" t="s">
        <v>4712</v>
      </c>
      <c r="B4657" s="1">
        <v>46064.435416666667</v>
      </c>
      <c r="C4657" s="2">
        <v>46064</v>
      </c>
      <c r="D4657">
        <v>10</v>
      </c>
      <c r="E4657" t="s">
        <v>36</v>
      </c>
      <c r="F4657" t="s">
        <v>26</v>
      </c>
      <c r="G4657">
        <v>7.3</v>
      </c>
      <c r="H4657">
        <v>188.17</v>
      </c>
      <c r="I4657">
        <v>180.52</v>
      </c>
      <c r="J4657">
        <v>1.2</v>
      </c>
      <c r="K4657">
        <v>5.3</v>
      </c>
      <c r="L4657">
        <v>5.3</v>
      </c>
      <c r="M4657">
        <v>108</v>
      </c>
      <c r="N4657" t="s">
        <v>27</v>
      </c>
      <c r="O4657">
        <v>0.83599999999999997</v>
      </c>
      <c r="P4657" t="s">
        <v>28</v>
      </c>
      <c r="Q4657" t="s">
        <v>29</v>
      </c>
      <c r="R4657">
        <v>5</v>
      </c>
      <c r="S4657">
        <v>20</v>
      </c>
      <c r="T4657">
        <v>-7.65</v>
      </c>
      <c r="U4657">
        <v>0</v>
      </c>
      <c r="V4657" t="s">
        <v>697</v>
      </c>
      <c r="W4657" t="s">
        <v>45</v>
      </c>
      <c r="X4657">
        <v>1</v>
      </c>
      <c r="Y4657" t="str">
        <f>IF(tblRides[[#This Row],[supply_demand_ratio]]&lt;0.8,"Below 0.8",IF(tblRides[[#This Row],[supply_demand_ratio]]&lt;1,"Between 0.8-1.0",IF(tblRides[[#This Row],[supply_demand_ratio]]&lt;=1.2,"Between 1.0-1.2","Above 1.2")))</f>
        <v>Between 0.8-1.0</v>
      </c>
    </row>
    <row r="4658" spans="1:25" x14ac:dyDescent="0.3">
      <c r="A4658" t="s">
        <v>4713</v>
      </c>
      <c r="B4658" s="1">
        <v>46064.444444444445</v>
      </c>
      <c r="C4658" s="2">
        <v>46064</v>
      </c>
      <c r="D4658">
        <v>10</v>
      </c>
      <c r="E4658" t="s">
        <v>43</v>
      </c>
      <c r="F4658" t="s">
        <v>26</v>
      </c>
      <c r="G4658">
        <v>6.7</v>
      </c>
      <c r="H4658">
        <v>168.48</v>
      </c>
      <c r="J4658">
        <v>1.2</v>
      </c>
      <c r="K4658">
        <v>7.6</v>
      </c>
      <c r="L4658">
        <v>11</v>
      </c>
      <c r="M4658">
        <v>58</v>
      </c>
      <c r="N4658" t="s">
        <v>41</v>
      </c>
      <c r="O4658">
        <v>1.7250000000000001</v>
      </c>
      <c r="P4658" t="s">
        <v>58</v>
      </c>
      <c r="Q4658" t="s">
        <v>108</v>
      </c>
      <c r="R4658">
        <v>4.28</v>
      </c>
      <c r="S4658">
        <v>7</v>
      </c>
      <c r="U4658">
        <v>3.4</v>
      </c>
      <c r="V4658" t="s">
        <v>697</v>
      </c>
      <c r="W4658" t="s">
        <v>45</v>
      </c>
      <c r="X4658">
        <v>0</v>
      </c>
      <c r="Y4658" t="str">
        <f>IF(tblRides[[#This Row],[supply_demand_ratio]]&lt;0.8,"Below 0.8",IF(tblRides[[#This Row],[supply_demand_ratio]]&lt;1,"Between 0.8-1.0",IF(tblRides[[#This Row],[supply_demand_ratio]]&lt;=1.2,"Between 1.0-1.2","Above 1.2")))</f>
        <v>Above 1.2</v>
      </c>
    </row>
    <row r="4659" spans="1:25" x14ac:dyDescent="0.3">
      <c r="A4659" t="s">
        <v>4714</v>
      </c>
      <c r="B4659" s="1">
        <v>46064.46597222222</v>
      </c>
      <c r="C4659" s="2">
        <v>46064</v>
      </c>
      <c r="D4659">
        <v>11</v>
      </c>
      <c r="E4659" t="s">
        <v>25</v>
      </c>
      <c r="F4659" t="s">
        <v>34</v>
      </c>
      <c r="G4659">
        <v>1.9</v>
      </c>
      <c r="H4659">
        <v>74.98</v>
      </c>
      <c r="I4659">
        <v>73.14</v>
      </c>
      <c r="J4659">
        <v>1.1000000000000001</v>
      </c>
      <c r="K4659">
        <v>6.2</v>
      </c>
      <c r="L4659">
        <v>8.1</v>
      </c>
      <c r="M4659">
        <v>103</v>
      </c>
      <c r="N4659" t="s">
        <v>27</v>
      </c>
      <c r="O4659">
        <v>0.88800000000000001</v>
      </c>
      <c r="P4659" t="s">
        <v>28</v>
      </c>
      <c r="Q4659" t="s">
        <v>29</v>
      </c>
      <c r="R4659">
        <v>4.88</v>
      </c>
      <c r="S4659">
        <v>0</v>
      </c>
      <c r="T4659">
        <v>-1.84</v>
      </c>
      <c r="U4659">
        <v>1.9</v>
      </c>
      <c r="V4659" t="s">
        <v>697</v>
      </c>
      <c r="W4659" t="s">
        <v>45</v>
      </c>
      <c r="X4659">
        <v>1</v>
      </c>
      <c r="Y4659" t="str">
        <f>IF(tblRides[[#This Row],[supply_demand_ratio]]&lt;0.8,"Below 0.8",IF(tblRides[[#This Row],[supply_demand_ratio]]&lt;1,"Between 0.8-1.0",IF(tblRides[[#This Row],[supply_demand_ratio]]&lt;=1.2,"Between 1.0-1.2","Above 1.2")))</f>
        <v>Between 0.8-1.0</v>
      </c>
    </row>
    <row r="4660" spans="1:25" x14ac:dyDescent="0.3">
      <c r="A4660" t="s">
        <v>4715</v>
      </c>
      <c r="B4660" s="1">
        <v>46064.46875</v>
      </c>
      <c r="C4660" s="2">
        <v>46064</v>
      </c>
      <c r="D4660">
        <v>11</v>
      </c>
      <c r="E4660" t="s">
        <v>62</v>
      </c>
      <c r="F4660" t="s">
        <v>26</v>
      </c>
      <c r="G4660">
        <v>3.1</v>
      </c>
      <c r="H4660">
        <v>77.290000000000006</v>
      </c>
      <c r="J4660">
        <v>1</v>
      </c>
      <c r="K4660">
        <v>8.3000000000000007</v>
      </c>
      <c r="L4660">
        <v>5.7</v>
      </c>
      <c r="M4660">
        <v>61</v>
      </c>
      <c r="N4660" t="s">
        <v>41</v>
      </c>
      <c r="O4660">
        <v>1.639</v>
      </c>
      <c r="P4660" t="s">
        <v>58</v>
      </c>
      <c r="Q4660" t="s">
        <v>74</v>
      </c>
      <c r="R4660">
        <v>4.7</v>
      </c>
      <c r="S4660">
        <v>6</v>
      </c>
      <c r="U4660">
        <v>-2.6</v>
      </c>
      <c r="V4660" t="s">
        <v>697</v>
      </c>
      <c r="W4660" t="s">
        <v>45</v>
      </c>
      <c r="X4660">
        <v>0</v>
      </c>
      <c r="Y4660" t="str">
        <f>IF(tblRides[[#This Row],[supply_demand_ratio]]&lt;0.8,"Below 0.8",IF(tblRides[[#This Row],[supply_demand_ratio]]&lt;1,"Between 0.8-1.0",IF(tblRides[[#This Row],[supply_demand_ratio]]&lt;=1.2,"Between 1.0-1.2","Above 1.2")))</f>
        <v>Above 1.2</v>
      </c>
    </row>
    <row r="4661" spans="1:25" x14ac:dyDescent="0.3">
      <c r="A4661" t="s">
        <v>4716</v>
      </c>
      <c r="B4661" s="1">
        <v>46064.48333333333</v>
      </c>
      <c r="C4661" s="2">
        <v>46064</v>
      </c>
      <c r="D4661">
        <v>11</v>
      </c>
      <c r="E4661" t="s">
        <v>43</v>
      </c>
      <c r="F4661" t="s">
        <v>34</v>
      </c>
      <c r="G4661">
        <v>2</v>
      </c>
      <c r="H4661">
        <v>69.930000000000007</v>
      </c>
      <c r="I4661">
        <v>73.069999999999993</v>
      </c>
      <c r="J4661">
        <v>1.1000000000000001</v>
      </c>
      <c r="K4661">
        <v>2</v>
      </c>
      <c r="L4661">
        <v>6.5</v>
      </c>
      <c r="M4661">
        <v>57</v>
      </c>
      <c r="N4661" t="s">
        <v>41</v>
      </c>
      <c r="O4661">
        <v>1.202</v>
      </c>
      <c r="P4661" t="s">
        <v>28</v>
      </c>
      <c r="Q4661" t="s">
        <v>29</v>
      </c>
      <c r="R4661">
        <v>4.7300000000000004</v>
      </c>
      <c r="S4661">
        <v>0</v>
      </c>
      <c r="T4661">
        <v>3.14</v>
      </c>
      <c r="U4661">
        <v>4.5</v>
      </c>
      <c r="V4661" t="s">
        <v>697</v>
      </c>
      <c r="W4661" t="s">
        <v>31</v>
      </c>
      <c r="X4661">
        <v>1</v>
      </c>
      <c r="Y4661" t="str">
        <f>IF(tblRides[[#This Row],[supply_demand_ratio]]&lt;0.8,"Below 0.8",IF(tblRides[[#This Row],[supply_demand_ratio]]&lt;1,"Between 0.8-1.0",IF(tblRides[[#This Row],[supply_demand_ratio]]&lt;=1.2,"Between 1.0-1.2","Above 1.2")))</f>
        <v>Above 1.2</v>
      </c>
    </row>
    <row r="4662" spans="1:25" x14ac:dyDescent="0.3">
      <c r="A4662" t="s">
        <v>4717</v>
      </c>
      <c r="B4662" s="1">
        <v>46064.488194444442</v>
      </c>
      <c r="C4662" s="2">
        <v>46064</v>
      </c>
      <c r="D4662">
        <v>11</v>
      </c>
      <c r="E4662" t="s">
        <v>43</v>
      </c>
      <c r="F4662" t="s">
        <v>26</v>
      </c>
      <c r="G4662">
        <v>14</v>
      </c>
      <c r="H4662">
        <v>277.54000000000002</v>
      </c>
      <c r="I4662">
        <v>269.89</v>
      </c>
      <c r="J4662">
        <v>1.1000000000000001</v>
      </c>
      <c r="K4662">
        <v>5.2</v>
      </c>
      <c r="L4662">
        <v>7.5</v>
      </c>
      <c r="M4662">
        <v>62</v>
      </c>
      <c r="N4662" t="s">
        <v>41</v>
      </c>
      <c r="O4662">
        <v>1.637</v>
      </c>
      <c r="P4662" t="s">
        <v>28</v>
      </c>
      <c r="Q4662" t="s">
        <v>29</v>
      </c>
      <c r="R4662">
        <v>4.1500000000000004</v>
      </c>
      <c r="S4662">
        <v>2</v>
      </c>
      <c r="T4662">
        <v>-7.65</v>
      </c>
      <c r="U4662">
        <v>2.2999999999999998</v>
      </c>
      <c r="V4662" t="s">
        <v>697</v>
      </c>
      <c r="W4662" t="s">
        <v>45</v>
      </c>
      <c r="X4662">
        <v>1</v>
      </c>
      <c r="Y4662" t="str">
        <f>IF(tblRides[[#This Row],[supply_demand_ratio]]&lt;0.8,"Below 0.8",IF(tblRides[[#This Row],[supply_demand_ratio]]&lt;1,"Between 0.8-1.0",IF(tblRides[[#This Row],[supply_demand_ratio]]&lt;=1.2,"Between 1.0-1.2","Above 1.2")))</f>
        <v>Above 1.2</v>
      </c>
    </row>
    <row r="4663" spans="1:25" x14ac:dyDescent="0.3">
      <c r="A4663" t="s">
        <v>4718</v>
      </c>
      <c r="B4663" s="1">
        <v>46064.498611111114</v>
      </c>
      <c r="C4663" s="2">
        <v>46064</v>
      </c>
      <c r="D4663">
        <v>11</v>
      </c>
      <c r="E4663" t="s">
        <v>36</v>
      </c>
      <c r="F4663" t="s">
        <v>26</v>
      </c>
      <c r="G4663">
        <v>14.1</v>
      </c>
      <c r="H4663">
        <v>277.32</v>
      </c>
      <c r="I4663">
        <v>294.45</v>
      </c>
      <c r="J4663">
        <v>1</v>
      </c>
      <c r="K4663">
        <v>4.5999999999999996</v>
      </c>
      <c r="L4663">
        <v>4.3</v>
      </c>
      <c r="M4663">
        <v>111</v>
      </c>
      <c r="N4663" t="s">
        <v>27</v>
      </c>
      <c r="O4663">
        <v>1.127</v>
      </c>
      <c r="P4663" t="s">
        <v>28</v>
      </c>
      <c r="Q4663" t="s">
        <v>29</v>
      </c>
      <c r="R4663">
        <v>4.57</v>
      </c>
      <c r="S4663">
        <v>7</v>
      </c>
      <c r="T4663">
        <v>17.13</v>
      </c>
      <c r="U4663">
        <v>-0.3</v>
      </c>
      <c r="V4663" t="s">
        <v>697</v>
      </c>
      <c r="W4663" t="s">
        <v>31</v>
      </c>
      <c r="X4663">
        <v>1</v>
      </c>
      <c r="Y4663" t="str">
        <f>IF(tblRides[[#This Row],[supply_demand_ratio]]&lt;0.8,"Below 0.8",IF(tblRides[[#This Row],[supply_demand_ratio]]&lt;1,"Between 0.8-1.0",IF(tblRides[[#This Row],[supply_demand_ratio]]&lt;=1.2,"Between 1.0-1.2","Above 1.2")))</f>
        <v>Between 1.0-1.2</v>
      </c>
    </row>
    <row r="4664" spans="1:25" x14ac:dyDescent="0.3">
      <c r="A4664" t="s">
        <v>4719</v>
      </c>
      <c r="B4664" s="1">
        <v>46064.508333333331</v>
      </c>
      <c r="C4664" s="2">
        <v>46064</v>
      </c>
      <c r="D4664">
        <v>12</v>
      </c>
      <c r="E4664" t="s">
        <v>25</v>
      </c>
      <c r="F4664" t="s">
        <v>26</v>
      </c>
      <c r="G4664">
        <v>8.9</v>
      </c>
      <c r="H4664">
        <v>176.03</v>
      </c>
      <c r="I4664">
        <v>180.65</v>
      </c>
      <c r="J4664">
        <v>1.1000000000000001</v>
      </c>
      <c r="K4664">
        <v>4.7</v>
      </c>
      <c r="L4664">
        <v>7.8</v>
      </c>
      <c r="M4664">
        <v>122</v>
      </c>
      <c r="N4664" t="s">
        <v>27</v>
      </c>
      <c r="O4664">
        <v>1.121</v>
      </c>
      <c r="P4664" t="s">
        <v>28</v>
      </c>
      <c r="Q4664" t="s">
        <v>29</v>
      </c>
      <c r="R4664">
        <v>4.4800000000000004</v>
      </c>
      <c r="S4664">
        <v>3</v>
      </c>
      <c r="T4664">
        <v>4.62</v>
      </c>
      <c r="U4664">
        <v>3.1</v>
      </c>
      <c r="V4664" t="s">
        <v>697</v>
      </c>
      <c r="W4664" t="s">
        <v>31</v>
      </c>
      <c r="X4664">
        <v>1</v>
      </c>
      <c r="Y4664" t="str">
        <f>IF(tblRides[[#This Row],[supply_demand_ratio]]&lt;0.8,"Below 0.8",IF(tblRides[[#This Row],[supply_demand_ratio]]&lt;1,"Between 0.8-1.0",IF(tblRides[[#This Row],[supply_demand_ratio]]&lt;=1.2,"Between 1.0-1.2","Above 1.2")))</f>
        <v>Between 1.0-1.2</v>
      </c>
    </row>
    <row r="4665" spans="1:25" x14ac:dyDescent="0.3">
      <c r="A4665" t="s">
        <v>4720</v>
      </c>
      <c r="B4665" s="1">
        <v>46064.513888888891</v>
      </c>
      <c r="C4665" s="2">
        <v>46064</v>
      </c>
      <c r="D4665">
        <v>12</v>
      </c>
      <c r="E4665" t="s">
        <v>36</v>
      </c>
      <c r="F4665" t="s">
        <v>26</v>
      </c>
      <c r="G4665">
        <v>10.8</v>
      </c>
      <c r="H4665">
        <v>186.95</v>
      </c>
      <c r="I4665">
        <v>174.71</v>
      </c>
      <c r="J4665">
        <v>1</v>
      </c>
      <c r="K4665">
        <v>6.2</v>
      </c>
      <c r="L4665">
        <v>5.0999999999999996</v>
      </c>
      <c r="M4665">
        <v>105</v>
      </c>
      <c r="N4665" t="s">
        <v>41</v>
      </c>
      <c r="O4665">
        <v>1.1379999999999999</v>
      </c>
      <c r="P4665" t="s">
        <v>28</v>
      </c>
      <c r="Q4665" t="s">
        <v>29</v>
      </c>
      <c r="R4665">
        <v>4.9800000000000004</v>
      </c>
      <c r="S4665">
        <v>30</v>
      </c>
      <c r="T4665">
        <v>-12.24</v>
      </c>
      <c r="U4665">
        <v>-1.1000000000000001</v>
      </c>
      <c r="V4665" t="s">
        <v>697</v>
      </c>
      <c r="W4665" t="s">
        <v>45</v>
      </c>
      <c r="X4665">
        <v>1</v>
      </c>
      <c r="Y4665" t="str">
        <f>IF(tblRides[[#This Row],[supply_demand_ratio]]&lt;0.8,"Below 0.8",IF(tblRides[[#This Row],[supply_demand_ratio]]&lt;1,"Between 0.8-1.0",IF(tblRides[[#This Row],[supply_demand_ratio]]&lt;=1.2,"Between 1.0-1.2","Above 1.2")))</f>
        <v>Between 1.0-1.2</v>
      </c>
    </row>
    <row r="4666" spans="1:25" x14ac:dyDescent="0.3">
      <c r="A4666" t="s">
        <v>4721</v>
      </c>
      <c r="B4666" s="1">
        <v>46064.515972222223</v>
      </c>
      <c r="C4666" s="2">
        <v>46064</v>
      </c>
      <c r="D4666">
        <v>12</v>
      </c>
      <c r="E4666" t="s">
        <v>25</v>
      </c>
      <c r="F4666" t="s">
        <v>34</v>
      </c>
      <c r="G4666">
        <v>2.1</v>
      </c>
      <c r="H4666">
        <v>83.77</v>
      </c>
      <c r="I4666">
        <v>82.76</v>
      </c>
      <c r="J4666">
        <v>1.2</v>
      </c>
      <c r="K4666">
        <v>9.1999999999999993</v>
      </c>
      <c r="L4666">
        <v>10.7</v>
      </c>
      <c r="M4666">
        <v>111</v>
      </c>
      <c r="N4666" t="s">
        <v>72</v>
      </c>
      <c r="O4666">
        <v>0.74</v>
      </c>
      <c r="P4666" t="s">
        <v>28</v>
      </c>
      <c r="Q4666" t="s">
        <v>29</v>
      </c>
      <c r="R4666">
        <v>4.5999999999999996</v>
      </c>
      <c r="S4666">
        <v>0</v>
      </c>
      <c r="T4666">
        <v>-1.01</v>
      </c>
      <c r="U4666">
        <v>1.5</v>
      </c>
      <c r="V4666" t="s">
        <v>697</v>
      </c>
      <c r="W4666" t="s">
        <v>45</v>
      </c>
      <c r="X4666">
        <v>1</v>
      </c>
      <c r="Y4666" t="str">
        <f>IF(tblRides[[#This Row],[supply_demand_ratio]]&lt;0.8,"Below 0.8",IF(tblRides[[#This Row],[supply_demand_ratio]]&lt;1,"Between 0.8-1.0",IF(tblRides[[#This Row],[supply_demand_ratio]]&lt;=1.2,"Between 1.0-1.2","Above 1.2")))</f>
        <v>Below 0.8</v>
      </c>
    </row>
    <row r="4667" spans="1:25" x14ac:dyDescent="0.3">
      <c r="A4667" t="s">
        <v>4722</v>
      </c>
      <c r="B4667" s="1">
        <v>46064.531944444447</v>
      </c>
      <c r="C4667" s="2">
        <v>46064</v>
      </c>
      <c r="D4667">
        <v>12</v>
      </c>
      <c r="E4667" t="s">
        <v>36</v>
      </c>
      <c r="F4667" t="s">
        <v>26</v>
      </c>
      <c r="G4667">
        <v>8.1</v>
      </c>
      <c r="H4667">
        <v>165.48</v>
      </c>
      <c r="I4667">
        <v>166.2</v>
      </c>
      <c r="J4667">
        <v>1</v>
      </c>
      <c r="K4667">
        <v>5</v>
      </c>
      <c r="L4667">
        <v>2.4</v>
      </c>
      <c r="M4667">
        <v>104</v>
      </c>
      <c r="N4667" t="s">
        <v>27</v>
      </c>
      <c r="O4667">
        <v>1.0269999999999999</v>
      </c>
      <c r="P4667" t="s">
        <v>28</v>
      </c>
      <c r="Q4667" t="s">
        <v>29</v>
      </c>
      <c r="R4667">
        <v>4.34</v>
      </c>
      <c r="S4667">
        <v>4</v>
      </c>
      <c r="T4667">
        <v>0.72</v>
      </c>
      <c r="U4667">
        <v>-2.6</v>
      </c>
      <c r="V4667" t="s">
        <v>697</v>
      </c>
      <c r="W4667" t="s">
        <v>31</v>
      </c>
      <c r="X4667">
        <v>1</v>
      </c>
      <c r="Y4667" t="str">
        <f>IF(tblRides[[#This Row],[supply_demand_ratio]]&lt;0.8,"Below 0.8",IF(tblRides[[#This Row],[supply_demand_ratio]]&lt;1,"Between 0.8-1.0",IF(tblRides[[#This Row],[supply_demand_ratio]]&lt;=1.2,"Between 1.0-1.2","Above 1.2")))</f>
        <v>Between 1.0-1.2</v>
      </c>
    </row>
    <row r="4668" spans="1:25" x14ac:dyDescent="0.3">
      <c r="A4668" t="s">
        <v>4723</v>
      </c>
      <c r="B4668" s="1">
        <v>46064.548611111109</v>
      </c>
      <c r="C4668" s="2">
        <v>46064</v>
      </c>
      <c r="D4668">
        <v>13</v>
      </c>
      <c r="E4668" t="s">
        <v>62</v>
      </c>
      <c r="F4668" t="s">
        <v>26</v>
      </c>
      <c r="G4668">
        <v>3.6</v>
      </c>
      <c r="H4668">
        <v>94.73</v>
      </c>
      <c r="J4668">
        <v>1</v>
      </c>
      <c r="K4668">
        <v>2</v>
      </c>
      <c r="L4668">
        <v>5.0999999999999996</v>
      </c>
      <c r="M4668">
        <v>53</v>
      </c>
      <c r="N4668" t="s">
        <v>41</v>
      </c>
      <c r="O4668">
        <v>1.653</v>
      </c>
      <c r="P4668" t="s">
        <v>58</v>
      </c>
      <c r="Q4668" t="s">
        <v>59</v>
      </c>
      <c r="R4668">
        <v>4.78</v>
      </c>
      <c r="S4668">
        <v>13</v>
      </c>
      <c r="U4668">
        <v>3.1</v>
      </c>
      <c r="V4668" t="s">
        <v>697</v>
      </c>
      <c r="W4668" t="s">
        <v>31</v>
      </c>
      <c r="X4668">
        <v>0</v>
      </c>
      <c r="Y4668" t="str">
        <f>IF(tblRides[[#This Row],[supply_demand_ratio]]&lt;0.8,"Below 0.8",IF(tblRides[[#This Row],[supply_demand_ratio]]&lt;1,"Between 0.8-1.0",IF(tblRides[[#This Row],[supply_demand_ratio]]&lt;=1.2,"Between 1.0-1.2","Above 1.2")))</f>
        <v>Above 1.2</v>
      </c>
    </row>
    <row r="4669" spans="1:25" x14ac:dyDescent="0.3">
      <c r="A4669" t="s">
        <v>4724</v>
      </c>
      <c r="B4669" s="1">
        <v>46064.554166666669</v>
      </c>
      <c r="C4669" s="2">
        <v>46064</v>
      </c>
      <c r="D4669">
        <v>13</v>
      </c>
      <c r="E4669" t="s">
        <v>62</v>
      </c>
      <c r="F4669" t="s">
        <v>26</v>
      </c>
      <c r="G4669">
        <v>2.5</v>
      </c>
      <c r="H4669">
        <v>77.760000000000005</v>
      </c>
      <c r="I4669">
        <v>75.06</v>
      </c>
      <c r="J4669">
        <v>1</v>
      </c>
      <c r="K4669">
        <v>3.4</v>
      </c>
      <c r="L4669">
        <v>5.3</v>
      </c>
      <c r="M4669">
        <v>58</v>
      </c>
      <c r="N4669" t="s">
        <v>41</v>
      </c>
      <c r="O4669">
        <v>2.2000000000000002</v>
      </c>
      <c r="P4669" t="s">
        <v>28</v>
      </c>
      <c r="Q4669" t="s">
        <v>29</v>
      </c>
      <c r="R4669">
        <v>4.92</v>
      </c>
      <c r="S4669">
        <v>24</v>
      </c>
      <c r="T4669">
        <v>-2.7</v>
      </c>
      <c r="U4669">
        <v>1.9</v>
      </c>
      <c r="V4669" t="s">
        <v>697</v>
      </c>
      <c r="W4669" t="s">
        <v>31</v>
      </c>
      <c r="X4669">
        <v>1</v>
      </c>
      <c r="Y4669" t="str">
        <f>IF(tblRides[[#This Row],[supply_demand_ratio]]&lt;0.8,"Below 0.8",IF(tblRides[[#This Row],[supply_demand_ratio]]&lt;1,"Between 0.8-1.0",IF(tblRides[[#This Row],[supply_demand_ratio]]&lt;=1.2,"Between 1.0-1.2","Above 1.2")))</f>
        <v>Above 1.2</v>
      </c>
    </row>
    <row r="4670" spans="1:25" x14ac:dyDescent="0.3">
      <c r="A4670" t="s">
        <v>4725</v>
      </c>
      <c r="B4670" s="1">
        <v>46064.554861111108</v>
      </c>
      <c r="C4670" s="2">
        <v>46064</v>
      </c>
      <c r="D4670">
        <v>13</v>
      </c>
      <c r="E4670" t="s">
        <v>62</v>
      </c>
      <c r="F4670" t="s">
        <v>26</v>
      </c>
      <c r="G4670">
        <v>10.8</v>
      </c>
      <c r="H4670">
        <v>183.78</v>
      </c>
      <c r="I4670">
        <v>179.83</v>
      </c>
      <c r="J4670">
        <v>1</v>
      </c>
      <c r="K4670">
        <v>10.8</v>
      </c>
      <c r="L4670">
        <v>11.6</v>
      </c>
      <c r="M4670">
        <v>56</v>
      </c>
      <c r="N4670" t="s">
        <v>41</v>
      </c>
      <c r="O4670">
        <v>2.2000000000000002</v>
      </c>
      <c r="P4670" t="s">
        <v>28</v>
      </c>
      <c r="Q4670" t="s">
        <v>29</v>
      </c>
      <c r="R4670">
        <v>4.8499999999999996</v>
      </c>
      <c r="S4670">
        <v>15</v>
      </c>
      <c r="T4670">
        <v>-3.95</v>
      </c>
      <c r="U4670">
        <v>0.8</v>
      </c>
      <c r="V4670" t="s">
        <v>697</v>
      </c>
      <c r="W4670" t="s">
        <v>77</v>
      </c>
      <c r="X4670">
        <v>1</v>
      </c>
      <c r="Y4670" t="str">
        <f>IF(tblRides[[#This Row],[supply_demand_ratio]]&lt;0.8,"Below 0.8",IF(tblRides[[#This Row],[supply_demand_ratio]]&lt;1,"Between 0.8-1.0",IF(tblRides[[#This Row],[supply_demand_ratio]]&lt;=1.2,"Between 1.0-1.2","Above 1.2")))</f>
        <v>Above 1.2</v>
      </c>
    </row>
    <row r="4671" spans="1:25" x14ac:dyDescent="0.3">
      <c r="A4671" t="s">
        <v>4726</v>
      </c>
      <c r="B4671" s="1">
        <v>46064.55972222222</v>
      </c>
      <c r="C4671" s="2">
        <v>46064</v>
      </c>
      <c r="D4671">
        <v>13</v>
      </c>
      <c r="E4671" t="s">
        <v>36</v>
      </c>
      <c r="F4671" t="s">
        <v>34</v>
      </c>
      <c r="G4671">
        <v>8.1</v>
      </c>
      <c r="H4671">
        <v>168.63</v>
      </c>
      <c r="J4671">
        <v>1</v>
      </c>
      <c r="K4671">
        <v>2.2000000000000002</v>
      </c>
      <c r="L4671">
        <v>4.5999999999999996</v>
      </c>
      <c r="M4671">
        <v>98</v>
      </c>
      <c r="N4671" t="s">
        <v>41</v>
      </c>
      <c r="O4671">
        <v>1.091</v>
      </c>
      <c r="P4671" t="s">
        <v>58</v>
      </c>
      <c r="Q4671" t="s">
        <v>74</v>
      </c>
      <c r="R4671">
        <v>4.71</v>
      </c>
      <c r="S4671">
        <v>0</v>
      </c>
      <c r="U4671">
        <v>2.4</v>
      </c>
      <c r="V4671" t="s">
        <v>697</v>
      </c>
      <c r="W4671" t="s">
        <v>31</v>
      </c>
      <c r="X4671">
        <v>0</v>
      </c>
      <c r="Y4671" t="str">
        <f>IF(tblRides[[#This Row],[supply_demand_ratio]]&lt;0.8,"Below 0.8",IF(tblRides[[#This Row],[supply_demand_ratio]]&lt;1,"Between 0.8-1.0",IF(tblRides[[#This Row],[supply_demand_ratio]]&lt;=1.2,"Between 1.0-1.2","Above 1.2")))</f>
        <v>Between 1.0-1.2</v>
      </c>
    </row>
    <row r="4672" spans="1:25" x14ac:dyDescent="0.3">
      <c r="A4672" t="s">
        <v>4727</v>
      </c>
      <c r="B4672" s="1">
        <v>46064.563194444447</v>
      </c>
      <c r="C4672" s="2">
        <v>46064</v>
      </c>
      <c r="D4672">
        <v>13</v>
      </c>
      <c r="E4672" t="s">
        <v>25</v>
      </c>
      <c r="F4672" t="s">
        <v>34</v>
      </c>
      <c r="G4672">
        <v>2.2000000000000002</v>
      </c>
      <c r="H4672">
        <v>81.900000000000006</v>
      </c>
      <c r="I4672">
        <v>86.3</v>
      </c>
      <c r="J4672">
        <v>1.1000000000000001</v>
      </c>
      <c r="K4672">
        <v>5.2</v>
      </c>
      <c r="L4672">
        <v>1.4</v>
      </c>
      <c r="M4672">
        <v>120</v>
      </c>
      <c r="N4672" t="s">
        <v>27</v>
      </c>
      <c r="O4672">
        <v>0.93100000000000005</v>
      </c>
      <c r="P4672" t="s">
        <v>28</v>
      </c>
      <c r="Q4672" t="s">
        <v>29</v>
      </c>
      <c r="R4672">
        <v>4.87</v>
      </c>
      <c r="S4672">
        <v>0</v>
      </c>
      <c r="T4672">
        <v>4.4000000000000004</v>
      </c>
      <c r="U4672">
        <v>-3.8</v>
      </c>
      <c r="V4672" t="s">
        <v>697</v>
      </c>
      <c r="W4672" t="s">
        <v>45</v>
      </c>
      <c r="X4672">
        <v>1</v>
      </c>
      <c r="Y4672" t="str">
        <f>IF(tblRides[[#This Row],[supply_demand_ratio]]&lt;0.8,"Below 0.8",IF(tblRides[[#This Row],[supply_demand_ratio]]&lt;1,"Between 0.8-1.0",IF(tblRides[[#This Row],[supply_demand_ratio]]&lt;=1.2,"Between 1.0-1.2","Above 1.2")))</f>
        <v>Between 0.8-1.0</v>
      </c>
    </row>
    <row r="4673" spans="1:25" x14ac:dyDescent="0.3">
      <c r="A4673" t="s">
        <v>4728</v>
      </c>
      <c r="B4673" s="1">
        <v>46064.568749999999</v>
      </c>
      <c r="C4673" s="2">
        <v>46064</v>
      </c>
      <c r="D4673">
        <v>13</v>
      </c>
      <c r="E4673" t="s">
        <v>62</v>
      </c>
      <c r="F4673" t="s">
        <v>26</v>
      </c>
      <c r="G4673">
        <v>13.1</v>
      </c>
      <c r="H4673">
        <v>264.56</v>
      </c>
      <c r="I4673">
        <v>248.32</v>
      </c>
      <c r="J4673">
        <v>1</v>
      </c>
      <c r="K4673">
        <v>5.7</v>
      </c>
      <c r="L4673">
        <v>8.9</v>
      </c>
      <c r="M4673">
        <v>55</v>
      </c>
      <c r="N4673" t="s">
        <v>41</v>
      </c>
      <c r="O4673">
        <v>1.82</v>
      </c>
      <c r="P4673" t="s">
        <v>28</v>
      </c>
      <c r="Q4673" t="s">
        <v>29</v>
      </c>
      <c r="R4673">
        <v>4.5199999999999996</v>
      </c>
      <c r="S4673">
        <v>7</v>
      </c>
      <c r="T4673">
        <v>-16.239999999999998</v>
      </c>
      <c r="U4673">
        <v>3.2</v>
      </c>
      <c r="V4673" t="s">
        <v>697</v>
      </c>
      <c r="W4673" t="s">
        <v>45</v>
      </c>
      <c r="X4673">
        <v>1</v>
      </c>
      <c r="Y4673" t="str">
        <f>IF(tblRides[[#This Row],[supply_demand_ratio]]&lt;0.8,"Below 0.8",IF(tblRides[[#This Row],[supply_demand_ratio]]&lt;1,"Between 0.8-1.0",IF(tblRides[[#This Row],[supply_demand_ratio]]&lt;=1.2,"Between 1.0-1.2","Above 1.2")))</f>
        <v>Above 1.2</v>
      </c>
    </row>
    <row r="4674" spans="1:25" x14ac:dyDescent="0.3">
      <c r="A4674" t="s">
        <v>4729</v>
      </c>
      <c r="B4674" s="1">
        <v>46064.587500000001</v>
      </c>
      <c r="C4674" s="2">
        <v>46064</v>
      </c>
      <c r="D4674">
        <v>14</v>
      </c>
      <c r="E4674" t="s">
        <v>62</v>
      </c>
      <c r="F4674" t="s">
        <v>26</v>
      </c>
      <c r="G4674">
        <v>5.4</v>
      </c>
      <c r="H4674">
        <v>122.48</v>
      </c>
      <c r="J4674">
        <v>1</v>
      </c>
      <c r="K4674">
        <v>6.3</v>
      </c>
      <c r="L4674">
        <v>4.8</v>
      </c>
      <c r="M4674">
        <v>59</v>
      </c>
      <c r="N4674" t="s">
        <v>41</v>
      </c>
      <c r="O4674">
        <v>1.9159999999999999</v>
      </c>
      <c r="P4674" t="s">
        <v>58</v>
      </c>
      <c r="Q4674" t="s">
        <v>108</v>
      </c>
      <c r="R4674">
        <v>4.78</v>
      </c>
      <c r="S4674">
        <v>55</v>
      </c>
      <c r="U4674">
        <v>-1.5</v>
      </c>
      <c r="V4674" t="s">
        <v>697</v>
      </c>
      <c r="W4674" t="s">
        <v>45</v>
      </c>
      <c r="X4674">
        <v>0</v>
      </c>
      <c r="Y4674" t="str">
        <f>IF(tblRides[[#This Row],[supply_demand_ratio]]&lt;0.8,"Below 0.8",IF(tblRides[[#This Row],[supply_demand_ratio]]&lt;1,"Between 0.8-1.0",IF(tblRides[[#This Row],[supply_demand_ratio]]&lt;=1.2,"Between 1.0-1.2","Above 1.2")))</f>
        <v>Above 1.2</v>
      </c>
    </row>
    <row r="4675" spans="1:25" x14ac:dyDescent="0.3">
      <c r="A4675" t="s">
        <v>4730</v>
      </c>
      <c r="B4675" s="1">
        <v>46064.6</v>
      </c>
      <c r="C4675" s="2">
        <v>46064</v>
      </c>
      <c r="D4675">
        <v>14</v>
      </c>
      <c r="E4675" t="s">
        <v>33</v>
      </c>
      <c r="F4675" t="s">
        <v>34</v>
      </c>
      <c r="G4675">
        <v>9.1999999999999993</v>
      </c>
      <c r="H4675">
        <v>159.72</v>
      </c>
      <c r="I4675">
        <v>154.96</v>
      </c>
      <c r="J4675">
        <v>1</v>
      </c>
      <c r="K4675">
        <v>3</v>
      </c>
      <c r="L4675">
        <v>8.9</v>
      </c>
      <c r="M4675">
        <v>96</v>
      </c>
      <c r="N4675" t="s">
        <v>41</v>
      </c>
      <c r="O4675">
        <v>1.536</v>
      </c>
      <c r="P4675" t="s">
        <v>28</v>
      </c>
      <c r="Q4675" t="s">
        <v>29</v>
      </c>
      <c r="R4675">
        <v>4.8099999999999996</v>
      </c>
      <c r="S4675">
        <v>0</v>
      </c>
      <c r="T4675">
        <v>-4.76</v>
      </c>
      <c r="U4675">
        <v>5.9</v>
      </c>
      <c r="V4675" t="s">
        <v>697</v>
      </c>
      <c r="W4675" t="s">
        <v>31</v>
      </c>
      <c r="X4675">
        <v>1</v>
      </c>
      <c r="Y4675" t="str">
        <f>IF(tblRides[[#This Row],[supply_demand_ratio]]&lt;0.8,"Below 0.8",IF(tblRides[[#This Row],[supply_demand_ratio]]&lt;1,"Between 0.8-1.0",IF(tblRides[[#This Row],[supply_demand_ratio]]&lt;=1.2,"Between 1.0-1.2","Above 1.2")))</f>
        <v>Above 1.2</v>
      </c>
    </row>
    <row r="4676" spans="1:25" x14ac:dyDescent="0.3">
      <c r="A4676" t="s">
        <v>4731</v>
      </c>
      <c r="B4676" s="1">
        <v>46064.611111111109</v>
      </c>
      <c r="C4676" s="2">
        <v>46064</v>
      </c>
      <c r="D4676">
        <v>14</v>
      </c>
      <c r="E4676" t="s">
        <v>43</v>
      </c>
      <c r="F4676" t="s">
        <v>26</v>
      </c>
      <c r="G4676">
        <v>4</v>
      </c>
      <c r="H4676">
        <v>94.09</v>
      </c>
      <c r="I4676">
        <v>92.16</v>
      </c>
      <c r="J4676">
        <v>1</v>
      </c>
      <c r="K4676">
        <v>7.3</v>
      </c>
      <c r="L4676">
        <v>8</v>
      </c>
      <c r="M4676">
        <v>74</v>
      </c>
      <c r="N4676" t="s">
        <v>41</v>
      </c>
      <c r="O4676">
        <v>2.2000000000000002</v>
      </c>
      <c r="P4676" t="s">
        <v>28</v>
      </c>
      <c r="Q4676" t="s">
        <v>29</v>
      </c>
      <c r="R4676">
        <v>4.72</v>
      </c>
      <c r="S4676">
        <v>15</v>
      </c>
      <c r="T4676">
        <v>-1.93</v>
      </c>
      <c r="U4676">
        <v>0.7</v>
      </c>
      <c r="V4676" t="s">
        <v>697</v>
      </c>
      <c r="W4676" t="s">
        <v>45</v>
      </c>
      <c r="X4676">
        <v>1</v>
      </c>
      <c r="Y4676" t="str">
        <f>IF(tblRides[[#This Row],[supply_demand_ratio]]&lt;0.8,"Below 0.8",IF(tblRides[[#This Row],[supply_demand_ratio]]&lt;1,"Between 0.8-1.0",IF(tblRides[[#This Row],[supply_demand_ratio]]&lt;=1.2,"Between 1.0-1.2","Above 1.2")))</f>
        <v>Above 1.2</v>
      </c>
    </row>
    <row r="4677" spans="1:25" x14ac:dyDescent="0.3">
      <c r="A4677" t="s">
        <v>4732</v>
      </c>
      <c r="B4677" s="1">
        <v>46064.620833333334</v>
      </c>
      <c r="C4677" s="2">
        <v>46064</v>
      </c>
      <c r="D4677">
        <v>14</v>
      </c>
      <c r="E4677" t="s">
        <v>25</v>
      </c>
      <c r="F4677" t="s">
        <v>34</v>
      </c>
      <c r="G4677">
        <v>6.9</v>
      </c>
      <c r="H4677">
        <v>151.62</v>
      </c>
      <c r="J4677">
        <v>1</v>
      </c>
      <c r="K4677">
        <v>6.9</v>
      </c>
      <c r="L4677">
        <v>3.9</v>
      </c>
      <c r="M4677">
        <v>129</v>
      </c>
      <c r="N4677" t="s">
        <v>27</v>
      </c>
      <c r="O4677">
        <v>1.0880000000000001</v>
      </c>
      <c r="P4677" t="s">
        <v>58</v>
      </c>
      <c r="Q4677" t="s">
        <v>108</v>
      </c>
      <c r="R4677">
        <v>4.6399999999999997</v>
      </c>
      <c r="S4677">
        <v>0</v>
      </c>
      <c r="U4677">
        <v>-3</v>
      </c>
      <c r="V4677" t="s">
        <v>697</v>
      </c>
      <c r="W4677" t="s">
        <v>45</v>
      </c>
      <c r="X4677">
        <v>0</v>
      </c>
      <c r="Y4677" t="str">
        <f>IF(tblRides[[#This Row],[supply_demand_ratio]]&lt;0.8,"Below 0.8",IF(tblRides[[#This Row],[supply_demand_ratio]]&lt;1,"Between 0.8-1.0",IF(tblRides[[#This Row],[supply_demand_ratio]]&lt;=1.2,"Between 1.0-1.2","Above 1.2")))</f>
        <v>Between 1.0-1.2</v>
      </c>
    </row>
    <row r="4678" spans="1:25" x14ac:dyDescent="0.3">
      <c r="A4678" t="s">
        <v>4733</v>
      </c>
      <c r="B4678" s="1">
        <v>46064.633333333331</v>
      </c>
      <c r="C4678" s="2">
        <v>46064</v>
      </c>
      <c r="D4678">
        <v>15</v>
      </c>
      <c r="E4678" t="s">
        <v>33</v>
      </c>
      <c r="F4678" t="s">
        <v>26</v>
      </c>
      <c r="G4678">
        <v>9.6</v>
      </c>
      <c r="H4678">
        <v>193.52</v>
      </c>
      <c r="I4678">
        <v>191.89</v>
      </c>
      <c r="J4678">
        <v>1</v>
      </c>
      <c r="K4678">
        <v>5.3</v>
      </c>
      <c r="L4678">
        <v>12.9</v>
      </c>
      <c r="M4678">
        <v>80</v>
      </c>
      <c r="N4678" t="s">
        <v>41</v>
      </c>
      <c r="O4678">
        <v>1.1080000000000001</v>
      </c>
      <c r="P4678" t="s">
        <v>28</v>
      </c>
      <c r="Q4678" t="s">
        <v>29</v>
      </c>
      <c r="R4678">
        <v>4.53</v>
      </c>
      <c r="S4678">
        <v>17</v>
      </c>
      <c r="T4678">
        <v>-1.63</v>
      </c>
      <c r="U4678">
        <v>7.6</v>
      </c>
      <c r="V4678" t="s">
        <v>697</v>
      </c>
      <c r="W4678" t="s">
        <v>45</v>
      </c>
      <c r="X4678">
        <v>1</v>
      </c>
      <c r="Y4678" t="str">
        <f>IF(tblRides[[#This Row],[supply_demand_ratio]]&lt;0.8,"Below 0.8",IF(tblRides[[#This Row],[supply_demand_ratio]]&lt;1,"Between 0.8-1.0",IF(tblRides[[#This Row],[supply_demand_ratio]]&lt;=1.2,"Between 1.0-1.2","Above 1.2")))</f>
        <v>Between 1.0-1.2</v>
      </c>
    </row>
    <row r="4679" spans="1:25" x14ac:dyDescent="0.3">
      <c r="A4679" t="s">
        <v>4734</v>
      </c>
      <c r="B4679" s="1">
        <v>46064.634027777778</v>
      </c>
      <c r="C4679" s="2">
        <v>46064</v>
      </c>
      <c r="D4679">
        <v>15</v>
      </c>
      <c r="E4679" t="s">
        <v>36</v>
      </c>
      <c r="F4679" t="s">
        <v>26</v>
      </c>
      <c r="G4679">
        <v>2.4</v>
      </c>
      <c r="H4679">
        <v>88.45</v>
      </c>
      <c r="I4679">
        <v>91.99</v>
      </c>
      <c r="J4679">
        <v>1.2</v>
      </c>
      <c r="K4679">
        <v>3.5</v>
      </c>
      <c r="L4679">
        <v>6.4</v>
      </c>
      <c r="M4679">
        <v>84</v>
      </c>
      <c r="N4679" t="s">
        <v>27</v>
      </c>
      <c r="O4679">
        <v>0.8</v>
      </c>
      <c r="P4679" t="s">
        <v>28</v>
      </c>
      <c r="Q4679" t="s">
        <v>29</v>
      </c>
      <c r="R4679">
        <v>4.5999999999999996</v>
      </c>
      <c r="S4679">
        <v>2</v>
      </c>
      <c r="T4679">
        <v>3.54</v>
      </c>
      <c r="U4679">
        <v>2.9</v>
      </c>
      <c r="V4679" t="s">
        <v>697</v>
      </c>
      <c r="W4679" t="s">
        <v>31</v>
      </c>
      <c r="X4679">
        <v>1</v>
      </c>
      <c r="Y4679" t="str">
        <f>IF(tblRides[[#This Row],[supply_demand_ratio]]&lt;0.8,"Below 0.8",IF(tblRides[[#This Row],[supply_demand_ratio]]&lt;1,"Between 0.8-1.0",IF(tblRides[[#This Row],[supply_demand_ratio]]&lt;=1.2,"Between 1.0-1.2","Above 1.2")))</f>
        <v>Between 0.8-1.0</v>
      </c>
    </row>
    <row r="4680" spans="1:25" x14ac:dyDescent="0.3">
      <c r="A4680" t="s">
        <v>4735</v>
      </c>
      <c r="B4680" s="1">
        <v>46064.636111111111</v>
      </c>
      <c r="C4680" s="2">
        <v>46064</v>
      </c>
      <c r="D4680">
        <v>15</v>
      </c>
      <c r="E4680" t="s">
        <v>43</v>
      </c>
      <c r="F4680" t="s">
        <v>26</v>
      </c>
      <c r="G4680">
        <v>15.5</v>
      </c>
      <c r="H4680">
        <v>280.29000000000002</v>
      </c>
      <c r="I4680">
        <v>271.86</v>
      </c>
      <c r="J4680">
        <v>1.1000000000000001</v>
      </c>
      <c r="K4680">
        <v>3.2</v>
      </c>
      <c r="L4680">
        <v>1</v>
      </c>
      <c r="M4680">
        <v>53</v>
      </c>
      <c r="N4680" t="s">
        <v>41</v>
      </c>
      <c r="O4680">
        <v>1.268</v>
      </c>
      <c r="P4680" t="s">
        <v>28</v>
      </c>
      <c r="Q4680" t="s">
        <v>29</v>
      </c>
      <c r="R4680">
        <v>4.9400000000000004</v>
      </c>
      <c r="S4680">
        <v>7</v>
      </c>
      <c r="T4680">
        <v>-8.43</v>
      </c>
      <c r="U4680">
        <v>-2.2000000000000002</v>
      </c>
      <c r="V4680" t="s">
        <v>697</v>
      </c>
      <c r="W4680" t="s">
        <v>31</v>
      </c>
      <c r="X4680">
        <v>1</v>
      </c>
      <c r="Y4680" t="str">
        <f>IF(tblRides[[#This Row],[supply_demand_ratio]]&lt;0.8,"Below 0.8",IF(tblRides[[#This Row],[supply_demand_ratio]]&lt;1,"Between 0.8-1.0",IF(tblRides[[#This Row],[supply_demand_ratio]]&lt;=1.2,"Between 1.0-1.2","Above 1.2")))</f>
        <v>Above 1.2</v>
      </c>
    </row>
    <row r="4681" spans="1:25" x14ac:dyDescent="0.3">
      <c r="A4681" t="s">
        <v>4736</v>
      </c>
      <c r="B4681" s="1">
        <v>46064.651388888888</v>
      </c>
      <c r="C4681" s="2">
        <v>46064</v>
      </c>
      <c r="D4681">
        <v>15</v>
      </c>
      <c r="E4681" t="s">
        <v>43</v>
      </c>
      <c r="F4681" t="s">
        <v>26</v>
      </c>
      <c r="G4681">
        <v>9</v>
      </c>
      <c r="H4681">
        <v>178.21</v>
      </c>
      <c r="I4681">
        <v>174.49</v>
      </c>
      <c r="J4681">
        <v>1.1000000000000001</v>
      </c>
      <c r="K4681">
        <v>3</v>
      </c>
      <c r="L4681">
        <v>4.5999999999999996</v>
      </c>
      <c r="M4681">
        <v>60</v>
      </c>
      <c r="N4681" t="s">
        <v>41</v>
      </c>
      <c r="O4681">
        <v>1.871</v>
      </c>
      <c r="P4681" t="s">
        <v>28</v>
      </c>
      <c r="Q4681" t="s">
        <v>29</v>
      </c>
      <c r="R4681">
        <v>4.57</v>
      </c>
      <c r="S4681">
        <v>33</v>
      </c>
      <c r="T4681">
        <v>-3.72</v>
      </c>
      <c r="U4681">
        <v>1.6</v>
      </c>
      <c r="V4681" t="s">
        <v>697</v>
      </c>
      <c r="W4681" t="s">
        <v>31</v>
      </c>
      <c r="X4681">
        <v>1</v>
      </c>
      <c r="Y4681" t="str">
        <f>IF(tblRides[[#This Row],[supply_demand_ratio]]&lt;0.8,"Below 0.8",IF(tblRides[[#This Row],[supply_demand_ratio]]&lt;1,"Between 0.8-1.0",IF(tblRides[[#This Row],[supply_demand_ratio]]&lt;=1.2,"Between 1.0-1.2","Above 1.2")))</f>
        <v>Above 1.2</v>
      </c>
    </row>
    <row r="4682" spans="1:25" x14ac:dyDescent="0.3">
      <c r="A4682" t="s">
        <v>4737</v>
      </c>
      <c r="B4682" s="1">
        <v>46064.651388888888</v>
      </c>
      <c r="C4682" s="2">
        <v>46064</v>
      </c>
      <c r="D4682">
        <v>15</v>
      </c>
      <c r="E4682" t="s">
        <v>33</v>
      </c>
      <c r="F4682" t="s">
        <v>34</v>
      </c>
      <c r="G4682">
        <v>7.4</v>
      </c>
      <c r="H4682">
        <v>144.46</v>
      </c>
      <c r="I4682">
        <v>147.94</v>
      </c>
      <c r="J4682">
        <v>1</v>
      </c>
      <c r="K4682">
        <v>4.0999999999999996</v>
      </c>
      <c r="L4682">
        <v>7.9</v>
      </c>
      <c r="M4682">
        <v>75</v>
      </c>
      <c r="N4682" t="s">
        <v>41</v>
      </c>
      <c r="O4682">
        <v>0.96</v>
      </c>
      <c r="P4682" t="s">
        <v>28</v>
      </c>
      <c r="Q4682" t="s">
        <v>29</v>
      </c>
      <c r="R4682">
        <v>4.6500000000000004</v>
      </c>
      <c r="S4682">
        <v>0</v>
      </c>
      <c r="T4682">
        <v>3.48</v>
      </c>
      <c r="U4682">
        <v>3.8</v>
      </c>
      <c r="V4682" t="s">
        <v>697</v>
      </c>
      <c r="W4682" t="s">
        <v>31</v>
      </c>
      <c r="X4682">
        <v>1</v>
      </c>
      <c r="Y4682" t="str">
        <f>IF(tblRides[[#This Row],[supply_demand_ratio]]&lt;0.8,"Below 0.8",IF(tblRides[[#This Row],[supply_demand_ratio]]&lt;1,"Between 0.8-1.0",IF(tblRides[[#This Row],[supply_demand_ratio]]&lt;=1.2,"Between 1.0-1.2","Above 1.2")))</f>
        <v>Between 0.8-1.0</v>
      </c>
    </row>
    <row r="4683" spans="1:25" x14ac:dyDescent="0.3">
      <c r="A4683" t="s">
        <v>4738</v>
      </c>
      <c r="B4683" s="1">
        <v>46064.664583333331</v>
      </c>
      <c r="C4683" s="2">
        <v>46064</v>
      </c>
      <c r="D4683">
        <v>15</v>
      </c>
      <c r="E4683" t="s">
        <v>25</v>
      </c>
      <c r="F4683" t="s">
        <v>26</v>
      </c>
      <c r="G4683">
        <v>0.7</v>
      </c>
      <c r="H4683">
        <v>56.17</v>
      </c>
      <c r="J4683">
        <v>1.1000000000000001</v>
      </c>
      <c r="K4683">
        <v>7.3</v>
      </c>
      <c r="L4683">
        <v>1</v>
      </c>
      <c r="M4683">
        <v>110</v>
      </c>
      <c r="N4683" t="s">
        <v>41</v>
      </c>
      <c r="O4683">
        <v>1.141</v>
      </c>
      <c r="P4683" t="s">
        <v>37</v>
      </c>
      <c r="Q4683" t="s">
        <v>38</v>
      </c>
      <c r="R4683">
        <v>4.8499999999999996</v>
      </c>
      <c r="S4683">
        <v>7</v>
      </c>
      <c r="U4683">
        <v>-6.3</v>
      </c>
      <c r="V4683" t="s">
        <v>697</v>
      </c>
      <c r="W4683" t="s">
        <v>45</v>
      </c>
      <c r="X4683">
        <v>0</v>
      </c>
      <c r="Y4683" t="str">
        <f>IF(tblRides[[#This Row],[supply_demand_ratio]]&lt;0.8,"Below 0.8",IF(tblRides[[#This Row],[supply_demand_ratio]]&lt;1,"Between 0.8-1.0",IF(tblRides[[#This Row],[supply_demand_ratio]]&lt;=1.2,"Between 1.0-1.2","Above 1.2")))</f>
        <v>Between 1.0-1.2</v>
      </c>
    </row>
    <row r="4684" spans="1:25" x14ac:dyDescent="0.3">
      <c r="A4684" t="s">
        <v>4739</v>
      </c>
      <c r="B4684" s="1">
        <v>46064.670138888891</v>
      </c>
      <c r="C4684" s="2">
        <v>46064</v>
      </c>
      <c r="D4684">
        <v>16</v>
      </c>
      <c r="E4684" t="s">
        <v>62</v>
      </c>
      <c r="F4684" t="s">
        <v>26</v>
      </c>
      <c r="G4684">
        <v>5.7</v>
      </c>
      <c r="H4684">
        <v>129.4</v>
      </c>
      <c r="I4684">
        <v>133.01</v>
      </c>
      <c r="J4684">
        <v>1.1000000000000001</v>
      </c>
      <c r="K4684">
        <v>5.3</v>
      </c>
      <c r="L4684">
        <v>6.6</v>
      </c>
      <c r="M4684">
        <v>53</v>
      </c>
      <c r="N4684" t="s">
        <v>41</v>
      </c>
      <c r="O4684">
        <v>1.381</v>
      </c>
      <c r="P4684" t="s">
        <v>28</v>
      </c>
      <c r="Q4684" t="s">
        <v>29</v>
      </c>
      <c r="R4684">
        <v>4.45</v>
      </c>
      <c r="S4684">
        <v>33</v>
      </c>
      <c r="T4684">
        <v>3.61</v>
      </c>
      <c r="U4684">
        <v>1.3</v>
      </c>
      <c r="V4684" t="s">
        <v>697</v>
      </c>
      <c r="W4684" t="s">
        <v>45</v>
      </c>
      <c r="X4684">
        <v>1</v>
      </c>
      <c r="Y4684" t="str">
        <f>IF(tblRides[[#This Row],[supply_demand_ratio]]&lt;0.8,"Below 0.8",IF(tblRides[[#This Row],[supply_demand_ratio]]&lt;1,"Between 0.8-1.0",IF(tblRides[[#This Row],[supply_demand_ratio]]&lt;=1.2,"Between 1.0-1.2","Above 1.2")))</f>
        <v>Above 1.2</v>
      </c>
    </row>
    <row r="4685" spans="1:25" x14ac:dyDescent="0.3">
      <c r="A4685" t="s">
        <v>4740</v>
      </c>
      <c r="B4685" s="1">
        <v>46064.673611111109</v>
      </c>
      <c r="C4685" s="2">
        <v>46064</v>
      </c>
      <c r="D4685">
        <v>16</v>
      </c>
      <c r="E4685" t="s">
        <v>25</v>
      </c>
      <c r="F4685" t="s">
        <v>34</v>
      </c>
      <c r="G4685">
        <v>10.9</v>
      </c>
      <c r="H4685">
        <v>187.13</v>
      </c>
      <c r="I4685">
        <v>172.79</v>
      </c>
      <c r="J4685">
        <v>1</v>
      </c>
      <c r="K4685">
        <v>7.2</v>
      </c>
      <c r="L4685">
        <v>8.1</v>
      </c>
      <c r="M4685">
        <v>103</v>
      </c>
      <c r="N4685" t="s">
        <v>27</v>
      </c>
      <c r="O4685">
        <v>0.81200000000000006</v>
      </c>
      <c r="P4685" t="s">
        <v>28</v>
      </c>
      <c r="Q4685" t="s">
        <v>29</v>
      </c>
      <c r="R4685">
        <v>4.55</v>
      </c>
      <c r="S4685">
        <v>0</v>
      </c>
      <c r="T4685">
        <v>-14.34</v>
      </c>
      <c r="U4685">
        <v>0.9</v>
      </c>
      <c r="V4685" t="s">
        <v>697</v>
      </c>
      <c r="W4685" t="s">
        <v>45</v>
      </c>
      <c r="X4685">
        <v>1</v>
      </c>
      <c r="Y4685" t="str">
        <f>IF(tblRides[[#This Row],[supply_demand_ratio]]&lt;0.8,"Below 0.8",IF(tblRides[[#This Row],[supply_demand_ratio]]&lt;1,"Between 0.8-1.0",IF(tblRides[[#This Row],[supply_demand_ratio]]&lt;=1.2,"Between 1.0-1.2","Above 1.2")))</f>
        <v>Between 0.8-1.0</v>
      </c>
    </row>
    <row r="4686" spans="1:25" x14ac:dyDescent="0.3">
      <c r="A4686" t="s">
        <v>4741</v>
      </c>
      <c r="B4686" s="1">
        <v>46064.677083333336</v>
      </c>
      <c r="C4686" s="2">
        <v>46064</v>
      </c>
      <c r="D4686">
        <v>16</v>
      </c>
      <c r="E4686" t="s">
        <v>25</v>
      </c>
      <c r="F4686" t="s">
        <v>26</v>
      </c>
      <c r="G4686">
        <v>0.9</v>
      </c>
      <c r="H4686">
        <v>65.09</v>
      </c>
      <c r="I4686">
        <v>65.239999999999995</v>
      </c>
      <c r="J4686">
        <v>1.2</v>
      </c>
      <c r="K4686">
        <v>7.1</v>
      </c>
      <c r="L4686">
        <v>8.1999999999999993</v>
      </c>
      <c r="M4686">
        <v>113</v>
      </c>
      <c r="N4686" t="s">
        <v>72</v>
      </c>
      <c r="O4686">
        <v>0.74</v>
      </c>
      <c r="P4686" t="s">
        <v>28</v>
      </c>
      <c r="Q4686" t="s">
        <v>29</v>
      </c>
      <c r="R4686">
        <v>4.3499999999999996</v>
      </c>
      <c r="S4686">
        <v>16</v>
      </c>
      <c r="T4686">
        <v>0.15</v>
      </c>
      <c r="U4686">
        <v>1.1000000000000001</v>
      </c>
      <c r="V4686" t="s">
        <v>697</v>
      </c>
      <c r="W4686" t="s">
        <v>45</v>
      </c>
      <c r="X4686">
        <v>1</v>
      </c>
      <c r="Y4686" t="str">
        <f>IF(tblRides[[#This Row],[supply_demand_ratio]]&lt;0.8,"Below 0.8",IF(tblRides[[#This Row],[supply_demand_ratio]]&lt;1,"Between 0.8-1.0",IF(tblRides[[#This Row],[supply_demand_ratio]]&lt;=1.2,"Between 1.0-1.2","Above 1.2")))</f>
        <v>Below 0.8</v>
      </c>
    </row>
    <row r="4687" spans="1:25" x14ac:dyDescent="0.3">
      <c r="A4687" t="s">
        <v>4742</v>
      </c>
      <c r="B4687" s="1">
        <v>46064.683333333334</v>
      </c>
      <c r="C4687" s="2">
        <v>46064</v>
      </c>
      <c r="D4687">
        <v>16</v>
      </c>
      <c r="E4687" t="s">
        <v>25</v>
      </c>
      <c r="F4687" t="s">
        <v>34</v>
      </c>
      <c r="G4687">
        <v>14</v>
      </c>
      <c r="H4687">
        <v>233.15</v>
      </c>
      <c r="I4687">
        <v>243.76</v>
      </c>
      <c r="J4687">
        <v>1</v>
      </c>
      <c r="K4687">
        <v>8.4</v>
      </c>
      <c r="L4687">
        <v>4.4000000000000004</v>
      </c>
      <c r="M4687">
        <v>103</v>
      </c>
      <c r="N4687" t="s">
        <v>27</v>
      </c>
      <c r="O4687">
        <v>0.90400000000000003</v>
      </c>
      <c r="P4687" t="s">
        <v>28</v>
      </c>
      <c r="Q4687" t="s">
        <v>29</v>
      </c>
      <c r="R4687">
        <v>5</v>
      </c>
      <c r="S4687">
        <v>0</v>
      </c>
      <c r="T4687">
        <v>10.61</v>
      </c>
      <c r="U4687">
        <v>-4</v>
      </c>
      <c r="V4687" t="s">
        <v>697</v>
      </c>
      <c r="W4687" t="s">
        <v>45</v>
      </c>
      <c r="X4687">
        <v>1</v>
      </c>
      <c r="Y4687" t="str">
        <f>IF(tblRides[[#This Row],[supply_demand_ratio]]&lt;0.8,"Below 0.8",IF(tblRides[[#This Row],[supply_demand_ratio]]&lt;1,"Between 0.8-1.0",IF(tblRides[[#This Row],[supply_demand_ratio]]&lt;=1.2,"Between 1.0-1.2","Above 1.2")))</f>
        <v>Between 0.8-1.0</v>
      </c>
    </row>
    <row r="4688" spans="1:25" x14ac:dyDescent="0.3">
      <c r="A4688" t="s">
        <v>4743</v>
      </c>
      <c r="B4688" s="1">
        <v>46064.688194444447</v>
      </c>
      <c r="C4688" s="2">
        <v>46064</v>
      </c>
      <c r="D4688">
        <v>16</v>
      </c>
      <c r="E4688" t="s">
        <v>36</v>
      </c>
      <c r="F4688" t="s">
        <v>26</v>
      </c>
      <c r="G4688">
        <v>1.6</v>
      </c>
      <c r="H4688">
        <v>66.42</v>
      </c>
      <c r="J4688">
        <v>1.1000000000000001</v>
      </c>
      <c r="K4688">
        <v>2</v>
      </c>
      <c r="L4688">
        <v>2</v>
      </c>
      <c r="M4688">
        <v>92</v>
      </c>
      <c r="N4688" t="s">
        <v>41</v>
      </c>
      <c r="O4688">
        <v>1.046</v>
      </c>
      <c r="P4688" t="s">
        <v>58</v>
      </c>
      <c r="Q4688" t="s">
        <v>59</v>
      </c>
      <c r="R4688">
        <v>4.6500000000000004</v>
      </c>
      <c r="S4688">
        <v>13</v>
      </c>
      <c r="U4688">
        <v>0</v>
      </c>
      <c r="V4688" t="s">
        <v>697</v>
      </c>
      <c r="W4688" t="s">
        <v>31</v>
      </c>
      <c r="X4688">
        <v>0</v>
      </c>
      <c r="Y4688" t="str">
        <f>IF(tblRides[[#This Row],[supply_demand_ratio]]&lt;0.8,"Below 0.8",IF(tblRides[[#This Row],[supply_demand_ratio]]&lt;1,"Between 0.8-1.0",IF(tblRides[[#This Row],[supply_demand_ratio]]&lt;=1.2,"Between 1.0-1.2","Above 1.2")))</f>
        <v>Between 1.0-1.2</v>
      </c>
    </row>
    <row r="4689" spans="1:25" x14ac:dyDescent="0.3">
      <c r="A4689" t="s">
        <v>4744</v>
      </c>
      <c r="B4689" s="1">
        <v>46064.718055555553</v>
      </c>
      <c r="C4689" s="2">
        <v>46064</v>
      </c>
      <c r="D4689">
        <v>17</v>
      </c>
      <c r="E4689" t="s">
        <v>36</v>
      </c>
      <c r="F4689" t="s">
        <v>26</v>
      </c>
      <c r="G4689">
        <v>6.8</v>
      </c>
      <c r="H4689">
        <v>155.19999999999999</v>
      </c>
      <c r="J4689">
        <v>1.1000000000000001</v>
      </c>
      <c r="K4689">
        <v>2</v>
      </c>
      <c r="L4689">
        <v>1</v>
      </c>
      <c r="M4689">
        <v>111</v>
      </c>
      <c r="N4689" t="s">
        <v>27</v>
      </c>
      <c r="O4689">
        <v>0.98599999999999999</v>
      </c>
      <c r="P4689" t="s">
        <v>37</v>
      </c>
      <c r="Q4689" t="s">
        <v>103</v>
      </c>
      <c r="R4689">
        <v>4.84</v>
      </c>
      <c r="S4689">
        <v>14</v>
      </c>
      <c r="U4689">
        <v>-1</v>
      </c>
      <c r="V4689" t="s">
        <v>697</v>
      </c>
      <c r="W4689" t="s">
        <v>31</v>
      </c>
      <c r="X4689">
        <v>0</v>
      </c>
      <c r="Y4689" t="str">
        <f>IF(tblRides[[#This Row],[supply_demand_ratio]]&lt;0.8,"Below 0.8",IF(tblRides[[#This Row],[supply_demand_ratio]]&lt;1,"Between 0.8-1.0",IF(tblRides[[#This Row],[supply_demand_ratio]]&lt;=1.2,"Between 1.0-1.2","Above 1.2")))</f>
        <v>Between 0.8-1.0</v>
      </c>
    </row>
    <row r="4690" spans="1:25" x14ac:dyDescent="0.3">
      <c r="A4690" t="s">
        <v>4745</v>
      </c>
      <c r="B4690" s="1">
        <v>46064.725694444445</v>
      </c>
      <c r="C4690" s="2">
        <v>46064</v>
      </c>
      <c r="D4690">
        <v>17</v>
      </c>
      <c r="E4690" t="s">
        <v>25</v>
      </c>
      <c r="F4690" t="s">
        <v>34</v>
      </c>
      <c r="G4690">
        <v>16</v>
      </c>
      <c r="H4690">
        <v>354.05</v>
      </c>
      <c r="I4690">
        <v>350.11</v>
      </c>
      <c r="J4690">
        <v>1.2</v>
      </c>
      <c r="K4690">
        <v>7.3</v>
      </c>
      <c r="L4690">
        <v>9.4</v>
      </c>
      <c r="M4690">
        <v>102</v>
      </c>
      <c r="N4690" t="s">
        <v>72</v>
      </c>
      <c r="O4690">
        <v>0.67500000000000004</v>
      </c>
      <c r="P4690" t="s">
        <v>28</v>
      </c>
      <c r="Q4690" t="s">
        <v>29</v>
      </c>
      <c r="R4690">
        <v>5</v>
      </c>
      <c r="S4690">
        <v>0</v>
      </c>
      <c r="T4690">
        <v>-3.94</v>
      </c>
      <c r="U4690">
        <v>2.1</v>
      </c>
      <c r="V4690" t="s">
        <v>697</v>
      </c>
      <c r="W4690" t="s">
        <v>45</v>
      </c>
      <c r="X4690">
        <v>1</v>
      </c>
      <c r="Y4690" t="str">
        <f>IF(tblRides[[#This Row],[supply_demand_ratio]]&lt;0.8,"Below 0.8",IF(tblRides[[#This Row],[supply_demand_ratio]]&lt;1,"Between 0.8-1.0",IF(tblRides[[#This Row],[supply_demand_ratio]]&lt;=1.2,"Between 1.0-1.2","Above 1.2")))</f>
        <v>Below 0.8</v>
      </c>
    </row>
    <row r="4691" spans="1:25" x14ac:dyDescent="0.3">
      <c r="A4691" t="s">
        <v>4746</v>
      </c>
      <c r="B4691" s="1">
        <v>46064.730555555558</v>
      </c>
      <c r="C4691" s="2">
        <v>46064</v>
      </c>
      <c r="D4691">
        <v>17</v>
      </c>
      <c r="E4691" t="s">
        <v>25</v>
      </c>
      <c r="F4691" t="s">
        <v>26</v>
      </c>
      <c r="G4691">
        <v>7.6</v>
      </c>
      <c r="H4691">
        <v>170.06</v>
      </c>
      <c r="I4691">
        <v>182.57</v>
      </c>
      <c r="J4691">
        <v>1</v>
      </c>
      <c r="K4691">
        <v>5.0999999999999996</v>
      </c>
      <c r="L4691">
        <v>4.2</v>
      </c>
      <c r="M4691">
        <v>103</v>
      </c>
      <c r="N4691" t="s">
        <v>41</v>
      </c>
      <c r="O4691">
        <v>1.07</v>
      </c>
      <c r="P4691" t="s">
        <v>28</v>
      </c>
      <c r="Q4691" t="s">
        <v>29</v>
      </c>
      <c r="R4691">
        <v>4.45</v>
      </c>
      <c r="S4691">
        <v>31</v>
      </c>
      <c r="T4691">
        <v>12.51</v>
      </c>
      <c r="U4691">
        <v>-0.9</v>
      </c>
      <c r="V4691" t="s">
        <v>697</v>
      </c>
      <c r="W4691" t="s">
        <v>45</v>
      </c>
      <c r="X4691">
        <v>1</v>
      </c>
      <c r="Y4691" t="str">
        <f>IF(tblRides[[#This Row],[supply_demand_ratio]]&lt;0.8,"Below 0.8",IF(tblRides[[#This Row],[supply_demand_ratio]]&lt;1,"Between 0.8-1.0",IF(tblRides[[#This Row],[supply_demand_ratio]]&lt;=1.2,"Between 1.0-1.2","Above 1.2")))</f>
        <v>Between 1.0-1.2</v>
      </c>
    </row>
    <row r="4692" spans="1:25" x14ac:dyDescent="0.3">
      <c r="A4692" t="s">
        <v>4747</v>
      </c>
      <c r="B4692" s="1">
        <v>46064.73333333333</v>
      </c>
      <c r="C4692" s="2">
        <v>46064</v>
      </c>
      <c r="D4692">
        <v>17</v>
      </c>
      <c r="E4692" t="s">
        <v>43</v>
      </c>
      <c r="F4692" t="s">
        <v>26</v>
      </c>
      <c r="G4692">
        <v>10</v>
      </c>
      <c r="H4692">
        <v>189.19</v>
      </c>
      <c r="I4692">
        <v>191.53</v>
      </c>
      <c r="J4692">
        <v>1</v>
      </c>
      <c r="K4692">
        <v>5</v>
      </c>
      <c r="L4692">
        <v>6.3</v>
      </c>
      <c r="M4692">
        <v>60</v>
      </c>
      <c r="N4692" t="s">
        <v>27</v>
      </c>
      <c r="O4692">
        <v>1.0649999999999999</v>
      </c>
      <c r="P4692" t="s">
        <v>28</v>
      </c>
      <c r="Q4692" t="s">
        <v>29</v>
      </c>
      <c r="R4692">
        <v>4.7</v>
      </c>
      <c r="S4692">
        <v>5</v>
      </c>
      <c r="T4692">
        <v>2.34</v>
      </c>
      <c r="U4692">
        <v>1.3</v>
      </c>
      <c r="V4692" t="s">
        <v>697</v>
      </c>
      <c r="W4692" t="s">
        <v>31</v>
      </c>
      <c r="X4692">
        <v>1</v>
      </c>
      <c r="Y4692" t="str">
        <f>IF(tblRides[[#This Row],[supply_demand_ratio]]&lt;0.8,"Below 0.8",IF(tblRides[[#This Row],[supply_demand_ratio]]&lt;1,"Between 0.8-1.0",IF(tblRides[[#This Row],[supply_demand_ratio]]&lt;=1.2,"Between 1.0-1.2","Above 1.2")))</f>
        <v>Between 1.0-1.2</v>
      </c>
    </row>
    <row r="4693" spans="1:25" x14ac:dyDescent="0.3">
      <c r="A4693" t="s">
        <v>4748</v>
      </c>
      <c r="B4693" s="1">
        <v>46064.734722222223</v>
      </c>
      <c r="C4693" s="2">
        <v>46064</v>
      </c>
      <c r="D4693">
        <v>17</v>
      </c>
      <c r="E4693" t="s">
        <v>25</v>
      </c>
      <c r="F4693" t="s">
        <v>26</v>
      </c>
      <c r="G4693">
        <v>10.8</v>
      </c>
      <c r="H4693">
        <v>179.84</v>
      </c>
      <c r="I4693">
        <v>183.53</v>
      </c>
      <c r="J4693">
        <v>1</v>
      </c>
      <c r="K4693">
        <v>5</v>
      </c>
      <c r="L4693">
        <v>5.9</v>
      </c>
      <c r="M4693">
        <v>112</v>
      </c>
      <c r="N4693" t="s">
        <v>27</v>
      </c>
      <c r="O4693">
        <v>0.81200000000000006</v>
      </c>
      <c r="P4693" t="s">
        <v>28</v>
      </c>
      <c r="Q4693" t="s">
        <v>29</v>
      </c>
      <c r="R4693">
        <v>4.5999999999999996</v>
      </c>
      <c r="S4693">
        <v>11</v>
      </c>
      <c r="T4693">
        <v>3.69</v>
      </c>
      <c r="U4693">
        <v>0.9</v>
      </c>
      <c r="V4693" t="s">
        <v>697</v>
      </c>
      <c r="W4693" t="s">
        <v>31</v>
      </c>
      <c r="X4693">
        <v>1</v>
      </c>
      <c r="Y4693" t="str">
        <f>IF(tblRides[[#This Row],[supply_demand_ratio]]&lt;0.8,"Below 0.8",IF(tblRides[[#This Row],[supply_demand_ratio]]&lt;1,"Between 0.8-1.0",IF(tblRides[[#This Row],[supply_demand_ratio]]&lt;=1.2,"Between 1.0-1.2","Above 1.2")))</f>
        <v>Between 0.8-1.0</v>
      </c>
    </row>
    <row r="4694" spans="1:25" x14ac:dyDescent="0.3">
      <c r="A4694" t="s">
        <v>4749</v>
      </c>
      <c r="B4694" s="1">
        <v>46064.744444444441</v>
      </c>
      <c r="C4694" s="2">
        <v>46064</v>
      </c>
      <c r="D4694">
        <v>17</v>
      </c>
      <c r="E4694" t="s">
        <v>36</v>
      </c>
      <c r="F4694" t="s">
        <v>26</v>
      </c>
      <c r="G4694">
        <v>8.4</v>
      </c>
      <c r="H4694">
        <v>157.82</v>
      </c>
      <c r="I4694">
        <v>164.21</v>
      </c>
      <c r="J4694">
        <v>1</v>
      </c>
      <c r="K4694">
        <v>3</v>
      </c>
      <c r="L4694">
        <v>4.4000000000000004</v>
      </c>
      <c r="M4694">
        <v>89</v>
      </c>
      <c r="N4694" t="s">
        <v>27</v>
      </c>
      <c r="O4694">
        <v>0.873</v>
      </c>
      <c r="P4694" t="s">
        <v>28</v>
      </c>
      <c r="Q4694" t="s">
        <v>29</v>
      </c>
      <c r="R4694">
        <v>4.6500000000000004</v>
      </c>
      <c r="S4694">
        <v>26</v>
      </c>
      <c r="T4694">
        <v>6.39</v>
      </c>
      <c r="U4694">
        <v>1.4</v>
      </c>
      <c r="V4694" t="s">
        <v>697</v>
      </c>
      <c r="W4694" t="s">
        <v>31</v>
      </c>
      <c r="X4694">
        <v>1</v>
      </c>
      <c r="Y4694" t="str">
        <f>IF(tblRides[[#This Row],[supply_demand_ratio]]&lt;0.8,"Below 0.8",IF(tblRides[[#This Row],[supply_demand_ratio]]&lt;1,"Between 0.8-1.0",IF(tblRides[[#This Row],[supply_demand_ratio]]&lt;=1.2,"Between 1.0-1.2","Above 1.2")))</f>
        <v>Between 0.8-1.0</v>
      </c>
    </row>
    <row r="4695" spans="1:25" x14ac:dyDescent="0.3">
      <c r="A4695" t="s">
        <v>4750</v>
      </c>
      <c r="B4695" s="1">
        <v>46064.74722222222</v>
      </c>
      <c r="C4695" s="2">
        <v>46064</v>
      </c>
      <c r="D4695">
        <v>17</v>
      </c>
      <c r="E4695" t="s">
        <v>25</v>
      </c>
      <c r="F4695" t="s">
        <v>26</v>
      </c>
      <c r="G4695">
        <v>3</v>
      </c>
      <c r="H4695">
        <v>96.21</v>
      </c>
      <c r="I4695">
        <v>86.85</v>
      </c>
      <c r="J4695">
        <v>1.1000000000000001</v>
      </c>
      <c r="K4695">
        <v>6.1</v>
      </c>
      <c r="L4695">
        <v>5.5</v>
      </c>
      <c r="M4695">
        <v>114</v>
      </c>
      <c r="N4695" t="s">
        <v>27</v>
      </c>
      <c r="O4695">
        <v>0.84199999999999997</v>
      </c>
      <c r="P4695" t="s">
        <v>28</v>
      </c>
      <c r="Q4695" t="s">
        <v>29</v>
      </c>
      <c r="R4695">
        <v>4.7300000000000004</v>
      </c>
      <c r="S4695">
        <v>6</v>
      </c>
      <c r="T4695">
        <v>-9.36</v>
      </c>
      <c r="U4695">
        <v>-0.6</v>
      </c>
      <c r="V4695" t="s">
        <v>697</v>
      </c>
      <c r="W4695" t="s">
        <v>45</v>
      </c>
      <c r="X4695">
        <v>1</v>
      </c>
      <c r="Y4695" t="str">
        <f>IF(tblRides[[#This Row],[supply_demand_ratio]]&lt;0.8,"Below 0.8",IF(tblRides[[#This Row],[supply_demand_ratio]]&lt;1,"Between 0.8-1.0",IF(tblRides[[#This Row],[supply_demand_ratio]]&lt;=1.2,"Between 1.0-1.2","Above 1.2")))</f>
        <v>Between 0.8-1.0</v>
      </c>
    </row>
    <row r="4696" spans="1:25" x14ac:dyDescent="0.3">
      <c r="A4696" t="s">
        <v>4751</v>
      </c>
      <c r="B4696" s="1">
        <v>46064.750694444447</v>
      </c>
      <c r="C4696" s="2">
        <v>46064</v>
      </c>
      <c r="D4696">
        <v>18</v>
      </c>
      <c r="E4696" t="s">
        <v>33</v>
      </c>
      <c r="F4696" t="s">
        <v>26</v>
      </c>
      <c r="G4696">
        <v>4.8</v>
      </c>
      <c r="H4696">
        <v>128.91999999999999</v>
      </c>
      <c r="J4696">
        <v>1.1000000000000001</v>
      </c>
      <c r="K4696">
        <v>5.7</v>
      </c>
      <c r="M4696">
        <v>70</v>
      </c>
      <c r="N4696" t="s">
        <v>27</v>
      </c>
      <c r="O4696">
        <v>0.79600000000000004</v>
      </c>
      <c r="P4696" t="s">
        <v>82</v>
      </c>
      <c r="Q4696" t="s">
        <v>83</v>
      </c>
      <c r="R4696">
        <v>5</v>
      </c>
      <c r="S4696">
        <v>2</v>
      </c>
      <c r="V4696" t="s">
        <v>697</v>
      </c>
      <c r="W4696" t="s">
        <v>45</v>
      </c>
      <c r="X4696">
        <v>0</v>
      </c>
      <c r="Y4696" t="str">
        <f>IF(tblRides[[#This Row],[supply_demand_ratio]]&lt;0.8,"Below 0.8",IF(tblRides[[#This Row],[supply_demand_ratio]]&lt;1,"Between 0.8-1.0",IF(tblRides[[#This Row],[supply_demand_ratio]]&lt;=1.2,"Between 1.0-1.2","Above 1.2")))</f>
        <v>Below 0.8</v>
      </c>
    </row>
    <row r="4697" spans="1:25" x14ac:dyDescent="0.3">
      <c r="A4697" t="s">
        <v>4752</v>
      </c>
      <c r="B4697" s="1">
        <v>46064.75277777778</v>
      </c>
      <c r="C4697" s="2">
        <v>46064</v>
      </c>
      <c r="D4697">
        <v>18</v>
      </c>
      <c r="E4697" t="s">
        <v>43</v>
      </c>
      <c r="F4697" t="s">
        <v>26</v>
      </c>
      <c r="G4697">
        <v>3</v>
      </c>
      <c r="H4697">
        <v>78.91</v>
      </c>
      <c r="I4697">
        <v>76.8</v>
      </c>
      <c r="J4697">
        <v>1</v>
      </c>
      <c r="K4697">
        <v>5.9</v>
      </c>
      <c r="L4697">
        <v>7.2</v>
      </c>
      <c r="M4697">
        <v>58</v>
      </c>
      <c r="N4697" t="s">
        <v>41</v>
      </c>
      <c r="O4697">
        <v>1.3979999999999999</v>
      </c>
      <c r="P4697" t="s">
        <v>28</v>
      </c>
      <c r="Q4697" t="s">
        <v>29</v>
      </c>
      <c r="R4697">
        <v>4.84</v>
      </c>
      <c r="S4697">
        <v>3</v>
      </c>
      <c r="T4697">
        <v>-2.11</v>
      </c>
      <c r="U4697">
        <v>1.3</v>
      </c>
      <c r="V4697" t="s">
        <v>697</v>
      </c>
      <c r="W4697" t="s">
        <v>45</v>
      </c>
      <c r="X4697">
        <v>1</v>
      </c>
      <c r="Y4697" t="str">
        <f>IF(tblRides[[#This Row],[supply_demand_ratio]]&lt;0.8,"Below 0.8",IF(tblRides[[#This Row],[supply_demand_ratio]]&lt;1,"Between 0.8-1.0",IF(tblRides[[#This Row],[supply_demand_ratio]]&lt;=1.2,"Between 1.0-1.2","Above 1.2")))</f>
        <v>Above 1.2</v>
      </c>
    </row>
    <row r="4698" spans="1:25" x14ac:dyDescent="0.3">
      <c r="A4698" t="s">
        <v>4753</v>
      </c>
      <c r="B4698" s="1">
        <v>46064.768750000003</v>
      </c>
      <c r="C4698" s="2">
        <v>46064</v>
      </c>
      <c r="D4698">
        <v>18</v>
      </c>
      <c r="E4698" t="s">
        <v>43</v>
      </c>
      <c r="F4698" t="s">
        <v>26</v>
      </c>
      <c r="G4698">
        <v>15</v>
      </c>
      <c r="H4698">
        <v>282.19</v>
      </c>
      <c r="I4698">
        <v>271.07</v>
      </c>
      <c r="J4698">
        <v>1</v>
      </c>
      <c r="K4698">
        <v>6.9</v>
      </c>
      <c r="L4698">
        <v>11.8</v>
      </c>
      <c r="M4698">
        <v>44</v>
      </c>
      <c r="N4698" t="s">
        <v>41</v>
      </c>
      <c r="O4698">
        <v>1.2470000000000001</v>
      </c>
      <c r="P4698" t="s">
        <v>28</v>
      </c>
      <c r="Q4698" t="s">
        <v>29</v>
      </c>
      <c r="R4698">
        <v>5</v>
      </c>
      <c r="S4698">
        <v>3</v>
      </c>
      <c r="T4698">
        <v>-11.12</v>
      </c>
      <c r="U4698">
        <v>4.9000000000000004</v>
      </c>
      <c r="V4698" t="s">
        <v>697</v>
      </c>
      <c r="W4698" t="s">
        <v>45</v>
      </c>
      <c r="X4698">
        <v>1</v>
      </c>
      <c r="Y4698" t="str">
        <f>IF(tblRides[[#This Row],[supply_demand_ratio]]&lt;0.8,"Below 0.8",IF(tblRides[[#This Row],[supply_demand_ratio]]&lt;1,"Between 0.8-1.0",IF(tblRides[[#This Row],[supply_demand_ratio]]&lt;=1.2,"Between 1.0-1.2","Above 1.2")))</f>
        <v>Above 1.2</v>
      </c>
    </row>
    <row r="4699" spans="1:25" x14ac:dyDescent="0.3">
      <c r="A4699" t="s">
        <v>4754</v>
      </c>
      <c r="B4699" s="1">
        <v>46064.772222222222</v>
      </c>
      <c r="C4699" s="2">
        <v>46064</v>
      </c>
      <c r="D4699">
        <v>18</v>
      </c>
      <c r="E4699" t="s">
        <v>43</v>
      </c>
      <c r="F4699" t="s">
        <v>34</v>
      </c>
      <c r="G4699">
        <v>4.9000000000000004</v>
      </c>
      <c r="H4699">
        <v>117.26</v>
      </c>
      <c r="I4699">
        <v>115.57</v>
      </c>
      <c r="J4699">
        <v>1</v>
      </c>
      <c r="K4699">
        <v>8.6</v>
      </c>
      <c r="L4699">
        <v>10.199999999999999</v>
      </c>
      <c r="M4699">
        <v>50</v>
      </c>
      <c r="N4699" t="s">
        <v>27</v>
      </c>
      <c r="O4699">
        <v>0.85499999999999998</v>
      </c>
      <c r="P4699" t="s">
        <v>28</v>
      </c>
      <c r="Q4699" t="s">
        <v>29</v>
      </c>
      <c r="R4699">
        <v>4.74</v>
      </c>
      <c r="S4699">
        <v>0</v>
      </c>
      <c r="T4699">
        <v>-1.69</v>
      </c>
      <c r="U4699">
        <v>1.6</v>
      </c>
      <c r="V4699" t="s">
        <v>697</v>
      </c>
      <c r="W4699" t="s">
        <v>45</v>
      </c>
      <c r="X4699">
        <v>1</v>
      </c>
      <c r="Y4699" t="str">
        <f>IF(tblRides[[#This Row],[supply_demand_ratio]]&lt;0.8,"Below 0.8",IF(tblRides[[#This Row],[supply_demand_ratio]]&lt;1,"Between 0.8-1.0",IF(tblRides[[#This Row],[supply_demand_ratio]]&lt;=1.2,"Between 1.0-1.2","Above 1.2")))</f>
        <v>Between 0.8-1.0</v>
      </c>
    </row>
    <row r="4700" spans="1:25" x14ac:dyDescent="0.3">
      <c r="A4700" t="s">
        <v>4755</v>
      </c>
      <c r="B4700" s="1">
        <v>46064.793055555558</v>
      </c>
      <c r="C4700" s="2">
        <v>46064</v>
      </c>
      <c r="D4700">
        <v>19</v>
      </c>
      <c r="E4700" t="s">
        <v>25</v>
      </c>
      <c r="F4700" t="s">
        <v>34</v>
      </c>
      <c r="G4700">
        <v>11.4</v>
      </c>
      <c r="H4700">
        <v>272.62</v>
      </c>
      <c r="I4700">
        <v>270.41000000000003</v>
      </c>
      <c r="J4700">
        <v>1.2</v>
      </c>
      <c r="K4700">
        <v>9.1999999999999993</v>
      </c>
      <c r="L4700">
        <v>12.3</v>
      </c>
      <c r="M4700">
        <v>99</v>
      </c>
      <c r="N4700" t="s">
        <v>27</v>
      </c>
      <c r="O4700">
        <v>0.69699999999999995</v>
      </c>
      <c r="P4700" t="s">
        <v>28</v>
      </c>
      <c r="Q4700" t="s">
        <v>29</v>
      </c>
      <c r="R4700">
        <v>4.6100000000000003</v>
      </c>
      <c r="S4700">
        <v>0</v>
      </c>
      <c r="T4700">
        <v>-2.21</v>
      </c>
      <c r="U4700">
        <v>3.1</v>
      </c>
      <c r="V4700" t="s">
        <v>697</v>
      </c>
      <c r="W4700" t="s">
        <v>45</v>
      </c>
      <c r="X4700">
        <v>1</v>
      </c>
      <c r="Y4700" t="str">
        <f>IF(tblRides[[#This Row],[supply_demand_ratio]]&lt;0.8,"Below 0.8",IF(tblRides[[#This Row],[supply_demand_ratio]]&lt;1,"Between 0.8-1.0",IF(tblRides[[#This Row],[supply_demand_ratio]]&lt;=1.2,"Between 1.0-1.2","Above 1.2")))</f>
        <v>Below 0.8</v>
      </c>
    </row>
    <row r="4701" spans="1:25" x14ac:dyDescent="0.3">
      <c r="A4701" t="s">
        <v>4756</v>
      </c>
      <c r="B4701" s="1">
        <v>46064.79583333333</v>
      </c>
      <c r="C4701" s="2">
        <v>46064</v>
      </c>
      <c r="D4701">
        <v>19</v>
      </c>
      <c r="E4701" t="s">
        <v>25</v>
      </c>
      <c r="F4701" t="s">
        <v>26</v>
      </c>
      <c r="G4701">
        <v>9.1999999999999993</v>
      </c>
      <c r="H4701">
        <v>225.12</v>
      </c>
      <c r="I4701">
        <v>227.72</v>
      </c>
      <c r="J4701">
        <v>1.2</v>
      </c>
      <c r="K4701">
        <v>7.5</v>
      </c>
      <c r="L4701">
        <v>10.6</v>
      </c>
      <c r="M4701">
        <v>101</v>
      </c>
      <c r="N4701" t="s">
        <v>72</v>
      </c>
      <c r="O4701">
        <v>0.69799999999999995</v>
      </c>
      <c r="P4701" t="s">
        <v>28</v>
      </c>
      <c r="Q4701" t="s">
        <v>29</v>
      </c>
      <c r="R4701">
        <v>4.9400000000000004</v>
      </c>
      <c r="S4701">
        <v>21</v>
      </c>
      <c r="T4701">
        <v>2.6</v>
      </c>
      <c r="U4701">
        <v>3.1</v>
      </c>
      <c r="V4701" t="s">
        <v>697</v>
      </c>
      <c r="W4701" t="s">
        <v>45</v>
      </c>
      <c r="X4701">
        <v>1</v>
      </c>
      <c r="Y4701" t="str">
        <f>IF(tblRides[[#This Row],[supply_demand_ratio]]&lt;0.8,"Below 0.8",IF(tblRides[[#This Row],[supply_demand_ratio]]&lt;1,"Between 0.8-1.0",IF(tblRides[[#This Row],[supply_demand_ratio]]&lt;=1.2,"Between 1.0-1.2","Above 1.2")))</f>
        <v>Below 0.8</v>
      </c>
    </row>
    <row r="4702" spans="1:25" x14ac:dyDescent="0.3">
      <c r="A4702" t="s">
        <v>4757</v>
      </c>
      <c r="B4702" s="1">
        <v>46064.805555555555</v>
      </c>
      <c r="C4702" s="2">
        <v>46064</v>
      </c>
      <c r="D4702">
        <v>19</v>
      </c>
      <c r="E4702" t="s">
        <v>25</v>
      </c>
      <c r="F4702" t="s">
        <v>34</v>
      </c>
      <c r="G4702">
        <v>6.6</v>
      </c>
      <c r="H4702">
        <v>171.82</v>
      </c>
      <c r="I4702">
        <v>177.01</v>
      </c>
      <c r="J4702">
        <v>1.3</v>
      </c>
      <c r="K4702">
        <v>9.6999999999999993</v>
      </c>
      <c r="L4702">
        <v>10.7</v>
      </c>
      <c r="M4702">
        <v>87</v>
      </c>
      <c r="N4702" t="s">
        <v>72</v>
      </c>
      <c r="O4702">
        <v>0.52800000000000002</v>
      </c>
      <c r="P4702" t="s">
        <v>28</v>
      </c>
      <c r="Q4702" t="s">
        <v>29</v>
      </c>
      <c r="R4702">
        <v>4.5999999999999996</v>
      </c>
      <c r="S4702">
        <v>0</v>
      </c>
      <c r="T4702">
        <v>5.19</v>
      </c>
      <c r="U4702">
        <v>1</v>
      </c>
      <c r="V4702" t="s">
        <v>697</v>
      </c>
      <c r="W4702" t="s">
        <v>45</v>
      </c>
      <c r="X4702">
        <v>1</v>
      </c>
      <c r="Y4702" t="str">
        <f>IF(tblRides[[#This Row],[supply_demand_ratio]]&lt;0.8,"Below 0.8",IF(tblRides[[#This Row],[supply_demand_ratio]]&lt;1,"Between 0.8-1.0",IF(tblRides[[#This Row],[supply_demand_ratio]]&lt;=1.2,"Between 1.0-1.2","Above 1.2")))</f>
        <v>Below 0.8</v>
      </c>
    </row>
    <row r="4703" spans="1:25" x14ac:dyDescent="0.3">
      <c r="A4703" t="s">
        <v>4758</v>
      </c>
      <c r="B4703" s="1">
        <v>46064.813888888886</v>
      </c>
      <c r="C4703" s="2">
        <v>46064</v>
      </c>
      <c r="D4703">
        <v>19</v>
      </c>
      <c r="E4703" t="s">
        <v>25</v>
      </c>
      <c r="F4703" t="s">
        <v>26</v>
      </c>
      <c r="G4703">
        <v>2.9</v>
      </c>
      <c r="H4703">
        <v>112.78</v>
      </c>
      <c r="J4703">
        <v>1.3</v>
      </c>
      <c r="K4703">
        <v>6.1</v>
      </c>
      <c r="L4703">
        <v>9</v>
      </c>
      <c r="M4703">
        <v>78</v>
      </c>
      <c r="N4703" t="s">
        <v>72</v>
      </c>
      <c r="O4703">
        <v>0.51300000000000001</v>
      </c>
      <c r="P4703" t="s">
        <v>58</v>
      </c>
      <c r="Q4703" t="s">
        <v>108</v>
      </c>
      <c r="R4703">
        <v>4.74</v>
      </c>
      <c r="S4703">
        <v>26</v>
      </c>
      <c r="U4703">
        <v>2.9</v>
      </c>
      <c r="V4703" t="s">
        <v>697</v>
      </c>
      <c r="W4703" t="s">
        <v>45</v>
      </c>
      <c r="X4703">
        <v>0</v>
      </c>
      <c r="Y4703" t="str">
        <f>IF(tblRides[[#This Row],[supply_demand_ratio]]&lt;0.8,"Below 0.8",IF(tblRides[[#This Row],[supply_demand_ratio]]&lt;1,"Between 0.8-1.0",IF(tblRides[[#This Row],[supply_demand_ratio]]&lt;=1.2,"Between 1.0-1.2","Above 1.2")))</f>
        <v>Below 0.8</v>
      </c>
    </row>
    <row r="4704" spans="1:25" x14ac:dyDescent="0.3">
      <c r="A4704" t="s">
        <v>4759</v>
      </c>
      <c r="B4704" s="1">
        <v>46064.820833333331</v>
      </c>
      <c r="C4704" s="2">
        <v>46064</v>
      </c>
      <c r="D4704">
        <v>19</v>
      </c>
      <c r="E4704" t="s">
        <v>62</v>
      </c>
      <c r="F4704" t="s">
        <v>26</v>
      </c>
      <c r="G4704">
        <v>3.4</v>
      </c>
      <c r="H4704">
        <v>91.52</v>
      </c>
      <c r="I4704">
        <v>88.99</v>
      </c>
      <c r="J4704">
        <v>1.1000000000000001</v>
      </c>
      <c r="K4704">
        <v>3.7</v>
      </c>
      <c r="L4704">
        <v>5.9</v>
      </c>
      <c r="M4704">
        <v>49</v>
      </c>
      <c r="N4704" t="s">
        <v>41</v>
      </c>
      <c r="O4704">
        <v>1.5640000000000001</v>
      </c>
      <c r="P4704" t="s">
        <v>28</v>
      </c>
      <c r="Q4704" t="s">
        <v>29</v>
      </c>
      <c r="R4704">
        <v>4.83</v>
      </c>
      <c r="S4704">
        <v>2</v>
      </c>
      <c r="T4704">
        <v>-2.5299999999999998</v>
      </c>
      <c r="U4704">
        <v>2.2000000000000002</v>
      </c>
      <c r="V4704" t="s">
        <v>697</v>
      </c>
      <c r="W4704" t="s">
        <v>31</v>
      </c>
      <c r="X4704">
        <v>1</v>
      </c>
      <c r="Y4704" t="str">
        <f>IF(tblRides[[#This Row],[supply_demand_ratio]]&lt;0.8,"Below 0.8",IF(tblRides[[#This Row],[supply_demand_ratio]]&lt;1,"Between 0.8-1.0",IF(tblRides[[#This Row],[supply_demand_ratio]]&lt;=1.2,"Between 1.0-1.2","Above 1.2")))</f>
        <v>Above 1.2</v>
      </c>
    </row>
    <row r="4705" spans="1:25" x14ac:dyDescent="0.3">
      <c r="A4705" t="s">
        <v>4760</v>
      </c>
      <c r="B4705" s="1">
        <v>46064.847222222219</v>
      </c>
      <c r="C4705" s="2">
        <v>46064</v>
      </c>
      <c r="D4705">
        <v>20</v>
      </c>
      <c r="E4705" t="s">
        <v>25</v>
      </c>
      <c r="F4705" t="s">
        <v>34</v>
      </c>
      <c r="G4705">
        <v>3.8</v>
      </c>
      <c r="H4705">
        <v>138.97999999999999</v>
      </c>
      <c r="I4705">
        <v>138.86000000000001</v>
      </c>
      <c r="J4705">
        <v>1.3</v>
      </c>
      <c r="K4705">
        <v>11.1</v>
      </c>
      <c r="L4705">
        <v>7</v>
      </c>
      <c r="M4705">
        <v>100</v>
      </c>
      <c r="N4705" t="s">
        <v>72</v>
      </c>
      <c r="O4705">
        <v>0.65700000000000003</v>
      </c>
      <c r="P4705" t="s">
        <v>28</v>
      </c>
      <c r="Q4705" t="s">
        <v>29</v>
      </c>
      <c r="R4705">
        <v>4.9000000000000004</v>
      </c>
      <c r="S4705">
        <v>0</v>
      </c>
      <c r="T4705">
        <v>-0.12</v>
      </c>
      <c r="U4705">
        <v>-4.0999999999999996</v>
      </c>
      <c r="V4705" t="s">
        <v>697</v>
      </c>
      <c r="W4705" t="s">
        <v>77</v>
      </c>
      <c r="X4705">
        <v>1</v>
      </c>
      <c r="Y4705" t="str">
        <f>IF(tblRides[[#This Row],[supply_demand_ratio]]&lt;0.8,"Below 0.8",IF(tblRides[[#This Row],[supply_demand_ratio]]&lt;1,"Between 0.8-1.0",IF(tblRides[[#This Row],[supply_demand_ratio]]&lt;=1.2,"Between 1.0-1.2","Above 1.2")))</f>
        <v>Below 0.8</v>
      </c>
    </row>
    <row r="4706" spans="1:25" x14ac:dyDescent="0.3">
      <c r="A4706" t="s">
        <v>4761</v>
      </c>
      <c r="B4706" s="1">
        <v>46064.850694444445</v>
      </c>
      <c r="C4706" s="2">
        <v>46064</v>
      </c>
      <c r="D4706">
        <v>20</v>
      </c>
      <c r="E4706" t="s">
        <v>43</v>
      </c>
      <c r="F4706" t="s">
        <v>26</v>
      </c>
      <c r="G4706">
        <v>2.1</v>
      </c>
      <c r="H4706">
        <v>64.8</v>
      </c>
      <c r="I4706">
        <v>58.7</v>
      </c>
      <c r="J4706">
        <v>1</v>
      </c>
      <c r="K4706">
        <v>8</v>
      </c>
      <c r="L4706">
        <v>10.6</v>
      </c>
      <c r="M4706">
        <v>53</v>
      </c>
      <c r="N4706" t="s">
        <v>27</v>
      </c>
      <c r="O4706">
        <v>0.86</v>
      </c>
      <c r="P4706" t="s">
        <v>28</v>
      </c>
      <c r="Q4706" t="s">
        <v>29</v>
      </c>
      <c r="R4706">
        <v>4.71</v>
      </c>
      <c r="S4706">
        <v>8</v>
      </c>
      <c r="T4706">
        <v>-6.1</v>
      </c>
      <c r="U4706">
        <v>2.6</v>
      </c>
      <c r="V4706" t="s">
        <v>697</v>
      </c>
      <c r="W4706" t="s">
        <v>45</v>
      </c>
      <c r="X4706">
        <v>1</v>
      </c>
      <c r="Y4706" t="str">
        <f>IF(tblRides[[#This Row],[supply_demand_ratio]]&lt;0.8,"Below 0.8",IF(tblRides[[#This Row],[supply_demand_ratio]]&lt;1,"Between 0.8-1.0",IF(tblRides[[#This Row],[supply_demand_ratio]]&lt;=1.2,"Between 1.0-1.2","Above 1.2")))</f>
        <v>Between 0.8-1.0</v>
      </c>
    </row>
    <row r="4707" spans="1:25" x14ac:dyDescent="0.3">
      <c r="A4707" t="s">
        <v>4762</v>
      </c>
      <c r="B4707" s="1">
        <v>46064.859027777777</v>
      </c>
      <c r="C4707" s="2">
        <v>46064</v>
      </c>
      <c r="D4707">
        <v>20</v>
      </c>
      <c r="E4707" t="s">
        <v>25</v>
      </c>
      <c r="F4707" t="s">
        <v>26</v>
      </c>
      <c r="G4707">
        <v>18.7</v>
      </c>
      <c r="H4707">
        <v>406.86</v>
      </c>
      <c r="I4707">
        <v>394.17</v>
      </c>
      <c r="J4707">
        <v>1.2</v>
      </c>
      <c r="K4707">
        <v>3.6</v>
      </c>
      <c r="L4707">
        <v>7.7</v>
      </c>
      <c r="M4707">
        <v>122</v>
      </c>
      <c r="N4707" t="s">
        <v>72</v>
      </c>
      <c r="O4707">
        <v>0.81699999999999995</v>
      </c>
      <c r="P4707" t="s">
        <v>28</v>
      </c>
      <c r="Q4707" t="s">
        <v>29</v>
      </c>
      <c r="R4707">
        <v>4.87</v>
      </c>
      <c r="S4707">
        <v>17</v>
      </c>
      <c r="T4707">
        <v>-12.69</v>
      </c>
      <c r="U4707">
        <v>4.0999999999999996</v>
      </c>
      <c r="V4707" t="s">
        <v>697</v>
      </c>
      <c r="W4707" t="s">
        <v>31</v>
      </c>
      <c r="X4707">
        <v>1</v>
      </c>
      <c r="Y4707" t="str">
        <f>IF(tblRides[[#This Row],[supply_demand_ratio]]&lt;0.8,"Below 0.8",IF(tblRides[[#This Row],[supply_demand_ratio]]&lt;1,"Between 0.8-1.0",IF(tblRides[[#This Row],[supply_demand_ratio]]&lt;=1.2,"Between 1.0-1.2","Above 1.2")))</f>
        <v>Between 0.8-1.0</v>
      </c>
    </row>
    <row r="4708" spans="1:25" x14ac:dyDescent="0.3">
      <c r="A4708" t="s">
        <v>4763</v>
      </c>
      <c r="B4708" s="1">
        <v>46064.864583333336</v>
      </c>
      <c r="C4708" s="2">
        <v>46064</v>
      </c>
      <c r="D4708">
        <v>20</v>
      </c>
      <c r="E4708" t="s">
        <v>36</v>
      </c>
      <c r="F4708" t="s">
        <v>26</v>
      </c>
      <c r="G4708">
        <v>8.8000000000000007</v>
      </c>
      <c r="H4708">
        <v>206.06</v>
      </c>
      <c r="I4708">
        <v>209.08</v>
      </c>
      <c r="J4708">
        <v>1.1000000000000001</v>
      </c>
      <c r="K4708">
        <v>4.4000000000000004</v>
      </c>
      <c r="L4708">
        <v>6.5</v>
      </c>
      <c r="M4708">
        <v>91</v>
      </c>
      <c r="N4708" t="s">
        <v>27</v>
      </c>
      <c r="O4708">
        <v>0.85899999999999999</v>
      </c>
      <c r="P4708" t="s">
        <v>28</v>
      </c>
      <c r="Q4708" t="s">
        <v>29</v>
      </c>
      <c r="R4708">
        <v>4.59</v>
      </c>
      <c r="S4708">
        <v>23</v>
      </c>
      <c r="T4708">
        <v>3.02</v>
      </c>
      <c r="U4708">
        <v>2.1</v>
      </c>
      <c r="V4708" t="s">
        <v>697</v>
      </c>
      <c r="W4708" t="s">
        <v>31</v>
      </c>
      <c r="X4708">
        <v>1</v>
      </c>
      <c r="Y4708" t="str">
        <f>IF(tblRides[[#This Row],[supply_demand_ratio]]&lt;0.8,"Below 0.8",IF(tblRides[[#This Row],[supply_demand_ratio]]&lt;1,"Between 0.8-1.0",IF(tblRides[[#This Row],[supply_demand_ratio]]&lt;=1.2,"Between 1.0-1.2","Above 1.2")))</f>
        <v>Between 0.8-1.0</v>
      </c>
    </row>
    <row r="4709" spans="1:25" x14ac:dyDescent="0.3">
      <c r="A4709" t="s">
        <v>4764</v>
      </c>
      <c r="B4709" s="1">
        <v>46064.868750000001</v>
      </c>
      <c r="C4709" s="2">
        <v>46064</v>
      </c>
      <c r="D4709">
        <v>20</v>
      </c>
      <c r="E4709" t="s">
        <v>62</v>
      </c>
      <c r="F4709" t="s">
        <v>26</v>
      </c>
      <c r="G4709">
        <v>6.6</v>
      </c>
      <c r="H4709">
        <v>129.55000000000001</v>
      </c>
      <c r="I4709">
        <v>133.03</v>
      </c>
      <c r="J4709">
        <v>1</v>
      </c>
      <c r="K4709">
        <v>9</v>
      </c>
      <c r="L4709">
        <v>6.7</v>
      </c>
      <c r="M4709">
        <v>46</v>
      </c>
      <c r="N4709" t="s">
        <v>41</v>
      </c>
      <c r="O4709">
        <v>1.575</v>
      </c>
      <c r="P4709" t="s">
        <v>28</v>
      </c>
      <c r="Q4709" t="s">
        <v>29</v>
      </c>
      <c r="R4709">
        <v>4.6500000000000004</v>
      </c>
      <c r="S4709">
        <v>4</v>
      </c>
      <c r="T4709">
        <v>3.48</v>
      </c>
      <c r="U4709">
        <v>-2.2999999999999998</v>
      </c>
      <c r="V4709" t="s">
        <v>697</v>
      </c>
      <c r="W4709" t="s">
        <v>45</v>
      </c>
      <c r="X4709">
        <v>1</v>
      </c>
      <c r="Y4709" t="str">
        <f>IF(tblRides[[#This Row],[supply_demand_ratio]]&lt;0.8,"Below 0.8",IF(tblRides[[#This Row],[supply_demand_ratio]]&lt;1,"Between 0.8-1.0",IF(tblRides[[#This Row],[supply_demand_ratio]]&lt;=1.2,"Between 1.0-1.2","Above 1.2")))</f>
        <v>Above 1.2</v>
      </c>
    </row>
    <row r="4710" spans="1:25" x14ac:dyDescent="0.3">
      <c r="A4710" t="s">
        <v>4765</v>
      </c>
      <c r="B4710" s="1">
        <v>46064.894444444442</v>
      </c>
      <c r="C4710" s="2">
        <v>46064</v>
      </c>
      <c r="D4710">
        <v>21</v>
      </c>
      <c r="E4710" t="s">
        <v>36</v>
      </c>
      <c r="F4710" t="s">
        <v>26</v>
      </c>
      <c r="G4710">
        <v>1.1000000000000001</v>
      </c>
      <c r="H4710">
        <v>54.14</v>
      </c>
      <c r="I4710">
        <v>59.29</v>
      </c>
      <c r="J4710">
        <v>1</v>
      </c>
      <c r="K4710">
        <v>3.8</v>
      </c>
      <c r="L4710">
        <v>2.1</v>
      </c>
      <c r="M4710">
        <v>82</v>
      </c>
      <c r="N4710" t="s">
        <v>41</v>
      </c>
      <c r="O4710">
        <v>0.87</v>
      </c>
      <c r="P4710" t="s">
        <v>28</v>
      </c>
      <c r="Q4710" t="s">
        <v>29</v>
      </c>
      <c r="R4710">
        <v>4.82</v>
      </c>
      <c r="S4710">
        <v>20</v>
      </c>
      <c r="T4710">
        <v>5.15</v>
      </c>
      <c r="U4710">
        <v>-1.7</v>
      </c>
      <c r="V4710" t="s">
        <v>697</v>
      </c>
      <c r="W4710" t="s">
        <v>31</v>
      </c>
      <c r="X4710">
        <v>1</v>
      </c>
      <c r="Y4710" t="str">
        <f>IF(tblRides[[#This Row],[supply_demand_ratio]]&lt;0.8,"Below 0.8",IF(tblRides[[#This Row],[supply_demand_ratio]]&lt;1,"Between 0.8-1.0",IF(tblRides[[#This Row],[supply_demand_ratio]]&lt;=1.2,"Between 1.0-1.2","Above 1.2")))</f>
        <v>Between 0.8-1.0</v>
      </c>
    </row>
    <row r="4711" spans="1:25" x14ac:dyDescent="0.3">
      <c r="A4711" t="s">
        <v>4766</v>
      </c>
      <c r="B4711" s="1">
        <v>46064.904166666667</v>
      </c>
      <c r="C4711" s="2">
        <v>46064</v>
      </c>
      <c r="D4711">
        <v>21</v>
      </c>
      <c r="E4711" t="s">
        <v>33</v>
      </c>
      <c r="F4711" t="s">
        <v>26</v>
      </c>
      <c r="G4711">
        <v>5.2</v>
      </c>
      <c r="H4711">
        <v>118.7</v>
      </c>
      <c r="I4711">
        <v>117.8</v>
      </c>
      <c r="J4711">
        <v>1.1000000000000001</v>
      </c>
      <c r="K4711">
        <v>2</v>
      </c>
      <c r="L4711">
        <v>1</v>
      </c>
      <c r="M4711">
        <v>75</v>
      </c>
      <c r="N4711" t="s">
        <v>27</v>
      </c>
      <c r="O4711">
        <v>0.89800000000000002</v>
      </c>
      <c r="P4711" t="s">
        <v>28</v>
      </c>
      <c r="Q4711" t="s">
        <v>29</v>
      </c>
      <c r="R4711">
        <v>4.72</v>
      </c>
      <c r="S4711">
        <v>1</v>
      </c>
      <c r="T4711">
        <v>-0.9</v>
      </c>
      <c r="U4711">
        <v>-1</v>
      </c>
      <c r="V4711" t="s">
        <v>697</v>
      </c>
      <c r="W4711" t="s">
        <v>31</v>
      </c>
      <c r="X4711">
        <v>1</v>
      </c>
      <c r="Y4711" t="str">
        <f>IF(tblRides[[#This Row],[supply_demand_ratio]]&lt;0.8,"Below 0.8",IF(tblRides[[#This Row],[supply_demand_ratio]]&lt;1,"Between 0.8-1.0",IF(tblRides[[#This Row],[supply_demand_ratio]]&lt;=1.2,"Between 1.0-1.2","Above 1.2")))</f>
        <v>Between 0.8-1.0</v>
      </c>
    </row>
    <row r="4712" spans="1:25" x14ac:dyDescent="0.3">
      <c r="A4712" t="s">
        <v>4767</v>
      </c>
      <c r="B4712" s="1">
        <v>46064.918055555558</v>
      </c>
      <c r="C4712" s="2">
        <v>46064</v>
      </c>
      <c r="D4712">
        <v>22</v>
      </c>
      <c r="E4712" t="s">
        <v>36</v>
      </c>
      <c r="F4712" t="s">
        <v>26</v>
      </c>
      <c r="G4712">
        <v>5.5</v>
      </c>
      <c r="H4712">
        <v>134.19999999999999</v>
      </c>
      <c r="I4712">
        <v>130.41</v>
      </c>
      <c r="J4712">
        <v>1.1000000000000001</v>
      </c>
      <c r="K4712">
        <v>3.7</v>
      </c>
      <c r="L4712">
        <v>5.5</v>
      </c>
      <c r="M4712">
        <v>117</v>
      </c>
      <c r="N4712" t="s">
        <v>27</v>
      </c>
      <c r="O4712">
        <v>0.98</v>
      </c>
      <c r="P4712" t="s">
        <v>28</v>
      </c>
      <c r="Q4712" t="s">
        <v>29</v>
      </c>
      <c r="R4712">
        <v>4.58</v>
      </c>
      <c r="S4712">
        <v>18</v>
      </c>
      <c r="T4712">
        <v>-3.79</v>
      </c>
      <c r="U4712">
        <v>1.8</v>
      </c>
      <c r="V4712" t="s">
        <v>697</v>
      </c>
      <c r="W4712" t="s">
        <v>31</v>
      </c>
      <c r="X4712">
        <v>1</v>
      </c>
      <c r="Y4712" t="str">
        <f>IF(tblRides[[#This Row],[supply_demand_ratio]]&lt;0.8,"Below 0.8",IF(tblRides[[#This Row],[supply_demand_ratio]]&lt;1,"Between 0.8-1.0",IF(tblRides[[#This Row],[supply_demand_ratio]]&lt;=1.2,"Between 1.0-1.2","Above 1.2")))</f>
        <v>Between 0.8-1.0</v>
      </c>
    </row>
    <row r="4713" spans="1:25" x14ac:dyDescent="0.3">
      <c r="A4713" t="s">
        <v>4768</v>
      </c>
      <c r="B4713" s="1">
        <v>46064.92291666667</v>
      </c>
      <c r="C4713" s="2">
        <v>46064</v>
      </c>
      <c r="D4713">
        <v>22</v>
      </c>
      <c r="E4713" t="s">
        <v>43</v>
      </c>
      <c r="F4713" t="s">
        <v>34</v>
      </c>
      <c r="G4713">
        <v>6.2</v>
      </c>
      <c r="H4713">
        <v>121.35</v>
      </c>
      <c r="I4713">
        <v>120.81</v>
      </c>
      <c r="J4713">
        <v>1</v>
      </c>
      <c r="K4713">
        <v>3.4</v>
      </c>
      <c r="L4713">
        <v>6.7</v>
      </c>
      <c r="M4713">
        <v>59</v>
      </c>
      <c r="N4713" t="s">
        <v>41</v>
      </c>
      <c r="O4713">
        <v>1.744</v>
      </c>
      <c r="P4713" t="s">
        <v>28</v>
      </c>
      <c r="Q4713" t="s">
        <v>29</v>
      </c>
      <c r="R4713">
        <v>4.8899999999999997</v>
      </c>
      <c r="S4713">
        <v>0</v>
      </c>
      <c r="T4713">
        <v>-0.54</v>
      </c>
      <c r="U4713">
        <v>3.3</v>
      </c>
      <c r="V4713" t="s">
        <v>697</v>
      </c>
      <c r="W4713" t="s">
        <v>31</v>
      </c>
      <c r="X4713">
        <v>1</v>
      </c>
      <c r="Y4713" t="str">
        <f>IF(tblRides[[#This Row],[supply_demand_ratio]]&lt;0.8,"Below 0.8",IF(tblRides[[#This Row],[supply_demand_ratio]]&lt;1,"Between 0.8-1.0",IF(tblRides[[#This Row],[supply_demand_ratio]]&lt;=1.2,"Between 1.0-1.2","Above 1.2")))</f>
        <v>Above 1.2</v>
      </c>
    </row>
    <row r="4714" spans="1:25" x14ac:dyDescent="0.3">
      <c r="A4714" t="s">
        <v>4769</v>
      </c>
      <c r="B4714" s="1">
        <v>46064.928472222222</v>
      </c>
      <c r="C4714" s="2">
        <v>46064</v>
      </c>
      <c r="D4714">
        <v>22</v>
      </c>
      <c r="E4714" t="s">
        <v>36</v>
      </c>
      <c r="F4714" t="s">
        <v>26</v>
      </c>
      <c r="G4714">
        <v>6.3</v>
      </c>
      <c r="H4714">
        <v>136.31</v>
      </c>
      <c r="I4714">
        <v>135.30000000000001</v>
      </c>
      <c r="J4714">
        <v>1</v>
      </c>
      <c r="K4714">
        <v>6.8</v>
      </c>
      <c r="L4714">
        <v>1.4</v>
      </c>
      <c r="M4714">
        <v>114</v>
      </c>
      <c r="N4714" t="s">
        <v>41</v>
      </c>
      <c r="O4714">
        <v>1.2829999999999999</v>
      </c>
      <c r="P4714" t="s">
        <v>28</v>
      </c>
      <c r="Q4714" t="s">
        <v>29</v>
      </c>
      <c r="R4714">
        <v>4.76</v>
      </c>
      <c r="S4714">
        <v>12</v>
      </c>
      <c r="T4714">
        <v>-1.01</v>
      </c>
      <c r="U4714">
        <v>-5.4</v>
      </c>
      <c r="V4714" t="s">
        <v>697</v>
      </c>
      <c r="W4714" t="s">
        <v>45</v>
      </c>
      <c r="X4714">
        <v>1</v>
      </c>
      <c r="Y4714" t="str">
        <f>IF(tblRides[[#This Row],[supply_demand_ratio]]&lt;0.8,"Below 0.8",IF(tblRides[[#This Row],[supply_demand_ratio]]&lt;1,"Between 0.8-1.0",IF(tblRides[[#This Row],[supply_demand_ratio]]&lt;=1.2,"Between 1.0-1.2","Above 1.2")))</f>
        <v>Above 1.2</v>
      </c>
    </row>
    <row r="4715" spans="1:25" x14ac:dyDescent="0.3">
      <c r="A4715" t="s">
        <v>4770</v>
      </c>
      <c r="B4715" s="1">
        <v>46064.938194444447</v>
      </c>
      <c r="C4715" s="2">
        <v>46064</v>
      </c>
      <c r="D4715">
        <v>22</v>
      </c>
      <c r="E4715" t="s">
        <v>36</v>
      </c>
      <c r="F4715" t="s">
        <v>34</v>
      </c>
      <c r="G4715">
        <v>8.4</v>
      </c>
      <c r="H4715">
        <v>168.04</v>
      </c>
      <c r="J4715">
        <v>1</v>
      </c>
      <c r="K4715">
        <v>7.3</v>
      </c>
      <c r="L4715">
        <v>6.9</v>
      </c>
      <c r="M4715">
        <v>94</v>
      </c>
      <c r="N4715" t="s">
        <v>27</v>
      </c>
      <c r="O4715">
        <v>0.82899999999999996</v>
      </c>
      <c r="P4715" t="s">
        <v>58</v>
      </c>
      <c r="Q4715" t="s">
        <v>59</v>
      </c>
      <c r="R4715">
        <v>4.42</v>
      </c>
      <c r="S4715">
        <v>0</v>
      </c>
      <c r="U4715">
        <v>-0.4</v>
      </c>
      <c r="V4715" t="s">
        <v>697</v>
      </c>
      <c r="W4715" t="s">
        <v>45</v>
      </c>
      <c r="X4715">
        <v>0</v>
      </c>
      <c r="Y4715" t="str">
        <f>IF(tblRides[[#This Row],[supply_demand_ratio]]&lt;0.8,"Below 0.8",IF(tblRides[[#This Row],[supply_demand_ratio]]&lt;1,"Between 0.8-1.0",IF(tblRides[[#This Row],[supply_demand_ratio]]&lt;=1.2,"Between 1.0-1.2","Above 1.2")))</f>
        <v>Between 0.8-1.0</v>
      </c>
    </row>
    <row r="4716" spans="1:25" x14ac:dyDescent="0.3">
      <c r="A4716" t="s">
        <v>4771</v>
      </c>
      <c r="B4716" s="1">
        <v>46064.948611111111</v>
      </c>
      <c r="C4716" s="2">
        <v>46064</v>
      </c>
      <c r="D4716">
        <v>22</v>
      </c>
      <c r="E4716" t="s">
        <v>25</v>
      </c>
      <c r="F4716" t="s">
        <v>34</v>
      </c>
      <c r="G4716">
        <v>2</v>
      </c>
      <c r="H4716">
        <v>68.3</v>
      </c>
      <c r="I4716">
        <v>69.44</v>
      </c>
      <c r="J4716">
        <v>1</v>
      </c>
      <c r="K4716">
        <v>3.5</v>
      </c>
      <c r="L4716">
        <v>4.2</v>
      </c>
      <c r="M4716">
        <v>108</v>
      </c>
      <c r="N4716" t="s">
        <v>27</v>
      </c>
      <c r="O4716">
        <v>0.98</v>
      </c>
      <c r="P4716" t="s">
        <v>28</v>
      </c>
      <c r="Q4716" t="s">
        <v>29</v>
      </c>
      <c r="R4716">
        <v>4.8</v>
      </c>
      <c r="S4716">
        <v>0</v>
      </c>
      <c r="T4716">
        <v>1.1399999999999999</v>
      </c>
      <c r="U4716">
        <v>0.7</v>
      </c>
      <c r="V4716" t="s">
        <v>697</v>
      </c>
      <c r="W4716" t="s">
        <v>31</v>
      </c>
      <c r="X4716">
        <v>1</v>
      </c>
      <c r="Y4716" t="str">
        <f>IF(tblRides[[#This Row],[supply_demand_ratio]]&lt;0.8,"Below 0.8",IF(tblRides[[#This Row],[supply_demand_ratio]]&lt;1,"Between 0.8-1.0",IF(tblRides[[#This Row],[supply_demand_ratio]]&lt;=1.2,"Between 1.0-1.2","Above 1.2")))</f>
        <v>Between 0.8-1.0</v>
      </c>
    </row>
    <row r="4717" spans="1:25" x14ac:dyDescent="0.3">
      <c r="A4717" t="s">
        <v>4772</v>
      </c>
      <c r="B4717" s="1">
        <v>46064.98541666667</v>
      </c>
      <c r="C4717" s="2">
        <v>46064</v>
      </c>
      <c r="D4717">
        <v>23</v>
      </c>
      <c r="E4717" t="s">
        <v>33</v>
      </c>
      <c r="F4717" t="s">
        <v>34</v>
      </c>
      <c r="G4717">
        <v>4.0999999999999996</v>
      </c>
      <c r="H4717">
        <v>115.97</v>
      </c>
      <c r="I4717">
        <v>110.46</v>
      </c>
      <c r="J4717">
        <v>1.1000000000000001</v>
      </c>
      <c r="K4717">
        <v>4.5999999999999996</v>
      </c>
      <c r="L4717">
        <v>6</v>
      </c>
      <c r="M4717">
        <v>86</v>
      </c>
      <c r="N4717" t="s">
        <v>27</v>
      </c>
      <c r="O4717">
        <v>0.92900000000000005</v>
      </c>
      <c r="P4717" t="s">
        <v>28</v>
      </c>
      <c r="Q4717" t="s">
        <v>29</v>
      </c>
      <c r="R4717">
        <v>4.82</v>
      </c>
      <c r="S4717">
        <v>0</v>
      </c>
      <c r="T4717">
        <v>-5.51</v>
      </c>
      <c r="U4717">
        <v>1.4</v>
      </c>
      <c r="V4717" t="s">
        <v>697</v>
      </c>
      <c r="W4717" t="s">
        <v>31</v>
      </c>
      <c r="X4717">
        <v>1</v>
      </c>
      <c r="Y4717" t="str">
        <f>IF(tblRides[[#This Row],[supply_demand_ratio]]&lt;0.8,"Below 0.8",IF(tblRides[[#This Row],[supply_demand_ratio]]&lt;1,"Between 0.8-1.0",IF(tblRides[[#This Row],[supply_demand_ratio]]&lt;=1.2,"Between 1.0-1.2","Above 1.2")))</f>
        <v>Between 0.8-1.0</v>
      </c>
    </row>
    <row r="4718" spans="1:25" x14ac:dyDescent="0.3">
      <c r="A4718" t="s">
        <v>4773</v>
      </c>
      <c r="B4718" s="1">
        <v>46065.004861111112</v>
      </c>
      <c r="C4718" s="2">
        <v>46065</v>
      </c>
      <c r="D4718">
        <v>0</v>
      </c>
      <c r="E4718" t="s">
        <v>25</v>
      </c>
      <c r="F4718" t="s">
        <v>26</v>
      </c>
      <c r="G4718">
        <v>8</v>
      </c>
      <c r="H4718">
        <v>178.69</v>
      </c>
      <c r="I4718">
        <v>181.62</v>
      </c>
      <c r="J4718">
        <v>1</v>
      </c>
      <c r="K4718">
        <v>4.8</v>
      </c>
      <c r="L4718">
        <v>3</v>
      </c>
      <c r="M4718">
        <v>132</v>
      </c>
      <c r="N4718" t="s">
        <v>27</v>
      </c>
      <c r="O4718">
        <v>1.252</v>
      </c>
      <c r="P4718" t="s">
        <v>28</v>
      </c>
      <c r="Q4718" t="s">
        <v>29</v>
      </c>
      <c r="R4718">
        <v>4.71</v>
      </c>
      <c r="S4718">
        <v>5</v>
      </c>
      <c r="T4718">
        <v>2.93</v>
      </c>
      <c r="U4718">
        <v>-1.8</v>
      </c>
      <c r="V4718" t="s">
        <v>30</v>
      </c>
      <c r="W4718" t="s">
        <v>31</v>
      </c>
      <c r="X4718">
        <v>1</v>
      </c>
      <c r="Y4718" t="str">
        <f>IF(tblRides[[#This Row],[supply_demand_ratio]]&lt;0.8,"Below 0.8",IF(tblRides[[#This Row],[supply_demand_ratio]]&lt;1,"Between 0.8-1.0",IF(tblRides[[#This Row],[supply_demand_ratio]]&lt;=1.2,"Between 1.0-1.2","Above 1.2")))</f>
        <v>Above 1.2</v>
      </c>
    </row>
    <row r="4719" spans="1:25" x14ac:dyDescent="0.3">
      <c r="A4719" t="s">
        <v>4774</v>
      </c>
      <c r="B4719" s="1">
        <v>46065.004861111112</v>
      </c>
      <c r="C4719" s="2">
        <v>46065</v>
      </c>
      <c r="D4719">
        <v>0</v>
      </c>
      <c r="E4719" t="s">
        <v>25</v>
      </c>
      <c r="F4719" t="s">
        <v>26</v>
      </c>
      <c r="G4719">
        <v>8.1</v>
      </c>
      <c r="H4719">
        <v>199.06</v>
      </c>
      <c r="I4719">
        <v>200.1</v>
      </c>
      <c r="J4719">
        <v>1.1000000000000001</v>
      </c>
      <c r="K4719">
        <v>6</v>
      </c>
      <c r="L4719">
        <v>6.7</v>
      </c>
      <c r="M4719">
        <v>124</v>
      </c>
      <c r="N4719" t="s">
        <v>27</v>
      </c>
      <c r="O4719">
        <v>0.97899999999999998</v>
      </c>
      <c r="P4719" t="s">
        <v>28</v>
      </c>
      <c r="Q4719" t="s">
        <v>29</v>
      </c>
      <c r="R4719">
        <v>4.7699999999999996</v>
      </c>
      <c r="S4719">
        <v>15</v>
      </c>
      <c r="T4719">
        <v>1.04</v>
      </c>
      <c r="U4719">
        <v>0.7</v>
      </c>
      <c r="V4719" t="s">
        <v>30</v>
      </c>
      <c r="W4719" t="s">
        <v>45</v>
      </c>
      <c r="X4719">
        <v>1</v>
      </c>
      <c r="Y4719" t="str">
        <f>IF(tblRides[[#This Row],[supply_demand_ratio]]&lt;0.8,"Below 0.8",IF(tblRides[[#This Row],[supply_demand_ratio]]&lt;1,"Between 0.8-1.0",IF(tblRides[[#This Row],[supply_demand_ratio]]&lt;=1.2,"Between 1.0-1.2","Above 1.2")))</f>
        <v>Between 0.8-1.0</v>
      </c>
    </row>
    <row r="4720" spans="1:25" x14ac:dyDescent="0.3">
      <c r="A4720" t="s">
        <v>4775</v>
      </c>
      <c r="B4720" s="1">
        <v>46065.007638888892</v>
      </c>
      <c r="C4720" s="2">
        <v>46065</v>
      </c>
      <c r="D4720">
        <v>0</v>
      </c>
      <c r="E4720" t="s">
        <v>36</v>
      </c>
      <c r="F4720" t="s">
        <v>26</v>
      </c>
      <c r="G4720">
        <v>6.8</v>
      </c>
      <c r="H4720">
        <v>129.06</v>
      </c>
      <c r="I4720">
        <v>130.47999999999999</v>
      </c>
      <c r="J4720">
        <v>1</v>
      </c>
      <c r="K4720">
        <v>3.4</v>
      </c>
      <c r="L4720">
        <v>4.5</v>
      </c>
      <c r="M4720">
        <v>104</v>
      </c>
      <c r="N4720" t="s">
        <v>27</v>
      </c>
      <c r="O4720">
        <v>1.081</v>
      </c>
      <c r="P4720" t="s">
        <v>28</v>
      </c>
      <c r="Q4720" t="s">
        <v>29</v>
      </c>
      <c r="R4720">
        <v>4.96</v>
      </c>
      <c r="S4720">
        <v>15</v>
      </c>
      <c r="T4720">
        <v>1.42</v>
      </c>
      <c r="U4720">
        <v>1.1000000000000001</v>
      </c>
      <c r="V4720" t="s">
        <v>30</v>
      </c>
      <c r="W4720" t="s">
        <v>31</v>
      </c>
      <c r="X4720">
        <v>1</v>
      </c>
      <c r="Y4720" t="str">
        <f>IF(tblRides[[#This Row],[supply_demand_ratio]]&lt;0.8,"Below 0.8",IF(tblRides[[#This Row],[supply_demand_ratio]]&lt;1,"Between 0.8-1.0",IF(tblRides[[#This Row],[supply_demand_ratio]]&lt;=1.2,"Between 1.0-1.2","Above 1.2")))</f>
        <v>Between 1.0-1.2</v>
      </c>
    </row>
    <row r="4721" spans="1:25" x14ac:dyDescent="0.3">
      <c r="A4721" t="s">
        <v>4776</v>
      </c>
      <c r="B4721" s="1">
        <v>46065.03125</v>
      </c>
      <c r="C4721" s="2">
        <v>46065</v>
      </c>
      <c r="D4721">
        <v>0</v>
      </c>
      <c r="E4721" t="s">
        <v>25</v>
      </c>
      <c r="F4721" t="s">
        <v>26</v>
      </c>
      <c r="G4721">
        <v>10.199999999999999</v>
      </c>
      <c r="H4721">
        <v>211.48</v>
      </c>
      <c r="I4721">
        <v>216.58</v>
      </c>
      <c r="J4721">
        <v>1</v>
      </c>
      <c r="K4721">
        <v>4.9000000000000004</v>
      </c>
      <c r="L4721">
        <v>5.4</v>
      </c>
      <c r="M4721">
        <v>135</v>
      </c>
      <c r="N4721" t="s">
        <v>27</v>
      </c>
      <c r="O4721">
        <v>1.133</v>
      </c>
      <c r="P4721" t="s">
        <v>28</v>
      </c>
      <c r="Q4721" t="s">
        <v>29</v>
      </c>
      <c r="R4721">
        <v>4.37</v>
      </c>
      <c r="S4721">
        <v>10</v>
      </c>
      <c r="T4721">
        <v>5.0999999999999996</v>
      </c>
      <c r="U4721">
        <v>0.5</v>
      </c>
      <c r="V4721" t="s">
        <v>30</v>
      </c>
      <c r="W4721" t="s">
        <v>31</v>
      </c>
      <c r="X4721">
        <v>1</v>
      </c>
      <c r="Y4721" t="str">
        <f>IF(tblRides[[#This Row],[supply_demand_ratio]]&lt;0.8,"Below 0.8",IF(tblRides[[#This Row],[supply_demand_ratio]]&lt;1,"Between 0.8-1.0",IF(tblRides[[#This Row],[supply_demand_ratio]]&lt;=1.2,"Between 1.0-1.2","Above 1.2")))</f>
        <v>Between 1.0-1.2</v>
      </c>
    </row>
    <row r="4722" spans="1:25" x14ac:dyDescent="0.3">
      <c r="A4722" t="s">
        <v>4777</v>
      </c>
      <c r="B4722" s="1">
        <v>46065.033333333333</v>
      </c>
      <c r="C4722" s="2">
        <v>46065</v>
      </c>
      <c r="D4722">
        <v>0</v>
      </c>
      <c r="E4722" t="s">
        <v>36</v>
      </c>
      <c r="F4722" t="s">
        <v>26</v>
      </c>
      <c r="G4722">
        <v>4.8</v>
      </c>
      <c r="H4722">
        <v>116.94</v>
      </c>
      <c r="I4722">
        <v>123.08</v>
      </c>
      <c r="J4722">
        <v>1</v>
      </c>
      <c r="K4722">
        <v>7.2</v>
      </c>
      <c r="L4722">
        <v>8.9</v>
      </c>
      <c r="M4722">
        <v>121</v>
      </c>
      <c r="N4722" t="s">
        <v>41</v>
      </c>
      <c r="O4722">
        <v>1.3759999999999999</v>
      </c>
      <c r="P4722" t="s">
        <v>28</v>
      </c>
      <c r="Q4722" t="s">
        <v>29</v>
      </c>
      <c r="R4722">
        <v>4.8899999999999997</v>
      </c>
      <c r="S4722">
        <v>1</v>
      </c>
      <c r="T4722">
        <v>6.14</v>
      </c>
      <c r="U4722">
        <v>1.7</v>
      </c>
      <c r="V4722" t="s">
        <v>30</v>
      </c>
      <c r="W4722" t="s">
        <v>45</v>
      </c>
      <c r="X4722">
        <v>1</v>
      </c>
      <c r="Y4722" t="str">
        <f>IF(tblRides[[#This Row],[supply_demand_ratio]]&lt;0.8,"Below 0.8",IF(tblRides[[#This Row],[supply_demand_ratio]]&lt;1,"Between 0.8-1.0",IF(tblRides[[#This Row],[supply_demand_ratio]]&lt;=1.2,"Between 1.0-1.2","Above 1.2")))</f>
        <v>Above 1.2</v>
      </c>
    </row>
    <row r="4723" spans="1:25" x14ac:dyDescent="0.3">
      <c r="A4723" t="s">
        <v>4778</v>
      </c>
      <c r="B4723" s="1">
        <v>46065.039583333331</v>
      </c>
      <c r="C4723" s="2">
        <v>46065</v>
      </c>
      <c r="D4723">
        <v>0</v>
      </c>
      <c r="E4723" t="s">
        <v>62</v>
      </c>
      <c r="F4723" t="s">
        <v>26</v>
      </c>
      <c r="G4723">
        <v>5.8</v>
      </c>
      <c r="H4723">
        <v>136.38</v>
      </c>
      <c r="I4723">
        <v>136.65</v>
      </c>
      <c r="J4723">
        <v>1</v>
      </c>
      <c r="K4723">
        <v>3.9</v>
      </c>
      <c r="L4723">
        <v>4.2</v>
      </c>
      <c r="M4723">
        <v>62</v>
      </c>
      <c r="N4723" t="s">
        <v>41</v>
      </c>
      <c r="O4723">
        <v>2.0609999999999999</v>
      </c>
      <c r="P4723" t="s">
        <v>28</v>
      </c>
      <c r="Q4723" t="s">
        <v>29</v>
      </c>
      <c r="R4723">
        <v>4.2300000000000004</v>
      </c>
      <c r="S4723">
        <v>24</v>
      </c>
      <c r="T4723">
        <v>0.27</v>
      </c>
      <c r="U4723">
        <v>0.3</v>
      </c>
      <c r="V4723" t="s">
        <v>30</v>
      </c>
      <c r="W4723" t="s">
        <v>31</v>
      </c>
      <c r="X4723">
        <v>1</v>
      </c>
      <c r="Y4723" t="str">
        <f>IF(tblRides[[#This Row],[supply_demand_ratio]]&lt;0.8,"Below 0.8",IF(tblRides[[#This Row],[supply_demand_ratio]]&lt;1,"Between 0.8-1.0",IF(tblRides[[#This Row],[supply_demand_ratio]]&lt;=1.2,"Between 1.0-1.2","Above 1.2")))</f>
        <v>Above 1.2</v>
      </c>
    </row>
    <row r="4724" spans="1:25" x14ac:dyDescent="0.3">
      <c r="A4724" t="s">
        <v>4779</v>
      </c>
      <c r="B4724" s="1">
        <v>46065.05</v>
      </c>
      <c r="C4724" s="2">
        <v>46065</v>
      </c>
      <c r="D4724">
        <v>1</v>
      </c>
      <c r="E4724" t="s">
        <v>33</v>
      </c>
      <c r="F4724" t="s">
        <v>26</v>
      </c>
      <c r="G4724">
        <v>10.199999999999999</v>
      </c>
      <c r="H4724">
        <v>180.07</v>
      </c>
      <c r="J4724">
        <v>1</v>
      </c>
      <c r="K4724">
        <v>4.5</v>
      </c>
      <c r="L4724">
        <v>6</v>
      </c>
      <c r="M4724">
        <v>101</v>
      </c>
      <c r="N4724" t="s">
        <v>41</v>
      </c>
      <c r="O4724">
        <v>1.3560000000000001</v>
      </c>
      <c r="P4724" t="s">
        <v>58</v>
      </c>
      <c r="Q4724" t="s">
        <v>108</v>
      </c>
      <c r="R4724">
        <v>4.57</v>
      </c>
      <c r="S4724">
        <v>29</v>
      </c>
      <c r="U4724">
        <v>1.5</v>
      </c>
      <c r="V4724" t="s">
        <v>30</v>
      </c>
      <c r="W4724" t="s">
        <v>31</v>
      </c>
      <c r="X4724">
        <v>0</v>
      </c>
      <c r="Y4724" t="str">
        <f>IF(tblRides[[#This Row],[supply_demand_ratio]]&lt;0.8,"Below 0.8",IF(tblRides[[#This Row],[supply_demand_ratio]]&lt;1,"Between 0.8-1.0",IF(tblRides[[#This Row],[supply_demand_ratio]]&lt;=1.2,"Between 1.0-1.2","Above 1.2")))</f>
        <v>Above 1.2</v>
      </c>
    </row>
    <row r="4725" spans="1:25" x14ac:dyDescent="0.3">
      <c r="A4725" t="s">
        <v>4780</v>
      </c>
      <c r="B4725" s="1">
        <v>46065.054166666669</v>
      </c>
      <c r="C4725" s="2">
        <v>46065</v>
      </c>
      <c r="D4725">
        <v>1</v>
      </c>
      <c r="E4725" t="s">
        <v>43</v>
      </c>
      <c r="F4725" t="s">
        <v>26</v>
      </c>
      <c r="G4725">
        <v>2.1</v>
      </c>
      <c r="H4725">
        <v>77.33</v>
      </c>
      <c r="J4725">
        <v>1.1000000000000001</v>
      </c>
      <c r="K4725">
        <v>5.5</v>
      </c>
      <c r="M4725">
        <v>64</v>
      </c>
      <c r="N4725" t="s">
        <v>41</v>
      </c>
      <c r="O4725">
        <v>1.45</v>
      </c>
      <c r="P4725" t="s">
        <v>82</v>
      </c>
      <c r="Q4725" t="s">
        <v>83</v>
      </c>
      <c r="R4725">
        <v>4.3600000000000003</v>
      </c>
      <c r="S4725">
        <v>9</v>
      </c>
      <c r="V4725" t="s">
        <v>30</v>
      </c>
      <c r="W4725" t="s">
        <v>45</v>
      </c>
      <c r="X4725">
        <v>0</v>
      </c>
      <c r="Y4725" t="str">
        <f>IF(tblRides[[#This Row],[supply_demand_ratio]]&lt;0.8,"Below 0.8",IF(tblRides[[#This Row],[supply_demand_ratio]]&lt;1,"Between 0.8-1.0",IF(tblRides[[#This Row],[supply_demand_ratio]]&lt;=1.2,"Between 1.0-1.2","Above 1.2")))</f>
        <v>Above 1.2</v>
      </c>
    </row>
    <row r="4726" spans="1:25" x14ac:dyDescent="0.3">
      <c r="A4726" t="s">
        <v>4781</v>
      </c>
      <c r="B4726" s="1">
        <v>46065.061805555553</v>
      </c>
      <c r="C4726" s="2">
        <v>46065</v>
      </c>
      <c r="D4726">
        <v>1</v>
      </c>
      <c r="E4726" t="s">
        <v>33</v>
      </c>
      <c r="F4726" t="s">
        <v>34</v>
      </c>
      <c r="G4726">
        <v>15.2</v>
      </c>
      <c r="H4726">
        <v>297.8</v>
      </c>
      <c r="I4726">
        <v>294.20999999999998</v>
      </c>
      <c r="J4726">
        <v>1.1000000000000001</v>
      </c>
      <c r="K4726">
        <v>3</v>
      </c>
      <c r="L4726">
        <v>3.6</v>
      </c>
      <c r="M4726">
        <v>109</v>
      </c>
      <c r="N4726" t="s">
        <v>41</v>
      </c>
      <c r="O4726">
        <v>1.4379999999999999</v>
      </c>
      <c r="P4726" t="s">
        <v>28</v>
      </c>
      <c r="Q4726" t="s">
        <v>29</v>
      </c>
      <c r="R4726">
        <v>5</v>
      </c>
      <c r="S4726">
        <v>0</v>
      </c>
      <c r="T4726">
        <v>-3.59</v>
      </c>
      <c r="U4726">
        <v>0.6</v>
      </c>
      <c r="V4726" t="s">
        <v>30</v>
      </c>
      <c r="W4726" t="s">
        <v>31</v>
      </c>
      <c r="X4726">
        <v>1</v>
      </c>
      <c r="Y4726" t="str">
        <f>IF(tblRides[[#This Row],[supply_demand_ratio]]&lt;0.8,"Below 0.8",IF(tblRides[[#This Row],[supply_demand_ratio]]&lt;1,"Between 0.8-1.0",IF(tblRides[[#This Row],[supply_demand_ratio]]&lt;=1.2,"Between 1.0-1.2","Above 1.2")))</f>
        <v>Above 1.2</v>
      </c>
    </row>
    <row r="4727" spans="1:25" x14ac:dyDescent="0.3">
      <c r="A4727" t="s">
        <v>4782</v>
      </c>
      <c r="B4727" s="1">
        <v>46065.063888888886</v>
      </c>
      <c r="C4727" s="2">
        <v>46065</v>
      </c>
      <c r="D4727">
        <v>1</v>
      </c>
      <c r="E4727" t="s">
        <v>36</v>
      </c>
      <c r="F4727" t="s">
        <v>26</v>
      </c>
      <c r="G4727">
        <v>9.5</v>
      </c>
      <c r="H4727">
        <v>197.1</v>
      </c>
      <c r="I4727">
        <v>205.12</v>
      </c>
      <c r="J4727">
        <v>1</v>
      </c>
      <c r="K4727">
        <v>2.2999999999999998</v>
      </c>
      <c r="L4727">
        <v>1.6</v>
      </c>
      <c r="M4727">
        <v>116</v>
      </c>
      <c r="N4727" t="s">
        <v>41</v>
      </c>
      <c r="O4727">
        <v>1.796</v>
      </c>
      <c r="P4727" t="s">
        <v>28</v>
      </c>
      <c r="Q4727" t="s">
        <v>29</v>
      </c>
      <c r="R4727">
        <v>4.66</v>
      </c>
      <c r="S4727">
        <v>12</v>
      </c>
      <c r="T4727">
        <v>8.02</v>
      </c>
      <c r="U4727">
        <v>-0.7</v>
      </c>
      <c r="V4727" t="s">
        <v>30</v>
      </c>
      <c r="W4727" t="s">
        <v>31</v>
      </c>
      <c r="X4727">
        <v>1</v>
      </c>
      <c r="Y4727" t="str">
        <f>IF(tblRides[[#This Row],[supply_demand_ratio]]&lt;0.8,"Below 0.8",IF(tblRides[[#This Row],[supply_demand_ratio]]&lt;1,"Between 0.8-1.0",IF(tblRides[[#This Row],[supply_demand_ratio]]&lt;=1.2,"Between 1.0-1.2","Above 1.2")))</f>
        <v>Above 1.2</v>
      </c>
    </row>
    <row r="4728" spans="1:25" x14ac:dyDescent="0.3">
      <c r="A4728" t="s">
        <v>4783</v>
      </c>
      <c r="B4728" s="1">
        <v>46065.06527777778</v>
      </c>
      <c r="C4728" s="2">
        <v>46065</v>
      </c>
      <c r="D4728">
        <v>1</v>
      </c>
      <c r="E4728" t="s">
        <v>25</v>
      </c>
      <c r="F4728" t="s">
        <v>26</v>
      </c>
      <c r="G4728">
        <v>3.8</v>
      </c>
      <c r="H4728">
        <v>90.94</v>
      </c>
      <c r="I4728">
        <v>86.69</v>
      </c>
      <c r="J4728">
        <v>1</v>
      </c>
      <c r="K4728">
        <v>5</v>
      </c>
      <c r="L4728">
        <v>6</v>
      </c>
      <c r="M4728">
        <v>131</v>
      </c>
      <c r="N4728" t="s">
        <v>27</v>
      </c>
      <c r="O4728">
        <v>1.17</v>
      </c>
      <c r="P4728" t="s">
        <v>28</v>
      </c>
      <c r="Q4728" t="s">
        <v>29</v>
      </c>
      <c r="R4728">
        <v>4.72</v>
      </c>
      <c r="S4728">
        <v>32</v>
      </c>
      <c r="T4728">
        <v>-4.25</v>
      </c>
      <c r="U4728">
        <v>1</v>
      </c>
      <c r="V4728" t="s">
        <v>30</v>
      </c>
      <c r="W4728" t="s">
        <v>31</v>
      </c>
      <c r="X4728">
        <v>1</v>
      </c>
      <c r="Y4728" t="str">
        <f>IF(tblRides[[#This Row],[supply_demand_ratio]]&lt;0.8,"Below 0.8",IF(tblRides[[#This Row],[supply_demand_ratio]]&lt;1,"Between 0.8-1.0",IF(tblRides[[#This Row],[supply_demand_ratio]]&lt;=1.2,"Between 1.0-1.2","Above 1.2")))</f>
        <v>Between 1.0-1.2</v>
      </c>
    </row>
    <row r="4729" spans="1:25" x14ac:dyDescent="0.3">
      <c r="A4729" t="s">
        <v>4784</v>
      </c>
      <c r="B4729" s="1">
        <v>46065.072916666664</v>
      </c>
      <c r="C4729" s="2">
        <v>46065</v>
      </c>
      <c r="D4729">
        <v>1</v>
      </c>
      <c r="E4729" t="s">
        <v>25</v>
      </c>
      <c r="F4729" t="s">
        <v>26</v>
      </c>
      <c r="G4729">
        <v>10.5</v>
      </c>
      <c r="H4729">
        <v>200.68</v>
      </c>
      <c r="I4729">
        <v>203.77</v>
      </c>
      <c r="J4729">
        <v>1</v>
      </c>
      <c r="K4729">
        <v>5.4</v>
      </c>
      <c r="L4729">
        <v>6.2</v>
      </c>
      <c r="M4729">
        <v>133</v>
      </c>
      <c r="N4729" t="s">
        <v>41</v>
      </c>
      <c r="O4729">
        <v>1.3680000000000001</v>
      </c>
      <c r="P4729" t="s">
        <v>28</v>
      </c>
      <c r="Q4729" t="s">
        <v>29</v>
      </c>
      <c r="R4729">
        <v>4.66</v>
      </c>
      <c r="S4729">
        <v>9</v>
      </c>
      <c r="T4729">
        <v>3.09</v>
      </c>
      <c r="U4729">
        <v>0.8</v>
      </c>
      <c r="V4729" t="s">
        <v>30</v>
      </c>
      <c r="W4729" t="s">
        <v>45</v>
      </c>
      <c r="X4729">
        <v>1</v>
      </c>
      <c r="Y4729" t="str">
        <f>IF(tblRides[[#This Row],[supply_demand_ratio]]&lt;0.8,"Below 0.8",IF(tblRides[[#This Row],[supply_demand_ratio]]&lt;1,"Between 0.8-1.0",IF(tblRides[[#This Row],[supply_demand_ratio]]&lt;=1.2,"Between 1.0-1.2","Above 1.2")))</f>
        <v>Above 1.2</v>
      </c>
    </row>
    <row r="4730" spans="1:25" x14ac:dyDescent="0.3">
      <c r="A4730" t="s">
        <v>4785</v>
      </c>
      <c r="B4730" s="1">
        <v>46065.083333333336</v>
      </c>
      <c r="C4730" s="2">
        <v>46065</v>
      </c>
      <c r="D4730">
        <v>2</v>
      </c>
      <c r="E4730" t="s">
        <v>33</v>
      </c>
      <c r="F4730" t="s">
        <v>34</v>
      </c>
      <c r="G4730">
        <v>2.4</v>
      </c>
      <c r="H4730">
        <v>75.400000000000006</v>
      </c>
      <c r="I4730">
        <v>74.650000000000006</v>
      </c>
      <c r="J4730">
        <v>1</v>
      </c>
      <c r="K4730">
        <v>4</v>
      </c>
      <c r="L4730">
        <v>3.2</v>
      </c>
      <c r="M4730">
        <v>91</v>
      </c>
      <c r="N4730" t="s">
        <v>41</v>
      </c>
      <c r="O4730">
        <v>1.454</v>
      </c>
      <c r="P4730" t="s">
        <v>28</v>
      </c>
      <c r="Q4730" t="s">
        <v>29</v>
      </c>
      <c r="R4730">
        <v>4.6900000000000004</v>
      </c>
      <c r="S4730">
        <v>0</v>
      </c>
      <c r="T4730">
        <v>-0.75</v>
      </c>
      <c r="U4730">
        <v>-0.8</v>
      </c>
      <c r="V4730" t="s">
        <v>30</v>
      </c>
      <c r="W4730" t="s">
        <v>31</v>
      </c>
      <c r="X4730">
        <v>1</v>
      </c>
      <c r="Y4730" t="str">
        <f>IF(tblRides[[#This Row],[supply_demand_ratio]]&lt;0.8,"Below 0.8",IF(tblRides[[#This Row],[supply_demand_ratio]]&lt;1,"Between 0.8-1.0",IF(tblRides[[#This Row],[supply_demand_ratio]]&lt;=1.2,"Between 1.0-1.2","Above 1.2")))</f>
        <v>Above 1.2</v>
      </c>
    </row>
    <row r="4731" spans="1:25" x14ac:dyDescent="0.3">
      <c r="A4731" t="s">
        <v>4786</v>
      </c>
      <c r="B4731" s="1">
        <v>46065.087500000001</v>
      </c>
      <c r="C4731" s="2">
        <v>46065</v>
      </c>
      <c r="D4731">
        <v>2</v>
      </c>
      <c r="E4731" t="s">
        <v>62</v>
      </c>
      <c r="F4731" t="s">
        <v>26</v>
      </c>
      <c r="G4731">
        <v>13.8</v>
      </c>
      <c r="H4731">
        <v>276.39999999999998</v>
      </c>
      <c r="I4731">
        <v>282.08999999999997</v>
      </c>
      <c r="J4731">
        <v>1</v>
      </c>
      <c r="K4731">
        <v>2.9</v>
      </c>
      <c r="L4731">
        <v>2.6</v>
      </c>
      <c r="M4731">
        <v>69</v>
      </c>
      <c r="N4731" t="s">
        <v>41</v>
      </c>
      <c r="O4731">
        <v>2.0019999999999998</v>
      </c>
      <c r="P4731" t="s">
        <v>28</v>
      </c>
      <c r="Q4731" t="s">
        <v>29</v>
      </c>
      <c r="R4731">
        <v>4.6900000000000004</v>
      </c>
      <c r="S4731">
        <v>11</v>
      </c>
      <c r="T4731">
        <v>5.69</v>
      </c>
      <c r="U4731">
        <v>-0.3</v>
      </c>
      <c r="V4731" t="s">
        <v>30</v>
      </c>
      <c r="W4731" t="s">
        <v>31</v>
      </c>
      <c r="X4731">
        <v>1</v>
      </c>
      <c r="Y4731" t="str">
        <f>IF(tblRides[[#This Row],[supply_demand_ratio]]&lt;0.8,"Below 0.8",IF(tblRides[[#This Row],[supply_demand_ratio]]&lt;1,"Between 0.8-1.0",IF(tblRides[[#This Row],[supply_demand_ratio]]&lt;=1.2,"Between 1.0-1.2","Above 1.2")))</f>
        <v>Above 1.2</v>
      </c>
    </row>
    <row r="4732" spans="1:25" x14ac:dyDescent="0.3">
      <c r="A4732" t="s">
        <v>4787</v>
      </c>
      <c r="B4732" s="1">
        <v>46065.088194444441</v>
      </c>
      <c r="C4732" s="2">
        <v>46065</v>
      </c>
      <c r="D4732">
        <v>2</v>
      </c>
      <c r="E4732" t="s">
        <v>25</v>
      </c>
      <c r="F4732" t="s">
        <v>26</v>
      </c>
      <c r="G4732">
        <v>1.2</v>
      </c>
      <c r="H4732">
        <v>61.93</v>
      </c>
      <c r="I4732">
        <v>60.19</v>
      </c>
      <c r="J4732">
        <v>1</v>
      </c>
      <c r="K4732">
        <v>3.8</v>
      </c>
      <c r="L4732">
        <v>3.9</v>
      </c>
      <c r="M4732">
        <v>130</v>
      </c>
      <c r="N4732" t="s">
        <v>27</v>
      </c>
      <c r="O4732">
        <v>0.96199999999999997</v>
      </c>
      <c r="P4732" t="s">
        <v>28</v>
      </c>
      <c r="Q4732" t="s">
        <v>29</v>
      </c>
      <c r="R4732">
        <v>4.9000000000000004</v>
      </c>
      <c r="S4732">
        <v>7</v>
      </c>
      <c r="T4732">
        <v>-1.74</v>
      </c>
      <c r="U4732">
        <v>0.1</v>
      </c>
      <c r="V4732" t="s">
        <v>30</v>
      </c>
      <c r="W4732" t="s">
        <v>31</v>
      </c>
      <c r="X4732">
        <v>1</v>
      </c>
      <c r="Y4732" t="str">
        <f>IF(tblRides[[#This Row],[supply_demand_ratio]]&lt;0.8,"Below 0.8",IF(tblRides[[#This Row],[supply_demand_ratio]]&lt;1,"Between 0.8-1.0",IF(tblRides[[#This Row],[supply_demand_ratio]]&lt;=1.2,"Between 1.0-1.2","Above 1.2")))</f>
        <v>Between 0.8-1.0</v>
      </c>
    </row>
    <row r="4733" spans="1:25" x14ac:dyDescent="0.3">
      <c r="A4733" t="s">
        <v>4788</v>
      </c>
      <c r="B4733" s="1">
        <v>46065.095138888886</v>
      </c>
      <c r="C4733" s="2">
        <v>46065</v>
      </c>
      <c r="D4733">
        <v>2</v>
      </c>
      <c r="E4733" t="s">
        <v>43</v>
      </c>
      <c r="F4733" t="s">
        <v>34</v>
      </c>
      <c r="G4733">
        <v>1.9</v>
      </c>
      <c r="H4733">
        <v>70.83</v>
      </c>
      <c r="I4733">
        <v>76.25</v>
      </c>
      <c r="J4733">
        <v>1</v>
      </c>
      <c r="K4733">
        <v>4.7</v>
      </c>
      <c r="L4733">
        <v>4.5999999999999996</v>
      </c>
      <c r="M4733">
        <v>70</v>
      </c>
      <c r="N4733" t="s">
        <v>41</v>
      </c>
      <c r="O4733">
        <v>1.9890000000000001</v>
      </c>
      <c r="P4733" t="s">
        <v>28</v>
      </c>
      <c r="Q4733" t="s">
        <v>29</v>
      </c>
      <c r="R4733">
        <v>4.7699999999999996</v>
      </c>
      <c r="S4733">
        <v>0</v>
      </c>
      <c r="T4733">
        <v>5.42</v>
      </c>
      <c r="U4733">
        <v>-0.1</v>
      </c>
      <c r="V4733" t="s">
        <v>30</v>
      </c>
      <c r="W4733" t="s">
        <v>31</v>
      </c>
      <c r="X4733">
        <v>1</v>
      </c>
      <c r="Y4733" t="str">
        <f>IF(tblRides[[#This Row],[supply_demand_ratio]]&lt;0.8,"Below 0.8",IF(tblRides[[#This Row],[supply_demand_ratio]]&lt;1,"Between 0.8-1.0",IF(tblRides[[#This Row],[supply_demand_ratio]]&lt;=1.2,"Between 1.0-1.2","Above 1.2")))</f>
        <v>Above 1.2</v>
      </c>
    </row>
    <row r="4734" spans="1:25" x14ac:dyDescent="0.3">
      <c r="A4734" t="s">
        <v>4789</v>
      </c>
      <c r="B4734" s="1">
        <v>46065.106249999997</v>
      </c>
      <c r="C4734" s="2">
        <v>46065</v>
      </c>
      <c r="D4734">
        <v>2</v>
      </c>
      <c r="E4734" t="s">
        <v>62</v>
      </c>
      <c r="F4734" t="s">
        <v>26</v>
      </c>
      <c r="G4734">
        <v>3.2</v>
      </c>
      <c r="H4734">
        <v>95.83</v>
      </c>
      <c r="I4734">
        <v>98.02</v>
      </c>
      <c r="J4734">
        <v>1.1000000000000001</v>
      </c>
      <c r="K4734">
        <v>2</v>
      </c>
      <c r="L4734">
        <v>1</v>
      </c>
      <c r="M4734">
        <v>60</v>
      </c>
      <c r="N4734" t="s">
        <v>41</v>
      </c>
      <c r="O4734">
        <v>1.3009999999999999</v>
      </c>
      <c r="P4734" t="s">
        <v>28</v>
      </c>
      <c r="Q4734" t="s">
        <v>29</v>
      </c>
      <c r="R4734">
        <v>4.57</v>
      </c>
      <c r="S4734">
        <v>1</v>
      </c>
      <c r="T4734">
        <v>2.19</v>
      </c>
      <c r="U4734">
        <v>-1</v>
      </c>
      <c r="V4734" t="s">
        <v>30</v>
      </c>
      <c r="W4734" t="s">
        <v>31</v>
      </c>
      <c r="X4734">
        <v>1</v>
      </c>
      <c r="Y4734" t="str">
        <f>IF(tblRides[[#This Row],[supply_demand_ratio]]&lt;0.8,"Below 0.8",IF(tblRides[[#This Row],[supply_demand_ratio]]&lt;1,"Between 0.8-1.0",IF(tblRides[[#This Row],[supply_demand_ratio]]&lt;=1.2,"Between 1.0-1.2","Above 1.2")))</f>
        <v>Above 1.2</v>
      </c>
    </row>
    <row r="4735" spans="1:25" x14ac:dyDescent="0.3">
      <c r="A4735" t="s">
        <v>4790</v>
      </c>
      <c r="B4735" s="1">
        <v>46065.115277777775</v>
      </c>
      <c r="C4735" s="2">
        <v>46065</v>
      </c>
      <c r="D4735">
        <v>2</v>
      </c>
      <c r="E4735" t="s">
        <v>25</v>
      </c>
      <c r="F4735" t="s">
        <v>26</v>
      </c>
      <c r="G4735">
        <v>3.4</v>
      </c>
      <c r="H4735">
        <v>97.42</v>
      </c>
      <c r="J4735">
        <v>1.1000000000000001</v>
      </c>
      <c r="K4735">
        <v>6.4</v>
      </c>
      <c r="L4735">
        <v>11</v>
      </c>
      <c r="M4735">
        <v>143</v>
      </c>
      <c r="N4735" t="s">
        <v>41</v>
      </c>
      <c r="O4735">
        <v>1.5860000000000001</v>
      </c>
      <c r="P4735" t="s">
        <v>58</v>
      </c>
      <c r="Q4735" t="s">
        <v>74</v>
      </c>
      <c r="R4735">
        <v>4.38</v>
      </c>
      <c r="S4735">
        <v>12</v>
      </c>
      <c r="U4735">
        <v>4.5999999999999996</v>
      </c>
      <c r="V4735" t="s">
        <v>30</v>
      </c>
      <c r="W4735" t="s">
        <v>45</v>
      </c>
      <c r="X4735">
        <v>0</v>
      </c>
      <c r="Y4735" t="str">
        <f>IF(tblRides[[#This Row],[supply_demand_ratio]]&lt;0.8,"Below 0.8",IF(tblRides[[#This Row],[supply_demand_ratio]]&lt;1,"Between 0.8-1.0",IF(tblRides[[#This Row],[supply_demand_ratio]]&lt;=1.2,"Between 1.0-1.2","Above 1.2")))</f>
        <v>Above 1.2</v>
      </c>
    </row>
    <row r="4736" spans="1:25" x14ac:dyDescent="0.3">
      <c r="A4736" t="s">
        <v>4791</v>
      </c>
      <c r="B4736" s="1">
        <v>46065.12777777778</v>
      </c>
      <c r="C4736" s="2">
        <v>46065</v>
      </c>
      <c r="D4736">
        <v>3</v>
      </c>
      <c r="E4736" t="s">
        <v>25</v>
      </c>
      <c r="F4736" t="s">
        <v>26</v>
      </c>
      <c r="G4736">
        <v>7.2</v>
      </c>
      <c r="H4736">
        <v>171.47</v>
      </c>
      <c r="I4736">
        <v>172.86</v>
      </c>
      <c r="J4736">
        <v>1.1000000000000001</v>
      </c>
      <c r="K4736">
        <v>7.7</v>
      </c>
      <c r="L4736">
        <v>7.7</v>
      </c>
      <c r="M4736">
        <v>144</v>
      </c>
      <c r="N4736" t="s">
        <v>27</v>
      </c>
      <c r="O4736">
        <v>1.1279999999999999</v>
      </c>
      <c r="P4736" t="s">
        <v>28</v>
      </c>
      <c r="Q4736" t="s">
        <v>29</v>
      </c>
      <c r="R4736">
        <v>4.96</v>
      </c>
      <c r="S4736">
        <v>24</v>
      </c>
      <c r="T4736">
        <v>1.39</v>
      </c>
      <c r="U4736">
        <v>0</v>
      </c>
      <c r="V4736" t="s">
        <v>30</v>
      </c>
      <c r="W4736" t="s">
        <v>45</v>
      </c>
      <c r="X4736">
        <v>1</v>
      </c>
      <c r="Y4736" t="str">
        <f>IF(tblRides[[#This Row],[supply_demand_ratio]]&lt;0.8,"Below 0.8",IF(tblRides[[#This Row],[supply_demand_ratio]]&lt;1,"Between 0.8-1.0",IF(tblRides[[#This Row],[supply_demand_ratio]]&lt;=1.2,"Between 1.0-1.2","Above 1.2")))</f>
        <v>Between 1.0-1.2</v>
      </c>
    </row>
    <row r="4737" spans="1:25" x14ac:dyDescent="0.3">
      <c r="A4737" t="s">
        <v>4792</v>
      </c>
      <c r="B4737" s="1">
        <v>46065.131249999999</v>
      </c>
      <c r="C4737" s="2">
        <v>46065</v>
      </c>
      <c r="D4737">
        <v>3</v>
      </c>
      <c r="E4737" t="s">
        <v>33</v>
      </c>
      <c r="F4737" t="s">
        <v>26</v>
      </c>
      <c r="G4737">
        <v>10</v>
      </c>
      <c r="H4737">
        <v>227.4</v>
      </c>
      <c r="I4737">
        <v>228.49</v>
      </c>
      <c r="J4737">
        <v>1.1000000000000001</v>
      </c>
      <c r="K4737">
        <v>2</v>
      </c>
      <c r="L4737">
        <v>4.5</v>
      </c>
      <c r="M4737">
        <v>102</v>
      </c>
      <c r="N4737" t="s">
        <v>41</v>
      </c>
      <c r="O4737">
        <v>1.367</v>
      </c>
      <c r="P4737" t="s">
        <v>28</v>
      </c>
      <c r="Q4737" t="s">
        <v>29</v>
      </c>
      <c r="R4737">
        <v>4.8099999999999996</v>
      </c>
      <c r="S4737">
        <v>20</v>
      </c>
      <c r="T4737">
        <v>1.0900000000000001</v>
      </c>
      <c r="U4737">
        <v>2.5</v>
      </c>
      <c r="V4737" t="s">
        <v>30</v>
      </c>
      <c r="W4737" t="s">
        <v>31</v>
      </c>
      <c r="X4737">
        <v>1</v>
      </c>
      <c r="Y4737" t="str">
        <f>IF(tblRides[[#This Row],[supply_demand_ratio]]&lt;0.8,"Below 0.8",IF(tblRides[[#This Row],[supply_demand_ratio]]&lt;1,"Between 0.8-1.0",IF(tblRides[[#This Row],[supply_demand_ratio]]&lt;=1.2,"Between 1.0-1.2","Above 1.2")))</f>
        <v>Above 1.2</v>
      </c>
    </row>
    <row r="4738" spans="1:25" x14ac:dyDescent="0.3">
      <c r="A4738" t="s">
        <v>4793</v>
      </c>
      <c r="B4738" s="1">
        <v>46065.140277777777</v>
      </c>
      <c r="C4738" s="2">
        <v>46065</v>
      </c>
      <c r="D4738">
        <v>3</v>
      </c>
      <c r="E4738" t="s">
        <v>25</v>
      </c>
      <c r="F4738" t="s">
        <v>26</v>
      </c>
      <c r="G4738">
        <v>1.5</v>
      </c>
      <c r="H4738">
        <v>62.96</v>
      </c>
      <c r="I4738">
        <v>64.08</v>
      </c>
      <c r="J4738">
        <v>1</v>
      </c>
      <c r="K4738">
        <v>5.4</v>
      </c>
      <c r="L4738">
        <v>1</v>
      </c>
      <c r="M4738">
        <v>114</v>
      </c>
      <c r="N4738" t="s">
        <v>27</v>
      </c>
      <c r="O4738">
        <v>1.0249999999999999</v>
      </c>
      <c r="P4738" t="s">
        <v>28</v>
      </c>
      <c r="Q4738" t="s">
        <v>29</v>
      </c>
      <c r="R4738">
        <v>4.66</v>
      </c>
      <c r="S4738">
        <v>19</v>
      </c>
      <c r="T4738">
        <v>1.1200000000000001</v>
      </c>
      <c r="U4738">
        <v>-4.4000000000000004</v>
      </c>
      <c r="V4738" t="s">
        <v>30</v>
      </c>
      <c r="W4738" t="s">
        <v>45</v>
      </c>
      <c r="X4738">
        <v>1</v>
      </c>
      <c r="Y4738" t="str">
        <f>IF(tblRides[[#This Row],[supply_demand_ratio]]&lt;0.8,"Below 0.8",IF(tblRides[[#This Row],[supply_demand_ratio]]&lt;1,"Between 0.8-1.0",IF(tblRides[[#This Row],[supply_demand_ratio]]&lt;=1.2,"Between 1.0-1.2","Above 1.2")))</f>
        <v>Between 1.0-1.2</v>
      </c>
    </row>
    <row r="4739" spans="1:25" x14ac:dyDescent="0.3">
      <c r="A4739" t="s">
        <v>4794</v>
      </c>
      <c r="B4739" s="1">
        <v>46065.148611111108</v>
      </c>
      <c r="C4739" s="2">
        <v>46065</v>
      </c>
      <c r="D4739">
        <v>3</v>
      </c>
      <c r="E4739" t="s">
        <v>25</v>
      </c>
      <c r="F4739" t="s">
        <v>26</v>
      </c>
      <c r="G4739">
        <v>14.3</v>
      </c>
      <c r="H4739">
        <v>262.45</v>
      </c>
      <c r="I4739">
        <v>262.79000000000002</v>
      </c>
      <c r="J4739">
        <v>1</v>
      </c>
      <c r="K4739">
        <v>6.2</v>
      </c>
      <c r="L4739">
        <v>7.6</v>
      </c>
      <c r="M4739">
        <v>129</v>
      </c>
      <c r="N4739" t="s">
        <v>27</v>
      </c>
      <c r="O4739">
        <v>0.99099999999999999</v>
      </c>
      <c r="P4739" t="s">
        <v>28</v>
      </c>
      <c r="Q4739" t="s">
        <v>29</v>
      </c>
      <c r="R4739">
        <v>4.92</v>
      </c>
      <c r="S4739">
        <v>7</v>
      </c>
      <c r="T4739">
        <v>0.34</v>
      </c>
      <c r="U4739">
        <v>1.4</v>
      </c>
      <c r="V4739" t="s">
        <v>30</v>
      </c>
      <c r="W4739" t="s">
        <v>45</v>
      </c>
      <c r="X4739">
        <v>1</v>
      </c>
      <c r="Y4739" t="str">
        <f>IF(tblRides[[#This Row],[supply_demand_ratio]]&lt;0.8,"Below 0.8",IF(tblRides[[#This Row],[supply_demand_ratio]]&lt;1,"Between 0.8-1.0",IF(tblRides[[#This Row],[supply_demand_ratio]]&lt;=1.2,"Between 1.0-1.2","Above 1.2")))</f>
        <v>Between 0.8-1.0</v>
      </c>
    </row>
    <row r="4740" spans="1:25" x14ac:dyDescent="0.3">
      <c r="A4740" t="s">
        <v>4795</v>
      </c>
      <c r="B4740" s="1">
        <v>46065.15</v>
      </c>
      <c r="C4740" s="2">
        <v>46065</v>
      </c>
      <c r="D4740">
        <v>3</v>
      </c>
      <c r="E4740" t="s">
        <v>33</v>
      </c>
      <c r="F4740" t="s">
        <v>26</v>
      </c>
      <c r="G4740">
        <v>8.1</v>
      </c>
      <c r="H4740">
        <v>145.37</v>
      </c>
      <c r="I4740">
        <v>151.33000000000001</v>
      </c>
      <c r="J4740">
        <v>1</v>
      </c>
      <c r="K4740">
        <v>6</v>
      </c>
      <c r="L4740">
        <v>6.2</v>
      </c>
      <c r="M4740">
        <v>100</v>
      </c>
      <c r="N4740" t="s">
        <v>41</v>
      </c>
      <c r="O4740">
        <v>1.6259999999999999</v>
      </c>
      <c r="P4740" t="s">
        <v>28</v>
      </c>
      <c r="Q4740" t="s">
        <v>29</v>
      </c>
      <c r="R4740">
        <v>5</v>
      </c>
      <c r="S4740">
        <v>9</v>
      </c>
      <c r="T4740">
        <v>5.96</v>
      </c>
      <c r="U4740">
        <v>0.2</v>
      </c>
      <c r="V4740" t="s">
        <v>30</v>
      </c>
      <c r="W4740" t="s">
        <v>45</v>
      </c>
      <c r="X4740">
        <v>1</v>
      </c>
      <c r="Y4740" t="str">
        <f>IF(tblRides[[#This Row],[supply_demand_ratio]]&lt;0.8,"Below 0.8",IF(tblRides[[#This Row],[supply_demand_ratio]]&lt;1,"Between 0.8-1.0",IF(tblRides[[#This Row],[supply_demand_ratio]]&lt;=1.2,"Between 1.0-1.2","Above 1.2")))</f>
        <v>Above 1.2</v>
      </c>
    </row>
    <row r="4741" spans="1:25" x14ac:dyDescent="0.3">
      <c r="A4741" t="s">
        <v>4796</v>
      </c>
      <c r="B4741" s="1">
        <v>46065.152777777781</v>
      </c>
      <c r="C4741" s="2">
        <v>46065</v>
      </c>
      <c r="D4741">
        <v>3</v>
      </c>
      <c r="E4741" t="s">
        <v>33</v>
      </c>
      <c r="F4741" t="s">
        <v>26</v>
      </c>
      <c r="G4741">
        <v>18.399999999999999</v>
      </c>
      <c r="H4741">
        <v>311.82</v>
      </c>
      <c r="I4741">
        <v>281.81</v>
      </c>
      <c r="J4741">
        <v>1.1000000000000001</v>
      </c>
      <c r="K4741">
        <v>2</v>
      </c>
      <c r="L4741">
        <v>1</v>
      </c>
      <c r="M4741">
        <v>97</v>
      </c>
      <c r="N4741" t="s">
        <v>27</v>
      </c>
      <c r="O4741">
        <v>1.1399999999999999</v>
      </c>
      <c r="P4741" t="s">
        <v>28</v>
      </c>
      <c r="Q4741" t="s">
        <v>29</v>
      </c>
      <c r="R4741">
        <v>4.7300000000000004</v>
      </c>
      <c r="S4741">
        <v>24</v>
      </c>
      <c r="T4741">
        <v>-30.01</v>
      </c>
      <c r="U4741">
        <v>-1</v>
      </c>
      <c r="V4741" t="s">
        <v>30</v>
      </c>
      <c r="W4741" t="s">
        <v>31</v>
      </c>
      <c r="X4741">
        <v>1</v>
      </c>
      <c r="Y4741" t="str">
        <f>IF(tblRides[[#This Row],[supply_demand_ratio]]&lt;0.8,"Below 0.8",IF(tblRides[[#This Row],[supply_demand_ratio]]&lt;1,"Between 0.8-1.0",IF(tblRides[[#This Row],[supply_demand_ratio]]&lt;=1.2,"Between 1.0-1.2","Above 1.2")))</f>
        <v>Between 1.0-1.2</v>
      </c>
    </row>
    <row r="4742" spans="1:25" x14ac:dyDescent="0.3">
      <c r="A4742" t="s">
        <v>4797</v>
      </c>
      <c r="B4742" s="1">
        <v>46065.15625</v>
      </c>
      <c r="C4742" s="2">
        <v>46065</v>
      </c>
      <c r="D4742">
        <v>3</v>
      </c>
      <c r="E4742" t="s">
        <v>33</v>
      </c>
      <c r="F4742" t="s">
        <v>26</v>
      </c>
      <c r="G4742">
        <v>5.6</v>
      </c>
      <c r="H4742">
        <v>121.15</v>
      </c>
      <c r="I4742">
        <v>118.43</v>
      </c>
      <c r="J4742">
        <v>1</v>
      </c>
      <c r="K4742">
        <v>3.5</v>
      </c>
      <c r="L4742">
        <v>8.9</v>
      </c>
      <c r="M4742">
        <v>92</v>
      </c>
      <c r="N4742" t="s">
        <v>41</v>
      </c>
      <c r="O4742">
        <v>1.3779999999999999</v>
      </c>
      <c r="P4742" t="s">
        <v>28</v>
      </c>
      <c r="Q4742" t="s">
        <v>29</v>
      </c>
      <c r="R4742">
        <v>4.99</v>
      </c>
      <c r="S4742">
        <v>18</v>
      </c>
      <c r="T4742">
        <v>-2.72</v>
      </c>
      <c r="U4742">
        <v>5.4</v>
      </c>
      <c r="V4742" t="s">
        <v>30</v>
      </c>
      <c r="W4742" t="s">
        <v>31</v>
      </c>
      <c r="X4742">
        <v>1</v>
      </c>
      <c r="Y4742" t="str">
        <f>IF(tblRides[[#This Row],[supply_demand_ratio]]&lt;0.8,"Below 0.8",IF(tblRides[[#This Row],[supply_demand_ratio]]&lt;1,"Between 0.8-1.0",IF(tblRides[[#This Row],[supply_demand_ratio]]&lt;=1.2,"Between 1.0-1.2","Above 1.2")))</f>
        <v>Above 1.2</v>
      </c>
    </row>
    <row r="4743" spans="1:25" x14ac:dyDescent="0.3">
      <c r="A4743" t="s">
        <v>4798</v>
      </c>
      <c r="B4743" s="1">
        <v>46065.15625</v>
      </c>
      <c r="C4743" s="2">
        <v>46065</v>
      </c>
      <c r="D4743">
        <v>3</v>
      </c>
      <c r="E4743" t="s">
        <v>43</v>
      </c>
      <c r="F4743" t="s">
        <v>26</v>
      </c>
      <c r="G4743">
        <v>15.3</v>
      </c>
      <c r="H4743">
        <v>268.95</v>
      </c>
      <c r="J4743">
        <v>1</v>
      </c>
      <c r="K4743">
        <v>3</v>
      </c>
      <c r="L4743">
        <v>7.8</v>
      </c>
      <c r="M4743">
        <v>61</v>
      </c>
      <c r="N4743" t="s">
        <v>41</v>
      </c>
      <c r="O4743">
        <v>1.9279999999999999</v>
      </c>
      <c r="P4743" t="s">
        <v>58</v>
      </c>
      <c r="Q4743" t="s">
        <v>59</v>
      </c>
      <c r="R4743">
        <v>4.7300000000000004</v>
      </c>
      <c r="S4743">
        <v>33</v>
      </c>
      <c r="U4743">
        <v>4.8</v>
      </c>
      <c r="V4743" t="s">
        <v>30</v>
      </c>
      <c r="W4743" t="s">
        <v>31</v>
      </c>
      <c r="X4743">
        <v>0</v>
      </c>
      <c r="Y4743" t="str">
        <f>IF(tblRides[[#This Row],[supply_demand_ratio]]&lt;0.8,"Below 0.8",IF(tblRides[[#This Row],[supply_demand_ratio]]&lt;1,"Between 0.8-1.0",IF(tblRides[[#This Row],[supply_demand_ratio]]&lt;=1.2,"Between 1.0-1.2","Above 1.2")))</f>
        <v>Above 1.2</v>
      </c>
    </row>
    <row r="4744" spans="1:25" x14ac:dyDescent="0.3">
      <c r="A4744" t="s">
        <v>4799</v>
      </c>
      <c r="B4744" s="1">
        <v>46065.156944444447</v>
      </c>
      <c r="C4744" s="2">
        <v>46065</v>
      </c>
      <c r="D4744">
        <v>3</v>
      </c>
      <c r="E4744" t="s">
        <v>33</v>
      </c>
      <c r="F4744" t="s">
        <v>34</v>
      </c>
      <c r="G4744">
        <v>19.5</v>
      </c>
      <c r="H4744">
        <v>325.52</v>
      </c>
      <c r="I4744">
        <v>309.52999999999997</v>
      </c>
      <c r="J4744">
        <v>1</v>
      </c>
      <c r="K4744">
        <v>3.7</v>
      </c>
      <c r="L4744">
        <v>5.7</v>
      </c>
      <c r="M4744">
        <v>110</v>
      </c>
      <c r="N4744" t="s">
        <v>41</v>
      </c>
      <c r="O4744">
        <v>2.0760000000000001</v>
      </c>
      <c r="P4744" t="s">
        <v>28</v>
      </c>
      <c r="Q4744" t="s">
        <v>29</v>
      </c>
      <c r="R4744">
        <v>5</v>
      </c>
      <c r="S4744">
        <v>0</v>
      </c>
      <c r="T4744">
        <v>-15.99</v>
      </c>
      <c r="U4744">
        <v>2</v>
      </c>
      <c r="V4744" t="s">
        <v>30</v>
      </c>
      <c r="W4744" t="s">
        <v>31</v>
      </c>
      <c r="X4744">
        <v>1</v>
      </c>
      <c r="Y4744" t="str">
        <f>IF(tblRides[[#This Row],[supply_demand_ratio]]&lt;0.8,"Below 0.8",IF(tblRides[[#This Row],[supply_demand_ratio]]&lt;1,"Between 0.8-1.0",IF(tblRides[[#This Row],[supply_demand_ratio]]&lt;=1.2,"Between 1.0-1.2","Above 1.2")))</f>
        <v>Above 1.2</v>
      </c>
    </row>
    <row r="4745" spans="1:25" x14ac:dyDescent="0.3">
      <c r="A4745" t="s">
        <v>4800</v>
      </c>
      <c r="B4745" s="1">
        <v>46065.15902777778</v>
      </c>
      <c r="C4745" s="2">
        <v>46065</v>
      </c>
      <c r="D4745">
        <v>3</v>
      </c>
      <c r="E4745" t="s">
        <v>33</v>
      </c>
      <c r="F4745" t="s">
        <v>34</v>
      </c>
      <c r="G4745">
        <v>3.4</v>
      </c>
      <c r="H4745">
        <v>91.44</v>
      </c>
      <c r="I4745">
        <v>92.87</v>
      </c>
      <c r="J4745">
        <v>1.1000000000000001</v>
      </c>
      <c r="K4745">
        <v>2</v>
      </c>
      <c r="L4745">
        <v>5.3</v>
      </c>
      <c r="M4745">
        <v>107</v>
      </c>
      <c r="N4745" t="s">
        <v>27</v>
      </c>
      <c r="O4745">
        <v>1.204</v>
      </c>
      <c r="P4745" t="s">
        <v>28</v>
      </c>
      <c r="Q4745" t="s">
        <v>29</v>
      </c>
      <c r="R4745">
        <v>4.75</v>
      </c>
      <c r="S4745">
        <v>0</v>
      </c>
      <c r="T4745">
        <v>1.43</v>
      </c>
      <c r="U4745">
        <v>3.3</v>
      </c>
      <c r="V4745" t="s">
        <v>30</v>
      </c>
      <c r="W4745" t="s">
        <v>31</v>
      </c>
      <c r="X4745">
        <v>1</v>
      </c>
      <c r="Y4745" t="str">
        <f>IF(tblRides[[#This Row],[supply_demand_ratio]]&lt;0.8,"Below 0.8",IF(tblRides[[#This Row],[supply_demand_ratio]]&lt;1,"Between 0.8-1.0",IF(tblRides[[#This Row],[supply_demand_ratio]]&lt;=1.2,"Between 1.0-1.2","Above 1.2")))</f>
        <v>Above 1.2</v>
      </c>
    </row>
    <row r="4746" spans="1:25" x14ac:dyDescent="0.3">
      <c r="A4746" t="s">
        <v>4801</v>
      </c>
      <c r="B4746" s="1">
        <v>46065.165972222225</v>
      </c>
      <c r="C4746" s="2">
        <v>46065</v>
      </c>
      <c r="D4746">
        <v>3</v>
      </c>
      <c r="E4746" t="s">
        <v>36</v>
      </c>
      <c r="F4746" t="s">
        <v>34</v>
      </c>
      <c r="G4746">
        <v>3.1</v>
      </c>
      <c r="H4746">
        <v>99.28</v>
      </c>
      <c r="I4746">
        <v>102.47</v>
      </c>
      <c r="J4746">
        <v>1.1000000000000001</v>
      </c>
      <c r="K4746">
        <v>7.9</v>
      </c>
      <c r="L4746">
        <v>10</v>
      </c>
      <c r="M4746">
        <v>120</v>
      </c>
      <c r="N4746" t="s">
        <v>27</v>
      </c>
      <c r="O4746">
        <v>1.1180000000000001</v>
      </c>
      <c r="P4746" t="s">
        <v>28</v>
      </c>
      <c r="Q4746" t="s">
        <v>29</v>
      </c>
      <c r="R4746">
        <v>4.6399999999999997</v>
      </c>
      <c r="S4746">
        <v>0</v>
      </c>
      <c r="T4746">
        <v>3.19</v>
      </c>
      <c r="U4746">
        <v>2.1</v>
      </c>
      <c r="V4746" t="s">
        <v>30</v>
      </c>
      <c r="W4746" t="s">
        <v>45</v>
      </c>
      <c r="X4746">
        <v>1</v>
      </c>
      <c r="Y4746" t="str">
        <f>IF(tblRides[[#This Row],[supply_demand_ratio]]&lt;0.8,"Below 0.8",IF(tblRides[[#This Row],[supply_demand_ratio]]&lt;1,"Between 0.8-1.0",IF(tblRides[[#This Row],[supply_demand_ratio]]&lt;=1.2,"Between 1.0-1.2","Above 1.2")))</f>
        <v>Between 1.0-1.2</v>
      </c>
    </row>
    <row r="4747" spans="1:25" x14ac:dyDescent="0.3">
      <c r="A4747" t="s">
        <v>4802</v>
      </c>
      <c r="B4747" s="1">
        <v>46065.180555555555</v>
      </c>
      <c r="C4747" s="2">
        <v>46065</v>
      </c>
      <c r="D4747">
        <v>4</v>
      </c>
      <c r="E4747" t="s">
        <v>36</v>
      </c>
      <c r="F4747" t="s">
        <v>26</v>
      </c>
      <c r="G4747">
        <v>4.5999999999999996</v>
      </c>
      <c r="H4747">
        <v>103.31</v>
      </c>
      <c r="J4747">
        <v>1</v>
      </c>
      <c r="K4747">
        <v>5.0999999999999996</v>
      </c>
      <c r="L4747">
        <v>4.7</v>
      </c>
      <c r="M4747">
        <v>114</v>
      </c>
      <c r="N4747" t="s">
        <v>41</v>
      </c>
      <c r="O4747">
        <v>1.36</v>
      </c>
      <c r="P4747" t="s">
        <v>58</v>
      </c>
      <c r="Q4747" t="s">
        <v>108</v>
      </c>
      <c r="R4747">
        <v>4.99</v>
      </c>
      <c r="S4747">
        <v>3</v>
      </c>
      <c r="U4747">
        <v>-0.4</v>
      </c>
      <c r="V4747" t="s">
        <v>30</v>
      </c>
      <c r="W4747" t="s">
        <v>45</v>
      </c>
      <c r="X4747">
        <v>0</v>
      </c>
      <c r="Y4747" t="str">
        <f>IF(tblRides[[#This Row],[supply_demand_ratio]]&lt;0.8,"Below 0.8",IF(tblRides[[#This Row],[supply_demand_ratio]]&lt;1,"Between 0.8-1.0",IF(tblRides[[#This Row],[supply_demand_ratio]]&lt;=1.2,"Between 1.0-1.2","Above 1.2")))</f>
        <v>Above 1.2</v>
      </c>
    </row>
    <row r="4748" spans="1:25" x14ac:dyDescent="0.3">
      <c r="A4748" t="s">
        <v>4803</v>
      </c>
      <c r="B4748" s="1">
        <v>46065.188194444447</v>
      </c>
      <c r="C4748" s="2">
        <v>46065</v>
      </c>
      <c r="D4748">
        <v>4</v>
      </c>
      <c r="E4748" t="s">
        <v>33</v>
      </c>
      <c r="F4748" t="s">
        <v>26</v>
      </c>
      <c r="G4748">
        <v>4.4000000000000004</v>
      </c>
      <c r="H4748">
        <v>115.1</v>
      </c>
      <c r="J4748">
        <v>1</v>
      </c>
      <c r="K4748">
        <v>2.1</v>
      </c>
      <c r="L4748">
        <v>1</v>
      </c>
      <c r="M4748">
        <v>104</v>
      </c>
      <c r="N4748" t="s">
        <v>41</v>
      </c>
      <c r="O4748">
        <v>1.3640000000000001</v>
      </c>
      <c r="P4748" t="s">
        <v>58</v>
      </c>
      <c r="Q4748" t="s">
        <v>59</v>
      </c>
      <c r="R4748">
        <v>4.75</v>
      </c>
      <c r="S4748">
        <v>2</v>
      </c>
      <c r="U4748">
        <v>-1.1000000000000001</v>
      </c>
      <c r="V4748" t="s">
        <v>30</v>
      </c>
      <c r="W4748" t="s">
        <v>31</v>
      </c>
      <c r="X4748">
        <v>0</v>
      </c>
      <c r="Y4748" t="str">
        <f>IF(tblRides[[#This Row],[supply_demand_ratio]]&lt;0.8,"Below 0.8",IF(tblRides[[#This Row],[supply_demand_ratio]]&lt;1,"Between 0.8-1.0",IF(tblRides[[#This Row],[supply_demand_ratio]]&lt;=1.2,"Between 1.0-1.2","Above 1.2")))</f>
        <v>Above 1.2</v>
      </c>
    </row>
    <row r="4749" spans="1:25" x14ac:dyDescent="0.3">
      <c r="A4749" t="s">
        <v>4804</v>
      </c>
      <c r="B4749" s="1">
        <v>46065.191666666666</v>
      </c>
      <c r="C4749" s="2">
        <v>46065</v>
      </c>
      <c r="D4749">
        <v>4</v>
      </c>
      <c r="E4749" t="s">
        <v>62</v>
      </c>
      <c r="F4749" t="s">
        <v>26</v>
      </c>
      <c r="G4749">
        <v>7.1</v>
      </c>
      <c r="H4749">
        <v>146.5</v>
      </c>
      <c r="J4749">
        <v>1.1000000000000001</v>
      </c>
      <c r="K4749">
        <v>3.1</v>
      </c>
      <c r="L4749">
        <v>1</v>
      </c>
      <c r="M4749">
        <v>64</v>
      </c>
      <c r="N4749" t="s">
        <v>41</v>
      </c>
      <c r="O4749">
        <v>1.9990000000000001</v>
      </c>
      <c r="P4749" t="s">
        <v>37</v>
      </c>
      <c r="Q4749" t="s">
        <v>38</v>
      </c>
      <c r="R4749">
        <v>4.7300000000000004</v>
      </c>
      <c r="S4749">
        <v>12</v>
      </c>
      <c r="U4749">
        <v>-2.1</v>
      </c>
      <c r="V4749" t="s">
        <v>30</v>
      </c>
      <c r="W4749" t="s">
        <v>31</v>
      </c>
      <c r="X4749">
        <v>0</v>
      </c>
      <c r="Y4749" t="str">
        <f>IF(tblRides[[#This Row],[supply_demand_ratio]]&lt;0.8,"Below 0.8",IF(tblRides[[#This Row],[supply_demand_ratio]]&lt;1,"Between 0.8-1.0",IF(tblRides[[#This Row],[supply_demand_ratio]]&lt;=1.2,"Between 1.0-1.2","Above 1.2")))</f>
        <v>Above 1.2</v>
      </c>
    </row>
    <row r="4750" spans="1:25" x14ac:dyDescent="0.3">
      <c r="A4750" t="s">
        <v>4805</v>
      </c>
      <c r="B4750" s="1">
        <v>46065.197916666664</v>
      </c>
      <c r="C4750" s="2">
        <v>46065</v>
      </c>
      <c r="D4750">
        <v>4</v>
      </c>
      <c r="E4750" t="s">
        <v>36</v>
      </c>
      <c r="F4750" t="s">
        <v>26</v>
      </c>
      <c r="G4750">
        <v>4.5</v>
      </c>
      <c r="H4750">
        <v>110.2</v>
      </c>
      <c r="I4750">
        <v>112.7</v>
      </c>
      <c r="J4750">
        <v>1</v>
      </c>
      <c r="K4750">
        <v>7.2</v>
      </c>
      <c r="L4750">
        <v>6.3</v>
      </c>
      <c r="M4750">
        <v>117</v>
      </c>
      <c r="N4750" t="s">
        <v>41</v>
      </c>
      <c r="O4750">
        <v>1.3660000000000001</v>
      </c>
      <c r="P4750" t="s">
        <v>28</v>
      </c>
      <c r="Q4750" t="s">
        <v>29</v>
      </c>
      <c r="R4750">
        <v>4.8899999999999997</v>
      </c>
      <c r="S4750">
        <v>11</v>
      </c>
      <c r="T4750">
        <v>2.5</v>
      </c>
      <c r="U4750">
        <v>-0.9</v>
      </c>
      <c r="V4750" t="s">
        <v>30</v>
      </c>
      <c r="W4750" t="s">
        <v>45</v>
      </c>
      <c r="X4750">
        <v>1</v>
      </c>
      <c r="Y4750" t="str">
        <f>IF(tblRides[[#This Row],[supply_demand_ratio]]&lt;0.8,"Below 0.8",IF(tblRides[[#This Row],[supply_demand_ratio]]&lt;1,"Between 0.8-1.0",IF(tblRides[[#This Row],[supply_demand_ratio]]&lt;=1.2,"Between 1.0-1.2","Above 1.2")))</f>
        <v>Above 1.2</v>
      </c>
    </row>
    <row r="4751" spans="1:25" x14ac:dyDescent="0.3">
      <c r="A4751" t="s">
        <v>4806</v>
      </c>
      <c r="B4751" s="1">
        <v>46065.210416666669</v>
      </c>
      <c r="C4751" s="2">
        <v>46065</v>
      </c>
      <c r="D4751">
        <v>5</v>
      </c>
      <c r="E4751" t="s">
        <v>25</v>
      </c>
      <c r="F4751" t="s">
        <v>26</v>
      </c>
      <c r="G4751">
        <v>10.5</v>
      </c>
      <c r="H4751">
        <v>197.24</v>
      </c>
      <c r="I4751">
        <v>194.44</v>
      </c>
      <c r="J4751">
        <v>1</v>
      </c>
      <c r="K4751">
        <v>4.2</v>
      </c>
      <c r="L4751">
        <v>11.2</v>
      </c>
      <c r="M4751">
        <v>137</v>
      </c>
      <c r="N4751" t="s">
        <v>27</v>
      </c>
      <c r="O4751">
        <v>1.0940000000000001</v>
      </c>
      <c r="P4751" t="s">
        <v>28</v>
      </c>
      <c r="Q4751" t="s">
        <v>29</v>
      </c>
      <c r="R4751">
        <v>4.7</v>
      </c>
      <c r="S4751">
        <v>9</v>
      </c>
      <c r="T4751">
        <v>-2.8</v>
      </c>
      <c r="U4751">
        <v>7</v>
      </c>
      <c r="V4751" t="s">
        <v>30</v>
      </c>
      <c r="W4751" t="s">
        <v>31</v>
      </c>
      <c r="X4751">
        <v>1</v>
      </c>
      <c r="Y4751" t="str">
        <f>IF(tblRides[[#This Row],[supply_demand_ratio]]&lt;0.8,"Below 0.8",IF(tblRides[[#This Row],[supply_demand_ratio]]&lt;1,"Between 0.8-1.0",IF(tblRides[[#This Row],[supply_demand_ratio]]&lt;=1.2,"Between 1.0-1.2","Above 1.2")))</f>
        <v>Between 1.0-1.2</v>
      </c>
    </row>
    <row r="4752" spans="1:25" x14ac:dyDescent="0.3">
      <c r="A4752" t="s">
        <v>4807</v>
      </c>
      <c r="B4752" s="1">
        <v>46065.217361111114</v>
      </c>
      <c r="C4752" s="2">
        <v>46065</v>
      </c>
      <c r="D4752">
        <v>5</v>
      </c>
      <c r="E4752" t="s">
        <v>62</v>
      </c>
      <c r="F4752" t="s">
        <v>34</v>
      </c>
      <c r="G4752">
        <v>8.6999999999999993</v>
      </c>
      <c r="H4752">
        <v>145.63999999999999</v>
      </c>
      <c r="I4752">
        <v>142.87</v>
      </c>
      <c r="J4752">
        <v>1</v>
      </c>
      <c r="K4752">
        <v>6.9</v>
      </c>
      <c r="L4752">
        <v>5</v>
      </c>
      <c r="M4752">
        <v>66</v>
      </c>
      <c r="N4752" t="s">
        <v>41</v>
      </c>
      <c r="O4752">
        <v>2.2000000000000002</v>
      </c>
      <c r="P4752" t="s">
        <v>28</v>
      </c>
      <c r="Q4752" t="s">
        <v>29</v>
      </c>
      <c r="R4752">
        <v>4.37</v>
      </c>
      <c r="S4752">
        <v>0</v>
      </c>
      <c r="T4752">
        <v>-2.77</v>
      </c>
      <c r="U4752">
        <v>-1.9</v>
      </c>
      <c r="V4752" t="s">
        <v>30</v>
      </c>
      <c r="W4752" t="s">
        <v>45</v>
      </c>
      <c r="X4752">
        <v>1</v>
      </c>
      <c r="Y4752" t="str">
        <f>IF(tblRides[[#This Row],[supply_demand_ratio]]&lt;0.8,"Below 0.8",IF(tblRides[[#This Row],[supply_demand_ratio]]&lt;1,"Between 0.8-1.0",IF(tblRides[[#This Row],[supply_demand_ratio]]&lt;=1.2,"Between 1.0-1.2","Above 1.2")))</f>
        <v>Above 1.2</v>
      </c>
    </row>
    <row r="4753" spans="1:25" x14ac:dyDescent="0.3">
      <c r="A4753" t="s">
        <v>4808</v>
      </c>
      <c r="B4753" s="1">
        <v>46065.219444444447</v>
      </c>
      <c r="C4753" s="2">
        <v>46065</v>
      </c>
      <c r="D4753">
        <v>5</v>
      </c>
      <c r="E4753" t="s">
        <v>62</v>
      </c>
      <c r="F4753" t="s">
        <v>26</v>
      </c>
      <c r="G4753">
        <v>3.2</v>
      </c>
      <c r="H4753">
        <v>94.32</v>
      </c>
      <c r="I4753">
        <v>94.56</v>
      </c>
      <c r="J4753">
        <v>1.1000000000000001</v>
      </c>
      <c r="K4753">
        <v>5.7</v>
      </c>
      <c r="L4753">
        <v>5.5</v>
      </c>
      <c r="M4753">
        <v>67</v>
      </c>
      <c r="N4753" t="s">
        <v>41</v>
      </c>
      <c r="O4753">
        <v>2.2000000000000002</v>
      </c>
      <c r="P4753" t="s">
        <v>28</v>
      </c>
      <c r="Q4753" t="s">
        <v>29</v>
      </c>
      <c r="R4753">
        <v>4.6500000000000004</v>
      </c>
      <c r="S4753">
        <v>2</v>
      </c>
      <c r="T4753">
        <v>0.24</v>
      </c>
      <c r="U4753">
        <v>-0.2</v>
      </c>
      <c r="V4753" t="s">
        <v>30</v>
      </c>
      <c r="W4753" t="s">
        <v>45</v>
      </c>
      <c r="X4753">
        <v>1</v>
      </c>
      <c r="Y4753" t="str">
        <f>IF(tblRides[[#This Row],[supply_demand_ratio]]&lt;0.8,"Below 0.8",IF(tblRides[[#This Row],[supply_demand_ratio]]&lt;1,"Between 0.8-1.0",IF(tblRides[[#This Row],[supply_demand_ratio]]&lt;=1.2,"Between 1.0-1.2","Above 1.2")))</f>
        <v>Above 1.2</v>
      </c>
    </row>
    <row r="4754" spans="1:25" x14ac:dyDescent="0.3">
      <c r="A4754" t="s">
        <v>4809</v>
      </c>
      <c r="B4754" s="1">
        <v>46065.220833333333</v>
      </c>
      <c r="C4754" s="2">
        <v>46065</v>
      </c>
      <c r="D4754">
        <v>5</v>
      </c>
      <c r="E4754" t="s">
        <v>43</v>
      </c>
      <c r="F4754" t="s">
        <v>34</v>
      </c>
      <c r="G4754">
        <v>5.6</v>
      </c>
      <c r="H4754">
        <v>108.89</v>
      </c>
      <c r="J4754">
        <v>1</v>
      </c>
      <c r="K4754">
        <v>2</v>
      </c>
      <c r="L4754">
        <v>3</v>
      </c>
      <c r="M4754">
        <v>66</v>
      </c>
      <c r="N4754" t="s">
        <v>41</v>
      </c>
      <c r="O4754">
        <v>1.6459999999999999</v>
      </c>
      <c r="P4754" t="s">
        <v>58</v>
      </c>
      <c r="Q4754" t="s">
        <v>59</v>
      </c>
      <c r="R4754">
        <v>4.5999999999999996</v>
      </c>
      <c r="S4754">
        <v>0</v>
      </c>
      <c r="U4754">
        <v>1</v>
      </c>
      <c r="V4754" t="s">
        <v>30</v>
      </c>
      <c r="W4754" t="s">
        <v>31</v>
      </c>
      <c r="X4754">
        <v>0</v>
      </c>
      <c r="Y4754" t="str">
        <f>IF(tblRides[[#This Row],[supply_demand_ratio]]&lt;0.8,"Below 0.8",IF(tblRides[[#This Row],[supply_demand_ratio]]&lt;1,"Between 0.8-1.0",IF(tblRides[[#This Row],[supply_demand_ratio]]&lt;=1.2,"Between 1.0-1.2","Above 1.2")))</f>
        <v>Above 1.2</v>
      </c>
    </row>
    <row r="4755" spans="1:25" x14ac:dyDescent="0.3">
      <c r="A4755" t="s">
        <v>4810</v>
      </c>
      <c r="B4755" s="1">
        <v>46065.22152777778</v>
      </c>
      <c r="C4755" s="2">
        <v>46065</v>
      </c>
      <c r="D4755">
        <v>5</v>
      </c>
      <c r="E4755" t="s">
        <v>25</v>
      </c>
      <c r="F4755" t="s">
        <v>26</v>
      </c>
      <c r="G4755">
        <v>10.9</v>
      </c>
      <c r="H4755">
        <v>181.19</v>
      </c>
      <c r="J4755">
        <v>1</v>
      </c>
      <c r="K4755">
        <v>2.2000000000000002</v>
      </c>
      <c r="L4755">
        <v>4.4000000000000004</v>
      </c>
      <c r="M4755">
        <v>137</v>
      </c>
      <c r="N4755" t="s">
        <v>27</v>
      </c>
      <c r="O4755">
        <v>1.2370000000000001</v>
      </c>
      <c r="P4755" t="s">
        <v>37</v>
      </c>
      <c r="Q4755" t="s">
        <v>103</v>
      </c>
      <c r="R4755">
        <v>4.55</v>
      </c>
      <c r="S4755">
        <v>6</v>
      </c>
      <c r="U4755">
        <v>2.2000000000000002</v>
      </c>
      <c r="V4755" t="s">
        <v>30</v>
      </c>
      <c r="W4755" t="s">
        <v>31</v>
      </c>
      <c r="X4755">
        <v>0</v>
      </c>
      <c r="Y4755" t="str">
        <f>IF(tblRides[[#This Row],[supply_demand_ratio]]&lt;0.8,"Below 0.8",IF(tblRides[[#This Row],[supply_demand_ratio]]&lt;1,"Between 0.8-1.0",IF(tblRides[[#This Row],[supply_demand_ratio]]&lt;=1.2,"Between 1.0-1.2","Above 1.2")))</f>
        <v>Above 1.2</v>
      </c>
    </row>
    <row r="4756" spans="1:25" x14ac:dyDescent="0.3">
      <c r="A4756" t="s">
        <v>4811</v>
      </c>
      <c r="B4756" s="1">
        <v>46065.238888888889</v>
      </c>
      <c r="C4756" s="2">
        <v>46065</v>
      </c>
      <c r="D4756">
        <v>5</v>
      </c>
      <c r="E4756" t="s">
        <v>33</v>
      </c>
      <c r="F4756" t="s">
        <v>26</v>
      </c>
      <c r="G4756">
        <v>7.6</v>
      </c>
      <c r="H4756">
        <v>160.13</v>
      </c>
      <c r="J4756">
        <v>1</v>
      </c>
      <c r="K4756">
        <v>2</v>
      </c>
      <c r="L4756">
        <v>2.2000000000000002</v>
      </c>
      <c r="M4756">
        <v>110</v>
      </c>
      <c r="N4756" t="s">
        <v>41</v>
      </c>
      <c r="O4756">
        <v>1.74</v>
      </c>
      <c r="P4756" t="s">
        <v>37</v>
      </c>
      <c r="Q4756" t="s">
        <v>38</v>
      </c>
      <c r="R4756">
        <v>4.93</v>
      </c>
      <c r="S4756">
        <v>8</v>
      </c>
      <c r="U4756">
        <v>0.2</v>
      </c>
      <c r="V4756" t="s">
        <v>30</v>
      </c>
      <c r="W4756" t="s">
        <v>31</v>
      </c>
      <c r="X4756">
        <v>0</v>
      </c>
      <c r="Y4756" t="str">
        <f>IF(tblRides[[#This Row],[supply_demand_ratio]]&lt;0.8,"Below 0.8",IF(tblRides[[#This Row],[supply_demand_ratio]]&lt;1,"Between 0.8-1.0",IF(tblRides[[#This Row],[supply_demand_ratio]]&lt;=1.2,"Between 1.0-1.2","Above 1.2")))</f>
        <v>Above 1.2</v>
      </c>
    </row>
    <row r="4757" spans="1:25" x14ac:dyDescent="0.3">
      <c r="A4757" t="s">
        <v>4812</v>
      </c>
      <c r="B4757" s="1">
        <v>46065.259027777778</v>
      </c>
      <c r="C4757" s="2">
        <v>46065</v>
      </c>
      <c r="D4757">
        <v>6</v>
      </c>
      <c r="E4757" t="s">
        <v>43</v>
      </c>
      <c r="F4757" t="s">
        <v>26</v>
      </c>
      <c r="G4757">
        <v>9.1</v>
      </c>
      <c r="H4757">
        <v>191.82</v>
      </c>
      <c r="I4757">
        <v>194.39</v>
      </c>
      <c r="J4757">
        <v>1.1000000000000001</v>
      </c>
      <c r="K4757">
        <v>5.4</v>
      </c>
      <c r="L4757">
        <v>4.9000000000000004</v>
      </c>
      <c r="M4757">
        <v>72</v>
      </c>
      <c r="N4757" t="s">
        <v>41</v>
      </c>
      <c r="O4757">
        <v>2.2000000000000002</v>
      </c>
      <c r="P4757" t="s">
        <v>28</v>
      </c>
      <c r="Q4757" t="s">
        <v>29</v>
      </c>
      <c r="R4757">
        <v>4.62</v>
      </c>
      <c r="S4757">
        <v>2</v>
      </c>
      <c r="T4757">
        <v>2.57</v>
      </c>
      <c r="U4757">
        <v>-0.5</v>
      </c>
      <c r="V4757" t="s">
        <v>30</v>
      </c>
      <c r="W4757" t="s">
        <v>45</v>
      </c>
      <c r="X4757">
        <v>1</v>
      </c>
      <c r="Y4757" t="str">
        <f>IF(tblRides[[#This Row],[supply_demand_ratio]]&lt;0.8,"Below 0.8",IF(tblRides[[#This Row],[supply_demand_ratio]]&lt;1,"Between 0.8-1.0",IF(tblRides[[#This Row],[supply_demand_ratio]]&lt;=1.2,"Between 1.0-1.2","Above 1.2")))</f>
        <v>Above 1.2</v>
      </c>
    </row>
    <row r="4758" spans="1:25" x14ac:dyDescent="0.3">
      <c r="A4758" t="s">
        <v>4813</v>
      </c>
      <c r="B4758" s="1">
        <v>46065.259722222225</v>
      </c>
      <c r="C4758" s="2">
        <v>46065</v>
      </c>
      <c r="D4758">
        <v>6</v>
      </c>
      <c r="E4758" t="s">
        <v>36</v>
      </c>
      <c r="F4758" t="s">
        <v>34</v>
      </c>
      <c r="G4758">
        <v>3.1</v>
      </c>
      <c r="H4758">
        <v>91.43</v>
      </c>
      <c r="J4758">
        <v>1</v>
      </c>
      <c r="K4758">
        <v>8.4</v>
      </c>
      <c r="L4758">
        <v>16.600000000000001</v>
      </c>
      <c r="M4758">
        <v>131</v>
      </c>
      <c r="N4758" t="s">
        <v>41</v>
      </c>
      <c r="O4758">
        <v>1.78</v>
      </c>
      <c r="P4758" t="s">
        <v>37</v>
      </c>
      <c r="Q4758" t="s">
        <v>38</v>
      </c>
      <c r="R4758">
        <v>4.63</v>
      </c>
      <c r="S4758">
        <v>0</v>
      </c>
      <c r="U4758">
        <v>8.1999999999999993</v>
      </c>
      <c r="V4758" t="s">
        <v>30</v>
      </c>
      <c r="W4758" t="s">
        <v>45</v>
      </c>
      <c r="X4758">
        <v>0</v>
      </c>
      <c r="Y4758" t="str">
        <f>IF(tblRides[[#This Row],[supply_demand_ratio]]&lt;0.8,"Below 0.8",IF(tblRides[[#This Row],[supply_demand_ratio]]&lt;1,"Between 0.8-1.0",IF(tblRides[[#This Row],[supply_demand_ratio]]&lt;=1.2,"Between 1.0-1.2","Above 1.2")))</f>
        <v>Above 1.2</v>
      </c>
    </row>
    <row r="4759" spans="1:25" x14ac:dyDescent="0.3">
      <c r="A4759" t="s">
        <v>4814</v>
      </c>
      <c r="B4759" s="1">
        <v>46065.259722222225</v>
      </c>
      <c r="C4759" s="2">
        <v>46065</v>
      </c>
      <c r="D4759">
        <v>6</v>
      </c>
      <c r="E4759" t="s">
        <v>33</v>
      </c>
      <c r="F4759" t="s">
        <v>34</v>
      </c>
      <c r="G4759">
        <v>6.1</v>
      </c>
      <c r="H4759">
        <v>143.08000000000001</v>
      </c>
      <c r="I4759">
        <v>139.4</v>
      </c>
      <c r="J4759">
        <v>1.1000000000000001</v>
      </c>
      <c r="K4759">
        <v>4.8</v>
      </c>
      <c r="L4759">
        <v>4.0999999999999996</v>
      </c>
      <c r="M4759">
        <v>98</v>
      </c>
      <c r="N4759" t="s">
        <v>41</v>
      </c>
      <c r="O4759">
        <v>1.4119999999999999</v>
      </c>
      <c r="P4759" t="s">
        <v>28</v>
      </c>
      <c r="Q4759" t="s">
        <v>29</v>
      </c>
      <c r="R4759">
        <v>4.71</v>
      </c>
      <c r="S4759">
        <v>0</v>
      </c>
      <c r="T4759">
        <v>-3.68</v>
      </c>
      <c r="U4759">
        <v>-0.7</v>
      </c>
      <c r="V4759" t="s">
        <v>30</v>
      </c>
      <c r="W4759" t="s">
        <v>31</v>
      </c>
      <c r="X4759">
        <v>1</v>
      </c>
      <c r="Y4759" t="str">
        <f>IF(tblRides[[#This Row],[supply_demand_ratio]]&lt;0.8,"Below 0.8",IF(tblRides[[#This Row],[supply_demand_ratio]]&lt;1,"Between 0.8-1.0",IF(tblRides[[#This Row],[supply_demand_ratio]]&lt;=1.2,"Between 1.0-1.2","Above 1.2")))</f>
        <v>Above 1.2</v>
      </c>
    </row>
    <row r="4760" spans="1:25" x14ac:dyDescent="0.3">
      <c r="A4760" t="s">
        <v>4815</v>
      </c>
      <c r="B4760" s="1">
        <v>46065.268750000003</v>
      </c>
      <c r="C4760" s="2">
        <v>46065</v>
      </c>
      <c r="D4760">
        <v>6</v>
      </c>
      <c r="E4760" t="s">
        <v>25</v>
      </c>
      <c r="F4760" t="s">
        <v>26</v>
      </c>
      <c r="G4760">
        <v>2.2999999999999998</v>
      </c>
      <c r="H4760">
        <v>82.1</v>
      </c>
      <c r="J4760">
        <v>1</v>
      </c>
      <c r="K4760">
        <v>4.2</v>
      </c>
      <c r="L4760">
        <v>12.2</v>
      </c>
      <c r="M4760">
        <v>110</v>
      </c>
      <c r="N4760" t="s">
        <v>41</v>
      </c>
      <c r="O4760">
        <v>1.091</v>
      </c>
      <c r="P4760" t="s">
        <v>58</v>
      </c>
      <c r="Q4760" t="s">
        <v>88</v>
      </c>
      <c r="R4760">
        <v>4.79</v>
      </c>
      <c r="S4760">
        <v>21</v>
      </c>
      <c r="U4760">
        <v>8</v>
      </c>
      <c r="V4760" t="s">
        <v>30</v>
      </c>
      <c r="W4760" t="s">
        <v>31</v>
      </c>
      <c r="X4760">
        <v>0</v>
      </c>
      <c r="Y4760" t="str">
        <f>IF(tblRides[[#This Row],[supply_demand_ratio]]&lt;0.8,"Below 0.8",IF(tblRides[[#This Row],[supply_demand_ratio]]&lt;1,"Between 0.8-1.0",IF(tblRides[[#This Row],[supply_demand_ratio]]&lt;=1.2,"Between 1.0-1.2","Above 1.2")))</f>
        <v>Between 1.0-1.2</v>
      </c>
    </row>
    <row r="4761" spans="1:25" x14ac:dyDescent="0.3">
      <c r="A4761" t="s">
        <v>4816</v>
      </c>
      <c r="B4761" s="1">
        <v>46065.281944444447</v>
      </c>
      <c r="C4761" s="2">
        <v>46065</v>
      </c>
      <c r="D4761">
        <v>6</v>
      </c>
      <c r="E4761" t="s">
        <v>25</v>
      </c>
      <c r="F4761" t="s">
        <v>26</v>
      </c>
      <c r="G4761">
        <v>6.6</v>
      </c>
      <c r="H4761">
        <v>125.18</v>
      </c>
      <c r="I4761">
        <v>131.31</v>
      </c>
      <c r="J4761">
        <v>1</v>
      </c>
      <c r="K4761">
        <v>6.2</v>
      </c>
      <c r="L4761">
        <v>5.9</v>
      </c>
      <c r="M4761">
        <v>120</v>
      </c>
      <c r="N4761" t="s">
        <v>27</v>
      </c>
      <c r="O4761">
        <v>0.92</v>
      </c>
      <c r="P4761" t="s">
        <v>28</v>
      </c>
      <c r="Q4761" t="s">
        <v>29</v>
      </c>
      <c r="R4761">
        <v>4.82</v>
      </c>
      <c r="S4761">
        <v>10</v>
      </c>
      <c r="T4761">
        <v>6.13</v>
      </c>
      <c r="U4761">
        <v>-0.3</v>
      </c>
      <c r="V4761" t="s">
        <v>30</v>
      </c>
      <c r="W4761" t="s">
        <v>45</v>
      </c>
      <c r="X4761">
        <v>1</v>
      </c>
      <c r="Y4761" t="str">
        <f>IF(tblRides[[#This Row],[supply_demand_ratio]]&lt;0.8,"Below 0.8",IF(tblRides[[#This Row],[supply_demand_ratio]]&lt;1,"Between 0.8-1.0",IF(tblRides[[#This Row],[supply_demand_ratio]]&lt;=1.2,"Between 1.0-1.2","Above 1.2")))</f>
        <v>Between 0.8-1.0</v>
      </c>
    </row>
    <row r="4762" spans="1:25" x14ac:dyDescent="0.3">
      <c r="A4762" t="s">
        <v>4817</v>
      </c>
      <c r="B4762" s="1">
        <v>46065.29583333333</v>
      </c>
      <c r="C4762" s="2">
        <v>46065</v>
      </c>
      <c r="D4762">
        <v>7</v>
      </c>
      <c r="E4762" t="s">
        <v>62</v>
      </c>
      <c r="F4762" t="s">
        <v>26</v>
      </c>
      <c r="G4762">
        <v>5.3</v>
      </c>
      <c r="H4762">
        <v>126.68</v>
      </c>
      <c r="I4762">
        <v>131.19999999999999</v>
      </c>
      <c r="J4762">
        <v>1</v>
      </c>
      <c r="K4762">
        <v>4.5999999999999996</v>
      </c>
      <c r="L4762">
        <v>5.6</v>
      </c>
      <c r="M4762">
        <v>55</v>
      </c>
      <c r="N4762" t="s">
        <v>41</v>
      </c>
      <c r="O4762">
        <v>1.37</v>
      </c>
      <c r="P4762" t="s">
        <v>28</v>
      </c>
      <c r="Q4762" t="s">
        <v>29</v>
      </c>
      <c r="R4762">
        <v>4.75</v>
      </c>
      <c r="S4762">
        <v>21</v>
      </c>
      <c r="T4762">
        <v>4.5199999999999996</v>
      </c>
      <c r="U4762">
        <v>1</v>
      </c>
      <c r="V4762" t="s">
        <v>30</v>
      </c>
      <c r="W4762" t="s">
        <v>31</v>
      </c>
      <c r="X4762">
        <v>1</v>
      </c>
      <c r="Y4762" t="str">
        <f>IF(tblRides[[#This Row],[supply_demand_ratio]]&lt;0.8,"Below 0.8",IF(tblRides[[#This Row],[supply_demand_ratio]]&lt;1,"Between 0.8-1.0",IF(tblRides[[#This Row],[supply_demand_ratio]]&lt;=1.2,"Between 1.0-1.2","Above 1.2")))</f>
        <v>Above 1.2</v>
      </c>
    </row>
    <row r="4763" spans="1:25" x14ac:dyDescent="0.3">
      <c r="A4763" t="s">
        <v>4818</v>
      </c>
      <c r="B4763" s="1">
        <v>46065.296527777777</v>
      </c>
      <c r="C4763" s="2">
        <v>46065</v>
      </c>
      <c r="D4763">
        <v>7</v>
      </c>
      <c r="E4763" t="s">
        <v>25</v>
      </c>
      <c r="F4763" t="s">
        <v>26</v>
      </c>
      <c r="G4763">
        <v>6.9</v>
      </c>
      <c r="H4763">
        <v>149.4</v>
      </c>
      <c r="I4763">
        <v>151.43</v>
      </c>
      <c r="J4763">
        <v>1.1000000000000001</v>
      </c>
      <c r="K4763">
        <v>4.0999999999999996</v>
      </c>
      <c r="L4763">
        <v>7.3</v>
      </c>
      <c r="M4763">
        <v>130</v>
      </c>
      <c r="N4763" t="s">
        <v>27</v>
      </c>
      <c r="O4763">
        <v>1.1000000000000001</v>
      </c>
      <c r="P4763" t="s">
        <v>28</v>
      </c>
      <c r="Q4763" t="s">
        <v>29</v>
      </c>
      <c r="R4763">
        <v>4.75</v>
      </c>
      <c r="S4763">
        <v>7</v>
      </c>
      <c r="T4763">
        <v>2.0299999999999998</v>
      </c>
      <c r="U4763">
        <v>3.2</v>
      </c>
      <c r="V4763" t="s">
        <v>30</v>
      </c>
      <c r="W4763" t="s">
        <v>31</v>
      </c>
      <c r="X4763">
        <v>1</v>
      </c>
      <c r="Y4763" t="str">
        <f>IF(tblRides[[#This Row],[supply_demand_ratio]]&lt;0.8,"Below 0.8",IF(tblRides[[#This Row],[supply_demand_ratio]]&lt;1,"Between 0.8-1.0",IF(tblRides[[#This Row],[supply_demand_ratio]]&lt;=1.2,"Between 1.0-1.2","Above 1.2")))</f>
        <v>Between 1.0-1.2</v>
      </c>
    </row>
    <row r="4764" spans="1:25" x14ac:dyDescent="0.3">
      <c r="A4764" t="s">
        <v>4819</v>
      </c>
      <c r="B4764" s="1">
        <v>46065.314583333333</v>
      </c>
      <c r="C4764" s="2">
        <v>46065</v>
      </c>
      <c r="D4764">
        <v>7</v>
      </c>
      <c r="E4764" t="s">
        <v>36</v>
      </c>
      <c r="F4764" t="s">
        <v>26</v>
      </c>
      <c r="G4764">
        <v>2.9</v>
      </c>
      <c r="H4764">
        <v>78</v>
      </c>
      <c r="J4764">
        <v>1</v>
      </c>
      <c r="K4764">
        <v>5.3</v>
      </c>
      <c r="L4764">
        <v>5</v>
      </c>
      <c r="M4764">
        <v>121</v>
      </c>
      <c r="N4764" t="s">
        <v>27</v>
      </c>
      <c r="O4764">
        <v>1.0660000000000001</v>
      </c>
      <c r="P4764" t="s">
        <v>58</v>
      </c>
      <c r="Q4764" t="s">
        <v>74</v>
      </c>
      <c r="R4764">
        <v>4.49</v>
      </c>
      <c r="S4764">
        <v>7</v>
      </c>
      <c r="U4764">
        <v>-0.3</v>
      </c>
      <c r="V4764" t="s">
        <v>30</v>
      </c>
      <c r="W4764" t="s">
        <v>45</v>
      </c>
      <c r="X4764">
        <v>0</v>
      </c>
      <c r="Y4764" t="str">
        <f>IF(tblRides[[#This Row],[supply_demand_ratio]]&lt;0.8,"Below 0.8",IF(tblRides[[#This Row],[supply_demand_ratio]]&lt;1,"Between 0.8-1.0",IF(tblRides[[#This Row],[supply_demand_ratio]]&lt;=1.2,"Between 1.0-1.2","Above 1.2")))</f>
        <v>Between 1.0-1.2</v>
      </c>
    </row>
    <row r="4765" spans="1:25" x14ac:dyDescent="0.3">
      <c r="A4765" t="s">
        <v>4820</v>
      </c>
      <c r="B4765" s="1">
        <v>46065.315972222219</v>
      </c>
      <c r="C4765" s="2">
        <v>46065</v>
      </c>
      <c r="D4765">
        <v>7</v>
      </c>
      <c r="E4765" t="s">
        <v>25</v>
      </c>
      <c r="F4765" t="s">
        <v>26</v>
      </c>
      <c r="G4765">
        <v>8.1</v>
      </c>
      <c r="H4765">
        <v>162.91999999999999</v>
      </c>
      <c r="I4765">
        <v>160.94</v>
      </c>
      <c r="J4765">
        <v>1</v>
      </c>
      <c r="K4765">
        <v>6.5</v>
      </c>
      <c r="L4765">
        <v>3.3</v>
      </c>
      <c r="M4765">
        <v>125</v>
      </c>
      <c r="N4765" t="s">
        <v>27</v>
      </c>
      <c r="O4765">
        <v>1.006</v>
      </c>
      <c r="P4765" t="s">
        <v>28</v>
      </c>
      <c r="Q4765" t="s">
        <v>29</v>
      </c>
      <c r="R4765">
        <v>4.82</v>
      </c>
      <c r="S4765">
        <v>12</v>
      </c>
      <c r="T4765">
        <v>-1.98</v>
      </c>
      <c r="U4765">
        <v>-3.2</v>
      </c>
      <c r="V4765" t="s">
        <v>30</v>
      </c>
      <c r="W4765" t="s">
        <v>45</v>
      </c>
      <c r="X4765">
        <v>1</v>
      </c>
      <c r="Y4765" t="str">
        <f>IF(tblRides[[#This Row],[supply_demand_ratio]]&lt;0.8,"Below 0.8",IF(tblRides[[#This Row],[supply_demand_ratio]]&lt;1,"Between 0.8-1.0",IF(tblRides[[#This Row],[supply_demand_ratio]]&lt;=1.2,"Between 1.0-1.2","Above 1.2")))</f>
        <v>Between 1.0-1.2</v>
      </c>
    </row>
    <row r="4766" spans="1:25" x14ac:dyDescent="0.3">
      <c r="A4766" t="s">
        <v>4821</v>
      </c>
      <c r="B4766" s="1">
        <v>46065.320833333331</v>
      </c>
      <c r="C4766" s="2">
        <v>46065</v>
      </c>
      <c r="D4766">
        <v>7</v>
      </c>
      <c r="E4766" t="s">
        <v>43</v>
      </c>
      <c r="F4766" t="s">
        <v>26</v>
      </c>
      <c r="G4766">
        <v>11.1</v>
      </c>
      <c r="H4766">
        <v>212.95</v>
      </c>
      <c r="I4766">
        <v>213.03</v>
      </c>
      <c r="J4766">
        <v>1</v>
      </c>
      <c r="K4766">
        <v>3.7</v>
      </c>
      <c r="L4766">
        <v>5.3</v>
      </c>
      <c r="M4766">
        <v>68</v>
      </c>
      <c r="N4766" t="s">
        <v>41</v>
      </c>
      <c r="O4766">
        <v>1.653</v>
      </c>
      <c r="P4766" t="s">
        <v>28</v>
      </c>
      <c r="Q4766" t="s">
        <v>29</v>
      </c>
      <c r="R4766">
        <v>4.53</v>
      </c>
      <c r="S4766">
        <v>6</v>
      </c>
      <c r="T4766">
        <v>0.08</v>
      </c>
      <c r="U4766">
        <v>1.6</v>
      </c>
      <c r="V4766" t="s">
        <v>30</v>
      </c>
      <c r="W4766" t="s">
        <v>31</v>
      </c>
      <c r="X4766">
        <v>1</v>
      </c>
      <c r="Y4766" t="str">
        <f>IF(tblRides[[#This Row],[supply_demand_ratio]]&lt;0.8,"Below 0.8",IF(tblRides[[#This Row],[supply_demand_ratio]]&lt;1,"Between 0.8-1.0",IF(tblRides[[#This Row],[supply_demand_ratio]]&lt;=1.2,"Between 1.0-1.2","Above 1.2")))</f>
        <v>Above 1.2</v>
      </c>
    </row>
    <row r="4767" spans="1:25" x14ac:dyDescent="0.3">
      <c r="A4767" t="s">
        <v>4822</v>
      </c>
      <c r="B4767" s="1">
        <v>46065.324305555558</v>
      </c>
      <c r="C4767" s="2">
        <v>46065</v>
      </c>
      <c r="D4767">
        <v>7</v>
      </c>
      <c r="E4767" t="s">
        <v>33</v>
      </c>
      <c r="F4767" t="s">
        <v>26</v>
      </c>
      <c r="G4767">
        <v>0.8</v>
      </c>
      <c r="H4767">
        <v>52.5</v>
      </c>
      <c r="J4767">
        <v>1</v>
      </c>
      <c r="K4767">
        <v>2.7</v>
      </c>
      <c r="L4767">
        <v>1</v>
      </c>
      <c r="M4767">
        <v>110</v>
      </c>
      <c r="N4767" t="s">
        <v>27</v>
      </c>
      <c r="O4767">
        <v>1.369</v>
      </c>
      <c r="P4767" t="s">
        <v>37</v>
      </c>
      <c r="Q4767" t="s">
        <v>103</v>
      </c>
      <c r="R4767">
        <v>4.95</v>
      </c>
      <c r="S4767">
        <v>4</v>
      </c>
      <c r="U4767">
        <v>-1.7</v>
      </c>
      <c r="V4767" t="s">
        <v>30</v>
      </c>
      <c r="W4767" t="s">
        <v>31</v>
      </c>
      <c r="X4767">
        <v>0</v>
      </c>
      <c r="Y4767" t="str">
        <f>IF(tblRides[[#This Row],[supply_demand_ratio]]&lt;0.8,"Below 0.8",IF(tblRides[[#This Row],[supply_demand_ratio]]&lt;1,"Between 0.8-1.0",IF(tblRides[[#This Row],[supply_demand_ratio]]&lt;=1.2,"Between 1.0-1.2","Above 1.2")))</f>
        <v>Above 1.2</v>
      </c>
    </row>
    <row r="4768" spans="1:25" x14ac:dyDescent="0.3">
      <c r="A4768" t="s">
        <v>4823</v>
      </c>
      <c r="B4768" s="1">
        <v>46065.329861111109</v>
      </c>
      <c r="C4768" s="2">
        <v>46065</v>
      </c>
      <c r="D4768">
        <v>7</v>
      </c>
      <c r="E4768" t="s">
        <v>25</v>
      </c>
      <c r="F4768" t="s">
        <v>26</v>
      </c>
      <c r="G4768">
        <v>1.8</v>
      </c>
      <c r="H4768">
        <v>81.22</v>
      </c>
      <c r="I4768">
        <v>83.83</v>
      </c>
      <c r="J4768">
        <v>1.2</v>
      </c>
      <c r="K4768">
        <v>8.8000000000000007</v>
      </c>
      <c r="L4768">
        <v>2.7</v>
      </c>
      <c r="M4768">
        <v>114</v>
      </c>
      <c r="N4768" t="s">
        <v>72</v>
      </c>
      <c r="O4768">
        <v>0.73799999999999999</v>
      </c>
      <c r="P4768" t="s">
        <v>28</v>
      </c>
      <c r="Q4768" t="s">
        <v>29</v>
      </c>
      <c r="R4768">
        <v>4.67</v>
      </c>
      <c r="S4768">
        <v>2</v>
      </c>
      <c r="T4768">
        <v>2.61</v>
      </c>
      <c r="U4768">
        <v>-6.1</v>
      </c>
      <c r="V4768" t="s">
        <v>30</v>
      </c>
      <c r="W4768" t="s">
        <v>45</v>
      </c>
      <c r="X4768">
        <v>1</v>
      </c>
      <c r="Y4768" t="str">
        <f>IF(tblRides[[#This Row],[supply_demand_ratio]]&lt;0.8,"Below 0.8",IF(tblRides[[#This Row],[supply_demand_ratio]]&lt;1,"Between 0.8-1.0",IF(tblRides[[#This Row],[supply_demand_ratio]]&lt;=1.2,"Between 1.0-1.2","Above 1.2")))</f>
        <v>Below 0.8</v>
      </c>
    </row>
    <row r="4769" spans="1:25" x14ac:dyDescent="0.3">
      <c r="A4769" t="s">
        <v>4824</v>
      </c>
      <c r="B4769" s="1">
        <v>46065.37777777778</v>
      </c>
      <c r="C4769" s="2">
        <v>46065</v>
      </c>
      <c r="D4769">
        <v>9</v>
      </c>
      <c r="E4769" t="s">
        <v>33</v>
      </c>
      <c r="F4769" t="s">
        <v>26</v>
      </c>
      <c r="G4769">
        <v>3.4</v>
      </c>
      <c r="H4769">
        <v>102.24</v>
      </c>
      <c r="I4769">
        <v>96.03</v>
      </c>
      <c r="J4769">
        <v>1.1000000000000001</v>
      </c>
      <c r="K4769">
        <v>2</v>
      </c>
      <c r="L4769">
        <v>4.2</v>
      </c>
      <c r="M4769">
        <v>84</v>
      </c>
      <c r="N4769" t="s">
        <v>27</v>
      </c>
      <c r="O4769">
        <v>0.82199999999999995</v>
      </c>
      <c r="P4769" t="s">
        <v>28</v>
      </c>
      <c r="Q4769" t="s">
        <v>29</v>
      </c>
      <c r="R4769">
        <v>4.46</v>
      </c>
      <c r="S4769">
        <v>4</v>
      </c>
      <c r="T4769">
        <v>-6.21</v>
      </c>
      <c r="U4769">
        <v>2.2000000000000002</v>
      </c>
      <c r="V4769" t="s">
        <v>30</v>
      </c>
      <c r="W4769" t="s">
        <v>31</v>
      </c>
      <c r="X4769">
        <v>1</v>
      </c>
      <c r="Y4769" t="str">
        <f>IF(tblRides[[#This Row],[supply_demand_ratio]]&lt;0.8,"Below 0.8",IF(tblRides[[#This Row],[supply_demand_ratio]]&lt;1,"Between 0.8-1.0",IF(tblRides[[#This Row],[supply_demand_ratio]]&lt;=1.2,"Between 1.0-1.2","Above 1.2")))</f>
        <v>Between 0.8-1.0</v>
      </c>
    </row>
    <row r="4770" spans="1:25" x14ac:dyDescent="0.3">
      <c r="A4770" t="s">
        <v>4825</v>
      </c>
      <c r="B4770" s="1">
        <v>46065.385416666664</v>
      </c>
      <c r="C4770" s="2">
        <v>46065</v>
      </c>
      <c r="D4770">
        <v>9</v>
      </c>
      <c r="E4770" t="s">
        <v>36</v>
      </c>
      <c r="F4770" t="s">
        <v>26</v>
      </c>
      <c r="G4770">
        <v>4.5999999999999996</v>
      </c>
      <c r="H4770">
        <v>128.24</v>
      </c>
      <c r="I4770">
        <v>124.82</v>
      </c>
      <c r="J4770">
        <v>1.2</v>
      </c>
      <c r="K4770">
        <v>3.9</v>
      </c>
      <c r="L4770">
        <v>1.5</v>
      </c>
      <c r="M4770">
        <v>96</v>
      </c>
      <c r="N4770" t="s">
        <v>27</v>
      </c>
      <c r="O4770">
        <v>0.80800000000000005</v>
      </c>
      <c r="P4770" t="s">
        <v>28</v>
      </c>
      <c r="Q4770" t="s">
        <v>29</v>
      </c>
      <c r="R4770">
        <v>4.7699999999999996</v>
      </c>
      <c r="S4770">
        <v>17</v>
      </c>
      <c r="T4770">
        <v>-3.42</v>
      </c>
      <c r="U4770">
        <v>-2.4</v>
      </c>
      <c r="V4770" t="s">
        <v>30</v>
      </c>
      <c r="W4770" t="s">
        <v>31</v>
      </c>
      <c r="X4770">
        <v>1</v>
      </c>
      <c r="Y4770" t="str">
        <f>IF(tblRides[[#This Row],[supply_demand_ratio]]&lt;0.8,"Below 0.8",IF(tblRides[[#This Row],[supply_demand_ratio]]&lt;1,"Between 0.8-1.0",IF(tblRides[[#This Row],[supply_demand_ratio]]&lt;=1.2,"Between 1.0-1.2","Above 1.2")))</f>
        <v>Between 0.8-1.0</v>
      </c>
    </row>
    <row r="4771" spans="1:25" x14ac:dyDescent="0.3">
      <c r="A4771" t="s">
        <v>4826</v>
      </c>
      <c r="B4771" s="1">
        <v>46065.386111111111</v>
      </c>
      <c r="C4771" s="2">
        <v>46065</v>
      </c>
      <c r="D4771">
        <v>9</v>
      </c>
      <c r="E4771" t="s">
        <v>25</v>
      </c>
      <c r="F4771" t="s">
        <v>34</v>
      </c>
      <c r="G4771">
        <v>3.8</v>
      </c>
      <c r="H4771">
        <v>121.5</v>
      </c>
      <c r="J4771">
        <v>1.3</v>
      </c>
      <c r="K4771">
        <v>8.3000000000000007</v>
      </c>
      <c r="L4771">
        <v>12</v>
      </c>
      <c r="M4771">
        <v>97</v>
      </c>
      <c r="N4771" t="s">
        <v>72</v>
      </c>
      <c r="O4771">
        <v>0.60199999999999998</v>
      </c>
      <c r="P4771" t="s">
        <v>58</v>
      </c>
      <c r="Q4771" t="s">
        <v>59</v>
      </c>
      <c r="R4771">
        <v>4.87</v>
      </c>
      <c r="S4771">
        <v>0</v>
      </c>
      <c r="U4771">
        <v>3.7</v>
      </c>
      <c r="V4771" t="s">
        <v>30</v>
      </c>
      <c r="W4771" t="s">
        <v>45</v>
      </c>
      <c r="X4771">
        <v>0</v>
      </c>
      <c r="Y4771" t="str">
        <f>IF(tblRides[[#This Row],[supply_demand_ratio]]&lt;0.8,"Below 0.8",IF(tblRides[[#This Row],[supply_demand_ratio]]&lt;1,"Between 0.8-1.0",IF(tblRides[[#This Row],[supply_demand_ratio]]&lt;=1.2,"Between 1.0-1.2","Above 1.2")))</f>
        <v>Below 0.8</v>
      </c>
    </row>
    <row r="4772" spans="1:25" x14ac:dyDescent="0.3">
      <c r="A4772" t="s">
        <v>4827</v>
      </c>
      <c r="B4772" s="1">
        <v>46065.388888888891</v>
      </c>
      <c r="C4772" s="2">
        <v>46065</v>
      </c>
      <c r="D4772">
        <v>9</v>
      </c>
      <c r="E4772" t="s">
        <v>43</v>
      </c>
      <c r="F4772" t="s">
        <v>34</v>
      </c>
      <c r="G4772">
        <v>2.2000000000000002</v>
      </c>
      <c r="H4772">
        <v>72.5</v>
      </c>
      <c r="I4772">
        <v>69.959999999999994</v>
      </c>
      <c r="J4772">
        <v>1.1000000000000001</v>
      </c>
      <c r="K4772">
        <v>8.3000000000000007</v>
      </c>
      <c r="L4772">
        <v>9.8000000000000007</v>
      </c>
      <c r="M4772">
        <v>47</v>
      </c>
      <c r="N4772" t="s">
        <v>27</v>
      </c>
      <c r="O4772">
        <v>0.81</v>
      </c>
      <c r="P4772" t="s">
        <v>28</v>
      </c>
      <c r="Q4772" t="s">
        <v>29</v>
      </c>
      <c r="R4772">
        <v>4.6500000000000004</v>
      </c>
      <c r="S4772">
        <v>0</v>
      </c>
      <c r="T4772">
        <v>-2.54</v>
      </c>
      <c r="U4772">
        <v>1.5</v>
      </c>
      <c r="V4772" t="s">
        <v>30</v>
      </c>
      <c r="W4772" t="s">
        <v>45</v>
      </c>
      <c r="X4772">
        <v>1</v>
      </c>
      <c r="Y4772" t="str">
        <f>IF(tblRides[[#This Row],[supply_demand_ratio]]&lt;0.8,"Below 0.8",IF(tblRides[[#This Row],[supply_demand_ratio]]&lt;1,"Between 0.8-1.0",IF(tblRides[[#This Row],[supply_demand_ratio]]&lt;=1.2,"Between 1.0-1.2","Above 1.2")))</f>
        <v>Between 0.8-1.0</v>
      </c>
    </row>
    <row r="4773" spans="1:25" x14ac:dyDescent="0.3">
      <c r="A4773" t="s">
        <v>4828</v>
      </c>
      <c r="B4773" s="1">
        <v>46065.398611111108</v>
      </c>
      <c r="C4773" s="2">
        <v>46065</v>
      </c>
      <c r="D4773">
        <v>9</v>
      </c>
      <c r="E4773" t="s">
        <v>36</v>
      </c>
      <c r="F4773" t="s">
        <v>34</v>
      </c>
      <c r="G4773">
        <v>7</v>
      </c>
      <c r="H4773">
        <v>164.31</v>
      </c>
      <c r="I4773">
        <v>158.41</v>
      </c>
      <c r="J4773">
        <v>1.1000000000000001</v>
      </c>
      <c r="K4773">
        <v>6.7</v>
      </c>
      <c r="L4773">
        <v>9.8000000000000007</v>
      </c>
      <c r="M4773">
        <v>115</v>
      </c>
      <c r="N4773" t="s">
        <v>27</v>
      </c>
      <c r="O4773">
        <v>0.90600000000000003</v>
      </c>
      <c r="P4773" t="s">
        <v>28</v>
      </c>
      <c r="Q4773" t="s">
        <v>29</v>
      </c>
      <c r="R4773">
        <v>4.8499999999999996</v>
      </c>
      <c r="S4773">
        <v>0</v>
      </c>
      <c r="T4773">
        <v>-5.9</v>
      </c>
      <c r="U4773">
        <v>3.1</v>
      </c>
      <c r="V4773" t="s">
        <v>30</v>
      </c>
      <c r="W4773" t="s">
        <v>45</v>
      </c>
      <c r="X4773">
        <v>1</v>
      </c>
      <c r="Y4773" t="str">
        <f>IF(tblRides[[#This Row],[supply_demand_ratio]]&lt;0.8,"Below 0.8",IF(tblRides[[#This Row],[supply_demand_ratio]]&lt;1,"Between 0.8-1.0",IF(tblRides[[#This Row],[supply_demand_ratio]]&lt;=1.2,"Between 1.0-1.2","Above 1.2")))</f>
        <v>Between 0.8-1.0</v>
      </c>
    </row>
    <row r="4774" spans="1:25" x14ac:dyDescent="0.3">
      <c r="A4774" t="s">
        <v>4829</v>
      </c>
      <c r="B4774" s="1">
        <v>46065.402777777781</v>
      </c>
      <c r="C4774" s="2">
        <v>46065</v>
      </c>
      <c r="D4774">
        <v>9</v>
      </c>
      <c r="E4774" t="s">
        <v>36</v>
      </c>
      <c r="F4774" t="s">
        <v>26</v>
      </c>
      <c r="G4774">
        <v>6.7</v>
      </c>
      <c r="H4774">
        <v>171.41</v>
      </c>
      <c r="I4774">
        <v>175.87</v>
      </c>
      <c r="J4774">
        <v>1.2</v>
      </c>
      <c r="K4774">
        <v>5.6</v>
      </c>
      <c r="L4774">
        <v>10.5</v>
      </c>
      <c r="M4774">
        <v>93</v>
      </c>
      <c r="N4774" t="s">
        <v>27</v>
      </c>
      <c r="O4774">
        <v>0.78600000000000003</v>
      </c>
      <c r="P4774" t="s">
        <v>28</v>
      </c>
      <c r="Q4774" t="s">
        <v>29</v>
      </c>
      <c r="R4774">
        <v>5</v>
      </c>
      <c r="S4774">
        <v>19</v>
      </c>
      <c r="T4774">
        <v>4.46</v>
      </c>
      <c r="U4774">
        <v>4.9000000000000004</v>
      </c>
      <c r="V4774" t="s">
        <v>30</v>
      </c>
      <c r="W4774" t="s">
        <v>45</v>
      </c>
      <c r="X4774">
        <v>1</v>
      </c>
      <c r="Y4774" t="str">
        <f>IF(tblRides[[#This Row],[supply_demand_ratio]]&lt;0.8,"Below 0.8",IF(tblRides[[#This Row],[supply_demand_ratio]]&lt;1,"Between 0.8-1.0",IF(tblRides[[#This Row],[supply_demand_ratio]]&lt;=1.2,"Between 1.0-1.2","Above 1.2")))</f>
        <v>Below 0.8</v>
      </c>
    </row>
    <row r="4775" spans="1:25" x14ac:dyDescent="0.3">
      <c r="A4775" t="s">
        <v>4830</v>
      </c>
      <c r="B4775" s="1">
        <v>46065.415277777778</v>
      </c>
      <c r="C4775" s="2">
        <v>46065</v>
      </c>
      <c r="D4775">
        <v>9</v>
      </c>
      <c r="E4775" t="s">
        <v>33</v>
      </c>
      <c r="F4775" t="s">
        <v>26</v>
      </c>
      <c r="G4775">
        <v>3.8</v>
      </c>
      <c r="H4775">
        <v>97.07</v>
      </c>
      <c r="J4775">
        <v>1</v>
      </c>
      <c r="K4775">
        <v>7.6</v>
      </c>
      <c r="L4775">
        <v>10.5</v>
      </c>
      <c r="M4775">
        <v>82</v>
      </c>
      <c r="N4775" t="s">
        <v>27</v>
      </c>
      <c r="O4775">
        <v>0.91700000000000004</v>
      </c>
      <c r="P4775" t="s">
        <v>58</v>
      </c>
      <c r="Q4775" t="s">
        <v>108</v>
      </c>
      <c r="R4775">
        <v>4.79</v>
      </c>
      <c r="S4775">
        <v>8</v>
      </c>
      <c r="U4775">
        <v>2.9</v>
      </c>
      <c r="V4775" t="s">
        <v>30</v>
      </c>
      <c r="W4775" t="s">
        <v>45</v>
      </c>
      <c r="X4775">
        <v>0</v>
      </c>
      <c r="Y4775" t="str">
        <f>IF(tblRides[[#This Row],[supply_demand_ratio]]&lt;0.8,"Below 0.8",IF(tblRides[[#This Row],[supply_demand_ratio]]&lt;1,"Between 0.8-1.0",IF(tblRides[[#This Row],[supply_demand_ratio]]&lt;=1.2,"Between 1.0-1.2","Above 1.2")))</f>
        <v>Between 0.8-1.0</v>
      </c>
    </row>
    <row r="4776" spans="1:25" x14ac:dyDescent="0.3">
      <c r="A4776" t="s">
        <v>4831</v>
      </c>
      <c r="B4776" s="1">
        <v>46065.418055555558</v>
      </c>
      <c r="C4776" s="2">
        <v>46065</v>
      </c>
      <c r="D4776">
        <v>10</v>
      </c>
      <c r="E4776" t="s">
        <v>36</v>
      </c>
      <c r="F4776" t="s">
        <v>34</v>
      </c>
      <c r="G4776">
        <v>7.7</v>
      </c>
      <c r="H4776">
        <v>152.65</v>
      </c>
      <c r="I4776">
        <v>146.66</v>
      </c>
      <c r="J4776">
        <v>1</v>
      </c>
      <c r="K4776">
        <v>3.5</v>
      </c>
      <c r="L4776">
        <v>7.5</v>
      </c>
      <c r="M4776">
        <v>108</v>
      </c>
      <c r="N4776" t="s">
        <v>27</v>
      </c>
      <c r="O4776">
        <v>1.0609999999999999</v>
      </c>
      <c r="P4776" t="s">
        <v>28</v>
      </c>
      <c r="Q4776" t="s">
        <v>29</v>
      </c>
      <c r="R4776">
        <v>4.46</v>
      </c>
      <c r="S4776">
        <v>0</v>
      </c>
      <c r="T4776">
        <v>-5.99</v>
      </c>
      <c r="U4776">
        <v>4</v>
      </c>
      <c r="V4776" t="s">
        <v>30</v>
      </c>
      <c r="W4776" t="s">
        <v>31</v>
      </c>
      <c r="X4776">
        <v>1</v>
      </c>
      <c r="Y4776" t="str">
        <f>IF(tblRides[[#This Row],[supply_demand_ratio]]&lt;0.8,"Below 0.8",IF(tblRides[[#This Row],[supply_demand_ratio]]&lt;1,"Between 0.8-1.0",IF(tblRides[[#This Row],[supply_demand_ratio]]&lt;=1.2,"Between 1.0-1.2","Above 1.2")))</f>
        <v>Between 1.0-1.2</v>
      </c>
    </row>
    <row r="4777" spans="1:25" x14ac:dyDescent="0.3">
      <c r="A4777" t="s">
        <v>4832</v>
      </c>
      <c r="B4777" s="1">
        <v>46065.436111111114</v>
      </c>
      <c r="C4777" s="2">
        <v>46065</v>
      </c>
      <c r="D4777">
        <v>10</v>
      </c>
      <c r="E4777" t="s">
        <v>25</v>
      </c>
      <c r="F4777" t="s">
        <v>34</v>
      </c>
      <c r="G4777">
        <v>5.2</v>
      </c>
      <c r="H4777">
        <v>144.13</v>
      </c>
      <c r="I4777">
        <v>141.25</v>
      </c>
      <c r="J4777">
        <v>1.2</v>
      </c>
      <c r="K4777">
        <v>8.6999999999999993</v>
      </c>
      <c r="L4777">
        <v>7.7</v>
      </c>
      <c r="M4777">
        <v>99</v>
      </c>
      <c r="N4777" t="s">
        <v>27</v>
      </c>
      <c r="O4777">
        <v>0.69299999999999995</v>
      </c>
      <c r="P4777" t="s">
        <v>28</v>
      </c>
      <c r="Q4777" t="s">
        <v>29</v>
      </c>
      <c r="R4777">
        <v>4.72</v>
      </c>
      <c r="S4777">
        <v>0</v>
      </c>
      <c r="T4777">
        <v>-2.88</v>
      </c>
      <c r="U4777">
        <v>-1</v>
      </c>
      <c r="V4777" t="s">
        <v>30</v>
      </c>
      <c r="W4777" t="s">
        <v>45</v>
      </c>
      <c r="X4777">
        <v>1</v>
      </c>
      <c r="Y4777" t="str">
        <f>IF(tblRides[[#This Row],[supply_demand_ratio]]&lt;0.8,"Below 0.8",IF(tblRides[[#This Row],[supply_demand_ratio]]&lt;1,"Between 0.8-1.0",IF(tblRides[[#This Row],[supply_demand_ratio]]&lt;=1.2,"Between 1.0-1.2","Above 1.2")))</f>
        <v>Below 0.8</v>
      </c>
    </row>
    <row r="4778" spans="1:25" x14ac:dyDescent="0.3">
      <c r="A4778" t="s">
        <v>4833</v>
      </c>
      <c r="B4778" s="1">
        <v>46065.440972222219</v>
      </c>
      <c r="C4778" s="2">
        <v>46065</v>
      </c>
      <c r="D4778">
        <v>10</v>
      </c>
      <c r="E4778" t="s">
        <v>25</v>
      </c>
      <c r="F4778" t="s">
        <v>26</v>
      </c>
      <c r="G4778">
        <v>15.8</v>
      </c>
      <c r="H4778">
        <v>273.25</v>
      </c>
      <c r="I4778">
        <v>266.92</v>
      </c>
      <c r="J4778">
        <v>1.1000000000000001</v>
      </c>
      <c r="K4778">
        <v>5.6</v>
      </c>
      <c r="L4778">
        <v>9.8000000000000007</v>
      </c>
      <c r="M4778">
        <v>103</v>
      </c>
      <c r="N4778" t="s">
        <v>27</v>
      </c>
      <c r="O4778">
        <v>0.79200000000000004</v>
      </c>
      <c r="P4778" t="s">
        <v>28</v>
      </c>
      <c r="Q4778" t="s">
        <v>29</v>
      </c>
      <c r="R4778">
        <v>4.62</v>
      </c>
      <c r="S4778">
        <v>3</v>
      </c>
      <c r="T4778">
        <v>-6.33</v>
      </c>
      <c r="U4778">
        <v>4.2</v>
      </c>
      <c r="V4778" t="s">
        <v>30</v>
      </c>
      <c r="W4778" t="s">
        <v>45</v>
      </c>
      <c r="X4778">
        <v>1</v>
      </c>
      <c r="Y4778" t="str">
        <f>IF(tblRides[[#This Row],[supply_demand_ratio]]&lt;0.8,"Below 0.8",IF(tblRides[[#This Row],[supply_demand_ratio]]&lt;1,"Between 0.8-1.0",IF(tblRides[[#This Row],[supply_demand_ratio]]&lt;=1.2,"Between 1.0-1.2","Above 1.2")))</f>
        <v>Below 0.8</v>
      </c>
    </row>
    <row r="4779" spans="1:25" x14ac:dyDescent="0.3">
      <c r="A4779" t="s">
        <v>4834</v>
      </c>
      <c r="B4779" s="1">
        <v>46065.443749999999</v>
      </c>
      <c r="C4779" s="2">
        <v>46065</v>
      </c>
      <c r="D4779">
        <v>10</v>
      </c>
      <c r="E4779" t="s">
        <v>33</v>
      </c>
      <c r="F4779" t="s">
        <v>26</v>
      </c>
      <c r="G4779">
        <v>1.5</v>
      </c>
      <c r="H4779">
        <v>70.25</v>
      </c>
      <c r="J4779">
        <v>1.1000000000000001</v>
      </c>
      <c r="K4779">
        <v>2.7</v>
      </c>
      <c r="L4779">
        <v>5.0999999999999996</v>
      </c>
      <c r="M4779">
        <v>86</v>
      </c>
      <c r="N4779" t="s">
        <v>27</v>
      </c>
      <c r="O4779">
        <v>1.0169999999999999</v>
      </c>
      <c r="P4779" t="s">
        <v>58</v>
      </c>
      <c r="Q4779" t="s">
        <v>59</v>
      </c>
      <c r="R4779">
        <v>4.33</v>
      </c>
      <c r="S4779">
        <v>5</v>
      </c>
      <c r="U4779">
        <v>2.4</v>
      </c>
      <c r="V4779" t="s">
        <v>30</v>
      </c>
      <c r="W4779" t="s">
        <v>31</v>
      </c>
      <c r="X4779">
        <v>0</v>
      </c>
      <c r="Y4779" t="str">
        <f>IF(tblRides[[#This Row],[supply_demand_ratio]]&lt;0.8,"Below 0.8",IF(tblRides[[#This Row],[supply_demand_ratio]]&lt;1,"Between 0.8-1.0",IF(tblRides[[#This Row],[supply_demand_ratio]]&lt;=1.2,"Between 1.0-1.2","Above 1.2")))</f>
        <v>Between 1.0-1.2</v>
      </c>
    </row>
    <row r="4780" spans="1:25" x14ac:dyDescent="0.3">
      <c r="A4780" t="s">
        <v>4835</v>
      </c>
      <c r="B4780" s="1">
        <v>46065.445833333331</v>
      </c>
      <c r="C4780" s="2">
        <v>46065</v>
      </c>
      <c r="D4780">
        <v>10</v>
      </c>
      <c r="E4780" t="s">
        <v>36</v>
      </c>
      <c r="F4780" t="s">
        <v>34</v>
      </c>
      <c r="G4780">
        <v>3</v>
      </c>
      <c r="H4780">
        <v>98.34</v>
      </c>
      <c r="I4780">
        <v>94.23</v>
      </c>
      <c r="J4780">
        <v>1.1000000000000001</v>
      </c>
      <c r="K4780">
        <v>8.3000000000000007</v>
      </c>
      <c r="L4780">
        <v>10.7</v>
      </c>
      <c r="M4780">
        <v>98</v>
      </c>
      <c r="N4780" t="s">
        <v>27</v>
      </c>
      <c r="O4780">
        <v>0.77300000000000002</v>
      </c>
      <c r="P4780" t="s">
        <v>28</v>
      </c>
      <c r="Q4780" t="s">
        <v>29</v>
      </c>
      <c r="R4780">
        <v>4.45</v>
      </c>
      <c r="S4780">
        <v>0</v>
      </c>
      <c r="T4780">
        <v>-4.1100000000000003</v>
      </c>
      <c r="U4780">
        <v>2.4</v>
      </c>
      <c r="V4780" t="s">
        <v>30</v>
      </c>
      <c r="W4780" t="s">
        <v>45</v>
      </c>
      <c r="X4780">
        <v>1</v>
      </c>
      <c r="Y4780" t="str">
        <f>IF(tblRides[[#This Row],[supply_demand_ratio]]&lt;0.8,"Below 0.8",IF(tblRides[[#This Row],[supply_demand_ratio]]&lt;1,"Between 0.8-1.0",IF(tblRides[[#This Row],[supply_demand_ratio]]&lt;=1.2,"Between 1.0-1.2","Above 1.2")))</f>
        <v>Below 0.8</v>
      </c>
    </row>
    <row r="4781" spans="1:25" x14ac:dyDescent="0.3">
      <c r="A4781" t="s">
        <v>4836</v>
      </c>
      <c r="B4781" s="1">
        <v>46065.447222222225</v>
      </c>
      <c r="C4781" s="2">
        <v>46065</v>
      </c>
      <c r="D4781">
        <v>10</v>
      </c>
      <c r="E4781" t="s">
        <v>36</v>
      </c>
      <c r="F4781" t="s">
        <v>34</v>
      </c>
      <c r="G4781">
        <v>4.8</v>
      </c>
      <c r="H4781">
        <v>132.28</v>
      </c>
      <c r="J4781">
        <v>1.3</v>
      </c>
      <c r="K4781">
        <v>11.1</v>
      </c>
      <c r="L4781">
        <v>15.2</v>
      </c>
      <c r="M4781">
        <v>90</v>
      </c>
      <c r="N4781" t="s">
        <v>72</v>
      </c>
      <c r="O4781">
        <v>0.63200000000000001</v>
      </c>
      <c r="P4781" t="s">
        <v>58</v>
      </c>
      <c r="Q4781" t="s">
        <v>59</v>
      </c>
      <c r="R4781">
        <v>5</v>
      </c>
      <c r="S4781">
        <v>0</v>
      </c>
      <c r="U4781">
        <v>4.0999999999999996</v>
      </c>
      <c r="V4781" t="s">
        <v>30</v>
      </c>
      <c r="W4781" t="s">
        <v>77</v>
      </c>
      <c r="X4781">
        <v>0</v>
      </c>
      <c r="Y4781" t="str">
        <f>IF(tblRides[[#This Row],[supply_demand_ratio]]&lt;0.8,"Below 0.8",IF(tblRides[[#This Row],[supply_demand_ratio]]&lt;1,"Between 0.8-1.0",IF(tblRides[[#This Row],[supply_demand_ratio]]&lt;=1.2,"Between 1.0-1.2","Above 1.2")))</f>
        <v>Below 0.8</v>
      </c>
    </row>
    <row r="4782" spans="1:25" x14ac:dyDescent="0.3">
      <c r="A4782" t="s">
        <v>4837</v>
      </c>
      <c r="B4782" s="1">
        <v>46065.454861111109</v>
      </c>
      <c r="C4782" s="2">
        <v>46065</v>
      </c>
      <c r="D4782">
        <v>10</v>
      </c>
      <c r="E4782" t="s">
        <v>25</v>
      </c>
      <c r="F4782" t="s">
        <v>26</v>
      </c>
      <c r="G4782">
        <v>11.5</v>
      </c>
      <c r="H4782">
        <v>276.06</v>
      </c>
      <c r="I4782">
        <v>287.25</v>
      </c>
      <c r="J4782">
        <v>1.2</v>
      </c>
      <c r="K4782">
        <v>5.8</v>
      </c>
      <c r="L4782">
        <v>10</v>
      </c>
      <c r="M4782">
        <v>120</v>
      </c>
      <c r="N4782" t="s">
        <v>72</v>
      </c>
      <c r="O4782">
        <v>0.82199999999999995</v>
      </c>
      <c r="P4782" t="s">
        <v>28</v>
      </c>
      <c r="Q4782" t="s">
        <v>29</v>
      </c>
      <c r="R4782">
        <v>4.6399999999999997</v>
      </c>
      <c r="S4782">
        <v>3</v>
      </c>
      <c r="T4782">
        <v>11.19</v>
      </c>
      <c r="U4782">
        <v>4.2</v>
      </c>
      <c r="V4782" t="s">
        <v>30</v>
      </c>
      <c r="W4782" t="s">
        <v>45</v>
      </c>
      <c r="X4782">
        <v>1</v>
      </c>
      <c r="Y4782" t="str">
        <f>IF(tblRides[[#This Row],[supply_demand_ratio]]&lt;0.8,"Below 0.8",IF(tblRides[[#This Row],[supply_demand_ratio]]&lt;1,"Between 0.8-1.0",IF(tblRides[[#This Row],[supply_demand_ratio]]&lt;=1.2,"Between 1.0-1.2","Above 1.2")))</f>
        <v>Between 0.8-1.0</v>
      </c>
    </row>
    <row r="4783" spans="1:25" x14ac:dyDescent="0.3">
      <c r="A4783" t="s">
        <v>4838</v>
      </c>
      <c r="B4783" s="1">
        <v>46065.456250000003</v>
      </c>
      <c r="C4783" s="2">
        <v>46065</v>
      </c>
      <c r="D4783">
        <v>10</v>
      </c>
      <c r="E4783" t="s">
        <v>33</v>
      </c>
      <c r="F4783" t="s">
        <v>26</v>
      </c>
      <c r="G4783">
        <v>9.5</v>
      </c>
      <c r="H4783">
        <v>196.5</v>
      </c>
      <c r="I4783">
        <v>195.37</v>
      </c>
      <c r="J4783">
        <v>1.1000000000000001</v>
      </c>
      <c r="K4783">
        <v>7.7</v>
      </c>
      <c r="L4783">
        <v>9.4</v>
      </c>
      <c r="M4783">
        <v>82</v>
      </c>
      <c r="N4783" t="s">
        <v>27</v>
      </c>
      <c r="O4783">
        <v>0.92500000000000004</v>
      </c>
      <c r="P4783" t="s">
        <v>28</v>
      </c>
      <c r="Q4783" t="s">
        <v>29</v>
      </c>
      <c r="R4783">
        <v>4.68</v>
      </c>
      <c r="S4783">
        <v>7</v>
      </c>
      <c r="T4783">
        <v>-1.1299999999999999</v>
      </c>
      <c r="U4783">
        <v>1.7</v>
      </c>
      <c r="V4783" t="s">
        <v>30</v>
      </c>
      <c r="W4783" t="s">
        <v>45</v>
      </c>
      <c r="X4783">
        <v>1</v>
      </c>
      <c r="Y4783" t="str">
        <f>IF(tblRides[[#This Row],[supply_demand_ratio]]&lt;0.8,"Below 0.8",IF(tblRides[[#This Row],[supply_demand_ratio]]&lt;1,"Between 0.8-1.0",IF(tblRides[[#This Row],[supply_demand_ratio]]&lt;=1.2,"Between 1.0-1.2","Above 1.2")))</f>
        <v>Between 0.8-1.0</v>
      </c>
    </row>
    <row r="4784" spans="1:25" x14ac:dyDescent="0.3">
      <c r="A4784" t="s">
        <v>4839</v>
      </c>
      <c r="B4784" s="1">
        <v>46065.460416666669</v>
      </c>
      <c r="C4784" s="2">
        <v>46065</v>
      </c>
      <c r="D4784">
        <v>11</v>
      </c>
      <c r="E4784" t="s">
        <v>33</v>
      </c>
      <c r="F4784" t="s">
        <v>26</v>
      </c>
      <c r="G4784">
        <v>8.1</v>
      </c>
      <c r="H4784">
        <v>173.17</v>
      </c>
      <c r="I4784">
        <v>165.28</v>
      </c>
      <c r="J4784">
        <v>1</v>
      </c>
      <c r="K4784">
        <v>2</v>
      </c>
      <c r="L4784">
        <v>1</v>
      </c>
      <c r="M4784">
        <v>92</v>
      </c>
      <c r="N4784" t="s">
        <v>27</v>
      </c>
      <c r="O4784">
        <v>1.139</v>
      </c>
      <c r="P4784" t="s">
        <v>28</v>
      </c>
      <c r="Q4784" t="s">
        <v>29</v>
      </c>
      <c r="R4784">
        <v>4.47</v>
      </c>
      <c r="S4784">
        <v>79</v>
      </c>
      <c r="T4784">
        <v>-7.89</v>
      </c>
      <c r="U4784">
        <v>-1</v>
      </c>
      <c r="V4784" t="s">
        <v>30</v>
      </c>
      <c r="W4784" t="s">
        <v>31</v>
      </c>
      <c r="X4784">
        <v>1</v>
      </c>
      <c r="Y4784" t="str">
        <f>IF(tblRides[[#This Row],[supply_demand_ratio]]&lt;0.8,"Below 0.8",IF(tblRides[[#This Row],[supply_demand_ratio]]&lt;1,"Between 0.8-1.0",IF(tblRides[[#This Row],[supply_demand_ratio]]&lt;=1.2,"Between 1.0-1.2","Above 1.2")))</f>
        <v>Between 1.0-1.2</v>
      </c>
    </row>
    <row r="4785" spans="1:25" x14ac:dyDescent="0.3">
      <c r="A4785" t="s">
        <v>4840</v>
      </c>
      <c r="B4785" s="1">
        <v>46065.461111111108</v>
      </c>
      <c r="C4785" s="2">
        <v>46065</v>
      </c>
      <c r="D4785">
        <v>11</v>
      </c>
      <c r="E4785" t="s">
        <v>25</v>
      </c>
      <c r="F4785" t="s">
        <v>34</v>
      </c>
      <c r="G4785">
        <v>1.9</v>
      </c>
      <c r="H4785">
        <v>84.65</v>
      </c>
      <c r="J4785">
        <v>1.2</v>
      </c>
      <c r="K4785">
        <v>3.3</v>
      </c>
      <c r="L4785">
        <v>8.4</v>
      </c>
      <c r="M4785">
        <v>119</v>
      </c>
      <c r="N4785" t="s">
        <v>72</v>
      </c>
      <c r="O4785">
        <v>0.82399999999999995</v>
      </c>
      <c r="P4785" t="s">
        <v>58</v>
      </c>
      <c r="Q4785" t="s">
        <v>59</v>
      </c>
      <c r="R4785">
        <v>5</v>
      </c>
      <c r="S4785">
        <v>0</v>
      </c>
      <c r="U4785">
        <v>5.0999999999999996</v>
      </c>
      <c r="V4785" t="s">
        <v>30</v>
      </c>
      <c r="W4785" t="s">
        <v>31</v>
      </c>
      <c r="X4785">
        <v>0</v>
      </c>
      <c r="Y4785" t="str">
        <f>IF(tblRides[[#This Row],[supply_demand_ratio]]&lt;0.8,"Below 0.8",IF(tblRides[[#This Row],[supply_demand_ratio]]&lt;1,"Between 0.8-1.0",IF(tblRides[[#This Row],[supply_demand_ratio]]&lt;=1.2,"Between 1.0-1.2","Above 1.2")))</f>
        <v>Between 0.8-1.0</v>
      </c>
    </row>
    <row r="4786" spans="1:25" x14ac:dyDescent="0.3">
      <c r="A4786" t="s">
        <v>4841</v>
      </c>
      <c r="B4786" s="1">
        <v>46065.46875</v>
      </c>
      <c r="C4786" s="2">
        <v>46065</v>
      </c>
      <c r="D4786">
        <v>11</v>
      </c>
      <c r="E4786" t="s">
        <v>33</v>
      </c>
      <c r="F4786" t="s">
        <v>34</v>
      </c>
      <c r="G4786">
        <v>3.5</v>
      </c>
      <c r="H4786">
        <v>87.63</v>
      </c>
      <c r="I4786">
        <v>87.75</v>
      </c>
      <c r="J4786">
        <v>1</v>
      </c>
      <c r="K4786">
        <v>2.7</v>
      </c>
      <c r="L4786">
        <v>2</v>
      </c>
      <c r="M4786">
        <v>99</v>
      </c>
      <c r="N4786" t="s">
        <v>27</v>
      </c>
      <c r="O4786">
        <v>1.1539999999999999</v>
      </c>
      <c r="P4786" t="s">
        <v>28</v>
      </c>
      <c r="Q4786" t="s">
        <v>29</v>
      </c>
      <c r="R4786">
        <v>4.8</v>
      </c>
      <c r="S4786">
        <v>0</v>
      </c>
      <c r="T4786">
        <v>0.12</v>
      </c>
      <c r="U4786">
        <v>-0.7</v>
      </c>
      <c r="V4786" t="s">
        <v>30</v>
      </c>
      <c r="W4786" t="s">
        <v>31</v>
      </c>
      <c r="X4786">
        <v>1</v>
      </c>
      <c r="Y4786" t="str">
        <f>IF(tblRides[[#This Row],[supply_demand_ratio]]&lt;0.8,"Below 0.8",IF(tblRides[[#This Row],[supply_demand_ratio]]&lt;1,"Between 0.8-1.0",IF(tblRides[[#This Row],[supply_demand_ratio]]&lt;=1.2,"Between 1.0-1.2","Above 1.2")))</f>
        <v>Between 1.0-1.2</v>
      </c>
    </row>
    <row r="4787" spans="1:25" x14ac:dyDescent="0.3">
      <c r="A4787" t="s">
        <v>4842</v>
      </c>
      <c r="B4787" s="1">
        <v>46065.474305555559</v>
      </c>
      <c r="C4787" s="2">
        <v>46065</v>
      </c>
      <c r="D4787">
        <v>11</v>
      </c>
      <c r="E4787" t="s">
        <v>33</v>
      </c>
      <c r="F4787" t="s">
        <v>26</v>
      </c>
      <c r="G4787">
        <v>5.2</v>
      </c>
      <c r="H4787">
        <v>127.25</v>
      </c>
      <c r="I4787">
        <v>128.02000000000001</v>
      </c>
      <c r="J4787">
        <v>1.1000000000000001</v>
      </c>
      <c r="K4787">
        <v>4.4000000000000004</v>
      </c>
      <c r="L4787">
        <v>6.2</v>
      </c>
      <c r="M4787">
        <v>94</v>
      </c>
      <c r="N4787" t="s">
        <v>27</v>
      </c>
      <c r="O4787">
        <v>1.127</v>
      </c>
      <c r="P4787" t="s">
        <v>28</v>
      </c>
      <c r="Q4787" t="s">
        <v>29</v>
      </c>
      <c r="R4787">
        <v>4.6500000000000004</v>
      </c>
      <c r="S4787">
        <v>7</v>
      </c>
      <c r="T4787">
        <v>0.77</v>
      </c>
      <c r="U4787">
        <v>1.8</v>
      </c>
      <c r="V4787" t="s">
        <v>30</v>
      </c>
      <c r="W4787" t="s">
        <v>31</v>
      </c>
      <c r="X4787">
        <v>1</v>
      </c>
      <c r="Y4787" t="str">
        <f>IF(tblRides[[#This Row],[supply_demand_ratio]]&lt;0.8,"Below 0.8",IF(tblRides[[#This Row],[supply_demand_ratio]]&lt;1,"Between 0.8-1.0",IF(tblRides[[#This Row],[supply_demand_ratio]]&lt;=1.2,"Between 1.0-1.2","Above 1.2")))</f>
        <v>Between 1.0-1.2</v>
      </c>
    </row>
    <row r="4788" spans="1:25" x14ac:dyDescent="0.3">
      <c r="A4788" t="s">
        <v>4843</v>
      </c>
      <c r="B4788" s="1">
        <v>46065.492361111108</v>
      </c>
      <c r="C4788" s="2">
        <v>46065</v>
      </c>
      <c r="D4788">
        <v>11</v>
      </c>
      <c r="E4788" t="s">
        <v>25</v>
      </c>
      <c r="F4788" t="s">
        <v>26</v>
      </c>
      <c r="G4788">
        <v>10.5</v>
      </c>
      <c r="H4788">
        <v>197.63</v>
      </c>
      <c r="J4788">
        <v>1.1000000000000001</v>
      </c>
      <c r="K4788">
        <v>6.9</v>
      </c>
      <c r="L4788">
        <v>9.8000000000000007</v>
      </c>
      <c r="M4788">
        <v>109</v>
      </c>
      <c r="N4788" t="s">
        <v>27</v>
      </c>
      <c r="O4788">
        <v>0.83599999999999997</v>
      </c>
      <c r="P4788" t="s">
        <v>58</v>
      </c>
      <c r="Q4788" t="s">
        <v>59</v>
      </c>
      <c r="R4788">
        <v>4.88</v>
      </c>
      <c r="S4788">
        <v>14</v>
      </c>
      <c r="U4788">
        <v>2.9</v>
      </c>
      <c r="V4788" t="s">
        <v>30</v>
      </c>
      <c r="W4788" t="s">
        <v>45</v>
      </c>
      <c r="X4788">
        <v>0</v>
      </c>
      <c r="Y4788" t="str">
        <f>IF(tblRides[[#This Row],[supply_demand_ratio]]&lt;0.8,"Below 0.8",IF(tblRides[[#This Row],[supply_demand_ratio]]&lt;1,"Between 0.8-1.0",IF(tblRides[[#This Row],[supply_demand_ratio]]&lt;=1.2,"Between 1.0-1.2","Above 1.2")))</f>
        <v>Between 0.8-1.0</v>
      </c>
    </row>
    <row r="4789" spans="1:25" x14ac:dyDescent="0.3">
      <c r="A4789" t="s">
        <v>4844</v>
      </c>
      <c r="B4789" s="1">
        <v>46065.520833333336</v>
      </c>
      <c r="C4789" s="2">
        <v>46065</v>
      </c>
      <c r="D4789">
        <v>12</v>
      </c>
      <c r="E4789" t="s">
        <v>43</v>
      </c>
      <c r="F4789" t="s">
        <v>26</v>
      </c>
      <c r="G4789">
        <v>5.5</v>
      </c>
      <c r="H4789">
        <v>107.22</v>
      </c>
      <c r="I4789">
        <v>107.23</v>
      </c>
      <c r="J4789">
        <v>1</v>
      </c>
      <c r="K4789">
        <v>2</v>
      </c>
      <c r="L4789">
        <v>1</v>
      </c>
      <c r="M4789">
        <v>73</v>
      </c>
      <c r="N4789" t="s">
        <v>41</v>
      </c>
      <c r="O4789">
        <v>2.2000000000000002</v>
      </c>
      <c r="P4789" t="s">
        <v>28</v>
      </c>
      <c r="Q4789" t="s">
        <v>29</v>
      </c>
      <c r="R4789">
        <v>4.9800000000000004</v>
      </c>
      <c r="S4789">
        <v>13</v>
      </c>
      <c r="T4789">
        <v>0.01</v>
      </c>
      <c r="U4789">
        <v>-1</v>
      </c>
      <c r="V4789" t="s">
        <v>30</v>
      </c>
      <c r="W4789" t="s">
        <v>31</v>
      </c>
      <c r="X4789">
        <v>1</v>
      </c>
      <c r="Y4789" t="str">
        <f>IF(tblRides[[#This Row],[supply_demand_ratio]]&lt;0.8,"Below 0.8",IF(tblRides[[#This Row],[supply_demand_ratio]]&lt;1,"Between 0.8-1.0",IF(tblRides[[#This Row],[supply_demand_ratio]]&lt;=1.2,"Between 1.0-1.2","Above 1.2")))</f>
        <v>Above 1.2</v>
      </c>
    </row>
    <row r="4790" spans="1:25" x14ac:dyDescent="0.3">
      <c r="A4790" t="s">
        <v>4845</v>
      </c>
      <c r="B4790" s="1">
        <v>46065.521527777775</v>
      </c>
      <c r="C4790" s="2">
        <v>46065</v>
      </c>
      <c r="D4790">
        <v>12</v>
      </c>
      <c r="E4790" t="s">
        <v>25</v>
      </c>
      <c r="F4790" t="s">
        <v>26</v>
      </c>
      <c r="G4790">
        <v>8.6</v>
      </c>
      <c r="H4790">
        <v>150.81</v>
      </c>
      <c r="I4790">
        <v>146.03</v>
      </c>
      <c r="J4790">
        <v>1</v>
      </c>
      <c r="K4790">
        <v>2.7</v>
      </c>
      <c r="L4790">
        <v>2.5</v>
      </c>
      <c r="M4790">
        <v>117</v>
      </c>
      <c r="N4790" t="s">
        <v>27</v>
      </c>
      <c r="O4790">
        <v>0.96399999999999997</v>
      </c>
      <c r="P4790" t="s">
        <v>28</v>
      </c>
      <c r="Q4790" t="s">
        <v>29</v>
      </c>
      <c r="R4790">
        <v>4.3099999999999996</v>
      </c>
      <c r="S4790">
        <v>3</v>
      </c>
      <c r="T4790">
        <v>-4.78</v>
      </c>
      <c r="U4790">
        <v>-0.2</v>
      </c>
      <c r="V4790" t="s">
        <v>30</v>
      </c>
      <c r="W4790" t="s">
        <v>31</v>
      </c>
      <c r="X4790">
        <v>1</v>
      </c>
      <c r="Y4790" t="str">
        <f>IF(tblRides[[#This Row],[supply_demand_ratio]]&lt;0.8,"Below 0.8",IF(tblRides[[#This Row],[supply_demand_ratio]]&lt;1,"Between 0.8-1.0",IF(tblRides[[#This Row],[supply_demand_ratio]]&lt;=1.2,"Between 1.0-1.2","Above 1.2")))</f>
        <v>Between 0.8-1.0</v>
      </c>
    </row>
    <row r="4791" spans="1:25" x14ac:dyDescent="0.3">
      <c r="A4791" t="s">
        <v>4846</v>
      </c>
      <c r="B4791" s="1">
        <v>46065.529861111114</v>
      </c>
      <c r="C4791" s="2">
        <v>46065</v>
      </c>
      <c r="D4791">
        <v>12</v>
      </c>
      <c r="E4791" t="s">
        <v>62</v>
      </c>
      <c r="F4791" t="s">
        <v>26</v>
      </c>
      <c r="G4791">
        <v>7.8</v>
      </c>
      <c r="H4791">
        <v>170.94</v>
      </c>
      <c r="I4791">
        <v>157.68</v>
      </c>
      <c r="J4791">
        <v>1</v>
      </c>
      <c r="K4791">
        <v>6.1</v>
      </c>
      <c r="L4791">
        <v>7.4</v>
      </c>
      <c r="M4791">
        <v>54</v>
      </c>
      <c r="N4791" t="s">
        <v>41</v>
      </c>
      <c r="O4791">
        <v>2.0539999999999998</v>
      </c>
      <c r="P4791" t="s">
        <v>28</v>
      </c>
      <c r="Q4791" t="s">
        <v>29</v>
      </c>
      <c r="R4791">
        <v>4.97</v>
      </c>
      <c r="S4791">
        <v>5</v>
      </c>
      <c r="T4791">
        <v>-13.26</v>
      </c>
      <c r="U4791">
        <v>1.3</v>
      </c>
      <c r="V4791" t="s">
        <v>30</v>
      </c>
      <c r="W4791" t="s">
        <v>45</v>
      </c>
      <c r="X4791">
        <v>1</v>
      </c>
      <c r="Y4791" t="str">
        <f>IF(tblRides[[#This Row],[supply_demand_ratio]]&lt;0.8,"Below 0.8",IF(tblRides[[#This Row],[supply_demand_ratio]]&lt;1,"Between 0.8-1.0",IF(tblRides[[#This Row],[supply_demand_ratio]]&lt;=1.2,"Between 1.0-1.2","Above 1.2")))</f>
        <v>Above 1.2</v>
      </c>
    </row>
    <row r="4792" spans="1:25" x14ac:dyDescent="0.3">
      <c r="A4792" t="s">
        <v>4847</v>
      </c>
      <c r="B4792" s="1">
        <v>46065.53125</v>
      </c>
      <c r="C4792" s="2">
        <v>46065</v>
      </c>
      <c r="D4792">
        <v>12</v>
      </c>
      <c r="E4792" t="s">
        <v>25</v>
      </c>
      <c r="F4792" t="s">
        <v>34</v>
      </c>
      <c r="G4792">
        <v>8.6</v>
      </c>
      <c r="H4792">
        <v>211.28</v>
      </c>
      <c r="I4792">
        <v>200.97</v>
      </c>
      <c r="J4792">
        <v>1.1000000000000001</v>
      </c>
      <c r="K4792">
        <v>3.1</v>
      </c>
      <c r="L4792">
        <v>13</v>
      </c>
      <c r="M4792">
        <v>112</v>
      </c>
      <c r="N4792" t="s">
        <v>27</v>
      </c>
      <c r="O4792">
        <v>0.92200000000000004</v>
      </c>
      <c r="P4792" t="s">
        <v>28</v>
      </c>
      <c r="Q4792" t="s">
        <v>29</v>
      </c>
      <c r="R4792">
        <v>4.54</v>
      </c>
      <c r="S4792">
        <v>0</v>
      </c>
      <c r="T4792">
        <v>-10.31</v>
      </c>
      <c r="U4792">
        <v>9.9</v>
      </c>
      <c r="V4792" t="s">
        <v>30</v>
      </c>
      <c r="W4792" t="s">
        <v>31</v>
      </c>
      <c r="X4792">
        <v>1</v>
      </c>
      <c r="Y4792" t="str">
        <f>IF(tblRides[[#This Row],[supply_demand_ratio]]&lt;0.8,"Below 0.8",IF(tblRides[[#This Row],[supply_demand_ratio]]&lt;1,"Between 0.8-1.0",IF(tblRides[[#This Row],[supply_demand_ratio]]&lt;=1.2,"Between 1.0-1.2","Above 1.2")))</f>
        <v>Between 0.8-1.0</v>
      </c>
    </row>
    <row r="4793" spans="1:25" x14ac:dyDescent="0.3">
      <c r="A4793" t="s">
        <v>4848</v>
      </c>
      <c r="B4793" s="1">
        <v>46065.533333333333</v>
      </c>
      <c r="C4793" s="2">
        <v>46065</v>
      </c>
      <c r="D4793">
        <v>12</v>
      </c>
      <c r="E4793" t="s">
        <v>25</v>
      </c>
      <c r="F4793" t="s">
        <v>26</v>
      </c>
      <c r="G4793">
        <v>3.3</v>
      </c>
      <c r="H4793">
        <v>83.9</v>
      </c>
      <c r="I4793">
        <v>78.59</v>
      </c>
      <c r="J4793">
        <v>1</v>
      </c>
      <c r="K4793">
        <v>7.6</v>
      </c>
      <c r="L4793">
        <v>11.1</v>
      </c>
      <c r="M4793">
        <v>96</v>
      </c>
      <c r="N4793" t="s">
        <v>41</v>
      </c>
      <c r="O4793">
        <v>0.93</v>
      </c>
      <c r="P4793" t="s">
        <v>28</v>
      </c>
      <c r="Q4793" t="s">
        <v>29</v>
      </c>
      <c r="R4793">
        <v>4.3899999999999997</v>
      </c>
      <c r="S4793">
        <v>6</v>
      </c>
      <c r="T4793">
        <v>-5.31</v>
      </c>
      <c r="U4793">
        <v>3.5</v>
      </c>
      <c r="V4793" t="s">
        <v>30</v>
      </c>
      <c r="W4793" t="s">
        <v>45</v>
      </c>
      <c r="X4793">
        <v>1</v>
      </c>
      <c r="Y4793" t="str">
        <f>IF(tblRides[[#This Row],[supply_demand_ratio]]&lt;0.8,"Below 0.8",IF(tblRides[[#This Row],[supply_demand_ratio]]&lt;1,"Between 0.8-1.0",IF(tblRides[[#This Row],[supply_demand_ratio]]&lt;=1.2,"Between 1.0-1.2","Above 1.2")))</f>
        <v>Between 0.8-1.0</v>
      </c>
    </row>
    <row r="4794" spans="1:25" x14ac:dyDescent="0.3">
      <c r="A4794" t="s">
        <v>4849</v>
      </c>
      <c r="B4794" s="1">
        <v>46065.536805555559</v>
      </c>
      <c r="C4794" s="2">
        <v>46065</v>
      </c>
      <c r="D4794">
        <v>12</v>
      </c>
      <c r="E4794" t="s">
        <v>25</v>
      </c>
      <c r="F4794" t="s">
        <v>26</v>
      </c>
      <c r="G4794">
        <v>9.6999999999999993</v>
      </c>
      <c r="H4794">
        <v>172.46</v>
      </c>
      <c r="I4794">
        <v>173.55</v>
      </c>
      <c r="J4794">
        <v>1</v>
      </c>
      <c r="K4794">
        <v>3.4</v>
      </c>
      <c r="L4794">
        <v>1.5</v>
      </c>
      <c r="M4794">
        <v>116</v>
      </c>
      <c r="N4794" t="s">
        <v>27</v>
      </c>
      <c r="O4794">
        <v>0.93100000000000005</v>
      </c>
      <c r="P4794" t="s">
        <v>28</v>
      </c>
      <c r="Q4794" t="s">
        <v>29</v>
      </c>
      <c r="R4794">
        <v>5</v>
      </c>
      <c r="S4794">
        <v>46</v>
      </c>
      <c r="T4794">
        <v>1.0900000000000001</v>
      </c>
      <c r="U4794">
        <v>-1.9</v>
      </c>
      <c r="V4794" t="s">
        <v>30</v>
      </c>
      <c r="W4794" t="s">
        <v>31</v>
      </c>
      <c r="X4794">
        <v>1</v>
      </c>
      <c r="Y4794" t="str">
        <f>IF(tblRides[[#This Row],[supply_demand_ratio]]&lt;0.8,"Below 0.8",IF(tblRides[[#This Row],[supply_demand_ratio]]&lt;1,"Between 0.8-1.0",IF(tblRides[[#This Row],[supply_demand_ratio]]&lt;=1.2,"Between 1.0-1.2","Above 1.2")))</f>
        <v>Between 0.8-1.0</v>
      </c>
    </row>
    <row r="4795" spans="1:25" x14ac:dyDescent="0.3">
      <c r="A4795" t="s">
        <v>4850</v>
      </c>
      <c r="B4795" s="1">
        <v>46065.55</v>
      </c>
      <c r="C4795" s="2">
        <v>46065</v>
      </c>
      <c r="D4795">
        <v>13</v>
      </c>
      <c r="E4795" t="s">
        <v>25</v>
      </c>
      <c r="F4795" t="s">
        <v>34</v>
      </c>
      <c r="G4795">
        <v>8.3000000000000007</v>
      </c>
      <c r="H4795">
        <v>182.58</v>
      </c>
      <c r="I4795">
        <v>178.38</v>
      </c>
      <c r="J4795">
        <v>1.1000000000000001</v>
      </c>
      <c r="K4795">
        <v>6.7</v>
      </c>
      <c r="L4795">
        <v>11.1</v>
      </c>
      <c r="M4795">
        <v>128</v>
      </c>
      <c r="N4795" t="s">
        <v>27</v>
      </c>
      <c r="O4795">
        <v>1.1830000000000001</v>
      </c>
      <c r="P4795" t="s">
        <v>28</v>
      </c>
      <c r="Q4795" t="s">
        <v>29</v>
      </c>
      <c r="R4795">
        <v>4.79</v>
      </c>
      <c r="S4795">
        <v>0</v>
      </c>
      <c r="T4795">
        <v>-4.2</v>
      </c>
      <c r="U4795">
        <v>4.4000000000000004</v>
      </c>
      <c r="V4795" t="s">
        <v>30</v>
      </c>
      <c r="W4795" t="s">
        <v>45</v>
      </c>
      <c r="X4795">
        <v>1</v>
      </c>
      <c r="Y4795" t="str">
        <f>IF(tblRides[[#This Row],[supply_demand_ratio]]&lt;0.8,"Below 0.8",IF(tblRides[[#This Row],[supply_demand_ratio]]&lt;1,"Between 0.8-1.0",IF(tblRides[[#This Row],[supply_demand_ratio]]&lt;=1.2,"Between 1.0-1.2","Above 1.2")))</f>
        <v>Between 1.0-1.2</v>
      </c>
    </row>
    <row r="4796" spans="1:25" x14ac:dyDescent="0.3">
      <c r="A4796" t="s">
        <v>4851</v>
      </c>
      <c r="B4796" s="1">
        <v>46065.559027777781</v>
      </c>
      <c r="C4796" s="2">
        <v>46065</v>
      </c>
      <c r="D4796">
        <v>13</v>
      </c>
      <c r="E4796" t="s">
        <v>25</v>
      </c>
      <c r="F4796" t="s">
        <v>26</v>
      </c>
      <c r="G4796">
        <v>15</v>
      </c>
      <c r="H4796">
        <v>333.44</v>
      </c>
      <c r="J4796">
        <v>1.2</v>
      </c>
      <c r="K4796">
        <v>5.9</v>
      </c>
      <c r="L4796">
        <v>11.1</v>
      </c>
      <c r="M4796">
        <v>108</v>
      </c>
      <c r="N4796" t="s">
        <v>41</v>
      </c>
      <c r="O4796">
        <v>1.171</v>
      </c>
      <c r="P4796" t="s">
        <v>58</v>
      </c>
      <c r="Q4796" t="s">
        <v>59</v>
      </c>
      <c r="R4796">
        <v>4.59</v>
      </c>
      <c r="S4796">
        <v>7</v>
      </c>
      <c r="U4796">
        <v>5.2</v>
      </c>
      <c r="V4796" t="s">
        <v>30</v>
      </c>
      <c r="W4796" t="s">
        <v>45</v>
      </c>
      <c r="X4796">
        <v>0</v>
      </c>
      <c r="Y4796" t="str">
        <f>IF(tblRides[[#This Row],[supply_demand_ratio]]&lt;0.8,"Below 0.8",IF(tblRides[[#This Row],[supply_demand_ratio]]&lt;1,"Between 0.8-1.0",IF(tblRides[[#This Row],[supply_demand_ratio]]&lt;=1.2,"Between 1.0-1.2","Above 1.2")))</f>
        <v>Between 1.0-1.2</v>
      </c>
    </row>
    <row r="4797" spans="1:25" x14ac:dyDescent="0.3">
      <c r="A4797" t="s">
        <v>4852</v>
      </c>
      <c r="B4797" s="1">
        <v>46065.55972222222</v>
      </c>
      <c r="C4797" s="2">
        <v>46065</v>
      </c>
      <c r="D4797">
        <v>13</v>
      </c>
      <c r="E4797" t="s">
        <v>33</v>
      </c>
      <c r="F4797" t="s">
        <v>34</v>
      </c>
      <c r="G4797">
        <v>4.3</v>
      </c>
      <c r="H4797">
        <v>97.46</v>
      </c>
      <c r="I4797">
        <v>99.42</v>
      </c>
      <c r="J4797">
        <v>1</v>
      </c>
      <c r="K4797">
        <v>4.4000000000000004</v>
      </c>
      <c r="L4797">
        <v>4.5</v>
      </c>
      <c r="M4797">
        <v>109</v>
      </c>
      <c r="N4797" t="s">
        <v>41</v>
      </c>
      <c r="O4797">
        <v>1.6140000000000001</v>
      </c>
      <c r="P4797" t="s">
        <v>28</v>
      </c>
      <c r="Q4797" t="s">
        <v>29</v>
      </c>
      <c r="R4797">
        <v>5</v>
      </c>
      <c r="S4797">
        <v>0</v>
      </c>
      <c r="T4797">
        <v>1.96</v>
      </c>
      <c r="U4797">
        <v>0.1</v>
      </c>
      <c r="V4797" t="s">
        <v>30</v>
      </c>
      <c r="W4797" t="s">
        <v>31</v>
      </c>
      <c r="X4797">
        <v>1</v>
      </c>
      <c r="Y4797" t="str">
        <f>IF(tblRides[[#This Row],[supply_demand_ratio]]&lt;0.8,"Below 0.8",IF(tblRides[[#This Row],[supply_demand_ratio]]&lt;1,"Between 0.8-1.0",IF(tblRides[[#This Row],[supply_demand_ratio]]&lt;=1.2,"Between 1.0-1.2","Above 1.2")))</f>
        <v>Above 1.2</v>
      </c>
    </row>
    <row r="4798" spans="1:25" x14ac:dyDescent="0.3">
      <c r="A4798" t="s">
        <v>4853</v>
      </c>
      <c r="B4798" s="1">
        <v>46065.580555555556</v>
      </c>
      <c r="C4798" s="2">
        <v>46065</v>
      </c>
      <c r="D4798">
        <v>13</v>
      </c>
      <c r="E4798" t="s">
        <v>25</v>
      </c>
      <c r="F4798" t="s">
        <v>26</v>
      </c>
      <c r="G4798">
        <v>6.6</v>
      </c>
      <c r="H4798">
        <v>170.98</v>
      </c>
      <c r="I4798">
        <v>172.64</v>
      </c>
      <c r="J4798">
        <v>1.3</v>
      </c>
      <c r="K4798">
        <v>7</v>
      </c>
      <c r="L4798">
        <v>8.1999999999999993</v>
      </c>
      <c r="M4798">
        <v>97</v>
      </c>
      <c r="N4798" t="s">
        <v>72</v>
      </c>
      <c r="O4798">
        <v>0.66400000000000003</v>
      </c>
      <c r="P4798" t="s">
        <v>28</v>
      </c>
      <c r="Q4798" t="s">
        <v>29</v>
      </c>
      <c r="R4798">
        <v>4.63</v>
      </c>
      <c r="S4798">
        <v>9</v>
      </c>
      <c r="T4798">
        <v>1.66</v>
      </c>
      <c r="U4798">
        <v>1.2</v>
      </c>
      <c r="V4798" t="s">
        <v>30</v>
      </c>
      <c r="W4798" t="s">
        <v>45</v>
      </c>
      <c r="X4798">
        <v>1</v>
      </c>
      <c r="Y4798" t="str">
        <f>IF(tblRides[[#This Row],[supply_demand_ratio]]&lt;0.8,"Below 0.8",IF(tblRides[[#This Row],[supply_demand_ratio]]&lt;1,"Between 0.8-1.0",IF(tblRides[[#This Row],[supply_demand_ratio]]&lt;=1.2,"Between 1.0-1.2","Above 1.2")))</f>
        <v>Below 0.8</v>
      </c>
    </row>
    <row r="4799" spans="1:25" x14ac:dyDescent="0.3">
      <c r="A4799" t="s">
        <v>4854</v>
      </c>
      <c r="B4799" s="1">
        <v>46065.583333333336</v>
      </c>
      <c r="C4799" s="2">
        <v>46065</v>
      </c>
      <c r="D4799">
        <v>14</v>
      </c>
      <c r="E4799" t="s">
        <v>25</v>
      </c>
      <c r="F4799" t="s">
        <v>34</v>
      </c>
      <c r="G4799">
        <v>2.1</v>
      </c>
      <c r="H4799">
        <v>73.650000000000006</v>
      </c>
      <c r="I4799">
        <v>78.08</v>
      </c>
      <c r="J4799">
        <v>1</v>
      </c>
      <c r="K4799">
        <v>4.5</v>
      </c>
      <c r="L4799">
        <v>6.9</v>
      </c>
      <c r="M4799">
        <v>112</v>
      </c>
      <c r="N4799" t="s">
        <v>41</v>
      </c>
      <c r="O4799">
        <v>1.4950000000000001</v>
      </c>
      <c r="P4799" t="s">
        <v>28</v>
      </c>
      <c r="Q4799" t="s">
        <v>29</v>
      </c>
      <c r="R4799">
        <v>4.5199999999999996</v>
      </c>
      <c r="S4799">
        <v>0</v>
      </c>
      <c r="T4799">
        <v>4.43</v>
      </c>
      <c r="U4799">
        <v>2.4</v>
      </c>
      <c r="V4799" t="s">
        <v>30</v>
      </c>
      <c r="W4799" t="s">
        <v>31</v>
      </c>
      <c r="X4799">
        <v>1</v>
      </c>
      <c r="Y4799" t="str">
        <f>IF(tblRides[[#This Row],[supply_demand_ratio]]&lt;0.8,"Below 0.8",IF(tblRides[[#This Row],[supply_demand_ratio]]&lt;1,"Between 0.8-1.0",IF(tblRides[[#This Row],[supply_demand_ratio]]&lt;=1.2,"Between 1.0-1.2","Above 1.2")))</f>
        <v>Above 1.2</v>
      </c>
    </row>
    <row r="4800" spans="1:25" x14ac:dyDescent="0.3">
      <c r="A4800" t="s">
        <v>4855</v>
      </c>
      <c r="B4800" s="1">
        <v>46065.589583333334</v>
      </c>
      <c r="C4800" s="2">
        <v>46065</v>
      </c>
      <c r="D4800">
        <v>14</v>
      </c>
      <c r="E4800" t="s">
        <v>25</v>
      </c>
      <c r="F4800" t="s">
        <v>26</v>
      </c>
      <c r="G4800">
        <v>1.5</v>
      </c>
      <c r="H4800">
        <v>67.23</v>
      </c>
      <c r="I4800">
        <v>63.8</v>
      </c>
      <c r="J4800">
        <v>1.1000000000000001</v>
      </c>
      <c r="K4800">
        <v>7.1</v>
      </c>
      <c r="L4800">
        <v>9.5</v>
      </c>
      <c r="M4800">
        <v>104</v>
      </c>
      <c r="N4800" t="s">
        <v>27</v>
      </c>
      <c r="O4800">
        <v>0.91100000000000003</v>
      </c>
      <c r="P4800" t="s">
        <v>28</v>
      </c>
      <c r="Q4800" t="s">
        <v>29</v>
      </c>
      <c r="R4800">
        <v>4.9000000000000004</v>
      </c>
      <c r="S4800">
        <v>39</v>
      </c>
      <c r="T4800">
        <v>-3.43</v>
      </c>
      <c r="U4800">
        <v>2.4</v>
      </c>
      <c r="V4800" t="s">
        <v>30</v>
      </c>
      <c r="W4800" t="s">
        <v>45</v>
      </c>
      <c r="X4800">
        <v>1</v>
      </c>
      <c r="Y4800" t="str">
        <f>IF(tblRides[[#This Row],[supply_demand_ratio]]&lt;0.8,"Below 0.8",IF(tblRides[[#This Row],[supply_demand_ratio]]&lt;1,"Between 0.8-1.0",IF(tblRides[[#This Row],[supply_demand_ratio]]&lt;=1.2,"Between 1.0-1.2","Above 1.2")))</f>
        <v>Between 0.8-1.0</v>
      </c>
    </row>
    <row r="4801" spans="1:25" x14ac:dyDescent="0.3">
      <c r="A4801" t="s">
        <v>4856</v>
      </c>
      <c r="B4801" s="1">
        <v>46065.598611111112</v>
      </c>
      <c r="C4801" s="2">
        <v>46065</v>
      </c>
      <c r="D4801">
        <v>14</v>
      </c>
      <c r="E4801" t="s">
        <v>43</v>
      </c>
      <c r="F4801" t="s">
        <v>34</v>
      </c>
      <c r="G4801">
        <v>16.5</v>
      </c>
      <c r="H4801">
        <v>288.27</v>
      </c>
      <c r="I4801">
        <v>309.92</v>
      </c>
      <c r="J4801">
        <v>1</v>
      </c>
      <c r="K4801">
        <v>2</v>
      </c>
      <c r="L4801">
        <v>2.7</v>
      </c>
      <c r="M4801">
        <v>71</v>
      </c>
      <c r="N4801" t="s">
        <v>41</v>
      </c>
      <c r="O4801">
        <v>2.2000000000000002</v>
      </c>
      <c r="P4801" t="s">
        <v>28</v>
      </c>
      <c r="Q4801" t="s">
        <v>29</v>
      </c>
      <c r="R4801">
        <v>4.4000000000000004</v>
      </c>
      <c r="S4801">
        <v>0</v>
      </c>
      <c r="T4801">
        <v>21.65</v>
      </c>
      <c r="U4801">
        <v>0.7</v>
      </c>
      <c r="V4801" t="s">
        <v>30</v>
      </c>
      <c r="W4801" t="s">
        <v>31</v>
      </c>
      <c r="X4801">
        <v>1</v>
      </c>
      <c r="Y4801" t="str">
        <f>IF(tblRides[[#This Row],[supply_demand_ratio]]&lt;0.8,"Below 0.8",IF(tblRides[[#This Row],[supply_demand_ratio]]&lt;1,"Between 0.8-1.0",IF(tblRides[[#This Row],[supply_demand_ratio]]&lt;=1.2,"Between 1.0-1.2","Above 1.2")))</f>
        <v>Above 1.2</v>
      </c>
    </row>
    <row r="4802" spans="1:25" x14ac:dyDescent="0.3">
      <c r="A4802" t="s">
        <v>4857</v>
      </c>
      <c r="B4802" s="1">
        <v>46065.612500000003</v>
      </c>
      <c r="C4802" s="2">
        <v>46065</v>
      </c>
      <c r="D4802">
        <v>14</v>
      </c>
      <c r="E4802" t="s">
        <v>25</v>
      </c>
      <c r="F4802" t="s">
        <v>26</v>
      </c>
      <c r="G4802">
        <v>7.6</v>
      </c>
      <c r="H4802">
        <v>204.67</v>
      </c>
      <c r="I4802">
        <v>198.03</v>
      </c>
      <c r="J4802">
        <v>1.2</v>
      </c>
      <c r="K4802">
        <v>4</v>
      </c>
      <c r="L4802">
        <v>1.7</v>
      </c>
      <c r="M4802">
        <v>129</v>
      </c>
      <c r="N4802" t="s">
        <v>27</v>
      </c>
      <c r="O4802">
        <v>0.96499999999999997</v>
      </c>
      <c r="P4802" t="s">
        <v>28</v>
      </c>
      <c r="Q4802" t="s">
        <v>29</v>
      </c>
      <c r="R4802">
        <v>4.7300000000000004</v>
      </c>
      <c r="S4802">
        <v>1</v>
      </c>
      <c r="T4802">
        <v>-6.64</v>
      </c>
      <c r="U4802">
        <v>-2.2999999999999998</v>
      </c>
      <c r="V4802" t="s">
        <v>30</v>
      </c>
      <c r="W4802" t="s">
        <v>31</v>
      </c>
      <c r="X4802">
        <v>1</v>
      </c>
      <c r="Y4802" t="str">
        <f>IF(tblRides[[#This Row],[supply_demand_ratio]]&lt;0.8,"Below 0.8",IF(tblRides[[#This Row],[supply_demand_ratio]]&lt;1,"Between 0.8-1.0",IF(tblRides[[#This Row],[supply_demand_ratio]]&lt;=1.2,"Between 1.0-1.2","Above 1.2")))</f>
        <v>Between 0.8-1.0</v>
      </c>
    </row>
    <row r="4803" spans="1:25" x14ac:dyDescent="0.3">
      <c r="A4803" t="s">
        <v>4858</v>
      </c>
      <c r="B4803" s="1">
        <v>46065.613888888889</v>
      </c>
      <c r="C4803" s="2">
        <v>46065</v>
      </c>
      <c r="D4803">
        <v>14</v>
      </c>
      <c r="E4803" t="s">
        <v>33</v>
      </c>
      <c r="F4803" t="s">
        <v>26</v>
      </c>
      <c r="G4803">
        <v>1.4</v>
      </c>
      <c r="H4803">
        <v>64.41</v>
      </c>
      <c r="J4803">
        <v>1</v>
      </c>
      <c r="K4803">
        <v>4.5999999999999996</v>
      </c>
      <c r="L4803">
        <v>1</v>
      </c>
      <c r="M4803">
        <v>90</v>
      </c>
      <c r="N4803" t="s">
        <v>27</v>
      </c>
      <c r="O4803">
        <v>1.101</v>
      </c>
      <c r="P4803" t="s">
        <v>58</v>
      </c>
      <c r="Q4803" t="s">
        <v>108</v>
      </c>
      <c r="R4803">
        <v>4.43</v>
      </c>
      <c r="S4803">
        <v>1</v>
      </c>
      <c r="U4803">
        <v>-3.6</v>
      </c>
      <c r="V4803" t="s">
        <v>30</v>
      </c>
      <c r="W4803" t="s">
        <v>31</v>
      </c>
      <c r="X4803">
        <v>0</v>
      </c>
      <c r="Y4803" t="str">
        <f>IF(tblRides[[#This Row],[supply_demand_ratio]]&lt;0.8,"Below 0.8",IF(tblRides[[#This Row],[supply_demand_ratio]]&lt;1,"Between 0.8-1.0",IF(tblRides[[#This Row],[supply_demand_ratio]]&lt;=1.2,"Between 1.0-1.2","Above 1.2")))</f>
        <v>Between 1.0-1.2</v>
      </c>
    </row>
    <row r="4804" spans="1:25" x14ac:dyDescent="0.3">
      <c r="A4804" t="s">
        <v>4859</v>
      </c>
      <c r="B4804" s="1">
        <v>46065.638888888891</v>
      </c>
      <c r="C4804" s="2">
        <v>46065</v>
      </c>
      <c r="D4804">
        <v>15</v>
      </c>
      <c r="E4804" t="s">
        <v>36</v>
      </c>
      <c r="F4804" t="s">
        <v>26</v>
      </c>
      <c r="G4804">
        <v>8.1999999999999993</v>
      </c>
      <c r="H4804">
        <v>163.68</v>
      </c>
      <c r="I4804">
        <v>155.41999999999999</v>
      </c>
      <c r="J4804">
        <v>1</v>
      </c>
      <c r="K4804">
        <v>7.4</v>
      </c>
      <c r="L4804">
        <v>5.3</v>
      </c>
      <c r="M4804">
        <v>92</v>
      </c>
      <c r="N4804" t="s">
        <v>27</v>
      </c>
      <c r="O4804">
        <v>0.90900000000000003</v>
      </c>
      <c r="P4804" t="s">
        <v>28</v>
      </c>
      <c r="Q4804" t="s">
        <v>29</v>
      </c>
      <c r="R4804">
        <v>4.5</v>
      </c>
      <c r="S4804">
        <v>23</v>
      </c>
      <c r="T4804">
        <v>-8.26</v>
      </c>
      <c r="U4804">
        <v>-2.1</v>
      </c>
      <c r="V4804" t="s">
        <v>30</v>
      </c>
      <c r="W4804" t="s">
        <v>45</v>
      </c>
      <c r="X4804">
        <v>1</v>
      </c>
      <c r="Y4804" t="str">
        <f>IF(tblRides[[#This Row],[supply_demand_ratio]]&lt;0.8,"Below 0.8",IF(tblRides[[#This Row],[supply_demand_ratio]]&lt;1,"Between 0.8-1.0",IF(tblRides[[#This Row],[supply_demand_ratio]]&lt;=1.2,"Between 1.0-1.2","Above 1.2")))</f>
        <v>Between 0.8-1.0</v>
      </c>
    </row>
    <row r="4805" spans="1:25" x14ac:dyDescent="0.3">
      <c r="A4805" t="s">
        <v>4860</v>
      </c>
      <c r="B4805" s="1">
        <v>46065.644444444442</v>
      </c>
      <c r="C4805" s="2">
        <v>46065</v>
      </c>
      <c r="D4805">
        <v>15</v>
      </c>
      <c r="E4805" t="s">
        <v>36</v>
      </c>
      <c r="F4805" t="s">
        <v>26</v>
      </c>
      <c r="G4805">
        <v>4.3</v>
      </c>
      <c r="H4805">
        <v>110.78</v>
      </c>
      <c r="I4805">
        <v>111.67</v>
      </c>
      <c r="J4805">
        <v>1.1000000000000001</v>
      </c>
      <c r="K4805">
        <v>4.2</v>
      </c>
      <c r="L4805">
        <v>3.4</v>
      </c>
      <c r="M4805">
        <v>94</v>
      </c>
      <c r="N4805" t="s">
        <v>27</v>
      </c>
      <c r="O4805">
        <v>0.84</v>
      </c>
      <c r="P4805" t="s">
        <v>28</v>
      </c>
      <c r="Q4805" t="s">
        <v>29</v>
      </c>
      <c r="R4805">
        <v>4.84</v>
      </c>
      <c r="S4805">
        <v>2</v>
      </c>
      <c r="T4805">
        <v>0.89</v>
      </c>
      <c r="U4805">
        <v>-0.8</v>
      </c>
      <c r="V4805" t="s">
        <v>30</v>
      </c>
      <c r="W4805" t="s">
        <v>31</v>
      </c>
      <c r="X4805">
        <v>1</v>
      </c>
      <c r="Y4805" t="str">
        <f>IF(tblRides[[#This Row],[supply_demand_ratio]]&lt;0.8,"Below 0.8",IF(tblRides[[#This Row],[supply_demand_ratio]]&lt;1,"Between 0.8-1.0",IF(tblRides[[#This Row],[supply_demand_ratio]]&lt;=1.2,"Between 1.0-1.2","Above 1.2")))</f>
        <v>Between 0.8-1.0</v>
      </c>
    </row>
    <row r="4806" spans="1:25" x14ac:dyDescent="0.3">
      <c r="A4806" t="s">
        <v>4861</v>
      </c>
      <c r="B4806" s="1">
        <v>46065.65347222222</v>
      </c>
      <c r="C4806" s="2">
        <v>46065</v>
      </c>
      <c r="D4806">
        <v>15</v>
      </c>
      <c r="E4806" t="s">
        <v>25</v>
      </c>
      <c r="F4806" t="s">
        <v>34</v>
      </c>
      <c r="G4806">
        <v>8.5</v>
      </c>
      <c r="H4806">
        <v>199.01</v>
      </c>
      <c r="I4806">
        <v>208.67</v>
      </c>
      <c r="J4806">
        <v>1.1000000000000001</v>
      </c>
      <c r="K4806">
        <v>2</v>
      </c>
      <c r="L4806">
        <v>2.4</v>
      </c>
      <c r="M4806">
        <v>119</v>
      </c>
      <c r="N4806" t="s">
        <v>27</v>
      </c>
      <c r="O4806">
        <v>0.98199999999999998</v>
      </c>
      <c r="P4806" t="s">
        <v>28</v>
      </c>
      <c r="Q4806" t="s">
        <v>29</v>
      </c>
      <c r="R4806">
        <v>4.53</v>
      </c>
      <c r="S4806">
        <v>0</v>
      </c>
      <c r="T4806">
        <v>9.66</v>
      </c>
      <c r="U4806">
        <v>0.4</v>
      </c>
      <c r="V4806" t="s">
        <v>30</v>
      </c>
      <c r="W4806" t="s">
        <v>31</v>
      </c>
      <c r="X4806">
        <v>1</v>
      </c>
      <c r="Y4806" t="str">
        <f>IF(tblRides[[#This Row],[supply_demand_ratio]]&lt;0.8,"Below 0.8",IF(tblRides[[#This Row],[supply_demand_ratio]]&lt;1,"Between 0.8-1.0",IF(tblRides[[#This Row],[supply_demand_ratio]]&lt;=1.2,"Between 1.0-1.2","Above 1.2")))</f>
        <v>Between 0.8-1.0</v>
      </c>
    </row>
    <row r="4807" spans="1:25" x14ac:dyDescent="0.3">
      <c r="A4807" t="s">
        <v>4862</v>
      </c>
      <c r="B4807" s="1">
        <v>46065.658333333333</v>
      </c>
      <c r="C4807" s="2">
        <v>46065</v>
      </c>
      <c r="D4807">
        <v>15</v>
      </c>
      <c r="E4807" t="s">
        <v>36</v>
      </c>
      <c r="F4807" t="s">
        <v>26</v>
      </c>
      <c r="G4807">
        <v>10</v>
      </c>
      <c r="H4807">
        <v>209.1</v>
      </c>
      <c r="I4807">
        <v>213.33</v>
      </c>
      <c r="J4807">
        <v>1</v>
      </c>
      <c r="K4807">
        <v>2</v>
      </c>
      <c r="L4807">
        <v>4.9000000000000004</v>
      </c>
      <c r="M4807">
        <v>99</v>
      </c>
      <c r="N4807" t="s">
        <v>27</v>
      </c>
      <c r="O4807">
        <v>1.0049999999999999</v>
      </c>
      <c r="P4807" t="s">
        <v>28</v>
      </c>
      <c r="Q4807" t="s">
        <v>29</v>
      </c>
      <c r="R4807">
        <v>4.88</v>
      </c>
      <c r="S4807">
        <v>8</v>
      </c>
      <c r="T4807">
        <v>4.2300000000000004</v>
      </c>
      <c r="U4807">
        <v>2.9</v>
      </c>
      <c r="V4807" t="s">
        <v>30</v>
      </c>
      <c r="W4807" t="s">
        <v>31</v>
      </c>
      <c r="X4807">
        <v>1</v>
      </c>
      <c r="Y4807" t="str">
        <f>IF(tblRides[[#This Row],[supply_demand_ratio]]&lt;0.8,"Below 0.8",IF(tblRides[[#This Row],[supply_demand_ratio]]&lt;1,"Between 0.8-1.0",IF(tblRides[[#This Row],[supply_demand_ratio]]&lt;=1.2,"Between 1.0-1.2","Above 1.2")))</f>
        <v>Between 1.0-1.2</v>
      </c>
    </row>
    <row r="4808" spans="1:25" x14ac:dyDescent="0.3">
      <c r="A4808" t="s">
        <v>4863</v>
      </c>
      <c r="B4808" s="1">
        <v>46065.659722222219</v>
      </c>
      <c r="C4808" s="2">
        <v>46065</v>
      </c>
      <c r="D4808">
        <v>15</v>
      </c>
      <c r="E4808" t="s">
        <v>36</v>
      </c>
      <c r="F4808" t="s">
        <v>34</v>
      </c>
      <c r="G4808">
        <v>7.1</v>
      </c>
      <c r="H4808">
        <v>144.9</v>
      </c>
      <c r="I4808">
        <v>145.36000000000001</v>
      </c>
      <c r="J4808">
        <v>1</v>
      </c>
      <c r="K4808">
        <v>4.5999999999999996</v>
      </c>
      <c r="L4808">
        <v>2.8</v>
      </c>
      <c r="M4808">
        <v>101</v>
      </c>
      <c r="N4808" t="s">
        <v>41</v>
      </c>
      <c r="O4808">
        <v>1.127</v>
      </c>
      <c r="P4808" t="s">
        <v>28</v>
      </c>
      <c r="Q4808" t="s">
        <v>29</v>
      </c>
      <c r="R4808">
        <v>4.29</v>
      </c>
      <c r="S4808">
        <v>0</v>
      </c>
      <c r="T4808">
        <v>0.46</v>
      </c>
      <c r="U4808">
        <v>-1.8</v>
      </c>
      <c r="V4808" t="s">
        <v>30</v>
      </c>
      <c r="W4808" t="s">
        <v>31</v>
      </c>
      <c r="X4808">
        <v>1</v>
      </c>
      <c r="Y4808" t="str">
        <f>IF(tblRides[[#This Row],[supply_demand_ratio]]&lt;0.8,"Below 0.8",IF(tblRides[[#This Row],[supply_demand_ratio]]&lt;1,"Between 0.8-1.0",IF(tblRides[[#This Row],[supply_demand_ratio]]&lt;=1.2,"Between 1.0-1.2","Above 1.2")))</f>
        <v>Between 1.0-1.2</v>
      </c>
    </row>
    <row r="4809" spans="1:25" x14ac:dyDescent="0.3">
      <c r="A4809" t="s">
        <v>4864</v>
      </c>
      <c r="B4809" s="1">
        <v>46065.664583333331</v>
      </c>
      <c r="C4809" s="2">
        <v>46065</v>
      </c>
      <c r="D4809">
        <v>15</v>
      </c>
      <c r="E4809" t="s">
        <v>25</v>
      </c>
      <c r="F4809" t="s">
        <v>26</v>
      </c>
      <c r="G4809">
        <v>4.7</v>
      </c>
      <c r="H4809">
        <v>132.66999999999999</v>
      </c>
      <c r="I4809">
        <v>141.74</v>
      </c>
      <c r="J4809">
        <v>1.1000000000000001</v>
      </c>
      <c r="K4809">
        <v>2</v>
      </c>
      <c r="L4809">
        <v>1</v>
      </c>
      <c r="M4809">
        <v>116</v>
      </c>
      <c r="N4809" t="s">
        <v>27</v>
      </c>
      <c r="O4809">
        <v>1.0409999999999999</v>
      </c>
      <c r="P4809" t="s">
        <v>28</v>
      </c>
      <c r="Q4809" t="s">
        <v>29</v>
      </c>
      <c r="R4809">
        <v>4.68</v>
      </c>
      <c r="S4809">
        <v>6</v>
      </c>
      <c r="T4809">
        <v>9.07</v>
      </c>
      <c r="U4809">
        <v>-1</v>
      </c>
      <c r="V4809" t="s">
        <v>30</v>
      </c>
      <c r="W4809" t="s">
        <v>31</v>
      </c>
      <c r="X4809">
        <v>1</v>
      </c>
      <c r="Y4809" t="str">
        <f>IF(tblRides[[#This Row],[supply_demand_ratio]]&lt;0.8,"Below 0.8",IF(tblRides[[#This Row],[supply_demand_ratio]]&lt;1,"Between 0.8-1.0",IF(tblRides[[#This Row],[supply_demand_ratio]]&lt;=1.2,"Between 1.0-1.2","Above 1.2")))</f>
        <v>Between 1.0-1.2</v>
      </c>
    </row>
    <row r="4810" spans="1:25" x14ac:dyDescent="0.3">
      <c r="A4810" t="s">
        <v>4865</v>
      </c>
      <c r="B4810" s="1">
        <v>46065.670138888891</v>
      </c>
      <c r="C4810" s="2">
        <v>46065</v>
      </c>
      <c r="D4810">
        <v>16</v>
      </c>
      <c r="E4810" t="s">
        <v>43</v>
      </c>
      <c r="F4810" t="s">
        <v>34</v>
      </c>
      <c r="G4810">
        <v>5.9</v>
      </c>
      <c r="H4810">
        <v>124.35</v>
      </c>
      <c r="I4810">
        <v>119.12</v>
      </c>
      <c r="J4810">
        <v>1</v>
      </c>
      <c r="K4810">
        <v>4.3</v>
      </c>
      <c r="L4810">
        <v>6.6</v>
      </c>
      <c r="M4810">
        <v>57</v>
      </c>
      <c r="N4810" t="s">
        <v>41</v>
      </c>
      <c r="O4810">
        <v>1.421</v>
      </c>
      <c r="P4810" t="s">
        <v>28</v>
      </c>
      <c r="Q4810" t="s">
        <v>29</v>
      </c>
      <c r="R4810">
        <v>4.6100000000000003</v>
      </c>
      <c r="S4810">
        <v>0</v>
      </c>
      <c r="T4810">
        <v>-5.23</v>
      </c>
      <c r="U4810">
        <v>2.2999999999999998</v>
      </c>
      <c r="V4810" t="s">
        <v>30</v>
      </c>
      <c r="W4810" t="s">
        <v>31</v>
      </c>
      <c r="X4810">
        <v>1</v>
      </c>
      <c r="Y4810" t="str">
        <f>IF(tblRides[[#This Row],[supply_demand_ratio]]&lt;0.8,"Below 0.8",IF(tblRides[[#This Row],[supply_demand_ratio]]&lt;1,"Between 0.8-1.0",IF(tblRides[[#This Row],[supply_demand_ratio]]&lt;=1.2,"Between 1.0-1.2","Above 1.2")))</f>
        <v>Above 1.2</v>
      </c>
    </row>
    <row r="4811" spans="1:25" x14ac:dyDescent="0.3">
      <c r="A4811" t="s">
        <v>4866</v>
      </c>
      <c r="B4811" s="1">
        <v>46065.671527777777</v>
      </c>
      <c r="C4811" s="2">
        <v>46065</v>
      </c>
      <c r="D4811">
        <v>16</v>
      </c>
      <c r="E4811" t="s">
        <v>36</v>
      </c>
      <c r="F4811" t="s">
        <v>26</v>
      </c>
      <c r="G4811">
        <v>8.8000000000000007</v>
      </c>
      <c r="H4811">
        <v>185.68</v>
      </c>
      <c r="J4811">
        <v>1.1000000000000001</v>
      </c>
      <c r="K4811">
        <v>3.4</v>
      </c>
      <c r="M4811">
        <v>82</v>
      </c>
      <c r="N4811" t="s">
        <v>27</v>
      </c>
      <c r="O4811">
        <v>0.76200000000000001</v>
      </c>
      <c r="P4811" t="s">
        <v>82</v>
      </c>
      <c r="Q4811" t="s">
        <v>83</v>
      </c>
      <c r="R4811">
        <v>4.67</v>
      </c>
      <c r="S4811">
        <v>10</v>
      </c>
      <c r="V4811" t="s">
        <v>30</v>
      </c>
      <c r="W4811" t="s">
        <v>31</v>
      </c>
      <c r="X4811">
        <v>0</v>
      </c>
      <c r="Y4811" t="str">
        <f>IF(tblRides[[#This Row],[supply_demand_ratio]]&lt;0.8,"Below 0.8",IF(tblRides[[#This Row],[supply_demand_ratio]]&lt;1,"Between 0.8-1.0",IF(tblRides[[#This Row],[supply_demand_ratio]]&lt;=1.2,"Between 1.0-1.2","Above 1.2")))</f>
        <v>Below 0.8</v>
      </c>
    </row>
    <row r="4812" spans="1:25" x14ac:dyDescent="0.3">
      <c r="A4812" t="s">
        <v>4867</v>
      </c>
      <c r="B4812" s="1">
        <v>46065.675000000003</v>
      </c>
      <c r="C4812" s="2">
        <v>46065</v>
      </c>
      <c r="D4812">
        <v>16</v>
      </c>
      <c r="E4812" t="s">
        <v>43</v>
      </c>
      <c r="F4812" t="s">
        <v>26</v>
      </c>
      <c r="G4812">
        <v>9.6</v>
      </c>
      <c r="H4812">
        <v>204.3</v>
      </c>
      <c r="I4812">
        <v>195.65</v>
      </c>
      <c r="J4812">
        <v>1.1000000000000001</v>
      </c>
      <c r="K4812">
        <v>4</v>
      </c>
      <c r="L4812">
        <v>2.8</v>
      </c>
      <c r="M4812">
        <v>51</v>
      </c>
      <c r="N4812" t="s">
        <v>41</v>
      </c>
      <c r="O4812">
        <v>1.8280000000000001</v>
      </c>
      <c r="P4812" t="s">
        <v>28</v>
      </c>
      <c r="Q4812" t="s">
        <v>29</v>
      </c>
      <c r="R4812">
        <v>4.63</v>
      </c>
      <c r="S4812">
        <v>7</v>
      </c>
      <c r="T4812">
        <v>-8.65</v>
      </c>
      <c r="U4812">
        <v>-1.2</v>
      </c>
      <c r="V4812" t="s">
        <v>30</v>
      </c>
      <c r="W4812" t="s">
        <v>31</v>
      </c>
      <c r="X4812">
        <v>1</v>
      </c>
      <c r="Y4812" t="str">
        <f>IF(tblRides[[#This Row],[supply_demand_ratio]]&lt;0.8,"Below 0.8",IF(tblRides[[#This Row],[supply_demand_ratio]]&lt;1,"Between 0.8-1.0",IF(tblRides[[#This Row],[supply_demand_ratio]]&lt;=1.2,"Between 1.0-1.2","Above 1.2")))</f>
        <v>Above 1.2</v>
      </c>
    </row>
    <row r="4813" spans="1:25" x14ac:dyDescent="0.3">
      <c r="A4813" t="s">
        <v>4868</v>
      </c>
      <c r="B4813" s="1">
        <v>46065.681250000001</v>
      </c>
      <c r="C4813" s="2">
        <v>46065</v>
      </c>
      <c r="D4813">
        <v>16</v>
      </c>
      <c r="E4813" t="s">
        <v>43</v>
      </c>
      <c r="F4813" t="s">
        <v>26</v>
      </c>
      <c r="G4813">
        <v>3.2</v>
      </c>
      <c r="H4813">
        <v>84.92</v>
      </c>
      <c r="I4813">
        <v>84.57</v>
      </c>
      <c r="J4813">
        <v>1</v>
      </c>
      <c r="K4813">
        <v>9.1</v>
      </c>
      <c r="L4813">
        <v>9.5</v>
      </c>
      <c r="M4813">
        <v>51</v>
      </c>
      <c r="N4813" t="s">
        <v>41</v>
      </c>
      <c r="O4813">
        <v>0.96099999999999997</v>
      </c>
      <c r="P4813" t="s">
        <v>28</v>
      </c>
      <c r="Q4813" t="s">
        <v>29</v>
      </c>
      <c r="R4813">
        <v>4.79</v>
      </c>
      <c r="S4813">
        <v>3</v>
      </c>
      <c r="T4813">
        <v>-0.35</v>
      </c>
      <c r="U4813">
        <v>0.4</v>
      </c>
      <c r="V4813" t="s">
        <v>30</v>
      </c>
      <c r="W4813" t="s">
        <v>45</v>
      </c>
      <c r="X4813">
        <v>1</v>
      </c>
      <c r="Y4813" t="str">
        <f>IF(tblRides[[#This Row],[supply_demand_ratio]]&lt;0.8,"Below 0.8",IF(tblRides[[#This Row],[supply_demand_ratio]]&lt;1,"Between 0.8-1.0",IF(tblRides[[#This Row],[supply_demand_ratio]]&lt;=1.2,"Between 1.0-1.2","Above 1.2")))</f>
        <v>Between 0.8-1.0</v>
      </c>
    </row>
    <row r="4814" spans="1:25" x14ac:dyDescent="0.3">
      <c r="A4814" t="s">
        <v>4869</v>
      </c>
      <c r="B4814" s="1">
        <v>46065.691666666666</v>
      </c>
      <c r="C4814" s="2">
        <v>46065</v>
      </c>
      <c r="D4814">
        <v>16</v>
      </c>
      <c r="E4814" t="s">
        <v>33</v>
      </c>
      <c r="F4814" t="s">
        <v>26</v>
      </c>
      <c r="G4814">
        <v>1.8</v>
      </c>
      <c r="H4814">
        <v>77.709999999999994</v>
      </c>
      <c r="J4814">
        <v>1.2</v>
      </c>
      <c r="K4814">
        <v>9.1999999999999993</v>
      </c>
      <c r="L4814">
        <v>9.4</v>
      </c>
      <c r="M4814">
        <v>78</v>
      </c>
      <c r="N4814" t="s">
        <v>27</v>
      </c>
      <c r="O4814">
        <v>0.73399999999999999</v>
      </c>
      <c r="P4814" t="s">
        <v>37</v>
      </c>
      <c r="Q4814" t="s">
        <v>38</v>
      </c>
      <c r="R4814">
        <v>4.8</v>
      </c>
      <c r="S4814">
        <v>11</v>
      </c>
      <c r="U4814">
        <v>0.2</v>
      </c>
      <c r="V4814" t="s">
        <v>30</v>
      </c>
      <c r="W4814" t="s">
        <v>45</v>
      </c>
      <c r="X4814">
        <v>0</v>
      </c>
      <c r="Y4814" t="str">
        <f>IF(tblRides[[#This Row],[supply_demand_ratio]]&lt;0.8,"Below 0.8",IF(tblRides[[#This Row],[supply_demand_ratio]]&lt;1,"Between 0.8-1.0",IF(tblRides[[#This Row],[supply_demand_ratio]]&lt;=1.2,"Between 1.0-1.2","Above 1.2")))</f>
        <v>Below 0.8</v>
      </c>
    </row>
    <row r="4815" spans="1:25" x14ac:dyDescent="0.3">
      <c r="A4815" t="s">
        <v>4870</v>
      </c>
      <c r="B4815" s="1">
        <v>46065.693749999999</v>
      </c>
      <c r="C4815" s="2">
        <v>46065</v>
      </c>
      <c r="D4815">
        <v>16</v>
      </c>
      <c r="E4815" t="s">
        <v>25</v>
      </c>
      <c r="F4815" t="s">
        <v>34</v>
      </c>
      <c r="G4815">
        <v>2.2999999999999998</v>
      </c>
      <c r="H4815">
        <v>88.88</v>
      </c>
      <c r="I4815">
        <v>88.46</v>
      </c>
      <c r="J4815">
        <v>1.1000000000000001</v>
      </c>
      <c r="K4815">
        <v>5.3</v>
      </c>
      <c r="L4815">
        <v>2.7</v>
      </c>
      <c r="M4815">
        <v>111</v>
      </c>
      <c r="N4815" t="s">
        <v>27</v>
      </c>
      <c r="O4815">
        <v>0.91800000000000004</v>
      </c>
      <c r="P4815" t="s">
        <v>28</v>
      </c>
      <c r="Q4815" t="s">
        <v>29</v>
      </c>
      <c r="R4815">
        <v>4.6399999999999997</v>
      </c>
      <c r="S4815">
        <v>0</v>
      </c>
      <c r="T4815">
        <v>-0.42</v>
      </c>
      <c r="U4815">
        <v>-2.6</v>
      </c>
      <c r="V4815" t="s">
        <v>30</v>
      </c>
      <c r="W4815" t="s">
        <v>45</v>
      </c>
      <c r="X4815">
        <v>1</v>
      </c>
      <c r="Y4815" t="str">
        <f>IF(tblRides[[#This Row],[supply_demand_ratio]]&lt;0.8,"Below 0.8",IF(tblRides[[#This Row],[supply_demand_ratio]]&lt;1,"Between 0.8-1.0",IF(tblRides[[#This Row],[supply_demand_ratio]]&lt;=1.2,"Between 1.0-1.2","Above 1.2")))</f>
        <v>Between 0.8-1.0</v>
      </c>
    </row>
    <row r="4816" spans="1:25" x14ac:dyDescent="0.3">
      <c r="A4816" t="s">
        <v>4871</v>
      </c>
      <c r="B4816" s="1">
        <v>46065.697222222225</v>
      </c>
      <c r="C4816" s="2">
        <v>46065</v>
      </c>
      <c r="D4816">
        <v>16</v>
      </c>
      <c r="E4816" t="s">
        <v>62</v>
      </c>
      <c r="F4816" t="s">
        <v>26</v>
      </c>
      <c r="G4816">
        <v>4.9000000000000004</v>
      </c>
      <c r="H4816">
        <v>120.63</v>
      </c>
      <c r="I4816">
        <v>117.34</v>
      </c>
      <c r="J4816">
        <v>1</v>
      </c>
      <c r="K4816">
        <v>4.2</v>
      </c>
      <c r="L4816">
        <v>7.1</v>
      </c>
      <c r="M4816">
        <v>53</v>
      </c>
      <c r="N4816" t="s">
        <v>41</v>
      </c>
      <c r="O4816">
        <v>1.1579999999999999</v>
      </c>
      <c r="P4816" t="s">
        <v>28</v>
      </c>
      <c r="Q4816" t="s">
        <v>29</v>
      </c>
      <c r="R4816">
        <v>4.62</v>
      </c>
      <c r="S4816">
        <v>19</v>
      </c>
      <c r="T4816">
        <v>-3.29</v>
      </c>
      <c r="U4816">
        <v>2.9</v>
      </c>
      <c r="V4816" t="s">
        <v>30</v>
      </c>
      <c r="W4816" t="s">
        <v>31</v>
      </c>
      <c r="X4816">
        <v>1</v>
      </c>
      <c r="Y4816" t="str">
        <f>IF(tblRides[[#This Row],[supply_demand_ratio]]&lt;0.8,"Below 0.8",IF(tblRides[[#This Row],[supply_demand_ratio]]&lt;1,"Between 0.8-1.0",IF(tblRides[[#This Row],[supply_demand_ratio]]&lt;=1.2,"Between 1.0-1.2","Above 1.2")))</f>
        <v>Between 1.0-1.2</v>
      </c>
    </row>
    <row r="4817" spans="1:25" x14ac:dyDescent="0.3">
      <c r="A4817" t="s">
        <v>4872</v>
      </c>
      <c r="B4817" s="1">
        <v>46065.697222222225</v>
      </c>
      <c r="C4817" s="2">
        <v>46065</v>
      </c>
      <c r="D4817">
        <v>16</v>
      </c>
      <c r="E4817" t="s">
        <v>25</v>
      </c>
      <c r="F4817" t="s">
        <v>34</v>
      </c>
      <c r="G4817">
        <v>9.4</v>
      </c>
      <c r="H4817">
        <v>185.11</v>
      </c>
      <c r="I4817">
        <v>180.54</v>
      </c>
      <c r="J4817">
        <v>1</v>
      </c>
      <c r="K4817">
        <v>3.2</v>
      </c>
      <c r="L4817">
        <v>7.4</v>
      </c>
      <c r="M4817">
        <v>123</v>
      </c>
      <c r="N4817" t="s">
        <v>27</v>
      </c>
      <c r="O4817">
        <v>0.97799999999999998</v>
      </c>
      <c r="P4817" t="s">
        <v>28</v>
      </c>
      <c r="Q4817" t="s">
        <v>29</v>
      </c>
      <c r="R4817">
        <v>4.8</v>
      </c>
      <c r="S4817">
        <v>0</v>
      </c>
      <c r="T4817">
        <v>-4.57</v>
      </c>
      <c r="U4817">
        <v>4.2</v>
      </c>
      <c r="V4817" t="s">
        <v>30</v>
      </c>
      <c r="W4817" t="s">
        <v>31</v>
      </c>
      <c r="X4817">
        <v>1</v>
      </c>
      <c r="Y4817" t="str">
        <f>IF(tblRides[[#This Row],[supply_demand_ratio]]&lt;0.8,"Below 0.8",IF(tblRides[[#This Row],[supply_demand_ratio]]&lt;1,"Between 0.8-1.0",IF(tblRides[[#This Row],[supply_demand_ratio]]&lt;=1.2,"Between 1.0-1.2","Above 1.2")))</f>
        <v>Between 0.8-1.0</v>
      </c>
    </row>
    <row r="4818" spans="1:25" x14ac:dyDescent="0.3">
      <c r="A4818" t="s">
        <v>4873</v>
      </c>
      <c r="B4818" s="1">
        <v>46065.706250000003</v>
      </c>
      <c r="C4818" s="2">
        <v>46065</v>
      </c>
      <c r="D4818">
        <v>16</v>
      </c>
      <c r="E4818" t="s">
        <v>25</v>
      </c>
      <c r="F4818" t="s">
        <v>26</v>
      </c>
      <c r="G4818">
        <v>5.0999999999999996</v>
      </c>
      <c r="H4818">
        <v>151.04</v>
      </c>
      <c r="I4818">
        <v>149.76</v>
      </c>
      <c r="J4818">
        <v>1.2</v>
      </c>
      <c r="K4818">
        <v>7</v>
      </c>
      <c r="L4818">
        <v>6.5</v>
      </c>
      <c r="M4818">
        <v>94</v>
      </c>
      <c r="N4818" t="s">
        <v>27</v>
      </c>
      <c r="O4818">
        <v>0.79500000000000004</v>
      </c>
      <c r="P4818" t="s">
        <v>28</v>
      </c>
      <c r="Q4818" t="s">
        <v>29</v>
      </c>
      <c r="R4818">
        <v>4.83</v>
      </c>
      <c r="S4818">
        <v>12</v>
      </c>
      <c r="T4818">
        <v>-1.28</v>
      </c>
      <c r="U4818">
        <v>-0.5</v>
      </c>
      <c r="V4818" t="s">
        <v>30</v>
      </c>
      <c r="W4818" t="s">
        <v>45</v>
      </c>
      <c r="X4818">
        <v>1</v>
      </c>
      <c r="Y4818" t="str">
        <f>IF(tblRides[[#This Row],[supply_demand_ratio]]&lt;0.8,"Below 0.8",IF(tblRides[[#This Row],[supply_demand_ratio]]&lt;1,"Between 0.8-1.0",IF(tblRides[[#This Row],[supply_demand_ratio]]&lt;=1.2,"Between 1.0-1.2","Above 1.2")))</f>
        <v>Below 0.8</v>
      </c>
    </row>
    <row r="4819" spans="1:25" x14ac:dyDescent="0.3">
      <c r="A4819" t="s">
        <v>4874</v>
      </c>
      <c r="B4819" s="1">
        <v>46065.707638888889</v>
      </c>
      <c r="C4819" s="2">
        <v>46065</v>
      </c>
      <c r="D4819">
        <v>16</v>
      </c>
      <c r="E4819" t="s">
        <v>25</v>
      </c>
      <c r="F4819" t="s">
        <v>26</v>
      </c>
      <c r="G4819">
        <v>2.1</v>
      </c>
      <c r="H4819">
        <v>70.64</v>
      </c>
      <c r="I4819">
        <v>72.05</v>
      </c>
      <c r="J4819">
        <v>1</v>
      </c>
      <c r="K4819">
        <v>4.5</v>
      </c>
      <c r="L4819">
        <v>11.9</v>
      </c>
      <c r="M4819">
        <v>113</v>
      </c>
      <c r="N4819" t="s">
        <v>27</v>
      </c>
      <c r="O4819">
        <v>0.92800000000000005</v>
      </c>
      <c r="P4819" t="s">
        <v>28</v>
      </c>
      <c r="Q4819" t="s">
        <v>29</v>
      </c>
      <c r="R4819">
        <v>4.28</v>
      </c>
      <c r="S4819">
        <v>1</v>
      </c>
      <c r="T4819">
        <v>1.41</v>
      </c>
      <c r="U4819">
        <v>7.4</v>
      </c>
      <c r="V4819" t="s">
        <v>30</v>
      </c>
      <c r="W4819" t="s">
        <v>31</v>
      </c>
      <c r="X4819">
        <v>1</v>
      </c>
      <c r="Y4819" t="str">
        <f>IF(tblRides[[#This Row],[supply_demand_ratio]]&lt;0.8,"Below 0.8",IF(tblRides[[#This Row],[supply_demand_ratio]]&lt;1,"Between 0.8-1.0",IF(tblRides[[#This Row],[supply_demand_ratio]]&lt;=1.2,"Between 1.0-1.2","Above 1.2")))</f>
        <v>Between 0.8-1.0</v>
      </c>
    </row>
    <row r="4820" spans="1:25" x14ac:dyDescent="0.3">
      <c r="A4820" t="s">
        <v>4875</v>
      </c>
      <c r="B4820" s="1">
        <v>46065.719444444447</v>
      </c>
      <c r="C4820" s="2">
        <v>46065</v>
      </c>
      <c r="D4820">
        <v>17</v>
      </c>
      <c r="E4820" t="s">
        <v>43</v>
      </c>
      <c r="F4820" t="s">
        <v>26</v>
      </c>
      <c r="G4820">
        <v>7</v>
      </c>
      <c r="H4820">
        <v>149.78</v>
      </c>
      <c r="I4820">
        <v>147.18</v>
      </c>
      <c r="J4820">
        <v>1</v>
      </c>
      <c r="K4820">
        <v>8</v>
      </c>
      <c r="L4820">
        <v>6.6</v>
      </c>
      <c r="M4820">
        <v>50</v>
      </c>
      <c r="N4820" t="s">
        <v>41</v>
      </c>
      <c r="O4820">
        <v>1.01</v>
      </c>
      <c r="P4820" t="s">
        <v>28</v>
      </c>
      <c r="Q4820" t="s">
        <v>29</v>
      </c>
      <c r="R4820">
        <v>4.4400000000000004</v>
      </c>
      <c r="S4820">
        <v>2</v>
      </c>
      <c r="T4820">
        <v>-2.6</v>
      </c>
      <c r="U4820">
        <v>-1.4</v>
      </c>
      <c r="V4820" t="s">
        <v>30</v>
      </c>
      <c r="W4820" t="s">
        <v>45</v>
      </c>
      <c r="X4820">
        <v>1</v>
      </c>
      <c r="Y4820" t="str">
        <f>IF(tblRides[[#This Row],[supply_demand_ratio]]&lt;0.8,"Below 0.8",IF(tblRides[[#This Row],[supply_demand_ratio]]&lt;1,"Between 0.8-1.0",IF(tblRides[[#This Row],[supply_demand_ratio]]&lt;=1.2,"Between 1.0-1.2","Above 1.2")))</f>
        <v>Between 1.0-1.2</v>
      </c>
    </row>
    <row r="4821" spans="1:25" x14ac:dyDescent="0.3">
      <c r="A4821" t="s">
        <v>4876</v>
      </c>
      <c r="B4821" s="1">
        <v>46065.738888888889</v>
      </c>
      <c r="C4821" s="2">
        <v>46065</v>
      </c>
      <c r="D4821">
        <v>17</v>
      </c>
      <c r="E4821" t="s">
        <v>62</v>
      </c>
      <c r="F4821" t="s">
        <v>26</v>
      </c>
      <c r="G4821">
        <v>5.5</v>
      </c>
      <c r="H4821">
        <v>113.23</v>
      </c>
      <c r="I4821">
        <v>111.4</v>
      </c>
      <c r="J4821">
        <v>1</v>
      </c>
      <c r="K4821">
        <v>5.4</v>
      </c>
      <c r="L4821">
        <v>6.2</v>
      </c>
      <c r="M4821">
        <v>60</v>
      </c>
      <c r="N4821" t="s">
        <v>41</v>
      </c>
      <c r="O4821">
        <v>1.714</v>
      </c>
      <c r="P4821" t="s">
        <v>28</v>
      </c>
      <c r="Q4821" t="s">
        <v>29</v>
      </c>
      <c r="R4821">
        <v>4.47</v>
      </c>
      <c r="S4821">
        <v>4</v>
      </c>
      <c r="T4821">
        <v>-1.83</v>
      </c>
      <c r="U4821">
        <v>0.8</v>
      </c>
      <c r="V4821" t="s">
        <v>30</v>
      </c>
      <c r="W4821" t="s">
        <v>45</v>
      </c>
      <c r="X4821">
        <v>1</v>
      </c>
      <c r="Y4821" t="str">
        <f>IF(tblRides[[#This Row],[supply_demand_ratio]]&lt;0.8,"Below 0.8",IF(tblRides[[#This Row],[supply_demand_ratio]]&lt;1,"Between 0.8-1.0",IF(tblRides[[#This Row],[supply_demand_ratio]]&lt;=1.2,"Between 1.0-1.2","Above 1.2")))</f>
        <v>Above 1.2</v>
      </c>
    </row>
    <row r="4822" spans="1:25" x14ac:dyDescent="0.3">
      <c r="A4822" t="s">
        <v>4877</v>
      </c>
      <c r="B4822" s="1">
        <v>46065.745833333334</v>
      </c>
      <c r="C4822" s="2">
        <v>46065</v>
      </c>
      <c r="D4822">
        <v>17</v>
      </c>
      <c r="E4822" t="s">
        <v>36</v>
      </c>
      <c r="F4822" t="s">
        <v>26</v>
      </c>
      <c r="G4822">
        <v>9.8000000000000007</v>
      </c>
      <c r="H4822">
        <v>203.93</v>
      </c>
      <c r="I4822">
        <v>198.95</v>
      </c>
      <c r="J4822">
        <v>1.2</v>
      </c>
      <c r="K4822">
        <v>7.4</v>
      </c>
      <c r="L4822">
        <v>4.4000000000000004</v>
      </c>
      <c r="M4822">
        <v>92</v>
      </c>
      <c r="N4822" t="s">
        <v>27</v>
      </c>
      <c r="O4822">
        <v>0.72099999999999997</v>
      </c>
      <c r="P4822" t="s">
        <v>28</v>
      </c>
      <c r="Q4822" t="s">
        <v>29</v>
      </c>
      <c r="R4822">
        <v>4.63</v>
      </c>
      <c r="S4822">
        <v>14</v>
      </c>
      <c r="T4822">
        <v>-4.9800000000000004</v>
      </c>
      <c r="U4822">
        <v>-3</v>
      </c>
      <c r="V4822" t="s">
        <v>30</v>
      </c>
      <c r="W4822" t="s">
        <v>45</v>
      </c>
      <c r="X4822">
        <v>1</v>
      </c>
      <c r="Y4822" t="str">
        <f>IF(tblRides[[#This Row],[supply_demand_ratio]]&lt;0.8,"Below 0.8",IF(tblRides[[#This Row],[supply_demand_ratio]]&lt;1,"Between 0.8-1.0",IF(tblRides[[#This Row],[supply_demand_ratio]]&lt;=1.2,"Between 1.0-1.2","Above 1.2")))</f>
        <v>Below 0.8</v>
      </c>
    </row>
    <row r="4823" spans="1:25" x14ac:dyDescent="0.3">
      <c r="A4823" t="s">
        <v>4878</v>
      </c>
      <c r="B4823" s="1">
        <v>46065.750694444447</v>
      </c>
      <c r="C4823" s="2">
        <v>46065</v>
      </c>
      <c r="D4823">
        <v>18</v>
      </c>
      <c r="E4823" t="s">
        <v>62</v>
      </c>
      <c r="F4823" t="s">
        <v>34</v>
      </c>
      <c r="G4823">
        <v>2.7</v>
      </c>
      <c r="H4823">
        <v>76.33</v>
      </c>
      <c r="I4823">
        <v>75.67</v>
      </c>
      <c r="J4823">
        <v>1</v>
      </c>
      <c r="K4823">
        <v>2</v>
      </c>
      <c r="L4823">
        <v>1.4</v>
      </c>
      <c r="M4823">
        <v>43</v>
      </c>
      <c r="N4823" t="s">
        <v>41</v>
      </c>
      <c r="O4823">
        <v>1.093</v>
      </c>
      <c r="P4823" t="s">
        <v>28</v>
      </c>
      <c r="Q4823" t="s">
        <v>29</v>
      </c>
      <c r="R4823">
        <v>4.33</v>
      </c>
      <c r="S4823">
        <v>0</v>
      </c>
      <c r="T4823">
        <v>-0.66</v>
      </c>
      <c r="U4823">
        <v>-0.6</v>
      </c>
      <c r="V4823" t="s">
        <v>30</v>
      </c>
      <c r="W4823" t="s">
        <v>31</v>
      </c>
      <c r="X4823">
        <v>1</v>
      </c>
      <c r="Y4823" t="str">
        <f>IF(tblRides[[#This Row],[supply_demand_ratio]]&lt;0.8,"Below 0.8",IF(tblRides[[#This Row],[supply_demand_ratio]]&lt;1,"Between 0.8-1.0",IF(tblRides[[#This Row],[supply_demand_ratio]]&lt;=1.2,"Between 1.0-1.2","Above 1.2")))</f>
        <v>Between 1.0-1.2</v>
      </c>
    </row>
    <row r="4824" spans="1:25" x14ac:dyDescent="0.3">
      <c r="A4824" t="s">
        <v>4879</v>
      </c>
      <c r="B4824" s="1">
        <v>46065.751388888886</v>
      </c>
      <c r="C4824" s="2">
        <v>46065</v>
      </c>
      <c r="D4824">
        <v>18</v>
      </c>
      <c r="E4824" t="s">
        <v>33</v>
      </c>
      <c r="F4824" t="s">
        <v>34</v>
      </c>
      <c r="G4824">
        <v>7.4</v>
      </c>
      <c r="H4824">
        <v>133.63999999999999</v>
      </c>
      <c r="I4824">
        <v>122.64</v>
      </c>
      <c r="J4824">
        <v>1</v>
      </c>
      <c r="K4824">
        <v>4.8</v>
      </c>
      <c r="L4824">
        <v>11.1</v>
      </c>
      <c r="M4824">
        <v>76</v>
      </c>
      <c r="N4824" t="s">
        <v>27</v>
      </c>
      <c r="O4824">
        <v>0.90600000000000003</v>
      </c>
      <c r="P4824" t="s">
        <v>28</v>
      </c>
      <c r="Q4824" t="s">
        <v>29</v>
      </c>
      <c r="R4824">
        <v>4.8099999999999996</v>
      </c>
      <c r="S4824">
        <v>0</v>
      </c>
      <c r="T4824">
        <v>-11</v>
      </c>
      <c r="U4824">
        <v>6.3</v>
      </c>
      <c r="V4824" t="s">
        <v>30</v>
      </c>
      <c r="W4824" t="s">
        <v>31</v>
      </c>
      <c r="X4824">
        <v>1</v>
      </c>
      <c r="Y4824" t="str">
        <f>IF(tblRides[[#This Row],[supply_demand_ratio]]&lt;0.8,"Below 0.8",IF(tblRides[[#This Row],[supply_demand_ratio]]&lt;1,"Between 0.8-1.0",IF(tblRides[[#This Row],[supply_demand_ratio]]&lt;=1.2,"Between 1.0-1.2","Above 1.2")))</f>
        <v>Between 0.8-1.0</v>
      </c>
    </row>
    <row r="4825" spans="1:25" x14ac:dyDescent="0.3">
      <c r="A4825" t="s">
        <v>4880</v>
      </c>
      <c r="B4825" s="1">
        <v>46065.755555555559</v>
      </c>
      <c r="C4825" s="2">
        <v>46065</v>
      </c>
      <c r="D4825">
        <v>18</v>
      </c>
      <c r="E4825" t="s">
        <v>43</v>
      </c>
      <c r="F4825" t="s">
        <v>26</v>
      </c>
      <c r="G4825">
        <v>6.8</v>
      </c>
      <c r="H4825">
        <v>132.91</v>
      </c>
      <c r="I4825">
        <v>130.27000000000001</v>
      </c>
      <c r="J4825">
        <v>1</v>
      </c>
      <c r="K4825">
        <v>9.4</v>
      </c>
      <c r="L4825">
        <v>11.2</v>
      </c>
      <c r="M4825">
        <v>53</v>
      </c>
      <c r="N4825" t="s">
        <v>41</v>
      </c>
      <c r="O4825">
        <v>1.02</v>
      </c>
      <c r="P4825" t="s">
        <v>28</v>
      </c>
      <c r="Q4825" t="s">
        <v>29</v>
      </c>
      <c r="R4825">
        <v>4.5199999999999996</v>
      </c>
      <c r="S4825">
        <v>6</v>
      </c>
      <c r="T4825">
        <v>-2.64</v>
      </c>
      <c r="U4825">
        <v>1.8</v>
      </c>
      <c r="V4825" t="s">
        <v>30</v>
      </c>
      <c r="W4825" t="s">
        <v>45</v>
      </c>
      <c r="X4825">
        <v>1</v>
      </c>
      <c r="Y4825" t="str">
        <f>IF(tblRides[[#This Row],[supply_demand_ratio]]&lt;0.8,"Below 0.8",IF(tblRides[[#This Row],[supply_demand_ratio]]&lt;1,"Between 0.8-1.0",IF(tblRides[[#This Row],[supply_demand_ratio]]&lt;=1.2,"Between 1.0-1.2","Above 1.2")))</f>
        <v>Between 1.0-1.2</v>
      </c>
    </row>
    <row r="4826" spans="1:25" x14ac:dyDescent="0.3">
      <c r="A4826" t="s">
        <v>4881</v>
      </c>
      <c r="B4826" s="1">
        <v>46065.759722222225</v>
      </c>
      <c r="C4826" s="2">
        <v>46065</v>
      </c>
      <c r="D4826">
        <v>18</v>
      </c>
      <c r="E4826" t="s">
        <v>43</v>
      </c>
      <c r="F4826" t="s">
        <v>26</v>
      </c>
      <c r="G4826">
        <v>8.4</v>
      </c>
      <c r="H4826">
        <v>152.41</v>
      </c>
      <c r="I4826">
        <v>154.9</v>
      </c>
      <c r="J4826">
        <v>1</v>
      </c>
      <c r="K4826">
        <v>2.2000000000000002</v>
      </c>
      <c r="L4826">
        <v>3.2</v>
      </c>
      <c r="M4826">
        <v>50</v>
      </c>
      <c r="N4826" t="s">
        <v>41</v>
      </c>
      <c r="O4826">
        <v>1.085</v>
      </c>
      <c r="P4826" t="s">
        <v>28</v>
      </c>
      <c r="Q4826" t="s">
        <v>29</v>
      </c>
      <c r="R4826">
        <v>4.8600000000000003</v>
      </c>
      <c r="S4826">
        <v>3</v>
      </c>
      <c r="T4826">
        <v>2.4900000000000002</v>
      </c>
      <c r="U4826">
        <v>1</v>
      </c>
      <c r="V4826" t="s">
        <v>30</v>
      </c>
      <c r="W4826" t="s">
        <v>31</v>
      </c>
      <c r="X4826">
        <v>1</v>
      </c>
      <c r="Y4826" t="str">
        <f>IF(tblRides[[#This Row],[supply_demand_ratio]]&lt;0.8,"Below 0.8",IF(tblRides[[#This Row],[supply_demand_ratio]]&lt;1,"Between 0.8-1.0",IF(tblRides[[#This Row],[supply_demand_ratio]]&lt;=1.2,"Between 1.0-1.2","Above 1.2")))</f>
        <v>Between 1.0-1.2</v>
      </c>
    </row>
    <row r="4827" spans="1:25" x14ac:dyDescent="0.3">
      <c r="A4827" t="s">
        <v>4882</v>
      </c>
      <c r="B4827" s="1">
        <v>46065.768055555556</v>
      </c>
      <c r="C4827" s="2">
        <v>46065</v>
      </c>
      <c r="D4827">
        <v>18</v>
      </c>
      <c r="E4827" t="s">
        <v>25</v>
      </c>
      <c r="F4827" t="s">
        <v>26</v>
      </c>
      <c r="G4827">
        <v>10.8</v>
      </c>
      <c r="H4827">
        <v>244.57</v>
      </c>
      <c r="I4827">
        <v>230.71</v>
      </c>
      <c r="J4827">
        <v>1.2</v>
      </c>
      <c r="K4827">
        <v>7</v>
      </c>
      <c r="L4827">
        <v>5.5</v>
      </c>
      <c r="M4827">
        <v>103</v>
      </c>
      <c r="N4827" t="s">
        <v>72</v>
      </c>
      <c r="O4827">
        <v>0.70699999999999996</v>
      </c>
      <c r="P4827" t="s">
        <v>28</v>
      </c>
      <c r="Q4827" t="s">
        <v>29</v>
      </c>
      <c r="R4827">
        <v>4.58</v>
      </c>
      <c r="S4827">
        <v>6</v>
      </c>
      <c r="T4827">
        <v>-13.86</v>
      </c>
      <c r="U4827">
        <v>-1.5</v>
      </c>
      <c r="V4827" t="s">
        <v>30</v>
      </c>
      <c r="W4827" t="s">
        <v>45</v>
      </c>
      <c r="X4827">
        <v>1</v>
      </c>
      <c r="Y4827" t="str">
        <f>IF(tblRides[[#This Row],[supply_demand_ratio]]&lt;0.8,"Below 0.8",IF(tblRides[[#This Row],[supply_demand_ratio]]&lt;1,"Between 0.8-1.0",IF(tblRides[[#This Row],[supply_demand_ratio]]&lt;=1.2,"Between 1.0-1.2","Above 1.2")))</f>
        <v>Below 0.8</v>
      </c>
    </row>
    <row r="4828" spans="1:25" x14ac:dyDescent="0.3">
      <c r="A4828" t="s">
        <v>4883</v>
      </c>
      <c r="B4828" s="1">
        <v>46065.773611111108</v>
      </c>
      <c r="C4828" s="2">
        <v>46065</v>
      </c>
      <c r="D4828">
        <v>18</v>
      </c>
      <c r="E4828" t="s">
        <v>62</v>
      </c>
      <c r="F4828" t="s">
        <v>26</v>
      </c>
      <c r="G4828">
        <v>1</v>
      </c>
      <c r="H4828">
        <v>50.98</v>
      </c>
      <c r="I4828">
        <v>51.44</v>
      </c>
      <c r="J4828">
        <v>1</v>
      </c>
      <c r="K4828">
        <v>5</v>
      </c>
      <c r="L4828">
        <v>1.6</v>
      </c>
      <c r="M4828">
        <v>54</v>
      </c>
      <c r="N4828" t="s">
        <v>41</v>
      </c>
      <c r="O4828">
        <v>1.258</v>
      </c>
      <c r="P4828" t="s">
        <v>28</v>
      </c>
      <c r="Q4828" t="s">
        <v>29</v>
      </c>
      <c r="R4828">
        <v>4.8899999999999997</v>
      </c>
      <c r="S4828">
        <v>3</v>
      </c>
      <c r="T4828">
        <v>0.46</v>
      </c>
      <c r="U4828">
        <v>-3.4</v>
      </c>
      <c r="V4828" t="s">
        <v>30</v>
      </c>
      <c r="W4828" t="s">
        <v>31</v>
      </c>
      <c r="X4828">
        <v>1</v>
      </c>
      <c r="Y4828" t="str">
        <f>IF(tblRides[[#This Row],[supply_demand_ratio]]&lt;0.8,"Below 0.8",IF(tblRides[[#This Row],[supply_demand_ratio]]&lt;1,"Between 0.8-1.0",IF(tblRides[[#This Row],[supply_demand_ratio]]&lt;=1.2,"Between 1.0-1.2","Above 1.2")))</f>
        <v>Above 1.2</v>
      </c>
    </row>
    <row r="4829" spans="1:25" x14ac:dyDescent="0.3">
      <c r="A4829" t="s">
        <v>4884</v>
      </c>
      <c r="B4829" s="1">
        <v>46065.777083333334</v>
      </c>
      <c r="C4829" s="2">
        <v>46065</v>
      </c>
      <c r="D4829">
        <v>18</v>
      </c>
      <c r="E4829" t="s">
        <v>33</v>
      </c>
      <c r="F4829" t="s">
        <v>34</v>
      </c>
      <c r="G4829">
        <v>3.6</v>
      </c>
      <c r="H4829">
        <v>97.26</v>
      </c>
      <c r="I4829">
        <v>102.05</v>
      </c>
      <c r="J4829">
        <v>1</v>
      </c>
      <c r="K4829">
        <v>6</v>
      </c>
      <c r="L4829">
        <v>10.5</v>
      </c>
      <c r="M4829">
        <v>82</v>
      </c>
      <c r="N4829" t="s">
        <v>27</v>
      </c>
      <c r="O4829">
        <v>1.018</v>
      </c>
      <c r="P4829" t="s">
        <v>28</v>
      </c>
      <c r="Q4829" t="s">
        <v>29</v>
      </c>
      <c r="R4829">
        <v>4.6399999999999997</v>
      </c>
      <c r="S4829">
        <v>0</v>
      </c>
      <c r="T4829">
        <v>4.79</v>
      </c>
      <c r="U4829">
        <v>4.5</v>
      </c>
      <c r="V4829" t="s">
        <v>30</v>
      </c>
      <c r="W4829" t="s">
        <v>45</v>
      </c>
      <c r="X4829">
        <v>1</v>
      </c>
      <c r="Y4829" t="str">
        <f>IF(tblRides[[#This Row],[supply_demand_ratio]]&lt;0.8,"Below 0.8",IF(tblRides[[#This Row],[supply_demand_ratio]]&lt;1,"Between 0.8-1.0",IF(tblRides[[#This Row],[supply_demand_ratio]]&lt;=1.2,"Between 1.0-1.2","Above 1.2")))</f>
        <v>Between 1.0-1.2</v>
      </c>
    </row>
    <row r="4830" spans="1:25" x14ac:dyDescent="0.3">
      <c r="A4830" t="s">
        <v>4885</v>
      </c>
      <c r="B4830" s="1">
        <v>46065.779861111114</v>
      </c>
      <c r="C4830" s="2">
        <v>46065</v>
      </c>
      <c r="D4830">
        <v>18</v>
      </c>
      <c r="E4830" t="s">
        <v>43</v>
      </c>
      <c r="F4830" t="s">
        <v>26</v>
      </c>
      <c r="G4830">
        <v>5.2</v>
      </c>
      <c r="H4830">
        <v>116.78</v>
      </c>
      <c r="I4830">
        <v>117.37</v>
      </c>
      <c r="J4830">
        <v>1.1000000000000001</v>
      </c>
      <c r="K4830">
        <v>7.5</v>
      </c>
      <c r="L4830">
        <v>9.5</v>
      </c>
      <c r="M4830">
        <v>51</v>
      </c>
      <c r="N4830" t="s">
        <v>27</v>
      </c>
      <c r="O4830">
        <v>0.78700000000000003</v>
      </c>
      <c r="P4830" t="s">
        <v>28</v>
      </c>
      <c r="Q4830" t="s">
        <v>29</v>
      </c>
      <c r="R4830">
        <v>4.67</v>
      </c>
      <c r="S4830">
        <v>20</v>
      </c>
      <c r="T4830">
        <v>0.59</v>
      </c>
      <c r="U4830">
        <v>2</v>
      </c>
      <c r="V4830" t="s">
        <v>30</v>
      </c>
      <c r="W4830" t="s">
        <v>45</v>
      </c>
      <c r="X4830">
        <v>1</v>
      </c>
      <c r="Y4830" t="str">
        <f>IF(tblRides[[#This Row],[supply_demand_ratio]]&lt;0.8,"Below 0.8",IF(tblRides[[#This Row],[supply_demand_ratio]]&lt;1,"Between 0.8-1.0",IF(tblRides[[#This Row],[supply_demand_ratio]]&lt;=1.2,"Between 1.0-1.2","Above 1.2")))</f>
        <v>Below 0.8</v>
      </c>
    </row>
    <row r="4831" spans="1:25" x14ac:dyDescent="0.3">
      <c r="A4831" t="s">
        <v>4886</v>
      </c>
      <c r="B4831" s="1">
        <v>46065.787499999999</v>
      </c>
      <c r="C4831" s="2">
        <v>46065</v>
      </c>
      <c r="D4831">
        <v>18</v>
      </c>
      <c r="E4831" t="s">
        <v>33</v>
      </c>
      <c r="F4831" t="s">
        <v>26</v>
      </c>
      <c r="G4831">
        <v>3.5</v>
      </c>
      <c r="H4831">
        <v>109.76</v>
      </c>
      <c r="I4831">
        <v>109.21</v>
      </c>
      <c r="J4831">
        <v>1.2</v>
      </c>
      <c r="K4831">
        <v>5.6</v>
      </c>
      <c r="L4831">
        <v>4.0999999999999996</v>
      </c>
      <c r="M4831">
        <v>90</v>
      </c>
      <c r="N4831" t="s">
        <v>27</v>
      </c>
      <c r="O4831">
        <v>0.84</v>
      </c>
      <c r="P4831" t="s">
        <v>28</v>
      </c>
      <c r="Q4831" t="s">
        <v>29</v>
      </c>
      <c r="R4831">
        <v>4.8499999999999996</v>
      </c>
      <c r="S4831">
        <v>12</v>
      </c>
      <c r="T4831">
        <v>-0.55000000000000004</v>
      </c>
      <c r="U4831">
        <v>-1.5</v>
      </c>
      <c r="V4831" t="s">
        <v>30</v>
      </c>
      <c r="W4831" t="s">
        <v>45</v>
      </c>
      <c r="X4831">
        <v>1</v>
      </c>
      <c r="Y4831" t="str">
        <f>IF(tblRides[[#This Row],[supply_demand_ratio]]&lt;0.8,"Below 0.8",IF(tblRides[[#This Row],[supply_demand_ratio]]&lt;1,"Between 0.8-1.0",IF(tblRides[[#This Row],[supply_demand_ratio]]&lt;=1.2,"Between 1.0-1.2","Above 1.2")))</f>
        <v>Between 0.8-1.0</v>
      </c>
    </row>
    <row r="4832" spans="1:25" x14ac:dyDescent="0.3">
      <c r="A4832" t="s">
        <v>4887</v>
      </c>
      <c r="B4832" s="1">
        <v>46065.795138888891</v>
      </c>
      <c r="C4832" s="2">
        <v>46065</v>
      </c>
      <c r="D4832">
        <v>19</v>
      </c>
      <c r="E4832" t="s">
        <v>36</v>
      </c>
      <c r="F4832" t="s">
        <v>26</v>
      </c>
      <c r="G4832">
        <v>6.5</v>
      </c>
      <c r="H4832">
        <v>133.88</v>
      </c>
      <c r="J4832">
        <v>1.1000000000000001</v>
      </c>
      <c r="K4832">
        <v>8.6</v>
      </c>
      <c r="M4832">
        <v>93</v>
      </c>
      <c r="N4832" t="s">
        <v>27</v>
      </c>
      <c r="O4832">
        <v>0.79100000000000004</v>
      </c>
      <c r="P4832" t="s">
        <v>82</v>
      </c>
      <c r="Q4832" t="s">
        <v>83</v>
      </c>
      <c r="R4832">
        <v>4.62</v>
      </c>
      <c r="S4832">
        <v>12</v>
      </c>
      <c r="V4832" t="s">
        <v>30</v>
      </c>
      <c r="W4832" t="s">
        <v>45</v>
      </c>
      <c r="X4832">
        <v>0</v>
      </c>
      <c r="Y4832" t="str">
        <f>IF(tblRides[[#This Row],[supply_demand_ratio]]&lt;0.8,"Below 0.8",IF(tblRides[[#This Row],[supply_demand_ratio]]&lt;1,"Between 0.8-1.0",IF(tblRides[[#This Row],[supply_demand_ratio]]&lt;=1.2,"Between 1.0-1.2","Above 1.2")))</f>
        <v>Below 0.8</v>
      </c>
    </row>
    <row r="4833" spans="1:25" x14ac:dyDescent="0.3">
      <c r="A4833" t="s">
        <v>4888</v>
      </c>
      <c r="B4833" s="1">
        <v>46065.8</v>
      </c>
      <c r="C4833" s="2">
        <v>46065</v>
      </c>
      <c r="D4833">
        <v>19</v>
      </c>
      <c r="E4833" t="s">
        <v>25</v>
      </c>
      <c r="F4833" t="s">
        <v>26</v>
      </c>
      <c r="G4833">
        <v>5.3</v>
      </c>
      <c r="H4833">
        <v>181.26</v>
      </c>
      <c r="I4833">
        <v>182.23</v>
      </c>
      <c r="J4833">
        <v>1.4</v>
      </c>
      <c r="K4833">
        <v>7.1</v>
      </c>
      <c r="L4833">
        <v>9.6999999999999993</v>
      </c>
      <c r="M4833">
        <v>84</v>
      </c>
      <c r="N4833" t="s">
        <v>72</v>
      </c>
      <c r="O4833">
        <v>0.55700000000000005</v>
      </c>
      <c r="P4833" t="s">
        <v>28</v>
      </c>
      <c r="Q4833" t="s">
        <v>29</v>
      </c>
      <c r="R4833">
        <v>4.38</v>
      </c>
      <c r="S4833">
        <v>26</v>
      </c>
      <c r="T4833">
        <v>0.97</v>
      </c>
      <c r="U4833">
        <v>2.6</v>
      </c>
      <c r="V4833" t="s">
        <v>30</v>
      </c>
      <c r="W4833" t="s">
        <v>45</v>
      </c>
      <c r="X4833">
        <v>1</v>
      </c>
      <c r="Y4833" t="str">
        <f>IF(tblRides[[#This Row],[supply_demand_ratio]]&lt;0.8,"Below 0.8",IF(tblRides[[#This Row],[supply_demand_ratio]]&lt;1,"Between 0.8-1.0",IF(tblRides[[#This Row],[supply_demand_ratio]]&lt;=1.2,"Between 1.0-1.2","Above 1.2")))</f>
        <v>Below 0.8</v>
      </c>
    </row>
    <row r="4834" spans="1:25" x14ac:dyDescent="0.3">
      <c r="A4834" t="s">
        <v>4889</v>
      </c>
      <c r="B4834" s="1">
        <v>46065.8</v>
      </c>
      <c r="C4834" s="2">
        <v>46065</v>
      </c>
      <c r="D4834">
        <v>19</v>
      </c>
      <c r="E4834" t="s">
        <v>36</v>
      </c>
      <c r="F4834" t="s">
        <v>26</v>
      </c>
      <c r="G4834">
        <v>2.1</v>
      </c>
      <c r="H4834">
        <v>104.48</v>
      </c>
      <c r="I4834">
        <v>108.81</v>
      </c>
      <c r="J4834">
        <v>1.4</v>
      </c>
      <c r="K4834">
        <v>9</v>
      </c>
      <c r="L4834">
        <v>13</v>
      </c>
      <c r="M4834">
        <v>89</v>
      </c>
      <c r="N4834" t="s">
        <v>72</v>
      </c>
      <c r="O4834">
        <v>0.65300000000000002</v>
      </c>
      <c r="P4834" t="s">
        <v>28</v>
      </c>
      <c r="Q4834" t="s">
        <v>29</v>
      </c>
      <c r="R4834">
        <v>4.3899999999999997</v>
      </c>
      <c r="S4834">
        <v>12</v>
      </c>
      <c r="T4834">
        <v>4.33</v>
      </c>
      <c r="U4834">
        <v>4</v>
      </c>
      <c r="V4834" t="s">
        <v>30</v>
      </c>
      <c r="W4834" t="s">
        <v>45</v>
      </c>
      <c r="X4834">
        <v>1</v>
      </c>
      <c r="Y4834" t="str">
        <f>IF(tblRides[[#This Row],[supply_demand_ratio]]&lt;0.8,"Below 0.8",IF(tblRides[[#This Row],[supply_demand_ratio]]&lt;1,"Between 0.8-1.0",IF(tblRides[[#This Row],[supply_demand_ratio]]&lt;=1.2,"Between 1.0-1.2","Above 1.2")))</f>
        <v>Below 0.8</v>
      </c>
    </row>
    <row r="4835" spans="1:25" x14ac:dyDescent="0.3">
      <c r="A4835" t="s">
        <v>4890</v>
      </c>
      <c r="B4835" s="1">
        <v>46065.806944444441</v>
      </c>
      <c r="C4835" s="2">
        <v>46065</v>
      </c>
      <c r="D4835">
        <v>19</v>
      </c>
      <c r="E4835" t="s">
        <v>36</v>
      </c>
      <c r="F4835" t="s">
        <v>26</v>
      </c>
      <c r="G4835">
        <v>8.6</v>
      </c>
      <c r="H4835">
        <v>226.92</v>
      </c>
      <c r="I4835">
        <v>222.9</v>
      </c>
      <c r="J4835">
        <v>1.2</v>
      </c>
      <c r="K4835">
        <v>4.4000000000000004</v>
      </c>
      <c r="L4835">
        <v>1</v>
      </c>
      <c r="M4835">
        <v>86</v>
      </c>
      <c r="N4835" t="s">
        <v>27</v>
      </c>
      <c r="O4835">
        <v>0.66200000000000003</v>
      </c>
      <c r="P4835" t="s">
        <v>28</v>
      </c>
      <c r="Q4835" t="s">
        <v>29</v>
      </c>
      <c r="R4835">
        <v>4.91</v>
      </c>
      <c r="S4835">
        <v>3</v>
      </c>
      <c r="T4835">
        <v>-4.0199999999999996</v>
      </c>
      <c r="U4835">
        <v>-3.4</v>
      </c>
      <c r="V4835" t="s">
        <v>30</v>
      </c>
      <c r="W4835" t="s">
        <v>31</v>
      </c>
      <c r="X4835">
        <v>1</v>
      </c>
      <c r="Y4835" t="str">
        <f>IF(tblRides[[#This Row],[supply_demand_ratio]]&lt;0.8,"Below 0.8",IF(tblRides[[#This Row],[supply_demand_ratio]]&lt;1,"Between 0.8-1.0",IF(tblRides[[#This Row],[supply_demand_ratio]]&lt;=1.2,"Between 1.0-1.2","Above 1.2")))</f>
        <v>Below 0.8</v>
      </c>
    </row>
    <row r="4836" spans="1:25" x14ac:dyDescent="0.3">
      <c r="A4836" t="s">
        <v>4891</v>
      </c>
      <c r="B4836" s="1">
        <v>46065.813194444447</v>
      </c>
      <c r="C4836" s="2">
        <v>46065</v>
      </c>
      <c r="D4836">
        <v>19</v>
      </c>
      <c r="E4836" t="s">
        <v>36</v>
      </c>
      <c r="F4836" t="s">
        <v>26</v>
      </c>
      <c r="G4836">
        <v>2.6</v>
      </c>
      <c r="H4836">
        <v>117.38</v>
      </c>
      <c r="I4836">
        <v>124.04</v>
      </c>
      <c r="J4836">
        <v>1.5</v>
      </c>
      <c r="K4836">
        <v>7.2</v>
      </c>
      <c r="L4836">
        <v>8.1</v>
      </c>
      <c r="M4836">
        <v>83</v>
      </c>
      <c r="N4836" t="s">
        <v>72</v>
      </c>
      <c r="O4836">
        <v>0.53700000000000003</v>
      </c>
      <c r="P4836" t="s">
        <v>28</v>
      </c>
      <c r="Q4836" t="s">
        <v>29</v>
      </c>
      <c r="R4836">
        <v>4.46</v>
      </c>
      <c r="S4836">
        <v>15</v>
      </c>
      <c r="T4836">
        <v>6.66</v>
      </c>
      <c r="U4836">
        <v>0.9</v>
      </c>
      <c r="V4836" t="s">
        <v>30</v>
      </c>
      <c r="W4836" t="s">
        <v>45</v>
      </c>
      <c r="X4836">
        <v>1</v>
      </c>
      <c r="Y4836" t="str">
        <f>IF(tblRides[[#This Row],[supply_demand_ratio]]&lt;0.8,"Below 0.8",IF(tblRides[[#This Row],[supply_demand_ratio]]&lt;1,"Between 0.8-1.0",IF(tblRides[[#This Row],[supply_demand_ratio]]&lt;=1.2,"Between 1.0-1.2","Above 1.2")))</f>
        <v>Below 0.8</v>
      </c>
    </row>
    <row r="4837" spans="1:25" x14ac:dyDescent="0.3">
      <c r="A4837" t="s">
        <v>4892</v>
      </c>
      <c r="B4837" s="1">
        <v>46065.824999999997</v>
      </c>
      <c r="C4837" s="2">
        <v>46065</v>
      </c>
      <c r="D4837">
        <v>19</v>
      </c>
      <c r="E4837" t="s">
        <v>25</v>
      </c>
      <c r="F4837" t="s">
        <v>26</v>
      </c>
      <c r="G4837">
        <v>6.5</v>
      </c>
      <c r="H4837">
        <v>196.09</v>
      </c>
      <c r="J4837">
        <v>1.3</v>
      </c>
      <c r="K4837">
        <v>4.5</v>
      </c>
      <c r="L4837">
        <v>6.2</v>
      </c>
      <c r="M4837">
        <v>100</v>
      </c>
      <c r="N4837" t="s">
        <v>72</v>
      </c>
      <c r="O4837">
        <v>0.67900000000000005</v>
      </c>
      <c r="P4837" t="s">
        <v>58</v>
      </c>
      <c r="Q4837" t="s">
        <v>88</v>
      </c>
      <c r="R4837">
        <v>4.63</v>
      </c>
      <c r="S4837">
        <v>2</v>
      </c>
      <c r="U4837">
        <v>1.7</v>
      </c>
      <c r="V4837" t="s">
        <v>30</v>
      </c>
      <c r="W4837" t="s">
        <v>31</v>
      </c>
      <c r="X4837">
        <v>0</v>
      </c>
      <c r="Y4837" t="str">
        <f>IF(tblRides[[#This Row],[supply_demand_ratio]]&lt;0.8,"Below 0.8",IF(tblRides[[#This Row],[supply_demand_ratio]]&lt;1,"Between 0.8-1.0",IF(tblRides[[#This Row],[supply_demand_ratio]]&lt;=1.2,"Between 1.0-1.2","Above 1.2")))</f>
        <v>Below 0.8</v>
      </c>
    </row>
    <row r="4838" spans="1:25" x14ac:dyDescent="0.3">
      <c r="A4838" t="s">
        <v>4893</v>
      </c>
      <c r="B4838" s="1">
        <v>46065.831944444442</v>
      </c>
      <c r="C4838" s="2">
        <v>46065</v>
      </c>
      <c r="D4838">
        <v>19</v>
      </c>
      <c r="E4838" t="s">
        <v>25</v>
      </c>
      <c r="F4838" t="s">
        <v>26</v>
      </c>
      <c r="G4838">
        <v>2.2999999999999998</v>
      </c>
      <c r="H4838">
        <v>114.04</v>
      </c>
      <c r="I4838">
        <v>116.85</v>
      </c>
      <c r="J4838">
        <v>1.5</v>
      </c>
      <c r="K4838">
        <v>9.9</v>
      </c>
      <c r="L4838">
        <v>11.3</v>
      </c>
      <c r="M4838">
        <v>75</v>
      </c>
      <c r="N4838" t="s">
        <v>72</v>
      </c>
      <c r="O4838">
        <v>0.441</v>
      </c>
      <c r="P4838" t="s">
        <v>28</v>
      </c>
      <c r="Q4838" t="s">
        <v>29</v>
      </c>
      <c r="R4838">
        <v>5</v>
      </c>
      <c r="S4838">
        <v>5</v>
      </c>
      <c r="T4838">
        <v>2.81</v>
      </c>
      <c r="U4838">
        <v>1.4</v>
      </c>
      <c r="V4838" t="s">
        <v>30</v>
      </c>
      <c r="W4838" t="s">
        <v>45</v>
      </c>
      <c r="X4838">
        <v>1</v>
      </c>
      <c r="Y4838" t="str">
        <f>IF(tblRides[[#This Row],[supply_demand_ratio]]&lt;0.8,"Below 0.8",IF(tblRides[[#This Row],[supply_demand_ratio]]&lt;1,"Between 0.8-1.0",IF(tblRides[[#This Row],[supply_demand_ratio]]&lt;=1.2,"Between 1.0-1.2","Above 1.2")))</f>
        <v>Below 0.8</v>
      </c>
    </row>
    <row r="4839" spans="1:25" x14ac:dyDescent="0.3">
      <c r="A4839" t="s">
        <v>4894</v>
      </c>
      <c r="B4839" s="1">
        <v>46065.833333333336</v>
      </c>
      <c r="C4839" s="2">
        <v>46065</v>
      </c>
      <c r="D4839">
        <v>20</v>
      </c>
      <c r="E4839" t="s">
        <v>43</v>
      </c>
      <c r="F4839" t="s">
        <v>26</v>
      </c>
      <c r="G4839">
        <v>6.5</v>
      </c>
      <c r="H4839">
        <v>125.85</v>
      </c>
      <c r="I4839">
        <v>126.51</v>
      </c>
      <c r="J4839">
        <v>1</v>
      </c>
      <c r="K4839">
        <v>5.8</v>
      </c>
      <c r="L4839">
        <v>6.2</v>
      </c>
      <c r="M4839">
        <v>65</v>
      </c>
      <c r="N4839" t="s">
        <v>41</v>
      </c>
      <c r="O4839">
        <v>1.7490000000000001</v>
      </c>
      <c r="P4839" t="s">
        <v>28</v>
      </c>
      <c r="Q4839" t="s">
        <v>29</v>
      </c>
      <c r="R4839">
        <v>4.5999999999999996</v>
      </c>
      <c r="S4839">
        <v>7</v>
      </c>
      <c r="T4839">
        <v>0.66</v>
      </c>
      <c r="U4839">
        <v>0.4</v>
      </c>
      <c r="V4839" t="s">
        <v>30</v>
      </c>
      <c r="W4839" t="s">
        <v>45</v>
      </c>
      <c r="X4839">
        <v>1</v>
      </c>
      <c r="Y4839" t="str">
        <f>IF(tblRides[[#This Row],[supply_demand_ratio]]&lt;0.8,"Below 0.8",IF(tblRides[[#This Row],[supply_demand_ratio]]&lt;1,"Between 0.8-1.0",IF(tblRides[[#This Row],[supply_demand_ratio]]&lt;=1.2,"Between 1.0-1.2","Above 1.2")))</f>
        <v>Above 1.2</v>
      </c>
    </row>
    <row r="4840" spans="1:25" x14ac:dyDescent="0.3">
      <c r="A4840" t="s">
        <v>4895</v>
      </c>
      <c r="B4840" s="1">
        <v>46065.847916666666</v>
      </c>
      <c r="C4840" s="2">
        <v>46065</v>
      </c>
      <c r="D4840">
        <v>20</v>
      </c>
      <c r="E4840" t="s">
        <v>36</v>
      </c>
      <c r="F4840" t="s">
        <v>26</v>
      </c>
      <c r="G4840">
        <v>5.2</v>
      </c>
      <c r="H4840">
        <v>125.81</v>
      </c>
      <c r="I4840">
        <v>130.68</v>
      </c>
      <c r="J4840">
        <v>1</v>
      </c>
      <c r="K4840">
        <v>4.3</v>
      </c>
      <c r="L4840">
        <v>1</v>
      </c>
      <c r="M4840">
        <v>100</v>
      </c>
      <c r="N4840" t="s">
        <v>27</v>
      </c>
      <c r="O4840">
        <v>0.98699999999999999</v>
      </c>
      <c r="P4840" t="s">
        <v>28</v>
      </c>
      <c r="Q4840" t="s">
        <v>29</v>
      </c>
      <c r="R4840">
        <v>4.5599999999999996</v>
      </c>
      <c r="S4840">
        <v>6</v>
      </c>
      <c r="T4840">
        <v>4.87</v>
      </c>
      <c r="U4840">
        <v>-3.3</v>
      </c>
      <c r="V4840" t="s">
        <v>30</v>
      </c>
      <c r="W4840" t="s">
        <v>31</v>
      </c>
      <c r="X4840">
        <v>1</v>
      </c>
      <c r="Y4840" t="str">
        <f>IF(tblRides[[#This Row],[supply_demand_ratio]]&lt;0.8,"Below 0.8",IF(tblRides[[#This Row],[supply_demand_ratio]]&lt;1,"Between 0.8-1.0",IF(tblRides[[#This Row],[supply_demand_ratio]]&lt;=1.2,"Between 1.0-1.2","Above 1.2")))</f>
        <v>Between 0.8-1.0</v>
      </c>
    </row>
    <row r="4841" spans="1:25" x14ac:dyDescent="0.3">
      <c r="A4841" t="s">
        <v>4896</v>
      </c>
      <c r="B4841" s="1">
        <v>46065.851388888892</v>
      </c>
      <c r="C4841" s="2">
        <v>46065</v>
      </c>
      <c r="D4841">
        <v>20</v>
      </c>
      <c r="E4841" t="s">
        <v>62</v>
      </c>
      <c r="F4841" t="s">
        <v>26</v>
      </c>
      <c r="G4841">
        <v>5.8</v>
      </c>
      <c r="H4841">
        <v>120.84</v>
      </c>
      <c r="I4841">
        <v>128.29</v>
      </c>
      <c r="J4841">
        <v>1.1000000000000001</v>
      </c>
      <c r="K4841">
        <v>7.1</v>
      </c>
      <c r="L4841">
        <v>8.1</v>
      </c>
      <c r="M4841">
        <v>39</v>
      </c>
      <c r="N4841" t="s">
        <v>27</v>
      </c>
      <c r="O4841">
        <v>0.72899999999999998</v>
      </c>
      <c r="P4841" t="s">
        <v>28</v>
      </c>
      <c r="Q4841" t="s">
        <v>29</v>
      </c>
      <c r="R4841">
        <v>4.76</v>
      </c>
      <c r="S4841">
        <v>1</v>
      </c>
      <c r="T4841">
        <v>7.45</v>
      </c>
      <c r="U4841">
        <v>1</v>
      </c>
      <c r="V4841" t="s">
        <v>30</v>
      </c>
      <c r="W4841" t="s">
        <v>45</v>
      </c>
      <c r="X4841">
        <v>1</v>
      </c>
      <c r="Y4841" t="str">
        <f>IF(tblRides[[#This Row],[supply_demand_ratio]]&lt;0.8,"Below 0.8",IF(tblRides[[#This Row],[supply_demand_ratio]]&lt;1,"Between 0.8-1.0",IF(tblRides[[#This Row],[supply_demand_ratio]]&lt;=1.2,"Between 1.0-1.2","Above 1.2")))</f>
        <v>Below 0.8</v>
      </c>
    </row>
    <row r="4842" spans="1:25" x14ac:dyDescent="0.3">
      <c r="A4842" t="s">
        <v>4897</v>
      </c>
      <c r="B4842" s="1">
        <v>46065.853472222225</v>
      </c>
      <c r="C4842" s="2">
        <v>46065</v>
      </c>
      <c r="D4842">
        <v>20</v>
      </c>
      <c r="E4842" t="s">
        <v>33</v>
      </c>
      <c r="F4842" t="s">
        <v>34</v>
      </c>
      <c r="G4842">
        <v>6.8</v>
      </c>
      <c r="H4842">
        <v>145.19999999999999</v>
      </c>
      <c r="J4842">
        <v>1</v>
      </c>
      <c r="K4842">
        <v>2.7</v>
      </c>
      <c r="L4842">
        <v>5.9</v>
      </c>
      <c r="M4842">
        <v>84</v>
      </c>
      <c r="N4842" t="s">
        <v>27</v>
      </c>
      <c r="O4842">
        <v>0.98199999999999998</v>
      </c>
      <c r="P4842" t="s">
        <v>58</v>
      </c>
      <c r="Q4842" t="s">
        <v>59</v>
      </c>
      <c r="R4842">
        <v>4.9800000000000004</v>
      </c>
      <c r="S4842">
        <v>0</v>
      </c>
      <c r="U4842">
        <v>3.2</v>
      </c>
      <c r="V4842" t="s">
        <v>30</v>
      </c>
      <c r="W4842" t="s">
        <v>31</v>
      </c>
      <c r="X4842">
        <v>0</v>
      </c>
      <c r="Y4842" t="str">
        <f>IF(tblRides[[#This Row],[supply_demand_ratio]]&lt;0.8,"Below 0.8",IF(tblRides[[#This Row],[supply_demand_ratio]]&lt;1,"Between 0.8-1.0",IF(tblRides[[#This Row],[supply_demand_ratio]]&lt;=1.2,"Between 1.0-1.2","Above 1.2")))</f>
        <v>Between 0.8-1.0</v>
      </c>
    </row>
    <row r="4843" spans="1:25" x14ac:dyDescent="0.3">
      <c r="A4843" t="s">
        <v>4898</v>
      </c>
      <c r="B4843" s="1">
        <v>46065.854861111111</v>
      </c>
      <c r="C4843" s="2">
        <v>46065</v>
      </c>
      <c r="D4843">
        <v>20</v>
      </c>
      <c r="E4843" t="s">
        <v>25</v>
      </c>
      <c r="F4843" t="s">
        <v>26</v>
      </c>
      <c r="G4843">
        <v>10.1</v>
      </c>
      <c r="H4843">
        <v>258.64999999999998</v>
      </c>
      <c r="J4843">
        <v>1.2</v>
      </c>
      <c r="K4843">
        <v>8.5</v>
      </c>
      <c r="L4843">
        <v>5.0999999999999996</v>
      </c>
      <c r="M4843">
        <v>108</v>
      </c>
      <c r="N4843" t="s">
        <v>27</v>
      </c>
      <c r="O4843">
        <v>0.88200000000000001</v>
      </c>
      <c r="P4843" t="s">
        <v>58</v>
      </c>
      <c r="Q4843" t="s">
        <v>74</v>
      </c>
      <c r="R4843">
        <v>5</v>
      </c>
      <c r="S4843">
        <v>7</v>
      </c>
      <c r="U4843">
        <v>-3.4</v>
      </c>
      <c r="V4843" t="s">
        <v>30</v>
      </c>
      <c r="W4843" t="s">
        <v>45</v>
      </c>
      <c r="X4843">
        <v>0</v>
      </c>
      <c r="Y4843" t="str">
        <f>IF(tblRides[[#This Row],[supply_demand_ratio]]&lt;0.8,"Below 0.8",IF(tblRides[[#This Row],[supply_demand_ratio]]&lt;1,"Between 0.8-1.0",IF(tblRides[[#This Row],[supply_demand_ratio]]&lt;=1.2,"Between 1.0-1.2","Above 1.2")))</f>
        <v>Between 0.8-1.0</v>
      </c>
    </row>
    <row r="4844" spans="1:25" x14ac:dyDescent="0.3">
      <c r="A4844" t="s">
        <v>4899</v>
      </c>
      <c r="B4844" s="1">
        <v>46065.855555555558</v>
      </c>
      <c r="C4844" s="2">
        <v>46065</v>
      </c>
      <c r="D4844">
        <v>20</v>
      </c>
      <c r="E4844" t="s">
        <v>25</v>
      </c>
      <c r="F4844" t="s">
        <v>26</v>
      </c>
      <c r="G4844">
        <v>4.0999999999999996</v>
      </c>
      <c r="H4844">
        <v>118.57</v>
      </c>
      <c r="I4844">
        <v>110.67</v>
      </c>
      <c r="J4844">
        <v>1.2</v>
      </c>
      <c r="K4844">
        <v>8.1999999999999993</v>
      </c>
      <c r="L4844">
        <v>9.6</v>
      </c>
      <c r="M4844">
        <v>120</v>
      </c>
      <c r="N4844" t="s">
        <v>27</v>
      </c>
      <c r="O4844">
        <v>0.85399999999999998</v>
      </c>
      <c r="P4844" t="s">
        <v>28</v>
      </c>
      <c r="Q4844" t="s">
        <v>29</v>
      </c>
      <c r="R4844">
        <v>4.5599999999999996</v>
      </c>
      <c r="S4844">
        <v>4</v>
      </c>
      <c r="T4844">
        <v>-7.9</v>
      </c>
      <c r="U4844">
        <v>1.4</v>
      </c>
      <c r="V4844" t="s">
        <v>30</v>
      </c>
      <c r="W4844" t="s">
        <v>45</v>
      </c>
      <c r="X4844">
        <v>1</v>
      </c>
      <c r="Y4844" t="str">
        <f>IF(tblRides[[#This Row],[supply_demand_ratio]]&lt;0.8,"Below 0.8",IF(tblRides[[#This Row],[supply_demand_ratio]]&lt;1,"Between 0.8-1.0",IF(tblRides[[#This Row],[supply_demand_ratio]]&lt;=1.2,"Between 1.0-1.2","Above 1.2")))</f>
        <v>Between 0.8-1.0</v>
      </c>
    </row>
    <row r="4845" spans="1:25" x14ac:dyDescent="0.3">
      <c r="A4845" t="s">
        <v>4900</v>
      </c>
      <c r="B4845" s="1">
        <v>46065.855555555558</v>
      </c>
      <c r="C4845" s="2">
        <v>46065</v>
      </c>
      <c r="D4845">
        <v>20</v>
      </c>
      <c r="E4845" t="s">
        <v>33</v>
      </c>
      <c r="F4845" t="s">
        <v>26</v>
      </c>
      <c r="G4845">
        <v>1.9</v>
      </c>
      <c r="H4845">
        <v>66.150000000000006</v>
      </c>
      <c r="I4845">
        <v>66.290000000000006</v>
      </c>
      <c r="J4845">
        <v>1</v>
      </c>
      <c r="K4845">
        <v>4.2</v>
      </c>
      <c r="L4845">
        <v>6.4</v>
      </c>
      <c r="M4845">
        <v>94</v>
      </c>
      <c r="N4845" t="s">
        <v>27</v>
      </c>
      <c r="O4845">
        <v>0.88300000000000001</v>
      </c>
      <c r="P4845" t="s">
        <v>28</v>
      </c>
      <c r="Q4845" t="s">
        <v>29</v>
      </c>
      <c r="R4845">
        <v>4.83</v>
      </c>
      <c r="S4845">
        <v>23</v>
      </c>
      <c r="T4845">
        <v>0.14000000000000001</v>
      </c>
      <c r="U4845">
        <v>2.2000000000000002</v>
      </c>
      <c r="V4845" t="s">
        <v>30</v>
      </c>
      <c r="W4845" t="s">
        <v>31</v>
      </c>
      <c r="X4845">
        <v>1</v>
      </c>
      <c r="Y4845" t="str">
        <f>IF(tblRides[[#This Row],[supply_demand_ratio]]&lt;0.8,"Below 0.8",IF(tblRides[[#This Row],[supply_demand_ratio]]&lt;1,"Between 0.8-1.0",IF(tblRides[[#This Row],[supply_demand_ratio]]&lt;=1.2,"Between 1.0-1.2","Above 1.2")))</f>
        <v>Between 0.8-1.0</v>
      </c>
    </row>
    <row r="4846" spans="1:25" x14ac:dyDescent="0.3">
      <c r="A4846" t="s">
        <v>4901</v>
      </c>
      <c r="B4846" s="1">
        <v>46065.862500000003</v>
      </c>
      <c r="C4846" s="2">
        <v>46065</v>
      </c>
      <c r="D4846">
        <v>20</v>
      </c>
      <c r="E4846" t="s">
        <v>25</v>
      </c>
      <c r="F4846" t="s">
        <v>26</v>
      </c>
      <c r="G4846">
        <v>4.9000000000000004</v>
      </c>
      <c r="H4846">
        <v>116.4</v>
      </c>
      <c r="I4846">
        <v>116.5</v>
      </c>
      <c r="J4846">
        <v>1.1000000000000001</v>
      </c>
      <c r="K4846">
        <v>3</v>
      </c>
      <c r="L4846">
        <v>1</v>
      </c>
      <c r="M4846">
        <v>124</v>
      </c>
      <c r="N4846" t="s">
        <v>27</v>
      </c>
      <c r="O4846">
        <v>0.96099999999999997</v>
      </c>
      <c r="P4846" t="s">
        <v>28</v>
      </c>
      <c r="Q4846" t="s">
        <v>29</v>
      </c>
      <c r="R4846">
        <v>4.6900000000000004</v>
      </c>
      <c r="S4846">
        <v>27</v>
      </c>
      <c r="T4846">
        <v>0.1</v>
      </c>
      <c r="U4846">
        <v>-2</v>
      </c>
      <c r="V4846" t="s">
        <v>30</v>
      </c>
      <c r="W4846" t="s">
        <v>31</v>
      </c>
      <c r="X4846">
        <v>1</v>
      </c>
      <c r="Y4846" t="str">
        <f>IF(tblRides[[#This Row],[supply_demand_ratio]]&lt;0.8,"Below 0.8",IF(tblRides[[#This Row],[supply_demand_ratio]]&lt;1,"Between 0.8-1.0",IF(tblRides[[#This Row],[supply_demand_ratio]]&lt;=1.2,"Between 1.0-1.2","Above 1.2")))</f>
        <v>Between 0.8-1.0</v>
      </c>
    </row>
    <row r="4847" spans="1:25" x14ac:dyDescent="0.3">
      <c r="A4847" t="s">
        <v>4902</v>
      </c>
      <c r="B4847" s="1">
        <v>46065.865277777775</v>
      </c>
      <c r="C4847" s="2">
        <v>46065</v>
      </c>
      <c r="D4847">
        <v>20</v>
      </c>
      <c r="E4847" t="s">
        <v>33</v>
      </c>
      <c r="F4847" t="s">
        <v>26</v>
      </c>
      <c r="G4847">
        <v>10.3</v>
      </c>
      <c r="H4847">
        <v>214.14</v>
      </c>
      <c r="I4847">
        <v>225.15</v>
      </c>
      <c r="J4847">
        <v>1.1000000000000001</v>
      </c>
      <c r="K4847">
        <v>5</v>
      </c>
      <c r="L4847">
        <v>4</v>
      </c>
      <c r="M4847">
        <v>76</v>
      </c>
      <c r="N4847" t="s">
        <v>27</v>
      </c>
      <c r="O4847">
        <v>0.84099999999999997</v>
      </c>
      <c r="P4847" t="s">
        <v>28</v>
      </c>
      <c r="Q4847" t="s">
        <v>29</v>
      </c>
      <c r="R4847">
        <v>4.7</v>
      </c>
      <c r="S4847">
        <v>2</v>
      </c>
      <c r="T4847">
        <v>11.01</v>
      </c>
      <c r="U4847">
        <v>-1</v>
      </c>
      <c r="V4847" t="s">
        <v>30</v>
      </c>
      <c r="W4847" t="s">
        <v>31</v>
      </c>
      <c r="X4847">
        <v>1</v>
      </c>
      <c r="Y4847" t="str">
        <f>IF(tblRides[[#This Row],[supply_demand_ratio]]&lt;0.8,"Below 0.8",IF(tblRides[[#This Row],[supply_demand_ratio]]&lt;1,"Between 0.8-1.0",IF(tblRides[[#This Row],[supply_demand_ratio]]&lt;=1.2,"Between 1.0-1.2","Above 1.2")))</f>
        <v>Between 0.8-1.0</v>
      </c>
    </row>
    <row r="4848" spans="1:25" x14ac:dyDescent="0.3">
      <c r="A4848" t="s">
        <v>4903</v>
      </c>
      <c r="B4848" s="1">
        <v>46065.885416666664</v>
      </c>
      <c r="C4848" s="2">
        <v>46065</v>
      </c>
      <c r="D4848">
        <v>21</v>
      </c>
      <c r="E4848" t="s">
        <v>36</v>
      </c>
      <c r="F4848" t="s">
        <v>26</v>
      </c>
      <c r="G4848">
        <v>0.7</v>
      </c>
      <c r="H4848">
        <v>49.98</v>
      </c>
      <c r="J4848">
        <v>1</v>
      </c>
      <c r="K4848">
        <v>5.2</v>
      </c>
      <c r="M4848">
        <v>107</v>
      </c>
      <c r="N4848" t="s">
        <v>41</v>
      </c>
      <c r="O4848">
        <v>1.3340000000000001</v>
      </c>
      <c r="P4848" t="s">
        <v>82</v>
      </c>
      <c r="Q4848" t="s">
        <v>83</v>
      </c>
      <c r="R4848">
        <v>4.8099999999999996</v>
      </c>
      <c r="S4848">
        <v>8</v>
      </c>
      <c r="V4848" t="s">
        <v>30</v>
      </c>
      <c r="W4848" t="s">
        <v>45</v>
      </c>
      <c r="X4848">
        <v>0</v>
      </c>
      <c r="Y4848" t="str">
        <f>IF(tblRides[[#This Row],[supply_demand_ratio]]&lt;0.8,"Below 0.8",IF(tblRides[[#This Row],[supply_demand_ratio]]&lt;1,"Between 0.8-1.0",IF(tblRides[[#This Row],[supply_demand_ratio]]&lt;=1.2,"Between 1.0-1.2","Above 1.2")))</f>
        <v>Above 1.2</v>
      </c>
    </row>
    <row r="4849" spans="1:25" x14ac:dyDescent="0.3">
      <c r="A4849" t="s">
        <v>4904</v>
      </c>
      <c r="B4849" s="1">
        <v>46065.90625</v>
      </c>
      <c r="C4849" s="2">
        <v>46065</v>
      </c>
      <c r="D4849">
        <v>21</v>
      </c>
      <c r="E4849" t="s">
        <v>43</v>
      </c>
      <c r="F4849" t="s">
        <v>26</v>
      </c>
      <c r="G4849">
        <v>1.9</v>
      </c>
      <c r="H4849">
        <v>66.599999999999994</v>
      </c>
      <c r="I4849">
        <v>62.03</v>
      </c>
      <c r="J4849">
        <v>1</v>
      </c>
      <c r="K4849">
        <v>4.9000000000000004</v>
      </c>
      <c r="L4849">
        <v>5.8</v>
      </c>
      <c r="M4849">
        <v>57</v>
      </c>
      <c r="N4849" t="s">
        <v>41</v>
      </c>
      <c r="O4849">
        <v>1.423</v>
      </c>
      <c r="P4849" t="s">
        <v>28</v>
      </c>
      <c r="Q4849" t="s">
        <v>29</v>
      </c>
      <c r="R4849">
        <v>4.78</v>
      </c>
      <c r="S4849">
        <v>36</v>
      </c>
      <c r="T4849">
        <v>-4.57</v>
      </c>
      <c r="U4849">
        <v>0.9</v>
      </c>
      <c r="V4849" t="s">
        <v>30</v>
      </c>
      <c r="W4849" t="s">
        <v>31</v>
      </c>
      <c r="X4849">
        <v>1</v>
      </c>
      <c r="Y4849" t="str">
        <f>IF(tblRides[[#This Row],[supply_demand_ratio]]&lt;0.8,"Below 0.8",IF(tblRides[[#This Row],[supply_demand_ratio]]&lt;1,"Between 0.8-1.0",IF(tblRides[[#This Row],[supply_demand_ratio]]&lt;=1.2,"Between 1.0-1.2","Above 1.2")))</f>
        <v>Above 1.2</v>
      </c>
    </row>
    <row r="4850" spans="1:25" x14ac:dyDescent="0.3">
      <c r="A4850" t="s">
        <v>4905</v>
      </c>
      <c r="B4850" s="1">
        <v>46065.916666666664</v>
      </c>
      <c r="C4850" s="2">
        <v>46065</v>
      </c>
      <c r="D4850">
        <v>22</v>
      </c>
      <c r="E4850" t="s">
        <v>43</v>
      </c>
      <c r="F4850" t="s">
        <v>26</v>
      </c>
      <c r="G4850">
        <v>5.0999999999999996</v>
      </c>
      <c r="H4850">
        <v>110.37</v>
      </c>
      <c r="I4850">
        <v>108.25</v>
      </c>
      <c r="J4850">
        <v>1</v>
      </c>
      <c r="K4850">
        <v>2.1</v>
      </c>
      <c r="L4850">
        <v>1</v>
      </c>
      <c r="M4850">
        <v>70</v>
      </c>
      <c r="N4850" t="s">
        <v>41</v>
      </c>
      <c r="O4850">
        <v>1.4259999999999999</v>
      </c>
      <c r="P4850" t="s">
        <v>28</v>
      </c>
      <c r="Q4850" t="s">
        <v>29</v>
      </c>
      <c r="R4850">
        <v>4.51</v>
      </c>
      <c r="S4850">
        <v>6</v>
      </c>
      <c r="T4850">
        <v>-2.12</v>
      </c>
      <c r="U4850">
        <v>-1.1000000000000001</v>
      </c>
      <c r="V4850" t="s">
        <v>30</v>
      </c>
      <c r="W4850" t="s">
        <v>31</v>
      </c>
      <c r="X4850">
        <v>1</v>
      </c>
      <c r="Y4850" t="str">
        <f>IF(tblRides[[#This Row],[supply_demand_ratio]]&lt;0.8,"Below 0.8",IF(tblRides[[#This Row],[supply_demand_ratio]]&lt;1,"Between 0.8-1.0",IF(tblRides[[#This Row],[supply_demand_ratio]]&lt;=1.2,"Between 1.0-1.2","Above 1.2")))</f>
        <v>Above 1.2</v>
      </c>
    </row>
    <row r="4851" spans="1:25" x14ac:dyDescent="0.3">
      <c r="A4851" t="s">
        <v>4906</v>
      </c>
      <c r="B4851" s="1">
        <v>46065.926388888889</v>
      </c>
      <c r="C4851" s="2">
        <v>46065</v>
      </c>
      <c r="D4851">
        <v>22</v>
      </c>
      <c r="E4851" t="s">
        <v>25</v>
      </c>
      <c r="F4851" t="s">
        <v>26</v>
      </c>
      <c r="G4851">
        <v>11</v>
      </c>
      <c r="H4851">
        <v>223.43</v>
      </c>
      <c r="I4851">
        <v>220.81</v>
      </c>
      <c r="J4851">
        <v>1.1000000000000001</v>
      </c>
      <c r="K4851">
        <v>4.0999999999999996</v>
      </c>
      <c r="L4851">
        <v>1</v>
      </c>
      <c r="M4851">
        <v>93</v>
      </c>
      <c r="N4851" t="s">
        <v>27</v>
      </c>
      <c r="O4851">
        <v>0.89</v>
      </c>
      <c r="P4851" t="s">
        <v>28</v>
      </c>
      <c r="Q4851" t="s">
        <v>29</v>
      </c>
      <c r="R4851">
        <v>4.51</v>
      </c>
      <c r="S4851">
        <v>5</v>
      </c>
      <c r="T4851">
        <v>-2.62</v>
      </c>
      <c r="U4851">
        <v>-3.1</v>
      </c>
      <c r="V4851" t="s">
        <v>30</v>
      </c>
      <c r="W4851" t="s">
        <v>31</v>
      </c>
      <c r="X4851">
        <v>1</v>
      </c>
      <c r="Y4851" t="str">
        <f>IF(tblRides[[#This Row],[supply_demand_ratio]]&lt;0.8,"Below 0.8",IF(tblRides[[#This Row],[supply_demand_ratio]]&lt;1,"Between 0.8-1.0",IF(tblRides[[#This Row],[supply_demand_ratio]]&lt;=1.2,"Between 1.0-1.2","Above 1.2")))</f>
        <v>Between 0.8-1.0</v>
      </c>
    </row>
    <row r="4852" spans="1:25" x14ac:dyDescent="0.3">
      <c r="A4852" t="s">
        <v>4907</v>
      </c>
      <c r="B4852" s="1">
        <v>46065.936805555553</v>
      </c>
      <c r="C4852" s="2">
        <v>46065</v>
      </c>
      <c r="D4852">
        <v>22</v>
      </c>
      <c r="E4852" t="s">
        <v>25</v>
      </c>
      <c r="F4852" t="s">
        <v>26</v>
      </c>
      <c r="G4852">
        <v>3.7</v>
      </c>
      <c r="H4852">
        <v>114.04</v>
      </c>
      <c r="I4852">
        <v>113.8</v>
      </c>
      <c r="J4852">
        <v>1.1000000000000001</v>
      </c>
      <c r="K4852">
        <v>5.0999999999999996</v>
      </c>
      <c r="L4852">
        <v>7.2</v>
      </c>
      <c r="M4852">
        <v>103</v>
      </c>
      <c r="N4852" t="s">
        <v>41</v>
      </c>
      <c r="O4852">
        <v>1.0649999999999999</v>
      </c>
      <c r="P4852" t="s">
        <v>28</v>
      </c>
      <c r="Q4852" t="s">
        <v>29</v>
      </c>
      <c r="R4852">
        <v>5</v>
      </c>
      <c r="S4852">
        <v>17</v>
      </c>
      <c r="T4852">
        <v>-0.24</v>
      </c>
      <c r="U4852">
        <v>2.1</v>
      </c>
      <c r="V4852" t="s">
        <v>30</v>
      </c>
      <c r="W4852" t="s">
        <v>45</v>
      </c>
      <c r="X4852">
        <v>1</v>
      </c>
      <c r="Y4852" t="str">
        <f>IF(tblRides[[#This Row],[supply_demand_ratio]]&lt;0.8,"Below 0.8",IF(tblRides[[#This Row],[supply_demand_ratio]]&lt;1,"Between 0.8-1.0",IF(tblRides[[#This Row],[supply_demand_ratio]]&lt;=1.2,"Between 1.0-1.2","Above 1.2")))</f>
        <v>Between 1.0-1.2</v>
      </c>
    </row>
    <row r="4853" spans="1:25" x14ac:dyDescent="0.3">
      <c r="A4853" t="s">
        <v>4908</v>
      </c>
      <c r="B4853" s="1">
        <v>46065.947916666664</v>
      </c>
      <c r="C4853" s="2">
        <v>46065</v>
      </c>
      <c r="D4853">
        <v>22</v>
      </c>
      <c r="E4853" t="s">
        <v>36</v>
      </c>
      <c r="F4853" t="s">
        <v>26</v>
      </c>
      <c r="G4853">
        <v>4.9000000000000004</v>
      </c>
      <c r="H4853">
        <v>123.38</v>
      </c>
      <c r="I4853">
        <v>125.83</v>
      </c>
      <c r="J4853">
        <v>1</v>
      </c>
      <c r="K4853">
        <v>3.5</v>
      </c>
      <c r="L4853">
        <v>7.5</v>
      </c>
      <c r="M4853">
        <v>103</v>
      </c>
      <c r="N4853" t="s">
        <v>41</v>
      </c>
      <c r="O4853">
        <v>1.1839999999999999</v>
      </c>
      <c r="P4853" t="s">
        <v>28</v>
      </c>
      <c r="Q4853" t="s">
        <v>29</v>
      </c>
      <c r="R4853">
        <v>4.6100000000000003</v>
      </c>
      <c r="S4853">
        <v>6</v>
      </c>
      <c r="T4853">
        <v>2.4500000000000002</v>
      </c>
      <c r="U4853">
        <v>4</v>
      </c>
      <c r="V4853" t="s">
        <v>30</v>
      </c>
      <c r="W4853" t="s">
        <v>31</v>
      </c>
      <c r="X4853">
        <v>1</v>
      </c>
      <c r="Y4853" t="str">
        <f>IF(tblRides[[#This Row],[supply_demand_ratio]]&lt;0.8,"Below 0.8",IF(tblRides[[#This Row],[supply_demand_ratio]]&lt;1,"Between 0.8-1.0",IF(tblRides[[#This Row],[supply_demand_ratio]]&lt;=1.2,"Between 1.0-1.2","Above 1.2")))</f>
        <v>Between 1.0-1.2</v>
      </c>
    </row>
    <row r="4854" spans="1:25" x14ac:dyDescent="0.3">
      <c r="A4854" t="s">
        <v>4909</v>
      </c>
      <c r="B4854" s="1">
        <v>46065.950694444444</v>
      </c>
      <c r="C4854" s="2">
        <v>46065</v>
      </c>
      <c r="D4854">
        <v>22</v>
      </c>
      <c r="E4854" t="s">
        <v>43</v>
      </c>
      <c r="F4854" t="s">
        <v>26</v>
      </c>
      <c r="G4854">
        <v>3.4</v>
      </c>
      <c r="H4854">
        <v>86.04</v>
      </c>
      <c r="I4854">
        <v>84.49</v>
      </c>
      <c r="J4854">
        <v>1</v>
      </c>
      <c r="K4854">
        <v>4.5999999999999996</v>
      </c>
      <c r="L4854">
        <v>4.5</v>
      </c>
      <c r="M4854">
        <v>63</v>
      </c>
      <c r="N4854" t="s">
        <v>41</v>
      </c>
      <c r="O4854">
        <v>1.7929999999999999</v>
      </c>
      <c r="P4854" t="s">
        <v>28</v>
      </c>
      <c r="Q4854" t="s">
        <v>29</v>
      </c>
      <c r="R4854">
        <v>4.83</v>
      </c>
      <c r="S4854">
        <v>26</v>
      </c>
      <c r="T4854">
        <v>-1.55</v>
      </c>
      <c r="U4854">
        <v>-0.1</v>
      </c>
      <c r="V4854" t="s">
        <v>30</v>
      </c>
      <c r="W4854" t="s">
        <v>31</v>
      </c>
      <c r="X4854">
        <v>1</v>
      </c>
      <c r="Y4854" t="str">
        <f>IF(tblRides[[#This Row],[supply_demand_ratio]]&lt;0.8,"Below 0.8",IF(tblRides[[#This Row],[supply_demand_ratio]]&lt;1,"Between 0.8-1.0",IF(tblRides[[#This Row],[supply_demand_ratio]]&lt;=1.2,"Between 1.0-1.2","Above 1.2")))</f>
        <v>Above 1.2</v>
      </c>
    </row>
    <row r="4855" spans="1:25" x14ac:dyDescent="0.3">
      <c r="A4855" t="s">
        <v>4910</v>
      </c>
      <c r="B4855" s="1">
        <v>46065.95416666667</v>
      </c>
      <c r="C4855" s="2">
        <v>46065</v>
      </c>
      <c r="D4855">
        <v>22</v>
      </c>
      <c r="E4855" t="s">
        <v>25</v>
      </c>
      <c r="F4855" t="s">
        <v>26</v>
      </c>
      <c r="G4855">
        <v>4.2</v>
      </c>
      <c r="H4855">
        <v>129.46</v>
      </c>
      <c r="I4855">
        <v>133.28</v>
      </c>
      <c r="J4855">
        <v>1.2</v>
      </c>
      <c r="K4855">
        <v>7.1</v>
      </c>
      <c r="L4855">
        <v>2.1</v>
      </c>
      <c r="M4855">
        <v>120</v>
      </c>
      <c r="N4855" t="s">
        <v>27</v>
      </c>
      <c r="O4855">
        <v>0.92700000000000005</v>
      </c>
      <c r="P4855" t="s">
        <v>28</v>
      </c>
      <c r="Q4855" t="s">
        <v>29</v>
      </c>
      <c r="R4855">
        <v>5</v>
      </c>
      <c r="S4855">
        <v>4</v>
      </c>
      <c r="T4855">
        <v>3.82</v>
      </c>
      <c r="U4855">
        <v>-5</v>
      </c>
      <c r="V4855" t="s">
        <v>30</v>
      </c>
      <c r="W4855" t="s">
        <v>45</v>
      </c>
      <c r="X4855">
        <v>1</v>
      </c>
      <c r="Y4855" t="str">
        <f>IF(tblRides[[#This Row],[supply_demand_ratio]]&lt;0.8,"Below 0.8",IF(tblRides[[#This Row],[supply_demand_ratio]]&lt;1,"Between 0.8-1.0",IF(tblRides[[#This Row],[supply_demand_ratio]]&lt;=1.2,"Between 1.0-1.2","Above 1.2")))</f>
        <v>Between 0.8-1.0</v>
      </c>
    </row>
    <row r="4856" spans="1:25" x14ac:dyDescent="0.3">
      <c r="A4856" t="s">
        <v>4911</v>
      </c>
      <c r="B4856" s="1">
        <v>46065.963194444441</v>
      </c>
      <c r="C4856" s="2">
        <v>46065</v>
      </c>
      <c r="D4856">
        <v>23</v>
      </c>
      <c r="E4856" t="s">
        <v>25</v>
      </c>
      <c r="F4856" t="s">
        <v>34</v>
      </c>
      <c r="G4856">
        <v>8.9</v>
      </c>
      <c r="H4856">
        <v>189.95</v>
      </c>
      <c r="I4856">
        <v>199.54</v>
      </c>
      <c r="J4856">
        <v>1</v>
      </c>
      <c r="K4856">
        <v>2.9</v>
      </c>
      <c r="L4856">
        <v>1</v>
      </c>
      <c r="M4856">
        <v>138</v>
      </c>
      <c r="N4856" t="s">
        <v>27</v>
      </c>
      <c r="O4856">
        <v>1.1759999999999999</v>
      </c>
      <c r="P4856" t="s">
        <v>28</v>
      </c>
      <c r="Q4856" t="s">
        <v>29</v>
      </c>
      <c r="R4856">
        <v>4.68</v>
      </c>
      <c r="S4856">
        <v>0</v>
      </c>
      <c r="T4856">
        <v>9.59</v>
      </c>
      <c r="U4856">
        <v>-1.9</v>
      </c>
      <c r="V4856" t="s">
        <v>30</v>
      </c>
      <c r="W4856" t="s">
        <v>31</v>
      </c>
      <c r="X4856">
        <v>1</v>
      </c>
      <c r="Y4856" t="str">
        <f>IF(tblRides[[#This Row],[supply_demand_ratio]]&lt;0.8,"Below 0.8",IF(tblRides[[#This Row],[supply_demand_ratio]]&lt;1,"Between 0.8-1.0",IF(tblRides[[#This Row],[supply_demand_ratio]]&lt;=1.2,"Between 1.0-1.2","Above 1.2")))</f>
        <v>Between 1.0-1.2</v>
      </c>
    </row>
    <row r="4857" spans="1:25" x14ac:dyDescent="0.3">
      <c r="A4857" t="s">
        <v>4912</v>
      </c>
      <c r="B4857" s="1">
        <v>46065.97152777778</v>
      </c>
      <c r="C4857" s="2">
        <v>46065</v>
      </c>
      <c r="D4857">
        <v>23</v>
      </c>
      <c r="E4857" t="s">
        <v>25</v>
      </c>
      <c r="F4857" t="s">
        <v>34</v>
      </c>
      <c r="G4857">
        <v>9.8000000000000007</v>
      </c>
      <c r="H4857">
        <v>215.13</v>
      </c>
      <c r="J4857">
        <v>1.1000000000000001</v>
      </c>
      <c r="K4857">
        <v>6.4</v>
      </c>
      <c r="M4857">
        <v>115</v>
      </c>
      <c r="N4857" t="s">
        <v>27</v>
      </c>
      <c r="O4857">
        <v>0.95499999999999996</v>
      </c>
      <c r="P4857" t="s">
        <v>82</v>
      </c>
      <c r="Q4857" t="s">
        <v>83</v>
      </c>
      <c r="R4857">
        <v>5</v>
      </c>
      <c r="S4857">
        <v>0</v>
      </c>
      <c r="V4857" t="s">
        <v>30</v>
      </c>
      <c r="W4857" t="s">
        <v>45</v>
      </c>
      <c r="X4857">
        <v>0</v>
      </c>
      <c r="Y4857" t="str">
        <f>IF(tblRides[[#This Row],[supply_demand_ratio]]&lt;0.8,"Below 0.8",IF(tblRides[[#This Row],[supply_demand_ratio]]&lt;1,"Between 0.8-1.0",IF(tblRides[[#This Row],[supply_demand_ratio]]&lt;=1.2,"Between 1.0-1.2","Above 1.2")))</f>
        <v>Between 0.8-1.0</v>
      </c>
    </row>
    <row r="4858" spans="1:25" x14ac:dyDescent="0.3">
      <c r="A4858" t="s">
        <v>4913</v>
      </c>
      <c r="B4858" s="1">
        <v>46065.974999999999</v>
      </c>
      <c r="C4858" s="2">
        <v>46065</v>
      </c>
      <c r="D4858">
        <v>23</v>
      </c>
      <c r="E4858" t="s">
        <v>33</v>
      </c>
      <c r="F4858" t="s">
        <v>26</v>
      </c>
      <c r="G4858">
        <v>9.3000000000000007</v>
      </c>
      <c r="H4858">
        <v>197.58</v>
      </c>
      <c r="I4858">
        <v>214.92</v>
      </c>
      <c r="J4858">
        <v>1</v>
      </c>
      <c r="K4858">
        <v>4.0999999999999996</v>
      </c>
      <c r="L4858">
        <v>5.4</v>
      </c>
      <c r="M4858">
        <v>83</v>
      </c>
      <c r="N4858" t="s">
        <v>41</v>
      </c>
      <c r="O4858">
        <v>1.1559999999999999</v>
      </c>
      <c r="P4858" t="s">
        <v>28</v>
      </c>
      <c r="Q4858" t="s">
        <v>29</v>
      </c>
      <c r="R4858">
        <v>4.58</v>
      </c>
      <c r="S4858">
        <v>8</v>
      </c>
      <c r="T4858">
        <v>17.34</v>
      </c>
      <c r="U4858">
        <v>1.3</v>
      </c>
      <c r="V4858" t="s">
        <v>30</v>
      </c>
      <c r="W4858" t="s">
        <v>31</v>
      </c>
      <c r="X4858">
        <v>1</v>
      </c>
      <c r="Y4858" t="str">
        <f>IF(tblRides[[#This Row],[supply_demand_ratio]]&lt;0.8,"Below 0.8",IF(tblRides[[#This Row],[supply_demand_ratio]]&lt;1,"Between 0.8-1.0",IF(tblRides[[#This Row],[supply_demand_ratio]]&lt;=1.2,"Between 1.0-1.2","Above 1.2")))</f>
        <v>Between 1.0-1.2</v>
      </c>
    </row>
    <row r="4859" spans="1:25" x14ac:dyDescent="0.3">
      <c r="A4859" t="s">
        <v>4914</v>
      </c>
      <c r="B4859" s="1">
        <v>46065.986805555556</v>
      </c>
      <c r="C4859" s="2">
        <v>46065</v>
      </c>
      <c r="D4859">
        <v>23</v>
      </c>
      <c r="E4859" t="s">
        <v>33</v>
      </c>
      <c r="F4859" t="s">
        <v>26</v>
      </c>
      <c r="G4859">
        <v>8.4</v>
      </c>
      <c r="H4859">
        <v>172.89</v>
      </c>
      <c r="I4859">
        <v>177.78</v>
      </c>
      <c r="J4859">
        <v>1</v>
      </c>
      <c r="K4859">
        <v>3.9</v>
      </c>
      <c r="L4859">
        <v>2.2999999999999998</v>
      </c>
      <c r="M4859">
        <v>91</v>
      </c>
      <c r="N4859" t="s">
        <v>41</v>
      </c>
      <c r="O4859">
        <v>1.4259999999999999</v>
      </c>
      <c r="P4859" t="s">
        <v>28</v>
      </c>
      <c r="Q4859" t="s">
        <v>29</v>
      </c>
      <c r="R4859">
        <v>4.93</v>
      </c>
      <c r="S4859">
        <v>8</v>
      </c>
      <c r="T4859">
        <v>4.8899999999999997</v>
      </c>
      <c r="U4859">
        <v>-1.6</v>
      </c>
      <c r="V4859" t="s">
        <v>30</v>
      </c>
      <c r="W4859" t="s">
        <v>31</v>
      </c>
      <c r="X4859">
        <v>1</v>
      </c>
      <c r="Y4859" t="str">
        <f>IF(tblRides[[#This Row],[supply_demand_ratio]]&lt;0.8,"Below 0.8",IF(tblRides[[#This Row],[supply_demand_ratio]]&lt;1,"Between 0.8-1.0",IF(tblRides[[#This Row],[supply_demand_ratio]]&lt;=1.2,"Between 1.0-1.2","Above 1.2")))</f>
        <v>Above 1.2</v>
      </c>
    </row>
    <row r="4860" spans="1:25" x14ac:dyDescent="0.3">
      <c r="A4860" t="s">
        <v>4915</v>
      </c>
      <c r="B4860" s="1">
        <v>46065.988194444442</v>
      </c>
      <c r="C4860" s="2">
        <v>46065</v>
      </c>
      <c r="D4860">
        <v>23</v>
      </c>
      <c r="E4860" t="s">
        <v>33</v>
      </c>
      <c r="F4860" t="s">
        <v>26</v>
      </c>
      <c r="G4860">
        <v>2.4</v>
      </c>
      <c r="H4860">
        <v>72.959999999999994</v>
      </c>
      <c r="I4860">
        <v>71.91</v>
      </c>
      <c r="J4860">
        <v>1</v>
      </c>
      <c r="K4860">
        <v>2</v>
      </c>
      <c r="L4860">
        <v>3.5</v>
      </c>
      <c r="M4860">
        <v>89</v>
      </c>
      <c r="N4860" t="s">
        <v>41</v>
      </c>
      <c r="O4860">
        <v>1.4379999999999999</v>
      </c>
      <c r="P4860" t="s">
        <v>28</v>
      </c>
      <c r="Q4860" t="s">
        <v>29</v>
      </c>
      <c r="R4860">
        <v>4.74</v>
      </c>
      <c r="S4860">
        <v>1</v>
      </c>
      <c r="T4860">
        <v>-1.05</v>
      </c>
      <c r="U4860">
        <v>1.5</v>
      </c>
      <c r="V4860" t="s">
        <v>30</v>
      </c>
      <c r="W4860" t="s">
        <v>31</v>
      </c>
      <c r="X4860">
        <v>1</v>
      </c>
      <c r="Y4860" t="str">
        <f>IF(tblRides[[#This Row],[supply_demand_ratio]]&lt;0.8,"Below 0.8",IF(tblRides[[#This Row],[supply_demand_ratio]]&lt;1,"Between 0.8-1.0",IF(tblRides[[#This Row],[supply_demand_ratio]]&lt;=1.2,"Between 1.0-1.2","Above 1.2")))</f>
        <v>Above 1.2</v>
      </c>
    </row>
    <row r="4861" spans="1:25" x14ac:dyDescent="0.3">
      <c r="A4861" t="s">
        <v>4916</v>
      </c>
      <c r="B4861" s="1">
        <v>46066.008333333331</v>
      </c>
      <c r="C4861" s="2">
        <v>46066</v>
      </c>
      <c r="D4861">
        <v>0</v>
      </c>
      <c r="E4861" t="s">
        <v>33</v>
      </c>
      <c r="F4861" t="s">
        <v>26</v>
      </c>
      <c r="G4861">
        <v>15.2</v>
      </c>
      <c r="H4861">
        <v>275.83999999999997</v>
      </c>
      <c r="I4861">
        <v>268.72000000000003</v>
      </c>
      <c r="J4861">
        <v>1</v>
      </c>
      <c r="K4861">
        <v>5.8</v>
      </c>
      <c r="L4861">
        <v>4</v>
      </c>
      <c r="M4861">
        <v>102</v>
      </c>
      <c r="N4861" t="s">
        <v>41</v>
      </c>
      <c r="O4861">
        <v>1.367</v>
      </c>
      <c r="P4861" t="s">
        <v>28</v>
      </c>
      <c r="Q4861" t="s">
        <v>29</v>
      </c>
      <c r="R4861">
        <v>4.67</v>
      </c>
      <c r="S4861">
        <v>5</v>
      </c>
      <c r="T4861">
        <v>-7.12</v>
      </c>
      <c r="U4861">
        <v>-1.8</v>
      </c>
      <c r="V4861" t="s">
        <v>159</v>
      </c>
      <c r="W4861" t="s">
        <v>45</v>
      </c>
      <c r="X4861">
        <v>1</v>
      </c>
      <c r="Y4861" t="str">
        <f>IF(tblRides[[#This Row],[supply_demand_ratio]]&lt;0.8,"Below 0.8",IF(tblRides[[#This Row],[supply_demand_ratio]]&lt;1,"Between 0.8-1.0",IF(tblRides[[#This Row],[supply_demand_ratio]]&lt;=1.2,"Between 1.0-1.2","Above 1.2")))</f>
        <v>Above 1.2</v>
      </c>
    </row>
    <row r="4862" spans="1:25" x14ac:dyDescent="0.3">
      <c r="A4862" t="s">
        <v>4917</v>
      </c>
      <c r="B4862" s="1">
        <v>46066.01458333333</v>
      </c>
      <c r="C4862" s="2">
        <v>46066</v>
      </c>
      <c r="D4862">
        <v>0</v>
      </c>
      <c r="E4862" t="s">
        <v>25</v>
      </c>
      <c r="F4862" t="s">
        <v>34</v>
      </c>
      <c r="G4862">
        <v>14.4</v>
      </c>
      <c r="H4862">
        <v>288.44</v>
      </c>
      <c r="J4862">
        <v>1.1000000000000001</v>
      </c>
      <c r="K4862">
        <v>8.6</v>
      </c>
      <c r="L4862">
        <v>13</v>
      </c>
      <c r="M4862">
        <v>144</v>
      </c>
      <c r="N4862" t="s">
        <v>27</v>
      </c>
      <c r="O4862">
        <v>1.079</v>
      </c>
      <c r="P4862" t="s">
        <v>58</v>
      </c>
      <c r="Q4862" t="s">
        <v>59</v>
      </c>
      <c r="R4862">
        <v>4.87</v>
      </c>
      <c r="S4862">
        <v>0</v>
      </c>
      <c r="U4862">
        <v>4.4000000000000004</v>
      </c>
      <c r="V4862" t="s">
        <v>159</v>
      </c>
      <c r="W4862" t="s">
        <v>45</v>
      </c>
      <c r="X4862">
        <v>0</v>
      </c>
      <c r="Y4862" t="str">
        <f>IF(tblRides[[#This Row],[supply_demand_ratio]]&lt;0.8,"Below 0.8",IF(tblRides[[#This Row],[supply_demand_ratio]]&lt;1,"Between 0.8-1.0",IF(tblRides[[#This Row],[supply_demand_ratio]]&lt;=1.2,"Between 1.0-1.2","Above 1.2")))</f>
        <v>Between 1.0-1.2</v>
      </c>
    </row>
    <row r="4863" spans="1:25" x14ac:dyDescent="0.3">
      <c r="A4863" t="s">
        <v>4918</v>
      </c>
      <c r="B4863" s="1">
        <v>46066.019444444442</v>
      </c>
      <c r="C4863" s="2">
        <v>46066</v>
      </c>
      <c r="D4863">
        <v>0</v>
      </c>
      <c r="E4863" t="s">
        <v>33</v>
      </c>
      <c r="F4863" t="s">
        <v>26</v>
      </c>
      <c r="G4863">
        <v>5.2</v>
      </c>
      <c r="H4863">
        <v>113.81</v>
      </c>
      <c r="I4863">
        <v>119.47</v>
      </c>
      <c r="J4863">
        <v>1</v>
      </c>
      <c r="K4863">
        <v>2</v>
      </c>
      <c r="L4863">
        <v>1</v>
      </c>
      <c r="M4863">
        <v>109</v>
      </c>
      <c r="N4863" t="s">
        <v>41</v>
      </c>
      <c r="O4863">
        <v>1.889</v>
      </c>
      <c r="P4863" t="s">
        <v>28</v>
      </c>
      <c r="Q4863" t="s">
        <v>29</v>
      </c>
      <c r="R4863">
        <v>4.67</v>
      </c>
      <c r="S4863">
        <v>3</v>
      </c>
      <c r="T4863">
        <v>5.66</v>
      </c>
      <c r="U4863">
        <v>-1</v>
      </c>
      <c r="V4863" t="s">
        <v>159</v>
      </c>
      <c r="W4863" t="s">
        <v>31</v>
      </c>
      <c r="X4863">
        <v>1</v>
      </c>
      <c r="Y4863" t="str">
        <f>IF(tblRides[[#This Row],[supply_demand_ratio]]&lt;0.8,"Below 0.8",IF(tblRides[[#This Row],[supply_demand_ratio]]&lt;1,"Between 0.8-1.0",IF(tblRides[[#This Row],[supply_demand_ratio]]&lt;=1.2,"Between 1.0-1.2","Above 1.2")))</f>
        <v>Above 1.2</v>
      </c>
    </row>
    <row r="4864" spans="1:25" x14ac:dyDescent="0.3">
      <c r="A4864" t="s">
        <v>4919</v>
      </c>
      <c r="B4864" s="1">
        <v>46066.024305555555</v>
      </c>
      <c r="C4864" s="2">
        <v>46066</v>
      </c>
      <c r="D4864">
        <v>0</v>
      </c>
      <c r="E4864" t="s">
        <v>25</v>
      </c>
      <c r="F4864" t="s">
        <v>26</v>
      </c>
      <c r="G4864">
        <v>10.7</v>
      </c>
      <c r="H4864">
        <v>180.1</v>
      </c>
      <c r="J4864">
        <v>1</v>
      </c>
      <c r="K4864">
        <v>2.2000000000000002</v>
      </c>
      <c r="M4864">
        <v>139</v>
      </c>
      <c r="N4864" t="s">
        <v>41</v>
      </c>
      <c r="O4864">
        <v>1.52</v>
      </c>
      <c r="P4864" t="s">
        <v>82</v>
      </c>
      <c r="Q4864" t="s">
        <v>83</v>
      </c>
      <c r="R4864">
        <v>4.58</v>
      </c>
      <c r="S4864">
        <v>15</v>
      </c>
      <c r="V4864" t="s">
        <v>159</v>
      </c>
      <c r="W4864" t="s">
        <v>31</v>
      </c>
      <c r="X4864">
        <v>0</v>
      </c>
      <c r="Y4864" t="str">
        <f>IF(tblRides[[#This Row],[supply_demand_ratio]]&lt;0.8,"Below 0.8",IF(tblRides[[#This Row],[supply_demand_ratio]]&lt;1,"Between 0.8-1.0",IF(tblRides[[#This Row],[supply_demand_ratio]]&lt;=1.2,"Between 1.0-1.2","Above 1.2")))</f>
        <v>Above 1.2</v>
      </c>
    </row>
    <row r="4865" spans="1:25" x14ac:dyDescent="0.3">
      <c r="A4865" t="s">
        <v>4920</v>
      </c>
      <c r="B4865" s="1">
        <v>46066.024305555555</v>
      </c>
      <c r="C4865" s="2">
        <v>46066</v>
      </c>
      <c r="D4865">
        <v>0</v>
      </c>
      <c r="E4865" t="s">
        <v>62</v>
      </c>
      <c r="F4865" t="s">
        <v>26</v>
      </c>
      <c r="G4865">
        <v>0.8</v>
      </c>
      <c r="H4865">
        <v>49.33</v>
      </c>
      <c r="I4865">
        <v>51.57</v>
      </c>
      <c r="J4865">
        <v>1</v>
      </c>
      <c r="K4865">
        <v>7.4</v>
      </c>
      <c r="L4865">
        <v>6.4</v>
      </c>
      <c r="M4865">
        <v>57</v>
      </c>
      <c r="N4865" t="s">
        <v>41</v>
      </c>
      <c r="O4865">
        <v>2.2000000000000002</v>
      </c>
      <c r="P4865" t="s">
        <v>28</v>
      </c>
      <c r="Q4865" t="s">
        <v>29</v>
      </c>
      <c r="R4865">
        <v>4.38</v>
      </c>
      <c r="S4865">
        <v>10</v>
      </c>
      <c r="T4865">
        <v>2.2400000000000002</v>
      </c>
      <c r="U4865">
        <v>-1</v>
      </c>
      <c r="V4865" t="s">
        <v>159</v>
      </c>
      <c r="W4865" t="s">
        <v>45</v>
      </c>
      <c r="X4865">
        <v>1</v>
      </c>
      <c r="Y4865" t="str">
        <f>IF(tblRides[[#This Row],[supply_demand_ratio]]&lt;0.8,"Below 0.8",IF(tblRides[[#This Row],[supply_demand_ratio]]&lt;1,"Between 0.8-1.0",IF(tblRides[[#This Row],[supply_demand_ratio]]&lt;=1.2,"Between 1.0-1.2","Above 1.2")))</f>
        <v>Above 1.2</v>
      </c>
    </row>
    <row r="4866" spans="1:25" x14ac:dyDescent="0.3">
      <c r="A4866" t="s">
        <v>4921</v>
      </c>
      <c r="B4866" s="1">
        <v>46066.034722222219</v>
      </c>
      <c r="C4866" s="2">
        <v>46066</v>
      </c>
      <c r="D4866">
        <v>0</v>
      </c>
      <c r="E4866" t="s">
        <v>25</v>
      </c>
      <c r="F4866" t="s">
        <v>26</v>
      </c>
      <c r="G4866">
        <v>11.4</v>
      </c>
      <c r="H4866">
        <v>252.63</v>
      </c>
      <c r="I4866">
        <v>268.10000000000002</v>
      </c>
      <c r="J4866">
        <v>1.1000000000000001</v>
      </c>
      <c r="K4866">
        <v>5.6</v>
      </c>
      <c r="L4866">
        <v>6.9</v>
      </c>
      <c r="M4866">
        <v>125</v>
      </c>
      <c r="N4866" t="s">
        <v>27</v>
      </c>
      <c r="O4866">
        <v>1.0309999999999999</v>
      </c>
      <c r="P4866" t="s">
        <v>28</v>
      </c>
      <c r="Q4866" t="s">
        <v>29</v>
      </c>
      <c r="R4866">
        <v>4.83</v>
      </c>
      <c r="S4866">
        <v>6</v>
      </c>
      <c r="T4866">
        <v>15.47</v>
      </c>
      <c r="U4866">
        <v>1.3</v>
      </c>
      <c r="V4866" t="s">
        <v>159</v>
      </c>
      <c r="W4866" t="s">
        <v>45</v>
      </c>
      <c r="X4866">
        <v>1</v>
      </c>
      <c r="Y4866" t="str">
        <f>IF(tblRides[[#This Row],[supply_demand_ratio]]&lt;0.8,"Below 0.8",IF(tblRides[[#This Row],[supply_demand_ratio]]&lt;1,"Between 0.8-1.0",IF(tblRides[[#This Row],[supply_demand_ratio]]&lt;=1.2,"Between 1.0-1.2","Above 1.2")))</f>
        <v>Between 1.0-1.2</v>
      </c>
    </row>
    <row r="4867" spans="1:25" x14ac:dyDescent="0.3">
      <c r="A4867" t="s">
        <v>4922</v>
      </c>
      <c r="B4867" s="1">
        <v>46066.035416666666</v>
      </c>
      <c r="C4867" s="2">
        <v>46066</v>
      </c>
      <c r="D4867">
        <v>0</v>
      </c>
      <c r="E4867" t="s">
        <v>43</v>
      </c>
      <c r="F4867" t="s">
        <v>26</v>
      </c>
      <c r="G4867">
        <v>6.4</v>
      </c>
      <c r="H4867">
        <v>130.80000000000001</v>
      </c>
      <c r="I4867">
        <v>137.41</v>
      </c>
      <c r="J4867">
        <v>1.1000000000000001</v>
      </c>
      <c r="K4867">
        <v>2.8</v>
      </c>
      <c r="L4867">
        <v>1</v>
      </c>
      <c r="M4867">
        <v>71</v>
      </c>
      <c r="N4867" t="s">
        <v>41</v>
      </c>
      <c r="O4867">
        <v>1.9279999999999999</v>
      </c>
      <c r="P4867" t="s">
        <v>28</v>
      </c>
      <c r="Q4867" t="s">
        <v>29</v>
      </c>
      <c r="R4867">
        <v>4.8499999999999996</v>
      </c>
      <c r="S4867">
        <v>29</v>
      </c>
      <c r="T4867">
        <v>6.61</v>
      </c>
      <c r="U4867">
        <v>-1.8</v>
      </c>
      <c r="V4867" t="s">
        <v>159</v>
      </c>
      <c r="W4867" t="s">
        <v>31</v>
      </c>
      <c r="X4867">
        <v>1</v>
      </c>
      <c r="Y4867" t="str">
        <f>IF(tblRides[[#This Row],[supply_demand_ratio]]&lt;0.8,"Below 0.8",IF(tblRides[[#This Row],[supply_demand_ratio]]&lt;1,"Between 0.8-1.0",IF(tblRides[[#This Row],[supply_demand_ratio]]&lt;=1.2,"Between 1.0-1.2","Above 1.2")))</f>
        <v>Above 1.2</v>
      </c>
    </row>
    <row r="4868" spans="1:25" x14ac:dyDescent="0.3">
      <c r="A4868" t="s">
        <v>4923</v>
      </c>
      <c r="B4868" s="1">
        <v>46066.056250000001</v>
      </c>
      <c r="C4868" s="2">
        <v>46066</v>
      </c>
      <c r="D4868">
        <v>1</v>
      </c>
      <c r="E4868" t="s">
        <v>25</v>
      </c>
      <c r="F4868" t="s">
        <v>26</v>
      </c>
      <c r="G4868">
        <v>2.6</v>
      </c>
      <c r="H4868">
        <v>83.93</v>
      </c>
      <c r="I4868">
        <v>88.13</v>
      </c>
      <c r="J4868">
        <v>1</v>
      </c>
      <c r="K4868">
        <v>7.7</v>
      </c>
      <c r="L4868">
        <v>8.8000000000000007</v>
      </c>
      <c r="M4868">
        <v>119</v>
      </c>
      <c r="N4868" t="s">
        <v>27</v>
      </c>
      <c r="O4868">
        <v>1.0189999999999999</v>
      </c>
      <c r="P4868" t="s">
        <v>28</v>
      </c>
      <c r="Q4868" t="s">
        <v>29</v>
      </c>
      <c r="R4868">
        <v>5</v>
      </c>
      <c r="S4868">
        <v>5</v>
      </c>
      <c r="T4868">
        <v>4.2</v>
      </c>
      <c r="U4868">
        <v>1.1000000000000001</v>
      </c>
      <c r="V4868" t="s">
        <v>159</v>
      </c>
      <c r="W4868" t="s">
        <v>45</v>
      </c>
      <c r="X4868">
        <v>1</v>
      </c>
      <c r="Y4868" t="str">
        <f>IF(tblRides[[#This Row],[supply_demand_ratio]]&lt;0.8,"Below 0.8",IF(tblRides[[#This Row],[supply_demand_ratio]]&lt;1,"Between 0.8-1.0",IF(tblRides[[#This Row],[supply_demand_ratio]]&lt;=1.2,"Between 1.0-1.2","Above 1.2")))</f>
        <v>Between 1.0-1.2</v>
      </c>
    </row>
    <row r="4869" spans="1:25" x14ac:dyDescent="0.3">
      <c r="A4869" t="s">
        <v>4924</v>
      </c>
      <c r="B4869" s="1">
        <v>46066.063888888886</v>
      </c>
      <c r="C4869" s="2">
        <v>46066</v>
      </c>
      <c r="D4869">
        <v>1</v>
      </c>
      <c r="E4869" t="s">
        <v>36</v>
      </c>
      <c r="F4869" t="s">
        <v>34</v>
      </c>
      <c r="G4869">
        <v>11.7</v>
      </c>
      <c r="H4869">
        <v>223.61</v>
      </c>
      <c r="I4869">
        <v>222.69</v>
      </c>
      <c r="J4869">
        <v>1</v>
      </c>
      <c r="K4869">
        <v>3.2</v>
      </c>
      <c r="L4869">
        <v>2.2999999999999998</v>
      </c>
      <c r="M4869">
        <v>110</v>
      </c>
      <c r="N4869" t="s">
        <v>41</v>
      </c>
      <c r="O4869">
        <v>1.3240000000000001</v>
      </c>
      <c r="P4869" t="s">
        <v>28</v>
      </c>
      <c r="Q4869" t="s">
        <v>29</v>
      </c>
      <c r="R4869">
        <v>4.8099999999999996</v>
      </c>
      <c r="S4869">
        <v>0</v>
      </c>
      <c r="T4869">
        <v>-0.92</v>
      </c>
      <c r="U4869">
        <v>-0.9</v>
      </c>
      <c r="V4869" t="s">
        <v>159</v>
      </c>
      <c r="W4869" t="s">
        <v>31</v>
      </c>
      <c r="X4869">
        <v>1</v>
      </c>
      <c r="Y4869" t="str">
        <f>IF(tblRides[[#This Row],[supply_demand_ratio]]&lt;0.8,"Below 0.8",IF(tblRides[[#This Row],[supply_demand_ratio]]&lt;1,"Between 0.8-1.0",IF(tblRides[[#This Row],[supply_demand_ratio]]&lt;=1.2,"Between 1.0-1.2","Above 1.2")))</f>
        <v>Above 1.2</v>
      </c>
    </row>
    <row r="4870" spans="1:25" x14ac:dyDescent="0.3">
      <c r="A4870" t="s">
        <v>4925</v>
      </c>
      <c r="B4870" s="1">
        <v>46066.065972222219</v>
      </c>
      <c r="C4870" s="2">
        <v>46066</v>
      </c>
      <c r="D4870">
        <v>1</v>
      </c>
      <c r="E4870" t="s">
        <v>25</v>
      </c>
      <c r="F4870" t="s">
        <v>26</v>
      </c>
      <c r="G4870">
        <v>1</v>
      </c>
      <c r="H4870">
        <v>56.32</v>
      </c>
      <c r="I4870">
        <v>55.58</v>
      </c>
      <c r="J4870">
        <v>1</v>
      </c>
      <c r="K4870">
        <v>4.3</v>
      </c>
      <c r="L4870">
        <v>5.7</v>
      </c>
      <c r="M4870">
        <v>133</v>
      </c>
      <c r="N4870" t="s">
        <v>27</v>
      </c>
      <c r="O4870">
        <v>1.129</v>
      </c>
      <c r="P4870" t="s">
        <v>28</v>
      </c>
      <c r="Q4870" t="s">
        <v>29</v>
      </c>
      <c r="R4870">
        <v>4.5599999999999996</v>
      </c>
      <c r="S4870">
        <v>6</v>
      </c>
      <c r="T4870">
        <v>-0.74</v>
      </c>
      <c r="U4870">
        <v>1.4</v>
      </c>
      <c r="V4870" t="s">
        <v>159</v>
      </c>
      <c r="W4870" t="s">
        <v>31</v>
      </c>
      <c r="X4870">
        <v>1</v>
      </c>
      <c r="Y4870" t="str">
        <f>IF(tblRides[[#This Row],[supply_demand_ratio]]&lt;0.8,"Below 0.8",IF(tblRides[[#This Row],[supply_demand_ratio]]&lt;1,"Between 0.8-1.0",IF(tblRides[[#This Row],[supply_demand_ratio]]&lt;=1.2,"Between 1.0-1.2","Above 1.2")))</f>
        <v>Between 1.0-1.2</v>
      </c>
    </row>
    <row r="4871" spans="1:25" x14ac:dyDescent="0.3">
      <c r="A4871" t="s">
        <v>4926</v>
      </c>
      <c r="B4871" s="1">
        <v>46066.067361111112</v>
      </c>
      <c r="C4871" s="2">
        <v>46066</v>
      </c>
      <c r="D4871">
        <v>1</v>
      </c>
      <c r="E4871" t="s">
        <v>62</v>
      </c>
      <c r="F4871" t="s">
        <v>26</v>
      </c>
      <c r="G4871">
        <v>9.3000000000000007</v>
      </c>
      <c r="H4871">
        <v>188.97</v>
      </c>
      <c r="J4871">
        <v>1</v>
      </c>
      <c r="K4871">
        <v>4.9000000000000004</v>
      </c>
      <c r="L4871">
        <v>3.9</v>
      </c>
      <c r="M4871">
        <v>54</v>
      </c>
      <c r="N4871" t="s">
        <v>41</v>
      </c>
      <c r="O4871">
        <v>1.88</v>
      </c>
      <c r="P4871" t="s">
        <v>58</v>
      </c>
      <c r="Q4871" t="s">
        <v>108</v>
      </c>
      <c r="R4871">
        <v>4.74</v>
      </c>
      <c r="S4871">
        <v>8</v>
      </c>
      <c r="U4871">
        <v>-1</v>
      </c>
      <c r="V4871" t="s">
        <v>159</v>
      </c>
      <c r="W4871" t="s">
        <v>31</v>
      </c>
      <c r="X4871">
        <v>0</v>
      </c>
      <c r="Y4871" t="str">
        <f>IF(tblRides[[#This Row],[supply_demand_ratio]]&lt;0.8,"Below 0.8",IF(tblRides[[#This Row],[supply_demand_ratio]]&lt;1,"Between 0.8-1.0",IF(tblRides[[#This Row],[supply_demand_ratio]]&lt;=1.2,"Between 1.0-1.2","Above 1.2")))</f>
        <v>Above 1.2</v>
      </c>
    </row>
    <row r="4872" spans="1:25" x14ac:dyDescent="0.3">
      <c r="A4872" t="s">
        <v>4927</v>
      </c>
      <c r="B4872" s="1">
        <v>46066.097916666666</v>
      </c>
      <c r="C4872" s="2">
        <v>46066</v>
      </c>
      <c r="D4872">
        <v>2</v>
      </c>
      <c r="E4872" t="s">
        <v>25</v>
      </c>
      <c r="F4872" t="s">
        <v>26</v>
      </c>
      <c r="G4872">
        <v>11.6</v>
      </c>
      <c r="H4872">
        <v>235.07</v>
      </c>
      <c r="I4872">
        <v>231.7</v>
      </c>
      <c r="J4872">
        <v>1</v>
      </c>
      <c r="K4872">
        <v>5.8</v>
      </c>
      <c r="L4872">
        <v>9.9</v>
      </c>
      <c r="M4872">
        <v>143</v>
      </c>
      <c r="N4872" t="s">
        <v>41</v>
      </c>
      <c r="O4872">
        <v>1.724</v>
      </c>
      <c r="P4872" t="s">
        <v>28</v>
      </c>
      <c r="Q4872" t="s">
        <v>29</v>
      </c>
      <c r="R4872">
        <v>4.6900000000000004</v>
      </c>
      <c r="S4872">
        <v>16</v>
      </c>
      <c r="T4872">
        <v>-3.37</v>
      </c>
      <c r="U4872">
        <v>4.0999999999999996</v>
      </c>
      <c r="V4872" t="s">
        <v>159</v>
      </c>
      <c r="W4872" t="s">
        <v>45</v>
      </c>
      <c r="X4872">
        <v>1</v>
      </c>
      <c r="Y4872" t="str">
        <f>IF(tblRides[[#This Row],[supply_demand_ratio]]&lt;0.8,"Below 0.8",IF(tblRides[[#This Row],[supply_demand_ratio]]&lt;1,"Between 0.8-1.0",IF(tblRides[[#This Row],[supply_demand_ratio]]&lt;=1.2,"Between 1.0-1.2","Above 1.2")))</f>
        <v>Above 1.2</v>
      </c>
    </row>
    <row r="4873" spans="1:25" x14ac:dyDescent="0.3">
      <c r="A4873" t="s">
        <v>4928</v>
      </c>
      <c r="B4873" s="1">
        <v>46066.102083333331</v>
      </c>
      <c r="C4873" s="2">
        <v>46066</v>
      </c>
      <c r="D4873">
        <v>2</v>
      </c>
      <c r="E4873" t="s">
        <v>36</v>
      </c>
      <c r="F4873" t="s">
        <v>26</v>
      </c>
      <c r="G4873">
        <v>12.9</v>
      </c>
      <c r="H4873">
        <v>255.8</v>
      </c>
      <c r="I4873">
        <v>250.76</v>
      </c>
      <c r="J4873">
        <v>1</v>
      </c>
      <c r="K4873">
        <v>5.0999999999999996</v>
      </c>
      <c r="L4873">
        <v>5.8</v>
      </c>
      <c r="M4873">
        <v>114</v>
      </c>
      <c r="N4873" t="s">
        <v>27</v>
      </c>
      <c r="O4873">
        <v>1.095</v>
      </c>
      <c r="P4873" t="s">
        <v>28</v>
      </c>
      <c r="Q4873" t="s">
        <v>29</v>
      </c>
      <c r="R4873">
        <v>4.95</v>
      </c>
      <c r="S4873">
        <v>2</v>
      </c>
      <c r="T4873">
        <v>-5.04</v>
      </c>
      <c r="U4873">
        <v>0.7</v>
      </c>
      <c r="V4873" t="s">
        <v>159</v>
      </c>
      <c r="W4873" t="s">
        <v>45</v>
      </c>
      <c r="X4873">
        <v>1</v>
      </c>
      <c r="Y4873" t="str">
        <f>IF(tblRides[[#This Row],[supply_demand_ratio]]&lt;0.8,"Below 0.8",IF(tblRides[[#This Row],[supply_demand_ratio]]&lt;1,"Between 0.8-1.0",IF(tblRides[[#This Row],[supply_demand_ratio]]&lt;=1.2,"Between 1.0-1.2","Above 1.2")))</f>
        <v>Between 1.0-1.2</v>
      </c>
    </row>
    <row r="4874" spans="1:25" x14ac:dyDescent="0.3">
      <c r="A4874" t="s">
        <v>4929</v>
      </c>
      <c r="B4874" s="1">
        <v>46066.102777777778</v>
      </c>
      <c r="C4874" s="2">
        <v>46066</v>
      </c>
      <c r="D4874">
        <v>2</v>
      </c>
      <c r="E4874" t="s">
        <v>33</v>
      </c>
      <c r="F4874" t="s">
        <v>26</v>
      </c>
      <c r="G4874">
        <v>0.8</v>
      </c>
      <c r="H4874">
        <v>50.31</v>
      </c>
      <c r="I4874">
        <v>47.88</v>
      </c>
      <c r="J4874">
        <v>1</v>
      </c>
      <c r="K4874">
        <v>8.5</v>
      </c>
      <c r="L4874">
        <v>8.1999999999999993</v>
      </c>
      <c r="M4874">
        <v>104</v>
      </c>
      <c r="N4874" t="s">
        <v>41</v>
      </c>
      <c r="O4874">
        <v>1.51</v>
      </c>
      <c r="P4874" t="s">
        <v>28</v>
      </c>
      <c r="Q4874" t="s">
        <v>29</v>
      </c>
      <c r="R4874">
        <v>4.95</v>
      </c>
      <c r="S4874">
        <v>18</v>
      </c>
      <c r="T4874">
        <v>-2.4300000000000002</v>
      </c>
      <c r="U4874">
        <v>-0.3</v>
      </c>
      <c r="V4874" t="s">
        <v>159</v>
      </c>
      <c r="W4874" t="s">
        <v>45</v>
      </c>
      <c r="X4874">
        <v>1</v>
      </c>
      <c r="Y4874" t="str">
        <f>IF(tblRides[[#This Row],[supply_demand_ratio]]&lt;0.8,"Below 0.8",IF(tblRides[[#This Row],[supply_demand_ratio]]&lt;1,"Between 0.8-1.0",IF(tblRides[[#This Row],[supply_demand_ratio]]&lt;=1.2,"Between 1.0-1.2","Above 1.2")))</f>
        <v>Above 1.2</v>
      </c>
    </row>
    <row r="4875" spans="1:25" x14ac:dyDescent="0.3">
      <c r="A4875" t="s">
        <v>4930</v>
      </c>
      <c r="B4875" s="1">
        <v>46066.129166666666</v>
      </c>
      <c r="C4875" s="2">
        <v>46066</v>
      </c>
      <c r="D4875">
        <v>3</v>
      </c>
      <c r="E4875" t="s">
        <v>25</v>
      </c>
      <c r="F4875" t="s">
        <v>34</v>
      </c>
      <c r="G4875">
        <v>1.6</v>
      </c>
      <c r="H4875">
        <v>65.02</v>
      </c>
      <c r="J4875">
        <v>1</v>
      </c>
      <c r="K4875">
        <v>7.1</v>
      </c>
      <c r="M4875">
        <v>134</v>
      </c>
      <c r="N4875" t="s">
        <v>41</v>
      </c>
      <c r="O4875">
        <v>1.3029999999999999</v>
      </c>
      <c r="P4875" t="s">
        <v>82</v>
      </c>
      <c r="Q4875" t="s">
        <v>83</v>
      </c>
      <c r="R4875">
        <v>5</v>
      </c>
      <c r="S4875">
        <v>0</v>
      </c>
      <c r="V4875" t="s">
        <v>159</v>
      </c>
      <c r="W4875" t="s">
        <v>45</v>
      </c>
      <c r="X4875">
        <v>0</v>
      </c>
      <c r="Y4875" t="str">
        <f>IF(tblRides[[#This Row],[supply_demand_ratio]]&lt;0.8,"Below 0.8",IF(tblRides[[#This Row],[supply_demand_ratio]]&lt;1,"Between 0.8-1.0",IF(tblRides[[#This Row],[supply_demand_ratio]]&lt;=1.2,"Between 1.0-1.2","Above 1.2")))</f>
        <v>Above 1.2</v>
      </c>
    </row>
    <row r="4876" spans="1:25" x14ac:dyDescent="0.3">
      <c r="A4876" t="s">
        <v>4931</v>
      </c>
      <c r="B4876" s="1">
        <v>46066.129861111112</v>
      </c>
      <c r="C4876" s="2">
        <v>46066</v>
      </c>
      <c r="D4876">
        <v>3</v>
      </c>
      <c r="E4876" t="s">
        <v>25</v>
      </c>
      <c r="F4876" t="s">
        <v>34</v>
      </c>
      <c r="G4876">
        <v>1.7</v>
      </c>
      <c r="H4876">
        <v>69.86</v>
      </c>
      <c r="I4876">
        <v>68.209999999999994</v>
      </c>
      <c r="J4876">
        <v>1.1000000000000001</v>
      </c>
      <c r="K4876">
        <v>7.5</v>
      </c>
      <c r="L4876">
        <v>7.4</v>
      </c>
      <c r="M4876">
        <v>144</v>
      </c>
      <c r="N4876" t="s">
        <v>27</v>
      </c>
      <c r="O4876">
        <v>1.2809999999999999</v>
      </c>
      <c r="P4876" t="s">
        <v>28</v>
      </c>
      <c r="Q4876" t="s">
        <v>29</v>
      </c>
      <c r="R4876">
        <v>4.6900000000000004</v>
      </c>
      <c r="S4876">
        <v>0</v>
      </c>
      <c r="T4876">
        <v>-1.65</v>
      </c>
      <c r="U4876">
        <v>-0.1</v>
      </c>
      <c r="V4876" t="s">
        <v>159</v>
      </c>
      <c r="W4876" t="s">
        <v>45</v>
      </c>
      <c r="X4876">
        <v>1</v>
      </c>
      <c r="Y4876" t="str">
        <f>IF(tblRides[[#This Row],[supply_demand_ratio]]&lt;0.8,"Below 0.8",IF(tblRides[[#This Row],[supply_demand_ratio]]&lt;1,"Between 0.8-1.0",IF(tblRides[[#This Row],[supply_demand_ratio]]&lt;=1.2,"Between 1.0-1.2","Above 1.2")))</f>
        <v>Above 1.2</v>
      </c>
    </row>
    <row r="4877" spans="1:25" x14ac:dyDescent="0.3">
      <c r="A4877" t="s">
        <v>4932</v>
      </c>
      <c r="B4877" s="1">
        <v>46066.134027777778</v>
      </c>
      <c r="C4877" s="2">
        <v>46066</v>
      </c>
      <c r="D4877">
        <v>3</v>
      </c>
      <c r="E4877" t="s">
        <v>43</v>
      </c>
      <c r="F4877" t="s">
        <v>26</v>
      </c>
      <c r="G4877">
        <v>8.8000000000000007</v>
      </c>
      <c r="H4877">
        <v>180.14</v>
      </c>
      <c r="I4877">
        <v>178.62</v>
      </c>
      <c r="J4877">
        <v>1</v>
      </c>
      <c r="K4877">
        <v>2.8</v>
      </c>
      <c r="L4877">
        <v>5.5</v>
      </c>
      <c r="M4877">
        <v>58</v>
      </c>
      <c r="N4877" t="s">
        <v>41</v>
      </c>
      <c r="O4877">
        <v>2.0790000000000002</v>
      </c>
      <c r="P4877" t="s">
        <v>28</v>
      </c>
      <c r="Q4877" t="s">
        <v>29</v>
      </c>
      <c r="R4877">
        <v>4.96</v>
      </c>
      <c r="S4877">
        <v>81</v>
      </c>
      <c r="T4877">
        <v>-1.52</v>
      </c>
      <c r="U4877">
        <v>2.7</v>
      </c>
      <c r="V4877" t="s">
        <v>159</v>
      </c>
      <c r="W4877" t="s">
        <v>31</v>
      </c>
      <c r="X4877">
        <v>1</v>
      </c>
      <c r="Y4877" t="str">
        <f>IF(tblRides[[#This Row],[supply_demand_ratio]]&lt;0.8,"Below 0.8",IF(tblRides[[#This Row],[supply_demand_ratio]]&lt;1,"Between 0.8-1.0",IF(tblRides[[#This Row],[supply_demand_ratio]]&lt;=1.2,"Between 1.0-1.2","Above 1.2")))</f>
        <v>Above 1.2</v>
      </c>
    </row>
    <row r="4878" spans="1:25" x14ac:dyDescent="0.3">
      <c r="A4878" t="s">
        <v>4933</v>
      </c>
      <c r="B4878" s="1">
        <v>46066.143055555556</v>
      </c>
      <c r="C4878" s="2">
        <v>46066</v>
      </c>
      <c r="D4878">
        <v>3</v>
      </c>
      <c r="E4878" t="s">
        <v>36</v>
      </c>
      <c r="F4878" t="s">
        <v>26</v>
      </c>
      <c r="G4878">
        <v>14.8</v>
      </c>
      <c r="H4878">
        <v>255.2</v>
      </c>
      <c r="I4878">
        <v>254.62</v>
      </c>
      <c r="J4878">
        <v>1</v>
      </c>
      <c r="K4878">
        <v>4.9000000000000004</v>
      </c>
      <c r="L4878">
        <v>5.8</v>
      </c>
      <c r="M4878">
        <v>131</v>
      </c>
      <c r="N4878" t="s">
        <v>27</v>
      </c>
      <c r="O4878">
        <v>1.351</v>
      </c>
      <c r="P4878" t="s">
        <v>28</v>
      </c>
      <c r="Q4878" t="s">
        <v>29</v>
      </c>
      <c r="R4878">
        <v>5</v>
      </c>
      <c r="S4878">
        <v>4</v>
      </c>
      <c r="T4878">
        <v>-0.57999999999999996</v>
      </c>
      <c r="U4878">
        <v>0.9</v>
      </c>
      <c r="V4878" t="s">
        <v>159</v>
      </c>
      <c r="W4878" t="s">
        <v>31</v>
      </c>
      <c r="X4878">
        <v>1</v>
      </c>
      <c r="Y4878" t="str">
        <f>IF(tblRides[[#This Row],[supply_demand_ratio]]&lt;0.8,"Below 0.8",IF(tblRides[[#This Row],[supply_demand_ratio]]&lt;1,"Between 0.8-1.0",IF(tblRides[[#This Row],[supply_demand_ratio]]&lt;=1.2,"Between 1.0-1.2","Above 1.2")))</f>
        <v>Above 1.2</v>
      </c>
    </row>
    <row r="4879" spans="1:25" x14ac:dyDescent="0.3">
      <c r="A4879" t="s">
        <v>4934</v>
      </c>
      <c r="B4879" s="1">
        <v>46066.147222222222</v>
      </c>
      <c r="C4879" s="2">
        <v>46066</v>
      </c>
      <c r="D4879">
        <v>3</v>
      </c>
      <c r="E4879" t="s">
        <v>36</v>
      </c>
      <c r="F4879" t="s">
        <v>26</v>
      </c>
      <c r="G4879">
        <v>7.5</v>
      </c>
      <c r="H4879">
        <v>176.94</v>
      </c>
      <c r="J4879">
        <v>1.1000000000000001</v>
      </c>
      <c r="K4879">
        <v>7.7</v>
      </c>
      <c r="L4879">
        <v>7.6</v>
      </c>
      <c r="M4879">
        <v>131</v>
      </c>
      <c r="N4879" t="s">
        <v>41</v>
      </c>
      <c r="O4879">
        <v>1.601</v>
      </c>
      <c r="P4879" t="s">
        <v>58</v>
      </c>
      <c r="Q4879" t="s">
        <v>74</v>
      </c>
      <c r="R4879">
        <v>4.87</v>
      </c>
      <c r="S4879">
        <v>2</v>
      </c>
      <c r="U4879">
        <v>-0.1</v>
      </c>
      <c r="V4879" t="s">
        <v>159</v>
      </c>
      <c r="W4879" t="s">
        <v>45</v>
      </c>
      <c r="X4879">
        <v>0</v>
      </c>
      <c r="Y4879" t="str">
        <f>IF(tblRides[[#This Row],[supply_demand_ratio]]&lt;0.8,"Below 0.8",IF(tblRides[[#This Row],[supply_demand_ratio]]&lt;1,"Between 0.8-1.0",IF(tblRides[[#This Row],[supply_demand_ratio]]&lt;=1.2,"Between 1.0-1.2","Above 1.2")))</f>
        <v>Above 1.2</v>
      </c>
    </row>
    <row r="4880" spans="1:25" x14ac:dyDescent="0.3">
      <c r="A4880" t="s">
        <v>4935</v>
      </c>
      <c r="B4880" s="1">
        <v>46066.174305555556</v>
      </c>
      <c r="C4880" s="2">
        <v>46066</v>
      </c>
      <c r="D4880">
        <v>4</v>
      </c>
      <c r="E4880" t="s">
        <v>25</v>
      </c>
      <c r="F4880" t="s">
        <v>34</v>
      </c>
      <c r="G4880">
        <v>3.9</v>
      </c>
      <c r="H4880">
        <v>116.86</v>
      </c>
      <c r="J4880">
        <v>1.1000000000000001</v>
      </c>
      <c r="K4880">
        <v>3.4</v>
      </c>
      <c r="L4880">
        <v>6.4</v>
      </c>
      <c r="M4880">
        <v>136</v>
      </c>
      <c r="N4880" t="s">
        <v>27</v>
      </c>
      <c r="O4880">
        <v>1.2869999999999999</v>
      </c>
      <c r="P4880" t="s">
        <v>37</v>
      </c>
      <c r="Q4880" t="s">
        <v>38</v>
      </c>
      <c r="R4880">
        <v>4.62</v>
      </c>
      <c r="S4880">
        <v>0</v>
      </c>
      <c r="U4880">
        <v>3</v>
      </c>
      <c r="V4880" t="s">
        <v>159</v>
      </c>
      <c r="W4880" t="s">
        <v>31</v>
      </c>
      <c r="X4880">
        <v>0</v>
      </c>
      <c r="Y4880" t="str">
        <f>IF(tblRides[[#This Row],[supply_demand_ratio]]&lt;0.8,"Below 0.8",IF(tblRides[[#This Row],[supply_demand_ratio]]&lt;1,"Between 0.8-1.0",IF(tblRides[[#This Row],[supply_demand_ratio]]&lt;=1.2,"Between 1.0-1.2","Above 1.2")))</f>
        <v>Above 1.2</v>
      </c>
    </row>
    <row r="4881" spans="1:25" x14ac:dyDescent="0.3">
      <c r="A4881" t="s">
        <v>4936</v>
      </c>
      <c r="B4881" s="1">
        <v>46066.181250000001</v>
      </c>
      <c r="C4881" s="2">
        <v>46066</v>
      </c>
      <c r="D4881">
        <v>4</v>
      </c>
      <c r="E4881" t="s">
        <v>43</v>
      </c>
      <c r="F4881" t="s">
        <v>26</v>
      </c>
      <c r="G4881">
        <v>13.8</v>
      </c>
      <c r="H4881">
        <v>236.57</v>
      </c>
      <c r="I4881">
        <v>239.9</v>
      </c>
      <c r="J4881">
        <v>1.1000000000000001</v>
      </c>
      <c r="K4881">
        <v>3.4</v>
      </c>
      <c r="L4881">
        <v>10.5</v>
      </c>
      <c r="M4881">
        <v>75</v>
      </c>
      <c r="N4881" t="s">
        <v>41</v>
      </c>
      <c r="O4881">
        <v>1.589</v>
      </c>
      <c r="P4881" t="s">
        <v>28</v>
      </c>
      <c r="Q4881" t="s">
        <v>29</v>
      </c>
      <c r="R4881">
        <v>4.6399999999999997</v>
      </c>
      <c r="S4881">
        <v>11</v>
      </c>
      <c r="T4881">
        <v>3.33</v>
      </c>
      <c r="U4881">
        <v>7.1</v>
      </c>
      <c r="V4881" t="s">
        <v>159</v>
      </c>
      <c r="W4881" t="s">
        <v>31</v>
      </c>
      <c r="X4881">
        <v>1</v>
      </c>
      <c r="Y4881" t="str">
        <f>IF(tblRides[[#This Row],[supply_demand_ratio]]&lt;0.8,"Below 0.8",IF(tblRides[[#This Row],[supply_demand_ratio]]&lt;1,"Between 0.8-1.0",IF(tblRides[[#This Row],[supply_demand_ratio]]&lt;=1.2,"Between 1.0-1.2","Above 1.2")))</f>
        <v>Above 1.2</v>
      </c>
    </row>
    <row r="4882" spans="1:25" x14ac:dyDescent="0.3">
      <c r="A4882" t="s">
        <v>4937</v>
      </c>
      <c r="B4882" s="1">
        <v>46066.1875</v>
      </c>
      <c r="C4882" s="2">
        <v>46066</v>
      </c>
      <c r="D4882">
        <v>4</v>
      </c>
      <c r="E4882" t="s">
        <v>25</v>
      </c>
      <c r="F4882" t="s">
        <v>34</v>
      </c>
      <c r="G4882">
        <v>14.2</v>
      </c>
      <c r="H4882">
        <v>315.16000000000003</v>
      </c>
      <c r="I4882">
        <v>319.31</v>
      </c>
      <c r="J4882">
        <v>1.1000000000000001</v>
      </c>
      <c r="K4882">
        <v>6.2</v>
      </c>
      <c r="L4882">
        <v>5</v>
      </c>
      <c r="M4882">
        <v>139</v>
      </c>
      <c r="N4882" t="s">
        <v>27</v>
      </c>
      <c r="O4882">
        <v>1.173</v>
      </c>
      <c r="P4882" t="s">
        <v>28</v>
      </c>
      <c r="Q4882" t="s">
        <v>29</v>
      </c>
      <c r="R4882">
        <v>4.88</v>
      </c>
      <c r="S4882">
        <v>0</v>
      </c>
      <c r="T4882">
        <v>4.1500000000000004</v>
      </c>
      <c r="U4882">
        <v>-1.2</v>
      </c>
      <c r="V4882" t="s">
        <v>159</v>
      </c>
      <c r="W4882" t="s">
        <v>45</v>
      </c>
      <c r="X4882">
        <v>1</v>
      </c>
      <c r="Y4882" t="str">
        <f>IF(tblRides[[#This Row],[supply_demand_ratio]]&lt;0.8,"Below 0.8",IF(tblRides[[#This Row],[supply_demand_ratio]]&lt;1,"Between 0.8-1.0",IF(tblRides[[#This Row],[supply_demand_ratio]]&lt;=1.2,"Between 1.0-1.2","Above 1.2")))</f>
        <v>Between 1.0-1.2</v>
      </c>
    </row>
    <row r="4883" spans="1:25" x14ac:dyDescent="0.3">
      <c r="A4883" t="s">
        <v>4938</v>
      </c>
      <c r="B4883" s="1">
        <v>46066.202777777777</v>
      </c>
      <c r="C4883" s="2">
        <v>46066</v>
      </c>
      <c r="D4883">
        <v>4</v>
      </c>
      <c r="E4883" t="s">
        <v>25</v>
      </c>
      <c r="F4883" t="s">
        <v>26</v>
      </c>
      <c r="G4883">
        <v>15.7</v>
      </c>
      <c r="H4883">
        <v>277.27</v>
      </c>
      <c r="I4883">
        <v>281.31</v>
      </c>
      <c r="J4883">
        <v>1</v>
      </c>
      <c r="K4883">
        <v>5.2</v>
      </c>
      <c r="L4883">
        <v>6.7</v>
      </c>
      <c r="M4883">
        <v>122</v>
      </c>
      <c r="N4883" t="s">
        <v>27</v>
      </c>
      <c r="O4883">
        <v>1.1579999999999999</v>
      </c>
      <c r="P4883" t="s">
        <v>28</v>
      </c>
      <c r="Q4883" t="s">
        <v>29</v>
      </c>
      <c r="R4883">
        <v>4.84</v>
      </c>
      <c r="S4883">
        <v>4</v>
      </c>
      <c r="T4883">
        <v>4.04</v>
      </c>
      <c r="U4883">
        <v>1.5</v>
      </c>
      <c r="V4883" t="s">
        <v>159</v>
      </c>
      <c r="W4883" t="s">
        <v>45</v>
      </c>
      <c r="X4883">
        <v>1</v>
      </c>
      <c r="Y4883" t="str">
        <f>IF(tblRides[[#This Row],[supply_demand_ratio]]&lt;0.8,"Below 0.8",IF(tblRides[[#This Row],[supply_demand_ratio]]&lt;1,"Between 0.8-1.0",IF(tblRides[[#This Row],[supply_demand_ratio]]&lt;=1.2,"Between 1.0-1.2","Above 1.2")))</f>
        <v>Between 1.0-1.2</v>
      </c>
    </row>
    <row r="4884" spans="1:25" x14ac:dyDescent="0.3">
      <c r="A4884" t="s">
        <v>4939</v>
      </c>
      <c r="B4884" s="1">
        <v>46066.20416666667</v>
      </c>
      <c r="C4884" s="2">
        <v>46066</v>
      </c>
      <c r="D4884">
        <v>4</v>
      </c>
      <c r="E4884" t="s">
        <v>33</v>
      </c>
      <c r="F4884" t="s">
        <v>34</v>
      </c>
      <c r="G4884">
        <v>2.6</v>
      </c>
      <c r="H4884">
        <v>85.07</v>
      </c>
      <c r="I4884">
        <v>83.56</v>
      </c>
      <c r="J4884">
        <v>1</v>
      </c>
      <c r="K4884">
        <v>4.2</v>
      </c>
      <c r="L4884">
        <v>2.6</v>
      </c>
      <c r="M4884">
        <v>102</v>
      </c>
      <c r="N4884" t="s">
        <v>41</v>
      </c>
      <c r="O4884">
        <v>1.494</v>
      </c>
      <c r="P4884" t="s">
        <v>28</v>
      </c>
      <c r="Q4884" t="s">
        <v>29</v>
      </c>
      <c r="R4884">
        <v>4.47</v>
      </c>
      <c r="S4884">
        <v>0</v>
      </c>
      <c r="T4884">
        <v>-1.51</v>
      </c>
      <c r="U4884">
        <v>-1.6</v>
      </c>
      <c r="V4884" t="s">
        <v>159</v>
      </c>
      <c r="W4884" t="s">
        <v>31</v>
      </c>
      <c r="X4884">
        <v>1</v>
      </c>
      <c r="Y4884" t="str">
        <f>IF(tblRides[[#This Row],[supply_demand_ratio]]&lt;0.8,"Below 0.8",IF(tblRides[[#This Row],[supply_demand_ratio]]&lt;1,"Between 0.8-1.0",IF(tblRides[[#This Row],[supply_demand_ratio]]&lt;=1.2,"Between 1.0-1.2","Above 1.2")))</f>
        <v>Above 1.2</v>
      </c>
    </row>
    <row r="4885" spans="1:25" x14ac:dyDescent="0.3">
      <c r="A4885" t="s">
        <v>4940</v>
      </c>
      <c r="B4885" s="1">
        <v>46066.206944444442</v>
      </c>
      <c r="C4885" s="2">
        <v>46066</v>
      </c>
      <c r="D4885">
        <v>4</v>
      </c>
      <c r="E4885" t="s">
        <v>43</v>
      </c>
      <c r="F4885" t="s">
        <v>26</v>
      </c>
      <c r="G4885">
        <v>2</v>
      </c>
      <c r="H4885">
        <v>70.8</v>
      </c>
      <c r="I4885">
        <v>69.430000000000007</v>
      </c>
      <c r="J4885">
        <v>1.1000000000000001</v>
      </c>
      <c r="K4885">
        <v>4.8</v>
      </c>
      <c r="L4885">
        <v>7.1</v>
      </c>
      <c r="M4885">
        <v>77</v>
      </c>
      <c r="N4885" t="s">
        <v>41</v>
      </c>
      <c r="O4885">
        <v>2.2000000000000002</v>
      </c>
      <c r="P4885" t="s">
        <v>28</v>
      </c>
      <c r="Q4885" t="s">
        <v>29</v>
      </c>
      <c r="R4885">
        <v>4.5</v>
      </c>
      <c r="S4885">
        <v>2</v>
      </c>
      <c r="T4885">
        <v>-1.37</v>
      </c>
      <c r="U4885">
        <v>2.2999999999999998</v>
      </c>
      <c r="V4885" t="s">
        <v>159</v>
      </c>
      <c r="W4885" t="s">
        <v>31</v>
      </c>
      <c r="X4885">
        <v>1</v>
      </c>
      <c r="Y4885" t="str">
        <f>IF(tblRides[[#This Row],[supply_demand_ratio]]&lt;0.8,"Below 0.8",IF(tblRides[[#This Row],[supply_demand_ratio]]&lt;1,"Between 0.8-1.0",IF(tblRides[[#This Row],[supply_demand_ratio]]&lt;=1.2,"Between 1.0-1.2","Above 1.2")))</f>
        <v>Above 1.2</v>
      </c>
    </row>
    <row r="4886" spans="1:25" x14ac:dyDescent="0.3">
      <c r="A4886" t="s">
        <v>4941</v>
      </c>
      <c r="B4886" s="1">
        <v>46066.25</v>
      </c>
      <c r="C4886" s="2">
        <v>46066</v>
      </c>
      <c r="D4886">
        <v>6</v>
      </c>
      <c r="E4886" t="s">
        <v>25</v>
      </c>
      <c r="F4886" t="s">
        <v>26</v>
      </c>
      <c r="G4886">
        <v>1.4</v>
      </c>
      <c r="H4886">
        <v>61.95</v>
      </c>
      <c r="I4886">
        <v>64.989999999999995</v>
      </c>
      <c r="J4886">
        <v>1</v>
      </c>
      <c r="K4886">
        <v>2</v>
      </c>
      <c r="L4886">
        <v>6.7</v>
      </c>
      <c r="M4886">
        <v>109</v>
      </c>
      <c r="N4886" t="s">
        <v>41</v>
      </c>
      <c r="O4886">
        <v>1.0720000000000001</v>
      </c>
      <c r="P4886" t="s">
        <v>28</v>
      </c>
      <c r="Q4886" t="s">
        <v>29</v>
      </c>
      <c r="R4886">
        <v>4.82</v>
      </c>
      <c r="S4886">
        <v>2</v>
      </c>
      <c r="T4886">
        <v>3.04</v>
      </c>
      <c r="U4886">
        <v>4.7</v>
      </c>
      <c r="V4886" t="s">
        <v>159</v>
      </c>
      <c r="W4886" t="s">
        <v>31</v>
      </c>
      <c r="X4886">
        <v>1</v>
      </c>
      <c r="Y4886" t="str">
        <f>IF(tblRides[[#This Row],[supply_demand_ratio]]&lt;0.8,"Below 0.8",IF(tblRides[[#This Row],[supply_demand_ratio]]&lt;1,"Between 0.8-1.0",IF(tblRides[[#This Row],[supply_demand_ratio]]&lt;=1.2,"Between 1.0-1.2","Above 1.2")))</f>
        <v>Between 1.0-1.2</v>
      </c>
    </row>
    <row r="4887" spans="1:25" x14ac:dyDescent="0.3">
      <c r="A4887" t="s">
        <v>4942</v>
      </c>
      <c r="B4887" s="1">
        <v>46066.254166666666</v>
      </c>
      <c r="C4887" s="2">
        <v>46066</v>
      </c>
      <c r="D4887">
        <v>6</v>
      </c>
      <c r="E4887" t="s">
        <v>36</v>
      </c>
      <c r="F4887" t="s">
        <v>34</v>
      </c>
      <c r="G4887">
        <v>1.9</v>
      </c>
      <c r="H4887">
        <v>67.099999999999994</v>
      </c>
      <c r="I4887">
        <v>68.52</v>
      </c>
      <c r="J4887">
        <v>1</v>
      </c>
      <c r="K4887">
        <v>3.7</v>
      </c>
      <c r="L4887">
        <v>1</v>
      </c>
      <c r="M4887">
        <v>123</v>
      </c>
      <c r="N4887" t="s">
        <v>27</v>
      </c>
      <c r="O4887">
        <v>1.2430000000000001</v>
      </c>
      <c r="P4887" t="s">
        <v>28</v>
      </c>
      <c r="Q4887" t="s">
        <v>29</v>
      </c>
      <c r="R4887">
        <v>4.2699999999999996</v>
      </c>
      <c r="S4887">
        <v>0</v>
      </c>
      <c r="T4887">
        <v>1.42</v>
      </c>
      <c r="U4887">
        <v>-2.7</v>
      </c>
      <c r="V4887" t="s">
        <v>159</v>
      </c>
      <c r="W4887" t="s">
        <v>31</v>
      </c>
      <c r="X4887">
        <v>1</v>
      </c>
      <c r="Y4887" t="str">
        <f>IF(tblRides[[#This Row],[supply_demand_ratio]]&lt;0.8,"Below 0.8",IF(tblRides[[#This Row],[supply_demand_ratio]]&lt;1,"Between 0.8-1.0",IF(tblRides[[#This Row],[supply_demand_ratio]]&lt;=1.2,"Between 1.0-1.2","Above 1.2")))</f>
        <v>Above 1.2</v>
      </c>
    </row>
    <row r="4888" spans="1:25" x14ac:dyDescent="0.3">
      <c r="A4888" t="s">
        <v>4943</v>
      </c>
      <c r="B4888" s="1">
        <v>46066.254166666666</v>
      </c>
      <c r="C4888" s="2">
        <v>46066</v>
      </c>
      <c r="D4888">
        <v>6</v>
      </c>
      <c r="E4888" t="s">
        <v>36</v>
      </c>
      <c r="F4888" t="s">
        <v>26</v>
      </c>
      <c r="G4888">
        <v>0.9</v>
      </c>
      <c r="H4888">
        <v>59.93</v>
      </c>
      <c r="I4888">
        <v>61.34</v>
      </c>
      <c r="J4888">
        <v>1.1000000000000001</v>
      </c>
      <c r="K4888">
        <v>2.6</v>
      </c>
      <c r="L4888">
        <v>4.4000000000000004</v>
      </c>
      <c r="M4888">
        <v>119</v>
      </c>
      <c r="N4888" t="s">
        <v>41</v>
      </c>
      <c r="O4888">
        <v>1.395</v>
      </c>
      <c r="P4888" t="s">
        <v>28</v>
      </c>
      <c r="Q4888" t="s">
        <v>29</v>
      </c>
      <c r="R4888">
        <v>4.76</v>
      </c>
      <c r="S4888">
        <v>7</v>
      </c>
      <c r="T4888">
        <v>1.41</v>
      </c>
      <c r="U4888">
        <v>1.8</v>
      </c>
      <c r="V4888" t="s">
        <v>159</v>
      </c>
      <c r="W4888" t="s">
        <v>31</v>
      </c>
      <c r="X4888">
        <v>1</v>
      </c>
      <c r="Y4888" t="str">
        <f>IF(tblRides[[#This Row],[supply_demand_ratio]]&lt;0.8,"Below 0.8",IF(tblRides[[#This Row],[supply_demand_ratio]]&lt;1,"Between 0.8-1.0",IF(tblRides[[#This Row],[supply_demand_ratio]]&lt;=1.2,"Between 1.0-1.2","Above 1.2")))</f>
        <v>Above 1.2</v>
      </c>
    </row>
    <row r="4889" spans="1:25" x14ac:dyDescent="0.3">
      <c r="A4889" t="s">
        <v>4944</v>
      </c>
      <c r="B4889" s="1">
        <v>46066.28125</v>
      </c>
      <c r="C4889" s="2">
        <v>46066</v>
      </c>
      <c r="D4889">
        <v>6</v>
      </c>
      <c r="E4889" t="s">
        <v>36</v>
      </c>
      <c r="F4889" t="s">
        <v>26</v>
      </c>
      <c r="G4889">
        <v>10.6</v>
      </c>
      <c r="H4889">
        <v>177.07</v>
      </c>
      <c r="I4889">
        <v>177.76</v>
      </c>
      <c r="J4889">
        <v>1</v>
      </c>
      <c r="K4889">
        <v>7.8</v>
      </c>
      <c r="L4889">
        <v>3.6</v>
      </c>
      <c r="M4889">
        <v>125</v>
      </c>
      <c r="N4889" t="s">
        <v>41</v>
      </c>
      <c r="O4889">
        <v>1.623</v>
      </c>
      <c r="P4889" t="s">
        <v>28</v>
      </c>
      <c r="Q4889" t="s">
        <v>29</v>
      </c>
      <c r="R4889">
        <v>4.5999999999999996</v>
      </c>
      <c r="S4889">
        <v>58</v>
      </c>
      <c r="T4889">
        <v>0.69</v>
      </c>
      <c r="U4889">
        <v>-4.2</v>
      </c>
      <c r="V4889" t="s">
        <v>159</v>
      </c>
      <c r="W4889" t="s">
        <v>45</v>
      </c>
      <c r="X4889">
        <v>1</v>
      </c>
      <c r="Y4889" t="str">
        <f>IF(tblRides[[#This Row],[supply_demand_ratio]]&lt;0.8,"Below 0.8",IF(tblRides[[#This Row],[supply_demand_ratio]]&lt;1,"Between 0.8-1.0",IF(tblRides[[#This Row],[supply_demand_ratio]]&lt;=1.2,"Between 1.0-1.2","Above 1.2")))</f>
        <v>Above 1.2</v>
      </c>
    </row>
    <row r="4890" spans="1:25" x14ac:dyDescent="0.3">
      <c r="A4890" t="s">
        <v>4945</v>
      </c>
      <c r="B4890" s="1">
        <v>46066.28125</v>
      </c>
      <c r="C4890" s="2">
        <v>46066</v>
      </c>
      <c r="D4890">
        <v>6</v>
      </c>
      <c r="E4890" t="s">
        <v>25</v>
      </c>
      <c r="F4890" t="s">
        <v>26</v>
      </c>
      <c r="G4890">
        <v>7.4</v>
      </c>
      <c r="H4890">
        <v>170.26</v>
      </c>
      <c r="I4890">
        <v>168.21</v>
      </c>
      <c r="J4890">
        <v>1.1000000000000001</v>
      </c>
      <c r="K4890">
        <v>4.5</v>
      </c>
      <c r="L4890">
        <v>3.6</v>
      </c>
      <c r="M4890">
        <v>115</v>
      </c>
      <c r="N4890" t="s">
        <v>27</v>
      </c>
      <c r="O4890">
        <v>0.93799999999999994</v>
      </c>
      <c r="P4890" t="s">
        <v>28</v>
      </c>
      <c r="Q4890" t="s">
        <v>29</v>
      </c>
      <c r="R4890">
        <v>4.54</v>
      </c>
      <c r="S4890">
        <v>1</v>
      </c>
      <c r="T4890">
        <v>-2.0499999999999998</v>
      </c>
      <c r="U4890">
        <v>-0.9</v>
      </c>
      <c r="V4890" t="s">
        <v>159</v>
      </c>
      <c r="W4890" t="s">
        <v>31</v>
      </c>
      <c r="X4890">
        <v>1</v>
      </c>
      <c r="Y4890" t="str">
        <f>IF(tblRides[[#This Row],[supply_demand_ratio]]&lt;0.8,"Below 0.8",IF(tblRides[[#This Row],[supply_demand_ratio]]&lt;1,"Between 0.8-1.0",IF(tblRides[[#This Row],[supply_demand_ratio]]&lt;=1.2,"Between 1.0-1.2","Above 1.2")))</f>
        <v>Between 0.8-1.0</v>
      </c>
    </row>
    <row r="4891" spans="1:25" x14ac:dyDescent="0.3">
      <c r="A4891" t="s">
        <v>4946</v>
      </c>
      <c r="B4891" s="1">
        <v>46066.289583333331</v>
      </c>
      <c r="C4891" s="2">
        <v>46066</v>
      </c>
      <c r="D4891">
        <v>6</v>
      </c>
      <c r="E4891" t="s">
        <v>62</v>
      </c>
      <c r="F4891" t="s">
        <v>34</v>
      </c>
      <c r="G4891">
        <v>30.6</v>
      </c>
      <c r="H4891">
        <v>482.7</v>
      </c>
      <c r="I4891">
        <v>507.04</v>
      </c>
      <c r="J4891">
        <v>1.1000000000000001</v>
      </c>
      <c r="K4891">
        <v>4.5999999999999996</v>
      </c>
      <c r="L4891">
        <v>5.0999999999999996</v>
      </c>
      <c r="M4891">
        <v>58</v>
      </c>
      <c r="N4891" t="s">
        <v>41</v>
      </c>
      <c r="O4891">
        <v>1.3480000000000001</v>
      </c>
      <c r="P4891" t="s">
        <v>28</v>
      </c>
      <c r="Q4891" t="s">
        <v>29</v>
      </c>
      <c r="R4891">
        <v>4.6100000000000003</v>
      </c>
      <c r="S4891">
        <v>0</v>
      </c>
      <c r="T4891">
        <v>24.34</v>
      </c>
      <c r="U4891">
        <v>0.5</v>
      </c>
      <c r="V4891" t="s">
        <v>159</v>
      </c>
      <c r="W4891" t="s">
        <v>31</v>
      </c>
      <c r="X4891">
        <v>1</v>
      </c>
      <c r="Y4891" t="str">
        <f>IF(tblRides[[#This Row],[supply_demand_ratio]]&lt;0.8,"Below 0.8",IF(tblRides[[#This Row],[supply_demand_ratio]]&lt;1,"Between 0.8-1.0",IF(tblRides[[#This Row],[supply_demand_ratio]]&lt;=1.2,"Between 1.0-1.2","Above 1.2")))</f>
        <v>Above 1.2</v>
      </c>
    </row>
    <row r="4892" spans="1:25" x14ac:dyDescent="0.3">
      <c r="A4892" t="s">
        <v>4947</v>
      </c>
      <c r="B4892" s="1">
        <v>46066.300694444442</v>
      </c>
      <c r="C4892" s="2">
        <v>46066</v>
      </c>
      <c r="D4892">
        <v>7</v>
      </c>
      <c r="E4892" t="s">
        <v>33</v>
      </c>
      <c r="F4892" t="s">
        <v>26</v>
      </c>
      <c r="G4892">
        <v>5.6</v>
      </c>
      <c r="H4892">
        <v>116.26</v>
      </c>
      <c r="J4892">
        <v>1</v>
      </c>
      <c r="K4892">
        <v>7.1</v>
      </c>
      <c r="L4892">
        <v>9.6999999999999993</v>
      </c>
      <c r="M4892">
        <v>82</v>
      </c>
      <c r="N4892" t="s">
        <v>41</v>
      </c>
      <c r="O4892">
        <v>1.137</v>
      </c>
      <c r="P4892" t="s">
        <v>37</v>
      </c>
      <c r="Q4892" t="s">
        <v>38</v>
      </c>
      <c r="R4892">
        <v>4.76</v>
      </c>
      <c r="S4892">
        <v>4</v>
      </c>
      <c r="U4892">
        <v>2.6</v>
      </c>
      <c r="V4892" t="s">
        <v>159</v>
      </c>
      <c r="W4892" t="s">
        <v>45</v>
      </c>
      <c r="X4892">
        <v>0</v>
      </c>
      <c r="Y4892" t="str">
        <f>IF(tblRides[[#This Row],[supply_demand_ratio]]&lt;0.8,"Below 0.8",IF(tblRides[[#This Row],[supply_demand_ratio]]&lt;1,"Between 0.8-1.0",IF(tblRides[[#This Row],[supply_demand_ratio]]&lt;=1.2,"Between 1.0-1.2","Above 1.2")))</f>
        <v>Between 1.0-1.2</v>
      </c>
    </row>
    <row r="4893" spans="1:25" x14ac:dyDescent="0.3">
      <c r="A4893" t="s">
        <v>4948</v>
      </c>
      <c r="B4893" s="1">
        <v>46066.302083333336</v>
      </c>
      <c r="C4893" s="2">
        <v>46066</v>
      </c>
      <c r="D4893">
        <v>7</v>
      </c>
      <c r="E4893" t="s">
        <v>33</v>
      </c>
      <c r="F4893" t="s">
        <v>26</v>
      </c>
      <c r="G4893">
        <v>6.1</v>
      </c>
      <c r="H4893">
        <v>148.26</v>
      </c>
      <c r="I4893">
        <v>156.33000000000001</v>
      </c>
      <c r="J4893">
        <v>1.1000000000000001</v>
      </c>
      <c r="K4893">
        <v>8.6999999999999993</v>
      </c>
      <c r="L4893">
        <v>6.3</v>
      </c>
      <c r="M4893">
        <v>82</v>
      </c>
      <c r="N4893" t="s">
        <v>27</v>
      </c>
      <c r="O4893">
        <v>0.89300000000000002</v>
      </c>
      <c r="P4893" t="s">
        <v>28</v>
      </c>
      <c r="Q4893" t="s">
        <v>29</v>
      </c>
      <c r="R4893">
        <v>4.71</v>
      </c>
      <c r="S4893">
        <v>9</v>
      </c>
      <c r="T4893">
        <v>8.07</v>
      </c>
      <c r="U4893">
        <v>-2.4</v>
      </c>
      <c r="V4893" t="s">
        <v>159</v>
      </c>
      <c r="W4893" t="s">
        <v>45</v>
      </c>
      <c r="X4893">
        <v>1</v>
      </c>
      <c r="Y4893" t="str">
        <f>IF(tblRides[[#This Row],[supply_demand_ratio]]&lt;0.8,"Below 0.8",IF(tblRides[[#This Row],[supply_demand_ratio]]&lt;1,"Between 0.8-1.0",IF(tblRides[[#This Row],[supply_demand_ratio]]&lt;=1.2,"Between 1.0-1.2","Above 1.2")))</f>
        <v>Between 0.8-1.0</v>
      </c>
    </row>
    <row r="4894" spans="1:25" x14ac:dyDescent="0.3">
      <c r="A4894" t="s">
        <v>4949</v>
      </c>
      <c r="B4894" s="1">
        <v>46066.307638888888</v>
      </c>
      <c r="C4894" s="2">
        <v>46066</v>
      </c>
      <c r="D4894">
        <v>7</v>
      </c>
      <c r="E4894" t="s">
        <v>25</v>
      </c>
      <c r="F4894" t="s">
        <v>26</v>
      </c>
      <c r="G4894">
        <v>11.9</v>
      </c>
      <c r="H4894">
        <v>207.43</v>
      </c>
      <c r="I4894">
        <v>203.02</v>
      </c>
      <c r="J4894">
        <v>1</v>
      </c>
      <c r="K4894">
        <v>5.9</v>
      </c>
      <c r="L4894">
        <v>3.1</v>
      </c>
      <c r="M4894">
        <v>133</v>
      </c>
      <c r="N4894" t="s">
        <v>27</v>
      </c>
      <c r="O4894">
        <v>0.96599999999999997</v>
      </c>
      <c r="P4894" t="s">
        <v>28</v>
      </c>
      <c r="Q4894" t="s">
        <v>29</v>
      </c>
      <c r="R4894">
        <v>4.46</v>
      </c>
      <c r="S4894">
        <v>4</v>
      </c>
      <c r="T4894">
        <v>-4.41</v>
      </c>
      <c r="U4894">
        <v>-2.8</v>
      </c>
      <c r="V4894" t="s">
        <v>159</v>
      </c>
      <c r="W4894" t="s">
        <v>45</v>
      </c>
      <c r="X4894">
        <v>1</v>
      </c>
      <c r="Y4894" t="str">
        <f>IF(tblRides[[#This Row],[supply_demand_ratio]]&lt;0.8,"Below 0.8",IF(tblRides[[#This Row],[supply_demand_ratio]]&lt;1,"Between 0.8-1.0",IF(tblRides[[#This Row],[supply_demand_ratio]]&lt;=1.2,"Between 1.0-1.2","Above 1.2")))</f>
        <v>Between 0.8-1.0</v>
      </c>
    </row>
    <row r="4895" spans="1:25" x14ac:dyDescent="0.3">
      <c r="A4895" t="s">
        <v>4950</v>
      </c>
      <c r="B4895" s="1">
        <v>46066.323611111111</v>
      </c>
      <c r="C4895" s="2">
        <v>46066</v>
      </c>
      <c r="D4895">
        <v>7</v>
      </c>
      <c r="E4895" t="s">
        <v>62</v>
      </c>
      <c r="F4895" t="s">
        <v>26</v>
      </c>
      <c r="G4895">
        <v>4.2</v>
      </c>
      <c r="H4895">
        <v>94.52</v>
      </c>
      <c r="I4895">
        <v>95.53</v>
      </c>
      <c r="J4895">
        <v>1</v>
      </c>
      <c r="K4895">
        <v>3</v>
      </c>
      <c r="L4895">
        <v>1.5</v>
      </c>
      <c r="M4895">
        <v>56</v>
      </c>
      <c r="N4895" t="s">
        <v>41</v>
      </c>
      <c r="O4895">
        <v>1.9550000000000001</v>
      </c>
      <c r="P4895" t="s">
        <v>28</v>
      </c>
      <c r="Q4895" t="s">
        <v>29</v>
      </c>
      <c r="R4895">
        <v>4.3600000000000003</v>
      </c>
      <c r="S4895">
        <v>21</v>
      </c>
      <c r="T4895">
        <v>1.01</v>
      </c>
      <c r="U4895">
        <v>-1.5</v>
      </c>
      <c r="V4895" t="s">
        <v>159</v>
      </c>
      <c r="W4895" t="s">
        <v>31</v>
      </c>
      <c r="X4895">
        <v>1</v>
      </c>
      <c r="Y4895" t="str">
        <f>IF(tblRides[[#This Row],[supply_demand_ratio]]&lt;0.8,"Below 0.8",IF(tblRides[[#This Row],[supply_demand_ratio]]&lt;1,"Between 0.8-1.0",IF(tblRides[[#This Row],[supply_demand_ratio]]&lt;=1.2,"Between 1.0-1.2","Above 1.2")))</f>
        <v>Above 1.2</v>
      </c>
    </row>
    <row r="4896" spans="1:25" x14ac:dyDescent="0.3">
      <c r="A4896" t="s">
        <v>4951</v>
      </c>
      <c r="B4896" s="1">
        <v>46066.332638888889</v>
      </c>
      <c r="C4896" s="2">
        <v>46066</v>
      </c>
      <c r="D4896">
        <v>7</v>
      </c>
      <c r="E4896" t="s">
        <v>33</v>
      </c>
      <c r="F4896" t="s">
        <v>26</v>
      </c>
      <c r="G4896">
        <v>2.7</v>
      </c>
      <c r="H4896">
        <v>82.79</v>
      </c>
      <c r="I4896">
        <v>83.58</v>
      </c>
      <c r="J4896">
        <v>1</v>
      </c>
      <c r="K4896">
        <v>3.6</v>
      </c>
      <c r="L4896">
        <v>4.9000000000000004</v>
      </c>
      <c r="M4896">
        <v>89</v>
      </c>
      <c r="N4896" t="s">
        <v>41</v>
      </c>
      <c r="O4896">
        <v>1.2350000000000001</v>
      </c>
      <c r="P4896" t="s">
        <v>28</v>
      </c>
      <c r="Q4896" t="s">
        <v>29</v>
      </c>
      <c r="R4896">
        <v>4.75</v>
      </c>
      <c r="S4896">
        <v>21</v>
      </c>
      <c r="T4896">
        <v>0.79</v>
      </c>
      <c r="U4896">
        <v>1.3</v>
      </c>
      <c r="V4896" t="s">
        <v>159</v>
      </c>
      <c r="W4896" t="s">
        <v>31</v>
      </c>
      <c r="X4896">
        <v>1</v>
      </c>
      <c r="Y4896" t="str">
        <f>IF(tblRides[[#This Row],[supply_demand_ratio]]&lt;0.8,"Below 0.8",IF(tblRides[[#This Row],[supply_demand_ratio]]&lt;1,"Between 0.8-1.0",IF(tblRides[[#This Row],[supply_demand_ratio]]&lt;=1.2,"Between 1.0-1.2","Above 1.2")))</f>
        <v>Above 1.2</v>
      </c>
    </row>
    <row r="4897" spans="1:25" x14ac:dyDescent="0.3">
      <c r="A4897" t="s">
        <v>4952</v>
      </c>
      <c r="B4897" s="1">
        <v>46066.334027777775</v>
      </c>
      <c r="C4897" s="2">
        <v>46066</v>
      </c>
      <c r="D4897">
        <v>8</v>
      </c>
      <c r="E4897" t="s">
        <v>36</v>
      </c>
      <c r="F4897" t="s">
        <v>26</v>
      </c>
      <c r="G4897">
        <v>7.1</v>
      </c>
      <c r="H4897">
        <v>187.73</v>
      </c>
      <c r="I4897">
        <v>189.17</v>
      </c>
      <c r="J4897">
        <v>1.2</v>
      </c>
      <c r="K4897">
        <v>7.5</v>
      </c>
      <c r="L4897">
        <v>4.0999999999999996</v>
      </c>
      <c r="M4897">
        <v>117</v>
      </c>
      <c r="N4897" t="s">
        <v>72</v>
      </c>
      <c r="O4897">
        <v>0.81200000000000006</v>
      </c>
      <c r="P4897" t="s">
        <v>28</v>
      </c>
      <c r="Q4897" t="s">
        <v>29</v>
      </c>
      <c r="R4897">
        <v>4.8099999999999996</v>
      </c>
      <c r="S4897">
        <v>7</v>
      </c>
      <c r="T4897">
        <v>1.44</v>
      </c>
      <c r="U4897">
        <v>-3.4</v>
      </c>
      <c r="V4897" t="s">
        <v>159</v>
      </c>
      <c r="W4897" t="s">
        <v>45</v>
      </c>
      <c r="X4897">
        <v>1</v>
      </c>
      <c r="Y4897" t="str">
        <f>IF(tblRides[[#This Row],[supply_demand_ratio]]&lt;0.8,"Below 0.8",IF(tblRides[[#This Row],[supply_demand_ratio]]&lt;1,"Between 0.8-1.0",IF(tblRides[[#This Row],[supply_demand_ratio]]&lt;=1.2,"Between 1.0-1.2","Above 1.2")))</f>
        <v>Between 0.8-1.0</v>
      </c>
    </row>
    <row r="4898" spans="1:25" x14ac:dyDescent="0.3">
      <c r="A4898" t="s">
        <v>4953</v>
      </c>
      <c r="B4898" s="1">
        <v>46066.343055555553</v>
      </c>
      <c r="C4898" s="2">
        <v>46066</v>
      </c>
      <c r="D4898">
        <v>8</v>
      </c>
      <c r="E4898" t="s">
        <v>33</v>
      </c>
      <c r="F4898" t="s">
        <v>26</v>
      </c>
      <c r="G4898">
        <v>5.3</v>
      </c>
      <c r="H4898">
        <v>107.15</v>
      </c>
      <c r="I4898">
        <v>111.44</v>
      </c>
      <c r="J4898">
        <v>1</v>
      </c>
      <c r="K4898">
        <v>5.9</v>
      </c>
      <c r="L4898">
        <v>13.9</v>
      </c>
      <c r="M4898">
        <v>85</v>
      </c>
      <c r="N4898" t="s">
        <v>41</v>
      </c>
      <c r="O4898">
        <v>1.1160000000000001</v>
      </c>
      <c r="P4898" t="s">
        <v>28</v>
      </c>
      <c r="Q4898" t="s">
        <v>29</v>
      </c>
      <c r="R4898">
        <v>4.8600000000000003</v>
      </c>
      <c r="S4898">
        <v>31</v>
      </c>
      <c r="T4898">
        <v>4.29</v>
      </c>
      <c r="U4898">
        <v>8</v>
      </c>
      <c r="V4898" t="s">
        <v>159</v>
      </c>
      <c r="W4898" t="s">
        <v>45</v>
      </c>
      <c r="X4898">
        <v>1</v>
      </c>
      <c r="Y4898" t="str">
        <f>IF(tblRides[[#This Row],[supply_demand_ratio]]&lt;0.8,"Below 0.8",IF(tblRides[[#This Row],[supply_demand_ratio]]&lt;1,"Between 0.8-1.0",IF(tblRides[[#This Row],[supply_demand_ratio]]&lt;=1.2,"Between 1.0-1.2","Above 1.2")))</f>
        <v>Between 1.0-1.2</v>
      </c>
    </row>
    <row r="4899" spans="1:25" x14ac:dyDescent="0.3">
      <c r="A4899" t="s">
        <v>4954</v>
      </c>
      <c r="B4899" s="1">
        <v>46066.35833333333</v>
      </c>
      <c r="C4899" s="2">
        <v>46066</v>
      </c>
      <c r="D4899">
        <v>8</v>
      </c>
      <c r="E4899" t="s">
        <v>36</v>
      </c>
      <c r="F4899" t="s">
        <v>26</v>
      </c>
      <c r="G4899">
        <v>6.9</v>
      </c>
      <c r="H4899">
        <v>133</v>
      </c>
      <c r="I4899">
        <v>126.18</v>
      </c>
      <c r="J4899">
        <v>1</v>
      </c>
      <c r="K4899">
        <v>3.6</v>
      </c>
      <c r="L4899">
        <v>2.2999999999999998</v>
      </c>
      <c r="M4899">
        <v>115</v>
      </c>
      <c r="N4899" t="s">
        <v>27</v>
      </c>
      <c r="O4899">
        <v>1.0589999999999999</v>
      </c>
      <c r="P4899" t="s">
        <v>28</v>
      </c>
      <c r="Q4899" t="s">
        <v>29</v>
      </c>
      <c r="R4899">
        <v>4.38</v>
      </c>
      <c r="S4899">
        <v>16</v>
      </c>
      <c r="T4899">
        <v>-6.82</v>
      </c>
      <c r="U4899">
        <v>-1.3</v>
      </c>
      <c r="V4899" t="s">
        <v>159</v>
      </c>
      <c r="W4899" t="s">
        <v>31</v>
      </c>
      <c r="X4899">
        <v>1</v>
      </c>
      <c r="Y4899" t="str">
        <f>IF(tblRides[[#This Row],[supply_demand_ratio]]&lt;0.8,"Below 0.8",IF(tblRides[[#This Row],[supply_demand_ratio]]&lt;1,"Between 0.8-1.0",IF(tblRides[[#This Row],[supply_demand_ratio]]&lt;=1.2,"Between 1.0-1.2","Above 1.2")))</f>
        <v>Between 1.0-1.2</v>
      </c>
    </row>
    <row r="4900" spans="1:25" x14ac:dyDescent="0.3">
      <c r="A4900" t="s">
        <v>4955</v>
      </c>
      <c r="B4900" s="1">
        <v>46066.382638888892</v>
      </c>
      <c r="C4900" s="2">
        <v>46066</v>
      </c>
      <c r="D4900">
        <v>9</v>
      </c>
      <c r="E4900" t="s">
        <v>36</v>
      </c>
      <c r="F4900" t="s">
        <v>34</v>
      </c>
      <c r="G4900">
        <v>15.8</v>
      </c>
      <c r="H4900">
        <v>361.54</v>
      </c>
      <c r="I4900">
        <v>329.31</v>
      </c>
      <c r="J4900">
        <v>1.3</v>
      </c>
      <c r="K4900">
        <v>4.0999999999999996</v>
      </c>
      <c r="L4900">
        <v>2.5</v>
      </c>
      <c r="M4900">
        <v>90</v>
      </c>
      <c r="N4900" t="s">
        <v>72</v>
      </c>
      <c r="O4900">
        <v>0.59199999999999997</v>
      </c>
      <c r="P4900" t="s">
        <v>28</v>
      </c>
      <c r="Q4900" t="s">
        <v>29</v>
      </c>
      <c r="R4900">
        <v>4.7699999999999996</v>
      </c>
      <c r="S4900">
        <v>0</v>
      </c>
      <c r="T4900">
        <v>-32.229999999999997</v>
      </c>
      <c r="U4900">
        <v>-1.6</v>
      </c>
      <c r="V4900" t="s">
        <v>159</v>
      </c>
      <c r="W4900" t="s">
        <v>31</v>
      </c>
      <c r="X4900">
        <v>1</v>
      </c>
      <c r="Y4900" t="str">
        <f>IF(tblRides[[#This Row],[supply_demand_ratio]]&lt;0.8,"Below 0.8",IF(tblRides[[#This Row],[supply_demand_ratio]]&lt;1,"Between 0.8-1.0",IF(tblRides[[#This Row],[supply_demand_ratio]]&lt;=1.2,"Between 1.0-1.2","Above 1.2")))</f>
        <v>Below 0.8</v>
      </c>
    </row>
    <row r="4901" spans="1:25" x14ac:dyDescent="0.3">
      <c r="A4901" t="s">
        <v>4956</v>
      </c>
      <c r="B4901" s="1">
        <v>46066.382638888892</v>
      </c>
      <c r="C4901" s="2">
        <v>46066</v>
      </c>
      <c r="D4901">
        <v>9</v>
      </c>
      <c r="E4901" t="s">
        <v>62</v>
      </c>
      <c r="F4901" t="s">
        <v>26</v>
      </c>
      <c r="G4901">
        <v>3.2</v>
      </c>
      <c r="H4901">
        <v>90.55</v>
      </c>
      <c r="I4901">
        <v>94.1</v>
      </c>
      <c r="J4901">
        <v>1</v>
      </c>
      <c r="K4901">
        <v>2</v>
      </c>
      <c r="L4901">
        <v>1</v>
      </c>
      <c r="M4901">
        <v>51</v>
      </c>
      <c r="N4901" t="s">
        <v>41</v>
      </c>
      <c r="O4901">
        <v>1.353</v>
      </c>
      <c r="P4901" t="s">
        <v>28</v>
      </c>
      <c r="Q4901" t="s">
        <v>29</v>
      </c>
      <c r="R4901">
        <v>4.83</v>
      </c>
      <c r="S4901">
        <v>7</v>
      </c>
      <c r="T4901">
        <v>3.55</v>
      </c>
      <c r="U4901">
        <v>-1</v>
      </c>
      <c r="V4901" t="s">
        <v>159</v>
      </c>
      <c r="W4901" t="s">
        <v>31</v>
      </c>
      <c r="X4901">
        <v>1</v>
      </c>
      <c r="Y4901" t="str">
        <f>IF(tblRides[[#This Row],[supply_demand_ratio]]&lt;0.8,"Below 0.8",IF(tblRides[[#This Row],[supply_demand_ratio]]&lt;1,"Between 0.8-1.0",IF(tblRides[[#This Row],[supply_demand_ratio]]&lt;=1.2,"Between 1.0-1.2","Above 1.2")))</f>
        <v>Above 1.2</v>
      </c>
    </row>
    <row r="4902" spans="1:25" x14ac:dyDescent="0.3">
      <c r="A4902" t="s">
        <v>4957</v>
      </c>
      <c r="B4902" s="1">
        <v>46066.384027777778</v>
      </c>
      <c r="C4902" s="2">
        <v>46066</v>
      </c>
      <c r="D4902">
        <v>9</v>
      </c>
      <c r="E4902" t="s">
        <v>25</v>
      </c>
      <c r="F4902" t="s">
        <v>26</v>
      </c>
      <c r="G4902">
        <v>3.3</v>
      </c>
      <c r="H4902">
        <v>125.12</v>
      </c>
      <c r="I4902">
        <v>125.31</v>
      </c>
      <c r="J4902">
        <v>1.4</v>
      </c>
      <c r="K4902">
        <v>6</v>
      </c>
      <c r="L4902">
        <v>8.6</v>
      </c>
      <c r="M4902">
        <v>100</v>
      </c>
      <c r="N4902" t="s">
        <v>72</v>
      </c>
      <c r="O4902">
        <v>0.59399999999999997</v>
      </c>
      <c r="P4902" t="s">
        <v>28</v>
      </c>
      <c r="Q4902" t="s">
        <v>29</v>
      </c>
      <c r="R4902">
        <v>4.6100000000000003</v>
      </c>
      <c r="S4902">
        <v>19</v>
      </c>
      <c r="T4902">
        <v>0.19</v>
      </c>
      <c r="U4902">
        <v>2.6</v>
      </c>
      <c r="V4902" t="s">
        <v>159</v>
      </c>
      <c r="W4902" t="s">
        <v>45</v>
      </c>
      <c r="X4902">
        <v>1</v>
      </c>
      <c r="Y4902" t="str">
        <f>IF(tblRides[[#This Row],[supply_demand_ratio]]&lt;0.8,"Below 0.8",IF(tblRides[[#This Row],[supply_demand_ratio]]&lt;1,"Between 0.8-1.0",IF(tblRides[[#This Row],[supply_demand_ratio]]&lt;=1.2,"Between 1.0-1.2","Above 1.2")))</f>
        <v>Below 0.8</v>
      </c>
    </row>
    <row r="4903" spans="1:25" x14ac:dyDescent="0.3">
      <c r="A4903" t="s">
        <v>4958</v>
      </c>
      <c r="B4903" s="1">
        <v>46066.397916666669</v>
      </c>
      <c r="C4903" s="2">
        <v>46066</v>
      </c>
      <c r="D4903">
        <v>9</v>
      </c>
      <c r="E4903" t="s">
        <v>25</v>
      </c>
      <c r="F4903" t="s">
        <v>26</v>
      </c>
      <c r="G4903">
        <v>9.9</v>
      </c>
      <c r="H4903">
        <v>180.04</v>
      </c>
      <c r="J4903">
        <v>1</v>
      </c>
      <c r="K4903">
        <v>5.7</v>
      </c>
      <c r="L4903">
        <v>4.9000000000000004</v>
      </c>
      <c r="M4903">
        <v>117</v>
      </c>
      <c r="N4903" t="s">
        <v>27</v>
      </c>
      <c r="O4903">
        <v>0.89900000000000002</v>
      </c>
      <c r="P4903" t="s">
        <v>37</v>
      </c>
      <c r="Q4903" t="s">
        <v>103</v>
      </c>
      <c r="R4903">
        <v>4.63</v>
      </c>
      <c r="S4903">
        <v>3</v>
      </c>
      <c r="U4903">
        <v>-0.8</v>
      </c>
      <c r="V4903" t="s">
        <v>159</v>
      </c>
      <c r="W4903" t="s">
        <v>45</v>
      </c>
      <c r="X4903">
        <v>0</v>
      </c>
      <c r="Y4903" t="str">
        <f>IF(tblRides[[#This Row],[supply_demand_ratio]]&lt;0.8,"Below 0.8",IF(tblRides[[#This Row],[supply_demand_ratio]]&lt;1,"Between 0.8-1.0",IF(tblRides[[#This Row],[supply_demand_ratio]]&lt;=1.2,"Between 1.0-1.2","Above 1.2")))</f>
        <v>Between 0.8-1.0</v>
      </c>
    </row>
    <row r="4904" spans="1:25" x14ac:dyDescent="0.3">
      <c r="A4904" t="s">
        <v>4959</v>
      </c>
      <c r="B4904" s="1">
        <v>46066.406944444447</v>
      </c>
      <c r="C4904" s="2">
        <v>46066</v>
      </c>
      <c r="D4904">
        <v>9</v>
      </c>
      <c r="E4904" t="s">
        <v>36</v>
      </c>
      <c r="F4904" t="s">
        <v>26</v>
      </c>
      <c r="G4904">
        <v>3.4</v>
      </c>
      <c r="H4904">
        <v>99.72</v>
      </c>
      <c r="I4904">
        <v>99.46</v>
      </c>
      <c r="J4904">
        <v>1.2</v>
      </c>
      <c r="K4904">
        <v>6.2</v>
      </c>
      <c r="L4904">
        <v>8.8000000000000007</v>
      </c>
      <c r="M4904">
        <v>99</v>
      </c>
      <c r="N4904" t="s">
        <v>27</v>
      </c>
      <c r="O4904">
        <v>0.79100000000000004</v>
      </c>
      <c r="P4904" t="s">
        <v>28</v>
      </c>
      <c r="Q4904" t="s">
        <v>29</v>
      </c>
      <c r="R4904">
        <v>4.62</v>
      </c>
      <c r="S4904">
        <v>3</v>
      </c>
      <c r="T4904">
        <v>-0.26</v>
      </c>
      <c r="U4904">
        <v>2.6</v>
      </c>
      <c r="V4904" t="s">
        <v>159</v>
      </c>
      <c r="W4904" t="s">
        <v>45</v>
      </c>
      <c r="X4904">
        <v>1</v>
      </c>
      <c r="Y4904" t="str">
        <f>IF(tblRides[[#This Row],[supply_demand_ratio]]&lt;0.8,"Below 0.8",IF(tblRides[[#This Row],[supply_demand_ratio]]&lt;1,"Between 0.8-1.0",IF(tblRides[[#This Row],[supply_demand_ratio]]&lt;=1.2,"Between 1.0-1.2","Above 1.2")))</f>
        <v>Below 0.8</v>
      </c>
    </row>
    <row r="4905" spans="1:25" x14ac:dyDescent="0.3">
      <c r="A4905" t="s">
        <v>4960</v>
      </c>
      <c r="B4905" s="1">
        <v>46066.413194444445</v>
      </c>
      <c r="C4905" s="2">
        <v>46066</v>
      </c>
      <c r="D4905">
        <v>9</v>
      </c>
      <c r="E4905" t="s">
        <v>33</v>
      </c>
      <c r="F4905" t="s">
        <v>34</v>
      </c>
      <c r="G4905">
        <v>27.2</v>
      </c>
      <c r="H4905">
        <v>490.2</v>
      </c>
      <c r="I4905">
        <v>472.15</v>
      </c>
      <c r="J4905">
        <v>1.2</v>
      </c>
      <c r="K4905">
        <v>3.2</v>
      </c>
      <c r="L4905">
        <v>5.0999999999999996</v>
      </c>
      <c r="M4905">
        <v>91</v>
      </c>
      <c r="N4905" t="s">
        <v>27</v>
      </c>
      <c r="O4905">
        <v>0.84599999999999997</v>
      </c>
      <c r="P4905" t="s">
        <v>28</v>
      </c>
      <c r="Q4905" t="s">
        <v>29</v>
      </c>
      <c r="R4905">
        <v>4.5999999999999996</v>
      </c>
      <c r="S4905">
        <v>0</v>
      </c>
      <c r="T4905">
        <v>-18.05</v>
      </c>
      <c r="U4905">
        <v>1.9</v>
      </c>
      <c r="V4905" t="s">
        <v>159</v>
      </c>
      <c r="W4905" t="s">
        <v>31</v>
      </c>
      <c r="X4905">
        <v>1</v>
      </c>
      <c r="Y4905" t="str">
        <f>IF(tblRides[[#This Row],[supply_demand_ratio]]&lt;0.8,"Below 0.8",IF(tblRides[[#This Row],[supply_demand_ratio]]&lt;1,"Between 0.8-1.0",IF(tblRides[[#This Row],[supply_demand_ratio]]&lt;=1.2,"Between 1.0-1.2","Above 1.2")))</f>
        <v>Between 0.8-1.0</v>
      </c>
    </row>
    <row r="4906" spans="1:25" x14ac:dyDescent="0.3">
      <c r="A4906" t="s">
        <v>4961</v>
      </c>
      <c r="B4906" s="1">
        <v>46066.427777777775</v>
      </c>
      <c r="C4906" s="2">
        <v>46066</v>
      </c>
      <c r="D4906">
        <v>10</v>
      </c>
      <c r="E4906" t="s">
        <v>33</v>
      </c>
      <c r="F4906" t="s">
        <v>26</v>
      </c>
      <c r="G4906">
        <v>5</v>
      </c>
      <c r="H4906">
        <v>114.93</v>
      </c>
      <c r="I4906">
        <v>114.81</v>
      </c>
      <c r="J4906">
        <v>1</v>
      </c>
      <c r="K4906">
        <v>4.7</v>
      </c>
      <c r="L4906">
        <v>11.2</v>
      </c>
      <c r="M4906">
        <v>88</v>
      </c>
      <c r="N4906" t="s">
        <v>27</v>
      </c>
      <c r="O4906">
        <v>1.0449999999999999</v>
      </c>
      <c r="P4906" t="s">
        <v>28</v>
      </c>
      <c r="Q4906" t="s">
        <v>29</v>
      </c>
      <c r="R4906">
        <v>4.96</v>
      </c>
      <c r="S4906">
        <v>2</v>
      </c>
      <c r="T4906">
        <v>-0.12</v>
      </c>
      <c r="U4906">
        <v>6.5</v>
      </c>
      <c r="V4906" t="s">
        <v>159</v>
      </c>
      <c r="W4906" t="s">
        <v>31</v>
      </c>
      <c r="X4906">
        <v>1</v>
      </c>
      <c r="Y4906" t="str">
        <f>IF(tblRides[[#This Row],[supply_demand_ratio]]&lt;0.8,"Below 0.8",IF(tblRides[[#This Row],[supply_demand_ratio]]&lt;1,"Between 0.8-1.0",IF(tblRides[[#This Row],[supply_demand_ratio]]&lt;=1.2,"Between 1.0-1.2","Above 1.2")))</f>
        <v>Between 1.0-1.2</v>
      </c>
    </row>
    <row r="4907" spans="1:25" x14ac:dyDescent="0.3">
      <c r="A4907" t="s">
        <v>4962</v>
      </c>
      <c r="B4907" s="1">
        <v>46066.431250000001</v>
      </c>
      <c r="C4907" s="2">
        <v>46066</v>
      </c>
      <c r="D4907">
        <v>10</v>
      </c>
      <c r="E4907" t="s">
        <v>36</v>
      </c>
      <c r="F4907" t="s">
        <v>26</v>
      </c>
      <c r="G4907">
        <v>7.3</v>
      </c>
      <c r="H4907">
        <v>183.27</v>
      </c>
      <c r="I4907">
        <v>181.93</v>
      </c>
      <c r="J4907">
        <v>1.3</v>
      </c>
      <c r="K4907">
        <v>10.5</v>
      </c>
      <c r="L4907">
        <v>7.8</v>
      </c>
      <c r="M4907">
        <v>83</v>
      </c>
      <c r="N4907" t="s">
        <v>27</v>
      </c>
      <c r="O4907">
        <v>0.69699999999999995</v>
      </c>
      <c r="P4907" t="s">
        <v>28</v>
      </c>
      <c r="Q4907" t="s">
        <v>29</v>
      </c>
      <c r="R4907">
        <v>4.59</v>
      </c>
      <c r="S4907">
        <v>5</v>
      </c>
      <c r="T4907">
        <v>-1.34</v>
      </c>
      <c r="U4907">
        <v>-2.7</v>
      </c>
      <c r="V4907" t="s">
        <v>159</v>
      </c>
      <c r="W4907" t="s">
        <v>77</v>
      </c>
      <c r="X4907">
        <v>1</v>
      </c>
      <c r="Y4907" t="str">
        <f>IF(tblRides[[#This Row],[supply_demand_ratio]]&lt;0.8,"Below 0.8",IF(tblRides[[#This Row],[supply_demand_ratio]]&lt;1,"Between 0.8-1.0",IF(tblRides[[#This Row],[supply_demand_ratio]]&lt;=1.2,"Between 1.0-1.2","Above 1.2")))</f>
        <v>Below 0.8</v>
      </c>
    </row>
    <row r="4908" spans="1:25" x14ac:dyDescent="0.3">
      <c r="A4908" t="s">
        <v>4963</v>
      </c>
      <c r="B4908" s="1">
        <v>46066.434027777781</v>
      </c>
      <c r="C4908" s="2">
        <v>46066</v>
      </c>
      <c r="D4908">
        <v>10</v>
      </c>
      <c r="E4908" t="s">
        <v>33</v>
      </c>
      <c r="F4908" t="s">
        <v>26</v>
      </c>
      <c r="G4908">
        <v>12</v>
      </c>
      <c r="H4908">
        <v>248.19</v>
      </c>
      <c r="I4908">
        <v>244.82</v>
      </c>
      <c r="J4908">
        <v>1.1000000000000001</v>
      </c>
      <c r="K4908">
        <v>7</v>
      </c>
      <c r="L4908">
        <v>7.7</v>
      </c>
      <c r="M4908">
        <v>84</v>
      </c>
      <c r="N4908" t="s">
        <v>27</v>
      </c>
      <c r="O4908">
        <v>0.84699999999999998</v>
      </c>
      <c r="P4908" t="s">
        <v>28</v>
      </c>
      <c r="Q4908" t="s">
        <v>29</v>
      </c>
      <c r="R4908">
        <v>4.5599999999999996</v>
      </c>
      <c r="S4908">
        <v>1</v>
      </c>
      <c r="T4908">
        <v>-3.37</v>
      </c>
      <c r="U4908">
        <v>0.7</v>
      </c>
      <c r="V4908" t="s">
        <v>159</v>
      </c>
      <c r="W4908" t="s">
        <v>45</v>
      </c>
      <c r="X4908">
        <v>1</v>
      </c>
      <c r="Y4908" t="str">
        <f>IF(tblRides[[#This Row],[supply_demand_ratio]]&lt;0.8,"Below 0.8",IF(tblRides[[#This Row],[supply_demand_ratio]]&lt;1,"Between 0.8-1.0",IF(tblRides[[#This Row],[supply_demand_ratio]]&lt;=1.2,"Between 1.0-1.2","Above 1.2")))</f>
        <v>Between 0.8-1.0</v>
      </c>
    </row>
    <row r="4909" spans="1:25" x14ac:dyDescent="0.3">
      <c r="A4909" t="s">
        <v>4964</v>
      </c>
      <c r="B4909" s="1">
        <v>46066.436111111114</v>
      </c>
      <c r="C4909" s="2">
        <v>46066</v>
      </c>
      <c r="D4909">
        <v>10</v>
      </c>
      <c r="E4909" t="s">
        <v>36</v>
      </c>
      <c r="F4909" t="s">
        <v>34</v>
      </c>
      <c r="G4909">
        <v>6.3</v>
      </c>
      <c r="H4909">
        <v>127.26</v>
      </c>
      <c r="I4909">
        <v>134.88999999999999</v>
      </c>
      <c r="J4909">
        <v>1</v>
      </c>
      <c r="K4909">
        <v>10.3</v>
      </c>
      <c r="L4909">
        <v>10.3</v>
      </c>
      <c r="M4909">
        <v>87</v>
      </c>
      <c r="N4909" t="s">
        <v>27</v>
      </c>
      <c r="O4909">
        <v>0.83399999999999996</v>
      </c>
      <c r="P4909" t="s">
        <v>28</v>
      </c>
      <c r="Q4909" t="s">
        <v>29</v>
      </c>
      <c r="R4909">
        <v>4.2699999999999996</v>
      </c>
      <c r="S4909">
        <v>0</v>
      </c>
      <c r="T4909">
        <v>7.63</v>
      </c>
      <c r="U4909">
        <v>0</v>
      </c>
      <c r="V4909" t="s">
        <v>159</v>
      </c>
      <c r="W4909" t="s">
        <v>77</v>
      </c>
      <c r="X4909">
        <v>1</v>
      </c>
      <c r="Y4909" t="str">
        <f>IF(tblRides[[#This Row],[supply_demand_ratio]]&lt;0.8,"Below 0.8",IF(tblRides[[#This Row],[supply_demand_ratio]]&lt;1,"Between 0.8-1.0",IF(tblRides[[#This Row],[supply_demand_ratio]]&lt;=1.2,"Between 1.0-1.2","Above 1.2")))</f>
        <v>Between 0.8-1.0</v>
      </c>
    </row>
    <row r="4910" spans="1:25" x14ac:dyDescent="0.3">
      <c r="A4910" t="s">
        <v>4965</v>
      </c>
      <c r="B4910" s="1">
        <v>46066.456250000003</v>
      </c>
      <c r="C4910" s="2">
        <v>46066</v>
      </c>
      <c r="D4910">
        <v>10</v>
      </c>
      <c r="E4910" t="s">
        <v>43</v>
      </c>
      <c r="F4910" t="s">
        <v>26</v>
      </c>
      <c r="G4910">
        <v>5.3</v>
      </c>
      <c r="H4910">
        <v>110.57</v>
      </c>
      <c r="I4910">
        <v>112.84</v>
      </c>
      <c r="J4910">
        <v>1</v>
      </c>
      <c r="K4910">
        <v>5.8</v>
      </c>
      <c r="L4910">
        <v>1</v>
      </c>
      <c r="M4910">
        <v>63</v>
      </c>
      <c r="N4910" t="s">
        <v>27</v>
      </c>
      <c r="O4910">
        <v>0.93</v>
      </c>
      <c r="P4910" t="s">
        <v>28</v>
      </c>
      <c r="Q4910" t="s">
        <v>29</v>
      </c>
      <c r="R4910">
        <v>4.84</v>
      </c>
      <c r="S4910">
        <v>3</v>
      </c>
      <c r="T4910">
        <v>2.27</v>
      </c>
      <c r="U4910">
        <v>-4.8</v>
      </c>
      <c r="V4910" t="s">
        <v>159</v>
      </c>
      <c r="W4910" t="s">
        <v>45</v>
      </c>
      <c r="X4910">
        <v>1</v>
      </c>
      <c r="Y4910" t="str">
        <f>IF(tblRides[[#This Row],[supply_demand_ratio]]&lt;0.8,"Below 0.8",IF(tblRides[[#This Row],[supply_demand_ratio]]&lt;1,"Between 0.8-1.0",IF(tblRides[[#This Row],[supply_demand_ratio]]&lt;=1.2,"Between 1.0-1.2","Above 1.2")))</f>
        <v>Between 0.8-1.0</v>
      </c>
    </row>
    <row r="4911" spans="1:25" x14ac:dyDescent="0.3">
      <c r="A4911" t="s">
        <v>4966</v>
      </c>
      <c r="B4911" s="1">
        <v>46066.461111111108</v>
      </c>
      <c r="C4911" s="2">
        <v>46066</v>
      </c>
      <c r="D4911">
        <v>11</v>
      </c>
      <c r="E4911" t="s">
        <v>36</v>
      </c>
      <c r="F4911" t="s">
        <v>26</v>
      </c>
      <c r="G4911">
        <v>11</v>
      </c>
      <c r="H4911">
        <v>211.94</v>
      </c>
      <c r="I4911">
        <v>206.92</v>
      </c>
      <c r="J4911">
        <v>1</v>
      </c>
      <c r="K4911">
        <v>5.3</v>
      </c>
      <c r="L4911">
        <v>7.5</v>
      </c>
      <c r="M4911">
        <v>114</v>
      </c>
      <c r="N4911" t="s">
        <v>27</v>
      </c>
      <c r="O4911">
        <v>0.94099999999999995</v>
      </c>
      <c r="P4911" t="s">
        <v>28</v>
      </c>
      <c r="Q4911" t="s">
        <v>29</v>
      </c>
      <c r="R4911">
        <v>4.54</v>
      </c>
      <c r="S4911">
        <v>4</v>
      </c>
      <c r="T4911">
        <v>-5.0199999999999996</v>
      </c>
      <c r="U4911">
        <v>2.2000000000000002</v>
      </c>
      <c r="V4911" t="s">
        <v>159</v>
      </c>
      <c r="W4911" t="s">
        <v>45</v>
      </c>
      <c r="X4911">
        <v>1</v>
      </c>
      <c r="Y4911" t="str">
        <f>IF(tblRides[[#This Row],[supply_demand_ratio]]&lt;0.8,"Below 0.8",IF(tblRides[[#This Row],[supply_demand_ratio]]&lt;1,"Between 0.8-1.0",IF(tblRides[[#This Row],[supply_demand_ratio]]&lt;=1.2,"Between 1.0-1.2","Above 1.2")))</f>
        <v>Between 0.8-1.0</v>
      </c>
    </row>
    <row r="4912" spans="1:25" x14ac:dyDescent="0.3">
      <c r="A4912" t="s">
        <v>4967</v>
      </c>
      <c r="B4912" s="1">
        <v>46066.463888888888</v>
      </c>
      <c r="C4912" s="2">
        <v>46066</v>
      </c>
      <c r="D4912">
        <v>11</v>
      </c>
      <c r="E4912" t="s">
        <v>25</v>
      </c>
      <c r="F4912" t="s">
        <v>34</v>
      </c>
      <c r="G4912">
        <v>3.1</v>
      </c>
      <c r="H4912">
        <v>92</v>
      </c>
      <c r="I4912">
        <v>90.83</v>
      </c>
      <c r="J4912">
        <v>1</v>
      </c>
      <c r="K4912">
        <v>5.5</v>
      </c>
      <c r="L4912">
        <v>5.4</v>
      </c>
      <c r="M4912">
        <v>126</v>
      </c>
      <c r="N4912" t="s">
        <v>27</v>
      </c>
      <c r="O4912">
        <v>1.0469999999999999</v>
      </c>
      <c r="P4912" t="s">
        <v>28</v>
      </c>
      <c r="Q4912" t="s">
        <v>29</v>
      </c>
      <c r="R4912">
        <v>4.54</v>
      </c>
      <c r="S4912">
        <v>0</v>
      </c>
      <c r="T4912">
        <v>-1.17</v>
      </c>
      <c r="U4912">
        <v>-0.1</v>
      </c>
      <c r="V4912" t="s">
        <v>159</v>
      </c>
      <c r="W4912" t="s">
        <v>45</v>
      </c>
      <c r="X4912">
        <v>1</v>
      </c>
      <c r="Y4912" t="str">
        <f>IF(tblRides[[#This Row],[supply_demand_ratio]]&lt;0.8,"Below 0.8",IF(tblRides[[#This Row],[supply_demand_ratio]]&lt;1,"Between 0.8-1.0",IF(tblRides[[#This Row],[supply_demand_ratio]]&lt;=1.2,"Between 1.0-1.2","Above 1.2")))</f>
        <v>Between 1.0-1.2</v>
      </c>
    </row>
    <row r="4913" spans="1:25" x14ac:dyDescent="0.3">
      <c r="A4913" t="s">
        <v>4968</v>
      </c>
      <c r="B4913" s="1">
        <v>46066.46597222222</v>
      </c>
      <c r="C4913" s="2">
        <v>46066</v>
      </c>
      <c r="D4913">
        <v>11</v>
      </c>
      <c r="E4913" t="s">
        <v>33</v>
      </c>
      <c r="F4913" t="s">
        <v>26</v>
      </c>
      <c r="G4913">
        <v>7.2</v>
      </c>
      <c r="H4913">
        <v>163.1</v>
      </c>
      <c r="I4913">
        <v>169.64</v>
      </c>
      <c r="J4913">
        <v>1</v>
      </c>
      <c r="K4913">
        <v>8.6</v>
      </c>
      <c r="L4913">
        <v>11.6</v>
      </c>
      <c r="M4913">
        <v>90</v>
      </c>
      <c r="N4913" t="s">
        <v>41</v>
      </c>
      <c r="O4913">
        <v>1.1519999999999999</v>
      </c>
      <c r="P4913" t="s">
        <v>28</v>
      </c>
      <c r="Q4913" t="s">
        <v>29</v>
      </c>
      <c r="R4913">
        <v>5</v>
      </c>
      <c r="S4913">
        <v>13</v>
      </c>
      <c r="T4913">
        <v>6.54</v>
      </c>
      <c r="U4913">
        <v>3</v>
      </c>
      <c r="V4913" t="s">
        <v>159</v>
      </c>
      <c r="W4913" t="s">
        <v>45</v>
      </c>
      <c r="X4913">
        <v>1</v>
      </c>
      <c r="Y4913" t="str">
        <f>IF(tblRides[[#This Row],[supply_demand_ratio]]&lt;0.8,"Below 0.8",IF(tblRides[[#This Row],[supply_demand_ratio]]&lt;1,"Between 0.8-1.0",IF(tblRides[[#This Row],[supply_demand_ratio]]&lt;=1.2,"Between 1.0-1.2","Above 1.2")))</f>
        <v>Between 1.0-1.2</v>
      </c>
    </row>
    <row r="4914" spans="1:25" x14ac:dyDescent="0.3">
      <c r="A4914" t="s">
        <v>4969</v>
      </c>
      <c r="B4914" s="1">
        <v>46066.486111111109</v>
      </c>
      <c r="C4914" s="2">
        <v>46066</v>
      </c>
      <c r="D4914">
        <v>11</v>
      </c>
      <c r="E4914" t="s">
        <v>62</v>
      </c>
      <c r="F4914" t="s">
        <v>34</v>
      </c>
      <c r="G4914">
        <v>2.6</v>
      </c>
      <c r="H4914">
        <v>75.849999999999994</v>
      </c>
      <c r="I4914">
        <v>75.08</v>
      </c>
      <c r="J4914">
        <v>1</v>
      </c>
      <c r="K4914">
        <v>8.4</v>
      </c>
      <c r="L4914">
        <v>9.6999999999999993</v>
      </c>
      <c r="M4914">
        <v>48</v>
      </c>
      <c r="N4914" t="s">
        <v>27</v>
      </c>
      <c r="O4914">
        <v>0.94299999999999995</v>
      </c>
      <c r="P4914" t="s">
        <v>28</v>
      </c>
      <c r="Q4914" t="s">
        <v>29</v>
      </c>
      <c r="R4914">
        <v>4.47</v>
      </c>
      <c r="S4914">
        <v>0</v>
      </c>
      <c r="T4914">
        <v>-0.77</v>
      </c>
      <c r="U4914">
        <v>1.3</v>
      </c>
      <c r="V4914" t="s">
        <v>159</v>
      </c>
      <c r="W4914" t="s">
        <v>45</v>
      </c>
      <c r="X4914">
        <v>1</v>
      </c>
      <c r="Y4914" t="str">
        <f>IF(tblRides[[#This Row],[supply_demand_ratio]]&lt;0.8,"Below 0.8",IF(tblRides[[#This Row],[supply_demand_ratio]]&lt;1,"Between 0.8-1.0",IF(tblRides[[#This Row],[supply_demand_ratio]]&lt;=1.2,"Between 1.0-1.2","Above 1.2")))</f>
        <v>Between 0.8-1.0</v>
      </c>
    </row>
    <row r="4915" spans="1:25" x14ac:dyDescent="0.3">
      <c r="A4915" t="s">
        <v>4970</v>
      </c>
      <c r="B4915" s="1">
        <v>46066.497916666667</v>
      </c>
      <c r="C4915" s="2">
        <v>46066</v>
      </c>
      <c r="D4915">
        <v>11</v>
      </c>
      <c r="E4915" t="s">
        <v>25</v>
      </c>
      <c r="F4915" t="s">
        <v>26</v>
      </c>
      <c r="G4915">
        <v>10.4</v>
      </c>
      <c r="H4915">
        <v>221.28</v>
      </c>
      <c r="I4915">
        <v>224.58</v>
      </c>
      <c r="J4915">
        <v>1</v>
      </c>
      <c r="K4915">
        <v>6.4</v>
      </c>
      <c r="L4915">
        <v>7</v>
      </c>
      <c r="M4915">
        <v>121</v>
      </c>
      <c r="N4915" t="s">
        <v>27</v>
      </c>
      <c r="O4915">
        <v>1.0049999999999999</v>
      </c>
      <c r="P4915" t="s">
        <v>28</v>
      </c>
      <c r="Q4915" t="s">
        <v>29</v>
      </c>
      <c r="R4915">
        <v>4.41</v>
      </c>
      <c r="S4915">
        <v>3</v>
      </c>
      <c r="T4915">
        <v>3.3</v>
      </c>
      <c r="U4915">
        <v>0.6</v>
      </c>
      <c r="V4915" t="s">
        <v>159</v>
      </c>
      <c r="W4915" t="s">
        <v>45</v>
      </c>
      <c r="X4915">
        <v>1</v>
      </c>
      <c r="Y4915" t="str">
        <f>IF(tblRides[[#This Row],[supply_demand_ratio]]&lt;0.8,"Below 0.8",IF(tblRides[[#This Row],[supply_demand_ratio]]&lt;1,"Between 0.8-1.0",IF(tblRides[[#This Row],[supply_demand_ratio]]&lt;=1.2,"Between 1.0-1.2","Above 1.2")))</f>
        <v>Between 1.0-1.2</v>
      </c>
    </row>
    <row r="4916" spans="1:25" x14ac:dyDescent="0.3">
      <c r="A4916" t="s">
        <v>4971</v>
      </c>
      <c r="B4916" s="1">
        <v>46066.499305555553</v>
      </c>
      <c r="C4916" s="2">
        <v>46066</v>
      </c>
      <c r="D4916">
        <v>11</v>
      </c>
      <c r="E4916" t="s">
        <v>43</v>
      </c>
      <c r="F4916" t="s">
        <v>34</v>
      </c>
      <c r="G4916">
        <v>5</v>
      </c>
      <c r="H4916">
        <v>116.5</v>
      </c>
      <c r="I4916">
        <v>120.94</v>
      </c>
      <c r="J4916">
        <v>1.1000000000000001</v>
      </c>
      <c r="K4916">
        <v>5.7</v>
      </c>
      <c r="L4916">
        <v>10.4</v>
      </c>
      <c r="M4916">
        <v>66</v>
      </c>
      <c r="N4916" t="s">
        <v>41</v>
      </c>
      <c r="O4916">
        <v>1.675</v>
      </c>
      <c r="P4916" t="s">
        <v>28</v>
      </c>
      <c r="Q4916" t="s">
        <v>29</v>
      </c>
      <c r="R4916">
        <v>4.41</v>
      </c>
      <c r="S4916">
        <v>0</v>
      </c>
      <c r="T4916">
        <v>4.4400000000000004</v>
      </c>
      <c r="U4916">
        <v>4.7</v>
      </c>
      <c r="V4916" t="s">
        <v>159</v>
      </c>
      <c r="W4916" t="s">
        <v>45</v>
      </c>
      <c r="X4916">
        <v>1</v>
      </c>
      <c r="Y4916" t="str">
        <f>IF(tblRides[[#This Row],[supply_demand_ratio]]&lt;0.8,"Below 0.8",IF(tblRides[[#This Row],[supply_demand_ratio]]&lt;1,"Between 0.8-1.0",IF(tblRides[[#This Row],[supply_demand_ratio]]&lt;=1.2,"Between 1.0-1.2","Above 1.2")))</f>
        <v>Above 1.2</v>
      </c>
    </row>
    <row r="4917" spans="1:25" x14ac:dyDescent="0.3">
      <c r="A4917" t="s">
        <v>4972</v>
      </c>
      <c r="B4917" s="1">
        <v>46066.508333333331</v>
      </c>
      <c r="C4917" s="2">
        <v>46066</v>
      </c>
      <c r="D4917">
        <v>12</v>
      </c>
      <c r="E4917" t="s">
        <v>43</v>
      </c>
      <c r="F4917" t="s">
        <v>26</v>
      </c>
      <c r="G4917">
        <v>7.3</v>
      </c>
      <c r="H4917">
        <v>148.55000000000001</v>
      </c>
      <c r="I4917">
        <v>159.66999999999999</v>
      </c>
      <c r="J4917">
        <v>1</v>
      </c>
      <c r="K4917">
        <v>2.6</v>
      </c>
      <c r="L4917">
        <v>1.2</v>
      </c>
      <c r="M4917">
        <v>65</v>
      </c>
      <c r="N4917" t="s">
        <v>41</v>
      </c>
      <c r="O4917">
        <v>1.3089999999999999</v>
      </c>
      <c r="P4917" t="s">
        <v>28</v>
      </c>
      <c r="Q4917" t="s">
        <v>29</v>
      </c>
      <c r="R4917">
        <v>4.41</v>
      </c>
      <c r="S4917">
        <v>41</v>
      </c>
      <c r="T4917">
        <v>11.12</v>
      </c>
      <c r="U4917">
        <v>-1.4</v>
      </c>
      <c r="V4917" t="s">
        <v>159</v>
      </c>
      <c r="W4917" t="s">
        <v>31</v>
      </c>
      <c r="X4917">
        <v>1</v>
      </c>
      <c r="Y4917" t="str">
        <f>IF(tblRides[[#This Row],[supply_demand_ratio]]&lt;0.8,"Below 0.8",IF(tblRides[[#This Row],[supply_demand_ratio]]&lt;1,"Between 0.8-1.0",IF(tblRides[[#This Row],[supply_demand_ratio]]&lt;=1.2,"Between 1.0-1.2","Above 1.2")))</f>
        <v>Above 1.2</v>
      </c>
    </row>
    <row r="4918" spans="1:25" x14ac:dyDescent="0.3">
      <c r="A4918" t="s">
        <v>4973</v>
      </c>
      <c r="B4918" s="1">
        <v>46066.511805555558</v>
      </c>
      <c r="C4918" s="2">
        <v>46066</v>
      </c>
      <c r="D4918">
        <v>12</v>
      </c>
      <c r="E4918" t="s">
        <v>33</v>
      </c>
      <c r="F4918" t="s">
        <v>34</v>
      </c>
      <c r="G4918">
        <v>12.6</v>
      </c>
      <c r="H4918">
        <v>226.58</v>
      </c>
      <c r="I4918">
        <v>222.17</v>
      </c>
      <c r="J4918">
        <v>1</v>
      </c>
      <c r="K4918">
        <v>2</v>
      </c>
      <c r="L4918">
        <v>5.2</v>
      </c>
      <c r="M4918">
        <v>95</v>
      </c>
      <c r="N4918" t="s">
        <v>41</v>
      </c>
      <c r="O4918">
        <v>1.675</v>
      </c>
      <c r="P4918" t="s">
        <v>28</v>
      </c>
      <c r="Q4918" t="s">
        <v>29</v>
      </c>
      <c r="R4918">
        <v>4.5599999999999996</v>
      </c>
      <c r="S4918">
        <v>0</v>
      </c>
      <c r="T4918">
        <v>-4.41</v>
      </c>
      <c r="U4918">
        <v>3.2</v>
      </c>
      <c r="V4918" t="s">
        <v>159</v>
      </c>
      <c r="W4918" t="s">
        <v>31</v>
      </c>
      <c r="X4918">
        <v>1</v>
      </c>
      <c r="Y4918" t="str">
        <f>IF(tblRides[[#This Row],[supply_demand_ratio]]&lt;0.8,"Below 0.8",IF(tblRides[[#This Row],[supply_demand_ratio]]&lt;1,"Between 0.8-1.0",IF(tblRides[[#This Row],[supply_demand_ratio]]&lt;=1.2,"Between 1.0-1.2","Above 1.2")))</f>
        <v>Above 1.2</v>
      </c>
    </row>
    <row r="4919" spans="1:25" x14ac:dyDescent="0.3">
      <c r="A4919" t="s">
        <v>4974</v>
      </c>
      <c r="B4919" s="1">
        <v>46066.515972222223</v>
      </c>
      <c r="C4919" s="2">
        <v>46066</v>
      </c>
      <c r="D4919">
        <v>12</v>
      </c>
      <c r="E4919" t="s">
        <v>43</v>
      </c>
      <c r="F4919" t="s">
        <v>26</v>
      </c>
      <c r="G4919">
        <v>2.8</v>
      </c>
      <c r="H4919">
        <v>82.7</v>
      </c>
      <c r="I4919">
        <v>85.53</v>
      </c>
      <c r="J4919">
        <v>1</v>
      </c>
      <c r="K4919">
        <v>3.5</v>
      </c>
      <c r="L4919">
        <v>5.3</v>
      </c>
      <c r="M4919">
        <v>54</v>
      </c>
      <c r="N4919" t="s">
        <v>41</v>
      </c>
      <c r="O4919">
        <v>1.383</v>
      </c>
      <c r="P4919" t="s">
        <v>28</v>
      </c>
      <c r="Q4919" t="s">
        <v>29</v>
      </c>
      <c r="R4919">
        <v>4.6900000000000004</v>
      </c>
      <c r="S4919">
        <v>1</v>
      </c>
      <c r="T4919">
        <v>2.83</v>
      </c>
      <c r="U4919">
        <v>1.8</v>
      </c>
      <c r="V4919" t="s">
        <v>159</v>
      </c>
      <c r="W4919" t="s">
        <v>31</v>
      </c>
      <c r="X4919">
        <v>1</v>
      </c>
      <c r="Y4919" t="str">
        <f>IF(tblRides[[#This Row],[supply_demand_ratio]]&lt;0.8,"Below 0.8",IF(tblRides[[#This Row],[supply_demand_ratio]]&lt;1,"Between 0.8-1.0",IF(tblRides[[#This Row],[supply_demand_ratio]]&lt;=1.2,"Between 1.0-1.2","Above 1.2")))</f>
        <v>Above 1.2</v>
      </c>
    </row>
    <row r="4920" spans="1:25" x14ac:dyDescent="0.3">
      <c r="A4920" t="s">
        <v>4975</v>
      </c>
      <c r="B4920" s="1">
        <v>46066.519444444442</v>
      </c>
      <c r="C4920" s="2">
        <v>46066</v>
      </c>
      <c r="D4920">
        <v>12</v>
      </c>
      <c r="E4920" t="s">
        <v>25</v>
      </c>
      <c r="F4920" t="s">
        <v>34</v>
      </c>
      <c r="G4920">
        <v>8.1</v>
      </c>
      <c r="H4920">
        <v>183.16</v>
      </c>
      <c r="J4920">
        <v>1.2</v>
      </c>
      <c r="K4920">
        <v>7.7</v>
      </c>
      <c r="L4920">
        <v>13.3</v>
      </c>
      <c r="M4920">
        <v>123</v>
      </c>
      <c r="N4920" t="s">
        <v>27</v>
      </c>
      <c r="O4920">
        <v>1.056</v>
      </c>
      <c r="P4920" t="s">
        <v>58</v>
      </c>
      <c r="Q4920" t="s">
        <v>59</v>
      </c>
      <c r="R4920">
        <v>4.6399999999999997</v>
      </c>
      <c r="S4920">
        <v>0</v>
      </c>
      <c r="U4920">
        <v>5.6</v>
      </c>
      <c r="V4920" t="s">
        <v>159</v>
      </c>
      <c r="W4920" t="s">
        <v>45</v>
      </c>
      <c r="X4920">
        <v>0</v>
      </c>
      <c r="Y4920" t="str">
        <f>IF(tblRides[[#This Row],[supply_demand_ratio]]&lt;0.8,"Below 0.8",IF(tblRides[[#This Row],[supply_demand_ratio]]&lt;1,"Between 0.8-1.0",IF(tblRides[[#This Row],[supply_demand_ratio]]&lt;=1.2,"Between 1.0-1.2","Above 1.2")))</f>
        <v>Between 1.0-1.2</v>
      </c>
    </row>
    <row r="4921" spans="1:25" x14ac:dyDescent="0.3">
      <c r="A4921" t="s">
        <v>4976</v>
      </c>
      <c r="B4921" s="1">
        <v>46066.558333333334</v>
      </c>
      <c r="C4921" s="2">
        <v>46066</v>
      </c>
      <c r="D4921">
        <v>13</v>
      </c>
      <c r="E4921" t="s">
        <v>62</v>
      </c>
      <c r="F4921" t="s">
        <v>26</v>
      </c>
      <c r="G4921">
        <v>10.5</v>
      </c>
      <c r="H4921">
        <v>174.09</v>
      </c>
      <c r="I4921">
        <v>175.59</v>
      </c>
      <c r="J4921">
        <v>1</v>
      </c>
      <c r="K4921">
        <v>8</v>
      </c>
      <c r="L4921">
        <v>8.1</v>
      </c>
      <c r="M4921">
        <v>58</v>
      </c>
      <c r="N4921" t="s">
        <v>41</v>
      </c>
      <c r="O4921">
        <v>2.2000000000000002</v>
      </c>
      <c r="P4921" t="s">
        <v>28</v>
      </c>
      <c r="Q4921" t="s">
        <v>29</v>
      </c>
      <c r="R4921">
        <v>4.88</v>
      </c>
      <c r="S4921">
        <v>47</v>
      </c>
      <c r="T4921">
        <v>1.5</v>
      </c>
      <c r="U4921">
        <v>0.1</v>
      </c>
      <c r="V4921" t="s">
        <v>159</v>
      </c>
      <c r="W4921" t="s">
        <v>45</v>
      </c>
      <c r="X4921">
        <v>1</v>
      </c>
      <c r="Y4921" t="str">
        <f>IF(tblRides[[#This Row],[supply_demand_ratio]]&lt;0.8,"Below 0.8",IF(tblRides[[#This Row],[supply_demand_ratio]]&lt;1,"Between 0.8-1.0",IF(tblRides[[#This Row],[supply_demand_ratio]]&lt;=1.2,"Between 1.0-1.2","Above 1.2")))</f>
        <v>Above 1.2</v>
      </c>
    </row>
    <row r="4922" spans="1:25" x14ac:dyDescent="0.3">
      <c r="A4922" t="s">
        <v>4977</v>
      </c>
      <c r="B4922" s="1">
        <v>46066.57916666667</v>
      </c>
      <c r="C4922" s="2">
        <v>46066</v>
      </c>
      <c r="D4922">
        <v>13</v>
      </c>
      <c r="E4922" t="s">
        <v>25</v>
      </c>
      <c r="F4922" t="s">
        <v>34</v>
      </c>
      <c r="G4922">
        <v>9.6</v>
      </c>
      <c r="H4922">
        <v>183.05</v>
      </c>
      <c r="I4922">
        <v>184.83</v>
      </c>
      <c r="J4922">
        <v>1</v>
      </c>
      <c r="K4922">
        <v>2</v>
      </c>
      <c r="L4922">
        <v>9.5</v>
      </c>
      <c r="M4922">
        <v>109</v>
      </c>
      <c r="N4922" t="s">
        <v>41</v>
      </c>
      <c r="O4922">
        <v>1.276</v>
      </c>
      <c r="P4922" t="s">
        <v>28</v>
      </c>
      <c r="Q4922" t="s">
        <v>29</v>
      </c>
      <c r="R4922">
        <v>4.79</v>
      </c>
      <c r="S4922">
        <v>0</v>
      </c>
      <c r="T4922">
        <v>1.78</v>
      </c>
      <c r="U4922">
        <v>7.5</v>
      </c>
      <c r="V4922" t="s">
        <v>159</v>
      </c>
      <c r="W4922" t="s">
        <v>31</v>
      </c>
      <c r="X4922">
        <v>1</v>
      </c>
      <c r="Y4922" t="str">
        <f>IF(tblRides[[#This Row],[supply_demand_ratio]]&lt;0.8,"Below 0.8",IF(tblRides[[#This Row],[supply_demand_ratio]]&lt;1,"Between 0.8-1.0",IF(tblRides[[#This Row],[supply_demand_ratio]]&lt;=1.2,"Between 1.0-1.2","Above 1.2")))</f>
        <v>Above 1.2</v>
      </c>
    </row>
    <row r="4923" spans="1:25" x14ac:dyDescent="0.3">
      <c r="A4923" t="s">
        <v>4978</v>
      </c>
      <c r="B4923" s="1">
        <v>46066.588194444441</v>
      </c>
      <c r="C4923" s="2">
        <v>46066</v>
      </c>
      <c r="D4923">
        <v>14</v>
      </c>
      <c r="E4923" t="s">
        <v>33</v>
      </c>
      <c r="F4923" t="s">
        <v>26</v>
      </c>
      <c r="G4923">
        <v>4.9000000000000004</v>
      </c>
      <c r="H4923">
        <v>129.72</v>
      </c>
      <c r="I4923">
        <v>132.13999999999999</v>
      </c>
      <c r="J4923">
        <v>1.1000000000000001</v>
      </c>
      <c r="K4923">
        <v>7.1</v>
      </c>
      <c r="L4923">
        <v>6.5</v>
      </c>
      <c r="M4923">
        <v>97</v>
      </c>
      <c r="N4923" t="s">
        <v>41</v>
      </c>
      <c r="O4923">
        <v>1.337</v>
      </c>
      <c r="P4923" t="s">
        <v>28</v>
      </c>
      <c r="Q4923" t="s">
        <v>29</v>
      </c>
      <c r="R4923">
        <v>4.75</v>
      </c>
      <c r="S4923">
        <v>22</v>
      </c>
      <c r="T4923">
        <v>2.42</v>
      </c>
      <c r="U4923">
        <v>-0.6</v>
      </c>
      <c r="V4923" t="s">
        <v>159</v>
      </c>
      <c r="W4923" t="s">
        <v>45</v>
      </c>
      <c r="X4923">
        <v>1</v>
      </c>
      <c r="Y4923" t="str">
        <f>IF(tblRides[[#This Row],[supply_demand_ratio]]&lt;0.8,"Below 0.8",IF(tblRides[[#This Row],[supply_demand_ratio]]&lt;1,"Between 0.8-1.0",IF(tblRides[[#This Row],[supply_demand_ratio]]&lt;=1.2,"Between 1.0-1.2","Above 1.2")))</f>
        <v>Above 1.2</v>
      </c>
    </row>
    <row r="4924" spans="1:25" x14ac:dyDescent="0.3">
      <c r="A4924" t="s">
        <v>4979</v>
      </c>
      <c r="B4924" s="1">
        <v>46066.594444444447</v>
      </c>
      <c r="C4924" s="2">
        <v>46066</v>
      </c>
      <c r="D4924">
        <v>14</v>
      </c>
      <c r="E4924" t="s">
        <v>33</v>
      </c>
      <c r="F4924" t="s">
        <v>26</v>
      </c>
      <c r="G4924">
        <v>1.7</v>
      </c>
      <c r="H4924">
        <v>67.349999999999994</v>
      </c>
      <c r="I4924">
        <v>72.14</v>
      </c>
      <c r="J4924">
        <v>1</v>
      </c>
      <c r="K4924">
        <v>8.1999999999999993</v>
      </c>
      <c r="L4924">
        <v>10.3</v>
      </c>
      <c r="M4924">
        <v>88</v>
      </c>
      <c r="N4924" t="s">
        <v>27</v>
      </c>
      <c r="O4924">
        <v>1.0980000000000001</v>
      </c>
      <c r="P4924" t="s">
        <v>28</v>
      </c>
      <c r="Q4924" t="s">
        <v>29</v>
      </c>
      <c r="R4924">
        <v>4.7699999999999996</v>
      </c>
      <c r="S4924">
        <v>9</v>
      </c>
      <c r="T4924">
        <v>4.79</v>
      </c>
      <c r="U4924">
        <v>2.1</v>
      </c>
      <c r="V4924" t="s">
        <v>159</v>
      </c>
      <c r="W4924" t="s">
        <v>45</v>
      </c>
      <c r="X4924">
        <v>1</v>
      </c>
      <c r="Y4924" t="str">
        <f>IF(tblRides[[#This Row],[supply_demand_ratio]]&lt;0.8,"Below 0.8",IF(tblRides[[#This Row],[supply_demand_ratio]]&lt;1,"Between 0.8-1.0",IF(tblRides[[#This Row],[supply_demand_ratio]]&lt;=1.2,"Between 1.0-1.2","Above 1.2")))</f>
        <v>Between 1.0-1.2</v>
      </c>
    </row>
    <row r="4925" spans="1:25" x14ac:dyDescent="0.3">
      <c r="A4925" t="s">
        <v>4980</v>
      </c>
      <c r="B4925" s="1">
        <v>46066.624305555553</v>
      </c>
      <c r="C4925" s="2">
        <v>46066</v>
      </c>
      <c r="D4925">
        <v>14</v>
      </c>
      <c r="E4925" t="s">
        <v>25</v>
      </c>
      <c r="F4925" t="s">
        <v>26</v>
      </c>
      <c r="G4925">
        <v>12.9</v>
      </c>
      <c r="H4925">
        <v>246.73</v>
      </c>
      <c r="I4925">
        <v>248.77</v>
      </c>
      <c r="J4925">
        <v>1</v>
      </c>
      <c r="K4925">
        <v>6.9</v>
      </c>
      <c r="L4925">
        <v>5.8</v>
      </c>
      <c r="M4925">
        <v>124</v>
      </c>
      <c r="N4925" t="s">
        <v>41</v>
      </c>
      <c r="O4925">
        <v>1.2330000000000001</v>
      </c>
      <c r="P4925" t="s">
        <v>28</v>
      </c>
      <c r="Q4925" t="s">
        <v>29</v>
      </c>
      <c r="R4925">
        <v>4.82</v>
      </c>
      <c r="S4925">
        <v>5</v>
      </c>
      <c r="T4925">
        <v>2.04</v>
      </c>
      <c r="U4925">
        <v>-1.1000000000000001</v>
      </c>
      <c r="V4925" t="s">
        <v>159</v>
      </c>
      <c r="W4925" t="s">
        <v>45</v>
      </c>
      <c r="X4925">
        <v>1</v>
      </c>
      <c r="Y4925" t="str">
        <f>IF(tblRides[[#This Row],[supply_demand_ratio]]&lt;0.8,"Below 0.8",IF(tblRides[[#This Row],[supply_demand_ratio]]&lt;1,"Between 0.8-1.0",IF(tblRides[[#This Row],[supply_demand_ratio]]&lt;=1.2,"Between 1.0-1.2","Above 1.2")))</f>
        <v>Above 1.2</v>
      </c>
    </row>
    <row r="4926" spans="1:25" x14ac:dyDescent="0.3">
      <c r="A4926" t="s">
        <v>4981</v>
      </c>
      <c r="B4926" s="1">
        <v>46066.645833333336</v>
      </c>
      <c r="C4926" s="2">
        <v>46066</v>
      </c>
      <c r="D4926">
        <v>15</v>
      </c>
      <c r="E4926" t="s">
        <v>25</v>
      </c>
      <c r="F4926" t="s">
        <v>34</v>
      </c>
      <c r="G4926">
        <v>1.7</v>
      </c>
      <c r="H4926">
        <v>68.760000000000005</v>
      </c>
      <c r="I4926">
        <v>71.5</v>
      </c>
      <c r="J4926">
        <v>1</v>
      </c>
      <c r="K4926">
        <v>3.5</v>
      </c>
      <c r="L4926">
        <v>6.8</v>
      </c>
      <c r="M4926">
        <v>122</v>
      </c>
      <c r="N4926" t="s">
        <v>41</v>
      </c>
      <c r="O4926">
        <v>1.242</v>
      </c>
      <c r="P4926" t="s">
        <v>28</v>
      </c>
      <c r="Q4926" t="s">
        <v>29</v>
      </c>
      <c r="R4926">
        <v>4.67</v>
      </c>
      <c r="S4926">
        <v>0</v>
      </c>
      <c r="T4926">
        <v>2.74</v>
      </c>
      <c r="U4926">
        <v>3.3</v>
      </c>
      <c r="V4926" t="s">
        <v>159</v>
      </c>
      <c r="W4926" t="s">
        <v>31</v>
      </c>
      <c r="X4926">
        <v>1</v>
      </c>
      <c r="Y4926" t="str">
        <f>IF(tblRides[[#This Row],[supply_demand_ratio]]&lt;0.8,"Below 0.8",IF(tblRides[[#This Row],[supply_demand_ratio]]&lt;1,"Between 0.8-1.0",IF(tblRides[[#This Row],[supply_demand_ratio]]&lt;=1.2,"Between 1.0-1.2","Above 1.2")))</f>
        <v>Above 1.2</v>
      </c>
    </row>
    <row r="4927" spans="1:25" x14ac:dyDescent="0.3">
      <c r="A4927" t="s">
        <v>4982</v>
      </c>
      <c r="B4927" s="1">
        <v>46066.695138888892</v>
      </c>
      <c r="C4927" s="2">
        <v>46066</v>
      </c>
      <c r="D4927">
        <v>16</v>
      </c>
      <c r="E4927" t="s">
        <v>62</v>
      </c>
      <c r="F4927" t="s">
        <v>26</v>
      </c>
      <c r="G4927">
        <v>1.4</v>
      </c>
      <c r="H4927">
        <v>54.62</v>
      </c>
      <c r="I4927">
        <v>53.95</v>
      </c>
      <c r="J4927">
        <v>1</v>
      </c>
      <c r="K4927">
        <v>6.5</v>
      </c>
      <c r="L4927">
        <v>5.7</v>
      </c>
      <c r="M4927">
        <v>54</v>
      </c>
      <c r="N4927" t="s">
        <v>41</v>
      </c>
      <c r="O4927">
        <v>1.1639999999999999</v>
      </c>
      <c r="P4927" t="s">
        <v>28</v>
      </c>
      <c r="Q4927" t="s">
        <v>29</v>
      </c>
      <c r="R4927">
        <v>5</v>
      </c>
      <c r="S4927">
        <v>12</v>
      </c>
      <c r="T4927">
        <v>-0.67</v>
      </c>
      <c r="U4927">
        <v>-0.8</v>
      </c>
      <c r="V4927" t="s">
        <v>159</v>
      </c>
      <c r="W4927" t="s">
        <v>45</v>
      </c>
      <c r="X4927">
        <v>1</v>
      </c>
      <c r="Y4927" t="str">
        <f>IF(tblRides[[#This Row],[supply_demand_ratio]]&lt;0.8,"Below 0.8",IF(tblRides[[#This Row],[supply_demand_ratio]]&lt;1,"Between 0.8-1.0",IF(tblRides[[#This Row],[supply_demand_ratio]]&lt;=1.2,"Between 1.0-1.2","Above 1.2")))</f>
        <v>Between 1.0-1.2</v>
      </c>
    </row>
    <row r="4928" spans="1:25" x14ac:dyDescent="0.3">
      <c r="A4928" t="s">
        <v>4983</v>
      </c>
      <c r="B4928" s="1">
        <v>46066.730555555558</v>
      </c>
      <c r="C4928" s="2">
        <v>46066</v>
      </c>
      <c r="D4928">
        <v>17</v>
      </c>
      <c r="E4928" t="s">
        <v>33</v>
      </c>
      <c r="F4928" t="s">
        <v>26</v>
      </c>
      <c r="G4928">
        <v>5.7</v>
      </c>
      <c r="H4928">
        <v>147.19</v>
      </c>
      <c r="I4928">
        <v>148.68</v>
      </c>
      <c r="J4928">
        <v>1.1000000000000001</v>
      </c>
      <c r="K4928">
        <v>3.9</v>
      </c>
      <c r="L4928">
        <v>12.7</v>
      </c>
      <c r="M4928">
        <v>66</v>
      </c>
      <c r="N4928" t="s">
        <v>27</v>
      </c>
      <c r="O4928">
        <v>0.67800000000000005</v>
      </c>
      <c r="P4928" t="s">
        <v>28</v>
      </c>
      <c r="Q4928" t="s">
        <v>29</v>
      </c>
      <c r="R4928">
        <v>4.57</v>
      </c>
      <c r="S4928">
        <v>24</v>
      </c>
      <c r="T4928">
        <v>1.49</v>
      </c>
      <c r="U4928">
        <v>8.8000000000000007</v>
      </c>
      <c r="V4928" t="s">
        <v>159</v>
      </c>
      <c r="W4928" t="s">
        <v>31</v>
      </c>
      <c r="X4928">
        <v>1</v>
      </c>
      <c r="Y4928" t="str">
        <f>IF(tblRides[[#This Row],[supply_demand_ratio]]&lt;0.8,"Below 0.8",IF(tblRides[[#This Row],[supply_demand_ratio]]&lt;1,"Between 0.8-1.0",IF(tblRides[[#This Row],[supply_demand_ratio]]&lt;=1.2,"Between 1.0-1.2","Above 1.2")))</f>
        <v>Below 0.8</v>
      </c>
    </row>
    <row r="4929" spans="1:25" x14ac:dyDescent="0.3">
      <c r="A4929" t="s">
        <v>4984</v>
      </c>
      <c r="B4929" s="1">
        <v>46066.736805555556</v>
      </c>
      <c r="C4929" s="2">
        <v>46066</v>
      </c>
      <c r="D4929">
        <v>17</v>
      </c>
      <c r="E4929" t="s">
        <v>25</v>
      </c>
      <c r="F4929" t="s">
        <v>26</v>
      </c>
      <c r="G4929">
        <v>3.5</v>
      </c>
      <c r="H4929">
        <v>105.1</v>
      </c>
      <c r="I4929">
        <v>97.95</v>
      </c>
      <c r="J4929">
        <v>1.1000000000000001</v>
      </c>
      <c r="K4929">
        <v>4.0999999999999996</v>
      </c>
      <c r="L4929">
        <v>5.6</v>
      </c>
      <c r="M4929">
        <v>98</v>
      </c>
      <c r="N4929" t="s">
        <v>27</v>
      </c>
      <c r="O4929">
        <v>0.72299999999999998</v>
      </c>
      <c r="P4929" t="s">
        <v>28</v>
      </c>
      <c r="Q4929" t="s">
        <v>29</v>
      </c>
      <c r="R4929">
        <v>4.59</v>
      </c>
      <c r="S4929">
        <v>22</v>
      </c>
      <c r="T4929">
        <v>-7.15</v>
      </c>
      <c r="U4929">
        <v>1.5</v>
      </c>
      <c r="V4929" t="s">
        <v>159</v>
      </c>
      <c r="W4929" t="s">
        <v>31</v>
      </c>
      <c r="X4929">
        <v>1</v>
      </c>
      <c r="Y4929" t="str">
        <f>IF(tblRides[[#This Row],[supply_demand_ratio]]&lt;0.8,"Below 0.8",IF(tblRides[[#This Row],[supply_demand_ratio]]&lt;1,"Between 0.8-1.0",IF(tblRides[[#This Row],[supply_demand_ratio]]&lt;=1.2,"Between 1.0-1.2","Above 1.2")))</f>
        <v>Below 0.8</v>
      </c>
    </row>
    <row r="4930" spans="1:25" x14ac:dyDescent="0.3">
      <c r="A4930" t="s">
        <v>4985</v>
      </c>
      <c r="B4930" s="1">
        <v>46066.743750000001</v>
      </c>
      <c r="C4930" s="2">
        <v>46066</v>
      </c>
      <c r="D4930">
        <v>17</v>
      </c>
      <c r="E4930" t="s">
        <v>36</v>
      </c>
      <c r="F4930" t="s">
        <v>26</v>
      </c>
      <c r="G4930">
        <v>7.6</v>
      </c>
      <c r="H4930">
        <v>150.25</v>
      </c>
      <c r="I4930">
        <v>137.66</v>
      </c>
      <c r="J4930">
        <v>1.1000000000000001</v>
      </c>
      <c r="K4930">
        <v>11.7</v>
      </c>
      <c r="L4930">
        <v>12.4</v>
      </c>
      <c r="M4930">
        <v>115</v>
      </c>
      <c r="N4930" t="s">
        <v>72</v>
      </c>
      <c r="O4930">
        <v>0.87</v>
      </c>
      <c r="P4930" t="s">
        <v>28</v>
      </c>
      <c r="Q4930" t="s">
        <v>29</v>
      </c>
      <c r="R4930">
        <v>4.53</v>
      </c>
      <c r="S4930">
        <v>2</v>
      </c>
      <c r="T4930">
        <v>-12.59</v>
      </c>
      <c r="U4930">
        <v>0.7</v>
      </c>
      <c r="V4930" t="s">
        <v>159</v>
      </c>
      <c r="W4930" t="s">
        <v>77</v>
      </c>
      <c r="X4930">
        <v>1</v>
      </c>
      <c r="Y4930" t="str">
        <f>IF(tblRides[[#This Row],[supply_demand_ratio]]&lt;0.8,"Below 0.8",IF(tblRides[[#This Row],[supply_demand_ratio]]&lt;1,"Between 0.8-1.0",IF(tblRides[[#This Row],[supply_demand_ratio]]&lt;=1.2,"Between 1.0-1.2","Above 1.2")))</f>
        <v>Between 0.8-1.0</v>
      </c>
    </row>
    <row r="4931" spans="1:25" x14ac:dyDescent="0.3">
      <c r="A4931" t="s">
        <v>4986</v>
      </c>
      <c r="B4931" s="1">
        <v>46066.754166666666</v>
      </c>
      <c r="C4931" s="2">
        <v>46066</v>
      </c>
      <c r="D4931">
        <v>18</v>
      </c>
      <c r="E4931" t="s">
        <v>33</v>
      </c>
      <c r="F4931" t="s">
        <v>26</v>
      </c>
      <c r="G4931">
        <v>9.9</v>
      </c>
      <c r="H4931">
        <v>211.66</v>
      </c>
      <c r="J4931">
        <v>1.2</v>
      </c>
      <c r="K4931">
        <v>5.6</v>
      </c>
      <c r="L4931">
        <v>3.7</v>
      </c>
      <c r="M4931">
        <v>86</v>
      </c>
      <c r="N4931" t="s">
        <v>27</v>
      </c>
      <c r="O4931">
        <v>0.85899999999999999</v>
      </c>
      <c r="P4931" t="s">
        <v>58</v>
      </c>
      <c r="Q4931" t="s">
        <v>108</v>
      </c>
      <c r="R4931">
        <v>4.54</v>
      </c>
      <c r="S4931">
        <v>4</v>
      </c>
      <c r="U4931">
        <v>-1.9</v>
      </c>
      <c r="V4931" t="s">
        <v>159</v>
      </c>
      <c r="W4931" t="s">
        <v>45</v>
      </c>
      <c r="X4931">
        <v>0</v>
      </c>
      <c r="Y4931" t="str">
        <f>IF(tblRides[[#This Row],[supply_demand_ratio]]&lt;0.8,"Below 0.8",IF(tblRides[[#This Row],[supply_demand_ratio]]&lt;1,"Between 0.8-1.0",IF(tblRides[[#This Row],[supply_demand_ratio]]&lt;=1.2,"Between 1.0-1.2","Above 1.2")))</f>
        <v>Between 0.8-1.0</v>
      </c>
    </row>
    <row r="4932" spans="1:25" x14ac:dyDescent="0.3">
      <c r="A4932" t="s">
        <v>4987</v>
      </c>
      <c r="B4932" s="1">
        <v>46066.756944444445</v>
      </c>
      <c r="C4932" s="2">
        <v>46066</v>
      </c>
      <c r="D4932">
        <v>18</v>
      </c>
      <c r="E4932" t="s">
        <v>25</v>
      </c>
      <c r="F4932" t="s">
        <v>26</v>
      </c>
      <c r="G4932">
        <v>4.9000000000000004</v>
      </c>
      <c r="H4932">
        <v>153.68</v>
      </c>
      <c r="I4932">
        <v>159.66</v>
      </c>
      <c r="J4932">
        <v>1.4</v>
      </c>
      <c r="K4932">
        <v>6.4</v>
      </c>
      <c r="L4932">
        <v>1.5</v>
      </c>
      <c r="M4932">
        <v>106</v>
      </c>
      <c r="N4932" t="s">
        <v>72</v>
      </c>
      <c r="O4932">
        <v>0.58899999999999997</v>
      </c>
      <c r="P4932" t="s">
        <v>28</v>
      </c>
      <c r="Q4932" t="s">
        <v>29</v>
      </c>
      <c r="R4932">
        <v>4.46</v>
      </c>
      <c r="S4932">
        <v>8</v>
      </c>
      <c r="T4932">
        <v>5.98</v>
      </c>
      <c r="U4932">
        <v>-4.9000000000000004</v>
      </c>
      <c r="V4932" t="s">
        <v>159</v>
      </c>
      <c r="W4932" t="s">
        <v>45</v>
      </c>
      <c r="X4932">
        <v>1</v>
      </c>
      <c r="Y4932" t="str">
        <f>IF(tblRides[[#This Row],[supply_demand_ratio]]&lt;0.8,"Below 0.8",IF(tblRides[[#This Row],[supply_demand_ratio]]&lt;1,"Between 0.8-1.0",IF(tblRides[[#This Row],[supply_demand_ratio]]&lt;=1.2,"Between 1.0-1.2","Above 1.2")))</f>
        <v>Below 0.8</v>
      </c>
    </row>
    <row r="4933" spans="1:25" x14ac:dyDescent="0.3">
      <c r="A4933" t="s">
        <v>4988</v>
      </c>
      <c r="B4933" s="1">
        <v>46066.76458333333</v>
      </c>
      <c r="C4933" s="2">
        <v>46066</v>
      </c>
      <c r="D4933">
        <v>18</v>
      </c>
      <c r="E4933" t="s">
        <v>36</v>
      </c>
      <c r="F4933" t="s">
        <v>26</v>
      </c>
      <c r="G4933">
        <v>21.2</v>
      </c>
      <c r="H4933">
        <v>413.5</v>
      </c>
      <c r="I4933">
        <v>403.04</v>
      </c>
      <c r="J4933">
        <v>1.3</v>
      </c>
      <c r="K4933">
        <v>7.1</v>
      </c>
      <c r="L4933">
        <v>9.1</v>
      </c>
      <c r="M4933">
        <v>91</v>
      </c>
      <c r="N4933" t="s">
        <v>72</v>
      </c>
      <c r="O4933">
        <v>0.66600000000000004</v>
      </c>
      <c r="P4933" t="s">
        <v>28</v>
      </c>
      <c r="Q4933" t="s">
        <v>29</v>
      </c>
      <c r="R4933">
        <v>4.47</v>
      </c>
      <c r="S4933">
        <v>36</v>
      </c>
      <c r="T4933">
        <v>-10.46</v>
      </c>
      <c r="U4933">
        <v>2</v>
      </c>
      <c r="V4933" t="s">
        <v>159</v>
      </c>
      <c r="W4933" t="s">
        <v>45</v>
      </c>
      <c r="X4933">
        <v>1</v>
      </c>
      <c r="Y4933" t="str">
        <f>IF(tblRides[[#This Row],[supply_demand_ratio]]&lt;0.8,"Below 0.8",IF(tblRides[[#This Row],[supply_demand_ratio]]&lt;1,"Between 0.8-1.0",IF(tblRides[[#This Row],[supply_demand_ratio]]&lt;=1.2,"Between 1.0-1.2","Above 1.2")))</f>
        <v>Below 0.8</v>
      </c>
    </row>
    <row r="4934" spans="1:25" x14ac:dyDescent="0.3">
      <c r="A4934" t="s">
        <v>4989</v>
      </c>
      <c r="B4934" s="1">
        <v>46066.772222222222</v>
      </c>
      <c r="C4934" s="2">
        <v>46066</v>
      </c>
      <c r="D4934">
        <v>18</v>
      </c>
      <c r="E4934" t="s">
        <v>33</v>
      </c>
      <c r="F4934" t="s">
        <v>34</v>
      </c>
      <c r="G4934">
        <v>3</v>
      </c>
      <c r="H4934">
        <v>79.62</v>
      </c>
      <c r="J4934">
        <v>1</v>
      </c>
      <c r="K4934">
        <v>10.4</v>
      </c>
      <c r="L4934">
        <v>8</v>
      </c>
      <c r="M4934">
        <v>65</v>
      </c>
      <c r="N4934" t="s">
        <v>27</v>
      </c>
      <c r="O4934">
        <v>0.81299999999999994</v>
      </c>
      <c r="P4934" t="s">
        <v>58</v>
      </c>
      <c r="Q4934" t="s">
        <v>88</v>
      </c>
      <c r="R4934">
        <v>4.67</v>
      </c>
      <c r="S4934">
        <v>0</v>
      </c>
      <c r="U4934">
        <v>-2.4</v>
      </c>
      <c r="V4934" t="s">
        <v>159</v>
      </c>
      <c r="W4934" t="s">
        <v>77</v>
      </c>
      <c r="X4934">
        <v>0</v>
      </c>
      <c r="Y4934" t="str">
        <f>IF(tblRides[[#This Row],[supply_demand_ratio]]&lt;0.8,"Below 0.8",IF(tblRides[[#This Row],[supply_demand_ratio]]&lt;1,"Between 0.8-1.0",IF(tblRides[[#This Row],[supply_demand_ratio]]&lt;=1.2,"Between 1.0-1.2","Above 1.2")))</f>
        <v>Between 0.8-1.0</v>
      </c>
    </row>
    <row r="4935" spans="1:25" x14ac:dyDescent="0.3">
      <c r="A4935" t="s">
        <v>4990</v>
      </c>
      <c r="B4935" s="1">
        <v>46066.786111111112</v>
      </c>
      <c r="C4935" s="2">
        <v>46066</v>
      </c>
      <c r="D4935">
        <v>18</v>
      </c>
      <c r="E4935" t="s">
        <v>25</v>
      </c>
      <c r="F4935" t="s">
        <v>34</v>
      </c>
      <c r="G4935">
        <v>1.2</v>
      </c>
      <c r="H4935">
        <v>74.819999999999993</v>
      </c>
      <c r="J4935">
        <v>1.2</v>
      </c>
      <c r="K4935">
        <v>10.1</v>
      </c>
      <c r="L4935">
        <v>13.2</v>
      </c>
      <c r="M4935">
        <v>95</v>
      </c>
      <c r="N4935" t="s">
        <v>27</v>
      </c>
      <c r="O4935">
        <v>0.67600000000000005</v>
      </c>
      <c r="P4935" t="s">
        <v>58</v>
      </c>
      <c r="Q4935" t="s">
        <v>88</v>
      </c>
      <c r="R4935">
        <v>4.66</v>
      </c>
      <c r="S4935">
        <v>0</v>
      </c>
      <c r="U4935">
        <v>3.1</v>
      </c>
      <c r="V4935" t="s">
        <v>159</v>
      </c>
      <c r="W4935" t="s">
        <v>77</v>
      </c>
      <c r="X4935">
        <v>0</v>
      </c>
      <c r="Y4935" t="str">
        <f>IF(tblRides[[#This Row],[supply_demand_ratio]]&lt;0.8,"Below 0.8",IF(tblRides[[#This Row],[supply_demand_ratio]]&lt;1,"Between 0.8-1.0",IF(tblRides[[#This Row],[supply_demand_ratio]]&lt;=1.2,"Between 1.0-1.2","Above 1.2")))</f>
        <v>Below 0.8</v>
      </c>
    </row>
    <row r="4936" spans="1:25" x14ac:dyDescent="0.3">
      <c r="A4936" t="s">
        <v>4991</v>
      </c>
      <c r="B4936" s="1">
        <v>46066.788888888892</v>
      </c>
      <c r="C4936" s="2">
        <v>46066</v>
      </c>
      <c r="D4936">
        <v>18</v>
      </c>
      <c r="E4936" t="s">
        <v>36</v>
      </c>
      <c r="F4936" t="s">
        <v>26</v>
      </c>
      <c r="G4936">
        <v>5.6</v>
      </c>
      <c r="H4936">
        <v>133.75</v>
      </c>
      <c r="I4936">
        <v>136.94</v>
      </c>
      <c r="J4936">
        <v>1.1000000000000001</v>
      </c>
      <c r="K4936">
        <v>5.9</v>
      </c>
      <c r="L4936">
        <v>1</v>
      </c>
      <c r="M4936">
        <v>84</v>
      </c>
      <c r="N4936" t="s">
        <v>27</v>
      </c>
      <c r="O4936">
        <v>0.71199999999999997</v>
      </c>
      <c r="P4936" t="s">
        <v>28</v>
      </c>
      <c r="Q4936" t="s">
        <v>29</v>
      </c>
      <c r="R4936">
        <v>4.5999999999999996</v>
      </c>
      <c r="S4936">
        <v>2</v>
      </c>
      <c r="T4936">
        <v>3.19</v>
      </c>
      <c r="U4936">
        <v>-4.9000000000000004</v>
      </c>
      <c r="V4936" t="s">
        <v>159</v>
      </c>
      <c r="W4936" t="s">
        <v>45</v>
      </c>
      <c r="X4936">
        <v>1</v>
      </c>
      <c r="Y4936" t="str">
        <f>IF(tblRides[[#This Row],[supply_demand_ratio]]&lt;0.8,"Below 0.8",IF(tblRides[[#This Row],[supply_demand_ratio]]&lt;1,"Between 0.8-1.0",IF(tblRides[[#This Row],[supply_demand_ratio]]&lt;=1.2,"Between 1.0-1.2","Above 1.2")))</f>
        <v>Below 0.8</v>
      </c>
    </row>
    <row r="4937" spans="1:25" x14ac:dyDescent="0.3">
      <c r="A4937" t="s">
        <v>4992</v>
      </c>
      <c r="B4937" s="1">
        <v>46066.798611111109</v>
      </c>
      <c r="C4937" s="2">
        <v>46066</v>
      </c>
      <c r="D4937">
        <v>19</v>
      </c>
      <c r="E4937" t="s">
        <v>25</v>
      </c>
      <c r="F4937" t="s">
        <v>26</v>
      </c>
      <c r="G4937">
        <v>6</v>
      </c>
      <c r="H4937">
        <v>168.26</v>
      </c>
      <c r="I4937">
        <v>154.25</v>
      </c>
      <c r="J4937">
        <v>1.3</v>
      </c>
      <c r="K4937">
        <v>8.1</v>
      </c>
      <c r="L4937">
        <v>5.9</v>
      </c>
      <c r="M4937">
        <v>96</v>
      </c>
      <c r="N4937" t="s">
        <v>72</v>
      </c>
      <c r="O4937">
        <v>0.61499999999999999</v>
      </c>
      <c r="P4937" t="s">
        <v>28</v>
      </c>
      <c r="Q4937" t="s">
        <v>29</v>
      </c>
      <c r="R4937">
        <v>4.54</v>
      </c>
      <c r="S4937">
        <v>2</v>
      </c>
      <c r="T4937">
        <v>-14.01</v>
      </c>
      <c r="U4937">
        <v>-2.2000000000000002</v>
      </c>
      <c r="V4937" t="s">
        <v>159</v>
      </c>
      <c r="W4937" t="s">
        <v>45</v>
      </c>
      <c r="X4937">
        <v>1</v>
      </c>
      <c r="Y4937" t="str">
        <f>IF(tblRides[[#This Row],[supply_demand_ratio]]&lt;0.8,"Below 0.8",IF(tblRides[[#This Row],[supply_demand_ratio]]&lt;1,"Between 0.8-1.0",IF(tblRides[[#This Row],[supply_demand_ratio]]&lt;=1.2,"Between 1.0-1.2","Above 1.2")))</f>
        <v>Below 0.8</v>
      </c>
    </row>
    <row r="4938" spans="1:25" x14ac:dyDescent="0.3">
      <c r="A4938" t="s">
        <v>4993</v>
      </c>
      <c r="B4938" s="1">
        <v>46066.827777777777</v>
      </c>
      <c r="C4938" s="2">
        <v>46066</v>
      </c>
      <c r="D4938">
        <v>19</v>
      </c>
      <c r="E4938" t="s">
        <v>25</v>
      </c>
      <c r="F4938" t="s">
        <v>26</v>
      </c>
      <c r="G4938">
        <v>8.6</v>
      </c>
      <c r="H4938">
        <v>239.63</v>
      </c>
      <c r="J4938">
        <v>1.3</v>
      </c>
      <c r="K4938">
        <v>9.5</v>
      </c>
      <c r="M4938">
        <v>80</v>
      </c>
      <c r="N4938" t="s">
        <v>72</v>
      </c>
      <c r="O4938">
        <v>0.54700000000000004</v>
      </c>
      <c r="P4938" t="s">
        <v>82</v>
      </c>
      <c r="Q4938" t="s">
        <v>83</v>
      </c>
      <c r="R4938">
        <v>4.96</v>
      </c>
      <c r="S4938">
        <v>20</v>
      </c>
      <c r="V4938" t="s">
        <v>159</v>
      </c>
      <c r="W4938" t="s">
        <v>45</v>
      </c>
      <c r="X4938">
        <v>0</v>
      </c>
      <c r="Y4938" t="str">
        <f>IF(tblRides[[#This Row],[supply_demand_ratio]]&lt;0.8,"Below 0.8",IF(tblRides[[#This Row],[supply_demand_ratio]]&lt;1,"Between 0.8-1.0",IF(tblRides[[#This Row],[supply_demand_ratio]]&lt;=1.2,"Between 1.0-1.2","Above 1.2")))</f>
        <v>Below 0.8</v>
      </c>
    </row>
    <row r="4939" spans="1:25" x14ac:dyDescent="0.3">
      <c r="A4939" t="s">
        <v>4994</v>
      </c>
      <c r="B4939" s="1">
        <v>46066.834027777775</v>
      </c>
      <c r="C4939" s="2">
        <v>46066</v>
      </c>
      <c r="D4939">
        <v>20</v>
      </c>
      <c r="E4939" t="s">
        <v>25</v>
      </c>
      <c r="F4939" t="s">
        <v>34</v>
      </c>
      <c r="G4939">
        <v>4.3</v>
      </c>
      <c r="H4939">
        <v>103.58</v>
      </c>
      <c r="J4939">
        <v>1</v>
      </c>
      <c r="K4939">
        <v>7.2</v>
      </c>
      <c r="L4939">
        <v>12.2</v>
      </c>
      <c r="M4939">
        <v>114</v>
      </c>
      <c r="N4939" t="s">
        <v>27</v>
      </c>
      <c r="O4939">
        <v>0.92600000000000005</v>
      </c>
      <c r="P4939" t="s">
        <v>58</v>
      </c>
      <c r="Q4939" t="s">
        <v>108</v>
      </c>
      <c r="R4939">
        <v>5</v>
      </c>
      <c r="S4939">
        <v>0</v>
      </c>
      <c r="U4939">
        <v>5</v>
      </c>
      <c r="V4939" t="s">
        <v>159</v>
      </c>
      <c r="W4939" t="s">
        <v>45</v>
      </c>
      <c r="X4939">
        <v>0</v>
      </c>
      <c r="Y4939" t="str">
        <f>IF(tblRides[[#This Row],[supply_demand_ratio]]&lt;0.8,"Below 0.8",IF(tblRides[[#This Row],[supply_demand_ratio]]&lt;1,"Between 0.8-1.0",IF(tblRides[[#This Row],[supply_demand_ratio]]&lt;=1.2,"Between 1.0-1.2","Above 1.2")))</f>
        <v>Between 0.8-1.0</v>
      </c>
    </row>
    <row r="4940" spans="1:25" x14ac:dyDescent="0.3">
      <c r="A4940" t="s">
        <v>4995</v>
      </c>
      <c r="B4940" s="1">
        <v>46066.840277777781</v>
      </c>
      <c r="C4940" s="2">
        <v>46066</v>
      </c>
      <c r="D4940">
        <v>20</v>
      </c>
      <c r="E4940" t="s">
        <v>36</v>
      </c>
      <c r="F4940" t="s">
        <v>26</v>
      </c>
      <c r="G4940">
        <v>1.7</v>
      </c>
      <c r="H4940">
        <v>75.540000000000006</v>
      </c>
      <c r="I4940">
        <v>73.319999999999993</v>
      </c>
      <c r="J4940">
        <v>1.2</v>
      </c>
      <c r="K4940">
        <v>9.3000000000000007</v>
      </c>
      <c r="L4940">
        <v>10</v>
      </c>
      <c r="M4940">
        <v>66</v>
      </c>
      <c r="N4940" t="s">
        <v>27</v>
      </c>
      <c r="O4940">
        <v>0.51800000000000002</v>
      </c>
      <c r="P4940" t="s">
        <v>28</v>
      </c>
      <c r="Q4940" t="s">
        <v>29</v>
      </c>
      <c r="R4940">
        <v>4.84</v>
      </c>
      <c r="S4940">
        <v>1</v>
      </c>
      <c r="T4940">
        <v>-2.2200000000000002</v>
      </c>
      <c r="U4940">
        <v>0.7</v>
      </c>
      <c r="V4940" t="s">
        <v>159</v>
      </c>
      <c r="W4940" t="s">
        <v>45</v>
      </c>
      <c r="X4940">
        <v>1</v>
      </c>
      <c r="Y4940" t="str">
        <f>IF(tblRides[[#This Row],[supply_demand_ratio]]&lt;0.8,"Below 0.8",IF(tblRides[[#This Row],[supply_demand_ratio]]&lt;1,"Between 0.8-1.0",IF(tblRides[[#This Row],[supply_demand_ratio]]&lt;=1.2,"Between 1.0-1.2","Above 1.2")))</f>
        <v>Below 0.8</v>
      </c>
    </row>
    <row r="4941" spans="1:25" x14ac:dyDescent="0.3">
      <c r="A4941" t="s">
        <v>4996</v>
      </c>
      <c r="B4941" s="1">
        <v>46066.879861111112</v>
      </c>
      <c r="C4941" s="2">
        <v>46066</v>
      </c>
      <c r="D4941">
        <v>21</v>
      </c>
      <c r="E4941" t="s">
        <v>36</v>
      </c>
      <c r="F4941" t="s">
        <v>26</v>
      </c>
      <c r="G4941">
        <v>6.2</v>
      </c>
      <c r="H4941">
        <v>147.44</v>
      </c>
      <c r="I4941">
        <v>145.38</v>
      </c>
      <c r="J4941">
        <v>1.2</v>
      </c>
      <c r="K4941">
        <v>3.7</v>
      </c>
      <c r="L4941">
        <v>5.0999999999999996</v>
      </c>
      <c r="M4941">
        <v>110</v>
      </c>
      <c r="N4941" t="s">
        <v>27</v>
      </c>
      <c r="O4941">
        <v>0.9</v>
      </c>
      <c r="P4941" t="s">
        <v>28</v>
      </c>
      <c r="Q4941" t="s">
        <v>29</v>
      </c>
      <c r="R4941">
        <v>4.7699999999999996</v>
      </c>
      <c r="S4941">
        <v>6</v>
      </c>
      <c r="T4941">
        <v>-2.06</v>
      </c>
      <c r="U4941">
        <v>1.4</v>
      </c>
      <c r="V4941" t="s">
        <v>159</v>
      </c>
      <c r="W4941" t="s">
        <v>31</v>
      </c>
      <c r="X4941">
        <v>1</v>
      </c>
      <c r="Y4941" t="str">
        <f>IF(tblRides[[#This Row],[supply_demand_ratio]]&lt;0.8,"Below 0.8",IF(tblRides[[#This Row],[supply_demand_ratio]]&lt;1,"Between 0.8-1.0",IF(tblRides[[#This Row],[supply_demand_ratio]]&lt;=1.2,"Between 1.0-1.2","Above 1.2")))</f>
        <v>Between 0.8-1.0</v>
      </c>
    </row>
    <row r="4942" spans="1:25" x14ac:dyDescent="0.3">
      <c r="A4942" t="s">
        <v>4997</v>
      </c>
      <c r="B4942" s="1">
        <v>46066.908333333333</v>
      </c>
      <c r="C4942" s="2">
        <v>46066</v>
      </c>
      <c r="D4942">
        <v>21</v>
      </c>
      <c r="E4942" t="s">
        <v>62</v>
      </c>
      <c r="F4942" t="s">
        <v>26</v>
      </c>
      <c r="G4942">
        <v>7.7</v>
      </c>
      <c r="H4942">
        <v>135.62</v>
      </c>
      <c r="I4942">
        <v>130.22</v>
      </c>
      <c r="J4942">
        <v>1</v>
      </c>
      <c r="K4942">
        <v>4.4000000000000004</v>
      </c>
      <c r="L4942">
        <v>1.8</v>
      </c>
      <c r="M4942">
        <v>58</v>
      </c>
      <c r="N4942" t="s">
        <v>41</v>
      </c>
      <c r="O4942">
        <v>1.615</v>
      </c>
      <c r="P4942" t="s">
        <v>28</v>
      </c>
      <c r="Q4942" t="s">
        <v>29</v>
      </c>
      <c r="R4942">
        <v>5</v>
      </c>
      <c r="S4942">
        <v>57</v>
      </c>
      <c r="T4942">
        <v>-5.4</v>
      </c>
      <c r="U4942">
        <v>-2.6</v>
      </c>
      <c r="V4942" t="s">
        <v>159</v>
      </c>
      <c r="W4942" t="s">
        <v>31</v>
      </c>
      <c r="X4942">
        <v>1</v>
      </c>
      <c r="Y4942" t="str">
        <f>IF(tblRides[[#This Row],[supply_demand_ratio]]&lt;0.8,"Below 0.8",IF(tblRides[[#This Row],[supply_demand_ratio]]&lt;1,"Between 0.8-1.0",IF(tblRides[[#This Row],[supply_demand_ratio]]&lt;=1.2,"Between 1.0-1.2","Above 1.2")))</f>
        <v>Above 1.2</v>
      </c>
    </row>
    <row r="4943" spans="1:25" x14ac:dyDescent="0.3">
      <c r="A4943" t="s">
        <v>4998</v>
      </c>
      <c r="B4943" s="1">
        <v>46066.935416666667</v>
      </c>
      <c r="C4943" s="2">
        <v>46066</v>
      </c>
      <c r="D4943">
        <v>22</v>
      </c>
      <c r="E4943" t="s">
        <v>25</v>
      </c>
      <c r="F4943" t="s">
        <v>26</v>
      </c>
      <c r="G4943">
        <v>6.5</v>
      </c>
      <c r="H4943">
        <v>129.71</v>
      </c>
      <c r="I4943">
        <v>133.47999999999999</v>
      </c>
      <c r="J4943">
        <v>1</v>
      </c>
      <c r="K4943">
        <v>2.2999999999999998</v>
      </c>
      <c r="L4943">
        <v>3.1</v>
      </c>
      <c r="M4943">
        <v>144</v>
      </c>
      <c r="N4943" t="s">
        <v>27</v>
      </c>
      <c r="O4943">
        <v>1.1950000000000001</v>
      </c>
      <c r="P4943" t="s">
        <v>28</v>
      </c>
      <c r="Q4943" t="s">
        <v>29</v>
      </c>
      <c r="R4943">
        <v>4.7699999999999996</v>
      </c>
      <c r="S4943">
        <v>1</v>
      </c>
      <c r="T4943">
        <v>3.77</v>
      </c>
      <c r="U4943">
        <v>0.8</v>
      </c>
      <c r="V4943" t="s">
        <v>159</v>
      </c>
      <c r="W4943" t="s">
        <v>31</v>
      </c>
      <c r="X4943">
        <v>1</v>
      </c>
      <c r="Y4943" t="str">
        <f>IF(tblRides[[#This Row],[supply_demand_ratio]]&lt;0.8,"Below 0.8",IF(tblRides[[#This Row],[supply_demand_ratio]]&lt;1,"Between 0.8-1.0",IF(tblRides[[#This Row],[supply_demand_ratio]]&lt;=1.2,"Between 1.0-1.2","Above 1.2")))</f>
        <v>Between 1.0-1.2</v>
      </c>
    </row>
    <row r="4944" spans="1:25" x14ac:dyDescent="0.3">
      <c r="A4944" t="s">
        <v>4999</v>
      </c>
      <c r="B4944" s="1">
        <v>46066.936805555553</v>
      </c>
      <c r="C4944" s="2">
        <v>46066</v>
      </c>
      <c r="D4944">
        <v>22</v>
      </c>
      <c r="E4944" t="s">
        <v>36</v>
      </c>
      <c r="F4944" t="s">
        <v>34</v>
      </c>
      <c r="G4944">
        <v>7.8</v>
      </c>
      <c r="H4944">
        <v>185.27</v>
      </c>
      <c r="I4944">
        <v>186.47</v>
      </c>
      <c r="J4944">
        <v>1.1000000000000001</v>
      </c>
      <c r="K4944">
        <v>6.5</v>
      </c>
      <c r="L4944">
        <v>6</v>
      </c>
      <c r="M4944">
        <v>105</v>
      </c>
      <c r="N4944" t="s">
        <v>41</v>
      </c>
      <c r="O4944">
        <v>1.2470000000000001</v>
      </c>
      <c r="P4944" t="s">
        <v>28</v>
      </c>
      <c r="Q4944" t="s">
        <v>29</v>
      </c>
      <c r="R4944">
        <v>4.43</v>
      </c>
      <c r="S4944">
        <v>0</v>
      </c>
      <c r="T4944">
        <v>1.2</v>
      </c>
      <c r="U4944">
        <v>-0.5</v>
      </c>
      <c r="V4944" t="s">
        <v>159</v>
      </c>
      <c r="W4944" t="s">
        <v>45</v>
      </c>
      <c r="X4944">
        <v>1</v>
      </c>
      <c r="Y4944" t="str">
        <f>IF(tblRides[[#This Row],[supply_demand_ratio]]&lt;0.8,"Below 0.8",IF(tblRides[[#This Row],[supply_demand_ratio]]&lt;1,"Between 0.8-1.0",IF(tblRides[[#This Row],[supply_demand_ratio]]&lt;=1.2,"Between 1.0-1.2","Above 1.2")))</f>
        <v>Above 1.2</v>
      </c>
    </row>
    <row r="4945" spans="1:25" x14ac:dyDescent="0.3">
      <c r="A4945" t="s">
        <v>5000</v>
      </c>
      <c r="B4945" s="1">
        <v>46066.952777777777</v>
      </c>
      <c r="C4945" s="2">
        <v>46066</v>
      </c>
      <c r="D4945">
        <v>22</v>
      </c>
      <c r="E4945" t="s">
        <v>33</v>
      </c>
      <c r="F4945" t="s">
        <v>26</v>
      </c>
      <c r="G4945">
        <v>7.1</v>
      </c>
      <c r="H4945">
        <v>148.77000000000001</v>
      </c>
      <c r="I4945">
        <v>144.99</v>
      </c>
      <c r="J4945">
        <v>1</v>
      </c>
      <c r="K4945">
        <v>4.3</v>
      </c>
      <c r="L4945">
        <v>10</v>
      </c>
      <c r="M4945">
        <v>86</v>
      </c>
      <c r="N4945" t="s">
        <v>41</v>
      </c>
      <c r="O4945">
        <v>1.2490000000000001</v>
      </c>
      <c r="P4945" t="s">
        <v>28</v>
      </c>
      <c r="Q4945" t="s">
        <v>29</v>
      </c>
      <c r="R4945">
        <v>4.51</v>
      </c>
      <c r="S4945">
        <v>35</v>
      </c>
      <c r="T4945">
        <v>-3.78</v>
      </c>
      <c r="U4945">
        <v>5.7</v>
      </c>
      <c r="V4945" t="s">
        <v>159</v>
      </c>
      <c r="W4945" t="s">
        <v>31</v>
      </c>
      <c r="X4945">
        <v>1</v>
      </c>
      <c r="Y4945" t="str">
        <f>IF(tblRides[[#This Row],[supply_demand_ratio]]&lt;0.8,"Below 0.8",IF(tblRides[[#This Row],[supply_demand_ratio]]&lt;1,"Between 0.8-1.0",IF(tblRides[[#This Row],[supply_demand_ratio]]&lt;=1.2,"Between 1.0-1.2","Above 1.2")))</f>
        <v>Above 1.2</v>
      </c>
    </row>
    <row r="4946" spans="1:25" x14ac:dyDescent="0.3">
      <c r="A4946" t="s">
        <v>5001</v>
      </c>
      <c r="B4946" s="1">
        <v>46066.967361111114</v>
      </c>
      <c r="C4946" s="2">
        <v>46066</v>
      </c>
      <c r="D4946">
        <v>23</v>
      </c>
      <c r="E4946" t="s">
        <v>43</v>
      </c>
      <c r="F4946" t="s">
        <v>34</v>
      </c>
      <c r="G4946">
        <v>6.6</v>
      </c>
      <c r="H4946">
        <v>139.91999999999999</v>
      </c>
      <c r="I4946">
        <v>138.49</v>
      </c>
      <c r="J4946">
        <v>1</v>
      </c>
      <c r="K4946">
        <v>5</v>
      </c>
      <c r="L4946">
        <v>1</v>
      </c>
      <c r="M4946">
        <v>67</v>
      </c>
      <c r="N4946" t="s">
        <v>41</v>
      </c>
      <c r="O4946">
        <v>1.96</v>
      </c>
      <c r="P4946" t="s">
        <v>28</v>
      </c>
      <c r="Q4946" t="s">
        <v>29</v>
      </c>
      <c r="R4946">
        <v>4.72</v>
      </c>
      <c r="S4946">
        <v>0</v>
      </c>
      <c r="T4946">
        <v>-1.43</v>
      </c>
      <c r="U4946">
        <v>-4</v>
      </c>
      <c r="V4946" t="s">
        <v>159</v>
      </c>
      <c r="W4946" t="s">
        <v>31</v>
      </c>
      <c r="X4946">
        <v>1</v>
      </c>
      <c r="Y4946" t="str">
        <f>IF(tblRides[[#This Row],[supply_demand_ratio]]&lt;0.8,"Below 0.8",IF(tblRides[[#This Row],[supply_demand_ratio]]&lt;1,"Between 0.8-1.0",IF(tblRides[[#This Row],[supply_demand_ratio]]&lt;=1.2,"Between 1.0-1.2","Above 1.2")))</f>
        <v>Above 1.2</v>
      </c>
    </row>
    <row r="4947" spans="1:25" x14ac:dyDescent="0.3">
      <c r="A4947" t="s">
        <v>5002</v>
      </c>
      <c r="B4947" s="1">
        <v>46066.972222222219</v>
      </c>
      <c r="C4947" s="2">
        <v>46066</v>
      </c>
      <c r="D4947">
        <v>23</v>
      </c>
      <c r="E4947" t="s">
        <v>25</v>
      </c>
      <c r="F4947" t="s">
        <v>26</v>
      </c>
      <c r="G4947">
        <v>3.9</v>
      </c>
      <c r="H4947">
        <v>107.71</v>
      </c>
      <c r="I4947">
        <v>108.18</v>
      </c>
      <c r="J4947">
        <v>1.1000000000000001</v>
      </c>
      <c r="K4947">
        <v>3</v>
      </c>
      <c r="L4947">
        <v>6</v>
      </c>
      <c r="M4947">
        <v>129</v>
      </c>
      <c r="N4947" t="s">
        <v>27</v>
      </c>
      <c r="O4947">
        <v>1.073</v>
      </c>
      <c r="P4947" t="s">
        <v>28</v>
      </c>
      <c r="Q4947" t="s">
        <v>29</v>
      </c>
      <c r="R4947">
        <v>4.84</v>
      </c>
      <c r="S4947">
        <v>51</v>
      </c>
      <c r="T4947">
        <v>0.47</v>
      </c>
      <c r="U4947">
        <v>3</v>
      </c>
      <c r="V4947" t="s">
        <v>159</v>
      </c>
      <c r="W4947" t="s">
        <v>31</v>
      </c>
      <c r="X4947">
        <v>1</v>
      </c>
      <c r="Y4947" t="str">
        <f>IF(tblRides[[#This Row],[supply_demand_ratio]]&lt;0.8,"Below 0.8",IF(tblRides[[#This Row],[supply_demand_ratio]]&lt;1,"Between 0.8-1.0",IF(tblRides[[#This Row],[supply_demand_ratio]]&lt;=1.2,"Between 1.0-1.2","Above 1.2")))</f>
        <v>Between 1.0-1.2</v>
      </c>
    </row>
    <row r="4948" spans="1:25" x14ac:dyDescent="0.3">
      <c r="A4948" t="s">
        <v>5003</v>
      </c>
      <c r="B4948" s="1">
        <v>46066.977777777778</v>
      </c>
      <c r="C4948" s="2">
        <v>46066</v>
      </c>
      <c r="D4948">
        <v>23</v>
      </c>
      <c r="E4948" t="s">
        <v>36</v>
      </c>
      <c r="F4948" t="s">
        <v>26</v>
      </c>
      <c r="G4948">
        <v>3.7</v>
      </c>
      <c r="H4948">
        <v>103.77</v>
      </c>
      <c r="I4948">
        <v>109.24</v>
      </c>
      <c r="J4948">
        <v>1.1000000000000001</v>
      </c>
      <c r="K4948">
        <v>5.7</v>
      </c>
      <c r="L4948">
        <v>4.3</v>
      </c>
      <c r="M4948">
        <v>111</v>
      </c>
      <c r="N4948" t="s">
        <v>27</v>
      </c>
      <c r="O4948">
        <v>1.1419999999999999</v>
      </c>
      <c r="P4948" t="s">
        <v>28</v>
      </c>
      <c r="Q4948" t="s">
        <v>29</v>
      </c>
      <c r="R4948">
        <v>4.97</v>
      </c>
      <c r="S4948">
        <v>4</v>
      </c>
      <c r="T4948">
        <v>5.47</v>
      </c>
      <c r="U4948">
        <v>-1.4</v>
      </c>
      <c r="V4948" t="s">
        <v>159</v>
      </c>
      <c r="W4948" t="s">
        <v>45</v>
      </c>
      <c r="X4948">
        <v>1</v>
      </c>
      <c r="Y4948" t="str">
        <f>IF(tblRides[[#This Row],[supply_demand_ratio]]&lt;0.8,"Below 0.8",IF(tblRides[[#This Row],[supply_demand_ratio]]&lt;1,"Between 0.8-1.0",IF(tblRides[[#This Row],[supply_demand_ratio]]&lt;=1.2,"Between 1.0-1.2","Above 1.2")))</f>
        <v>Between 1.0-1.2</v>
      </c>
    </row>
    <row r="4949" spans="1:25" x14ac:dyDescent="0.3">
      <c r="A4949" t="s">
        <v>5004</v>
      </c>
      <c r="B4949" s="1">
        <v>46067.000694444447</v>
      </c>
      <c r="C4949" s="2">
        <v>46067</v>
      </c>
      <c r="D4949">
        <v>0</v>
      </c>
      <c r="E4949" t="s">
        <v>25</v>
      </c>
      <c r="F4949" t="s">
        <v>34</v>
      </c>
      <c r="G4949">
        <v>16.399999999999999</v>
      </c>
      <c r="H4949">
        <v>301.02999999999997</v>
      </c>
      <c r="I4949">
        <v>295.57</v>
      </c>
      <c r="J4949">
        <v>1</v>
      </c>
      <c r="K4949">
        <v>5.6</v>
      </c>
      <c r="L4949">
        <v>5.8</v>
      </c>
      <c r="M4949">
        <v>113</v>
      </c>
      <c r="N4949" t="s">
        <v>41</v>
      </c>
      <c r="O4949">
        <v>1.1020000000000001</v>
      </c>
      <c r="P4949" t="s">
        <v>28</v>
      </c>
      <c r="Q4949" t="s">
        <v>29</v>
      </c>
      <c r="R4949">
        <v>4.97</v>
      </c>
      <c r="S4949">
        <v>0</v>
      </c>
      <c r="T4949">
        <v>-5.46</v>
      </c>
      <c r="U4949">
        <v>0.2</v>
      </c>
      <c r="V4949" t="s">
        <v>262</v>
      </c>
      <c r="W4949" t="s">
        <v>45</v>
      </c>
      <c r="X4949">
        <v>1</v>
      </c>
      <c r="Y4949" t="str">
        <f>IF(tblRides[[#This Row],[supply_demand_ratio]]&lt;0.8,"Below 0.8",IF(tblRides[[#This Row],[supply_demand_ratio]]&lt;1,"Between 0.8-1.0",IF(tblRides[[#This Row],[supply_demand_ratio]]&lt;=1.2,"Between 1.0-1.2","Above 1.2")))</f>
        <v>Between 1.0-1.2</v>
      </c>
    </row>
    <row r="4950" spans="1:25" x14ac:dyDescent="0.3">
      <c r="A4950" t="s">
        <v>5005</v>
      </c>
      <c r="B4950" s="1">
        <v>46067.003472222219</v>
      </c>
      <c r="C4950" s="2">
        <v>46067</v>
      </c>
      <c r="D4950">
        <v>0</v>
      </c>
      <c r="E4950" t="s">
        <v>33</v>
      </c>
      <c r="F4950" t="s">
        <v>26</v>
      </c>
      <c r="G4950">
        <v>2.7</v>
      </c>
      <c r="H4950">
        <v>79.37</v>
      </c>
      <c r="I4950">
        <v>80.39</v>
      </c>
      <c r="J4950">
        <v>1</v>
      </c>
      <c r="K4950">
        <v>2</v>
      </c>
      <c r="L4950">
        <v>2.2000000000000002</v>
      </c>
      <c r="M4950">
        <v>102</v>
      </c>
      <c r="N4950" t="s">
        <v>41</v>
      </c>
      <c r="O4950">
        <v>1.575</v>
      </c>
      <c r="P4950" t="s">
        <v>28</v>
      </c>
      <c r="Q4950" t="s">
        <v>29</v>
      </c>
      <c r="R4950">
        <v>4.8899999999999997</v>
      </c>
      <c r="S4950">
        <v>25</v>
      </c>
      <c r="T4950">
        <v>1.02</v>
      </c>
      <c r="U4950">
        <v>0.2</v>
      </c>
      <c r="V4950" t="s">
        <v>262</v>
      </c>
      <c r="W4950" t="s">
        <v>31</v>
      </c>
      <c r="X4950">
        <v>1</v>
      </c>
      <c r="Y4950" t="str">
        <f>IF(tblRides[[#This Row],[supply_demand_ratio]]&lt;0.8,"Below 0.8",IF(tblRides[[#This Row],[supply_demand_ratio]]&lt;1,"Between 0.8-1.0",IF(tblRides[[#This Row],[supply_demand_ratio]]&lt;=1.2,"Between 1.0-1.2","Above 1.2")))</f>
        <v>Above 1.2</v>
      </c>
    </row>
    <row r="4951" spans="1:25" x14ac:dyDescent="0.3">
      <c r="A4951" t="s">
        <v>5006</v>
      </c>
      <c r="B4951" s="1">
        <v>46067.007638888892</v>
      </c>
      <c r="C4951" s="2">
        <v>46067</v>
      </c>
      <c r="D4951">
        <v>0</v>
      </c>
      <c r="E4951" t="s">
        <v>33</v>
      </c>
      <c r="F4951" t="s">
        <v>26</v>
      </c>
      <c r="G4951">
        <v>16.600000000000001</v>
      </c>
      <c r="H4951">
        <v>274.99</v>
      </c>
      <c r="I4951">
        <v>266.72000000000003</v>
      </c>
      <c r="J4951">
        <v>1</v>
      </c>
      <c r="K4951">
        <v>5.9</v>
      </c>
      <c r="L4951">
        <v>5.2</v>
      </c>
      <c r="M4951">
        <v>97</v>
      </c>
      <c r="N4951" t="s">
        <v>41</v>
      </c>
      <c r="O4951">
        <v>2.153</v>
      </c>
      <c r="P4951" t="s">
        <v>28</v>
      </c>
      <c r="Q4951" t="s">
        <v>29</v>
      </c>
      <c r="R4951">
        <v>4.92</v>
      </c>
      <c r="S4951">
        <v>7</v>
      </c>
      <c r="T4951">
        <v>-8.27</v>
      </c>
      <c r="U4951">
        <v>-0.7</v>
      </c>
      <c r="V4951" t="s">
        <v>262</v>
      </c>
      <c r="W4951" t="s">
        <v>45</v>
      </c>
      <c r="X4951">
        <v>1</v>
      </c>
      <c r="Y4951" t="str">
        <f>IF(tblRides[[#This Row],[supply_demand_ratio]]&lt;0.8,"Below 0.8",IF(tblRides[[#This Row],[supply_demand_ratio]]&lt;1,"Between 0.8-1.0",IF(tblRides[[#This Row],[supply_demand_ratio]]&lt;=1.2,"Between 1.0-1.2","Above 1.2")))</f>
        <v>Above 1.2</v>
      </c>
    </row>
    <row r="4952" spans="1:25" x14ac:dyDescent="0.3">
      <c r="A4952" t="s">
        <v>5007</v>
      </c>
      <c r="B4952" s="1">
        <v>46067.030555555553</v>
      </c>
      <c r="C4952" s="2">
        <v>46067</v>
      </c>
      <c r="D4952">
        <v>0</v>
      </c>
      <c r="E4952" t="s">
        <v>25</v>
      </c>
      <c r="F4952" t="s">
        <v>26</v>
      </c>
      <c r="G4952">
        <v>3.4</v>
      </c>
      <c r="H4952">
        <v>88.77</v>
      </c>
      <c r="J4952">
        <v>1</v>
      </c>
      <c r="K4952">
        <v>2.9</v>
      </c>
      <c r="L4952">
        <v>1</v>
      </c>
      <c r="M4952">
        <v>115</v>
      </c>
      <c r="N4952" t="s">
        <v>27</v>
      </c>
      <c r="O4952">
        <v>0.86</v>
      </c>
      <c r="P4952" t="s">
        <v>58</v>
      </c>
      <c r="Q4952" t="s">
        <v>108</v>
      </c>
      <c r="R4952">
        <v>4.6500000000000004</v>
      </c>
      <c r="S4952">
        <v>2</v>
      </c>
      <c r="U4952">
        <v>-1.9</v>
      </c>
      <c r="V4952" t="s">
        <v>262</v>
      </c>
      <c r="W4952" t="s">
        <v>31</v>
      </c>
      <c r="X4952">
        <v>0</v>
      </c>
      <c r="Y4952" t="str">
        <f>IF(tblRides[[#This Row],[supply_demand_ratio]]&lt;0.8,"Below 0.8",IF(tblRides[[#This Row],[supply_demand_ratio]]&lt;1,"Between 0.8-1.0",IF(tblRides[[#This Row],[supply_demand_ratio]]&lt;=1.2,"Between 1.0-1.2","Above 1.2")))</f>
        <v>Between 0.8-1.0</v>
      </c>
    </row>
    <row r="4953" spans="1:25" x14ac:dyDescent="0.3">
      <c r="A4953" t="s">
        <v>5008</v>
      </c>
      <c r="B4953" s="1">
        <v>46067.032638888886</v>
      </c>
      <c r="C4953" s="2">
        <v>46067</v>
      </c>
      <c r="D4953">
        <v>0</v>
      </c>
      <c r="E4953" t="s">
        <v>62</v>
      </c>
      <c r="F4953" t="s">
        <v>26</v>
      </c>
      <c r="G4953">
        <v>14</v>
      </c>
      <c r="H4953">
        <v>225.81</v>
      </c>
      <c r="I4953">
        <v>240.7</v>
      </c>
      <c r="J4953">
        <v>1</v>
      </c>
      <c r="K4953">
        <v>2.8</v>
      </c>
      <c r="L4953">
        <v>1</v>
      </c>
      <c r="M4953">
        <v>52</v>
      </c>
      <c r="N4953" t="s">
        <v>41</v>
      </c>
      <c r="O4953">
        <v>2.101</v>
      </c>
      <c r="P4953" t="s">
        <v>28</v>
      </c>
      <c r="Q4953" t="s">
        <v>29</v>
      </c>
      <c r="R4953">
        <v>4.6399999999999997</v>
      </c>
      <c r="S4953">
        <v>3</v>
      </c>
      <c r="T4953">
        <v>14.89</v>
      </c>
      <c r="U4953">
        <v>-1.8</v>
      </c>
      <c r="V4953" t="s">
        <v>262</v>
      </c>
      <c r="W4953" t="s">
        <v>31</v>
      </c>
      <c r="X4953">
        <v>1</v>
      </c>
      <c r="Y4953" t="str">
        <f>IF(tblRides[[#This Row],[supply_demand_ratio]]&lt;0.8,"Below 0.8",IF(tblRides[[#This Row],[supply_demand_ratio]]&lt;1,"Between 0.8-1.0",IF(tblRides[[#This Row],[supply_demand_ratio]]&lt;=1.2,"Between 1.0-1.2","Above 1.2")))</f>
        <v>Above 1.2</v>
      </c>
    </row>
    <row r="4954" spans="1:25" x14ac:dyDescent="0.3">
      <c r="A4954" t="s">
        <v>5009</v>
      </c>
      <c r="B4954" s="1">
        <v>46067.033333333333</v>
      </c>
      <c r="C4954" s="2">
        <v>46067</v>
      </c>
      <c r="D4954">
        <v>0</v>
      </c>
      <c r="E4954" t="s">
        <v>36</v>
      </c>
      <c r="F4954" t="s">
        <v>26</v>
      </c>
      <c r="G4954">
        <v>10.3</v>
      </c>
      <c r="H4954">
        <v>197.13</v>
      </c>
      <c r="J4954">
        <v>1</v>
      </c>
      <c r="K4954">
        <v>6.2</v>
      </c>
      <c r="L4954">
        <v>14.4</v>
      </c>
      <c r="M4954">
        <v>131</v>
      </c>
      <c r="N4954" t="s">
        <v>27</v>
      </c>
      <c r="O4954">
        <v>1.3540000000000001</v>
      </c>
      <c r="P4954" t="s">
        <v>58</v>
      </c>
      <c r="Q4954" t="s">
        <v>59</v>
      </c>
      <c r="R4954">
        <v>4.62</v>
      </c>
      <c r="S4954">
        <v>1</v>
      </c>
      <c r="U4954">
        <v>8.1999999999999993</v>
      </c>
      <c r="V4954" t="s">
        <v>262</v>
      </c>
      <c r="W4954" t="s">
        <v>45</v>
      </c>
      <c r="X4954">
        <v>0</v>
      </c>
      <c r="Y4954" t="str">
        <f>IF(tblRides[[#This Row],[supply_demand_ratio]]&lt;0.8,"Below 0.8",IF(tblRides[[#This Row],[supply_demand_ratio]]&lt;1,"Between 0.8-1.0",IF(tblRides[[#This Row],[supply_demand_ratio]]&lt;=1.2,"Between 1.0-1.2","Above 1.2")))</f>
        <v>Above 1.2</v>
      </c>
    </row>
    <row r="4955" spans="1:25" x14ac:dyDescent="0.3">
      <c r="A4955" t="s">
        <v>5010</v>
      </c>
      <c r="B4955" s="1">
        <v>46067.033333333333</v>
      </c>
      <c r="C4955" s="2">
        <v>46067</v>
      </c>
      <c r="D4955">
        <v>0</v>
      </c>
      <c r="E4955" t="s">
        <v>33</v>
      </c>
      <c r="F4955" t="s">
        <v>26</v>
      </c>
      <c r="G4955">
        <v>8.8000000000000007</v>
      </c>
      <c r="H4955">
        <v>153.18</v>
      </c>
      <c r="I4955">
        <v>146.13999999999999</v>
      </c>
      <c r="J4955">
        <v>1</v>
      </c>
      <c r="K4955">
        <v>2.9</v>
      </c>
      <c r="L4955">
        <v>3.2</v>
      </c>
      <c r="M4955">
        <v>104</v>
      </c>
      <c r="N4955" t="s">
        <v>41</v>
      </c>
      <c r="O4955">
        <v>1.4910000000000001</v>
      </c>
      <c r="P4955" t="s">
        <v>28</v>
      </c>
      <c r="Q4955" t="s">
        <v>29</v>
      </c>
      <c r="R4955">
        <v>4.7300000000000004</v>
      </c>
      <c r="S4955">
        <v>13</v>
      </c>
      <c r="T4955">
        <v>-7.04</v>
      </c>
      <c r="U4955">
        <v>0.3</v>
      </c>
      <c r="V4955" t="s">
        <v>262</v>
      </c>
      <c r="W4955" t="s">
        <v>31</v>
      </c>
      <c r="X4955">
        <v>1</v>
      </c>
      <c r="Y4955" t="str">
        <f>IF(tblRides[[#This Row],[supply_demand_ratio]]&lt;0.8,"Below 0.8",IF(tblRides[[#This Row],[supply_demand_ratio]]&lt;1,"Between 0.8-1.0",IF(tblRides[[#This Row],[supply_demand_ratio]]&lt;=1.2,"Between 1.0-1.2","Above 1.2")))</f>
        <v>Above 1.2</v>
      </c>
    </row>
    <row r="4956" spans="1:25" x14ac:dyDescent="0.3">
      <c r="A4956" t="s">
        <v>5011</v>
      </c>
      <c r="B4956" s="1">
        <v>46067.041666666664</v>
      </c>
      <c r="C4956" s="2">
        <v>46067</v>
      </c>
      <c r="D4956">
        <v>1</v>
      </c>
      <c r="E4956" t="s">
        <v>36</v>
      </c>
      <c r="F4956" t="s">
        <v>26</v>
      </c>
      <c r="G4956">
        <v>0.7</v>
      </c>
      <c r="H4956">
        <v>48.31</v>
      </c>
      <c r="J4956">
        <v>1</v>
      </c>
      <c r="K4956">
        <v>4.5</v>
      </c>
      <c r="L4956">
        <v>2.2000000000000002</v>
      </c>
      <c r="M4956">
        <v>123</v>
      </c>
      <c r="N4956" t="s">
        <v>41</v>
      </c>
      <c r="O4956">
        <v>1.419</v>
      </c>
      <c r="P4956" t="s">
        <v>58</v>
      </c>
      <c r="Q4956" t="s">
        <v>59</v>
      </c>
      <c r="R4956">
        <v>4.87</v>
      </c>
      <c r="S4956">
        <v>12</v>
      </c>
      <c r="U4956">
        <v>-2.2999999999999998</v>
      </c>
      <c r="V4956" t="s">
        <v>262</v>
      </c>
      <c r="W4956" t="s">
        <v>31</v>
      </c>
      <c r="X4956">
        <v>0</v>
      </c>
      <c r="Y4956" t="str">
        <f>IF(tblRides[[#This Row],[supply_demand_ratio]]&lt;0.8,"Below 0.8",IF(tblRides[[#This Row],[supply_demand_ratio]]&lt;1,"Between 0.8-1.0",IF(tblRides[[#This Row],[supply_demand_ratio]]&lt;=1.2,"Between 1.0-1.2","Above 1.2")))</f>
        <v>Above 1.2</v>
      </c>
    </row>
    <row r="4957" spans="1:25" x14ac:dyDescent="0.3">
      <c r="A4957" t="s">
        <v>5012</v>
      </c>
      <c r="B4957" s="1">
        <v>46067.043055555558</v>
      </c>
      <c r="C4957" s="2">
        <v>46067</v>
      </c>
      <c r="D4957">
        <v>1</v>
      </c>
      <c r="E4957" t="s">
        <v>43</v>
      </c>
      <c r="F4957" t="s">
        <v>26</v>
      </c>
      <c r="G4957">
        <v>3.8</v>
      </c>
      <c r="H4957">
        <v>96.74</v>
      </c>
      <c r="I4957">
        <v>93.65</v>
      </c>
      <c r="J4957">
        <v>1</v>
      </c>
      <c r="K4957">
        <v>4</v>
      </c>
      <c r="L4957">
        <v>6.9</v>
      </c>
      <c r="M4957">
        <v>68</v>
      </c>
      <c r="N4957" t="s">
        <v>41</v>
      </c>
      <c r="O4957">
        <v>1.831</v>
      </c>
      <c r="P4957" t="s">
        <v>28</v>
      </c>
      <c r="Q4957" t="s">
        <v>29</v>
      </c>
      <c r="R4957">
        <v>5</v>
      </c>
      <c r="S4957">
        <v>8</v>
      </c>
      <c r="T4957">
        <v>-3.09</v>
      </c>
      <c r="U4957">
        <v>2.9</v>
      </c>
      <c r="V4957" t="s">
        <v>262</v>
      </c>
      <c r="W4957" t="s">
        <v>31</v>
      </c>
      <c r="X4957">
        <v>1</v>
      </c>
      <c r="Y4957" t="str">
        <f>IF(tblRides[[#This Row],[supply_demand_ratio]]&lt;0.8,"Below 0.8",IF(tblRides[[#This Row],[supply_demand_ratio]]&lt;1,"Between 0.8-1.0",IF(tblRides[[#This Row],[supply_demand_ratio]]&lt;=1.2,"Between 1.0-1.2","Above 1.2")))</f>
        <v>Above 1.2</v>
      </c>
    </row>
    <row r="4958" spans="1:25" x14ac:dyDescent="0.3">
      <c r="A4958" t="s">
        <v>5013</v>
      </c>
      <c r="B4958" s="1">
        <v>46067.054861111108</v>
      </c>
      <c r="C4958" s="2">
        <v>46067</v>
      </c>
      <c r="D4958">
        <v>1</v>
      </c>
      <c r="E4958" t="s">
        <v>36</v>
      </c>
      <c r="F4958" t="s">
        <v>34</v>
      </c>
      <c r="G4958">
        <v>6.9</v>
      </c>
      <c r="H4958">
        <v>168.4</v>
      </c>
      <c r="I4958">
        <v>170.62</v>
      </c>
      <c r="J4958">
        <v>1.1000000000000001</v>
      </c>
      <c r="K4958">
        <v>2</v>
      </c>
      <c r="L4958">
        <v>5.4</v>
      </c>
      <c r="M4958">
        <v>124</v>
      </c>
      <c r="N4958" t="s">
        <v>41</v>
      </c>
      <c r="O4958">
        <v>1.534</v>
      </c>
      <c r="P4958" t="s">
        <v>28</v>
      </c>
      <c r="Q4958" t="s">
        <v>29</v>
      </c>
      <c r="R4958">
        <v>4.63</v>
      </c>
      <c r="S4958">
        <v>0</v>
      </c>
      <c r="T4958">
        <v>2.2200000000000002</v>
      </c>
      <c r="U4958">
        <v>3.4</v>
      </c>
      <c r="V4958" t="s">
        <v>262</v>
      </c>
      <c r="W4958" t="s">
        <v>31</v>
      </c>
      <c r="X4958">
        <v>1</v>
      </c>
      <c r="Y4958" t="str">
        <f>IF(tblRides[[#This Row],[supply_demand_ratio]]&lt;0.8,"Below 0.8",IF(tblRides[[#This Row],[supply_demand_ratio]]&lt;1,"Between 0.8-1.0",IF(tblRides[[#This Row],[supply_demand_ratio]]&lt;=1.2,"Between 1.0-1.2","Above 1.2")))</f>
        <v>Above 1.2</v>
      </c>
    </row>
    <row r="4959" spans="1:25" x14ac:dyDescent="0.3">
      <c r="A4959" t="s">
        <v>5014</v>
      </c>
      <c r="B4959" s="1">
        <v>46067.063194444447</v>
      </c>
      <c r="C4959" s="2">
        <v>46067</v>
      </c>
      <c r="D4959">
        <v>1</v>
      </c>
      <c r="E4959" t="s">
        <v>25</v>
      </c>
      <c r="F4959" t="s">
        <v>34</v>
      </c>
      <c r="G4959">
        <v>10.8</v>
      </c>
      <c r="H4959">
        <v>191.31</v>
      </c>
      <c r="I4959">
        <v>183.34</v>
      </c>
      <c r="J4959">
        <v>1</v>
      </c>
      <c r="K4959">
        <v>7.4</v>
      </c>
      <c r="L4959">
        <v>8.3000000000000007</v>
      </c>
      <c r="M4959">
        <v>116</v>
      </c>
      <c r="N4959" t="s">
        <v>27</v>
      </c>
      <c r="O4959">
        <v>0.98</v>
      </c>
      <c r="P4959" t="s">
        <v>28</v>
      </c>
      <c r="Q4959" t="s">
        <v>29</v>
      </c>
      <c r="R4959">
        <v>4.59</v>
      </c>
      <c r="S4959">
        <v>0</v>
      </c>
      <c r="T4959">
        <v>-7.97</v>
      </c>
      <c r="U4959">
        <v>0.9</v>
      </c>
      <c r="V4959" t="s">
        <v>262</v>
      </c>
      <c r="W4959" t="s">
        <v>45</v>
      </c>
      <c r="X4959">
        <v>1</v>
      </c>
      <c r="Y4959" t="str">
        <f>IF(tblRides[[#This Row],[supply_demand_ratio]]&lt;0.8,"Below 0.8",IF(tblRides[[#This Row],[supply_demand_ratio]]&lt;1,"Between 0.8-1.0",IF(tblRides[[#This Row],[supply_demand_ratio]]&lt;=1.2,"Between 1.0-1.2","Above 1.2")))</f>
        <v>Between 0.8-1.0</v>
      </c>
    </row>
    <row r="4960" spans="1:25" x14ac:dyDescent="0.3">
      <c r="A4960" t="s">
        <v>5015</v>
      </c>
      <c r="B4960" s="1">
        <v>46067.072916666664</v>
      </c>
      <c r="C4960" s="2">
        <v>46067</v>
      </c>
      <c r="D4960">
        <v>1</v>
      </c>
      <c r="E4960" t="s">
        <v>43</v>
      </c>
      <c r="F4960" t="s">
        <v>34</v>
      </c>
      <c r="G4960">
        <v>5.6</v>
      </c>
      <c r="H4960">
        <v>108.27</v>
      </c>
      <c r="I4960">
        <v>113.43</v>
      </c>
      <c r="J4960">
        <v>1</v>
      </c>
      <c r="K4960">
        <v>7.2</v>
      </c>
      <c r="L4960">
        <v>4.9000000000000004</v>
      </c>
      <c r="M4960">
        <v>70</v>
      </c>
      <c r="N4960" t="s">
        <v>41</v>
      </c>
      <c r="O4960">
        <v>2.2000000000000002</v>
      </c>
      <c r="P4960" t="s">
        <v>28</v>
      </c>
      <c r="Q4960" t="s">
        <v>29</v>
      </c>
      <c r="R4960">
        <v>4.8499999999999996</v>
      </c>
      <c r="S4960">
        <v>0</v>
      </c>
      <c r="T4960">
        <v>5.16</v>
      </c>
      <c r="U4960">
        <v>-2.2999999999999998</v>
      </c>
      <c r="V4960" t="s">
        <v>262</v>
      </c>
      <c r="W4960" t="s">
        <v>45</v>
      </c>
      <c r="X4960">
        <v>1</v>
      </c>
      <c r="Y4960" t="str">
        <f>IF(tblRides[[#This Row],[supply_demand_ratio]]&lt;0.8,"Below 0.8",IF(tblRides[[#This Row],[supply_demand_ratio]]&lt;1,"Between 0.8-1.0",IF(tblRides[[#This Row],[supply_demand_ratio]]&lt;=1.2,"Between 1.0-1.2","Above 1.2")))</f>
        <v>Above 1.2</v>
      </c>
    </row>
    <row r="4961" spans="1:25" x14ac:dyDescent="0.3">
      <c r="A4961" t="s">
        <v>5016</v>
      </c>
      <c r="B4961" s="1">
        <v>46067.082638888889</v>
      </c>
      <c r="C4961" s="2">
        <v>46067</v>
      </c>
      <c r="D4961">
        <v>1</v>
      </c>
      <c r="E4961" t="s">
        <v>43</v>
      </c>
      <c r="F4961" t="s">
        <v>26</v>
      </c>
      <c r="G4961">
        <v>1.9</v>
      </c>
      <c r="H4961">
        <v>68.099999999999994</v>
      </c>
      <c r="I4961">
        <v>67.06</v>
      </c>
      <c r="J4961">
        <v>1</v>
      </c>
      <c r="K4961">
        <v>5.2</v>
      </c>
      <c r="L4961">
        <v>8.8000000000000007</v>
      </c>
      <c r="M4961">
        <v>71</v>
      </c>
      <c r="N4961" t="s">
        <v>41</v>
      </c>
      <c r="O4961">
        <v>1.7729999999999999</v>
      </c>
      <c r="P4961" t="s">
        <v>28</v>
      </c>
      <c r="Q4961" t="s">
        <v>29</v>
      </c>
      <c r="R4961">
        <v>4.63</v>
      </c>
      <c r="S4961">
        <v>4</v>
      </c>
      <c r="T4961">
        <v>-1.04</v>
      </c>
      <c r="U4961">
        <v>3.6</v>
      </c>
      <c r="V4961" t="s">
        <v>262</v>
      </c>
      <c r="W4961" t="s">
        <v>45</v>
      </c>
      <c r="X4961">
        <v>1</v>
      </c>
      <c r="Y4961" t="str">
        <f>IF(tblRides[[#This Row],[supply_demand_ratio]]&lt;0.8,"Below 0.8",IF(tblRides[[#This Row],[supply_demand_ratio]]&lt;1,"Between 0.8-1.0",IF(tblRides[[#This Row],[supply_demand_ratio]]&lt;=1.2,"Between 1.0-1.2","Above 1.2")))</f>
        <v>Above 1.2</v>
      </c>
    </row>
    <row r="4962" spans="1:25" x14ac:dyDescent="0.3">
      <c r="A4962" t="s">
        <v>5017</v>
      </c>
      <c r="B4962" s="1">
        <v>46067.084027777775</v>
      </c>
      <c r="C4962" s="2">
        <v>46067</v>
      </c>
      <c r="D4962">
        <v>2</v>
      </c>
      <c r="E4962" t="s">
        <v>43</v>
      </c>
      <c r="F4962" t="s">
        <v>26</v>
      </c>
      <c r="G4962">
        <v>5.9</v>
      </c>
      <c r="H4962">
        <v>124.23</v>
      </c>
      <c r="I4962">
        <v>123.28</v>
      </c>
      <c r="J4962">
        <v>1.1000000000000001</v>
      </c>
      <c r="K4962">
        <v>3.6</v>
      </c>
      <c r="L4962">
        <v>1.9</v>
      </c>
      <c r="M4962">
        <v>64</v>
      </c>
      <c r="N4962" t="s">
        <v>41</v>
      </c>
      <c r="O4962">
        <v>2.044</v>
      </c>
      <c r="P4962" t="s">
        <v>28</v>
      </c>
      <c r="Q4962" t="s">
        <v>29</v>
      </c>
      <c r="R4962">
        <v>4.9800000000000004</v>
      </c>
      <c r="S4962">
        <v>9</v>
      </c>
      <c r="T4962">
        <v>-0.95</v>
      </c>
      <c r="U4962">
        <v>-1.7</v>
      </c>
      <c r="V4962" t="s">
        <v>262</v>
      </c>
      <c r="W4962" t="s">
        <v>31</v>
      </c>
      <c r="X4962">
        <v>1</v>
      </c>
      <c r="Y4962" t="str">
        <f>IF(tblRides[[#This Row],[supply_demand_ratio]]&lt;0.8,"Below 0.8",IF(tblRides[[#This Row],[supply_demand_ratio]]&lt;1,"Between 0.8-1.0",IF(tblRides[[#This Row],[supply_demand_ratio]]&lt;=1.2,"Between 1.0-1.2","Above 1.2")))</f>
        <v>Above 1.2</v>
      </c>
    </row>
    <row r="4963" spans="1:25" x14ac:dyDescent="0.3">
      <c r="A4963" t="s">
        <v>5018</v>
      </c>
      <c r="B4963" s="1">
        <v>46067.086111111108</v>
      </c>
      <c r="C4963" s="2">
        <v>46067</v>
      </c>
      <c r="D4963">
        <v>2</v>
      </c>
      <c r="E4963" t="s">
        <v>43</v>
      </c>
      <c r="F4963" t="s">
        <v>34</v>
      </c>
      <c r="G4963">
        <v>7.8</v>
      </c>
      <c r="H4963">
        <v>148.44999999999999</v>
      </c>
      <c r="J4963">
        <v>1</v>
      </c>
      <c r="K4963">
        <v>4.4000000000000004</v>
      </c>
      <c r="L4963">
        <v>2.4</v>
      </c>
      <c r="M4963">
        <v>69</v>
      </c>
      <c r="N4963" t="s">
        <v>41</v>
      </c>
      <c r="O4963">
        <v>2.06</v>
      </c>
      <c r="P4963" t="s">
        <v>58</v>
      </c>
      <c r="Q4963" t="s">
        <v>59</v>
      </c>
      <c r="R4963">
        <v>5</v>
      </c>
      <c r="S4963">
        <v>0</v>
      </c>
      <c r="U4963">
        <v>-2</v>
      </c>
      <c r="V4963" t="s">
        <v>262</v>
      </c>
      <c r="W4963" t="s">
        <v>31</v>
      </c>
      <c r="X4963">
        <v>0</v>
      </c>
      <c r="Y4963" t="str">
        <f>IF(tblRides[[#This Row],[supply_demand_ratio]]&lt;0.8,"Below 0.8",IF(tblRides[[#This Row],[supply_demand_ratio]]&lt;1,"Between 0.8-1.0",IF(tblRides[[#This Row],[supply_demand_ratio]]&lt;=1.2,"Between 1.0-1.2","Above 1.2")))</f>
        <v>Above 1.2</v>
      </c>
    </row>
    <row r="4964" spans="1:25" x14ac:dyDescent="0.3">
      <c r="A4964" t="s">
        <v>5019</v>
      </c>
      <c r="B4964" s="1">
        <v>46067.117361111108</v>
      </c>
      <c r="C4964" s="2">
        <v>46067</v>
      </c>
      <c r="D4964">
        <v>2</v>
      </c>
      <c r="E4964" t="s">
        <v>25</v>
      </c>
      <c r="F4964" t="s">
        <v>26</v>
      </c>
      <c r="G4964">
        <v>5</v>
      </c>
      <c r="H4964">
        <v>127.31</v>
      </c>
      <c r="I4964">
        <v>131.16999999999999</v>
      </c>
      <c r="J4964">
        <v>1.1000000000000001</v>
      </c>
      <c r="K4964">
        <v>7.1</v>
      </c>
      <c r="L4964">
        <v>4.5999999999999996</v>
      </c>
      <c r="M4964">
        <v>125</v>
      </c>
      <c r="N4964" t="s">
        <v>41</v>
      </c>
      <c r="O4964">
        <v>1.2330000000000001</v>
      </c>
      <c r="P4964" t="s">
        <v>28</v>
      </c>
      <c r="Q4964" t="s">
        <v>29</v>
      </c>
      <c r="R4964">
        <v>5</v>
      </c>
      <c r="S4964">
        <v>14</v>
      </c>
      <c r="T4964">
        <v>3.86</v>
      </c>
      <c r="U4964">
        <v>-2.5</v>
      </c>
      <c r="V4964" t="s">
        <v>262</v>
      </c>
      <c r="W4964" t="s">
        <v>45</v>
      </c>
      <c r="X4964">
        <v>1</v>
      </c>
      <c r="Y4964" t="str">
        <f>IF(tblRides[[#This Row],[supply_demand_ratio]]&lt;0.8,"Below 0.8",IF(tblRides[[#This Row],[supply_demand_ratio]]&lt;1,"Between 0.8-1.0",IF(tblRides[[#This Row],[supply_demand_ratio]]&lt;=1.2,"Between 1.0-1.2","Above 1.2")))</f>
        <v>Above 1.2</v>
      </c>
    </row>
    <row r="4965" spans="1:25" x14ac:dyDescent="0.3">
      <c r="A4965" t="s">
        <v>5020</v>
      </c>
      <c r="B4965" s="1">
        <v>46067.145833333336</v>
      </c>
      <c r="C4965" s="2">
        <v>46067</v>
      </c>
      <c r="D4965">
        <v>3</v>
      </c>
      <c r="E4965" t="s">
        <v>62</v>
      </c>
      <c r="F4965" t="s">
        <v>26</v>
      </c>
      <c r="G4965">
        <v>15.7</v>
      </c>
      <c r="H4965">
        <v>291.58</v>
      </c>
      <c r="J4965">
        <v>1</v>
      </c>
      <c r="K4965">
        <v>3.2</v>
      </c>
      <c r="L4965">
        <v>1</v>
      </c>
      <c r="M4965">
        <v>59</v>
      </c>
      <c r="N4965" t="s">
        <v>41</v>
      </c>
      <c r="O4965">
        <v>1.988</v>
      </c>
      <c r="P4965" t="s">
        <v>58</v>
      </c>
      <c r="Q4965" t="s">
        <v>88</v>
      </c>
      <c r="R4965">
        <v>4.82</v>
      </c>
      <c r="S4965">
        <v>5</v>
      </c>
      <c r="U4965">
        <v>-2.2000000000000002</v>
      </c>
      <c r="V4965" t="s">
        <v>262</v>
      </c>
      <c r="W4965" t="s">
        <v>31</v>
      </c>
      <c r="X4965">
        <v>0</v>
      </c>
      <c r="Y4965" t="str">
        <f>IF(tblRides[[#This Row],[supply_demand_ratio]]&lt;0.8,"Below 0.8",IF(tblRides[[#This Row],[supply_demand_ratio]]&lt;1,"Between 0.8-1.0",IF(tblRides[[#This Row],[supply_demand_ratio]]&lt;=1.2,"Between 1.0-1.2","Above 1.2")))</f>
        <v>Above 1.2</v>
      </c>
    </row>
    <row r="4966" spans="1:25" x14ac:dyDescent="0.3">
      <c r="A4966" t="s">
        <v>5021</v>
      </c>
      <c r="B4966" s="1">
        <v>46067.152777777781</v>
      </c>
      <c r="C4966" s="2">
        <v>46067</v>
      </c>
      <c r="D4966">
        <v>3</v>
      </c>
      <c r="E4966" t="s">
        <v>25</v>
      </c>
      <c r="F4966" t="s">
        <v>34</v>
      </c>
      <c r="G4966">
        <v>6.2</v>
      </c>
      <c r="H4966">
        <v>143.46</v>
      </c>
      <c r="I4966">
        <v>152.41</v>
      </c>
      <c r="J4966">
        <v>1</v>
      </c>
      <c r="K4966">
        <v>3.4</v>
      </c>
      <c r="L4966">
        <v>6.4</v>
      </c>
      <c r="M4966">
        <v>125</v>
      </c>
      <c r="N4966" t="s">
        <v>27</v>
      </c>
      <c r="O4966">
        <v>1.0780000000000001</v>
      </c>
      <c r="P4966" t="s">
        <v>28</v>
      </c>
      <c r="Q4966" t="s">
        <v>29</v>
      </c>
      <c r="R4966">
        <v>5</v>
      </c>
      <c r="S4966">
        <v>0</v>
      </c>
      <c r="T4966">
        <v>8.9499999999999993</v>
      </c>
      <c r="U4966">
        <v>3</v>
      </c>
      <c r="V4966" t="s">
        <v>262</v>
      </c>
      <c r="W4966" t="s">
        <v>31</v>
      </c>
      <c r="X4966">
        <v>1</v>
      </c>
      <c r="Y4966" t="str">
        <f>IF(tblRides[[#This Row],[supply_demand_ratio]]&lt;0.8,"Below 0.8",IF(tblRides[[#This Row],[supply_demand_ratio]]&lt;1,"Between 0.8-1.0",IF(tblRides[[#This Row],[supply_demand_ratio]]&lt;=1.2,"Between 1.0-1.2","Above 1.2")))</f>
        <v>Between 1.0-1.2</v>
      </c>
    </row>
    <row r="4967" spans="1:25" x14ac:dyDescent="0.3">
      <c r="A4967" t="s">
        <v>5022</v>
      </c>
      <c r="B4967" s="1">
        <v>46067.154166666667</v>
      </c>
      <c r="C4967" s="2">
        <v>46067</v>
      </c>
      <c r="D4967">
        <v>3</v>
      </c>
      <c r="E4967" t="s">
        <v>25</v>
      </c>
      <c r="F4967" t="s">
        <v>26</v>
      </c>
      <c r="G4967">
        <v>11.3</v>
      </c>
      <c r="H4967">
        <v>206.83</v>
      </c>
      <c r="I4967">
        <v>209.8</v>
      </c>
      <c r="J4967">
        <v>1</v>
      </c>
      <c r="K4967">
        <v>3.8</v>
      </c>
      <c r="L4967">
        <v>3</v>
      </c>
      <c r="M4967">
        <v>112</v>
      </c>
      <c r="N4967" t="s">
        <v>27</v>
      </c>
      <c r="O4967">
        <v>1.044</v>
      </c>
      <c r="P4967" t="s">
        <v>28</v>
      </c>
      <c r="Q4967" t="s">
        <v>29</v>
      </c>
      <c r="R4967">
        <v>4.47</v>
      </c>
      <c r="S4967">
        <v>12</v>
      </c>
      <c r="T4967">
        <v>2.97</v>
      </c>
      <c r="U4967">
        <v>-0.8</v>
      </c>
      <c r="V4967" t="s">
        <v>262</v>
      </c>
      <c r="W4967" t="s">
        <v>31</v>
      </c>
      <c r="X4967">
        <v>1</v>
      </c>
      <c r="Y4967" t="str">
        <f>IF(tblRides[[#This Row],[supply_demand_ratio]]&lt;0.8,"Below 0.8",IF(tblRides[[#This Row],[supply_demand_ratio]]&lt;1,"Between 0.8-1.0",IF(tblRides[[#This Row],[supply_demand_ratio]]&lt;=1.2,"Between 1.0-1.2","Above 1.2")))</f>
        <v>Between 1.0-1.2</v>
      </c>
    </row>
    <row r="4968" spans="1:25" x14ac:dyDescent="0.3">
      <c r="A4968" t="s">
        <v>5023</v>
      </c>
      <c r="B4968" s="1">
        <v>46067.163194444445</v>
      </c>
      <c r="C4968" s="2">
        <v>46067</v>
      </c>
      <c r="D4968">
        <v>3</v>
      </c>
      <c r="E4968" t="s">
        <v>43</v>
      </c>
      <c r="F4968" t="s">
        <v>26</v>
      </c>
      <c r="G4968">
        <v>3.8</v>
      </c>
      <c r="H4968">
        <v>112.31</v>
      </c>
      <c r="I4968">
        <v>105.82</v>
      </c>
      <c r="J4968">
        <v>1.1000000000000001</v>
      </c>
      <c r="K4968">
        <v>2</v>
      </c>
      <c r="L4968">
        <v>10.1</v>
      </c>
      <c r="M4968">
        <v>77</v>
      </c>
      <c r="N4968" t="s">
        <v>41</v>
      </c>
      <c r="O4968">
        <v>1.6990000000000001</v>
      </c>
      <c r="P4968" t="s">
        <v>28</v>
      </c>
      <c r="Q4968" t="s">
        <v>29</v>
      </c>
      <c r="R4968">
        <v>4.99</v>
      </c>
      <c r="S4968">
        <v>5</v>
      </c>
      <c r="T4968">
        <v>-6.49</v>
      </c>
      <c r="U4968">
        <v>8.1</v>
      </c>
      <c r="V4968" t="s">
        <v>262</v>
      </c>
      <c r="W4968" t="s">
        <v>31</v>
      </c>
      <c r="X4968">
        <v>1</v>
      </c>
      <c r="Y4968" t="str">
        <f>IF(tblRides[[#This Row],[supply_demand_ratio]]&lt;0.8,"Below 0.8",IF(tblRides[[#This Row],[supply_demand_ratio]]&lt;1,"Between 0.8-1.0",IF(tblRides[[#This Row],[supply_demand_ratio]]&lt;=1.2,"Between 1.0-1.2","Above 1.2")))</f>
        <v>Above 1.2</v>
      </c>
    </row>
    <row r="4969" spans="1:25" x14ac:dyDescent="0.3">
      <c r="A4969" t="s">
        <v>5024</v>
      </c>
      <c r="B4969" s="1">
        <v>46067.179166666669</v>
      </c>
      <c r="C4969" s="2">
        <v>46067</v>
      </c>
      <c r="D4969">
        <v>4</v>
      </c>
      <c r="E4969" t="s">
        <v>33</v>
      </c>
      <c r="F4969" t="s">
        <v>34</v>
      </c>
      <c r="G4969">
        <v>9.5</v>
      </c>
      <c r="H4969">
        <v>176.91</v>
      </c>
      <c r="I4969">
        <v>177.02</v>
      </c>
      <c r="J4969">
        <v>1</v>
      </c>
      <c r="K4969">
        <v>5.7</v>
      </c>
      <c r="L4969">
        <v>7.3</v>
      </c>
      <c r="M4969">
        <v>110</v>
      </c>
      <c r="N4969" t="s">
        <v>27</v>
      </c>
      <c r="O4969">
        <v>1.335</v>
      </c>
      <c r="P4969" t="s">
        <v>28</v>
      </c>
      <c r="Q4969" t="s">
        <v>29</v>
      </c>
      <c r="R4969">
        <v>4.8899999999999997</v>
      </c>
      <c r="S4969">
        <v>0</v>
      </c>
      <c r="T4969">
        <v>0.11</v>
      </c>
      <c r="U4969">
        <v>1.6</v>
      </c>
      <c r="V4969" t="s">
        <v>262</v>
      </c>
      <c r="W4969" t="s">
        <v>45</v>
      </c>
      <c r="X4969">
        <v>1</v>
      </c>
      <c r="Y4969" t="str">
        <f>IF(tblRides[[#This Row],[supply_demand_ratio]]&lt;0.8,"Below 0.8",IF(tblRides[[#This Row],[supply_demand_ratio]]&lt;1,"Between 0.8-1.0",IF(tblRides[[#This Row],[supply_demand_ratio]]&lt;=1.2,"Between 1.0-1.2","Above 1.2")))</f>
        <v>Above 1.2</v>
      </c>
    </row>
    <row r="4970" spans="1:25" x14ac:dyDescent="0.3">
      <c r="A4970" t="s">
        <v>5025</v>
      </c>
      <c r="B4970" s="1">
        <v>46067.188888888886</v>
      </c>
      <c r="C4970" s="2">
        <v>46067</v>
      </c>
      <c r="D4970">
        <v>4</v>
      </c>
      <c r="E4970" t="s">
        <v>25</v>
      </c>
      <c r="F4970" t="s">
        <v>26</v>
      </c>
      <c r="G4970">
        <v>3.3</v>
      </c>
      <c r="H4970">
        <v>91.08</v>
      </c>
      <c r="I4970">
        <v>90.85</v>
      </c>
      <c r="J4970">
        <v>1</v>
      </c>
      <c r="K4970">
        <v>4.7</v>
      </c>
      <c r="L4970">
        <v>5.9</v>
      </c>
      <c r="M4970">
        <v>122</v>
      </c>
      <c r="N4970" t="s">
        <v>27</v>
      </c>
      <c r="O4970">
        <v>1.0780000000000001</v>
      </c>
      <c r="P4970" t="s">
        <v>28</v>
      </c>
      <c r="Q4970" t="s">
        <v>29</v>
      </c>
      <c r="R4970">
        <v>4.7699999999999996</v>
      </c>
      <c r="S4970">
        <v>7</v>
      </c>
      <c r="T4970">
        <v>-0.23</v>
      </c>
      <c r="U4970">
        <v>1.2</v>
      </c>
      <c r="V4970" t="s">
        <v>262</v>
      </c>
      <c r="W4970" t="s">
        <v>31</v>
      </c>
      <c r="X4970">
        <v>1</v>
      </c>
      <c r="Y4970" t="str">
        <f>IF(tblRides[[#This Row],[supply_demand_ratio]]&lt;0.8,"Below 0.8",IF(tblRides[[#This Row],[supply_demand_ratio]]&lt;1,"Between 0.8-1.0",IF(tblRides[[#This Row],[supply_demand_ratio]]&lt;=1.2,"Between 1.0-1.2","Above 1.2")))</f>
        <v>Between 1.0-1.2</v>
      </c>
    </row>
    <row r="4971" spans="1:25" x14ac:dyDescent="0.3">
      <c r="A4971" t="s">
        <v>5026</v>
      </c>
      <c r="B4971" s="1">
        <v>46067.197222222225</v>
      </c>
      <c r="C4971" s="2">
        <v>46067</v>
      </c>
      <c r="D4971">
        <v>4</v>
      </c>
      <c r="E4971" t="s">
        <v>33</v>
      </c>
      <c r="F4971" t="s">
        <v>34</v>
      </c>
      <c r="G4971">
        <v>9.6999999999999993</v>
      </c>
      <c r="H4971">
        <v>180.48</v>
      </c>
      <c r="I4971">
        <v>172.34</v>
      </c>
      <c r="J4971">
        <v>1</v>
      </c>
      <c r="K4971">
        <v>6</v>
      </c>
      <c r="L4971">
        <v>7.5</v>
      </c>
      <c r="M4971">
        <v>110</v>
      </c>
      <c r="N4971" t="s">
        <v>41</v>
      </c>
      <c r="O4971">
        <v>1.4119999999999999</v>
      </c>
      <c r="P4971" t="s">
        <v>28</v>
      </c>
      <c r="Q4971" t="s">
        <v>29</v>
      </c>
      <c r="R4971">
        <v>4.6900000000000004</v>
      </c>
      <c r="S4971">
        <v>0</v>
      </c>
      <c r="T4971">
        <v>-8.14</v>
      </c>
      <c r="U4971">
        <v>1.5</v>
      </c>
      <c r="V4971" t="s">
        <v>262</v>
      </c>
      <c r="W4971" t="s">
        <v>45</v>
      </c>
      <c r="X4971">
        <v>1</v>
      </c>
      <c r="Y4971" t="str">
        <f>IF(tblRides[[#This Row],[supply_demand_ratio]]&lt;0.8,"Below 0.8",IF(tblRides[[#This Row],[supply_demand_ratio]]&lt;1,"Between 0.8-1.0",IF(tblRides[[#This Row],[supply_demand_ratio]]&lt;=1.2,"Between 1.0-1.2","Above 1.2")))</f>
        <v>Above 1.2</v>
      </c>
    </row>
    <row r="4972" spans="1:25" x14ac:dyDescent="0.3">
      <c r="A4972" t="s">
        <v>5027</v>
      </c>
      <c r="B4972" s="1">
        <v>46067.199999999997</v>
      </c>
      <c r="C4972" s="2">
        <v>46067</v>
      </c>
      <c r="D4972">
        <v>4</v>
      </c>
      <c r="E4972" t="s">
        <v>36</v>
      </c>
      <c r="F4972" t="s">
        <v>26</v>
      </c>
      <c r="G4972">
        <v>4.9000000000000004</v>
      </c>
      <c r="H4972">
        <v>126.96</v>
      </c>
      <c r="I4972">
        <v>129.94999999999999</v>
      </c>
      <c r="J4972">
        <v>1.1000000000000001</v>
      </c>
      <c r="K4972">
        <v>3.6</v>
      </c>
      <c r="L4972">
        <v>2.7</v>
      </c>
      <c r="M4972">
        <v>120</v>
      </c>
      <c r="N4972" t="s">
        <v>27</v>
      </c>
      <c r="O4972">
        <v>0.995</v>
      </c>
      <c r="P4972" t="s">
        <v>28</v>
      </c>
      <c r="Q4972" t="s">
        <v>29</v>
      </c>
      <c r="R4972">
        <v>4.1500000000000004</v>
      </c>
      <c r="S4972">
        <v>16</v>
      </c>
      <c r="T4972">
        <v>2.99</v>
      </c>
      <c r="U4972">
        <v>-0.9</v>
      </c>
      <c r="V4972" t="s">
        <v>262</v>
      </c>
      <c r="W4972" t="s">
        <v>31</v>
      </c>
      <c r="X4972">
        <v>1</v>
      </c>
      <c r="Y4972" t="str">
        <f>IF(tblRides[[#This Row],[supply_demand_ratio]]&lt;0.8,"Below 0.8",IF(tblRides[[#This Row],[supply_demand_ratio]]&lt;1,"Between 0.8-1.0",IF(tblRides[[#This Row],[supply_demand_ratio]]&lt;=1.2,"Between 1.0-1.2","Above 1.2")))</f>
        <v>Between 0.8-1.0</v>
      </c>
    </row>
    <row r="4973" spans="1:25" x14ac:dyDescent="0.3">
      <c r="A4973" t="s">
        <v>5028</v>
      </c>
      <c r="B4973" s="1">
        <v>46067.212500000001</v>
      </c>
      <c r="C4973" s="2">
        <v>46067</v>
      </c>
      <c r="D4973">
        <v>5</v>
      </c>
      <c r="E4973" t="s">
        <v>25</v>
      </c>
      <c r="F4973" t="s">
        <v>26</v>
      </c>
      <c r="G4973">
        <v>2</v>
      </c>
      <c r="H4973">
        <v>71.03</v>
      </c>
      <c r="I4973">
        <v>67.58</v>
      </c>
      <c r="J4973">
        <v>1</v>
      </c>
      <c r="K4973">
        <v>2</v>
      </c>
      <c r="L4973">
        <v>5.3</v>
      </c>
      <c r="M4973">
        <v>132</v>
      </c>
      <c r="N4973" t="s">
        <v>41</v>
      </c>
      <c r="O4973">
        <v>1.518</v>
      </c>
      <c r="P4973" t="s">
        <v>28</v>
      </c>
      <c r="Q4973" t="s">
        <v>29</v>
      </c>
      <c r="R4973">
        <v>4.87</v>
      </c>
      <c r="S4973">
        <v>5</v>
      </c>
      <c r="T4973">
        <v>-3.45</v>
      </c>
      <c r="U4973">
        <v>3.3</v>
      </c>
      <c r="V4973" t="s">
        <v>262</v>
      </c>
      <c r="W4973" t="s">
        <v>31</v>
      </c>
      <c r="X4973">
        <v>1</v>
      </c>
      <c r="Y4973" t="str">
        <f>IF(tblRides[[#This Row],[supply_demand_ratio]]&lt;0.8,"Below 0.8",IF(tblRides[[#This Row],[supply_demand_ratio]]&lt;1,"Between 0.8-1.0",IF(tblRides[[#This Row],[supply_demand_ratio]]&lt;=1.2,"Between 1.0-1.2","Above 1.2")))</f>
        <v>Above 1.2</v>
      </c>
    </row>
    <row r="4974" spans="1:25" x14ac:dyDescent="0.3">
      <c r="A4974" t="s">
        <v>5029</v>
      </c>
      <c r="B4974" s="1">
        <v>46067.216666666667</v>
      </c>
      <c r="C4974" s="2">
        <v>46067</v>
      </c>
      <c r="D4974">
        <v>5</v>
      </c>
      <c r="E4974" t="s">
        <v>62</v>
      </c>
      <c r="F4974" t="s">
        <v>26</v>
      </c>
      <c r="G4974">
        <v>4.3</v>
      </c>
      <c r="H4974">
        <v>120.76</v>
      </c>
      <c r="J4974">
        <v>1.1000000000000001</v>
      </c>
      <c r="K4974">
        <v>4.5999999999999996</v>
      </c>
      <c r="L4974">
        <v>2.8</v>
      </c>
      <c r="M4974">
        <v>56</v>
      </c>
      <c r="N4974" t="s">
        <v>41</v>
      </c>
      <c r="O4974">
        <v>1.4079999999999999</v>
      </c>
      <c r="P4974" t="s">
        <v>58</v>
      </c>
      <c r="Q4974" t="s">
        <v>108</v>
      </c>
      <c r="R4974">
        <v>4.6100000000000003</v>
      </c>
      <c r="S4974">
        <v>18</v>
      </c>
      <c r="U4974">
        <v>-1.8</v>
      </c>
      <c r="V4974" t="s">
        <v>262</v>
      </c>
      <c r="W4974" t="s">
        <v>31</v>
      </c>
      <c r="X4974">
        <v>0</v>
      </c>
      <c r="Y4974" t="str">
        <f>IF(tblRides[[#This Row],[supply_demand_ratio]]&lt;0.8,"Below 0.8",IF(tblRides[[#This Row],[supply_demand_ratio]]&lt;1,"Between 0.8-1.0",IF(tblRides[[#This Row],[supply_demand_ratio]]&lt;=1.2,"Between 1.0-1.2","Above 1.2")))</f>
        <v>Above 1.2</v>
      </c>
    </row>
    <row r="4975" spans="1:25" x14ac:dyDescent="0.3">
      <c r="A4975" t="s">
        <v>5030</v>
      </c>
      <c r="B4975" s="1">
        <v>46067.224999999999</v>
      </c>
      <c r="C4975" s="2">
        <v>46067</v>
      </c>
      <c r="D4975">
        <v>5</v>
      </c>
      <c r="E4975" t="s">
        <v>43</v>
      </c>
      <c r="F4975" t="s">
        <v>26</v>
      </c>
      <c r="G4975">
        <v>2.9</v>
      </c>
      <c r="H4975">
        <v>86.44</v>
      </c>
      <c r="I4975">
        <v>83.64</v>
      </c>
      <c r="J4975">
        <v>1</v>
      </c>
      <c r="K4975">
        <v>2</v>
      </c>
      <c r="L4975">
        <v>1.3</v>
      </c>
      <c r="M4975">
        <v>68</v>
      </c>
      <c r="N4975" t="s">
        <v>41</v>
      </c>
      <c r="O4975">
        <v>1.327</v>
      </c>
      <c r="P4975" t="s">
        <v>28</v>
      </c>
      <c r="Q4975" t="s">
        <v>29</v>
      </c>
      <c r="R4975">
        <v>4.66</v>
      </c>
      <c r="S4975">
        <v>7</v>
      </c>
      <c r="T4975">
        <v>-2.8</v>
      </c>
      <c r="U4975">
        <v>-0.7</v>
      </c>
      <c r="V4975" t="s">
        <v>262</v>
      </c>
      <c r="W4975" t="s">
        <v>31</v>
      </c>
      <c r="X4975">
        <v>1</v>
      </c>
      <c r="Y4975" t="str">
        <f>IF(tblRides[[#This Row],[supply_demand_ratio]]&lt;0.8,"Below 0.8",IF(tblRides[[#This Row],[supply_demand_ratio]]&lt;1,"Between 0.8-1.0",IF(tblRides[[#This Row],[supply_demand_ratio]]&lt;=1.2,"Between 1.0-1.2","Above 1.2")))</f>
        <v>Above 1.2</v>
      </c>
    </row>
    <row r="4976" spans="1:25" x14ac:dyDescent="0.3">
      <c r="A4976" t="s">
        <v>5031</v>
      </c>
      <c r="B4976" s="1">
        <v>46067.236111111109</v>
      </c>
      <c r="C4976" s="2">
        <v>46067</v>
      </c>
      <c r="D4976">
        <v>5</v>
      </c>
      <c r="E4976" t="s">
        <v>33</v>
      </c>
      <c r="F4976" t="s">
        <v>34</v>
      </c>
      <c r="G4976">
        <v>4.5999999999999996</v>
      </c>
      <c r="H4976">
        <v>106.46</v>
      </c>
      <c r="I4976">
        <v>109.7</v>
      </c>
      <c r="J4976">
        <v>1</v>
      </c>
      <c r="K4976">
        <v>5.5</v>
      </c>
      <c r="L4976">
        <v>8.9</v>
      </c>
      <c r="M4976">
        <v>106</v>
      </c>
      <c r="N4976" t="s">
        <v>41</v>
      </c>
      <c r="O4976">
        <v>1.397</v>
      </c>
      <c r="P4976" t="s">
        <v>28</v>
      </c>
      <c r="Q4976" t="s">
        <v>29</v>
      </c>
      <c r="R4976">
        <v>4.7699999999999996</v>
      </c>
      <c r="S4976">
        <v>0</v>
      </c>
      <c r="T4976">
        <v>3.24</v>
      </c>
      <c r="U4976">
        <v>3.4</v>
      </c>
      <c r="V4976" t="s">
        <v>262</v>
      </c>
      <c r="W4976" t="s">
        <v>45</v>
      </c>
      <c r="X4976">
        <v>1</v>
      </c>
      <c r="Y4976" t="str">
        <f>IF(tblRides[[#This Row],[supply_demand_ratio]]&lt;0.8,"Below 0.8",IF(tblRides[[#This Row],[supply_demand_ratio]]&lt;1,"Between 0.8-1.0",IF(tblRides[[#This Row],[supply_demand_ratio]]&lt;=1.2,"Between 1.0-1.2","Above 1.2")))</f>
        <v>Above 1.2</v>
      </c>
    </row>
    <row r="4977" spans="1:25" x14ac:dyDescent="0.3">
      <c r="A4977" t="s">
        <v>5032</v>
      </c>
      <c r="B4977" s="1">
        <v>46067.240277777775</v>
      </c>
      <c r="C4977" s="2">
        <v>46067</v>
      </c>
      <c r="D4977">
        <v>5</v>
      </c>
      <c r="E4977" t="s">
        <v>25</v>
      </c>
      <c r="F4977" t="s">
        <v>26</v>
      </c>
      <c r="G4977">
        <v>2.1</v>
      </c>
      <c r="H4977">
        <v>75.349999999999994</v>
      </c>
      <c r="I4977">
        <v>71</v>
      </c>
      <c r="J4977">
        <v>1.1000000000000001</v>
      </c>
      <c r="K4977">
        <v>6.9</v>
      </c>
      <c r="L4977">
        <v>11.9</v>
      </c>
      <c r="M4977">
        <v>121</v>
      </c>
      <c r="N4977" t="s">
        <v>27</v>
      </c>
      <c r="O4977">
        <v>0.86199999999999999</v>
      </c>
      <c r="P4977" t="s">
        <v>28</v>
      </c>
      <c r="Q4977" t="s">
        <v>29</v>
      </c>
      <c r="R4977">
        <v>4.79</v>
      </c>
      <c r="S4977">
        <v>10</v>
      </c>
      <c r="T4977">
        <v>-4.3499999999999996</v>
      </c>
      <c r="U4977">
        <v>5</v>
      </c>
      <c r="V4977" t="s">
        <v>262</v>
      </c>
      <c r="W4977" t="s">
        <v>45</v>
      </c>
      <c r="X4977">
        <v>1</v>
      </c>
      <c r="Y4977" t="str">
        <f>IF(tblRides[[#This Row],[supply_demand_ratio]]&lt;0.8,"Below 0.8",IF(tblRides[[#This Row],[supply_demand_ratio]]&lt;1,"Between 0.8-1.0",IF(tblRides[[#This Row],[supply_demand_ratio]]&lt;=1.2,"Between 1.0-1.2","Above 1.2")))</f>
        <v>Between 0.8-1.0</v>
      </c>
    </row>
    <row r="4978" spans="1:25" x14ac:dyDescent="0.3">
      <c r="A4978" t="s">
        <v>5033</v>
      </c>
      <c r="B4978" s="1">
        <v>46067.243750000001</v>
      </c>
      <c r="C4978" s="2">
        <v>46067</v>
      </c>
      <c r="D4978">
        <v>5</v>
      </c>
      <c r="E4978" t="s">
        <v>36</v>
      </c>
      <c r="F4978" t="s">
        <v>26</v>
      </c>
      <c r="G4978">
        <v>1.7</v>
      </c>
      <c r="H4978">
        <v>71.38</v>
      </c>
      <c r="J4978">
        <v>1.1000000000000001</v>
      </c>
      <c r="K4978">
        <v>9.3000000000000007</v>
      </c>
      <c r="L4978">
        <v>16.399999999999999</v>
      </c>
      <c r="M4978">
        <v>113</v>
      </c>
      <c r="N4978" t="s">
        <v>27</v>
      </c>
      <c r="O4978">
        <v>0.95599999999999996</v>
      </c>
      <c r="P4978" t="s">
        <v>37</v>
      </c>
      <c r="Q4978" t="s">
        <v>280</v>
      </c>
      <c r="R4978">
        <v>4.57</v>
      </c>
      <c r="S4978">
        <v>1</v>
      </c>
      <c r="U4978">
        <v>7.1</v>
      </c>
      <c r="V4978" t="s">
        <v>262</v>
      </c>
      <c r="W4978" t="s">
        <v>45</v>
      </c>
      <c r="X4978">
        <v>0</v>
      </c>
      <c r="Y4978" t="str">
        <f>IF(tblRides[[#This Row],[supply_demand_ratio]]&lt;0.8,"Below 0.8",IF(tblRides[[#This Row],[supply_demand_ratio]]&lt;1,"Between 0.8-1.0",IF(tblRides[[#This Row],[supply_demand_ratio]]&lt;=1.2,"Between 1.0-1.2","Above 1.2")))</f>
        <v>Between 0.8-1.0</v>
      </c>
    </row>
    <row r="4979" spans="1:25" x14ac:dyDescent="0.3">
      <c r="A4979" t="s">
        <v>5034</v>
      </c>
      <c r="B4979" s="1">
        <v>46067.244444444441</v>
      </c>
      <c r="C4979" s="2">
        <v>46067</v>
      </c>
      <c r="D4979">
        <v>5</v>
      </c>
      <c r="E4979" t="s">
        <v>36</v>
      </c>
      <c r="F4979" t="s">
        <v>26</v>
      </c>
      <c r="G4979">
        <v>2.7</v>
      </c>
      <c r="H4979">
        <v>76.02</v>
      </c>
      <c r="I4979">
        <v>79.430000000000007</v>
      </c>
      <c r="J4979">
        <v>1</v>
      </c>
      <c r="K4979">
        <v>7.3</v>
      </c>
      <c r="L4979">
        <v>6.8</v>
      </c>
      <c r="M4979">
        <v>115</v>
      </c>
      <c r="N4979" t="s">
        <v>41</v>
      </c>
      <c r="O4979">
        <v>1.319</v>
      </c>
      <c r="P4979" t="s">
        <v>28</v>
      </c>
      <c r="Q4979" t="s">
        <v>29</v>
      </c>
      <c r="R4979">
        <v>4.5599999999999996</v>
      </c>
      <c r="S4979">
        <v>1</v>
      </c>
      <c r="T4979">
        <v>3.41</v>
      </c>
      <c r="U4979">
        <v>-0.5</v>
      </c>
      <c r="V4979" t="s">
        <v>262</v>
      </c>
      <c r="W4979" t="s">
        <v>45</v>
      </c>
      <c r="X4979">
        <v>1</v>
      </c>
      <c r="Y4979" t="str">
        <f>IF(tblRides[[#This Row],[supply_demand_ratio]]&lt;0.8,"Below 0.8",IF(tblRides[[#This Row],[supply_demand_ratio]]&lt;1,"Between 0.8-1.0",IF(tblRides[[#This Row],[supply_demand_ratio]]&lt;=1.2,"Between 1.0-1.2","Above 1.2")))</f>
        <v>Above 1.2</v>
      </c>
    </row>
    <row r="4980" spans="1:25" x14ac:dyDescent="0.3">
      <c r="A4980" t="s">
        <v>5035</v>
      </c>
      <c r="B4980" s="1">
        <v>46067.262499999997</v>
      </c>
      <c r="C4980" s="2">
        <v>46067</v>
      </c>
      <c r="D4980">
        <v>6</v>
      </c>
      <c r="E4980" t="s">
        <v>25</v>
      </c>
      <c r="F4980" t="s">
        <v>26</v>
      </c>
      <c r="G4980">
        <v>1</v>
      </c>
      <c r="H4980">
        <v>67.319999999999993</v>
      </c>
      <c r="J4980">
        <v>1.2</v>
      </c>
      <c r="K4980">
        <v>6</v>
      </c>
      <c r="L4980">
        <v>8.4</v>
      </c>
      <c r="M4980">
        <v>90</v>
      </c>
      <c r="N4980" t="s">
        <v>27</v>
      </c>
      <c r="O4980">
        <v>0.81299999999999994</v>
      </c>
      <c r="P4980" t="s">
        <v>58</v>
      </c>
      <c r="Q4980" t="s">
        <v>59</v>
      </c>
      <c r="R4980">
        <v>4.53</v>
      </c>
      <c r="S4980">
        <v>9</v>
      </c>
      <c r="U4980">
        <v>2.4</v>
      </c>
      <c r="V4980" t="s">
        <v>262</v>
      </c>
      <c r="W4980" t="s">
        <v>45</v>
      </c>
      <c r="X4980">
        <v>0</v>
      </c>
      <c r="Y4980" t="str">
        <f>IF(tblRides[[#This Row],[supply_demand_ratio]]&lt;0.8,"Below 0.8",IF(tblRides[[#This Row],[supply_demand_ratio]]&lt;1,"Between 0.8-1.0",IF(tblRides[[#This Row],[supply_demand_ratio]]&lt;=1.2,"Between 1.0-1.2","Above 1.2")))</f>
        <v>Between 0.8-1.0</v>
      </c>
    </row>
    <row r="4981" spans="1:25" x14ac:dyDescent="0.3">
      <c r="A4981" t="s">
        <v>5036</v>
      </c>
      <c r="B4981" s="1">
        <v>46067.273611111108</v>
      </c>
      <c r="C4981" s="2">
        <v>46067</v>
      </c>
      <c r="D4981">
        <v>6</v>
      </c>
      <c r="E4981" t="s">
        <v>25</v>
      </c>
      <c r="F4981" t="s">
        <v>26</v>
      </c>
      <c r="G4981">
        <v>12.3</v>
      </c>
      <c r="H4981">
        <v>223.97</v>
      </c>
      <c r="J4981">
        <v>1</v>
      </c>
      <c r="K4981">
        <v>4.0999999999999996</v>
      </c>
      <c r="L4981">
        <v>1</v>
      </c>
      <c r="M4981">
        <v>133</v>
      </c>
      <c r="N4981" t="s">
        <v>27</v>
      </c>
      <c r="O4981">
        <v>1.077</v>
      </c>
      <c r="P4981" t="s">
        <v>58</v>
      </c>
      <c r="Q4981" t="s">
        <v>74</v>
      </c>
      <c r="R4981">
        <v>4.74</v>
      </c>
      <c r="S4981">
        <v>3</v>
      </c>
      <c r="U4981">
        <v>-3.1</v>
      </c>
      <c r="V4981" t="s">
        <v>262</v>
      </c>
      <c r="W4981" t="s">
        <v>31</v>
      </c>
      <c r="X4981">
        <v>0</v>
      </c>
      <c r="Y4981" t="str">
        <f>IF(tblRides[[#This Row],[supply_demand_ratio]]&lt;0.8,"Below 0.8",IF(tblRides[[#This Row],[supply_demand_ratio]]&lt;1,"Between 0.8-1.0",IF(tblRides[[#This Row],[supply_demand_ratio]]&lt;=1.2,"Between 1.0-1.2","Above 1.2")))</f>
        <v>Between 1.0-1.2</v>
      </c>
    </row>
    <row r="4982" spans="1:25" x14ac:dyDescent="0.3">
      <c r="A4982" t="s">
        <v>5037</v>
      </c>
      <c r="B4982" s="1">
        <v>46067.287499999999</v>
      </c>
      <c r="C4982" s="2">
        <v>46067</v>
      </c>
      <c r="D4982">
        <v>6</v>
      </c>
      <c r="E4982" t="s">
        <v>25</v>
      </c>
      <c r="F4982" t="s">
        <v>34</v>
      </c>
      <c r="G4982">
        <v>5.8</v>
      </c>
      <c r="H4982">
        <v>137.84</v>
      </c>
      <c r="I4982">
        <v>129.93</v>
      </c>
      <c r="J4982">
        <v>1</v>
      </c>
      <c r="K4982">
        <v>6.3</v>
      </c>
      <c r="L4982">
        <v>11.8</v>
      </c>
      <c r="M4982">
        <v>137</v>
      </c>
      <c r="N4982" t="s">
        <v>27</v>
      </c>
      <c r="O4982">
        <v>1.3069999999999999</v>
      </c>
      <c r="P4982" t="s">
        <v>28</v>
      </c>
      <c r="Q4982" t="s">
        <v>29</v>
      </c>
      <c r="R4982">
        <v>4.96</v>
      </c>
      <c r="S4982">
        <v>0</v>
      </c>
      <c r="T4982">
        <v>-7.91</v>
      </c>
      <c r="U4982">
        <v>5.5</v>
      </c>
      <c r="V4982" t="s">
        <v>262</v>
      </c>
      <c r="W4982" t="s">
        <v>45</v>
      </c>
      <c r="X4982">
        <v>1</v>
      </c>
      <c r="Y4982" t="str">
        <f>IF(tblRides[[#This Row],[supply_demand_ratio]]&lt;0.8,"Below 0.8",IF(tblRides[[#This Row],[supply_demand_ratio]]&lt;1,"Between 0.8-1.0",IF(tblRides[[#This Row],[supply_demand_ratio]]&lt;=1.2,"Between 1.0-1.2","Above 1.2")))</f>
        <v>Above 1.2</v>
      </c>
    </row>
    <row r="4983" spans="1:25" x14ac:dyDescent="0.3">
      <c r="A4983" t="s">
        <v>5038</v>
      </c>
      <c r="B4983" s="1">
        <v>46067.293749999997</v>
      </c>
      <c r="C4983" s="2">
        <v>46067</v>
      </c>
      <c r="D4983">
        <v>7</v>
      </c>
      <c r="E4983" t="s">
        <v>25</v>
      </c>
      <c r="F4983" t="s">
        <v>26</v>
      </c>
      <c r="G4983">
        <v>6.3</v>
      </c>
      <c r="H4983">
        <v>187.6</v>
      </c>
      <c r="I4983">
        <v>181.58</v>
      </c>
      <c r="J4983">
        <v>1.3</v>
      </c>
      <c r="K4983">
        <v>7.7</v>
      </c>
      <c r="L4983">
        <v>8.3000000000000007</v>
      </c>
      <c r="M4983">
        <v>128</v>
      </c>
      <c r="N4983" t="s">
        <v>72</v>
      </c>
      <c r="O4983">
        <v>0.754</v>
      </c>
      <c r="P4983" t="s">
        <v>28</v>
      </c>
      <c r="Q4983" t="s">
        <v>29</v>
      </c>
      <c r="R4983">
        <v>4.76</v>
      </c>
      <c r="S4983">
        <v>3</v>
      </c>
      <c r="T4983">
        <v>-6.02</v>
      </c>
      <c r="U4983">
        <v>0.6</v>
      </c>
      <c r="V4983" t="s">
        <v>262</v>
      </c>
      <c r="W4983" t="s">
        <v>45</v>
      </c>
      <c r="X4983">
        <v>1</v>
      </c>
      <c r="Y4983" t="str">
        <f>IF(tblRides[[#This Row],[supply_demand_ratio]]&lt;0.8,"Below 0.8",IF(tblRides[[#This Row],[supply_demand_ratio]]&lt;1,"Between 0.8-1.0",IF(tblRides[[#This Row],[supply_demand_ratio]]&lt;=1.2,"Between 1.0-1.2","Above 1.2")))</f>
        <v>Below 0.8</v>
      </c>
    </row>
    <row r="4984" spans="1:25" x14ac:dyDescent="0.3">
      <c r="A4984" t="s">
        <v>5039</v>
      </c>
      <c r="B4984" s="1">
        <v>46067.303472222222</v>
      </c>
      <c r="C4984" s="2">
        <v>46067</v>
      </c>
      <c r="D4984">
        <v>7</v>
      </c>
      <c r="E4984" t="s">
        <v>62</v>
      </c>
      <c r="F4984" t="s">
        <v>26</v>
      </c>
      <c r="G4984">
        <v>4.7</v>
      </c>
      <c r="H4984">
        <v>107.85</v>
      </c>
      <c r="I4984">
        <v>104.13</v>
      </c>
      <c r="J4984">
        <v>1</v>
      </c>
      <c r="K4984">
        <v>3.8</v>
      </c>
      <c r="L4984">
        <v>6.7</v>
      </c>
      <c r="M4984">
        <v>64</v>
      </c>
      <c r="N4984" t="s">
        <v>41</v>
      </c>
      <c r="O4984">
        <v>1.5149999999999999</v>
      </c>
      <c r="P4984" t="s">
        <v>28</v>
      </c>
      <c r="Q4984" t="s">
        <v>29</v>
      </c>
      <c r="R4984">
        <v>4.78</v>
      </c>
      <c r="S4984">
        <v>19</v>
      </c>
      <c r="T4984">
        <v>-3.72</v>
      </c>
      <c r="U4984">
        <v>2.9</v>
      </c>
      <c r="V4984" t="s">
        <v>262</v>
      </c>
      <c r="W4984" t="s">
        <v>31</v>
      </c>
      <c r="X4984">
        <v>1</v>
      </c>
      <c r="Y4984" t="str">
        <f>IF(tblRides[[#This Row],[supply_demand_ratio]]&lt;0.8,"Below 0.8",IF(tblRides[[#This Row],[supply_demand_ratio]]&lt;1,"Between 0.8-1.0",IF(tblRides[[#This Row],[supply_demand_ratio]]&lt;=1.2,"Between 1.0-1.2","Above 1.2")))</f>
        <v>Above 1.2</v>
      </c>
    </row>
    <row r="4985" spans="1:25" x14ac:dyDescent="0.3">
      <c r="A4985" t="s">
        <v>5040</v>
      </c>
      <c r="B4985" s="1">
        <v>46067.321527777778</v>
      </c>
      <c r="C4985" s="2">
        <v>46067</v>
      </c>
      <c r="D4985">
        <v>7</v>
      </c>
      <c r="E4985" t="s">
        <v>33</v>
      </c>
      <c r="F4985" t="s">
        <v>26</v>
      </c>
      <c r="G4985">
        <v>2.4</v>
      </c>
      <c r="H4985">
        <v>86.61</v>
      </c>
      <c r="I4985">
        <v>92.94</v>
      </c>
      <c r="J4985">
        <v>1.1000000000000001</v>
      </c>
      <c r="K4985">
        <v>2</v>
      </c>
      <c r="L4985">
        <v>4.7</v>
      </c>
      <c r="M4985">
        <v>91</v>
      </c>
      <c r="N4985" t="s">
        <v>27</v>
      </c>
      <c r="O4985">
        <v>1.115</v>
      </c>
      <c r="P4985" t="s">
        <v>28</v>
      </c>
      <c r="Q4985" t="s">
        <v>29</v>
      </c>
      <c r="R4985">
        <v>4.68</v>
      </c>
      <c r="S4985">
        <v>11</v>
      </c>
      <c r="T4985">
        <v>6.33</v>
      </c>
      <c r="U4985">
        <v>2.7</v>
      </c>
      <c r="V4985" t="s">
        <v>262</v>
      </c>
      <c r="W4985" t="s">
        <v>31</v>
      </c>
      <c r="X4985">
        <v>1</v>
      </c>
      <c r="Y4985" t="str">
        <f>IF(tblRides[[#This Row],[supply_demand_ratio]]&lt;0.8,"Below 0.8",IF(tblRides[[#This Row],[supply_demand_ratio]]&lt;1,"Between 0.8-1.0",IF(tblRides[[#This Row],[supply_demand_ratio]]&lt;=1.2,"Between 1.0-1.2","Above 1.2")))</f>
        <v>Between 1.0-1.2</v>
      </c>
    </row>
    <row r="4986" spans="1:25" x14ac:dyDescent="0.3">
      <c r="A4986" t="s">
        <v>5041</v>
      </c>
      <c r="B4986" s="1">
        <v>46067.323611111111</v>
      </c>
      <c r="C4986" s="2">
        <v>46067</v>
      </c>
      <c r="D4986">
        <v>7</v>
      </c>
      <c r="E4986" t="s">
        <v>33</v>
      </c>
      <c r="F4986" t="s">
        <v>26</v>
      </c>
      <c r="G4986">
        <v>7.9</v>
      </c>
      <c r="H4986">
        <v>150.88</v>
      </c>
      <c r="J4986">
        <v>1</v>
      </c>
      <c r="K4986">
        <v>9.6999999999999993</v>
      </c>
      <c r="L4986">
        <v>11.9</v>
      </c>
      <c r="M4986">
        <v>110</v>
      </c>
      <c r="N4986" t="s">
        <v>41</v>
      </c>
      <c r="O4986">
        <v>1.7290000000000001</v>
      </c>
      <c r="P4986" t="s">
        <v>37</v>
      </c>
      <c r="Q4986" t="s">
        <v>103</v>
      </c>
      <c r="R4986">
        <v>4.63</v>
      </c>
      <c r="S4986">
        <v>16</v>
      </c>
      <c r="U4986">
        <v>2.2000000000000002</v>
      </c>
      <c r="V4986" t="s">
        <v>262</v>
      </c>
      <c r="W4986" t="s">
        <v>45</v>
      </c>
      <c r="X4986">
        <v>0</v>
      </c>
      <c r="Y4986" t="str">
        <f>IF(tblRides[[#This Row],[supply_demand_ratio]]&lt;0.8,"Below 0.8",IF(tblRides[[#This Row],[supply_demand_ratio]]&lt;1,"Between 0.8-1.0",IF(tblRides[[#This Row],[supply_demand_ratio]]&lt;=1.2,"Between 1.0-1.2","Above 1.2")))</f>
        <v>Above 1.2</v>
      </c>
    </row>
    <row r="4987" spans="1:25" x14ac:dyDescent="0.3">
      <c r="A4987" t="s">
        <v>5042</v>
      </c>
      <c r="B4987" s="1">
        <v>46067.331250000003</v>
      </c>
      <c r="C4987" s="2">
        <v>46067</v>
      </c>
      <c r="D4987">
        <v>7</v>
      </c>
      <c r="E4987" t="s">
        <v>62</v>
      </c>
      <c r="F4987" t="s">
        <v>26</v>
      </c>
      <c r="G4987">
        <v>7.2</v>
      </c>
      <c r="H4987">
        <v>143.74</v>
      </c>
      <c r="I4987">
        <v>140.1</v>
      </c>
      <c r="J4987">
        <v>1</v>
      </c>
      <c r="K4987">
        <v>7.1</v>
      </c>
      <c r="L4987">
        <v>6</v>
      </c>
      <c r="M4987">
        <v>54</v>
      </c>
      <c r="N4987" t="s">
        <v>41</v>
      </c>
      <c r="O4987">
        <v>1.417</v>
      </c>
      <c r="P4987" t="s">
        <v>28</v>
      </c>
      <c r="Q4987" t="s">
        <v>29</v>
      </c>
      <c r="R4987">
        <v>4.59</v>
      </c>
      <c r="S4987">
        <v>12</v>
      </c>
      <c r="T4987">
        <v>-3.64</v>
      </c>
      <c r="U4987">
        <v>-1.1000000000000001</v>
      </c>
      <c r="V4987" t="s">
        <v>262</v>
      </c>
      <c r="W4987" t="s">
        <v>45</v>
      </c>
      <c r="X4987">
        <v>1</v>
      </c>
      <c r="Y4987" t="str">
        <f>IF(tblRides[[#This Row],[supply_demand_ratio]]&lt;0.8,"Below 0.8",IF(tblRides[[#This Row],[supply_demand_ratio]]&lt;1,"Between 0.8-1.0",IF(tblRides[[#This Row],[supply_demand_ratio]]&lt;=1.2,"Between 1.0-1.2","Above 1.2")))</f>
        <v>Above 1.2</v>
      </c>
    </row>
    <row r="4988" spans="1:25" x14ac:dyDescent="0.3">
      <c r="A4988" t="s">
        <v>5043</v>
      </c>
      <c r="B4988" s="1">
        <v>46067.333333333336</v>
      </c>
      <c r="C4988" s="2">
        <v>46067</v>
      </c>
      <c r="D4988">
        <v>8</v>
      </c>
      <c r="E4988" t="s">
        <v>36</v>
      </c>
      <c r="F4988" t="s">
        <v>26</v>
      </c>
      <c r="G4988">
        <v>2.5</v>
      </c>
      <c r="H4988">
        <v>78.25</v>
      </c>
      <c r="I4988">
        <v>78.75</v>
      </c>
      <c r="J4988">
        <v>1.1000000000000001</v>
      </c>
      <c r="K4988">
        <v>6.6</v>
      </c>
      <c r="L4988">
        <v>5.2</v>
      </c>
      <c r="M4988">
        <v>103</v>
      </c>
      <c r="N4988" t="s">
        <v>27</v>
      </c>
      <c r="O4988">
        <v>1.0289999999999999</v>
      </c>
      <c r="P4988" t="s">
        <v>28</v>
      </c>
      <c r="Q4988" t="s">
        <v>29</v>
      </c>
      <c r="R4988">
        <v>4.6399999999999997</v>
      </c>
      <c r="S4988">
        <v>3</v>
      </c>
      <c r="T4988">
        <v>0.5</v>
      </c>
      <c r="U4988">
        <v>-1.4</v>
      </c>
      <c r="V4988" t="s">
        <v>262</v>
      </c>
      <c r="W4988" t="s">
        <v>45</v>
      </c>
      <c r="X4988">
        <v>1</v>
      </c>
      <c r="Y4988" t="str">
        <f>IF(tblRides[[#This Row],[supply_demand_ratio]]&lt;0.8,"Below 0.8",IF(tblRides[[#This Row],[supply_demand_ratio]]&lt;1,"Between 0.8-1.0",IF(tblRides[[#This Row],[supply_demand_ratio]]&lt;=1.2,"Between 1.0-1.2","Above 1.2")))</f>
        <v>Between 1.0-1.2</v>
      </c>
    </row>
    <row r="4989" spans="1:25" x14ac:dyDescent="0.3">
      <c r="A4989" t="s">
        <v>5044</v>
      </c>
      <c r="B4989" s="1">
        <v>46067.348611111112</v>
      </c>
      <c r="C4989" s="2">
        <v>46067</v>
      </c>
      <c r="D4989">
        <v>8</v>
      </c>
      <c r="E4989" t="s">
        <v>36</v>
      </c>
      <c r="F4989" t="s">
        <v>26</v>
      </c>
      <c r="G4989">
        <v>9.8000000000000007</v>
      </c>
      <c r="H4989">
        <v>196.88</v>
      </c>
      <c r="I4989">
        <v>192.3</v>
      </c>
      <c r="J4989">
        <v>1.2</v>
      </c>
      <c r="K4989">
        <v>6.9</v>
      </c>
      <c r="L4989">
        <v>10.6</v>
      </c>
      <c r="M4989">
        <v>102</v>
      </c>
      <c r="N4989" t="s">
        <v>27</v>
      </c>
      <c r="O4989">
        <v>0.79200000000000004</v>
      </c>
      <c r="P4989" t="s">
        <v>28</v>
      </c>
      <c r="Q4989" t="s">
        <v>29</v>
      </c>
      <c r="R4989">
        <v>4.4400000000000004</v>
      </c>
      <c r="S4989">
        <v>16</v>
      </c>
      <c r="T4989">
        <v>-4.58</v>
      </c>
      <c r="U4989">
        <v>3.7</v>
      </c>
      <c r="V4989" t="s">
        <v>262</v>
      </c>
      <c r="W4989" t="s">
        <v>45</v>
      </c>
      <c r="X4989">
        <v>1</v>
      </c>
      <c r="Y4989" t="str">
        <f>IF(tblRides[[#This Row],[supply_demand_ratio]]&lt;0.8,"Below 0.8",IF(tblRides[[#This Row],[supply_demand_ratio]]&lt;1,"Between 0.8-1.0",IF(tblRides[[#This Row],[supply_demand_ratio]]&lt;=1.2,"Between 1.0-1.2","Above 1.2")))</f>
        <v>Below 0.8</v>
      </c>
    </row>
    <row r="4990" spans="1:25" x14ac:dyDescent="0.3">
      <c r="A4990" t="s">
        <v>5045</v>
      </c>
      <c r="B4990" s="1">
        <v>46067.353472222225</v>
      </c>
      <c r="C4990" s="2">
        <v>46067</v>
      </c>
      <c r="D4990">
        <v>8</v>
      </c>
      <c r="E4990" t="s">
        <v>43</v>
      </c>
      <c r="F4990" t="s">
        <v>26</v>
      </c>
      <c r="G4990">
        <v>2.1</v>
      </c>
      <c r="H4990">
        <v>72.53</v>
      </c>
      <c r="I4990">
        <v>75.19</v>
      </c>
      <c r="J4990">
        <v>1.1000000000000001</v>
      </c>
      <c r="K4990">
        <v>9.3000000000000007</v>
      </c>
      <c r="L4990">
        <v>8.6</v>
      </c>
      <c r="M4990">
        <v>63</v>
      </c>
      <c r="N4990" t="s">
        <v>41</v>
      </c>
      <c r="O4990">
        <v>2.2000000000000002</v>
      </c>
      <c r="P4990" t="s">
        <v>28</v>
      </c>
      <c r="Q4990" t="s">
        <v>29</v>
      </c>
      <c r="R4990">
        <v>4.9800000000000004</v>
      </c>
      <c r="S4990">
        <v>13</v>
      </c>
      <c r="T4990">
        <v>2.66</v>
      </c>
      <c r="U4990">
        <v>-0.7</v>
      </c>
      <c r="V4990" t="s">
        <v>262</v>
      </c>
      <c r="W4990" t="s">
        <v>45</v>
      </c>
      <c r="X4990">
        <v>1</v>
      </c>
      <c r="Y4990" t="str">
        <f>IF(tblRides[[#This Row],[supply_demand_ratio]]&lt;0.8,"Below 0.8",IF(tblRides[[#This Row],[supply_demand_ratio]]&lt;1,"Between 0.8-1.0",IF(tblRides[[#This Row],[supply_demand_ratio]]&lt;=1.2,"Between 1.0-1.2","Above 1.2")))</f>
        <v>Above 1.2</v>
      </c>
    </row>
    <row r="4991" spans="1:25" x14ac:dyDescent="0.3">
      <c r="A4991" t="s">
        <v>5046</v>
      </c>
      <c r="B4991" s="1">
        <v>46067.354861111111</v>
      </c>
      <c r="C4991" s="2">
        <v>46067</v>
      </c>
      <c r="D4991">
        <v>8</v>
      </c>
      <c r="E4991" t="s">
        <v>43</v>
      </c>
      <c r="F4991" t="s">
        <v>26</v>
      </c>
      <c r="G4991">
        <v>6.2</v>
      </c>
      <c r="H4991">
        <v>138.78</v>
      </c>
      <c r="J4991">
        <v>1</v>
      </c>
      <c r="K4991">
        <v>7.1</v>
      </c>
      <c r="L4991">
        <v>5.8</v>
      </c>
      <c r="M4991">
        <v>61</v>
      </c>
      <c r="N4991" t="s">
        <v>27</v>
      </c>
      <c r="O4991">
        <v>1.012</v>
      </c>
      <c r="P4991" t="s">
        <v>58</v>
      </c>
      <c r="Q4991" t="s">
        <v>59</v>
      </c>
      <c r="R4991">
        <v>4.78</v>
      </c>
      <c r="S4991">
        <v>7</v>
      </c>
      <c r="U4991">
        <v>-1.3</v>
      </c>
      <c r="V4991" t="s">
        <v>262</v>
      </c>
      <c r="W4991" t="s">
        <v>45</v>
      </c>
      <c r="X4991">
        <v>0</v>
      </c>
      <c r="Y4991" t="str">
        <f>IF(tblRides[[#This Row],[supply_demand_ratio]]&lt;0.8,"Below 0.8",IF(tblRides[[#This Row],[supply_demand_ratio]]&lt;1,"Between 0.8-1.0",IF(tblRides[[#This Row],[supply_demand_ratio]]&lt;=1.2,"Between 1.0-1.2","Above 1.2")))</f>
        <v>Between 1.0-1.2</v>
      </c>
    </row>
    <row r="4992" spans="1:25" x14ac:dyDescent="0.3">
      <c r="A4992" t="s">
        <v>5047</v>
      </c>
      <c r="B4992" s="1">
        <v>46067.377083333333</v>
      </c>
      <c r="C4992" s="2">
        <v>46067</v>
      </c>
      <c r="D4992">
        <v>9</v>
      </c>
      <c r="E4992" t="s">
        <v>25</v>
      </c>
      <c r="F4992" t="s">
        <v>26</v>
      </c>
      <c r="G4992">
        <v>10.9</v>
      </c>
      <c r="H4992">
        <v>274.20999999999998</v>
      </c>
      <c r="I4992">
        <v>272.36</v>
      </c>
      <c r="J4992">
        <v>1.2</v>
      </c>
      <c r="K4992">
        <v>4.0999999999999996</v>
      </c>
      <c r="L4992">
        <v>4.7</v>
      </c>
      <c r="M4992">
        <v>109</v>
      </c>
      <c r="N4992" t="s">
        <v>27</v>
      </c>
      <c r="O4992">
        <v>0.78</v>
      </c>
      <c r="P4992" t="s">
        <v>28</v>
      </c>
      <c r="Q4992" t="s">
        <v>29</v>
      </c>
      <c r="R4992">
        <v>4.76</v>
      </c>
      <c r="S4992">
        <v>8</v>
      </c>
      <c r="T4992">
        <v>-1.85</v>
      </c>
      <c r="U4992">
        <v>0.6</v>
      </c>
      <c r="V4992" t="s">
        <v>262</v>
      </c>
      <c r="W4992" t="s">
        <v>31</v>
      </c>
      <c r="X4992">
        <v>1</v>
      </c>
      <c r="Y4992" t="str">
        <f>IF(tblRides[[#This Row],[supply_demand_ratio]]&lt;0.8,"Below 0.8",IF(tblRides[[#This Row],[supply_demand_ratio]]&lt;1,"Between 0.8-1.0",IF(tblRides[[#This Row],[supply_demand_ratio]]&lt;=1.2,"Between 1.0-1.2","Above 1.2")))</f>
        <v>Below 0.8</v>
      </c>
    </row>
    <row r="4993" spans="1:25" x14ac:dyDescent="0.3">
      <c r="A4993" t="s">
        <v>5048</v>
      </c>
      <c r="B4993" s="1">
        <v>46067.39166666667</v>
      </c>
      <c r="C4993" s="2">
        <v>46067</v>
      </c>
      <c r="D4993">
        <v>9</v>
      </c>
      <c r="E4993" t="s">
        <v>43</v>
      </c>
      <c r="F4993" t="s">
        <v>34</v>
      </c>
      <c r="G4993">
        <v>13.8</v>
      </c>
      <c r="H4993">
        <v>278.39999999999998</v>
      </c>
      <c r="J4993">
        <v>1.1000000000000001</v>
      </c>
      <c r="K4993">
        <v>4.9000000000000004</v>
      </c>
      <c r="L4993">
        <v>5.3</v>
      </c>
      <c r="M4993">
        <v>55</v>
      </c>
      <c r="N4993" t="s">
        <v>41</v>
      </c>
      <c r="O4993">
        <v>1.532</v>
      </c>
      <c r="P4993" t="s">
        <v>58</v>
      </c>
      <c r="Q4993" t="s">
        <v>108</v>
      </c>
      <c r="R4993">
        <v>4.8</v>
      </c>
      <c r="S4993">
        <v>0</v>
      </c>
      <c r="U4993">
        <v>0.4</v>
      </c>
      <c r="V4993" t="s">
        <v>262</v>
      </c>
      <c r="W4993" t="s">
        <v>31</v>
      </c>
      <c r="X4993">
        <v>0</v>
      </c>
      <c r="Y4993" t="str">
        <f>IF(tblRides[[#This Row],[supply_demand_ratio]]&lt;0.8,"Below 0.8",IF(tblRides[[#This Row],[supply_demand_ratio]]&lt;1,"Between 0.8-1.0",IF(tblRides[[#This Row],[supply_demand_ratio]]&lt;=1.2,"Between 1.0-1.2","Above 1.2")))</f>
        <v>Above 1.2</v>
      </c>
    </row>
    <row r="4994" spans="1:25" x14ac:dyDescent="0.3">
      <c r="A4994" t="s">
        <v>5049</v>
      </c>
      <c r="B4994" s="1">
        <v>46067.395833333336</v>
      </c>
      <c r="C4994" s="2">
        <v>46067</v>
      </c>
      <c r="D4994">
        <v>9</v>
      </c>
      <c r="E4994" t="s">
        <v>43</v>
      </c>
      <c r="F4994" t="s">
        <v>26</v>
      </c>
      <c r="G4994">
        <v>5</v>
      </c>
      <c r="H4994">
        <v>101.51</v>
      </c>
      <c r="I4994">
        <v>97.65</v>
      </c>
      <c r="J4994">
        <v>1</v>
      </c>
      <c r="K4994">
        <v>7.1</v>
      </c>
      <c r="L4994">
        <v>6.6</v>
      </c>
      <c r="M4994">
        <v>57</v>
      </c>
      <c r="N4994" t="s">
        <v>41</v>
      </c>
      <c r="O4994">
        <v>1.1299999999999999</v>
      </c>
      <c r="P4994" t="s">
        <v>28</v>
      </c>
      <c r="Q4994" t="s">
        <v>29</v>
      </c>
      <c r="R4994">
        <v>4.6399999999999997</v>
      </c>
      <c r="S4994">
        <v>3</v>
      </c>
      <c r="T4994">
        <v>-3.86</v>
      </c>
      <c r="U4994">
        <v>-0.5</v>
      </c>
      <c r="V4994" t="s">
        <v>262</v>
      </c>
      <c r="W4994" t="s">
        <v>45</v>
      </c>
      <c r="X4994">
        <v>1</v>
      </c>
      <c r="Y4994" t="str">
        <f>IF(tblRides[[#This Row],[supply_demand_ratio]]&lt;0.8,"Below 0.8",IF(tblRides[[#This Row],[supply_demand_ratio]]&lt;1,"Between 0.8-1.0",IF(tblRides[[#This Row],[supply_demand_ratio]]&lt;=1.2,"Between 1.0-1.2","Above 1.2")))</f>
        <v>Between 1.0-1.2</v>
      </c>
    </row>
    <row r="4995" spans="1:25" x14ac:dyDescent="0.3">
      <c r="A4995" t="s">
        <v>5050</v>
      </c>
      <c r="B4995" s="1">
        <v>46067.411805555559</v>
      </c>
      <c r="C4995" s="2">
        <v>46067</v>
      </c>
      <c r="D4995">
        <v>9</v>
      </c>
      <c r="E4995" t="s">
        <v>25</v>
      </c>
      <c r="F4995" t="s">
        <v>34</v>
      </c>
      <c r="G4995">
        <v>3.1</v>
      </c>
      <c r="H4995">
        <v>117.53</v>
      </c>
      <c r="J4995">
        <v>1.3</v>
      </c>
      <c r="K4995">
        <v>10.8</v>
      </c>
      <c r="L4995">
        <v>11.3</v>
      </c>
      <c r="M4995">
        <v>85</v>
      </c>
      <c r="N4995" t="s">
        <v>72</v>
      </c>
      <c r="O4995">
        <v>0.57899999999999996</v>
      </c>
      <c r="P4995" t="s">
        <v>58</v>
      </c>
      <c r="Q4995" t="s">
        <v>74</v>
      </c>
      <c r="R4995">
        <v>4.78</v>
      </c>
      <c r="S4995">
        <v>0</v>
      </c>
      <c r="U4995">
        <v>0.5</v>
      </c>
      <c r="V4995" t="s">
        <v>262</v>
      </c>
      <c r="W4995" t="s">
        <v>77</v>
      </c>
      <c r="X4995">
        <v>0</v>
      </c>
      <c r="Y4995" t="str">
        <f>IF(tblRides[[#This Row],[supply_demand_ratio]]&lt;0.8,"Below 0.8",IF(tblRides[[#This Row],[supply_demand_ratio]]&lt;1,"Between 0.8-1.0",IF(tblRides[[#This Row],[supply_demand_ratio]]&lt;=1.2,"Between 1.0-1.2","Above 1.2")))</f>
        <v>Below 0.8</v>
      </c>
    </row>
    <row r="4996" spans="1:25" x14ac:dyDescent="0.3">
      <c r="A4996" t="s">
        <v>5051</v>
      </c>
      <c r="B4996" s="1">
        <v>46067.413194444445</v>
      </c>
      <c r="C4996" s="2">
        <v>46067</v>
      </c>
      <c r="D4996">
        <v>9</v>
      </c>
      <c r="E4996" t="s">
        <v>43</v>
      </c>
      <c r="F4996" t="s">
        <v>26</v>
      </c>
      <c r="G4996">
        <v>1.5</v>
      </c>
      <c r="H4996">
        <v>58.81</v>
      </c>
      <c r="I4996">
        <v>60.1</v>
      </c>
      <c r="J4996">
        <v>1</v>
      </c>
      <c r="K4996">
        <v>4.9000000000000004</v>
      </c>
      <c r="L4996">
        <v>6.5</v>
      </c>
      <c r="M4996">
        <v>65</v>
      </c>
      <c r="N4996" t="s">
        <v>41</v>
      </c>
      <c r="O4996">
        <v>1.2989999999999999</v>
      </c>
      <c r="P4996" t="s">
        <v>28</v>
      </c>
      <c r="Q4996" t="s">
        <v>29</v>
      </c>
      <c r="R4996">
        <v>4.59</v>
      </c>
      <c r="S4996">
        <v>13</v>
      </c>
      <c r="T4996">
        <v>1.29</v>
      </c>
      <c r="U4996">
        <v>1.6</v>
      </c>
      <c r="V4996" t="s">
        <v>262</v>
      </c>
      <c r="W4996" t="s">
        <v>31</v>
      </c>
      <c r="X4996">
        <v>1</v>
      </c>
      <c r="Y4996" t="str">
        <f>IF(tblRides[[#This Row],[supply_demand_ratio]]&lt;0.8,"Below 0.8",IF(tblRides[[#This Row],[supply_demand_ratio]]&lt;1,"Between 0.8-1.0",IF(tblRides[[#This Row],[supply_demand_ratio]]&lt;=1.2,"Between 1.0-1.2","Above 1.2")))</f>
        <v>Above 1.2</v>
      </c>
    </row>
    <row r="4997" spans="1:25" x14ac:dyDescent="0.3">
      <c r="A4997" t="s">
        <v>5052</v>
      </c>
      <c r="B4997" s="1">
        <v>46067.415277777778</v>
      </c>
      <c r="C4997" s="2">
        <v>46067</v>
      </c>
      <c r="D4997">
        <v>9</v>
      </c>
      <c r="E4997" t="s">
        <v>43</v>
      </c>
      <c r="F4997" t="s">
        <v>26</v>
      </c>
      <c r="G4997">
        <v>4.4000000000000004</v>
      </c>
      <c r="H4997">
        <v>123.57</v>
      </c>
      <c r="I4997">
        <v>131.47999999999999</v>
      </c>
      <c r="J4997">
        <v>1.1000000000000001</v>
      </c>
      <c r="K4997">
        <v>9.5</v>
      </c>
      <c r="L4997">
        <v>7.3</v>
      </c>
      <c r="M4997">
        <v>53</v>
      </c>
      <c r="N4997" t="s">
        <v>27</v>
      </c>
      <c r="O4997">
        <v>0.84699999999999998</v>
      </c>
      <c r="P4997" t="s">
        <v>28</v>
      </c>
      <c r="Q4997" t="s">
        <v>29</v>
      </c>
      <c r="R4997">
        <v>4.62</v>
      </c>
      <c r="S4997">
        <v>7</v>
      </c>
      <c r="T4997">
        <v>7.91</v>
      </c>
      <c r="U4997">
        <v>-2.2000000000000002</v>
      </c>
      <c r="V4997" t="s">
        <v>262</v>
      </c>
      <c r="W4997" t="s">
        <v>45</v>
      </c>
      <c r="X4997">
        <v>1</v>
      </c>
      <c r="Y4997" t="str">
        <f>IF(tblRides[[#This Row],[supply_demand_ratio]]&lt;0.8,"Below 0.8",IF(tblRides[[#This Row],[supply_demand_ratio]]&lt;1,"Between 0.8-1.0",IF(tblRides[[#This Row],[supply_demand_ratio]]&lt;=1.2,"Between 1.0-1.2","Above 1.2")))</f>
        <v>Between 0.8-1.0</v>
      </c>
    </row>
    <row r="4998" spans="1:25" x14ac:dyDescent="0.3">
      <c r="A4998" t="s">
        <v>5053</v>
      </c>
      <c r="B4998" s="1">
        <v>46067.429861111108</v>
      </c>
      <c r="C4998" s="2">
        <v>46067</v>
      </c>
      <c r="D4998">
        <v>10</v>
      </c>
      <c r="E4998" t="s">
        <v>43</v>
      </c>
      <c r="F4998" t="s">
        <v>26</v>
      </c>
      <c r="G4998">
        <v>4.3</v>
      </c>
      <c r="H4998">
        <v>118.21</v>
      </c>
      <c r="I4998">
        <v>122.33</v>
      </c>
      <c r="J4998">
        <v>1.1000000000000001</v>
      </c>
      <c r="K4998">
        <v>2.5</v>
      </c>
      <c r="L4998">
        <v>1</v>
      </c>
      <c r="M4998">
        <v>58</v>
      </c>
      <c r="N4998" t="s">
        <v>41</v>
      </c>
      <c r="O4998">
        <v>1.1240000000000001</v>
      </c>
      <c r="P4998" t="s">
        <v>28</v>
      </c>
      <c r="Q4998" t="s">
        <v>29</v>
      </c>
      <c r="R4998">
        <v>4.72</v>
      </c>
      <c r="S4998">
        <v>34</v>
      </c>
      <c r="T4998">
        <v>4.12</v>
      </c>
      <c r="U4998">
        <v>-1.5</v>
      </c>
      <c r="V4998" t="s">
        <v>262</v>
      </c>
      <c r="W4998" t="s">
        <v>31</v>
      </c>
      <c r="X4998">
        <v>1</v>
      </c>
      <c r="Y4998" t="str">
        <f>IF(tblRides[[#This Row],[supply_demand_ratio]]&lt;0.8,"Below 0.8",IF(tblRides[[#This Row],[supply_demand_ratio]]&lt;1,"Between 0.8-1.0",IF(tblRides[[#This Row],[supply_demand_ratio]]&lt;=1.2,"Between 1.0-1.2","Above 1.2")))</f>
        <v>Between 1.0-1.2</v>
      </c>
    </row>
    <row r="4999" spans="1:25" x14ac:dyDescent="0.3">
      <c r="A4999" t="s">
        <v>5054</v>
      </c>
      <c r="B4999" s="1">
        <v>46067.451388888891</v>
      </c>
      <c r="C4999" s="2">
        <v>46067</v>
      </c>
      <c r="D4999">
        <v>10</v>
      </c>
      <c r="E4999" t="s">
        <v>25</v>
      </c>
      <c r="F4999" t="s">
        <v>26</v>
      </c>
      <c r="G4999">
        <v>11.3</v>
      </c>
      <c r="H4999">
        <v>264.77999999999997</v>
      </c>
      <c r="I4999">
        <v>260.12</v>
      </c>
      <c r="J4999">
        <v>1.3</v>
      </c>
      <c r="K4999">
        <v>7.1</v>
      </c>
      <c r="L4999">
        <v>9.8000000000000007</v>
      </c>
      <c r="M4999">
        <v>101</v>
      </c>
      <c r="N4999" t="s">
        <v>72</v>
      </c>
      <c r="O4999">
        <v>0.66100000000000003</v>
      </c>
      <c r="P4999" t="s">
        <v>28</v>
      </c>
      <c r="Q4999" t="s">
        <v>29</v>
      </c>
      <c r="R4999">
        <v>4.7300000000000004</v>
      </c>
      <c r="S4999">
        <v>2</v>
      </c>
      <c r="T4999">
        <v>-4.66</v>
      </c>
      <c r="U4999">
        <v>2.7</v>
      </c>
      <c r="V4999" t="s">
        <v>262</v>
      </c>
      <c r="W4999" t="s">
        <v>45</v>
      </c>
      <c r="X4999">
        <v>1</v>
      </c>
      <c r="Y4999" t="str">
        <f>IF(tblRides[[#This Row],[supply_demand_ratio]]&lt;0.8,"Below 0.8",IF(tblRides[[#This Row],[supply_demand_ratio]]&lt;1,"Between 0.8-1.0",IF(tblRides[[#This Row],[supply_demand_ratio]]&lt;=1.2,"Between 1.0-1.2","Above 1.2")))</f>
        <v>Below 0.8</v>
      </c>
    </row>
    <row r="5000" spans="1:25" x14ac:dyDescent="0.3">
      <c r="A5000" t="s">
        <v>5055</v>
      </c>
      <c r="B5000" s="1">
        <v>46067.458333333336</v>
      </c>
      <c r="C5000" s="2">
        <v>46067</v>
      </c>
      <c r="D5000">
        <v>11</v>
      </c>
      <c r="E5000" t="s">
        <v>43</v>
      </c>
      <c r="F5000" t="s">
        <v>26</v>
      </c>
      <c r="G5000">
        <v>6.2</v>
      </c>
      <c r="H5000">
        <v>129.16</v>
      </c>
      <c r="I5000">
        <v>126.63</v>
      </c>
      <c r="J5000">
        <v>1</v>
      </c>
      <c r="K5000">
        <v>4.4000000000000004</v>
      </c>
      <c r="L5000">
        <v>6.4</v>
      </c>
      <c r="M5000">
        <v>67</v>
      </c>
      <c r="N5000" t="s">
        <v>41</v>
      </c>
      <c r="O5000">
        <v>1.621</v>
      </c>
      <c r="P5000" t="s">
        <v>28</v>
      </c>
      <c r="Q5000" t="s">
        <v>29</v>
      </c>
      <c r="R5000">
        <v>5</v>
      </c>
      <c r="S5000">
        <v>5</v>
      </c>
      <c r="T5000">
        <v>-2.5299999999999998</v>
      </c>
      <c r="U5000">
        <v>2</v>
      </c>
      <c r="V5000" t="s">
        <v>262</v>
      </c>
      <c r="W5000" t="s">
        <v>31</v>
      </c>
      <c r="X5000">
        <v>1</v>
      </c>
      <c r="Y5000" t="str">
        <f>IF(tblRides[[#This Row],[supply_demand_ratio]]&lt;0.8,"Below 0.8",IF(tblRides[[#This Row],[supply_demand_ratio]]&lt;1,"Between 0.8-1.0",IF(tblRides[[#This Row],[supply_demand_ratio]]&lt;=1.2,"Between 1.0-1.2","Above 1.2")))</f>
        <v>Above 1.2</v>
      </c>
    </row>
    <row r="5001" spans="1:25" x14ac:dyDescent="0.3">
      <c r="A5001" t="s">
        <v>5056</v>
      </c>
      <c r="B5001" s="1">
        <v>46067.459027777775</v>
      </c>
      <c r="C5001" s="2">
        <v>46067</v>
      </c>
      <c r="D5001">
        <v>11</v>
      </c>
      <c r="E5001" t="s">
        <v>33</v>
      </c>
      <c r="F5001" t="s">
        <v>34</v>
      </c>
      <c r="G5001">
        <v>2</v>
      </c>
      <c r="H5001">
        <v>72.19</v>
      </c>
      <c r="I5001">
        <v>76.34</v>
      </c>
      <c r="J5001">
        <v>1</v>
      </c>
      <c r="K5001">
        <v>6.8</v>
      </c>
      <c r="L5001">
        <v>6.6</v>
      </c>
      <c r="M5001">
        <v>86</v>
      </c>
      <c r="N5001" t="s">
        <v>27</v>
      </c>
      <c r="O5001">
        <v>0.997</v>
      </c>
      <c r="P5001" t="s">
        <v>28</v>
      </c>
      <c r="Q5001" t="s">
        <v>29</v>
      </c>
      <c r="R5001">
        <v>4.54</v>
      </c>
      <c r="S5001">
        <v>0</v>
      </c>
      <c r="T5001">
        <v>4.1500000000000004</v>
      </c>
      <c r="U5001">
        <v>-0.2</v>
      </c>
      <c r="V5001" t="s">
        <v>262</v>
      </c>
      <c r="W5001" t="s">
        <v>45</v>
      </c>
      <c r="X5001">
        <v>1</v>
      </c>
      <c r="Y5001" t="str">
        <f>IF(tblRides[[#This Row],[supply_demand_ratio]]&lt;0.8,"Below 0.8",IF(tblRides[[#This Row],[supply_demand_ratio]]&lt;1,"Between 0.8-1.0",IF(tblRides[[#This Row],[supply_demand_ratio]]&lt;=1.2,"Between 1.0-1.2","Above 1.2")))</f>
        <v>Between 0.8-1.0</v>
      </c>
    </row>
    <row r="5002" spans="1:25" x14ac:dyDescent="0.3">
      <c r="A5002" t="s">
        <v>5057</v>
      </c>
      <c r="B5002" s="1">
        <v>46067.465277777781</v>
      </c>
      <c r="C5002" s="2">
        <v>46067</v>
      </c>
      <c r="D5002">
        <v>11</v>
      </c>
      <c r="E5002" t="s">
        <v>36</v>
      </c>
      <c r="F5002" t="s">
        <v>26</v>
      </c>
      <c r="G5002">
        <v>9.6999999999999993</v>
      </c>
      <c r="H5002">
        <v>205.28</v>
      </c>
      <c r="I5002">
        <v>204.08</v>
      </c>
      <c r="J5002">
        <v>1</v>
      </c>
      <c r="K5002">
        <v>7.8</v>
      </c>
      <c r="L5002">
        <v>6.9</v>
      </c>
      <c r="M5002">
        <v>83</v>
      </c>
      <c r="N5002" t="s">
        <v>41</v>
      </c>
      <c r="O5002">
        <v>0.95799999999999996</v>
      </c>
      <c r="P5002" t="s">
        <v>28</v>
      </c>
      <c r="Q5002" t="s">
        <v>29</v>
      </c>
      <c r="R5002">
        <v>4.53</v>
      </c>
      <c r="S5002">
        <v>11</v>
      </c>
      <c r="T5002">
        <v>-1.2</v>
      </c>
      <c r="U5002">
        <v>-0.9</v>
      </c>
      <c r="V5002" t="s">
        <v>262</v>
      </c>
      <c r="W5002" t="s">
        <v>45</v>
      </c>
      <c r="X5002">
        <v>1</v>
      </c>
      <c r="Y5002" t="str">
        <f>IF(tblRides[[#This Row],[supply_demand_ratio]]&lt;0.8,"Below 0.8",IF(tblRides[[#This Row],[supply_demand_ratio]]&lt;1,"Between 0.8-1.0",IF(tblRides[[#This Row],[supply_demand_ratio]]&lt;=1.2,"Between 1.0-1.2","Above 1.2")))</f>
        <v>Between 0.8-1.0</v>
      </c>
    </row>
    <row r="5003" spans="1:25" x14ac:dyDescent="0.3">
      <c r="A5003" t="s">
        <v>5058</v>
      </c>
      <c r="B5003" s="1">
        <v>46067.472222222219</v>
      </c>
      <c r="C5003" s="2">
        <v>46067</v>
      </c>
      <c r="D5003">
        <v>11</v>
      </c>
      <c r="E5003" t="s">
        <v>36</v>
      </c>
      <c r="F5003" t="s">
        <v>26</v>
      </c>
      <c r="G5003">
        <v>11</v>
      </c>
      <c r="H5003">
        <v>192.91</v>
      </c>
      <c r="I5003">
        <v>193.1</v>
      </c>
      <c r="J5003">
        <v>1</v>
      </c>
      <c r="K5003">
        <v>7.6</v>
      </c>
      <c r="L5003">
        <v>10.8</v>
      </c>
      <c r="M5003">
        <v>111</v>
      </c>
      <c r="N5003" t="s">
        <v>27</v>
      </c>
      <c r="O5003">
        <v>1.012</v>
      </c>
      <c r="P5003" t="s">
        <v>28</v>
      </c>
      <c r="Q5003" t="s">
        <v>29</v>
      </c>
      <c r="R5003">
        <v>4.63</v>
      </c>
      <c r="S5003">
        <v>24</v>
      </c>
      <c r="T5003">
        <v>0.19</v>
      </c>
      <c r="U5003">
        <v>3.2</v>
      </c>
      <c r="V5003" t="s">
        <v>262</v>
      </c>
      <c r="W5003" t="s">
        <v>45</v>
      </c>
      <c r="X5003">
        <v>1</v>
      </c>
      <c r="Y5003" t="str">
        <f>IF(tblRides[[#This Row],[supply_demand_ratio]]&lt;0.8,"Below 0.8",IF(tblRides[[#This Row],[supply_demand_ratio]]&lt;1,"Between 0.8-1.0",IF(tblRides[[#This Row],[supply_demand_ratio]]&lt;=1.2,"Between 1.0-1.2","Above 1.2")))</f>
        <v>Between 1.0-1.2</v>
      </c>
    </row>
    <row r="5004" spans="1:25" x14ac:dyDescent="0.3">
      <c r="A5004" t="s">
        <v>5059</v>
      </c>
      <c r="B5004" s="1">
        <v>46067.48333333333</v>
      </c>
      <c r="C5004" s="2">
        <v>46067</v>
      </c>
      <c r="D5004">
        <v>11</v>
      </c>
      <c r="E5004" t="s">
        <v>25</v>
      </c>
      <c r="F5004" t="s">
        <v>34</v>
      </c>
      <c r="G5004">
        <v>6.8</v>
      </c>
      <c r="H5004">
        <v>168.52</v>
      </c>
      <c r="J5004">
        <v>1.1000000000000001</v>
      </c>
      <c r="K5004">
        <v>2.1</v>
      </c>
      <c r="L5004">
        <v>1</v>
      </c>
      <c r="M5004">
        <v>110</v>
      </c>
      <c r="N5004" t="s">
        <v>27</v>
      </c>
      <c r="O5004">
        <v>0.96599999999999997</v>
      </c>
      <c r="P5004" t="s">
        <v>58</v>
      </c>
      <c r="Q5004" t="s">
        <v>108</v>
      </c>
      <c r="R5004">
        <v>4.93</v>
      </c>
      <c r="S5004">
        <v>0</v>
      </c>
      <c r="U5004">
        <v>-1.1000000000000001</v>
      </c>
      <c r="V5004" t="s">
        <v>262</v>
      </c>
      <c r="W5004" t="s">
        <v>31</v>
      </c>
      <c r="X5004">
        <v>0</v>
      </c>
      <c r="Y5004" t="str">
        <f>IF(tblRides[[#This Row],[supply_demand_ratio]]&lt;0.8,"Below 0.8",IF(tblRides[[#This Row],[supply_demand_ratio]]&lt;1,"Between 0.8-1.0",IF(tblRides[[#This Row],[supply_demand_ratio]]&lt;=1.2,"Between 1.0-1.2","Above 1.2")))</f>
        <v>Between 0.8-1.0</v>
      </c>
    </row>
    <row r="5005" spans="1:25" x14ac:dyDescent="0.3">
      <c r="A5005" t="s">
        <v>5060</v>
      </c>
      <c r="B5005" s="1">
        <v>46067.484027777777</v>
      </c>
      <c r="C5005" s="2">
        <v>46067</v>
      </c>
      <c r="D5005">
        <v>11</v>
      </c>
      <c r="E5005" t="s">
        <v>25</v>
      </c>
      <c r="F5005" t="s">
        <v>34</v>
      </c>
      <c r="G5005">
        <v>9.9</v>
      </c>
      <c r="H5005">
        <v>239.77</v>
      </c>
      <c r="I5005">
        <v>239.57</v>
      </c>
      <c r="J5005">
        <v>1.2</v>
      </c>
      <c r="K5005">
        <v>6.7</v>
      </c>
      <c r="L5005">
        <v>4.3</v>
      </c>
      <c r="M5005">
        <v>118</v>
      </c>
      <c r="N5005" t="s">
        <v>72</v>
      </c>
      <c r="O5005">
        <v>0.80100000000000005</v>
      </c>
      <c r="P5005" t="s">
        <v>28</v>
      </c>
      <c r="Q5005" t="s">
        <v>29</v>
      </c>
      <c r="R5005">
        <v>4.78</v>
      </c>
      <c r="S5005">
        <v>0</v>
      </c>
      <c r="T5005">
        <v>-0.2</v>
      </c>
      <c r="U5005">
        <v>-2.4</v>
      </c>
      <c r="V5005" t="s">
        <v>262</v>
      </c>
      <c r="W5005" t="s">
        <v>45</v>
      </c>
      <c r="X5005">
        <v>1</v>
      </c>
      <c r="Y5005" t="str">
        <f>IF(tblRides[[#This Row],[supply_demand_ratio]]&lt;0.8,"Below 0.8",IF(tblRides[[#This Row],[supply_demand_ratio]]&lt;1,"Between 0.8-1.0",IF(tblRides[[#This Row],[supply_demand_ratio]]&lt;=1.2,"Between 1.0-1.2","Above 1.2")))</f>
        <v>Between 0.8-1.0</v>
      </c>
    </row>
    <row r="5006" spans="1:25" x14ac:dyDescent="0.3">
      <c r="A5006" t="s">
        <v>5061</v>
      </c>
      <c r="B5006" s="1">
        <v>46067.48541666667</v>
      </c>
      <c r="C5006" s="2">
        <v>46067</v>
      </c>
      <c r="D5006">
        <v>11</v>
      </c>
      <c r="E5006" t="s">
        <v>43</v>
      </c>
      <c r="F5006" t="s">
        <v>26</v>
      </c>
      <c r="G5006">
        <v>5.6</v>
      </c>
      <c r="H5006">
        <v>126.17</v>
      </c>
      <c r="I5006">
        <v>127.36</v>
      </c>
      <c r="J5006">
        <v>1.1000000000000001</v>
      </c>
      <c r="K5006">
        <v>2</v>
      </c>
      <c r="L5006">
        <v>1</v>
      </c>
      <c r="M5006">
        <v>69</v>
      </c>
      <c r="N5006" t="s">
        <v>41</v>
      </c>
      <c r="O5006">
        <v>1.5629999999999999</v>
      </c>
      <c r="P5006" t="s">
        <v>28</v>
      </c>
      <c r="Q5006" t="s">
        <v>29</v>
      </c>
      <c r="R5006">
        <v>5</v>
      </c>
      <c r="S5006">
        <v>4</v>
      </c>
      <c r="T5006">
        <v>1.19</v>
      </c>
      <c r="U5006">
        <v>-1</v>
      </c>
      <c r="V5006" t="s">
        <v>262</v>
      </c>
      <c r="W5006" t="s">
        <v>31</v>
      </c>
      <c r="X5006">
        <v>1</v>
      </c>
      <c r="Y5006" t="str">
        <f>IF(tblRides[[#This Row],[supply_demand_ratio]]&lt;0.8,"Below 0.8",IF(tblRides[[#This Row],[supply_demand_ratio]]&lt;1,"Between 0.8-1.0",IF(tblRides[[#This Row],[supply_demand_ratio]]&lt;=1.2,"Between 1.0-1.2","Above 1.2")))</f>
        <v>Above 1.2</v>
      </c>
    </row>
    <row r="5007" spans="1:25" x14ac:dyDescent="0.3">
      <c r="A5007" t="s">
        <v>5062</v>
      </c>
      <c r="B5007" s="1">
        <v>46067.488194444442</v>
      </c>
      <c r="C5007" s="2">
        <v>46067</v>
      </c>
      <c r="D5007">
        <v>11</v>
      </c>
      <c r="E5007" t="s">
        <v>25</v>
      </c>
      <c r="F5007" t="s">
        <v>26</v>
      </c>
      <c r="G5007">
        <v>9.3000000000000007</v>
      </c>
      <c r="H5007">
        <v>186.86</v>
      </c>
      <c r="I5007">
        <v>195.47</v>
      </c>
      <c r="J5007">
        <v>1.1000000000000001</v>
      </c>
      <c r="K5007">
        <v>6.4</v>
      </c>
      <c r="L5007">
        <v>1</v>
      </c>
      <c r="M5007">
        <v>107</v>
      </c>
      <c r="N5007" t="s">
        <v>27</v>
      </c>
      <c r="O5007">
        <v>0.78300000000000003</v>
      </c>
      <c r="P5007" t="s">
        <v>28</v>
      </c>
      <c r="Q5007" t="s">
        <v>29</v>
      </c>
      <c r="R5007">
        <v>4.71</v>
      </c>
      <c r="S5007">
        <v>11</v>
      </c>
      <c r="T5007">
        <v>8.61</v>
      </c>
      <c r="U5007">
        <v>-5.4</v>
      </c>
      <c r="V5007" t="s">
        <v>262</v>
      </c>
      <c r="W5007" t="s">
        <v>45</v>
      </c>
      <c r="X5007">
        <v>1</v>
      </c>
      <c r="Y5007" t="str">
        <f>IF(tblRides[[#This Row],[supply_demand_ratio]]&lt;0.8,"Below 0.8",IF(tblRides[[#This Row],[supply_demand_ratio]]&lt;1,"Between 0.8-1.0",IF(tblRides[[#This Row],[supply_demand_ratio]]&lt;=1.2,"Between 1.0-1.2","Above 1.2")))</f>
        <v>Below 0.8</v>
      </c>
    </row>
    <row r="5008" spans="1:25" x14ac:dyDescent="0.3">
      <c r="A5008" t="s">
        <v>5063</v>
      </c>
      <c r="B5008" s="1">
        <v>46067.493750000001</v>
      </c>
      <c r="C5008" s="2">
        <v>46067</v>
      </c>
      <c r="D5008">
        <v>11</v>
      </c>
      <c r="E5008" t="s">
        <v>43</v>
      </c>
      <c r="F5008" t="s">
        <v>26</v>
      </c>
      <c r="G5008">
        <v>3.8</v>
      </c>
      <c r="H5008">
        <v>89.55</v>
      </c>
      <c r="J5008">
        <v>1</v>
      </c>
      <c r="K5008">
        <v>8.3000000000000007</v>
      </c>
      <c r="L5008">
        <v>15.1</v>
      </c>
      <c r="M5008">
        <v>64</v>
      </c>
      <c r="N5008" t="s">
        <v>41</v>
      </c>
      <c r="O5008">
        <v>1.3979999999999999</v>
      </c>
      <c r="P5008" t="s">
        <v>58</v>
      </c>
      <c r="Q5008" t="s">
        <v>59</v>
      </c>
      <c r="R5008">
        <v>4.8</v>
      </c>
      <c r="S5008">
        <v>7</v>
      </c>
      <c r="U5008">
        <v>6.8</v>
      </c>
      <c r="V5008" t="s">
        <v>262</v>
      </c>
      <c r="W5008" t="s">
        <v>45</v>
      </c>
      <c r="X5008">
        <v>0</v>
      </c>
      <c r="Y5008" t="str">
        <f>IF(tblRides[[#This Row],[supply_demand_ratio]]&lt;0.8,"Below 0.8",IF(tblRides[[#This Row],[supply_demand_ratio]]&lt;1,"Between 0.8-1.0",IF(tblRides[[#This Row],[supply_demand_ratio]]&lt;=1.2,"Between 1.0-1.2","Above 1.2")))</f>
        <v>Above 1.2</v>
      </c>
    </row>
    <row r="5009" spans="1:25" x14ac:dyDescent="0.3">
      <c r="A5009" t="s">
        <v>5064</v>
      </c>
      <c r="B5009" s="1">
        <v>46067.513888888891</v>
      </c>
      <c r="C5009" s="2">
        <v>46067</v>
      </c>
      <c r="D5009">
        <v>12</v>
      </c>
      <c r="E5009" t="s">
        <v>62</v>
      </c>
      <c r="F5009" t="s">
        <v>26</v>
      </c>
      <c r="G5009">
        <v>14.1</v>
      </c>
      <c r="H5009">
        <v>224.49</v>
      </c>
      <c r="I5009">
        <v>223.4</v>
      </c>
      <c r="J5009">
        <v>1</v>
      </c>
      <c r="K5009">
        <v>8.6999999999999993</v>
      </c>
      <c r="L5009">
        <v>5.6</v>
      </c>
      <c r="M5009">
        <v>54</v>
      </c>
      <c r="N5009" t="s">
        <v>41</v>
      </c>
      <c r="O5009">
        <v>1.1499999999999999</v>
      </c>
      <c r="P5009" t="s">
        <v>28</v>
      </c>
      <c r="Q5009" t="s">
        <v>29</v>
      </c>
      <c r="R5009">
        <v>4.74</v>
      </c>
      <c r="S5009">
        <v>8</v>
      </c>
      <c r="T5009">
        <v>-1.0900000000000001</v>
      </c>
      <c r="U5009">
        <v>-3.1</v>
      </c>
      <c r="V5009" t="s">
        <v>262</v>
      </c>
      <c r="W5009" t="s">
        <v>45</v>
      </c>
      <c r="X5009">
        <v>1</v>
      </c>
      <c r="Y5009" t="str">
        <f>IF(tblRides[[#This Row],[supply_demand_ratio]]&lt;0.8,"Below 0.8",IF(tblRides[[#This Row],[supply_demand_ratio]]&lt;1,"Between 0.8-1.0",IF(tblRides[[#This Row],[supply_demand_ratio]]&lt;=1.2,"Between 1.0-1.2","Above 1.2")))</f>
        <v>Between 1.0-1.2</v>
      </c>
    </row>
    <row r="5010" spans="1:25" x14ac:dyDescent="0.3">
      <c r="A5010" t="s">
        <v>5065</v>
      </c>
      <c r="B5010" s="1">
        <v>46067.52847222222</v>
      </c>
      <c r="C5010" s="2">
        <v>46067</v>
      </c>
      <c r="D5010">
        <v>12</v>
      </c>
      <c r="E5010" t="s">
        <v>25</v>
      </c>
      <c r="F5010" t="s">
        <v>26</v>
      </c>
      <c r="G5010">
        <v>2.2000000000000002</v>
      </c>
      <c r="H5010">
        <v>72.92</v>
      </c>
      <c r="I5010">
        <v>72.48</v>
      </c>
      <c r="J5010">
        <v>1</v>
      </c>
      <c r="K5010">
        <v>5.5</v>
      </c>
      <c r="L5010">
        <v>9.4</v>
      </c>
      <c r="M5010">
        <v>134</v>
      </c>
      <c r="N5010" t="s">
        <v>41</v>
      </c>
      <c r="O5010">
        <v>1.4890000000000001</v>
      </c>
      <c r="P5010" t="s">
        <v>28</v>
      </c>
      <c r="Q5010" t="s">
        <v>29</v>
      </c>
      <c r="R5010">
        <v>4.78</v>
      </c>
      <c r="S5010">
        <v>3</v>
      </c>
      <c r="T5010">
        <v>-0.44</v>
      </c>
      <c r="U5010">
        <v>3.9</v>
      </c>
      <c r="V5010" t="s">
        <v>262</v>
      </c>
      <c r="W5010" t="s">
        <v>45</v>
      </c>
      <c r="X5010">
        <v>1</v>
      </c>
      <c r="Y5010" t="str">
        <f>IF(tblRides[[#This Row],[supply_demand_ratio]]&lt;0.8,"Below 0.8",IF(tblRides[[#This Row],[supply_demand_ratio]]&lt;1,"Between 0.8-1.0",IF(tblRides[[#This Row],[supply_demand_ratio]]&lt;=1.2,"Between 1.0-1.2","Above 1.2")))</f>
        <v>Above 1.2</v>
      </c>
    </row>
    <row r="5011" spans="1:25" x14ac:dyDescent="0.3">
      <c r="A5011" t="s">
        <v>5066</v>
      </c>
      <c r="B5011" s="1">
        <v>46067.53402777778</v>
      </c>
      <c r="C5011" s="2">
        <v>46067</v>
      </c>
      <c r="D5011">
        <v>12</v>
      </c>
      <c r="E5011" t="s">
        <v>43</v>
      </c>
      <c r="F5011" t="s">
        <v>34</v>
      </c>
      <c r="G5011">
        <v>25.3</v>
      </c>
      <c r="H5011">
        <v>370.59</v>
      </c>
      <c r="I5011">
        <v>370.98</v>
      </c>
      <c r="J5011">
        <v>1</v>
      </c>
      <c r="K5011">
        <v>5.0999999999999996</v>
      </c>
      <c r="L5011">
        <v>6.8</v>
      </c>
      <c r="M5011">
        <v>67</v>
      </c>
      <c r="N5011" t="s">
        <v>41</v>
      </c>
      <c r="O5011">
        <v>1.73</v>
      </c>
      <c r="P5011" t="s">
        <v>28</v>
      </c>
      <c r="Q5011" t="s">
        <v>29</v>
      </c>
      <c r="R5011">
        <v>4.57</v>
      </c>
      <c r="S5011">
        <v>0</v>
      </c>
      <c r="T5011">
        <v>0.39</v>
      </c>
      <c r="U5011">
        <v>1.7</v>
      </c>
      <c r="V5011" t="s">
        <v>262</v>
      </c>
      <c r="W5011" t="s">
        <v>45</v>
      </c>
      <c r="X5011">
        <v>1</v>
      </c>
      <c r="Y5011" t="str">
        <f>IF(tblRides[[#This Row],[supply_demand_ratio]]&lt;0.8,"Below 0.8",IF(tblRides[[#This Row],[supply_demand_ratio]]&lt;1,"Between 0.8-1.0",IF(tblRides[[#This Row],[supply_demand_ratio]]&lt;=1.2,"Between 1.0-1.2","Above 1.2")))</f>
        <v>Above 1.2</v>
      </c>
    </row>
    <row r="5012" spans="1:25" x14ac:dyDescent="0.3">
      <c r="A5012" t="s">
        <v>5067</v>
      </c>
      <c r="B5012" s="1">
        <v>46067.555555555555</v>
      </c>
      <c r="C5012" s="2">
        <v>46067</v>
      </c>
      <c r="D5012">
        <v>13</v>
      </c>
      <c r="E5012" t="s">
        <v>36</v>
      </c>
      <c r="F5012" t="s">
        <v>26</v>
      </c>
      <c r="G5012">
        <v>18.3</v>
      </c>
      <c r="H5012">
        <v>290.79000000000002</v>
      </c>
      <c r="I5012">
        <v>297.42</v>
      </c>
      <c r="J5012">
        <v>1</v>
      </c>
      <c r="K5012">
        <v>4</v>
      </c>
      <c r="L5012">
        <v>5.9</v>
      </c>
      <c r="M5012">
        <v>112</v>
      </c>
      <c r="N5012" t="s">
        <v>41</v>
      </c>
      <c r="O5012">
        <v>1.421</v>
      </c>
      <c r="P5012" t="s">
        <v>28</v>
      </c>
      <c r="Q5012" t="s">
        <v>29</v>
      </c>
      <c r="R5012">
        <v>4.74</v>
      </c>
      <c r="S5012">
        <v>3</v>
      </c>
      <c r="T5012">
        <v>6.63</v>
      </c>
      <c r="U5012">
        <v>1.9</v>
      </c>
      <c r="V5012" t="s">
        <v>262</v>
      </c>
      <c r="W5012" t="s">
        <v>31</v>
      </c>
      <c r="X5012">
        <v>1</v>
      </c>
      <c r="Y5012" t="str">
        <f>IF(tblRides[[#This Row],[supply_demand_ratio]]&lt;0.8,"Below 0.8",IF(tblRides[[#This Row],[supply_demand_ratio]]&lt;1,"Between 0.8-1.0",IF(tblRides[[#This Row],[supply_demand_ratio]]&lt;=1.2,"Between 1.0-1.2","Above 1.2")))</f>
        <v>Above 1.2</v>
      </c>
    </row>
    <row r="5013" spans="1:25" x14ac:dyDescent="0.3">
      <c r="A5013" t="s">
        <v>5068</v>
      </c>
      <c r="B5013" s="1">
        <v>46067.576388888891</v>
      </c>
      <c r="C5013" s="2">
        <v>46067</v>
      </c>
      <c r="D5013">
        <v>13</v>
      </c>
      <c r="E5013" t="s">
        <v>33</v>
      </c>
      <c r="F5013" t="s">
        <v>26</v>
      </c>
      <c r="G5013">
        <v>14.4</v>
      </c>
      <c r="H5013">
        <v>245.99</v>
      </c>
      <c r="I5013">
        <v>243.85</v>
      </c>
      <c r="J5013">
        <v>1</v>
      </c>
      <c r="K5013">
        <v>4.3</v>
      </c>
      <c r="L5013">
        <v>10.1</v>
      </c>
      <c r="M5013">
        <v>83</v>
      </c>
      <c r="N5013" t="s">
        <v>41</v>
      </c>
      <c r="O5013">
        <v>1.81</v>
      </c>
      <c r="P5013" t="s">
        <v>28</v>
      </c>
      <c r="Q5013" t="s">
        <v>29</v>
      </c>
      <c r="R5013">
        <v>4.5</v>
      </c>
      <c r="S5013">
        <v>1</v>
      </c>
      <c r="T5013">
        <v>-2.14</v>
      </c>
      <c r="U5013">
        <v>5.8</v>
      </c>
      <c r="V5013" t="s">
        <v>262</v>
      </c>
      <c r="W5013" t="s">
        <v>31</v>
      </c>
      <c r="X5013">
        <v>1</v>
      </c>
      <c r="Y5013" t="str">
        <f>IF(tblRides[[#This Row],[supply_demand_ratio]]&lt;0.8,"Below 0.8",IF(tblRides[[#This Row],[supply_demand_ratio]]&lt;1,"Between 0.8-1.0",IF(tblRides[[#This Row],[supply_demand_ratio]]&lt;=1.2,"Between 1.0-1.2","Above 1.2")))</f>
        <v>Above 1.2</v>
      </c>
    </row>
    <row r="5014" spans="1:25" x14ac:dyDescent="0.3">
      <c r="A5014" t="s">
        <v>5069</v>
      </c>
      <c r="B5014" s="1">
        <v>46067.59375</v>
      </c>
      <c r="C5014" s="2">
        <v>46067</v>
      </c>
      <c r="D5014">
        <v>14</v>
      </c>
      <c r="E5014" t="s">
        <v>25</v>
      </c>
      <c r="F5014" t="s">
        <v>26</v>
      </c>
      <c r="G5014">
        <v>3.1</v>
      </c>
      <c r="H5014">
        <v>89.37</v>
      </c>
      <c r="I5014">
        <v>84.54</v>
      </c>
      <c r="J5014">
        <v>1</v>
      </c>
      <c r="K5014">
        <v>7.4</v>
      </c>
      <c r="L5014">
        <v>9.6</v>
      </c>
      <c r="M5014">
        <v>130</v>
      </c>
      <c r="N5014" t="s">
        <v>41</v>
      </c>
      <c r="O5014">
        <v>1.3680000000000001</v>
      </c>
      <c r="P5014" t="s">
        <v>28</v>
      </c>
      <c r="Q5014" t="s">
        <v>29</v>
      </c>
      <c r="R5014">
        <v>4.79</v>
      </c>
      <c r="S5014">
        <v>2</v>
      </c>
      <c r="T5014">
        <v>-4.83</v>
      </c>
      <c r="U5014">
        <v>2.2000000000000002</v>
      </c>
      <c r="V5014" t="s">
        <v>262</v>
      </c>
      <c r="W5014" t="s">
        <v>45</v>
      </c>
      <c r="X5014">
        <v>1</v>
      </c>
      <c r="Y5014" t="str">
        <f>IF(tblRides[[#This Row],[supply_demand_ratio]]&lt;0.8,"Below 0.8",IF(tblRides[[#This Row],[supply_demand_ratio]]&lt;1,"Between 0.8-1.0",IF(tblRides[[#This Row],[supply_demand_ratio]]&lt;=1.2,"Between 1.0-1.2","Above 1.2")))</f>
        <v>Above 1.2</v>
      </c>
    </row>
    <row r="5015" spans="1:25" x14ac:dyDescent="0.3">
      <c r="A5015" t="s">
        <v>5070</v>
      </c>
      <c r="B5015" s="1">
        <v>46067.595138888886</v>
      </c>
      <c r="C5015" s="2">
        <v>46067</v>
      </c>
      <c r="D5015">
        <v>14</v>
      </c>
      <c r="E5015" t="s">
        <v>25</v>
      </c>
      <c r="F5015" t="s">
        <v>26</v>
      </c>
      <c r="G5015">
        <v>4.5</v>
      </c>
      <c r="H5015">
        <v>108.06</v>
      </c>
      <c r="I5015">
        <v>102.3</v>
      </c>
      <c r="J5015">
        <v>1</v>
      </c>
      <c r="K5015">
        <v>2.8</v>
      </c>
      <c r="L5015">
        <v>3.5</v>
      </c>
      <c r="M5015">
        <v>131</v>
      </c>
      <c r="N5015" t="s">
        <v>27</v>
      </c>
      <c r="O5015">
        <v>1.0049999999999999</v>
      </c>
      <c r="P5015" t="s">
        <v>28</v>
      </c>
      <c r="Q5015" t="s">
        <v>29</v>
      </c>
      <c r="R5015">
        <v>4.8099999999999996</v>
      </c>
      <c r="S5015">
        <v>31</v>
      </c>
      <c r="T5015">
        <v>-5.76</v>
      </c>
      <c r="U5015">
        <v>0.7</v>
      </c>
      <c r="V5015" t="s">
        <v>262</v>
      </c>
      <c r="W5015" t="s">
        <v>31</v>
      </c>
      <c r="X5015">
        <v>1</v>
      </c>
      <c r="Y5015" t="str">
        <f>IF(tblRides[[#This Row],[supply_demand_ratio]]&lt;0.8,"Below 0.8",IF(tblRides[[#This Row],[supply_demand_ratio]]&lt;1,"Between 0.8-1.0",IF(tblRides[[#This Row],[supply_demand_ratio]]&lt;=1.2,"Between 1.0-1.2","Above 1.2")))</f>
        <v>Between 1.0-1.2</v>
      </c>
    </row>
    <row r="5016" spans="1:25" x14ac:dyDescent="0.3">
      <c r="A5016" t="s">
        <v>5071</v>
      </c>
      <c r="B5016" s="1">
        <v>46067.597916666666</v>
      </c>
      <c r="C5016" s="2">
        <v>46067</v>
      </c>
      <c r="D5016">
        <v>14</v>
      </c>
      <c r="E5016" t="s">
        <v>62</v>
      </c>
      <c r="F5016" t="s">
        <v>34</v>
      </c>
      <c r="G5016">
        <v>4</v>
      </c>
      <c r="H5016">
        <v>92.36</v>
      </c>
      <c r="I5016">
        <v>97.56</v>
      </c>
      <c r="J5016">
        <v>1</v>
      </c>
      <c r="K5016">
        <v>3.8</v>
      </c>
      <c r="L5016">
        <v>9.1</v>
      </c>
      <c r="M5016">
        <v>54</v>
      </c>
      <c r="N5016" t="s">
        <v>41</v>
      </c>
      <c r="O5016">
        <v>1.7</v>
      </c>
      <c r="P5016" t="s">
        <v>28</v>
      </c>
      <c r="Q5016" t="s">
        <v>29</v>
      </c>
      <c r="R5016">
        <v>4.68</v>
      </c>
      <c r="S5016">
        <v>0</v>
      </c>
      <c r="T5016">
        <v>5.2</v>
      </c>
      <c r="U5016">
        <v>5.3</v>
      </c>
      <c r="V5016" t="s">
        <v>262</v>
      </c>
      <c r="W5016" t="s">
        <v>31</v>
      </c>
      <c r="X5016">
        <v>1</v>
      </c>
      <c r="Y5016" t="str">
        <f>IF(tblRides[[#This Row],[supply_demand_ratio]]&lt;0.8,"Below 0.8",IF(tblRides[[#This Row],[supply_demand_ratio]]&lt;1,"Between 0.8-1.0",IF(tblRides[[#This Row],[supply_demand_ratio]]&lt;=1.2,"Between 1.0-1.2","Above 1.2")))</f>
        <v>Above 1.2</v>
      </c>
    </row>
    <row r="5017" spans="1:25" x14ac:dyDescent="0.3">
      <c r="A5017" t="s">
        <v>5072</v>
      </c>
      <c r="B5017" s="1">
        <v>46067.604166666664</v>
      </c>
      <c r="C5017" s="2">
        <v>46067</v>
      </c>
      <c r="D5017">
        <v>14</v>
      </c>
      <c r="E5017" t="s">
        <v>25</v>
      </c>
      <c r="F5017" t="s">
        <v>34</v>
      </c>
      <c r="G5017">
        <v>3.2</v>
      </c>
      <c r="H5017">
        <v>83.86</v>
      </c>
      <c r="J5017">
        <v>1</v>
      </c>
      <c r="K5017">
        <v>4.4000000000000004</v>
      </c>
      <c r="L5017">
        <v>1</v>
      </c>
      <c r="M5017">
        <v>123</v>
      </c>
      <c r="N5017" t="s">
        <v>27</v>
      </c>
      <c r="O5017">
        <v>1.139</v>
      </c>
      <c r="P5017" t="s">
        <v>58</v>
      </c>
      <c r="Q5017" t="s">
        <v>59</v>
      </c>
      <c r="R5017">
        <v>4.59</v>
      </c>
      <c r="S5017">
        <v>0</v>
      </c>
      <c r="U5017">
        <v>-3.4</v>
      </c>
      <c r="V5017" t="s">
        <v>262</v>
      </c>
      <c r="W5017" t="s">
        <v>31</v>
      </c>
      <c r="X5017">
        <v>0</v>
      </c>
      <c r="Y5017" t="str">
        <f>IF(tblRides[[#This Row],[supply_demand_ratio]]&lt;0.8,"Below 0.8",IF(tblRides[[#This Row],[supply_demand_ratio]]&lt;1,"Between 0.8-1.0",IF(tblRides[[#This Row],[supply_demand_ratio]]&lt;=1.2,"Between 1.0-1.2","Above 1.2")))</f>
        <v>Between 1.0-1.2</v>
      </c>
    </row>
    <row r="5018" spans="1:25" x14ac:dyDescent="0.3">
      <c r="A5018" t="s">
        <v>5073</v>
      </c>
      <c r="B5018" s="1">
        <v>46067.606249999997</v>
      </c>
      <c r="C5018" s="2">
        <v>46067</v>
      </c>
      <c r="D5018">
        <v>14</v>
      </c>
      <c r="E5018" t="s">
        <v>33</v>
      </c>
      <c r="F5018" t="s">
        <v>26</v>
      </c>
      <c r="G5018">
        <v>3.8</v>
      </c>
      <c r="H5018">
        <v>107.98</v>
      </c>
      <c r="I5018">
        <v>104.21</v>
      </c>
      <c r="J5018">
        <v>1.1000000000000001</v>
      </c>
      <c r="K5018">
        <v>2.9</v>
      </c>
      <c r="L5018">
        <v>7.5</v>
      </c>
      <c r="M5018">
        <v>98</v>
      </c>
      <c r="N5018" t="s">
        <v>27</v>
      </c>
      <c r="O5018">
        <v>1.2070000000000001</v>
      </c>
      <c r="P5018" t="s">
        <v>28</v>
      </c>
      <c r="Q5018" t="s">
        <v>29</v>
      </c>
      <c r="R5018">
        <v>4.57</v>
      </c>
      <c r="S5018">
        <v>17</v>
      </c>
      <c r="T5018">
        <v>-3.77</v>
      </c>
      <c r="U5018">
        <v>4.5999999999999996</v>
      </c>
      <c r="V5018" t="s">
        <v>262</v>
      </c>
      <c r="W5018" t="s">
        <v>31</v>
      </c>
      <c r="X5018">
        <v>1</v>
      </c>
      <c r="Y5018" t="str">
        <f>IF(tblRides[[#This Row],[supply_demand_ratio]]&lt;0.8,"Below 0.8",IF(tblRides[[#This Row],[supply_demand_ratio]]&lt;1,"Between 0.8-1.0",IF(tblRides[[#This Row],[supply_demand_ratio]]&lt;=1.2,"Between 1.0-1.2","Above 1.2")))</f>
        <v>Above 1.2</v>
      </c>
    </row>
    <row r="5019" spans="1:25" x14ac:dyDescent="0.3">
      <c r="A5019" t="s">
        <v>5074</v>
      </c>
      <c r="B5019" s="1">
        <v>46067.60833333333</v>
      </c>
      <c r="C5019" s="2">
        <v>46067</v>
      </c>
      <c r="D5019">
        <v>14</v>
      </c>
      <c r="E5019" t="s">
        <v>36</v>
      </c>
      <c r="F5019" t="s">
        <v>26</v>
      </c>
      <c r="G5019">
        <v>8.3000000000000007</v>
      </c>
      <c r="H5019">
        <v>195.37</v>
      </c>
      <c r="J5019">
        <v>1.1000000000000001</v>
      </c>
      <c r="K5019">
        <v>5.4</v>
      </c>
      <c r="L5019">
        <v>6.5</v>
      </c>
      <c r="M5019">
        <v>131</v>
      </c>
      <c r="N5019" t="s">
        <v>27</v>
      </c>
      <c r="O5019">
        <v>1.373</v>
      </c>
      <c r="P5019" t="s">
        <v>58</v>
      </c>
      <c r="Q5019" t="s">
        <v>88</v>
      </c>
      <c r="R5019">
        <v>4.53</v>
      </c>
      <c r="S5019">
        <v>1</v>
      </c>
      <c r="U5019">
        <v>1.1000000000000001</v>
      </c>
      <c r="V5019" t="s">
        <v>262</v>
      </c>
      <c r="W5019" t="s">
        <v>45</v>
      </c>
      <c r="X5019">
        <v>0</v>
      </c>
      <c r="Y5019" t="str">
        <f>IF(tblRides[[#This Row],[supply_demand_ratio]]&lt;0.8,"Below 0.8",IF(tblRides[[#This Row],[supply_demand_ratio]]&lt;1,"Between 0.8-1.0",IF(tblRides[[#This Row],[supply_demand_ratio]]&lt;=1.2,"Between 1.0-1.2","Above 1.2")))</f>
        <v>Above 1.2</v>
      </c>
    </row>
    <row r="5020" spans="1:25" x14ac:dyDescent="0.3">
      <c r="A5020" t="s">
        <v>5075</v>
      </c>
      <c r="B5020" s="1">
        <v>46067.621527777781</v>
      </c>
      <c r="C5020" s="2">
        <v>46067</v>
      </c>
      <c r="D5020">
        <v>14</v>
      </c>
      <c r="E5020" t="s">
        <v>25</v>
      </c>
      <c r="F5020" t="s">
        <v>26</v>
      </c>
      <c r="G5020">
        <v>4.7</v>
      </c>
      <c r="H5020">
        <v>115.2</v>
      </c>
      <c r="J5020">
        <v>1</v>
      </c>
      <c r="K5020">
        <v>7.7</v>
      </c>
      <c r="L5020">
        <v>8.3000000000000007</v>
      </c>
      <c r="M5020">
        <v>126</v>
      </c>
      <c r="N5020" t="s">
        <v>27</v>
      </c>
      <c r="O5020">
        <v>1.038</v>
      </c>
      <c r="P5020" t="s">
        <v>58</v>
      </c>
      <c r="Q5020" t="s">
        <v>108</v>
      </c>
      <c r="R5020">
        <v>4.57</v>
      </c>
      <c r="S5020">
        <v>7</v>
      </c>
      <c r="U5020">
        <v>0.6</v>
      </c>
      <c r="V5020" t="s">
        <v>262</v>
      </c>
      <c r="W5020" t="s">
        <v>45</v>
      </c>
      <c r="X5020">
        <v>0</v>
      </c>
      <c r="Y5020" t="str">
        <f>IF(tblRides[[#This Row],[supply_demand_ratio]]&lt;0.8,"Below 0.8",IF(tblRides[[#This Row],[supply_demand_ratio]]&lt;1,"Between 0.8-1.0",IF(tblRides[[#This Row],[supply_demand_ratio]]&lt;=1.2,"Between 1.0-1.2","Above 1.2")))</f>
        <v>Between 1.0-1.2</v>
      </c>
    </row>
    <row r="5021" spans="1:25" x14ac:dyDescent="0.3">
      <c r="A5021" t="s">
        <v>5076</v>
      </c>
      <c r="B5021" s="1">
        <v>46067.640972222223</v>
      </c>
      <c r="C5021" s="2">
        <v>46067</v>
      </c>
      <c r="D5021">
        <v>15</v>
      </c>
      <c r="E5021" t="s">
        <v>36</v>
      </c>
      <c r="F5021" t="s">
        <v>26</v>
      </c>
      <c r="G5021">
        <v>2.5</v>
      </c>
      <c r="H5021">
        <v>85.07</v>
      </c>
      <c r="I5021">
        <v>83.67</v>
      </c>
      <c r="J5021">
        <v>1.1000000000000001</v>
      </c>
      <c r="K5021">
        <v>5.9</v>
      </c>
      <c r="L5021">
        <v>6</v>
      </c>
      <c r="M5021">
        <v>106</v>
      </c>
      <c r="N5021" t="s">
        <v>27</v>
      </c>
      <c r="O5021">
        <v>1.0269999999999999</v>
      </c>
      <c r="P5021" t="s">
        <v>28</v>
      </c>
      <c r="Q5021" t="s">
        <v>29</v>
      </c>
      <c r="R5021">
        <v>5</v>
      </c>
      <c r="S5021">
        <v>2</v>
      </c>
      <c r="T5021">
        <v>-1.4</v>
      </c>
      <c r="U5021">
        <v>0.1</v>
      </c>
      <c r="V5021" t="s">
        <v>262</v>
      </c>
      <c r="W5021" t="s">
        <v>45</v>
      </c>
      <c r="X5021">
        <v>1</v>
      </c>
      <c r="Y5021" t="str">
        <f>IF(tblRides[[#This Row],[supply_demand_ratio]]&lt;0.8,"Below 0.8",IF(tblRides[[#This Row],[supply_demand_ratio]]&lt;1,"Between 0.8-1.0",IF(tblRides[[#This Row],[supply_demand_ratio]]&lt;=1.2,"Between 1.0-1.2","Above 1.2")))</f>
        <v>Between 1.0-1.2</v>
      </c>
    </row>
    <row r="5022" spans="1:25" x14ac:dyDescent="0.3">
      <c r="A5022" t="s">
        <v>5077</v>
      </c>
      <c r="B5022" s="1">
        <v>46067.64166666667</v>
      </c>
      <c r="C5022" s="2">
        <v>46067</v>
      </c>
      <c r="D5022">
        <v>15</v>
      </c>
      <c r="E5022" t="s">
        <v>25</v>
      </c>
      <c r="F5022" t="s">
        <v>26</v>
      </c>
      <c r="G5022">
        <v>1.3</v>
      </c>
      <c r="H5022">
        <v>66.81</v>
      </c>
      <c r="I5022">
        <v>63.98</v>
      </c>
      <c r="J5022">
        <v>1.1000000000000001</v>
      </c>
      <c r="K5022">
        <v>3.7</v>
      </c>
      <c r="L5022">
        <v>5.6</v>
      </c>
      <c r="M5022">
        <v>115</v>
      </c>
      <c r="N5022" t="s">
        <v>27</v>
      </c>
      <c r="O5022">
        <v>0.91300000000000003</v>
      </c>
      <c r="P5022" t="s">
        <v>28</v>
      </c>
      <c r="Q5022" t="s">
        <v>29</v>
      </c>
      <c r="R5022">
        <v>4.78</v>
      </c>
      <c r="S5022">
        <v>18</v>
      </c>
      <c r="T5022">
        <v>-2.83</v>
      </c>
      <c r="U5022">
        <v>1.9</v>
      </c>
      <c r="V5022" t="s">
        <v>262</v>
      </c>
      <c r="W5022" t="s">
        <v>31</v>
      </c>
      <c r="X5022">
        <v>1</v>
      </c>
      <c r="Y5022" t="str">
        <f>IF(tblRides[[#This Row],[supply_demand_ratio]]&lt;0.8,"Below 0.8",IF(tblRides[[#This Row],[supply_demand_ratio]]&lt;1,"Between 0.8-1.0",IF(tblRides[[#This Row],[supply_demand_ratio]]&lt;=1.2,"Between 1.0-1.2","Above 1.2")))</f>
        <v>Between 0.8-1.0</v>
      </c>
    </row>
    <row r="5023" spans="1:25" x14ac:dyDescent="0.3">
      <c r="A5023" t="s">
        <v>5078</v>
      </c>
      <c r="B5023" s="1">
        <v>46067.665972222225</v>
      </c>
      <c r="C5023" s="2">
        <v>46067</v>
      </c>
      <c r="D5023">
        <v>15</v>
      </c>
      <c r="E5023" t="s">
        <v>25</v>
      </c>
      <c r="F5023" t="s">
        <v>26</v>
      </c>
      <c r="G5023">
        <v>10.4</v>
      </c>
      <c r="H5023">
        <v>199.62</v>
      </c>
      <c r="J5023">
        <v>1</v>
      </c>
      <c r="K5023">
        <v>2.9</v>
      </c>
      <c r="L5023">
        <v>2.2000000000000002</v>
      </c>
      <c r="M5023">
        <v>116</v>
      </c>
      <c r="N5023" t="s">
        <v>27</v>
      </c>
      <c r="O5023">
        <v>1.0549999999999999</v>
      </c>
      <c r="P5023" t="s">
        <v>37</v>
      </c>
      <c r="Q5023" t="s">
        <v>280</v>
      </c>
      <c r="R5023">
        <v>4.67</v>
      </c>
      <c r="S5023">
        <v>13</v>
      </c>
      <c r="U5023">
        <v>-0.7</v>
      </c>
      <c r="V5023" t="s">
        <v>262</v>
      </c>
      <c r="W5023" t="s">
        <v>31</v>
      </c>
      <c r="X5023">
        <v>0</v>
      </c>
      <c r="Y5023" t="str">
        <f>IF(tblRides[[#This Row],[supply_demand_ratio]]&lt;0.8,"Below 0.8",IF(tblRides[[#This Row],[supply_demand_ratio]]&lt;1,"Between 0.8-1.0",IF(tblRides[[#This Row],[supply_demand_ratio]]&lt;=1.2,"Between 1.0-1.2","Above 1.2")))</f>
        <v>Between 1.0-1.2</v>
      </c>
    </row>
    <row r="5024" spans="1:25" x14ac:dyDescent="0.3">
      <c r="A5024" t="s">
        <v>5079</v>
      </c>
      <c r="B5024" s="1">
        <v>46067.677083333336</v>
      </c>
      <c r="C5024" s="2">
        <v>46067</v>
      </c>
      <c r="D5024">
        <v>16</v>
      </c>
      <c r="E5024" t="s">
        <v>43</v>
      </c>
      <c r="F5024" t="s">
        <v>34</v>
      </c>
      <c r="G5024">
        <v>6.6</v>
      </c>
      <c r="H5024">
        <v>142.63999999999999</v>
      </c>
      <c r="I5024">
        <v>135.77000000000001</v>
      </c>
      <c r="J5024">
        <v>1</v>
      </c>
      <c r="K5024">
        <v>2.2000000000000002</v>
      </c>
      <c r="L5024">
        <v>1</v>
      </c>
      <c r="M5024">
        <v>64</v>
      </c>
      <c r="N5024" t="s">
        <v>41</v>
      </c>
      <c r="O5024">
        <v>1.2010000000000001</v>
      </c>
      <c r="P5024" t="s">
        <v>28</v>
      </c>
      <c r="Q5024" t="s">
        <v>29</v>
      </c>
      <c r="R5024">
        <v>4.57</v>
      </c>
      <c r="S5024">
        <v>0</v>
      </c>
      <c r="T5024">
        <v>-6.87</v>
      </c>
      <c r="U5024">
        <v>-1.2</v>
      </c>
      <c r="V5024" t="s">
        <v>262</v>
      </c>
      <c r="W5024" t="s">
        <v>31</v>
      </c>
      <c r="X5024">
        <v>1</v>
      </c>
      <c r="Y5024" t="str">
        <f>IF(tblRides[[#This Row],[supply_demand_ratio]]&lt;0.8,"Below 0.8",IF(tblRides[[#This Row],[supply_demand_ratio]]&lt;1,"Between 0.8-1.0",IF(tblRides[[#This Row],[supply_demand_ratio]]&lt;=1.2,"Between 1.0-1.2","Above 1.2")))</f>
        <v>Above 1.2</v>
      </c>
    </row>
    <row r="5025" spans="1:25" x14ac:dyDescent="0.3">
      <c r="A5025" t="s">
        <v>5080</v>
      </c>
      <c r="B5025" s="1">
        <v>46067.69027777778</v>
      </c>
      <c r="C5025" s="2">
        <v>46067</v>
      </c>
      <c r="D5025">
        <v>16</v>
      </c>
      <c r="E5025" t="s">
        <v>62</v>
      </c>
      <c r="F5025" t="s">
        <v>34</v>
      </c>
      <c r="G5025">
        <v>5.9</v>
      </c>
      <c r="H5025">
        <v>118.32</v>
      </c>
      <c r="I5025">
        <v>112.44</v>
      </c>
      <c r="J5025">
        <v>1</v>
      </c>
      <c r="K5025">
        <v>4.5999999999999996</v>
      </c>
      <c r="L5025">
        <v>5.6</v>
      </c>
      <c r="M5025">
        <v>48</v>
      </c>
      <c r="N5025" t="s">
        <v>41</v>
      </c>
      <c r="O5025">
        <v>1.7509999999999999</v>
      </c>
      <c r="P5025" t="s">
        <v>28</v>
      </c>
      <c r="Q5025" t="s">
        <v>29</v>
      </c>
      <c r="R5025">
        <v>4.6900000000000004</v>
      </c>
      <c r="S5025">
        <v>0</v>
      </c>
      <c r="T5025">
        <v>-5.88</v>
      </c>
      <c r="U5025">
        <v>1</v>
      </c>
      <c r="V5025" t="s">
        <v>262</v>
      </c>
      <c r="W5025" t="s">
        <v>31</v>
      </c>
      <c r="X5025">
        <v>1</v>
      </c>
      <c r="Y5025" t="str">
        <f>IF(tblRides[[#This Row],[supply_demand_ratio]]&lt;0.8,"Below 0.8",IF(tblRides[[#This Row],[supply_demand_ratio]]&lt;1,"Between 0.8-1.0",IF(tblRides[[#This Row],[supply_demand_ratio]]&lt;=1.2,"Between 1.0-1.2","Above 1.2")))</f>
        <v>Above 1.2</v>
      </c>
    </row>
    <row r="5026" spans="1:25" x14ac:dyDescent="0.3">
      <c r="A5026" t="s">
        <v>5081</v>
      </c>
      <c r="B5026" s="1">
        <v>46067.69027777778</v>
      </c>
      <c r="C5026" s="2">
        <v>46067</v>
      </c>
      <c r="D5026">
        <v>16</v>
      </c>
      <c r="E5026" t="s">
        <v>25</v>
      </c>
      <c r="F5026" t="s">
        <v>26</v>
      </c>
      <c r="G5026">
        <v>0.7</v>
      </c>
      <c r="H5026">
        <v>59.5</v>
      </c>
      <c r="I5026">
        <v>60.35</v>
      </c>
      <c r="J5026">
        <v>1.1000000000000001</v>
      </c>
      <c r="K5026">
        <v>3.5</v>
      </c>
      <c r="L5026">
        <v>6.5</v>
      </c>
      <c r="M5026">
        <v>121</v>
      </c>
      <c r="N5026" t="s">
        <v>27</v>
      </c>
      <c r="O5026">
        <v>0.95499999999999996</v>
      </c>
      <c r="P5026" t="s">
        <v>28</v>
      </c>
      <c r="Q5026" t="s">
        <v>29</v>
      </c>
      <c r="R5026">
        <v>4.84</v>
      </c>
      <c r="S5026">
        <v>6</v>
      </c>
      <c r="T5026">
        <v>0.85</v>
      </c>
      <c r="U5026">
        <v>3</v>
      </c>
      <c r="V5026" t="s">
        <v>262</v>
      </c>
      <c r="W5026" t="s">
        <v>31</v>
      </c>
      <c r="X5026">
        <v>1</v>
      </c>
      <c r="Y5026" t="str">
        <f>IF(tblRides[[#This Row],[supply_demand_ratio]]&lt;0.8,"Below 0.8",IF(tblRides[[#This Row],[supply_demand_ratio]]&lt;1,"Between 0.8-1.0",IF(tblRides[[#This Row],[supply_demand_ratio]]&lt;=1.2,"Between 1.0-1.2","Above 1.2")))</f>
        <v>Between 0.8-1.0</v>
      </c>
    </row>
    <row r="5027" spans="1:25" x14ac:dyDescent="0.3">
      <c r="A5027" t="s">
        <v>5082</v>
      </c>
      <c r="B5027" s="1">
        <v>46067.693055555559</v>
      </c>
      <c r="C5027" s="2">
        <v>46067</v>
      </c>
      <c r="D5027">
        <v>16</v>
      </c>
      <c r="E5027" t="s">
        <v>25</v>
      </c>
      <c r="F5027" t="s">
        <v>26</v>
      </c>
      <c r="G5027">
        <v>2.5</v>
      </c>
      <c r="H5027">
        <v>95.58</v>
      </c>
      <c r="J5027">
        <v>1.3</v>
      </c>
      <c r="K5027">
        <v>7.8</v>
      </c>
      <c r="L5027">
        <v>8.4</v>
      </c>
      <c r="M5027">
        <v>92</v>
      </c>
      <c r="N5027" t="s">
        <v>72</v>
      </c>
      <c r="O5027">
        <v>0.63100000000000001</v>
      </c>
      <c r="P5027" t="s">
        <v>58</v>
      </c>
      <c r="Q5027" t="s">
        <v>108</v>
      </c>
      <c r="R5027">
        <v>4.83</v>
      </c>
      <c r="S5027">
        <v>2</v>
      </c>
      <c r="U5027">
        <v>0.6</v>
      </c>
      <c r="V5027" t="s">
        <v>262</v>
      </c>
      <c r="W5027" t="s">
        <v>45</v>
      </c>
      <c r="X5027">
        <v>0</v>
      </c>
      <c r="Y5027" t="str">
        <f>IF(tblRides[[#This Row],[supply_demand_ratio]]&lt;0.8,"Below 0.8",IF(tblRides[[#This Row],[supply_demand_ratio]]&lt;1,"Between 0.8-1.0",IF(tblRides[[#This Row],[supply_demand_ratio]]&lt;=1.2,"Between 1.0-1.2","Above 1.2")))</f>
        <v>Below 0.8</v>
      </c>
    </row>
    <row r="5028" spans="1:25" x14ac:dyDescent="0.3">
      <c r="A5028" t="s">
        <v>5083</v>
      </c>
      <c r="B5028" s="1">
        <v>46067.706250000003</v>
      </c>
      <c r="C5028" s="2">
        <v>46067</v>
      </c>
      <c r="D5028">
        <v>16</v>
      </c>
      <c r="E5028" t="s">
        <v>62</v>
      </c>
      <c r="F5028" t="s">
        <v>26</v>
      </c>
      <c r="G5028">
        <v>6</v>
      </c>
      <c r="H5028">
        <v>121.06</v>
      </c>
      <c r="I5028">
        <v>116.17</v>
      </c>
      <c r="J5028">
        <v>1</v>
      </c>
      <c r="K5028">
        <v>3.4</v>
      </c>
      <c r="L5028">
        <v>5.6</v>
      </c>
      <c r="M5028">
        <v>56</v>
      </c>
      <c r="N5028" t="s">
        <v>41</v>
      </c>
      <c r="O5028">
        <v>1.575</v>
      </c>
      <c r="P5028" t="s">
        <v>28</v>
      </c>
      <c r="Q5028" t="s">
        <v>29</v>
      </c>
      <c r="R5028">
        <v>4.91</v>
      </c>
      <c r="S5028">
        <v>3</v>
      </c>
      <c r="T5028">
        <v>-4.8899999999999997</v>
      </c>
      <c r="U5028">
        <v>2.2000000000000002</v>
      </c>
      <c r="V5028" t="s">
        <v>262</v>
      </c>
      <c r="W5028" t="s">
        <v>31</v>
      </c>
      <c r="X5028">
        <v>1</v>
      </c>
      <c r="Y5028" t="str">
        <f>IF(tblRides[[#This Row],[supply_demand_ratio]]&lt;0.8,"Below 0.8",IF(tblRides[[#This Row],[supply_demand_ratio]]&lt;1,"Between 0.8-1.0",IF(tblRides[[#This Row],[supply_demand_ratio]]&lt;=1.2,"Between 1.0-1.2","Above 1.2")))</f>
        <v>Above 1.2</v>
      </c>
    </row>
    <row r="5029" spans="1:25" x14ac:dyDescent="0.3">
      <c r="A5029" t="s">
        <v>5084</v>
      </c>
      <c r="B5029" s="1">
        <v>46067.706250000003</v>
      </c>
      <c r="C5029" s="2">
        <v>46067</v>
      </c>
      <c r="D5029">
        <v>16</v>
      </c>
      <c r="E5029" t="s">
        <v>25</v>
      </c>
      <c r="F5029" t="s">
        <v>34</v>
      </c>
      <c r="G5029">
        <v>7.9</v>
      </c>
      <c r="H5029">
        <v>197.49</v>
      </c>
      <c r="I5029">
        <v>200.53</v>
      </c>
      <c r="J5029">
        <v>1.1000000000000001</v>
      </c>
      <c r="K5029">
        <v>2</v>
      </c>
      <c r="L5029">
        <v>5</v>
      </c>
      <c r="M5029">
        <v>121</v>
      </c>
      <c r="N5029" t="s">
        <v>27</v>
      </c>
      <c r="O5029">
        <v>0.999</v>
      </c>
      <c r="P5029" t="s">
        <v>28</v>
      </c>
      <c r="Q5029" t="s">
        <v>29</v>
      </c>
      <c r="R5029">
        <v>4.92</v>
      </c>
      <c r="S5029">
        <v>0</v>
      </c>
      <c r="T5029">
        <v>3.04</v>
      </c>
      <c r="U5029">
        <v>3</v>
      </c>
      <c r="V5029" t="s">
        <v>262</v>
      </c>
      <c r="W5029" t="s">
        <v>31</v>
      </c>
      <c r="X5029">
        <v>1</v>
      </c>
      <c r="Y5029" t="str">
        <f>IF(tblRides[[#This Row],[supply_demand_ratio]]&lt;0.8,"Below 0.8",IF(tblRides[[#This Row],[supply_demand_ratio]]&lt;1,"Between 0.8-1.0",IF(tblRides[[#This Row],[supply_demand_ratio]]&lt;=1.2,"Between 1.0-1.2","Above 1.2")))</f>
        <v>Between 0.8-1.0</v>
      </c>
    </row>
    <row r="5030" spans="1:25" x14ac:dyDescent="0.3">
      <c r="A5030" t="s">
        <v>5085</v>
      </c>
      <c r="B5030" s="1">
        <v>46067.713194444441</v>
      </c>
      <c r="C5030" s="2">
        <v>46067</v>
      </c>
      <c r="D5030">
        <v>17</v>
      </c>
      <c r="E5030" t="s">
        <v>36</v>
      </c>
      <c r="F5030" t="s">
        <v>26</v>
      </c>
      <c r="G5030">
        <v>0.7</v>
      </c>
      <c r="H5030">
        <v>70.83</v>
      </c>
      <c r="I5030">
        <v>71.7</v>
      </c>
      <c r="J5030">
        <v>1.4</v>
      </c>
      <c r="K5030">
        <v>3.8</v>
      </c>
      <c r="L5030">
        <v>6.9</v>
      </c>
      <c r="M5030">
        <v>102</v>
      </c>
      <c r="N5030" t="s">
        <v>72</v>
      </c>
      <c r="O5030">
        <v>0.66700000000000004</v>
      </c>
      <c r="P5030" t="s">
        <v>28</v>
      </c>
      <c r="Q5030" t="s">
        <v>29</v>
      </c>
      <c r="R5030">
        <v>4.72</v>
      </c>
      <c r="S5030">
        <v>11</v>
      </c>
      <c r="T5030">
        <v>0.87</v>
      </c>
      <c r="U5030">
        <v>3.1</v>
      </c>
      <c r="V5030" t="s">
        <v>262</v>
      </c>
      <c r="W5030" t="s">
        <v>31</v>
      </c>
      <c r="X5030">
        <v>1</v>
      </c>
      <c r="Y5030" t="str">
        <f>IF(tblRides[[#This Row],[supply_demand_ratio]]&lt;0.8,"Below 0.8",IF(tblRides[[#This Row],[supply_demand_ratio]]&lt;1,"Between 0.8-1.0",IF(tblRides[[#This Row],[supply_demand_ratio]]&lt;=1.2,"Between 1.0-1.2","Above 1.2")))</f>
        <v>Below 0.8</v>
      </c>
    </row>
    <row r="5031" spans="1:25" x14ac:dyDescent="0.3">
      <c r="A5031" t="s">
        <v>5086</v>
      </c>
      <c r="B5031" s="1">
        <v>46067.722222222219</v>
      </c>
      <c r="C5031" s="2">
        <v>46067</v>
      </c>
      <c r="D5031">
        <v>17</v>
      </c>
      <c r="E5031" t="s">
        <v>33</v>
      </c>
      <c r="F5031" t="s">
        <v>26</v>
      </c>
      <c r="G5031">
        <v>5.8</v>
      </c>
      <c r="H5031">
        <v>125.53</v>
      </c>
      <c r="I5031">
        <v>118.48</v>
      </c>
      <c r="J5031">
        <v>1.1000000000000001</v>
      </c>
      <c r="K5031">
        <v>8.4</v>
      </c>
      <c r="L5031">
        <v>11.1</v>
      </c>
      <c r="M5031">
        <v>80</v>
      </c>
      <c r="N5031" t="s">
        <v>27</v>
      </c>
      <c r="O5031">
        <v>0.73599999999999999</v>
      </c>
      <c r="P5031" t="s">
        <v>28</v>
      </c>
      <c r="Q5031" t="s">
        <v>29</v>
      </c>
      <c r="R5031">
        <v>4.58</v>
      </c>
      <c r="S5031">
        <v>8</v>
      </c>
      <c r="T5031">
        <v>-7.05</v>
      </c>
      <c r="U5031">
        <v>2.7</v>
      </c>
      <c r="V5031" t="s">
        <v>262</v>
      </c>
      <c r="W5031" t="s">
        <v>45</v>
      </c>
      <c r="X5031">
        <v>1</v>
      </c>
      <c r="Y5031" t="str">
        <f>IF(tblRides[[#This Row],[supply_demand_ratio]]&lt;0.8,"Below 0.8",IF(tblRides[[#This Row],[supply_demand_ratio]]&lt;1,"Between 0.8-1.0",IF(tblRides[[#This Row],[supply_demand_ratio]]&lt;=1.2,"Between 1.0-1.2","Above 1.2")))</f>
        <v>Below 0.8</v>
      </c>
    </row>
    <row r="5032" spans="1:25" x14ac:dyDescent="0.3">
      <c r="A5032" t="s">
        <v>5087</v>
      </c>
      <c r="B5032" s="1">
        <v>46067.727777777778</v>
      </c>
      <c r="C5032" s="2">
        <v>46067</v>
      </c>
      <c r="D5032">
        <v>17</v>
      </c>
      <c r="E5032" t="s">
        <v>33</v>
      </c>
      <c r="F5032" t="s">
        <v>34</v>
      </c>
      <c r="G5032">
        <v>7</v>
      </c>
      <c r="H5032">
        <v>154.13</v>
      </c>
      <c r="I5032">
        <v>157.38</v>
      </c>
      <c r="J5032">
        <v>1.1000000000000001</v>
      </c>
      <c r="K5032">
        <v>3</v>
      </c>
      <c r="L5032">
        <v>5.7</v>
      </c>
      <c r="M5032">
        <v>82</v>
      </c>
      <c r="N5032" t="s">
        <v>27</v>
      </c>
      <c r="O5032">
        <v>0.88100000000000001</v>
      </c>
      <c r="P5032" t="s">
        <v>28</v>
      </c>
      <c r="Q5032" t="s">
        <v>29</v>
      </c>
      <c r="R5032">
        <v>4.67</v>
      </c>
      <c r="S5032">
        <v>0</v>
      </c>
      <c r="T5032">
        <v>3.25</v>
      </c>
      <c r="U5032">
        <v>2.7</v>
      </c>
      <c r="V5032" t="s">
        <v>262</v>
      </c>
      <c r="W5032" t="s">
        <v>31</v>
      </c>
      <c r="X5032">
        <v>1</v>
      </c>
      <c r="Y5032" t="str">
        <f>IF(tblRides[[#This Row],[supply_demand_ratio]]&lt;0.8,"Below 0.8",IF(tblRides[[#This Row],[supply_demand_ratio]]&lt;1,"Between 0.8-1.0",IF(tblRides[[#This Row],[supply_demand_ratio]]&lt;=1.2,"Between 1.0-1.2","Above 1.2")))</f>
        <v>Between 0.8-1.0</v>
      </c>
    </row>
    <row r="5033" spans="1:25" x14ac:dyDescent="0.3">
      <c r="A5033" t="s">
        <v>5088</v>
      </c>
      <c r="B5033" s="1">
        <v>46067.731944444444</v>
      </c>
      <c r="C5033" s="2">
        <v>46067</v>
      </c>
      <c r="D5033">
        <v>17</v>
      </c>
      <c r="E5033" t="s">
        <v>36</v>
      </c>
      <c r="F5033" t="s">
        <v>26</v>
      </c>
      <c r="G5033">
        <v>2.8</v>
      </c>
      <c r="H5033">
        <v>91.99</v>
      </c>
      <c r="I5033">
        <v>86.34</v>
      </c>
      <c r="J5033">
        <v>1.1000000000000001</v>
      </c>
      <c r="K5033">
        <v>7.1</v>
      </c>
      <c r="L5033">
        <v>8.8000000000000007</v>
      </c>
      <c r="M5033">
        <v>89</v>
      </c>
      <c r="N5033" t="s">
        <v>27</v>
      </c>
      <c r="O5033">
        <v>0.84699999999999998</v>
      </c>
      <c r="P5033" t="s">
        <v>28</v>
      </c>
      <c r="Q5033" t="s">
        <v>29</v>
      </c>
      <c r="R5033">
        <v>4.88</v>
      </c>
      <c r="S5033">
        <v>2</v>
      </c>
      <c r="T5033">
        <v>-5.65</v>
      </c>
      <c r="U5033">
        <v>1.7</v>
      </c>
      <c r="V5033" t="s">
        <v>262</v>
      </c>
      <c r="W5033" t="s">
        <v>45</v>
      </c>
      <c r="X5033">
        <v>1</v>
      </c>
      <c r="Y5033" t="str">
        <f>IF(tblRides[[#This Row],[supply_demand_ratio]]&lt;0.8,"Below 0.8",IF(tblRides[[#This Row],[supply_demand_ratio]]&lt;1,"Between 0.8-1.0",IF(tblRides[[#This Row],[supply_demand_ratio]]&lt;=1.2,"Between 1.0-1.2","Above 1.2")))</f>
        <v>Between 0.8-1.0</v>
      </c>
    </row>
    <row r="5034" spans="1:25" x14ac:dyDescent="0.3">
      <c r="A5034" t="s">
        <v>5089</v>
      </c>
      <c r="B5034" s="1">
        <v>46067.737500000003</v>
      </c>
      <c r="C5034" s="2">
        <v>46067</v>
      </c>
      <c r="D5034">
        <v>17</v>
      </c>
      <c r="E5034" t="s">
        <v>36</v>
      </c>
      <c r="F5034" t="s">
        <v>26</v>
      </c>
      <c r="G5034">
        <v>12.1</v>
      </c>
      <c r="H5034">
        <v>223.58</v>
      </c>
      <c r="I5034">
        <v>224.95</v>
      </c>
      <c r="J5034">
        <v>1</v>
      </c>
      <c r="K5034">
        <v>4.4000000000000004</v>
      </c>
      <c r="L5034">
        <v>1</v>
      </c>
      <c r="M5034">
        <v>81</v>
      </c>
      <c r="N5034" t="s">
        <v>41</v>
      </c>
      <c r="O5034">
        <v>0.90600000000000003</v>
      </c>
      <c r="P5034" t="s">
        <v>28</v>
      </c>
      <c r="Q5034" t="s">
        <v>29</v>
      </c>
      <c r="R5034">
        <v>4.59</v>
      </c>
      <c r="S5034">
        <v>15</v>
      </c>
      <c r="T5034">
        <v>1.37</v>
      </c>
      <c r="U5034">
        <v>-3.4</v>
      </c>
      <c r="V5034" t="s">
        <v>262</v>
      </c>
      <c r="W5034" t="s">
        <v>31</v>
      </c>
      <c r="X5034">
        <v>1</v>
      </c>
      <c r="Y5034" t="str">
        <f>IF(tblRides[[#This Row],[supply_demand_ratio]]&lt;0.8,"Below 0.8",IF(tblRides[[#This Row],[supply_demand_ratio]]&lt;1,"Between 0.8-1.0",IF(tblRides[[#This Row],[supply_demand_ratio]]&lt;=1.2,"Between 1.0-1.2","Above 1.2")))</f>
        <v>Between 0.8-1.0</v>
      </c>
    </row>
    <row r="5035" spans="1:25" x14ac:dyDescent="0.3">
      <c r="A5035" t="s">
        <v>5090</v>
      </c>
      <c r="B5035" s="1">
        <v>46067.759027777778</v>
      </c>
      <c r="C5035" s="2">
        <v>46067</v>
      </c>
      <c r="D5035">
        <v>18</v>
      </c>
      <c r="E5035" t="s">
        <v>25</v>
      </c>
      <c r="F5035" t="s">
        <v>34</v>
      </c>
      <c r="G5035">
        <v>2</v>
      </c>
      <c r="H5035">
        <v>106.88</v>
      </c>
      <c r="I5035">
        <v>102.12</v>
      </c>
      <c r="J5035">
        <v>1.4</v>
      </c>
      <c r="K5035">
        <v>9</v>
      </c>
      <c r="L5035">
        <v>7.9</v>
      </c>
      <c r="M5035">
        <v>99</v>
      </c>
      <c r="N5035" t="s">
        <v>72</v>
      </c>
      <c r="O5035">
        <v>0.59899999999999998</v>
      </c>
      <c r="P5035" t="s">
        <v>28</v>
      </c>
      <c r="Q5035" t="s">
        <v>29</v>
      </c>
      <c r="R5035">
        <v>5</v>
      </c>
      <c r="S5035">
        <v>0</v>
      </c>
      <c r="T5035">
        <v>-4.76</v>
      </c>
      <c r="U5035">
        <v>-1.1000000000000001</v>
      </c>
      <c r="V5035" t="s">
        <v>262</v>
      </c>
      <c r="W5035" t="s">
        <v>45</v>
      </c>
      <c r="X5035">
        <v>1</v>
      </c>
      <c r="Y5035" t="str">
        <f>IF(tblRides[[#This Row],[supply_demand_ratio]]&lt;0.8,"Below 0.8",IF(tblRides[[#This Row],[supply_demand_ratio]]&lt;1,"Between 0.8-1.0",IF(tblRides[[#This Row],[supply_demand_ratio]]&lt;=1.2,"Between 1.0-1.2","Above 1.2")))</f>
        <v>Below 0.8</v>
      </c>
    </row>
    <row r="5036" spans="1:25" x14ac:dyDescent="0.3">
      <c r="A5036" t="s">
        <v>5091</v>
      </c>
      <c r="B5036" s="1">
        <v>46067.762499999997</v>
      </c>
      <c r="C5036" s="2">
        <v>46067</v>
      </c>
      <c r="D5036">
        <v>18</v>
      </c>
      <c r="E5036" t="s">
        <v>62</v>
      </c>
      <c r="F5036" t="s">
        <v>26</v>
      </c>
      <c r="G5036">
        <v>7.1</v>
      </c>
      <c r="H5036">
        <v>183.31</v>
      </c>
      <c r="I5036">
        <v>186.15</v>
      </c>
      <c r="J5036">
        <v>1.2</v>
      </c>
      <c r="K5036">
        <v>6.1</v>
      </c>
      <c r="L5036">
        <v>6.1</v>
      </c>
      <c r="M5036">
        <v>47</v>
      </c>
      <c r="N5036" t="s">
        <v>27</v>
      </c>
      <c r="O5036">
        <v>0.873</v>
      </c>
      <c r="P5036" t="s">
        <v>28</v>
      </c>
      <c r="Q5036" t="s">
        <v>29</v>
      </c>
      <c r="R5036">
        <v>4.58</v>
      </c>
      <c r="S5036">
        <v>32</v>
      </c>
      <c r="T5036">
        <v>2.84</v>
      </c>
      <c r="U5036">
        <v>0</v>
      </c>
      <c r="V5036" t="s">
        <v>262</v>
      </c>
      <c r="W5036" t="s">
        <v>45</v>
      </c>
      <c r="X5036">
        <v>1</v>
      </c>
      <c r="Y5036" t="str">
        <f>IF(tblRides[[#This Row],[supply_demand_ratio]]&lt;0.8,"Below 0.8",IF(tblRides[[#This Row],[supply_demand_ratio]]&lt;1,"Between 0.8-1.0",IF(tblRides[[#This Row],[supply_demand_ratio]]&lt;=1.2,"Between 1.0-1.2","Above 1.2")))</f>
        <v>Between 0.8-1.0</v>
      </c>
    </row>
    <row r="5037" spans="1:25" x14ac:dyDescent="0.3">
      <c r="A5037" t="s">
        <v>5092</v>
      </c>
      <c r="B5037" s="1">
        <v>46067.769444444442</v>
      </c>
      <c r="C5037" s="2">
        <v>46067</v>
      </c>
      <c r="D5037">
        <v>18</v>
      </c>
      <c r="E5037" t="s">
        <v>62</v>
      </c>
      <c r="F5037" t="s">
        <v>26</v>
      </c>
      <c r="G5037">
        <v>4.0999999999999996</v>
      </c>
      <c r="H5037">
        <v>100.77</v>
      </c>
      <c r="I5037">
        <v>100.93</v>
      </c>
      <c r="J5037">
        <v>1</v>
      </c>
      <c r="K5037">
        <v>5.8</v>
      </c>
      <c r="L5037">
        <v>9.1</v>
      </c>
      <c r="M5037">
        <v>51</v>
      </c>
      <c r="N5037" t="s">
        <v>41</v>
      </c>
      <c r="O5037">
        <v>1.081</v>
      </c>
      <c r="P5037" t="s">
        <v>28</v>
      </c>
      <c r="Q5037" t="s">
        <v>29</v>
      </c>
      <c r="R5037">
        <v>4.82</v>
      </c>
      <c r="S5037">
        <v>13</v>
      </c>
      <c r="T5037">
        <v>0.16</v>
      </c>
      <c r="U5037">
        <v>3.3</v>
      </c>
      <c r="V5037" t="s">
        <v>262</v>
      </c>
      <c r="W5037" t="s">
        <v>45</v>
      </c>
      <c r="X5037">
        <v>1</v>
      </c>
      <c r="Y5037" t="str">
        <f>IF(tblRides[[#This Row],[supply_demand_ratio]]&lt;0.8,"Below 0.8",IF(tblRides[[#This Row],[supply_demand_ratio]]&lt;1,"Between 0.8-1.0",IF(tblRides[[#This Row],[supply_demand_ratio]]&lt;=1.2,"Between 1.0-1.2","Above 1.2")))</f>
        <v>Between 1.0-1.2</v>
      </c>
    </row>
    <row r="5038" spans="1:25" x14ac:dyDescent="0.3">
      <c r="A5038" t="s">
        <v>5093</v>
      </c>
      <c r="B5038" s="1">
        <v>46067.788194444445</v>
      </c>
      <c r="C5038" s="2">
        <v>46067</v>
      </c>
      <c r="D5038">
        <v>18</v>
      </c>
      <c r="E5038" t="s">
        <v>62</v>
      </c>
      <c r="F5038" t="s">
        <v>26</v>
      </c>
      <c r="G5038">
        <v>8.5</v>
      </c>
      <c r="H5038">
        <v>167.97</v>
      </c>
      <c r="I5038">
        <v>164.57</v>
      </c>
      <c r="J5038">
        <v>1</v>
      </c>
      <c r="K5038">
        <v>7.5</v>
      </c>
      <c r="L5038">
        <v>6.9</v>
      </c>
      <c r="M5038">
        <v>45</v>
      </c>
      <c r="N5038" t="s">
        <v>41</v>
      </c>
      <c r="O5038">
        <v>1.454</v>
      </c>
      <c r="P5038" t="s">
        <v>28</v>
      </c>
      <c r="Q5038" t="s">
        <v>29</v>
      </c>
      <c r="R5038">
        <v>4.78</v>
      </c>
      <c r="S5038">
        <v>19</v>
      </c>
      <c r="T5038">
        <v>-3.4</v>
      </c>
      <c r="U5038">
        <v>-0.6</v>
      </c>
      <c r="V5038" t="s">
        <v>262</v>
      </c>
      <c r="W5038" t="s">
        <v>45</v>
      </c>
      <c r="X5038">
        <v>1</v>
      </c>
      <c r="Y5038" t="str">
        <f>IF(tblRides[[#This Row],[supply_demand_ratio]]&lt;0.8,"Below 0.8",IF(tblRides[[#This Row],[supply_demand_ratio]]&lt;1,"Between 0.8-1.0",IF(tblRides[[#This Row],[supply_demand_ratio]]&lt;=1.2,"Between 1.0-1.2","Above 1.2")))</f>
        <v>Above 1.2</v>
      </c>
    </row>
    <row r="5039" spans="1:25" x14ac:dyDescent="0.3">
      <c r="A5039" t="s">
        <v>5094</v>
      </c>
      <c r="B5039" s="1">
        <v>46067.792361111111</v>
      </c>
      <c r="C5039" s="2">
        <v>46067</v>
      </c>
      <c r="D5039">
        <v>19</v>
      </c>
      <c r="E5039" t="s">
        <v>33</v>
      </c>
      <c r="F5039" t="s">
        <v>26</v>
      </c>
      <c r="G5039">
        <v>5.7</v>
      </c>
      <c r="H5039">
        <v>167.65</v>
      </c>
      <c r="I5039">
        <v>163.22</v>
      </c>
      <c r="J5039">
        <v>1.2</v>
      </c>
      <c r="K5039">
        <v>5.9</v>
      </c>
      <c r="L5039">
        <v>9.6999999999999993</v>
      </c>
      <c r="M5039">
        <v>75</v>
      </c>
      <c r="N5039" t="s">
        <v>27</v>
      </c>
      <c r="O5039">
        <v>0.72199999999999998</v>
      </c>
      <c r="P5039" t="s">
        <v>28</v>
      </c>
      <c r="Q5039" t="s">
        <v>29</v>
      </c>
      <c r="R5039">
        <v>4.88</v>
      </c>
      <c r="S5039">
        <v>4</v>
      </c>
      <c r="T5039">
        <v>-4.43</v>
      </c>
      <c r="U5039">
        <v>3.8</v>
      </c>
      <c r="V5039" t="s">
        <v>262</v>
      </c>
      <c r="W5039" t="s">
        <v>45</v>
      </c>
      <c r="X5039">
        <v>1</v>
      </c>
      <c r="Y5039" t="str">
        <f>IF(tblRides[[#This Row],[supply_demand_ratio]]&lt;0.8,"Below 0.8",IF(tblRides[[#This Row],[supply_demand_ratio]]&lt;1,"Between 0.8-1.0",IF(tblRides[[#This Row],[supply_demand_ratio]]&lt;=1.2,"Between 1.0-1.2","Above 1.2")))</f>
        <v>Below 0.8</v>
      </c>
    </row>
    <row r="5040" spans="1:25" x14ac:dyDescent="0.3">
      <c r="A5040" t="s">
        <v>5095</v>
      </c>
      <c r="B5040" s="1">
        <v>46067.793055555558</v>
      </c>
      <c r="C5040" s="2">
        <v>46067</v>
      </c>
      <c r="D5040">
        <v>19</v>
      </c>
      <c r="E5040" t="s">
        <v>33</v>
      </c>
      <c r="F5040" t="s">
        <v>34</v>
      </c>
      <c r="G5040">
        <v>11.4</v>
      </c>
      <c r="H5040">
        <v>211.12</v>
      </c>
      <c r="J5040">
        <v>1</v>
      </c>
      <c r="K5040">
        <v>9.9</v>
      </c>
      <c r="L5040">
        <v>15.1</v>
      </c>
      <c r="M5040">
        <v>77</v>
      </c>
      <c r="N5040" t="s">
        <v>27</v>
      </c>
      <c r="O5040">
        <v>0.80200000000000005</v>
      </c>
      <c r="P5040" t="s">
        <v>58</v>
      </c>
      <c r="Q5040" t="s">
        <v>88</v>
      </c>
      <c r="R5040">
        <v>4.3099999999999996</v>
      </c>
      <c r="S5040">
        <v>0</v>
      </c>
      <c r="U5040">
        <v>5.2</v>
      </c>
      <c r="V5040" t="s">
        <v>262</v>
      </c>
      <c r="W5040" t="s">
        <v>45</v>
      </c>
      <c r="X5040">
        <v>0</v>
      </c>
      <c r="Y5040" t="str">
        <f>IF(tblRides[[#This Row],[supply_demand_ratio]]&lt;0.8,"Below 0.8",IF(tblRides[[#This Row],[supply_demand_ratio]]&lt;1,"Between 0.8-1.0",IF(tblRides[[#This Row],[supply_demand_ratio]]&lt;=1.2,"Between 1.0-1.2","Above 1.2")))</f>
        <v>Between 0.8-1.0</v>
      </c>
    </row>
    <row r="5041" spans="1:25" x14ac:dyDescent="0.3">
      <c r="A5041" t="s">
        <v>5096</v>
      </c>
      <c r="B5041" s="1">
        <v>46067.800694444442</v>
      </c>
      <c r="C5041" s="2">
        <v>46067</v>
      </c>
      <c r="D5041">
        <v>19</v>
      </c>
      <c r="E5041" t="s">
        <v>33</v>
      </c>
      <c r="F5041" t="s">
        <v>26</v>
      </c>
      <c r="G5041">
        <v>2.5</v>
      </c>
      <c r="H5041">
        <v>78.44</v>
      </c>
      <c r="I5041">
        <v>76.7</v>
      </c>
      <c r="J5041">
        <v>1.1000000000000001</v>
      </c>
      <c r="K5041">
        <v>8.8000000000000007</v>
      </c>
      <c r="L5041">
        <v>16.3</v>
      </c>
      <c r="M5041">
        <v>79</v>
      </c>
      <c r="N5041" t="s">
        <v>27</v>
      </c>
      <c r="O5041">
        <v>0.76</v>
      </c>
      <c r="P5041" t="s">
        <v>28</v>
      </c>
      <c r="Q5041" t="s">
        <v>29</v>
      </c>
      <c r="R5041">
        <v>4.91</v>
      </c>
      <c r="S5041">
        <v>55</v>
      </c>
      <c r="T5041">
        <v>-1.74</v>
      </c>
      <c r="U5041">
        <v>7.5</v>
      </c>
      <c r="V5041" t="s">
        <v>262</v>
      </c>
      <c r="W5041" t="s">
        <v>45</v>
      </c>
      <c r="X5041">
        <v>1</v>
      </c>
      <c r="Y5041" t="str">
        <f>IF(tblRides[[#This Row],[supply_demand_ratio]]&lt;0.8,"Below 0.8",IF(tblRides[[#This Row],[supply_demand_ratio]]&lt;1,"Between 0.8-1.0",IF(tblRides[[#This Row],[supply_demand_ratio]]&lt;=1.2,"Between 1.0-1.2","Above 1.2")))</f>
        <v>Below 0.8</v>
      </c>
    </row>
    <row r="5042" spans="1:25" x14ac:dyDescent="0.3">
      <c r="A5042" t="s">
        <v>5097</v>
      </c>
      <c r="B5042" s="1">
        <v>46067.804861111108</v>
      </c>
      <c r="C5042" s="2">
        <v>46067</v>
      </c>
      <c r="D5042">
        <v>19</v>
      </c>
      <c r="E5042" t="s">
        <v>25</v>
      </c>
      <c r="F5042" t="s">
        <v>26</v>
      </c>
      <c r="G5042">
        <v>4.0999999999999996</v>
      </c>
      <c r="H5042">
        <v>151.86000000000001</v>
      </c>
      <c r="I5042">
        <v>147.47999999999999</v>
      </c>
      <c r="J5042">
        <v>1.4</v>
      </c>
      <c r="K5042">
        <v>8.4</v>
      </c>
      <c r="L5042">
        <v>11.5</v>
      </c>
      <c r="M5042">
        <v>108</v>
      </c>
      <c r="N5042" t="s">
        <v>72</v>
      </c>
      <c r="O5042">
        <v>0.56899999999999995</v>
      </c>
      <c r="P5042" t="s">
        <v>28</v>
      </c>
      <c r="Q5042" t="s">
        <v>29</v>
      </c>
      <c r="R5042">
        <v>4.6500000000000004</v>
      </c>
      <c r="S5042">
        <v>11</v>
      </c>
      <c r="T5042">
        <v>-4.38</v>
      </c>
      <c r="U5042">
        <v>3.1</v>
      </c>
      <c r="V5042" t="s">
        <v>262</v>
      </c>
      <c r="W5042" t="s">
        <v>45</v>
      </c>
      <c r="X5042">
        <v>1</v>
      </c>
      <c r="Y5042" t="str">
        <f>IF(tblRides[[#This Row],[supply_demand_ratio]]&lt;0.8,"Below 0.8",IF(tblRides[[#This Row],[supply_demand_ratio]]&lt;1,"Between 0.8-1.0",IF(tblRides[[#This Row],[supply_demand_ratio]]&lt;=1.2,"Between 1.0-1.2","Above 1.2")))</f>
        <v>Below 0.8</v>
      </c>
    </row>
    <row r="5043" spans="1:25" x14ac:dyDescent="0.3">
      <c r="A5043" t="s">
        <v>5098</v>
      </c>
      <c r="B5043" s="1">
        <v>46067.806250000001</v>
      </c>
      <c r="C5043" s="2">
        <v>46067</v>
      </c>
      <c r="D5043">
        <v>19</v>
      </c>
      <c r="E5043" t="s">
        <v>33</v>
      </c>
      <c r="F5043" t="s">
        <v>34</v>
      </c>
      <c r="G5043">
        <v>8.6</v>
      </c>
      <c r="H5043">
        <v>221.04</v>
      </c>
      <c r="I5043">
        <v>218.89</v>
      </c>
      <c r="J5043">
        <v>1.3</v>
      </c>
      <c r="K5043">
        <v>7.7</v>
      </c>
      <c r="L5043">
        <v>6.7</v>
      </c>
      <c r="M5043">
        <v>66</v>
      </c>
      <c r="N5043" t="s">
        <v>72</v>
      </c>
      <c r="O5043">
        <v>0.59099999999999997</v>
      </c>
      <c r="P5043" t="s">
        <v>28</v>
      </c>
      <c r="Q5043" t="s">
        <v>29</v>
      </c>
      <c r="R5043">
        <v>4.55</v>
      </c>
      <c r="S5043">
        <v>0</v>
      </c>
      <c r="T5043">
        <v>-2.15</v>
      </c>
      <c r="U5043">
        <v>-1</v>
      </c>
      <c r="V5043" t="s">
        <v>262</v>
      </c>
      <c r="W5043" t="s">
        <v>45</v>
      </c>
      <c r="X5043">
        <v>1</v>
      </c>
      <c r="Y5043" t="str">
        <f>IF(tblRides[[#This Row],[supply_demand_ratio]]&lt;0.8,"Below 0.8",IF(tblRides[[#This Row],[supply_demand_ratio]]&lt;1,"Between 0.8-1.0",IF(tblRides[[#This Row],[supply_demand_ratio]]&lt;=1.2,"Between 1.0-1.2","Above 1.2")))</f>
        <v>Below 0.8</v>
      </c>
    </row>
    <row r="5044" spans="1:25" x14ac:dyDescent="0.3">
      <c r="A5044" t="s">
        <v>5099</v>
      </c>
      <c r="B5044" s="1">
        <v>46067.813194444447</v>
      </c>
      <c r="C5044" s="2">
        <v>46067</v>
      </c>
      <c r="D5044">
        <v>19</v>
      </c>
      <c r="E5044" t="s">
        <v>33</v>
      </c>
      <c r="F5044" t="s">
        <v>26</v>
      </c>
      <c r="G5044">
        <v>6.3</v>
      </c>
      <c r="H5044">
        <v>174.36</v>
      </c>
      <c r="I5044">
        <v>178.78</v>
      </c>
      <c r="J5044">
        <v>1.2</v>
      </c>
      <c r="K5044">
        <v>7.6</v>
      </c>
      <c r="L5044">
        <v>9.6999999999999993</v>
      </c>
      <c r="M5044">
        <v>80</v>
      </c>
      <c r="N5044" t="s">
        <v>27</v>
      </c>
      <c r="O5044">
        <v>0.73299999999999998</v>
      </c>
      <c r="P5044" t="s">
        <v>28</v>
      </c>
      <c r="Q5044" t="s">
        <v>29</v>
      </c>
      <c r="R5044">
        <v>4.91</v>
      </c>
      <c r="S5044">
        <v>5</v>
      </c>
      <c r="T5044">
        <v>4.42</v>
      </c>
      <c r="U5044">
        <v>2.1</v>
      </c>
      <c r="V5044" t="s">
        <v>262</v>
      </c>
      <c r="W5044" t="s">
        <v>45</v>
      </c>
      <c r="X5044">
        <v>1</v>
      </c>
      <c r="Y5044" t="str">
        <f>IF(tblRides[[#This Row],[supply_demand_ratio]]&lt;0.8,"Below 0.8",IF(tblRides[[#This Row],[supply_demand_ratio]]&lt;1,"Between 0.8-1.0",IF(tblRides[[#This Row],[supply_demand_ratio]]&lt;=1.2,"Between 1.0-1.2","Above 1.2")))</f>
        <v>Below 0.8</v>
      </c>
    </row>
    <row r="5045" spans="1:25" x14ac:dyDescent="0.3">
      <c r="A5045" t="s">
        <v>5100</v>
      </c>
      <c r="B5045" s="1">
        <v>46067.816666666666</v>
      </c>
      <c r="C5045" s="2">
        <v>46067</v>
      </c>
      <c r="D5045">
        <v>19</v>
      </c>
      <c r="E5045" t="s">
        <v>33</v>
      </c>
      <c r="F5045" t="s">
        <v>34</v>
      </c>
      <c r="G5045">
        <v>8.6999999999999993</v>
      </c>
      <c r="H5045">
        <v>202.01</v>
      </c>
      <c r="I5045">
        <v>192</v>
      </c>
      <c r="J5045">
        <v>1.2</v>
      </c>
      <c r="K5045">
        <v>6.4</v>
      </c>
      <c r="L5045">
        <v>9.8000000000000007</v>
      </c>
      <c r="M5045">
        <v>72</v>
      </c>
      <c r="N5045" t="s">
        <v>27</v>
      </c>
      <c r="O5045">
        <v>0.71</v>
      </c>
      <c r="P5045" t="s">
        <v>28</v>
      </c>
      <c r="Q5045" t="s">
        <v>29</v>
      </c>
      <c r="R5045">
        <v>4.3600000000000003</v>
      </c>
      <c r="S5045">
        <v>0</v>
      </c>
      <c r="T5045">
        <v>-10.01</v>
      </c>
      <c r="U5045">
        <v>3.4</v>
      </c>
      <c r="V5045" t="s">
        <v>262</v>
      </c>
      <c r="W5045" t="s">
        <v>45</v>
      </c>
      <c r="X5045">
        <v>1</v>
      </c>
      <c r="Y5045" t="str">
        <f>IF(tblRides[[#This Row],[supply_demand_ratio]]&lt;0.8,"Below 0.8",IF(tblRides[[#This Row],[supply_demand_ratio]]&lt;1,"Between 0.8-1.0",IF(tblRides[[#This Row],[supply_demand_ratio]]&lt;=1.2,"Between 1.0-1.2","Above 1.2")))</f>
        <v>Below 0.8</v>
      </c>
    </row>
    <row r="5046" spans="1:25" x14ac:dyDescent="0.3">
      <c r="A5046" t="s">
        <v>5101</v>
      </c>
      <c r="B5046" s="1">
        <v>46067.819444444445</v>
      </c>
      <c r="C5046" s="2">
        <v>46067</v>
      </c>
      <c r="D5046">
        <v>19</v>
      </c>
      <c r="E5046" t="s">
        <v>43</v>
      </c>
      <c r="F5046" t="s">
        <v>26</v>
      </c>
      <c r="G5046">
        <v>9.6999999999999993</v>
      </c>
      <c r="H5046">
        <v>167.13</v>
      </c>
      <c r="I5046">
        <v>163.30000000000001</v>
      </c>
      <c r="J5046">
        <v>1</v>
      </c>
      <c r="K5046">
        <v>2.1</v>
      </c>
      <c r="L5046">
        <v>1</v>
      </c>
      <c r="M5046">
        <v>56</v>
      </c>
      <c r="N5046" t="s">
        <v>27</v>
      </c>
      <c r="O5046">
        <v>0.96</v>
      </c>
      <c r="P5046" t="s">
        <v>28</v>
      </c>
      <c r="Q5046" t="s">
        <v>29</v>
      </c>
      <c r="R5046">
        <v>5</v>
      </c>
      <c r="S5046">
        <v>16</v>
      </c>
      <c r="T5046">
        <v>-3.83</v>
      </c>
      <c r="U5046">
        <v>-1.1000000000000001</v>
      </c>
      <c r="V5046" t="s">
        <v>262</v>
      </c>
      <c r="W5046" t="s">
        <v>31</v>
      </c>
      <c r="X5046">
        <v>1</v>
      </c>
      <c r="Y5046" t="str">
        <f>IF(tblRides[[#This Row],[supply_demand_ratio]]&lt;0.8,"Below 0.8",IF(tblRides[[#This Row],[supply_demand_ratio]]&lt;1,"Between 0.8-1.0",IF(tblRides[[#This Row],[supply_demand_ratio]]&lt;=1.2,"Between 1.0-1.2","Above 1.2")))</f>
        <v>Between 0.8-1.0</v>
      </c>
    </row>
    <row r="5047" spans="1:25" x14ac:dyDescent="0.3">
      <c r="A5047" t="s">
        <v>5102</v>
      </c>
      <c r="B5047" s="1">
        <v>46067.844444444447</v>
      </c>
      <c r="C5047" s="2">
        <v>46067</v>
      </c>
      <c r="D5047">
        <v>20</v>
      </c>
      <c r="E5047" t="s">
        <v>43</v>
      </c>
      <c r="F5047" t="s">
        <v>26</v>
      </c>
      <c r="G5047">
        <v>9.4</v>
      </c>
      <c r="H5047">
        <v>186.33</v>
      </c>
      <c r="I5047">
        <v>194.11</v>
      </c>
      <c r="J5047">
        <v>1</v>
      </c>
      <c r="K5047">
        <v>3.2</v>
      </c>
      <c r="L5047">
        <v>7.6</v>
      </c>
      <c r="M5047">
        <v>65</v>
      </c>
      <c r="N5047" t="s">
        <v>41</v>
      </c>
      <c r="O5047">
        <v>1.355</v>
      </c>
      <c r="P5047" t="s">
        <v>28</v>
      </c>
      <c r="Q5047" t="s">
        <v>29</v>
      </c>
      <c r="R5047">
        <v>4.76</v>
      </c>
      <c r="S5047">
        <v>3</v>
      </c>
      <c r="T5047">
        <v>7.78</v>
      </c>
      <c r="U5047">
        <v>4.4000000000000004</v>
      </c>
      <c r="V5047" t="s">
        <v>262</v>
      </c>
      <c r="W5047" t="s">
        <v>31</v>
      </c>
      <c r="X5047">
        <v>1</v>
      </c>
      <c r="Y5047" t="str">
        <f>IF(tblRides[[#This Row],[supply_demand_ratio]]&lt;0.8,"Below 0.8",IF(tblRides[[#This Row],[supply_demand_ratio]]&lt;1,"Between 0.8-1.0",IF(tblRides[[#This Row],[supply_demand_ratio]]&lt;=1.2,"Between 1.0-1.2","Above 1.2")))</f>
        <v>Above 1.2</v>
      </c>
    </row>
    <row r="5048" spans="1:25" x14ac:dyDescent="0.3">
      <c r="A5048" t="s">
        <v>5103</v>
      </c>
      <c r="B5048" s="1">
        <v>46067.853472222225</v>
      </c>
      <c r="C5048" s="2">
        <v>46067</v>
      </c>
      <c r="D5048">
        <v>20</v>
      </c>
      <c r="E5048" t="s">
        <v>33</v>
      </c>
      <c r="F5048" t="s">
        <v>26</v>
      </c>
      <c r="G5048">
        <v>7</v>
      </c>
      <c r="H5048">
        <v>223.33</v>
      </c>
      <c r="J5048">
        <v>1.4</v>
      </c>
      <c r="K5048">
        <v>5.9</v>
      </c>
      <c r="L5048">
        <v>5.3</v>
      </c>
      <c r="M5048">
        <v>60</v>
      </c>
      <c r="N5048" t="s">
        <v>27</v>
      </c>
      <c r="O5048">
        <v>0.55600000000000005</v>
      </c>
      <c r="P5048" t="s">
        <v>58</v>
      </c>
      <c r="Q5048" t="s">
        <v>88</v>
      </c>
      <c r="R5048">
        <v>4.6900000000000004</v>
      </c>
      <c r="S5048">
        <v>27</v>
      </c>
      <c r="U5048">
        <v>-0.6</v>
      </c>
      <c r="V5048" t="s">
        <v>262</v>
      </c>
      <c r="W5048" t="s">
        <v>45</v>
      </c>
      <c r="X5048">
        <v>0</v>
      </c>
      <c r="Y5048" t="str">
        <f>IF(tblRides[[#This Row],[supply_demand_ratio]]&lt;0.8,"Below 0.8",IF(tblRides[[#This Row],[supply_demand_ratio]]&lt;1,"Between 0.8-1.0",IF(tblRides[[#This Row],[supply_demand_ratio]]&lt;=1.2,"Between 1.0-1.2","Above 1.2")))</f>
        <v>Below 0.8</v>
      </c>
    </row>
    <row r="5049" spans="1:25" x14ac:dyDescent="0.3">
      <c r="A5049" t="s">
        <v>5104</v>
      </c>
      <c r="B5049" s="1">
        <v>46067.862500000003</v>
      </c>
      <c r="C5049" s="2">
        <v>46067</v>
      </c>
      <c r="D5049">
        <v>20</v>
      </c>
      <c r="E5049" t="s">
        <v>43</v>
      </c>
      <c r="F5049" t="s">
        <v>34</v>
      </c>
      <c r="G5049">
        <v>9.6</v>
      </c>
      <c r="H5049">
        <v>162.35</v>
      </c>
      <c r="I5049">
        <v>176.05</v>
      </c>
      <c r="J5049">
        <v>1</v>
      </c>
      <c r="K5049">
        <v>4.8</v>
      </c>
      <c r="L5049">
        <v>6.2</v>
      </c>
      <c r="M5049">
        <v>63</v>
      </c>
      <c r="N5049" t="s">
        <v>41</v>
      </c>
      <c r="O5049">
        <v>1.198</v>
      </c>
      <c r="P5049" t="s">
        <v>28</v>
      </c>
      <c r="Q5049" t="s">
        <v>29</v>
      </c>
      <c r="R5049">
        <v>4.47</v>
      </c>
      <c r="S5049">
        <v>0</v>
      </c>
      <c r="T5049">
        <v>13.7</v>
      </c>
      <c r="U5049">
        <v>1.4</v>
      </c>
      <c r="V5049" t="s">
        <v>262</v>
      </c>
      <c r="W5049" t="s">
        <v>31</v>
      </c>
      <c r="X5049">
        <v>1</v>
      </c>
      <c r="Y5049" t="str">
        <f>IF(tblRides[[#This Row],[supply_demand_ratio]]&lt;0.8,"Below 0.8",IF(tblRides[[#This Row],[supply_demand_ratio]]&lt;1,"Between 0.8-1.0",IF(tblRides[[#This Row],[supply_demand_ratio]]&lt;=1.2,"Between 1.0-1.2","Above 1.2")))</f>
        <v>Between 1.0-1.2</v>
      </c>
    </row>
    <row r="5050" spans="1:25" x14ac:dyDescent="0.3">
      <c r="A5050" t="s">
        <v>5105</v>
      </c>
      <c r="B5050" s="1">
        <v>46067.873611111114</v>
      </c>
      <c r="C5050" s="2">
        <v>46067</v>
      </c>
      <c r="D5050">
        <v>20</v>
      </c>
      <c r="E5050" t="s">
        <v>62</v>
      </c>
      <c r="F5050" t="s">
        <v>34</v>
      </c>
      <c r="G5050">
        <v>5.3</v>
      </c>
      <c r="H5050">
        <v>117.77</v>
      </c>
      <c r="I5050">
        <v>122.66</v>
      </c>
      <c r="J5050">
        <v>1.1000000000000001</v>
      </c>
      <c r="K5050">
        <v>2.7</v>
      </c>
      <c r="L5050">
        <v>1</v>
      </c>
      <c r="M5050">
        <v>48</v>
      </c>
      <c r="N5050" t="s">
        <v>41</v>
      </c>
      <c r="O5050">
        <v>1.238</v>
      </c>
      <c r="P5050" t="s">
        <v>28</v>
      </c>
      <c r="Q5050" t="s">
        <v>29</v>
      </c>
      <c r="R5050">
        <v>4.67</v>
      </c>
      <c r="S5050">
        <v>0</v>
      </c>
      <c r="T5050">
        <v>4.8899999999999997</v>
      </c>
      <c r="U5050">
        <v>-1.7</v>
      </c>
      <c r="V5050" t="s">
        <v>262</v>
      </c>
      <c r="W5050" t="s">
        <v>31</v>
      </c>
      <c r="X5050">
        <v>1</v>
      </c>
      <c r="Y5050" t="str">
        <f>IF(tblRides[[#This Row],[supply_demand_ratio]]&lt;0.8,"Below 0.8",IF(tblRides[[#This Row],[supply_demand_ratio]]&lt;1,"Between 0.8-1.0",IF(tblRides[[#This Row],[supply_demand_ratio]]&lt;=1.2,"Between 1.0-1.2","Above 1.2")))</f>
        <v>Above 1.2</v>
      </c>
    </row>
    <row r="5051" spans="1:25" x14ac:dyDescent="0.3">
      <c r="A5051" t="s">
        <v>5106</v>
      </c>
      <c r="B5051" s="1">
        <v>46067.877083333333</v>
      </c>
      <c r="C5051" s="2">
        <v>46067</v>
      </c>
      <c r="D5051">
        <v>21</v>
      </c>
      <c r="E5051" t="s">
        <v>36</v>
      </c>
      <c r="F5051" t="s">
        <v>26</v>
      </c>
      <c r="G5051">
        <v>8.1999999999999993</v>
      </c>
      <c r="H5051">
        <v>181.04</v>
      </c>
      <c r="I5051">
        <v>177.29</v>
      </c>
      <c r="J5051">
        <v>1.2</v>
      </c>
      <c r="K5051">
        <v>9</v>
      </c>
      <c r="L5051">
        <v>13.2</v>
      </c>
      <c r="M5051">
        <v>92</v>
      </c>
      <c r="N5051" t="s">
        <v>72</v>
      </c>
      <c r="O5051">
        <v>0.65600000000000003</v>
      </c>
      <c r="P5051" t="s">
        <v>28</v>
      </c>
      <c r="Q5051" t="s">
        <v>29</v>
      </c>
      <c r="R5051">
        <v>4.95</v>
      </c>
      <c r="S5051">
        <v>9</v>
      </c>
      <c r="T5051">
        <v>-3.75</v>
      </c>
      <c r="U5051">
        <v>4.2</v>
      </c>
      <c r="V5051" t="s">
        <v>262</v>
      </c>
      <c r="W5051" t="s">
        <v>45</v>
      </c>
      <c r="X5051">
        <v>1</v>
      </c>
      <c r="Y5051" t="str">
        <f>IF(tblRides[[#This Row],[supply_demand_ratio]]&lt;0.8,"Below 0.8",IF(tblRides[[#This Row],[supply_demand_ratio]]&lt;1,"Between 0.8-1.0",IF(tblRides[[#This Row],[supply_demand_ratio]]&lt;=1.2,"Between 1.0-1.2","Above 1.2")))</f>
        <v>Below 0.8</v>
      </c>
    </row>
    <row r="5052" spans="1:25" x14ac:dyDescent="0.3">
      <c r="A5052" t="s">
        <v>5107</v>
      </c>
      <c r="B5052" s="1">
        <v>46067.893055555556</v>
      </c>
      <c r="C5052" s="2">
        <v>46067</v>
      </c>
      <c r="D5052">
        <v>21</v>
      </c>
      <c r="E5052" t="s">
        <v>25</v>
      </c>
      <c r="F5052" t="s">
        <v>26</v>
      </c>
      <c r="G5052">
        <v>2.2999999999999998</v>
      </c>
      <c r="H5052">
        <v>72.37</v>
      </c>
      <c r="J5052">
        <v>1</v>
      </c>
      <c r="K5052">
        <v>5.6</v>
      </c>
      <c r="L5052">
        <v>1</v>
      </c>
      <c r="M5052">
        <v>106</v>
      </c>
      <c r="N5052" t="s">
        <v>27</v>
      </c>
      <c r="O5052">
        <v>0.90800000000000003</v>
      </c>
      <c r="P5052" t="s">
        <v>37</v>
      </c>
      <c r="Q5052" t="s">
        <v>103</v>
      </c>
      <c r="R5052">
        <v>4.7699999999999996</v>
      </c>
      <c r="S5052">
        <v>20</v>
      </c>
      <c r="U5052">
        <v>-4.5999999999999996</v>
      </c>
      <c r="V5052" t="s">
        <v>262</v>
      </c>
      <c r="W5052" t="s">
        <v>45</v>
      </c>
      <c r="X5052">
        <v>0</v>
      </c>
      <c r="Y5052" t="str">
        <f>IF(tblRides[[#This Row],[supply_demand_ratio]]&lt;0.8,"Below 0.8",IF(tblRides[[#This Row],[supply_demand_ratio]]&lt;1,"Between 0.8-1.0",IF(tblRides[[#This Row],[supply_demand_ratio]]&lt;=1.2,"Between 1.0-1.2","Above 1.2")))</f>
        <v>Between 0.8-1.0</v>
      </c>
    </row>
    <row r="5053" spans="1:25" x14ac:dyDescent="0.3">
      <c r="A5053" t="s">
        <v>5108</v>
      </c>
      <c r="B5053" s="1">
        <v>46067.894444444442</v>
      </c>
      <c r="C5053" s="2">
        <v>46067</v>
      </c>
      <c r="D5053">
        <v>21</v>
      </c>
      <c r="E5053" t="s">
        <v>25</v>
      </c>
      <c r="F5053" t="s">
        <v>26</v>
      </c>
      <c r="G5053">
        <v>6.5</v>
      </c>
      <c r="H5053">
        <v>184</v>
      </c>
      <c r="I5053">
        <v>188.4</v>
      </c>
      <c r="J5053">
        <v>1.3</v>
      </c>
      <c r="K5053">
        <v>6.1</v>
      </c>
      <c r="L5053">
        <v>6.9</v>
      </c>
      <c r="M5053">
        <v>99</v>
      </c>
      <c r="N5053" t="s">
        <v>72</v>
      </c>
      <c r="O5053">
        <v>0.68799999999999994</v>
      </c>
      <c r="P5053" t="s">
        <v>28</v>
      </c>
      <c r="Q5053" t="s">
        <v>29</v>
      </c>
      <c r="R5053">
        <v>4.83</v>
      </c>
      <c r="S5053">
        <v>10</v>
      </c>
      <c r="T5053">
        <v>4.4000000000000004</v>
      </c>
      <c r="U5053">
        <v>0.8</v>
      </c>
      <c r="V5053" t="s">
        <v>262</v>
      </c>
      <c r="W5053" t="s">
        <v>45</v>
      </c>
      <c r="X5053">
        <v>1</v>
      </c>
      <c r="Y5053" t="str">
        <f>IF(tblRides[[#This Row],[supply_demand_ratio]]&lt;0.8,"Below 0.8",IF(tblRides[[#This Row],[supply_demand_ratio]]&lt;1,"Between 0.8-1.0",IF(tblRides[[#This Row],[supply_demand_ratio]]&lt;=1.2,"Between 1.0-1.2","Above 1.2")))</f>
        <v>Below 0.8</v>
      </c>
    </row>
    <row r="5054" spans="1:25" x14ac:dyDescent="0.3">
      <c r="A5054" t="s">
        <v>5109</v>
      </c>
      <c r="B5054" s="1">
        <v>46067.924305555556</v>
      </c>
      <c r="C5054" s="2">
        <v>46067</v>
      </c>
      <c r="D5054">
        <v>22</v>
      </c>
      <c r="E5054" t="s">
        <v>36</v>
      </c>
      <c r="F5054" t="s">
        <v>26</v>
      </c>
      <c r="G5054">
        <v>6.7</v>
      </c>
      <c r="H5054">
        <v>150.37</v>
      </c>
      <c r="I5054">
        <v>161.76</v>
      </c>
      <c r="J5054">
        <v>1.2</v>
      </c>
      <c r="K5054">
        <v>4</v>
      </c>
      <c r="L5054">
        <v>3.5</v>
      </c>
      <c r="M5054">
        <v>113</v>
      </c>
      <c r="N5054" t="s">
        <v>72</v>
      </c>
      <c r="O5054">
        <v>0.85899999999999999</v>
      </c>
      <c r="P5054" t="s">
        <v>28</v>
      </c>
      <c r="Q5054" t="s">
        <v>29</v>
      </c>
      <c r="R5054">
        <v>4.92</v>
      </c>
      <c r="S5054">
        <v>5</v>
      </c>
      <c r="T5054">
        <v>11.39</v>
      </c>
      <c r="U5054">
        <v>-0.5</v>
      </c>
      <c r="V5054" t="s">
        <v>262</v>
      </c>
      <c r="W5054" t="s">
        <v>31</v>
      </c>
      <c r="X5054">
        <v>1</v>
      </c>
      <c r="Y5054" t="str">
        <f>IF(tblRides[[#This Row],[supply_demand_ratio]]&lt;0.8,"Below 0.8",IF(tblRides[[#This Row],[supply_demand_ratio]]&lt;1,"Between 0.8-1.0",IF(tblRides[[#This Row],[supply_demand_ratio]]&lt;=1.2,"Between 1.0-1.2","Above 1.2")))</f>
        <v>Between 0.8-1.0</v>
      </c>
    </row>
    <row r="5055" spans="1:25" x14ac:dyDescent="0.3">
      <c r="A5055" t="s">
        <v>5110</v>
      </c>
      <c r="B5055" s="1">
        <v>46067.927083333336</v>
      </c>
      <c r="C5055" s="2">
        <v>46067</v>
      </c>
      <c r="D5055">
        <v>22</v>
      </c>
      <c r="E5055" t="s">
        <v>43</v>
      </c>
      <c r="F5055" t="s">
        <v>34</v>
      </c>
      <c r="G5055">
        <v>15.2</v>
      </c>
      <c r="H5055">
        <v>333.11</v>
      </c>
      <c r="J5055">
        <v>1.1000000000000001</v>
      </c>
      <c r="K5055">
        <v>4.9000000000000004</v>
      </c>
      <c r="L5055">
        <v>8.1</v>
      </c>
      <c r="M5055">
        <v>57</v>
      </c>
      <c r="N5055" t="s">
        <v>27</v>
      </c>
      <c r="O5055">
        <v>0.93500000000000005</v>
      </c>
      <c r="P5055" t="s">
        <v>58</v>
      </c>
      <c r="Q5055" t="s">
        <v>59</v>
      </c>
      <c r="R5055">
        <v>4.55</v>
      </c>
      <c r="S5055">
        <v>0</v>
      </c>
      <c r="U5055">
        <v>3.2</v>
      </c>
      <c r="V5055" t="s">
        <v>262</v>
      </c>
      <c r="W5055" t="s">
        <v>31</v>
      </c>
      <c r="X5055">
        <v>0</v>
      </c>
      <c r="Y5055" t="str">
        <f>IF(tblRides[[#This Row],[supply_demand_ratio]]&lt;0.8,"Below 0.8",IF(tblRides[[#This Row],[supply_demand_ratio]]&lt;1,"Between 0.8-1.0",IF(tblRides[[#This Row],[supply_demand_ratio]]&lt;=1.2,"Between 1.0-1.2","Above 1.2")))</f>
        <v>Between 0.8-1.0</v>
      </c>
    </row>
    <row r="5056" spans="1:25" x14ac:dyDescent="0.3">
      <c r="A5056" t="s">
        <v>5111</v>
      </c>
      <c r="B5056" s="1">
        <v>46067.931250000001</v>
      </c>
      <c r="C5056" s="2">
        <v>46067</v>
      </c>
      <c r="D5056">
        <v>22</v>
      </c>
      <c r="E5056" t="s">
        <v>36</v>
      </c>
      <c r="F5056" t="s">
        <v>26</v>
      </c>
      <c r="G5056">
        <v>4.9000000000000004</v>
      </c>
      <c r="H5056">
        <v>125.27</v>
      </c>
      <c r="I5056">
        <v>132.27000000000001</v>
      </c>
      <c r="J5056">
        <v>1.2</v>
      </c>
      <c r="K5056">
        <v>7.3</v>
      </c>
      <c r="L5056">
        <v>7</v>
      </c>
      <c r="M5056">
        <v>120</v>
      </c>
      <c r="N5056" t="s">
        <v>27</v>
      </c>
      <c r="O5056">
        <v>0.92700000000000005</v>
      </c>
      <c r="P5056" t="s">
        <v>28</v>
      </c>
      <c r="Q5056" t="s">
        <v>29</v>
      </c>
      <c r="R5056">
        <v>4.4000000000000004</v>
      </c>
      <c r="S5056">
        <v>19</v>
      </c>
      <c r="T5056">
        <v>7</v>
      </c>
      <c r="U5056">
        <v>-0.3</v>
      </c>
      <c r="V5056" t="s">
        <v>262</v>
      </c>
      <c r="W5056" t="s">
        <v>45</v>
      </c>
      <c r="X5056">
        <v>1</v>
      </c>
      <c r="Y5056" t="str">
        <f>IF(tblRides[[#This Row],[supply_demand_ratio]]&lt;0.8,"Below 0.8",IF(tblRides[[#This Row],[supply_demand_ratio]]&lt;1,"Between 0.8-1.0",IF(tblRides[[#This Row],[supply_demand_ratio]]&lt;=1.2,"Between 1.0-1.2","Above 1.2")))</f>
        <v>Between 0.8-1.0</v>
      </c>
    </row>
    <row r="5057" spans="1:25" x14ac:dyDescent="0.3">
      <c r="A5057" t="s">
        <v>5112</v>
      </c>
      <c r="B5057" s="1">
        <v>46067.932638888888</v>
      </c>
      <c r="C5057" s="2">
        <v>46067</v>
      </c>
      <c r="D5057">
        <v>22</v>
      </c>
      <c r="E5057" t="s">
        <v>25</v>
      </c>
      <c r="F5057" t="s">
        <v>34</v>
      </c>
      <c r="G5057">
        <v>1.8</v>
      </c>
      <c r="H5057">
        <v>71.45</v>
      </c>
      <c r="I5057">
        <v>73.989999999999995</v>
      </c>
      <c r="J5057">
        <v>1.1000000000000001</v>
      </c>
      <c r="K5057">
        <v>2</v>
      </c>
      <c r="L5057">
        <v>6.6</v>
      </c>
      <c r="M5057">
        <v>126</v>
      </c>
      <c r="N5057" t="s">
        <v>27</v>
      </c>
      <c r="O5057">
        <v>0.93300000000000005</v>
      </c>
      <c r="P5057" t="s">
        <v>28</v>
      </c>
      <c r="Q5057" t="s">
        <v>29</v>
      </c>
      <c r="R5057">
        <v>4.5199999999999996</v>
      </c>
      <c r="S5057">
        <v>0</v>
      </c>
      <c r="T5057">
        <v>2.54</v>
      </c>
      <c r="U5057">
        <v>4.5999999999999996</v>
      </c>
      <c r="V5057" t="s">
        <v>262</v>
      </c>
      <c r="W5057" t="s">
        <v>31</v>
      </c>
      <c r="X5057">
        <v>1</v>
      </c>
      <c r="Y5057" t="str">
        <f>IF(tblRides[[#This Row],[supply_demand_ratio]]&lt;0.8,"Below 0.8",IF(tblRides[[#This Row],[supply_demand_ratio]]&lt;1,"Between 0.8-1.0",IF(tblRides[[#This Row],[supply_demand_ratio]]&lt;=1.2,"Between 1.0-1.2","Above 1.2")))</f>
        <v>Between 0.8-1.0</v>
      </c>
    </row>
    <row r="5058" spans="1:25" x14ac:dyDescent="0.3">
      <c r="A5058" t="s">
        <v>5113</v>
      </c>
      <c r="B5058" s="1">
        <v>46067.93472222222</v>
      </c>
      <c r="C5058" s="2">
        <v>46067</v>
      </c>
      <c r="D5058">
        <v>22</v>
      </c>
      <c r="E5058" t="s">
        <v>25</v>
      </c>
      <c r="F5058" t="s">
        <v>26</v>
      </c>
      <c r="G5058">
        <v>1.7</v>
      </c>
      <c r="H5058">
        <v>79.31</v>
      </c>
      <c r="I5058">
        <v>76.7</v>
      </c>
      <c r="J5058">
        <v>1.2</v>
      </c>
      <c r="K5058">
        <v>2.7</v>
      </c>
      <c r="L5058">
        <v>2.8</v>
      </c>
      <c r="M5058">
        <v>121</v>
      </c>
      <c r="N5058" t="s">
        <v>72</v>
      </c>
      <c r="O5058">
        <v>0.83399999999999996</v>
      </c>
      <c r="P5058" t="s">
        <v>28</v>
      </c>
      <c r="Q5058" t="s">
        <v>29</v>
      </c>
      <c r="R5058">
        <v>4.71</v>
      </c>
      <c r="S5058">
        <v>116</v>
      </c>
      <c r="T5058">
        <v>-2.61</v>
      </c>
      <c r="U5058">
        <v>0.1</v>
      </c>
      <c r="V5058" t="s">
        <v>262</v>
      </c>
      <c r="W5058" t="s">
        <v>31</v>
      </c>
      <c r="X5058">
        <v>1</v>
      </c>
      <c r="Y5058" t="str">
        <f>IF(tblRides[[#This Row],[supply_demand_ratio]]&lt;0.8,"Below 0.8",IF(tblRides[[#This Row],[supply_demand_ratio]]&lt;1,"Between 0.8-1.0",IF(tblRides[[#This Row],[supply_demand_ratio]]&lt;=1.2,"Between 1.0-1.2","Above 1.2")))</f>
        <v>Between 0.8-1.0</v>
      </c>
    </row>
    <row r="5059" spans="1:25" x14ac:dyDescent="0.3">
      <c r="A5059" t="s">
        <v>5114</v>
      </c>
      <c r="B5059" s="1">
        <v>46067.9375</v>
      </c>
      <c r="C5059" s="2">
        <v>46067</v>
      </c>
      <c r="D5059">
        <v>22</v>
      </c>
      <c r="E5059" t="s">
        <v>43</v>
      </c>
      <c r="F5059" t="s">
        <v>26</v>
      </c>
      <c r="G5059">
        <v>15.2</v>
      </c>
      <c r="H5059">
        <v>264.18</v>
      </c>
      <c r="I5059">
        <v>278.06</v>
      </c>
      <c r="J5059">
        <v>1</v>
      </c>
      <c r="K5059">
        <v>2.5</v>
      </c>
      <c r="L5059">
        <v>5.0999999999999996</v>
      </c>
      <c r="M5059">
        <v>51</v>
      </c>
      <c r="N5059" t="s">
        <v>41</v>
      </c>
      <c r="O5059">
        <v>0.96499999999999997</v>
      </c>
      <c r="P5059" t="s">
        <v>28</v>
      </c>
      <c r="Q5059" t="s">
        <v>29</v>
      </c>
      <c r="R5059">
        <v>4.67</v>
      </c>
      <c r="S5059">
        <v>7</v>
      </c>
      <c r="T5059">
        <v>13.88</v>
      </c>
      <c r="U5059">
        <v>2.6</v>
      </c>
      <c r="V5059" t="s">
        <v>262</v>
      </c>
      <c r="W5059" t="s">
        <v>31</v>
      </c>
      <c r="X5059">
        <v>1</v>
      </c>
      <c r="Y5059" t="str">
        <f>IF(tblRides[[#This Row],[supply_demand_ratio]]&lt;0.8,"Below 0.8",IF(tblRides[[#This Row],[supply_demand_ratio]]&lt;1,"Between 0.8-1.0",IF(tblRides[[#This Row],[supply_demand_ratio]]&lt;=1.2,"Between 1.0-1.2","Above 1.2")))</f>
        <v>Between 0.8-1.0</v>
      </c>
    </row>
    <row r="5060" spans="1:25" x14ac:dyDescent="0.3">
      <c r="A5060" t="s">
        <v>5115</v>
      </c>
      <c r="B5060" s="1">
        <v>46067.943055555559</v>
      </c>
      <c r="C5060" s="2">
        <v>46067</v>
      </c>
      <c r="D5060">
        <v>22</v>
      </c>
      <c r="E5060" t="s">
        <v>36</v>
      </c>
      <c r="F5060" t="s">
        <v>26</v>
      </c>
      <c r="G5060">
        <v>13.3</v>
      </c>
      <c r="H5060">
        <v>338.16</v>
      </c>
      <c r="I5060">
        <v>338.28</v>
      </c>
      <c r="J5060">
        <v>1.3</v>
      </c>
      <c r="K5060">
        <v>4.3</v>
      </c>
      <c r="L5060">
        <v>7.4</v>
      </c>
      <c r="M5060">
        <v>94</v>
      </c>
      <c r="N5060" t="s">
        <v>72</v>
      </c>
      <c r="O5060">
        <v>0.64600000000000002</v>
      </c>
      <c r="P5060" t="s">
        <v>28</v>
      </c>
      <c r="Q5060" t="s">
        <v>29</v>
      </c>
      <c r="R5060">
        <v>4.67</v>
      </c>
      <c r="S5060">
        <v>10</v>
      </c>
      <c r="T5060">
        <v>0.12</v>
      </c>
      <c r="U5060">
        <v>3.1</v>
      </c>
      <c r="V5060" t="s">
        <v>262</v>
      </c>
      <c r="W5060" t="s">
        <v>31</v>
      </c>
      <c r="X5060">
        <v>1</v>
      </c>
      <c r="Y5060" t="str">
        <f>IF(tblRides[[#This Row],[supply_demand_ratio]]&lt;0.8,"Below 0.8",IF(tblRides[[#This Row],[supply_demand_ratio]]&lt;1,"Between 0.8-1.0",IF(tblRides[[#This Row],[supply_demand_ratio]]&lt;=1.2,"Between 1.0-1.2","Above 1.2")))</f>
        <v>Below 0.8</v>
      </c>
    </row>
    <row r="5061" spans="1:25" x14ac:dyDescent="0.3">
      <c r="A5061" t="s">
        <v>5116</v>
      </c>
      <c r="B5061" s="1">
        <v>46067.946527777778</v>
      </c>
      <c r="C5061" s="2">
        <v>46067</v>
      </c>
      <c r="D5061">
        <v>22</v>
      </c>
      <c r="E5061" t="s">
        <v>62</v>
      </c>
      <c r="F5061" t="s">
        <v>26</v>
      </c>
      <c r="G5061">
        <v>7.3</v>
      </c>
      <c r="H5061">
        <v>149.76</v>
      </c>
      <c r="I5061">
        <v>152.69</v>
      </c>
      <c r="J5061">
        <v>1</v>
      </c>
      <c r="K5061">
        <v>2</v>
      </c>
      <c r="L5061">
        <v>4</v>
      </c>
      <c r="M5061">
        <v>56</v>
      </c>
      <c r="N5061" t="s">
        <v>41</v>
      </c>
      <c r="O5061">
        <v>1.1439999999999999</v>
      </c>
      <c r="P5061" t="s">
        <v>28</v>
      </c>
      <c r="Q5061" t="s">
        <v>29</v>
      </c>
      <c r="R5061">
        <v>4.82</v>
      </c>
      <c r="S5061">
        <v>10</v>
      </c>
      <c r="T5061">
        <v>2.93</v>
      </c>
      <c r="U5061">
        <v>2</v>
      </c>
      <c r="V5061" t="s">
        <v>262</v>
      </c>
      <c r="W5061" t="s">
        <v>31</v>
      </c>
      <c r="X5061">
        <v>1</v>
      </c>
      <c r="Y5061" t="str">
        <f>IF(tblRides[[#This Row],[supply_demand_ratio]]&lt;0.8,"Below 0.8",IF(tblRides[[#This Row],[supply_demand_ratio]]&lt;1,"Between 0.8-1.0",IF(tblRides[[#This Row],[supply_demand_ratio]]&lt;=1.2,"Between 1.0-1.2","Above 1.2")))</f>
        <v>Between 1.0-1.2</v>
      </c>
    </row>
    <row r="5062" spans="1:25" x14ac:dyDescent="0.3">
      <c r="A5062" t="s">
        <v>5117</v>
      </c>
      <c r="B5062" s="1">
        <v>46067.970138888886</v>
      </c>
      <c r="C5062" s="2">
        <v>46067</v>
      </c>
      <c r="D5062">
        <v>23</v>
      </c>
      <c r="E5062" t="s">
        <v>62</v>
      </c>
      <c r="F5062" t="s">
        <v>26</v>
      </c>
      <c r="G5062">
        <v>1.4</v>
      </c>
      <c r="H5062">
        <v>60.38</v>
      </c>
      <c r="J5062">
        <v>1</v>
      </c>
      <c r="K5062">
        <v>4.3</v>
      </c>
      <c r="M5062">
        <v>59</v>
      </c>
      <c r="N5062" t="s">
        <v>41</v>
      </c>
      <c r="O5062">
        <v>1.278</v>
      </c>
      <c r="P5062" t="s">
        <v>82</v>
      </c>
      <c r="Q5062" t="s">
        <v>83</v>
      </c>
      <c r="R5062">
        <v>4.63</v>
      </c>
      <c r="S5062">
        <v>14</v>
      </c>
      <c r="V5062" t="s">
        <v>262</v>
      </c>
      <c r="W5062" t="s">
        <v>31</v>
      </c>
      <c r="X5062">
        <v>0</v>
      </c>
      <c r="Y5062" t="str">
        <f>IF(tblRides[[#This Row],[supply_demand_ratio]]&lt;0.8,"Below 0.8",IF(tblRides[[#This Row],[supply_demand_ratio]]&lt;1,"Between 0.8-1.0",IF(tblRides[[#This Row],[supply_demand_ratio]]&lt;=1.2,"Between 1.0-1.2","Above 1.2")))</f>
        <v>Above 1.2</v>
      </c>
    </row>
    <row r="5063" spans="1:25" x14ac:dyDescent="0.3">
      <c r="A5063" t="s">
        <v>5118</v>
      </c>
      <c r="B5063" s="1">
        <v>46068.018750000003</v>
      </c>
      <c r="C5063" s="2">
        <v>46068</v>
      </c>
      <c r="D5063">
        <v>0</v>
      </c>
      <c r="E5063" t="s">
        <v>33</v>
      </c>
      <c r="F5063" t="s">
        <v>34</v>
      </c>
      <c r="G5063">
        <v>7.4</v>
      </c>
      <c r="H5063">
        <v>147.30000000000001</v>
      </c>
      <c r="I5063">
        <v>138.38</v>
      </c>
      <c r="J5063">
        <v>1</v>
      </c>
      <c r="K5063">
        <v>4.0999999999999996</v>
      </c>
      <c r="L5063">
        <v>1</v>
      </c>
      <c r="M5063">
        <v>105</v>
      </c>
      <c r="N5063" t="s">
        <v>41</v>
      </c>
      <c r="O5063">
        <v>1.498</v>
      </c>
      <c r="P5063" t="s">
        <v>28</v>
      </c>
      <c r="Q5063" t="s">
        <v>29</v>
      </c>
      <c r="R5063">
        <v>4.51</v>
      </c>
      <c r="S5063">
        <v>0</v>
      </c>
      <c r="T5063">
        <v>-8.92</v>
      </c>
      <c r="U5063">
        <v>-3.1</v>
      </c>
      <c r="V5063" t="s">
        <v>374</v>
      </c>
      <c r="W5063" t="s">
        <v>31</v>
      </c>
      <c r="X5063">
        <v>1</v>
      </c>
      <c r="Y5063" t="str">
        <f>IF(tblRides[[#This Row],[supply_demand_ratio]]&lt;0.8,"Below 0.8",IF(tblRides[[#This Row],[supply_demand_ratio]]&lt;1,"Between 0.8-1.0",IF(tblRides[[#This Row],[supply_demand_ratio]]&lt;=1.2,"Between 1.0-1.2","Above 1.2")))</f>
        <v>Above 1.2</v>
      </c>
    </row>
    <row r="5064" spans="1:25" x14ac:dyDescent="0.3">
      <c r="A5064" t="s">
        <v>5119</v>
      </c>
      <c r="B5064" s="1">
        <v>46068.027777777781</v>
      </c>
      <c r="C5064" s="2">
        <v>46068</v>
      </c>
      <c r="D5064">
        <v>0</v>
      </c>
      <c r="E5064" t="s">
        <v>36</v>
      </c>
      <c r="F5064" t="s">
        <v>34</v>
      </c>
      <c r="G5064">
        <v>7.9</v>
      </c>
      <c r="H5064">
        <v>141.44999999999999</v>
      </c>
      <c r="I5064">
        <v>137.34</v>
      </c>
      <c r="J5064">
        <v>1</v>
      </c>
      <c r="K5064">
        <v>3.4</v>
      </c>
      <c r="L5064">
        <v>2.5</v>
      </c>
      <c r="M5064">
        <v>85</v>
      </c>
      <c r="N5064" t="s">
        <v>41</v>
      </c>
      <c r="O5064">
        <v>1.1359999999999999</v>
      </c>
      <c r="P5064" t="s">
        <v>28</v>
      </c>
      <c r="Q5064" t="s">
        <v>29</v>
      </c>
      <c r="R5064">
        <v>4.5199999999999996</v>
      </c>
      <c r="S5064">
        <v>0</v>
      </c>
      <c r="T5064">
        <v>-4.1100000000000003</v>
      </c>
      <c r="U5064">
        <v>-0.9</v>
      </c>
      <c r="V5064" t="s">
        <v>374</v>
      </c>
      <c r="W5064" t="s">
        <v>31</v>
      </c>
      <c r="X5064">
        <v>1</v>
      </c>
      <c r="Y5064" t="str">
        <f>IF(tblRides[[#This Row],[supply_demand_ratio]]&lt;0.8,"Below 0.8",IF(tblRides[[#This Row],[supply_demand_ratio]]&lt;1,"Between 0.8-1.0",IF(tblRides[[#This Row],[supply_demand_ratio]]&lt;=1.2,"Between 1.0-1.2","Above 1.2")))</f>
        <v>Between 1.0-1.2</v>
      </c>
    </row>
    <row r="5065" spans="1:25" x14ac:dyDescent="0.3">
      <c r="A5065" t="s">
        <v>5120</v>
      </c>
      <c r="B5065" s="1">
        <v>46068.03125</v>
      </c>
      <c r="C5065" s="2">
        <v>46068</v>
      </c>
      <c r="D5065">
        <v>0</v>
      </c>
      <c r="E5065" t="s">
        <v>25</v>
      </c>
      <c r="F5065" t="s">
        <v>34</v>
      </c>
      <c r="G5065">
        <v>5.9</v>
      </c>
      <c r="H5065">
        <v>156.88</v>
      </c>
      <c r="I5065">
        <v>159.83000000000001</v>
      </c>
      <c r="J5065">
        <v>1.1000000000000001</v>
      </c>
      <c r="K5065">
        <v>4.5999999999999996</v>
      </c>
      <c r="L5065">
        <v>3.9</v>
      </c>
      <c r="M5065">
        <v>118</v>
      </c>
      <c r="N5065" t="s">
        <v>41</v>
      </c>
      <c r="O5065">
        <v>1.385</v>
      </c>
      <c r="P5065" t="s">
        <v>28</v>
      </c>
      <c r="Q5065" t="s">
        <v>29</v>
      </c>
      <c r="R5065">
        <v>4.84</v>
      </c>
      <c r="S5065">
        <v>0</v>
      </c>
      <c r="T5065">
        <v>2.95</v>
      </c>
      <c r="U5065">
        <v>-0.7</v>
      </c>
      <c r="V5065" t="s">
        <v>374</v>
      </c>
      <c r="W5065" t="s">
        <v>31</v>
      </c>
      <c r="X5065">
        <v>1</v>
      </c>
      <c r="Y5065" t="str">
        <f>IF(tblRides[[#This Row],[supply_demand_ratio]]&lt;0.8,"Below 0.8",IF(tblRides[[#This Row],[supply_demand_ratio]]&lt;1,"Between 0.8-1.0",IF(tblRides[[#This Row],[supply_demand_ratio]]&lt;=1.2,"Between 1.0-1.2","Above 1.2")))</f>
        <v>Above 1.2</v>
      </c>
    </row>
    <row r="5066" spans="1:25" x14ac:dyDescent="0.3">
      <c r="A5066" t="s">
        <v>5121</v>
      </c>
      <c r="B5066" s="1">
        <v>46068.053472222222</v>
      </c>
      <c r="C5066" s="2">
        <v>46068</v>
      </c>
      <c r="D5066">
        <v>1</v>
      </c>
      <c r="E5066" t="s">
        <v>33</v>
      </c>
      <c r="F5066" t="s">
        <v>26</v>
      </c>
      <c r="G5066">
        <v>7.4</v>
      </c>
      <c r="H5066">
        <v>153.74</v>
      </c>
      <c r="I5066">
        <v>159.94999999999999</v>
      </c>
      <c r="J5066">
        <v>1</v>
      </c>
      <c r="K5066">
        <v>4</v>
      </c>
      <c r="L5066">
        <v>6.8</v>
      </c>
      <c r="M5066">
        <v>106</v>
      </c>
      <c r="N5066" t="s">
        <v>41</v>
      </c>
      <c r="O5066">
        <v>1.6160000000000001</v>
      </c>
      <c r="P5066" t="s">
        <v>28</v>
      </c>
      <c r="Q5066" t="s">
        <v>29</v>
      </c>
      <c r="R5066">
        <v>4.93</v>
      </c>
      <c r="S5066">
        <v>5</v>
      </c>
      <c r="T5066">
        <v>6.21</v>
      </c>
      <c r="U5066">
        <v>2.8</v>
      </c>
      <c r="V5066" t="s">
        <v>374</v>
      </c>
      <c r="W5066" t="s">
        <v>31</v>
      </c>
      <c r="X5066">
        <v>1</v>
      </c>
      <c r="Y5066" t="str">
        <f>IF(tblRides[[#This Row],[supply_demand_ratio]]&lt;0.8,"Below 0.8",IF(tblRides[[#This Row],[supply_demand_ratio]]&lt;1,"Between 0.8-1.0",IF(tblRides[[#This Row],[supply_demand_ratio]]&lt;=1.2,"Between 1.0-1.2","Above 1.2")))</f>
        <v>Above 1.2</v>
      </c>
    </row>
    <row r="5067" spans="1:25" x14ac:dyDescent="0.3">
      <c r="A5067" t="s">
        <v>5122</v>
      </c>
      <c r="B5067" s="1">
        <v>46068.054166666669</v>
      </c>
      <c r="C5067" s="2">
        <v>46068</v>
      </c>
      <c r="D5067">
        <v>1</v>
      </c>
      <c r="E5067" t="s">
        <v>62</v>
      </c>
      <c r="F5067" t="s">
        <v>26</v>
      </c>
      <c r="G5067">
        <v>4.4000000000000004</v>
      </c>
      <c r="H5067">
        <v>112.46</v>
      </c>
      <c r="I5067">
        <v>110.66</v>
      </c>
      <c r="J5067">
        <v>1.1000000000000001</v>
      </c>
      <c r="K5067">
        <v>2.6</v>
      </c>
      <c r="L5067">
        <v>6.9</v>
      </c>
      <c r="M5067">
        <v>59</v>
      </c>
      <c r="N5067" t="s">
        <v>41</v>
      </c>
      <c r="O5067">
        <v>1.6240000000000001</v>
      </c>
      <c r="P5067" t="s">
        <v>28</v>
      </c>
      <c r="Q5067" t="s">
        <v>29</v>
      </c>
      <c r="R5067">
        <v>5</v>
      </c>
      <c r="S5067">
        <v>16</v>
      </c>
      <c r="T5067">
        <v>-1.8</v>
      </c>
      <c r="U5067">
        <v>4.3</v>
      </c>
      <c r="V5067" t="s">
        <v>374</v>
      </c>
      <c r="W5067" t="s">
        <v>31</v>
      </c>
      <c r="X5067">
        <v>1</v>
      </c>
      <c r="Y5067" t="str">
        <f>IF(tblRides[[#This Row],[supply_demand_ratio]]&lt;0.8,"Below 0.8",IF(tblRides[[#This Row],[supply_demand_ratio]]&lt;1,"Between 0.8-1.0",IF(tblRides[[#This Row],[supply_demand_ratio]]&lt;=1.2,"Between 1.0-1.2","Above 1.2")))</f>
        <v>Above 1.2</v>
      </c>
    </row>
    <row r="5068" spans="1:25" x14ac:dyDescent="0.3">
      <c r="A5068" t="s">
        <v>5123</v>
      </c>
      <c r="B5068" s="1">
        <v>46068.058333333334</v>
      </c>
      <c r="C5068" s="2">
        <v>46068</v>
      </c>
      <c r="D5068">
        <v>1</v>
      </c>
      <c r="E5068" t="s">
        <v>43</v>
      </c>
      <c r="F5068" t="s">
        <v>26</v>
      </c>
      <c r="G5068">
        <v>1.4</v>
      </c>
      <c r="H5068">
        <v>58.66</v>
      </c>
      <c r="I5068">
        <v>57.51</v>
      </c>
      <c r="J5068">
        <v>1</v>
      </c>
      <c r="K5068">
        <v>3.3</v>
      </c>
      <c r="L5068">
        <v>4.9000000000000004</v>
      </c>
      <c r="M5068">
        <v>66</v>
      </c>
      <c r="N5068" t="s">
        <v>41</v>
      </c>
      <c r="O5068">
        <v>2.0099999999999998</v>
      </c>
      <c r="P5068" t="s">
        <v>28</v>
      </c>
      <c r="Q5068" t="s">
        <v>29</v>
      </c>
      <c r="R5068">
        <v>4.62</v>
      </c>
      <c r="S5068">
        <v>8</v>
      </c>
      <c r="T5068">
        <v>-1.1499999999999999</v>
      </c>
      <c r="U5068">
        <v>1.6</v>
      </c>
      <c r="V5068" t="s">
        <v>374</v>
      </c>
      <c r="W5068" t="s">
        <v>31</v>
      </c>
      <c r="X5068">
        <v>1</v>
      </c>
      <c r="Y5068" t="str">
        <f>IF(tblRides[[#This Row],[supply_demand_ratio]]&lt;0.8,"Below 0.8",IF(tblRides[[#This Row],[supply_demand_ratio]]&lt;1,"Between 0.8-1.0",IF(tblRides[[#This Row],[supply_demand_ratio]]&lt;=1.2,"Between 1.0-1.2","Above 1.2")))</f>
        <v>Above 1.2</v>
      </c>
    </row>
    <row r="5069" spans="1:25" x14ac:dyDescent="0.3">
      <c r="A5069" t="s">
        <v>5124</v>
      </c>
      <c r="B5069" s="1">
        <v>46068.059027777781</v>
      </c>
      <c r="C5069" s="2">
        <v>46068</v>
      </c>
      <c r="D5069">
        <v>1</v>
      </c>
      <c r="E5069" t="s">
        <v>62</v>
      </c>
      <c r="F5069" t="s">
        <v>26</v>
      </c>
      <c r="G5069">
        <v>10.3</v>
      </c>
      <c r="H5069">
        <v>174.42</v>
      </c>
      <c r="I5069">
        <v>182.44</v>
      </c>
      <c r="J5069">
        <v>1</v>
      </c>
      <c r="K5069">
        <v>4.5999999999999996</v>
      </c>
      <c r="L5069">
        <v>4.5</v>
      </c>
      <c r="M5069">
        <v>52</v>
      </c>
      <c r="N5069" t="s">
        <v>41</v>
      </c>
      <c r="O5069">
        <v>1.4710000000000001</v>
      </c>
      <c r="P5069" t="s">
        <v>28</v>
      </c>
      <c r="Q5069" t="s">
        <v>29</v>
      </c>
      <c r="R5069">
        <v>4.76</v>
      </c>
      <c r="S5069">
        <v>11</v>
      </c>
      <c r="T5069">
        <v>8.02</v>
      </c>
      <c r="U5069">
        <v>-0.1</v>
      </c>
      <c r="V5069" t="s">
        <v>374</v>
      </c>
      <c r="W5069" t="s">
        <v>31</v>
      </c>
      <c r="X5069">
        <v>1</v>
      </c>
      <c r="Y5069" t="str">
        <f>IF(tblRides[[#This Row],[supply_demand_ratio]]&lt;0.8,"Below 0.8",IF(tblRides[[#This Row],[supply_demand_ratio]]&lt;1,"Between 0.8-1.0",IF(tblRides[[#This Row],[supply_demand_ratio]]&lt;=1.2,"Between 1.0-1.2","Above 1.2")))</f>
        <v>Above 1.2</v>
      </c>
    </row>
    <row r="5070" spans="1:25" x14ac:dyDescent="0.3">
      <c r="A5070" t="s">
        <v>5125</v>
      </c>
      <c r="B5070" s="1">
        <v>46068.066666666666</v>
      </c>
      <c r="C5070" s="2">
        <v>46068</v>
      </c>
      <c r="D5070">
        <v>1</v>
      </c>
      <c r="E5070" t="s">
        <v>25</v>
      </c>
      <c r="F5070" t="s">
        <v>26</v>
      </c>
      <c r="G5070">
        <v>7.2</v>
      </c>
      <c r="H5070">
        <v>145.24</v>
      </c>
      <c r="I5070">
        <v>155.88</v>
      </c>
      <c r="J5070">
        <v>1</v>
      </c>
      <c r="K5070">
        <v>2</v>
      </c>
      <c r="L5070">
        <v>2.9</v>
      </c>
      <c r="M5070">
        <v>140</v>
      </c>
      <c r="N5070" t="s">
        <v>41</v>
      </c>
      <c r="O5070">
        <v>1.4730000000000001</v>
      </c>
      <c r="P5070" t="s">
        <v>28</v>
      </c>
      <c r="Q5070" t="s">
        <v>29</v>
      </c>
      <c r="R5070">
        <v>4.8099999999999996</v>
      </c>
      <c r="S5070">
        <v>23</v>
      </c>
      <c r="T5070">
        <v>10.64</v>
      </c>
      <c r="U5070">
        <v>0.9</v>
      </c>
      <c r="V5070" t="s">
        <v>374</v>
      </c>
      <c r="W5070" t="s">
        <v>31</v>
      </c>
      <c r="X5070">
        <v>1</v>
      </c>
      <c r="Y5070" t="str">
        <f>IF(tblRides[[#This Row],[supply_demand_ratio]]&lt;0.8,"Below 0.8",IF(tblRides[[#This Row],[supply_demand_ratio]]&lt;1,"Between 0.8-1.0",IF(tblRides[[#This Row],[supply_demand_ratio]]&lt;=1.2,"Between 1.0-1.2","Above 1.2")))</f>
        <v>Above 1.2</v>
      </c>
    </row>
    <row r="5071" spans="1:25" x14ac:dyDescent="0.3">
      <c r="A5071" t="s">
        <v>5126</v>
      </c>
      <c r="B5071" s="1">
        <v>46068.068749999999</v>
      </c>
      <c r="C5071" s="2">
        <v>46068</v>
      </c>
      <c r="D5071">
        <v>1</v>
      </c>
      <c r="E5071" t="s">
        <v>25</v>
      </c>
      <c r="F5071" t="s">
        <v>34</v>
      </c>
      <c r="G5071">
        <v>13.3</v>
      </c>
      <c r="H5071">
        <v>229.9</v>
      </c>
      <c r="I5071">
        <v>236.61</v>
      </c>
      <c r="J5071">
        <v>1</v>
      </c>
      <c r="K5071">
        <v>4.8</v>
      </c>
      <c r="L5071">
        <v>6.5</v>
      </c>
      <c r="M5071">
        <v>123</v>
      </c>
      <c r="N5071" t="s">
        <v>41</v>
      </c>
      <c r="O5071">
        <v>1.262</v>
      </c>
      <c r="P5071" t="s">
        <v>28</v>
      </c>
      <c r="Q5071" t="s">
        <v>29</v>
      </c>
      <c r="R5071">
        <v>4.78</v>
      </c>
      <c r="S5071">
        <v>0</v>
      </c>
      <c r="T5071">
        <v>6.71</v>
      </c>
      <c r="U5071">
        <v>1.7</v>
      </c>
      <c r="V5071" t="s">
        <v>374</v>
      </c>
      <c r="W5071" t="s">
        <v>31</v>
      </c>
      <c r="X5071">
        <v>1</v>
      </c>
      <c r="Y5071" t="str">
        <f>IF(tblRides[[#This Row],[supply_demand_ratio]]&lt;0.8,"Below 0.8",IF(tblRides[[#This Row],[supply_demand_ratio]]&lt;1,"Between 0.8-1.0",IF(tblRides[[#This Row],[supply_demand_ratio]]&lt;=1.2,"Between 1.0-1.2","Above 1.2")))</f>
        <v>Above 1.2</v>
      </c>
    </row>
    <row r="5072" spans="1:25" x14ac:dyDescent="0.3">
      <c r="A5072" t="s">
        <v>5127</v>
      </c>
      <c r="B5072" s="1">
        <v>46068.07916666667</v>
      </c>
      <c r="C5072" s="2">
        <v>46068</v>
      </c>
      <c r="D5072">
        <v>1</v>
      </c>
      <c r="E5072" t="s">
        <v>33</v>
      </c>
      <c r="F5072" t="s">
        <v>34</v>
      </c>
      <c r="G5072">
        <v>9.1999999999999993</v>
      </c>
      <c r="H5072">
        <v>171.43</v>
      </c>
      <c r="I5072">
        <v>170.41</v>
      </c>
      <c r="J5072">
        <v>1</v>
      </c>
      <c r="K5072">
        <v>2</v>
      </c>
      <c r="L5072">
        <v>2.5</v>
      </c>
      <c r="M5072">
        <v>108</v>
      </c>
      <c r="N5072" t="s">
        <v>27</v>
      </c>
      <c r="O5072">
        <v>1.246</v>
      </c>
      <c r="P5072" t="s">
        <v>28</v>
      </c>
      <c r="Q5072" t="s">
        <v>29</v>
      </c>
      <c r="R5072">
        <v>4.83</v>
      </c>
      <c r="S5072">
        <v>0</v>
      </c>
      <c r="T5072">
        <v>-1.02</v>
      </c>
      <c r="U5072">
        <v>0.5</v>
      </c>
      <c r="V5072" t="s">
        <v>374</v>
      </c>
      <c r="W5072" t="s">
        <v>31</v>
      </c>
      <c r="X5072">
        <v>1</v>
      </c>
      <c r="Y5072" t="str">
        <f>IF(tblRides[[#This Row],[supply_demand_ratio]]&lt;0.8,"Below 0.8",IF(tblRides[[#This Row],[supply_demand_ratio]]&lt;1,"Between 0.8-1.0",IF(tblRides[[#This Row],[supply_demand_ratio]]&lt;=1.2,"Between 1.0-1.2","Above 1.2")))</f>
        <v>Above 1.2</v>
      </c>
    </row>
    <row r="5073" spans="1:25" x14ac:dyDescent="0.3">
      <c r="A5073" t="s">
        <v>5128</v>
      </c>
      <c r="B5073" s="1">
        <v>46068.088194444441</v>
      </c>
      <c r="C5073" s="2">
        <v>46068</v>
      </c>
      <c r="D5073">
        <v>2</v>
      </c>
      <c r="E5073" t="s">
        <v>62</v>
      </c>
      <c r="F5073" t="s">
        <v>26</v>
      </c>
      <c r="G5073">
        <v>3.1</v>
      </c>
      <c r="H5073">
        <v>86.93</v>
      </c>
      <c r="I5073">
        <v>88.95</v>
      </c>
      <c r="J5073">
        <v>1.1000000000000001</v>
      </c>
      <c r="K5073">
        <v>4.0999999999999996</v>
      </c>
      <c r="L5073">
        <v>2.9</v>
      </c>
      <c r="M5073">
        <v>69</v>
      </c>
      <c r="N5073" t="s">
        <v>41</v>
      </c>
      <c r="O5073">
        <v>1.873</v>
      </c>
      <c r="P5073" t="s">
        <v>28</v>
      </c>
      <c r="Q5073" t="s">
        <v>29</v>
      </c>
      <c r="R5073">
        <v>4.8600000000000003</v>
      </c>
      <c r="S5073">
        <v>6</v>
      </c>
      <c r="T5073">
        <v>2.02</v>
      </c>
      <c r="U5073">
        <v>-1.2</v>
      </c>
      <c r="V5073" t="s">
        <v>374</v>
      </c>
      <c r="W5073" t="s">
        <v>31</v>
      </c>
      <c r="X5073">
        <v>1</v>
      </c>
      <c r="Y5073" t="str">
        <f>IF(tblRides[[#This Row],[supply_demand_ratio]]&lt;0.8,"Below 0.8",IF(tblRides[[#This Row],[supply_demand_ratio]]&lt;1,"Between 0.8-1.0",IF(tblRides[[#This Row],[supply_demand_ratio]]&lt;=1.2,"Between 1.0-1.2","Above 1.2")))</f>
        <v>Above 1.2</v>
      </c>
    </row>
    <row r="5074" spans="1:25" x14ac:dyDescent="0.3">
      <c r="A5074" t="s">
        <v>5129</v>
      </c>
      <c r="B5074" s="1">
        <v>46068.09375</v>
      </c>
      <c r="C5074" s="2">
        <v>46068</v>
      </c>
      <c r="D5074">
        <v>2</v>
      </c>
      <c r="E5074" t="s">
        <v>43</v>
      </c>
      <c r="F5074" t="s">
        <v>26</v>
      </c>
      <c r="G5074">
        <v>1.1000000000000001</v>
      </c>
      <c r="H5074">
        <v>59.95</v>
      </c>
      <c r="J5074">
        <v>1.1000000000000001</v>
      </c>
      <c r="K5074">
        <v>4.9000000000000004</v>
      </c>
      <c r="M5074">
        <v>78</v>
      </c>
      <c r="N5074" t="s">
        <v>41</v>
      </c>
      <c r="O5074">
        <v>2.2000000000000002</v>
      </c>
      <c r="P5074" t="s">
        <v>82</v>
      </c>
      <c r="Q5074" t="s">
        <v>83</v>
      </c>
      <c r="R5074">
        <v>4.57</v>
      </c>
      <c r="S5074">
        <v>3</v>
      </c>
      <c r="V5074" t="s">
        <v>374</v>
      </c>
      <c r="W5074" t="s">
        <v>31</v>
      </c>
      <c r="X5074">
        <v>0</v>
      </c>
      <c r="Y5074" t="str">
        <f>IF(tblRides[[#This Row],[supply_demand_ratio]]&lt;0.8,"Below 0.8",IF(tblRides[[#This Row],[supply_demand_ratio]]&lt;1,"Between 0.8-1.0",IF(tblRides[[#This Row],[supply_demand_ratio]]&lt;=1.2,"Between 1.0-1.2","Above 1.2")))</f>
        <v>Above 1.2</v>
      </c>
    </row>
    <row r="5075" spans="1:25" x14ac:dyDescent="0.3">
      <c r="A5075" t="s">
        <v>5130</v>
      </c>
      <c r="B5075" s="1">
        <v>46068.10833333333</v>
      </c>
      <c r="C5075" s="2">
        <v>46068</v>
      </c>
      <c r="D5075">
        <v>2</v>
      </c>
      <c r="E5075" t="s">
        <v>36</v>
      </c>
      <c r="F5075" t="s">
        <v>26</v>
      </c>
      <c r="G5075">
        <v>7.7</v>
      </c>
      <c r="H5075">
        <v>164.16</v>
      </c>
      <c r="J5075">
        <v>1</v>
      </c>
      <c r="K5075">
        <v>2.2000000000000002</v>
      </c>
      <c r="M5075">
        <v>118</v>
      </c>
      <c r="N5075" t="s">
        <v>41</v>
      </c>
      <c r="O5075">
        <v>1.506</v>
      </c>
      <c r="P5075" t="s">
        <v>82</v>
      </c>
      <c r="Q5075" t="s">
        <v>83</v>
      </c>
      <c r="R5075">
        <v>4.5999999999999996</v>
      </c>
      <c r="S5075">
        <v>1</v>
      </c>
      <c r="V5075" t="s">
        <v>374</v>
      </c>
      <c r="W5075" t="s">
        <v>31</v>
      </c>
      <c r="X5075">
        <v>0</v>
      </c>
      <c r="Y5075" t="str">
        <f>IF(tblRides[[#This Row],[supply_demand_ratio]]&lt;0.8,"Below 0.8",IF(tblRides[[#This Row],[supply_demand_ratio]]&lt;1,"Between 0.8-1.0",IF(tblRides[[#This Row],[supply_demand_ratio]]&lt;=1.2,"Between 1.0-1.2","Above 1.2")))</f>
        <v>Above 1.2</v>
      </c>
    </row>
    <row r="5076" spans="1:25" x14ac:dyDescent="0.3">
      <c r="A5076" t="s">
        <v>5131</v>
      </c>
      <c r="B5076" s="1">
        <v>46068.111111111109</v>
      </c>
      <c r="C5076" s="2">
        <v>46068</v>
      </c>
      <c r="D5076">
        <v>2</v>
      </c>
      <c r="E5076" t="s">
        <v>25</v>
      </c>
      <c r="F5076" t="s">
        <v>34</v>
      </c>
      <c r="G5076">
        <v>5.9</v>
      </c>
      <c r="H5076">
        <v>144.07</v>
      </c>
      <c r="I5076">
        <v>149.29</v>
      </c>
      <c r="J5076">
        <v>1</v>
      </c>
      <c r="K5076">
        <v>6.6</v>
      </c>
      <c r="L5076">
        <v>4</v>
      </c>
      <c r="M5076">
        <v>124</v>
      </c>
      <c r="N5076" t="s">
        <v>27</v>
      </c>
      <c r="O5076">
        <v>1.0069999999999999</v>
      </c>
      <c r="P5076" t="s">
        <v>28</v>
      </c>
      <c r="Q5076" t="s">
        <v>29</v>
      </c>
      <c r="R5076">
        <v>4.8099999999999996</v>
      </c>
      <c r="S5076">
        <v>0</v>
      </c>
      <c r="T5076">
        <v>5.22</v>
      </c>
      <c r="U5076">
        <v>-2.6</v>
      </c>
      <c r="V5076" t="s">
        <v>374</v>
      </c>
      <c r="W5076" t="s">
        <v>45</v>
      </c>
      <c r="X5076">
        <v>1</v>
      </c>
      <c r="Y5076" t="str">
        <f>IF(tblRides[[#This Row],[supply_demand_ratio]]&lt;0.8,"Below 0.8",IF(tblRides[[#This Row],[supply_demand_ratio]]&lt;1,"Between 0.8-1.0",IF(tblRides[[#This Row],[supply_demand_ratio]]&lt;=1.2,"Between 1.0-1.2","Above 1.2")))</f>
        <v>Between 1.0-1.2</v>
      </c>
    </row>
    <row r="5077" spans="1:25" x14ac:dyDescent="0.3">
      <c r="A5077" t="s">
        <v>5132</v>
      </c>
      <c r="B5077" s="1">
        <v>46068.149305555555</v>
      </c>
      <c r="C5077" s="2">
        <v>46068</v>
      </c>
      <c r="D5077">
        <v>3</v>
      </c>
      <c r="E5077" t="s">
        <v>36</v>
      </c>
      <c r="F5077" t="s">
        <v>26</v>
      </c>
      <c r="G5077">
        <v>6.2</v>
      </c>
      <c r="H5077">
        <v>132.15</v>
      </c>
      <c r="I5077">
        <v>134.81</v>
      </c>
      <c r="J5077">
        <v>1.1000000000000001</v>
      </c>
      <c r="K5077">
        <v>6.6</v>
      </c>
      <c r="L5077">
        <v>7.9</v>
      </c>
      <c r="M5077">
        <v>114</v>
      </c>
      <c r="N5077" t="s">
        <v>27</v>
      </c>
      <c r="O5077">
        <v>1.1020000000000001</v>
      </c>
      <c r="P5077" t="s">
        <v>28</v>
      </c>
      <c r="Q5077" t="s">
        <v>29</v>
      </c>
      <c r="R5077">
        <v>4.5199999999999996</v>
      </c>
      <c r="S5077">
        <v>9</v>
      </c>
      <c r="T5077">
        <v>2.66</v>
      </c>
      <c r="U5077">
        <v>1.3</v>
      </c>
      <c r="V5077" t="s">
        <v>374</v>
      </c>
      <c r="W5077" t="s">
        <v>45</v>
      </c>
      <c r="X5077">
        <v>1</v>
      </c>
      <c r="Y5077" t="str">
        <f>IF(tblRides[[#This Row],[supply_demand_ratio]]&lt;0.8,"Below 0.8",IF(tblRides[[#This Row],[supply_demand_ratio]]&lt;1,"Between 0.8-1.0",IF(tblRides[[#This Row],[supply_demand_ratio]]&lt;=1.2,"Between 1.0-1.2","Above 1.2")))</f>
        <v>Between 1.0-1.2</v>
      </c>
    </row>
    <row r="5078" spans="1:25" x14ac:dyDescent="0.3">
      <c r="A5078" t="s">
        <v>5133</v>
      </c>
      <c r="B5078" s="1">
        <v>46068.151388888888</v>
      </c>
      <c r="C5078" s="2">
        <v>46068</v>
      </c>
      <c r="D5078">
        <v>3</v>
      </c>
      <c r="E5078" t="s">
        <v>33</v>
      </c>
      <c r="F5078" t="s">
        <v>34</v>
      </c>
      <c r="G5078">
        <v>7.3</v>
      </c>
      <c r="H5078">
        <v>163.26</v>
      </c>
      <c r="I5078">
        <v>174.52</v>
      </c>
      <c r="J5078">
        <v>1</v>
      </c>
      <c r="K5078">
        <v>4.5999999999999996</v>
      </c>
      <c r="L5078">
        <v>3.5</v>
      </c>
      <c r="M5078">
        <v>110</v>
      </c>
      <c r="N5078" t="s">
        <v>41</v>
      </c>
      <c r="O5078">
        <v>1.425</v>
      </c>
      <c r="P5078" t="s">
        <v>28</v>
      </c>
      <c r="Q5078" t="s">
        <v>29</v>
      </c>
      <c r="R5078">
        <v>4.5999999999999996</v>
      </c>
      <c r="S5078">
        <v>0</v>
      </c>
      <c r="T5078">
        <v>11.26</v>
      </c>
      <c r="U5078">
        <v>-1.1000000000000001</v>
      </c>
      <c r="V5078" t="s">
        <v>374</v>
      </c>
      <c r="W5078" t="s">
        <v>31</v>
      </c>
      <c r="X5078">
        <v>1</v>
      </c>
      <c r="Y5078" t="str">
        <f>IF(tblRides[[#This Row],[supply_demand_ratio]]&lt;0.8,"Below 0.8",IF(tblRides[[#This Row],[supply_demand_ratio]]&lt;1,"Between 0.8-1.0",IF(tblRides[[#This Row],[supply_demand_ratio]]&lt;=1.2,"Between 1.0-1.2","Above 1.2")))</f>
        <v>Above 1.2</v>
      </c>
    </row>
    <row r="5079" spans="1:25" x14ac:dyDescent="0.3">
      <c r="A5079" t="s">
        <v>5134</v>
      </c>
      <c r="B5079" s="1">
        <v>46068.156944444447</v>
      </c>
      <c r="C5079" s="2">
        <v>46068</v>
      </c>
      <c r="D5079">
        <v>3</v>
      </c>
      <c r="E5079" t="s">
        <v>25</v>
      </c>
      <c r="F5079" t="s">
        <v>26</v>
      </c>
      <c r="G5079">
        <v>0.9</v>
      </c>
      <c r="H5079">
        <v>54.8</v>
      </c>
      <c r="I5079">
        <v>55.4</v>
      </c>
      <c r="J5079">
        <v>1</v>
      </c>
      <c r="K5079">
        <v>7.6</v>
      </c>
      <c r="L5079">
        <v>10.3</v>
      </c>
      <c r="M5079">
        <v>129</v>
      </c>
      <c r="N5079" t="s">
        <v>27</v>
      </c>
      <c r="O5079">
        <v>1.2290000000000001</v>
      </c>
      <c r="P5079" t="s">
        <v>28</v>
      </c>
      <c r="Q5079" t="s">
        <v>29</v>
      </c>
      <c r="R5079">
        <v>4.75</v>
      </c>
      <c r="S5079">
        <v>2</v>
      </c>
      <c r="T5079">
        <v>0.6</v>
      </c>
      <c r="U5079">
        <v>2.7</v>
      </c>
      <c r="V5079" t="s">
        <v>374</v>
      </c>
      <c r="W5079" t="s">
        <v>45</v>
      </c>
      <c r="X5079">
        <v>1</v>
      </c>
      <c r="Y5079" t="str">
        <f>IF(tblRides[[#This Row],[supply_demand_ratio]]&lt;0.8,"Below 0.8",IF(tblRides[[#This Row],[supply_demand_ratio]]&lt;1,"Between 0.8-1.0",IF(tblRides[[#This Row],[supply_demand_ratio]]&lt;=1.2,"Between 1.0-1.2","Above 1.2")))</f>
        <v>Above 1.2</v>
      </c>
    </row>
    <row r="5080" spans="1:25" x14ac:dyDescent="0.3">
      <c r="A5080" t="s">
        <v>5135</v>
      </c>
      <c r="B5080" s="1">
        <v>46068.15902777778</v>
      </c>
      <c r="C5080" s="2">
        <v>46068</v>
      </c>
      <c r="D5080">
        <v>3</v>
      </c>
      <c r="E5080" t="s">
        <v>36</v>
      </c>
      <c r="F5080" t="s">
        <v>34</v>
      </c>
      <c r="G5080">
        <v>5.2</v>
      </c>
      <c r="H5080">
        <v>117.49</v>
      </c>
      <c r="I5080">
        <v>114.63</v>
      </c>
      <c r="J5080">
        <v>1</v>
      </c>
      <c r="K5080">
        <v>2.5</v>
      </c>
      <c r="L5080">
        <v>1</v>
      </c>
      <c r="M5080">
        <v>131</v>
      </c>
      <c r="N5080" t="s">
        <v>41</v>
      </c>
      <c r="O5080">
        <v>1.758</v>
      </c>
      <c r="P5080" t="s">
        <v>28</v>
      </c>
      <c r="Q5080" t="s">
        <v>29</v>
      </c>
      <c r="R5080">
        <v>4.62</v>
      </c>
      <c r="S5080">
        <v>0</v>
      </c>
      <c r="T5080">
        <v>-2.86</v>
      </c>
      <c r="U5080">
        <v>-1.5</v>
      </c>
      <c r="V5080" t="s">
        <v>374</v>
      </c>
      <c r="W5080" t="s">
        <v>31</v>
      </c>
      <c r="X5080">
        <v>1</v>
      </c>
      <c r="Y5080" t="str">
        <f>IF(tblRides[[#This Row],[supply_demand_ratio]]&lt;0.8,"Below 0.8",IF(tblRides[[#This Row],[supply_demand_ratio]]&lt;1,"Between 0.8-1.0",IF(tblRides[[#This Row],[supply_demand_ratio]]&lt;=1.2,"Between 1.0-1.2","Above 1.2")))</f>
        <v>Above 1.2</v>
      </c>
    </row>
    <row r="5081" spans="1:25" x14ac:dyDescent="0.3">
      <c r="A5081" t="s">
        <v>5136</v>
      </c>
      <c r="B5081" s="1">
        <v>46068.161805555559</v>
      </c>
      <c r="C5081" s="2">
        <v>46068</v>
      </c>
      <c r="D5081">
        <v>3</v>
      </c>
      <c r="E5081" t="s">
        <v>36</v>
      </c>
      <c r="F5081" t="s">
        <v>34</v>
      </c>
      <c r="G5081">
        <v>3</v>
      </c>
      <c r="H5081">
        <v>78.239999999999995</v>
      </c>
      <c r="J5081">
        <v>1</v>
      </c>
      <c r="K5081">
        <v>6</v>
      </c>
      <c r="L5081">
        <v>4.4000000000000004</v>
      </c>
      <c r="M5081">
        <v>125</v>
      </c>
      <c r="N5081" t="s">
        <v>41</v>
      </c>
      <c r="O5081">
        <v>1.383</v>
      </c>
      <c r="P5081" t="s">
        <v>58</v>
      </c>
      <c r="Q5081" t="s">
        <v>59</v>
      </c>
      <c r="R5081">
        <v>4.79</v>
      </c>
      <c r="S5081">
        <v>0</v>
      </c>
      <c r="U5081">
        <v>-1.6</v>
      </c>
      <c r="V5081" t="s">
        <v>374</v>
      </c>
      <c r="W5081" t="s">
        <v>45</v>
      </c>
      <c r="X5081">
        <v>0</v>
      </c>
      <c r="Y5081" t="str">
        <f>IF(tblRides[[#This Row],[supply_demand_ratio]]&lt;0.8,"Below 0.8",IF(tblRides[[#This Row],[supply_demand_ratio]]&lt;1,"Between 0.8-1.0",IF(tblRides[[#This Row],[supply_demand_ratio]]&lt;=1.2,"Between 1.0-1.2","Above 1.2")))</f>
        <v>Above 1.2</v>
      </c>
    </row>
    <row r="5082" spans="1:25" x14ac:dyDescent="0.3">
      <c r="A5082" t="s">
        <v>5137</v>
      </c>
      <c r="B5082" s="1">
        <v>46068.179861111108</v>
      </c>
      <c r="C5082" s="2">
        <v>46068</v>
      </c>
      <c r="D5082">
        <v>4</v>
      </c>
      <c r="E5082" t="s">
        <v>33</v>
      </c>
      <c r="F5082" t="s">
        <v>26</v>
      </c>
      <c r="G5082">
        <v>6.5</v>
      </c>
      <c r="H5082">
        <v>125.71</v>
      </c>
      <c r="J5082">
        <v>1</v>
      </c>
      <c r="K5082">
        <v>7.2</v>
      </c>
      <c r="L5082">
        <v>7.5</v>
      </c>
      <c r="M5082">
        <v>98</v>
      </c>
      <c r="N5082" t="s">
        <v>27</v>
      </c>
      <c r="O5082">
        <v>1.1279999999999999</v>
      </c>
      <c r="P5082" t="s">
        <v>58</v>
      </c>
      <c r="Q5082" t="s">
        <v>108</v>
      </c>
      <c r="R5082">
        <v>4.58</v>
      </c>
      <c r="S5082">
        <v>4</v>
      </c>
      <c r="U5082">
        <v>0.3</v>
      </c>
      <c r="V5082" t="s">
        <v>374</v>
      </c>
      <c r="W5082" t="s">
        <v>45</v>
      </c>
      <c r="X5082">
        <v>0</v>
      </c>
      <c r="Y5082" t="str">
        <f>IF(tblRides[[#This Row],[supply_demand_ratio]]&lt;0.8,"Below 0.8",IF(tblRides[[#This Row],[supply_demand_ratio]]&lt;1,"Between 0.8-1.0",IF(tblRides[[#This Row],[supply_demand_ratio]]&lt;=1.2,"Between 1.0-1.2","Above 1.2")))</f>
        <v>Between 1.0-1.2</v>
      </c>
    </row>
    <row r="5083" spans="1:25" x14ac:dyDescent="0.3">
      <c r="A5083" t="s">
        <v>5138</v>
      </c>
      <c r="B5083" s="1">
        <v>46068.191666666666</v>
      </c>
      <c r="C5083" s="2">
        <v>46068</v>
      </c>
      <c r="D5083">
        <v>4</v>
      </c>
      <c r="E5083" t="s">
        <v>25</v>
      </c>
      <c r="F5083" t="s">
        <v>26</v>
      </c>
      <c r="G5083">
        <v>3.2</v>
      </c>
      <c r="H5083">
        <v>95.05</v>
      </c>
      <c r="I5083">
        <v>96.78</v>
      </c>
      <c r="J5083">
        <v>1</v>
      </c>
      <c r="K5083">
        <v>2</v>
      </c>
      <c r="L5083">
        <v>3.3</v>
      </c>
      <c r="M5083">
        <v>129</v>
      </c>
      <c r="N5083" t="s">
        <v>41</v>
      </c>
      <c r="O5083">
        <v>1.379</v>
      </c>
      <c r="P5083" t="s">
        <v>28</v>
      </c>
      <c r="Q5083" t="s">
        <v>29</v>
      </c>
      <c r="R5083">
        <v>4.24</v>
      </c>
      <c r="S5083">
        <v>13</v>
      </c>
      <c r="T5083">
        <v>1.73</v>
      </c>
      <c r="U5083">
        <v>1.3</v>
      </c>
      <c r="V5083" t="s">
        <v>374</v>
      </c>
      <c r="W5083" t="s">
        <v>31</v>
      </c>
      <c r="X5083">
        <v>1</v>
      </c>
      <c r="Y5083" t="str">
        <f>IF(tblRides[[#This Row],[supply_demand_ratio]]&lt;0.8,"Below 0.8",IF(tblRides[[#This Row],[supply_demand_ratio]]&lt;1,"Between 0.8-1.0",IF(tblRides[[#This Row],[supply_demand_ratio]]&lt;=1.2,"Between 1.0-1.2","Above 1.2")))</f>
        <v>Above 1.2</v>
      </c>
    </row>
    <row r="5084" spans="1:25" x14ac:dyDescent="0.3">
      <c r="A5084" t="s">
        <v>5139</v>
      </c>
      <c r="B5084" s="1">
        <v>46068.192361111112</v>
      </c>
      <c r="C5084" s="2">
        <v>46068</v>
      </c>
      <c r="D5084">
        <v>4</v>
      </c>
      <c r="E5084" t="s">
        <v>25</v>
      </c>
      <c r="F5084" t="s">
        <v>26</v>
      </c>
      <c r="G5084">
        <v>4.4000000000000004</v>
      </c>
      <c r="H5084">
        <v>119.13</v>
      </c>
      <c r="I5084">
        <v>122.67</v>
      </c>
      <c r="J5084">
        <v>1.1000000000000001</v>
      </c>
      <c r="K5084">
        <v>4.4000000000000004</v>
      </c>
      <c r="L5084">
        <v>5.4</v>
      </c>
      <c r="M5084">
        <v>144</v>
      </c>
      <c r="N5084" t="s">
        <v>27</v>
      </c>
      <c r="O5084">
        <v>1.3220000000000001</v>
      </c>
      <c r="P5084" t="s">
        <v>28</v>
      </c>
      <c r="Q5084" t="s">
        <v>29</v>
      </c>
      <c r="R5084">
        <v>4.78</v>
      </c>
      <c r="S5084">
        <v>37</v>
      </c>
      <c r="T5084">
        <v>3.54</v>
      </c>
      <c r="U5084">
        <v>1</v>
      </c>
      <c r="V5084" t="s">
        <v>374</v>
      </c>
      <c r="W5084" t="s">
        <v>31</v>
      </c>
      <c r="X5084">
        <v>1</v>
      </c>
      <c r="Y5084" t="str">
        <f>IF(tblRides[[#This Row],[supply_demand_ratio]]&lt;0.8,"Below 0.8",IF(tblRides[[#This Row],[supply_demand_ratio]]&lt;1,"Between 0.8-1.0",IF(tblRides[[#This Row],[supply_demand_ratio]]&lt;=1.2,"Between 1.0-1.2","Above 1.2")))</f>
        <v>Above 1.2</v>
      </c>
    </row>
    <row r="5085" spans="1:25" x14ac:dyDescent="0.3">
      <c r="A5085" t="s">
        <v>5140</v>
      </c>
      <c r="B5085" s="1">
        <v>46068.196527777778</v>
      </c>
      <c r="C5085" s="2">
        <v>46068</v>
      </c>
      <c r="D5085">
        <v>4</v>
      </c>
      <c r="E5085" t="s">
        <v>62</v>
      </c>
      <c r="F5085" t="s">
        <v>34</v>
      </c>
      <c r="G5085">
        <v>4.2</v>
      </c>
      <c r="H5085">
        <v>93.57</v>
      </c>
      <c r="J5085">
        <v>1</v>
      </c>
      <c r="K5085">
        <v>2</v>
      </c>
      <c r="L5085">
        <v>5.7</v>
      </c>
      <c r="M5085">
        <v>63</v>
      </c>
      <c r="N5085" t="s">
        <v>41</v>
      </c>
      <c r="O5085">
        <v>1.444</v>
      </c>
      <c r="P5085" t="s">
        <v>37</v>
      </c>
      <c r="Q5085" t="s">
        <v>38</v>
      </c>
      <c r="R5085">
        <v>4.71</v>
      </c>
      <c r="S5085">
        <v>0</v>
      </c>
      <c r="U5085">
        <v>3.7</v>
      </c>
      <c r="V5085" t="s">
        <v>374</v>
      </c>
      <c r="W5085" t="s">
        <v>31</v>
      </c>
      <c r="X5085">
        <v>0</v>
      </c>
      <c r="Y5085" t="str">
        <f>IF(tblRides[[#This Row],[supply_demand_ratio]]&lt;0.8,"Below 0.8",IF(tblRides[[#This Row],[supply_demand_ratio]]&lt;1,"Between 0.8-1.0",IF(tblRides[[#This Row],[supply_demand_ratio]]&lt;=1.2,"Between 1.0-1.2","Above 1.2")))</f>
        <v>Above 1.2</v>
      </c>
    </row>
    <row r="5086" spans="1:25" x14ac:dyDescent="0.3">
      <c r="A5086" t="s">
        <v>5141</v>
      </c>
      <c r="B5086" s="1">
        <v>46068.216666666667</v>
      </c>
      <c r="C5086" s="2">
        <v>46068</v>
      </c>
      <c r="D5086">
        <v>5</v>
      </c>
      <c r="E5086" t="s">
        <v>33</v>
      </c>
      <c r="F5086" t="s">
        <v>26</v>
      </c>
      <c r="G5086">
        <v>4.4000000000000004</v>
      </c>
      <c r="H5086">
        <v>115.31</v>
      </c>
      <c r="I5086">
        <v>108.53</v>
      </c>
      <c r="J5086">
        <v>1</v>
      </c>
      <c r="K5086">
        <v>6</v>
      </c>
      <c r="L5086">
        <v>11.3</v>
      </c>
      <c r="M5086">
        <v>97</v>
      </c>
      <c r="N5086" t="s">
        <v>41</v>
      </c>
      <c r="O5086">
        <v>1.4530000000000001</v>
      </c>
      <c r="P5086" t="s">
        <v>28</v>
      </c>
      <c r="Q5086" t="s">
        <v>29</v>
      </c>
      <c r="R5086">
        <v>4.97</v>
      </c>
      <c r="S5086">
        <v>10</v>
      </c>
      <c r="T5086">
        <v>-6.78</v>
      </c>
      <c r="U5086">
        <v>5.3</v>
      </c>
      <c r="V5086" t="s">
        <v>374</v>
      </c>
      <c r="W5086" t="s">
        <v>45</v>
      </c>
      <c r="X5086">
        <v>1</v>
      </c>
      <c r="Y5086" t="str">
        <f>IF(tblRides[[#This Row],[supply_demand_ratio]]&lt;0.8,"Below 0.8",IF(tblRides[[#This Row],[supply_demand_ratio]]&lt;1,"Between 0.8-1.0",IF(tblRides[[#This Row],[supply_demand_ratio]]&lt;=1.2,"Between 1.0-1.2","Above 1.2")))</f>
        <v>Above 1.2</v>
      </c>
    </row>
    <row r="5087" spans="1:25" x14ac:dyDescent="0.3">
      <c r="A5087" t="s">
        <v>5142</v>
      </c>
      <c r="B5087" s="1">
        <v>46068.225694444445</v>
      </c>
      <c r="C5087" s="2">
        <v>46068</v>
      </c>
      <c r="D5087">
        <v>5</v>
      </c>
      <c r="E5087" t="s">
        <v>36</v>
      </c>
      <c r="F5087" t="s">
        <v>26</v>
      </c>
      <c r="G5087">
        <v>9.9</v>
      </c>
      <c r="H5087">
        <v>205.45</v>
      </c>
      <c r="I5087">
        <v>209.44</v>
      </c>
      <c r="J5087">
        <v>1</v>
      </c>
      <c r="K5087">
        <v>7.8</v>
      </c>
      <c r="L5087">
        <v>10</v>
      </c>
      <c r="M5087">
        <v>112</v>
      </c>
      <c r="N5087" t="s">
        <v>41</v>
      </c>
      <c r="O5087">
        <v>1.2410000000000001</v>
      </c>
      <c r="P5087" t="s">
        <v>28</v>
      </c>
      <c r="Q5087" t="s">
        <v>29</v>
      </c>
      <c r="R5087">
        <v>4.6500000000000004</v>
      </c>
      <c r="S5087">
        <v>24</v>
      </c>
      <c r="T5087">
        <v>3.99</v>
      </c>
      <c r="U5087">
        <v>2.2000000000000002</v>
      </c>
      <c r="V5087" t="s">
        <v>374</v>
      </c>
      <c r="W5087" t="s">
        <v>45</v>
      </c>
      <c r="X5087">
        <v>1</v>
      </c>
      <c r="Y5087" t="str">
        <f>IF(tblRides[[#This Row],[supply_demand_ratio]]&lt;0.8,"Below 0.8",IF(tblRides[[#This Row],[supply_demand_ratio]]&lt;1,"Between 0.8-1.0",IF(tblRides[[#This Row],[supply_demand_ratio]]&lt;=1.2,"Between 1.0-1.2","Above 1.2")))</f>
        <v>Above 1.2</v>
      </c>
    </row>
    <row r="5088" spans="1:25" x14ac:dyDescent="0.3">
      <c r="A5088" t="s">
        <v>5143</v>
      </c>
      <c r="B5088" s="1">
        <v>46068.240972222222</v>
      </c>
      <c r="C5088" s="2">
        <v>46068</v>
      </c>
      <c r="D5088">
        <v>5</v>
      </c>
      <c r="E5088" t="s">
        <v>36</v>
      </c>
      <c r="F5088" t="s">
        <v>26</v>
      </c>
      <c r="G5088">
        <v>4.2</v>
      </c>
      <c r="H5088">
        <v>99.45</v>
      </c>
      <c r="I5088">
        <v>97.36</v>
      </c>
      <c r="J5088">
        <v>1</v>
      </c>
      <c r="K5088">
        <v>3.1</v>
      </c>
      <c r="L5088">
        <v>4.3</v>
      </c>
      <c r="M5088">
        <v>124</v>
      </c>
      <c r="N5088" t="s">
        <v>41</v>
      </c>
      <c r="O5088">
        <v>1.7150000000000001</v>
      </c>
      <c r="P5088" t="s">
        <v>28</v>
      </c>
      <c r="Q5088" t="s">
        <v>29</v>
      </c>
      <c r="R5088">
        <v>4.74</v>
      </c>
      <c r="S5088">
        <v>5</v>
      </c>
      <c r="T5088">
        <v>-2.09</v>
      </c>
      <c r="U5088">
        <v>1.2</v>
      </c>
      <c r="V5088" t="s">
        <v>374</v>
      </c>
      <c r="W5088" t="s">
        <v>31</v>
      </c>
      <c r="X5088">
        <v>1</v>
      </c>
      <c r="Y5088" t="str">
        <f>IF(tblRides[[#This Row],[supply_demand_ratio]]&lt;0.8,"Below 0.8",IF(tblRides[[#This Row],[supply_demand_ratio]]&lt;1,"Between 0.8-1.0",IF(tblRides[[#This Row],[supply_demand_ratio]]&lt;=1.2,"Between 1.0-1.2","Above 1.2")))</f>
        <v>Above 1.2</v>
      </c>
    </row>
    <row r="5089" spans="1:25" x14ac:dyDescent="0.3">
      <c r="A5089" t="s">
        <v>5144</v>
      </c>
      <c r="B5089" s="1">
        <v>46068.258333333331</v>
      </c>
      <c r="C5089" s="2">
        <v>46068</v>
      </c>
      <c r="D5089">
        <v>6</v>
      </c>
      <c r="E5089" t="s">
        <v>36</v>
      </c>
      <c r="F5089" t="s">
        <v>34</v>
      </c>
      <c r="G5089">
        <v>10.5</v>
      </c>
      <c r="H5089">
        <v>198.95</v>
      </c>
      <c r="I5089">
        <v>198.73</v>
      </c>
      <c r="J5089">
        <v>1.1000000000000001</v>
      </c>
      <c r="K5089">
        <v>4.4000000000000004</v>
      </c>
      <c r="L5089">
        <v>6.8</v>
      </c>
      <c r="M5089">
        <v>113</v>
      </c>
      <c r="N5089" t="s">
        <v>27</v>
      </c>
      <c r="O5089">
        <v>1.069</v>
      </c>
      <c r="P5089" t="s">
        <v>28</v>
      </c>
      <c r="Q5089" t="s">
        <v>29</v>
      </c>
      <c r="R5089">
        <v>4.6399999999999997</v>
      </c>
      <c r="S5089">
        <v>0</v>
      </c>
      <c r="T5089">
        <v>-0.22</v>
      </c>
      <c r="U5089">
        <v>2.4</v>
      </c>
      <c r="V5089" t="s">
        <v>374</v>
      </c>
      <c r="W5089" t="s">
        <v>31</v>
      </c>
      <c r="X5089">
        <v>1</v>
      </c>
      <c r="Y5089" t="str">
        <f>IF(tblRides[[#This Row],[supply_demand_ratio]]&lt;0.8,"Below 0.8",IF(tblRides[[#This Row],[supply_demand_ratio]]&lt;1,"Between 0.8-1.0",IF(tblRides[[#This Row],[supply_demand_ratio]]&lt;=1.2,"Between 1.0-1.2","Above 1.2")))</f>
        <v>Between 1.0-1.2</v>
      </c>
    </row>
    <row r="5090" spans="1:25" x14ac:dyDescent="0.3">
      <c r="A5090" t="s">
        <v>5145</v>
      </c>
      <c r="B5090" s="1">
        <v>46068.259027777778</v>
      </c>
      <c r="C5090" s="2">
        <v>46068</v>
      </c>
      <c r="D5090">
        <v>6</v>
      </c>
      <c r="E5090" t="s">
        <v>25</v>
      </c>
      <c r="F5090" t="s">
        <v>26</v>
      </c>
      <c r="G5090">
        <v>0.7</v>
      </c>
      <c r="H5090">
        <v>57.19</v>
      </c>
      <c r="I5090">
        <v>52.73</v>
      </c>
      <c r="J5090">
        <v>1.1000000000000001</v>
      </c>
      <c r="K5090">
        <v>3.3</v>
      </c>
      <c r="L5090">
        <v>3.8</v>
      </c>
      <c r="M5090">
        <v>136</v>
      </c>
      <c r="N5090" t="s">
        <v>41</v>
      </c>
      <c r="O5090">
        <v>1.321</v>
      </c>
      <c r="P5090" t="s">
        <v>28</v>
      </c>
      <c r="Q5090" t="s">
        <v>29</v>
      </c>
      <c r="R5090">
        <v>4.58</v>
      </c>
      <c r="S5090">
        <v>14</v>
      </c>
      <c r="T5090">
        <v>-4.46</v>
      </c>
      <c r="U5090">
        <v>0.5</v>
      </c>
      <c r="V5090" t="s">
        <v>374</v>
      </c>
      <c r="W5090" t="s">
        <v>31</v>
      </c>
      <c r="X5090">
        <v>1</v>
      </c>
      <c r="Y5090" t="str">
        <f>IF(tblRides[[#This Row],[supply_demand_ratio]]&lt;0.8,"Below 0.8",IF(tblRides[[#This Row],[supply_demand_ratio]]&lt;1,"Between 0.8-1.0",IF(tblRides[[#This Row],[supply_demand_ratio]]&lt;=1.2,"Between 1.0-1.2","Above 1.2")))</f>
        <v>Above 1.2</v>
      </c>
    </row>
    <row r="5091" spans="1:25" x14ac:dyDescent="0.3">
      <c r="A5091" t="s">
        <v>5146</v>
      </c>
      <c r="B5091" s="1">
        <v>46068.261111111111</v>
      </c>
      <c r="C5091" s="2">
        <v>46068</v>
      </c>
      <c r="D5091">
        <v>6</v>
      </c>
      <c r="E5091" t="s">
        <v>33</v>
      </c>
      <c r="F5091" t="s">
        <v>26</v>
      </c>
      <c r="G5091">
        <v>3.3</v>
      </c>
      <c r="H5091">
        <v>92.68</v>
      </c>
      <c r="I5091">
        <v>95.31</v>
      </c>
      <c r="J5091">
        <v>1</v>
      </c>
      <c r="K5091">
        <v>9.6999999999999993</v>
      </c>
      <c r="L5091">
        <v>14.1</v>
      </c>
      <c r="M5091">
        <v>110</v>
      </c>
      <c r="N5091" t="s">
        <v>41</v>
      </c>
      <c r="O5091">
        <v>2.0110000000000001</v>
      </c>
      <c r="P5091" t="s">
        <v>28</v>
      </c>
      <c r="Q5091" t="s">
        <v>29</v>
      </c>
      <c r="R5091">
        <v>4.62</v>
      </c>
      <c r="S5091">
        <v>43</v>
      </c>
      <c r="T5091">
        <v>2.63</v>
      </c>
      <c r="U5091">
        <v>4.4000000000000004</v>
      </c>
      <c r="V5091" t="s">
        <v>374</v>
      </c>
      <c r="W5091" t="s">
        <v>45</v>
      </c>
      <c r="X5091">
        <v>1</v>
      </c>
      <c r="Y5091" t="str">
        <f>IF(tblRides[[#This Row],[supply_demand_ratio]]&lt;0.8,"Below 0.8",IF(tblRides[[#This Row],[supply_demand_ratio]]&lt;1,"Between 0.8-1.0",IF(tblRides[[#This Row],[supply_demand_ratio]]&lt;=1.2,"Between 1.0-1.2","Above 1.2")))</f>
        <v>Above 1.2</v>
      </c>
    </row>
    <row r="5092" spans="1:25" x14ac:dyDescent="0.3">
      <c r="A5092" t="s">
        <v>5147</v>
      </c>
      <c r="B5092" s="1">
        <v>46068.269444444442</v>
      </c>
      <c r="C5092" s="2">
        <v>46068</v>
      </c>
      <c r="D5092">
        <v>6</v>
      </c>
      <c r="E5092" t="s">
        <v>33</v>
      </c>
      <c r="F5092" t="s">
        <v>26</v>
      </c>
      <c r="G5092">
        <v>0.9</v>
      </c>
      <c r="H5092">
        <v>52.72</v>
      </c>
      <c r="I5092">
        <v>54.26</v>
      </c>
      <c r="J5092">
        <v>1</v>
      </c>
      <c r="K5092">
        <v>2.5</v>
      </c>
      <c r="L5092">
        <v>3.2</v>
      </c>
      <c r="M5092">
        <v>104</v>
      </c>
      <c r="N5092" t="s">
        <v>41</v>
      </c>
      <c r="O5092">
        <v>1.675</v>
      </c>
      <c r="P5092" t="s">
        <v>28</v>
      </c>
      <c r="Q5092" t="s">
        <v>29</v>
      </c>
      <c r="R5092">
        <v>4.5199999999999996</v>
      </c>
      <c r="S5092">
        <v>13</v>
      </c>
      <c r="T5092">
        <v>1.54</v>
      </c>
      <c r="U5092">
        <v>0.7</v>
      </c>
      <c r="V5092" t="s">
        <v>374</v>
      </c>
      <c r="W5092" t="s">
        <v>31</v>
      </c>
      <c r="X5092">
        <v>1</v>
      </c>
      <c r="Y5092" t="str">
        <f>IF(tblRides[[#This Row],[supply_demand_ratio]]&lt;0.8,"Below 0.8",IF(tblRides[[#This Row],[supply_demand_ratio]]&lt;1,"Between 0.8-1.0",IF(tblRides[[#This Row],[supply_demand_ratio]]&lt;=1.2,"Between 1.0-1.2","Above 1.2")))</f>
        <v>Above 1.2</v>
      </c>
    </row>
    <row r="5093" spans="1:25" x14ac:dyDescent="0.3">
      <c r="A5093" t="s">
        <v>5148</v>
      </c>
      <c r="B5093" s="1">
        <v>46068.273611111108</v>
      </c>
      <c r="C5093" s="2">
        <v>46068</v>
      </c>
      <c r="D5093">
        <v>6</v>
      </c>
      <c r="E5093" t="s">
        <v>25</v>
      </c>
      <c r="F5093" t="s">
        <v>26</v>
      </c>
      <c r="G5093">
        <v>8.9</v>
      </c>
      <c r="H5093">
        <v>174.41</v>
      </c>
      <c r="I5093">
        <v>180.83</v>
      </c>
      <c r="J5093">
        <v>1</v>
      </c>
      <c r="K5093">
        <v>2.6</v>
      </c>
      <c r="L5093">
        <v>2.8</v>
      </c>
      <c r="M5093">
        <v>144</v>
      </c>
      <c r="N5093" t="s">
        <v>27</v>
      </c>
      <c r="O5093">
        <v>1.218</v>
      </c>
      <c r="P5093" t="s">
        <v>28</v>
      </c>
      <c r="Q5093" t="s">
        <v>29</v>
      </c>
      <c r="R5093">
        <v>4.74</v>
      </c>
      <c r="S5093">
        <v>47</v>
      </c>
      <c r="T5093">
        <v>6.42</v>
      </c>
      <c r="U5093">
        <v>0.2</v>
      </c>
      <c r="V5093" t="s">
        <v>374</v>
      </c>
      <c r="W5093" t="s">
        <v>31</v>
      </c>
      <c r="X5093">
        <v>1</v>
      </c>
      <c r="Y5093" t="str">
        <f>IF(tblRides[[#This Row],[supply_demand_ratio]]&lt;0.8,"Below 0.8",IF(tblRides[[#This Row],[supply_demand_ratio]]&lt;1,"Between 0.8-1.0",IF(tblRides[[#This Row],[supply_demand_ratio]]&lt;=1.2,"Between 1.0-1.2","Above 1.2")))</f>
        <v>Above 1.2</v>
      </c>
    </row>
    <row r="5094" spans="1:25" x14ac:dyDescent="0.3">
      <c r="A5094" t="s">
        <v>5149</v>
      </c>
      <c r="B5094" s="1">
        <v>46068.279861111114</v>
      </c>
      <c r="C5094" s="2">
        <v>46068</v>
      </c>
      <c r="D5094">
        <v>6</v>
      </c>
      <c r="E5094" t="s">
        <v>25</v>
      </c>
      <c r="F5094" t="s">
        <v>26</v>
      </c>
      <c r="G5094">
        <v>5.4</v>
      </c>
      <c r="H5094">
        <v>148.63999999999999</v>
      </c>
      <c r="J5094">
        <v>1.1000000000000001</v>
      </c>
      <c r="K5094">
        <v>5.6</v>
      </c>
      <c r="M5094">
        <v>121</v>
      </c>
      <c r="N5094" t="s">
        <v>41</v>
      </c>
      <c r="O5094">
        <v>1.353</v>
      </c>
      <c r="P5094" t="s">
        <v>82</v>
      </c>
      <c r="Q5094" t="s">
        <v>83</v>
      </c>
      <c r="R5094">
        <v>4.74</v>
      </c>
      <c r="S5094">
        <v>10</v>
      </c>
      <c r="V5094" t="s">
        <v>374</v>
      </c>
      <c r="W5094" t="s">
        <v>45</v>
      </c>
      <c r="X5094">
        <v>0</v>
      </c>
      <c r="Y5094" t="str">
        <f>IF(tblRides[[#This Row],[supply_demand_ratio]]&lt;0.8,"Below 0.8",IF(tblRides[[#This Row],[supply_demand_ratio]]&lt;1,"Between 0.8-1.0",IF(tblRides[[#This Row],[supply_demand_ratio]]&lt;=1.2,"Between 1.0-1.2","Above 1.2")))</f>
        <v>Above 1.2</v>
      </c>
    </row>
    <row r="5095" spans="1:25" x14ac:dyDescent="0.3">
      <c r="A5095" t="s">
        <v>5150</v>
      </c>
      <c r="B5095" s="1">
        <v>46068.28402777778</v>
      </c>
      <c r="C5095" s="2">
        <v>46068</v>
      </c>
      <c r="D5095">
        <v>6</v>
      </c>
      <c r="E5095" t="s">
        <v>33</v>
      </c>
      <c r="F5095" t="s">
        <v>34</v>
      </c>
      <c r="G5095">
        <v>4.8</v>
      </c>
      <c r="H5095">
        <v>122.62</v>
      </c>
      <c r="I5095">
        <v>118.42</v>
      </c>
      <c r="J5095">
        <v>1</v>
      </c>
      <c r="K5095">
        <v>4.2</v>
      </c>
      <c r="L5095">
        <v>3</v>
      </c>
      <c r="M5095">
        <v>105</v>
      </c>
      <c r="N5095" t="s">
        <v>41</v>
      </c>
      <c r="O5095">
        <v>1.849</v>
      </c>
      <c r="P5095" t="s">
        <v>28</v>
      </c>
      <c r="Q5095" t="s">
        <v>29</v>
      </c>
      <c r="R5095">
        <v>4.53</v>
      </c>
      <c r="S5095">
        <v>0</v>
      </c>
      <c r="T5095">
        <v>-4.2</v>
      </c>
      <c r="U5095">
        <v>-1.2</v>
      </c>
      <c r="V5095" t="s">
        <v>374</v>
      </c>
      <c r="W5095" t="s">
        <v>31</v>
      </c>
      <c r="X5095">
        <v>1</v>
      </c>
      <c r="Y5095" t="str">
        <f>IF(tblRides[[#This Row],[supply_demand_ratio]]&lt;0.8,"Below 0.8",IF(tblRides[[#This Row],[supply_demand_ratio]]&lt;1,"Between 0.8-1.0",IF(tblRides[[#This Row],[supply_demand_ratio]]&lt;=1.2,"Between 1.0-1.2","Above 1.2")))</f>
        <v>Above 1.2</v>
      </c>
    </row>
    <row r="5096" spans="1:25" x14ac:dyDescent="0.3">
      <c r="A5096" t="s">
        <v>5151</v>
      </c>
      <c r="B5096" s="1">
        <v>46068.285416666666</v>
      </c>
      <c r="C5096" s="2">
        <v>46068</v>
      </c>
      <c r="D5096">
        <v>6</v>
      </c>
      <c r="E5096" t="s">
        <v>36</v>
      </c>
      <c r="F5096" t="s">
        <v>34</v>
      </c>
      <c r="G5096">
        <v>3.6</v>
      </c>
      <c r="H5096">
        <v>101.39</v>
      </c>
      <c r="I5096">
        <v>95.46</v>
      </c>
      <c r="J5096">
        <v>1.1000000000000001</v>
      </c>
      <c r="K5096">
        <v>9.6999999999999993</v>
      </c>
      <c r="L5096">
        <v>15.1</v>
      </c>
      <c r="M5096">
        <v>131</v>
      </c>
      <c r="N5096" t="s">
        <v>27</v>
      </c>
      <c r="O5096">
        <v>1.2509999999999999</v>
      </c>
      <c r="P5096" t="s">
        <v>28</v>
      </c>
      <c r="Q5096" t="s">
        <v>29</v>
      </c>
      <c r="R5096">
        <v>4.8899999999999997</v>
      </c>
      <c r="S5096">
        <v>0</v>
      </c>
      <c r="T5096">
        <v>-5.93</v>
      </c>
      <c r="U5096">
        <v>5.4</v>
      </c>
      <c r="V5096" t="s">
        <v>374</v>
      </c>
      <c r="W5096" t="s">
        <v>45</v>
      </c>
      <c r="X5096">
        <v>1</v>
      </c>
      <c r="Y5096" t="str">
        <f>IF(tblRides[[#This Row],[supply_demand_ratio]]&lt;0.8,"Below 0.8",IF(tblRides[[#This Row],[supply_demand_ratio]]&lt;1,"Between 0.8-1.0",IF(tblRides[[#This Row],[supply_demand_ratio]]&lt;=1.2,"Between 1.0-1.2","Above 1.2")))</f>
        <v>Above 1.2</v>
      </c>
    </row>
    <row r="5097" spans="1:25" x14ac:dyDescent="0.3">
      <c r="A5097" t="s">
        <v>5152</v>
      </c>
      <c r="B5097" s="1">
        <v>46068.295138888891</v>
      </c>
      <c r="C5097" s="2">
        <v>46068</v>
      </c>
      <c r="D5097">
        <v>7</v>
      </c>
      <c r="E5097" t="s">
        <v>33</v>
      </c>
      <c r="F5097" t="s">
        <v>34</v>
      </c>
      <c r="G5097">
        <v>9.9</v>
      </c>
      <c r="H5097">
        <v>229.11</v>
      </c>
      <c r="I5097">
        <v>237.18</v>
      </c>
      <c r="J5097">
        <v>1.1000000000000001</v>
      </c>
      <c r="K5097">
        <v>8.9</v>
      </c>
      <c r="L5097">
        <v>5.2</v>
      </c>
      <c r="M5097">
        <v>107</v>
      </c>
      <c r="N5097" t="s">
        <v>27</v>
      </c>
      <c r="O5097">
        <v>1.335</v>
      </c>
      <c r="P5097" t="s">
        <v>28</v>
      </c>
      <c r="Q5097" t="s">
        <v>29</v>
      </c>
      <c r="R5097">
        <v>4.57</v>
      </c>
      <c r="S5097">
        <v>0</v>
      </c>
      <c r="T5097">
        <v>8.07</v>
      </c>
      <c r="U5097">
        <v>-3.7</v>
      </c>
      <c r="V5097" t="s">
        <v>374</v>
      </c>
      <c r="W5097" t="s">
        <v>45</v>
      </c>
      <c r="X5097">
        <v>1</v>
      </c>
      <c r="Y5097" t="str">
        <f>IF(tblRides[[#This Row],[supply_demand_ratio]]&lt;0.8,"Below 0.8",IF(tblRides[[#This Row],[supply_demand_ratio]]&lt;1,"Between 0.8-1.0",IF(tblRides[[#This Row],[supply_demand_ratio]]&lt;=1.2,"Between 1.0-1.2","Above 1.2")))</f>
        <v>Above 1.2</v>
      </c>
    </row>
    <row r="5098" spans="1:25" x14ac:dyDescent="0.3">
      <c r="A5098" t="s">
        <v>5153</v>
      </c>
      <c r="B5098" s="1">
        <v>46068.297222222223</v>
      </c>
      <c r="C5098" s="2">
        <v>46068</v>
      </c>
      <c r="D5098">
        <v>7</v>
      </c>
      <c r="E5098" t="s">
        <v>25</v>
      </c>
      <c r="F5098" t="s">
        <v>26</v>
      </c>
      <c r="G5098">
        <v>6.8</v>
      </c>
      <c r="H5098">
        <v>140.11000000000001</v>
      </c>
      <c r="J5098">
        <v>1</v>
      </c>
      <c r="K5098">
        <v>6.1</v>
      </c>
      <c r="L5098">
        <v>3.8</v>
      </c>
      <c r="M5098">
        <v>138</v>
      </c>
      <c r="N5098" t="s">
        <v>27</v>
      </c>
      <c r="O5098">
        <v>1.24</v>
      </c>
      <c r="P5098" t="s">
        <v>58</v>
      </c>
      <c r="Q5098" t="s">
        <v>88</v>
      </c>
      <c r="R5098">
        <v>4.71</v>
      </c>
      <c r="S5098">
        <v>20</v>
      </c>
      <c r="U5098">
        <v>-2.2999999999999998</v>
      </c>
      <c r="V5098" t="s">
        <v>374</v>
      </c>
      <c r="W5098" t="s">
        <v>45</v>
      </c>
      <c r="X5098">
        <v>0</v>
      </c>
      <c r="Y5098" t="str">
        <f>IF(tblRides[[#This Row],[supply_demand_ratio]]&lt;0.8,"Below 0.8",IF(tblRides[[#This Row],[supply_demand_ratio]]&lt;1,"Between 0.8-1.0",IF(tblRides[[#This Row],[supply_demand_ratio]]&lt;=1.2,"Between 1.0-1.2","Above 1.2")))</f>
        <v>Above 1.2</v>
      </c>
    </row>
    <row r="5099" spans="1:25" x14ac:dyDescent="0.3">
      <c r="A5099" t="s">
        <v>5154</v>
      </c>
      <c r="B5099" s="1">
        <v>46068.326388888891</v>
      </c>
      <c r="C5099" s="2">
        <v>46068</v>
      </c>
      <c r="D5099">
        <v>7</v>
      </c>
      <c r="E5099" t="s">
        <v>62</v>
      </c>
      <c r="F5099" t="s">
        <v>26</v>
      </c>
      <c r="G5099">
        <v>3.7</v>
      </c>
      <c r="H5099">
        <v>91.17</v>
      </c>
      <c r="J5099">
        <v>1</v>
      </c>
      <c r="K5099">
        <v>6.7</v>
      </c>
      <c r="L5099">
        <v>10.8</v>
      </c>
      <c r="M5099">
        <v>59</v>
      </c>
      <c r="N5099" t="s">
        <v>41</v>
      </c>
      <c r="O5099">
        <v>1.7509999999999999</v>
      </c>
      <c r="P5099" t="s">
        <v>58</v>
      </c>
      <c r="Q5099" t="s">
        <v>59</v>
      </c>
      <c r="R5099">
        <v>4.8899999999999997</v>
      </c>
      <c r="S5099">
        <v>5</v>
      </c>
      <c r="U5099">
        <v>4.0999999999999996</v>
      </c>
      <c r="V5099" t="s">
        <v>374</v>
      </c>
      <c r="W5099" t="s">
        <v>45</v>
      </c>
      <c r="X5099">
        <v>0</v>
      </c>
      <c r="Y5099" t="str">
        <f>IF(tblRides[[#This Row],[supply_demand_ratio]]&lt;0.8,"Below 0.8",IF(tblRides[[#This Row],[supply_demand_ratio]]&lt;1,"Between 0.8-1.0",IF(tblRides[[#This Row],[supply_demand_ratio]]&lt;=1.2,"Between 1.0-1.2","Above 1.2")))</f>
        <v>Above 1.2</v>
      </c>
    </row>
    <row r="5100" spans="1:25" x14ac:dyDescent="0.3">
      <c r="A5100" t="s">
        <v>5155</v>
      </c>
      <c r="B5100" s="1">
        <v>46068.337500000001</v>
      </c>
      <c r="C5100" s="2">
        <v>46068</v>
      </c>
      <c r="D5100">
        <v>8</v>
      </c>
      <c r="E5100" t="s">
        <v>25</v>
      </c>
      <c r="F5100" t="s">
        <v>34</v>
      </c>
      <c r="G5100">
        <v>19</v>
      </c>
      <c r="H5100">
        <v>419.57</v>
      </c>
      <c r="I5100">
        <v>418.37</v>
      </c>
      <c r="J5100">
        <v>1.4</v>
      </c>
      <c r="K5100">
        <v>8.9</v>
      </c>
      <c r="L5100">
        <v>14.9</v>
      </c>
      <c r="M5100">
        <v>126</v>
      </c>
      <c r="N5100" t="s">
        <v>72</v>
      </c>
      <c r="O5100">
        <v>0.75</v>
      </c>
      <c r="P5100" t="s">
        <v>28</v>
      </c>
      <c r="Q5100" t="s">
        <v>29</v>
      </c>
      <c r="R5100">
        <v>4.9800000000000004</v>
      </c>
      <c r="S5100">
        <v>0</v>
      </c>
      <c r="T5100">
        <v>-1.2</v>
      </c>
      <c r="U5100">
        <v>6</v>
      </c>
      <c r="V5100" t="s">
        <v>374</v>
      </c>
      <c r="W5100" t="s">
        <v>45</v>
      </c>
      <c r="X5100">
        <v>1</v>
      </c>
      <c r="Y5100" t="str">
        <f>IF(tblRides[[#This Row],[supply_demand_ratio]]&lt;0.8,"Below 0.8",IF(tblRides[[#This Row],[supply_demand_ratio]]&lt;1,"Between 0.8-1.0",IF(tblRides[[#This Row],[supply_demand_ratio]]&lt;=1.2,"Between 1.0-1.2","Above 1.2")))</f>
        <v>Below 0.8</v>
      </c>
    </row>
    <row r="5101" spans="1:25" x14ac:dyDescent="0.3">
      <c r="A5101" t="s">
        <v>5156</v>
      </c>
      <c r="B5101" s="1">
        <v>46068.353472222225</v>
      </c>
      <c r="C5101" s="2">
        <v>46068</v>
      </c>
      <c r="D5101">
        <v>8</v>
      </c>
      <c r="E5101" t="s">
        <v>25</v>
      </c>
      <c r="F5101" t="s">
        <v>26</v>
      </c>
      <c r="G5101">
        <v>4.3</v>
      </c>
      <c r="H5101">
        <v>131.38</v>
      </c>
      <c r="I5101">
        <v>136</v>
      </c>
      <c r="J5101">
        <v>1.3</v>
      </c>
      <c r="K5101">
        <v>10</v>
      </c>
      <c r="L5101">
        <v>17</v>
      </c>
      <c r="M5101">
        <v>104</v>
      </c>
      <c r="N5101" t="s">
        <v>72</v>
      </c>
      <c r="O5101">
        <v>0.64800000000000002</v>
      </c>
      <c r="P5101" t="s">
        <v>28</v>
      </c>
      <c r="Q5101" t="s">
        <v>29</v>
      </c>
      <c r="R5101">
        <v>4.25</v>
      </c>
      <c r="S5101">
        <v>5</v>
      </c>
      <c r="T5101">
        <v>4.62</v>
      </c>
      <c r="U5101">
        <v>7</v>
      </c>
      <c r="V5101" t="s">
        <v>374</v>
      </c>
      <c r="W5101" t="s">
        <v>45</v>
      </c>
      <c r="X5101">
        <v>1</v>
      </c>
      <c r="Y5101" t="str">
        <f>IF(tblRides[[#This Row],[supply_demand_ratio]]&lt;0.8,"Below 0.8",IF(tblRides[[#This Row],[supply_demand_ratio]]&lt;1,"Between 0.8-1.0",IF(tblRides[[#This Row],[supply_demand_ratio]]&lt;=1.2,"Between 1.0-1.2","Above 1.2")))</f>
        <v>Below 0.8</v>
      </c>
    </row>
    <row r="5102" spans="1:25" x14ac:dyDescent="0.3">
      <c r="A5102" t="s">
        <v>5157</v>
      </c>
      <c r="B5102" s="1">
        <v>46068.354861111111</v>
      </c>
      <c r="C5102" s="2">
        <v>46068</v>
      </c>
      <c r="D5102">
        <v>8</v>
      </c>
      <c r="E5102" t="s">
        <v>62</v>
      </c>
      <c r="F5102" t="s">
        <v>34</v>
      </c>
      <c r="G5102">
        <v>1.3</v>
      </c>
      <c r="H5102">
        <v>56.77</v>
      </c>
      <c r="I5102">
        <v>54.37</v>
      </c>
      <c r="J5102">
        <v>1</v>
      </c>
      <c r="K5102">
        <v>6.3</v>
      </c>
      <c r="L5102">
        <v>5.5</v>
      </c>
      <c r="M5102">
        <v>64</v>
      </c>
      <c r="N5102" t="s">
        <v>41</v>
      </c>
      <c r="O5102">
        <v>1.627</v>
      </c>
      <c r="P5102" t="s">
        <v>28</v>
      </c>
      <c r="Q5102" t="s">
        <v>29</v>
      </c>
      <c r="R5102">
        <v>4.8899999999999997</v>
      </c>
      <c r="S5102">
        <v>0</v>
      </c>
      <c r="T5102">
        <v>-2.4</v>
      </c>
      <c r="U5102">
        <v>-0.8</v>
      </c>
      <c r="V5102" t="s">
        <v>374</v>
      </c>
      <c r="W5102" t="s">
        <v>45</v>
      </c>
      <c r="X5102">
        <v>1</v>
      </c>
      <c r="Y5102" t="str">
        <f>IF(tblRides[[#This Row],[supply_demand_ratio]]&lt;0.8,"Below 0.8",IF(tblRides[[#This Row],[supply_demand_ratio]]&lt;1,"Between 0.8-1.0",IF(tblRides[[#This Row],[supply_demand_ratio]]&lt;=1.2,"Between 1.0-1.2","Above 1.2")))</f>
        <v>Above 1.2</v>
      </c>
    </row>
    <row r="5103" spans="1:25" x14ac:dyDescent="0.3">
      <c r="A5103" t="s">
        <v>5158</v>
      </c>
      <c r="B5103" s="1">
        <v>46068.365277777775</v>
      </c>
      <c r="C5103" s="2">
        <v>46068</v>
      </c>
      <c r="D5103">
        <v>8</v>
      </c>
      <c r="E5103" t="s">
        <v>36</v>
      </c>
      <c r="F5103" t="s">
        <v>26</v>
      </c>
      <c r="G5103">
        <v>11.3</v>
      </c>
      <c r="H5103">
        <v>269.12</v>
      </c>
      <c r="I5103">
        <v>265.39999999999998</v>
      </c>
      <c r="J5103">
        <v>1.2</v>
      </c>
      <c r="K5103">
        <v>4.9000000000000004</v>
      </c>
      <c r="L5103">
        <v>5.6</v>
      </c>
      <c r="M5103">
        <v>95</v>
      </c>
      <c r="N5103" t="s">
        <v>27</v>
      </c>
      <c r="O5103">
        <v>0.73299999999999998</v>
      </c>
      <c r="P5103" t="s">
        <v>28</v>
      </c>
      <c r="Q5103" t="s">
        <v>29</v>
      </c>
      <c r="R5103">
        <v>4.7699999999999996</v>
      </c>
      <c r="S5103">
        <v>11</v>
      </c>
      <c r="T5103">
        <v>-3.72</v>
      </c>
      <c r="U5103">
        <v>0.7</v>
      </c>
      <c r="V5103" t="s">
        <v>374</v>
      </c>
      <c r="W5103" t="s">
        <v>31</v>
      </c>
      <c r="X5103">
        <v>1</v>
      </c>
      <c r="Y5103" t="str">
        <f>IF(tblRides[[#This Row],[supply_demand_ratio]]&lt;0.8,"Below 0.8",IF(tblRides[[#This Row],[supply_demand_ratio]]&lt;1,"Between 0.8-1.0",IF(tblRides[[#This Row],[supply_demand_ratio]]&lt;=1.2,"Between 1.0-1.2","Above 1.2")))</f>
        <v>Below 0.8</v>
      </c>
    </row>
    <row r="5104" spans="1:25" x14ac:dyDescent="0.3">
      <c r="A5104" t="s">
        <v>5159</v>
      </c>
      <c r="B5104" s="1">
        <v>46068.375694444447</v>
      </c>
      <c r="C5104" s="2">
        <v>46068</v>
      </c>
      <c r="D5104">
        <v>9</v>
      </c>
      <c r="E5104" t="s">
        <v>62</v>
      </c>
      <c r="F5104" t="s">
        <v>26</v>
      </c>
      <c r="G5104">
        <v>3.8</v>
      </c>
      <c r="H5104">
        <v>94.34</v>
      </c>
      <c r="I5104">
        <v>98.89</v>
      </c>
      <c r="J5104">
        <v>1</v>
      </c>
      <c r="K5104">
        <v>3.7</v>
      </c>
      <c r="L5104">
        <v>5.5</v>
      </c>
      <c r="M5104">
        <v>60</v>
      </c>
      <c r="N5104" t="s">
        <v>41</v>
      </c>
      <c r="O5104">
        <v>1.395</v>
      </c>
      <c r="P5104" t="s">
        <v>28</v>
      </c>
      <c r="Q5104" t="s">
        <v>29</v>
      </c>
      <c r="R5104">
        <v>4.82</v>
      </c>
      <c r="S5104">
        <v>2</v>
      </c>
      <c r="T5104">
        <v>4.55</v>
      </c>
      <c r="U5104">
        <v>1.8</v>
      </c>
      <c r="V5104" t="s">
        <v>374</v>
      </c>
      <c r="W5104" t="s">
        <v>31</v>
      </c>
      <c r="X5104">
        <v>1</v>
      </c>
      <c r="Y5104" t="str">
        <f>IF(tblRides[[#This Row],[supply_demand_ratio]]&lt;0.8,"Below 0.8",IF(tblRides[[#This Row],[supply_demand_ratio]]&lt;1,"Between 0.8-1.0",IF(tblRides[[#This Row],[supply_demand_ratio]]&lt;=1.2,"Between 1.0-1.2","Above 1.2")))</f>
        <v>Above 1.2</v>
      </c>
    </row>
    <row r="5105" spans="1:25" x14ac:dyDescent="0.3">
      <c r="A5105" t="s">
        <v>5160</v>
      </c>
      <c r="B5105" s="1">
        <v>46068.379166666666</v>
      </c>
      <c r="C5105" s="2">
        <v>46068</v>
      </c>
      <c r="D5105">
        <v>9</v>
      </c>
      <c r="E5105" t="s">
        <v>36</v>
      </c>
      <c r="F5105" t="s">
        <v>26</v>
      </c>
      <c r="G5105">
        <v>2.7</v>
      </c>
      <c r="H5105">
        <v>81.39</v>
      </c>
      <c r="I5105">
        <v>77.099999999999994</v>
      </c>
      <c r="J5105">
        <v>1</v>
      </c>
      <c r="K5105">
        <v>7.4</v>
      </c>
      <c r="L5105">
        <v>9.6</v>
      </c>
      <c r="M5105">
        <v>112</v>
      </c>
      <c r="N5105" t="s">
        <v>27</v>
      </c>
      <c r="O5105">
        <v>1.1539999999999999</v>
      </c>
      <c r="P5105" t="s">
        <v>28</v>
      </c>
      <c r="Q5105" t="s">
        <v>29</v>
      </c>
      <c r="R5105">
        <v>4.62</v>
      </c>
      <c r="S5105">
        <v>7</v>
      </c>
      <c r="T5105">
        <v>-4.29</v>
      </c>
      <c r="U5105">
        <v>2.2000000000000002</v>
      </c>
      <c r="V5105" t="s">
        <v>374</v>
      </c>
      <c r="W5105" t="s">
        <v>45</v>
      </c>
      <c r="X5105">
        <v>1</v>
      </c>
      <c r="Y5105" t="str">
        <f>IF(tblRides[[#This Row],[supply_demand_ratio]]&lt;0.8,"Below 0.8",IF(tblRides[[#This Row],[supply_demand_ratio]]&lt;1,"Between 0.8-1.0",IF(tblRides[[#This Row],[supply_demand_ratio]]&lt;=1.2,"Between 1.0-1.2","Above 1.2")))</f>
        <v>Between 1.0-1.2</v>
      </c>
    </row>
    <row r="5106" spans="1:25" x14ac:dyDescent="0.3">
      <c r="A5106" t="s">
        <v>5161</v>
      </c>
      <c r="B5106" s="1">
        <v>46068.384722222225</v>
      </c>
      <c r="C5106" s="2">
        <v>46068</v>
      </c>
      <c r="D5106">
        <v>9</v>
      </c>
      <c r="E5106" t="s">
        <v>33</v>
      </c>
      <c r="F5106" t="s">
        <v>26</v>
      </c>
      <c r="G5106">
        <v>8.6</v>
      </c>
      <c r="H5106">
        <v>160.88</v>
      </c>
      <c r="J5106">
        <v>1</v>
      </c>
      <c r="K5106">
        <v>4.3</v>
      </c>
      <c r="L5106">
        <v>8.3000000000000007</v>
      </c>
      <c r="M5106">
        <v>94</v>
      </c>
      <c r="N5106" t="s">
        <v>41</v>
      </c>
      <c r="O5106">
        <v>1.339</v>
      </c>
      <c r="P5106" t="s">
        <v>58</v>
      </c>
      <c r="Q5106" t="s">
        <v>108</v>
      </c>
      <c r="R5106">
        <v>4.8600000000000003</v>
      </c>
      <c r="S5106">
        <v>80</v>
      </c>
      <c r="U5106">
        <v>4</v>
      </c>
      <c r="V5106" t="s">
        <v>374</v>
      </c>
      <c r="W5106" t="s">
        <v>31</v>
      </c>
      <c r="X5106">
        <v>0</v>
      </c>
      <c r="Y5106" t="str">
        <f>IF(tblRides[[#This Row],[supply_demand_ratio]]&lt;0.8,"Below 0.8",IF(tblRides[[#This Row],[supply_demand_ratio]]&lt;1,"Between 0.8-1.0",IF(tblRides[[#This Row],[supply_demand_ratio]]&lt;=1.2,"Between 1.0-1.2","Above 1.2")))</f>
        <v>Above 1.2</v>
      </c>
    </row>
    <row r="5107" spans="1:25" x14ac:dyDescent="0.3">
      <c r="A5107" t="s">
        <v>5162</v>
      </c>
      <c r="B5107" s="1">
        <v>46068.384722222225</v>
      </c>
      <c r="C5107" s="2">
        <v>46068</v>
      </c>
      <c r="D5107">
        <v>9</v>
      </c>
      <c r="E5107" t="s">
        <v>25</v>
      </c>
      <c r="F5107" t="s">
        <v>26</v>
      </c>
      <c r="G5107">
        <v>7.2</v>
      </c>
      <c r="H5107">
        <v>180.88</v>
      </c>
      <c r="J5107">
        <v>1.1000000000000001</v>
      </c>
      <c r="K5107">
        <v>8.5</v>
      </c>
      <c r="L5107">
        <v>10.7</v>
      </c>
      <c r="M5107">
        <v>134</v>
      </c>
      <c r="N5107" t="s">
        <v>27</v>
      </c>
      <c r="O5107">
        <v>1.0149999999999999</v>
      </c>
      <c r="P5107" t="s">
        <v>58</v>
      </c>
      <c r="Q5107" t="s">
        <v>88</v>
      </c>
      <c r="R5107">
        <v>4.93</v>
      </c>
      <c r="S5107">
        <v>3</v>
      </c>
      <c r="U5107">
        <v>2.2000000000000002</v>
      </c>
      <c r="V5107" t="s">
        <v>374</v>
      </c>
      <c r="W5107" t="s">
        <v>45</v>
      </c>
      <c r="X5107">
        <v>0</v>
      </c>
      <c r="Y5107" t="str">
        <f>IF(tblRides[[#This Row],[supply_demand_ratio]]&lt;0.8,"Below 0.8",IF(tblRides[[#This Row],[supply_demand_ratio]]&lt;1,"Between 0.8-1.0",IF(tblRides[[#This Row],[supply_demand_ratio]]&lt;=1.2,"Between 1.0-1.2","Above 1.2")))</f>
        <v>Between 1.0-1.2</v>
      </c>
    </row>
    <row r="5108" spans="1:25" x14ac:dyDescent="0.3">
      <c r="A5108" t="s">
        <v>5163</v>
      </c>
      <c r="B5108" s="1">
        <v>46068.390972222223</v>
      </c>
      <c r="C5108" s="2">
        <v>46068</v>
      </c>
      <c r="D5108">
        <v>9</v>
      </c>
      <c r="E5108" t="s">
        <v>43</v>
      </c>
      <c r="F5108" t="s">
        <v>26</v>
      </c>
      <c r="G5108">
        <v>3.5</v>
      </c>
      <c r="H5108">
        <v>93.86</v>
      </c>
      <c r="J5108">
        <v>1</v>
      </c>
      <c r="K5108">
        <v>6.9</v>
      </c>
      <c r="L5108">
        <v>15.5</v>
      </c>
      <c r="M5108">
        <v>66</v>
      </c>
      <c r="N5108" t="s">
        <v>41</v>
      </c>
      <c r="O5108">
        <v>1.788</v>
      </c>
      <c r="P5108" t="s">
        <v>58</v>
      </c>
      <c r="Q5108" t="s">
        <v>74</v>
      </c>
      <c r="R5108">
        <v>4.83</v>
      </c>
      <c r="S5108">
        <v>14</v>
      </c>
      <c r="U5108">
        <v>8.6</v>
      </c>
      <c r="V5108" t="s">
        <v>374</v>
      </c>
      <c r="W5108" t="s">
        <v>45</v>
      </c>
      <c r="X5108">
        <v>0</v>
      </c>
      <c r="Y5108" t="str">
        <f>IF(tblRides[[#This Row],[supply_demand_ratio]]&lt;0.8,"Below 0.8",IF(tblRides[[#This Row],[supply_demand_ratio]]&lt;1,"Between 0.8-1.0",IF(tblRides[[#This Row],[supply_demand_ratio]]&lt;=1.2,"Between 1.0-1.2","Above 1.2")))</f>
        <v>Above 1.2</v>
      </c>
    </row>
    <row r="5109" spans="1:25" x14ac:dyDescent="0.3">
      <c r="A5109" t="s">
        <v>5164</v>
      </c>
      <c r="B5109" s="1">
        <v>46068.406944444447</v>
      </c>
      <c r="C5109" s="2">
        <v>46068</v>
      </c>
      <c r="D5109">
        <v>9</v>
      </c>
      <c r="E5109" t="s">
        <v>62</v>
      </c>
      <c r="F5109" t="s">
        <v>26</v>
      </c>
      <c r="G5109">
        <v>3.4</v>
      </c>
      <c r="H5109">
        <v>102.62</v>
      </c>
      <c r="I5109">
        <v>102</v>
      </c>
      <c r="J5109">
        <v>1.1000000000000001</v>
      </c>
      <c r="K5109">
        <v>2.9</v>
      </c>
      <c r="L5109">
        <v>7.1</v>
      </c>
      <c r="M5109">
        <v>46</v>
      </c>
      <c r="N5109" t="s">
        <v>41</v>
      </c>
      <c r="O5109">
        <v>1.042</v>
      </c>
      <c r="P5109" t="s">
        <v>28</v>
      </c>
      <c r="Q5109" t="s">
        <v>29</v>
      </c>
      <c r="R5109">
        <v>4.8899999999999997</v>
      </c>
      <c r="S5109">
        <v>2</v>
      </c>
      <c r="T5109">
        <v>-0.62</v>
      </c>
      <c r="U5109">
        <v>4.2</v>
      </c>
      <c r="V5109" t="s">
        <v>374</v>
      </c>
      <c r="W5109" t="s">
        <v>31</v>
      </c>
      <c r="X5109">
        <v>1</v>
      </c>
      <c r="Y5109" t="str">
        <f>IF(tblRides[[#This Row],[supply_demand_ratio]]&lt;0.8,"Below 0.8",IF(tblRides[[#This Row],[supply_demand_ratio]]&lt;1,"Between 0.8-1.0",IF(tblRides[[#This Row],[supply_demand_ratio]]&lt;=1.2,"Between 1.0-1.2","Above 1.2")))</f>
        <v>Between 1.0-1.2</v>
      </c>
    </row>
    <row r="5110" spans="1:25" x14ac:dyDescent="0.3">
      <c r="A5110" t="s">
        <v>5165</v>
      </c>
      <c r="B5110" s="1">
        <v>46068.407638888886</v>
      </c>
      <c r="C5110" s="2">
        <v>46068</v>
      </c>
      <c r="D5110">
        <v>9</v>
      </c>
      <c r="E5110" t="s">
        <v>36</v>
      </c>
      <c r="F5110" t="s">
        <v>26</v>
      </c>
      <c r="G5110">
        <v>9.6</v>
      </c>
      <c r="H5110">
        <v>215.68</v>
      </c>
      <c r="I5110">
        <v>218.06</v>
      </c>
      <c r="J5110">
        <v>1.1000000000000001</v>
      </c>
      <c r="K5110">
        <v>3.5</v>
      </c>
      <c r="L5110">
        <v>8</v>
      </c>
      <c r="M5110">
        <v>107</v>
      </c>
      <c r="N5110" t="s">
        <v>27</v>
      </c>
      <c r="O5110">
        <v>0.93</v>
      </c>
      <c r="P5110" t="s">
        <v>28</v>
      </c>
      <c r="Q5110" t="s">
        <v>29</v>
      </c>
      <c r="R5110">
        <v>5</v>
      </c>
      <c r="S5110">
        <v>3</v>
      </c>
      <c r="T5110">
        <v>2.38</v>
      </c>
      <c r="U5110">
        <v>4.5</v>
      </c>
      <c r="V5110" t="s">
        <v>374</v>
      </c>
      <c r="W5110" t="s">
        <v>31</v>
      </c>
      <c r="X5110">
        <v>1</v>
      </c>
      <c r="Y5110" t="str">
        <f>IF(tblRides[[#This Row],[supply_demand_ratio]]&lt;0.8,"Below 0.8",IF(tblRides[[#This Row],[supply_demand_ratio]]&lt;1,"Between 0.8-1.0",IF(tblRides[[#This Row],[supply_demand_ratio]]&lt;=1.2,"Between 1.0-1.2","Above 1.2")))</f>
        <v>Between 0.8-1.0</v>
      </c>
    </row>
    <row r="5111" spans="1:25" x14ac:dyDescent="0.3">
      <c r="A5111" t="s">
        <v>5166</v>
      </c>
      <c r="B5111" s="1">
        <v>46068.40902777778</v>
      </c>
      <c r="C5111" s="2">
        <v>46068</v>
      </c>
      <c r="D5111">
        <v>9</v>
      </c>
      <c r="E5111" t="s">
        <v>43</v>
      </c>
      <c r="F5111" t="s">
        <v>34</v>
      </c>
      <c r="G5111">
        <v>6.1</v>
      </c>
      <c r="H5111">
        <v>128.54</v>
      </c>
      <c r="I5111">
        <v>128.88</v>
      </c>
      <c r="J5111">
        <v>1</v>
      </c>
      <c r="K5111">
        <v>3.3</v>
      </c>
      <c r="L5111">
        <v>1.5</v>
      </c>
      <c r="M5111">
        <v>48</v>
      </c>
      <c r="N5111" t="s">
        <v>41</v>
      </c>
      <c r="O5111">
        <v>0.88400000000000001</v>
      </c>
      <c r="P5111" t="s">
        <v>28</v>
      </c>
      <c r="Q5111" t="s">
        <v>29</v>
      </c>
      <c r="R5111">
        <v>5</v>
      </c>
      <c r="S5111">
        <v>0</v>
      </c>
      <c r="T5111">
        <v>0.34</v>
      </c>
      <c r="U5111">
        <v>-1.8</v>
      </c>
      <c r="V5111" t="s">
        <v>374</v>
      </c>
      <c r="W5111" t="s">
        <v>31</v>
      </c>
      <c r="X5111">
        <v>1</v>
      </c>
      <c r="Y5111" t="str">
        <f>IF(tblRides[[#This Row],[supply_demand_ratio]]&lt;0.8,"Below 0.8",IF(tblRides[[#This Row],[supply_demand_ratio]]&lt;1,"Between 0.8-1.0",IF(tblRides[[#This Row],[supply_demand_ratio]]&lt;=1.2,"Between 1.0-1.2","Above 1.2")))</f>
        <v>Between 0.8-1.0</v>
      </c>
    </row>
    <row r="5112" spans="1:25" x14ac:dyDescent="0.3">
      <c r="A5112" t="s">
        <v>5167</v>
      </c>
      <c r="B5112" s="1">
        <v>46068.413888888892</v>
      </c>
      <c r="C5112" s="2">
        <v>46068</v>
      </c>
      <c r="D5112">
        <v>9</v>
      </c>
      <c r="E5112" t="s">
        <v>43</v>
      </c>
      <c r="F5112" t="s">
        <v>26</v>
      </c>
      <c r="G5112">
        <v>9.6</v>
      </c>
      <c r="H5112">
        <v>190.32</v>
      </c>
      <c r="I5112">
        <v>193.66</v>
      </c>
      <c r="J5112">
        <v>1</v>
      </c>
      <c r="K5112">
        <v>7</v>
      </c>
      <c r="L5112">
        <v>10.6</v>
      </c>
      <c r="M5112">
        <v>59</v>
      </c>
      <c r="N5112" t="s">
        <v>41</v>
      </c>
      <c r="O5112">
        <v>1.0840000000000001</v>
      </c>
      <c r="P5112" t="s">
        <v>28</v>
      </c>
      <c r="Q5112" t="s">
        <v>29</v>
      </c>
      <c r="R5112">
        <v>4.58</v>
      </c>
      <c r="S5112">
        <v>19</v>
      </c>
      <c r="T5112">
        <v>3.34</v>
      </c>
      <c r="U5112">
        <v>3.6</v>
      </c>
      <c r="V5112" t="s">
        <v>374</v>
      </c>
      <c r="W5112" t="s">
        <v>45</v>
      </c>
      <c r="X5112">
        <v>1</v>
      </c>
      <c r="Y5112" t="str">
        <f>IF(tblRides[[#This Row],[supply_demand_ratio]]&lt;0.8,"Below 0.8",IF(tblRides[[#This Row],[supply_demand_ratio]]&lt;1,"Between 0.8-1.0",IF(tblRides[[#This Row],[supply_demand_ratio]]&lt;=1.2,"Between 1.0-1.2","Above 1.2")))</f>
        <v>Between 1.0-1.2</v>
      </c>
    </row>
    <row r="5113" spans="1:25" x14ac:dyDescent="0.3">
      <c r="A5113" t="s">
        <v>5168</v>
      </c>
      <c r="B5113" s="1">
        <v>46068.430555555555</v>
      </c>
      <c r="C5113" s="2">
        <v>46068</v>
      </c>
      <c r="D5113">
        <v>10</v>
      </c>
      <c r="E5113" t="s">
        <v>25</v>
      </c>
      <c r="F5113" t="s">
        <v>26</v>
      </c>
      <c r="G5113">
        <v>5.2</v>
      </c>
      <c r="H5113">
        <v>143.82</v>
      </c>
      <c r="I5113">
        <v>147.33000000000001</v>
      </c>
      <c r="J5113">
        <v>1.3</v>
      </c>
      <c r="K5113">
        <v>9.6999999999999993</v>
      </c>
      <c r="L5113">
        <v>14.2</v>
      </c>
      <c r="M5113">
        <v>108</v>
      </c>
      <c r="N5113" t="s">
        <v>72</v>
      </c>
      <c r="O5113">
        <v>0.71499999999999997</v>
      </c>
      <c r="P5113" t="s">
        <v>28</v>
      </c>
      <c r="Q5113" t="s">
        <v>29</v>
      </c>
      <c r="R5113">
        <v>4.8600000000000003</v>
      </c>
      <c r="S5113">
        <v>3</v>
      </c>
      <c r="T5113">
        <v>3.51</v>
      </c>
      <c r="U5113">
        <v>4.5</v>
      </c>
      <c r="V5113" t="s">
        <v>374</v>
      </c>
      <c r="W5113" t="s">
        <v>45</v>
      </c>
      <c r="X5113">
        <v>1</v>
      </c>
      <c r="Y5113" t="str">
        <f>IF(tblRides[[#This Row],[supply_demand_ratio]]&lt;0.8,"Below 0.8",IF(tblRides[[#This Row],[supply_demand_ratio]]&lt;1,"Between 0.8-1.0",IF(tblRides[[#This Row],[supply_demand_ratio]]&lt;=1.2,"Between 1.0-1.2","Above 1.2")))</f>
        <v>Below 0.8</v>
      </c>
    </row>
    <row r="5114" spans="1:25" x14ac:dyDescent="0.3">
      <c r="A5114" t="s">
        <v>5169</v>
      </c>
      <c r="B5114" s="1">
        <v>46068.451388888891</v>
      </c>
      <c r="C5114" s="2">
        <v>46068</v>
      </c>
      <c r="D5114">
        <v>10</v>
      </c>
      <c r="E5114" t="s">
        <v>43</v>
      </c>
      <c r="F5114" t="s">
        <v>26</v>
      </c>
      <c r="G5114">
        <v>2.2999999999999998</v>
      </c>
      <c r="H5114">
        <v>70.95</v>
      </c>
      <c r="I5114">
        <v>68.77</v>
      </c>
      <c r="J5114">
        <v>1</v>
      </c>
      <c r="K5114">
        <v>4.4000000000000004</v>
      </c>
      <c r="L5114">
        <v>8.1</v>
      </c>
      <c r="M5114">
        <v>65</v>
      </c>
      <c r="N5114" t="s">
        <v>41</v>
      </c>
      <c r="O5114">
        <v>1.617</v>
      </c>
      <c r="P5114" t="s">
        <v>28</v>
      </c>
      <c r="Q5114" t="s">
        <v>29</v>
      </c>
      <c r="R5114">
        <v>4.9400000000000004</v>
      </c>
      <c r="S5114">
        <v>26</v>
      </c>
      <c r="T5114">
        <v>-2.1800000000000002</v>
      </c>
      <c r="U5114">
        <v>3.7</v>
      </c>
      <c r="V5114" t="s">
        <v>374</v>
      </c>
      <c r="W5114" t="s">
        <v>31</v>
      </c>
      <c r="X5114">
        <v>1</v>
      </c>
      <c r="Y5114" t="str">
        <f>IF(tblRides[[#This Row],[supply_demand_ratio]]&lt;0.8,"Below 0.8",IF(tblRides[[#This Row],[supply_demand_ratio]]&lt;1,"Between 0.8-1.0",IF(tblRides[[#This Row],[supply_demand_ratio]]&lt;=1.2,"Between 1.0-1.2","Above 1.2")))</f>
        <v>Above 1.2</v>
      </c>
    </row>
    <row r="5115" spans="1:25" x14ac:dyDescent="0.3">
      <c r="A5115" t="s">
        <v>5170</v>
      </c>
      <c r="B5115" s="1">
        <v>46068.45416666667</v>
      </c>
      <c r="C5115" s="2">
        <v>46068</v>
      </c>
      <c r="D5115">
        <v>10</v>
      </c>
      <c r="E5115" t="s">
        <v>36</v>
      </c>
      <c r="F5115" t="s">
        <v>26</v>
      </c>
      <c r="G5115">
        <v>7.2</v>
      </c>
      <c r="H5115">
        <v>195.74</v>
      </c>
      <c r="J5115">
        <v>1.3</v>
      </c>
      <c r="K5115">
        <v>6.9</v>
      </c>
      <c r="L5115">
        <v>2.8</v>
      </c>
      <c r="M5115">
        <v>94</v>
      </c>
      <c r="N5115" t="s">
        <v>27</v>
      </c>
      <c r="O5115">
        <v>0.751</v>
      </c>
      <c r="P5115" t="s">
        <v>58</v>
      </c>
      <c r="Q5115" t="s">
        <v>88</v>
      </c>
      <c r="R5115">
        <v>4.78</v>
      </c>
      <c r="S5115">
        <v>4</v>
      </c>
      <c r="U5115">
        <v>-4.0999999999999996</v>
      </c>
      <c r="V5115" t="s">
        <v>374</v>
      </c>
      <c r="W5115" t="s">
        <v>45</v>
      </c>
      <c r="X5115">
        <v>0</v>
      </c>
      <c r="Y5115" t="str">
        <f>IF(tblRides[[#This Row],[supply_demand_ratio]]&lt;0.8,"Below 0.8",IF(tblRides[[#This Row],[supply_demand_ratio]]&lt;1,"Between 0.8-1.0",IF(tblRides[[#This Row],[supply_demand_ratio]]&lt;=1.2,"Between 1.0-1.2","Above 1.2")))</f>
        <v>Below 0.8</v>
      </c>
    </row>
    <row r="5116" spans="1:25" x14ac:dyDescent="0.3">
      <c r="A5116" t="s">
        <v>5171</v>
      </c>
      <c r="B5116" s="1">
        <v>46068.462500000001</v>
      </c>
      <c r="C5116" s="2">
        <v>46068</v>
      </c>
      <c r="D5116">
        <v>11</v>
      </c>
      <c r="E5116" t="s">
        <v>25</v>
      </c>
      <c r="F5116" t="s">
        <v>26</v>
      </c>
      <c r="G5116">
        <v>8</v>
      </c>
      <c r="H5116">
        <v>163.82</v>
      </c>
      <c r="I5116">
        <v>162.32</v>
      </c>
      <c r="J5116">
        <v>1.1000000000000001</v>
      </c>
      <c r="K5116">
        <v>5.5</v>
      </c>
      <c r="L5116">
        <v>4.0999999999999996</v>
      </c>
      <c r="M5116">
        <v>109</v>
      </c>
      <c r="N5116" t="s">
        <v>27</v>
      </c>
      <c r="O5116">
        <v>0.98499999999999999</v>
      </c>
      <c r="P5116" t="s">
        <v>28</v>
      </c>
      <c r="Q5116" t="s">
        <v>29</v>
      </c>
      <c r="R5116">
        <v>4.8499999999999996</v>
      </c>
      <c r="S5116">
        <v>8</v>
      </c>
      <c r="T5116">
        <v>-1.5</v>
      </c>
      <c r="U5116">
        <v>-1.4</v>
      </c>
      <c r="V5116" t="s">
        <v>374</v>
      </c>
      <c r="W5116" t="s">
        <v>45</v>
      </c>
      <c r="X5116">
        <v>1</v>
      </c>
      <c r="Y5116" t="str">
        <f>IF(tblRides[[#This Row],[supply_demand_ratio]]&lt;0.8,"Below 0.8",IF(tblRides[[#This Row],[supply_demand_ratio]]&lt;1,"Between 0.8-1.0",IF(tblRides[[#This Row],[supply_demand_ratio]]&lt;=1.2,"Between 1.0-1.2","Above 1.2")))</f>
        <v>Between 0.8-1.0</v>
      </c>
    </row>
    <row r="5117" spans="1:25" x14ac:dyDescent="0.3">
      <c r="A5117" t="s">
        <v>5172</v>
      </c>
      <c r="B5117" s="1">
        <v>46068.463194444441</v>
      </c>
      <c r="C5117" s="2">
        <v>46068</v>
      </c>
      <c r="D5117">
        <v>11</v>
      </c>
      <c r="E5117" t="s">
        <v>43</v>
      </c>
      <c r="F5117" t="s">
        <v>26</v>
      </c>
      <c r="G5117">
        <v>4.7</v>
      </c>
      <c r="H5117">
        <v>116.05</v>
      </c>
      <c r="I5117">
        <v>120.14</v>
      </c>
      <c r="J5117">
        <v>1</v>
      </c>
      <c r="K5117">
        <v>6.6</v>
      </c>
      <c r="L5117">
        <v>5.2</v>
      </c>
      <c r="M5117">
        <v>67</v>
      </c>
      <c r="N5117" t="s">
        <v>41</v>
      </c>
      <c r="O5117">
        <v>1.349</v>
      </c>
      <c r="P5117" t="s">
        <v>28</v>
      </c>
      <c r="Q5117" t="s">
        <v>29</v>
      </c>
      <c r="R5117">
        <v>4.41</v>
      </c>
      <c r="S5117">
        <v>11</v>
      </c>
      <c r="T5117">
        <v>4.09</v>
      </c>
      <c r="U5117">
        <v>-1.4</v>
      </c>
      <c r="V5117" t="s">
        <v>374</v>
      </c>
      <c r="W5117" t="s">
        <v>45</v>
      </c>
      <c r="X5117">
        <v>1</v>
      </c>
      <c r="Y5117" t="str">
        <f>IF(tblRides[[#This Row],[supply_demand_ratio]]&lt;0.8,"Below 0.8",IF(tblRides[[#This Row],[supply_demand_ratio]]&lt;1,"Between 0.8-1.0",IF(tblRides[[#This Row],[supply_demand_ratio]]&lt;=1.2,"Between 1.0-1.2","Above 1.2")))</f>
        <v>Above 1.2</v>
      </c>
    </row>
    <row r="5118" spans="1:25" x14ac:dyDescent="0.3">
      <c r="A5118" t="s">
        <v>5173</v>
      </c>
      <c r="B5118" s="1">
        <v>46068.474305555559</v>
      </c>
      <c r="C5118" s="2">
        <v>46068</v>
      </c>
      <c r="D5118">
        <v>11</v>
      </c>
      <c r="E5118" t="s">
        <v>62</v>
      </c>
      <c r="F5118" t="s">
        <v>26</v>
      </c>
      <c r="G5118">
        <v>5.2</v>
      </c>
      <c r="H5118">
        <v>110.83</v>
      </c>
      <c r="J5118">
        <v>1</v>
      </c>
      <c r="K5118">
        <v>4</v>
      </c>
      <c r="L5118">
        <v>4.4000000000000004</v>
      </c>
      <c r="M5118">
        <v>63</v>
      </c>
      <c r="N5118" t="s">
        <v>41</v>
      </c>
      <c r="O5118">
        <v>1.3819999999999999</v>
      </c>
      <c r="P5118" t="s">
        <v>58</v>
      </c>
      <c r="Q5118" t="s">
        <v>88</v>
      </c>
      <c r="R5118">
        <v>4.71</v>
      </c>
      <c r="S5118">
        <v>1</v>
      </c>
      <c r="U5118">
        <v>0.4</v>
      </c>
      <c r="V5118" t="s">
        <v>374</v>
      </c>
      <c r="W5118" t="s">
        <v>31</v>
      </c>
      <c r="X5118">
        <v>0</v>
      </c>
      <c r="Y5118" t="str">
        <f>IF(tblRides[[#This Row],[supply_demand_ratio]]&lt;0.8,"Below 0.8",IF(tblRides[[#This Row],[supply_demand_ratio]]&lt;1,"Between 0.8-1.0",IF(tblRides[[#This Row],[supply_demand_ratio]]&lt;=1.2,"Between 1.0-1.2","Above 1.2")))</f>
        <v>Above 1.2</v>
      </c>
    </row>
    <row r="5119" spans="1:25" x14ac:dyDescent="0.3">
      <c r="A5119" t="s">
        <v>5174</v>
      </c>
      <c r="B5119" s="1">
        <v>46068.480555555558</v>
      </c>
      <c r="C5119" s="2">
        <v>46068</v>
      </c>
      <c r="D5119">
        <v>11</v>
      </c>
      <c r="E5119" t="s">
        <v>33</v>
      </c>
      <c r="F5119" t="s">
        <v>34</v>
      </c>
      <c r="G5119">
        <v>2.7</v>
      </c>
      <c r="H5119">
        <v>94.75</v>
      </c>
      <c r="I5119">
        <v>90.49</v>
      </c>
      <c r="J5119">
        <v>1.1000000000000001</v>
      </c>
      <c r="K5119">
        <v>5.7</v>
      </c>
      <c r="L5119">
        <v>5.7</v>
      </c>
      <c r="M5119">
        <v>91</v>
      </c>
      <c r="N5119" t="s">
        <v>27</v>
      </c>
      <c r="O5119">
        <v>1.012</v>
      </c>
      <c r="P5119" t="s">
        <v>28</v>
      </c>
      <c r="Q5119" t="s">
        <v>29</v>
      </c>
      <c r="R5119">
        <v>4.66</v>
      </c>
      <c r="S5119">
        <v>0</v>
      </c>
      <c r="T5119">
        <v>-4.26</v>
      </c>
      <c r="U5119">
        <v>0</v>
      </c>
      <c r="V5119" t="s">
        <v>374</v>
      </c>
      <c r="W5119" t="s">
        <v>45</v>
      </c>
      <c r="X5119">
        <v>1</v>
      </c>
      <c r="Y5119" t="str">
        <f>IF(tblRides[[#This Row],[supply_demand_ratio]]&lt;0.8,"Below 0.8",IF(tblRides[[#This Row],[supply_demand_ratio]]&lt;1,"Between 0.8-1.0",IF(tblRides[[#This Row],[supply_demand_ratio]]&lt;=1.2,"Between 1.0-1.2","Above 1.2")))</f>
        <v>Between 1.0-1.2</v>
      </c>
    </row>
    <row r="5120" spans="1:25" x14ac:dyDescent="0.3">
      <c r="A5120" t="s">
        <v>5175</v>
      </c>
      <c r="B5120" s="1">
        <v>46068.48541666667</v>
      </c>
      <c r="C5120" s="2">
        <v>46068</v>
      </c>
      <c r="D5120">
        <v>11</v>
      </c>
      <c r="E5120" t="s">
        <v>43</v>
      </c>
      <c r="F5120" t="s">
        <v>26</v>
      </c>
      <c r="G5120">
        <v>1.6</v>
      </c>
      <c r="H5120">
        <v>64.61</v>
      </c>
      <c r="J5120">
        <v>1</v>
      </c>
      <c r="K5120">
        <v>4.5999999999999996</v>
      </c>
      <c r="M5120">
        <v>78</v>
      </c>
      <c r="N5120" t="s">
        <v>41</v>
      </c>
      <c r="O5120">
        <v>1.859</v>
      </c>
      <c r="P5120" t="s">
        <v>82</v>
      </c>
      <c r="Q5120" t="s">
        <v>83</v>
      </c>
      <c r="R5120">
        <v>4.5199999999999996</v>
      </c>
      <c r="S5120">
        <v>10</v>
      </c>
      <c r="V5120" t="s">
        <v>374</v>
      </c>
      <c r="W5120" t="s">
        <v>31</v>
      </c>
      <c r="X5120">
        <v>0</v>
      </c>
      <c r="Y5120" t="str">
        <f>IF(tblRides[[#This Row],[supply_demand_ratio]]&lt;0.8,"Below 0.8",IF(tblRides[[#This Row],[supply_demand_ratio]]&lt;1,"Between 0.8-1.0",IF(tblRides[[#This Row],[supply_demand_ratio]]&lt;=1.2,"Between 1.0-1.2","Above 1.2")))</f>
        <v>Above 1.2</v>
      </c>
    </row>
    <row r="5121" spans="1:25" x14ac:dyDescent="0.3">
      <c r="A5121" t="s">
        <v>5176</v>
      </c>
      <c r="B5121" s="1">
        <v>46068.495138888888</v>
      </c>
      <c r="C5121" s="2">
        <v>46068</v>
      </c>
      <c r="D5121">
        <v>11</v>
      </c>
      <c r="E5121" t="s">
        <v>43</v>
      </c>
      <c r="F5121" t="s">
        <v>34</v>
      </c>
      <c r="G5121">
        <v>8.8000000000000007</v>
      </c>
      <c r="H5121">
        <v>159.9</v>
      </c>
      <c r="J5121">
        <v>1</v>
      </c>
      <c r="K5121">
        <v>2</v>
      </c>
      <c r="L5121">
        <v>1.4</v>
      </c>
      <c r="M5121">
        <v>62</v>
      </c>
      <c r="N5121" t="s">
        <v>41</v>
      </c>
      <c r="O5121">
        <v>1.2809999999999999</v>
      </c>
      <c r="P5121" t="s">
        <v>37</v>
      </c>
      <c r="Q5121" t="s">
        <v>103</v>
      </c>
      <c r="R5121">
        <v>4.91</v>
      </c>
      <c r="S5121">
        <v>0</v>
      </c>
      <c r="U5121">
        <v>-0.6</v>
      </c>
      <c r="V5121" t="s">
        <v>374</v>
      </c>
      <c r="W5121" t="s">
        <v>31</v>
      </c>
      <c r="X5121">
        <v>0</v>
      </c>
      <c r="Y5121" t="str">
        <f>IF(tblRides[[#This Row],[supply_demand_ratio]]&lt;0.8,"Below 0.8",IF(tblRides[[#This Row],[supply_demand_ratio]]&lt;1,"Between 0.8-1.0",IF(tblRides[[#This Row],[supply_demand_ratio]]&lt;=1.2,"Between 1.0-1.2","Above 1.2")))</f>
        <v>Above 1.2</v>
      </c>
    </row>
    <row r="5122" spans="1:25" x14ac:dyDescent="0.3">
      <c r="A5122" t="s">
        <v>5177</v>
      </c>
      <c r="B5122" s="1">
        <v>46068.501388888886</v>
      </c>
      <c r="C5122" s="2">
        <v>46068</v>
      </c>
      <c r="D5122">
        <v>12</v>
      </c>
      <c r="E5122" t="s">
        <v>25</v>
      </c>
      <c r="F5122" t="s">
        <v>26</v>
      </c>
      <c r="G5122">
        <v>2.2000000000000002</v>
      </c>
      <c r="H5122">
        <v>69.599999999999994</v>
      </c>
      <c r="I5122">
        <v>70.52</v>
      </c>
      <c r="J5122">
        <v>1</v>
      </c>
      <c r="K5122">
        <v>7.3</v>
      </c>
      <c r="L5122">
        <v>8.4</v>
      </c>
      <c r="M5122">
        <v>130</v>
      </c>
      <c r="N5122" t="s">
        <v>41</v>
      </c>
      <c r="O5122">
        <v>1.4379999999999999</v>
      </c>
      <c r="P5122" t="s">
        <v>28</v>
      </c>
      <c r="Q5122" t="s">
        <v>29</v>
      </c>
      <c r="R5122">
        <v>4.4800000000000004</v>
      </c>
      <c r="S5122">
        <v>3</v>
      </c>
      <c r="T5122">
        <v>0.92</v>
      </c>
      <c r="U5122">
        <v>1.1000000000000001</v>
      </c>
      <c r="V5122" t="s">
        <v>374</v>
      </c>
      <c r="W5122" t="s">
        <v>45</v>
      </c>
      <c r="X5122">
        <v>1</v>
      </c>
      <c r="Y5122" t="str">
        <f>IF(tblRides[[#This Row],[supply_demand_ratio]]&lt;0.8,"Below 0.8",IF(tblRides[[#This Row],[supply_demand_ratio]]&lt;1,"Between 0.8-1.0",IF(tblRides[[#This Row],[supply_demand_ratio]]&lt;=1.2,"Between 1.0-1.2","Above 1.2")))</f>
        <v>Above 1.2</v>
      </c>
    </row>
    <row r="5123" spans="1:25" x14ac:dyDescent="0.3">
      <c r="A5123" t="s">
        <v>5178</v>
      </c>
      <c r="B5123" s="1">
        <v>46068.504166666666</v>
      </c>
      <c r="C5123" s="2">
        <v>46068</v>
      </c>
      <c r="D5123">
        <v>12</v>
      </c>
      <c r="E5123" t="s">
        <v>25</v>
      </c>
      <c r="F5123" t="s">
        <v>26</v>
      </c>
      <c r="G5123">
        <v>7.1</v>
      </c>
      <c r="H5123">
        <v>133.12</v>
      </c>
      <c r="I5123">
        <v>135.36000000000001</v>
      </c>
      <c r="J5123">
        <v>1</v>
      </c>
      <c r="K5123">
        <v>5.0999999999999996</v>
      </c>
      <c r="L5123">
        <v>7.9</v>
      </c>
      <c r="M5123">
        <v>127</v>
      </c>
      <c r="N5123" t="s">
        <v>41</v>
      </c>
      <c r="O5123">
        <v>1.4630000000000001</v>
      </c>
      <c r="P5123" t="s">
        <v>28</v>
      </c>
      <c r="Q5123" t="s">
        <v>29</v>
      </c>
      <c r="R5123">
        <v>4.9000000000000004</v>
      </c>
      <c r="S5123">
        <v>3</v>
      </c>
      <c r="T5123">
        <v>2.2400000000000002</v>
      </c>
      <c r="U5123">
        <v>2.8</v>
      </c>
      <c r="V5123" t="s">
        <v>374</v>
      </c>
      <c r="W5123" t="s">
        <v>45</v>
      </c>
      <c r="X5123">
        <v>1</v>
      </c>
      <c r="Y5123" t="str">
        <f>IF(tblRides[[#This Row],[supply_demand_ratio]]&lt;0.8,"Below 0.8",IF(tblRides[[#This Row],[supply_demand_ratio]]&lt;1,"Between 0.8-1.0",IF(tblRides[[#This Row],[supply_demand_ratio]]&lt;=1.2,"Between 1.0-1.2","Above 1.2")))</f>
        <v>Above 1.2</v>
      </c>
    </row>
    <row r="5124" spans="1:25" x14ac:dyDescent="0.3">
      <c r="A5124" t="s">
        <v>5179</v>
      </c>
      <c r="B5124" s="1">
        <v>46068.51458333333</v>
      </c>
      <c r="C5124" s="2">
        <v>46068</v>
      </c>
      <c r="D5124">
        <v>12</v>
      </c>
      <c r="E5124" t="s">
        <v>25</v>
      </c>
      <c r="F5124" t="s">
        <v>26</v>
      </c>
      <c r="G5124">
        <v>10.1</v>
      </c>
      <c r="H5124">
        <v>172.27</v>
      </c>
      <c r="I5124">
        <v>165.61</v>
      </c>
      <c r="J5124">
        <v>1</v>
      </c>
      <c r="K5124">
        <v>4.3</v>
      </c>
      <c r="L5124">
        <v>5.6</v>
      </c>
      <c r="M5124">
        <v>119</v>
      </c>
      <c r="N5124" t="s">
        <v>27</v>
      </c>
      <c r="O5124">
        <v>0.97099999999999997</v>
      </c>
      <c r="P5124" t="s">
        <v>28</v>
      </c>
      <c r="Q5124" t="s">
        <v>29</v>
      </c>
      <c r="R5124">
        <v>4.6900000000000004</v>
      </c>
      <c r="S5124">
        <v>14</v>
      </c>
      <c r="T5124">
        <v>-6.66</v>
      </c>
      <c r="U5124">
        <v>1.3</v>
      </c>
      <c r="V5124" t="s">
        <v>374</v>
      </c>
      <c r="W5124" t="s">
        <v>31</v>
      </c>
      <c r="X5124">
        <v>1</v>
      </c>
      <c r="Y5124" t="str">
        <f>IF(tblRides[[#This Row],[supply_demand_ratio]]&lt;0.8,"Below 0.8",IF(tblRides[[#This Row],[supply_demand_ratio]]&lt;1,"Between 0.8-1.0",IF(tblRides[[#This Row],[supply_demand_ratio]]&lt;=1.2,"Between 1.0-1.2","Above 1.2")))</f>
        <v>Between 0.8-1.0</v>
      </c>
    </row>
    <row r="5125" spans="1:25" x14ac:dyDescent="0.3">
      <c r="A5125" t="s">
        <v>5180</v>
      </c>
      <c r="B5125" s="1">
        <v>46068.518055555556</v>
      </c>
      <c r="C5125" s="2">
        <v>46068</v>
      </c>
      <c r="D5125">
        <v>12</v>
      </c>
      <c r="E5125" t="s">
        <v>25</v>
      </c>
      <c r="F5125" t="s">
        <v>26</v>
      </c>
      <c r="G5125">
        <v>8</v>
      </c>
      <c r="H5125">
        <v>153.66999999999999</v>
      </c>
      <c r="I5125">
        <v>161.16</v>
      </c>
      <c r="J5125">
        <v>1</v>
      </c>
      <c r="K5125">
        <v>3.2</v>
      </c>
      <c r="L5125">
        <v>10</v>
      </c>
      <c r="M5125">
        <v>138</v>
      </c>
      <c r="N5125" t="s">
        <v>27</v>
      </c>
      <c r="O5125">
        <v>1.014</v>
      </c>
      <c r="P5125" t="s">
        <v>28</v>
      </c>
      <c r="Q5125" t="s">
        <v>29</v>
      </c>
      <c r="R5125">
        <v>4.95</v>
      </c>
      <c r="S5125">
        <v>30</v>
      </c>
      <c r="T5125">
        <v>7.49</v>
      </c>
      <c r="U5125">
        <v>6.8</v>
      </c>
      <c r="V5125" t="s">
        <v>374</v>
      </c>
      <c r="W5125" t="s">
        <v>31</v>
      </c>
      <c r="X5125">
        <v>1</v>
      </c>
      <c r="Y5125" t="str">
        <f>IF(tblRides[[#This Row],[supply_demand_ratio]]&lt;0.8,"Below 0.8",IF(tblRides[[#This Row],[supply_demand_ratio]]&lt;1,"Between 0.8-1.0",IF(tblRides[[#This Row],[supply_demand_ratio]]&lt;=1.2,"Between 1.0-1.2","Above 1.2")))</f>
        <v>Between 1.0-1.2</v>
      </c>
    </row>
    <row r="5126" spans="1:25" x14ac:dyDescent="0.3">
      <c r="A5126" t="s">
        <v>5181</v>
      </c>
      <c r="B5126" s="1">
        <v>46068.518055555556</v>
      </c>
      <c r="C5126" s="2">
        <v>46068</v>
      </c>
      <c r="D5126">
        <v>12</v>
      </c>
      <c r="E5126" t="s">
        <v>25</v>
      </c>
      <c r="F5126" t="s">
        <v>26</v>
      </c>
      <c r="G5126">
        <v>9.1999999999999993</v>
      </c>
      <c r="H5126">
        <v>157.96</v>
      </c>
      <c r="I5126">
        <v>160.94</v>
      </c>
      <c r="J5126">
        <v>1</v>
      </c>
      <c r="K5126">
        <v>2.9</v>
      </c>
      <c r="L5126">
        <v>5.4</v>
      </c>
      <c r="M5126">
        <v>112</v>
      </c>
      <c r="N5126" t="s">
        <v>41</v>
      </c>
      <c r="O5126">
        <v>1.1759999999999999</v>
      </c>
      <c r="P5126" t="s">
        <v>28</v>
      </c>
      <c r="Q5126" t="s">
        <v>29</v>
      </c>
      <c r="R5126">
        <v>4.79</v>
      </c>
      <c r="S5126">
        <v>4</v>
      </c>
      <c r="T5126">
        <v>2.98</v>
      </c>
      <c r="U5126">
        <v>2.5</v>
      </c>
      <c r="V5126" t="s">
        <v>374</v>
      </c>
      <c r="W5126" t="s">
        <v>31</v>
      </c>
      <c r="X5126">
        <v>1</v>
      </c>
      <c r="Y5126" t="str">
        <f>IF(tblRides[[#This Row],[supply_demand_ratio]]&lt;0.8,"Below 0.8",IF(tblRides[[#This Row],[supply_demand_ratio]]&lt;1,"Between 0.8-1.0",IF(tblRides[[#This Row],[supply_demand_ratio]]&lt;=1.2,"Between 1.0-1.2","Above 1.2")))</f>
        <v>Between 1.0-1.2</v>
      </c>
    </row>
    <row r="5127" spans="1:25" x14ac:dyDescent="0.3">
      <c r="A5127" t="s">
        <v>5182</v>
      </c>
      <c r="B5127" s="1">
        <v>46068.522916666669</v>
      </c>
      <c r="C5127" s="2">
        <v>46068</v>
      </c>
      <c r="D5127">
        <v>12</v>
      </c>
      <c r="E5127" t="s">
        <v>43</v>
      </c>
      <c r="F5127" t="s">
        <v>26</v>
      </c>
      <c r="G5127">
        <v>12.1</v>
      </c>
      <c r="H5127">
        <v>217.45</v>
      </c>
      <c r="I5127">
        <v>220.56</v>
      </c>
      <c r="J5127">
        <v>1</v>
      </c>
      <c r="K5127">
        <v>2</v>
      </c>
      <c r="L5127">
        <v>2.2000000000000002</v>
      </c>
      <c r="M5127">
        <v>53</v>
      </c>
      <c r="N5127" t="s">
        <v>41</v>
      </c>
      <c r="O5127">
        <v>1.33</v>
      </c>
      <c r="P5127" t="s">
        <v>28</v>
      </c>
      <c r="Q5127" t="s">
        <v>29</v>
      </c>
      <c r="R5127">
        <v>4.75</v>
      </c>
      <c r="S5127">
        <v>2</v>
      </c>
      <c r="T5127">
        <v>3.11</v>
      </c>
      <c r="U5127">
        <v>0.2</v>
      </c>
      <c r="V5127" t="s">
        <v>374</v>
      </c>
      <c r="W5127" t="s">
        <v>31</v>
      </c>
      <c r="X5127">
        <v>1</v>
      </c>
      <c r="Y5127" t="str">
        <f>IF(tblRides[[#This Row],[supply_demand_ratio]]&lt;0.8,"Below 0.8",IF(tblRides[[#This Row],[supply_demand_ratio]]&lt;1,"Between 0.8-1.0",IF(tblRides[[#This Row],[supply_demand_ratio]]&lt;=1.2,"Between 1.0-1.2","Above 1.2")))</f>
        <v>Above 1.2</v>
      </c>
    </row>
    <row r="5128" spans="1:25" x14ac:dyDescent="0.3">
      <c r="A5128" t="s">
        <v>5183</v>
      </c>
      <c r="B5128" s="1">
        <v>46068.536111111112</v>
      </c>
      <c r="C5128" s="2">
        <v>46068</v>
      </c>
      <c r="D5128">
        <v>12</v>
      </c>
      <c r="E5128" t="s">
        <v>25</v>
      </c>
      <c r="F5128" t="s">
        <v>34</v>
      </c>
      <c r="G5128">
        <v>1.2</v>
      </c>
      <c r="H5128">
        <v>66.55</v>
      </c>
      <c r="I5128">
        <v>65.75</v>
      </c>
      <c r="J5128">
        <v>1.1000000000000001</v>
      </c>
      <c r="K5128">
        <v>2.2000000000000002</v>
      </c>
      <c r="L5128">
        <v>2.2999999999999998</v>
      </c>
      <c r="M5128">
        <v>121</v>
      </c>
      <c r="N5128" t="s">
        <v>27</v>
      </c>
      <c r="O5128">
        <v>0.99</v>
      </c>
      <c r="P5128" t="s">
        <v>28</v>
      </c>
      <c r="Q5128" t="s">
        <v>29</v>
      </c>
      <c r="R5128">
        <v>4.71</v>
      </c>
      <c r="S5128">
        <v>0</v>
      </c>
      <c r="T5128">
        <v>-0.8</v>
      </c>
      <c r="U5128">
        <v>0.1</v>
      </c>
      <c r="V5128" t="s">
        <v>374</v>
      </c>
      <c r="W5128" t="s">
        <v>31</v>
      </c>
      <c r="X5128">
        <v>1</v>
      </c>
      <c r="Y5128" t="str">
        <f>IF(tblRides[[#This Row],[supply_demand_ratio]]&lt;0.8,"Below 0.8",IF(tblRides[[#This Row],[supply_demand_ratio]]&lt;1,"Between 0.8-1.0",IF(tblRides[[#This Row],[supply_demand_ratio]]&lt;=1.2,"Between 1.0-1.2","Above 1.2")))</f>
        <v>Between 0.8-1.0</v>
      </c>
    </row>
    <row r="5129" spans="1:25" x14ac:dyDescent="0.3">
      <c r="A5129" t="s">
        <v>5184</v>
      </c>
      <c r="B5129" s="1">
        <v>46068.537499999999</v>
      </c>
      <c r="C5129" s="2">
        <v>46068</v>
      </c>
      <c r="D5129">
        <v>12</v>
      </c>
      <c r="E5129" t="s">
        <v>62</v>
      </c>
      <c r="F5129" t="s">
        <v>26</v>
      </c>
      <c r="G5129">
        <v>8</v>
      </c>
      <c r="H5129">
        <v>184.06</v>
      </c>
      <c r="I5129">
        <v>193.64</v>
      </c>
      <c r="J5129">
        <v>1.1000000000000001</v>
      </c>
      <c r="K5129">
        <v>2.5</v>
      </c>
      <c r="L5129">
        <v>6.3</v>
      </c>
      <c r="M5129">
        <v>57</v>
      </c>
      <c r="N5129" t="s">
        <v>41</v>
      </c>
      <c r="O5129">
        <v>2.0139999999999998</v>
      </c>
      <c r="P5129" t="s">
        <v>28</v>
      </c>
      <c r="Q5129" t="s">
        <v>29</v>
      </c>
      <c r="R5129">
        <v>4.63</v>
      </c>
      <c r="S5129">
        <v>3</v>
      </c>
      <c r="T5129">
        <v>9.58</v>
      </c>
      <c r="U5129">
        <v>3.8</v>
      </c>
      <c r="V5129" t="s">
        <v>374</v>
      </c>
      <c r="W5129" t="s">
        <v>31</v>
      </c>
      <c r="X5129">
        <v>1</v>
      </c>
      <c r="Y5129" t="str">
        <f>IF(tblRides[[#This Row],[supply_demand_ratio]]&lt;0.8,"Below 0.8",IF(tblRides[[#This Row],[supply_demand_ratio]]&lt;1,"Between 0.8-1.0",IF(tblRides[[#This Row],[supply_demand_ratio]]&lt;=1.2,"Between 1.0-1.2","Above 1.2")))</f>
        <v>Above 1.2</v>
      </c>
    </row>
    <row r="5130" spans="1:25" x14ac:dyDescent="0.3">
      <c r="A5130" t="s">
        <v>5185</v>
      </c>
      <c r="B5130" s="1">
        <v>46068.540277777778</v>
      </c>
      <c r="C5130" s="2">
        <v>46068</v>
      </c>
      <c r="D5130">
        <v>12</v>
      </c>
      <c r="E5130" t="s">
        <v>25</v>
      </c>
      <c r="F5130" t="s">
        <v>34</v>
      </c>
      <c r="G5130">
        <v>6.3</v>
      </c>
      <c r="H5130">
        <v>148.81</v>
      </c>
      <c r="I5130">
        <v>141.26</v>
      </c>
      <c r="J5130">
        <v>1</v>
      </c>
      <c r="K5130">
        <v>3.3</v>
      </c>
      <c r="L5130">
        <v>8.1999999999999993</v>
      </c>
      <c r="M5130">
        <v>135</v>
      </c>
      <c r="N5130" t="s">
        <v>27</v>
      </c>
      <c r="O5130">
        <v>1.2310000000000001</v>
      </c>
      <c r="P5130" t="s">
        <v>28</v>
      </c>
      <c r="Q5130" t="s">
        <v>29</v>
      </c>
      <c r="R5130">
        <v>4.76</v>
      </c>
      <c r="S5130">
        <v>0</v>
      </c>
      <c r="T5130">
        <v>-7.55</v>
      </c>
      <c r="U5130">
        <v>4.9000000000000004</v>
      </c>
      <c r="V5130" t="s">
        <v>374</v>
      </c>
      <c r="W5130" t="s">
        <v>31</v>
      </c>
      <c r="X5130">
        <v>1</v>
      </c>
      <c r="Y5130" t="str">
        <f>IF(tblRides[[#This Row],[supply_demand_ratio]]&lt;0.8,"Below 0.8",IF(tblRides[[#This Row],[supply_demand_ratio]]&lt;1,"Between 0.8-1.0",IF(tblRides[[#This Row],[supply_demand_ratio]]&lt;=1.2,"Between 1.0-1.2","Above 1.2")))</f>
        <v>Above 1.2</v>
      </c>
    </row>
    <row r="5131" spans="1:25" x14ac:dyDescent="0.3">
      <c r="A5131" t="s">
        <v>5186</v>
      </c>
      <c r="B5131" s="1">
        <v>46068.569444444445</v>
      </c>
      <c r="C5131" s="2">
        <v>46068</v>
      </c>
      <c r="D5131">
        <v>13</v>
      </c>
      <c r="E5131" t="s">
        <v>43</v>
      </c>
      <c r="F5131" t="s">
        <v>34</v>
      </c>
      <c r="G5131">
        <v>6.2</v>
      </c>
      <c r="H5131">
        <v>116.33</v>
      </c>
      <c r="I5131">
        <v>109.94</v>
      </c>
      <c r="J5131">
        <v>1</v>
      </c>
      <c r="K5131">
        <v>7.1</v>
      </c>
      <c r="L5131">
        <v>9.9</v>
      </c>
      <c r="M5131">
        <v>59</v>
      </c>
      <c r="N5131" t="s">
        <v>41</v>
      </c>
      <c r="O5131">
        <v>1.3560000000000001</v>
      </c>
      <c r="P5131" t="s">
        <v>28</v>
      </c>
      <c r="Q5131" t="s">
        <v>29</v>
      </c>
      <c r="R5131">
        <v>4.3099999999999996</v>
      </c>
      <c r="S5131">
        <v>0</v>
      </c>
      <c r="T5131">
        <v>-6.39</v>
      </c>
      <c r="U5131">
        <v>2.8</v>
      </c>
      <c r="V5131" t="s">
        <v>374</v>
      </c>
      <c r="W5131" t="s">
        <v>45</v>
      </c>
      <c r="X5131">
        <v>1</v>
      </c>
      <c r="Y5131" t="str">
        <f>IF(tblRides[[#This Row],[supply_demand_ratio]]&lt;0.8,"Below 0.8",IF(tblRides[[#This Row],[supply_demand_ratio]]&lt;1,"Between 0.8-1.0",IF(tblRides[[#This Row],[supply_demand_ratio]]&lt;=1.2,"Between 1.0-1.2","Above 1.2")))</f>
        <v>Above 1.2</v>
      </c>
    </row>
    <row r="5132" spans="1:25" x14ac:dyDescent="0.3">
      <c r="A5132" t="s">
        <v>5187</v>
      </c>
      <c r="B5132" s="1">
        <v>46068.572916666664</v>
      </c>
      <c r="C5132" s="2">
        <v>46068</v>
      </c>
      <c r="D5132">
        <v>13</v>
      </c>
      <c r="E5132" t="s">
        <v>36</v>
      </c>
      <c r="F5132" t="s">
        <v>26</v>
      </c>
      <c r="G5132">
        <v>8</v>
      </c>
      <c r="H5132">
        <v>178.36</v>
      </c>
      <c r="I5132">
        <v>174.55</v>
      </c>
      <c r="J5132">
        <v>1</v>
      </c>
      <c r="K5132">
        <v>5.5</v>
      </c>
      <c r="L5132">
        <v>4.9000000000000004</v>
      </c>
      <c r="M5132">
        <v>118</v>
      </c>
      <c r="N5132" t="s">
        <v>27</v>
      </c>
      <c r="O5132">
        <v>1.248</v>
      </c>
      <c r="P5132" t="s">
        <v>28</v>
      </c>
      <c r="Q5132" t="s">
        <v>29</v>
      </c>
      <c r="R5132">
        <v>4.66</v>
      </c>
      <c r="S5132">
        <v>20</v>
      </c>
      <c r="T5132">
        <v>-3.81</v>
      </c>
      <c r="U5132">
        <v>-0.6</v>
      </c>
      <c r="V5132" t="s">
        <v>374</v>
      </c>
      <c r="W5132" t="s">
        <v>45</v>
      </c>
      <c r="X5132">
        <v>1</v>
      </c>
      <c r="Y5132" t="str">
        <f>IF(tblRides[[#This Row],[supply_demand_ratio]]&lt;0.8,"Below 0.8",IF(tblRides[[#This Row],[supply_demand_ratio]]&lt;1,"Between 0.8-1.0",IF(tblRides[[#This Row],[supply_demand_ratio]]&lt;=1.2,"Between 1.0-1.2","Above 1.2")))</f>
        <v>Above 1.2</v>
      </c>
    </row>
    <row r="5133" spans="1:25" x14ac:dyDescent="0.3">
      <c r="A5133" t="s">
        <v>5188</v>
      </c>
      <c r="B5133" s="1">
        <v>46068.573611111111</v>
      </c>
      <c r="C5133" s="2">
        <v>46068</v>
      </c>
      <c r="D5133">
        <v>13</v>
      </c>
      <c r="E5133" t="s">
        <v>25</v>
      </c>
      <c r="F5133" t="s">
        <v>26</v>
      </c>
      <c r="G5133">
        <v>1.8</v>
      </c>
      <c r="H5133">
        <v>69.650000000000006</v>
      </c>
      <c r="I5133">
        <v>68.849999999999994</v>
      </c>
      <c r="J5133">
        <v>1</v>
      </c>
      <c r="K5133">
        <v>2.4</v>
      </c>
      <c r="L5133">
        <v>1.6</v>
      </c>
      <c r="M5133">
        <v>128</v>
      </c>
      <c r="N5133" t="s">
        <v>27</v>
      </c>
      <c r="O5133">
        <v>1.1379999999999999</v>
      </c>
      <c r="P5133" t="s">
        <v>28</v>
      </c>
      <c r="Q5133" t="s">
        <v>29</v>
      </c>
      <c r="R5133">
        <v>4.84</v>
      </c>
      <c r="S5133">
        <v>9</v>
      </c>
      <c r="T5133">
        <v>-0.8</v>
      </c>
      <c r="U5133">
        <v>-0.8</v>
      </c>
      <c r="V5133" t="s">
        <v>374</v>
      </c>
      <c r="W5133" t="s">
        <v>31</v>
      </c>
      <c r="X5133">
        <v>1</v>
      </c>
      <c r="Y5133" t="str">
        <f>IF(tblRides[[#This Row],[supply_demand_ratio]]&lt;0.8,"Below 0.8",IF(tblRides[[#This Row],[supply_demand_ratio]]&lt;1,"Between 0.8-1.0",IF(tblRides[[#This Row],[supply_demand_ratio]]&lt;=1.2,"Between 1.0-1.2","Above 1.2")))</f>
        <v>Between 1.0-1.2</v>
      </c>
    </row>
    <row r="5134" spans="1:25" x14ac:dyDescent="0.3">
      <c r="A5134" t="s">
        <v>5189</v>
      </c>
      <c r="B5134" s="1">
        <v>46068.57708333333</v>
      </c>
      <c r="C5134" s="2">
        <v>46068</v>
      </c>
      <c r="D5134">
        <v>13</v>
      </c>
      <c r="E5134" t="s">
        <v>33</v>
      </c>
      <c r="F5134" t="s">
        <v>26</v>
      </c>
      <c r="G5134">
        <v>13.3</v>
      </c>
      <c r="H5134">
        <v>249.6</v>
      </c>
      <c r="I5134">
        <v>249.63</v>
      </c>
      <c r="J5134">
        <v>1</v>
      </c>
      <c r="K5134">
        <v>2</v>
      </c>
      <c r="L5134">
        <v>4.8</v>
      </c>
      <c r="M5134">
        <v>97</v>
      </c>
      <c r="N5134" t="s">
        <v>41</v>
      </c>
      <c r="O5134">
        <v>1.6439999999999999</v>
      </c>
      <c r="P5134" t="s">
        <v>28</v>
      </c>
      <c r="Q5134" t="s">
        <v>29</v>
      </c>
      <c r="R5134">
        <v>4.7</v>
      </c>
      <c r="S5134">
        <v>20</v>
      </c>
      <c r="T5134">
        <v>0.03</v>
      </c>
      <c r="U5134">
        <v>2.8</v>
      </c>
      <c r="V5134" t="s">
        <v>374</v>
      </c>
      <c r="W5134" t="s">
        <v>31</v>
      </c>
      <c r="X5134">
        <v>1</v>
      </c>
      <c r="Y5134" t="str">
        <f>IF(tblRides[[#This Row],[supply_demand_ratio]]&lt;0.8,"Below 0.8",IF(tblRides[[#This Row],[supply_demand_ratio]]&lt;1,"Between 0.8-1.0",IF(tblRides[[#This Row],[supply_demand_ratio]]&lt;=1.2,"Between 1.0-1.2","Above 1.2")))</f>
        <v>Above 1.2</v>
      </c>
    </row>
    <row r="5135" spans="1:25" x14ac:dyDescent="0.3">
      <c r="A5135" t="s">
        <v>5190</v>
      </c>
      <c r="B5135" s="1">
        <v>46068.581944444442</v>
      </c>
      <c r="C5135" s="2">
        <v>46068</v>
      </c>
      <c r="D5135">
        <v>13</v>
      </c>
      <c r="E5135" t="s">
        <v>36</v>
      </c>
      <c r="F5135" t="s">
        <v>34</v>
      </c>
      <c r="G5135">
        <v>7.5</v>
      </c>
      <c r="H5135">
        <v>141.19</v>
      </c>
      <c r="J5135">
        <v>1</v>
      </c>
      <c r="K5135">
        <v>2.4</v>
      </c>
      <c r="L5135">
        <v>8.1999999999999993</v>
      </c>
      <c r="M5135">
        <v>123</v>
      </c>
      <c r="N5135" t="s">
        <v>41</v>
      </c>
      <c r="O5135">
        <v>1.33</v>
      </c>
      <c r="P5135" t="s">
        <v>37</v>
      </c>
      <c r="Q5135" t="s">
        <v>103</v>
      </c>
      <c r="R5135">
        <v>4.9000000000000004</v>
      </c>
      <c r="S5135">
        <v>0</v>
      </c>
      <c r="U5135">
        <v>5.8</v>
      </c>
      <c r="V5135" t="s">
        <v>374</v>
      </c>
      <c r="W5135" t="s">
        <v>31</v>
      </c>
      <c r="X5135">
        <v>0</v>
      </c>
      <c r="Y5135" t="str">
        <f>IF(tblRides[[#This Row],[supply_demand_ratio]]&lt;0.8,"Below 0.8",IF(tblRides[[#This Row],[supply_demand_ratio]]&lt;1,"Between 0.8-1.0",IF(tblRides[[#This Row],[supply_demand_ratio]]&lt;=1.2,"Between 1.0-1.2","Above 1.2")))</f>
        <v>Above 1.2</v>
      </c>
    </row>
    <row r="5136" spans="1:25" x14ac:dyDescent="0.3">
      <c r="A5136" t="s">
        <v>5191</v>
      </c>
      <c r="B5136" s="1">
        <v>46068.581944444442</v>
      </c>
      <c r="C5136" s="2">
        <v>46068</v>
      </c>
      <c r="D5136">
        <v>13</v>
      </c>
      <c r="E5136" t="s">
        <v>33</v>
      </c>
      <c r="F5136" t="s">
        <v>26</v>
      </c>
      <c r="G5136">
        <v>1.1000000000000001</v>
      </c>
      <c r="H5136">
        <v>56.36</v>
      </c>
      <c r="I5136">
        <v>58.4</v>
      </c>
      <c r="J5136">
        <v>1</v>
      </c>
      <c r="K5136">
        <v>7.3</v>
      </c>
      <c r="L5136">
        <v>10.6</v>
      </c>
      <c r="M5136">
        <v>94</v>
      </c>
      <c r="N5136" t="s">
        <v>41</v>
      </c>
      <c r="O5136">
        <v>1.42</v>
      </c>
      <c r="P5136" t="s">
        <v>28</v>
      </c>
      <c r="Q5136" t="s">
        <v>29</v>
      </c>
      <c r="R5136">
        <v>4.5599999999999996</v>
      </c>
      <c r="S5136">
        <v>1</v>
      </c>
      <c r="T5136">
        <v>2.04</v>
      </c>
      <c r="U5136">
        <v>3.3</v>
      </c>
      <c r="V5136" t="s">
        <v>374</v>
      </c>
      <c r="W5136" t="s">
        <v>45</v>
      </c>
      <c r="X5136">
        <v>1</v>
      </c>
      <c r="Y5136" t="str">
        <f>IF(tblRides[[#This Row],[supply_demand_ratio]]&lt;0.8,"Below 0.8",IF(tblRides[[#This Row],[supply_demand_ratio]]&lt;1,"Between 0.8-1.0",IF(tblRides[[#This Row],[supply_demand_ratio]]&lt;=1.2,"Between 1.0-1.2","Above 1.2")))</f>
        <v>Above 1.2</v>
      </c>
    </row>
    <row r="5137" spans="1:25" x14ac:dyDescent="0.3">
      <c r="A5137" t="s">
        <v>5192</v>
      </c>
      <c r="B5137" s="1">
        <v>46068.582638888889</v>
      </c>
      <c r="C5137" s="2">
        <v>46068</v>
      </c>
      <c r="D5137">
        <v>13</v>
      </c>
      <c r="E5137" t="s">
        <v>25</v>
      </c>
      <c r="F5137" t="s">
        <v>34</v>
      </c>
      <c r="G5137">
        <v>8.5</v>
      </c>
      <c r="H5137">
        <v>162.88</v>
      </c>
      <c r="I5137">
        <v>163.16</v>
      </c>
      <c r="J5137">
        <v>1</v>
      </c>
      <c r="K5137">
        <v>5.7</v>
      </c>
      <c r="L5137">
        <v>5.7</v>
      </c>
      <c r="M5137">
        <v>124</v>
      </c>
      <c r="N5137" t="s">
        <v>27</v>
      </c>
      <c r="O5137">
        <v>1.18</v>
      </c>
      <c r="P5137" t="s">
        <v>28</v>
      </c>
      <c r="Q5137" t="s">
        <v>29</v>
      </c>
      <c r="R5137">
        <v>4.5199999999999996</v>
      </c>
      <c r="S5137">
        <v>0</v>
      </c>
      <c r="T5137">
        <v>0.28000000000000003</v>
      </c>
      <c r="U5137">
        <v>0</v>
      </c>
      <c r="V5137" t="s">
        <v>374</v>
      </c>
      <c r="W5137" t="s">
        <v>45</v>
      </c>
      <c r="X5137">
        <v>1</v>
      </c>
      <c r="Y5137" t="str">
        <f>IF(tblRides[[#This Row],[supply_demand_ratio]]&lt;0.8,"Below 0.8",IF(tblRides[[#This Row],[supply_demand_ratio]]&lt;1,"Between 0.8-1.0",IF(tblRides[[#This Row],[supply_demand_ratio]]&lt;=1.2,"Between 1.0-1.2","Above 1.2")))</f>
        <v>Between 1.0-1.2</v>
      </c>
    </row>
    <row r="5138" spans="1:25" x14ac:dyDescent="0.3">
      <c r="A5138" t="s">
        <v>5193</v>
      </c>
      <c r="B5138" s="1">
        <v>46068.585416666669</v>
      </c>
      <c r="C5138" s="2">
        <v>46068</v>
      </c>
      <c r="D5138">
        <v>14</v>
      </c>
      <c r="E5138" t="s">
        <v>36</v>
      </c>
      <c r="F5138" t="s">
        <v>34</v>
      </c>
      <c r="G5138">
        <v>1.2</v>
      </c>
      <c r="H5138">
        <v>62.06</v>
      </c>
      <c r="I5138">
        <v>61.06</v>
      </c>
      <c r="J5138">
        <v>1.1000000000000001</v>
      </c>
      <c r="K5138">
        <v>3.9</v>
      </c>
      <c r="L5138">
        <v>4.4000000000000004</v>
      </c>
      <c r="M5138">
        <v>115</v>
      </c>
      <c r="N5138" t="s">
        <v>41</v>
      </c>
      <c r="O5138">
        <v>1.341</v>
      </c>
      <c r="P5138" t="s">
        <v>28</v>
      </c>
      <c r="Q5138" t="s">
        <v>29</v>
      </c>
      <c r="R5138">
        <v>4.74</v>
      </c>
      <c r="S5138">
        <v>0</v>
      </c>
      <c r="T5138">
        <v>-1</v>
      </c>
      <c r="U5138">
        <v>0.5</v>
      </c>
      <c r="V5138" t="s">
        <v>374</v>
      </c>
      <c r="W5138" t="s">
        <v>31</v>
      </c>
      <c r="X5138">
        <v>1</v>
      </c>
      <c r="Y5138" t="str">
        <f>IF(tblRides[[#This Row],[supply_demand_ratio]]&lt;0.8,"Below 0.8",IF(tblRides[[#This Row],[supply_demand_ratio]]&lt;1,"Between 0.8-1.0",IF(tblRides[[#This Row],[supply_demand_ratio]]&lt;=1.2,"Between 1.0-1.2","Above 1.2")))</f>
        <v>Above 1.2</v>
      </c>
    </row>
    <row r="5139" spans="1:25" x14ac:dyDescent="0.3">
      <c r="A5139" t="s">
        <v>5194</v>
      </c>
      <c r="B5139" s="1">
        <v>46068.590277777781</v>
      </c>
      <c r="C5139" s="2">
        <v>46068</v>
      </c>
      <c r="D5139">
        <v>14</v>
      </c>
      <c r="E5139" t="s">
        <v>36</v>
      </c>
      <c r="F5139" t="s">
        <v>34</v>
      </c>
      <c r="G5139">
        <v>10.1</v>
      </c>
      <c r="H5139">
        <v>183.77</v>
      </c>
      <c r="I5139">
        <v>182.27</v>
      </c>
      <c r="J5139">
        <v>1</v>
      </c>
      <c r="K5139">
        <v>4.3</v>
      </c>
      <c r="L5139">
        <v>1</v>
      </c>
      <c r="M5139">
        <v>109</v>
      </c>
      <c r="N5139" t="s">
        <v>41</v>
      </c>
      <c r="O5139">
        <v>1.1679999999999999</v>
      </c>
      <c r="P5139" t="s">
        <v>28</v>
      </c>
      <c r="Q5139" t="s">
        <v>29</v>
      </c>
      <c r="R5139">
        <v>4.5999999999999996</v>
      </c>
      <c r="S5139">
        <v>0</v>
      </c>
      <c r="T5139">
        <v>-1.5</v>
      </c>
      <c r="U5139">
        <v>-3.3</v>
      </c>
      <c r="V5139" t="s">
        <v>374</v>
      </c>
      <c r="W5139" t="s">
        <v>31</v>
      </c>
      <c r="X5139">
        <v>1</v>
      </c>
      <c r="Y5139" t="str">
        <f>IF(tblRides[[#This Row],[supply_demand_ratio]]&lt;0.8,"Below 0.8",IF(tblRides[[#This Row],[supply_demand_ratio]]&lt;1,"Between 0.8-1.0",IF(tblRides[[#This Row],[supply_demand_ratio]]&lt;=1.2,"Between 1.0-1.2","Above 1.2")))</f>
        <v>Between 1.0-1.2</v>
      </c>
    </row>
    <row r="5140" spans="1:25" x14ac:dyDescent="0.3">
      <c r="A5140" t="s">
        <v>5195</v>
      </c>
      <c r="B5140" s="1">
        <v>46068.594444444447</v>
      </c>
      <c r="C5140" s="2">
        <v>46068</v>
      </c>
      <c r="D5140">
        <v>14</v>
      </c>
      <c r="E5140" t="s">
        <v>43</v>
      </c>
      <c r="F5140" t="s">
        <v>26</v>
      </c>
      <c r="G5140">
        <v>10</v>
      </c>
      <c r="H5140">
        <v>171.22</v>
      </c>
      <c r="I5140">
        <v>175.9</v>
      </c>
      <c r="J5140">
        <v>1</v>
      </c>
      <c r="K5140">
        <v>6.7</v>
      </c>
      <c r="L5140">
        <v>11.1</v>
      </c>
      <c r="M5140">
        <v>57</v>
      </c>
      <c r="N5140" t="s">
        <v>41</v>
      </c>
      <c r="O5140">
        <v>1.8420000000000001</v>
      </c>
      <c r="P5140" t="s">
        <v>28</v>
      </c>
      <c r="Q5140" t="s">
        <v>29</v>
      </c>
      <c r="R5140">
        <v>4.83</v>
      </c>
      <c r="S5140">
        <v>6</v>
      </c>
      <c r="T5140">
        <v>4.68</v>
      </c>
      <c r="U5140">
        <v>4.4000000000000004</v>
      </c>
      <c r="V5140" t="s">
        <v>374</v>
      </c>
      <c r="W5140" t="s">
        <v>45</v>
      </c>
      <c r="X5140">
        <v>1</v>
      </c>
      <c r="Y5140" t="str">
        <f>IF(tblRides[[#This Row],[supply_demand_ratio]]&lt;0.8,"Below 0.8",IF(tblRides[[#This Row],[supply_demand_ratio]]&lt;1,"Between 0.8-1.0",IF(tblRides[[#This Row],[supply_demand_ratio]]&lt;=1.2,"Between 1.0-1.2","Above 1.2")))</f>
        <v>Above 1.2</v>
      </c>
    </row>
    <row r="5141" spans="1:25" x14ac:dyDescent="0.3">
      <c r="A5141" t="s">
        <v>5196</v>
      </c>
      <c r="B5141" s="1">
        <v>46068.603472222225</v>
      </c>
      <c r="C5141" s="2">
        <v>46068</v>
      </c>
      <c r="D5141">
        <v>14</v>
      </c>
      <c r="E5141" t="s">
        <v>25</v>
      </c>
      <c r="F5141" t="s">
        <v>26</v>
      </c>
      <c r="G5141">
        <v>2.2000000000000002</v>
      </c>
      <c r="H5141">
        <v>73.12</v>
      </c>
      <c r="J5141">
        <v>1</v>
      </c>
      <c r="K5141">
        <v>4.3</v>
      </c>
      <c r="L5141">
        <v>1.8</v>
      </c>
      <c r="M5141">
        <v>116</v>
      </c>
      <c r="N5141" t="s">
        <v>27</v>
      </c>
      <c r="O5141">
        <v>1.038</v>
      </c>
      <c r="P5141" t="s">
        <v>58</v>
      </c>
      <c r="Q5141" t="s">
        <v>88</v>
      </c>
      <c r="R5141">
        <v>4.62</v>
      </c>
      <c r="S5141">
        <v>9</v>
      </c>
      <c r="U5141">
        <v>-2.5</v>
      </c>
      <c r="V5141" t="s">
        <v>374</v>
      </c>
      <c r="W5141" t="s">
        <v>31</v>
      </c>
      <c r="X5141">
        <v>0</v>
      </c>
      <c r="Y5141" t="str">
        <f>IF(tblRides[[#This Row],[supply_demand_ratio]]&lt;0.8,"Below 0.8",IF(tblRides[[#This Row],[supply_demand_ratio]]&lt;1,"Between 0.8-1.0",IF(tblRides[[#This Row],[supply_demand_ratio]]&lt;=1.2,"Between 1.0-1.2","Above 1.2")))</f>
        <v>Between 1.0-1.2</v>
      </c>
    </row>
    <row r="5142" spans="1:25" x14ac:dyDescent="0.3">
      <c r="A5142" t="s">
        <v>5197</v>
      </c>
      <c r="B5142" s="1">
        <v>46068.625694444447</v>
      </c>
      <c r="C5142" s="2">
        <v>46068</v>
      </c>
      <c r="D5142">
        <v>15</v>
      </c>
      <c r="E5142" t="s">
        <v>25</v>
      </c>
      <c r="F5142" t="s">
        <v>26</v>
      </c>
      <c r="G5142">
        <v>1.3</v>
      </c>
      <c r="H5142">
        <v>63.06</v>
      </c>
      <c r="I5142">
        <v>62.86</v>
      </c>
      <c r="J5142">
        <v>1</v>
      </c>
      <c r="K5142">
        <v>9.1999999999999993</v>
      </c>
      <c r="L5142">
        <v>13.6</v>
      </c>
      <c r="M5142">
        <v>114</v>
      </c>
      <c r="N5142" t="s">
        <v>27</v>
      </c>
      <c r="O5142">
        <v>1.024</v>
      </c>
      <c r="P5142" t="s">
        <v>28</v>
      </c>
      <c r="Q5142" t="s">
        <v>29</v>
      </c>
      <c r="R5142">
        <v>4.76</v>
      </c>
      <c r="S5142">
        <v>6</v>
      </c>
      <c r="T5142">
        <v>-0.2</v>
      </c>
      <c r="U5142">
        <v>4.4000000000000004</v>
      </c>
      <c r="V5142" t="s">
        <v>374</v>
      </c>
      <c r="W5142" t="s">
        <v>45</v>
      </c>
      <c r="X5142">
        <v>1</v>
      </c>
      <c r="Y5142" t="str">
        <f>IF(tblRides[[#This Row],[supply_demand_ratio]]&lt;0.8,"Below 0.8",IF(tblRides[[#This Row],[supply_demand_ratio]]&lt;1,"Between 0.8-1.0",IF(tblRides[[#This Row],[supply_demand_ratio]]&lt;=1.2,"Between 1.0-1.2","Above 1.2")))</f>
        <v>Between 1.0-1.2</v>
      </c>
    </row>
    <row r="5143" spans="1:25" x14ac:dyDescent="0.3">
      <c r="A5143" t="s">
        <v>5198</v>
      </c>
      <c r="B5143" s="1">
        <v>46068.635416666664</v>
      </c>
      <c r="C5143" s="2">
        <v>46068</v>
      </c>
      <c r="D5143">
        <v>15</v>
      </c>
      <c r="E5143" t="s">
        <v>36</v>
      </c>
      <c r="F5143" t="s">
        <v>34</v>
      </c>
      <c r="G5143">
        <v>7.8</v>
      </c>
      <c r="H5143">
        <v>147.1</v>
      </c>
      <c r="I5143">
        <v>144.44999999999999</v>
      </c>
      <c r="J5143">
        <v>1</v>
      </c>
      <c r="K5143">
        <v>4.7</v>
      </c>
      <c r="L5143">
        <v>6</v>
      </c>
      <c r="M5143">
        <v>101</v>
      </c>
      <c r="N5143" t="s">
        <v>41</v>
      </c>
      <c r="O5143">
        <v>1.1910000000000001</v>
      </c>
      <c r="P5143" t="s">
        <v>28</v>
      </c>
      <c r="Q5143" t="s">
        <v>29</v>
      </c>
      <c r="R5143">
        <v>4.24</v>
      </c>
      <c r="S5143">
        <v>0</v>
      </c>
      <c r="T5143">
        <v>-2.65</v>
      </c>
      <c r="U5143">
        <v>1.3</v>
      </c>
      <c r="V5143" t="s">
        <v>374</v>
      </c>
      <c r="W5143" t="s">
        <v>31</v>
      </c>
      <c r="X5143">
        <v>1</v>
      </c>
      <c r="Y5143" t="str">
        <f>IF(tblRides[[#This Row],[supply_demand_ratio]]&lt;0.8,"Below 0.8",IF(tblRides[[#This Row],[supply_demand_ratio]]&lt;1,"Between 0.8-1.0",IF(tblRides[[#This Row],[supply_demand_ratio]]&lt;=1.2,"Between 1.0-1.2","Above 1.2")))</f>
        <v>Between 1.0-1.2</v>
      </c>
    </row>
    <row r="5144" spans="1:25" x14ac:dyDescent="0.3">
      <c r="A5144" t="s">
        <v>5199</v>
      </c>
      <c r="B5144" s="1">
        <v>46068.640277777777</v>
      </c>
      <c r="C5144" s="2">
        <v>46068</v>
      </c>
      <c r="D5144">
        <v>15</v>
      </c>
      <c r="E5144" t="s">
        <v>43</v>
      </c>
      <c r="F5144" t="s">
        <v>26</v>
      </c>
      <c r="G5144">
        <v>1.2</v>
      </c>
      <c r="H5144">
        <v>57.45</v>
      </c>
      <c r="I5144">
        <v>58.62</v>
      </c>
      <c r="J5144">
        <v>1</v>
      </c>
      <c r="K5144">
        <v>2.5</v>
      </c>
      <c r="L5144">
        <v>9.6999999999999993</v>
      </c>
      <c r="M5144">
        <v>61</v>
      </c>
      <c r="N5144" t="s">
        <v>41</v>
      </c>
      <c r="O5144">
        <v>2.1859999999999999</v>
      </c>
      <c r="P5144" t="s">
        <v>28</v>
      </c>
      <c r="Q5144" t="s">
        <v>29</v>
      </c>
      <c r="R5144">
        <v>4.66</v>
      </c>
      <c r="S5144">
        <v>10</v>
      </c>
      <c r="T5144">
        <v>1.17</v>
      </c>
      <c r="U5144">
        <v>7.2</v>
      </c>
      <c r="V5144" t="s">
        <v>374</v>
      </c>
      <c r="W5144" t="s">
        <v>31</v>
      </c>
      <c r="X5144">
        <v>1</v>
      </c>
      <c r="Y5144" t="str">
        <f>IF(tblRides[[#This Row],[supply_demand_ratio]]&lt;0.8,"Below 0.8",IF(tblRides[[#This Row],[supply_demand_ratio]]&lt;1,"Between 0.8-1.0",IF(tblRides[[#This Row],[supply_demand_ratio]]&lt;=1.2,"Between 1.0-1.2","Above 1.2")))</f>
        <v>Above 1.2</v>
      </c>
    </row>
    <row r="5145" spans="1:25" x14ac:dyDescent="0.3">
      <c r="A5145" t="s">
        <v>5200</v>
      </c>
      <c r="B5145" s="1">
        <v>46068.646527777775</v>
      </c>
      <c r="C5145" s="2">
        <v>46068</v>
      </c>
      <c r="D5145">
        <v>15</v>
      </c>
      <c r="E5145" t="s">
        <v>25</v>
      </c>
      <c r="F5145" t="s">
        <v>26</v>
      </c>
      <c r="G5145">
        <v>4.7</v>
      </c>
      <c r="H5145">
        <v>134.02000000000001</v>
      </c>
      <c r="I5145">
        <v>136.93</v>
      </c>
      <c r="J5145">
        <v>1.2</v>
      </c>
      <c r="K5145">
        <v>2</v>
      </c>
      <c r="L5145">
        <v>6.3</v>
      </c>
      <c r="M5145">
        <v>119</v>
      </c>
      <c r="N5145" t="s">
        <v>27</v>
      </c>
      <c r="O5145">
        <v>0.89800000000000002</v>
      </c>
      <c r="P5145" t="s">
        <v>28</v>
      </c>
      <c r="Q5145" t="s">
        <v>29</v>
      </c>
      <c r="R5145">
        <v>4.66</v>
      </c>
      <c r="S5145">
        <v>10</v>
      </c>
      <c r="T5145">
        <v>2.91</v>
      </c>
      <c r="U5145">
        <v>4.3</v>
      </c>
      <c r="V5145" t="s">
        <v>374</v>
      </c>
      <c r="W5145" t="s">
        <v>31</v>
      </c>
      <c r="X5145">
        <v>1</v>
      </c>
      <c r="Y5145" t="str">
        <f>IF(tblRides[[#This Row],[supply_demand_ratio]]&lt;0.8,"Below 0.8",IF(tblRides[[#This Row],[supply_demand_ratio]]&lt;1,"Between 0.8-1.0",IF(tblRides[[#This Row],[supply_demand_ratio]]&lt;=1.2,"Between 1.0-1.2","Above 1.2")))</f>
        <v>Between 0.8-1.0</v>
      </c>
    </row>
    <row r="5146" spans="1:25" x14ac:dyDescent="0.3">
      <c r="A5146" t="s">
        <v>5201</v>
      </c>
      <c r="B5146" s="1">
        <v>46068.650694444441</v>
      </c>
      <c r="C5146" s="2">
        <v>46068</v>
      </c>
      <c r="D5146">
        <v>15</v>
      </c>
      <c r="E5146" t="s">
        <v>33</v>
      </c>
      <c r="F5146" t="s">
        <v>34</v>
      </c>
      <c r="G5146">
        <v>14.5</v>
      </c>
      <c r="H5146">
        <v>291.76</v>
      </c>
      <c r="I5146">
        <v>301.88</v>
      </c>
      <c r="J5146">
        <v>1</v>
      </c>
      <c r="K5146">
        <v>5.4</v>
      </c>
      <c r="L5146">
        <v>7.5</v>
      </c>
      <c r="M5146">
        <v>87</v>
      </c>
      <c r="N5146" t="s">
        <v>27</v>
      </c>
      <c r="O5146">
        <v>1.0289999999999999</v>
      </c>
      <c r="P5146" t="s">
        <v>28</v>
      </c>
      <c r="Q5146" t="s">
        <v>29</v>
      </c>
      <c r="R5146">
        <v>4.37</v>
      </c>
      <c r="S5146">
        <v>0</v>
      </c>
      <c r="T5146">
        <v>10.119999999999999</v>
      </c>
      <c r="U5146">
        <v>2.1</v>
      </c>
      <c r="V5146" t="s">
        <v>374</v>
      </c>
      <c r="W5146" t="s">
        <v>45</v>
      </c>
      <c r="X5146">
        <v>1</v>
      </c>
      <c r="Y5146" t="str">
        <f>IF(tblRides[[#This Row],[supply_demand_ratio]]&lt;0.8,"Below 0.8",IF(tblRides[[#This Row],[supply_demand_ratio]]&lt;1,"Between 0.8-1.0",IF(tblRides[[#This Row],[supply_demand_ratio]]&lt;=1.2,"Between 1.0-1.2","Above 1.2")))</f>
        <v>Between 1.0-1.2</v>
      </c>
    </row>
    <row r="5147" spans="1:25" x14ac:dyDescent="0.3">
      <c r="A5147" t="s">
        <v>5202</v>
      </c>
      <c r="B5147" s="1">
        <v>46068.652083333334</v>
      </c>
      <c r="C5147" s="2">
        <v>46068</v>
      </c>
      <c r="D5147">
        <v>15</v>
      </c>
      <c r="E5147" t="s">
        <v>62</v>
      </c>
      <c r="F5147" t="s">
        <v>26</v>
      </c>
      <c r="G5147">
        <v>5</v>
      </c>
      <c r="H5147">
        <v>107.52</v>
      </c>
      <c r="I5147">
        <v>107.11</v>
      </c>
      <c r="J5147">
        <v>1</v>
      </c>
      <c r="K5147">
        <v>4.0999999999999996</v>
      </c>
      <c r="L5147">
        <v>5.0999999999999996</v>
      </c>
      <c r="M5147">
        <v>60</v>
      </c>
      <c r="N5147" t="s">
        <v>41</v>
      </c>
      <c r="O5147">
        <v>2.1859999999999999</v>
      </c>
      <c r="P5147" t="s">
        <v>28</v>
      </c>
      <c r="Q5147" t="s">
        <v>29</v>
      </c>
      <c r="R5147">
        <v>4.7699999999999996</v>
      </c>
      <c r="S5147">
        <v>7</v>
      </c>
      <c r="T5147">
        <v>-0.41</v>
      </c>
      <c r="U5147">
        <v>1</v>
      </c>
      <c r="V5147" t="s">
        <v>374</v>
      </c>
      <c r="W5147" t="s">
        <v>31</v>
      </c>
      <c r="X5147">
        <v>1</v>
      </c>
      <c r="Y5147" t="str">
        <f>IF(tblRides[[#This Row],[supply_demand_ratio]]&lt;0.8,"Below 0.8",IF(tblRides[[#This Row],[supply_demand_ratio]]&lt;1,"Between 0.8-1.0",IF(tblRides[[#This Row],[supply_demand_ratio]]&lt;=1.2,"Between 1.0-1.2","Above 1.2")))</f>
        <v>Above 1.2</v>
      </c>
    </row>
    <row r="5148" spans="1:25" x14ac:dyDescent="0.3">
      <c r="A5148" t="s">
        <v>5203</v>
      </c>
      <c r="B5148" s="1">
        <v>46068.65625</v>
      </c>
      <c r="C5148" s="2">
        <v>46068</v>
      </c>
      <c r="D5148">
        <v>15</v>
      </c>
      <c r="E5148" t="s">
        <v>25</v>
      </c>
      <c r="F5148" t="s">
        <v>26</v>
      </c>
      <c r="G5148">
        <v>9.9</v>
      </c>
      <c r="H5148">
        <v>213.46</v>
      </c>
      <c r="I5148">
        <v>213.21</v>
      </c>
      <c r="J5148">
        <v>1</v>
      </c>
      <c r="K5148">
        <v>2.8</v>
      </c>
      <c r="L5148">
        <v>2</v>
      </c>
      <c r="M5148">
        <v>127</v>
      </c>
      <c r="N5148" t="s">
        <v>27</v>
      </c>
      <c r="O5148">
        <v>0.99099999999999999</v>
      </c>
      <c r="P5148" t="s">
        <v>28</v>
      </c>
      <c r="Q5148" t="s">
        <v>29</v>
      </c>
      <c r="R5148">
        <v>4.6900000000000004</v>
      </c>
      <c r="S5148">
        <v>7</v>
      </c>
      <c r="T5148">
        <v>-0.25</v>
      </c>
      <c r="U5148">
        <v>-0.8</v>
      </c>
      <c r="V5148" t="s">
        <v>374</v>
      </c>
      <c r="W5148" t="s">
        <v>31</v>
      </c>
      <c r="X5148">
        <v>1</v>
      </c>
      <c r="Y5148" t="str">
        <f>IF(tblRides[[#This Row],[supply_demand_ratio]]&lt;0.8,"Below 0.8",IF(tblRides[[#This Row],[supply_demand_ratio]]&lt;1,"Between 0.8-1.0",IF(tblRides[[#This Row],[supply_demand_ratio]]&lt;=1.2,"Between 1.0-1.2","Above 1.2")))</f>
        <v>Between 0.8-1.0</v>
      </c>
    </row>
    <row r="5149" spans="1:25" x14ac:dyDescent="0.3">
      <c r="A5149" t="s">
        <v>5204</v>
      </c>
      <c r="B5149" s="1">
        <v>46068.65902777778</v>
      </c>
      <c r="C5149" s="2">
        <v>46068</v>
      </c>
      <c r="D5149">
        <v>15</v>
      </c>
      <c r="E5149" t="s">
        <v>25</v>
      </c>
      <c r="F5149" t="s">
        <v>26</v>
      </c>
      <c r="G5149">
        <v>12.5</v>
      </c>
      <c r="H5149">
        <v>221.53</v>
      </c>
      <c r="I5149">
        <v>213.08</v>
      </c>
      <c r="J5149">
        <v>1.1000000000000001</v>
      </c>
      <c r="K5149">
        <v>6.5</v>
      </c>
      <c r="L5149">
        <v>7.7</v>
      </c>
      <c r="M5149">
        <v>89</v>
      </c>
      <c r="N5149" t="s">
        <v>41</v>
      </c>
      <c r="O5149">
        <v>0.88400000000000001</v>
      </c>
      <c r="P5149" t="s">
        <v>28</v>
      </c>
      <c r="Q5149" t="s">
        <v>29</v>
      </c>
      <c r="R5149">
        <v>4.55</v>
      </c>
      <c r="S5149">
        <v>16</v>
      </c>
      <c r="T5149">
        <v>-8.4499999999999993</v>
      </c>
      <c r="U5149">
        <v>1.2</v>
      </c>
      <c r="V5149" t="s">
        <v>374</v>
      </c>
      <c r="W5149" t="s">
        <v>45</v>
      </c>
      <c r="X5149">
        <v>1</v>
      </c>
      <c r="Y5149" t="str">
        <f>IF(tblRides[[#This Row],[supply_demand_ratio]]&lt;0.8,"Below 0.8",IF(tblRides[[#This Row],[supply_demand_ratio]]&lt;1,"Between 0.8-1.0",IF(tblRides[[#This Row],[supply_demand_ratio]]&lt;=1.2,"Between 1.0-1.2","Above 1.2")))</f>
        <v>Between 0.8-1.0</v>
      </c>
    </row>
    <row r="5150" spans="1:25" x14ac:dyDescent="0.3">
      <c r="A5150" t="s">
        <v>5205</v>
      </c>
      <c r="B5150" s="1">
        <v>46068.67083333333</v>
      </c>
      <c r="C5150" s="2">
        <v>46068</v>
      </c>
      <c r="D5150">
        <v>16</v>
      </c>
      <c r="E5150" t="s">
        <v>43</v>
      </c>
      <c r="F5150" t="s">
        <v>34</v>
      </c>
      <c r="G5150">
        <v>11.4</v>
      </c>
      <c r="H5150">
        <v>186.11</v>
      </c>
      <c r="J5150">
        <v>1</v>
      </c>
      <c r="K5150">
        <v>5.4</v>
      </c>
      <c r="M5150">
        <v>50</v>
      </c>
      <c r="N5150" t="s">
        <v>41</v>
      </c>
      <c r="O5150">
        <v>1.204</v>
      </c>
      <c r="P5150" t="s">
        <v>82</v>
      </c>
      <c r="Q5150" t="s">
        <v>83</v>
      </c>
      <c r="R5150">
        <v>4.9800000000000004</v>
      </c>
      <c r="S5150">
        <v>0</v>
      </c>
      <c r="V5150" t="s">
        <v>374</v>
      </c>
      <c r="W5150" t="s">
        <v>45</v>
      </c>
      <c r="X5150">
        <v>0</v>
      </c>
      <c r="Y5150" t="str">
        <f>IF(tblRides[[#This Row],[supply_demand_ratio]]&lt;0.8,"Below 0.8",IF(tblRides[[#This Row],[supply_demand_ratio]]&lt;1,"Between 0.8-1.0",IF(tblRides[[#This Row],[supply_demand_ratio]]&lt;=1.2,"Between 1.0-1.2","Above 1.2")))</f>
        <v>Above 1.2</v>
      </c>
    </row>
    <row r="5151" spans="1:25" x14ac:dyDescent="0.3">
      <c r="A5151" t="s">
        <v>5206</v>
      </c>
      <c r="B5151" s="1">
        <v>46068.69027777778</v>
      </c>
      <c r="C5151" s="2">
        <v>46068</v>
      </c>
      <c r="D5151">
        <v>16</v>
      </c>
      <c r="E5151" t="s">
        <v>33</v>
      </c>
      <c r="F5151" t="s">
        <v>26</v>
      </c>
      <c r="G5151">
        <v>6.4</v>
      </c>
      <c r="H5151">
        <v>141.15</v>
      </c>
      <c r="I5151">
        <v>139.33000000000001</v>
      </c>
      <c r="J5151">
        <v>1.1000000000000001</v>
      </c>
      <c r="K5151">
        <v>4.7</v>
      </c>
      <c r="L5151">
        <v>1.2</v>
      </c>
      <c r="M5151">
        <v>63</v>
      </c>
      <c r="N5151" t="s">
        <v>41</v>
      </c>
      <c r="O5151">
        <v>0.83099999999999996</v>
      </c>
      <c r="P5151" t="s">
        <v>28</v>
      </c>
      <c r="Q5151" t="s">
        <v>29</v>
      </c>
      <c r="R5151">
        <v>4.5199999999999996</v>
      </c>
      <c r="S5151">
        <v>3</v>
      </c>
      <c r="T5151">
        <v>-1.82</v>
      </c>
      <c r="U5151">
        <v>-3.5</v>
      </c>
      <c r="V5151" t="s">
        <v>374</v>
      </c>
      <c r="W5151" t="s">
        <v>31</v>
      </c>
      <c r="X5151">
        <v>1</v>
      </c>
      <c r="Y5151" t="str">
        <f>IF(tblRides[[#This Row],[supply_demand_ratio]]&lt;0.8,"Below 0.8",IF(tblRides[[#This Row],[supply_demand_ratio]]&lt;1,"Between 0.8-1.0",IF(tblRides[[#This Row],[supply_demand_ratio]]&lt;=1.2,"Between 1.0-1.2","Above 1.2")))</f>
        <v>Between 0.8-1.0</v>
      </c>
    </row>
    <row r="5152" spans="1:25" x14ac:dyDescent="0.3">
      <c r="A5152" t="s">
        <v>5207</v>
      </c>
      <c r="B5152" s="1">
        <v>46068.693749999999</v>
      </c>
      <c r="C5152" s="2">
        <v>46068</v>
      </c>
      <c r="D5152">
        <v>16</v>
      </c>
      <c r="E5152" t="s">
        <v>43</v>
      </c>
      <c r="F5152" t="s">
        <v>26</v>
      </c>
      <c r="G5152">
        <v>3</v>
      </c>
      <c r="H5152">
        <v>97.6</v>
      </c>
      <c r="I5152">
        <v>96.84</v>
      </c>
      <c r="J5152">
        <v>1.1000000000000001</v>
      </c>
      <c r="K5152">
        <v>5.5</v>
      </c>
      <c r="L5152">
        <v>10.3</v>
      </c>
      <c r="M5152">
        <v>57</v>
      </c>
      <c r="N5152" t="s">
        <v>41</v>
      </c>
      <c r="O5152">
        <v>1.3640000000000001</v>
      </c>
      <c r="P5152" t="s">
        <v>28</v>
      </c>
      <c r="Q5152" t="s">
        <v>29</v>
      </c>
      <c r="R5152">
        <v>4.9000000000000004</v>
      </c>
      <c r="S5152">
        <v>7</v>
      </c>
      <c r="T5152">
        <v>-0.76</v>
      </c>
      <c r="U5152">
        <v>4.8</v>
      </c>
      <c r="V5152" t="s">
        <v>374</v>
      </c>
      <c r="W5152" t="s">
        <v>45</v>
      </c>
      <c r="X5152">
        <v>1</v>
      </c>
      <c r="Y5152" t="str">
        <f>IF(tblRides[[#This Row],[supply_demand_ratio]]&lt;0.8,"Below 0.8",IF(tblRides[[#This Row],[supply_demand_ratio]]&lt;1,"Between 0.8-1.0",IF(tblRides[[#This Row],[supply_demand_ratio]]&lt;=1.2,"Between 1.0-1.2","Above 1.2")))</f>
        <v>Above 1.2</v>
      </c>
    </row>
    <row r="5153" spans="1:25" x14ac:dyDescent="0.3">
      <c r="A5153" t="s">
        <v>5208</v>
      </c>
      <c r="B5153" s="1">
        <v>46068.695138888892</v>
      </c>
      <c r="C5153" s="2">
        <v>46068</v>
      </c>
      <c r="D5153">
        <v>16</v>
      </c>
      <c r="E5153" t="s">
        <v>62</v>
      </c>
      <c r="F5153" t="s">
        <v>26</v>
      </c>
      <c r="G5153">
        <v>12.5</v>
      </c>
      <c r="H5153">
        <v>238.08</v>
      </c>
      <c r="I5153">
        <v>236.7</v>
      </c>
      <c r="J5153">
        <v>1</v>
      </c>
      <c r="K5153">
        <v>4.5</v>
      </c>
      <c r="L5153">
        <v>4.5999999999999996</v>
      </c>
      <c r="M5153">
        <v>51</v>
      </c>
      <c r="N5153" t="s">
        <v>41</v>
      </c>
      <c r="O5153">
        <v>1.222</v>
      </c>
      <c r="P5153" t="s">
        <v>28</v>
      </c>
      <c r="Q5153" t="s">
        <v>29</v>
      </c>
      <c r="R5153">
        <v>4.7</v>
      </c>
      <c r="S5153">
        <v>11</v>
      </c>
      <c r="T5153">
        <v>-1.38</v>
      </c>
      <c r="U5153">
        <v>0.1</v>
      </c>
      <c r="V5153" t="s">
        <v>374</v>
      </c>
      <c r="W5153" t="s">
        <v>31</v>
      </c>
      <c r="X5153">
        <v>1</v>
      </c>
      <c r="Y5153" t="str">
        <f>IF(tblRides[[#This Row],[supply_demand_ratio]]&lt;0.8,"Below 0.8",IF(tblRides[[#This Row],[supply_demand_ratio]]&lt;1,"Between 0.8-1.0",IF(tblRides[[#This Row],[supply_demand_ratio]]&lt;=1.2,"Between 1.0-1.2","Above 1.2")))</f>
        <v>Above 1.2</v>
      </c>
    </row>
    <row r="5154" spans="1:25" x14ac:dyDescent="0.3">
      <c r="A5154" t="s">
        <v>5209</v>
      </c>
      <c r="B5154" s="1">
        <v>46068.734722222223</v>
      </c>
      <c r="C5154" s="2">
        <v>46068</v>
      </c>
      <c r="D5154">
        <v>17</v>
      </c>
      <c r="E5154" t="s">
        <v>25</v>
      </c>
      <c r="F5154" t="s">
        <v>26</v>
      </c>
      <c r="G5154">
        <v>0.7</v>
      </c>
      <c r="H5154">
        <v>62.05</v>
      </c>
      <c r="I5154">
        <v>64.27</v>
      </c>
      <c r="J5154">
        <v>1.2</v>
      </c>
      <c r="K5154">
        <v>8.6999999999999993</v>
      </c>
      <c r="L5154">
        <v>8.9</v>
      </c>
      <c r="M5154">
        <v>104</v>
      </c>
      <c r="N5154" t="s">
        <v>27</v>
      </c>
      <c r="O5154">
        <v>0.76700000000000002</v>
      </c>
      <c r="P5154" t="s">
        <v>28</v>
      </c>
      <c r="Q5154" t="s">
        <v>29</v>
      </c>
      <c r="R5154">
        <v>4.91</v>
      </c>
      <c r="S5154">
        <v>4</v>
      </c>
      <c r="T5154">
        <v>2.2200000000000002</v>
      </c>
      <c r="U5154">
        <v>0.2</v>
      </c>
      <c r="V5154" t="s">
        <v>374</v>
      </c>
      <c r="W5154" t="s">
        <v>45</v>
      </c>
      <c r="X5154">
        <v>1</v>
      </c>
      <c r="Y5154" t="str">
        <f>IF(tblRides[[#This Row],[supply_demand_ratio]]&lt;0.8,"Below 0.8",IF(tblRides[[#This Row],[supply_demand_ratio]]&lt;1,"Between 0.8-1.0",IF(tblRides[[#This Row],[supply_demand_ratio]]&lt;=1.2,"Between 1.0-1.2","Above 1.2")))</f>
        <v>Below 0.8</v>
      </c>
    </row>
    <row r="5155" spans="1:25" x14ac:dyDescent="0.3">
      <c r="A5155" t="s">
        <v>5210</v>
      </c>
      <c r="B5155" s="1">
        <v>46068.736111111109</v>
      </c>
      <c r="C5155" s="2">
        <v>46068</v>
      </c>
      <c r="D5155">
        <v>17</v>
      </c>
      <c r="E5155" t="s">
        <v>43</v>
      </c>
      <c r="F5155" t="s">
        <v>26</v>
      </c>
      <c r="G5155">
        <v>1.7</v>
      </c>
      <c r="H5155">
        <v>65.239999999999995</v>
      </c>
      <c r="J5155">
        <v>1.1000000000000001</v>
      </c>
      <c r="K5155">
        <v>5.4</v>
      </c>
      <c r="L5155">
        <v>1</v>
      </c>
      <c r="M5155">
        <v>60</v>
      </c>
      <c r="N5155" t="s">
        <v>41</v>
      </c>
      <c r="O5155">
        <v>1.3029999999999999</v>
      </c>
      <c r="P5155" t="s">
        <v>37</v>
      </c>
      <c r="Q5155" t="s">
        <v>103</v>
      </c>
      <c r="R5155">
        <v>4.83</v>
      </c>
      <c r="S5155">
        <v>4</v>
      </c>
      <c r="U5155">
        <v>-4.4000000000000004</v>
      </c>
      <c r="V5155" t="s">
        <v>374</v>
      </c>
      <c r="W5155" t="s">
        <v>45</v>
      </c>
      <c r="X5155">
        <v>0</v>
      </c>
      <c r="Y5155" t="str">
        <f>IF(tblRides[[#This Row],[supply_demand_ratio]]&lt;0.8,"Below 0.8",IF(tblRides[[#This Row],[supply_demand_ratio]]&lt;1,"Between 0.8-1.0",IF(tblRides[[#This Row],[supply_demand_ratio]]&lt;=1.2,"Between 1.0-1.2","Above 1.2")))</f>
        <v>Above 1.2</v>
      </c>
    </row>
    <row r="5156" spans="1:25" x14ac:dyDescent="0.3">
      <c r="A5156" t="s">
        <v>5211</v>
      </c>
      <c r="B5156" s="1">
        <v>46068.736805555556</v>
      </c>
      <c r="C5156" s="2">
        <v>46068</v>
      </c>
      <c r="D5156">
        <v>17</v>
      </c>
      <c r="E5156" t="s">
        <v>43</v>
      </c>
      <c r="F5156" t="s">
        <v>26</v>
      </c>
      <c r="G5156">
        <v>6.2</v>
      </c>
      <c r="H5156">
        <v>140.93</v>
      </c>
      <c r="I5156">
        <v>133.13</v>
      </c>
      <c r="J5156">
        <v>1</v>
      </c>
      <c r="K5156">
        <v>4.5</v>
      </c>
      <c r="L5156">
        <v>4.2</v>
      </c>
      <c r="M5156">
        <v>55</v>
      </c>
      <c r="N5156" t="s">
        <v>41</v>
      </c>
      <c r="O5156">
        <v>0.99199999999999999</v>
      </c>
      <c r="P5156" t="s">
        <v>28</v>
      </c>
      <c r="Q5156" t="s">
        <v>29</v>
      </c>
      <c r="R5156">
        <v>4.33</v>
      </c>
      <c r="S5156">
        <v>2</v>
      </c>
      <c r="T5156">
        <v>-7.8</v>
      </c>
      <c r="U5156">
        <v>-0.3</v>
      </c>
      <c r="V5156" t="s">
        <v>374</v>
      </c>
      <c r="W5156" t="s">
        <v>31</v>
      </c>
      <c r="X5156">
        <v>1</v>
      </c>
      <c r="Y5156" t="str">
        <f>IF(tblRides[[#This Row],[supply_demand_ratio]]&lt;0.8,"Below 0.8",IF(tblRides[[#This Row],[supply_demand_ratio]]&lt;1,"Between 0.8-1.0",IF(tblRides[[#This Row],[supply_demand_ratio]]&lt;=1.2,"Between 1.0-1.2","Above 1.2")))</f>
        <v>Between 0.8-1.0</v>
      </c>
    </row>
    <row r="5157" spans="1:25" x14ac:dyDescent="0.3">
      <c r="A5157" t="s">
        <v>5212</v>
      </c>
      <c r="B5157" s="1">
        <v>46068.738194444442</v>
      </c>
      <c r="C5157" s="2">
        <v>46068</v>
      </c>
      <c r="D5157">
        <v>17</v>
      </c>
      <c r="E5157" t="s">
        <v>43</v>
      </c>
      <c r="F5157" t="s">
        <v>26</v>
      </c>
      <c r="G5157">
        <v>14.2</v>
      </c>
      <c r="H5157">
        <v>276.08</v>
      </c>
      <c r="I5157">
        <v>259.56</v>
      </c>
      <c r="J5157">
        <v>1</v>
      </c>
      <c r="K5157">
        <v>7.9</v>
      </c>
      <c r="L5157">
        <v>11.1</v>
      </c>
      <c r="M5157">
        <v>51</v>
      </c>
      <c r="N5157" t="s">
        <v>41</v>
      </c>
      <c r="O5157">
        <v>1.0289999999999999</v>
      </c>
      <c r="P5157" t="s">
        <v>28</v>
      </c>
      <c r="Q5157" t="s">
        <v>29</v>
      </c>
      <c r="R5157">
        <v>4.51</v>
      </c>
      <c r="S5157">
        <v>1</v>
      </c>
      <c r="T5157">
        <v>-16.52</v>
      </c>
      <c r="U5157">
        <v>3.2</v>
      </c>
      <c r="V5157" t="s">
        <v>374</v>
      </c>
      <c r="W5157" t="s">
        <v>45</v>
      </c>
      <c r="X5157">
        <v>1</v>
      </c>
      <c r="Y5157" t="str">
        <f>IF(tblRides[[#This Row],[supply_demand_ratio]]&lt;0.8,"Below 0.8",IF(tblRides[[#This Row],[supply_demand_ratio]]&lt;1,"Between 0.8-1.0",IF(tblRides[[#This Row],[supply_demand_ratio]]&lt;=1.2,"Between 1.0-1.2","Above 1.2")))</f>
        <v>Between 1.0-1.2</v>
      </c>
    </row>
    <row r="5158" spans="1:25" x14ac:dyDescent="0.3">
      <c r="A5158" t="s">
        <v>5213</v>
      </c>
      <c r="B5158" s="1">
        <v>46068.747916666667</v>
      </c>
      <c r="C5158" s="2">
        <v>46068</v>
      </c>
      <c r="D5158">
        <v>17</v>
      </c>
      <c r="E5158" t="s">
        <v>33</v>
      </c>
      <c r="F5158" t="s">
        <v>34</v>
      </c>
      <c r="G5158">
        <v>12.2</v>
      </c>
      <c r="H5158">
        <v>208.39</v>
      </c>
      <c r="I5158">
        <v>205.45</v>
      </c>
      <c r="J5158">
        <v>1</v>
      </c>
      <c r="K5158">
        <v>3.4</v>
      </c>
      <c r="L5158">
        <v>2</v>
      </c>
      <c r="M5158">
        <v>78</v>
      </c>
      <c r="N5158" t="s">
        <v>27</v>
      </c>
      <c r="O5158">
        <v>0.92900000000000005</v>
      </c>
      <c r="P5158" t="s">
        <v>28</v>
      </c>
      <c r="Q5158" t="s">
        <v>29</v>
      </c>
      <c r="R5158">
        <v>4.55</v>
      </c>
      <c r="S5158">
        <v>0</v>
      </c>
      <c r="T5158">
        <v>-2.94</v>
      </c>
      <c r="U5158">
        <v>-1.4</v>
      </c>
      <c r="V5158" t="s">
        <v>374</v>
      </c>
      <c r="W5158" t="s">
        <v>31</v>
      </c>
      <c r="X5158">
        <v>1</v>
      </c>
      <c r="Y5158" t="str">
        <f>IF(tblRides[[#This Row],[supply_demand_ratio]]&lt;0.8,"Below 0.8",IF(tblRides[[#This Row],[supply_demand_ratio]]&lt;1,"Between 0.8-1.0",IF(tblRides[[#This Row],[supply_demand_ratio]]&lt;=1.2,"Between 1.0-1.2","Above 1.2")))</f>
        <v>Between 0.8-1.0</v>
      </c>
    </row>
    <row r="5159" spans="1:25" x14ac:dyDescent="0.3">
      <c r="A5159" t="s">
        <v>5214</v>
      </c>
      <c r="B5159" s="1">
        <v>46068.750694444447</v>
      </c>
      <c r="C5159" s="2">
        <v>46068</v>
      </c>
      <c r="D5159">
        <v>18</v>
      </c>
      <c r="E5159" t="s">
        <v>36</v>
      </c>
      <c r="F5159" t="s">
        <v>26</v>
      </c>
      <c r="G5159">
        <v>4.8</v>
      </c>
      <c r="H5159">
        <v>129.44</v>
      </c>
      <c r="I5159">
        <v>136.61000000000001</v>
      </c>
      <c r="J5159">
        <v>1.3</v>
      </c>
      <c r="K5159">
        <v>5.0999999999999996</v>
      </c>
      <c r="L5159">
        <v>3.2</v>
      </c>
      <c r="M5159">
        <v>83</v>
      </c>
      <c r="N5159" t="s">
        <v>72</v>
      </c>
      <c r="O5159">
        <v>0.626</v>
      </c>
      <c r="P5159" t="s">
        <v>28</v>
      </c>
      <c r="Q5159" t="s">
        <v>29</v>
      </c>
      <c r="R5159">
        <v>5</v>
      </c>
      <c r="S5159">
        <v>8</v>
      </c>
      <c r="T5159">
        <v>7.17</v>
      </c>
      <c r="U5159">
        <v>-1.9</v>
      </c>
      <c r="V5159" t="s">
        <v>374</v>
      </c>
      <c r="W5159" t="s">
        <v>45</v>
      </c>
      <c r="X5159">
        <v>1</v>
      </c>
      <c r="Y5159" t="str">
        <f>IF(tblRides[[#This Row],[supply_demand_ratio]]&lt;0.8,"Below 0.8",IF(tblRides[[#This Row],[supply_demand_ratio]]&lt;1,"Between 0.8-1.0",IF(tblRides[[#This Row],[supply_demand_ratio]]&lt;=1.2,"Between 1.0-1.2","Above 1.2")))</f>
        <v>Below 0.8</v>
      </c>
    </row>
    <row r="5160" spans="1:25" x14ac:dyDescent="0.3">
      <c r="A5160" t="s">
        <v>5215</v>
      </c>
      <c r="B5160" s="1">
        <v>46068.751388888886</v>
      </c>
      <c r="C5160" s="2">
        <v>46068</v>
      </c>
      <c r="D5160">
        <v>18</v>
      </c>
      <c r="E5160" t="s">
        <v>43</v>
      </c>
      <c r="F5160" t="s">
        <v>26</v>
      </c>
      <c r="G5160">
        <v>10.1</v>
      </c>
      <c r="H5160">
        <v>234.61</v>
      </c>
      <c r="I5160">
        <v>244.59</v>
      </c>
      <c r="J5160">
        <v>1.1000000000000001</v>
      </c>
      <c r="K5160">
        <v>5.9</v>
      </c>
      <c r="L5160">
        <v>6.1</v>
      </c>
      <c r="M5160">
        <v>43</v>
      </c>
      <c r="N5160" t="s">
        <v>27</v>
      </c>
      <c r="O5160">
        <v>0.69699999999999995</v>
      </c>
      <c r="P5160" t="s">
        <v>28</v>
      </c>
      <c r="Q5160" t="s">
        <v>29</v>
      </c>
      <c r="R5160">
        <v>4.92</v>
      </c>
      <c r="S5160">
        <v>2</v>
      </c>
      <c r="T5160">
        <v>9.98</v>
      </c>
      <c r="U5160">
        <v>0.2</v>
      </c>
      <c r="V5160" t="s">
        <v>374</v>
      </c>
      <c r="W5160" t="s">
        <v>45</v>
      </c>
      <c r="X5160">
        <v>1</v>
      </c>
      <c r="Y5160" t="str">
        <f>IF(tblRides[[#This Row],[supply_demand_ratio]]&lt;0.8,"Below 0.8",IF(tblRides[[#This Row],[supply_demand_ratio]]&lt;1,"Between 0.8-1.0",IF(tblRides[[#This Row],[supply_demand_ratio]]&lt;=1.2,"Between 1.0-1.2","Above 1.2")))</f>
        <v>Below 0.8</v>
      </c>
    </row>
    <row r="5161" spans="1:25" x14ac:dyDescent="0.3">
      <c r="A5161" t="s">
        <v>5216</v>
      </c>
      <c r="B5161" s="1">
        <v>46068.753472222219</v>
      </c>
      <c r="C5161" s="2">
        <v>46068</v>
      </c>
      <c r="D5161">
        <v>18</v>
      </c>
      <c r="E5161" t="s">
        <v>36</v>
      </c>
      <c r="F5161" t="s">
        <v>26</v>
      </c>
      <c r="G5161">
        <v>5.5</v>
      </c>
      <c r="H5161">
        <v>129.78</v>
      </c>
      <c r="I5161">
        <v>134.55000000000001</v>
      </c>
      <c r="J5161">
        <v>1.1000000000000001</v>
      </c>
      <c r="K5161">
        <v>4.2</v>
      </c>
      <c r="L5161">
        <v>5.7</v>
      </c>
      <c r="M5161">
        <v>98</v>
      </c>
      <c r="N5161" t="s">
        <v>72</v>
      </c>
      <c r="O5161">
        <v>0.67700000000000005</v>
      </c>
      <c r="P5161" t="s">
        <v>28</v>
      </c>
      <c r="Q5161" t="s">
        <v>29</v>
      </c>
      <c r="R5161">
        <v>5</v>
      </c>
      <c r="S5161">
        <v>29</v>
      </c>
      <c r="T5161">
        <v>4.7699999999999996</v>
      </c>
      <c r="U5161">
        <v>1.5</v>
      </c>
      <c r="V5161" t="s">
        <v>374</v>
      </c>
      <c r="W5161" t="s">
        <v>31</v>
      </c>
      <c r="X5161">
        <v>1</v>
      </c>
      <c r="Y5161" t="str">
        <f>IF(tblRides[[#This Row],[supply_demand_ratio]]&lt;0.8,"Below 0.8",IF(tblRides[[#This Row],[supply_demand_ratio]]&lt;1,"Between 0.8-1.0",IF(tblRides[[#This Row],[supply_demand_ratio]]&lt;=1.2,"Between 1.0-1.2","Above 1.2")))</f>
        <v>Below 0.8</v>
      </c>
    </row>
    <row r="5162" spans="1:25" x14ac:dyDescent="0.3">
      <c r="A5162" t="s">
        <v>5217</v>
      </c>
      <c r="B5162" s="1">
        <v>46068.779861111114</v>
      </c>
      <c r="C5162" s="2">
        <v>46068</v>
      </c>
      <c r="D5162">
        <v>18</v>
      </c>
      <c r="E5162" t="s">
        <v>25</v>
      </c>
      <c r="F5162" t="s">
        <v>26</v>
      </c>
      <c r="G5162">
        <v>4.0999999999999996</v>
      </c>
      <c r="H5162">
        <v>107.71</v>
      </c>
      <c r="J5162">
        <v>1.1000000000000001</v>
      </c>
      <c r="K5162">
        <v>3.8</v>
      </c>
      <c r="L5162">
        <v>7.8</v>
      </c>
      <c r="M5162">
        <v>101</v>
      </c>
      <c r="N5162" t="s">
        <v>27</v>
      </c>
      <c r="O5162">
        <v>0.76300000000000001</v>
      </c>
      <c r="P5162" t="s">
        <v>37</v>
      </c>
      <c r="Q5162" t="s">
        <v>103</v>
      </c>
      <c r="R5162">
        <v>4.49</v>
      </c>
      <c r="S5162">
        <v>3</v>
      </c>
      <c r="U5162">
        <v>4</v>
      </c>
      <c r="V5162" t="s">
        <v>374</v>
      </c>
      <c r="W5162" t="s">
        <v>31</v>
      </c>
      <c r="X5162">
        <v>0</v>
      </c>
      <c r="Y5162" t="str">
        <f>IF(tblRides[[#This Row],[supply_demand_ratio]]&lt;0.8,"Below 0.8",IF(tblRides[[#This Row],[supply_demand_ratio]]&lt;1,"Between 0.8-1.0",IF(tblRides[[#This Row],[supply_demand_ratio]]&lt;=1.2,"Between 1.0-1.2","Above 1.2")))</f>
        <v>Below 0.8</v>
      </c>
    </row>
    <row r="5163" spans="1:25" x14ac:dyDescent="0.3">
      <c r="A5163" t="s">
        <v>5218</v>
      </c>
      <c r="B5163" s="1">
        <v>46068.790972222225</v>
      </c>
      <c r="C5163" s="2">
        <v>46068</v>
      </c>
      <c r="D5163">
        <v>18</v>
      </c>
      <c r="E5163" t="s">
        <v>33</v>
      </c>
      <c r="F5163" t="s">
        <v>34</v>
      </c>
      <c r="G5163">
        <v>8</v>
      </c>
      <c r="H5163">
        <v>178.69</v>
      </c>
      <c r="I5163">
        <v>171.36</v>
      </c>
      <c r="J5163">
        <v>1</v>
      </c>
      <c r="K5163">
        <v>5</v>
      </c>
      <c r="L5163">
        <v>9.6999999999999993</v>
      </c>
      <c r="M5163">
        <v>87</v>
      </c>
      <c r="N5163" t="s">
        <v>27</v>
      </c>
      <c r="O5163">
        <v>1.0469999999999999</v>
      </c>
      <c r="P5163" t="s">
        <v>28</v>
      </c>
      <c r="Q5163" t="s">
        <v>29</v>
      </c>
      <c r="R5163">
        <v>4.76</v>
      </c>
      <c r="S5163">
        <v>0</v>
      </c>
      <c r="T5163">
        <v>-7.33</v>
      </c>
      <c r="U5163">
        <v>4.7</v>
      </c>
      <c r="V5163" t="s">
        <v>374</v>
      </c>
      <c r="W5163" t="s">
        <v>31</v>
      </c>
      <c r="X5163">
        <v>1</v>
      </c>
      <c r="Y5163" t="str">
        <f>IF(tblRides[[#This Row],[supply_demand_ratio]]&lt;0.8,"Below 0.8",IF(tblRides[[#This Row],[supply_demand_ratio]]&lt;1,"Between 0.8-1.0",IF(tblRides[[#This Row],[supply_demand_ratio]]&lt;=1.2,"Between 1.0-1.2","Above 1.2")))</f>
        <v>Between 1.0-1.2</v>
      </c>
    </row>
    <row r="5164" spans="1:25" x14ac:dyDescent="0.3">
      <c r="A5164" t="s">
        <v>5219</v>
      </c>
      <c r="B5164" s="1">
        <v>46068.795138888891</v>
      </c>
      <c r="C5164" s="2">
        <v>46068</v>
      </c>
      <c r="D5164">
        <v>19</v>
      </c>
      <c r="E5164" t="s">
        <v>43</v>
      </c>
      <c r="F5164" t="s">
        <v>26</v>
      </c>
      <c r="G5164">
        <v>4.9000000000000004</v>
      </c>
      <c r="H5164">
        <v>152.66999999999999</v>
      </c>
      <c r="J5164">
        <v>1.3</v>
      </c>
      <c r="K5164">
        <v>7.2</v>
      </c>
      <c r="L5164">
        <v>7.9</v>
      </c>
      <c r="M5164">
        <v>45</v>
      </c>
      <c r="N5164" t="s">
        <v>27</v>
      </c>
      <c r="O5164">
        <v>0.71</v>
      </c>
      <c r="P5164" t="s">
        <v>58</v>
      </c>
      <c r="Q5164" t="s">
        <v>88</v>
      </c>
      <c r="R5164">
        <v>4.57</v>
      </c>
      <c r="S5164">
        <v>11</v>
      </c>
      <c r="U5164">
        <v>0.7</v>
      </c>
      <c r="V5164" t="s">
        <v>374</v>
      </c>
      <c r="W5164" t="s">
        <v>45</v>
      </c>
      <c r="X5164">
        <v>0</v>
      </c>
      <c r="Y5164" t="str">
        <f>IF(tblRides[[#This Row],[supply_demand_ratio]]&lt;0.8,"Below 0.8",IF(tblRides[[#This Row],[supply_demand_ratio]]&lt;1,"Between 0.8-1.0",IF(tblRides[[#This Row],[supply_demand_ratio]]&lt;=1.2,"Between 1.0-1.2","Above 1.2")))</f>
        <v>Below 0.8</v>
      </c>
    </row>
    <row r="5165" spans="1:25" x14ac:dyDescent="0.3">
      <c r="A5165" t="s">
        <v>5220</v>
      </c>
      <c r="B5165" s="1">
        <v>46068.803472222222</v>
      </c>
      <c r="C5165" s="2">
        <v>46068</v>
      </c>
      <c r="D5165">
        <v>19</v>
      </c>
      <c r="E5165" t="s">
        <v>33</v>
      </c>
      <c r="F5165" t="s">
        <v>26</v>
      </c>
      <c r="G5165">
        <v>7.6</v>
      </c>
      <c r="H5165">
        <v>169.64</v>
      </c>
      <c r="J5165">
        <v>1.2</v>
      </c>
      <c r="K5165">
        <v>7.2</v>
      </c>
      <c r="L5165">
        <v>4.2</v>
      </c>
      <c r="M5165">
        <v>60</v>
      </c>
      <c r="N5165" t="s">
        <v>27</v>
      </c>
      <c r="O5165">
        <v>0.61</v>
      </c>
      <c r="P5165" t="s">
        <v>58</v>
      </c>
      <c r="Q5165" t="s">
        <v>88</v>
      </c>
      <c r="R5165">
        <v>5</v>
      </c>
      <c r="S5165">
        <v>65</v>
      </c>
      <c r="U5165">
        <v>-3</v>
      </c>
      <c r="V5165" t="s">
        <v>374</v>
      </c>
      <c r="W5165" t="s">
        <v>45</v>
      </c>
      <c r="X5165">
        <v>0</v>
      </c>
      <c r="Y5165" t="str">
        <f>IF(tblRides[[#This Row],[supply_demand_ratio]]&lt;0.8,"Below 0.8",IF(tblRides[[#This Row],[supply_demand_ratio]]&lt;1,"Between 0.8-1.0",IF(tblRides[[#This Row],[supply_demand_ratio]]&lt;=1.2,"Between 1.0-1.2","Above 1.2")))</f>
        <v>Below 0.8</v>
      </c>
    </row>
    <row r="5166" spans="1:25" x14ac:dyDescent="0.3">
      <c r="A5166" t="s">
        <v>5221</v>
      </c>
      <c r="B5166" s="1">
        <v>46068.834027777775</v>
      </c>
      <c r="C5166" s="2">
        <v>46068</v>
      </c>
      <c r="D5166">
        <v>20</v>
      </c>
      <c r="E5166" t="s">
        <v>25</v>
      </c>
      <c r="F5166" t="s">
        <v>26</v>
      </c>
      <c r="G5166">
        <v>10.7</v>
      </c>
      <c r="H5166">
        <v>220.26</v>
      </c>
      <c r="I5166">
        <v>218.87</v>
      </c>
      <c r="J5166">
        <v>1.1000000000000001</v>
      </c>
      <c r="K5166">
        <v>7.7</v>
      </c>
      <c r="L5166">
        <v>6.9</v>
      </c>
      <c r="M5166">
        <v>92</v>
      </c>
      <c r="N5166" t="s">
        <v>27</v>
      </c>
      <c r="O5166">
        <v>0.755</v>
      </c>
      <c r="P5166" t="s">
        <v>28</v>
      </c>
      <c r="Q5166" t="s">
        <v>29</v>
      </c>
      <c r="R5166">
        <v>4.82</v>
      </c>
      <c r="S5166">
        <v>13</v>
      </c>
      <c r="T5166">
        <v>-1.39</v>
      </c>
      <c r="U5166">
        <v>-0.8</v>
      </c>
      <c r="V5166" t="s">
        <v>374</v>
      </c>
      <c r="W5166" t="s">
        <v>45</v>
      </c>
      <c r="X5166">
        <v>1</v>
      </c>
      <c r="Y5166" t="str">
        <f>IF(tblRides[[#This Row],[supply_demand_ratio]]&lt;0.8,"Below 0.8",IF(tblRides[[#This Row],[supply_demand_ratio]]&lt;1,"Between 0.8-1.0",IF(tblRides[[#This Row],[supply_demand_ratio]]&lt;=1.2,"Between 1.0-1.2","Above 1.2")))</f>
        <v>Below 0.8</v>
      </c>
    </row>
    <row r="5167" spans="1:25" x14ac:dyDescent="0.3">
      <c r="A5167" t="s">
        <v>5222</v>
      </c>
      <c r="B5167" s="1">
        <v>46068.836805555555</v>
      </c>
      <c r="C5167" s="2">
        <v>46068</v>
      </c>
      <c r="D5167">
        <v>20</v>
      </c>
      <c r="E5167" t="s">
        <v>62</v>
      </c>
      <c r="F5167" t="s">
        <v>26</v>
      </c>
      <c r="G5167">
        <v>8.6999999999999993</v>
      </c>
      <c r="H5167">
        <v>163.09</v>
      </c>
      <c r="I5167">
        <v>158.34</v>
      </c>
      <c r="J5167">
        <v>1</v>
      </c>
      <c r="K5167">
        <v>4.3</v>
      </c>
      <c r="L5167">
        <v>8.1999999999999993</v>
      </c>
      <c r="M5167">
        <v>51</v>
      </c>
      <c r="N5167" t="s">
        <v>41</v>
      </c>
      <c r="O5167">
        <v>1.2909999999999999</v>
      </c>
      <c r="P5167" t="s">
        <v>28</v>
      </c>
      <c r="Q5167" t="s">
        <v>29</v>
      </c>
      <c r="R5167">
        <v>4.67</v>
      </c>
      <c r="S5167">
        <v>2</v>
      </c>
      <c r="T5167">
        <v>-4.75</v>
      </c>
      <c r="U5167">
        <v>3.9</v>
      </c>
      <c r="V5167" t="s">
        <v>374</v>
      </c>
      <c r="W5167" t="s">
        <v>31</v>
      </c>
      <c r="X5167">
        <v>1</v>
      </c>
      <c r="Y5167" t="str">
        <f>IF(tblRides[[#This Row],[supply_demand_ratio]]&lt;0.8,"Below 0.8",IF(tblRides[[#This Row],[supply_demand_ratio]]&lt;1,"Between 0.8-1.0",IF(tblRides[[#This Row],[supply_demand_ratio]]&lt;=1.2,"Between 1.0-1.2","Above 1.2")))</f>
        <v>Above 1.2</v>
      </c>
    </row>
    <row r="5168" spans="1:25" x14ac:dyDescent="0.3">
      <c r="A5168" t="s">
        <v>5223</v>
      </c>
      <c r="B5168" s="1">
        <v>46068.838194444441</v>
      </c>
      <c r="C5168" s="2">
        <v>46068</v>
      </c>
      <c r="D5168">
        <v>20</v>
      </c>
      <c r="E5168" t="s">
        <v>62</v>
      </c>
      <c r="F5168" t="s">
        <v>34</v>
      </c>
      <c r="G5168">
        <v>2.2000000000000002</v>
      </c>
      <c r="H5168">
        <v>67.81</v>
      </c>
      <c r="I5168">
        <v>66.650000000000006</v>
      </c>
      <c r="J5168">
        <v>1</v>
      </c>
      <c r="K5168">
        <v>2</v>
      </c>
      <c r="L5168">
        <v>1</v>
      </c>
      <c r="M5168">
        <v>54</v>
      </c>
      <c r="N5168" t="s">
        <v>41</v>
      </c>
      <c r="O5168">
        <v>1.294</v>
      </c>
      <c r="P5168" t="s">
        <v>28</v>
      </c>
      <c r="Q5168" t="s">
        <v>29</v>
      </c>
      <c r="R5168">
        <v>4.59</v>
      </c>
      <c r="S5168">
        <v>0</v>
      </c>
      <c r="T5168">
        <v>-1.1599999999999999</v>
      </c>
      <c r="U5168">
        <v>-1</v>
      </c>
      <c r="V5168" t="s">
        <v>374</v>
      </c>
      <c r="W5168" t="s">
        <v>31</v>
      </c>
      <c r="X5168">
        <v>1</v>
      </c>
      <c r="Y5168" t="str">
        <f>IF(tblRides[[#This Row],[supply_demand_ratio]]&lt;0.8,"Below 0.8",IF(tblRides[[#This Row],[supply_demand_ratio]]&lt;1,"Between 0.8-1.0",IF(tblRides[[#This Row],[supply_demand_ratio]]&lt;=1.2,"Between 1.0-1.2","Above 1.2")))</f>
        <v>Above 1.2</v>
      </c>
    </row>
    <row r="5169" spans="1:25" x14ac:dyDescent="0.3">
      <c r="A5169" t="s">
        <v>5224</v>
      </c>
      <c r="B5169" s="1">
        <v>46068.848611111112</v>
      </c>
      <c r="C5169" s="2">
        <v>46068</v>
      </c>
      <c r="D5169">
        <v>20</v>
      </c>
      <c r="E5169" t="s">
        <v>36</v>
      </c>
      <c r="F5169" t="s">
        <v>34</v>
      </c>
      <c r="G5169">
        <v>3.4</v>
      </c>
      <c r="H5169">
        <v>120.85</v>
      </c>
      <c r="J5169">
        <v>1.3</v>
      </c>
      <c r="K5169">
        <v>8.5</v>
      </c>
      <c r="L5169">
        <v>11.4</v>
      </c>
      <c r="M5169">
        <v>97</v>
      </c>
      <c r="N5169" t="s">
        <v>27</v>
      </c>
      <c r="O5169">
        <v>0.76100000000000001</v>
      </c>
      <c r="P5169" t="s">
        <v>58</v>
      </c>
      <c r="Q5169" t="s">
        <v>59</v>
      </c>
      <c r="R5169">
        <v>4.8499999999999996</v>
      </c>
      <c r="S5169">
        <v>0</v>
      </c>
      <c r="U5169">
        <v>2.9</v>
      </c>
      <c r="V5169" t="s">
        <v>374</v>
      </c>
      <c r="W5169" t="s">
        <v>45</v>
      </c>
      <c r="X5169">
        <v>0</v>
      </c>
      <c r="Y5169" t="str">
        <f>IF(tblRides[[#This Row],[supply_demand_ratio]]&lt;0.8,"Below 0.8",IF(tblRides[[#This Row],[supply_demand_ratio]]&lt;1,"Between 0.8-1.0",IF(tblRides[[#This Row],[supply_demand_ratio]]&lt;=1.2,"Between 1.0-1.2","Above 1.2")))</f>
        <v>Below 0.8</v>
      </c>
    </row>
    <row r="5170" spans="1:25" x14ac:dyDescent="0.3">
      <c r="A5170" t="s">
        <v>5225</v>
      </c>
      <c r="B5170" s="1">
        <v>46068.875694444447</v>
      </c>
      <c r="C5170" s="2">
        <v>46068</v>
      </c>
      <c r="D5170">
        <v>21</v>
      </c>
      <c r="E5170" t="s">
        <v>62</v>
      </c>
      <c r="F5170" t="s">
        <v>26</v>
      </c>
      <c r="G5170">
        <v>14.4</v>
      </c>
      <c r="H5170">
        <v>225.32</v>
      </c>
      <c r="I5170">
        <v>239.33</v>
      </c>
      <c r="J5170">
        <v>1</v>
      </c>
      <c r="K5170">
        <v>4.5999999999999996</v>
      </c>
      <c r="L5170">
        <v>12.5</v>
      </c>
      <c r="M5170">
        <v>54</v>
      </c>
      <c r="N5170" t="s">
        <v>27</v>
      </c>
      <c r="O5170">
        <v>1.0860000000000001</v>
      </c>
      <c r="P5170" t="s">
        <v>28</v>
      </c>
      <c r="Q5170" t="s">
        <v>29</v>
      </c>
      <c r="R5170">
        <v>4.79</v>
      </c>
      <c r="S5170">
        <v>1</v>
      </c>
      <c r="T5170">
        <v>14.01</v>
      </c>
      <c r="U5170">
        <v>7.9</v>
      </c>
      <c r="V5170" t="s">
        <v>374</v>
      </c>
      <c r="W5170" t="s">
        <v>31</v>
      </c>
      <c r="X5170">
        <v>1</v>
      </c>
      <c r="Y5170" t="str">
        <f>IF(tblRides[[#This Row],[supply_demand_ratio]]&lt;0.8,"Below 0.8",IF(tblRides[[#This Row],[supply_demand_ratio]]&lt;1,"Between 0.8-1.0",IF(tblRides[[#This Row],[supply_demand_ratio]]&lt;=1.2,"Between 1.0-1.2","Above 1.2")))</f>
        <v>Between 1.0-1.2</v>
      </c>
    </row>
    <row r="5171" spans="1:25" x14ac:dyDescent="0.3">
      <c r="A5171" t="s">
        <v>5226</v>
      </c>
      <c r="B5171" s="1">
        <v>46068.884722222225</v>
      </c>
      <c r="C5171" s="2">
        <v>46068</v>
      </c>
      <c r="D5171">
        <v>21</v>
      </c>
      <c r="E5171" t="s">
        <v>25</v>
      </c>
      <c r="F5171" t="s">
        <v>26</v>
      </c>
      <c r="G5171">
        <v>10.199999999999999</v>
      </c>
      <c r="H5171">
        <v>211.19</v>
      </c>
      <c r="I5171">
        <v>210.53</v>
      </c>
      <c r="J5171">
        <v>1.1000000000000001</v>
      </c>
      <c r="K5171">
        <v>7.3</v>
      </c>
      <c r="L5171">
        <v>11.1</v>
      </c>
      <c r="M5171">
        <v>121</v>
      </c>
      <c r="N5171" t="s">
        <v>27</v>
      </c>
      <c r="O5171">
        <v>0.878</v>
      </c>
      <c r="P5171" t="s">
        <v>28</v>
      </c>
      <c r="Q5171" t="s">
        <v>29</v>
      </c>
      <c r="R5171">
        <v>4.66</v>
      </c>
      <c r="S5171">
        <v>14</v>
      </c>
      <c r="T5171">
        <v>-0.66</v>
      </c>
      <c r="U5171">
        <v>3.8</v>
      </c>
      <c r="V5171" t="s">
        <v>374</v>
      </c>
      <c r="W5171" t="s">
        <v>45</v>
      </c>
      <c r="X5171">
        <v>1</v>
      </c>
      <c r="Y5171" t="str">
        <f>IF(tblRides[[#This Row],[supply_demand_ratio]]&lt;0.8,"Below 0.8",IF(tblRides[[#This Row],[supply_demand_ratio]]&lt;1,"Between 0.8-1.0",IF(tblRides[[#This Row],[supply_demand_ratio]]&lt;=1.2,"Between 1.0-1.2","Above 1.2")))</f>
        <v>Between 0.8-1.0</v>
      </c>
    </row>
    <row r="5172" spans="1:25" x14ac:dyDescent="0.3">
      <c r="A5172" t="s">
        <v>5227</v>
      </c>
      <c r="B5172" s="1">
        <v>46068.902083333334</v>
      </c>
      <c r="C5172" s="2">
        <v>46068</v>
      </c>
      <c r="D5172">
        <v>21</v>
      </c>
      <c r="E5172" t="s">
        <v>33</v>
      </c>
      <c r="F5172" t="s">
        <v>26</v>
      </c>
      <c r="G5172">
        <v>6.4</v>
      </c>
      <c r="H5172">
        <v>178.44</v>
      </c>
      <c r="J5172">
        <v>1.3</v>
      </c>
      <c r="K5172">
        <v>8</v>
      </c>
      <c r="L5172">
        <v>10.1</v>
      </c>
      <c r="M5172">
        <v>81</v>
      </c>
      <c r="N5172" t="s">
        <v>27</v>
      </c>
      <c r="O5172">
        <v>0.73799999999999999</v>
      </c>
      <c r="P5172" t="s">
        <v>37</v>
      </c>
      <c r="Q5172" t="s">
        <v>103</v>
      </c>
      <c r="R5172">
        <v>4.57</v>
      </c>
      <c r="S5172">
        <v>17</v>
      </c>
      <c r="U5172">
        <v>2.1</v>
      </c>
      <c r="V5172" t="s">
        <v>374</v>
      </c>
      <c r="W5172" t="s">
        <v>45</v>
      </c>
      <c r="X5172">
        <v>0</v>
      </c>
      <c r="Y5172" t="str">
        <f>IF(tblRides[[#This Row],[supply_demand_ratio]]&lt;0.8,"Below 0.8",IF(tblRides[[#This Row],[supply_demand_ratio]]&lt;1,"Between 0.8-1.0",IF(tblRides[[#This Row],[supply_demand_ratio]]&lt;=1.2,"Between 1.0-1.2","Above 1.2")))</f>
        <v>Below 0.8</v>
      </c>
    </row>
    <row r="5173" spans="1:25" x14ac:dyDescent="0.3">
      <c r="A5173" t="s">
        <v>5228</v>
      </c>
      <c r="B5173" s="1">
        <v>46068.914583333331</v>
      </c>
      <c r="C5173" s="2">
        <v>46068</v>
      </c>
      <c r="D5173">
        <v>21</v>
      </c>
      <c r="E5173" t="s">
        <v>43</v>
      </c>
      <c r="F5173" t="s">
        <v>26</v>
      </c>
      <c r="G5173">
        <v>4.3</v>
      </c>
      <c r="H5173">
        <v>105.14</v>
      </c>
      <c r="I5173">
        <v>107.61</v>
      </c>
      <c r="J5173">
        <v>1</v>
      </c>
      <c r="K5173">
        <v>7.1</v>
      </c>
      <c r="L5173">
        <v>12</v>
      </c>
      <c r="M5173">
        <v>66</v>
      </c>
      <c r="N5173" t="s">
        <v>41</v>
      </c>
      <c r="O5173">
        <v>1.196</v>
      </c>
      <c r="P5173" t="s">
        <v>28</v>
      </c>
      <c r="Q5173" t="s">
        <v>29</v>
      </c>
      <c r="R5173">
        <v>4.8499999999999996</v>
      </c>
      <c r="S5173">
        <v>6</v>
      </c>
      <c r="T5173">
        <v>2.4700000000000002</v>
      </c>
      <c r="U5173">
        <v>4.9000000000000004</v>
      </c>
      <c r="V5173" t="s">
        <v>374</v>
      </c>
      <c r="W5173" t="s">
        <v>45</v>
      </c>
      <c r="X5173">
        <v>1</v>
      </c>
      <c r="Y5173" t="str">
        <f>IF(tblRides[[#This Row],[supply_demand_ratio]]&lt;0.8,"Below 0.8",IF(tblRides[[#This Row],[supply_demand_ratio]]&lt;1,"Between 0.8-1.0",IF(tblRides[[#This Row],[supply_demand_ratio]]&lt;=1.2,"Between 1.0-1.2","Above 1.2")))</f>
        <v>Between 1.0-1.2</v>
      </c>
    </row>
    <row r="5174" spans="1:25" x14ac:dyDescent="0.3">
      <c r="A5174" t="s">
        <v>5229</v>
      </c>
      <c r="B5174" s="1">
        <v>46068.929166666669</v>
      </c>
      <c r="C5174" s="2">
        <v>46068</v>
      </c>
      <c r="D5174">
        <v>22</v>
      </c>
      <c r="E5174" t="s">
        <v>62</v>
      </c>
      <c r="F5174" t="s">
        <v>26</v>
      </c>
      <c r="G5174">
        <v>9.9</v>
      </c>
      <c r="H5174">
        <v>167.19</v>
      </c>
      <c r="I5174">
        <v>170.65</v>
      </c>
      <c r="J5174">
        <v>1</v>
      </c>
      <c r="K5174">
        <v>2.6</v>
      </c>
      <c r="L5174">
        <v>4.7</v>
      </c>
      <c r="M5174">
        <v>67</v>
      </c>
      <c r="N5174" t="s">
        <v>41</v>
      </c>
      <c r="O5174">
        <v>2.0960000000000001</v>
      </c>
      <c r="P5174" t="s">
        <v>28</v>
      </c>
      <c r="Q5174" t="s">
        <v>29</v>
      </c>
      <c r="R5174">
        <v>4.71</v>
      </c>
      <c r="S5174">
        <v>1</v>
      </c>
      <c r="T5174">
        <v>3.46</v>
      </c>
      <c r="U5174">
        <v>2.1</v>
      </c>
      <c r="V5174" t="s">
        <v>374</v>
      </c>
      <c r="W5174" t="s">
        <v>31</v>
      </c>
      <c r="X5174">
        <v>1</v>
      </c>
      <c r="Y5174" t="str">
        <f>IF(tblRides[[#This Row],[supply_demand_ratio]]&lt;0.8,"Below 0.8",IF(tblRides[[#This Row],[supply_demand_ratio]]&lt;1,"Between 0.8-1.0",IF(tblRides[[#This Row],[supply_demand_ratio]]&lt;=1.2,"Between 1.0-1.2","Above 1.2")))</f>
        <v>Above 1.2</v>
      </c>
    </row>
    <row r="5175" spans="1:25" x14ac:dyDescent="0.3">
      <c r="A5175" t="s">
        <v>5230</v>
      </c>
      <c r="B5175" s="1">
        <v>46068.959027777775</v>
      </c>
      <c r="C5175" s="2">
        <v>46068</v>
      </c>
      <c r="D5175">
        <v>23</v>
      </c>
      <c r="E5175" t="s">
        <v>25</v>
      </c>
      <c r="F5175" t="s">
        <v>26</v>
      </c>
      <c r="G5175">
        <v>3.8</v>
      </c>
      <c r="H5175">
        <v>126.36</v>
      </c>
      <c r="I5175">
        <v>131.72</v>
      </c>
      <c r="J5175">
        <v>1.2</v>
      </c>
      <c r="K5175">
        <v>2.9</v>
      </c>
      <c r="L5175">
        <v>2.7</v>
      </c>
      <c r="M5175">
        <v>111</v>
      </c>
      <c r="N5175" t="s">
        <v>27</v>
      </c>
      <c r="O5175">
        <v>0.84799999999999998</v>
      </c>
      <c r="P5175" t="s">
        <v>28</v>
      </c>
      <c r="Q5175" t="s">
        <v>29</v>
      </c>
      <c r="R5175">
        <v>4.59</v>
      </c>
      <c r="S5175">
        <v>5</v>
      </c>
      <c r="T5175">
        <v>5.36</v>
      </c>
      <c r="U5175">
        <v>-0.2</v>
      </c>
      <c r="V5175" t="s">
        <v>374</v>
      </c>
      <c r="W5175" t="s">
        <v>31</v>
      </c>
      <c r="X5175">
        <v>1</v>
      </c>
      <c r="Y5175" t="str">
        <f>IF(tblRides[[#This Row],[supply_demand_ratio]]&lt;0.8,"Below 0.8",IF(tblRides[[#This Row],[supply_demand_ratio]]&lt;1,"Between 0.8-1.0",IF(tblRides[[#This Row],[supply_demand_ratio]]&lt;=1.2,"Between 1.0-1.2","Above 1.2")))</f>
        <v>Between 0.8-1.0</v>
      </c>
    </row>
    <row r="5176" spans="1:25" x14ac:dyDescent="0.3">
      <c r="A5176" t="s">
        <v>5231</v>
      </c>
      <c r="B5176" s="1">
        <v>46068.959027777775</v>
      </c>
      <c r="C5176" s="2">
        <v>46068</v>
      </c>
      <c r="D5176">
        <v>23</v>
      </c>
      <c r="E5176" t="s">
        <v>25</v>
      </c>
      <c r="F5176" t="s">
        <v>26</v>
      </c>
      <c r="G5176">
        <v>7.7</v>
      </c>
      <c r="H5176">
        <v>191.62</v>
      </c>
      <c r="I5176">
        <v>200.29</v>
      </c>
      <c r="J5176">
        <v>1.2</v>
      </c>
      <c r="K5176">
        <v>5.5</v>
      </c>
      <c r="L5176">
        <v>7.1</v>
      </c>
      <c r="M5176">
        <v>120</v>
      </c>
      <c r="N5176" t="s">
        <v>72</v>
      </c>
      <c r="O5176">
        <v>0.83399999999999996</v>
      </c>
      <c r="P5176" t="s">
        <v>28</v>
      </c>
      <c r="Q5176" t="s">
        <v>29</v>
      </c>
      <c r="R5176">
        <v>4.76</v>
      </c>
      <c r="S5176">
        <v>4</v>
      </c>
      <c r="T5176">
        <v>8.67</v>
      </c>
      <c r="U5176">
        <v>1.6</v>
      </c>
      <c r="V5176" t="s">
        <v>374</v>
      </c>
      <c r="W5176" t="s">
        <v>45</v>
      </c>
      <c r="X5176">
        <v>1</v>
      </c>
      <c r="Y5176" t="str">
        <f>IF(tblRides[[#This Row],[supply_demand_ratio]]&lt;0.8,"Below 0.8",IF(tblRides[[#This Row],[supply_demand_ratio]]&lt;1,"Between 0.8-1.0",IF(tblRides[[#This Row],[supply_demand_ratio]]&lt;=1.2,"Between 1.0-1.2","Above 1.2")))</f>
        <v>Between 0.8-1.0</v>
      </c>
    </row>
    <row r="5177" spans="1:25" x14ac:dyDescent="0.3">
      <c r="A5177" t="s">
        <v>5232</v>
      </c>
      <c r="B5177" s="1">
        <v>46068.968055555553</v>
      </c>
      <c r="C5177" s="2">
        <v>46068</v>
      </c>
      <c r="D5177">
        <v>23</v>
      </c>
      <c r="E5177" t="s">
        <v>36</v>
      </c>
      <c r="F5177" t="s">
        <v>26</v>
      </c>
      <c r="G5177">
        <v>5.2</v>
      </c>
      <c r="H5177">
        <v>141.81</v>
      </c>
      <c r="I5177">
        <v>140.6</v>
      </c>
      <c r="J5177">
        <v>1.1000000000000001</v>
      </c>
      <c r="K5177">
        <v>4.9000000000000004</v>
      </c>
      <c r="L5177">
        <v>2.6</v>
      </c>
      <c r="M5177">
        <v>98</v>
      </c>
      <c r="N5177" t="s">
        <v>27</v>
      </c>
      <c r="O5177">
        <v>0.85399999999999998</v>
      </c>
      <c r="P5177" t="s">
        <v>28</v>
      </c>
      <c r="Q5177" t="s">
        <v>29</v>
      </c>
      <c r="R5177">
        <v>4.87</v>
      </c>
      <c r="S5177">
        <v>34</v>
      </c>
      <c r="T5177">
        <v>-1.21</v>
      </c>
      <c r="U5177">
        <v>-2.2999999999999998</v>
      </c>
      <c r="V5177" t="s">
        <v>374</v>
      </c>
      <c r="W5177" t="s">
        <v>31</v>
      </c>
      <c r="X5177">
        <v>1</v>
      </c>
      <c r="Y5177" t="str">
        <f>IF(tblRides[[#This Row],[supply_demand_ratio]]&lt;0.8,"Below 0.8",IF(tblRides[[#This Row],[supply_demand_ratio]]&lt;1,"Between 0.8-1.0",IF(tblRides[[#This Row],[supply_demand_ratio]]&lt;=1.2,"Between 1.0-1.2","Above 1.2")))</f>
        <v>Between 0.8-1.0</v>
      </c>
    </row>
    <row r="5178" spans="1:25" x14ac:dyDescent="0.3">
      <c r="A5178" t="s">
        <v>5233</v>
      </c>
      <c r="B5178" s="1">
        <v>46068.978472222225</v>
      </c>
      <c r="C5178" s="2">
        <v>46068</v>
      </c>
      <c r="D5178">
        <v>23</v>
      </c>
      <c r="E5178" t="s">
        <v>25</v>
      </c>
      <c r="F5178" t="s">
        <v>26</v>
      </c>
      <c r="G5178">
        <v>6.5</v>
      </c>
      <c r="H5178">
        <v>162.22999999999999</v>
      </c>
      <c r="J5178">
        <v>1.2</v>
      </c>
      <c r="K5178">
        <v>8.5</v>
      </c>
      <c r="M5178">
        <v>112</v>
      </c>
      <c r="N5178" t="s">
        <v>27</v>
      </c>
      <c r="O5178">
        <v>0.78800000000000003</v>
      </c>
      <c r="P5178" t="s">
        <v>82</v>
      </c>
      <c r="Q5178" t="s">
        <v>83</v>
      </c>
      <c r="R5178">
        <v>4.72</v>
      </c>
      <c r="S5178">
        <v>7</v>
      </c>
      <c r="V5178" t="s">
        <v>374</v>
      </c>
      <c r="W5178" t="s">
        <v>45</v>
      </c>
      <c r="X5178">
        <v>0</v>
      </c>
      <c r="Y5178" t="str">
        <f>IF(tblRides[[#This Row],[supply_demand_ratio]]&lt;0.8,"Below 0.8",IF(tblRides[[#This Row],[supply_demand_ratio]]&lt;1,"Between 0.8-1.0",IF(tblRides[[#This Row],[supply_demand_ratio]]&lt;=1.2,"Between 1.0-1.2","Above 1.2")))</f>
        <v>Below 0.8</v>
      </c>
    </row>
    <row r="5179" spans="1:25" x14ac:dyDescent="0.3">
      <c r="A5179" t="s">
        <v>5234</v>
      </c>
      <c r="B5179" s="1">
        <v>46069.00277777778</v>
      </c>
      <c r="C5179" s="2">
        <v>46069</v>
      </c>
      <c r="D5179">
        <v>0</v>
      </c>
      <c r="E5179" t="s">
        <v>36</v>
      </c>
      <c r="F5179" t="s">
        <v>26</v>
      </c>
      <c r="G5179">
        <v>4.5999999999999996</v>
      </c>
      <c r="H5179">
        <v>117.54</v>
      </c>
      <c r="I5179">
        <v>116.62</v>
      </c>
      <c r="J5179">
        <v>1</v>
      </c>
      <c r="K5179">
        <v>5.3</v>
      </c>
      <c r="L5179">
        <v>5.7</v>
      </c>
      <c r="M5179">
        <v>120</v>
      </c>
      <c r="N5179" t="s">
        <v>41</v>
      </c>
      <c r="O5179">
        <v>1.4650000000000001</v>
      </c>
      <c r="P5179" t="s">
        <v>28</v>
      </c>
      <c r="Q5179" t="s">
        <v>29</v>
      </c>
      <c r="R5179">
        <v>4.8499999999999996</v>
      </c>
      <c r="S5179">
        <v>5</v>
      </c>
      <c r="T5179">
        <v>-0.92</v>
      </c>
      <c r="U5179">
        <v>0.4</v>
      </c>
      <c r="V5179" t="s">
        <v>486</v>
      </c>
      <c r="W5179" t="s">
        <v>45</v>
      </c>
      <c r="X5179">
        <v>1</v>
      </c>
      <c r="Y5179" t="str">
        <f>IF(tblRides[[#This Row],[supply_demand_ratio]]&lt;0.8,"Below 0.8",IF(tblRides[[#This Row],[supply_demand_ratio]]&lt;1,"Between 0.8-1.0",IF(tblRides[[#This Row],[supply_demand_ratio]]&lt;=1.2,"Between 1.0-1.2","Above 1.2")))</f>
        <v>Above 1.2</v>
      </c>
    </row>
    <row r="5180" spans="1:25" x14ac:dyDescent="0.3">
      <c r="A5180" t="s">
        <v>5235</v>
      </c>
      <c r="B5180" s="1">
        <v>46069.005555555559</v>
      </c>
      <c r="C5180" s="2">
        <v>46069</v>
      </c>
      <c r="D5180">
        <v>0</v>
      </c>
      <c r="E5180" t="s">
        <v>25</v>
      </c>
      <c r="F5180" t="s">
        <v>26</v>
      </c>
      <c r="G5180">
        <v>9.1</v>
      </c>
      <c r="H5180">
        <v>160.16</v>
      </c>
      <c r="I5180">
        <v>157.88</v>
      </c>
      <c r="J5180">
        <v>1</v>
      </c>
      <c r="K5180">
        <v>5</v>
      </c>
      <c r="L5180">
        <v>3.7</v>
      </c>
      <c r="M5180">
        <v>107</v>
      </c>
      <c r="N5180" t="s">
        <v>27</v>
      </c>
      <c r="O5180">
        <v>0.91700000000000004</v>
      </c>
      <c r="P5180" t="s">
        <v>28</v>
      </c>
      <c r="Q5180" t="s">
        <v>29</v>
      </c>
      <c r="R5180">
        <v>4.54</v>
      </c>
      <c r="S5180">
        <v>4</v>
      </c>
      <c r="T5180">
        <v>-2.2799999999999998</v>
      </c>
      <c r="U5180">
        <v>-1.3</v>
      </c>
      <c r="V5180" t="s">
        <v>486</v>
      </c>
      <c r="W5180" t="s">
        <v>31</v>
      </c>
      <c r="X5180">
        <v>1</v>
      </c>
      <c r="Y5180" t="str">
        <f>IF(tblRides[[#This Row],[supply_demand_ratio]]&lt;0.8,"Below 0.8",IF(tblRides[[#This Row],[supply_demand_ratio]]&lt;1,"Between 0.8-1.0",IF(tblRides[[#This Row],[supply_demand_ratio]]&lt;=1.2,"Between 1.0-1.2","Above 1.2")))</f>
        <v>Between 0.8-1.0</v>
      </c>
    </row>
    <row r="5181" spans="1:25" x14ac:dyDescent="0.3">
      <c r="A5181" t="s">
        <v>5236</v>
      </c>
      <c r="B5181" s="1">
        <v>46069.010416666664</v>
      </c>
      <c r="C5181" s="2">
        <v>46069</v>
      </c>
      <c r="D5181">
        <v>0</v>
      </c>
      <c r="E5181" t="s">
        <v>33</v>
      </c>
      <c r="F5181" t="s">
        <v>26</v>
      </c>
      <c r="G5181">
        <v>0.8</v>
      </c>
      <c r="H5181">
        <v>53.88</v>
      </c>
      <c r="I5181">
        <v>56.48</v>
      </c>
      <c r="J5181">
        <v>1</v>
      </c>
      <c r="K5181">
        <v>2</v>
      </c>
      <c r="L5181">
        <v>1</v>
      </c>
      <c r="M5181">
        <v>90</v>
      </c>
      <c r="N5181" t="s">
        <v>41</v>
      </c>
      <c r="O5181">
        <v>1.3979999999999999</v>
      </c>
      <c r="P5181" t="s">
        <v>28</v>
      </c>
      <c r="Q5181" t="s">
        <v>29</v>
      </c>
      <c r="R5181">
        <v>5</v>
      </c>
      <c r="S5181">
        <v>10</v>
      </c>
      <c r="T5181">
        <v>2.6</v>
      </c>
      <c r="U5181">
        <v>-1</v>
      </c>
      <c r="V5181" t="s">
        <v>486</v>
      </c>
      <c r="W5181" t="s">
        <v>31</v>
      </c>
      <c r="X5181">
        <v>1</v>
      </c>
      <c r="Y5181" t="str">
        <f>IF(tblRides[[#This Row],[supply_demand_ratio]]&lt;0.8,"Below 0.8",IF(tblRides[[#This Row],[supply_demand_ratio]]&lt;1,"Between 0.8-1.0",IF(tblRides[[#This Row],[supply_demand_ratio]]&lt;=1.2,"Between 1.0-1.2","Above 1.2")))</f>
        <v>Above 1.2</v>
      </c>
    </row>
    <row r="5182" spans="1:25" x14ac:dyDescent="0.3">
      <c r="A5182" t="s">
        <v>5237</v>
      </c>
      <c r="B5182" s="1">
        <v>46069.013888888891</v>
      </c>
      <c r="C5182" s="2">
        <v>46069</v>
      </c>
      <c r="D5182">
        <v>0</v>
      </c>
      <c r="E5182" t="s">
        <v>36</v>
      </c>
      <c r="F5182" t="s">
        <v>34</v>
      </c>
      <c r="G5182">
        <v>2</v>
      </c>
      <c r="H5182">
        <v>71.77</v>
      </c>
      <c r="J5182">
        <v>1</v>
      </c>
      <c r="K5182">
        <v>3.2</v>
      </c>
      <c r="M5182">
        <v>127</v>
      </c>
      <c r="N5182" t="s">
        <v>27</v>
      </c>
      <c r="O5182">
        <v>0.99199999999999999</v>
      </c>
      <c r="P5182" t="s">
        <v>82</v>
      </c>
      <c r="Q5182" t="s">
        <v>83</v>
      </c>
      <c r="R5182">
        <v>4.55</v>
      </c>
      <c r="S5182">
        <v>0</v>
      </c>
      <c r="V5182" t="s">
        <v>486</v>
      </c>
      <c r="W5182" t="s">
        <v>31</v>
      </c>
      <c r="X5182">
        <v>0</v>
      </c>
      <c r="Y5182" t="str">
        <f>IF(tblRides[[#This Row],[supply_demand_ratio]]&lt;0.8,"Below 0.8",IF(tblRides[[#This Row],[supply_demand_ratio]]&lt;1,"Between 0.8-1.0",IF(tblRides[[#This Row],[supply_demand_ratio]]&lt;=1.2,"Between 1.0-1.2","Above 1.2")))</f>
        <v>Between 0.8-1.0</v>
      </c>
    </row>
    <row r="5183" spans="1:25" x14ac:dyDescent="0.3">
      <c r="A5183" t="s">
        <v>5238</v>
      </c>
      <c r="B5183" s="1">
        <v>46069.017361111109</v>
      </c>
      <c r="C5183" s="2">
        <v>46069</v>
      </c>
      <c r="D5183">
        <v>0</v>
      </c>
      <c r="E5183" t="s">
        <v>33</v>
      </c>
      <c r="F5183" t="s">
        <v>26</v>
      </c>
      <c r="G5183">
        <v>4.7</v>
      </c>
      <c r="H5183">
        <v>108.96</v>
      </c>
      <c r="I5183">
        <v>102.69</v>
      </c>
      <c r="J5183">
        <v>1</v>
      </c>
      <c r="K5183">
        <v>2</v>
      </c>
      <c r="L5183">
        <v>2</v>
      </c>
      <c r="M5183">
        <v>99</v>
      </c>
      <c r="N5183" t="s">
        <v>41</v>
      </c>
      <c r="O5183">
        <v>1.8660000000000001</v>
      </c>
      <c r="P5183" t="s">
        <v>28</v>
      </c>
      <c r="Q5183" t="s">
        <v>29</v>
      </c>
      <c r="R5183">
        <v>4.83</v>
      </c>
      <c r="S5183">
        <v>3</v>
      </c>
      <c r="T5183">
        <v>-6.27</v>
      </c>
      <c r="U5183">
        <v>0</v>
      </c>
      <c r="V5183" t="s">
        <v>486</v>
      </c>
      <c r="W5183" t="s">
        <v>31</v>
      </c>
      <c r="X5183">
        <v>1</v>
      </c>
      <c r="Y5183" t="str">
        <f>IF(tblRides[[#This Row],[supply_demand_ratio]]&lt;0.8,"Below 0.8",IF(tblRides[[#This Row],[supply_demand_ratio]]&lt;1,"Between 0.8-1.0",IF(tblRides[[#This Row],[supply_demand_ratio]]&lt;=1.2,"Between 1.0-1.2","Above 1.2")))</f>
        <v>Above 1.2</v>
      </c>
    </row>
    <row r="5184" spans="1:25" x14ac:dyDescent="0.3">
      <c r="A5184" t="s">
        <v>5239</v>
      </c>
      <c r="B5184" s="1">
        <v>46069.031944444447</v>
      </c>
      <c r="C5184" s="2">
        <v>46069</v>
      </c>
      <c r="D5184">
        <v>0</v>
      </c>
      <c r="E5184" t="s">
        <v>25</v>
      </c>
      <c r="F5184" t="s">
        <v>26</v>
      </c>
      <c r="G5184">
        <v>6.1</v>
      </c>
      <c r="H5184">
        <v>144.66999999999999</v>
      </c>
      <c r="I5184">
        <v>140.72</v>
      </c>
      <c r="J5184">
        <v>1.2</v>
      </c>
      <c r="K5184">
        <v>3.7</v>
      </c>
      <c r="L5184">
        <v>2.6</v>
      </c>
      <c r="M5184">
        <v>135</v>
      </c>
      <c r="N5184" t="s">
        <v>72</v>
      </c>
      <c r="O5184">
        <v>0.89300000000000002</v>
      </c>
      <c r="P5184" t="s">
        <v>28</v>
      </c>
      <c r="Q5184" t="s">
        <v>29</v>
      </c>
      <c r="R5184">
        <v>4.7</v>
      </c>
      <c r="S5184">
        <v>10</v>
      </c>
      <c r="T5184">
        <v>-3.95</v>
      </c>
      <c r="U5184">
        <v>-1.1000000000000001</v>
      </c>
      <c r="V5184" t="s">
        <v>486</v>
      </c>
      <c r="W5184" t="s">
        <v>31</v>
      </c>
      <c r="X5184">
        <v>1</v>
      </c>
      <c r="Y5184" t="str">
        <f>IF(tblRides[[#This Row],[supply_demand_ratio]]&lt;0.8,"Below 0.8",IF(tblRides[[#This Row],[supply_demand_ratio]]&lt;1,"Between 0.8-1.0",IF(tblRides[[#This Row],[supply_demand_ratio]]&lt;=1.2,"Between 1.0-1.2","Above 1.2")))</f>
        <v>Between 0.8-1.0</v>
      </c>
    </row>
    <row r="5185" spans="1:25" x14ac:dyDescent="0.3">
      <c r="A5185" t="s">
        <v>5240</v>
      </c>
      <c r="B5185" s="1">
        <v>46069.033333333333</v>
      </c>
      <c r="C5185" s="2">
        <v>46069</v>
      </c>
      <c r="D5185">
        <v>0</v>
      </c>
      <c r="E5185" t="s">
        <v>25</v>
      </c>
      <c r="F5185" t="s">
        <v>26</v>
      </c>
      <c r="G5185">
        <v>13</v>
      </c>
      <c r="H5185">
        <v>256.83999999999997</v>
      </c>
      <c r="I5185">
        <v>252.22</v>
      </c>
      <c r="J5185">
        <v>1</v>
      </c>
      <c r="K5185">
        <v>4.5999999999999996</v>
      </c>
      <c r="L5185">
        <v>5.5</v>
      </c>
      <c r="M5185">
        <v>112</v>
      </c>
      <c r="N5185" t="s">
        <v>41</v>
      </c>
      <c r="O5185">
        <v>1.2110000000000001</v>
      </c>
      <c r="P5185" t="s">
        <v>28</v>
      </c>
      <c r="Q5185" t="s">
        <v>29</v>
      </c>
      <c r="R5185">
        <v>4.53</v>
      </c>
      <c r="S5185">
        <v>4</v>
      </c>
      <c r="T5185">
        <v>-4.62</v>
      </c>
      <c r="U5185">
        <v>0.9</v>
      </c>
      <c r="V5185" t="s">
        <v>486</v>
      </c>
      <c r="W5185" t="s">
        <v>31</v>
      </c>
      <c r="X5185">
        <v>1</v>
      </c>
      <c r="Y5185" t="str">
        <f>IF(tblRides[[#This Row],[supply_demand_ratio]]&lt;0.8,"Below 0.8",IF(tblRides[[#This Row],[supply_demand_ratio]]&lt;1,"Between 0.8-1.0",IF(tblRides[[#This Row],[supply_demand_ratio]]&lt;=1.2,"Between 1.0-1.2","Above 1.2")))</f>
        <v>Above 1.2</v>
      </c>
    </row>
    <row r="5186" spans="1:25" x14ac:dyDescent="0.3">
      <c r="A5186" t="s">
        <v>5241</v>
      </c>
      <c r="B5186" s="1">
        <v>46069.037499999999</v>
      </c>
      <c r="C5186" s="2">
        <v>46069</v>
      </c>
      <c r="D5186">
        <v>0</v>
      </c>
      <c r="E5186" t="s">
        <v>25</v>
      </c>
      <c r="F5186" t="s">
        <v>34</v>
      </c>
      <c r="G5186">
        <v>10.5</v>
      </c>
      <c r="H5186">
        <v>195.39</v>
      </c>
      <c r="I5186">
        <v>201.02</v>
      </c>
      <c r="J5186">
        <v>1</v>
      </c>
      <c r="K5186">
        <v>5.4</v>
      </c>
      <c r="L5186">
        <v>4.3</v>
      </c>
      <c r="M5186">
        <v>127</v>
      </c>
      <c r="N5186" t="s">
        <v>27</v>
      </c>
      <c r="O5186">
        <v>0.99</v>
      </c>
      <c r="P5186" t="s">
        <v>28</v>
      </c>
      <c r="Q5186" t="s">
        <v>29</v>
      </c>
      <c r="R5186">
        <v>4.6500000000000004</v>
      </c>
      <c r="S5186">
        <v>0</v>
      </c>
      <c r="T5186">
        <v>5.63</v>
      </c>
      <c r="U5186">
        <v>-1.1000000000000001</v>
      </c>
      <c r="V5186" t="s">
        <v>486</v>
      </c>
      <c r="W5186" t="s">
        <v>45</v>
      </c>
      <c r="X5186">
        <v>1</v>
      </c>
      <c r="Y5186" t="str">
        <f>IF(tblRides[[#This Row],[supply_demand_ratio]]&lt;0.8,"Below 0.8",IF(tblRides[[#This Row],[supply_demand_ratio]]&lt;1,"Between 0.8-1.0",IF(tblRides[[#This Row],[supply_demand_ratio]]&lt;=1.2,"Between 1.0-1.2","Above 1.2")))</f>
        <v>Between 0.8-1.0</v>
      </c>
    </row>
    <row r="5187" spans="1:25" x14ac:dyDescent="0.3">
      <c r="A5187" t="s">
        <v>5242</v>
      </c>
      <c r="B5187" s="1">
        <v>46069.040972222225</v>
      </c>
      <c r="C5187" s="2">
        <v>46069</v>
      </c>
      <c r="D5187">
        <v>0</v>
      </c>
      <c r="E5187" t="s">
        <v>25</v>
      </c>
      <c r="F5187" t="s">
        <v>26</v>
      </c>
      <c r="G5187">
        <v>1.5</v>
      </c>
      <c r="H5187">
        <v>65.5</v>
      </c>
      <c r="I5187">
        <v>64.31</v>
      </c>
      <c r="J5187">
        <v>1</v>
      </c>
      <c r="K5187">
        <v>5.7</v>
      </c>
      <c r="L5187">
        <v>4.4000000000000004</v>
      </c>
      <c r="M5187">
        <v>144</v>
      </c>
      <c r="N5187" t="s">
        <v>27</v>
      </c>
      <c r="O5187">
        <v>1.1890000000000001</v>
      </c>
      <c r="P5187" t="s">
        <v>28</v>
      </c>
      <c r="Q5187" t="s">
        <v>29</v>
      </c>
      <c r="R5187">
        <v>5</v>
      </c>
      <c r="S5187">
        <v>14</v>
      </c>
      <c r="T5187">
        <v>-1.19</v>
      </c>
      <c r="U5187">
        <v>-1.3</v>
      </c>
      <c r="V5187" t="s">
        <v>486</v>
      </c>
      <c r="W5187" t="s">
        <v>45</v>
      </c>
      <c r="X5187">
        <v>1</v>
      </c>
      <c r="Y5187" t="str">
        <f>IF(tblRides[[#This Row],[supply_demand_ratio]]&lt;0.8,"Below 0.8",IF(tblRides[[#This Row],[supply_demand_ratio]]&lt;1,"Between 0.8-1.0",IF(tblRides[[#This Row],[supply_demand_ratio]]&lt;=1.2,"Between 1.0-1.2","Above 1.2")))</f>
        <v>Between 1.0-1.2</v>
      </c>
    </row>
    <row r="5188" spans="1:25" x14ac:dyDescent="0.3">
      <c r="A5188" t="s">
        <v>5243</v>
      </c>
      <c r="B5188" s="1">
        <v>46069.063888888886</v>
      </c>
      <c r="C5188" s="2">
        <v>46069</v>
      </c>
      <c r="D5188">
        <v>1</v>
      </c>
      <c r="E5188" t="s">
        <v>33</v>
      </c>
      <c r="F5188" t="s">
        <v>34</v>
      </c>
      <c r="G5188">
        <v>6.6</v>
      </c>
      <c r="H5188">
        <v>136.97999999999999</v>
      </c>
      <c r="J5188">
        <v>1</v>
      </c>
      <c r="K5188">
        <v>5.8</v>
      </c>
      <c r="L5188">
        <v>6</v>
      </c>
      <c r="M5188">
        <v>92</v>
      </c>
      <c r="N5188" t="s">
        <v>41</v>
      </c>
      <c r="O5188">
        <v>1.5840000000000001</v>
      </c>
      <c r="P5188" t="s">
        <v>58</v>
      </c>
      <c r="Q5188" t="s">
        <v>59</v>
      </c>
      <c r="R5188">
        <v>4.53</v>
      </c>
      <c r="S5188">
        <v>0</v>
      </c>
      <c r="U5188">
        <v>0.2</v>
      </c>
      <c r="V5188" t="s">
        <v>486</v>
      </c>
      <c r="W5188" t="s">
        <v>45</v>
      </c>
      <c r="X5188">
        <v>0</v>
      </c>
      <c r="Y5188" t="str">
        <f>IF(tblRides[[#This Row],[supply_demand_ratio]]&lt;0.8,"Below 0.8",IF(tblRides[[#This Row],[supply_demand_ratio]]&lt;1,"Between 0.8-1.0",IF(tblRides[[#This Row],[supply_demand_ratio]]&lt;=1.2,"Between 1.0-1.2","Above 1.2")))</f>
        <v>Above 1.2</v>
      </c>
    </row>
    <row r="5189" spans="1:25" x14ac:dyDescent="0.3">
      <c r="A5189" t="s">
        <v>5244</v>
      </c>
      <c r="B5189" s="1">
        <v>46069.067361111112</v>
      </c>
      <c r="C5189" s="2">
        <v>46069</v>
      </c>
      <c r="D5189">
        <v>1</v>
      </c>
      <c r="E5189" t="s">
        <v>43</v>
      </c>
      <c r="F5189" t="s">
        <v>26</v>
      </c>
      <c r="G5189">
        <v>5.9</v>
      </c>
      <c r="H5189">
        <v>118.44</v>
      </c>
      <c r="I5189">
        <v>113.7</v>
      </c>
      <c r="J5189">
        <v>1</v>
      </c>
      <c r="K5189">
        <v>5.4</v>
      </c>
      <c r="L5189">
        <v>1.3</v>
      </c>
      <c r="M5189">
        <v>66</v>
      </c>
      <c r="N5189" t="s">
        <v>41</v>
      </c>
      <c r="O5189">
        <v>1.556</v>
      </c>
      <c r="P5189" t="s">
        <v>28</v>
      </c>
      <c r="Q5189" t="s">
        <v>29</v>
      </c>
      <c r="R5189">
        <v>4.53</v>
      </c>
      <c r="S5189">
        <v>9</v>
      </c>
      <c r="T5189">
        <v>-4.74</v>
      </c>
      <c r="U5189">
        <v>-4.0999999999999996</v>
      </c>
      <c r="V5189" t="s">
        <v>486</v>
      </c>
      <c r="W5189" t="s">
        <v>45</v>
      </c>
      <c r="X5189">
        <v>1</v>
      </c>
      <c r="Y5189" t="str">
        <f>IF(tblRides[[#This Row],[supply_demand_ratio]]&lt;0.8,"Below 0.8",IF(tblRides[[#This Row],[supply_demand_ratio]]&lt;1,"Between 0.8-1.0",IF(tblRides[[#This Row],[supply_demand_ratio]]&lt;=1.2,"Between 1.0-1.2","Above 1.2")))</f>
        <v>Above 1.2</v>
      </c>
    </row>
    <row r="5190" spans="1:25" x14ac:dyDescent="0.3">
      <c r="A5190" t="s">
        <v>5245</v>
      </c>
      <c r="B5190" s="1">
        <v>46069.083333333336</v>
      </c>
      <c r="C5190" s="2">
        <v>46069</v>
      </c>
      <c r="D5190">
        <v>2</v>
      </c>
      <c r="E5190" t="s">
        <v>25</v>
      </c>
      <c r="F5190" t="s">
        <v>26</v>
      </c>
      <c r="G5190">
        <v>1.2</v>
      </c>
      <c r="H5190">
        <v>63.22</v>
      </c>
      <c r="I5190">
        <v>58.92</v>
      </c>
      <c r="J5190">
        <v>1.1000000000000001</v>
      </c>
      <c r="K5190">
        <v>2.9</v>
      </c>
      <c r="L5190">
        <v>1.1000000000000001</v>
      </c>
      <c r="M5190">
        <v>137</v>
      </c>
      <c r="N5190" t="s">
        <v>41</v>
      </c>
      <c r="O5190">
        <v>1.3720000000000001</v>
      </c>
      <c r="P5190" t="s">
        <v>28</v>
      </c>
      <c r="Q5190" t="s">
        <v>29</v>
      </c>
      <c r="R5190">
        <v>4.55</v>
      </c>
      <c r="S5190">
        <v>5</v>
      </c>
      <c r="T5190">
        <v>-4.3</v>
      </c>
      <c r="U5190">
        <v>-1.8</v>
      </c>
      <c r="V5190" t="s">
        <v>486</v>
      </c>
      <c r="W5190" t="s">
        <v>31</v>
      </c>
      <c r="X5190">
        <v>1</v>
      </c>
      <c r="Y5190" t="str">
        <f>IF(tblRides[[#This Row],[supply_demand_ratio]]&lt;0.8,"Below 0.8",IF(tblRides[[#This Row],[supply_demand_ratio]]&lt;1,"Between 0.8-1.0",IF(tblRides[[#This Row],[supply_demand_ratio]]&lt;=1.2,"Between 1.0-1.2","Above 1.2")))</f>
        <v>Above 1.2</v>
      </c>
    </row>
    <row r="5191" spans="1:25" x14ac:dyDescent="0.3">
      <c r="A5191" t="s">
        <v>5246</v>
      </c>
      <c r="B5191" s="1">
        <v>46069.084027777775</v>
      </c>
      <c r="C5191" s="2">
        <v>46069</v>
      </c>
      <c r="D5191">
        <v>2</v>
      </c>
      <c r="E5191" t="s">
        <v>25</v>
      </c>
      <c r="F5191" t="s">
        <v>26</v>
      </c>
      <c r="G5191">
        <v>7.7</v>
      </c>
      <c r="H5191">
        <v>193.92</v>
      </c>
      <c r="I5191">
        <v>195.16</v>
      </c>
      <c r="J5191">
        <v>1.1000000000000001</v>
      </c>
      <c r="K5191">
        <v>2.6</v>
      </c>
      <c r="L5191">
        <v>7.1</v>
      </c>
      <c r="M5191">
        <v>120</v>
      </c>
      <c r="N5191" t="s">
        <v>27</v>
      </c>
      <c r="O5191">
        <v>1.069</v>
      </c>
      <c r="P5191" t="s">
        <v>28</v>
      </c>
      <c r="Q5191" t="s">
        <v>29</v>
      </c>
      <c r="R5191">
        <v>4.92</v>
      </c>
      <c r="S5191">
        <v>7</v>
      </c>
      <c r="T5191">
        <v>1.24</v>
      </c>
      <c r="U5191">
        <v>4.5</v>
      </c>
      <c r="V5191" t="s">
        <v>486</v>
      </c>
      <c r="W5191" t="s">
        <v>31</v>
      </c>
      <c r="X5191">
        <v>1</v>
      </c>
      <c r="Y5191" t="str">
        <f>IF(tblRides[[#This Row],[supply_demand_ratio]]&lt;0.8,"Below 0.8",IF(tblRides[[#This Row],[supply_demand_ratio]]&lt;1,"Between 0.8-1.0",IF(tblRides[[#This Row],[supply_demand_ratio]]&lt;=1.2,"Between 1.0-1.2","Above 1.2")))</f>
        <v>Between 1.0-1.2</v>
      </c>
    </row>
    <row r="5192" spans="1:25" x14ac:dyDescent="0.3">
      <c r="A5192" t="s">
        <v>5247</v>
      </c>
      <c r="B5192" s="1">
        <v>46069.092361111114</v>
      </c>
      <c r="C5192" s="2">
        <v>46069</v>
      </c>
      <c r="D5192">
        <v>2</v>
      </c>
      <c r="E5192" t="s">
        <v>62</v>
      </c>
      <c r="F5192" t="s">
        <v>26</v>
      </c>
      <c r="G5192">
        <v>6.7</v>
      </c>
      <c r="H5192">
        <v>128.28</v>
      </c>
      <c r="I5192">
        <v>120.12</v>
      </c>
      <c r="J5192">
        <v>1</v>
      </c>
      <c r="K5192">
        <v>6.9</v>
      </c>
      <c r="L5192">
        <v>9.6999999999999993</v>
      </c>
      <c r="M5192">
        <v>66</v>
      </c>
      <c r="N5192" t="s">
        <v>41</v>
      </c>
      <c r="O5192">
        <v>2.0579999999999998</v>
      </c>
      <c r="P5192" t="s">
        <v>28</v>
      </c>
      <c r="Q5192" t="s">
        <v>29</v>
      </c>
      <c r="R5192">
        <v>4.76</v>
      </c>
      <c r="S5192">
        <v>17</v>
      </c>
      <c r="T5192">
        <v>-8.16</v>
      </c>
      <c r="U5192">
        <v>2.8</v>
      </c>
      <c r="V5192" t="s">
        <v>486</v>
      </c>
      <c r="W5192" t="s">
        <v>45</v>
      </c>
      <c r="X5192">
        <v>1</v>
      </c>
      <c r="Y5192" t="str">
        <f>IF(tblRides[[#This Row],[supply_demand_ratio]]&lt;0.8,"Below 0.8",IF(tblRides[[#This Row],[supply_demand_ratio]]&lt;1,"Between 0.8-1.0",IF(tblRides[[#This Row],[supply_demand_ratio]]&lt;=1.2,"Between 1.0-1.2","Above 1.2")))</f>
        <v>Above 1.2</v>
      </c>
    </row>
    <row r="5193" spans="1:25" x14ac:dyDescent="0.3">
      <c r="A5193" t="s">
        <v>5248</v>
      </c>
      <c r="B5193" s="1">
        <v>46069.09652777778</v>
      </c>
      <c r="C5193" s="2">
        <v>46069</v>
      </c>
      <c r="D5193">
        <v>2</v>
      </c>
      <c r="E5193" t="s">
        <v>25</v>
      </c>
      <c r="F5193" t="s">
        <v>26</v>
      </c>
      <c r="G5193">
        <v>10.7</v>
      </c>
      <c r="H5193">
        <v>199.88</v>
      </c>
      <c r="I5193">
        <v>198.16</v>
      </c>
      <c r="J5193">
        <v>1</v>
      </c>
      <c r="K5193">
        <v>3.4</v>
      </c>
      <c r="L5193">
        <v>4.2</v>
      </c>
      <c r="M5193">
        <v>109</v>
      </c>
      <c r="N5193" t="s">
        <v>41</v>
      </c>
      <c r="O5193">
        <v>1.0669999999999999</v>
      </c>
      <c r="P5193" t="s">
        <v>28</v>
      </c>
      <c r="Q5193" t="s">
        <v>29</v>
      </c>
      <c r="R5193">
        <v>4.6399999999999997</v>
      </c>
      <c r="S5193">
        <v>4</v>
      </c>
      <c r="T5193">
        <v>-1.72</v>
      </c>
      <c r="U5193">
        <v>0.8</v>
      </c>
      <c r="V5193" t="s">
        <v>486</v>
      </c>
      <c r="W5193" t="s">
        <v>31</v>
      </c>
      <c r="X5193">
        <v>1</v>
      </c>
      <c r="Y5193" t="str">
        <f>IF(tblRides[[#This Row],[supply_demand_ratio]]&lt;0.8,"Below 0.8",IF(tblRides[[#This Row],[supply_demand_ratio]]&lt;1,"Between 0.8-1.0",IF(tblRides[[#This Row],[supply_demand_ratio]]&lt;=1.2,"Between 1.0-1.2","Above 1.2")))</f>
        <v>Between 1.0-1.2</v>
      </c>
    </row>
    <row r="5194" spans="1:25" x14ac:dyDescent="0.3">
      <c r="A5194" t="s">
        <v>5249</v>
      </c>
      <c r="B5194" s="1">
        <v>46069.101388888892</v>
      </c>
      <c r="C5194" s="2">
        <v>46069</v>
      </c>
      <c r="D5194">
        <v>2</v>
      </c>
      <c r="E5194" t="s">
        <v>43</v>
      </c>
      <c r="F5194" t="s">
        <v>26</v>
      </c>
      <c r="G5194">
        <v>6.2</v>
      </c>
      <c r="H5194">
        <v>133.19999999999999</v>
      </c>
      <c r="I5194">
        <v>134.11000000000001</v>
      </c>
      <c r="J5194">
        <v>1</v>
      </c>
      <c r="K5194">
        <v>3.5</v>
      </c>
      <c r="L5194">
        <v>1</v>
      </c>
      <c r="M5194">
        <v>55</v>
      </c>
      <c r="N5194" t="s">
        <v>41</v>
      </c>
      <c r="O5194">
        <v>1.6439999999999999</v>
      </c>
      <c r="P5194" t="s">
        <v>28</v>
      </c>
      <c r="Q5194" t="s">
        <v>29</v>
      </c>
      <c r="R5194">
        <v>4.66</v>
      </c>
      <c r="S5194">
        <v>17</v>
      </c>
      <c r="T5194">
        <v>0.91</v>
      </c>
      <c r="U5194">
        <v>-2.5</v>
      </c>
      <c r="V5194" t="s">
        <v>486</v>
      </c>
      <c r="W5194" t="s">
        <v>31</v>
      </c>
      <c r="X5194">
        <v>1</v>
      </c>
      <c r="Y5194" t="str">
        <f>IF(tblRides[[#This Row],[supply_demand_ratio]]&lt;0.8,"Below 0.8",IF(tblRides[[#This Row],[supply_demand_ratio]]&lt;1,"Between 0.8-1.0",IF(tblRides[[#This Row],[supply_demand_ratio]]&lt;=1.2,"Between 1.0-1.2","Above 1.2")))</f>
        <v>Above 1.2</v>
      </c>
    </row>
    <row r="5195" spans="1:25" x14ac:dyDescent="0.3">
      <c r="A5195" t="s">
        <v>5250</v>
      </c>
      <c r="B5195" s="1">
        <v>46069.105555555558</v>
      </c>
      <c r="C5195" s="2">
        <v>46069</v>
      </c>
      <c r="D5195">
        <v>2</v>
      </c>
      <c r="E5195" t="s">
        <v>43</v>
      </c>
      <c r="F5195" t="s">
        <v>26</v>
      </c>
      <c r="G5195">
        <v>3</v>
      </c>
      <c r="H5195">
        <v>87.21</v>
      </c>
      <c r="I5195">
        <v>90.44</v>
      </c>
      <c r="J5195">
        <v>1</v>
      </c>
      <c r="K5195">
        <v>4</v>
      </c>
      <c r="L5195">
        <v>1.7</v>
      </c>
      <c r="M5195">
        <v>72</v>
      </c>
      <c r="N5195" t="s">
        <v>41</v>
      </c>
      <c r="O5195">
        <v>1.7929999999999999</v>
      </c>
      <c r="P5195" t="s">
        <v>28</v>
      </c>
      <c r="Q5195" t="s">
        <v>29</v>
      </c>
      <c r="R5195">
        <v>4.63</v>
      </c>
      <c r="S5195">
        <v>2</v>
      </c>
      <c r="T5195">
        <v>3.23</v>
      </c>
      <c r="U5195">
        <v>-2.2999999999999998</v>
      </c>
      <c r="V5195" t="s">
        <v>486</v>
      </c>
      <c r="W5195" t="s">
        <v>31</v>
      </c>
      <c r="X5195">
        <v>1</v>
      </c>
      <c r="Y5195" t="str">
        <f>IF(tblRides[[#This Row],[supply_demand_ratio]]&lt;0.8,"Below 0.8",IF(tblRides[[#This Row],[supply_demand_ratio]]&lt;1,"Between 0.8-1.0",IF(tblRides[[#This Row],[supply_demand_ratio]]&lt;=1.2,"Between 1.0-1.2","Above 1.2")))</f>
        <v>Above 1.2</v>
      </c>
    </row>
    <row r="5196" spans="1:25" x14ac:dyDescent="0.3">
      <c r="A5196" t="s">
        <v>5251</v>
      </c>
      <c r="B5196" s="1">
        <v>46069.120138888888</v>
      </c>
      <c r="C5196" s="2">
        <v>46069</v>
      </c>
      <c r="D5196">
        <v>2</v>
      </c>
      <c r="E5196" t="s">
        <v>25</v>
      </c>
      <c r="F5196" t="s">
        <v>26</v>
      </c>
      <c r="G5196">
        <v>6.2</v>
      </c>
      <c r="H5196">
        <v>140.79</v>
      </c>
      <c r="I5196">
        <v>144.6</v>
      </c>
      <c r="J5196">
        <v>1.1000000000000001</v>
      </c>
      <c r="K5196">
        <v>2</v>
      </c>
      <c r="L5196">
        <v>2</v>
      </c>
      <c r="M5196">
        <v>119</v>
      </c>
      <c r="N5196" t="s">
        <v>41</v>
      </c>
      <c r="O5196">
        <v>1.276</v>
      </c>
      <c r="P5196" t="s">
        <v>28</v>
      </c>
      <c r="Q5196" t="s">
        <v>29</v>
      </c>
      <c r="R5196">
        <v>4.68</v>
      </c>
      <c r="S5196">
        <v>9</v>
      </c>
      <c r="T5196">
        <v>3.81</v>
      </c>
      <c r="U5196">
        <v>0</v>
      </c>
      <c r="V5196" t="s">
        <v>486</v>
      </c>
      <c r="W5196" t="s">
        <v>31</v>
      </c>
      <c r="X5196">
        <v>1</v>
      </c>
      <c r="Y5196" t="str">
        <f>IF(tblRides[[#This Row],[supply_demand_ratio]]&lt;0.8,"Below 0.8",IF(tblRides[[#This Row],[supply_demand_ratio]]&lt;1,"Between 0.8-1.0",IF(tblRides[[#This Row],[supply_demand_ratio]]&lt;=1.2,"Between 1.0-1.2","Above 1.2")))</f>
        <v>Above 1.2</v>
      </c>
    </row>
    <row r="5197" spans="1:25" x14ac:dyDescent="0.3">
      <c r="A5197" t="s">
        <v>5252</v>
      </c>
      <c r="B5197" s="1">
        <v>46069.129166666666</v>
      </c>
      <c r="C5197" s="2">
        <v>46069</v>
      </c>
      <c r="D5197">
        <v>3</v>
      </c>
      <c r="E5197" t="s">
        <v>62</v>
      </c>
      <c r="F5197" t="s">
        <v>26</v>
      </c>
      <c r="G5197">
        <v>2.1</v>
      </c>
      <c r="H5197">
        <v>70.3</v>
      </c>
      <c r="I5197">
        <v>67.39</v>
      </c>
      <c r="J5197">
        <v>1</v>
      </c>
      <c r="K5197">
        <v>3.8</v>
      </c>
      <c r="L5197">
        <v>5.8</v>
      </c>
      <c r="M5197">
        <v>60</v>
      </c>
      <c r="N5197" t="s">
        <v>41</v>
      </c>
      <c r="O5197">
        <v>2.2000000000000002</v>
      </c>
      <c r="P5197" t="s">
        <v>28</v>
      </c>
      <c r="Q5197" t="s">
        <v>29</v>
      </c>
      <c r="R5197">
        <v>4.51</v>
      </c>
      <c r="S5197">
        <v>8</v>
      </c>
      <c r="T5197">
        <v>-2.91</v>
      </c>
      <c r="U5197">
        <v>2</v>
      </c>
      <c r="V5197" t="s">
        <v>486</v>
      </c>
      <c r="W5197" t="s">
        <v>31</v>
      </c>
      <c r="X5197">
        <v>1</v>
      </c>
      <c r="Y5197" t="str">
        <f>IF(tblRides[[#This Row],[supply_demand_ratio]]&lt;0.8,"Below 0.8",IF(tblRides[[#This Row],[supply_demand_ratio]]&lt;1,"Between 0.8-1.0",IF(tblRides[[#This Row],[supply_demand_ratio]]&lt;=1.2,"Between 1.0-1.2","Above 1.2")))</f>
        <v>Above 1.2</v>
      </c>
    </row>
    <row r="5198" spans="1:25" x14ac:dyDescent="0.3">
      <c r="A5198" t="s">
        <v>5253</v>
      </c>
      <c r="B5198" s="1">
        <v>46069.129861111112</v>
      </c>
      <c r="C5198" s="2">
        <v>46069</v>
      </c>
      <c r="D5198">
        <v>3</v>
      </c>
      <c r="E5198" t="s">
        <v>25</v>
      </c>
      <c r="F5198" t="s">
        <v>26</v>
      </c>
      <c r="G5198">
        <v>4.8</v>
      </c>
      <c r="H5198">
        <v>115.5</v>
      </c>
      <c r="J5198">
        <v>1.1000000000000001</v>
      </c>
      <c r="K5198">
        <v>2</v>
      </c>
      <c r="L5198">
        <v>1</v>
      </c>
      <c r="M5198">
        <v>141</v>
      </c>
      <c r="N5198" t="s">
        <v>27</v>
      </c>
      <c r="O5198">
        <v>1.1439999999999999</v>
      </c>
      <c r="P5198" t="s">
        <v>58</v>
      </c>
      <c r="Q5198" t="s">
        <v>59</v>
      </c>
      <c r="R5198">
        <v>4.45</v>
      </c>
      <c r="S5198">
        <v>20</v>
      </c>
      <c r="U5198">
        <v>-1</v>
      </c>
      <c r="V5198" t="s">
        <v>486</v>
      </c>
      <c r="W5198" t="s">
        <v>31</v>
      </c>
      <c r="X5198">
        <v>0</v>
      </c>
      <c r="Y5198" t="str">
        <f>IF(tblRides[[#This Row],[supply_demand_ratio]]&lt;0.8,"Below 0.8",IF(tblRides[[#This Row],[supply_demand_ratio]]&lt;1,"Between 0.8-1.0",IF(tblRides[[#This Row],[supply_demand_ratio]]&lt;=1.2,"Between 1.0-1.2","Above 1.2")))</f>
        <v>Between 1.0-1.2</v>
      </c>
    </row>
    <row r="5199" spans="1:25" x14ac:dyDescent="0.3">
      <c r="A5199" t="s">
        <v>5254</v>
      </c>
      <c r="B5199" s="1">
        <v>46069.133333333331</v>
      </c>
      <c r="C5199" s="2">
        <v>46069</v>
      </c>
      <c r="D5199">
        <v>3</v>
      </c>
      <c r="E5199" t="s">
        <v>36</v>
      </c>
      <c r="F5199" t="s">
        <v>34</v>
      </c>
      <c r="G5199">
        <v>2.8</v>
      </c>
      <c r="H5199">
        <v>85.44</v>
      </c>
      <c r="I5199">
        <v>81.66</v>
      </c>
      <c r="J5199">
        <v>1</v>
      </c>
      <c r="K5199">
        <v>5.5</v>
      </c>
      <c r="L5199">
        <v>8</v>
      </c>
      <c r="M5199">
        <v>126</v>
      </c>
      <c r="N5199" t="s">
        <v>27</v>
      </c>
      <c r="O5199">
        <v>1.3</v>
      </c>
      <c r="P5199" t="s">
        <v>28</v>
      </c>
      <c r="Q5199" t="s">
        <v>29</v>
      </c>
      <c r="R5199">
        <v>4.7699999999999996</v>
      </c>
      <c r="S5199">
        <v>0</v>
      </c>
      <c r="T5199">
        <v>-3.78</v>
      </c>
      <c r="U5199">
        <v>2.5</v>
      </c>
      <c r="V5199" t="s">
        <v>486</v>
      </c>
      <c r="W5199" t="s">
        <v>45</v>
      </c>
      <c r="X5199">
        <v>1</v>
      </c>
      <c r="Y5199" t="str">
        <f>IF(tblRides[[#This Row],[supply_demand_ratio]]&lt;0.8,"Below 0.8",IF(tblRides[[#This Row],[supply_demand_ratio]]&lt;1,"Between 0.8-1.0",IF(tblRides[[#This Row],[supply_demand_ratio]]&lt;=1.2,"Between 1.0-1.2","Above 1.2")))</f>
        <v>Above 1.2</v>
      </c>
    </row>
    <row r="5200" spans="1:25" x14ac:dyDescent="0.3">
      <c r="A5200" t="s">
        <v>5255</v>
      </c>
      <c r="B5200" s="1">
        <v>46069.145833333336</v>
      </c>
      <c r="C5200" s="2">
        <v>46069</v>
      </c>
      <c r="D5200">
        <v>3</v>
      </c>
      <c r="E5200" t="s">
        <v>33</v>
      </c>
      <c r="F5200" t="s">
        <v>26</v>
      </c>
      <c r="G5200">
        <v>12.7</v>
      </c>
      <c r="H5200">
        <v>256.14</v>
      </c>
      <c r="I5200">
        <v>250.89</v>
      </c>
      <c r="J5200">
        <v>1</v>
      </c>
      <c r="K5200">
        <v>3.3</v>
      </c>
      <c r="L5200">
        <v>3.6</v>
      </c>
      <c r="M5200">
        <v>90</v>
      </c>
      <c r="N5200" t="s">
        <v>41</v>
      </c>
      <c r="O5200">
        <v>1.6910000000000001</v>
      </c>
      <c r="P5200" t="s">
        <v>28</v>
      </c>
      <c r="Q5200" t="s">
        <v>29</v>
      </c>
      <c r="R5200">
        <v>4.5999999999999996</v>
      </c>
      <c r="S5200">
        <v>3</v>
      </c>
      <c r="T5200">
        <v>-5.25</v>
      </c>
      <c r="U5200">
        <v>0.3</v>
      </c>
      <c r="V5200" t="s">
        <v>486</v>
      </c>
      <c r="W5200" t="s">
        <v>31</v>
      </c>
      <c r="X5200">
        <v>1</v>
      </c>
      <c r="Y5200" t="str">
        <f>IF(tblRides[[#This Row],[supply_demand_ratio]]&lt;0.8,"Below 0.8",IF(tblRides[[#This Row],[supply_demand_ratio]]&lt;1,"Between 0.8-1.0",IF(tblRides[[#This Row],[supply_demand_ratio]]&lt;=1.2,"Between 1.0-1.2","Above 1.2")))</f>
        <v>Above 1.2</v>
      </c>
    </row>
    <row r="5201" spans="1:25" x14ac:dyDescent="0.3">
      <c r="A5201" t="s">
        <v>5256</v>
      </c>
      <c r="B5201" s="1">
        <v>46069.146527777775</v>
      </c>
      <c r="C5201" s="2">
        <v>46069</v>
      </c>
      <c r="D5201">
        <v>3</v>
      </c>
      <c r="E5201" t="s">
        <v>36</v>
      </c>
      <c r="F5201" t="s">
        <v>26</v>
      </c>
      <c r="G5201">
        <v>5.3</v>
      </c>
      <c r="H5201">
        <v>129.19</v>
      </c>
      <c r="I5201">
        <v>135.22</v>
      </c>
      <c r="J5201">
        <v>1</v>
      </c>
      <c r="K5201">
        <v>3</v>
      </c>
      <c r="L5201">
        <v>6.4</v>
      </c>
      <c r="M5201">
        <v>125</v>
      </c>
      <c r="N5201" t="s">
        <v>41</v>
      </c>
      <c r="O5201">
        <v>1.6479999999999999</v>
      </c>
      <c r="P5201" t="s">
        <v>28</v>
      </c>
      <c r="Q5201" t="s">
        <v>29</v>
      </c>
      <c r="R5201">
        <v>4.8</v>
      </c>
      <c r="S5201">
        <v>2</v>
      </c>
      <c r="T5201">
        <v>6.03</v>
      </c>
      <c r="U5201">
        <v>3.4</v>
      </c>
      <c r="V5201" t="s">
        <v>486</v>
      </c>
      <c r="W5201" t="s">
        <v>31</v>
      </c>
      <c r="X5201">
        <v>1</v>
      </c>
      <c r="Y5201" t="str">
        <f>IF(tblRides[[#This Row],[supply_demand_ratio]]&lt;0.8,"Below 0.8",IF(tblRides[[#This Row],[supply_demand_ratio]]&lt;1,"Between 0.8-1.0",IF(tblRides[[#This Row],[supply_demand_ratio]]&lt;=1.2,"Between 1.0-1.2","Above 1.2")))</f>
        <v>Above 1.2</v>
      </c>
    </row>
    <row r="5202" spans="1:25" x14ac:dyDescent="0.3">
      <c r="A5202" t="s">
        <v>5257</v>
      </c>
      <c r="B5202" s="1">
        <v>46069.155555555553</v>
      </c>
      <c r="C5202" s="2">
        <v>46069</v>
      </c>
      <c r="D5202">
        <v>3</v>
      </c>
      <c r="E5202" t="s">
        <v>33</v>
      </c>
      <c r="F5202" t="s">
        <v>26</v>
      </c>
      <c r="G5202">
        <v>2.7</v>
      </c>
      <c r="H5202">
        <v>74.33</v>
      </c>
      <c r="I5202">
        <v>81.99</v>
      </c>
      <c r="J5202">
        <v>1</v>
      </c>
      <c r="K5202">
        <v>2</v>
      </c>
      <c r="L5202">
        <v>4.0999999999999996</v>
      </c>
      <c r="M5202">
        <v>98</v>
      </c>
      <c r="N5202" t="s">
        <v>41</v>
      </c>
      <c r="O5202">
        <v>2.2000000000000002</v>
      </c>
      <c r="P5202" t="s">
        <v>28</v>
      </c>
      <c r="Q5202" t="s">
        <v>29</v>
      </c>
      <c r="R5202">
        <v>4.75</v>
      </c>
      <c r="S5202">
        <v>4</v>
      </c>
      <c r="T5202">
        <v>7.66</v>
      </c>
      <c r="U5202">
        <v>2.1</v>
      </c>
      <c r="V5202" t="s">
        <v>486</v>
      </c>
      <c r="W5202" t="s">
        <v>31</v>
      </c>
      <c r="X5202">
        <v>1</v>
      </c>
      <c r="Y5202" t="str">
        <f>IF(tblRides[[#This Row],[supply_demand_ratio]]&lt;0.8,"Below 0.8",IF(tblRides[[#This Row],[supply_demand_ratio]]&lt;1,"Between 0.8-1.0",IF(tblRides[[#This Row],[supply_demand_ratio]]&lt;=1.2,"Between 1.0-1.2","Above 1.2")))</f>
        <v>Above 1.2</v>
      </c>
    </row>
    <row r="5203" spans="1:25" x14ac:dyDescent="0.3">
      <c r="A5203" t="s">
        <v>5258</v>
      </c>
      <c r="B5203" s="1">
        <v>46069.162499999999</v>
      </c>
      <c r="C5203" s="2">
        <v>46069</v>
      </c>
      <c r="D5203">
        <v>3</v>
      </c>
      <c r="E5203" t="s">
        <v>36</v>
      </c>
      <c r="F5203" t="s">
        <v>34</v>
      </c>
      <c r="G5203">
        <v>15</v>
      </c>
      <c r="H5203">
        <v>263.85000000000002</v>
      </c>
      <c r="I5203">
        <v>266.26</v>
      </c>
      <c r="J5203">
        <v>1</v>
      </c>
      <c r="K5203">
        <v>4.9000000000000004</v>
      </c>
      <c r="L5203">
        <v>8.4</v>
      </c>
      <c r="M5203">
        <v>124</v>
      </c>
      <c r="N5203" t="s">
        <v>27</v>
      </c>
      <c r="O5203">
        <v>1.1930000000000001</v>
      </c>
      <c r="P5203" t="s">
        <v>28</v>
      </c>
      <c r="Q5203" t="s">
        <v>29</v>
      </c>
      <c r="R5203">
        <v>4.95</v>
      </c>
      <c r="S5203">
        <v>0</v>
      </c>
      <c r="T5203">
        <v>2.41</v>
      </c>
      <c r="U5203">
        <v>3.5</v>
      </c>
      <c r="V5203" t="s">
        <v>486</v>
      </c>
      <c r="W5203" t="s">
        <v>31</v>
      </c>
      <c r="X5203">
        <v>1</v>
      </c>
      <c r="Y5203" t="str">
        <f>IF(tblRides[[#This Row],[supply_demand_ratio]]&lt;0.8,"Below 0.8",IF(tblRides[[#This Row],[supply_demand_ratio]]&lt;1,"Between 0.8-1.0",IF(tblRides[[#This Row],[supply_demand_ratio]]&lt;=1.2,"Between 1.0-1.2","Above 1.2")))</f>
        <v>Between 1.0-1.2</v>
      </c>
    </row>
    <row r="5204" spans="1:25" x14ac:dyDescent="0.3">
      <c r="A5204" t="s">
        <v>5259</v>
      </c>
      <c r="B5204" s="1">
        <v>46069.180555555555</v>
      </c>
      <c r="C5204" s="2">
        <v>46069</v>
      </c>
      <c r="D5204">
        <v>4</v>
      </c>
      <c r="E5204" t="s">
        <v>43</v>
      </c>
      <c r="F5204" t="s">
        <v>26</v>
      </c>
      <c r="G5204">
        <v>5.7</v>
      </c>
      <c r="H5204">
        <v>148.08000000000001</v>
      </c>
      <c r="I5204">
        <v>147.31</v>
      </c>
      <c r="J5204">
        <v>1.1000000000000001</v>
      </c>
      <c r="K5204">
        <v>9.1999999999999993</v>
      </c>
      <c r="L5204">
        <v>10</v>
      </c>
      <c r="M5204">
        <v>71</v>
      </c>
      <c r="N5204" t="s">
        <v>41</v>
      </c>
      <c r="O5204">
        <v>1.64</v>
      </c>
      <c r="P5204" t="s">
        <v>28</v>
      </c>
      <c r="Q5204" t="s">
        <v>29</v>
      </c>
      <c r="R5204">
        <v>4.75</v>
      </c>
      <c r="S5204">
        <v>1</v>
      </c>
      <c r="T5204">
        <v>-0.77</v>
      </c>
      <c r="U5204">
        <v>0.8</v>
      </c>
      <c r="V5204" t="s">
        <v>486</v>
      </c>
      <c r="W5204" t="s">
        <v>45</v>
      </c>
      <c r="X5204">
        <v>1</v>
      </c>
      <c r="Y5204" t="str">
        <f>IF(tblRides[[#This Row],[supply_demand_ratio]]&lt;0.8,"Below 0.8",IF(tblRides[[#This Row],[supply_demand_ratio]]&lt;1,"Between 0.8-1.0",IF(tblRides[[#This Row],[supply_demand_ratio]]&lt;=1.2,"Between 1.0-1.2","Above 1.2")))</f>
        <v>Above 1.2</v>
      </c>
    </row>
    <row r="5205" spans="1:25" x14ac:dyDescent="0.3">
      <c r="A5205" t="s">
        <v>5260</v>
      </c>
      <c r="B5205" s="1">
        <v>46069.19027777778</v>
      </c>
      <c r="C5205" s="2">
        <v>46069</v>
      </c>
      <c r="D5205">
        <v>4</v>
      </c>
      <c r="E5205" t="s">
        <v>33</v>
      </c>
      <c r="F5205" t="s">
        <v>26</v>
      </c>
      <c r="G5205">
        <v>3.2</v>
      </c>
      <c r="H5205">
        <v>92.68</v>
      </c>
      <c r="I5205">
        <v>91.64</v>
      </c>
      <c r="J5205">
        <v>1</v>
      </c>
      <c r="K5205">
        <v>3</v>
      </c>
      <c r="L5205">
        <v>2.2000000000000002</v>
      </c>
      <c r="M5205">
        <v>88</v>
      </c>
      <c r="N5205" t="s">
        <v>41</v>
      </c>
      <c r="O5205">
        <v>1.5680000000000001</v>
      </c>
      <c r="P5205" t="s">
        <v>28</v>
      </c>
      <c r="Q5205" t="s">
        <v>29</v>
      </c>
      <c r="R5205">
        <v>4.84</v>
      </c>
      <c r="S5205">
        <v>5</v>
      </c>
      <c r="T5205">
        <v>-1.04</v>
      </c>
      <c r="U5205">
        <v>-0.8</v>
      </c>
      <c r="V5205" t="s">
        <v>486</v>
      </c>
      <c r="W5205" t="s">
        <v>31</v>
      </c>
      <c r="X5205">
        <v>1</v>
      </c>
      <c r="Y5205" t="str">
        <f>IF(tblRides[[#This Row],[supply_demand_ratio]]&lt;0.8,"Below 0.8",IF(tblRides[[#This Row],[supply_demand_ratio]]&lt;1,"Between 0.8-1.0",IF(tblRides[[#This Row],[supply_demand_ratio]]&lt;=1.2,"Between 1.0-1.2","Above 1.2")))</f>
        <v>Above 1.2</v>
      </c>
    </row>
    <row r="5206" spans="1:25" x14ac:dyDescent="0.3">
      <c r="A5206" t="s">
        <v>5261</v>
      </c>
      <c r="B5206" s="1">
        <v>46069.207638888889</v>
      </c>
      <c r="C5206" s="2">
        <v>46069</v>
      </c>
      <c r="D5206">
        <v>4</v>
      </c>
      <c r="E5206" t="s">
        <v>36</v>
      </c>
      <c r="F5206" t="s">
        <v>26</v>
      </c>
      <c r="G5206">
        <v>4.4000000000000004</v>
      </c>
      <c r="H5206">
        <v>124.72</v>
      </c>
      <c r="I5206">
        <v>121.51</v>
      </c>
      <c r="J5206">
        <v>1.1000000000000001</v>
      </c>
      <c r="K5206">
        <v>4.0999999999999996</v>
      </c>
      <c r="L5206">
        <v>7.5</v>
      </c>
      <c r="M5206">
        <v>113</v>
      </c>
      <c r="N5206" t="s">
        <v>27</v>
      </c>
      <c r="O5206">
        <v>1.125</v>
      </c>
      <c r="P5206" t="s">
        <v>28</v>
      </c>
      <c r="Q5206" t="s">
        <v>29</v>
      </c>
      <c r="R5206">
        <v>4.6100000000000003</v>
      </c>
      <c r="S5206">
        <v>14</v>
      </c>
      <c r="T5206">
        <v>-3.21</v>
      </c>
      <c r="U5206">
        <v>3.4</v>
      </c>
      <c r="V5206" t="s">
        <v>486</v>
      </c>
      <c r="W5206" t="s">
        <v>31</v>
      </c>
      <c r="X5206">
        <v>1</v>
      </c>
      <c r="Y5206" t="str">
        <f>IF(tblRides[[#This Row],[supply_demand_ratio]]&lt;0.8,"Below 0.8",IF(tblRides[[#This Row],[supply_demand_ratio]]&lt;1,"Between 0.8-1.0",IF(tblRides[[#This Row],[supply_demand_ratio]]&lt;=1.2,"Between 1.0-1.2","Above 1.2")))</f>
        <v>Between 1.0-1.2</v>
      </c>
    </row>
    <row r="5207" spans="1:25" x14ac:dyDescent="0.3">
      <c r="A5207" t="s">
        <v>5262</v>
      </c>
      <c r="B5207" s="1">
        <v>46069.218055555553</v>
      </c>
      <c r="C5207" s="2">
        <v>46069</v>
      </c>
      <c r="D5207">
        <v>5</v>
      </c>
      <c r="E5207" t="s">
        <v>33</v>
      </c>
      <c r="F5207" t="s">
        <v>26</v>
      </c>
      <c r="G5207">
        <v>9.4</v>
      </c>
      <c r="H5207">
        <v>210.24</v>
      </c>
      <c r="I5207">
        <v>195.88</v>
      </c>
      <c r="J5207">
        <v>1.1000000000000001</v>
      </c>
      <c r="K5207">
        <v>8.6</v>
      </c>
      <c r="L5207">
        <v>9.9</v>
      </c>
      <c r="M5207">
        <v>80</v>
      </c>
      <c r="N5207" t="s">
        <v>27</v>
      </c>
      <c r="O5207">
        <v>0.84199999999999997</v>
      </c>
      <c r="P5207" t="s">
        <v>28</v>
      </c>
      <c r="Q5207" t="s">
        <v>29</v>
      </c>
      <c r="R5207">
        <v>4.38</v>
      </c>
      <c r="S5207">
        <v>7</v>
      </c>
      <c r="T5207">
        <v>-14.36</v>
      </c>
      <c r="U5207">
        <v>1.3</v>
      </c>
      <c r="V5207" t="s">
        <v>486</v>
      </c>
      <c r="W5207" t="s">
        <v>45</v>
      </c>
      <c r="X5207">
        <v>1</v>
      </c>
      <c r="Y5207" t="str">
        <f>IF(tblRides[[#This Row],[supply_demand_ratio]]&lt;0.8,"Below 0.8",IF(tblRides[[#This Row],[supply_demand_ratio]]&lt;1,"Between 0.8-1.0",IF(tblRides[[#This Row],[supply_demand_ratio]]&lt;=1.2,"Between 1.0-1.2","Above 1.2")))</f>
        <v>Between 0.8-1.0</v>
      </c>
    </row>
    <row r="5208" spans="1:25" x14ac:dyDescent="0.3">
      <c r="A5208" t="s">
        <v>5263</v>
      </c>
      <c r="B5208" s="1">
        <v>46069.259722222225</v>
      </c>
      <c r="C5208" s="2">
        <v>46069</v>
      </c>
      <c r="D5208">
        <v>6</v>
      </c>
      <c r="E5208" t="s">
        <v>33</v>
      </c>
      <c r="F5208" t="s">
        <v>26</v>
      </c>
      <c r="G5208">
        <v>7.9</v>
      </c>
      <c r="H5208">
        <v>189.63</v>
      </c>
      <c r="J5208">
        <v>1.1000000000000001</v>
      </c>
      <c r="K5208">
        <v>9.4</v>
      </c>
      <c r="L5208">
        <v>10.8</v>
      </c>
      <c r="M5208">
        <v>101</v>
      </c>
      <c r="N5208" t="s">
        <v>41</v>
      </c>
      <c r="O5208">
        <v>1.84</v>
      </c>
      <c r="P5208" t="s">
        <v>58</v>
      </c>
      <c r="Q5208" t="s">
        <v>59</v>
      </c>
      <c r="R5208">
        <v>4.67</v>
      </c>
      <c r="S5208">
        <v>8</v>
      </c>
      <c r="U5208">
        <v>1.4</v>
      </c>
      <c r="V5208" t="s">
        <v>486</v>
      </c>
      <c r="W5208" t="s">
        <v>45</v>
      </c>
      <c r="X5208">
        <v>0</v>
      </c>
      <c r="Y5208" t="str">
        <f>IF(tblRides[[#This Row],[supply_demand_ratio]]&lt;0.8,"Below 0.8",IF(tblRides[[#This Row],[supply_demand_ratio]]&lt;1,"Between 0.8-1.0",IF(tblRides[[#This Row],[supply_demand_ratio]]&lt;=1.2,"Between 1.0-1.2","Above 1.2")))</f>
        <v>Above 1.2</v>
      </c>
    </row>
    <row r="5209" spans="1:25" x14ac:dyDescent="0.3">
      <c r="A5209" t="s">
        <v>5264</v>
      </c>
      <c r="B5209" s="1">
        <v>46069.263888888891</v>
      </c>
      <c r="C5209" s="2">
        <v>46069</v>
      </c>
      <c r="D5209">
        <v>6</v>
      </c>
      <c r="E5209" t="s">
        <v>25</v>
      </c>
      <c r="F5209" t="s">
        <v>26</v>
      </c>
      <c r="G5209">
        <v>6.5</v>
      </c>
      <c r="H5209">
        <v>125.2</v>
      </c>
      <c r="I5209">
        <v>127.26</v>
      </c>
      <c r="J5209">
        <v>1</v>
      </c>
      <c r="K5209">
        <v>2</v>
      </c>
      <c r="L5209">
        <v>4.2</v>
      </c>
      <c r="M5209">
        <v>134</v>
      </c>
      <c r="N5209" t="s">
        <v>27</v>
      </c>
      <c r="O5209">
        <v>1.276</v>
      </c>
      <c r="P5209" t="s">
        <v>28</v>
      </c>
      <c r="Q5209" t="s">
        <v>29</v>
      </c>
      <c r="R5209">
        <v>4.6100000000000003</v>
      </c>
      <c r="S5209">
        <v>2</v>
      </c>
      <c r="T5209">
        <v>2.06</v>
      </c>
      <c r="U5209">
        <v>2.2000000000000002</v>
      </c>
      <c r="V5209" t="s">
        <v>486</v>
      </c>
      <c r="W5209" t="s">
        <v>31</v>
      </c>
      <c r="X5209">
        <v>1</v>
      </c>
      <c r="Y5209" t="str">
        <f>IF(tblRides[[#This Row],[supply_demand_ratio]]&lt;0.8,"Below 0.8",IF(tblRides[[#This Row],[supply_demand_ratio]]&lt;1,"Between 0.8-1.0",IF(tblRides[[#This Row],[supply_demand_ratio]]&lt;=1.2,"Between 1.0-1.2","Above 1.2")))</f>
        <v>Above 1.2</v>
      </c>
    </row>
    <row r="5210" spans="1:25" x14ac:dyDescent="0.3">
      <c r="A5210" t="s">
        <v>5265</v>
      </c>
      <c r="B5210" s="1">
        <v>46069.276388888888</v>
      </c>
      <c r="C5210" s="2">
        <v>46069</v>
      </c>
      <c r="D5210">
        <v>6</v>
      </c>
      <c r="E5210" t="s">
        <v>25</v>
      </c>
      <c r="F5210" t="s">
        <v>34</v>
      </c>
      <c r="G5210">
        <v>1.9</v>
      </c>
      <c r="H5210">
        <v>74.39</v>
      </c>
      <c r="J5210">
        <v>1.1000000000000001</v>
      </c>
      <c r="K5210">
        <v>7</v>
      </c>
      <c r="L5210">
        <v>11.3</v>
      </c>
      <c r="M5210">
        <v>122</v>
      </c>
      <c r="N5210" t="s">
        <v>41</v>
      </c>
      <c r="O5210">
        <v>1.359</v>
      </c>
      <c r="P5210" t="s">
        <v>58</v>
      </c>
      <c r="Q5210" t="s">
        <v>108</v>
      </c>
      <c r="R5210">
        <v>4.53</v>
      </c>
      <c r="S5210">
        <v>0</v>
      </c>
      <c r="U5210">
        <v>4.3</v>
      </c>
      <c r="V5210" t="s">
        <v>486</v>
      </c>
      <c r="W5210" t="s">
        <v>45</v>
      </c>
      <c r="X5210">
        <v>0</v>
      </c>
      <c r="Y5210" t="str">
        <f>IF(tblRides[[#This Row],[supply_demand_ratio]]&lt;0.8,"Below 0.8",IF(tblRides[[#This Row],[supply_demand_ratio]]&lt;1,"Between 0.8-1.0",IF(tblRides[[#This Row],[supply_demand_ratio]]&lt;=1.2,"Between 1.0-1.2","Above 1.2")))</f>
        <v>Above 1.2</v>
      </c>
    </row>
    <row r="5211" spans="1:25" x14ac:dyDescent="0.3">
      <c r="A5211" t="s">
        <v>5266</v>
      </c>
      <c r="B5211" s="1">
        <v>46069.279861111114</v>
      </c>
      <c r="C5211" s="2">
        <v>46069</v>
      </c>
      <c r="D5211">
        <v>6</v>
      </c>
      <c r="E5211" t="s">
        <v>43</v>
      </c>
      <c r="F5211" t="s">
        <v>26</v>
      </c>
      <c r="G5211">
        <v>14.3</v>
      </c>
      <c r="H5211">
        <v>268.5</v>
      </c>
      <c r="I5211">
        <v>272.70999999999998</v>
      </c>
      <c r="J5211">
        <v>1</v>
      </c>
      <c r="K5211">
        <v>2</v>
      </c>
      <c r="L5211">
        <v>4.0999999999999996</v>
      </c>
      <c r="M5211">
        <v>69</v>
      </c>
      <c r="N5211" t="s">
        <v>41</v>
      </c>
      <c r="O5211">
        <v>1.4410000000000001</v>
      </c>
      <c r="P5211" t="s">
        <v>28</v>
      </c>
      <c r="Q5211" t="s">
        <v>29</v>
      </c>
      <c r="R5211">
        <v>4.8899999999999997</v>
      </c>
      <c r="S5211">
        <v>8</v>
      </c>
      <c r="T5211">
        <v>4.21</v>
      </c>
      <c r="U5211">
        <v>2.1</v>
      </c>
      <c r="V5211" t="s">
        <v>486</v>
      </c>
      <c r="W5211" t="s">
        <v>31</v>
      </c>
      <c r="X5211">
        <v>1</v>
      </c>
      <c r="Y5211" t="str">
        <f>IF(tblRides[[#This Row],[supply_demand_ratio]]&lt;0.8,"Below 0.8",IF(tblRides[[#This Row],[supply_demand_ratio]]&lt;1,"Between 0.8-1.0",IF(tblRides[[#This Row],[supply_demand_ratio]]&lt;=1.2,"Between 1.0-1.2","Above 1.2")))</f>
        <v>Above 1.2</v>
      </c>
    </row>
    <row r="5212" spans="1:25" x14ac:dyDescent="0.3">
      <c r="A5212" t="s">
        <v>5267</v>
      </c>
      <c r="B5212" s="1">
        <v>46069.286805555559</v>
      </c>
      <c r="C5212" s="2">
        <v>46069</v>
      </c>
      <c r="D5212">
        <v>6</v>
      </c>
      <c r="E5212" t="s">
        <v>25</v>
      </c>
      <c r="F5212" t="s">
        <v>26</v>
      </c>
      <c r="G5212">
        <v>10.4</v>
      </c>
      <c r="H5212">
        <v>214.32</v>
      </c>
      <c r="I5212">
        <v>217.12</v>
      </c>
      <c r="J5212">
        <v>1</v>
      </c>
      <c r="K5212">
        <v>2</v>
      </c>
      <c r="L5212">
        <v>6</v>
      </c>
      <c r="M5212">
        <v>118</v>
      </c>
      <c r="N5212" t="s">
        <v>27</v>
      </c>
      <c r="O5212">
        <v>1.0409999999999999</v>
      </c>
      <c r="P5212" t="s">
        <v>28</v>
      </c>
      <c r="Q5212" t="s">
        <v>29</v>
      </c>
      <c r="R5212">
        <v>4.66</v>
      </c>
      <c r="S5212">
        <v>6</v>
      </c>
      <c r="T5212">
        <v>2.8</v>
      </c>
      <c r="U5212">
        <v>4</v>
      </c>
      <c r="V5212" t="s">
        <v>486</v>
      </c>
      <c r="W5212" t="s">
        <v>31</v>
      </c>
      <c r="X5212">
        <v>1</v>
      </c>
      <c r="Y5212" t="str">
        <f>IF(tblRides[[#This Row],[supply_demand_ratio]]&lt;0.8,"Below 0.8",IF(tblRides[[#This Row],[supply_demand_ratio]]&lt;1,"Between 0.8-1.0",IF(tblRides[[#This Row],[supply_demand_ratio]]&lt;=1.2,"Between 1.0-1.2","Above 1.2")))</f>
        <v>Between 1.0-1.2</v>
      </c>
    </row>
    <row r="5213" spans="1:25" x14ac:dyDescent="0.3">
      <c r="A5213" t="s">
        <v>5268</v>
      </c>
      <c r="B5213" s="1">
        <v>46069.288194444445</v>
      </c>
      <c r="C5213" s="2">
        <v>46069</v>
      </c>
      <c r="D5213">
        <v>6</v>
      </c>
      <c r="E5213" t="s">
        <v>43</v>
      </c>
      <c r="F5213" t="s">
        <v>26</v>
      </c>
      <c r="G5213">
        <v>19.600000000000001</v>
      </c>
      <c r="H5213">
        <v>300.92</v>
      </c>
      <c r="I5213">
        <v>311.97000000000003</v>
      </c>
      <c r="J5213">
        <v>1</v>
      </c>
      <c r="K5213">
        <v>2</v>
      </c>
      <c r="L5213">
        <v>1</v>
      </c>
      <c r="M5213">
        <v>78</v>
      </c>
      <c r="N5213" t="s">
        <v>41</v>
      </c>
      <c r="O5213">
        <v>2.1549999999999998</v>
      </c>
      <c r="P5213" t="s">
        <v>28</v>
      </c>
      <c r="Q5213" t="s">
        <v>29</v>
      </c>
      <c r="R5213">
        <v>4.79</v>
      </c>
      <c r="S5213">
        <v>9</v>
      </c>
      <c r="T5213">
        <v>11.05</v>
      </c>
      <c r="U5213">
        <v>-1</v>
      </c>
      <c r="V5213" t="s">
        <v>486</v>
      </c>
      <c r="W5213" t="s">
        <v>31</v>
      </c>
      <c r="X5213">
        <v>1</v>
      </c>
      <c r="Y5213" t="str">
        <f>IF(tblRides[[#This Row],[supply_demand_ratio]]&lt;0.8,"Below 0.8",IF(tblRides[[#This Row],[supply_demand_ratio]]&lt;1,"Between 0.8-1.0",IF(tblRides[[#This Row],[supply_demand_ratio]]&lt;=1.2,"Between 1.0-1.2","Above 1.2")))</f>
        <v>Above 1.2</v>
      </c>
    </row>
    <row r="5214" spans="1:25" x14ac:dyDescent="0.3">
      <c r="A5214" t="s">
        <v>5269</v>
      </c>
      <c r="B5214" s="1">
        <v>46069.294444444444</v>
      </c>
      <c r="C5214" s="2">
        <v>46069</v>
      </c>
      <c r="D5214">
        <v>7</v>
      </c>
      <c r="E5214" t="s">
        <v>25</v>
      </c>
      <c r="F5214" t="s">
        <v>34</v>
      </c>
      <c r="G5214">
        <v>5.4</v>
      </c>
      <c r="H5214">
        <v>170.6</v>
      </c>
      <c r="I5214">
        <v>172.63</v>
      </c>
      <c r="J5214">
        <v>1.3</v>
      </c>
      <c r="K5214">
        <v>5.0999999999999996</v>
      </c>
      <c r="L5214">
        <v>7.5</v>
      </c>
      <c r="M5214">
        <v>109</v>
      </c>
      <c r="N5214" t="s">
        <v>27</v>
      </c>
      <c r="O5214">
        <v>0.84</v>
      </c>
      <c r="P5214" t="s">
        <v>28</v>
      </c>
      <c r="Q5214" t="s">
        <v>29</v>
      </c>
      <c r="R5214">
        <v>4.49</v>
      </c>
      <c r="S5214">
        <v>0</v>
      </c>
      <c r="T5214">
        <v>2.0299999999999998</v>
      </c>
      <c r="U5214">
        <v>2.4</v>
      </c>
      <c r="V5214" t="s">
        <v>486</v>
      </c>
      <c r="W5214" t="s">
        <v>45</v>
      </c>
      <c r="X5214">
        <v>1</v>
      </c>
      <c r="Y5214" t="str">
        <f>IF(tblRides[[#This Row],[supply_demand_ratio]]&lt;0.8,"Below 0.8",IF(tblRides[[#This Row],[supply_demand_ratio]]&lt;1,"Between 0.8-1.0",IF(tblRides[[#This Row],[supply_demand_ratio]]&lt;=1.2,"Between 1.0-1.2","Above 1.2")))</f>
        <v>Between 0.8-1.0</v>
      </c>
    </row>
    <row r="5215" spans="1:25" x14ac:dyDescent="0.3">
      <c r="A5215" t="s">
        <v>5270</v>
      </c>
      <c r="B5215" s="1">
        <v>46069.30972222222</v>
      </c>
      <c r="C5215" s="2">
        <v>46069</v>
      </c>
      <c r="D5215">
        <v>7</v>
      </c>
      <c r="E5215" t="s">
        <v>33</v>
      </c>
      <c r="F5215" t="s">
        <v>26</v>
      </c>
      <c r="G5215">
        <v>5.7</v>
      </c>
      <c r="H5215">
        <v>129.54</v>
      </c>
      <c r="I5215">
        <v>128.91999999999999</v>
      </c>
      <c r="J5215">
        <v>1.1000000000000001</v>
      </c>
      <c r="K5215">
        <v>2</v>
      </c>
      <c r="L5215">
        <v>7.1</v>
      </c>
      <c r="M5215">
        <v>92</v>
      </c>
      <c r="N5215" t="s">
        <v>41</v>
      </c>
      <c r="O5215">
        <v>1.2410000000000001</v>
      </c>
      <c r="P5215" t="s">
        <v>28</v>
      </c>
      <c r="Q5215" t="s">
        <v>29</v>
      </c>
      <c r="R5215">
        <v>4.76</v>
      </c>
      <c r="S5215">
        <v>5</v>
      </c>
      <c r="T5215">
        <v>-0.62</v>
      </c>
      <c r="U5215">
        <v>5.0999999999999996</v>
      </c>
      <c r="V5215" t="s">
        <v>486</v>
      </c>
      <c r="W5215" t="s">
        <v>31</v>
      </c>
      <c r="X5215">
        <v>1</v>
      </c>
      <c r="Y5215" t="str">
        <f>IF(tblRides[[#This Row],[supply_demand_ratio]]&lt;0.8,"Below 0.8",IF(tblRides[[#This Row],[supply_demand_ratio]]&lt;1,"Between 0.8-1.0",IF(tblRides[[#This Row],[supply_demand_ratio]]&lt;=1.2,"Between 1.0-1.2","Above 1.2")))</f>
        <v>Above 1.2</v>
      </c>
    </row>
    <row r="5216" spans="1:25" x14ac:dyDescent="0.3">
      <c r="A5216" t="s">
        <v>5271</v>
      </c>
      <c r="B5216" s="1">
        <v>46069.311805555553</v>
      </c>
      <c r="C5216" s="2">
        <v>46069</v>
      </c>
      <c r="D5216">
        <v>7</v>
      </c>
      <c r="E5216" t="s">
        <v>36</v>
      </c>
      <c r="F5216" t="s">
        <v>26</v>
      </c>
      <c r="G5216">
        <v>0.7</v>
      </c>
      <c r="H5216">
        <v>50.08</v>
      </c>
      <c r="I5216">
        <v>50.21</v>
      </c>
      <c r="J5216">
        <v>1</v>
      </c>
      <c r="K5216">
        <v>7.6</v>
      </c>
      <c r="L5216">
        <v>11.6</v>
      </c>
      <c r="M5216">
        <v>99</v>
      </c>
      <c r="N5216" t="s">
        <v>27</v>
      </c>
      <c r="O5216">
        <v>0.99</v>
      </c>
      <c r="P5216" t="s">
        <v>28</v>
      </c>
      <c r="Q5216" t="s">
        <v>29</v>
      </c>
      <c r="R5216">
        <v>4.91</v>
      </c>
      <c r="S5216">
        <v>3</v>
      </c>
      <c r="T5216">
        <v>0.13</v>
      </c>
      <c r="U5216">
        <v>4</v>
      </c>
      <c r="V5216" t="s">
        <v>486</v>
      </c>
      <c r="W5216" t="s">
        <v>45</v>
      </c>
      <c r="X5216">
        <v>1</v>
      </c>
      <c r="Y5216" t="str">
        <f>IF(tblRides[[#This Row],[supply_demand_ratio]]&lt;0.8,"Below 0.8",IF(tblRides[[#This Row],[supply_demand_ratio]]&lt;1,"Between 0.8-1.0",IF(tblRides[[#This Row],[supply_demand_ratio]]&lt;=1.2,"Between 1.0-1.2","Above 1.2")))</f>
        <v>Between 0.8-1.0</v>
      </c>
    </row>
    <row r="5217" spans="1:25" x14ac:dyDescent="0.3">
      <c r="A5217" t="s">
        <v>5272</v>
      </c>
      <c r="B5217" s="1">
        <v>46069.315972222219</v>
      </c>
      <c r="C5217" s="2">
        <v>46069</v>
      </c>
      <c r="D5217">
        <v>7</v>
      </c>
      <c r="E5217" t="s">
        <v>33</v>
      </c>
      <c r="F5217" t="s">
        <v>26</v>
      </c>
      <c r="G5217">
        <v>4.8</v>
      </c>
      <c r="H5217">
        <v>123.67</v>
      </c>
      <c r="I5217">
        <v>120.28</v>
      </c>
      <c r="J5217">
        <v>1.1000000000000001</v>
      </c>
      <c r="K5217">
        <v>4.9000000000000004</v>
      </c>
      <c r="L5217">
        <v>2.7</v>
      </c>
      <c r="M5217">
        <v>97</v>
      </c>
      <c r="N5217" t="s">
        <v>27</v>
      </c>
      <c r="O5217">
        <v>1.149</v>
      </c>
      <c r="P5217" t="s">
        <v>28</v>
      </c>
      <c r="Q5217" t="s">
        <v>29</v>
      </c>
      <c r="R5217">
        <v>5</v>
      </c>
      <c r="S5217">
        <v>20</v>
      </c>
      <c r="T5217">
        <v>-3.39</v>
      </c>
      <c r="U5217">
        <v>-2.2000000000000002</v>
      </c>
      <c r="V5217" t="s">
        <v>486</v>
      </c>
      <c r="W5217" t="s">
        <v>31</v>
      </c>
      <c r="X5217">
        <v>1</v>
      </c>
      <c r="Y5217" t="str">
        <f>IF(tblRides[[#This Row],[supply_demand_ratio]]&lt;0.8,"Below 0.8",IF(tblRides[[#This Row],[supply_demand_ratio]]&lt;1,"Between 0.8-1.0",IF(tblRides[[#This Row],[supply_demand_ratio]]&lt;=1.2,"Between 1.0-1.2","Above 1.2")))</f>
        <v>Between 1.0-1.2</v>
      </c>
    </row>
    <row r="5218" spans="1:25" x14ac:dyDescent="0.3">
      <c r="A5218" t="s">
        <v>5273</v>
      </c>
      <c r="B5218" s="1">
        <v>46069.317361111112</v>
      </c>
      <c r="C5218" s="2">
        <v>46069</v>
      </c>
      <c r="D5218">
        <v>7</v>
      </c>
      <c r="E5218" t="s">
        <v>36</v>
      </c>
      <c r="F5218" t="s">
        <v>26</v>
      </c>
      <c r="G5218">
        <v>1.3</v>
      </c>
      <c r="H5218">
        <v>66.28</v>
      </c>
      <c r="I5218">
        <v>63.97</v>
      </c>
      <c r="J5218">
        <v>1.1000000000000001</v>
      </c>
      <c r="K5218">
        <v>6.1</v>
      </c>
      <c r="L5218">
        <v>4.9000000000000004</v>
      </c>
      <c r="M5218">
        <v>124</v>
      </c>
      <c r="N5218" t="s">
        <v>27</v>
      </c>
      <c r="O5218">
        <v>1.28</v>
      </c>
      <c r="P5218" t="s">
        <v>28</v>
      </c>
      <c r="Q5218" t="s">
        <v>29</v>
      </c>
      <c r="R5218">
        <v>4.4400000000000004</v>
      </c>
      <c r="S5218">
        <v>2</v>
      </c>
      <c r="T5218">
        <v>-2.31</v>
      </c>
      <c r="U5218">
        <v>-1.2</v>
      </c>
      <c r="V5218" t="s">
        <v>486</v>
      </c>
      <c r="W5218" t="s">
        <v>45</v>
      </c>
      <c r="X5218">
        <v>1</v>
      </c>
      <c r="Y5218" t="str">
        <f>IF(tblRides[[#This Row],[supply_demand_ratio]]&lt;0.8,"Below 0.8",IF(tblRides[[#This Row],[supply_demand_ratio]]&lt;1,"Between 0.8-1.0",IF(tblRides[[#This Row],[supply_demand_ratio]]&lt;=1.2,"Between 1.0-1.2","Above 1.2")))</f>
        <v>Above 1.2</v>
      </c>
    </row>
    <row r="5219" spans="1:25" x14ac:dyDescent="0.3">
      <c r="A5219" t="s">
        <v>5274</v>
      </c>
      <c r="B5219" s="1">
        <v>46069.341666666667</v>
      </c>
      <c r="C5219" s="2">
        <v>46069</v>
      </c>
      <c r="D5219">
        <v>8</v>
      </c>
      <c r="E5219" t="s">
        <v>25</v>
      </c>
      <c r="F5219" t="s">
        <v>26</v>
      </c>
      <c r="G5219">
        <v>4.5</v>
      </c>
      <c r="H5219">
        <v>118.79</v>
      </c>
      <c r="J5219">
        <v>1.1000000000000001</v>
      </c>
      <c r="K5219">
        <v>6.4</v>
      </c>
      <c r="L5219">
        <v>12.5</v>
      </c>
      <c r="M5219">
        <v>91</v>
      </c>
      <c r="N5219" t="s">
        <v>27</v>
      </c>
      <c r="O5219">
        <v>0.68700000000000006</v>
      </c>
      <c r="P5219" t="s">
        <v>58</v>
      </c>
      <c r="Q5219" t="s">
        <v>88</v>
      </c>
      <c r="R5219">
        <v>4.78</v>
      </c>
      <c r="S5219">
        <v>9</v>
      </c>
      <c r="U5219">
        <v>6.1</v>
      </c>
      <c r="V5219" t="s">
        <v>486</v>
      </c>
      <c r="W5219" t="s">
        <v>45</v>
      </c>
      <c r="X5219">
        <v>0</v>
      </c>
      <c r="Y5219" t="str">
        <f>IF(tblRides[[#This Row],[supply_demand_ratio]]&lt;0.8,"Below 0.8",IF(tblRides[[#This Row],[supply_demand_ratio]]&lt;1,"Between 0.8-1.0",IF(tblRides[[#This Row],[supply_demand_ratio]]&lt;=1.2,"Between 1.0-1.2","Above 1.2")))</f>
        <v>Below 0.8</v>
      </c>
    </row>
    <row r="5220" spans="1:25" x14ac:dyDescent="0.3">
      <c r="A5220" t="s">
        <v>5275</v>
      </c>
      <c r="B5220" s="1">
        <v>46069.344444444447</v>
      </c>
      <c r="C5220" s="2">
        <v>46069</v>
      </c>
      <c r="D5220">
        <v>8</v>
      </c>
      <c r="E5220" t="s">
        <v>25</v>
      </c>
      <c r="F5220" t="s">
        <v>26</v>
      </c>
      <c r="G5220">
        <v>11.8</v>
      </c>
      <c r="H5220">
        <v>221.63</v>
      </c>
      <c r="I5220">
        <v>236.48</v>
      </c>
      <c r="J5220">
        <v>1.1000000000000001</v>
      </c>
      <c r="K5220">
        <v>4.9000000000000004</v>
      </c>
      <c r="L5220">
        <v>13.1</v>
      </c>
      <c r="M5220">
        <v>123</v>
      </c>
      <c r="N5220" t="s">
        <v>27</v>
      </c>
      <c r="O5220">
        <v>0.89500000000000002</v>
      </c>
      <c r="P5220" t="s">
        <v>28</v>
      </c>
      <c r="Q5220" t="s">
        <v>29</v>
      </c>
      <c r="R5220">
        <v>4.4400000000000004</v>
      </c>
      <c r="S5220">
        <v>45</v>
      </c>
      <c r="T5220">
        <v>14.85</v>
      </c>
      <c r="U5220">
        <v>8.1999999999999993</v>
      </c>
      <c r="V5220" t="s">
        <v>486</v>
      </c>
      <c r="W5220" t="s">
        <v>31</v>
      </c>
      <c r="X5220">
        <v>1</v>
      </c>
      <c r="Y5220" t="str">
        <f>IF(tblRides[[#This Row],[supply_demand_ratio]]&lt;0.8,"Below 0.8",IF(tblRides[[#This Row],[supply_demand_ratio]]&lt;1,"Between 0.8-1.0",IF(tblRides[[#This Row],[supply_demand_ratio]]&lt;=1.2,"Between 1.0-1.2","Above 1.2")))</f>
        <v>Between 0.8-1.0</v>
      </c>
    </row>
    <row r="5221" spans="1:25" x14ac:dyDescent="0.3">
      <c r="A5221" t="s">
        <v>5276</v>
      </c>
      <c r="B5221" s="1">
        <v>46069.354861111111</v>
      </c>
      <c r="C5221" s="2">
        <v>46069</v>
      </c>
      <c r="D5221">
        <v>8</v>
      </c>
      <c r="E5221" t="s">
        <v>36</v>
      </c>
      <c r="F5221" t="s">
        <v>26</v>
      </c>
      <c r="G5221">
        <v>7.7</v>
      </c>
      <c r="H5221">
        <v>166.91</v>
      </c>
      <c r="I5221">
        <v>161.63999999999999</v>
      </c>
      <c r="J5221">
        <v>1</v>
      </c>
      <c r="K5221">
        <v>5.3</v>
      </c>
      <c r="L5221">
        <v>7.7</v>
      </c>
      <c r="M5221">
        <v>122</v>
      </c>
      <c r="N5221" t="s">
        <v>27</v>
      </c>
      <c r="O5221">
        <v>1.026</v>
      </c>
      <c r="P5221" t="s">
        <v>28</v>
      </c>
      <c r="Q5221" t="s">
        <v>29</v>
      </c>
      <c r="R5221">
        <v>4.47</v>
      </c>
      <c r="S5221">
        <v>22</v>
      </c>
      <c r="T5221">
        <v>-5.27</v>
      </c>
      <c r="U5221">
        <v>2.4</v>
      </c>
      <c r="V5221" t="s">
        <v>486</v>
      </c>
      <c r="W5221" t="s">
        <v>45</v>
      </c>
      <c r="X5221">
        <v>1</v>
      </c>
      <c r="Y5221" t="str">
        <f>IF(tblRides[[#This Row],[supply_demand_ratio]]&lt;0.8,"Below 0.8",IF(tblRides[[#This Row],[supply_demand_ratio]]&lt;1,"Between 0.8-1.0",IF(tblRides[[#This Row],[supply_demand_ratio]]&lt;=1.2,"Between 1.0-1.2","Above 1.2")))</f>
        <v>Between 1.0-1.2</v>
      </c>
    </row>
    <row r="5222" spans="1:25" x14ac:dyDescent="0.3">
      <c r="A5222" t="s">
        <v>5277</v>
      </c>
      <c r="B5222" s="1">
        <v>46069.356944444444</v>
      </c>
      <c r="C5222" s="2">
        <v>46069</v>
      </c>
      <c r="D5222">
        <v>8</v>
      </c>
      <c r="E5222" t="s">
        <v>36</v>
      </c>
      <c r="F5222" t="s">
        <v>34</v>
      </c>
      <c r="G5222">
        <v>12.4</v>
      </c>
      <c r="H5222">
        <v>251.46</v>
      </c>
      <c r="I5222">
        <v>237.38</v>
      </c>
      <c r="J5222">
        <v>1</v>
      </c>
      <c r="K5222">
        <v>10.5</v>
      </c>
      <c r="L5222">
        <v>22</v>
      </c>
      <c r="M5222">
        <v>107</v>
      </c>
      <c r="N5222" t="s">
        <v>27</v>
      </c>
      <c r="O5222">
        <v>0.84699999999999998</v>
      </c>
      <c r="P5222" t="s">
        <v>28</v>
      </c>
      <c r="Q5222" t="s">
        <v>29</v>
      </c>
      <c r="R5222">
        <v>4.78</v>
      </c>
      <c r="S5222">
        <v>0</v>
      </c>
      <c r="T5222">
        <v>-14.08</v>
      </c>
      <c r="U5222">
        <v>11.5</v>
      </c>
      <c r="V5222" t="s">
        <v>486</v>
      </c>
      <c r="W5222" t="s">
        <v>77</v>
      </c>
      <c r="X5222">
        <v>1</v>
      </c>
      <c r="Y5222" t="str">
        <f>IF(tblRides[[#This Row],[supply_demand_ratio]]&lt;0.8,"Below 0.8",IF(tblRides[[#This Row],[supply_demand_ratio]]&lt;1,"Between 0.8-1.0",IF(tblRides[[#This Row],[supply_demand_ratio]]&lt;=1.2,"Between 1.0-1.2","Above 1.2")))</f>
        <v>Between 0.8-1.0</v>
      </c>
    </row>
    <row r="5223" spans="1:25" x14ac:dyDescent="0.3">
      <c r="A5223" t="s">
        <v>5278</v>
      </c>
      <c r="B5223" s="1">
        <v>46069.361805555556</v>
      </c>
      <c r="C5223" s="2">
        <v>46069</v>
      </c>
      <c r="D5223">
        <v>8</v>
      </c>
      <c r="E5223" t="s">
        <v>36</v>
      </c>
      <c r="F5223" t="s">
        <v>26</v>
      </c>
      <c r="G5223">
        <v>9.9</v>
      </c>
      <c r="H5223">
        <v>232.38</v>
      </c>
      <c r="I5223">
        <v>220.22</v>
      </c>
      <c r="J5223">
        <v>1.2</v>
      </c>
      <c r="K5223">
        <v>7.2</v>
      </c>
      <c r="L5223">
        <v>7.5</v>
      </c>
      <c r="M5223">
        <v>98</v>
      </c>
      <c r="N5223" t="s">
        <v>27</v>
      </c>
      <c r="O5223">
        <v>0.77700000000000002</v>
      </c>
      <c r="P5223" t="s">
        <v>28</v>
      </c>
      <c r="Q5223" t="s">
        <v>29</v>
      </c>
      <c r="R5223">
        <v>4.8</v>
      </c>
      <c r="S5223">
        <v>9</v>
      </c>
      <c r="T5223">
        <v>-12.16</v>
      </c>
      <c r="U5223">
        <v>0.3</v>
      </c>
      <c r="V5223" t="s">
        <v>486</v>
      </c>
      <c r="W5223" t="s">
        <v>45</v>
      </c>
      <c r="X5223">
        <v>1</v>
      </c>
      <c r="Y5223" t="str">
        <f>IF(tblRides[[#This Row],[supply_demand_ratio]]&lt;0.8,"Below 0.8",IF(tblRides[[#This Row],[supply_demand_ratio]]&lt;1,"Between 0.8-1.0",IF(tblRides[[#This Row],[supply_demand_ratio]]&lt;=1.2,"Between 1.0-1.2","Above 1.2")))</f>
        <v>Below 0.8</v>
      </c>
    </row>
    <row r="5224" spans="1:25" x14ac:dyDescent="0.3">
      <c r="A5224" t="s">
        <v>5279</v>
      </c>
      <c r="B5224" s="1">
        <v>46069.385416666664</v>
      </c>
      <c r="C5224" s="2">
        <v>46069</v>
      </c>
      <c r="D5224">
        <v>9</v>
      </c>
      <c r="E5224" t="s">
        <v>33</v>
      </c>
      <c r="F5224" t="s">
        <v>26</v>
      </c>
      <c r="G5224">
        <v>4.7</v>
      </c>
      <c r="H5224">
        <v>119.07</v>
      </c>
      <c r="I5224">
        <v>116.79</v>
      </c>
      <c r="J5224">
        <v>1</v>
      </c>
      <c r="K5224">
        <v>5.7</v>
      </c>
      <c r="L5224">
        <v>10.3</v>
      </c>
      <c r="M5224">
        <v>84</v>
      </c>
      <c r="N5224" t="s">
        <v>41</v>
      </c>
      <c r="O5224">
        <v>1.109</v>
      </c>
      <c r="P5224" t="s">
        <v>28</v>
      </c>
      <c r="Q5224" t="s">
        <v>29</v>
      </c>
      <c r="R5224">
        <v>4.87</v>
      </c>
      <c r="S5224">
        <v>7</v>
      </c>
      <c r="T5224">
        <v>-2.2799999999999998</v>
      </c>
      <c r="U5224">
        <v>4.5999999999999996</v>
      </c>
      <c r="V5224" t="s">
        <v>486</v>
      </c>
      <c r="W5224" t="s">
        <v>45</v>
      </c>
      <c r="X5224">
        <v>1</v>
      </c>
      <c r="Y5224" t="str">
        <f>IF(tblRides[[#This Row],[supply_demand_ratio]]&lt;0.8,"Below 0.8",IF(tblRides[[#This Row],[supply_demand_ratio]]&lt;1,"Between 0.8-1.0",IF(tblRides[[#This Row],[supply_demand_ratio]]&lt;=1.2,"Between 1.0-1.2","Above 1.2")))</f>
        <v>Between 1.0-1.2</v>
      </c>
    </row>
    <row r="5225" spans="1:25" x14ac:dyDescent="0.3">
      <c r="A5225" t="s">
        <v>5280</v>
      </c>
      <c r="B5225" s="1">
        <v>46069.399305555555</v>
      </c>
      <c r="C5225" s="2">
        <v>46069</v>
      </c>
      <c r="D5225">
        <v>9</v>
      </c>
      <c r="E5225" t="s">
        <v>36</v>
      </c>
      <c r="F5225" t="s">
        <v>26</v>
      </c>
      <c r="G5225">
        <v>2.2000000000000002</v>
      </c>
      <c r="H5225">
        <v>86.76</v>
      </c>
      <c r="I5225">
        <v>84.57</v>
      </c>
      <c r="J5225">
        <v>1.3</v>
      </c>
      <c r="K5225">
        <v>5.7</v>
      </c>
      <c r="L5225">
        <v>4.0999999999999996</v>
      </c>
      <c r="M5225">
        <v>95</v>
      </c>
      <c r="N5225" t="s">
        <v>72</v>
      </c>
      <c r="O5225">
        <v>0.66</v>
      </c>
      <c r="P5225" t="s">
        <v>28</v>
      </c>
      <c r="Q5225" t="s">
        <v>29</v>
      </c>
      <c r="R5225">
        <v>4.6900000000000004</v>
      </c>
      <c r="S5225">
        <v>3</v>
      </c>
      <c r="T5225">
        <v>-2.19</v>
      </c>
      <c r="U5225">
        <v>-1.6</v>
      </c>
      <c r="V5225" t="s">
        <v>486</v>
      </c>
      <c r="W5225" t="s">
        <v>45</v>
      </c>
      <c r="X5225">
        <v>1</v>
      </c>
      <c r="Y5225" t="str">
        <f>IF(tblRides[[#This Row],[supply_demand_ratio]]&lt;0.8,"Below 0.8",IF(tblRides[[#This Row],[supply_demand_ratio]]&lt;1,"Between 0.8-1.0",IF(tblRides[[#This Row],[supply_demand_ratio]]&lt;=1.2,"Between 1.0-1.2","Above 1.2")))</f>
        <v>Below 0.8</v>
      </c>
    </row>
    <row r="5226" spans="1:25" x14ac:dyDescent="0.3">
      <c r="A5226" t="s">
        <v>5281</v>
      </c>
      <c r="B5226" s="1">
        <v>46069.402083333334</v>
      </c>
      <c r="C5226" s="2">
        <v>46069</v>
      </c>
      <c r="D5226">
        <v>9</v>
      </c>
      <c r="E5226" t="s">
        <v>36</v>
      </c>
      <c r="F5226" t="s">
        <v>26</v>
      </c>
      <c r="G5226">
        <v>10.199999999999999</v>
      </c>
      <c r="H5226">
        <v>213.74</v>
      </c>
      <c r="I5226">
        <v>220.4</v>
      </c>
      <c r="J5226">
        <v>1.1000000000000001</v>
      </c>
      <c r="K5226">
        <v>3.7</v>
      </c>
      <c r="L5226">
        <v>6.1</v>
      </c>
      <c r="M5226">
        <v>122</v>
      </c>
      <c r="N5226" t="s">
        <v>27</v>
      </c>
      <c r="O5226">
        <v>0.98399999999999999</v>
      </c>
      <c r="P5226" t="s">
        <v>28</v>
      </c>
      <c r="Q5226" t="s">
        <v>29</v>
      </c>
      <c r="R5226">
        <v>4.96</v>
      </c>
      <c r="S5226">
        <v>6</v>
      </c>
      <c r="T5226">
        <v>6.66</v>
      </c>
      <c r="U5226">
        <v>2.4</v>
      </c>
      <c r="V5226" t="s">
        <v>486</v>
      </c>
      <c r="W5226" t="s">
        <v>31</v>
      </c>
      <c r="X5226">
        <v>1</v>
      </c>
      <c r="Y5226" t="str">
        <f>IF(tblRides[[#This Row],[supply_demand_ratio]]&lt;0.8,"Below 0.8",IF(tblRides[[#This Row],[supply_demand_ratio]]&lt;1,"Between 0.8-1.0",IF(tblRides[[#This Row],[supply_demand_ratio]]&lt;=1.2,"Between 1.0-1.2","Above 1.2")))</f>
        <v>Between 0.8-1.0</v>
      </c>
    </row>
    <row r="5227" spans="1:25" x14ac:dyDescent="0.3">
      <c r="A5227" t="s">
        <v>5282</v>
      </c>
      <c r="B5227" s="1">
        <v>46069.411805555559</v>
      </c>
      <c r="C5227" s="2">
        <v>46069</v>
      </c>
      <c r="D5227">
        <v>9</v>
      </c>
      <c r="E5227" t="s">
        <v>36</v>
      </c>
      <c r="F5227" t="s">
        <v>26</v>
      </c>
      <c r="G5227">
        <v>5.4</v>
      </c>
      <c r="H5227">
        <v>128.6</v>
      </c>
      <c r="J5227">
        <v>1.1000000000000001</v>
      </c>
      <c r="K5227">
        <v>4.5999999999999996</v>
      </c>
      <c r="M5227">
        <v>110</v>
      </c>
      <c r="N5227" t="s">
        <v>27</v>
      </c>
      <c r="O5227">
        <v>0.93</v>
      </c>
      <c r="P5227" t="s">
        <v>82</v>
      </c>
      <c r="Q5227" t="s">
        <v>83</v>
      </c>
      <c r="R5227">
        <v>4.87</v>
      </c>
      <c r="S5227">
        <v>13</v>
      </c>
      <c r="V5227" t="s">
        <v>486</v>
      </c>
      <c r="W5227" t="s">
        <v>31</v>
      </c>
      <c r="X5227">
        <v>0</v>
      </c>
      <c r="Y5227" t="str">
        <f>IF(tblRides[[#This Row],[supply_demand_ratio]]&lt;0.8,"Below 0.8",IF(tblRides[[#This Row],[supply_demand_ratio]]&lt;1,"Between 0.8-1.0",IF(tblRides[[#This Row],[supply_demand_ratio]]&lt;=1.2,"Between 1.0-1.2","Above 1.2")))</f>
        <v>Between 0.8-1.0</v>
      </c>
    </row>
    <row r="5228" spans="1:25" x14ac:dyDescent="0.3">
      <c r="A5228" t="s">
        <v>5283</v>
      </c>
      <c r="B5228" s="1">
        <v>46069.415277777778</v>
      </c>
      <c r="C5228" s="2">
        <v>46069</v>
      </c>
      <c r="D5228">
        <v>9</v>
      </c>
      <c r="E5228" t="s">
        <v>36</v>
      </c>
      <c r="F5228" t="s">
        <v>26</v>
      </c>
      <c r="G5228">
        <v>11.3</v>
      </c>
      <c r="H5228">
        <v>220.45</v>
      </c>
      <c r="I5228">
        <v>233.69</v>
      </c>
      <c r="J5228">
        <v>1</v>
      </c>
      <c r="K5228">
        <v>6.8</v>
      </c>
      <c r="L5228">
        <v>9.6</v>
      </c>
      <c r="M5228">
        <v>111</v>
      </c>
      <c r="N5228" t="s">
        <v>27</v>
      </c>
      <c r="O5228">
        <v>1.01</v>
      </c>
      <c r="P5228" t="s">
        <v>28</v>
      </c>
      <c r="Q5228" t="s">
        <v>29</v>
      </c>
      <c r="R5228">
        <v>4.7</v>
      </c>
      <c r="S5228">
        <v>11</v>
      </c>
      <c r="T5228">
        <v>13.24</v>
      </c>
      <c r="U5228">
        <v>2.8</v>
      </c>
      <c r="V5228" t="s">
        <v>486</v>
      </c>
      <c r="W5228" t="s">
        <v>45</v>
      </c>
      <c r="X5228">
        <v>1</v>
      </c>
      <c r="Y5228" t="str">
        <f>IF(tblRides[[#This Row],[supply_demand_ratio]]&lt;0.8,"Below 0.8",IF(tblRides[[#This Row],[supply_demand_ratio]]&lt;1,"Between 0.8-1.0",IF(tblRides[[#This Row],[supply_demand_ratio]]&lt;=1.2,"Between 1.0-1.2","Above 1.2")))</f>
        <v>Between 1.0-1.2</v>
      </c>
    </row>
    <row r="5229" spans="1:25" x14ac:dyDescent="0.3">
      <c r="A5229" t="s">
        <v>5284</v>
      </c>
      <c r="B5229" s="1">
        <v>46069.417361111111</v>
      </c>
      <c r="C5229" s="2">
        <v>46069</v>
      </c>
      <c r="D5229">
        <v>10</v>
      </c>
      <c r="E5229" t="s">
        <v>25</v>
      </c>
      <c r="F5229" t="s">
        <v>26</v>
      </c>
      <c r="G5229">
        <v>6.9</v>
      </c>
      <c r="H5229">
        <v>167.51</v>
      </c>
      <c r="I5229">
        <v>175.57</v>
      </c>
      <c r="J5229">
        <v>1.2</v>
      </c>
      <c r="K5229">
        <v>7.9</v>
      </c>
      <c r="L5229">
        <v>7.2</v>
      </c>
      <c r="M5229">
        <v>138</v>
      </c>
      <c r="N5229" t="s">
        <v>72</v>
      </c>
      <c r="O5229">
        <v>0.80200000000000005</v>
      </c>
      <c r="P5229" t="s">
        <v>28</v>
      </c>
      <c r="Q5229" t="s">
        <v>29</v>
      </c>
      <c r="R5229">
        <v>4.8600000000000003</v>
      </c>
      <c r="S5229">
        <v>16</v>
      </c>
      <c r="T5229">
        <v>8.06</v>
      </c>
      <c r="U5229">
        <v>-0.7</v>
      </c>
      <c r="V5229" t="s">
        <v>486</v>
      </c>
      <c r="W5229" t="s">
        <v>45</v>
      </c>
      <c r="X5229">
        <v>1</v>
      </c>
      <c r="Y5229" t="str">
        <f>IF(tblRides[[#This Row],[supply_demand_ratio]]&lt;0.8,"Below 0.8",IF(tblRides[[#This Row],[supply_demand_ratio]]&lt;1,"Between 0.8-1.0",IF(tblRides[[#This Row],[supply_demand_ratio]]&lt;=1.2,"Between 1.0-1.2","Above 1.2")))</f>
        <v>Between 0.8-1.0</v>
      </c>
    </row>
    <row r="5230" spans="1:25" x14ac:dyDescent="0.3">
      <c r="A5230" t="s">
        <v>5285</v>
      </c>
      <c r="B5230" s="1">
        <v>46069.427083333336</v>
      </c>
      <c r="C5230" s="2">
        <v>46069</v>
      </c>
      <c r="D5230">
        <v>10</v>
      </c>
      <c r="E5230" t="s">
        <v>25</v>
      </c>
      <c r="F5230" t="s">
        <v>26</v>
      </c>
      <c r="G5230">
        <v>7.8</v>
      </c>
      <c r="H5230">
        <v>168.04</v>
      </c>
      <c r="I5230">
        <v>171.5</v>
      </c>
      <c r="J5230">
        <v>1.2</v>
      </c>
      <c r="K5230">
        <v>3.6</v>
      </c>
      <c r="L5230">
        <v>1.9</v>
      </c>
      <c r="M5230">
        <v>128</v>
      </c>
      <c r="N5230" t="s">
        <v>72</v>
      </c>
      <c r="O5230">
        <v>0.71899999999999997</v>
      </c>
      <c r="P5230" t="s">
        <v>28</v>
      </c>
      <c r="Q5230" t="s">
        <v>29</v>
      </c>
      <c r="R5230">
        <v>4.6500000000000004</v>
      </c>
      <c r="S5230">
        <v>25</v>
      </c>
      <c r="T5230">
        <v>3.46</v>
      </c>
      <c r="U5230">
        <v>-1.7</v>
      </c>
      <c r="V5230" t="s">
        <v>486</v>
      </c>
      <c r="W5230" t="s">
        <v>31</v>
      </c>
      <c r="X5230">
        <v>1</v>
      </c>
      <c r="Y5230" t="str">
        <f>IF(tblRides[[#This Row],[supply_demand_ratio]]&lt;0.8,"Below 0.8",IF(tblRides[[#This Row],[supply_demand_ratio]]&lt;1,"Between 0.8-1.0",IF(tblRides[[#This Row],[supply_demand_ratio]]&lt;=1.2,"Between 1.0-1.2","Above 1.2")))</f>
        <v>Below 0.8</v>
      </c>
    </row>
    <row r="5231" spans="1:25" x14ac:dyDescent="0.3">
      <c r="A5231" t="s">
        <v>5286</v>
      </c>
      <c r="B5231" s="1">
        <v>46069.430555555555</v>
      </c>
      <c r="C5231" s="2">
        <v>46069</v>
      </c>
      <c r="D5231">
        <v>10</v>
      </c>
      <c r="E5231" t="s">
        <v>43</v>
      </c>
      <c r="F5231" t="s">
        <v>26</v>
      </c>
      <c r="G5231">
        <v>9.6999999999999993</v>
      </c>
      <c r="H5231">
        <v>182.17</v>
      </c>
      <c r="I5231">
        <v>175.38</v>
      </c>
      <c r="J5231">
        <v>1</v>
      </c>
      <c r="K5231">
        <v>6.6</v>
      </c>
      <c r="L5231">
        <v>11.9</v>
      </c>
      <c r="M5231">
        <v>60</v>
      </c>
      <c r="N5231" t="s">
        <v>27</v>
      </c>
      <c r="O5231">
        <v>0.93</v>
      </c>
      <c r="P5231" t="s">
        <v>28</v>
      </c>
      <c r="Q5231" t="s">
        <v>29</v>
      </c>
      <c r="R5231">
        <v>4.9400000000000004</v>
      </c>
      <c r="S5231">
        <v>6</v>
      </c>
      <c r="T5231">
        <v>-6.79</v>
      </c>
      <c r="U5231">
        <v>5.3</v>
      </c>
      <c r="V5231" t="s">
        <v>486</v>
      </c>
      <c r="W5231" t="s">
        <v>45</v>
      </c>
      <c r="X5231">
        <v>1</v>
      </c>
      <c r="Y5231" t="str">
        <f>IF(tblRides[[#This Row],[supply_demand_ratio]]&lt;0.8,"Below 0.8",IF(tblRides[[#This Row],[supply_demand_ratio]]&lt;1,"Between 0.8-1.0",IF(tblRides[[#This Row],[supply_demand_ratio]]&lt;=1.2,"Between 1.0-1.2","Above 1.2")))</f>
        <v>Between 0.8-1.0</v>
      </c>
    </row>
    <row r="5232" spans="1:25" x14ac:dyDescent="0.3">
      <c r="A5232" t="s">
        <v>5287</v>
      </c>
      <c r="B5232" s="1">
        <v>46069.439583333333</v>
      </c>
      <c r="C5232" s="2">
        <v>46069</v>
      </c>
      <c r="D5232">
        <v>10</v>
      </c>
      <c r="E5232" t="s">
        <v>33</v>
      </c>
      <c r="F5232" t="s">
        <v>34</v>
      </c>
      <c r="G5232">
        <v>13.3</v>
      </c>
      <c r="H5232">
        <v>245.78</v>
      </c>
      <c r="I5232">
        <v>248.16</v>
      </c>
      <c r="J5232">
        <v>1</v>
      </c>
      <c r="K5232">
        <v>7</v>
      </c>
      <c r="L5232">
        <v>9.6</v>
      </c>
      <c r="M5232">
        <v>87</v>
      </c>
      <c r="N5232" t="s">
        <v>27</v>
      </c>
      <c r="O5232">
        <v>0.95099999999999996</v>
      </c>
      <c r="P5232" t="s">
        <v>28</v>
      </c>
      <c r="Q5232" t="s">
        <v>29</v>
      </c>
      <c r="R5232">
        <v>4.7699999999999996</v>
      </c>
      <c r="S5232">
        <v>0</v>
      </c>
      <c r="T5232">
        <v>2.38</v>
      </c>
      <c r="U5232">
        <v>2.6</v>
      </c>
      <c r="V5232" t="s">
        <v>486</v>
      </c>
      <c r="W5232" t="s">
        <v>45</v>
      </c>
      <c r="X5232">
        <v>1</v>
      </c>
      <c r="Y5232" t="str">
        <f>IF(tblRides[[#This Row],[supply_demand_ratio]]&lt;0.8,"Below 0.8",IF(tblRides[[#This Row],[supply_demand_ratio]]&lt;1,"Between 0.8-1.0",IF(tblRides[[#This Row],[supply_demand_ratio]]&lt;=1.2,"Between 1.0-1.2","Above 1.2")))</f>
        <v>Between 0.8-1.0</v>
      </c>
    </row>
    <row r="5233" spans="1:25" x14ac:dyDescent="0.3">
      <c r="A5233" t="s">
        <v>5288</v>
      </c>
      <c r="B5233" s="1">
        <v>46069.447222222225</v>
      </c>
      <c r="C5233" s="2">
        <v>46069</v>
      </c>
      <c r="D5233">
        <v>10</v>
      </c>
      <c r="E5233" t="s">
        <v>36</v>
      </c>
      <c r="F5233" t="s">
        <v>26</v>
      </c>
      <c r="G5233">
        <v>5.2</v>
      </c>
      <c r="H5233">
        <v>133.78</v>
      </c>
      <c r="I5233">
        <v>130.59</v>
      </c>
      <c r="J5233">
        <v>1.1000000000000001</v>
      </c>
      <c r="K5233">
        <v>6.8</v>
      </c>
      <c r="L5233">
        <v>5.4</v>
      </c>
      <c r="M5233">
        <v>128</v>
      </c>
      <c r="N5233" t="s">
        <v>27</v>
      </c>
      <c r="O5233">
        <v>1.044</v>
      </c>
      <c r="P5233" t="s">
        <v>28</v>
      </c>
      <c r="Q5233" t="s">
        <v>29</v>
      </c>
      <c r="R5233">
        <v>4.67</v>
      </c>
      <c r="S5233">
        <v>1</v>
      </c>
      <c r="T5233">
        <v>-3.19</v>
      </c>
      <c r="U5233">
        <v>-1.4</v>
      </c>
      <c r="V5233" t="s">
        <v>486</v>
      </c>
      <c r="W5233" t="s">
        <v>45</v>
      </c>
      <c r="X5233">
        <v>1</v>
      </c>
      <c r="Y5233" t="str">
        <f>IF(tblRides[[#This Row],[supply_demand_ratio]]&lt;0.8,"Below 0.8",IF(tblRides[[#This Row],[supply_demand_ratio]]&lt;1,"Between 0.8-1.0",IF(tblRides[[#This Row],[supply_demand_ratio]]&lt;=1.2,"Between 1.0-1.2","Above 1.2")))</f>
        <v>Between 1.0-1.2</v>
      </c>
    </row>
    <row r="5234" spans="1:25" x14ac:dyDescent="0.3">
      <c r="A5234" t="s">
        <v>5289</v>
      </c>
      <c r="B5234" s="1">
        <v>46069.45208333333</v>
      </c>
      <c r="C5234" s="2">
        <v>46069</v>
      </c>
      <c r="D5234">
        <v>10</v>
      </c>
      <c r="E5234" t="s">
        <v>43</v>
      </c>
      <c r="F5234" t="s">
        <v>26</v>
      </c>
      <c r="G5234">
        <v>5.4</v>
      </c>
      <c r="H5234">
        <v>140.79</v>
      </c>
      <c r="I5234">
        <v>129.87</v>
      </c>
      <c r="J5234">
        <v>1.1000000000000001</v>
      </c>
      <c r="K5234">
        <v>6.8</v>
      </c>
      <c r="L5234">
        <v>5.6</v>
      </c>
      <c r="M5234">
        <v>56</v>
      </c>
      <c r="N5234" t="s">
        <v>27</v>
      </c>
      <c r="O5234">
        <v>0.91500000000000004</v>
      </c>
      <c r="P5234" t="s">
        <v>28</v>
      </c>
      <c r="Q5234" t="s">
        <v>29</v>
      </c>
      <c r="R5234">
        <v>4.58</v>
      </c>
      <c r="S5234">
        <v>71</v>
      </c>
      <c r="T5234">
        <v>-10.92</v>
      </c>
      <c r="U5234">
        <v>-1.2</v>
      </c>
      <c r="V5234" t="s">
        <v>486</v>
      </c>
      <c r="W5234" t="s">
        <v>45</v>
      </c>
      <c r="X5234">
        <v>1</v>
      </c>
      <c r="Y5234" t="str">
        <f>IF(tblRides[[#This Row],[supply_demand_ratio]]&lt;0.8,"Below 0.8",IF(tblRides[[#This Row],[supply_demand_ratio]]&lt;1,"Between 0.8-1.0",IF(tblRides[[#This Row],[supply_demand_ratio]]&lt;=1.2,"Between 1.0-1.2","Above 1.2")))</f>
        <v>Between 0.8-1.0</v>
      </c>
    </row>
    <row r="5235" spans="1:25" x14ac:dyDescent="0.3">
      <c r="A5235" t="s">
        <v>5290</v>
      </c>
      <c r="B5235" s="1">
        <v>46069.470833333333</v>
      </c>
      <c r="C5235" s="2">
        <v>46069</v>
      </c>
      <c r="D5235">
        <v>11</v>
      </c>
      <c r="E5235" t="s">
        <v>25</v>
      </c>
      <c r="F5235" t="s">
        <v>26</v>
      </c>
      <c r="G5235">
        <v>9.4</v>
      </c>
      <c r="H5235">
        <v>206.49</v>
      </c>
      <c r="I5235">
        <v>206.28</v>
      </c>
      <c r="J5235">
        <v>1</v>
      </c>
      <c r="K5235">
        <v>6.4</v>
      </c>
      <c r="L5235">
        <v>2.7</v>
      </c>
      <c r="M5235">
        <v>117</v>
      </c>
      <c r="N5235" t="s">
        <v>27</v>
      </c>
      <c r="O5235">
        <v>0.95799999999999996</v>
      </c>
      <c r="P5235" t="s">
        <v>28</v>
      </c>
      <c r="Q5235" t="s">
        <v>29</v>
      </c>
      <c r="R5235">
        <v>4.68</v>
      </c>
      <c r="S5235">
        <v>5</v>
      </c>
      <c r="T5235">
        <v>-0.21</v>
      </c>
      <c r="U5235">
        <v>-3.7</v>
      </c>
      <c r="V5235" t="s">
        <v>486</v>
      </c>
      <c r="W5235" t="s">
        <v>45</v>
      </c>
      <c r="X5235">
        <v>1</v>
      </c>
      <c r="Y5235" t="str">
        <f>IF(tblRides[[#This Row],[supply_demand_ratio]]&lt;0.8,"Below 0.8",IF(tblRides[[#This Row],[supply_demand_ratio]]&lt;1,"Between 0.8-1.0",IF(tblRides[[#This Row],[supply_demand_ratio]]&lt;=1.2,"Between 1.0-1.2","Above 1.2")))</f>
        <v>Between 0.8-1.0</v>
      </c>
    </row>
    <row r="5236" spans="1:25" x14ac:dyDescent="0.3">
      <c r="A5236" t="s">
        <v>5291</v>
      </c>
      <c r="B5236" s="1">
        <v>46069.481249999997</v>
      </c>
      <c r="C5236" s="2">
        <v>46069</v>
      </c>
      <c r="D5236">
        <v>11</v>
      </c>
      <c r="E5236" t="s">
        <v>36</v>
      </c>
      <c r="F5236" t="s">
        <v>34</v>
      </c>
      <c r="G5236">
        <v>3.2</v>
      </c>
      <c r="H5236">
        <v>91.2</v>
      </c>
      <c r="I5236">
        <v>89.53</v>
      </c>
      <c r="J5236">
        <v>1</v>
      </c>
      <c r="K5236">
        <v>6.4</v>
      </c>
      <c r="L5236">
        <v>5.4</v>
      </c>
      <c r="M5236">
        <v>98</v>
      </c>
      <c r="N5236" t="s">
        <v>27</v>
      </c>
      <c r="O5236">
        <v>0.86099999999999999</v>
      </c>
      <c r="P5236" t="s">
        <v>28</v>
      </c>
      <c r="Q5236" t="s">
        <v>29</v>
      </c>
      <c r="R5236">
        <v>4.78</v>
      </c>
      <c r="S5236">
        <v>0</v>
      </c>
      <c r="T5236">
        <v>-1.67</v>
      </c>
      <c r="U5236">
        <v>-1</v>
      </c>
      <c r="V5236" t="s">
        <v>486</v>
      </c>
      <c r="W5236" t="s">
        <v>45</v>
      </c>
      <c r="X5236">
        <v>1</v>
      </c>
      <c r="Y5236" t="str">
        <f>IF(tblRides[[#This Row],[supply_demand_ratio]]&lt;0.8,"Below 0.8",IF(tblRides[[#This Row],[supply_demand_ratio]]&lt;1,"Between 0.8-1.0",IF(tblRides[[#This Row],[supply_demand_ratio]]&lt;=1.2,"Between 1.0-1.2","Above 1.2")))</f>
        <v>Between 0.8-1.0</v>
      </c>
    </row>
    <row r="5237" spans="1:25" x14ac:dyDescent="0.3">
      <c r="A5237" t="s">
        <v>5292</v>
      </c>
      <c r="B5237" s="1">
        <v>46069.481944444444</v>
      </c>
      <c r="C5237" s="2">
        <v>46069</v>
      </c>
      <c r="D5237">
        <v>11</v>
      </c>
      <c r="E5237" t="s">
        <v>25</v>
      </c>
      <c r="F5237" t="s">
        <v>26</v>
      </c>
      <c r="G5237">
        <v>9</v>
      </c>
      <c r="H5237">
        <v>185.08</v>
      </c>
      <c r="I5237">
        <v>177.32</v>
      </c>
      <c r="J5237">
        <v>1.1000000000000001</v>
      </c>
      <c r="K5237">
        <v>3.5</v>
      </c>
      <c r="L5237">
        <v>2.2999999999999998</v>
      </c>
      <c r="M5237">
        <v>98</v>
      </c>
      <c r="N5237" t="s">
        <v>27</v>
      </c>
      <c r="O5237">
        <v>0.755</v>
      </c>
      <c r="P5237" t="s">
        <v>28</v>
      </c>
      <c r="Q5237" t="s">
        <v>29</v>
      </c>
      <c r="R5237">
        <v>4.72</v>
      </c>
      <c r="S5237">
        <v>5</v>
      </c>
      <c r="T5237">
        <v>-7.76</v>
      </c>
      <c r="U5237">
        <v>-1.2</v>
      </c>
      <c r="V5237" t="s">
        <v>486</v>
      </c>
      <c r="W5237" t="s">
        <v>31</v>
      </c>
      <c r="X5237">
        <v>1</v>
      </c>
      <c r="Y5237" t="str">
        <f>IF(tblRides[[#This Row],[supply_demand_ratio]]&lt;0.8,"Below 0.8",IF(tblRides[[#This Row],[supply_demand_ratio]]&lt;1,"Between 0.8-1.0",IF(tblRides[[#This Row],[supply_demand_ratio]]&lt;=1.2,"Between 1.0-1.2","Above 1.2")))</f>
        <v>Below 0.8</v>
      </c>
    </row>
    <row r="5238" spans="1:25" x14ac:dyDescent="0.3">
      <c r="A5238" t="s">
        <v>5293</v>
      </c>
      <c r="B5238" s="1">
        <v>46069.490972222222</v>
      </c>
      <c r="C5238" s="2">
        <v>46069</v>
      </c>
      <c r="D5238">
        <v>11</v>
      </c>
      <c r="E5238" t="s">
        <v>36</v>
      </c>
      <c r="F5238" t="s">
        <v>26</v>
      </c>
      <c r="G5238">
        <v>9.9</v>
      </c>
      <c r="H5238">
        <v>230.22</v>
      </c>
      <c r="I5238">
        <v>226.15</v>
      </c>
      <c r="J5238">
        <v>1.1000000000000001</v>
      </c>
      <c r="K5238">
        <v>8.6999999999999993</v>
      </c>
      <c r="L5238">
        <v>10.9</v>
      </c>
      <c r="M5238">
        <v>99</v>
      </c>
      <c r="N5238" t="s">
        <v>72</v>
      </c>
      <c r="O5238">
        <v>0.73799999999999999</v>
      </c>
      <c r="P5238" t="s">
        <v>28</v>
      </c>
      <c r="Q5238" t="s">
        <v>29</v>
      </c>
      <c r="R5238">
        <v>4.8600000000000003</v>
      </c>
      <c r="S5238">
        <v>5</v>
      </c>
      <c r="T5238">
        <v>-4.07</v>
      </c>
      <c r="U5238">
        <v>2.2000000000000002</v>
      </c>
      <c r="V5238" t="s">
        <v>486</v>
      </c>
      <c r="W5238" t="s">
        <v>45</v>
      </c>
      <c r="X5238">
        <v>1</v>
      </c>
      <c r="Y5238" t="str">
        <f>IF(tblRides[[#This Row],[supply_demand_ratio]]&lt;0.8,"Below 0.8",IF(tblRides[[#This Row],[supply_demand_ratio]]&lt;1,"Between 0.8-1.0",IF(tblRides[[#This Row],[supply_demand_ratio]]&lt;=1.2,"Between 1.0-1.2","Above 1.2")))</f>
        <v>Below 0.8</v>
      </c>
    </row>
    <row r="5239" spans="1:25" x14ac:dyDescent="0.3">
      <c r="A5239" t="s">
        <v>5294</v>
      </c>
      <c r="B5239" s="1">
        <v>46069.491666666669</v>
      </c>
      <c r="C5239" s="2">
        <v>46069</v>
      </c>
      <c r="D5239">
        <v>11</v>
      </c>
      <c r="E5239" t="s">
        <v>25</v>
      </c>
      <c r="F5239" t="s">
        <v>26</v>
      </c>
      <c r="G5239">
        <v>21.2</v>
      </c>
      <c r="H5239">
        <v>454.67</v>
      </c>
      <c r="I5239">
        <v>485.28</v>
      </c>
      <c r="J5239">
        <v>1.2</v>
      </c>
      <c r="K5239">
        <v>10.4</v>
      </c>
      <c r="L5239">
        <v>12</v>
      </c>
      <c r="M5239">
        <v>109</v>
      </c>
      <c r="N5239" t="s">
        <v>72</v>
      </c>
      <c r="O5239">
        <v>0.73099999999999998</v>
      </c>
      <c r="P5239" t="s">
        <v>28</v>
      </c>
      <c r="Q5239" t="s">
        <v>29</v>
      </c>
      <c r="R5239">
        <v>4.66</v>
      </c>
      <c r="S5239">
        <v>6</v>
      </c>
      <c r="T5239">
        <v>30.61</v>
      </c>
      <c r="U5239">
        <v>1.6</v>
      </c>
      <c r="V5239" t="s">
        <v>486</v>
      </c>
      <c r="W5239" t="s">
        <v>77</v>
      </c>
      <c r="X5239">
        <v>1</v>
      </c>
      <c r="Y5239" t="str">
        <f>IF(tblRides[[#This Row],[supply_demand_ratio]]&lt;0.8,"Below 0.8",IF(tblRides[[#This Row],[supply_demand_ratio]]&lt;1,"Between 0.8-1.0",IF(tblRides[[#This Row],[supply_demand_ratio]]&lt;=1.2,"Between 1.0-1.2","Above 1.2")))</f>
        <v>Below 0.8</v>
      </c>
    </row>
    <row r="5240" spans="1:25" x14ac:dyDescent="0.3">
      <c r="A5240" t="s">
        <v>5295</v>
      </c>
      <c r="B5240" s="1">
        <v>46069.506944444445</v>
      </c>
      <c r="C5240" s="2">
        <v>46069</v>
      </c>
      <c r="D5240">
        <v>12</v>
      </c>
      <c r="E5240" t="s">
        <v>43</v>
      </c>
      <c r="F5240" t="s">
        <v>26</v>
      </c>
      <c r="G5240">
        <v>8.6999999999999993</v>
      </c>
      <c r="H5240">
        <v>185.67</v>
      </c>
      <c r="I5240">
        <v>192.27</v>
      </c>
      <c r="J5240">
        <v>1</v>
      </c>
      <c r="K5240">
        <v>7.1</v>
      </c>
      <c r="L5240">
        <v>5.0999999999999996</v>
      </c>
      <c r="M5240">
        <v>62</v>
      </c>
      <c r="N5240" t="s">
        <v>41</v>
      </c>
      <c r="O5240">
        <v>1.61</v>
      </c>
      <c r="P5240" t="s">
        <v>28</v>
      </c>
      <c r="Q5240" t="s">
        <v>29</v>
      </c>
      <c r="R5240">
        <v>4.83</v>
      </c>
      <c r="S5240">
        <v>2</v>
      </c>
      <c r="T5240">
        <v>6.6</v>
      </c>
      <c r="U5240">
        <v>-2</v>
      </c>
      <c r="V5240" t="s">
        <v>486</v>
      </c>
      <c r="W5240" t="s">
        <v>45</v>
      </c>
      <c r="X5240">
        <v>1</v>
      </c>
      <c r="Y5240" t="str">
        <f>IF(tblRides[[#This Row],[supply_demand_ratio]]&lt;0.8,"Below 0.8",IF(tblRides[[#This Row],[supply_demand_ratio]]&lt;1,"Between 0.8-1.0",IF(tblRides[[#This Row],[supply_demand_ratio]]&lt;=1.2,"Between 1.0-1.2","Above 1.2")))</f>
        <v>Above 1.2</v>
      </c>
    </row>
    <row r="5241" spans="1:25" x14ac:dyDescent="0.3">
      <c r="A5241" t="s">
        <v>5296</v>
      </c>
      <c r="B5241" s="1">
        <v>46069.518750000003</v>
      </c>
      <c r="C5241" s="2">
        <v>46069</v>
      </c>
      <c r="D5241">
        <v>12</v>
      </c>
      <c r="E5241" t="s">
        <v>43</v>
      </c>
      <c r="F5241" t="s">
        <v>26</v>
      </c>
      <c r="G5241">
        <v>12.7</v>
      </c>
      <c r="H5241">
        <v>245.47</v>
      </c>
      <c r="I5241">
        <v>261.49</v>
      </c>
      <c r="J5241">
        <v>1.1000000000000001</v>
      </c>
      <c r="K5241">
        <v>5</v>
      </c>
      <c r="L5241">
        <v>2.8</v>
      </c>
      <c r="M5241">
        <v>70</v>
      </c>
      <c r="N5241" t="s">
        <v>41</v>
      </c>
      <c r="O5241">
        <v>1.3220000000000001</v>
      </c>
      <c r="P5241" t="s">
        <v>28</v>
      </c>
      <c r="Q5241" t="s">
        <v>29</v>
      </c>
      <c r="R5241">
        <v>4.25</v>
      </c>
      <c r="S5241">
        <v>1</v>
      </c>
      <c r="T5241">
        <v>16.02</v>
      </c>
      <c r="U5241">
        <v>-2.2000000000000002</v>
      </c>
      <c r="V5241" t="s">
        <v>486</v>
      </c>
      <c r="W5241" t="s">
        <v>31</v>
      </c>
      <c r="X5241">
        <v>1</v>
      </c>
      <c r="Y5241" t="str">
        <f>IF(tblRides[[#This Row],[supply_demand_ratio]]&lt;0.8,"Below 0.8",IF(tblRides[[#This Row],[supply_demand_ratio]]&lt;1,"Between 0.8-1.0",IF(tblRides[[#This Row],[supply_demand_ratio]]&lt;=1.2,"Between 1.0-1.2","Above 1.2")))</f>
        <v>Above 1.2</v>
      </c>
    </row>
    <row r="5242" spans="1:25" x14ac:dyDescent="0.3">
      <c r="A5242" t="s">
        <v>5297</v>
      </c>
      <c r="B5242" s="1">
        <v>46069.519444444442</v>
      </c>
      <c r="C5242" s="2">
        <v>46069</v>
      </c>
      <c r="D5242">
        <v>12</v>
      </c>
      <c r="E5242" t="s">
        <v>25</v>
      </c>
      <c r="F5242" t="s">
        <v>26</v>
      </c>
      <c r="G5242">
        <v>4.5999999999999996</v>
      </c>
      <c r="H5242">
        <v>102.77</v>
      </c>
      <c r="I5242">
        <v>103.26</v>
      </c>
      <c r="J5242">
        <v>1</v>
      </c>
      <c r="K5242">
        <v>4.3</v>
      </c>
      <c r="L5242">
        <v>10.5</v>
      </c>
      <c r="M5242">
        <v>122</v>
      </c>
      <c r="N5242" t="s">
        <v>27</v>
      </c>
      <c r="O5242">
        <v>1.0609999999999999</v>
      </c>
      <c r="P5242" t="s">
        <v>28</v>
      </c>
      <c r="Q5242" t="s">
        <v>29</v>
      </c>
      <c r="R5242">
        <v>4.67</v>
      </c>
      <c r="S5242">
        <v>24</v>
      </c>
      <c r="T5242">
        <v>0.49</v>
      </c>
      <c r="U5242">
        <v>6.2</v>
      </c>
      <c r="V5242" t="s">
        <v>486</v>
      </c>
      <c r="W5242" t="s">
        <v>31</v>
      </c>
      <c r="X5242">
        <v>1</v>
      </c>
      <c r="Y5242" t="str">
        <f>IF(tblRides[[#This Row],[supply_demand_ratio]]&lt;0.8,"Below 0.8",IF(tblRides[[#This Row],[supply_demand_ratio]]&lt;1,"Between 0.8-1.0",IF(tblRides[[#This Row],[supply_demand_ratio]]&lt;=1.2,"Between 1.0-1.2","Above 1.2")))</f>
        <v>Between 1.0-1.2</v>
      </c>
    </row>
    <row r="5243" spans="1:25" x14ac:dyDescent="0.3">
      <c r="A5243" t="s">
        <v>5298</v>
      </c>
      <c r="B5243" s="1">
        <v>46069.526388888888</v>
      </c>
      <c r="C5243" s="2">
        <v>46069</v>
      </c>
      <c r="D5243">
        <v>12</v>
      </c>
      <c r="E5243" t="s">
        <v>25</v>
      </c>
      <c r="F5243" t="s">
        <v>34</v>
      </c>
      <c r="G5243">
        <v>4.4000000000000004</v>
      </c>
      <c r="H5243">
        <v>112</v>
      </c>
      <c r="I5243">
        <v>105.52</v>
      </c>
      <c r="J5243">
        <v>1</v>
      </c>
      <c r="K5243">
        <v>3.1</v>
      </c>
      <c r="L5243">
        <v>6.5</v>
      </c>
      <c r="M5243">
        <v>134</v>
      </c>
      <c r="N5243" t="s">
        <v>27</v>
      </c>
      <c r="O5243">
        <v>1.26</v>
      </c>
      <c r="P5243" t="s">
        <v>28</v>
      </c>
      <c r="Q5243" t="s">
        <v>29</v>
      </c>
      <c r="R5243">
        <v>4.6500000000000004</v>
      </c>
      <c r="S5243">
        <v>0</v>
      </c>
      <c r="T5243">
        <v>-6.48</v>
      </c>
      <c r="U5243">
        <v>3.4</v>
      </c>
      <c r="V5243" t="s">
        <v>486</v>
      </c>
      <c r="W5243" t="s">
        <v>31</v>
      </c>
      <c r="X5243">
        <v>1</v>
      </c>
      <c r="Y5243" t="str">
        <f>IF(tblRides[[#This Row],[supply_demand_ratio]]&lt;0.8,"Below 0.8",IF(tblRides[[#This Row],[supply_demand_ratio]]&lt;1,"Between 0.8-1.0",IF(tblRides[[#This Row],[supply_demand_ratio]]&lt;=1.2,"Between 1.0-1.2","Above 1.2")))</f>
        <v>Above 1.2</v>
      </c>
    </row>
    <row r="5244" spans="1:25" x14ac:dyDescent="0.3">
      <c r="A5244" t="s">
        <v>5299</v>
      </c>
      <c r="B5244" s="1">
        <v>46069.529166666667</v>
      </c>
      <c r="C5244" s="2">
        <v>46069</v>
      </c>
      <c r="D5244">
        <v>12</v>
      </c>
      <c r="E5244" t="s">
        <v>25</v>
      </c>
      <c r="F5244" t="s">
        <v>34</v>
      </c>
      <c r="G5244">
        <v>5.7</v>
      </c>
      <c r="H5244">
        <v>117.12</v>
      </c>
      <c r="I5244">
        <v>109.75</v>
      </c>
      <c r="J5244">
        <v>1</v>
      </c>
      <c r="K5244">
        <v>2</v>
      </c>
      <c r="L5244">
        <v>5.6</v>
      </c>
      <c r="M5244">
        <v>124</v>
      </c>
      <c r="N5244" t="s">
        <v>27</v>
      </c>
      <c r="O5244">
        <v>1.1220000000000001</v>
      </c>
      <c r="P5244" t="s">
        <v>28</v>
      </c>
      <c r="Q5244" t="s">
        <v>29</v>
      </c>
      <c r="R5244">
        <v>4.32</v>
      </c>
      <c r="S5244">
        <v>0</v>
      </c>
      <c r="T5244">
        <v>-7.37</v>
      </c>
      <c r="U5244">
        <v>3.6</v>
      </c>
      <c r="V5244" t="s">
        <v>486</v>
      </c>
      <c r="W5244" t="s">
        <v>31</v>
      </c>
      <c r="X5244">
        <v>1</v>
      </c>
      <c r="Y5244" t="str">
        <f>IF(tblRides[[#This Row],[supply_demand_ratio]]&lt;0.8,"Below 0.8",IF(tblRides[[#This Row],[supply_demand_ratio]]&lt;1,"Between 0.8-1.0",IF(tblRides[[#This Row],[supply_demand_ratio]]&lt;=1.2,"Between 1.0-1.2","Above 1.2")))</f>
        <v>Between 1.0-1.2</v>
      </c>
    </row>
    <row r="5245" spans="1:25" x14ac:dyDescent="0.3">
      <c r="A5245" t="s">
        <v>5300</v>
      </c>
      <c r="B5245" s="1">
        <v>46069.53125</v>
      </c>
      <c r="C5245" s="2">
        <v>46069</v>
      </c>
      <c r="D5245">
        <v>12</v>
      </c>
      <c r="E5245" t="s">
        <v>43</v>
      </c>
      <c r="F5245" t="s">
        <v>26</v>
      </c>
      <c r="G5245">
        <v>3.7</v>
      </c>
      <c r="H5245">
        <v>100.35</v>
      </c>
      <c r="J5245">
        <v>1</v>
      </c>
      <c r="K5245">
        <v>6.5</v>
      </c>
      <c r="L5245">
        <v>7.2</v>
      </c>
      <c r="M5245">
        <v>67</v>
      </c>
      <c r="N5245" t="s">
        <v>41</v>
      </c>
      <c r="O5245">
        <v>1.6339999999999999</v>
      </c>
      <c r="P5245" t="s">
        <v>58</v>
      </c>
      <c r="Q5245" t="s">
        <v>74</v>
      </c>
      <c r="R5245">
        <v>4.92</v>
      </c>
      <c r="S5245">
        <v>12</v>
      </c>
      <c r="U5245">
        <v>0.7</v>
      </c>
      <c r="V5245" t="s">
        <v>486</v>
      </c>
      <c r="W5245" t="s">
        <v>45</v>
      </c>
      <c r="X5245">
        <v>0</v>
      </c>
      <c r="Y5245" t="str">
        <f>IF(tblRides[[#This Row],[supply_demand_ratio]]&lt;0.8,"Below 0.8",IF(tblRides[[#This Row],[supply_demand_ratio]]&lt;1,"Between 0.8-1.0",IF(tblRides[[#This Row],[supply_demand_ratio]]&lt;=1.2,"Between 1.0-1.2","Above 1.2")))</f>
        <v>Above 1.2</v>
      </c>
    </row>
    <row r="5246" spans="1:25" x14ac:dyDescent="0.3">
      <c r="A5246" t="s">
        <v>5301</v>
      </c>
      <c r="B5246" s="1">
        <v>46069.572222222225</v>
      </c>
      <c r="C5246" s="2">
        <v>46069</v>
      </c>
      <c r="D5246">
        <v>13</v>
      </c>
      <c r="E5246" t="s">
        <v>43</v>
      </c>
      <c r="F5246" t="s">
        <v>26</v>
      </c>
      <c r="G5246">
        <v>8.9</v>
      </c>
      <c r="H5246">
        <v>177.81</v>
      </c>
      <c r="I5246">
        <v>191.99</v>
      </c>
      <c r="J5246">
        <v>1</v>
      </c>
      <c r="K5246">
        <v>2</v>
      </c>
      <c r="L5246">
        <v>1</v>
      </c>
      <c r="M5246">
        <v>65</v>
      </c>
      <c r="N5246" t="s">
        <v>41</v>
      </c>
      <c r="O5246">
        <v>2.073</v>
      </c>
      <c r="P5246" t="s">
        <v>28</v>
      </c>
      <c r="Q5246" t="s">
        <v>29</v>
      </c>
      <c r="R5246">
        <v>4.71</v>
      </c>
      <c r="S5246">
        <v>17</v>
      </c>
      <c r="T5246">
        <v>14.18</v>
      </c>
      <c r="U5246">
        <v>-1</v>
      </c>
      <c r="V5246" t="s">
        <v>486</v>
      </c>
      <c r="W5246" t="s">
        <v>31</v>
      </c>
      <c r="X5246">
        <v>1</v>
      </c>
      <c r="Y5246" t="str">
        <f>IF(tblRides[[#This Row],[supply_demand_ratio]]&lt;0.8,"Below 0.8",IF(tblRides[[#This Row],[supply_demand_ratio]]&lt;1,"Between 0.8-1.0",IF(tblRides[[#This Row],[supply_demand_ratio]]&lt;=1.2,"Between 1.0-1.2","Above 1.2")))</f>
        <v>Above 1.2</v>
      </c>
    </row>
    <row r="5247" spans="1:25" x14ac:dyDescent="0.3">
      <c r="A5247" t="s">
        <v>5302</v>
      </c>
      <c r="B5247" s="1">
        <v>46069.574999999997</v>
      </c>
      <c r="C5247" s="2">
        <v>46069</v>
      </c>
      <c r="D5247">
        <v>13</v>
      </c>
      <c r="E5247" t="s">
        <v>36</v>
      </c>
      <c r="F5247" t="s">
        <v>34</v>
      </c>
      <c r="G5247">
        <v>3</v>
      </c>
      <c r="H5247">
        <v>83.14</v>
      </c>
      <c r="I5247">
        <v>83.7</v>
      </c>
      <c r="J5247">
        <v>1</v>
      </c>
      <c r="K5247">
        <v>3.5</v>
      </c>
      <c r="L5247">
        <v>5.5</v>
      </c>
      <c r="M5247">
        <v>131</v>
      </c>
      <c r="N5247" t="s">
        <v>41</v>
      </c>
      <c r="O5247">
        <v>1.5349999999999999</v>
      </c>
      <c r="P5247" t="s">
        <v>28</v>
      </c>
      <c r="Q5247" t="s">
        <v>29</v>
      </c>
      <c r="R5247">
        <v>4.82</v>
      </c>
      <c r="S5247">
        <v>0</v>
      </c>
      <c r="T5247">
        <v>0.56000000000000005</v>
      </c>
      <c r="U5247">
        <v>2</v>
      </c>
      <c r="V5247" t="s">
        <v>486</v>
      </c>
      <c r="W5247" t="s">
        <v>31</v>
      </c>
      <c r="X5247">
        <v>1</v>
      </c>
      <c r="Y5247" t="str">
        <f>IF(tblRides[[#This Row],[supply_demand_ratio]]&lt;0.8,"Below 0.8",IF(tblRides[[#This Row],[supply_demand_ratio]]&lt;1,"Between 0.8-1.0",IF(tblRides[[#This Row],[supply_demand_ratio]]&lt;=1.2,"Between 1.0-1.2","Above 1.2")))</f>
        <v>Above 1.2</v>
      </c>
    </row>
    <row r="5248" spans="1:25" x14ac:dyDescent="0.3">
      <c r="A5248" t="s">
        <v>5303</v>
      </c>
      <c r="B5248" s="1">
        <v>46069.584027777775</v>
      </c>
      <c r="C5248" s="2">
        <v>46069</v>
      </c>
      <c r="D5248">
        <v>14</v>
      </c>
      <c r="E5248" t="s">
        <v>25</v>
      </c>
      <c r="F5248" t="s">
        <v>34</v>
      </c>
      <c r="G5248">
        <v>2.8</v>
      </c>
      <c r="H5248">
        <v>78.8</v>
      </c>
      <c r="I5248">
        <v>79.62</v>
      </c>
      <c r="J5248">
        <v>1</v>
      </c>
      <c r="K5248">
        <v>3.5</v>
      </c>
      <c r="L5248">
        <v>2.5</v>
      </c>
      <c r="M5248">
        <v>116</v>
      </c>
      <c r="N5248" t="s">
        <v>41</v>
      </c>
      <c r="O5248">
        <v>1.3140000000000001</v>
      </c>
      <c r="P5248" t="s">
        <v>28</v>
      </c>
      <c r="Q5248" t="s">
        <v>29</v>
      </c>
      <c r="R5248">
        <v>4.6399999999999997</v>
      </c>
      <c r="S5248">
        <v>0</v>
      </c>
      <c r="T5248">
        <v>0.82</v>
      </c>
      <c r="U5248">
        <v>-1</v>
      </c>
      <c r="V5248" t="s">
        <v>486</v>
      </c>
      <c r="W5248" t="s">
        <v>31</v>
      </c>
      <c r="X5248">
        <v>1</v>
      </c>
      <c r="Y5248" t="str">
        <f>IF(tblRides[[#This Row],[supply_demand_ratio]]&lt;0.8,"Below 0.8",IF(tblRides[[#This Row],[supply_demand_ratio]]&lt;1,"Between 0.8-1.0",IF(tblRides[[#This Row],[supply_demand_ratio]]&lt;=1.2,"Between 1.0-1.2","Above 1.2")))</f>
        <v>Above 1.2</v>
      </c>
    </row>
    <row r="5249" spans="1:25" x14ac:dyDescent="0.3">
      <c r="A5249" t="s">
        <v>5304</v>
      </c>
      <c r="B5249" s="1">
        <v>46069.588888888888</v>
      </c>
      <c r="C5249" s="2">
        <v>46069</v>
      </c>
      <c r="D5249">
        <v>14</v>
      </c>
      <c r="E5249" t="s">
        <v>43</v>
      </c>
      <c r="F5249" t="s">
        <v>26</v>
      </c>
      <c r="G5249">
        <v>2.6</v>
      </c>
      <c r="H5249">
        <v>81.58</v>
      </c>
      <c r="I5249">
        <v>81.569999999999993</v>
      </c>
      <c r="J5249">
        <v>1.1000000000000001</v>
      </c>
      <c r="K5249">
        <v>7</v>
      </c>
      <c r="L5249">
        <v>16</v>
      </c>
      <c r="M5249">
        <v>71</v>
      </c>
      <c r="N5249" t="s">
        <v>41</v>
      </c>
      <c r="O5249">
        <v>2.2000000000000002</v>
      </c>
      <c r="P5249" t="s">
        <v>28</v>
      </c>
      <c r="Q5249" t="s">
        <v>29</v>
      </c>
      <c r="R5249">
        <v>4.88</v>
      </c>
      <c r="S5249">
        <v>20</v>
      </c>
      <c r="T5249">
        <v>-0.01</v>
      </c>
      <c r="U5249">
        <v>9</v>
      </c>
      <c r="V5249" t="s">
        <v>486</v>
      </c>
      <c r="W5249" t="s">
        <v>45</v>
      </c>
      <c r="X5249">
        <v>1</v>
      </c>
      <c r="Y5249" t="str">
        <f>IF(tblRides[[#This Row],[supply_demand_ratio]]&lt;0.8,"Below 0.8",IF(tblRides[[#This Row],[supply_demand_ratio]]&lt;1,"Between 0.8-1.0",IF(tblRides[[#This Row],[supply_demand_ratio]]&lt;=1.2,"Between 1.0-1.2","Above 1.2")))</f>
        <v>Above 1.2</v>
      </c>
    </row>
    <row r="5250" spans="1:25" x14ac:dyDescent="0.3">
      <c r="A5250" t="s">
        <v>5305</v>
      </c>
      <c r="B5250" s="1">
        <v>46069.593055555553</v>
      </c>
      <c r="C5250" s="2">
        <v>46069</v>
      </c>
      <c r="D5250">
        <v>14</v>
      </c>
      <c r="E5250" t="s">
        <v>25</v>
      </c>
      <c r="F5250" t="s">
        <v>34</v>
      </c>
      <c r="G5250">
        <v>7.9</v>
      </c>
      <c r="H5250">
        <v>167.11</v>
      </c>
      <c r="I5250">
        <v>169.64</v>
      </c>
      <c r="J5250">
        <v>1.1000000000000001</v>
      </c>
      <c r="K5250">
        <v>6.1</v>
      </c>
      <c r="L5250">
        <v>4.5999999999999996</v>
      </c>
      <c r="M5250">
        <v>107</v>
      </c>
      <c r="N5250" t="s">
        <v>27</v>
      </c>
      <c r="O5250">
        <v>0.92800000000000005</v>
      </c>
      <c r="P5250" t="s">
        <v>28</v>
      </c>
      <c r="Q5250" t="s">
        <v>29</v>
      </c>
      <c r="R5250">
        <v>4.74</v>
      </c>
      <c r="S5250">
        <v>0</v>
      </c>
      <c r="T5250">
        <v>2.5299999999999998</v>
      </c>
      <c r="U5250">
        <v>-1.5</v>
      </c>
      <c r="V5250" t="s">
        <v>486</v>
      </c>
      <c r="W5250" t="s">
        <v>45</v>
      </c>
      <c r="X5250">
        <v>1</v>
      </c>
      <c r="Y5250" t="str">
        <f>IF(tblRides[[#This Row],[supply_demand_ratio]]&lt;0.8,"Below 0.8",IF(tblRides[[#This Row],[supply_demand_ratio]]&lt;1,"Between 0.8-1.0",IF(tblRides[[#This Row],[supply_demand_ratio]]&lt;=1.2,"Between 1.0-1.2","Above 1.2")))</f>
        <v>Between 0.8-1.0</v>
      </c>
    </row>
    <row r="5251" spans="1:25" x14ac:dyDescent="0.3">
      <c r="A5251" t="s">
        <v>5306</v>
      </c>
      <c r="B5251" s="1">
        <v>46069.597916666666</v>
      </c>
      <c r="C5251" s="2">
        <v>46069</v>
      </c>
      <c r="D5251">
        <v>14</v>
      </c>
      <c r="E5251" t="s">
        <v>62</v>
      </c>
      <c r="F5251" t="s">
        <v>26</v>
      </c>
      <c r="G5251">
        <v>2.9</v>
      </c>
      <c r="H5251">
        <v>80.209999999999994</v>
      </c>
      <c r="I5251">
        <v>76.97</v>
      </c>
      <c r="J5251">
        <v>1.1000000000000001</v>
      </c>
      <c r="K5251">
        <v>3</v>
      </c>
      <c r="L5251">
        <v>8</v>
      </c>
      <c r="M5251">
        <v>57</v>
      </c>
      <c r="N5251" t="s">
        <v>41</v>
      </c>
      <c r="O5251">
        <v>1.4239999999999999</v>
      </c>
      <c r="P5251" t="s">
        <v>28</v>
      </c>
      <c r="Q5251" t="s">
        <v>29</v>
      </c>
      <c r="R5251">
        <v>4.84</v>
      </c>
      <c r="S5251">
        <v>13</v>
      </c>
      <c r="T5251">
        <v>-3.24</v>
      </c>
      <c r="U5251">
        <v>5</v>
      </c>
      <c r="V5251" t="s">
        <v>486</v>
      </c>
      <c r="W5251" t="s">
        <v>31</v>
      </c>
      <c r="X5251">
        <v>1</v>
      </c>
      <c r="Y5251" t="str">
        <f>IF(tblRides[[#This Row],[supply_demand_ratio]]&lt;0.8,"Below 0.8",IF(tblRides[[#This Row],[supply_demand_ratio]]&lt;1,"Between 0.8-1.0",IF(tblRides[[#This Row],[supply_demand_ratio]]&lt;=1.2,"Between 1.0-1.2","Above 1.2")))</f>
        <v>Above 1.2</v>
      </c>
    </row>
    <row r="5252" spans="1:25" x14ac:dyDescent="0.3">
      <c r="A5252" t="s">
        <v>5307</v>
      </c>
      <c r="B5252" s="1">
        <v>46069.609027777777</v>
      </c>
      <c r="C5252" s="2">
        <v>46069</v>
      </c>
      <c r="D5252">
        <v>14</v>
      </c>
      <c r="E5252" t="s">
        <v>36</v>
      </c>
      <c r="F5252" t="s">
        <v>26</v>
      </c>
      <c r="G5252">
        <v>2.8</v>
      </c>
      <c r="H5252">
        <v>76.05</v>
      </c>
      <c r="J5252">
        <v>1</v>
      </c>
      <c r="K5252">
        <v>4.0999999999999996</v>
      </c>
      <c r="L5252">
        <v>4.0999999999999996</v>
      </c>
      <c r="M5252">
        <v>131</v>
      </c>
      <c r="N5252" t="s">
        <v>27</v>
      </c>
      <c r="O5252">
        <v>1.2230000000000001</v>
      </c>
      <c r="P5252" t="s">
        <v>37</v>
      </c>
      <c r="Q5252" t="s">
        <v>103</v>
      </c>
      <c r="R5252">
        <v>4.75</v>
      </c>
      <c r="S5252">
        <v>11</v>
      </c>
      <c r="U5252">
        <v>0</v>
      </c>
      <c r="V5252" t="s">
        <v>486</v>
      </c>
      <c r="W5252" t="s">
        <v>31</v>
      </c>
      <c r="X5252">
        <v>0</v>
      </c>
      <c r="Y5252" t="str">
        <f>IF(tblRides[[#This Row],[supply_demand_ratio]]&lt;0.8,"Below 0.8",IF(tblRides[[#This Row],[supply_demand_ratio]]&lt;1,"Between 0.8-1.0",IF(tblRides[[#This Row],[supply_demand_ratio]]&lt;=1.2,"Between 1.0-1.2","Above 1.2")))</f>
        <v>Above 1.2</v>
      </c>
    </row>
    <row r="5253" spans="1:25" x14ac:dyDescent="0.3">
      <c r="A5253" t="s">
        <v>5308</v>
      </c>
      <c r="B5253" s="1">
        <v>46069.609722222223</v>
      </c>
      <c r="C5253" s="2">
        <v>46069</v>
      </c>
      <c r="D5253">
        <v>14</v>
      </c>
      <c r="E5253" t="s">
        <v>62</v>
      </c>
      <c r="F5253" t="s">
        <v>26</v>
      </c>
      <c r="G5253">
        <v>2.9</v>
      </c>
      <c r="H5253">
        <v>89.18</v>
      </c>
      <c r="I5253">
        <v>83.24</v>
      </c>
      <c r="J5253">
        <v>1.1000000000000001</v>
      </c>
      <c r="K5253">
        <v>3.9</v>
      </c>
      <c r="L5253">
        <v>4.7</v>
      </c>
      <c r="M5253">
        <v>62</v>
      </c>
      <c r="N5253" t="s">
        <v>41</v>
      </c>
      <c r="O5253">
        <v>1.756</v>
      </c>
      <c r="P5253" t="s">
        <v>28</v>
      </c>
      <c r="Q5253" t="s">
        <v>29</v>
      </c>
      <c r="R5253">
        <v>4.82</v>
      </c>
      <c r="S5253">
        <v>48</v>
      </c>
      <c r="T5253">
        <v>-5.94</v>
      </c>
      <c r="U5253">
        <v>0.8</v>
      </c>
      <c r="V5253" t="s">
        <v>486</v>
      </c>
      <c r="W5253" t="s">
        <v>31</v>
      </c>
      <c r="X5253">
        <v>1</v>
      </c>
      <c r="Y5253" t="str">
        <f>IF(tblRides[[#This Row],[supply_demand_ratio]]&lt;0.8,"Below 0.8",IF(tblRides[[#This Row],[supply_demand_ratio]]&lt;1,"Between 0.8-1.0",IF(tblRides[[#This Row],[supply_demand_ratio]]&lt;=1.2,"Between 1.0-1.2","Above 1.2")))</f>
        <v>Above 1.2</v>
      </c>
    </row>
    <row r="5254" spans="1:25" x14ac:dyDescent="0.3">
      <c r="A5254" t="s">
        <v>5309</v>
      </c>
      <c r="B5254" s="1">
        <v>46069.636805555558</v>
      </c>
      <c r="C5254" s="2">
        <v>46069</v>
      </c>
      <c r="D5254">
        <v>15</v>
      </c>
      <c r="E5254" t="s">
        <v>62</v>
      </c>
      <c r="F5254" t="s">
        <v>26</v>
      </c>
      <c r="G5254">
        <v>0.7</v>
      </c>
      <c r="H5254">
        <v>44.88</v>
      </c>
      <c r="I5254">
        <v>45.45</v>
      </c>
      <c r="J5254">
        <v>1</v>
      </c>
      <c r="K5254">
        <v>5.8</v>
      </c>
      <c r="L5254">
        <v>10.9</v>
      </c>
      <c r="M5254">
        <v>48</v>
      </c>
      <c r="N5254" t="s">
        <v>41</v>
      </c>
      <c r="O5254">
        <v>1.9390000000000001</v>
      </c>
      <c r="P5254" t="s">
        <v>28</v>
      </c>
      <c r="Q5254" t="s">
        <v>29</v>
      </c>
      <c r="R5254">
        <v>4.74</v>
      </c>
      <c r="S5254">
        <v>13</v>
      </c>
      <c r="T5254">
        <v>0.56999999999999995</v>
      </c>
      <c r="U5254">
        <v>5.0999999999999996</v>
      </c>
      <c r="V5254" t="s">
        <v>486</v>
      </c>
      <c r="W5254" t="s">
        <v>45</v>
      </c>
      <c r="X5254">
        <v>1</v>
      </c>
      <c r="Y5254" t="str">
        <f>IF(tblRides[[#This Row],[supply_demand_ratio]]&lt;0.8,"Below 0.8",IF(tblRides[[#This Row],[supply_demand_ratio]]&lt;1,"Between 0.8-1.0",IF(tblRides[[#This Row],[supply_demand_ratio]]&lt;=1.2,"Between 1.0-1.2","Above 1.2")))</f>
        <v>Above 1.2</v>
      </c>
    </row>
    <row r="5255" spans="1:25" x14ac:dyDescent="0.3">
      <c r="A5255" t="s">
        <v>5310</v>
      </c>
      <c r="B5255" s="1">
        <v>46069.647222222222</v>
      </c>
      <c r="C5255" s="2">
        <v>46069</v>
      </c>
      <c r="D5255">
        <v>15</v>
      </c>
      <c r="E5255" t="s">
        <v>43</v>
      </c>
      <c r="F5255" t="s">
        <v>34</v>
      </c>
      <c r="G5255">
        <v>4.2</v>
      </c>
      <c r="H5255">
        <v>100.45</v>
      </c>
      <c r="I5255">
        <v>102.26</v>
      </c>
      <c r="J5255">
        <v>1</v>
      </c>
      <c r="K5255">
        <v>2.4</v>
      </c>
      <c r="L5255">
        <v>1</v>
      </c>
      <c r="M5255">
        <v>56</v>
      </c>
      <c r="N5255" t="s">
        <v>41</v>
      </c>
      <c r="O5255">
        <v>1.6990000000000001</v>
      </c>
      <c r="P5255" t="s">
        <v>28</v>
      </c>
      <c r="Q5255" t="s">
        <v>29</v>
      </c>
      <c r="R5255">
        <v>4.8</v>
      </c>
      <c r="S5255">
        <v>0</v>
      </c>
      <c r="T5255">
        <v>1.81</v>
      </c>
      <c r="U5255">
        <v>-1.4</v>
      </c>
      <c r="V5255" t="s">
        <v>486</v>
      </c>
      <c r="W5255" t="s">
        <v>31</v>
      </c>
      <c r="X5255">
        <v>1</v>
      </c>
      <c r="Y5255" t="str">
        <f>IF(tblRides[[#This Row],[supply_demand_ratio]]&lt;0.8,"Below 0.8",IF(tblRides[[#This Row],[supply_demand_ratio]]&lt;1,"Between 0.8-1.0",IF(tblRides[[#This Row],[supply_demand_ratio]]&lt;=1.2,"Between 1.0-1.2","Above 1.2")))</f>
        <v>Above 1.2</v>
      </c>
    </row>
    <row r="5256" spans="1:25" x14ac:dyDescent="0.3">
      <c r="A5256" t="s">
        <v>5311</v>
      </c>
      <c r="B5256" s="1">
        <v>46069.651388888888</v>
      </c>
      <c r="C5256" s="2">
        <v>46069</v>
      </c>
      <c r="D5256">
        <v>15</v>
      </c>
      <c r="E5256" t="s">
        <v>36</v>
      </c>
      <c r="F5256" t="s">
        <v>34</v>
      </c>
      <c r="G5256">
        <v>9.1</v>
      </c>
      <c r="H5256">
        <v>179.85</v>
      </c>
      <c r="I5256">
        <v>175.03</v>
      </c>
      <c r="J5256">
        <v>1</v>
      </c>
      <c r="K5256">
        <v>5.0999999999999996</v>
      </c>
      <c r="L5256">
        <v>9.6999999999999993</v>
      </c>
      <c r="M5256">
        <v>123</v>
      </c>
      <c r="N5256" t="s">
        <v>27</v>
      </c>
      <c r="O5256">
        <v>1.2869999999999999</v>
      </c>
      <c r="P5256" t="s">
        <v>28</v>
      </c>
      <c r="Q5256" t="s">
        <v>29</v>
      </c>
      <c r="R5256">
        <v>4.74</v>
      </c>
      <c r="S5256">
        <v>0</v>
      </c>
      <c r="T5256">
        <v>-4.82</v>
      </c>
      <c r="U5256">
        <v>4.5999999999999996</v>
      </c>
      <c r="V5256" t="s">
        <v>486</v>
      </c>
      <c r="W5256" t="s">
        <v>45</v>
      </c>
      <c r="X5256">
        <v>1</v>
      </c>
      <c r="Y5256" t="str">
        <f>IF(tblRides[[#This Row],[supply_demand_ratio]]&lt;0.8,"Below 0.8",IF(tblRides[[#This Row],[supply_demand_ratio]]&lt;1,"Between 0.8-1.0",IF(tblRides[[#This Row],[supply_demand_ratio]]&lt;=1.2,"Between 1.0-1.2","Above 1.2")))</f>
        <v>Above 1.2</v>
      </c>
    </row>
    <row r="5257" spans="1:25" x14ac:dyDescent="0.3">
      <c r="A5257" t="s">
        <v>5312</v>
      </c>
      <c r="B5257" s="1">
        <v>46069.672222222223</v>
      </c>
      <c r="C5257" s="2">
        <v>46069</v>
      </c>
      <c r="D5257">
        <v>16</v>
      </c>
      <c r="E5257" t="s">
        <v>43</v>
      </c>
      <c r="F5257" t="s">
        <v>34</v>
      </c>
      <c r="G5257">
        <v>8.4</v>
      </c>
      <c r="H5257">
        <v>153.36000000000001</v>
      </c>
      <c r="I5257">
        <v>142.33000000000001</v>
      </c>
      <c r="J5257">
        <v>1</v>
      </c>
      <c r="K5257">
        <v>4.4000000000000004</v>
      </c>
      <c r="L5257">
        <v>3.8</v>
      </c>
      <c r="M5257">
        <v>60</v>
      </c>
      <c r="N5257" t="s">
        <v>41</v>
      </c>
      <c r="O5257">
        <v>1.143</v>
      </c>
      <c r="P5257" t="s">
        <v>28</v>
      </c>
      <c r="Q5257" t="s">
        <v>29</v>
      </c>
      <c r="R5257">
        <v>4.41</v>
      </c>
      <c r="S5257">
        <v>0</v>
      </c>
      <c r="T5257">
        <v>-11.03</v>
      </c>
      <c r="U5257">
        <v>-0.6</v>
      </c>
      <c r="V5257" t="s">
        <v>486</v>
      </c>
      <c r="W5257" t="s">
        <v>31</v>
      </c>
      <c r="X5257">
        <v>1</v>
      </c>
      <c r="Y5257" t="str">
        <f>IF(tblRides[[#This Row],[supply_demand_ratio]]&lt;0.8,"Below 0.8",IF(tblRides[[#This Row],[supply_demand_ratio]]&lt;1,"Between 0.8-1.0",IF(tblRides[[#This Row],[supply_demand_ratio]]&lt;=1.2,"Between 1.0-1.2","Above 1.2")))</f>
        <v>Between 1.0-1.2</v>
      </c>
    </row>
    <row r="5258" spans="1:25" x14ac:dyDescent="0.3">
      <c r="A5258" t="s">
        <v>5313</v>
      </c>
      <c r="B5258" s="1">
        <v>46069.682638888888</v>
      </c>
      <c r="C5258" s="2">
        <v>46069</v>
      </c>
      <c r="D5258">
        <v>16</v>
      </c>
      <c r="E5258" t="s">
        <v>62</v>
      </c>
      <c r="F5258" t="s">
        <v>26</v>
      </c>
      <c r="G5258">
        <v>8.6</v>
      </c>
      <c r="H5258">
        <v>204.92</v>
      </c>
      <c r="I5258">
        <v>202.48</v>
      </c>
      <c r="J5258">
        <v>1.1000000000000001</v>
      </c>
      <c r="K5258">
        <v>10</v>
      </c>
      <c r="L5258">
        <v>12.8</v>
      </c>
      <c r="M5258">
        <v>51</v>
      </c>
      <c r="N5258" t="s">
        <v>41</v>
      </c>
      <c r="O5258">
        <v>1.573</v>
      </c>
      <c r="P5258" t="s">
        <v>28</v>
      </c>
      <c r="Q5258" t="s">
        <v>29</v>
      </c>
      <c r="R5258">
        <v>4.43</v>
      </c>
      <c r="S5258">
        <v>5</v>
      </c>
      <c r="T5258">
        <v>-2.44</v>
      </c>
      <c r="U5258">
        <v>2.8</v>
      </c>
      <c r="V5258" t="s">
        <v>486</v>
      </c>
      <c r="W5258" t="s">
        <v>45</v>
      </c>
      <c r="X5258">
        <v>1</v>
      </c>
      <c r="Y5258" t="str">
        <f>IF(tblRides[[#This Row],[supply_demand_ratio]]&lt;0.8,"Below 0.8",IF(tblRides[[#This Row],[supply_demand_ratio]]&lt;1,"Between 0.8-1.0",IF(tblRides[[#This Row],[supply_demand_ratio]]&lt;=1.2,"Between 1.0-1.2","Above 1.2")))</f>
        <v>Above 1.2</v>
      </c>
    </row>
    <row r="5259" spans="1:25" x14ac:dyDescent="0.3">
      <c r="A5259" t="s">
        <v>5314</v>
      </c>
      <c r="B5259" s="1">
        <v>46069.688888888886</v>
      </c>
      <c r="C5259" s="2">
        <v>46069</v>
      </c>
      <c r="D5259">
        <v>16</v>
      </c>
      <c r="E5259" t="s">
        <v>43</v>
      </c>
      <c r="F5259" t="s">
        <v>26</v>
      </c>
      <c r="G5259">
        <v>9.8000000000000007</v>
      </c>
      <c r="H5259">
        <v>182.92</v>
      </c>
      <c r="J5259">
        <v>1</v>
      </c>
      <c r="K5259">
        <v>3.2</v>
      </c>
      <c r="M5259">
        <v>54</v>
      </c>
      <c r="N5259" t="s">
        <v>41</v>
      </c>
      <c r="O5259">
        <v>1.609</v>
      </c>
      <c r="P5259" t="s">
        <v>82</v>
      </c>
      <c r="Q5259" t="s">
        <v>83</v>
      </c>
      <c r="R5259">
        <v>4.62</v>
      </c>
      <c r="S5259">
        <v>13</v>
      </c>
      <c r="V5259" t="s">
        <v>486</v>
      </c>
      <c r="W5259" t="s">
        <v>31</v>
      </c>
      <c r="X5259">
        <v>0</v>
      </c>
      <c r="Y5259" t="str">
        <f>IF(tblRides[[#This Row],[supply_demand_ratio]]&lt;0.8,"Below 0.8",IF(tblRides[[#This Row],[supply_demand_ratio]]&lt;1,"Between 0.8-1.0",IF(tblRides[[#This Row],[supply_demand_ratio]]&lt;=1.2,"Between 1.0-1.2","Above 1.2")))</f>
        <v>Above 1.2</v>
      </c>
    </row>
    <row r="5260" spans="1:25" x14ac:dyDescent="0.3">
      <c r="A5260" t="s">
        <v>5315</v>
      </c>
      <c r="B5260" s="1">
        <v>46069.697222222225</v>
      </c>
      <c r="C5260" s="2">
        <v>46069</v>
      </c>
      <c r="D5260">
        <v>16</v>
      </c>
      <c r="E5260" t="s">
        <v>43</v>
      </c>
      <c r="F5260" t="s">
        <v>34</v>
      </c>
      <c r="G5260">
        <v>9.1999999999999993</v>
      </c>
      <c r="H5260">
        <v>187.68</v>
      </c>
      <c r="I5260">
        <v>179</v>
      </c>
      <c r="J5260">
        <v>1</v>
      </c>
      <c r="K5260">
        <v>7.4</v>
      </c>
      <c r="L5260">
        <v>10.6</v>
      </c>
      <c r="M5260">
        <v>57</v>
      </c>
      <c r="N5260" t="s">
        <v>27</v>
      </c>
      <c r="O5260">
        <v>1.0049999999999999</v>
      </c>
      <c r="P5260" t="s">
        <v>28</v>
      </c>
      <c r="Q5260" t="s">
        <v>29</v>
      </c>
      <c r="R5260">
        <v>4.9400000000000004</v>
      </c>
      <c r="S5260">
        <v>0</v>
      </c>
      <c r="T5260">
        <v>-8.68</v>
      </c>
      <c r="U5260">
        <v>3.2</v>
      </c>
      <c r="V5260" t="s">
        <v>486</v>
      </c>
      <c r="W5260" t="s">
        <v>45</v>
      </c>
      <c r="X5260">
        <v>1</v>
      </c>
      <c r="Y5260" t="str">
        <f>IF(tblRides[[#This Row],[supply_demand_ratio]]&lt;0.8,"Below 0.8",IF(tblRides[[#This Row],[supply_demand_ratio]]&lt;1,"Between 0.8-1.0",IF(tblRides[[#This Row],[supply_demand_ratio]]&lt;=1.2,"Between 1.0-1.2","Above 1.2")))</f>
        <v>Between 1.0-1.2</v>
      </c>
    </row>
    <row r="5261" spans="1:25" x14ac:dyDescent="0.3">
      <c r="A5261" t="s">
        <v>5316</v>
      </c>
      <c r="B5261" s="1">
        <v>46069.70208333333</v>
      </c>
      <c r="C5261" s="2">
        <v>46069</v>
      </c>
      <c r="D5261">
        <v>16</v>
      </c>
      <c r="E5261" t="s">
        <v>62</v>
      </c>
      <c r="F5261" t="s">
        <v>26</v>
      </c>
      <c r="G5261">
        <v>4.5999999999999996</v>
      </c>
      <c r="H5261">
        <v>108.48</v>
      </c>
      <c r="I5261">
        <v>104.74</v>
      </c>
      <c r="J5261">
        <v>1.1000000000000001</v>
      </c>
      <c r="K5261">
        <v>3.9</v>
      </c>
      <c r="L5261">
        <v>1</v>
      </c>
      <c r="M5261">
        <v>60</v>
      </c>
      <c r="N5261" t="s">
        <v>41</v>
      </c>
      <c r="O5261">
        <v>1.9319999999999999</v>
      </c>
      <c r="P5261" t="s">
        <v>28</v>
      </c>
      <c r="Q5261" t="s">
        <v>29</v>
      </c>
      <c r="R5261">
        <v>4.72</v>
      </c>
      <c r="S5261">
        <v>22</v>
      </c>
      <c r="T5261">
        <v>-3.74</v>
      </c>
      <c r="U5261">
        <v>-2.9</v>
      </c>
      <c r="V5261" t="s">
        <v>486</v>
      </c>
      <c r="W5261" t="s">
        <v>31</v>
      </c>
      <c r="X5261">
        <v>1</v>
      </c>
      <c r="Y5261" t="str">
        <f>IF(tblRides[[#This Row],[supply_demand_ratio]]&lt;0.8,"Below 0.8",IF(tblRides[[#This Row],[supply_demand_ratio]]&lt;1,"Between 0.8-1.0",IF(tblRides[[#This Row],[supply_demand_ratio]]&lt;=1.2,"Between 1.0-1.2","Above 1.2")))</f>
        <v>Above 1.2</v>
      </c>
    </row>
    <row r="5262" spans="1:25" x14ac:dyDescent="0.3">
      <c r="A5262" t="s">
        <v>5317</v>
      </c>
      <c r="B5262" s="1">
        <v>46069.703472222223</v>
      </c>
      <c r="C5262" s="2">
        <v>46069</v>
      </c>
      <c r="D5262">
        <v>16</v>
      </c>
      <c r="E5262" t="s">
        <v>36</v>
      </c>
      <c r="F5262" t="s">
        <v>26</v>
      </c>
      <c r="G5262">
        <v>9.3000000000000007</v>
      </c>
      <c r="H5262">
        <v>156.84</v>
      </c>
      <c r="I5262">
        <v>156.36000000000001</v>
      </c>
      <c r="J5262">
        <v>1</v>
      </c>
      <c r="K5262">
        <v>4.5999999999999996</v>
      </c>
      <c r="L5262">
        <v>4</v>
      </c>
      <c r="M5262">
        <v>93</v>
      </c>
      <c r="N5262" t="s">
        <v>41</v>
      </c>
      <c r="O5262">
        <v>1.0229999999999999</v>
      </c>
      <c r="P5262" t="s">
        <v>28</v>
      </c>
      <c r="Q5262" t="s">
        <v>29</v>
      </c>
      <c r="R5262">
        <v>4.45</v>
      </c>
      <c r="S5262">
        <v>23</v>
      </c>
      <c r="T5262">
        <v>-0.48</v>
      </c>
      <c r="U5262">
        <v>-0.6</v>
      </c>
      <c r="V5262" t="s">
        <v>486</v>
      </c>
      <c r="W5262" t="s">
        <v>31</v>
      </c>
      <c r="X5262">
        <v>1</v>
      </c>
      <c r="Y5262" t="str">
        <f>IF(tblRides[[#This Row],[supply_demand_ratio]]&lt;0.8,"Below 0.8",IF(tblRides[[#This Row],[supply_demand_ratio]]&lt;1,"Between 0.8-1.0",IF(tblRides[[#This Row],[supply_demand_ratio]]&lt;=1.2,"Between 1.0-1.2","Above 1.2")))</f>
        <v>Between 1.0-1.2</v>
      </c>
    </row>
    <row r="5263" spans="1:25" x14ac:dyDescent="0.3">
      <c r="A5263" t="s">
        <v>5318</v>
      </c>
      <c r="B5263" s="1">
        <v>46069.704861111109</v>
      </c>
      <c r="C5263" s="2">
        <v>46069</v>
      </c>
      <c r="D5263">
        <v>16</v>
      </c>
      <c r="E5263" t="s">
        <v>62</v>
      </c>
      <c r="F5263" t="s">
        <v>34</v>
      </c>
      <c r="G5263">
        <v>2.5</v>
      </c>
      <c r="H5263">
        <v>68.16</v>
      </c>
      <c r="I5263">
        <v>68.33</v>
      </c>
      <c r="J5263">
        <v>1</v>
      </c>
      <c r="K5263">
        <v>7.7</v>
      </c>
      <c r="L5263">
        <v>9</v>
      </c>
      <c r="M5263">
        <v>49</v>
      </c>
      <c r="N5263" t="s">
        <v>41</v>
      </c>
      <c r="O5263">
        <v>1.274</v>
      </c>
      <c r="P5263" t="s">
        <v>28</v>
      </c>
      <c r="Q5263" t="s">
        <v>29</v>
      </c>
      <c r="R5263">
        <v>4.66</v>
      </c>
      <c r="S5263">
        <v>0</v>
      </c>
      <c r="T5263">
        <v>0.17</v>
      </c>
      <c r="U5263">
        <v>1.3</v>
      </c>
      <c r="V5263" t="s">
        <v>486</v>
      </c>
      <c r="W5263" t="s">
        <v>45</v>
      </c>
      <c r="X5263">
        <v>1</v>
      </c>
      <c r="Y5263" t="str">
        <f>IF(tblRides[[#This Row],[supply_demand_ratio]]&lt;0.8,"Below 0.8",IF(tblRides[[#This Row],[supply_demand_ratio]]&lt;1,"Between 0.8-1.0",IF(tblRides[[#This Row],[supply_demand_ratio]]&lt;=1.2,"Between 1.0-1.2","Above 1.2")))</f>
        <v>Above 1.2</v>
      </c>
    </row>
    <row r="5264" spans="1:25" x14ac:dyDescent="0.3">
      <c r="A5264" t="s">
        <v>5319</v>
      </c>
      <c r="B5264" s="1">
        <v>46069.718055555553</v>
      </c>
      <c r="C5264" s="2">
        <v>46069</v>
      </c>
      <c r="D5264">
        <v>17</v>
      </c>
      <c r="E5264" t="s">
        <v>25</v>
      </c>
      <c r="F5264" t="s">
        <v>34</v>
      </c>
      <c r="G5264">
        <v>6.5</v>
      </c>
      <c r="H5264">
        <v>146.02000000000001</v>
      </c>
      <c r="I5264">
        <v>148.77000000000001</v>
      </c>
      <c r="J5264">
        <v>1.1000000000000001</v>
      </c>
      <c r="K5264">
        <v>8</v>
      </c>
      <c r="L5264">
        <v>6</v>
      </c>
      <c r="M5264">
        <v>109</v>
      </c>
      <c r="N5264" t="s">
        <v>27</v>
      </c>
      <c r="O5264">
        <v>0.77600000000000002</v>
      </c>
      <c r="P5264" t="s">
        <v>28</v>
      </c>
      <c r="Q5264" t="s">
        <v>29</v>
      </c>
      <c r="R5264">
        <v>4.63</v>
      </c>
      <c r="S5264">
        <v>0</v>
      </c>
      <c r="T5264">
        <v>2.75</v>
      </c>
      <c r="U5264">
        <v>-2</v>
      </c>
      <c r="V5264" t="s">
        <v>486</v>
      </c>
      <c r="W5264" t="s">
        <v>45</v>
      </c>
      <c r="X5264">
        <v>1</v>
      </c>
      <c r="Y5264" t="str">
        <f>IF(tblRides[[#This Row],[supply_demand_ratio]]&lt;0.8,"Below 0.8",IF(tblRides[[#This Row],[supply_demand_ratio]]&lt;1,"Between 0.8-1.0",IF(tblRides[[#This Row],[supply_demand_ratio]]&lt;=1.2,"Between 1.0-1.2","Above 1.2")))</f>
        <v>Below 0.8</v>
      </c>
    </row>
    <row r="5265" spans="1:25" x14ac:dyDescent="0.3">
      <c r="A5265" t="s">
        <v>5320</v>
      </c>
      <c r="B5265" s="1">
        <v>46069.722222222219</v>
      </c>
      <c r="C5265" s="2">
        <v>46069</v>
      </c>
      <c r="D5265">
        <v>17</v>
      </c>
      <c r="E5265" t="s">
        <v>25</v>
      </c>
      <c r="F5265" t="s">
        <v>26</v>
      </c>
      <c r="G5265">
        <v>2.6</v>
      </c>
      <c r="H5265">
        <v>94.14</v>
      </c>
      <c r="I5265">
        <v>98.96</v>
      </c>
      <c r="J5265">
        <v>1.2</v>
      </c>
      <c r="K5265">
        <v>7</v>
      </c>
      <c r="L5265">
        <v>9.1</v>
      </c>
      <c r="M5265">
        <v>90</v>
      </c>
      <c r="N5265" t="s">
        <v>27</v>
      </c>
      <c r="O5265">
        <v>0.67500000000000004</v>
      </c>
      <c r="P5265" t="s">
        <v>28</v>
      </c>
      <c r="Q5265" t="s">
        <v>29</v>
      </c>
      <c r="R5265">
        <v>4.68</v>
      </c>
      <c r="S5265">
        <v>5</v>
      </c>
      <c r="T5265">
        <v>4.82</v>
      </c>
      <c r="U5265">
        <v>2.1</v>
      </c>
      <c r="V5265" t="s">
        <v>486</v>
      </c>
      <c r="W5265" t="s">
        <v>45</v>
      </c>
      <c r="X5265">
        <v>1</v>
      </c>
      <c r="Y5265" t="str">
        <f>IF(tblRides[[#This Row],[supply_demand_ratio]]&lt;0.8,"Below 0.8",IF(tblRides[[#This Row],[supply_demand_ratio]]&lt;1,"Between 0.8-1.0",IF(tblRides[[#This Row],[supply_demand_ratio]]&lt;=1.2,"Between 1.0-1.2","Above 1.2")))</f>
        <v>Below 0.8</v>
      </c>
    </row>
    <row r="5266" spans="1:25" x14ac:dyDescent="0.3">
      <c r="A5266" t="s">
        <v>5321</v>
      </c>
      <c r="B5266" s="1">
        <v>46069.724999999999</v>
      </c>
      <c r="C5266" s="2">
        <v>46069</v>
      </c>
      <c r="D5266">
        <v>17</v>
      </c>
      <c r="E5266" t="s">
        <v>43</v>
      </c>
      <c r="F5266" t="s">
        <v>26</v>
      </c>
      <c r="G5266">
        <v>3.8</v>
      </c>
      <c r="H5266">
        <v>89.14</v>
      </c>
      <c r="I5266">
        <v>86.45</v>
      </c>
      <c r="J5266">
        <v>1</v>
      </c>
      <c r="K5266">
        <v>4.5</v>
      </c>
      <c r="L5266">
        <v>8.5</v>
      </c>
      <c r="M5266">
        <v>49</v>
      </c>
      <c r="N5266" t="s">
        <v>41</v>
      </c>
      <c r="O5266">
        <v>1.0049999999999999</v>
      </c>
      <c r="P5266" t="s">
        <v>28</v>
      </c>
      <c r="Q5266" t="s">
        <v>29</v>
      </c>
      <c r="R5266">
        <v>4.87</v>
      </c>
      <c r="S5266">
        <v>1</v>
      </c>
      <c r="T5266">
        <v>-2.69</v>
      </c>
      <c r="U5266">
        <v>4</v>
      </c>
      <c r="V5266" t="s">
        <v>486</v>
      </c>
      <c r="W5266" t="s">
        <v>31</v>
      </c>
      <c r="X5266">
        <v>1</v>
      </c>
      <c r="Y5266" t="str">
        <f>IF(tblRides[[#This Row],[supply_demand_ratio]]&lt;0.8,"Below 0.8",IF(tblRides[[#This Row],[supply_demand_ratio]]&lt;1,"Between 0.8-1.0",IF(tblRides[[#This Row],[supply_demand_ratio]]&lt;=1.2,"Between 1.0-1.2","Above 1.2")))</f>
        <v>Between 1.0-1.2</v>
      </c>
    </row>
    <row r="5267" spans="1:25" x14ac:dyDescent="0.3">
      <c r="A5267" t="s">
        <v>5322</v>
      </c>
      <c r="B5267" s="1">
        <v>46069.729861111111</v>
      </c>
      <c r="C5267" s="2">
        <v>46069</v>
      </c>
      <c r="D5267">
        <v>17</v>
      </c>
      <c r="E5267" t="s">
        <v>43</v>
      </c>
      <c r="F5267" t="s">
        <v>26</v>
      </c>
      <c r="G5267">
        <v>13.2</v>
      </c>
      <c r="H5267">
        <v>225.09</v>
      </c>
      <c r="J5267">
        <v>1</v>
      </c>
      <c r="K5267">
        <v>8.1999999999999993</v>
      </c>
      <c r="L5267">
        <v>7.5</v>
      </c>
      <c r="M5267">
        <v>55</v>
      </c>
      <c r="N5267" t="s">
        <v>41</v>
      </c>
      <c r="O5267">
        <v>1.351</v>
      </c>
      <c r="P5267" t="s">
        <v>58</v>
      </c>
      <c r="Q5267" t="s">
        <v>59</v>
      </c>
      <c r="R5267">
        <v>4.82</v>
      </c>
      <c r="S5267">
        <v>8</v>
      </c>
      <c r="U5267">
        <v>-0.7</v>
      </c>
      <c r="V5267" t="s">
        <v>486</v>
      </c>
      <c r="W5267" t="s">
        <v>45</v>
      </c>
      <c r="X5267">
        <v>0</v>
      </c>
      <c r="Y5267" t="str">
        <f>IF(tblRides[[#This Row],[supply_demand_ratio]]&lt;0.8,"Below 0.8",IF(tblRides[[#This Row],[supply_demand_ratio]]&lt;1,"Between 0.8-1.0",IF(tblRides[[#This Row],[supply_demand_ratio]]&lt;=1.2,"Between 1.0-1.2","Above 1.2")))</f>
        <v>Above 1.2</v>
      </c>
    </row>
    <row r="5268" spans="1:25" x14ac:dyDescent="0.3">
      <c r="A5268" t="s">
        <v>5323</v>
      </c>
      <c r="B5268" s="1">
        <v>46069.736111111109</v>
      </c>
      <c r="C5268" s="2">
        <v>46069</v>
      </c>
      <c r="D5268">
        <v>17</v>
      </c>
      <c r="E5268" t="s">
        <v>43</v>
      </c>
      <c r="F5268" t="s">
        <v>34</v>
      </c>
      <c r="G5268">
        <v>4.7</v>
      </c>
      <c r="H5268">
        <v>99.61</v>
      </c>
      <c r="I5268">
        <v>97.87</v>
      </c>
      <c r="J5268">
        <v>1</v>
      </c>
      <c r="K5268">
        <v>4.5</v>
      </c>
      <c r="L5268">
        <v>8.1</v>
      </c>
      <c r="M5268">
        <v>55</v>
      </c>
      <c r="N5268" t="s">
        <v>41</v>
      </c>
      <c r="O5268">
        <v>1.2410000000000001</v>
      </c>
      <c r="P5268" t="s">
        <v>28</v>
      </c>
      <c r="Q5268" t="s">
        <v>29</v>
      </c>
      <c r="R5268">
        <v>4.93</v>
      </c>
      <c r="S5268">
        <v>0</v>
      </c>
      <c r="T5268">
        <v>-1.74</v>
      </c>
      <c r="U5268">
        <v>3.6</v>
      </c>
      <c r="V5268" t="s">
        <v>486</v>
      </c>
      <c r="W5268" t="s">
        <v>31</v>
      </c>
      <c r="X5268">
        <v>1</v>
      </c>
      <c r="Y5268" t="str">
        <f>IF(tblRides[[#This Row],[supply_demand_ratio]]&lt;0.8,"Below 0.8",IF(tblRides[[#This Row],[supply_demand_ratio]]&lt;1,"Between 0.8-1.0",IF(tblRides[[#This Row],[supply_demand_ratio]]&lt;=1.2,"Between 1.0-1.2","Above 1.2")))</f>
        <v>Above 1.2</v>
      </c>
    </row>
    <row r="5269" spans="1:25" x14ac:dyDescent="0.3">
      <c r="A5269" t="s">
        <v>5324</v>
      </c>
      <c r="B5269" s="1">
        <v>46069.738194444442</v>
      </c>
      <c r="C5269" s="2">
        <v>46069</v>
      </c>
      <c r="D5269">
        <v>17</v>
      </c>
      <c r="E5269" t="s">
        <v>25</v>
      </c>
      <c r="F5269" t="s">
        <v>26</v>
      </c>
      <c r="G5269">
        <v>3.8</v>
      </c>
      <c r="H5269">
        <v>138.24</v>
      </c>
      <c r="I5269">
        <v>132.91999999999999</v>
      </c>
      <c r="J5269">
        <v>1.3</v>
      </c>
      <c r="K5269">
        <v>6.7</v>
      </c>
      <c r="L5269">
        <v>7.7</v>
      </c>
      <c r="M5269">
        <v>93</v>
      </c>
      <c r="N5269" t="s">
        <v>27</v>
      </c>
      <c r="O5269">
        <v>0.66100000000000003</v>
      </c>
      <c r="P5269" t="s">
        <v>28</v>
      </c>
      <c r="Q5269" t="s">
        <v>29</v>
      </c>
      <c r="R5269">
        <v>4.67</v>
      </c>
      <c r="S5269">
        <v>3</v>
      </c>
      <c r="T5269">
        <v>-5.32</v>
      </c>
      <c r="U5269">
        <v>1</v>
      </c>
      <c r="V5269" t="s">
        <v>486</v>
      </c>
      <c r="W5269" t="s">
        <v>45</v>
      </c>
      <c r="X5269">
        <v>1</v>
      </c>
      <c r="Y5269" t="str">
        <f>IF(tblRides[[#This Row],[supply_demand_ratio]]&lt;0.8,"Below 0.8",IF(tblRides[[#This Row],[supply_demand_ratio]]&lt;1,"Between 0.8-1.0",IF(tblRides[[#This Row],[supply_demand_ratio]]&lt;=1.2,"Between 1.0-1.2","Above 1.2")))</f>
        <v>Below 0.8</v>
      </c>
    </row>
    <row r="5270" spans="1:25" x14ac:dyDescent="0.3">
      <c r="A5270" t="s">
        <v>5325</v>
      </c>
      <c r="B5270" s="1">
        <v>46069.746527777781</v>
      </c>
      <c r="C5270" s="2">
        <v>46069</v>
      </c>
      <c r="D5270">
        <v>17</v>
      </c>
      <c r="E5270" t="s">
        <v>36</v>
      </c>
      <c r="F5270" t="s">
        <v>34</v>
      </c>
      <c r="G5270">
        <v>10.7</v>
      </c>
      <c r="H5270">
        <v>189.03</v>
      </c>
      <c r="I5270">
        <v>183.1</v>
      </c>
      <c r="J5270">
        <v>1</v>
      </c>
      <c r="K5270">
        <v>3.8</v>
      </c>
      <c r="L5270">
        <v>5.4</v>
      </c>
      <c r="M5270">
        <v>98</v>
      </c>
      <c r="N5270" t="s">
        <v>41</v>
      </c>
      <c r="O5270">
        <v>1.1040000000000001</v>
      </c>
      <c r="P5270" t="s">
        <v>28</v>
      </c>
      <c r="Q5270" t="s">
        <v>29</v>
      </c>
      <c r="R5270">
        <v>4.8</v>
      </c>
      <c r="S5270">
        <v>0</v>
      </c>
      <c r="T5270">
        <v>-5.93</v>
      </c>
      <c r="U5270">
        <v>1.6</v>
      </c>
      <c r="V5270" t="s">
        <v>486</v>
      </c>
      <c r="W5270" t="s">
        <v>31</v>
      </c>
      <c r="X5270">
        <v>1</v>
      </c>
      <c r="Y5270" t="str">
        <f>IF(tblRides[[#This Row],[supply_demand_ratio]]&lt;0.8,"Below 0.8",IF(tblRides[[#This Row],[supply_demand_ratio]]&lt;1,"Between 0.8-1.0",IF(tblRides[[#This Row],[supply_demand_ratio]]&lt;=1.2,"Between 1.0-1.2","Above 1.2")))</f>
        <v>Between 1.0-1.2</v>
      </c>
    </row>
    <row r="5271" spans="1:25" x14ac:dyDescent="0.3">
      <c r="A5271" t="s">
        <v>5326</v>
      </c>
      <c r="B5271" s="1">
        <v>46069.754166666666</v>
      </c>
      <c r="C5271" s="2">
        <v>46069</v>
      </c>
      <c r="D5271">
        <v>18</v>
      </c>
      <c r="E5271" t="s">
        <v>25</v>
      </c>
      <c r="F5271" t="s">
        <v>26</v>
      </c>
      <c r="G5271">
        <v>3.5</v>
      </c>
      <c r="H5271">
        <v>128.12</v>
      </c>
      <c r="J5271">
        <v>1.3</v>
      </c>
      <c r="K5271">
        <v>12.3</v>
      </c>
      <c r="L5271">
        <v>15.4</v>
      </c>
      <c r="M5271">
        <v>99</v>
      </c>
      <c r="N5271" t="s">
        <v>72</v>
      </c>
      <c r="O5271">
        <v>0.59499999999999997</v>
      </c>
      <c r="P5271" t="s">
        <v>37</v>
      </c>
      <c r="Q5271" t="s">
        <v>103</v>
      </c>
      <c r="R5271">
        <v>4.92</v>
      </c>
      <c r="S5271">
        <v>9</v>
      </c>
      <c r="U5271">
        <v>3.1</v>
      </c>
      <c r="V5271" t="s">
        <v>486</v>
      </c>
      <c r="W5271" t="s">
        <v>77</v>
      </c>
      <c r="X5271">
        <v>0</v>
      </c>
      <c r="Y5271" t="str">
        <f>IF(tblRides[[#This Row],[supply_demand_ratio]]&lt;0.8,"Below 0.8",IF(tblRides[[#This Row],[supply_demand_ratio]]&lt;1,"Between 0.8-1.0",IF(tblRides[[#This Row],[supply_demand_ratio]]&lt;=1.2,"Between 1.0-1.2","Above 1.2")))</f>
        <v>Below 0.8</v>
      </c>
    </row>
    <row r="5272" spans="1:25" x14ac:dyDescent="0.3">
      <c r="A5272" t="s">
        <v>5327</v>
      </c>
      <c r="B5272" s="1">
        <v>46069.759027777778</v>
      </c>
      <c r="C5272" s="2">
        <v>46069</v>
      </c>
      <c r="D5272">
        <v>18</v>
      </c>
      <c r="E5272" t="s">
        <v>36</v>
      </c>
      <c r="F5272" t="s">
        <v>26</v>
      </c>
      <c r="G5272">
        <v>8.1999999999999993</v>
      </c>
      <c r="H5272">
        <v>196.89</v>
      </c>
      <c r="I5272">
        <v>192.23</v>
      </c>
      <c r="J5272">
        <v>1.1000000000000001</v>
      </c>
      <c r="K5272">
        <v>4.9000000000000004</v>
      </c>
      <c r="L5272">
        <v>9.3000000000000007</v>
      </c>
      <c r="M5272">
        <v>67</v>
      </c>
      <c r="N5272" t="s">
        <v>27</v>
      </c>
      <c r="O5272">
        <v>0.628</v>
      </c>
      <c r="P5272" t="s">
        <v>28</v>
      </c>
      <c r="Q5272" t="s">
        <v>29</v>
      </c>
      <c r="R5272">
        <v>4.71</v>
      </c>
      <c r="S5272">
        <v>10</v>
      </c>
      <c r="T5272">
        <v>-4.66</v>
      </c>
      <c r="U5272">
        <v>4.4000000000000004</v>
      </c>
      <c r="V5272" t="s">
        <v>486</v>
      </c>
      <c r="W5272" t="s">
        <v>31</v>
      </c>
      <c r="X5272">
        <v>1</v>
      </c>
      <c r="Y5272" t="str">
        <f>IF(tblRides[[#This Row],[supply_demand_ratio]]&lt;0.8,"Below 0.8",IF(tblRides[[#This Row],[supply_demand_ratio]]&lt;1,"Between 0.8-1.0",IF(tblRides[[#This Row],[supply_demand_ratio]]&lt;=1.2,"Between 1.0-1.2","Above 1.2")))</f>
        <v>Below 0.8</v>
      </c>
    </row>
    <row r="5273" spans="1:25" x14ac:dyDescent="0.3">
      <c r="A5273" t="s">
        <v>5328</v>
      </c>
      <c r="B5273" s="1">
        <v>46069.760416666664</v>
      </c>
      <c r="C5273" s="2">
        <v>46069</v>
      </c>
      <c r="D5273">
        <v>18</v>
      </c>
      <c r="E5273" t="s">
        <v>36</v>
      </c>
      <c r="F5273" t="s">
        <v>26</v>
      </c>
      <c r="G5273">
        <v>6.9</v>
      </c>
      <c r="H5273">
        <v>189.05</v>
      </c>
      <c r="I5273">
        <v>196.27</v>
      </c>
      <c r="J5273">
        <v>1.2</v>
      </c>
      <c r="K5273">
        <v>7.1</v>
      </c>
      <c r="L5273">
        <v>5</v>
      </c>
      <c r="M5273">
        <v>96</v>
      </c>
      <c r="N5273" t="s">
        <v>27</v>
      </c>
      <c r="O5273">
        <v>0.84899999999999998</v>
      </c>
      <c r="P5273" t="s">
        <v>28</v>
      </c>
      <c r="Q5273" t="s">
        <v>29</v>
      </c>
      <c r="R5273">
        <v>4.32</v>
      </c>
      <c r="S5273">
        <v>11</v>
      </c>
      <c r="T5273">
        <v>7.22</v>
      </c>
      <c r="U5273">
        <v>-2.1</v>
      </c>
      <c r="V5273" t="s">
        <v>486</v>
      </c>
      <c r="W5273" t="s">
        <v>45</v>
      </c>
      <c r="X5273">
        <v>1</v>
      </c>
      <c r="Y5273" t="str">
        <f>IF(tblRides[[#This Row],[supply_demand_ratio]]&lt;0.8,"Below 0.8",IF(tblRides[[#This Row],[supply_demand_ratio]]&lt;1,"Between 0.8-1.0",IF(tblRides[[#This Row],[supply_demand_ratio]]&lt;=1.2,"Between 1.0-1.2","Above 1.2")))</f>
        <v>Between 0.8-1.0</v>
      </c>
    </row>
    <row r="5274" spans="1:25" x14ac:dyDescent="0.3">
      <c r="A5274" t="s">
        <v>5329</v>
      </c>
      <c r="B5274" s="1">
        <v>46069.761805555558</v>
      </c>
      <c r="C5274" s="2">
        <v>46069</v>
      </c>
      <c r="D5274">
        <v>18</v>
      </c>
      <c r="E5274" t="s">
        <v>33</v>
      </c>
      <c r="F5274" t="s">
        <v>34</v>
      </c>
      <c r="G5274">
        <v>5.5</v>
      </c>
      <c r="H5274">
        <v>161.62</v>
      </c>
      <c r="I5274">
        <v>154.5</v>
      </c>
      <c r="J5274">
        <v>1.3</v>
      </c>
      <c r="K5274">
        <v>8.6</v>
      </c>
      <c r="L5274">
        <v>12.3</v>
      </c>
      <c r="M5274">
        <v>69</v>
      </c>
      <c r="N5274" t="s">
        <v>27</v>
      </c>
      <c r="O5274">
        <v>0.63100000000000001</v>
      </c>
      <c r="P5274" t="s">
        <v>28</v>
      </c>
      <c r="Q5274" t="s">
        <v>29</v>
      </c>
      <c r="R5274">
        <v>4.6500000000000004</v>
      </c>
      <c r="S5274">
        <v>0</v>
      </c>
      <c r="T5274">
        <v>-7.12</v>
      </c>
      <c r="U5274">
        <v>3.7</v>
      </c>
      <c r="V5274" t="s">
        <v>486</v>
      </c>
      <c r="W5274" t="s">
        <v>45</v>
      </c>
      <c r="X5274">
        <v>1</v>
      </c>
      <c r="Y5274" t="str">
        <f>IF(tblRides[[#This Row],[supply_demand_ratio]]&lt;0.8,"Below 0.8",IF(tblRides[[#This Row],[supply_demand_ratio]]&lt;1,"Between 0.8-1.0",IF(tblRides[[#This Row],[supply_demand_ratio]]&lt;=1.2,"Between 1.0-1.2","Above 1.2")))</f>
        <v>Below 0.8</v>
      </c>
    </row>
    <row r="5275" spans="1:25" x14ac:dyDescent="0.3">
      <c r="A5275" t="s">
        <v>5330</v>
      </c>
      <c r="B5275" s="1">
        <v>46069.762499999997</v>
      </c>
      <c r="C5275" s="2">
        <v>46069</v>
      </c>
      <c r="D5275">
        <v>18</v>
      </c>
      <c r="E5275" t="s">
        <v>43</v>
      </c>
      <c r="F5275" t="s">
        <v>34</v>
      </c>
      <c r="G5275">
        <v>3.2</v>
      </c>
      <c r="H5275">
        <v>83.22</v>
      </c>
      <c r="I5275">
        <v>82.86</v>
      </c>
      <c r="J5275">
        <v>1</v>
      </c>
      <c r="K5275">
        <v>3</v>
      </c>
      <c r="L5275">
        <v>6.5</v>
      </c>
      <c r="M5275">
        <v>57</v>
      </c>
      <c r="N5275" t="s">
        <v>27</v>
      </c>
      <c r="O5275">
        <v>0.999</v>
      </c>
      <c r="P5275" t="s">
        <v>28</v>
      </c>
      <c r="Q5275" t="s">
        <v>29</v>
      </c>
      <c r="R5275">
        <v>5</v>
      </c>
      <c r="S5275">
        <v>0</v>
      </c>
      <c r="T5275">
        <v>-0.36</v>
      </c>
      <c r="U5275">
        <v>3.5</v>
      </c>
      <c r="V5275" t="s">
        <v>486</v>
      </c>
      <c r="W5275" t="s">
        <v>31</v>
      </c>
      <c r="X5275">
        <v>1</v>
      </c>
      <c r="Y5275" t="str">
        <f>IF(tblRides[[#This Row],[supply_demand_ratio]]&lt;0.8,"Below 0.8",IF(tblRides[[#This Row],[supply_demand_ratio]]&lt;1,"Between 0.8-1.0",IF(tblRides[[#This Row],[supply_demand_ratio]]&lt;=1.2,"Between 1.0-1.2","Above 1.2")))</f>
        <v>Between 0.8-1.0</v>
      </c>
    </row>
    <row r="5276" spans="1:25" x14ac:dyDescent="0.3">
      <c r="A5276" t="s">
        <v>5331</v>
      </c>
      <c r="B5276" s="1">
        <v>46069.777777777781</v>
      </c>
      <c r="C5276" s="2">
        <v>46069</v>
      </c>
      <c r="D5276">
        <v>18</v>
      </c>
      <c r="E5276" t="s">
        <v>25</v>
      </c>
      <c r="F5276" t="s">
        <v>26</v>
      </c>
      <c r="G5276">
        <v>15.6</v>
      </c>
      <c r="H5276">
        <v>369.22</v>
      </c>
      <c r="I5276">
        <v>349.41</v>
      </c>
      <c r="J5276">
        <v>1.2</v>
      </c>
      <c r="K5276">
        <v>6.7</v>
      </c>
      <c r="L5276">
        <v>8.1999999999999993</v>
      </c>
      <c r="M5276">
        <v>120</v>
      </c>
      <c r="N5276" t="s">
        <v>72</v>
      </c>
      <c r="O5276">
        <v>0.78700000000000003</v>
      </c>
      <c r="P5276" t="s">
        <v>28</v>
      </c>
      <c r="Q5276" t="s">
        <v>29</v>
      </c>
      <c r="R5276">
        <v>4.78</v>
      </c>
      <c r="S5276">
        <v>6</v>
      </c>
      <c r="T5276">
        <v>-19.809999999999999</v>
      </c>
      <c r="U5276">
        <v>1.5</v>
      </c>
      <c r="V5276" t="s">
        <v>486</v>
      </c>
      <c r="W5276" t="s">
        <v>45</v>
      </c>
      <c r="X5276">
        <v>1</v>
      </c>
      <c r="Y5276" t="str">
        <f>IF(tblRides[[#This Row],[supply_demand_ratio]]&lt;0.8,"Below 0.8",IF(tblRides[[#This Row],[supply_demand_ratio]]&lt;1,"Between 0.8-1.0",IF(tblRides[[#This Row],[supply_demand_ratio]]&lt;=1.2,"Between 1.0-1.2","Above 1.2")))</f>
        <v>Below 0.8</v>
      </c>
    </row>
    <row r="5277" spans="1:25" x14ac:dyDescent="0.3">
      <c r="A5277" t="s">
        <v>5332</v>
      </c>
      <c r="B5277" s="1">
        <v>46069.806250000001</v>
      </c>
      <c r="C5277" s="2">
        <v>46069</v>
      </c>
      <c r="D5277">
        <v>19</v>
      </c>
      <c r="E5277" t="s">
        <v>25</v>
      </c>
      <c r="F5277" t="s">
        <v>34</v>
      </c>
      <c r="G5277">
        <v>3.7</v>
      </c>
      <c r="H5277">
        <v>127.49</v>
      </c>
      <c r="I5277">
        <v>128.75</v>
      </c>
      <c r="J5277">
        <v>1.2</v>
      </c>
      <c r="K5277">
        <v>6.1</v>
      </c>
      <c r="L5277">
        <v>3.8</v>
      </c>
      <c r="M5277">
        <v>96</v>
      </c>
      <c r="N5277" t="s">
        <v>27</v>
      </c>
      <c r="O5277">
        <v>0.77700000000000002</v>
      </c>
      <c r="P5277" t="s">
        <v>28</v>
      </c>
      <c r="Q5277" t="s">
        <v>29</v>
      </c>
      <c r="R5277">
        <v>4.7300000000000004</v>
      </c>
      <c r="S5277">
        <v>0</v>
      </c>
      <c r="T5277">
        <v>1.26</v>
      </c>
      <c r="U5277">
        <v>-2.2999999999999998</v>
      </c>
      <c r="V5277" t="s">
        <v>486</v>
      </c>
      <c r="W5277" t="s">
        <v>45</v>
      </c>
      <c r="X5277">
        <v>1</v>
      </c>
      <c r="Y5277" t="str">
        <f>IF(tblRides[[#This Row],[supply_demand_ratio]]&lt;0.8,"Below 0.8",IF(tblRides[[#This Row],[supply_demand_ratio]]&lt;1,"Between 0.8-1.0",IF(tblRides[[#This Row],[supply_demand_ratio]]&lt;=1.2,"Between 1.0-1.2","Above 1.2")))</f>
        <v>Below 0.8</v>
      </c>
    </row>
    <row r="5278" spans="1:25" x14ac:dyDescent="0.3">
      <c r="A5278" t="s">
        <v>5333</v>
      </c>
      <c r="B5278" s="1">
        <v>46069.820138888892</v>
      </c>
      <c r="C5278" s="2">
        <v>46069</v>
      </c>
      <c r="D5278">
        <v>19</v>
      </c>
      <c r="E5278" t="s">
        <v>36</v>
      </c>
      <c r="F5278" t="s">
        <v>26</v>
      </c>
      <c r="G5278">
        <v>13.7</v>
      </c>
      <c r="H5278">
        <v>314.17</v>
      </c>
      <c r="I5278">
        <v>317.11</v>
      </c>
      <c r="J5278">
        <v>1.2</v>
      </c>
      <c r="K5278">
        <v>6.1</v>
      </c>
      <c r="L5278">
        <v>8.6</v>
      </c>
      <c r="M5278">
        <v>82</v>
      </c>
      <c r="N5278" t="s">
        <v>27</v>
      </c>
      <c r="O5278">
        <v>0.69499999999999995</v>
      </c>
      <c r="P5278" t="s">
        <v>28</v>
      </c>
      <c r="Q5278" t="s">
        <v>29</v>
      </c>
      <c r="R5278">
        <v>4.5999999999999996</v>
      </c>
      <c r="S5278">
        <v>3</v>
      </c>
      <c r="T5278">
        <v>2.94</v>
      </c>
      <c r="U5278">
        <v>2.5</v>
      </c>
      <c r="V5278" t="s">
        <v>486</v>
      </c>
      <c r="W5278" t="s">
        <v>45</v>
      </c>
      <c r="X5278">
        <v>1</v>
      </c>
      <c r="Y5278" t="str">
        <f>IF(tblRides[[#This Row],[supply_demand_ratio]]&lt;0.8,"Below 0.8",IF(tblRides[[#This Row],[supply_demand_ratio]]&lt;1,"Between 0.8-1.0",IF(tblRides[[#This Row],[supply_demand_ratio]]&lt;=1.2,"Between 1.0-1.2","Above 1.2")))</f>
        <v>Below 0.8</v>
      </c>
    </row>
    <row r="5279" spans="1:25" x14ac:dyDescent="0.3">
      <c r="A5279" t="s">
        <v>5334</v>
      </c>
      <c r="B5279" s="1">
        <v>46069.824305555558</v>
      </c>
      <c r="C5279" s="2">
        <v>46069</v>
      </c>
      <c r="D5279">
        <v>19</v>
      </c>
      <c r="E5279" t="s">
        <v>43</v>
      </c>
      <c r="F5279" t="s">
        <v>34</v>
      </c>
      <c r="G5279">
        <v>8.6</v>
      </c>
      <c r="H5279">
        <v>170.38</v>
      </c>
      <c r="I5279">
        <v>182.03</v>
      </c>
      <c r="J5279">
        <v>1</v>
      </c>
      <c r="K5279">
        <v>5.8</v>
      </c>
      <c r="L5279">
        <v>7.9</v>
      </c>
      <c r="M5279">
        <v>61</v>
      </c>
      <c r="N5279" t="s">
        <v>41</v>
      </c>
      <c r="O5279">
        <v>1.214</v>
      </c>
      <c r="P5279" t="s">
        <v>28</v>
      </c>
      <c r="Q5279" t="s">
        <v>29</v>
      </c>
      <c r="R5279">
        <v>4.62</v>
      </c>
      <c r="S5279">
        <v>0</v>
      </c>
      <c r="T5279">
        <v>11.65</v>
      </c>
      <c r="U5279">
        <v>2.1</v>
      </c>
      <c r="V5279" t="s">
        <v>486</v>
      </c>
      <c r="W5279" t="s">
        <v>45</v>
      </c>
      <c r="X5279">
        <v>1</v>
      </c>
      <c r="Y5279" t="str">
        <f>IF(tblRides[[#This Row],[supply_demand_ratio]]&lt;0.8,"Below 0.8",IF(tblRides[[#This Row],[supply_demand_ratio]]&lt;1,"Between 0.8-1.0",IF(tblRides[[#This Row],[supply_demand_ratio]]&lt;=1.2,"Between 1.0-1.2","Above 1.2")))</f>
        <v>Above 1.2</v>
      </c>
    </row>
    <row r="5280" spans="1:25" x14ac:dyDescent="0.3">
      <c r="A5280" t="s">
        <v>5335</v>
      </c>
      <c r="B5280" s="1">
        <v>46069.831944444442</v>
      </c>
      <c r="C5280" s="2">
        <v>46069</v>
      </c>
      <c r="D5280">
        <v>19</v>
      </c>
      <c r="E5280" t="s">
        <v>25</v>
      </c>
      <c r="F5280" t="s">
        <v>34</v>
      </c>
      <c r="G5280">
        <v>10.6</v>
      </c>
      <c r="H5280">
        <v>238.3</v>
      </c>
      <c r="I5280">
        <v>246.69</v>
      </c>
      <c r="J5280">
        <v>1.3</v>
      </c>
      <c r="K5280">
        <v>8.9</v>
      </c>
      <c r="L5280">
        <v>9.3000000000000007</v>
      </c>
      <c r="M5280">
        <v>87</v>
      </c>
      <c r="N5280" t="s">
        <v>72</v>
      </c>
      <c r="O5280">
        <v>0.58499999999999996</v>
      </c>
      <c r="P5280" t="s">
        <v>28</v>
      </c>
      <c r="Q5280" t="s">
        <v>29</v>
      </c>
      <c r="R5280">
        <v>4.75</v>
      </c>
      <c r="S5280">
        <v>0</v>
      </c>
      <c r="T5280">
        <v>8.39</v>
      </c>
      <c r="U5280">
        <v>0.4</v>
      </c>
      <c r="V5280" t="s">
        <v>486</v>
      </c>
      <c r="W5280" t="s">
        <v>45</v>
      </c>
      <c r="X5280">
        <v>1</v>
      </c>
      <c r="Y5280" t="str">
        <f>IF(tblRides[[#This Row],[supply_demand_ratio]]&lt;0.8,"Below 0.8",IF(tblRides[[#This Row],[supply_demand_ratio]]&lt;1,"Between 0.8-1.0",IF(tblRides[[#This Row],[supply_demand_ratio]]&lt;=1.2,"Between 1.0-1.2","Above 1.2")))</f>
        <v>Below 0.8</v>
      </c>
    </row>
    <row r="5281" spans="1:25" x14ac:dyDescent="0.3">
      <c r="A5281" t="s">
        <v>5336</v>
      </c>
      <c r="B5281" s="1">
        <v>46069.84097222222</v>
      </c>
      <c r="C5281" s="2">
        <v>46069</v>
      </c>
      <c r="D5281">
        <v>20</v>
      </c>
      <c r="E5281" t="s">
        <v>62</v>
      </c>
      <c r="F5281" t="s">
        <v>26</v>
      </c>
      <c r="G5281">
        <v>6.8</v>
      </c>
      <c r="H5281">
        <v>156.54</v>
      </c>
      <c r="I5281">
        <v>147.53</v>
      </c>
      <c r="J5281">
        <v>1.1000000000000001</v>
      </c>
      <c r="K5281">
        <v>4.5999999999999996</v>
      </c>
      <c r="L5281">
        <v>7.7</v>
      </c>
      <c r="M5281">
        <v>60</v>
      </c>
      <c r="N5281" t="s">
        <v>41</v>
      </c>
      <c r="O5281">
        <v>1.216</v>
      </c>
      <c r="P5281" t="s">
        <v>28</v>
      </c>
      <c r="Q5281" t="s">
        <v>29</v>
      </c>
      <c r="R5281">
        <v>4.88</v>
      </c>
      <c r="S5281">
        <v>8</v>
      </c>
      <c r="T5281">
        <v>-9.01</v>
      </c>
      <c r="U5281">
        <v>3.1</v>
      </c>
      <c r="V5281" t="s">
        <v>486</v>
      </c>
      <c r="W5281" t="s">
        <v>31</v>
      </c>
      <c r="X5281">
        <v>1</v>
      </c>
      <c r="Y5281" t="str">
        <f>IF(tblRides[[#This Row],[supply_demand_ratio]]&lt;0.8,"Below 0.8",IF(tblRides[[#This Row],[supply_demand_ratio]]&lt;1,"Between 0.8-1.0",IF(tblRides[[#This Row],[supply_demand_ratio]]&lt;=1.2,"Between 1.0-1.2","Above 1.2")))</f>
        <v>Above 1.2</v>
      </c>
    </row>
    <row r="5282" spans="1:25" x14ac:dyDescent="0.3">
      <c r="A5282" t="s">
        <v>5337</v>
      </c>
      <c r="B5282" s="1">
        <v>46069.848611111112</v>
      </c>
      <c r="C5282" s="2">
        <v>46069</v>
      </c>
      <c r="D5282">
        <v>20</v>
      </c>
      <c r="E5282" t="s">
        <v>33</v>
      </c>
      <c r="F5282" t="s">
        <v>34</v>
      </c>
      <c r="G5282">
        <v>16</v>
      </c>
      <c r="H5282">
        <v>362.33</v>
      </c>
      <c r="I5282">
        <v>368.97</v>
      </c>
      <c r="J5282">
        <v>1.4</v>
      </c>
      <c r="K5282">
        <v>11.9</v>
      </c>
      <c r="L5282">
        <v>10.9</v>
      </c>
      <c r="M5282">
        <v>74</v>
      </c>
      <c r="N5282" t="s">
        <v>72</v>
      </c>
      <c r="O5282">
        <v>0.64100000000000001</v>
      </c>
      <c r="P5282" t="s">
        <v>28</v>
      </c>
      <c r="Q5282" t="s">
        <v>29</v>
      </c>
      <c r="R5282">
        <v>4.43</v>
      </c>
      <c r="S5282">
        <v>0</v>
      </c>
      <c r="T5282">
        <v>6.64</v>
      </c>
      <c r="U5282">
        <v>-1</v>
      </c>
      <c r="V5282" t="s">
        <v>486</v>
      </c>
      <c r="W5282" t="s">
        <v>77</v>
      </c>
      <c r="X5282">
        <v>1</v>
      </c>
      <c r="Y5282" t="str">
        <f>IF(tblRides[[#This Row],[supply_demand_ratio]]&lt;0.8,"Below 0.8",IF(tblRides[[#This Row],[supply_demand_ratio]]&lt;1,"Between 0.8-1.0",IF(tblRides[[#This Row],[supply_demand_ratio]]&lt;=1.2,"Between 1.0-1.2","Above 1.2")))</f>
        <v>Below 0.8</v>
      </c>
    </row>
    <row r="5283" spans="1:25" x14ac:dyDescent="0.3">
      <c r="A5283" t="s">
        <v>5338</v>
      </c>
      <c r="B5283" s="1">
        <v>46069.86041666667</v>
      </c>
      <c r="C5283" s="2">
        <v>46069</v>
      </c>
      <c r="D5283">
        <v>20</v>
      </c>
      <c r="E5283" t="s">
        <v>36</v>
      </c>
      <c r="F5283" t="s">
        <v>26</v>
      </c>
      <c r="G5283">
        <v>18.600000000000001</v>
      </c>
      <c r="H5283">
        <v>345.71</v>
      </c>
      <c r="I5283">
        <v>343.36</v>
      </c>
      <c r="J5283">
        <v>1.2</v>
      </c>
      <c r="K5283">
        <v>5.9</v>
      </c>
      <c r="L5283">
        <v>8.8000000000000007</v>
      </c>
      <c r="M5283">
        <v>87</v>
      </c>
      <c r="N5283" t="s">
        <v>27</v>
      </c>
      <c r="O5283">
        <v>0.68100000000000005</v>
      </c>
      <c r="P5283" t="s">
        <v>28</v>
      </c>
      <c r="Q5283" t="s">
        <v>29</v>
      </c>
      <c r="R5283">
        <v>4.51</v>
      </c>
      <c r="S5283">
        <v>16</v>
      </c>
      <c r="T5283">
        <v>-2.35</v>
      </c>
      <c r="U5283">
        <v>2.9</v>
      </c>
      <c r="V5283" t="s">
        <v>486</v>
      </c>
      <c r="W5283" t="s">
        <v>45</v>
      </c>
      <c r="X5283">
        <v>1</v>
      </c>
      <c r="Y5283" t="str">
        <f>IF(tblRides[[#This Row],[supply_demand_ratio]]&lt;0.8,"Below 0.8",IF(tblRides[[#This Row],[supply_demand_ratio]]&lt;1,"Between 0.8-1.0",IF(tblRides[[#This Row],[supply_demand_ratio]]&lt;=1.2,"Between 1.0-1.2","Above 1.2")))</f>
        <v>Below 0.8</v>
      </c>
    </row>
    <row r="5284" spans="1:25" x14ac:dyDescent="0.3">
      <c r="A5284" t="s">
        <v>5339</v>
      </c>
      <c r="B5284" s="1">
        <v>46069.86041666667</v>
      </c>
      <c r="C5284" s="2">
        <v>46069</v>
      </c>
      <c r="D5284">
        <v>20</v>
      </c>
      <c r="E5284" t="s">
        <v>43</v>
      </c>
      <c r="F5284" t="s">
        <v>26</v>
      </c>
      <c r="G5284">
        <v>5.0999999999999996</v>
      </c>
      <c r="H5284">
        <v>123.17</v>
      </c>
      <c r="I5284">
        <v>125.54</v>
      </c>
      <c r="J5284">
        <v>1.1000000000000001</v>
      </c>
      <c r="K5284">
        <v>5.8</v>
      </c>
      <c r="L5284">
        <v>6.8</v>
      </c>
      <c r="M5284">
        <v>70</v>
      </c>
      <c r="N5284" t="s">
        <v>41</v>
      </c>
      <c r="O5284">
        <v>1.587</v>
      </c>
      <c r="P5284" t="s">
        <v>28</v>
      </c>
      <c r="Q5284" t="s">
        <v>29</v>
      </c>
      <c r="R5284">
        <v>4.78</v>
      </c>
      <c r="S5284">
        <v>3</v>
      </c>
      <c r="T5284">
        <v>2.37</v>
      </c>
      <c r="U5284">
        <v>1</v>
      </c>
      <c r="V5284" t="s">
        <v>486</v>
      </c>
      <c r="W5284" t="s">
        <v>45</v>
      </c>
      <c r="X5284">
        <v>1</v>
      </c>
      <c r="Y5284" t="str">
        <f>IF(tblRides[[#This Row],[supply_demand_ratio]]&lt;0.8,"Below 0.8",IF(tblRides[[#This Row],[supply_demand_ratio]]&lt;1,"Between 0.8-1.0",IF(tblRides[[#This Row],[supply_demand_ratio]]&lt;=1.2,"Between 1.0-1.2","Above 1.2")))</f>
        <v>Above 1.2</v>
      </c>
    </row>
    <row r="5285" spans="1:25" x14ac:dyDescent="0.3">
      <c r="A5285" t="s">
        <v>5340</v>
      </c>
      <c r="B5285" s="1">
        <v>46069.868750000001</v>
      </c>
      <c r="C5285" s="2">
        <v>46069</v>
      </c>
      <c r="D5285">
        <v>20</v>
      </c>
      <c r="E5285" t="s">
        <v>62</v>
      </c>
      <c r="F5285" t="s">
        <v>34</v>
      </c>
      <c r="G5285">
        <v>3.8</v>
      </c>
      <c r="H5285">
        <v>91.1</v>
      </c>
      <c r="I5285">
        <v>88.63</v>
      </c>
      <c r="J5285">
        <v>1</v>
      </c>
      <c r="K5285">
        <v>5.5</v>
      </c>
      <c r="L5285">
        <v>8.6999999999999993</v>
      </c>
      <c r="M5285">
        <v>51</v>
      </c>
      <c r="N5285" t="s">
        <v>27</v>
      </c>
      <c r="O5285">
        <v>1.022</v>
      </c>
      <c r="P5285" t="s">
        <v>28</v>
      </c>
      <c r="Q5285" t="s">
        <v>29</v>
      </c>
      <c r="R5285">
        <v>4.74</v>
      </c>
      <c r="S5285">
        <v>0</v>
      </c>
      <c r="T5285">
        <v>-2.4700000000000002</v>
      </c>
      <c r="U5285">
        <v>3.2</v>
      </c>
      <c r="V5285" t="s">
        <v>486</v>
      </c>
      <c r="W5285" t="s">
        <v>45</v>
      </c>
      <c r="X5285">
        <v>1</v>
      </c>
      <c r="Y5285" t="str">
        <f>IF(tblRides[[#This Row],[supply_demand_ratio]]&lt;0.8,"Below 0.8",IF(tblRides[[#This Row],[supply_demand_ratio]]&lt;1,"Between 0.8-1.0",IF(tblRides[[#This Row],[supply_demand_ratio]]&lt;=1.2,"Between 1.0-1.2","Above 1.2")))</f>
        <v>Between 1.0-1.2</v>
      </c>
    </row>
    <row r="5286" spans="1:25" x14ac:dyDescent="0.3">
      <c r="A5286" t="s">
        <v>5341</v>
      </c>
      <c r="B5286" s="1">
        <v>46069.877083333333</v>
      </c>
      <c r="C5286" s="2">
        <v>46069</v>
      </c>
      <c r="D5286">
        <v>21</v>
      </c>
      <c r="E5286" t="s">
        <v>25</v>
      </c>
      <c r="F5286" t="s">
        <v>26</v>
      </c>
      <c r="G5286">
        <v>6.4</v>
      </c>
      <c r="H5286">
        <v>138.25</v>
      </c>
      <c r="I5286">
        <v>142.30000000000001</v>
      </c>
      <c r="J5286">
        <v>1</v>
      </c>
      <c r="K5286">
        <v>6.2</v>
      </c>
      <c r="L5286">
        <v>3.1</v>
      </c>
      <c r="M5286">
        <v>130</v>
      </c>
      <c r="N5286" t="s">
        <v>27</v>
      </c>
      <c r="O5286">
        <v>1.0980000000000001</v>
      </c>
      <c r="P5286" t="s">
        <v>28</v>
      </c>
      <c r="Q5286" t="s">
        <v>29</v>
      </c>
      <c r="R5286">
        <v>4.3499999999999996</v>
      </c>
      <c r="S5286">
        <v>9</v>
      </c>
      <c r="T5286">
        <v>4.05</v>
      </c>
      <c r="U5286">
        <v>-3.1</v>
      </c>
      <c r="V5286" t="s">
        <v>486</v>
      </c>
      <c r="W5286" t="s">
        <v>45</v>
      </c>
      <c r="X5286">
        <v>1</v>
      </c>
      <c r="Y5286" t="str">
        <f>IF(tblRides[[#This Row],[supply_demand_ratio]]&lt;0.8,"Below 0.8",IF(tblRides[[#This Row],[supply_demand_ratio]]&lt;1,"Between 0.8-1.0",IF(tblRides[[#This Row],[supply_demand_ratio]]&lt;=1.2,"Between 1.0-1.2","Above 1.2")))</f>
        <v>Between 1.0-1.2</v>
      </c>
    </row>
    <row r="5287" spans="1:25" x14ac:dyDescent="0.3">
      <c r="A5287" t="s">
        <v>5342</v>
      </c>
      <c r="B5287" s="1">
        <v>46069.887499999997</v>
      </c>
      <c r="C5287" s="2">
        <v>46069</v>
      </c>
      <c r="D5287">
        <v>21</v>
      </c>
      <c r="E5287" t="s">
        <v>25</v>
      </c>
      <c r="F5287" t="s">
        <v>26</v>
      </c>
      <c r="G5287">
        <v>4.9000000000000004</v>
      </c>
      <c r="H5287">
        <v>112.68</v>
      </c>
      <c r="I5287">
        <v>112.49</v>
      </c>
      <c r="J5287">
        <v>1</v>
      </c>
      <c r="K5287">
        <v>5.3</v>
      </c>
      <c r="L5287">
        <v>1</v>
      </c>
      <c r="M5287">
        <v>111</v>
      </c>
      <c r="N5287" t="s">
        <v>41</v>
      </c>
      <c r="O5287">
        <v>1.2949999999999999</v>
      </c>
      <c r="P5287" t="s">
        <v>28</v>
      </c>
      <c r="Q5287" t="s">
        <v>29</v>
      </c>
      <c r="R5287">
        <v>4.6399999999999997</v>
      </c>
      <c r="S5287">
        <v>56</v>
      </c>
      <c r="T5287">
        <v>-0.19</v>
      </c>
      <c r="U5287">
        <v>-4.3</v>
      </c>
      <c r="V5287" t="s">
        <v>486</v>
      </c>
      <c r="W5287" t="s">
        <v>45</v>
      </c>
      <c r="X5287">
        <v>1</v>
      </c>
      <c r="Y5287" t="str">
        <f>IF(tblRides[[#This Row],[supply_demand_ratio]]&lt;0.8,"Below 0.8",IF(tblRides[[#This Row],[supply_demand_ratio]]&lt;1,"Between 0.8-1.0",IF(tblRides[[#This Row],[supply_demand_ratio]]&lt;=1.2,"Between 1.0-1.2","Above 1.2")))</f>
        <v>Above 1.2</v>
      </c>
    </row>
    <row r="5288" spans="1:25" x14ac:dyDescent="0.3">
      <c r="A5288" t="s">
        <v>5343</v>
      </c>
      <c r="B5288" s="1">
        <v>46069.88958333333</v>
      </c>
      <c r="C5288" s="2">
        <v>46069</v>
      </c>
      <c r="D5288">
        <v>21</v>
      </c>
      <c r="E5288" t="s">
        <v>62</v>
      </c>
      <c r="F5288" t="s">
        <v>26</v>
      </c>
      <c r="G5288">
        <v>12.4</v>
      </c>
      <c r="H5288">
        <v>193.36</v>
      </c>
      <c r="I5288">
        <v>189.44</v>
      </c>
      <c r="J5288">
        <v>1</v>
      </c>
      <c r="K5288">
        <v>3.1</v>
      </c>
      <c r="L5288">
        <v>1</v>
      </c>
      <c r="M5288">
        <v>53</v>
      </c>
      <c r="N5288" t="s">
        <v>41</v>
      </c>
      <c r="O5288">
        <v>1.9570000000000001</v>
      </c>
      <c r="P5288" t="s">
        <v>28</v>
      </c>
      <c r="Q5288" t="s">
        <v>29</v>
      </c>
      <c r="R5288">
        <v>4.9800000000000004</v>
      </c>
      <c r="S5288">
        <v>2</v>
      </c>
      <c r="T5288">
        <v>-3.92</v>
      </c>
      <c r="U5288">
        <v>-2.1</v>
      </c>
      <c r="V5288" t="s">
        <v>486</v>
      </c>
      <c r="W5288" t="s">
        <v>31</v>
      </c>
      <c r="X5288">
        <v>1</v>
      </c>
      <c r="Y5288" t="str">
        <f>IF(tblRides[[#This Row],[supply_demand_ratio]]&lt;0.8,"Below 0.8",IF(tblRides[[#This Row],[supply_demand_ratio]]&lt;1,"Between 0.8-1.0",IF(tblRides[[#This Row],[supply_demand_ratio]]&lt;=1.2,"Between 1.0-1.2","Above 1.2")))</f>
        <v>Above 1.2</v>
      </c>
    </row>
    <row r="5289" spans="1:25" x14ac:dyDescent="0.3">
      <c r="A5289" t="s">
        <v>5344</v>
      </c>
      <c r="B5289" s="1">
        <v>46069.89166666667</v>
      </c>
      <c r="C5289" s="2">
        <v>46069</v>
      </c>
      <c r="D5289">
        <v>21</v>
      </c>
      <c r="E5289" t="s">
        <v>62</v>
      </c>
      <c r="F5289" t="s">
        <v>26</v>
      </c>
      <c r="G5289">
        <v>8.9</v>
      </c>
      <c r="H5289">
        <v>185.55</v>
      </c>
      <c r="I5289">
        <v>178.61</v>
      </c>
      <c r="J5289">
        <v>1.1000000000000001</v>
      </c>
      <c r="K5289">
        <v>6.2</v>
      </c>
      <c r="L5289">
        <v>7.2</v>
      </c>
      <c r="M5289">
        <v>37</v>
      </c>
      <c r="N5289" t="s">
        <v>41</v>
      </c>
      <c r="O5289">
        <v>1.4950000000000001</v>
      </c>
      <c r="P5289" t="s">
        <v>28</v>
      </c>
      <c r="Q5289" t="s">
        <v>29</v>
      </c>
      <c r="R5289">
        <v>4.71</v>
      </c>
      <c r="S5289">
        <v>38</v>
      </c>
      <c r="T5289">
        <v>-6.94</v>
      </c>
      <c r="U5289">
        <v>1</v>
      </c>
      <c r="V5289" t="s">
        <v>486</v>
      </c>
      <c r="W5289" t="s">
        <v>45</v>
      </c>
      <c r="X5289">
        <v>1</v>
      </c>
      <c r="Y5289" t="str">
        <f>IF(tblRides[[#This Row],[supply_demand_ratio]]&lt;0.8,"Below 0.8",IF(tblRides[[#This Row],[supply_demand_ratio]]&lt;1,"Between 0.8-1.0",IF(tblRides[[#This Row],[supply_demand_ratio]]&lt;=1.2,"Between 1.0-1.2","Above 1.2")))</f>
        <v>Above 1.2</v>
      </c>
    </row>
    <row r="5290" spans="1:25" x14ac:dyDescent="0.3">
      <c r="A5290" t="s">
        <v>5345</v>
      </c>
      <c r="B5290" s="1">
        <v>46069.894444444442</v>
      </c>
      <c r="C5290" s="2">
        <v>46069</v>
      </c>
      <c r="D5290">
        <v>21</v>
      </c>
      <c r="E5290" t="s">
        <v>33</v>
      </c>
      <c r="F5290" t="s">
        <v>26</v>
      </c>
      <c r="G5290">
        <v>2.4</v>
      </c>
      <c r="H5290">
        <v>73.61</v>
      </c>
      <c r="J5290">
        <v>1</v>
      </c>
      <c r="K5290">
        <v>4.9000000000000004</v>
      </c>
      <c r="L5290">
        <v>11.7</v>
      </c>
      <c r="M5290">
        <v>94</v>
      </c>
      <c r="N5290" t="s">
        <v>41</v>
      </c>
      <c r="O5290">
        <v>1.2130000000000001</v>
      </c>
      <c r="P5290" t="s">
        <v>58</v>
      </c>
      <c r="Q5290" t="s">
        <v>108</v>
      </c>
      <c r="R5290">
        <v>4.54</v>
      </c>
      <c r="S5290">
        <v>6</v>
      </c>
      <c r="U5290">
        <v>6.8</v>
      </c>
      <c r="V5290" t="s">
        <v>486</v>
      </c>
      <c r="W5290" t="s">
        <v>31</v>
      </c>
      <c r="X5290">
        <v>0</v>
      </c>
      <c r="Y5290" t="str">
        <f>IF(tblRides[[#This Row],[supply_demand_ratio]]&lt;0.8,"Below 0.8",IF(tblRides[[#This Row],[supply_demand_ratio]]&lt;1,"Between 0.8-1.0",IF(tblRides[[#This Row],[supply_demand_ratio]]&lt;=1.2,"Between 1.0-1.2","Above 1.2")))</f>
        <v>Above 1.2</v>
      </c>
    </row>
    <row r="5291" spans="1:25" x14ac:dyDescent="0.3">
      <c r="A5291" t="s">
        <v>5346</v>
      </c>
      <c r="B5291" s="1">
        <v>46069.908333333333</v>
      </c>
      <c r="C5291" s="2">
        <v>46069</v>
      </c>
      <c r="D5291">
        <v>21</v>
      </c>
      <c r="E5291" t="s">
        <v>25</v>
      </c>
      <c r="F5291" t="s">
        <v>26</v>
      </c>
      <c r="G5291">
        <v>2.2999999999999998</v>
      </c>
      <c r="H5291">
        <v>77.55</v>
      </c>
      <c r="I5291">
        <v>75.19</v>
      </c>
      <c r="J5291">
        <v>1</v>
      </c>
      <c r="K5291">
        <v>7.5</v>
      </c>
      <c r="L5291">
        <v>9.5</v>
      </c>
      <c r="M5291">
        <v>115</v>
      </c>
      <c r="N5291" t="s">
        <v>27</v>
      </c>
      <c r="O5291">
        <v>0.92</v>
      </c>
      <c r="P5291" t="s">
        <v>28</v>
      </c>
      <c r="Q5291" t="s">
        <v>29</v>
      </c>
      <c r="R5291">
        <v>4.6900000000000004</v>
      </c>
      <c r="S5291">
        <v>7</v>
      </c>
      <c r="T5291">
        <v>-2.36</v>
      </c>
      <c r="U5291">
        <v>2</v>
      </c>
      <c r="V5291" t="s">
        <v>486</v>
      </c>
      <c r="W5291" t="s">
        <v>45</v>
      </c>
      <c r="X5291">
        <v>1</v>
      </c>
      <c r="Y5291" t="str">
        <f>IF(tblRides[[#This Row],[supply_demand_ratio]]&lt;0.8,"Below 0.8",IF(tblRides[[#This Row],[supply_demand_ratio]]&lt;1,"Between 0.8-1.0",IF(tblRides[[#This Row],[supply_demand_ratio]]&lt;=1.2,"Between 1.0-1.2","Above 1.2")))</f>
        <v>Between 0.8-1.0</v>
      </c>
    </row>
    <row r="5292" spans="1:25" x14ac:dyDescent="0.3">
      <c r="A5292" t="s">
        <v>5347</v>
      </c>
      <c r="B5292" s="1">
        <v>46069.922222222223</v>
      </c>
      <c r="C5292" s="2">
        <v>46069</v>
      </c>
      <c r="D5292">
        <v>22</v>
      </c>
      <c r="E5292" t="s">
        <v>43</v>
      </c>
      <c r="F5292" t="s">
        <v>26</v>
      </c>
      <c r="G5292">
        <v>7.1</v>
      </c>
      <c r="H5292">
        <v>141.63</v>
      </c>
      <c r="I5292">
        <v>139.54</v>
      </c>
      <c r="J5292">
        <v>1</v>
      </c>
      <c r="K5292">
        <v>6.1</v>
      </c>
      <c r="L5292">
        <v>11.3</v>
      </c>
      <c r="M5292">
        <v>63</v>
      </c>
      <c r="N5292" t="s">
        <v>41</v>
      </c>
      <c r="O5292">
        <v>2.2000000000000002</v>
      </c>
      <c r="P5292" t="s">
        <v>28</v>
      </c>
      <c r="Q5292" t="s">
        <v>29</v>
      </c>
      <c r="R5292">
        <v>4.9800000000000004</v>
      </c>
      <c r="S5292">
        <v>25</v>
      </c>
      <c r="T5292">
        <v>-2.09</v>
      </c>
      <c r="U5292">
        <v>5.2</v>
      </c>
      <c r="V5292" t="s">
        <v>486</v>
      </c>
      <c r="W5292" t="s">
        <v>45</v>
      </c>
      <c r="X5292">
        <v>1</v>
      </c>
      <c r="Y5292" t="str">
        <f>IF(tblRides[[#This Row],[supply_demand_ratio]]&lt;0.8,"Below 0.8",IF(tblRides[[#This Row],[supply_demand_ratio]]&lt;1,"Between 0.8-1.0",IF(tblRides[[#This Row],[supply_demand_ratio]]&lt;=1.2,"Between 1.0-1.2","Above 1.2")))</f>
        <v>Above 1.2</v>
      </c>
    </row>
    <row r="5293" spans="1:25" x14ac:dyDescent="0.3">
      <c r="A5293" t="s">
        <v>5348</v>
      </c>
      <c r="B5293" s="1">
        <v>46069.927083333336</v>
      </c>
      <c r="C5293" s="2">
        <v>46069</v>
      </c>
      <c r="D5293">
        <v>22</v>
      </c>
      <c r="E5293" t="s">
        <v>36</v>
      </c>
      <c r="F5293" t="s">
        <v>26</v>
      </c>
      <c r="G5293">
        <v>12.3</v>
      </c>
      <c r="H5293">
        <v>217.64</v>
      </c>
      <c r="J5293">
        <v>1</v>
      </c>
      <c r="K5293">
        <v>5.8</v>
      </c>
      <c r="L5293">
        <v>9</v>
      </c>
      <c r="M5293">
        <v>114</v>
      </c>
      <c r="N5293" t="s">
        <v>41</v>
      </c>
      <c r="O5293">
        <v>1.3280000000000001</v>
      </c>
      <c r="P5293" t="s">
        <v>58</v>
      </c>
      <c r="Q5293" t="s">
        <v>88</v>
      </c>
      <c r="R5293">
        <v>4.83</v>
      </c>
      <c r="S5293">
        <v>56</v>
      </c>
      <c r="U5293">
        <v>3.2</v>
      </c>
      <c r="V5293" t="s">
        <v>486</v>
      </c>
      <c r="W5293" t="s">
        <v>45</v>
      </c>
      <c r="X5293">
        <v>0</v>
      </c>
      <c r="Y5293" t="str">
        <f>IF(tblRides[[#This Row],[supply_demand_ratio]]&lt;0.8,"Below 0.8",IF(tblRides[[#This Row],[supply_demand_ratio]]&lt;1,"Between 0.8-1.0",IF(tblRides[[#This Row],[supply_demand_ratio]]&lt;=1.2,"Between 1.0-1.2","Above 1.2")))</f>
        <v>Above 1.2</v>
      </c>
    </row>
    <row r="5294" spans="1:25" x14ac:dyDescent="0.3">
      <c r="A5294" t="s">
        <v>5349</v>
      </c>
      <c r="B5294" s="1">
        <v>46069.929166666669</v>
      </c>
      <c r="C5294" s="2">
        <v>46069</v>
      </c>
      <c r="D5294">
        <v>22</v>
      </c>
      <c r="E5294" t="s">
        <v>36</v>
      </c>
      <c r="F5294" t="s">
        <v>26</v>
      </c>
      <c r="G5294">
        <v>3.4</v>
      </c>
      <c r="H5294">
        <v>96.05</v>
      </c>
      <c r="I5294">
        <v>100.26</v>
      </c>
      <c r="J5294">
        <v>1</v>
      </c>
      <c r="K5294">
        <v>6.5</v>
      </c>
      <c r="L5294">
        <v>1.2</v>
      </c>
      <c r="M5294">
        <v>108</v>
      </c>
      <c r="N5294" t="s">
        <v>41</v>
      </c>
      <c r="O5294">
        <v>1.3939999999999999</v>
      </c>
      <c r="P5294" t="s">
        <v>28</v>
      </c>
      <c r="Q5294" t="s">
        <v>29</v>
      </c>
      <c r="R5294">
        <v>4.57</v>
      </c>
      <c r="S5294">
        <v>11</v>
      </c>
      <c r="T5294">
        <v>4.21</v>
      </c>
      <c r="U5294">
        <v>-5.3</v>
      </c>
      <c r="V5294" t="s">
        <v>486</v>
      </c>
      <c r="W5294" t="s">
        <v>45</v>
      </c>
      <c r="X5294">
        <v>1</v>
      </c>
      <c r="Y5294" t="str">
        <f>IF(tblRides[[#This Row],[supply_demand_ratio]]&lt;0.8,"Below 0.8",IF(tblRides[[#This Row],[supply_demand_ratio]]&lt;1,"Between 0.8-1.0",IF(tblRides[[#This Row],[supply_demand_ratio]]&lt;=1.2,"Between 1.0-1.2","Above 1.2")))</f>
        <v>Above 1.2</v>
      </c>
    </row>
    <row r="5295" spans="1:25" x14ac:dyDescent="0.3">
      <c r="A5295" t="s">
        <v>5350</v>
      </c>
      <c r="B5295" s="1">
        <v>46069.929861111108</v>
      </c>
      <c r="C5295" s="2">
        <v>46069</v>
      </c>
      <c r="D5295">
        <v>22</v>
      </c>
      <c r="E5295" t="s">
        <v>43</v>
      </c>
      <c r="F5295" t="s">
        <v>34</v>
      </c>
      <c r="G5295">
        <v>8.4</v>
      </c>
      <c r="H5295">
        <v>174.13</v>
      </c>
      <c r="I5295">
        <v>167.18</v>
      </c>
      <c r="J5295">
        <v>1</v>
      </c>
      <c r="K5295">
        <v>3.3</v>
      </c>
      <c r="L5295">
        <v>4.4000000000000004</v>
      </c>
      <c r="M5295">
        <v>58</v>
      </c>
      <c r="N5295" t="s">
        <v>41</v>
      </c>
      <c r="O5295">
        <v>1.4750000000000001</v>
      </c>
      <c r="P5295" t="s">
        <v>28</v>
      </c>
      <c r="Q5295" t="s">
        <v>29</v>
      </c>
      <c r="R5295">
        <v>4.82</v>
      </c>
      <c r="S5295">
        <v>0</v>
      </c>
      <c r="T5295">
        <v>-6.95</v>
      </c>
      <c r="U5295">
        <v>1.1000000000000001</v>
      </c>
      <c r="V5295" t="s">
        <v>486</v>
      </c>
      <c r="W5295" t="s">
        <v>31</v>
      </c>
      <c r="X5295">
        <v>1</v>
      </c>
      <c r="Y5295" t="str">
        <f>IF(tblRides[[#This Row],[supply_demand_ratio]]&lt;0.8,"Below 0.8",IF(tblRides[[#This Row],[supply_demand_ratio]]&lt;1,"Between 0.8-1.0",IF(tblRides[[#This Row],[supply_demand_ratio]]&lt;=1.2,"Between 1.0-1.2","Above 1.2")))</f>
        <v>Above 1.2</v>
      </c>
    </row>
    <row r="5296" spans="1:25" x14ac:dyDescent="0.3">
      <c r="A5296" t="s">
        <v>5351</v>
      </c>
      <c r="B5296" s="1">
        <v>46069.95416666667</v>
      </c>
      <c r="C5296" s="2">
        <v>46069</v>
      </c>
      <c r="D5296">
        <v>22</v>
      </c>
      <c r="E5296" t="s">
        <v>25</v>
      </c>
      <c r="F5296" t="s">
        <v>34</v>
      </c>
      <c r="G5296">
        <v>9.9</v>
      </c>
      <c r="H5296">
        <v>204.94</v>
      </c>
      <c r="I5296">
        <v>201.42</v>
      </c>
      <c r="J5296">
        <v>1</v>
      </c>
      <c r="K5296">
        <v>4.7</v>
      </c>
      <c r="L5296">
        <v>3.6</v>
      </c>
      <c r="M5296">
        <v>122</v>
      </c>
      <c r="N5296" t="s">
        <v>41</v>
      </c>
      <c r="O5296">
        <v>1.18</v>
      </c>
      <c r="P5296" t="s">
        <v>28</v>
      </c>
      <c r="Q5296" t="s">
        <v>29</v>
      </c>
      <c r="R5296">
        <v>4.6500000000000004</v>
      </c>
      <c r="S5296">
        <v>0</v>
      </c>
      <c r="T5296">
        <v>-3.52</v>
      </c>
      <c r="U5296">
        <v>-1.1000000000000001</v>
      </c>
      <c r="V5296" t="s">
        <v>486</v>
      </c>
      <c r="W5296" t="s">
        <v>31</v>
      </c>
      <c r="X5296">
        <v>1</v>
      </c>
      <c r="Y5296" t="str">
        <f>IF(tblRides[[#This Row],[supply_demand_ratio]]&lt;0.8,"Below 0.8",IF(tblRides[[#This Row],[supply_demand_ratio]]&lt;1,"Between 0.8-1.0",IF(tblRides[[#This Row],[supply_demand_ratio]]&lt;=1.2,"Between 1.0-1.2","Above 1.2")))</f>
        <v>Between 1.0-1.2</v>
      </c>
    </row>
    <row r="5297" spans="1:25" x14ac:dyDescent="0.3">
      <c r="A5297" t="s">
        <v>5352</v>
      </c>
      <c r="B5297" s="1">
        <v>46069.967361111114</v>
      </c>
      <c r="C5297" s="2">
        <v>46069</v>
      </c>
      <c r="D5297">
        <v>23</v>
      </c>
      <c r="E5297" t="s">
        <v>33</v>
      </c>
      <c r="F5297" t="s">
        <v>34</v>
      </c>
      <c r="G5297">
        <v>8.6999999999999993</v>
      </c>
      <c r="H5297">
        <v>193.97</v>
      </c>
      <c r="I5297">
        <v>187.57</v>
      </c>
      <c r="J5297">
        <v>1.1000000000000001</v>
      </c>
      <c r="K5297">
        <v>6.6</v>
      </c>
      <c r="L5297">
        <v>4.7</v>
      </c>
      <c r="M5297">
        <v>92</v>
      </c>
      <c r="N5297" t="s">
        <v>27</v>
      </c>
      <c r="O5297">
        <v>1.0960000000000001</v>
      </c>
      <c r="P5297" t="s">
        <v>28</v>
      </c>
      <c r="Q5297" t="s">
        <v>29</v>
      </c>
      <c r="R5297">
        <v>4.4800000000000004</v>
      </c>
      <c r="S5297">
        <v>0</v>
      </c>
      <c r="T5297">
        <v>-6.4</v>
      </c>
      <c r="U5297">
        <v>-1.9</v>
      </c>
      <c r="V5297" t="s">
        <v>486</v>
      </c>
      <c r="W5297" t="s">
        <v>45</v>
      </c>
      <c r="X5297">
        <v>1</v>
      </c>
      <c r="Y5297" t="str">
        <f>IF(tblRides[[#This Row],[supply_demand_ratio]]&lt;0.8,"Below 0.8",IF(tblRides[[#This Row],[supply_demand_ratio]]&lt;1,"Between 0.8-1.0",IF(tblRides[[#This Row],[supply_demand_ratio]]&lt;=1.2,"Between 1.0-1.2","Above 1.2")))</f>
        <v>Between 1.0-1.2</v>
      </c>
    </row>
    <row r="5298" spans="1:25" x14ac:dyDescent="0.3">
      <c r="A5298" t="s">
        <v>5353</v>
      </c>
      <c r="B5298" s="1">
        <v>46069.96875</v>
      </c>
      <c r="C5298" s="2">
        <v>46069</v>
      </c>
      <c r="D5298">
        <v>23</v>
      </c>
      <c r="E5298" t="s">
        <v>36</v>
      </c>
      <c r="F5298" t="s">
        <v>26</v>
      </c>
      <c r="G5298">
        <v>1.9</v>
      </c>
      <c r="H5298">
        <v>78.22</v>
      </c>
      <c r="I5298">
        <v>74.28</v>
      </c>
      <c r="J5298">
        <v>1.1000000000000001</v>
      </c>
      <c r="K5298">
        <v>4.8</v>
      </c>
      <c r="L5298">
        <v>5.8</v>
      </c>
      <c r="M5298">
        <v>120</v>
      </c>
      <c r="N5298" t="s">
        <v>27</v>
      </c>
      <c r="O5298">
        <v>1.2509999999999999</v>
      </c>
      <c r="P5298" t="s">
        <v>28</v>
      </c>
      <c r="Q5298" t="s">
        <v>29</v>
      </c>
      <c r="R5298">
        <v>4.91</v>
      </c>
      <c r="S5298">
        <v>2</v>
      </c>
      <c r="T5298">
        <v>-3.94</v>
      </c>
      <c r="U5298">
        <v>1</v>
      </c>
      <c r="V5298" t="s">
        <v>486</v>
      </c>
      <c r="W5298" t="s">
        <v>31</v>
      </c>
      <c r="X5298">
        <v>1</v>
      </c>
      <c r="Y5298" t="str">
        <f>IF(tblRides[[#This Row],[supply_demand_ratio]]&lt;0.8,"Below 0.8",IF(tblRides[[#This Row],[supply_demand_ratio]]&lt;1,"Between 0.8-1.0",IF(tblRides[[#This Row],[supply_demand_ratio]]&lt;=1.2,"Between 1.0-1.2","Above 1.2")))</f>
        <v>Above 1.2</v>
      </c>
    </row>
    <row r="5299" spans="1:25" x14ac:dyDescent="0.3">
      <c r="A5299" t="s">
        <v>5354</v>
      </c>
      <c r="B5299" s="1">
        <v>46069.969444444447</v>
      </c>
      <c r="C5299" s="2">
        <v>46069</v>
      </c>
      <c r="D5299">
        <v>23</v>
      </c>
      <c r="E5299" t="s">
        <v>43</v>
      </c>
      <c r="F5299" t="s">
        <v>26</v>
      </c>
      <c r="G5299">
        <v>4.5</v>
      </c>
      <c r="H5299">
        <v>119.31</v>
      </c>
      <c r="I5299">
        <v>119.87</v>
      </c>
      <c r="J5299">
        <v>1.1000000000000001</v>
      </c>
      <c r="K5299">
        <v>2.7</v>
      </c>
      <c r="L5299">
        <v>4.7</v>
      </c>
      <c r="M5299">
        <v>65</v>
      </c>
      <c r="N5299" t="s">
        <v>41</v>
      </c>
      <c r="O5299">
        <v>1.2430000000000001</v>
      </c>
      <c r="P5299" t="s">
        <v>28</v>
      </c>
      <c r="Q5299" t="s">
        <v>29</v>
      </c>
      <c r="R5299">
        <v>4.82</v>
      </c>
      <c r="S5299">
        <v>4</v>
      </c>
      <c r="T5299">
        <v>0.56000000000000005</v>
      </c>
      <c r="U5299">
        <v>2</v>
      </c>
      <c r="V5299" t="s">
        <v>486</v>
      </c>
      <c r="W5299" t="s">
        <v>31</v>
      </c>
      <c r="X5299">
        <v>1</v>
      </c>
      <c r="Y5299" t="str">
        <f>IF(tblRides[[#This Row],[supply_demand_ratio]]&lt;0.8,"Below 0.8",IF(tblRides[[#This Row],[supply_demand_ratio]]&lt;1,"Between 0.8-1.0",IF(tblRides[[#This Row],[supply_demand_ratio]]&lt;=1.2,"Between 1.0-1.2","Above 1.2")))</f>
        <v>Above 1.2</v>
      </c>
    </row>
    <row r="5300" spans="1:25" x14ac:dyDescent="0.3">
      <c r="A5300" t="s">
        <v>5355</v>
      </c>
      <c r="B5300" s="1">
        <v>46069.972222222219</v>
      </c>
      <c r="C5300" s="2">
        <v>46069</v>
      </c>
      <c r="D5300">
        <v>23</v>
      </c>
      <c r="E5300" t="s">
        <v>33</v>
      </c>
      <c r="F5300" t="s">
        <v>26</v>
      </c>
      <c r="G5300">
        <v>4.5</v>
      </c>
      <c r="H5300">
        <v>96.9</v>
      </c>
      <c r="I5300">
        <v>100.56</v>
      </c>
      <c r="J5300">
        <v>1</v>
      </c>
      <c r="K5300">
        <v>2.1</v>
      </c>
      <c r="L5300">
        <v>1</v>
      </c>
      <c r="M5300">
        <v>90</v>
      </c>
      <c r="N5300" t="s">
        <v>41</v>
      </c>
      <c r="O5300">
        <v>1.3660000000000001</v>
      </c>
      <c r="P5300" t="s">
        <v>28</v>
      </c>
      <c r="Q5300" t="s">
        <v>29</v>
      </c>
      <c r="R5300">
        <v>4.54</v>
      </c>
      <c r="S5300">
        <v>13</v>
      </c>
      <c r="T5300">
        <v>3.66</v>
      </c>
      <c r="U5300">
        <v>-1.1000000000000001</v>
      </c>
      <c r="V5300" t="s">
        <v>486</v>
      </c>
      <c r="W5300" t="s">
        <v>31</v>
      </c>
      <c r="X5300">
        <v>1</v>
      </c>
      <c r="Y5300" t="str">
        <f>IF(tblRides[[#This Row],[supply_demand_ratio]]&lt;0.8,"Below 0.8",IF(tblRides[[#This Row],[supply_demand_ratio]]&lt;1,"Between 0.8-1.0",IF(tblRides[[#This Row],[supply_demand_ratio]]&lt;=1.2,"Between 1.0-1.2","Above 1.2")))</f>
        <v>Above 1.2</v>
      </c>
    </row>
    <row r="5301" spans="1:25" x14ac:dyDescent="0.3">
      <c r="A5301" t="s">
        <v>5356</v>
      </c>
      <c r="B5301" s="1">
        <v>46069.977777777778</v>
      </c>
      <c r="C5301" s="2">
        <v>46069</v>
      </c>
      <c r="D5301">
        <v>23</v>
      </c>
      <c r="E5301" t="s">
        <v>62</v>
      </c>
      <c r="F5301" t="s">
        <v>34</v>
      </c>
      <c r="G5301">
        <v>9.9</v>
      </c>
      <c r="H5301">
        <v>184.63</v>
      </c>
      <c r="I5301">
        <v>189.91</v>
      </c>
      <c r="J5301">
        <v>1</v>
      </c>
      <c r="K5301">
        <v>5.9</v>
      </c>
      <c r="L5301">
        <v>4.2</v>
      </c>
      <c r="M5301">
        <v>56</v>
      </c>
      <c r="N5301" t="s">
        <v>41</v>
      </c>
      <c r="O5301">
        <v>1.157</v>
      </c>
      <c r="P5301" t="s">
        <v>28</v>
      </c>
      <c r="Q5301" t="s">
        <v>29</v>
      </c>
      <c r="R5301">
        <v>4.9000000000000004</v>
      </c>
      <c r="S5301">
        <v>0</v>
      </c>
      <c r="T5301">
        <v>5.28</v>
      </c>
      <c r="U5301">
        <v>-1.7</v>
      </c>
      <c r="V5301" t="s">
        <v>486</v>
      </c>
      <c r="W5301" t="s">
        <v>45</v>
      </c>
      <c r="X5301">
        <v>1</v>
      </c>
      <c r="Y5301" t="str">
        <f>IF(tblRides[[#This Row],[supply_demand_ratio]]&lt;0.8,"Below 0.8",IF(tblRides[[#This Row],[supply_demand_ratio]]&lt;1,"Between 0.8-1.0",IF(tblRides[[#This Row],[supply_demand_ratio]]&lt;=1.2,"Between 1.0-1.2","Above 1.2")))</f>
        <v>Between 1.0-1.2</v>
      </c>
    </row>
    <row r="5302" spans="1:25" x14ac:dyDescent="0.3">
      <c r="A5302" t="s">
        <v>5357</v>
      </c>
      <c r="B5302" s="1">
        <v>46069.979166666664</v>
      </c>
      <c r="C5302" s="2">
        <v>46069</v>
      </c>
      <c r="D5302">
        <v>23</v>
      </c>
      <c r="E5302" t="s">
        <v>25</v>
      </c>
      <c r="F5302" t="s">
        <v>26</v>
      </c>
      <c r="G5302">
        <v>4.2</v>
      </c>
      <c r="H5302">
        <v>106.57</v>
      </c>
      <c r="I5302">
        <v>107.01</v>
      </c>
      <c r="J5302">
        <v>1</v>
      </c>
      <c r="K5302">
        <v>3.1</v>
      </c>
      <c r="L5302">
        <v>2.1</v>
      </c>
      <c r="M5302">
        <v>113</v>
      </c>
      <c r="N5302" t="s">
        <v>27</v>
      </c>
      <c r="O5302">
        <v>1.016</v>
      </c>
      <c r="P5302" t="s">
        <v>28</v>
      </c>
      <c r="Q5302" t="s">
        <v>29</v>
      </c>
      <c r="R5302">
        <v>4.2699999999999996</v>
      </c>
      <c r="S5302">
        <v>42</v>
      </c>
      <c r="T5302">
        <v>0.44</v>
      </c>
      <c r="U5302">
        <v>-1</v>
      </c>
      <c r="V5302" t="s">
        <v>486</v>
      </c>
      <c r="W5302" t="s">
        <v>31</v>
      </c>
      <c r="X5302">
        <v>1</v>
      </c>
      <c r="Y5302" t="str">
        <f>IF(tblRides[[#This Row],[supply_demand_ratio]]&lt;0.8,"Below 0.8",IF(tblRides[[#This Row],[supply_demand_ratio]]&lt;1,"Between 0.8-1.0",IF(tblRides[[#This Row],[supply_demand_ratio]]&lt;=1.2,"Between 1.0-1.2","Above 1.2")))</f>
        <v>Between 1.0-1.2</v>
      </c>
    </row>
    <row r="5303" spans="1:25" x14ac:dyDescent="0.3">
      <c r="A5303" t="s">
        <v>5358</v>
      </c>
      <c r="B5303" s="1">
        <v>46069.980555555558</v>
      </c>
      <c r="C5303" s="2">
        <v>46069</v>
      </c>
      <c r="D5303">
        <v>23</v>
      </c>
      <c r="E5303" t="s">
        <v>33</v>
      </c>
      <c r="F5303" t="s">
        <v>26</v>
      </c>
      <c r="G5303">
        <v>2.4</v>
      </c>
      <c r="H5303">
        <v>80.7</v>
      </c>
      <c r="I5303">
        <v>81.34</v>
      </c>
      <c r="J5303">
        <v>1</v>
      </c>
      <c r="K5303">
        <v>4.2</v>
      </c>
      <c r="L5303">
        <v>4.5999999999999996</v>
      </c>
      <c r="M5303">
        <v>89</v>
      </c>
      <c r="N5303" t="s">
        <v>41</v>
      </c>
      <c r="O5303">
        <v>1.37</v>
      </c>
      <c r="P5303" t="s">
        <v>28</v>
      </c>
      <c r="Q5303" t="s">
        <v>29</v>
      </c>
      <c r="R5303">
        <v>4.71</v>
      </c>
      <c r="S5303">
        <v>58</v>
      </c>
      <c r="T5303">
        <v>0.64</v>
      </c>
      <c r="U5303">
        <v>0.4</v>
      </c>
      <c r="V5303" t="s">
        <v>486</v>
      </c>
      <c r="W5303" t="s">
        <v>31</v>
      </c>
      <c r="X5303">
        <v>1</v>
      </c>
      <c r="Y5303" t="str">
        <f>IF(tblRides[[#This Row],[supply_demand_ratio]]&lt;0.8,"Below 0.8",IF(tblRides[[#This Row],[supply_demand_ratio]]&lt;1,"Between 0.8-1.0",IF(tblRides[[#This Row],[supply_demand_ratio]]&lt;=1.2,"Between 1.0-1.2","Above 1.2")))</f>
        <v>Above 1.2</v>
      </c>
    </row>
    <row r="5304" spans="1:25" x14ac:dyDescent="0.3">
      <c r="A5304" t="s">
        <v>5359</v>
      </c>
      <c r="B5304" s="1">
        <v>46069.984027777777</v>
      </c>
      <c r="C5304" s="2">
        <v>46069</v>
      </c>
      <c r="D5304">
        <v>23</v>
      </c>
      <c r="E5304" t="s">
        <v>33</v>
      </c>
      <c r="F5304" t="s">
        <v>26</v>
      </c>
      <c r="G5304">
        <v>9.5</v>
      </c>
      <c r="H5304">
        <v>183.25</v>
      </c>
      <c r="I5304">
        <v>179.82</v>
      </c>
      <c r="J5304">
        <v>1</v>
      </c>
      <c r="K5304">
        <v>7.7</v>
      </c>
      <c r="L5304">
        <v>10.8</v>
      </c>
      <c r="M5304">
        <v>98</v>
      </c>
      <c r="N5304" t="s">
        <v>27</v>
      </c>
      <c r="O5304">
        <v>0.96899999999999997</v>
      </c>
      <c r="P5304" t="s">
        <v>28</v>
      </c>
      <c r="Q5304" t="s">
        <v>29</v>
      </c>
      <c r="R5304">
        <v>5</v>
      </c>
      <c r="S5304">
        <v>6</v>
      </c>
      <c r="T5304">
        <v>-3.43</v>
      </c>
      <c r="U5304">
        <v>3.1</v>
      </c>
      <c r="V5304" t="s">
        <v>486</v>
      </c>
      <c r="W5304" t="s">
        <v>45</v>
      </c>
      <c r="X5304">
        <v>1</v>
      </c>
      <c r="Y5304" t="str">
        <f>IF(tblRides[[#This Row],[supply_demand_ratio]]&lt;0.8,"Below 0.8",IF(tblRides[[#This Row],[supply_demand_ratio]]&lt;1,"Between 0.8-1.0",IF(tblRides[[#This Row],[supply_demand_ratio]]&lt;=1.2,"Between 1.0-1.2","Above 1.2")))</f>
        <v>Between 0.8-1.0</v>
      </c>
    </row>
    <row r="5305" spans="1:25" x14ac:dyDescent="0.3">
      <c r="A5305" t="s">
        <v>5360</v>
      </c>
      <c r="B5305" s="1">
        <v>46069.98541666667</v>
      </c>
      <c r="C5305" s="2">
        <v>46069</v>
      </c>
      <c r="D5305">
        <v>23</v>
      </c>
      <c r="E5305" t="s">
        <v>33</v>
      </c>
      <c r="F5305" t="s">
        <v>26</v>
      </c>
      <c r="G5305">
        <v>3</v>
      </c>
      <c r="H5305">
        <v>81.05</v>
      </c>
      <c r="I5305">
        <v>81.2</v>
      </c>
      <c r="J5305">
        <v>1</v>
      </c>
      <c r="K5305">
        <v>2.5</v>
      </c>
      <c r="L5305">
        <v>1.2</v>
      </c>
      <c r="M5305">
        <v>87</v>
      </c>
      <c r="N5305" t="s">
        <v>41</v>
      </c>
      <c r="O5305">
        <v>1.778</v>
      </c>
      <c r="P5305" t="s">
        <v>28</v>
      </c>
      <c r="Q5305" t="s">
        <v>29</v>
      </c>
      <c r="R5305">
        <v>5</v>
      </c>
      <c r="S5305">
        <v>4</v>
      </c>
      <c r="T5305">
        <v>0.15</v>
      </c>
      <c r="U5305">
        <v>-1.3</v>
      </c>
      <c r="V5305" t="s">
        <v>486</v>
      </c>
      <c r="W5305" t="s">
        <v>31</v>
      </c>
      <c r="X5305">
        <v>1</v>
      </c>
      <c r="Y5305" t="str">
        <f>IF(tblRides[[#This Row],[supply_demand_ratio]]&lt;0.8,"Below 0.8",IF(tblRides[[#This Row],[supply_demand_ratio]]&lt;1,"Between 0.8-1.0",IF(tblRides[[#This Row],[supply_demand_ratio]]&lt;=1.2,"Between 1.0-1.2","Above 1.2")))</f>
        <v>Above 1.2</v>
      </c>
    </row>
    <row r="5306" spans="1:25" x14ac:dyDescent="0.3">
      <c r="A5306" t="s">
        <v>5361</v>
      </c>
      <c r="B5306" s="1">
        <v>46069.987500000003</v>
      </c>
      <c r="C5306" s="2">
        <v>46069</v>
      </c>
      <c r="D5306">
        <v>23</v>
      </c>
      <c r="E5306" t="s">
        <v>36</v>
      </c>
      <c r="F5306" t="s">
        <v>26</v>
      </c>
      <c r="G5306">
        <v>1.4</v>
      </c>
      <c r="H5306">
        <v>59.65</v>
      </c>
      <c r="I5306">
        <v>57.53</v>
      </c>
      <c r="J5306">
        <v>1</v>
      </c>
      <c r="K5306">
        <v>6.8</v>
      </c>
      <c r="L5306">
        <v>9</v>
      </c>
      <c r="M5306">
        <v>100</v>
      </c>
      <c r="N5306" t="s">
        <v>41</v>
      </c>
      <c r="O5306">
        <v>1.173</v>
      </c>
      <c r="P5306" t="s">
        <v>28</v>
      </c>
      <c r="Q5306" t="s">
        <v>29</v>
      </c>
      <c r="R5306">
        <v>4.66</v>
      </c>
      <c r="S5306">
        <v>24</v>
      </c>
      <c r="T5306">
        <v>-2.12</v>
      </c>
      <c r="U5306">
        <v>2.2000000000000002</v>
      </c>
      <c r="V5306" t="s">
        <v>486</v>
      </c>
      <c r="W5306" t="s">
        <v>45</v>
      </c>
      <c r="X5306">
        <v>1</v>
      </c>
      <c r="Y5306" t="str">
        <f>IF(tblRides[[#This Row],[supply_demand_ratio]]&lt;0.8,"Below 0.8",IF(tblRides[[#This Row],[supply_demand_ratio]]&lt;1,"Between 0.8-1.0",IF(tblRides[[#This Row],[supply_demand_ratio]]&lt;=1.2,"Between 1.0-1.2","Above 1.2")))</f>
        <v>Between 1.0-1.2</v>
      </c>
    </row>
    <row r="5307" spans="1:25" x14ac:dyDescent="0.3">
      <c r="A5307" t="s">
        <v>5362</v>
      </c>
      <c r="B5307" s="1">
        <v>46069.990972222222</v>
      </c>
      <c r="C5307" s="2">
        <v>46069</v>
      </c>
      <c r="D5307">
        <v>23</v>
      </c>
      <c r="E5307" t="s">
        <v>33</v>
      </c>
      <c r="F5307" t="s">
        <v>26</v>
      </c>
      <c r="G5307">
        <v>4.4000000000000004</v>
      </c>
      <c r="H5307">
        <v>104.3</v>
      </c>
      <c r="I5307">
        <v>110.38</v>
      </c>
      <c r="J5307">
        <v>1</v>
      </c>
      <c r="K5307">
        <v>2.2000000000000002</v>
      </c>
      <c r="L5307">
        <v>9.1</v>
      </c>
      <c r="M5307">
        <v>101</v>
      </c>
      <c r="N5307" t="s">
        <v>41</v>
      </c>
      <c r="O5307">
        <v>1.982</v>
      </c>
      <c r="P5307" t="s">
        <v>28</v>
      </c>
      <c r="Q5307" t="s">
        <v>29</v>
      </c>
      <c r="R5307">
        <v>5</v>
      </c>
      <c r="S5307">
        <v>26</v>
      </c>
      <c r="T5307">
        <v>6.08</v>
      </c>
      <c r="U5307">
        <v>6.9</v>
      </c>
      <c r="V5307" t="s">
        <v>486</v>
      </c>
      <c r="W5307" t="s">
        <v>31</v>
      </c>
      <c r="X5307">
        <v>1</v>
      </c>
      <c r="Y5307" t="str">
        <f>IF(tblRides[[#This Row],[supply_demand_ratio]]&lt;0.8,"Below 0.8",IF(tblRides[[#This Row],[supply_demand_ratio]]&lt;1,"Between 0.8-1.0",IF(tblRides[[#This Row],[supply_demand_ratio]]&lt;=1.2,"Between 1.0-1.2","Above 1.2")))</f>
        <v>Above 1.2</v>
      </c>
    </row>
    <row r="5308" spans="1:25" x14ac:dyDescent="0.3">
      <c r="A5308" t="s">
        <v>5363</v>
      </c>
      <c r="B5308" s="1">
        <v>46069.992361111108</v>
      </c>
      <c r="C5308" s="2">
        <v>46069</v>
      </c>
      <c r="D5308">
        <v>23</v>
      </c>
      <c r="E5308" t="s">
        <v>33</v>
      </c>
      <c r="F5308" t="s">
        <v>34</v>
      </c>
      <c r="G5308">
        <v>1.6</v>
      </c>
      <c r="H5308">
        <v>70.900000000000006</v>
      </c>
      <c r="I5308">
        <v>74.77</v>
      </c>
      <c r="J5308">
        <v>1.1000000000000001</v>
      </c>
      <c r="K5308">
        <v>6.8</v>
      </c>
      <c r="L5308">
        <v>7.7</v>
      </c>
      <c r="M5308">
        <v>93</v>
      </c>
      <c r="N5308" t="s">
        <v>41</v>
      </c>
      <c r="O5308">
        <v>1.905</v>
      </c>
      <c r="P5308" t="s">
        <v>28</v>
      </c>
      <c r="Q5308" t="s">
        <v>29</v>
      </c>
      <c r="R5308">
        <v>4.84</v>
      </c>
      <c r="S5308">
        <v>0</v>
      </c>
      <c r="T5308">
        <v>3.87</v>
      </c>
      <c r="U5308">
        <v>0.9</v>
      </c>
      <c r="V5308" t="s">
        <v>486</v>
      </c>
      <c r="W5308" t="s">
        <v>45</v>
      </c>
      <c r="X5308">
        <v>1</v>
      </c>
      <c r="Y5308" t="str">
        <f>IF(tblRides[[#This Row],[supply_demand_ratio]]&lt;0.8,"Below 0.8",IF(tblRides[[#This Row],[supply_demand_ratio]]&lt;1,"Between 0.8-1.0",IF(tblRides[[#This Row],[supply_demand_ratio]]&lt;=1.2,"Between 1.0-1.2","Above 1.2")))</f>
        <v>Above 1.2</v>
      </c>
    </row>
    <row r="5309" spans="1:25" x14ac:dyDescent="0.3">
      <c r="A5309" t="s">
        <v>5364</v>
      </c>
      <c r="B5309" s="1">
        <v>46070.002083333333</v>
      </c>
      <c r="C5309" s="2">
        <v>46070</v>
      </c>
      <c r="D5309">
        <v>0</v>
      </c>
      <c r="E5309" t="s">
        <v>25</v>
      </c>
      <c r="F5309" t="s">
        <v>34</v>
      </c>
      <c r="G5309">
        <v>1.2</v>
      </c>
      <c r="H5309">
        <v>58.59</v>
      </c>
      <c r="J5309">
        <v>1</v>
      </c>
      <c r="K5309">
        <v>4.5999999999999996</v>
      </c>
      <c r="L5309">
        <v>6.5</v>
      </c>
      <c r="M5309">
        <v>135</v>
      </c>
      <c r="N5309" t="s">
        <v>41</v>
      </c>
      <c r="O5309">
        <v>1.8109999999999999</v>
      </c>
      <c r="P5309" t="s">
        <v>37</v>
      </c>
      <c r="Q5309" t="s">
        <v>103</v>
      </c>
      <c r="R5309">
        <v>4.68</v>
      </c>
      <c r="S5309">
        <v>0</v>
      </c>
      <c r="U5309">
        <v>1.9</v>
      </c>
      <c r="V5309" t="s">
        <v>587</v>
      </c>
      <c r="W5309" t="s">
        <v>31</v>
      </c>
      <c r="X5309">
        <v>0</v>
      </c>
      <c r="Y5309" t="str">
        <f>IF(tblRides[[#This Row],[supply_demand_ratio]]&lt;0.8,"Below 0.8",IF(tblRides[[#This Row],[supply_demand_ratio]]&lt;1,"Between 0.8-1.0",IF(tblRides[[#This Row],[supply_demand_ratio]]&lt;=1.2,"Between 1.0-1.2","Above 1.2")))</f>
        <v>Above 1.2</v>
      </c>
    </row>
    <row r="5310" spans="1:25" x14ac:dyDescent="0.3">
      <c r="A5310" t="s">
        <v>5365</v>
      </c>
      <c r="B5310" s="1">
        <v>46070.013888888891</v>
      </c>
      <c r="C5310" s="2">
        <v>46070</v>
      </c>
      <c r="D5310">
        <v>0</v>
      </c>
      <c r="E5310" t="s">
        <v>36</v>
      </c>
      <c r="F5310" t="s">
        <v>26</v>
      </c>
      <c r="G5310">
        <v>0.7</v>
      </c>
      <c r="H5310">
        <v>48.9</v>
      </c>
      <c r="J5310">
        <v>1</v>
      </c>
      <c r="K5310">
        <v>2</v>
      </c>
      <c r="L5310">
        <v>2.1</v>
      </c>
      <c r="M5310">
        <v>113</v>
      </c>
      <c r="N5310" t="s">
        <v>27</v>
      </c>
      <c r="O5310">
        <v>1.1339999999999999</v>
      </c>
      <c r="P5310" t="s">
        <v>58</v>
      </c>
      <c r="Q5310" t="s">
        <v>59</v>
      </c>
      <c r="R5310">
        <v>4.76</v>
      </c>
      <c r="S5310">
        <v>13</v>
      </c>
      <c r="U5310">
        <v>0.1</v>
      </c>
      <c r="V5310" t="s">
        <v>587</v>
      </c>
      <c r="W5310" t="s">
        <v>31</v>
      </c>
      <c r="X5310">
        <v>0</v>
      </c>
      <c r="Y5310" t="str">
        <f>IF(tblRides[[#This Row],[supply_demand_ratio]]&lt;0.8,"Below 0.8",IF(tblRides[[#This Row],[supply_demand_ratio]]&lt;1,"Between 0.8-1.0",IF(tblRides[[#This Row],[supply_demand_ratio]]&lt;=1.2,"Between 1.0-1.2","Above 1.2")))</f>
        <v>Between 1.0-1.2</v>
      </c>
    </row>
    <row r="5311" spans="1:25" x14ac:dyDescent="0.3">
      <c r="A5311" t="s">
        <v>5366</v>
      </c>
      <c r="B5311" s="1">
        <v>46070.029166666667</v>
      </c>
      <c r="C5311" s="2">
        <v>46070</v>
      </c>
      <c r="D5311">
        <v>0</v>
      </c>
      <c r="E5311" t="s">
        <v>25</v>
      </c>
      <c r="F5311" t="s">
        <v>34</v>
      </c>
      <c r="G5311">
        <v>8</v>
      </c>
      <c r="H5311">
        <v>198.48</v>
      </c>
      <c r="I5311">
        <v>200.6</v>
      </c>
      <c r="J5311">
        <v>1.1000000000000001</v>
      </c>
      <c r="K5311">
        <v>2</v>
      </c>
      <c r="L5311">
        <v>1</v>
      </c>
      <c r="M5311">
        <v>120</v>
      </c>
      <c r="N5311" t="s">
        <v>41</v>
      </c>
      <c r="O5311">
        <v>1.389</v>
      </c>
      <c r="P5311" t="s">
        <v>28</v>
      </c>
      <c r="Q5311" t="s">
        <v>29</v>
      </c>
      <c r="R5311">
        <v>4.63</v>
      </c>
      <c r="S5311">
        <v>0</v>
      </c>
      <c r="T5311">
        <v>2.12</v>
      </c>
      <c r="U5311">
        <v>-1</v>
      </c>
      <c r="V5311" t="s">
        <v>587</v>
      </c>
      <c r="W5311" t="s">
        <v>31</v>
      </c>
      <c r="X5311">
        <v>1</v>
      </c>
      <c r="Y5311" t="str">
        <f>IF(tblRides[[#This Row],[supply_demand_ratio]]&lt;0.8,"Below 0.8",IF(tblRides[[#This Row],[supply_demand_ratio]]&lt;1,"Between 0.8-1.0",IF(tblRides[[#This Row],[supply_demand_ratio]]&lt;=1.2,"Between 1.0-1.2","Above 1.2")))</f>
        <v>Above 1.2</v>
      </c>
    </row>
    <row r="5312" spans="1:25" x14ac:dyDescent="0.3">
      <c r="A5312" t="s">
        <v>5367</v>
      </c>
      <c r="B5312" s="1">
        <v>46070.029166666667</v>
      </c>
      <c r="C5312" s="2">
        <v>46070</v>
      </c>
      <c r="D5312">
        <v>0</v>
      </c>
      <c r="E5312" t="s">
        <v>25</v>
      </c>
      <c r="F5312" t="s">
        <v>34</v>
      </c>
      <c r="G5312">
        <v>6.1</v>
      </c>
      <c r="H5312">
        <v>133.13999999999999</v>
      </c>
      <c r="I5312">
        <v>135.54</v>
      </c>
      <c r="J5312">
        <v>1</v>
      </c>
      <c r="K5312">
        <v>2.4</v>
      </c>
      <c r="L5312">
        <v>1.6</v>
      </c>
      <c r="M5312">
        <v>106</v>
      </c>
      <c r="N5312" t="s">
        <v>27</v>
      </c>
      <c r="O5312">
        <v>1.022</v>
      </c>
      <c r="P5312" t="s">
        <v>28</v>
      </c>
      <c r="Q5312" t="s">
        <v>29</v>
      </c>
      <c r="R5312">
        <v>4.88</v>
      </c>
      <c r="S5312">
        <v>0</v>
      </c>
      <c r="T5312">
        <v>2.4</v>
      </c>
      <c r="U5312">
        <v>-0.8</v>
      </c>
      <c r="V5312" t="s">
        <v>587</v>
      </c>
      <c r="W5312" t="s">
        <v>31</v>
      </c>
      <c r="X5312">
        <v>1</v>
      </c>
      <c r="Y5312" t="str">
        <f>IF(tblRides[[#This Row],[supply_demand_ratio]]&lt;0.8,"Below 0.8",IF(tblRides[[#This Row],[supply_demand_ratio]]&lt;1,"Between 0.8-1.0",IF(tblRides[[#This Row],[supply_demand_ratio]]&lt;=1.2,"Between 1.0-1.2","Above 1.2")))</f>
        <v>Between 1.0-1.2</v>
      </c>
    </row>
    <row r="5313" spans="1:25" x14ac:dyDescent="0.3">
      <c r="A5313" t="s">
        <v>5368</v>
      </c>
      <c r="B5313" s="1">
        <v>46070.036805555559</v>
      </c>
      <c r="C5313" s="2">
        <v>46070</v>
      </c>
      <c r="D5313">
        <v>0</v>
      </c>
      <c r="E5313" t="s">
        <v>33</v>
      </c>
      <c r="F5313" t="s">
        <v>34</v>
      </c>
      <c r="G5313">
        <v>20.8</v>
      </c>
      <c r="H5313">
        <v>388.21</v>
      </c>
      <c r="I5313">
        <v>380.01</v>
      </c>
      <c r="J5313">
        <v>1</v>
      </c>
      <c r="K5313">
        <v>4.5</v>
      </c>
      <c r="L5313">
        <v>7.6</v>
      </c>
      <c r="M5313">
        <v>87</v>
      </c>
      <c r="N5313" t="s">
        <v>27</v>
      </c>
      <c r="O5313">
        <v>1.0840000000000001</v>
      </c>
      <c r="P5313" t="s">
        <v>28</v>
      </c>
      <c r="Q5313" t="s">
        <v>29</v>
      </c>
      <c r="R5313">
        <v>4.66</v>
      </c>
      <c r="S5313">
        <v>0</v>
      </c>
      <c r="T5313">
        <v>-8.1999999999999993</v>
      </c>
      <c r="U5313">
        <v>3.1</v>
      </c>
      <c r="V5313" t="s">
        <v>587</v>
      </c>
      <c r="W5313" t="s">
        <v>31</v>
      </c>
      <c r="X5313">
        <v>1</v>
      </c>
      <c r="Y5313" t="str">
        <f>IF(tblRides[[#This Row],[supply_demand_ratio]]&lt;0.8,"Below 0.8",IF(tblRides[[#This Row],[supply_demand_ratio]]&lt;1,"Between 0.8-1.0",IF(tblRides[[#This Row],[supply_demand_ratio]]&lt;=1.2,"Between 1.0-1.2","Above 1.2")))</f>
        <v>Between 1.0-1.2</v>
      </c>
    </row>
    <row r="5314" spans="1:25" x14ac:dyDescent="0.3">
      <c r="A5314" t="s">
        <v>5369</v>
      </c>
      <c r="B5314" s="1">
        <v>46070.052083333336</v>
      </c>
      <c r="C5314" s="2">
        <v>46070</v>
      </c>
      <c r="D5314">
        <v>1</v>
      </c>
      <c r="E5314" t="s">
        <v>33</v>
      </c>
      <c r="F5314" t="s">
        <v>26</v>
      </c>
      <c r="G5314">
        <v>3.9</v>
      </c>
      <c r="H5314">
        <v>107.5</v>
      </c>
      <c r="I5314">
        <v>101.77</v>
      </c>
      <c r="J5314">
        <v>1</v>
      </c>
      <c r="K5314">
        <v>6.6</v>
      </c>
      <c r="L5314">
        <v>4.0999999999999996</v>
      </c>
      <c r="M5314">
        <v>90</v>
      </c>
      <c r="N5314" t="s">
        <v>41</v>
      </c>
      <c r="O5314">
        <v>1.2</v>
      </c>
      <c r="P5314" t="s">
        <v>28</v>
      </c>
      <c r="Q5314" t="s">
        <v>29</v>
      </c>
      <c r="R5314">
        <v>4.78</v>
      </c>
      <c r="S5314">
        <v>6</v>
      </c>
      <c r="T5314">
        <v>-5.73</v>
      </c>
      <c r="U5314">
        <v>-2.5</v>
      </c>
      <c r="V5314" t="s">
        <v>587</v>
      </c>
      <c r="W5314" t="s">
        <v>45</v>
      </c>
      <c r="X5314">
        <v>1</v>
      </c>
      <c r="Y5314" t="str">
        <f>IF(tblRides[[#This Row],[supply_demand_ratio]]&lt;0.8,"Below 0.8",IF(tblRides[[#This Row],[supply_demand_ratio]]&lt;1,"Between 0.8-1.0",IF(tblRides[[#This Row],[supply_demand_ratio]]&lt;=1.2,"Between 1.0-1.2","Above 1.2")))</f>
        <v>Between 1.0-1.2</v>
      </c>
    </row>
    <row r="5315" spans="1:25" x14ac:dyDescent="0.3">
      <c r="A5315" t="s">
        <v>5370</v>
      </c>
      <c r="B5315" s="1">
        <v>46070.072222222225</v>
      </c>
      <c r="C5315" s="2">
        <v>46070</v>
      </c>
      <c r="D5315">
        <v>1</v>
      </c>
      <c r="E5315" t="s">
        <v>62</v>
      </c>
      <c r="F5315" t="s">
        <v>26</v>
      </c>
      <c r="G5315">
        <v>14.8</v>
      </c>
      <c r="H5315">
        <v>280.94</v>
      </c>
      <c r="I5315">
        <v>292.47000000000003</v>
      </c>
      <c r="J5315">
        <v>1</v>
      </c>
      <c r="K5315">
        <v>5</v>
      </c>
      <c r="L5315">
        <v>3.8</v>
      </c>
      <c r="M5315">
        <v>63</v>
      </c>
      <c r="N5315" t="s">
        <v>41</v>
      </c>
      <c r="O5315">
        <v>1.8460000000000001</v>
      </c>
      <c r="P5315" t="s">
        <v>28</v>
      </c>
      <c r="Q5315" t="s">
        <v>29</v>
      </c>
      <c r="R5315">
        <v>4.67</v>
      </c>
      <c r="S5315">
        <v>10</v>
      </c>
      <c r="T5315">
        <v>11.53</v>
      </c>
      <c r="U5315">
        <v>-1.2</v>
      </c>
      <c r="V5315" t="s">
        <v>587</v>
      </c>
      <c r="W5315" t="s">
        <v>31</v>
      </c>
      <c r="X5315">
        <v>1</v>
      </c>
      <c r="Y5315" t="str">
        <f>IF(tblRides[[#This Row],[supply_demand_ratio]]&lt;0.8,"Below 0.8",IF(tblRides[[#This Row],[supply_demand_ratio]]&lt;1,"Between 0.8-1.0",IF(tblRides[[#This Row],[supply_demand_ratio]]&lt;=1.2,"Between 1.0-1.2","Above 1.2")))</f>
        <v>Above 1.2</v>
      </c>
    </row>
    <row r="5316" spans="1:25" x14ac:dyDescent="0.3">
      <c r="A5316" t="s">
        <v>5371</v>
      </c>
      <c r="B5316" s="1">
        <v>46070.072222222225</v>
      </c>
      <c r="C5316" s="2">
        <v>46070</v>
      </c>
      <c r="D5316">
        <v>1</v>
      </c>
      <c r="E5316" t="s">
        <v>36</v>
      </c>
      <c r="F5316" t="s">
        <v>26</v>
      </c>
      <c r="G5316">
        <v>8.3000000000000007</v>
      </c>
      <c r="H5316">
        <v>175.08</v>
      </c>
      <c r="I5316">
        <v>181.9</v>
      </c>
      <c r="J5316">
        <v>1.1000000000000001</v>
      </c>
      <c r="K5316">
        <v>2.5</v>
      </c>
      <c r="L5316">
        <v>1.5</v>
      </c>
      <c r="M5316">
        <v>116</v>
      </c>
      <c r="N5316" t="s">
        <v>27</v>
      </c>
      <c r="O5316">
        <v>1.07</v>
      </c>
      <c r="P5316" t="s">
        <v>28</v>
      </c>
      <c r="Q5316" t="s">
        <v>29</v>
      </c>
      <c r="R5316">
        <v>4.3899999999999997</v>
      </c>
      <c r="S5316">
        <v>6</v>
      </c>
      <c r="T5316">
        <v>6.82</v>
      </c>
      <c r="U5316">
        <v>-1</v>
      </c>
      <c r="V5316" t="s">
        <v>587</v>
      </c>
      <c r="W5316" t="s">
        <v>31</v>
      </c>
      <c r="X5316">
        <v>1</v>
      </c>
      <c r="Y5316" t="str">
        <f>IF(tblRides[[#This Row],[supply_demand_ratio]]&lt;0.8,"Below 0.8",IF(tblRides[[#This Row],[supply_demand_ratio]]&lt;1,"Between 0.8-1.0",IF(tblRides[[#This Row],[supply_demand_ratio]]&lt;=1.2,"Between 1.0-1.2","Above 1.2")))</f>
        <v>Between 1.0-1.2</v>
      </c>
    </row>
    <row r="5317" spans="1:25" x14ac:dyDescent="0.3">
      <c r="A5317" t="s">
        <v>5372</v>
      </c>
      <c r="B5317" s="1">
        <v>46070.077777777777</v>
      </c>
      <c r="C5317" s="2">
        <v>46070</v>
      </c>
      <c r="D5317">
        <v>1</v>
      </c>
      <c r="E5317" t="s">
        <v>36</v>
      </c>
      <c r="F5317" t="s">
        <v>26</v>
      </c>
      <c r="G5317">
        <v>4.0999999999999996</v>
      </c>
      <c r="H5317">
        <v>122.6</v>
      </c>
      <c r="I5317">
        <v>121.49</v>
      </c>
      <c r="J5317">
        <v>1.3</v>
      </c>
      <c r="K5317">
        <v>7.8</v>
      </c>
      <c r="L5317">
        <v>10.1</v>
      </c>
      <c r="M5317">
        <v>106</v>
      </c>
      <c r="N5317" t="s">
        <v>27</v>
      </c>
      <c r="O5317">
        <v>0.92800000000000005</v>
      </c>
      <c r="P5317" t="s">
        <v>28</v>
      </c>
      <c r="Q5317" t="s">
        <v>29</v>
      </c>
      <c r="R5317">
        <v>4.5999999999999996</v>
      </c>
      <c r="S5317">
        <v>1</v>
      </c>
      <c r="T5317">
        <v>-1.1100000000000001</v>
      </c>
      <c r="U5317">
        <v>2.2999999999999998</v>
      </c>
      <c r="V5317" t="s">
        <v>587</v>
      </c>
      <c r="W5317" t="s">
        <v>45</v>
      </c>
      <c r="X5317">
        <v>1</v>
      </c>
      <c r="Y5317" t="str">
        <f>IF(tblRides[[#This Row],[supply_demand_ratio]]&lt;0.8,"Below 0.8",IF(tblRides[[#This Row],[supply_demand_ratio]]&lt;1,"Between 0.8-1.0",IF(tblRides[[#This Row],[supply_demand_ratio]]&lt;=1.2,"Between 1.0-1.2","Above 1.2")))</f>
        <v>Between 0.8-1.0</v>
      </c>
    </row>
    <row r="5318" spans="1:25" x14ac:dyDescent="0.3">
      <c r="A5318" t="s">
        <v>5373</v>
      </c>
      <c r="B5318" s="1">
        <v>46070.084027777775</v>
      </c>
      <c r="C5318" s="2">
        <v>46070</v>
      </c>
      <c r="D5318">
        <v>2</v>
      </c>
      <c r="E5318" t="s">
        <v>43</v>
      </c>
      <c r="F5318" t="s">
        <v>26</v>
      </c>
      <c r="G5318">
        <v>2.6</v>
      </c>
      <c r="H5318">
        <v>80.959999999999994</v>
      </c>
      <c r="I5318">
        <v>75.69</v>
      </c>
      <c r="J5318">
        <v>1</v>
      </c>
      <c r="K5318">
        <v>4.0999999999999996</v>
      </c>
      <c r="L5318">
        <v>4</v>
      </c>
      <c r="M5318">
        <v>53</v>
      </c>
      <c r="N5318" t="s">
        <v>41</v>
      </c>
      <c r="O5318">
        <v>1.9</v>
      </c>
      <c r="P5318" t="s">
        <v>28</v>
      </c>
      <c r="Q5318" t="s">
        <v>29</v>
      </c>
      <c r="R5318">
        <v>4.7</v>
      </c>
      <c r="S5318">
        <v>1</v>
      </c>
      <c r="T5318">
        <v>-5.27</v>
      </c>
      <c r="U5318">
        <v>-0.1</v>
      </c>
      <c r="V5318" t="s">
        <v>587</v>
      </c>
      <c r="W5318" t="s">
        <v>31</v>
      </c>
      <c r="X5318">
        <v>1</v>
      </c>
      <c r="Y5318" t="str">
        <f>IF(tblRides[[#This Row],[supply_demand_ratio]]&lt;0.8,"Below 0.8",IF(tblRides[[#This Row],[supply_demand_ratio]]&lt;1,"Between 0.8-1.0",IF(tblRides[[#This Row],[supply_demand_ratio]]&lt;=1.2,"Between 1.0-1.2","Above 1.2")))</f>
        <v>Above 1.2</v>
      </c>
    </row>
    <row r="5319" spans="1:25" x14ac:dyDescent="0.3">
      <c r="A5319" t="s">
        <v>5374</v>
      </c>
      <c r="B5319" s="1">
        <v>46070.084722222222</v>
      </c>
      <c r="C5319" s="2">
        <v>46070</v>
      </c>
      <c r="D5319">
        <v>2</v>
      </c>
      <c r="E5319" t="s">
        <v>33</v>
      </c>
      <c r="F5319" t="s">
        <v>26</v>
      </c>
      <c r="G5319">
        <v>7.1</v>
      </c>
      <c r="H5319">
        <v>150.61000000000001</v>
      </c>
      <c r="I5319">
        <v>144.31</v>
      </c>
      <c r="J5319">
        <v>1</v>
      </c>
      <c r="K5319">
        <v>2.2999999999999998</v>
      </c>
      <c r="L5319">
        <v>2</v>
      </c>
      <c r="M5319">
        <v>104</v>
      </c>
      <c r="N5319" t="s">
        <v>41</v>
      </c>
      <c r="O5319">
        <v>1.3819999999999999</v>
      </c>
      <c r="P5319" t="s">
        <v>28</v>
      </c>
      <c r="Q5319" t="s">
        <v>29</v>
      </c>
      <c r="R5319">
        <v>4.71</v>
      </c>
      <c r="S5319">
        <v>15</v>
      </c>
      <c r="T5319">
        <v>-6.3</v>
      </c>
      <c r="U5319">
        <v>-0.3</v>
      </c>
      <c r="V5319" t="s">
        <v>587</v>
      </c>
      <c r="W5319" t="s">
        <v>31</v>
      </c>
      <c r="X5319">
        <v>1</v>
      </c>
      <c r="Y5319" t="str">
        <f>IF(tblRides[[#This Row],[supply_demand_ratio]]&lt;0.8,"Below 0.8",IF(tblRides[[#This Row],[supply_demand_ratio]]&lt;1,"Between 0.8-1.0",IF(tblRides[[#This Row],[supply_demand_ratio]]&lt;=1.2,"Between 1.0-1.2","Above 1.2")))</f>
        <v>Above 1.2</v>
      </c>
    </row>
    <row r="5320" spans="1:25" x14ac:dyDescent="0.3">
      <c r="A5320" t="s">
        <v>5375</v>
      </c>
      <c r="B5320" s="1">
        <v>46070.090277777781</v>
      </c>
      <c r="C5320" s="2">
        <v>46070</v>
      </c>
      <c r="D5320">
        <v>2</v>
      </c>
      <c r="E5320" t="s">
        <v>62</v>
      </c>
      <c r="F5320" t="s">
        <v>26</v>
      </c>
      <c r="G5320">
        <v>2.9</v>
      </c>
      <c r="H5320">
        <v>76.86</v>
      </c>
      <c r="I5320">
        <v>78.39</v>
      </c>
      <c r="J5320">
        <v>1</v>
      </c>
      <c r="K5320">
        <v>4</v>
      </c>
      <c r="L5320">
        <v>3.8</v>
      </c>
      <c r="M5320">
        <v>67</v>
      </c>
      <c r="N5320" t="s">
        <v>41</v>
      </c>
      <c r="O5320">
        <v>2.2000000000000002</v>
      </c>
      <c r="P5320" t="s">
        <v>28</v>
      </c>
      <c r="Q5320" t="s">
        <v>29</v>
      </c>
      <c r="R5320">
        <v>4.8899999999999997</v>
      </c>
      <c r="S5320">
        <v>4</v>
      </c>
      <c r="T5320">
        <v>1.53</v>
      </c>
      <c r="U5320">
        <v>-0.2</v>
      </c>
      <c r="V5320" t="s">
        <v>587</v>
      </c>
      <c r="W5320" t="s">
        <v>31</v>
      </c>
      <c r="X5320">
        <v>1</v>
      </c>
      <c r="Y5320" t="str">
        <f>IF(tblRides[[#This Row],[supply_demand_ratio]]&lt;0.8,"Below 0.8",IF(tblRides[[#This Row],[supply_demand_ratio]]&lt;1,"Between 0.8-1.0",IF(tblRides[[#This Row],[supply_demand_ratio]]&lt;=1.2,"Between 1.0-1.2","Above 1.2")))</f>
        <v>Above 1.2</v>
      </c>
    </row>
    <row r="5321" spans="1:25" x14ac:dyDescent="0.3">
      <c r="A5321" t="s">
        <v>5376</v>
      </c>
      <c r="B5321" s="1">
        <v>46070.090277777781</v>
      </c>
      <c r="C5321" s="2">
        <v>46070</v>
      </c>
      <c r="D5321">
        <v>2</v>
      </c>
      <c r="E5321" t="s">
        <v>43</v>
      </c>
      <c r="F5321" t="s">
        <v>34</v>
      </c>
      <c r="G5321">
        <v>7</v>
      </c>
      <c r="H5321">
        <v>153.80000000000001</v>
      </c>
      <c r="I5321">
        <v>153.47</v>
      </c>
      <c r="J5321">
        <v>1</v>
      </c>
      <c r="K5321">
        <v>4.2</v>
      </c>
      <c r="L5321">
        <v>5.6</v>
      </c>
      <c r="M5321">
        <v>76</v>
      </c>
      <c r="N5321" t="s">
        <v>41</v>
      </c>
      <c r="O5321">
        <v>2.1150000000000002</v>
      </c>
      <c r="P5321" t="s">
        <v>28</v>
      </c>
      <c r="Q5321" t="s">
        <v>29</v>
      </c>
      <c r="R5321">
        <v>4.84</v>
      </c>
      <c r="S5321">
        <v>0</v>
      </c>
      <c r="T5321">
        <v>-0.33</v>
      </c>
      <c r="U5321">
        <v>1.4</v>
      </c>
      <c r="V5321" t="s">
        <v>587</v>
      </c>
      <c r="W5321" t="s">
        <v>31</v>
      </c>
      <c r="X5321">
        <v>1</v>
      </c>
      <c r="Y5321" t="str">
        <f>IF(tblRides[[#This Row],[supply_demand_ratio]]&lt;0.8,"Below 0.8",IF(tblRides[[#This Row],[supply_demand_ratio]]&lt;1,"Between 0.8-1.0",IF(tblRides[[#This Row],[supply_demand_ratio]]&lt;=1.2,"Between 1.0-1.2","Above 1.2")))</f>
        <v>Above 1.2</v>
      </c>
    </row>
    <row r="5322" spans="1:25" x14ac:dyDescent="0.3">
      <c r="A5322" t="s">
        <v>5377</v>
      </c>
      <c r="B5322" s="1">
        <v>46070.107638888891</v>
      </c>
      <c r="C5322" s="2">
        <v>46070</v>
      </c>
      <c r="D5322">
        <v>2</v>
      </c>
      <c r="E5322" t="s">
        <v>36</v>
      </c>
      <c r="F5322" t="s">
        <v>26</v>
      </c>
      <c r="G5322">
        <v>2.8</v>
      </c>
      <c r="H5322">
        <v>90.27</v>
      </c>
      <c r="I5322">
        <v>88.03</v>
      </c>
      <c r="J5322">
        <v>1.1000000000000001</v>
      </c>
      <c r="K5322">
        <v>2.4</v>
      </c>
      <c r="L5322">
        <v>7.1</v>
      </c>
      <c r="M5322">
        <v>109</v>
      </c>
      <c r="N5322" t="s">
        <v>41</v>
      </c>
      <c r="O5322">
        <v>1.595</v>
      </c>
      <c r="P5322" t="s">
        <v>28</v>
      </c>
      <c r="Q5322" t="s">
        <v>29</v>
      </c>
      <c r="R5322">
        <v>4.6500000000000004</v>
      </c>
      <c r="S5322">
        <v>4</v>
      </c>
      <c r="T5322">
        <v>-2.2400000000000002</v>
      </c>
      <c r="U5322">
        <v>4.7</v>
      </c>
      <c r="V5322" t="s">
        <v>587</v>
      </c>
      <c r="W5322" t="s">
        <v>31</v>
      </c>
      <c r="X5322">
        <v>1</v>
      </c>
      <c r="Y5322" t="str">
        <f>IF(tblRides[[#This Row],[supply_demand_ratio]]&lt;0.8,"Below 0.8",IF(tblRides[[#This Row],[supply_demand_ratio]]&lt;1,"Between 0.8-1.0",IF(tblRides[[#This Row],[supply_demand_ratio]]&lt;=1.2,"Between 1.0-1.2","Above 1.2")))</f>
        <v>Above 1.2</v>
      </c>
    </row>
    <row r="5323" spans="1:25" x14ac:dyDescent="0.3">
      <c r="A5323" t="s">
        <v>5378</v>
      </c>
      <c r="B5323" s="1">
        <v>46070.117361111108</v>
      </c>
      <c r="C5323" s="2">
        <v>46070</v>
      </c>
      <c r="D5323">
        <v>2</v>
      </c>
      <c r="E5323" t="s">
        <v>33</v>
      </c>
      <c r="F5323" t="s">
        <v>26</v>
      </c>
      <c r="G5323">
        <v>2.2000000000000002</v>
      </c>
      <c r="H5323">
        <v>76.09</v>
      </c>
      <c r="I5323">
        <v>75.459999999999994</v>
      </c>
      <c r="J5323">
        <v>1</v>
      </c>
      <c r="K5323">
        <v>6.2</v>
      </c>
      <c r="L5323">
        <v>11.2</v>
      </c>
      <c r="M5323">
        <v>108</v>
      </c>
      <c r="N5323" t="s">
        <v>41</v>
      </c>
      <c r="O5323">
        <v>1.7210000000000001</v>
      </c>
      <c r="P5323" t="s">
        <v>28</v>
      </c>
      <c r="Q5323" t="s">
        <v>29</v>
      </c>
      <c r="R5323">
        <v>4.6399999999999997</v>
      </c>
      <c r="S5323">
        <v>3</v>
      </c>
      <c r="T5323">
        <v>-0.63</v>
      </c>
      <c r="U5323">
        <v>5</v>
      </c>
      <c r="V5323" t="s">
        <v>587</v>
      </c>
      <c r="W5323" t="s">
        <v>45</v>
      </c>
      <c r="X5323">
        <v>1</v>
      </c>
      <c r="Y5323" t="str">
        <f>IF(tblRides[[#This Row],[supply_demand_ratio]]&lt;0.8,"Below 0.8",IF(tblRides[[#This Row],[supply_demand_ratio]]&lt;1,"Between 0.8-1.0",IF(tblRides[[#This Row],[supply_demand_ratio]]&lt;=1.2,"Between 1.0-1.2","Above 1.2")))</f>
        <v>Above 1.2</v>
      </c>
    </row>
    <row r="5324" spans="1:25" x14ac:dyDescent="0.3">
      <c r="A5324" t="s">
        <v>5379</v>
      </c>
      <c r="B5324" s="1">
        <v>46070.137499999997</v>
      </c>
      <c r="C5324" s="2">
        <v>46070</v>
      </c>
      <c r="D5324">
        <v>3</v>
      </c>
      <c r="E5324" t="s">
        <v>25</v>
      </c>
      <c r="F5324" t="s">
        <v>26</v>
      </c>
      <c r="G5324">
        <v>1.1000000000000001</v>
      </c>
      <c r="H5324">
        <v>58.54</v>
      </c>
      <c r="I5324">
        <v>57.43</v>
      </c>
      <c r="J5324">
        <v>1</v>
      </c>
      <c r="K5324">
        <v>3.4</v>
      </c>
      <c r="L5324">
        <v>1</v>
      </c>
      <c r="M5324">
        <v>138</v>
      </c>
      <c r="N5324" t="s">
        <v>41</v>
      </c>
      <c r="O5324">
        <v>1.3660000000000001</v>
      </c>
      <c r="P5324" t="s">
        <v>28</v>
      </c>
      <c r="Q5324" t="s">
        <v>29</v>
      </c>
      <c r="R5324">
        <v>4.76</v>
      </c>
      <c r="S5324">
        <v>3</v>
      </c>
      <c r="T5324">
        <v>-1.1100000000000001</v>
      </c>
      <c r="U5324">
        <v>-2.4</v>
      </c>
      <c r="V5324" t="s">
        <v>587</v>
      </c>
      <c r="W5324" t="s">
        <v>31</v>
      </c>
      <c r="X5324">
        <v>1</v>
      </c>
      <c r="Y5324" t="str">
        <f>IF(tblRides[[#This Row],[supply_demand_ratio]]&lt;0.8,"Below 0.8",IF(tblRides[[#This Row],[supply_demand_ratio]]&lt;1,"Between 0.8-1.0",IF(tblRides[[#This Row],[supply_demand_ratio]]&lt;=1.2,"Between 1.0-1.2","Above 1.2")))</f>
        <v>Above 1.2</v>
      </c>
    </row>
    <row r="5325" spans="1:25" x14ac:dyDescent="0.3">
      <c r="A5325" t="s">
        <v>5380</v>
      </c>
      <c r="B5325" s="1">
        <v>46070.140277777777</v>
      </c>
      <c r="C5325" s="2">
        <v>46070</v>
      </c>
      <c r="D5325">
        <v>3</v>
      </c>
      <c r="E5325" t="s">
        <v>33</v>
      </c>
      <c r="F5325" t="s">
        <v>26</v>
      </c>
      <c r="G5325">
        <v>6.6</v>
      </c>
      <c r="H5325">
        <v>142.71</v>
      </c>
      <c r="J5325">
        <v>1</v>
      </c>
      <c r="K5325">
        <v>2.5</v>
      </c>
      <c r="L5325">
        <v>3.6</v>
      </c>
      <c r="M5325">
        <v>105</v>
      </c>
      <c r="N5325" t="s">
        <v>27</v>
      </c>
      <c r="O5325">
        <v>1.208</v>
      </c>
      <c r="P5325" t="s">
        <v>58</v>
      </c>
      <c r="Q5325" t="s">
        <v>59</v>
      </c>
      <c r="R5325">
        <v>4.67</v>
      </c>
      <c r="S5325">
        <v>20</v>
      </c>
      <c r="U5325">
        <v>1.1000000000000001</v>
      </c>
      <c r="V5325" t="s">
        <v>587</v>
      </c>
      <c r="W5325" t="s">
        <v>31</v>
      </c>
      <c r="X5325">
        <v>0</v>
      </c>
      <c r="Y5325" t="str">
        <f>IF(tblRides[[#This Row],[supply_demand_ratio]]&lt;0.8,"Below 0.8",IF(tblRides[[#This Row],[supply_demand_ratio]]&lt;1,"Between 0.8-1.0",IF(tblRides[[#This Row],[supply_demand_ratio]]&lt;=1.2,"Between 1.0-1.2","Above 1.2")))</f>
        <v>Above 1.2</v>
      </c>
    </row>
    <row r="5326" spans="1:25" x14ac:dyDescent="0.3">
      <c r="A5326" t="s">
        <v>5381</v>
      </c>
      <c r="B5326" s="1">
        <v>46070.145833333336</v>
      </c>
      <c r="C5326" s="2">
        <v>46070</v>
      </c>
      <c r="D5326">
        <v>3</v>
      </c>
      <c r="E5326" t="s">
        <v>25</v>
      </c>
      <c r="F5326" t="s">
        <v>26</v>
      </c>
      <c r="G5326">
        <v>5.6</v>
      </c>
      <c r="H5326">
        <v>134.44</v>
      </c>
      <c r="I5326">
        <v>125.28</v>
      </c>
      <c r="J5326">
        <v>1.1000000000000001</v>
      </c>
      <c r="K5326">
        <v>5.5</v>
      </c>
      <c r="L5326">
        <v>8.6999999999999993</v>
      </c>
      <c r="M5326">
        <v>124</v>
      </c>
      <c r="N5326" t="s">
        <v>41</v>
      </c>
      <c r="O5326">
        <v>1.389</v>
      </c>
      <c r="P5326" t="s">
        <v>28</v>
      </c>
      <c r="Q5326" t="s">
        <v>29</v>
      </c>
      <c r="R5326">
        <v>4.63</v>
      </c>
      <c r="S5326">
        <v>6</v>
      </c>
      <c r="T5326">
        <v>-9.16</v>
      </c>
      <c r="U5326">
        <v>3.2</v>
      </c>
      <c r="V5326" t="s">
        <v>587</v>
      </c>
      <c r="W5326" t="s">
        <v>45</v>
      </c>
      <c r="X5326">
        <v>1</v>
      </c>
      <c r="Y5326" t="str">
        <f>IF(tblRides[[#This Row],[supply_demand_ratio]]&lt;0.8,"Below 0.8",IF(tblRides[[#This Row],[supply_demand_ratio]]&lt;1,"Between 0.8-1.0",IF(tblRides[[#This Row],[supply_demand_ratio]]&lt;=1.2,"Between 1.0-1.2","Above 1.2")))</f>
        <v>Above 1.2</v>
      </c>
    </row>
    <row r="5327" spans="1:25" x14ac:dyDescent="0.3">
      <c r="A5327" t="s">
        <v>5382</v>
      </c>
      <c r="B5327" s="1">
        <v>46070.162499999999</v>
      </c>
      <c r="C5327" s="2">
        <v>46070</v>
      </c>
      <c r="D5327">
        <v>3</v>
      </c>
      <c r="E5327" t="s">
        <v>25</v>
      </c>
      <c r="F5327" t="s">
        <v>26</v>
      </c>
      <c r="G5327">
        <v>2.1</v>
      </c>
      <c r="H5327">
        <v>71.88</v>
      </c>
      <c r="I5327">
        <v>73.680000000000007</v>
      </c>
      <c r="J5327">
        <v>1</v>
      </c>
      <c r="K5327">
        <v>5</v>
      </c>
      <c r="L5327">
        <v>11.4</v>
      </c>
      <c r="M5327">
        <v>130</v>
      </c>
      <c r="N5327" t="s">
        <v>41</v>
      </c>
      <c r="O5327">
        <v>1.8720000000000001</v>
      </c>
      <c r="P5327" t="s">
        <v>28</v>
      </c>
      <c r="Q5327" t="s">
        <v>29</v>
      </c>
      <c r="R5327">
        <v>4.5599999999999996</v>
      </c>
      <c r="S5327">
        <v>14</v>
      </c>
      <c r="T5327">
        <v>1.8</v>
      </c>
      <c r="U5327">
        <v>6.4</v>
      </c>
      <c r="V5327" t="s">
        <v>587</v>
      </c>
      <c r="W5327" t="s">
        <v>31</v>
      </c>
      <c r="X5327">
        <v>1</v>
      </c>
      <c r="Y5327" t="str">
        <f>IF(tblRides[[#This Row],[supply_demand_ratio]]&lt;0.8,"Below 0.8",IF(tblRides[[#This Row],[supply_demand_ratio]]&lt;1,"Between 0.8-1.0",IF(tblRides[[#This Row],[supply_demand_ratio]]&lt;=1.2,"Between 1.0-1.2","Above 1.2")))</f>
        <v>Above 1.2</v>
      </c>
    </row>
    <row r="5328" spans="1:25" x14ac:dyDescent="0.3">
      <c r="A5328" t="s">
        <v>5383</v>
      </c>
      <c r="B5328" s="1">
        <v>46070.177083333336</v>
      </c>
      <c r="C5328" s="2">
        <v>46070</v>
      </c>
      <c r="D5328">
        <v>4</v>
      </c>
      <c r="E5328" t="s">
        <v>25</v>
      </c>
      <c r="F5328" t="s">
        <v>34</v>
      </c>
      <c r="G5328">
        <v>5.2</v>
      </c>
      <c r="H5328">
        <v>125.74</v>
      </c>
      <c r="I5328">
        <v>124.48</v>
      </c>
      <c r="J5328">
        <v>1</v>
      </c>
      <c r="K5328">
        <v>5.9</v>
      </c>
      <c r="L5328">
        <v>3.3</v>
      </c>
      <c r="M5328">
        <v>144</v>
      </c>
      <c r="N5328" t="s">
        <v>27</v>
      </c>
      <c r="O5328">
        <v>1.333</v>
      </c>
      <c r="P5328" t="s">
        <v>28</v>
      </c>
      <c r="Q5328" t="s">
        <v>29</v>
      </c>
      <c r="R5328">
        <v>4.6500000000000004</v>
      </c>
      <c r="S5328">
        <v>0</v>
      </c>
      <c r="T5328">
        <v>-1.26</v>
      </c>
      <c r="U5328">
        <v>-2.6</v>
      </c>
      <c r="V5328" t="s">
        <v>587</v>
      </c>
      <c r="W5328" t="s">
        <v>45</v>
      </c>
      <c r="X5328">
        <v>1</v>
      </c>
      <c r="Y5328" t="str">
        <f>IF(tblRides[[#This Row],[supply_demand_ratio]]&lt;0.8,"Below 0.8",IF(tblRides[[#This Row],[supply_demand_ratio]]&lt;1,"Between 0.8-1.0",IF(tblRides[[#This Row],[supply_demand_ratio]]&lt;=1.2,"Between 1.0-1.2","Above 1.2")))</f>
        <v>Above 1.2</v>
      </c>
    </row>
    <row r="5329" spans="1:25" x14ac:dyDescent="0.3">
      <c r="A5329" t="s">
        <v>5384</v>
      </c>
      <c r="B5329" s="1">
        <v>46070.195833333331</v>
      </c>
      <c r="C5329" s="2">
        <v>46070</v>
      </c>
      <c r="D5329">
        <v>4</v>
      </c>
      <c r="E5329" t="s">
        <v>25</v>
      </c>
      <c r="F5329" t="s">
        <v>26</v>
      </c>
      <c r="G5329">
        <v>1.6</v>
      </c>
      <c r="H5329">
        <v>65.06</v>
      </c>
      <c r="I5329">
        <v>66.069999999999993</v>
      </c>
      <c r="J5329">
        <v>1</v>
      </c>
      <c r="K5329">
        <v>5.8</v>
      </c>
      <c r="L5329">
        <v>7.2</v>
      </c>
      <c r="M5329">
        <v>144</v>
      </c>
      <c r="N5329" t="s">
        <v>41</v>
      </c>
      <c r="O5329">
        <v>1.6379999999999999</v>
      </c>
      <c r="P5329" t="s">
        <v>28</v>
      </c>
      <c r="Q5329" t="s">
        <v>29</v>
      </c>
      <c r="R5329">
        <v>4.83</v>
      </c>
      <c r="S5329">
        <v>10</v>
      </c>
      <c r="T5329">
        <v>1.01</v>
      </c>
      <c r="U5329">
        <v>1.4</v>
      </c>
      <c r="V5329" t="s">
        <v>587</v>
      </c>
      <c r="W5329" t="s">
        <v>45</v>
      </c>
      <c r="X5329">
        <v>1</v>
      </c>
      <c r="Y5329" t="str">
        <f>IF(tblRides[[#This Row],[supply_demand_ratio]]&lt;0.8,"Below 0.8",IF(tblRides[[#This Row],[supply_demand_ratio]]&lt;1,"Between 0.8-1.0",IF(tblRides[[#This Row],[supply_demand_ratio]]&lt;=1.2,"Between 1.0-1.2","Above 1.2")))</f>
        <v>Above 1.2</v>
      </c>
    </row>
    <row r="5330" spans="1:25" x14ac:dyDescent="0.3">
      <c r="A5330" t="s">
        <v>5385</v>
      </c>
      <c r="B5330" s="1">
        <v>46070.208333333336</v>
      </c>
      <c r="C5330" s="2">
        <v>46070</v>
      </c>
      <c r="D5330">
        <v>5</v>
      </c>
      <c r="E5330" t="s">
        <v>43</v>
      </c>
      <c r="F5330" t="s">
        <v>26</v>
      </c>
      <c r="G5330">
        <v>6</v>
      </c>
      <c r="H5330">
        <v>150.19999999999999</v>
      </c>
      <c r="I5330">
        <v>149.82</v>
      </c>
      <c r="J5330">
        <v>1.2</v>
      </c>
      <c r="K5330">
        <v>2.9</v>
      </c>
      <c r="L5330">
        <v>6.6</v>
      </c>
      <c r="M5330">
        <v>71</v>
      </c>
      <c r="N5330" t="s">
        <v>41</v>
      </c>
      <c r="O5330">
        <v>1.9379999999999999</v>
      </c>
      <c r="P5330" t="s">
        <v>28</v>
      </c>
      <c r="Q5330" t="s">
        <v>29</v>
      </c>
      <c r="R5330">
        <v>4.5199999999999996</v>
      </c>
      <c r="S5330">
        <v>16</v>
      </c>
      <c r="T5330">
        <v>-0.38</v>
      </c>
      <c r="U5330">
        <v>3.7</v>
      </c>
      <c r="V5330" t="s">
        <v>587</v>
      </c>
      <c r="W5330" t="s">
        <v>31</v>
      </c>
      <c r="X5330">
        <v>1</v>
      </c>
      <c r="Y5330" t="str">
        <f>IF(tblRides[[#This Row],[supply_demand_ratio]]&lt;0.8,"Below 0.8",IF(tblRides[[#This Row],[supply_demand_ratio]]&lt;1,"Between 0.8-1.0",IF(tblRides[[#This Row],[supply_demand_ratio]]&lt;=1.2,"Between 1.0-1.2","Above 1.2")))</f>
        <v>Above 1.2</v>
      </c>
    </row>
    <row r="5331" spans="1:25" x14ac:dyDescent="0.3">
      <c r="A5331" t="s">
        <v>5386</v>
      </c>
      <c r="B5331" s="1">
        <v>46070.219444444447</v>
      </c>
      <c r="C5331" s="2">
        <v>46070</v>
      </c>
      <c r="D5331">
        <v>5</v>
      </c>
      <c r="E5331" t="s">
        <v>62</v>
      </c>
      <c r="F5331" t="s">
        <v>26</v>
      </c>
      <c r="G5331">
        <v>5.4</v>
      </c>
      <c r="H5331">
        <v>111.55</v>
      </c>
      <c r="I5331">
        <v>114.08</v>
      </c>
      <c r="J5331">
        <v>1</v>
      </c>
      <c r="K5331">
        <v>4</v>
      </c>
      <c r="L5331">
        <v>3.1</v>
      </c>
      <c r="M5331">
        <v>64</v>
      </c>
      <c r="N5331" t="s">
        <v>41</v>
      </c>
      <c r="O5331">
        <v>1.75</v>
      </c>
      <c r="P5331" t="s">
        <v>28</v>
      </c>
      <c r="Q5331" t="s">
        <v>29</v>
      </c>
      <c r="R5331">
        <v>4.82</v>
      </c>
      <c r="S5331">
        <v>7</v>
      </c>
      <c r="T5331">
        <v>2.5299999999999998</v>
      </c>
      <c r="U5331">
        <v>-0.9</v>
      </c>
      <c r="V5331" t="s">
        <v>587</v>
      </c>
      <c r="W5331" t="s">
        <v>31</v>
      </c>
      <c r="X5331">
        <v>1</v>
      </c>
      <c r="Y5331" t="str">
        <f>IF(tblRides[[#This Row],[supply_demand_ratio]]&lt;0.8,"Below 0.8",IF(tblRides[[#This Row],[supply_demand_ratio]]&lt;1,"Between 0.8-1.0",IF(tblRides[[#This Row],[supply_demand_ratio]]&lt;=1.2,"Between 1.0-1.2","Above 1.2")))</f>
        <v>Above 1.2</v>
      </c>
    </row>
    <row r="5332" spans="1:25" x14ac:dyDescent="0.3">
      <c r="A5332" t="s">
        <v>5387</v>
      </c>
      <c r="B5332" s="1">
        <v>46070.222916666666</v>
      </c>
      <c r="C5332" s="2">
        <v>46070</v>
      </c>
      <c r="D5332">
        <v>5</v>
      </c>
      <c r="E5332" t="s">
        <v>43</v>
      </c>
      <c r="F5332" t="s">
        <v>34</v>
      </c>
      <c r="G5332">
        <v>9.1999999999999993</v>
      </c>
      <c r="H5332">
        <v>189.65</v>
      </c>
      <c r="J5332">
        <v>1</v>
      </c>
      <c r="K5332">
        <v>2</v>
      </c>
      <c r="L5332">
        <v>1.2</v>
      </c>
      <c r="M5332">
        <v>58</v>
      </c>
      <c r="N5332" t="s">
        <v>41</v>
      </c>
      <c r="O5332">
        <v>1.5680000000000001</v>
      </c>
      <c r="P5332" t="s">
        <v>58</v>
      </c>
      <c r="Q5332" t="s">
        <v>108</v>
      </c>
      <c r="R5332">
        <v>5</v>
      </c>
      <c r="S5332">
        <v>0</v>
      </c>
      <c r="U5332">
        <v>-0.8</v>
      </c>
      <c r="V5332" t="s">
        <v>587</v>
      </c>
      <c r="W5332" t="s">
        <v>31</v>
      </c>
      <c r="X5332">
        <v>0</v>
      </c>
      <c r="Y5332" t="str">
        <f>IF(tblRides[[#This Row],[supply_demand_ratio]]&lt;0.8,"Below 0.8",IF(tblRides[[#This Row],[supply_demand_ratio]]&lt;1,"Between 0.8-1.0",IF(tblRides[[#This Row],[supply_demand_ratio]]&lt;=1.2,"Between 1.0-1.2","Above 1.2")))</f>
        <v>Above 1.2</v>
      </c>
    </row>
    <row r="5333" spans="1:25" x14ac:dyDescent="0.3">
      <c r="A5333" t="s">
        <v>5388</v>
      </c>
      <c r="B5333" s="1">
        <v>46070.229861111111</v>
      </c>
      <c r="C5333" s="2">
        <v>46070</v>
      </c>
      <c r="D5333">
        <v>5</v>
      </c>
      <c r="E5333" t="s">
        <v>36</v>
      </c>
      <c r="F5333" t="s">
        <v>34</v>
      </c>
      <c r="G5333">
        <v>1.5</v>
      </c>
      <c r="H5333">
        <v>63.96</v>
      </c>
      <c r="I5333">
        <v>60.93</v>
      </c>
      <c r="J5333">
        <v>1</v>
      </c>
      <c r="K5333">
        <v>4.5</v>
      </c>
      <c r="L5333">
        <v>3.9</v>
      </c>
      <c r="M5333">
        <v>131</v>
      </c>
      <c r="N5333" t="s">
        <v>41</v>
      </c>
      <c r="O5333">
        <v>1.5269999999999999</v>
      </c>
      <c r="P5333" t="s">
        <v>28</v>
      </c>
      <c r="Q5333" t="s">
        <v>29</v>
      </c>
      <c r="R5333">
        <v>4.62</v>
      </c>
      <c r="S5333">
        <v>0</v>
      </c>
      <c r="T5333">
        <v>-3.03</v>
      </c>
      <c r="U5333">
        <v>-0.6</v>
      </c>
      <c r="V5333" t="s">
        <v>587</v>
      </c>
      <c r="W5333" t="s">
        <v>31</v>
      </c>
      <c r="X5333">
        <v>1</v>
      </c>
      <c r="Y5333" t="str">
        <f>IF(tblRides[[#This Row],[supply_demand_ratio]]&lt;0.8,"Below 0.8",IF(tblRides[[#This Row],[supply_demand_ratio]]&lt;1,"Between 0.8-1.0",IF(tblRides[[#This Row],[supply_demand_ratio]]&lt;=1.2,"Between 1.0-1.2","Above 1.2")))</f>
        <v>Above 1.2</v>
      </c>
    </row>
    <row r="5334" spans="1:25" x14ac:dyDescent="0.3">
      <c r="A5334" t="s">
        <v>5389</v>
      </c>
      <c r="B5334" s="1">
        <v>46070.232638888891</v>
      </c>
      <c r="C5334" s="2">
        <v>46070</v>
      </c>
      <c r="D5334">
        <v>5</v>
      </c>
      <c r="E5334" t="s">
        <v>33</v>
      </c>
      <c r="F5334" t="s">
        <v>26</v>
      </c>
      <c r="G5334">
        <v>0.7</v>
      </c>
      <c r="H5334">
        <v>49.3</v>
      </c>
      <c r="I5334">
        <v>49.64</v>
      </c>
      <c r="J5334">
        <v>1</v>
      </c>
      <c r="K5334">
        <v>4.8</v>
      </c>
      <c r="L5334">
        <v>6.7</v>
      </c>
      <c r="M5334">
        <v>108</v>
      </c>
      <c r="N5334" t="s">
        <v>41</v>
      </c>
      <c r="O5334">
        <v>1.575</v>
      </c>
      <c r="P5334" t="s">
        <v>28</v>
      </c>
      <c r="Q5334" t="s">
        <v>29</v>
      </c>
      <c r="R5334">
        <v>4.68</v>
      </c>
      <c r="S5334">
        <v>19</v>
      </c>
      <c r="T5334">
        <v>0.34</v>
      </c>
      <c r="U5334">
        <v>1.9</v>
      </c>
      <c r="V5334" t="s">
        <v>587</v>
      </c>
      <c r="W5334" t="s">
        <v>31</v>
      </c>
      <c r="X5334">
        <v>1</v>
      </c>
      <c r="Y5334" t="str">
        <f>IF(tblRides[[#This Row],[supply_demand_ratio]]&lt;0.8,"Below 0.8",IF(tblRides[[#This Row],[supply_demand_ratio]]&lt;1,"Between 0.8-1.0",IF(tblRides[[#This Row],[supply_demand_ratio]]&lt;=1.2,"Between 1.0-1.2","Above 1.2")))</f>
        <v>Above 1.2</v>
      </c>
    </row>
    <row r="5335" spans="1:25" x14ac:dyDescent="0.3">
      <c r="A5335" t="s">
        <v>5390</v>
      </c>
      <c r="B5335" s="1">
        <v>46070.241666666669</v>
      </c>
      <c r="C5335" s="2">
        <v>46070</v>
      </c>
      <c r="D5335">
        <v>5</v>
      </c>
      <c r="E5335" t="s">
        <v>25</v>
      </c>
      <c r="F5335" t="s">
        <v>34</v>
      </c>
      <c r="G5335">
        <v>13.9</v>
      </c>
      <c r="H5335">
        <v>289.8</v>
      </c>
      <c r="I5335">
        <v>281.8</v>
      </c>
      <c r="J5335">
        <v>1.1000000000000001</v>
      </c>
      <c r="K5335">
        <v>4</v>
      </c>
      <c r="L5335">
        <v>4</v>
      </c>
      <c r="M5335">
        <v>136</v>
      </c>
      <c r="N5335" t="s">
        <v>27</v>
      </c>
      <c r="O5335">
        <v>1.103</v>
      </c>
      <c r="P5335" t="s">
        <v>28</v>
      </c>
      <c r="Q5335" t="s">
        <v>29</v>
      </c>
      <c r="R5335">
        <v>4.6399999999999997</v>
      </c>
      <c r="S5335">
        <v>0</v>
      </c>
      <c r="T5335">
        <v>-8</v>
      </c>
      <c r="U5335">
        <v>0</v>
      </c>
      <c r="V5335" t="s">
        <v>587</v>
      </c>
      <c r="W5335" t="s">
        <v>31</v>
      </c>
      <c r="X5335">
        <v>1</v>
      </c>
      <c r="Y5335" t="str">
        <f>IF(tblRides[[#This Row],[supply_demand_ratio]]&lt;0.8,"Below 0.8",IF(tblRides[[#This Row],[supply_demand_ratio]]&lt;1,"Between 0.8-1.0",IF(tblRides[[#This Row],[supply_demand_ratio]]&lt;=1.2,"Between 1.0-1.2","Above 1.2")))</f>
        <v>Between 1.0-1.2</v>
      </c>
    </row>
    <row r="5336" spans="1:25" x14ac:dyDescent="0.3">
      <c r="A5336" t="s">
        <v>5391</v>
      </c>
      <c r="B5336" s="1">
        <v>46070.242361111108</v>
      </c>
      <c r="C5336" s="2">
        <v>46070</v>
      </c>
      <c r="D5336">
        <v>5</v>
      </c>
      <c r="E5336" t="s">
        <v>25</v>
      </c>
      <c r="F5336" t="s">
        <v>34</v>
      </c>
      <c r="G5336">
        <v>7.5</v>
      </c>
      <c r="H5336">
        <v>144.96</v>
      </c>
      <c r="J5336">
        <v>1</v>
      </c>
      <c r="K5336">
        <v>2.2000000000000002</v>
      </c>
      <c r="L5336">
        <v>4.4000000000000004</v>
      </c>
      <c r="M5336">
        <v>125</v>
      </c>
      <c r="N5336" t="s">
        <v>41</v>
      </c>
      <c r="O5336">
        <v>1.3720000000000001</v>
      </c>
      <c r="P5336" t="s">
        <v>37</v>
      </c>
      <c r="Q5336" t="s">
        <v>38</v>
      </c>
      <c r="R5336">
        <v>4.79</v>
      </c>
      <c r="S5336">
        <v>0</v>
      </c>
      <c r="U5336">
        <v>2.2000000000000002</v>
      </c>
      <c r="V5336" t="s">
        <v>587</v>
      </c>
      <c r="W5336" t="s">
        <v>31</v>
      </c>
      <c r="X5336">
        <v>0</v>
      </c>
      <c r="Y5336" t="str">
        <f>IF(tblRides[[#This Row],[supply_demand_ratio]]&lt;0.8,"Below 0.8",IF(tblRides[[#This Row],[supply_demand_ratio]]&lt;1,"Between 0.8-1.0",IF(tblRides[[#This Row],[supply_demand_ratio]]&lt;=1.2,"Between 1.0-1.2","Above 1.2")))</f>
        <v>Above 1.2</v>
      </c>
    </row>
    <row r="5337" spans="1:25" x14ac:dyDescent="0.3">
      <c r="A5337" t="s">
        <v>5392</v>
      </c>
      <c r="B5337" s="1">
        <v>46070.25</v>
      </c>
      <c r="C5337" s="2">
        <v>46070</v>
      </c>
      <c r="D5337">
        <v>6</v>
      </c>
      <c r="E5337" t="s">
        <v>62</v>
      </c>
      <c r="F5337" t="s">
        <v>26</v>
      </c>
      <c r="G5337">
        <v>3.4</v>
      </c>
      <c r="H5337">
        <v>90.9</v>
      </c>
      <c r="J5337">
        <v>1.1000000000000001</v>
      </c>
      <c r="K5337">
        <v>6.6</v>
      </c>
      <c r="L5337">
        <v>5.6</v>
      </c>
      <c r="M5337">
        <v>62</v>
      </c>
      <c r="N5337" t="s">
        <v>41</v>
      </c>
      <c r="O5337">
        <v>1.607</v>
      </c>
      <c r="P5337" t="s">
        <v>58</v>
      </c>
      <c r="Q5337" t="s">
        <v>108</v>
      </c>
      <c r="R5337">
        <v>4.66</v>
      </c>
      <c r="S5337">
        <v>1</v>
      </c>
      <c r="U5337">
        <v>-1</v>
      </c>
      <c r="V5337" t="s">
        <v>587</v>
      </c>
      <c r="W5337" t="s">
        <v>45</v>
      </c>
      <c r="X5337">
        <v>0</v>
      </c>
      <c r="Y5337" t="str">
        <f>IF(tblRides[[#This Row],[supply_demand_ratio]]&lt;0.8,"Below 0.8",IF(tblRides[[#This Row],[supply_demand_ratio]]&lt;1,"Between 0.8-1.0",IF(tblRides[[#This Row],[supply_demand_ratio]]&lt;=1.2,"Between 1.0-1.2","Above 1.2")))</f>
        <v>Above 1.2</v>
      </c>
    </row>
    <row r="5338" spans="1:25" x14ac:dyDescent="0.3">
      <c r="A5338" t="s">
        <v>5393</v>
      </c>
      <c r="B5338" s="1">
        <v>46070.257638888892</v>
      </c>
      <c r="C5338" s="2">
        <v>46070</v>
      </c>
      <c r="D5338">
        <v>6</v>
      </c>
      <c r="E5338" t="s">
        <v>33</v>
      </c>
      <c r="F5338" t="s">
        <v>26</v>
      </c>
      <c r="G5338">
        <v>13.2</v>
      </c>
      <c r="H5338">
        <v>239.33</v>
      </c>
      <c r="I5338">
        <v>254.42</v>
      </c>
      <c r="J5338">
        <v>1.1000000000000001</v>
      </c>
      <c r="K5338">
        <v>2</v>
      </c>
      <c r="L5338">
        <v>6.4</v>
      </c>
      <c r="M5338">
        <v>110</v>
      </c>
      <c r="N5338" t="s">
        <v>41</v>
      </c>
      <c r="O5338">
        <v>1.7889999999999999</v>
      </c>
      <c r="P5338" t="s">
        <v>28</v>
      </c>
      <c r="Q5338" t="s">
        <v>29</v>
      </c>
      <c r="R5338">
        <v>4.68</v>
      </c>
      <c r="S5338">
        <v>30</v>
      </c>
      <c r="T5338">
        <v>15.09</v>
      </c>
      <c r="U5338">
        <v>4.4000000000000004</v>
      </c>
      <c r="V5338" t="s">
        <v>587</v>
      </c>
      <c r="W5338" t="s">
        <v>31</v>
      </c>
      <c r="X5338">
        <v>1</v>
      </c>
      <c r="Y5338" t="str">
        <f>IF(tblRides[[#This Row],[supply_demand_ratio]]&lt;0.8,"Below 0.8",IF(tblRides[[#This Row],[supply_demand_ratio]]&lt;1,"Between 0.8-1.0",IF(tblRides[[#This Row],[supply_demand_ratio]]&lt;=1.2,"Between 1.0-1.2","Above 1.2")))</f>
        <v>Above 1.2</v>
      </c>
    </row>
    <row r="5339" spans="1:25" x14ac:dyDescent="0.3">
      <c r="A5339" t="s">
        <v>5394</v>
      </c>
      <c r="B5339" s="1">
        <v>46070.258333333331</v>
      </c>
      <c r="C5339" s="2">
        <v>46070</v>
      </c>
      <c r="D5339">
        <v>6</v>
      </c>
      <c r="E5339" t="s">
        <v>62</v>
      </c>
      <c r="F5339" t="s">
        <v>34</v>
      </c>
      <c r="G5339">
        <v>20.5</v>
      </c>
      <c r="H5339">
        <v>315.01</v>
      </c>
      <c r="I5339">
        <v>313.02</v>
      </c>
      <c r="J5339">
        <v>1</v>
      </c>
      <c r="K5339">
        <v>7.6</v>
      </c>
      <c r="L5339">
        <v>9.9</v>
      </c>
      <c r="M5339">
        <v>64</v>
      </c>
      <c r="N5339" t="s">
        <v>41</v>
      </c>
      <c r="O5339">
        <v>1.702</v>
      </c>
      <c r="P5339" t="s">
        <v>28</v>
      </c>
      <c r="Q5339" t="s">
        <v>29</v>
      </c>
      <c r="R5339">
        <v>4.42</v>
      </c>
      <c r="S5339">
        <v>0</v>
      </c>
      <c r="T5339">
        <v>-1.99</v>
      </c>
      <c r="U5339">
        <v>2.2999999999999998</v>
      </c>
      <c r="V5339" t="s">
        <v>587</v>
      </c>
      <c r="W5339" t="s">
        <v>45</v>
      </c>
      <c r="X5339">
        <v>1</v>
      </c>
      <c r="Y5339" t="str">
        <f>IF(tblRides[[#This Row],[supply_demand_ratio]]&lt;0.8,"Below 0.8",IF(tblRides[[#This Row],[supply_demand_ratio]]&lt;1,"Between 0.8-1.0",IF(tblRides[[#This Row],[supply_demand_ratio]]&lt;=1.2,"Between 1.0-1.2","Above 1.2")))</f>
        <v>Above 1.2</v>
      </c>
    </row>
    <row r="5340" spans="1:25" x14ac:dyDescent="0.3">
      <c r="A5340" t="s">
        <v>5395</v>
      </c>
      <c r="B5340" s="1">
        <v>46070.263888888891</v>
      </c>
      <c r="C5340" s="2">
        <v>46070</v>
      </c>
      <c r="D5340">
        <v>6</v>
      </c>
      <c r="E5340" t="s">
        <v>43</v>
      </c>
      <c r="F5340" t="s">
        <v>26</v>
      </c>
      <c r="G5340">
        <v>7.9</v>
      </c>
      <c r="H5340">
        <v>152.38</v>
      </c>
      <c r="I5340">
        <v>146.41999999999999</v>
      </c>
      <c r="J5340">
        <v>1</v>
      </c>
      <c r="K5340">
        <v>2</v>
      </c>
      <c r="L5340">
        <v>1</v>
      </c>
      <c r="M5340">
        <v>78</v>
      </c>
      <c r="N5340" t="s">
        <v>41</v>
      </c>
      <c r="O5340">
        <v>2.2000000000000002</v>
      </c>
      <c r="P5340" t="s">
        <v>28</v>
      </c>
      <c r="Q5340" t="s">
        <v>29</v>
      </c>
      <c r="R5340">
        <v>4.67</v>
      </c>
      <c r="S5340">
        <v>5</v>
      </c>
      <c r="T5340">
        <v>-5.96</v>
      </c>
      <c r="U5340">
        <v>-1</v>
      </c>
      <c r="V5340" t="s">
        <v>587</v>
      </c>
      <c r="W5340" t="s">
        <v>31</v>
      </c>
      <c r="X5340">
        <v>1</v>
      </c>
      <c r="Y5340" t="str">
        <f>IF(tblRides[[#This Row],[supply_demand_ratio]]&lt;0.8,"Below 0.8",IF(tblRides[[#This Row],[supply_demand_ratio]]&lt;1,"Between 0.8-1.0",IF(tblRides[[#This Row],[supply_demand_ratio]]&lt;=1.2,"Between 1.0-1.2","Above 1.2")))</f>
        <v>Above 1.2</v>
      </c>
    </row>
    <row r="5341" spans="1:25" x14ac:dyDescent="0.3">
      <c r="A5341" t="s">
        <v>5396</v>
      </c>
      <c r="B5341" s="1">
        <v>46070.272916666669</v>
      </c>
      <c r="C5341" s="2">
        <v>46070</v>
      </c>
      <c r="D5341">
        <v>6</v>
      </c>
      <c r="E5341" t="s">
        <v>36</v>
      </c>
      <c r="F5341" t="s">
        <v>34</v>
      </c>
      <c r="G5341">
        <v>5.2</v>
      </c>
      <c r="H5341">
        <v>111.61</v>
      </c>
      <c r="I5341">
        <v>115.55</v>
      </c>
      <c r="J5341">
        <v>1</v>
      </c>
      <c r="K5341">
        <v>3.9</v>
      </c>
      <c r="L5341">
        <v>6.6</v>
      </c>
      <c r="M5341">
        <v>127</v>
      </c>
      <c r="N5341" t="s">
        <v>27</v>
      </c>
      <c r="O5341">
        <v>1.2150000000000001</v>
      </c>
      <c r="P5341" t="s">
        <v>28</v>
      </c>
      <c r="Q5341" t="s">
        <v>29</v>
      </c>
      <c r="R5341">
        <v>4.49</v>
      </c>
      <c r="S5341">
        <v>0</v>
      </c>
      <c r="T5341">
        <v>3.94</v>
      </c>
      <c r="U5341">
        <v>2.7</v>
      </c>
      <c r="V5341" t="s">
        <v>587</v>
      </c>
      <c r="W5341" t="s">
        <v>31</v>
      </c>
      <c r="X5341">
        <v>1</v>
      </c>
      <c r="Y5341" t="str">
        <f>IF(tblRides[[#This Row],[supply_demand_ratio]]&lt;0.8,"Below 0.8",IF(tblRides[[#This Row],[supply_demand_ratio]]&lt;1,"Between 0.8-1.0",IF(tblRides[[#This Row],[supply_demand_ratio]]&lt;=1.2,"Between 1.0-1.2","Above 1.2")))</f>
        <v>Above 1.2</v>
      </c>
    </row>
    <row r="5342" spans="1:25" x14ac:dyDescent="0.3">
      <c r="A5342" t="s">
        <v>5397</v>
      </c>
      <c r="B5342" s="1">
        <v>46070.275000000001</v>
      </c>
      <c r="C5342" s="2">
        <v>46070</v>
      </c>
      <c r="D5342">
        <v>6</v>
      </c>
      <c r="E5342" t="s">
        <v>36</v>
      </c>
      <c r="F5342" t="s">
        <v>26</v>
      </c>
      <c r="G5342">
        <v>2</v>
      </c>
      <c r="H5342">
        <v>66.06</v>
      </c>
      <c r="I5342">
        <v>63.74</v>
      </c>
      <c r="J5342">
        <v>1</v>
      </c>
      <c r="K5342">
        <v>2</v>
      </c>
      <c r="L5342">
        <v>1</v>
      </c>
      <c r="M5342">
        <v>109</v>
      </c>
      <c r="N5342" t="s">
        <v>27</v>
      </c>
      <c r="O5342">
        <v>1.147</v>
      </c>
      <c r="P5342" t="s">
        <v>28</v>
      </c>
      <c r="Q5342" t="s">
        <v>29</v>
      </c>
      <c r="R5342">
        <v>4.57</v>
      </c>
      <c r="S5342">
        <v>7</v>
      </c>
      <c r="T5342">
        <v>-2.3199999999999998</v>
      </c>
      <c r="U5342">
        <v>-1</v>
      </c>
      <c r="V5342" t="s">
        <v>587</v>
      </c>
      <c r="W5342" t="s">
        <v>31</v>
      </c>
      <c r="X5342">
        <v>1</v>
      </c>
      <c r="Y5342" t="str">
        <f>IF(tblRides[[#This Row],[supply_demand_ratio]]&lt;0.8,"Below 0.8",IF(tblRides[[#This Row],[supply_demand_ratio]]&lt;1,"Between 0.8-1.0",IF(tblRides[[#This Row],[supply_demand_ratio]]&lt;=1.2,"Between 1.0-1.2","Above 1.2")))</f>
        <v>Between 1.0-1.2</v>
      </c>
    </row>
    <row r="5343" spans="1:25" x14ac:dyDescent="0.3">
      <c r="A5343" t="s">
        <v>5398</v>
      </c>
      <c r="B5343" s="1">
        <v>46070.287499999999</v>
      </c>
      <c r="C5343" s="2">
        <v>46070</v>
      </c>
      <c r="D5343">
        <v>6</v>
      </c>
      <c r="E5343" t="s">
        <v>62</v>
      </c>
      <c r="F5343" t="s">
        <v>26</v>
      </c>
      <c r="G5343">
        <v>4.3</v>
      </c>
      <c r="H5343">
        <v>103.25</v>
      </c>
      <c r="I5343">
        <v>97.06</v>
      </c>
      <c r="J5343">
        <v>1</v>
      </c>
      <c r="K5343">
        <v>2.8</v>
      </c>
      <c r="L5343">
        <v>1.9</v>
      </c>
      <c r="M5343">
        <v>60</v>
      </c>
      <c r="N5343" t="s">
        <v>41</v>
      </c>
      <c r="O5343">
        <v>1.78</v>
      </c>
      <c r="P5343" t="s">
        <v>28</v>
      </c>
      <c r="Q5343" t="s">
        <v>29</v>
      </c>
      <c r="R5343">
        <v>4.96</v>
      </c>
      <c r="S5343">
        <v>6</v>
      </c>
      <c r="T5343">
        <v>-6.19</v>
      </c>
      <c r="U5343">
        <v>-0.9</v>
      </c>
      <c r="V5343" t="s">
        <v>587</v>
      </c>
      <c r="W5343" t="s">
        <v>31</v>
      </c>
      <c r="X5343">
        <v>1</v>
      </c>
      <c r="Y5343" t="str">
        <f>IF(tblRides[[#This Row],[supply_demand_ratio]]&lt;0.8,"Below 0.8",IF(tblRides[[#This Row],[supply_demand_ratio]]&lt;1,"Between 0.8-1.0",IF(tblRides[[#This Row],[supply_demand_ratio]]&lt;=1.2,"Between 1.0-1.2","Above 1.2")))</f>
        <v>Above 1.2</v>
      </c>
    </row>
    <row r="5344" spans="1:25" x14ac:dyDescent="0.3">
      <c r="A5344" t="s">
        <v>5399</v>
      </c>
      <c r="B5344" s="1">
        <v>46070.3</v>
      </c>
      <c r="C5344" s="2">
        <v>46070</v>
      </c>
      <c r="D5344">
        <v>7</v>
      </c>
      <c r="E5344" t="s">
        <v>25</v>
      </c>
      <c r="F5344" t="s">
        <v>26</v>
      </c>
      <c r="G5344">
        <v>2</v>
      </c>
      <c r="H5344">
        <v>89.94</v>
      </c>
      <c r="I5344">
        <v>86.16</v>
      </c>
      <c r="J5344">
        <v>1.2</v>
      </c>
      <c r="K5344">
        <v>6.7</v>
      </c>
      <c r="L5344">
        <v>7.4</v>
      </c>
      <c r="M5344">
        <v>115</v>
      </c>
      <c r="N5344" t="s">
        <v>27</v>
      </c>
      <c r="O5344">
        <v>0.81299999999999994</v>
      </c>
      <c r="P5344" t="s">
        <v>28</v>
      </c>
      <c r="Q5344" t="s">
        <v>29</v>
      </c>
      <c r="R5344">
        <v>4.55</v>
      </c>
      <c r="S5344">
        <v>46</v>
      </c>
      <c r="T5344">
        <v>-3.78</v>
      </c>
      <c r="U5344">
        <v>0.7</v>
      </c>
      <c r="V5344" t="s">
        <v>587</v>
      </c>
      <c r="W5344" t="s">
        <v>45</v>
      </c>
      <c r="X5344">
        <v>1</v>
      </c>
      <c r="Y5344" t="str">
        <f>IF(tblRides[[#This Row],[supply_demand_ratio]]&lt;0.8,"Below 0.8",IF(tblRides[[#This Row],[supply_demand_ratio]]&lt;1,"Between 0.8-1.0",IF(tblRides[[#This Row],[supply_demand_ratio]]&lt;=1.2,"Between 1.0-1.2","Above 1.2")))</f>
        <v>Between 0.8-1.0</v>
      </c>
    </row>
    <row r="5345" spans="1:25" x14ac:dyDescent="0.3">
      <c r="A5345" t="s">
        <v>5400</v>
      </c>
      <c r="B5345" s="1">
        <v>46070.304861111108</v>
      </c>
      <c r="C5345" s="2">
        <v>46070</v>
      </c>
      <c r="D5345">
        <v>7</v>
      </c>
      <c r="E5345" t="s">
        <v>62</v>
      </c>
      <c r="F5345" t="s">
        <v>34</v>
      </c>
      <c r="G5345">
        <v>7.8</v>
      </c>
      <c r="H5345">
        <v>150.38</v>
      </c>
      <c r="J5345">
        <v>1</v>
      </c>
      <c r="K5345">
        <v>5.4</v>
      </c>
      <c r="L5345">
        <v>4.7</v>
      </c>
      <c r="M5345">
        <v>64</v>
      </c>
      <c r="N5345" t="s">
        <v>41</v>
      </c>
      <c r="O5345">
        <v>2.1440000000000001</v>
      </c>
      <c r="P5345" t="s">
        <v>58</v>
      </c>
      <c r="Q5345" t="s">
        <v>59</v>
      </c>
      <c r="R5345">
        <v>4.6500000000000004</v>
      </c>
      <c r="S5345">
        <v>0</v>
      </c>
      <c r="U5345">
        <v>-0.7</v>
      </c>
      <c r="V5345" t="s">
        <v>587</v>
      </c>
      <c r="W5345" t="s">
        <v>45</v>
      </c>
      <c r="X5345">
        <v>0</v>
      </c>
      <c r="Y5345" t="str">
        <f>IF(tblRides[[#This Row],[supply_demand_ratio]]&lt;0.8,"Below 0.8",IF(tblRides[[#This Row],[supply_demand_ratio]]&lt;1,"Between 0.8-1.0",IF(tblRides[[#This Row],[supply_demand_ratio]]&lt;=1.2,"Between 1.0-1.2","Above 1.2")))</f>
        <v>Above 1.2</v>
      </c>
    </row>
    <row r="5346" spans="1:25" x14ac:dyDescent="0.3">
      <c r="A5346" t="s">
        <v>5401</v>
      </c>
      <c r="B5346" s="1">
        <v>46070.30972222222</v>
      </c>
      <c r="C5346" s="2">
        <v>46070</v>
      </c>
      <c r="D5346">
        <v>7</v>
      </c>
      <c r="E5346" t="s">
        <v>43</v>
      </c>
      <c r="F5346" t="s">
        <v>26</v>
      </c>
      <c r="G5346">
        <v>24.5</v>
      </c>
      <c r="H5346">
        <v>345.2</v>
      </c>
      <c r="J5346">
        <v>1</v>
      </c>
      <c r="K5346">
        <v>4.3</v>
      </c>
      <c r="L5346">
        <v>7.2</v>
      </c>
      <c r="M5346">
        <v>74</v>
      </c>
      <c r="N5346" t="s">
        <v>41</v>
      </c>
      <c r="O5346">
        <v>1.71</v>
      </c>
      <c r="P5346" t="s">
        <v>37</v>
      </c>
      <c r="Q5346" t="s">
        <v>38</v>
      </c>
      <c r="R5346">
        <v>4.84</v>
      </c>
      <c r="S5346">
        <v>4</v>
      </c>
      <c r="U5346">
        <v>2.9</v>
      </c>
      <c r="V5346" t="s">
        <v>587</v>
      </c>
      <c r="W5346" t="s">
        <v>31</v>
      </c>
      <c r="X5346">
        <v>0</v>
      </c>
      <c r="Y5346" t="str">
        <f>IF(tblRides[[#This Row],[supply_demand_ratio]]&lt;0.8,"Below 0.8",IF(tblRides[[#This Row],[supply_demand_ratio]]&lt;1,"Between 0.8-1.0",IF(tblRides[[#This Row],[supply_demand_ratio]]&lt;=1.2,"Between 1.0-1.2","Above 1.2")))</f>
        <v>Above 1.2</v>
      </c>
    </row>
    <row r="5347" spans="1:25" x14ac:dyDescent="0.3">
      <c r="A5347" t="s">
        <v>5402</v>
      </c>
      <c r="B5347" s="1">
        <v>46070.324305555558</v>
      </c>
      <c r="C5347" s="2">
        <v>46070</v>
      </c>
      <c r="D5347">
        <v>7</v>
      </c>
      <c r="E5347" t="s">
        <v>36</v>
      </c>
      <c r="F5347" t="s">
        <v>26</v>
      </c>
      <c r="G5347">
        <v>8.4</v>
      </c>
      <c r="H5347">
        <v>186.07</v>
      </c>
      <c r="J5347">
        <v>1.1000000000000001</v>
      </c>
      <c r="K5347">
        <v>3.8</v>
      </c>
      <c r="L5347">
        <v>10.7</v>
      </c>
      <c r="M5347">
        <v>131</v>
      </c>
      <c r="N5347" t="s">
        <v>27</v>
      </c>
      <c r="O5347">
        <v>1.1870000000000001</v>
      </c>
      <c r="P5347" t="s">
        <v>58</v>
      </c>
      <c r="Q5347" t="s">
        <v>59</v>
      </c>
      <c r="R5347">
        <v>4.67</v>
      </c>
      <c r="S5347">
        <v>1</v>
      </c>
      <c r="U5347">
        <v>6.9</v>
      </c>
      <c r="V5347" t="s">
        <v>587</v>
      </c>
      <c r="W5347" t="s">
        <v>31</v>
      </c>
      <c r="X5347">
        <v>0</v>
      </c>
      <c r="Y5347" t="str">
        <f>IF(tblRides[[#This Row],[supply_demand_ratio]]&lt;0.8,"Below 0.8",IF(tblRides[[#This Row],[supply_demand_ratio]]&lt;1,"Between 0.8-1.0",IF(tblRides[[#This Row],[supply_demand_ratio]]&lt;=1.2,"Between 1.0-1.2","Above 1.2")))</f>
        <v>Between 1.0-1.2</v>
      </c>
    </row>
    <row r="5348" spans="1:25" x14ac:dyDescent="0.3">
      <c r="A5348" t="s">
        <v>5403</v>
      </c>
      <c r="B5348" s="1">
        <v>46070.334722222222</v>
      </c>
      <c r="C5348" s="2">
        <v>46070</v>
      </c>
      <c r="D5348">
        <v>8</v>
      </c>
      <c r="E5348" t="s">
        <v>33</v>
      </c>
      <c r="F5348" t="s">
        <v>26</v>
      </c>
      <c r="G5348">
        <v>13.2</v>
      </c>
      <c r="H5348">
        <v>259.72000000000003</v>
      </c>
      <c r="I5348">
        <v>255.8</v>
      </c>
      <c r="J5348">
        <v>1</v>
      </c>
      <c r="K5348">
        <v>10.199999999999999</v>
      </c>
      <c r="L5348">
        <v>4.8</v>
      </c>
      <c r="M5348">
        <v>85</v>
      </c>
      <c r="N5348" t="s">
        <v>27</v>
      </c>
      <c r="O5348">
        <v>0.98499999999999999</v>
      </c>
      <c r="P5348" t="s">
        <v>28</v>
      </c>
      <c r="Q5348" t="s">
        <v>29</v>
      </c>
      <c r="R5348">
        <v>4.84</v>
      </c>
      <c r="S5348">
        <v>1</v>
      </c>
      <c r="T5348">
        <v>-3.92</v>
      </c>
      <c r="U5348">
        <v>-5.4</v>
      </c>
      <c r="V5348" t="s">
        <v>587</v>
      </c>
      <c r="W5348" t="s">
        <v>77</v>
      </c>
      <c r="X5348">
        <v>1</v>
      </c>
      <c r="Y5348" t="str">
        <f>IF(tblRides[[#This Row],[supply_demand_ratio]]&lt;0.8,"Below 0.8",IF(tblRides[[#This Row],[supply_demand_ratio]]&lt;1,"Between 0.8-1.0",IF(tblRides[[#This Row],[supply_demand_ratio]]&lt;=1.2,"Between 1.0-1.2","Above 1.2")))</f>
        <v>Between 0.8-1.0</v>
      </c>
    </row>
    <row r="5349" spans="1:25" x14ac:dyDescent="0.3">
      <c r="A5349" t="s">
        <v>5404</v>
      </c>
      <c r="B5349" s="1">
        <v>46070.345138888886</v>
      </c>
      <c r="C5349" s="2">
        <v>46070</v>
      </c>
      <c r="D5349">
        <v>8</v>
      </c>
      <c r="E5349" t="s">
        <v>33</v>
      </c>
      <c r="F5349" t="s">
        <v>26</v>
      </c>
      <c r="G5349">
        <v>5.0999999999999996</v>
      </c>
      <c r="H5349">
        <v>143.27000000000001</v>
      </c>
      <c r="I5349">
        <v>136.35</v>
      </c>
      <c r="J5349">
        <v>1.2</v>
      </c>
      <c r="K5349">
        <v>5.6</v>
      </c>
      <c r="L5349">
        <v>4.7</v>
      </c>
      <c r="M5349">
        <v>92</v>
      </c>
      <c r="N5349" t="s">
        <v>27</v>
      </c>
      <c r="O5349">
        <v>0.93100000000000005</v>
      </c>
      <c r="P5349" t="s">
        <v>28</v>
      </c>
      <c r="Q5349" t="s">
        <v>29</v>
      </c>
      <c r="R5349">
        <v>5</v>
      </c>
      <c r="S5349">
        <v>3</v>
      </c>
      <c r="T5349">
        <v>-6.92</v>
      </c>
      <c r="U5349">
        <v>-0.9</v>
      </c>
      <c r="V5349" t="s">
        <v>587</v>
      </c>
      <c r="W5349" t="s">
        <v>45</v>
      </c>
      <c r="X5349">
        <v>1</v>
      </c>
      <c r="Y5349" t="str">
        <f>IF(tblRides[[#This Row],[supply_demand_ratio]]&lt;0.8,"Below 0.8",IF(tblRides[[#This Row],[supply_demand_ratio]]&lt;1,"Between 0.8-1.0",IF(tblRides[[#This Row],[supply_demand_ratio]]&lt;=1.2,"Between 1.0-1.2","Above 1.2")))</f>
        <v>Between 0.8-1.0</v>
      </c>
    </row>
    <row r="5350" spans="1:25" x14ac:dyDescent="0.3">
      <c r="A5350" t="s">
        <v>5405</v>
      </c>
      <c r="B5350" s="1">
        <v>46070.356249999997</v>
      </c>
      <c r="C5350" s="2">
        <v>46070</v>
      </c>
      <c r="D5350">
        <v>8</v>
      </c>
      <c r="E5350" t="s">
        <v>43</v>
      </c>
      <c r="F5350" t="s">
        <v>34</v>
      </c>
      <c r="G5350">
        <v>7.6</v>
      </c>
      <c r="H5350">
        <v>165.12</v>
      </c>
      <c r="I5350">
        <v>161.84</v>
      </c>
      <c r="J5350">
        <v>1</v>
      </c>
      <c r="K5350">
        <v>11.1</v>
      </c>
      <c r="L5350">
        <v>12.5</v>
      </c>
      <c r="M5350">
        <v>70</v>
      </c>
      <c r="N5350" t="s">
        <v>41</v>
      </c>
      <c r="O5350">
        <v>1.369</v>
      </c>
      <c r="P5350" t="s">
        <v>28</v>
      </c>
      <c r="Q5350" t="s">
        <v>29</v>
      </c>
      <c r="R5350">
        <v>4.8099999999999996</v>
      </c>
      <c r="S5350">
        <v>0</v>
      </c>
      <c r="T5350">
        <v>-3.28</v>
      </c>
      <c r="U5350">
        <v>1.4</v>
      </c>
      <c r="V5350" t="s">
        <v>587</v>
      </c>
      <c r="W5350" t="s">
        <v>77</v>
      </c>
      <c r="X5350">
        <v>1</v>
      </c>
      <c r="Y5350" t="str">
        <f>IF(tblRides[[#This Row],[supply_demand_ratio]]&lt;0.8,"Below 0.8",IF(tblRides[[#This Row],[supply_demand_ratio]]&lt;1,"Between 0.8-1.0",IF(tblRides[[#This Row],[supply_demand_ratio]]&lt;=1.2,"Between 1.0-1.2","Above 1.2")))</f>
        <v>Above 1.2</v>
      </c>
    </row>
    <row r="5351" spans="1:25" x14ac:dyDescent="0.3">
      <c r="A5351" t="s">
        <v>5406</v>
      </c>
      <c r="B5351" s="1">
        <v>46070.35833333333</v>
      </c>
      <c r="C5351" s="2">
        <v>46070</v>
      </c>
      <c r="D5351">
        <v>8</v>
      </c>
      <c r="E5351" t="s">
        <v>36</v>
      </c>
      <c r="F5351" t="s">
        <v>34</v>
      </c>
      <c r="G5351">
        <v>4.5999999999999996</v>
      </c>
      <c r="H5351">
        <v>116.12</v>
      </c>
      <c r="J5351">
        <v>1.2</v>
      </c>
      <c r="K5351">
        <v>8.5</v>
      </c>
      <c r="L5351">
        <v>8.9</v>
      </c>
      <c r="M5351">
        <v>122</v>
      </c>
      <c r="N5351" t="s">
        <v>27</v>
      </c>
      <c r="O5351">
        <v>1.119</v>
      </c>
      <c r="P5351" t="s">
        <v>37</v>
      </c>
      <c r="Q5351" t="s">
        <v>38</v>
      </c>
      <c r="R5351">
        <v>4.47</v>
      </c>
      <c r="S5351">
        <v>0</v>
      </c>
      <c r="U5351">
        <v>0.4</v>
      </c>
      <c r="V5351" t="s">
        <v>587</v>
      </c>
      <c r="W5351" t="s">
        <v>45</v>
      </c>
      <c r="X5351">
        <v>0</v>
      </c>
      <c r="Y5351" t="str">
        <f>IF(tblRides[[#This Row],[supply_demand_ratio]]&lt;0.8,"Below 0.8",IF(tblRides[[#This Row],[supply_demand_ratio]]&lt;1,"Between 0.8-1.0",IF(tblRides[[#This Row],[supply_demand_ratio]]&lt;=1.2,"Between 1.0-1.2","Above 1.2")))</f>
        <v>Between 1.0-1.2</v>
      </c>
    </row>
    <row r="5352" spans="1:25" x14ac:dyDescent="0.3">
      <c r="A5352" t="s">
        <v>5407</v>
      </c>
      <c r="B5352" s="1">
        <v>46070.372916666667</v>
      </c>
      <c r="C5352" s="2">
        <v>46070</v>
      </c>
      <c r="D5352">
        <v>8</v>
      </c>
      <c r="E5352" t="s">
        <v>25</v>
      </c>
      <c r="F5352" t="s">
        <v>26</v>
      </c>
      <c r="G5352">
        <v>1.5</v>
      </c>
      <c r="H5352">
        <v>81.16</v>
      </c>
      <c r="I5352">
        <v>85.73</v>
      </c>
      <c r="J5352">
        <v>1.3</v>
      </c>
      <c r="K5352">
        <v>6.5</v>
      </c>
      <c r="L5352">
        <v>1.8</v>
      </c>
      <c r="M5352">
        <v>101</v>
      </c>
      <c r="N5352" t="s">
        <v>72</v>
      </c>
      <c r="O5352">
        <v>0.63</v>
      </c>
      <c r="P5352" t="s">
        <v>28</v>
      </c>
      <c r="Q5352" t="s">
        <v>29</v>
      </c>
      <c r="R5352">
        <v>4.92</v>
      </c>
      <c r="S5352">
        <v>6</v>
      </c>
      <c r="T5352">
        <v>4.57</v>
      </c>
      <c r="U5352">
        <v>-4.7</v>
      </c>
      <c r="V5352" t="s">
        <v>587</v>
      </c>
      <c r="W5352" t="s">
        <v>45</v>
      </c>
      <c r="X5352">
        <v>1</v>
      </c>
      <c r="Y5352" t="str">
        <f>IF(tblRides[[#This Row],[supply_demand_ratio]]&lt;0.8,"Below 0.8",IF(tblRides[[#This Row],[supply_demand_ratio]]&lt;1,"Between 0.8-1.0",IF(tblRides[[#This Row],[supply_demand_ratio]]&lt;=1.2,"Between 1.0-1.2","Above 1.2")))</f>
        <v>Below 0.8</v>
      </c>
    </row>
    <row r="5353" spans="1:25" x14ac:dyDescent="0.3">
      <c r="A5353" t="s">
        <v>5408</v>
      </c>
      <c r="B5353" s="1">
        <v>46070.373611111114</v>
      </c>
      <c r="C5353" s="2">
        <v>46070</v>
      </c>
      <c r="D5353">
        <v>8</v>
      </c>
      <c r="E5353" t="s">
        <v>33</v>
      </c>
      <c r="F5353" t="s">
        <v>26</v>
      </c>
      <c r="G5353">
        <v>0.8</v>
      </c>
      <c r="H5353">
        <v>52.61</v>
      </c>
      <c r="I5353">
        <v>52.31</v>
      </c>
      <c r="J5353">
        <v>1</v>
      </c>
      <c r="K5353">
        <v>4.5</v>
      </c>
      <c r="L5353">
        <v>9.1</v>
      </c>
      <c r="M5353">
        <v>94</v>
      </c>
      <c r="N5353" t="s">
        <v>27</v>
      </c>
      <c r="O5353">
        <v>0.97</v>
      </c>
      <c r="P5353" t="s">
        <v>28</v>
      </c>
      <c r="Q5353" t="s">
        <v>29</v>
      </c>
      <c r="R5353">
        <v>4.6500000000000004</v>
      </c>
      <c r="S5353">
        <v>8</v>
      </c>
      <c r="T5353">
        <v>-0.3</v>
      </c>
      <c r="U5353">
        <v>4.5999999999999996</v>
      </c>
      <c r="V5353" t="s">
        <v>587</v>
      </c>
      <c r="W5353" t="s">
        <v>31</v>
      </c>
      <c r="X5353">
        <v>1</v>
      </c>
      <c r="Y5353" t="str">
        <f>IF(tblRides[[#This Row],[supply_demand_ratio]]&lt;0.8,"Below 0.8",IF(tblRides[[#This Row],[supply_demand_ratio]]&lt;1,"Between 0.8-1.0",IF(tblRides[[#This Row],[supply_demand_ratio]]&lt;=1.2,"Between 1.0-1.2","Above 1.2")))</f>
        <v>Between 0.8-1.0</v>
      </c>
    </row>
    <row r="5354" spans="1:25" x14ac:dyDescent="0.3">
      <c r="A5354" t="s">
        <v>5409</v>
      </c>
      <c r="B5354" s="1">
        <v>46070.379166666666</v>
      </c>
      <c r="C5354" s="2">
        <v>46070</v>
      </c>
      <c r="D5354">
        <v>9</v>
      </c>
      <c r="E5354" t="s">
        <v>33</v>
      </c>
      <c r="F5354" t="s">
        <v>26</v>
      </c>
      <c r="G5354">
        <v>23.1</v>
      </c>
      <c r="H5354">
        <v>372.18</v>
      </c>
      <c r="J5354">
        <v>1</v>
      </c>
      <c r="K5354">
        <v>9.4</v>
      </c>
      <c r="L5354">
        <v>10.6</v>
      </c>
      <c r="M5354">
        <v>74</v>
      </c>
      <c r="N5354" t="s">
        <v>27</v>
      </c>
      <c r="O5354">
        <v>0.88200000000000001</v>
      </c>
      <c r="P5354" t="s">
        <v>37</v>
      </c>
      <c r="Q5354" t="s">
        <v>103</v>
      </c>
      <c r="R5354">
        <v>4.3499999999999996</v>
      </c>
      <c r="S5354">
        <v>3</v>
      </c>
      <c r="U5354">
        <v>1.2</v>
      </c>
      <c r="V5354" t="s">
        <v>587</v>
      </c>
      <c r="W5354" t="s">
        <v>45</v>
      </c>
      <c r="X5354">
        <v>0</v>
      </c>
      <c r="Y5354" t="str">
        <f>IF(tblRides[[#This Row],[supply_demand_ratio]]&lt;0.8,"Below 0.8",IF(tblRides[[#This Row],[supply_demand_ratio]]&lt;1,"Between 0.8-1.0",IF(tblRides[[#This Row],[supply_demand_ratio]]&lt;=1.2,"Between 1.0-1.2","Above 1.2")))</f>
        <v>Between 0.8-1.0</v>
      </c>
    </row>
    <row r="5355" spans="1:25" x14ac:dyDescent="0.3">
      <c r="A5355" t="s">
        <v>5410</v>
      </c>
      <c r="B5355" s="1">
        <v>46070.381249999999</v>
      </c>
      <c r="C5355" s="2">
        <v>46070</v>
      </c>
      <c r="D5355">
        <v>9</v>
      </c>
      <c r="E5355" t="s">
        <v>36</v>
      </c>
      <c r="F5355" t="s">
        <v>34</v>
      </c>
      <c r="G5355">
        <v>3.7</v>
      </c>
      <c r="H5355">
        <v>106.68</v>
      </c>
      <c r="I5355">
        <v>102.52</v>
      </c>
      <c r="J5355">
        <v>1.2</v>
      </c>
      <c r="K5355">
        <v>3.3</v>
      </c>
      <c r="L5355">
        <v>6.4</v>
      </c>
      <c r="M5355">
        <v>95</v>
      </c>
      <c r="N5355" t="s">
        <v>27</v>
      </c>
      <c r="O5355">
        <v>0.85899999999999999</v>
      </c>
      <c r="P5355" t="s">
        <v>28</v>
      </c>
      <c r="Q5355" t="s">
        <v>29</v>
      </c>
      <c r="R5355">
        <v>4.49</v>
      </c>
      <c r="S5355">
        <v>0</v>
      </c>
      <c r="T5355">
        <v>-4.16</v>
      </c>
      <c r="U5355">
        <v>3.1</v>
      </c>
      <c r="V5355" t="s">
        <v>587</v>
      </c>
      <c r="W5355" t="s">
        <v>31</v>
      </c>
      <c r="X5355">
        <v>1</v>
      </c>
      <c r="Y5355" t="str">
        <f>IF(tblRides[[#This Row],[supply_demand_ratio]]&lt;0.8,"Below 0.8",IF(tblRides[[#This Row],[supply_demand_ratio]]&lt;1,"Between 0.8-1.0",IF(tblRides[[#This Row],[supply_demand_ratio]]&lt;=1.2,"Between 1.0-1.2","Above 1.2")))</f>
        <v>Between 0.8-1.0</v>
      </c>
    </row>
    <row r="5356" spans="1:25" x14ac:dyDescent="0.3">
      <c r="A5356" t="s">
        <v>5411</v>
      </c>
      <c r="B5356" s="1">
        <v>46070.382638888892</v>
      </c>
      <c r="C5356" s="2">
        <v>46070</v>
      </c>
      <c r="D5356">
        <v>9</v>
      </c>
      <c r="E5356" t="s">
        <v>43</v>
      </c>
      <c r="F5356" t="s">
        <v>34</v>
      </c>
      <c r="G5356">
        <v>5.2</v>
      </c>
      <c r="H5356">
        <v>126.79</v>
      </c>
      <c r="I5356">
        <v>121.35</v>
      </c>
      <c r="J5356">
        <v>1</v>
      </c>
      <c r="K5356">
        <v>8.3000000000000007</v>
      </c>
      <c r="L5356">
        <v>10.8</v>
      </c>
      <c r="M5356">
        <v>52</v>
      </c>
      <c r="N5356" t="s">
        <v>41</v>
      </c>
      <c r="O5356">
        <v>1.0680000000000001</v>
      </c>
      <c r="P5356" t="s">
        <v>28</v>
      </c>
      <c r="Q5356" t="s">
        <v>29</v>
      </c>
      <c r="R5356">
        <v>4.68</v>
      </c>
      <c r="S5356">
        <v>0</v>
      </c>
      <c r="T5356">
        <v>-5.44</v>
      </c>
      <c r="U5356">
        <v>2.5</v>
      </c>
      <c r="V5356" t="s">
        <v>587</v>
      </c>
      <c r="W5356" t="s">
        <v>45</v>
      </c>
      <c r="X5356">
        <v>1</v>
      </c>
      <c r="Y5356" t="str">
        <f>IF(tblRides[[#This Row],[supply_demand_ratio]]&lt;0.8,"Below 0.8",IF(tblRides[[#This Row],[supply_demand_ratio]]&lt;1,"Between 0.8-1.0",IF(tblRides[[#This Row],[supply_demand_ratio]]&lt;=1.2,"Between 1.0-1.2","Above 1.2")))</f>
        <v>Between 1.0-1.2</v>
      </c>
    </row>
    <row r="5357" spans="1:25" x14ac:dyDescent="0.3">
      <c r="A5357" t="s">
        <v>5412</v>
      </c>
      <c r="B5357" s="1">
        <v>46070.394444444442</v>
      </c>
      <c r="C5357" s="2">
        <v>46070</v>
      </c>
      <c r="D5357">
        <v>9</v>
      </c>
      <c r="E5357" t="s">
        <v>36</v>
      </c>
      <c r="F5357" t="s">
        <v>34</v>
      </c>
      <c r="G5357">
        <v>0.8</v>
      </c>
      <c r="H5357">
        <v>60.73</v>
      </c>
      <c r="I5357">
        <v>57.13</v>
      </c>
      <c r="J5357">
        <v>1.2</v>
      </c>
      <c r="K5357">
        <v>7</v>
      </c>
      <c r="L5357">
        <v>7.1</v>
      </c>
      <c r="M5357">
        <v>95</v>
      </c>
      <c r="N5357" t="s">
        <v>27</v>
      </c>
      <c r="O5357">
        <v>0.73199999999999998</v>
      </c>
      <c r="P5357" t="s">
        <v>28</v>
      </c>
      <c r="Q5357" t="s">
        <v>29</v>
      </c>
      <c r="R5357">
        <v>4.8499999999999996</v>
      </c>
      <c r="S5357">
        <v>0</v>
      </c>
      <c r="T5357">
        <v>-3.6</v>
      </c>
      <c r="U5357">
        <v>0.1</v>
      </c>
      <c r="V5357" t="s">
        <v>587</v>
      </c>
      <c r="W5357" t="s">
        <v>45</v>
      </c>
      <c r="X5357">
        <v>1</v>
      </c>
      <c r="Y5357" t="str">
        <f>IF(tblRides[[#This Row],[supply_demand_ratio]]&lt;0.8,"Below 0.8",IF(tblRides[[#This Row],[supply_demand_ratio]]&lt;1,"Between 0.8-1.0",IF(tblRides[[#This Row],[supply_demand_ratio]]&lt;=1.2,"Between 1.0-1.2","Above 1.2")))</f>
        <v>Below 0.8</v>
      </c>
    </row>
    <row r="5358" spans="1:25" x14ac:dyDescent="0.3">
      <c r="A5358" t="s">
        <v>5413</v>
      </c>
      <c r="B5358" s="1">
        <v>46070.406944444447</v>
      </c>
      <c r="C5358" s="2">
        <v>46070</v>
      </c>
      <c r="D5358">
        <v>9</v>
      </c>
      <c r="E5358" t="s">
        <v>33</v>
      </c>
      <c r="F5358" t="s">
        <v>34</v>
      </c>
      <c r="G5358">
        <v>4.5999999999999996</v>
      </c>
      <c r="H5358">
        <v>116.92</v>
      </c>
      <c r="I5358">
        <v>106.02</v>
      </c>
      <c r="J5358">
        <v>1</v>
      </c>
      <c r="K5358">
        <v>2</v>
      </c>
      <c r="L5358">
        <v>1</v>
      </c>
      <c r="M5358">
        <v>72</v>
      </c>
      <c r="N5358" t="s">
        <v>41</v>
      </c>
      <c r="O5358">
        <v>1.075</v>
      </c>
      <c r="P5358" t="s">
        <v>28</v>
      </c>
      <c r="Q5358" t="s">
        <v>29</v>
      </c>
      <c r="R5358">
        <v>4.6399999999999997</v>
      </c>
      <c r="S5358">
        <v>0</v>
      </c>
      <c r="T5358">
        <v>-10.9</v>
      </c>
      <c r="U5358">
        <v>-1</v>
      </c>
      <c r="V5358" t="s">
        <v>587</v>
      </c>
      <c r="W5358" t="s">
        <v>31</v>
      </c>
      <c r="X5358">
        <v>1</v>
      </c>
      <c r="Y5358" t="str">
        <f>IF(tblRides[[#This Row],[supply_demand_ratio]]&lt;0.8,"Below 0.8",IF(tblRides[[#This Row],[supply_demand_ratio]]&lt;1,"Between 0.8-1.0",IF(tblRides[[#This Row],[supply_demand_ratio]]&lt;=1.2,"Between 1.0-1.2","Above 1.2")))</f>
        <v>Between 1.0-1.2</v>
      </c>
    </row>
    <row r="5359" spans="1:25" x14ac:dyDescent="0.3">
      <c r="A5359" t="s">
        <v>5414</v>
      </c>
      <c r="B5359" s="1">
        <v>46070.407638888886</v>
      </c>
      <c r="C5359" s="2">
        <v>46070</v>
      </c>
      <c r="D5359">
        <v>9</v>
      </c>
      <c r="E5359" t="s">
        <v>33</v>
      </c>
      <c r="F5359" t="s">
        <v>26</v>
      </c>
      <c r="G5359">
        <v>9.5</v>
      </c>
      <c r="H5359">
        <v>225.08</v>
      </c>
      <c r="I5359">
        <v>227.52</v>
      </c>
      <c r="J5359">
        <v>1.1000000000000001</v>
      </c>
      <c r="K5359">
        <v>3.7</v>
      </c>
      <c r="L5359">
        <v>4.8</v>
      </c>
      <c r="M5359">
        <v>74</v>
      </c>
      <c r="N5359" t="s">
        <v>27</v>
      </c>
      <c r="O5359">
        <v>0.877</v>
      </c>
      <c r="P5359" t="s">
        <v>28</v>
      </c>
      <c r="Q5359" t="s">
        <v>29</v>
      </c>
      <c r="R5359">
        <v>4.7699999999999996</v>
      </c>
      <c r="S5359">
        <v>5</v>
      </c>
      <c r="T5359">
        <v>2.44</v>
      </c>
      <c r="U5359">
        <v>1.1000000000000001</v>
      </c>
      <c r="V5359" t="s">
        <v>587</v>
      </c>
      <c r="W5359" t="s">
        <v>31</v>
      </c>
      <c r="X5359">
        <v>1</v>
      </c>
      <c r="Y5359" t="str">
        <f>IF(tblRides[[#This Row],[supply_demand_ratio]]&lt;0.8,"Below 0.8",IF(tblRides[[#This Row],[supply_demand_ratio]]&lt;1,"Between 0.8-1.0",IF(tblRides[[#This Row],[supply_demand_ratio]]&lt;=1.2,"Between 1.0-1.2","Above 1.2")))</f>
        <v>Between 0.8-1.0</v>
      </c>
    </row>
    <row r="5360" spans="1:25" x14ac:dyDescent="0.3">
      <c r="A5360" t="s">
        <v>5415</v>
      </c>
      <c r="B5360" s="1">
        <v>46070.40902777778</v>
      </c>
      <c r="C5360" s="2">
        <v>46070</v>
      </c>
      <c r="D5360">
        <v>9</v>
      </c>
      <c r="E5360" t="s">
        <v>33</v>
      </c>
      <c r="F5360" t="s">
        <v>26</v>
      </c>
      <c r="G5360">
        <v>9</v>
      </c>
      <c r="H5360">
        <v>169.09</v>
      </c>
      <c r="I5360">
        <v>184.31</v>
      </c>
      <c r="J5360">
        <v>1.1000000000000001</v>
      </c>
      <c r="K5360">
        <v>5.5</v>
      </c>
      <c r="L5360">
        <v>2.2999999999999998</v>
      </c>
      <c r="M5360">
        <v>77</v>
      </c>
      <c r="N5360" t="s">
        <v>27</v>
      </c>
      <c r="O5360">
        <v>0.88400000000000001</v>
      </c>
      <c r="P5360" t="s">
        <v>28</v>
      </c>
      <c r="Q5360" t="s">
        <v>29</v>
      </c>
      <c r="R5360">
        <v>4.63</v>
      </c>
      <c r="S5360">
        <v>12</v>
      </c>
      <c r="T5360">
        <v>15.22</v>
      </c>
      <c r="U5360">
        <v>-3.2</v>
      </c>
      <c r="V5360" t="s">
        <v>587</v>
      </c>
      <c r="W5360" t="s">
        <v>45</v>
      </c>
      <c r="X5360">
        <v>1</v>
      </c>
      <c r="Y5360" t="str">
        <f>IF(tblRides[[#This Row],[supply_demand_ratio]]&lt;0.8,"Below 0.8",IF(tblRides[[#This Row],[supply_demand_ratio]]&lt;1,"Between 0.8-1.0",IF(tblRides[[#This Row],[supply_demand_ratio]]&lt;=1.2,"Between 1.0-1.2","Above 1.2")))</f>
        <v>Between 0.8-1.0</v>
      </c>
    </row>
    <row r="5361" spans="1:25" x14ac:dyDescent="0.3">
      <c r="A5361" t="s">
        <v>5416</v>
      </c>
      <c r="B5361" s="1">
        <v>46070.46597222222</v>
      </c>
      <c r="C5361" s="2">
        <v>46070</v>
      </c>
      <c r="D5361">
        <v>11</v>
      </c>
      <c r="E5361" t="s">
        <v>36</v>
      </c>
      <c r="F5361" t="s">
        <v>26</v>
      </c>
      <c r="G5361">
        <v>6</v>
      </c>
      <c r="H5361">
        <v>142.44</v>
      </c>
      <c r="I5361">
        <v>149.19</v>
      </c>
      <c r="J5361">
        <v>1</v>
      </c>
      <c r="K5361">
        <v>3.7</v>
      </c>
      <c r="L5361">
        <v>7.7</v>
      </c>
      <c r="M5361">
        <v>111</v>
      </c>
      <c r="N5361" t="s">
        <v>41</v>
      </c>
      <c r="O5361">
        <v>1.31</v>
      </c>
      <c r="P5361" t="s">
        <v>28</v>
      </c>
      <c r="Q5361" t="s">
        <v>29</v>
      </c>
      <c r="R5361">
        <v>5</v>
      </c>
      <c r="S5361">
        <v>1</v>
      </c>
      <c r="T5361">
        <v>6.75</v>
      </c>
      <c r="U5361">
        <v>4</v>
      </c>
      <c r="V5361" t="s">
        <v>587</v>
      </c>
      <c r="W5361" t="s">
        <v>31</v>
      </c>
      <c r="X5361">
        <v>1</v>
      </c>
      <c r="Y5361" t="str">
        <f>IF(tblRides[[#This Row],[supply_demand_ratio]]&lt;0.8,"Below 0.8",IF(tblRides[[#This Row],[supply_demand_ratio]]&lt;1,"Between 0.8-1.0",IF(tblRides[[#This Row],[supply_demand_ratio]]&lt;=1.2,"Between 1.0-1.2","Above 1.2")))</f>
        <v>Above 1.2</v>
      </c>
    </row>
    <row r="5362" spans="1:25" x14ac:dyDescent="0.3">
      <c r="A5362" t="s">
        <v>5417</v>
      </c>
      <c r="B5362" s="1">
        <v>46070.470833333333</v>
      </c>
      <c r="C5362" s="2">
        <v>46070</v>
      </c>
      <c r="D5362">
        <v>11</v>
      </c>
      <c r="E5362" t="s">
        <v>36</v>
      </c>
      <c r="F5362" t="s">
        <v>34</v>
      </c>
      <c r="G5362">
        <v>9.9</v>
      </c>
      <c r="H5362">
        <v>198.41</v>
      </c>
      <c r="I5362">
        <v>202.09</v>
      </c>
      <c r="J5362">
        <v>1</v>
      </c>
      <c r="K5362">
        <v>3.3</v>
      </c>
      <c r="L5362">
        <v>7.6</v>
      </c>
      <c r="M5362">
        <v>109</v>
      </c>
      <c r="N5362" t="s">
        <v>41</v>
      </c>
      <c r="O5362">
        <v>1.1990000000000001</v>
      </c>
      <c r="P5362" t="s">
        <v>28</v>
      </c>
      <c r="Q5362" t="s">
        <v>29</v>
      </c>
      <c r="R5362">
        <v>4.58</v>
      </c>
      <c r="S5362">
        <v>0</v>
      </c>
      <c r="T5362">
        <v>3.68</v>
      </c>
      <c r="U5362">
        <v>4.3</v>
      </c>
      <c r="V5362" t="s">
        <v>587</v>
      </c>
      <c r="W5362" t="s">
        <v>31</v>
      </c>
      <c r="X5362">
        <v>1</v>
      </c>
      <c r="Y5362" t="str">
        <f>IF(tblRides[[#This Row],[supply_demand_ratio]]&lt;0.8,"Below 0.8",IF(tblRides[[#This Row],[supply_demand_ratio]]&lt;1,"Between 0.8-1.0",IF(tblRides[[#This Row],[supply_demand_ratio]]&lt;=1.2,"Between 1.0-1.2","Above 1.2")))</f>
        <v>Between 1.0-1.2</v>
      </c>
    </row>
    <row r="5363" spans="1:25" x14ac:dyDescent="0.3">
      <c r="A5363" t="s">
        <v>5418</v>
      </c>
      <c r="B5363" s="1">
        <v>46070.472222222219</v>
      </c>
      <c r="C5363" s="2">
        <v>46070</v>
      </c>
      <c r="D5363">
        <v>11</v>
      </c>
      <c r="E5363" t="s">
        <v>33</v>
      </c>
      <c r="F5363" t="s">
        <v>26</v>
      </c>
      <c r="G5363">
        <v>3.8</v>
      </c>
      <c r="H5363">
        <v>102.26</v>
      </c>
      <c r="I5363">
        <v>105.5</v>
      </c>
      <c r="J5363">
        <v>1</v>
      </c>
      <c r="K5363">
        <v>2.1</v>
      </c>
      <c r="L5363">
        <v>4.0999999999999996</v>
      </c>
      <c r="M5363">
        <v>76</v>
      </c>
      <c r="N5363" t="s">
        <v>27</v>
      </c>
      <c r="O5363">
        <v>0.91900000000000004</v>
      </c>
      <c r="P5363" t="s">
        <v>28</v>
      </c>
      <c r="Q5363" t="s">
        <v>29</v>
      </c>
      <c r="R5363">
        <v>5</v>
      </c>
      <c r="S5363">
        <v>10</v>
      </c>
      <c r="T5363">
        <v>3.24</v>
      </c>
      <c r="U5363">
        <v>2</v>
      </c>
      <c r="V5363" t="s">
        <v>587</v>
      </c>
      <c r="W5363" t="s">
        <v>31</v>
      </c>
      <c r="X5363">
        <v>1</v>
      </c>
      <c r="Y5363" t="str">
        <f>IF(tblRides[[#This Row],[supply_demand_ratio]]&lt;0.8,"Below 0.8",IF(tblRides[[#This Row],[supply_demand_ratio]]&lt;1,"Between 0.8-1.0",IF(tblRides[[#This Row],[supply_demand_ratio]]&lt;=1.2,"Between 1.0-1.2","Above 1.2")))</f>
        <v>Between 0.8-1.0</v>
      </c>
    </row>
    <row r="5364" spans="1:25" x14ac:dyDescent="0.3">
      <c r="A5364" t="s">
        <v>5419</v>
      </c>
      <c r="B5364" s="1">
        <v>46070.474305555559</v>
      </c>
      <c r="C5364" s="2">
        <v>46070</v>
      </c>
      <c r="D5364">
        <v>11</v>
      </c>
      <c r="E5364" t="s">
        <v>25</v>
      </c>
      <c r="F5364" t="s">
        <v>26</v>
      </c>
      <c r="G5364">
        <v>13.6</v>
      </c>
      <c r="H5364">
        <v>224.6</v>
      </c>
      <c r="I5364">
        <v>225.57</v>
      </c>
      <c r="J5364">
        <v>1</v>
      </c>
      <c r="K5364">
        <v>4.7</v>
      </c>
      <c r="L5364">
        <v>5</v>
      </c>
      <c r="M5364">
        <v>144</v>
      </c>
      <c r="N5364" t="s">
        <v>27</v>
      </c>
      <c r="O5364">
        <v>1.218</v>
      </c>
      <c r="P5364" t="s">
        <v>28</v>
      </c>
      <c r="Q5364" t="s">
        <v>29</v>
      </c>
      <c r="R5364">
        <v>4.72</v>
      </c>
      <c r="S5364">
        <v>21</v>
      </c>
      <c r="T5364">
        <v>0.97</v>
      </c>
      <c r="U5364">
        <v>0.3</v>
      </c>
      <c r="V5364" t="s">
        <v>587</v>
      </c>
      <c r="W5364" t="s">
        <v>31</v>
      </c>
      <c r="X5364">
        <v>1</v>
      </c>
      <c r="Y5364" t="str">
        <f>IF(tblRides[[#This Row],[supply_demand_ratio]]&lt;0.8,"Below 0.8",IF(tblRides[[#This Row],[supply_demand_ratio]]&lt;1,"Between 0.8-1.0",IF(tblRides[[#This Row],[supply_demand_ratio]]&lt;=1.2,"Between 1.0-1.2","Above 1.2")))</f>
        <v>Above 1.2</v>
      </c>
    </row>
    <row r="5365" spans="1:25" x14ac:dyDescent="0.3">
      <c r="A5365" t="s">
        <v>5420</v>
      </c>
      <c r="B5365" s="1">
        <v>46070.477083333331</v>
      </c>
      <c r="C5365" s="2">
        <v>46070</v>
      </c>
      <c r="D5365">
        <v>11</v>
      </c>
      <c r="E5365" t="s">
        <v>33</v>
      </c>
      <c r="F5365" t="s">
        <v>34</v>
      </c>
      <c r="G5365">
        <v>29.3</v>
      </c>
      <c r="H5365">
        <v>432.11</v>
      </c>
      <c r="I5365">
        <v>440.93</v>
      </c>
      <c r="J5365">
        <v>1</v>
      </c>
      <c r="K5365">
        <v>8</v>
      </c>
      <c r="L5365">
        <v>12</v>
      </c>
      <c r="M5365">
        <v>86</v>
      </c>
      <c r="N5365" t="s">
        <v>41</v>
      </c>
      <c r="O5365">
        <v>1.1319999999999999</v>
      </c>
      <c r="P5365" t="s">
        <v>28</v>
      </c>
      <c r="Q5365" t="s">
        <v>29</v>
      </c>
      <c r="R5365">
        <v>4.8</v>
      </c>
      <c r="S5365">
        <v>0</v>
      </c>
      <c r="T5365">
        <v>8.82</v>
      </c>
      <c r="U5365">
        <v>4</v>
      </c>
      <c r="V5365" t="s">
        <v>587</v>
      </c>
      <c r="W5365" t="s">
        <v>45</v>
      </c>
      <c r="X5365">
        <v>1</v>
      </c>
      <c r="Y5365" t="str">
        <f>IF(tblRides[[#This Row],[supply_demand_ratio]]&lt;0.8,"Below 0.8",IF(tblRides[[#This Row],[supply_demand_ratio]]&lt;1,"Between 0.8-1.0",IF(tblRides[[#This Row],[supply_demand_ratio]]&lt;=1.2,"Between 1.0-1.2","Above 1.2")))</f>
        <v>Between 1.0-1.2</v>
      </c>
    </row>
    <row r="5366" spans="1:25" x14ac:dyDescent="0.3">
      <c r="A5366" t="s">
        <v>5421</v>
      </c>
      <c r="B5366" s="1">
        <v>46070.478472222225</v>
      </c>
      <c r="C5366" s="2">
        <v>46070</v>
      </c>
      <c r="D5366">
        <v>11</v>
      </c>
      <c r="E5366" t="s">
        <v>25</v>
      </c>
      <c r="F5366" t="s">
        <v>26</v>
      </c>
      <c r="G5366">
        <v>12.1</v>
      </c>
      <c r="H5366">
        <v>244.07</v>
      </c>
      <c r="J5366">
        <v>1.1000000000000001</v>
      </c>
      <c r="K5366">
        <v>8</v>
      </c>
      <c r="M5366">
        <v>103</v>
      </c>
      <c r="N5366" t="s">
        <v>27</v>
      </c>
      <c r="O5366">
        <v>0.99199999999999999</v>
      </c>
      <c r="P5366" t="s">
        <v>82</v>
      </c>
      <c r="Q5366" t="s">
        <v>83</v>
      </c>
      <c r="R5366">
        <v>4.21</v>
      </c>
      <c r="S5366">
        <v>63</v>
      </c>
      <c r="V5366" t="s">
        <v>587</v>
      </c>
      <c r="W5366" t="s">
        <v>45</v>
      </c>
      <c r="X5366">
        <v>0</v>
      </c>
      <c r="Y5366" t="str">
        <f>IF(tblRides[[#This Row],[supply_demand_ratio]]&lt;0.8,"Below 0.8",IF(tblRides[[#This Row],[supply_demand_ratio]]&lt;1,"Between 0.8-1.0",IF(tblRides[[#This Row],[supply_demand_ratio]]&lt;=1.2,"Between 1.0-1.2","Above 1.2")))</f>
        <v>Between 0.8-1.0</v>
      </c>
    </row>
    <row r="5367" spans="1:25" x14ac:dyDescent="0.3">
      <c r="A5367" t="s">
        <v>5422</v>
      </c>
      <c r="B5367" s="1">
        <v>46070.478472222225</v>
      </c>
      <c r="C5367" s="2">
        <v>46070</v>
      </c>
      <c r="D5367">
        <v>11</v>
      </c>
      <c r="E5367" t="s">
        <v>25</v>
      </c>
      <c r="F5367" t="s">
        <v>26</v>
      </c>
      <c r="G5367">
        <v>5.3</v>
      </c>
      <c r="H5367">
        <v>112.3</v>
      </c>
      <c r="I5367">
        <v>112.49</v>
      </c>
      <c r="J5367">
        <v>1</v>
      </c>
      <c r="K5367">
        <v>7.4</v>
      </c>
      <c r="L5367">
        <v>10.1</v>
      </c>
      <c r="M5367">
        <v>125</v>
      </c>
      <c r="N5367" t="s">
        <v>27</v>
      </c>
      <c r="O5367">
        <v>1.0189999999999999</v>
      </c>
      <c r="P5367" t="s">
        <v>28</v>
      </c>
      <c r="Q5367" t="s">
        <v>29</v>
      </c>
      <c r="R5367">
        <v>5</v>
      </c>
      <c r="S5367">
        <v>2</v>
      </c>
      <c r="T5367">
        <v>0.19</v>
      </c>
      <c r="U5367">
        <v>2.7</v>
      </c>
      <c r="V5367" t="s">
        <v>587</v>
      </c>
      <c r="W5367" t="s">
        <v>45</v>
      </c>
      <c r="X5367">
        <v>1</v>
      </c>
      <c r="Y5367" t="str">
        <f>IF(tblRides[[#This Row],[supply_demand_ratio]]&lt;0.8,"Below 0.8",IF(tblRides[[#This Row],[supply_demand_ratio]]&lt;1,"Between 0.8-1.0",IF(tblRides[[#This Row],[supply_demand_ratio]]&lt;=1.2,"Between 1.0-1.2","Above 1.2")))</f>
        <v>Between 1.0-1.2</v>
      </c>
    </row>
    <row r="5368" spans="1:25" x14ac:dyDescent="0.3">
      <c r="A5368" t="s">
        <v>5423</v>
      </c>
      <c r="B5368" s="1">
        <v>46070.486805555556</v>
      </c>
      <c r="C5368" s="2">
        <v>46070</v>
      </c>
      <c r="D5368">
        <v>11</v>
      </c>
      <c r="E5368" t="s">
        <v>36</v>
      </c>
      <c r="F5368" t="s">
        <v>34</v>
      </c>
      <c r="G5368">
        <v>3.1</v>
      </c>
      <c r="H5368">
        <v>88.86</v>
      </c>
      <c r="I5368">
        <v>82.86</v>
      </c>
      <c r="J5368">
        <v>1</v>
      </c>
      <c r="K5368">
        <v>4.4000000000000004</v>
      </c>
      <c r="L5368">
        <v>9.1</v>
      </c>
      <c r="M5368">
        <v>108</v>
      </c>
      <c r="N5368" t="s">
        <v>41</v>
      </c>
      <c r="O5368">
        <v>1.2889999999999999</v>
      </c>
      <c r="P5368" t="s">
        <v>28</v>
      </c>
      <c r="Q5368" t="s">
        <v>29</v>
      </c>
      <c r="R5368">
        <v>4.53</v>
      </c>
      <c r="S5368">
        <v>0</v>
      </c>
      <c r="T5368">
        <v>-6</v>
      </c>
      <c r="U5368">
        <v>4.7</v>
      </c>
      <c r="V5368" t="s">
        <v>587</v>
      </c>
      <c r="W5368" t="s">
        <v>31</v>
      </c>
      <c r="X5368">
        <v>1</v>
      </c>
      <c r="Y5368" t="str">
        <f>IF(tblRides[[#This Row],[supply_demand_ratio]]&lt;0.8,"Below 0.8",IF(tblRides[[#This Row],[supply_demand_ratio]]&lt;1,"Between 0.8-1.0",IF(tblRides[[#This Row],[supply_demand_ratio]]&lt;=1.2,"Between 1.0-1.2","Above 1.2")))</f>
        <v>Above 1.2</v>
      </c>
    </row>
    <row r="5369" spans="1:25" x14ac:dyDescent="0.3">
      <c r="A5369" t="s">
        <v>5424</v>
      </c>
      <c r="B5369" s="1">
        <v>46070.492361111108</v>
      </c>
      <c r="C5369" s="2">
        <v>46070</v>
      </c>
      <c r="D5369">
        <v>11</v>
      </c>
      <c r="E5369" t="s">
        <v>43</v>
      </c>
      <c r="F5369" t="s">
        <v>34</v>
      </c>
      <c r="G5369">
        <v>2</v>
      </c>
      <c r="H5369">
        <v>79.23</v>
      </c>
      <c r="I5369">
        <v>82.01</v>
      </c>
      <c r="J5369">
        <v>1.1000000000000001</v>
      </c>
      <c r="K5369">
        <v>7.3</v>
      </c>
      <c r="L5369">
        <v>12.2</v>
      </c>
      <c r="M5369">
        <v>59</v>
      </c>
      <c r="N5369" t="s">
        <v>27</v>
      </c>
      <c r="O5369">
        <v>1.0509999999999999</v>
      </c>
      <c r="P5369" t="s">
        <v>28</v>
      </c>
      <c r="Q5369" t="s">
        <v>29</v>
      </c>
      <c r="R5369">
        <v>4.8600000000000003</v>
      </c>
      <c r="S5369">
        <v>0</v>
      </c>
      <c r="T5369">
        <v>2.78</v>
      </c>
      <c r="U5369">
        <v>4.9000000000000004</v>
      </c>
      <c r="V5369" t="s">
        <v>587</v>
      </c>
      <c r="W5369" t="s">
        <v>45</v>
      </c>
      <c r="X5369">
        <v>1</v>
      </c>
      <c r="Y5369" t="str">
        <f>IF(tblRides[[#This Row],[supply_demand_ratio]]&lt;0.8,"Below 0.8",IF(tblRides[[#This Row],[supply_demand_ratio]]&lt;1,"Between 0.8-1.0",IF(tblRides[[#This Row],[supply_demand_ratio]]&lt;=1.2,"Between 1.0-1.2","Above 1.2")))</f>
        <v>Between 1.0-1.2</v>
      </c>
    </row>
    <row r="5370" spans="1:25" x14ac:dyDescent="0.3">
      <c r="A5370" t="s">
        <v>5425</v>
      </c>
      <c r="B5370" s="1">
        <v>46070.493055555555</v>
      </c>
      <c r="C5370" s="2">
        <v>46070</v>
      </c>
      <c r="D5370">
        <v>11</v>
      </c>
      <c r="E5370" t="s">
        <v>33</v>
      </c>
      <c r="F5370" t="s">
        <v>26</v>
      </c>
      <c r="G5370">
        <v>5.8</v>
      </c>
      <c r="H5370">
        <v>154.1</v>
      </c>
      <c r="J5370">
        <v>1.1000000000000001</v>
      </c>
      <c r="K5370">
        <v>2.2000000000000002</v>
      </c>
      <c r="L5370">
        <v>7.7</v>
      </c>
      <c r="M5370">
        <v>94</v>
      </c>
      <c r="N5370" t="s">
        <v>27</v>
      </c>
      <c r="O5370">
        <v>0.91700000000000004</v>
      </c>
      <c r="P5370" t="s">
        <v>37</v>
      </c>
      <c r="Q5370" t="s">
        <v>38</v>
      </c>
      <c r="R5370">
        <v>4.59</v>
      </c>
      <c r="S5370">
        <v>12</v>
      </c>
      <c r="U5370">
        <v>5.5</v>
      </c>
      <c r="V5370" t="s">
        <v>587</v>
      </c>
      <c r="W5370" t="s">
        <v>31</v>
      </c>
      <c r="X5370">
        <v>0</v>
      </c>
      <c r="Y5370" t="str">
        <f>IF(tblRides[[#This Row],[supply_demand_ratio]]&lt;0.8,"Below 0.8",IF(tblRides[[#This Row],[supply_demand_ratio]]&lt;1,"Between 0.8-1.0",IF(tblRides[[#This Row],[supply_demand_ratio]]&lt;=1.2,"Between 1.0-1.2","Above 1.2")))</f>
        <v>Between 0.8-1.0</v>
      </c>
    </row>
    <row r="5371" spans="1:25" x14ac:dyDescent="0.3">
      <c r="A5371" t="s">
        <v>5426</v>
      </c>
      <c r="B5371" s="1">
        <v>46070.500694444447</v>
      </c>
      <c r="C5371" s="2">
        <v>46070</v>
      </c>
      <c r="D5371">
        <v>12</v>
      </c>
      <c r="E5371" t="s">
        <v>62</v>
      </c>
      <c r="F5371" t="s">
        <v>26</v>
      </c>
      <c r="G5371">
        <v>2</v>
      </c>
      <c r="H5371">
        <v>64.03</v>
      </c>
      <c r="I5371">
        <v>62.26</v>
      </c>
      <c r="J5371">
        <v>1</v>
      </c>
      <c r="K5371">
        <v>5.7</v>
      </c>
      <c r="L5371">
        <v>10.4</v>
      </c>
      <c r="M5371">
        <v>55</v>
      </c>
      <c r="N5371" t="s">
        <v>41</v>
      </c>
      <c r="O5371">
        <v>1.8720000000000001</v>
      </c>
      <c r="P5371" t="s">
        <v>28</v>
      </c>
      <c r="Q5371" t="s">
        <v>29</v>
      </c>
      <c r="R5371">
        <v>4.45</v>
      </c>
      <c r="S5371">
        <v>4</v>
      </c>
      <c r="T5371">
        <v>-1.77</v>
      </c>
      <c r="U5371">
        <v>4.7</v>
      </c>
      <c r="V5371" t="s">
        <v>587</v>
      </c>
      <c r="W5371" t="s">
        <v>45</v>
      </c>
      <c r="X5371">
        <v>1</v>
      </c>
      <c r="Y5371" t="str">
        <f>IF(tblRides[[#This Row],[supply_demand_ratio]]&lt;0.8,"Below 0.8",IF(tblRides[[#This Row],[supply_demand_ratio]]&lt;1,"Between 0.8-1.0",IF(tblRides[[#This Row],[supply_demand_ratio]]&lt;=1.2,"Between 1.0-1.2","Above 1.2")))</f>
        <v>Above 1.2</v>
      </c>
    </row>
    <row r="5372" spans="1:25" x14ac:dyDescent="0.3">
      <c r="A5372" t="s">
        <v>5427</v>
      </c>
      <c r="B5372" s="1">
        <v>46070.509722222225</v>
      </c>
      <c r="C5372" s="2">
        <v>46070</v>
      </c>
      <c r="D5372">
        <v>12</v>
      </c>
      <c r="E5372" t="s">
        <v>25</v>
      </c>
      <c r="F5372" t="s">
        <v>26</v>
      </c>
      <c r="G5372">
        <v>7</v>
      </c>
      <c r="H5372">
        <v>162.36000000000001</v>
      </c>
      <c r="I5372">
        <v>160.74</v>
      </c>
      <c r="J5372">
        <v>1.1000000000000001</v>
      </c>
      <c r="K5372">
        <v>7.8</v>
      </c>
      <c r="L5372">
        <v>1</v>
      </c>
      <c r="M5372">
        <v>119</v>
      </c>
      <c r="N5372" t="s">
        <v>41</v>
      </c>
      <c r="O5372">
        <v>1.226</v>
      </c>
      <c r="P5372" t="s">
        <v>28</v>
      </c>
      <c r="Q5372" t="s">
        <v>29</v>
      </c>
      <c r="R5372">
        <v>4.9000000000000004</v>
      </c>
      <c r="S5372">
        <v>3</v>
      </c>
      <c r="T5372">
        <v>-1.62</v>
      </c>
      <c r="U5372">
        <v>-6.8</v>
      </c>
      <c r="V5372" t="s">
        <v>587</v>
      </c>
      <c r="W5372" t="s">
        <v>45</v>
      </c>
      <c r="X5372">
        <v>1</v>
      </c>
      <c r="Y5372" t="str">
        <f>IF(tblRides[[#This Row],[supply_demand_ratio]]&lt;0.8,"Below 0.8",IF(tblRides[[#This Row],[supply_demand_ratio]]&lt;1,"Between 0.8-1.0",IF(tblRides[[#This Row],[supply_demand_ratio]]&lt;=1.2,"Between 1.0-1.2","Above 1.2")))</f>
        <v>Above 1.2</v>
      </c>
    </row>
    <row r="5373" spans="1:25" x14ac:dyDescent="0.3">
      <c r="A5373" t="s">
        <v>5428</v>
      </c>
      <c r="B5373" s="1">
        <v>46070.510416666664</v>
      </c>
      <c r="C5373" s="2">
        <v>46070</v>
      </c>
      <c r="D5373">
        <v>12</v>
      </c>
      <c r="E5373" t="s">
        <v>25</v>
      </c>
      <c r="F5373" t="s">
        <v>34</v>
      </c>
      <c r="G5373">
        <v>5.4</v>
      </c>
      <c r="H5373">
        <v>114.62</v>
      </c>
      <c r="I5373">
        <v>114.8</v>
      </c>
      <c r="J5373">
        <v>1</v>
      </c>
      <c r="K5373">
        <v>6.2</v>
      </c>
      <c r="L5373">
        <v>8.5</v>
      </c>
      <c r="M5373">
        <v>139</v>
      </c>
      <c r="N5373" t="s">
        <v>27</v>
      </c>
      <c r="O5373">
        <v>1.079</v>
      </c>
      <c r="P5373" t="s">
        <v>28</v>
      </c>
      <c r="Q5373" t="s">
        <v>29</v>
      </c>
      <c r="R5373">
        <v>4.6100000000000003</v>
      </c>
      <c r="S5373">
        <v>0</v>
      </c>
      <c r="T5373">
        <v>0.18</v>
      </c>
      <c r="U5373">
        <v>2.2999999999999998</v>
      </c>
      <c r="V5373" t="s">
        <v>587</v>
      </c>
      <c r="W5373" t="s">
        <v>45</v>
      </c>
      <c r="X5373">
        <v>1</v>
      </c>
      <c r="Y5373" t="str">
        <f>IF(tblRides[[#This Row],[supply_demand_ratio]]&lt;0.8,"Below 0.8",IF(tblRides[[#This Row],[supply_demand_ratio]]&lt;1,"Between 0.8-1.0",IF(tblRides[[#This Row],[supply_demand_ratio]]&lt;=1.2,"Between 1.0-1.2","Above 1.2")))</f>
        <v>Between 1.0-1.2</v>
      </c>
    </row>
    <row r="5374" spans="1:25" x14ac:dyDescent="0.3">
      <c r="A5374" t="s">
        <v>5429</v>
      </c>
      <c r="B5374" s="1">
        <v>46070.512499999997</v>
      </c>
      <c r="C5374" s="2">
        <v>46070</v>
      </c>
      <c r="D5374">
        <v>12</v>
      </c>
      <c r="E5374" t="s">
        <v>25</v>
      </c>
      <c r="F5374" t="s">
        <v>34</v>
      </c>
      <c r="G5374">
        <v>3.1</v>
      </c>
      <c r="H5374">
        <v>94.56</v>
      </c>
      <c r="J5374">
        <v>1.1000000000000001</v>
      </c>
      <c r="K5374">
        <v>2</v>
      </c>
      <c r="L5374">
        <v>3.3</v>
      </c>
      <c r="M5374">
        <v>124</v>
      </c>
      <c r="N5374" t="s">
        <v>27</v>
      </c>
      <c r="O5374">
        <v>0.995</v>
      </c>
      <c r="P5374" t="s">
        <v>58</v>
      </c>
      <c r="Q5374" t="s">
        <v>59</v>
      </c>
      <c r="R5374">
        <v>4.7</v>
      </c>
      <c r="S5374">
        <v>0</v>
      </c>
      <c r="U5374">
        <v>1.3</v>
      </c>
      <c r="V5374" t="s">
        <v>587</v>
      </c>
      <c r="W5374" t="s">
        <v>31</v>
      </c>
      <c r="X5374">
        <v>0</v>
      </c>
      <c r="Y5374" t="str">
        <f>IF(tblRides[[#This Row],[supply_demand_ratio]]&lt;0.8,"Below 0.8",IF(tblRides[[#This Row],[supply_demand_ratio]]&lt;1,"Between 0.8-1.0",IF(tblRides[[#This Row],[supply_demand_ratio]]&lt;=1.2,"Between 1.0-1.2","Above 1.2")))</f>
        <v>Between 0.8-1.0</v>
      </c>
    </row>
    <row r="5375" spans="1:25" x14ac:dyDescent="0.3">
      <c r="A5375" t="s">
        <v>5430</v>
      </c>
      <c r="B5375" s="1">
        <v>46070.518055555556</v>
      </c>
      <c r="C5375" s="2">
        <v>46070</v>
      </c>
      <c r="D5375">
        <v>12</v>
      </c>
      <c r="E5375" t="s">
        <v>25</v>
      </c>
      <c r="F5375" t="s">
        <v>26</v>
      </c>
      <c r="G5375">
        <v>6.3</v>
      </c>
      <c r="H5375">
        <v>168.3</v>
      </c>
      <c r="J5375">
        <v>1.3</v>
      </c>
      <c r="K5375">
        <v>3.6</v>
      </c>
      <c r="L5375">
        <v>7</v>
      </c>
      <c r="M5375">
        <v>130</v>
      </c>
      <c r="N5375" t="s">
        <v>72</v>
      </c>
      <c r="O5375">
        <v>0.89500000000000002</v>
      </c>
      <c r="P5375" t="s">
        <v>58</v>
      </c>
      <c r="Q5375" t="s">
        <v>59</v>
      </c>
      <c r="R5375">
        <v>4.66</v>
      </c>
      <c r="S5375">
        <v>5</v>
      </c>
      <c r="U5375">
        <v>3.4</v>
      </c>
      <c r="V5375" t="s">
        <v>587</v>
      </c>
      <c r="W5375" t="s">
        <v>31</v>
      </c>
      <c r="X5375">
        <v>0</v>
      </c>
      <c r="Y5375" t="str">
        <f>IF(tblRides[[#This Row],[supply_demand_ratio]]&lt;0.8,"Below 0.8",IF(tblRides[[#This Row],[supply_demand_ratio]]&lt;1,"Between 0.8-1.0",IF(tblRides[[#This Row],[supply_demand_ratio]]&lt;=1.2,"Between 1.0-1.2","Above 1.2")))</f>
        <v>Between 0.8-1.0</v>
      </c>
    </row>
    <row r="5376" spans="1:25" x14ac:dyDescent="0.3">
      <c r="A5376" t="s">
        <v>5431</v>
      </c>
      <c r="B5376" s="1">
        <v>46070.520138888889</v>
      </c>
      <c r="C5376" s="2">
        <v>46070</v>
      </c>
      <c r="D5376">
        <v>12</v>
      </c>
      <c r="E5376" t="s">
        <v>36</v>
      </c>
      <c r="F5376" t="s">
        <v>26</v>
      </c>
      <c r="G5376">
        <v>6.8</v>
      </c>
      <c r="H5376">
        <v>169.86</v>
      </c>
      <c r="I5376">
        <v>172.15</v>
      </c>
      <c r="J5376">
        <v>1.2</v>
      </c>
      <c r="K5376">
        <v>4.4000000000000004</v>
      </c>
      <c r="L5376">
        <v>1</v>
      </c>
      <c r="M5376">
        <v>106</v>
      </c>
      <c r="N5376" t="s">
        <v>27</v>
      </c>
      <c r="O5376">
        <v>0.82699999999999996</v>
      </c>
      <c r="P5376" t="s">
        <v>28</v>
      </c>
      <c r="Q5376" t="s">
        <v>29</v>
      </c>
      <c r="R5376">
        <v>4.3600000000000003</v>
      </c>
      <c r="S5376">
        <v>12</v>
      </c>
      <c r="T5376">
        <v>2.29</v>
      </c>
      <c r="U5376">
        <v>-3.4</v>
      </c>
      <c r="V5376" t="s">
        <v>587</v>
      </c>
      <c r="W5376" t="s">
        <v>31</v>
      </c>
      <c r="X5376">
        <v>1</v>
      </c>
      <c r="Y5376" t="str">
        <f>IF(tblRides[[#This Row],[supply_demand_ratio]]&lt;0.8,"Below 0.8",IF(tblRides[[#This Row],[supply_demand_ratio]]&lt;1,"Between 0.8-1.0",IF(tblRides[[#This Row],[supply_demand_ratio]]&lt;=1.2,"Between 1.0-1.2","Above 1.2")))</f>
        <v>Between 0.8-1.0</v>
      </c>
    </row>
    <row r="5377" spans="1:25" x14ac:dyDescent="0.3">
      <c r="A5377" t="s">
        <v>5432</v>
      </c>
      <c r="B5377" s="1">
        <v>46070.549305555556</v>
      </c>
      <c r="C5377" s="2">
        <v>46070</v>
      </c>
      <c r="D5377">
        <v>13</v>
      </c>
      <c r="E5377" t="s">
        <v>36</v>
      </c>
      <c r="F5377" t="s">
        <v>26</v>
      </c>
      <c r="G5377">
        <v>8.3000000000000007</v>
      </c>
      <c r="H5377">
        <v>153.72999999999999</v>
      </c>
      <c r="I5377">
        <v>158.32</v>
      </c>
      <c r="J5377">
        <v>1</v>
      </c>
      <c r="K5377">
        <v>2</v>
      </c>
      <c r="L5377">
        <v>1</v>
      </c>
      <c r="M5377">
        <v>114</v>
      </c>
      <c r="N5377" t="s">
        <v>41</v>
      </c>
      <c r="O5377">
        <v>1.8049999999999999</v>
      </c>
      <c r="P5377" t="s">
        <v>28</v>
      </c>
      <c r="Q5377" t="s">
        <v>29</v>
      </c>
      <c r="R5377">
        <v>4.4800000000000004</v>
      </c>
      <c r="S5377">
        <v>6</v>
      </c>
      <c r="T5377">
        <v>4.59</v>
      </c>
      <c r="U5377">
        <v>-1</v>
      </c>
      <c r="V5377" t="s">
        <v>587</v>
      </c>
      <c r="W5377" t="s">
        <v>31</v>
      </c>
      <c r="X5377">
        <v>1</v>
      </c>
      <c r="Y5377" t="str">
        <f>IF(tblRides[[#This Row],[supply_demand_ratio]]&lt;0.8,"Below 0.8",IF(tblRides[[#This Row],[supply_demand_ratio]]&lt;1,"Between 0.8-1.0",IF(tblRides[[#This Row],[supply_demand_ratio]]&lt;=1.2,"Between 1.0-1.2","Above 1.2")))</f>
        <v>Above 1.2</v>
      </c>
    </row>
    <row r="5378" spans="1:25" x14ac:dyDescent="0.3">
      <c r="A5378" t="s">
        <v>5433</v>
      </c>
      <c r="B5378" s="1">
        <v>46070.561111111114</v>
      </c>
      <c r="C5378" s="2">
        <v>46070</v>
      </c>
      <c r="D5378">
        <v>13</v>
      </c>
      <c r="E5378" t="s">
        <v>33</v>
      </c>
      <c r="F5378" t="s">
        <v>26</v>
      </c>
      <c r="G5378">
        <v>5.6</v>
      </c>
      <c r="H5378">
        <v>110.5</v>
      </c>
      <c r="I5378">
        <v>110.66</v>
      </c>
      <c r="J5378">
        <v>1</v>
      </c>
      <c r="K5378">
        <v>3.6</v>
      </c>
      <c r="L5378">
        <v>9.9</v>
      </c>
      <c r="M5378">
        <v>87</v>
      </c>
      <c r="N5378" t="s">
        <v>27</v>
      </c>
      <c r="O5378">
        <v>1.0189999999999999</v>
      </c>
      <c r="P5378" t="s">
        <v>28</v>
      </c>
      <c r="Q5378" t="s">
        <v>29</v>
      </c>
      <c r="R5378">
        <v>4.3099999999999996</v>
      </c>
      <c r="S5378">
        <v>6</v>
      </c>
      <c r="T5378">
        <v>0.16</v>
      </c>
      <c r="U5378">
        <v>6.3</v>
      </c>
      <c r="V5378" t="s">
        <v>587</v>
      </c>
      <c r="W5378" t="s">
        <v>31</v>
      </c>
      <c r="X5378">
        <v>1</v>
      </c>
      <c r="Y5378" t="str">
        <f>IF(tblRides[[#This Row],[supply_demand_ratio]]&lt;0.8,"Below 0.8",IF(tblRides[[#This Row],[supply_demand_ratio]]&lt;1,"Between 0.8-1.0",IF(tblRides[[#This Row],[supply_demand_ratio]]&lt;=1.2,"Between 1.0-1.2","Above 1.2")))</f>
        <v>Between 1.0-1.2</v>
      </c>
    </row>
    <row r="5379" spans="1:25" x14ac:dyDescent="0.3">
      <c r="A5379" t="s">
        <v>5434</v>
      </c>
      <c r="B5379" s="1">
        <v>46070.568749999999</v>
      </c>
      <c r="C5379" s="2">
        <v>46070</v>
      </c>
      <c r="D5379">
        <v>13</v>
      </c>
      <c r="E5379" t="s">
        <v>25</v>
      </c>
      <c r="F5379" t="s">
        <v>26</v>
      </c>
      <c r="G5379">
        <v>7.9</v>
      </c>
      <c r="H5379">
        <v>151.22999999999999</v>
      </c>
      <c r="I5379">
        <v>145.91999999999999</v>
      </c>
      <c r="J5379">
        <v>1</v>
      </c>
      <c r="K5379">
        <v>4.0999999999999996</v>
      </c>
      <c r="L5379">
        <v>6.9</v>
      </c>
      <c r="M5379">
        <v>114</v>
      </c>
      <c r="N5379" t="s">
        <v>27</v>
      </c>
      <c r="O5379">
        <v>1.0649999999999999</v>
      </c>
      <c r="P5379" t="s">
        <v>28</v>
      </c>
      <c r="Q5379" t="s">
        <v>29</v>
      </c>
      <c r="R5379">
        <v>4.53</v>
      </c>
      <c r="S5379">
        <v>6</v>
      </c>
      <c r="T5379">
        <v>-5.31</v>
      </c>
      <c r="U5379">
        <v>2.8</v>
      </c>
      <c r="V5379" t="s">
        <v>587</v>
      </c>
      <c r="W5379" t="s">
        <v>31</v>
      </c>
      <c r="X5379">
        <v>1</v>
      </c>
      <c r="Y5379" t="str">
        <f>IF(tblRides[[#This Row],[supply_demand_ratio]]&lt;0.8,"Below 0.8",IF(tblRides[[#This Row],[supply_demand_ratio]]&lt;1,"Between 0.8-1.0",IF(tblRides[[#This Row],[supply_demand_ratio]]&lt;=1.2,"Between 1.0-1.2","Above 1.2")))</f>
        <v>Between 1.0-1.2</v>
      </c>
    </row>
    <row r="5380" spans="1:25" x14ac:dyDescent="0.3">
      <c r="A5380" t="s">
        <v>5435</v>
      </c>
      <c r="B5380" s="1">
        <v>46070.570138888892</v>
      </c>
      <c r="C5380" s="2">
        <v>46070</v>
      </c>
      <c r="D5380">
        <v>13</v>
      </c>
      <c r="E5380" t="s">
        <v>33</v>
      </c>
      <c r="F5380" t="s">
        <v>26</v>
      </c>
      <c r="G5380">
        <v>12.8</v>
      </c>
      <c r="H5380">
        <v>208.65</v>
      </c>
      <c r="I5380">
        <v>219.45</v>
      </c>
      <c r="J5380">
        <v>1</v>
      </c>
      <c r="K5380">
        <v>3.8</v>
      </c>
      <c r="L5380">
        <v>5.6</v>
      </c>
      <c r="M5380">
        <v>91</v>
      </c>
      <c r="N5380" t="s">
        <v>41</v>
      </c>
      <c r="O5380">
        <v>1.1679999999999999</v>
      </c>
      <c r="P5380" t="s">
        <v>28</v>
      </c>
      <c r="Q5380" t="s">
        <v>29</v>
      </c>
      <c r="R5380">
        <v>5</v>
      </c>
      <c r="S5380">
        <v>3</v>
      </c>
      <c r="T5380">
        <v>10.8</v>
      </c>
      <c r="U5380">
        <v>1.8</v>
      </c>
      <c r="V5380" t="s">
        <v>587</v>
      </c>
      <c r="W5380" t="s">
        <v>31</v>
      </c>
      <c r="X5380">
        <v>1</v>
      </c>
      <c r="Y5380" t="str">
        <f>IF(tblRides[[#This Row],[supply_demand_ratio]]&lt;0.8,"Below 0.8",IF(tblRides[[#This Row],[supply_demand_ratio]]&lt;1,"Between 0.8-1.0",IF(tblRides[[#This Row],[supply_demand_ratio]]&lt;=1.2,"Between 1.0-1.2","Above 1.2")))</f>
        <v>Between 1.0-1.2</v>
      </c>
    </row>
    <row r="5381" spans="1:25" x14ac:dyDescent="0.3">
      <c r="A5381" t="s">
        <v>5436</v>
      </c>
      <c r="B5381" s="1">
        <v>46070.576388888891</v>
      </c>
      <c r="C5381" s="2">
        <v>46070</v>
      </c>
      <c r="D5381">
        <v>13</v>
      </c>
      <c r="E5381" t="s">
        <v>25</v>
      </c>
      <c r="F5381" t="s">
        <v>26</v>
      </c>
      <c r="G5381">
        <v>2.2000000000000002</v>
      </c>
      <c r="H5381">
        <v>76.92</v>
      </c>
      <c r="I5381">
        <v>73.69</v>
      </c>
      <c r="J5381">
        <v>1.1000000000000001</v>
      </c>
      <c r="K5381">
        <v>2.9</v>
      </c>
      <c r="L5381">
        <v>2.1</v>
      </c>
      <c r="M5381">
        <v>115</v>
      </c>
      <c r="N5381" t="s">
        <v>27</v>
      </c>
      <c r="O5381">
        <v>0.93400000000000005</v>
      </c>
      <c r="P5381" t="s">
        <v>28</v>
      </c>
      <c r="Q5381" t="s">
        <v>29</v>
      </c>
      <c r="R5381">
        <v>4.96</v>
      </c>
      <c r="S5381">
        <v>3</v>
      </c>
      <c r="T5381">
        <v>-3.23</v>
      </c>
      <c r="U5381">
        <v>-0.8</v>
      </c>
      <c r="V5381" t="s">
        <v>587</v>
      </c>
      <c r="W5381" t="s">
        <v>31</v>
      </c>
      <c r="X5381">
        <v>1</v>
      </c>
      <c r="Y5381" t="str">
        <f>IF(tblRides[[#This Row],[supply_demand_ratio]]&lt;0.8,"Below 0.8",IF(tblRides[[#This Row],[supply_demand_ratio]]&lt;1,"Between 0.8-1.0",IF(tblRides[[#This Row],[supply_demand_ratio]]&lt;=1.2,"Between 1.0-1.2","Above 1.2")))</f>
        <v>Between 0.8-1.0</v>
      </c>
    </row>
    <row r="5382" spans="1:25" x14ac:dyDescent="0.3">
      <c r="A5382" t="s">
        <v>5437</v>
      </c>
      <c r="B5382" s="1">
        <v>46070.57916666667</v>
      </c>
      <c r="C5382" s="2">
        <v>46070</v>
      </c>
      <c r="D5382">
        <v>13</v>
      </c>
      <c r="E5382" t="s">
        <v>36</v>
      </c>
      <c r="F5382" t="s">
        <v>26</v>
      </c>
      <c r="G5382">
        <v>2.1</v>
      </c>
      <c r="H5382">
        <v>77.23</v>
      </c>
      <c r="I5382">
        <v>73.86</v>
      </c>
      <c r="J5382">
        <v>1.1000000000000001</v>
      </c>
      <c r="K5382">
        <v>6.6</v>
      </c>
      <c r="L5382">
        <v>4.4000000000000004</v>
      </c>
      <c r="M5382">
        <v>123</v>
      </c>
      <c r="N5382" t="s">
        <v>27</v>
      </c>
      <c r="O5382">
        <v>1.1850000000000001</v>
      </c>
      <c r="P5382" t="s">
        <v>28</v>
      </c>
      <c r="Q5382" t="s">
        <v>29</v>
      </c>
      <c r="R5382">
        <v>5</v>
      </c>
      <c r="S5382">
        <v>4</v>
      </c>
      <c r="T5382">
        <v>-3.37</v>
      </c>
      <c r="U5382">
        <v>-2.2000000000000002</v>
      </c>
      <c r="V5382" t="s">
        <v>587</v>
      </c>
      <c r="W5382" t="s">
        <v>45</v>
      </c>
      <c r="X5382">
        <v>1</v>
      </c>
      <c r="Y5382" t="str">
        <f>IF(tblRides[[#This Row],[supply_demand_ratio]]&lt;0.8,"Below 0.8",IF(tblRides[[#This Row],[supply_demand_ratio]]&lt;1,"Between 0.8-1.0",IF(tblRides[[#This Row],[supply_demand_ratio]]&lt;=1.2,"Between 1.0-1.2","Above 1.2")))</f>
        <v>Between 1.0-1.2</v>
      </c>
    </row>
    <row r="5383" spans="1:25" x14ac:dyDescent="0.3">
      <c r="A5383" t="s">
        <v>5438</v>
      </c>
      <c r="B5383" s="1">
        <v>46070.57916666667</v>
      </c>
      <c r="C5383" s="2">
        <v>46070</v>
      </c>
      <c r="D5383">
        <v>13</v>
      </c>
      <c r="E5383" t="s">
        <v>33</v>
      </c>
      <c r="F5383" t="s">
        <v>26</v>
      </c>
      <c r="G5383">
        <v>9.6999999999999993</v>
      </c>
      <c r="H5383">
        <v>192.35</v>
      </c>
      <c r="I5383">
        <v>191.84</v>
      </c>
      <c r="J5383">
        <v>1</v>
      </c>
      <c r="K5383">
        <v>3.9</v>
      </c>
      <c r="L5383">
        <v>2.6</v>
      </c>
      <c r="M5383">
        <v>99</v>
      </c>
      <c r="N5383" t="s">
        <v>27</v>
      </c>
      <c r="O5383">
        <v>1.1859999999999999</v>
      </c>
      <c r="P5383" t="s">
        <v>28</v>
      </c>
      <c r="Q5383" t="s">
        <v>29</v>
      </c>
      <c r="R5383">
        <v>4.92</v>
      </c>
      <c r="S5383">
        <v>8</v>
      </c>
      <c r="T5383">
        <v>-0.51</v>
      </c>
      <c r="U5383">
        <v>-1.3</v>
      </c>
      <c r="V5383" t="s">
        <v>587</v>
      </c>
      <c r="W5383" t="s">
        <v>31</v>
      </c>
      <c r="X5383">
        <v>1</v>
      </c>
      <c r="Y5383" t="str">
        <f>IF(tblRides[[#This Row],[supply_demand_ratio]]&lt;0.8,"Below 0.8",IF(tblRides[[#This Row],[supply_demand_ratio]]&lt;1,"Between 0.8-1.0",IF(tblRides[[#This Row],[supply_demand_ratio]]&lt;=1.2,"Between 1.0-1.2","Above 1.2")))</f>
        <v>Between 1.0-1.2</v>
      </c>
    </row>
    <row r="5384" spans="1:25" x14ac:dyDescent="0.3">
      <c r="A5384" t="s">
        <v>5439</v>
      </c>
      <c r="B5384" s="1">
        <v>46070.606944444444</v>
      </c>
      <c r="C5384" s="2">
        <v>46070</v>
      </c>
      <c r="D5384">
        <v>14</v>
      </c>
      <c r="E5384" t="s">
        <v>25</v>
      </c>
      <c r="F5384" t="s">
        <v>34</v>
      </c>
      <c r="G5384">
        <v>3.7</v>
      </c>
      <c r="H5384">
        <v>104.99</v>
      </c>
      <c r="I5384">
        <v>104.42</v>
      </c>
      <c r="J5384">
        <v>1</v>
      </c>
      <c r="K5384">
        <v>2</v>
      </c>
      <c r="L5384">
        <v>1</v>
      </c>
      <c r="M5384">
        <v>95</v>
      </c>
      <c r="N5384" t="s">
        <v>41</v>
      </c>
      <c r="O5384">
        <v>0.92700000000000005</v>
      </c>
      <c r="P5384" t="s">
        <v>28</v>
      </c>
      <c r="Q5384" t="s">
        <v>29</v>
      </c>
      <c r="R5384">
        <v>4.78</v>
      </c>
      <c r="S5384">
        <v>0</v>
      </c>
      <c r="T5384">
        <v>-0.56999999999999995</v>
      </c>
      <c r="U5384">
        <v>-1</v>
      </c>
      <c r="V5384" t="s">
        <v>587</v>
      </c>
      <c r="W5384" t="s">
        <v>31</v>
      </c>
      <c r="X5384">
        <v>1</v>
      </c>
      <c r="Y5384" t="str">
        <f>IF(tblRides[[#This Row],[supply_demand_ratio]]&lt;0.8,"Below 0.8",IF(tblRides[[#This Row],[supply_demand_ratio]]&lt;1,"Between 0.8-1.0",IF(tblRides[[#This Row],[supply_demand_ratio]]&lt;=1.2,"Between 1.0-1.2","Above 1.2")))</f>
        <v>Between 0.8-1.0</v>
      </c>
    </row>
    <row r="5385" spans="1:25" x14ac:dyDescent="0.3">
      <c r="A5385" t="s">
        <v>5440</v>
      </c>
      <c r="B5385" s="1">
        <v>46070.609722222223</v>
      </c>
      <c r="C5385" s="2">
        <v>46070</v>
      </c>
      <c r="D5385">
        <v>14</v>
      </c>
      <c r="E5385" t="s">
        <v>36</v>
      </c>
      <c r="F5385" t="s">
        <v>26</v>
      </c>
      <c r="G5385">
        <v>13.1</v>
      </c>
      <c r="H5385">
        <v>216.25</v>
      </c>
      <c r="I5385">
        <v>217.22</v>
      </c>
      <c r="J5385">
        <v>1</v>
      </c>
      <c r="K5385">
        <v>3.4</v>
      </c>
      <c r="L5385">
        <v>6.3</v>
      </c>
      <c r="M5385">
        <v>129</v>
      </c>
      <c r="N5385" t="s">
        <v>41</v>
      </c>
      <c r="O5385">
        <v>1.619</v>
      </c>
      <c r="P5385" t="s">
        <v>28</v>
      </c>
      <c r="Q5385" t="s">
        <v>29</v>
      </c>
      <c r="R5385">
        <v>5</v>
      </c>
      <c r="S5385">
        <v>19</v>
      </c>
      <c r="T5385">
        <v>0.97</v>
      </c>
      <c r="U5385">
        <v>2.9</v>
      </c>
      <c r="V5385" t="s">
        <v>587</v>
      </c>
      <c r="W5385" t="s">
        <v>31</v>
      </c>
      <c r="X5385">
        <v>1</v>
      </c>
      <c r="Y5385" t="str">
        <f>IF(tblRides[[#This Row],[supply_demand_ratio]]&lt;0.8,"Below 0.8",IF(tblRides[[#This Row],[supply_demand_ratio]]&lt;1,"Between 0.8-1.0",IF(tblRides[[#This Row],[supply_demand_ratio]]&lt;=1.2,"Between 1.0-1.2","Above 1.2")))</f>
        <v>Above 1.2</v>
      </c>
    </row>
    <row r="5386" spans="1:25" x14ac:dyDescent="0.3">
      <c r="A5386" t="s">
        <v>5441</v>
      </c>
      <c r="B5386" s="1">
        <v>46070.613194444442</v>
      </c>
      <c r="C5386" s="2">
        <v>46070</v>
      </c>
      <c r="D5386">
        <v>14</v>
      </c>
      <c r="E5386" t="s">
        <v>36</v>
      </c>
      <c r="F5386" t="s">
        <v>26</v>
      </c>
      <c r="G5386">
        <v>11</v>
      </c>
      <c r="H5386">
        <v>198.75</v>
      </c>
      <c r="I5386">
        <v>210.75</v>
      </c>
      <c r="J5386">
        <v>1.1000000000000001</v>
      </c>
      <c r="K5386">
        <v>3.3</v>
      </c>
      <c r="L5386">
        <v>5.0999999999999996</v>
      </c>
      <c r="M5386">
        <v>117</v>
      </c>
      <c r="N5386" t="s">
        <v>27</v>
      </c>
      <c r="O5386">
        <v>1.0529999999999999</v>
      </c>
      <c r="P5386" t="s">
        <v>28</v>
      </c>
      <c r="Q5386" t="s">
        <v>29</v>
      </c>
      <c r="R5386">
        <v>4.62</v>
      </c>
      <c r="S5386">
        <v>8</v>
      </c>
      <c r="T5386">
        <v>12</v>
      </c>
      <c r="U5386">
        <v>1.8</v>
      </c>
      <c r="V5386" t="s">
        <v>587</v>
      </c>
      <c r="W5386" t="s">
        <v>31</v>
      </c>
      <c r="X5386">
        <v>1</v>
      </c>
      <c r="Y5386" t="str">
        <f>IF(tblRides[[#This Row],[supply_demand_ratio]]&lt;0.8,"Below 0.8",IF(tblRides[[#This Row],[supply_demand_ratio]]&lt;1,"Between 0.8-1.0",IF(tblRides[[#This Row],[supply_demand_ratio]]&lt;=1.2,"Between 1.0-1.2","Above 1.2")))</f>
        <v>Between 1.0-1.2</v>
      </c>
    </row>
    <row r="5387" spans="1:25" x14ac:dyDescent="0.3">
      <c r="A5387" t="s">
        <v>5442</v>
      </c>
      <c r="B5387" s="1">
        <v>46070.632638888892</v>
      </c>
      <c r="C5387" s="2">
        <v>46070</v>
      </c>
      <c r="D5387">
        <v>15</v>
      </c>
      <c r="E5387" t="s">
        <v>43</v>
      </c>
      <c r="F5387" t="s">
        <v>26</v>
      </c>
      <c r="G5387">
        <v>13.3</v>
      </c>
      <c r="H5387">
        <v>252.67</v>
      </c>
      <c r="I5387">
        <v>250.4</v>
      </c>
      <c r="J5387">
        <v>1</v>
      </c>
      <c r="K5387">
        <v>2</v>
      </c>
      <c r="L5387">
        <v>1</v>
      </c>
      <c r="M5387">
        <v>70</v>
      </c>
      <c r="N5387" t="s">
        <v>41</v>
      </c>
      <c r="O5387">
        <v>2.129</v>
      </c>
      <c r="P5387" t="s">
        <v>28</v>
      </c>
      <c r="Q5387" t="s">
        <v>29</v>
      </c>
      <c r="R5387">
        <v>5</v>
      </c>
      <c r="S5387">
        <v>3</v>
      </c>
      <c r="T5387">
        <v>-2.27</v>
      </c>
      <c r="U5387">
        <v>-1</v>
      </c>
      <c r="V5387" t="s">
        <v>587</v>
      </c>
      <c r="W5387" t="s">
        <v>31</v>
      </c>
      <c r="X5387">
        <v>1</v>
      </c>
      <c r="Y5387" t="str">
        <f>IF(tblRides[[#This Row],[supply_demand_ratio]]&lt;0.8,"Below 0.8",IF(tblRides[[#This Row],[supply_demand_ratio]]&lt;1,"Between 0.8-1.0",IF(tblRides[[#This Row],[supply_demand_ratio]]&lt;=1.2,"Between 1.0-1.2","Above 1.2")))</f>
        <v>Above 1.2</v>
      </c>
    </row>
    <row r="5388" spans="1:25" x14ac:dyDescent="0.3">
      <c r="A5388" t="s">
        <v>5443</v>
      </c>
      <c r="B5388" s="1">
        <v>46070.643055555556</v>
      </c>
      <c r="C5388" s="2">
        <v>46070</v>
      </c>
      <c r="D5388">
        <v>15</v>
      </c>
      <c r="E5388" t="s">
        <v>33</v>
      </c>
      <c r="F5388" t="s">
        <v>26</v>
      </c>
      <c r="G5388">
        <v>1.4</v>
      </c>
      <c r="H5388">
        <v>67.23</v>
      </c>
      <c r="J5388">
        <v>1.1000000000000001</v>
      </c>
      <c r="K5388">
        <v>4.5</v>
      </c>
      <c r="L5388">
        <v>8.1999999999999993</v>
      </c>
      <c r="M5388">
        <v>88</v>
      </c>
      <c r="N5388" t="s">
        <v>27</v>
      </c>
      <c r="O5388">
        <v>0.89500000000000002</v>
      </c>
      <c r="P5388" t="s">
        <v>37</v>
      </c>
      <c r="Q5388" t="s">
        <v>103</v>
      </c>
      <c r="R5388">
        <v>4.74</v>
      </c>
      <c r="S5388">
        <v>37</v>
      </c>
      <c r="U5388">
        <v>3.7</v>
      </c>
      <c r="V5388" t="s">
        <v>587</v>
      </c>
      <c r="W5388" t="s">
        <v>31</v>
      </c>
      <c r="X5388">
        <v>0</v>
      </c>
      <c r="Y5388" t="str">
        <f>IF(tblRides[[#This Row],[supply_demand_ratio]]&lt;0.8,"Below 0.8",IF(tblRides[[#This Row],[supply_demand_ratio]]&lt;1,"Between 0.8-1.0",IF(tblRides[[#This Row],[supply_demand_ratio]]&lt;=1.2,"Between 1.0-1.2","Above 1.2")))</f>
        <v>Between 0.8-1.0</v>
      </c>
    </row>
    <row r="5389" spans="1:25" x14ac:dyDescent="0.3">
      <c r="A5389" t="s">
        <v>5444</v>
      </c>
      <c r="B5389" s="1">
        <v>46070.645138888889</v>
      </c>
      <c r="C5389" s="2">
        <v>46070</v>
      </c>
      <c r="D5389">
        <v>15</v>
      </c>
      <c r="E5389" t="s">
        <v>33</v>
      </c>
      <c r="F5389" t="s">
        <v>34</v>
      </c>
      <c r="G5389">
        <v>5.4</v>
      </c>
      <c r="H5389">
        <v>132.19999999999999</v>
      </c>
      <c r="I5389">
        <v>134.18</v>
      </c>
      <c r="J5389">
        <v>1</v>
      </c>
      <c r="K5389">
        <v>7.2</v>
      </c>
      <c r="L5389">
        <v>1</v>
      </c>
      <c r="M5389">
        <v>76</v>
      </c>
      <c r="N5389" t="s">
        <v>41</v>
      </c>
      <c r="O5389">
        <v>1.153</v>
      </c>
      <c r="P5389" t="s">
        <v>28</v>
      </c>
      <c r="Q5389" t="s">
        <v>29</v>
      </c>
      <c r="R5389">
        <v>4.72</v>
      </c>
      <c r="S5389">
        <v>0</v>
      </c>
      <c r="T5389">
        <v>1.98</v>
      </c>
      <c r="U5389">
        <v>-6.2</v>
      </c>
      <c r="V5389" t="s">
        <v>587</v>
      </c>
      <c r="W5389" t="s">
        <v>45</v>
      </c>
      <c r="X5389">
        <v>1</v>
      </c>
      <c r="Y5389" t="str">
        <f>IF(tblRides[[#This Row],[supply_demand_ratio]]&lt;0.8,"Below 0.8",IF(tblRides[[#This Row],[supply_demand_ratio]]&lt;1,"Between 0.8-1.0",IF(tblRides[[#This Row],[supply_demand_ratio]]&lt;=1.2,"Between 1.0-1.2","Above 1.2")))</f>
        <v>Between 1.0-1.2</v>
      </c>
    </row>
    <row r="5390" spans="1:25" x14ac:dyDescent="0.3">
      <c r="A5390" t="s">
        <v>5445</v>
      </c>
      <c r="B5390" s="1">
        <v>46070.658333333333</v>
      </c>
      <c r="C5390" s="2">
        <v>46070</v>
      </c>
      <c r="D5390">
        <v>15</v>
      </c>
      <c r="E5390" t="s">
        <v>25</v>
      </c>
      <c r="F5390" t="s">
        <v>26</v>
      </c>
      <c r="G5390">
        <v>7.9</v>
      </c>
      <c r="H5390">
        <v>175.1</v>
      </c>
      <c r="I5390">
        <v>185.85</v>
      </c>
      <c r="J5390">
        <v>1.1000000000000001</v>
      </c>
      <c r="K5390">
        <v>4.4000000000000004</v>
      </c>
      <c r="L5390">
        <v>1</v>
      </c>
      <c r="M5390">
        <v>101</v>
      </c>
      <c r="N5390" t="s">
        <v>27</v>
      </c>
      <c r="O5390">
        <v>0.90900000000000003</v>
      </c>
      <c r="P5390" t="s">
        <v>28</v>
      </c>
      <c r="Q5390" t="s">
        <v>29</v>
      </c>
      <c r="R5390">
        <v>4.7300000000000004</v>
      </c>
      <c r="S5390">
        <v>2</v>
      </c>
      <c r="T5390">
        <v>10.75</v>
      </c>
      <c r="U5390">
        <v>-3.4</v>
      </c>
      <c r="V5390" t="s">
        <v>587</v>
      </c>
      <c r="W5390" t="s">
        <v>31</v>
      </c>
      <c r="X5390">
        <v>1</v>
      </c>
      <c r="Y5390" t="str">
        <f>IF(tblRides[[#This Row],[supply_demand_ratio]]&lt;0.8,"Below 0.8",IF(tblRides[[#This Row],[supply_demand_ratio]]&lt;1,"Between 0.8-1.0",IF(tblRides[[#This Row],[supply_demand_ratio]]&lt;=1.2,"Between 1.0-1.2","Above 1.2")))</f>
        <v>Between 0.8-1.0</v>
      </c>
    </row>
    <row r="5391" spans="1:25" x14ac:dyDescent="0.3">
      <c r="A5391" t="s">
        <v>5446</v>
      </c>
      <c r="B5391" s="1">
        <v>46070.665972222225</v>
      </c>
      <c r="C5391" s="2">
        <v>46070</v>
      </c>
      <c r="D5391">
        <v>15</v>
      </c>
      <c r="E5391" t="s">
        <v>25</v>
      </c>
      <c r="F5391" t="s">
        <v>26</v>
      </c>
      <c r="G5391">
        <v>2.5</v>
      </c>
      <c r="H5391">
        <v>84.1</v>
      </c>
      <c r="I5391">
        <v>86.87</v>
      </c>
      <c r="J5391">
        <v>1</v>
      </c>
      <c r="K5391">
        <v>4.0999999999999996</v>
      </c>
      <c r="L5391">
        <v>7.2</v>
      </c>
      <c r="M5391">
        <v>136</v>
      </c>
      <c r="N5391" t="s">
        <v>27</v>
      </c>
      <c r="O5391">
        <v>1.1910000000000001</v>
      </c>
      <c r="P5391" t="s">
        <v>28</v>
      </c>
      <c r="Q5391" t="s">
        <v>29</v>
      </c>
      <c r="R5391">
        <v>5</v>
      </c>
      <c r="S5391">
        <v>36</v>
      </c>
      <c r="T5391">
        <v>2.77</v>
      </c>
      <c r="U5391">
        <v>3.1</v>
      </c>
      <c r="V5391" t="s">
        <v>587</v>
      </c>
      <c r="W5391" t="s">
        <v>31</v>
      </c>
      <c r="X5391">
        <v>1</v>
      </c>
      <c r="Y5391" t="str">
        <f>IF(tblRides[[#This Row],[supply_demand_ratio]]&lt;0.8,"Below 0.8",IF(tblRides[[#This Row],[supply_demand_ratio]]&lt;1,"Between 0.8-1.0",IF(tblRides[[#This Row],[supply_demand_ratio]]&lt;=1.2,"Between 1.0-1.2","Above 1.2")))</f>
        <v>Between 1.0-1.2</v>
      </c>
    </row>
    <row r="5392" spans="1:25" x14ac:dyDescent="0.3">
      <c r="A5392" t="s">
        <v>5447</v>
      </c>
      <c r="B5392" s="1">
        <v>46070.669444444444</v>
      </c>
      <c r="C5392" s="2">
        <v>46070</v>
      </c>
      <c r="D5392">
        <v>16</v>
      </c>
      <c r="E5392" t="s">
        <v>36</v>
      </c>
      <c r="F5392" t="s">
        <v>26</v>
      </c>
      <c r="G5392">
        <v>5.2</v>
      </c>
      <c r="H5392">
        <v>105.69</v>
      </c>
      <c r="I5392">
        <v>106.17</v>
      </c>
      <c r="J5392">
        <v>1</v>
      </c>
      <c r="K5392">
        <v>6.1</v>
      </c>
      <c r="L5392">
        <v>12.1</v>
      </c>
      <c r="M5392">
        <v>83</v>
      </c>
      <c r="N5392" t="s">
        <v>41</v>
      </c>
      <c r="O5392">
        <v>0.97899999999999998</v>
      </c>
      <c r="P5392" t="s">
        <v>28</v>
      </c>
      <c r="Q5392" t="s">
        <v>29</v>
      </c>
      <c r="R5392">
        <v>5</v>
      </c>
      <c r="S5392">
        <v>29</v>
      </c>
      <c r="T5392">
        <v>0.48</v>
      </c>
      <c r="U5392">
        <v>6</v>
      </c>
      <c r="V5392" t="s">
        <v>587</v>
      </c>
      <c r="W5392" t="s">
        <v>45</v>
      </c>
      <c r="X5392">
        <v>1</v>
      </c>
      <c r="Y5392" t="str">
        <f>IF(tblRides[[#This Row],[supply_demand_ratio]]&lt;0.8,"Below 0.8",IF(tblRides[[#This Row],[supply_demand_ratio]]&lt;1,"Between 0.8-1.0",IF(tblRides[[#This Row],[supply_demand_ratio]]&lt;=1.2,"Between 1.0-1.2","Above 1.2")))</f>
        <v>Between 0.8-1.0</v>
      </c>
    </row>
    <row r="5393" spans="1:25" x14ac:dyDescent="0.3">
      <c r="A5393" t="s">
        <v>5448</v>
      </c>
      <c r="B5393" s="1">
        <v>46070.675694444442</v>
      </c>
      <c r="C5393" s="2">
        <v>46070</v>
      </c>
      <c r="D5393">
        <v>16</v>
      </c>
      <c r="E5393" t="s">
        <v>62</v>
      </c>
      <c r="F5393" t="s">
        <v>26</v>
      </c>
      <c r="G5393">
        <v>7.2</v>
      </c>
      <c r="H5393">
        <v>161.78</v>
      </c>
      <c r="I5393">
        <v>161.13999999999999</v>
      </c>
      <c r="J5393">
        <v>1</v>
      </c>
      <c r="K5393">
        <v>3.6</v>
      </c>
      <c r="L5393">
        <v>1</v>
      </c>
      <c r="M5393">
        <v>45</v>
      </c>
      <c r="N5393" t="s">
        <v>41</v>
      </c>
      <c r="O5393">
        <v>1.81</v>
      </c>
      <c r="P5393" t="s">
        <v>28</v>
      </c>
      <c r="Q5393" t="s">
        <v>29</v>
      </c>
      <c r="R5393">
        <v>4.47</v>
      </c>
      <c r="S5393">
        <v>3</v>
      </c>
      <c r="T5393">
        <v>-0.64</v>
      </c>
      <c r="U5393">
        <v>-2.6</v>
      </c>
      <c r="V5393" t="s">
        <v>587</v>
      </c>
      <c r="W5393" t="s">
        <v>31</v>
      </c>
      <c r="X5393">
        <v>1</v>
      </c>
      <c r="Y5393" t="str">
        <f>IF(tblRides[[#This Row],[supply_demand_ratio]]&lt;0.8,"Below 0.8",IF(tblRides[[#This Row],[supply_demand_ratio]]&lt;1,"Between 0.8-1.0",IF(tblRides[[#This Row],[supply_demand_ratio]]&lt;=1.2,"Between 1.0-1.2","Above 1.2")))</f>
        <v>Above 1.2</v>
      </c>
    </row>
    <row r="5394" spans="1:25" x14ac:dyDescent="0.3">
      <c r="A5394" t="s">
        <v>5449</v>
      </c>
      <c r="B5394" s="1">
        <v>46070.677083333336</v>
      </c>
      <c r="C5394" s="2">
        <v>46070</v>
      </c>
      <c r="D5394">
        <v>16</v>
      </c>
      <c r="E5394" t="s">
        <v>33</v>
      </c>
      <c r="F5394" t="s">
        <v>34</v>
      </c>
      <c r="G5394">
        <v>3.3</v>
      </c>
      <c r="H5394">
        <v>96.86</v>
      </c>
      <c r="J5394">
        <v>1.1000000000000001</v>
      </c>
      <c r="K5394">
        <v>3.4</v>
      </c>
      <c r="L5394">
        <v>2.8</v>
      </c>
      <c r="M5394">
        <v>80</v>
      </c>
      <c r="N5394" t="s">
        <v>27</v>
      </c>
      <c r="O5394">
        <v>0.85599999999999998</v>
      </c>
      <c r="P5394" t="s">
        <v>58</v>
      </c>
      <c r="Q5394" t="s">
        <v>59</v>
      </c>
      <c r="R5394">
        <v>4.92</v>
      </c>
      <c r="S5394">
        <v>0</v>
      </c>
      <c r="U5394">
        <v>-0.6</v>
      </c>
      <c r="V5394" t="s">
        <v>587</v>
      </c>
      <c r="W5394" t="s">
        <v>31</v>
      </c>
      <c r="X5394">
        <v>0</v>
      </c>
      <c r="Y5394" t="str">
        <f>IF(tblRides[[#This Row],[supply_demand_ratio]]&lt;0.8,"Below 0.8",IF(tblRides[[#This Row],[supply_demand_ratio]]&lt;1,"Between 0.8-1.0",IF(tblRides[[#This Row],[supply_demand_ratio]]&lt;=1.2,"Between 1.0-1.2","Above 1.2")))</f>
        <v>Between 0.8-1.0</v>
      </c>
    </row>
    <row r="5395" spans="1:25" x14ac:dyDescent="0.3">
      <c r="A5395" t="s">
        <v>5450</v>
      </c>
      <c r="B5395" s="1">
        <v>46070.681944444441</v>
      </c>
      <c r="C5395" s="2">
        <v>46070</v>
      </c>
      <c r="D5395">
        <v>16</v>
      </c>
      <c r="E5395" t="s">
        <v>33</v>
      </c>
      <c r="F5395" t="s">
        <v>26</v>
      </c>
      <c r="G5395">
        <v>2.5</v>
      </c>
      <c r="H5395">
        <v>90.3</v>
      </c>
      <c r="I5395">
        <v>86.22</v>
      </c>
      <c r="J5395">
        <v>1.1000000000000001</v>
      </c>
      <c r="K5395">
        <v>6.3</v>
      </c>
      <c r="L5395">
        <v>12.5</v>
      </c>
      <c r="M5395">
        <v>72</v>
      </c>
      <c r="N5395" t="s">
        <v>41</v>
      </c>
      <c r="O5395">
        <v>1.18</v>
      </c>
      <c r="P5395" t="s">
        <v>28</v>
      </c>
      <c r="Q5395" t="s">
        <v>29</v>
      </c>
      <c r="R5395">
        <v>4.67</v>
      </c>
      <c r="S5395">
        <v>5</v>
      </c>
      <c r="T5395">
        <v>-4.08</v>
      </c>
      <c r="U5395">
        <v>6.2</v>
      </c>
      <c r="V5395" t="s">
        <v>587</v>
      </c>
      <c r="W5395" t="s">
        <v>45</v>
      </c>
      <c r="X5395">
        <v>1</v>
      </c>
      <c r="Y5395" t="str">
        <f>IF(tblRides[[#This Row],[supply_demand_ratio]]&lt;0.8,"Below 0.8",IF(tblRides[[#This Row],[supply_demand_ratio]]&lt;1,"Between 0.8-1.0",IF(tblRides[[#This Row],[supply_demand_ratio]]&lt;=1.2,"Between 1.0-1.2","Above 1.2")))</f>
        <v>Between 1.0-1.2</v>
      </c>
    </row>
    <row r="5396" spans="1:25" x14ac:dyDescent="0.3">
      <c r="A5396" t="s">
        <v>5451</v>
      </c>
      <c r="B5396" s="1">
        <v>46070.68472222222</v>
      </c>
      <c r="C5396" s="2">
        <v>46070</v>
      </c>
      <c r="D5396">
        <v>16</v>
      </c>
      <c r="E5396" t="s">
        <v>33</v>
      </c>
      <c r="F5396" t="s">
        <v>26</v>
      </c>
      <c r="G5396">
        <v>4.4000000000000004</v>
      </c>
      <c r="H5396">
        <v>124.54</v>
      </c>
      <c r="I5396">
        <v>122.58</v>
      </c>
      <c r="J5396">
        <v>1.3</v>
      </c>
      <c r="K5396">
        <v>6.5</v>
      </c>
      <c r="L5396">
        <v>2.7</v>
      </c>
      <c r="M5396">
        <v>89</v>
      </c>
      <c r="N5396" t="s">
        <v>72</v>
      </c>
      <c r="O5396">
        <v>0.78600000000000003</v>
      </c>
      <c r="P5396" t="s">
        <v>28</v>
      </c>
      <c r="Q5396" t="s">
        <v>29</v>
      </c>
      <c r="R5396">
        <v>4.71</v>
      </c>
      <c r="S5396">
        <v>1</v>
      </c>
      <c r="T5396">
        <v>-1.96</v>
      </c>
      <c r="U5396">
        <v>-3.8</v>
      </c>
      <c r="V5396" t="s">
        <v>587</v>
      </c>
      <c r="W5396" t="s">
        <v>45</v>
      </c>
      <c r="X5396">
        <v>1</v>
      </c>
      <c r="Y5396" t="str">
        <f>IF(tblRides[[#This Row],[supply_demand_ratio]]&lt;0.8,"Below 0.8",IF(tblRides[[#This Row],[supply_demand_ratio]]&lt;1,"Between 0.8-1.0",IF(tblRides[[#This Row],[supply_demand_ratio]]&lt;=1.2,"Between 1.0-1.2","Above 1.2")))</f>
        <v>Below 0.8</v>
      </c>
    </row>
    <row r="5397" spans="1:25" x14ac:dyDescent="0.3">
      <c r="A5397" t="s">
        <v>5452</v>
      </c>
      <c r="B5397" s="1">
        <v>46070.730555555558</v>
      </c>
      <c r="C5397" s="2">
        <v>46070</v>
      </c>
      <c r="D5397">
        <v>17</v>
      </c>
      <c r="E5397" t="s">
        <v>43</v>
      </c>
      <c r="F5397" t="s">
        <v>26</v>
      </c>
      <c r="G5397">
        <v>13.8</v>
      </c>
      <c r="H5397">
        <v>223.43</v>
      </c>
      <c r="I5397">
        <v>215.89</v>
      </c>
      <c r="J5397">
        <v>1</v>
      </c>
      <c r="K5397">
        <v>2</v>
      </c>
      <c r="L5397">
        <v>5.6</v>
      </c>
      <c r="M5397">
        <v>59</v>
      </c>
      <c r="N5397" t="s">
        <v>41</v>
      </c>
      <c r="O5397">
        <v>1.2310000000000001</v>
      </c>
      <c r="P5397" t="s">
        <v>28</v>
      </c>
      <c r="Q5397" t="s">
        <v>29</v>
      </c>
      <c r="R5397">
        <v>4.7300000000000004</v>
      </c>
      <c r="S5397">
        <v>10</v>
      </c>
      <c r="T5397">
        <v>-7.54</v>
      </c>
      <c r="U5397">
        <v>3.6</v>
      </c>
      <c r="V5397" t="s">
        <v>587</v>
      </c>
      <c r="W5397" t="s">
        <v>31</v>
      </c>
      <c r="X5397">
        <v>1</v>
      </c>
      <c r="Y5397" t="str">
        <f>IF(tblRides[[#This Row],[supply_demand_ratio]]&lt;0.8,"Below 0.8",IF(tblRides[[#This Row],[supply_demand_ratio]]&lt;1,"Between 0.8-1.0",IF(tblRides[[#This Row],[supply_demand_ratio]]&lt;=1.2,"Between 1.0-1.2","Above 1.2")))</f>
        <v>Above 1.2</v>
      </c>
    </row>
    <row r="5398" spans="1:25" x14ac:dyDescent="0.3">
      <c r="A5398" t="s">
        <v>5453</v>
      </c>
      <c r="B5398" s="1">
        <v>46070.739583333336</v>
      </c>
      <c r="C5398" s="2">
        <v>46070</v>
      </c>
      <c r="D5398">
        <v>17</v>
      </c>
      <c r="E5398" t="s">
        <v>25</v>
      </c>
      <c r="F5398" t="s">
        <v>34</v>
      </c>
      <c r="G5398">
        <v>8.3000000000000007</v>
      </c>
      <c r="H5398">
        <v>187.18</v>
      </c>
      <c r="I5398">
        <v>198.29</v>
      </c>
      <c r="J5398">
        <v>1.1000000000000001</v>
      </c>
      <c r="K5398">
        <v>7</v>
      </c>
      <c r="L5398">
        <v>6.8</v>
      </c>
      <c r="M5398">
        <v>107</v>
      </c>
      <c r="N5398" t="s">
        <v>27</v>
      </c>
      <c r="O5398">
        <v>0.85799999999999998</v>
      </c>
      <c r="P5398" t="s">
        <v>28</v>
      </c>
      <c r="Q5398" t="s">
        <v>29</v>
      </c>
      <c r="R5398">
        <v>4.92</v>
      </c>
      <c r="S5398">
        <v>0</v>
      </c>
      <c r="T5398">
        <v>11.11</v>
      </c>
      <c r="U5398">
        <v>-0.2</v>
      </c>
      <c r="V5398" t="s">
        <v>587</v>
      </c>
      <c r="W5398" t="s">
        <v>45</v>
      </c>
      <c r="X5398">
        <v>1</v>
      </c>
      <c r="Y5398" t="str">
        <f>IF(tblRides[[#This Row],[supply_demand_ratio]]&lt;0.8,"Below 0.8",IF(tblRides[[#This Row],[supply_demand_ratio]]&lt;1,"Between 0.8-1.0",IF(tblRides[[#This Row],[supply_demand_ratio]]&lt;=1.2,"Between 1.0-1.2","Above 1.2")))</f>
        <v>Between 0.8-1.0</v>
      </c>
    </row>
    <row r="5399" spans="1:25" x14ac:dyDescent="0.3">
      <c r="A5399" t="s">
        <v>5454</v>
      </c>
      <c r="B5399" s="1">
        <v>46070.745833333334</v>
      </c>
      <c r="C5399" s="2">
        <v>46070</v>
      </c>
      <c r="D5399">
        <v>17</v>
      </c>
      <c r="E5399" t="s">
        <v>43</v>
      </c>
      <c r="F5399" t="s">
        <v>26</v>
      </c>
      <c r="G5399">
        <v>6.6</v>
      </c>
      <c r="H5399">
        <v>121</v>
      </c>
      <c r="I5399">
        <v>130.22</v>
      </c>
      <c r="J5399">
        <v>1</v>
      </c>
      <c r="K5399">
        <v>6</v>
      </c>
      <c r="L5399">
        <v>9.6999999999999993</v>
      </c>
      <c r="M5399">
        <v>51</v>
      </c>
      <c r="N5399" t="s">
        <v>41</v>
      </c>
      <c r="O5399">
        <v>0.97299999999999998</v>
      </c>
      <c r="P5399" t="s">
        <v>28</v>
      </c>
      <c r="Q5399" t="s">
        <v>29</v>
      </c>
      <c r="R5399">
        <v>4.45</v>
      </c>
      <c r="S5399">
        <v>14</v>
      </c>
      <c r="T5399">
        <v>9.2200000000000006</v>
      </c>
      <c r="U5399">
        <v>3.7</v>
      </c>
      <c r="V5399" t="s">
        <v>587</v>
      </c>
      <c r="W5399" t="s">
        <v>45</v>
      </c>
      <c r="X5399">
        <v>1</v>
      </c>
      <c r="Y5399" t="str">
        <f>IF(tblRides[[#This Row],[supply_demand_ratio]]&lt;0.8,"Below 0.8",IF(tblRides[[#This Row],[supply_demand_ratio]]&lt;1,"Between 0.8-1.0",IF(tblRides[[#This Row],[supply_demand_ratio]]&lt;=1.2,"Between 1.0-1.2","Above 1.2")))</f>
        <v>Between 0.8-1.0</v>
      </c>
    </row>
    <row r="5400" spans="1:25" x14ac:dyDescent="0.3">
      <c r="A5400" t="s">
        <v>5455</v>
      </c>
      <c r="B5400" s="1">
        <v>46070.754861111112</v>
      </c>
      <c r="C5400" s="2">
        <v>46070</v>
      </c>
      <c r="D5400">
        <v>18</v>
      </c>
      <c r="E5400" t="s">
        <v>62</v>
      </c>
      <c r="F5400" t="s">
        <v>34</v>
      </c>
      <c r="G5400">
        <v>10.6</v>
      </c>
      <c r="H5400">
        <v>198.14</v>
      </c>
      <c r="I5400">
        <v>208.09</v>
      </c>
      <c r="J5400">
        <v>1</v>
      </c>
      <c r="K5400">
        <v>2</v>
      </c>
      <c r="L5400">
        <v>6.5</v>
      </c>
      <c r="M5400">
        <v>48</v>
      </c>
      <c r="N5400" t="s">
        <v>41</v>
      </c>
      <c r="O5400">
        <v>1.9390000000000001</v>
      </c>
      <c r="P5400" t="s">
        <v>28</v>
      </c>
      <c r="Q5400" t="s">
        <v>29</v>
      </c>
      <c r="R5400">
        <v>4.45</v>
      </c>
      <c r="S5400">
        <v>0</v>
      </c>
      <c r="T5400">
        <v>9.9499999999999993</v>
      </c>
      <c r="U5400">
        <v>4.5</v>
      </c>
      <c r="V5400" t="s">
        <v>587</v>
      </c>
      <c r="W5400" t="s">
        <v>31</v>
      </c>
      <c r="X5400">
        <v>1</v>
      </c>
      <c r="Y5400" t="str">
        <f>IF(tblRides[[#This Row],[supply_demand_ratio]]&lt;0.8,"Below 0.8",IF(tblRides[[#This Row],[supply_demand_ratio]]&lt;1,"Between 0.8-1.0",IF(tblRides[[#This Row],[supply_demand_ratio]]&lt;=1.2,"Between 1.0-1.2","Above 1.2")))</f>
        <v>Above 1.2</v>
      </c>
    </row>
    <row r="5401" spans="1:25" x14ac:dyDescent="0.3">
      <c r="A5401" t="s">
        <v>5456</v>
      </c>
      <c r="B5401" s="1">
        <v>46070.76458333333</v>
      </c>
      <c r="C5401" s="2">
        <v>46070</v>
      </c>
      <c r="D5401">
        <v>18</v>
      </c>
      <c r="E5401" t="s">
        <v>36</v>
      </c>
      <c r="F5401" t="s">
        <v>26</v>
      </c>
      <c r="G5401">
        <v>5.6</v>
      </c>
      <c r="H5401">
        <v>128.24</v>
      </c>
      <c r="I5401">
        <v>127.18</v>
      </c>
      <c r="J5401">
        <v>1.1000000000000001</v>
      </c>
      <c r="K5401">
        <v>2</v>
      </c>
      <c r="L5401">
        <v>4</v>
      </c>
      <c r="M5401">
        <v>107</v>
      </c>
      <c r="N5401" t="s">
        <v>27</v>
      </c>
      <c r="O5401">
        <v>0.877</v>
      </c>
      <c r="P5401" t="s">
        <v>28</v>
      </c>
      <c r="Q5401" t="s">
        <v>29</v>
      </c>
      <c r="R5401">
        <v>4.74</v>
      </c>
      <c r="S5401">
        <v>19</v>
      </c>
      <c r="T5401">
        <v>-1.06</v>
      </c>
      <c r="U5401">
        <v>2</v>
      </c>
      <c r="V5401" t="s">
        <v>587</v>
      </c>
      <c r="W5401" t="s">
        <v>31</v>
      </c>
      <c r="X5401">
        <v>1</v>
      </c>
      <c r="Y5401" t="str">
        <f>IF(tblRides[[#This Row],[supply_demand_ratio]]&lt;0.8,"Below 0.8",IF(tblRides[[#This Row],[supply_demand_ratio]]&lt;1,"Between 0.8-1.0",IF(tblRides[[#This Row],[supply_demand_ratio]]&lt;=1.2,"Between 1.0-1.2","Above 1.2")))</f>
        <v>Between 0.8-1.0</v>
      </c>
    </row>
    <row r="5402" spans="1:25" x14ac:dyDescent="0.3">
      <c r="A5402" t="s">
        <v>5457</v>
      </c>
      <c r="B5402" s="1">
        <v>46070.768055555556</v>
      </c>
      <c r="C5402" s="2">
        <v>46070</v>
      </c>
      <c r="D5402">
        <v>18</v>
      </c>
      <c r="E5402" t="s">
        <v>62</v>
      </c>
      <c r="F5402" t="s">
        <v>34</v>
      </c>
      <c r="G5402">
        <v>3.9</v>
      </c>
      <c r="H5402">
        <v>95.09</v>
      </c>
      <c r="I5402">
        <v>89.73</v>
      </c>
      <c r="J5402">
        <v>1</v>
      </c>
      <c r="K5402">
        <v>4.5999999999999996</v>
      </c>
      <c r="L5402">
        <v>2.8</v>
      </c>
      <c r="M5402">
        <v>38</v>
      </c>
      <c r="N5402" t="s">
        <v>41</v>
      </c>
      <c r="O5402">
        <v>0.91</v>
      </c>
      <c r="P5402" t="s">
        <v>28</v>
      </c>
      <c r="Q5402" t="s">
        <v>29</v>
      </c>
      <c r="R5402">
        <v>4.43</v>
      </c>
      <c r="S5402">
        <v>0</v>
      </c>
      <c r="T5402">
        <v>-5.36</v>
      </c>
      <c r="U5402">
        <v>-1.8</v>
      </c>
      <c r="V5402" t="s">
        <v>587</v>
      </c>
      <c r="W5402" t="s">
        <v>31</v>
      </c>
      <c r="X5402">
        <v>1</v>
      </c>
      <c r="Y5402" t="str">
        <f>IF(tblRides[[#This Row],[supply_demand_ratio]]&lt;0.8,"Below 0.8",IF(tblRides[[#This Row],[supply_demand_ratio]]&lt;1,"Between 0.8-1.0",IF(tblRides[[#This Row],[supply_demand_ratio]]&lt;=1.2,"Between 1.0-1.2","Above 1.2")))</f>
        <v>Between 0.8-1.0</v>
      </c>
    </row>
    <row r="5403" spans="1:25" x14ac:dyDescent="0.3">
      <c r="A5403" t="s">
        <v>5458</v>
      </c>
      <c r="B5403" s="1">
        <v>46070.768750000003</v>
      </c>
      <c r="C5403" s="2">
        <v>46070</v>
      </c>
      <c r="D5403">
        <v>18</v>
      </c>
      <c r="E5403" t="s">
        <v>25</v>
      </c>
      <c r="F5403" t="s">
        <v>26</v>
      </c>
      <c r="G5403">
        <v>2.6</v>
      </c>
      <c r="H5403">
        <v>92.65</v>
      </c>
      <c r="I5403">
        <v>93.2</v>
      </c>
      <c r="J5403">
        <v>1.1000000000000001</v>
      </c>
      <c r="K5403">
        <v>12</v>
      </c>
      <c r="L5403">
        <v>9.9</v>
      </c>
      <c r="M5403">
        <v>109</v>
      </c>
      <c r="N5403" t="s">
        <v>27</v>
      </c>
      <c r="O5403">
        <v>0.83399999999999996</v>
      </c>
      <c r="P5403" t="s">
        <v>28</v>
      </c>
      <c r="Q5403" t="s">
        <v>29</v>
      </c>
      <c r="R5403">
        <v>4.76</v>
      </c>
      <c r="S5403">
        <v>46</v>
      </c>
      <c r="T5403">
        <v>0.55000000000000004</v>
      </c>
      <c r="U5403">
        <v>-2.1</v>
      </c>
      <c r="V5403" t="s">
        <v>587</v>
      </c>
      <c r="W5403" t="s">
        <v>77</v>
      </c>
      <c r="X5403">
        <v>1</v>
      </c>
      <c r="Y5403" t="str">
        <f>IF(tblRides[[#This Row],[supply_demand_ratio]]&lt;0.8,"Below 0.8",IF(tblRides[[#This Row],[supply_demand_ratio]]&lt;1,"Between 0.8-1.0",IF(tblRides[[#This Row],[supply_demand_ratio]]&lt;=1.2,"Between 1.0-1.2","Above 1.2")))</f>
        <v>Between 0.8-1.0</v>
      </c>
    </row>
    <row r="5404" spans="1:25" x14ac:dyDescent="0.3">
      <c r="A5404" t="s">
        <v>5459</v>
      </c>
      <c r="B5404" s="1">
        <v>46070.772222222222</v>
      </c>
      <c r="C5404" s="2">
        <v>46070</v>
      </c>
      <c r="D5404">
        <v>18</v>
      </c>
      <c r="E5404" t="s">
        <v>33</v>
      </c>
      <c r="F5404" t="s">
        <v>34</v>
      </c>
      <c r="G5404">
        <v>4.9000000000000004</v>
      </c>
      <c r="H5404">
        <v>116.61</v>
      </c>
      <c r="I5404">
        <v>114</v>
      </c>
      <c r="J5404">
        <v>1</v>
      </c>
      <c r="K5404">
        <v>11</v>
      </c>
      <c r="L5404">
        <v>10.3</v>
      </c>
      <c r="M5404">
        <v>81</v>
      </c>
      <c r="N5404" t="s">
        <v>27</v>
      </c>
      <c r="O5404">
        <v>0.90700000000000003</v>
      </c>
      <c r="P5404" t="s">
        <v>28</v>
      </c>
      <c r="Q5404" t="s">
        <v>29</v>
      </c>
      <c r="R5404">
        <v>4.92</v>
      </c>
      <c r="S5404">
        <v>0</v>
      </c>
      <c r="T5404">
        <v>-2.61</v>
      </c>
      <c r="U5404">
        <v>-0.7</v>
      </c>
      <c r="V5404" t="s">
        <v>587</v>
      </c>
      <c r="W5404" t="s">
        <v>77</v>
      </c>
      <c r="X5404">
        <v>1</v>
      </c>
      <c r="Y5404" t="str">
        <f>IF(tblRides[[#This Row],[supply_demand_ratio]]&lt;0.8,"Below 0.8",IF(tblRides[[#This Row],[supply_demand_ratio]]&lt;1,"Between 0.8-1.0",IF(tblRides[[#This Row],[supply_demand_ratio]]&lt;=1.2,"Between 1.0-1.2","Above 1.2")))</f>
        <v>Between 0.8-1.0</v>
      </c>
    </row>
    <row r="5405" spans="1:25" x14ac:dyDescent="0.3">
      <c r="A5405" t="s">
        <v>5460</v>
      </c>
      <c r="B5405" s="1">
        <v>46070.775694444441</v>
      </c>
      <c r="C5405" s="2">
        <v>46070</v>
      </c>
      <c r="D5405">
        <v>18</v>
      </c>
      <c r="E5405" t="s">
        <v>33</v>
      </c>
      <c r="F5405" t="s">
        <v>34</v>
      </c>
      <c r="G5405">
        <v>9.3000000000000007</v>
      </c>
      <c r="H5405">
        <v>248.17</v>
      </c>
      <c r="I5405">
        <v>248.03</v>
      </c>
      <c r="J5405">
        <v>1.3</v>
      </c>
      <c r="K5405">
        <v>11.3</v>
      </c>
      <c r="L5405">
        <v>7.3</v>
      </c>
      <c r="M5405">
        <v>73</v>
      </c>
      <c r="N5405" t="s">
        <v>72</v>
      </c>
      <c r="O5405">
        <v>0.63</v>
      </c>
      <c r="P5405" t="s">
        <v>28</v>
      </c>
      <c r="Q5405" t="s">
        <v>29</v>
      </c>
      <c r="R5405">
        <v>4.8099999999999996</v>
      </c>
      <c r="S5405">
        <v>0</v>
      </c>
      <c r="T5405">
        <v>-0.14000000000000001</v>
      </c>
      <c r="U5405">
        <v>-4</v>
      </c>
      <c r="V5405" t="s">
        <v>587</v>
      </c>
      <c r="W5405" t="s">
        <v>77</v>
      </c>
      <c r="X5405">
        <v>1</v>
      </c>
      <c r="Y5405" t="str">
        <f>IF(tblRides[[#This Row],[supply_demand_ratio]]&lt;0.8,"Below 0.8",IF(tblRides[[#This Row],[supply_demand_ratio]]&lt;1,"Between 0.8-1.0",IF(tblRides[[#This Row],[supply_demand_ratio]]&lt;=1.2,"Between 1.0-1.2","Above 1.2")))</f>
        <v>Below 0.8</v>
      </c>
    </row>
    <row r="5406" spans="1:25" x14ac:dyDescent="0.3">
      <c r="A5406" t="s">
        <v>5461</v>
      </c>
      <c r="B5406" s="1">
        <v>46070.776388888888</v>
      </c>
      <c r="C5406" s="2">
        <v>46070</v>
      </c>
      <c r="D5406">
        <v>18</v>
      </c>
      <c r="E5406" t="s">
        <v>25</v>
      </c>
      <c r="F5406" t="s">
        <v>26</v>
      </c>
      <c r="G5406">
        <v>0.7</v>
      </c>
      <c r="H5406">
        <v>67.56</v>
      </c>
      <c r="I5406">
        <v>67.87</v>
      </c>
      <c r="J5406">
        <v>1.3</v>
      </c>
      <c r="K5406">
        <v>6.5</v>
      </c>
      <c r="L5406">
        <v>9.6999999999999993</v>
      </c>
      <c r="M5406">
        <v>98</v>
      </c>
      <c r="N5406" t="s">
        <v>72</v>
      </c>
      <c r="O5406">
        <v>0.63600000000000001</v>
      </c>
      <c r="P5406" t="s">
        <v>28</v>
      </c>
      <c r="Q5406" t="s">
        <v>29</v>
      </c>
      <c r="R5406">
        <v>4.8</v>
      </c>
      <c r="S5406">
        <v>4</v>
      </c>
      <c r="T5406">
        <v>0.31</v>
      </c>
      <c r="U5406">
        <v>3.2</v>
      </c>
      <c r="V5406" t="s">
        <v>587</v>
      </c>
      <c r="W5406" t="s">
        <v>45</v>
      </c>
      <c r="X5406">
        <v>1</v>
      </c>
      <c r="Y5406" t="str">
        <f>IF(tblRides[[#This Row],[supply_demand_ratio]]&lt;0.8,"Below 0.8",IF(tblRides[[#This Row],[supply_demand_ratio]]&lt;1,"Between 0.8-1.0",IF(tblRides[[#This Row],[supply_demand_ratio]]&lt;=1.2,"Between 1.0-1.2","Above 1.2")))</f>
        <v>Below 0.8</v>
      </c>
    </row>
    <row r="5407" spans="1:25" x14ac:dyDescent="0.3">
      <c r="A5407" t="s">
        <v>5462</v>
      </c>
      <c r="B5407" s="1">
        <v>46070.790972222225</v>
      </c>
      <c r="C5407" s="2">
        <v>46070</v>
      </c>
      <c r="D5407">
        <v>18</v>
      </c>
      <c r="E5407" t="s">
        <v>25</v>
      </c>
      <c r="F5407" t="s">
        <v>26</v>
      </c>
      <c r="G5407">
        <v>4</v>
      </c>
      <c r="H5407">
        <v>148.86000000000001</v>
      </c>
      <c r="I5407">
        <v>156.21</v>
      </c>
      <c r="J5407">
        <v>1.4</v>
      </c>
      <c r="K5407">
        <v>6.4</v>
      </c>
      <c r="L5407">
        <v>1.7</v>
      </c>
      <c r="M5407">
        <v>101</v>
      </c>
      <c r="N5407" t="s">
        <v>72</v>
      </c>
      <c r="O5407">
        <v>0.64100000000000001</v>
      </c>
      <c r="P5407" t="s">
        <v>28</v>
      </c>
      <c r="Q5407" t="s">
        <v>29</v>
      </c>
      <c r="R5407">
        <v>4.55</v>
      </c>
      <c r="S5407">
        <v>4</v>
      </c>
      <c r="T5407">
        <v>7.35</v>
      </c>
      <c r="U5407">
        <v>-4.7</v>
      </c>
      <c r="V5407" t="s">
        <v>587</v>
      </c>
      <c r="W5407" t="s">
        <v>45</v>
      </c>
      <c r="X5407">
        <v>1</v>
      </c>
      <c r="Y5407" t="str">
        <f>IF(tblRides[[#This Row],[supply_demand_ratio]]&lt;0.8,"Below 0.8",IF(tblRides[[#This Row],[supply_demand_ratio]]&lt;1,"Between 0.8-1.0",IF(tblRides[[#This Row],[supply_demand_ratio]]&lt;=1.2,"Between 1.0-1.2","Above 1.2")))</f>
        <v>Below 0.8</v>
      </c>
    </row>
    <row r="5408" spans="1:25" x14ac:dyDescent="0.3">
      <c r="A5408" t="s">
        <v>5463</v>
      </c>
      <c r="B5408" s="1">
        <v>46070.792361111111</v>
      </c>
      <c r="C5408" s="2">
        <v>46070</v>
      </c>
      <c r="D5408">
        <v>19</v>
      </c>
      <c r="E5408" t="s">
        <v>36</v>
      </c>
      <c r="F5408" t="s">
        <v>26</v>
      </c>
      <c r="G5408">
        <v>5.0999999999999996</v>
      </c>
      <c r="H5408">
        <v>163.02000000000001</v>
      </c>
      <c r="J5408">
        <v>1.4</v>
      </c>
      <c r="K5408">
        <v>4.7</v>
      </c>
      <c r="L5408">
        <v>10</v>
      </c>
      <c r="M5408">
        <v>78</v>
      </c>
      <c r="N5408" t="s">
        <v>27</v>
      </c>
      <c r="O5408">
        <v>0.67600000000000005</v>
      </c>
      <c r="P5408" t="s">
        <v>58</v>
      </c>
      <c r="Q5408" t="s">
        <v>88</v>
      </c>
      <c r="R5408">
        <v>5</v>
      </c>
      <c r="S5408">
        <v>6</v>
      </c>
      <c r="U5408">
        <v>5.3</v>
      </c>
      <c r="V5408" t="s">
        <v>587</v>
      </c>
      <c r="W5408" t="s">
        <v>31</v>
      </c>
      <c r="X5408">
        <v>0</v>
      </c>
      <c r="Y5408" t="str">
        <f>IF(tblRides[[#This Row],[supply_demand_ratio]]&lt;0.8,"Below 0.8",IF(tblRides[[#This Row],[supply_demand_ratio]]&lt;1,"Between 0.8-1.0",IF(tblRides[[#This Row],[supply_demand_ratio]]&lt;=1.2,"Between 1.0-1.2","Above 1.2")))</f>
        <v>Below 0.8</v>
      </c>
    </row>
    <row r="5409" spans="1:25" x14ac:dyDescent="0.3">
      <c r="A5409" t="s">
        <v>5464</v>
      </c>
      <c r="B5409" s="1">
        <v>46070.796527777777</v>
      </c>
      <c r="C5409" s="2">
        <v>46070</v>
      </c>
      <c r="D5409">
        <v>19</v>
      </c>
      <c r="E5409" t="s">
        <v>33</v>
      </c>
      <c r="F5409" t="s">
        <v>26</v>
      </c>
      <c r="G5409">
        <v>3.9</v>
      </c>
      <c r="H5409">
        <v>98.66</v>
      </c>
      <c r="I5409">
        <v>99.93</v>
      </c>
      <c r="J5409">
        <v>1</v>
      </c>
      <c r="K5409">
        <v>4.3</v>
      </c>
      <c r="L5409">
        <v>2.7</v>
      </c>
      <c r="M5409">
        <v>60</v>
      </c>
      <c r="N5409" t="s">
        <v>27</v>
      </c>
      <c r="O5409">
        <v>0.74299999999999999</v>
      </c>
      <c r="P5409" t="s">
        <v>28</v>
      </c>
      <c r="Q5409" t="s">
        <v>29</v>
      </c>
      <c r="R5409">
        <v>4.9800000000000004</v>
      </c>
      <c r="S5409">
        <v>6</v>
      </c>
      <c r="T5409">
        <v>1.27</v>
      </c>
      <c r="U5409">
        <v>-1.6</v>
      </c>
      <c r="V5409" t="s">
        <v>587</v>
      </c>
      <c r="W5409" t="s">
        <v>31</v>
      </c>
      <c r="X5409">
        <v>1</v>
      </c>
      <c r="Y5409" t="str">
        <f>IF(tblRides[[#This Row],[supply_demand_ratio]]&lt;0.8,"Below 0.8",IF(tblRides[[#This Row],[supply_demand_ratio]]&lt;1,"Between 0.8-1.0",IF(tblRides[[#This Row],[supply_demand_ratio]]&lt;=1.2,"Between 1.0-1.2","Above 1.2")))</f>
        <v>Below 0.8</v>
      </c>
    </row>
    <row r="5410" spans="1:25" x14ac:dyDescent="0.3">
      <c r="A5410" t="s">
        <v>5465</v>
      </c>
      <c r="B5410" s="1">
        <v>46070.808333333334</v>
      </c>
      <c r="C5410" s="2">
        <v>46070</v>
      </c>
      <c r="D5410">
        <v>19</v>
      </c>
      <c r="E5410" t="s">
        <v>33</v>
      </c>
      <c r="F5410" t="s">
        <v>26</v>
      </c>
      <c r="G5410">
        <v>10.8</v>
      </c>
      <c r="H5410">
        <v>208.81</v>
      </c>
      <c r="I5410">
        <v>219.01</v>
      </c>
      <c r="J5410">
        <v>1</v>
      </c>
      <c r="K5410">
        <v>7.6</v>
      </c>
      <c r="L5410">
        <v>7.7</v>
      </c>
      <c r="M5410">
        <v>82</v>
      </c>
      <c r="N5410" t="s">
        <v>27</v>
      </c>
      <c r="O5410">
        <v>0.871</v>
      </c>
      <c r="P5410" t="s">
        <v>28</v>
      </c>
      <c r="Q5410" t="s">
        <v>29</v>
      </c>
      <c r="R5410">
        <v>4.99</v>
      </c>
      <c r="S5410">
        <v>8</v>
      </c>
      <c r="T5410">
        <v>10.199999999999999</v>
      </c>
      <c r="U5410">
        <v>0.1</v>
      </c>
      <c r="V5410" t="s">
        <v>587</v>
      </c>
      <c r="W5410" t="s">
        <v>45</v>
      </c>
      <c r="X5410">
        <v>1</v>
      </c>
      <c r="Y5410" t="str">
        <f>IF(tblRides[[#This Row],[supply_demand_ratio]]&lt;0.8,"Below 0.8",IF(tblRides[[#This Row],[supply_demand_ratio]]&lt;1,"Between 0.8-1.0",IF(tblRides[[#This Row],[supply_demand_ratio]]&lt;=1.2,"Between 1.0-1.2","Above 1.2")))</f>
        <v>Between 0.8-1.0</v>
      </c>
    </row>
    <row r="5411" spans="1:25" x14ac:dyDescent="0.3">
      <c r="A5411" t="s">
        <v>5466</v>
      </c>
      <c r="B5411" s="1">
        <v>46070.815972222219</v>
      </c>
      <c r="C5411" s="2">
        <v>46070</v>
      </c>
      <c r="D5411">
        <v>19</v>
      </c>
      <c r="E5411" t="s">
        <v>25</v>
      </c>
      <c r="F5411" t="s">
        <v>26</v>
      </c>
      <c r="G5411">
        <v>7.9</v>
      </c>
      <c r="H5411">
        <v>192.78</v>
      </c>
      <c r="I5411">
        <v>195.04</v>
      </c>
      <c r="J5411">
        <v>1.2</v>
      </c>
      <c r="K5411">
        <v>10.6</v>
      </c>
      <c r="L5411">
        <v>9.6</v>
      </c>
      <c r="M5411">
        <v>82</v>
      </c>
      <c r="N5411" t="s">
        <v>27</v>
      </c>
      <c r="O5411">
        <v>0.73599999999999999</v>
      </c>
      <c r="P5411" t="s">
        <v>28</v>
      </c>
      <c r="Q5411" t="s">
        <v>29</v>
      </c>
      <c r="R5411">
        <v>4.84</v>
      </c>
      <c r="S5411">
        <v>3</v>
      </c>
      <c r="T5411">
        <v>2.2599999999999998</v>
      </c>
      <c r="U5411">
        <v>-1</v>
      </c>
      <c r="V5411" t="s">
        <v>587</v>
      </c>
      <c r="W5411" t="s">
        <v>77</v>
      </c>
      <c r="X5411">
        <v>1</v>
      </c>
      <c r="Y5411" t="str">
        <f>IF(tblRides[[#This Row],[supply_demand_ratio]]&lt;0.8,"Below 0.8",IF(tblRides[[#This Row],[supply_demand_ratio]]&lt;1,"Between 0.8-1.0",IF(tblRides[[#This Row],[supply_demand_ratio]]&lt;=1.2,"Between 1.0-1.2","Above 1.2")))</f>
        <v>Below 0.8</v>
      </c>
    </row>
    <row r="5412" spans="1:25" x14ac:dyDescent="0.3">
      <c r="A5412" t="s">
        <v>5467</v>
      </c>
      <c r="B5412" s="1">
        <v>46070.820833333331</v>
      </c>
      <c r="C5412" s="2">
        <v>46070</v>
      </c>
      <c r="D5412">
        <v>19</v>
      </c>
      <c r="E5412" t="s">
        <v>33</v>
      </c>
      <c r="F5412" t="s">
        <v>34</v>
      </c>
      <c r="G5412">
        <v>4.0999999999999996</v>
      </c>
      <c r="H5412">
        <v>110.44</v>
      </c>
      <c r="I5412">
        <v>108.35</v>
      </c>
      <c r="J5412">
        <v>1.1000000000000001</v>
      </c>
      <c r="K5412">
        <v>6.2</v>
      </c>
      <c r="L5412">
        <v>12.1</v>
      </c>
      <c r="M5412">
        <v>64</v>
      </c>
      <c r="N5412" t="s">
        <v>27</v>
      </c>
      <c r="O5412">
        <v>0.76600000000000001</v>
      </c>
      <c r="P5412" t="s">
        <v>28</v>
      </c>
      <c r="Q5412" t="s">
        <v>29</v>
      </c>
      <c r="R5412">
        <v>4.5199999999999996</v>
      </c>
      <c r="S5412">
        <v>0</v>
      </c>
      <c r="T5412">
        <v>-2.09</v>
      </c>
      <c r="U5412">
        <v>5.9</v>
      </c>
      <c r="V5412" t="s">
        <v>587</v>
      </c>
      <c r="W5412" t="s">
        <v>45</v>
      </c>
      <c r="X5412">
        <v>1</v>
      </c>
      <c r="Y5412" t="str">
        <f>IF(tblRides[[#This Row],[supply_demand_ratio]]&lt;0.8,"Below 0.8",IF(tblRides[[#This Row],[supply_demand_ratio]]&lt;1,"Between 0.8-1.0",IF(tblRides[[#This Row],[supply_demand_ratio]]&lt;=1.2,"Between 1.0-1.2","Above 1.2")))</f>
        <v>Below 0.8</v>
      </c>
    </row>
    <row r="5413" spans="1:25" x14ac:dyDescent="0.3">
      <c r="A5413" t="s">
        <v>5468</v>
      </c>
      <c r="B5413" s="1">
        <v>46070.826388888891</v>
      </c>
      <c r="C5413" s="2">
        <v>46070</v>
      </c>
      <c r="D5413">
        <v>19</v>
      </c>
      <c r="E5413" t="s">
        <v>25</v>
      </c>
      <c r="F5413" t="s">
        <v>34</v>
      </c>
      <c r="G5413">
        <v>10.3</v>
      </c>
      <c r="H5413">
        <v>224.44</v>
      </c>
      <c r="I5413">
        <v>215.56</v>
      </c>
      <c r="J5413">
        <v>1.2</v>
      </c>
      <c r="K5413">
        <v>6.2</v>
      </c>
      <c r="L5413">
        <v>8.6999999999999993</v>
      </c>
      <c r="M5413">
        <v>91</v>
      </c>
      <c r="N5413" t="s">
        <v>27</v>
      </c>
      <c r="O5413">
        <v>0.69499999999999995</v>
      </c>
      <c r="P5413" t="s">
        <v>28</v>
      </c>
      <c r="Q5413" t="s">
        <v>29</v>
      </c>
      <c r="R5413">
        <v>4.46</v>
      </c>
      <c r="S5413">
        <v>0</v>
      </c>
      <c r="T5413">
        <v>-8.8800000000000008</v>
      </c>
      <c r="U5413">
        <v>2.5</v>
      </c>
      <c r="V5413" t="s">
        <v>587</v>
      </c>
      <c r="W5413" t="s">
        <v>45</v>
      </c>
      <c r="X5413">
        <v>1</v>
      </c>
      <c r="Y5413" t="str">
        <f>IF(tblRides[[#This Row],[supply_demand_ratio]]&lt;0.8,"Below 0.8",IF(tblRides[[#This Row],[supply_demand_ratio]]&lt;1,"Between 0.8-1.0",IF(tblRides[[#This Row],[supply_demand_ratio]]&lt;=1.2,"Between 1.0-1.2","Above 1.2")))</f>
        <v>Below 0.8</v>
      </c>
    </row>
    <row r="5414" spans="1:25" x14ac:dyDescent="0.3">
      <c r="A5414" t="s">
        <v>5469</v>
      </c>
      <c r="B5414" s="1">
        <v>46070.82708333333</v>
      </c>
      <c r="C5414" s="2">
        <v>46070</v>
      </c>
      <c r="D5414">
        <v>19</v>
      </c>
      <c r="E5414" t="s">
        <v>25</v>
      </c>
      <c r="F5414" t="s">
        <v>26</v>
      </c>
      <c r="G5414">
        <v>1.7</v>
      </c>
      <c r="H5414">
        <v>68.36</v>
      </c>
      <c r="I5414">
        <v>69.41</v>
      </c>
      <c r="J5414">
        <v>1</v>
      </c>
      <c r="K5414">
        <v>4.5</v>
      </c>
      <c r="L5414">
        <v>8.5</v>
      </c>
      <c r="M5414">
        <v>100</v>
      </c>
      <c r="N5414" t="s">
        <v>27</v>
      </c>
      <c r="O5414">
        <v>0.84599999999999997</v>
      </c>
      <c r="P5414" t="s">
        <v>28</v>
      </c>
      <c r="Q5414" t="s">
        <v>29</v>
      </c>
      <c r="R5414">
        <v>4.96</v>
      </c>
      <c r="S5414">
        <v>15</v>
      </c>
      <c r="T5414">
        <v>1.05</v>
      </c>
      <c r="U5414">
        <v>4</v>
      </c>
      <c r="V5414" t="s">
        <v>587</v>
      </c>
      <c r="W5414" t="s">
        <v>31</v>
      </c>
      <c r="X5414">
        <v>1</v>
      </c>
      <c r="Y5414" t="str">
        <f>IF(tblRides[[#This Row],[supply_demand_ratio]]&lt;0.8,"Below 0.8",IF(tblRides[[#This Row],[supply_demand_ratio]]&lt;1,"Between 0.8-1.0",IF(tblRides[[#This Row],[supply_demand_ratio]]&lt;=1.2,"Between 1.0-1.2","Above 1.2")))</f>
        <v>Between 0.8-1.0</v>
      </c>
    </row>
    <row r="5415" spans="1:25" x14ac:dyDescent="0.3">
      <c r="A5415" t="s">
        <v>5470</v>
      </c>
      <c r="B5415" s="1">
        <v>46070.828472222223</v>
      </c>
      <c r="C5415" s="2">
        <v>46070</v>
      </c>
      <c r="D5415">
        <v>19</v>
      </c>
      <c r="E5415" t="s">
        <v>33</v>
      </c>
      <c r="F5415" t="s">
        <v>26</v>
      </c>
      <c r="G5415">
        <v>8.1</v>
      </c>
      <c r="H5415">
        <v>168.58</v>
      </c>
      <c r="I5415">
        <v>173.26</v>
      </c>
      <c r="J5415">
        <v>1.1000000000000001</v>
      </c>
      <c r="K5415">
        <v>7.2</v>
      </c>
      <c r="L5415">
        <v>6.5</v>
      </c>
      <c r="M5415">
        <v>70</v>
      </c>
      <c r="N5415" t="s">
        <v>27</v>
      </c>
      <c r="O5415">
        <v>0.66600000000000004</v>
      </c>
      <c r="P5415" t="s">
        <v>28</v>
      </c>
      <c r="Q5415" t="s">
        <v>29</v>
      </c>
      <c r="R5415">
        <v>4.62</v>
      </c>
      <c r="S5415">
        <v>15</v>
      </c>
      <c r="T5415">
        <v>4.68</v>
      </c>
      <c r="U5415">
        <v>-0.7</v>
      </c>
      <c r="V5415" t="s">
        <v>587</v>
      </c>
      <c r="W5415" t="s">
        <v>45</v>
      </c>
      <c r="X5415">
        <v>1</v>
      </c>
      <c r="Y5415" t="str">
        <f>IF(tblRides[[#This Row],[supply_demand_ratio]]&lt;0.8,"Below 0.8",IF(tblRides[[#This Row],[supply_demand_ratio]]&lt;1,"Between 0.8-1.0",IF(tblRides[[#This Row],[supply_demand_ratio]]&lt;=1.2,"Between 1.0-1.2","Above 1.2")))</f>
        <v>Below 0.8</v>
      </c>
    </row>
    <row r="5416" spans="1:25" x14ac:dyDescent="0.3">
      <c r="A5416" t="s">
        <v>5471</v>
      </c>
      <c r="B5416" s="1">
        <v>46070.835416666669</v>
      </c>
      <c r="C5416" s="2">
        <v>46070</v>
      </c>
      <c r="D5416">
        <v>20</v>
      </c>
      <c r="E5416" t="s">
        <v>43</v>
      </c>
      <c r="F5416" t="s">
        <v>34</v>
      </c>
      <c r="G5416">
        <v>2.9</v>
      </c>
      <c r="H5416">
        <v>81.69</v>
      </c>
      <c r="I5416">
        <v>82.9</v>
      </c>
      <c r="J5416">
        <v>1.1000000000000001</v>
      </c>
      <c r="K5416">
        <v>3.4</v>
      </c>
      <c r="L5416">
        <v>6.3</v>
      </c>
      <c r="M5416">
        <v>51</v>
      </c>
      <c r="N5416" t="s">
        <v>41</v>
      </c>
      <c r="O5416">
        <v>1.071</v>
      </c>
      <c r="P5416" t="s">
        <v>28</v>
      </c>
      <c r="Q5416" t="s">
        <v>29</v>
      </c>
      <c r="R5416">
        <v>4.4400000000000004</v>
      </c>
      <c r="S5416">
        <v>0</v>
      </c>
      <c r="T5416">
        <v>1.21</v>
      </c>
      <c r="U5416">
        <v>2.9</v>
      </c>
      <c r="V5416" t="s">
        <v>587</v>
      </c>
      <c r="W5416" t="s">
        <v>31</v>
      </c>
      <c r="X5416">
        <v>1</v>
      </c>
      <c r="Y5416" t="str">
        <f>IF(tblRides[[#This Row],[supply_demand_ratio]]&lt;0.8,"Below 0.8",IF(tblRides[[#This Row],[supply_demand_ratio]]&lt;1,"Between 0.8-1.0",IF(tblRides[[#This Row],[supply_demand_ratio]]&lt;=1.2,"Between 1.0-1.2","Above 1.2")))</f>
        <v>Between 1.0-1.2</v>
      </c>
    </row>
    <row r="5417" spans="1:25" x14ac:dyDescent="0.3">
      <c r="A5417" t="s">
        <v>5472</v>
      </c>
      <c r="B5417" s="1">
        <v>46070.845138888886</v>
      </c>
      <c r="C5417" s="2">
        <v>46070</v>
      </c>
      <c r="D5417">
        <v>20</v>
      </c>
      <c r="E5417" t="s">
        <v>62</v>
      </c>
      <c r="F5417" t="s">
        <v>26</v>
      </c>
      <c r="G5417">
        <v>8.6</v>
      </c>
      <c r="H5417">
        <v>146.19</v>
      </c>
      <c r="I5417">
        <v>148.65</v>
      </c>
      <c r="J5417">
        <v>1</v>
      </c>
      <c r="K5417">
        <v>2.2999999999999998</v>
      </c>
      <c r="L5417">
        <v>5.4</v>
      </c>
      <c r="M5417">
        <v>54</v>
      </c>
      <c r="N5417" t="s">
        <v>41</v>
      </c>
      <c r="O5417">
        <v>1.5089999999999999</v>
      </c>
      <c r="P5417" t="s">
        <v>28</v>
      </c>
      <c r="Q5417" t="s">
        <v>29</v>
      </c>
      <c r="R5417">
        <v>4.2300000000000004</v>
      </c>
      <c r="S5417">
        <v>4</v>
      </c>
      <c r="T5417">
        <v>2.46</v>
      </c>
      <c r="U5417">
        <v>3.1</v>
      </c>
      <c r="V5417" t="s">
        <v>587</v>
      </c>
      <c r="W5417" t="s">
        <v>31</v>
      </c>
      <c r="X5417">
        <v>1</v>
      </c>
      <c r="Y5417" t="str">
        <f>IF(tblRides[[#This Row],[supply_demand_ratio]]&lt;0.8,"Below 0.8",IF(tblRides[[#This Row],[supply_demand_ratio]]&lt;1,"Between 0.8-1.0",IF(tblRides[[#This Row],[supply_demand_ratio]]&lt;=1.2,"Between 1.0-1.2","Above 1.2")))</f>
        <v>Above 1.2</v>
      </c>
    </row>
    <row r="5418" spans="1:25" x14ac:dyDescent="0.3">
      <c r="A5418" t="s">
        <v>5473</v>
      </c>
      <c r="B5418" s="1">
        <v>46070.863888888889</v>
      </c>
      <c r="C5418" s="2">
        <v>46070</v>
      </c>
      <c r="D5418">
        <v>20</v>
      </c>
      <c r="E5418" t="s">
        <v>43</v>
      </c>
      <c r="F5418" t="s">
        <v>26</v>
      </c>
      <c r="G5418">
        <v>6.9</v>
      </c>
      <c r="H5418">
        <v>170.05</v>
      </c>
      <c r="I5418">
        <v>181.08</v>
      </c>
      <c r="J5418">
        <v>1.1000000000000001</v>
      </c>
      <c r="K5418">
        <v>5.8</v>
      </c>
      <c r="L5418">
        <v>6.8</v>
      </c>
      <c r="M5418">
        <v>53</v>
      </c>
      <c r="N5418" t="s">
        <v>41</v>
      </c>
      <c r="O5418">
        <v>0.97099999999999997</v>
      </c>
      <c r="P5418" t="s">
        <v>28</v>
      </c>
      <c r="Q5418" t="s">
        <v>29</v>
      </c>
      <c r="R5418">
        <v>4.93</v>
      </c>
      <c r="S5418">
        <v>10</v>
      </c>
      <c r="T5418">
        <v>11.03</v>
      </c>
      <c r="U5418">
        <v>1</v>
      </c>
      <c r="V5418" t="s">
        <v>587</v>
      </c>
      <c r="W5418" t="s">
        <v>45</v>
      </c>
      <c r="X5418">
        <v>1</v>
      </c>
      <c r="Y5418" t="str">
        <f>IF(tblRides[[#This Row],[supply_demand_ratio]]&lt;0.8,"Below 0.8",IF(tblRides[[#This Row],[supply_demand_ratio]]&lt;1,"Between 0.8-1.0",IF(tblRides[[#This Row],[supply_demand_ratio]]&lt;=1.2,"Between 1.0-1.2","Above 1.2")))</f>
        <v>Between 0.8-1.0</v>
      </c>
    </row>
    <row r="5419" spans="1:25" x14ac:dyDescent="0.3">
      <c r="A5419" t="s">
        <v>5474</v>
      </c>
      <c r="B5419" s="1">
        <v>46070.869444444441</v>
      </c>
      <c r="C5419" s="2">
        <v>46070</v>
      </c>
      <c r="D5419">
        <v>20</v>
      </c>
      <c r="E5419" t="s">
        <v>25</v>
      </c>
      <c r="F5419" t="s">
        <v>26</v>
      </c>
      <c r="G5419">
        <v>7</v>
      </c>
      <c r="H5419">
        <v>175.03</v>
      </c>
      <c r="I5419">
        <v>176.39</v>
      </c>
      <c r="J5419">
        <v>1.1000000000000001</v>
      </c>
      <c r="K5419">
        <v>4.5</v>
      </c>
      <c r="L5419">
        <v>6</v>
      </c>
      <c r="M5419">
        <v>93</v>
      </c>
      <c r="N5419" t="s">
        <v>27</v>
      </c>
      <c r="O5419">
        <v>0.81</v>
      </c>
      <c r="P5419" t="s">
        <v>28</v>
      </c>
      <c r="Q5419" t="s">
        <v>29</v>
      </c>
      <c r="R5419">
        <v>4.9400000000000004</v>
      </c>
      <c r="S5419">
        <v>3</v>
      </c>
      <c r="T5419">
        <v>1.36</v>
      </c>
      <c r="U5419">
        <v>1.5</v>
      </c>
      <c r="V5419" t="s">
        <v>587</v>
      </c>
      <c r="W5419" t="s">
        <v>31</v>
      </c>
      <c r="X5419">
        <v>1</v>
      </c>
      <c r="Y5419" t="str">
        <f>IF(tblRides[[#This Row],[supply_demand_ratio]]&lt;0.8,"Below 0.8",IF(tblRides[[#This Row],[supply_demand_ratio]]&lt;1,"Between 0.8-1.0",IF(tblRides[[#This Row],[supply_demand_ratio]]&lt;=1.2,"Between 1.0-1.2","Above 1.2")))</f>
        <v>Between 0.8-1.0</v>
      </c>
    </row>
    <row r="5420" spans="1:25" x14ac:dyDescent="0.3">
      <c r="A5420" t="s">
        <v>5475</v>
      </c>
      <c r="B5420" s="1">
        <v>46070.892361111109</v>
      </c>
      <c r="C5420" s="2">
        <v>46070</v>
      </c>
      <c r="D5420">
        <v>21</v>
      </c>
      <c r="E5420" t="s">
        <v>25</v>
      </c>
      <c r="F5420" t="s">
        <v>26</v>
      </c>
      <c r="G5420">
        <v>7.2</v>
      </c>
      <c r="H5420">
        <v>166.47</v>
      </c>
      <c r="J5420">
        <v>1</v>
      </c>
      <c r="K5420">
        <v>3.7</v>
      </c>
      <c r="L5420">
        <v>5.4</v>
      </c>
      <c r="M5420">
        <v>115</v>
      </c>
      <c r="N5420" t="s">
        <v>27</v>
      </c>
      <c r="O5420">
        <v>1.0820000000000001</v>
      </c>
      <c r="P5420" t="s">
        <v>37</v>
      </c>
      <c r="Q5420" t="s">
        <v>38</v>
      </c>
      <c r="R5420">
        <v>5</v>
      </c>
      <c r="S5420">
        <v>8</v>
      </c>
      <c r="U5420">
        <v>1.7</v>
      </c>
      <c r="V5420" t="s">
        <v>587</v>
      </c>
      <c r="W5420" t="s">
        <v>31</v>
      </c>
      <c r="X5420">
        <v>0</v>
      </c>
      <c r="Y5420" t="str">
        <f>IF(tblRides[[#This Row],[supply_demand_ratio]]&lt;0.8,"Below 0.8",IF(tblRides[[#This Row],[supply_demand_ratio]]&lt;1,"Between 0.8-1.0",IF(tblRides[[#This Row],[supply_demand_ratio]]&lt;=1.2,"Between 1.0-1.2","Above 1.2")))</f>
        <v>Between 1.0-1.2</v>
      </c>
    </row>
    <row r="5421" spans="1:25" x14ac:dyDescent="0.3">
      <c r="A5421" t="s">
        <v>5476</v>
      </c>
      <c r="B5421" s="1">
        <v>46070.897222222222</v>
      </c>
      <c r="C5421" s="2">
        <v>46070</v>
      </c>
      <c r="D5421">
        <v>21</v>
      </c>
      <c r="E5421" t="s">
        <v>36</v>
      </c>
      <c r="F5421" t="s">
        <v>26</v>
      </c>
      <c r="G5421">
        <v>5.0999999999999996</v>
      </c>
      <c r="H5421">
        <v>148.4</v>
      </c>
      <c r="I5421">
        <v>155.22999999999999</v>
      </c>
      <c r="J5421">
        <v>1.3</v>
      </c>
      <c r="K5421">
        <v>6.1</v>
      </c>
      <c r="L5421">
        <v>7.8</v>
      </c>
      <c r="M5421">
        <v>102</v>
      </c>
      <c r="N5421" t="s">
        <v>27</v>
      </c>
      <c r="O5421">
        <v>0.82299999999999995</v>
      </c>
      <c r="P5421" t="s">
        <v>28</v>
      </c>
      <c r="Q5421" t="s">
        <v>29</v>
      </c>
      <c r="R5421">
        <v>4.76</v>
      </c>
      <c r="S5421">
        <v>6</v>
      </c>
      <c r="T5421">
        <v>6.83</v>
      </c>
      <c r="U5421">
        <v>1.7</v>
      </c>
      <c r="V5421" t="s">
        <v>587</v>
      </c>
      <c r="W5421" t="s">
        <v>45</v>
      </c>
      <c r="X5421">
        <v>1</v>
      </c>
      <c r="Y5421" t="str">
        <f>IF(tblRides[[#This Row],[supply_demand_ratio]]&lt;0.8,"Below 0.8",IF(tblRides[[#This Row],[supply_demand_ratio]]&lt;1,"Between 0.8-1.0",IF(tblRides[[#This Row],[supply_demand_ratio]]&lt;=1.2,"Between 1.0-1.2","Above 1.2")))</f>
        <v>Between 0.8-1.0</v>
      </c>
    </row>
    <row r="5422" spans="1:25" x14ac:dyDescent="0.3">
      <c r="A5422" t="s">
        <v>5477</v>
      </c>
      <c r="B5422" s="1">
        <v>46070.915972222225</v>
      </c>
      <c r="C5422" s="2">
        <v>46070</v>
      </c>
      <c r="D5422">
        <v>21</v>
      </c>
      <c r="E5422" t="s">
        <v>25</v>
      </c>
      <c r="F5422" t="s">
        <v>26</v>
      </c>
      <c r="G5422">
        <v>6.9</v>
      </c>
      <c r="H5422">
        <v>178.89</v>
      </c>
      <c r="I5422">
        <v>179.11</v>
      </c>
      <c r="J5422">
        <v>1.3</v>
      </c>
      <c r="K5422">
        <v>3</v>
      </c>
      <c r="L5422">
        <v>6.5</v>
      </c>
      <c r="M5422">
        <v>111</v>
      </c>
      <c r="N5422" t="s">
        <v>72</v>
      </c>
      <c r="O5422">
        <v>0.67400000000000004</v>
      </c>
      <c r="P5422" t="s">
        <v>28</v>
      </c>
      <c r="Q5422" t="s">
        <v>29</v>
      </c>
      <c r="R5422">
        <v>4.74</v>
      </c>
      <c r="S5422">
        <v>103</v>
      </c>
      <c r="T5422">
        <v>0.22</v>
      </c>
      <c r="U5422">
        <v>3.5</v>
      </c>
      <c r="V5422" t="s">
        <v>587</v>
      </c>
      <c r="W5422" t="s">
        <v>31</v>
      </c>
      <c r="X5422">
        <v>1</v>
      </c>
      <c r="Y5422" t="str">
        <f>IF(tblRides[[#This Row],[supply_demand_ratio]]&lt;0.8,"Below 0.8",IF(tblRides[[#This Row],[supply_demand_ratio]]&lt;1,"Between 0.8-1.0",IF(tblRides[[#This Row],[supply_demand_ratio]]&lt;=1.2,"Between 1.0-1.2","Above 1.2")))</f>
        <v>Below 0.8</v>
      </c>
    </row>
    <row r="5423" spans="1:25" x14ac:dyDescent="0.3">
      <c r="A5423" t="s">
        <v>5478</v>
      </c>
      <c r="B5423" s="1">
        <v>46070.917361111111</v>
      </c>
      <c r="C5423" s="2">
        <v>46070</v>
      </c>
      <c r="D5423">
        <v>22</v>
      </c>
      <c r="E5423" t="s">
        <v>25</v>
      </c>
      <c r="F5423" t="s">
        <v>26</v>
      </c>
      <c r="G5423">
        <v>2.1</v>
      </c>
      <c r="H5423">
        <v>78.739999999999995</v>
      </c>
      <c r="I5423">
        <v>78.25</v>
      </c>
      <c r="J5423">
        <v>1</v>
      </c>
      <c r="K5423">
        <v>2</v>
      </c>
      <c r="L5423">
        <v>1</v>
      </c>
      <c r="M5423">
        <v>123</v>
      </c>
      <c r="N5423" t="s">
        <v>27</v>
      </c>
      <c r="O5423">
        <v>0.96</v>
      </c>
      <c r="P5423" t="s">
        <v>28</v>
      </c>
      <c r="Q5423" t="s">
        <v>29</v>
      </c>
      <c r="R5423">
        <v>4.32</v>
      </c>
      <c r="S5423">
        <v>2</v>
      </c>
      <c r="T5423">
        <v>-0.49</v>
      </c>
      <c r="U5423">
        <v>-1</v>
      </c>
      <c r="V5423" t="s">
        <v>587</v>
      </c>
      <c r="W5423" t="s">
        <v>31</v>
      </c>
      <c r="X5423">
        <v>1</v>
      </c>
      <c r="Y5423" t="str">
        <f>IF(tblRides[[#This Row],[supply_demand_ratio]]&lt;0.8,"Below 0.8",IF(tblRides[[#This Row],[supply_demand_ratio]]&lt;1,"Between 0.8-1.0",IF(tblRides[[#This Row],[supply_demand_ratio]]&lt;=1.2,"Between 1.0-1.2","Above 1.2")))</f>
        <v>Between 0.8-1.0</v>
      </c>
    </row>
    <row r="5424" spans="1:25" x14ac:dyDescent="0.3">
      <c r="A5424" t="s">
        <v>5479</v>
      </c>
      <c r="B5424" s="1">
        <v>46070.918749999997</v>
      </c>
      <c r="C5424" s="2">
        <v>46070</v>
      </c>
      <c r="D5424">
        <v>22</v>
      </c>
      <c r="E5424" t="s">
        <v>43</v>
      </c>
      <c r="F5424" t="s">
        <v>26</v>
      </c>
      <c r="G5424">
        <v>5.2</v>
      </c>
      <c r="H5424">
        <v>118.82</v>
      </c>
      <c r="I5424">
        <v>122.24</v>
      </c>
      <c r="J5424">
        <v>1</v>
      </c>
      <c r="K5424">
        <v>4.8</v>
      </c>
      <c r="L5424">
        <v>1</v>
      </c>
      <c r="M5424">
        <v>63</v>
      </c>
      <c r="N5424" t="s">
        <v>41</v>
      </c>
      <c r="O5424">
        <v>1.415</v>
      </c>
      <c r="P5424" t="s">
        <v>28</v>
      </c>
      <c r="Q5424" t="s">
        <v>29</v>
      </c>
      <c r="R5424">
        <v>4.93</v>
      </c>
      <c r="S5424">
        <v>1</v>
      </c>
      <c r="T5424">
        <v>3.42</v>
      </c>
      <c r="U5424">
        <v>-3.8</v>
      </c>
      <c r="V5424" t="s">
        <v>587</v>
      </c>
      <c r="W5424" t="s">
        <v>31</v>
      </c>
      <c r="X5424">
        <v>1</v>
      </c>
      <c r="Y5424" t="str">
        <f>IF(tblRides[[#This Row],[supply_demand_ratio]]&lt;0.8,"Below 0.8",IF(tblRides[[#This Row],[supply_demand_ratio]]&lt;1,"Between 0.8-1.0",IF(tblRides[[#This Row],[supply_demand_ratio]]&lt;=1.2,"Between 1.0-1.2","Above 1.2")))</f>
        <v>Above 1.2</v>
      </c>
    </row>
    <row r="5425" spans="1:25" x14ac:dyDescent="0.3">
      <c r="A5425" t="s">
        <v>5480</v>
      </c>
      <c r="B5425" s="1">
        <v>46070.918749999997</v>
      </c>
      <c r="C5425" s="2">
        <v>46070</v>
      </c>
      <c r="D5425">
        <v>22</v>
      </c>
      <c r="E5425" t="s">
        <v>25</v>
      </c>
      <c r="F5425" t="s">
        <v>34</v>
      </c>
      <c r="G5425">
        <v>2</v>
      </c>
      <c r="H5425">
        <v>76.08</v>
      </c>
      <c r="J5425">
        <v>1</v>
      </c>
      <c r="K5425">
        <v>2</v>
      </c>
      <c r="L5425">
        <v>1</v>
      </c>
      <c r="M5425">
        <v>128</v>
      </c>
      <c r="N5425" t="s">
        <v>27</v>
      </c>
      <c r="O5425">
        <v>1.1870000000000001</v>
      </c>
      <c r="P5425" t="s">
        <v>58</v>
      </c>
      <c r="Q5425" t="s">
        <v>108</v>
      </c>
      <c r="R5425">
        <v>4.68</v>
      </c>
      <c r="S5425">
        <v>0</v>
      </c>
      <c r="U5425">
        <v>-1</v>
      </c>
      <c r="V5425" t="s">
        <v>587</v>
      </c>
      <c r="W5425" t="s">
        <v>31</v>
      </c>
      <c r="X5425">
        <v>0</v>
      </c>
      <c r="Y5425" t="str">
        <f>IF(tblRides[[#This Row],[supply_demand_ratio]]&lt;0.8,"Below 0.8",IF(tblRides[[#This Row],[supply_demand_ratio]]&lt;1,"Between 0.8-1.0",IF(tblRides[[#This Row],[supply_demand_ratio]]&lt;=1.2,"Between 1.0-1.2","Above 1.2")))</f>
        <v>Between 1.0-1.2</v>
      </c>
    </row>
    <row r="5426" spans="1:25" x14ac:dyDescent="0.3">
      <c r="A5426" t="s">
        <v>5481</v>
      </c>
      <c r="B5426" s="1">
        <v>46070.926388888889</v>
      </c>
      <c r="C5426" s="2">
        <v>46070</v>
      </c>
      <c r="D5426">
        <v>22</v>
      </c>
      <c r="E5426" t="s">
        <v>33</v>
      </c>
      <c r="F5426" t="s">
        <v>26</v>
      </c>
      <c r="G5426">
        <v>16.2</v>
      </c>
      <c r="H5426">
        <v>271.44</v>
      </c>
      <c r="I5426">
        <v>255.92</v>
      </c>
      <c r="J5426">
        <v>1</v>
      </c>
      <c r="K5426">
        <v>4.5999999999999996</v>
      </c>
      <c r="L5426">
        <v>3.4</v>
      </c>
      <c r="M5426">
        <v>78</v>
      </c>
      <c r="N5426" t="s">
        <v>41</v>
      </c>
      <c r="O5426">
        <v>1.1399999999999999</v>
      </c>
      <c r="P5426" t="s">
        <v>28</v>
      </c>
      <c r="Q5426" t="s">
        <v>29</v>
      </c>
      <c r="R5426">
        <v>4.71</v>
      </c>
      <c r="S5426">
        <v>1</v>
      </c>
      <c r="T5426">
        <v>-15.52</v>
      </c>
      <c r="U5426">
        <v>-1.2</v>
      </c>
      <c r="V5426" t="s">
        <v>587</v>
      </c>
      <c r="W5426" t="s">
        <v>31</v>
      </c>
      <c r="X5426">
        <v>1</v>
      </c>
      <c r="Y5426" t="str">
        <f>IF(tblRides[[#This Row],[supply_demand_ratio]]&lt;0.8,"Below 0.8",IF(tblRides[[#This Row],[supply_demand_ratio]]&lt;1,"Between 0.8-1.0",IF(tblRides[[#This Row],[supply_demand_ratio]]&lt;=1.2,"Between 1.0-1.2","Above 1.2")))</f>
        <v>Between 1.0-1.2</v>
      </c>
    </row>
    <row r="5427" spans="1:25" x14ac:dyDescent="0.3">
      <c r="A5427" t="s">
        <v>5482</v>
      </c>
      <c r="B5427" s="1">
        <v>46070.927083333336</v>
      </c>
      <c r="C5427" s="2">
        <v>46070</v>
      </c>
      <c r="D5427">
        <v>22</v>
      </c>
      <c r="E5427" t="s">
        <v>33</v>
      </c>
      <c r="F5427" t="s">
        <v>26</v>
      </c>
      <c r="G5427">
        <v>2.9</v>
      </c>
      <c r="H5427">
        <v>96.2</v>
      </c>
      <c r="I5427">
        <v>99.18</v>
      </c>
      <c r="J5427">
        <v>1.1000000000000001</v>
      </c>
      <c r="K5427">
        <v>2.9</v>
      </c>
      <c r="L5427">
        <v>4.4000000000000004</v>
      </c>
      <c r="M5427">
        <v>101</v>
      </c>
      <c r="N5427" t="s">
        <v>41</v>
      </c>
      <c r="O5427">
        <v>1.2929999999999999</v>
      </c>
      <c r="P5427" t="s">
        <v>28</v>
      </c>
      <c r="Q5427" t="s">
        <v>29</v>
      </c>
      <c r="R5427">
        <v>4.5599999999999996</v>
      </c>
      <c r="S5427">
        <v>4</v>
      </c>
      <c r="T5427">
        <v>2.98</v>
      </c>
      <c r="U5427">
        <v>1.5</v>
      </c>
      <c r="V5427" t="s">
        <v>587</v>
      </c>
      <c r="W5427" t="s">
        <v>31</v>
      </c>
      <c r="X5427">
        <v>1</v>
      </c>
      <c r="Y5427" t="str">
        <f>IF(tblRides[[#This Row],[supply_demand_ratio]]&lt;0.8,"Below 0.8",IF(tblRides[[#This Row],[supply_demand_ratio]]&lt;1,"Between 0.8-1.0",IF(tblRides[[#This Row],[supply_demand_ratio]]&lt;=1.2,"Between 1.0-1.2","Above 1.2")))</f>
        <v>Above 1.2</v>
      </c>
    </row>
    <row r="5428" spans="1:25" x14ac:dyDescent="0.3">
      <c r="A5428" t="s">
        <v>5483</v>
      </c>
      <c r="B5428" s="1">
        <v>46070.933333333334</v>
      </c>
      <c r="C5428" s="2">
        <v>46070</v>
      </c>
      <c r="D5428">
        <v>22</v>
      </c>
      <c r="E5428" t="s">
        <v>25</v>
      </c>
      <c r="F5428" t="s">
        <v>26</v>
      </c>
      <c r="G5428">
        <v>14.4</v>
      </c>
      <c r="H5428">
        <v>333.77</v>
      </c>
      <c r="I5428">
        <v>355.95</v>
      </c>
      <c r="J5428">
        <v>1.2</v>
      </c>
      <c r="K5428">
        <v>6.7</v>
      </c>
      <c r="L5428">
        <v>7.9</v>
      </c>
      <c r="M5428">
        <v>108</v>
      </c>
      <c r="N5428" t="s">
        <v>27</v>
      </c>
      <c r="O5428">
        <v>0.77500000000000002</v>
      </c>
      <c r="P5428" t="s">
        <v>28</v>
      </c>
      <c r="Q5428" t="s">
        <v>29</v>
      </c>
      <c r="R5428">
        <v>4.7</v>
      </c>
      <c r="S5428">
        <v>2</v>
      </c>
      <c r="T5428">
        <v>22.18</v>
      </c>
      <c r="U5428">
        <v>1.2</v>
      </c>
      <c r="V5428" t="s">
        <v>587</v>
      </c>
      <c r="W5428" t="s">
        <v>45</v>
      </c>
      <c r="X5428">
        <v>1</v>
      </c>
      <c r="Y5428" t="str">
        <f>IF(tblRides[[#This Row],[supply_demand_ratio]]&lt;0.8,"Below 0.8",IF(tblRides[[#This Row],[supply_demand_ratio]]&lt;1,"Between 0.8-1.0",IF(tblRides[[#This Row],[supply_demand_ratio]]&lt;=1.2,"Between 1.0-1.2","Above 1.2")))</f>
        <v>Below 0.8</v>
      </c>
    </row>
    <row r="5429" spans="1:25" x14ac:dyDescent="0.3">
      <c r="A5429" t="s">
        <v>5484</v>
      </c>
      <c r="B5429" s="1">
        <v>46070.938888888886</v>
      </c>
      <c r="C5429" s="2">
        <v>46070</v>
      </c>
      <c r="D5429">
        <v>22</v>
      </c>
      <c r="E5429" t="s">
        <v>36</v>
      </c>
      <c r="F5429" t="s">
        <v>26</v>
      </c>
      <c r="G5429">
        <v>11.3</v>
      </c>
      <c r="H5429">
        <v>260.92</v>
      </c>
      <c r="I5429">
        <v>279.35000000000002</v>
      </c>
      <c r="J5429">
        <v>1.2</v>
      </c>
      <c r="K5429">
        <v>2</v>
      </c>
      <c r="L5429">
        <v>1</v>
      </c>
      <c r="M5429">
        <v>91</v>
      </c>
      <c r="N5429" t="s">
        <v>27</v>
      </c>
      <c r="O5429">
        <v>0.86899999999999999</v>
      </c>
      <c r="P5429" t="s">
        <v>28</v>
      </c>
      <c r="Q5429" t="s">
        <v>29</v>
      </c>
      <c r="R5429">
        <v>4.79</v>
      </c>
      <c r="S5429">
        <v>3</v>
      </c>
      <c r="T5429">
        <v>18.43</v>
      </c>
      <c r="U5429">
        <v>-1</v>
      </c>
      <c r="V5429" t="s">
        <v>587</v>
      </c>
      <c r="W5429" t="s">
        <v>31</v>
      </c>
      <c r="X5429">
        <v>1</v>
      </c>
      <c r="Y5429" t="str">
        <f>IF(tblRides[[#This Row],[supply_demand_ratio]]&lt;0.8,"Below 0.8",IF(tblRides[[#This Row],[supply_demand_ratio]]&lt;1,"Between 0.8-1.0",IF(tblRides[[#This Row],[supply_demand_ratio]]&lt;=1.2,"Between 1.0-1.2","Above 1.2")))</f>
        <v>Between 0.8-1.0</v>
      </c>
    </row>
    <row r="5430" spans="1:25" x14ac:dyDescent="0.3">
      <c r="A5430" t="s">
        <v>5485</v>
      </c>
      <c r="B5430" s="1">
        <v>46070.944444444445</v>
      </c>
      <c r="C5430" s="2">
        <v>46070</v>
      </c>
      <c r="D5430">
        <v>22</v>
      </c>
      <c r="E5430" t="s">
        <v>43</v>
      </c>
      <c r="F5430" t="s">
        <v>26</v>
      </c>
      <c r="G5430">
        <v>4.4000000000000004</v>
      </c>
      <c r="H5430">
        <v>98.34</v>
      </c>
      <c r="I5430">
        <v>96.14</v>
      </c>
      <c r="J5430">
        <v>1</v>
      </c>
      <c r="K5430">
        <v>2.7</v>
      </c>
      <c r="L5430">
        <v>1</v>
      </c>
      <c r="M5430">
        <v>59</v>
      </c>
      <c r="N5430" t="s">
        <v>41</v>
      </c>
      <c r="O5430">
        <v>1.21</v>
      </c>
      <c r="P5430" t="s">
        <v>28</v>
      </c>
      <c r="Q5430" t="s">
        <v>29</v>
      </c>
      <c r="R5430">
        <v>4.6500000000000004</v>
      </c>
      <c r="S5430">
        <v>3</v>
      </c>
      <c r="T5430">
        <v>-2.2000000000000002</v>
      </c>
      <c r="U5430">
        <v>-1.7</v>
      </c>
      <c r="V5430" t="s">
        <v>587</v>
      </c>
      <c r="W5430" t="s">
        <v>31</v>
      </c>
      <c r="X5430">
        <v>1</v>
      </c>
      <c r="Y5430" t="str">
        <f>IF(tblRides[[#This Row],[supply_demand_ratio]]&lt;0.8,"Below 0.8",IF(tblRides[[#This Row],[supply_demand_ratio]]&lt;1,"Between 0.8-1.0",IF(tblRides[[#This Row],[supply_demand_ratio]]&lt;=1.2,"Between 1.0-1.2","Above 1.2")))</f>
        <v>Above 1.2</v>
      </c>
    </row>
    <row r="5431" spans="1:25" x14ac:dyDescent="0.3">
      <c r="A5431" t="s">
        <v>5486</v>
      </c>
      <c r="B5431" s="1">
        <v>46070.946527777778</v>
      </c>
      <c r="C5431" s="2">
        <v>46070</v>
      </c>
      <c r="D5431">
        <v>22</v>
      </c>
      <c r="E5431" t="s">
        <v>33</v>
      </c>
      <c r="F5431" t="s">
        <v>34</v>
      </c>
      <c r="G5431">
        <v>3.4</v>
      </c>
      <c r="H5431">
        <v>96.64</v>
      </c>
      <c r="J5431">
        <v>1</v>
      </c>
      <c r="K5431">
        <v>7.9</v>
      </c>
      <c r="L5431">
        <v>6.8</v>
      </c>
      <c r="M5431">
        <v>87</v>
      </c>
      <c r="N5431" t="s">
        <v>41</v>
      </c>
      <c r="O5431">
        <v>1.359</v>
      </c>
      <c r="P5431" t="s">
        <v>58</v>
      </c>
      <c r="Q5431" t="s">
        <v>74</v>
      </c>
      <c r="R5431">
        <v>4.4400000000000004</v>
      </c>
      <c r="S5431">
        <v>0</v>
      </c>
      <c r="U5431">
        <v>-1.1000000000000001</v>
      </c>
      <c r="V5431" t="s">
        <v>587</v>
      </c>
      <c r="W5431" t="s">
        <v>45</v>
      </c>
      <c r="X5431">
        <v>0</v>
      </c>
      <c r="Y5431" t="str">
        <f>IF(tblRides[[#This Row],[supply_demand_ratio]]&lt;0.8,"Below 0.8",IF(tblRides[[#This Row],[supply_demand_ratio]]&lt;1,"Between 0.8-1.0",IF(tblRides[[#This Row],[supply_demand_ratio]]&lt;=1.2,"Between 1.0-1.2","Above 1.2")))</f>
        <v>Above 1.2</v>
      </c>
    </row>
    <row r="5432" spans="1:25" x14ac:dyDescent="0.3">
      <c r="A5432" t="s">
        <v>5487</v>
      </c>
      <c r="B5432" s="1">
        <v>46070.973611111112</v>
      </c>
      <c r="C5432" s="2">
        <v>46070</v>
      </c>
      <c r="D5432">
        <v>23</v>
      </c>
      <c r="E5432" t="s">
        <v>25</v>
      </c>
      <c r="F5432" t="s">
        <v>26</v>
      </c>
      <c r="G5432">
        <v>4.8</v>
      </c>
      <c r="H5432">
        <v>113.26</v>
      </c>
      <c r="I5432">
        <v>105.9</v>
      </c>
      <c r="J5432">
        <v>1</v>
      </c>
      <c r="K5432">
        <v>5.5</v>
      </c>
      <c r="L5432">
        <v>7.3</v>
      </c>
      <c r="M5432">
        <v>114</v>
      </c>
      <c r="N5432" t="s">
        <v>27</v>
      </c>
      <c r="O5432">
        <v>0.94099999999999995</v>
      </c>
      <c r="P5432" t="s">
        <v>28</v>
      </c>
      <c r="Q5432" t="s">
        <v>29</v>
      </c>
      <c r="R5432">
        <v>4.8899999999999997</v>
      </c>
      <c r="S5432">
        <v>7</v>
      </c>
      <c r="T5432">
        <v>-7.36</v>
      </c>
      <c r="U5432">
        <v>1.8</v>
      </c>
      <c r="V5432" t="s">
        <v>587</v>
      </c>
      <c r="W5432" t="s">
        <v>45</v>
      </c>
      <c r="X5432">
        <v>1</v>
      </c>
      <c r="Y5432" t="str">
        <f>IF(tblRides[[#This Row],[supply_demand_ratio]]&lt;0.8,"Below 0.8",IF(tblRides[[#This Row],[supply_demand_ratio]]&lt;1,"Between 0.8-1.0",IF(tblRides[[#This Row],[supply_demand_ratio]]&lt;=1.2,"Between 1.0-1.2","Above 1.2")))</f>
        <v>Between 0.8-1.0</v>
      </c>
    </row>
    <row r="5433" spans="1:25" x14ac:dyDescent="0.3">
      <c r="A5433" t="s">
        <v>5488</v>
      </c>
      <c r="B5433" s="1">
        <v>46070.984027777777</v>
      </c>
      <c r="C5433" s="2">
        <v>46070</v>
      </c>
      <c r="D5433">
        <v>23</v>
      </c>
      <c r="E5433" t="s">
        <v>33</v>
      </c>
      <c r="F5433" t="s">
        <v>26</v>
      </c>
      <c r="G5433">
        <v>19.5</v>
      </c>
      <c r="H5433">
        <v>357.27</v>
      </c>
      <c r="J5433">
        <v>1</v>
      </c>
      <c r="K5433">
        <v>6.3</v>
      </c>
      <c r="L5433">
        <v>10.8</v>
      </c>
      <c r="M5433">
        <v>86</v>
      </c>
      <c r="N5433" t="s">
        <v>41</v>
      </c>
      <c r="O5433">
        <v>1.361</v>
      </c>
      <c r="P5433" t="s">
        <v>58</v>
      </c>
      <c r="Q5433" t="s">
        <v>108</v>
      </c>
      <c r="R5433">
        <v>4.8099999999999996</v>
      </c>
      <c r="S5433">
        <v>22</v>
      </c>
      <c r="U5433">
        <v>4.5</v>
      </c>
      <c r="V5433" t="s">
        <v>587</v>
      </c>
      <c r="W5433" t="s">
        <v>45</v>
      </c>
      <c r="X5433">
        <v>0</v>
      </c>
      <c r="Y5433" t="str">
        <f>IF(tblRides[[#This Row],[supply_demand_ratio]]&lt;0.8,"Below 0.8",IF(tblRides[[#This Row],[supply_demand_ratio]]&lt;1,"Between 0.8-1.0",IF(tblRides[[#This Row],[supply_demand_ratio]]&lt;=1.2,"Between 1.0-1.2","Above 1.2")))</f>
        <v>Above 1.2</v>
      </c>
    </row>
    <row r="5434" spans="1:25" x14ac:dyDescent="0.3">
      <c r="A5434" t="s">
        <v>5489</v>
      </c>
      <c r="B5434" s="1">
        <v>46070.992361111108</v>
      </c>
      <c r="C5434" s="2">
        <v>46070</v>
      </c>
      <c r="D5434">
        <v>23</v>
      </c>
      <c r="E5434" t="s">
        <v>25</v>
      </c>
      <c r="F5434" t="s">
        <v>26</v>
      </c>
      <c r="G5434">
        <v>4.2</v>
      </c>
      <c r="H5434">
        <v>105.89</v>
      </c>
      <c r="J5434">
        <v>1</v>
      </c>
      <c r="K5434">
        <v>4.3</v>
      </c>
      <c r="L5434">
        <v>3</v>
      </c>
      <c r="M5434">
        <v>135</v>
      </c>
      <c r="N5434" t="s">
        <v>27</v>
      </c>
      <c r="O5434">
        <v>1.19</v>
      </c>
      <c r="P5434" t="s">
        <v>58</v>
      </c>
      <c r="Q5434" t="s">
        <v>59</v>
      </c>
      <c r="R5434">
        <v>4.66</v>
      </c>
      <c r="S5434">
        <v>8</v>
      </c>
      <c r="U5434">
        <v>-1.3</v>
      </c>
      <c r="V5434" t="s">
        <v>587</v>
      </c>
      <c r="W5434" t="s">
        <v>31</v>
      </c>
      <c r="X5434">
        <v>0</v>
      </c>
      <c r="Y5434" t="str">
        <f>IF(tblRides[[#This Row],[supply_demand_ratio]]&lt;0.8,"Below 0.8",IF(tblRides[[#This Row],[supply_demand_ratio]]&lt;1,"Between 0.8-1.0",IF(tblRides[[#This Row],[supply_demand_ratio]]&lt;=1.2,"Between 1.0-1.2","Above 1.2")))</f>
        <v>Between 1.0-1.2</v>
      </c>
    </row>
    <row r="5435" spans="1:25" x14ac:dyDescent="0.3">
      <c r="A5435" t="s">
        <v>5490</v>
      </c>
      <c r="B5435" s="1">
        <v>46070.992361111108</v>
      </c>
      <c r="C5435" s="2">
        <v>46070</v>
      </c>
      <c r="D5435">
        <v>23</v>
      </c>
      <c r="E5435" t="s">
        <v>33</v>
      </c>
      <c r="F5435" t="s">
        <v>26</v>
      </c>
      <c r="G5435">
        <v>12.8</v>
      </c>
      <c r="H5435">
        <v>206.81</v>
      </c>
      <c r="I5435">
        <v>202.9</v>
      </c>
      <c r="J5435">
        <v>1</v>
      </c>
      <c r="K5435">
        <v>2</v>
      </c>
      <c r="L5435">
        <v>2.5</v>
      </c>
      <c r="M5435">
        <v>86</v>
      </c>
      <c r="N5435" t="s">
        <v>41</v>
      </c>
      <c r="O5435">
        <v>1.0880000000000001</v>
      </c>
      <c r="P5435" t="s">
        <v>28</v>
      </c>
      <c r="Q5435" t="s">
        <v>29</v>
      </c>
      <c r="R5435">
        <v>5</v>
      </c>
      <c r="S5435">
        <v>19</v>
      </c>
      <c r="T5435">
        <v>-3.91</v>
      </c>
      <c r="U5435">
        <v>0.5</v>
      </c>
      <c r="V5435" t="s">
        <v>587</v>
      </c>
      <c r="W5435" t="s">
        <v>31</v>
      </c>
      <c r="X5435">
        <v>1</v>
      </c>
      <c r="Y5435" t="str">
        <f>IF(tblRides[[#This Row],[supply_demand_ratio]]&lt;0.8,"Below 0.8",IF(tblRides[[#This Row],[supply_demand_ratio]]&lt;1,"Between 0.8-1.0",IF(tblRides[[#This Row],[supply_demand_ratio]]&lt;=1.2,"Between 1.0-1.2","Above 1.2")))</f>
        <v>Between 1.0-1.2</v>
      </c>
    </row>
    <row r="5436" spans="1:25" x14ac:dyDescent="0.3">
      <c r="A5436" t="s">
        <v>5491</v>
      </c>
      <c r="B5436" s="1">
        <v>46071.002083333333</v>
      </c>
      <c r="C5436" s="2">
        <v>46071</v>
      </c>
      <c r="D5436">
        <v>0</v>
      </c>
      <c r="E5436" t="s">
        <v>25</v>
      </c>
      <c r="F5436" t="s">
        <v>26</v>
      </c>
      <c r="G5436">
        <v>14.3</v>
      </c>
      <c r="H5436">
        <v>277.22000000000003</v>
      </c>
      <c r="I5436">
        <v>296.55</v>
      </c>
      <c r="J5436">
        <v>1.1000000000000001</v>
      </c>
      <c r="K5436">
        <v>2.6</v>
      </c>
      <c r="L5436">
        <v>2.5</v>
      </c>
      <c r="M5436">
        <v>101</v>
      </c>
      <c r="N5436" t="s">
        <v>41</v>
      </c>
      <c r="O5436">
        <v>1.018</v>
      </c>
      <c r="P5436" t="s">
        <v>28</v>
      </c>
      <c r="Q5436" t="s">
        <v>29</v>
      </c>
      <c r="R5436">
        <v>4.67</v>
      </c>
      <c r="S5436">
        <v>5</v>
      </c>
      <c r="T5436">
        <v>19.329999999999998</v>
      </c>
      <c r="U5436">
        <v>-0.1</v>
      </c>
      <c r="V5436" t="s">
        <v>697</v>
      </c>
      <c r="W5436" t="s">
        <v>31</v>
      </c>
      <c r="X5436">
        <v>1</v>
      </c>
      <c r="Y5436" t="str">
        <f>IF(tblRides[[#This Row],[supply_demand_ratio]]&lt;0.8,"Below 0.8",IF(tblRides[[#This Row],[supply_demand_ratio]]&lt;1,"Between 0.8-1.0",IF(tblRides[[#This Row],[supply_demand_ratio]]&lt;=1.2,"Between 1.0-1.2","Above 1.2")))</f>
        <v>Between 1.0-1.2</v>
      </c>
    </row>
    <row r="5437" spans="1:25" x14ac:dyDescent="0.3">
      <c r="A5437" t="s">
        <v>5492</v>
      </c>
      <c r="B5437" s="1">
        <v>46071.004861111112</v>
      </c>
      <c r="C5437" s="2">
        <v>46071</v>
      </c>
      <c r="D5437">
        <v>0</v>
      </c>
      <c r="E5437" t="s">
        <v>62</v>
      </c>
      <c r="F5437" t="s">
        <v>26</v>
      </c>
      <c r="G5437">
        <v>3.7</v>
      </c>
      <c r="H5437">
        <v>89.26</v>
      </c>
      <c r="I5437">
        <v>84.96</v>
      </c>
      <c r="J5437">
        <v>1</v>
      </c>
      <c r="K5437">
        <v>2.8</v>
      </c>
      <c r="L5437">
        <v>1</v>
      </c>
      <c r="M5437">
        <v>59</v>
      </c>
      <c r="N5437" t="s">
        <v>41</v>
      </c>
      <c r="O5437">
        <v>2.2000000000000002</v>
      </c>
      <c r="P5437" t="s">
        <v>28</v>
      </c>
      <c r="Q5437" t="s">
        <v>29</v>
      </c>
      <c r="R5437">
        <v>4.76</v>
      </c>
      <c r="S5437">
        <v>36</v>
      </c>
      <c r="T5437">
        <v>-4.3</v>
      </c>
      <c r="U5437">
        <v>-1.8</v>
      </c>
      <c r="V5437" t="s">
        <v>697</v>
      </c>
      <c r="W5437" t="s">
        <v>31</v>
      </c>
      <c r="X5437">
        <v>1</v>
      </c>
      <c r="Y5437" t="str">
        <f>IF(tblRides[[#This Row],[supply_demand_ratio]]&lt;0.8,"Below 0.8",IF(tblRides[[#This Row],[supply_demand_ratio]]&lt;1,"Between 0.8-1.0",IF(tblRides[[#This Row],[supply_demand_ratio]]&lt;=1.2,"Between 1.0-1.2","Above 1.2")))</f>
        <v>Above 1.2</v>
      </c>
    </row>
    <row r="5438" spans="1:25" x14ac:dyDescent="0.3">
      <c r="A5438" t="s">
        <v>5493</v>
      </c>
      <c r="B5438" s="1">
        <v>46071.018750000003</v>
      </c>
      <c r="C5438" s="2">
        <v>46071</v>
      </c>
      <c r="D5438">
        <v>0</v>
      </c>
      <c r="E5438" t="s">
        <v>25</v>
      </c>
      <c r="F5438" t="s">
        <v>26</v>
      </c>
      <c r="G5438">
        <v>5.0999999999999996</v>
      </c>
      <c r="H5438">
        <v>142.32</v>
      </c>
      <c r="I5438">
        <v>143.49</v>
      </c>
      <c r="J5438">
        <v>1.1000000000000001</v>
      </c>
      <c r="K5438">
        <v>2.8</v>
      </c>
      <c r="L5438">
        <v>6.1</v>
      </c>
      <c r="M5438">
        <v>144</v>
      </c>
      <c r="N5438" t="s">
        <v>27</v>
      </c>
      <c r="O5438">
        <v>1.2669999999999999</v>
      </c>
      <c r="P5438" t="s">
        <v>28</v>
      </c>
      <c r="Q5438" t="s">
        <v>29</v>
      </c>
      <c r="R5438">
        <v>4.28</v>
      </c>
      <c r="S5438">
        <v>12</v>
      </c>
      <c r="T5438">
        <v>1.17</v>
      </c>
      <c r="U5438">
        <v>3.3</v>
      </c>
      <c r="V5438" t="s">
        <v>697</v>
      </c>
      <c r="W5438" t="s">
        <v>31</v>
      </c>
      <c r="X5438">
        <v>1</v>
      </c>
      <c r="Y5438" t="str">
        <f>IF(tblRides[[#This Row],[supply_demand_ratio]]&lt;0.8,"Below 0.8",IF(tblRides[[#This Row],[supply_demand_ratio]]&lt;1,"Between 0.8-1.0",IF(tblRides[[#This Row],[supply_demand_ratio]]&lt;=1.2,"Between 1.0-1.2","Above 1.2")))</f>
        <v>Above 1.2</v>
      </c>
    </row>
    <row r="5439" spans="1:25" x14ac:dyDescent="0.3">
      <c r="A5439" t="s">
        <v>5494</v>
      </c>
      <c r="B5439" s="1">
        <v>46071.020138888889</v>
      </c>
      <c r="C5439" s="2">
        <v>46071</v>
      </c>
      <c r="D5439">
        <v>0</v>
      </c>
      <c r="E5439" t="s">
        <v>62</v>
      </c>
      <c r="F5439" t="s">
        <v>26</v>
      </c>
      <c r="G5439">
        <v>1.4</v>
      </c>
      <c r="H5439">
        <v>59.36</v>
      </c>
      <c r="I5439">
        <v>59.7</v>
      </c>
      <c r="J5439">
        <v>1</v>
      </c>
      <c r="K5439">
        <v>6.9</v>
      </c>
      <c r="L5439">
        <v>8.8000000000000007</v>
      </c>
      <c r="M5439">
        <v>55</v>
      </c>
      <c r="N5439" t="s">
        <v>41</v>
      </c>
      <c r="O5439">
        <v>1.839</v>
      </c>
      <c r="P5439" t="s">
        <v>28</v>
      </c>
      <c r="Q5439" t="s">
        <v>29</v>
      </c>
      <c r="R5439">
        <v>4.5599999999999996</v>
      </c>
      <c r="S5439">
        <v>3</v>
      </c>
      <c r="T5439">
        <v>0.34</v>
      </c>
      <c r="U5439">
        <v>1.9</v>
      </c>
      <c r="V5439" t="s">
        <v>697</v>
      </c>
      <c r="W5439" t="s">
        <v>45</v>
      </c>
      <c r="X5439">
        <v>1</v>
      </c>
      <c r="Y5439" t="str">
        <f>IF(tblRides[[#This Row],[supply_demand_ratio]]&lt;0.8,"Below 0.8",IF(tblRides[[#This Row],[supply_demand_ratio]]&lt;1,"Between 0.8-1.0",IF(tblRides[[#This Row],[supply_demand_ratio]]&lt;=1.2,"Between 1.0-1.2","Above 1.2")))</f>
        <v>Above 1.2</v>
      </c>
    </row>
    <row r="5440" spans="1:25" x14ac:dyDescent="0.3">
      <c r="A5440" t="s">
        <v>5495</v>
      </c>
      <c r="B5440" s="1">
        <v>46071.022222222222</v>
      </c>
      <c r="C5440" s="2">
        <v>46071</v>
      </c>
      <c r="D5440">
        <v>0</v>
      </c>
      <c r="E5440" t="s">
        <v>62</v>
      </c>
      <c r="F5440" t="s">
        <v>26</v>
      </c>
      <c r="G5440">
        <v>6.7</v>
      </c>
      <c r="H5440">
        <v>130.37</v>
      </c>
      <c r="I5440">
        <v>135.09</v>
      </c>
      <c r="J5440">
        <v>1</v>
      </c>
      <c r="K5440">
        <v>3.7</v>
      </c>
      <c r="L5440">
        <v>12.3</v>
      </c>
      <c r="M5440">
        <v>56</v>
      </c>
      <c r="N5440" t="s">
        <v>41</v>
      </c>
      <c r="O5440">
        <v>1.7509999999999999</v>
      </c>
      <c r="P5440" t="s">
        <v>28</v>
      </c>
      <c r="Q5440" t="s">
        <v>29</v>
      </c>
      <c r="R5440">
        <v>4.8</v>
      </c>
      <c r="S5440">
        <v>14</v>
      </c>
      <c r="T5440">
        <v>4.72</v>
      </c>
      <c r="U5440">
        <v>8.6</v>
      </c>
      <c r="V5440" t="s">
        <v>697</v>
      </c>
      <c r="W5440" t="s">
        <v>31</v>
      </c>
      <c r="X5440">
        <v>1</v>
      </c>
      <c r="Y5440" t="str">
        <f>IF(tblRides[[#This Row],[supply_demand_ratio]]&lt;0.8,"Below 0.8",IF(tblRides[[#This Row],[supply_demand_ratio]]&lt;1,"Between 0.8-1.0",IF(tblRides[[#This Row],[supply_demand_ratio]]&lt;=1.2,"Between 1.0-1.2","Above 1.2")))</f>
        <v>Above 1.2</v>
      </c>
    </row>
    <row r="5441" spans="1:25" x14ac:dyDescent="0.3">
      <c r="A5441" t="s">
        <v>5496</v>
      </c>
      <c r="B5441" s="1">
        <v>46071.025694444441</v>
      </c>
      <c r="C5441" s="2">
        <v>46071</v>
      </c>
      <c r="D5441">
        <v>0</v>
      </c>
      <c r="E5441" t="s">
        <v>43</v>
      </c>
      <c r="F5441" t="s">
        <v>34</v>
      </c>
      <c r="G5441">
        <v>6.7</v>
      </c>
      <c r="H5441">
        <v>142.19</v>
      </c>
      <c r="J5441">
        <v>1</v>
      </c>
      <c r="K5441">
        <v>2</v>
      </c>
      <c r="L5441">
        <v>1</v>
      </c>
      <c r="M5441">
        <v>66</v>
      </c>
      <c r="N5441" t="s">
        <v>41</v>
      </c>
      <c r="O5441">
        <v>1.538</v>
      </c>
      <c r="P5441" t="s">
        <v>58</v>
      </c>
      <c r="Q5441" t="s">
        <v>88</v>
      </c>
      <c r="R5441">
        <v>4.66</v>
      </c>
      <c r="S5441">
        <v>0</v>
      </c>
      <c r="U5441">
        <v>-1</v>
      </c>
      <c r="V5441" t="s">
        <v>697</v>
      </c>
      <c r="W5441" t="s">
        <v>31</v>
      </c>
      <c r="X5441">
        <v>0</v>
      </c>
      <c r="Y5441" t="str">
        <f>IF(tblRides[[#This Row],[supply_demand_ratio]]&lt;0.8,"Below 0.8",IF(tblRides[[#This Row],[supply_demand_ratio]]&lt;1,"Between 0.8-1.0",IF(tblRides[[#This Row],[supply_demand_ratio]]&lt;=1.2,"Between 1.0-1.2","Above 1.2")))</f>
        <v>Above 1.2</v>
      </c>
    </row>
    <row r="5442" spans="1:25" x14ac:dyDescent="0.3">
      <c r="A5442" t="s">
        <v>5497</v>
      </c>
      <c r="B5442" s="1">
        <v>46071.045138888891</v>
      </c>
      <c r="C5442" s="2">
        <v>46071</v>
      </c>
      <c r="D5442">
        <v>1</v>
      </c>
      <c r="E5442" t="s">
        <v>43</v>
      </c>
      <c r="F5442" t="s">
        <v>26</v>
      </c>
      <c r="G5442">
        <v>5.5</v>
      </c>
      <c r="H5442">
        <v>118.89</v>
      </c>
      <c r="I5442">
        <v>111.05</v>
      </c>
      <c r="J5442">
        <v>1</v>
      </c>
      <c r="K5442">
        <v>2.8</v>
      </c>
      <c r="L5442">
        <v>3.1</v>
      </c>
      <c r="M5442">
        <v>78</v>
      </c>
      <c r="N5442" t="s">
        <v>41</v>
      </c>
      <c r="O5442">
        <v>1.607</v>
      </c>
      <c r="P5442" t="s">
        <v>28</v>
      </c>
      <c r="Q5442" t="s">
        <v>29</v>
      </c>
      <c r="R5442">
        <v>4.84</v>
      </c>
      <c r="S5442">
        <v>6</v>
      </c>
      <c r="T5442">
        <v>-7.84</v>
      </c>
      <c r="U5442">
        <v>0.3</v>
      </c>
      <c r="V5442" t="s">
        <v>697</v>
      </c>
      <c r="W5442" t="s">
        <v>31</v>
      </c>
      <c r="X5442">
        <v>1</v>
      </c>
      <c r="Y5442" t="str">
        <f>IF(tblRides[[#This Row],[supply_demand_ratio]]&lt;0.8,"Below 0.8",IF(tblRides[[#This Row],[supply_demand_ratio]]&lt;1,"Between 0.8-1.0",IF(tblRides[[#This Row],[supply_demand_ratio]]&lt;=1.2,"Between 1.0-1.2","Above 1.2")))</f>
        <v>Above 1.2</v>
      </c>
    </row>
    <row r="5443" spans="1:25" x14ac:dyDescent="0.3">
      <c r="A5443" t="s">
        <v>5498</v>
      </c>
      <c r="B5443" s="1">
        <v>46071.051388888889</v>
      </c>
      <c r="C5443" s="2">
        <v>46071</v>
      </c>
      <c r="D5443">
        <v>1</v>
      </c>
      <c r="E5443" t="s">
        <v>43</v>
      </c>
      <c r="F5443" t="s">
        <v>26</v>
      </c>
      <c r="G5443">
        <v>4.9000000000000004</v>
      </c>
      <c r="H5443">
        <v>115.33</v>
      </c>
      <c r="J5443">
        <v>1</v>
      </c>
      <c r="K5443">
        <v>5.0999999999999996</v>
      </c>
      <c r="L5443">
        <v>6.1</v>
      </c>
      <c r="M5443">
        <v>67</v>
      </c>
      <c r="N5443" t="s">
        <v>41</v>
      </c>
      <c r="O5443">
        <v>1.56</v>
      </c>
      <c r="P5443" t="s">
        <v>58</v>
      </c>
      <c r="Q5443" t="s">
        <v>59</v>
      </c>
      <c r="R5443">
        <v>4.29</v>
      </c>
      <c r="S5443">
        <v>8</v>
      </c>
      <c r="U5443">
        <v>1</v>
      </c>
      <c r="V5443" t="s">
        <v>697</v>
      </c>
      <c r="W5443" t="s">
        <v>45</v>
      </c>
      <c r="X5443">
        <v>0</v>
      </c>
      <c r="Y5443" t="str">
        <f>IF(tblRides[[#This Row],[supply_demand_ratio]]&lt;0.8,"Below 0.8",IF(tblRides[[#This Row],[supply_demand_ratio]]&lt;1,"Between 0.8-1.0",IF(tblRides[[#This Row],[supply_demand_ratio]]&lt;=1.2,"Between 1.0-1.2","Above 1.2")))</f>
        <v>Above 1.2</v>
      </c>
    </row>
    <row r="5444" spans="1:25" x14ac:dyDescent="0.3">
      <c r="A5444" t="s">
        <v>5499</v>
      </c>
      <c r="B5444" s="1">
        <v>46071.054166666669</v>
      </c>
      <c r="C5444" s="2">
        <v>46071</v>
      </c>
      <c r="D5444">
        <v>1</v>
      </c>
      <c r="E5444" t="s">
        <v>62</v>
      </c>
      <c r="F5444" t="s">
        <v>26</v>
      </c>
      <c r="G5444">
        <v>9.6</v>
      </c>
      <c r="H5444">
        <v>194.5</v>
      </c>
      <c r="I5444">
        <v>188.15</v>
      </c>
      <c r="J5444">
        <v>1.1000000000000001</v>
      </c>
      <c r="K5444">
        <v>2</v>
      </c>
      <c r="L5444">
        <v>1</v>
      </c>
      <c r="M5444">
        <v>56</v>
      </c>
      <c r="N5444" t="s">
        <v>41</v>
      </c>
      <c r="O5444">
        <v>1.5980000000000001</v>
      </c>
      <c r="P5444" t="s">
        <v>28</v>
      </c>
      <c r="Q5444" t="s">
        <v>29</v>
      </c>
      <c r="R5444">
        <v>4.8499999999999996</v>
      </c>
      <c r="S5444">
        <v>16</v>
      </c>
      <c r="T5444">
        <v>-6.35</v>
      </c>
      <c r="U5444">
        <v>-1</v>
      </c>
      <c r="V5444" t="s">
        <v>697</v>
      </c>
      <c r="W5444" t="s">
        <v>31</v>
      </c>
      <c r="X5444">
        <v>1</v>
      </c>
      <c r="Y5444" t="str">
        <f>IF(tblRides[[#This Row],[supply_demand_ratio]]&lt;0.8,"Below 0.8",IF(tblRides[[#This Row],[supply_demand_ratio]]&lt;1,"Between 0.8-1.0",IF(tblRides[[#This Row],[supply_demand_ratio]]&lt;=1.2,"Between 1.0-1.2","Above 1.2")))</f>
        <v>Above 1.2</v>
      </c>
    </row>
    <row r="5445" spans="1:25" x14ac:dyDescent="0.3">
      <c r="A5445" t="s">
        <v>5500</v>
      </c>
      <c r="B5445" s="1">
        <v>46071.057638888888</v>
      </c>
      <c r="C5445" s="2">
        <v>46071</v>
      </c>
      <c r="D5445">
        <v>1</v>
      </c>
      <c r="E5445" t="s">
        <v>33</v>
      </c>
      <c r="F5445" t="s">
        <v>26</v>
      </c>
      <c r="G5445">
        <v>11.5</v>
      </c>
      <c r="H5445">
        <v>207.17</v>
      </c>
      <c r="I5445">
        <v>199.88</v>
      </c>
      <c r="J5445">
        <v>1</v>
      </c>
      <c r="K5445">
        <v>6.5</v>
      </c>
      <c r="L5445">
        <v>10.8</v>
      </c>
      <c r="M5445">
        <v>101</v>
      </c>
      <c r="N5445" t="s">
        <v>41</v>
      </c>
      <c r="O5445">
        <v>1.6</v>
      </c>
      <c r="P5445" t="s">
        <v>28</v>
      </c>
      <c r="Q5445" t="s">
        <v>29</v>
      </c>
      <c r="R5445">
        <v>4.6900000000000004</v>
      </c>
      <c r="S5445">
        <v>1</v>
      </c>
      <c r="T5445">
        <v>-7.29</v>
      </c>
      <c r="U5445">
        <v>4.3</v>
      </c>
      <c r="V5445" t="s">
        <v>697</v>
      </c>
      <c r="W5445" t="s">
        <v>45</v>
      </c>
      <c r="X5445">
        <v>1</v>
      </c>
      <c r="Y5445" t="str">
        <f>IF(tblRides[[#This Row],[supply_demand_ratio]]&lt;0.8,"Below 0.8",IF(tblRides[[#This Row],[supply_demand_ratio]]&lt;1,"Between 0.8-1.0",IF(tblRides[[#This Row],[supply_demand_ratio]]&lt;=1.2,"Between 1.0-1.2","Above 1.2")))</f>
        <v>Above 1.2</v>
      </c>
    </row>
    <row r="5446" spans="1:25" x14ac:dyDescent="0.3">
      <c r="A5446" t="s">
        <v>5501</v>
      </c>
      <c r="B5446" s="1">
        <v>46071.071527777778</v>
      </c>
      <c r="C5446" s="2">
        <v>46071</v>
      </c>
      <c r="D5446">
        <v>1</v>
      </c>
      <c r="E5446" t="s">
        <v>33</v>
      </c>
      <c r="F5446" t="s">
        <v>34</v>
      </c>
      <c r="G5446">
        <v>10.3</v>
      </c>
      <c r="H5446">
        <v>229.67</v>
      </c>
      <c r="I5446">
        <v>224.86</v>
      </c>
      <c r="J5446">
        <v>1.1000000000000001</v>
      </c>
      <c r="K5446">
        <v>7.3</v>
      </c>
      <c r="L5446">
        <v>7</v>
      </c>
      <c r="M5446">
        <v>101</v>
      </c>
      <c r="N5446" t="s">
        <v>41</v>
      </c>
      <c r="O5446">
        <v>1.5529999999999999</v>
      </c>
      <c r="P5446" t="s">
        <v>28</v>
      </c>
      <c r="Q5446" t="s">
        <v>29</v>
      </c>
      <c r="R5446">
        <v>5</v>
      </c>
      <c r="S5446">
        <v>0</v>
      </c>
      <c r="T5446">
        <v>-4.8099999999999996</v>
      </c>
      <c r="U5446">
        <v>-0.3</v>
      </c>
      <c r="V5446" t="s">
        <v>697</v>
      </c>
      <c r="W5446" t="s">
        <v>45</v>
      </c>
      <c r="X5446">
        <v>1</v>
      </c>
      <c r="Y5446" t="str">
        <f>IF(tblRides[[#This Row],[supply_demand_ratio]]&lt;0.8,"Below 0.8",IF(tblRides[[#This Row],[supply_demand_ratio]]&lt;1,"Between 0.8-1.0",IF(tblRides[[#This Row],[supply_demand_ratio]]&lt;=1.2,"Between 1.0-1.2","Above 1.2")))</f>
        <v>Above 1.2</v>
      </c>
    </row>
    <row r="5447" spans="1:25" x14ac:dyDescent="0.3">
      <c r="A5447" t="s">
        <v>5502</v>
      </c>
      <c r="B5447" s="1">
        <v>46071.074999999997</v>
      </c>
      <c r="C5447" s="2">
        <v>46071</v>
      </c>
      <c r="D5447">
        <v>1</v>
      </c>
      <c r="E5447" t="s">
        <v>25</v>
      </c>
      <c r="F5447" t="s">
        <v>26</v>
      </c>
      <c r="G5447">
        <v>5.5</v>
      </c>
      <c r="H5447">
        <v>150.56</v>
      </c>
      <c r="I5447">
        <v>144.27000000000001</v>
      </c>
      <c r="J5447">
        <v>1.1000000000000001</v>
      </c>
      <c r="K5447">
        <v>2.4</v>
      </c>
      <c r="L5447">
        <v>1.1000000000000001</v>
      </c>
      <c r="M5447">
        <v>134</v>
      </c>
      <c r="N5447" t="s">
        <v>27</v>
      </c>
      <c r="O5447">
        <v>1.1639999999999999</v>
      </c>
      <c r="P5447" t="s">
        <v>28</v>
      </c>
      <c r="Q5447" t="s">
        <v>29</v>
      </c>
      <c r="R5447">
        <v>4.7</v>
      </c>
      <c r="S5447">
        <v>15</v>
      </c>
      <c r="T5447">
        <v>-6.29</v>
      </c>
      <c r="U5447">
        <v>-1.3</v>
      </c>
      <c r="V5447" t="s">
        <v>697</v>
      </c>
      <c r="W5447" t="s">
        <v>31</v>
      </c>
      <c r="X5447">
        <v>1</v>
      </c>
      <c r="Y5447" t="str">
        <f>IF(tblRides[[#This Row],[supply_demand_ratio]]&lt;0.8,"Below 0.8",IF(tblRides[[#This Row],[supply_demand_ratio]]&lt;1,"Between 0.8-1.0",IF(tblRides[[#This Row],[supply_demand_ratio]]&lt;=1.2,"Between 1.0-1.2","Above 1.2")))</f>
        <v>Between 1.0-1.2</v>
      </c>
    </row>
    <row r="5448" spans="1:25" x14ac:dyDescent="0.3">
      <c r="A5448" t="s">
        <v>5503</v>
      </c>
      <c r="B5448" s="1">
        <v>46071.076388888891</v>
      </c>
      <c r="C5448" s="2">
        <v>46071</v>
      </c>
      <c r="D5448">
        <v>1</v>
      </c>
      <c r="E5448" t="s">
        <v>36</v>
      </c>
      <c r="F5448" t="s">
        <v>34</v>
      </c>
      <c r="G5448">
        <v>8.9</v>
      </c>
      <c r="H5448">
        <v>152.27000000000001</v>
      </c>
      <c r="I5448">
        <v>147.07</v>
      </c>
      <c r="J5448">
        <v>1</v>
      </c>
      <c r="K5448">
        <v>5.3</v>
      </c>
      <c r="L5448">
        <v>8.6999999999999993</v>
      </c>
      <c r="M5448">
        <v>106</v>
      </c>
      <c r="N5448" t="s">
        <v>41</v>
      </c>
      <c r="O5448">
        <v>1.244</v>
      </c>
      <c r="P5448" t="s">
        <v>28</v>
      </c>
      <c r="Q5448" t="s">
        <v>29</v>
      </c>
      <c r="R5448">
        <v>4.84</v>
      </c>
      <c r="S5448">
        <v>0</v>
      </c>
      <c r="T5448">
        <v>-5.2</v>
      </c>
      <c r="U5448">
        <v>3.4</v>
      </c>
      <c r="V5448" t="s">
        <v>697</v>
      </c>
      <c r="W5448" t="s">
        <v>45</v>
      </c>
      <c r="X5448">
        <v>1</v>
      </c>
      <c r="Y5448" t="str">
        <f>IF(tblRides[[#This Row],[supply_demand_ratio]]&lt;0.8,"Below 0.8",IF(tblRides[[#This Row],[supply_demand_ratio]]&lt;1,"Between 0.8-1.0",IF(tblRides[[#This Row],[supply_demand_ratio]]&lt;=1.2,"Between 1.0-1.2","Above 1.2")))</f>
        <v>Above 1.2</v>
      </c>
    </row>
    <row r="5449" spans="1:25" x14ac:dyDescent="0.3">
      <c r="A5449" t="s">
        <v>5504</v>
      </c>
      <c r="B5449" s="1">
        <v>46071.09375</v>
      </c>
      <c r="C5449" s="2">
        <v>46071</v>
      </c>
      <c r="D5449">
        <v>2</v>
      </c>
      <c r="E5449" t="s">
        <v>25</v>
      </c>
      <c r="F5449" t="s">
        <v>34</v>
      </c>
      <c r="G5449">
        <v>5.8</v>
      </c>
      <c r="H5449">
        <v>115.13</v>
      </c>
      <c r="J5449">
        <v>1</v>
      </c>
      <c r="K5449">
        <v>6.2</v>
      </c>
      <c r="L5449">
        <v>4</v>
      </c>
      <c r="M5449">
        <v>123</v>
      </c>
      <c r="N5449" t="s">
        <v>27</v>
      </c>
      <c r="O5449">
        <v>1.069</v>
      </c>
      <c r="P5449" t="s">
        <v>58</v>
      </c>
      <c r="Q5449" t="s">
        <v>108</v>
      </c>
      <c r="R5449">
        <v>4.84</v>
      </c>
      <c r="S5449">
        <v>0</v>
      </c>
      <c r="U5449">
        <v>-2.2000000000000002</v>
      </c>
      <c r="V5449" t="s">
        <v>697</v>
      </c>
      <c r="W5449" t="s">
        <v>45</v>
      </c>
      <c r="X5449">
        <v>0</v>
      </c>
      <c r="Y5449" t="str">
        <f>IF(tblRides[[#This Row],[supply_demand_ratio]]&lt;0.8,"Below 0.8",IF(tblRides[[#This Row],[supply_demand_ratio]]&lt;1,"Between 0.8-1.0",IF(tblRides[[#This Row],[supply_demand_ratio]]&lt;=1.2,"Between 1.0-1.2","Above 1.2")))</f>
        <v>Between 1.0-1.2</v>
      </c>
    </row>
    <row r="5450" spans="1:25" x14ac:dyDescent="0.3">
      <c r="A5450" t="s">
        <v>5505</v>
      </c>
      <c r="B5450" s="1">
        <v>46071.113888888889</v>
      </c>
      <c r="C5450" s="2">
        <v>46071</v>
      </c>
      <c r="D5450">
        <v>2</v>
      </c>
      <c r="E5450" t="s">
        <v>25</v>
      </c>
      <c r="F5450" t="s">
        <v>26</v>
      </c>
      <c r="G5450">
        <v>4.7</v>
      </c>
      <c r="H5450">
        <v>113.02</v>
      </c>
      <c r="I5450">
        <v>116.78</v>
      </c>
      <c r="J5450">
        <v>1</v>
      </c>
      <c r="K5450">
        <v>2.1</v>
      </c>
      <c r="L5450">
        <v>3.7</v>
      </c>
      <c r="M5450">
        <v>143</v>
      </c>
      <c r="N5450" t="s">
        <v>41</v>
      </c>
      <c r="O5450">
        <v>1.51</v>
      </c>
      <c r="P5450" t="s">
        <v>28</v>
      </c>
      <c r="Q5450" t="s">
        <v>29</v>
      </c>
      <c r="R5450">
        <v>4.91</v>
      </c>
      <c r="S5450">
        <v>1</v>
      </c>
      <c r="T5450">
        <v>3.76</v>
      </c>
      <c r="U5450">
        <v>1.6</v>
      </c>
      <c r="V5450" t="s">
        <v>697</v>
      </c>
      <c r="W5450" t="s">
        <v>31</v>
      </c>
      <c r="X5450">
        <v>1</v>
      </c>
      <c r="Y5450" t="str">
        <f>IF(tblRides[[#This Row],[supply_demand_ratio]]&lt;0.8,"Below 0.8",IF(tblRides[[#This Row],[supply_demand_ratio]]&lt;1,"Between 0.8-1.0",IF(tblRides[[#This Row],[supply_demand_ratio]]&lt;=1.2,"Between 1.0-1.2","Above 1.2")))</f>
        <v>Above 1.2</v>
      </c>
    </row>
    <row r="5451" spans="1:25" x14ac:dyDescent="0.3">
      <c r="A5451" t="s">
        <v>5506</v>
      </c>
      <c r="B5451" s="1">
        <v>46071.124305555553</v>
      </c>
      <c r="C5451" s="2">
        <v>46071</v>
      </c>
      <c r="D5451">
        <v>2</v>
      </c>
      <c r="E5451" t="s">
        <v>25</v>
      </c>
      <c r="F5451" t="s">
        <v>26</v>
      </c>
      <c r="G5451">
        <v>6.2</v>
      </c>
      <c r="H5451">
        <v>141.9</v>
      </c>
      <c r="I5451">
        <v>140.66</v>
      </c>
      <c r="J5451">
        <v>1</v>
      </c>
      <c r="K5451">
        <v>3.9</v>
      </c>
      <c r="L5451">
        <v>2.2000000000000002</v>
      </c>
      <c r="M5451">
        <v>135</v>
      </c>
      <c r="N5451" t="s">
        <v>27</v>
      </c>
      <c r="O5451">
        <v>0.97199999999999998</v>
      </c>
      <c r="P5451" t="s">
        <v>28</v>
      </c>
      <c r="Q5451" t="s">
        <v>29</v>
      </c>
      <c r="R5451">
        <v>4.79</v>
      </c>
      <c r="S5451">
        <v>40</v>
      </c>
      <c r="T5451">
        <v>-1.24</v>
      </c>
      <c r="U5451">
        <v>-1.7</v>
      </c>
      <c r="V5451" t="s">
        <v>697</v>
      </c>
      <c r="W5451" t="s">
        <v>31</v>
      </c>
      <c r="X5451">
        <v>1</v>
      </c>
      <c r="Y5451" t="str">
        <f>IF(tblRides[[#This Row],[supply_demand_ratio]]&lt;0.8,"Below 0.8",IF(tblRides[[#This Row],[supply_demand_ratio]]&lt;1,"Between 0.8-1.0",IF(tblRides[[#This Row],[supply_demand_ratio]]&lt;=1.2,"Between 1.0-1.2","Above 1.2")))</f>
        <v>Between 0.8-1.0</v>
      </c>
    </row>
    <row r="5452" spans="1:25" x14ac:dyDescent="0.3">
      <c r="A5452" t="s">
        <v>5507</v>
      </c>
      <c r="B5452" s="1">
        <v>46071.137499999997</v>
      </c>
      <c r="C5452" s="2">
        <v>46071</v>
      </c>
      <c r="D5452">
        <v>3</v>
      </c>
      <c r="E5452" t="s">
        <v>43</v>
      </c>
      <c r="F5452" t="s">
        <v>26</v>
      </c>
      <c r="G5452">
        <v>4.0999999999999996</v>
      </c>
      <c r="H5452">
        <v>108.03</v>
      </c>
      <c r="I5452">
        <v>103.27</v>
      </c>
      <c r="J5452">
        <v>1</v>
      </c>
      <c r="K5452">
        <v>3.6</v>
      </c>
      <c r="L5452">
        <v>3.4</v>
      </c>
      <c r="M5452">
        <v>76</v>
      </c>
      <c r="N5452" t="s">
        <v>41</v>
      </c>
      <c r="O5452">
        <v>1.954</v>
      </c>
      <c r="P5452" t="s">
        <v>28</v>
      </c>
      <c r="Q5452" t="s">
        <v>29</v>
      </c>
      <c r="R5452">
        <v>4.72</v>
      </c>
      <c r="S5452">
        <v>6</v>
      </c>
      <c r="T5452">
        <v>-4.76</v>
      </c>
      <c r="U5452">
        <v>-0.2</v>
      </c>
      <c r="V5452" t="s">
        <v>697</v>
      </c>
      <c r="W5452" t="s">
        <v>31</v>
      </c>
      <c r="X5452">
        <v>1</v>
      </c>
      <c r="Y5452" t="str">
        <f>IF(tblRides[[#This Row],[supply_demand_ratio]]&lt;0.8,"Below 0.8",IF(tblRides[[#This Row],[supply_demand_ratio]]&lt;1,"Between 0.8-1.0",IF(tblRides[[#This Row],[supply_demand_ratio]]&lt;=1.2,"Between 1.0-1.2","Above 1.2")))</f>
        <v>Above 1.2</v>
      </c>
    </row>
    <row r="5453" spans="1:25" x14ac:dyDescent="0.3">
      <c r="A5453" t="s">
        <v>5508</v>
      </c>
      <c r="B5453" s="1">
        <v>46071.140277777777</v>
      </c>
      <c r="C5453" s="2">
        <v>46071</v>
      </c>
      <c r="D5453">
        <v>3</v>
      </c>
      <c r="E5453" t="s">
        <v>62</v>
      </c>
      <c r="F5453" t="s">
        <v>26</v>
      </c>
      <c r="G5453">
        <v>2.7</v>
      </c>
      <c r="H5453">
        <v>73.680000000000007</v>
      </c>
      <c r="I5453">
        <v>69.819999999999993</v>
      </c>
      <c r="J5453">
        <v>1</v>
      </c>
      <c r="K5453">
        <v>5</v>
      </c>
      <c r="L5453">
        <v>5.8</v>
      </c>
      <c r="M5453">
        <v>63</v>
      </c>
      <c r="N5453" t="s">
        <v>41</v>
      </c>
      <c r="O5453">
        <v>1.9730000000000001</v>
      </c>
      <c r="P5453" t="s">
        <v>28</v>
      </c>
      <c r="Q5453" t="s">
        <v>29</v>
      </c>
      <c r="R5453">
        <v>4.68</v>
      </c>
      <c r="S5453">
        <v>34</v>
      </c>
      <c r="T5453">
        <v>-3.86</v>
      </c>
      <c r="U5453">
        <v>0.8</v>
      </c>
      <c r="V5453" t="s">
        <v>697</v>
      </c>
      <c r="W5453" t="s">
        <v>31</v>
      </c>
      <c r="X5453">
        <v>1</v>
      </c>
      <c r="Y5453" t="str">
        <f>IF(tblRides[[#This Row],[supply_demand_ratio]]&lt;0.8,"Below 0.8",IF(tblRides[[#This Row],[supply_demand_ratio]]&lt;1,"Between 0.8-1.0",IF(tblRides[[#This Row],[supply_demand_ratio]]&lt;=1.2,"Between 1.0-1.2","Above 1.2")))</f>
        <v>Above 1.2</v>
      </c>
    </row>
    <row r="5454" spans="1:25" x14ac:dyDescent="0.3">
      <c r="A5454" t="s">
        <v>5509</v>
      </c>
      <c r="B5454" s="1">
        <v>46071.188888888886</v>
      </c>
      <c r="C5454" s="2">
        <v>46071</v>
      </c>
      <c r="D5454">
        <v>4</v>
      </c>
      <c r="E5454" t="s">
        <v>36</v>
      </c>
      <c r="F5454" t="s">
        <v>34</v>
      </c>
      <c r="G5454">
        <v>13.3</v>
      </c>
      <c r="H5454">
        <v>236.96</v>
      </c>
      <c r="I5454">
        <v>245.73</v>
      </c>
      <c r="J5454">
        <v>1</v>
      </c>
      <c r="K5454">
        <v>7.3</v>
      </c>
      <c r="L5454">
        <v>9.9</v>
      </c>
      <c r="M5454">
        <v>131</v>
      </c>
      <c r="N5454" t="s">
        <v>41</v>
      </c>
      <c r="O5454">
        <v>1.5640000000000001</v>
      </c>
      <c r="P5454" t="s">
        <v>28</v>
      </c>
      <c r="Q5454" t="s">
        <v>29</v>
      </c>
      <c r="R5454">
        <v>4.93</v>
      </c>
      <c r="S5454">
        <v>0</v>
      </c>
      <c r="T5454">
        <v>8.77</v>
      </c>
      <c r="U5454">
        <v>2.6</v>
      </c>
      <c r="V5454" t="s">
        <v>697</v>
      </c>
      <c r="W5454" t="s">
        <v>45</v>
      </c>
      <c r="X5454">
        <v>1</v>
      </c>
      <c r="Y5454" t="str">
        <f>IF(tblRides[[#This Row],[supply_demand_ratio]]&lt;0.8,"Below 0.8",IF(tblRides[[#This Row],[supply_demand_ratio]]&lt;1,"Between 0.8-1.0",IF(tblRides[[#This Row],[supply_demand_ratio]]&lt;=1.2,"Between 1.0-1.2","Above 1.2")))</f>
        <v>Above 1.2</v>
      </c>
    </row>
    <row r="5455" spans="1:25" x14ac:dyDescent="0.3">
      <c r="A5455" t="s">
        <v>5510</v>
      </c>
      <c r="B5455" s="1">
        <v>46071.206944444442</v>
      </c>
      <c r="C5455" s="2">
        <v>46071</v>
      </c>
      <c r="D5455">
        <v>4</v>
      </c>
      <c r="E5455" t="s">
        <v>25</v>
      </c>
      <c r="F5455" t="s">
        <v>26</v>
      </c>
      <c r="G5455">
        <v>9.6999999999999993</v>
      </c>
      <c r="H5455">
        <v>203.36</v>
      </c>
      <c r="I5455">
        <v>196.58</v>
      </c>
      <c r="J5455">
        <v>1</v>
      </c>
      <c r="K5455">
        <v>4.2</v>
      </c>
      <c r="L5455">
        <v>5.2</v>
      </c>
      <c r="M5455">
        <v>136</v>
      </c>
      <c r="N5455" t="s">
        <v>27</v>
      </c>
      <c r="O5455">
        <v>0.97899999999999998</v>
      </c>
      <c r="P5455" t="s">
        <v>28</v>
      </c>
      <c r="Q5455" t="s">
        <v>29</v>
      </c>
      <c r="R5455">
        <v>4.66</v>
      </c>
      <c r="S5455">
        <v>3</v>
      </c>
      <c r="T5455">
        <v>-6.78</v>
      </c>
      <c r="U5455">
        <v>1</v>
      </c>
      <c r="V5455" t="s">
        <v>697</v>
      </c>
      <c r="W5455" t="s">
        <v>31</v>
      </c>
      <c r="X5455">
        <v>1</v>
      </c>
      <c r="Y5455" t="str">
        <f>IF(tblRides[[#This Row],[supply_demand_ratio]]&lt;0.8,"Below 0.8",IF(tblRides[[#This Row],[supply_demand_ratio]]&lt;1,"Between 0.8-1.0",IF(tblRides[[#This Row],[supply_demand_ratio]]&lt;=1.2,"Between 1.0-1.2","Above 1.2")))</f>
        <v>Between 0.8-1.0</v>
      </c>
    </row>
    <row r="5456" spans="1:25" x14ac:dyDescent="0.3">
      <c r="A5456" t="s">
        <v>5511</v>
      </c>
      <c r="B5456" s="1">
        <v>46071.242361111108</v>
      </c>
      <c r="C5456" s="2">
        <v>46071</v>
      </c>
      <c r="D5456">
        <v>5</v>
      </c>
      <c r="E5456" t="s">
        <v>43</v>
      </c>
      <c r="F5456" t="s">
        <v>34</v>
      </c>
      <c r="G5456">
        <v>2.9</v>
      </c>
      <c r="H5456">
        <v>79.2</v>
      </c>
      <c r="I5456">
        <v>80.63</v>
      </c>
      <c r="J5456">
        <v>1</v>
      </c>
      <c r="K5456">
        <v>2</v>
      </c>
      <c r="L5456">
        <v>1.1000000000000001</v>
      </c>
      <c r="M5456">
        <v>68</v>
      </c>
      <c r="N5456" t="s">
        <v>41</v>
      </c>
      <c r="O5456">
        <v>2.2000000000000002</v>
      </c>
      <c r="P5456" t="s">
        <v>28</v>
      </c>
      <c r="Q5456" t="s">
        <v>29</v>
      </c>
      <c r="R5456">
        <v>4.6100000000000003</v>
      </c>
      <c r="S5456">
        <v>0</v>
      </c>
      <c r="T5456">
        <v>1.43</v>
      </c>
      <c r="U5456">
        <v>-0.9</v>
      </c>
      <c r="V5456" t="s">
        <v>697</v>
      </c>
      <c r="W5456" t="s">
        <v>31</v>
      </c>
      <c r="X5456">
        <v>1</v>
      </c>
      <c r="Y5456" t="str">
        <f>IF(tblRides[[#This Row],[supply_demand_ratio]]&lt;0.8,"Below 0.8",IF(tblRides[[#This Row],[supply_demand_ratio]]&lt;1,"Between 0.8-1.0",IF(tblRides[[#This Row],[supply_demand_ratio]]&lt;=1.2,"Between 1.0-1.2","Above 1.2")))</f>
        <v>Above 1.2</v>
      </c>
    </row>
    <row r="5457" spans="1:25" x14ac:dyDescent="0.3">
      <c r="A5457" t="s">
        <v>5512</v>
      </c>
      <c r="B5457" s="1">
        <v>46071.245833333334</v>
      </c>
      <c r="C5457" s="2">
        <v>46071</v>
      </c>
      <c r="D5457">
        <v>5</v>
      </c>
      <c r="E5457" t="s">
        <v>36</v>
      </c>
      <c r="F5457" t="s">
        <v>26</v>
      </c>
      <c r="G5457">
        <v>3.2</v>
      </c>
      <c r="H5457">
        <v>80.05</v>
      </c>
      <c r="I5457">
        <v>79.010000000000005</v>
      </c>
      <c r="J5457">
        <v>1</v>
      </c>
      <c r="K5457">
        <v>2</v>
      </c>
      <c r="L5457">
        <v>3.9</v>
      </c>
      <c r="M5457">
        <v>128</v>
      </c>
      <c r="N5457" t="s">
        <v>41</v>
      </c>
      <c r="O5457">
        <v>1.5649999999999999</v>
      </c>
      <c r="P5457" t="s">
        <v>28</v>
      </c>
      <c r="Q5457" t="s">
        <v>29</v>
      </c>
      <c r="R5457">
        <v>4.87</v>
      </c>
      <c r="S5457">
        <v>5</v>
      </c>
      <c r="T5457">
        <v>-1.04</v>
      </c>
      <c r="U5457">
        <v>1.9</v>
      </c>
      <c r="V5457" t="s">
        <v>697</v>
      </c>
      <c r="W5457" t="s">
        <v>31</v>
      </c>
      <c r="X5457">
        <v>1</v>
      </c>
      <c r="Y5457" t="str">
        <f>IF(tblRides[[#This Row],[supply_demand_ratio]]&lt;0.8,"Below 0.8",IF(tblRides[[#This Row],[supply_demand_ratio]]&lt;1,"Between 0.8-1.0",IF(tblRides[[#This Row],[supply_demand_ratio]]&lt;=1.2,"Between 1.0-1.2","Above 1.2")))</f>
        <v>Above 1.2</v>
      </c>
    </row>
    <row r="5458" spans="1:25" x14ac:dyDescent="0.3">
      <c r="A5458" t="s">
        <v>5513</v>
      </c>
      <c r="B5458" s="1">
        <v>46071.253472222219</v>
      </c>
      <c r="C5458" s="2">
        <v>46071</v>
      </c>
      <c r="D5458">
        <v>6</v>
      </c>
      <c r="E5458" t="s">
        <v>33</v>
      </c>
      <c r="F5458" t="s">
        <v>26</v>
      </c>
      <c r="G5458">
        <v>6.9</v>
      </c>
      <c r="H5458">
        <v>171.04</v>
      </c>
      <c r="I5458">
        <v>173.88</v>
      </c>
      <c r="J5458">
        <v>1.1000000000000001</v>
      </c>
      <c r="K5458">
        <v>2.8</v>
      </c>
      <c r="L5458">
        <v>1</v>
      </c>
      <c r="M5458">
        <v>91</v>
      </c>
      <c r="N5458" t="s">
        <v>27</v>
      </c>
      <c r="O5458">
        <v>1.079</v>
      </c>
      <c r="P5458" t="s">
        <v>28</v>
      </c>
      <c r="Q5458" t="s">
        <v>29</v>
      </c>
      <c r="R5458">
        <v>4.95</v>
      </c>
      <c r="S5458">
        <v>7</v>
      </c>
      <c r="T5458">
        <v>2.84</v>
      </c>
      <c r="U5458">
        <v>-1.8</v>
      </c>
      <c r="V5458" t="s">
        <v>697</v>
      </c>
      <c r="W5458" t="s">
        <v>31</v>
      </c>
      <c r="X5458">
        <v>1</v>
      </c>
      <c r="Y5458" t="str">
        <f>IF(tblRides[[#This Row],[supply_demand_ratio]]&lt;0.8,"Below 0.8",IF(tblRides[[#This Row],[supply_demand_ratio]]&lt;1,"Between 0.8-1.0",IF(tblRides[[#This Row],[supply_demand_ratio]]&lt;=1.2,"Between 1.0-1.2","Above 1.2")))</f>
        <v>Between 1.0-1.2</v>
      </c>
    </row>
    <row r="5459" spans="1:25" x14ac:dyDescent="0.3">
      <c r="A5459" t="s">
        <v>5514</v>
      </c>
      <c r="B5459" s="1">
        <v>46071.254861111112</v>
      </c>
      <c r="C5459" s="2">
        <v>46071</v>
      </c>
      <c r="D5459">
        <v>6</v>
      </c>
      <c r="E5459" t="s">
        <v>25</v>
      </c>
      <c r="F5459" t="s">
        <v>26</v>
      </c>
      <c r="G5459">
        <v>5.8</v>
      </c>
      <c r="H5459">
        <v>122.24</v>
      </c>
      <c r="I5459">
        <v>125.21</v>
      </c>
      <c r="J5459">
        <v>1</v>
      </c>
      <c r="K5459">
        <v>3.9</v>
      </c>
      <c r="L5459">
        <v>7.9</v>
      </c>
      <c r="M5459">
        <v>144</v>
      </c>
      <c r="N5459" t="s">
        <v>27</v>
      </c>
      <c r="O5459">
        <v>1.2130000000000001</v>
      </c>
      <c r="P5459" t="s">
        <v>28</v>
      </c>
      <c r="Q5459" t="s">
        <v>29</v>
      </c>
      <c r="R5459">
        <v>5</v>
      </c>
      <c r="S5459">
        <v>12</v>
      </c>
      <c r="T5459">
        <v>2.97</v>
      </c>
      <c r="U5459">
        <v>4</v>
      </c>
      <c r="V5459" t="s">
        <v>697</v>
      </c>
      <c r="W5459" t="s">
        <v>31</v>
      </c>
      <c r="X5459">
        <v>1</v>
      </c>
      <c r="Y5459" t="str">
        <f>IF(tblRides[[#This Row],[supply_demand_ratio]]&lt;0.8,"Below 0.8",IF(tblRides[[#This Row],[supply_demand_ratio]]&lt;1,"Between 0.8-1.0",IF(tblRides[[#This Row],[supply_demand_ratio]]&lt;=1.2,"Between 1.0-1.2","Above 1.2")))</f>
        <v>Above 1.2</v>
      </c>
    </row>
    <row r="5460" spans="1:25" x14ac:dyDescent="0.3">
      <c r="A5460" t="s">
        <v>5515</v>
      </c>
      <c r="B5460" s="1">
        <v>46071.257638888892</v>
      </c>
      <c r="C5460" s="2">
        <v>46071</v>
      </c>
      <c r="D5460">
        <v>6</v>
      </c>
      <c r="E5460" t="s">
        <v>43</v>
      </c>
      <c r="F5460" t="s">
        <v>26</v>
      </c>
      <c r="G5460">
        <v>3.8</v>
      </c>
      <c r="H5460">
        <v>104.28</v>
      </c>
      <c r="J5460">
        <v>1</v>
      </c>
      <c r="K5460">
        <v>6.9</v>
      </c>
      <c r="L5460">
        <v>16.3</v>
      </c>
      <c r="M5460">
        <v>76</v>
      </c>
      <c r="N5460" t="s">
        <v>41</v>
      </c>
      <c r="O5460">
        <v>2.194</v>
      </c>
      <c r="P5460" t="s">
        <v>37</v>
      </c>
      <c r="Q5460" t="s">
        <v>103</v>
      </c>
      <c r="R5460">
        <v>5</v>
      </c>
      <c r="S5460">
        <v>2</v>
      </c>
      <c r="U5460">
        <v>9.4</v>
      </c>
      <c r="V5460" t="s">
        <v>697</v>
      </c>
      <c r="W5460" t="s">
        <v>45</v>
      </c>
      <c r="X5460">
        <v>0</v>
      </c>
      <c r="Y5460" t="str">
        <f>IF(tblRides[[#This Row],[supply_demand_ratio]]&lt;0.8,"Below 0.8",IF(tblRides[[#This Row],[supply_demand_ratio]]&lt;1,"Between 0.8-1.0",IF(tblRides[[#This Row],[supply_demand_ratio]]&lt;=1.2,"Between 1.0-1.2","Above 1.2")))</f>
        <v>Above 1.2</v>
      </c>
    </row>
    <row r="5461" spans="1:25" x14ac:dyDescent="0.3">
      <c r="A5461" t="s">
        <v>5516</v>
      </c>
      <c r="B5461" s="1">
        <v>46071.268750000003</v>
      </c>
      <c r="C5461" s="2">
        <v>46071</v>
      </c>
      <c r="D5461">
        <v>6</v>
      </c>
      <c r="E5461" t="s">
        <v>33</v>
      </c>
      <c r="F5461" t="s">
        <v>26</v>
      </c>
      <c r="G5461">
        <v>4.4000000000000004</v>
      </c>
      <c r="H5461">
        <v>100.57</v>
      </c>
      <c r="I5461">
        <v>98.7</v>
      </c>
      <c r="J5461">
        <v>1</v>
      </c>
      <c r="K5461">
        <v>2</v>
      </c>
      <c r="L5461">
        <v>3</v>
      </c>
      <c r="M5461">
        <v>97</v>
      </c>
      <c r="N5461" t="s">
        <v>41</v>
      </c>
      <c r="O5461">
        <v>1.446</v>
      </c>
      <c r="P5461" t="s">
        <v>28</v>
      </c>
      <c r="Q5461" t="s">
        <v>29</v>
      </c>
      <c r="R5461">
        <v>4.76</v>
      </c>
      <c r="S5461">
        <v>9</v>
      </c>
      <c r="T5461">
        <v>-1.87</v>
      </c>
      <c r="U5461">
        <v>1</v>
      </c>
      <c r="V5461" t="s">
        <v>697</v>
      </c>
      <c r="W5461" t="s">
        <v>31</v>
      </c>
      <c r="X5461">
        <v>1</v>
      </c>
      <c r="Y5461" t="str">
        <f>IF(tblRides[[#This Row],[supply_demand_ratio]]&lt;0.8,"Below 0.8",IF(tblRides[[#This Row],[supply_demand_ratio]]&lt;1,"Between 0.8-1.0",IF(tblRides[[#This Row],[supply_demand_ratio]]&lt;=1.2,"Between 1.0-1.2","Above 1.2")))</f>
        <v>Above 1.2</v>
      </c>
    </row>
    <row r="5462" spans="1:25" x14ac:dyDescent="0.3">
      <c r="A5462" t="s">
        <v>5517</v>
      </c>
      <c r="B5462" s="1">
        <v>46071.283333333333</v>
      </c>
      <c r="C5462" s="2">
        <v>46071</v>
      </c>
      <c r="D5462">
        <v>6</v>
      </c>
      <c r="E5462" t="s">
        <v>62</v>
      </c>
      <c r="F5462" t="s">
        <v>26</v>
      </c>
      <c r="G5462">
        <v>3.5</v>
      </c>
      <c r="H5462">
        <v>99.8</v>
      </c>
      <c r="I5462">
        <v>99.89</v>
      </c>
      <c r="J5462">
        <v>1.1000000000000001</v>
      </c>
      <c r="K5462">
        <v>4</v>
      </c>
      <c r="L5462">
        <v>6.4</v>
      </c>
      <c r="M5462">
        <v>61</v>
      </c>
      <c r="N5462" t="s">
        <v>41</v>
      </c>
      <c r="O5462">
        <v>1.9850000000000001</v>
      </c>
      <c r="P5462" t="s">
        <v>28</v>
      </c>
      <c r="Q5462" t="s">
        <v>29</v>
      </c>
      <c r="R5462">
        <v>4.8499999999999996</v>
      </c>
      <c r="S5462">
        <v>9</v>
      </c>
      <c r="T5462">
        <v>0.09</v>
      </c>
      <c r="U5462">
        <v>2.4</v>
      </c>
      <c r="V5462" t="s">
        <v>697</v>
      </c>
      <c r="W5462" t="s">
        <v>31</v>
      </c>
      <c r="X5462">
        <v>1</v>
      </c>
      <c r="Y5462" t="str">
        <f>IF(tblRides[[#This Row],[supply_demand_ratio]]&lt;0.8,"Below 0.8",IF(tblRides[[#This Row],[supply_demand_ratio]]&lt;1,"Between 0.8-1.0",IF(tblRides[[#This Row],[supply_demand_ratio]]&lt;=1.2,"Between 1.0-1.2","Above 1.2")))</f>
        <v>Above 1.2</v>
      </c>
    </row>
    <row r="5463" spans="1:25" x14ac:dyDescent="0.3">
      <c r="A5463" t="s">
        <v>5518</v>
      </c>
      <c r="B5463" s="1">
        <v>46071.283333333333</v>
      </c>
      <c r="C5463" s="2">
        <v>46071</v>
      </c>
      <c r="D5463">
        <v>6</v>
      </c>
      <c r="E5463" t="s">
        <v>33</v>
      </c>
      <c r="F5463" t="s">
        <v>26</v>
      </c>
      <c r="G5463">
        <v>7.2</v>
      </c>
      <c r="H5463">
        <v>163.44999999999999</v>
      </c>
      <c r="I5463">
        <v>161.12</v>
      </c>
      <c r="J5463">
        <v>1</v>
      </c>
      <c r="K5463">
        <v>7.5</v>
      </c>
      <c r="L5463">
        <v>4.7</v>
      </c>
      <c r="M5463">
        <v>100</v>
      </c>
      <c r="N5463" t="s">
        <v>41</v>
      </c>
      <c r="O5463">
        <v>1.331</v>
      </c>
      <c r="P5463" t="s">
        <v>28</v>
      </c>
      <c r="Q5463" t="s">
        <v>29</v>
      </c>
      <c r="R5463">
        <v>5</v>
      </c>
      <c r="S5463">
        <v>20</v>
      </c>
      <c r="T5463">
        <v>-2.33</v>
      </c>
      <c r="U5463">
        <v>-2.8</v>
      </c>
      <c r="V5463" t="s">
        <v>697</v>
      </c>
      <c r="W5463" t="s">
        <v>45</v>
      </c>
      <c r="X5463">
        <v>1</v>
      </c>
      <c r="Y5463" t="str">
        <f>IF(tblRides[[#This Row],[supply_demand_ratio]]&lt;0.8,"Below 0.8",IF(tblRides[[#This Row],[supply_demand_ratio]]&lt;1,"Between 0.8-1.0",IF(tblRides[[#This Row],[supply_demand_ratio]]&lt;=1.2,"Between 1.0-1.2","Above 1.2")))</f>
        <v>Above 1.2</v>
      </c>
    </row>
    <row r="5464" spans="1:25" x14ac:dyDescent="0.3">
      <c r="A5464" t="s">
        <v>5519</v>
      </c>
      <c r="B5464" s="1">
        <v>46071.286111111112</v>
      </c>
      <c r="C5464" s="2">
        <v>46071</v>
      </c>
      <c r="D5464">
        <v>6</v>
      </c>
      <c r="E5464" t="s">
        <v>25</v>
      </c>
      <c r="F5464" t="s">
        <v>26</v>
      </c>
      <c r="G5464">
        <v>10.9</v>
      </c>
      <c r="H5464">
        <v>231.01</v>
      </c>
      <c r="J5464">
        <v>1.2</v>
      </c>
      <c r="K5464">
        <v>6.1</v>
      </c>
      <c r="L5464">
        <v>6.8</v>
      </c>
      <c r="M5464">
        <v>128</v>
      </c>
      <c r="N5464" t="s">
        <v>27</v>
      </c>
      <c r="O5464">
        <v>0.91500000000000004</v>
      </c>
      <c r="P5464" t="s">
        <v>58</v>
      </c>
      <c r="Q5464" t="s">
        <v>74</v>
      </c>
      <c r="R5464">
        <v>4.93</v>
      </c>
      <c r="S5464">
        <v>5</v>
      </c>
      <c r="U5464">
        <v>0.7</v>
      </c>
      <c r="V5464" t="s">
        <v>697</v>
      </c>
      <c r="W5464" t="s">
        <v>45</v>
      </c>
      <c r="X5464">
        <v>0</v>
      </c>
      <c r="Y5464" t="str">
        <f>IF(tblRides[[#This Row],[supply_demand_ratio]]&lt;0.8,"Below 0.8",IF(tblRides[[#This Row],[supply_demand_ratio]]&lt;1,"Between 0.8-1.0",IF(tblRides[[#This Row],[supply_demand_ratio]]&lt;=1.2,"Between 1.0-1.2","Above 1.2")))</f>
        <v>Between 0.8-1.0</v>
      </c>
    </row>
    <row r="5465" spans="1:25" x14ac:dyDescent="0.3">
      <c r="A5465" t="s">
        <v>5520</v>
      </c>
      <c r="B5465" s="1">
        <v>46071.290972222225</v>
      </c>
      <c r="C5465" s="2">
        <v>46071</v>
      </c>
      <c r="D5465">
        <v>6</v>
      </c>
      <c r="E5465" t="s">
        <v>36</v>
      </c>
      <c r="F5465" t="s">
        <v>26</v>
      </c>
      <c r="G5465">
        <v>6.1</v>
      </c>
      <c r="H5465">
        <v>128.25</v>
      </c>
      <c r="I5465">
        <v>130.63</v>
      </c>
      <c r="J5465">
        <v>1</v>
      </c>
      <c r="K5465">
        <v>2</v>
      </c>
      <c r="L5465">
        <v>4.8</v>
      </c>
      <c r="M5465">
        <v>131</v>
      </c>
      <c r="N5465" t="s">
        <v>27</v>
      </c>
      <c r="O5465">
        <v>1.2430000000000001</v>
      </c>
      <c r="P5465" t="s">
        <v>28</v>
      </c>
      <c r="Q5465" t="s">
        <v>29</v>
      </c>
      <c r="R5465">
        <v>5</v>
      </c>
      <c r="S5465">
        <v>12</v>
      </c>
      <c r="T5465">
        <v>2.38</v>
      </c>
      <c r="U5465">
        <v>2.8</v>
      </c>
      <c r="V5465" t="s">
        <v>697</v>
      </c>
      <c r="W5465" t="s">
        <v>31</v>
      </c>
      <c r="X5465">
        <v>1</v>
      </c>
      <c r="Y5465" t="str">
        <f>IF(tblRides[[#This Row],[supply_demand_ratio]]&lt;0.8,"Below 0.8",IF(tblRides[[#This Row],[supply_demand_ratio]]&lt;1,"Between 0.8-1.0",IF(tblRides[[#This Row],[supply_demand_ratio]]&lt;=1.2,"Between 1.0-1.2","Above 1.2")))</f>
        <v>Above 1.2</v>
      </c>
    </row>
    <row r="5466" spans="1:25" x14ac:dyDescent="0.3">
      <c r="A5466" t="s">
        <v>5521</v>
      </c>
      <c r="B5466" s="1">
        <v>46071.295138888891</v>
      </c>
      <c r="C5466" s="2">
        <v>46071</v>
      </c>
      <c r="D5466">
        <v>7</v>
      </c>
      <c r="E5466" t="s">
        <v>25</v>
      </c>
      <c r="F5466" t="s">
        <v>34</v>
      </c>
      <c r="G5466">
        <v>5</v>
      </c>
      <c r="H5466">
        <v>126.78</v>
      </c>
      <c r="I5466">
        <v>119.58</v>
      </c>
      <c r="J5466">
        <v>1.1000000000000001</v>
      </c>
      <c r="K5466">
        <v>6.5</v>
      </c>
      <c r="L5466">
        <v>8.6999999999999993</v>
      </c>
      <c r="M5466">
        <v>117</v>
      </c>
      <c r="N5466" t="s">
        <v>27</v>
      </c>
      <c r="O5466">
        <v>0.82099999999999995</v>
      </c>
      <c r="P5466" t="s">
        <v>28</v>
      </c>
      <c r="Q5466" t="s">
        <v>29</v>
      </c>
      <c r="R5466">
        <v>4.92</v>
      </c>
      <c r="S5466">
        <v>0</v>
      </c>
      <c r="T5466">
        <v>-7.2</v>
      </c>
      <c r="U5466">
        <v>2.2000000000000002</v>
      </c>
      <c r="V5466" t="s">
        <v>697</v>
      </c>
      <c r="W5466" t="s">
        <v>45</v>
      </c>
      <c r="X5466">
        <v>1</v>
      </c>
      <c r="Y5466" t="str">
        <f>IF(tblRides[[#This Row],[supply_demand_ratio]]&lt;0.8,"Below 0.8",IF(tblRides[[#This Row],[supply_demand_ratio]]&lt;1,"Between 0.8-1.0",IF(tblRides[[#This Row],[supply_demand_ratio]]&lt;=1.2,"Between 1.0-1.2","Above 1.2")))</f>
        <v>Between 0.8-1.0</v>
      </c>
    </row>
    <row r="5467" spans="1:25" x14ac:dyDescent="0.3">
      <c r="A5467" t="s">
        <v>5522</v>
      </c>
      <c r="B5467" s="1">
        <v>46071.329861111109</v>
      </c>
      <c r="C5467" s="2">
        <v>46071</v>
      </c>
      <c r="D5467">
        <v>7</v>
      </c>
      <c r="E5467" t="s">
        <v>36</v>
      </c>
      <c r="F5467" t="s">
        <v>26</v>
      </c>
      <c r="G5467">
        <v>2.6</v>
      </c>
      <c r="H5467">
        <v>78.41</v>
      </c>
      <c r="J5467">
        <v>1</v>
      </c>
      <c r="K5467">
        <v>4.7</v>
      </c>
      <c r="L5467">
        <v>3.4</v>
      </c>
      <c r="M5467">
        <v>97</v>
      </c>
      <c r="N5467" t="s">
        <v>27</v>
      </c>
      <c r="O5467">
        <v>0.97499999999999998</v>
      </c>
      <c r="P5467" t="s">
        <v>37</v>
      </c>
      <c r="Q5467" t="s">
        <v>103</v>
      </c>
      <c r="R5467">
        <v>4.57</v>
      </c>
      <c r="S5467">
        <v>18</v>
      </c>
      <c r="U5467">
        <v>-1.3</v>
      </c>
      <c r="V5467" t="s">
        <v>697</v>
      </c>
      <c r="W5467" t="s">
        <v>31</v>
      </c>
      <c r="X5467">
        <v>0</v>
      </c>
      <c r="Y5467" t="str">
        <f>IF(tblRides[[#This Row],[supply_demand_ratio]]&lt;0.8,"Below 0.8",IF(tblRides[[#This Row],[supply_demand_ratio]]&lt;1,"Between 0.8-1.0",IF(tblRides[[#This Row],[supply_demand_ratio]]&lt;=1.2,"Between 1.0-1.2","Above 1.2")))</f>
        <v>Between 0.8-1.0</v>
      </c>
    </row>
    <row r="5468" spans="1:25" x14ac:dyDescent="0.3">
      <c r="A5468" t="s">
        <v>5523</v>
      </c>
      <c r="B5468" s="1">
        <v>46071.335416666669</v>
      </c>
      <c r="C5468" s="2">
        <v>46071</v>
      </c>
      <c r="D5468">
        <v>8</v>
      </c>
      <c r="E5468" t="s">
        <v>43</v>
      </c>
      <c r="F5468" t="s">
        <v>26</v>
      </c>
      <c r="G5468">
        <v>1.7</v>
      </c>
      <c r="H5468">
        <v>62.39</v>
      </c>
      <c r="I5468">
        <v>63.21</v>
      </c>
      <c r="J5468">
        <v>1</v>
      </c>
      <c r="K5468">
        <v>7.7</v>
      </c>
      <c r="L5468">
        <v>7</v>
      </c>
      <c r="M5468">
        <v>61</v>
      </c>
      <c r="N5468" t="s">
        <v>41</v>
      </c>
      <c r="O5468">
        <v>1.1559999999999999</v>
      </c>
      <c r="P5468" t="s">
        <v>28</v>
      </c>
      <c r="Q5468" t="s">
        <v>29</v>
      </c>
      <c r="R5468">
        <v>4.68</v>
      </c>
      <c r="S5468">
        <v>3</v>
      </c>
      <c r="T5468">
        <v>0.82</v>
      </c>
      <c r="U5468">
        <v>-0.7</v>
      </c>
      <c r="V5468" t="s">
        <v>697</v>
      </c>
      <c r="W5468" t="s">
        <v>45</v>
      </c>
      <c r="X5468">
        <v>1</v>
      </c>
      <c r="Y5468" t="str">
        <f>IF(tblRides[[#This Row],[supply_demand_ratio]]&lt;0.8,"Below 0.8",IF(tblRides[[#This Row],[supply_demand_ratio]]&lt;1,"Between 0.8-1.0",IF(tblRides[[#This Row],[supply_demand_ratio]]&lt;=1.2,"Between 1.0-1.2","Above 1.2")))</f>
        <v>Between 1.0-1.2</v>
      </c>
    </row>
    <row r="5469" spans="1:25" x14ac:dyDescent="0.3">
      <c r="A5469" t="s">
        <v>5524</v>
      </c>
      <c r="B5469" s="1">
        <v>46071.336111111108</v>
      </c>
      <c r="C5469" s="2">
        <v>46071</v>
      </c>
      <c r="D5469">
        <v>8</v>
      </c>
      <c r="E5469" t="s">
        <v>25</v>
      </c>
      <c r="F5469" t="s">
        <v>34</v>
      </c>
      <c r="G5469">
        <v>2.1</v>
      </c>
      <c r="H5469">
        <v>81.239999999999995</v>
      </c>
      <c r="J5469">
        <v>1.1000000000000001</v>
      </c>
      <c r="K5469">
        <v>6.6</v>
      </c>
      <c r="L5469">
        <v>6.5</v>
      </c>
      <c r="M5469">
        <v>124</v>
      </c>
      <c r="N5469" t="s">
        <v>27</v>
      </c>
      <c r="O5469">
        <v>1.079</v>
      </c>
      <c r="P5469" t="s">
        <v>58</v>
      </c>
      <c r="Q5469" t="s">
        <v>59</v>
      </c>
      <c r="R5469">
        <v>4.4000000000000004</v>
      </c>
      <c r="S5469">
        <v>0</v>
      </c>
      <c r="U5469">
        <v>-0.1</v>
      </c>
      <c r="V5469" t="s">
        <v>697</v>
      </c>
      <c r="W5469" t="s">
        <v>45</v>
      </c>
      <c r="X5469">
        <v>0</v>
      </c>
      <c r="Y5469" t="str">
        <f>IF(tblRides[[#This Row],[supply_demand_ratio]]&lt;0.8,"Below 0.8",IF(tblRides[[#This Row],[supply_demand_ratio]]&lt;1,"Between 0.8-1.0",IF(tblRides[[#This Row],[supply_demand_ratio]]&lt;=1.2,"Between 1.0-1.2","Above 1.2")))</f>
        <v>Between 1.0-1.2</v>
      </c>
    </row>
    <row r="5470" spans="1:25" x14ac:dyDescent="0.3">
      <c r="A5470" t="s">
        <v>5525</v>
      </c>
      <c r="B5470" s="1">
        <v>46071.345138888886</v>
      </c>
      <c r="C5470" s="2">
        <v>46071</v>
      </c>
      <c r="D5470">
        <v>8</v>
      </c>
      <c r="E5470" t="s">
        <v>43</v>
      </c>
      <c r="F5470" t="s">
        <v>26</v>
      </c>
      <c r="G5470">
        <v>7.3</v>
      </c>
      <c r="H5470">
        <v>152.16999999999999</v>
      </c>
      <c r="I5470">
        <v>148.26</v>
      </c>
      <c r="J5470">
        <v>1</v>
      </c>
      <c r="K5470">
        <v>5.7</v>
      </c>
      <c r="L5470">
        <v>5.6</v>
      </c>
      <c r="M5470">
        <v>68</v>
      </c>
      <c r="N5470" t="s">
        <v>41</v>
      </c>
      <c r="O5470">
        <v>1.3640000000000001</v>
      </c>
      <c r="P5470" t="s">
        <v>28</v>
      </c>
      <c r="Q5470" t="s">
        <v>29</v>
      </c>
      <c r="R5470">
        <v>4.68</v>
      </c>
      <c r="S5470">
        <v>6</v>
      </c>
      <c r="T5470">
        <v>-3.91</v>
      </c>
      <c r="U5470">
        <v>-0.1</v>
      </c>
      <c r="V5470" t="s">
        <v>697</v>
      </c>
      <c r="W5470" t="s">
        <v>45</v>
      </c>
      <c r="X5470">
        <v>1</v>
      </c>
      <c r="Y5470" t="str">
        <f>IF(tblRides[[#This Row],[supply_demand_ratio]]&lt;0.8,"Below 0.8",IF(tblRides[[#This Row],[supply_demand_ratio]]&lt;1,"Between 0.8-1.0",IF(tblRides[[#This Row],[supply_demand_ratio]]&lt;=1.2,"Between 1.0-1.2","Above 1.2")))</f>
        <v>Above 1.2</v>
      </c>
    </row>
    <row r="5471" spans="1:25" x14ac:dyDescent="0.3">
      <c r="A5471" t="s">
        <v>5526</v>
      </c>
      <c r="B5471" s="1">
        <v>46071.349305555559</v>
      </c>
      <c r="C5471" s="2">
        <v>46071</v>
      </c>
      <c r="D5471">
        <v>8</v>
      </c>
      <c r="E5471" t="s">
        <v>25</v>
      </c>
      <c r="F5471" t="s">
        <v>34</v>
      </c>
      <c r="G5471">
        <v>7.4</v>
      </c>
      <c r="H5471">
        <v>160.29</v>
      </c>
      <c r="J5471">
        <v>1.1000000000000001</v>
      </c>
      <c r="K5471">
        <v>7.6</v>
      </c>
      <c r="L5471">
        <v>6.1</v>
      </c>
      <c r="M5471">
        <v>117</v>
      </c>
      <c r="N5471" t="s">
        <v>27</v>
      </c>
      <c r="O5471">
        <v>0.82499999999999996</v>
      </c>
      <c r="P5471" t="s">
        <v>58</v>
      </c>
      <c r="Q5471" t="s">
        <v>59</v>
      </c>
      <c r="R5471">
        <v>4.6100000000000003</v>
      </c>
      <c r="S5471">
        <v>0</v>
      </c>
      <c r="U5471">
        <v>-1.5</v>
      </c>
      <c r="V5471" t="s">
        <v>697</v>
      </c>
      <c r="W5471" t="s">
        <v>45</v>
      </c>
      <c r="X5471">
        <v>0</v>
      </c>
      <c r="Y5471" t="str">
        <f>IF(tblRides[[#This Row],[supply_demand_ratio]]&lt;0.8,"Below 0.8",IF(tblRides[[#This Row],[supply_demand_ratio]]&lt;1,"Between 0.8-1.0",IF(tblRides[[#This Row],[supply_demand_ratio]]&lt;=1.2,"Between 1.0-1.2","Above 1.2")))</f>
        <v>Between 0.8-1.0</v>
      </c>
    </row>
    <row r="5472" spans="1:25" x14ac:dyDescent="0.3">
      <c r="A5472" t="s">
        <v>5527</v>
      </c>
      <c r="B5472" s="1">
        <v>46071.351388888892</v>
      </c>
      <c r="C5472" s="2">
        <v>46071</v>
      </c>
      <c r="D5472">
        <v>8</v>
      </c>
      <c r="E5472" t="s">
        <v>25</v>
      </c>
      <c r="F5472" t="s">
        <v>26</v>
      </c>
      <c r="G5472">
        <v>1.2</v>
      </c>
      <c r="H5472">
        <v>78.959999999999994</v>
      </c>
      <c r="J5472">
        <v>1.3</v>
      </c>
      <c r="K5472">
        <v>8</v>
      </c>
      <c r="L5472">
        <v>12.5</v>
      </c>
      <c r="M5472">
        <v>108</v>
      </c>
      <c r="N5472" t="s">
        <v>72</v>
      </c>
      <c r="O5472">
        <v>0.63800000000000001</v>
      </c>
      <c r="P5472" t="s">
        <v>58</v>
      </c>
      <c r="Q5472" t="s">
        <v>108</v>
      </c>
      <c r="R5472">
        <v>4.59</v>
      </c>
      <c r="S5472">
        <v>2</v>
      </c>
      <c r="U5472">
        <v>4.5</v>
      </c>
      <c r="V5472" t="s">
        <v>697</v>
      </c>
      <c r="W5472" t="s">
        <v>45</v>
      </c>
      <c r="X5472">
        <v>0</v>
      </c>
      <c r="Y5472" t="str">
        <f>IF(tblRides[[#This Row],[supply_demand_ratio]]&lt;0.8,"Below 0.8",IF(tblRides[[#This Row],[supply_demand_ratio]]&lt;1,"Between 0.8-1.0",IF(tblRides[[#This Row],[supply_demand_ratio]]&lt;=1.2,"Between 1.0-1.2","Above 1.2")))</f>
        <v>Below 0.8</v>
      </c>
    </row>
    <row r="5473" spans="1:25" x14ac:dyDescent="0.3">
      <c r="A5473" t="s">
        <v>5528</v>
      </c>
      <c r="B5473" s="1">
        <v>46071.354861111111</v>
      </c>
      <c r="C5473" s="2">
        <v>46071</v>
      </c>
      <c r="D5473">
        <v>8</v>
      </c>
      <c r="E5473" t="s">
        <v>33</v>
      </c>
      <c r="F5473" t="s">
        <v>26</v>
      </c>
      <c r="G5473">
        <v>2</v>
      </c>
      <c r="H5473">
        <v>80.48</v>
      </c>
      <c r="I5473">
        <v>84.15</v>
      </c>
      <c r="J5473">
        <v>1.2</v>
      </c>
      <c r="K5473">
        <v>5</v>
      </c>
      <c r="L5473">
        <v>8.6</v>
      </c>
      <c r="M5473">
        <v>88</v>
      </c>
      <c r="N5473" t="s">
        <v>27</v>
      </c>
      <c r="O5473">
        <v>0.80600000000000005</v>
      </c>
      <c r="P5473" t="s">
        <v>28</v>
      </c>
      <c r="Q5473" t="s">
        <v>29</v>
      </c>
      <c r="R5473">
        <v>4.68</v>
      </c>
      <c r="S5473">
        <v>2</v>
      </c>
      <c r="T5473">
        <v>3.67</v>
      </c>
      <c r="U5473">
        <v>3.6</v>
      </c>
      <c r="V5473" t="s">
        <v>697</v>
      </c>
      <c r="W5473" t="s">
        <v>31</v>
      </c>
      <c r="X5473">
        <v>1</v>
      </c>
      <c r="Y5473" t="str">
        <f>IF(tblRides[[#This Row],[supply_demand_ratio]]&lt;0.8,"Below 0.8",IF(tblRides[[#This Row],[supply_demand_ratio]]&lt;1,"Between 0.8-1.0",IF(tblRides[[#This Row],[supply_demand_ratio]]&lt;=1.2,"Between 1.0-1.2","Above 1.2")))</f>
        <v>Between 0.8-1.0</v>
      </c>
    </row>
    <row r="5474" spans="1:25" x14ac:dyDescent="0.3">
      <c r="A5474" t="s">
        <v>5529</v>
      </c>
      <c r="B5474" s="1">
        <v>46071.359722222223</v>
      </c>
      <c r="C5474" s="2">
        <v>46071</v>
      </c>
      <c r="D5474">
        <v>8</v>
      </c>
      <c r="E5474" t="s">
        <v>36</v>
      </c>
      <c r="F5474" t="s">
        <v>26</v>
      </c>
      <c r="G5474">
        <v>4.0999999999999996</v>
      </c>
      <c r="H5474">
        <v>105.15</v>
      </c>
      <c r="J5474">
        <v>1.1000000000000001</v>
      </c>
      <c r="K5474">
        <v>7.5</v>
      </c>
      <c r="L5474">
        <v>4.5999999999999996</v>
      </c>
      <c r="M5474">
        <v>98</v>
      </c>
      <c r="N5474" t="s">
        <v>27</v>
      </c>
      <c r="O5474">
        <v>0.86199999999999999</v>
      </c>
      <c r="P5474" t="s">
        <v>58</v>
      </c>
      <c r="Q5474" t="s">
        <v>59</v>
      </c>
      <c r="R5474">
        <v>4.55</v>
      </c>
      <c r="S5474">
        <v>4</v>
      </c>
      <c r="U5474">
        <v>-2.9</v>
      </c>
      <c r="V5474" t="s">
        <v>697</v>
      </c>
      <c r="W5474" t="s">
        <v>45</v>
      </c>
      <c r="X5474">
        <v>0</v>
      </c>
      <c r="Y5474" t="str">
        <f>IF(tblRides[[#This Row],[supply_demand_ratio]]&lt;0.8,"Below 0.8",IF(tblRides[[#This Row],[supply_demand_ratio]]&lt;1,"Between 0.8-1.0",IF(tblRides[[#This Row],[supply_demand_ratio]]&lt;=1.2,"Between 1.0-1.2","Above 1.2")))</f>
        <v>Between 0.8-1.0</v>
      </c>
    </row>
    <row r="5475" spans="1:25" x14ac:dyDescent="0.3">
      <c r="A5475" t="s">
        <v>5530</v>
      </c>
      <c r="B5475" s="1">
        <v>46071.368750000001</v>
      </c>
      <c r="C5475" s="2">
        <v>46071</v>
      </c>
      <c r="D5475">
        <v>8</v>
      </c>
      <c r="E5475" t="s">
        <v>36</v>
      </c>
      <c r="F5475" t="s">
        <v>26</v>
      </c>
      <c r="G5475">
        <v>4.3</v>
      </c>
      <c r="H5475">
        <v>103.87</v>
      </c>
      <c r="I5475">
        <v>105.09</v>
      </c>
      <c r="J5475">
        <v>1.1000000000000001</v>
      </c>
      <c r="K5475">
        <v>4.9000000000000004</v>
      </c>
      <c r="L5475">
        <v>11.8</v>
      </c>
      <c r="M5475">
        <v>81</v>
      </c>
      <c r="N5475" t="s">
        <v>27</v>
      </c>
      <c r="O5475">
        <v>0.76700000000000002</v>
      </c>
      <c r="P5475" t="s">
        <v>28</v>
      </c>
      <c r="Q5475" t="s">
        <v>29</v>
      </c>
      <c r="R5475">
        <v>4.4800000000000004</v>
      </c>
      <c r="S5475">
        <v>7</v>
      </c>
      <c r="T5475">
        <v>1.22</v>
      </c>
      <c r="U5475">
        <v>6.9</v>
      </c>
      <c r="V5475" t="s">
        <v>697</v>
      </c>
      <c r="W5475" t="s">
        <v>31</v>
      </c>
      <c r="X5475">
        <v>1</v>
      </c>
      <c r="Y5475" t="str">
        <f>IF(tblRides[[#This Row],[supply_demand_ratio]]&lt;0.8,"Below 0.8",IF(tblRides[[#This Row],[supply_demand_ratio]]&lt;1,"Between 0.8-1.0",IF(tblRides[[#This Row],[supply_demand_ratio]]&lt;=1.2,"Between 1.0-1.2","Above 1.2")))</f>
        <v>Below 0.8</v>
      </c>
    </row>
    <row r="5476" spans="1:25" x14ac:dyDescent="0.3">
      <c r="A5476" t="s">
        <v>5531</v>
      </c>
      <c r="B5476" s="1">
        <v>46071.375</v>
      </c>
      <c r="C5476" s="2">
        <v>46071</v>
      </c>
      <c r="D5476">
        <v>9</v>
      </c>
      <c r="E5476" t="s">
        <v>43</v>
      </c>
      <c r="F5476" t="s">
        <v>26</v>
      </c>
      <c r="G5476">
        <v>22.1</v>
      </c>
      <c r="H5476">
        <v>409.3</v>
      </c>
      <c r="I5476">
        <v>417.56</v>
      </c>
      <c r="J5476">
        <v>1</v>
      </c>
      <c r="K5476">
        <v>6</v>
      </c>
      <c r="L5476">
        <v>9.3000000000000007</v>
      </c>
      <c r="M5476">
        <v>54</v>
      </c>
      <c r="N5476" t="s">
        <v>41</v>
      </c>
      <c r="O5476">
        <v>1.2350000000000001</v>
      </c>
      <c r="P5476" t="s">
        <v>28</v>
      </c>
      <c r="Q5476" t="s">
        <v>29</v>
      </c>
      <c r="R5476">
        <v>4.92</v>
      </c>
      <c r="S5476">
        <v>8</v>
      </c>
      <c r="T5476">
        <v>8.26</v>
      </c>
      <c r="U5476">
        <v>3.3</v>
      </c>
      <c r="V5476" t="s">
        <v>697</v>
      </c>
      <c r="W5476" t="s">
        <v>45</v>
      </c>
      <c r="X5476">
        <v>1</v>
      </c>
      <c r="Y5476" t="str">
        <f>IF(tblRides[[#This Row],[supply_demand_ratio]]&lt;0.8,"Below 0.8",IF(tblRides[[#This Row],[supply_demand_ratio]]&lt;1,"Between 0.8-1.0",IF(tblRides[[#This Row],[supply_demand_ratio]]&lt;=1.2,"Between 1.0-1.2","Above 1.2")))</f>
        <v>Above 1.2</v>
      </c>
    </row>
    <row r="5477" spans="1:25" x14ac:dyDescent="0.3">
      <c r="A5477" t="s">
        <v>5532</v>
      </c>
      <c r="B5477" s="1">
        <v>46071.379166666666</v>
      </c>
      <c r="C5477" s="2">
        <v>46071</v>
      </c>
      <c r="D5477">
        <v>9</v>
      </c>
      <c r="E5477" t="s">
        <v>25</v>
      </c>
      <c r="F5477" t="s">
        <v>26</v>
      </c>
      <c r="G5477">
        <v>0.9</v>
      </c>
      <c r="H5477">
        <v>66.22</v>
      </c>
      <c r="I5477">
        <v>65.34</v>
      </c>
      <c r="J5477">
        <v>1.2</v>
      </c>
      <c r="K5477">
        <v>8.1</v>
      </c>
      <c r="L5477">
        <v>7.4</v>
      </c>
      <c r="M5477">
        <v>117</v>
      </c>
      <c r="N5477" t="s">
        <v>27</v>
      </c>
      <c r="O5477">
        <v>0.82499999999999996</v>
      </c>
      <c r="P5477" t="s">
        <v>28</v>
      </c>
      <c r="Q5477" t="s">
        <v>29</v>
      </c>
      <c r="R5477">
        <v>4.5999999999999996</v>
      </c>
      <c r="S5477">
        <v>1</v>
      </c>
      <c r="T5477">
        <v>-0.88</v>
      </c>
      <c r="U5477">
        <v>-0.7</v>
      </c>
      <c r="V5477" t="s">
        <v>697</v>
      </c>
      <c r="W5477" t="s">
        <v>45</v>
      </c>
      <c r="X5477">
        <v>1</v>
      </c>
      <c r="Y5477" t="str">
        <f>IF(tblRides[[#This Row],[supply_demand_ratio]]&lt;0.8,"Below 0.8",IF(tblRides[[#This Row],[supply_demand_ratio]]&lt;1,"Between 0.8-1.0",IF(tblRides[[#This Row],[supply_demand_ratio]]&lt;=1.2,"Between 1.0-1.2","Above 1.2")))</f>
        <v>Between 0.8-1.0</v>
      </c>
    </row>
    <row r="5478" spans="1:25" x14ac:dyDescent="0.3">
      <c r="A5478" t="s">
        <v>5533</v>
      </c>
      <c r="B5478" s="1">
        <v>46071.390277777777</v>
      </c>
      <c r="C5478" s="2">
        <v>46071</v>
      </c>
      <c r="D5478">
        <v>9</v>
      </c>
      <c r="E5478" t="s">
        <v>33</v>
      </c>
      <c r="F5478" t="s">
        <v>26</v>
      </c>
      <c r="G5478">
        <v>4.7</v>
      </c>
      <c r="H5478">
        <v>116.17</v>
      </c>
      <c r="I5478">
        <v>120.43</v>
      </c>
      <c r="J5478">
        <v>1.1000000000000001</v>
      </c>
      <c r="K5478">
        <v>4.5</v>
      </c>
      <c r="L5478">
        <v>4.8</v>
      </c>
      <c r="M5478">
        <v>82</v>
      </c>
      <c r="N5478" t="s">
        <v>72</v>
      </c>
      <c r="O5478">
        <v>0.74399999999999999</v>
      </c>
      <c r="P5478" t="s">
        <v>28</v>
      </c>
      <c r="Q5478" t="s">
        <v>29</v>
      </c>
      <c r="R5478">
        <v>4.67</v>
      </c>
      <c r="S5478">
        <v>1</v>
      </c>
      <c r="T5478">
        <v>4.26</v>
      </c>
      <c r="U5478">
        <v>0.3</v>
      </c>
      <c r="V5478" t="s">
        <v>697</v>
      </c>
      <c r="W5478" t="s">
        <v>31</v>
      </c>
      <c r="X5478">
        <v>1</v>
      </c>
      <c r="Y5478" t="str">
        <f>IF(tblRides[[#This Row],[supply_demand_ratio]]&lt;0.8,"Below 0.8",IF(tblRides[[#This Row],[supply_demand_ratio]]&lt;1,"Between 0.8-1.0",IF(tblRides[[#This Row],[supply_demand_ratio]]&lt;=1.2,"Between 1.0-1.2","Above 1.2")))</f>
        <v>Below 0.8</v>
      </c>
    </row>
    <row r="5479" spans="1:25" x14ac:dyDescent="0.3">
      <c r="A5479" t="s">
        <v>5534</v>
      </c>
      <c r="B5479" s="1">
        <v>46071.392361111109</v>
      </c>
      <c r="C5479" s="2">
        <v>46071</v>
      </c>
      <c r="D5479">
        <v>9</v>
      </c>
      <c r="E5479" t="s">
        <v>43</v>
      </c>
      <c r="F5479" t="s">
        <v>26</v>
      </c>
      <c r="G5479">
        <v>1.8</v>
      </c>
      <c r="H5479">
        <v>66.540000000000006</v>
      </c>
      <c r="I5479">
        <v>66.84</v>
      </c>
      <c r="J5479">
        <v>1</v>
      </c>
      <c r="K5479">
        <v>4.8</v>
      </c>
      <c r="L5479">
        <v>5.0999999999999996</v>
      </c>
      <c r="M5479">
        <v>58</v>
      </c>
      <c r="N5479" t="s">
        <v>41</v>
      </c>
      <c r="O5479">
        <v>1.07</v>
      </c>
      <c r="P5479" t="s">
        <v>28</v>
      </c>
      <c r="Q5479" t="s">
        <v>29</v>
      </c>
      <c r="R5479">
        <v>4.97</v>
      </c>
      <c r="S5479">
        <v>23</v>
      </c>
      <c r="T5479">
        <v>0.3</v>
      </c>
      <c r="U5479">
        <v>0.3</v>
      </c>
      <c r="V5479" t="s">
        <v>697</v>
      </c>
      <c r="W5479" t="s">
        <v>31</v>
      </c>
      <c r="X5479">
        <v>1</v>
      </c>
      <c r="Y5479" t="str">
        <f>IF(tblRides[[#This Row],[supply_demand_ratio]]&lt;0.8,"Below 0.8",IF(tblRides[[#This Row],[supply_demand_ratio]]&lt;1,"Between 0.8-1.0",IF(tblRides[[#This Row],[supply_demand_ratio]]&lt;=1.2,"Between 1.0-1.2","Above 1.2")))</f>
        <v>Between 1.0-1.2</v>
      </c>
    </row>
    <row r="5480" spans="1:25" x14ac:dyDescent="0.3">
      <c r="A5480" t="s">
        <v>5535</v>
      </c>
      <c r="B5480" s="1">
        <v>46071.404166666667</v>
      </c>
      <c r="C5480" s="2">
        <v>46071</v>
      </c>
      <c r="D5480">
        <v>9</v>
      </c>
      <c r="E5480" t="s">
        <v>25</v>
      </c>
      <c r="F5480" t="s">
        <v>26</v>
      </c>
      <c r="G5480">
        <v>7</v>
      </c>
      <c r="H5480">
        <v>170.64</v>
      </c>
      <c r="J5480">
        <v>1.2</v>
      </c>
      <c r="K5480">
        <v>10.3</v>
      </c>
      <c r="M5480">
        <v>123</v>
      </c>
      <c r="N5480" t="s">
        <v>72</v>
      </c>
      <c r="O5480">
        <v>0.79400000000000004</v>
      </c>
      <c r="P5480" t="s">
        <v>82</v>
      </c>
      <c r="Q5480" t="s">
        <v>83</v>
      </c>
      <c r="R5480">
        <v>4.57</v>
      </c>
      <c r="S5480">
        <v>6</v>
      </c>
      <c r="V5480" t="s">
        <v>697</v>
      </c>
      <c r="W5480" t="s">
        <v>77</v>
      </c>
      <c r="X5480">
        <v>0</v>
      </c>
      <c r="Y5480" t="str">
        <f>IF(tblRides[[#This Row],[supply_demand_ratio]]&lt;0.8,"Below 0.8",IF(tblRides[[#This Row],[supply_demand_ratio]]&lt;1,"Between 0.8-1.0",IF(tblRides[[#This Row],[supply_demand_ratio]]&lt;=1.2,"Between 1.0-1.2","Above 1.2")))</f>
        <v>Below 0.8</v>
      </c>
    </row>
    <row r="5481" spans="1:25" x14ac:dyDescent="0.3">
      <c r="A5481" t="s">
        <v>5536</v>
      </c>
      <c r="B5481" s="1">
        <v>46071.419444444444</v>
      </c>
      <c r="C5481" s="2">
        <v>46071</v>
      </c>
      <c r="D5481">
        <v>10</v>
      </c>
      <c r="E5481" t="s">
        <v>62</v>
      </c>
      <c r="F5481" t="s">
        <v>26</v>
      </c>
      <c r="G5481">
        <v>3.7</v>
      </c>
      <c r="H5481">
        <v>91.41</v>
      </c>
      <c r="I5481">
        <v>95.79</v>
      </c>
      <c r="J5481">
        <v>1</v>
      </c>
      <c r="K5481">
        <v>7.9</v>
      </c>
      <c r="L5481">
        <v>3.5</v>
      </c>
      <c r="M5481">
        <v>49</v>
      </c>
      <c r="N5481" t="s">
        <v>41</v>
      </c>
      <c r="O5481">
        <v>1.056</v>
      </c>
      <c r="P5481" t="s">
        <v>28</v>
      </c>
      <c r="Q5481" t="s">
        <v>29</v>
      </c>
      <c r="R5481">
        <v>4.87</v>
      </c>
      <c r="S5481">
        <v>7</v>
      </c>
      <c r="T5481">
        <v>4.38</v>
      </c>
      <c r="U5481">
        <v>-4.4000000000000004</v>
      </c>
      <c r="V5481" t="s">
        <v>697</v>
      </c>
      <c r="W5481" t="s">
        <v>45</v>
      </c>
      <c r="X5481">
        <v>1</v>
      </c>
      <c r="Y5481" t="str">
        <f>IF(tblRides[[#This Row],[supply_demand_ratio]]&lt;0.8,"Below 0.8",IF(tblRides[[#This Row],[supply_demand_ratio]]&lt;1,"Between 0.8-1.0",IF(tblRides[[#This Row],[supply_demand_ratio]]&lt;=1.2,"Between 1.0-1.2","Above 1.2")))</f>
        <v>Between 1.0-1.2</v>
      </c>
    </row>
    <row r="5482" spans="1:25" x14ac:dyDescent="0.3">
      <c r="A5482" t="s">
        <v>5537</v>
      </c>
      <c r="B5482" s="1">
        <v>46071.441666666666</v>
      </c>
      <c r="C5482" s="2">
        <v>46071</v>
      </c>
      <c r="D5482">
        <v>10</v>
      </c>
      <c r="E5482" t="s">
        <v>62</v>
      </c>
      <c r="F5482" t="s">
        <v>26</v>
      </c>
      <c r="G5482">
        <v>4.2</v>
      </c>
      <c r="H5482">
        <v>96.21</v>
      </c>
      <c r="I5482">
        <v>99.27</v>
      </c>
      <c r="J5482">
        <v>1</v>
      </c>
      <c r="K5482">
        <v>6</v>
      </c>
      <c r="L5482">
        <v>5</v>
      </c>
      <c r="M5482">
        <v>49</v>
      </c>
      <c r="N5482" t="s">
        <v>41</v>
      </c>
      <c r="O5482">
        <v>1.508</v>
      </c>
      <c r="P5482" t="s">
        <v>28</v>
      </c>
      <c r="Q5482" t="s">
        <v>29</v>
      </c>
      <c r="R5482">
        <v>4.47</v>
      </c>
      <c r="S5482">
        <v>2</v>
      </c>
      <c r="T5482">
        <v>3.06</v>
      </c>
      <c r="U5482">
        <v>-1</v>
      </c>
      <c r="V5482" t="s">
        <v>697</v>
      </c>
      <c r="W5482" t="s">
        <v>45</v>
      </c>
      <c r="X5482">
        <v>1</v>
      </c>
      <c r="Y5482" t="str">
        <f>IF(tblRides[[#This Row],[supply_demand_ratio]]&lt;0.8,"Below 0.8",IF(tblRides[[#This Row],[supply_demand_ratio]]&lt;1,"Between 0.8-1.0",IF(tblRides[[#This Row],[supply_demand_ratio]]&lt;=1.2,"Between 1.0-1.2","Above 1.2")))</f>
        <v>Above 1.2</v>
      </c>
    </row>
    <row r="5483" spans="1:25" x14ac:dyDescent="0.3">
      <c r="A5483" t="s">
        <v>5538</v>
      </c>
      <c r="B5483" s="1">
        <v>46071.450694444444</v>
      </c>
      <c r="C5483" s="2">
        <v>46071</v>
      </c>
      <c r="D5483">
        <v>10</v>
      </c>
      <c r="E5483" t="s">
        <v>25</v>
      </c>
      <c r="F5483" t="s">
        <v>26</v>
      </c>
      <c r="G5483">
        <v>0.7</v>
      </c>
      <c r="H5483">
        <v>56.87</v>
      </c>
      <c r="I5483">
        <v>57.81</v>
      </c>
      <c r="J5483">
        <v>1.1000000000000001</v>
      </c>
      <c r="K5483">
        <v>5.4</v>
      </c>
      <c r="L5483">
        <v>9.1</v>
      </c>
      <c r="M5483">
        <v>117</v>
      </c>
      <c r="N5483" t="s">
        <v>27</v>
      </c>
      <c r="O5483">
        <v>0.91</v>
      </c>
      <c r="P5483" t="s">
        <v>28</v>
      </c>
      <c r="Q5483" t="s">
        <v>29</v>
      </c>
      <c r="R5483">
        <v>4.75</v>
      </c>
      <c r="S5483">
        <v>7</v>
      </c>
      <c r="T5483">
        <v>0.94</v>
      </c>
      <c r="U5483">
        <v>3.7</v>
      </c>
      <c r="V5483" t="s">
        <v>697</v>
      </c>
      <c r="W5483" t="s">
        <v>45</v>
      </c>
      <c r="X5483">
        <v>1</v>
      </c>
      <c r="Y5483" t="str">
        <f>IF(tblRides[[#This Row],[supply_demand_ratio]]&lt;0.8,"Below 0.8",IF(tblRides[[#This Row],[supply_demand_ratio]]&lt;1,"Between 0.8-1.0",IF(tblRides[[#This Row],[supply_demand_ratio]]&lt;=1.2,"Between 1.0-1.2","Above 1.2")))</f>
        <v>Between 0.8-1.0</v>
      </c>
    </row>
    <row r="5484" spans="1:25" x14ac:dyDescent="0.3">
      <c r="A5484" t="s">
        <v>5539</v>
      </c>
      <c r="B5484" s="1">
        <v>46071.45208333333</v>
      </c>
      <c r="C5484" s="2">
        <v>46071</v>
      </c>
      <c r="D5484">
        <v>10</v>
      </c>
      <c r="E5484" t="s">
        <v>36</v>
      </c>
      <c r="F5484" t="s">
        <v>34</v>
      </c>
      <c r="G5484">
        <v>9.1999999999999993</v>
      </c>
      <c r="H5484">
        <v>218.47</v>
      </c>
      <c r="I5484">
        <v>213.54</v>
      </c>
      <c r="J5484">
        <v>1.1000000000000001</v>
      </c>
      <c r="K5484">
        <v>6.1</v>
      </c>
      <c r="L5484">
        <v>2.1</v>
      </c>
      <c r="M5484">
        <v>96</v>
      </c>
      <c r="N5484" t="s">
        <v>27</v>
      </c>
      <c r="O5484">
        <v>0.76700000000000002</v>
      </c>
      <c r="P5484" t="s">
        <v>28</v>
      </c>
      <c r="Q5484" t="s">
        <v>29</v>
      </c>
      <c r="R5484">
        <v>4.8499999999999996</v>
      </c>
      <c r="S5484">
        <v>0</v>
      </c>
      <c r="T5484">
        <v>-4.93</v>
      </c>
      <c r="U5484">
        <v>-4</v>
      </c>
      <c r="V5484" t="s">
        <v>697</v>
      </c>
      <c r="W5484" t="s">
        <v>45</v>
      </c>
      <c r="X5484">
        <v>1</v>
      </c>
      <c r="Y5484" t="str">
        <f>IF(tblRides[[#This Row],[supply_demand_ratio]]&lt;0.8,"Below 0.8",IF(tblRides[[#This Row],[supply_demand_ratio]]&lt;1,"Between 0.8-1.0",IF(tblRides[[#This Row],[supply_demand_ratio]]&lt;=1.2,"Between 1.0-1.2","Above 1.2")))</f>
        <v>Below 0.8</v>
      </c>
    </row>
    <row r="5485" spans="1:25" x14ac:dyDescent="0.3">
      <c r="A5485" t="s">
        <v>5540</v>
      </c>
      <c r="B5485" s="1">
        <v>46071.454861111109</v>
      </c>
      <c r="C5485" s="2">
        <v>46071</v>
      </c>
      <c r="D5485">
        <v>10</v>
      </c>
      <c r="E5485" t="s">
        <v>33</v>
      </c>
      <c r="F5485" t="s">
        <v>26</v>
      </c>
      <c r="G5485">
        <v>20.100000000000001</v>
      </c>
      <c r="H5485">
        <v>292.2</v>
      </c>
      <c r="I5485">
        <v>287.89999999999998</v>
      </c>
      <c r="J5485">
        <v>1</v>
      </c>
      <c r="K5485">
        <v>3.7</v>
      </c>
      <c r="L5485">
        <v>4</v>
      </c>
      <c r="M5485">
        <v>80</v>
      </c>
      <c r="N5485" t="s">
        <v>27</v>
      </c>
      <c r="O5485">
        <v>0.996</v>
      </c>
      <c r="P5485" t="s">
        <v>28</v>
      </c>
      <c r="Q5485" t="s">
        <v>29</v>
      </c>
      <c r="R5485">
        <v>4.5999999999999996</v>
      </c>
      <c r="S5485">
        <v>4</v>
      </c>
      <c r="T5485">
        <v>-4.3</v>
      </c>
      <c r="U5485">
        <v>0.3</v>
      </c>
      <c r="V5485" t="s">
        <v>697</v>
      </c>
      <c r="W5485" t="s">
        <v>31</v>
      </c>
      <c r="X5485">
        <v>1</v>
      </c>
      <c r="Y5485" t="str">
        <f>IF(tblRides[[#This Row],[supply_demand_ratio]]&lt;0.8,"Below 0.8",IF(tblRides[[#This Row],[supply_demand_ratio]]&lt;1,"Between 0.8-1.0",IF(tblRides[[#This Row],[supply_demand_ratio]]&lt;=1.2,"Between 1.0-1.2","Above 1.2")))</f>
        <v>Between 0.8-1.0</v>
      </c>
    </row>
    <row r="5486" spans="1:25" x14ac:dyDescent="0.3">
      <c r="A5486" t="s">
        <v>5541</v>
      </c>
      <c r="B5486" s="1">
        <v>46071.455555555556</v>
      </c>
      <c r="C5486" s="2">
        <v>46071</v>
      </c>
      <c r="D5486">
        <v>10</v>
      </c>
      <c r="E5486" t="s">
        <v>25</v>
      </c>
      <c r="F5486" t="s">
        <v>26</v>
      </c>
      <c r="G5486">
        <v>5.4</v>
      </c>
      <c r="H5486">
        <v>130.05000000000001</v>
      </c>
      <c r="I5486">
        <v>130.11000000000001</v>
      </c>
      <c r="J5486">
        <v>1.1000000000000001</v>
      </c>
      <c r="K5486">
        <v>4.9000000000000004</v>
      </c>
      <c r="L5486">
        <v>4.5999999999999996</v>
      </c>
      <c r="M5486">
        <v>131</v>
      </c>
      <c r="N5486" t="s">
        <v>27</v>
      </c>
      <c r="O5486">
        <v>1.135</v>
      </c>
      <c r="P5486" t="s">
        <v>28</v>
      </c>
      <c r="Q5486" t="s">
        <v>29</v>
      </c>
      <c r="R5486">
        <v>4.93</v>
      </c>
      <c r="S5486">
        <v>2</v>
      </c>
      <c r="T5486">
        <v>0.06</v>
      </c>
      <c r="U5486">
        <v>-0.3</v>
      </c>
      <c r="V5486" t="s">
        <v>697</v>
      </c>
      <c r="W5486" t="s">
        <v>31</v>
      </c>
      <c r="X5486">
        <v>1</v>
      </c>
      <c r="Y5486" t="str">
        <f>IF(tblRides[[#This Row],[supply_demand_ratio]]&lt;0.8,"Below 0.8",IF(tblRides[[#This Row],[supply_demand_ratio]]&lt;1,"Between 0.8-1.0",IF(tblRides[[#This Row],[supply_demand_ratio]]&lt;=1.2,"Between 1.0-1.2","Above 1.2")))</f>
        <v>Between 1.0-1.2</v>
      </c>
    </row>
    <row r="5487" spans="1:25" x14ac:dyDescent="0.3">
      <c r="A5487" t="s">
        <v>5542</v>
      </c>
      <c r="B5487" s="1">
        <v>46071.475694444445</v>
      </c>
      <c r="C5487" s="2">
        <v>46071</v>
      </c>
      <c r="D5487">
        <v>11</v>
      </c>
      <c r="E5487" t="s">
        <v>33</v>
      </c>
      <c r="F5487" t="s">
        <v>26</v>
      </c>
      <c r="G5487">
        <v>6</v>
      </c>
      <c r="H5487">
        <v>134.94999999999999</v>
      </c>
      <c r="I5487">
        <v>126.83</v>
      </c>
      <c r="J5487">
        <v>1</v>
      </c>
      <c r="K5487">
        <v>7.3</v>
      </c>
      <c r="L5487">
        <v>6.6</v>
      </c>
      <c r="M5487">
        <v>81</v>
      </c>
      <c r="N5487" t="s">
        <v>41</v>
      </c>
      <c r="O5487">
        <v>1.1970000000000001</v>
      </c>
      <c r="P5487" t="s">
        <v>28</v>
      </c>
      <c r="Q5487" t="s">
        <v>29</v>
      </c>
      <c r="R5487">
        <v>4.82</v>
      </c>
      <c r="S5487">
        <v>3</v>
      </c>
      <c r="T5487">
        <v>-8.1199999999999992</v>
      </c>
      <c r="U5487">
        <v>-0.7</v>
      </c>
      <c r="V5487" t="s">
        <v>697</v>
      </c>
      <c r="W5487" t="s">
        <v>45</v>
      </c>
      <c r="X5487">
        <v>1</v>
      </c>
      <c r="Y5487" t="str">
        <f>IF(tblRides[[#This Row],[supply_demand_ratio]]&lt;0.8,"Below 0.8",IF(tblRides[[#This Row],[supply_demand_ratio]]&lt;1,"Between 0.8-1.0",IF(tblRides[[#This Row],[supply_demand_ratio]]&lt;=1.2,"Between 1.0-1.2","Above 1.2")))</f>
        <v>Between 1.0-1.2</v>
      </c>
    </row>
    <row r="5488" spans="1:25" x14ac:dyDescent="0.3">
      <c r="A5488" t="s">
        <v>5543</v>
      </c>
      <c r="B5488" s="1">
        <v>46071.476388888892</v>
      </c>
      <c r="C5488" s="2">
        <v>46071</v>
      </c>
      <c r="D5488">
        <v>11</v>
      </c>
      <c r="E5488" t="s">
        <v>25</v>
      </c>
      <c r="F5488" t="s">
        <v>26</v>
      </c>
      <c r="G5488">
        <v>10</v>
      </c>
      <c r="H5488">
        <v>228.12</v>
      </c>
      <c r="J5488">
        <v>1.2</v>
      </c>
      <c r="K5488">
        <v>5</v>
      </c>
      <c r="L5488">
        <v>4.9000000000000004</v>
      </c>
      <c r="M5488">
        <v>110</v>
      </c>
      <c r="N5488" t="s">
        <v>27</v>
      </c>
      <c r="O5488">
        <v>0.76900000000000002</v>
      </c>
      <c r="P5488" t="s">
        <v>58</v>
      </c>
      <c r="Q5488" t="s">
        <v>108</v>
      </c>
      <c r="R5488">
        <v>4.79</v>
      </c>
      <c r="S5488">
        <v>53</v>
      </c>
      <c r="U5488">
        <v>-0.1</v>
      </c>
      <c r="V5488" t="s">
        <v>697</v>
      </c>
      <c r="W5488" t="s">
        <v>31</v>
      </c>
      <c r="X5488">
        <v>0</v>
      </c>
      <c r="Y5488" t="str">
        <f>IF(tblRides[[#This Row],[supply_demand_ratio]]&lt;0.8,"Below 0.8",IF(tblRides[[#This Row],[supply_demand_ratio]]&lt;1,"Between 0.8-1.0",IF(tblRides[[#This Row],[supply_demand_ratio]]&lt;=1.2,"Between 1.0-1.2","Above 1.2")))</f>
        <v>Below 0.8</v>
      </c>
    </row>
    <row r="5489" spans="1:25" x14ac:dyDescent="0.3">
      <c r="A5489" t="s">
        <v>5544</v>
      </c>
      <c r="B5489" s="1">
        <v>46071.486805555556</v>
      </c>
      <c r="C5489" s="2">
        <v>46071</v>
      </c>
      <c r="D5489">
        <v>11</v>
      </c>
      <c r="E5489" t="s">
        <v>25</v>
      </c>
      <c r="F5489" t="s">
        <v>34</v>
      </c>
      <c r="G5489">
        <v>5.7</v>
      </c>
      <c r="H5489">
        <v>127.4</v>
      </c>
      <c r="I5489">
        <v>125.75</v>
      </c>
      <c r="J5489">
        <v>1</v>
      </c>
      <c r="K5489">
        <v>2</v>
      </c>
      <c r="L5489">
        <v>4.9000000000000004</v>
      </c>
      <c r="M5489">
        <v>124</v>
      </c>
      <c r="N5489" t="s">
        <v>27</v>
      </c>
      <c r="O5489">
        <v>1.0329999999999999</v>
      </c>
      <c r="P5489" t="s">
        <v>28</v>
      </c>
      <c r="Q5489" t="s">
        <v>29</v>
      </c>
      <c r="R5489">
        <v>4.9400000000000004</v>
      </c>
      <c r="S5489">
        <v>0</v>
      </c>
      <c r="T5489">
        <v>-1.65</v>
      </c>
      <c r="U5489">
        <v>2.9</v>
      </c>
      <c r="V5489" t="s">
        <v>697</v>
      </c>
      <c r="W5489" t="s">
        <v>31</v>
      </c>
      <c r="X5489">
        <v>1</v>
      </c>
      <c r="Y5489" t="str">
        <f>IF(tblRides[[#This Row],[supply_demand_ratio]]&lt;0.8,"Below 0.8",IF(tblRides[[#This Row],[supply_demand_ratio]]&lt;1,"Between 0.8-1.0",IF(tblRides[[#This Row],[supply_demand_ratio]]&lt;=1.2,"Between 1.0-1.2","Above 1.2")))</f>
        <v>Between 1.0-1.2</v>
      </c>
    </row>
    <row r="5490" spans="1:25" x14ac:dyDescent="0.3">
      <c r="A5490" t="s">
        <v>5545</v>
      </c>
      <c r="B5490" s="1">
        <v>46071.490972222222</v>
      </c>
      <c r="C5490" s="2">
        <v>46071</v>
      </c>
      <c r="D5490">
        <v>11</v>
      </c>
      <c r="E5490" t="s">
        <v>62</v>
      </c>
      <c r="F5490" t="s">
        <v>26</v>
      </c>
      <c r="G5490">
        <v>5.6</v>
      </c>
      <c r="H5490">
        <v>134.54</v>
      </c>
      <c r="I5490">
        <v>136.13999999999999</v>
      </c>
      <c r="J5490">
        <v>1.1000000000000001</v>
      </c>
      <c r="K5490">
        <v>6.7</v>
      </c>
      <c r="L5490">
        <v>4.8</v>
      </c>
      <c r="M5490">
        <v>56</v>
      </c>
      <c r="N5490" t="s">
        <v>41</v>
      </c>
      <c r="O5490">
        <v>1.4770000000000001</v>
      </c>
      <c r="P5490" t="s">
        <v>28</v>
      </c>
      <c r="Q5490" t="s">
        <v>29</v>
      </c>
      <c r="R5490">
        <v>4.8899999999999997</v>
      </c>
      <c r="S5490">
        <v>16</v>
      </c>
      <c r="T5490">
        <v>1.6</v>
      </c>
      <c r="U5490">
        <v>-1.9</v>
      </c>
      <c r="V5490" t="s">
        <v>697</v>
      </c>
      <c r="W5490" t="s">
        <v>45</v>
      </c>
      <c r="X5490">
        <v>1</v>
      </c>
      <c r="Y5490" t="str">
        <f>IF(tblRides[[#This Row],[supply_demand_ratio]]&lt;0.8,"Below 0.8",IF(tblRides[[#This Row],[supply_demand_ratio]]&lt;1,"Between 0.8-1.0",IF(tblRides[[#This Row],[supply_demand_ratio]]&lt;=1.2,"Between 1.0-1.2","Above 1.2")))</f>
        <v>Above 1.2</v>
      </c>
    </row>
    <row r="5491" spans="1:25" x14ac:dyDescent="0.3">
      <c r="A5491" t="s">
        <v>5546</v>
      </c>
      <c r="B5491" s="1">
        <v>46071.495833333334</v>
      </c>
      <c r="C5491" s="2">
        <v>46071</v>
      </c>
      <c r="D5491">
        <v>11</v>
      </c>
      <c r="E5491" t="s">
        <v>33</v>
      </c>
      <c r="F5491" t="s">
        <v>26</v>
      </c>
      <c r="G5491">
        <v>9.1999999999999993</v>
      </c>
      <c r="H5491">
        <v>209.08</v>
      </c>
      <c r="I5491">
        <v>204.52</v>
      </c>
      <c r="J5491">
        <v>1.1000000000000001</v>
      </c>
      <c r="K5491">
        <v>3.9</v>
      </c>
      <c r="L5491">
        <v>3.4</v>
      </c>
      <c r="M5491">
        <v>79</v>
      </c>
      <c r="N5491" t="s">
        <v>41</v>
      </c>
      <c r="O5491">
        <v>1.1559999999999999</v>
      </c>
      <c r="P5491" t="s">
        <v>28</v>
      </c>
      <c r="Q5491" t="s">
        <v>29</v>
      </c>
      <c r="R5491">
        <v>4.72</v>
      </c>
      <c r="S5491">
        <v>6</v>
      </c>
      <c r="T5491">
        <v>-4.5599999999999996</v>
      </c>
      <c r="U5491">
        <v>-0.5</v>
      </c>
      <c r="V5491" t="s">
        <v>697</v>
      </c>
      <c r="W5491" t="s">
        <v>31</v>
      </c>
      <c r="X5491">
        <v>1</v>
      </c>
      <c r="Y5491" t="str">
        <f>IF(tblRides[[#This Row],[supply_demand_ratio]]&lt;0.8,"Below 0.8",IF(tblRides[[#This Row],[supply_demand_ratio]]&lt;1,"Between 0.8-1.0",IF(tblRides[[#This Row],[supply_demand_ratio]]&lt;=1.2,"Between 1.0-1.2","Above 1.2")))</f>
        <v>Between 1.0-1.2</v>
      </c>
    </row>
    <row r="5492" spans="1:25" x14ac:dyDescent="0.3">
      <c r="A5492" t="s">
        <v>5547</v>
      </c>
      <c r="B5492" s="1">
        <v>46071.496527777781</v>
      </c>
      <c r="C5492" s="2">
        <v>46071</v>
      </c>
      <c r="D5492">
        <v>11</v>
      </c>
      <c r="E5492" t="s">
        <v>25</v>
      </c>
      <c r="F5492" t="s">
        <v>34</v>
      </c>
      <c r="G5492">
        <v>1</v>
      </c>
      <c r="H5492">
        <v>60.51</v>
      </c>
      <c r="I5492">
        <v>63.79</v>
      </c>
      <c r="J5492">
        <v>1.1000000000000001</v>
      </c>
      <c r="K5492">
        <v>2.9</v>
      </c>
      <c r="L5492">
        <v>5.2</v>
      </c>
      <c r="M5492">
        <v>139</v>
      </c>
      <c r="N5492" t="s">
        <v>27</v>
      </c>
      <c r="O5492">
        <v>1.052</v>
      </c>
      <c r="P5492" t="s">
        <v>28</v>
      </c>
      <c r="Q5492" t="s">
        <v>29</v>
      </c>
      <c r="R5492">
        <v>4.42</v>
      </c>
      <c r="S5492">
        <v>0</v>
      </c>
      <c r="T5492">
        <v>3.28</v>
      </c>
      <c r="U5492">
        <v>2.2999999999999998</v>
      </c>
      <c r="V5492" t="s">
        <v>697</v>
      </c>
      <c r="W5492" t="s">
        <v>31</v>
      </c>
      <c r="X5492">
        <v>1</v>
      </c>
      <c r="Y5492" t="str">
        <f>IF(tblRides[[#This Row],[supply_demand_ratio]]&lt;0.8,"Below 0.8",IF(tblRides[[#This Row],[supply_demand_ratio]]&lt;1,"Between 0.8-1.0",IF(tblRides[[#This Row],[supply_demand_ratio]]&lt;=1.2,"Between 1.0-1.2","Above 1.2")))</f>
        <v>Between 1.0-1.2</v>
      </c>
    </row>
    <row r="5493" spans="1:25" x14ac:dyDescent="0.3">
      <c r="A5493" t="s">
        <v>5548</v>
      </c>
      <c r="B5493" s="1">
        <v>46071.504166666666</v>
      </c>
      <c r="C5493" s="2">
        <v>46071</v>
      </c>
      <c r="D5493">
        <v>12</v>
      </c>
      <c r="E5493" t="s">
        <v>43</v>
      </c>
      <c r="F5493" t="s">
        <v>26</v>
      </c>
      <c r="G5493">
        <v>6.9</v>
      </c>
      <c r="H5493">
        <v>138.94999999999999</v>
      </c>
      <c r="I5493">
        <v>132.41999999999999</v>
      </c>
      <c r="J5493">
        <v>1.1000000000000001</v>
      </c>
      <c r="K5493">
        <v>4.4000000000000004</v>
      </c>
      <c r="L5493">
        <v>2.6</v>
      </c>
      <c r="M5493">
        <v>61</v>
      </c>
      <c r="N5493" t="s">
        <v>41</v>
      </c>
      <c r="O5493">
        <v>1.6319999999999999</v>
      </c>
      <c r="P5493" t="s">
        <v>28</v>
      </c>
      <c r="Q5493" t="s">
        <v>29</v>
      </c>
      <c r="R5493">
        <v>5</v>
      </c>
      <c r="S5493">
        <v>4</v>
      </c>
      <c r="T5493">
        <v>-6.53</v>
      </c>
      <c r="U5493">
        <v>-1.8</v>
      </c>
      <c r="V5493" t="s">
        <v>697</v>
      </c>
      <c r="W5493" t="s">
        <v>31</v>
      </c>
      <c r="X5493">
        <v>1</v>
      </c>
      <c r="Y5493" t="str">
        <f>IF(tblRides[[#This Row],[supply_demand_ratio]]&lt;0.8,"Below 0.8",IF(tblRides[[#This Row],[supply_demand_ratio]]&lt;1,"Between 0.8-1.0",IF(tblRides[[#This Row],[supply_demand_ratio]]&lt;=1.2,"Between 1.0-1.2","Above 1.2")))</f>
        <v>Above 1.2</v>
      </c>
    </row>
    <row r="5494" spans="1:25" x14ac:dyDescent="0.3">
      <c r="A5494" t="s">
        <v>5549</v>
      </c>
      <c r="B5494" s="1">
        <v>46071.509722222225</v>
      </c>
      <c r="C5494" s="2">
        <v>46071</v>
      </c>
      <c r="D5494">
        <v>12</v>
      </c>
      <c r="E5494" t="s">
        <v>62</v>
      </c>
      <c r="F5494" t="s">
        <v>26</v>
      </c>
      <c r="G5494">
        <v>3.6</v>
      </c>
      <c r="H5494">
        <v>87.01</v>
      </c>
      <c r="I5494">
        <v>79.33</v>
      </c>
      <c r="J5494">
        <v>1</v>
      </c>
      <c r="K5494">
        <v>3.6</v>
      </c>
      <c r="L5494">
        <v>6.6</v>
      </c>
      <c r="M5494">
        <v>57</v>
      </c>
      <c r="N5494" t="s">
        <v>41</v>
      </c>
      <c r="O5494">
        <v>1.5629999999999999</v>
      </c>
      <c r="P5494" t="s">
        <v>28</v>
      </c>
      <c r="Q5494" t="s">
        <v>29</v>
      </c>
      <c r="R5494">
        <v>4.62</v>
      </c>
      <c r="S5494">
        <v>28</v>
      </c>
      <c r="T5494">
        <v>-7.68</v>
      </c>
      <c r="U5494">
        <v>3</v>
      </c>
      <c r="V5494" t="s">
        <v>697</v>
      </c>
      <c r="W5494" t="s">
        <v>31</v>
      </c>
      <c r="X5494">
        <v>1</v>
      </c>
      <c r="Y5494" t="str">
        <f>IF(tblRides[[#This Row],[supply_demand_ratio]]&lt;0.8,"Below 0.8",IF(tblRides[[#This Row],[supply_demand_ratio]]&lt;1,"Between 0.8-1.0",IF(tblRides[[#This Row],[supply_demand_ratio]]&lt;=1.2,"Between 1.0-1.2","Above 1.2")))</f>
        <v>Above 1.2</v>
      </c>
    </row>
    <row r="5495" spans="1:25" x14ac:dyDescent="0.3">
      <c r="A5495" t="s">
        <v>5550</v>
      </c>
      <c r="B5495" s="1">
        <v>46071.525000000001</v>
      </c>
      <c r="C5495" s="2">
        <v>46071</v>
      </c>
      <c r="D5495">
        <v>12</v>
      </c>
      <c r="E5495" t="s">
        <v>43</v>
      </c>
      <c r="F5495" t="s">
        <v>26</v>
      </c>
      <c r="G5495">
        <v>13</v>
      </c>
      <c r="H5495">
        <v>253.23</v>
      </c>
      <c r="I5495">
        <v>262.29000000000002</v>
      </c>
      <c r="J5495">
        <v>1.1000000000000001</v>
      </c>
      <c r="K5495">
        <v>4.4000000000000004</v>
      </c>
      <c r="L5495">
        <v>9</v>
      </c>
      <c r="M5495">
        <v>69</v>
      </c>
      <c r="N5495" t="s">
        <v>41</v>
      </c>
      <c r="O5495">
        <v>1.94</v>
      </c>
      <c r="P5495" t="s">
        <v>28</v>
      </c>
      <c r="Q5495" t="s">
        <v>29</v>
      </c>
      <c r="R5495">
        <v>4.25</v>
      </c>
      <c r="S5495">
        <v>11</v>
      </c>
      <c r="T5495">
        <v>9.06</v>
      </c>
      <c r="U5495">
        <v>4.5999999999999996</v>
      </c>
      <c r="V5495" t="s">
        <v>697</v>
      </c>
      <c r="W5495" t="s">
        <v>31</v>
      </c>
      <c r="X5495">
        <v>1</v>
      </c>
      <c r="Y5495" t="str">
        <f>IF(tblRides[[#This Row],[supply_demand_ratio]]&lt;0.8,"Below 0.8",IF(tblRides[[#This Row],[supply_demand_ratio]]&lt;1,"Between 0.8-1.0",IF(tblRides[[#This Row],[supply_demand_ratio]]&lt;=1.2,"Between 1.0-1.2","Above 1.2")))</f>
        <v>Above 1.2</v>
      </c>
    </row>
    <row r="5496" spans="1:25" x14ac:dyDescent="0.3">
      <c r="A5496" t="s">
        <v>5551</v>
      </c>
      <c r="B5496" s="1">
        <v>46071.525694444441</v>
      </c>
      <c r="C5496" s="2">
        <v>46071</v>
      </c>
      <c r="D5496">
        <v>12</v>
      </c>
      <c r="E5496" t="s">
        <v>62</v>
      </c>
      <c r="F5496" t="s">
        <v>34</v>
      </c>
      <c r="G5496">
        <v>6.9</v>
      </c>
      <c r="H5496">
        <v>150.46</v>
      </c>
      <c r="J5496">
        <v>1</v>
      </c>
      <c r="K5496">
        <v>5.3</v>
      </c>
      <c r="L5496">
        <v>4.4000000000000004</v>
      </c>
      <c r="M5496">
        <v>69</v>
      </c>
      <c r="N5496" t="s">
        <v>41</v>
      </c>
      <c r="O5496">
        <v>1.869</v>
      </c>
      <c r="P5496" t="s">
        <v>58</v>
      </c>
      <c r="Q5496" t="s">
        <v>59</v>
      </c>
      <c r="R5496">
        <v>5</v>
      </c>
      <c r="S5496">
        <v>0</v>
      </c>
      <c r="U5496">
        <v>-0.9</v>
      </c>
      <c r="V5496" t="s">
        <v>697</v>
      </c>
      <c r="W5496" t="s">
        <v>45</v>
      </c>
      <c r="X5496">
        <v>0</v>
      </c>
      <c r="Y5496" t="str">
        <f>IF(tblRides[[#This Row],[supply_demand_ratio]]&lt;0.8,"Below 0.8",IF(tblRides[[#This Row],[supply_demand_ratio]]&lt;1,"Between 0.8-1.0",IF(tblRides[[#This Row],[supply_demand_ratio]]&lt;=1.2,"Between 1.0-1.2","Above 1.2")))</f>
        <v>Above 1.2</v>
      </c>
    </row>
    <row r="5497" spans="1:25" x14ac:dyDescent="0.3">
      <c r="A5497" t="s">
        <v>5552</v>
      </c>
      <c r="B5497" s="1">
        <v>46071.527083333334</v>
      </c>
      <c r="C5497" s="2">
        <v>46071</v>
      </c>
      <c r="D5497">
        <v>12</v>
      </c>
      <c r="E5497" t="s">
        <v>36</v>
      </c>
      <c r="F5497" t="s">
        <v>26</v>
      </c>
      <c r="G5497">
        <v>3.6</v>
      </c>
      <c r="H5497">
        <v>84.21</v>
      </c>
      <c r="I5497">
        <v>81.3</v>
      </c>
      <c r="J5497">
        <v>1</v>
      </c>
      <c r="K5497">
        <v>5</v>
      </c>
      <c r="L5497">
        <v>9.1999999999999993</v>
      </c>
      <c r="M5497">
        <v>108</v>
      </c>
      <c r="N5497" t="s">
        <v>41</v>
      </c>
      <c r="O5497">
        <v>1.214</v>
      </c>
      <c r="P5497" t="s">
        <v>28</v>
      </c>
      <c r="Q5497" t="s">
        <v>29</v>
      </c>
      <c r="R5497">
        <v>4.84</v>
      </c>
      <c r="S5497">
        <v>5</v>
      </c>
      <c r="T5497">
        <v>-2.91</v>
      </c>
      <c r="U5497">
        <v>4.2</v>
      </c>
      <c r="V5497" t="s">
        <v>697</v>
      </c>
      <c r="W5497" t="s">
        <v>31</v>
      </c>
      <c r="X5497">
        <v>1</v>
      </c>
      <c r="Y5497" t="str">
        <f>IF(tblRides[[#This Row],[supply_demand_ratio]]&lt;0.8,"Below 0.8",IF(tblRides[[#This Row],[supply_demand_ratio]]&lt;1,"Between 0.8-1.0",IF(tblRides[[#This Row],[supply_demand_ratio]]&lt;=1.2,"Between 1.0-1.2","Above 1.2")))</f>
        <v>Above 1.2</v>
      </c>
    </row>
    <row r="5498" spans="1:25" x14ac:dyDescent="0.3">
      <c r="A5498" t="s">
        <v>5553</v>
      </c>
      <c r="B5498" s="1">
        <v>46071.53125</v>
      </c>
      <c r="C5498" s="2">
        <v>46071</v>
      </c>
      <c r="D5498">
        <v>12</v>
      </c>
      <c r="E5498" t="s">
        <v>43</v>
      </c>
      <c r="F5498" t="s">
        <v>26</v>
      </c>
      <c r="G5498">
        <v>8.1999999999999993</v>
      </c>
      <c r="H5498">
        <v>183.01</v>
      </c>
      <c r="I5498">
        <v>170.13</v>
      </c>
      <c r="J5498">
        <v>1.1000000000000001</v>
      </c>
      <c r="K5498">
        <v>5.2</v>
      </c>
      <c r="L5498">
        <v>3.7</v>
      </c>
      <c r="M5498">
        <v>60</v>
      </c>
      <c r="N5498" t="s">
        <v>41</v>
      </c>
      <c r="O5498">
        <v>1.538</v>
      </c>
      <c r="P5498" t="s">
        <v>28</v>
      </c>
      <c r="Q5498" t="s">
        <v>29</v>
      </c>
      <c r="R5498">
        <v>4.7300000000000004</v>
      </c>
      <c r="S5498">
        <v>22</v>
      </c>
      <c r="T5498">
        <v>-12.88</v>
      </c>
      <c r="U5498">
        <v>-1.5</v>
      </c>
      <c r="V5498" t="s">
        <v>697</v>
      </c>
      <c r="W5498" t="s">
        <v>45</v>
      </c>
      <c r="X5498">
        <v>1</v>
      </c>
      <c r="Y5498" t="str">
        <f>IF(tblRides[[#This Row],[supply_demand_ratio]]&lt;0.8,"Below 0.8",IF(tblRides[[#This Row],[supply_demand_ratio]]&lt;1,"Between 0.8-1.0",IF(tblRides[[#This Row],[supply_demand_ratio]]&lt;=1.2,"Between 1.0-1.2","Above 1.2")))</f>
        <v>Above 1.2</v>
      </c>
    </row>
    <row r="5499" spans="1:25" x14ac:dyDescent="0.3">
      <c r="A5499" t="s">
        <v>5554</v>
      </c>
      <c r="B5499" s="1">
        <v>46071.534722222219</v>
      </c>
      <c r="C5499" s="2">
        <v>46071</v>
      </c>
      <c r="D5499">
        <v>12</v>
      </c>
      <c r="E5499" t="s">
        <v>36</v>
      </c>
      <c r="F5499" t="s">
        <v>26</v>
      </c>
      <c r="G5499">
        <v>10</v>
      </c>
      <c r="H5499">
        <v>180.81</v>
      </c>
      <c r="I5499">
        <v>187.78</v>
      </c>
      <c r="J5499">
        <v>1</v>
      </c>
      <c r="K5499">
        <v>4.5</v>
      </c>
      <c r="L5499">
        <v>1</v>
      </c>
      <c r="M5499">
        <v>117</v>
      </c>
      <c r="N5499" t="s">
        <v>41</v>
      </c>
      <c r="O5499">
        <v>1.262</v>
      </c>
      <c r="P5499" t="s">
        <v>28</v>
      </c>
      <c r="Q5499" t="s">
        <v>29</v>
      </c>
      <c r="R5499">
        <v>4.71</v>
      </c>
      <c r="S5499">
        <v>1</v>
      </c>
      <c r="T5499">
        <v>6.97</v>
      </c>
      <c r="U5499">
        <v>-3.5</v>
      </c>
      <c r="V5499" t="s">
        <v>697</v>
      </c>
      <c r="W5499" t="s">
        <v>31</v>
      </c>
      <c r="X5499">
        <v>1</v>
      </c>
      <c r="Y5499" t="str">
        <f>IF(tblRides[[#This Row],[supply_demand_ratio]]&lt;0.8,"Below 0.8",IF(tblRides[[#This Row],[supply_demand_ratio]]&lt;1,"Between 0.8-1.0",IF(tblRides[[#This Row],[supply_demand_ratio]]&lt;=1.2,"Between 1.0-1.2","Above 1.2")))</f>
        <v>Above 1.2</v>
      </c>
    </row>
    <row r="5500" spans="1:25" x14ac:dyDescent="0.3">
      <c r="A5500" t="s">
        <v>5555</v>
      </c>
      <c r="B5500" s="1">
        <v>46071.539583333331</v>
      </c>
      <c r="C5500" s="2">
        <v>46071</v>
      </c>
      <c r="D5500">
        <v>12</v>
      </c>
      <c r="E5500" t="s">
        <v>33</v>
      </c>
      <c r="F5500" t="s">
        <v>34</v>
      </c>
      <c r="G5500">
        <v>5.8</v>
      </c>
      <c r="H5500">
        <v>125.52</v>
      </c>
      <c r="J5500">
        <v>1</v>
      </c>
      <c r="K5500">
        <v>2</v>
      </c>
      <c r="L5500">
        <v>7.8</v>
      </c>
      <c r="M5500">
        <v>110</v>
      </c>
      <c r="N5500" t="s">
        <v>41</v>
      </c>
      <c r="O5500">
        <v>1.48</v>
      </c>
      <c r="P5500" t="s">
        <v>58</v>
      </c>
      <c r="Q5500" t="s">
        <v>59</v>
      </c>
      <c r="R5500">
        <v>4.9000000000000004</v>
      </c>
      <c r="S5500">
        <v>0</v>
      </c>
      <c r="U5500">
        <v>5.8</v>
      </c>
      <c r="V5500" t="s">
        <v>697</v>
      </c>
      <c r="W5500" t="s">
        <v>31</v>
      </c>
      <c r="X5500">
        <v>0</v>
      </c>
      <c r="Y5500" t="str">
        <f>IF(tblRides[[#This Row],[supply_demand_ratio]]&lt;0.8,"Below 0.8",IF(tblRides[[#This Row],[supply_demand_ratio]]&lt;1,"Between 0.8-1.0",IF(tblRides[[#This Row],[supply_demand_ratio]]&lt;=1.2,"Between 1.0-1.2","Above 1.2")))</f>
        <v>Above 1.2</v>
      </c>
    </row>
    <row r="5501" spans="1:25" x14ac:dyDescent="0.3">
      <c r="A5501" t="s">
        <v>5556</v>
      </c>
      <c r="B5501" s="1">
        <v>46071.54583333333</v>
      </c>
      <c r="C5501" s="2">
        <v>46071</v>
      </c>
      <c r="D5501">
        <v>13</v>
      </c>
      <c r="E5501" t="s">
        <v>36</v>
      </c>
      <c r="F5501" t="s">
        <v>34</v>
      </c>
      <c r="G5501">
        <v>14.3</v>
      </c>
      <c r="H5501">
        <v>258.39999999999998</v>
      </c>
      <c r="J5501">
        <v>1</v>
      </c>
      <c r="K5501">
        <v>4.3</v>
      </c>
      <c r="L5501">
        <v>5.2</v>
      </c>
      <c r="M5501">
        <v>114</v>
      </c>
      <c r="N5501" t="s">
        <v>27</v>
      </c>
      <c r="O5501">
        <v>1.175</v>
      </c>
      <c r="P5501" t="s">
        <v>58</v>
      </c>
      <c r="Q5501" t="s">
        <v>59</v>
      </c>
      <c r="R5501">
        <v>5</v>
      </c>
      <c r="S5501">
        <v>0</v>
      </c>
      <c r="U5501">
        <v>0.9</v>
      </c>
      <c r="V5501" t="s">
        <v>697</v>
      </c>
      <c r="W5501" t="s">
        <v>31</v>
      </c>
      <c r="X5501">
        <v>0</v>
      </c>
      <c r="Y5501" t="str">
        <f>IF(tblRides[[#This Row],[supply_demand_ratio]]&lt;0.8,"Below 0.8",IF(tblRides[[#This Row],[supply_demand_ratio]]&lt;1,"Between 0.8-1.0",IF(tblRides[[#This Row],[supply_demand_ratio]]&lt;=1.2,"Between 1.0-1.2","Above 1.2")))</f>
        <v>Between 1.0-1.2</v>
      </c>
    </row>
    <row r="5502" spans="1:25" x14ac:dyDescent="0.3">
      <c r="A5502" t="s">
        <v>5557</v>
      </c>
      <c r="B5502" s="1">
        <v>46071.549305555556</v>
      </c>
      <c r="C5502" s="2">
        <v>46071</v>
      </c>
      <c r="D5502">
        <v>13</v>
      </c>
      <c r="E5502" t="s">
        <v>43</v>
      </c>
      <c r="F5502" t="s">
        <v>26</v>
      </c>
      <c r="G5502">
        <v>12.4</v>
      </c>
      <c r="H5502">
        <v>206.52</v>
      </c>
      <c r="I5502">
        <v>215.41</v>
      </c>
      <c r="J5502">
        <v>1</v>
      </c>
      <c r="K5502">
        <v>2</v>
      </c>
      <c r="L5502">
        <v>3.4</v>
      </c>
      <c r="M5502">
        <v>65</v>
      </c>
      <c r="N5502" t="s">
        <v>41</v>
      </c>
      <c r="O5502">
        <v>1.919</v>
      </c>
      <c r="P5502" t="s">
        <v>28</v>
      </c>
      <c r="Q5502" t="s">
        <v>29</v>
      </c>
      <c r="R5502">
        <v>4.6399999999999997</v>
      </c>
      <c r="S5502">
        <v>3</v>
      </c>
      <c r="T5502">
        <v>8.89</v>
      </c>
      <c r="U5502">
        <v>1.4</v>
      </c>
      <c r="V5502" t="s">
        <v>697</v>
      </c>
      <c r="W5502" t="s">
        <v>31</v>
      </c>
      <c r="X5502">
        <v>1</v>
      </c>
      <c r="Y5502" t="str">
        <f>IF(tblRides[[#This Row],[supply_demand_ratio]]&lt;0.8,"Below 0.8",IF(tblRides[[#This Row],[supply_demand_ratio]]&lt;1,"Between 0.8-1.0",IF(tblRides[[#This Row],[supply_demand_ratio]]&lt;=1.2,"Between 1.0-1.2","Above 1.2")))</f>
        <v>Above 1.2</v>
      </c>
    </row>
    <row r="5503" spans="1:25" x14ac:dyDescent="0.3">
      <c r="A5503" t="s">
        <v>5558</v>
      </c>
      <c r="B5503" s="1">
        <v>46071.556944444441</v>
      </c>
      <c r="C5503" s="2">
        <v>46071</v>
      </c>
      <c r="D5503">
        <v>13</v>
      </c>
      <c r="E5503" t="s">
        <v>25</v>
      </c>
      <c r="F5503" t="s">
        <v>34</v>
      </c>
      <c r="G5503">
        <v>6.7</v>
      </c>
      <c r="H5503">
        <v>132.65</v>
      </c>
      <c r="J5503">
        <v>1</v>
      </c>
      <c r="K5503">
        <v>2.6</v>
      </c>
      <c r="L5503">
        <v>1.6</v>
      </c>
      <c r="M5503">
        <v>128</v>
      </c>
      <c r="N5503" t="s">
        <v>27</v>
      </c>
      <c r="O5503">
        <v>1.177</v>
      </c>
      <c r="P5503" t="s">
        <v>58</v>
      </c>
      <c r="Q5503" t="s">
        <v>59</v>
      </c>
      <c r="R5503">
        <v>4.5599999999999996</v>
      </c>
      <c r="S5503">
        <v>0</v>
      </c>
      <c r="U5503">
        <v>-1</v>
      </c>
      <c r="V5503" t="s">
        <v>697</v>
      </c>
      <c r="W5503" t="s">
        <v>31</v>
      </c>
      <c r="X5503">
        <v>0</v>
      </c>
      <c r="Y5503" t="str">
        <f>IF(tblRides[[#This Row],[supply_demand_ratio]]&lt;0.8,"Below 0.8",IF(tblRides[[#This Row],[supply_demand_ratio]]&lt;1,"Between 0.8-1.0",IF(tblRides[[#This Row],[supply_demand_ratio]]&lt;=1.2,"Between 1.0-1.2","Above 1.2")))</f>
        <v>Between 1.0-1.2</v>
      </c>
    </row>
    <row r="5504" spans="1:25" x14ac:dyDescent="0.3">
      <c r="A5504" t="s">
        <v>5559</v>
      </c>
      <c r="B5504" s="1">
        <v>46071.557638888888</v>
      </c>
      <c r="C5504" s="2">
        <v>46071</v>
      </c>
      <c r="D5504">
        <v>13</v>
      </c>
      <c r="E5504" t="s">
        <v>25</v>
      </c>
      <c r="F5504" t="s">
        <v>34</v>
      </c>
      <c r="G5504">
        <v>4</v>
      </c>
      <c r="H5504">
        <v>128.88</v>
      </c>
      <c r="I5504">
        <v>127.24</v>
      </c>
      <c r="J5504">
        <v>1.2</v>
      </c>
      <c r="K5504">
        <v>3.3</v>
      </c>
      <c r="L5504">
        <v>1.2</v>
      </c>
      <c r="M5504">
        <v>99</v>
      </c>
      <c r="N5504" t="s">
        <v>27</v>
      </c>
      <c r="O5504">
        <v>0.871</v>
      </c>
      <c r="P5504" t="s">
        <v>28</v>
      </c>
      <c r="Q5504" t="s">
        <v>29</v>
      </c>
      <c r="R5504">
        <v>4.68</v>
      </c>
      <c r="S5504">
        <v>0</v>
      </c>
      <c r="T5504">
        <v>-1.64</v>
      </c>
      <c r="U5504">
        <v>-2.1</v>
      </c>
      <c r="V5504" t="s">
        <v>697</v>
      </c>
      <c r="W5504" t="s">
        <v>31</v>
      </c>
      <c r="X5504">
        <v>1</v>
      </c>
      <c r="Y5504" t="str">
        <f>IF(tblRides[[#This Row],[supply_demand_ratio]]&lt;0.8,"Below 0.8",IF(tblRides[[#This Row],[supply_demand_ratio]]&lt;1,"Between 0.8-1.0",IF(tblRides[[#This Row],[supply_demand_ratio]]&lt;=1.2,"Between 1.0-1.2","Above 1.2")))</f>
        <v>Between 0.8-1.0</v>
      </c>
    </row>
    <row r="5505" spans="1:25" x14ac:dyDescent="0.3">
      <c r="A5505" t="s">
        <v>5560</v>
      </c>
      <c r="B5505" s="1">
        <v>46071.581250000003</v>
      </c>
      <c r="C5505" s="2">
        <v>46071</v>
      </c>
      <c r="D5505">
        <v>13</v>
      </c>
      <c r="E5505" t="s">
        <v>33</v>
      </c>
      <c r="F5505" t="s">
        <v>26</v>
      </c>
      <c r="G5505">
        <v>1.1000000000000001</v>
      </c>
      <c r="H5505">
        <v>64.16</v>
      </c>
      <c r="I5505">
        <v>64.569999999999993</v>
      </c>
      <c r="J5505">
        <v>1.1000000000000001</v>
      </c>
      <c r="K5505">
        <v>5.3</v>
      </c>
      <c r="L5505">
        <v>6</v>
      </c>
      <c r="M5505">
        <v>89</v>
      </c>
      <c r="N5505" t="s">
        <v>41</v>
      </c>
      <c r="O5505">
        <v>1.1499999999999999</v>
      </c>
      <c r="P5505" t="s">
        <v>28</v>
      </c>
      <c r="Q5505" t="s">
        <v>29</v>
      </c>
      <c r="R5505">
        <v>4.45</v>
      </c>
      <c r="S5505">
        <v>2</v>
      </c>
      <c r="T5505">
        <v>0.41</v>
      </c>
      <c r="U5505">
        <v>0.7</v>
      </c>
      <c r="V5505" t="s">
        <v>697</v>
      </c>
      <c r="W5505" t="s">
        <v>45</v>
      </c>
      <c r="X5505">
        <v>1</v>
      </c>
      <c r="Y5505" t="str">
        <f>IF(tblRides[[#This Row],[supply_demand_ratio]]&lt;0.8,"Below 0.8",IF(tblRides[[#This Row],[supply_demand_ratio]]&lt;1,"Between 0.8-1.0",IF(tblRides[[#This Row],[supply_demand_ratio]]&lt;=1.2,"Between 1.0-1.2","Above 1.2")))</f>
        <v>Between 1.0-1.2</v>
      </c>
    </row>
    <row r="5506" spans="1:25" x14ac:dyDescent="0.3">
      <c r="A5506" t="s">
        <v>5561</v>
      </c>
      <c r="B5506" s="1">
        <v>46071.585416666669</v>
      </c>
      <c r="C5506" s="2">
        <v>46071</v>
      </c>
      <c r="D5506">
        <v>14</v>
      </c>
      <c r="E5506" t="s">
        <v>36</v>
      </c>
      <c r="F5506" t="s">
        <v>26</v>
      </c>
      <c r="G5506">
        <v>4.7</v>
      </c>
      <c r="H5506">
        <v>103.9</v>
      </c>
      <c r="I5506">
        <v>106.82</v>
      </c>
      <c r="J5506">
        <v>1</v>
      </c>
      <c r="K5506">
        <v>2</v>
      </c>
      <c r="L5506">
        <v>9.1999999999999993</v>
      </c>
      <c r="M5506">
        <v>91</v>
      </c>
      <c r="N5506" t="s">
        <v>41</v>
      </c>
      <c r="O5506">
        <v>0.98299999999999998</v>
      </c>
      <c r="P5506" t="s">
        <v>28</v>
      </c>
      <c r="Q5506" t="s">
        <v>29</v>
      </c>
      <c r="R5506">
        <v>4.6900000000000004</v>
      </c>
      <c r="S5506">
        <v>17</v>
      </c>
      <c r="T5506">
        <v>2.92</v>
      </c>
      <c r="U5506">
        <v>7.2</v>
      </c>
      <c r="V5506" t="s">
        <v>697</v>
      </c>
      <c r="W5506" t="s">
        <v>31</v>
      </c>
      <c r="X5506">
        <v>1</v>
      </c>
      <c r="Y5506" t="str">
        <f>IF(tblRides[[#This Row],[supply_demand_ratio]]&lt;0.8,"Below 0.8",IF(tblRides[[#This Row],[supply_demand_ratio]]&lt;1,"Between 0.8-1.0",IF(tblRides[[#This Row],[supply_demand_ratio]]&lt;=1.2,"Between 1.0-1.2","Above 1.2")))</f>
        <v>Between 0.8-1.0</v>
      </c>
    </row>
    <row r="5507" spans="1:25" x14ac:dyDescent="0.3">
      <c r="A5507" t="s">
        <v>5562</v>
      </c>
      <c r="B5507" s="1">
        <v>46071.603472222225</v>
      </c>
      <c r="C5507" s="2">
        <v>46071</v>
      </c>
      <c r="D5507">
        <v>14</v>
      </c>
      <c r="E5507" t="s">
        <v>36</v>
      </c>
      <c r="F5507" t="s">
        <v>26</v>
      </c>
      <c r="G5507">
        <v>3.7</v>
      </c>
      <c r="H5507">
        <v>106.58</v>
      </c>
      <c r="I5507">
        <v>108.07</v>
      </c>
      <c r="J5507">
        <v>1.1000000000000001</v>
      </c>
      <c r="K5507">
        <v>3.7</v>
      </c>
      <c r="L5507">
        <v>3.3</v>
      </c>
      <c r="M5507">
        <v>107</v>
      </c>
      <c r="N5507" t="s">
        <v>41</v>
      </c>
      <c r="O5507">
        <v>1.327</v>
      </c>
      <c r="P5507" t="s">
        <v>28</v>
      </c>
      <c r="Q5507" t="s">
        <v>29</v>
      </c>
      <c r="R5507">
        <v>4.97</v>
      </c>
      <c r="S5507">
        <v>10</v>
      </c>
      <c r="T5507">
        <v>1.49</v>
      </c>
      <c r="U5507">
        <v>-0.4</v>
      </c>
      <c r="V5507" t="s">
        <v>697</v>
      </c>
      <c r="W5507" t="s">
        <v>31</v>
      </c>
      <c r="X5507">
        <v>1</v>
      </c>
      <c r="Y5507" t="str">
        <f>IF(tblRides[[#This Row],[supply_demand_ratio]]&lt;0.8,"Below 0.8",IF(tblRides[[#This Row],[supply_demand_ratio]]&lt;1,"Between 0.8-1.0",IF(tblRides[[#This Row],[supply_demand_ratio]]&lt;=1.2,"Between 1.0-1.2","Above 1.2")))</f>
        <v>Above 1.2</v>
      </c>
    </row>
    <row r="5508" spans="1:25" x14ac:dyDescent="0.3">
      <c r="A5508" t="s">
        <v>5563</v>
      </c>
      <c r="B5508" s="1">
        <v>46071.612500000003</v>
      </c>
      <c r="C5508" s="2">
        <v>46071</v>
      </c>
      <c r="D5508">
        <v>14</v>
      </c>
      <c r="E5508" t="s">
        <v>33</v>
      </c>
      <c r="F5508" t="s">
        <v>34</v>
      </c>
      <c r="G5508">
        <v>6.6</v>
      </c>
      <c r="H5508">
        <v>139.53</v>
      </c>
      <c r="I5508">
        <v>135.99</v>
      </c>
      <c r="J5508">
        <v>1</v>
      </c>
      <c r="K5508">
        <v>3.9</v>
      </c>
      <c r="L5508">
        <v>7.9</v>
      </c>
      <c r="M5508">
        <v>88</v>
      </c>
      <c r="N5508" t="s">
        <v>41</v>
      </c>
      <c r="O5508">
        <v>1.21</v>
      </c>
      <c r="P5508" t="s">
        <v>28</v>
      </c>
      <c r="Q5508" t="s">
        <v>29</v>
      </c>
      <c r="R5508">
        <v>4.76</v>
      </c>
      <c r="S5508">
        <v>0</v>
      </c>
      <c r="T5508">
        <v>-3.54</v>
      </c>
      <c r="U5508">
        <v>4</v>
      </c>
      <c r="V5508" t="s">
        <v>697</v>
      </c>
      <c r="W5508" t="s">
        <v>31</v>
      </c>
      <c r="X5508">
        <v>1</v>
      </c>
      <c r="Y5508" t="str">
        <f>IF(tblRides[[#This Row],[supply_demand_ratio]]&lt;0.8,"Below 0.8",IF(tblRides[[#This Row],[supply_demand_ratio]]&lt;1,"Between 0.8-1.0",IF(tblRides[[#This Row],[supply_demand_ratio]]&lt;=1.2,"Between 1.0-1.2","Above 1.2")))</f>
        <v>Above 1.2</v>
      </c>
    </row>
    <row r="5509" spans="1:25" x14ac:dyDescent="0.3">
      <c r="A5509" t="s">
        <v>5564</v>
      </c>
      <c r="B5509" s="1">
        <v>46071.623611111114</v>
      </c>
      <c r="C5509" s="2">
        <v>46071</v>
      </c>
      <c r="D5509">
        <v>14</v>
      </c>
      <c r="E5509" t="s">
        <v>25</v>
      </c>
      <c r="F5509" t="s">
        <v>26</v>
      </c>
      <c r="G5509">
        <v>5.3</v>
      </c>
      <c r="H5509">
        <v>148.85</v>
      </c>
      <c r="J5509">
        <v>1.2</v>
      </c>
      <c r="K5509">
        <v>7.2</v>
      </c>
      <c r="L5509">
        <v>14.3</v>
      </c>
      <c r="M5509">
        <v>91</v>
      </c>
      <c r="N5509" t="s">
        <v>27</v>
      </c>
      <c r="O5509">
        <v>0.74399999999999999</v>
      </c>
      <c r="P5509" t="s">
        <v>37</v>
      </c>
      <c r="Q5509" t="s">
        <v>38</v>
      </c>
      <c r="R5509">
        <v>4.8099999999999996</v>
      </c>
      <c r="S5509">
        <v>8</v>
      </c>
      <c r="U5509">
        <v>7.1</v>
      </c>
      <c r="V5509" t="s">
        <v>697</v>
      </c>
      <c r="W5509" t="s">
        <v>45</v>
      </c>
      <c r="X5509">
        <v>0</v>
      </c>
      <c r="Y5509" t="str">
        <f>IF(tblRides[[#This Row],[supply_demand_ratio]]&lt;0.8,"Below 0.8",IF(tblRides[[#This Row],[supply_demand_ratio]]&lt;1,"Between 0.8-1.0",IF(tblRides[[#This Row],[supply_demand_ratio]]&lt;=1.2,"Between 1.0-1.2","Above 1.2")))</f>
        <v>Below 0.8</v>
      </c>
    </row>
    <row r="5510" spans="1:25" x14ac:dyDescent="0.3">
      <c r="A5510" t="s">
        <v>5565</v>
      </c>
      <c r="B5510" s="1">
        <v>46071.625</v>
      </c>
      <c r="C5510" s="2">
        <v>46071</v>
      </c>
      <c r="D5510">
        <v>15</v>
      </c>
      <c r="E5510" t="s">
        <v>25</v>
      </c>
      <c r="F5510" t="s">
        <v>26</v>
      </c>
      <c r="G5510">
        <v>5.9</v>
      </c>
      <c r="H5510">
        <v>155.35</v>
      </c>
      <c r="I5510">
        <v>156.12</v>
      </c>
      <c r="J5510">
        <v>1.1000000000000001</v>
      </c>
      <c r="K5510">
        <v>4.5</v>
      </c>
      <c r="L5510">
        <v>4.9000000000000004</v>
      </c>
      <c r="M5510">
        <v>119</v>
      </c>
      <c r="N5510" t="s">
        <v>41</v>
      </c>
      <c r="O5510">
        <v>1.2430000000000001</v>
      </c>
      <c r="P5510" t="s">
        <v>28</v>
      </c>
      <c r="Q5510" t="s">
        <v>29</v>
      </c>
      <c r="R5510">
        <v>4.92</v>
      </c>
      <c r="S5510">
        <v>15</v>
      </c>
      <c r="T5510">
        <v>0.77</v>
      </c>
      <c r="U5510">
        <v>0.4</v>
      </c>
      <c r="V5510" t="s">
        <v>697</v>
      </c>
      <c r="W5510" t="s">
        <v>31</v>
      </c>
      <c r="X5510">
        <v>1</v>
      </c>
      <c r="Y5510" t="str">
        <f>IF(tblRides[[#This Row],[supply_demand_ratio]]&lt;0.8,"Below 0.8",IF(tblRides[[#This Row],[supply_demand_ratio]]&lt;1,"Between 0.8-1.0",IF(tblRides[[#This Row],[supply_demand_ratio]]&lt;=1.2,"Between 1.0-1.2","Above 1.2")))</f>
        <v>Above 1.2</v>
      </c>
    </row>
    <row r="5511" spans="1:25" x14ac:dyDescent="0.3">
      <c r="A5511" t="s">
        <v>5566</v>
      </c>
      <c r="B5511" s="1">
        <v>46071.636805555558</v>
      </c>
      <c r="C5511" s="2">
        <v>46071</v>
      </c>
      <c r="D5511">
        <v>15</v>
      </c>
      <c r="E5511" t="s">
        <v>36</v>
      </c>
      <c r="F5511" t="s">
        <v>26</v>
      </c>
      <c r="G5511">
        <v>6.6</v>
      </c>
      <c r="H5511">
        <v>155.35</v>
      </c>
      <c r="I5511">
        <v>160.44</v>
      </c>
      <c r="J5511">
        <v>1.1000000000000001</v>
      </c>
      <c r="K5511">
        <v>5.5</v>
      </c>
      <c r="L5511">
        <v>6.5</v>
      </c>
      <c r="M5511">
        <v>113</v>
      </c>
      <c r="N5511" t="s">
        <v>41</v>
      </c>
      <c r="O5511">
        <v>1.43</v>
      </c>
      <c r="P5511" t="s">
        <v>28</v>
      </c>
      <c r="Q5511" t="s">
        <v>29</v>
      </c>
      <c r="R5511">
        <v>4.66</v>
      </c>
      <c r="S5511">
        <v>75</v>
      </c>
      <c r="T5511">
        <v>5.09</v>
      </c>
      <c r="U5511">
        <v>1</v>
      </c>
      <c r="V5511" t="s">
        <v>697</v>
      </c>
      <c r="W5511" t="s">
        <v>45</v>
      </c>
      <c r="X5511">
        <v>1</v>
      </c>
      <c r="Y5511" t="str">
        <f>IF(tblRides[[#This Row],[supply_demand_ratio]]&lt;0.8,"Below 0.8",IF(tblRides[[#This Row],[supply_demand_ratio]]&lt;1,"Between 0.8-1.0",IF(tblRides[[#This Row],[supply_demand_ratio]]&lt;=1.2,"Between 1.0-1.2","Above 1.2")))</f>
        <v>Above 1.2</v>
      </c>
    </row>
    <row r="5512" spans="1:25" x14ac:dyDescent="0.3">
      <c r="A5512" t="s">
        <v>5567</v>
      </c>
      <c r="B5512" s="1">
        <v>46071.640277777777</v>
      </c>
      <c r="C5512" s="2">
        <v>46071</v>
      </c>
      <c r="D5512">
        <v>15</v>
      </c>
      <c r="E5512" t="s">
        <v>33</v>
      </c>
      <c r="F5512" t="s">
        <v>34</v>
      </c>
      <c r="G5512">
        <v>11.5</v>
      </c>
      <c r="H5512">
        <v>256.45</v>
      </c>
      <c r="J5512">
        <v>1.1000000000000001</v>
      </c>
      <c r="K5512">
        <v>4.5</v>
      </c>
      <c r="L5512">
        <v>4.4000000000000004</v>
      </c>
      <c r="M5512">
        <v>88</v>
      </c>
      <c r="N5512" t="s">
        <v>41</v>
      </c>
      <c r="O5512">
        <v>1.31</v>
      </c>
      <c r="P5512" t="s">
        <v>58</v>
      </c>
      <c r="Q5512" t="s">
        <v>108</v>
      </c>
      <c r="R5512">
        <v>4.49</v>
      </c>
      <c r="S5512">
        <v>0</v>
      </c>
      <c r="U5512">
        <v>-0.1</v>
      </c>
      <c r="V5512" t="s">
        <v>697</v>
      </c>
      <c r="W5512" t="s">
        <v>31</v>
      </c>
      <c r="X5512">
        <v>0</v>
      </c>
      <c r="Y5512" t="str">
        <f>IF(tblRides[[#This Row],[supply_demand_ratio]]&lt;0.8,"Below 0.8",IF(tblRides[[#This Row],[supply_demand_ratio]]&lt;1,"Between 0.8-1.0",IF(tblRides[[#This Row],[supply_demand_ratio]]&lt;=1.2,"Between 1.0-1.2","Above 1.2")))</f>
        <v>Above 1.2</v>
      </c>
    </row>
    <row r="5513" spans="1:25" x14ac:dyDescent="0.3">
      <c r="A5513" t="s">
        <v>5568</v>
      </c>
      <c r="B5513" s="1">
        <v>46071.642361111109</v>
      </c>
      <c r="C5513" s="2">
        <v>46071</v>
      </c>
      <c r="D5513">
        <v>15</v>
      </c>
      <c r="E5513" t="s">
        <v>36</v>
      </c>
      <c r="F5513" t="s">
        <v>34</v>
      </c>
      <c r="G5513">
        <v>4.0999999999999996</v>
      </c>
      <c r="H5513">
        <v>99.93</v>
      </c>
      <c r="I5513">
        <v>100.86</v>
      </c>
      <c r="J5513">
        <v>1</v>
      </c>
      <c r="K5513">
        <v>8.1999999999999993</v>
      </c>
      <c r="L5513">
        <v>7.3</v>
      </c>
      <c r="M5513">
        <v>90</v>
      </c>
      <c r="N5513" t="s">
        <v>27</v>
      </c>
      <c r="O5513">
        <v>0.94099999999999995</v>
      </c>
      <c r="P5513" t="s">
        <v>28</v>
      </c>
      <c r="Q5513" t="s">
        <v>29</v>
      </c>
      <c r="R5513">
        <v>4.68</v>
      </c>
      <c r="S5513">
        <v>0</v>
      </c>
      <c r="T5513">
        <v>0.93</v>
      </c>
      <c r="U5513">
        <v>-0.9</v>
      </c>
      <c r="V5513" t="s">
        <v>697</v>
      </c>
      <c r="W5513" t="s">
        <v>45</v>
      </c>
      <c r="X5513">
        <v>1</v>
      </c>
      <c r="Y5513" t="str">
        <f>IF(tblRides[[#This Row],[supply_demand_ratio]]&lt;0.8,"Below 0.8",IF(tblRides[[#This Row],[supply_demand_ratio]]&lt;1,"Between 0.8-1.0",IF(tblRides[[#This Row],[supply_demand_ratio]]&lt;=1.2,"Between 1.0-1.2","Above 1.2")))</f>
        <v>Between 0.8-1.0</v>
      </c>
    </row>
    <row r="5514" spans="1:25" x14ac:dyDescent="0.3">
      <c r="A5514" t="s">
        <v>5569</v>
      </c>
      <c r="B5514" s="1">
        <v>46071.644444444442</v>
      </c>
      <c r="C5514" s="2">
        <v>46071</v>
      </c>
      <c r="D5514">
        <v>15</v>
      </c>
      <c r="E5514" t="s">
        <v>25</v>
      </c>
      <c r="F5514" t="s">
        <v>26</v>
      </c>
      <c r="G5514">
        <v>4.3</v>
      </c>
      <c r="H5514">
        <v>97.11</v>
      </c>
      <c r="I5514">
        <v>94.54</v>
      </c>
      <c r="J5514">
        <v>1</v>
      </c>
      <c r="K5514">
        <v>3.4</v>
      </c>
      <c r="L5514">
        <v>2.6</v>
      </c>
      <c r="M5514">
        <v>131</v>
      </c>
      <c r="N5514" t="s">
        <v>41</v>
      </c>
      <c r="O5514">
        <v>1.601</v>
      </c>
      <c r="P5514" t="s">
        <v>28</v>
      </c>
      <c r="Q5514" t="s">
        <v>29</v>
      </c>
      <c r="R5514">
        <v>4.6900000000000004</v>
      </c>
      <c r="S5514">
        <v>9</v>
      </c>
      <c r="T5514">
        <v>-2.57</v>
      </c>
      <c r="U5514">
        <v>-0.8</v>
      </c>
      <c r="V5514" t="s">
        <v>697</v>
      </c>
      <c r="W5514" t="s">
        <v>31</v>
      </c>
      <c r="X5514">
        <v>1</v>
      </c>
      <c r="Y5514" t="str">
        <f>IF(tblRides[[#This Row],[supply_demand_ratio]]&lt;0.8,"Below 0.8",IF(tblRides[[#This Row],[supply_demand_ratio]]&lt;1,"Between 0.8-1.0",IF(tblRides[[#This Row],[supply_demand_ratio]]&lt;=1.2,"Between 1.0-1.2","Above 1.2")))</f>
        <v>Above 1.2</v>
      </c>
    </row>
    <row r="5515" spans="1:25" x14ac:dyDescent="0.3">
      <c r="A5515" t="s">
        <v>5570</v>
      </c>
      <c r="B5515" s="1">
        <v>46071.651388888888</v>
      </c>
      <c r="C5515" s="2">
        <v>46071</v>
      </c>
      <c r="D5515">
        <v>15</v>
      </c>
      <c r="E5515" t="s">
        <v>43</v>
      </c>
      <c r="F5515" t="s">
        <v>26</v>
      </c>
      <c r="G5515">
        <v>9</v>
      </c>
      <c r="H5515">
        <v>173.43</v>
      </c>
      <c r="I5515">
        <v>176</v>
      </c>
      <c r="J5515">
        <v>1.1000000000000001</v>
      </c>
      <c r="K5515">
        <v>9.1999999999999993</v>
      </c>
      <c r="L5515">
        <v>2.8</v>
      </c>
      <c r="M5515">
        <v>75</v>
      </c>
      <c r="N5515" t="s">
        <v>41</v>
      </c>
      <c r="O5515">
        <v>1.651</v>
      </c>
      <c r="P5515" t="s">
        <v>28</v>
      </c>
      <c r="Q5515" t="s">
        <v>29</v>
      </c>
      <c r="R5515">
        <v>4.88</v>
      </c>
      <c r="S5515">
        <v>49</v>
      </c>
      <c r="T5515">
        <v>2.57</v>
      </c>
      <c r="U5515">
        <v>-6.4</v>
      </c>
      <c r="V5515" t="s">
        <v>697</v>
      </c>
      <c r="W5515" t="s">
        <v>45</v>
      </c>
      <c r="X5515">
        <v>1</v>
      </c>
      <c r="Y5515" t="str">
        <f>IF(tblRides[[#This Row],[supply_demand_ratio]]&lt;0.8,"Below 0.8",IF(tblRides[[#This Row],[supply_demand_ratio]]&lt;1,"Between 0.8-1.0",IF(tblRides[[#This Row],[supply_demand_ratio]]&lt;=1.2,"Between 1.0-1.2","Above 1.2")))</f>
        <v>Above 1.2</v>
      </c>
    </row>
    <row r="5516" spans="1:25" x14ac:dyDescent="0.3">
      <c r="A5516" t="s">
        <v>5571</v>
      </c>
      <c r="B5516" s="1">
        <v>46071.667361111111</v>
      </c>
      <c r="C5516" s="2">
        <v>46071</v>
      </c>
      <c r="D5516">
        <v>16</v>
      </c>
      <c r="E5516" t="s">
        <v>62</v>
      </c>
      <c r="F5516" t="s">
        <v>26</v>
      </c>
      <c r="G5516">
        <v>14.8</v>
      </c>
      <c r="H5516">
        <v>268.8</v>
      </c>
      <c r="I5516">
        <v>265.17</v>
      </c>
      <c r="J5516">
        <v>1</v>
      </c>
      <c r="K5516">
        <v>3.5</v>
      </c>
      <c r="L5516">
        <v>2.9</v>
      </c>
      <c r="M5516">
        <v>55</v>
      </c>
      <c r="N5516" t="s">
        <v>41</v>
      </c>
      <c r="O5516">
        <v>1.5580000000000001</v>
      </c>
      <c r="P5516" t="s">
        <v>28</v>
      </c>
      <c r="Q5516" t="s">
        <v>29</v>
      </c>
      <c r="R5516">
        <v>4.87</v>
      </c>
      <c r="S5516">
        <v>2</v>
      </c>
      <c r="T5516">
        <v>-3.63</v>
      </c>
      <c r="U5516">
        <v>-0.6</v>
      </c>
      <c r="V5516" t="s">
        <v>697</v>
      </c>
      <c r="W5516" t="s">
        <v>31</v>
      </c>
      <c r="X5516">
        <v>1</v>
      </c>
      <c r="Y5516" t="str">
        <f>IF(tblRides[[#This Row],[supply_demand_ratio]]&lt;0.8,"Below 0.8",IF(tblRides[[#This Row],[supply_demand_ratio]]&lt;1,"Between 0.8-1.0",IF(tblRides[[#This Row],[supply_demand_ratio]]&lt;=1.2,"Between 1.0-1.2","Above 1.2")))</f>
        <v>Above 1.2</v>
      </c>
    </row>
    <row r="5517" spans="1:25" x14ac:dyDescent="0.3">
      <c r="A5517" t="s">
        <v>5572</v>
      </c>
      <c r="B5517" s="1">
        <v>46071.67083333333</v>
      </c>
      <c r="C5517" s="2">
        <v>46071</v>
      </c>
      <c r="D5517">
        <v>16</v>
      </c>
      <c r="E5517" t="s">
        <v>25</v>
      </c>
      <c r="F5517" t="s">
        <v>26</v>
      </c>
      <c r="G5517">
        <v>7.6</v>
      </c>
      <c r="H5517">
        <v>151.41</v>
      </c>
      <c r="I5517">
        <v>154.38999999999999</v>
      </c>
      <c r="J5517">
        <v>1</v>
      </c>
      <c r="K5517">
        <v>6.3</v>
      </c>
      <c r="L5517">
        <v>4.8</v>
      </c>
      <c r="M5517">
        <v>106</v>
      </c>
      <c r="N5517" t="s">
        <v>41</v>
      </c>
      <c r="O5517">
        <v>1.177</v>
      </c>
      <c r="P5517" t="s">
        <v>28</v>
      </c>
      <c r="Q5517" t="s">
        <v>29</v>
      </c>
      <c r="R5517">
        <v>4.3099999999999996</v>
      </c>
      <c r="S5517">
        <v>1</v>
      </c>
      <c r="T5517">
        <v>2.98</v>
      </c>
      <c r="U5517">
        <v>-1.5</v>
      </c>
      <c r="V5517" t="s">
        <v>697</v>
      </c>
      <c r="W5517" t="s">
        <v>45</v>
      </c>
      <c r="X5517">
        <v>1</v>
      </c>
      <c r="Y5517" t="str">
        <f>IF(tblRides[[#This Row],[supply_demand_ratio]]&lt;0.8,"Below 0.8",IF(tblRides[[#This Row],[supply_demand_ratio]]&lt;1,"Between 0.8-1.0",IF(tblRides[[#This Row],[supply_demand_ratio]]&lt;=1.2,"Between 1.0-1.2","Above 1.2")))</f>
        <v>Between 1.0-1.2</v>
      </c>
    </row>
    <row r="5518" spans="1:25" x14ac:dyDescent="0.3">
      <c r="A5518" t="s">
        <v>5573</v>
      </c>
      <c r="B5518" s="1">
        <v>46071.677083333336</v>
      </c>
      <c r="C5518" s="2">
        <v>46071</v>
      </c>
      <c r="D5518">
        <v>16</v>
      </c>
      <c r="E5518" t="s">
        <v>25</v>
      </c>
      <c r="F5518" t="s">
        <v>34</v>
      </c>
      <c r="G5518">
        <v>21.9</v>
      </c>
      <c r="H5518">
        <v>367.33</v>
      </c>
      <c r="I5518">
        <v>365.47</v>
      </c>
      <c r="J5518">
        <v>1</v>
      </c>
      <c r="K5518">
        <v>8</v>
      </c>
      <c r="L5518">
        <v>9</v>
      </c>
      <c r="M5518">
        <v>106</v>
      </c>
      <c r="N5518" t="s">
        <v>27</v>
      </c>
      <c r="O5518">
        <v>0.96399999999999997</v>
      </c>
      <c r="P5518" t="s">
        <v>28</v>
      </c>
      <c r="Q5518" t="s">
        <v>29</v>
      </c>
      <c r="R5518">
        <v>4.41</v>
      </c>
      <c r="S5518">
        <v>0</v>
      </c>
      <c r="T5518">
        <v>-1.86</v>
      </c>
      <c r="U5518">
        <v>1</v>
      </c>
      <c r="V5518" t="s">
        <v>697</v>
      </c>
      <c r="W5518" t="s">
        <v>45</v>
      </c>
      <c r="X5518">
        <v>1</v>
      </c>
      <c r="Y5518" t="str">
        <f>IF(tblRides[[#This Row],[supply_demand_ratio]]&lt;0.8,"Below 0.8",IF(tblRides[[#This Row],[supply_demand_ratio]]&lt;1,"Between 0.8-1.0",IF(tblRides[[#This Row],[supply_demand_ratio]]&lt;=1.2,"Between 1.0-1.2","Above 1.2")))</f>
        <v>Between 0.8-1.0</v>
      </c>
    </row>
    <row r="5519" spans="1:25" x14ac:dyDescent="0.3">
      <c r="A5519" t="s">
        <v>5574</v>
      </c>
      <c r="B5519" s="1">
        <v>46071.713194444441</v>
      </c>
      <c r="C5519" s="2">
        <v>46071</v>
      </c>
      <c r="D5519">
        <v>17</v>
      </c>
      <c r="E5519" t="s">
        <v>33</v>
      </c>
      <c r="F5519" t="s">
        <v>26</v>
      </c>
      <c r="G5519">
        <v>5.6</v>
      </c>
      <c r="H5519">
        <v>143.86000000000001</v>
      </c>
      <c r="I5519">
        <v>139.79</v>
      </c>
      <c r="J5519">
        <v>1.1000000000000001</v>
      </c>
      <c r="K5519">
        <v>5</v>
      </c>
      <c r="L5519">
        <v>13.2</v>
      </c>
      <c r="M5519">
        <v>82</v>
      </c>
      <c r="N5519" t="s">
        <v>27</v>
      </c>
      <c r="O5519">
        <v>0.94099999999999995</v>
      </c>
      <c r="P5519" t="s">
        <v>28</v>
      </c>
      <c r="Q5519" t="s">
        <v>29</v>
      </c>
      <c r="R5519">
        <v>4.95</v>
      </c>
      <c r="S5519">
        <v>14</v>
      </c>
      <c r="T5519">
        <v>-4.07</v>
      </c>
      <c r="U5519">
        <v>8.1999999999999993</v>
      </c>
      <c r="V5519" t="s">
        <v>697</v>
      </c>
      <c r="W5519" t="s">
        <v>31</v>
      </c>
      <c r="X5519">
        <v>1</v>
      </c>
      <c r="Y5519" t="str">
        <f>IF(tblRides[[#This Row],[supply_demand_ratio]]&lt;0.8,"Below 0.8",IF(tblRides[[#This Row],[supply_demand_ratio]]&lt;1,"Between 0.8-1.0",IF(tblRides[[#This Row],[supply_demand_ratio]]&lt;=1.2,"Between 1.0-1.2","Above 1.2")))</f>
        <v>Between 0.8-1.0</v>
      </c>
    </row>
    <row r="5520" spans="1:25" x14ac:dyDescent="0.3">
      <c r="A5520" t="s">
        <v>5575</v>
      </c>
      <c r="B5520" s="1">
        <v>46071.731944444444</v>
      </c>
      <c r="C5520" s="2">
        <v>46071</v>
      </c>
      <c r="D5520">
        <v>17</v>
      </c>
      <c r="E5520" t="s">
        <v>33</v>
      </c>
      <c r="F5520" t="s">
        <v>26</v>
      </c>
      <c r="G5520">
        <v>8</v>
      </c>
      <c r="H5520">
        <v>164.98</v>
      </c>
      <c r="I5520">
        <v>163.66999999999999</v>
      </c>
      <c r="J5520">
        <v>1</v>
      </c>
      <c r="K5520">
        <v>4.9000000000000004</v>
      </c>
      <c r="L5520">
        <v>7.1</v>
      </c>
      <c r="M5520">
        <v>79</v>
      </c>
      <c r="N5520" t="s">
        <v>41</v>
      </c>
      <c r="O5520">
        <v>1.145</v>
      </c>
      <c r="P5520" t="s">
        <v>28</v>
      </c>
      <c r="Q5520" t="s">
        <v>29</v>
      </c>
      <c r="R5520">
        <v>4.49</v>
      </c>
      <c r="S5520">
        <v>1</v>
      </c>
      <c r="T5520">
        <v>-1.31</v>
      </c>
      <c r="U5520">
        <v>2.2000000000000002</v>
      </c>
      <c r="V5520" t="s">
        <v>697</v>
      </c>
      <c r="W5520" t="s">
        <v>31</v>
      </c>
      <c r="X5520">
        <v>1</v>
      </c>
      <c r="Y5520" t="str">
        <f>IF(tblRides[[#This Row],[supply_demand_ratio]]&lt;0.8,"Below 0.8",IF(tblRides[[#This Row],[supply_demand_ratio]]&lt;1,"Between 0.8-1.0",IF(tblRides[[#This Row],[supply_demand_ratio]]&lt;=1.2,"Between 1.0-1.2","Above 1.2")))</f>
        <v>Between 1.0-1.2</v>
      </c>
    </row>
    <row r="5521" spans="1:25" x14ac:dyDescent="0.3">
      <c r="A5521" t="s">
        <v>5576</v>
      </c>
      <c r="B5521" s="1">
        <v>46071.754166666666</v>
      </c>
      <c r="C5521" s="2">
        <v>46071</v>
      </c>
      <c r="D5521">
        <v>18</v>
      </c>
      <c r="E5521" t="s">
        <v>62</v>
      </c>
      <c r="F5521" t="s">
        <v>26</v>
      </c>
      <c r="G5521">
        <v>4.2</v>
      </c>
      <c r="H5521">
        <v>114.3</v>
      </c>
      <c r="I5521">
        <v>112.12</v>
      </c>
      <c r="J5521">
        <v>1.1000000000000001</v>
      </c>
      <c r="K5521">
        <v>2.7</v>
      </c>
      <c r="L5521">
        <v>4.3</v>
      </c>
      <c r="M5521">
        <v>49</v>
      </c>
      <c r="N5521" t="s">
        <v>27</v>
      </c>
      <c r="O5521">
        <v>0.96399999999999997</v>
      </c>
      <c r="P5521" t="s">
        <v>28</v>
      </c>
      <c r="Q5521" t="s">
        <v>29</v>
      </c>
      <c r="R5521">
        <v>4.93</v>
      </c>
      <c r="S5521">
        <v>7</v>
      </c>
      <c r="T5521">
        <v>-2.1800000000000002</v>
      </c>
      <c r="U5521">
        <v>1.6</v>
      </c>
      <c r="V5521" t="s">
        <v>697</v>
      </c>
      <c r="W5521" t="s">
        <v>31</v>
      </c>
      <c r="X5521">
        <v>1</v>
      </c>
      <c r="Y5521" t="str">
        <f>IF(tblRides[[#This Row],[supply_demand_ratio]]&lt;0.8,"Below 0.8",IF(tblRides[[#This Row],[supply_demand_ratio]]&lt;1,"Between 0.8-1.0",IF(tblRides[[#This Row],[supply_demand_ratio]]&lt;=1.2,"Between 1.0-1.2","Above 1.2")))</f>
        <v>Between 0.8-1.0</v>
      </c>
    </row>
    <row r="5522" spans="1:25" x14ac:dyDescent="0.3">
      <c r="A5522" t="s">
        <v>5577</v>
      </c>
      <c r="B5522" s="1">
        <v>46071.756249999999</v>
      </c>
      <c r="C5522" s="2">
        <v>46071</v>
      </c>
      <c r="D5522">
        <v>18</v>
      </c>
      <c r="E5522" t="s">
        <v>62</v>
      </c>
      <c r="F5522" t="s">
        <v>26</v>
      </c>
      <c r="G5522">
        <v>25.5</v>
      </c>
      <c r="H5522">
        <v>431.38</v>
      </c>
      <c r="I5522">
        <v>425.14</v>
      </c>
      <c r="J5522">
        <v>1.2</v>
      </c>
      <c r="K5522">
        <v>12.5</v>
      </c>
      <c r="L5522">
        <v>12</v>
      </c>
      <c r="M5522">
        <v>49</v>
      </c>
      <c r="N5522" t="s">
        <v>41</v>
      </c>
      <c r="O5522">
        <v>1.0940000000000001</v>
      </c>
      <c r="P5522" t="s">
        <v>28</v>
      </c>
      <c r="Q5522" t="s">
        <v>29</v>
      </c>
      <c r="R5522">
        <v>4.21</v>
      </c>
      <c r="S5522">
        <v>6</v>
      </c>
      <c r="T5522">
        <v>-6.24</v>
      </c>
      <c r="U5522">
        <v>-0.5</v>
      </c>
      <c r="V5522" t="s">
        <v>697</v>
      </c>
      <c r="W5522" t="s">
        <v>77</v>
      </c>
      <c r="X5522">
        <v>1</v>
      </c>
      <c r="Y5522" t="str">
        <f>IF(tblRides[[#This Row],[supply_demand_ratio]]&lt;0.8,"Below 0.8",IF(tblRides[[#This Row],[supply_demand_ratio]]&lt;1,"Between 0.8-1.0",IF(tblRides[[#This Row],[supply_demand_ratio]]&lt;=1.2,"Between 1.0-1.2","Above 1.2")))</f>
        <v>Between 1.0-1.2</v>
      </c>
    </row>
    <row r="5523" spans="1:25" x14ac:dyDescent="0.3">
      <c r="A5523" t="s">
        <v>5578</v>
      </c>
      <c r="B5523" s="1">
        <v>46071.765972222223</v>
      </c>
      <c r="C5523" s="2">
        <v>46071</v>
      </c>
      <c r="D5523">
        <v>18</v>
      </c>
      <c r="E5523" t="s">
        <v>36</v>
      </c>
      <c r="F5523" t="s">
        <v>34</v>
      </c>
      <c r="G5523">
        <v>10.199999999999999</v>
      </c>
      <c r="H5523">
        <v>256.69</v>
      </c>
      <c r="I5523">
        <v>255.84</v>
      </c>
      <c r="J5523">
        <v>1.2</v>
      </c>
      <c r="K5523">
        <v>7.7</v>
      </c>
      <c r="L5523">
        <v>10.5</v>
      </c>
      <c r="M5523">
        <v>80</v>
      </c>
      <c r="N5523" t="s">
        <v>72</v>
      </c>
      <c r="O5523">
        <v>0.58499999999999996</v>
      </c>
      <c r="P5523" t="s">
        <v>28</v>
      </c>
      <c r="Q5523" t="s">
        <v>29</v>
      </c>
      <c r="R5523">
        <v>5</v>
      </c>
      <c r="S5523">
        <v>0</v>
      </c>
      <c r="T5523">
        <v>-0.85</v>
      </c>
      <c r="U5523">
        <v>2.8</v>
      </c>
      <c r="V5523" t="s">
        <v>697</v>
      </c>
      <c r="W5523" t="s">
        <v>45</v>
      </c>
      <c r="X5523">
        <v>1</v>
      </c>
      <c r="Y5523" t="str">
        <f>IF(tblRides[[#This Row],[supply_demand_ratio]]&lt;0.8,"Below 0.8",IF(tblRides[[#This Row],[supply_demand_ratio]]&lt;1,"Between 0.8-1.0",IF(tblRides[[#This Row],[supply_demand_ratio]]&lt;=1.2,"Between 1.0-1.2","Above 1.2")))</f>
        <v>Below 0.8</v>
      </c>
    </row>
    <row r="5524" spans="1:25" x14ac:dyDescent="0.3">
      <c r="A5524" t="s">
        <v>5579</v>
      </c>
      <c r="B5524" s="1">
        <v>46071.784722222219</v>
      </c>
      <c r="C5524" s="2">
        <v>46071</v>
      </c>
      <c r="D5524">
        <v>18</v>
      </c>
      <c r="E5524" t="s">
        <v>25</v>
      </c>
      <c r="F5524" t="s">
        <v>26</v>
      </c>
      <c r="G5524">
        <v>7.3</v>
      </c>
      <c r="H5524">
        <v>190.53</v>
      </c>
      <c r="I5524">
        <v>190.27</v>
      </c>
      <c r="J5524">
        <v>1.3</v>
      </c>
      <c r="K5524">
        <v>10.6</v>
      </c>
      <c r="L5524">
        <v>11.6</v>
      </c>
      <c r="M5524">
        <v>87</v>
      </c>
      <c r="N5524" t="s">
        <v>27</v>
      </c>
      <c r="O5524">
        <v>0.64700000000000002</v>
      </c>
      <c r="P5524" t="s">
        <v>28</v>
      </c>
      <c r="Q5524" t="s">
        <v>29</v>
      </c>
      <c r="R5524">
        <v>4.7300000000000004</v>
      </c>
      <c r="S5524">
        <v>11</v>
      </c>
      <c r="T5524">
        <v>-0.26</v>
      </c>
      <c r="U5524">
        <v>1</v>
      </c>
      <c r="V5524" t="s">
        <v>697</v>
      </c>
      <c r="W5524" t="s">
        <v>77</v>
      </c>
      <c r="X5524">
        <v>1</v>
      </c>
      <c r="Y5524" t="str">
        <f>IF(tblRides[[#This Row],[supply_demand_ratio]]&lt;0.8,"Below 0.8",IF(tblRides[[#This Row],[supply_demand_ratio]]&lt;1,"Between 0.8-1.0",IF(tblRides[[#This Row],[supply_demand_ratio]]&lt;=1.2,"Between 1.0-1.2","Above 1.2")))</f>
        <v>Below 0.8</v>
      </c>
    </row>
    <row r="5525" spans="1:25" x14ac:dyDescent="0.3">
      <c r="A5525" t="s">
        <v>5580</v>
      </c>
      <c r="B5525" s="1">
        <v>46071.786805555559</v>
      </c>
      <c r="C5525" s="2">
        <v>46071</v>
      </c>
      <c r="D5525">
        <v>18</v>
      </c>
      <c r="E5525" t="s">
        <v>33</v>
      </c>
      <c r="F5525" t="s">
        <v>34</v>
      </c>
      <c r="G5525">
        <v>26.5</v>
      </c>
      <c r="H5525">
        <v>511.98</v>
      </c>
      <c r="J5525">
        <v>1.1000000000000001</v>
      </c>
      <c r="K5525">
        <v>5.8</v>
      </c>
      <c r="L5525">
        <v>4.2</v>
      </c>
      <c r="M5525">
        <v>71</v>
      </c>
      <c r="N5525" t="s">
        <v>27</v>
      </c>
      <c r="O5525">
        <v>0.69499999999999995</v>
      </c>
      <c r="P5525" t="s">
        <v>58</v>
      </c>
      <c r="Q5525" t="s">
        <v>59</v>
      </c>
      <c r="R5525">
        <v>4.95</v>
      </c>
      <c r="S5525">
        <v>0</v>
      </c>
      <c r="U5525">
        <v>-1.6</v>
      </c>
      <c r="V5525" t="s">
        <v>697</v>
      </c>
      <c r="W5525" t="s">
        <v>45</v>
      </c>
      <c r="X5525">
        <v>0</v>
      </c>
      <c r="Y5525" t="str">
        <f>IF(tblRides[[#This Row],[supply_demand_ratio]]&lt;0.8,"Below 0.8",IF(tblRides[[#This Row],[supply_demand_ratio]]&lt;1,"Between 0.8-1.0",IF(tblRides[[#This Row],[supply_demand_ratio]]&lt;=1.2,"Between 1.0-1.2","Above 1.2")))</f>
        <v>Below 0.8</v>
      </c>
    </row>
    <row r="5526" spans="1:25" x14ac:dyDescent="0.3">
      <c r="A5526" t="s">
        <v>5581</v>
      </c>
      <c r="B5526" s="1">
        <v>46071.801388888889</v>
      </c>
      <c r="C5526" s="2">
        <v>46071</v>
      </c>
      <c r="D5526">
        <v>19</v>
      </c>
      <c r="E5526" t="s">
        <v>62</v>
      </c>
      <c r="F5526" t="s">
        <v>26</v>
      </c>
      <c r="G5526">
        <v>3.9</v>
      </c>
      <c r="H5526">
        <v>92.85</v>
      </c>
      <c r="I5526">
        <v>96.91</v>
      </c>
      <c r="J5526">
        <v>1</v>
      </c>
      <c r="K5526">
        <v>2.5</v>
      </c>
      <c r="L5526">
        <v>4.5999999999999996</v>
      </c>
      <c r="M5526">
        <v>49</v>
      </c>
      <c r="N5526" t="s">
        <v>41</v>
      </c>
      <c r="O5526">
        <v>1.2809999999999999</v>
      </c>
      <c r="P5526" t="s">
        <v>28</v>
      </c>
      <c r="Q5526" t="s">
        <v>29</v>
      </c>
      <c r="R5526">
        <v>4.76</v>
      </c>
      <c r="S5526">
        <v>3</v>
      </c>
      <c r="T5526">
        <v>4.0599999999999996</v>
      </c>
      <c r="U5526">
        <v>2.1</v>
      </c>
      <c r="V5526" t="s">
        <v>697</v>
      </c>
      <c r="W5526" t="s">
        <v>31</v>
      </c>
      <c r="X5526">
        <v>1</v>
      </c>
      <c r="Y5526" t="str">
        <f>IF(tblRides[[#This Row],[supply_demand_ratio]]&lt;0.8,"Below 0.8",IF(tblRides[[#This Row],[supply_demand_ratio]]&lt;1,"Between 0.8-1.0",IF(tblRides[[#This Row],[supply_demand_ratio]]&lt;=1.2,"Between 1.0-1.2","Above 1.2")))</f>
        <v>Above 1.2</v>
      </c>
    </row>
    <row r="5527" spans="1:25" x14ac:dyDescent="0.3">
      <c r="A5527" t="s">
        <v>5582</v>
      </c>
      <c r="B5527" s="1">
        <v>46071.807638888888</v>
      </c>
      <c r="C5527" s="2">
        <v>46071</v>
      </c>
      <c r="D5527">
        <v>19</v>
      </c>
      <c r="E5527" t="s">
        <v>43</v>
      </c>
      <c r="F5527" t="s">
        <v>26</v>
      </c>
      <c r="G5527">
        <v>0.8</v>
      </c>
      <c r="H5527">
        <v>48.84</v>
      </c>
      <c r="J5527">
        <v>1</v>
      </c>
      <c r="K5527">
        <v>4.9000000000000004</v>
      </c>
      <c r="L5527">
        <v>2.8</v>
      </c>
      <c r="M5527">
        <v>43</v>
      </c>
      <c r="N5527" t="s">
        <v>41</v>
      </c>
      <c r="O5527">
        <v>0.85199999999999998</v>
      </c>
      <c r="P5527" t="s">
        <v>37</v>
      </c>
      <c r="Q5527" t="s">
        <v>280</v>
      </c>
      <c r="R5527">
        <v>5</v>
      </c>
      <c r="S5527">
        <v>3</v>
      </c>
      <c r="U5527">
        <v>-2.1</v>
      </c>
      <c r="V5527" t="s">
        <v>697</v>
      </c>
      <c r="W5527" t="s">
        <v>31</v>
      </c>
      <c r="X5527">
        <v>0</v>
      </c>
      <c r="Y5527" t="str">
        <f>IF(tblRides[[#This Row],[supply_demand_ratio]]&lt;0.8,"Below 0.8",IF(tblRides[[#This Row],[supply_demand_ratio]]&lt;1,"Between 0.8-1.0",IF(tblRides[[#This Row],[supply_demand_ratio]]&lt;=1.2,"Between 1.0-1.2","Above 1.2")))</f>
        <v>Between 0.8-1.0</v>
      </c>
    </row>
    <row r="5528" spans="1:25" x14ac:dyDescent="0.3">
      <c r="A5528" t="s">
        <v>5583</v>
      </c>
      <c r="B5528" s="1">
        <v>46071.810416666667</v>
      </c>
      <c r="C5528" s="2">
        <v>46071</v>
      </c>
      <c r="D5528">
        <v>19</v>
      </c>
      <c r="E5528" t="s">
        <v>62</v>
      </c>
      <c r="F5528" t="s">
        <v>26</v>
      </c>
      <c r="G5528">
        <v>2.9</v>
      </c>
      <c r="H5528">
        <v>80.22</v>
      </c>
      <c r="I5528">
        <v>84.7</v>
      </c>
      <c r="J5528">
        <v>1</v>
      </c>
      <c r="K5528">
        <v>5.9</v>
      </c>
      <c r="L5528">
        <v>5.6</v>
      </c>
      <c r="M5528">
        <v>45</v>
      </c>
      <c r="N5528" t="s">
        <v>41</v>
      </c>
      <c r="O5528">
        <v>0.97699999999999998</v>
      </c>
      <c r="P5528" t="s">
        <v>28</v>
      </c>
      <c r="Q5528" t="s">
        <v>29</v>
      </c>
      <c r="R5528">
        <v>5</v>
      </c>
      <c r="S5528">
        <v>15</v>
      </c>
      <c r="T5528">
        <v>4.4800000000000004</v>
      </c>
      <c r="U5528">
        <v>-0.3</v>
      </c>
      <c r="V5528" t="s">
        <v>697</v>
      </c>
      <c r="W5528" t="s">
        <v>45</v>
      </c>
      <c r="X5528">
        <v>1</v>
      </c>
      <c r="Y5528" t="str">
        <f>IF(tblRides[[#This Row],[supply_demand_ratio]]&lt;0.8,"Below 0.8",IF(tblRides[[#This Row],[supply_demand_ratio]]&lt;1,"Between 0.8-1.0",IF(tblRides[[#This Row],[supply_demand_ratio]]&lt;=1.2,"Between 1.0-1.2","Above 1.2")))</f>
        <v>Between 0.8-1.0</v>
      </c>
    </row>
    <row r="5529" spans="1:25" x14ac:dyDescent="0.3">
      <c r="A5529" t="s">
        <v>5584</v>
      </c>
      <c r="B5529" s="1">
        <v>46071.8125</v>
      </c>
      <c r="C5529" s="2">
        <v>46071</v>
      </c>
      <c r="D5529">
        <v>19</v>
      </c>
      <c r="E5529" t="s">
        <v>33</v>
      </c>
      <c r="F5529" t="s">
        <v>34</v>
      </c>
      <c r="G5529">
        <v>3.6</v>
      </c>
      <c r="H5529">
        <v>86.56</v>
      </c>
      <c r="J5529">
        <v>1</v>
      </c>
      <c r="K5529">
        <v>7.1</v>
      </c>
      <c r="L5529">
        <v>7.4</v>
      </c>
      <c r="M5529">
        <v>74</v>
      </c>
      <c r="N5529" t="s">
        <v>27</v>
      </c>
      <c r="O5529">
        <v>0.76900000000000002</v>
      </c>
      <c r="P5529" t="s">
        <v>58</v>
      </c>
      <c r="Q5529" t="s">
        <v>74</v>
      </c>
      <c r="R5529">
        <v>4.7</v>
      </c>
      <c r="S5529">
        <v>0</v>
      </c>
      <c r="U5529">
        <v>0.3</v>
      </c>
      <c r="V5529" t="s">
        <v>697</v>
      </c>
      <c r="W5529" t="s">
        <v>45</v>
      </c>
      <c r="X5529">
        <v>0</v>
      </c>
      <c r="Y5529" t="str">
        <f>IF(tblRides[[#This Row],[supply_demand_ratio]]&lt;0.8,"Below 0.8",IF(tblRides[[#This Row],[supply_demand_ratio]]&lt;1,"Between 0.8-1.0",IF(tblRides[[#This Row],[supply_demand_ratio]]&lt;=1.2,"Between 1.0-1.2","Above 1.2")))</f>
        <v>Below 0.8</v>
      </c>
    </row>
    <row r="5530" spans="1:25" x14ac:dyDescent="0.3">
      <c r="A5530" t="s">
        <v>5585</v>
      </c>
      <c r="B5530" s="1">
        <v>46071.828472222223</v>
      </c>
      <c r="C5530" s="2">
        <v>46071</v>
      </c>
      <c r="D5530">
        <v>19</v>
      </c>
      <c r="E5530" t="s">
        <v>25</v>
      </c>
      <c r="F5530" t="s">
        <v>26</v>
      </c>
      <c r="G5530">
        <v>7.6</v>
      </c>
      <c r="H5530">
        <v>194.35</v>
      </c>
      <c r="J5530">
        <v>1.4</v>
      </c>
      <c r="K5530">
        <v>7.2</v>
      </c>
      <c r="L5530">
        <v>7.4</v>
      </c>
      <c r="M5530">
        <v>91</v>
      </c>
      <c r="N5530" t="s">
        <v>72</v>
      </c>
      <c r="O5530">
        <v>0.55500000000000005</v>
      </c>
      <c r="P5530" t="s">
        <v>58</v>
      </c>
      <c r="Q5530" t="s">
        <v>59</v>
      </c>
      <c r="R5530">
        <v>4.43</v>
      </c>
      <c r="S5530">
        <v>4</v>
      </c>
      <c r="U5530">
        <v>0.2</v>
      </c>
      <c r="V5530" t="s">
        <v>697</v>
      </c>
      <c r="W5530" t="s">
        <v>45</v>
      </c>
      <c r="X5530">
        <v>0</v>
      </c>
      <c r="Y5530" t="str">
        <f>IF(tblRides[[#This Row],[supply_demand_ratio]]&lt;0.8,"Below 0.8",IF(tblRides[[#This Row],[supply_demand_ratio]]&lt;1,"Between 0.8-1.0",IF(tblRides[[#This Row],[supply_demand_ratio]]&lt;=1.2,"Between 1.0-1.2","Above 1.2")))</f>
        <v>Below 0.8</v>
      </c>
    </row>
    <row r="5531" spans="1:25" x14ac:dyDescent="0.3">
      <c r="A5531" t="s">
        <v>5586</v>
      </c>
      <c r="B5531" s="1">
        <v>46071.845138888886</v>
      </c>
      <c r="C5531" s="2">
        <v>46071</v>
      </c>
      <c r="D5531">
        <v>20</v>
      </c>
      <c r="E5531" t="s">
        <v>33</v>
      </c>
      <c r="F5531" t="s">
        <v>26</v>
      </c>
      <c r="G5531">
        <v>9.8000000000000007</v>
      </c>
      <c r="H5531">
        <v>176.14</v>
      </c>
      <c r="I5531">
        <v>170.69</v>
      </c>
      <c r="J5531">
        <v>1</v>
      </c>
      <c r="K5531">
        <v>4.4000000000000004</v>
      </c>
      <c r="L5531">
        <v>10.1</v>
      </c>
      <c r="M5531">
        <v>91</v>
      </c>
      <c r="N5531" t="s">
        <v>27</v>
      </c>
      <c r="O5531">
        <v>0.98299999999999998</v>
      </c>
      <c r="P5531" t="s">
        <v>28</v>
      </c>
      <c r="Q5531" t="s">
        <v>29</v>
      </c>
      <c r="R5531">
        <v>4.38</v>
      </c>
      <c r="S5531">
        <v>9</v>
      </c>
      <c r="T5531">
        <v>-5.45</v>
      </c>
      <c r="U5531">
        <v>5.7</v>
      </c>
      <c r="V5531" t="s">
        <v>697</v>
      </c>
      <c r="W5531" t="s">
        <v>31</v>
      </c>
      <c r="X5531">
        <v>1</v>
      </c>
      <c r="Y5531" t="str">
        <f>IF(tblRides[[#This Row],[supply_demand_ratio]]&lt;0.8,"Below 0.8",IF(tblRides[[#This Row],[supply_demand_ratio]]&lt;1,"Between 0.8-1.0",IF(tblRides[[#This Row],[supply_demand_ratio]]&lt;=1.2,"Between 1.0-1.2","Above 1.2")))</f>
        <v>Between 0.8-1.0</v>
      </c>
    </row>
    <row r="5532" spans="1:25" x14ac:dyDescent="0.3">
      <c r="A5532" t="s">
        <v>5587</v>
      </c>
      <c r="B5532" s="1">
        <v>46071.854166666664</v>
      </c>
      <c r="C5532" s="2">
        <v>46071</v>
      </c>
      <c r="D5532">
        <v>20</v>
      </c>
      <c r="E5532" t="s">
        <v>36</v>
      </c>
      <c r="F5532" t="s">
        <v>26</v>
      </c>
      <c r="G5532">
        <v>1.8</v>
      </c>
      <c r="H5532">
        <v>65.349999999999994</v>
      </c>
      <c r="I5532">
        <v>66.09</v>
      </c>
      <c r="J5532">
        <v>1</v>
      </c>
      <c r="K5532">
        <v>5.8</v>
      </c>
      <c r="L5532">
        <v>9.6</v>
      </c>
      <c r="M5532">
        <v>107</v>
      </c>
      <c r="N5532" t="s">
        <v>27</v>
      </c>
      <c r="O5532">
        <v>0.95599999999999996</v>
      </c>
      <c r="P5532" t="s">
        <v>28</v>
      </c>
      <c r="Q5532" t="s">
        <v>29</v>
      </c>
      <c r="R5532">
        <v>4.53</v>
      </c>
      <c r="S5532">
        <v>3</v>
      </c>
      <c r="T5532">
        <v>0.74</v>
      </c>
      <c r="U5532">
        <v>3.8</v>
      </c>
      <c r="V5532" t="s">
        <v>697</v>
      </c>
      <c r="W5532" t="s">
        <v>45</v>
      </c>
      <c r="X5532">
        <v>1</v>
      </c>
      <c r="Y5532" t="str">
        <f>IF(tblRides[[#This Row],[supply_demand_ratio]]&lt;0.8,"Below 0.8",IF(tblRides[[#This Row],[supply_demand_ratio]]&lt;1,"Between 0.8-1.0",IF(tblRides[[#This Row],[supply_demand_ratio]]&lt;=1.2,"Between 1.0-1.2","Above 1.2")))</f>
        <v>Between 0.8-1.0</v>
      </c>
    </row>
    <row r="5533" spans="1:25" x14ac:dyDescent="0.3">
      <c r="A5533" t="s">
        <v>5588</v>
      </c>
      <c r="B5533" s="1">
        <v>46071.864583333336</v>
      </c>
      <c r="C5533" s="2">
        <v>46071</v>
      </c>
      <c r="D5533">
        <v>20</v>
      </c>
      <c r="E5533" t="s">
        <v>25</v>
      </c>
      <c r="F5533" t="s">
        <v>26</v>
      </c>
      <c r="G5533">
        <v>8.3000000000000007</v>
      </c>
      <c r="H5533">
        <v>202.72</v>
      </c>
      <c r="I5533">
        <v>195.77</v>
      </c>
      <c r="J5533">
        <v>1.3</v>
      </c>
      <c r="K5533">
        <v>5.8</v>
      </c>
      <c r="L5533">
        <v>3.3</v>
      </c>
      <c r="M5533">
        <v>107</v>
      </c>
      <c r="N5533" t="s">
        <v>72</v>
      </c>
      <c r="O5533">
        <v>0.69099999999999995</v>
      </c>
      <c r="P5533" t="s">
        <v>28</v>
      </c>
      <c r="Q5533" t="s">
        <v>29</v>
      </c>
      <c r="R5533">
        <v>4.54</v>
      </c>
      <c r="S5533">
        <v>57</v>
      </c>
      <c r="T5533">
        <v>-6.95</v>
      </c>
      <c r="U5533">
        <v>-2.5</v>
      </c>
      <c r="V5533" t="s">
        <v>697</v>
      </c>
      <c r="W5533" t="s">
        <v>45</v>
      </c>
      <c r="X5533">
        <v>1</v>
      </c>
      <c r="Y5533" t="str">
        <f>IF(tblRides[[#This Row],[supply_demand_ratio]]&lt;0.8,"Below 0.8",IF(tblRides[[#This Row],[supply_demand_ratio]]&lt;1,"Between 0.8-1.0",IF(tblRides[[#This Row],[supply_demand_ratio]]&lt;=1.2,"Between 1.0-1.2","Above 1.2")))</f>
        <v>Below 0.8</v>
      </c>
    </row>
    <row r="5534" spans="1:25" x14ac:dyDescent="0.3">
      <c r="A5534" t="s">
        <v>5589</v>
      </c>
      <c r="B5534" s="1">
        <v>46071.870833333334</v>
      </c>
      <c r="C5534" s="2">
        <v>46071</v>
      </c>
      <c r="D5534">
        <v>20</v>
      </c>
      <c r="E5534" t="s">
        <v>43</v>
      </c>
      <c r="F5534" t="s">
        <v>26</v>
      </c>
      <c r="G5534">
        <v>0.9</v>
      </c>
      <c r="H5534">
        <v>53.71</v>
      </c>
      <c r="I5534">
        <v>55.75</v>
      </c>
      <c r="J5534">
        <v>1</v>
      </c>
      <c r="K5534">
        <v>4.2</v>
      </c>
      <c r="L5534">
        <v>2.2000000000000002</v>
      </c>
      <c r="M5534">
        <v>66</v>
      </c>
      <c r="N5534" t="s">
        <v>27</v>
      </c>
      <c r="O5534">
        <v>1.1399999999999999</v>
      </c>
      <c r="P5534" t="s">
        <v>28</v>
      </c>
      <c r="Q5534" t="s">
        <v>29</v>
      </c>
      <c r="R5534">
        <v>5</v>
      </c>
      <c r="S5534">
        <v>13</v>
      </c>
      <c r="T5534">
        <v>2.04</v>
      </c>
      <c r="U5534">
        <v>-2</v>
      </c>
      <c r="V5534" t="s">
        <v>697</v>
      </c>
      <c r="W5534" t="s">
        <v>31</v>
      </c>
      <c r="X5534">
        <v>1</v>
      </c>
      <c r="Y5534" t="str">
        <f>IF(tblRides[[#This Row],[supply_demand_ratio]]&lt;0.8,"Below 0.8",IF(tblRides[[#This Row],[supply_demand_ratio]]&lt;1,"Between 0.8-1.0",IF(tblRides[[#This Row],[supply_demand_ratio]]&lt;=1.2,"Between 1.0-1.2","Above 1.2")))</f>
        <v>Between 1.0-1.2</v>
      </c>
    </row>
    <row r="5535" spans="1:25" x14ac:dyDescent="0.3">
      <c r="A5535" t="s">
        <v>5590</v>
      </c>
      <c r="B5535" s="1">
        <v>46071.875694444447</v>
      </c>
      <c r="C5535" s="2">
        <v>46071</v>
      </c>
      <c r="D5535">
        <v>21</v>
      </c>
      <c r="E5535" t="s">
        <v>36</v>
      </c>
      <c r="F5535" t="s">
        <v>26</v>
      </c>
      <c r="G5535">
        <v>2.5</v>
      </c>
      <c r="H5535">
        <v>77.66</v>
      </c>
      <c r="I5535">
        <v>79.209999999999994</v>
      </c>
      <c r="J5535">
        <v>1.1000000000000001</v>
      </c>
      <c r="K5535">
        <v>2.5</v>
      </c>
      <c r="L5535">
        <v>4</v>
      </c>
      <c r="M5535">
        <v>110</v>
      </c>
      <c r="N5535" t="s">
        <v>27</v>
      </c>
      <c r="O5535">
        <v>1.012</v>
      </c>
      <c r="P5535" t="s">
        <v>28</v>
      </c>
      <c r="Q5535" t="s">
        <v>29</v>
      </c>
      <c r="R5535">
        <v>4.62</v>
      </c>
      <c r="S5535">
        <v>16</v>
      </c>
      <c r="T5535">
        <v>1.55</v>
      </c>
      <c r="U5535">
        <v>1.5</v>
      </c>
      <c r="V5535" t="s">
        <v>697</v>
      </c>
      <c r="W5535" t="s">
        <v>31</v>
      </c>
      <c r="X5535">
        <v>1</v>
      </c>
      <c r="Y5535" t="str">
        <f>IF(tblRides[[#This Row],[supply_demand_ratio]]&lt;0.8,"Below 0.8",IF(tblRides[[#This Row],[supply_demand_ratio]]&lt;1,"Between 0.8-1.0",IF(tblRides[[#This Row],[supply_demand_ratio]]&lt;=1.2,"Between 1.0-1.2","Above 1.2")))</f>
        <v>Between 1.0-1.2</v>
      </c>
    </row>
    <row r="5536" spans="1:25" x14ac:dyDescent="0.3">
      <c r="A5536" t="s">
        <v>5591</v>
      </c>
      <c r="B5536" s="1">
        <v>46071.87777777778</v>
      </c>
      <c r="C5536" s="2">
        <v>46071</v>
      </c>
      <c r="D5536">
        <v>21</v>
      </c>
      <c r="E5536" t="s">
        <v>25</v>
      </c>
      <c r="F5536" t="s">
        <v>26</v>
      </c>
      <c r="G5536">
        <v>10.9</v>
      </c>
      <c r="H5536">
        <v>270.68</v>
      </c>
      <c r="I5536">
        <v>292.17</v>
      </c>
      <c r="J5536">
        <v>1.2</v>
      </c>
      <c r="K5536">
        <v>8.3000000000000007</v>
      </c>
      <c r="L5536">
        <v>13.6</v>
      </c>
      <c r="M5536">
        <v>112</v>
      </c>
      <c r="N5536" t="s">
        <v>72</v>
      </c>
      <c r="O5536">
        <v>0.749</v>
      </c>
      <c r="P5536" t="s">
        <v>28</v>
      </c>
      <c r="Q5536" t="s">
        <v>29</v>
      </c>
      <c r="R5536">
        <v>4.8</v>
      </c>
      <c r="S5536">
        <v>29</v>
      </c>
      <c r="T5536">
        <v>21.49</v>
      </c>
      <c r="U5536">
        <v>5.3</v>
      </c>
      <c r="V5536" t="s">
        <v>697</v>
      </c>
      <c r="W5536" t="s">
        <v>45</v>
      </c>
      <c r="X5536">
        <v>1</v>
      </c>
      <c r="Y5536" t="str">
        <f>IF(tblRides[[#This Row],[supply_demand_ratio]]&lt;0.8,"Below 0.8",IF(tblRides[[#This Row],[supply_demand_ratio]]&lt;1,"Between 0.8-1.0",IF(tblRides[[#This Row],[supply_demand_ratio]]&lt;=1.2,"Between 1.0-1.2","Above 1.2")))</f>
        <v>Below 0.8</v>
      </c>
    </row>
    <row r="5537" spans="1:25" x14ac:dyDescent="0.3">
      <c r="A5537" t="s">
        <v>5592</v>
      </c>
      <c r="B5537" s="1">
        <v>46071.897222222222</v>
      </c>
      <c r="C5537" s="2">
        <v>46071</v>
      </c>
      <c r="D5537">
        <v>21</v>
      </c>
      <c r="E5537" t="s">
        <v>43</v>
      </c>
      <c r="F5537" t="s">
        <v>26</v>
      </c>
      <c r="G5537">
        <v>14.8</v>
      </c>
      <c r="H5537">
        <v>254.35</v>
      </c>
      <c r="I5537">
        <v>258.69</v>
      </c>
      <c r="J5537">
        <v>1</v>
      </c>
      <c r="K5537">
        <v>2</v>
      </c>
      <c r="L5537">
        <v>1.8</v>
      </c>
      <c r="M5537">
        <v>57</v>
      </c>
      <c r="N5537" t="s">
        <v>41</v>
      </c>
      <c r="O5537">
        <v>1.3540000000000001</v>
      </c>
      <c r="P5537" t="s">
        <v>28</v>
      </c>
      <c r="Q5537" t="s">
        <v>29</v>
      </c>
      <c r="R5537">
        <v>4.42</v>
      </c>
      <c r="S5537">
        <v>20</v>
      </c>
      <c r="T5537">
        <v>4.34</v>
      </c>
      <c r="U5537">
        <v>-0.2</v>
      </c>
      <c r="V5537" t="s">
        <v>697</v>
      </c>
      <c r="W5537" t="s">
        <v>31</v>
      </c>
      <c r="X5537">
        <v>1</v>
      </c>
      <c r="Y5537" t="str">
        <f>IF(tblRides[[#This Row],[supply_demand_ratio]]&lt;0.8,"Below 0.8",IF(tblRides[[#This Row],[supply_demand_ratio]]&lt;1,"Between 0.8-1.0",IF(tblRides[[#This Row],[supply_demand_ratio]]&lt;=1.2,"Between 1.0-1.2","Above 1.2")))</f>
        <v>Above 1.2</v>
      </c>
    </row>
    <row r="5538" spans="1:25" x14ac:dyDescent="0.3">
      <c r="A5538" t="s">
        <v>5593</v>
      </c>
      <c r="B5538" s="1">
        <v>46071.901388888888</v>
      </c>
      <c r="C5538" s="2">
        <v>46071</v>
      </c>
      <c r="D5538">
        <v>21</v>
      </c>
      <c r="E5538" t="s">
        <v>36</v>
      </c>
      <c r="F5538" t="s">
        <v>26</v>
      </c>
      <c r="G5538">
        <v>11.1</v>
      </c>
      <c r="H5538">
        <v>241.65</v>
      </c>
      <c r="I5538">
        <v>233.78</v>
      </c>
      <c r="J5538">
        <v>1.1000000000000001</v>
      </c>
      <c r="K5538">
        <v>4.5999999999999996</v>
      </c>
      <c r="L5538">
        <v>1.4</v>
      </c>
      <c r="M5538">
        <v>97</v>
      </c>
      <c r="N5538" t="s">
        <v>27</v>
      </c>
      <c r="O5538">
        <v>0.91900000000000004</v>
      </c>
      <c r="P5538" t="s">
        <v>28</v>
      </c>
      <c r="Q5538" t="s">
        <v>29</v>
      </c>
      <c r="R5538">
        <v>4.66</v>
      </c>
      <c r="S5538">
        <v>8</v>
      </c>
      <c r="T5538">
        <v>-7.87</v>
      </c>
      <c r="U5538">
        <v>-3.2</v>
      </c>
      <c r="V5538" t="s">
        <v>697</v>
      </c>
      <c r="W5538" t="s">
        <v>31</v>
      </c>
      <c r="X5538">
        <v>1</v>
      </c>
      <c r="Y5538" t="str">
        <f>IF(tblRides[[#This Row],[supply_demand_ratio]]&lt;0.8,"Below 0.8",IF(tblRides[[#This Row],[supply_demand_ratio]]&lt;1,"Between 0.8-1.0",IF(tblRides[[#This Row],[supply_demand_ratio]]&lt;=1.2,"Between 1.0-1.2","Above 1.2")))</f>
        <v>Between 0.8-1.0</v>
      </c>
    </row>
    <row r="5539" spans="1:25" x14ac:dyDescent="0.3">
      <c r="A5539" t="s">
        <v>5594</v>
      </c>
      <c r="B5539" s="1">
        <v>46071.904861111114</v>
      </c>
      <c r="C5539" s="2">
        <v>46071</v>
      </c>
      <c r="D5539">
        <v>21</v>
      </c>
      <c r="E5539" t="s">
        <v>36</v>
      </c>
      <c r="F5539" t="s">
        <v>26</v>
      </c>
      <c r="G5539">
        <v>4.5999999999999996</v>
      </c>
      <c r="H5539">
        <v>117.41</v>
      </c>
      <c r="I5539">
        <v>120.42</v>
      </c>
      <c r="J5539">
        <v>1</v>
      </c>
      <c r="K5539">
        <v>6.1</v>
      </c>
      <c r="L5539">
        <v>7.7</v>
      </c>
      <c r="M5539">
        <v>105</v>
      </c>
      <c r="N5539" t="s">
        <v>27</v>
      </c>
      <c r="O5539">
        <v>0.97699999999999998</v>
      </c>
      <c r="P5539" t="s">
        <v>28</v>
      </c>
      <c r="Q5539" t="s">
        <v>29</v>
      </c>
      <c r="R5539">
        <v>4.7300000000000004</v>
      </c>
      <c r="S5539">
        <v>6</v>
      </c>
      <c r="T5539">
        <v>3.01</v>
      </c>
      <c r="U5539">
        <v>1.6</v>
      </c>
      <c r="V5539" t="s">
        <v>697</v>
      </c>
      <c r="W5539" t="s">
        <v>45</v>
      </c>
      <c r="X5539">
        <v>1</v>
      </c>
      <c r="Y5539" t="str">
        <f>IF(tblRides[[#This Row],[supply_demand_ratio]]&lt;0.8,"Below 0.8",IF(tblRides[[#This Row],[supply_demand_ratio]]&lt;1,"Between 0.8-1.0",IF(tblRides[[#This Row],[supply_demand_ratio]]&lt;=1.2,"Between 1.0-1.2","Above 1.2")))</f>
        <v>Between 0.8-1.0</v>
      </c>
    </row>
    <row r="5540" spans="1:25" x14ac:dyDescent="0.3">
      <c r="A5540" t="s">
        <v>5595</v>
      </c>
      <c r="B5540" s="1">
        <v>46071.908333333333</v>
      </c>
      <c r="C5540" s="2">
        <v>46071</v>
      </c>
      <c r="D5540">
        <v>21</v>
      </c>
      <c r="E5540" t="s">
        <v>33</v>
      </c>
      <c r="F5540" t="s">
        <v>26</v>
      </c>
      <c r="G5540">
        <v>3.3</v>
      </c>
      <c r="H5540">
        <v>90.95</v>
      </c>
      <c r="I5540">
        <v>91.26</v>
      </c>
      <c r="J5540">
        <v>1</v>
      </c>
      <c r="K5540">
        <v>6.1</v>
      </c>
      <c r="L5540">
        <v>5.9</v>
      </c>
      <c r="M5540">
        <v>82</v>
      </c>
      <c r="N5540" t="s">
        <v>27</v>
      </c>
      <c r="O5540">
        <v>1.0169999999999999</v>
      </c>
      <c r="P5540" t="s">
        <v>28</v>
      </c>
      <c r="Q5540" t="s">
        <v>29</v>
      </c>
      <c r="R5540">
        <v>4.72</v>
      </c>
      <c r="S5540">
        <v>27</v>
      </c>
      <c r="T5540">
        <v>0.31</v>
      </c>
      <c r="U5540">
        <v>-0.2</v>
      </c>
      <c r="V5540" t="s">
        <v>697</v>
      </c>
      <c r="W5540" t="s">
        <v>45</v>
      </c>
      <c r="X5540">
        <v>1</v>
      </c>
      <c r="Y5540" t="str">
        <f>IF(tblRides[[#This Row],[supply_demand_ratio]]&lt;0.8,"Below 0.8",IF(tblRides[[#This Row],[supply_demand_ratio]]&lt;1,"Between 0.8-1.0",IF(tblRides[[#This Row],[supply_demand_ratio]]&lt;=1.2,"Between 1.0-1.2","Above 1.2")))</f>
        <v>Between 1.0-1.2</v>
      </c>
    </row>
    <row r="5541" spans="1:25" x14ac:dyDescent="0.3">
      <c r="A5541" t="s">
        <v>5596</v>
      </c>
      <c r="B5541" s="1">
        <v>46071.909722222219</v>
      </c>
      <c r="C5541" s="2">
        <v>46071</v>
      </c>
      <c r="D5541">
        <v>21</v>
      </c>
      <c r="E5541" t="s">
        <v>62</v>
      </c>
      <c r="F5541" t="s">
        <v>34</v>
      </c>
      <c r="G5541">
        <v>12.1</v>
      </c>
      <c r="H5541">
        <v>217.4</v>
      </c>
      <c r="J5541">
        <v>1</v>
      </c>
      <c r="K5541">
        <v>2.4</v>
      </c>
      <c r="L5541">
        <v>9.3000000000000007</v>
      </c>
      <c r="M5541">
        <v>45</v>
      </c>
      <c r="N5541" t="s">
        <v>41</v>
      </c>
      <c r="O5541">
        <v>1.3109999999999999</v>
      </c>
      <c r="P5541" t="s">
        <v>58</v>
      </c>
      <c r="Q5541" t="s">
        <v>108</v>
      </c>
      <c r="R5541">
        <v>4.46</v>
      </c>
      <c r="S5541">
        <v>0</v>
      </c>
      <c r="U5541">
        <v>6.9</v>
      </c>
      <c r="V5541" t="s">
        <v>697</v>
      </c>
      <c r="W5541" t="s">
        <v>31</v>
      </c>
      <c r="X5541">
        <v>0</v>
      </c>
      <c r="Y5541" t="str">
        <f>IF(tblRides[[#This Row],[supply_demand_ratio]]&lt;0.8,"Below 0.8",IF(tblRides[[#This Row],[supply_demand_ratio]]&lt;1,"Between 0.8-1.0",IF(tblRides[[#This Row],[supply_demand_ratio]]&lt;=1.2,"Between 1.0-1.2","Above 1.2")))</f>
        <v>Above 1.2</v>
      </c>
    </row>
    <row r="5542" spans="1:25" x14ac:dyDescent="0.3">
      <c r="A5542" t="s">
        <v>5597</v>
      </c>
      <c r="B5542" s="1">
        <v>46071.912499999999</v>
      </c>
      <c r="C5542" s="2">
        <v>46071</v>
      </c>
      <c r="D5542">
        <v>21</v>
      </c>
      <c r="E5542" t="s">
        <v>62</v>
      </c>
      <c r="F5542" t="s">
        <v>34</v>
      </c>
      <c r="G5542">
        <v>2.9</v>
      </c>
      <c r="H5542">
        <v>81.39</v>
      </c>
      <c r="I5542">
        <v>82.82</v>
      </c>
      <c r="J5542">
        <v>1</v>
      </c>
      <c r="K5542">
        <v>6.4</v>
      </c>
      <c r="L5542">
        <v>4.7</v>
      </c>
      <c r="M5542">
        <v>51</v>
      </c>
      <c r="N5542" t="s">
        <v>41</v>
      </c>
      <c r="O5542">
        <v>1.6339999999999999</v>
      </c>
      <c r="P5542" t="s">
        <v>28</v>
      </c>
      <c r="Q5542" t="s">
        <v>29</v>
      </c>
      <c r="R5542">
        <v>4.8600000000000003</v>
      </c>
      <c r="S5542">
        <v>0</v>
      </c>
      <c r="T5542">
        <v>1.43</v>
      </c>
      <c r="U5542">
        <v>-1.7</v>
      </c>
      <c r="V5542" t="s">
        <v>697</v>
      </c>
      <c r="W5542" t="s">
        <v>45</v>
      </c>
      <c r="X5542">
        <v>1</v>
      </c>
      <c r="Y5542" t="str">
        <f>IF(tblRides[[#This Row],[supply_demand_ratio]]&lt;0.8,"Below 0.8",IF(tblRides[[#This Row],[supply_demand_ratio]]&lt;1,"Between 0.8-1.0",IF(tblRides[[#This Row],[supply_demand_ratio]]&lt;=1.2,"Between 1.0-1.2","Above 1.2")))</f>
        <v>Above 1.2</v>
      </c>
    </row>
    <row r="5543" spans="1:25" x14ac:dyDescent="0.3">
      <c r="A5543" t="s">
        <v>5598</v>
      </c>
      <c r="B5543" s="1">
        <v>46071.914583333331</v>
      </c>
      <c r="C5543" s="2">
        <v>46071</v>
      </c>
      <c r="D5543">
        <v>21</v>
      </c>
      <c r="E5543" t="s">
        <v>43</v>
      </c>
      <c r="F5543" t="s">
        <v>26</v>
      </c>
      <c r="G5543">
        <v>8.3000000000000007</v>
      </c>
      <c r="H5543">
        <v>182.13</v>
      </c>
      <c r="I5543">
        <v>176.74</v>
      </c>
      <c r="J5543">
        <v>1</v>
      </c>
      <c r="K5543">
        <v>5.8</v>
      </c>
      <c r="L5543">
        <v>3.6</v>
      </c>
      <c r="M5543">
        <v>66</v>
      </c>
      <c r="N5543" t="s">
        <v>41</v>
      </c>
      <c r="O5543">
        <v>1.859</v>
      </c>
      <c r="P5543" t="s">
        <v>28</v>
      </c>
      <c r="Q5543" t="s">
        <v>29</v>
      </c>
      <c r="R5543">
        <v>4.8899999999999997</v>
      </c>
      <c r="S5543">
        <v>53</v>
      </c>
      <c r="T5543">
        <v>-5.39</v>
      </c>
      <c r="U5543">
        <v>-2.2000000000000002</v>
      </c>
      <c r="V5543" t="s">
        <v>697</v>
      </c>
      <c r="W5543" t="s">
        <v>45</v>
      </c>
      <c r="X5543">
        <v>1</v>
      </c>
      <c r="Y5543" t="str">
        <f>IF(tblRides[[#This Row],[supply_demand_ratio]]&lt;0.8,"Below 0.8",IF(tblRides[[#This Row],[supply_demand_ratio]]&lt;1,"Between 0.8-1.0",IF(tblRides[[#This Row],[supply_demand_ratio]]&lt;=1.2,"Between 1.0-1.2","Above 1.2")))</f>
        <v>Above 1.2</v>
      </c>
    </row>
    <row r="5544" spans="1:25" x14ac:dyDescent="0.3">
      <c r="A5544" t="s">
        <v>5599</v>
      </c>
      <c r="B5544" s="1">
        <v>46071.93472222222</v>
      </c>
      <c r="C5544" s="2">
        <v>46071</v>
      </c>
      <c r="D5544">
        <v>22</v>
      </c>
      <c r="E5544" t="s">
        <v>25</v>
      </c>
      <c r="F5544" t="s">
        <v>26</v>
      </c>
      <c r="G5544">
        <v>4</v>
      </c>
      <c r="H5544">
        <v>112.34</v>
      </c>
      <c r="J5544">
        <v>1.2</v>
      </c>
      <c r="K5544">
        <v>7.3</v>
      </c>
      <c r="L5544">
        <v>6.8</v>
      </c>
      <c r="M5544">
        <v>88</v>
      </c>
      <c r="N5544" t="s">
        <v>27</v>
      </c>
      <c r="O5544">
        <v>0.74</v>
      </c>
      <c r="P5544" t="s">
        <v>58</v>
      </c>
      <c r="Q5544" t="s">
        <v>59</v>
      </c>
      <c r="R5544">
        <v>4.67</v>
      </c>
      <c r="S5544">
        <v>3</v>
      </c>
      <c r="U5544">
        <v>-0.5</v>
      </c>
      <c r="V5544" t="s">
        <v>697</v>
      </c>
      <c r="W5544" t="s">
        <v>45</v>
      </c>
      <c r="X5544">
        <v>0</v>
      </c>
      <c r="Y5544" t="str">
        <f>IF(tblRides[[#This Row],[supply_demand_ratio]]&lt;0.8,"Below 0.8",IF(tblRides[[#This Row],[supply_demand_ratio]]&lt;1,"Between 0.8-1.0",IF(tblRides[[#This Row],[supply_demand_ratio]]&lt;=1.2,"Between 1.0-1.2","Above 1.2")))</f>
        <v>Below 0.8</v>
      </c>
    </row>
    <row r="5545" spans="1:25" x14ac:dyDescent="0.3">
      <c r="A5545" t="s">
        <v>5600</v>
      </c>
      <c r="B5545" s="1">
        <v>46071.950694444444</v>
      </c>
      <c r="C5545" s="2">
        <v>46071</v>
      </c>
      <c r="D5545">
        <v>22</v>
      </c>
      <c r="E5545" t="s">
        <v>36</v>
      </c>
      <c r="F5545" t="s">
        <v>26</v>
      </c>
      <c r="G5545">
        <v>7.8</v>
      </c>
      <c r="H5545">
        <v>158.57</v>
      </c>
      <c r="I5545">
        <v>161.93</v>
      </c>
      <c r="J5545">
        <v>1</v>
      </c>
      <c r="K5545">
        <v>4.4000000000000004</v>
      </c>
      <c r="L5545">
        <v>2.2999999999999998</v>
      </c>
      <c r="M5545">
        <v>123</v>
      </c>
      <c r="N5545" t="s">
        <v>27</v>
      </c>
      <c r="O5545">
        <v>1.06</v>
      </c>
      <c r="P5545" t="s">
        <v>28</v>
      </c>
      <c r="Q5545" t="s">
        <v>29</v>
      </c>
      <c r="R5545">
        <v>4.3</v>
      </c>
      <c r="S5545">
        <v>1</v>
      </c>
      <c r="T5545">
        <v>3.36</v>
      </c>
      <c r="U5545">
        <v>-2.1</v>
      </c>
      <c r="V5545" t="s">
        <v>697</v>
      </c>
      <c r="W5545" t="s">
        <v>31</v>
      </c>
      <c r="X5545">
        <v>1</v>
      </c>
      <c r="Y5545" t="str">
        <f>IF(tblRides[[#This Row],[supply_demand_ratio]]&lt;0.8,"Below 0.8",IF(tblRides[[#This Row],[supply_demand_ratio]]&lt;1,"Between 0.8-1.0",IF(tblRides[[#This Row],[supply_demand_ratio]]&lt;=1.2,"Between 1.0-1.2","Above 1.2")))</f>
        <v>Between 1.0-1.2</v>
      </c>
    </row>
    <row r="5546" spans="1:25" x14ac:dyDescent="0.3">
      <c r="A5546" t="s">
        <v>5601</v>
      </c>
      <c r="B5546" s="1">
        <v>46071.963194444441</v>
      </c>
      <c r="C5546" s="2">
        <v>46071</v>
      </c>
      <c r="D5546">
        <v>23</v>
      </c>
      <c r="E5546" t="s">
        <v>25</v>
      </c>
      <c r="F5546" t="s">
        <v>34</v>
      </c>
      <c r="G5546">
        <v>1.7</v>
      </c>
      <c r="H5546">
        <v>74.08</v>
      </c>
      <c r="J5546">
        <v>1.1000000000000001</v>
      </c>
      <c r="K5546">
        <v>5.4</v>
      </c>
      <c r="L5546">
        <v>7.4</v>
      </c>
      <c r="M5546">
        <v>130</v>
      </c>
      <c r="N5546" t="s">
        <v>27</v>
      </c>
      <c r="O5546">
        <v>1.046</v>
      </c>
      <c r="P5546" t="s">
        <v>58</v>
      </c>
      <c r="Q5546" t="s">
        <v>59</v>
      </c>
      <c r="R5546">
        <v>4.8499999999999996</v>
      </c>
      <c r="S5546">
        <v>0</v>
      </c>
      <c r="U5546">
        <v>2</v>
      </c>
      <c r="V5546" t="s">
        <v>697</v>
      </c>
      <c r="W5546" t="s">
        <v>45</v>
      </c>
      <c r="X5546">
        <v>0</v>
      </c>
      <c r="Y5546" t="str">
        <f>IF(tblRides[[#This Row],[supply_demand_ratio]]&lt;0.8,"Below 0.8",IF(tblRides[[#This Row],[supply_demand_ratio]]&lt;1,"Between 0.8-1.0",IF(tblRides[[#This Row],[supply_demand_ratio]]&lt;=1.2,"Between 1.0-1.2","Above 1.2")))</f>
        <v>Between 1.0-1.2</v>
      </c>
    </row>
    <row r="5547" spans="1:25" x14ac:dyDescent="0.3">
      <c r="A5547" t="s">
        <v>5602</v>
      </c>
      <c r="B5547" s="1">
        <v>46071.968055555553</v>
      </c>
      <c r="C5547" s="2">
        <v>46071</v>
      </c>
      <c r="D5547">
        <v>23</v>
      </c>
      <c r="E5547" t="s">
        <v>36</v>
      </c>
      <c r="F5547" t="s">
        <v>26</v>
      </c>
      <c r="G5547">
        <v>15.5</v>
      </c>
      <c r="H5547">
        <v>325.88</v>
      </c>
      <c r="I5547">
        <v>303.83</v>
      </c>
      <c r="J5547">
        <v>1.1000000000000001</v>
      </c>
      <c r="K5547">
        <v>5.6</v>
      </c>
      <c r="L5547">
        <v>5.6</v>
      </c>
      <c r="M5547">
        <v>110</v>
      </c>
      <c r="N5547" t="s">
        <v>27</v>
      </c>
      <c r="O5547">
        <v>1.1100000000000001</v>
      </c>
      <c r="P5547" t="s">
        <v>28</v>
      </c>
      <c r="Q5547" t="s">
        <v>29</v>
      </c>
      <c r="R5547">
        <v>4.78</v>
      </c>
      <c r="S5547">
        <v>4</v>
      </c>
      <c r="T5547">
        <v>-22.05</v>
      </c>
      <c r="U5547">
        <v>0</v>
      </c>
      <c r="V5547" t="s">
        <v>697</v>
      </c>
      <c r="W5547" t="s">
        <v>45</v>
      </c>
      <c r="X5547">
        <v>1</v>
      </c>
      <c r="Y5547" t="str">
        <f>IF(tblRides[[#This Row],[supply_demand_ratio]]&lt;0.8,"Below 0.8",IF(tblRides[[#This Row],[supply_demand_ratio]]&lt;1,"Between 0.8-1.0",IF(tblRides[[#This Row],[supply_demand_ratio]]&lt;=1.2,"Between 1.0-1.2","Above 1.2")))</f>
        <v>Between 1.0-1.2</v>
      </c>
    </row>
    <row r="5548" spans="1:25" x14ac:dyDescent="0.3">
      <c r="A5548" t="s">
        <v>5603</v>
      </c>
      <c r="B5548" s="1">
        <v>46071.96875</v>
      </c>
      <c r="C5548" s="2">
        <v>46071</v>
      </c>
      <c r="D5548">
        <v>23</v>
      </c>
      <c r="E5548" t="s">
        <v>33</v>
      </c>
      <c r="F5548" t="s">
        <v>26</v>
      </c>
      <c r="G5548">
        <v>1.9</v>
      </c>
      <c r="H5548">
        <v>64.75</v>
      </c>
      <c r="I5548">
        <v>64.98</v>
      </c>
      <c r="J5548">
        <v>1</v>
      </c>
      <c r="K5548">
        <v>9.5</v>
      </c>
      <c r="L5548">
        <v>13.3</v>
      </c>
      <c r="M5548">
        <v>97</v>
      </c>
      <c r="N5548" t="s">
        <v>27</v>
      </c>
      <c r="O5548">
        <v>1.117</v>
      </c>
      <c r="P5548" t="s">
        <v>28</v>
      </c>
      <c r="Q5548" t="s">
        <v>29</v>
      </c>
      <c r="R5548">
        <v>5</v>
      </c>
      <c r="S5548">
        <v>11</v>
      </c>
      <c r="T5548">
        <v>0.23</v>
      </c>
      <c r="U5548">
        <v>3.8</v>
      </c>
      <c r="V5548" t="s">
        <v>697</v>
      </c>
      <c r="W5548" t="s">
        <v>45</v>
      </c>
      <c r="X5548">
        <v>1</v>
      </c>
      <c r="Y5548" t="str">
        <f>IF(tblRides[[#This Row],[supply_demand_ratio]]&lt;0.8,"Below 0.8",IF(tblRides[[#This Row],[supply_demand_ratio]]&lt;1,"Between 0.8-1.0",IF(tblRides[[#This Row],[supply_demand_ratio]]&lt;=1.2,"Between 1.0-1.2","Above 1.2")))</f>
        <v>Between 1.0-1.2</v>
      </c>
    </row>
    <row r="5549" spans="1:25" x14ac:dyDescent="0.3">
      <c r="A5549" t="s">
        <v>5604</v>
      </c>
      <c r="B5549" s="1">
        <v>46071.96875</v>
      </c>
      <c r="C5549" s="2">
        <v>46071</v>
      </c>
      <c r="D5549">
        <v>23</v>
      </c>
      <c r="E5549" t="s">
        <v>43</v>
      </c>
      <c r="F5549" t="s">
        <v>26</v>
      </c>
      <c r="G5549">
        <v>2.7</v>
      </c>
      <c r="H5549">
        <v>80.400000000000006</v>
      </c>
      <c r="I5549">
        <v>76.41</v>
      </c>
      <c r="J5549">
        <v>1</v>
      </c>
      <c r="K5549">
        <v>2</v>
      </c>
      <c r="L5549">
        <v>10.5</v>
      </c>
      <c r="M5549">
        <v>72</v>
      </c>
      <c r="N5549" t="s">
        <v>41</v>
      </c>
      <c r="O5549">
        <v>1.869</v>
      </c>
      <c r="P5549" t="s">
        <v>28</v>
      </c>
      <c r="Q5549" t="s">
        <v>29</v>
      </c>
      <c r="R5549">
        <v>4.51</v>
      </c>
      <c r="S5549">
        <v>45</v>
      </c>
      <c r="T5549">
        <v>-3.99</v>
      </c>
      <c r="U5549">
        <v>8.5</v>
      </c>
      <c r="V5549" t="s">
        <v>697</v>
      </c>
      <c r="W5549" t="s">
        <v>31</v>
      </c>
      <c r="X5549">
        <v>1</v>
      </c>
      <c r="Y5549" t="str">
        <f>IF(tblRides[[#This Row],[supply_demand_ratio]]&lt;0.8,"Below 0.8",IF(tblRides[[#This Row],[supply_demand_ratio]]&lt;1,"Between 0.8-1.0",IF(tblRides[[#This Row],[supply_demand_ratio]]&lt;=1.2,"Between 1.0-1.2","Above 1.2")))</f>
        <v>Above 1.2</v>
      </c>
    </row>
    <row r="5550" spans="1:25" x14ac:dyDescent="0.3">
      <c r="A5550" t="s">
        <v>5605</v>
      </c>
      <c r="B5550" s="1">
        <v>46071.978472222225</v>
      </c>
      <c r="C5550" s="2">
        <v>46071</v>
      </c>
      <c r="D5550">
        <v>23</v>
      </c>
      <c r="E5550" t="s">
        <v>33</v>
      </c>
      <c r="F5550" t="s">
        <v>26</v>
      </c>
      <c r="G5550">
        <v>6.6</v>
      </c>
      <c r="H5550">
        <v>132.41999999999999</v>
      </c>
      <c r="I5550">
        <v>126.4</v>
      </c>
      <c r="J5550">
        <v>1</v>
      </c>
      <c r="K5550">
        <v>5.2</v>
      </c>
      <c r="L5550">
        <v>5.0999999999999996</v>
      </c>
      <c r="M5550">
        <v>94</v>
      </c>
      <c r="N5550" t="s">
        <v>41</v>
      </c>
      <c r="O5550">
        <v>1.5860000000000001</v>
      </c>
      <c r="P5550" t="s">
        <v>28</v>
      </c>
      <c r="Q5550" t="s">
        <v>29</v>
      </c>
      <c r="R5550">
        <v>5</v>
      </c>
      <c r="S5550">
        <v>2</v>
      </c>
      <c r="T5550">
        <v>-6.02</v>
      </c>
      <c r="U5550">
        <v>-0.1</v>
      </c>
      <c r="V5550" t="s">
        <v>697</v>
      </c>
      <c r="W5550" t="s">
        <v>45</v>
      </c>
      <c r="X5550">
        <v>1</v>
      </c>
      <c r="Y5550" t="str">
        <f>IF(tblRides[[#This Row],[supply_demand_ratio]]&lt;0.8,"Below 0.8",IF(tblRides[[#This Row],[supply_demand_ratio]]&lt;1,"Between 0.8-1.0",IF(tblRides[[#This Row],[supply_demand_ratio]]&lt;=1.2,"Between 1.0-1.2","Above 1.2")))</f>
        <v>Above 1.2</v>
      </c>
    </row>
    <row r="5551" spans="1:25" x14ac:dyDescent="0.3">
      <c r="A5551" t="s">
        <v>5606</v>
      </c>
      <c r="B5551" s="1">
        <v>46072.002083333333</v>
      </c>
      <c r="C5551" s="2">
        <v>46072</v>
      </c>
      <c r="D5551">
        <v>0</v>
      </c>
      <c r="E5551" t="s">
        <v>33</v>
      </c>
      <c r="F5551" t="s">
        <v>26</v>
      </c>
      <c r="G5551">
        <v>14</v>
      </c>
      <c r="H5551">
        <v>295.10000000000002</v>
      </c>
      <c r="J5551">
        <v>1.1000000000000001</v>
      </c>
      <c r="K5551">
        <v>5.7</v>
      </c>
      <c r="L5551">
        <v>2.5</v>
      </c>
      <c r="M5551">
        <v>105</v>
      </c>
      <c r="N5551" t="s">
        <v>41</v>
      </c>
      <c r="O5551">
        <v>1.6160000000000001</v>
      </c>
      <c r="P5551" t="s">
        <v>58</v>
      </c>
      <c r="Q5551" t="s">
        <v>59</v>
      </c>
      <c r="R5551">
        <v>4.62</v>
      </c>
      <c r="S5551">
        <v>7</v>
      </c>
      <c r="U5551">
        <v>-3.2</v>
      </c>
      <c r="V5551" t="s">
        <v>30</v>
      </c>
      <c r="W5551" t="s">
        <v>45</v>
      </c>
      <c r="X5551">
        <v>0</v>
      </c>
      <c r="Y5551" t="str">
        <f>IF(tblRides[[#This Row],[supply_demand_ratio]]&lt;0.8,"Below 0.8",IF(tblRides[[#This Row],[supply_demand_ratio]]&lt;1,"Between 0.8-1.0",IF(tblRides[[#This Row],[supply_demand_ratio]]&lt;=1.2,"Between 1.0-1.2","Above 1.2")))</f>
        <v>Above 1.2</v>
      </c>
    </row>
    <row r="5552" spans="1:25" x14ac:dyDescent="0.3">
      <c r="A5552" t="s">
        <v>5607</v>
      </c>
      <c r="B5552" s="1">
        <v>46072.005555555559</v>
      </c>
      <c r="C5552" s="2">
        <v>46072</v>
      </c>
      <c r="D5552">
        <v>0</v>
      </c>
      <c r="E5552" t="s">
        <v>62</v>
      </c>
      <c r="F5552" t="s">
        <v>34</v>
      </c>
      <c r="G5552">
        <v>2.4</v>
      </c>
      <c r="H5552">
        <v>73.47</v>
      </c>
      <c r="J5552">
        <v>1.1000000000000001</v>
      </c>
      <c r="K5552">
        <v>4.8</v>
      </c>
      <c r="L5552">
        <v>4.2</v>
      </c>
      <c r="M5552">
        <v>65</v>
      </c>
      <c r="N5552" t="s">
        <v>41</v>
      </c>
      <c r="O5552">
        <v>2.133</v>
      </c>
      <c r="P5552" t="s">
        <v>58</v>
      </c>
      <c r="Q5552" t="s">
        <v>59</v>
      </c>
      <c r="R5552">
        <v>5</v>
      </c>
      <c r="S5552">
        <v>0</v>
      </c>
      <c r="U5552">
        <v>-0.6</v>
      </c>
      <c r="V5552" t="s">
        <v>30</v>
      </c>
      <c r="W5552" t="s">
        <v>31</v>
      </c>
      <c r="X5552">
        <v>0</v>
      </c>
      <c r="Y5552" t="str">
        <f>IF(tblRides[[#This Row],[supply_demand_ratio]]&lt;0.8,"Below 0.8",IF(tblRides[[#This Row],[supply_demand_ratio]]&lt;1,"Between 0.8-1.0",IF(tblRides[[#This Row],[supply_demand_ratio]]&lt;=1.2,"Between 1.0-1.2","Above 1.2")))</f>
        <v>Above 1.2</v>
      </c>
    </row>
    <row r="5553" spans="1:25" x14ac:dyDescent="0.3">
      <c r="A5553" t="s">
        <v>5608</v>
      </c>
      <c r="B5553" s="1">
        <v>46072.009027777778</v>
      </c>
      <c r="C5553" s="2">
        <v>46072</v>
      </c>
      <c r="D5553">
        <v>0</v>
      </c>
      <c r="E5553" t="s">
        <v>25</v>
      </c>
      <c r="F5553" t="s">
        <v>26</v>
      </c>
      <c r="G5553">
        <v>4.7</v>
      </c>
      <c r="H5553">
        <v>120.47</v>
      </c>
      <c r="J5553">
        <v>1</v>
      </c>
      <c r="K5553">
        <v>6.3</v>
      </c>
      <c r="L5553">
        <v>4.8</v>
      </c>
      <c r="M5553">
        <v>129</v>
      </c>
      <c r="N5553" t="s">
        <v>41</v>
      </c>
      <c r="O5553">
        <v>1.296</v>
      </c>
      <c r="P5553" t="s">
        <v>37</v>
      </c>
      <c r="Q5553" t="s">
        <v>38</v>
      </c>
      <c r="R5553">
        <v>4.58</v>
      </c>
      <c r="S5553">
        <v>15</v>
      </c>
      <c r="U5553">
        <v>-1.5</v>
      </c>
      <c r="V5553" t="s">
        <v>30</v>
      </c>
      <c r="W5553" t="s">
        <v>45</v>
      </c>
      <c r="X5553">
        <v>0</v>
      </c>
      <c r="Y5553" t="str">
        <f>IF(tblRides[[#This Row],[supply_demand_ratio]]&lt;0.8,"Below 0.8",IF(tblRides[[#This Row],[supply_demand_ratio]]&lt;1,"Between 0.8-1.0",IF(tblRides[[#This Row],[supply_demand_ratio]]&lt;=1.2,"Between 1.0-1.2","Above 1.2")))</f>
        <v>Above 1.2</v>
      </c>
    </row>
    <row r="5554" spans="1:25" x14ac:dyDescent="0.3">
      <c r="A5554" t="s">
        <v>5609</v>
      </c>
      <c r="B5554" s="1">
        <v>46072.026388888888</v>
      </c>
      <c r="C5554" s="2">
        <v>46072</v>
      </c>
      <c r="D5554">
        <v>0</v>
      </c>
      <c r="E5554" t="s">
        <v>62</v>
      </c>
      <c r="F5554" t="s">
        <v>26</v>
      </c>
      <c r="G5554">
        <v>5.7</v>
      </c>
      <c r="H5554">
        <v>107.26</v>
      </c>
      <c r="I5554">
        <v>113.02</v>
      </c>
      <c r="J5554">
        <v>1</v>
      </c>
      <c r="K5554">
        <v>6.2</v>
      </c>
      <c r="L5554">
        <v>9</v>
      </c>
      <c r="M5554">
        <v>54</v>
      </c>
      <c r="N5554" t="s">
        <v>41</v>
      </c>
      <c r="O5554">
        <v>1.5149999999999999</v>
      </c>
      <c r="P5554" t="s">
        <v>28</v>
      </c>
      <c r="Q5554" t="s">
        <v>29</v>
      </c>
      <c r="R5554">
        <v>4.8</v>
      </c>
      <c r="S5554">
        <v>6</v>
      </c>
      <c r="T5554">
        <v>5.76</v>
      </c>
      <c r="U5554">
        <v>2.8</v>
      </c>
      <c r="V5554" t="s">
        <v>30</v>
      </c>
      <c r="W5554" t="s">
        <v>45</v>
      </c>
      <c r="X5554">
        <v>1</v>
      </c>
      <c r="Y5554" t="str">
        <f>IF(tblRides[[#This Row],[supply_demand_ratio]]&lt;0.8,"Below 0.8",IF(tblRides[[#This Row],[supply_demand_ratio]]&lt;1,"Between 0.8-1.0",IF(tblRides[[#This Row],[supply_demand_ratio]]&lt;=1.2,"Between 1.0-1.2","Above 1.2")))</f>
        <v>Above 1.2</v>
      </c>
    </row>
    <row r="5555" spans="1:25" x14ac:dyDescent="0.3">
      <c r="A5555" t="s">
        <v>5610</v>
      </c>
      <c r="B5555" s="1">
        <v>46072.036111111112</v>
      </c>
      <c r="C5555" s="2">
        <v>46072</v>
      </c>
      <c r="D5555">
        <v>0</v>
      </c>
      <c r="E5555" t="s">
        <v>25</v>
      </c>
      <c r="F5555" t="s">
        <v>26</v>
      </c>
      <c r="G5555">
        <v>11.2</v>
      </c>
      <c r="H5555">
        <v>231.53</v>
      </c>
      <c r="I5555">
        <v>238.62</v>
      </c>
      <c r="J5555">
        <v>1</v>
      </c>
      <c r="K5555">
        <v>5.0999999999999996</v>
      </c>
      <c r="L5555">
        <v>7.6</v>
      </c>
      <c r="M5555">
        <v>125</v>
      </c>
      <c r="N5555" t="s">
        <v>27</v>
      </c>
      <c r="O5555">
        <v>1.0169999999999999</v>
      </c>
      <c r="P5555" t="s">
        <v>28</v>
      </c>
      <c r="Q5555" t="s">
        <v>29</v>
      </c>
      <c r="R5555">
        <v>4.37</v>
      </c>
      <c r="S5555">
        <v>81</v>
      </c>
      <c r="T5555">
        <v>7.09</v>
      </c>
      <c r="U5555">
        <v>2.5</v>
      </c>
      <c r="V5555" t="s">
        <v>30</v>
      </c>
      <c r="W5555" t="s">
        <v>45</v>
      </c>
      <c r="X5555">
        <v>1</v>
      </c>
      <c r="Y5555" t="str">
        <f>IF(tblRides[[#This Row],[supply_demand_ratio]]&lt;0.8,"Below 0.8",IF(tblRides[[#This Row],[supply_demand_ratio]]&lt;1,"Between 0.8-1.0",IF(tblRides[[#This Row],[supply_demand_ratio]]&lt;=1.2,"Between 1.0-1.2","Above 1.2")))</f>
        <v>Between 1.0-1.2</v>
      </c>
    </row>
    <row r="5556" spans="1:25" x14ac:dyDescent="0.3">
      <c r="A5556" t="s">
        <v>5611</v>
      </c>
      <c r="B5556" s="1">
        <v>46072.039583333331</v>
      </c>
      <c r="C5556" s="2">
        <v>46072</v>
      </c>
      <c r="D5556">
        <v>0</v>
      </c>
      <c r="E5556" t="s">
        <v>36</v>
      </c>
      <c r="F5556" t="s">
        <v>34</v>
      </c>
      <c r="G5556">
        <v>2.1</v>
      </c>
      <c r="H5556">
        <v>77.349999999999994</v>
      </c>
      <c r="I5556">
        <v>80.69</v>
      </c>
      <c r="J5556">
        <v>1.1000000000000001</v>
      </c>
      <c r="K5556">
        <v>4</v>
      </c>
      <c r="L5556">
        <v>6.5</v>
      </c>
      <c r="M5556">
        <v>94</v>
      </c>
      <c r="N5556" t="s">
        <v>41</v>
      </c>
      <c r="O5556">
        <v>1.444</v>
      </c>
      <c r="P5556" t="s">
        <v>28</v>
      </c>
      <c r="Q5556" t="s">
        <v>29</v>
      </c>
      <c r="R5556">
        <v>4.67</v>
      </c>
      <c r="S5556">
        <v>0</v>
      </c>
      <c r="T5556">
        <v>3.34</v>
      </c>
      <c r="U5556">
        <v>2.5</v>
      </c>
      <c r="V5556" t="s">
        <v>30</v>
      </c>
      <c r="W5556" t="s">
        <v>31</v>
      </c>
      <c r="X5556">
        <v>1</v>
      </c>
      <c r="Y5556" t="str">
        <f>IF(tblRides[[#This Row],[supply_demand_ratio]]&lt;0.8,"Below 0.8",IF(tblRides[[#This Row],[supply_demand_ratio]]&lt;1,"Between 0.8-1.0",IF(tblRides[[#This Row],[supply_demand_ratio]]&lt;=1.2,"Between 1.0-1.2","Above 1.2")))</f>
        <v>Above 1.2</v>
      </c>
    </row>
    <row r="5557" spans="1:25" x14ac:dyDescent="0.3">
      <c r="A5557" t="s">
        <v>5612</v>
      </c>
      <c r="B5557" s="1">
        <v>46072.040972222225</v>
      </c>
      <c r="C5557" s="2">
        <v>46072</v>
      </c>
      <c r="D5557">
        <v>0</v>
      </c>
      <c r="E5557" t="s">
        <v>62</v>
      </c>
      <c r="F5557" t="s">
        <v>26</v>
      </c>
      <c r="G5557">
        <v>9</v>
      </c>
      <c r="H5557">
        <v>190.13</v>
      </c>
      <c r="I5557">
        <v>196</v>
      </c>
      <c r="J5557">
        <v>1</v>
      </c>
      <c r="K5557">
        <v>2</v>
      </c>
      <c r="L5557">
        <v>2.5</v>
      </c>
      <c r="M5557">
        <v>63</v>
      </c>
      <c r="N5557" t="s">
        <v>41</v>
      </c>
      <c r="O5557">
        <v>2.113</v>
      </c>
      <c r="P5557" t="s">
        <v>28</v>
      </c>
      <c r="Q5557" t="s">
        <v>29</v>
      </c>
      <c r="R5557">
        <v>4.68</v>
      </c>
      <c r="S5557">
        <v>11</v>
      </c>
      <c r="T5557">
        <v>5.87</v>
      </c>
      <c r="U5557">
        <v>0.5</v>
      </c>
      <c r="V5557" t="s">
        <v>30</v>
      </c>
      <c r="W5557" t="s">
        <v>31</v>
      </c>
      <c r="X5557">
        <v>1</v>
      </c>
      <c r="Y5557" t="str">
        <f>IF(tblRides[[#This Row],[supply_demand_ratio]]&lt;0.8,"Below 0.8",IF(tblRides[[#This Row],[supply_demand_ratio]]&lt;1,"Between 0.8-1.0",IF(tblRides[[#This Row],[supply_demand_ratio]]&lt;=1.2,"Between 1.0-1.2","Above 1.2")))</f>
        <v>Above 1.2</v>
      </c>
    </row>
    <row r="5558" spans="1:25" x14ac:dyDescent="0.3">
      <c r="A5558" t="s">
        <v>5613</v>
      </c>
      <c r="B5558" s="1">
        <v>46072.04791666667</v>
      </c>
      <c r="C5558" s="2">
        <v>46072</v>
      </c>
      <c r="D5558">
        <v>1</v>
      </c>
      <c r="E5558" t="s">
        <v>43</v>
      </c>
      <c r="F5558" t="s">
        <v>34</v>
      </c>
      <c r="G5558">
        <v>12.9</v>
      </c>
      <c r="H5558">
        <v>199.84</v>
      </c>
      <c r="I5558">
        <v>191.56</v>
      </c>
      <c r="J5558">
        <v>1</v>
      </c>
      <c r="K5558">
        <v>8.8000000000000007</v>
      </c>
      <c r="L5558">
        <v>8.6</v>
      </c>
      <c r="M5558">
        <v>67</v>
      </c>
      <c r="N5558" t="s">
        <v>41</v>
      </c>
      <c r="O5558">
        <v>2.2000000000000002</v>
      </c>
      <c r="P5558" t="s">
        <v>28</v>
      </c>
      <c r="Q5558" t="s">
        <v>29</v>
      </c>
      <c r="R5558">
        <v>4.8</v>
      </c>
      <c r="S5558">
        <v>0</v>
      </c>
      <c r="T5558">
        <v>-8.2799999999999994</v>
      </c>
      <c r="U5558">
        <v>-0.2</v>
      </c>
      <c r="V5558" t="s">
        <v>30</v>
      </c>
      <c r="W5558" t="s">
        <v>45</v>
      </c>
      <c r="X5558">
        <v>1</v>
      </c>
      <c r="Y5558" t="str">
        <f>IF(tblRides[[#This Row],[supply_demand_ratio]]&lt;0.8,"Below 0.8",IF(tblRides[[#This Row],[supply_demand_ratio]]&lt;1,"Between 0.8-1.0",IF(tblRides[[#This Row],[supply_demand_ratio]]&lt;=1.2,"Between 1.0-1.2","Above 1.2")))</f>
        <v>Above 1.2</v>
      </c>
    </row>
    <row r="5559" spans="1:25" x14ac:dyDescent="0.3">
      <c r="A5559" t="s">
        <v>5614</v>
      </c>
      <c r="B5559" s="1">
        <v>46072.05</v>
      </c>
      <c r="C5559" s="2">
        <v>46072</v>
      </c>
      <c r="D5559">
        <v>1</v>
      </c>
      <c r="E5559" t="s">
        <v>25</v>
      </c>
      <c r="F5559" t="s">
        <v>26</v>
      </c>
      <c r="G5559">
        <v>7.1</v>
      </c>
      <c r="H5559">
        <v>163.46</v>
      </c>
      <c r="I5559">
        <v>159.32</v>
      </c>
      <c r="J5559">
        <v>1</v>
      </c>
      <c r="K5559">
        <v>2</v>
      </c>
      <c r="L5559">
        <v>5.6</v>
      </c>
      <c r="M5559">
        <v>121</v>
      </c>
      <c r="N5559" t="s">
        <v>27</v>
      </c>
      <c r="O5559">
        <v>1.1379999999999999</v>
      </c>
      <c r="P5559" t="s">
        <v>28</v>
      </c>
      <c r="Q5559" t="s">
        <v>29</v>
      </c>
      <c r="R5559">
        <v>4.6500000000000004</v>
      </c>
      <c r="S5559">
        <v>20</v>
      </c>
      <c r="T5559">
        <v>-4.1399999999999997</v>
      </c>
      <c r="U5559">
        <v>3.6</v>
      </c>
      <c r="V5559" t="s">
        <v>30</v>
      </c>
      <c r="W5559" t="s">
        <v>31</v>
      </c>
      <c r="X5559">
        <v>1</v>
      </c>
      <c r="Y5559" t="str">
        <f>IF(tblRides[[#This Row],[supply_demand_ratio]]&lt;0.8,"Below 0.8",IF(tblRides[[#This Row],[supply_demand_ratio]]&lt;1,"Between 0.8-1.0",IF(tblRides[[#This Row],[supply_demand_ratio]]&lt;=1.2,"Between 1.0-1.2","Above 1.2")))</f>
        <v>Between 1.0-1.2</v>
      </c>
    </row>
    <row r="5560" spans="1:25" x14ac:dyDescent="0.3">
      <c r="A5560" t="s">
        <v>5615</v>
      </c>
      <c r="B5560" s="1">
        <v>46072.060416666667</v>
      </c>
      <c r="C5560" s="2">
        <v>46072</v>
      </c>
      <c r="D5560">
        <v>1</v>
      </c>
      <c r="E5560" t="s">
        <v>36</v>
      </c>
      <c r="F5560" t="s">
        <v>26</v>
      </c>
      <c r="G5560">
        <v>1.4</v>
      </c>
      <c r="H5560">
        <v>60.3</v>
      </c>
      <c r="I5560">
        <v>54.72</v>
      </c>
      <c r="J5560">
        <v>1</v>
      </c>
      <c r="K5560">
        <v>5.6</v>
      </c>
      <c r="L5560">
        <v>9.6999999999999993</v>
      </c>
      <c r="M5560">
        <v>124</v>
      </c>
      <c r="N5560" t="s">
        <v>41</v>
      </c>
      <c r="O5560">
        <v>1.3919999999999999</v>
      </c>
      <c r="P5560" t="s">
        <v>28</v>
      </c>
      <c r="Q5560" t="s">
        <v>29</v>
      </c>
      <c r="R5560">
        <v>4.68</v>
      </c>
      <c r="S5560">
        <v>28</v>
      </c>
      <c r="T5560">
        <v>-5.58</v>
      </c>
      <c r="U5560">
        <v>4.0999999999999996</v>
      </c>
      <c r="V5560" t="s">
        <v>30</v>
      </c>
      <c r="W5560" t="s">
        <v>45</v>
      </c>
      <c r="X5560">
        <v>1</v>
      </c>
      <c r="Y5560" t="str">
        <f>IF(tblRides[[#This Row],[supply_demand_ratio]]&lt;0.8,"Below 0.8",IF(tblRides[[#This Row],[supply_demand_ratio]]&lt;1,"Between 0.8-1.0",IF(tblRides[[#This Row],[supply_demand_ratio]]&lt;=1.2,"Between 1.0-1.2","Above 1.2")))</f>
        <v>Above 1.2</v>
      </c>
    </row>
    <row r="5561" spans="1:25" x14ac:dyDescent="0.3">
      <c r="A5561" t="s">
        <v>5616</v>
      </c>
      <c r="B5561" s="1">
        <v>46072.068055555559</v>
      </c>
      <c r="C5561" s="2">
        <v>46072</v>
      </c>
      <c r="D5561">
        <v>1</v>
      </c>
      <c r="E5561" t="s">
        <v>36</v>
      </c>
      <c r="F5561" t="s">
        <v>26</v>
      </c>
      <c r="G5561">
        <v>9.5</v>
      </c>
      <c r="H5561">
        <v>176.99</v>
      </c>
      <c r="I5561">
        <v>176.93</v>
      </c>
      <c r="J5561">
        <v>1.1000000000000001</v>
      </c>
      <c r="K5561">
        <v>5.8</v>
      </c>
      <c r="L5561">
        <v>12.2</v>
      </c>
      <c r="M5561">
        <v>104</v>
      </c>
      <c r="N5561" t="s">
        <v>27</v>
      </c>
      <c r="O5561">
        <v>0.89100000000000001</v>
      </c>
      <c r="P5561" t="s">
        <v>28</v>
      </c>
      <c r="Q5561" t="s">
        <v>29</v>
      </c>
      <c r="R5561">
        <v>4.95</v>
      </c>
      <c r="S5561">
        <v>3</v>
      </c>
      <c r="T5561">
        <v>-0.06</v>
      </c>
      <c r="U5561">
        <v>6.4</v>
      </c>
      <c r="V5561" t="s">
        <v>30</v>
      </c>
      <c r="W5561" t="s">
        <v>45</v>
      </c>
      <c r="X5561">
        <v>1</v>
      </c>
      <c r="Y5561" t="str">
        <f>IF(tblRides[[#This Row],[supply_demand_ratio]]&lt;0.8,"Below 0.8",IF(tblRides[[#This Row],[supply_demand_ratio]]&lt;1,"Between 0.8-1.0",IF(tblRides[[#This Row],[supply_demand_ratio]]&lt;=1.2,"Between 1.0-1.2","Above 1.2")))</f>
        <v>Between 0.8-1.0</v>
      </c>
    </row>
    <row r="5562" spans="1:25" x14ac:dyDescent="0.3">
      <c r="A5562" t="s">
        <v>5617</v>
      </c>
      <c r="B5562" s="1">
        <v>46072.088194444441</v>
      </c>
      <c r="C5562" s="2">
        <v>46072</v>
      </c>
      <c r="D5562">
        <v>2</v>
      </c>
      <c r="E5562" t="s">
        <v>43</v>
      </c>
      <c r="F5562" t="s">
        <v>26</v>
      </c>
      <c r="G5562">
        <v>13.6</v>
      </c>
      <c r="H5562">
        <v>274.99</v>
      </c>
      <c r="I5562">
        <v>289.25</v>
      </c>
      <c r="J5562">
        <v>1</v>
      </c>
      <c r="K5562">
        <v>2</v>
      </c>
      <c r="L5562">
        <v>6</v>
      </c>
      <c r="M5562">
        <v>71</v>
      </c>
      <c r="N5562" t="s">
        <v>41</v>
      </c>
      <c r="O5562">
        <v>1.42</v>
      </c>
      <c r="P5562" t="s">
        <v>28</v>
      </c>
      <c r="Q5562" t="s">
        <v>29</v>
      </c>
      <c r="R5562">
        <v>4.58</v>
      </c>
      <c r="S5562">
        <v>25</v>
      </c>
      <c r="T5562">
        <v>14.26</v>
      </c>
      <c r="U5562">
        <v>4</v>
      </c>
      <c r="V5562" t="s">
        <v>30</v>
      </c>
      <c r="W5562" t="s">
        <v>31</v>
      </c>
      <c r="X5562">
        <v>1</v>
      </c>
      <c r="Y5562" t="str">
        <f>IF(tblRides[[#This Row],[supply_demand_ratio]]&lt;0.8,"Below 0.8",IF(tblRides[[#This Row],[supply_demand_ratio]]&lt;1,"Between 0.8-1.0",IF(tblRides[[#This Row],[supply_demand_ratio]]&lt;=1.2,"Between 1.0-1.2","Above 1.2")))</f>
        <v>Above 1.2</v>
      </c>
    </row>
    <row r="5563" spans="1:25" x14ac:dyDescent="0.3">
      <c r="A5563" t="s">
        <v>5618</v>
      </c>
      <c r="B5563" s="1">
        <v>46072.1</v>
      </c>
      <c r="C5563" s="2">
        <v>46072</v>
      </c>
      <c r="D5563">
        <v>2</v>
      </c>
      <c r="E5563" t="s">
        <v>33</v>
      </c>
      <c r="F5563" t="s">
        <v>26</v>
      </c>
      <c r="G5563">
        <v>4.5999999999999996</v>
      </c>
      <c r="H5563">
        <v>103.96</v>
      </c>
      <c r="J5563">
        <v>1</v>
      </c>
      <c r="K5563">
        <v>9.1</v>
      </c>
      <c r="L5563">
        <v>10.6</v>
      </c>
      <c r="M5563">
        <v>96</v>
      </c>
      <c r="N5563" t="s">
        <v>27</v>
      </c>
      <c r="O5563">
        <v>1.1879999999999999</v>
      </c>
      <c r="P5563" t="s">
        <v>37</v>
      </c>
      <c r="Q5563" t="s">
        <v>38</v>
      </c>
      <c r="R5563">
        <v>4.63</v>
      </c>
      <c r="S5563">
        <v>9</v>
      </c>
      <c r="U5563">
        <v>1.5</v>
      </c>
      <c r="V5563" t="s">
        <v>30</v>
      </c>
      <c r="W5563" t="s">
        <v>45</v>
      </c>
      <c r="X5563">
        <v>0</v>
      </c>
      <c r="Y5563" t="str">
        <f>IF(tblRides[[#This Row],[supply_demand_ratio]]&lt;0.8,"Below 0.8",IF(tblRides[[#This Row],[supply_demand_ratio]]&lt;1,"Between 0.8-1.0",IF(tblRides[[#This Row],[supply_demand_ratio]]&lt;=1.2,"Between 1.0-1.2","Above 1.2")))</f>
        <v>Between 1.0-1.2</v>
      </c>
    </row>
    <row r="5564" spans="1:25" x14ac:dyDescent="0.3">
      <c r="A5564" t="s">
        <v>5619</v>
      </c>
      <c r="B5564" s="1">
        <v>46072.103472222225</v>
      </c>
      <c r="C5564" s="2">
        <v>46072</v>
      </c>
      <c r="D5564">
        <v>2</v>
      </c>
      <c r="E5564" t="s">
        <v>36</v>
      </c>
      <c r="F5564" t="s">
        <v>26</v>
      </c>
      <c r="G5564">
        <v>1.7</v>
      </c>
      <c r="H5564">
        <v>61.82</v>
      </c>
      <c r="I5564">
        <v>59.37</v>
      </c>
      <c r="J5564">
        <v>1</v>
      </c>
      <c r="K5564">
        <v>6.2</v>
      </c>
      <c r="L5564">
        <v>4.4000000000000004</v>
      </c>
      <c r="M5564">
        <v>117</v>
      </c>
      <c r="N5564" t="s">
        <v>41</v>
      </c>
      <c r="O5564">
        <v>1.53</v>
      </c>
      <c r="P5564" t="s">
        <v>28</v>
      </c>
      <c r="Q5564" t="s">
        <v>29</v>
      </c>
      <c r="R5564">
        <v>4.8</v>
      </c>
      <c r="S5564">
        <v>4</v>
      </c>
      <c r="T5564">
        <v>-2.4500000000000002</v>
      </c>
      <c r="U5564">
        <v>-1.8</v>
      </c>
      <c r="V5564" t="s">
        <v>30</v>
      </c>
      <c r="W5564" t="s">
        <v>45</v>
      </c>
      <c r="X5564">
        <v>1</v>
      </c>
      <c r="Y5564" t="str">
        <f>IF(tblRides[[#This Row],[supply_demand_ratio]]&lt;0.8,"Below 0.8",IF(tblRides[[#This Row],[supply_demand_ratio]]&lt;1,"Between 0.8-1.0",IF(tblRides[[#This Row],[supply_demand_ratio]]&lt;=1.2,"Between 1.0-1.2","Above 1.2")))</f>
        <v>Above 1.2</v>
      </c>
    </row>
    <row r="5565" spans="1:25" x14ac:dyDescent="0.3">
      <c r="A5565" t="s">
        <v>5620</v>
      </c>
      <c r="B5565" s="1">
        <v>46072.11041666667</v>
      </c>
      <c r="C5565" s="2">
        <v>46072</v>
      </c>
      <c r="D5565">
        <v>2</v>
      </c>
      <c r="E5565" t="s">
        <v>25</v>
      </c>
      <c r="F5565" t="s">
        <v>26</v>
      </c>
      <c r="G5565">
        <v>7.2</v>
      </c>
      <c r="H5565">
        <v>134.43</v>
      </c>
      <c r="I5565">
        <v>130.59</v>
      </c>
      <c r="J5565">
        <v>1</v>
      </c>
      <c r="K5565">
        <v>5</v>
      </c>
      <c r="L5565">
        <v>8.8000000000000007</v>
      </c>
      <c r="M5565">
        <v>133</v>
      </c>
      <c r="N5565" t="s">
        <v>41</v>
      </c>
      <c r="O5565">
        <v>1.4550000000000001</v>
      </c>
      <c r="P5565" t="s">
        <v>28</v>
      </c>
      <c r="Q5565" t="s">
        <v>29</v>
      </c>
      <c r="R5565">
        <v>4.74</v>
      </c>
      <c r="S5565">
        <v>9</v>
      </c>
      <c r="T5565">
        <v>-3.84</v>
      </c>
      <c r="U5565">
        <v>3.8</v>
      </c>
      <c r="V5565" t="s">
        <v>30</v>
      </c>
      <c r="W5565" t="s">
        <v>31</v>
      </c>
      <c r="X5565">
        <v>1</v>
      </c>
      <c r="Y5565" t="str">
        <f>IF(tblRides[[#This Row],[supply_demand_ratio]]&lt;0.8,"Below 0.8",IF(tblRides[[#This Row],[supply_demand_ratio]]&lt;1,"Between 0.8-1.0",IF(tblRides[[#This Row],[supply_demand_ratio]]&lt;=1.2,"Between 1.0-1.2","Above 1.2")))</f>
        <v>Above 1.2</v>
      </c>
    </row>
    <row r="5566" spans="1:25" x14ac:dyDescent="0.3">
      <c r="A5566" t="s">
        <v>5621</v>
      </c>
      <c r="B5566" s="1">
        <v>46072.113888888889</v>
      </c>
      <c r="C5566" s="2">
        <v>46072</v>
      </c>
      <c r="D5566">
        <v>2</v>
      </c>
      <c r="E5566" t="s">
        <v>33</v>
      </c>
      <c r="F5566" t="s">
        <v>26</v>
      </c>
      <c r="G5566">
        <v>5.6</v>
      </c>
      <c r="H5566">
        <v>124.49</v>
      </c>
      <c r="I5566">
        <v>126.57</v>
      </c>
      <c r="J5566">
        <v>1</v>
      </c>
      <c r="K5566">
        <v>2</v>
      </c>
      <c r="L5566">
        <v>2.9</v>
      </c>
      <c r="M5566">
        <v>110</v>
      </c>
      <c r="N5566" t="s">
        <v>41</v>
      </c>
      <c r="O5566">
        <v>1.9710000000000001</v>
      </c>
      <c r="P5566" t="s">
        <v>28</v>
      </c>
      <c r="Q5566" t="s">
        <v>29</v>
      </c>
      <c r="R5566">
        <v>4.6900000000000004</v>
      </c>
      <c r="S5566">
        <v>9</v>
      </c>
      <c r="T5566">
        <v>2.08</v>
      </c>
      <c r="U5566">
        <v>0.9</v>
      </c>
      <c r="V5566" t="s">
        <v>30</v>
      </c>
      <c r="W5566" t="s">
        <v>31</v>
      </c>
      <c r="X5566">
        <v>1</v>
      </c>
      <c r="Y5566" t="str">
        <f>IF(tblRides[[#This Row],[supply_demand_ratio]]&lt;0.8,"Below 0.8",IF(tblRides[[#This Row],[supply_demand_ratio]]&lt;1,"Between 0.8-1.0",IF(tblRides[[#This Row],[supply_demand_ratio]]&lt;=1.2,"Between 1.0-1.2","Above 1.2")))</f>
        <v>Above 1.2</v>
      </c>
    </row>
    <row r="5567" spans="1:25" x14ac:dyDescent="0.3">
      <c r="A5567" t="s">
        <v>5622</v>
      </c>
      <c r="B5567" s="1">
        <v>46072.121527777781</v>
      </c>
      <c r="C5567" s="2">
        <v>46072</v>
      </c>
      <c r="D5567">
        <v>2</v>
      </c>
      <c r="E5567" t="s">
        <v>43</v>
      </c>
      <c r="F5567" t="s">
        <v>34</v>
      </c>
      <c r="G5567">
        <v>2.2000000000000002</v>
      </c>
      <c r="H5567">
        <v>72.930000000000007</v>
      </c>
      <c r="I5567">
        <v>71.7</v>
      </c>
      <c r="J5567">
        <v>1</v>
      </c>
      <c r="K5567">
        <v>7.6</v>
      </c>
      <c r="L5567">
        <v>9.3000000000000007</v>
      </c>
      <c r="M5567">
        <v>73</v>
      </c>
      <c r="N5567" t="s">
        <v>41</v>
      </c>
      <c r="O5567">
        <v>1.4470000000000001</v>
      </c>
      <c r="P5567" t="s">
        <v>28</v>
      </c>
      <c r="Q5567" t="s">
        <v>29</v>
      </c>
      <c r="R5567">
        <v>4.7300000000000004</v>
      </c>
      <c r="S5567">
        <v>0</v>
      </c>
      <c r="T5567">
        <v>-1.23</v>
      </c>
      <c r="U5567">
        <v>1.7</v>
      </c>
      <c r="V5567" t="s">
        <v>30</v>
      </c>
      <c r="W5567" t="s">
        <v>45</v>
      </c>
      <c r="X5567">
        <v>1</v>
      </c>
      <c r="Y5567" t="str">
        <f>IF(tblRides[[#This Row],[supply_demand_ratio]]&lt;0.8,"Below 0.8",IF(tblRides[[#This Row],[supply_demand_ratio]]&lt;1,"Between 0.8-1.0",IF(tblRides[[#This Row],[supply_demand_ratio]]&lt;=1.2,"Between 1.0-1.2","Above 1.2")))</f>
        <v>Above 1.2</v>
      </c>
    </row>
    <row r="5568" spans="1:25" x14ac:dyDescent="0.3">
      <c r="A5568" t="s">
        <v>5623</v>
      </c>
      <c r="B5568" s="1">
        <v>46072.136805555558</v>
      </c>
      <c r="C5568" s="2">
        <v>46072</v>
      </c>
      <c r="D5568">
        <v>3</v>
      </c>
      <c r="E5568" t="s">
        <v>25</v>
      </c>
      <c r="F5568" t="s">
        <v>26</v>
      </c>
      <c r="G5568">
        <v>9.3000000000000007</v>
      </c>
      <c r="H5568">
        <v>172.22</v>
      </c>
      <c r="J5568">
        <v>1</v>
      </c>
      <c r="K5568">
        <v>7.7</v>
      </c>
      <c r="L5568">
        <v>8.6</v>
      </c>
      <c r="M5568">
        <v>144</v>
      </c>
      <c r="N5568" t="s">
        <v>41</v>
      </c>
      <c r="O5568">
        <v>1.5449999999999999</v>
      </c>
      <c r="P5568" t="s">
        <v>58</v>
      </c>
      <c r="Q5568" t="s">
        <v>88</v>
      </c>
      <c r="R5568">
        <v>4.45</v>
      </c>
      <c r="S5568">
        <v>11</v>
      </c>
      <c r="U5568">
        <v>0.9</v>
      </c>
      <c r="V5568" t="s">
        <v>30</v>
      </c>
      <c r="W5568" t="s">
        <v>45</v>
      </c>
      <c r="X5568">
        <v>0</v>
      </c>
      <c r="Y5568" t="str">
        <f>IF(tblRides[[#This Row],[supply_demand_ratio]]&lt;0.8,"Below 0.8",IF(tblRides[[#This Row],[supply_demand_ratio]]&lt;1,"Between 0.8-1.0",IF(tblRides[[#This Row],[supply_demand_ratio]]&lt;=1.2,"Between 1.0-1.2","Above 1.2")))</f>
        <v>Above 1.2</v>
      </c>
    </row>
    <row r="5569" spans="1:25" x14ac:dyDescent="0.3">
      <c r="A5569" t="s">
        <v>5624</v>
      </c>
      <c r="B5569" s="1">
        <v>46072.144444444442</v>
      </c>
      <c r="C5569" s="2">
        <v>46072</v>
      </c>
      <c r="D5569">
        <v>3</v>
      </c>
      <c r="E5569" t="s">
        <v>36</v>
      </c>
      <c r="F5569" t="s">
        <v>26</v>
      </c>
      <c r="G5569">
        <v>7.3</v>
      </c>
      <c r="H5569">
        <v>155.61000000000001</v>
      </c>
      <c r="I5569">
        <v>160.06</v>
      </c>
      <c r="J5569">
        <v>1</v>
      </c>
      <c r="K5569">
        <v>4.7</v>
      </c>
      <c r="L5569">
        <v>1</v>
      </c>
      <c r="M5569">
        <v>131</v>
      </c>
      <c r="N5569" t="s">
        <v>41</v>
      </c>
      <c r="O5569">
        <v>1.542</v>
      </c>
      <c r="P5569" t="s">
        <v>28</v>
      </c>
      <c r="Q5569" t="s">
        <v>29</v>
      </c>
      <c r="R5569">
        <v>5</v>
      </c>
      <c r="S5569">
        <v>3</v>
      </c>
      <c r="T5569">
        <v>4.45</v>
      </c>
      <c r="U5569">
        <v>-3.7</v>
      </c>
      <c r="V5569" t="s">
        <v>30</v>
      </c>
      <c r="W5569" t="s">
        <v>31</v>
      </c>
      <c r="X5569">
        <v>1</v>
      </c>
      <c r="Y5569" t="str">
        <f>IF(tblRides[[#This Row],[supply_demand_ratio]]&lt;0.8,"Below 0.8",IF(tblRides[[#This Row],[supply_demand_ratio]]&lt;1,"Between 0.8-1.0",IF(tblRides[[#This Row],[supply_demand_ratio]]&lt;=1.2,"Between 1.0-1.2","Above 1.2")))</f>
        <v>Above 1.2</v>
      </c>
    </row>
    <row r="5570" spans="1:25" x14ac:dyDescent="0.3">
      <c r="A5570" t="s">
        <v>5625</v>
      </c>
      <c r="B5570" s="1">
        <v>46072.152083333334</v>
      </c>
      <c r="C5570" s="2">
        <v>46072</v>
      </c>
      <c r="D5570">
        <v>3</v>
      </c>
      <c r="E5570" t="s">
        <v>43</v>
      </c>
      <c r="F5570" t="s">
        <v>26</v>
      </c>
      <c r="G5570">
        <v>5.5</v>
      </c>
      <c r="H5570">
        <v>129.97999999999999</v>
      </c>
      <c r="I5570">
        <v>128.86000000000001</v>
      </c>
      <c r="J5570">
        <v>1</v>
      </c>
      <c r="K5570">
        <v>8.1999999999999993</v>
      </c>
      <c r="L5570">
        <v>11.7</v>
      </c>
      <c r="M5570">
        <v>76</v>
      </c>
      <c r="N5570" t="s">
        <v>41</v>
      </c>
      <c r="O5570">
        <v>2.2000000000000002</v>
      </c>
      <c r="P5570" t="s">
        <v>28</v>
      </c>
      <c r="Q5570" t="s">
        <v>29</v>
      </c>
      <c r="R5570">
        <v>4.6100000000000003</v>
      </c>
      <c r="S5570">
        <v>3</v>
      </c>
      <c r="T5570">
        <v>-1.1200000000000001</v>
      </c>
      <c r="U5570">
        <v>3.5</v>
      </c>
      <c r="V5570" t="s">
        <v>30</v>
      </c>
      <c r="W5570" t="s">
        <v>45</v>
      </c>
      <c r="X5570">
        <v>1</v>
      </c>
      <c r="Y5570" t="str">
        <f>IF(tblRides[[#This Row],[supply_demand_ratio]]&lt;0.8,"Below 0.8",IF(tblRides[[#This Row],[supply_demand_ratio]]&lt;1,"Between 0.8-1.0",IF(tblRides[[#This Row],[supply_demand_ratio]]&lt;=1.2,"Between 1.0-1.2","Above 1.2")))</f>
        <v>Above 1.2</v>
      </c>
    </row>
    <row r="5571" spans="1:25" x14ac:dyDescent="0.3">
      <c r="A5571" t="s">
        <v>5626</v>
      </c>
      <c r="B5571" s="1">
        <v>46072.190972222219</v>
      </c>
      <c r="C5571" s="2">
        <v>46072</v>
      </c>
      <c r="D5571">
        <v>4</v>
      </c>
      <c r="E5571" t="s">
        <v>62</v>
      </c>
      <c r="F5571" t="s">
        <v>26</v>
      </c>
      <c r="G5571">
        <v>5</v>
      </c>
      <c r="H5571">
        <v>109.85</v>
      </c>
      <c r="I5571">
        <v>105.54</v>
      </c>
      <c r="J5571">
        <v>1</v>
      </c>
      <c r="K5571">
        <v>4.8</v>
      </c>
      <c r="L5571">
        <v>3.6</v>
      </c>
      <c r="M5571">
        <v>53</v>
      </c>
      <c r="N5571" t="s">
        <v>41</v>
      </c>
      <c r="O5571">
        <v>2.141</v>
      </c>
      <c r="P5571" t="s">
        <v>28</v>
      </c>
      <c r="Q5571" t="s">
        <v>29</v>
      </c>
      <c r="R5571">
        <v>4.54</v>
      </c>
      <c r="S5571">
        <v>7</v>
      </c>
      <c r="T5571">
        <v>-4.3099999999999996</v>
      </c>
      <c r="U5571">
        <v>-1.2</v>
      </c>
      <c r="V5571" t="s">
        <v>30</v>
      </c>
      <c r="W5571" t="s">
        <v>31</v>
      </c>
      <c r="X5571">
        <v>1</v>
      </c>
      <c r="Y5571" t="str">
        <f>IF(tblRides[[#This Row],[supply_demand_ratio]]&lt;0.8,"Below 0.8",IF(tblRides[[#This Row],[supply_demand_ratio]]&lt;1,"Between 0.8-1.0",IF(tblRides[[#This Row],[supply_demand_ratio]]&lt;=1.2,"Between 1.0-1.2","Above 1.2")))</f>
        <v>Above 1.2</v>
      </c>
    </row>
    <row r="5572" spans="1:25" x14ac:dyDescent="0.3">
      <c r="A5572" t="s">
        <v>5627</v>
      </c>
      <c r="B5572" s="1">
        <v>46072.196527777778</v>
      </c>
      <c r="C5572" s="2">
        <v>46072</v>
      </c>
      <c r="D5572">
        <v>4</v>
      </c>
      <c r="E5572" t="s">
        <v>33</v>
      </c>
      <c r="F5572" t="s">
        <v>26</v>
      </c>
      <c r="G5572">
        <v>7.2</v>
      </c>
      <c r="H5572">
        <v>181.2</v>
      </c>
      <c r="I5572">
        <v>184.78</v>
      </c>
      <c r="J5572">
        <v>1.1000000000000001</v>
      </c>
      <c r="K5572">
        <v>5.2</v>
      </c>
      <c r="L5572">
        <v>7</v>
      </c>
      <c r="M5572">
        <v>99</v>
      </c>
      <c r="N5572" t="s">
        <v>41</v>
      </c>
      <c r="O5572">
        <v>1.345</v>
      </c>
      <c r="P5572" t="s">
        <v>28</v>
      </c>
      <c r="Q5572" t="s">
        <v>29</v>
      </c>
      <c r="R5572">
        <v>4.76</v>
      </c>
      <c r="S5572">
        <v>2</v>
      </c>
      <c r="T5572">
        <v>3.58</v>
      </c>
      <c r="U5572">
        <v>1.8</v>
      </c>
      <c r="V5572" t="s">
        <v>30</v>
      </c>
      <c r="W5572" t="s">
        <v>45</v>
      </c>
      <c r="X5572">
        <v>1</v>
      </c>
      <c r="Y5572" t="str">
        <f>IF(tblRides[[#This Row],[supply_demand_ratio]]&lt;0.8,"Below 0.8",IF(tblRides[[#This Row],[supply_demand_ratio]]&lt;1,"Between 0.8-1.0",IF(tblRides[[#This Row],[supply_demand_ratio]]&lt;=1.2,"Between 1.0-1.2","Above 1.2")))</f>
        <v>Above 1.2</v>
      </c>
    </row>
    <row r="5573" spans="1:25" x14ac:dyDescent="0.3">
      <c r="A5573" t="s">
        <v>5628</v>
      </c>
      <c r="B5573" s="1">
        <v>46072.211805555555</v>
      </c>
      <c r="C5573" s="2">
        <v>46072</v>
      </c>
      <c r="D5573">
        <v>5</v>
      </c>
      <c r="E5573" t="s">
        <v>33</v>
      </c>
      <c r="F5573" t="s">
        <v>34</v>
      </c>
      <c r="G5573">
        <v>2.5</v>
      </c>
      <c r="H5573">
        <v>72.58</v>
      </c>
      <c r="I5573">
        <v>70.900000000000006</v>
      </c>
      <c r="J5573">
        <v>1</v>
      </c>
      <c r="K5573">
        <v>4.3</v>
      </c>
      <c r="L5573">
        <v>6.4</v>
      </c>
      <c r="M5573">
        <v>92</v>
      </c>
      <c r="N5573" t="s">
        <v>41</v>
      </c>
      <c r="O5573">
        <v>1.2709999999999999</v>
      </c>
      <c r="P5573" t="s">
        <v>28</v>
      </c>
      <c r="Q5573" t="s">
        <v>29</v>
      </c>
      <c r="R5573">
        <v>4.49</v>
      </c>
      <c r="S5573">
        <v>0</v>
      </c>
      <c r="T5573">
        <v>-1.68</v>
      </c>
      <c r="U5573">
        <v>2.1</v>
      </c>
      <c r="V5573" t="s">
        <v>30</v>
      </c>
      <c r="W5573" t="s">
        <v>31</v>
      </c>
      <c r="X5573">
        <v>1</v>
      </c>
      <c r="Y5573" t="str">
        <f>IF(tblRides[[#This Row],[supply_demand_ratio]]&lt;0.8,"Below 0.8",IF(tblRides[[#This Row],[supply_demand_ratio]]&lt;1,"Between 0.8-1.0",IF(tblRides[[#This Row],[supply_demand_ratio]]&lt;=1.2,"Between 1.0-1.2","Above 1.2")))</f>
        <v>Above 1.2</v>
      </c>
    </row>
    <row r="5574" spans="1:25" x14ac:dyDescent="0.3">
      <c r="A5574" t="s">
        <v>5629</v>
      </c>
      <c r="B5574" s="1">
        <v>46072.213194444441</v>
      </c>
      <c r="C5574" s="2">
        <v>46072</v>
      </c>
      <c r="D5574">
        <v>5</v>
      </c>
      <c r="E5574" t="s">
        <v>43</v>
      </c>
      <c r="F5574" t="s">
        <v>26</v>
      </c>
      <c r="G5574">
        <v>11.2</v>
      </c>
      <c r="H5574">
        <v>240.71</v>
      </c>
      <c r="I5574">
        <v>245</v>
      </c>
      <c r="J5574">
        <v>1.1000000000000001</v>
      </c>
      <c r="K5574">
        <v>6</v>
      </c>
      <c r="L5574">
        <v>5.6</v>
      </c>
      <c r="M5574">
        <v>78</v>
      </c>
      <c r="N5574" t="s">
        <v>41</v>
      </c>
      <c r="O5574">
        <v>2.2000000000000002</v>
      </c>
      <c r="P5574" t="s">
        <v>28</v>
      </c>
      <c r="Q5574" t="s">
        <v>29</v>
      </c>
      <c r="R5574">
        <v>4.6399999999999997</v>
      </c>
      <c r="S5574">
        <v>6</v>
      </c>
      <c r="T5574">
        <v>4.29</v>
      </c>
      <c r="U5574">
        <v>-0.4</v>
      </c>
      <c r="V5574" t="s">
        <v>30</v>
      </c>
      <c r="W5574" t="s">
        <v>45</v>
      </c>
      <c r="X5574">
        <v>1</v>
      </c>
      <c r="Y5574" t="str">
        <f>IF(tblRides[[#This Row],[supply_demand_ratio]]&lt;0.8,"Below 0.8",IF(tblRides[[#This Row],[supply_demand_ratio]]&lt;1,"Between 0.8-1.0",IF(tblRides[[#This Row],[supply_demand_ratio]]&lt;=1.2,"Between 1.0-1.2","Above 1.2")))</f>
        <v>Above 1.2</v>
      </c>
    </row>
    <row r="5575" spans="1:25" x14ac:dyDescent="0.3">
      <c r="A5575" t="s">
        <v>5630</v>
      </c>
      <c r="B5575" s="1">
        <v>46072.22152777778</v>
      </c>
      <c r="C5575" s="2">
        <v>46072</v>
      </c>
      <c r="D5575">
        <v>5</v>
      </c>
      <c r="E5575" t="s">
        <v>43</v>
      </c>
      <c r="F5575" t="s">
        <v>26</v>
      </c>
      <c r="G5575">
        <v>13</v>
      </c>
      <c r="H5575">
        <v>248.38</v>
      </c>
      <c r="I5575">
        <v>253.78</v>
      </c>
      <c r="J5575">
        <v>1</v>
      </c>
      <c r="K5575">
        <v>5.6</v>
      </c>
      <c r="L5575">
        <v>9.1</v>
      </c>
      <c r="M5575">
        <v>65</v>
      </c>
      <c r="N5575" t="s">
        <v>41</v>
      </c>
      <c r="O5575">
        <v>2.2000000000000002</v>
      </c>
      <c r="P5575" t="s">
        <v>28</v>
      </c>
      <c r="Q5575" t="s">
        <v>29</v>
      </c>
      <c r="R5575">
        <v>4.96</v>
      </c>
      <c r="S5575">
        <v>5</v>
      </c>
      <c r="T5575">
        <v>5.4</v>
      </c>
      <c r="U5575">
        <v>3.5</v>
      </c>
      <c r="V5575" t="s">
        <v>30</v>
      </c>
      <c r="W5575" t="s">
        <v>45</v>
      </c>
      <c r="X5575">
        <v>1</v>
      </c>
      <c r="Y5575" t="str">
        <f>IF(tblRides[[#This Row],[supply_demand_ratio]]&lt;0.8,"Below 0.8",IF(tblRides[[#This Row],[supply_demand_ratio]]&lt;1,"Between 0.8-1.0",IF(tblRides[[#This Row],[supply_demand_ratio]]&lt;=1.2,"Between 1.0-1.2","Above 1.2")))</f>
        <v>Above 1.2</v>
      </c>
    </row>
    <row r="5576" spans="1:25" x14ac:dyDescent="0.3">
      <c r="A5576" t="s">
        <v>5631</v>
      </c>
      <c r="B5576" s="1">
        <v>46072.228472222225</v>
      </c>
      <c r="C5576" s="2">
        <v>46072</v>
      </c>
      <c r="D5576">
        <v>5</v>
      </c>
      <c r="E5576" t="s">
        <v>36</v>
      </c>
      <c r="F5576" t="s">
        <v>26</v>
      </c>
      <c r="G5576">
        <v>5.0999999999999996</v>
      </c>
      <c r="H5576">
        <v>116.96</v>
      </c>
      <c r="I5576">
        <v>114.8</v>
      </c>
      <c r="J5576">
        <v>1</v>
      </c>
      <c r="K5576">
        <v>3.3</v>
      </c>
      <c r="L5576">
        <v>10.1</v>
      </c>
      <c r="M5576">
        <v>105</v>
      </c>
      <c r="N5576" t="s">
        <v>27</v>
      </c>
      <c r="O5576">
        <v>1.095</v>
      </c>
      <c r="P5576" t="s">
        <v>28</v>
      </c>
      <c r="Q5576" t="s">
        <v>29</v>
      </c>
      <c r="R5576">
        <v>4.72</v>
      </c>
      <c r="S5576">
        <v>15</v>
      </c>
      <c r="T5576">
        <v>-2.16</v>
      </c>
      <c r="U5576">
        <v>6.8</v>
      </c>
      <c r="V5576" t="s">
        <v>30</v>
      </c>
      <c r="W5576" t="s">
        <v>31</v>
      </c>
      <c r="X5576">
        <v>1</v>
      </c>
      <c r="Y5576" t="str">
        <f>IF(tblRides[[#This Row],[supply_demand_ratio]]&lt;0.8,"Below 0.8",IF(tblRides[[#This Row],[supply_demand_ratio]]&lt;1,"Between 0.8-1.0",IF(tblRides[[#This Row],[supply_demand_ratio]]&lt;=1.2,"Between 1.0-1.2","Above 1.2")))</f>
        <v>Between 1.0-1.2</v>
      </c>
    </row>
    <row r="5577" spans="1:25" x14ac:dyDescent="0.3">
      <c r="A5577" t="s">
        <v>5632</v>
      </c>
      <c r="B5577" s="1">
        <v>46072.231249999997</v>
      </c>
      <c r="C5577" s="2">
        <v>46072</v>
      </c>
      <c r="D5577">
        <v>5</v>
      </c>
      <c r="E5577" t="s">
        <v>33</v>
      </c>
      <c r="F5577" t="s">
        <v>34</v>
      </c>
      <c r="G5577">
        <v>4.4000000000000004</v>
      </c>
      <c r="H5577">
        <v>107.88</v>
      </c>
      <c r="I5577">
        <v>113.91</v>
      </c>
      <c r="J5577">
        <v>1.1000000000000001</v>
      </c>
      <c r="K5577">
        <v>2</v>
      </c>
      <c r="L5577">
        <v>2.1</v>
      </c>
      <c r="M5577">
        <v>77</v>
      </c>
      <c r="N5577" t="s">
        <v>41</v>
      </c>
      <c r="O5577">
        <v>1.1060000000000001</v>
      </c>
      <c r="P5577" t="s">
        <v>28</v>
      </c>
      <c r="Q5577" t="s">
        <v>29</v>
      </c>
      <c r="R5577">
        <v>4.57</v>
      </c>
      <c r="S5577">
        <v>0</v>
      </c>
      <c r="T5577">
        <v>6.03</v>
      </c>
      <c r="U5577">
        <v>0.1</v>
      </c>
      <c r="V5577" t="s">
        <v>30</v>
      </c>
      <c r="W5577" t="s">
        <v>31</v>
      </c>
      <c r="X5577">
        <v>1</v>
      </c>
      <c r="Y5577" t="str">
        <f>IF(tblRides[[#This Row],[supply_demand_ratio]]&lt;0.8,"Below 0.8",IF(tblRides[[#This Row],[supply_demand_ratio]]&lt;1,"Between 0.8-1.0",IF(tblRides[[#This Row],[supply_demand_ratio]]&lt;=1.2,"Between 1.0-1.2","Above 1.2")))</f>
        <v>Between 1.0-1.2</v>
      </c>
    </row>
    <row r="5578" spans="1:25" x14ac:dyDescent="0.3">
      <c r="A5578" t="s">
        <v>5633</v>
      </c>
      <c r="B5578" s="1">
        <v>46072.232638888891</v>
      </c>
      <c r="C5578" s="2">
        <v>46072</v>
      </c>
      <c r="D5578">
        <v>5</v>
      </c>
      <c r="E5578" t="s">
        <v>36</v>
      </c>
      <c r="F5578" t="s">
        <v>26</v>
      </c>
      <c r="G5578">
        <v>3</v>
      </c>
      <c r="H5578">
        <v>84.66</v>
      </c>
      <c r="I5578">
        <v>83.88</v>
      </c>
      <c r="J5578">
        <v>1</v>
      </c>
      <c r="K5578">
        <v>3.9</v>
      </c>
      <c r="L5578">
        <v>3.6</v>
      </c>
      <c r="M5578">
        <v>110</v>
      </c>
      <c r="N5578" t="s">
        <v>41</v>
      </c>
      <c r="O5578">
        <v>1.2749999999999999</v>
      </c>
      <c r="P5578" t="s">
        <v>28</v>
      </c>
      <c r="Q5578" t="s">
        <v>29</v>
      </c>
      <c r="R5578">
        <v>4.49</v>
      </c>
      <c r="S5578">
        <v>1</v>
      </c>
      <c r="T5578">
        <v>-0.78</v>
      </c>
      <c r="U5578">
        <v>-0.3</v>
      </c>
      <c r="V5578" t="s">
        <v>30</v>
      </c>
      <c r="W5578" t="s">
        <v>31</v>
      </c>
      <c r="X5578">
        <v>1</v>
      </c>
      <c r="Y5578" t="str">
        <f>IF(tblRides[[#This Row],[supply_demand_ratio]]&lt;0.8,"Below 0.8",IF(tblRides[[#This Row],[supply_demand_ratio]]&lt;1,"Between 0.8-1.0",IF(tblRides[[#This Row],[supply_demand_ratio]]&lt;=1.2,"Between 1.0-1.2","Above 1.2")))</f>
        <v>Above 1.2</v>
      </c>
    </row>
    <row r="5579" spans="1:25" x14ac:dyDescent="0.3">
      <c r="A5579" t="s">
        <v>5634</v>
      </c>
      <c r="B5579" s="1">
        <v>46072.23541666667</v>
      </c>
      <c r="C5579" s="2">
        <v>46072</v>
      </c>
      <c r="D5579">
        <v>5</v>
      </c>
      <c r="E5579" t="s">
        <v>43</v>
      </c>
      <c r="F5579" t="s">
        <v>26</v>
      </c>
      <c r="G5579">
        <v>1.8</v>
      </c>
      <c r="H5579">
        <v>61.99</v>
      </c>
      <c r="J5579">
        <v>1</v>
      </c>
      <c r="K5579">
        <v>5.9</v>
      </c>
      <c r="L5579">
        <v>6.6</v>
      </c>
      <c r="M5579">
        <v>72</v>
      </c>
      <c r="N5579" t="s">
        <v>41</v>
      </c>
      <c r="O5579">
        <v>1.67</v>
      </c>
      <c r="P5579" t="s">
        <v>58</v>
      </c>
      <c r="Q5579" t="s">
        <v>74</v>
      </c>
      <c r="R5579">
        <v>4.79</v>
      </c>
      <c r="S5579">
        <v>1</v>
      </c>
      <c r="U5579">
        <v>0.7</v>
      </c>
      <c r="V5579" t="s">
        <v>30</v>
      </c>
      <c r="W5579" t="s">
        <v>45</v>
      </c>
      <c r="X5579">
        <v>0</v>
      </c>
      <c r="Y5579" t="str">
        <f>IF(tblRides[[#This Row],[supply_demand_ratio]]&lt;0.8,"Below 0.8",IF(tblRides[[#This Row],[supply_demand_ratio]]&lt;1,"Between 0.8-1.0",IF(tblRides[[#This Row],[supply_demand_ratio]]&lt;=1.2,"Between 1.0-1.2","Above 1.2")))</f>
        <v>Above 1.2</v>
      </c>
    </row>
    <row r="5580" spans="1:25" x14ac:dyDescent="0.3">
      <c r="A5580" t="s">
        <v>5635</v>
      </c>
      <c r="B5580" s="1">
        <v>46072.244444444441</v>
      </c>
      <c r="C5580" s="2">
        <v>46072</v>
      </c>
      <c r="D5580">
        <v>5</v>
      </c>
      <c r="E5580" t="s">
        <v>25</v>
      </c>
      <c r="F5580" t="s">
        <v>34</v>
      </c>
      <c r="G5580">
        <v>4</v>
      </c>
      <c r="H5580">
        <v>103.07</v>
      </c>
      <c r="I5580">
        <v>105.98</v>
      </c>
      <c r="J5580">
        <v>1.1000000000000001</v>
      </c>
      <c r="K5580">
        <v>4</v>
      </c>
      <c r="L5580">
        <v>6.5</v>
      </c>
      <c r="M5580">
        <v>144</v>
      </c>
      <c r="N5580" t="s">
        <v>41</v>
      </c>
      <c r="O5580">
        <v>1.665</v>
      </c>
      <c r="P5580" t="s">
        <v>28</v>
      </c>
      <c r="Q5580" t="s">
        <v>29</v>
      </c>
      <c r="R5580">
        <v>4.54</v>
      </c>
      <c r="S5580">
        <v>0</v>
      </c>
      <c r="T5580">
        <v>2.91</v>
      </c>
      <c r="U5580">
        <v>2.5</v>
      </c>
      <c r="V5580" t="s">
        <v>30</v>
      </c>
      <c r="W5580" t="s">
        <v>31</v>
      </c>
      <c r="X5580">
        <v>1</v>
      </c>
      <c r="Y5580" t="str">
        <f>IF(tblRides[[#This Row],[supply_demand_ratio]]&lt;0.8,"Below 0.8",IF(tblRides[[#This Row],[supply_demand_ratio]]&lt;1,"Between 0.8-1.0",IF(tblRides[[#This Row],[supply_demand_ratio]]&lt;=1.2,"Between 1.0-1.2","Above 1.2")))</f>
        <v>Above 1.2</v>
      </c>
    </row>
    <row r="5581" spans="1:25" x14ac:dyDescent="0.3">
      <c r="A5581" t="s">
        <v>5636</v>
      </c>
      <c r="B5581" s="1">
        <v>46072.244444444441</v>
      </c>
      <c r="C5581" s="2">
        <v>46072</v>
      </c>
      <c r="D5581">
        <v>5</v>
      </c>
      <c r="E5581" t="s">
        <v>25</v>
      </c>
      <c r="F5581" t="s">
        <v>26</v>
      </c>
      <c r="G5581">
        <v>6.1</v>
      </c>
      <c r="H5581">
        <v>134.75</v>
      </c>
      <c r="I5581">
        <v>133.4</v>
      </c>
      <c r="J5581">
        <v>1</v>
      </c>
      <c r="K5581">
        <v>2.4</v>
      </c>
      <c r="L5581">
        <v>1.3</v>
      </c>
      <c r="M5581">
        <v>120</v>
      </c>
      <c r="N5581" t="s">
        <v>41</v>
      </c>
      <c r="O5581">
        <v>1.1990000000000001</v>
      </c>
      <c r="P5581" t="s">
        <v>28</v>
      </c>
      <c r="Q5581" t="s">
        <v>29</v>
      </c>
      <c r="R5581">
        <v>4.53</v>
      </c>
      <c r="S5581">
        <v>4</v>
      </c>
      <c r="T5581">
        <v>-1.35</v>
      </c>
      <c r="U5581">
        <v>-1.1000000000000001</v>
      </c>
      <c r="V5581" t="s">
        <v>30</v>
      </c>
      <c r="W5581" t="s">
        <v>31</v>
      </c>
      <c r="X5581">
        <v>1</v>
      </c>
      <c r="Y5581" t="str">
        <f>IF(tblRides[[#This Row],[supply_demand_ratio]]&lt;0.8,"Below 0.8",IF(tblRides[[#This Row],[supply_demand_ratio]]&lt;1,"Between 0.8-1.0",IF(tblRides[[#This Row],[supply_demand_ratio]]&lt;=1.2,"Between 1.0-1.2","Above 1.2")))</f>
        <v>Between 1.0-1.2</v>
      </c>
    </row>
    <row r="5582" spans="1:25" x14ac:dyDescent="0.3">
      <c r="A5582" t="s">
        <v>5637</v>
      </c>
      <c r="B5582" s="1">
        <v>46072.254166666666</v>
      </c>
      <c r="C5582" s="2">
        <v>46072</v>
      </c>
      <c r="D5582">
        <v>6</v>
      </c>
      <c r="E5582" t="s">
        <v>36</v>
      </c>
      <c r="F5582" t="s">
        <v>34</v>
      </c>
      <c r="G5582">
        <v>9.5</v>
      </c>
      <c r="H5582">
        <v>205.26</v>
      </c>
      <c r="I5582">
        <v>196.85</v>
      </c>
      <c r="J5582">
        <v>1.1000000000000001</v>
      </c>
      <c r="K5582">
        <v>4.3</v>
      </c>
      <c r="L5582">
        <v>3.6</v>
      </c>
      <c r="M5582">
        <v>131</v>
      </c>
      <c r="N5582" t="s">
        <v>27</v>
      </c>
      <c r="O5582">
        <v>1.258</v>
      </c>
      <c r="P5582" t="s">
        <v>28</v>
      </c>
      <c r="Q5582" t="s">
        <v>29</v>
      </c>
      <c r="R5582">
        <v>4.79</v>
      </c>
      <c r="S5582">
        <v>0</v>
      </c>
      <c r="T5582">
        <v>-8.41</v>
      </c>
      <c r="U5582">
        <v>-0.7</v>
      </c>
      <c r="V5582" t="s">
        <v>30</v>
      </c>
      <c r="W5582" t="s">
        <v>31</v>
      </c>
      <c r="X5582">
        <v>1</v>
      </c>
      <c r="Y5582" t="str">
        <f>IF(tblRides[[#This Row],[supply_demand_ratio]]&lt;0.8,"Below 0.8",IF(tblRides[[#This Row],[supply_demand_ratio]]&lt;1,"Between 0.8-1.0",IF(tblRides[[#This Row],[supply_demand_ratio]]&lt;=1.2,"Between 1.0-1.2","Above 1.2")))</f>
        <v>Above 1.2</v>
      </c>
    </row>
    <row r="5583" spans="1:25" x14ac:dyDescent="0.3">
      <c r="A5583" t="s">
        <v>5638</v>
      </c>
      <c r="B5583" s="1">
        <v>46072.254861111112</v>
      </c>
      <c r="C5583" s="2">
        <v>46072</v>
      </c>
      <c r="D5583">
        <v>6</v>
      </c>
      <c r="E5583" t="s">
        <v>43</v>
      </c>
      <c r="F5583" t="s">
        <v>26</v>
      </c>
      <c r="G5583">
        <v>2.1</v>
      </c>
      <c r="H5583">
        <v>72.680000000000007</v>
      </c>
      <c r="I5583">
        <v>72.760000000000005</v>
      </c>
      <c r="J5583">
        <v>1</v>
      </c>
      <c r="K5583">
        <v>2</v>
      </c>
      <c r="L5583">
        <v>2.6</v>
      </c>
      <c r="M5583">
        <v>69</v>
      </c>
      <c r="N5583" t="s">
        <v>41</v>
      </c>
      <c r="O5583">
        <v>2.0289999999999999</v>
      </c>
      <c r="P5583" t="s">
        <v>28</v>
      </c>
      <c r="Q5583" t="s">
        <v>29</v>
      </c>
      <c r="R5583">
        <v>4.8899999999999997</v>
      </c>
      <c r="S5583">
        <v>52</v>
      </c>
      <c r="T5583">
        <v>0.08</v>
      </c>
      <c r="U5583">
        <v>0.6</v>
      </c>
      <c r="V5583" t="s">
        <v>30</v>
      </c>
      <c r="W5583" t="s">
        <v>31</v>
      </c>
      <c r="X5583">
        <v>1</v>
      </c>
      <c r="Y5583" t="str">
        <f>IF(tblRides[[#This Row],[supply_demand_ratio]]&lt;0.8,"Below 0.8",IF(tblRides[[#This Row],[supply_demand_ratio]]&lt;1,"Between 0.8-1.0",IF(tblRides[[#This Row],[supply_demand_ratio]]&lt;=1.2,"Between 1.0-1.2","Above 1.2")))</f>
        <v>Above 1.2</v>
      </c>
    </row>
    <row r="5584" spans="1:25" x14ac:dyDescent="0.3">
      <c r="A5584" t="s">
        <v>5639</v>
      </c>
      <c r="B5584" s="1">
        <v>46072.288888888892</v>
      </c>
      <c r="C5584" s="2">
        <v>46072</v>
      </c>
      <c r="D5584">
        <v>6</v>
      </c>
      <c r="E5584" t="s">
        <v>33</v>
      </c>
      <c r="F5584" t="s">
        <v>34</v>
      </c>
      <c r="G5584">
        <v>5.2</v>
      </c>
      <c r="H5584">
        <v>110.32</v>
      </c>
      <c r="J5584">
        <v>1</v>
      </c>
      <c r="K5584">
        <v>3.3</v>
      </c>
      <c r="L5584">
        <v>2</v>
      </c>
      <c r="M5584">
        <v>95</v>
      </c>
      <c r="N5584" t="s">
        <v>41</v>
      </c>
      <c r="O5584">
        <v>1.2230000000000001</v>
      </c>
      <c r="P5584" t="s">
        <v>37</v>
      </c>
      <c r="Q5584" t="s">
        <v>103</v>
      </c>
      <c r="R5584">
        <v>4.57</v>
      </c>
      <c r="S5584">
        <v>0</v>
      </c>
      <c r="U5584">
        <v>-1.3</v>
      </c>
      <c r="V5584" t="s">
        <v>30</v>
      </c>
      <c r="W5584" t="s">
        <v>31</v>
      </c>
      <c r="X5584">
        <v>0</v>
      </c>
      <c r="Y5584" t="str">
        <f>IF(tblRides[[#This Row],[supply_demand_ratio]]&lt;0.8,"Below 0.8",IF(tblRides[[#This Row],[supply_demand_ratio]]&lt;1,"Between 0.8-1.0",IF(tblRides[[#This Row],[supply_demand_ratio]]&lt;=1.2,"Between 1.0-1.2","Above 1.2")))</f>
        <v>Above 1.2</v>
      </c>
    </row>
    <row r="5585" spans="1:25" x14ac:dyDescent="0.3">
      <c r="A5585" t="s">
        <v>5640</v>
      </c>
      <c r="B5585" s="1">
        <v>46072.300694444442</v>
      </c>
      <c r="C5585" s="2">
        <v>46072</v>
      </c>
      <c r="D5585">
        <v>7</v>
      </c>
      <c r="E5585" t="s">
        <v>43</v>
      </c>
      <c r="F5585" t="s">
        <v>34</v>
      </c>
      <c r="G5585">
        <v>5.5</v>
      </c>
      <c r="H5585">
        <v>132.38</v>
      </c>
      <c r="I5585">
        <v>131.5</v>
      </c>
      <c r="J5585">
        <v>1</v>
      </c>
      <c r="K5585">
        <v>2</v>
      </c>
      <c r="L5585">
        <v>1</v>
      </c>
      <c r="M5585">
        <v>68</v>
      </c>
      <c r="N5585" t="s">
        <v>41</v>
      </c>
      <c r="O5585">
        <v>2.028</v>
      </c>
      <c r="P5585" t="s">
        <v>28</v>
      </c>
      <c r="Q5585" t="s">
        <v>29</v>
      </c>
      <c r="R5585">
        <v>4.41</v>
      </c>
      <c r="S5585">
        <v>0</v>
      </c>
      <c r="T5585">
        <v>-0.88</v>
      </c>
      <c r="U5585">
        <v>-1</v>
      </c>
      <c r="V5585" t="s">
        <v>30</v>
      </c>
      <c r="W5585" t="s">
        <v>31</v>
      </c>
      <c r="X5585">
        <v>1</v>
      </c>
      <c r="Y5585" t="str">
        <f>IF(tblRides[[#This Row],[supply_demand_ratio]]&lt;0.8,"Below 0.8",IF(tblRides[[#This Row],[supply_demand_ratio]]&lt;1,"Between 0.8-1.0",IF(tblRides[[#This Row],[supply_demand_ratio]]&lt;=1.2,"Between 1.0-1.2","Above 1.2")))</f>
        <v>Above 1.2</v>
      </c>
    </row>
    <row r="5586" spans="1:25" x14ac:dyDescent="0.3">
      <c r="A5586" t="s">
        <v>5641</v>
      </c>
      <c r="B5586" s="1">
        <v>46072.334027777775</v>
      </c>
      <c r="C5586" s="2">
        <v>46072</v>
      </c>
      <c r="D5586">
        <v>8</v>
      </c>
      <c r="E5586" t="s">
        <v>43</v>
      </c>
      <c r="F5586" t="s">
        <v>26</v>
      </c>
      <c r="G5586">
        <v>8.1</v>
      </c>
      <c r="H5586">
        <v>162.38</v>
      </c>
      <c r="I5586">
        <v>160.41999999999999</v>
      </c>
      <c r="J5586">
        <v>1</v>
      </c>
      <c r="K5586">
        <v>5.5</v>
      </c>
      <c r="L5586">
        <v>7.9</v>
      </c>
      <c r="M5586">
        <v>71</v>
      </c>
      <c r="N5586" t="s">
        <v>41</v>
      </c>
      <c r="O5586">
        <v>1.726</v>
      </c>
      <c r="P5586" t="s">
        <v>28</v>
      </c>
      <c r="Q5586" t="s">
        <v>29</v>
      </c>
      <c r="R5586">
        <v>4.6500000000000004</v>
      </c>
      <c r="S5586">
        <v>9</v>
      </c>
      <c r="T5586">
        <v>-1.96</v>
      </c>
      <c r="U5586">
        <v>2.4</v>
      </c>
      <c r="V5586" t="s">
        <v>30</v>
      </c>
      <c r="W5586" t="s">
        <v>45</v>
      </c>
      <c r="X5586">
        <v>1</v>
      </c>
      <c r="Y5586" t="str">
        <f>IF(tblRides[[#This Row],[supply_demand_ratio]]&lt;0.8,"Below 0.8",IF(tblRides[[#This Row],[supply_demand_ratio]]&lt;1,"Between 0.8-1.0",IF(tblRides[[#This Row],[supply_demand_ratio]]&lt;=1.2,"Between 1.0-1.2","Above 1.2")))</f>
        <v>Above 1.2</v>
      </c>
    </row>
    <row r="5587" spans="1:25" x14ac:dyDescent="0.3">
      <c r="A5587" t="s">
        <v>5642</v>
      </c>
      <c r="B5587" s="1">
        <v>46072.335416666669</v>
      </c>
      <c r="C5587" s="2">
        <v>46072</v>
      </c>
      <c r="D5587">
        <v>8</v>
      </c>
      <c r="E5587" t="s">
        <v>36</v>
      </c>
      <c r="F5587" t="s">
        <v>34</v>
      </c>
      <c r="G5587">
        <v>3.7</v>
      </c>
      <c r="H5587">
        <v>97.18</v>
      </c>
      <c r="I5587">
        <v>98.75</v>
      </c>
      <c r="J5587">
        <v>1</v>
      </c>
      <c r="K5587">
        <v>6.9</v>
      </c>
      <c r="L5587">
        <v>5.5</v>
      </c>
      <c r="M5587">
        <v>106</v>
      </c>
      <c r="N5587" t="s">
        <v>41</v>
      </c>
      <c r="O5587">
        <v>1.1599999999999999</v>
      </c>
      <c r="P5587" t="s">
        <v>28</v>
      </c>
      <c r="Q5587" t="s">
        <v>29</v>
      </c>
      <c r="R5587">
        <v>4.84</v>
      </c>
      <c r="S5587">
        <v>0</v>
      </c>
      <c r="T5587">
        <v>1.57</v>
      </c>
      <c r="U5587">
        <v>-1.4</v>
      </c>
      <c r="V5587" t="s">
        <v>30</v>
      </c>
      <c r="W5587" t="s">
        <v>45</v>
      </c>
      <c r="X5587">
        <v>1</v>
      </c>
      <c r="Y5587" t="str">
        <f>IF(tblRides[[#This Row],[supply_demand_ratio]]&lt;0.8,"Below 0.8",IF(tblRides[[#This Row],[supply_demand_ratio]]&lt;1,"Between 0.8-1.0",IF(tblRides[[#This Row],[supply_demand_ratio]]&lt;=1.2,"Between 1.0-1.2","Above 1.2")))</f>
        <v>Between 1.0-1.2</v>
      </c>
    </row>
    <row r="5588" spans="1:25" x14ac:dyDescent="0.3">
      <c r="A5588" t="s">
        <v>5643</v>
      </c>
      <c r="B5588" s="1">
        <v>46072.343055555553</v>
      </c>
      <c r="C5588" s="2">
        <v>46072</v>
      </c>
      <c r="D5588">
        <v>8</v>
      </c>
      <c r="E5588" t="s">
        <v>33</v>
      </c>
      <c r="F5588" t="s">
        <v>34</v>
      </c>
      <c r="G5588">
        <v>14.2</v>
      </c>
      <c r="H5588">
        <v>229.37</v>
      </c>
      <c r="J5588">
        <v>1</v>
      </c>
      <c r="K5588">
        <v>5.3</v>
      </c>
      <c r="L5588">
        <v>6.9</v>
      </c>
      <c r="M5588">
        <v>79</v>
      </c>
      <c r="N5588" t="s">
        <v>41</v>
      </c>
      <c r="O5588">
        <v>1.2230000000000001</v>
      </c>
      <c r="P5588" t="s">
        <v>58</v>
      </c>
      <c r="Q5588" t="s">
        <v>108</v>
      </c>
      <c r="R5588">
        <v>4.79</v>
      </c>
      <c r="S5588">
        <v>0</v>
      </c>
      <c r="U5588">
        <v>1.6</v>
      </c>
      <c r="V5588" t="s">
        <v>30</v>
      </c>
      <c r="W5588" t="s">
        <v>45</v>
      </c>
      <c r="X5588">
        <v>0</v>
      </c>
      <c r="Y5588" t="str">
        <f>IF(tblRides[[#This Row],[supply_demand_ratio]]&lt;0.8,"Below 0.8",IF(tblRides[[#This Row],[supply_demand_ratio]]&lt;1,"Between 0.8-1.0",IF(tblRides[[#This Row],[supply_demand_ratio]]&lt;=1.2,"Between 1.0-1.2","Above 1.2")))</f>
        <v>Above 1.2</v>
      </c>
    </row>
    <row r="5589" spans="1:25" x14ac:dyDescent="0.3">
      <c r="A5589" t="s">
        <v>5644</v>
      </c>
      <c r="B5589" s="1">
        <v>46072.34375</v>
      </c>
      <c r="C5589" s="2">
        <v>46072</v>
      </c>
      <c r="D5589">
        <v>8</v>
      </c>
      <c r="E5589" t="s">
        <v>62</v>
      </c>
      <c r="F5589" t="s">
        <v>26</v>
      </c>
      <c r="G5589">
        <v>10.9</v>
      </c>
      <c r="H5589">
        <v>215.89</v>
      </c>
      <c r="J5589">
        <v>1</v>
      </c>
      <c r="K5589">
        <v>6.1</v>
      </c>
      <c r="L5589">
        <v>3.9</v>
      </c>
      <c r="M5589">
        <v>57</v>
      </c>
      <c r="N5589" t="s">
        <v>41</v>
      </c>
      <c r="O5589">
        <v>1.5620000000000001</v>
      </c>
      <c r="P5589" t="s">
        <v>58</v>
      </c>
      <c r="Q5589" t="s">
        <v>59</v>
      </c>
      <c r="R5589">
        <v>4.58</v>
      </c>
      <c r="S5589">
        <v>21</v>
      </c>
      <c r="U5589">
        <v>-2.2000000000000002</v>
      </c>
      <c r="V5589" t="s">
        <v>30</v>
      </c>
      <c r="W5589" t="s">
        <v>45</v>
      </c>
      <c r="X5589">
        <v>0</v>
      </c>
      <c r="Y5589" t="str">
        <f>IF(tblRides[[#This Row],[supply_demand_ratio]]&lt;0.8,"Below 0.8",IF(tblRides[[#This Row],[supply_demand_ratio]]&lt;1,"Between 0.8-1.0",IF(tblRides[[#This Row],[supply_demand_ratio]]&lt;=1.2,"Between 1.0-1.2","Above 1.2")))</f>
        <v>Above 1.2</v>
      </c>
    </row>
    <row r="5590" spans="1:25" x14ac:dyDescent="0.3">
      <c r="A5590" t="s">
        <v>5645</v>
      </c>
      <c r="B5590" s="1">
        <v>46072.344444444447</v>
      </c>
      <c r="C5590" s="2">
        <v>46072</v>
      </c>
      <c r="D5590">
        <v>8</v>
      </c>
      <c r="E5590" t="s">
        <v>25</v>
      </c>
      <c r="F5590" t="s">
        <v>34</v>
      </c>
      <c r="G5590">
        <v>6.6</v>
      </c>
      <c r="H5590">
        <v>175.44</v>
      </c>
      <c r="J5590">
        <v>1.2</v>
      </c>
      <c r="K5590">
        <v>7.1</v>
      </c>
      <c r="L5590">
        <v>8.5</v>
      </c>
      <c r="M5590">
        <v>120</v>
      </c>
      <c r="N5590" t="s">
        <v>72</v>
      </c>
      <c r="O5590">
        <v>0.81499999999999995</v>
      </c>
      <c r="P5590" t="s">
        <v>37</v>
      </c>
      <c r="Q5590" t="s">
        <v>38</v>
      </c>
      <c r="R5590">
        <v>4.79</v>
      </c>
      <c r="S5590">
        <v>0</v>
      </c>
      <c r="U5590">
        <v>1.4</v>
      </c>
      <c r="V5590" t="s">
        <v>30</v>
      </c>
      <c r="W5590" t="s">
        <v>45</v>
      </c>
      <c r="X5590">
        <v>0</v>
      </c>
      <c r="Y5590" t="str">
        <f>IF(tblRides[[#This Row],[supply_demand_ratio]]&lt;0.8,"Below 0.8",IF(tblRides[[#This Row],[supply_demand_ratio]]&lt;1,"Between 0.8-1.0",IF(tblRides[[#This Row],[supply_demand_ratio]]&lt;=1.2,"Between 1.0-1.2","Above 1.2")))</f>
        <v>Between 0.8-1.0</v>
      </c>
    </row>
    <row r="5591" spans="1:25" x14ac:dyDescent="0.3">
      <c r="A5591" t="s">
        <v>5646</v>
      </c>
      <c r="B5591" s="1">
        <v>46072.347222222219</v>
      </c>
      <c r="C5591" s="2">
        <v>46072</v>
      </c>
      <c r="D5591">
        <v>8</v>
      </c>
      <c r="E5591" t="s">
        <v>33</v>
      </c>
      <c r="F5591" t="s">
        <v>34</v>
      </c>
      <c r="G5591">
        <v>13.3</v>
      </c>
      <c r="H5591">
        <v>240.41</v>
      </c>
      <c r="I5591">
        <v>245.46</v>
      </c>
      <c r="J5591">
        <v>1.1000000000000001</v>
      </c>
      <c r="K5591">
        <v>6.3</v>
      </c>
      <c r="L5591">
        <v>4.7</v>
      </c>
      <c r="M5591">
        <v>87</v>
      </c>
      <c r="N5591" t="s">
        <v>27</v>
      </c>
      <c r="O5591">
        <v>0.98299999999999998</v>
      </c>
      <c r="P5591" t="s">
        <v>28</v>
      </c>
      <c r="Q5591" t="s">
        <v>29</v>
      </c>
      <c r="R5591">
        <v>4.58</v>
      </c>
      <c r="S5591">
        <v>0</v>
      </c>
      <c r="T5591">
        <v>5.05</v>
      </c>
      <c r="U5591">
        <v>-1.6</v>
      </c>
      <c r="V5591" t="s">
        <v>30</v>
      </c>
      <c r="W5591" t="s">
        <v>45</v>
      </c>
      <c r="X5591">
        <v>1</v>
      </c>
      <c r="Y5591" t="str">
        <f>IF(tblRides[[#This Row],[supply_demand_ratio]]&lt;0.8,"Below 0.8",IF(tblRides[[#This Row],[supply_demand_ratio]]&lt;1,"Between 0.8-1.0",IF(tblRides[[#This Row],[supply_demand_ratio]]&lt;=1.2,"Between 1.0-1.2","Above 1.2")))</f>
        <v>Between 0.8-1.0</v>
      </c>
    </row>
    <row r="5592" spans="1:25" x14ac:dyDescent="0.3">
      <c r="A5592" t="s">
        <v>5647</v>
      </c>
      <c r="B5592" s="1">
        <v>46072.355555555558</v>
      </c>
      <c r="C5592" s="2">
        <v>46072</v>
      </c>
      <c r="D5592">
        <v>8</v>
      </c>
      <c r="E5592" t="s">
        <v>25</v>
      </c>
      <c r="F5592" t="s">
        <v>26</v>
      </c>
      <c r="G5592">
        <v>8.4</v>
      </c>
      <c r="H5592">
        <v>201.67</v>
      </c>
      <c r="I5592">
        <v>196.32</v>
      </c>
      <c r="J5592">
        <v>1.2</v>
      </c>
      <c r="K5592">
        <v>8.3000000000000007</v>
      </c>
      <c r="L5592">
        <v>9</v>
      </c>
      <c r="M5592">
        <v>127</v>
      </c>
      <c r="N5592" t="s">
        <v>72</v>
      </c>
      <c r="O5592">
        <v>0.80100000000000005</v>
      </c>
      <c r="P5592" t="s">
        <v>28</v>
      </c>
      <c r="Q5592" t="s">
        <v>29</v>
      </c>
      <c r="R5592">
        <v>4.5</v>
      </c>
      <c r="S5592">
        <v>9</v>
      </c>
      <c r="T5592">
        <v>-5.35</v>
      </c>
      <c r="U5592">
        <v>0.7</v>
      </c>
      <c r="V5592" t="s">
        <v>30</v>
      </c>
      <c r="W5592" t="s">
        <v>45</v>
      </c>
      <c r="X5592">
        <v>1</v>
      </c>
      <c r="Y5592" t="str">
        <f>IF(tblRides[[#This Row],[supply_demand_ratio]]&lt;0.8,"Below 0.8",IF(tblRides[[#This Row],[supply_demand_ratio]]&lt;1,"Between 0.8-1.0",IF(tblRides[[#This Row],[supply_demand_ratio]]&lt;=1.2,"Between 1.0-1.2","Above 1.2")))</f>
        <v>Between 0.8-1.0</v>
      </c>
    </row>
    <row r="5593" spans="1:25" x14ac:dyDescent="0.3">
      <c r="A5593" t="s">
        <v>5648</v>
      </c>
      <c r="B5593" s="1">
        <v>46072.356944444444</v>
      </c>
      <c r="C5593" s="2">
        <v>46072</v>
      </c>
      <c r="D5593">
        <v>8</v>
      </c>
      <c r="E5593" t="s">
        <v>36</v>
      </c>
      <c r="F5593" t="s">
        <v>26</v>
      </c>
      <c r="G5593">
        <v>12.2</v>
      </c>
      <c r="H5593">
        <v>258.06</v>
      </c>
      <c r="I5593">
        <v>253.73</v>
      </c>
      <c r="J5593">
        <v>1.2</v>
      </c>
      <c r="K5593">
        <v>8.1</v>
      </c>
      <c r="L5593">
        <v>13.1</v>
      </c>
      <c r="M5593">
        <v>81</v>
      </c>
      <c r="N5593" t="s">
        <v>27</v>
      </c>
      <c r="O5593">
        <v>0.72499999999999998</v>
      </c>
      <c r="P5593" t="s">
        <v>28</v>
      </c>
      <c r="Q5593" t="s">
        <v>29</v>
      </c>
      <c r="R5593">
        <v>5</v>
      </c>
      <c r="S5593">
        <v>10</v>
      </c>
      <c r="T5593">
        <v>-4.33</v>
      </c>
      <c r="U5593">
        <v>5</v>
      </c>
      <c r="V5593" t="s">
        <v>30</v>
      </c>
      <c r="W5593" t="s">
        <v>45</v>
      </c>
      <c r="X5593">
        <v>1</v>
      </c>
      <c r="Y5593" t="str">
        <f>IF(tblRides[[#This Row],[supply_demand_ratio]]&lt;0.8,"Below 0.8",IF(tblRides[[#This Row],[supply_demand_ratio]]&lt;1,"Between 0.8-1.0",IF(tblRides[[#This Row],[supply_demand_ratio]]&lt;=1.2,"Between 1.0-1.2","Above 1.2")))</f>
        <v>Below 0.8</v>
      </c>
    </row>
    <row r="5594" spans="1:25" x14ac:dyDescent="0.3">
      <c r="A5594" t="s">
        <v>5649</v>
      </c>
      <c r="B5594" s="1">
        <v>46072.367361111108</v>
      </c>
      <c r="C5594" s="2">
        <v>46072</v>
      </c>
      <c r="D5594">
        <v>8</v>
      </c>
      <c r="E5594" t="s">
        <v>33</v>
      </c>
      <c r="F5594" t="s">
        <v>26</v>
      </c>
      <c r="G5594">
        <v>10.199999999999999</v>
      </c>
      <c r="H5594">
        <v>218.4</v>
      </c>
      <c r="I5594">
        <v>226.58</v>
      </c>
      <c r="J5594">
        <v>1</v>
      </c>
      <c r="K5594">
        <v>7.6</v>
      </c>
      <c r="L5594">
        <v>6.1</v>
      </c>
      <c r="M5594">
        <v>91</v>
      </c>
      <c r="N5594" t="s">
        <v>41</v>
      </c>
      <c r="O5594">
        <v>1.4259999999999999</v>
      </c>
      <c r="P5594" t="s">
        <v>28</v>
      </c>
      <c r="Q5594" t="s">
        <v>29</v>
      </c>
      <c r="R5594">
        <v>4.95</v>
      </c>
      <c r="S5594">
        <v>5</v>
      </c>
      <c r="T5594">
        <v>8.18</v>
      </c>
      <c r="U5594">
        <v>-1.5</v>
      </c>
      <c r="V5594" t="s">
        <v>30</v>
      </c>
      <c r="W5594" t="s">
        <v>45</v>
      </c>
      <c r="X5594">
        <v>1</v>
      </c>
      <c r="Y5594" t="str">
        <f>IF(tblRides[[#This Row],[supply_demand_ratio]]&lt;0.8,"Below 0.8",IF(tblRides[[#This Row],[supply_demand_ratio]]&lt;1,"Between 0.8-1.0",IF(tblRides[[#This Row],[supply_demand_ratio]]&lt;=1.2,"Between 1.0-1.2","Above 1.2")))</f>
        <v>Above 1.2</v>
      </c>
    </row>
    <row r="5595" spans="1:25" x14ac:dyDescent="0.3">
      <c r="A5595" t="s">
        <v>5650</v>
      </c>
      <c r="B5595" s="1">
        <v>46072.375</v>
      </c>
      <c r="C5595" s="2">
        <v>46072</v>
      </c>
      <c r="D5595">
        <v>9</v>
      </c>
      <c r="E5595" t="s">
        <v>43</v>
      </c>
      <c r="F5595" t="s">
        <v>26</v>
      </c>
      <c r="G5595">
        <v>7.7</v>
      </c>
      <c r="H5595">
        <v>189.36</v>
      </c>
      <c r="J5595">
        <v>1.1000000000000001</v>
      </c>
      <c r="K5595">
        <v>2</v>
      </c>
      <c r="L5595">
        <v>1</v>
      </c>
      <c r="M5595">
        <v>65</v>
      </c>
      <c r="N5595" t="s">
        <v>41</v>
      </c>
      <c r="O5595">
        <v>1.2130000000000001</v>
      </c>
      <c r="P5595" t="s">
        <v>37</v>
      </c>
      <c r="Q5595" t="s">
        <v>103</v>
      </c>
      <c r="R5595">
        <v>4.54</v>
      </c>
      <c r="S5595">
        <v>60</v>
      </c>
      <c r="U5595">
        <v>-1</v>
      </c>
      <c r="V5595" t="s">
        <v>30</v>
      </c>
      <c r="W5595" t="s">
        <v>31</v>
      </c>
      <c r="X5595">
        <v>0</v>
      </c>
      <c r="Y5595" t="str">
        <f>IF(tblRides[[#This Row],[supply_demand_ratio]]&lt;0.8,"Below 0.8",IF(tblRides[[#This Row],[supply_demand_ratio]]&lt;1,"Between 0.8-1.0",IF(tblRides[[#This Row],[supply_demand_ratio]]&lt;=1.2,"Between 1.0-1.2","Above 1.2")))</f>
        <v>Above 1.2</v>
      </c>
    </row>
    <row r="5596" spans="1:25" x14ac:dyDescent="0.3">
      <c r="A5596" t="s">
        <v>5651</v>
      </c>
      <c r="B5596" s="1">
        <v>46072.392361111109</v>
      </c>
      <c r="C5596" s="2">
        <v>46072</v>
      </c>
      <c r="D5596">
        <v>9</v>
      </c>
      <c r="E5596" t="s">
        <v>36</v>
      </c>
      <c r="F5596" t="s">
        <v>26</v>
      </c>
      <c r="G5596">
        <v>7.9</v>
      </c>
      <c r="H5596">
        <v>177.21</v>
      </c>
      <c r="J5596">
        <v>1.1000000000000001</v>
      </c>
      <c r="K5596">
        <v>8.1</v>
      </c>
      <c r="L5596">
        <v>9.6999999999999993</v>
      </c>
      <c r="M5596">
        <v>86</v>
      </c>
      <c r="N5596" t="s">
        <v>27</v>
      </c>
      <c r="O5596">
        <v>0.80100000000000005</v>
      </c>
      <c r="P5596" t="s">
        <v>58</v>
      </c>
      <c r="Q5596" t="s">
        <v>59</v>
      </c>
      <c r="R5596">
        <v>4.82</v>
      </c>
      <c r="S5596">
        <v>54</v>
      </c>
      <c r="U5596">
        <v>1.6</v>
      </c>
      <c r="V5596" t="s">
        <v>30</v>
      </c>
      <c r="W5596" t="s">
        <v>45</v>
      </c>
      <c r="X5596">
        <v>0</v>
      </c>
      <c r="Y5596" t="str">
        <f>IF(tblRides[[#This Row],[supply_demand_ratio]]&lt;0.8,"Below 0.8",IF(tblRides[[#This Row],[supply_demand_ratio]]&lt;1,"Between 0.8-1.0",IF(tblRides[[#This Row],[supply_demand_ratio]]&lt;=1.2,"Between 1.0-1.2","Above 1.2")))</f>
        <v>Between 0.8-1.0</v>
      </c>
    </row>
    <row r="5597" spans="1:25" x14ac:dyDescent="0.3">
      <c r="A5597" t="s">
        <v>5652</v>
      </c>
      <c r="B5597" s="1">
        <v>46072.399305555555</v>
      </c>
      <c r="C5597" s="2">
        <v>46072</v>
      </c>
      <c r="D5597">
        <v>9</v>
      </c>
      <c r="E5597" t="s">
        <v>43</v>
      </c>
      <c r="F5597" t="s">
        <v>26</v>
      </c>
      <c r="G5597">
        <v>6.7</v>
      </c>
      <c r="H5597">
        <v>134.66999999999999</v>
      </c>
      <c r="I5597">
        <v>134.79</v>
      </c>
      <c r="J5597">
        <v>1</v>
      </c>
      <c r="K5597">
        <v>5.0999999999999996</v>
      </c>
      <c r="L5597">
        <v>5</v>
      </c>
      <c r="M5597">
        <v>50</v>
      </c>
      <c r="N5597" t="s">
        <v>41</v>
      </c>
      <c r="O5597">
        <v>0.96699999999999997</v>
      </c>
      <c r="P5597" t="s">
        <v>28</v>
      </c>
      <c r="Q5597" t="s">
        <v>29</v>
      </c>
      <c r="R5597">
        <v>4.45</v>
      </c>
      <c r="S5597">
        <v>5</v>
      </c>
      <c r="T5597">
        <v>0.12</v>
      </c>
      <c r="U5597">
        <v>-0.1</v>
      </c>
      <c r="V5597" t="s">
        <v>30</v>
      </c>
      <c r="W5597" t="s">
        <v>45</v>
      </c>
      <c r="X5597">
        <v>1</v>
      </c>
      <c r="Y5597" t="str">
        <f>IF(tblRides[[#This Row],[supply_demand_ratio]]&lt;0.8,"Below 0.8",IF(tblRides[[#This Row],[supply_demand_ratio]]&lt;1,"Between 0.8-1.0",IF(tblRides[[#This Row],[supply_demand_ratio]]&lt;=1.2,"Between 1.0-1.2","Above 1.2")))</f>
        <v>Between 0.8-1.0</v>
      </c>
    </row>
    <row r="5598" spans="1:25" x14ac:dyDescent="0.3">
      <c r="A5598" t="s">
        <v>5653</v>
      </c>
      <c r="B5598" s="1">
        <v>46072.405555555553</v>
      </c>
      <c r="C5598" s="2">
        <v>46072</v>
      </c>
      <c r="D5598">
        <v>9</v>
      </c>
      <c r="E5598" t="s">
        <v>25</v>
      </c>
      <c r="F5598" t="s">
        <v>26</v>
      </c>
      <c r="G5598">
        <v>22.6</v>
      </c>
      <c r="H5598">
        <v>378.37</v>
      </c>
      <c r="I5598">
        <v>398.16</v>
      </c>
      <c r="J5598">
        <v>1</v>
      </c>
      <c r="K5598">
        <v>4.4000000000000004</v>
      </c>
      <c r="L5598">
        <v>13.9</v>
      </c>
      <c r="M5598">
        <v>122</v>
      </c>
      <c r="N5598" t="s">
        <v>27</v>
      </c>
      <c r="O5598">
        <v>1.111</v>
      </c>
      <c r="P5598" t="s">
        <v>28</v>
      </c>
      <c r="Q5598" t="s">
        <v>29</v>
      </c>
      <c r="R5598">
        <v>5</v>
      </c>
      <c r="S5598">
        <v>6</v>
      </c>
      <c r="T5598">
        <v>19.79</v>
      </c>
      <c r="U5598">
        <v>9.5</v>
      </c>
      <c r="V5598" t="s">
        <v>30</v>
      </c>
      <c r="W5598" t="s">
        <v>31</v>
      </c>
      <c r="X5598">
        <v>1</v>
      </c>
      <c r="Y5598" t="str">
        <f>IF(tblRides[[#This Row],[supply_demand_ratio]]&lt;0.8,"Below 0.8",IF(tblRides[[#This Row],[supply_demand_ratio]]&lt;1,"Between 0.8-1.0",IF(tblRides[[#This Row],[supply_demand_ratio]]&lt;=1.2,"Between 1.0-1.2","Above 1.2")))</f>
        <v>Between 1.0-1.2</v>
      </c>
    </row>
    <row r="5599" spans="1:25" x14ac:dyDescent="0.3">
      <c r="A5599" t="s">
        <v>5654</v>
      </c>
      <c r="B5599" s="1">
        <v>46072.407638888886</v>
      </c>
      <c r="C5599" s="2">
        <v>46072</v>
      </c>
      <c r="D5599">
        <v>9</v>
      </c>
      <c r="E5599" t="s">
        <v>43</v>
      </c>
      <c r="F5599" t="s">
        <v>26</v>
      </c>
      <c r="G5599">
        <v>11.3</v>
      </c>
      <c r="H5599">
        <v>213.66</v>
      </c>
      <c r="J5599">
        <v>1.1000000000000001</v>
      </c>
      <c r="K5599">
        <v>2</v>
      </c>
      <c r="L5599">
        <v>1</v>
      </c>
      <c r="M5599">
        <v>67</v>
      </c>
      <c r="N5599" t="s">
        <v>41</v>
      </c>
      <c r="O5599">
        <v>1.39</v>
      </c>
      <c r="P5599" t="s">
        <v>37</v>
      </c>
      <c r="Q5599" t="s">
        <v>38</v>
      </c>
      <c r="R5599">
        <v>4.8499999999999996</v>
      </c>
      <c r="S5599">
        <v>5</v>
      </c>
      <c r="U5599">
        <v>-1</v>
      </c>
      <c r="V5599" t="s">
        <v>30</v>
      </c>
      <c r="W5599" t="s">
        <v>31</v>
      </c>
      <c r="X5599">
        <v>0</v>
      </c>
      <c r="Y5599" t="str">
        <f>IF(tblRides[[#This Row],[supply_demand_ratio]]&lt;0.8,"Below 0.8",IF(tblRides[[#This Row],[supply_demand_ratio]]&lt;1,"Between 0.8-1.0",IF(tblRides[[#This Row],[supply_demand_ratio]]&lt;=1.2,"Between 1.0-1.2","Above 1.2")))</f>
        <v>Above 1.2</v>
      </c>
    </row>
    <row r="5600" spans="1:25" x14ac:dyDescent="0.3">
      <c r="A5600" t="s">
        <v>5655</v>
      </c>
      <c r="B5600" s="1">
        <v>46072.42291666667</v>
      </c>
      <c r="C5600" s="2">
        <v>46072</v>
      </c>
      <c r="D5600">
        <v>10</v>
      </c>
      <c r="E5600" t="s">
        <v>25</v>
      </c>
      <c r="F5600" t="s">
        <v>26</v>
      </c>
      <c r="G5600">
        <v>6.3</v>
      </c>
      <c r="H5600">
        <v>174.13</v>
      </c>
      <c r="I5600">
        <v>172.59</v>
      </c>
      <c r="J5600">
        <v>1.2</v>
      </c>
      <c r="K5600">
        <v>3.3</v>
      </c>
      <c r="L5600">
        <v>4.3</v>
      </c>
      <c r="M5600">
        <v>128</v>
      </c>
      <c r="N5600" t="s">
        <v>72</v>
      </c>
      <c r="O5600">
        <v>0.84599999999999997</v>
      </c>
      <c r="P5600" t="s">
        <v>28</v>
      </c>
      <c r="Q5600" t="s">
        <v>29</v>
      </c>
      <c r="R5600">
        <v>4.76</v>
      </c>
      <c r="S5600">
        <v>4</v>
      </c>
      <c r="T5600">
        <v>-1.54</v>
      </c>
      <c r="U5600">
        <v>1</v>
      </c>
      <c r="V5600" t="s">
        <v>30</v>
      </c>
      <c r="W5600" t="s">
        <v>31</v>
      </c>
      <c r="X5600">
        <v>1</v>
      </c>
      <c r="Y5600" t="str">
        <f>IF(tblRides[[#This Row],[supply_demand_ratio]]&lt;0.8,"Below 0.8",IF(tblRides[[#This Row],[supply_demand_ratio]]&lt;1,"Between 0.8-1.0",IF(tblRides[[#This Row],[supply_demand_ratio]]&lt;=1.2,"Between 1.0-1.2","Above 1.2")))</f>
        <v>Between 0.8-1.0</v>
      </c>
    </row>
    <row r="5601" spans="1:25" x14ac:dyDescent="0.3">
      <c r="A5601" t="s">
        <v>5656</v>
      </c>
      <c r="B5601" s="1">
        <v>46072.438194444447</v>
      </c>
      <c r="C5601" s="2">
        <v>46072</v>
      </c>
      <c r="D5601">
        <v>10</v>
      </c>
      <c r="E5601" t="s">
        <v>62</v>
      </c>
      <c r="F5601" t="s">
        <v>26</v>
      </c>
      <c r="G5601">
        <v>13.9</v>
      </c>
      <c r="H5601">
        <v>244.73</v>
      </c>
      <c r="I5601">
        <v>241.18</v>
      </c>
      <c r="J5601">
        <v>1</v>
      </c>
      <c r="K5601">
        <v>4.0999999999999996</v>
      </c>
      <c r="L5601">
        <v>12.7</v>
      </c>
      <c r="M5601">
        <v>50</v>
      </c>
      <c r="N5601" t="s">
        <v>41</v>
      </c>
      <c r="O5601">
        <v>1.1200000000000001</v>
      </c>
      <c r="P5601" t="s">
        <v>28</v>
      </c>
      <c r="Q5601" t="s">
        <v>29</v>
      </c>
      <c r="R5601">
        <v>4.45</v>
      </c>
      <c r="S5601">
        <v>3</v>
      </c>
      <c r="T5601">
        <v>-3.55</v>
      </c>
      <c r="U5601">
        <v>8.6</v>
      </c>
      <c r="V5601" t="s">
        <v>30</v>
      </c>
      <c r="W5601" t="s">
        <v>31</v>
      </c>
      <c r="X5601">
        <v>1</v>
      </c>
      <c r="Y5601" t="str">
        <f>IF(tblRides[[#This Row],[supply_demand_ratio]]&lt;0.8,"Below 0.8",IF(tblRides[[#This Row],[supply_demand_ratio]]&lt;1,"Between 0.8-1.0",IF(tblRides[[#This Row],[supply_demand_ratio]]&lt;=1.2,"Between 1.0-1.2","Above 1.2")))</f>
        <v>Between 1.0-1.2</v>
      </c>
    </row>
    <row r="5602" spans="1:25" x14ac:dyDescent="0.3">
      <c r="A5602" t="s">
        <v>5657</v>
      </c>
      <c r="B5602" s="1">
        <v>46072.45416666667</v>
      </c>
      <c r="C5602" s="2">
        <v>46072</v>
      </c>
      <c r="D5602">
        <v>10</v>
      </c>
      <c r="E5602" t="s">
        <v>36</v>
      </c>
      <c r="F5602" t="s">
        <v>26</v>
      </c>
      <c r="G5602">
        <v>3.6</v>
      </c>
      <c r="H5602">
        <v>94.02</v>
      </c>
      <c r="J5602">
        <v>1</v>
      </c>
      <c r="K5602">
        <v>4</v>
      </c>
      <c r="L5602">
        <v>5.8</v>
      </c>
      <c r="M5602">
        <v>105</v>
      </c>
      <c r="N5602" t="s">
        <v>27</v>
      </c>
      <c r="O5602">
        <v>0.92200000000000004</v>
      </c>
      <c r="P5602" t="s">
        <v>37</v>
      </c>
      <c r="Q5602" t="s">
        <v>38</v>
      </c>
      <c r="R5602">
        <v>4.9400000000000004</v>
      </c>
      <c r="S5602">
        <v>12</v>
      </c>
      <c r="U5602">
        <v>1.8</v>
      </c>
      <c r="V5602" t="s">
        <v>30</v>
      </c>
      <c r="W5602" t="s">
        <v>31</v>
      </c>
      <c r="X5602">
        <v>0</v>
      </c>
      <c r="Y5602" t="str">
        <f>IF(tblRides[[#This Row],[supply_demand_ratio]]&lt;0.8,"Below 0.8",IF(tblRides[[#This Row],[supply_demand_ratio]]&lt;1,"Between 0.8-1.0",IF(tblRides[[#This Row],[supply_demand_ratio]]&lt;=1.2,"Between 1.0-1.2","Above 1.2")))</f>
        <v>Between 0.8-1.0</v>
      </c>
    </row>
    <row r="5603" spans="1:25" x14ac:dyDescent="0.3">
      <c r="A5603" t="s">
        <v>5658</v>
      </c>
      <c r="B5603" s="1">
        <v>46072.469444444447</v>
      </c>
      <c r="C5603" s="2">
        <v>46072</v>
      </c>
      <c r="D5603">
        <v>11</v>
      </c>
      <c r="E5603" t="s">
        <v>36</v>
      </c>
      <c r="F5603" t="s">
        <v>26</v>
      </c>
      <c r="G5603">
        <v>7</v>
      </c>
      <c r="H5603">
        <v>128.08000000000001</v>
      </c>
      <c r="I5603">
        <v>128.99</v>
      </c>
      <c r="J5603">
        <v>1</v>
      </c>
      <c r="K5603">
        <v>6.9</v>
      </c>
      <c r="L5603">
        <v>8.6</v>
      </c>
      <c r="M5603">
        <v>112</v>
      </c>
      <c r="N5603" t="s">
        <v>27</v>
      </c>
      <c r="O5603">
        <v>1.0649999999999999</v>
      </c>
      <c r="P5603" t="s">
        <v>28</v>
      </c>
      <c r="Q5603" t="s">
        <v>29</v>
      </c>
      <c r="R5603">
        <v>4.79</v>
      </c>
      <c r="S5603">
        <v>53</v>
      </c>
      <c r="T5603">
        <v>0.91</v>
      </c>
      <c r="U5603">
        <v>1.7</v>
      </c>
      <c r="V5603" t="s">
        <v>30</v>
      </c>
      <c r="W5603" t="s">
        <v>45</v>
      </c>
      <c r="X5603">
        <v>1</v>
      </c>
      <c r="Y5603" t="str">
        <f>IF(tblRides[[#This Row],[supply_demand_ratio]]&lt;0.8,"Below 0.8",IF(tblRides[[#This Row],[supply_demand_ratio]]&lt;1,"Between 0.8-1.0",IF(tblRides[[#This Row],[supply_demand_ratio]]&lt;=1.2,"Between 1.0-1.2","Above 1.2")))</f>
        <v>Between 1.0-1.2</v>
      </c>
    </row>
    <row r="5604" spans="1:25" x14ac:dyDescent="0.3">
      <c r="A5604" t="s">
        <v>5659</v>
      </c>
      <c r="B5604" s="1">
        <v>46072.470138888886</v>
      </c>
      <c r="C5604" s="2">
        <v>46072</v>
      </c>
      <c r="D5604">
        <v>11</v>
      </c>
      <c r="E5604" t="s">
        <v>36</v>
      </c>
      <c r="F5604" t="s">
        <v>34</v>
      </c>
      <c r="G5604">
        <v>3.7</v>
      </c>
      <c r="H5604">
        <v>95.5</v>
      </c>
      <c r="I5604">
        <v>96.81</v>
      </c>
      <c r="J5604">
        <v>1.1000000000000001</v>
      </c>
      <c r="K5604">
        <v>6.8</v>
      </c>
      <c r="L5604">
        <v>3</v>
      </c>
      <c r="M5604">
        <v>90</v>
      </c>
      <c r="N5604" t="s">
        <v>27</v>
      </c>
      <c r="O5604">
        <v>0.91300000000000003</v>
      </c>
      <c r="P5604" t="s">
        <v>28</v>
      </c>
      <c r="Q5604" t="s">
        <v>29</v>
      </c>
      <c r="R5604">
        <v>4.82</v>
      </c>
      <c r="S5604">
        <v>0</v>
      </c>
      <c r="T5604">
        <v>1.31</v>
      </c>
      <c r="U5604">
        <v>-3.8</v>
      </c>
      <c r="V5604" t="s">
        <v>30</v>
      </c>
      <c r="W5604" t="s">
        <v>45</v>
      </c>
      <c r="X5604">
        <v>1</v>
      </c>
      <c r="Y5604" t="str">
        <f>IF(tblRides[[#This Row],[supply_demand_ratio]]&lt;0.8,"Below 0.8",IF(tblRides[[#This Row],[supply_demand_ratio]]&lt;1,"Between 0.8-1.0",IF(tblRides[[#This Row],[supply_demand_ratio]]&lt;=1.2,"Between 1.0-1.2","Above 1.2")))</f>
        <v>Between 0.8-1.0</v>
      </c>
    </row>
    <row r="5605" spans="1:25" x14ac:dyDescent="0.3">
      <c r="A5605" t="s">
        <v>5660</v>
      </c>
      <c r="B5605" s="1">
        <v>46072.511805555558</v>
      </c>
      <c r="C5605" s="2">
        <v>46072</v>
      </c>
      <c r="D5605">
        <v>12</v>
      </c>
      <c r="E5605" t="s">
        <v>36</v>
      </c>
      <c r="F5605" t="s">
        <v>26</v>
      </c>
      <c r="G5605">
        <v>6</v>
      </c>
      <c r="H5605">
        <v>120.44</v>
      </c>
      <c r="I5605">
        <v>118.93</v>
      </c>
      <c r="J5605">
        <v>1</v>
      </c>
      <c r="K5605">
        <v>7.6</v>
      </c>
      <c r="L5605">
        <v>7.3</v>
      </c>
      <c r="M5605">
        <v>114</v>
      </c>
      <c r="N5605" t="s">
        <v>41</v>
      </c>
      <c r="O5605">
        <v>1.2350000000000001</v>
      </c>
      <c r="P5605" t="s">
        <v>28</v>
      </c>
      <c r="Q5605" t="s">
        <v>29</v>
      </c>
      <c r="R5605">
        <v>4.95</v>
      </c>
      <c r="S5605">
        <v>16</v>
      </c>
      <c r="T5605">
        <v>-1.51</v>
      </c>
      <c r="U5605">
        <v>-0.3</v>
      </c>
      <c r="V5605" t="s">
        <v>30</v>
      </c>
      <c r="W5605" t="s">
        <v>45</v>
      </c>
      <c r="X5605">
        <v>1</v>
      </c>
      <c r="Y5605" t="str">
        <f>IF(tblRides[[#This Row],[supply_demand_ratio]]&lt;0.8,"Below 0.8",IF(tblRides[[#This Row],[supply_demand_ratio]]&lt;1,"Between 0.8-1.0",IF(tblRides[[#This Row],[supply_demand_ratio]]&lt;=1.2,"Between 1.0-1.2","Above 1.2")))</f>
        <v>Above 1.2</v>
      </c>
    </row>
    <row r="5606" spans="1:25" x14ac:dyDescent="0.3">
      <c r="A5606" t="s">
        <v>5661</v>
      </c>
      <c r="B5606" s="1">
        <v>46072.518055555556</v>
      </c>
      <c r="C5606" s="2">
        <v>46072</v>
      </c>
      <c r="D5606">
        <v>12</v>
      </c>
      <c r="E5606" t="s">
        <v>43</v>
      </c>
      <c r="F5606" t="s">
        <v>26</v>
      </c>
      <c r="G5606">
        <v>4.5</v>
      </c>
      <c r="H5606">
        <v>104.11</v>
      </c>
      <c r="J5606">
        <v>1</v>
      </c>
      <c r="K5606">
        <v>4.0999999999999996</v>
      </c>
      <c r="L5606">
        <v>5.0999999999999996</v>
      </c>
      <c r="M5606">
        <v>67</v>
      </c>
      <c r="N5606" t="s">
        <v>41</v>
      </c>
      <c r="O5606">
        <v>1.484</v>
      </c>
      <c r="P5606" t="s">
        <v>37</v>
      </c>
      <c r="Q5606" t="s">
        <v>103</v>
      </c>
      <c r="R5606">
        <v>4.84</v>
      </c>
      <c r="S5606">
        <v>1</v>
      </c>
      <c r="U5606">
        <v>1</v>
      </c>
      <c r="V5606" t="s">
        <v>30</v>
      </c>
      <c r="W5606" t="s">
        <v>31</v>
      </c>
      <c r="X5606">
        <v>0</v>
      </c>
      <c r="Y5606" t="str">
        <f>IF(tblRides[[#This Row],[supply_demand_ratio]]&lt;0.8,"Below 0.8",IF(tblRides[[#This Row],[supply_demand_ratio]]&lt;1,"Between 0.8-1.0",IF(tblRides[[#This Row],[supply_demand_ratio]]&lt;=1.2,"Between 1.0-1.2","Above 1.2")))</f>
        <v>Above 1.2</v>
      </c>
    </row>
    <row r="5607" spans="1:25" x14ac:dyDescent="0.3">
      <c r="A5607" t="s">
        <v>5662</v>
      </c>
      <c r="B5607" s="1">
        <v>46072.521527777775</v>
      </c>
      <c r="C5607" s="2">
        <v>46072</v>
      </c>
      <c r="D5607">
        <v>12</v>
      </c>
      <c r="E5607" t="s">
        <v>25</v>
      </c>
      <c r="F5607" t="s">
        <v>26</v>
      </c>
      <c r="G5607">
        <v>6.3</v>
      </c>
      <c r="H5607">
        <v>134.54</v>
      </c>
      <c r="I5607">
        <v>130.21</v>
      </c>
      <c r="J5607">
        <v>1</v>
      </c>
      <c r="K5607">
        <v>5.8</v>
      </c>
      <c r="L5607">
        <v>1</v>
      </c>
      <c r="M5607">
        <v>131</v>
      </c>
      <c r="N5607" t="s">
        <v>41</v>
      </c>
      <c r="O5607">
        <v>1.272</v>
      </c>
      <c r="P5607" t="s">
        <v>28</v>
      </c>
      <c r="Q5607" t="s">
        <v>29</v>
      </c>
      <c r="R5607">
        <v>4.47</v>
      </c>
      <c r="S5607">
        <v>1</v>
      </c>
      <c r="T5607">
        <v>-4.33</v>
      </c>
      <c r="U5607">
        <v>-4.8</v>
      </c>
      <c r="V5607" t="s">
        <v>30</v>
      </c>
      <c r="W5607" t="s">
        <v>45</v>
      </c>
      <c r="X5607">
        <v>1</v>
      </c>
      <c r="Y5607" t="str">
        <f>IF(tblRides[[#This Row],[supply_demand_ratio]]&lt;0.8,"Below 0.8",IF(tblRides[[#This Row],[supply_demand_ratio]]&lt;1,"Between 0.8-1.0",IF(tblRides[[#This Row],[supply_demand_ratio]]&lt;=1.2,"Between 1.0-1.2","Above 1.2")))</f>
        <v>Above 1.2</v>
      </c>
    </row>
    <row r="5608" spans="1:25" x14ac:dyDescent="0.3">
      <c r="A5608" t="s">
        <v>5663</v>
      </c>
      <c r="B5608" s="1">
        <v>46072.527083333334</v>
      </c>
      <c r="C5608" s="2">
        <v>46072</v>
      </c>
      <c r="D5608">
        <v>12</v>
      </c>
      <c r="E5608" t="s">
        <v>43</v>
      </c>
      <c r="F5608" t="s">
        <v>26</v>
      </c>
      <c r="G5608">
        <v>3.6</v>
      </c>
      <c r="H5608">
        <v>98.29</v>
      </c>
      <c r="I5608">
        <v>88.7</v>
      </c>
      <c r="J5608">
        <v>1</v>
      </c>
      <c r="K5608">
        <v>2</v>
      </c>
      <c r="L5608">
        <v>5.6</v>
      </c>
      <c r="M5608">
        <v>63</v>
      </c>
      <c r="N5608" t="s">
        <v>41</v>
      </c>
      <c r="O5608">
        <v>1.85</v>
      </c>
      <c r="P5608" t="s">
        <v>28</v>
      </c>
      <c r="Q5608" t="s">
        <v>29</v>
      </c>
      <c r="R5608">
        <v>4.95</v>
      </c>
      <c r="S5608">
        <v>21</v>
      </c>
      <c r="T5608">
        <v>-9.59</v>
      </c>
      <c r="U5608">
        <v>3.6</v>
      </c>
      <c r="V5608" t="s">
        <v>30</v>
      </c>
      <c r="W5608" t="s">
        <v>31</v>
      </c>
      <c r="X5608">
        <v>1</v>
      </c>
      <c r="Y5608" t="str">
        <f>IF(tblRides[[#This Row],[supply_demand_ratio]]&lt;0.8,"Below 0.8",IF(tblRides[[#This Row],[supply_demand_ratio]]&lt;1,"Between 0.8-1.0",IF(tblRides[[#This Row],[supply_demand_ratio]]&lt;=1.2,"Between 1.0-1.2","Above 1.2")))</f>
        <v>Above 1.2</v>
      </c>
    </row>
    <row r="5609" spans="1:25" x14ac:dyDescent="0.3">
      <c r="A5609" t="s">
        <v>5664</v>
      </c>
      <c r="B5609" s="1">
        <v>46072.52847222222</v>
      </c>
      <c r="C5609" s="2">
        <v>46072</v>
      </c>
      <c r="D5609">
        <v>12</v>
      </c>
      <c r="E5609" t="s">
        <v>62</v>
      </c>
      <c r="F5609" t="s">
        <v>34</v>
      </c>
      <c r="G5609">
        <v>7.1</v>
      </c>
      <c r="H5609">
        <v>167.66</v>
      </c>
      <c r="J5609">
        <v>1.1000000000000001</v>
      </c>
      <c r="K5609">
        <v>9.4</v>
      </c>
      <c r="L5609">
        <v>7.1</v>
      </c>
      <c r="M5609">
        <v>66</v>
      </c>
      <c r="N5609" t="s">
        <v>41</v>
      </c>
      <c r="O5609">
        <v>2.2000000000000002</v>
      </c>
      <c r="P5609" t="s">
        <v>58</v>
      </c>
      <c r="Q5609" t="s">
        <v>88</v>
      </c>
      <c r="R5609">
        <v>4.57</v>
      </c>
      <c r="S5609">
        <v>0</v>
      </c>
      <c r="U5609">
        <v>-2.2999999999999998</v>
      </c>
      <c r="V5609" t="s">
        <v>30</v>
      </c>
      <c r="W5609" t="s">
        <v>45</v>
      </c>
      <c r="X5609">
        <v>0</v>
      </c>
      <c r="Y5609" t="str">
        <f>IF(tblRides[[#This Row],[supply_demand_ratio]]&lt;0.8,"Below 0.8",IF(tblRides[[#This Row],[supply_demand_ratio]]&lt;1,"Between 0.8-1.0",IF(tblRides[[#This Row],[supply_demand_ratio]]&lt;=1.2,"Between 1.0-1.2","Above 1.2")))</f>
        <v>Above 1.2</v>
      </c>
    </row>
    <row r="5610" spans="1:25" x14ac:dyDescent="0.3">
      <c r="A5610" t="s">
        <v>5665</v>
      </c>
      <c r="B5610" s="1">
        <v>46072.540972222225</v>
      </c>
      <c r="C5610" s="2">
        <v>46072</v>
      </c>
      <c r="D5610">
        <v>12</v>
      </c>
      <c r="E5610" t="s">
        <v>62</v>
      </c>
      <c r="F5610" t="s">
        <v>34</v>
      </c>
      <c r="G5610">
        <v>2</v>
      </c>
      <c r="H5610">
        <v>67.34</v>
      </c>
      <c r="I5610">
        <v>68.349999999999994</v>
      </c>
      <c r="J5610">
        <v>1</v>
      </c>
      <c r="K5610">
        <v>8.1999999999999993</v>
      </c>
      <c r="L5610">
        <v>12.7</v>
      </c>
      <c r="M5610">
        <v>59</v>
      </c>
      <c r="N5610" t="s">
        <v>41</v>
      </c>
      <c r="O5610">
        <v>1.552</v>
      </c>
      <c r="P5610" t="s">
        <v>28</v>
      </c>
      <c r="Q5610" t="s">
        <v>29</v>
      </c>
      <c r="R5610">
        <v>4.66</v>
      </c>
      <c r="S5610">
        <v>0</v>
      </c>
      <c r="T5610">
        <v>1.01</v>
      </c>
      <c r="U5610">
        <v>4.5</v>
      </c>
      <c r="V5610" t="s">
        <v>30</v>
      </c>
      <c r="W5610" t="s">
        <v>45</v>
      </c>
      <c r="X5610">
        <v>1</v>
      </c>
      <c r="Y5610" t="str">
        <f>IF(tblRides[[#This Row],[supply_demand_ratio]]&lt;0.8,"Below 0.8",IF(tblRides[[#This Row],[supply_demand_ratio]]&lt;1,"Between 0.8-1.0",IF(tblRides[[#This Row],[supply_demand_ratio]]&lt;=1.2,"Between 1.0-1.2","Above 1.2")))</f>
        <v>Above 1.2</v>
      </c>
    </row>
    <row r="5611" spans="1:25" x14ac:dyDescent="0.3">
      <c r="A5611" t="s">
        <v>5666</v>
      </c>
      <c r="B5611" s="1">
        <v>46072.54791666667</v>
      </c>
      <c r="C5611" s="2">
        <v>46072</v>
      </c>
      <c r="D5611">
        <v>13</v>
      </c>
      <c r="E5611" t="s">
        <v>36</v>
      </c>
      <c r="F5611" t="s">
        <v>26</v>
      </c>
      <c r="G5611">
        <v>4.9000000000000004</v>
      </c>
      <c r="H5611">
        <v>111.12</v>
      </c>
      <c r="J5611">
        <v>1.1000000000000001</v>
      </c>
      <c r="K5611">
        <v>2.5</v>
      </c>
      <c r="M5611">
        <v>130</v>
      </c>
      <c r="N5611" t="s">
        <v>41</v>
      </c>
      <c r="O5611">
        <v>1.4730000000000001</v>
      </c>
      <c r="P5611" t="s">
        <v>82</v>
      </c>
      <c r="Q5611" t="s">
        <v>83</v>
      </c>
      <c r="R5611">
        <v>4.6500000000000004</v>
      </c>
      <c r="S5611">
        <v>5</v>
      </c>
      <c r="V5611" t="s">
        <v>30</v>
      </c>
      <c r="W5611" t="s">
        <v>31</v>
      </c>
      <c r="X5611">
        <v>0</v>
      </c>
      <c r="Y5611" t="str">
        <f>IF(tblRides[[#This Row],[supply_demand_ratio]]&lt;0.8,"Below 0.8",IF(tblRides[[#This Row],[supply_demand_ratio]]&lt;1,"Between 0.8-1.0",IF(tblRides[[#This Row],[supply_demand_ratio]]&lt;=1.2,"Between 1.0-1.2","Above 1.2")))</f>
        <v>Above 1.2</v>
      </c>
    </row>
    <row r="5612" spans="1:25" x14ac:dyDescent="0.3">
      <c r="A5612" t="s">
        <v>5667</v>
      </c>
      <c r="B5612" s="1">
        <v>46072.568055555559</v>
      </c>
      <c r="C5612" s="2">
        <v>46072</v>
      </c>
      <c r="D5612">
        <v>13</v>
      </c>
      <c r="E5612" t="s">
        <v>25</v>
      </c>
      <c r="F5612" t="s">
        <v>26</v>
      </c>
      <c r="G5612">
        <v>4</v>
      </c>
      <c r="H5612">
        <v>103.03</v>
      </c>
      <c r="I5612">
        <v>98.4</v>
      </c>
      <c r="J5612">
        <v>1</v>
      </c>
      <c r="K5612">
        <v>7.7</v>
      </c>
      <c r="L5612">
        <v>10.3</v>
      </c>
      <c r="M5612">
        <v>132</v>
      </c>
      <c r="N5612" t="s">
        <v>41</v>
      </c>
      <c r="O5612">
        <v>1.462</v>
      </c>
      <c r="P5612" t="s">
        <v>28</v>
      </c>
      <c r="Q5612" t="s">
        <v>29</v>
      </c>
      <c r="R5612">
        <v>4.45</v>
      </c>
      <c r="S5612">
        <v>29</v>
      </c>
      <c r="T5612">
        <v>-4.63</v>
      </c>
      <c r="U5612">
        <v>2.6</v>
      </c>
      <c r="V5612" t="s">
        <v>30</v>
      </c>
      <c r="W5612" t="s">
        <v>45</v>
      </c>
      <c r="X5612">
        <v>1</v>
      </c>
      <c r="Y5612" t="str">
        <f>IF(tblRides[[#This Row],[supply_demand_ratio]]&lt;0.8,"Below 0.8",IF(tblRides[[#This Row],[supply_demand_ratio]]&lt;1,"Between 0.8-1.0",IF(tblRides[[#This Row],[supply_demand_ratio]]&lt;=1.2,"Between 1.0-1.2","Above 1.2")))</f>
        <v>Above 1.2</v>
      </c>
    </row>
    <row r="5613" spans="1:25" x14ac:dyDescent="0.3">
      <c r="A5613" t="s">
        <v>5668</v>
      </c>
      <c r="B5613" s="1">
        <v>46072.574305555558</v>
      </c>
      <c r="C5613" s="2">
        <v>46072</v>
      </c>
      <c r="D5613">
        <v>13</v>
      </c>
      <c r="E5613" t="s">
        <v>25</v>
      </c>
      <c r="F5613" t="s">
        <v>26</v>
      </c>
      <c r="G5613">
        <v>0.7</v>
      </c>
      <c r="H5613">
        <v>59.62</v>
      </c>
      <c r="I5613">
        <v>56.66</v>
      </c>
      <c r="J5613">
        <v>1.1000000000000001</v>
      </c>
      <c r="K5613">
        <v>2</v>
      </c>
      <c r="L5613">
        <v>5.6</v>
      </c>
      <c r="M5613">
        <v>126</v>
      </c>
      <c r="N5613" t="s">
        <v>27</v>
      </c>
      <c r="O5613">
        <v>1.0169999999999999</v>
      </c>
      <c r="P5613" t="s">
        <v>28</v>
      </c>
      <c r="Q5613" t="s">
        <v>29</v>
      </c>
      <c r="R5613">
        <v>4.5599999999999996</v>
      </c>
      <c r="S5613">
        <v>16</v>
      </c>
      <c r="T5613">
        <v>-2.96</v>
      </c>
      <c r="U5613">
        <v>3.6</v>
      </c>
      <c r="V5613" t="s">
        <v>30</v>
      </c>
      <c r="W5613" t="s">
        <v>31</v>
      </c>
      <c r="X5613">
        <v>1</v>
      </c>
      <c r="Y5613" t="str">
        <f>IF(tblRides[[#This Row],[supply_demand_ratio]]&lt;0.8,"Below 0.8",IF(tblRides[[#This Row],[supply_demand_ratio]]&lt;1,"Between 0.8-1.0",IF(tblRides[[#This Row],[supply_demand_ratio]]&lt;=1.2,"Between 1.0-1.2","Above 1.2")))</f>
        <v>Between 1.0-1.2</v>
      </c>
    </row>
    <row r="5614" spans="1:25" x14ac:dyDescent="0.3">
      <c r="A5614" t="s">
        <v>5669</v>
      </c>
      <c r="B5614" s="1">
        <v>46072.581250000003</v>
      </c>
      <c r="C5614" s="2">
        <v>46072</v>
      </c>
      <c r="D5614">
        <v>13</v>
      </c>
      <c r="E5614" t="s">
        <v>36</v>
      </c>
      <c r="F5614" t="s">
        <v>26</v>
      </c>
      <c r="G5614">
        <v>11.7</v>
      </c>
      <c r="H5614">
        <v>235.87</v>
      </c>
      <c r="I5614">
        <v>218.59</v>
      </c>
      <c r="J5614">
        <v>1.1000000000000001</v>
      </c>
      <c r="K5614">
        <v>2.9</v>
      </c>
      <c r="L5614">
        <v>1</v>
      </c>
      <c r="M5614">
        <v>100</v>
      </c>
      <c r="N5614" t="s">
        <v>41</v>
      </c>
      <c r="O5614">
        <v>1.093</v>
      </c>
      <c r="P5614" t="s">
        <v>28</v>
      </c>
      <c r="Q5614" t="s">
        <v>29</v>
      </c>
      <c r="R5614">
        <v>4.5</v>
      </c>
      <c r="S5614">
        <v>23</v>
      </c>
      <c r="T5614">
        <v>-17.28</v>
      </c>
      <c r="U5614">
        <v>-1.9</v>
      </c>
      <c r="V5614" t="s">
        <v>30</v>
      </c>
      <c r="W5614" t="s">
        <v>31</v>
      </c>
      <c r="X5614">
        <v>1</v>
      </c>
      <c r="Y5614" t="str">
        <f>IF(tblRides[[#This Row],[supply_demand_ratio]]&lt;0.8,"Below 0.8",IF(tblRides[[#This Row],[supply_demand_ratio]]&lt;1,"Between 0.8-1.0",IF(tblRides[[#This Row],[supply_demand_ratio]]&lt;=1.2,"Between 1.0-1.2","Above 1.2")))</f>
        <v>Between 1.0-1.2</v>
      </c>
    </row>
    <row r="5615" spans="1:25" x14ac:dyDescent="0.3">
      <c r="A5615" t="s">
        <v>5670</v>
      </c>
      <c r="B5615" s="1">
        <v>46072.586111111108</v>
      </c>
      <c r="C5615" s="2">
        <v>46072</v>
      </c>
      <c r="D5615">
        <v>14</v>
      </c>
      <c r="E5615" t="s">
        <v>25</v>
      </c>
      <c r="F5615" t="s">
        <v>26</v>
      </c>
      <c r="G5615">
        <v>16.899999999999999</v>
      </c>
      <c r="H5615">
        <v>299.87</v>
      </c>
      <c r="I5615">
        <v>303.72000000000003</v>
      </c>
      <c r="J5615">
        <v>1</v>
      </c>
      <c r="K5615">
        <v>4.3</v>
      </c>
      <c r="L5615">
        <v>7.6</v>
      </c>
      <c r="M5615">
        <v>106</v>
      </c>
      <c r="N5615" t="s">
        <v>41</v>
      </c>
      <c r="O5615">
        <v>1.0740000000000001</v>
      </c>
      <c r="P5615" t="s">
        <v>28</v>
      </c>
      <c r="Q5615" t="s">
        <v>29</v>
      </c>
      <c r="R5615">
        <v>4.51</v>
      </c>
      <c r="S5615">
        <v>1</v>
      </c>
      <c r="T5615">
        <v>3.85</v>
      </c>
      <c r="U5615">
        <v>3.3</v>
      </c>
      <c r="V5615" t="s">
        <v>30</v>
      </c>
      <c r="W5615" t="s">
        <v>31</v>
      </c>
      <c r="X5615">
        <v>1</v>
      </c>
      <c r="Y5615" t="str">
        <f>IF(tblRides[[#This Row],[supply_demand_ratio]]&lt;0.8,"Below 0.8",IF(tblRides[[#This Row],[supply_demand_ratio]]&lt;1,"Between 0.8-1.0",IF(tblRides[[#This Row],[supply_demand_ratio]]&lt;=1.2,"Between 1.0-1.2","Above 1.2")))</f>
        <v>Between 1.0-1.2</v>
      </c>
    </row>
    <row r="5616" spans="1:25" x14ac:dyDescent="0.3">
      <c r="A5616" t="s">
        <v>5671</v>
      </c>
      <c r="B5616" s="1">
        <v>46072.595138888886</v>
      </c>
      <c r="C5616" s="2">
        <v>46072</v>
      </c>
      <c r="D5616">
        <v>14</v>
      </c>
      <c r="E5616" t="s">
        <v>33</v>
      </c>
      <c r="F5616" t="s">
        <v>26</v>
      </c>
      <c r="G5616">
        <v>8.1</v>
      </c>
      <c r="H5616">
        <v>143.16</v>
      </c>
      <c r="I5616">
        <v>139.41999999999999</v>
      </c>
      <c r="J5616">
        <v>1</v>
      </c>
      <c r="K5616">
        <v>2.5</v>
      </c>
      <c r="L5616">
        <v>2.7</v>
      </c>
      <c r="M5616">
        <v>107</v>
      </c>
      <c r="N5616" t="s">
        <v>27</v>
      </c>
      <c r="O5616">
        <v>1.3049999999999999</v>
      </c>
      <c r="P5616" t="s">
        <v>28</v>
      </c>
      <c r="Q5616" t="s">
        <v>29</v>
      </c>
      <c r="R5616">
        <v>4.7</v>
      </c>
      <c r="S5616">
        <v>10</v>
      </c>
      <c r="T5616">
        <v>-3.74</v>
      </c>
      <c r="U5616">
        <v>0.2</v>
      </c>
      <c r="V5616" t="s">
        <v>30</v>
      </c>
      <c r="W5616" t="s">
        <v>31</v>
      </c>
      <c r="X5616">
        <v>1</v>
      </c>
      <c r="Y5616" t="str">
        <f>IF(tblRides[[#This Row],[supply_demand_ratio]]&lt;0.8,"Below 0.8",IF(tblRides[[#This Row],[supply_demand_ratio]]&lt;1,"Between 0.8-1.0",IF(tblRides[[#This Row],[supply_demand_ratio]]&lt;=1.2,"Between 1.0-1.2","Above 1.2")))</f>
        <v>Above 1.2</v>
      </c>
    </row>
    <row r="5617" spans="1:25" x14ac:dyDescent="0.3">
      <c r="A5617" t="s">
        <v>5672</v>
      </c>
      <c r="B5617" s="1">
        <v>46072.604166666664</v>
      </c>
      <c r="C5617" s="2">
        <v>46072</v>
      </c>
      <c r="D5617">
        <v>14</v>
      </c>
      <c r="E5617" t="s">
        <v>43</v>
      </c>
      <c r="F5617" t="s">
        <v>34</v>
      </c>
      <c r="G5617">
        <v>5.8</v>
      </c>
      <c r="H5617">
        <v>118.1</v>
      </c>
      <c r="I5617">
        <v>115.38</v>
      </c>
      <c r="J5617">
        <v>1</v>
      </c>
      <c r="K5617">
        <v>5.6</v>
      </c>
      <c r="L5617">
        <v>3.1</v>
      </c>
      <c r="M5617">
        <v>71</v>
      </c>
      <c r="N5617" t="s">
        <v>41</v>
      </c>
      <c r="O5617">
        <v>2.0259999999999998</v>
      </c>
      <c r="P5617" t="s">
        <v>28</v>
      </c>
      <c r="Q5617" t="s">
        <v>29</v>
      </c>
      <c r="R5617">
        <v>4.88</v>
      </c>
      <c r="S5617">
        <v>0</v>
      </c>
      <c r="T5617">
        <v>-2.72</v>
      </c>
      <c r="U5617">
        <v>-2.5</v>
      </c>
      <c r="V5617" t="s">
        <v>30</v>
      </c>
      <c r="W5617" t="s">
        <v>45</v>
      </c>
      <c r="X5617">
        <v>1</v>
      </c>
      <c r="Y5617" t="str">
        <f>IF(tblRides[[#This Row],[supply_demand_ratio]]&lt;0.8,"Below 0.8",IF(tblRides[[#This Row],[supply_demand_ratio]]&lt;1,"Between 0.8-1.0",IF(tblRides[[#This Row],[supply_demand_ratio]]&lt;=1.2,"Between 1.0-1.2","Above 1.2")))</f>
        <v>Above 1.2</v>
      </c>
    </row>
    <row r="5618" spans="1:25" x14ac:dyDescent="0.3">
      <c r="A5618" t="s">
        <v>5673</v>
      </c>
      <c r="B5618" s="1">
        <v>46072.609027777777</v>
      </c>
      <c r="C5618" s="2">
        <v>46072</v>
      </c>
      <c r="D5618">
        <v>14</v>
      </c>
      <c r="E5618" t="s">
        <v>43</v>
      </c>
      <c r="F5618" t="s">
        <v>26</v>
      </c>
      <c r="G5618">
        <v>4</v>
      </c>
      <c r="H5618">
        <v>100.11</v>
      </c>
      <c r="I5618">
        <v>102.19</v>
      </c>
      <c r="J5618">
        <v>1</v>
      </c>
      <c r="K5618">
        <v>6.7</v>
      </c>
      <c r="L5618">
        <v>4.3</v>
      </c>
      <c r="M5618">
        <v>64</v>
      </c>
      <c r="N5618" t="s">
        <v>41</v>
      </c>
      <c r="O5618">
        <v>2.2000000000000002</v>
      </c>
      <c r="P5618" t="s">
        <v>28</v>
      </c>
      <c r="Q5618" t="s">
        <v>29</v>
      </c>
      <c r="R5618">
        <v>5</v>
      </c>
      <c r="S5618">
        <v>13</v>
      </c>
      <c r="T5618">
        <v>2.08</v>
      </c>
      <c r="U5618">
        <v>-2.4</v>
      </c>
      <c r="V5618" t="s">
        <v>30</v>
      </c>
      <c r="W5618" t="s">
        <v>45</v>
      </c>
      <c r="X5618">
        <v>1</v>
      </c>
      <c r="Y5618" t="str">
        <f>IF(tblRides[[#This Row],[supply_demand_ratio]]&lt;0.8,"Below 0.8",IF(tblRides[[#This Row],[supply_demand_ratio]]&lt;1,"Between 0.8-1.0",IF(tblRides[[#This Row],[supply_demand_ratio]]&lt;=1.2,"Between 1.0-1.2","Above 1.2")))</f>
        <v>Above 1.2</v>
      </c>
    </row>
    <row r="5619" spans="1:25" x14ac:dyDescent="0.3">
      <c r="A5619" t="s">
        <v>5674</v>
      </c>
      <c r="B5619" s="1">
        <v>46072.615972222222</v>
      </c>
      <c r="C5619" s="2">
        <v>46072</v>
      </c>
      <c r="D5619">
        <v>14</v>
      </c>
      <c r="E5619" t="s">
        <v>33</v>
      </c>
      <c r="F5619" t="s">
        <v>26</v>
      </c>
      <c r="G5619">
        <v>6.9</v>
      </c>
      <c r="H5619">
        <v>156.09</v>
      </c>
      <c r="I5619">
        <v>163.91</v>
      </c>
      <c r="J5619">
        <v>1</v>
      </c>
      <c r="K5619">
        <v>2</v>
      </c>
      <c r="L5619">
        <v>2.4</v>
      </c>
      <c r="M5619">
        <v>89</v>
      </c>
      <c r="N5619" t="s">
        <v>27</v>
      </c>
      <c r="O5619">
        <v>1.075</v>
      </c>
      <c r="P5619" t="s">
        <v>28</v>
      </c>
      <c r="Q5619" t="s">
        <v>29</v>
      </c>
      <c r="R5619">
        <v>4.83</v>
      </c>
      <c r="S5619">
        <v>19</v>
      </c>
      <c r="T5619">
        <v>7.82</v>
      </c>
      <c r="U5619">
        <v>0.4</v>
      </c>
      <c r="V5619" t="s">
        <v>30</v>
      </c>
      <c r="W5619" t="s">
        <v>31</v>
      </c>
      <c r="X5619">
        <v>1</v>
      </c>
      <c r="Y5619" t="str">
        <f>IF(tblRides[[#This Row],[supply_demand_ratio]]&lt;0.8,"Below 0.8",IF(tblRides[[#This Row],[supply_demand_ratio]]&lt;1,"Between 0.8-1.0",IF(tblRides[[#This Row],[supply_demand_ratio]]&lt;=1.2,"Between 1.0-1.2","Above 1.2")))</f>
        <v>Between 1.0-1.2</v>
      </c>
    </row>
    <row r="5620" spans="1:25" x14ac:dyDescent="0.3">
      <c r="A5620" t="s">
        <v>5675</v>
      </c>
      <c r="B5620" s="1">
        <v>46072.620833333334</v>
      </c>
      <c r="C5620" s="2">
        <v>46072</v>
      </c>
      <c r="D5620">
        <v>14</v>
      </c>
      <c r="E5620" t="s">
        <v>62</v>
      </c>
      <c r="F5620" t="s">
        <v>26</v>
      </c>
      <c r="G5620">
        <v>9.5</v>
      </c>
      <c r="H5620">
        <v>190.91</v>
      </c>
      <c r="I5620">
        <v>187.45</v>
      </c>
      <c r="J5620">
        <v>1</v>
      </c>
      <c r="K5620">
        <v>4.5999999999999996</v>
      </c>
      <c r="L5620">
        <v>5.8</v>
      </c>
      <c r="M5620">
        <v>59</v>
      </c>
      <c r="N5620" t="s">
        <v>41</v>
      </c>
      <c r="O5620">
        <v>2.2000000000000002</v>
      </c>
      <c r="P5620" t="s">
        <v>28</v>
      </c>
      <c r="Q5620" t="s">
        <v>29</v>
      </c>
      <c r="R5620">
        <v>5</v>
      </c>
      <c r="S5620">
        <v>8</v>
      </c>
      <c r="T5620">
        <v>-3.46</v>
      </c>
      <c r="U5620">
        <v>1.2</v>
      </c>
      <c r="V5620" t="s">
        <v>30</v>
      </c>
      <c r="W5620" t="s">
        <v>31</v>
      </c>
      <c r="X5620">
        <v>1</v>
      </c>
      <c r="Y5620" t="str">
        <f>IF(tblRides[[#This Row],[supply_demand_ratio]]&lt;0.8,"Below 0.8",IF(tblRides[[#This Row],[supply_demand_ratio]]&lt;1,"Between 0.8-1.0",IF(tblRides[[#This Row],[supply_demand_ratio]]&lt;=1.2,"Between 1.0-1.2","Above 1.2")))</f>
        <v>Above 1.2</v>
      </c>
    </row>
    <row r="5621" spans="1:25" x14ac:dyDescent="0.3">
      <c r="A5621" t="s">
        <v>5676</v>
      </c>
      <c r="B5621" s="1">
        <v>46072.640277777777</v>
      </c>
      <c r="C5621" s="2">
        <v>46072</v>
      </c>
      <c r="D5621">
        <v>15</v>
      </c>
      <c r="E5621" t="s">
        <v>36</v>
      </c>
      <c r="F5621" t="s">
        <v>26</v>
      </c>
      <c r="G5621">
        <v>11.4</v>
      </c>
      <c r="H5621">
        <v>297.92</v>
      </c>
      <c r="I5621">
        <v>306.87</v>
      </c>
      <c r="J5621">
        <v>1.3</v>
      </c>
      <c r="K5621">
        <v>4.9000000000000004</v>
      </c>
      <c r="L5621">
        <v>7.9</v>
      </c>
      <c r="M5621">
        <v>92</v>
      </c>
      <c r="N5621" t="s">
        <v>72</v>
      </c>
      <c r="O5621">
        <v>0.64800000000000002</v>
      </c>
      <c r="P5621" t="s">
        <v>28</v>
      </c>
      <c r="Q5621" t="s">
        <v>29</v>
      </c>
      <c r="R5621">
        <v>4.4800000000000004</v>
      </c>
      <c r="S5621">
        <v>8</v>
      </c>
      <c r="T5621">
        <v>8.9499999999999993</v>
      </c>
      <c r="U5621">
        <v>3</v>
      </c>
      <c r="V5621" t="s">
        <v>30</v>
      </c>
      <c r="W5621" t="s">
        <v>31</v>
      </c>
      <c r="X5621">
        <v>1</v>
      </c>
      <c r="Y5621" t="str">
        <f>IF(tblRides[[#This Row],[supply_demand_ratio]]&lt;0.8,"Below 0.8",IF(tblRides[[#This Row],[supply_demand_ratio]]&lt;1,"Between 0.8-1.0",IF(tblRides[[#This Row],[supply_demand_ratio]]&lt;=1.2,"Between 1.0-1.2","Above 1.2")))</f>
        <v>Below 0.8</v>
      </c>
    </row>
    <row r="5622" spans="1:25" x14ac:dyDescent="0.3">
      <c r="A5622" t="s">
        <v>5677</v>
      </c>
      <c r="B5622" s="1">
        <v>46072.650694444441</v>
      </c>
      <c r="C5622" s="2">
        <v>46072</v>
      </c>
      <c r="D5622">
        <v>15</v>
      </c>
      <c r="E5622" t="s">
        <v>33</v>
      </c>
      <c r="F5622" t="s">
        <v>26</v>
      </c>
      <c r="G5622">
        <v>9.6</v>
      </c>
      <c r="H5622">
        <v>217.8</v>
      </c>
      <c r="I5622">
        <v>221.55</v>
      </c>
      <c r="J5622">
        <v>1.1000000000000001</v>
      </c>
      <c r="K5622">
        <v>5.0999999999999996</v>
      </c>
      <c r="L5622">
        <v>5.5</v>
      </c>
      <c r="M5622">
        <v>85</v>
      </c>
      <c r="N5622" t="s">
        <v>41</v>
      </c>
      <c r="O5622">
        <v>1.2290000000000001</v>
      </c>
      <c r="P5622" t="s">
        <v>28</v>
      </c>
      <c r="Q5622" t="s">
        <v>29</v>
      </c>
      <c r="R5622">
        <v>5</v>
      </c>
      <c r="S5622">
        <v>30</v>
      </c>
      <c r="T5622">
        <v>3.75</v>
      </c>
      <c r="U5622">
        <v>0.4</v>
      </c>
      <c r="V5622" t="s">
        <v>30</v>
      </c>
      <c r="W5622" t="s">
        <v>45</v>
      </c>
      <c r="X5622">
        <v>1</v>
      </c>
      <c r="Y5622" t="str">
        <f>IF(tblRides[[#This Row],[supply_demand_ratio]]&lt;0.8,"Below 0.8",IF(tblRides[[#This Row],[supply_demand_ratio]]&lt;1,"Between 0.8-1.0",IF(tblRides[[#This Row],[supply_demand_ratio]]&lt;=1.2,"Between 1.0-1.2","Above 1.2")))</f>
        <v>Above 1.2</v>
      </c>
    </row>
    <row r="5623" spans="1:25" x14ac:dyDescent="0.3">
      <c r="A5623" t="s">
        <v>5678</v>
      </c>
      <c r="B5623" s="1">
        <v>46072.655555555553</v>
      </c>
      <c r="C5623" s="2">
        <v>46072</v>
      </c>
      <c r="D5623">
        <v>15</v>
      </c>
      <c r="E5623" t="s">
        <v>43</v>
      </c>
      <c r="F5623" t="s">
        <v>26</v>
      </c>
      <c r="G5623">
        <v>3.5</v>
      </c>
      <c r="H5623">
        <v>92.7</v>
      </c>
      <c r="I5623">
        <v>97.62</v>
      </c>
      <c r="J5623">
        <v>1</v>
      </c>
      <c r="K5623">
        <v>5.0999999999999996</v>
      </c>
      <c r="L5623">
        <v>8</v>
      </c>
      <c r="M5623">
        <v>67</v>
      </c>
      <c r="N5623" t="s">
        <v>41</v>
      </c>
      <c r="O5623">
        <v>2.2000000000000002</v>
      </c>
      <c r="P5623" t="s">
        <v>28</v>
      </c>
      <c r="Q5623" t="s">
        <v>29</v>
      </c>
      <c r="R5623">
        <v>4.66</v>
      </c>
      <c r="S5623">
        <v>4</v>
      </c>
      <c r="T5623">
        <v>4.92</v>
      </c>
      <c r="U5623">
        <v>2.9</v>
      </c>
      <c r="V5623" t="s">
        <v>30</v>
      </c>
      <c r="W5623" t="s">
        <v>45</v>
      </c>
      <c r="X5623">
        <v>1</v>
      </c>
      <c r="Y5623" t="str">
        <f>IF(tblRides[[#This Row],[supply_demand_ratio]]&lt;0.8,"Below 0.8",IF(tblRides[[#This Row],[supply_demand_ratio]]&lt;1,"Between 0.8-1.0",IF(tblRides[[#This Row],[supply_demand_ratio]]&lt;=1.2,"Between 1.0-1.2","Above 1.2")))</f>
        <v>Above 1.2</v>
      </c>
    </row>
    <row r="5624" spans="1:25" x14ac:dyDescent="0.3">
      <c r="A5624" t="s">
        <v>5679</v>
      </c>
      <c r="B5624" s="1">
        <v>46072.694444444445</v>
      </c>
      <c r="C5624" s="2">
        <v>46072</v>
      </c>
      <c r="D5624">
        <v>16</v>
      </c>
      <c r="E5624" t="s">
        <v>62</v>
      </c>
      <c r="F5624" t="s">
        <v>26</v>
      </c>
      <c r="G5624">
        <v>4.3</v>
      </c>
      <c r="H5624">
        <v>111.31</v>
      </c>
      <c r="I5624">
        <v>112.76</v>
      </c>
      <c r="J5624">
        <v>1.1000000000000001</v>
      </c>
      <c r="K5624">
        <v>3.5</v>
      </c>
      <c r="L5624">
        <v>4.9000000000000004</v>
      </c>
      <c r="M5624">
        <v>57</v>
      </c>
      <c r="N5624" t="s">
        <v>27</v>
      </c>
      <c r="O5624">
        <v>1.145</v>
      </c>
      <c r="P5624" t="s">
        <v>28</v>
      </c>
      <c r="Q5624" t="s">
        <v>29</v>
      </c>
      <c r="R5624">
        <v>5</v>
      </c>
      <c r="S5624">
        <v>3</v>
      </c>
      <c r="T5624">
        <v>1.45</v>
      </c>
      <c r="U5624">
        <v>1.4</v>
      </c>
      <c r="V5624" t="s">
        <v>30</v>
      </c>
      <c r="W5624" t="s">
        <v>31</v>
      </c>
      <c r="X5624">
        <v>1</v>
      </c>
      <c r="Y5624" t="str">
        <f>IF(tblRides[[#This Row],[supply_demand_ratio]]&lt;0.8,"Below 0.8",IF(tblRides[[#This Row],[supply_demand_ratio]]&lt;1,"Between 0.8-1.0",IF(tblRides[[#This Row],[supply_demand_ratio]]&lt;=1.2,"Between 1.0-1.2","Above 1.2")))</f>
        <v>Between 1.0-1.2</v>
      </c>
    </row>
    <row r="5625" spans="1:25" x14ac:dyDescent="0.3">
      <c r="A5625" t="s">
        <v>5680</v>
      </c>
      <c r="B5625" s="1">
        <v>46072.696527777778</v>
      </c>
      <c r="C5625" s="2">
        <v>46072</v>
      </c>
      <c r="D5625">
        <v>16</v>
      </c>
      <c r="E5625" t="s">
        <v>33</v>
      </c>
      <c r="F5625" t="s">
        <v>26</v>
      </c>
      <c r="G5625">
        <v>2.5</v>
      </c>
      <c r="H5625">
        <v>75.73</v>
      </c>
      <c r="I5625">
        <v>73.94</v>
      </c>
      <c r="J5625">
        <v>1</v>
      </c>
      <c r="K5625">
        <v>4.5</v>
      </c>
      <c r="L5625">
        <v>5.4</v>
      </c>
      <c r="M5625">
        <v>81</v>
      </c>
      <c r="N5625" t="s">
        <v>27</v>
      </c>
      <c r="O5625">
        <v>1.002</v>
      </c>
      <c r="P5625" t="s">
        <v>28</v>
      </c>
      <c r="Q5625" t="s">
        <v>29</v>
      </c>
      <c r="R5625">
        <v>4.53</v>
      </c>
      <c r="S5625">
        <v>5</v>
      </c>
      <c r="T5625">
        <v>-1.79</v>
      </c>
      <c r="U5625">
        <v>0.9</v>
      </c>
      <c r="V5625" t="s">
        <v>30</v>
      </c>
      <c r="W5625" t="s">
        <v>31</v>
      </c>
      <c r="X5625">
        <v>1</v>
      </c>
      <c r="Y5625" t="str">
        <f>IF(tblRides[[#This Row],[supply_demand_ratio]]&lt;0.8,"Below 0.8",IF(tblRides[[#This Row],[supply_demand_ratio]]&lt;1,"Between 0.8-1.0",IF(tblRides[[#This Row],[supply_demand_ratio]]&lt;=1.2,"Between 1.0-1.2","Above 1.2")))</f>
        <v>Between 1.0-1.2</v>
      </c>
    </row>
    <row r="5626" spans="1:25" x14ac:dyDescent="0.3">
      <c r="A5626" t="s">
        <v>5681</v>
      </c>
      <c r="B5626" s="1">
        <v>46072.7</v>
      </c>
      <c r="C5626" s="2">
        <v>46072</v>
      </c>
      <c r="D5626">
        <v>16</v>
      </c>
      <c r="E5626" t="s">
        <v>33</v>
      </c>
      <c r="F5626" t="s">
        <v>26</v>
      </c>
      <c r="G5626">
        <v>3.2</v>
      </c>
      <c r="H5626">
        <v>92.94</v>
      </c>
      <c r="I5626">
        <v>90.85</v>
      </c>
      <c r="J5626">
        <v>1</v>
      </c>
      <c r="K5626">
        <v>5</v>
      </c>
      <c r="L5626">
        <v>1.9</v>
      </c>
      <c r="M5626">
        <v>98</v>
      </c>
      <c r="N5626" t="s">
        <v>27</v>
      </c>
      <c r="O5626">
        <v>1.157</v>
      </c>
      <c r="P5626" t="s">
        <v>28</v>
      </c>
      <c r="Q5626" t="s">
        <v>29</v>
      </c>
      <c r="R5626">
        <v>4.93</v>
      </c>
      <c r="S5626">
        <v>8</v>
      </c>
      <c r="T5626">
        <v>-2.09</v>
      </c>
      <c r="U5626">
        <v>-3.1</v>
      </c>
      <c r="V5626" t="s">
        <v>30</v>
      </c>
      <c r="W5626" t="s">
        <v>31</v>
      </c>
      <c r="X5626">
        <v>1</v>
      </c>
      <c r="Y5626" t="str">
        <f>IF(tblRides[[#This Row],[supply_demand_ratio]]&lt;0.8,"Below 0.8",IF(tblRides[[#This Row],[supply_demand_ratio]]&lt;1,"Between 0.8-1.0",IF(tblRides[[#This Row],[supply_demand_ratio]]&lt;=1.2,"Between 1.0-1.2","Above 1.2")))</f>
        <v>Between 1.0-1.2</v>
      </c>
    </row>
    <row r="5627" spans="1:25" x14ac:dyDescent="0.3">
      <c r="A5627" t="s">
        <v>5682</v>
      </c>
      <c r="B5627" s="1">
        <v>46072.702777777777</v>
      </c>
      <c r="C5627" s="2">
        <v>46072</v>
      </c>
      <c r="D5627">
        <v>16</v>
      </c>
      <c r="E5627" t="s">
        <v>36</v>
      </c>
      <c r="F5627" t="s">
        <v>34</v>
      </c>
      <c r="G5627">
        <v>9.4</v>
      </c>
      <c r="H5627">
        <v>194.62</v>
      </c>
      <c r="I5627">
        <v>204.87</v>
      </c>
      <c r="J5627">
        <v>1.1000000000000001</v>
      </c>
      <c r="K5627">
        <v>3.6</v>
      </c>
      <c r="L5627">
        <v>1.5</v>
      </c>
      <c r="M5627">
        <v>111</v>
      </c>
      <c r="N5627" t="s">
        <v>27</v>
      </c>
      <c r="O5627">
        <v>0.98899999999999999</v>
      </c>
      <c r="P5627" t="s">
        <v>28</v>
      </c>
      <c r="Q5627" t="s">
        <v>29</v>
      </c>
      <c r="R5627">
        <v>4.4800000000000004</v>
      </c>
      <c r="S5627">
        <v>0</v>
      </c>
      <c r="T5627">
        <v>10.25</v>
      </c>
      <c r="U5627">
        <v>-2.1</v>
      </c>
      <c r="V5627" t="s">
        <v>30</v>
      </c>
      <c r="W5627" t="s">
        <v>31</v>
      </c>
      <c r="X5627">
        <v>1</v>
      </c>
      <c r="Y5627" t="str">
        <f>IF(tblRides[[#This Row],[supply_demand_ratio]]&lt;0.8,"Below 0.8",IF(tblRides[[#This Row],[supply_demand_ratio]]&lt;1,"Between 0.8-1.0",IF(tblRides[[#This Row],[supply_demand_ratio]]&lt;=1.2,"Between 1.0-1.2","Above 1.2")))</f>
        <v>Between 0.8-1.0</v>
      </c>
    </row>
    <row r="5628" spans="1:25" x14ac:dyDescent="0.3">
      <c r="A5628" t="s">
        <v>5683</v>
      </c>
      <c r="B5628" s="1">
        <v>46072.709722222222</v>
      </c>
      <c r="C5628" s="2">
        <v>46072</v>
      </c>
      <c r="D5628">
        <v>17</v>
      </c>
      <c r="E5628" t="s">
        <v>25</v>
      </c>
      <c r="F5628" t="s">
        <v>34</v>
      </c>
      <c r="G5628">
        <v>5.7</v>
      </c>
      <c r="H5628">
        <v>141.5</v>
      </c>
      <c r="I5628">
        <v>151.15</v>
      </c>
      <c r="J5628">
        <v>1.1000000000000001</v>
      </c>
      <c r="K5628">
        <v>2.9</v>
      </c>
      <c r="L5628">
        <v>4</v>
      </c>
      <c r="M5628">
        <v>93</v>
      </c>
      <c r="N5628" t="s">
        <v>27</v>
      </c>
      <c r="O5628">
        <v>0.78500000000000003</v>
      </c>
      <c r="P5628" t="s">
        <v>28</v>
      </c>
      <c r="Q5628" t="s">
        <v>29</v>
      </c>
      <c r="R5628">
        <v>4.49</v>
      </c>
      <c r="S5628">
        <v>0</v>
      </c>
      <c r="T5628">
        <v>9.65</v>
      </c>
      <c r="U5628">
        <v>1.1000000000000001</v>
      </c>
      <c r="V5628" t="s">
        <v>30</v>
      </c>
      <c r="W5628" t="s">
        <v>31</v>
      </c>
      <c r="X5628">
        <v>1</v>
      </c>
      <c r="Y5628" t="str">
        <f>IF(tblRides[[#This Row],[supply_demand_ratio]]&lt;0.8,"Below 0.8",IF(tblRides[[#This Row],[supply_demand_ratio]]&lt;1,"Between 0.8-1.0",IF(tblRides[[#This Row],[supply_demand_ratio]]&lt;=1.2,"Between 1.0-1.2","Above 1.2")))</f>
        <v>Below 0.8</v>
      </c>
    </row>
    <row r="5629" spans="1:25" x14ac:dyDescent="0.3">
      <c r="A5629" t="s">
        <v>5684</v>
      </c>
      <c r="B5629" s="1">
        <v>46072.711805555555</v>
      </c>
      <c r="C5629" s="2">
        <v>46072</v>
      </c>
      <c r="D5629">
        <v>17</v>
      </c>
      <c r="E5629" t="s">
        <v>25</v>
      </c>
      <c r="F5629" t="s">
        <v>26</v>
      </c>
      <c r="G5629">
        <v>9.6</v>
      </c>
      <c r="H5629">
        <v>230.94</v>
      </c>
      <c r="I5629">
        <v>223.65</v>
      </c>
      <c r="J5629">
        <v>1.1000000000000001</v>
      </c>
      <c r="K5629">
        <v>7.8</v>
      </c>
      <c r="L5629">
        <v>10.4</v>
      </c>
      <c r="M5629">
        <v>87</v>
      </c>
      <c r="N5629" t="s">
        <v>27</v>
      </c>
      <c r="O5629">
        <v>0.82399999999999995</v>
      </c>
      <c r="P5629" t="s">
        <v>28</v>
      </c>
      <c r="Q5629" t="s">
        <v>29</v>
      </c>
      <c r="R5629">
        <v>5</v>
      </c>
      <c r="S5629">
        <v>6</v>
      </c>
      <c r="T5629">
        <v>-7.29</v>
      </c>
      <c r="U5629">
        <v>2.6</v>
      </c>
      <c r="V5629" t="s">
        <v>30</v>
      </c>
      <c r="W5629" t="s">
        <v>45</v>
      </c>
      <c r="X5629">
        <v>1</v>
      </c>
      <c r="Y5629" t="str">
        <f>IF(tblRides[[#This Row],[supply_demand_ratio]]&lt;0.8,"Below 0.8",IF(tblRides[[#This Row],[supply_demand_ratio]]&lt;1,"Between 0.8-1.0",IF(tblRides[[#This Row],[supply_demand_ratio]]&lt;=1.2,"Between 1.0-1.2","Above 1.2")))</f>
        <v>Between 0.8-1.0</v>
      </c>
    </row>
    <row r="5630" spans="1:25" x14ac:dyDescent="0.3">
      <c r="A5630" t="s">
        <v>5685</v>
      </c>
      <c r="B5630" s="1">
        <v>46072.714583333334</v>
      </c>
      <c r="C5630" s="2">
        <v>46072</v>
      </c>
      <c r="D5630">
        <v>17</v>
      </c>
      <c r="E5630" t="s">
        <v>36</v>
      </c>
      <c r="F5630" t="s">
        <v>26</v>
      </c>
      <c r="G5630">
        <v>10.7</v>
      </c>
      <c r="H5630">
        <v>225.47</v>
      </c>
      <c r="I5630">
        <v>211.12</v>
      </c>
      <c r="J5630">
        <v>1.2</v>
      </c>
      <c r="K5630">
        <v>9.3000000000000007</v>
      </c>
      <c r="L5630">
        <v>14</v>
      </c>
      <c r="M5630">
        <v>99</v>
      </c>
      <c r="N5630" t="s">
        <v>72</v>
      </c>
      <c r="O5630">
        <v>0.67500000000000004</v>
      </c>
      <c r="P5630" t="s">
        <v>28</v>
      </c>
      <c r="Q5630" t="s">
        <v>29</v>
      </c>
      <c r="R5630">
        <v>4.55</v>
      </c>
      <c r="S5630">
        <v>17</v>
      </c>
      <c r="T5630">
        <v>-14.35</v>
      </c>
      <c r="U5630">
        <v>4.7</v>
      </c>
      <c r="V5630" t="s">
        <v>30</v>
      </c>
      <c r="W5630" t="s">
        <v>45</v>
      </c>
      <c r="X5630">
        <v>1</v>
      </c>
      <c r="Y5630" t="str">
        <f>IF(tblRides[[#This Row],[supply_demand_ratio]]&lt;0.8,"Below 0.8",IF(tblRides[[#This Row],[supply_demand_ratio]]&lt;1,"Between 0.8-1.0",IF(tblRides[[#This Row],[supply_demand_ratio]]&lt;=1.2,"Between 1.0-1.2","Above 1.2")))</f>
        <v>Below 0.8</v>
      </c>
    </row>
    <row r="5631" spans="1:25" x14ac:dyDescent="0.3">
      <c r="A5631" t="s">
        <v>5686</v>
      </c>
      <c r="B5631" s="1">
        <v>46072.736805555556</v>
      </c>
      <c r="C5631" s="2">
        <v>46072</v>
      </c>
      <c r="D5631">
        <v>17</v>
      </c>
      <c r="E5631" t="s">
        <v>33</v>
      </c>
      <c r="F5631" t="s">
        <v>26</v>
      </c>
      <c r="G5631">
        <v>6.5</v>
      </c>
      <c r="H5631">
        <v>135.03</v>
      </c>
      <c r="I5631">
        <v>136.96</v>
      </c>
      <c r="J5631">
        <v>1</v>
      </c>
      <c r="K5631">
        <v>6.8</v>
      </c>
      <c r="L5631">
        <v>9.3000000000000007</v>
      </c>
      <c r="M5631">
        <v>74</v>
      </c>
      <c r="N5631" t="s">
        <v>41</v>
      </c>
      <c r="O5631">
        <v>1.044</v>
      </c>
      <c r="P5631" t="s">
        <v>28</v>
      </c>
      <c r="Q5631" t="s">
        <v>29</v>
      </c>
      <c r="R5631">
        <v>4.7699999999999996</v>
      </c>
      <c r="S5631">
        <v>1</v>
      </c>
      <c r="T5631">
        <v>1.93</v>
      </c>
      <c r="U5631">
        <v>2.5</v>
      </c>
      <c r="V5631" t="s">
        <v>30</v>
      </c>
      <c r="W5631" t="s">
        <v>45</v>
      </c>
      <c r="X5631">
        <v>1</v>
      </c>
      <c r="Y5631" t="str">
        <f>IF(tblRides[[#This Row],[supply_demand_ratio]]&lt;0.8,"Below 0.8",IF(tblRides[[#This Row],[supply_demand_ratio]]&lt;1,"Between 0.8-1.0",IF(tblRides[[#This Row],[supply_demand_ratio]]&lt;=1.2,"Between 1.0-1.2","Above 1.2")))</f>
        <v>Between 1.0-1.2</v>
      </c>
    </row>
    <row r="5632" spans="1:25" x14ac:dyDescent="0.3">
      <c r="A5632" t="s">
        <v>5687</v>
      </c>
      <c r="B5632" s="1">
        <v>46072.740277777775</v>
      </c>
      <c r="C5632" s="2">
        <v>46072</v>
      </c>
      <c r="D5632">
        <v>17</v>
      </c>
      <c r="E5632" t="s">
        <v>25</v>
      </c>
      <c r="F5632" t="s">
        <v>26</v>
      </c>
      <c r="G5632">
        <v>10</v>
      </c>
      <c r="H5632">
        <v>239.48</v>
      </c>
      <c r="J5632">
        <v>1.4</v>
      </c>
      <c r="K5632">
        <v>6.3</v>
      </c>
      <c r="L5632">
        <v>9.6</v>
      </c>
      <c r="M5632">
        <v>95</v>
      </c>
      <c r="N5632" t="s">
        <v>72</v>
      </c>
      <c r="O5632">
        <v>0.56999999999999995</v>
      </c>
      <c r="P5632" t="s">
        <v>58</v>
      </c>
      <c r="Q5632" t="s">
        <v>74</v>
      </c>
      <c r="R5632">
        <v>4.49</v>
      </c>
      <c r="S5632">
        <v>17</v>
      </c>
      <c r="U5632">
        <v>3.3</v>
      </c>
      <c r="V5632" t="s">
        <v>30</v>
      </c>
      <c r="W5632" t="s">
        <v>45</v>
      </c>
      <c r="X5632">
        <v>0</v>
      </c>
      <c r="Y5632" t="str">
        <f>IF(tblRides[[#This Row],[supply_demand_ratio]]&lt;0.8,"Below 0.8",IF(tblRides[[#This Row],[supply_demand_ratio]]&lt;1,"Between 0.8-1.0",IF(tblRides[[#This Row],[supply_demand_ratio]]&lt;=1.2,"Between 1.0-1.2","Above 1.2")))</f>
        <v>Below 0.8</v>
      </c>
    </row>
    <row r="5633" spans="1:25" x14ac:dyDescent="0.3">
      <c r="A5633" t="s">
        <v>5688</v>
      </c>
      <c r="B5633" s="1">
        <v>46072.760416666664</v>
      </c>
      <c r="C5633" s="2">
        <v>46072</v>
      </c>
      <c r="D5633">
        <v>18</v>
      </c>
      <c r="E5633" t="s">
        <v>25</v>
      </c>
      <c r="F5633" t="s">
        <v>26</v>
      </c>
      <c r="G5633">
        <v>5</v>
      </c>
      <c r="H5633">
        <v>146.78</v>
      </c>
      <c r="I5633">
        <v>140.29</v>
      </c>
      <c r="J5633">
        <v>1.3</v>
      </c>
      <c r="K5633">
        <v>7.8</v>
      </c>
      <c r="L5633">
        <v>11.8</v>
      </c>
      <c r="M5633">
        <v>99</v>
      </c>
      <c r="N5633" t="s">
        <v>72</v>
      </c>
      <c r="O5633">
        <v>0.624</v>
      </c>
      <c r="P5633" t="s">
        <v>28</v>
      </c>
      <c r="Q5633" t="s">
        <v>29</v>
      </c>
      <c r="R5633">
        <v>4.7300000000000004</v>
      </c>
      <c r="S5633">
        <v>28</v>
      </c>
      <c r="T5633">
        <v>-6.49</v>
      </c>
      <c r="U5633">
        <v>4</v>
      </c>
      <c r="V5633" t="s">
        <v>30</v>
      </c>
      <c r="W5633" t="s">
        <v>45</v>
      </c>
      <c r="X5633">
        <v>1</v>
      </c>
      <c r="Y5633" t="str">
        <f>IF(tblRides[[#This Row],[supply_demand_ratio]]&lt;0.8,"Below 0.8",IF(tblRides[[#This Row],[supply_demand_ratio]]&lt;1,"Between 0.8-1.0",IF(tblRides[[#This Row],[supply_demand_ratio]]&lt;=1.2,"Between 1.0-1.2","Above 1.2")))</f>
        <v>Below 0.8</v>
      </c>
    </row>
    <row r="5634" spans="1:25" x14ac:dyDescent="0.3">
      <c r="A5634" t="s">
        <v>5689</v>
      </c>
      <c r="B5634" s="1">
        <v>46072.768750000003</v>
      </c>
      <c r="C5634" s="2">
        <v>46072</v>
      </c>
      <c r="D5634">
        <v>18</v>
      </c>
      <c r="E5634" t="s">
        <v>62</v>
      </c>
      <c r="F5634" t="s">
        <v>26</v>
      </c>
      <c r="G5634">
        <v>6.6</v>
      </c>
      <c r="H5634">
        <v>148.04</v>
      </c>
      <c r="I5634">
        <v>143.75</v>
      </c>
      <c r="J5634">
        <v>1</v>
      </c>
      <c r="K5634">
        <v>2.1</v>
      </c>
      <c r="L5634">
        <v>2.2999999999999998</v>
      </c>
      <c r="M5634">
        <v>50</v>
      </c>
      <c r="N5634" t="s">
        <v>41</v>
      </c>
      <c r="O5634">
        <v>1.129</v>
      </c>
      <c r="P5634" t="s">
        <v>28</v>
      </c>
      <c r="Q5634" t="s">
        <v>29</v>
      </c>
      <c r="R5634">
        <v>5</v>
      </c>
      <c r="S5634">
        <v>11</v>
      </c>
      <c r="T5634">
        <v>-4.29</v>
      </c>
      <c r="U5634">
        <v>0.2</v>
      </c>
      <c r="V5634" t="s">
        <v>30</v>
      </c>
      <c r="W5634" t="s">
        <v>31</v>
      </c>
      <c r="X5634">
        <v>1</v>
      </c>
      <c r="Y5634" t="str">
        <f>IF(tblRides[[#This Row],[supply_demand_ratio]]&lt;0.8,"Below 0.8",IF(tblRides[[#This Row],[supply_demand_ratio]]&lt;1,"Between 0.8-1.0",IF(tblRides[[#This Row],[supply_demand_ratio]]&lt;=1.2,"Between 1.0-1.2","Above 1.2")))</f>
        <v>Between 1.0-1.2</v>
      </c>
    </row>
    <row r="5635" spans="1:25" x14ac:dyDescent="0.3">
      <c r="A5635" t="s">
        <v>5690</v>
      </c>
      <c r="B5635" s="1">
        <v>46072.770833333336</v>
      </c>
      <c r="C5635" s="2">
        <v>46072</v>
      </c>
      <c r="D5635">
        <v>18</v>
      </c>
      <c r="E5635" t="s">
        <v>33</v>
      </c>
      <c r="F5635" t="s">
        <v>26</v>
      </c>
      <c r="G5635">
        <v>1.9</v>
      </c>
      <c r="H5635">
        <v>79.569999999999993</v>
      </c>
      <c r="I5635">
        <v>77.959999999999994</v>
      </c>
      <c r="J5635">
        <v>1.2</v>
      </c>
      <c r="K5635">
        <v>10.5</v>
      </c>
      <c r="L5635">
        <v>14.2</v>
      </c>
      <c r="M5635">
        <v>81</v>
      </c>
      <c r="N5635" t="s">
        <v>27</v>
      </c>
      <c r="O5635">
        <v>0.89400000000000002</v>
      </c>
      <c r="P5635" t="s">
        <v>28</v>
      </c>
      <c r="Q5635" t="s">
        <v>29</v>
      </c>
      <c r="R5635">
        <v>4.78</v>
      </c>
      <c r="S5635">
        <v>8</v>
      </c>
      <c r="T5635">
        <v>-1.61</v>
      </c>
      <c r="U5635">
        <v>3.7</v>
      </c>
      <c r="V5635" t="s">
        <v>30</v>
      </c>
      <c r="W5635" t="s">
        <v>77</v>
      </c>
      <c r="X5635">
        <v>1</v>
      </c>
      <c r="Y5635" t="str">
        <f>IF(tblRides[[#This Row],[supply_demand_ratio]]&lt;0.8,"Below 0.8",IF(tblRides[[#This Row],[supply_demand_ratio]]&lt;1,"Between 0.8-1.0",IF(tblRides[[#This Row],[supply_demand_ratio]]&lt;=1.2,"Between 1.0-1.2","Above 1.2")))</f>
        <v>Between 0.8-1.0</v>
      </c>
    </row>
    <row r="5636" spans="1:25" x14ac:dyDescent="0.3">
      <c r="A5636" t="s">
        <v>5691</v>
      </c>
      <c r="B5636" s="1">
        <v>46072.772916666669</v>
      </c>
      <c r="C5636" s="2">
        <v>46072</v>
      </c>
      <c r="D5636">
        <v>18</v>
      </c>
      <c r="E5636" t="s">
        <v>33</v>
      </c>
      <c r="F5636" t="s">
        <v>26</v>
      </c>
      <c r="G5636">
        <v>4.7</v>
      </c>
      <c r="H5636">
        <v>142.08000000000001</v>
      </c>
      <c r="I5636">
        <v>133.91999999999999</v>
      </c>
      <c r="J5636">
        <v>1.2</v>
      </c>
      <c r="K5636">
        <v>5.7</v>
      </c>
      <c r="L5636">
        <v>8.9</v>
      </c>
      <c r="M5636">
        <v>74</v>
      </c>
      <c r="N5636" t="s">
        <v>72</v>
      </c>
      <c r="O5636">
        <v>0.59299999999999997</v>
      </c>
      <c r="P5636" t="s">
        <v>28</v>
      </c>
      <c r="Q5636" t="s">
        <v>29</v>
      </c>
      <c r="R5636">
        <v>4.6100000000000003</v>
      </c>
      <c r="S5636">
        <v>18</v>
      </c>
      <c r="T5636">
        <v>-8.16</v>
      </c>
      <c r="U5636">
        <v>3.2</v>
      </c>
      <c r="V5636" t="s">
        <v>30</v>
      </c>
      <c r="W5636" t="s">
        <v>45</v>
      </c>
      <c r="X5636">
        <v>1</v>
      </c>
      <c r="Y5636" t="str">
        <f>IF(tblRides[[#This Row],[supply_demand_ratio]]&lt;0.8,"Below 0.8",IF(tblRides[[#This Row],[supply_demand_ratio]]&lt;1,"Between 0.8-1.0",IF(tblRides[[#This Row],[supply_demand_ratio]]&lt;=1.2,"Between 1.0-1.2","Above 1.2")))</f>
        <v>Below 0.8</v>
      </c>
    </row>
    <row r="5637" spans="1:25" x14ac:dyDescent="0.3">
      <c r="A5637" t="s">
        <v>5692</v>
      </c>
      <c r="B5637" s="1">
        <v>46072.779166666667</v>
      </c>
      <c r="C5637" s="2">
        <v>46072</v>
      </c>
      <c r="D5637">
        <v>18</v>
      </c>
      <c r="E5637" t="s">
        <v>25</v>
      </c>
      <c r="F5637" t="s">
        <v>26</v>
      </c>
      <c r="G5637">
        <v>3.3</v>
      </c>
      <c r="H5637">
        <v>110.53</v>
      </c>
      <c r="I5637">
        <v>113.52</v>
      </c>
      <c r="J5637">
        <v>1.2</v>
      </c>
      <c r="K5637">
        <v>11.2</v>
      </c>
      <c r="L5637">
        <v>14.4</v>
      </c>
      <c r="M5637">
        <v>70</v>
      </c>
      <c r="N5637" t="s">
        <v>27</v>
      </c>
      <c r="O5637">
        <v>0.504</v>
      </c>
      <c r="P5637" t="s">
        <v>28</v>
      </c>
      <c r="Q5637" t="s">
        <v>29</v>
      </c>
      <c r="R5637">
        <v>4.6399999999999997</v>
      </c>
      <c r="S5637">
        <v>26</v>
      </c>
      <c r="T5637">
        <v>2.99</v>
      </c>
      <c r="U5637">
        <v>3.2</v>
      </c>
      <c r="V5637" t="s">
        <v>30</v>
      </c>
      <c r="W5637" t="s">
        <v>77</v>
      </c>
      <c r="X5637">
        <v>1</v>
      </c>
      <c r="Y5637" t="str">
        <f>IF(tblRides[[#This Row],[supply_demand_ratio]]&lt;0.8,"Below 0.8",IF(tblRides[[#This Row],[supply_demand_ratio]]&lt;1,"Between 0.8-1.0",IF(tblRides[[#This Row],[supply_demand_ratio]]&lt;=1.2,"Between 1.0-1.2","Above 1.2")))</f>
        <v>Below 0.8</v>
      </c>
    </row>
    <row r="5638" spans="1:25" x14ac:dyDescent="0.3">
      <c r="A5638" t="s">
        <v>5693</v>
      </c>
      <c r="B5638" s="1">
        <v>46072.78402777778</v>
      </c>
      <c r="C5638" s="2">
        <v>46072</v>
      </c>
      <c r="D5638">
        <v>18</v>
      </c>
      <c r="E5638" t="s">
        <v>62</v>
      </c>
      <c r="F5638" t="s">
        <v>34</v>
      </c>
      <c r="G5638">
        <v>1.5</v>
      </c>
      <c r="H5638">
        <v>58.82</v>
      </c>
      <c r="I5638">
        <v>58.32</v>
      </c>
      <c r="J5638">
        <v>1</v>
      </c>
      <c r="K5638">
        <v>3.9</v>
      </c>
      <c r="L5638">
        <v>5.4</v>
      </c>
      <c r="M5638">
        <v>51</v>
      </c>
      <c r="N5638" t="s">
        <v>41</v>
      </c>
      <c r="O5638">
        <v>1.349</v>
      </c>
      <c r="P5638" t="s">
        <v>28</v>
      </c>
      <c r="Q5638" t="s">
        <v>29</v>
      </c>
      <c r="R5638">
        <v>4.7</v>
      </c>
      <c r="S5638">
        <v>0</v>
      </c>
      <c r="T5638">
        <v>-0.5</v>
      </c>
      <c r="U5638">
        <v>1.5</v>
      </c>
      <c r="V5638" t="s">
        <v>30</v>
      </c>
      <c r="W5638" t="s">
        <v>31</v>
      </c>
      <c r="X5638">
        <v>1</v>
      </c>
      <c r="Y5638" t="str">
        <f>IF(tblRides[[#This Row],[supply_demand_ratio]]&lt;0.8,"Below 0.8",IF(tblRides[[#This Row],[supply_demand_ratio]]&lt;1,"Between 0.8-1.0",IF(tblRides[[#This Row],[supply_demand_ratio]]&lt;=1.2,"Between 1.0-1.2","Above 1.2")))</f>
        <v>Above 1.2</v>
      </c>
    </row>
    <row r="5639" spans="1:25" x14ac:dyDescent="0.3">
      <c r="A5639" t="s">
        <v>5694</v>
      </c>
      <c r="B5639" s="1">
        <v>46072.787499999999</v>
      </c>
      <c r="C5639" s="2">
        <v>46072</v>
      </c>
      <c r="D5639">
        <v>18</v>
      </c>
      <c r="E5639" t="s">
        <v>62</v>
      </c>
      <c r="F5639" t="s">
        <v>34</v>
      </c>
      <c r="G5639">
        <v>7.4</v>
      </c>
      <c r="H5639">
        <v>164.86</v>
      </c>
      <c r="I5639">
        <v>167.48</v>
      </c>
      <c r="J5639">
        <v>1</v>
      </c>
      <c r="K5639">
        <v>6.8</v>
      </c>
      <c r="L5639">
        <v>9.1999999999999993</v>
      </c>
      <c r="M5639">
        <v>42</v>
      </c>
      <c r="N5639" t="s">
        <v>41</v>
      </c>
      <c r="O5639">
        <v>0.873</v>
      </c>
      <c r="P5639" t="s">
        <v>28</v>
      </c>
      <c r="Q5639" t="s">
        <v>29</v>
      </c>
      <c r="R5639">
        <v>4.7300000000000004</v>
      </c>
      <c r="S5639">
        <v>0</v>
      </c>
      <c r="T5639">
        <v>2.62</v>
      </c>
      <c r="U5639">
        <v>2.4</v>
      </c>
      <c r="V5639" t="s">
        <v>30</v>
      </c>
      <c r="W5639" t="s">
        <v>45</v>
      </c>
      <c r="X5639">
        <v>1</v>
      </c>
      <c r="Y5639" t="str">
        <f>IF(tblRides[[#This Row],[supply_demand_ratio]]&lt;0.8,"Below 0.8",IF(tblRides[[#This Row],[supply_demand_ratio]]&lt;1,"Between 0.8-1.0",IF(tblRides[[#This Row],[supply_demand_ratio]]&lt;=1.2,"Between 1.0-1.2","Above 1.2")))</f>
        <v>Between 0.8-1.0</v>
      </c>
    </row>
    <row r="5640" spans="1:25" x14ac:dyDescent="0.3">
      <c r="A5640" t="s">
        <v>5695</v>
      </c>
      <c r="B5640" s="1">
        <v>46072.802083333336</v>
      </c>
      <c r="C5640" s="2">
        <v>46072</v>
      </c>
      <c r="D5640">
        <v>19</v>
      </c>
      <c r="E5640" t="s">
        <v>33</v>
      </c>
      <c r="F5640" t="s">
        <v>34</v>
      </c>
      <c r="G5640">
        <v>5.3</v>
      </c>
      <c r="H5640">
        <v>118.63</v>
      </c>
      <c r="I5640">
        <v>115.82</v>
      </c>
      <c r="J5640">
        <v>1</v>
      </c>
      <c r="K5640">
        <v>5.7</v>
      </c>
      <c r="L5640">
        <v>7.1</v>
      </c>
      <c r="M5640">
        <v>77</v>
      </c>
      <c r="N5640" t="s">
        <v>27</v>
      </c>
      <c r="O5640">
        <v>0.874</v>
      </c>
      <c r="P5640" t="s">
        <v>28</v>
      </c>
      <c r="Q5640" t="s">
        <v>29</v>
      </c>
      <c r="R5640">
        <v>4.8</v>
      </c>
      <c r="S5640">
        <v>0</v>
      </c>
      <c r="T5640">
        <v>-2.81</v>
      </c>
      <c r="U5640">
        <v>1.4</v>
      </c>
      <c r="V5640" t="s">
        <v>30</v>
      </c>
      <c r="W5640" t="s">
        <v>45</v>
      </c>
      <c r="X5640">
        <v>1</v>
      </c>
      <c r="Y5640" t="str">
        <f>IF(tblRides[[#This Row],[supply_demand_ratio]]&lt;0.8,"Below 0.8",IF(tblRides[[#This Row],[supply_demand_ratio]]&lt;1,"Between 0.8-1.0",IF(tblRides[[#This Row],[supply_demand_ratio]]&lt;=1.2,"Between 1.0-1.2","Above 1.2")))</f>
        <v>Between 0.8-1.0</v>
      </c>
    </row>
    <row r="5641" spans="1:25" x14ac:dyDescent="0.3">
      <c r="A5641" t="s">
        <v>5696</v>
      </c>
      <c r="B5641" s="1">
        <v>46072.808333333334</v>
      </c>
      <c r="C5641" s="2">
        <v>46072</v>
      </c>
      <c r="D5641">
        <v>19</v>
      </c>
      <c r="E5641" t="s">
        <v>43</v>
      </c>
      <c r="F5641" t="s">
        <v>26</v>
      </c>
      <c r="G5641">
        <v>4.4000000000000004</v>
      </c>
      <c r="H5641">
        <v>99.69</v>
      </c>
      <c r="I5641">
        <v>100.14</v>
      </c>
      <c r="J5641">
        <v>1</v>
      </c>
      <c r="K5641">
        <v>4.7</v>
      </c>
      <c r="L5641">
        <v>1</v>
      </c>
      <c r="M5641">
        <v>51</v>
      </c>
      <c r="N5641" t="s">
        <v>41</v>
      </c>
      <c r="O5641">
        <v>1.19</v>
      </c>
      <c r="P5641" t="s">
        <v>28</v>
      </c>
      <c r="Q5641" t="s">
        <v>29</v>
      </c>
      <c r="R5641">
        <v>4.88</v>
      </c>
      <c r="S5641">
        <v>16</v>
      </c>
      <c r="T5641">
        <v>0.45</v>
      </c>
      <c r="U5641">
        <v>-3.7</v>
      </c>
      <c r="V5641" t="s">
        <v>30</v>
      </c>
      <c r="W5641" t="s">
        <v>31</v>
      </c>
      <c r="X5641">
        <v>1</v>
      </c>
      <c r="Y5641" t="str">
        <f>IF(tblRides[[#This Row],[supply_demand_ratio]]&lt;0.8,"Below 0.8",IF(tblRides[[#This Row],[supply_demand_ratio]]&lt;1,"Between 0.8-1.0",IF(tblRides[[#This Row],[supply_demand_ratio]]&lt;=1.2,"Between 1.0-1.2","Above 1.2")))</f>
        <v>Between 1.0-1.2</v>
      </c>
    </row>
    <row r="5642" spans="1:25" x14ac:dyDescent="0.3">
      <c r="A5642" t="s">
        <v>5697</v>
      </c>
      <c r="B5642" s="1">
        <v>46072.809027777781</v>
      </c>
      <c r="C5642" s="2">
        <v>46072</v>
      </c>
      <c r="D5642">
        <v>19</v>
      </c>
      <c r="E5642" t="s">
        <v>36</v>
      </c>
      <c r="F5642" t="s">
        <v>26</v>
      </c>
      <c r="G5642">
        <v>4.5999999999999996</v>
      </c>
      <c r="H5642">
        <v>122.44</v>
      </c>
      <c r="J5642">
        <v>1.1000000000000001</v>
      </c>
      <c r="K5642">
        <v>7.3</v>
      </c>
      <c r="L5642">
        <v>12.6</v>
      </c>
      <c r="M5642">
        <v>112</v>
      </c>
      <c r="N5642" t="s">
        <v>27</v>
      </c>
      <c r="O5642">
        <v>0.89400000000000002</v>
      </c>
      <c r="P5642" t="s">
        <v>58</v>
      </c>
      <c r="Q5642" t="s">
        <v>88</v>
      </c>
      <c r="R5642">
        <v>4.59</v>
      </c>
      <c r="S5642">
        <v>3</v>
      </c>
      <c r="U5642">
        <v>5.3</v>
      </c>
      <c r="V5642" t="s">
        <v>30</v>
      </c>
      <c r="W5642" t="s">
        <v>45</v>
      </c>
      <c r="X5642">
        <v>0</v>
      </c>
      <c r="Y5642" t="str">
        <f>IF(tblRides[[#This Row],[supply_demand_ratio]]&lt;0.8,"Below 0.8",IF(tblRides[[#This Row],[supply_demand_ratio]]&lt;1,"Between 0.8-1.0",IF(tblRides[[#This Row],[supply_demand_ratio]]&lt;=1.2,"Between 1.0-1.2","Above 1.2")))</f>
        <v>Between 0.8-1.0</v>
      </c>
    </row>
    <row r="5643" spans="1:25" x14ac:dyDescent="0.3">
      <c r="A5643" t="s">
        <v>5698</v>
      </c>
      <c r="B5643" s="1">
        <v>46072.815972222219</v>
      </c>
      <c r="C5643" s="2">
        <v>46072</v>
      </c>
      <c r="D5643">
        <v>19</v>
      </c>
      <c r="E5643" t="s">
        <v>36</v>
      </c>
      <c r="F5643" t="s">
        <v>26</v>
      </c>
      <c r="G5643">
        <v>2.1</v>
      </c>
      <c r="H5643">
        <v>77.569999999999993</v>
      </c>
      <c r="I5643">
        <v>78.94</v>
      </c>
      <c r="J5643">
        <v>1.1000000000000001</v>
      </c>
      <c r="K5643">
        <v>6</v>
      </c>
      <c r="L5643">
        <v>10</v>
      </c>
      <c r="M5643">
        <v>110</v>
      </c>
      <c r="N5643" t="s">
        <v>72</v>
      </c>
      <c r="O5643">
        <v>0.80800000000000005</v>
      </c>
      <c r="P5643" t="s">
        <v>28</v>
      </c>
      <c r="Q5643" t="s">
        <v>29</v>
      </c>
      <c r="R5643">
        <v>4.84</v>
      </c>
      <c r="S5643">
        <v>26</v>
      </c>
      <c r="T5643">
        <v>1.37</v>
      </c>
      <c r="U5643">
        <v>4</v>
      </c>
      <c r="V5643" t="s">
        <v>30</v>
      </c>
      <c r="W5643" t="s">
        <v>45</v>
      </c>
      <c r="X5643">
        <v>1</v>
      </c>
      <c r="Y5643" t="str">
        <f>IF(tblRides[[#This Row],[supply_demand_ratio]]&lt;0.8,"Below 0.8",IF(tblRides[[#This Row],[supply_demand_ratio]]&lt;1,"Between 0.8-1.0",IF(tblRides[[#This Row],[supply_demand_ratio]]&lt;=1.2,"Between 1.0-1.2","Above 1.2")))</f>
        <v>Between 0.8-1.0</v>
      </c>
    </row>
    <row r="5644" spans="1:25" x14ac:dyDescent="0.3">
      <c r="A5644" t="s">
        <v>5699</v>
      </c>
      <c r="B5644" s="1">
        <v>46072.818055555559</v>
      </c>
      <c r="C5644" s="2">
        <v>46072</v>
      </c>
      <c r="D5644">
        <v>19</v>
      </c>
      <c r="E5644" t="s">
        <v>36</v>
      </c>
      <c r="F5644" t="s">
        <v>26</v>
      </c>
      <c r="G5644">
        <v>8.6999999999999993</v>
      </c>
      <c r="H5644">
        <v>235.77</v>
      </c>
      <c r="J5644">
        <v>1.4</v>
      </c>
      <c r="K5644">
        <v>5.4</v>
      </c>
      <c r="L5644">
        <v>7.1</v>
      </c>
      <c r="M5644">
        <v>84</v>
      </c>
      <c r="N5644" t="s">
        <v>72</v>
      </c>
      <c r="O5644">
        <v>0.54600000000000004</v>
      </c>
      <c r="P5644" t="s">
        <v>37</v>
      </c>
      <c r="Q5644" t="s">
        <v>103</v>
      </c>
      <c r="R5644">
        <v>4.38</v>
      </c>
      <c r="S5644">
        <v>7</v>
      </c>
      <c r="U5644">
        <v>1.7</v>
      </c>
      <c r="V5644" t="s">
        <v>30</v>
      </c>
      <c r="W5644" t="s">
        <v>45</v>
      </c>
      <c r="X5644">
        <v>0</v>
      </c>
      <c r="Y5644" t="str">
        <f>IF(tblRides[[#This Row],[supply_demand_ratio]]&lt;0.8,"Below 0.8",IF(tblRides[[#This Row],[supply_demand_ratio]]&lt;1,"Between 0.8-1.0",IF(tblRides[[#This Row],[supply_demand_ratio]]&lt;=1.2,"Between 1.0-1.2","Above 1.2")))</f>
        <v>Below 0.8</v>
      </c>
    </row>
    <row r="5645" spans="1:25" x14ac:dyDescent="0.3">
      <c r="A5645" t="s">
        <v>5700</v>
      </c>
      <c r="B5645" s="1">
        <v>46072.821527777778</v>
      </c>
      <c r="C5645" s="2">
        <v>46072</v>
      </c>
      <c r="D5645">
        <v>19</v>
      </c>
      <c r="E5645" t="s">
        <v>62</v>
      </c>
      <c r="F5645" t="s">
        <v>26</v>
      </c>
      <c r="G5645">
        <v>8.6999999999999993</v>
      </c>
      <c r="H5645">
        <v>220.28</v>
      </c>
      <c r="J5645">
        <v>1.2</v>
      </c>
      <c r="K5645">
        <v>7.1</v>
      </c>
      <c r="L5645">
        <v>10.3</v>
      </c>
      <c r="M5645">
        <v>39</v>
      </c>
      <c r="N5645" t="s">
        <v>27</v>
      </c>
      <c r="O5645">
        <v>0.66100000000000003</v>
      </c>
      <c r="P5645" t="s">
        <v>58</v>
      </c>
      <c r="Q5645" t="s">
        <v>108</v>
      </c>
      <c r="R5645">
        <v>4.76</v>
      </c>
      <c r="S5645">
        <v>8</v>
      </c>
      <c r="U5645">
        <v>3.2</v>
      </c>
      <c r="V5645" t="s">
        <v>30</v>
      </c>
      <c r="W5645" t="s">
        <v>45</v>
      </c>
      <c r="X5645">
        <v>0</v>
      </c>
      <c r="Y5645" t="str">
        <f>IF(tblRides[[#This Row],[supply_demand_ratio]]&lt;0.8,"Below 0.8",IF(tblRides[[#This Row],[supply_demand_ratio]]&lt;1,"Between 0.8-1.0",IF(tblRides[[#This Row],[supply_demand_ratio]]&lt;=1.2,"Between 1.0-1.2","Above 1.2")))</f>
        <v>Below 0.8</v>
      </c>
    </row>
    <row r="5646" spans="1:25" x14ac:dyDescent="0.3">
      <c r="A5646" t="s">
        <v>5701</v>
      </c>
      <c r="B5646" s="1">
        <v>46072.838194444441</v>
      </c>
      <c r="C5646" s="2">
        <v>46072</v>
      </c>
      <c r="D5646">
        <v>20</v>
      </c>
      <c r="E5646" t="s">
        <v>33</v>
      </c>
      <c r="F5646" t="s">
        <v>26</v>
      </c>
      <c r="G5646">
        <v>3.5</v>
      </c>
      <c r="H5646">
        <v>96.66</v>
      </c>
      <c r="I5646">
        <v>96.46</v>
      </c>
      <c r="J5646">
        <v>1</v>
      </c>
      <c r="K5646">
        <v>7.7</v>
      </c>
      <c r="L5646">
        <v>7</v>
      </c>
      <c r="M5646">
        <v>67</v>
      </c>
      <c r="N5646" t="s">
        <v>41</v>
      </c>
      <c r="O5646">
        <v>0.98399999999999999</v>
      </c>
      <c r="P5646" t="s">
        <v>28</v>
      </c>
      <c r="Q5646" t="s">
        <v>29</v>
      </c>
      <c r="R5646">
        <v>4.57</v>
      </c>
      <c r="S5646">
        <v>8</v>
      </c>
      <c r="T5646">
        <v>-0.2</v>
      </c>
      <c r="U5646">
        <v>-0.7</v>
      </c>
      <c r="V5646" t="s">
        <v>30</v>
      </c>
      <c r="W5646" t="s">
        <v>45</v>
      </c>
      <c r="X5646">
        <v>1</v>
      </c>
      <c r="Y5646" t="str">
        <f>IF(tblRides[[#This Row],[supply_demand_ratio]]&lt;0.8,"Below 0.8",IF(tblRides[[#This Row],[supply_demand_ratio]]&lt;1,"Between 0.8-1.0",IF(tblRides[[#This Row],[supply_demand_ratio]]&lt;=1.2,"Between 1.0-1.2","Above 1.2")))</f>
        <v>Between 0.8-1.0</v>
      </c>
    </row>
    <row r="5647" spans="1:25" x14ac:dyDescent="0.3">
      <c r="A5647" t="s">
        <v>5702</v>
      </c>
      <c r="B5647" s="1">
        <v>46072.853472222225</v>
      </c>
      <c r="C5647" s="2">
        <v>46072</v>
      </c>
      <c r="D5647">
        <v>20</v>
      </c>
      <c r="E5647" t="s">
        <v>43</v>
      </c>
      <c r="F5647" t="s">
        <v>34</v>
      </c>
      <c r="G5647">
        <v>2.4</v>
      </c>
      <c r="H5647">
        <v>80.31</v>
      </c>
      <c r="I5647">
        <v>78.239999999999995</v>
      </c>
      <c r="J5647">
        <v>1.1000000000000001</v>
      </c>
      <c r="K5647">
        <v>5.3</v>
      </c>
      <c r="L5647">
        <v>4</v>
      </c>
      <c r="M5647">
        <v>57</v>
      </c>
      <c r="N5647" t="s">
        <v>27</v>
      </c>
      <c r="O5647">
        <v>0.99399999999999999</v>
      </c>
      <c r="P5647" t="s">
        <v>28</v>
      </c>
      <c r="Q5647" t="s">
        <v>29</v>
      </c>
      <c r="R5647">
        <v>4.6900000000000004</v>
      </c>
      <c r="S5647">
        <v>0</v>
      </c>
      <c r="T5647">
        <v>-2.0699999999999998</v>
      </c>
      <c r="U5647">
        <v>-1.3</v>
      </c>
      <c r="V5647" t="s">
        <v>30</v>
      </c>
      <c r="W5647" t="s">
        <v>45</v>
      </c>
      <c r="X5647">
        <v>1</v>
      </c>
      <c r="Y5647" t="str">
        <f>IF(tblRides[[#This Row],[supply_demand_ratio]]&lt;0.8,"Below 0.8",IF(tblRides[[#This Row],[supply_demand_ratio]]&lt;1,"Between 0.8-1.0",IF(tblRides[[#This Row],[supply_demand_ratio]]&lt;=1.2,"Between 1.0-1.2","Above 1.2")))</f>
        <v>Between 0.8-1.0</v>
      </c>
    </row>
    <row r="5648" spans="1:25" x14ac:dyDescent="0.3">
      <c r="A5648" t="s">
        <v>5703</v>
      </c>
      <c r="B5648" s="1">
        <v>46072.857638888891</v>
      </c>
      <c r="C5648" s="2">
        <v>46072</v>
      </c>
      <c r="D5648">
        <v>20</v>
      </c>
      <c r="E5648" t="s">
        <v>33</v>
      </c>
      <c r="F5648" t="s">
        <v>26</v>
      </c>
      <c r="G5648">
        <v>7.5</v>
      </c>
      <c r="H5648">
        <v>140.57</v>
      </c>
      <c r="I5648">
        <v>141.49</v>
      </c>
      <c r="J5648">
        <v>1</v>
      </c>
      <c r="K5648">
        <v>3.5</v>
      </c>
      <c r="L5648">
        <v>3.1</v>
      </c>
      <c r="M5648">
        <v>74</v>
      </c>
      <c r="N5648" t="s">
        <v>41</v>
      </c>
      <c r="O5648">
        <v>0.94799999999999995</v>
      </c>
      <c r="P5648" t="s">
        <v>28</v>
      </c>
      <c r="Q5648" t="s">
        <v>29</v>
      </c>
      <c r="R5648">
        <v>4.82</v>
      </c>
      <c r="S5648">
        <v>42</v>
      </c>
      <c r="T5648">
        <v>0.92</v>
      </c>
      <c r="U5648">
        <v>-0.4</v>
      </c>
      <c r="V5648" t="s">
        <v>30</v>
      </c>
      <c r="W5648" t="s">
        <v>31</v>
      </c>
      <c r="X5648">
        <v>1</v>
      </c>
      <c r="Y5648" t="str">
        <f>IF(tblRides[[#This Row],[supply_demand_ratio]]&lt;0.8,"Below 0.8",IF(tblRides[[#This Row],[supply_demand_ratio]]&lt;1,"Between 0.8-1.0",IF(tblRides[[#This Row],[supply_demand_ratio]]&lt;=1.2,"Between 1.0-1.2","Above 1.2")))</f>
        <v>Between 0.8-1.0</v>
      </c>
    </row>
    <row r="5649" spans="1:25" x14ac:dyDescent="0.3">
      <c r="A5649" t="s">
        <v>5704</v>
      </c>
      <c r="B5649" s="1">
        <v>46072.863194444442</v>
      </c>
      <c r="C5649" s="2">
        <v>46072</v>
      </c>
      <c r="D5649">
        <v>20</v>
      </c>
      <c r="E5649" t="s">
        <v>36</v>
      </c>
      <c r="F5649" t="s">
        <v>26</v>
      </c>
      <c r="G5649">
        <v>14.7</v>
      </c>
      <c r="H5649">
        <v>250.91</v>
      </c>
      <c r="J5649">
        <v>1.1000000000000001</v>
      </c>
      <c r="K5649">
        <v>12.2</v>
      </c>
      <c r="L5649">
        <v>12.5</v>
      </c>
      <c r="M5649">
        <v>82</v>
      </c>
      <c r="N5649" t="s">
        <v>27</v>
      </c>
      <c r="O5649">
        <v>0.78700000000000003</v>
      </c>
      <c r="P5649" t="s">
        <v>37</v>
      </c>
      <c r="Q5649" t="s">
        <v>103</v>
      </c>
      <c r="R5649">
        <v>5</v>
      </c>
      <c r="S5649">
        <v>8</v>
      </c>
      <c r="U5649">
        <v>0.3</v>
      </c>
      <c r="V5649" t="s">
        <v>30</v>
      </c>
      <c r="W5649" t="s">
        <v>77</v>
      </c>
      <c r="X5649">
        <v>0</v>
      </c>
      <c r="Y5649" t="str">
        <f>IF(tblRides[[#This Row],[supply_demand_ratio]]&lt;0.8,"Below 0.8",IF(tblRides[[#This Row],[supply_demand_ratio]]&lt;1,"Between 0.8-1.0",IF(tblRides[[#This Row],[supply_demand_ratio]]&lt;=1.2,"Between 1.0-1.2","Above 1.2")))</f>
        <v>Below 0.8</v>
      </c>
    </row>
    <row r="5650" spans="1:25" x14ac:dyDescent="0.3">
      <c r="A5650" t="s">
        <v>5705</v>
      </c>
      <c r="B5650" s="1">
        <v>46072.885416666664</v>
      </c>
      <c r="C5650" s="2">
        <v>46072</v>
      </c>
      <c r="D5650">
        <v>21</v>
      </c>
      <c r="E5650" t="s">
        <v>25</v>
      </c>
      <c r="F5650" t="s">
        <v>26</v>
      </c>
      <c r="G5650">
        <v>6</v>
      </c>
      <c r="H5650">
        <v>136.88</v>
      </c>
      <c r="I5650">
        <v>140.44999999999999</v>
      </c>
      <c r="J5650">
        <v>1.1000000000000001</v>
      </c>
      <c r="K5650">
        <v>5.5</v>
      </c>
      <c r="L5650">
        <v>6.5</v>
      </c>
      <c r="M5650">
        <v>105</v>
      </c>
      <c r="N5650" t="s">
        <v>27</v>
      </c>
      <c r="O5650">
        <v>0.88700000000000001</v>
      </c>
      <c r="P5650" t="s">
        <v>28</v>
      </c>
      <c r="Q5650" t="s">
        <v>29</v>
      </c>
      <c r="R5650">
        <v>4.66</v>
      </c>
      <c r="S5650">
        <v>42</v>
      </c>
      <c r="T5650">
        <v>3.57</v>
      </c>
      <c r="U5650">
        <v>1</v>
      </c>
      <c r="V5650" t="s">
        <v>30</v>
      </c>
      <c r="W5650" t="s">
        <v>45</v>
      </c>
      <c r="X5650">
        <v>1</v>
      </c>
      <c r="Y5650" t="str">
        <f>IF(tblRides[[#This Row],[supply_demand_ratio]]&lt;0.8,"Below 0.8",IF(tblRides[[#This Row],[supply_demand_ratio]]&lt;1,"Between 0.8-1.0",IF(tblRides[[#This Row],[supply_demand_ratio]]&lt;=1.2,"Between 1.0-1.2","Above 1.2")))</f>
        <v>Between 0.8-1.0</v>
      </c>
    </row>
    <row r="5651" spans="1:25" x14ac:dyDescent="0.3">
      <c r="A5651" t="s">
        <v>5706</v>
      </c>
      <c r="B5651" s="1">
        <v>46072.895833333336</v>
      </c>
      <c r="C5651" s="2">
        <v>46072</v>
      </c>
      <c r="D5651">
        <v>21</v>
      </c>
      <c r="E5651" t="s">
        <v>25</v>
      </c>
      <c r="F5651" t="s">
        <v>34</v>
      </c>
      <c r="G5651">
        <v>9.5</v>
      </c>
      <c r="H5651">
        <v>207.11</v>
      </c>
      <c r="I5651">
        <v>213.59</v>
      </c>
      <c r="J5651">
        <v>1</v>
      </c>
      <c r="K5651">
        <v>3.1</v>
      </c>
      <c r="L5651">
        <v>1</v>
      </c>
      <c r="M5651">
        <v>116</v>
      </c>
      <c r="N5651" t="s">
        <v>27</v>
      </c>
      <c r="O5651">
        <v>0.98799999999999999</v>
      </c>
      <c r="P5651" t="s">
        <v>28</v>
      </c>
      <c r="Q5651" t="s">
        <v>29</v>
      </c>
      <c r="R5651">
        <v>4.79</v>
      </c>
      <c r="S5651">
        <v>0</v>
      </c>
      <c r="T5651">
        <v>6.48</v>
      </c>
      <c r="U5651">
        <v>-2.1</v>
      </c>
      <c r="V5651" t="s">
        <v>30</v>
      </c>
      <c r="W5651" t="s">
        <v>31</v>
      </c>
      <c r="X5651">
        <v>1</v>
      </c>
      <c r="Y5651" t="str">
        <f>IF(tblRides[[#This Row],[supply_demand_ratio]]&lt;0.8,"Below 0.8",IF(tblRides[[#This Row],[supply_demand_ratio]]&lt;1,"Between 0.8-1.0",IF(tblRides[[#This Row],[supply_demand_ratio]]&lt;=1.2,"Between 1.0-1.2","Above 1.2")))</f>
        <v>Between 0.8-1.0</v>
      </c>
    </row>
    <row r="5652" spans="1:25" x14ac:dyDescent="0.3">
      <c r="A5652" t="s">
        <v>5707</v>
      </c>
      <c r="B5652" s="1">
        <v>46072.897222222222</v>
      </c>
      <c r="C5652" s="2">
        <v>46072</v>
      </c>
      <c r="D5652">
        <v>21</v>
      </c>
      <c r="E5652" t="s">
        <v>36</v>
      </c>
      <c r="F5652" t="s">
        <v>34</v>
      </c>
      <c r="G5652">
        <v>4.2</v>
      </c>
      <c r="H5652">
        <v>93.93</v>
      </c>
      <c r="I5652">
        <v>94.12</v>
      </c>
      <c r="J5652">
        <v>1</v>
      </c>
      <c r="K5652">
        <v>9.3000000000000007</v>
      </c>
      <c r="L5652">
        <v>4.3</v>
      </c>
      <c r="M5652">
        <v>100</v>
      </c>
      <c r="N5652" t="s">
        <v>41</v>
      </c>
      <c r="O5652">
        <v>1.099</v>
      </c>
      <c r="P5652" t="s">
        <v>28</v>
      </c>
      <c r="Q5652" t="s">
        <v>29</v>
      </c>
      <c r="R5652">
        <v>4.76</v>
      </c>
      <c r="S5652">
        <v>0</v>
      </c>
      <c r="T5652">
        <v>0.19</v>
      </c>
      <c r="U5652">
        <v>-5</v>
      </c>
      <c r="V5652" t="s">
        <v>30</v>
      </c>
      <c r="W5652" t="s">
        <v>45</v>
      </c>
      <c r="X5652">
        <v>1</v>
      </c>
      <c r="Y5652" t="str">
        <f>IF(tblRides[[#This Row],[supply_demand_ratio]]&lt;0.8,"Below 0.8",IF(tblRides[[#This Row],[supply_demand_ratio]]&lt;1,"Between 0.8-1.0",IF(tblRides[[#This Row],[supply_demand_ratio]]&lt;=1.2,"Between 1.0-1.2","Above 1.2")))</f>
        <v>Between 1.0-1.2</v>
      </c>
    </row>
    <row r="5653" spans="1:25" x14ac:dyDescent="0.3">
      <c r="A5653" t="s">
        <v>5708</v>
      </c>
      <c r="B5653" s="1">
        <v>46072.897222222222</v>
      </c>
      <c r="C5653" s="2">
        <v>46072</v>
      </c>
      <c r="D5653">
        <v>21</v>
      </c>
      <c r="E5653" t="s">
        <v>43</v>
      </c>
      <c r="F5653" t="s">
        <v>26</v>
      </c>
      <c r="G5653">
        <v>6.8</v>
      </c>
      <c r="H5653">
        <v>156.91999999999999</v>
      </c>
      <c r="J5653">
        <v>1</v>
      </c>
      <c r="K5653">
        <v>2</v>
      </c>
      <c r="L5653">
        <v>1</v>
      </c>
      <c r="M5653">
        <v>57</v>
      </c>
      <c r="N5653" t="s">
        <v>41</v>
      </c>
      <c r="O5653">
        <v>2.0430000000000001</v>
      </c>
      <c r="P5653" t="s">
        <v>58</v>
      </c>
      <c r="Q5653" t="s">
        <v>88</v>
      </c>
      <c r="R5653">
        <v>4.37</v>
      </c>
      <c r="S5653">
        <v>9</v>
      </c>
      <c r="U5653">
        <v>-1</v>
      </c>
      <c r="V5653" t="s">
        <v>30</v>
      </c>
      <c r="W5653" t="s">
        <v>31</v>
      </c>
      <c r="X5653">
        <v>0</v>
      </c>
      <c r="Y5653" t="str">
        <f>IF(tblRides[[#This Row],[supply_demand_ratio]]&lt;0.8,"Below 0.8",IF(tblRides[[#This Row],[supply_demand_ratio]]&lt;1,"Between 0.8-1.0",IF(tblRides[[#This Row],[supply_demand_ratio]]&lt;=1.2,"Between 1.0-1.2","Above 1.2")))</f>
        <v>Above 1.2</v>
      </c>
    </row>
    <row r="5654" spans="1:25" x14ac:dyDescent="0.3">
      <c r="A5654" t="s">
        <v>5709</v>
      </c>
      <c r="B5654" s="1">
        <v>46072.905555555553</v>
      </c>
      <c r="C5654" s="2">
        <v>46072</v>
      </c>
      <c r="D5654">
        <v>21</v>
      </c>
      <c r="E5654" t="s">
        <v>36</v>
      </c>
      <c r="F5654" t="s">
        <v>26</v>
      </c>
      <c r="G5654">
        <v>0.9</v>
      </c>
      <c r="H5654">
        <v>63.73</v>
      </c>
      <c r="I5654">
        <v>63.32</v>
      </c>
      <c r="J5654">
        <v>1.2</v>
      </c>
      <c r="K5654">
        <v>4.5</v>
      </c>
      <c r="L5654">
        <v>3</v>
      </c>
      <c r="M5654">
        <v>98</v>
      </c>
      <c r="N5654" t="s">
        <v>27</v>
      </c>
      <c r="O5654">
        <v>0.76600000000000001</v>
      </c>
      <c r="P5654" t="s">
        <v>28</v>
      </c>
      <c r="Q5654" t="s">
        <v>29</v>
      </c>
      <c r="R5654">
        <v>4.7699999999999996</v>
      </c>
      <c r="S5654">
        <v>5</v>
      </c>
      <c r="T5654">
        <v>-0.41</v>
      </c>
      <c r="U5654">
        <v>-1.5</v>
      </c>
      <c r="V5654" t="s">
        <v>30</v>
      </c>
      <c r="W5654" t="s">
        <v>31</v>
      </c>
      <c r="X5654">
        <v>1</v>
      </c>
      <c r="Y5654" t="str">
        <f>IF(tblRides[[#This Row],[supply_demand_ratio]]&lt;0.8,"Below 0.8",IF(tblRides[[#This Row],[supply_demand_ratio]]&lt;1,"Between 0.8-1.0",IF(tblRides[[#This Row],[supply_demand_ratio]]&lt;=1.2,"Between 1.0-1.2","Above 1.2")))</f>
        <v>Below 0.8</v>
      </c>
    </row>
    <row r="5655" spans="1:25" x14ac:dyDescent="0.3">
      <c r="A5655" t="s">
        <v>5710</v>
      </c>
      <c r="B5655" s="1">
        <v>46072.912499999999</v>
      </c>
      <c r="C5655" s="2">
        <v>46072</v>
      </c>
      <c r="D5655">
        <v>21</v>
      </c>
      <c r="E5655" t="s">
        <v>25</v>
      </c>
      <c r="F5655" t="s">
        <v>26</v>
      </c>
      <c r="G5655">
        <v>3.9</v>
      </c>
      <c r="H5655">
        <v>130.43</v>
      </c>
      <c r="J5655">
        <v>1.3</v>
      </c>
      <c r="K5655">
        <v>8.6</v>
      </c>
      <c r="L5655">
        <v>13.3</v>
      </c>
      <c r="M5655">
        <v>109</v>
      </c>
      <c r="N5655" t="s">
        <v>27</v>
      </c>
      <c r="O5655">
        <v>0.77</v>
      </c>
      <c r="P5655" t="s">
        <v>58</v>
      </c>
      <c r="Q5655" t="s">
        <v>74</v>
      </c>
      <c r="R5655">
        <v>5</v>
      </c>
      <c r="S5655">
        <v>51</v>
      </c>
      <c r="U5655">
        <v>4.7</v>
      </c>
      <c r="V5655" t="s">
        <v>30</v>
      </c>
      <c r="W5655" t="s">
        <v>45</v>
      </c>
      <c r="X5655">
        <v>0</v>
      </c>
      <c r="Y5655" t="str">
        <f>IF(tblRides[[#This Row],[supply_demand_ratio]]&lt;0.8,"Below 0.8",IF(tblRides[[#This Row],[supply_demand_ratio]]&lt;1,"Between 0.8-1.0",IF(tblRides[[#This Row],[supply_demand_ratio]]&lt;=1.2,"Between 1.0-1.2","Above 1.2")))</f>
        <v>Below 0.8</v>
      </c>
    </row>
    <row r="5656" spans="1:25" x14ac:dyDescent="0.3">
      <c r="A5656" t="s">
        <v>5711</v>
      </c>
      <c r="B5656" s="1">
        <v>46072.918749999997</v>
      </c>
      <c r="C5656" s="2">
        <v>46072</v>
      </c>
      <c r="D5656">
        <v>22</v>
      </c>
      <c r="E5656" t="s">
        <v>43</v>
      </c>
      <c r="F5656" t="s">
        <v>26</v>
      </c>
      <c r="G5656">
        <v>2.2999999999999998</v>
      </c>
      <c r="H5656">
        <v>76.510000000000005</v>
      </c>
      <c r="I5656">
        <v>79.319999999999993</v>
      </c>
      <c r="J5656">
        <v>1</v>
      </c>
      <c r="K5656">
        <v>2.5</v>
      </c>
      <c r="L5656">
        <v>1</v>
      </c>
      <c r="M5656">
        <v>65</v>
      </c>
      <c r="N5656" t="s">
        <v>41</v>
      </c>
      <c r="O5656">
        <v>1.6319999999999999</v>
      </c>
      <c r="P5656" t="s">
        <v>28</v>
      </c>
      <c r="Q5656" t="s">
        <v>29</v>
      </c>
      <c r="R5656">
        <v>4.91</v>
      </c>
      <c r="S5656">
        <v>4</v>
      </c>
      <c r="T5656">
        <v>2.81</v>
      </c>
      <c r="U5656">
        <v>-1.5</v>
      </c>
      <c r="V5656" t="s">
        <v>30</v>
      </c>
      <c r="W5656" t="s">
        <v>31</v>
      </c>
      <c r="X5656">
        <v>1</v>
      </c>
      <c r="Y5656" t="str">
        <f>IF(tblRides[[#This Row],[supply_demand_ratio]]&lt;0.8,"Below 0.8",IF(tblRides[[#This Row],[supply_demand_ratio]]&lt;1,"Between 0.8-1.0",IF(tblRides[[#This Row],[supply_demand_ratio]]&lt;=1.2,"Between 1.0-1.2","Above 1.2")))</f>
        <v>Above 1.2</v>
      </c>
    </row>
    <row r="5657" spans="1:25" x14ac:dyDescent="0.3">
      <c r="A5657" t="s">
        <v>5712</v>
      </c>
      <c r="B5657" s="1">
        <v>46072.924305555556</v>
      </c>
      <c r="C5657" s="2">
        <v>46072</v>
      </c>
      <c r="D5657">
        <v>22</v>
      </c>
      <c r="E5657" t="s">
        <v>25</v>
      </c>
      <c r="F5657" t="s">
        <v>26</v>
      </c>
      <c r="G5657">
        <v>19</v>
      </c>
      <c r="H5657">
        <v>339.05</v>
      </c>
      <c r="I5657">
        <v>329.43</v>
      </c>
      <c r="J5657">
        <v>1.1000000000000001</v>
      </c>
      <c r="K5657">
        <v>6</v>
      </c>
      <c r="L5657">
        <v>8.8000000000000007</v>
      </c>
      <c r="M5657">
        <v>121</v>
      </c>
      <c r="N5657" t="s">
        <v>41</v>
      </c>
      <c r="O5657">
        <v>1.2010000000000001</v>
      </c>
      <c r="P5657" t="s">
        <v>28</v>
      </c>
      <c r="Q5657" t="s">
        <v>29</v>
      </c>
      <c r="R5657">
        <v>4.6399999999999997</v>
      </c>
      <c r="S5657">
        <v>4</v>
      </c>
      <c r="T5657">
        <v>-9.6199999999999992</v>
      </c>
      <c r="U5657">
        <v>2.8</v>
      </c>
      <c r="V5657" t="s">
        <v>30</v>
      </c>
      <c r="W5657" t="s">
        <v>45</v>
      </c>
      <c r="X5657">
        <v>1</v>
      </c>
      <c r="Y5657" t="str">
        <f>IF(tblRides[[#This Row],[supply_demand_ratio]]&lt;0.8,"Below 0.8",IF(tblRides[[#This Row],[supply_demand_ratio]]&lt;1,"Between 0.8-1.0",IF(tblRides[[#This Row],[supply_demand_ratio]]&lt;=1.2,"Between 1.0-1.2","Above 1.2")))</f>
        <v>Above 1.2</v>
      </c>
    </row>
    <row r="5658" spans="1:25" x14ac:dyDescent="0.3">
      <c r="A5658" t="s">
        <v>5713</v>
      </c>
      <c r="B5658" s="1">
        <v>46072.924305555556</v>
      </c>
      <c r="C5658" s="2">
        <v>46072</v>
      </c>
      <c r="D5658">
        <v>22</v>
      </c>
      <c r="E5658" t="s">
        <v>36</v>
      </c>
      <c r="F5658" t="s">
        <v>26</v>
      </c>
      <c r="G5658">
        <v>5.7</v>
      </c>
      <c r="H5658">
        <v>123</v>
      </c>
      <c r="J5658">
        <v>1.1000000000000001</v>
      </c>
      <c r="K5658">
        <v>7.7</v>
      </c>
      <c r="L5658">
        <v>5.5</v>
      </c>
      <c r="M5658">
        <v>90</v>
      </c>
      <c r="N5658" t="s">
        <v>27</v>
      </c>
      <c r="O5658">
        <v>0.77700000000000002</v>
      </c>
      <c r="P5658" t="s">
        <v>37</v>
      </c>
      <c r="Q5658" t="s">
        <v>103</v>
      </c>
      <c r="R5658">
        <v>4.6399999999999997</v>
      </c>
      <c r="S5658">
        <v>2</v>
      </c>
      <c r="U5658">
        <v>-2.2000000000000002</v>
      </c>
      <c r="V5658" t="s">
        <v>30</v>
      </c>
      <c r="W5658" t="s">
        <v>45</v>
      </c>
      <c r="X5658">
        <v>0</v>
      </c>
      <c r="Y5658" t="str">
        <f>IF(tblRides[[#This Row],[supply_demand_ratio]]&lt;0.8,"Below 0.8",IF(tblRides[[#This Row],[supply_demand_ratio]]&lt;1,"Between 0.8-1.0",IF(tblRides[[#This Row],[supply_demand_ratio]]&lt;=1.2,"Between 1.0-1.2","Above 1.2")))</f>
        <v>Below 0.8</v>
      </c>
    </row>
    <row r="5659" spans="1:25" x14ac:dyDescent="0.3">
      <c r="A5659" t="s">
        <v>5714</v>
      </c>
      <c r="B5659" s="1">
        <v>46072.929861111108</v>
      </c>
      <c r="C5659" s="2">
        <v>46072</v>
      </c>
      <c r="D5659">
        <v>22</v>
      </c>
      <c r="E5659" t="s">
        <v>36</v>
      </c>
      <c r="F5659" t="s">
        <v>26</v>
      </c>
      <c r="G5659">
        <v>25.1</v>
      </c>
      <c r="H5659">
        <v>374.97</v>
      </c>
      <c r="I5659">
        <v>387.9</v>
      </c>
      <c r="J5659">
        <v>1</v>
      </c>
      <c r="K5659">
        <v>8.8000000000000007</v>
      </c>
      <c r="L5659">
        <v>8.4</v>
      </c>
      <c r="M5659">
        <v>110</v>
      </c>
      <c r="N5659" t="s">
        <v>27</v>
      </c>
      <c r="O5659">
        <v>1.137</v>
      </c>
      <c r="P5659" t="s">
        <v>28</v>
      </c>
      <c r="Q5659" t="s">
        <v>29</v>
      </c>
      <c r="R5659">
        <v>4.6100000000000003</v>
      </c>
      <c r="S5659">
        <v>26</v>
      </c>
      <c r="T5659">
        <v>12.93</v>
      </c>
      <c r="U5659">
        <v>-0.4</v>
      </c>
      <c r="V5659" t="s">
        <v>30</v>
      </c>
      <c r="W5659" t="s">
        <v>45</v>
      </c>
      <c r="X5659">
        <v>1</v>
      </c>
      <c r="Y5659" t="str">
        <f>IF(tblRides[[#This Row],[supply_demand_ratio]]&lt;0.8,"Below 0.8",IF(tblRides[[#This Row],[supply_demand_ratio]]&lt;1,"Between 0.8-1.0",IF(tblRides[[#This Row],[supply_demand_ratio]]&lt;=1.2,"Between 1.0-1.2","Above 1.2")))</f>
        <v>Between 1.0-1.2</v>
      </c>
    </row>
    <row r="5660" spans="1:25" x14ac:dyDescent="0.3">
      <c r="A5660" t="s">
        <v>5715</v>
      </c>
      <c r="B5660" s="1">
        <v>46072.932638888888</v>
      </c>
      <c r="C5660" s="2">
        <v>46072</v>
      </c>
      <c r="D5660">
        <v>22</v>
      </c>
      <c r="E5660" t="s">
        <v>43</v>
      </c>
      <c r="F5660" t="s">
        <v>34</v>
      </c>
      <c r="G5660">
        <v>5.7</v>
      </c>
      <c r="H5660">
        <v>145.26</v>
      </c>
      <c r="J5660">
        <v>1.1000000000000001</v>
      </c>
      <c r="K5660">
        <v>6.7</v>
      </c>
      <c r="L5660">
        <v>8.1</v>
      </c>
      <c r="M5660">
        <v>61</v>
      </c>
      <c r="N5660" t="s">
        <v>41</v>
      </c>
      <c r="O5660">
        <v>1.7430000000000001</v>
      </c>
      <c r="P5660" t="s">
        <v>37</v>
      </c>
      <c r="Q5660" t="s">
        <v>38</v>
      </c>
      <c r="R5660">
        <v>4.8499999999999996</v>
      </c>
      <c r="S5660">
        <v>0</v>
      </c>
      <c r="U5660">
        <v>1.4</v>
      </c>
      <c r="V5660" t="s">
        <v>30</v>
      </c>
      <c r="W5660" t="s">
        <v>45</v>
      </c>
      <c r="X5660">
        <v>0</v>
      </c>
      <c r="Y5660" t="str">
        <f>IF(tblRides[[#This Row],[supply_demand_ratio]]&lt;0.8,"Below 0.8",IF(tblRides[[#This Row],[supply_demand_ratio]]&lt;1,"Between 0.8-1.0",IF(tblRides[[#This Row],[supply_demand_ratio]]&lt;=1.2,"Between 1.0-1.2","Above 1.2")))</f>
        <v>Above 1.2</v>
      </c>
    </row>
    <row r="5661" spans="1:25" x14ac:dyDescent="0.3">
      <c r="A5661" t="s">
        <v>5716</v>
      </c>
      <c r="B5661" s="1">
        <v>46072.93472222222</v>
      </c>
      <c r="C5661" s="2">
        <v>46072</v>
      </c>
      <c r="D5661">
        <v>22</v>
      </c>
      <c r="E5661" t="s">
        <v>43</v>
      </c>
      <c r="F5661" t="s">
        <v>26</v>
      </c>
      <c r="G5661">
        <v>7.4</v>
      </c>
      <c r="H5661">
        <v>151.97</v>
      </c>
      <c r="I5661">
        <v>156.12</v>
      </c>
      <c r="J5661">
        <v>1</v>
      </c>
      <c r="K5661">
        <v>3.5</v>
      </c>
      <c r="L5661">
        <v>4.5</v>
      </c>
      <c r="M5661">
        <v>57</v>
      </c>
      <c r="N5661" t="s">
        <v>41</v>
      </c>
      <c r="O5661">
        <v>2.0430000000000001</v>
      </c>
      <c r="P5661" t="s">
        <v>28</v>
      </c>
      <c r="Q5661" t="s">
        <v>29</v>
      </c>
      <c r="R5661">
        <v>4.7300000000000004</v>
      </c>
      <c r="S5661">
        <v>11</v>
      </c>
      <c r="T5661">
        <v>4.1500000000000004</v>
      </c>
      <c r="U5661">
        <v>1</v>
      </c>
      <c r="V5661" t="s">
        <v>30</v>
      </c>
      <c r="W5661" t="s">
        <v>31</v>
      </c>
      <c r="X5661">
        <v>1</v>
      </c>
      <c r="Y5661" t="str">
        <f>IF(tblRides[[#This Row],[supply_demand_ratio]]&lt;0.8,"Below 0.8",IF(tblRides[[#This Row],[supply_demand_ratio]]&lt;1,"Between 0.8-1.0",IF(tblRides[[#This Row],[supply_demand_ratio]]&lt;=1.2,"Between 1.0-1.2","Above 1.2")))</f>
        <v>Above 1.2</v>
      </c>
    </row>
    <row r="5662" spans="1:25" x14ac:dyDescent="0.3">
      <c r="A5662" t="s">
        <v>5717</v>
      </c>
      <c r="B5662" s="1">
        <v>46072.936111111114</v>
      </c>
      <c r="C5662" s="2">
        <v>46072</v>
      </c>
      <c r="D5662">
        <v>22</v>
      </c>
      <c r="E5662" t="s">
        <v>25</v>
      </c>
      <c r="F5662" t="s">
        <v>26</v>
      </c>
      <c r="G5662">
        <v>5.3</v>
      </c>
      <c r="H5662">
        <v>144.82</v>
      </c>
      <c r="I5662">
        <v>144.66999999999999</v>
      </c>
      <c r="J5662">
        <v>1.2</v>
      </c>
      <c r="K5662">
        <v>3.6</v>
      </c>
      <c r="L5662">
        <v>6.5</v>
      </c>
      <c r="M5662">
        <v>114</v>
      </c>
      <c r="N5662" t="s">
        <v>27</v>
      </c>
      <c r="O5662">
        <v>0.91200000000000003</v>
      </c>
      <c r="P5662" t="s">
        <v>28</v>
      </c>
      <c r="Q5662" t="s">
        <v>29</v>
      </c>
      <c r="R5662">
        <v>4.43</v>
      </c>
      <c r="S5662">
        <v>3</v>
      </c>
      <c r="T5662">
        <v>-0.15</v>
      </c>
      <c r="U5662">
        <v>2.9</v>
      </c>
      <c r="V5662" t="s">
        <v>30</v>
      </c>
      <c r="W5662" t="s">
        <v>31</v>
      </c>
      <c r="X5662">
        <v>1</v>
      </c>
      <c r="Y5662" t="str">
        <f>IF(tblRides[[#This Row],[supply_demand_ratio]]&lt;0.8,"Below 0.8",IF(tblRides[[#This Row],[supply_demand_ratio]]&lt;1,"Between 0.8-1.0",IF(tblRides[[#This Row],[supply_demand_ratio]]&lt;=1.2,"Between 1.0-1.2","Above 1.2")))</f>
        <v>Between 0.8-1.0</v>
      </c>
    </row>
    <row r="5663" spans="1:25" x14ac:dyDescent="0.3">
      <c r="A5663" t="s">
        <v>5718</v>
      </c>
      <c r="B5663" s="1">
        <v>46072.950694444444</v>
      </c>
      <c r="C5663" s="2">
        <v>46072</v>
      </c>
      <c r="D5663">
        <v>22</v>
      </c>
      <c r="E5663" t="s">
        <v>36</v>
      </c>
      <c r="F5663" t="s">
        <v>26</v>
      </c>
      <c r="G5663">
        <v>4.4000000000000004</v>
      </c>
      <c r="H5663">
        <v>121.75</v>
      </c>
      <c r="I5663">
        <v>119.34</v>
      </c>
      <c r="J5663">
        <v>1.1000000000000001</v>
      </c>
      <c r="K5663">
        <v>2.2999999999999998</v>
      </c>
      <c r="L5663">
        <v>1</v>
      </c>
      <c r="M5663">
        <v>120</v>
      </c>
      <c r="N5663" t="s">
        <v>41</v>
      </c>
      <c r="O5663">
        <v>1.294</v>
      </c>
      <c r="P5663" t="s">
        <v>28</v>
      </c>
      <c r="Q5663" t="s">
        <v>29</v>
      </c>
      <c r="R5663">
        <v>4.8600000000000003</v>
      </c>
      <c r="S5663">
        <v>7</v>
      </c>
      <c r="T5663">
        <v>-2.41</v>
      </c>
      <c r="U5663">
        <v>-1.3</v>
      </c>
      <c r="V5663" t="s">
        <v>30</v>
      </c>
      <c r="W5663" t="s">
        <v>31</v>
      </c>
      <c r="X5663">
        <v>1</v>
      </c>
      <c r="Y5663" t="str">
        <f>IF(tblRides[[#This Row],[supply_demand_ratio]]&lt;0.8,"Below 0.8",IF(tblRides[[#This Row],[supply_demand_ratio]]&lt;1,"Between 0.8-1.0",IF(tblRides[[#This Row],[supply_demand_ratio]]&lt;=1.2,"Between 1.0-1.2","Above 1.2")))</f>
        <v>Above 1.2</v>
      </c>
    </row>
    <row r="5664" spans="1:25" x14ac:dyDescent="0.3">
      <c r="A5664" t="s">
        <v>5719</v>
      </c>
      <c r="B5664" s="1">
        <v>46072.950694444444</v>
      </c>
      <c r="C5664" s="2">
        <v>46072</v>
      </c>
      <c r="D5664">
        <v>22</v>
      </c>
      <c r="E5664" t="s">
        <v>62</v>
      </c>
      <c r="F5664" t="s">
        <v>26</v>
      </c>
      <c r="G5664">
        <v>7.3</v>
      </c>
      <c r="H5664">
        <v>159.26</v>
      </c>
      <c r="I5664">
        <v>167.06</v>
      </c>
      <c r="J5664">
        <v>1.1000000000000001</v>
      </c>
      <c r="K5664">
        <v>2.1</v>
      </c>
      <c r="L5664">
        <v>9</v>
      </c>
      <c r="M5664">
        <v>61</v>
      </c>
      <c r="N5664" t="s">
        <v>41</v>
      </c>
      <c r="O5664">
        <v>1.7310000000000001</v>
      </c>
      <c r="P5664" t="s">
        <v>28</v>
      </c>
      <c r="Q5664" t="s">
        <v>29</v>
      </c>
      <c r="R5664">
        <v>4.83</v>
      </c>
      <c r="S5664">
        <v>5</v>
      </c>
      <c r="T5664">
        <v>7.8</v>
      </c>
      <c r="U5664">
        <v>6.9</v>
      </c>
      <c r="V5664" t="s">
        <v>30</v>
      </c>
      <c r="W5664" t="s">
        <v>31</v>
      </c>
      <c r="X5664">
        <v>1</v>
      </c>
      <c r="Y5664" t="str">
        <f>IF(tblRides[[#This Row],[supply_demand_ratio]]&lt;0.8,"Below 0.8",IF(tblRides[[#This Row],[supply_demand_ratio]]&lt;1,"Between 0.8-1.0",IF(tblRides[[#This Row],[supply_demand_ratio]]&lt;=1.2,"Between 1.0-1.2","Above 1.2")))</f>
        <v>Above 1.2</v>
      </c>
    </row>
    <row r="5665" spans="1:25" x14ac:dyDescent="0.3">
      <c r="A5665" t="s">
        <v>5720</v>
      </c>
      <c r="B5665" s="1">
        <v>46072.953472222223</v>
      </c>
      <c r="C5665" s="2">
        <v>46072</v>
      </c>
      <c r="D5665">
        <v>22</v>
      </c>
      <c r="E5665" t="s">
        <v>36</v>
      </c>
      <c r="F5665" t="s">
        <v>34</v>
      </c>
      <c r="G5665">
        <v>9.1999999999999993</v>
      </c>
      <c r="H5665">
        <v>175.71</v>
      </c>
      <c r="I5665">
        <v>178.96</v>
      </c>
      <c r="J5665">
        <v>1</v>
      </c>
      <c r="K5665">
        <v>5.3</v>
      </c>
      <c r="L5665">
        <v>8.8000000000000007</v>
      </c>
      <c r="M5665">
        <v>109</v>
      </c>
      <c r="N5665" t="s">
        <v>27</v>
      </c>
      <c r="O5665">
        <v>1.0880000000000001</v>
      </c>
      <c r="P5665" t="s">
        <v>28</v>
      </c>
      <c r="Q5665" t="s">
        <v>29</v>
      </c>
      <c r="R5665">
        <v>4.72</v>
      </c>
      <c r="S5665">
        <v>0</v>
      </c>
      <c r="T5665">
        <v>3.25</v>
      </c>
      <c r="U5665">
        <v>3.5</v>
      </c>
      <c r="V5665" t="s">
        <v>30</v>
      </c>
      <c r="W5665" t="s">
        <v>45</v>
      </c>
      <c r="X5665">
        <v>1</v>
      </c>
      <c r="Y5665" t="str">
        <f>IF(tblRides[[#This Row],[supply_demand_ratio]]&lt;0.8,"Below 0.8",IF(tblRides[[#This Row],[supply_demand_ratio]]&lt;1,"Between 0.8-1.0",IF(tblRides[[#This Row],[supply_demand_ratio]]&lt;=1.2,"Between 1.0-1.2","Above 1.2")))</f>
        <v>Between 1.0-1.2</v>
      </c>
    </row>
    <row r="5666" spans="1:25" x14ac:dyDescent="0.3">
      <c r="A5666" t="s">
        <v>5721</v>
      </c>
      <c r="B5666" s="1">
        <v>46072.95416666667</v>
      </c>
      <c r="C5666" s="2">
        <v>46072</v>
      </c>
      <c r="D5666">
        <v>22</v>
      </c>
      <c r="E5666" t="s">
        <v>25</v>
      </c>
      <c r="F5666" t="s">
        <v>26</v>
      </c>
      <c r="G5666">
        <v>2.9</v>
      </c>
      <c r="H5666">
        <v>91.54</v>
      </c>
      <c r="I5666">
        <v>86.68</v>
      </c>
      <c r="J5666">
        <v>1</v>
      </c>
      <c r="K5666">
        <v>2</v>
      </c>
      <c r="L5666">
        <v>1</v>
      </c>
      <c r="M5666">
        <v>108</v>
      </c>
      <c r="N5666" t="s">
        <v>27</v>
      </c>
      <c r="O5666">
        <v>0.85299999999999998</v>
      </c>
      <c r="P5666" t="s">
        <v>28</v>
      </c>
      <c r="Q5666" t="s">
        <v>29</v>
      </c>
      <c r="R5666">
        <v>4.76</v>
      </c>
      <c r="S5666">
        <v>5</v>
      </c>
      <c r="T5666">
        <v>-4.8600000000000003</v>
      </c>
      <c r="U5666">
        <v>-1</v>
      </c>
      <c r="V5666" t="s">
        <v>30</v>
      </c>
      <c r="W5666" t="s">
        <v>31</v>
      </c>
      <c r="X5666">
        <v>1</v>
      </c>
      <c r="Y5666" t="str">
        <f>IF(tblRides[[#This Row],[supply_demand_ratio]]&lt;0.8,"Below 0.8",IF(tblRides[[#This Row],[supply_demand_ratio]]&lt;1,"Between 0.8-1.0",IF(tblRides[[#This Row],[supply_demand_ratio]]&lt;=1.2,"Between 1.0-1.2","Above 1.2")))</f>
        <v>Between 0.8-1.0</v>
      </c>
    </row>
    <row r="5667" spans="1:25" x14ac:dyDescent="0.3">
      <c r="A5667" t="s">
        <v>5722</v>
      </c>
      <c r="B5667" s="1">
        <v>46072.967361111114</v>
      </c>
      <c r="C5667" s="2">
        <v>46072</v>
      </c>
      <c r="D5667">
        <v>23</v>
      </c>
      <c r="E5667" t="s">
        <v>33</v>
      </c>
      <c r="F5667" t="s">
        <v>26</v>
      </c>
      <c r="G5667">
        <v>4.3</v>
      </c>
      <c r="H5667">
        <v>106.04</v>
      </c>
      <c r="I5667">
        <v>110.61</v>
      </c>
      <c r="J5667">
        <v>1</v>
      </c>
      <c r="K5667">
        <v>4.5999999999999996</v>
      </c>
      <c r="L5667">
        <v>7.6</v>
      </c>
      <c r="M5667">
        <v>82</v>
      </c>
      <c r="N5667" t="s">
        <v>41</v>
      </c>
      <c r="O5667">
        <v>1.115</v>
      </c>
      <c r="P5667" t="s">
        <v>28</v>
      </c>
      <c r="Q5667" t="s">
        <v>29</v>
      </c>
      <c r="R5667">
        <v>4.55</v>
      </c>
      <c r="S5667">
        <v>12</v>
      </c>
      <c r="T5667">
        <v>4.57</v>
      </c>
      <c r="U5667">
        <v>3</v>
      </c>
      <c r="V5667" t="s">
        <v>30</v>
      </c>
      <c r="W5667" t="s">
        <v>31</v>
      </c>
      <c r="X5667">
        <v>1</v>
      </c>
      <c r="Y5667" t="str">
        <f>IF(tblRides[[#This Row],[supply_demand_ratio]]&lt;0.8,"Below 0.8",IF(tblRides[[#This Row],[supply_demand_ratio]]&lt;1,"Between 0.8-1.0",IF(tblRides[[#This Row],[supply_demand_ratio]]&lt;=1.2,"Between 1.0-1.2","Above 1.2")))</f>
        <v>Between 1.0-1.2</v>
      </c>
    </row>
    <row r="5668" spans="1:25" x14ac:dyDescent="0.3">
      <c r="A5668" t="s">
        <v>5723</v>
      </c>
      <c r="B5668" s="1">
        <v>46072.972916666666</v>
      </c>
      <c r="C5668" s="2">
        <v>46072</v>
      </c>
      <c r="D5668">
        <v>23</v>
      </c>
      <c r="E5668" t="s">
        <v>25</v>
      </c>
      <c r="F5668" t="s">
        <v>26</v>
      </c>
      <c r="G5668">
        <v>1.8</v>
      </c>
      <c r="H5668">
        <v>70.34</v>
      </c>
      <c r="I5668">
        <v>70.430000000000007</v>
      </c>
      <c r="J5668">
        <v>1</v>
      </c>
      <c r="K5668">
        <v>2</v>
      </c>
      <c r="L5668">
        <v>6.7</v>
      </c>
      <c r="M5668">
        <v>112</v>
      </c>
      <c r="N5668" t="s">
        <v>27</v>
      </c>
      <c r="O5668">
        <v>1.0620000000000001</v>
      </c>
      <c r="P5668" t="s">
        <v>28</v>
      </c>
      <c r="Q5668" t="s">
        <v>29</v>
      </c>
      <c r="R5668">
        <v>5</v>
      </c>
      <c r="S5668">
        <v>4</v>
      </c>
      <c r="T5668">
        <v>0.09</v>
      </c>
      <c r="U5668">
        <v>4.7</v>
      </c>
      <c r="V5668" t="s">
        <v>30</v>
      </c>
      <c r="W5668" t="s">
        <v>31</v>
      </c>
      <c r="X5668">
        <v>1</v>
      </c>
      <c r="Y5668" t="str">
        <f>IF(tblRides[[#This Row],[supply_demand_ratio]]&lt;0.8,"Below 0.8",IF(tblRides[[#This Row],[supply_demand_ratio]]&lt;1,"Between 0.8-1.0",IF(tblRides[[#This Row],[supply_demand_ratio]]&lt;=1.2,"Between 1.0-1.2","Above 1.2")))</f>
        <v>Between 1.0-1.2</v>
      </c>
    </row>
    <row r="5669" spans="1:25" x14ac:dyDescent="0.3">
      <c r="A5669" t="s">
        <v>5724</v>
      </c>
      <c r="B5669" s="1">
        <v>46072.981249999997</v>
      </c>
      <c r="C5669" s="2">
        <v>46072</v>
      </c>
      <c r="D5669">
        <v>23</v>
      </c>
      <c r="E5669" t="s">
        <v>25</v>
      </c>
      <c r="F5669" t="s">
        <v>26</v>
      </c>
      <c r="G5669">
        <v>1.3</v>
      </c>
      <c r="H5669">
        <v>62.38</v>
      </c>
      <c r="I5669">
        <v>63.14</v>
      </c>
      <c r="J5669">
        <v>1</v>
      </c>
      <c r="K5669">
        <v>4.9000000000000004</v>
      </c>
      <c r="L5669">
        <v>15.4</v>
      </c>
      <c r="M5669">
        <v>123</v>
      </c>
      <c r="N5669" t="s">
        <v>27</v>
      </c>
      <c r="O5669">
        <v>1.0309999999999999</v>
      </c>
      <c r="P5669" t="s">
        <v>28</v>
      </c>
      <c r="Q5669" t="s">
        <v>29</v>
      </c>
      <c r="R5669">
        <v>4.43</v>
      </c>
      <c r="S5669">
        <v>10</v>
      </c>
      <c r="T5669">
        <v>0.76</v>
      </c>
      <c r="U5669">
        <v>10.5</v>
      </c>
      <c r="V5669" t="s">
        <v>30</v>
      </c>
      <c r="W5669" t="s">
        <v>31</v>
      </c>
      <c r="X5669">
        <v>1</v>
      </c>
      <c r="Y5669" t="str">
        <f>IF(tblRides[[#This Row],[supply_demand_ratio]]&lt;0.8,"Below 0.8",IF(tblRides[[#This Row],[supply_demand_ratio]]&lt;1,"Between 0.8-1.0",IF(tblRides[[#This Row],[supply_demand_ratio]]&lt;=1.2,"Between 1.0-1.2","Above 1.2")))</f>
        <v>Between 1.0-1.2</v>
      </c>
    </row>
    <row r="5670" spans="1:25" x14ac:dyDescent="0.3">
      <c r="A5670" t="s">
        <v>5725</v>
      </c>
      <c r="B5670" s="1">
        <v>46072.990972222222</v>
      </c>
      <c r="C5670" s="2">
        <v>46072</v>
      </c>
      <c r="D5670">
        <v>23</v>
      </c>
      <c r="E5670" t="s">
        <v>25</v>
      </c>
      <c r="F5670" t="s">
        <v>26</v>
      </c>
      <c r="G5670">
        <v>9.1999999999999993</v>
      </c>
      <c r="H5670">
        <v>186.63</v>
      </c>
      <c r="I5670">
        <v>198.95</v>
      </c>
      <c r="J5670">
        <v>1.1000000000000001</v>
      </c>
      <c r="K5670">
        <v>3.5</v>
      </c>
      <c r="L5670">
        <v>7</v>
      </c>
      <c r="M5670">
        <v>123</v>
      </c>
      <c r="N5670" t="s">
        <v>27</v>
      </c>
      <c r="O5670">
        <v>0.97899999999999998</v>
      </c>
      <c r="P5670" t="s">
        <v>28</v>
      </c>
      <c r="Q5670" t="s">
        <v>29</v>
      </c>
      <c r="R5670">
        <v>4.71</v>
      </c>
      <c r="S5670">
        <v>1</v>
      </c>
      <c r="T5670">
        <v>12.32</v>
      </c>
      <c r="U5670">
        <v>3.5</v>
      </c>
      <c r="V5670" t="s">
        <v>30</v>
      </c>
      <c r="W5670" t="s">
        <v>31</v>
      </c>
      <c r="X5670">
        <v>1</v>
      </c>
      <c r="Y5670" t="str">
        <f>IF(tblRides[[#This Row],[supply_demand_ratio]]&lt;0.8,"Below 0.8",IF(tblRides[[#This Row],[supply_demand_ratio]]&lt;1,"Between 0.8-1.0",IF(tblRides[[#This Row],[supply_demand_ratio]]&lt;=1.2,"Between 1.0-1.2","Above 1.2")))</f>
        <v>Between 0.8-1.0</v>
      </c>
    </row>
    <row r="5671" spans="1:25" x14ac:dyDescent="0.3">
      <c r="A5671" t="s">
        <v>5726</v>
      </c>
      <c r="B5671" s="1">
        <v>46073</v>
      </c>
      <c r="C5671" s="2">
        <v>46073</v>
      </c>
      <c r="D5671">
        <v>0</v>
      </c>
      <c r="E5671" t="s">
        <v>25</v>
      </c>
      <c r="F5671" t="s">
        <v>26</v>
      </c>
      <c r="G5671">
        <v>8.6</v>
      </c>
      <c r="H5671">
        <v>211.67</v>
      </c>
      <c r="I5671">
        <v>210.4</v>
      </c>
      <c r="J5671">
        <v>1.1000000000000001</v>
      </c>
      <c r="K5671">
        <v>6.3</v>
      </c>
      <c r="L5671">
        <v>6.7</v>
      </c>
      <c r="M5671">
        <v>119</v>
      </c>
      <c r="N5671" t="s">
        <v>27</v>
      </c>
      <c r="O5671">
        <v>0.90200000000000002</v>
      </c>
      <c r="P5671" t="s">
        <v>28</v>
      </c>
      <c r="Q5671" t="s">
        <v>29</v>
      </c>
      <c r="R5671">
        <v>4.72</v>
      </c>
      <c r="S5671">
        <v>40</v>
      </c>
      <c r="T5671">
        <v>-1.27</v>
      </c>
      <c r="U5671">
        <v>0.4</v>
      </c>
      <c r="V5671" t="s">
        <v>159</v>
      </c>
      <c r="W5671" t="s">
        <v>45</v>
      </c>
      <c r="X5671">
        <v>1</v>
      </c>
      <c r="Y5671" t="str">
        <f>IF(tblRides[[#This Row],[supply_demand_ratio]]&lt;0.8,"Below 0.8",IF(tblRides[[#This Row],[supply_demand_ratio]]&lt;1,"Between 0.8-1.0",IF(tblRides[[#This Row],[supply_demand_ratio]]&lt;=1.2,"Between 1.0-1.2","Above 1.2")))</f>
        <v>Between 0.8-1.0</v>
      </c>
    </row>
    <row r="5672" spans="1:25" x14ac:dyDescent="0.3">
      <c r="A5672" t="s">
        <v>5727</v>
      </c>
      <c r="B5672" s="1">
        <v>46073.003472222219</v>
      </c>
      <c r="C5672" s="2">
        <v>46073</v>
      </c>
      <c r="D5672">
        <v>0</v>
      </c>
      <c r="E5672" t="s">
        <v>25</v>
      </c>
      <c r="F5672" t="s">
        <v>26</v>
      </c>
      <c r="G5672">
        <v>5</v>
      </c>
      <c r="H5672">
        <v>105.52</v>
      </c>
      <c r="I5672">
        <v>98.37</v>
      </c>
      <c r="J5672">
        <v>1</v>
      </c>
      <c r="K5672">
        <v>2</v>
      </c>
      <c r="L5672">
        <v>2.1</v>
      </c>
      <c r="M5672">
        <v>137</v>
      </c>
      <c r="N5672" t="s">
        <v>41</v>
      </c>
      <c r="O5672">
        <v>1.54</v>
      </c>
      <c r="P5672" t="s">
        <v>28</v>
      </c>
      <c r="Q5672" t="s">
        <v>29</v>
      </c>
      <c r="R5672">
        <v>4.6399999999999997</v>
      </c>
      <c r="S5672">
        <v>5</v>
      </c>
      <c r="T5672">
        <v>-7.15</v>
      </c>
      <c r="U5672">
        <v>0.1</v>
      </c>
      <c r="V5672" t="s">
        <v>159</v>
      </c>
      <c r="W5672" t="s">
        <v>31</v>
      </c>
      <c r="X5672">
        <v>1</v>
      </c>
      <c r="Y5672" t="str">
        <f>IF(tblRides[[#This Row],[supply_demand_ratio]]&lt;0.8,"Below 0.8",IF(tblRides[[#This Row],[supply_demand_ratio]]&lt;1,"Between 0.8-1.0",IF(tblRides[[#This Row],[supply_demand_ratio]]&lt;=1.2,"Between 1.0-1.2","Above 1.2")))</f>
        <v>Above 1.2</v>
      </c>
    </row>
    <row r="5673" spans="1:25" x14ac:dyDescent="0.3">
      <c r="A5673" t="s">
        <v>5728</v>
      </c>
      <c r="B5673" s="1">
        <v>46073.007638888892</v>
      </c>
      <c r="C5673" s="2">
        <v>46073</v>
      </c>
      <c r="D5673">
        <v>0</v>
      </c>
      <c r="E5673" t="s">
        <v>36</v>
      </c>
      <c r="F5673" t="s">
        <v>34</v>
      </c>
      <c r="G5673">
        <v>8.6</v>
      </c>
      <c r="H5673">
        <v>160.18</v>
      </c>
      <c r="I5673">
        <v>161.46</v>
      </c>
      <c r="J5673">
        <v>1</v>
      </c>
      <c r="K5673">
        <v>6.2</v>
      </c>
      <c r="L5673">
        <v>3.6</v>
      </c>
      <c r="M5673">
        <v>120</v>
      </c>
      <c r="N5673" t="s">
        <v>27</v>
      </c>
      <c r="O5673">
        <v>1.1299999999999999</v>
      </c>
      <c r="P5673" t="s">
        <v>28</v>
      </c>
      <c r="Q5673" t="s">
        <v>29</v>
      </c>
      <c r="R5673">
        <v>4.7300000000000004</v>
      </c>
      <c r="S5673">
        <v>0</v>
      </c>
      <c r="T5673">
        <v>1.28</v>
      </c>
      <c r="U5673">
        <v>-2.6</v>
      </c>
      <c r="V5673" t="s">
        <v>159</v>
      </c>
      <c r="W5673" t="s">
        <v>45</v>
      </c>
      <c r="X5673">
        <v>1</v>
      </c>
      <c r="Y5673" t="str">
        <f>IF(tblRides[[#This Row],[supply_demand_ratio]]&lt;0.8,"Below 0.8",IF(tblRides[[#This Row],[supply_demand_ratio]]&lt;1,"Between 0.8-1.0",IF(tblRides[[#This Row],[supply_demand_ratio]]&lt;=1.2,"Between 1.0-1.2","Above 1.2")))</f>
        <v>Between 1.0-1.2</v>
      </c>
    </row>
    <row r="5674" spans="1:25" x14ac:dyDescent="0.3">
      <c r="A5674" t="s">
        <v>5729</v>
      </c>
      <c r="B5674" s="1">
        <v>46073.020833333336</v>
      </c>
      <c r="C5674" s="2">
        <v>46073</v>
      </c>
      <c r="D5674">
        <v>0</v>
      </c>
      <c r="E5674" t="s">
        <v>25</v>
      </c>
      <c r="F5674" t="s">
        <v>26</v>
      </c>
      <c r="G5674">
        <v>9.5</v>
      </c>
      <c r="H5674">
        <v>177.1</v>
      </c>
      <c r="I5674">
        <v>173.86</v>
      </c>
      <c r="J5674">
        <v>1</v>
      </c>
      <c r="K5674">
        <v>4.2</v>
      </c>
      <c r="L5674">
        <v>8.5</v>
      </c>
      <c r="M5674">
        <v>96</v>
      </c>
      <c r="N5674" t="s">
        <v>41</v>
      </c>
      <c r="O5674">
        <v>1.179</v>
      </c>
      <c r="P5674" t="s">
        <v>28</v>
      </c>
      <c r="Q5674" t="s">
        <v>29</v>
      </c>
      <c r="R5674">
        <v>4.5199999999999996</v>
      </c>
      <c r="S5674">
        <v>9</v>
      </c>
      <c r="T5674">
        <v>-3.24</v>
      </c>
      <c r="U5674">
        <v>4.3</v>
      </c>
      <c r="V5674" t="s">
        <v>159</v>
      </c>
      <c r="W5674" t="s">
        <v>31</v>
      </c>
      <c r="X5674">
        <v>1</v>
      </c>
      <c r="Y5674" t="str">
        <f>IF(tblRides[[#This Row],[supply_demand_ratio]]&lt;0.8,"Below 0.8",IF(tblRides[[#This Row],[supply_demand_ratio]]&lt;1,"Between 0.8-1.0",IF(tblRides[[#This Row],[supply_demand_ratio]]&lt;=1.2,"Between 1.0-1.2","Above 1.2")))</f>
        <v>Between 1.0-1.2</v>
      </c>
    </row>
    <row r="5675" spans="1:25" x14ac:dyDescent="0.3">
      <c r="A5675" t="s">
        <v>5730</v>
      </c>
      <c r="B5675" s="1">
        <v>46073.02847222222</v>
      </c>
      <c r="C5675" s="2">
        <v>46073</v>
      </c>
      <c r="D5675">
        <v>0</v>
      </c>
      <c r="E5675" t="s">
        <v>36</v>
      </c>
      <c r="F5675" t="s">
        <v>34</v>
      </c>
      <c r="G5675">
        <v>11.7</v>
      </c>
      <c r="H5675">
        <v>266.79000000000002</v>
      </c>
      <c r="I5675">
        <v>264.23</v>
      </c>
      <c r="J5675">
        <v>1.1000000000000001</v>
      </c>
      <c r="K5675">
        <v>3.2</v>
      </c>
      <c r="L5675">
        <v>5.5</v>
      </c>
      <c r="M5675">
        <v>117</v>
      </c>
      <c r="N5675" t="s">
        <v>27</v>
      </c>
      <c r="O5675">
        <v>1.117</v>
      </c>
      <c r="P5675" t="s">
        <v>28</v>
      </c>
      <c r="Q5675" t="s">
        <v>29</v>
      </c>
      <c r="R5675">
        <v>4.6100000000000003</v>
      </c>
      <c r="S5675">
        <v>0</v>
      </c>
      <c r="T5675">
        <v>-2.56</v>
      </c>
      <c r="U5675">
        <v>2.2999999999999998</v>
      </c>
      <c r="V5675" t="s">
        <v>159</v>
      </c>
      <c r="W5675" t="s">
        <v>31</v>
      </c>
      <c r="X5675">
        <v>1</v>
      </c>
      <c r="Y5675" t="str">
        <f>IF(tblRides[[#This Row],[supply_demand_ratio]]&lt;0.8,"Below 0.8",IF(tblRides[[#This Row],[supply_demand_ratio]]&lt;1,"Between 0.8-1.0",IF(tblRides[[#This Row],[supply_demand_ratio]]&lt;=1.2,"Between 1.0-1.2","Above 1.2")))</f>
        <v>Between 1.0-1.2</v>
      </c>
    </row>
    <row r="5676" spans="1:25" x14ac:dyDescent="0.3">
      <c r="A5676" t="s">
        <v>5731</v>
      </c>
      <c r="B5676" s="1">
        <v>46073.036805555559</v>
      </c>
      <c r="C5676" s="2">
        <v>46073</v>
      </c>
      <c r="D5676">
        <v>0</v>
      </c>
      <c r="E5676" t="s">
        <v>62</v>
      </c>
      <c r="F5676" t="s">
        <v>26</v>
      </c>
      <c r="G5676">
        <v>0.9</v>
      </c>
      <c r="H5676">
        <v>49.95</v>
      </c>
      <c r="I5676">
        <v>48.69</v>
      </c>
      <c r="J5676">
        <v>1</v>
      </c>
      <c r="K5676">
        <v>5.3</v>
      </c>
      <c r="L5676">
        <v>7.9</v>
      </c>
      <c r="M5676">
        <v>65</v>
      </c>
      <c r="N5676" t="s">
        <v>41</v>
      </c>
      <c r="O5676">
        <v>2.2000000000000002</v>
      </c>
      <c r="P5676" t="s">
        <v>28</v>
      </c>
      <c r="Q5676" t="s">
        <v>29</v>
      </c>
      <c r="R5676">
        <v>4.53</v>
      </c>
      <c r="S5676">
        <v>2</v>
      </c>
      <c r="T5676">
        <v>-1.26</v>
      </c>
      <c r="U5676">
        <v>2.6</v>
      </c>
      <c r="V5676" t="s">
        <v>159</v>
      </c>
      <c r="W5676" t="s">
        <v>45</v>
      </c>
      <c r="X5676">
        <v>1</v>
      </c>
      <c r="Y5676" t="str">
        <f>IF(tblRides[[#This Row],[supply_demand_ratio]]&lt;0.8,"Below 0.8",IF(tblRides[[#This Row],[supply_demand_ratio]]&lt;1,"Between 0.8-1.0",IF(tblRides[[#This Row],[supply_demand_ratio]]&lt;=1.2,"Between 1.0-1.2","Above 1.2")))</f>
        <v>Above 1.2</v>
      </c>
    </row>
    <row r="5677" spans="1:25" x14ac:dyDescent="0.3">
      <c r="A5677" t="s">
        <v>5732</v>
      </c>
      <c r="B5677" s="1">
        <v>46073.055555555555</v>
      </c>
      <c r="C5677" s="2">
        <v>46073</v>
      </c>
      <c r="D5677">
        <v>1</v>
      </c>
      <c r="E5677" t="s">
        <v>33</v>
      </c>
      <c r="F5677" t="s">
        <v>26</v>
      </c>
      <c r="G5677">
        <v>5.9</v>
      </c>
      <c r="H5677">
        <v>124.8</v>
      </c>
      <c r="I5677">
        <v>117.67</v>
      </c>
      <c r="J5677">
        <v>1</v>
      </c>
      <c r="K5677">
        <v>5.0999999999999996</v>
      </c>
      <c r="L5677">
        <v>7</v>
      </c>
      <c r="M5677">
        <v>100</v>
      </c>
      <c r="N5677" t="s">
        <v>41</v>
      </c>
      <c r="O5677">
        <v>1.2649999999999999</v>
      </c>
      <c r="P5677" t="s">
        <v>28</v>
      </c>
      <c r="Q5677" t="s">
        <v>29</v>
      </c>
      <c r="R5677">
        <v>4.68</v>
      </c>
      <c r="S5677">
        <v>3</v>
      </c>
      <c r="T5677">
        <v>-7.13</v>
      </c>
      <c r="U5677">
        <v>1.9</v>
      </c>
      <c r="V5677" t="s">
        <v>159</v>
      </c>
      <c r="W5677" t="s">
        <v>45</v>
      </c>
      <c r="X5677">
        <v>1</v>
      </c>
      <c r="Y5677" t="str">
        <f>IF(tblRides[[#This Row],[supply_demand_ratio]]&lt;0.8,"Below 0.8",IF(tblRides[[#This Row],[supply_demand_ratio]]&lt;1,"Between 0.8-1.0",IF(tblRides[[#This Row],[supply_demand_ratio]]&lt;=1.2,"Between 1.0-1.2","Above 1.2")))</f>
        <v>Above 1.2</v>
      </c>
    </row>
    <row r="5678" spans="1:25" x14ac:dyDescent="0.3">
      <c r="A5678" t="s">
        <v>5733</v>
      </c>
      <c r="B5678" s="1">
        <v>46073.056944444441</v>
      </c>
      <c r="C5678" s="2">
        <v>46073</v>
      </c>
      <c r="D5678">
        <v>1</v>
      </c>
      <c r="E5678" t="s">
        <v>33</v>
      </c>
      <c r="F5678" t="s">
        <v>26</v>
      </c>
      <c r="G5678">
        <v>2.4</v>
      </c>
      <c r="H5678">
        <v>73.84</v>
      </c>
      <c r="I5678">
        <v>75.56</v>
      </c>
      <c r="J5678">
        <v>1</v>
      </c>
      <c r="K5678">
        <v>2</v>
      </c>
      <c r="L5678">
        <v>1</v>
      </c>
      <c r="M5678">
        <v>103</v>
      </c>
      <c r="N5678" t="s">
        <v>27</v>
      </c>
      <c r="O5678">
        <v>1.1830000000000001</v>
      </c>
      <c r="P5678" t="s">
        <v>28</v>
      </c>
      <c r="Q5678" t="s">
        <v>29</v>
      </c>
      <c r="R5678">
        <v>5</v>
      </c>
      <c r="S5678">
        <v>4</v>
      </c>
      <c r="T5678">
        <v>1.72</v>
      </c>
      <c r="U5678">
        <v>-1</v>
      </c>
      <c r="V5678" t="s">
        <v>159</v>
      </c>
      <c r="W5678" t="s">
        <v>31</v>
      </c>
      <c r="X5678">
        <v>1</v>
      </c>
      <c r="Y5678" t="str">
        <f>IF(tblRides[[#This Row],[supply_demand_ratio]]&lt;0.8,"Below 0.8",IF(tblRides[[#This Row],[supply_demand_ratio]]&lt;1,"Between 0.8-1.0",IF(tblRides[[#This Row],[supply_demand_ratio]]&lt;=1.2,"Between 1.0-1.2","Above 1.2")))</f>
        <v>Between 1.0-1.2</v>
      </c>
    </row>
    <row r="5679" spans="1:25" x14ac:dyDescent="0.3">
      <c r="A5679" t="s">
        <v>5734</v>
      </c>
      <c r="B5679" s="1">
        <v>46073.059027777781</v>
      </c>
      <c r="C5679" s="2">
        <v>46073</v>
      </c>
      <c r="D5679">
        <v>1</v>
      </c>
      <c r="E5679" t="s">
        <v>36</v>
      </c>
      <c r="F5679" t="s">
        <v>26</v>
      </c>
      <c r="G5679">
        <v>3.2</v>
      </c>
      <c r="H5679">
        <v>80.41</v>
      </c>
      <c r="I5679">
        <v>84.67</v>
      </c>
      <c r="J5679">
        <v>1</v>
      </c>
      <c r="K5679">
        <v>4.5</v>
      </c>
      <c r="L5679">
        <v>2.4</v>
      </c>
      <c r="M5679">
        <v>114</v>
      </c>
      <c r="N5679" t="s">
        <v>41</v>
      </c>
      <c r="O5679">
        <v>1.2230000000000001</v>
      </c>
      <c r="P5679" t="s">
        <v>28</v>
      </c>
      <c r="Q5679" t="s">
        <v>29</v>
      </c>
      <c r="R5679">
        <v>4.82</v>
      </c>
      <c r="S5679">
        <v>8</v>
      </c>
      <c r="T5679">
        <v>4.26</v>
      </c>
      <c r="U5679">
        <v>-2.1</v>
      </c>
      <c r="V5679" t="s">
        <v>159</v>
      </c>
      <c r="W5679" t="s">
        <v>31</v>
      </c>
      <c r="X5679">
        <v>1</v>
      </c>
      <c r="Y5679" t="str">
        <f>IF(tblRides[[#This Row],[supply_demand_ratio]]&lt;0.8,"Below 0.8",IF(tblRides[[#This Row],[supply_demand_ratio]]&lt;1,"Between 0.8-1.0",IF(tblRides[[#This Row],[supply_demand_ratio]]&lt;=1.2,"Between 1.0-1.2","Above 1.2")))</f>
        <v>Above 1.2</v>
      </c>
    </row>
    <row r="5680" spans="1:25" x14ac:dyDescent="0.3">
      <c r="A5680" t="s">
        <v>5735</v>
      </c>
      <c r="B5680" s="1">
        <v>46073.083333333336</v>
      </c>
      <c r="C5680" s="2">
        <v>46073</v>
      </c>
      <c r="D5680">
        <v>2</v>
      </c>
      <c r="E5680" t="s">
        <v>25</v>
      </c>
      <c r="F5680" t="s">
        <v>26</v>
      </c>
      <c r="G5680">
        <v>3</v>
      </c>
      <c r="H5680">
        <v>79.989999999999995</v>
      </c>
      <c r="I5680">
        <v>81.36</v>
      </c>
      <c r="J5680">
        <v>1</v>
      </c>
      <c r="K5680">
        <v>5.7</v>
      </c>
      <c r="L5680">
        <v>1</v>
      </c>
      <c r="M5680">
        <v>129</v>
      </c>
      <c r="N5680" t="s">
        <v>27</v>
      </c>
      <c r="O5680">
        <v>1.2050000000000001</v>
      </c>
      <c r="P5680" t="s">
        <v>28</v>
      </c>
      <c r="Q5680" t="s">
        <v>29</v>
      </c>
      <c r="R5680">
        <v>4.47</v>
      </c>
      <c r="S5680">
        <v>28</v>
      </c>
      <c r="T5680">
        <v>1.37</v>
      </c>
      <c r="U5680">
        <v>-4.7</v>
      </c>
      <c r="V5680" t="s">
        <v>159</v>
      </c>
      <c r="W5680" t="s">
        <v>45</v>
      </c>
      <c r="X5680">
        <v>1</v>
      </c>
      <c r="Y5680" t="str">
        <f>IF(tblRides[[#This Row],[supply_demand_ratio]]&lt;0.8,"Below 0.8",IF(tblRides[[#This Row],[supply_demand_ratio]]&lt;1,"Between 0.8-1.0",IF(tblRides[[#This Row],[supply_demand_ratio]]&lt;=1.2,"Between 1.0-1.2","Above 1.2")))</f>
        <v>Above 1.2</v>
      </c>
    </row>
    <row r="5681" spans="1:25" x14ac:dyDescent="0.3">
      <c r="A5681" t="s">
        <v>5736</v>
      </c>
      <c r="B5681" s="1">
        <v>46073.088194444441</v>
      </c>
      <c r="C5681" s="2">
        <v>46073</v>
      </c>
      <c r="D5681">
        <v>2</v>
      </c>
      <c r="E5681" t="s">
        <v>43</v>
      </c>
      <c r="F5681" t="s">
        <v>26</v>
      </c>
      <c r="G5681">
        <v>7.1</v>
      </c>
      <c r="H5681">
        <v>132.32</v>
      </c>
      <c r="I5681">
        <v>128.54</v>
      </c>
      <c r="J5681">
        <v>1</v>
      </c>
      <c r="K5681">
        <v>2</v>
      </c>
      <c r="L5681">
        <v>4.0999999999999996</v>
      </c>
      <c r="M5681">
        <v>70</v>
      </c>
      <c r="N5681" t="s">
        <v>41</v>
      </c>
      <c r="O5681">
        <v>1.9259999999999999</v>
      </c>
      <c r="P5681" t="s">
        <v>28</v>
      </c>
      <c r="Q5681" t="s">
        <v>29</v>
      </c>
      <c r="R5681">
        <v>4.67</v>
      </c>
      <c r="S5681">
        <v>11</v>
      </c>
      <c r="T5681">
        <v>-3.78</v>
      </c>
      <c r="U5681">
        <v>2.1</v>
      </c>
      <c r="V5681" t="s">
        <v>159</v>
      </c>
      <c r="W5681" t="s">
        <v>31</v>
      </c>
      <c r="X5681">
        <v>1</v>
      </c>
      <c r="Y5681" t="str">
        <f>IF(tblRides[[#This Row],[supply_demand_ratio]]&lt;0.8,"Below 0.8",IF(tblRides[[#This Row],[supply_demand_ratio]]&lt;1,"Between 0.8-1.0",IF(tblRides[[#This Row],[supply_demand_ratio]]&lt;=1.2,"Between 1.0-1.2","Above 1.2")))</f>
        <v>Above 1.2</v>
      </c>
    </row>
    <row r="5682" spans="1:25" x14ac:dyDescent="0.3">
      <c r="A5682" t="s">
        <v>5737</v>
      </c>
      <c r="B5682" s="1">
        <v>46073.099305555559</v>
      </c>
      <c r="C5682" s="2">
        <v>46073</v>
      </c>
      <c r="D5682">
        <v>2</v>
      </c>
      <c r="E5682" t="s">
        <v>33</v>
      </c>
      <c r="F5682" t="s">
        <v>26</v>
      </c>
      <c r="G5682">
        <v>3.8</v>
      </c>
      <c r="H5682">
        <v>105.86</v>
      </c>
      <c r="I5682">
        <v>105.67</v>
      </c>
      <c r="J5682">
        <v>1.1000000000000001</v>
      </c>
      <c r="K5682">
        <v>4.5999999999999996</v>
      </c>
      <c r="L5682">
        <v>3.3</v>
      </c>
      <c r="M5682">
        <v>101</v>
      </c>
      <c r="N5682" t="s">
        <v>41</v>
      </c>
      <c r="O5682">
        <v>1.59</v>
      </c>
      <c r="P5682" t="s">
        <v>28</v>
      </c>
      <c r="Q5682" t="s">
        <v>29</v>
      </c>
      <c r="R5682">
        <v>4.71</v>
      </c>
      <c r="S5682">
        <v>3</v>
      </c>
      <c r="T5682">
        <v>-0.19</v>
      </c>
      <c r="U5682">
        <v>-1.3</v>
      </c>
      <c r="V5682" t="s">
        <v>159</v>
      </c>
      <c r="W5682" t="s">
        <v>31</v>
      </c>
      <c r="X5682">
        <v>1</v>
      </c>
      <c r="Y5682" t="str">
        <f>IF(tblRides[[#This Row],[supply_demand_ratio]]&lt;0.8,"Below 0.8",IF(tblRides[[#This Row],[supply_demand_ratio]]&lt;1,"Between 0.8-1.0",IF(tblRides[[#This Row],[supply_demand_ratio]]&lt;=1.2,"Between 1.0-1.2","Above 1.2")))</f>
        <v>Above 1.2</v>
      </c>
    </row>
    <row r="5683" spans="1:25" x14ac:dyDescent="0.3">
      <c r="A5683" t="s">
        <v>5738</v>
      </c>
      <c r="B5683" s="1">
        <v>46073.105555555558</v>
      </c>
      <c r="C5683" s="2">
        <v>46073</v>
      </c>
      <c r="D5683">
        <v>2</v>
      </c>
      <c r="E5683" t="s">
        <v>36</v>
      </c>
      <c r="F5683" t="s">
        <v>26</v>
      </c>
      <c r="G5683">
        <v>0.9</v>
      </c>
      <c r="H5683">
        <v>51.55</v>
      </c>
      <c r="I5683">
        <v>56.22</v>
      </c>
      <c r="J5683">
        <v>1</v>
      </c>
      <c r="K5683">
        <v>6.8</v>
      </c>
      <c r="L5683">
        <v>7.4</v>
      </c>
      <c r="M5683">
        <v>113</v>
      </c>
      <c r="N5683" t="s">
        <v>27</v>
      </c>
      <c r="O5683">
        <v>1.0549999999999999</v>
      </c>
      <c r="P5683" t="s">
        <v>28</v>
      </c>
      <c r="Q5683" t="s">
        <v>29</v>
      </c>
      <c r="R5683">
        <v>4.59</v>
      </c>
      <c r="S5683">
        <v>8</v>
      </c>
      <c r="T5683">
        <v>4.67</v>
      </c>
      <c r="U5683">
        <v>0.6</v>
      </c>
      <c r="V5683" t="s">
        <v>159</v>
      </c>
      <c r="W5683" t="s">
        <v>45</v>
      </c>
      <c r="X5683">
        <v>1</v>
      </c>
      <c r="Y5683" t="str">
        <f>IF(tblRides[[#This Row],[supply_demand_ratio]]&lt;0.8,"Below 0.8",IF(tblRides[[#This Row],[supply_demand_ratio]]&lt;1,"Between 0.8-1.0",IF(tblRides[[#This Row],[supply_demand_ratio]]&lt;=1.2,"Between 1.0-1.2","Above 1.2")))</f>
        <v>Between 1.0-1.2</v>
      </c>
    </row>
    <row r="5684" spans="1:25" x14ac:dyDescent="0.3">
      <c r="A5684" t="s">
        <v>5739</v>
      </c>
      <c r="B5684" s="1">
        <v>46073.114583333336</v>
      </c>
      <c r="C5684" s="2">
        <v>46073</v>
      </c>
      <c r="D5684">
        <v>2</v>
      </c>
      <c r="E5684" t="s">
        <v>36</v>
      </c>
      <c r="F5684" t="s">
        <v>26</v>
      </c>
      <c r="G5684">
        <v>7.9</v>
      </c>
      <c r="H5684">
        <v>176.65</v>
      </c>
      <c r="J5684">
        <v>1</v>
      </c>
      <c r="K5684">
        <v>4.5999999999999996</v>
      </c>
      <c r="M5684">
        <v>130</v>
      </c>
      <c r="N5684" t="s">
        <v>41</v>
      </c>
      <c r="O5684">
        <v>1.4610000000000001</v>
      </c>
      <c r="P5684" t="s">
        <v>82</v>
      </c>
      <c r="Q5684" t="s">
        <v>83</v>
      </c>
      <c r="R5684">
        <v>4.63</v>
      </c>
      <c r="S5684">
        <v>7</v>
      </c>
      <c r="V5684" t="s">
        <v>159</v>
      </c>
      <c r="W5684" t="s">
        <v>31</v>
      </c>
      <c r="X5684">
        <v>0</v>
      </c>
      <c r="Y5684" t="str">
        <f>IF(tblRides[[#This Row],[supply_demand_ratio]]&lt;0.8,"Below 0.8",IF(tblRides[[#This Row],[supply_demand_ratio]]&lt;1,"Between 0.8-1.0",IF(tblRides[[#This Row],[supply_demand_ratio]]&lt;=1.2,"Between 1.0-1.2","Above 1.2")))</f>
        <v>Above 1.2</v>
      </c>
    </row>
    <row r="5685" spans="1:25" x14ac:dyDescent="0.3">
      <c r="A5685" t="s">
        <v>5740</v>
      </c>
      <c r="B5685" s="1">
        <v>46073.123611111114</v>
      </c>
      <c r="C5685" s="2">
        <v>46073</v>
      </c>
      <c r="D5685">
        <v>2</v>
      </c>
      <c r="E5685" t="s">
        <v>36</v>
      </c>
      <c r="F5685" t="s">
        <v>26</v>
      </c>
      <c r="G5685">
        <v>2.2999999999999998</v>
      </c>
      <c r="H5685">
        <v>70.95</v>
      </c>
      <c r="I5685">
        <v>71.12</v>
      </c>
      <c r="J5685">
        <v>1</v>
      </c>
      <c r="K5685">
        <v>3.2</v>
      </c>
      <c r="L5685">
        <v>9.6</v>
      </c>
      <c r="M5685">
        <v>131</v>
      </c>
      <c r="N5685" t="s">
        <v>41</v>
      </c>
      <c r="O5685">
        <v>2.2000000000000002</v>
      </c>
      <c r="P5685" t="s">
        <v>28</v>
      </c>
      <c r="Q5685" t="s">
        <v>29</v>
      </c>
      <c r="R5685">
        <v>4.9800000000000004</v>
      </c>
      <c r="S5685">
        <v>5</v>
      </c>
      <c r="T5685">
        <v>0.17</v>
      </c>
      <c r="U5685">
        <v>6.4</v>
      </c>
      <c r="V5685" t="s">
        <v>159</v>
      </c>
      <c r="W5685" t="s">
        <v>31</v>
      </c>
      <c r="X5685">
        <v>1</v>
      </c>
      <c r="Y5685" t="str">
        <f>IF(tblRides[[#This Row],[supply_demand_ratio]]&lt;0.8,"Below 0.8",IF(tblRides[[#This Row],[supply_demand_ratio]]&lt;1,"Between 0.8-1.0",IF(tblRides[[#This Row],[supply_demand_ratio]]&lt;=1.2,"Between 1.0-1.2","Above 1.2")))</f>
        <v>Above 1.2</v>
      </c>
    </row>
    <row r="5686" spans="1:25" x14ac:dyDescent="0.3">
      <c r="A5686" t="s">
        <v>5741</v>
      </c>
      <c r="B5686" s="1">
        <v>46073.123611111114</v>
      </c>
      <c r="C5686" s="2">
        <v>46073</v>
      </c>
      <c r="D5686">
        <v>2</v>
      </c>
      <c r="E5686" t="s">
        <v>36</v>
      </c>
      <c r="F5686" t="s">
        <v>34</v>
      </c>
      <c r="G5686">
        <v>2.4</v>
      </c>
      <c r="H5686">
        <v>86.91</v>
      </c>
      <c r="I5686">
        <v>83.24</v>
      </c>
      <c r="J5686">
        <v>1.1000000000000001</v>
      </c>
      <c r="K5686">
        <v>2</v>
      </c>
      <c r="L5686">
        <v>1.2</v>
      </c>
      <c r="M5686">
        <v>113</v>
      </c>
      <c r="N5686" t="s">
        <v>27</v>
      </c>
      <c r="O5686">
        <v>1.091</v>
      </c>
      <c r="P5686" t="s">
        <v>28</v>
      </c>
      <c r="Q5686" t="s">
        <v>29</v>
      </c>
      <c r="R5686">
        <v>4.38</v>
      </c>
      <c r="S5686">
        <v>0</v>
      </c>
      <c r="T5686">
        <v>-3.67</v>
      </c>
      <c r="U5686">
        <v>-0.8</v>
      </c>
      <c r="V5686" t="s">
        <v>159</v>
      </c>
      <c r="W5686" t="s">
        <v>31</v>
      </c>
      <c r="X5686">
        <v>1</v>
      </c>
      <c r="Y5686" t="str">
        <f>IF(tblRides[[#This Row],[supply_demand_ratio]]&lt;0.8,"Below 0.8",IF(tblRides[[#This Row],[supply_demand_ratio]]&lt;1,"Between 0.8-1.0",IF(tblRides[[#This Row],[supply_demand_ratio]]&lt;=1.2,"Between 1.0-1.2","Above 1.2")))</f>
        <v>Between 1.0-1.2</v>
      </c>
    </row>
    <row r="5687" spans="1:25" x14ac:dyDescent="0.3">
      <c r="A5687" t="s">
        <v>5742</v>
      </c>
      <c r="B5687" s="1">
        <v>46073.129861111112</v>
      </c>
      <c r="C5687" s="2">
        <v>46073</v>
      </c>
      <c r="D5687">
        <v>3</v>
      </c>
      <c r="E5687" t="s">
        <v>33</v>
      </c>
      <c r="F5687" t="s">
        <v>26</v>
      </c>
      <c r="G5687">
        <v>27.3</v>
      </c>
      <c r="H5687">
        <v>497.67</v>
      </c>
      <c r="I5687">
        <v>499.74</v>
      </c>
      <c r="J5687">
        <v>1</v>
      </c>
      <c r="K5687">
        <v>2</v>
      </c>
      <c r="L5687">
        <v>1.5</v>
      </c>
      <c r="M5687">
        <v>90</v>
      </c>
      <c r="N5687" t="s">
        <v>27</v>
      </c>
      <c r="O5687">
        <v>1.131</v>
      </c>
      <c r="P5687" t="s">
        <v>28</v>
      </c>
      <c r="Q5687" t="s">
        <v>29</v>
      </c>
      <c r="R5687">
        <v>4.8</v>
      </c>
      <c r="S5687">
        <v>16</v>
      </c>
      <c r="T5687">
        <v>2.0699999999999998</v>
      </c>
      <c r="U5687">
        <v>-0.5</v>
      </c>
      <c r="V5687" t="s">
        <v>159</v>
      </c>
      <c r="W5687" t="s">
        <v>31</v>
      </c>
      <c r="X5687">
        <v>1</v>
      </c>
      <c r="Y5687" t="str">
        <f>IF(tblRides[[#This Row],[supply_demand_ratio]]&lt;0.8,"Below 0.8",IF(tblRides[[#This Row],[supply_demand_ratio]]&lt;1,"Between 0.8-1.0",IF(tblRides[[#This Row],[supply_demand_ratio]]&lt;=1.2,"Between 1.0-1.2","Above 1.2")))</f>
        <v>Between 1.0-1.2</v>
      </c>
    </row>
    <row r="5688" spans="1:25" x14ac:dyDescent="0.3">
      <c r="A5688" t="s">
        <v>5743</v>
      </c>
      <c r="B5688" s="1">
        <v>46073.132638888892</v>
      </c>
      <c r="C5688" s="2">
        <v>46073</v>
      </c>
      <c r="D5688">
        <v>3</v>
      </c>
      <c r="E5688" t="s">
        <v>36</v>
      </c>
      <c r="F5688" t="s">
        <v>26</v>
      </c>
      <c r="G5688">
        <v>13.6</v>
      </c>
      <c r="H5688">
        <v>223.67</v>
      </c>
      <c r="I5688">
        <v>220.48</v>
      </c>
      <c r="J5688">
        <v>1</v>
      </c>
      <c r="K5688">
        <v>3.4</v>
      </c>
      <c r="L5688">
        <v>1.3</v>
      </c>
      <c r="M5688">
        <v>106</v>
      </c>
      <c r="N5688" t="s">
        <v>41</v>
      </c>
      <c r="O5688">
        <v>1.1619999999999999</v>
      </c>
      <c r="P5688" t="s">
        <v>28</v>
      </c>
      <c r="Q5688" t="s">
        <v>29</v>
      </c>
      <c r="R5688">
        <v>4.3600000000000003</v>
      </c>
      <c r="S5688">
        <v>4</v>
      </c>
      <c r="T5688">
        <v>-3.19</v>
      </c>
      <c r="U5688">
        <v>-2.1</v>
      </c>
      <c r="V5688" t="s">
        <v>159</v>
      </c>
      <c r="W5688" t="s">
        <v>31</v>
      </c>
      <c r="X5688">
        <v>1</v>
      </c>
      <c r="Y5688" t="str">
        <f>IF(tblRides[[#This Row],[supply_demand_ratio]]&lt;0.8,"Below 0.8",IF(tblRides[[#This Row],[supply_demand_ratio]]&lt;1,"Between 0.8-1.0",IF(tblRides[[#This Row],[supply_demand_ratio]]&lt;=1.2,"Between 1.0-1.2","Above 1.2")))</f>
        <v>Between 1.0-1.2</v>
      </c>
    </row>
    <row r="5689" spans="1:25" x14ac:dyDescent="0.3">
      <c r="A5689" t="s">
        <v>5744</v>
      </c>
      <c r="B5689" s="1">
        <v>46073.136111111111</v>
      </c>
      <c r="C5689" s="2">
        <v>46073</v>
      </c>
      <c r="D5689">
        <v>3</v>
      </c>
      <c r="E5689" t="s">
        <v>36</v>
      </c>
      <c r="F5689" t="s">
        <v>26</v>
      </c>
      <c r="G5689">
        <v>3.8</v>
      </c>
      <c r="H5689">
        <v>99.89</v>
      </c>
      <c r="I5689">
        <v>102.54</v>
      </c>
      <c r="J5689">
        <v>1.1000000000000001</v>
      </c>
      <c r="K5689">
        <v>5.8</v>
      </c>
      <c r="L5689">
        <v>3.5</v>
      </c>
      <c r="M5689">
        <v>124</v>
      </c>
      <c r="N5689" t="s">
        <v>41</v>
      </c>
      <c r="O5689">
        <v>1.569</v>
      </c>
      <c r="P5689" t="s">
        <v>28</v>
      </c>
      <c r="Q5689" t="s">
        <v>29</v>
      </c>
      <c r="R5689">
        <v>4.78</v>
      </c>
      <c r="S5689">
        <v>5</v>
      </c>
      <c r="T5689">
        <v>2.65</v>
      </c>
      <c r="U5689">
        <v>-2.2999999999999998</v>
      </c>
      <c r="V5689" t="s">
        <v>159</v>
      </c>
      <c r="W5689" t="s">
        <v>45</v>
      </c>
      <c r="X5689">
        <v>1</v>
      </c>
      <c r="Y5689" t="str">
        <f>IF(tblRides[[#This Row],[supply_demand_ratio]]&lt;0.8,"Below 0.8",IF(tblRides[[#This Row],[supply_demand_ratio]]&lt;1,"Between 0.8-1.0",IF(tblRides[[#This Row],[supply_demand_ratio]]&lt;=1.2,"Between 1.0-1.2","Above 1.2")))</f>
        <v>Above 1.2</v>
      </c>
    </row>
    <row r="5690" spans="1:25" x14ac:dyDescent="0.3">
      <c r="A5690" t="s">
        <v>5745</v>
      </c>
      <c r="B5690" s="1">
        <v>46073.164583333331</v>
      </c>
      <c r="C5690" s="2">
        <v>46073</v>
      </c>
      <c r="D5690">
        <v>3</v>
      </c>
      <c r="E5690" t="s">
        <v>33</v>
      </c>
      <c r="F5690" t="s">
        <v>26</v>
      </c>
      <c r="G5690">
        <v>2.7</v>
      </c>
      <c r="H5690">
        <v>83.37</v>
      </c>
      <c r="I5690">
        <v>83.16</v>
      </c>
      <c r="J5690">
        <v>1</v>
      </c>
      <c r="K5690">
        <v>5.4</v>
      </c>
      <c r="L5690">
        <v>5.0999999999999996</v>
      </c>
      <c r="M5690">
        <v>106</v>
      </c>
      <c r="N5690" t="s">
        <v>41</v>
      </c>
      <c r="O5690">
        <v>1.9259999999999999</v>
      </c>
      <c r="P5690" t="s">
        <v>28</v>
      </c>
      <c r="Q5690" t="s">
        <v>29</v>
      </c>
      <c r="R5690">
        <v>4.55</v>
      </c>
      <c r="S5690">
        <v>20</v>
      </c>
      <c r="T5690">
        <v>-0.21</v>
      </c>
      <c r="U5690">
        <v>-0.3</v>
      </c>
      <c r="V5690" t="s">
        <v>159</v>
      </c>
      <c r="W5690" t="s">
        <v>45</v>
      </c>
      <c r="X5690">
        <v>1</v>
      </c>
      <c r="Y5690" t="str">
        <f>IF(tblRides[[#This Row],[supply_demand_ratio]]&lt;0.8,"Below 0.8",IF(tblRides[[#This Row],[supply_demand_ratio]]&lt;1,"Between 0.8-1.0",IF(tblRides[[#This Row],[supply_demand_ratio]]&lt;=1.2,"Between 1.0-1.2","Above 1.2")))</f>
        <v>Above 1.2</v>
      </c>
    </row>
    <row r="5691" spans="1:25" x14ac:dyDescent="0.3">
      <c r="A5691" t="s">
        <v>5746</v>
      </c>
      <c r="B5691" s="1">
        <v>46073.171527777777</v>
      </c>
      <c r="C5691" s="2">
        <v>46073</v>
      </c>
      <c r="D5691">
        <v>4</v>
      </c>
      <c r="E5691" t="s">
        <v>62</v>
      </c>
      <c r="F5691" t="s">
        <v>26</v>
      </c>
      <c r="G5691">
        <v>9</v>
      </c>
      <c r="H5691">
        <v>210.98</v>
      </c>
      <c r="I5691">
        <v>220.51</v>
      </c>
      <c r="J5691">
        <v>1.1000000000000001</v>
      </c>
      <c r="K5691">
        <v>3.4</v>
      </c>
      <c r="L5691">
        <v>2.7</v>
      </c>
      <c r="M5691">
        <v>66</v>
      </c>
      <c r="N5691" t="s">
        <v>41</v>
      </c>
      <c r="O5691">
        <v>2.2000000000000002</v>
      </c>
      <c r="P5691" t="s">
        <v>28</v>
      </c>
      <c r="Q5691" t="s">
        <v>29</v>
      </c>
      <c r="R5691">
        <v>4.8499999999999996</v>
      </c>
      <c r="S5691">
        <v>12</v>
      </c>
      <c r="T5691">
        <v>9.5299999999999994</v>
      </c>
      <c r="U5691">
        <v>-0.7</v>
      </c>
      <c r="V5691" t="s">
        <v>159</v>
      </c>
      <c r="W5691" t="s">
        <v>31</v>
      </c>
      <c r="X5691">
        <v>1</v>
      </c>
      <c r="Y5691" t="str">
        <f>IF(tblRides[[#This Row],[supply_demand_ratio]]&lt;0.8,"Below 0.8",IF(tblRides[[#This Row],[supply_demand_ratio]]&lt;1,"Between 0.8-1.0",IF(tblRides[[#This Row],[supply_demand_ratio]]&lt;=1.2,"Between 1.0-1.2","Above 1.2")))</f>
        <v>Above 1.2</v>
      </c>
    </row>
    <row r="5692" spans="1:25" x14ac:dyDescent="0.3">
      <c r="A5692" t="s">
        <v>5747</v>
      </c>
      <c r="B5692" s="1">
        <v>46073.181944444441</v>
      </c>
      <c r="C5692" s="2">
        <v>46073</v>
      </c>
      <c r="D5692">
        <v>4</v>
      </c>
      <c r="E5692" t="s">
        <v>36</v>
      </c>
      <c r="F5692" t="s">
        <v>26</v>
      </c>
      <c r="G5692">
        <v>31.5</v>
      </c>
      <c r="H5692">
        <v>567.99</v>
      </c>
      <c r="I5692">
        <v>595.88</v>
      </c>
      <c r="J5692">
        <v>1.1000000000000001</v>
      </c>
      <c r="K5692">
        <v>2.5</v>
      </c>
      <c r="L5692">
        <v>4.0999999999999996</v>
      </c>
      <c r="M5692">
        <v>126</v>
      </c>
      <c r="N5692" t="s">
        <v>41</v>
      </c>
      <c r="O5692">
        <v>1.3440000000000001</v>
      </c>
      <c r="P5692" t="s">
        <v>28</v>
      </c>
      <c r="Q5692" t="s">
        <v>29</v>
      </c>
      <c r="R5692">
        <v>5</v>
      </c>
      <c r="S5692">
        <v>27</v>
      </c>
      <c r="T5692">
        <v>27.89</v>
      </c>
      <c r="U5692">
        <v>1.6</v>
      </c>
      <c r="V5692" t="s">
        <v>159</v>
      </c>
      <c r="W5692" t="s">
        <v>31</v>
      </c>
      <c r="X5692">
        <v>1</v>
      </c>
      <c r="Y5692" t="str">
        <f>IF(tblRides[[#This Row],[supply_demand_ratio]]&lt;0.8,"Below 0.8",IF(tblRides[[#This Row],[supply_demand_ratio]]&lt;1,"Between 0.8-1.0",IF(tblRides[[#This Row],[supply_demand_ratio]]&lt;=1.2,"Between 1.0-1.2","Above 1.2")))</f>
        <v>Above 1.2</v>
      </c>
    </row>
    <row r="5693" spans="1:25" x14ac:dyDescent="0.3">
      <c r="A5693" t="s">
        <v>5748</v>
      </c>
      <c r="B5693" s="1">
        <v>46073.183333333334</v>
      </c>
      <c r="C5693" s="2">
        <v>46073</v>
      </c>
      <c r="D5693">
        <v>4</v>
      </c>
      <c r="E5693" t="s">
        <v>33</v>
      </c>
      <c r="F5693" t="s">
        <v>34</v>
      </c>
      <c r="G5693">
        <v>15.7</v>
      </c>
      <c r="H5693">
        <v>265.77999999999997</v>
      </c>
      <c r="J5693">
        <v>1</v>
      </c>
      <c r="K5693">
        <v>2.9</v>
      </c>
      <c r="L5693">
        <v>1</v>
      </c>
      <c r="M5693">
        <v>96</v>
      </c>
      <c r="N5693" t="s">
        <v>41</v>
      </c>
      <c r="O5693">
        <v>2.0510000000000002</v>
      </c>
      <c r="P5693" t="s">
        <v>37</v>
      </c>
      <c r="Q5693" t="s">
        <v>38</v>
      </c>
      <c r="R5693">
        <v>4.71</v>
      </c>
      <c r="S5693">
        <v>0</v>
      </c>
      <c r="U5693">
        <v>-1.9</v>
      </c>
      <c r="V5693" t="s">
        <v>159</v>
      </c>
      <c r="W5693" t="s">
        <v>31</v>
      </c>
      <c r="X5693">
        <v>0</v>
      </c>
      <c r="Y5693" t="str">
        <f>IF(tblRides[[#This Row],[supply_demand_ratio]]&lt;0.8,"Below 0.8",IF(tblRides[[#This Row],[supply_demand_ratio]]&lt;1,"Between 0.8-1.0",IF(tblRides[[#This Row],[supply_demand_ratio]]&lt;=1.2,"Between 1.0-1.2","Above 1.2")))</f>
        <v>Above 1.2</v>
      </c>
    </row>
    <row r="5694" spans="1:25" x14ac:dyDescent="0.3">
      <c r="A5694" t="s">
        <v>5749</v>
      </c>
      <c r="B5694" s="1">
        <v>46073.209722222222</v>
      </c>
      <c r="C5694" s="2">
        <v>46073</v>
      </c>
      <c r="D5694">
        <v>5</v>
      </c>
      <c r="E5694" t="s">
        <v>25</v>
      </c>
      <c r="F5694" t="s">
        <v>26</v>
      </c>
      <c r="G5694">
        <v>9.5</v>
      </c>
      <c r="H5694">
        <v>162.21</v>
      </c>
      <c r="I5694">
        <v>164.77</v>
      </c>
      <c r="J5694">
        <v>1</v>
      </c>
      <c r="K5694">
        <v>7</v>
      </c>
      <c r="L5694">
        <v>4.2</v>
      </c>
      <c r="M5694">
        <v>109</v>
      </c>
      <c r="N5694" t="s">
        <v>27</v>
      </c>
      <c r="O5694">
        <v>0.93500000000000005</v>
      </c>
      <c r="P5694" t="s">
        <v>28</v>
      </c>
      <c r="Q5694" t="s">
        <v>29</v>
      </c>
      <c r="R5694">
        <v>4.99</v>
      </c>
      <c r="S5694">
        <v>2</v>
      </c>
      <c r="T5694">
        <v>2.56</v>
      </c>
      <c r="U5694">
        <v>-2.8</v>
      </c>
      <c r="V5694" t="s">
        <v>159</v>
      </c>
      <c r="W5694" t="s">
        <v>45</v>
      </c>
      <c r="X5694">
        <v>1</v>
      </c>
      <c r="Y5694" t="str">
        <f>IF(tblRides[[#This Row],[supply_demand_ratio]]&lt;0.8,"Below 0.8",IF(tblRides[[#This Row],[supply_demand_ratio]]&lt;1,"Between 0.8-1.0",IF(tblRides[[#This Row],[supply_demand_ratio]]&lt;=1.2,"Between 1.0-1.2","Above 1.2")))</f>
        <v>Between 0.8-1.0</v>
      </c>
    </row>
    <row r="5695" spans="1:25" x14ac:dyDescent="0.3">
      <c r="A5695" t="s">
        <v>5750</v>
      </c>
      <c r="B5695" s="1">
        <v>46073.216666666667</v>
      </c>
      <c r="C5695" s="2">
        <v>46073</v>
      </c>
      <c r="D5695">
        <v>5</v>
      </c>
      <c r="E5695" t="s">
        <v>25</v>
      </c>
      <c r="F5695" t="s">
        <v>26</v>
      </c>
      <c r="G5695">
        <v>15.6</v>
      </c>
      <c r="H5695">
        <v>298.60000000000002</v>
      </c>
      <c r="I5695">
        <v>314.32</v>
      </c>
      <c r="J5695">
        <v>1</v>
      </c>
      <c r="K5695">
        <v>2</v>
      </c>
      <c r="L5695">
        <v>3.6</v>
      </c>
      <c r="M5695">
        <v>126</v>
      </c>
      <c r="N5695" t="s">
        <v>27</v>
      </c>
      <c r="O5695">
        <v>1.137</v>
      </c>
      <c r="P5695" t="s">
        <v>28</v>
      </c>
      <c r="Q5695" t="s">
        <v>29</v>
      </c>
      <c r="R5695">
        <v>4.8600000000000003</v>
      </c>
      <c r="S5695">
        <v>10</v>
      </c>
      <c r="T5695">
        <v>15.72</v>
      </c>
      <c r="U5695">
        <v>1.6</v>
      </c>
      <c r="V5695" t="s">
        <v>159</v>
      </c>
      <c r="W5695" t="s">
        <v>31</v>
      </c>
      <c r="X5695">
        <v>1</v>
      </c>
      <c r="Y5695" t="str">
        <f>IF(tblRides[[#This Row],[supply_demand_ratio]]&lt;0.8,"Below 0.8",IF(tblRides[[#This Row],[supply_demand_ratio]]&lt;1,"Between 0.8-1.0",IF(tblRides[[#This Row],[supply_demand_ratio]]&lt;=1.2,"Between 1.0-1.2","Above 1.2")))</f>
        <v>Between 1.0-1.2</v>
      </c>
    </row>
    <row r="5696" spans="1:25" x14ac:dyDescent="0.3">
      <c r="A5696" t="s">
        <v>5751</v>
      </c>
      <c r="B5696" s="1">
        <v>46073.219444444447</v>
      </c>
      <c r="C5696" s="2">
        <v>46073</v>
      </c>
      <c r="D5696">
        <v>5</v>
      </c>
      <c r="E5696" t="s">
        <v>36</v>
      </c>
      <c r="F5696" t="s">
        <v>26</v>
      </c>
      <c r="G5696">
        <v>8.1999999999999993</v>
      </c>
      <c r="H5696">
        <v>167.18</v>
      </c>
      <c r="I5696">
        <v>173.42</v>
      </c>
      <c r="J5696">
        <v>1.1000000000000001</v>
      </c>
      <c r="K5696">
        <v>4.4000000000000004</v>
      </c>
      <c r="L5696">
        <v>1.4</v>
      </c>
      <c r="M5696">
        <v>131</v>
      </c>
      <c r="N5696" t="s">
        <v>27</v>
      </c>
      <c r="O5696">
        <v>1.179</v>
      </c>
      <c r="P5696" t="s">
        <v>28</v>
      </c>
      <c r="Q5696" t="s">
        <v>29</v>
      </c>
      <c r="R5696">
        <v>4.8099999999999996</v>
      </c>
      <c r="S5696">
        <v>4</v>
      </c>
      <c r="T5696">
        <v>6.24</v>
      </c>
      <c r="U5696">
        <v>-3</v>
      </c>
      <c r="V5696" t="s">
        <v>159</v>
      </c>
      <c r="W5696" t="s">
        <v>31</v>
      </c>
      <c r="X5696">
        <v>1</v>
      </c>
      <c r="Y5696" t="str">
        <f>IF(tblRides[[#This Row],[supply_demand_ratio]]&lt;0.8,"Below 0.8",IF(tblRides[[#This Row],[supply_demand_ratio]]&lt;1,"Between 0.8-1.0",IF(tblRides[[#This Row],[supply_demand_ratio]]&lt;=1.2,"Between 1.0-1.2","Above 1.2")))</f>
        <v>Between 1.0-1.2</v>
      </c>
    </row>
    <row r="5697" spans="1:25" x14ac:dyDescent="0.3">
      <c r="A5697" t="s">
        <v>5752</v>
      </c>
      <c r="B5697" s="1">
        <v>46073.220833333333</v>
      </c>
      <c r="C5697" s="2">
        <v>46073</v>
      </c>
      <c r="D5697">
        <v>5</v>
      </c>
      <c r="E5697" t="s">
        <v>25</v>
      </c>
      <c r="F5697" t="s">
        <v>26</v>
      </c>
      <c r="G5697">
        <v>15</v>
      </c>
      <c r="H5697">
        <v>244.43</v>
      </c>
      <c r="I5697">
        <v>225.11</v>
      </c>
      <c r="J5697">
        <v>1</v>
      </c>
      <c r="K5697">
        <v>3.2</v>
      </c>
      <c r="L5697">
        <v>3.7</v>
      </c>
      <c r="M5697">
        <v>135</v>
      </c>
      <c r="N5697" t="s">
        <v>27</v>
      </c>
      <c r="O5697">
        <v>1.1160000000000001</v>
      </c>
      <c r="P5697" t="s">
        <v>28</v>
      </c>
      <c r="Q5697" t="s">
        <v>29</v>
      </c>
      <c r="R5697">
        <v>4.51</v>
      </c>
      <c r="S5697">
        <v>2</v>
      </c>
      <c r="T5697">
        <v>-19.32</v>
      </c>
      <c r="U5697">
        <v>0.5</v>
      </c>
      <c r="V5697" t="s">
        <v>159</v>
      </c>
      <c r="W5697" t="s">
        <v>31</v>
      </c>
      <c r="X5697">
        <v>1</v>
      </c>
      <c r="Y5697" t="str">
        <f>IF(tblRides[[#This Row],[supply_demand_ratio]]&lt;0.8,"Below 0.8",IF(tblRides[[#This Row],[supply_demand_ratio]]&lt;1,"Between 0.8-1.0",IF(tblRides[[#This Row],[supply_demand_ratio]]&lt;=1.2,"Between 1.0-1.2","Above 1.2")))</f>
        <v>Between 1.0-1.2</v>
      </c>
    </row>
    <row r="5698" spans="1:25" x14ac:dyDescent="0.3">
      <c r="A5698" t="s">
        <v>5753</v>
      </c>
      <c r="B5698" s="1">
        <v>46073.247916666667</v>
      </c>
      <c r="C5698" s="2">
        <v>46073</v>
      </c>
      <c r="D5698">
        <v>5</v>
      </c>
      <c r="E5698" t="s">
        <v>43</v>
      </c>
      <c r="F5698" t="s">
        <v>26</v>
      </c>
      <c r="G5698">
        <v>3.4</v>
      </c>
      <c r="H5698">
        <v>84.12</v>
      </c>
      <c r="I5698">
        <v>89.68</v>
      </c>
      <c r="J5698">
        <v>1</v>
      </c>
      <c r="K5698">
        <v>5.6</v>
      </c>
      <c r="L5698">
        <v>7.1</v>
      </c>
      <c r="M5698">
        <v>74</v>
      </c>
      <c r="N5698" t="s">
        <v>41</v>
      </c>
      <c r="O5698">
        <v>2.2000000000000002</v>
      </c>
      <c r="P5698" t="s">
        <v>28</v>
      </c>
      <c r="Q5698" t="s">
        <v>29</v>
      </c>
      <c r="R5698">
        <v>4.9400000000000004</v>
      </c>
      <c r="S5698">
        <v>3</v>
      </c>
      <c r="T5698">
        <v>5.56</v>
      </c>
      <c r="U5698">
        <v>1.5</v>
      </c>
      <c r="V5698" t="s">
        <v>159</v>
      </c>
      <c r="W5698" t="s">
        <v>45</v>
      </c>
      <c r="X5698">
        <v>1</v>
      </c>
      <c r="Y5698" t="str">
        <f>IF(tblRides[[#This Row],[supply_demand_ratio]]&lt;0.8,"Below 0.8",IF(tblRides[[#This Row],[supply_demand_ratio]]&lt;1,"Between 0.8-1.0",IF(tblRides[[#This Row],[supply_demand_ratio]]&lt;=1.2,"Between 1.0-1.2","Above 1.2")))</f>
        <v>Above 1.2</v>
      </c>
    </row>
    <row r="5699" spans="1:25" x14ac:dyDescent="0.3">
      <c r="A5699" t="s">
        <v>5754</v>
      </c>
      <c r="B5699" s="1">
        <v>46073.250694444447</v>
      </c>
      <c r="C5699" s="2">
        <v>46073</v>
      </c>
      <c r="D5699">
        <v>6</v>
      </c>
      <c r="E5699" t="s">
        <v>33</v>
      </c>
      <c r="F5699" t="s">
        <v>26</v>
      </c>
      <c r="G5699">
        <v>11.5</v>
      </c>
      <c r="H5699">
        <v>222.38</v>
      </c>
      <c r="I5699">
        <v>211.09</v>
      </c>
      <c r="J5699">
        <v>1</v>
      </c>
      <c r="K5699">
        <v>3.9</v>
      </c>
      <c r="L5699">
        <v>4.0999999999999996</v>
      </c>
      <c r="M5699">
        <v>107</v>
      </c>
      <c r="N5699" t="s">
        <v>41</v>
      </c>
      <c r="O5699">
        <v>2.0179999999999998</v>
      </c>
      <c r="P5699" t="s">
        <v>28</v>
      </c>
      <c r="Q5699" t="s">
        <v>29</v>
      </c>
      <c r="R5699">
        <v>4.8099999999999996</v>
      </c>
      <c r="S5699">
        <v>5</v>
      </c>
      <c r="T5699">
        <v>-11.29</v>
      </c>
      <c r="U5699">
        <v>0.2</v>
      </c>
      <c r="V5699" t="s">
        <v>159</v>
      </c>
      <c r="W5699" t="s">
        <v>31</v>
      </c>
      <c r="X5699">
        <v>1</v>
      </c>
      <c r="Y5699" t="str">
        <f>IF(tblRides[[#This Row],[supply_demand_ratio]]&lt;0.8,"Below 0.8",IF(tblRides[[#This Row],[supply_demand_ratio]]&lt;1,"Between 0.8-1.0",IF(tblRides[[#This Row],[supply_demand_ratio]]&lt;=1.2,"Between 1.0-1.2","Above 1.2")))</f>
        <v>Above 1.2</v>
      </c>
    </row>
    <row r="5700" spans="1:25" x14ac:dyDescent="0.3">
      <c r="A5700" t="s">
        <v>5755</v>
      </c>
      <c r="B5700" s="1">
        <v>46073.257638888892</v>
      </c>
      <c r="C5700" s="2">
        <v>46073</v>
      </c>
      <c r="D5700">
        <v>6</v>
      </c>
      <c r="E5700" t="s">
        <v>36</v>
      </c>
      <c r="F5700" t="s">
        <v>26</v>
      </c>
      <c r="G5700">
        <v>5.5</v>
      </c>
      <c r="H5700">
        <v>119.08</v>
      </c>
      <c r="I5700">
        <v>111.62</v>
      </c>
      <c r="J5700">
        <v>1</v>
      </c>
      <c r="K5700">
        <v>2</v>
      </c>
      <c r="L5700">
        <v>1.9</v>
      </c>
      <c r="M5700">
        <v>110</v>
      </c>
      <c r="N5700" t="s">
        <v>41</v>
      </c>
      <c r="O5700">
        <v>1.3029999999999999</v>
      </c>
      <c r="P5700" t="s">
        <v>28</v>
      </c>
      <c r="Q5700" t="s">
        <v>29</v>
      </c>
      <c r="R5700">
        <v>4.51</v>
      </c>
      <c r="S5700">
        <v>6</v>
      </c>
      <c r="T5700">
        <v>-7.46</v>
      </c>
      <c r="U5700">
        <v>-0.1</v>
      </c>
      <c r="V5700" t="s">
        <v>159</v>
      </c>
      <c r="W5700" t="s">
        <v>31</v>
      </c>
      <c r="X5700">
        <v>1</v>
      </c>
      <c r="Y5700" t="str">
        <f>IF(tblRides[[#This Row],[supply_demand_ratio]]&lt;0.8,"Below 0.8",IF(tblRides[[#This Row],[supply_demand_ratio]]&lt;1,"Between 0.8-1.0",IF(tblRides[[#This Row],[supply_demand_ratio]]&lt;=1.2,"Between 1.0-1.2","Above 1.2")))</f>
        <v>Above 1.2</v>
      </c>
    </row>
    <row r="5701" spans="1:25" x14ac:dyDescent="0.3">
      <c r="A5701" t="s">
        <v>5756</v>
      </c>
      <c r="B5701" s="1">
        <v>46073.280555555553</v>
      </c>
      <c r="C5701" s="2">
        <v>46073</v>
      </c>
      <c r="D5701">
        <v>6</v>
      </c>
      <c r="E5701" t="s">
        <v>36</v>
      </c>
      <c r="F5701" t="s">
        <v>26</v>
      </c>
      <c r="G5701">
        <v>9.3000000000000007</v>
      </c>
      <c r="H5701">
        <v>212.15</v>
      </c>
      <c r="J5701">
        <v>1.1000000000000001</v>
      </c>
      <c r="K5701">
        <v>7.9</v>
      </c>
      <c r="L5701">
        <v>9.1999999999999993</v>
      </c>
      <c r="M5701">
        <v>121</v>
      </c>
      <c r="N5701" t="s">
        <v>27</v>
      </c>
      <c r="O5701">
        <v>1.036</v>
      </c>
      <c r="P5701" t="s">
        <v>37</v>
      </c>
      <c r="Q5701" t="s">
        <v>38</v>
      </c>
      <c r="R5701">
        <v>4.54</v>
      </c>
      <c r="S5701">
        <v>4</v>
      </c>
      <c r="U5701">
        <v>1.3</v>
      </c>
      <c r="V5701" t="s">
        <v>159</v>
      </c>
      <c r="W5701" t="s">
        <v>45</v>
      </c>
      <c r="X5701">
        <v>0</v>
      </c>
      <c r="Y5701" t="str">
        <f>IF(tblRides[[#This Row],[supply_demand_ratio]]&lt;0.8,"Below 0.8",IF(tblRides[[#This Row],[supply_demand_ratio]]&lt;1,"Between 0.8-1.0",IF(tblRides[[#This Row],[supply_demand_ratio]]&lt;=1.2,"Between 1.0-1.2","Above 1.2")))</f>
        <v>Between 1.0-1.2</v>
      </c>
    </row>
    <row r="5702" spans="1:25" x14ac:dyDescent="0.3">
      <c r="A5702" t="s">
        <v>5757</v>
      </c>
      <c r="B5702" s="1">
        <v>46073.322916666664</v>
      </c>
      <c r="C5702" s="2">
        <v>46073</v>
      </c>
      <c r="D5702">
        <v>7</v>
      </c>
      <c r="E5702" t="s">
        <v>36</v>
      </c>
      <c r="F5702" t="s">
        <v>26</v>
      </c>
      <c r="G5702">
        <v>16.100000000000001</v>
      </c>
      <c r="H5702">
        <v>272.36</v>
      </c>
      <c r="I5702">
        <v>277.70999999999998</v>
      </c>
      <c r="J5702">
        <v>1.1000000000000001</v>
      </c>
      <c r="K5702">
        <v>5.2</v>
      </c>
      <c r="L5702">
        <v>3.4</v>
      </c>
      <c r="M5702">
        <v>118</v>
      </c>
      <c r="N5702" t="s">
        <v>27</v>
      </c>
      <c r="O5702">
        <v>1.071</v>
      </c>
      <c r="P5702" t="s">
        <v>28</v>
      </c>
      <c r="Q5702" t="s">
        <v>29</v>
      </c>
      <c r="R5702">
        <v>4.6100000000000003</v>
      </c>
      <c r="S5702">
        <v>7</v>
      </c>
      <c r="T5702">
        <v>5.35</v>
      </c>
      <c r="U5702">
        <v>-1.8</v>
      </c>
      <c r="V5702" t="s">
        <v>159</v>
      </c>
      <c r="W5702" t="s">
        <v>45</v>
      </c>
      <c r="X5702">
        <v>1</v>
      </c>
      <c r="Y5702" t="str">
        <f>IF(tblRides[[#This Row],[supply_demand_ratio]]&lt;0.8,"Below 0.8",IF(tblRides[[#This Row],[supply_demand_ratio]]&lt;1,"Between 0.8-1.0",IF(tblRides[[#This Row],[supply_demand_ratio]]&lt;=1.2,"Between 1.0-1.2","Above 1.2")))</f>
        <v>Between 1.0-1.2</v>
      </c>
    </row>
    <row r="5703" spans="1:25" x14ac:dyDescent="0.3">
      <c r="A5703" t="s">
        <v>5758</v>
      </c>
      <c r="B5703" s="1">
        <v>46073.32708333333</v>
      </c>
      <c r="C5703" s="2">
        <v>46073</v>
      </c>
      <c r="D5703">
        <v>7</v>
      </c>
      <c r="E5703" t="s">
        <v>43</v>
      </c>
      <c r="F5703" t="s">
        <v>26</v>
      </c>
      <c r="G5703">
        <v>4.7</v>
      </c>
      <c r="H5703">
        <v>112.89</v>
      </c>
      <c r="I5703">
        <v>109.1</v>
      </c>
      <c r="J5703">
        <v>1</v>
      </c>
      <c r="K5703">
        <v>5</v>
      </c>
      <c r="L5703">
        <v>11.4</v>
      </c>
      <c r="M5703">
        <v>61</v>
      </c>
      <c r="N5703" t="s">
        <v>41</v>
      </c>
      <c r="O5703">
        <v>1.2529999999999999</v>
      </c>
      <c r="P5703" t="s">
        <v>28</v>
      </c>
      <c r="Q5703" t="s">
        <v>29</v>
      </c>
      <c r="R5703">
        <v>4.55</v>
      </c>
      <c r="S5703">
        <v>85</v>
      </c>
      <c r="T5703">
        <v>-3.79</v>
      </c>
      <c r="U5703">
        <v>6.4</v>
      </c>
      <c r="V5703" t="s">
        <v>159</v>
      </c>
      <c r="W5703" t="s">
        <v>31</v>
      </c>
      <c r="X5703">
        <v>1</v>
      </c>
      <c r="Y5703" t="str">
        <f>IF(tblRides[[#This Row],[supply_demand_ratio]]&lt;0.8,"Below 0.8",IF(tblRides[[#This Row],[supply_demand_ratio]]&lt;1,"Between 0.8-1.0",IF(tblRides[[#This Row],[supply_demand_ratio]]&lt;=1.2,"Between 1.0-1.2","Above 1.2")))</f>
        <v>Above 1.2</v>
      </c>
    </row>
    <row r="5704" spans="1:25" x14ac:dyDescent="0.3">
      <c r="A5704" t="s">
        <v>5759</v>
      </c>
      <c r="B5704" s="1">
        <v>46073.328472222223</v>
      </c>
      <c r="C5704" s="2">
        <v>46073</v>
      </c>
      <c r="D5704">
        <v>7</v>
      </c>
      <c r="E5704" t="s">
        <v>25</v>
      </c>
      <c r="F5704" t="s">
        <v>26</v>
      </c>
      <c r="G5704">
        <v>3.2</v>
      </c>
      <c r="H5704">
        <v>95.89</v>
      </c>
      <c r="I5704">
        <v>93.27</v>
      </c>
      <c r="J5704">
        <v>1</v>
      </c>
      <c r="K5704">
        <v>2</v>
      </c>
      <c r="L5704">
        <v>1</v>
      </c>
      <c r="M5704">
        <v>128</v>
      </c>
      <c r="N5704" t="s">
        <v>27</v>
      </c>
      <c r="O5704">
        <v>1.1040000000000001</v>
      </c>
      <c r="P5704" t="s">
        <v>28</v>
      </c>
      <c r="Q5704" t="s">
        <v>29</v>
      </c>
      <c r="R5704">
        <v>4.6900000000000004</v>
      </c>
      <c r="S5704">
        <v>1</v>
      </c>
      <c r="T5704">
        <v>-2.62</v>
      </c>
      <c r="U5704">
        <v>-1</v>
      </c>
      <c r="V5704" t="s">
        <v>159</v>
      </c>
      <c r="W5704" t="s">
        <v>31</v>
      </c>
      <c r="X5704">
        <v>1</v>
      </c>
      <c r="Y5704" t="str">
        <f>IF(tblRides[[#This Row],[supply_demand_ratio]]&lt;0.8,"Below 0.8",IF(tblRides[[#This Row],[supply_demand_ratio]]&lt;1,"Between 0.8-1.0",IF(tblRides[[#This Row],[supply_demand_ratio]]&lt;=1.2,"Between 1.0-1.2","Above 1.2")))</f>
        <v>Between 1.0-1.2</v>
      </c>
    </row>
    <row r="5705" spans="1:25" x14ac:dyDescent="0.3">
      <c r="A5705" t="s">
        <v>5760</v>
      </c>
      <c r="B5705" s="1">
        <v>46073.331250000003</v>
      </c>
      <c r="C5705" s="2">
        <v>46073</v>
      </c>
      <c r="D5705">
        <v>7</v>
      </c>
      <c r="E5705" t="s">
        <v>33</v>
      </c>
      <c r="F5705" t="s">
        <v>26</v>
      </c>
      <c r="G5705">
        <v>12.2</v>
      </c>
      <c r="H5705">
        <v>268.93</v>
      </c>
      <c r="I5705">
        <v>263.55</v>
      </c>
      <c r="J5705">
        <v>1.1000000000000001</v>
      </c>
      <c r="K5705">
        <v>4</v>
      </c>
      <c r="L5705">
        <v>7.7</v>
      </c>
      <c r="M5705">
        <v>106</v>
      </c>
      <c r="N5705" t="s">
        <v>27</v>
      </c>
      <c r="O5705">
        <v>1.2190000000000001</v>
      </c>
      <c r="P5705" t="s">
        <v>28</v>
      </c>
      <c r="Q5705" t="s">
        <v>29</v>
      </c>
      <c r="R5705">
        <v>4.84</v>
      </c>
      <c r="S5705">
        <v>23</v>
      </c>
      <c r="T5705">
        <v>-5.38</v>
      </c>
      <c r="U5705">
        <v>3.7</v>
      </c>
      <c r="V5705" t="s">
        <v>159</v>
      </c>
      <c r="W5705" t="s">
        <v>31</v>
      </c>
      <c r="X5705">
        <v>1</v>
      </c>
      <c r="Y5705" t="str">
        <f>IF(tblRides[[#This Row],[supply_demand_ratio]]&lt;0.8,"Below 0.8",IF(tblRides[[#This Row],[supply_demand_ratio]]&lt;1,"Between 0.8-1.0",IF(tblRides[[#This Row],[supply_demand_ratio]]&lt;=1.2,"Between 1.0-1.2","Above 1.2")))</f>
        <v>Above 1.2</v>
      </c>
    </row>
    <row r="5706" spans="1:25" x14ac:dyDescent="0.3">
      <c r="A5706" t="s">
        <v>5761</v>
      </c>
      <c r="B5706" s="1">
        <v>46073.35833333333</v>
      </c>
      <c r="C5706" s="2">
        <v>46073</v>
      </c>
      <c r="D5706">
        <v>8</v>
      </c>
      <c r="E5706" t="s">
        <v>25</v>
      </c>
      <c r="F5706" t="s">
        <v>26</v>
      </c>
      <c r="G5706">
        <v>7</v>
      </c>
      <c r="H5706">
        <v>148.94</v>
      </c>
      <c r="J5706">
        <v>1.1000000000000001</v>
      </c>
      <c r="K5706">
        <v>3.8</v>
      </c>
      <c r="L5706">
        <v>6.8</v>
      </c>
      <c r="M5706">
        <v>111</v>
      </c>
      <c r="N5706" t="s">
        <v>27</v>
      </c>
      <c r="O5706">
        <v>0.96099999999999997</v>
      </c>
      <c r="P5706" t="s">
        <v>58</v>
      </c>
      <c r="Q5706" t="s">
        <v>74</v>
      </c>
      <c r="R5706">
        <v>4.68</v>
      </c>
      <c r="S5706">
        <v>7</v>
      </c>
      <c r="U5706">
        <v>3</v>
      </c>
      <c r="V5706" t="s">
        <v>159</v>
      </c>
      <c r="W5706" t="s">
        <v>31</v>
      </c>
      <c r="X5706">
        <v>0</v>
      </c>
      <c r="Y5706" t="str">
        <f>IF(tblRides[[#This Row],[supply_demand_ratio]]&lt;0.8,"Below 0.8",IF(tblRides[[#This Row],[supply_demand_ratio]]&lt;1,"Between 0.8-1.0",IF(tblRides[[#This Row],[supply_demand_ratio]]&lt;=1.2,"Between 1.0-1.2","Above 1.2")))</f>
        <v>Between 0.8-1.0</v>
      </c>
    </row>
    <row r="5707" spans="1:25" x14ac:dyDescent="0.3">
      <c r="A5707" t="s">
        <v>5762</v>
      </c>
      <c r="B5707" s="1">
        <v>46073.36041666667</v>
      </c>
      <c r="C5707" s="2">
        <v>46073</v>
      </c>
      <c r="D5707">
        <v>8</v>
      </c>
      <c r="E5707" t="s">
        <v>33</v>
      </c>
      <c r="F5707" t="s">
        <v>26</v>
      </c>
      <c r="G5707">
        <v>7.4</v>
      </c>
      <c r="H5707">
        <v>185.56</v>
      </c>
      <c r="I5707">
        <v>190.15</v>
      </c>
      <c r="J5707">
        <v>1.2</v>
      </c>
      <c r="K5707">
        <v>6.7</v>
      </c>
      <c r="L5707">
        <v>1.4</v>
      </c>
      <c r="M5707">
        <v>73</v>
      </c>
      <c r="N5707" t="s">
        <v>27</v>
      </c>
      <c r="O5707">
        <v>0.71899999999999997</v>
      </c>
      <c r="P5707" t="s">
        <v>28</v>
      </c>
      <c r="Q5707" t="s">
        <v>29</v>
      </c>
      <c r="R5707">
        <v>4.76</v>
      </c>
      <c r="S5707">
        <v>5</v>
      </c>
      <c r="T5707">
        <v>4.59</v>
      </c>
      <c r="U5707">
        <v>-5.3</v>
      </c>
      <c r="V5707" t="s">
        <v>159</v>
      </c>
      <c r="W5707" t="s">
        <v>45</v>
      </c>
      <c r="X5707">
        <v>1</v>
      </c>
      <c r="Y5707" t="str">
        <f>IF(tblRides[[#This Row],[supply_demand_ratio]]&lt;0.8,"Below 0.8",IF(tblRides[[#This Row],[supply_demand_ratio]]&lt;1,"Between 0.8-1.0",IF(tblRides[[#This Row],[supply_demand_ratio]]&lt;=1.2,"Between 1.0-1.2","Above 1.2")))</f>
        <v>Below 0.8</v>
      </c>
    </row>
    <row r="5708" spans="1:25" x14ac:dyDescent="0.3">
      <c r="A5708" t="s">
        <v>5763</v>
      </c>
      <c r="B5708" s="1">
        <v>46073.36041666667</v>
      </c>
      <c r="C5708" s="2">
        <v>46073</v>
      </c>
      <c r="D5708">
        <v>8</v>
      </c>
      <c r="E5708" t="s">
        <v>62</v>
      </c>
      <c r="F5708" t="s">
        <v>26</v>
      </c>
      <c r="G5708">
        <v>3.1</v>
      </c>
      <c r="H5708">
        <v>89.55</v>
      </c>
      <c r="I5708">
        <v>85.41</v>
      </c>
      <c r="J5708">
        <v>1</v>
      </c>
      <c r="K5708">
        <v>2</v>
      </c>
      <c r="L5708">
        <v>1</v>
      </c>
      <c r="M5708">
        <v>56</v>
      </c>
      <c r="N5708" t="s">
        <v>41</v>
      </c>
      <c r="O5708">
        <v>1.7909999999999999</v>
      </c>
      <c r="P5708" t="s">
        <v>28</v>
      </c>
      <c r="Q5708" t="s">
        <v>29</v>
      </c>
      <c r="R5708">
        <v>4.47</v>
      </c>
      <c r="S5708">
        <v>1</v>
      </c>
      <c r="T5708">
        <v>-4.1399999999999997</v>
      </c>
      <c r="U5708">
        <v>-1</v>
      </c>
      <c r="V5708" t="s">
        <v>159</v>
      </c>
      <c r="W5708" t="s">
        <v>31</v>
      </c>
      <c r="X5708">
        <v>1</v>
      </c>
      <c r="Y5708" t="str">
        <f>IF(tblRides[[#This Row],[supply_demand_ratio]]&lt;0.8,"Below 0.8",IF(tblRides[[#This Row],[supply_demand_ratio]]&lt;1,"Between 0.8-1.0",IF(tblRides[[#This Row],[supply_demand_ratio]]&lt;=1.2,"Between 1.0-1.2","Above 1.2")))</f>
        <v>Above 1.2</v>
      </c>
    </row>
    <row r="5709" spans="1:25" x14ac:dyDescent="0.3">
      <c r="A5709" t="s">
        <v>5764</v>
      </c>
      <c r="B5709" s="1">
        <v>46073.375</v>
      </c>
      <c r="C5709" s="2">
        <v>46073</v>
      </c>
      <c r="D5709">
        <v>9</v>
      </c>
      <c r="E5709" t="s">
        <v>33</v>
      </c>
      <c r="F5709" t="s">
        <v>34</v>
      </c>
      <c r="G5709">
        <v>8.9</v>
      </c>
      <c r="H5709">
        <v>205.48</v>
      </c>
      <c r="I5709">
        <v>199.92</v>
      </c>
      <c r="J5709">
        <v>1.1000000000000001</v>
      </c>
      <c r="K5709">
        <v>5.6</v>
      </c>
      <c r="L5709">
        <v>7.5</v>
      </c>
      <c r="M5709">
        <v>79</v>
      </c>
      <c r="N5709" t="s">
        <v>41</v>
      </c>
      <c r="O5709">
        <v>1.1299999999999999</v>
      </c>
      <c r="P5709" t="s">
        <v>28</v>
      </c>
      <c r="Q5709" t="s">
        <v>29</v>
      </c>
      <c r="R5709">
        <v>4.93</v>
      </c>
      <c r="S5709">
        <v>0</v>
      </c>
      <c r="T5709">
        <v>-5.56</v>
      </c>
      <c r="U5709">
        <v>1.9</v>
      </c>
      <c r="V5709" t="s">
        <v>159</v>
      </c>
      <c r="W5709" t="s">
        <v>45</v>
      </c>
      <c r="X5709">
        <v>1</v>
      </c>
      <c r="Y5709" t="str">
        <f>IF(tblRides[[#This Row],[supply_demand_ratio]]&lt;0.8,"Below 0.8",IF(tblRides[[#This Row],[supply_demand_ratio]]&lt;1,"Between 0.8-1.0",IF(tblRides[[#This Row],[supply_demand_ratio]]&lt;=1.2,"Between 1.0-1.2","Above 1.2")))</f>
        <v>Between 1.0-1.2</v>
      </c>
    </row>
    <row r="5710" spans="1:25" x14ac:dyDescent="0.3">
      <c r="A5710" t="s">
        <v>5765</v>
      </c>
      <c r="B5710" s="1">
        <v>46073.39166666667</v>
      </c>
      <c r="C5710" s="2">
        <v>46073</v>
      </c>
      <c r="D5710">
        <v>9</v>
      </c>
      <c r="E5710" t="s">
        <v>33</v>
      </c>
      <c r="F5710" t="s">
        <v>26</v>
      </c>
      <c r="G5710">
        <v>10.7</v>
      </c>
      <c r="H5710">
        <v>307.79000000000002</v>
      </c>
      <c r="I5710">
        <v>290.72000000000003</v>
      </c>
      <c r="J5710">
        <v>1.4</v>
      </c>
      <c r="K5710">
        <v>9.4</v>
      </c>
      <c r="L5710">
        <v>17</v>
      </c>
      <c r="M5710">
        <v>86</v>
      </c>
      <c r="N5710" t="s">
        <v>72</v>
      </c>
      <c r="O5710">
        <v>0.70399999999999996</v>
      </c>
      <c r="P5710" t="s">
        <v>28</v>
      </c>
      <c r="Q5710" t="s">
        <v>29</v>
      </c>
      <c r="R5710">
        <v>4.9000000000000004</v>
      </c>
      <c r="S5710">
        <v>2</v>
      </c>
      <c r="T5710">
        <v>-17.07</v>
      </c>
      <c r="U5710">
        <v>7.6</v>
      </c>
      <c r="V5710" t="s">
        <v>159</v>
      </c>
      <c r="W5710" t="s">
        <v>45</v>
      </c>
      <c r="X5710">
        <v>1</v>
      </c>
      <c r="Y5710" t="str">
        <f>IF(tblRides[[#This Row],[supply_demand_ratio]]&lt;0.8,"Below 0.8",IF(tblRides[[#This Row],[supply_demand_ratio]]&lt;1,"Between 0.8-1.0",IF(tblRides[[#This Row],[supply_demand_ratio]]&lt;=1.2,"Between 1.0-1.2","Above 1.2")))</f>
        <v>Below 0.8</v>
      </c>
    </row>
    <row r="5711" spans="1:25" x14ac:dyDescent="0.3">
      <c r="A5711" t="s">
        <v>5766</v>
      </c>
      <c r="B5711" s="1">
        <v>46073.404861111114</v>
      </c>
      <c r="C5711" s="2">
        <v>46073</v>
      </c>
      <c r="D5711">
        <v>9</v>
      </c>
      <c r="E5711" t="s">
        <v>33</v>
      </c>
      <c r="F5711" t="s">
        <v>26</v>
      </c>
      <c r="G5711">
        <v>3.8</v>
      </c>
      <c r="H5711">
        <v>115.65</v>
      </c>
      <c r="I5711">
        <v>112.73</v>
      </c>
      <c r="J5711">
        <v>1.1000000000000001</v>
      </c>
      <c r="K5711">
        <v>5.3</v>
      </c>
      <c r="L5711">
        <v>8.5</v>
      </c>
      <c r="M5711">
        <v>77</v>
      </c>
      <c r="N5711" t="s">
        <v>27</v>
      </c>
      <c r="O5711">
        <v>0.80300000000000005</v>
      </c>
      <c r="P5711" t="s">
        <v>28</v>
      </c>
      <c r="Q5711" t="s">
        <v>29</v>
      </c>
      <c r="R5711">
        <v>5</v>
      </c>
      <c r="S5711">
        <v>17</v>
      </c>
      <c r="T5711">
        <v>-2.92</v>
      </c>
      <c r="U5711">
        <v>3.2</v>
      </c>
      <c r="V5711" t="s">
        <v>159</v>
      </c>
      <c r="W5711" t="s">
        <v>45</v>
      </c>
      <c r="X5711">
        <v>1</v>
      </c>
      <c r="Y5711" t="str">
        <f>IF(tblRides[[#This Row],[supply_demand_ratio]]&lt;0.8,"Below 0.8",IF(tblRides[[#This Row],[supply_demand_ratio]]&lt;1,"Between 0.8-1.0",IF(tblRides[[#This Row],[supply_demand_ratio]]&lt;=1.2,"Between 1.0-1.2","Above 1.2")))</f>
        <v>Between 0.8-1.0</v>
      </c>
    </row>
    <row r="5712" spans="1:25" x14ac:dyDescent="0.3">
      <c r="A5712" t="s">
        <v>5767</v>
      </c>
      <c r="B5712" s="1">
        <v>46073.416666666664</v>
      </c>
      <c r="C5712" s="2">
        <v>46073</v>
      </c>
      <c r="D5712">
        <v>10</v>
      </c>
      <c r="E5712" t="s">
        <v>36</v>
      </c>
      <c r="F5712" t="s">
        <v>26</v>
      </c>
      <c r="G5712">
        <v>5.4</v>
      </c>
      <c r="H5712">
        <v>120.49</v>
      </c>
      <c r="I5712">
        <v>122.26</v>
      </c>
      <c r="J5712">
        <v>1.1000000000000001</v>
      </c>
      <c r="K5712">
        <v>6.6</v>
      </c>
      <c r="L5712">
        <v>11.4</v>
      </c>
      <c r="M5712">
        <v>104</v>
      </c>
      <c r="N5712" t="s">
        <v>27</v>
      </c>
      <c r="O5712">
        <v>0.873</v>
      </c>
      <c r="P5712" t="s">
        <v>28</v>
      </c>
      <c r="Q5712" t="s">
        <v>29</v>
      </c>
      <c r="R5712">
        <v>4.51</v>
      </c>
      <c r="S5712">
        <v>42</v>
      </c>
      <c r="T5712">
        <v>1.77</v>
      </c>
      <c r="U5712">
        <v>4.8</v>
      </c>
      <c r="V5712" t="s">
        <v>159</v>
      </c>
      <c r="W5712" t="s">
        <v>45</v>
      </c>
      <c r="X5712">
        <v>1</v>
      </c>
      <c r="Y5712" t="str">
        <f>IF(tblRides[[#This Row],[supply_demand_ratio]]&lt;0.8,"Below 0.8",IF(tblRides[[#This Row],[supply_demand_ratio]]&lt;1,"Between 0.8-1.0",IF(tblRides[[#This Row],[supply_demand_ratio]]&lt;=1.2,"Between 1.0-1.2","Above 1.2")))</f>
        <v>Between 0.8-1.0</v>
      </c>
    </row>
    <row r="5713" spans="1:25" x14ac:dyDescent="0.3">
      <c r="A5713" t="s">
        <v>5768</v>
      </c>
      <c r="B5713" s="1">
        <v>46073.418749999997</v>
      </c>
      <c r="C5713" s="2">
        <v>46073</v>
      </c>
      <c r="D5713">
        <v>10</v>
      </c>
      <c r="E5713" t="s">
        <v>43</v>
      </c>
      <c r="F5713" t="s">
        <v>26</v>
      </c>
      <c r="G5713">
        <v>3.9</v>
      </c>
      <c r="H5713">
        <v>90.34</v>
      </c>
      <c r="I5713">
        <v>89.38</v>
      </c>
      <c r="J5713">
        <v>1</v>
      </c>
      <c r="K5713">
        <v>2.9</v>
      </c>
      <c r="L5713">
        <v>2.9</v>
      </c>
      <c r="M5713">
        <v>68</v>
      </c>
      <c r="N5713" t="s">
        <v>41</v>
      </c>
      <c r="O5713">
        <v>2.121</v>
      </c>
      <c r="P5713" t="s">
        <v>28</v>
      </c>
      <c r="Q5713" t="s">
        <v>29</v>
      </c>
      <c r="R5713">
        <v>4.49</v>
      </c>
      <c r="S5713">
        <v>2</v>
      </c>
      <c r="T5713">
        <v>-0.96</v>
      </c>
      <c r="U5713">
        <v>0</v>
      </c>
      <c r="V5713" t="s">
        <v>159</v>
      </c>
      <c r="W5713" t="s">
        <v>31</v>
      </c>
      <c r="X5713">
        <v>1</v>
      </c>
      <c r="Y5713" t="str">
        <f>IF(tblRides[[#This Row],[supply_demand_ratio]]&lt;0.8,"Below 0.8",IF(tblRides[[#This Row],[supply_demand_ratio]]&lt;1,"Between 0.8-1.0",IF(tblRides[[#This Row],[supply_demand_ratio]]&lt;=1.2,"Between 1.0-1.2","Above 1.2")))</f>
        <v>Above 1.2</v>
      </c>
    </row>
    <row r="5714" spans="1:25" x14ac:dyDescent="0.3">
      <c r="A5714" t="s">
        <v>5769</v>
      </c>
      <c r="B5714" s="1">
        <v>46073.433333333334</v>
      </c>
      <c r="C5714" s="2">
        <v>46073</v>
      </c>
      <c r="D5714">
        <v>10</v>
      </c>
      <c r="E5714" t="s">
        <v>33</v>
      </c>
      <c r="F5714" t="s">
        <v>26</v>
      </c>
      <c r="G5714">
        <v>8.4</v>
      </c>
      <c r="H5714">
        <v>196.25</v>
      </c>
      <c r="I5714">
        <v>188.3</v>
      </c>
      <c r="J5714">
        <v>1.1000000000000001</v>
      </c>
      <c r="K5714">
        <v>9.5</v>
      </c>
      <c r="L5714">
        <v>15.2</v>
      </c>
      <c r="M5714">
        <v>86</v>
      </c>
      <c r="N5714" t="s">
        <v>27</v>
      </c>
      <c r="O5714">
        <v>0.88100000000000001</v>
      </c>
      <c r="P5714" t="s">
        <v>28</v>
      </c>
      <c r="Q5714" t="s">
        <v>29</v>
      </c>
      <c r="R5714">
        <v>4.46</v>
      </c>
      <c r="S5714">
        <v>24</v>
      </c>
      <c r="T5714">
        <v>-7.95</v>
      </c>
      <c r="U5714">
        <v>5.7</v>
      </c>
      <c r="V5714" t="s">
        <v>159</v>
      </c>
      <c r="W5714" t="s">
        <v>45</v>
      </c>
      <c r="X5714">
        <v>1</v>
      </c>
      <c r="Y5714" t="str">
        <f>IF(tblRides[[#This Row],[supply_demand_ratio]]&lt;0.8,"Below 0.8",IF(tblRides[[#This Row],[supply_demand_ratio]]&lt;1,"Between 0.8-1.0",IF(tblRides[[#This Row],[supply_demand_ratio]]&lt;=1.2,"Between 1.0-1.2","Above 1.2")))</f>
        <v>Between 0.8-1.0</v>
      </c>
    </row>
    <row r="5715" spans="1:25" x14ac:dyDescent="0.3">
      <c r="A5715" t="s">
        <v>5770</v>
      </c>
      <c r="B5715" s="1">
        <v>46073.441666666666</v>
      </c>
      <c r="C5715" s="2">
        <v>46073</v>
      </c>
      <c r="D5715">
        <v>10</v>
      </c>
      <c r="E5715" t="s">
        <v>25</v>
      </c>
      <c r="F5715" t="s">
        <v>26</v>
      </c>
      <c r="G5715">
        <v>13.5</v>
      </c>
      <c r="H5715">
        <v>317.17</v>
      </c>
      <c r="I5715">
        <v>326.95999999999998</v>
      </c>
      <c r="J5715">
        <v>1.2</v>
      </c>
      <c r="K5715">
        <v>5.7</v>
      </c>
      <c r="L5715">
        <v>10.3</v>
      </c>
      <c r="M5715">
        <v>94</v>
      </c>
      <c r="N5715" t="s">
        <v>72</v>
      </c>
      <c r="O5715">
        <v>0.61</v>
      </c>
      <c r="P5715" t="s">
        <v>28</v>
      </c>
      <c r="Q5715" t="s">
        <v>29</v>
      </c>
      <c r="R5715">
        <v>4.97</v>
      </c>
      <c r="S5715">
        <v>8</v>
      </c>
      <c r="T5715">
        <v>9.7899999999999991</v>
      </c>
      <c r="U5715">
        <v>4.5999999999999996</v>
      </c>
      <c r="V5715" t="s">
        <v>159</v>
      </c>
      <c r="W5715" t="s">
        <v>45</v>
      </c>
      <c r="X5715">
        <v>1</v>
      </c>
      <c r="Y5715" t="str">
        <f>IF(tblRides[[#This Row],[supply_demand_ratio]]&lt;0.8,"Below 0.8",IF(tblRides[[#This Row],[supply_demand_ratio]]&lt;1,"Between 0.8-1.0",IF(tblRides[[#This Row],[supply_demand_ratio]]&lt;=1.2,"Between 1.0-1.2","Above 1.2")))</f>
        <v>Below 0.8</v>
      </c>
    </row>
    <row r="5716" spans="1:25" x14ac:dyDescent="0.3">
      <c r="A5716" t="s">
        <v>5771</v>
      </c>
      <c r="B5716" s="1">
        <v>46073.447222222225</v>
      </c>
      <c r="C5716" s="2">
        <v>46073</v>
      </c>
      <c r="D5716">
        <v>10</v>
      </c>
      <c r="E5716" t="s">
        <v>33</v>
      </c>
      <c r="F5716" t="s">
        <v>26</v>
      </c>
      <c r="G5716">
        <v>0.7</v>
      </c>
      <c r="H5716">
        <v>49.11</v>
      </c>
      <c r="I5716">
        <v>49.17</v>
      </c>
      <c r="J5716">
        <v>1</v>
      </c>
      <c r="K5716">
        <v>4.7</v>
      </c>
      <c r="L5716">
        <v>1</v>
      </c>
      <c r="M5716">
        <v>90</v>
      </c>
      <c r="N5716" t="s">
        <v>27</v>
      </c>
      <c r="O5716">
        <v>1.0289999999999999</v>
      </c>
      <c r="P5716" t="s">
        <v>28</v>
      </c>
      <c r="Q5716" t="s">
        <v>29</v>
      </c>
      <c r="R5716">
        <v>4.4400000000000004</v>
      </c>
      <c r="S5716">
        <v>1</v>
      </c>
      <c r="T5716">
        <v>0.06</v>
      </c>
      <c r="U5716">
        <v>-3.7</v>
      </c>
      <c r="V5716" t="s">
        <v>159</v>
      </c>
      <c r="W5716" t="s">
        <v>31</v>
      </c>
      <c r="X5716">
        <v>1</v>
      </c>
      <c r="Y5716" t="str">
        <f>IF(tblRides[[#This Row],[supply_demand_ratio]]&lt;0.8,"Below 0.8",IF(tblRides[[#This Row],[supply_demand_ratio]]&lt;1,"Between 0.8-1.0",IF(tblRides[[#This Row],[supply_demand_ratio]]&lt;=1.2,"Between 1.0-1.2","Above 1.2")))</f>
        <v>Between 1.0-1.2</v>
      </c>
    </row>
    <row r="5717" spans="1:25" x14ac:dyDescent="0.3">
      <c r="A5717" t="s">
        <v>5772</v>
      </c>
      <c r="B5717" s="1">
        <v>46073.453472222223</v>
      </c>
      <c r="C5717" s="2">
        <v>46073</v>
      </c>
      <c r="D5717">
        <v>10</v>
      </c>
      <c r="E5717" t="s">
        <v>25</v>
      </c>
      <c r="F5717" t="s">
        <v>34</v>
      </c>
      <c r="G5717">
        <v>4.0999999999999996</v>
      </c>
      <c r="H5717">
        <v>144.1</v>
      </c>
      <c r="I5717">
        <v>139.28</v>
      </c>
      <c r="J5717">
        <v>1.3</v>
      </c>
      <c r="K5717">
        <v>5.5</v>
      </c>
      <c r="L5717">
        <v>5.0999999999999996</v>
      </c>
      <c r="M5717">
        <v>113</v>
      </c>
      <c r="N5717" t="s">
        <v>72</v>
      </c>
      <c r="O5717">
        <v>0.73199999999999998</v>
      </c>
      <c r="P5717" t="s">
        <v>28</v>
      </c>
      <c r="Q5717" t="s">
        <v>29</v>
      </c>
      <c r="R5717">
        <v>4.63</v>
      </c>
      <c r="S5717">
        <v>0</v>
      </c>
      <c r="T5717">
        <v>-4.82</v>
      </c>
      <c r="U5717">
        <v>-0.4</v>
      </c>
      <c r="V5717" t="s">
        <v>159</v>
      </c>
      <c r="W5717" t="s">
        <v>45</v>
      </c>
      <c r="X5717">
        <v>1</v>
      </c>
      <c r="Y5717" t="str">
        <f>IF(tblRides[[#This Row],[supply_demand_ratio]]&lt;0.8,"Below 0.8",IF(tblRides[[#This Row],[supply_demand_ratio]]&lt;1,"Between 0.8-1.0",IF(tblRides[[#This Row],[supply_demand_ratio]]&lt;=1.2,"Between 1.0-1.2","Above 1.2")))</f>
        <v>Below 0.8</v>
      </c>
    </row>
    <row r="5718" spans="1:25" x14ac:dyDescent="0.3">
      <c r="A5718" t="s">
        <v>5773</v>
      </c>
      <c r="B5718" s="1">
        <v>46073.458333333336</v>
      </c>
      <c r="C5718" s="2">
        <v>46073</v>
      </c>
      <c r="D5718">
        <v>11</v>
      </c>
      <c r="E5718" t="s">
        <v>33</v>
      </c>
      <c r="F5718" t="s">
        <v>26</v>
      </c>
      <c r="G5718">
        <v>18.7</v>
      </c>
      <c r="H5718">
        <v>363.17</v>
      </c>
      <c r="I5718">
        <v>382.34</v>
      </c>
      <c r="J5718">
        <v>1.2</v>
      </c>
      <c r="K5718">
        <v>3</v>
      </c>
      <c r="L5718">
        <v>1.9</v>
      </c>
      <c r="M5718">
        <v>93</v>
      </c>
      <c r="N5718" t="s">
        <v>27</v>
      </c>
      <c r="O5718">
        <v>0.97399999999999998</v>
      </c>
      <c r="P5718" t="s">
        <v>28</v>
      </c>
      <c r="Q5718" t="s">
        <v>29</v>
      </c>
      <c r="R5718">
        <v>4.4000000000000004</v>
      </c>
      <c r="S5718">
        <v>9</v>
      </c>
      <c r="T5718">
        <v>19.170000000000002</v>
      </c>
      <c r="U5718">
        <v>-1.1000000000000001</v>
      </c>
      <c r="V5718" t="s">
        <v>159</v>
      </c>
      <c r="W5718" t="s">
        <v>31</v>
      </c>
      <c r="X5718">
        <v>1</v>
      </c>
      <c r="Y5718" t="str">
        <f>IF(tblRides[[#This Row],[supply_demand_ratio]]&lt;0.8,"Below 0.8",IF(tblRides[[#This Row],[supply_demand_ratio]]&lt;1,"Between 0.8-1.0",IF(tblRides[[#This Row],[supply_demand_ratio]]&lt;=1.2,"Between 1.0-1.2","Above 1.2")))</f>
        <v>Between 0.8-1.0</v>
      </c>
    </row>
    <row r="5719" spans="1:25" x14ac:dyDescent="0.3">
      <c r="A5719" t="s">
        <v>5774</v>
      </c>
      <c r="B5719" s="1">
        <v>46073.469444444447</v>
      </c>
      <c r="C5719" s="2">
        <v>46073</v>
      </c>
      <c r="D5719">
        <v>11</v>
      </c>
      <c r="E5719" t="s">
        <v>36</v>
      </c>
      <c r="F5719" t="s">
        <v>26</v>
      </c>
      <c r="G5719">
        <v>5.0999999999999996</v>
      </c>
      <c r="H5719">
        <v>138.94999999999999</v>
      </c>
      <c r="I5719">
        <v>140.55000000000001</v>
      </c>
      <c r="J5719">
        <v>1.1000000000000001</v>
      </c>
      <c r="K5719">
        <v>8.1999999999999993</v>
      </c>
      <c r="L5719">
        <v>5.8</v>
      </c>
      <c r="M5719">
        <v>118</v>
      </c>
      <c r="N5719" t="s">
        <v>27</v>
      </c>
      <c r="O5719">
        <v>1.0389999999999999</v>
      </c>
      <c r="P5719" t="s">
        <v>28</v>
      </c>
      <c r="Q5719" t="s">
        <v>29</v>
      </c>
      <c r="R5719">
        <v>4.74</v>
      </c>
      <c r="S5719">
        <v>11</v>
      </c>
      <c r="T5719">
        <v>1.6</v>
      </c>
      <c r="U5719">
        <v>-2.4</v>
      </c>
      <c r="V5719" t="s">
        <v>159</v>
      </c>
      <c r="W5719" t="s">
        <v>45</v>
      </c>
      <c r="X5719">
        <v>1</v>
      </c>
      <c r="Y5719" t="str">
        <f>IF(tblRides[[#This Row],[supply_demand_ratio]]&lt;0.8,"Below 0.8",IF(tblRides[[#This Row],[supply_demand_ratio]]&lt;1,"Between 0.8-1.0",IF(tblRides[[#This Row],[supply_demand_ratio]]&lt;=1.2,"Between 1.0-1.2","Above 1.2")))</f>
        <v>Between 1.0-1.2</v>
      </c>
    </row>
    <row r="5720" spans="1:25" x14ac:dyDescent="0.3">
      <c r="A5720" t="s">
        <v>5775</v>
      </c>
      <c r="B5720" s="1">
        <v>46073.506249999999</v>
      </c>
      <c r="C5720" s="2">
        <v>46073</v>
      </c>
      <c r="D5720">
        <v>12</v>
      </c>
      <c r="E5720" t="s">
        <v>25</v>
      </c>
      <c r="F5720" t="s">
        <v>26</v>
      </c>
      <c r="G5720">
        <v>7</v>
      </c>
      <c r="H5720">
        <v>131.66999999999999</v>
      </c>
      <c r="I5720">
        <v>131.38</v>
      </c>
      <c r="J5720">
        <v>1</v>
      </c>
      <c r="K5720">
        <v>7.4</v>
      </c>
      <c r="L5720">
        <v>8.8000000000000007</v>
      </c>
      <c r="M5720">
        <v>117</v>
      </c>
      <c r="N5720" t="s">
        <v>41</v>
      </c>
      <c r="O5720">
        <v>1.458</v>
      </c>
      <c r="P5720" t="s">
        <v>28</v>
      </c>
      <c r="Q5720" t="s">
        <v>29</v>
      </c>
      <c r="R5720">
        <v>4.76</v>
      </c>
      <c r="S5720">
        <v>2</v>
      </c>
      <c r="T5720">
        <v>-0.28999999999999998</v>
      </c>
      <c r="U5720">
        <v>1.4</v>
      </c>
      <c r="V5720" t="s">
        <v>159</v>
      </c>
      <c r="W5720" t="s">
        <v>45</v>
      </c>
      <c r="X5720">
        <v>1</v>
      </c>
      <c r="Y5720" t="str">
        <f>IF(tblRides[[#This Row],[supply_demand_ratio]]&lt;0.8,"Below 0.8",IF(tblRides[[#This Row],[supply_demand_ratio]]&lt;1,"Between 0.8-1.0",IF(tblRides[[#This Row],[supply_demand_ratio]]&lt;=1.2,"Between 1.0-1.2","Above 1.2")))</f>
        <v>Above 1.2</v>
      </c>
    </row>
    <row r="5721" spans="1:25" x14ac:dyDescent="0.3">
      <c r="A5721" t="s">
        <v>5776</v>
      </c>
      <c r="B5721" s="1">
        <v>46073.509722222225</v>
      </c>
      <c r="C5721" s="2">
        <v>46073</v>
      </c>
      <c r="D5721">
        <v>12</v>
      </c>
      <c r="E5721" t="s">
        <v>33</v>
      </c>
      <c r="F5721" t="s">
        <v>34</v>
      </c>
      <c r="G5721">
        <v>25.6</v>
      </c>
      <c r="H5721">
        <v>437.64</v>
      </c>
      <c r="I5721">
        <v>444.07</v>
      </c>
      <c r="J5721">
        <v>1</v>
      </c>
      <c r="K5721">
        <v>3.3</v>
      </c>
      <c r="L5721">
        <v>8.8000000000000007</v>
      </c>
      <c r="M5721">
        <v>91</v>
      </c>
      <c r="N5721" t="s">
        <v>41</v>
      </c>
      <c r="O5721">
        <v>1.522</v>
      </c>
      <c r="P5721" t="s">
        <v>28</v>
      </c>
      <c r="Q5721" t="s">
        <v>29</v>
      </c>
      <c r="R5721">
        <v>4.8099999999999996</v>
      </c>
      <c r="S5721">
        <v>0</v>
      </c>
      <c r="T5721">
        <v>6.43</v>
      </c>
      <c r="U5721">
        <v>5.5</v>
      </c>
      <c r="V5721" t="s">
        <v>159</v>
      </c>
      <c r="W5721" t="s">
        <v>31</v>
      </c>
      <c r="X5721">
        <v>1</v>
      </c>
      <c r="Y5721" t="str">
        <f>IF(tblRides[[#This Row],[supply_demand_ratio]]&lt;0.8,"Below 0.8",IF(tblRides[[#This Row],[supply_demand_ratio]]&lt;1,"Between 0.8-1.0",IF(tblRides[[#This Row],[supply_demand_ratio]]&lt;=1.2,"Between 1.0-1.2","Above 1.2")))</f>
        <v>Above 1.2</v>
      </c>
    </row>
    <row r="5722" spans="1:25" x14ac:dyDescent="0.3">
      <c r="A5722" t="s">
        <v>5777</v>
      </c>
      <c r="B5722" s="1">
        <v>46073.53402777778</v>
      </c>
      <c r="C5722" s="2">
        <v>46073</v>
      </c>
      <c r="D5722">
        <v>12</v>
      </c>
      <c r="E5722" t="s">
        <v>25</v>
      </c>
      <c r="F5722" t="s">
        <v>34</v>
      </c>
      <c r="G5722">
        <v>17.3</v>
      </c>
      <c r="H5722">
        <v>343.39</v>
      </c>
      <c r="J5722">
        <v>1</v>
      </c>
      <c r="K5722">
        <v>13.2</v>
      </c>
      <c r="L5722">
        <v>13.6</v>
      </c>
      <c r="M5722">
        <v>111</v>
      </c>
      <c r="N5722" t="s">
        <v>27</v>
      </c>
      <c r="O5722">
        <v>0.78</v>
      </c>
      <c r="P5722" t="s">
        <v>58</v>
      </c>
      <c r="Q5722" t="s">
        <v>88</v>
      </c>
      <c r="R5722">
        <v>4.7</v>
      </c>
      <c r="S5722">
        <v>0</v>
      </c>
      <c r="U5722">
        <v>0.4</v>
      </c>
      <c r="V5722" t="s">
        <v>159</v>
      </c>
      <c r="W5722" t="s">
        <v>77</v>
      </c>
      <c r="X5722">
        <v>0</v>
      </c>
      <c r="Y5722" t="str">
        <f>IF(tblRides[[#This Row],[supply_demand_ratio]]&lt;0.8,"Below 0.8",IF(tblRides[[#This Row],[supply_demand_ratio]]&lt;1,"Between 0.8-1.0",IF(tblRides[[#This Row],[supply_demand_ratio]]&lt;=1.2,"Between 1.0-1.2","Above 1.2")))</f>
        <v>Below 0.8</v>
      </c>
    </row>
    <row r="5723" spans="1:25" x14ac:dyDescent="0.3">
      <c r="A5723" t="s">
        <v>5778</v>
      </c>
      <c r="B5723" s="1">
        <v>46073.541666666664</v>
      </c>
      <c r="C5723" s="2">
        <v>46073</v>
      </c>
      <c r="D5723">
        <v>13</v>
      </c>
      <c r="E5723" t="s">
        <v>25</v>
      </c>
      <c r="F5723" t="s">
        <v>26</v>
      </c>
      <c r="G5723">
        <v>8.6</v>
      </c>
      <c r="H5723">
        <v>174.81</v>
      </c>
      <c r="I5723">
        <v>165.64</v>
      </c>
      <c r="J5723">
        <v>1</v>
      </c>
      <c r="K5723">
        <v>6.6</v>
      </c>
      <c r="L5723">
        <v>5.3</v>
      </c>
      <c r="M5723">
        <v>125</v>
      </c>
      <c r="N5723" t="s">
        <v>27</v>
      </c>
      <c r="O5723">
        <v>1.1160000000000001</v>
      </c>
      <c r="P5723" t="s">
        <v>28</v>
      </c>
      <c r="Q5723" t="s">
        <v>29</v>
      </c>
      <c r="R5723">
        <v>4.49</v>
      </c>
      <c r="S5723">
        <v>20</v>
      </c>
      <c r="T5723">
        <v>-9.17</v>
      </c>
      <c r="U5723">
        <v>-1.3</v>
      </c>
      <c r="V5723" t="s">
        <v>159</v>
      </c>
      <c r="W5723" t="s">
        <v>45</v>
      </c>
      <c r="X5723">
        <v>1</v>
      </c>
      <c r="Y5723" t="str">
        <f>IF(tblRides[[#This Row],[supply_demand_ratio]]&lt;0.8,"Below 0.8",IF(tblRides[[#This Row],[supply_demand_ratio]]&lt;1,"Between 0.8-1.0",IF(tblRides[[#This Row],[supply_demand_ratio]]&lt;=1.2,"Between 1.0-1.2","Above 1.2")))</f>
        <v>Between 1.0-1.2</v>
      </c>
    </row>
    <row r="5724" spans="1:25" x14ac:dyDescent="0.3">
      <c r="A5724" t="s">
        <v>5779</v>
      </c>
      <c r="B5724" s="1">
        <v>46073.549305555556</v>
      </c>
      <c r="C5724" s="2">
        <v>46073</v>
      </c>
      <c r="D5724">
        <v>13</v>
      </c>
      <c r="E5724" t="s">
        <v>25</v>
      </c>
      <c r="F5724" t="s">
        <v>34</v>
      </c>
      <c r="G5724">
        <v>5.3</v>
      </c>
      <c r="H5724">
        <v>122.42</v>
      </c>
      <c r="I5724">
        <v>119.15</v>
      </c>
      <c r="J5724">
        <v>1.1000000000000001</v>
      </c>
      <c r="K5724">
        <v>6.4</v>
      </c>
      <c r="L5724">
        <v>8</v>
      </c>
      <c r="M5724">
        <v>125</v>
      </c>
      <c r="N5724" t="s">
        <v>27</v>
      </c>
      <c r="O5724">
        <v>1.1160000000000001</v>
      </c>
      <c r="P5724" t="s">
        <v>28</v>
      </c>
      <c r="Q5724" t="s">
        <v>29</v>
      </c>
      <c r="R5724">
        <v>4.82</v>
      </c>
      <c r="S5724">
        <v>0</v>
      </c>
      <c r="T5724">
        <v>-3.27</v>
      </c>
      <c r="U5724">
        <v>1.6</v>
      </c>
      <c r="V5724" t="s">
        <v>159</v>
      </c>
      <c r="W5724" t="s">
        <v>45</v>
      </c>
      <c r="X5724">
        <v>1</v>
      </c>
      <c r="Y5724" t="str">
        <f>IF(tblRides[[#This Row],[supply_demand_ratio]]&lt;0.8,"Below 0.8",IF(tblRides[[#This Row],[supply_demand_ratio]]&lt;1,"Between 0.8-1.0",IF(tblRides[[#This Row],[supply_demand_ratio]]&lt;=1.2,"Between 1.0-1.2","Above 1.2")))</f>
        <v>Between 1.0-1.2</v>
      </c>
    </row>
    <row r="5725" spans="1:25" x14ac:dyDescent="0.3">
      <c r="A5725" t="s">
        <v>5780</v>
      </c>
      <c r="B5725" s="1">
        <v>46073.563194444447</v>
      </c>
      <c r="C5725" s="2">
        <v>46073</v>
      </c>
      <c r="D5725">
        <v>13</v>
      </c>
      <c r="E5725" t="s">
        <v>25</v>
      </c>
      <c r="F5725" t="s">
        <v>34</v>
      </c>
      <c r="G5725">
        <v>10.5</v>
      </c>
      <c r="H5725">
        <v>177.96</v>
      </c>
      <c r="I5725">
        <v>183.33</v>
      </c>
      <c r="J5725">
        <v>1</v>
      </c>
      <c r="K5725">
        <v>4.3</v>
      </c>
      <c r="L5725">
        <v>6.3</v>
      </c>
      <c r="M5725">
        <v>120</v>
      </c>
      <c r="N5725" t="s">
        <v>41</v>
      </c>
      <c r="O5725">
        <v>1.234</v>
      </c>
      <c r="P5725" t="s">
        <v>28</v>
      </c>
      <c r="Q5725" t="s">
        <v>29</v>
      </c>
      <c r="R5725">
        <v>4.7300000000000004</v>
      </c>
      <c r="S5725">
        <v>0</v>
      </c>
      <c r="T5725">
        <v>5.37</v>
      </c>
      <c r="U5725">
        <v>2</v>
      </c>
      <c r="V5725" t="s">
        <v>159</v>
      </c>
      <c r="W5725" t="s">
        <v>31</v>
      </c>
      <c r="X5725">
        <v>1</v>
      </c>
      <c r="Y5725" t="str">
        <f>IF(tblRides[[#This Row],[supply_demand_ratio]]&lt;0.8,"Below 0.8",IF(tblRides[[#This Row],[supply_demand_ratio]]&lt;1,"Between 0.8-1.0",IF(tblRides[[#This Row],[supply_demand_ratio]]&lt;=1.2,"Between 1.0-1.2","Above 1.2")))</f>
        <v>Above 1.2</v>
      </c>
    </row>
    <row r="5726" spans="1:25" x14ac:dyDescent="0.3">
      <c r="A5726" t="s">
        <v>5781</v>
      </c>
      <c r="B5726" s="1">
        <v>46073.574305555558</v>
      </c>
      <c r="C5726" s="2">
        <v>46073</v>
      </c>
      <c r="D5726">
        <v>13</v>
      </c>
      <c r="E5726" t="s">
        <v>62</v>
      </c>
      <c r="F5726" t="s">
        <v>26</v>
      </c>
      <c r="G5726">
        <v>3.8</v>
      </c>
      <c r="H5726">
        <v>103.82</v>
      </c>
      <c r="I5726">
        <v>101.5</v>
      </c>
      <c r="J5726">
        <v>1.1000000000000001</v>
      </c>
      <c r="K5726">
        <v>6.7</v>
      </c>
      <c r="L5726">
        <v>8.5</v>
      </c>
      <c r="M5726">
        <v>63</v>
      </c>
      <c r="N5726" t="s">
        <v>41</v>
      </c>
      <c r="O5726">
        <v>2.2000000000000002</v>
      </c>
      <c r="P5726" t="s">
        <v>28</v>
      </c>
      <c r="Q5726" t="s">
        <v>29</v>
      </c>
      <c r="R5726">
        <v>4.7300000000000004</v>
      </c>
      <c r="S5726">
        <v>22</v>
      </c>
      <c r="T5726">
        <v>-2.3199999999999998</v>
      </c>
      <c r="U5726">
        <v>1.8</v>
      </c>
      <c r="V5726" t="s">
        <v>159</v>
      </c>
      <c r="W5726" t="s">
        <v>45</v>
      </c>
      <c r="X5726">
        <v>1</v>
      </c>
      <c r="Y5726" t="str">
        <f>IF(tblRides[[#This Row],[supply_demand_ratio]]&lt;0.8,"Below 0.8",IF(tblRides[[#This Row],[supply_demand_ratio]]&lt;1,"Between 0.8-1.0",IF(tblRides[[#This Row],[supply_demand_ratio]]&lt;=1.2,"Between 1.0-1.2","Above 1.2")))</f>
        <v>Above 1.2</v>
      </c>
    </row>
    <row r="5727" spans="1:25" x14ac:dyDescent="0.3">
      <c r="A5727" t="s">
        <v>5782</v>
      </c>
      <c r="B5727" s="1">
        <v>46073.580555555556</v>
      </c>
      <c r="C5727" s="2">
        <v>46073</v>
      </c>
      <c r="D5727">
        <v>13</v>
      </c>
      <c r="E5727" t="s">
        <v>62</v>
      </c>
      <c r="F5727" t="s">
        <v>26</v>
      </c>
      <c r="G5727">
        <v>4</v>
      </c>
      <c r="H5727">
        <v>100.54</v>
      </c>
      <c r="I5727">
        <v>99.15</v>
      </c>
      <c r="J5727">
        <v>1</v>
      </c>
      <c r="K5727">
        <v>4.5</v>
      </c>
      <c r="L5727">
        <v>1.4</v>
      </c>
      <c r="M5727">
        <v>53</v>
      </c>
      <c r="N5727" t="s">
        <v>41</v>
      </c>
      <c r="O5727">
        <v>1.2949999999999999</v>
      </c>
      <c r="P5727" t="s">
        <v>28</v>
      </c>
      <c r="Q5727" t="s">
        <v>29</v>
      </c>
      <c r="R5727">
        <v>4.54</v>
      </c>
      <c r="S5727">
        <v>17</v>
      </c>
      <c r="T5727">
        <v>-1.39</v>
      </c>
      <c r="U5727">
        <v>-3.1</v>
      </c>
      <c r="V5727" t="s">
        <v>159</v>
      </c>
      <c r="W5727" t="s">
        <v>31</v>
      </c>
      <c r="X5727">
        <v>1</v>
      </c>
      <c r="Y5727" t="str">
        <f>IF(tblRides[[#This Row],[supply_demand_ratio]]&lt;0.8,"Below 0.8",IF(tblRides[[#This Row],[supply_demand_ratio]]&lt;1,"Between 0.8-1.0",IF(tblRides[[#This Row],[supply_demand_ratio]]&lt;=1.2,"Between 1.0-1.2","Above 1.2")))</f>
        <v>Above 1.2</v>
      </c>
    </row>
    <row r="5728" spans="1:25" x14ac:dyDescent="0.3">
      <c r="A5728" t="s">
        <v>5783</v>
      </c>
      <c r="B5728" s="1">
        <v>46073.584027777775</v>
      </c>
      <c r="C5728" s="2">
        <v>46073</v>
      </c>
      <c r="D5728">
        <v>14</v>
      </c>
      <c r="E5728" t="s">
        <v>36</v>
      </c>
      <c r="F5728" t="s">
        <v>26</v>
      </c>
      <c r="G5728">
        <v>2.2999999999999998</v>
      </c>
      <c r="H5728">
        <v>76.95</v>
      </c>
      <c r="I5728">
        <v>82.3</v>
      </c>
      <c r="J5728">
        <v>1</v>
      </c>
      <c r="K5728">
        <v>2.6</v>
      </c>
      <c r="L5728">
        <v>7.3</v>
      </c>
      <c r="M5728">
        <v>112</v>
      </c>
      <c r="N5728" t="s">
        <v>27</v>
      </c>
      <c r="O5728">
        <v>0.96799999999999997</v>
      </c>
      <c r="P5728" t="s">
        <v>28</v>
      </c>
      <c r="Q5728" t="s">
        <v>29</v>
      </c>
      <c r="R5728">
        <v>4.8</v>
      </c>
      <c r="S5728">
        <v>18</v>
      </c>
      <c r="T5728">
        <v>5.35</v>
      </c>
      <c r="U5728">
        <v>4.7</v>
      </c>
      <c r="V5728" t="s">
        <v>159</v>
      </c>
      <c r="W5728" t="s">
        <v>31</v>
      </c>
      <c r="X5728">
        <v>1</v>
      </c>
      <c r="Y5728" t="str">
        <f>IF(tblRides[[#This Row],[supply_demand_ratio]]&lt;0.8,"Below 0.8",IF(tblRides[[#This Row],[supply_demand_ratio]]&lt;1,"Between 0.8-1.0",IF(tblRides[[#This Row],[supply_demand_ratio]]&lt;=1.2,"Between 1.0-1.2","Above 1.2")))</f>
        <v>Between 0.8-1.0</v>
      </c>
    </row>
    <row r="5729" spans="1:25" x14ac:dyDescent="0.3">
      <c r="A5729" t="s">
        <v>5784</v>
      </c>
      <c r="B5729" s="1">
        <v>46073.595138888886</v>
      </c>
      <c r="C5729" s="2">
        <v>46073</v>
      </c>
      <c r="D5729">
        <v>14</v>
      </c>
      <c r="E5729" t="s">
        <v>33</v>
      </c>
      <c r="F5729" t="s">
        <v>26</v>
      </c>
      <c r="G5729">
        <v>3.5</v>
      </c>
      <c r="H5729">
        <v>93.94</v>
      </c>
      <c r="I5729">
        <v>88.58</v>
      </c>
      <c r="J5729">
        <v>1</v>
      </c>
      <c r="K5729">
        <v>4.2</v>
      </c>
      <c r="L5729">
        <v>1</v>
      </c>
      <c r="M5729">
        <v>98</v>
      </c>
      <c r="N5729" t="s">
        <v>27</v>
      </c>
      <c r="O5729">
        <v>1.202</v>
      </c>
      <c r="P5729" t="s">
        <v>28</v>
      </c>
      <c r="Q5729" t="s">
        <v>29</v>
      </c>
      <c r="R5729">
        <v>4.8899999999999997</v>
      </c>
      <c r="S5729">
        <v>8</v>
      </c>
      <c r="T5729">
        <v>-5.36</v>
      </c>
      <c r="U5729">
        <v>-3.2</v>
      </c>
      <c r="V5729" t="s">
        <v>159</v>
      </c>
      <c r="W5729" t="s">
        <v>31</v>
      </c>
      <c r="X5729">
        <v>1</v>
      </c>
      <c r="Y5729" t="str">
        <f>IF(tblRides[[#This Row],[supply_demand_ratio]]&lt;0.8,"Below 0.8",IF(tblRides[[#This Row],[supply_demand_ratio]]&lt;1,"Between 0.8-1.0",IF(tblRides[[#This Row],[supply_demand_ratio]]&lt;=1.2,"Between 1.0-1.2","Above 1.2")))</f>
        <v>Above 1.2</v>
      </c>
    </row>
    <row r="5730" spans="1:25" x14ac:dyDescent="0.3">
      <c r="A5730" t="s">
        <v>5785</v>
      </c>
      <c r="B5730" s="1">
        <v>46073.609027777777</v>
      </c>
      <c r="C5730" s="2">
        <v>46073</v>
      </c>
      <c r="D5730">
        <v>14</v>
      </c>
      <c r="E5730" t="s">
        <v>36</v>
      </c>
      <c r="F5730" t="s">
        <v>26</v>
      </c>
      <c r="G5730">
        <v>5.2</v>
      </c>
      <c r="H5730">
        <v>111.92</v>
      </c>
      <c r="J5730">
        <v>1</v>
      </c>
      <c r="K5730">
        <v>3.3</v>
      </c>
      <c r="L5730">
        <v>1</v>
      </c>
      <c r="M5730">
        <v>105</v>
      </c>
      <c r="N5730" t="s">
        <v>27</v>
      </c>
      <c r="O5730">
        <v>1.032</v>
      </c>
      <c r="P5730" t="s">
        <v>58</v>
      </c>
      <c r="Q5730" t="s">
        <v>88</v>
      </c>
      <c r="R5730">
        <v>4.55</v>
      </c>
      <c r="S5730">
        <v>7</v>
      </c>
      <c r="U5730">
        <v>-2.2999999999999998</v>
      </c>
      <c r="V5730" t="s">
        <v>159</v>
      </c>
      <c r="W5730" t="s">
        <v>31</v>
      </c>
      <c r="X5730">
        <v>0</v>
      </c>
      <c r="Y5730" t="str">
        <f>IF(tblRides[[#This Row],[supply_demand_ratio]]&lt;0.8,"Below 0.8",IF(tblRides[[#This Row],[supply_demand_ratio]]&lt;1,"Between 0.8-1.0",IF(tblRides[[#This Row],[supply_demand_ratio]]&lt;=1.2,"Between 1.0-1.2","Above 1.2")))</f>
        <v>Between 1.0-1.2</v>
      </c>
    </row>
    <row r="5731" spans="1:25" x14ac:dyDescent="0.3">
      <c r="A5731" t="s">
        <v>5786</v>
      </c>
      <c r="B5731" s="1">
        <v>46073.627083333333</v>
      </c>
      <c r="C5731" s="2">
        <v>46073</v>
      </c>
      <c r="D5731">
        <v>15</v>
      </c>
      <c r="E5731" t="s">
        <v>62</v>
      </c>
      <c r="F5731" t="s">
        <v>26</v>
      </c>
      <c r="G5731">
        <v>8.1999999999999993</v>
      </c>
      <c r="H5731">
        <v>142.65</v>
      </c>
      <c r="J5731">
        <v>1</v>
      </c>
      <c r="K5731">
        <v>2</v>
      </c>
      <c r="L5731">
        <v>5.0999999999999996</v>
      </c>
      <c r="M5731">
        <v>48</v>
      </c>
      <c r="N5731" t="s">
        <v>41</v>
      </c>
      <c r="O5731">
        <v>1.248</v>
      </c>
      <c r="P5731" t="s">
        <v>58</v>
      </c>
      <c r="Q5731" t="s">
        <v>88</v>
      </c>
      <c r="R5731">
        <v>4.45</v>
      </c>
      <c r="S5731">
        <v>10</v>
      </c>
      <c r="U5731">
        <v>3.1</v>
      </c>
      <c r="V5731" t="s">
        <v>159</v>
      </c>
      <c r="W5731" t="s">
        <v>31</v>
      </c>
      <c r="X5731">
        <v>0</v>
      </c>
      <c r="Y5731" t="str">
        <f>IF(tblRides[[#This Row],[supply_demand_ratio]]&lt;0.8,"Below 0.8",IF(tblRides[[#This Row],[supply_demand_ratio]]&lt;1,"Between 0.8-1.0",IF(tblRides[[#This Row],[supply_demand_ratio]]&lt;=1.2,"Between 1.0-1.2","Above 1.2")))</f>
        <v>Above 1.2</v>
      </c>
    </row>
    <row r="5732" spans="1:25" x14ac:dyDescent="0.3">
      <c r="A5732" t="s">
        <v>5787</v>
      </c>
      <c r="B5732" s="1">
        <v>46073.630555555559</v>
      </c>
      <c r="C5732" s="2">
        <v>46073</v>
      </c>
      <c r="D5732">
        <v>15</v>
      </c>
      <c r="E5732" t="s">
        <v>33</v>
      </c>
      <c r="F5732" t="s">
        <v>26</v>
      </c>
      <c r="G5732">
        <v>8.6999999999999993</v>
      </c>
      <c r="H5732">
        <v>177.36</v>
      </c>
      <c r="J5732">
        <v>1</v>
      </c>
      <c r="K5732">
        <v>6.6</v>
      </c>
      <c r="L5732">
        <v>11.3</v>
      </c>
      <c r="M5732">
        <v>74</v>
      </c>
      <c r="N5732" t="s">
        <v>41</v>
      </c>
      <c r="O5732">
        <v>0.99399999999999999</v>
      </c>
      <c r="P5732" t="s">
        <v>58</v>
      </c>
      <c r="Q5732" t="s">
        <v>59</v>
      </c>
      <c r="R5732">
        <v>4.87</v>
      </c>
      <c r="S5732">
        <v>3</v>
      </c>
      <c r="U5732">
        <v>4.7</v>
      </c>
      <c r="V5732" t="s">
        <v>159</v>
      </c>
      <c r="W5732" t="s">
        <v>45</v>
      </c>
      <c r="X5732">
        <v>0</v>
      </c>
      <c r="Y5732" t="str">
        <f>IF(tblRides[[#This Row],[supply_demand_ratio]]&lt;0.8,"Below 0.8",IF(tblRides[[#This Row],[supply_demand_ratio]]&lt;1,"Between 0.8-1.0",IF(tblRides[[#This Row],[supply_demand_ratio]]&lt;=1.2,"Between 1.0-1.2","Above 1.2")))</f>
        <v>Between 0.8-1.0</v>
      </c>
    </row>
    <row r="5733" spans="1:25" x14ac:dyDescent="0.3">
      <c r="A5733" t="s">
        <v>5788</v>
      </c>
      <c r="B5733" s="1">
        <v>46073.631249999999</v>
      </c>
      <c r="C5733" s="2">
        <v>46073</v>
      </c>
      <c r="D5733">
        <v>15</v>
      </c>
      <c r="E5733" t="s">
        <v>25</v>
      </c>
      <c r="F5733" t="s">
        <v>26</v>
      </c>
      <c r="G5733">
        <v>4.8</v>
      </c>
      <c r="H5733">
        <v>126.86</v>
      </c>
      <c r="I5733">
        <v>123.49</v>
      </c>
      <c r="J5733">
        <v>1.1000000000000001</v>
      </c>
      <c r="K5733">
        <v>4.8</v>
      </c>
      <c r="L5733">
        <v>4.0999999999999996</v>
      </c>
      <c r="M5733">
        <v>118</v>
      </c>
      <c r="N5733" t="s">
        <v>41</v>
      </c>
      <c r="O5733">
        <v>1.206</v>
      </c>
      <c r="P5733" t="s">
        <v>28</v>
      </c>
      <c r="Q5733" t="s">
        <v>29</v>
      </c>
      <c r="R5733">
        <v>4.3600000000000003</v>
      </c>
      <c r="S5733">
        <v>22</v>
      </c>
      <c r="T5733">
        <v>-3.37</v>
      </c>
      <c r="U5733">
        <v>-0.7</v>
      </c>
      <c r="V5733" t="s">
        <v>159</v>
      </c>
      <c r="W5733" t="s">
        <v>31</v>
      </c>
      <c r="X5733">
        <v>1</v>
      </c>
      <c r="Y5733" t="str">
        <f>IF(tblRides[[#This Row],[supply_demand_ratio]]&lt;0.8,"Below 0.8",IF(tblRides[[#This Row],[supply_demand_ratio]]&lt;1,"Between 0.8-1.0",IF(tblRides[[#This Row],[supply_demand_ratio]]&lt;=1.2,"Between 1.0-1.2","Above 1.2")))</f>
        <v>Above 1.2</v>
      </c>
    </row>
    <row r="5734" spans="1:25" x14ac:dyDescent="0.3">
      <c r="A5734" t="s">
        <v>5789</v>
      </c>
      <c r="B5734" s="1">
        <v>46073.63958333333</v>
      </c>
      <c r="C5734" s="2">
        <v>46073</v>
      </c>
      <c r="D5734">
        <v>15</v>
      </c>
      <c r="E5734" t="s">
        <v>36</v>
      </c>
      <c r="F5734" t="s">
        <v>26</v>
      </c>
      <c r="G5734">
        <v>7.1</v>
      </c>
      <c r="H5734">
        <v>136.91999999999999</v>
      </c>
      <c r="I5734">
        <v>136.19999999999999</v>
      </c>
      <c r="J5734">
        <v>1</v>
      </c>
      <c r="K5734">
        <v>4.3</v>
      </c>
      <c r="L5734">
        <v>3.2</v>
      </c>
      <c r="M5734">
        <v>124</v>
      </c>
      <c r="N5734" t="s">
        <v>41</v>
      </c>
      <c r="O5734">
        <v>1.5980000000000001</v>
      </c>
      <c r="P5734" t="s">
        <v>28</v>
      </c>
      <c r="Q5734" t="s">
        <v>29</v>
      </c>
      <c r="R5734">
        <v>4.5199999999999996</v>
      </c>
      <c r="S5734">
        <v>2</v>
      </c>
      <c r="T5734">
        <v>-0.72</v>
      </c>
      <c r="U5734">
        <v>-1.1000000000000001</v>
      </c>
      <c r="V5734" t="s">
        <v>159</v>
      </c>
      <c r="W5734" t="s">
        <v>31</v>
      </c>
      <c r="X5734">
        <v>1</v>
      </c>
      <c r="Y5734" t="str">
        <f>IF(tblRides[[#This Row],[supply_demand_ratio]]&lt;0.8,"Below 0.8",IF(tblRides[[#This Row],[supply_demand_ratio]]&lt;1,"Between 0.8-1.0",IF(tblRides[[#This Row],[supply_demand_ratio]]&lt;=1.2,"Between 1.0-1.2","Above 1.2")))</f>
        <v>Above 1.2</v>
      </c>
    </row>
    <row r="5735" spans="1:25" x14ac:dyDescent="0.3">
      <c r="A5735" t="s">
        <v>5790</v>
      </c>
      <c r="B5735" s="1">
        <v>46073.640277777777</v>
      </c>
      <c r="C5735" s="2">
        <v>46073</v>
      </c>
      <c r="D5735">
        <v>15</v>
      </c>
      <c r="E5735" t="s">
        <v>62</v>
      </c>
      <c r="F5735" t="s">
        <v>26</v>
      </c>
      <c r="G5735">
        <v>14.2</v>
      </c>
      <c r="H5735">
        <v>280.98</v>
      </c>
      <c r="I5735">
        <v>272.04000000000002</v>
      </c>
      <c r="J5735">
        <v>1</v>
      </c>
      <c r="K5735">
        <v>8.1</v>
      </c>
      <c r="L5735">
        <v>7</v>
      </c>
      <c r="M5735">
        <v>52</v>
      </c>
      <c r="N5735" t="s">
        <v>41</v>
      </c>
      <c r="O5735">
        <v>1.1879999999999999</v>
      </c>
      <c r="P5735" t="s">
        <v>28</v>
      </c>
      <c r="Q5735" t="s">
        <v>29</v>
      </c>
      <c r="R5735">
        <v>4.57</v>
      </c>
      <c r="S5735">
        <v>4</v>
      </c>
      <c r="T5735">
        <v>-8.94</v>
      </c>
      <c r="U5735">
        <v>-1.1000000000000001</v>
      </c>
      <c r="V5735" t="s">
        <v>159</v>
      </c>
      <c r="W5735" t="s">
        <v>45</v>
      </c>
      <c r="X5735">
        <v>1</v>
      </c>
      <c r="Y5735" t="str">
        <f>IF(tblRides[[#This Row],[supply_demand_ratio]]&lt;0.8,"Below 0.8",IF(tblRides[[#This Row],[supply_demand_ratio]]&lt;1,"Between 0.8-1.0",IF(tblRides[[#This Row],[supply_demand_ratio]]&lt;=1.2,"Between 1.0-1.2","Above 1.2")))</f>
        <v>Between 1.0-1.2</v>
      </c>
    </row>
    <row r="5736" spans="1:25" x14ac:dyDescent="0.3">
      <c r="A5736" t="s">
        <v>5791</v>
      </c>
      <c r="B5736" s="1">
        <v>46073.646527777775</v>
      </c>
      <c r="C5736" s="2">
        <v>46073</v>
      </c>
      <c r="D5736">
        <v>15</v>
      </c>
      <c r="E5736" t="s">
        <v>25</v>
      </c>
      <c r="F5736" t="s">
        <v>34</v>
      </c>
      <c r="G5736">
        <v>10.1</v>
      </c>
      <c r="H5736">
        <v>196.86</v>
      </c>
      <c r="J5736">
        <v>1</v>
      </c>
      <c r="K5736">
        <v>4.9000000000000004</v>
      </c>
      <c r="L5736">
        <v>2.2999999999999998</v>
      </c>
      <c r="M5736">
        <v>122</v>
      </c>
      <c r="N5736" t="s">
        <v>27</v>
      </c>
      <c r="O5736">
        <v>1.046</v>
      </c>
      <c r="P5736" t="s">
        <v>58</v>
      </c>
      <c r="Q5736" t="s">
        <v>108</v>
      </c>
      <c r="R5736">
        <v>4.55</v>
      </c>
      <c r="S5736">
        <v>0</v>
      </c>
      <c r="U5736">
        <v>-2.6</v>
      </c>
      <c r="V5736" t="s">
        <v>159</v>
      </c>
      <c r="W5736" t="s">
        <v>31</v>
      </c>
      <c r="X5736">
        <v>0</v>
      </c>
      <c r="Y5736" t="str">
        <f>IF(tblRides[[#This Row],[supply_demand_ratio]]&lt;0.8,"Below 0.8",IF(tblRides[[#This Row],[supply_demand_ratio]]&lt;1,"Between 0.8-1.0",IF(tblRides[[#This Row],[supply_demand_ratio]]&lt;=1.2,"Between 1.0-1.2","Above 1.2")))</f>
        <v>Between 1.0-1.2</v>
      </c>
    </row>
    <row r="5737" spans="1:25" x14ac:dyDescent="0.3">
      <c r="A5737" t="s">
        <v>5792</v>
      </c>
      <c r="B5737" s="1">
        <v>46073.666666666664</v>
      </c>
      <c r="C5737" s="2">
        <v>46073</v>
      </c>
      <c r="D5737">
        <v>16</v>
      </c>
      <c r="E5737" t="s">
        <v>43</v>
      </c>
      <c r="F5737" t="s">
        <v>26</v>
      </c>
      <c r="G5737">
        <v>3.2</v>
      </c>
      <c r="H5737">
        <v>90.51</v>
      </c>
      <c r="I5737">
        <v>86.97</v>
      </c>
      <c r="J5737">
        <v>1</v>
      </c>
      <c r="K5737">
        <v>7.9</v>
      </c>
      <c r="L5737">
        <v>6.9</v>
      </c>
      <c r="M5737">
        <v>44</v>
      </c>
      <c r="N5737" t="s">
        <v>41</v>
      </c>
      <c r="O5737">
        <v>0.91100000000000003</v>
      </c>
      <c r="P5737" t="s">
        <v>28</v>
      </c>
      <c r="Q5737" t="s">
        <v>29</v>
      </c>
      <c r="R5737">
        <v>4.87</v>
      </c>
      <c r="S5737">
        <v>12</v>
      </c>
      <c r="T5737">
        <v>-3.54</v>
      </c>
      <c r="U5737">
        <v>-1</v>
      </c>
      <c r="V5737" t="s">
        <v>159</v>
      </c>
      <c r="W5737" t="s">
        <v>45</v>
      </c>
      <c r="X5737">
        <v>1</v>
      </c>
      <c r="Y5737" t="str">
        <f>IF(tblRides[[#This Row],[supply_demand_ratio]]&lt;0.8,"Below 0.8",IF(tblRides[[#This Row],[supply_demand_ratio]]&lt;1,"Between 0.8-1.0",IF(tblRides[[#This Row],[supply_demand_ratio]]&lt;=1.2,"Between 1.0-1.2","Above 1.2")))</f>
        <v>Between 0.8-1.0</v>
      </c>
    </row>
    <row r="5738" spans="1:25" x14ac:dyDescent="0.3">
      <c r="A5738" t="s">
        <v>5793</v>
      </c>
      <c r="B5738" s="1">
        <v>46073.668055555558</v>
      </c>
      <c r="C5738" s="2">
        <v>46073</v>
      </c>
      <c r="D5738">
        <v>16</v>
      </c>
      <c r="E5738" t="s">
        <v>43</v>
      </c>
      <c r="F5738" t="s">
        <v>26</v>
      </c>
      <c r="G5738">
        <v>6</v>
      </c>
      <c r="H5738">
        <v>131.19999999999999</v>
      </c>
      <c r="I5738">
        <v>130.41999999999999</v>
      </c>
      <c r="J5738">
        <v>1</v>
      </c>
      <c r="K5738">
        <v>2.6</v>
      </c>
      <c r="L5738">
        <v>1</v>
      </c>
      <c r="M5738">
        <v>62</v>
      </c>
      <c r="N5738" t="s">
        <v>41</v>
      </c>
      <c r="O5738">
        <v>1.349</v>
      </c>
      <c r="P5738" t="s">
        <v>28</v>
      </c>
      <c r="Q5738" t="s">
        <v>29</v>
      </c>
      <c r="R5738">
        <v>4.95</v>
      </c>
      <c r="S5738">
        <v>14</v>
      </c>
      <c r="T5738">
        <v>-0.78</v>
      </c>
      <c r="U5738">
        <v>-1.6</v>
      </c>
      <c r="V5738" t="s">
        <v>159</v>
      </c>
      <c r="W5738" t="s">
        <v>31</v>
      </c>
      <c r="X5738">
        <v>1</v>
      </c>
      <c r="Y5738" t="str">
        <f>IF(tblRides[[#This Row],[supply_demand_ratio]]&lt;0.8,"Below 0.8",IF(tblRides[[#This Row],[supply_demand_ratio]]&lt;1,"Between 0.8-1.0",IF(tblRides[[#This Row],[supply_demand_ratio]]&lt;=1.2,"Between 1.0-1.2","Above 1.2")))</f>
        <v>Above 1.2</v>
      </c>
    </row>
    <row r="5739" spans="1:25" x14ac:dyDescent="0.3">
      <c r="A5739" t="s">
        <v>5794</v>
      </c>
      <c r="B5739" s="1">
        <v>46073.669444444444</v>
      </c>
      <c r="C5739" s="2">
        <v>46073</v>
      </c>
      <c r="D5739">
        <v>16</v>
      </c>
      <c r="E5739" t="s">
        <v>43</v>
      </c>
      <c r="F5739" t="s">
        <v>26</v>
      </c>
      <c r="G5739">
        <v>13</v>
      </c>
      <c r="H5739">
        <v>231.63</v>
      </c>
      <c r="I5739">
        <v>227.22</v>
      </c>
      <c r="J5739">
        <v>1.1000000000000001</v>
      </c>
      <c r="K5739">
        <v>3.2</v>
      </c>
      <c r="L5739">
        <v>1.2</v>
      </c>
      <c r="M5739">
        <v>52</v>
      </c>
      <c r="N5739" t="s">
        <v>41</v>
      </c>
      <c r="O5739">
        <v>1.1200000000000001</v>
      </c>
      <c r="P5739" t="s">
        <v>28</v>
      </c>
      <c r="Q5739" t="s">
        <v>29</v>
      </c>
      <c r="R5739">
        <v>4.92</v>
      </c>
      <c r="S5739">
        <v>33</v>
      </c>
      <c r="T5739">
        <v>-4.41</v>
      </c>
      <c r="U5739">
        <v>-2</v>
      </c>
      <c r="V5739" t="s">
        <v>159</v>
      </c>
      <c r="W5739" t="s">
        <v>31</v>
      </c>
      <c r="X5739">
        <v>1</v>
      </c>
      <c r="Y5739" t="str">
        <f>IF(tblRides[[#This Row],[supply_demand_ratio]]&lt;0.8,"Below 0.8",IF(tblRides[[#This Row],[supply_demand_ratio]]&lt;1,"Between 0.8-1.0",IF(tblRides[[#This Row],[supply_demand_ratio]]&lt;=1.2,"Between 1.0-1.2","Above 1.2")))</f>
        <v>Between 1.0-1.2</v>
      </c>
    </row>
    <row r="5740" spans="1:25" x14ac:dyDescent="0.3">
      <c r="A5740" t="s">
        <v>5795</v>
      </c>
      <c r="B5740" s="1">
        <v>46073.67083333333</v>
      </c>
      <c r="C5740" s="2">
        <v>46073</v>
      </c>
      <c r="D5740">
        <v>16</v>
      </c>
      <c r="E5740" t="s">
        <v>36</v>
      </c>
      <c r="F5740" t="s">
        <v>26</v>
      </c>
      <c r="G5740">
        <v>3.6</v>
      </c>
      <c r="H5740">
        <v>100.76</v>
      </c>
      <c r="I5740">
        <v>96.52</v>
      </c>
      <c r="J5740">
        <v>1</v>
      </c>
      <c r="K5740">
        <v>5.7</v>
      </c>
      <c r="L5740">
        <v>5.5</v>
      </c>
      <c r="M5740">
        <v>96</v>
      </c>
      <c r="N5740" t="s">
        <v>27</v>
      </c>
      <c r="O5740">
        <v>0.85299999999999998</v>
      </c>
      <c r="P5740" t="s">
        <v>28</v>
      </c>
      <c r="Q5740" t="s">
        <v>29</v>
      </c>
      <c r="R5740">
        <v>4.53</v>
      </c>
      <c r="S5740">
        <v>8</v>
      </c>
      <c r="T5740">
        <v>-4.24</v>
      </c>
      <c r="U5740">
        <v>-0.2</v>
      </c>
      <c r="V5740" t="s">
        <v>159</v>
      </c>
      <c r="W5740" t="s">
        <v>45</v>
      </c>
      <c r="X5740">
        <v>1</v>
      </c>
      <c r="Y5740" t="str">
        <f>IF(tblRides[[#This Row],[supply_demand_ratio]]&lt;0.8,"Below 0.8",IF(tblRides[[#This Row],[supply_demand_ratio]]&lt;1,"Between 0.8-1.0",IF(tblRides[[#This Row],[supply_demand_ratio]]&lt;=1.2,"Between 1.0-1.2","Above 1.2")))</f>
        <v>Between 0.8-1.0</v>
      </c>
    </row>
    <row r="5741" spans="1:25" x14ac:dyDescent="0.3">
      <c r="A5741" t="s">
        <v>5796</v>
      </c>
      <c r="B5741" s="1">
        <v>46073.671527777777</v>
      </c>
      <c r="C5741" s="2">
        <v>46073</v>
      </c>
      <c r="D5741">
        <v>16</v>
      </c>
      <c r="E5741" t="s">
        <v>43</v>
      </c>
      <c r="F5741" t="s">
        <v>26</v>
      </c>
      <c r="G5741">
        <v>3</v>
      </c>
      <c r="H5741">
        <v>84.14</v>
      </c>
      <c r="I5741">
        <v>85.3</v>
      </c>
      <c r="J5741">
        <v>1</v>
      </c>
      <c r="K5741">
        <v>5</v>
      </c>
      <c r="L5741">
        <v>6.1</v>
      </c>
      <c r="M5741">
        <v>60</v>
      </c>
      <c r="N5741" t="s">
        <v>41</v>
      </c>
      <c r="O5741">
        <v>1.1950000000000001</v>
      </c>
      <c r="P5741" t="s">
        <v>28</v>
      </c>
      <c r="Q5741" t="s">
        <v>29</v>
      </c>
      <c r="R5741">
        <v>5</v>
      </c>
      <c r="S5741">
        <v>4</v>
      </c>
      <c r="T5741">
        <v>1.1599999999999999</v>
      </c>
      <c r="U5741">
        <v>1.1000000000000001</v>
      </c>
      <c r="V5741" t="s">
        <v>159</v>
      </c>
      <c r="W5741" t="s">
        <v>31</v>
      </c>
      <c r="X5741">
        <v>1</v>
      </c>
      <c r="Y5741" t="str">
        <f>IF(tblRides[[#This Row],[supply_demand_ratio]]&lt;0.8,"Below 0.8",IF(tblRides[[#This Row],[supply_demand_ratio]]&lt;1,"Between 0.8-1.0",IF(tblRides[[#This Row],[supply_demand_ratio]]&lt;=1.2,"Between 1.0-1.2","Above 1.2")))</f>
        <v>Between 1.0-1.2</v>
      </c>
    </row>
    <row r="5742" spans="1:25" x14ac:dyDescent="0.3">
      <c r="A5742" t="s">
        <v>5797</v>
      </c>
      <c r="B5742" s="1">
        <v>46073.675000000003</v>
      </c>
      <c r="C5742" s="2">
        <v>46073</v>
      </c>
      <c r="D5742">
        <v>16</v>
      </c>
      <c r="E5742" t="s">
        <v>62</v>
      </c>
      <c r="F5742" t="s">
        <v>26</v>
      </c>
      <c r="G5742">
        <v>3.8</v>
      </c>
      <c r="H5742">
        <v>95.82</v>
      </c>
      <c r="J5742">
        <v>1</v>
      </c>
      <c r="K5742">
        <v>5.4</v>
      </c>
      <c r="L5742">
        <v>8.4</v>
      </c>
      <c r="M5742">
        <v>43</v>
      </c>
      <c r="N5742" t="s">
        <v>41</v>
      </c>
      <c r="O5742">
        <v>1.3959999999999999</v>
      </c>
      <c r="P5742" t="s">
        <v>58</v>
      </c>
      <c r="Q5742" t="s">
        <v>108</v>
      </c>
      <c r="R5742">
        <v>4.46</v>
      </c>
      <c r="S5742">
        <v>6</v>
      </c>
      <c r="U5742">
        <v>3</v>
      </c>
      <c r="V5742" t="s">
        <v>159</v>
      </c>
      <c r="W5742" t="s">
        <v>45</v>
      </c>
      <c r="X5742">
        <v>0</v>
      </c>
      <c r="Y5742" t="str">
        <f>IF(tblRides[[#This Row],[supply_demand_ratio]]&lt;0.8,"Below 0.8",IF(tblRides[[#This Row],[supply_demand_ratio]]&lt;1,"Between 0.8-1.0",IF(tblRides[[#This Row],[supply_demand_ratio]]&lt;=1.2,"Between 1.0-1.2","Above 1.2")))</f>
        <v>Above 1.2</v>
      </c>
    </row>
    <row r="5743" spans="1:25" x14ac:dyDescent="0.3">
      <c r="A5743" t="s">
        <v>5798</v>
      </c>
      <c r="B5743" s="1">
        <v>46073.681944444441</v>
      </c>
      <c r="C5743" s="2">
        <v>46073</v>
      </c>
      <c r="D5743">
        <v>16</v>
      </c>
      <c r="E5743" t="s">
        <v>36</v>
      </c>
      <c r="F5743" t="s">
        <v>26</v>
      </c>
      <c r="G5743">
        <v>5.3</v>
      </c>
      <c r="H5743">
        <v>118.95</v>
      </c>
      <c r="I5743">
        <v>119.52</v>
      </c>
      <c r="J5743">
        <v>1</v>
      </c>
      <c r="K5743">
        <v>7.3</v>
      </c>
      <c r="L5743">
        <v>8</v>
      </c>
      <c r="M5743">
        <v>131</v>
      </c>
      <c r="N5743" t="s">
        <v>27</v>
      </c>
      <c r="O5743">
        <v>1.0489999999999999</v>
      </c>
      <c r="P5743" t="s">
        <v>28</v>
      </c>
      <c r="Q5743" t="s">
        <v>29</v>
      </c>
      <c r="R5743">
        <v>4.7699999999999996</v>
      </c>
      <c r="S5743">
        <v>5</v>
      </c>
      <c r="T5743">
        <v>0.56999999999999995</v>
      </c>
      <c r="U5743">
        <v>0.7</v>
      </c>
      <c r="V5743" t="s">
        <v>159</v>
      </c>
      <c r="W5743" t="s">
        <v>45</v>
      </c>
      <c r="X5743">
        <v>1</v>
      </c>
      <c r="Y5743" t="str">
        <f>IF(tblRides[[#This Row],[supply_demand_ratio]]&lt;0.8,"Below 0.8",IF(tblRides[[#This Row],[supply_demand_ratio]]&lt;1,"Between 0.8-1.0",IF(tblRides[[#This Row],[supply_demand_ratio]]&lt;=1.2,"Between 1.0-1.2","Above 1.2")))</f>
        <v>Between 1.0-1.2</v>
      </c>
    </row>
    <row r="5744" spans="1:25" x14ac:dyDescent="0.3">
      <c r="A5744" t="s">
        <v>5799</v>
      </c>
      <c r="B5744" s="1">
        <v>46073.69027777778</v>
      </c>
      <c r="C5744" s="2">
        <v>46073</v>
      </c>
      <c r="D5744">
        <v>16</v>
      </c>
      <c r="E5744" t="s">
        <v>25</v>
      </c>
      <c r="F5744" t="s">
        <v>34</v>
      </c>
      <c r="G5744">
        <v>3.1</v>
      </c>
      <c r="H5744">
        <v>92.7</v>
      </c>
      <c r="I5744">
        <v>90.95</v>
      </c>
      <c r="J5744">
        <v>1</v>
      </c>
      <c r="K5744">
        <v>13</v>
      </c>
      <c r="L5744">
        <v>13.7</v>
      </c>
      <c r="M5744">
        <v>103</v>
      </c>
      <c r="N5744" t="s">
        <v>27</v>
      </c>
      <c r="O5744">
        <v>0.88800000000000001</v>
      </c>
      <c r="P5744" t="s">
        <v>28</v>
      </c>
      <c r="Q5744" t="s">
        <v>29</v>
      </c>
      <c r="R5744">
        <v>4.76</v>
      </c>
      <c r="S5744">
        <v>0</v>
      </c>
      <c r="T5744">
        <v>-1.75</v>
      </c>
      <c r="U5744">
        <v>0.7</v>
      </c>
      <c r="V5744" t="s">
        <v>159</v>
      </c>
      <c r="W5744" t="s">
        <v>77</v>
      </c>
      <c r="X5744">
        <v>1</v>
      </c>
      <c r="Y5744" t="str">
        <f>IF(tblRides[[#This Row],[supply_demand_ratio]]&lt;0.8,"Below 0.8",IF(tblRides[[#This Row],[supply_demand_ratio]]&lt;1,"Between 0.8-1.0",IF(tblRides[[#This Row],[supply_demand_ratio]]&lt;=1.2,"Between 1.0-1.2","Above 1.2")))</f>
        <v>Between 0.8-1.0</v>
      </c>
    </row>
    <row r="5745" spans="1:25" x14ac:dyDescent="0.3">
      <c r="A5745" t="s">
        <v>5800</v>
      </c>
      <c r="B5745" s="1">
        <v>46073.697916666664</v>
      </c>
      <c r="C5745" s="2">
        <v>46073</v>
      </c>
      <c r="D5745">
        <v>16</v>
      </c>
      <c r="E5745" t="s">
        <v>36</v>
      </c>
      <c r="F5745" t="s">
        <v>34</v>
      </c>
      <c r="G5745">
        <v>3.9</v>
      </c>
      <c r="H5745">
        <v>106.15</v>
      </c>
      <c r="J5745">
        <v>1</v>
      </c>
      <c r="K5745">
        <v>2</v>
      </c>
      <c r="L5745">
        <v>2</v>
      </c>
      <c r="M5745">
        <v>107</v>
      </c>
      <c r="N5745" t="s">
        <v>27</v>
      </c>
      <c r="O5745">
        <v>0.96399999999999997</v>
      </c>
      <c r="P5745" t="s">
        <v>37</v>
      </c>
      <c r="Q5745" t="s">
        <v>38</v>
      </c>
      <c r="R5745">
        <v>5</v>
      </c>
      <c r="S5745">
        <v>0</v>
      </c>
      <c r="U5745">
        <v>0</v>
      </c>
      <c r="V5745" t="s">
        <v>159</v>
      </c>
      <c r="W5745" t="s">
        <v>31</v>
      </c>
      <c r="X5745">
        <v>0</v>
      </c>
      <c r="Y5745" t="str">
        <f>IF(tblRides[[#This Row],[supply_demand_ratio]]&lt;0.8,"Below 0.8",IF(tblRides[[#This Row],[supply_demand_ratio]]&lt;1,"Between 0.8-1.0",IF(tblRides[[#This Row],[supply_demand_ratio]]&lt;=1.2,"Between 1.0-1.2","Above 1.2")))</f>
        <v>Between 0.8-1.0</v>
      </c>
    </row>
    <row r="5746" spans="1:25" x14ac:dyDescent="0.3">
      <c r="A5746" t="s">
        <v>5801</v>
      </c>
      <c r="B5746" s="1">
        <v>46073.716666666667</v>
      </c>
      <c r="C5746" s="2">
        <v>46073</v>
      </c>
      <c r="D5746">
        <v>17</v>
      </c>
      <c r="E5746" t="s">
        <v>36</v>
      </c>
      <c r="F5746" t="s">
        <v>34</v>
      </c>
      <c r="G5746">
        <v>14.5</v>
      </c>
      <c r="H5746">
        <v>244.17</v>
      </c>
      <c r="I5746">
        <v>256.06</v>
      </c>
      <c r="J5746">
        <v>1</v>
      </c>
      <c r="K5746">
        <v>3.9</v>
      </c>
      <c r="L5746">
        <v>2</v>
      </c>
      <c r="M5746">
        <v>109</v>
      </c>
      <c r="N5746" t="s">
        <v>27</v>
      </c>
      <c r="O5746">
        <v>1.0760000000000001</v>
      </c>
      <c r="P5746" t="s">
        <v>28</v>
      </c>
      <c r="Q5746" t="s">
        <v>29</v>
      </c>
      <c r="R5746">
        <v>4.82</v>
      </c>
      <c r="S5746">
        <v>0</v>
      </c>
      <c r="T5746">
        <v>11.89</v>
      </c>
      <c r="U5746">
        <v>-1.9</v>
      </c>
      <c r="V5746" t="s">
        <v>159</v>
      </c>
      <c r="W5746" t="s">
        <v>31</v>
      </c>
      <c r="X5746">
        <v>1</v>
      </c>
      <c r="Y5746" t="str">
        <f>IF(tblRides[[#This Row],[supply_demand_ratio]]&lt;0.8,"Below 0.8",IF(tblRides[[#This Row],[supply_demand_ratio]]&lt;1,"Between 0.8-1.0",IF(tblRides[[#This Row],[supply_demand_ratio]]&lt;=1.2,"Between 1.0-1.2","Above 1.2")))</f>
        <v>Between 1.0-1.2</v>
      </c>
    </row>
    <row r="5747" spans="1:25" x14ac:dyDescent="0.3">
      <c r="A5747" t="s">
        <v>5802</v>
      </c>
      <c r="B5747" s="1">
        <v>46073.716666666667</v>
      </c>
      <c r="C5747" s="2">
        <v>46073</v>
      </c>
      <c r="D5747">
        <v>17</v>
      </c>
      <c r="E5747" t="s">
        <v>33</v>
      </c>
      <c r="F5747" t="s">
        <v>26</v>
      </c>
      <c r="G5747">
        <v>13.2</v>
      </c>
      <c r="H5747">
        <v>261.14999999999998</v>
      </c>
      <c r="I5747">
        <v>255.53</v>
      </c>
      <c r="J5747">
        <v>1</v>
      </c>
      <c r="K5747">
        <v>6.5</v>
      </c>
      <c r="L5747">
        <v>6.9</v>
      </c>
      <c r="M5747">
        <v>81</v>
      </c>
      <c r="N5747" t="s">
        <v>27</v>
      </c>
      <c r="O5747">
        <v>0.91200000000000003</v>
      </c>
      <c r="P5747" t="s">
        <v>28</v>
      </c>
      <c r="Q5747" t="s">
        <v>29</v>
      </c>
      <c r="R5747">
        <v>5</v>
      </c>
      <c r="S5747">
        <v>37</v>
      </c>
      <c r="T5747">
        <v>-5.62</v>
      </c>
      <c r="U5747">
        <v>0.4</v>
      </c>
      <c r="V5747" t="s">
        <v>159</v>
      </c>
      <c r="W5747" t="s">
        <v>45</v>
      </c>
      <c r="X5747">
        <v>1</v>
      </c>
      <c r="Y5747" t="str">
        <f>IF(tblRides[[#This Row],[supply_demand_ratio]]&lt;0.8,"Below 0.8",IF(tblRides[[#This Row],[supply_demand_ratio]]&lt;1,"Between 0.8-1.0",IF(tblRides[[#This Row],[supply_demand_ratio]]&lt;=1.2,"Between 1.0-1.2","Above 1.2")))</f>
        <v>Between 0.8-1.0</v>
      </c>
    </row>
    <row r="5748" spans="1:25" x14ac:dyDescent="0.3">
      <c r="A5748" t="s">
        <v>5803</v>
      </c>
      <c r="B5748" s="1">
        <v>46073.71875</v>
      </c>
      <c r="C5748" s="2">
        <v>46073</v>
      </c>
      <c r="D5748">
        <v>17</v>
      </c>
      <c r="E5748" t="s">
        <v>33</v>
      </c>
      <c r="F5748" t="s">
        <v>34</v>
      </c>
      <c r="G5748">
        <v>0.8</v>
      </c>
      <c r="H5748">
        <v>50.47</v>
      </c>
      <c r="I5748">
        <v>49.82</v>
      </c>
      <c r="J5748">
        <v>1</v>
      </c>
      <c r="K5748">
        <v>10.3</v>
      </c>
      <c r="L5748">
        <v>12.6</v>
      </c>
      <c r="M5748">
        <v>67</v>
      </c>
      <c r="N5748" t="s">
        <v>27</v>
      </c>
      <c r="O5748">
        <v>0.81</v>
      </c>
      <c r="P5748" t="s">
        <v>28</v>
      </c>
      <c r="Q5748" t="s">
        <v>29</v>
      </c>
      <c r="R5748">
        <v>4.55</v>
      </c>
      <c r="S5748">
        <v>0</v>
      </c>
      <c r="T5748">
        <v>-0.65</v>
      </c>
      <c r="U5748">
        <v>2.2999999999999998</v>
      </c>
      <c r="V5748" t="s">
        <v>159</v>
      </c>
      <c r="W5748" t="s">
        <v>77</v>
      </c>
      <c r="X5748">
        <v>1</v>
      </c>
      <c r="Y5748" t="str">
        <f>IF(tblRides[[#This Row],[supply_demand_ratio]]&lt;0.8,"Below 0.8",IF(tblRides[[#This Row],[supply_demand_ratio]]&lt;1,"Between 0.8-1.0",IF(tblRides[[#This Row],[supply_demand_ratio]]&lt;=1.2,"Between 1.0-1.2","Above 1.2")))</f>
        <v>Between 0.8-1.0</v>
      </c>
    </row>
    <row r="5749" spans="1:25" x14ac:dyDescent="0.3">
      <c r="A5749" t="s">
        <v>5804</v>
      </c>
      <c r="B5749" s="1">
        <v>46073.742361111108</v>
      </c>
      <c r="C5749" s="2">
        <v>46073</v>
      </c>
      <c r="D5749">
        <v>17</v>
      </c>
      <c r="E5749" t="s">
        <v>36</v>
      </c>
      <c r="F5749" t="s">
        <v>34</v>
      </c>
      <c r="G5749">
        <v>1.5</v>
      </c>
      <c r="H5749">
        <v>67.03</v>
      </c>
      <c r="I5749">
        <v>68.290000000000006</v>
      </c>
      <c r="J5749">
        <v>1.1000000000000001</v>
      </c>
      <c r="K5749">
        <v>6.1</v>
      </c>
      <c r="L5749">
        <v>8.4</v>
      </c>
      <c r="M5749">
        <v>94</v>
      </c>
      <c r="N5749" t="s">
        <v>27</v>
      </c>
      <c r="O5749">
        <v>0.79</v>
      </c>
      <c r="P5749" t="s">
        <v>28</v>
      </c>
      <c r="Q5749" t="s">
        <v>29</v>
      </c>
      <c r="R5749">
        <v>4.8899999999999997</v>
      </c>
      <c r="S5749">
        <v>0</v>
      </c>
      <c r="T5749">
        <v>1.26</v>
      </c>
      <c r="U5749">
        <v>2.2999999999999998</v>
      </c>
      <c r="V5749" t="s">
        <v>159</v>
      </c>
      <c r="W5749" t="s">
        <v>45</v>
      </c>
      <c r="X5749">
        <v>1</v>
      </c>
      <c r="Y5749" t="str">
        <f>IF(tblRides[[#This Row],[supply_demand_ratio]]&lt;0.8,"Below 0.8",IF(tblRides[[#This Row],[supply_demand_ratio]]&lt;1,"Between 0.8-1.0",IF(tblRides[[#This Row],[supply_demand_ratio]]&lt;=1.2,"Between 1.0-1.2","Above 1.2")))</f>
        <v>Below 0.8</v>
      </c>
    </row>
    <row r="5750" spans="1:25" x14ac:dyDescent="0.3">
      <c r="A5750" t="s">
        <v>5805</v>
      </c>
      <c r="B5750" s="1">
        <v>46073.74722222222</v>
      </c>
      <c r="C5750" s="2">
        <v>46073</v>
      </c>
      <c r="D5750">
        <v>17</v>
      </c>
      <c r="E5750" t="s">
        <v>43</v>
      </c>
      <c r="F5750" t="s">
        <v>26</v>
      </c>
      <c r="G5750">
        <v>10.1</v>
      </c>
      <c r="H5750">
        <v>230.48</v>
      </c>
      <c r="I5750">
        <v>230.79</v>
      </c>
      <c r="J5750">
        <v>1.1000000000000001</v>
      </c>
      <c r="K5750">
        <v>6.2</v>
      </c>
      <c r="L5750">
        <v>4.9000000000000004</v>
      </c>
      <c r="M5750">
        <v>44</v>
      </c>
      <c r="N5750" t="s">
        <v>41</v>
      </c>
      <c r="O5750">
        <v>0.79800000000000004</v>
      </c>
      <c r="P5750" t="s">
        <v>28</v>
      </c>
      <c r="Q5750" t="s">
        <v>29</v>
      </c>
      <c r="R5750">
        <v>4.95</v>
      </c>
      <c r="S5750">
        <v>5</v>
      </c>
      <c r="T5750">
        <v>0.31</v>
      </c>
      <c r="U5750">
        <v>-1.3</v>
      </c>
      <c r="V5750" t="s">
        <v>159</v>
      </c>
      <c r="W5750" t="s">
        <v>45</v>
      </c>
      <c r="X5750">
        <v>1</v>
      </c>
      <c r="Y5750" t="str">
        <f>IF(tblRides[[#This Row],[supply_demand_ratio]]&lt;0.8,"Below 0.8",IF(tblRides[[#This Row],[supply_demand_ratio]]&lt;1,"Between 0.8-1.0",IF(tblRides[[#This Row],[supply_demand_ratio]]&lt;=1.2,"Between 1.0-1.2","Above 1.2")))</f>
        <v>Below 0.8</v>
      </c>
    </row>
    <row r="5751" spans="1:25" x14ac:dyDescent="0.3">
      <c r="A5751" t="s">
        <v>5806</v>
      </c>
      <c r="B5751" s="1">
        <v>46073.765972222223</v>
      </c>
      <c r="C5751" s="2">
        <v>46073</v>
      </c>
      <c r="D5751">
        <v>18</v>
      </c>
      <c r="E5751" t="s">
        <v>25</v>
      </c>
      <c r="F5751" t="s">
        <v>26</v>
      </c>
      <c r="G5751">
        <v>3.7</v>
      </c>
      <c r="H5751">
        <v>128.75</v>
      </c>
      <c r="I5751">
        <v>132.11000000000001</v>
      </c>
      <c r="J5751">
        <v>1.3</v>
      </c>
      <c r="K5751">
        <v>7.3</v>
      </c>
      <c r="L5751">
        <v>7.9</v>
      </c>
      <c r="M5751">
        <v>93</v>
      </c>
      <c r="N5751" t="s">
        <v>72</v>
      </c>
      <c r="O5751">
        <v>0.61099999999999999</v>
      </c>
      <c r="P5751" t="s">
        <v>28</v>
      </c>
      <c r="Q5751" t="s">
        <v>29</v>
      </c>
      <c r="R5751">
        <v>4.83</v>
      </c>
      <c r="S5751">
        <v>1</v>
      </c>
      <c r="T5751">
        <v>3.36</v>
      </c>
      <c r="U5751">
        <v>0.6</v>
      </c>
      <c r="V5751" t="s">
        <v>159</v>
      </c>
      <c r="W5751" t="s">
        <v>45</v>
      </c>
      <c r="X5751">
        <v>1</v>
      </c>
      <c r="Y5751" t="str">
        <f>IF(tblRides[[#This Row],[supply_demand_ratio]]&lt;0.8,"Below 0.8",IF(tblRides[[#This Row],[supply_demand_ratio]]&lt;1,"Between 0.8-1.0",IF(tblRides[[#This Row],[supply_demand_ratio]]&lt;=1.2,"Between 1.0-1.2","Above 1.2")))</f>
        <v>Below 0.8</v>
      </c>
    </row>
    <row r="5752" spans="1:25" x14ac:dyDescent="0.3">
      <c r="A5752" t="s">
        <v>5807</v>
      </c>
      <c r="B5752" s="1">
        <v>46073.768055555556</v>
      </c>
      <c r="C5752" s="2">
        <v>46073</v>
      </c>
      <c r="D5752">
        <v>18</v>
      </c>
      <c r="E5752" t="s">
        <v>43</v>
      </c>
      <c r="F5752" t="s">
        <v>26</v>
      </c>
      <c r="G5752">
        <v>2.9</v>
      </c>
      <c r="H5752">
        <v>82.29</v>
      </c>
      <c r="I5752">
        <v>79.930000000000007</v>
      </c>
      <c r="J5752">
        <v>1.1000000000000001</v>
      </c>
      <c r="K5752">
        <v>7.4</v>
      </c>
      <c r="L5752">
        <v>10.6</v>
      </c>
      <c r="M5752">
        <v>62</v>
      </c>
      <c r="N5752" t="s">
        <v>27</v>
      </c>
      <c r="O5752">
        <v>0.89700000000000002</v>
      </c>
      <c r="P5752" t="s">
        <v>28</v>
      </c>
      <c r="Q5752" t="s">
        <v>29</v>
      </c>
      <c r="R5752">
        <v>4.5599999999999996</v>
      </c>
      <c r="S5752">
        <v>7</v>
      </c>
      <c r="T5752">
        <v>-2.36</v>
      </c>
      <c r="U5752">
        <v>3.2</v>
      </c>
      <c r="V5752" t="s">
        <v>159</v>
      </c>
      <c r="W5752" t="s">
        <v>45</v>
      </c>
      <c r="X5752">
        <v>1</v>
      </c>
      <c r="Y5752" t="str">
        <f>IF(tblRides[[#This Row],[supply_demand_ratio]]&lt;0.8,"Below 0.8",IF(tblRides[[#This Row],[supply_demand_ratio]]&lt;1,"Between 0.8-1.0",IF(tblRides[[#This Row],[supply_demand_ratio]]&lt;=1.2,"Between 1.0-1.2","Above 1.2")))</f>
        <v>Between 0.8-1.0</v>
      </c>
    </row>
    <row r="5753" spans="1:25" x14ac:dyDescent="0.3">
      <c r="A5753" t="s">
        <v>5808</v>
      </c>
      <c r="B5753" s="1">
        <v>46073.780555555553</v>
      </c>
      <c r="C5753" s="2">
        <v>46073</v>
      </c>
      <c r="D5753">
        <v>18</v>
      </c>
      <c r="E5753" t="s">
        <v>25</v>
      </c>
      <c r="F5753" t="s">
        <v>26</v>
      </c>
      <c r="G5753">
        <v>7.8</v>
      </c>
      <c r="H5753">
        <v>215.33</v>
      </c>
      <c r="J5753">
        <v>1.4</v>
      </c>
      <c r="K5753">
        <v>9</v>
      </c>
      <c r="L5753">
        <v>11</v>
      </c>
      <c r="M5753">
        <v>80</v>
      </c>
      <c r="N5753" t="s">
        <v>72</v>
      </c>
      <c r="O5753">
        <v>0.48799999999999999</v>
      </c>
      <c r="P5753" t="s">
        <v>58</v>
      </c>
      <c r="Q5753" t="s">
        <v>74</v>
      </c>
      <c r="R5753">
        <v>4.67</v>
      </c>
      <c r="S5753">
        <v>38</v>
      </c>
      <c r="U5753">
        <v>2</v>
      </c>
      <c r="V5753" t="s">
        <v>159</v>
      </c>
      <c r="W5753" t="s">
        <v>45</v>
      </c>
      <c r="X5753">
        <v>0</v>
      </c>
      <c r="Y5753" t="str">
        <f>IF(tblRides[[#This Row],[supply_demand_ratio]]&lt;0.8,"Below 0.8",IF(tblRides[[#This Row],[supply_demand_ratio]]&lt;1,"Between 0.8-1.0",IF(tblRides[[#This Row],[supply_demand_ratio]]&lt;=1.2,"Between 1.0-1.2","Above 1.2")))</f>
        <v>Below 0.8</v>
      </c>
    </row>
    <row r="5754" spans="1:25" x14ac:dyDescent="0.3">
      <c r="A5754" t="s">
        <v>5809</v>
      </c>
      <c r="B5754" s="1">
        <v>46073.786111111112</v>
      </c>
      <c r="C5754" s="2">
        <v>46073</v>
      </c>
      <c r="D5754">
        <v>18</v>
      </c>
      <c r="E5754" t="s">
        <v>36</v>
      </c>
      <c r="F5754" t="s">
        <v>34</v>
      </c>
      <c r="G5754">
        <v>9.3000000000000007</v>
      </c>
      <c r="H5754">
        <v>226.44</v>
      </c>
      <c r="I5754">
        <v>227.52</v>
      </c>
      <c r="J5754">
        <v>1.2</v>
      </c>
      <c r="K5754">
        <v>9.5</v>
      </c>
      <c r="L5754">
        <v>8.3000000000000007</v>
      </c>
      <c r="M5754">
        <v>79</v>
      </c>
      <c r="N5754" t="s">
        <v>27</v>
      </c>
      <c r="O5754">
        <v>0.64</v>
      </c>
      <c r="P5754" t="s">
        <v>28</v>
      </c>
      <c r="Q5754" t="s">
        <v>29</v>
      </c>
      <c r="R5754">
        <v>4.8499999999999996</v>
      </c>
      <c r="S5754">
        <v>0</v>
      </c>
      <c r="T5754">
        <v>1.08</v>
      </c>
      <c r="U5754">
        <v>-1.2</v>
      </c>
      <c r="V5754" t="s">
        <v>159</v>
      </c>
      <c r="W5754" t="s">
        <v>45</v>
      </c>
      <c r="X5754">
        <v>1</v>
      </c>
      <c r="Y5754" t="str">
        <f>IF(tblRides[[#This Row],[supply_demand_ratio]]&lt;0.8,"Below 0.8",IF(tblRides[[#This Row],[supply_demand_ratio]]&lt;1,"Between 0.8-1.0",IF(tblRides[[#This Row],[supply_demand_ratio]]&lt;=1.2,"Between 1.0-1.2","Above 1.2")))</f>
        <v>Below 0.8</v>
      </c>
    </row>
    <row r="5755" spans="1:25" x14ac:dyDescent="0.3">
      <c r="A5755" t="s">
        <v>5810</v>
      </c>
      <c r="B5755" s="1">
        <v>46073.793055555558</v>
      </c>
      <c r="C5755" s="2">
        <v>46073</v>
      </c>
      <c r="D5755">
        <v>19</v>
      </c>
      <c r="E5755" t="s">
        <v>25</v>
      </c>
      <c r="F5755" t="s">
        <v>26</v>
      </c>
      <c r="G5755">
        <v>10</v>
      </c>
      <c r="H5755">
        <v>201.56</v>
      </c>
      <c r="J5755">
        <v>1.1000000000000001</v>
      </c>
      <c r="K5755">
        <v>9.8000000000000007</v>
      </c>
      <c r="L5755">
        <v>6.9</v>
      </c>
      <c r="M5755">
        <v>118</v>
      </c>
      <c r="N5755" t="s">
        <v>72</v>
      </c>
      <c r="O5755">
        <v>0.78800000000000003</v>
      </c>
      <c r="P5755" t="s">
        <v>37</v>
      </c>
      <c r="Q5755" t="s">
        <v>103</v>
      </c>
      <c r="R5755">
        <v>4.87</v>
      </c>
      <c r="S5755">
        <v>2</v>
      </c>
      <c r="U5755">
        <v>-2.9</v>
      </c>
      <c r="V5755" t="s">
        <v>159</v>
      </c>
      <c r="W5755" t="s">
        <v>45</v>
      </c>
      <c r="X5755">
        <v>0</v>
      </c>
      <c r="Y5755" t="str">
        <f>IF(tblRides[[#This Row],[supply_demand_ratio]]&lt;0.8,"Below 0.8",IF(tblRides[[#This Row],[supply_demand_ratio]]&lt;1,"Between 0.8-1.0",IF(tblRides[[#This Row],[supply_demand_ratio]]&lt;=1.2,"Between 1.0-1.2","Above 1.2")))</f>
        <v>Below 0.8</v>
      </c>
    </row>
    <row r="5756" spans="1:25" x14ac:dyDescent="0.3">
      <c r="A5756" t="s">
        <v>5811</v>
      </c>
      <c r="B5756" s="1">
        <v>46073.795138888891</v>
      </c>
      <c r="C5756" s="2">
        <v>46073</v>
      </c>
      <c r="D5756">
        <v>19</v>
      </c>
      <c r="E5756" t="s">
        <v>33</v>
      </c>
      <c r="F5756" t="s">
        <v>26</v>
      </c>
      <c r="G5756">
        <v>9.5</v>
      </c>
      <c r="H5756">
        <v>204.24</v>
      </c>
      <c r="I5756">
        <v>200.88</v>
      </c>
      <c r="J5756">
        <v>1.2</v>
      </c>
      <c r="K5756">
        <v>6.5</v>
      </c>
      <c r="L5756">
        <v>1</v>
      </c>
      <c r="M5756">
        <v>73</v>
      </c>
      <c r="N5756" t="s">
        <v>27</v>
      </c>
      <c r="O5756">
        <v>0.71699999999999997</v>
      </c>
      <c r="P5756" t="s">
        <v>28</v>
      </c>
      <c r="Q5756" t="s">
        <v>29</v>
      </c>
      <c r="R5756">
        <v>4.53</v>
      </c>
      <c r="S5756">
        <v>4</v>
      </c>
      <c r="T5756">
        <v>-3.36</v>
      </c>
      <c r="U5756">
        <v>-5.5</v>
      </c>
      <c r="V5756" t="s">
        <v>159</v>
      </c>
      <c r="W5756" t="s">
        <v>45</v>
      </c>
      <c r="X5756">
        <v>1</v>
      </c>
      <c r="Y5756" t="str">
        <f>IF(tblRides[[#This Row],[supply_demand_ratio]]&lt;0.8,"Below 0.8",IF(tblRides[[#This Row],[supply_demand_ratio]]&lt;1,"Between 0.8-1.0",IF(tblRides[[#This Row],[supply_demand_ratio]]&lt;=1.2,"Between 1.0-1.2","Above 1.2")))</f>
        <v>Below 0.8</v>
      </c>
    </row>
    <row r="5757" spans="1:25" x14ac:dyDescent="0.3">
      <c r="A5757" t="s">
        <v>5812</v>
      </c>
      <c r="B5757" s="1">
        <v>46073.804861111108</v>
      </c>
      <c r="C5757" s="2">
        <v>46073</v>
      </c>
      <c r="D5757">
        <v>19</v>
      </c>
      <c r="E5757" t="s">
        <v>43</v>
      </c>
      <c r="F5757" t="s">
        <v>26</v>
      </c>
      <c r="G5757">
        <v>8.1</v>
      </c>
      <c r="H5757">
        <v>188.88</v>
      </c>
      <c r="I5757">
        <v>186.53</v>
      </c>
      <c r="J5757">
        <v>1.1000000000000001</v>
      </c>
      <c r="K5757">
        <v>8.5</v>
      </c>
      <c r="L5757">
        <v>13.3</v>
      </c>
      <c r="M5757">
        <v>47</v>
      </c>
      <c r="N5757" t="s">
        <v>27</v>
      </c>
      <c r="O5757">
        <v>0.80700000000000005</v>
      </c>
      <c r="P5757" t="s">
        <v>28</v>
      </c>
      <c r="Q5757" t="s">
        <v>29</v>
      </c>
      <c r="R5757">
        <v>4.49</v>
      </c>
      <c r="S5757">
        <v>19</v>
      </c>
      <c r="T5757">
        <v>-2.35</v>
      </c>
      <c r="U5757">
        <v>4.8</v>
      </c>
      <c r="V5757" t="s">
        <v>159</v>
      </c>
      <c r="W5757" t="s">
        <v>45</v>
      </c>
      <c r="X5757">
        <v>1</v>
      </c>
      <c r="Y5757" t="str">
        <f>IF(tblRides[[#This Row],[supply_demand_ratio]]&lt;0.8,"Below 0.8",IF(tblRides[[#This Row],[supply_demand_ratio]]&lt;1,"Between 0.8-1.0",IF(tblRides[[#This Row],[supply_demand_ratio]]&lt;=1.2,"Between 1.0-1.2","Above 1.2")))</f>
        <v>Between 0.8-1.0</v>
      </c>
    </row>
    <row r="5758" spans="1:25" x14ac:dyDescent="0.3">
      <c r="A5758" t="s">
        <v>5813</v>
      </c>
      <c r="B5758" s="1">
        <v>46073.809027777781</v>
      </c>
      <c r="C5758" s="2">
        <v>46073</v>
      </c>
      <c r="D5758">
        <v>19</v>
      </c>
      <c r="E5758" t="s">
        <v>36</v>
      </c>
      <c r="F5758" t="s">
        <v>26</v>
      </c>
      <c r="G5758">
        <v>5</v>
      </c>
      <c r="H5758">
        <v>129.19999999999999</v>
      </c>
      <c r="J5758">
        <v>1.2</v>
      </c>
      <c r="K5758">
        <v>4.8</v>
      </c>
      <c r="L5758">
        <v>12.5</v>
      </c>
      <c r="M5758">
        <v>92</v>
      </c>
      <c r="N5758" t="s">
        <v>27</v>
      </c>
      <c r="O5758">
        <v>0.84599999999999997</v>
      </c>
      <c r="P5758" t="s">
        <v>37</v>
      </c>
      <c r="Q5758" t="s">
        <v>103</v>
      </c>
      <c r="R5758">
        <v>4.97</v>
      </c>
      <c r="S5758">
        <v>41</v>
      </c>
      <c r="U5758">
        <v>7.7</v>
      </c>
      <c r="V5758" t="s">
        <v>159</v>
      </c>
      <c r="W5758" t="s">
        <v>31</v>
      </c>
      <c r="X5758">
        <v>0</v>
      </c>
      <c r="Y5758" t="str">
        <f>IF(tblRides[[#This Row],[supply_demand_ratio]]&lt;0.8,"Below 0.8",IF(tblRides[[#This Row],[supply_demand_ratio]]&lt;1,"Between 0.8-1.0",IF(tblRides[[#This Row],[supply_demand_ratio]]&lt;=1.2,"Between 1.0-1.2","Above 1.2")))</f>
        <v>Between 0.8-1.0</v>
      </c>
    </row>
    <row r="5759" spans="1:25" x14ac:dyDescent="0.3">
      <c r="A5759" t="s">
        <v>5814</v>
      </c>
      <c r="B5759" s="1">
        <v>46073.842361111114</v>
      </c>
      <c r="C5759" s="2">
        <v>46073</v>
      </c>
      <c r="D5759">
        <v>20</v>
      </c>
      <c r="E5759" t="s">
        <v>33</v>
      </c>
      <c r="F5759" t="s">
        <v>26</v>
      </c>
      <c r="G5759">
        <v>11.2</v>
      </c>
      <c r="H5759">
        <v>229.69</v>
      </c>
      <c r="I5759">
        <v>233.94</v>
      </c>
      <c r="J5759">
        <v>1.2</v>
      </c>
      <c r="K5759">
        <v>7.2</v>
      </c>
      <c r="L5759">
        <v>10.3</v>
      </c>
      <c r="M5759">
        <v>74</v>
      </c>
      <c r="N5759" t="s">
        <v>27</v>
      </c>
      <c r="O5759">
        <v>0.75</v>
      </c>
      <c r="P5759" t="s">
        <v>28</v>
      </c>
      <c r="Q5759" t="s">
        <v>29</v>
      </c>
      <c r="R5759">
        <v>4.92</v>
      </c>
      <c r="S5759">
        <v>12</v>
      </c>
      <c r="T5759">
        <v>4.25</v>
      </c>
      <c r="U5759">
        <v>3.1</v>
      </c>
      <c r="V5759" t="s">
        <v>159</v>
      </c>
      <c r="W5759" t="s">
        <v>45</v>
      </c>
      <c r="X5759">
        <v>1</v>
      </c>
      <c r="Y5759" t="str">
        <f>IF(tblRides[[#This Row],[supply_demand_ratio]]&lt;0.8,"Below 0.8",IF(tblRides[[#This Row],[supply_demand_ratio]]&lt;1,"Between 0.8-1.0",IF(tblRides[[#This Row],[supply_demand_ratio]]&lt;=1.2,"Between 1.0-1.2","Above 1.2")))</f>
        <v>Below 0.8</v>
      </c>
    </row>
    <row r="5760" spans="1:25" x14ac:dyDescent="0.3">
      <c r="A5760" t="s">
        <v>5815</v>
      </c>
      <c r="B5760" s="1">
        <v>46073.845138888886</v>
      </c>
      <c r="C5760" s="2">
        <v>46073</v>
      </c>
      <c r="D5760">
        <v>20</v>
      </c>
      <c r="E5760" t="s">
        <v>62</v>
      </c>
      <c r="F5760" t="s">
        <v>34</v>
      </c>
      <c r="G5760">
        <v>10.7</v>
      </c>
      <c r="H5760">
        <v>206.89</v>
      </c>
      <c r="I5760">
        <v>207.09</v>
      </c>
      <c r="J5760">
        <v>1</v>
      </c>
      <c r="K5760">
        <v>3.8</v>
      </c>
      <c r="L5760">
        <v>2</v>
      </c>
      <c r="M5760">
        <v>34</v>
      </c>
      <c r="N5760" t="s">
        <v>41</v>
      </c>
      <c r="O5760">
        <v>1.0880000000000001</v>
      </c>
      <c r="P5760" t="s">
        <v>28</v>
      </c>
      <c r="Q5760" t="s">
        <v>29</v>
      </c>
      <c r="R5760">
        <v>4.9800000000000004</v>
      </c>
      <c r="S5760">
        <v>0</v>
      </c>
      <c r="T5760">
        <v>0.2</v>
      </c>
      <c r="U5760">
        <v>-1.8</v>
      </c>
      <c r="V5760" t="s">
        <v>159</v>
      </c>
      <c r="W5760" t="s">
        <v>31</v>
      </c>
      <c r="X5760">
        <v>1</v>
      </c>
      <c r="Y5760" t="str">
        <f>IF(tblRides[[#This Row],[supply_demand_ratio]]&lt;0.8,"Below 0.8",IF(tblRides[[#This Row],[supply_demand_ratio]]&lt;1,"Between 0.8-1.0",IF(tblRides[[#This Row],[supply_demand_ratio]]&lt;=1.2,"Between 1.0-1.2","Above 1.2")))</f>
        <v>Between 1.0-1.2</v>
      </c>
    </row>
    <row r="5761" spans="1:25" x14ac:dyDescent="0.3">
      <c r="A5761" t="s">
        <v>5816</v>
      </c>
      <c r="B5761" s="1">
        <v>46073.856944444444</v>
      </c>
      <c r="C5761" s="2">
        <v>46073</v>
      </c>
      <c r="D5761">
        <v>20</v>
      </c>
      <c r="E5761" t="s">
        <v>62</v>
      </c>
      <c r="F5761" t="s">
        <v>34</v>
      </c>
      <c r="G5761">
        <v>12.2</v>
      </c>
      <c r="H5761">
        <v>230.74</v>
      </c>
      <c r="I5761">
        <v>230.97</v>
      </c>
      <c r="J5761">
        <v>1</v>
      </c>
      <c r="K5761">
        <v>2.1</v>
      </c>
      <c r="L5761">
        <v>1.9</v>
      </c>
      <c r="M5761">
        <v>42</v>
      </c>
      <c r="N5761" t="s">
        <v>41</v>
      </c>
      <c r="O5761">
        <v>0.93899999999999995</v>
      </c>
      <c r="P5761" t="s">
        <v>28</v>
      </c>
      <c r="Q5761" t="s">
        <v>29</v>
      </c>
      <c r="R5761">
        <v>5</v>
      </c>
      <c r="S5761">
        <v>0</v>
      </c>
      <c r="T5761">
        <v>0.23</v>
      </c>
      <c r="U5761">
        <v>-0.2</v>
      </c>
      <c r="V5761" t="s">
        <v>159</v>
      </c>
      <c r="W5761" t="s">
        <v>31</v>
      </c>
      <c r="X5761">
        <v>1</v>
      </c>
      <c r="Y5761" t="str">
        <f>IF(tblRides[[#This Row],[supply_demand_ratio]]&lt;0.8,"Below 0.8",IF(tblRides[[#This Row],[supply_demand_ratio]]&lt;1,"Between 0.8-1.0",IF(tblRides[[#This Row],[supply_demand_ratio]]&lt;=1.2,"Between 1.0-1.2","Above 1.2")))</f>
        <v>Between 0.8-1.0</v>
      </c>
    </row>
    <row r="5762" spans="1:25" x14ac:dyDescent="0.3">
      <c r="A5762" t="s">
        <v>5817</v>
      </c>
      <c r="B5762" s="1">
        <v>46073.859722222223</v>
      </c>
      <c r="C5762" s="2">
        <v>46073</v>
      </c>
      <c r="D5762">
        <v>20</v>
      </c>
      <c r="E5762" t="s">
        <v>25</v>
      </c>
      <c r="F5762" t="s">
        <v>34</v>
      </c>
      <c r="G5762">
        <v>3</v>
      </c>
      <c r="H5762">
        <v>87.47</v>
      </c>
      <c r="I5762">
        <v>84.58</v>
      </c>
      <c r="J5762">
        <v>1.1000000000000001</v>
      </c>
      <c r="K5762">
        <v>9</v>
      </c>
      <c r="L5762">
        <v>8.1</v>
      </c>
      <c r="M5762">
        <v>126</v>
      </c>
      <c r="N5762" t="s">
        <v>72</v>
      </c>
      <c r="O5762">
        <v>0.79200000000000004</v>
      </c>
      <c r="P5762" t="s">
        <v>28</v>
      </c>
      <c r="Q5762" t="s">
        <v>29</v>
      </c>
      <c r="R5762">
        <v>4.75</v>
      </c>
      <c r="S5762">
        <v>0</v>
      </c>
      <c r="T5762">
        <v>-2.89</v>
      </c>
      <c r="U5762">
        <v>-0.9</v>
      </c>
      <c r="V5762" t="s">
        <v>159</v>
      </c>
      <c r="W5762" t="s">
        <v>45</v>
      </c>
      <c r="X5762">
        <v>1</v>
      </c>
      <c r="Y5762" t="str">
        <f>IF(tblRides[[#This Row],[supply_demand_ratio]]&lt;0.8,"Below 0.8",IF(tblRides[[#This Row],[supply_demand_ratio]]&lt;1,"Between 0.8-1.0",IF(tblRides[[#This Row],[supply_demand_ratio]]&lt;=1.2,"Between 1.0-1.2","Above 1.2")))</f>
        <v>Below 0.8</v>
      </c>
    </row>
    <row r="5763" spans="1:25" x14ac:dyDescent="0.3">
      <c r="A5763" t="s">
        <v>5818</v>
      </c>
      <c r="B5763" s="1">
        <v>46073.863194444442</v>
      </c>
      <c r="C5763" s="2">
        <v>46073</v>
      </c>
      <c r="D5763">
        <v>20</v>
      </c>
      <c r="E5763" t="s">
        <v>36</v>
      </c>
      <c r="F5763" t="s">
        <v>26</v>
      </c>
      <c r="G5763">
        <v>2.9</v>
      </c>
      <c r="H5763">
        <v>83.4</v>
      </c>
      <c r="I5763">
        <v>84.82</v>
      </c>
      <c r="J5763">
        <v>1</v>
      </c>
      <c r="K5763">
        <v>4.5</v>
      </c>
      <c r="L5763">
        <v>4.4000000000000004</v>
      </c>
      <c r="M5763">
        <v>97</v>
      </c>
      <c r="N5763" t="s">
        <v>27</v>
      </c>
      <c r="O5763">
        <v>0.78800000000000003</v>
      </c>
      <c r="P5763" t="s">
        <v>28</v>
      </c>
      <c r="Q5763" t="s">
        <v>29</v>
      </c>
      <c r="R5763">
        <v>4.41</v>
      </c>
      <c r="S5763">
        <v>5</v>
      </c>
      <c r="T5763">
        <v>1.42</v>
      </c>
      <c r="U5763">
        <v>-0.1</v>
      </c>
      <c r="V5763" t="s">
        <v>159</v>
      </c>
      <c r="W5763" t="s">
        <v>31</v>
      </c>
      <c r="X5763">
        <v>1</v>
      </c>
      <c r="Y5763" t="str">
        <f>IF(tblRides[[#This Row],[supply_demand_ratio]]&lt;0.8,"Below 0.8",IF(tblRides[[#This Row],[supply_demand_ratio]]&lt;1,"Between 0.8-1.0",IF(tblRides[[#This Row],[supply_demand_ratio]]&lt;=1.2,"Between 1.0-1.2","Above 1.2")))</f>
        <v>Below 0.8</v>
      </c>
    </row>
    <row r="5764" spans="1:25" x14ac:dyDescent="0.3">
      <c r="A5764" t="s">
        <v>5819</v>
      </c>
      <c r="B5764" s="1">
        <v>46073.870833333334</v>
      </c>
      <c r="C5764" s="2">
        <v>46073</v>
      </c>
      <c r="D5764">
        <v>20</v>
      </c>
      <c r="E5764" t="s">
        <v>25</v>
      </c>
      <c r="F5764" t="s">
        <v>34</v>
      </c>
      <c r="G5764">
        <v>26.2</v>
      </c>
      <c r="H5764">
        <v>415.57</v>
      </c>
      <c r="I5764">
        <v>398.29</v>
      </c>
      <c r="J5764">
        <v>1.1000000000000001</v>
      </c>
      <c r="K5764">
        <v>3.7</v>
      </c>
      <c r="L5764">
        <v>5.4</v>
      </c>
      <c r="M5764">
        <v>119</v>
      </c>
      <c r="N5764" t="s">
        <v>27</v>
      </c>
      <c r="O5764">
        <v>1.1459999999999999</v>
      </c>
      <c r="P5764" t="s">
        <v>28</v>
      </c>
      <c r="Q5764" t="s">
        <v>29</v>
      </c>
      <c r="R5764">
        <v>5</v>
      </c>
      <c r="S5764">
        <v>0</v>
      </c>
      <c r="T5764">
        <v>-17.28</v>
      </c>
      <c r="U5764">
        <v>1.7</v>
      </c>
      <c r="V5764" t="s">
        <v>159</v>
      </c>
      <c r="W5764" t="s">
        <v>31</v>
      </c>
      <c r="X5764">
        <v>1</v>
      </c>
      <c r="Y5764" t="str">
        <f>IF(tblRides[[#This Row],[supply_demand_ratio]]&lt;0.8,"Below 0.8",IF(tblRides[[#This Row],[supply_demand_ratio]]&lt;1,"Between 0.8-1.0",IF(tblRides[[#This Row],[supply_demand_ratio]]&lt;=1.2,"Between 1.0-1.2","Above 1.2")))</f>
        <v>Between 1.0-1.2</v>
      </c>
    </row>
    <row r="5765" spans="1:25" x14ac:dyDescent="0.3">
      <c r="A5765" t="s">
        <v>5820</v>
      </c>
      <c r="B5765" s="1">
        <v>46073.876388888886</v>
      </c>
      <c r="C5765" s="2">
        <v>46073</v>
      </c>
      <c r="D5765">
        <v>21</v>
      </c>
      <c r="E5765" t="s">
        <v>36</v>
      </c>
      <c r="F5765" t="s">
        <v>26</v>
      </c>
      <c r="G5765">
        <v>12.2</v>
      </c>
      <c r="H5765">
        <v>246.99</v>
      </c>
      <c r="I5765">
        <v>252.26</v>
      </c>
      <c r="J5765">
        <v>1</v>
      </c>
      <c r="K5765">
        <v>4.0999999999999996</v>
      </c>
      <c r="L5765">
        <v>6.3</v>
      </c>
      <c r="M5765">
        <v>90</v>
      </c>
      <c r="N5765" t="s">
        <v>41</v>
      </c>
      <c r="O5765">
        <v>1.1080000000000001</v>
      </c>
      <c r="P5765" t="s">
        <v>28</v>
      </c>
      <c r="Q5765" t="s">
        <v>29</v>
      </c>
      <c r="R5765">
        <v>4.6900000000000004</v>
      </c>
      <c r="S5765">
        <v>9</v>
      </c>
      <c r="T5765">
        <v>5.27</v>
      </c>
      <c r="U5765">
        <v>2.2000000000000002</v>
      </c>
      <c r="V5765" t="s">
        <v>159</v>
      </c>
      <c r="W5765" t="s">
        <v>31</v>
      </c>
      <c r="X5765">
        <v>1</v>
      </c>
      <c r="Y5765" t="str">
        <f>IF(tblRides[[#This Row],[supply_demand_ratio]]&lt;0.8,"Below 0.8",IF(tblRides[[#This Row],[supply_demand_ratio]]&lt;1,"Between 0.8-1.0",IF(tblRides[[#This Row],[supply_demand_ratio]]&lt;=1.2,"Between 1.0-1.2","Above 1.2")))</f>
        <v>Between 1.0-1.2</v>
      </c>
    </row>
    <row r="5766" spans="1:25" x14ac:dyDescent="0.3">
      <c r="A5766" t="s">
        <v>5821</v>
      </c>
      <c r="B5766" s="1">
        <v>46073.878472222219</v>
      </c>
      <c r="C5766" s="2">
        <v>46073</v>
      </c>
      <c r="D5766">
        <v>21</v>
      </c>
      <c r="E5766" t="s">
        <v>33</v>
      </c>
      <c r="F5766" t="s">
        <v>34</v>
      </c>
      <c r="G5766">
        <v>3.8</v>
      </c>
      <c r="H5766">
        <v>121.84</v>
      </c>
      <c r="I5766">
        <v>114.93</v>
      </c>
      <c r="J5766">
        <v>1.2</v>
      </c>
      <c r="K5766">
        <v>9.1</v>
      </c>
      <c r="L5766">
        <v>7</v>
      </c>
      <c r="M5766">
        <v>84</v>
      </c>
      <c r="N5766" t="s">
        <v>27</v>
      </c>
      <c r="O5766">
        <v>0.94199999999999995</v>
      </c>
      <c r="P5766" t="s">
        <v>28</v>
      </c>
      <c r="Q5766" t="s">
        <v>29</v>
      </c>
      <c r="R5766">
        <v>5</v>
      </c>
      <c r="S5766">
        <v>0</v>
      </c>
      <c r="T5766">
        <v>-6.91</v>
      </c>
      <c r="U5766">
        <v>-2.1</v>
      </c>
      <c r="V5766" t="s">
        <v>159</v>
      </c>
      <c r="W5766" t="s">
        <v>45</v>
      </c>
      <c r="X5766">
        <v>1</v>
      </c>
      <c r="Y5766" t="str">
        <f>IF(tblRides[[#This Row],[supply_demand_ratio]]&lt;0.8,"Below 0.8",IF(tblRides[[#This Row],[supply_demand_ratio]]&lt;1,"Between 0.8-1.0",IF(tblRides[[#This Row],[supply_demand_ratio]]&lt;=1.2,"Between 1.0-1.2","Above 1.2")))</f>
        <v>Between 0.8-1.0</v>
      </c>
    </row>
    <row r="5767" spans="1:25" x14ac:dyDescent="0.3">
      <c r="A5767" t="s">
        <v>5822</v>
      </c>
      <c r="B5767" s="1">
        <v>46073.883333333331</v>
      </c>
      <c r="C5767" s="2">
        <v>46073</v>
      </c>
      <c r="D5767">
        <v>21</v>
      </c>
      <c r="E5767" t="s">
        <v>25</v>
      </c>
      <c r="F5767" t="s">
        <v>26</v>
      </c>
      <c r="G5767">
        <v>4.9000000000000004</v>
      </c>
      <c r="H5767">
        <v>121.25</v>
      </c>
      <c r="I5767">
        <v>129.25</v>
      </c>
      <c r="J5767">
        <v>1</v>
      </c>
      <c r="K5767">
        <v>8.1999999999999993</v>
      </c>
      <c r="L5767">
        <v>10</v>
      </c>
      <c r="M5767">
        <v>109</v>
      </c>
      <c r="N5767" t="s">
        <v>41</v>
      </c>
      <c r="O5767">
        <v>1.2330000000000001</v>
      </c>
      <c r="P5767" t="s">
        <v>28</v>
      </c>
      <c r="Q5767" t="s">
        <v>29</v>
      </c>
      <c r="R5767">
        <v>4.5599999999999996</v>
      </c>
      <c r="S5767">
        <v>20</v>
      </c>
      <c r="T5767">
        <v>8</v>
      </c>
      <c r="U5767">
        <v>1.8</v>
      </c>
      <c r="V5767" t="s">
        <v>159</v>
      </c>
      <c r="W5767" t="s">
        <v>45</v>
      </c>
      <c r="X5767">
        <v>1</v>
      </c>
      <c r="Y5767" t="str">
        <f>IF(tblRides[[#This Row],[supply_demand_ratio]]&lt;0.8,"Below 0.8",IF(tblRides[[#This Row],[supply_demand_ratio]]&lt;1,"Between 0.8-1.0",IF(tblRides[[#This Row],[supply_demand_ratio]]&lt;=1.2,"Between 1.0-1.2","Above 1.2")))</f>
        <v>Above 1.2</v>
      </c>
    </row>
    <row r="5768" spans="1:25" x14ac:dyDescent="0.3">
      <c r="A5768" t="s">
        <v>5823</v>
      </c>
      <c r="B5768" s="1">
        <v>46073.89166666667</v>
      </c>
      <c r="C5768" s="2">
        <v>46073</v>
      </c>
      <c r="D5768">
        <v>21</v>
      </c>
      <c r="E5768" t="s">
        <v>25</v>
      </c>
      <c r="F5768" t="s">
        <v>26</v>
      </c>
      <c r="G5768">
        <v>9.4</v>
      </c>
      <c r="H5768">
        <v>233.15</v>
      </c>
      <c r="I5768">
        <v>255.89</v>
      </c>
      <c r="J5768">
        <v>1.2</v>
      </c>
      <c r="K5768">
        <v>2.9</v>
      </c>
      <c r="L5768">
        <v>1</v>
      </c>
      <c r="M5768">
        <v>105</v>
      </c>
      <c r="N5768" t="s">
        <v>27</v>
      </c>
      <c r="O5768">
        <v>0.76200000000000001</v>
      </c>
      <c r="P5768" t="s">
        <v>28</v>
      </c>
      <c r="Q5768" t="s">
        <v>29</v>
      </c>
      <c r="R5768">
        <v>4.91</v>
      </c>
      <c r="S5768">
        <v>17</v>
      </c>
      <c r="T5768">
        <v>22.74</v>
      </c>
      <c r="U5768">
        <v>-1.9</v>
      </c>
      <c r="V5768" t="s">
        <v>159</v>
      </c>
      <c r="W5768" t="s">
        <v>31</v>
      </c>
      <c r="X5768">
        <v>1</v>
      </c>
      <c r="Y5768" t="str">
        <f>IF(tblRides[[#This Row],[supply_demand_ratio]]&lt;0.8,"Below 0.8",IF(tblRides[[#This Row],[supply_demand_ratio]]&lt;1,"Between 0.8-1.0",IF(tblRides[[#This Row],[supply_demand_ratio]]&lt;=1.2,"Between 1.0-1.2","Above 1.2")))</f>
        <v>Below 0.8</v>
      </c>
    </row>
    <row r="5769" spans="1:25" x14ac:dyDescent="0.3">
      <c r="A5769" t="s">
        <v>5824</v>
      </c>
      <c r="B5769" s="1">
        <v>46073.894444444442</v>
      </c>
      <c r="C5769" s="2">
        <v>46073</v>
      </c>
      <c r="D5769">
        <v>21</v>
      </c>
      <c r="E5769" t="s">
        <v>43</v>
      </c>
      <c r="F5769" t="s">
        <v>34</v>
      </c>
      <c r="G5769">
        <v>10.199999999999999</v>
      </c>
      <c r="H5769">
        <v>174.96</v>
      </c>
      <c r="J5769">
        <v>1</v>
      </c>
      <c r="K5769">
        <v>2.2000000000000002</v>
      </c>
      <c r="L5769">
        <v>7.3</v>
      </c>
      <c r="M5769">
        <v>61</v>
      </c>
      <c r="N5769" t="s">
        <v>41</v>
      </c>
      <c r="O5769">
        <v>1.1579999999999999</v>
      </c>
      <c r="P5769" t="s">
        <v>37</v>
      </c>
      <c r="Q5769" t="s">
        <v>103</v>
      </c>
      <c r="R5769">
        <v>4.51</v>
      </c>
      <c r="S5769">
        <v>0</v>
      </c>
      <c r="U5769">
        <v>5.0999999999999996</v>
      </c>
      <c r="V5769" t="s">
        <v>159</v>
      </c>
      <c r="W5769" t="s">
        <v>31</v>
      </c>
      <c r="X5769">
        <v>0</v>
      </c>
      <c r="Y5769" t="str">
        <f>IF(tblRides[[#This Row],[supply_demand_ratio]]&lt;0.8,"Below 0.8",IF(tblRides[[#This Row],[supply_demand_ratio]]&lt;1,"Between 0.8-1.0",IF(tblRides[[#This Row],[supply_demand_ratio]]&lt;=1.2,"Between 1.0-1.2","Above 1.2")))</f>
        <v>Between 1.0-1.2</v>
      </c>
    </row>
    <row r="5770" spans="1:25" x14ac:dyDescent="0.3">
      <c r="A5770" t="s">
        <v>5825</v>
      </c>
      <c r="B5770" s="1">
        <v>46073.895138888889</v>
      </c>
      <c r="C5770" s="2">
        <v>46073</v>
      </c>
      <c r="D5770">
        <v>21</v>
      </c>
      <c r="E5770" t="s">
        <v>36</v>
      </c>
      <c r="F5770" t="s">
        <v>34</v>
      </c>
      <c r="G5770">
        <v>1.2</v>
      </c>
      <c r="H5770">
        <v>65.569999999999993</v>
      </c>
      <c r="I5770">
        <v>65.430000000000007</v>
      </c>
      <c r="J5770">
        <v>1.2</v>
      </c>
      <c r="K5770">
        <v>10.6</v>
      </c>
      <c r="L5770">
        <v>7.4</v>
      </c>
      <c r="M5770">
        <v>90</v>
      </c>
      <c r="N5770" t="s">
        <v>27</v>
      </c>
      <c r="O5770">
        <v>0.72499999999999998</v>
      </c>
      <c r="P5770" t="s">
        <v>28</v>
      </c>
      <c r="Q5770" t="s">
        <v>29</v>
      </c>
      <c r="R5770">
        <v>5</v>
      </c>
      <c r="S5770">
        <v>0</v>
      </c>
      <c r="T5770">
        <v>-0.14000000000000001</v>
      </c>
      <c r="U5770">
        <v>-3.2</v>
      </c>
      <c r="V5770" t="s">
        <v>159</v>
      </c>
      <c r="W5770" t="s">
        <v>77</v>
      </c>
      <c r="X5770">
        <v>1</v>
      </c>
      <c r="Y5770" t="str">
        <f>IF(tblRides[[#This Row],[supply_demand_ratio]]&lt;0.8,"Below 0.8",IF(tblRides[[#This Row],[supply_demand_ratio]]&lt;1,"Between 0.8-1.0",IF(tblRides[[#This Row],[supply_demand_ratio]]&lt;=1.2,"Between 1.0-1.2","Above 1.2")))</f>
        <v>Below 0.8</v>
      </c>
    </row>
    <row r="5771" spans="1:25" x14ac:dyDescent="0.3">
      <c r="A5771" t="s">
        <v>5826</v>
      </c>
      <c r="B5771" s="1">
        <v>46073.895833333336</v>
      </c>
      <c r="C5771" s="2">
        <v>46073</v>
      </c>
      <c r="D5771">
        <v>21</v>
      </c>
      <c r="E5771" t="s">
        <v>36</v>
      </c>
      <c r="F5771" t="s">
        <v>26</v>
      </c>
      <c r="G5771">
        <v>7.6</v>
      </c>
      <c r="H5771">
        <v>151.05000000000001</v>
      </c>
      <c r="I5771">
        <v>146.81</v>
      </c>
      <c r="J5771">
        <v>1</v>
      </c>
      <c r="K5771">
        <v>9.4</v>
      </c>
      <c r="L5771">
        <v>10.4</v>
      </c>
      <c r="M5771">
        <v>114</v>
      </c>
      <c r="N5771" t="s">
        <v>27</v>
      </c>
      <c r="O5771">
        <v>1.097</v>
      </c>
      <c r="P5771" t="s">
        <v>28</v>
      </c>
      <c r="Q5771" t="s">
        <v>29</v>
      </c>
      <c r="R5771">
        <v>4.41</v>
      </c>
      <c r="S5771">
        <v>3</v>
      </c>
      <c r="T5771">
        <v>-4.24</v>
      </c>
      <c r="U5771">
        <v>1</v>
      </c>
      <c r="V5771" t="s">
        <v>159</v>
      </c>
      <c r="W5771" t="s">
        <v>45</v>
      </c>
      <c r="X5771">
        <v>1</v>
      </c>
      <c r="Y5771" t="str">
        <f>IF(tblRides[[#This Row],[supply_demand_ratio]]&lt;0.8,"Below 0.8",IF(tblRides[[#This Row],[supply_demand_ratio]]&lt;1,"Between 0.8-1.0",IF(tblRides[[#This Row],[supply_demand_ratio]]&lt;=1.2,"Between 1.0-1.2","Above 1.2")))</f>
        <v>Between 1.0-1.2</v>
      </c>
    </row>
    <row r="5772" spans="1:25" x14ac:dyDescent="0.3">
      <c r="A5772" t="s">
        <v>5827</v>
      </c>
      <c r="B5772" s="1">
        <v>46073.919444444444</v>
      </c>
      <c r="C5772" s="2">
        <v>46073</v>
      </c>
      <c r="D5772">
        <v>22</v>
      </c>
      <c r="E5772" t="s">
        <v>25</v>
      </c>
      <c r="F5772" t="s">
        <v>34</v>
      </c>
      <c r="G5772">
        <v>10.7</v>
      </c>
      <c r="H5772">
        <v>213.17</v>
      </c>
      <c r="I5772">
        <v>206.36</v>
      </c>
      <c r="J5772">
        <v>1</v>
      </c>
      <c r="K5772">
        <v>5.7</v>
      </c>
      <c r="L5772">
        <v>8.1</v>
      </c>
      <c r="M5772">
        <v>123</v>
      </c>
      <c r="N5772" t="s">
        <v>27</v>
      </c>
      <c r="O5772">
        <v>0.99</v>
      </c>
      <c r="P5772" t="s">
        <v>28</v>
      </c>
      <c r="Q5772" t="s">
        <v>29</v>
      </c>
      <c r="R5772">
        <v>4.7300000000000004</v>
      </c>
      <c r="S5772">
        <v>0</v>
      </c>
      <c r="T5772">
        <v>-6.81</v>
      </c>
      <c r="U5772">
        <v>2.4</v>
      </c>
      <c r="V5772" t="s">
        <v>159</v>
      </c>
      <c r="W5772" t="s">
        <v>45</v>
      </c>
      <c r="X5772">
        <v>1</v>
      </c>
      <c r="Y5772" t="str">
        <f>IF(tblRides[[#This Row],[supply_demand_ratio]]&lt;0.8,"Below 0.8",IF(tblRides[[#This Row],[supply_demand_ratio]]&lt;1,"Between 0.8-1.0",IF(tblRides[[#This Row],[supply_demand_ratio]]&lt;=1.2,"Between 1.0-1.2","Above 1.2")))</f>
        <v>Between 0.8-1.0</v>
      </c>
    </row>
    <row r="5773" spans="1:25" x14ac:dyDescent="0.3">
      <c r="A5773" t="s">
        <v>5828</v>
      </c>
      <c r="B5773" s="1">
        <v>46073.92083333333</v>
      </c>
      <c r="C5773" s="2">
        <v>46073</v>
      </c>
      <c r="D5773">
        <v>22</v>
      </c>
      <c r="E5773" t="s">
        <v>43</v>
      </c>
      <c r="F5773" t="s">
        <v>34</v>
      </c>
      <c r="G5773">
        <v>3.9</v>
      </c>
      <c r="H5773">
        <v>116.72</v>
      </c>
      <c r="I5773">
        <v>115.68</v>
      </c>
      <c r="J5773">
        <v>1.1000000000000001</v>
      </c>
      <c r="K5773">
        <v>4.8</v>
      </c>
      <c r="L5773">
        <v>6.2</v>
      </c>
      <c r="M5773">
        <v>63</v>
      </c>
      <c r="N5773" t="s">
        <v>41</v>
      </c>
      <c r="O5773">
        <v>1.4910000000000001</v>
      </c>
      <c r="P5773" t="s">
        <v>28</v>
      </c>
      <c r="Q5773" t="s">
        <v>29</v>
      </c>
      <c r="R5773">
        <v>4.7</v>
      </c>
      <c r="S5773">
        <v>0</v>
      </c>
      <c r="T5773">
        <v>-1.04</v>
      </c>
      <c r="U5773">
        <v>1.4</v>
      </c>
      <c r="V5773" t="s">
        <v>159</v>
      </c>
      <c r="W5773" t="s">
        <v>31</v>
      </c>
      <c r="X5773">
        <v>1</v>
      </c>
      <c r="Y5773" t="str">
        <f>IF(tblRides[[#This Row],[supply_demand_ratio]]&lt;0.8,"Below 0.8",IF(tblRides[[#This Row],[supply_demand_ratio]]&lt;1,"Between 0.8-1.0",IF(tblRides[[#This Row],[supply_demand_ratio]]&lt;=1.2,"Between 1.0-1.2","Above 1.2")))</f>
        <v>Above 1.2</v>
      </c>
    </row>
    <row r="5774" spans="1:25" x14ac:dyDescent="0.3">
      <c r="A5774" t="s">
        <v>5829</v>
      </c>
      <c r="B5774" s="1">
        <v>46073.929861111108</v>
      </c>
      <c r="C5774" s="2">
        <v>46073</v>
      </c>
      <c r="D5774">
        <v>22</v>
      </c>
      <c r="E5774" t="s">
        <v>43</v>
      </c>
      <c r="F5774" t="s">
        <v>26</v>
      </c>
      <c r="G5774">
        <v>1.2</v>
      </c>
      <c r="H5774">
        <v>60.14</v>
      </c>
      <c r="I5774">
        <v>61.53</v>
      </c>
      <c r="J5774">
        <v>1.1000000000000001</v>
      </c>
      <c r="K5774">
        <v>4.4000000000000004</v>
      </c>
      <c r="L5774">
        <v>6.7</v>
      </c>
      <c r="M5774">
        <v>64</v>
      </c>
      <c r="N5774" t="s">
        <v>41</v>
      </c>
      <c r="O5774">
        <v>2.2000000000000002</v>
      </c>
      <c r="P5774" t="s">
        <v>28</v>
      </c>
      <c r="Q5774" t="s">
        <v>29</v>
      </c>
      <c r="R5774">
        <v>4.59</v>
      </c>
      <c r="S5774">
        <v>11</v>
      </c>
      <c r="T5774">
        <v>1.39</v>
      </c>
      <c r="U5774">
        <v>2.2999999999999998</v>
      </c>
      <c r="V5774" t="s">
        <v>159</v>
      </c>
      <c r="W5774" t="s">
        <v>31</v>
      </c>
      <c r="X5774">
        <v>1</v>
      </c>
      <c r="Y5774" t="str">
        <f>IF(tblRides[[#This Row],[supply_demand_ratio]]&lt;0.8,"Below 0.8",IF(tblRides[[#This Row],[supply_demand_ratio]]&lt;1,"Between 0.8-1.0",IF(tblRides[[#This Row],[supply_demand_ratio]]&lt;=1.2,"Between 1.0-1.2","Above 1.2")))</f>
        <v>Above 1.2</v>
      </c>
    </row>
    <row r="5775" spans="1:25" x14ac:dyDescent="0.3">
      <c r="A5775" t="s">
        <v>5830</v>
      </c>
      <c r="B5775" s="1">
        <v>46073.965277777781</v>
      </c>
      <c r="C5775" s="2">
        <v>46073</v>
      </c>
      <c r="D5775">
        <v>23</v>
      </c>
      <c r="E5775" t="s">
        <v>33</v>
      </c>
      <c r="F5775" t="s">
        <v>26</v>
      </c>
      <c r="G5775">
        <v>9.8000000000000007</v>
      </c>
      <c r="H5775">
        <v>207.02</v>
      </c>
      <c r="I5775">
        <v>206.72</v>
      </c>
      <c r="J5775">
        <v>1</v>
      </c>
      <c r="K5775">
        <v>3.8</v>
      </c>
      <c r="L5775">
        <v>8.5</v>
      </c>
      <c r="M5775">
        <v>91</v>
      </c>
      <c r="N5775" t="s">
        <v>27</v>
      </c>
      <c r="O5775">
        <v>1.1279999999999999</v>
      </c>
      <c r="P5775" t="s">
        <v>28</v>
      </c>
      <c r="Q5775" t="s">
        <v>29</v>
      </c>
      <c r="R5775">
        <v>4.72</v>
      </c>
      <c r="S5775">
        <v>6</v>
      </c>
      <c r="T5775">
        <v>-0.3</v>
      </c>
      <c r="U5775">
        <v>4.7</v>
      </c>
      <c r="V5775" t="s">
        <v>159</v>
      </c>
      <c r="W5775" t="s">
        <v>31</v>
      </c>
      <c r="X5775">
        <v>1</v>
      </c>
      <c r="Y5775" t="str">
        <f>IF(tblRides[[#This Row],[supply_demand_ratio]]&lt;0.8,"Below 0.8",IF(tblRides[[#This Row],[supply_demand_ratio]]&lt;1,"Between 0.8-1.0",IF(tblRides[[#This Row],[supply_demand_ratio]]&lt;=1.2,"Between 1.0-1.2","Above 1.2")))</f>
        <v>Between 1.0-1.2</v>
      </c>
    </row>
    <row r="5776" spans="1:25" x14ac:dyDescent="0.3">
      <c r="A5776" t="s">
        <v>5831</v>
      </c>
      <c r="B5776" s="1">
        <v>46073.976388888892</v>
      </c>
      <c r="C5776" s="2">
        <v>46073</v>
      </c>
      <c r="D5776">
        <v>23</v>
      </c>
      <c r="E5776" t="s">
        <v>25</v>
      </c>
      <c r="F5776" t="s">
        <v>26</v>
      </c>
      <c r="G5776">
        <v>2</v>
      </c>
      <c r="H5776">
        <v>81.319999999999993</v>
      </c>
      <c r="I5776">
        <v>90.21</v>
      </c>
      <c r="J5776">
        <v>1.2</v>
      </c>
      <c r="K5776">
        <v>3.2</v>
      </c>
      <c r="L5776">
        <v>2.2999999999999998</v>
      </c>
      <c r="M5776">
        <v>103</v>
      </c>
      <c r="N5776" t="s">
        <v>27</v>
      </c>
      <c r="O5776">
        <v>0.77100000000000002</v>
      </c>
      <c r="P5776" t="s">
        <v>28</v>
      </c>
      <c r="Q5776" t="s">
        <v>29</v>
      </c>
      <c r="R5776">
        <v>4.57</v>
      </c>
      <c r="S5776">
        <v>8</v>
      </c>
      <c r="T5776">
        <v>8.89</v>
      </c>
      <c r="U5776">
        <v>-0.9</v>
      </c>
      <c r="V5776" t="s">
        <v>159</v>
      </c>
      <c r="W5776" t="s">
        <v>31</v>
      </c>
      <c r="X5776">
        <v>1</v>
      </c>
      <c r="Y5776" t="str">
        <f>IF(tblRides[[#This Row],[supply_demand_ratio]]&lt;0.8,"Below 0.8",IF(tblRides[[#This Row],[supply_demand_ratio]]&lt;1,"Between 0.8-1.0",IF(tblRides[[#This Row],[supply_demand_ratio]]&lt;=1.2,"Between 1.0-1.2","Above 1.2")))</f>
        <v>Below 0.8</v>
      </c>
    </row>
    <row r="5777" spans="1:25" x14ac:dyDescent="0.3">
      <c r="A5777" t="s">
        <v>5832</v>
      </c>
      <c r="B5777" s="1">
        <v>46073.977777777778</v>
      </c>
      <c r="C5777" s="2">
        <v>46073</v>
      </c>
      <c r="D5777">
        <v>23</v>
      </c>
      <c r="E5777" t="s">
        <v>43</v>
      </c>
      <c r="F5777" t="s">
        <v>26</v>
      </c>
      <c r="G5777">
        <v>13.7</v>
      </c>
      <c r="H5777">
        <v>229.86</v>
      </c>
      <c r="I5777">
        <v>226.5</v>
      </c>
      <c r="J5777">
        <v>1</v>
      </c>
      <c r="K5777">
        <v>6</v>
      </c>
      <c r="L5777">
        <v>7.5</v>
      </c>
      <c r="M5777">
        <v>60</v>
      </c>
      <c r="N5777" t="s">
        <v>41</v>
      </c>
      <c r="O5777">
        <v>1.353</v>
      </c>
      <c r="P5777" t="s">
        <v>28</v>
      </c>
      <c r="Q5777" t="s">
        <v>29</v>
      </c>
      <c r="R5777">
        <v>4.66</v>
      </c>
      <c r="S5777">
        <v>12</v>
      </c>
      <c r="T5777">
        <v>-3.36</v>
      </c>
      <c r="U5777">
        <v>1.5</v>
      </c>
      <c r="V5777" t="s">
        <v>159</v>
      </c>
      <c r="W5777" t="s">
        <v>45</v>
      </c>
      <c r="X5777">
        <v>1</v>
      </c>
      <c r="Y5777" t="str">
        <f>IF(tblRides[[#This Row],[supply_demand_ratio]]&lt;0.8,"Below 0.8",IF(tblRides[[#This Row],[supply_demand_ratio]]&lt;1,"Between 0.8-1.0",IF(tblRides[[#This Row],[supply_demand_ratio]]&lt;=1.2,"Between 1.0-1.2","Above 1.2")))</f>
        <v>Above 1.2</v>
      </c>
    </row>
    <row r="5778" spans="1:25" x14ac:dyDescent="0.3">
      <c r="A5778" t="s">
        <v>5833</v>
      </c>
      <c r="B5778" s="1">
        <v>46073.986805555556</v>
      </c>
      <c r="C5778" s="2">
        <v>46073</v>
      </c>
      <c r="D5778">
        <v>23</v>
      </c>
      <c r="E5778" t="s">
        <v>62</v>
      </c>
      <c r="F5778" t="s">
        <v>26</v>
      </c>
      <c r="G5778">
        <v>2.7</v>
      </c>
      <c r="H5778">
        <v>75.3</v>
      </c>
      <c r="J5778">
        <v>1</v>
      </c>
      <c r="K5778">
        <v>2.2999999999999998</v>
      </c>
      <c r="L5778">
        <v>1.2</v>
      </c>
      <c r="M5778">
        <v>58</v>
      </c>
      <c r="N5778" t="s">
        <v>41</v>
      </c>
      <c r="O5778">
        <v>2.069</v>
      </c>
      <c r="P5778" t="s">
        <v>58</v>
      </c>
      <c r="Q5778" t="s">
        <v>108</v>
      </c>
      <c r="R5778">
        <v>4.75</v>
      </c>
      <c r="S5778">
        <v>10</v>
      </c>
      <c r="U5778">
        <v>-1.1000000000000001</v>
      </c>
      <c r="V5778" t="s">
        <v>159</v>
      </c>
      <c r="W5778" t="s">
        <v>31</v>
      </c>
      <c r="X5778">
        <v>0</v>
      </c>
      <c r="Y5778" t="str">
        <f>IF(tblRides[[#This Row],[supply_demand_ratio]]&lt;0.8,"Below 0.8",IF(tblRides[[#This Row],[supply_demand_ratio]]&lt;1,"Between 0.8-1.0",IF(tblRides[[#This Row],[supply_demand_ratio]]&lt;=1.2,"Between 1.0-1.2","Above 1.2")))</f>
        <v>Above 1.2</v>
      </c>
    </row>
    <row r="5779" spans="1:25" x14ac:dyDescent="0.3">
      <c r="A5779" t="s">
        <v>5834</v>
      </c>
      <c r="B5779" s="1">
        <v>46074.001388888886</v>
      </c>
      <c r="C5779" s="2">
        <v>46074</v>
      </c>
      <c r="D5779">
        <v>0</v>
      </c>
      <c r="E5779" t="s">
        <v>43</v>
      </c>
      <c r="F5779" t="s">
        <v>26</v>
      </c>
      <c r="G5779">
        <v>7.1</v>
      </c>
      <c r="H5779">
        <v>153.24</v>
      </c>
      <c r="J5779">
        <v>1.1000000000000001</v>
      </c>
      <c r="K5779">
        <v>5.6</v>
      </c>
      <c r="L5779">
        <v>9.8000000000000007</v>
      </c>
      <c r="M5779">
        <v>66</v>
      </c>
      <c r="N5779" t="s">
        <v>41</v>
      </c>
      <c r="O5779">
        <v>1.5129999999999999</v>
      </c>
      <c r="P5779" t="s">
        <v>37</v>
      </c>
      <c r="Q5779" t="s">
        <v>38</v>
      </c>
      <c r="R5779">
        <v>4.55</v>
      </c>
      <c r="S5779">
        <v>7</v>
      </c>
      <c r="U5779">
        <v>4.2</v>
      </c>
      <c r="V5779" t="s">
        <v>262</v>
      </c>
      <c r="W5779" t="s">
        <v>45</v>
      </c>
      <c r="X5779">
        <v>0</v>
      </c>
      <c r="Y5779" t="str">
        <f>IF(tblRides[[#This Row],[supply_demand_ratio]]&lt;0.8,"Below 0.8",IF(tblRides[[#This Row],[supply_demand_ratio]]&lt;1,"Between 0.8-1.0",IF(tblRides[[#This Row],[supply_demand_ratio]]&lt;=1.2,"Between 1.0-1.2","Above 1.2")))</f>
        <v>Above 1.2</v>
      </c>
    </row>
    <row r="5780" spans="1:25" x14ac:dyDescent="0.3">
      <c r="A5780" t="s">
        <v>5835</v>
      </c>
      <c r="B5780" s="1">
        <v>46074.009722222225</v>
      </c>
      <c r="C5780" s="2">
        <v>46074</v>
      </c>
      <c r="D5780">
        <v>0</v>
      </c>
      <c r="E5780" t="s">
        <v>36</v>
      </c>
      <c r="F5780" t="s">
        <v>26</v>
      </c>
      <c r="G5780">
        <v>1.4</v>
      </c>
      <c r="H5780">
        <v>74.8</v>
      </c>
      <c r="J5780">
        <v>1.2</v>
      </c>
      <c r="K5780">
        <v>4.4000000000000004</v>
      </c>
      <c r="L5780">
        <v>4.8</v>
      </c>
      <c r="M5780">
        <v>122</v>
      </c>
      <c r="N5780" t="s">
        <v>27</v>
      </c>
      <c r="O5780">
        <v>1.113</v>
      </c>
      <c r="P5780" t="s">
        <v>37</v>
      </c>
      <c r="Q5780" t="s">
        <v>38</v>
      </c>
      <c r="R5780">
        <v>4.7</v>
      </c>
      <c r="S5780">
        <v>10</v>
      </c>
      <c r="U5780">
        <v>0.4</v>
      </c>
      <c r="V5780" t="s">
        <v>262</v>
      </c>
      <c r="W5780" t="s">
        <v>31</v>
      </c>
      <c r="X5780">
        <v>0</v>
      </c>
      <c r="Y5780" t="str">
        <f>IF(tblRides[[#This Row],[supply_demand_ratio]]&lt;0.8,"Below 0.8",IF(tblRides[[#This Row],[supply_demand_ratio]]&lt;1,"Between 0.8-1.0",IF(tblRides[[#This Row],[supply_demand_ratio]]&lt;=1.2,"Between 1.0-1.2","Above 1.2")))</f>
        <v>Between 1.0-1.2</v>
      </c>
    </row>
    <row r="5781" spans="1:25" x14ac:dyDescent="0.3">
      <c r="A5781" t="s">
        <v>5836</v>
      </c>
      <c r="B5781" s="1">
        <v>46074.023611111108</v>
      </c>
      <c r="C5781" s="2">
        <v>46074</v>
      </c>
      <c r="D5781">
        <v>0</v>
      </c>
      <c r="E5781" t="s">
        <v>33</v>
      </c>
      <c r="F5781" t="s">
        <v>26</v>
      </c>
      <c r="G5781">
        <v>6.9</v>
      </c>
      <c r="H5781">
        <v>141.31</v>
      </c>
      <c r="I5781">
        <v>137.72999999999999</v>
      </c>
      <c r="J5781">
        <v>1</v>
      </c>
      <c r="K5781">
        <v>6.5</v>
      </c>
      <c r="L5781">
        <v>6.9</v>
      </c>
      <c r="M5781">
        <v>102</v>
      </c>
      <c r="N5781" t="s">
        <v>27</v>
      </c>
      <c r="O5781">
        <v>1.2190000000000001</v>
      </c>
      <c r="P5781" t="s">
        <v>28</v>
      </c>
      <c r="Q5781" t="s">
        <v>29</v>
      </c>
      <c r="R5781">
        <v>4.8600000000000003</v>
      </c>
      <c r="S5781">
        <v>9</v>
      </c>
      <c r="T5781">
        <v>-3.58</v>
      </c>
      <c r="U5781">
        <v>0.4</v>
      </c>
      <c r="V5781" t="s">
        <v>262</v>
      </c>
      <c r="W5781" t="s">
        <v>45</v>
      </c>
      <c r="X5781">
        <v>1</v>
      </c>
      <c r="Y5781" t="str">
        <f>IF(tblRides[[#This Row],[supply_demand_ratio]]&lt;0.8,"Below 0.8",IF(tblRides[[#This Row],[supply_demand_ratio]]&lt;1,"Between 0.8-1.0",IF(tblRides[[#This Row],[supply_demand_ratio]]&lt;=1.2,"Between 1.0-1.2","Above 1.2")))</f>
        <v>Above 1.2</v>
      </c>
    </row>
    <row r="5782" spans="1:25" x14ac:dyDescent="0.3">
      <c r="A5782" t="s">
        <v>5837</v>
      </c>
      <c r="B5782" s="1">
        <v>46074.024305555555</v>
      </c>
      <c r="C5782" s="2">
        <v>46074</v>
      </c>
      <c r="D5782">
        <v>0</v>
      </c>
      <c r="E5782" t="s">
        <v>43</v>
      </c>
      <c r="F5782" t="s">
        <v>26</v>
      </c>
      <c r="G5782">
        <v>6</v>
      </c>
      <c r="H5782">
        <v>136.06</v>
      </c>
      <c r="I5782">
        <v>140.12</v>
      </c>
      <c r="J5782">
        <v>1</v>
      </c>
      <c r="K5782">
        <v>2.8</v>
      </c>
      <c r="L5782">
        <v>2.9</v>
      </c>
      <c r="M5782">
        <v>65</v>
      </c>
      <c r="N5782" t="s">
        <v>41</v>
      </c>
      <c r="O5782">
        <v>1.41</v>
      </c>
      <c r="P5782" t="s">
        <v>28</v>
      </c>
      <c r="Q5782" t="s">
        <v>29</v>
      </c>
      <c r="R5782">
        <v>4.54</v>
      </c>
      <c r="S5782">
        <v>6</v>
      </c>
      <c r="T5782">
        <v>4.0599999999999996</v>
      </c>
      <c r="U5782">
        <v>0.1</v>
      </c>
      <c r="V5782" t="s">
        <v>262</v>
      </c>
      <c r="W5782" t="s">
        <v>31</v>
      </c>
      <c r="X5782">
        <v>1</v>
      </c>
      <c r="Y5782" t="str">
        <f>IF(tblRides[[#This Row],[supply_demand_ratio]]&lt;0.8,"Below 0.8",IF(tblRides[[#This Row],[supply_demand_ratio]]&lt;1,"Between 0.8-1.0",IF(tblRides[[#This Row],[supply_demand_ratio]]&lt;=1.2,"Between 1.0-1.2","Above 1.2")))</f>
        <v>Above 1.2</v>
      </c>
    </row>
    <row r="5783" spans="1:25" x14ac:dyDescent="0.3">
      <c r="A5783" t="s">
        <v>5838</v>
      </c>
      <c r="B5783" s="1">
        <v>46074.025000000001</v>
      </c>
      <c r="C5783" s="2">
        <v>46074</v>
      </c>
      <c r="D5783">
        <v>0</v>
      </c>
      <c r="E5783" t="s">
        <v>33</v>
      </c>
      <c r="F5783" t="s">
        <v>26</v>
      </c>
      <c r="G5783">
        <v>4.9000000000000004</v>
      </c>
      <c r="H5783">
        <v>122.9</v>
      </c>
      <c r="I5783">
        <v>115.72</v>
      </c>
      <c r="J5783">
        <v>1</v>
      </c>
      <c r="K5783">
        <v>2</v>
      </c>
      <c r="L5783">
        <v>3.8</v>
      </c>
      <c r="M5783">
        <v>88</v>
      </c>
      <c r="N5783" t="s">
        <v>41</v>
      </c>
      <c r="O5783">
        <v>1.7709999999999999</v>
      </c>
      <c r="P5783" t="s">
        <v>28</v>
      </c>
      <c r="Q5783" t="s">
        <v>29</v>
      </c>
      <c r="R5783">
        <v>4.74</v>
      </c>
      <c r="S5783">
        <v>5</v>
      </c>
      <c r="T5783">
        <v>-7.18</v>
      </c>
      <c r="U5783">
        <v>1.8</v>
      </c>
      <c r="V5783" t="s">
        <v>262</v>
      </c>
      <c r="W5783" t="s">
        <v>31</v>
      </c>
      <c r="X5783">
        <v>1</v>
      </c>
      <c r="Y5783" t="str">
        <f>IF(tblRides[[#This Row],[supply_demand_ratio]]&lt;0.8,"Below 0.8",IF(tblRides[[#This Row],[supply_demand_ratio]]&lt;1,"Between 0.8-1.0",IF(tblRides[[#This Row],[supply_demand_ratio]]&lt;=1.2,"Between 1.0-1.2","Above 1.2")))</f>
        <v>Above 1.2</v>
      </c>
    </row>
    <row r="5784" spans="1:25" x14ac:dyDescent="0.3">
      <c r="A5784" t="s">
        <v>5839</v>
      </c>
      <c r="B5784" s="1">
        <v>46074.037499999999</v>
      </c>
      <c r="C5784" s="2">
        <v>46074</v>
      </c>
      <c r="D5784">
        <v>0</v>
      </c>
      <c r="E5784" t="s">
        <v>25</v>
      </c>
      <c r="F5784" t="s">
        <v>26</v>
      </c>
      <c r="G5784">
        <v>3.9</v>
      </c>
      <c r="H5784">
        <v>100.62</v>
      </c>
      <c r="J5784">
        <v>1</v>
      </c>
      <c r="K5784">
        <v>2.1</v>
      </c>
      <c r="L5784">
        <v>2.6</v>
      </c>
      <c r="M5784">
        <v>135</v>
      </c>
      <c r="N5784" t="s">
        <v>27</v>
      </c>
      <c r="O5784">
        <v>1.1819999999999999</v>
      </c>
      <c r="P5784" t="s">
        <v>37</v>
      </c>
      <c r="Q5784" t="s">
        <v>38</v>
      </c>
      <c r="R5784">
        <v>4.5</v>
      </c>
      <c r="S5784">
        <v>48</v>
      </c>
      <c r="U5784">
        <v>0.5</v>
      </c>
      <c r="V5784" t="s">
        <v>262</v>
      </c>
      <c r="W5784" t="s">
        <v>31</v>
      </c>
      <c r="X5784">
        <v>0</v>
      </c>
      <c r="Y5784" t="str">
        <f>IF(tblRides[[#This Row],[supply_demand_ratio]]&lt;0.8,"Below 0.8",IF(tblRides[[#This Row],[supply_demand_ratio]]&lt;1,"Between 0.8-1.0",IF(tblRides[[#This Row],[supply_demand_ratio]]&lt;=1.2,"Between 1.0-1.2","Above 1.2")))</f>
        <v>Between 1.0-1.2</v>
      </c>
    </row>
    <row r="5785" spans="1:25" x14ac:dyDescent="0.3">
      <c r="A5785" t="s">
        <v>5840</v>
      </c>
      <c r="B5785" s="1">
        <v>46074.039583333331</v>
      </c>
      <c r="C5785" s="2">
        <v>46074</v>
      </c>
      <c r="D5785">
        <v>0</v>
      </c>
      <c r="E5785" t="s">
        <v>25</v>
      </c>
      <c r="F5785" t="s">
        <v>26</v>
      </c>
      <c r="G5785">
        <v>5</v>
      </c>
      <c r="H5785">
        <v>125.51</v>
      </c>
      <c r="I5785">
        <v>126.32</v>
      </c>
      <c r="J5785">
        <v>1.1000000000000001</v>
      </c>
      <c r="K5785">
        <v>4.2</v>
      </c>
      <c r="L5785">
        <v>4.7</v>
      </c>
      <c r="M5785">
        <v>129</v>
      </c>
      <c r="N5785" t="s">
        <v>27</v>
      </c>
      <c r="O5785">
        <v>1.091</v>
      </c>
      <c r="P5785" t="s">
        <v>28</v>
      </c>
      <c r="Q5785" t="s">
        <v>29</v>
      </c>
      <c r="R5785">
        <v>5</v>
      </c>
      <c r="S5785">
        <v>5</v>
      </c>
      <c r="T5785">
        <v>0.81</v>
      </c>
      <c r="U5785">
        <v>0.5</v>
      </c>
      <c r="V5785" t="s">
        <v>262</v>
      </c>
      <c r="W5785" t="s">
        <v>31</v>
      </c>
      <c r="X5785">
        <v>1</v>
      </c>
      <c r="Y5785" t="str">
        <f>IF(tblRides[[#This Row],[supply_demand_ratio]]&lt;0.8,"Below 0.8",IF(tblRides[[#This Row],[supply_demand_ratio]]&lt;1,"Between 0.8-1.0",IF(tblRides[[#This Row],[supply_demand_ratio]]&lt;=1.2,"Between 1.0-1.2","Above 1.2")))</f>
        <v>Between 1.0-1.2</v>
      </c>
    </row>
    <row r="5786" spans="1:25" x14ac:dyDescent="0.3">
      <c r="A5786" t="s">
        <v>5841</v>
      </c>
      <c r="B5786" s="1">
        <v>46074.050694444442</v>
      </c>
      <c r="C5786" s="2">
        <v>46074</v>
      </c>
      <c r="D5786">
        <v>1</v>
      </c>
      <c r="E5786" t="s">
        <v>62</v>
      </c>
      <c r="F5786" t="s">
        <v>26</v>
      </c>
      <c r="G5786">
        <v>4</v>
      </c>
      <c r="H5786">
        <v>86.05</v>
      </c>
      <c r="I5786">
        <v>84.68</v>
      </c>
      <c r="J5786">
        <v>1</v>
      </c>
      <c r="K5786">
        <v>3.9</v>
      </c>
      <c r="L5786">
        <v>3.5</v>
      </c>
      <c r="M5786">
        <v>58</v>
      </c>
      <c r="N5786" t="s">
        <v>41</v>
      </c>
      <c r="O5786">
        <v>1.49</v>
      </c>
      <c r="P5786" t="s">
        <v>28</v>
      </c>
      <c r="Q5786" t="s">
        <v>29</v>
      </c>
      <c r="R5786">
        <v>4.8</v>
      </c>
      <c r="S5786">
        <v>29</v>
      </c>
      <c r="T5786">
        <v>-1.37</v>
      </c>
      <c r="U5786">
        <v>-0.4</v>
      </c>
      <c r="V5786" t="s">
        <v>262</v>
      </c>
      <c r="W5786" t="s">
        <v>31</v>
      </c>
      <c r="X5786">
        <v>1</v>
      </c>
      <c r="Y5786" t="str">
        <f>IF(tblRides[[#This Row],[supply_demand_ratio]]&lt;0.8,"Below 0.8",IF(tblRides[[#This Row],[supply_demand_ratio]]&lt;1,"Between 0.8-1.0",IF(tblRides[[#This Row],[supply_demand_ratio]]&lt;=1.2,"Between 1.0-1.2","Above 1.2")))</f>
        <v>Above 1.2</v>
      </c>
    </row>
    <row r="5787" spans="1:25" x14ac:dyDescent="0.3">
      <c r="A5787" t="s">
        <v>5842</v>
      </c>
      <c r="B5787" s="1">
        <v>46074.052083333336</v>
      </c>
      <c r="C5787" s="2">
        <v>46074</v>
      </c>
      <c r="D5787">
        <v>1</v>
      </c>
      <c r="E5787" t="s">
        <v>36</v>
      </c>
      <c r="F5787" t="s">
        <v>26</v>
      </c>
      <c r="G5787">
        <v>9.3000000000000007</v>
      </c>
      <c r="H5787">
        <v>189.16</v>
      </c>
      <c r="I5787">
        <v>197.58</v>
      </c>
      <c r="J5787">
        <v>1</v>
      </c>
      <c r="K5787">
        <v>2</v>
      </c>
      <c r="L5787">
        <v>2</v>
      </c>
      <c r="M5787">
        <v>105</v>
      </c>
      <c r="N5787" t="s">
        <v>27</v>
      </c>
      <c r="O5787">
        <v>1.07</v>
      </c>
      <c r="P5787" t="s">
        <v>28</v>
      </c>
      <c r="Q5787" t="s">
        <v>29</v>
      </c>
      <c r="R5787">
        <v>4.45</v>
      </c>
      <c r="S5787">
        <v>4</v>
      </c>
      <c r="T5787">
        <v>8.42</v>
      </c>
      <c r="U5787">
        <v>0</v>
      </c>
      <c r="V5787" t="s">
        <v>262</v>
      </c>
      <c r="W5787" t="s">
        <v>31</v>
      </c>
      <c r="X5787">
        <v>1</v>
      </c>
      <c r="Y5787" t="str">
        <f>IF(tblRides[[#This Row],[supply_demand_ratio]]&lt;0.8,"Below 0.8",IF(tblRides[[#This Row],[supply_demand_ratio]]&lt;1,"Between 0.8-1.0",IF(tblRides[[#This Row],[supply_demand_ratio]]&lt;=1.2,"Between 1.0-1.2","Above 1.2")))</f>
        <v>Between 1.0-1.2</v>
      </c>
    </row>
    <row r="5788" spans="1:25" x14ac:dyDescent="0.3">
      <c r="A5788" t="s">
        <v>5843</v>
      </c>
      <c r="B5788" s="1">
        <v>46074.054861111108</v>
      </c>
      <c r="C5788" s="2">
        <v>46074</v>
      </c>
      <c r="D5788">
        <v>1</v>
      </c>
      <c r="E5788" t="s">
        <v>36</v>
      </c>
      <c r="F5788" t="s">
        <v>34</v>
      </c>
      <c r="G5788">
        <v>7.2</v>
      </c>
      <c r="H5788">
        <v>196.37</v>
      </c>
      <c r="I5788">
        <v>199.36</v>
      </c>
      <c r="J5788">
        <v>1.2</v>
      </c>
      <c r="K5788">
        <v>3.4</v>
      </c>
      <c r="L5788">
        <v>4.5</v>
      </c>
      <c r="M5788">
        <v>110</v>
      </c>
      <c r="N5788" t="s">
        <v>27</v>
      </c>
      <c r="O5788">
        <v>0.97</v>
      </c>
      <c r="P5788" t="s">
        <v>28</v>
      </c>
      <c r="Q5788" t="s">
        <v>29</v>
      </c>
      <c r="R5788">
        <v>5</v>
      </c>
      <c r="S5788">
        <v>0</v>
      </c>
      <c r="T5788">
        <v>2.99</v>
      </c>
      <c r="U5788">
        <v>1.1000000000000001</v>
      </c>
      <c r="V5788" t="s">
        <v>262</v>
      </c>
      <c r="W5788" t="s">
        <v>31</v>
      </c>
      <c r="X5788">
        <v>1</v>
      </c>
      <c r="Y5788" t="str">
        <f>IF(tblRides[[#This Row],[supply_demand_ratio]]&lt;0.8,"Below 0.8",IF(tblRides[[#This Row],[supply_demand_ratio]]&lt;1,"Between 0.8-1.0",IF(tblRides[[#This Row],[supply_demand_ratio]]&lt;=1.2,"Between 1.0-1.2","Above 1.2")))</f>
        <v>Between 0.8-1.0</v>
      </c>
    </row>
    <row r="5789" spans="1:25" x14ac:dyDescent="0.3">
      <c r="A5789" t="s">
        <v>5844</v>
      </c>
      <c r="B5789" s="1">
        <v>46074.061805555553</v>
      </c>
      <c r="C5789" s="2">
        <v>46074</v>
      </c>
      <c r="D5789">
        <v>1</v>
      </c>
      <c r="E5789" t="s">
        <v>25</v>
      </c>
      <c r="F5789" t="s">
        <v>26</v>
      </c>
      <c r="G5789">
        <v>6.6</v>
      </c>
      <c r="H5789">
        <v>132.36000000000001</v>
      </c>
      <c r="I5789">
        <v>128.44999999999999</v>
      </c>
      <c r="J5789">
        <v>1</v>
      </c>
      <c r="K5789">
        <v>4.4000000000000004</v>
      </c>
      <c r="L5789">
        <v>8.1999999999999993</v>
      </c>
      <c r="M5789">
        <v>133</v>
      </c>
      <c r="N5789" t="s">
        <v>41</v>
      </c>
      <c r="O5789">
        <v>1.6970000000000001</v>
      </c>
      <c r="P5789" t="s">
        <v>28</v>
      </c>
      <c r="Q5789" t="s">
        <v>29</v>
      </c>
      <c r="R5789">
        <v>4.79</v>
      </c>
      <c r="S5789">
        <v>44</v>
      </c>
      <c r="T5789">
        <v>-3.91</v>
      </c>
      <c r="U5789">
        <v>3.8</v>
      </c>
      <c r="V5789" t="s">
        <v>262</v>
      </c>
      <c r="W5789" t="s">
        <v>31</v>
      </c>
      <c r="X5789">
        <v>1</v>
      </c>
      <c r="Y5789" t="str">
        <f>IF(tblRides[[#This Row],[supply_demand_ratio]]&lt;0.8,"Below 0.8",IF(tblRides[[#This Row],[supply_demand_ratio]]&lt;1,"Between 0.8-1.0",IF(tblRides[[#This Row],[supply_demand_ratio]]&lt;=1.2,"Between 1.0-1.2","Above 1.2")))</f>
        <v>Above 1.2</v>
      </c>
    </row>
    <row r="5790" spans="1:25" x14ac:dyDescent="0.3">
      <c r="A5790" t="s">
        <v>5845</v>
      </c>
      <c r="B5790" s="1">
        <v>46074.067361111112</v>
      </c>
      <c r="C5790" s="2">
        <v>46074</v>
      </c>
      <c r="D5790">
        <v>1</v>
      </c>
      <c r="E5790" t="s">
        <v>25</v>
      </c>
      <c r="F5790" t="s">
        <v>26</v>
      </c>
      <c r="G5790">
        <v>6.9</v>
      </c>
      <c r="H5790">
        <v>160.55000000000001</v>
      </c>
      <c r="I5790">
        <v>157.16</v>
      </c>
      <c r="J5790">
        <v>1</v>
      </c>
      <c r="K5790">
        <v>5.7</v>
      </c>
      <c r="L5790">
        <v>7.6</v>
      </c>
      <c r="M5790">
        <v>144</v>
      </c>
      <c r="N5790" t="s">
        <v>27</v>
      </c>
      <c r="O5790">
        <v>1.2330000000000001</v>
      </c>
      <c r="P5790" t="s">
        <v>28</v>
      </c>
      <c r="Q5790" t="s">
        <v>29</v>
      </c>
      <c r="R5790">
        <v>4.55</v>
      </c>
      <c r="S5790">
        <v>5</v>
      </c>
      <c r="T5790">
        <v>-3.39</v>
      </c>
      <c r="U5790">
        <v>1.9</v>
      </c>
      <c r="V5790" t="s">
        <v>262</v>
      </c>
      <c r="W5790" t="s">
        <v>45</v>
      </c>
      <c r="X5790">
        <v>1</v>
      </c>
      <c r="Y5790" t="str">
        <f>IF(tblRides[[#This Row],[supply_demand_ratio]]&lt;0.8,"Below 0.8",IF(tblRides[[#This Row],[supply_demand_ratio]]&lt;1,"Between 0.8-1.0",IF(tblRides[[#This Row],[supply_demand_ratio]]&lt;=1.2,"Between 1.0-1.2","Above 1.2")))</f>
        <v>Above 1.2</v>
      </c>
    </row>
    <row r="5791" spans="1:25" x14ac:dyDescent="0.3">
      <c r="A5791" t="s">
        <v>5846</v>
      </c>
      <c r="B5791" s="1">
        <v>46074.070138888892</v>
      </c>
      <c r="C5791" s="2">
        <v>46074</v>
      </c>
      <c r="D5791">
        <v>1</v>
      </c>
      <c r="E5791" t="s">
        <v>25</v>
      </c>
      <c r="F5791" t="s">
        <v>26</v>
      </c>
      <c r="G5791">
        <v>4.4000000000000004</v>
      </c>
      <c r="H5791">
        <v>118.58</v>
      </c>
      <c r="I5791">
        <v>116.18</v>
      </c>
      <c r="J5791">
        <v>1</v>
      </c>
      <c r="K5791">
        <v>4.2</v>
      </c>
      <c r="L5791">
        <v>3.5</v>
      </c>
      <c r="M5791">
        <v>126</v>
      </c>
      <c r="N5791" t="s">
        <v>27</v>
      </c>
      <c r="O5791">
        <v>1.091</v>
      </c>
      <c r="P5791" t="s">
        <v>28</v>
      </c>
      <c r="Q5791" t="s">
        <v>29</v>
      </c>
      <c r="R5791">
        <v>5</v>
      </c>
      <c r="S5791">
        <v>4</v>
      </c>
      <c r="T5791">
        <v>-2.4</v>
      </c>
      <c r="U5791">
        <v>-0.7</v>
      </c>
      <c r="V5791" t="s">
        <v>262</v>
      </c>
      <c r="W5791" t="s">
        <v>31</v>
      </c>
      <c r="X5791">
        <v>1</v>
      </c>
      <c r="Y5791" t="str">
        <f>IF(tblRides[[#This Row],[supply_demand_ratio]]&lt;0.8,"Below 0.8",IF(tblRides[[#This Row],[supply_demand_ratio]]&lt;1,"Between 0.8-1.0",IF(tblRides[[#This Row],[supply_demand_ratio]]&lt;=1.2,"Between 1.0-1.2","Above 1.2")))</f>
        <v>Between 1.0-1.2</v>
      </c>
    </row>
    <row r="5792" spans="1:25" x14ac:dyDescent="0.3">
      <c r="A5792" t="s">
        <v>5847</v>
      </c>
      <c r="B5792" s="1">
        <v>46074.07916666667</v>
      </c>
      <c r="C5792" s="2">
        <v>46074</v>
      </c>
      <c r="D5792">
        <v>1</v>
      </c>
      <c r="E5792" t="s">
        <v>62</v>
      </c>
      <c r="F5792" t="s">
        <v>26</v>
      </c>
      <c r="G5792">
        <v>7.9</v>
      </c>
      <c r="H5792">
        <v>177.01</v>
      </c>
      <c r="J5792">
        <v>1.1000000000000001</v>
      </c>
      <c r="K5792">
        <v>5.7</v>
      </c>
      <c r="L5792">
        <v>5.3</v>
      </c>
      <c r="M5792">
        <v>57</v>
      </c>
      <c r="N5792" t="s">
        <v>41</v>
      </c>
      <c r="O5792">
        <v>1.504</v>
      </c>
      <c r="P5792" t="s">
        <v>37</v>
      </c>
      <c r="Q5792" t="s">
        <v>103</v>
      </c>
      <c r="R5792">
        <v>4.6900000000000004</v>
      </c>
      <c r="S5792">
        <v>5</v>
      </c>
      <c r="U5792">
        <v>-0.4</v>
      </c>
      <c r="V5792" t="s">
        <v>262</v>
      </c>
      <c r="W5792" t="s">
        <v>45</v>
      </c>
      <c r="X5792">
        <v>0</v>
      </c>
      <c r="Y5792" t="str">
        <f>IF(tblRides[[#This Row],[supply_demand_ratio]]&lt;0.8,"Below 0.8",IF(tblRides[[#This Row],[supply_demand_ratio]]&lt;1,"Between 0.8-1.0",IF(tblRides[[#This Row],[supply_demand_ratio]]&lt;=1.2,"Between 1.0-1.2","Above 1.2")))</f>
        <v>Above 1.2</v>
      </c>
    </row>
    <row r="5793" spans="1:25" x14ac:dyDescent="0.3">
      <c r="A5793" t="s">
        <v>5848</v>
      </c>
      <c r="B5793" s="1">
        <v>46074.09652777778</v>
      </c>
      <c r="C5793" s="2">
        <v>46074</v>
      </c>
      <c r="D5793">
        <v>2</v>
      </c>
      <c r="E5793" t="s">
        <v>36</v>
      </c>
      <c r="F5793" t="s">
        <v>26</v>
      </c>
      <c r="G5793">
        <v>10.8</v>
      </c>
      <c r="H5793">
        <v>229.22</v>
      </c>
      <c r="I5793">
        <v>233.64</v>
      </c>
      <c r="J5793">
        <v>1.1000000000000001</v>
      </c>
      <c r="K5793">
        <v>4.4000000000000004</v>
      </c>
      <c r="L5793">
        <v>10</v>
      </c>
      <c r="M5793">
        <v>131</v>
      </c>
      <c r="N5793" t="s">
        <v>27</v>
      </c>
      <c r="O5793">
        <v>1.157</v>
      </c>
      <c r="P5793" t="s">
        <v>28</v>
      </c>
      <c r="Q5793" t="s">
        <v>29</v>
      </c>
      <c r="R5793">
        <v>4.4000000000000004</v>
      </c>
      <c r="S5793">
        <v>7</v>
      </c>
      <c r="T5793">
        <v>4.42</v>
      </c>
      <c r="U5793">
        <v>5.6</v>
      </c>
      <c r="V5793" t="s">
        <v>262</v>
      </c>
      <c r="W5793" t="s">
        <v>31</v>
      </c>
      <c r="X5793">
        <v>1</v>
      </c>
      <c r="Y5793" t="str">
        <f>IF(tblRides[[#This Row],[supply_demand_ratio]]&lt;0.8,"Below 0.8",IF(tblRides[[#This Row],[supply_demand_ratio]]&lt;1,"Between 0.8-1.0",IF(tblRides[[#This Row],[supply_demand_ratio]]&lt;=1.2,"Between 1.0-1.2","Above 1.2")))</f>
        <v>Between 1.0-1.2</v>
      </c>
    </row>
    <row r="5794" spans="1:25" x14ac:dyDescent="0.3">
      <c r="A5794" t="s">
        <v>5849</v>
      </c>
      <c r="B5794" s="1">
        <v>46074.097916666666</v>
      </c>
      <c r="C5794" s="2">
        <v>46074</v>
      </c>
      <c r="D5794">
        <v>2</v>
      </c>
      <c r="E5794" t="s">
        <v>33</v>
      </c>
      <c r="F5794" t="s">
        <v>26</v>
      </c>
      <c r="G5794">
        <v>8.6</v>
      </c>
      <c r="H5794">
        <v>201.98</v>
      </c>
      <c r="I5794">
        <v>199.24</v>
      </c>
      <c r="J5794">
        <v>1.1000000000000001</v>
      </c>
      <c r="K5794">
        <v>4.3</v>
      </c>
      <c r="L5794">
        <v>1</v>
      </c>
      <c r="M5794">
        <v>96</v>
      </c>
      <c r="N5794" t="s">
        <v>41</v>
      </c>
      <c r="O5794">
        <v>1.645</v>
      </c>
      <c r="P5794" t="s">
        <v>28</v>
      </c>
      <c r="Q5794" t="s">
        <v>29</v>
      </c>
      <c r="R5794">
        <v>4.97</v>
      </c>
      <c r="S5794">
        <v>10</v>
      </c>
      <c r="T5794">
        <v>-2.74</v>
      </c>
      <c r="U5794">
        <v>-3.3</v>
      </c>
      <c r="V5794" t="s">
        <v>262</v>
      </c>
      <c r="W5794" t="s">
        <v>31</v>
      </c>
      <c r="X5794">
        <v>1</v>
      </c>
      <c r="Y5794" t="str">
        <f>IF(tblRides[[#This Row],[supply_demand_ratio]]&lt;0.8,"Below 0.8",IF(tblRides[[#This Row],[supply_demand_ratio]]&lt;1,"Between 0.8-1.0",IF(tblRides[[#This Row],[supply_demand_ratio]]&lt;=1.2,"Between 1.0-1.2","Above 1.2")))</f>
        <v>Above 1.2</v>
      </c>
    </row>
    <row r="5795" spans="1:25" x14ac:dyDescent="0.3">
      <c r="A5795" t="s">
        <v>5850</v>
      </c>
      <c r="B5795" s="1">
        <v>46074.099305555559</v>
      </c>
      <c r="C5795" s="2">
        <v>46074</v>
      </c>
      <c r="D5795">
        <v>2</v>
      </c>
      <c r="E5795" t="s">
        <v>62</v>
      </c>
      <c r="F5795" t="s">
        <v>26</v>
      </c>
      <c r="G5795">
        <v>10.6</v>
      </c>
      <c r="H5795">
        <v>220.11</v>
      </c>
      <c r="J5795">
        <v>1</v>
      </c>
      <c r="K5795">
        <v>5.3</v>
      </c>
      <c r="L5795">
        <v>2</v>
      </c>
      <c r="M5795">
        <v>58</v>
      </c>
      <c r="N5795" t="s">
        <v>41</v>
      </c>
      <c r="O5795">
        <v>1.363</v>
      </c>
      <c r="P5795" t="s">
        <v>37</v>
      </c>
      <c r="Q5795" t="s">
        <v>280</v>
      </c>
      <c r="R5795">
        <v>4.78</v>
      </c>
      <c r="S5795">
        <v>7</v>
      </c>
      <c r="U5795">
        <v>-3.3</v>
      </c>
      <c r="V5795" t="s">
        <v>262</v>
      </c>
      <c r="W5795" t="s">
        <v>45</v>
      </c>
      <c r="X5795">
        <v>0</v>
      </c>
      <c r="Y5795" t="str">
        <f>IF(tblRides[[#This Row],[supply_demand_ratio]]&lt;0.8,"Below 0.8",IF(tblRides[[#This Row],[supply_demand_ratio]]&lt;1,"Between 0.8-1.0",IF(tblRides[[#This Row],[supply_demand_ratio]]&lt;=1.2,"Between 1.0-1.2","Above 1.2")))</f>
        <v>Above 1.2</v>
      </c>
    </row>
    <row r="5796" spans="1:25" x14ac:dyDescent="0.3">
      <c r="A5796" t="s">
        <v>5851</v>
      </c>
      <c r="B5796" s="1">
        <v>46074.102777777778</v>
      </c>
      <c r="C5796" s="2">
        <v>46074</v>
      </c>
      <c r="D5796">
        <v>2</v>
      </c>
      <c r="E5796" t="s">
        <v>25</v>
      </c>
      <c r="F5796" t="s">
        <v>34</v>
      </c>
      <c r="G5796">
        <v>9.1</v>
      </c>
      <c r="H5796">
        <v>184.14</v>
      </c>
      <c r="I5796">
        <v>204.77</v>
      </c>
      <c r="J5796">
        <v>1</v>
      </c>
      <c r="K5796">
        <v>2</v>
      </c>
      <c r="L5796">
        <v>1</v>
      </c>
      <c r="M5796">
        <v>125</v>
      </c>
      <c r="N5796" t="s">
        <v>27</v>
      </c>
      <c r="O5796">
        <v>1.034</v>
      </c>
      <c r="P5796" t="s">
        <v>28</v>
      </c>
      <c r="Q5796" t="s">
        <v>29</v>
      </c>
      <c r="R5796">
        <v>4.99</v>
      </c>
      <c r="S5796">
        <v>0</v>
      </c>
      <c r="T5796">
        <v>20.63</v>
      </c>
      <c r="U5796">
        <v>-1</v>
      </c>
      <c r="V5796" t="s">
        <v>262</v>
      </c>
      <c r="W5796" t="s">
        <v>31</v>
      </c>
      <c r="X5796">
        <v>1</v>
      </c>
      <c r="Y5796" t="str">
        <f>IF(tblRides[[#This Row],[supply_demand_ratio]]&lt;0.8,"Below 0.8",IF(tblRides[[#This Row],[supply_demand_ratio]]&lt;1,"Between 0.8-1.0",IF(tblRides[[#This Row],[supply_demand_ratio]]&lt;=1.2,"Between 1.0-1.2","Above 1.2")))</f>
        <v>Between 1.0-1.2</v>
      </c>
    </row>
    <row r="5797" spans="1:25" x14ac:dyDescent="0.3">
      <c r="A5797" t="s">
        <v>5852</v>
      </c>
      <c r="B5797" s="1">
        <v>46074.102777777778</v>
      </c>
      <c r="C5797" s="2">
        <v>46074</v>
      </c>
      <c r="D5797">
        <v>2</v>
      </c>
      <c r="E5797" t="s">
        <v>33</v>
      </c>
      <c r="F5797" t="s">
        <v>26</v>
      </c>
      <c r="G5797">
        <v>7.7</v>
      </c>
      <c r="H5797">
        <v>137.12</v>
      </c>
      <c r="I5797">
        <v>132.04</v>
      </c>
      <c r="J5797">
        <v>1</v>
      </c>
      <c r="K5797">
        <v>8.1999999999999993</v>
      </c>
      <c r="L5797">
        <v>10.9</v>
      </c>
      <c r="M5797">
        <v>95</v>
      </c>
      <c r="N5797" t="s">
        <v>41</v>
      </c>
      <c r="O5797">
        <v>1.4179999999999999</v>
      </c>
      <c r="P5797" t="s">
        <v>28</v>
      </c>
      <c r="Q5797" t="s">
        <v>29</v>
      </c>
      <c r="R5797">
        <v>4.75</v>
      </c>
      <c r="S5797">
        <v>52</v>
      </c>
      <c r="T5797">
        <v>-5.08</v>
      </c>
      <c r="U5797">
        <v>2.7</v>
      </c>
      <c r="V5797" t="s">
        <v>262</v>
      </c>
      <c r="W5797" t="s">
        <v>45</v>
      </c>
      <c r="X5797">
        <v>1</v>
      </c>
      <c r="Y5797" t="str">
        <f>IF(tblRides[[#This Row],[supply_demand_ratio]]&lt;0.8,"Below 0.8",IF(tblRides[[#This Row],[supply_demand_ratio]]&lt;1,"Between 0.8-1.0",IF(tblRides[[#This Row],[supply_demand_ratio]]&lt;=1.2,"Between 1.0-1.2","Above 1.2")))</f>
        <v>Above 1.2</v>
      </c>
    </row>
    <row r="5798" spans="1:25" x14ac:dyDescent="0.3">
      <c r="A5798" t="s">
        <v>5853</v>
      </c>
      <c r="B5798" s="1">
        <v>46074.113888888889</v>
      </c>
      <c r="C5798" s="2">
        <v>46074</v>
      </c>
      <c r="D5798">
        <v>2</v>
      </c>
      <c r="E5798" t="s">
        <v>25</v>
      </c>
      <c r="F5798" t="s">
        <v>26</v>
      </c>
      <c r="G5798">
        <v>2.2999999999999998</v>
      </c>
      <c r="H5798">
        <v>79.489999999999995</v>
      </c>
      <c r="J5798">
        <v>1</v>
      </c>
      <c r="K5798">
        <v>4.4000000000000004</v>
      </c>
      <c r="M5798">
        <v>144</v>
      </c>
      <c r="N5798" t="s">
        <v>41</v>
      </c>
      <c r="O5798">
        <v>1.5449999999999999</v>
      </c>
      <c r="P5798" t="s">
        <v>82</v>
      </c>
      <c r="Q5798" t="s">
        <v>83</v>
      </c>
      <c r="R5798">
        <v>4.58</v>
      </c>
      <c r="S5798">
        <v>6</v>
      </c>
      <c r="V5798" t="s">
        <v>262</v>
      </c>
      <c r="W5798" t="s">
        <v>31</v>
      </c>
      <c r="X5798">
        <v>0</v>
      </c>
      <c r="Y5798" t="str">
        <f>IF(tblRides[[#This Row],[supply_demand_ratio]]&lt;0.8,"Below 0.8",IF(tblRides[[#This Row],[supply_demand_ratio]]&lt;1,"Between 0.8-1.0",IF(tblRides[[#This Row],[supply_demand_ratio]]&lt;=1.2,"Between 1.0-1.2","Above 1.2")))</f>
        <v>Above 1.2</v>
      </c>
    </row>
    <row r="5799" spans="1:25" x14ac:dyDescent="0.3">
      <c r="A5799" t="s">
        <v>5854</v>
      </c>
      <c r="B5799" s="1">
        <v>46074.134722222225</v>
      </c>
      <c r="C5799" s="2">
        <v>46074</v>
      </c>
      <c r="D5799">
        <v>3</v>
      </c>
      <c r="E5799" t="s">
        <v>43</v>
      </c>
      <c r="F5799" t="s">
        <v>34</v>
      </c>
      <c r="G5799">
        <v>3.5</v>
      </c>
      <c r="H5799">
        <v>86.98</v>
      </c>
      <c r="I5799">
        <v>88.76</v>
      </c>
      <c r="J5799">
        <v>1</v>
      </c>
      <c r="K5799">
        <v>4</v>
      </c>
      <c r="L5799">
        <v>2</v>
      </c>
      <c r="M5799">
        <v>60</v>
      </c>
      <c r="N5799" t="s">
        <v>41</v>
      </c>
      <c r="O5799">
        <v>1.542</v>
      </c>
      <c r="P5799" t="s">
        <v>28</v>
      </c>
      <c r="Q5799" t="s">
        <v>29</v>
      </c>
      <c r="R5799">
        <v>4.4800000000000004</v>
      </c>
      <c r="S5799">
        <v>0</v>
      </c>
      <c r="T5799">
        <v>1.78</v>
      </c>
      <c r="U5799">
        <v>-2</v>
      </c>
      <c r="V5799" t="s">
        <v>262</v>
      </c>
      <c r="W5799" t="s">
        <v>31</v>
      </c>
      <c r="X5799">
        <v>1</v>
      </c>
      <c r="Y5799" t="str">
        <f>IF(tblRides[[#This Row],[supply_demand_ratio]]&lt;0.8,"Below 0.8",IF(tblRides[[#This Row],[supply_demand_ratio]]&lt;1,"Between 0.8-1.0",IF(tblRides[[#This Row],[supply_demand_ratio]]&lt;=1.2,"Between 1.0-1.2","Above 1.2")))</f>
        <v>Above 1.2</v>
      </c>
    </row>
    <row r="5800" spans="1:25" x14ac:dyDescent="0.3">
      <c r="A5800" t="s">
        <v>5855</v>
      </c>
      <c r="B5800" s="1">
        <v>46074.138194444444</v>
      </c>
      <c r="C5800" s="2">
        <v>46074</v>
      </c>
      <c r="D5800">
        <v>3</v>
      </c>
      <c r="E5800" t="s">
        <v>62</v>
      </c>
      <c r="F5800" t="s">
        <v>26</v>
      </c>
      <c r="G5800">
        <v>1.3</v>
      </c>
      <c r="H5800">
        <v>61.12</v>
      </c>
      <c r="I5800">
        <v>63.98</v>
      </c>
      <c r="J5800">
        <v>1.1000000000000001</v>
      </c>
      <c r="K5800">
        <v>4.7</v>
      </c>
      <c r="L5800">
        <v>8.4</v>
      </c>
      <c r="M5800">
        <v>66</v>
      </c>
      <c r="N5800" t="s">
        <v>41</v>
      </c>
      <c r="O5800">
        <v>1.9910000000000001</v>
      </c>
      <c r="P5800" t="s">
        <v>28</v>
      </c>
      <c r="Q5800" t="s">
        <v>29</v>
      </c>
      <c r="R5800">
        <v>4.5599999999999996</v>
      </c>
      <c r="S5800">
        <v>17</v>
      </c>
      <c r="T5800">
        <v>2.86</v>
      </c>
      <c r="U5800">
        <v>3.7</v>
      </c>
      <c r="V5800" t="s">
        <v>262</v>
      </c>
      <c r="W5800" t="s">
        <v>31</v>
      </c>
      <c r="X5800">
        <v>1</v>
      </c>
      <c r="Y5800" t="str">
        <f>IF(tblRides[[#This Row],[supply_demand_ratio]]&lt;0.8,"Below 0.8",IF(tblRides[[#This Row],[supply_demand_ratio]]&lt;1,"Between 0.8-1.0",IF(tblRides[[#This Row],[supply_demand_ratio]]&lt;=1.2,"Between 1.0-1.2","Above 1.2")))</f>
        <v>Above 1.2</v>
      </c>
    </row>
    <row r="5801" spans="1:25" x14ac:dyDescent="0.3">
      <c r="A5801" t="s">
        <v>5856</v>
      </c>
      <c r="B5801" s="1">
        <v>46074.161805555559</v>
      </c>
      <c r="C5801" s="2">
        <v>46074</v>
      </c>
      <c r="D5801">
        <v>3</v>
      </c>
      <c r="E5801" t="s">
        <v>36</v>
      </c>
      <c r="F5801" t="s">
        <v>26</v>
      </c>
      <c r="G5801">
        <v>10.8</v>
      </c>
      <c r="H5801">
        <v>207.69</v>
      </c>
      <c r="I5801">
        <v>207.06</v>
      </c>
      <c r="J5801">
        <v>1</v>
      </c>
      <c r="K5801">
        <v>6.6</v>
      </c>
      <c r="L5801">
        <v>3</v>
      </c>
      <c r="M5801">
        <v>120</v>
      </c>
      <c r="N5801" t="s">
        <v>27</v>
      </c>
      <c r="O5801">
        <v>1.2549999999999999</v>
      </c>
      <c r="P5801" t="s">
        <v>28</v>
      </c>
      <c r="Q5801" t="s">
        <v>29</v>
      </c>
      <c r="R5801">
        <v>4.58</v>
      </c>
      <c r="S5801">
        <v>17</v>
      </c>
      <c r="T5801">
        <v>-0.63</v>
      </c>
      <c r="U5801">
        <v>-3.6</v>
      </c>
      <c r="V5801" t="s">
        <v>262</v>
      </c>
      <c r="W5801" t="s">
        <v>45</v>
      </c>
      <c r="X5801">
        <v>1</v>
      </c>
      <c r="Y5801" t="str">
        <f>IF(tblRides[[#This Row],[supply_demand_ratio]]&lt;0.8,"Below 0.8",IF(tblRides[[#This Row],[supply_demand_ratio]]&lt;1,"Between 0.8-1.0",IF(tblRides[[#This Row],[supply_demand_ratio]]&lt;=1.2,"Between 1.0-1.2","Above 1.2")))</f>
        <v>Above 1.2</v>
      </c>
    </row>
    <row r="5802" spans="1:25" x14ac:dyDescent="0.3">
      <c r="A5802" t="s">
        <v>5857</v>
      </c>
      <c r="B5802" s="1">
        <v>46074.168749999997</v>
      </c>
      <c r="C5802" s="2">
        <v>46074</v>
      </c>
      <c r="D5802">
        <v>4</v>
      </c>
      <c r="E5802" t="s">
        <v>25</v>
      </c>
      <c r="F5802" t="s">
        <v>34</v>
      </c>
      <c r="G5802">
        <v>2.4</v>
      </c>
      <c r="H5802">
        <v>84.07</v>
      </c>
      <c r="I5802">
        <v>78.77</v>
      </c>
      <c r="J5802">
        <v>1.1000000000000001</v>
      </c>
      <c r="K5802">
        <v>5.0999999999999996</v>
      </c>
      <c r="L5802">
        <v>8</v>
      </c>
      <c r="M5802">
        <v>126</v>
      </c>
      <c r="N5802" t="s">
        <v>41</v>
      </c>
      <c r="O5802">
        <v>1.2849999999999999</v>
      </c>
      <c r="P5802" t="s">
        <v>28</v>
      </c>
      <c r="Q5802" t="s">
        <v>29</v>
      </c>
      <c r="R5802">
        <v>4.4000000000000004</v>
      </c>
      <c r="S5802">
        <v>0</v>
      </c>
      <c r="T5802">
        <v>-5.3</v>
      </c>
      <c r="U5802">
        <v>2.9</v>
      </c>
      <c r="V5802" t="s">
        <v>262</v>
      </c>
      <c r="W5802" t="s">
        <v>45</v>
      </c>
      <c r="X5802">
        <v>1</v>
      </c>
      <c r="Y5802" t="str">
        <f>IF(tblRides[[#This Row],[supply_demand_ratio]]&lt;0.8,"Below 0.8",IF(tblRides[[#This Row],[supply_demand_ratio]]&lt;1,"Between 0.8-1.0",IF(tblRides[[#This Row],[supply_demand_ratio]]&lt;=1.2,"Between 1.0-1.2","Above 1.2")))</f>
        <v>Above 1.2</v>
      </c>
    </row>
    <row r="5803" spans="1:25" x14ac:dyDescent="0.3">
      <c r="A5803" t="s">
        <v>5858</v>
      </c>
      <c r="B5803" s="1">
        <v>46074.17083333333</v>
      </c>
      <c r="C5803" s="2">
        <v>46074</v>
      </c>
      <c r="D5803">
        <v>4</v>
      </c>
      <c r="E5803" t="s">
        <v>25</v>
      </c>
      <c r="F5803" t="s">
        <v>26</v>
      </c>
      <c r="G5803">
        <v>3.2</v>
      </c>
      <c r="H5803">
        <v>83.9</v>
      </c>
      <c r="I5803">
        <v>88.29</v>
      </c>
      <c r="J5803">
        <v>1</v>
      </c>
      <c r="K5803">
        <v>5.6</v>
      </c>
      <c r="L5803">
        <v>10.1</v>
      </c>
      <c r="M5803">
        <v>128</v>
      </c>
      <c r="N5803" t="s">
        <v>27</v>
      </c>
      <c r="O5803">
        <v>1.085</v>
      </c>
      <c r="P5803" t="s">
        <v>28</v>
      </c>
      <c r="Q5803" t="s">
        <v>29</v>
      </c>
      <c r="R5803">
        <v>4.57</v>
      </c>
      <c r="S5803">
        <v>51</v>
      </c>
      <c r="T5803">
        <v>4.3899999999999997</v>
      </c>
      <c r="U5803">
        <v>4.5</v>
      </c>
      <c r="V5803" t="s">
        <v>262</v>
      </c>
      <c r="W5803" t="s">
        <v>45</v>
      </c>
      <c r="X5803">
        <v>1</v>
      </c>
      <c r="Y5803" t="str">
        <f>IF(tblRides[[#This Row],[supply_demand_ratio]]&lt;0.8,"Below 0.8",IF(tblRides[[#This Row],[supply_demand_ratio]]&lt;1,"Between 0.8-1.0",IF(tblRides[[#This Row],[supply_demand_ratio]]&lt;=1.2,"Between 1.0-1.2","Above 1.2")))</f>
        <v>Between 1.0-1.2</v>
      </c>
    </row>
    <row r="5804" spans="1:25" x14ac:dyDescent="0.3">
      <c r="A5804" t="s">
        <v>5859</v>
      </c>
      <c r="B5804" s="1">
        <v>46074.186111111114</v>
      </c>
      <c r="C5804" s="2">
        <v>46074</v>
      </c>
      <c r="D5804">
        <v>4</v>
      </c>
      <c r="E5804" t="s">
        <v>33</v>
      </c>
      <c r="F5804" t="s">
        <v>26</v>
      </c>
      <c r="G5804">
        <v>4.5999999999999996</v>
      </c>
      <c r="H5804">
        <v>109.97</v>
      </c>
      <c r="I5804">
        <v>114.55</v>
      </c>
      <c r="J5804">
        <v>1</v>
      </c>
      <c r="K5804">
        <v>4.4000000000000004</v>
      </c>
      <c r="L5804">
        <v>7.4</v>
      </c>
      <c r="M5804">
        <v>99</v>
      </c>
      <c r="N5804" t="s">
        <v>41</v>
      </c>
      <c r="O5804">
        <v>1.534</v>
      </c>
      <c r="P5804" t="s">
        <v>28</v>
      </c>
      <c r="Q5804" t="s">
        <v>29</v>
      </c>
      <c r="R5804">
        <v>4.68</v>
      </c>
      <c r="S5804">
        <v>10</v>
      </c>
      <c r="T5804">
        <v>4.58</v>
      </c>
      <c r="U5804">
        <v>3</v>
      </c>
      <c r="V5804" t="s">
        <v>262</v>
      </c>
      <c r="W5804" t="s">
        <v>31</v>
      </c>
      <c r="X5804">
        <v>1</v>
      </c>
      <c r="Y5804" t="str">
        <f>IF(tblRides[[#This Row],[supply_demand_ratio]]&lt;0.8,"Below 0.8",IF(tblRides[[#This Row],[supply_demand_ratio]]&lt;1,"Between 0.8-1.0",IF(tblRides[[#This Row],[supply_demand_ratio]]&lt;=1.2,"Between 1.0-1.2","Above 1.2")))</f>
        <v>Above 1.2</v>
      </c>
    </row>
    <row r="5805" spans="1:25" x14ac:dyDescent="0.3">
      <c r="A5805" t="s">
        <v>5860</v>
      </c>
      <c r="B5805" s="1">
        <v>46074.186111111114</v>
      </c>
      <c r="C5805" s="2">
        <v>46074</v>
      </c>
      <c r="D5805">
        <v>4</v>
      </c>
      <c r="E5805" t="s">
        <v>25</v>
      </c>
      <c r="F5805" t="s">
        <v>26</v>
      </c>
      <c r="G5805">
        <v>4.5999999999999996</v>
      </c>
      <c r="H5805">
        <v>121.52</v>
      </c>
      <c r="I5805">
        <v>120.54</v>
      </c>
      <c r="J5805">
        <v>1.1000000000000001</v>
      </c>
      <c r="K5805">
        <v>2.2000000000000002</v>
      </c>
      <c r="L5805">
        <v>3.7</v>
      </c>
      <c r="M5805">
        <v>133</v>
      </c>
      <c r="N5805" t="s">
        <v>27</v>
      </c>
      <c r="O5805">
        <v>1.0409999999999999</v>
      </c>
      <c r="P5805" t="s">
        <v>28</v>
      </c>
      <c r="Q5805" t="s">
        <v>29</v>
      </c>
      <c r="R5805">
        <v>4.66</v>
      </c>
      <c r="S5805">
        <v>6</v>
      </c>
      <c r="T5805">
        <v>-0.98</v>
      </c>
      <c r="U5805">
        <v>1.5</v>
      </c>
      <c r="V5805" t="s">
        <v>262</v>
      </c>
      <c r="W5805" t="s">
        <v>31</v>
      </c>
      <c r="X5805">
        <v>1</v>
      </c>
      <c r="Y5805" t="str">
        <f>IF(tblRides[[#This Row],[supply_demand_ratio]]&lt;0.8,"Below 0.8",IF(tblRides[[#This Row],[supply_demand_ratio]]&lt;1,"Between 0.8-1.0",IF(tblRides[[#This Row],[supply_demand_ratio]]&lt;=1.2,"Between 1.0-1.2","Above 1.2")))</f>
        <v>Between 1.0-1.2</v>
      </c>
    </row>
    <row r="5806" spans="1:25" x14ac:dyDescent="0.3">
      <c r="A5806" t="s">
        <v>5861</v>
      </c>
      <c r="B5806" s="1">
        <v>46074.193749999999</v>
      </c>
      <c r="C5806" s="2">
        <v>46074</v>
      </c>
      <c r="D5806">
        <v>4</v>
      </c>
      <c r="E5806" t="s">
        <v>33</v>
      </c>
      <c r="F5806" t="s">
        <v>34</v>
      </c>
      <c r="G5806">
        <v>5.3</v>
      </c>
      <c r="H5806">
        <v>132.13</v>
      </c>
      <c r="I5806">
        <v>134.22999999999999</v>
      </c>
      <c r="J5806">
        <v>1</v>
      </c>
      <c r="K5806">
        <v>2</v>
      </c>
      <c r="L5806">
        <v>4.9000000000000004</v>
      </c>
      <c r="M5806">
        <v>97</v>
      </c>
      <c r="N5806" t="s">
        <v>27</v>
      </c>
      <c r="O5806">
        <v>1.071</v>
      </c>
      <c r="P5806" t="s">
        <v>28</v>
      </c>
      <c r="Q5806" t="s">
        <v>29</v>
      </c>
      <c r="R5806">
        <v>4.08</v>
      </c>
      <c r="S5806">
        <v>0</v>
      </c>
      <c r="T5806">
        <v>2.1</v>
      </c>
      <c r="U5806">
        <v>2.9</v>
      </c>
      <c r="V5806" t="s">
        <v>262</v>
      </c>
      <c r="W5806" t="s">
        <v>31</v>
      </c>
      <c r="X5806">
        <v>1</v>
      </c>
      <c r="Y5806" t="str">
        <f>IF(tblRides[[#This Row],[supply_demand_ratio]]&lt;0.8,"Below 0.8",IF(tblRides[[#This Row],[supply_demand_ratio]]&lt;1,"Between 0.8-1.0",IF(tblRides[[#This Row],[supply_demand_ratio]]&lt;=1.2,"Between 1.0-1.2","Above 1.2")))</f>
        <v>Between 1.0-1.2</v>
      </c>
    </row>
    <row r="5807" spans="1:25" x14ac:dyDescent="0.3">
      <c r="A5807" t="s">
        <v>5862</v>
      </c>
      <c r="B5807" s="1">
        <v>46074.194444444445</v>
      </c>
      <c r="C5807" s="2">
        <v>46074</v>
      </c>
      <c r="D5807">
        <v>4</v>
      </c>
      <c r="E5807" t="s">
        <v>33</v>
      </c>
      <c r="F5807" t="s">
        <v>26</v>
      </c>
      <c r="G5807">
        <v>10.9</v>
      </c>
      <c r="H5807">
        <v>180.53</v>
      </c>
      <c r="I5807">
        <v>191.42</v>
      </c>
      <c r="J5807">
        <v>1</v>
      </c>
      <c r="K5807">
        <v>6</v>
      </c>
      <c r="L5807">
        <v>14.7</v>
      </c>
      <c r="M5807">
        <v>101</v>
      </c>
      <c r="N5807" t="s">
        <v>41</v>
      </c>
      <c r="O5807">
        <v>1.6970000000000001</v>
      </c>
      <c r="P5807" t="s">
        <v>28</v>
      </c>
      <c r="Q5807" t="s">
        <v>29</v>
      </c>
      <c r="R5807">
        <v>4.5</v>
      </c>
      <c r="S5807">
        <v>3</v>
      </c>
      <c r="T5807">
        <v>10.89</v>
      </c>
      <c r="U5807">
        <v>8.6999999999999993</v>
      </c>
      <c r="V5807" t="s">
        <v>262</v>
      </c>
      <c r="W5807" t="s">
        <v>45</v>
      </c>
      <c r="X5807">
        <v>1</v>
      </c>
      <c r="Y5807" t="str">
        <f>IF(tblRides[[#This Row],[supply_demand_ratio]]&lt;0.8,"Below 0.8",IF(tblRides[[#This Row],[supply_demand_ratio]]&lt;1,"Between 0.8-1.0",IF(tblRides[[#This Row],[supply_demand_ratio]]&lt;=1.2,"Between 1.0-1.2","Above 1.2")))</f>
        <v>Above 1.2</v>
      </c>
    </row>
    <row r="5808" spans="1:25" x14ac:dyDescent="0.3">
      <c r="A5808" t="s">
        <v>5863</v>
      </c>
      <c r="B5808" s="1">
        <v>46074.203472222223</v>
      </c>
      <c r="C5808" s="2">
        <v>46074</v>
      </c>
      <c r="D5808">
        <v>4</v>
      </c>
      <c r="E5808" t="s">
        <v>25</v>
      </c>
      <c r="F5808" t="s">
        <v>26</v>
      </c>
      <c r="G5808">
        <v>7.6</v>
      </c>
      <c r="H5808">
        <v>170</v>
      </c>
      <c r="I5808">
        <v>170.62</v>
      </c>
      <c r="J5808">
        <v>1</v>
      </c>
      <c r="K5808">
        <v>6.3</v>
      </c>
      <c r="L5808">
        <v>7.2</v>
      </c>
      <c r="M5808">
        <v>123</v>
      </c>
      <c r="N5808" t="s">
        <v>27</v>
      </c>
      <c r="O5808">
        <v>1.127</v>
      </c>
      <c r="P5808" t="s">
        <v>28</v>
      </c>
      <c r="Q5808" t="s">
        <v>29</v>
      </c>
      <c r="R5808">
        <v>4.6900000000000004</v>
      </c>
      <c r="S5808">
        <v>9</v>
      </c>
      <c r="T5808">
        <v>0.62</v>
      </c>
      <c r="U5808">
        <v>0.9</v>
      </c>
      <c r="V5808" t="s">
        <v>262</v>
      </c>
      <c r="W5808" t="s">
        <v>45</v>
      </c>
      <c r="X5808">
        <v>1</v>
      </c>
      <c r="Y5808" t="str">
        <f>IF(tblRides[[#This Row],[supply_demand_ratio]]&lt;0.8,"Below 0.8",IF(tblRides[[#This Row],[supply_demand_ratio]]&lt;1,"Between 0.8-1.0",IF(tblRides[[#This Row],[supply_demand_ratio]]&lt;=1.2,"Between 1.0-1.2","Above 1.2")))</f>
        <v>Between 1.0-1.2</v>
      </c>
    </row>
    <row r="5809" spans="1:25" x14ac:dyDescent="0.3">
      <c r="A5809" t="s">
        <v>5864</v>
      </c>
      <c r="B5809" s="1">
        <v>46074.228472222225</v>
      </c>
      <c r="C5809" s="2">
        <v>46074</v>
      </c>
      <c r="D5809">
        <v>5</v>
      </c>
      <c r="E5809" t="s">
        <v>25</v>
      </c>
      <c r="F5809" t="s">
        <v>26</v>
      </c>
      <c r="G5809">
        <v>8.8000000000000007</v>
      </c>
      <c r="H5809">
        <v>191.13</v>
      </c>
      <c r="J5809">
        <v>1.1000000000000001</v>
      </c>
      <c r="K5809">
        <v>2</v>
      </c>
      <c r="M5809">
        <v>144</v>
      </c>
      <c r="N5809" t="s">
        <v>27</v>
      </c>
      <c r="O5809">
        <v>1.149</v>
      </c>
      <c r="P5809" t="s">
        <v>82</v>
      </c>
      <c r="Q5809" t="s">
        <v>83</v>
      </c>
      <c r="R5809">
        <v>4.58</v>
      </c>
      <c r="S5809">
        <v>2</v>
      </c>
      <c r="V5809" t="s">
        <v>262</v>
      </c>
      <c r="W5809" t="s">
        <v>31</v>
      </c>
      <c r="X5809">
        <v>0</v>
      </c>
      <c r="Y5809" t="str">
        <f>IF(tblRides[[#This Row],[supply_demand_ratio]]&lt;0.8,"Below 0.8",IF(tblRides[[#This Row],[supply_demand_ratio]]&lt;1,"Between 0.8-1.0",IF(tblRides[[#This Row],[supply_demand_ratio]]&lt;=1.2,"Between 1.0-1.2","Above 1.2")))</f>
        <v>Between 1.0-1.2</v>
      </c>
    </row>
    <row r="5810" spans="1:25" x14ac:dyDescent="0.3">
      <c r="A5810" t="s">
        <v>5865</v>
      </c>
      <c r="B5810" s="1">
        <v>46074.267361111109</v>
      </c>
      <c r="C5810" s="2">
        <v>46074</v>
      </c>
      <c r="D5810">
        <v>6</v>
      </c>
      <c r="E5810" t="s">
        <v>25</v>
      </c>
      <c r="F5810" t="s">
        <v>34</v>
      </c>
      <c r="G5810">
        <v>2.9</v>
      </c>
      <c r="H5810">
        <v>89.43</v>
      </c>
      <c r="I5810">
        <v>90.31</v>
      </c>
      <c r="J5810">
        <v>1.1000000000000001</v>
      </c>
      <c r="K5810">
        <v>2</v>
      </c>
      <c r="L5810">
        <v>9.1999999999999993</v>
      </c>
      <c r="M5810">
        <v>141</v>
      </c>
      <c r="N5810" t="s">
        <v>27</v>
      </c>
      <c r="O5810">
        <v>1.1819999999999999</v>
      </c>
      <c r="P5810" t="s">
        <v>28</v>
      </c>
      <c r="Q5810" t="s">
        <v>29</v>
      </c>
      <c r="R5810">
        <v>4.82</v>
      </c>
      <c r="S5810">
        <v>0</v>
      </c>
      <c r="T5810">
        <v>0.88</v>
      </c>
      <c r="U5810">
        <v>7.2</v>
      </c>
      <c r="V5810" t="s">
        <v>262</v>
      </c>
      <c r="W5810" t="s">
        <v>31</v>
      </c>
      <c r="X5810">
        <v>1</v>
      </c>
      <c r="Y5810" t="str">
        <f>IF(tblRides[[#This Row],[supply_demand_ratio]]&lt;0.8,"Below 0.8",IF(tblRides[[#This Row],[supply_demand_ratio]]&lt;1,"Between 0.8-1.0",IF(tblRides[[#This Row],[supply_demand_ratio]]&lt;=1.2,"Between 1.0-1.2","Above 1.2")))</f>
        <v>Between 1.0-1.2</v>
      </c>
    </row>
    <row r="5811" spans="1:25" x14ac:dyDescent="0.3">
      <c r="A5811" t="s">
        <v>5866</v>
      </c>
      <c r="B5811" s="1">
        <v>46074.267361111109</v>
      </c>
      <c r="C5811" s="2">
        <v>46074</v>
      </c>
      <c r="D5811">
        <v>6</v>
      </c>
      <c r="E5811" t="s">
        <v>62</v>
      </c>
      <c r="F5811" t="s">
        <v>34</v>
      </c>
      <c r="G5811">
        <v>8.9</v>
      </c>
      <c r="H5811">
        <v>160.36000000000001</v>
      </c>
      <c r="I5811">
        <v>155.88999999999999</v>
      </c>
      <c r="J5811">
        <v>1</v>
      </c>
      <c r="K5811">
        <v>2</v>
      </c>
      <c r="L5811">
        <v>1.1000000000000001</v>
      </c>
      <c r="M5811">
        <v>65</v>
      </c>
      <c r="N5811" t="s">
        <v>41</v>
      </c>
      <c r="O5811">
        <v>2.2000000000000002</v>
      </c>
      <c r="P5811" t="s">
        <v>28</v>
      </c>
      <c r="Q5811" t="s">
        <v>29</v>
      </c>
      <c r="R5811">
        <v>4.5999999999999996</v>
      </c>
      <c r="S5811">
        <v>0</v>
      </c>
      <c r="T5811">
        <v>-4.47</v>
      </c>
      <c r="U5811">
        <v>-0.9</v>
      </c>
      <c r="V5811" t="s">
        <v>262</v>
      </c>
      <c r="W5811" t="s">
        <v>31</v>
      </c>
      <c r="X5811">
        <v>1</v>
      </c>
      <c r="Y5811" t="str">
        <f>IF(tblRides[[#This Row],[supply_demand_ratio]]&lt;0.8,"Below 0.8",IF(tblRides[[#This Row],[supply_demand_ratio]]&lt;1,"Between 0.8-1.0",IF(tblRides[[#This Row],[supply_demand_ratio]]&lt;=1.2,"Between 1.0-1.2","Above 1.2")))</f>
        <v>Above 1.2</v>
      </c>
    </row>
    <row r="5812" spans="1:25" x14ac:dyDescent="0.3">
      <c r="A5812" t="s">
        <v>5867</v>
      </c>
      <c r="B5812" s="1">
        <v>46074.268055555556</v>
      </c>
      <c r="C5812" s="2">
        <v>46074</v>
      </c>
      <c r="D5812">
        <v>6</v>
      </c>
      <c r="E5812" t="s">
        <v>43</v>
      </c>
      <c r="F5812" t="s">
        <v>26</v>
      </c>
      <c r="G5812">
        <v>2.8</v>
      </c>
      <c r="H5812">
        <v>73.12</v>
      </c>
      <c r="I5812">
        <v>72.209999999999994</v>
      </c>
      <c r="J5812">
        <v>1</v>
      </c>
      <c r="K5812">
        <v>3.1</v>
      </c>
      <c r="L5812">
        <v>3.1</v>
      </c>
      <c r="M5812">
        <v>67</v>
      </c>
      <c r="N5812" t="s">
        <v>41</v>
      </c>
      <c r="O5812">
        <v>1.421</v>
      </c>
      <c r="P5812" t="s">
        <v>28</v>
      </c>
      <c r="Q5812" t="s">
        <v>29</v>
      </c>
      <c r="R5812">
        <v>4.7</v>
      </c>
      <c r="S5812">
        <v>16</v>
      </c>
      <c r="T5812">
        <v>-0.91</v>
      </c>
      <c r="U5812">
        <v>0</v>
      </c>
      <c r="V5812" t="s">
        <v>262</v>
      </c>
      <c r="W5812" t="s">
        <v>31</v>
      </c>
      <c r="X5812">
        <v>1</v>
      </c>
      <c r="Y5812" t="str">
        <f>IF(tblRides[[#This Row],[supply_demand_ratio]]&lt;0.8,"Below 0.8",IF(tblRides[[#This Row],[supply_demand_ratio]]&lt;1,"Between 0.8-1.0",IF(tblRides[[#This Row],[supply_demand_ratio]]&lt;=1.2,"Between 1.0-1.2","Above 1.2")))</f>
        <v>Above 1.2</v>
      </c>
    </row>
    <row r="5813" spans="1:25" x14ac:dyDescent="0.3">
      <c r="A5813" t="s">
        <v>5868</v>
      </c>
      <c r="B5813" s="1">
        <v>46074.287499999999</v>
      </c>
      <c r="C5813" s="2">
        <v>46074</v>
      </c>
      <c r="D5813">
        <v>6</v>
      </c>
      <c r="E5813" t="s">
        <v>33</v>
      </c>
      <c r="F5813" t="s">
        <v>26</v>
      </c>
      <c r="G5813">
        <v>5.0999999999999996</v>
      </c>
      <c r="H5813">
        <v>117.56</v>
      </c>
      <c r="J5813">
        <v>1</v>
      </c>
      <c r="K5813">
        <v>2.4</v>
      </c>
      <c r="L5813">
        <v>8.6999999999999993</v>
      </c>
      <c r="M5813">
        <v>106</v>
      </c>
      <c r="N5813" t="s">
        <v>41</v>
      </c>
      <c r="O5813">
        <v>1.597</v>
      </c>
      <c r="P5813" t="s">
        <v>58</v>
      </c>
      <c r="Q5813" t="s">
        <v>59</v>
      </c>
      <c r="R5813">
        <v>4.8</v>
      </c>
      <c r="S5813">
        <v>6</v>
      </c>
      <c r="U5813">
        <v>6.3</v>
      </c>
      <c r="V5813" t="s">
        <v>262</v>
      </c>
      <c r="W5813" t="s">
        <v>31</v>
      </c>
      <c r="X5813">
        <v>0</v>
      </c>
      <c r="Y5813" t="str">
        <f>IF(tblRides[[#This Row],[supply_demand_ratio]]&lt;0.8,"Below 0.8",IF(tblRides[[#This Row],[supply_demand_ratio]]&lt;1,"Between 0.8-1.0",IF(tblRides[[#This Row],[supply_demand_ratio]]&lt;=1.2,"Between 1.0-1.2","Above 1.2")))</f>
        <v>Above 1.2</v>
      </c>
    </row>
    <row r="5814" spans="1:25" x14ac:dyDescent="0.3">
      <c r="A5814" t="s">
        <v>5869</v>
      </c>
      <c r="B5814" s="1">
        <v>46074.293749999997</v>
      </c>
      <c r="C5814" s="2">
        <v>46074</v>
      </c>
      <c r="D5814">
        <v>7</v>
      </c>
      <c r="E5814" t="s">
        <v>43</v>
      </c>
      <c r="F5814" t="s">
        <v>34</v>
      </c>
      <c r="G5814">
        <v>3.8</v>
      </c>
      <c r="H5814">
        <v>103.05</v>
      </c>
      <c r="J5814">
        <v>1</v>
      </c>
      <c r="K5814">
        <v>4.9000000000000004</v>
      </c>
      <c r="L5814">
        <v>8.6</v>
      </c>
      <c r="M5814">
        <v>68</v>
      </c>
      <c r="N5814" t="s">
        <v>41</v>
      </c>
      <c r="O5814">
        <v>1.504</v>
      </c>
      <c r="P5814" t="s">
        <v>37</v>
      </c>
      <c r="Q5814" t="s">
        <v>103</v>
      </c>
      <c r="R5814">
        <v>4.91</v>
      </c>
      <c r="S5814">
        <v>0</v>
      </c>
      <c r="U5814">
        <v>3.7</v>
      </c>
      <c r="V5814" t="s">
        <v>262</v>
      </c>
      <c r="W5814" t="s">
        <v>31</v>
      </c>
      <c r="X5814">
        <v>0</v>
      </c>
      <c r="Y5814" t="str">
        <f>IF(tblRides[[#This Row],[supply_demand_ratio]]&lt;0.8,"Below 0.8",IF(tblRides[[#This Row],[supply_demand_ratio]]&lt;1,"Between 0.8-1.0",IF(tblRides[[#This Row],[supply_demand_ratio]]&lt;=1.2,"Between 1.0-1.2","Above 1.2")))</f>
        <v>Above 1.2</v>
      </c>
    </row>
    <row r="5815" spans="1:25" x14ac:dyDescent="0.3">
      <c r="A5815" t="s">
        <v>5870</v>
      </c>
      <c r="B5815" s="1">
        <v>46074.29791666667</v>
      </c>
      <c r="C5815" s="2">
        <v>46074</v>
      </c>
      <c r="D5815">
        <v>7</v>
      </c>
      <c r="E5815" t="s">
        <v>36</v>
      </c>
      <c r="F5815" t="s">
        <v>26</v>
      </c>
      <c r="G5815">
        <v>4</v>
      </c>
      <c r="H5815">
        <v>114.44</v>
      </c>
      <c r="I5815">
        <v>118.39</v>
      </c>
      <c r="J5815">
        <v>1.1000000000000001</v>
      </c>
      <c r="K5815">
        <v>5</v>
      </c>
      <c r="L5815">
        <v>2.1</v>
      </c>
      <c r="M5815">
        <v>114</v>
      </c>
      <c r="N5815" t="s">
        <v>41</v>
      </c>
      <c r="O5815">
        <v>1.2490000000000001</v>
      </c>
      <c r="P5815" t="s">
        <v>28</v>
      </c>
      <c r="Q5815" t="s">
        <v>29</v>
      </c>
      <c r="R5815">
        <v>4.7300000000000004</v>
      </c>
      <c r="S5815">
        <v>14</v>
      </c>
      <c r="T5815">
        <v>3.95</v>
      </c>
      <c r="U5815">
        <v>-2.9</v>
      </c>
      <c r="V5815" t="s">
        <v>262</v>
      </c>
      <c r="W5815" t="s">
        <v>31</v>
      </c>
      <c r="X5815">
        <v>1</v>
      </c>
      <c r="Y5815" t="str">
        <f>IF(tblRides[[#This Row],[supply_demand_ratio]]&lt;0.8,"Below 0.8",IF(tblRides[[#This Row],[supply_demand_ratio]]&lt;1,"Between 0.8-1.0",IF(tblRides[[#This Row],[supply_demand_ratio]]&lt;=1.2,"Between 1.0-1.2","Above 1.2")))</f>
        <v>Above 1.2</v>
      </c>
    </row>
    <row r="5816" spans="1:25" x14ac:dyDescent="0.3">
      <c r="A5816" t="s">
        <v>5871</v>
      </c>
      <c r="B5816" s="1">
        <v>46074.345138888886</v>
      </c>
      <c r="C5816" s="2">
        <v>46074</v>
      </c>
      <c r="D5816">
        <v>8</v>
      </c>
      <c r="E5816" t="s">
        <v>25</v>
      </c>
      <c r="F5816" t="s">
        <v>26</v>
      </c>
      <c r="G5816">
        <v>22.1</v>
      </c>
      <c r="H5816">
        <v>455.48</v>
      </c>
      <c r="I5816">
        <v>453.07</v>
      </c>
      <c r="J5816">
        <v>1.3</v>
      </c>
      <c r="K5816">
        <v>7.3</v>
      </c>
      <c r="L5816">
        <v>8.6999999999999993</v>
      </c>
      <c r="M5816">
        <v>109</v>
      </c>
      <c r="N5816" t="s">
        <v>72</v>
      </c>
      <c r="O5816">
        <v>0.71399999999999997</v>
      </c>
      <c r="P5816" t="s">
        <v>28</v>
      </c>
      <c r="Q5816" t="s">
        <v>29</v>
      </c>
      <c r="R5816">
        <v>4.37</v>
      </c>
      <c r="S5816">
        <v>23</v>
      </c>
      <c r="T5816">
        <v>-2.41</v>
      </c>
      <c r="U5816">
        <v>1.4</v>
      </c>
      <c r="V5816" t="s">
        <v>262</v>
      </c>
      <c r="W5816" t="s">
        <v>45</v>
      </c>
      <c r="X5816">
        <v>1</v>
      </c>
      <c r="Y5816" t="str">
        <f>IF(tblRides[[#This Row],[supply_demand_ratio]]&lt;0.8,"Below 0.8",IF(tblRides[[#This Row],[supply_demand_ratio]]&lt;1,"Between 0.8-1.0",IF(tblRides[[#This Row],[supply_demand_ratio]]&lt;=1.2,"Between 1.0-1.2","Above 1.2")))</f>
        <v>Below 0.8</v>
      </c>
    </row>
    <row r="5817" spans="1:25" x14ac:dyDescent="0.3">
      <c r="A5817" t="s">
        <v>5872</v>
      </c>
      <c r="B5817" s="1">
        <v>46074.361805555556</v>
      </c>
      <c r="C5817" s="2">
        <v>46074</v>
      </c>
      <c r="D5817">
        <v>8</v>
      </c>
      <c r="E5817" t="s">
        <v>25</v>
      </c>
      <c r="F5817" t="s">
        <v>26</v>
      </c>
      <c r="G5817">
        <v>4.2</v>
      </c>
      <c r="H5817">
        <v>112.12</v>
      </c>
      <c r="I5817">
        <v>110.79</v>
      </c>
      <c r="J5817">
        <v>1.1000000000000001</v>
      </c>
      <c r="K5817">
        <v>4.9000000000000004</v>
      </c>
      <c r="L5817">
        <v>8</v>
      </c>
      <c r="M5817">
        <v>118</v>
      </c>
      <c r="N5817" t="s">
        <v>27</v>
      </c>
      <c r="O5817">
        <v>0.88600000000000001</v>
      </c>
      <c r="P5817" t="s">
        <v>28</v>
      </c>
      <c r="Q5817" t="s">
        <v>29</v>
      </c>
      <c r="R5817">
        <v>5</v>
      </c>
      <c r="S5817">
        <v>65</v>
      </c>
      <c r="T5817">
        <v>-1.33</v>
      </c>
      <c r="U5817">
        <v>3.1</v>
      </c>
      <c r="V5817" t="s">
        <v>262</v>
      </c>
      <c r="W5817" t="s">
        <v>31</v>
      </c>
      <c r="X5817">
        <v>1</v>
      </c>
      <c r="Y5817" t="str">
        <f>IF(tblRides[[#This Row],[supply_demand_ratio]]&lt;0.8,"Below 0.8",IF(tblRides[[#This Row],[supply_demand_ratio]]&lt;1,"Between 0.8-1.0",IF(tblRides[[#This Row],[supply_demand_ratio]]&lt;=1.2,"Between 1.0-1.2","Above 1.2")))</f>
        <v>Between 0.8-1.0</v>
      </c>
    </row>
    <row r="5818" spans="1:25" x14ac:dyDescent="0.3">
      <c r="A5818" t="s">
        <v>5873</v>
      </c>
      <c r="B5818" s="1">
        <v>46074.365277777775</v>
      </c>
      <c r="C5818" s="2">
        <v>46074</v>
      </c>
      <c r="D5818">
        <v>8</v>
      </c>
      <c r="E5818" t="s">
        <v>36</v>
      </c>
      <c r="F5818" t="s">
        <v>26</v>
      </c>
      <c r="G5818">
        <v>1.1000000000000001</v>
      </c>
      <c r="H5818">
        <v>59.82</v>
      </c>
      <c r="I5818">
        <v>63.63</v>
      </c>
      <c r="J5818">
        <v>1.1000000000000001</v>
      </c>
      <c r="K5818">
        <v>3.9</v>
      </c>
      <c r="L5818">
        <v>4.5999999999999996</v>
      </c>
      <c r="M5818">
        <v>123</v>
      </c>
      <c r="N5818" t="s">
        <v>27</v>
      </c>
      <c r="O5818">
        <v>0.94</v>
      </c>
      <c r="P5818" t="s">
        <v>28</v>
      </c>
      <c r="Q5818" t="s">
        <v>29</v>
      </c>
      <c r="R5818">
        <v>4.92</v>
      </c>
      <c r="S5818">
        <v>101</v>
      </c>
      <c r="T5818">
        <v>3.81</v>
      </c>
      <c r="U5818">
        <v>0.7</v>
      </c>
      <c r="V5818" t="s">
        <v>262</v>
      </c>
      <c r="W5818" t="s">
        <v>31</v>
      </c>
      <c r="X5818">
        <v>1</v>
      </c>
      <c r="Y5818" t="str">
        <f>IF(tblRides[[#This Row],[supply_demand_ratio]]&lt;0.8,"Below 0.8",IF(tblRides[[#This Row],[supply_demand_ratio]]&lt;1,"Between 0.8-1.0",IF(tblRides[[#This Row],[supply_demand_ratio]]&lt;=1.2,"Between 1.0-1.2","Above 1.2")))</f>
        <v>Between 0.8-1.0</v>
      </c>
    </row>
    <row r="5819" spans="1:25" x14ac:dyDescent="0.3">
      <c r="A5819" t="s">
        <v>5874</v>
      </c>
      <c r="B5819" s="1">
        <v>46074.381944444445</v>
      </c>
      <c r="C5819" s="2">
        <v>46074</v>
      </c>
      <c r="D5819">
        <v>9</v>
      </c>
      <c r="E5819" t="s">
        <v>36</v>
      </c>
      <c r="F5819" t="s">
        <v>26</v>
      </c>
      <c r="G5819">
        <v>10.5</v>
      </c>
      <c r="H5819">
        <v>194.56</v>
      </c>
      <c r="J5819">
        <v>1.1000000000000001</v>
      </c>
      <c r="K5819">
        <v>3.2</v>
      </c>
      <c r="L5819">
        <v>3.7</v>
      </c>
      <c r="M5819">
        <v>102</v>
      </c>
      <c r="N5819" t="s">
        <v>27</v>
      </c>
      <c r="O5819">
        <v>0.85</v>
      </c>
      <c r="P5819" t="s">
        <v>37</v>
      </c>
      <c r="Q5819" t="s">
        <v>38</v>
      </c>
      <c r="R5819">
        <v>4.51</v>
      </c>
      <c r="S5819">
        <v>15</v>
      </c>
      <c r="U5819">
        <v>0.5</v>
      </c>
      <c r="V5819" t="s">
        <v>262</v>
      </c>
      <c r="W5819" t="s">
        <v>31</v>
      </c>
      <c r="X5819">
        <v>0</v>
      </c>
      <c r="Y5819" t="str">
        <f>IF(tblRides[[#This Row],[supply_demand_ratio]]&lt;0.8,"Below 0.8",IF(tblRides[[#This Row],[supply_demand_ratio]]&lt;1,"Between 0.8-1.0",IF(tblRides[[#This Row],[supply_demand_ratio]]&lt;=1.2,"Between 1.0-1.2","Above 1.2")))</f>
        <v>Between 0.8-1.0</v>
      </c>
    </row>
    <row r="5820" spans="1:25" x14ac:dyDescent="0.3">
      <c r="A5820" t="s">
        <v>5875</v>
      </c>
      <c r="B5820" s="1">
        <v>46074.387499999997</v>
      </c>
      <c r="C5820" s="2">
        <v>46074</v>
      </c>
      <c r="D5820">
        <v>9</v>
      </c>
      <c r="E5820" t="s">
        <v>25</v>
      </c>
      <c r="F5820" t="s">
        <v>26</v>
      </c>
      <c r="G5820">
        <v>5.4</v>
      </c>
      <c r="H5820">
        <v>136.54</v>
      </c>
      <c r="I5820">
        <v>129.96</v>
      </c>
      <c r="J5820">
        <v>1.2</v>
      </c>
      <c r="K5820">
        <v>5.6</v>
      </c>
      <c r="L5820">
        <v>2.6</v>
      </c>
      <c r="M5820">
        <v>108</v>
      </c>
      <c r="N5820" t="s">
        <v>27</v>
      </c>
      <c r="O5820">
        <v>0.77800000000000002</v>
      </c>
      <c r="P5820" t="s">
        <v>28</v>
      </c>
      <c r="Q5820" t="s">
        <v>29</v>
      </c>
      <c r="R5820">
        <v>4.7699999999999996</v>
      </c>
      <c r="S5820">
        <v>5</v>
      </c>
      <c r="T5820">
        <v>-6.58</v>
      </c>
      <c r="U5820">
        <v>-3</v>
      </c>
      <c r="V5820" t="s">
        <v>262</v>
      </c>
      <c r="W5820" t="s">
        <v>45</v>
      </c>
      <c r="X5820">
        <v>1</v>
      </c>
      <c r="Y5820" t="str">
        <f>IF(tblRides[[#This Row],[supply_demand_ratio]]&lt;0.8,"Below 0.8",IF(tblRides[[#This Row],[supply_demand_ratio]]&lt;1,"Between 0.8-1.0",IF(tblRides[[#This Row],[supply_demand_ratio]]&lt;=1.2,"Between 1.0-1.2","Above 1.2")))</f>
        <v>Below 0.8</v>
      </c>
    </row>
    <row r="5821" spans="1:25" x14ac:dyDescent="0.3">
      <c r="A5821" t="s">
        <v>5876</v>
      </c>
      <c r="B5821" s="1">
        <v>46074.404861111114</v>
      </c>
      <c r="C5821" s="2">
        <v>46074</v>
      </c>
      <c r="D5821">
        <v>9</v>
      </c>
      <c r="E5821" t="s">
        <v>43</v>
      </c>
      <c r="F5821" t="s">
        <v>26</v>
      </c>
      <c r="G5821">
        <v>8.6</v>
      </c>
      <c r="H5821">
        <v>176.31</v>
      </c>
      <c r="I5821">
        <v>177.09</v>
      </c>
      <c r="J5821">
        <v>1</v>
      </c>
      <c r="K5821">
        <v>6.6</v>
      </c>
      <c r="L5821">
        <v>9.4</v>
      </c>
      <c r="M5821">
        <v>60</v>
      </c>
      <c r="N5821" t="s">
        <v>41</v>
      </c>
      <c r="O5821">
        <v>1.1080000000000001</v>
      </c>
      <c r="P5821" t="s">
        <v>28</v>
      </c>
      <c r="Q5821" t="s">
        <v>29</v>
      </c>
      <c r="R5821">
        <v>4.53</v>
      </c>
      <c r="S5821">
        <v>8</v>
      </c>
      <c r="T5821">
        <v>0.78</v>
      </c>
      <c r="U5821">
        <v>2.8</v>
      </c>
      <c r="V5821" t="s">
        <v>262</v>
      </c>
      <c r="W5821" t="s">
        <v>45</v>
      </c>
      <c r="X5821">
        <v>1</v>
      </c>
      <c r="Y5821" t="str">
        <f>IF(tblRides[[#This Row],[supply_demand_ratio]]&lt;0.8,"Below 0.8",IF(tblRides[[#This Row],[supply_demand_ratio]]&lt;1,"Between 0.8-1.0",IF(tblRides[[#This Row],[supply_demand_ratio]]&lt;=1.2,"Between 1.0-1.2","Above 1.2")))</f>
        <v>Between 1.0-1.2</v>
      </c>
    </row>
    <row r="5822" spans="1:25" x14ac:dyDescent="0.3">
      <c r="A5822" t="s">
        <v>5877</v>
      </c>
      <c r="B5822" s="1">
        <v>46074.406944444447</v>
      </c>
      <c r="C5822" s="2">
        <v>46074</v>
      </c>
      <c r="D5822">
        <v>9</v>
      </c>
      <c r="E5822" t="s">
        <v>62</v>
      </c>
      <c r="F5822" t="s">
        <v>26</v>
      </c>
      <c r="G5822">
        <v>3.2</v>
      </c>
      <c r="H5822">
        <v>93.85</v>
      </c>
      <c r="J5822">
        <v>1.1000000000000001</v>
      </c>
      <c r="K5822">
        <v>2</v>
      </c>
      <c r="L5822">
        <v>9.1</v>
      </c>
      <c r="M5822">
        <v>53</v>
      </c>
      <c r="N5822" t="s">
        <v>41</v>
      </c>
      <c r="O5822">
        <v>1.5680000000000001</v>
      </c>
      <c r="P5822" t="s">
        <v>58</v>
      </c>
      <c r="Q5822" t="s">
        <v>88</v>
      </c>
      <c r="R5822">
        <v>4.62</v>
      </c>
      <c r="S5822">
        <v>36</v>
      </c>
      <c r="U5822">
        <v>7.1</v>
      </c>
      <c r="V5822" t="s">
        <v>262</v>
      </c>
      <c r="W5822" t="s">
        <v>31</v>
      </c>
      <c r="X5822">
        <v>0</v>
      </c>
      <c r="Y5822" t="str">
        <f>IF(tblRides[[#This Row],[supply_demand_ratio]]&lt;0.8,"Below 0.8",IF(tblRides[[#This Row],[supply_demand_ratio]]&lt;1,"Between 0.8-1.0",IF(tblRides[[#This Row],[supply_demand_ratio]]&lt;=1.2,"Between 1.0-1.2","Above 1.2")))</f>
        <v>Above 1.2</v>
      </c>
    </row>
    <row r="5823" spans="1:25" x14ac:dyDescent="0.3">
      <c r="A5823" t="s">
        <v>5878</v>
      </c>
      <c r="B5823" s="1">
        <v>46074.40902777778</v>
      </c>
      <c r="C5823" s="2">
        <v>46074</v>
      </c>
      <c r="D5823">
        <v>9</v>
      </c>
      <c r="E5823" t="s">
        <v>25</v>
      </c>
      <c r="F5823" t="s">
        <v>34</v>
      </c>
      <c r="G5823">
        <v>5.3</v>
      </c>
      <c r="H5823">
        <v>150.66</v>
      </c>
      <c r="J5823">
        <v>1.3</v>
      </c>
      <c r="K5823">
        <v>8.3000000000000007</v>
      </c>
      <c r="L5823">
        <v>10.6</v>
      </c>
      <c r="M5823">
        <v>104</v>
      </c>
      <c r="N5823" t="s">
        <v>72</v>
      </c>
      <c r="O5823">
        <v>0.59199999999999997</v>
      </c>
      <c r="P5823" t="s">
        <v>37</v>
      </c>
      <c r="Q5823" t="s">
        <v>103</v>
      </c>
      <c r="R5823">
        <v>4.8600000000000003</v>
      </c>
      <c r="S5823">
        <v>0</v>
      </c>
      <c r="U5823">
        <v>2.2999999999999998</v>
      </c>
      <c r="V5823" t="s">
        <v>262</v>
      </c>
      <c r="W5823" t="s">
        <v>45</v>
      </c>
      <c r="X5823">
        <v>0</v>
      </c>
      <c r="Y5823" t="str">
        <f>IF(tblRides[[#This Row],[supply_demand_ratio]]&lt;0.8,"Below 0.8",IF(tblRides[[#This Row],[supply_demand_ratio]]&lt;1,"Between 0.8-1.0",IF(tblRides[[#This Row],[supply_demand_ratio]]&lt;=1.2,"Between 1.0-1.2","Above 1.2")))</f>
        <v>Below 0.8</v>
      </c>
    </row>
    <row r="5824" spans="1:25" x14ac:dyDescent="0.3">
      <c r="A5824" t="s">
        <v>5879</v>
      </c>
      <c r="B5824" s="1">
        <v>46074.410416666666</v>
      </c>
      <c r="C5824" s="2">
        <v>46074</v>
      </c>
      <c r="D5824">
        <v>9</v>
      </c>
      <c r="E5824" t="s">
        <v>25</v>
      </c>
      <c r="F5824" t="s">
        <v>26</v>
      </c>
      <c r="G5824">
        <v>5.9</v>
      </c>
      <c r="H5824">
        <v>148.19999999999999</v>
      </c>
      <c r="I5824">
        <v>139.72999999999999</v>
      </c>
      <c r="J5824">
        <v>1.2</v>
      </c>
      <c r="K5824">
        <v>5.3</v>
      </c>
      <c r="L5824">
        <v>9.1999999999999993</v>
      </c>
      <c r="M5824">
        <v>102</v>
      </c>
      <c r="N5824" t="s">
        <v>72</v>
      </c>
      <c r="O5824">
        <v>0.68200000000000005</v>
      </c>
      <c r="P5824" t="s">
        <v>28</v>
      </c>
      <c r="Q5824" t="s">
        <v>29</v>
      </c>
      <c r="R5824">
        <v>4.76</v>
      </c>
      <c r="S5824">
        <v>31</v>
      </c>
      <c r="T5824">
        <v>-8.4700000000000006</v>
      </c>
      <c r="U5824">
        <v>3.9</v>
      </c>
      <c r="V5824" t="s">
        <v>262</v>
      </c>
      <c r="W5824" t="s">
        <v>45</v>
      </c>
      <c r="X5824">
        <v>1</v>
      </c>
      <c r="Y5824" t="str">
        <f>IF(tblRides[[#This Row],[supply_demand_ratio]]&lt;0.8,"Below 0.8",IF(tblRides[[#This Row],[supply_demand_ratio]]&lt;1,"Between 0.8-1.0",IF(tblRides[[#This Row],[supply_demand_ratio]]&lt;=1.2,"Between 1.0-1.2","Above 1.2")))</f>
        <v>Below 0.8</v>
      </c>
    </row>
    <row r="5825" spans="1:25" x14ac:dyDescent="0.3">
      <c r="A5825" t="s">
        <v>5880</v>
      </c>
      <c r="B5825" s="1">
        <v>46074.418749999997</v>
      </c>
      <c r="C5825" s="2">
        <v>46074</v>
      </c>
      <c r="D5825">
        <v>10</v>
      </c>
      <c r="E5825" t="s">
        <v>43</v>
      </c>
      <c r="F5825" t="s">
        <v>26</v>
      </c>
      <c r="G5825">
        <v>5.8</v>
      </c>
      <c r="H5825">
        <v>144.63999999999999</v>
      </c>
      <c r="I5825">
        <v>140.91</v>
      </c>
      <c r="J5825">
        <v>1.1000000000000001</v>
      </c>
      <c r="K5825">
        <v>2.2999999999999998</v>
      </c>
      <c r="L5825">
        <v>1</v>
      </c>
      <c r="M5825">
        <v>66</v>
      </c>
      <c r="N5825" t="s">
        <v>41</v>
      </c>
      <c r="O5825">
        <v>1.522</v>
      </c>
      <c r="P5825" t="s">
        <v>28</v>
      </c>
      <c r="Q5825" t="s">
        <v>29</v>
      </c>
      <c r="R5825">
        <v>4.78</v>
      </c>
      <c r="S5825">
        <v>6</v>
      </c>
      <c r="T5825">
        <v>-3.73</v>
      </c>
      <c r="U5825">
        <v>-1.3</v>
      </c>
      <c r="V5825" t="s">
        <v>262</v>
      </c>
      <c r="W5825" t="s">
        <v>31</v>
      </c>
      <c r="X5825">
        <v>1</v>
      </c>
      <c r="Y5825" t="str">
        <f>IF(tblRides[[#This Row],[supply_demand_ratio]]&lt;0.8,"Below 0.8",IF(tblRides[[#This Row],[supply_demand_ratio]]&lt;1,"Between 0.8-1.0",IF(tblRides[[#This Row],[supply_demand_ratio]]&lt;=1.2,"Between 1.0-1.2","Above 1.2")))</f>
        <v>Above 1.2</v>
      </c>
    </row>
    <row r="5826" spans="1:25" x14ac:dyDescent="0.3">
      <c r="A5826" t="s">
        <v>5881</v>
      </c>
      <c r="B5826" s="1">
        <v>46074.425694444442</v>
      </c>
      <c r="C5826" s="2">
        <v>46074</v>
      </c>
      <c r="D5826">
        <v>10</v>
      </c>
      <c r="E5826" t="s">
        <v>25</v>
      </c>
      <c r="F5826" t="s">
        <v>26</v>
      </c>
      <c r="G5826">
        <v>5.5</v>
      </c>
      <c r="H5826">
        <v>113.37</v>
      </c>
      <c r="I5826">
        <v>120.55</v>
      </c>
      <c r="J5826">
        <v>1</v>
      </c>
      <c r="K5826">
        <v>7.6</v>
      </c>
      <c r="L5826">
        <v>5.3</v>
      </c>
      <c r="M5826">
        <v>127</v>
      </c>
      <c r="N5826" t="s">
        <v>27</v>
      </c>
      <c r="O5826">
        <v>0.95099999999999996</v>
      </c>
      <c r="P5826" t="s">
        <v>28</v>
      </c>
      <c r="Q5826" t="s">
        <v>29</v>
      </c>
      <c r="R5826">
        <v>4.8099999999999996</v>
      </c>
      <c r="S5826">
        <v>9</v>
      </c>
      <c r="T5826">
        <v>7.18</v>
      </c>
      <c r="U5826">
        <v>-2.2999999999999998</v>
      </c>
      <c r="V5826" t="s">
        <v>262</v>
      </c>
      <c r="W5826" t="s">
        <v>45</v>
      </c>
      <c r="X5826">
        <v>1</v>
      </c>
      <c r="Y5826" t="str">
        <f>IF(tblRides[[#This Row],[supply_demand_ratio]]&lt;0.8,"Below 0.8",IF(tblRides[[#This Row],[supply_demand_ratio]]&lt;1,"Between 0.8-1.0",IF(tblRides[[#This Row],[supply_demand_ratio]]&lt;=1.2,"Between 1.0-1.2","Above 1.2")))</f>
        <v>Between 0.8-1.0</v>
      </c>
    </row>
    <row r="5827" spans="1:25" x14ac:dyDescent="0.3">
      <c r="A5827" t="s">
        <v>5882</v>
      </c>
      <c r="B5827" s="1">
        <v>46074.430555555555</v>
      </c>
      <c r="C5827" s="2">
        <v>46074</v>
      </c>
      <c r="D5827">
        <v>10</v>
      </c>
      <c r="E5827" t="s">
        <v>33</v>
      </c>
      <c r="F5827" t="s">
        <v>26</v>
      </c>
      <c r="G5827">
        <v>10</v>
      </c>
      <c r="H5827">
        <v>175.84</v>
      </c>
      <c r="I5827">
        <v>174.4</v>
      </c>
      <c r="J5827">
        <v>1</v>
      </c>
      <c r="K5827">
        <v>7.7</v>
      </c>
      <c r="L5827">
        <v>6.2</v>
      </c>
      <c r="M5827">
        <v>106</v>
      </c>
      <c r="N5827" t="s">
        <v>27</v>
      </c>
      <c r="O5827">
        <v>1.1759999999999999</v>
      </c>
      <c r="P5827" t="s">
        <v>28</v>
      </c>
      <c r="Q5827" t="s">
        <v>29</v>
      </c>
      <c r="R5827">
        <v>5</v>
      </c>
      <c r="S5827">
        <v>3</v>
      </c>
      <c r="T5827">
        <v>-1.44</v>
      </c>
      <c r="U5827">
        <v>-1.5</v>
      </c>
      <c r="V5827" t="s">
        <v>262</v>
      </c>
      <c r="W5827" t="s">
        <v>45</v>
      </c>
      <c r="X5827">
        <v>1</v>
      </c>
      <c r="Y5827" t="str">
        <f>IF(tblRides[[#This Row],[supply_demand_ratio]]&lt;0.8,"Below 0.8",IF(tblRides[[#This Row],[supply_demand_ratio]]&lt;1,"Between 0.8-1.0",IF(tblRides[[#This Row],[supply_demand_ratio]]&lt;=1.2,"Between 1.0-1.2","Above 1.2")))</f>
        <v>Between 1.0-1.2</v>
      </c>
    </row>
    <row r="5828" spans="1:25" x14ac:dyDescent="0.3">
      <c r="A5828" t="s">
        <v>5883</v>
      </c>
      <c r="B5828" s="1">
        <v>46074.432638888888</v>
      </c>
      <c r="C5828" s="2">
        <v>46074</v>
      </c>
      <c r="D5828">
        <v>10</v>
      </c>
      <c r="E5828" t="s">
        <v>36</v>
      </c>
      <c r="F5828" t="s">
        <v>26</v>
      </c>
      <c r="G5828">
        <v>11</v>
      </c>
      <c r="H5828">
        <v>254.68</v>
      </c>
      <c r="J5828">
        <v>1.3</v>
      </c>
      <c r="K5828">
        <v>7.5</v>
      </c>
      <c r="L5828">
        <v>9.4</v>
      </c>
      <c r="M5828">
        <v>108</v>
      </c>
      <c r="N5828" t="s">
        <v>72</v>
      </c>
      <c r="O5828">
        <v>0.81699999999999995</v>
      </c>
      <c r="P5828" t="s">
        <v>37</v>
      </c>
      <c r="Q5828" t="s">
        <v>103</v>
      </c>
      <c r="R5828">
        <v>4.8499999999999996</v>
      </c>
      <c r="S5828">
        <v>2</v>
      </c>
      <c r="U5828">
        <v>1.9</v>
      </c>
      <c r="V5828" t="s">
        <v>262</v>
      </c>
      <c r="W5828" t="s">
        <v>45</v>
      </c>
      <c r="X5828">
        <v>0</v>
      </c>
      <c r="Y5828" t="str">
        <f>IF(tblRides[[#This Row],[supply_demand_ratio]]&lt;0.8,"Below 0.8",IF(tblRides[[#This Row],[supply_demand_ratio]]&lt;1,"Between 0.8-1.0",IF(tblRides[[#This Row],[supply_demand_ratio]]&lt;=1.2,"Between 1.0-1.2","Above 1.2")))</f>
        <v>Between 0.8-1.0</v>
      </c>
    </row>
    <row r="5829" spans="1:25" x14ac:dyDescent="0.3">
      <c r="A5829" t="s">
        <v>5884</v>
      </c>
      <c r="B5829" s="1">
        <v>46074.436111111114</v>
      </c>
      <c r="C5829" s="2">
        <v>46074</v>
      </c>
      <c r="D5829">
        <v>10</v>
      </c>
      <c r="E5829" t="s">
        <v>33</v>
      </c>
      <c r="F5829" t="s">
        <v>26</v>
      </c>
      <c r="G5829">
        <v>3.1</v>
      </c>
      <c r="H5829">
        <v>92.32</v>
      </c>
      <c r="I5829">
        <v>91.25</v>
      </c>
      <c r="J5829">
        <v>1</v>
      </c>
      <c r="K5829">
        <v>2.5</v>
      </c>
      <c r="L5829">
        <v>3.7</v>
      </c>
      <c r="M5829">
        <v>87</v>
      </c>
      <c r="N5829" t="s">
        <v>41</v>
      </c>
      <c r="O5829">
        <v>1.1020000000000001</v>
      </c>
      <c r="P5829" t="s">
        <v>28</v>
      </c>
      <c r="Q5829" t="s">
        <v>29</v>
      </c>
      <c r="R5829">
        <v>4.72</v>
      </c>
      <c r="S5829">
        <v>6</v>
      </c>
      <c r="T5829">
        <v>-1.07</v>
      </c>
      <c r="U5829">
        <v>1.2</v>
      </c>
      <c r="V5829" t="s">
        <v>262</v>
      </c>
      <c r="W5829" t="s">
        <v>31</v>
      </c>
      <c r="X5829">
        <v>1</v>
      </c>
      <c r="Y5829" t="str">
        <f>IF(tblRides[[#This Row],[supply_demand_ratio]]&lt;0.8,"Below 0.8",IF(tblRides[[#This Row],[supply_demand_ratio]]&lt;1,"Between 0.8-1.0",IF(tblRides[[#This Row],[supply_demand_ratio]]&lt;=1.2,"Between 1.0-1.2","Above 1.2")))</f>
        <v>Between 1.0-1.2</v>
      </c>
    </row>
    <row r="5830" spans="1:25" x14ac:dyDescent="0.3">
      <c r="A5830" t="s">
        <v>5885</v>
      </c>
      <c r="B5830" s="1">
        <v>46074.440972222219</v>
      </c>
      <c r="C5830" s="2">
        <v>46074</v>
      </c>
      <c r="D5830">
        <v>10</v>
      </c>
      <c r="E5830" t="s">
        <v>33</v>
      </c>
      <c r="F5830" t="s">
        <v>26</v>
      </c>
      <c r="G5830">
        <v>10.6</v>
      </c>
      <c r="H5830">
        <v>215.85</v>
      </c>
      <c r="I5830">
        <v>219.55</v>
      </c>
      <c r="J5830">
        <v>1</v>
      </c>
      <c r="K5830">
        <v>6.8</v>
      </c>
      <c r="L5830">
        <v>2.8</v>
      </c>
      <c r="M5830">
        <v>94</v>
      </c>
      <c r="N5830" t="s">
        <v>27</v>
      </c>
      <c r="O5830">
        <v>1.101</v>
      </c>
      <c r="P5830" t="s">
        <v>28</v>
      </c>
      <c r="Q5830" t="s">
        <v>29</v>
      </c>
      <c r="R5830">
        <v>4.6500000000000004</v>
      </c>
      <c r="S5830">
        <v>27</v>
      </c>
      <c r="T5830">
        <v>3.7</v>
      </c>
      <c r="U5830">
        <v>-4</v>
      </c>
      <c r="V5830" t="s">
        <v>262</v>
      </c>
      <c r="W5830" t="s">
        <v>45</v>
      </c>
      <c r="X5830">
        <v>1</v>
      </c>
      <c r="Y5830" t="str">
        <f>IF(tblRides[[#This Row],[supply_demand_ratio]]&lt;0.8,"Below 0.8",IF(tblRides[[#This Row],[supply_demand_ratio]]&lt;1,"Between 0.8-1.0",IF(tblRides[[#This Row],[supply_demand_ratio]]&lt;=1.2,"Between 1.0-1.2","Above 1.2")))</f>
        <v>Between 1.0-1.2</v>
      </c>
    </row>
    <row r="5831" spans="1:25" x14ac:dyDescent="0.3">
      <c r="A5831" t="s">
        <v>5886</v>
      </c>
      <c r="B5831" s="1">
        <v>46074.454861111109</v>
      </c>
      <c r="C5831" s="2">
        <v>46074</v>
      </c>
      <c r="D5831">
        <v>10</v>
      </c>
      <c r="E5831" t="s">
        <v>43</v>
      </c>
      <c r="F5831" t="s">
        <v>26</v>
      </c>
      <c r="G5831">
        <v>3.3</v>
      </c>
      <c r="H5831">
        <v>80.61</v>
      </c>
      <c r="I5831">
        <v>78.150000000000006</v>
      </c>
      <c r="J5831">
        <v>1</v>
      </c>
      <c r="K5831">
        <v>6.6</v>
      </c>
      <c r="L5831">
        <v>6.4</v>
      </c>
      <c r="M5831">
        <v>55</v>
      </c>
      <c r="N5831" t="s">
        <v>41</v>
      </c>
      <c r="O5831">
        <v>1.149</v>
      </c>
      <c r="P5831" t="s">
        <v>28</v>
      </c>
      <c r="Q5831" t="s">
        <v>29</v>
      </c>
      <c r="R5831">
        <v>4.6900000000000004</v>
      </c>
      <c r="S5831">
        <v>4</v>
      </c>
      <c r="T5831">
        <v>-2.46</v>
      </c>
      <c r="U5831">
        <v>-0.2</v>
      </c>
      <c r="V5831" t="s">
        <v>262</v>
      </c>
      <c r="W5831" t="s">
        <v>45</v>
      </c>
      <c r="X5831">
        <v>1</v>
      </c>
      <c r="Y5831" t="str">
        <f>IF(tblRides[[#This Row],[supply_demand_ratio]]&lt;0.8,"Below 0.8",IF(tblRides[[#This Row],[supply_demand_ratio]]&lt;1,"Between 0.8-1.0",IF(tblRides[[#This Row],[supply_demand_ratio]]&lt;=1.2,"Between 1.0-1.2","Above 1.2")))</f>
        <v>Between 1.0-1.2</v>
      </c>
    </row>
    <row r="5832" spans="1:25" x14ac:dyDescent="0.3">
      <c r="A5832" t="s">
        <v>5887</v>
      </c>
      <c r="B5832" s="1">
        <v>46074.465277777781</v>
      </c>
      <c r="C5832" s="2">
        <v>46074</v>
      </c>
      <c r="D5832">
        <v>11</v>
      </c>
      <c r="E5832" t="s">
        <v>36</v>
      </c>
      <c r="F5832" t="s">
        <v>26</v>
      </c>
      <c r="G5832">
        <v>8.1999999999999993</v>
      </c>
      <c r="H5832">
        <v>180.72</v>
      </c>
      <c r="I5832">
        <v>179.34</v>
      </c>
      <c r="J5832">
        <v>1.1000000000000001</v>
      </c>
      <c r="K5832">
        <v>9.8000000000000007</v>
      </c>
      <c r="L5832">
        <v>10.9</v>
      </c>
      <c r="M5832">
        <v>115</v>
      </c>
      <c r="N5832" t="s">
        <v>27</v>
      </c>
      <c r="O5832">
        <v>0.89400000000000002</v>
      </c>
      <c r="P5832" t="s">
        <v>28</v>
      </c>
      <c r="Q5832" t="s">
        <v>29</v>
      </c>
      <c r="R5832">
        <v>4.6500000000000004</v>
      </c>
      <c r="S5832">
        <v>37</v>
      </c>
      <c r="T5832">
        <v>-1.38</v>
      </c>
      <c r="U5832">
        <v>1.1000000000000001</v>
      </c>
      <c r="V5832" t="s">
        <v>262</v>
      </c>
      <c r="W5832" t="s">
        <v>45</v>
      </c>
      <c r="X5832">
        <v>1</v>
      </c>
      <c r="Y5832" t="str">
        <f>IF(tblRides[[#This Row],[supply_demand_ratio]]&lt;0.8,"Below 0.8",IF(tblRides[[#This Row],[supply_demand_ratio]]&lt;1,"Between 0.8-1.0",IF(tblRides[[#This Row],[supply_demand_ratio]]&lt;=1.2,"Between 1.0-1.2","Above 1.2")))</f>
        <v>Between 0.8-1.0</v>
      </c>
    </row>
    <row r="5833" spans="1:25" x14ac:dyDescent="0.3">
      <c r="A5833" t="s">
        <v>5888</v>
      </c>
      <c r="B5833" s="1">
        <v>46074.474999999999</v>
      </c>
      <c r="C5833" s="2">
        <v>46074</v>
      </c>
      <c r="D5833">
        <v>11</v>
      </c>
      <c r="E5833" t="s">
        <v>25</v>
      </c>
      <c r="F5833" t="s">
        <v>34</v>
      </c>
      <c r="G5833">
        <v>1</v>
      </c>
      <c r="H5833">
        <v>64.55</v>
      </c>
      <c r="J5833">
        <v>1.1000000000000001</v>
      </c>
      <c r="K5833">
        <v>4.4000000000000004</v>
      </c>
      <c r="M5833">
        <v>130</v>
      </c>
      <c r="N5833" t="s">
        <v>27</v>
      </c>
      <c r="O5833">
        <v>0.91400000000000003</v>
      </c>
      <c r="P5833" t="s">
        <v>82</v>
      </c>
      <c r="Q5833" t="s">
        <v>83</v>
      </c>
      <c r="R5833">
        <v>4.74</v>
      </c>
      <c r="S5833">
        <v>0</v>
      </c>
      <c r="V5833" t="s">
        <v>262</v>
      </c>
      <c r="W5833" t="s">
        <v>31</v>
      </c>
      <c r="X5833">
        <v>0</v>
      </c>
      <c r="Y5833" t="str">
        <f>IF(tblRides[[#This Row],[supply_demand_ratio]]&lt;0.8,"Below 0.8",IF(tblRides[[#This Row],[supply_demand_ratio]]&lt;1,"Between 0.8-1.0",IF(tblRides[[#This Row],[supply_demand_ratio]]&lt;=1.2,"Between 1.0-1.2","Above 1.2")))</f>
        <v>Between 0.8-1.0</v>
      </c>
    </row>
    <row r="5834" spans="1:25" x14ac:dyDescent="0.3">
      <c r="A5834" t="s">
        <v>5889</v>
      </c>
      <c r="B5834" s="1">
        <v>46074.479861111111</v>
      </c>
      <c r="C5834" s="2">
        <v>46074</v>
      </c>
      <c r="D5834">
        <v>11</v>
      </c>
      <c r="E5834" t="s">
        <v>43</v>
      </c>
      <c r="F5834" t="s">
        <v>34</v>
      </c>
      <c r="G5834">
        <v>10.1</v>
      </c>
      <c r="H5834">
        <v>191.76</v>
      </c>
      <c r="I5834">
        <v>193.25</v>
      </c>
      <c r="J5834">
        <v>1</v>
      </c>
      <c r="K5834">
        <v>5.4</v>
      </c>
      <c r="L5834">
        <v>6.4</v>
      </c>
      <c r="M5834">
        <v>70</v>
      </c>
      <c r="N5834" t="s">
        <v>27</v>
      </c>
      <c r="O5834">
        <v>1.222</v>
      </c>
      <c r="P5834" t="s">
        <v>28</v>
      </c>
      <c r="Q5834" t="s">
        <v>29</v>
      </c>
      <c r="R5834">
        <v>4.46</v>
      </c>
      <c r="S5834">
        <v>0</v>
      </c>
      <c r="T5834">
        <v>1.49</v>
      </c>
      <c r="U5834">
        <v>1</v>
      </c>
      <c r="V5834" t="s">
        <v>262</v>
      </c>
      <c r="W5834" t="s">
        <v>45</v>
      </c>
      <c r="X5834">
        <v>1</v>
      </c>
      <c r="Y5834" t="str">
        <f>IF(tblRides[[#This Row],[supply_demand_ratio]]&lt;0.8,"Below 0.8",IF(tblRides[[#This Row],[supply_demand_ratio]]&lt;1,"Between 0.8-1.0",IF(tblRides[[#This Row],[supply_demand_ratio]]&lt;=1.2,"Between 1.0-1.2","Above 1.2")))</f>
        <v>Above 1.2</v>
      </c>
    </row>
    <row r="5835" spans="1:25" x14ac:dyDescent="0.3">
      <c r="A5835" t="s">
        <v>5890</v>
      </c>
      <c r="B5835" s="1">
        <v>46074.492361111108</v>
      </c>
      <c r="C5835" s="2">
        <v>46074</v>
      </c>
      <c r="D5835">
        <v>11</v>
      </c>
      <c r="E5835" t="s">
        <v>36</v>
      </c>
      <c r="F5835" t="s">
        <v>26</v>
      </c>
      <c r="G5835">
        <v>7.7</v>
      </c>
      <c r="H5835">
        <v>153.06</v>
      </c>
      <c r="I5835">
        <v>157.43</v>
      </c>
      <c r="J5835">
        <v>1</v>
      </c>
      <c r="K5835">
        <v>2.8</v>
      </c>
      <c r="L5835">
        <v>6.3</v>
      </c>
      <c r="M5835">
        <v>126</v>
      </c>
      <c r="N5835" t="s">
        <v>27</v>
      </c>
      <c r="O5835">
        <v>1.1850000000000001</v>
      </c>
      <c r="P5835" t="s">
        <v>28</v>
      </c>
      <c r="Q5835" t="s">
        <v>29</v>
      </c>
      <c r="R5835">
        <v>4.72</v>
      </c>
      <c r="S5835">
        <v>10</v>
      </c>
      <c r="T5835">
        <v>4.37</v>
      </c>
      <c r="U5835">
        <v>3.5</v>
      </c>
      <c r="V5835" t="s">
        <v>262</v>
      </c>
      <c r="W5835" t="s">
        <v>31</v>
      </c>
      <c r="X5835">
        <v>1</v>
      </c>
      <c r="Y5835" t="str">
        <f>IF(tblRides[[#This Row],[supply_demand_ratio]]&lt;0.8,"Below 0.8",IF(tblRides[[#This Row],[supply_demand_ratio]]&lt;1,"Between 0.8-1.0",IF(tblRides[[#This Row],[supply_demand_ratio]]&lt;=1.2,"Between 1.0-1.2","Above 1.2")))</f>
        <v>Between 1.0-1.2</v>
      </c>
    </row>
    <row r="5836" spans="1:25" x14ac:dyDescent="0.3">
      <c r="A5836" t="s">
        <v>5891</v>
      </c>
      <c r="B5836" s="1">
        <v>46074.494444444441</v>
      </c>
      <c r="C5836" s="2">
        <v>46074</v>
      </c>
      <c r="D5836">
        <v>11</v>
      </c>
      <c r="E5836" t="s">
        <v>43</v>
      </c>
      <c r="F5836" t="s">
        <v>34</v>
      </c>
      <c r="G5836">
        <v>3.5</v>
      </c>
      <c r="H5836">
        <v>97.36</v>
      </c>
      <c r="J5836">
        <v>1</v>
      </c>
      <c r="K5836">
        <v>2</v>
      </c>
      <c r="L5836">
        <v>1</v>
      </c>
      <c r="M5836">
        <v>60</v>
      </c>
      <c r="N5836" t="s">
        <v>27</v>
      </c>
      <c r="O5836">
        <v>1.073</v>
      </c>
      <c r="P5836" t="s">
        <v>58</v>
      </c>
      <c r="Q5836" t="s">
        <v>88</v>
      </c>
      <c r="R5836">
        <v>4.97</v>
      </c>
      <c r="S5836">
        <v>0</v>
      </c>
      <c r="U5836">
        <v>-1</v>
      </c>
      <c r="V5836" t="s">
        <v>262</v>
      </c>
      <c r="W5836" t="s">
        <v>31</v>
      </c>
      <c r="X5836">
        <v>0</v>
      </c>
      <c r="Y5836" t="str">
        <f>IF(tblRides[[#This Row],[supply_demand_ratio]]&lt;0.8,"Below 0.8",IF(tblRides[[#This Row],[supply_demand_ratio]]&lt;1,"Between 0.8-1.0",IF(tblRides[[#This Row],[supply_demand_ratio]]&lt;=1.2,"Between 1.0-1.2","Above 1.2")))</f>
        <v>Between 1.0-1.2</v>
      </c>
    </row>
    <row r="5837" spans="1:25" x14ac:dyDescent="0.3">
      <c r="A5837" t="s">
        <v>5892</v>
      </c>
      <c r="B5837" s="1">
        <v>46074.494444444441</v>
      </c>
      <c r="C5837" s="2">
        <v>46074</v>
      </c>
      <c r="D5837">
        <v>11</v>
      </c>
      <c r="E5837" t="s">
        <v>25</v>
      </c>
      <c r="F5837" t="s">
        <v>26</v>
      </c>
      <c r="G5837">
        <v>6.2</v>
      </c>
      <c r="H5837">
        <v>156.49</v>
      </c>
      <c r="J5837">
        <v>1.1000000000000001</v>
      </c>
      <c r="K5837">
        <v>2.5</v>
      </c>
      <c r="L5837">
        <v>9</v>
      </c>
      <c r="M5837">
        <v>113</v>
      </c>
      <c r="N5837" t="s">
        <v>72</v>
      </c>
      <c r="O5837">
        <v>0.77100000000000002</v>
      </c>
      <c r="P5837" t="s">
        <v>58</v>
      </c>
      <c r="Q5837" t="s">
        <v>59</v>
      </c>
      <c r="R5837">
        <v>4.7300000000000004</v>
      </c>
      <c r="S5837">
        <v>9</v>
      </c>
      <c r="U5837">
        <v>6.5</v>
      </c>
      <c r="V5837" t="s">
        <v>262</v>
      </c>
      <c r="W5837" t="s">
        <v>31</v>
      </c>
      <c r="X5837">
        <v>0</v>
      </c>
      <c r="Y5837" t="str">
        <f>IF(tblRides[[#This Row],[supply_demand_ratio]]&lt;0.8,"Below 0.8",IF(tblRides[[#This Row],[supply_demand_ratio]]&lt;1,"Between 0.8-1.0",IF(tblRides[[#This Row],[supply_demand_ratio]]&lt;=1.2,"Between 1.0-1.2","Above 1.2")))</f>
        <v>Below 0.8</v>
      </c>
    </row>
    <row r="5838" spans="1:25" x14ac:dyDescent="0.3">
      <c r="A5838" t="s">
        <v>5893</v>
      </c>
      <c r="B5838" s="1">
        <v>46074.499305555553</v>
      </c>
      <c r="C5838" s="2">
        <v>46074</v>
      </c>
      <c r="D5838">
        <v>11</v>
      </c>
      <c r="E5838" t="s">
        <v>43</v>
      </c>
      <c r="F5838" t="s">
        <v>26</v>
      </c>
      <c r="G5838">
        <v>5.4</v>
      </c>
      <c r="H5838">
        <v>119.24</v>
      </c>
      <c r="I5838">
        <v>114.72</v>
      </c>
      <c r="J5838">
        <v>1</v>
      </c>
      <c r="K5838">
        <v>4.7</v>
      </c>
      <c r="L5838">
        <v>1</v>
      </c>
      <c r="M5838">
        <v>63</v>
      </c>
      <c r="N5838" t="s">
        <v>41</v>
      </c>
      <c r="O5838">
        <v>1.272</v>
      </c>
      <c r="P5838" t="s">
        <v>28</v>
      </c>
      <c r="Q5838" t="s">
        <v>29</v>
      </c>
      <c r="R5838">
        <v>4.71</v>
      </c>
      <c r="S5838">
        <v>9</v>
      </c>
      <c r="T5838">
        <v>-4.5199999999999996</v>
      </c>
      <c r="U5838">
        <v>-3.7</v>
      </c>
      <c r="V5838" t="s">
        <v>262</v>
      </c>
      <c r="W5838" t="s">
        <v>31</v>
      </c>
      <c r="X5838">
        <v>1</v>
      </c>
      <c r="Y5838" t="str">
        <f>IF(tblRides[[#This Row],[supply_demand_ratio]]&lt;0.8,"Below 0.8",IF(tblRides[[#This Row],[supply_demand_ratio]]&lt;1,"Between 0.8-1.0",IF(tblRides[[#This Row],[supply_demand_ratio]]&lt;=1.2,"Between 1.0-1.2","Above 1.2")))</f>
        <v>Above 1.2</v>
      </c>
    </row>
    <row r="5839" spans="1:25" x14ac:dyDescent="0.3">
      <c r="A5839" t="s">
        <v>5894</v>
      </c>
      <c r="B5839" s="1">
        <v>46074.51666666667</v>
      </c>
      <c r="C5839" s="2">
        <v>46074</v>
      </c>
      <c r="D5839">
        <v>12</v>
      </c>
      <c r="E5839" t="s">
        <v>36</v>
      </c>
      <c r="F5839" t="s">
        <v>26</v>
      </c>
      <c r="G5839">
        <v>6.7</v>
      </c>
      <c r="H5839">
        <v>128.63</v>
      </c>
      <c r="I5839">
        <v>133.32</v>
      </c>
      <c r="J5839">
        <v>1</v>
      </c>
      <c r="K5839">
        <v>3.2</v>
      </c>
      <c r="L5839">
        <v>7.3</v>
      </c>
      <c r="M5839">
        <v>100</v>
      </c>
      <c r="N5839" t="s">
        <v>27</v>
      </c>
      <c r="O5839">
        <v>0.92500000000000004</v>
      </c>
      <c r="P5839" t="s">
        <v>28</v>
      </c>
      <c r="Q5839" t="s">
        <v>29</v>
      </c>
      <c r="R5839">
        <v>4.38</v>
      </c>
      <c r="S5839">
        <v>37</v>
      </c>
      <c r="T5839">
        <v>4.6900000000000004</v>
      </c>
      <c r="U5839">
        <v>4.0999999999999996</v>
      </c>
      <c r="V5839" t="s">
        <v>262</v>
      </c>
      <c r="W5839" t="s">
        <v>31</v>
      </c>
      <c r="X5839">
        <v>1</v>
      </c>
      <c r="Y5839" t="str">
        <f>IF(tblRides[[#This Row],[supply_demand_ratio]]&lt;0.8,"Below 0.8",IF(tblRides[[#This Row],[supply_demand_ratio]]&lt;1,"Between 0.8-1.0",IF(tblRides[[#This Row],[supply_demand_ratio]]&lt;=1.2,"Between 1.0-1.2","Above 1.2")))</f>
        <v>Between 0.8-1.0</v>
      </c>
    </row>
    <row r="5840" spans="1:25" x14ac:dyDescent="0.3">
      <c r="A5840" t="s">
        <v>5895</v>
      </c>
      <c r="B5840" s="1">
        <v>46074.518055555556</v>
      </c>
      <c r="C5840" s="2">
        <v>46074</v>
      </c>
      <c r="D5840">
        <v>12</v>
      </c>
      <c r="E5840" t="s">
        <v>25</v>
      </c>
      <c r="F5840" t="s">
        <v>26</v>
      </c>
      <c r="G5840">
        <v>6.8</v>
      </c>
      <c r="H5840">
        <v>133.05000000000001</v>
      </c>
      <c r="J5840">
        <v>1</v>
      </c>
      <c r="K5840">
        <v>5.4</v>
      </c>
      <c r="L5840">
        <v>10.3</v>
      </c>
      <c r="M5840">
        <v>129</v>
      </c>
      <c r="N5840" t="s">
        <v>27</v>
      </c>
      <c r="O5840">
        <v>1.222</v>
      </c>
      <c r="P5840" t="s">
        <v>58</v>
      </c>
      <c r="Q5840" t="s">
        <v>59</v>
      </c>
      <c r="R5840">
        <v>4.4400000000000004</v>
      </c>
      <c r="S5840">
        <v>8</v>
      </c>
      <c r="U5840">
        <v>4.9000000000000004</v>
      </c>
      <c r="V5840" t="s">
        <v>262</v>
      </c>
      <c r="W5840" t="s">
        <v>45</v>
      </c>
      <c r="X5840">
        <v>0</v>
      </c>
      <c r="Y5840" t="str">
        <f>IF(tblRides[[#This Row],[supply_demand_ratio]]&lt;0.8,"Below 0.8",IF(tblRides[[#This Row],[supply_demand_ratio]]&lt;1,"Between 0.8-1.0",IF(tblRides[[#This Row],[supply_demand_ratio]]&lt;=1.2,"Between 1.0-1.2","Above 1.2")))</f>
        <v>Above 1.2</v>
      </c>
    </row>
    <row r="5841" spans="1:25" x14ac:dyDescent="0.3">
      <c r="A5841" t="s">
        <v>5896</v>
      </c>
      <c r="B5841" s="1">
        <v>46074.520833333336</v>
      </c>
      <c r="C5841" s="2">
        <v>46074</v>
      </c>
      <c r="D5841">
        <v>12</v>
      </c>
      <c r="E5841" t="s">
        <v>36</v>
      </c>
      <c r="F5841" t="s">
        <v>26</v>
      </c>
      <c r="G5841">
        <v>5.5</v>
      </c>
      <c r="H5841">
        <v>125.69</v>
      </c>
      <c r="I5841">
        <v>128.58000000000001</v>
      </c>
      <c r="J5841">
        <v>1.1000000000000001</v>
      </c>
      <c r="K5841">
        <v>6.2</v>
      </c>
      <c r="L5841">
        <v>4.2</v>
      </c>
      <c r="M5841">
        <v>119</v>
      </c>
      <c r="N5841" t="s">
        <v>27</v>
      </c>
      <c r="O5841">
        <v>0.96299999999999997</v>
      </c>
      <c r="P5841" t="s">
        <v>28</v>
      </c>
      <c r="Q5841" t="s">
        <v>29</v>
      </c>
      <c r="R5841">
        <v>4.46</v>
      </c>
      <c r="S5841">
        <v>5</v>
      </c>
      <c r="T5841">
        <v>2.89</v>
      </c>
      <c r="U5841">
        <v>-2</v>
      </c>
      <c r="V5841" t="s">
        <v>262</v>
      </c>
      <c r="W5841" t="s">
        <v>45</v>
      </c>
      <c r="X5841">
        <v>1</v>
      </c>
      <c r="Y5841" t="str">
        <f>IF(tblRides[[#This Row],[supply_demand_ratio]]&lt;0.8,"Below 0.8",IF(tblRides[[#This Row],[supply_demand_ratio]]&lt;1,"Between 0.8-1.0",IF(tblRides[[#This Row],[supply_demand_ratio]]&lt;=1.2,"Between 1.0-1.2","Above 1.2")))</f>
        <v>Between 0.8-1.0</v>
      </c>
    </row>
    <row r="5842" spans="1:25" x14ac:dyDescent="0.3">
      <c r="A5842" t="s">
        <v>5897</v>
      </c>
      <c r="B5842" s="1">
        <v>46074.541666666664</v>
      </c>
      <c r="C5842" s="2">
        <v>46074</v>
      </c>
      <c r="D5842">
        <v>13</v>
      </c>
      <c r="E5842" t="s">
        <v>36</v>
      </c>
      <c r="F5842" t="s">
        <v>26</v>
      </c>
      <c r="G5842">
        <v>14.9</v>
      </c>
      <c r="H5842">
        <v>268.93</v>
      </c>
      <c r="I5842">
        <v>257.26</v>
      </c>
      <c r="J5842">
        <v>1</v>
      </c>
      <c r="K5842">
        <v>4.2</v>
      </c>
      <c r="L5842">
        <v>10.8</v>
      </c>
      <c r="M5842">
        <v>118</v>
      </c>
      <c r="N5842" t="s">
        <v>41</v>
      </c>
      <c r="O5842">
        <v>1.321</v>
      </c>
      <c r="P5842" t="s">
        <v>28</v>
      </c>
      <c r="Q5842" t="s">
        <v>29</v>
      </c>
      <c r="R5842">
        <v>4.6500000000000004</v>
      </c>
      <c r="S5842">
        <v>2</v>
      </c>
      <c r="T5842">
        <v>-11.67</v>
      </c>
      <c r="U5842">
        <v>6.6</v>
      </c>
      <c r="V5842" t="s">
        <v>262</v>
      </c>
      <c r="W5842" t="s">
        <v>31</v>
      </c>
      <c r="X5842">
        <v>1</v>
      </c>
      <c r="Y5842" t="str">
        <f>IF(tblRides[[#This Row],[supply_demand_ratio]]&lt;0.8,"Below 0.8",IF(tblRides[[#This Row],[supply_demand_ratio]]&lt;1,"Between 0.8-1.0",IF(tblRides[[#This Row],[supply_demand_ratio]]&lt;=1.2,"Between 1.0-1.2","Above 1.2")))</f>
        <v>Above 1.2</v>
      </c>
    </row>
    <row r="5843" spans="1:25" x14ac:dyDescent="0.3">
      <c r="A5843" t="s">
        <v>5898</v>
      </c>
      <c r="B5843" s="1">
        <v>46074.565972222219</v>
      </c>
      <c r="C5843" s="2">
        <v>46074</v>
      </c>
      <c r="D5843">
        <v>13</v>
      </c>
      <c r="E5843" t="s">
        <v>33</v>
      </c>
      <c r="F5843" t="s">
        <v>34</v>
      </c>
      <c r="G5843">
        <v>4.3</v>
      </c>
      <c r="H5843">
        <v>116.06</v>
      </c>
      <c r="I5843">
        <v>120.17</v>
      </c>
      <c r="J5843">
        <v>1.1000000000000001</v>
      </c>
      <c r="K5843">
        <v>2</v>
      </c>
      <c r="L5843">
        <v>2.4</v>
      </c>
      <c r="M5843">
        <v>96</v>
      </c>
      <c r="N5843" t="s">
        <v>41</v>
      </c>
      <c r="O5843">
        <v>1.2310000000000001</v>
      </c>
      <c r="P5843" t="s">
        <v>28</v>
      </c>
      <c r="Q5843" t="s">
        <v>29</v>
      </c>
      <c r="R5843">
        <v>4.6399999999999997</v>
      </c>
      <c r="S5843">
        <v>0</v>
      </c>
      <c r="T5843">
        <v>4.1100000000000003</v>
      </c>
      <c r="U5843">
        <v>0.4</v>
      </c>
      <c r="V5843" t="s">
        <v>262</v>
      </c>
      <c r="W5843" t="s">
        <v>31</v>
      </c>
      <c r="X5843">
        <v>1</v>
      </c>
      <c r="Y5843" t="str">
        <f>IF(tblRides[[#This Row],[supply_demand_ratio]]&lt;0.8,"Below 0.8",IF(tblRides[[#This Row],[supply_demand_ratio]]&lt;1,"Between 0.8-1.0",IF(tblRides[[#This Row],[supply_demand_ratio]]&lt;=1.2,"Between 1.0-1.2","Above 1.2")))</f>
        <v>Above 1.2</v>
      </c>
    </row>
    <row r="5844" spans="1:25" x14ac:dyDescent="0.3">
      <c r="A5844" t="s">
        <v>5899</v>
      </c>
      <c r="B5844" s="1">
        <v>46074.6</v>
      </c>
      <c r="C5844" s="2">
        <v>46074</v>
      </c>
      <c r="D5844">
        <v>14</v>
      </c>
      <c r="E5844" t="s">
        <v>25</v>
      </c>
      <c r="F5844" t="s">
        <v>34</v>
      </c>
      <c r="G5844">
        <v>8.1</v>
      </c>
      <c r="H5844">
        <v>168.89</v>
      </c>
      <c r="J5844">
        <v>1</v>
      </c>
      <c r="K5844">
        <v>2.2000000000000002</v>
      </c>
      <c r="L5844">
        <v>2.5</v>
      </c>
      <c r="M5844">
        <v>133</v>
      </c>
      <c r="N5844" t="s">
        <v>27</v>
      </c>
      <c r="O5844">
        <v>1.0860000000000001</v>
      </c>
      <c r="P5844" t="s">
        <v>58</v>
      </c>
      <c r="Q5844" t="s">
        <v>108</v>
      </c>
      <c r="R5844">
        <v>4.62</v>
      </c>
      <c r="S5844">
        <v>0</v>
      </c>
      <c r="U5844">
        <v>0.3</v>
      </c>
      <c r="V5844" t="s">
        <v>262</v>
      </c>
      <c r="W5844" t="s">
        <v>31</v>
      </c>
      <c r="X5844">
        <v>0</v>
      </c>
      <c r="Y5844" t="str">
        <f>IF(tblRides[[#This Row],[supply_demand_ratio]]&lt;0.8,"Below 0.8",IF(tblRides[[#This Row],[supply_demand_ratio]]&lt;1,"Between 0.8-1.0",IF(tblRides[[#This Row],[supply_demand_ratio]]&lt;=1.2,"Between 1.0-1.2","Above 1.2")))</f>
        <v>Between 1.0-1.2</v>
      </c>
    </row>
    <row r="5845" spans="1:25" x14ac:dyDescent="0.3">
      <c r="A5845" t="s">
        <v>5900</v>
      </c>
      <c r="B5845" s="1">
        <v>46074.613194444442</v>
      </c>
      <c r="C5845" s="2">
        <v>46074</v>
      </c>
      <c r="D5845">
        <v>14</v>
      </c>
      <c r="E5845" t="s">
        <v>36</v>
      </c>
      <c r="F5845" t="s">
        <v>26</v>
      </c>
      <c r="G5845">
        <v>7.4</v>
      </c>
      <c r="H5845">
        <v>138.80000000000001</v>
      </c>
      <c r="I5845">
        <v>137.19</v>
      </c>
      <c r="J5845">
        <v>1</v>
      </c>
      <c r="K5845">
        <v>4.7</v>
      </c>
      <c r="L5845">
        <v>8.1999999999999993</v>
      </c>
      <c r="M5845">
        <v>117</v>
      </c>
      <c r="N5845" t="s">
        <v>41</v>
      </c>
      <c r="O5845">
        <v>1.591</v>
      </c>
      <c r="P5845" t="s">
        <v>28</v>
      </c>
      <c r="Q5845" t="s">
        <v>29</v>
      </c>
      <c r="R5845">
        <v>4.7300000000000004</v>
      </c>
      <c r="S5845">
        <v>5</v>
      </c>
      <c r="T5845">
        <v>-1.61</v>
      </c>
      <c r="U5845">
        <v>3.5</v>
      </c>
      <c r="V5845" t="s">
        <v>262</v>
      </c>
      <c r="W5845" t="s">
        <v>31</v>
      </c>
      <c r="X5845">
        <v>1</v>
      </c>
      <c r="Y5845" t="str">
        <f>IF(tblRides[[#This Row],[supply_demand_ratio]]&lt;0.8,"Below 0.8",IF(tblRides[[#This Row],[supply_demand_ratio]]&lt;1,"Between 0.8-1.0",IF(tblRides[[#This Row],[supply_demand_ratio]]&lt;=1.2,"Between 1.0-1.2","Above 1.2")))</f>
        <v>Above 1.2</v>
      </c>
    </row>
    <row r="5846" spans="1:25" x14ac:dyDescent="0.3">
      <c r="A5846" t="s">
        <v>5901</v>
      </c>
      <c r="B5846" s="1">
        <v>46074.616666666669</v>
      </c>
      <c r="C5846" s="2">
        <v>46074</v>
      </c>
      <c r="D5846">
        <v>14</v>
      </c>
      <c r="E5846" t="s">
        <v>25</v>
      </c>
      <c r="F5846" t="s">
        <v>26</v>
      </c>
      <c r="G5846">
        <v>4.5999999999999996</v>
      </c>
      <c r="H5846">
        <v>122.57</v>
      </c>
      <c r="I5846">
        <v>122.84</v>
      </c>
      <c r="J5846">
        <v>1.1000000000000001</v>
      </c>
      <c r="K5846">
        <v>4.9000000000000004</v>
      </c>
      <c r="L5846">
        <v>6.1</v>
      </c>
      <c r="M5846">
        <v>114</v>
      </c>
      <c r="N5846" t="s">
        <v>27</v>
      </c>
      <c r="O5846">
        <v>1.03</v>
      </c>
      <c r="P5846" t="s">
        <v>28</v>
      </c>
      <c r="Q5846" t="s">
        <v>29</v>
      </c>
      <c r="R5846">
        <v>4.95</v>
      </c>
      <c r="S5846">
        <v>21</v>
      </c>
      <c r="T5846">
        <v>0.27</v>
      </c>
      <c r="U5846">
        <v>1.2</v>
      </c>
      <c r="V5846" t="s">
        <v>262</v>
      </c>
      <c r="W5846" t="s">
        <v>31</v>
      </c>
      <c r="X5846">
        <v>1</v>
      </c>
      <c r="Y5846" t="str">
        <f>IF(tblRides[[#This Row],[supply_demand_ratio]]&lt;0.8,"Below 0.8",IF(tblRides[[#This Row],[supply_demand_ratio]]&lt;1,"Between 0.8-1.0",IF(tblRides[[#This Row],[supply_demand_ratio]]&lt;=1.2,"Between 1.0-1.2","Above 1.2")))</f>
        <v>Between 1.0-1.2</v>
      </c>
    </row>
    <row r="5847" spans="1:25" x14ac:dyDescent="0.3">
      <c r="A5847" t="s">
        <v>5902</v>
      </c>
      <c r="B5847" s="1">
        <v>46074.627083333333</v>
      </c>
      <c r="C5847" s="2">
        <v>46074</v>
      </c>
      <c r="D5847">
        <v>15</v>
      </c>
      <c r="E5847" t="s">
        <v>62</v>
      </c>
      <c r="F5847" t="s">
        <v>26</v>
      </c>
      <c r="G5847">
        <v>13.8</v>
      </c>
      <c r="H5847">
        <v>250.61</v>
      </c>
      <c r="I5847">
        <v>245.08</v>
      </c>
      <c r="J5847">
        <v>1</v>
      </c>
      <c r="K5847">
        <v>5.0999999999999996</v>
      </c>
      <c r="L5847">
        <v>4.5</v>
      </c>
      <c r="M5847">
        <v>40</v>
      </c>
      <c r="N5847" t="s">
        <v>41</v>
      </c>
      <c r="O5847">
        <v>1.1359999999999999</v>
      </c>
      <c r="P5847" t="s">
        <v>28</v>
      </c>
      <c r="Q5847" t="s">
        <v>29</v>
      </c>
      <c r="R5847">
        <v>4.8499999999999996</v>
      </c>
      <c r="S5847">
        <v>58</v>
      </c>
      <c r="T5847">
        <v>-5.53</v>
      </c>
      <c r="U5847">
        <v>-0.6</v>
      </c>
      <c r="V5847" t="s">
        <v>262</v>
      </c>
      <c r="W5847" t="s">
        <v>45</v>
      </c>
      <c r="X5847">
        <v>1</v>
      </c>
      <c r="Y5847" t="str">
        <f>IF(tblRides[[#This Row],[supply_demand_ratio]]&lt;0.8,"Below 0.8",IF(tblRides[[#This Row],[supply_demand_ratio]]&lt;1,"Between 0.8-1.0",IF(tblRides[[#This Row],[supply_demand_ratio]]&lt;=1.2,"Between 1.0-1.2","Above 1.2")))</f>
        <v>Between 1.0-1.2</v>
      </c>
    </row>
    <row r="5848" spans="1:25" x14ac:dyDescent="0.3">
      <c r="A5848" t="s">
        <v>5903</v>
      </c>
      <c r="B5848" s="1">
        <v>46074.645833333336</v>
      </c>
      <c r="C5848" s="2">
        <v>46074</v>
      </c>
      <c r="D5848">
        <v>15</v>
      </c>
      <c r="E5848" t="s">
        <v>36</v>
      </c>
      <c r="F5848" t="s">
        <v>26</v>
      </c>
      <c r="G5848">
        <v>2.9</v>
      </c>
      <c r="H5848">
        <v>87.69</v>
      </c>
      <c r="I5848">
        <v>87.79</v>
      </c>
      <c r="J5848">
        <v>1</v>
      </c>
      <c r="K5848">
        <v>6.2</v>
      </c>
      <c r="L5848">
        <v>6</v>
      </c>
      <c r="M5848">
        <v>103</v>
      </c>
      <c r="N5848" t="s">
        <v>27</v>
      </c>
      <c r="O5848">
        <v>1.0640000000000001</v>
      </c>
      <c r="P5848" t="s">
        <v>28</v>
      </c>
      <c r="Q5848" t="s">
        <v>29</v>
      </c>
      <c r="R5848">
        <v>5</v>
      </c>
      <c r="S5848">
        <v>10</v>
      </c>
      <c r="T5848">
        <v>0.1</v>
      </c>
      <c r="U5848">
        <v>-0.2</v>
      </c>
      <c r="V5848" t="s">
        <v>262</v>
      </c>
      <c r="W5848" t="s">
        <v>45</v>
      </c>
      <c r="X5848">
        <v>1</v>
      </c>
      <c r="Y5848" t="str">
        <f>IF(tblRides[[#This Row],[supply_demand_ratio]]&lt;0.8,"Below 0.8",IF(tblRides[[#This Row],[supply_demand_ratio]]&lt;1,"Between 0.8-1.0",IF(tblRides[[#This Row],[supply_demand_ratio]]&lt;=1.2,"Between 1.0-1.2","Above 1.2")))</f>
        <v>Between 1.0-1.2</v>
      </c>
    </row>
    <row r="5849" spans="1:25" x14ac:dyDescent="0.3">
      <c r="A5849" t="s">
        <v>5904</v>
      </c>
      <c r="B5849" s="1">
        <v>46074.658333333333</v>
      </c>
      <c r="C5849" s="2">
        <v>46074</v>
      </c>
      <c r="D5849">
        <v>15</v>
      </c>
      <c r="E5849" t="s">
        <v>25</v>
      </c>
      <c r="F5849" t="s">
        <v>26</v>
      </c>
      <c r="G5849">
        <v>9.1</v>
      </c>
      <c r="H5849">
        <v>168.29</v>
      </c>
      <c r="I5849">
        <v>171.01</v>
      </c>
      <c r="J5849">
        <v>1</v>
      </c>
      <c r="K5849">
        <v>3.9</v>
      </c>
      <c r="L5849">
        <v>5.3</v>
      </c>
      <c r="M5849">
        <v>117</v>
      </c>
      <c r="N5849" t="s">
        <v>27</v>
      </c>
      <c r="O5849">
        <v>1.0029999999999999</v>
      </c>
      <c r="P5849" t="s">
        <v>28</v>
      </c>
      <c r="Q5849" t="s">
        <v>29</v>
      </c>
      <c r="R5849">
        <v>4.4000000000000004</v>
      </c>
      <c r="S5849">
        <v>6</v>
      </c>
      <c r="T5849">
        <v>2.72</v>
      </c>
      <c r="U5849">
        <v>1.4</v>
      </c>
      <c r="V5849" t="s">
        <v>262</v>
      </c>
      <c r="W5849" t="s">
        <v>31</v>
      </c>
      <c r="X5849">
        <v>1</v>
      </c>
      <c r="Y5849" t="str">
        <f>IF(tblRides[[#This Row],[supply_demand_ratio]]&lt;0.8,"Below 0.8",IF(tblRides[[#This Row],[supply_demand_ratio]]&lt;1,"Between 0.8-1.0",IF(tblRides[[#This Row],[supply_demand_ratio]]&lt;=1.2,"Between 1.0-1.2","Above 1.2")))</f>
        <v>Between 1.0-1.2</v>
      </c>
    </row>
    <row r="5850" spans="1:25" x14ac:dyDescent="0.3">
      <c r="A5850" t="s">
        <v>5905</v>
      </c>
      <c r="B5850" s="1">
        <v>46074.664583333331</v>
      </c>
      <c r="C5850" s="2">
        <v>46074</v>
      </c>
      <c r="D5850">
        <v>15</v>
      </c>
      <c r="E5850" t="s">
        <v>36</v>
      </c>
      <c r="F5850" t="s">
        <v>34</v>
      </c>
      <c r="G5850">
        <v>8</v>
      </c>
      <c r="H5850">
        <v>180.16</v>
      </c>
      <c r="I5850">
        <v>181.18</v>
      </c>
      <c r="J5850">
        <v>1.2</v>
      </c>
      <c r="K5850">
        <v>5.7</v>
      </c>
      <c r="L5850">
        <v>4.8</v>
      </c>
      <c r="M5850">
        <v>107</v>
      </c>
      <c r="N5850" t="s">
        <v>27</v>
      </c>
      <c r="O5850">
        <v>0.88900000000000001</v>
      </c>
      <c r="P5850" t="s">
        <v>28</v>
      </c>
      <c r="Q5850" t="s">
        <v>29</v>
      </c>
      <c r="R5850">
        <v>4.76</v>
      </c>
      <c r="S5850">
        <v>0</v>
      </c>
      <c r="T5850">
        <v>1.02</v>
      </c>
      <c r="U5850">
        <v>-0.9</v>
      </c>
      <c r="V5850" t="s">
        <v>262</v>
      </c>
      <c r="W5850" t="s">
        <v>45</v>
      </c>
      <c r="X5850">
        <v>1</v>
      </c>
      <c r="Y5850" t="str">
        <f>IF(tblRides[[#This Row],[supply_demand_ratio]]&lt;0.8,"Below 0.8",IF(tblRides[[#This Row],[supply_demand_ratio]]&lt;1,"Between 0.8-1.0",IF(tblRides[[#This Row],[supply_demand_ratio]]&lt;=1.2,"Between 1.0-1.2","Above 1.2")))</f>
        <v>Between 0.8-1.0</v>
      </c>
    </row>
    <row r="5851" spans="1:25" x14ac:dyDescent="0.3">
      <c r="A5851" t="s">
        <v>5906</v>
      </c>
      <c r="B5851" s="1">
        <v>46074.680555555555</v>
      </c>
      <c r="C5851" s="2">
        <v>46074</v>
      </c>
      <c r="D5851">
        <v>16</v>
      </c>
      <c r="E5851" t="s">
        <v>33</v>
      </c>
      <c r="F5851" t="s">
        <v>26</v>
      </c>
      <c r="G5851">
        <v>7.6</v>
      </c>
      <c r="H5851">
        <v>172.73</v>
      </c>
      <c r="J5851">
        <v>1</v>
      </c>
      <c r="K5851">
        <v>5.9</v>
      </c>
      <c r="L5851">
        <v>8.3000000000000007</v>
      </c>
      <c r="M5851">
        <v>82</v>
      </c>
      <c r="N5851" t="s">
        <v>41</v>
      </c>
      <c r="O5851">
        <v>1.137</v>
      </c>
      <c r="P5851" t="s">
        <v>58</v>
      </c>
      <c r="Q5851" t="s">
        <v>59</v>
      </c>
      <c r="R5851">
        <v>4.66</v>
      </c>
      <c r="S5851">
        <v>5</v>
      </c>
      <c r="U5851">
        <v>2.4</v>
      </c>
      <c r="V5851" t="s">
        <v>262</v>
      </c>
      <c r="W5851" t="s">
        <v>45</v>
      </c>
      <c r="X5851">
        <v>0</v>
      </c>
      <c r="Y5851" t="str">
        <f>IF(tblRides[[#This Row],[supply_demand_ratio]]&lt;0.8,"Below 0.8",IF(tblRides[[#This Row],[supply_demand_ratio]]&lt;1,"Between 0.8-1.0",IF(tblRides[[#This Row],[supply_demand_ratio]]&lt;=1.2,"Between 1.0-1.2","Above 1.2")))</f>
        <v>Between 1.0-1.2</v>
      </c>
    </row>
    <row r="5852" spans="1:25" x14ac:dyDescent="0.3">
      <c r="A5852" t="s">
        <v>5907</v>
      </c>
      <c r="B5852" s="1">
        <v>46074.686111111114</v>
      </c>
      <c r="C5852" s="2">
        <v>46074</v>
      </c>
      <c r="D5852">
        <v>16</v>
      </c>
      <c r="E5852" t="s">
        <v>43</v>
      </c>
      <c r="F5852" t="s">
        <v>26</v>
      </c>
      <c r="G5852">
        <v>6.2</v>
      </c>
      <c r="H5852">
        <v>117.43</v>
      </c>
      <c r="I5852">
        <v>116.64</v>
      </c>
      <c r="J5852">
        <v>1</v>
      </c>
      <c r="K5852">
        <v>6.7</v>
      </c>
      <c r="L5852">
        <v>6</v>
      </c>
      <c r="M5852">
        <v>56</v>
      </c>
      <c r="N5852" t="s">
        <v>41</v>
      </c>
      <c r="O5852">
        <v>1.6879999999999999</v>
      </c>
      <c r="P5852" t="s">
        <v>28</v>
      </c>
      <c r="Q5852" t="s">
        <v>29</v>
      </c>
      <c r="R5852">
        <v>4.84</v>
      </c>
      <c r="S5852">
        <v>5</v>
      </c>
      <c r="T5852">
        <v>-0.79</v>
      </c>
      <c r="U5852">
        <v>-0.7</v>
      </c>
      <c r="V5852" t="s">
        <v>262</v>
      </c>
      <c r="W5852" t="s">
        <v>45</v>
      </c>
      <c r="X5852">
        <v>1</v>
      </c>
      <c r="Y5852" t="str">
        <f>IF(tblRides[[#This Row],[supply_demand_ratio]]&lt;0.8,"Below 0.8",IF(tblRides[[#This Row],[supply_demand_ratio]]&lt;1,"Between 0.8-1.0",IF(tblRides[[#This Row],[supply_demand_ratio]]&lt;=1.2,"Between 1.0-1.2","Above 1.2")))</f>
        <v>Above 1.2</v>
      </c>
    </row>
    <row r="5853" spans="1:25" x14ac:dyDescent="0.3">
      <c r="A5853" t="s">
        <v>5908</v>
      </c>
      <c r="B5853" s="1">
        <v>46074.6875</v>
      </c>
      <c r="C5853" s="2">
        <v>46074</v>
      </c>
      <c r="D5853">
        <v>16</v>
      </c>
      <c r="E5853" t="s">
        <v>43</v>
      </c>
      <c r="F5853" t="s">
        <v>26</v>
      </c>
      <c r="G5853">
        <v>10.5</v>
      </c>
      <c r="H5853">
        <v>194.88</v>
      </c>
      <c r="I5853">
        <v>194.39</v>
      </c>
      <c r="J5853">
        <v>1</v>
      </c>
      <c r="K5853">
        <v>4.7</v>
      </c>
      <c r="L5853">
        <v>4.2</v>
      </c>
      <c r="M5853">
        <v>54</v>
      </c>
      <c r="N5853" t="s">
        <v>41</v>
      </c>
      <c r="O5853">
        <v>1.381</v>
      </c>
      <c r="P5853" t="s">
        <v>28</v>
      </c>
      <c r="Q5853" t="s">
        <v>29</v>
      </c>
      <c r="R5853">
        <v>4.58</v>
      </c>
      <c r="S5853">
        <v>5</v>
      </c>
      <c r="T5853">
        <v>-0.49</v>
      </c>
      <c r="U5853">
        <v>-0.5</v>
      </c>
      <c r="V5853" t="s">
        <v>262</v>
      </c>
      <c r="W5853" t="s">
        <v>31</v>
      </c>
      <c r="X5853">
        <v>1</v>
      </c>
      <c r="Y5853" t="str">
        <f>IF(tblRides[[#This Row],[supply_demand_ratio]]&lt;0.8,"Below 0.8",IF(tblRides[[#This Row],[supply_demand_ratio]]&lt;1,"Between 0.8-1.0",IF(tblRides[[#This Row],[supply_demand_ratio]]&lt;=1.2,"Between 1.0-1.2","Above 1.2")))</f>
        <v>Above 1.2</v>
      </c>
    </row>
    <row r="5854" spans="1:25" x14ac:dyDescent="0.3">
      <c r="A5854" t="s">
        <v>5909</v>
      </c>
      <c r="B5854" s="1">
        <v>46074.690972222219</v>
      </c>
      <c r="C5854" s="2">
        <v>46074</v>
      </c>
      <c r="D5854">
        <v>16</v>
      </c>
      <c r="E5854" t="s">
        <v>33</v>
      </c>
      <c r="F5854" t="s">
        <v>26</v>
      </c>
      <c r="G5854">
        <v>2.2000000000000002</v>
      </c>
      <c r="H5854">
        <v>77.709999999999994</v>
      </c>
      <c r="J5854">
        <v>1</v>
      </c>
      <c r="K5854">
        <v>5.6</v>
      </c>
      <c r="L5854">
        <v>5.2</v>
      </c>
      <c r="M5854">
        <v>75</v>
      </c>
      <c r="N5854" t="s">
        <v>27</v>
      </c>
      <c r="O5854">
        <v>0.82</v>
      </c>
      <c r="P5854" t="s">
        <v>58</v>
      </c>
      <c r="Q5854" t="s">
        <v>108</v>
      </c>
      <c r="R5854">
        <v>4.74</v>
      </c>
      <c r="S5854">
        <v>18</v>
      </c>
      <c r="U5854">
        <v>-0.4</v>
      </c>
      <c r="V5854" t="s">
        <v>262</v>
      </c>
      <c r="W5854" t="s">
        <v>45</v>
      </c>
      <c r="X5854">
        <v>0</v>
      </c>
      <c r="Y5854" t="str">
        <f>IF(tblRides[[#This Row],[supply_demand_ratio]]&lt;0.8,"Below 0.8",IF(tblRides[[#This Row],[supply_demand_ratio]]&lt;1,"Between 0.8-1.0",IF(tblRides[[#This Row],[supply_demand_ratio]]&lt;=1.2,"Between 1.0-1.2","Above 1.2")))</f>
        <v>Between 0.8-1.0</v>
      </c>
    </row>
    <row r="5855" spans="1:25" x14ac:dyDescent="0.3">
      <c r="A5855" t="s">
        <v>5910</v>
      </c>
      <c r="B5855" s="1">
        <v>46074.713888888888</v>
      </c>
      <c r="C5855" s="2">
        <v>46074</v>
      </c>
      <c r="D5855">
        <v>17</v>
      </c>
      <c r="E5855" t="s">
        <v>36</v>
      </c>
      <c r="F5855" t="s">
        <v>26</v>
      </c>
      <c r="G5855">
        <v>3.4</v>
      </c>
      <c r="H5855">
        <v>109.01</v>
      </c>
      <c r="I5855">
        <v>109.41</v>
      </c>
      <c r="J5855">
        <v>1.2</v>
      </c>
      <c r="K5855">
        <v>7.6</v>
      </c>
      <c r="L5855">
        <v>2.6</v>
      </c>
      <c r="M5855">
        <v>98</v>
      </c>
      <c r="N5855" t="s">
        <v>72</v>
      </c>
      <c r="O5855">
        <v>0.74399999999999999</v>
      </c>
      <c r="P5855" t="s">
        <v>28</v>
      </c>
      <c r="Q5855" t="s">
        <v>29</v>
      </c>
      <c r="R5855">
        <v>4.62</v>
      </c>
      <c r="S5855">
        <v>7</v>
      </c>
      <c r="T5855">
        <v>0.4</v>
      </c>
      <c r="U5855">
        <v>-5</v>
      </c>
      <c r="V5855" t="s">
        <v>262</v>
      </c>
      <c r="W5855" t="s">
        <v>45</v>
      </c>
      <c r="X5855">
        <v>1</v>
      </c>
      <c r="Y5855" t="str">
        <f>IF(tblRides[[#This Row],[supply_demand_ratio]]&lt;0.8,"Below 0.8",IF(tblRides[[#This Row],[supply_demand_ratio]]&lt;1,"Between 0.8-1.0",IF(tblRides[[#This Row],[supply_demand_ratio]]&lt;=1.2,"Between 1.0-1.2","Above 1.2")))</f>
        <v>Below 0.8</v>
      </c>
    </row>
    <row r="5856" spans="1:25" x14ac:dyDescent="0.3">
      <c r="A5856" t="s">
        <v>5911</v>
      </c>
      <c r="B5856" s="1">
        <v>46074.713888888888</v>
      </c>
      <c r="C5856" s="2">
        <v>46074</v>
      </c>
      <c r="D5856">
        <v>17</v>
      </c>
      <c r="E5856" t="s">
        <v>62</v>
      </c>
      <c r="F5856" t="s">
        <v>26</v>
      </c>
      <c r="G5856">
        <v>7.8</v>
      </c>
      <c r="H5856">
        <v>156.13</v>
      </c>
      <c r="I5856">
        <v>154.01</v>
      </c>
      <c r="J5856">
        <v>1</v>
      </c>
      <c r="K5856">
        <v>5.2</v>
      </c>
      <c r="L5856">
        <v>5.2</v>
      </c>
      <c r="M5856">
        <v>55</v>
      </c>
      <c r="N5856" t="s">
        <v>41</v>
      </c>
      <c r="O5856">
        <v>1.2110000000000001</v>
      </c>
      <c r="P5856" t="s">
        <v>28</v>
      </c>
      <c r="Q5856" t="s">
        <v>29</v>
      </c>
      <c r="R5856">
        <v>4.8</v>
      </c>
      <c r="S5856">
        <v>29</v>
      </c>
      <c r="T5856">
        <v>-2.12</v>
      </c>
      <c r="U5856">
        <v>0</v>
      </c>
      <c r="V5856" t="s">
        <v>262</v>
      </c>
      <c r="W5856" t="s">
        <v>45</v>
      </c>
      <c r="X5856">
        <v>1</v>
      </c>
      <c r="Y5856" t="str">
        <f>IF(tblRides[[#This Row],[supply_demand_ratio]]&lt;0.8,"Below 0.8",IF(tblRides[[#This Row],[supply_demand_ratio]]&lt;1,"Between 0.8-1.0",IF(tblRides[[#This Row],[supply_demand_ratio]]&lt;=1.2,"Between 1.0-1.2","Above 1.2")))</f>
        <v>Above 1.2</v>
      </c>
    </row>
    <row r="5857" spans="1:25" x14ac:dyDescent="0.3">
      <c r="A5857" t="s">
        <v>5912</v>
      </c>
      <c r="B5857" s="1">
        <v>46074.720833333333</v>
      </c>
      <c r="C5857" s="2">
        <v>46074</v>
      </c>
      <c r="D5857">
        <v>17</v>
      </c>
      <c r="E5857" t="s">
        <v>25</v>
      </c>
      <c r="F5857" t="s">
        <v>26</v>
      </c>
      <c r="G5857">
        <v>3.6</v>
      </c>
      <c r="H5857">
        <v>128.56</v>
      </c>
      <c r="I5857">
        <v>124.87</v>
      </c>
      <c r="J5857">
        <v>1.4</v>
      </c>
      <c r="K5857">
        <v>7.5</v>
      </c>
      <c r="L5857">
        <v>9.8000000000000007</v>
      </c>
      <c r="M5857">
        <v>88</v>
      </c>
      <c r="N5857" t="s">
        <v>72</v>
      </c>
      <c r="O5857">
        <v>0.56200000000000006</v>
      </c>
      <c r="P5857" t="s">
        <v>28</v>
      </c>
      <c r="Q5857" t="s">
        <v>29</v>
      </c>
      <c r="R5857">
        <v>4.97</v>
      </c>
      <c r="S5857">
        <v>7</v>
      </c>
      <c r="T5857">
        <v>-3.69</v>
      </c>
      <c r="U5857">
        <v>2.2999999999999998</v>
      </c>
      <c r="V5857" t="s">
        <v>262</v>
      </c>
      <c r="W5857" t="s">
        <v>45</v>
      </c>
      <c r="X5857">
        <v>1</v>
      </c>
      <c r="Y5857" t="str">
        <f>IF(tblRides[[#This Row],[supply_demand_ratio]]&lt;0.8,"Below 0.8",IF(tblRides[[#This Row],[supply_demand_ratio]]&lt;1,"Between 0.8-1.0",IF(tblRides[[#This Row],[supply_demand_ratio]]&lt;=1.2,"Between 1.0-1.2","Above 1.2")))</f>
        <v>Below 0.8</v>
      </c>
    </row>
    <row r="5858" spans="1:25" x14ac:dyDescent="0.3">
      <c r="A5858" t="s">
        <v>5913</v>
      </c>
      <c r="B5858" s="1">
        <v>46074.732638888891</v>
      </c>
      <c r="C5858" s="2">
        <v>46074</v>
      </c>
      <c r="D5858">
        <v>17</v>
      </c>
      <c r="E5858" t="s">
        <v>33</v>
      </c>
      <c r="F5858" t="s">
        <v>34</v>
      </c>
      <c r="G5858">
        <v>3.1</v>
      </c>
      <c r="H5858">
        <v>108.16</v>
      </c>
      <c r="J5858">
        <v>1.2</v>
      </c>
      <c r="K5858">
        <v>4.9000000000000004</v>
      </c>
      <c r="L5858">
        <v>10.8</v>
      </c>
      <c r="M5858">
        <v>77</v>
      </c>
      <c r="N5858" t="s">
        <v>27</v>
      </c>
      <c r="O5858">
        <v>0.81499999999999995</v>
      </c>
      <c r="P5858" t="s">
        <v>58</v>
      </c>
      <c r="Q5858" t="s">
        <v>108</v>
      </c>
      <c r="R5858">
        <v>4.32</v>
      </c>
      <c r="S5858">
        <v>0</v>
      </c>
      <c r="U5858">
        <v>5.9</v>
      </c>
      <c r="V5858" t="s">
        <v>262</v>
      </c>
      <c r="W5858" t="s">
        <v>31</v>
      </c>
      <c r="X5858">
        <v>0</v>
      </c>
      <c r="Y5858" t="str">
        <f>IF(tblRides[[#This Row],[supply_demand_ratio]]&lt;0.8,"Below 0.8",IF(tblRides[[#This Row],[supply_demand_ratio]]&lt;1,"Between 0.8-1.0",IF(tblRides[[#This Row],[supply_demand_ratio]]&lt;=1.2,"Between 1.0-1.2","Above 1.2")))</f>
        <v>Between 0.8-1.0</v>
      </c>
    </row>
    <row r="5859" spans="1:25" x14ac:dyDescent="0.3">
      <c r="A5859" t="s">
        <v>5914</v>
      </c>
      <c r="B5859" s="1">
        <v>46074.73333333333</v>
      </c>
      <c r="C5859" s="2">
        <v>46074</v>
      </c>
      <c r="D5859">
        <v>17</v>
      </c>
      <c r="E5859" t="s">
        <v>36</v>
      </c>
      <c r="F5859" t="s">
        <v>34</v>
      </c>
      <c r="G5859">
        <v>12.7</v>
      </c>
      <c r="H5859">
        <v>258.82</v>
      </c>
      <c r="I5859">
        <v>267.23</v>
      </c>
      <c r="J5859">
        <v>1</v>
      </c>
      <c r="K5859">
        <v>2.1</v>
      </c>
      <c r="L5859">
        <v>7.5</v>
      </c>
      <c r="M5859">
        <v>101</v>
      </c>
      <c r="N5859" t="s">
        <v>27</v>
      </c>
      <c r="O5859">
        <v>0.90400000000000003</v>
      </c>
      <c r="P5859" t="s">
        <v>28</v>
      </c>
      <c r="Q5859" t="s">
        <v>29</v>
      </c>
      <c r="R5859">
        <v>4.6399999999999997</v>
      </c>
      <c r="S5859">
        <v>0</v>
      </c>
      <c r="T5859">
        <v>8.41</v>
      </c>
      <c r="U5859">
        <v>5.4</v>
      </c>
      <c r="V5859" t="s">
        <v>262</v>
      </c>
      <c r="W5859" t="s">
        <v>31</v>
      </c>
      <c r="X5859">
        <v>1</v>
      </c>
      <c r="Y5859" t="str">
        <f>IF(tblRides[[#This Row],[supply_demand_ratio]]&lt;0.8,"Below 0.8",IF(tblRides[[#This Row],[supply_demand_ratio]]&lt;1,"Between 0.8-1.0",IF(tblRides[[#This Row],[supply_demand_ratio]]&lt;=1.2,"Between 1.0-1.2","Above 1.2")))</f>
        <v>Between 0.8-1.0</v>
      </c>
    </row>
    <row r="5860" spans="1:25" x14ac:dyDescent="0.3">
      <c r="A5860" t="s">
        <v>5915</v>
      </c>
      <c r="B5860" s="1">
        <v>46074.738194444442</v>
      </c>
      <c r="C5860" s="2">
        <v>46074</v>
      </c>
      <c r="D5860">
        <v>17</v>
      </c>
      <c r="E5860" t="s">
        <v>33</v>
      </c>
      <c r="F5860" t="s">
        <v>34</v>
      </c>
      <c r="G5860">
        <v>13.2</v>
      </c>
      <c r="H5860">
        <v>235.74</v>
      </c>
      <c r="I5860">
        <v>237.55</v>
      </c>
      <c r="J5860">
        <v>1</v>
      </c>
      <c r="K5860">
        <v>6.5</v>
      </c>
      <c r="L5860">
        <v>7.3</v>
      </c>
      <c r="M5860">
        <v>76</v>
      </c>
      <c r="N5860" t="s">
        <v>27</v>
      </c>
      <c r="O5860">
        <v>0.95399999999999996</v>
      </c>
      <c r="P5860" t="s">
        <v>28</v>
      </c>
      <c r="Q5860" t="s">
        <v>29</v>
      </c>
      <c r="R5860">
        <v>5</v>
      </c>
      <c r="S5860">
        <v>0</v>
      </c>
      <c r="T5860">
        <v>1.81</v>
      </c>
      <c r="U5860">
        <v>0.8</v>
      </c>
      <c r="V5860" t="s">
        <v>262</v>
      </c>
      <c r="W5860" t="s">
        <v>45</v>
      </c>
      <c r="X5860">
        <v>1</v>
      </c>
      <c r="Y5860" t="str">
        <f>IF(tblRides[[#This Row],[supply_demand_ratio]]&lt;0.8,"Below 0.8",IF(tblRides[[#This Row],[supply_demand_ratio]]&lt;1,"Between 0.8-1.0",IF(tblRides[[#This Row],[supply_demand_ratio]]&lt;=1.2,"Between 1.0-1.2","Above 1.2")))</f>
        <v>Between 0.8-1.0</v>
      </c>
    </row>
    <row r="5861" spans="1:25" x14ac:dyDescent="0.3">
      <c r="A5861" t="s">
        <v>5916</v>
      </c>
      <c r="B5861" s="1">
        <v>46074.738194444442</v>
      </c>
      <c r="C5861" s="2">
        <v>46074</v>
      </c>
      <c r="D5861">
        <v>17</v>
      </c>
      <c r="E5861" t="s">
        <v>33</v>
      </c>
      <c r="F5861" t="s">
        <v>34</v>
      </c>
      <c r="G5861">
        <v>8.1</v>
      </c>
      <c r="H5861">
        <v>176.31</v>
      </c>
      <c r="I5861">
        <v>174.7</v>
      </c>
      <c r="J5861">
        <v>1</v>
      </c>
      <c r="K5861">
        <v>6.1</v>
      </c>
      <c r="L5861">
        <v>6.9</v>
      </c>
      <c r="M5861">
        <v>84</v>
      </c>
      <c r="N5861" t="s">
        <v>41</v>
      </c>
      <c r="O5861">
        <v>1.109</v>
      </c>
      <c r="P5861" t="s">
        <v>28</v>
      </c>
      <c r="Q5861" t="s">
        <v>29</v>
      </c>
      <c r="R5861">
        <v>4.92</v>
      </c>
      <c r="S5861">
        <v>0</v>
      </c>
      <c r="T5861">
        <v>-1.61</v>
      </c>
      <c r="U5861">
        <v>0.8</v>
      </c>
      <c r="V5861" t="s">
        <v>262</v>
      </c>
      <c r="W5861" t="s">
        <v>45</v>
      </c>
      <c r="X5861">
        <v>1</v>
      </c>
      <c r="Y5861" t="str">
        <f>IF(tblRides[[#This Row],[supply_demand_ratio]]&lt;0.8,"Below 0.8",IF(tblRides[[#This Row],[supply_demand_ratio]]&lt;1,"Between 0.8-1.0",IF(tblRides[[#This Row],[supply_demand_ratio]]&lt;=1.2,"Between 1.0-1.2","Above 1.2")))</f>
        <v>Between 1.0-1.2</v>
      </c>
    </row>
    <row r="5862" spans="1:25" x14ac:dyDescent="0.3">
      <c r="A5862" t="s">
        <v>5917</v>
      </c>
      <c r="B5862" s="1">
        <v>46074.765277777777</v>
      </c>
      <c r="C5862" s="2">
        <v>46074</v>
      </c>
      <c r="D5862">
        <v>18</v>
      </c>
      <c r="E5862" t="s">
        <v>43</v>
      </c>
      <c r="F5862" t="s">
        <v>26</v>
      </c>
      <c r="G5862">
        <v>3.7</v>
      </c>
      <c r="H5862">
        <v>84.89</v>
      </c>
      <c r="I5862">
        <v>86.62</v>
      </c>
      <c r="J5862">
        <v>1</v>
      </c>
      <c r="K5862">
        <v>6</v>
      </c>
      <c r="L5862">
        <v>4.8</v>
      </c>
      <c r="M5862">
        <v>59</v>
      </c>
      <c r="N5862" t="s">
        <v>41</v>
      </c>
      <c r="O5862">
        <v>1.155</v>
      </c>
      <c r="P5862" t="s">
        <v>28</v>
      </c>
      <c r="Q5862" t="s">
        <v>29</v>
      </c>
      <c r="R5862">
        <v>4.83</v>
      </c>
      <c r="S5862">
        <v>8</v>
      </c>
      <c r="T5862">
        <v>1.73</v>
      </c>
      <c r="U5862">
        <v>-1.2</v>
      </c>
      <c r="V5862" t="s">
        <v>262</v>
      </c>
      <c r="W5862" t="s">
        <v>45</v>
      </c>
      <c r="X5862">
        <v>1</v>
      </c>
      <c r="Y5862" t="str">
        <f>IF(tblRides[[#This Row],[supply_demand_ratio]]&lt;0.8,"Below 0.8",IF(tblRides[[#This Row],[supply_demand_ratio]]&lt;1,"Between 0.8-1.0",IF(tblRides[[#This Row],[supply_demand_ratio]]&lt;=1.2,"Between 1.0-1.2","Above 1.2")))</f>
        <v>Between 1.0-1.2</v>
      </c>
    </row>
    <row r="5863" spans="1:25" x14ac:dyDescent="0.3">
      <c r="A5863" t="s">
        <v>5918</v>
      </c>
      <c r="B5863" s="1">
        <v>46074.776388888888</v>
      </c>
      <c r="C5863" s="2">
        <v>46074</v>
      </c>
      <c r="D5863">
        <v>18</v>
      </c>
      <c r="E5863" t="s">
        <v>36</v>
      </c>
      <c r="F5863" t="s">
        <v>26</v>
      </c>
      <c r="G5863">
        <v>4.3</v>
      </c>
      <c r="H5863">
        <v>144.09</v>
      </c>
      <c r="I5863">
        <v>150.81</v>
      </c>
      <c r="J5863">
        <v>1.3</v>
      </c>
      <c r="K5863">
        <v>8.6999999999999993</v>
      </c>
      <c r="L5863">
        <v>12</v>
      </c>
      <c r="M5863">
        <v>92</v>
      </c>
      <c r="N5863" t="s">
        <v>72</v>
      </c>
      <c r="O5863">
        <v>0.65400000000000003</v>
      </c>
      <c r="P5863" t="s">
        <v>28</v>
      </c>
      <c r="Q5863" t="s">
        <v>29</v>
      </c>
      <c r="R5863">
        <v>4.55</v>
      </c>
      <c r="S5863">
        <v>32</v>
      </c>
      <c r="T5863">
        <v>6.72</v>
      </c>
      <c r="U5863">
        <v>3.3</v>
      </c>
      <c r="V5863" t="s">
        <v>262</v>
      </c>
      <c r="W5863" t="s">
        <v>45</v>
      </c>
      <c r="X5863">
        <v>1</v>
      </c>
      <c r="Y5863" t="str">
        <f>IF(tblRides[[#This Row],[supply_demand_ratio]]&lt;0.8,"Below 0.8",IF(tblRides[[#This Row],[supply_demand_ratio]]&lt;1,"Between 0.8-1.0",IF(tblRides[[#This Row],[supply_demand_ratio]]&lt;=1.2,"Between 1.0-1.2","Above 1.2")))</f>
        <v>Below 0.8</v>
      </c>
    </row>
    <row r="5864" spans="1:25" x14ac:dyDescent="0.3">
      <c r="A5864" t="s">
        <v>5919</v>
      </c>
      <c r="B5864" s="1">
        <v>46074.796527777777</v>
      </c>
      <c r="C5864" s="2">
        <v>46074</v>
      </c>
      <c r="D5864">
        <v>19</v>
      </c>
      <c r="E5864" t="s">
        <v>43</v>
      </c>
      <c r="F5864" t="s">
        <v>34</v>
      </c>
      <c r="G5864">
        <v>6.9</v>
      </c>
      <c r="H5864">
        <v>157.29</v>
      </c>
      <c r="I5864">
        <v>163.54</v>
      </c>
      <c r="J5864">
        <v>1</v>
      </c>
      <c r="K5864">
        <v>5.8</v>
      </c>
      <c r="L5864">
        <v>2.8</v>
      </c>
      <c r="M5864">
        <v>49</v>
      </c>
      <c r="N5864" t="s">
        <v>27</v>
      </c>
      <c r="O5864">
        <v>0.86299999999999999</v>
      </c>
      <c r="P5864" t="s">
        <v>28</v>
      </c>
      <c r="Q5864" t="s">
        <v>29</v>
      </c>
      <c r="R5864">
        <v>4.57</v>
      </c>
      <c r="S5864">
        <v>0</v>
      </c>
      <c r="T5864">
        <v>6.25</v>
      </c>
      <c r="U5864">
        <v>-3</v>
      </c>
      <c r="V5864" t="s">
        <v>262</v>
      </c>
      <c r="W5864" t="s">
        <v>45</v>
      </c>
      <c r="X5864">
        <v>1</v>
      </c>
      <c r="Y5864" t="str">
        <f>IF(tblRides[[#This Row],[supply_demand_ratio]]&lt;0.8,"Below 0.8",IF(tblRides[[#This Row],[supply_demand_ratio]]&lt;1,"Between 0.8-1.0",IF(tblRides[[#This Row],[supply_demand_ratio]]&lt;=1.2,"Between 1.0-1.2","Above 1.2")))</f>
        <v>Between 0.8-1.0</v>
      </c>
    </row>
    <row r="5865" spans="1:25" x14ac:dyDescent="0.3">
      <c r="A5865" t="s">
        <v>5920</v>
      </c>
      <c r="B5865" s="1">
        <v>46074.806944444441</v>
      </c>
      <c r="C5865" s="2">
        <v>46074</v>
      </c>
      <c r="D5865">
        <v>19</v>
      </c>
      <c r="E5865" t="s">
        <v>25</v>
      </c>
      <c r="F5865" t="s">
        <v>34</v>
      </c>
      <c r="G5865">
        <v>5.2</v>
      </c>
      <c r="H5865">
        <v>154.91999999999999</v>
      </c>
      <c r="I5865">
        <v>154.63</v>
      </c>
      <c r="J5865">
        <v>1.2</v>
      </c>
      <c r="K5865">
        <v>11.6</v>
      </c>
      <c r="L5865">
        <v>10</v>
      </c>
      <c r="M5865">
        <v>112</v>
      </c>
      <c r="N5865" t="s">
        <v>72</v>
      </c>
      <c r="O5865">
        <v>0.70399999999999996</v>
      </c>
      <c r="P5865" t="s">
        <v>28</v>
      </c>
      <c r="Q5865" t="s">
        <v>29</v>
      </c>
      <c r="R5865">
        <v>4.75</v>
      </c>
      <c r="S5865">
        <v>0</v>
      </c>
      <c r="T5865">
        <v>-0.28999999999999998</v>
      </c>
      <c r="U5865">
        <v>-1.6</v>
      </c>
      <c r="V5865" t="s">
        <v>262</v>
      </c>
      <c r="W5865" t="s">
        <v>77</v>
      </c>
      <c r="X5865">
        <v>1</v>
      </c>
      <c r="Y5865" t="str">
        <f>IF(tblRides[[#This Row],[supply_demand_ratio]]&lt;0.8,"Below 0.8",IF(tblRides[[#This Row],[supply_demand_ratio]]&lt;1,"Between 0.8-1.0",IF(tblRides[[#This Row],[supply_demand_ratio]]&lt;=1.2,"Between 1.0-1.2","Above 1.2")))</f>
        <v>Below 0.8</v>
      </c>
    </row>
    <row r="5866" spans="1:25" x14ac:dyDescent="0.3">
      <c r="A5866" t="s">
        <v>5921</v>
      </c>
      <c r="B5866" s="1">
        <v>46074.8125</v>
      </c>
      <c r="C5866" s="2">
        <v>46074</v>
      </c>
      <c r="D5866">
        <v>19</v>
      </c>
      <c r="E5866" t="s">
        <v>33</v>
      </c>
      <c r="F5866" t="s">
        <v>34</v>
      </c>
      <c r="G5866">
        <v>9.3000000000000007</v>
      </c>
      <c r="H5866">
        <v>176.35</v>
      </c>
      <c r="I5866">
        <v>181.23</v>
      </c>
      <c r="J5866">
        <v>1.1000000000000001</v>
      </c>
      <c r="K5866">
        <v>8.3000000000000007</v>
      </c>
      <c r="L5866">
        <v>4.5999999999999996</v>
      </c>
      <c r="M5866">
        <v>72</v>
      </c>
      <c r="N5866" t="s">
        <v>27</v>
      </c>
      <c r="O5866">
        <v>0.80900000000000005</v>
      </c>
      <c r="P5866" t="s">
        <v>28</v>
      </c>
      <c r="Q5866" t="s">
        <v>29</v>
      </c>
      <c r="R5866">
        <v>4.6900000000000004</v>
      </c>
      <c r="S5866">
        <v>0</v>
      </c>
      <c r="T5866">
        <v>4.88</v>
      </c>
      <c r="U5866">
        <v>-3.7</v>
      </c>
      <c r="V5866" t="s">
        <v>262</v>
      </c>
      <c r="W5866" t="s">
        <v>45</v>
      </c>
      <c r="X5866">
        <v>1</v>
      </c>
      <c r="Y5866" t="str">
        <f>IF(tblRides[[#This Row],[supply_demand_ratio]]&lt;0.8,"Below 0.8",IF(tblRides[[#This Row],[supply_demand_ratio]]&lt;1,"Between 0.8-1.0",IF(tblRides[[#This Row],[supply_demand_ratio]]&lt;=1.2,"Between 1.0-1.2","Above 1.2")))</f>
        <v>Between 0.8-1.0</v>
      </c>
    </row>
    <row r="5867" spans="1:25" x14ac:dyDescent="0.3">
      <c r="A5867" t="s">
        <v>5922</v>
      </c>
      <c r="B5867" s="1">
        <v>46074.820138888892</v>
      </c>
      <c r="C5867" s="2">
        <v>46074</v>
      </c>
      <c r="D5867">
        <v>19</v>
      </c>
      <c r="E5867" t="s">
        <v>25</v>
      </c>
      <c r="F5867" t="s">
        <v>34</v>
      </c>
      <c r="G5867">
        <v>2.6</v>
      </c>
      <c r="H5867">
        <v>132.43</v>
      </c>
      <c r="I5867">
        <v>135.41</v>
      </c>
      <c r="J5867">
        <v>1.6</v>
      </c>
      <c r="K5867">
        <v>13.7</v>
      </c>
      <c r="L5867">
        <v>14.6</v>
      </c>
      <c r="M5867">
        <v>94</v>
      </c>
      <c r="N5867" t="s">
        <v>72</v>
      </c>
      <c r="O5867">
        <v>0.47</v>
      </c>
      <c r="P5867" t="s">
        <v>28</v>
      </c>
      <c r="Q5867" t="s">
        <v>29</v>
      </c>
      <c r="R5867">
        <v>4.49</v>
      </c>
      <c r="S5867">
        <v>0</v>
      </c>
      <c r="T5867">
        <v>2.98</v>
      </c>
      <c r="U5867">
        <v>0.9</v>
      </c>
      <c r="V5867" t="s">
        <v>262</v>
      </c>
      <c r="W5867" t="s">
        <v>77</v>
      </c>
      <c r="X5867">
        <v>1</v>
      </c>
      <c r="Y5867" t="str">
        <f>IF(tblRides[[#This Row],[supply_demand_ratio]]&lt;0.8,"Below 0.8",IF(tblRides[[#This Row],[supply_demand_ratio]]&lt;1,"Between 0.8-1.0",IF(tblRides[[#This Row],[supply_demand_ratio]]&lt;=1.2,"Between 1.0-1.2","Above 1.2")))</f>
        <v>Below 0.8</v>
      </c>
    </row>
    <row r="5868" spans="1:25" x14ac:dyDescent="0.3">
      <c r="A5868" t="s">
        <v>5923</v>
      </c>
      <c r="B5868" s="1">
        <v>46074.823611111111</v>
      </c>
      <c r="C5868" s="2">
        <v>46074</v>
      </c>
      <c r="D5868">
        <v>19</v>
      </c>
      <c r="E5868" t="s">
        <v>25</v>
      </c>
      <c r="F5868" t="s">
        <v>34</v>
      </c>
      <c r="G5868">
        <v>2.6</v>
      </c>
      <c r="H5868">
        <v>98.11</v>
      </c>
      <c r="I5868">
        <v>104.04</v>
      </c>
      <c r="J5868">
        <v>1.3</v>
      </c>
      <c r="K5868">
        <v>6.1</v>
      </c>
      <c r="L5868">
        <v>7.7</v>
      </c>
      <c r="M5868">
        <v>103</v>
      </c>
      <c r="N5868" t="s">
        <v>72</v>
      </c>
      <c r="O5868">
        <v>0.70899999999999996</v>
      </c>
      <c r="P5868" t="s">
        <v>28</v>
      </c>
      <c r="Q5868" t="s">
        <v>29</v>
      </c>
      <c r="R5868">
        <v>4.62</v>
      </c>
      <c r="S5868">
        <v>0</v>
      </c>
      <c r="T5868">
        <v>5.93</v>
      </c>
      <c r="U5868">
        <v>1.6</v>
      </c>
      <c r="V5868" t="s">
        <v>262</v>
      </c>
      <c r="W5868" t="s">
        <v>45</v>
      </c>
      <c r="X5868">
        <v>1</v>
      </c>
      <c r="Y5868" t="str">
        <f>IF(tblRides[[#This Row],[supply_demand_ratio]]&lt;0.8,"Below 0.8",IF(tblRides[[#This Row],[supply_demand_ratio]]&lt;1,"Between 0.8-1.0",IF(tblRides[[#This Row],[supply_demand_ratio]]&lt;=1.2,"Between 1.0-1.2","Above 1.2")))</f>
        <v>Below 0.8</v>
      </c>
    </row>
    <row r="5869" spans="1:25" x14ac:dyDescent="0.3">
      <c r="A5869" t="s">
        <v>5924</v>
      </c>
      <c r="B5869" s="1">
        <v>46074.824999999997</v>
      </c>
      <c r="C5869" s="2">
        <v>46074</v>
      </c>
      <c r="D5869">
        <v>19</v>
      </c>
      <c r="E5869" t="s">
        <v>25</v>
      </c>
      <c r="F5869" t="s">
        <v>34</v>
      </c>
      <c r="G5869">
        <v>5.5</v>
      </c>
      <c r="H5869">
        <v>157.65</v>
      </c>
      <c r="J5869">
        <v>1.4</v>
      </c>
      <c r="K5869">
        <v>8.3000000000000007</v>
      </c>
      <c r="L5869">
        <v>5.9</v>
      </c>
      <c r="M5869">
        <v>93</v>
      </c>
      <c r="N5869" t="s">
        <v>72</v>
      </c>
      <c r="O5869">
        <v>0.57899999999999996</v>
      </c>
      <c r="P5869" t="s">
        <v>58</v>
      </c>
      <c r="Q5869" t="s">
        <v>74</v>
      </c>
      <c r="R5869">
        <v>5</v>
      </c>
      <c r="S5869">
        <v>0</v>
      </c>
      <c r="U5869">
        <v>-2.4</v>
      </c>
      <c r="V5869" t="s">
        <v>262</v>
      </c>
      <c r="W5869" t="s">
        <v>45</v>
      </c>
      <c r="X5869">
        <v>0</v>
      </c>
      <c r="Y5869" t="str">
        <f>IF(tblRides[[#This Row],[supply_demand_ratio]]&lt;0.8,"Below 0.8",IF(tblRides[[#This Row],[supply_demand_ratio]]&lt;1,"Between 0.8-1.0",IF(tblRides[[#This Row],[supply_demand_ratio]]&lt;=1.2,"Between 1.0-1.2","Above 1.2")))</f>
        <v>Below 0.8</v>
      </c>
    </row>
    <row r="5870" spans="1:25" x14ac:dyDescent="0.3">
      <c r="A5870" t="s">
        <v>5925</v>
      </c>
      <c r="B5870" s="1">
        <v>46074.828472222223</v>
      </c>
      <c r="C5870" s="2">
        <v>46074</v>
      </c>
      <c r="D5870">
        <v>19</v>
      </c>
      <c r="E5870" t="s">
        <v>36</v>
      </c>
      <c r="F5870" t="s">
        <v>26</v>
      </c>
      <c r="G5870">
        <v>13.2</v>
      </c>
      <c r="H5870">
        <v>271.83</v>
      </c>
      <c r="I5870">
        <v>269.10000000000002</v>
      </c>
      <c r="J5870">
        <v>1.3</v>
      </c>
      <c r="K5870">
        <v>8.3000000000000007</v>
      </c>
      <c r="L5870">
        <v>6.5</v>
      </c>
      <c r="M5870">
        <v>86</v>
      </c>
      <c r="N5870" t="s">
        <v>72</v>
      </c>
      <c r="O5870">
        <v>0.58099999999999996</v>
      </c>
      <c r="P5870" t="s">
        <v>28</v>
      </c>
      <c r="Q5870" t="s">
        <v>29</v>
      </c>
      <c r="R5870">
        <v>4.8</v>
      </c>
      <c r="S5870">
        <v>19</v>
      </c>
      <c r="T5870">
        <v>-2.73</v>
      </c>
      <c r="U5870">
        <v>-1.8</v>
      </c>
      <c r="V5870" t="s">
        <v>262</v>
      </c>
      <c r="W5870" t="s">
        <v>45</v>
      </c>
      <c r="X5870">
        <v>1</v>
      </c>
      <c r="Y5870" t="str">
        <f>IF(tblRides[[#This Row],[supply_demand_ratio]]&lt;0.8,"Below 0.8",IF(tblRides[[#This Row],[supply_demand_ratio]]&lt;1,"Between 0.8-1.0",IF(tblRides[[#This Row],[supply_demand_ratio]]&lt;=1.2,"Between 1.0-1.2","Above 1.2")))</f>
        <v>Below 0.8</v>
      </c>
    </row>
    <row r="5871" spans="1:25" x14ac:dyDescent="0.3">
      <c r="A5871" t="s">
        <v>5926</v>
      </c>
      <c r="B5871" s="1">
        <v>46074.917361111111</v>
      </c>
      <c r="C5871" s="2">
        <v>46074</v>
      </c>
      <c r="D5871">
        <v>22</v>
      </c>
      <c r="E5871" t="s">
        <v>62</v>
      </c>
      <c r="F5871" t="s">
        <v>26</v>
      </c>
      <c r="G5871">
        <v>8</v>
      </c>
      <c r="H5871">
        <v>155.88999999999999</v>
      </c>
      <c r="I5871">
        <v>160.21</v>
      </c>
      <c r="J5871">
        <v>1.1000000000000001</v>
      </c>
      <c r="K5871">
        <v>7.4</v>
      </c>
      <c r="L5871">
        <v>9.9</v>
      </c>
      <c r="M5871">
        <v>54</v>
      </c>
      <c r="N5871" t="s">
        <v>41</v>
      </c>
      <c r="O5871">
        <v>1.28</v>
      </c>
      <c r="P5871" t="s">
        <v>28</v>
      </c>
      <c r="Q5871" t="s">
        <v>29</v>
      </c>
      <c r="R5871">
        <v>4.41</v>
      </c>
      <c r="S5871">
        <v>3</v>
      </c>
      <c r="T5871">
        <v>4.32</v>
      </c>
      <c r="U5871">
        <v>2.5</v>
      </c>
      <c r="V5871" t="s">
        <v>262</v>
      </c>
      <c r="W5871" t="s">
        <v>45</v>
      </c>
      <c r="X5871">
        <v>1</v>
      </c>
      <c r="Y5871" t="str">
        <f>IF(tblRides[[#This Row],[supply_demand_ratio]]&lt;0.8,"Below 0.8",IF(tblRides[[#This Row],[supply_demand_ratio]]&lt;1,"Between 0.8-1.0",IF(tblRides[[#This Row],[supply_demand_ratio]]&lt;=1.2,"Between 1.0-1.2","Above 1.2")))</f>
        <v>Above 1.2</v>
      </c>
    </row>
    <row r="5872" spans="1:25" x14ac:dyDescent="0.3">
      <c r="A5872" t="s">
        <v>5927</v>
      </c>
      <c r="B5872" s="1">
        <v>46074.92291666667</v>
      </c>
      <c r="C5872" s="2">
        <v>46074</v>
      </c>
      <c r="D5872">
        <v>22</v>
      </c>
      <c r="E5872" t="s">
        <v>43</v>
      </c>
      <c r="F5872" t="s">
        <v>26</v>
      </c>
      <c r="G5872">
        <v>6.5</v>
      </c>
      <c r="H5872">
        <v>136.66999999999999</v>
      </c>
      <c r="I5872">
        <v>131.91999999999999</v>
      </c>
      <c r="J5872">
        <v>1</v>
      </c>
      <c r="K5872">
        <v>2</v>
      </c>
      <c r="L5872">
        <v>2.1</v>
      </c>
      <c r="M5872">
        <v>63</v>
      </c>
      <c r="N5872" t="s">
        <v>41</v>
      </c>
      <c r="O5872">
        <v>1.4530000000000001</v>
      </c>
      <c r="P5872" t="s">
        <v>28</v>
      </c>
      <c r="Q5872" t="s">
        <v>29</v>
      </c>
      <c r="R5872">
        <v>5</v>
      </c>
      <c r="S5872">
        <v>8</v>
      </c>
      <c r="T5872">
        <v>-4.75</v>
      </c>
      <c r="U5872">
        <v>0.1</v>
      </c>
      <c r="V5872" t="s">
        <v>262</v>
      </c>
      <c r="W5872" t="s">
        <v>31</v>
      </c>
      <c r="X5872">
        <v>1</v>
      </c>
      <c r="Y5872" t="str">
        <f>IF(tblRides[[#This Row],[supply_demand_ratio]]&lt;0.8,"Below 0.8",IF(tblRides[[#This Row],[supply_demand_ratio]]&lt;1,"Between 0.8-1.0",IF(tblRides[[#This Row],[supply_demand_ratio]]&lt;=1.2,"Between 1.0-1.2","Above 1.2")))</f>
        <v>Above 1.2</v>
      </c>
    </row>
    <row r="5873" spans="1:25" x14ac:dyDescent="0.3">
      <c r="A5873" t="s">
        <v>5928</v>
      </c>
      <c r="B5873" s="1">
        <v>46074.957638888889</v>
      </c>
      <c r="C5873" s="2">
        <v>46074</v>
      </c>
      <c r="D5873">
        <v>22</v>
      </c>
      <c r="E5873" t="s">
        <v>25</v>
      </c>
      <c r="F5873" t="s">
        <v>34</v>
      </c>
      <c r="G5873">
        <v>6.5</v>
      </c>
      <c r="H5873">
        <v>177.02</v>
      </c>
      <c r="I5873">
        <v>178.86</v>
      </c>
      <c r="J5873">
        <v>1.2</v>
      </c>
      <c r="K5873">
        <v>7.7</v>
      </c>
      <c r="L5873">
        <v>5.9</v>
      </c>
      <c r="M5873">
        <v>120</v>
      </c>
      <c r="N5873" t="s">
        <v>72</v>
      </c>
      <c r="O5873">
        <v>0.755</v>
      </c>
      <c r="P5873" t="s">
        <v>28</v>
      </c>
      <c r="Q5873" t="s">
        <v>29</v>
      </c>
      <c r="R5873">
        <v>4.5999999999999996</v>
      </c>
      <c r="S5873">
        <v>0</v>
      </c>
      <c r="T5873">
        <v>1.84</v>
      </c>
      <c r="U5873">
        <v>-1.8</v>
      </c>
      <c r="V5873" t="s">
        <v>262</v>
      </c>
      <c r="W5873" t="s">
        <v>45</v>
      </c>
      <c r="X5873">
        <v>1</v>
      </c>
      <c r="Y5873" t="str">
        <f>IF(tblRides[[#This Row],[supply_demand_ratio]]&lt;0.8,"Below 0.8",IF(tblRides[[#This Row],[supply_demand_ratio]]&lt;1,"Between 0.8-1.0",IF(tblRides[[#This Row],[supply_demand_ratio]]&lt;=1.2,"Between 1.0-1.2","Above 1.2")))</f>
        <v>Below 0.8</v>
      </c>
    </row>
    <row r="5874" spans="1:25" x14ac:dyDescent="0.3">
      <c r="A5874" t="s">
        <v>5929</v>
      </c>
      <c r="B5874" s="1">
        <v>46074.96597222222</v>
      </c>
      <c r="C5874" s="2">
        <v>46074</v>
      </c>
      <c r="D5874">
        <v>23</v>
      </c>
      <c r="E5874" t="s">
        <v>36</v>
      </c>
      <c r="F5874" t="s">
        <v>26</v>
      </c>
      <c r="G5874">
        <v>12.8</v>
      </c>
      <c r="H5874">
        <v>230.37</v>
      </c>
      <c r="I5874">
        <v>232.68</v>
      </c>
      <c r="J5874">
        <v>1.1000000000000001</v>
      </c>
      <c r="K5874">
        <v>4.8</v>
      </c>
      <c r="L5874">
        <v>3.7</v>
      </c>
      <c r="M5874">
        <v>92</v>
      </c>
      <c r="N5874" t="s">
        <v>27</v>
      </c>
      <c r="O5874">
        <v>0.97299999999999998</v>
      </c>
      <c r="P5874" t="s">
        <v>28</v>
      </c>
      <c r="Q5874" t="s">
        <v>29</v>
      </c>
      <c r="R5874">
        <v>5</v>
      </c>
      <c r="S5874">
        <v>23</v>
      </c>
      <c r="T5874">
        <v>2.31</v>
      </c>
      <c r="U5874">
        <v>-1.1000000000000001</v>
      </c>
      <c r="V5874" t="s">
        <v>262</v>
      </c>
      <c r="W5874" t="s">
        <v>31</v>
      </c>
      <c r="X5874">
        <v>1</v>
      </c>
      <c r="Y5874" t="str">
        <f>IF(tblRides[[#This Row],[supply_demand_ratio]]&lt;0.8,"Below 0.8",IF(tblRides[[#This Row],[supply_demand_ratio]]&lt;1,"Between 0.8-1.0",IF(tblRides[[#This Row],[supply_demand_ratio]]&lt;=1.2,"Between 1.0-1.2","Above 1.2")))</f>
        <v>Between 0.8-1.0</v>
      </c>
    </row>
    <row r="5875" spans="1:25" x14ac:dyDescent="0.3">
      <c r="A5875" t="s">
        <v>5930</v>
      </c>
      <c r="B5875" s="1">
        <v>46074.967361111114</v>
      </c>
      <c r="C5875" s="2">
        <v>46074</v>
      </c>
      <c r="D5875">
        <v>23</v>
      </c>
      <c r="E5875" t="s">
        <v>25</v>
      </c>
      <c r="F5875" t="s">
        <v>34</v>
      </c>
      <c r="G5875">
        <v>17</v>
      </c>
      <c r="H5875">
        <v>331.58</v>
      </c>
      <c r="I5875">
        <v>331.71</v>
      </c>
      <c r="J5875">
        <v>1.3</v>
      </c>
      <c r="K5875">
        <v>8.6999999999999993</v>
      </c>
      <c r="L5875">
        <v>11.9</v>
      </c>
      <c r="M5875">
        <v>122</v>
      </c>
      <c r="N5875" t="s">
        <v>72</v>
      </c>
      <c r="O5875">
        <v>0.74399999999999999</v>
      </c>
      <c r="P5875" t="s">
        <v>28</v>
      </c>
      <c r="Q5875" t="s">
        <v>29</v>
      </c>
      <c r="R5875">
        <v>4.91</v>
      </c>
      <c r="S5875">
        <v>0</v>
      </c>
      <c r="T5875">
        <v>0.13</v>
      </c>
      <c r="U5875">
        <v>3.2</v>
      </c>
      <c r="V5875" t="s">
        <v>262</v>
      </c>
      <c r="W5875" t="s">
        <v>45</v>
      </c>
      <c r="X5875">
        <v>1</v>
      </c>
      <c r="Y5875" t="str">
        <f>IF(tblRides[[#This Row],[supply_demand_ratio]]&lt;0.8,"Below 0.8",IF(tblRides[[#This Row],[supply_demand_ratio]]&lt;1,"Between 0.8-1.0",IF(tblRides[[#This Row],[supply_demand_ratio]]&lt;=1.2,"Between 1.0-1.2","Above 1.2")))</f>
        <v>Below 0.8</v>
      </c>
    </row>
    <row r="5876" spans="1:25" x14ac:dyDescent="0.3">
      <c r="A5876" t="s">
        <v>5931</v>
      </c>
      <c r="B5876" s="1">
        <v>46075.00277777778</v>
      </c>
      <c r="C5876" s="2">
        <v>46075</v>
      </c>
      <c r="D5876">
        <v>0</v>
      </c>
      <c r="E5876" t="s">
        <v>62</v>
      </c>
      <c r="F5876" t="s">
        <v>26</v>
      </c>
      <c r="G5876">
        <v>2.5</v>
      </c>
      <c r="H5876">
        <v>79.84</v>
      </c>
      <c r="J5876">
        <v>1.1000000000000001</v>
      </c>
      <c r="K5876">
        <v>3</v>
      </c>
      <c r="L5876">
        <v>5.6</v>
      </c>
      <c r="M5876">
        <v>51</v>
      </c>
      <c r="N5876" t="s">
        <v>41</v>
      </c>
      <c r="O5876">
        <v>1.54</v>
      </c>
      <c r="P5876" t="s">
        <v>58</v>
      </c>
      <c r="Q5876" t="s">
        <v>59</v>
      </c>
      <c r="R5876">
        <v>4.13</v>
      </c>
      <c r="S5876">
        <v>8</v>
      </c>
      <c r="U5876">
        <v>2.6</v>
      </c>
      <c r="V5876" t="s">
        <v>374</v>
      </c>
      <c r="W5876" t="s">
        <v>31</v>
      </c>
      <c r="X5876">
        <v>0</v>
      </c>
      <c r="Y5876" t="str">
        <f>IF(tblRides[[#This Row],[supply_demand_ratio]]&lt;0.8,"Below 0.8",IF(tblRides[[#This Row],[supply_demand_ratio]]&lt;1,"Between 0.8-1.0",IF(tblRides[[#This Row],[supply_demand_ratio]]&lt;=1.2,"Between 1.0-1.2","Above 1.2")))</f>
        <v>Above 1.2</v>
      </c>
    </row>
    <row r="5877" spans="1:25" x14ac:dyDescent="0.3">
      <c r="A5877" t="s">
        <v>5932</v>
      </c>
      <c r="B5877" s="1">
        <v>46075.021527777775</v>
      </c>
      <c r="C5877" s="2">
        <v>46075</v>
      </c>
      <c r="D5877">
        <v>0</v>
      </c>
      <c r="E5877" t="s">
        <v>33</v>
      </c>
      <c r="F5877" t="s">
        <v>26</v>
      </c>
      <c r="G5877">
        <v>7</v>
      </c>
      <c r="H5877">
        <v>156.63</v>
      </c>
      <c r="I5877">
        <v>156.97</v>
      </c>
      <c r="J5877">
        <v>1.1000000000000001</v>
      </c>
      <c r="K5877">
        <v>2</v>
      </c>
      <c r="L5877">
        <v>2.4</v>
      </c>
      <c r="M5877">
        <v>93</v>
      </c>
      <c r="N5877" t="s">
        <v>41</v>
      </c>
      <c r="O5877">
        <v>1.405</v>
      </c>
      <c r="P5877" t="s">
        <v>28</v>
      </c>
      <c r="Q5877" t="s">
        <v>29</v>
      </c>
      <c r="R5877">
        <v>4.3</v>
      </c>
      <c r="S5877">
        <v>34</v>
      </c>
      <c r="T5877">
        <v>0.34</v>
      </c>
      <c r="U5877">
        <v>0.4</v>
      </c>
      <c r="V5877" t="s">
        <v>374</v>
      </c>
      <c r="W5877" t="s">
        <v>31</v>
      </c>
      <c r="X5877">
        <v>1</v>
      </c>
      <c r="Y5877" t="str">
        <f>IF(tblRides[[#This Row],[supply_demand_ratio]]&lt;0.8,"Below 0.8",IF(tblRides[[#This Row],[supply_demand_ratio]]&lt;1,"Between 0.8-1.0",IF(tblRides[[#This Row],[supply_demand_ratio]]&lt;=1.2,"Between 1.0-1.2","Above 1.2")))</f>
        <v>Above 1.2</v>
      </c>
    </row>
    <row r="5878" spans="1:25" x14ac:dyDescent="0.3">
      <c r="A5878" t="s">
        <v>5933</v>
      </c>
      <c r="B5878" s="1">
        <v>46075.023611111108</v>
      </c>
      <c r="C5878" s="2">
        <v>46075</v>
      </c>
      <c r="D5878">
        <v>0</v>
      </c>
      <c r="E5878" t="s">
        <v>25</v>
      </c>
      <c r="F5878" t="s">
        <v>26</v>
      </c>
      <c r="G5878">
        <v>7.5</v>
      </c>
      <c r="H5878">
        <v>152.18</v>
      </c>
      <c r="I5878">
        <v>151.5</v>
      </c>
      <c r="J5878">
        <v>1</v>
      </c>
      <c r="K5878">
        <v>8.1999999999999993</v>
      </c>
      <c r="L5878">
        <v>5.8</v>
      </c>
      <c r="M5878">
        <v>130</v>
      </c>
      <c r="N5878" t="s">
        <v>41</v>
      </c>
      <c r="O5878">
        <v>1.5289999999999999</v>
      </c>
      <c r="P5878" t="s">
        <v>28</v>
      </c>
      <c r="Q5878" t="s">
        <v>29</v>
      </c>
      <c r="R5878">
        <v>4.71</v>
      </c>
      <c r="S5878">
        <v>4</v>
      </c>
      <c r="T5878">
        <v>-0.68</v>
      </c>
      <c r="U5878">
        <v>-2.4</v>
      </c>
      <c r="V5878" t="s">
        <v>374</v>
      </c>
      <c r="W5878" t="s">
        <v>45</v>
      </c>
      <c r="X5878">
        <v>1</v>
      </c>
      <c r="Y5878" t="str">
        <f>IF(tblRides[[#This Row],[supply_demand_ratio]]&lt;0.8,"Below 0.8",IF(tblRides[[#This Row],[supply_demand_ratio]]&lt;1,"Between 0.8-1.0",IF(tblRides[[#This Row],[supply_demand_ratio]]&lt;=1.2,"Between 1.0-1.2","Above 1.2")))</f>
        <v>Above 1.2</v>
      </c>
    </row>
    <row r="5879" spans="1:25" x14ac:dyDescent="0.3">
      <c r="A5879" t="s">
        <v>5934</v>
      </c>
      <c r="B5879" s="1">
        <v>46075.033333333333</v>
      </c>
      <c r="C5879" s="2">
        <v>46075</v>
      </c>
      <c r="D5879">
        <v>0</v>
      </c>
      <c r="E5879" t="s">
        <v>33</v>
      </c>
      <c r="F5879" t="s">
        <v>26</v>
      </c>
      <c r="G5879">
        <v>4.4000000000000004</v>
      </c>
      <c r="H5879">
        <v>107.26</v>
      </c>
      <c r="I5879">
        <v>102.91</v>
      </c>
      <c r="J5879">
        <v>1</v>
      </c>
      <c r="K5879">
        <v>4.2</v>
      </c>
      <c r="L5879">
        <v>1.2</v>
      </c>
      <c r="M5879">
        <v>94</v>
      </c>
      <c r="N5879" t="s">
        <v>41</v>
      </c>
      <c r="O5879">
        <v>1.706</v>
      </c>
      <c r="P5879" t="s">
        <v>28</v>
      </c>
      <c r="Q5879" t="s">
        <v>29</v>
      </c>
      <c r="R5879">
        <v>4.8099999999999996</v>
      </c>
      <c r="S5879">
        <v>2</v>
      </c>
      <c r="T5879">
        <v>-4.3499999999999996</v>
      </c>
      <c r="U5879">
        <v>-3</v>
      </c>
      <c r="V5879" t="s">
        <v>374</v>
      </c>
      <c r="W5879" t="s">
        <v>31</v>
      </c>
      <c r="X5879">
        <v>1</v>
      </c>
      <c r="Y5879" t="str">
        <f>IF(tblRides[[#This Row],[supply_demand_ratio]]&lt;0.8,"Below 0.8",IF(tblRides[[#This Row],[supply_demand_ratio]]&lt;1,"Between 0.8-1.0",IF(tblRides[[#This Row],[supply_demand_ratio]]&lt;=1.2,"Between 1.0-1.2","Above 1.2")))</f>
        <v>Above 1.2</v>
      </c>
    </row>
    <row r="5880" spans="1:25" x14ac:dyDescent="0.3">
      <c r="A5880" t="s">
        <v>5935</v>
      </c>
      <c r="B5880" s="1">
        <v>46075.043749999997</v>
      </c>
      <c r="C5880" s="2">
        <v>46075</v>
      </c>
      <c r="D5880">
        <v>1</v>
      </c>
      <c r="E5880" t="s">
        <v>43</v>
      </c>
      <c r="F5880" t="s">
        <v>26</v>
      </c>
      <c r="G5880">
        <v>3.3</v>
      </c>
      <c r="H5880">
        <v>95.28</v>
      </c>
      <c r="I5880">
        <v>92.91</v>
      </c>
      <c r="J5880">
        <v>1</v>
      </c>
      <c r="K5880">
        <v>6.2</v>
      </c>
      <c r="L5880">
        <v>1.6</v>
      </c>
      <c r="M5880">
        <v>74</v>
      </c>
      <c r="N5880" t="s">
        <v>41</v>
      </c>
      <c r="O5880">
        <v>2.0139999999999998</v>
      </c>
      <c r="P5880" t="s">
        <v>28</v>
      </c>
      <c r="Q5880" t="s">
        <v>29</v>
      </c>
      <c r="R5880">
        <v>4.84</v>
      </c>
      <c r="S5880">
        <v>6</v>
      </c>
      <c r="T5880">
        <v>-2.37</v>
      </c>
      <c r="U5880">
        <v>-4.5999999999999996</v>
      </c>
      <c r="V5880" t="s">
        <v>374</v>
      </c>
      <c r="W5880" t="s">
        <v>45</v>
      </c>
      <c r="X5880">
        <v>1</v>
      </c>
      <c r="Y5880" t="str">
        <f>IF(tblRides[[#This Row],[supply_demand_ratio]]&lt;0.8,"Below 0.8",IF(tblRides[[#This Row],[supply_demand_ratio]]&lt;1,"Between 0.8-1.0",IF(tblRides[[#This Row],[supply_demand_ratio]]&lt;=1.2,"Between 1.0-1.2","Above 1.2")))</f>
        <v>Above 1.2</v>
      </c>
    </row>
    <row r="5881" spans="1:25" x14ac:dyDescent="0.3">
      <c r="A5881" t="s">
        <v>5936</v>
      </c>
      <c r="B5881" s="1">
        <v>46075.054166666669</v>
      </c>
      <c r="C5881" s="2">
        <v>46075</v>
      </c>
      <c r="D5881">
        <v>1</v>
      </c>
      <c r="E5881" t="s">
        <v>36</v>
      </c>
      <c r="F5881" t="s">
        <v>34</v>
      </c>
      <c r="G5881">
        <v>1.2</v>
      </c>
      <c r="H5881">
        <v>55.7</v>
      </c>
      <c r="I5881">
        <v>57.22</v>
      </c>
      <c r="J5881">
        <v>1</v>
      </c>
      <c r="K5881">
        <v>3.8</v>
      </c>
      <c r="L5881">
        <v>2</v>
      </c>
      <c r="M5881">
        <v>121</v>
      </c>
      <c r="N5881" t="s">
        <v>27</v>
      </c>
      <c r="O5881">
        <v>1.022</v>
      </c>
      <c r="P5881" t="s">
        <v>28</v>
      </c>
      <c r="Q5881" t="s">
        <v>29</v>
      </c>
      <c r="R5881">
        <v>4.92</v>
      </c>
      <c r="S5881">
        <v>0</v>
      </c>
      <c r="T5881">
        <v>1.52</v>
      </c>
      <c r="U5881">
        <v>-1.8</v>
      </c>
      <c r="V5881" t="s">
        <v>374</v>
      </c>
      <c r="W5881" t="s">
        <v>31</v>
      </c>
      <c r="X5881">
        <v>1</v>
      </c>
      <c r="Y5881" t="str">
        <f>IF(tblRides[[#This Row],[supply_demand_ratio]]&lt;0.8,"Below 0.8",IF(tblRides[[#This Row],[supply_demand_ratio]]&lt;1,"Between 0.8-1.0",IF(tblRides[[#This Row],[supply_demand_ratio]]&lt;=1.2,"Between 1.0-1.2","Above 1.2")))</f>
        <v>Between 1.0-1.2</v>
      </c>
    </row>
    <row r="5882" spans="1:25" x14ac:dyDescent="0.3">
      <c r="A5882" t="s">
        <v>5937</v>
      </c>
      <c r="B5882" s="1">
        <v>46075.059027777781</v>
      </c>
      <c r="C5882" s="2">
        <v>46075</v>
      </c>
      <c r="D5882">
        <v>1</v>
      </c>
      <c r="E5882" t="s">
        <v>25</v>
      </c>
      <c r="F5882" t="s">
        <v>26</v>
      </c>
      <c r="G5882">
        <v>6.2</v>
      </c>
      <c r="H5882">
        <v>137.18</v>
      </c>
      <c r="J5882">
        <v>1</v>
      </c>
      <c r="K5882">
        <v>7</v>
      </c>
      <c r="L5882">
        <v>9.6999999999999993</v>
      </c>
      <c r="M5882">
        <v>103</v>
      </c>
      <c r="N5882" t="s">
        <v>27</v>
      </c>
      <c r="O5882">
        <v>0.92300000000000004</v>
      </c>
      <c r="P5882" t="s">
        <v>37</v>
      </c>
      <c r="Q5882" t="s">
        <v>103</v>
      </c>
      <c r="R5882">
        <v>4.68</v>
      </c>
      <c r="S5882">
        <v>2</v>
      </c>
      <c r="U5882">
        <v>2.7</v>
      </c>
      <c r="V5882" t="s">
        <v>374</v>
      </c>
      <c r="W5882" t="s">
        <v>45</v>
      </c>
      <c r="X5882">
        <v>0</v>
      </c>
      <c r="Y5882" t="str">
        <f>IF(tblRides[[#This Row],[supply_demand_ratio]]&lt;0.8,"Below 0.8",IF(tblRides[[#This Row],[supply_demand_ratio]]&lt;1,"Between 0.8-1.0",IF(tblRides[[#This Row],[supply_demand_ratio]]&lt;=1.2,"Between 1.0-1.2","Above 1.2")))</f>
        <v>Between 0.8-1.0</v>
      </c>
    </row>
    <row r="5883" spans="1:25" x14ac:dyDescent="0.3">
      <c r="A5883" t="s">
        <v>5938</v>
      </c>
      <c r="B5883" s="1">
        <v>46075.074305555558</v>
      </c>
      <c r="C5883" s="2">
        <v>46075</v>
      </c>
      <c r="D5883">
        <v>1</v>
      </c>
      <c r="E5883" t="s">
        <v>36</v>
      </c>
      <c r="F5883" t="s">
        <v>26</v>
      </c>
      <c r="G5883">
        <v>16.399999999999999</v>
      </c>
      <c r="H5883">
        <v>344.45</v>
      </c>
      <c r="I5883">
        <v>349.2</v>
      </c>
      <c r="J5883">
        <v>1.1000000000000001</v>
      </c>
      <c r="K5883">
        <v>5.8</v>
      </c>
      <c r="L5883">
        <v>4.3</v>
      </c>
      <c r="M5883">
        <v>130</v>
      </c>
      <c r="N5883" t="s">
        <v>27</v>
      </c>
      <c r="O5883">
        <v>1.359</v>
      </c>
      <c r="P5883" t="s">
        <v>28</v>
      </c>
      <c r="Q5883" t="s">
        <v>29</v>
      </c>
      <c r="R5883">
        <v>4.42</v>
      </c>
      <c r="S5883">
        <v>2</v>
      </c>
      <c r="T5883">
        <v>4.75</v>
      </c>
      <c r="U5883">
        <v>-1.5</v>
      </c>
      <c r="V5883" t="s">
        <v>374</v>
      </c>
      <c r="W5883" t="s">
        <v>45</v>
      </c>
      <c r="X5883">
        <v>1</v>
      </c>
      <c r="Y5883" t="str">
        <f>IF(tblRides[[#This Row],[supply_demand_ratio]]&lt;0.8,"Below 0.8",IF(tblRides[[#This Row],[supply_demand_ratio]]&lt;1,"Between 0.8-1.0",IF(tblRides[[#This Row],[supply_demand_ratio]]&lt;=1.2,"Between 1.0-1.2","Above 1.2")))</f>
        <v>Above 1.2</v>
      </c>
    </row>
    <row r="5884" spans="1:25" x14ac:dyDescent="0.3">
      <c r="A5884" t="s">
        <v>5939</v>
      </c>
      <c r="B5884" s="1">
        <v>46075.090277777781</v>
      </c>
      <c r="C5884" s="2">
        <v>46075</v>
      </c>
      <c r="D5884">
        <v>2</v>
      </c>
      <c r="E5884" t="s">
        <v>36</v>
      </c>
      <c r="F5884" t="s">
        <v>26</v>
      </c>
      <c r="G5884">
        <v>10.6</v>
      </c>
      <c r="H5884">
        <v>194.55</v>
      </c>
      <c r="I5884">
        <v>196.89</v>
      </c>
      <c r="J5884">
        <v>1</v>
      </c>
      <c r="K5884">
        <v>6.8</v>
      </c>
      <c r="L5884">
        <v>4.5</v>
      </c>
      <c r="M5884">
        <v>121</v>
      </c>
      <c r="N5884" t="s">
        <v>27</v>
      </c>
      <c r="O5884">
        <v>1.2569999999999999</v>
      </c>
      <c r="P5884" t="s">
        <v>28</v>
      </c>
      <c r="Q5884" t="s">
        <v>29</v>
      </c>
      <c r="R5884">
        <v>4.6399999999999997</v>
      </c>
      <c r="S5884">
        <v>1</v>
      </c>
      <c r="T5884">
        <v>2.34</v>
      </c>
      <c r="U5884">
        <v>-2.2999999999999998</v>
      </c>
      <c r="V5884" t="s">
        <v>374</v>
      </c>
      <c r="W5884" t="s">
        <v>45</v>
      </c>
      <c r="X5884">
        <v>1</v>
      </c>
      <c r="Y5884" t="str">
        <f>IF(tblRides[[#This Row],[supply_demand_ratio]]&lt;0.8,"Below 0.8",IF(tblRides[[#This Row],[supply_demand_ratio]]&lt;1,"Between 0.8-1.0",IF(tblRides[[#This Row],[supply_demand_ratio]]&lt;=1.2,"Between 1.0-1.2","Above 1.2")))</f>
        <v>Above 1.2</v>
      </c>
    </row>
    <row r="5885" spans="1:25" x14ac:dyDescent="0.3">
      <c r="A5885" t="s">
        <v>5940</v>
      </c>
      <c r="B5885" s="1">
        <v>46075.09375</v>
      </c>
      <c r="C5885" s="2">
        <v>46075</v>
      </c>
      <c r="D5885">
        <v>2</v>
      </c>
      <c r="E5885" t="s">
        <v>36</v>
      </c>
      <c r="F5885" t="s">
        <v>34</v>
      </c>
      <c r="G5885">
        <v>6.2</v>
      </c>
      <c r="H5885">
        <v>128.66</v>
      </c>
      <c r="I5885">
        <v>123.98</v>
      </c>
      <c r="J5885">
        <v>1.1000000000000001</v>
      </c>
      <c r="K5885">
        <v>4.4000000000000004</v>
      </c>
      <c r="L5885">
        <v>2.5</v>
      </c>
      <c r="M5885">
        <v>113</v>
      </c>
      <c r="N5885" t="s">
        <v>27</v>
      </c>
      <c r="O5885">
        <v>0.90200000000000002</v>
      </c>
      <c r="P5885" t="s">
        <v>28</v>
      </c>
      <c r="Q5885" t="s">
        <v>29</v>
      </c>
      <c r="R5885">
        <v>4.33</v>
      </c>
      <c r="S5885">
        <v>0</v>
      </c>
      <c r="T5885">
        <v>-4.68</v>
      </c>
      <c r="U5885">
        <v>-1.9</v>
      </c>
      <c r="V5885" t="s">
        <v>374</v>
      </c>
      <c r="W5885" t="s">
        <v>31</v>
      </c>
      <c r="X5885">
        <v>1</v>
      </c>
      <c r="Y5885" t="str">
        <f>IF(tblRides[[#This Row],[supply_demand_ratio]]&lt;0.8,"Below 0.8",IF(tblRides[[#This Row],[supply_demand_ratio]]&lt;1,"Between 0.8-1.0",IF(tblRides[[#This Row],[supply_demand_ratio]]&lt;=1.2,"Between 1.0-1.2","Above 1.2")))</f>
        <v>Between 0.8-1.0</v>
      </c>
    </row>
    <row r="5886" spans="1:25" x14ac:dyDescent="0.3">
      <c r="A5886" t="s">
        <v>5941</v>
      </c>
      <c r="B5886" s="1">
        <v>46075.097222222219</v>
      </c>
      <c r="C5886" s="2">
        <v>46075</v>
      </c>
      <c r="D5886">
        <v>2</v>
      </c>
      <c r="E5886" t="s">
        <v>62</v>
      </c>
      <c r="F5886" t="s">
        <v>26</v>
      </c>
      <c r="G5886">
        <v>7.8</v>
      </c>
      <c r="H5886">
        <v>161.94</v>
      </c>
      <c r="I5886">
        <v>169.34</v>
      </c>
      <c r="J5886">
        <v>1.1000000000000001</v>
      </c>
      <c r="K5886">
        <v>7</v>
      </c>
      <c r="L5886">
        <v>6.5</v>
      </c>
      <c r="M5886">
        <v>60</v>
      </c>
      <c r="N5886" t="s">
        <v>41</v>
      </c>
      <c r="O5886">
        <v>2.1789999999999998</v>
      </c>
      <c r="P5886" t="s">
        <v>28</v>
      </c>
      <c r="Q5886" t="s">
        <v>29</v>
      </c>
      <c r="R5886">
        <v>4.6500000000000004</v>
      </c>
      <c r="S5886">
        <v>2</v>
      </c>
      <c r="T5886">
        <v>7.4</v>
      </c>
      <c r="U5886">
        <v>-0.5</v>
      </c>
      <c r="V5886" t="s">
        <v>374</v>
      </c>
      <c r="W5886" t="s">
        <v>45</v>
      </c>
      <c r="X5886">
        <v>1</v>
      </c>
      <c r="Y5886" t="str">
        <f>IF(tblRides[[#This Row],[supply_demand_ratio]]&lt;0.8,"Below 0.8",IF(tblRides[[#This Row],[supply_demand_ratio]]&lt;1,"Between 0.8-1.0",IF(tblRides[[#This Row],[supply_demand_ratio]]&lt;=1.2,"Between 1.0-1.2","Above 1.2")))</f>
        <v>Above 1.2</v>
      </c>
    </row>
    <row r="5887" spans="1:25" x14ac:dyDescent="0.3">
      <c r="A5887" t="s">
        <v>5942</v>
      </c>
      <c r="B5887" s="1">
        <v>46075.107638888891</v>
      </c>
      <c r="C5887" s="2">
        <v>46075</v>
      </c>
      <c r="D5887">
        <v>2</v>
      </c>
      <c r="E5887" t="s">
        <v>25</v>
      </c>
      <c r="F5887" t="s">
        <v>26</v>
      </c>
      <c r="G5887">
        <v>6.1</v>
      </c>
      <c r="H5887">
        <v>181.62</v>
      </c>
      <c r="I5887">
        <v>184.58</v>
      </c>
      <c r="J5887">
        <v>1.3</v>
      </c>
      <c r="K5887">
        <v>6.7</v>
      </c>
      <c r="L5887">
        <v>10.7</v>
      </c>
      <c r="M5887">
        <v>106</v>
      </c>
      <c r="N5887" t="s">
        <v>27</v>
      </c>
      <c r="O5887">
        <v>0.79700000000000004</v>
      </c>
      <c r="P5887" t="s">
        <v>28</v>
      </c>
      <c r="Q5887" t="s">
        <v>29</v>
      </c>
      <c r="R5887">
        <v>4.96</v>
      </c>
      <c r="S5887">
        <v>13</v>
      </c>
      <c r="T5887">
        <v>2.96</v>
      </c>
      <c r="U5887">
        <v>4</v>
      </c>
      <c r="V5887" t="s">
        <v>374</v>
      </c>
      <c r="W5887" t="s">
        <v>45</v>
      </c>
      <c r="X5887">
        <v>1</v>
      </c>
      <c r="Y5887" t="str">
        <f>IF(tblRides[[#This Row],[supply_demand_ratio]]&lt;0.8,"Below 0.8",IF(tblRides[[#This Row],[supply_demand_ratio]]&lt;1,"Between 0.8-1.0",IF(tblRides[[#This Row],[supply_demand_ratio]]&lt;=1.2,"Between 1.0-1.2","Above 1.2")))</f>
        <v>Below 0.8</v>
      </c>
    </row>
    <row r="5888" spans="1:25" x14ac:dyDescent="0.3">
      <c r="A5888" t="s">
        <v>5943</v>
      </c>
      <c r="B5888" s="1">
        <v>46075.111111111109</v>
      </c>
      <c r="C5888" s="2">
        <v>46075</v>
      </c>
      <c r="D5888">
        <v>2</v>
      </c>
      <c r="E5888" t="s">
        <v>33</v>
      </c>
      <c r="F5888" t="s">
        <v>26</v>
      </c>
      <c r="G5888">
        <v>6.1</v>
      </c>
      <c r="H5888">
        <v>121.95</v>
      </c>
      <c r="I5888">
        <v>122.1</v>
      </c>
      <c r="J5888">
        <v>1</v>
      </c>
      <c r="K5888">
        <v>2</v>
      </c>
      <c r="L5888">
        <v>1</v>
      </c>
      <c r="M5888">
        <v>101</v>
      </c>
      <c r="N5888" t="s">
        <v>41</v>
      </c>
      <c r="O5888">
        <v>1.569</v>
      </c>
      <c r="P5888" t="s">
        <v>28</v>
      </c>
      <c r="Q5888" t="s">
        <v>29</v>
      </c>
      <c r="R5888">
        <v>5</v>
      </c>
      <c r="S5888">
        <v>5</v>
      </c>
      <c r="T5888">
        <v>0.15</v>
      </c>
      <c r="U5888">
        <v>-1</v>
      </c>
      <c r="V5888" t="s">
        <v>374</v>
      </c>
      <c r="W5888" t="s">
        <v>31</v>
      </c>
      <c r="X5888">
        <v>1</v>
      </c>
      <c r="Y5888" t="str">
        <f>IF(tblRides[[#This Row],[supply_demand_ratio]]&lt;0.8,"Below 0.8",IF(tblRides[[#This Row],[supply_demand_ratio]]&lt;1,"Between 0.8-1.0",IF(tblRides[[#This Row],[supply_demand_ratio]]&lt;=1.2,"Between 1.0-1.2","Above 1.2")))</f>
        <v>Above 1.2</v>
      </c>
    </row>
    <row r="5889" spans="1:25" x14ac:dyDescent="0.3">
      <c r="A5889" t="s">
        <v>5944</v>
      </c>
      <c r="B5889" s="1">
        <v>46075.111805555556</v>
      </c>
      <c r="C5889" s="2">
        <v>46075</v>
      </c>
      <c r="D5889">
        <v>2</v>
      </c>
      <c r="E5889" t="s">
        <v>36</v>
      </c>
      <c r="F5889" t="s">
        <v>26</v>
      </c>
      <c r="G5889">
        <v>10.6</v>
      </c>
      <c r="H5889">
        <v>206.82</v>
      </c>
      <c r="I5889">
        <v>206.83</v>
      </c>
      <c r="J5889">
        <v>1</v>
      </c>
      <c r="K5889">
        <v>7.1</v>
      </c>
      <c r="L5889">
        <v>6.1</v>
      </c>
      <c r="M5889">
        <v>125</v>
      </c>
      <c r="N5889" t="s">
        <v>41</v>
      </c>
      <c r="O5889">
        <v>1.5580000000000001</v>
      </c>
      <c r="P5889" t="s">
        <v>28</v>
      </c>
      <c r="Q5889" t="s">
        <v>29</v>
      </c>
      <c r="R5889">
        <v>4.62</v>
      </c>
      <c r="S5889">
        <v>3</v>
      </c>
      <c r="T5889">
        <v>0.01</v>
      </c>
      <c r="U5889">
        <v>-1</v>
      </c>
      <c r="V5889" t="s">
        <v>374</v>
      </c>
      <c r="W5889" t="s">
        <v>45</v>
      </c>
      <c r="X5889">
        <v>1</v>
      </c>
      <c r="Y5889" t="str">
        <f>IF(tblRides[[#This Row],[supply_demand_ratio]]&lt;0.8,"Below 0.8",IF(tblRides[[#This Row],[supply_demand_ratio]]&lt;1,"Between 0.8-1.0",IF(tblRides[[#This Row],[supply_demand_ratio]]&lt;=1.2,"Between 1.0-1.2","Above 1.2")))</f>
        <v>Above 1.2</v>
      </c>
    </row>
    <row r="5890" spans="1:25" x14ac:dyDescent="0.3">
      <c r="A5890" t="s">
        <v>5945</v>
      </c>
      <c r="B5890" s="1">
        <v>46075.122916666667</v>
      </c>
      <c r="C5890" s="2">
        <v>46075</v>
      </c>
      <c r="D5890">
        <v>2</v>
      </c>
      <c r="E5890" t="s">
        <v>43</v>
      </c>
      <c r="F5890" t="s">
        <v>26</v>
      </c>
      <c r="G5890">
        <v>6.4</v>
      </c>
      <c r="H5890">
        <v>119.67</v>
      </c>
      <c r="I5890">
        <v>112.9</v>
      </c>
      <c r="J5890">
        <v>1</v>
      </c>
      <c r="K5890">
        <v>5.4</v>
      </c>
      <c r="L5890">
        <v>2.6</v>
      </c>
      <c r="M5890">
        <v>66</v>
      </c>
      <c r="N5890" t="s">
        <v>41</v>
      </c>
      <c r="O5890">
        <v>1.8080000000000001</v>
      </c>
      <c r="P5890" t="s">
        <v>28</v>
      </c>
      <c r="Q5890" t="s">
        <v>29</v>
      </c>
      <c r="R5890">
        <v>4.8</v>
      </c>
      <c r="S5890">
        <v>3</v>
      </c>
      <c r="T5890">
        <v>-6.77</v>
      </c>
      <c r="U5890">
        <v>-2.8</v>
      </c>
      <c r="V5890" t="s">
        <v>374</v>
      </c>
      <c r="W5890" t="s">
        <v>45</v>
      </c>
      <c r="X5890">
        <v>1</v>
      </c>
      <c r="Y5890" t="str">
        <f>IF(tblRides[[#This Row],[supply_demand_ratio]]&lt;0.8,"Below 0.8",IF(tblRides[[#This Row],[supply_demand_ratio]]&lt;1,"Between 0.8-1.0",IF(tblRides[[#This Row],[supply_demand_ratio]]&lt;=1.2,"Between 1.0-1.2","Above 1.2")))</f>
        <v>Above 1.2</v>
      </c>
    </row>
    <row r="5891" spans="1:25" x14ac:dyDescent="0.3">
      <c r="A5891" t="s">
        <v>5946</v>
      </c>
      <c r="B5891" s="1">
        <v>46075.123611111114</v>
      </c>
      <c r="C5891" s="2">
        <v>46075</v>
      </c>
      <c r="D5891">
        <v>2</v>
      </c>
      <c r="E5891" t="s">
        <v>25</v>
      </c>
      <c r="F5891" t="s">
        <v>26</v>
      </c>
      <c r="G5891">
        <v>2.5</v>
      </c>
      <c r="H5891">
        <v>89.8</v>
      </c>
      <c r="I5891">
        <v>84.49</v>
      </c>
      <c r="J5891">
        <v>1.1000000000000001</v>
      </c>
      <c r="K5891">
        <v>3.6</v>
      </c>
      <c r="L5891">
        <v>7.2</v>
      </c>
      <c r="M5891">
        <v>120</v>
      </c>
      <c r="N5891" t="s">
        <v>27</v>
      </c>
      <c r="O5891">
        <v>1.127</v>
      </c>
      <c r="P5891" t="s">
        <v>28</v>
      </c>
      <c r="Q5891" t="s">
        <v>29</v>
      </c>
      <c r="R5891">
        <v>4.4400000000000004</v>
      </c>
      <c r="S5891">
        <v>9</v>
      </c>
      <c r="T5891">
        <v>-5.31</v>
      </c>
      <c r="U5891">
        <v>3.6</v>
      </c>
      <c r="V5891" t="s">
        <v>374</v>
      </c>
      <c r="W5891" t="s">
        <v>31</v>
      </c>
      <c r="X5891">
        <v>1</v>
      </c>
      <c r="Y5891" t="str">
        <f>IF(tblRides[[#This Row],[supply_demand_ratio]]&lt;0.8,"Below 0.8",IF(tblRides[[#This Row],[supply_demand_ratio]]&lt;1,"Between 0.8-1.0",IF(tblRides[[#This Row],[supply_demand_ratio]]&lt;=1.2,"Between 1.0-1.2","Above 1.2")))</f>
        <v>Between 1.0-1.2</v>
      </c>
    </row>
    <row r="5892" spans="1:25" x14ac:dyDescent="0.3">
      <c r="A5892" t="s">
        <v>5947</v>
      </c>
      <c r="B5892" s="1">
        <v>46075.129166666666</v>
      </c>
      <c r="C5892" s="2">
        <v>46075</v>
      </c>
      <c r="D5892">
        <v>3</v>
      </c>
      <c r="E5892" t="s">
        <v>25</v>
      </c>
      <c r="F5892" t="s">
        <v>26</v>
      </c>
      <c r="G5892">
        <v>2.9</v>
      </c>
      <c r="H5892">
        <v>85.5</v>
      </c>
      <c r="I5892">
        <v>89</v>
      </c>
      <c r="J5892">
        <v>1</v>
      </c>
      <c r="K5892">
        <v>4</v>
      </c>
      <c r="L5892">
        <v>4.7</v>
      </c>
      <c r="M5892">
        <v>133</v>
      </c>
      <c r="N5892" t="s">
        <v>27</v>
      </c>
      <c r="O5892">
        <v>1.1379999999999999</v>
      </c>
      <c r="P5892" t="s">
        <v>28</v>
      </c>
      <c r="Q5892" t="s">
        <v>29</v>
      </c>
      <c r="R5892">
        <v>4.91</v>
      </c>
      <c r="S5892">
        <v>3</v>
      </c>
      <c r="T5892">
        <v>3.5</v>
      </c>
      <c r="U5892">
        <v>0.7</v>
      </c>
      <c r="V5892" t="s">
        <v>374</v>
      </c>
      <c r="W5892" t="s">
        <v>31</v>
      </c>
      <c r="X5892">
        <v>1</v>
      </c>
      <c r="Y5892" t="str">
        <f>IF(tblRides[[#This Row],[supply_demand_ratio]]&lt;0.8,"Below 0.8",IF(tblRides[[#This Row],[supply_demand_ratio]]&lt;1,"Between 0.8-1.0",IF(tblRides[[#This Row],[supply_demand_ratio]]&lt;=1.2,"Between 1.0-1.2","Above 1.2")))</f>
        <v>Between 1.0-1.2</v>
      </c>
    </row>
    <row r="5893" spans="1:25" x14ac:dyDescent="0.3">
      <c r="A5893" t="s">
        <v>5948</v>
      </c>
      <c r="B5893" s="1">
        <v>46075.132638888892</v>
      </c>
      <c r="C5893" s="2">
        <v>46075</v>
      </c>
      <c r="D5893">
        <v>3</v>
      </c>
      <c r="E5893" t="s">
        <v>25</v>
      </c>
      <c r="F5893" t="s">
        <v>34</v>
      </c>
      <c r="G5893">
        <v>4.5</v>
      </c>
      <c r="H5893">
        <v>125.47</v>
      </c>
      <c r="J5893">
        <v>1.1000000000000001</v>
      </c>
      <c r="K5893">
        <v>2.1</v>
      </c>
      <c r="L5893">
        <v>1</v>
      </c>
      <c r="M5893">
        <v>144</v>
      </c>
      <c r="N5893" t="s">
        <v>41</v>
      </c>
      <c r="O5893">
        <v>2.044</v>
      </c>
      <c r="P5893" t="s">
        <v>58</v>
      </c>
      <c r="Q5893" t="s">
        <v>108</v>
      </c>
      <c r="R5893">
        <v>4.5599999999999996</v>
      </c>
      <c r="S5893">
        <v>0</v>
      </c>
      <c r="U5893">
        <v>-1.1000000000000001</v>
      </c>
      <c r="V5893" t="s">
        <v>374</v>
      </c>
      <c r="W5893" t="s">
        <v>31</v>
      </c>
      <c r="X5893">
        <v>0</v>
      </c>
      <c r="Y5893" t="str">
        <f>IF(tblRides[[#This Row],[supply_demand_ratio]]&lt;0.8,"Below 0.8",IF(tblRides[[#This Row],[supply_demand_ratio]]&lt;1,"Between 0.8-1.0",IF(tblRides[[#This Row],[supply_demand_ratio]]&lt;=1.2,"Between 1.0-1.2","Above 1.2")))</f>
        <v>Above 1.2</v>
      </c>
    </row>
    <row r="5894" spans="1:25" x14ac:dyDescent="0.3">
      <c r="A5894" t="s">
        <v>5949</v>
      </c>
      <c r="B5894" s="1">
        <v>46075.142361111109</v>
      </c>
      <c r="C5894" s="2">
        <v>46075</v>
      </c>
      <c r="D5894">
        <v>3</v>
      </c>
      <c r="E5894" t="s">
        <v>36</v>
      </c>
      <c r="F5894" t="s">
        <v>34</v>
      </c>
      <c r="G5894">
        <v>7.6</v>
      </c>
      <c r="H5894">
        <v>135.06</v>
      </c>
      <c r="I5894">
        <v>131.78</v>
      </c>
      <c r="J5894">
        <v>1</v>
      </c>
      <c r="K5894">
        <v>4.5</v>
      </c>
      <c r="L5894">
        <v>2.1</v>
      </c>
      <c r="M5894">
        <v>131</v>
      </c>
      <c r="N5894" t="s">
        <v>41</v>
      </c>
      <c r="O5894">
        <v>1.4119999999999999</v>
      </c>
      <c r="P5894" t="s">
        <v>28</v>
      </c>
      <c r="Q5894" t="s">
        <v>29</v>
      </c>
      <c r="R5894">
        <v>4.6399999999999997</v>
      </c>
      <c r="S5894">
        <v>0</v>
      </c>
      <c r="T5894">
        <v>-3.28</v>
      </c>
      <c r="U5894">
        <v>-2.4</v>
      </c>
      <c r="V5894" t="s">
        <v>374</v>
      </c>
      <c r="W5894" t="s">
        <v>31</v>
      </c>
      <c r="X5894">
        <v>1</v>
      </c>
      <c r="Y5894" t="str">
        <f>IF(tblRides[[#This Row],[supply_demand_ratio]]&lt;0.8,"Below 0.8",IF(tblRides[[#This Row],[supply_demand_ratio]]&lt;1,"Between 0.8-1.0",IF(tblRides[[#This Row],[supply_demand_ratio]]&lt;=1.2,"Between 1.0-1.2","Above 1.2")))</f>
        <v>Above 1.2</v>
      </c>
    </row>
    <row r="5895" spans="1:25" x14ac:dyDescent="0.3">
      <c r="A5895" t="s">
        <v>5950</v>
      </c>
      <c r="B5895" s="1">
        <v>46075.164583333331</v>
      </c>
      <c r="C5895" s="2">
        <v>46075</v>
      </c>
      <c r="D5895">
        <v>3</v>
      </c>
      <c r="E5895" t="s">
        <v>43</v>
      </c>
      <c r="F5895" t="s">
        <v>26</v>
      </c>
      <c r="G5895">
        <v>3.1</v>
      </c>
      <c r="H5895">
        <v>91.51</v>
      </c>
      <c r="I5895">
        <v>85.93</v>
      </c>
      <c r="J5895">
        <v>1</v>
      </c>
      <c r="K5895">
        <v>5.4</v>
      </c>
      <c r="L5895">
        <v>7.4</v>
      </c>
      <c r="M5895">
        <v>76</v>
      </c>
      <c r="N5895" t="s">
        <v>41</v>
      </c>
      <c r="O5895">
        <v>2.2000000000000002</v>
      </c>
      <c r="P5895" t="s">
        <v>28</v>
      </c>
      <c r="Q5895" t="s">
        <v>29</v>
      </c>
      <c r="R5895">
        <v>4.8499999999999996</v>
      </c>
      <c r="S5895">
        <v>14</v>
      </c>
      <c r="T5895">
        <v>-5.58</v>
      </c>
      <c r="U5895">
        <v>2</v>
      </c>
      <c r="V5895" t="s">
        <v>374</v>
      </c>
      <c r="W5895" t="s">
        <v>45</v>
      </c>
      <c r="X5895">
        <v>1</v>
      </c>
      <c r="Y5895" t="str">
        <f>IF(tblRides[[#This Row],[supply_demand_ratio]]&lt;0.8,"Below 0.8",IF(tblRides[[#This Row],[supply_demand_ratio]]&lt;1,"Between 0.8-1.0",IF(tblRides[[#This Row],[supply_demand_ratio]]&lt;=1.2,"Between 1.0-1.2","Above 1.2")))</f>
        <v>Above 1.2</v>
      </c>
    </row>
    <row r="5896" spans="1:25" x14ac:dyDescent="0.3">
      <c r="A5896" t="s">
        <v>5951</v>
      </c>
      <c r="B5896" s="1">
        <v>46075.168749999997</v>
      </c>
      <c r="C5896" s="2">
        <v>46075</v>
      </c>
      <c r="D5896">
        <v>4</v>
      </c>
      <c r="E5896" t="s">
        <v>36</v>
      </c>
      <c r="F5896" t="s">
        <v>26</v>
      </c>
      <c r="G5896">
        <v>1.2</v>
      </c>
      <c r="H5896">
        <v>57.48</v>
      </c>
      <c r="I5896">
        <v>59</v>
      </c>
      <c r="J5896">
        <v>1</v>
      </c>
      <c r="K5896">
        <v>4.5</v>
      </c>
      <c r="L5896">
        <v>8.5</v>
      </c>
      <c r="M5896">
        <v>131</v>
      </c>
      <c r="N5896" t="s">
        <v>41</v>
      </c>
      <c r="O5896">
        <v>1.633</v>
      </c>
      <c r="P5896" t="s">
        <v>28</v>
      </c>
      <c r="Q5896" t="s">
        <v>29</v>
      </c>
      <c r="R5896">
        <v>4.63</v>
      </c>
      <c r="S5896">
        <v>19</v>
      </c>
      <c r="T5896">
        <v>1.52</v>
      </c>
      <c r="U5896">
        <v>4</v>
      </c>
      <c r="V5896" t="s">
        <v>374</v>
      </c>
      <c r="W5896" t="s">
        <v>31</v>
      </c>
      <c r="X5896">
        <v>1</v>
      </c>
      <c r="Y5896" t="str">
        <f>IF(tblRides[[#This Row],[supply_demand_ratio]]&lt;0.8,"Below 0.8",IF(tblRides[[#This Row],[supply_demand_ratio]]&lt;1,"Between 0.8-1.0",IF(tblRides[[#This Row],[supply_demand_ratio]]&lt;=1.2,"Between 1.0-1.2","Above 1.2")))</f>
        <v>Above 1.2</v>
      </c>
    </row>
    <row r="5897" spans="1:25" x14ac:dyDescent="0.3">
      <c r="A5897" t="s">
        <v>5952</v>
      </c>
      <c r="B5897" s="1">
        <v>46075.169444444444</v>
      </c>
      <c r="C5897" s="2">
        <v>46075</v>
      </c>
      <c r="D5897">
        <v>4</v>
      </c>
      <c r="E5897" t="s">
        <v>62</v>
      </c>
      <c r="F5897" t="s">
        <v>26</v>
      </c>
      <c r="G5897">
        <v>4.7</v>
      </c>
      <c r="H5897">
        <v>110.46</v>
      </c>
      <c r="I5897">
        <v>110.84</v>
      </c>
      <c r="J5897">
        <v>1</v>
      </c>
      <c r="K5897">
        <v>4.7</v>
      </c>
      <c r="L5897">
        <v>3.6</v>
      </c>
      <c r="M5897">
        <v>68</v>
      </c>
      <c r="N5897" t="s">
        <v>41</v>
      </c>
      <c r="O5897">
        <v>2.2000000000000002</v>
      </c>
      <c r="P5897" t="s">
        <v>28</v>
      </c>
      <c r="Q5897" t="s">
        <v>29</v>
      </c>
      <c r="R5897">
        <v>4.8099999999999996</v>
      </c>
      <c r="S5897">
        <v>9</v>
      </c>
      <c r="T5897">
        <v>0.38</v>
      </c>
      <c r="U5897">
        <v>-1.1000000000000001</v>
      </c>
      <c r="V5897" t="s">
        <v>374</v>
      </c>
      <c r="W5897" t="s">
        <v>31</v>
      </c>
      <c r="X5897">
        <v>1</v>
      </c>
      <c r="Y5897" t="str">
        <f>IF(tblRides[[#This Row],[supply_demand_ratio]]&lt;0.8,"Below 0.8",IF(tblRides[[#This Row],[supply_demand_ratio]]&lt;1,"Between 0.8-1.0",IF(tblRides[[#This Row],[supply_demand_ratio]]&lt;=1.2,"Between 1.0-1.2","Above 1.2")))</f>
        <v>Above 1.2</v>
      </c>
    </row>
    <row r="5898" spans="1:25" x14ac:dyDescent="0.3">
      <c r="A5898" t="s">
        <v>5953</v>
      </c>
      <c r="B5898" s="1">
        <v>46075.169444444444</v>
      </c>
      <c r="C5898" s="2">
        <v>46075</v>
      </c>
      <c r="D5898">
        <v>4</v>
      </c>
      <c r="E5898" t="s">
        <v>25</v>
      </c>
      <c r="F5898" t="s">
        <v>26</v>
      </c>
      <c r="G5898">
        <v>8.4</v>
      </c>
      <c r="H5898">
        <v>181.25</v>
      </c>
      <c r="I5898">
        <v>182.76</v>
      </c>
      <c r="J5898">
        <v>1</v>
      </c>
      <c r="K5898">
        <v>3.1</v>
      </c>
      <c r="L5898">
        <v>5.9</v>
      </c>
      <c r="M5898">
        <v>144</v>
      </c>
      <c r="N5898" t="s">
        <v>41</v>
      </c>
      <c r="O5898">
        <v>1.4079999999999999</v>
      </c>
      <c r="P5898" t="s">
        <v>28</v>
      </c>
      <c r="Q5898" t="s">
        <v>29</v>
      </c>
      <c r="R5898">
        <v>4.6500000000000004</v>
      </c>
      <c r="S5898">
        <v>3</v>
      </c>
      <c r="T5898">
        <v>1.51</v>
      </c>
      <c r="U5898">
        <v>2.8</v>
      </c>
      <c r="V5898" t="s">
        <v>374</v>
      </c>
      <c r="W5898" t="s">
        <v>31</v>
      </c>
      <c r="X5898">
        <v>1</v>
      </c>
      <c r="Y5898" t="str">
        <f>IF(tblRides[[#This Row],[supply_demand_ratio]]&lt;0.8,"Below 0.8",IF(tblRides[[#This Row],[supply_demand_ratio]]&lt;1,"Between 0.8-1.0",IF(tblRides[[#This Row],[supply_demand_ratio]]&lt;=1.2,"Between 1.0-1.2","Above 1.2")))</f>
        <v>Above 1.2</v>
      </c>
    </row>
    <row r="5899" spans="1:25" x14ac:dyDescent="0.3">
      <c r="A5899" t="s">
        <v>5954</v>
      </c>
      <c r="B5899" s="1">
        <v>46075.177083333336</v>
      </c>
      <c r="C5899" s="2">
        <v>46075</v>
      </c>
      <c r="D5899">
        <v>4</v>
      </c>
      <c r="E5899" t="s">
        <v>36</v>
      </c>
      <c r="F5899" t="s">
        <v>26</v>
      </c>
      <c r="G5899">
        <v>11.2</v>
      </c>
      <c r="H5899">
        <v>181.76</v>
      </c>
      <c r="I5899">
        <v>184.05</v>
      </c>
      <c r="J5899">
        <v>1</v>
      </c>
      <c r="K5899">
        <v>2.2999999999999998</v>
      </c>
      <c r="L5899">
        <v>4.2</v>
      </c>
      <c r="M5899">
        <v>122</v>
      </c>
      <c r="N5899" t="s">
        <v>41</v>
      </c>
      <c r="O5899">
        <v>1.4650000000000001</v>
      </c>
      <c r="P5899" t="s">
        <v>28</v>
      </c>
      <c r="Q5899" t="s">
        <v>29</v>
      </c>
      <c r="R5899">
        <v>4.8</v>
      </c>
      <c r="S5899">
        <v>12</v>
      </c>
      <c r="T5899">
        <v>2.29</v>
      </c>
      <c r="U5899">
        <v>1.9</v>
      </c>
      <c r="V5899" t="s">
        <v>374</v>
      </c>
      <c r="W5899" t="s">
        <v>31</v>
      </c>
      <c r="X5899">
        <v>1</v>
      </c>
      <c r="Y5899" t="str">
        <f>IF(tblRides[[#This Row],[supply_demand_ratio]]&lt;0.8,"Below 0.8",IF(tblRides[[#This Row],[supply_demand_ratio]]&lt;1,"Between 0.8-1.0",IF(tblRides[[#This Row],[supply_demand_ratio]]&lt;=1.2,"Between 1.0-1.2","Above 1.2")))</f>
        <v>Above 1.2</v>
      </c>
    </row>
    <row r="5900" spans="1:25" x14ac:dyDescent="0.3">
      <c r="A5900" t="s">
        <v>5955</v>
      </c>
      <c r="B5900" s="1">
        <v>46075.193749999999</v>
      </c>
      <c r="C5900" s="2">
        <v>46075</v>
      </c>
      <c r="D5900">
        <v>4</v>
      </c>
      <c r="E5900" t="s">
        <v>25</v>
      </c>
      <c r="F5900" t="s">
        <v>26</v>
      </c>
      <c r="G5900">
        <v>3.4</v>
      </c>
      <c r="H5900">
        <v>87.22</v>
      </c>
      <c r="J5900">
        <v>1</v>
      </c>
      <c r="K5900">
        <v>4.3</v>
      </c>
      <c r="L5900">
        <v>10.7</v>
      </c>
      <c r="M5900">
        <v>128</v>
      </c>
      <c r="N5900" t="s">
        <v>41</v>
      </c>
      <c r="O5900">
        <v>1.264</v>
      </c>
      <c r="P5900" t="s">
        <v>58</v>
      </c>
      <c r="Q5900" t="s">
        <v>59</v>
      </c>
      <c r="R5900">
        <v>4.72</v>
      </c>
      <c r="S5900">
        <v>14</v>
      </c>
      <c r="U5900">
        <v>6.4</v>
      </c>
      <c r="V5900" t="s">
        <v>374</v>
      </c>
      <c r="W5900" t="s">
        <v>31</v>
      </c>
      <c r="X5900">
        <v>0</v>
      </c>
      <c r="Y5900" t="str">
        <f>IF(tblRides[[#This Row],[supply_demand_ratio]]&lt;0.8,"Below 0.8",IF(tblRides[[#This Row],[supply_demand_ratio]]&lt;1,"Between 0.8-1.0",IF(tblRides[[#This Row],[supply_demand_ratio]]&lt;=1.2,"Between 1.0-1.2","Above 1.2")))</f>
        <v>Above 1.2</v>
      </c>
    </row>
    <row r="5901" spans="1:25" x14ac:dyDescent="0.3">
      <c r="A5901" t="s">
        <v>5956</v>
      </c>
      <c r="B5901" s="1">
        <v>46075.211805555555</v>
      </c>
      <c r="C5901" s="2">
        <v>46075</v>
      </c>
      <c r="D5901">
        <v>5</v>
      </c>
      <c r="E5901" t="s">
        <v>25</v>
      </c>
      <c r="F5901" t="s">
        <v>34</v>
      </c>
      <c r="G5901">
        <v>5.4</v>
      </c>
      <c r="H5901">
        <v>125.14</v>
      </c>
      <c r="I5901">
        <v>124.72</v>
      </c>
      <c r="J5901">
        <v>1.1000000000000001</v>
      </c>
      <c r="K5901">
        <v>4.8</v>
      </c>
      <c r="L5901">
        <v>2.6</v>
      </c>
      <c r="M5901">
        <v>144</v>
      </c>
      <c r="N5901" t="s">
        <v>41</v>
      </c>
      <c r="O5901">
        <v>1.728</v>
      </c>
      <c r="P5901" t="s">
        <v>28</v>
      </c>
      <c r="Q5901" t="s">
        <v>29</v>
      </c>
      <c r="R5901">
        <v>4.95</v>
      </c>
      <c r="S5901">
        <v>0</v>
      </c>
      <c r="T5901">
        <v>-0.42</v>
      </c>
      <c r="U5901">
        <v>-2.2000000000000002</v>
      </c>
      <c r="V5901" t="s">
        <v>374</v>
      </c>
      <c r="W5901" t="s">
        <v>31</v>
      </c>
      <c r="X5901">
        <v>1</v>
      </c>
      <c r="Y5901" t="str">
        <f>IF(tblRides[[#This Row],[supply_demand_ratio]]&lt;0.8,"Below 0.8",IF(tblRides[[#This Row],[supply_demand_ratio]]&lt;1,"Between 0.8-1.0",IF(tblRides[[#This Row],[supply_demand_ratio]]&lt;=1.2,"Between 1.0-1.2","Above 1.2")))</f>
        <v>Above 1.2</v>
      </c>
    </row>
    <row r="5902" spans="1:25" x14ac:dyDescent="0.3">
      <c r="A5902" t="s">
        <v>5957</v>
      </c>
      <c r="B5902" s="1">
        <v>46075.22152777778</v>
      </c>
      <c r="C5902" s="2">
        <v>46075</v>
      </c>
      <c r="D5902">
        <v>5</v>
      </c>
      <c r="E5902" t="s">
        <v>25</v>
      </c>
      <c r="F5902" t="s">
        <v>26</v>
      </c>
      <c r="G5902">
        <v>2.6</v>
      </c>
      <c r="H5902">
        <v>76.55</v>
      </c>
      <c r="I5902">
        <v>76.150000000000006</v>
      </c>
      <c r="J5902">
        <v>1</v>
      </c>
      <c r="K5902">
        <v>3.4</v>
      </c>
      <c r="L5902">
        <v>9.6</v>
      </c>
      <c r="M5902">
        <v>121</v>
      </c>
      <c r="N5902" t="s">
        <v>27</v>
      </c>
      <c r="O5902">
        <v>1.087</v>
      </c>
      <c r="P5902" t="s">
        <v>28</v>
      </c>
      <c r="Q5902" t="s">
        <v>29</v>
      </c>
      <c r="R5902">
        <v>4.57</v>
      </c>
      <c r="S5902">
        <v>6</v>
      </c>
      <c r="T5902">
        <v>-0.4</v>
      </c>
      <c r="U5902">
        <v>6.2</v>
      </c>
      <c r="V5902" t="s">
        <v>374</v>
      </c>
      <c r="W5902" t="s">
        <v>31</v>
      </c>
      <c r="X5902">
        <v>1</v>
      </c>
      <c r="Y5902" t="str">
        <f>IF(tblRides[[#This Row],[supply_demand_ratio]]&lt;0.8,"Below 0.8",IF(tblRides[[#This Row],[supply_demand_ratio]]&lt;1,"Between 0.8-1.0",IF(tblRides[[#This Row],[supply_demand_ratio]]&lt;=1.2,"Between 1.0-1.2","Above 1.2")))</f>
        <v>Between 1.0-1.2</v>
      </c>
    </row>
    <row r="5903" spans="1:25" x14ac:dyDescent="0.3">
      <c r="A5903" t="s">
        <v>5958</v>
      </c>
      <c r="B5903" s="1">
        <v>46075.238888888889</v>
      </c>
      <c r="C5903" s="2">
        <v>46075</v>
      </c>
      <c r="D5903">
        <v>5</v>
      </c>
      <c r="E5903" t="s">
        <v>43</v>
      </c>
      <c r="F5903" t="s">
        <v>26</v>
      </c>
      <c r="G5903">
        <v>4.2</v>
      </c>
      <c r="H5903">
        <v>92.33</v>
      </c>
      <c r="I5903">
        <v>91.12</v>
      </c>
      <c r="J5903">
        <v>1</v>
      </c>
      <c r="K5903">
        <v>5.3</v>
      </c>
      <c r="L5903">
        <v>8.4</v>
      </c>
      <c r="M5903">
        <v>74</v>
      </c>
      <c r="N5903" t="s">
        <v>41</v>
      </c>
      <c r="O5903">
        <v>2.2000000000000002</v>
      </c>
      <c r="P5903" t="s">
        <v>28</v>
      </c>
      <c r="Q5903" t="s">
        <v>29</v>
      </c>
      <c r="R5903">
        <v>4.87</v>
      </c>
      <c r="S5903">
        <v>88</v>
      </c>
      <c r="T5903">
        <v>-1.21</v>
      </c>
      <c r="U5903">
        <v>3.1</v>
      </c>
      <c r="V5903" t="s">
        <v>374</v>
      </c>
      <c r="W5903" t="s">
        <v>45</v>
      </c>
      <c r="X5903">
        <v>1</v>
      </c>
      <c r="Y5903" t="str">
        <f>IF(tblRides[[#This Row],[supply_demand_ratio]]&lt;0.8,"Below 0.8",IF(tblRides[[#This Row],[supply_demand_ratio]]&lt;1,"Between 0.8-1.0",IF(tblRides[[#This Row],[supply_demand_ratio]]&lt;=1.2,"Between 1.0-1.2","Above 1.2")))</f>
        <v>Above 1.2</v>
      </c>
    </row>
    <row r="5904" spans="1:25" x14ac:dyDescent="0.3">
      <c r="A5904" t="s">
        <v>5959</v>
      </c>
      <c r="B5904" s="1">
        <v>46075.258333333331</v>
      </c>
      <c r="C5904" s="2">
        <v>46075</v>
      </c>
      <c r="D5904">
        <v>6</v>
      </c>
      <c r="E5904" t="s">
        <v>43</v>
      </c>
      <c r="F5904" t="s">
        <v>34</v>
      </c>
      <c r="G5904">
        <v>1.4</v>
      </c>
      <c r="H5904">
        <v>61.94</v>
      </c>
      <c r="I5904">
        <v>58.52</v>
      </c>
      <c r="J5904">
        <v>1</v>
      </c>
      <c r="K5904">
        <v>6.2</v>
      </c>
      <c r="L5904">
        <v>4.3</v>
      </c>
      <c r="M5904">
        <v>66</v>
      </c>
      <c r="N5904" t="s">
        <v>41</v>
      </c>
      <c r="O5904">
        <v>2.2000000000000002</v>
      </c>
      <c r="P5904" t="s">
        <v>28</v>
      </c>
      <c r="Q5904" t="s">
        <v>29</v>
      </c>
      <c r="R5904">
        <v>4.71</v>
      </c>
      <c r="S5904">
        <v>0</v>
      </c>
      <c r="T5904">
        <v>-3.42</v>
      </c>
      <c r="U5904">
        <v>-1.9</v>
      </c>
      <c r="V5904" t="s">
        <v>374</v>
      </c>
      <c r="W5904" t="s">
        <v>45</v>
      </c>
      <c r="X5904">
        <v>1</v>
      </c>
      <c r="Y5904" t="str">
        <f>IF(tblRides[[#This Row],[supply_demand_ratio]]&lt;0.8,"Below 0.8",IF(tblRides[[#This Row],[supply_demand_ratio]]&lt;1,"Between 0.8-1.0",IF(tblRides[[#This Row],[supply_demand_ratio]]&lt;=1.2,"Between 1.0-1.2","Above 1.2")))</f>
        <v>Above 1.2</v>
      </c>
    </row>
    <row r="5905" spans="1:25" x14ac:dyDescent="0.3">
      <c r="A5905" t="s">
        <v>5960</v>
      </c>
      <c r="B5905" s="1">
        <v>46075.270833333336</v>
      </c>
      <c r="C5905" s="2">
        <v>46075</v>
      </c>
      <c r="D5905">
        <v>6</v>
      </c>
      <c r="E5905" t="s">
        <v>43</v>
      </c>
      <c r="F5905" t="s">
        <v>26</v>
      </c>
      <c r="G5905">
        <v>2.1</v>
      </c>
      <c r="H5905">
        <v>74.7</v>
      </c>
      <c r="I5905">
        <v>71.14</v>
      </c>
      <c r="J5905">
        <v>1.1000000000000001</v>
      </c>
      <c r="K5905">
        <v>6.5</v>
      </c>
      <c r="L5905">
        <v>9.3000000000000007</v>
      </c>
      <c r="M5905">
        <v>72</v>
      </c>
      <c r="N5905" t="s">
        <v>41</v>
      </c>
      <c r="O5905">
        <v>2.0640000000000001</v>
      </c>
      <c r="P5905" t="s">
        <v>28</v>
      </c>
      <c r="Q5905" t="s">
        <v>29</v>
      </c>
      <c r="R5905">
        <v>4.8</v>
      </c>
      <c r="S5905">
        <v>12</v>
      </c>
      <c r="T5905">
        <v>-3.56</v>
      </c>
      <c r="U5905">
        <v>2.8</v>
      </c>
      <c r="V5905" t="s">
        <v>374</v>
      </c>
      <c r="W5905" t="s">
        <v>45</v>
      </c>
      <c r="X5905">
        <v>1</v>
      </c>
      <c r="Y5905" t="str">
        <f>IF(tblRides[[#This Row],[supply_demand_ratio]]&lt;0.8,"Below 0.8",IF(tblRides[[#This Row],[supply_demand_ratio]]&lt;1,"Between 0.8-1.0",IF(tblRides[[#This Row],[supply_demand_ratio]]&lt;=1.2,"Between 1.0-1.2","Above 1.2")))</f>
        <v>Above 1.2</v>
      </c>
    </row>
    <row r="5906" spans="1:25" x14ac:dyDescent="0.3">
      <c r="A5906" t="s">
        <v>5961</v>
      </c>
      <c r="B5906" s="1">
        <v>46075.277777777781</v>
      </c>
      <c r="C5906" s="2">
        <v>46075</v>
      </c>
      <c r="D5906">
        <v>6</v>
      </c>
      <c r="E5906" t="s">
        <v>25</v>
      </c>
      <c r="F5906" t="s">
        <v>34</v>
      </c>
      <c r="G5906">
        <v>2</v>
      </c>
      <c r="H5906">
        <v>68.14</v>
      </c>
      <c r="J5906">
        <v>1</v>
      </c>
      <c r="K5906">
        <v>3.4</v>
      </c>
      <c r="L5906">
        <v>1.9</v>
      </c>
      <c r="M5906">
        <v>133</v>
      </c>
      <c r="N5906" t="s">
        <v>41</v>
      </c>
      <c r="O5906">
        <v>1.298</v>
      </c>
      <c r="P5906" t="s">
        <v>58</v>
      </c>
      <c r="Q5906" t="s">
        <v>88</v>
      </c>
      <c r="R5906">
        <v>4.58</v>
      </c>
      <c r="S5906">
        <v>0</v>
      </c>
      <c r="U5906">
        <v>-1.5</v>
      </c>
      <c r="V5906" t="s">
        <v>374</v>
      </c>
      <c r="W5906" t="s">
        <v>31</v>
      </c>
      <c r="X5906">
        <v>0</v>
      </c>
      <c r="Y5906" t="str">
        <f>IF(tblRides[[#This Row],[supply_demand_ratio]]&lt;0.8,"Below 0.8",IF(tblRides[[#This Row],[supply_demand_ratio]]&lt;1,"Between 0.8-1.0",IF(tblRides[[#This Row],[supply_demand_ratio]]&lt;=1.2,"Between 1.0-1.2","Above 1.2")))</f>
        <v>Above 1.2</v>
      </c>
    </row>
    <row r="5907" spans="1:25" x14ac:dyDescent="0.3">
      <c r="A5907" t="s">
        <v>5962</v>
      </c>
      <c r="B5907" s="1">
        <v>46075.281944444447</v>
      </c>
      <c r="C5907" s="2">
        <v>46075</v>
      </c>
      <c r="D5907">
        <v>6</v>
      </c>
      <c r="E5907" t="s">
        <v>25</v>
      </c>
      <c r="F5907" t="s">
        <v>34</v>
      </c>
      <c r="G5907">
        <v>11.5</v>
      </c>
      <c r="H5907">
        <v>249.38</v>
      </c>
      <c r="I5907">
        <v>263.20999999999998</v>
      </c>
      <c r="J5907">
        <v>1.1000000000000001</v>
      </c>
      <c r="K5907">
        <v>2</v>
      </c>
      <c r="L5907">
        <v>3.5</v>
      </c>
      <c r="M5907">
        <v>131</v>
      </c>
      <c r="N5907" t="s">
        <v>27</v>
      </c>
      <c r="O5907">
        <v>1.1339999999999999</v>
      </c>
      <c r="P5907" t="s">
        <v>28</v>
      </c>
      <c r="Q5907" t="s">
        <v>29</v>
      </c>
      <c r="R5907">
        <v>5</v>
      </c>
      <c r="S5907">
        <v>0</v>
      </c>
      <c r="T5907">
        <v>13.83</v>
      </c>
      <c r="U5907">
        <v>1.5</v>
      </c>
      <c r="V5907" t="s">
        <v>374</v>
      </c>
      <c r="W5907" t="s">
        <v>31</v>
      </c>
      <c r="X5907">
        <v>1</v>
      </c>
      <c r="Y5907" t="str">
        <f>IF(tblRides[[#This Row],[supply_demand_ratio]]&lt;0.8,"Below 0.8",IF(tblRides[[#This Row],[supply_demand_ratio]]&lt;1,"Between 0.8-1.0",IF(tblRides[[#This Row],[supply_demand_ratio]]&lt;=1.2,"Between 1.0-1.2","Above 1.2")))</f>
        <v>Between 1.0-1.2</v>
      </c>
    </row>
    <row r="5908" spans="1:25" x14ac:dyDescent="0.3">
      <c r="A5908" t="s">
        <v>5963</v>
      </c>
      <c r="B5908" s="1">
        <v>46075.288888888892</v>
      </c>
      <c r="C5908" s="2">
        <v>46075</v>
      </c>
      <c r="D5908">
        <v>6</v>
      </c>
      <c r="E5908" t="s">
        <v>33</v>
      </c>
      <c r="F5908" t="s">
        <v>26</v>
      </c>
      <c r="G5908">
        <v>3.1</v>
      </c>
      <c r="H5908">
        <v>84.43</v>
      </c>
      <c r="I5908">
        <v>77.58</v>
      </c>
      <c r="J5908">
        <v>1</v>
      </c>
      <c r="K5908">
        <v>5.3</v>
      </c>
      <c r="L5908">
        <v>7.9</v>
      </c>
      <c r="M5908">
        <v>99</v>
      </c>
      <c r="N5908" t="s">
        <v>41</v>
      </c>
      <c r="O5908">
        <v>1.4790000000000001</v>
      </c>
      <c r="P5908" t="s">
        <v>28</v>
      </c>
      <c r="Q5908" t="s">
        <v>29</v>
      </c>
      <c r="R5908">
        <v>4.82</v>
      </c>
      <c r="S5908">
        <v>6</v>
      </c>
      <c r="T5908">
        <v>-6.85</v>
      </c>
      <c r="U5908">
        <v>2.6</v>
      </c>
      <c r="V5908" t="s">
        <v>374</v>
      </c>
      <c r="W5908" t="s">
        <v>45</v>
      </c>
      <c r="X5908">
        <v>1</v>
      </c>
      <c r="Y5908" t="str">
        <f>IF(tblRides[[#This Row],[supply_demand_ratio]]&lt;0.8,"Below 0.8",IF(tblRides[[#This Row],[supply_demand_ratio]]&lt;1,"Between 0.8-1.0",IF(tblRides[[#This Row],[supply_demand_ratio]]&lt;=1.2,"Between 1.0-1.2","Above 1.2")))</f>
        <v>Above 1.2</v>
      </c>
    </row>
    <row r="5909" spans="1:25" x14ac:dyDescent="0.3">
      <c r="A5909" t="s">
        <v>5964</v>
      </c>
      <c r="B5909" s="1">
        <v>46075.295138888891</v>
      </c>
      <c r="C5909" s="2">
        <v>46075</v>
      </c>
      <c r="D5909">
        <v>7</v>
      </c>
      <c r="E5909" t="s">
        <v>25</v>
      </c>
      <c r="F5909" t="s">
        <v>26</v>
      </c>
      <c r="G5909">
        <v>9.5</v>
      </c>
      <c r="H5909">
        <v>170.51</v>
      </c>
      <c r="I5909">
        <v>173.1</v>
      </c>
      <c r="J5909">
        <v>1</v>
      </c>
      <c r="K5909">
        <v>4.2</v>
      </c>
      <c r="L5909">
        <v>3.1</v>
      </c>
      <c r="M5909">
        <v>130</v>
      </c>
      <c r="N5909" t="s">
        <v>41</v>
      </c>
      <c r="O5909">
        <v>1.266</v>
      </c>
      <c r="P5909" t="s">
        <v>28</v>
      </c>
      <c r="Q5909" t="s">
        <v>29</v>
      </c>
      <c r="R5909">
        <v>4.47</v>
      </c>
      <c r="S5909">
        <v>5</v>
      </c>
      <c r="T5909">
        <v>2.59</v>
      </c>
      <c r="U5909">
        <v>-1.1000000000000001</v>
      </c>
      <c r="V5909" t="s">
        <v>374</v>
      </c>
      <c r="W5909" t="s">
        <v>31</v>
      </c>
      <c r="X5909">
        <v>1</v>
      </c>
      <c r="Y5909" t="str">
        <f>IF(tblRides[[#This Row],[supply_demand_ratio]]&lt;0.8,"Below 0.8",IF(tblRides[[#This Row],[supply_demand_ratio]]&lt;1,"Between 0.8-1.0",IF(tblRides[[#This Row],[supply_demand_ratio]]&lt;=1.2,"Between 1.0-1.2","Above 1.2")))</f>
        <v>Above 1.2</v>
      </c>
    </row>
    <row r="5910" spans="1:25" x14ac:dyDescent="0.3">
      <c r="A5910" t="s">
        <v>5965</v>
      </c>
      <c r="B5910" s="1">
        <v>46075.3</v>
      </c>
      <c r="C5910" s="2">
        <v>46075</v>
      </c>
      <c r="D5910">
        <v>7</v>
      </c>
      <c r="E5910" t="s">
        <v>36</v>
      </c>
      <c r="F5910" t="s">
        <v>34</v>
      </c>
      <c r="G5910">
        <v>2.1</v>
      </c>
      <c r="H5910">
        <v>75</v>
      </c>
      <c r="I5910">
        <v>71.84</v>
      </c>
      <c r="J5910">
        <v>1</v>
      </c>
      <c r="K5910">
        <v>4.8</v>
      </c>
      <c r="L5910">
        <v>11.1</v>
      </c>
      <c r="M5910">
        <v>120</v>
      </c>
      <c r="N5910" t="s">
        <v>41</v>
      </c>
      <c r="O5910">
        <v>1.2929999999999999</v>
      </c>
      <c r="P5910" t="s">
        <v>28</v>
      </c>
      <c r="Q5910" t="s">
        <v>29</v>
      </c>
      <c r="R5910">
        <v>4.9000000000000004</v>
      </c>
      <c r="S5910">
        <v>0</v>
      </c>
      <c r="T5910">
        <v>-3.16</v>
      </c>
      <c r="U5910">
        <v>6.3</v>
      </c>
      <c r="V5910" t="s">
        <v>374</v>
      </c>
      <c r="W5910" t="s">
        <v>31</v>
      </c>
      <c r="X5910">
        <v>1</v>
      </c>
      <c r="Y5910" t="str">
        <f>IF(tblRides[[#This Row],[supply_demand_ratio]]&lt;0.8,"Below 0.8",IF(tblRides[[#This Row],[supply_demand_ratio]]&lt;1,"Between 0.8-1.0",IF(tblRides[[#This Row],[supply_demand_ratio]]&lt;=1.2,"Between 1.0-1.2","Above 1.2")))</f>
        <v>Above 1.2</v>
      </c>
    </row>
    <row r="5911" spans="1:25" x14ac:dyDescent="0.3">
      <c r="A5911" t="s">
        <v>5966</v>
      </c>
      <c r="B5911" s="1">
        <v>46075.308333333334</v>
      </c>
      <c r="C5911" s="2">
        <v>46075</v>
      </c>
      <c r="D5911">
        <v>7</v>
      </c>
      <c r="E5911" t="s">
        <v>62</v>
      </c>
      <c r="F5911" t="s">
        <v>26</v>
      </c>
      <c r="G5911">
        <v>5.7</v>
      </c>
      <c r="H5911">
        <v>131.4</v>
      </c>
      <c r="I5911">
        <v>141.97</v>
      </c>
      <c r="J5911">
        <v>1</v>
      </c>
      <c r="K5911">
        <v>3.8</v>
      </c>
      <c r="L5911">
        <v>4.5999999999999996</v>
      </c>
      <c r="M5911">
        <v>51</v>
      </c>
      <c r="N5911" t="s">
        <v>41</v>
      </c>
      <c r="O5911">
        <v>2.0609999999999999</v>
      </c>
      <c r="P5911" t="s">
        <v>28</v>
      </c>
      <c r="Q5911" t="s">
        <v>29</v>
      </c>
      <c r="R5911">
        <v>5</v>
      </c>
      <c r="S5911">
        <v>18</v>
      </c>
      <c r="T5911">
        <v>10.57</v>
      </c>
      <c r="U5911">
        <v>0.8</v>
      </c>
      <c r="V5911" t="s">
        <v>374</v>
      </c>
      <c r="W5911" t="s">
        <v>31</v>
      </c>
      <c r="X5911">
        <v>1</v>
      </c>
      <c r="Y5911" t="str">
        <f>IF(tblRides[[#This Row],[supply_demand_ratio]]&lt;0.8,"Below 0.8",IF(tblRides[[#This Row],[supply_demand_ratio]]&lt;1,"Between 0.8-1.0",IF(tblRides[[#This Row],[supply_demand_ratio]]&lt;=1.2,"Between 1.0-1.2","Above 1.2")))</f>
        <v>Above 1.2</v>
      </c>
    </row>
    <row r="5912" spans="1:25" x14ac:dyDescent="0.3">
      <c r="A5912" t="s">
        <v>5967</v>
      </c>
      <c r="B5912" s="1">
        <v>46075.311805555553</v>
      </c>
      <c r="C5912" s="2">
        <v>46075</v>
      </c>
      <c r="D5912">
        <v>7</v>
      </c>
      <c r="E5912" t="s">
        <v>36</v>
      </c>
      <c r="F5912" t="s">
        <v>34</v>
      </c>
      <c r="G5912">
        <v>7.1</v>
      </c>
      <c r="H5912">
        <v>178.51</v>
      </c>
      <c r="J5912">
        <v>1.2</v>
      </c>
      <c r="K5912">
        <v>9</v>
      </c>
      <c r="L5912">
        <v>10</v>
      </c>
      <c r="M5912">
        <v>112</v>
      </c>
      <c r="N5912" t="s">
        <v>27</v>
      </c>
      <c r="O5912">
        <v>0.91400000000000003</v>
      </c>
      <c r="P5912" t="s">
        <v>58</v>
      </c>
      <c r="Q5912" t="s">
        <v>108</v>
      </c>
      <c r="R5912">
        <v>4.53</v>
      </c>
      <c r="S5912">
        <v>0</v>
      </c>
      <c r="U5912">
        <v>1</v>
      </c>
      <c r="V5912" t="s">
        <v>374</v>
      </c>
      <c r="W5912" t="s">
        <v>45</v>
      </c>
      <c r="X5912">
        <v>0</v>
      </c>
      <c r="Y5912" t="str">
        <f>IF(tblRides[[#This Row],[supply_demand_ratio]]&lt;0.8,"Below 0.8",IF(tblRides[[#This Row],[supply_demand_ratio]]&lt;1,"Between 0.8-1.0",IF(tblRides[[#This Row],[supply_demand_ratio]]&lt;=1.2,"Between 1.0-1.2","Above 1.2")))</f>
        <v>Between 0.8-1.0</v>
      </c>
    </row>
    <row r="5913" spans="1:25" x14ac:dyDescent="0.3">
      <c r="A5913" t="s">
        <v>5968</v>
      </c>
      <c r="B5913" s="1">
        <v>46075.342361111114</v>
      </c>
      <c r="C5913" s="2">
        <v>46075</v>
      </c>
      <c r="D5913">
        <v>8</v>
      </c>
      <c r="E5913" t="s">
        <v>33</v>
      </c>
      <c r="F5913" t="s">
        <v>26</v>
      </c>
      <c r="G5913">
        <v>8</v>
      </c>
      <c r="H5913">
        <v>175.89</v>
      </c>
      <c r="I5913">
        <v>178.97</v>
      </c>
      <c r="J5913">
        <v>1.1000000000000001</v>
      </c>
      <c r="K5913">
        <v>5.8</v>
      </c>
      <c r="L5913">
        <v>9.1999999999999993</v>
      </c>
      <c r="M5913">
        <v>85</v>
      </c>
      <c r="N5913" t="s">
        <v>27</v>
      </c>
      <c r="O5913">
        <v>0.80200000000000005</v>
      </c>
      <c r="P5913" t="s">
        <v>28</v>
      </c>
      <c r="Q5913" t="s">
        <v>29</v>
      </c>
      <c r="R5913">
        <v>4.53</v>
      </c>
      <c r="S5913">
        <v>166</v>
      </c>
      <c r="T5913">
        <v>3.08</v>
      </c>
      <c r="U5913">
        <v>3.4</v>
      </c>
      <c r="V5913" t="s">
        <v>374</v>
      </c>
      <c r="W5913" t="s">
        <v>45</v>
      </c>
      <c r="X5913">
        <v>1</v>
      </c>
      <c r="Y5913" t="str">
        <f>IF(tblRides[[#This Row],[supply_demand_ratio]]&lt;0.8,"Below 0.8",IF(tblRides[[#This Row],[supply_demand_ratio]]&lt;1,"Between 0.8-1.0",IF(tblRides[[#This Row],[supply_demand_ratio]]&lt;=1.2,"Between 1.0-1.2","Above 1.2")))</f>
        <v>Between 0.8-1.0</v>
      </c>
    </row>
    <row r="5914" spans="1:25" x14ac:dyDescent="0.3">
      <c r="A5914" t="s">
        <v>5969</v>
      </c>
      <c r="B5914" s="1">
        <v>46075.345138888886</v>
      </c>
      <c r="C5914" s="2">
        <v>46075</v>
      </c>
      <c r="D5914">
        <v>8</v>
      </c>
      <c r="E5914" t="s">
        <v>33</v>
      </c>
      <c r="F5914" t="s">
        <v>26</v>
      </c>
      <c r="G5914">
        <v>1.1000000000000001</v>
      </c>
      <c r="H5914">
        <v>65.17</v>
      </c>
      <c r="I5914">
        <v>65.23</v>
      </c>
      <c r="J5914">
        <v>1.2</v>
      </c>
      <c r="K5914">
        <v>10.4</v>
      </c>
      <c r="L5914">
        <v>13.6</v>
      </c>
      <c r="M5914">
        <v>90</v>
      </c>
      <c r="N5914" t="s">
        <v>27</v>
      </c>
      <c r="O5914">
        <v>0.83799999999999997</v>
      </c>
      <c r="P5914" t="s">
        <v>28</v>
      </c>
      <c r="Q5914" t="s">
        <v>29</v>
      </c>
      <c r="R5914">
        <v>5</v>
      </c>
      <c r="S5914">
        <v>5</v>
      </c>
      <c r="T5914">
        <v>0.06</v>
      </c>
      <c r="U5914">
        <v>3.2</v>
      </c>
      <c r="V5914" t="s">
        <v>374</v>
      </c>
      <c r="W5914" t="s">
        <v>77</v>
      </c>
      <c r="X5914">
        <v>1</v>
      </c>
      <c r="Y5914" t="str">
        <f>IF(tblRides[[#This Row],[supply_demand_ratio]]&lt;0.8,"Below 0.8",IF(tblRides[[#This Row],[supply_demand_ratio]]&lt;1,"Between 0.8-1.0",IF(tblRides[[#This Row],[supply_demand_ratio]]&lt;=1.2,"Between 1.0-1.2","Above 1.2")))</f>
        <v>Between 0.8-1.0</v>
      </c>
    </row>
    <row r="5915" spans="1:25" x14ac:dyDescent="0.3">
      <c r="A5915" t="s">
        <v>5970</v>
      </c>
      <c r="B5915" s="1">
        <v>46075.354861111111</v>
      </c>
      <c r="C5915" s="2">
        <v>46075</v>
      </c>
      <c r="D5915">
        <v>8</v>
      </c>
      <c r="E5915" t="s">
        <v>33</v>
      </c>
      <c r="F5915" t="s">
        <v>26</v>
      </c>
      <c r="G5915">
        <v>8.1999999999999993</v>
      </c>
      <c r="H5915">
        <v>162.22</v>
      </c>
      <c r="I5915">
        <v>165.65</v>
      </c>
      <c r="J5915">
        <v>1</v>
      </c>
      <c r="K5915">
        <v>6.8</v>
      </c>
      <c r="L5915">
        <v>10.3</v>
      </c>
      <c r="M5915">
        <v>85</v>
      </c>
      <c r="N5915" t="s">
        <v>27</v>
      </c>
      <c r="O5915">
        <v>1.028</v>
      </c>
      <c r="P5915" t="s">
        <v>28</v>
      </c>
      <c r="Q5915" t="s">
        <v>29</v>
      </c>
      <c r="R5915">
        <v>4.59</v>
      </c>
      <c r="S5915">
        <v>29</v>
      </c>
      <c r="T5915">
        <v>3.43</v>
      </c>
      <c r="U5915">
        <v>3.5</v>
      </c>
      <c r="V5915" t="s">
        <v>374</v>
      </c>
      <c r="W5915" t="s">
        <v>45</v>
      </c>
      <c r="X5915">
        <v>1</v>
      </c>
      <c r="Y5915" t="str">
        <f>IF(tblRides[[#This Row],[supply_demand_ratio]]&lt;0.8,"Below 0.8",IF(tblRides[[#This Row],[supply_demand_ratio]]&lt;1,"Between 0.8-1.0",IF(tblRides[[#This Row],[supply_demand_ratio]]&lt;=1.2,"Between 1.0-1.2","Above 1.2")))</f>
        <v>Between 1.0-1.2</v>
      </c>
    </row>
    <row r="5916" spans="1:25" x14ac:dyDescent="0.3">
      <c r="A5916" t="s">
        <v>5971</v>
      </c>
      <c r="B5916" s="1">
        <v>46075.365277777775</v>
      </c>
      <c r="C5916" s="2">
        <v>46075</v>
      </c>
      <c r="D5916">
        <v>8</v>
      </c>
      <c r="E5916" t="s">
        <v>62</v>
      </c>
      <c r="F5916" t="s">
        <v>26</v>
      </c>
      <c r="G5916">
        <v>9</v>
      </c>
      <c r="H5916">
        <v>167.08</v>
      </c>
      <c r="J5916">
        <v>1</v>
      </c>
      <c r="K5916">
        <v>7.4</v>
      </c>
      <c r="L5916">
        <v>10.3</v>
      </c>
      <c r="M5916">
        <v>62</v>
      </c>
      <c r="N5916" t="s">
        <v>27</v>
      </c>
      <c r="O5916">
        <v>1.236</v>
      </c>
      <c r="P5916" t="s">
        <v>37</v>
      </c>
      <c r="Q5916" t="s">
        <v>38</v>
      </c>
      <c r="R5916">
        <v>4.91</v>
      </c>
      <c r="S5916">
        <v>13</v>
      </c>
      <c r="U5916">
        <v>2.9</v>
      </c>
      <c r="V5916" t="s">
        <v>374</v>
      </c>
      <c r="W5916" t="s">
        <v>45</v>
      </c>
      <c r="X5916">
        <v>0</v>
      </c>
      <c r="Y5916" t="str">
        <f>IF(tblRides[[#This Row],[supply_demand_ratio]]&lt;0.8,"Below 0.8",IF(tblRides[[#This Row],[supply_demand_ratio]]&lt;1,"Between 0.8-1.0",IF(tblRides[[#This Row],[supply_demand_ratio]]&lt;=1.2,"Between 1.0-1.2","Above 1.2")))</f>
        <v>Above 1.2</v>
      </c>
    </row>
    <row r="5917" spans="1:25" x14ac:dyDescent="0.3">
      <c r="A5917" t="s">
        <v>5972</v>
      </c>
      <c r="B5917" s="1">
        <v>46075.379861111112</v>
      </c>
      <c r="C5917" s="2">
        <v>46075</v>
      </c>
      <c r="D5917">
        <v>9</v>
      </c>
      <c r="E5917" t="s">
        <v>62</v>
      </c>
      <c r="F5917" t="s">
        <v>26</v>
      </c>
      <c r="G5917">
        <v>0.7</v>
      </c>
      <c r="H5917">
        <v>46.51</v>
      </c>
      <c r="I5917">
        <v>44.82</v>
      </c>
      <c r="J5917">
        <v>1</v>
      </c>
      <c r="K5917">
        <v>5.0999999999999996</v>
      </c>
      <c r="L5917">
        <v>12.4</v>
      </c>
      <c r="M5917">
        <v>53</v>
      </c>
      <c r="N5917" t="s">
        <v>41</v>
      </c>
      <c r="O5917">
        <v>1.1719999999999999</v>
      </c>
      <c r="P5917" t="s">
        <v>28</v>
      </c>
      <c r="Q5917" t="s">
        <v>29</v>
      </c>
      <c r="R5917">
        <v>4.7699999999999996</v>
      </c>
      <c r="S5917">
        <v>8</v>
      </c>
      <c r="T5917">
        <v>-1.69</v>
      </c>
      <c r="U5917">
        <v>7.3</v>
      </c>
      <c r="V5917" t="s">
        <v>374</v>
      </c>
      <c r="W5917" t="s">
        <v>45</v>
      </c>
      <c r="X5917">
        <v>1</v>
      </c>
      <c r="Y5917" t="str">
        <f>IF(tblRides[[#This Row],[supply_demand_ratio]]&lt;0.8,"Below 0.8",IF(tblRides[[#This Row],[supply_demand_ratio]]&lt;1,"Between 0.8-1.0",IF(tblRides[[#This Row],[supply_demand_ratio]]&lt;=1.2,"Between 1.0-1.2","Above 1.2")))</f>
        <v>Between 1.0-1.2</v>
      </c>
    </row>
    <row r="5918" spans="1:25" x14ac:dyDescent="0.3">
      <c r="A5918" t="s">
        <v>5973</v>
      </c>
      <c r="B5918" s="1">
        <v>46075.379861111112</v>
      </c>
      <c r="C5918" s="2">
        <v>46075</v>
      </c>
      <c r="D5918">
        <v>9</v>
      </c>
      <c r="E5918" t="s">
        <v>43</v>
      </c>
      <c r="F5918" t="s">
        <v>26</v>
      </c>
      <c r="G5918">
        <v>2.8</v>
      </c>
      <c r="H5918">
        <v>78.67</v>
      </c>
      <c r="J5918">
        <v>1</v>
      </c>
      <c r="K5918">
        <v>3.7</v>
      </c>
      <c r="L5918">
        <v>5.2</v>
      </c>
      <c r="M5918">
        <v>66</v>
      </c>
      <c r="N5918" t="s">
        <v>41</v>
      </c>
      <c r="O5918">
        <v>1.5189999999999999</v>
      </c>
      <c r="P5918" t="s">
        <v>37</v>
      </c>
      <c r="Q5918" t="s">
        <v>280</v>
      </c>
      <c r="R5918">
        <v>4.63</v>
      </c>
      <c r="S5918">
        <v>32</v>
      </c>
      <c r="U5918">
        <v>1.5</v>
      </c>
      <c r="V5918" t="s">
        <v>374</v>
      </c>
      <c r="W5918" t="s">
        <v>31</v>
      </c>
      <c r="X5918">
        <v>0</v>
      </c>
      <c r="Y5918" t="str">
        <f>IF(tblRides[[#This Row],[supply_demand_ratio]]&lt;0.8,"Below 0.8",IF(tblRides[[#This Row],[supply_demand_ratio]]&lt;1,"Between 0.8-1.0",IF(tblRides[[#This Row],[supply_demand_ratio]]&lt;=1.2,"Between 1.0-1.2","Above 1.2")))</f>
        <v>Above 1.2</v>
      </c>
    </row>
    <row r="5919" spans="1:25" x14ac:dyDescent="0.3">
      <c r="A5919" t="s">
        <v>5974</v>
      </c>
      <c r="B5919" s="1">
        <v>46075.394444444442</v>
      </c>
      <c r="C5919" s="2">
        <v>46075</v>
      </c>
      <c r="D5919">
        <v>9</v>
      </c>
      <c r="E5919" t="s">
        <v>33</v>
      </c>
      <c r="F5919" t="s">
        <v>34</v>
      </c>
      <c r="G5919">
        <v>8.6</v>
      </c>
      <c r="H5919">
        <v>170.37</v>
      </c>
      <c r="I5919">
        <v>166.22</v>
      </c>
      <c r="J5919">
        <v>1</v>
      </c>
      <c r="K5919">
        <v>7.5</v>
      </c>
      <c r="L5919">
        <v>8.9</v>
      </c>
      <c r="M5919">
        <v>76</v>
      </c>
      <c r="N5919" t="s">
        <v>27</v>
      </c>
      <c r="O5919">
        <v>0.879</v>
      </c>
      <c r="P5919" t="s">
        <v>28</v>
      </c>
      <c r="Q5919" t="s">
        <v>29</v>
      </c>
      <c r="R5919">
        <v>4.7300000000000004</v>
      </c>
      <c r="S5919">
        <v>0</v>
      </c>
      <c r="T5919">
        <v>-4.1500000000000004</v>
      </c>
      <c r="U5919">
        <v>1.4</v>
      </c>
      <c r="V5919" t="s">
        <v>374</v>
      </c>
      <c r="W5919" t="s">
        <v>45</v>
      </c>
      <c r="X5919">
        <v>1</v>
      </c>
      <c r="Y5919" t="str">
        <f>IF(tblRides[[#This Row],[supply_demand_ratio]]&lt;0.8,"Below 0.8",IF(tblRides[[#This Row],[supply_demand_ratio]]&lt;1,"Between 0.8-1.0",IF(tblRides[[#This Row],[supply_demand_ratio]]&lt;=1.2,"Between 1.0-1.2","Above 1.2")))</f>
        <v>Between 0.8-1.0</v>
      </c>
    </row>
    <row r="5920" spans="1:25" x14ac:dyDescent="0.3">
      <c r="A5920" t="s">
        <v>5975</v>
      </c>
      <c r="B5920" s="1">
        <v>46075.4</v>
      </c>
      <c r="C5920" s="2">
        <v>46075</v>
      </c>
      <c r="D5920">
        <v>9</v>
      </c>
      <c r="E5920" t="s">
        <v>36</v>
      </c>
      <c r="F5920" t="s">
        <v>34</v>
      </c>
      <c r="G5920">
        <v>15.9</v>
      </c>
      <c r="H5920">
        <v>311.39</v>
      </c>
      <c r="I5920">
        <v>292.52999999999997</v>
      </c>
      <c r="J5920">
        <v>1.1000000000000001</v>
      </c>
      <c r="K5920">
        <v>7.4</v>
      </c>
      <c r="L5920">
        <v>12.3</v>
      </c>
      <c r="M5920">
        <v>98</v>
      </c>
      <c r="N5920" t="s">
        <v>27</v>
      </c>
      <c r="O5920">
        <v>0.81200000000000006</v>
      </c>
      <c r="P5920" t="s">
        <v>28</v>
      </c>
      <c r="Q5920" t="s">
        <v>29</v>
      </c>
      <c r="R5920">
        <v>4.9400000000000004</v>
      </c>
      <c r="S5920">
        <v>0</v>
      </c>
      <c r="T5920">
        <v>-18.86</v>
      </c>
      <c r="U5920">
        <v>4.9000000000000004</v>
      </c>
      <c r="V5920" t="s">
        <v>374</v>
      </c>
      <c r="W5920" t="s">
        <v>45</v>
      </c>
      <c r="X5920">
        <v>1</v>
      </c>
      <c r="Y5920" t="str">
        <f>IF(tblRides[[#This Row],[supply_demand_ratio]]&lt;0.8,"Below 0.8",IF(tblRides[[#This Row],[supply_demand_ratio]]&lt;1,"Between 0.8-1.0",IF(tblRides[[#This Row],[supply_demand_ratio]]&lt;=1.2,"Between 1.0-1.2","Above 1.2")))</f>
        <v>Between 0.8-1.0</v>
      </c>
    </row>
    <row r="5921" spans="1:25" x14ac:dyDescent="0.3">
      <c r="A5921" t="s">
        <v>5976</v>
      </c>
      <c r="B5921" s="1">
        <v>46075.404166666667</v>
      </c>
      <c r="C5921" s="2">
        <v>46075</v>
      </c>
      <c r="D5921">
        <v>9</v>
      </c>
      <c r="E5921" t="s">
        <v>25</v>
      </c>
      <c r="F5921" t="s">
        <v>26</v>
      </c>
      <c r="G5921">
        <v>8.5</v>
      </c>
      <c r="H5921">
        <v>182.21</v>
      </c>
      <c r="I5921">
        <v>179.17</v>
      </c>
      <c r="J5921">
        <v>1.2</v>
      </c>
      <c r="K5921">
        <v>6.5</v>
      </c>
      <c r="L5921">
        <v>7.5</v>
      </c>
      <c r="M5921">
        <v>104</v>
      </c>
      <c r="N5921" t="s">
        <v>72</v>
      </c>
      <c r="O5921">
        <v>0.70099999999999996</v>
      </c>
      <c r="P5921" t="s">
        <v>28</v>
      </c>
      <c r="Q5921" t="s">
        <v>29</v>
      </c>
      <c r="R5921">
        <v>4.8099999999999996</v>
      </c>
      <c r="S5921">
        <v>4</v>
      </c>
      <c r="T5921">
        <v>-3.04</v>
      </c>
      <c r="U5921">
        <v>1</v>
      </c>
      <c r="V5921" t="s">
        <v>374</v>
      </c>
      <c r="W5921" t="s">
        <v>45</v>
      </c>
      <c r="X5921">
        <v>1</v>
      </c>
      <c r="Y5921" t="str">
        <f>IF(tblRides[[#This Row],[supply_demand_ratio]]&lt;0.8,"Below 0.8",IF(tblRides[[#This Row],[supply_demand_ratio]]&lt;1,"Between 0.8-1.0",IF(tblRides[[#This Row],[supply_demand_ratio]]&lt;=1.2,"Between 1.0-1.2","Above 1.2")))</f>
        <v>Below 0.8</v>
      </c>
    </row>
    <row r="5922" spans="1:25" x14ac:dyDescent="0.3">
      <c r="A5922" t="s">
        <v>5977</v>
      </c>
      <c r="B5922" s="1">
        <v>46075.413888888892</v>
      </c>
      <c r="C5922" s="2">
        <v>46075</v>
      </c>
      <c r="D5922">
        <v>9</v>
      </c>
      <c r="E5922" t="s">
        <v>33</v>
      </c>
      <c r="F5922" t="s">
        <v>26</v>
      </c>
      <c r="G5922">
        <v>0.7</v>
      </c>
      <c r="H5922">
        <v>54.43</v>
      </c>
      <c r="I5922">
        <v>54.14</v>
      </c>
      <c r="J5922">
        <v>1.1000000000000001</v>
      </c>
      <c r="K5922">
        <v>7.7</v>
      </c>
      <c r="L5922">
        <v>5.0999999999999996</v>
      </c>
      <c r="M5922">
        <v>88</v>
      </c>
      <c r="N5922" t="s">
        <v>27</v>
      </c>
      <c r="O5922">
        <v>0.89100000000000001</v>
      </c>
      <c r="P5922" t="s">
        <v>28</v>
      </c>
      <c r="Q5922" t="s">
        <v>29</v>
      </c>
      <c r="R5922">
        <v>4.53</v>
      </c>
      <c r="S5922">
        <v>5</v>
      </c>
      <c r="T5922">
        <v>-0.28999999999999998</v>
      </c>
      <c r="U5922">
        <v>-2.6</v>
      </c>
      <c r="V5922" t="s">
        <v>374</v>
      </c>
      <c r="W5922" t="s">
        <v>45</v>
      </c>
      <c r="X5922">
        <v>1</v>
      </c>
      <c r="Y5922" t="str">
        <f>IF(tblRides[[#This Row],[supply_demand_ratio]]&lt;0.8,"Below 0.8",IF(tblRides[[#This Row],[supply_demand_ratio]]&lt;1,"Between 0.8-1.0",IF(tblRides[[#This Row],[supply_demand_ratio]]&lt;=1.2,"Between 1.0-1.2","Above 1.2")))</f>
        <v>Between 0.8-1.0</v>
      </c>
    </row>
    <row r="5923" spans="1:25" x14ac:dyDescent="0.3">
      <c r="A5923" t="s">
        <v>5978</v>
      </c>
      <c r="B5923" s="1">
        <v>46075.419444444444</v>
      </c>
      <c r="C5923" s="2">
        <v>46075</v>
      </c>
      <c r="D5923">
        <v>10</v>
      </c>
      <c r="E5923" t="s">
        <v>33</v>
      </c>
      <c r="F5923" t="s">
        <v>34</v>
      </c>
      <c r="G5923">
        <v>8.1</v>
      </c>
      <c r="H5923">
        <v>175.75</v>
      </c>
      <c r="I5923">
        <v>183.05</v>
      </c>
      <c r="J5923">
        <v>1.1000000000000001</v>
      </c>
      <c r="K5923">
        <v>7.3</v>
      </c>
      <c r="L5923">
        <v>6.6</v>
      </c>
      <c r="M5923">
        <v>76</v>
      </c>
      <c r="N5923" t="s">
        <v>27</v>
      </c>
      <c r="O5923">
        <v>0.84499999999999997</v>
      </c>
      <c r="P5923" t="s">
        <v>28</v>
      </c>
      <c r="Q5923" t="s">
        <v>29</v>
      </c>
      <c r="R5923">
        <v>4.6500000000000004</v>
      </c>
      <c r="S5923">
        <v>0</v>
      </c>
      <c r="T5923">
        <v>7.3</v>
      </c>
      <c r="U5923">
        <v>-0.7</v>
      </c>
      <c r="V5923" t="s">
        <v>374</v>
      </c>
      <c r="W5923" t="s">
        <v>45</v>
      </c>
      <c r="X5923">
        <v>1</v>
      </c>
      <c r="Y5923" t="str">
        <f>IF(tblRides[[#This Row],[supply_demand_ratio]]&lt;0.8,"Below 0.8",IF(tblRides[[#This Row],[supply_demand_ratio]]&lt;1,"Between 0.8-1.0",IF(tblRides[[#This Row],[supply_demand_ratio]]&lt;=1.2,"Between 1.0-1.2","Above 1.2")))</f>
        <v>Between 0.8-1.0</v>
      </c>
    </row>
    <row r="5924" spans="1:25" x14ac:dyDescent="0.3">
      <c r="A5924" t="s">
        <v>5979</v>
      </c>
      <c r="B5924" s="1">
        <v>46075.426388888889</v>
      </c>
      <c r="C5924" s="2">
        <v>46075</v>
      </c>
      <c r="D5924">
        <v>10</v>
      </c>
      <c r="E5924" t="s">
        <v>36</v>
      </c>
      <c r="F5924" t="s">
        <v>26</v>
      </c>
      <c r="G5924">
        <v>2.1</v>
      </c>
      <c r="H5924">
        <v>82.2</v>
      </c>
      <c r="I5924">
        <v>84</v>
      </c>
      <c r="J5924">
        <v>1.1000000000000001</v>
      </c>
      <c r="K5924">
        <v>3</v>
      </c>
      <c r="L5924">
        <v>2.4</v>
      </c>
      <c r="M5924">
        <v>85</v>
      </c>
      <c r="N5924" t="s">
        <v>27</v>
      </c>
      <c r="O5924">
        <v>0.75600000000000001</v>
      </c>
      <c r="P5924" t="s">
        <v>28</v>
      </c>
      <c r="Q5924" t="s">
        <v>29</v>
      </c>
      <c r="R5924">
        <v>4.92</v>
      </c>
      <c r="S5924">
        <v>3</v>
      </c>
      <c r="T5924">
        <v>1.8</v>
      </c>
      <c r="U5924">
        <v>-0.6</v>
      </c>
      <c r="V5924" t="s">
        <v>374</v>
      </c>
      <c r="W5924" t="s">
        <v>31</v>
      </c>
      <c r="X5924">
        <v>1</v>
      </c>
      <c r="Y5924" t="str">
        <f>IF(tblRides[[#This Row],[supply_demand_ratio]]&lt;0.8,"Below 0.8",IF(tblRides[[#This Row],[supply_demand_ratio]]&lt;1,"Between 0.8-1.0",IF(tblRides[[#This Row],[supply_demand_ratio]]&lt;=1.2,"Between 1.0-1.2","Above 1.2")))</f>
        <v>Below 0.8</v>
      </c>
    </row>
    <row r="5925" spans="1:25" x14ac:dyDescent="0.3">
      <c r="A5925" t="s">
        <v>5980</v>
      </c>
      <c r="B5925" s="1">
        <v>46075.429166666669</v>
      </c>
      <c r="C5925" s="2">
        <v>46075</v>
      </c>
      <c r="D5925">
        <v>10</v>
      </c>
      <c r="E5925" t="s">
        <v>43</v>
      </c>
      <c r="F5925" t="s">
        <v>26</v>
      </c>
      <c r="G5925">
        <v>7.1</v>
      </c>
      <c r="H5925">
        <v>160.1</v>
      </c>
      <c r="I5925">
        <v>163.09</v>
      </c>
      <c r="J5925">
        <v>1</v>
      </c>
      <c r="K5925">
        <v>6.8</v>
      </c>
      <c r="L5925">
        <v>12.7</v>
      </c>
      <c r="M5925">
        <v>57</v>
      </c>
      <c r="N5925" t="s">
        <v>27</v>
      </c>
      <c r="O5925">
        <v>0.95</v>
      </c>
      <c r="P5925" t="s">
        <v>28</v>
      </c>
      <c r="Q5925" t="s">
        <v>29</v>
      </c>
      <c r="R5925">
        <v>5</v>
      </c>
      <c r="S5925">
        <v>1</v>
      </c>
      <c r="T5925">
        <v>2.99</v>
      </c>
      <c r="U5925">
        <v>5.9</v>
      </c>
      <c r="V5925" t="s">
        <v>374</v>
      </c>
      <c r="W5925" t="s">
        <v>45</v>
      </c>
      <c r="X5925">
        <v>1</v>
      </c>
      <c r="Y5925" t="str">
        <f>IF(tblRides[[#This Row],[supply_demand_ratio]]&lt;0.8,"Below 0.8",IF(tblRides[[#This Row],[supply_demand_ratio]]&lt;1,"Between 0.8-1.0",IF(tblRides[[#This Row],[supply_demand_ratio]]&lt;=1.2,"Between 1.0-1.2","Above 1.2")))</f>
        <v>Between 0.8-1.0</v>
      </c>
    </row>
    <row r="5926" spans="1:25" x14ac:dyDescent="0.3">
      <c r="A5926" t="s">
        <v>5981</v>
      </c>
      <c r="B5926" s="1">
        <v>46075.4375</v>
      </c>
      <c r="C5926" s="2">
        <v>46075</v>
      </c>
      <c r="D5926">
        <v>10</v>
      </c>
      <c r="E5926" t="s">
        <v>25</v>
      </c>
      <c r="F5926" t="s">
        <v>26</v>
      </c>
      <c r="G5926">
        <v>8.6</v>
      </c>
      <c r="H5926">
        <v>208.68</v>
      </c>
      <c r="I5926">
        <v>203.48</v>
      </c>
      <c r="J5926">
        <v>1.2</v>
      </c>
      <c r="K5926">
        <v>8.3000000000000007</v>
      </c>
      <c r="L5926">
        <v>6.9</v>
      </c>
      <c r="M5926">
        <v>119</v>
      </c>
      <c r="N5926" t="s">
        <v>27</v>
      </c>
      <c r="O5926">
        <v>0.86199999999999999</v>
      </c>
      <c r="P5926" t="s">
        <v>28</v>
      </c>
      <c r="Q5926" t="s">
        <v>29</v>
      </c>
      <c r="R5926">
        <v>4.87</v>
      </c>
      <c r="S5926">
        <v>11</v>
      </c>
      <c r="T5926">
        <v>-5.2</v>
      </c>
      <c r="U5926">
        <v>-1.4</v>
      </c>
      <c r="V5926" t="s">
        <v>374</v>
      </c>
      <c r="W5926" t="s">
        <v>45</v>
      </c>
      <c r="X5926">
        <v>1</v>
      </c>
      <c r="Y5926" t="str">
        <f>IF(tblRides[[#This Row],[supply_demand_ratio]]&lt;0.8,"Below 0.8",IF(tblRides[[#This Row],[supply_demand_ratio]]&lt;1,"Between 0.8-1.0",IF(tblRides[[#This Row],[supply_demand_ratio]]&lt;=1.2,"Between 1.0-1.2","Above 1.2")))</f>
        <v>Between 0.8-1.0</v>
      </c>
    </row>
    <row r="5927" spans="1:25" x14ac:dyDescent="0.3">
      <c r="A5927" t="s">
        <v>5982</v>
      </c>
      <c r="B5927" s="1">
        <v>46075.440972222219</v>
      </c>
      <c r="C5927" s="2">
        <v>46075</v>
      </c>
      <c r="D5927">
        <v>10</v>
      </c>
      <c r="E5927" t="s">
        <v>25</v>
      </c>
      <c r="F5927" t="s">
        <v>26</v>
      </c>
      <c r="G5927">
        <v>7.1</v>
      </c>
      <c r="H5927">
        <v>196.42</v>
      </c>
      <c r="I5927">
        <v>204.41</v>
      </c>
      <c r="J5927">
        <v>1.3</v>
      </c>
      <c r="K5927">
        <v>3.6</v>
      </c>
      <c r="L5927">
        <v>1</v>
      </c>
      <c r="M5927">
        <v>104</v>
      </c>
      <c r="N5927" t="s">
        <v>27</v>
      </c>
      <c r="O5927">
        <v>0.75800000000000001</v>
      </c>
      <c r="P5927" t="s">
        <v>28</v>
      </c>
      <c r="Q5927" t="s">
        <v>29</v>
      </c>
      <c r="R5927">
        <v>5</v>
      </c>
      <c r="S5927">
        <v>7</v>
      </c>
      <c r="T5927">
        <v>7.99</v>
      </c>
      <c r="U5927">
        <v>-2.6</v>
      </c>
      <c r="V5927" t="s">
        <v>374</v>
      </c>
      <c r="W5927" t="s">
        <v>31</v>
      </c>
      <c r="X5927">
        <v>1</v>
      </c>
      <c r="Y5927" t="str">
        <f>IF(tblRides[[#This Row],[supply_demand_ratio]]&lt;0.8,"Below 0.8",IF(tblRides[[#This Row],[supply_demand_ratio]]&lt;1,"Between 0.8-1.0",IF(tblRides[[#This Row],[supply_demand_ratio]]&lt;=1.2,"Between 1.0-1.2","Above 1.2")))</f>
        <v>Below 0.8</v>
      </c>
    </row>
    <row r="5928" spans="1:25" x14ac:dyDescent="0.3">
      <c r="A5928" t="s">
        <v>5983</v>
      </c>
      <c r="B5928" s="1">
        <v>46075.445833333331</v>
      </c>
      <c r="C5928" s="2">
        <v>46075</v>
      </c>
      <c r="D5928">
        <v>10</v>
      </c>
      <c r="E5928" t="s">
        <v>33</v>
      </c>
      <c r="F5928" t="s">
        <v>26</v>
      </c>
      <c r="G5928">
        <v>10.1</v>
      </c>
      <c r="H5928">
        <v>193.13</v>
      </c>
      <c r="J5928">
        <v>1</v>
      </c>
      <c r="K5928">
        <v>9.3000000000000007</v>
      </c>
      <c r="M5928">
        <v>89</v>
      </c>
      <c r="N5928" t="s">
        <v>27</v>
      </c>
      <c r="O5928">
        <v>1.02</v>
      </c>
      <c r="P5928" t="s">
        <v>82</v>
      </c>
      <c r="Q5928" t="s">
        <v>83</v>
      </c>
      <c r="R5928">
        <v>4.68</v>
      </c>
      <c r="S5928">
        <v>5</v>
      </c>
      <c r="V5928" t="s">
        <v>374</v>
      </c>
      <c r="W5928" t="s">
        <v>45</v>
      </c>
      <c r="X5928">
        <v>0</v>
      </c>
      <c r="Y5928" t="str">
        <f>IF(tblRides[[#This Row],[supply_demand_ratio]]&lt;0.8,"Below 0.8",IF(tblRides[[#This Row],[supply_demand_ratio]]&lt;1,"Between 0.8-1.0",IF(tblRides[[#This Row],[supply_demand_ratio]]&lt;=1.2,"Between 1.0-1.2","Above 1.2")))</f>
        <v>Between 1.0-1.2</v>
      </c>
    </row>
    <row r="5929" spans="1:25" x14ac:dyDescent="0.3">
      <c r="A5929" t="s">
        <v>5984</v>
      </c>
      <c r="B5929" s="1">
        <v>46075.456250000003</v>
      </c>
      <c r="C5929" s="2">
        <v>46075</v>
      </c>
      <c r="D5929">
        <v>10</v>
      </c>
      <c r="E5929" t="s">
        <v>62</v>
      </c>
      <c r="F5929" t="s">
        <v>26</v>
      </c>
      <c r="G5929">
        <v>3.3</v>
      </c>
      <c r="H5929">
        <v>82.05</v>
      </c>
      <c r="I5929">
        <v>83.56</v>
      </c>
      <c r="J5929">
        <v>1</v>
      </c>
      <c r="K5929">
        <v>8.1</v>
      </c>
      <c r="L5929">
        <v>15.1</v>
      </c>
      <c r="M5929">
        <v>50</v>
      </c>
      <c r="N5929" t="s">
        <v>41</v>
      </c>
      <c r="O5929">
        <v>1.2729999999999999</v>
      </c>
      <c r="P5929" t="s">
        <v>28</v>
      </c>
      <c r="Q5929" t="s">
        <v>29</v>
      </c>
      <c r="R5929">
        <v>4.87</v>
      </c>
      <c r="S5929">
        <v>16</v>
      </c>
      <c r="T5929">
        <v>1.51</v>
      </c>
      <c r="U5929">
        <v>7</v>
      </c>
      <c r="V5929" t="s">
        <v>374</v>
      </c>
      <c r="W5929" t="s">
        <v>45</v>
      </c>
      <c r="X5929">
        <v>1</v>
      </c>
      <c r="Y5929" t="str">
        <f>IF(tblRides[[#This Row],[supply_demand_ratio]]&lt;0.8,"Below 0.8",IF(tblRides[[#This Row],[supply_demand_ratio]]&lt;1,"Between 0.8-1.0",IF(tblRides[[#This Row],[supply_demand_ratio]]&lt;=1.2,"Between 1.0-1.2","Above 1.2")))</f>
        <v>Above 1.2</v>
      </c>
    </row>
    <row r="5930" spans="1:25" x14ac:dyDescent="0.3">
      <c r="A5930" t="s">
        <v>5985</v>
      </c>
      <c r="B5930" s="1">
        <v>46075.462500000001</v>
      </c>
      <c r="C5930" s="2">
        <v>46075</v>
      </c>
      <c r="D5930">
        <v>11</v>
      </c>
      <c r="E5930" t="s">
        <v>62</v>
      </c>
      <c r="F5930" t="s">
        <v>26</v>
      </c>
      <c r="G5930">
        <v>8.8000000000000007</v>
      </c>
      <c r="H5930">
        <v>166.06</v>
      </c>
      <c r="I5930">
        <v>173.85</v>
      </c>
      <c r="J5930">
        <v>1</v>
      </c>
      <c r="K5930">
        <v>2</v>
      </c>
      <c r="L5930">
        <v>1</v>
      </c>
      <c r="M5930">
        <v>47</v>
      </c>
      <c r="N5930" t="s">
        <v>41</v>
      </c>
      <c r="O5930">
        <v>1.83</v>
      </c>
      <c r="P5930" t="s">
        <v>28</v>
      </c>
      <c r="Q5930" t="s">
        <v>29</v>
      </c>
      <c r="R5930">
        <v>4.78</v>
      </c>
      <c r="S5930">
        <v>12</v>
      </c>
      <c r="T5930">
        <v>7.79</v>
      </c>
      <c r="U5930">
        <v>-1</v>
      </c>
      <c r="V5930" t="s">
        <v>374</v>
      </c>
      <c r="W5930" t="s">
        <v>31</v>
      </c>
      <c r="X5930">
        <v>1</v>
      </c>
      <c r="Y5930" t="str">
        <f>IF(tblRides[[#This Row],[supply_demand_ratio]]&lt;0.8,"Below 0.8",IF(tblRides[[#This Row],[supply_demand_ratio]]&lt;1,"Between 0.8-1.0",IF(tblRides[[#This Row],[supply_demand_ratio]]&lt;=1.2,"Between 1.0-1.2","Above 1.2")))</f>
        <v>Above 1.2</v>
      </c>
    </row>
    <row r="5931" spans="1:25" x14ac:dyDescent="0.3">
      <c r="A5931" t="s">
        <v>5986</v>
      </c>
      <c r="B5931" s="1">
        <v>46075.467361111114</v>
      </c>
      <c r="C5931" s="2">
        <v>46075</v>
      </c>
      <c r="D5931">
        <v>11</v>
      </c>
      <c r="E5931" t="s">
        <v>43</v>
      </c>
      <c r="F5931" t="s">
        <v>34</v>
      </c>
      <c r="G5931">
        <v>4.5</v>
      </c>
      <c r="H5931">
        <v>107.07</v>
      </c>
      <c r="I5931">
        <v>105.24</v>
      </c>
      <c r="J5931">
        <v>1</v>
      </c>
      <c r="K5931">
        <v>4</v>
      </c>
      <c r="L5931">
        <v>11.1</v>
      </c>
      <c r="M5931">
        <v>69</v>
      </c>
      <c r="N5931" t="s">
        <v>41</v>
      </c>
      <c r="O5931">
        <v>1.9830000000000001</v>
      </c>
      <c r="P5931" t="s">
        <v>28</v>
      </c>
      <c r="Q5931" t="s">
        <v>29</v>
      </c>
      <c r="R5931">
        <v>5</v>
      </c>
      <c r="S5931">
        <v>0</v>
      </c>
      <c r="T5931">
        <v>-1.83</v>
      </c>
      <c r="U5931">
        <v>7.1</v>
      </c>
      <c r="V5931" t="s">
        <v>374</v>
      </c>
      <c r="W5931" t="s">
        <v>31</v>
      </c>
      <c r="X5931">
        <v>1</v>
      </c>
      <c r="Y5931" t="str">
        <f>IF(tblRides[[#This Row],[supply_demand_ratio]]&lt;0.8,"Below 0.8",IF(tblRides[[#This Row],[supply_demand_ratio]]&lt;1,"Between 0.8-1.0",IF(tblRides[[#This Row],[supply_demand_ratio]]&lt;=1.2,"Between 1.0-1.2","Above 1.2")))</f>
        <v>Above 1.2</v>
      </c>
    </row>
    <row r="5932" spans="1:25" x14ac:dyDescent="0.3">
      <c r="A5932" t="s">
        <v>5987</v>
      </c>
      <c r="B5932" s="1">
        <v>46075.529166666667</v>
      </c>
      <c r="C5932" s="2">
        <v>46075</v>
      </c>
      <c r="D5932">
        <v>12</v>
      </c>
      <c r="E5932" t="s">
        <v>25</v>
      </c>
      <c r="F5932" t="s">
        <v>26</v>
      </c>
      <c r="G5932">
        <v>8.6999999999999993</v>
      </c>
      <c r="H5932">
        <v>226.12</v>
      </c>
      <c r="J5932">
        <v>1.2</v>
      </c>
      <c r="K5932">
        <v>4.0999999999999996</v>
      </c>
      <c r="L5932">
        <v>2.2000000000000002</v>
      </c>
      <c r="M5932">
        <v>130</v>
      </c>
      <c r="N5932" t="s">
        <v>72</v>
      </c>
      <c r="O5932">
        <v>0.84199999999999997</v>
      </c>
      <c r="P5932" t="s">
        <v>58</v>
      </c>
      <c r="Q5932" t="s">
        <v>108</v>
      </c>
      <c r="R5932">
        <v>4.7300000000000004</v>
      </c>
      <c r="S5932">
        <v>156</v>
      </c>
      <c r="U5932">
        <v>-1.9</v>
      </c>
      <c r="V5932" t="s">
        <v>374</v>
      </c>
      <c r="W5932" t="s">
        <v>31</v>
      </c>
      <c r="X5932">
        <v>0</v>
      </c>
      <c r="Y5932" t="str">
        <f>IF(tblRides[[#This Row],[supply_demand_ratio]]&lt;0.8,"Below 0.8",IF(tblRides[[#This Row],[supply_demand_ratio]]&lt;1,"Between 0.8-1.0",IF(tblRides[[#This Row],[supply_demand_ratio]]&lt;=1.2,"Between 1.0-1.2","Above 1.2")))</f>
        <v>Between 0.8-1.0</v>
      </c>
    </row>
    <row r="5933" spans="1:25" x14ac:dyDescent="0.3">
      <c r="A5933" t="s">
        <v>5988</v>
      </c>
      <c r="B5933" s="1">
        <v>46075.56527777778</v>
      </c>
      <c r="C5933" s="2">
        <v>46075</v>
      </c>
      <c r="D5933">
        <v>13</v>
      </c>
      <c r="E5933" t="s">
        <v>36</v>
      </c>
      <c r="F5933" t="s">
        <v>26</v>
      </c>
      <c r="G5933">
        <v>2.4</v>
      </c>
      <c r="H5933">
        <v>73.14</v>
      </c>
      <c r="I5933">
        <v>74.83</v>
      </c>
      <c r="J5933">
        <v>1</v>
      </c>
      <c r="K5933">
        <v>2</v>
      </c>
      <c r="L5933">
        <v>1</v>
      </c>
      <c r="M5933">
        <v>112</v>
      </c>
      <c r="N5933" t="s">
        <v>41</v>
      </c>
      <c r="O5933">
        <v>1.631</v>
      </c>
      <c r="P5933" t="s">
        <v>28</v>
      </c>
      <c r="Q5933" t="s">
        <v>29</v>
      </c>
      <c r="R5933">
        <v>4.95</v>
      </c>
      <c r="S5933">
        <v>20</v>
      </c>
      <c r="T5933">
        <v>1.69</v>
      </c>
      <c r="U5933">
        <v>-1</v>
      </c>
      <c r="V5933" t="s">
        <v>374</v>
      </c>
      <c r="W5933" t="s">
        <v>31</v>
      </c>
      <c r="X5933">
        <v>1</v>
      </c>
      <c r="Y5933" t="str">
        <f>IF(tblRides[[#This Row],[supply_demand_ratio]]&lt;0.8,"Below 0.8",IF(tblRides[[#This Row],[supply_demand_ratio]]&lt;1,"Between 0.8-1.0",IF(tblRides[[#This Row],[supply_demand_ratio]]&lt;=1.2,"Between 1.0-1.2","Above 1.2")))</f>
        <v>Above 1.2</v>
      </c>
    </row>
    <row r="5934" spans="1:25" x14ac:dyDescent="0.3">
      <c r="A5934" t="s">
        <v>5989</v>
      </c>
      <c r="B5934" s="1">
        <v>46075.568749999999</v>
      </c>
      <c r="C5934" s="2">
        <v>46075</v>
      </c>
      <c r="D5934">
        <v>13</v>
      </c>
      <c r="E5934" t="s">
        <v>36</v>
      </c>
      <c r="F5934" t="s">
        <v>26</v>
      </c>
      <c r="G5934">
        <v>3.5</v>
      </c>
      <c r="H5934">
        <v>86.4</v>
      </c>
      <c r="I5934">
        <v>89.21</v>
      </c>
      <c r="J5934">
        <v>1</v>
      </c>
      <c r="K5934">
        <v>4.9000000000000004</v>
      </c>
      <c r="L5934">
        <v>1.2</v>
      </c>
      <c r="M5934">
        <v>113</v>
      </c>
      <c r="N5934" t="s">
        <v>27</v>
      </c>
      <c r="O5934">
        <v>1.1659999999999999</v>
      </c>
      <c r="P5934" t="s">
        <v>28</v>
      </c>
      <c r="Q5934" t="s">
        <v>29</v>
      </c>
      <c r="R5934">
        <v>4.71</v>
      </c>
      <c r="S5934">
        <v>85</v>
      </c>
      <c r="T5934">
        <v>2.81</v>
      </c>
      <c r="U5934">
        <v>-3.7</v>
      </c>
      <c r="V5934" t="s">
        <v>374</v>
      </c>
      <c r="W5934" t="s">
        <v>31</v>
      </c>
      <c r="X5934">
        <v>1</v>
      </c>
      <c r="Y5934" t="str">
        <f>IF(tblRides[[#This Row],[supply_demand_ratio]]&lt;0.8,"Below 0.8",IF(tblRides[[#This Row],[supply_demand_ratio]]&lt;1,"Between 0.8-1.0",IF(tblRides[[#This Row],[supply_demand_ratio]]&lt;=1.2,"Between 1.0-1.2","Above 1.2")))</f>
        <v>Between 1.0-1.2</v>
      </c>
    </row>
    <row r="5935" spans="1:25" x14ac:dyDescent="0.3">
      <c r="A5935" t="s">
        <v>5990</v>
      </c>
      <c r="B5935" s="1">
        <v>46075.574305555558</v>
      </c>
      <c r="C5935" s="2">
        <v>46075</v>
      </c>
      <c r="D5935">
        <v>13</v>
      </c>
      <c r="E5935" t="s">
        <v>33</v>
      </c>
      <c r="F5935" t="s">
        <v>26</v>
      </c>
      <c r="G5935">
        <v>9.6</v>
      </c>
      <c r="H5935">
        <v>167.13</v>
      </c>
      <c r="I5935">
        <v>168.85</v>
      </c>
      <c r="J5935">
        <v>1</v>
      </c>
      <c r="K5935">
        <v>4.5999999999999996</v>
      </c>
      <c r="L5935">
        <v>5.6</v>
      </c>
      <c r="M5935">
        <v>92</v>
      </c>
      <c r="N5935" t="s">
        <v>41</v>
      </c>
      <c r="O5935">
        <v>1.2210000000000001</v>
      </c>
      <c r="P5935" t="s">
        <v>28</v>
      </c>
      <c r="Q5935" t="s">
        <v>29</v>
      </c>
      <c r="R5935">
        <v>4.58</v>
      </c>
      <c r="S5935">
        <v>5</v>
      </c>
      <c r="T5935">
        <v>1.72</v>
      </c>
      <c r="U5935">
        <v>1</v>
      </c>
      <c r="V5935" t="s">
        <v>374</v>
      </c>
      <c r="W5935" t="s">
        <v>31</v>
      </c>
      <c r="X5935">
        <v>1</v>
      </c>
      <c r="Y5935" t="str">
        <f>IF(tblRides[[#This Row],[supply_demand_ratio]]&lt;0.8,"Below 0.8",IF(tblRides[[#This Row],[supply_demand_ratio]]&lt;1,"Between 0.8-1.0",IF(tblRides[[#This Row],[supply_demand_ratio]]&lt;=1.2,"Between 1.0-1.2","Above 1.2")))</f>
        <v>Above 1.2</v>
      </c>
    </row>
    <row r="5936" spans="1:25" x14ac:dyDescent="0.3">
      <c r="A5936" t="s">
        <v>5991</v>
      </c>
      <c r="B5936" s="1">
        <v>46075.578472222223</v>
      </c>
      <c r="C5936" s="2">
        <v>46075</v>
      </c>
      <c r="D5936">
        <v>13</v>
      </c>
      <c r="E5936" t="s">
        <v>43</v>
      </c>
      <c r="F5936" t="s">
        <v>26</v>
      </c>
      <c r="G5936">
        <v>5.5</v>
      </c>
      <c r="H5936">
        <v>127.01</v>
      </c>
      <c r="I5936">
        <v>125.58</v>
      </c>
      <c r="J5936">
        <v>1.1000000000000001</v>
      </c>
      <c r="K5936">
        <v>2.4</v>
      </c>
      <c r="L5936">
        <v>1.9</v>
      </c>
      <c r="M5936">
        <v>60</v>
      </c>
      <c r="N5936" t="s">
        <v>41</v>
      </c>
      <c r="O5936">
        <v>1.278</v>
      </c>
      <c r="P5936" t="s">
        <v>28</v>
      </c>
      <c r="Q5936" t="s">
        <v>29</v>
      </c>
      <c r="R5936">
        <v>5</v>
      </c>
      <c r="S5936">
        <v>9</v>
      </c>
      <c r="T5936">
        <v>-1.43</v>
      </c>
      <c r="U5936">
        <v>-0.5</v>
      </c>
      <c r="V5936" t="s">
        <v>374</v>
      </c>
      <c r="W5936" t="s">
        <v>31</v>
      </c>
      <c r="X5936">
        <v>1</v>
      </c>
      <c r="Y5936" t="str">
        <f>IF(tblRides[[#This Row],[supply_demand_ratio]]&lt;0.8,"Below 0.8",IF(tblRides[[#This Row],[supply_demand_ratio]]&lt;1,"Between 0.8-1.0",IF(tblRides[[#This Row],[supply_demand_ratio]]&lt;=1.2,"Between 1.0-1.2","Above 1.2")))</f>
        <v>Above 1.2</v>
      </c>
    </row>
    <row r="5937" spans="1:25" x14ac:dyDescent="0.3">
      <c r="A5937" t="s">
        <v>5992</v>
      </c>
      <c r="B5937" s="1">
        <v>46075.579861111109</v>
      </c>
      <c r="C5937" s="2">
        <v>46075</v>
      </c>
      <c r="D5937">
        <v>13</v>
      </c>
      <c r="E5937" t="s">
        <v>25</v>
      </c>
      <c r="F5937" t="s">
        <v>26</v>
      </c>
      <c r="G5937">
        <v>3.2</v>
      </c>
      <c r="H5937">
        <v>90.09</v>
      </c>
      <c r="I5937">
        <v>97.21</v>
      </c>
      <c r="J5937">
        <v>1</v>
      </c>
      <c r="K5937">
        <v>2.6</v>
      </c>
      <c r="L5937">
        <v>3.1</v>
      </c>
      <c r="M5937">
        <v>138</v>
      </c>
      <c r="N5937" t="s">
        <v>27</v>
      </c>
      <c r="O5937">
        <v>1.1839999999999999</v>
      </c>
      <c r="P5937" t="s">
        <v>28</v>
      </c>
      <c r="Q5937" t="s">
        <v>29</v>
      </c>
      <c r="R5937">
        <v>4.7</v>
      </c>
      <c r="S5937">
        <v>2</v>
      </c>
      <c r="T5937">
        <v>7.12</v>
      </c>
      <c r="U5937">
        <v>0.5</v>
      </c>
      <c r="V5937" t="s">
        <v>374</v>
      </c>
      <c r="W5937" t="s">
        <v>31</v>
      </c>
      <c r="X5937">
        <v>1</v>
      </c>
      <c r="Y5937" t="str">
        <f>IF(tblRides[[#This Row],[supply_demand_ratio]]&lt;0.8,"Below 0.8",IF(tblRides[[#This Row],[supply_demand_ratio]]&lt;1,"Between 0.8-1.0",IF(tblRides[[#This Row],[supply_demand_ratio]]&lt;=1.2,"Between 1.0-1.2","Above 1.2")))</f>
        <v>Between 1.0-1.2</v>
      </c>
    </row>
    <row r="5938" spans="1:25" x14ac:dyDescent="0.3">
      <c r="A5938" t="s">
        <v>5993</v>
      </c>
      <c r="B5938" s="1">
        <v>46075.584027777775</v>
      </c>
      <c r="C5938" s="2">
        <v>46075</v>
      </c>
      <c r="D5938">
        <v>14</v>
      </c>
      <c r="E5938" t="s">
        <v>36</v>
      </c>
      <c r="F5938" t="s">
        <v>34</v>
      </c>
      <c r="G5938">
        <v>9.9</v>
      </c>
      <c r="H5938">
        <v>211.5</v>
      </c>
      <c r="I5938">
        <v>211.28</v>
      </c>
      <c r="J5938">
        <v>1</v>
      </c>
      <c r="K5938">
        <v>5.2</v>
      </c>
      <c r="L5938">
        <v>4.4000000000000004</v>
      </c>
      <c r="M5938">
        <v>109</v>
      </c>
      <c r="N5938" t="s">
        <v>27</v>
      </c>
      <c r="O5938">
        <v>0.89700000000000002</v>
      </c>
      <c r="P5938" t="s">
        <v>28</v>
      </c>
      <c r="Q5938" t="s">
        <v>29</v>
      </c>
      <c r="R5938">
        <v>4.76</v>
      </c>
      <c r="S5938">
        <v>0</v>
      </c>
      <c r="T5938">
        <v>-0.22</v>
      </c>
      <c r="U5938">
        <v>-0.8</v>
      </c>
      <c r="V5938" t="s">
        <v>374</v>
      </c>
      <c r="W5938" t="s">
        <v>45</v>
      </c>
      <c r="X5938">
        <v>1</v>
      </c>
      <c r="Y5938" t="str">
        <f>IF(tblRides[[#This Row],[supply_demand_ratio]]&lt;0.8,"Below 0.8",IF(tblRides[[#This Row],[supply_demand_ratio]]&lt;1,"Between 0.8-1.0",IF(tblRides[[#This Row],[supply_demand_ratio]]&lt;=1.2,"Between 1.0-1.2","Above 1.2")))</f>
        <v>Between 0.8-1.0</v>
      </c>
    </row>
    <row r="5939" spans="1:25" x14ac:dyDescent="0.3">
      <c r="A5939" t="s">
        <v>5994</v>
      </c>
      <c r="B5939" s="1">
        <v>46075.602083333331</v>
      </c>
      <c r="C5939" s="2">
        <v>46075</v>
      </c>
      <c r="D5939">
        <v>14</v>
      </c>
      <c r="E5939" t="s">
        <v>33</v>
      </c>
      <c r="F5939" t="s">
        <v>26</v>
      </c>
      <c r="G5939">
        <v>3.5</v>
      </c>
      <c r="H5939">
        <v>87.17</v>
      </c>
      <c r="I5939">
        <v>85.12</v>
      </c>
      <c r="J5939">
        <v>1</v>
      </c>
      <c r="K5939">
        <v>5.2</v>
      </c>
      <c r="L5939">
        <v>2</v>
      </c>
      <c r="M5939">
        <v>96</v>
      </c>
      <c r="N5939" t="s">
        <v>41</v>
      </c>
      <c r="O5939">
        <v>1.286</v>
      </c>
      <c r="P5939" t="s">
        <v>28</v>
      </c>
      <c r="Q5939" t="s">
        <v>29</v>
      </c>
      <c r="R5939">
        <v>4.54</v>
      </c>
      <c r="S5939">
        <v>4</v>
      </c>
      <c r="T5939">
        <v>-2.0499999999999998</v>
      </c>
      <c r="U5939">
        <v>-3.2</v>
      </c>
      <c r="V5939" t="s">
        <v>374</v>
      </c>
      <c r="W5939" t="s">
        <v>45</v>
      </c>
      <c r="X5939">
        <v>1</v>
      </c>
      <c r="Y5939" t="str">
        <f>IF(tblRides[[#This Row],[supply_demand_ratio]]&lt;0.8,"Below 0.8",IF(tblRides[[#This Row],[supply_demand_ratio]]&lt;1,"Between 0.8-1.0",IF(tblRides[[#This Row],[supply_demand_ratio]]&lt;=1.2,"Between 1.0-1.2","Above 1.2")))</f>
        <v>Above 1.2</v>
      </c>
    </row>
    <row r="5940" spans="1:25" x14ac:dyDescent="0.3">
      <c r="A5940" t="s">
        <v>5995</v>
      </c>
      <c r="B5940" s="1">
        <v>46075.602777777778</v>
      </c>
      <c r="C5940" s="2">
        <v>46075</v>
      </c>
      <c r="D5940">
        <v>14</v>
      </c>
      <c r="E5940" t="s">
        <v>43</v>
      </c>
      <c r="F5940" t="s">
        <v>26</v>
      </c>
      <c r="G5940">
        <v>7.8</v>
      </c>
      <c r="H5940">
        <v>151.15</v>
      </c>
      <c r="I5940">
        <v>146.09</v>
      </c>
      <c r="J5940">
        <v>1.1000000000000001</v>
      </c>
      <c r="K5940">
        <v>2.6</v>
      </c>
      <c r="L5940">
        <v>5.4</v>
      </c>
      <c r="M5940">
        <v>62</v>
      </c>
      <c r="N5940" t="s">
        <v>41</v>
      </c>
      <c r="O5940">
        <v>1.2350000000000001</v>
      </c>
      <c r="P5940" t="s">
        <v>28</v>
      </c>
      <c r="Q5940" t="s">
        <v>29</v>
      </c>
      <c r="R5940">
        <v>4.91</v>
      </c>
      <c r="S5940">
        <v>148</v>
      </c>
      <c r="T5940">
        <v>-5.0599999999999996</v>
      </c>
      <c r="U5940">
        <v>2.8</v>
      </c>
      <c r="V5940" t="s">
        <v>374</v>
      </c>
      <c r="W5940" t="s">
        <v>31</v>
      </c>
      <c r="X5940">
        <v>1</v>
      </c>
      <c r="Y5940" t="str">
        <f>IF(tblRides[[#This Row],[supply_demand_ratio]]&lt;0.8,"Below 0.8",IF(tblRides[[#This Row],[supply_demand_ratio]]&lt;1,"Between 0.8-1.0",IF(tblRides[[#This Row],[supply_demand_ratio]]&lt;=1.2,"Between 1.0-1.2","Above 1.2")))</f>
        <v>Above 1.2</v>
      </c>
    </row>
    <row r="5941" spans="1:25" x14ac:dyDescent="0.3">
      <c r="A5941" t="s">
        <v>5996</v>
      </c>
      <c r="B5941" s="1">
        <v>46075.617361111108</v>
      </c>
      <c r="C5941" s="2">
        <v>46075</v>
      </c>
      <c r="D5941">
        <v>14</v>
      </c>
      <c r="E5941" t="s">
        <v>62</v>
      </c>
      <c r="F5941" t="s">
        <v>34</v>
      </c>
      <c r="G5941">
        <v>3.7</v>
      </c>
      <c r="H5941">
        <v>87.26</v>
      </c>
      <c r="I5941">
        <v>93</v>
      </c>
      <c r="J5941">
        <v>1</v>
      </c>
      <c r="K5941">
        <v>4.5</v>
      </c>
      <c r="L5941">
        <v>3.7</v>
      </c>
      <c r="M5941">
        <v>60</v>
      </c>
      <c r="N5941" t="s">
        <v>41</v>
      </c>
      <c r="O5941">
        <v>1.5</v>
      </c>
      <c r="P5941" t="s">
        <v>28</v>
      </c>
      <c r="Q5941" t="s">
        <v>29</v>
      </c>
      <c r="R5941">
        <v>4.47</v>
      </c>
      <c r="S5941">
        <v>0</v>
      </c>
      <c r="T5941">
        <v>5.74</v>
      </c>
      <c r="U5941">
        <v>-0.8</v>
      </c>
      <c r="V5941" t="s">
        <v>374</v>
      </c>
      <c r="W5941" t="s">
        <v>31</v>
      </c>
      <c r="X5941">
        <v>1</v>
      </c>
      <c r="Y5941" t="str">
        <f>IF(tblRides[[#This Row],[supply_demand_ratio]]&lt;0.8,"Below 0.8",IF(tblRides[[#This Row],[supply_demand_ratio]]&lt;1,"Between 0.8-1.0",IF(tblRides[[#This Row],[supply_demand_ratio]]&lt;=1.2,"Between 1.0-1.2","Above 1.2")))</f>
        <v>Above 1.2</v>
      </c>
    </row>
    <row r="5942" spans="1:25" x14ac:dyDescent="0.3">
      <c r="A5942" t="s">
        <v>5997</v>
      </c>
      <c r="B5942" s="1">
        <v>46075.627083333333</v>
      </c>
      <c r="C5942" s="2">
        <v>46075</v>
      </c>
      <c r="D5942">
        <v>15</v>
      </c>
      <c r="E5942" t="s">
        <v>33</v>
      </c>
      <c r="F5942" t="s">
        <v>26</v>
      </c>
      <c r="G5942">
        <v>15.8</v>
      </c>
      <c r="H5942">
        <v>285.69</v>
      </c>
      <c r="I5942">
        <v>292.92</v>
      </c>
      <c r="J5942">
        <v>1</v>
      </c>
      <c r="K5942">
        <v>5.8</v>
      </c>
      <c r="L5942">
        <v>10</v>
      </c>
      <c r="M5942">
        <v>99</v>
      </c>
      <c r="N5942" t="s">
        <v>27</v>
      </c>
      <c r="O5942">
        <v>1.0489999999999999</v>
      </c>
      <c r="P5942" t="s">
        <v>28</v>
      </c>
      <c r="Q5942" t="s">
        <v>29</v>
      </c>
      <c r="R5942">
        <v>4.4800000000000004</v>
      </c>
      <c r="S5942">
        <v>6</v>
      </c>
      <c r="T5942">
        <v>7.23</v>
      </c>
      <c r="U5942">
        <v>4.2</v>
      </c>
      <c r="V5942" t="s">
        <v>374</v>
      </c>
      <c r="W5942" t="s">
        <v>45</v>
      </c>
      <c r="X5942">
        <v>1</v>
      </c>
      <c r="Y5942" t="str">
        <f>IF(tblRides[[#This Row],[supply_demand_ratio]]&lt;0.8,"Below 0.8",IF(tblRides[[#This Row],[supply_demand_ratio]]&lt;1,"Between 0.8-1.0",IF(tblRides[[#This Row],[supply_demand_ratio]]&lt;=1.2,"Between 1.0-1.2","Above 1.2")))</f>
        <v>Between 1.0-1.2</v>
      </c>
    </row>
    <row r="5943" spans="1:25" x14ac:dyDescent="0.3">
      <c r="A5943" t="s">
        <v>5998</v>
      </c>
      <c r="B5943" s="1">
        <v>46075.651388888888</v>
      </c>
      <c r="C5943" s="2">
        <v>46075</v>
      </c>
      <c r="D5943">
        <v>15</v>
      </c>
      <c r="E5943" t="s">
        <v>62</v>
      </c>
      <c r="F5943" t="s">
        <v>26</v>
      </c>
      <c r="G5943">
        <v>6.4</v>
      </c>
      <c r="H5943">
        <v>146.54</v>
      </c>
      <c r="I5943">
        <v>140.37</v>
      </c>
      <c r="J5943">
        <v>1</v>
      </c>
      <c r="K5943">
        <v>6.4</v>
      </c>
      <c r="L5943">
        <v>9.1999999999999993</v>
      </c>
      <c r="M5943">
        <v>57</v>
      </c>
      <c r="N5943" t="s">
        <v>41</v>
      </c>
      <c r="O5943">
        <v>1.6850000000000001</v>
      </c>
      <c r="P5943" t="s">
        <v>28</v>
      </c>
      <c r="Q5943" t="s">
        <v>29</v>
      </c>
      <c r="R5943">
        <v>4.96</v>
      </c>
      <c r="S5943">
        <v>2</v>
      </c>
      <c r="T5943">
        <v>-6.17</v>
      </c>
      <c r="U5943">
        <v>2.8</v>
      </c>
      <c r="V5943" t="s">
        <v>374</v>
      </c>
      <c r="W5943" t="s">
        <v>45</v>
      </c>
      <c r="X5943">
        <v>1</v>
      </c>
      <c r="Y5943" t="str">
        <f>IF(tblRides[[#This Row],[supply_demand_ratio]]&lt;0.8,"Below 0.8",IF(tblRides[[#This Row],[supply_demand_ratio]]&lt;1,"Between 0.8-1.0",IF(tblRides[[#This Row],[supply_demand_ratio]]&lt;=1.2,"Between 1.0-1.2","Above 1.2")))</f>
        <v>Above 1.2</v>
      </c>
    </row>
    <row r="5944" spans="1:25" x14ac:dyDescent="0.3">
      <c r="A5944" t="s">
        <v>5999</v>
      </c>
      <c r="B5944" s="1">
        <v>46075.663194444445</v>
      </c>
      <c r="C5944" s="2">
        <v>46075</v>
      </c>
      <c r="D5944">
        <v>15</v>
      </c>
      <c r="E5944" t="s">
        <v>43</v>
      </c>
      <c r="F5944" t="s">
        <v>26</v>
      </c>
      <c r="G5944">
        <v>5.7</v>
      </c>
      <c r="H5944">
        <v>128.52000000000001</v>
      </c>
      <c r="I5944">
        <v>127.7</v>
      </c>
      <c r="J5944">
        <v>1</v>
      </c>
      <c r="K5944">
        <v>5.0999999999999996</v>
      </c>
      <c r="L5944">
        <v>4.8</v>
      </c>
      <c r="M5944">
        <v>65</v>
      </c>
      <c r="N5944" t="s">
        <v>41</v>
      </c>
      <c r="O5944">
        <v>1.4810000000000001</v>
      </c>
      <c r="P5944" t="s">
        <v>28</v>
      </c>
      <c r="Q5944" t="s">
        <v>29</v>
      </c>
      <c r="R5944">
        <v>4.7300000000000004</v>
      </c>
      <c r="S5944">
        <v>13</v>
      </c>
      <c r="T5944">
        <v>-0.82</v>
      </c>
      <c r="U5944">
        <v>-0.3</v>
      </c>
      <c r="V5944" t="s">
        <v>374</v>
      </c>
      <c r="W5944" t="s">
        <v>45</v>
      </c>
      <c r="X5944">
        <v>1</v>
      </c>
      <c r="Y5944" t="str">
        <f>IF(tblRides[[#This Row],[supply_demand_ratio]]&lt;0.8,"Below 0.8",IF(tblRides[[#This Row],[supply_demand_ratio]]&lt;1,"Between 0.8-1.0",IF(tblRides[[#This Row],[supply_demand_ratio]]&lt;=1.2,"Between 1.0-1.2","Above 1.2")))</f>
        <v>Above 1.2</v>
      </c>
    </row>
    <row r="5945" spans="1:25" x14ac:dyDescent="0.3">
      <c r="A5945" t="s">
        <v>6000</v>
      </c>
      <c r="B5945" s="1">
        <v>46075.666666666664</v>
      </c>
      <c r="C5945" s="2">
        <v>46075</v>
      </c>
      <c r="D5945">
        <v>16</v>
      </c>
      <c r="E5945" t="s">
        <v>43</v>
      </c>
      <c r="F5945" t="s">
        <v>26</v>
      </c>
      <c r="G5945">
        <v>11.1</v>
      </c>
      <c r="H5945">
        <v>220.4</v>
      </c>
      <c r="I5945">
        <v>219.86</v>
      </c>
      <c r="J5945">
        <v>1</v>
      </c>
      <c r="K5945">
        <v>5.2</v>
      </c>
      <c r="L5945">
        <v>4.4000000000000004</v>
      </c>
      <c r="M5945">
        <v>65</v>
      </c>
      <c r="N5945" t="s">
        <v>41</v>
      </c>
      <c r="O5945">
        <v>1.5860000000000001</v>
      </c>
      <c r="P5945" t="s">
        <v>28</v>
      </c>
      <c r="Q5945" t="s">
        <v>29</v>
      </c>
      <c r="R5945">
        <v>4.6500000000000004</v>
      </c>
      <c r="S5945">
        <v>3</v>
      </c>
      <c r="T5945">
        <v>-0.54</v>
      </c>
      <c r="U5945">
        <v>-0.8</v>
      </c>
      <c r="V5945" t="s">
        <v>374</v>
      </c>
      <c r="W5945" t="s">
        <v>45</v>
      </c>
      <c r="X5945">
        <v>1</v>
      </c>
      <c r="Y5945" t="str">
        <f>IF(tblRides[[#This Row],[supply_demand_ratio]]&lt;0.8,"Below 0.8",IF(tblRides[[#This Row],[supply_demand_ratio]]&lt;1,"Between 0.8-1.0",IF(tblRides[[#This Row],[supply_demand_ratio]]&lt;=1.2,"Between 1.0-1.2","Above 1.2")))</f>
        <v>Above 1.2</v>
      </c>
    </row>
    <row r="5946" spans="1:25" x14ac:dyDescent="0.3">
      <c r="A5946" t="s">
        <v>6001</v>
      </c>
      <c r="B5946" s="1">
        <v>46075.677777777775</v>
      </c>
      <c r="C5946" s="2">
        <v>46075</v>
      </c>
      <c r="D5946">
        <v>16</v>
      </c>
      <c r="E5946" t="s">
        <v>62</v>
      </c>
      <c r="F5946" t="s">
        <v>26</v>
      </c>
      <c r="G5946">
        <v>3.3</v>
      </c>
      <c r="H5946">
        <v>87.45</v>
      </c>
      <c r="J5946">
        <v>1</v>
      </c>
      <c r="K5946">
        <v>4.3</v>
      </c>
      <c r="L5946">
        <v>1</v>
      </c>
      <c r="M5946">
        <v>56</v>
      </c>
      <c r="N5946" t="s">
        <v>41</v>
      </c>
      <c r="O5946">
        <v>1.474</v>
      </c>
      <c r="P5946" t="s">
        <v>58</v>
      </c>
      <c r="Q5946" t="s">
        <v>108</v>
      </c>
      <c r="R5946">
        <v>4.49</v>
      </c>
      <c r="S5946">
        <v>19</v>
      </c>
      <c r="U5946">
        <v>-3.3</v>
      </c>
      <c r="V5946" t="s">
        <v>374</v>
      </c>
      <c r="W5946" t="s">
        <v>31</v>
      </c>
      <c r="X5946">
        <v>0</v>
      </c>
      <c r="Y5946" t="str">
        <f>IF(tblRides[[#This Row],[supply_demand_ratio]]&lt;0.8,"Below 0.8",IF(tblRides[[#This Row],[supply_demand_ratio]]&lt;1,"Between 0.8-1.0",IF(tblRides[[#This Row],[supply_demand_ratio]]&lt;=1.2,"Between 1.0-1.2","Above 1.2")))</f>
        <v>Above 1.2</v>
      </c>
    </row>
    <row r="5947" spans="1:25" x14ac:dyDescent="0.3">
      <c r="A5947" t="s">
        <v>6002</v>
      </c>
      <c r="B5947" s="1">
        <v>46075.70416666667</v>
      </c>
      <c r="C5947" s="2">
        <v>46075</v>
      </c>
      <c r="D5947">
        <v>16</v>
      </c>
      <c r="E5947" t="s">
        <v>62</v>
      </c>
      <c r="F5947" t="s">
        <v>26</v>
      </c>
      <c r="G5947">
        <v>9.3000000000000007</v>
      </c>
      <c r="H5947">
        <v>197.05</v>
      </c>
      <c r="I5947">
        <v>202.04</v>
      </c>
      <c r="J5947">
        <v>1</v>
      </c>
      <c r="K5947">
        <v>4</v>
      </c>
      <c r="L5947">
        <v>7.3</v>
      </c>
      <c r="M5947">
        <v>58</v>
      </c>
      <c r="N5947" t="s">
        <v>41</v>
      </c>
      <c r="O5947">
        <v>1.51</v>
      </c>
      <c r="P5947" t="s">
        <v>28</v>
      </c>
      <c r="Q5947" t="s">
        <v>29</v>
      </c>
      <c r="R5947">
        <v>4.83</v>
      </c>
      <c r="S5947">
        <v>1</v>
      </c>
      <c r="T5947">
        <v>4.99</v>
      </c>
      <c r="U5947">
        <v>3.3</v>
      </c>
      <c r="V5947" t="s">
        <v>374</v>
      </c>
      <c r="W5947" t="s">
        <v>31</v>
      </c>
      <c r="X5947">
        <v>1</v>
      </c>
      <c r="Y5947" t="str">
        <f>IF(tblRides[[#This Row],[supply_demand_ratio]]&lt;0.8,"Below 0.8",IF(tblRides[[#This Row],[supply_demand_ratio]]&lt;1,"Between 0.8-1.0",IF(tblRides[[#This Row],[supply_demand_ratio]]&lt;=1.2,"Between 1.0-1.2","Above 1.2")))</f>
        <v>Above 1.2</v>
      </c>
    </row>
    <row r="5948" spans="1:25" x14ac:dyDescent="0.3">
      <c r="A5948" t="s">
        <v>6003</v>
      </c>
      <c r="B5948" s="1">
        <v>46075.71875</v>
      </c>
      <c r="C5948" s="2">
        <v>46075</v>
      </c>
      <c r="D5948">
        <v>17</v>
      </c>
      <c r="E5948" t="s">
        <v>62</v>
      </c>
      <c r="F5948" t="s">
        <v>26</v>
      </c>
      <c r="G5948">
        <v>3.1</v>
      </c>
      <c r="H5948">
        <v>83.86</v>
      </c>
      <c r="I5948">
        <v>83.5</v>
      </c>
      <c r="J5948">
        <v>1</v>
      </c>
      <c r="K5948">
        <v>5.6</v>
      </c>
      <c r="L5948">
        <v>6.9</v>
      </c>
      <c r="M5948">
        <v>51</v>
      </c>
      <c r="N5948" t="s">
        <v>41</v>
      </c>
      <c r="O5948">
        <v>2.06</v>
      </c>
      <c r="P5948" t="s">
        <v>28</v>
      </c>
      <c r="Q5948" t="s">
        <v>29</v>
      </c>
      <c r="R5948">
        <v>4.9000000000000004</v>
      </c>
      <c r="S5948">
        <v>7</v>
      </c>
      <c r="T5948">
        <v>-0.36</v>
      </c>
      <c r="U5948">
        <v>1.3</v>
      </c>
      <c r="V5948" t="s">
        <v>374</v>
      </c>
      <c r="W5948" t="s">
        <v>45</v>
      </c>
      <c r="X5948">
        <v>1</v>
      </c>
      <c r="Y5948" t="str">
        <f>IF(tblRides[[#This Row],[supply_demand_ratio]]&lt;0.8,"Below 0.8",IF(tblRides[[#This Row],[supply_demand_ratio]]&lt;1,"Between 0.8-1.0",IF(tblRides[[#This Row],[supply_demand_ratio]]&lt;=1.2,"Between 1.0-1.2","Above 1.2")))</f>
        <v>Above 1.2</v>
      </c>
    </row>
    <row r="5949" spans="1:25" x14ac:dyDescent="0.3">
      <c r="A5949" t="s">
        <v>6004</v>
      </c>
      <c r="B5949" s="1">
        <v>46075.736111111109</v>
      </c>
      <c r="C5949" s="2">
        <v>46075</v>
      </c>
      <c r="D5949">
        <v>17</v>
      </c>
      <c r="E5949" t="s">
        <v>36</v>
      </c>
      <c r="F5949" t="s">
        <v>26</v>
      </c>
      <c r="G5949">
        <v>5.5</v>
      </c>
      <c r="H5949">
        <v>151.68</v>
      </c>
      <c r="I5949">
        <v>151.91</v>
      </c>
      <c r="J5949">
        <v>1.2</v>
      </c>
      <c r="K5949">
        <v>6.6</v>
      </c>
      <c r="L5949">
        <v>8.9</v>
      </c>
      <c r="M5949">
        <v>96</v>
      </c>
      <c r="N5949" t="s">
        <v>27</v>
      </c>
      <c r="O5949">
        <v>0.81899999999999995</v>
      </c>
      <c r="P5949" t="s">
        <v>28</v>
      </c>
      <c r="Q5949" t="s">
        <v>29</v>
      </c>
      <c r="R5949">
        <v>4.8099999999999996</v>
      </c>
      <c r="S5949">
        <v>1</v>
      </c>
      <c r="T5949">
        <v>0.23</v>
      </c>
      <c r="U5949">
        <v>2.2999999999999998</v>
      </c>
      <c r="V5949" t="s">
        <v>374</v>
      </c>
      <c r="W5949" t="s">
        <v>45</v>
      </c>
      <c r="X5949">
        <v>1</v>
      </c>
      <c r="Y5949" t="str">
        <f>IF(tblRides[[#This Row],[supply_demand_ratio]]&lt;0.8,"Below 0.8",IF(tblRides[[#This Row],[supply_demand_ratio]]&lt;1,"Between 0.8-1.0",IF(tblRides[[#This Row],[supply_demand_ratio]]&lt;=1.2,"Between 1.0-1.2","Above 1.2")))</f>
        <v>Between 0.8-1.0</v>
      </c>
    </row>
    <row r="5950" spans="1:25" x14ac:dyDescent="0.3">
      <c r="A5950" t="s">
        <v>6005</v>
      </c>
      <c r="B5950" s="1">
        <v>46075.749305555553</v>
      </c>
      <c r="C5950" s="2">
        <v>46075</v>
      </c>
      <c r="D5950">
        <v>17</v>
      </c>
      <c r="E5950" t="s">
        <v>43</v>
      </c>
      <c r="F5950" t="s">
        <v>34</v>
      </c>
      <c r="G5950">
        <v>3.9</v>
      </c>
      <c r="H5950">
        <v>105.93</v>
      </c>
      <c r="J5950">
        <v>1</v>
      </c>
      <c r="K5950">
        <v>6.2</v>
      </c>
      <c r="L5950">
        <v>4.2</v>
      </c>
      <c r="M5950">
        <v>56</v>
      </c>
      <c r="N5950" t="s">
        <v>27</v>
      </c>
      <c r="O5950">
        <v>0.98699999999999999</v>
      </c>
      <c r="P5950" t="s">
        <v>58</v>
      </c>
      <c r="Q5950" t="s">
        <v>88</v>
      </c>
      <c r="R5950">
        <v>4.37</v>
      </c>
      <c r="S5950">
        <v>0</v>
      </c>
      <c r="U5950">
        <v>-2</v>
      </c>
      <c r="V5950" t="s">
        <v>374</v>
      </c>
      <c r="W5950" t="s">
        <v>45</v>
      </c>
      <c r="X5950">
        <v>0</v>
      </c>
      <c r="Y5950" t="str">
        <f>IF(tblRides[[#This Row],[supply_demand_ratio]]&lt;0.8,"Below 0.8",IF(tblRides[[#This Row],[supply_demand_ratio]]&lt;1,"Between 0.8-1.0",IF(tblRides[[#This Row],[supply_demand_ratio]]&lt;=1.2,"Between 1.0-1.2","Above 1.2")))</f>
        <v>Between 0.8-1.0</v>
      </c>
    </row>
    <row r="5951" spans="1:25" x14ac:dyDescent="0.3">
      <c r="A5951" t="s">
        <v>6006</v>
      </c>
      <c r="B5951" s="1">
        <v>46075.752083333333</v>
      </c>
      <c r="C5951" s="2">
        <v>46075</v>
      </c>
      <c r="D5951">
        <v>18</v>
      </c>
      <c r="E5951" t="s">
        <v>25</v>
      </c>
      <c r="F5951" t="s">
        <v>34</v>
      </c>
      <c r="G5951">
        <v>2.2000000000000002</v>
      </c>
      <c r="H5951">
        <v>90.77</v>
      </c>
      <c r="I5951">
        <v>89.01</v>
      </c>
      <c r="J5951">
        <v>1.2</v>
      </c>
      <c r="K5951">
        <v>5.3</v>
      </c>
      <c r="L5951">
        <v>6.2</v>
      </c>
      <c r="M5951">
        <v>106</v>
      </c>
      <c r="N5951" t="s">
        <v>27</v>
      </c>
      <c r="O5951">
        <v>0.80300000000000005</v>
      </c>
      <c r="P5951" t="s">
        <v>28</v>
      </c>
      <c r="Q5951" t="s">
        <v>29</v>
      </c>
      <c r="R5951">
        <v>4.95</v>
      </c>
      <c r="S5951">
        <v>0</v>
      </c>
      <c r="T5951">
        <v>-1.76</v>
      </c>
      <c r="U5951">
        <v>0.9</v>
      </c>
      <c r="V5951" t="s">
        <v>374</v>
      </c>
      <c r="W5951" t="s">
        <v>45</v>
      </c>
      <c r="X5951">
        <v>1</v>
      </c>
      <c r="Y5951" t="str">
        <f>IF(tblRides[[#This Row],[supply_demand_ratio]]&lt;0.8,"Below 0.8",IF(tblRides[[#This Row],[supply_demand_ratio]]&lt;1,"Between 0.8-1.0",IF(tblRides[[#This Row],[supply_demand_ratio]]&lt;=1.2,"Between 1.0-1.2","Above 1.2")))</f>
        <v>Between 0.8-1.0</v>
      </c>
    </row>
    <row r="5952" spans="1:25" x14ac:dyDescent="0.3">
      <c r="A5952" t="s">
        <v>6007</v>
      </c>
      <c r="B5952" s="1">
        <v>46075.754861111112</v>
      </c>
      <c r="C5952" s="2">
        <v>46075</v>
      </c>
      <c r="D5952">
        <v>18</v>
      </c>
      <c r="E5952" t="s">
        <v>43</v>
      </c>
      <c r="F5952" t="s">
        <v>26</v>
      </c>
      <c r="G5952">
        <v>2.2000000000000002</v>
      </c>
      <c r="H5952">
        <v>68.11</v>
      </c>
      <c r="I5952">
        <v>65.75</v>
      </c>
      <c r="J5952">
        <v>1</v>
      </c>
      <c r="K5952">
        <v>6.9</v>
      </c>
      <c r="L5952">
        <v>4</v>
      </c>
      <c r="M5952">
        <v>49</v>
      </c>
      <c r="N5952" t="s">
        <v>41</v>
      </c>
      <c r="O5952">
        <v>1.101</v>
      </c>
      <c r="P5952" t="s">
        <v>28</v>
      </c>
      <c r="Q5952" t="s">
        <v>29</v>
      </c>
      <c r="R5952">
        <v>4.79</v>
      </c>
      <c r="S5952">
        <v>4</v>
      </c>
      <c r="T5952">
        <v>-2.36</v>
      </c>
      <c r="U5952">
        <v>-2.9</v>
      </c>
      <c r="V5952" t="s">
        <v>374</v>
      </c>
      <c r="W5952" t="s">
        <v>45</v>
      </c>
      <c r="X5952">
        <v>1</v>
      </c>
      <c r="Y5952" t="str">
        <f>IF(tblRides[[#This Row],[supply_demand_ratio]]&lt;0.8,"Below 0.8",IF(tblRides[[#This Row],[supply_demand_ratio]]&lt;1,"Between 0.8-1.0",IF(tblRides[[#This Row],[supply_demand_ratio]]&lt;=1.2,"Between 1.0-1.2","Above 1.2")))</f>
        <v>Between 1.0-1.2</v>
      </c>
    </row>
    <row r="5953" spans="1:25" x14ac:dyDescent="0.3">
      <c r="A5953" t="s">
        <v>6008</v>
      </c>
      <c r="B5953" s="1">
        <v>46075.755555555559</v>
      </c>
      <c r="C5953" s="2">
        <v>46075</v>
      </c>
      <c r="D5953">
        <v>18</v>
      </c>
      <c r="E5953" t="s">
        <v>62</v>
      </c>
      <c r="F5953" t="s">
        <v>26</v>
      </c>
      <c r="G5953">
        <v>4</v>
      </c>
      <c r="H5953">
        <v>115.49</v>
      </c>
      <c r="I5953">
        <v>126.33</v>
      </c>
      <c r="J5953">
        <v>1.1000000000000001</v>
      </c>
      <c r="K5953">
        <v>2.7</v>
      </c>
      <c r="L5953">
        <v>1</v>
      </c>
      <c r="M5953">
        <v>49</v>
      </c>
      <c r="N5953" t="s">
        <v>27</v>
      </c>
      <c r="O5953">
        <v>0.92400000000000004</v>
      </c>
      <c r="P5953" t="s">
        <v>28</v>
      </c>
      <c r="Q5953" t="s">
        <v>29</v>
      </c>
      <c r="R5953">
        <v>4.63</v>
      </c>
      <c r="S5953">
        <v>4</v>
      </c>
      <c r="T5953">
        <v>10.84</v>
      </c>
      <c r="U5953">
        <v>-1.7</v>
      </c>
      <c r="V5953" t="s">
        <v>374</v>
      </c>
      <c r="W5953" t="s">
        <v>31</v>
      </c>
      <c r="X5953">
        <v>1</v>
      </c>
      <c r="Y5953" t="str">
        <f>IF(tblRides[[#This Row],[supply_demand_ratio]]&lt;0.8,"Below 0.8",IF(tblRides[[#This Row],[supply_demand_ratio]]&lt;1,"Between 0.8-1.0",IF(tblRides[[#This Row],[supply_demand_ratio]]&lt;=1.2,"Between 1.0-1.2","Above 1.2")))</f>
        <v>Between 0.8-1.0</v>
      </c>
    </row>
    <row r="5954" spans="1:25" x14ac:dyDescent="0.3">
      <c r="A5954" t="s">
        <v>6009</v>
      </c>
      <c r="B5954" s="1">
        <v>46075.774305555555</v>
      </c>
      <c r="C5954" s="2">
        <v>46075</v>
      </c>
      <c r="D5954">
        <v>18</v>
      </c>
      <c r="E5954" t="s">
        <v>43</v>
      </c>
      <c r="F5954" t="s">
        <v>26</v>
      </c>
      <c r="G5954">
        <v>9</v>
      </c>
      <c r="H5954">
        <v>175.3</v>
      </c>
      <c r="I5954">
        <v>159.25</v>
      </c>
      <c r="J5954">
        <v>1</v>
      </c>
      <c r="K5954">
        <v>7.1</v>
      </c>
      <c r="L5954">
        <v>11.9</v>
      </c>
      <c r="M5954">
        <v>66</v>
      </c>
      <c r="N5954" t="s">
        <v>27</v>
      </c>
      <c r="O5954">
        <v>1.02</v>
      </c>
      <c r="P5954" t="s">
        <v>28</v>
      </c>
      <c r="Q5954" t="s">
        <v>29</v>
      </c>
      <c r="R5954">
        <v>4.75</v>
      </c>
      <c r="S5954">
        <v>20</v>
      </c>
      <c r="T5954">
        <v>-16.05</v>
      </c>
      <c r="U5954">
        <v>4.8</v>
      </c>
      <c r="V5954" t="s">
        <v>374</v>
      </c>
      <c r="W5954" t="s">
        <v>45</v>
      </c>
      <c r="X5954">
        <v>1</v>
      </c>
      <c r="Y5954" t="str">
        <f>IF(tblRides[[#This Row],[supply_demand_ratio]]&lt;0.8,"Below 0.8",IF(tblRides[[#This Row],[supply_demand_ratio]]&lt;1,"Between 0.8-1.0",IF(tblRides[[#This Row],[supply_demand_ratio]]&lt;=1.2,"Between 1.0-1.2","Above 1.2")))</f>
        <v>Between 1.0-1.2</v>
      </c>
    </row>
    <row r="5955" spans="1:25" x14ac:dyDescent="0.3">
      <c r="A5955" t="s">
        <v>6010</v>
      </c>
      <c r="B5955" s="1">
        <v>46075.775000000001</v>
      </c>
      <c r="C5955" s="2">
        <v>46075</v>
      </c>
      <c r="D5955">
        <v>18</v>
      </c>
      <c r="E5955" t="s">
        <v>36</v>
      </c>
      <c r="F5955" t="s">
        <v>34</v>
      </c>
      <c r="G5955">
        <v>26.1</v>
      </c>
      <c r="H5955">
        <v>517.74</v>
      </c>
      <c r="I5955">
        <v>506.12</v>
      </c>
      <c r="J5955">
        <v>1.1000000000000001</v>
      </c>
      <c r="K5955">
        <v>6.6</v>
      </c>
      <c r="L5955">
        <v>6.4</v>
      </c>
      <c r="M5955">
        <v>92</v>
      </c>
      <c r="N5955" t="s">
        <v>27</v>
      </c>
      <c r="O5955">
        <v>0.76700000000000002</v>
      </c>
      <c r="P5955" t="s">
        <v>28</v>
      </c>
      <c r="Q5955" t="s">
        <v>29</v>
      </c>
      <c r="R5955">
        <v>4.51</v>
      </c>
      <c r="S5955">
        <v>0</v>
      </c>
      <c r="T5955">
        <v>-11.62</v>
      </c>
      <c r="U5955">
        <v>-0.2</v>
      </c>
      <c r="V5955" t="s">
        <v>374</v>
      </c>
      <c r="W5955" t="s">
        <v>45</v>
      </c>
      <c r="X5955">
        <v>1</v>
      </c>
      <c r="Y5955" t="str">
        <f>IF(tblRides[[#This Row],[supply_demand_ratio]]&lt;0.8,"Below 0.8",IF(tblRides[[#This Row],[supply_demand_ratio]]&lt;1,"Between 0.8-1.0",IF(tblRides[[#This Row],[supply_demand_ratio]]&lt;=1.2,"Between 1.0-1.2","Above 1.2")))</f>
        <v>Below 0.8</v>
      </c>
    </row>
    <row r="5956" spans="1:25" x14ac:dyDescent="0.3">
      <c r="A5956" t="s">
        <v>6011</v>
      </c>
      <c r="B5956" s="1">
        <v>46075.779861111114</v>
      </c>
      <c r="C5956" s="2">
        <v>46075</v>
      </c>
      <c r="D5956">
        <v>18</v>
      </c>
      <c r="E5956" t="s">
        <v>62</v>
      </c>
      <c r="F5956" t="s">
        <v>34</v>
      </c>
      <c r="G5956">
        <v>2.2999999999999998</v>
      </c>
      <c r="H5956">
        <v>69.38</v>
      </c>
      <c r="I5956">
        <v>69.38</v>
      </c>
      <c r="J5956">
        <v>1</v>
      </c>
      <c r="K5956">
        <v>3.8</v>
      </c>
      <c r="L5956">
        <v>4.0999999999999996</v>
      </c>
      <c r="M5956">
        <v>40</v>
      </c>
      <c r="N5956" t="s">
        <v>41</v>
      </c>
      <c r="O5956">
        <v>0.88</v>
      </c>
      <c r="P5956" t="s">
        <v>28</v>
      </c>
      <c r="Q5956" t="s">
        <v>29</v>
      </c>
      <c r="R5956">
        <v>4.84</v>
      </c>
      <c r="S5956">
        <v>0</v>
      </c>
      <c r="T5956">
        <v>0</v>
      </c>
      <c r="U5956">
        <v>0.3</v>
      </c>
      <c r="V5956" t="s">
        <v>374</v>
      </c>
      <c r="W5956" t="s">
        <v>31</v>
      </c>
      <c r="X5956">
        <v>1</v>
      </c>
      <c r="Y5956" t="str">
        <f>IF(tblRides[[#This Row],[supply_demand_ratio]]&lt;0.8,"Below 0.8",IF(tblRides[[#This Row],[supply_demand_ratio]]&lt;1,"Between 0.8-1.0",IF(tblRides[[#This Row],[supply_demand_ratio]]&lt;=1.2,"Between 1.0-1.2","Above 1.2")))</f>
        <v>Between 0.8-1.0</v>
      </c>
    </row>
    <row r="5957" spans="1:25" x14ac:dyDescent="0.3">
      <c r="A5957" t="s">
        <v>6012</v>
      </c>
      <c r="B5957" s="1">
        <v>46075.807638888888</v>
      </c>
      <c r="C5957" s="2">
        <v>46075</v>
      </c>
      <c r="D5957">
        <v>19</v>
      </c>
      <c r="E5957" t="s">
        <v>62</v>
      </c>
      <c r="F5957" t="s">
        <v>26</v>
      </c>
      <c r="G5957">
        <v>5.4</v>
      </c>
      <c r="H5957">
        <v>129.44</v>
      </c>
      <c r="I5957">
        <v>127.18</v>
      </c>
      <c r="J5957">
        <v>1</v>
      </c>
      <c r="K5957">
        <v>3.2</v>
      </c>
      <c r="L5957">
        <v>1</v>
      </c>
      <c r="M5957">
        <v>45</v>
      </c>
      <c r="N5957" t="s">
        <v>41</v>
      </c>
      <c r="O5957">
        <v>1.002</v>
      </c>
      <c r="P5957" t="s">
        <v>28</v>
      </c>
      <c r="Q5957" t="s">
        <v>29</v>
      </c>
      <c r="R5957">
        <v>4.68</v>
      </c>
      <c r="S5957">
        <v>3</v>
      </c>
      <c r="T5957">
        <v>-2.2599999999999998</v>
      </c>
      <c r="U5957">
        <v>-2.2000000000000002</v>
      </c>
      <c r="V5957" t="s">
        <v>374</v>
      </c>
      <c r="W5957" t="s">
        <v>31</v>
      </c>
      <c r="X5957">
        <v>1</v>
      </c>
      <c r="Y5957" t="str">
        <f>IF(tblRides[[#This Row],[supply_demand_ratio]]&lt;0.8,"Below 0.8",IF(tblRides[[#This Row],[supply_demand_ratio]]&lt;1,"Between 0.8-1.0",IF(tblRides[[#This Row],[supply_demand_ratio]]&lt;=1.2,"Between 1.0-1.2","Above 1.2")))</f>
        <v>Between 1.0-1.2</v>
      </c>
    </row>
    <row r="5958" spans="1:25" x14ac:dyDescent="0.3">
      <c r="A5958" t="s">
        <v>6013</v>
      </c>
      <c r="B5958" s="1">
        <v>46075.835416666669</v>
      </c>
      <c r="C5958" s="2">
        <v>46075</v>
      </c>
      <c r="D5958">
        <v>20</v>
      </c>
      <c r="E5958" t="s">
        <v>62</v>
      </c>
      <c r="F5958" t="s">
        <v>34</v>
      </c>
      <c r="G5958">
        <v>4.5999999999999996</v>
      </c>
      <c r="H5958">
        <v>111.62</v>
      </c>
      <c r="J5958">
        <v>1</v>
      </c>
      <c r="K5958">
        <v>6.5</v>
      </c>
      <c r="M5958">
        <v>53</v>
      </c>
      <c r="N5958" t="s">
        <v>27</v>
      </c>
      <c r="O5958">
        <v>0.97799999999999998</v>
      </c>
      <c r="P5958" t="s">
        <v>82</v>
      </c>
      <c r="Q5958" t="s">
        <v>83</v>
      </c>
      <c r="R5958">
        <v>4.8899999999999997</v>
      </c>
      <c r="S5958">
        <v>0</v>
      </c>
      <c r="V5958" t="s">
        <v>374</v>
      </c>
      <c r="W5958" t="s">
        <v>45</v>
      </c>
      <c r="X5958">
        <v>0</v>
      </c>
      <c r="Y5958" t="str">
        <f>IF(tblRides[[#This Row],[supply_demand_ratio]]&lt;0.8,"Below 0.8",IF(tblRides[[#This Row],[supply_demand_ratio]]&lt;1,"Between 0.8-1.0",IF(tblRides[[#This Row],[supply_demand_ratio]]&lt;=1.2,"Between 1.0-1.2","Above 1.2")))</f>
        <v>Between 0.8-1.0</v>
      </c>
    </row>
    <row r="5959" spans="1:25" x14ac:dyDescent="0.3">
      <c r="A5959" t="s">
        <v>6014</v>
      </c>
      <c r="B5959" s="1">
        <v>46075.84097222222</v>
      </c>
      <c r="C5959" s="2">
        <v>46075</v>
      </c>
      <c r="D5959">
        <v>20</v>
      </c>
      <c r="E5959" t="s">
        <v>33</v>
      </c>
      <c r="F5959" t="s">
        <v>26</v>
      </c>
      <c r="G5959">
        <v>9.1999999999999993</v>
      </c>
      <c r="H5959">
        <v>202.58</v>
      </c>
      <c r="I5959">
        <v>196.63</v>
      </c>
      <c r="J5959">
        <v>1.1000000000000001</v>
      </c>
      <c r="K5959">
        <v>6.8</v>
      </c>
      <c r="L5959">
        <v>4.2</v>
      </c>
      <c r="M5959">
        <v>73</v>
      </c>
      <c r="N5959" t="s">
        <v>27</v>
      </c>
      <c r="O5959">
        <v>0.77300000000000002</v>
      </c>
      <c r="P5959" t="s">
        <v>28</v>
      </c>
      <c r="Q5959" t="s">
        <v>29</v>
      </c>
      <c r="R5959">
        <v>4.8099999999999996</v>
      </c>
      <c r="S5959">
        <v>5</v>
      </c>
      <c r="T5959">
        <v>-5.95</v>
      </c>
      <c r="U5959">
        <v>-2.6</v>
      </c>
      <c r="V5959" t="s">
        <v>374</v>
      </c>
      <c r="W5959" t="s">
        <v>45</v>
      </c>
      <c r="X5959">
        <v>1</v>
      </c>
      <c r="Y5959" t="str">
        <f>IF(tblRides[[#This Row],[supply_demand_ratio]]&lt;0.8,"Below 0.8",IF(tblRides[[#This Row],[supply_demand_ratio]]&lt;1,"Between 0.8-1.0",IF(tblRides[[#This Row],[supply_demand_ratio]]&lt;=1.2,"Between 1.0-1.2","Above 1.2")))</f>
        <v>Below 0.8</v>
      </c>
    </row>
    <row r="5960" spans="1:25" x14ac:dyDescent="0.3">
      <c r="A5960" t="s">
        <v>6015</v>
      </c>
      <c r="B5960" s="1">
        <v>46075.843055555553</v>
      </c>
      <c r="C5960" s="2">
        <v>46075</v>
      </c>
      <c r="D5960">
        <v>20</v>
      </c>
      <c r="E5960" t="s">
        <v>33</v>
      </c>
      <c r="F5960" t="s">
        <v>26</v>
      </c>
      <c r="G5960">
        <v>13.1</v>
      </c>
      <c r="H5960">
        <v>279.29000000000002</v>
      </c>
      <c r="I5960">
        <v>282.52</v>
      </c>
      <c r="J5960">
        <v>1.1000000000000001</v>
      </c>
      <c r="K5960">
        <v>7.3</v>
      </c>
      <c r="L5960">
        <v>7.2</v>
      </c>
      <c r="M5960">
        <v>70</v>
      </c>
      <c r="N5960" t="s">
        <v>27</v>
      </c>
      <c r="O5960">
        <v>0.72599999999999998</v>
      </c>
      <c r="P5960" t="s">
        <v>28</v>
      </c>
      <c r="Q5960" t="s">
        <v>29</v>
      </c>
      <c r="R5960">
        <v>4.78</v>
      </c>
      <c r="S5960">
        <v>18</v>
      </c>
      <c r="T5960">
        <v>3.23</v>
      </c>
      <c r="U5960">
        <v>-0.1</v>
      </c>
      <c r="V5960" t="s">
        <v>374</v>
      </c>
      <c r="W5960" t="s">
        <v>45</v>
      </c>
      <c r="X5960">
        <v>1</v>
      </c>
      <c r="Y5960" t="str">
        <f>IF(tblRides[[#This Row],[supply_demand_ratio]]&lt;0.8,"Below 0.8",IF(tblRides[[#This Row],[supply_demand_ratio]]&lt;1,"Between 0.8-1.0",IF(tblRides[[#This Row],[supply_demand_ratio]]&lt;=1.2,"Between 1.0-1.2","Above 1.2")))</f>
        <v>Below 0.8</v>
      </c>
    </row>
    <row r="5961" spans="1:25" x14ac:dyDescent="0.3">
      <c r="A5961" t="s">
        <v>6016</v>
      </c>
      <c r="B5961" s="1">
        <v>46075.864583333336</v>
      </c>
      <c r="C5961" s="2">
        <v>46075</v>
      </c>
      <c r="D5961">
        <v>20</v>
      </c>
      <c r="E5961" t="s">
        <v>62</v>
      </c>
      <c r="F5961" t="s">
        <v>26</v>
      </c>
      <c r="G5961">
        <v>6.7</v>
      </c>
      <c r="H5961">
        <v>161.91</v>
      </c>
      <c r="J5961">
        <v>1.1000000000000001</v>
      </c>
      <c r="K5961">
        <v>6.1</v>
      </c>
      <c r="L5961">
        <v>5</v>
      </c>
      <c r="M5961">
        <v>42</v>
      </c>
      <c r="N5961" t="s">
        <v>27</v>
      </c>
      <c r="O5961">
        <v>0.75800000000000001</v>
      </c>
      <c r="P5961" t="s">
        <v>37</v>
      </c>
      <c r="Q5961" t="s">
        <v>280</v>
      </c>
      <c r="R5961">
        <v>4.84</v>
      </c>
      <c r="S5961">
        <v>10</v>
      </c>
      <c r="U5961">
        <v>-1.1000000000000001</v>
      </c>
      <c r="V5961" t="s">
        <v>374</v>
      </c>
      <c r="W5961" t="s">
        <v>45</v>
      </c>
      <c r="X5961">
        <v>0</v>
      </c>
      <c r="Y5961" t="str">
        <f>IF(tblRides[[#This Row],[supply_demand_ratio]]&lt;0.8,"Below 0.8",IF(tblRides[[#This Row],[supply_demand_ratio]]&lt;1,"Between 0.8-1.0",IF(tblRides[[#This Row],[supply_demand_ratio]]&lt;=1.2,"Between 1.0-1.2","Above 1.2")))</f>
        <v>Below 0.8</v>
      </c>
    </row>
    <row r="5962" spans="1:25" x14ac:dyDescent="0.3">
      <c r="A5962" t="s">
        <v>6017</v>
      </c>
      <c r="B5962" s="1">
        <v>46075.872916666667</v>
      </c>
      <c r="C5962" s="2">
        <v>46075</v>
      </c>
      <c r="D5962">
        <v>20</v>
      </c>
      <c r="E5962" t="s">
        <v>25</v>
      </c>
      <c r="F5962" t="s">
        <v>26</v>
      </c>
      <c r="G5962">
        <v>2.4</v>
      </c>
      <c r="H5962">
        <v>106.92</v>
      </c>
      <c r="I5962">
        <v>99.48</v>
      </c>
      <c r="J5962">
        <v>1.3</v>
      </c>
      <c r="K5962">
        <v>6.3</v>
      </c>
      <c r="L5962">
        <v>6.2</v>
      </c>
      <c r="M5962">
        <v>100</v>
      </c>
      <c r="N5962" t="s">
        <v>27</v>
      </c>
      <c r="O5962">
        <v>0.70899999999999996</v>
      </c>
      <c r="P5962" t="s">
        <v>28</v>
      </c>
      <c r="Q5962" t="s">
        <v>29</v>
      </c>
      <c r="R5962">
        <v>4.8899999999999997</v>
      </c>
      <c r="S5962">
        <v>2</v>
      </c>
      <c r="T5962">
        <v>-7.44</v>
      </c>
      <c r="U5962">
        <v>-0.1</v>
      </c>
      <c r="V5962" t="s">
        <v>374</v>
      </c>
      <c r="W5962" t="s">
        <v>45</v>
      </c>
      <c r="X5962">
        <v>1</v>
      </c>
      <c r="Y5962" t="str">
        <f>IF(tblRides[[#This Row],[supply_demand_ratio]]&lt;0.8,"Below 0.8",IF(tblRides[[#This Row],[supply_demand_ratio]]&lt;1,"Between 0.8-1.0",IF(tblRides[[#This Row],[supply_demand_ratio]]&lt;=1.2,"Between 1.0-1.2","Above 1.2")))</f>
        <v>Below 0.8</v>
      </c>
    </row>
    <row r="5963" spans="1:25" x14ac:dyDescent="0.3">
      <c r="A5963" t="s">
        <v>6018</v>
      </c>
      <c r="B5963" s="1">
        <v>46075.875694444447</v>
      </c>
      <c r="C5963" s="2">
        <v>46075</v>
      </c>
      <c r="D5963">
        <v>21</v>
      </c>
      <c r="E5963" t="s">
        <v>25</v>
      </c>
      <c r="F5963" t="s">
        <v>26</v>
      </c>
      <c r="G5963">
        <v>4.5999999999999996</v>
      </c>
      <c r="H5963">
        <v>134.72</v>
      </c>
      <c r="I5963">
        <v>132.25</v>
      </c>
      <c r="J5963">
        <v>1.2</v>
      </c>
      <c r="K5963">
        <v>6.2</v>
      </c>
      <c r="L5963">
        <v>8.6999999999999993</v>
      </c>
      <c r="M5963">
        <v>129</v>
      </c>
      <c r="N5963" t="s">
        <v>72</v>
      </c>
      <c r="O5963">
        <v>0.89100000000000001</v>
      </c>
      <c r="P5963" t="s">
        <v>28</v>
      </c>
      <c r="Q5963" t="s">
        <v>29</v>
      </c>
      <c r="R5963">
        <v>4.4800000000000004</v>
      </c>
      <c r="S5963">
        <v>22</v>
      </c>
      <c r="T5963">
        <v>-2.4700000000000002</v>
      </c>
      <c r="U5963">
        <v>2.5</v>
      </c>
      <c r="V5963" t="s">
        <v>374</v>
      </c>
      <c r="W5963" t="s">
        <v>45</v>
      </c>
      <c r="X5963">
        <v>1</v>
      </c>
      <c r="Y5963" t="str">
        <f>IF(tblRides[[#This Row],[supply_demand_ratio]]&lt;0.8,"Below 0.8",IF(tblRides[[#This Row],[supply_demand_ratio]]&lt;1,"Between 0.8-1.0",IF(tblRides[[#This Row],[supply_demand_ratio]]&lt;=1.2,"Between 1.0-1.2","Above 1.2")))</f>
        <v>Between 0.8-1.0</v>
      </c>
    </row>
    <row r="5964" spans="1:25" x14ac:dyDescent="0.3">
      <c r="A5964" t="s">
        <v>6019</v>
      </c>
      <c r="B5964" s="1">
        <v>46075.876388888886</v>
      </c>
      <c r="C5964" s="2">
        <v>46075</v>
      </c>
      <c r="D5964">
        <v>21</v>
      </c>
      <c r="E5964" t="s">
        <v>62</v>
      </c>
      <c r="F5964" t="s">
        <v>26</v>
      </c>
      <c r="G5964">
        <v>8</v>
      </c>
      <c r="H5964">
        <v>164.11</v>
      </c>
      <c r="I5964">
        <v>161.52000000000001</v>
      </c>
      <c r="J5964">
        <v>1</v>
      </c>
      <c r="K5964">
        <v>4.7</v>
      </c>
      <c r="L5964">
        <v>9.8000000000000007</v>
      </c>
      <c r="M5964">
        <v>50</v>
      </c>
      <c r="N5964" t="s">
        <v>41</v>
      </c>
      <c r="O5964">
        <v>1.115</v>
      </c>
      <c r="P5964" t="s">
        <v>28</v>
      </c>
      <c r="Q5964" t="s">
        <v>29</v>
      </c>
      <c r="R5964">
        <v>4.92</v>
      </c>
      <c r="S5964">
        <v>19</v>
      </c>
      <c r="T5964">
        <v>-2.59</v>
      </c>
      <c r="U5964">
        <v>5.0999999999999996</v>
      </c>
      <c r="V5964" t="s">
        <v>374</v>
      </c>
      <c r="W5964" t="s">
        <v>31</v>
      </c>
      <c r="X5964">
        <v>1</v>
      </c>
      <c r="Y5964" t="str">
        <f>IF(tblRides[[#This Row],[supply_demand_ratio]]&lt;0.8,"Below 0.8",IF(tblRides[[#This Row],[supply_demand_ratio]]&lt;1,"Between 0.8-1.0",IF(tblRides[[#This Row],[supply_demand_ratio]]&lt;=1.2,"Between 1.0-1.2","Above 1.2")))</f>
        <v>Between 1.0-1.2</v>
      </c>
    </row>
    <row r="5965" spans="1:25" x14ac:dyDescent="0.3">
      <c r="A5965" t="s">
        <v>6020</v>
      </c>
      <c r="B5965" s="1">
        <v>46075.876388888886</v>
      </c>
      <c r="C5965" s="2">
        <v>46075</v>
      </c>
      <c r="D5965">
        <v>21</v>
      </c>
      <c r="E5965" t="s">
        <v>36</v>
      </c>
      <c r="F5965" t="s">
        <v>34</v>
      </c>
      <c r="G5965">
        <v>4.7</v>
      </c>
      <c r="H5965">
        <v>156.68</v>
      </c>
      <c r="I5965">
        <v>165.17</v>
      </c>
      <c r="J5965">
        <v>1.3</v>
      </c>
      <c r="K5965">
        <v>5.5</v>
      </c>
      <c r="L5965">
        <v>7.9</v>
      </c>
      <c r="M5965">
        <v>110</v>
      </c>
      <c r="N5965" t="s">
        <v>72</v>
      </c>
      <c r="O5965">
        <v>0.73</v>
      </c>
      <c r="P5965" t="s">
        <v>28</v>
      </c>
      <c r="Q5965" t="s">
        <v>29</v>
      </c>
      <c r="R5965">
        <v>4.37</v>
      </c>
      <c r="S5965">
        <v>0</v>
      </c>
      <c r="T5965">
        <v>8.49</v>
      </c>
      <c r="U5965">
        <v>2.4</v>
      </c>
      <c r="V5965" t="s">
        <v>374</v>
      </c>
      <c r="W5965" t="s">
        <v>45</v>
      </c>
      <c r="X5965">
        <v>1</v>
      </c>
      <c r="Y5965" t="str">
        <f>IF(tblRides[[#This Row],[supply_demand_ratio]]&lt;0.8,"Below 0.8",IF(tblRides[[#This Row],[supply_demand_ratio]]&lt;1,"Between 0.8-1.0",IF(tblRides[[#This Row],[supply_demand_ratio]]&lt;=1.2,"Between 1.0-1.2","Above 1.2")))</f>
        <v>Below 0.8</v>
      </c>
    </row>
    <row r="5966" spans="1:25" x14ac:dyDescent="0.3">
      <c r="A5966" t="s">
        <v>6021</v>
      </c>
      <c r="B5966" s="1">
        <v>46075.878472222219</v>
      </c>
      <c r="C5966" s="2">
        <v>46075</v>
      </c>
      <c r="D5966">
        <v>21</v>
      </c>
      <c r="E5966" t="s">
        <v>33</v>
      </c>
      <c r="F5966" t="s">
        <v>26</v>
      </c>
      <c r="G5966">
        <v>2.8</v>
      </c>
      <c r="H5966">
        <v>83.01</v>
      </c>
      <c r="I5966">
        <v>83.87</v>
      </c>
      <c r="J5966">
        <v>1</v>
      </c>
      <c r="K5966">
        <v>2</v>
      </c>
      <c r="L5966">
        <v>1</v>
      </c>
      <c r="M5966">
        <v>82</v>
      </c>
      <c r="N5966" t="s">
        <v>27</v>
      </c>
      <c r="O5966">
        <v>0.98199999999999998</v>
      </c>
      <c r="P5966" t="s">
        <v>28</v>
      </c>
      <c r="Q5966" t="s">
        <v>29</v>
      </c>
      <c r="R5966">
        <v>4.6900000000000004</v>
      </c>
      <c r="S5966">
        <v>4</v>
      </c>
      <c r="T5966">
        <v>0.86</v>
      </c>
      <c r="U5966">
        <v>-1</v>
      </c>
      <c r="V5966" t="s">
        <v>374</v>
      </c>
      <c r="W5966" t="s">
        <v>31</v>
      </c>
      <c r="X5966">
        <v>1</v>
      </c>
      <c r="Y5966" t="str">
        <f>IF(tblRides[[#This Row],[supply_demand_ratio]]&lt;0.8,"Below 0.8",IF(tblRides[[#This Row],[supply_demand_ratio]]&lt;1,"Between 0.8-1.0",IF(tblRides[[#This Row],[supply_demand_ratio]]&lt;=1.2,"Between 1.0-1.2","Above 1.2")))</f>
        <v>Between 0.8-1.0</v>
      </c>
    </row>
    <row r="5967" spans="1:25" x14ac:dyDescent="0.3">
      <c r="A5967" t="s">
        <v>6022</v>
      </c>
      <c r="B5967" s="1">
        <v>46075.886805555558</v>
      </c>
      <c r="C5967" s="2">
        <v>46075</v>
      </c>
      <c r="D5967">
        <v>21</v>
      </c>
      <c r="E5967" t="s">
        <v>25</v>
      </c>
      <c r="F5967" t="s">
        <v>26</v>
      </c>
      <c r="G5967">
        <v>5.8</v>
      </c>
      <c r="H5967">
        <v>149.18</v>
      </c>
      <c r="I5967">
        <v>144.66999999999999</v>
      </c>
      <c r="J5967">
        <v>1.3</v>
      </c>
      <c r="K5967">
        <v>5.0999999999999996</v>
      </c>
      <c r="L5967">
        <v>2.1</v>
      </c>
      <c r="M5967">
        <v>106</v>
      </c>
      <c r="N5967" t="s">
        <v>27</v>
      </c>
      <c r="O5967">
        <v>0.75</v>
      </c>
      <c r="P5967" t="s">
        <v>28</v>
      </c>
      <c r="Q5967" t="s">
        <v>29</v>
      </c>
      <c r="R5967">
        <v>5</v>
      </c>
      <c r="S5967">
        <v>10</v>
      </c>
      <c r="T5967">
        <v>-4.51</v>
      </c>
      <c r="U5967">
        <v>-3</v>
      </c>
      <c r="V5967" t="s">
        <v>374</v>
      </c>
      <c r="W5967" t="s">
        <v>45</v>
      </c>
      <c r="X5967">
        <v>1</v>
      </c>
      <c r="Y5967" t="str">
        <f>IF(tblRides[[#This Row],[supply_demand_ratio]]&lt;0.8,"Below 0.8",IF(tblRides[[#This Row],[supply_demand_ratio]]&lt;1,"Between 0.8-1.0",IF(tblRides[[#This Row],[supply_demand_ratio]]&lt;=1.2,"Between 1.0-1.2","Above 1.2")))</f>
        <v>Below 0.8</v>
      </c>
    </row>
    <row r="5968" spans="1:25" x14ac:dyDescent="0.3">
      <c r="A5968" t="s">
        <v>6023</v>
      </c>
      <c r="B5968" s="1">
        <v>46075.887499999997</v>
      </c>
      <c r="C5968" s="2">
        <v>46075</v>
      </c>
      <c r="D5968">
        <v>21</v>
      </c>
      <c r="E5968" t="s">
        <v>33</v>
      </c>
      <c r="F5968" t="s">
        <v>26</v>
      </c>
      <c r="G5968">
        <v>4.9000000000000004</v>
      </c>
      <c r="H5968">
        <v>131.99</v>
      </c>
      <c r="I5968">
        <v>132.53</v>
      </c>
      <c r="J5968">
        <v>1.3</v>
      </c>
      <c r="K5968">
        <v>6.4</v>
      </c>
      <c r="L5968">
        <v>4.3</v>
      </c>
      <c r="M5968">
        <v>89</v>
      </c>
      <c r="N5968" t="s">
        <v>27</v>
      </c>
      <c r="O5968">
        <v>0.84399999999999997</v>
      </c>
      <c r="P5968" t="s">
        <v>28</v>
      </c>
      <c r="Q5968" t="s">
        <v>29</v>
      </c>
      <c r="R5968">
        <v>4.76</v>
      </c>
      <c r="S5968">
        <v>2</v>
      </c>
      <c r="T5968">
        <v>0.54</v>
      </c>
      <c r="U5968">
        <v>-2.1</v>
      </c>
      <c r="V5968" t="s">
        <v>374</v>
      </c>
      <c r="W5968" t="s">
        <v>45</v>
      </c>
      <c r="X5968">
        <v>1</v>
      </c>
      <c r="Y5968" t="str">
        <f>IF(tblRides[[#This Row],[supply_demand_ratio]]&lt;0.8,"Below 0.8",IF(tblRides[[#This Row],[supply_demand_ratio]]&lt;1,"Between 0.8-1.0",IF(tblRides[[#This Row],[supply_demand_ratio]]&lt;=1.2,"Between 1.0-1.2","Above 1.2")))</f>
        <v>Between 0.8-1.0</v>
      </c>
    </row>
    <row r="5969" spans="1:25" x14ac:dyDescent="0.3">
      <c r="A5969" t="s">
        <v>6024</v>
      </c>
      <c r="B5969" s="1">
        <v>46075.90347222222</v>
      </c>
      <c r="C5969" s="2">
        <v>46075</v>
      </c>
      <c r="D5969">
        <v>21</v>
      </c>
      <c r="E5969" t="s">
        <v>62</v>
      </c>
      <c r="F5969" t="s">
        <v>26</v>
      </c>
      <c r="G5969">
        <v>7</v>
      </c>
      <c r="H5969">
        <v>150.46</v>
      </c>
      <c r="I5969">
        <v>142.78</v>
      </c>
      <c r="J5969">
        <v>1</v>
      </c>
      <c r="K5969">
        <v>7</v>
      </c>
      <c r="L5969">
        <v>8.1999999999999993</v>
      </c>
      <c r="M5969">
        <v>45</v>
      </c>
      <c r="N5969" t="s">
        <v>27</v>
      </c>
      <c r="O5969">
        <v>0.90800000000000003</v>
      </c>
      <c r="P5969" t="s">
        <v>28</v>
      </c>
      <c r="Q5969" t="s">
        <v>29</v>
      </c>
      <c r="R5969">
        <v>4.67</v>
      </c>
      <c r="S5969">
        <v>7</v>
      </c>
      <c r="T5969">
        <v>-7.68</v>
      </c>
      <c r="U5969">
        <v>1.2</v>
      </c>
      <c r="V5969" t="s">
        <v>374</v>
      </c>
      <c r="W5969" t="s">
        <v>45</v>
      </c>
      <c r="X5969">
        <v>1</v>
      </c>
      <c r="Y5969" t="str">
        <f>IF(tblRides[[#This Row],[supply_demand_ratio]]&lt;0.8,"Below 0.8",IF(tblRides[[#This Row],[supply_demand_ratio]]&lt;1,"Between 0.8-1.0",IF(tblRides[[#This Row],[supply_demand_ratio]]&lt;=1.2,"Between 1.0-1.2","Above 1.2")))</f>
        <v>Between 0.8-1.0</v>
      </c>
    </row>
    <row r="5970" spans="1:25" x14ac:dyDescent="0.3">
      <c r="A5970" t="s">
        <v>6025</v>
      </c>
      <c r="B5970" s="1">
        <v>46075.932638888888</v>
      </c>
      <c r="C5970" s="2">
        <v>46075</v>
      </c>
      <c r="D5970">
        <v>22</v>
      </c>
      <c r="E5970" t="s">
        <v>33</v>
      </c>
      <c r="F5970" t="s">
        <v>26</v>
      </c>
      <c r="G5970">
        <v>9.5</v>
      </c>
      <c r="H5970">
        <v>177.03</v>
      </c>
      <c r="J5970">
        <v>1.1000000000000001</v>
      </c>
      <c r="K5970">
        <v>2</v>
      </c>
      <c r="M5970">
        <v>105</v>
      </c>
      <c r="N5970" t="s">
        <v>27</v>
      </c>
      <c r="O5970">
        <v>1.089</v>
      </c>
      <c r="P5970" t="s">
        <v>82</v>
      </c>
      <c r="Q5970" t="s">
        <v>83</v>
      </c>
      <c r="R5970">
        <v>4.63</v>
      </c>
      <c r="S5970">
        <v>11</v>
      </c>
      <c r="V5970" t="s">
        <v>374</v>
      </c>
      <c r="W5970" t="s">
        <v>31</v>
      </c>
      <c r="X5970">
        <v>0</v>
      </c>
      <c r="Y5970" t="str">
        <f>IF(tblRides[[#This Row],[supply_demand_ratio]]&lt;0.8,"Below 0.8",IF(tblRides[[#This Row],[supply_demand_ratio]]&lt;1,"Between 0.8-1.0",IF(tblRides[[#This Row],[supply_demand_ratio]]&lt;=1.2,"Between 1.0-1.2","Above 1.2")))</f>
        <v>Between 1.0-1.2</v>
      </c>
    </row>
    <row r="5971" spans="1:25" x14ac:dyDescent="0.3">
      <c r="A5971" t="s">
        <v>6026</v>
      </c>
      <c r="B5971" s="1">
        <v>46075.943055555559</v>
      </c>
      <c r="C5971" s="2">
        <v>46075</v>
      </c>
      <c r="D5971">
        <v>22</v>
      </c>
      <c r="E5971" t="s">
        <v>43</v>
      </c>
      <c r="F5971" t="s">
        <v>34</v>
      </c>
      <c r="G5971">
        <v>12.7</v>
      </c>
      <c r="H5971">
        <v>240.1</v>
      </c>
      <c r="J5971">
        <v>1</v>
      </c>
      <c r="K5971">
        <v>3.4</v>
      </c>
      <c r="L5971">
        <v>7.1</v>
      </c>
      <c r="M5971">
        <v>67</v>
      </c>
      <c r="N5971" t="s">
        <v>41</v>
      </c>
      <c r="O5971">
        <v>1.3580000000000001</v>
      </c>
      <c r="P5971" t="s">
        <v>58</v>
      </c>
      <c r="Q5971" t="s">
        <v>108</v>
      </c>
      <c r="R5971">
        <v>4.5</v>
      </c>
      <c r="S5971">
        <v>0</v>
      </c>
      <c r="U5971">
        <v>3.7</v>
      </c>
      <c r="V5971" t="s">
        <v>374</v>
      </c>
      <c r="W5971" t="s">
        <v>31</v>
      </c>
      <c r="X5971">
        <v>0</v>
      </c>
      <c r="Y5971" t="str">
        <f>IF(tblRides[[#This Row],[supply_demand_ratio]]&lt;0.8,"Below 0.8",IF(tblRides[[#This Row],[supply_demand_ratio]]&lt;1,"Between 0.8-1.0",IF(tblRides[[#This Row],[supply_demand_ratio]]&lt;=1.2,"Between 1.0-1.2","Above 1.2")))</f>
        <v>Above 1.2</v>
      </c>
    </row>
    <row r="5972" spans="1:25" x14ac:dyDescent="0.3">
      <c r="A5972" t="s">
        <v>6027</v>
      </c>
      <c r="B5972" s="1">
        <v>46075.943749999999</v>
      </c>
      <c r="C5972" s="2">
        <v>46075</v>
      </c>
      <c r="D5972">
        <v>22</v>
      </c>
      <c r="E5972" t="s">
        <v>33</v>
      </c>
      <c r="F5972" t="s">
        <v>26</v>
      </c>
      <c r="G5972">
        <v>17.399999999999999</v>
      </c>
      <c r="H5972">
        <v>335.01</v>
      </c>
      <c r="I5972">
        <v>334.02</v>
      </c>
      <c r="J5972">
        <v>1</v>
      </c>
      <c r="K5972">
        <v>5.0999999999999996</v>
      </c>
      <c r="L5972">
        <v>12.2</v>
      </c>
      <c r="M5972">
        <v>100</v>
      </c>
      <c r="N5972" t="s">
        <v>27</v>
      </c>
      <c r="O5972">
        <v>1.048</v>
      </c>
      <c r="P5972" t="s">
        <v>28</v>
      </c>
      <c r="Q5972" t="s">
        <v>29</v>
      </c>
      <c r="R5972">
        <v>5</v>
      </c>
      <c r="S5972">
        <v>10</v>
      </c>
      <c r="T5972">
        <v>-0.99</v>
      </c>
      <c r="U5972">
        <v>7.1</v>
      </c>
      <c r="V5972" t="s">
        <v>374</v>
      </c>
      <c r="W5972" t="s">
        <v>45</v>
      </c>
      <c r="X5972">
        <v>1</v>
      </c>
      <c r="Y5972" t="str">
        <f>IF(tblRides[[#This Row],[supply_demand_ratio]]&lt;0.8,"Below 0.8",IF(tblRides[[#This Row],[supply_demand_ratio]]&lt;1,"Between 0.8-1.0",IF(tblRides[[#This Row],[supply_demand_ratio]]&lt;=1.2,"Between 1.0-1.2","Above 1.2")))</f>
        <v>Between 1.0-1.2</v>
      </c>
    </row>
    <row r="5973" spans="1:25" x14ac:dyDescent="0.3">
      <c r="A5973" t="s">
        <v>6028</v>
      </c>
      <c r="B5973" s="1">
        <v>46075.947222222225</v>
      </c>
      <c r="C5973" s="2">
        <v>46075</v>
      </c>
      <c r="D5973">
        <v>22</v>
      </c>
      <c r="E5973" t="s">
        <v>62</v>
      </c>
      <c r="F5973" t="s">
        <v>26</v>
      </c>
      <c r="G5973">
        <v>22</v>
      </c>
      <c r="H5973">
        <v>409.96</v>
      </c>
      <c r="J5973">
        <v>1.1000000000000001</v>
      </c>
      <c r="K5973">
        <v>4.7</v>
      </c>
      <c r="L5973">
        <v>5.2</v>
      </c>
      <c r="M5973">
        <v>55</v>
      </c>
      <c r="N5973" t="s">
        <v>41</v>
      </c>
      <c r="O5973">
        <v>1.8169999999999999</v>
      </c>
      <c r="P5973" t="s">
        <v>58</v>
      </c>
      <c r="Q5973" t="s">
        <v>59</v>
      </c>
      <c r="R5973">
        <v>4.42</v>
      </c>
      <c r="S5973">
        <v>9</v>
      </c>
      <c r="U5973">
        <v>0.5</v>
      </c>
      <c r="V5973" t="s">
        <v>374</v>
      </c>
      <c r="W5973" t="s">
        <v>31</v>
      </c>
      <c r="X5973">
        <v>0</v>
      </c>
      <c r="Y5973" t="str">
        <f>IF(tblRides[[#This Row],[supply_demand_ratio]]&lt;0.8,"Below 0.8",IF(tblRides[[#This Row],[supply_demand_ratio]]&lt;1,"Between 0.8-1.0",IF(tblRides[[#This Row],[supply_demand_ratio]]&lt;=1.2,"Between 1.0-1.2","Above 1.2")))</f>
        <v>Above 1.2</v>
      </c>
    </row>
    <row r="5974" spans="1:25" x14ac:dyDescent="0.3">
      <c r="A5974" t="s">
        <v>6029</v>
      </c>
      <c r="B5974" s="1">
        <v>46075.948611111111</v>
      </c>
      <c r="C5974" s="2">
        <v>46075</v>
      </c>
      <c r="D5974">
        <v>22</v>
      </c>
      <c r="E5974" t="s">
        <v>62</v>
      </c>
      <c r="F5974" t="s">
        <v>26</v>
      </c>
      <c r="G5974">
        <v>1.8</v>
      </c>
      <c r="H5974">
        <v>60.6</v>
      </c>
      <c r="I5974">
        <v>60.03</v>
      </c>
      <c r="J5974">
        <v>1</v>
      </c>
      <c r="K5974">
        <v>4.5999999999999996</v>
      </c>
      <c r="L5974">
        <v>3.8</v>
      </c>
      <c r="M5974">
        <v>59</v>
      </c>
      <c r="N5974" t="s">
        <v>41</v>
      </c>
      <c r="O5974">
        <v>1.383</v>
      </c>
      <c r="P5974" t="s">
        <v>28</v>
      </c>
      <c r="Q5974" t="s">
        <v>29</v>
      </c>
      <c r="R5974">
        <v>4.49</v>
      </c>
      <c r="S5974">
        <v>5</v>
      </c>
      <c r="T5974">
        <v>-0.56999999999999995</v>
      </c>
      <c r="U5974">
        <v>-0.8</v>
      </c>
      <c r="V5974" t="s">
        <v>374</v>
      </c>
      <c r="W5974" t="s">
        <v>31</v>
      </c>
      <c r="X5974">
        <v>1</v>
      </c>
      <c r="Y5974" t="str">
        <f>IF(tblRides[[#This Row],[supply_demand_ratio]]&lt;0.8,"Below 0.8",IF(tblRides[[#This Row],[supply_demand_ratio]]&lt;1,"Between 0.8-1.0",IF(tblRides[[#This Row],[supply_demand_ratio]]&lt;=1.2,"Between 1.0-1.2","Above 1.2")))</f>
        <v>Above 1.2</v>
      </c>
    </row>
    <row r="5975" spans="1:25" x14ac:dyDescent="0.3">
      <c r="A5975" t="s">
        <v>6030</v>
      </c>
      <c r="B5975" s="1">
        <v>46075.958333333336</v>
      </c>
      <c r="C5975" s="2">
        <v>46075</v>
      </c>
      <c r="D5975">
        <v>23</v>
      </c>
      <c r="E5975" t="s">
        <v>43</v>
      </c>
      <c r="F5975" t="s">
        <v>26</v>
      </c>
      <c r="G5975">
        <v>7.5</v>
      </c>
      <c r="H5975">
        <v>166.57</v>
      </c>
      <c r="I5975">
        <v>160.69</v>
      </c>
      <c r="J5975">
        <v>1</v>
      </c>
      <c r="K5975">
        <v>3.2</v>
      </c>
      <c r="L5975">
        <v>3.8</v>
      </c>
      <c r="M5975">
        <v>72</v>
      </c>
      <c r="N5975" t="s">
        <v>27</v>
      </c>
      <c r="O5975">
        <v>1.204</v>
      </c>
      <c r="P5975" t="s">
        <v>28</v>
      </c>
      <c r="Q5975" t="s">
        <v>29</v>
      </c>
      <c r="R5975">
        <v>4.38</v>
      </c>
      <c r="S5975">
        <v>30</v>
      </c>
      <c r="T5975">
        <v>-5.88</v>
      </c>
      <c r="U5975">
        <v>0.6</v>
      </c>
      <c r="V5975" t="s">
        <v>374</v>
      </c>
      <c r="W5975" t="s">
        <v>31</v>
      </c>
      <c r="X5975">
        <v>1</v>
      </c>
      <c r="Y5975" t="str">
        <f>IF(tblRides[[#This Row],[supply_demand_ratio]]&lt;0.8,"Below 0.8",IF(tblRides[[#This Row],[supply_demand_ratio]]&lt;1,"Between 0.8-1.0",IF(tblRides[[#This Row],[supply_demand_ratio]]&lt;=1.2,"Between 1.0-1.2","Above 1.2")))</f>
        <v>Above 1.2</v>
      </c>
    </row>
    <row r="5976" spans="1:25" x14ac:dyDescent="0.3">
      <c r="A5976" t="s">
        <v>6031</v>
      </c>
      <c r="B5976" s="1">
        <v>46075.972916666666</v>
      </c>
      <c r="C5976" s="2">
        <v>46075</v>
      </c>
      <c r="D5976">
        <v>23</v>
      </c>
      <c r="E5976" t="s">
        <v>33</v>
      </c>
      <c r="F5976" t="s">
        <v>26</v>
      </c>
      <c r="G5976">
        <v>1.2</v>
      </c>
      <c r="H5976">
        <v>58.03</v>
      </c>
      <c r="I5976">
        <v>57.04</v>
      </c>
      <c r="J5976">
        <v>1</v>
      </c>
      <c r="K5976">
        <v>2.7</v>
      </c>
      <c r="L5976">
        <v>1</v>
      </c>
      <c r="M5976">
        <v>93</v>
      </c>
      <c r="N5976" t="s">
        <v>41</v>
      </c>
      <c r="O5976">
        <v>1.3069999999999999</v>
      </c>
      <c r="P5976" t="s">
        <v>28</v>
      </c>
      <c r="Q5976" t="s">
        <v>29</v>
      </c>
      <c r="R5976">
        <v>5</v>
      </c>
      <c r="S5976">
        <v>6</v>
      </c>
      <c r="T5976">
        <v>-0.99</v>
      </c>
      <c r="U5976">
        <v>-1.7</v>
      </c>
      <c r="V5976" t="s">
        <v>374</v>
      </c>
      <c r="W5976" t="s">
        <v>31</v>
      </c>
      <c r="X5976">
        <v>1</v>
      </c>
      <c r="Y5976" t="str">
        <f>IF(tblRides[[#This Row],[supply_demand_ratio]]&lt;0.8,"Below 0.8",IF(tblRides[[#This Row],[supply_demand_ratio]]&lt;1,"Between 0.8-1.0",IF(tblRides[[#This Row],[supply_demand_ratio]]&lt;=1.2,"Between 1.0-1.2","Above 1.2")))</f>
        <v>Above 1.2</v>
      </c>
    </row>
    <row r="5977" spans="1:25" x14ac:dyDescent="0.3">
      <c r="A5977" t="s">
        <v>6032</v>
      </c>
      <c r="B5977" s="1">
        <v>46075.974305555559</v>
      </c>
      <c r="C5977" s="2">
        <v>46075</v>
      </c>
      <c r="D5977">
        <v>23</v>
      </c>
      <c r="E5977" t="s">
        <v>25</v>
      </c>
      <c r="F5977" t="s">
        <v>26</v>
      </c>
      <c r="G5977">
        <v>6.8</v>
      </c>
      <c r="H5977">
        <v>159.69999999999999</v>
      </c>
      <c r="I5977">
        <v>165.76</v>
      </c>
      <c r="J5977">
        <v>1.2</v>
      </c>
      <c r="K5977">
        <v>5.8</v>
      </c>
      <c r="L5977">
        <v>6.6</v>
      </c>
      <c r="M5977">
        <v>113</v>
      </c>
      <c r="N5977" t="s">
        <v>27</v>
      </c>
      <c r="O5977">
        <v>0.91600000000000004</v>
      </c>
      <c r="P5977" t="s">
        <v>28</v>
      </c>
      <c r="Q5977" t="s">
        <v>29</v>
      </c>
      <c r="R5977">
        <v>4.67</v>
      </c>
      <c r="S5977">
        <v>8</v>
      </c>
      <c r="T5977">
        <v>6.06</v>
      </c>
      <c r="U5977">
        <v>0.8</v>
      </c>
      <c r="V5977" t="s">
        <v>374</v>
      </c>
      <c r="W5977" t="s">
        <v>45</v>
      </c>
      <c r="X5977">
        <v>1</v>
      </c>
      <c r="Y5977" t="str">
        <f>IF(tblRides[[#This Row],[supply_demand_ratio]]&lt;0.8,"Below 0.8",IF(tblRides[[#This Row],[supply_demand_ratio]]&lt;1,"Between 0.8-1.0",IF(tblRides[[#This Row],[supply_demand_ratio]]&lt;=1.2,"Between 1.0-1.2","Above 1.2")))</f>
        <v>Between 0.8-1.0</v>
      </c>
    </row>
    <row r="5978" spans="1:25" x14ac:dyDescent="0.3">
      <c r="A5978" t="s">
        <v>6033</v>
      </c>
      <c r="B5978" s="1">
        <v>46075.988888888889</v>
      </c>
      <c r="C5978" s="2">
        <v>46075</v>
      </c>
      <c r="D5978">
        <v>23</v>
      </c>
      <c r="E5978" t="s">
        <v>43</v>
      </c>
      <c r="F5978" t="s">
        <v>34</v>
      </c>
      <c r="G5978">
        <v>8.8000000000000007</v>
      </c>
      <c r="H5978">
        <v>182.76</v>
      </c>
      <c r="J5978">
        <v>1.1000000000000001</v>
      </c>
      <c r="K5978">
        <v>4.8</v>
      </c>
      <c r="L5978">
        <v>4.5</v>
      </c>
      <c r="M5978">
        <v>60</v>
      </c>
      <c r="N5978" t="s">
        <v>41</v>
      </c>
      <c r="O5978">
        <v>1.38</v>
      </c>
      <c r="P5978" t="s">
        <v>58</v>
      </c>
      <c r="Q5978" t="s">
        <v>88</v>
      </c>
      <c r="R5978">
        <v>4.8499999999999996</v>
      </c>
      <c r="S5978">
        <v>0</v>
      </c>
      <c r="U5978">
        <v>-0.3</v>
      </c>
      <c r="V5978" t="s">
        <v>374</v>
      </c>
      <c r="W5978" t="s">
        <v>31</v>
      </c>
      <c r="X5978">
        <v>0</v>
      </c>
      <c r="Y5978" t="str">
        <f>IF(tblRides[[#This Row],[supply_demand_ratio]]&lt;0.8,"Below 0.8",IF(tblRides[[#This Row],[supply_demand_ratio]]&lt;1,"Between 0.8-1.0",IF(tblRides[[#This Row],[supply_demand_ratio]]&lt;=1.2,"Between 1.0-1.2","Above 1.2")))</f>
        <v>Above 1.2</v>
      </c>
    </row>
    <row r="5979" spans="1:25" x14ac:dyDescent="0.3">
      <c r="A5979" t="s">
        <v>6034</v>
      </c>
      <c r="B5979" s="1">
        <v>46075.989583333336</v>
      </c>
      <c r="C5979" s="2">
        <v>46075</v>
      </c>
      <c r="D5979">
        <v>23</v>
      </c>
      <c r="E5979" t="s">
        <v>25</v>
      </c>
      <c r="F5979" t="s">
        <v>26</v>
      </c>
      <c r="G5979">
        <v>2</v>
      </c>
      <c r="H5979">
        <v>74.67</v>
      </c>
      <c r="I5979">
        <v>75.59</v>
      </c>
      <c r="J5979">
        <v>1</v>
      </c>
      <c r="K5979">
        <v>4.9000000000000004</v>
      </c>
      <c r="L5979">
        <v>2.1</v>
      </c>
      <c r="M5979">
        <v>118</v>
      </c>
      <c r="N5979" t="s">
        <v>27</v>
      </c>
      <c r="O5979">
        <v>0.90300000000000002</v>
      </c>
      <c r="P5979" t="s">
        <v>28</v>
      </c>
      <c r="Q5979" t="s">
        <v>29</v>
      </c>
      <c r="R5979">
        <v>4.84</v>
      </c>
      <c r="S5979">
        <v>12</v>
      </c>
      <c r="T5979">
        <v>0.92</v>
      </c>
      <c r="U5979">
        <v>-2.8</v>
      </c>
      <c r="V5979" t="s">
        <v>374</v>
      </c>
      <c r="W5979" t="s">
        <v>31</v>
      </c>
      <c r="X5979">
        <v>1</v>
      </c>
      <c r="Y5979" t="str">
        <f>IF(tblRides[[#This Row],[supply_demand_ratio]]&lt;0.8,"Below 0.8",IF(tblRides[[#This Row],[supply_demand_ratio]]&lt;1,"Between 0.8-1.0",IF(tblRides[[#This Row],[supply_demand_ratio]]&lt;=1.2,"Between 1.0-1.2","Above 1.2")))</f>
        <v>Between 0.8-1.0</v>
      </c>
    </row>
    <row r="5980" spans="1:25" x14ac:dyDescent="0.3">
      <c r="A5980" t="s">
        <v>6035</v>
      </c>
      <c r="B5980" s="1">
        <v>46075.991666666669</v>
      </c>
      <c r="C5980" s="2">
        <v>46075</v>
      </c>
      <c r="D5980">
        <v>23</v>
      </c>
      <c r="E5980" t="s">
        <v>33</v>
      </c>
      <c r="F5980" t="s">
        <v>26</v>
      </c>
      <c r="G5980">
        <v>18</v>
      </c>
      <c r="H5980">
        <v>348.47</v>
      </c>
      <c r="I5980">
        <v>362.26</v>
      </c>
      <c r="J5980">
        <v>1.1000000000000001</v>
      </c>
      <c r="K5980">
        <v>9.6999999999999993</v>
      </c>
      <c r="L5980">
        <v>14.5</v>
      </c>
      <c r="M5980">
        <v>96</v>
      </c>
      <c r="N5980" t="s">
        <v>72</v>
      </c>
      <c r="O5980">
        <v>0.872</v>
      </c>
      <c r="P5980" t="s">
        <v>28</v>
      </c>
      <c r="Q5980" t="s">
        <v>29</v>
      </c>
      <c r="R5980">
        <v>4.83</v>
      </c>
      <c r="S5980">
        <v>5</v>
      </c>
      <c r="T5980">
        <v>13.79</v>
      </c>
      <c r="U5980">
        <v>4.8</v>
      </c>
      <c r="V5980" t="s">
        <v>374</v>
      </c>
      <c r="W5980" t="s">
        <v>45</v>
      </c>
      <c r="X5980">
        <v>1</v>
      </c>
      <c r="Y5980" t="str">
        <f>IF(tblRides[[#This Row],[supply_demand_ratio]]&lt;0.8,"Below 0.8",IF(tblRides[[#This Row],[supply_demand_ratio]]&lt;1,"Between 0.8-1.0",IF(tblRides[[#This Row],[supply_demand_ratio]]&lt;=1.2,"Between 1.0-1.2","Above 1.2")))</f>
        <v>Between 0.8-1.0</v>
      </c>
    </row>
    <row r="5981" spans="1:25" x14ac:dyDescent="0.3">
      <c r="A5981" t="s">
        <v>6036</v>
      </c>
      <c r="B5981" s="1">
        <v>46075.995833333334</v>
      </c>
      <c r="C5981" s="2">
        <v>46075</v>
      </c>
      <c r="D5981">
        <v>23</v>
      </c>
      <c r="E5981" t="s">
        <v>33</v>
      </c>
      <c r="F5981" t="s">
        <v>26</v>
      </c>
      <c r="G5981">
        <v>2.1</v>
      </c>
      <c r="H5981">
        <v>72.14</v>
      </c>
      <c r="I5981">
        <v>74.25</v>
      </c>
      <c r="J5981">
        <v>1</v>
      </c>
      <c r="K5981">
        <v>6.9</v>
      </c>
      <c r="L5981">
        <v>5.5</v>
      </c>
      <c r="M5981">
        <v>93</v>
      </c>
      <c r="N5981" t="s">
        <v>41</v>
      </c>
      <c r="O5981">
        <v>1.2250000000000001</v>
      </c>
      <c r="P5981" t="s">
        <v>28</v>
      </c>
      <c r="Q5981" t="s">
        <v>29</v>
      </c>
      <c r="R5981">
        <v>4.75</v>
      </c>
      <c r="S5981">
        <v>19</v>
      </c>
      <c r="T5981">
        <v>2.11</v>
      </c>
      <c r="U5981">
        <v>-1.4</v>
      </c>
      <c r="V5981" t="s">
        <v>374</v>
      </c>
      <c r="W5981" t="s">
        <v>45</v>
      </c>
      <c r="X5981">
        <v>1</v>
      </c>
      <c r="Y5981" t="str">
        <f>IF(tblRides[[#This Row],[supply_demand_ratio]]&lt;0.8,"Below 0.8",IF(tblRides[[#This Row],[supply_demand_ratio]]&lt;1,"Between 0.8-1.0",IF(tblRides[[#This Row],[supply_demand_ratio]]&lt;=1.2,"Between 1.0-1.2","Above 1.2")))</f>
        <v>Above 1.2</v>
      </c>
    </row>
    <row r="5982" spans="1:25" x14ac:dyDescent="0.3">
      <c r="A5982" t="s">
        <v>6037</v>
      </c>
      <c r="B5982" s="1">
        <v>46076.006944444445</v>
      </c>
      <c r="C5982" s="2">
        <v>46076</v>
      </c>
      <c r="D5982">
        <v>0</v>
      </c>
      <c r="E5982" t="s">
        <v>43</v>
      </c>
      <c r="F5982" t="s">
        <v>26</v>
      </c>
      <c r="G5982">
        <v>2.6</v>
      </c>
      <c r="H5982">
        <v>78.14</v>
      </c>
      <c r="J5982">
        <v>1.1000000000000001</v>
      </c>
      <c r="K5982">
        <v>5.2</v>
      </c>
      <c r="L5982">
        <v>4.5</v>
      </c>
      <c r="M5982">
        <v>65</v>
      </c>
      <c r="N5982" t="s">
        <v>41</v>
      </c>
      <c r="O5982">
        <v>2.2000000000000002</v>
      </c>
      <c r="P5982" t="s">
        <v>58</v>
      </c>
      <c r="Q5982" t="s">
        <v>59</v>
      </c>
      <c r="R5982">
        <v>4.76</v>
      </c>
      <c r="S5982">
        <v>2</v>
      </c>
      <c r="U5982">
        <v>-0.7</v>
      </c>
      <c r="V5982" t="s">
        <v>486</v>
      </c>
      <c r="W5982" t="s">
        <v>45</v>
      </c>
      <c r="X5982">
        <v>0</v>
      </c>
      <c r="Y5982" t="str">
        <f>IF(tblRides[[#This Row],[supply_demand_ratio]]&lt;0.8,"Below 0.8",IF(tblRides[[#This Row],[supply_demand_ratio]]&lt;1,"Between 0.8-1.0",IF(tblRides[[#This Row],[supply_demand_ratio]]&lt;=1.2,"Between 1.0-1.2","Above 1.2")))</f>
        <v>Above 1.2</v>
      </c>
    </row>
    <row r="5983" spans="1:25" x14ac:dyDescent="0.3">
      <c r="A5983" t="s">
        <v>6038</v>
      </c>
      <c r="B5983" s="1">
        <v>46076.008333333331</v>
      </c>
      <c r="C5983" s="2">
        <v>46076</v>
      </c>
      <c r="D5983">
        <v>0</v>
      </c>
      <c r="E5983" t="s">
        <v>25</v>
      </c>
      <c r="F5983" t="s">
        <v>26</v>
      </c>
      <c r="G5983">
        <v>8.9</v>
      </c>
      <c r="H5983">
        <v>189.12</v>
      </c>
      <c r="I5983">
        <v>194.47</v>
      </c>
      <c r="J5983">
        <v>1.1000000000000001</v>
      </c>
      <c r="K5983">
        <v>6.2</v>
      </c>
      <c r="L5983">
        <v>2.2999999999999998</v>
      </c>
      <c r="M5983">
        <v>134</v>
      </c>
      <c r="N5983" t="s">
        <v>27</v>
      </c>
      <c r="O5983">
        <v>1.115</v>
      </c>
      <c r="P5983" t="s">
        <v>28</v>
      </c>
      <c r="Q5983" t="s">
        <v>29</v>
      </c>
      <c r="R5983">
        <v>4.9800000000000004</v>
      </c>
      <c r="S5983">
        <v>11</v>
      </c>
      <c r="T5983">
        <v>5.35</v>
      </c>
      <c r="U5983">
        <v>-3.9</v>
      </c>
      <c r="V5983" t="s">
        <v>486</v>
      </c>
      <c r="W5983" t="s">
        <v>45</v>
      </c>
      <c r="X5983">
        <v>1</v>
      </c>
      <c r="Y5983" t="str">
        <f>IF(tblRides[[#This Row],[supply_demand_ratio]]&lt;0.8,"Below 0.8",IF(tblRides[[#This Row],[supply_demand_ratio]]&lt;1,"Between 0.8-1.0",IF(tblRides[[#This Row],[supply_demand_ratio]]&lt;=1.2,"Between 1.0-1.2","Above 1.2")))</f>
        <v>Between 1.0-1.2</v>
      </c>
    </row>
    <row r="5984" spans="1:25" x14ac:dyDescent="0.3">
      <c r="A5984" t="s">
        <v>6039</v>
      </c>
      <c r="B5984" s="1">
        <v>46076.011805555558</v>
      </c>
      <c r="C5984" s="2">
        <v>46076</v>
      </c>
      <c r="D5984">
        <v>0</v>
      </c>
      <c r="E5984" t="s">
        <v>25</v>
      </c>
      <c r="F5984" t="s">
        <v>26</v>
      </c>
      <c r="G5984">
        <v>7.5</v>
      </c>
      <c r="H5984">
        <v>193.82</v>
      </c>
      <c r="I5984">
        <v>194.96</v>
      </c>
      <c r="J5984">
        <v>1.2</v>
      </c>
      <c r="K5984">
        <v>5.6</v>
      </c>
      <c r="L5984">
        <v>6.8</v>
      </c>
      <c r="M5984">
        <v>121</v>
      </c>
      <c r="N5984" t="s">
        <v>41</v>
      </c>
      <c r="O5984">
        <v>1.242</v>
      </c>
      <c r="P5984" t="s">
        <v>28</v>
      </c>
      <c r="Q5984" t="s">
        <v>29</v>
      </c>
      <c r="R5984">
        <v>4.7300000000000004</v>
      </c>
      <c r="S5984">
        <v>1</v>
      </c>
      <c r="T5984">
        <v>1.1399999999999999</v>
      </c>
      <c r="U5984">
        <v>1.2</v>
      </c>
      <c r="V5984" t="s">
        <v>486</v>
      </c>
      <c r="W5984" t="s">
        <v>45</v>
      </c>
      <c r="X5984">
        <v>1</v>
      </c>
      <c r="Y5984" t="str">
        <f>IF(tblRides[[#This Row],[supply_demand_ratio]]&lt;0.8,"Below 0.8",IF(tblRides[[#This Row],[supply_demand_ratio]]&lt;1,"Between 0.8-1.0",IF(tblRides[[#This Row],[supply_demand_ratio]]&lt;=1.2,"Between 1.0-1.2","Above 1.2")))</f>
        <v>Above 1.2</v>
      </c>
    </row>
    <row r="5985" spans="1:25" x14ac:dyDescent="0.3">
      <c r="A5985" t="s">
        <v>6040</v>
      </c>
      <c r="B5985" s="1">
        <v>46076.011805555558</v>
      </c>
      <c r="C5985" s="2">
        <v>46076</v>
      </c>
      <c r="D5985">
        <v>0</v>
      </c>
      <c r="E5985" t="s">
        <v>25</v>
      </c>
      <c r="F5985" t="s">
        <v>26</v>
      </c>
      <c r="G5985">
        <v>7.6</v>
      </c>
      <c r="H5985">
        <v>157.82</v>
      </c>
      <c r="I5985">
        <v>153</v>
      </c>
      <c r="J5985">
        <v>1.1000000000000001</v>
      </c>
      <c r="K5985">
        <v>3.7</v>
      </c>
      <c r="L5985">
        <v>10.4</v>
      </c>
      <c r="M5985">
        <v>120</v>
      </c>
      <c r="N5985" t="s">
        <v>27</v>
      </c>
      <c r="O5985">
        <v>0.996</v>
      </c>
      <c r="P5985" t="s">
        <v>28</v>
      </c>
      <c r="Q5985" t="s">
        <v>29</v>
      </c>
      <c r="R5985">
        <v>4.59</v>
      </c>
      <c r="S5985">
        <v>14</v>
      </c>
      <c r="T5985">
        <v>-4.82</v>
      </c>
      <c r="U5985">
        <v>6.7</v>
      </c>
      <c r="V5985" t="s">
        <v>486</v>
      </c>
      <c r="W5985" t="s">
        <v>31</v>
      </c>
      <c r="X5985">
        <v>1</v>
      </c>
      <c r="Y5985" t="str">
        <f>IF(tblRides[[#This Row],[supply_demand_ratio]]&lt;0.8,"Below 0.8",IF(tblRides[[#This Row],[supply_demand_ratio]]&lt;1,"Between 0.8-1.0",IF(tblRides[[#This Row],[supply_demand_ratio]]&lt;=1.2,"Between 1.0-1.2","Above 1.2")))</f>
        <v>Between 0.8-1.0</v>
      </c>
    </row>
    <row r="5986" spans="1:25" x14ac:dyDescent="0.3">
      <c r="A5986" t="s">
        <v>6041</v>
      </c>
      <c r="B5986" s="1">
        <v>46076.020138888889</v>
      </c>
      <c r="C5986" s="2">
        <v>46076</v>
      </c>
      <c r="D5986">
        <v>0</v>
      </c>
      <c r="E5986" t="s">
        <v>36</v>
      </c>
      <c r="F5986" t="s">
        <v>26</v>
      </c>
      <c r="G5986">
        <v>0.7</v>
      </c>
      <c r="H5986">
        <v>56.31</v>
      </c>
      <c r="J5986">
        <v>1.1000000000000001</v>
      </c>
      <c r="K5986">
        <v>2</v>
      </c>
      <c r="M5986">
        <v>125</v>
      </c>
      <c r="N5986" t="s">
        <v>41</v>
      </c>
      <c r="O5986">
        <v>1.4259999999999999</v>
      </c>
      <c r="P5986" t="s">
        <v>82</v>
      </c>
      <c r="Q5986" t="s">
        <v>83</v>
      </c>
      <c r="R5986">
        <v>4.97</v>
      </c>
      <c r="S5986">
        <v>6</v>
      </c>
      <c r="V5986" t="s">
        <v>486</v>
      </c>
      <c r="W5986" t="s">
        <v>31</v>
      </c>
      <c r="X5986">
        <v>0</v>
      </c>
      <c r="Y5986" t="str">
        <f>IF(tblRides[[#This Row],[supply_demand_ratio]]&lt;0.8,"Below 0.8",IF(tblRides[[#This Row],[supply_demand_ratio]]&lt;1,"Between 0.8-1.0",IF(tblRides[[#This Row],[supply_demand_ratio]]&lt;=1.2,"Between 1.0-1.2","Above 1.2")))</f>
        <v>Above 1.2</v>
      </c>
    </row>
    <row r="5987" spans="1:25" x14ac:dyDescent="0.3">
      <c r="A5987" t="s">
        <v>6042</v>
      </c>
      <c r="B5987" s="1">
        <v>46076.035416666666</v>
      </c>
      <c r="C5987" s="2">
        <v>46076</v>
      </c>
      <c r="D5987">
        <v>0</v>
      </c>
      <c r="E5987" t="s">
        <v>25</v>
      </c>
      <c r="F5987" t="s">
        <v>26</v>
      </c>
      <c r="G5987">
        <v>8</v>
      </c>
      <c r="H5987">
        <v>143.08000000000001</v>
      </c>
      <c r="I5987">
        <v>147.84</v>
      </c>
      <c r="J5987">
        <v>1</v>
      </c>
      <c r="K5987">
        <v>6.2</v>
      </c>
      <c r="L5987">
        <v>10.3</v>
      </c>
      <c r="M5987">
        <v>133</v>
      </c>
      <c r="N5987" t="s">
        <v>27</v>
      </c>
      <c r="O5987">
        <v>1.1539999999999999</v>
      </c>
      <c r="P5987" t="s">
        <v>28</v>
      </c>
      <c r="Q5987" t="s">
        <v>29</v>
      </c>
      <c r="R5987">
        <v>4.82</v>
      </c>
      <c r="S5987">
        <v>11</v>
      </c>
      <c r="T5987">
        <v>4.76</v>
      </c>
      <c r="U5987">
        <v>4.0999999999999996</v>
      </c>
      <c r="V5987" t="s">
        <v>486</v>
      </c>
      <c r="W5987" t="s">
        <v>45</v>
      </c>
      <c r="X5987">
        <v>1</v>
      </c>
      <c r="Y5987" t="str">
        <f>IF(tblRides[[#This Row],[supply_demand_ratio]]&lt;0.8,"Below 0.8",IF(tblRides[[#This Row],[supply_demand_ratio]]&lt;1,"Between 0.8-1.0",IF(tblRides[[#This Row],[supply_demand_ratio]]&lt;=1.2,"Between 1.0-1.2","Above 1.2")))</f>
        <v>Between 1.0-1.2</v>
      </c>
    </row>
    <row r="5988" spans="1:25" x14ac:dyDescent="0.3">
      <c r="A5988" t="s">
        <v>6043</v>
      </c>
      <c r="B5988" s="1">
        <v>46076.039583333331</v>
      </c>
      <c r="C5988" s="2">
        <v>46076</v>
      </c>
      <c r="D5988">
        <v>0</v>
      </c>
      <c r="E5988" t="s">
        <v>25</v>
      </c>
      <c r="F5988" t="s">
        <v>26</v>
      </c>
      <c r="G5988">
        <v>7.2</v>
      </c>
      <c r="H5988">
        <v>141.46</v>
      </c>
      <c r="I5988">
        <v>133.53</v>
      </c>
      <c r="J5988">
        <v>1</v>
      </c>
      <c r="K5988">
        <v>4.2</v>
      </c>
      <c r="L5988">
        <v>3</v>
      </c>
      <c r="M5988">
        <v>112</v>
      </c>
      <c r="N5988" t="s">
        <v>41</v>
      </c>
      <c r="O5988">
        <v>1.3560000000000001</v>
      </c>
      <c r="P5988" t="s">
        <v>28</v>
      </c>
      <c r="Q5988" t="s">
        <v>29</v>
      </c>
      <c r="R5988">
        <v>4.28</v>
      </c>
      <c r="S5988">
        <v>4</v>
      </c>
      <c r="T5988">
        <v>-7.93</v>
      </c>
      <c r="U5988">
        <v>-1.2</v>
      </c>
      <c r="V5988" t="s">
        <v>486</v>
      </c>
      <c r="W5988" t="s">
        <v>31</v>
      </c>
      <c r="X5988">
        <v>1</v>
      </c>
      <c r="Y5988" t="str">
        <f>IF(tblRides[[#This Row],[supply_demand_ratio]]&lt;0.8,"Below 0.8",IF(tblRides[[#This Row],[supply_demand_ratio]]&lt;1,"Between 0.8-1.0",IF(tblRides[[#This Row],[supply_demand_ratio]]&lt;=1.2,"Between 1.0-1.2","Above 1.2")))</f>
        <v>Above 1.2</v>
      </c>
    </row>
    <row r="5989" spans="1:25" x14ac:dyDescent="0.3">
      <c r="A5989" t="s">
        <v>6044</v>
      </c>
      <c r="B5989" s="1">
        <v>46076.055555555555</v>
      </c>
      <c r="C5989" s="2">
        <v>46076</v>
      </c>
      <c r="D5989">
        <v>1</v>
      </c>
      <c r="E5989" t="s">
        <v>62</v>
      </c>
      <c r="F5989" t="s">
        <v>34</v>
      </c>
      <c r="G5989">
        <v>3.9</v>
      </c>
      <c r="H5989">
        <v>102.53</v>
      </c>
      <c r="I5989">
        <v>98.89</v>
      </c>
      <c r="J5989">
        <v>1.2</v>
      </c>
      <c r="K5989">
        <v>6.1</v>
      </c>
      <c r="L5989">
        <v>8.9</v>
      </c>
      <c r="M5989">
        <v>54</v>
      </c>
      <c r="N5989" t="s">
        <v>41</v>
      </c>
      <c r="O5989">
        <v>1.5680000000000001</v>
      </c>
      <c r="P5989" t="s">
        <v>28</v>
      </c>
      <c r="Q5989" t="s">
        <v>29</v>
      </c>
      <c r="R5989">
        <v>4.63</v>
      </c>
      <c r="S5989">
        <v>0</v>
      </c>
      <c r="T5989">
        <v>-3.64</v>
      </c>
      <c r="U5989">
        <v>2.8</v>
      </c>
      <c r="V5989" t="s">
        <v>486</v>
      </c>
      <c r="W5989" t="s">
        <v>45</v>
      </c>
      <c r="X5989">
        <v>1</v>
      </c>
      <c r="Y5989" t="str">
        <f>IF(tblRides[[#This Row],[supply_demand_ratio]]&lt;0.8,"Below 0.8",IF(tblRides[[#This Row],[supply_demand_ratio]]&lt;1,"Between 0.8-1.0",IF(tblRides[[#This Row],[supply_demand_ratio]]&lt;=1.2,"Between 1.0-1.2","Above 1.2")))</f>
        <v>Above 1.2</v>
      </c>
    </row>
    <row r="5990" spans="1:25" x14ac:dyDescent="0.3">
      <c r="A5990" t="s">
        <v>6045</v>
      </c>
      <c r="B5990" s="1">
        <v>46076.059027777781</v>
      </c>
      <c r="C5990" s="2">
        <v>46076</v>
      </c>
      <c r="D5990">
        <v>1</v>
      </c>
      <c r="E5990" t="s">
        <v>25</v>
      </c>
      <c r="F5990" t="s">
        <v>26</v>
      </c>
      <c r="G5990">
        <v>1.5</v>
      </c>
      <c r="H5990">
        <v>62.67</v>
      </c>
      <c r="I5990">
        <v>60.69</v>
      </c>
      <c r="J5990">
        <v>1</v>
      </c>
      <c r="K5990">
        <v>5.9</v>
      </c>
      <c r="L5990">
        <v>4.4000000000000004</v>
      </c>
      <c r="M5990">
        <v>116</v>
      </c>
      <c r="N5990" t="s">
        <v>27</v>
      </c>
      <c r="O5990">
        <v>1.042</v>
      </c>
      <c r="P5990" t="s">
        <v>28</v>
      </c>
      <c r="Q5990" t="s">
        <v>29</v>
      </c>
      <c r="R5990">
        <v>4.68</v>
      </c>
      <c r="S5990">
        <v>5</v>
      </c>
      <c r="T5990">
        <v>-1.98</v>
      </c>
      <c r="U5990">
        <v>-1.5</v>
      </c>
      <c r="V5990" t="s">
        <v>486</v>
      </c>
      <c r="W5990" t="s">
        <v>45</v>
      </c>
      <c r="X5990">
        <v>1</v>
      </c>
      <c r="Y5990" t="str">
        <f>IF(tblRides[[#This Row],[supply_demand_ratio]]&lt;0.8,"Below 0.8",IF(tblRides[[#This Row],[supply_demand_ratio]]&lt;1,"Between 0.8-1.0",IF(tblRides[[#This Row],[supply_demand_ratio]]&lt;=1.2,"Between 1.0-1.2","Above 1.2")))</f>
        <v>Between 1.0-1.2</v>
      </c>
    </row>
    <row r="5991" spans="1:25" x14ac:dyDescent="0.3">
      <c r="A5991" t="s">
        <v>6046</v>
      </c>
      <c r="B5991" s="1">
        <v>46076.05972222222</v>
      </c>
      <c r="C5991" s="2">
        <v>46076</v>
      </c>
      <c r="D5991">
        <v>1</v>
      </c>
      <c r="E5991" t="s">
        <v>62</v>
      </c>
      <c r="F5991" t="s">
        <v>34</v>
      </c>
      <c r="G5991">
        <v>5.7</v>
      </c>
      <c r="H5991">
        <v>116.1</v>
      </c>
      <c r="J5991">
        <v>1</v>
      </c>
      <c r="K5991">
        <v>2</v>
      </c>
      <c r="L5991">
        <v>1</v>
      </c>
      <c r="M5991">
        <v>61</v>
      </c>
      <c r="N5991" t="s">
        <v>41</v>
      </c>
      <c r="O5991">
        <v>2.1059999999999999</v>
      </c>
      <c r="P5991" t="s">
        <v>37</v>
      </c>
      <c r="Q5991" t="s">
        <v>38</v>
      </c>
      <c r="R5991">
        <v>5</v>
      </c>
      <c r="S5991">
        <v>0</v>
      </c>
      <c r="U5991">
        <v>-1</v>
      </c>
      <c r="V5991" t="s">
        <v>486</v>
      </c>
      <c r="W5991" t="s">
        <v>31</v>
      </c>
      <c r="X5991">
        <v>0</v>
      </c>
      <c r="Y5991" t="str">
        <f>IF(tblRides[[#This Row],[supply_demand_ratio]]&lt;0.8,"Below 0.8",IF(tblRides[[#This Row],[supply_demand_ratio]]&lt;1,"Between 0.8-1.0",IF(tblRides[[#This Row],[supply_demand_ratio]]&lt;=1.2,"Between 1.0-1.2","Above 1.2")))</f>
        <v>Above 1.2</v>
      </c>
    </row>
    <row r="5992" spans="1:25" x14ac:dyDescent="0.3">
      <c r="A5992" t="s">
        <v>6047</v>
      </c>
      <c r="B5992" s="1">
        <v>46076.061111111114</v>
      </c>
      <c r="C5992" s="2">
        <v>46076</v>
      </c>
      <c r="D5992">
        <v>1</v>
      </c>
      <c r="E5992" t="s">
        <v>33</v>
      </c>
      <c r="F5992" t="s">
        <v>34</v>
      </c>
      <c r="G5992">
        <v>9.6</v>
      </c>
      <c r="H5992">
        <v>183.05</v>
      </c>
      <c r="I5992">
        <v>178.15</v>
      </c>
      <c r="J5992">
        <v>1</v>
      </c>
      <c r="K5992">
        <v>5.5</v>
      </c>
      <c r="L5992">
        <v>7.6</v>
      </c>
      <c r="M5992">
        <v>109</v>
      </c>
      <c r="N5992" t="s">
        <v>41</v>
      </c>
      <c r="O5992">
        <v>2.0139999999999998</v>
      </c>
      <c r="P5992" t="s">
        <v>28</v>
      </c>
      <c r="Q5992" t="s">
        <v>29</v>
      </c>
      <c r="R5992">
        <v>4.7300000000000004</v>
      </c>
      <c r="S5992">
        <v>0</v>
      </c>
      <c r="T5992">
        <v>-4.9000000000000004</v>
      </c>
      <c r="U5992">
        <v>2.1</v>
      </c>
      <c r="V5992" t="s">
        <v>486</v>
      </c>
      <c r="W5992" t="s">
        <v>45</v>
      </c>
      <c r="X5992">
        <v>1</v>
      </c>
      <c r="Y5992" t="str">
        <f>IF(tblRides[[#This Row],[supply_demand_ratio]]&lt;0.8,"Below 0.8",IF(tblRides[[#This Row],[supply_demand_ratio]]&lt;1,"Between 0.8-1.0",IF(tblRides[[#This Row],[supply_demand_ratio]]&lt;=1.2,"Between 1.0-1.2","Above 1.2")))</f>
        <v>Above 1.2</v>
      </c>
    </row>
    <row r="5993" spans="1:25" x14ac:dyDescent="0.3">
      <c r="A5993" t="s">
        <v>6048</v>
      </c>
      <c r="B5993" s="1">
        <v>46076.065972222219</v>
      </c>
      <c r="C5993" s="2">
        <v>46076</v>
      </c>
      <c r="D5993">
        <v>1</v>
      </c>
      <c r="E5993" t="s">
        <v>36</v>
      </c>
      <c r="F5993" t="s">
        <v>26</v>
      </c>
      <c r="G5993">
        <v>11.8</v>
      </c>
      <c r="H5993">
        <v>237.45</v>
      </c>
      <c r="I5993">
        <v>222.29</v>
      </c>
      <c r="J5993">
        <v>1</v>
      </c>
      <c r="K5993">
        <v>7.8</v>
      </c>
      <c r="L5993">
        <v>12.8</v>
      </c>
      <c r="M5993">
        <v>131</v>
      </c>
      <c r="N5993" t="s">
        <v>41</v>
      </c>
      <c r="O5993">
        <v>1.397</v>
      </c>
      <c r="P5993" t="s">
        <v>28</v>
      </c>
      <c r="Q5993" t="s">
        <v>29</v>
      </c>
      <c r="R5993">
        <v>4.58</v>
      </c>
      <c r="S5993">
        <v>10</v>
      </c>
      <c r="T5993">
        <v>-15.16</v>
      </c>
      <c r="U5993">
        <v>5</v>
      </c>
      <c r="V5993" t="s">
        <v>486</v>
      </c>
      <c r="W5993" t="s">
        <v>45</v>
      </c>
      <c r="X5993">
        <v>1</v>
      </c>
      <c r="Y5993" t="str">
        <f>IF(tblRides[[#This Row],[supply_demand_ratio]]&lt;0.8,"Below 0.8",IF(tblRides[[#This Row],[supply_demand_ratio]]&lt;1,"Between 0.8-1.0",IF(tblRides[[#This Row],[supply_demand_ratio]]&lt;=1.2,"Between 1.0-1.2","Above 1.2")))</f>
        <v>Above 1.2</v>
      </c>
    </row>
    <row r="5994" spans="1:25" x14ac:dyDescent="0.3">
      <c r="A5994" t="s">
        <v>6049</v>
      </c>
      <c r="B5994" s="1">
        <v>46076.065972222219</v>
      </c>
      <c r="C5994" s="2">
        <v>46076</v>
      </c>
      <c r="D5994">
        <v>1</v>
      </c>
      <c r="E5994" t="s">
        <v>33</v>
      </c>
      <c r="F5994" t="s">
        <v>34</v>
      </c>
      <c r="G5994">
        <v>4.5999999999999996</v>
      </c>
      <c r="H5994">
        <v>104.41</v>
      </c>
      <c r="I5994">
        <v>99.95</v>
      </c>
      <c r="J5994">
        <v>1</v>
      </c>
      <c r="K5994">
        <v>3.8</v>
      </c>
      <c r="L5994">
        <v>2</v>
      </c>
      <c r="M5994">
        <v>105</v>
      </c>
      <c r="N5994" t="s">
        <v>41</v>
      </c>
      <c r="O5994">
        <v>1.3420000000000001</v>
      </c>
      <c r="P5994" t="s">
        <v>28</v>
      </c>
      <c r="Q5994" t="s">
        <v>29</v>
      </c>
      <c r="R5994">
        <v>4.51</v>
      </c>
      <c r="S5994">
        <v>0</v>
      </c>
      <c r="T5994">
        <v>-4.46</v>
      </c>
      <c r="U5994">
        <v>-1.8</v>
      </c>
      <c r="V5994" t="s">
        <v>486</v>
      </c>
      <c r="W5994" t="s">
        <v>31</v>
      </c>
      <c r="X5994">
        <v>1</v>
      </c>
      <c r="Y5994" t="str">
        <f>IF(tblRides[[#This Row],[supply_demand_ratio]]&lt;0.8,"Below 0.8",IF(tblRides[[#This Row],[supply_demand_ratio]]&lt;1,"Between 0.8-1.0",IF(tblRides[[#This Row],[supply_demand_ratio]]&lt;=1.2,"Between 1.0-1.2","Above 1.2")))</f>
        <v>Above 1.2</v>
      </c>
    </row>
    <row r="5995" spans="1:25" x14ac:dyDescent="0.3">
      <c r="A5995" t="s">
        <v>6050</v>
      </c>
      <c r="B5995" s="1">
        <v>46076.073611111111</v>
      </c>
      <c r="C5995" s="2">
        <v>46076</v>
      </c>
      <c r="D5995">
        <v>1</v>
      </c>
      <c r="E5995" t="s">
        <v>25</v>
      </c>
      <c r="F5995" t="s">
        <v>26</v>
      </c>
      <c r="G5995">
        <v>13</v>
      </c>
      <c r="H5995">
        <v>217.64</v>
      </c>
      <c r="I5995">
        <v>223.63</v>
      </c>
      <c r="J5995">
        <v>1</v>
      </c>
      <c r="K5995">
        <v>4.9000000000000004</v>
      </c>
      <c r="L5995">
        <v>6.6</v>
      </c>
      <c r="M5995">
        <v>144</v>
      </c>
      <c r="N5995" t="s">
        <v>41</v>
      </c>
      <c r="O5995">
        <v>1.4510000000000001</v>
      </c>
      <c r="P5995" t="s">
        <v>28</v>
      </c>
      <c r="Q5995" t="s">
        <v>29</v>
      </c>
      <c r="R5995">
        <v>4.7300000000000004</v>
      </c>
      <c r="S5995">
        <v>46</v>
      </c>
      <c r="T5995">
        <v>5.99</v>
      </c>
      <c r="U5995">
        <v>1.7</v>
      </c>
      <c r="V5995" t="s">
        <v>486</v>
      </c>
      <c r="W5995" t="s">
        <v>31</v>
      </c>
      <c r="X5995">
        <v>1</v>
      </c>
      <c r="Y5995" t="str">
        <f>IF(tblRides[[#This Row],[supply_demand_ratio]]&lt;0.8,"Below 0.8",IF(tblRides[[#This Row],[supply_demand_ratio]]&lt;1,"Between 0.8-1.0",IF(tblRides[[#This Row],[supply_demand_ratio]]&lt;=1.2,"Between 1.0-1.2","Above 1.2")))</f>
        <v>Above 1.2</v>
      </c>
    </row>
    <row r="5996" spans="1:25" x14ac:dyDescent="0.3">
      <c r="A5996" t="s">
        <v>6051</v>
      </c>
      <c r="B5996" s="1">
        <v>46076.080555555556</v>
      </c>
      <c r="C5996" s="2">
        <v>46076</v>
      </c>
      <c r="D5996">
        <v>1</v>
      </c>
      <c r="E5996" t="s">
        <v>36</v>
      </c>
      <c r="F5996" t="s">
        <v>26</v>
      </c>
      <c r="G5996">
        <v>1.4</v>
      </c>
      <c r="H5996">
        <v>57.93</v>
      </c>
      <c r="I5996">
        <v>56.6</v>
      </c>
      <c r="J5996">
        <v>1</v>
      </c>
      <c r="K5996">
        <v>6.4</v>
      </c>
      <c r="L5996">
        <v>1.3</v>
      </c>
      <c r="M5996">
        <v>119</v>
      </c>
      <c r="N5996" t="s">
        <v>41</v>
      </c>
      <c r="O5996">
        <v>1.4330000000000001</v>
      </c>
      <c r="P5996" t="s">
        <v>28</v>
      </c>
      <c r="Q5996" t="s">
        <v>29</v>
      </c>
      <c r="R5996">
        <v>4.92</v>
      </c>
      <c r="S5996">
        <v>10</v>
      </c>
      <c r="T5996">
        <v>-1.33</v>
      </c>
      <c r="U5996">
        <v>-5.0999999999999996</v>
      </c>
      <c r="V5996" t="s">
        <v>486</v>
      </c>
      <c r="W5996" t="s">
        <v>45</v>
      </c>
      <c r="X5996">
        <v>1</v>
      </c>
      <c r="Y5996" t="str">
        <f>IF(tblRides[[#This Row],[supply_demand_ratio]]&lt;0.8,"Below 0.8",IF(tblRides[[#This Row],[supply_demand_ratio]]&lt;1,"Between 0.8-1.0",IF(tblRides[[#This Row],[supply_demand_ratio]]&lt;=1.2,"Between 1.0-1.2","Above 1.2")))</f>
        <v>Above 1.2</v>
      </c>
    </row>
    <row r="5997" spans="1:25" x14ac:dyDescent="0.3">
      <c r="A5997" t="s">
        <v>6052</v>
      </c>
      <c r="B5997" s="1">
        <v>46076.084722222222</v>
      </c>
      <c r="C5997" s="2">
        <v>46076</v>
      </c>
      <c r="D5997">
        <v>2</v>
      </c>
      <c r="E5997" t="s">
        <v>36</v>
      </c>
      <c r="F5997" t="s">
        <v>26</v>
      </c>
      <c r="G5997">
        <v>9.6999999999999993</v>
      </c>
      <c r="H5997">
        <v>164.37</v>
      </c>
      <c r="I5997">
        <v>159.47999999999999</v>
      </c>
      <c r="J5997">
        <v>1</v>
      </c>
      <c r="K5997">
        <v>2</v>
      </c>
      <c r="L5997">
        <v>1</v>
      </c>
      <c r="M5997">
        <v>130</v>
      </c>
      <c r="N5997" t="s">
        <v>27</v>
      </c>
      <c r="O5997">
        <v>1.272</v>
      </c>
      <c r="P5997" t="s">
        <v>28</v>
      </c>
      <c r="Q5997" t="s">
        <v>29</v>
      </c>
      <c r="R5997">
        <v>5</v>
      </c>
      <c r="S5997">
        <v>4</v>
      </c>
      <c r="T5997">
        <v>-4.8899999999999997</v>
      </c>
      <c r="U5997">
        <v>-1</v>
      </c>
      <c r="V5997" t="s">
        <v>486</v>
      </c>
      <c r="W5997" t="s">
        <v>31</v>
      </c>
      <c r="X5997">
        <v>1</v>
      </c>
      <c r="Y5997" t="str">
        <f>IF(tblRides[[#This Row],[supply_demand_ratio]]&lt;0.8,"Below 0.8",IF(tblRides[[#This Row],[supply_demand_ratio]]&lt;1,"Between 0.8-1.0",IF(tblRides[[#This Row],[supply_demand_ratio]]&lt;=1.2,"Between 1.0-1.2","Above 1.2")))</f>
        <v>Above 1.2</v>
      </c>
    </row>
    <row r="5998" spans="1:25" x14ac:dyDescent="0.3">
      <c r="A5998" t="s">
        <v>6053</v>
      </c>
      <c r="B5998" s="1">
        <v>46076.090277777781</v>
      </c>
      <c r="C5998" s="2">
        <v>46076</v>
      </c>
      <c r="D5998">
        <v>2</v>
      </c>
      <c r="E5998" t="s">
        <v>43</v>
      </c>
      <c r="F5998" t="s">
        <v>26</v>
      </c>
      <c r="G5998">
        <v>5.6</v>
      </c>
      <c r="H5998">
        <v>112.16</v>
      </c>
      <c r="I5998">
        <v>105.48</v>
      </c>
      <c r="J5998">
        <v>1</v>
      </c>
      <c r="K5998">
        <v>2</v>
      </c>
      <c r="L5998">
        <v>10.6</v>
      </c>
      <c r="M5998">
        <v>67</v>
      </c>
      <c r="N5998" t="s">
        <v>41</v>
      </c>
      <c r="O5998">
        <v>1.2869999999999999</v>
      </c>
      <c r="P5998" t="s">
        <v>28</v>
      </c>
      <c r="Q5998" t="s">
        <v>29</v>
      </c>
      <c r="R5998">
        <v>4.45</v>
      </c>
      <c r="S5998">
        <v>11</v>
      </c>
      <c r="T5998">
        <v>-6.68</v>
      </c>
      <c r="U5998">
        <v>8.6</v>
      </c>
      <c r="V5998" t="s">
        <v>486</v>
      </c>
      <c r="W5998" t="s">
        <v>31</v>
      </c>
      <c r="X5998">
        <v>1</v>
      </c>
      <c r="Y5998" t="str">
        <f>IF(tblRides[[#This Row],[supply_demand_ratio]]&lt;0.8,"Below 0.8",IF(tblRides[[#This Row],[supply_demand_ratio]]&lt;1,"Between 0.8-1.0",IF(tblRides[[#This Row],[supply_demand_ratio]]&lt;=1.2,"Between 1.0-1.2","Above 1.2")))</f>
        <v>Above 1.2</v>
      </c>
    </row>
    <row r="5999" spans="1:25" x14ac:dyDescent="0.3">
      <c r="A5999" t="s">
        <v>6054</v>
      </c>
      <c r="B5999" s="1">
        <v>46076.098611111112</v>
      </c>
      <c r="C5999" s="2">
        <v>46076</v>
      </c>
      <c r="D5999">
        <v>2</v>
      </c>
      <c r="E5999" t="s">
        <v>36</v>
      </c>
      <c r="F5999" t="s">
        <v>26</v>
      </c>
      <c r="G5999">
        <v>1.3</v>
      </c>
      <c r="H5999">
        <v>57.18</v>
      </c>
      <c r="I5999">
        <v>58.94</v>
      </c>
      <c r="J5999">
        <v>1</v>
      </c>
      <c r="K5999">
        <v>4</v>
      </c>
      <c r="L5999">
        <v>3.4</v>
      </c>
      <c r="M5999">
        <v>102</v>
      </c>
      <c r="N5999" t="s">
        <v>27</v>
      </c>
      <c r="O5999">
        <v>0.97699999999999998</v>
      </c>
      <c r="P5999" t="s">
        <v>28</v>
      </c>
      <c r="Q5999" t="s">
        <v>29</v>
      </c>
      <c r="R5999">
        <v>4.76</v>
      </c>
      <c r="S5999">
        <v>10</v>
      </c>
      <c r="T5999">
        <v>1.76</v>
      </c>
      <c r="U5999">
        <v>-0.6</v>
      </c>
      <c r="V5999" t="s">
        <v>486</v>
      </c>
      <c r="W5999" t="s">
        <v>31</v>
      </c>
      <c r="X5999">
        <v>1</v>
      </c>
      <c r="Y5999" t="str">
        <f>IF(tblRides[[#This Row],[supply_demand_ratio]]&lt;0.8,"Below 0.8",IF(tblRides[[#This Row],[supply_demand_ratio]]&lt;1,"Between 0.8-1.0",IF(tblRides[[#This Row],[supply_demand_ratio]]&lt;=1.2,"Between 1.0-1.2","Above 1.2")))</f>
        <v>Between 0.8-1.0</v>
      </c>
    </row>
    <row r="6000" spans="1:25" x14ac:dyDescent="0.3">
      <c r="A6000" t="s">
        <v>6055</v>
      </c>
      <c r="B6000" s="1">
        <v>46076.106249999997</v>
      </c>
      <c r="C6000" s="2">
        <v>46076</v>
      </c>
      <c r="D6000">
        <v>2</v>
      </c>
      <c r="E6000" t="s">
        <v>33</v>
      </c>
      <c r="F6000" t="s">
        <v>26</v>
      </c>
      <c r="G6000">
        <v>11.6</v>
      </c>
      <c r="H6000">
        <v>198.37</v>
      </c>
      <c r="J6000">
        <v>1</v>
      </c>
      <c r="K6000">
        <v>2</v>
      </c>
      <c r="L6000">
        <v>1</v>
      </c>
      <c r="M6000">
        <v>97</v>
      </c>
      <c r="N6000" t="s">
        <v>41</v>
      </c>
      <c r="O6000">
        <v>1.345</v>
      </c>
      <c r="P6000" t="s">
        <v>58</v>
      </c>
      <c r="Q6000" t="s">
        <v>59</v>
      </c>
      <c r="R6000">
        <v>4.6399999999999997</v>
      </c>
      <c r="S6000">
        <v>6</v>
      </c>
      <c r="U6000">
        <v>-1</v>
      </c>
      <c r="V6000" t="s">
        <v>486</v>
      </c>
      <c r="W6000" t="s">
        <v>31</v>
      </c>
      <c r="X6000">
        <v>0</v>
      </c>
      <c r="Y6000" t="str">
        <f>IF(tblRides[[#This Row],[supply_demand_ratio]]&lt;0.8,"Below 0.8",IF(tblRides[[#This Row],[supply_demand_ratio]]&lt;1,"Between 0.8-1.0",IF(tblRides[[#This Row],[supply_demand_ratio]]&lt;=1.2,"Between 1.0-1.2","Above 1.2")))</f>
        <v>Above 1.2</v>
      </c>
    </row>
    <row r="6001" spans="1:25" x14ac:dyDescent="0.3">
      <c r="A6001" t="s">
        <v>6056</v>
      </c>
      <c r="B6001" s="1">
        <v>46076.117361111108</v>
      </c>
      <c r="C6001" s="2">
        <v>46076</v>
      </c>
      <c r="D6001">
        <v>2</v>
      </c>
      <c r="E6001" t="s">
        <v>62</v>
      </c>
      <c r="F6001" t="s">
        <v>34</v>
      </c>
      <c r="G6001">
        <v>5.6</v>
      </c>
      <c r="H6001">
        <v>108.18</v>
      </c>
      <c r="J6001">
        <v>1</v>
      </c>
      <c r="K6001">
        <v>7</v>
      </c>
      <c r="L6001">
        <v>9.6999999999999993</v>
      </c>
      <c r="M6001">
        <v>61</v>
      </c>
      <c r="N6001" t="s">
        <v>41</v>
      </c>
      <c r="O6001">
        <v>2.0990000000000002</v>
      </c>
      <c r="P6001" t="s">
        <v>58</v>
      </c>
      <c r="Q6001" t="s">
        <v>108</v>
      </c>
      <c r="R6001">
        <v>4.7</v>
      </c>
      <c r="S6001">
        <v>0</v>
      </c>
      <c r="U6001">
        <v>2.7</v>
      </c>
      <c r="V6001" t="s">
        <v>486</v>
      </c>
      <c r="W6001" t="s">
        <v>45</v>
      </c>
      <c r="X6001">
        <v>0</v>
      </c>
      <c r="Y6001" t="str">
        <f>IF(tblRides[[#This Row],[supply_demand_ratio]]&lt;0.8,"Below 0.8",IF(tblRides[[#This Row],[supply_demand_ratio]]&lt;1,"Between 0.8-1.0",IF(tblRides[[#This Row],[supply_demand_ratio]]&lt;=1.2,"Between 1.0-1.2","Above 1.2")))</f>
        <v>Above 1.2</v>
      </c>
    </row>
    <row r="6002" spans="1:25" x14ac:dyDescent="0.3">
      <c r="A6002" t="s">
        <v>6057</v>
      </c>
      <c r="B6002" s="1">
        <v>46076.118750000001</v>
      </c>
      <c r="C6002" s="2">
        <v>46076</v>
      </c>
      <c r="D6002">
        <v>2</v>
      </c>
      <c r="E6002" t="s">
        <v>36</v>
      </c>
      <c r="F6002" t="s">
        <v>26</v>
      </c>
      <c r="G6002">
        <v>10.199999999999999</v>
      </c>
      <c r="H6002">
        <v>215.41</v>
      </c>
      <c r="I6002">
        <v>208.36</v>
      </c>
      <c r="J6002">
        <v>1</v>
      </c>
      <c r="K6002">
        <v>6</v>
      </c>
      <c r="L6002">
        <v>3.6</v>
      </c>
      <c r="M6002">
        <v>131</v>
      </c>
      <c r="N6002" t="s">
        <v>41</v>
      </c>
      <c r="O6002">
        <v>1.4530000000000001</v>
      </c>
      <c r="P6002" t="s">
        <v>28</v>
      </c>
      <c r="Q6002" t="s">
        <v>29</v>
      </c>
      <c r="R6002">
        <v>4.57</v>
      </c>
      <c r="S6002">
        <v>20</v>
      </c>
      <c r="T6002">
        <v>-7.05</v>
      </c>
      <c r="U6002">
        <v>-2.4</v>
      </c>
      <c r="V6002" t="s">
        <v>486</v>
      </c>
      <c r="W6002" t="s">
        <v>45</v>
      </c>
      <c r="X6002">
        <v>1</v>
      </c>
      <c r="Y6002" t="str">
        <f>IF(tblRides[[#This Row],[supply_demand_ratio]]&lt;0.8,"Below 0.8",IF(tblRides[[#This Row],[supply_demand_ratio]]&lt;1,"Between 0.8-1.0",IF(tblRides[[#This Row],[supply_demand_ratio]]&lt;=1.2,"Between 1.0-1.2","Above 1.2")))</f>
        <v>Above 1.2</v>
      </c>
    </row>
    <row r="6003" spans="1:25" x14ac:dyDescent="0.3">
      <c r="A6003" t="s">
        <v>6058</v>
      </c>
      <c r="B6003" s="1">
        <v>46076.12777777778</v>
      </c>
      <c r="C6003" s="2">
        <v>46076</v>
      </c>
      <c r="D6003">
        <v>3</v>
      </c>
      <c r="E6003" t="s">
        <v>25</v>
      </c>
      <c r="F6003" t="s">
        <v>26</v>
      </c>
      <c r="G6003">
        <v>5.2</v>
      </c>
      <c r="H6003">
        <v>109.01</v>
      </c>
      <c r="I6003">
        <v>106.79</v>
      </c>
      <c r="J6003">
        <v>1</v>
      </c>
      <c r="K6003">
        <v>6.9</v>
      </c>
      <c r="L6003">
        <v>9.5</v>
      </c>
      <c r="M6003">
        <v>131</v>
      </c>
      <c r="N6003" t="s">
        <v>41</v>
      </c>
      <c r="O6003">
        <v>1.514</v>
      </c>
      <c r="P6003" t="s">
        <v>28</v>
      </c>
      <c r="Q6003" t="s">
        <v>29</v>
      </c>
      <c r="R6003">
        <v>4.43</v>
      </c>
      <c r="S6003">
        <v>42</v>
      </c>
      <c r="T6003">
        <v>-2.2200000000000002</v>
      </c>
      <c r="U6003">
        <v>2.6</v>
      </c>
      <c r="V6003" t="s">
        <v>486</v>
      </c>
      <c r="W6003" t="s">
        <v>45</v>
      </c>
      <c r="X6003">
        <v>1</v>
      </c>
      <c r="Y6003" t="str">
        <f>IF(tblRides[[#This Row],[supply_demand_ratio]]&lt;0.8,"Below 0.8",IF(tblRides[[#This Row],[supply_demand_ratio]]&lt;1,"Between 0.8-1.0",IF(tblRides[[#This Row],[supply_demand_ratio]]&lt;=1.2,"Between 1.0-1.2","Above 1.2")))</f>
        <v>Above 1.2</v>
      </c>
    </row>
    <row r="6004" spans="1:25" x14ac:dyDescent="0.3">
      <c r="A6004" t="s">
        <v>6059</v>
      </c>
      <c r="B6004" s="1">
        <v>46076.128472222219</v>
      </c>
      <c r="C6004" s="2">
        <v>46076</v>
      </c>
      <c r="D6004">
        <v>3</v>
      </c>
      <c r="E6004" t="s">
        <v>36</v>
      </c>
      <c r="F6004" t="s">
        <v>26</v>
      </c>
      <c r="G6004">
        <v>5.0999999999999996</v>
      </c>
      <c r="H6004">
        <v>121.56</v>
      </c>
      <c r="I6004">
        <v>119.02</v>
      </c>
      <c r="J6004">
        <v>1</v>
      </c>
      <c r="K6004">
        <v>4.0999999999999996</v>
      </c>
      <c r="L6004">
        <v>6.8</v>
      </c>
      <c r="M6004">
        <v>109</v>
      </c>
      <c r="N6004" t="s">
        <v>41</v>
      </c>
      <c r="O6004">
        <v>1.234</v>
      </c>
      <c r="P6004" t="s">
        <v>28</v>
      </c>
      <c r="Q6004" t="s">
        <v>29</v>
      </c>
      <c r="R6004">
        <v>4.8</v>
      </c>
      <c r="S6004">
        <v>1</v>
      </c>
      <c r="T6004">
        <v>-2.54</v>
      </c>
      <c r="U6004">
        <v>2.7</v>
      </c>
      <c r="V6004" t="s">
        <v>486</v>
      </c>
      <c r="W6004" t="s">
        <v>31</v>
      </c>
      <c r="X6004">
        <v>1</v>
      </c>
      <c r="Y6004" t="str">
        <f>IF(tblRides[[#This Row],[supply_demand_ratio]]&lt;0.8,"Below 0.8",IF(tblRides[[#This Row],[supply_demand_ratio]]&lt;1,"Between 0.8-1.0",IF(tblRides[[#This Row],[supply_demand_ratio]]&lt;=1.2,"Between 1.0-1.2","Above 1.2")))</f>
        <v>Above 1.2</v>
      </c>
    </row>
    <row r="6005" spans="1:25" x14ac:dyDescent="0.3">
      <c r="A6005" t="s">
        <v>6060</v>
      </c>
      <c r="B6005" s="1">
        <v>46076.132638888892</v>
      </c>
      <c r="C6005" s="2">
        <v>46076</v>
      </c>
      <c r="D6005">
        <v>3</v>
      </c>
      <c r="E6005" t="s">
        <v>62</v>
      </c>
      <c r="F6005" t="s">
        <v>26</v>
      </c>
      <c r="G6005">
        <v>3.8</v>
      </c>
      <c r="H6005">
        <v>88.55</v>
      </c>
      <c r="I6005">
        <v>87.74</v>
      </c>
      <c r="J6005">
        <v>1</v>
      </c>
      <c r="K6005">
        <v>6.6</v>
      </c>
      <c r="L6005">
        <v>6.4</v>
      </c>
      <c r="M6005">
        <v>68</v>
      </c>
      <c r="N6005" t="s">
        <v>41</v>
      </c>
      <c r="O6005">
        <v>1.718</v>
      </c>
      <c r="P6005" t="s">
        <v>28</v>
      </c>
      <c r="Q6005" t="s">
        <v>29</v>
      </c>
      <c r="R6005">
        <v>4.6500000000000004</v>
      </c>
      <c r="S6005">
        <v>25</v>
      </c>
      <c r="T6005">
        <v>-0.81</v>
      </c>
      <c r="U6005">
        <v>-0.2</v>
      </c>
      <c r="V6005" t="s">
        <v>486</v>
      </c>
      <c r="W6005" t="s">
        <v>45</v>
      </c>
      <c r="X6005">
        <v>1</v>
      </c>
      <c r="Y6005" t="str">
        <f>IF(tblRides[[#This Row],[supply_demand_ratio]]&lt;0.8,"Below 0.8",IF(tblRides[[#This Row],[supply_demand_ratio]]&lt;1,"Between 0.8-1.0",IF(tblRides[[#This Row],[supply_demand_ratio]]&lt;=1.2,"Between 1.0-1.2","Above 1.2")))</f>
        <v>Above 1.2</v>
      </c>
    </row>
    <row r="6006" spans="1:25" x14ac:dyDescent="0.3">
      <c r="A6006" t="s">
        <v>6061</v>
      </c>
      <c r="B6006" s="1">
        <v>46076.147916666669</v>
      </c>
      <c r="C6006" s="2">
        <v>46076</v>
      </c>
      <c r="D6006">
        <v>3</v>
      </c>
      <c r="E6006" t="s">
        <v>36</v>
      </c>
      <c r="F6006" t="s">
        <v>26</v>
      </c>
      <c r="G6006">
        <v>5.8</v>
      </c>
      <c r="H6006">
        <v>127.53</v>
      </c>
      <c r="I6006">
        <v>124.04</v>
      </c>
      <c r="J6006">
        <v>1</v>
      </c>
      <c r="K6006">
        <v>4.4000000000000004</v>
      </c>
      <c r="L6006">
        <v>9.5</v>
      </c>
      <c r="M6006">
        <v>112</v>
      </c>
      <c r="N6006" t="s">
        <v>41</v>
      </c>
      <c r="O6006">
        <v>1.228</v>
      </c>
      <c r="P6006" t="s">
        <v>28</v>
      </c>
      <c r="Q6006" t="s">
        <v>29</v>
      </c>
      <c r="R6006">
        <v>4.88</v>
      </c>
      <c r="S6006">
        <v>8</v>
      </c>
      <c r="T6006">
        <v>-3.49</v>
      </c>
      <c r="U6006">
        <v>5.0999999999999996</v>
      </c>
      <c r="V6006" t="s">
        <v>486</v>
      </c>
      <c r="W6006" t="s">
        <v>31</v>
      </c>
      <c r="X6006">
        <v>1</v>
      </c>
      <c r="Y6006" t="str">
        <f>IF(tblRides[[#This Row],[supply_demand_ratio]]&lt;0.8,"Below 0.8",IF(tblRides[[#This Row],[supply_demand_ratio]]&lt;1,"Between 0.8-1.0",IF(tblRides[[#This Row],[supply_demand_ratio]]&lt;=1.2,"Between 1.0-1.2","Above 1.2")))</f>
        <v>Above 1.2</v>
      </c>
    </row>
    <row r="6007" spans="1:25" x14ac:dyDescent="0.3">
      <c r="A6007" t="s">
        <v>6062</v>
      </c>
      <c r="B6007" s="1">
        <v>46076.166666666664</v>
      </c>
      <c r="C6007" s="2">
        <v>46076</v>
      </c>
      <c r="D6007">
        <v>4</v>
      </c>
      <c r="E6007" t="s">
        <v>25</v>
      </c>
      <c r="F6007" t="s">
        <v>34</v>
      </c>
      <c r="G6007">
        <v>7.8</v>
      </c>
      <c r="H6007">
        <v>139.56</v>
      </c>
      <c r="J6007">
        <v>1</v>
      </c>
      <c r="K6007">
        <v>5.0999999999999996</v>
      </c>
      <c r="L6007">
        <v>1.1000000000000001</v>
      </c>
      <c r="M6007">
        <v>134</v>
      </c>
      <c r="N6007" t="s">
        <v>41</v>
      </c>
      <c r="O6007">
        <v>1.3660000000000001</v>
      </c>
      <c r="P6007" t="s">
        <v>58</v>
      </c>
      <c r="Q6007" t="s">
        <v>108</v>
      </c>
      <c r="R6007">
        <v>4.74</v>
      </c>
      <c r="S6007">
        <v>0</v>
      </c>
      <c r="U6007">
        <v>-4</v>
      </c>
      <c r="V6007" t="s">
        <v>486</v>
      </c>
      <c r="W6007" t="s">
        <v>45</v>
      </c>
      <c r="X6007">
        <v>0</v>
      </c>
      <c r="Y6007" t="str">
        <f>IF(tblRides[[#This Row],[supply_demand_ratio]]&lt;0.8,"Below 0.8",IF(tblRides[[#This Row],[supply_demand_ratio]]&lt;1,"Between 0.8-1.0",IF(tblRides[[#This Row],[supply_demand_ratio]]&lt;=1.2,"Between 1.0-1.2","Above 1.2")))</f>
        <v>Above 1.2</v>
      </c>
    </row>
    <row r="6008" spans="1:25" x14ac:dyDescent="0.3">
      <c r="A6008" t="s">
        <v>6063</v>
      </c>
      <c r="B6008" s="1">
        <v>46076.175000000003</v>
      </c>
      <c r="C6008" s="2">
        <v>46076</v>
      </c>
      <c r="D6008">
        <v>4</v>
      </c>
      <c r="E6008" t="s">
        <v>36</v>
      </c>
      <c r="F6008" t="s">
        <v>26</v>
      </c>
      <c r="G6008">
        <v>5.4</v>
      </c>
      <c r="H6008">
        <v>106.7</v>
      </c>
      <c r="I6008">
        <v>106.6</v>
      </c>
      <c r="J6008">
        <v>1</v>
      </c>
      <c r="K6008">
        <v>8.6999999999999993</v>
      </c>
      <c r="L6008">
        <v>8.4</v>
      </c>
      <c r="M6008">
        <v>130</v>
      </c>
      <c r="N6008" t="s">
        <v>41</v>
      </c>
      <c r="O6008">
        <v>1.619</v>
      </c>
      <c r="P6008" t="s">
        <v>28</v>
      </c>
      <c r="Q6008" t="s">
        <v>29</v>
      </c>
      <c r="R6008">
        <v>5</v>
      </c>
      <c r="S6008">
        <v>29</v>
      </c>
      <c r="T6008">
        <v>-0.1</v>
      </c>
      <c r="U6008">
        <v>-0.3</v>
      </c>
      <c r="V6008" t="s">
        <v>486</v>
      </c>
      <c r="W6008" t="s">
        <v>45</v>
      </c>
      <c r="X6008">
        <v>1</v>
      </c>
      <c r="Y6008" t="str">
        <f>IF(tblRides[[#This Row],[supply_demand_ratio]]&lt;0.8,"Below 0.8",IF(tblRides[[#This Row],[supply_demand_ratio]]&lt;1,"Between 0.8-1.0",IF(tblRides[[#This Row],[supply_demand_ratio]]&lt;=1.2,"Between 1.0-1.2","Above 1.2")))</f>
        <v>Above 1.2</v>
      </c>
    </row>
    <row r="6009" spans="1:25" x14ac:dyDescent="0.3">
      <c r="A6009" t="s">
        <v>6064</v>
      </c>
      <c r="B6009" s="1">
        <v>46076.181944444441</v>
      </c>
      <c r="C6009" s="2">
        <v>46076</v>
      </c>
      <c r="D6009">
        <v>4</v>
      </c>
      <c r="E6009" t="s">
        <v>33</v>
      </c>
      <c r="F6009" t="s">
        <v>26</v>
      </c>
      <c r="G6009">
        <v>2.1</v>
      </c>
      <c r="H6009">
        <v>69.790000000000006</v>
      </c>
      <c r="I6009">
        <v>73.3</v>
      </c>
      <c r="J6009">
        <v>1</v>
      </c>
      <c r="K6009">
        <v>2</v>
      </c>
      <c r="L6009">
        <v>6.8</v>
      </c>
      <c r="M6009">
        <v>93</v>
      </c>
      <c r="N6009" t="s">
        <v>41</v>
      </c>
      <c r="O6009">
        <v>1.345</v>
      </c>
      <c r="P6009" t="s">
        <v>28</v>
      </c>
      <c r="Q6009" t="s">
        <v>29</v>
      </c>
      <c r="R6009">
        <v>4.9800000000000004</v>
      </c>
      <c r="S6009">
        <v>1</v>
      </c>
      <c r="T6009">
        <v>3.51</v>
      </c>
      <c r="U6009">
        <v>4.8</v>
      </c>
      <c r="V6009" t="s">
        <v>486</v>
      </c>
      <c r="W6009" t="s">
        <v>31</v>
      </c>
      <c r="X6009">
        <v>1</v>
      </c>
      <c r="Y6009" t="str">
        <f>IF(tblRides[[#This Row],[supply_demand_ratio]]&lt;0.8,"Below 0.8",IF(tblRides[[#This Row],[supply_demand_ratio]]&lt;1,"Between 0.8-1.0",IF(tblRides[[#This Row],[supply_demand_ratio]]&lt;=1.2,"Between 1.0-1.2","Above 1.2")))</f>
        <v>Above 1.2</v>
      </c>
    </row>
    <row r="6010" spans="1:25" x14ac:dyDescent="0.3">
      <c r="A6010" t="s">
        <v>6065</v>
      </c>
      <c r="B6010" s="1">
        <v>46076.195138888892</v>
      </c>
      <c r="C6010" s="2">
        <v>46076</v>
      </c>
      <c r="D6010">
        <v>4</v>
      </c>
      <c r="E6010" t="s">
        <v>43</v>
      </c>
      <c r="F6010" t="s">
        <v>26</v>
      </c>
      <c r="G6010">
        <v>7.4</v>
      </c>
      <c r="H6010">
        <v>172.2</v>
      </c>
      <c r="I6010">
        <v>165.29</v>
      </c>
      <c r="J6010">
        <v>1.1000000000000001</v>
      </c>
      <c r="K6010">
        <v>7.9</v>
      </c>
      <c r="L6010">
        <v>11.5</v>
      </c>
      <c r="M6010">
        <v>78</v>
      </c>
      <c r="N6010" t="s">
        <v>41</v>
      </c>
      <c r="O6010">
        <v>2.2000000000000002</v>
      </c>
      <c r="P6010" t="s">
        <v>28</v>
      </c>
      <c r="Q6010" t="s">
        <v>29</v>
      </c>
      <c r="R6010">
        <v>5</v>
      </c>
      <c r="S6010">
        <v>17</v>
      </c>
      <c r="T6010">
        <v>-6.91</v>
      </c>
      <c r="U6010">
        <v>3.6</v>
      </c>
      <c r="V6010" t="s">
        <v>486</v>
      </c>
      <c r="W6010" t="s">
        <v>45</v>
      </c>
      <c r="X6010">
        <v>1</v>
      </c>
      <c r="Y6010" t="str">
        <f>IF(tblRides[[#This Row],[supply_demand_ratio]]&lt;0.8,"Below 0.8",IF(tblRides[[#This Row],[supply_demand_ratio]]&lt;1,"Between 0.8-1.0",IF(tblRides[[#This Row],[supply_demand_ratio]]&lt;=1.2,"Between 1.0-1.2","Above 1.2")))</f>
        <v>Above 1.2</v>
      </c>
    </row>
    <row r="6011" spans="1:25" x14ac:dyDescent="0.3">
      <c r="A6011" t="s">
        <v>6066</v>
      </c>
      <c r="B6011" s="1">
        <v>46076.196527777778</v>
      </c>
      <c r="C6011" s="2">
        <v>46076</v>
      </c>
      <c r="D6011">
        <v>4</v>
      </c>
      <c r="E6011" t="s">
        <v>62</v>
      </c>
      <c r="F6011" t="s">
        <v>26</v>
      </c>
      <c r="G6011">
        <v>7.4</v>
      </c>
      <c r="H6011">
        <v>164.48</v>
      </c>
      <c r="I6011">
        <v>165.62</v>
      </c>
      <c r="J6011">
        <v>1</v>
      </c>
      <c r="K6011">
        <v>2</v>
      </c>
      <c r="L6011">
        <v>1.4</v>
      </c>
      <c r="M6011">
        <v>69</v>
      </c>
      <c r="N6011" t="s">
        <v>41</v>
      </c>
      <c r="O6011">
        <v>2.2000000000000002</v>
      </c>
      <c r="P6011" t="s">
        <v>28</v>
      </c>
      <c r="Q6011" t="s">
        <v>29</v>
      </c>
      <c r="R6011">
        <v>4.54</v>
      </c>
      <c r="S6011">
        <v>27</v>
      </c>
      <c r="T6011">
        <v>1.1399999999999999</v>
      </c>
      <c r="U6011">
        <v>-0.6</v>
      </c>
      <c r="V6011" t="s">
        <v>486</v>
      </c>
      <c r="W6011" t="s">
        <v>31</v>
      </c>
      <c r="X6011">
        <v>1</v>
      </c>
      <c r="Y6011" t="str">
        <f>IF(tblRides[[#This Row],[supply_demand_ratio]]&lt;0.8,"Below 0.8",IF(tblRides[[#This Row],[supply_demand_ratio]]&lt;1,"Between 0.8-1.0",IF(tblRides[[#This Row],[supply_demand_ratio]]&lt;=1.2,"Between 1.0-1.2","Above 1.2")))</f>
        <v>Above 1.2</v>
      </c>
    </row>
    <row r="6012" spans="1:25" x14ac:dyDescent="0.3">
      <c r="A6012" t="s">
        <v>6067</v>
      </c>
      <c r="B6012" s="1">
        <v>46076.202777777777</v>
      </c>
      <c r="C6012" s="2">
        <v>46076</v>
      </c>
      <c r="D6012">
        <v>4</v>
      </c>
      <c r="E6012" t="s">
        <v>33</v>
      </c>
      <c r="F6012" t="s">
        <v>26</v>
      </c>
      <c r="G6012">
        <v>2</v>
      </c>
      <c r="H6012">
        <v>76.47</v>
      </c>
      <c r="I6012">
        <v>79.52</v>
      </c>
      <c r="J6012">
        <v>1.1000000000000001</v>
      </c>
      <c r="K6012">
        <v>4.2</v>
      </c>
      <c r="L6012">
        <v>3</v>
      </c>
      <c r="M6012">
        <v>104</v>
      </c>
      <c r="N6012" t="s">
        <v>27</v>
      </c>
      <c r="O6012">
        <v>1.1759999999999999</v>
      </c>
      <c r="P6012" t="s">
        <v>28</v>
      </c>
      <c r="Q6012" t="s">
        <v>29</v>
      </c>
      <c r="R6012">
        <v>4.9800000000000004</v>
      </c>
      <c r="S6012">
        <v>4</v>
      </c>
      <c r="T6012">
        <v>3.05</v>
      </c>
      <c r="U6012">
        <v>-1.2</v>
      </c>
      <c r="V6012" t="s">
        <v>486</v>
      </c>
      <c r="W6012" t="s">
        <v>31</v>
      </c>
      <c r="X6012">
        <v>1</v>
      </c>
      <c r="Y6012" t="str">
        <f>IF(tblRides[[#This Row],[supply_demand_ratio]]&lt;0.8,"Below 0.8",IF(tblRides[[#This Row],[supply_demand_ratio]]&lt;1,"Between 0.8-1.0",IF(tblRides[[#This Row],[supply_demand_ratio]]&lt;=1.2,"Between 1.0-1.2","Above 1.2")))</f>
        <v>Between 1.0-1.2</v>
      </c>
    </row>
    <row r="6013" spans="1:25" x14ac:dyDescent="0.3">
      <c r="A6013" t="s">
        <v>6068</v>
      </c>
      <c r="B6013" s="1">
        <v>46076.206944444442</v>
      </c>
      <c r="C6013" s="2">
        <v>46076</v>
      </c>
      <c r="D6013">
        <v>4</v>
      </c>
      <c r="E6013" t="s">
        <v>36</v>
      </c>
      <c r="F6013" t="s">
        <v>26</v>
      </c>
      <c r="G6013">
        <v>3.5</v>
      </c>
      <c r="H6013">
        <v>104.12</v>
      </c>
      <c r="J6013">
        <v>1.1000000000000001</v>
      </c>
      <c r="K6013">
        <v>5.4</v>
      </c>
      <c r="M6013">
        <v>131</v>
      </c>
      <c r="N6013" t="s">
        <v>41</v>
      </c>
      <c r="O6013">
        <v>1.732</v>
      </c>
      <c r="P6013" t="s">
        <v>82</v>
      </c>
      <c r="Q6013" t="s">
        <v>83</v>
      </c>
      <c r="R6013">
        <v>4.75</v>
      </c>
      <c r="S6013">
        <v>2</v>
      </c>
      <c r="V6013" t="s">
        <v>486</v>
      </c>
      <c r="W6013" t="s">
        <v>45</v>
      </c>
      <c r="X6013">
        <v>0</v>
      </c>
      <c r="Y6013" t="str">
        <f>IF(tblRides[[#This Row],[supply_demand_ratio]]&lt;0.8,"Below 0.8",IF(tblRides[[#This Row],[supply_demand_ratio]]&lt;1,"Between 0.8-1.0",IF(tblRides[[#This Row],[supply_demand_ratio]]&lt;=1.2,"Between 1.0-1.2","Above 1.2")))</f>
        <v>Above 1.2</v>
      </c>
    </row>
    <row r="6014" spans="1:25" x14ac:dyDescent="0.3">
      <c r="A6014" t="s">
        <v>6069</v>
      </c>
      <c r="B6014" s="1">
        <v>46076.216666666667</v>
      </c>
      <c r="C6014" s="2">
        <v>46076</v>
      </c>
      <c r="D6014">
        <v>5</v>
      </c>
      <c r="E6014" t="s">
        <v>33</v>
      </c>
      <c r="F6014" t="s">
        <v>26</v>
      </c>
      <c r="G6014">
        <v>1.9</v>
      </c>
      <c r="H6014">
        <v>76.05</v>
      </c>
      <c r="I6014">
        <v>76.400000000000006</v>
      </c>
      <c r="J6014">
        <v>1.1000000000000001</v>
      </c>
      <c r="K6014">
        <v>3.2</v>
      </c>
      <c r="L6014">
        <v>1</v>
      </c>
      <c r="M6014">
        <v>98</v>
      </c>
      <c r="N6014" t="s">
        <v>41</v>
      </c>
      <c r="O6014">
        <v>1.6160000000000001</v>
      </c>
      <c r="P6014" t="s">
        <v>28</v>
      </c>
      <c r="Q6014" t="s">
        <v>29</v>
      </c>
      <c r="R6014">
        <v>4.84</v>
      </c>
      <c r="S6014">
        <v>38</v>
      </c>
      <c r="T6014">
        <v>0.35</v>
      </c>
      <c r="U6014">
        <v>-2.2000000000000002</v>
      </c>
      <c r="V6014" t="s">
        <v>486</v>
      </c>
      <c r="W6014" t="s">
        <v>31</v>
      </c>
      <c r="X6014">
        <v>1</v>
      </c>
      <c r="Y6014" t="str">
        <f>IF(tblRides[[#This Row],[supply_demand_ratio]]&lt;0.8,"Below 0.8",IF(tblRides[[#This Row],[supply_demand_ratio]]&lt;1,"Between 0.8-1.0",IF(tblRides[[#This Row],[supply_demand_ratio]]&lt;=1.2,"Between 1.0-1.2","Above 1.2")))</f>
        <v>Above 1.2</v>
      </c>
    </row>
    <row r="6015" spans="1:25" x14ac:dyDescent="0.3">
      <c r="A6015" t="s">
        <v>6070</v>
      </c>
      <c r="B6015" s="1">
        <v>46076.222222222219</v>
      </c>
      <c r="C6015" s="2">
        <v>46076</v>
      </c>
      <c r="D6015">
        <v>5</v>
      </c>
      <c r="E6015" t="s">
        <v>25</v>
      </c>
      <c r="F6015" t="s">
        <v>34</v>
      </c>
      <c r="G6015">
        <v>5.9</v>
      </c>
      <c r="H6015">
        <v>157.81</v>
      </c>
      <c r="I6015">
        <v>153.33000000000001</v>
      </c>
      <c r="J6015">
        <v>1.1000000000000001</v>
      </c>
      <c r="K6015">
        <v>4.9000000000000004</v>
      </c>
      <c r="L6015">
        <v>5.7</v>
      </c>
      <c r="M6015">
        <v>141</v>
      </c>
      <c r="N6015" t="s">
        <v>27</v>
      </c>
      <c r="O6015">
        <v>1.2330000000000001</v>
      </c>
      <c r="P6015" t="s">
        <v>28</v>
      </c>
      <c r="Q6015" t="s">
        <v>29</v>
      </c>
      <c r="R6015">
        <v>4.7300000000000004</v>
      </c>
      <c r="S6015">
        <v>0</v>
      </c>
      <c r="T6015">
        <v>-4.4800000000000004</v>
      </c>
      <c r="U6015">
        <v>0.8</v>
      </c>
      <c r="V6015" t="s">
        <v>486</v>
      </c>
      <c r="W6015" t="s">
        <v>31</v>
      </c>
      <c r="X6015">
        <v>1</v>
      </c>
      <c r="Y6015" t="str">
        <f>IF(tblRides[[#This Row],[supply_demand_ratio]]&lt;0.8,"Below 0.8",IF(tblRides[[#This Row],[supply_demand_ratio]]&lt;1,"Between 0.8-1.0",IF(tblRides[[#This Row],[supply_demand_ratio]]&lt;=1.2,"Between 1.0-1.2","Above 1.2")))</f>
        <v>Above 1.2</v>
      </c>
    </row>
    <row r="6016" spans="1:25" x14ac:dyDescent="0.3">
      <c r="A6016" t="s">
        <v>6071</v>
      </c>
      <c r="B6016" s="1">
        <v>46076.229861111111</v>
      </c>
      <c r="C6016" s="2">
        <v>46076</v>
      </c>
      <c r="D6016">
        <v>5</v>
      </c>
      <c r="E6016" t="s">
        <v>62</v>
      </c>
      <c r="F6016" t="s">
        <v>26</v>
      </c>
      <c r="G6016">
        <v>8.8000000000000007</v>
      </c>
      <c r="H6016">
        <v>170.7</v>
      </c>
      <c r="I6016">
        <v>175.52</v>
      </c>
      <c r="J6016">
        <v>1</v>
      </c>
      <c r="K6016">
        <v>5</v>
      </c>
      <c r="L6016">
        <v>6.6</v>
      </c>
      <c r="M6016">
        <v>65</v>
      </c>
      <c r="N6016" t="s">
        <v>41</v>
      </c>
      <c r="O6016">
        <v>2.2000000000000002</v>
      </c>
      <c r="P6016" t="s">
        <v>28</v>
      </c>
      <c r="Q6016" t="s">
        <v>29</v>
      </c>
      <c r="R6016">
        <v>4.76</v>
      </c>
      <c r="S6016">
        <v>11</v>
      </c>
      <c r="T6016">
        <v>4.82</v>
      </c>
      <c r="U6016">
        <v>1.6</v>
      </c>
      <c r="V6016" t="s">
        <v>486</v>
      </c>
      <c r="W6016" t="s">
        <v>31</v>
      </c>
      <c r="X6016">
        <v>1</v>
      </c>
      <c r="Y6016" t="str">
        <f>IF(tblRides[[#This Row],[supply_demand_ratio]]&lt;0.8,"Below 0.8",IF(tblRides[[#This Row],[supply_demand_ratio]]&lt;1,"Between 0.8-1.0",IF(tblRides[[#This Row],[supply_demand_ratio]]&lt;=1.2,"Between 1.0-1.2","Above 1.2")))</f>
        <v>Above 1.2</v>
      </c>
    </row>
    <row r="6017" spans="1:25" x14ac:dyDescent="0.3">
      <c r="A6017" t="s">
        <v>6072</v>
      </c>
      <c r="B6017" s="1">
        <v>46076.276388888888</v>
      </c>
      <c r="C6017" s="2">
        <v>46076</v>
      </c>
      <c r="D6017">
        <v>6</v>
      </c>
      <c r="E6017" t="s">
        <v>33</v>
      </c>
      <c r="F6017" t="s">
        <v>26</v>
      </c>
      <c r="G6017">
        <v>8.1</v>
      </c>
      <c r="H6017">
        <v>152.37</v>
      </c>
      <c r="J6017">
        <v>1</v>
      </c>
      <c r="K6017">
        <v>5.7</v>
      </c>
      <c r="L6017">
        <v>4.2</v>
      </c>
      <c r="M6017">
        <v>94</v>
      </c>
      <c r="N6017" t="s">
        <v>41</v>
      </c>
      <c r="O6017">
        <v>1.254</v>
      </c>
      <c r="P6017" t="s">
        <v>37</v>
      </c>
      <c r="Q6017" t="s">
        <v>38</v>
      </c>
      <c r="R6017">
        <v>4.6500000000000004</v>
      </c>
      <c r="S6017">
        <v>21</v>
      </c>
      <c r="U6017">
        <v>-1.5</v>
      </c>
      <c r="V6017" t="s">
        <v>486</v>
      </c>
      <c r="W6017" t="s">
        <v>45</v>
      </c>
      <c r="X6017">
        <v>0</v>
      </c>
      <c r="Y6017" t="str">
        <f>IF(tblRides[[#This Row],[supply_demand_ratio]]&lt;0.8,"Below 0.8",IF(tblRides[[#This Row],[supply_demand_ratio]]&lt;1,"Between 0.8-1.0",IF(tblRides[[#This Row],[supply_demand_ratio]]&lt;=1.2,"Between 1.0-1.2","Above 1.2")))</f>
        <v>Above 1.2</v>
      </c>
    </row>
    <row r="6018" spans="1:25" x14ac:dyDescent="0.3">
      <c r="A6018" t="s">
        <v>6073</v>
      </c>
      <c r="B6018" s="1">
        <v>46076.291666666664</v>
      </c>
      <c r="C6018" s="2">
        <v>46076</v>
      </c>
      <c r="D6018">
        <v>7</v>
      </c>
      <c r="E6018" t="s">
        <v>33</v>
      </c>
      <c r="F6018" t="s">
        <v>26</v>
      </c>
      <c r="G6018">
        <v>1.5</v>
      </c>
      <c r="H6018">
        <v>64.040000000000006</v>
      </c>
      <c r="I6018">
        <v>67.040000000000006</v>
      </c>
      <c r="J6018">
        <v>1</v>
      </c>
      <c r="K6018">
        <v>4.5999999999999996</v>
      </c>
      <c r="L6018">
        <v>5.4</v>
      </c>
      <c r="M6018">
        <v>89</v>
      </c>
      <c r="N6018" t="s">
        <v>27</v>
      </c>
      <c r="O6018">
        <v>0.97099999999999997</v>
      </c>
      <c r="P6018" t="s">
        <v>28</v>
      </c>
      <c r="Q6018" t="s">
        <v>29</v>
      </c>
      <c r="R6018">
        <v>4.9800000000000004</v>
      </c>
      <c r="S6018">
        <v>11</v>
      </c>
      <c r="T6018">
        <v>3</v>
      </c>
      <c r="U6018">
        <v>0.8</v>
      </c>
      <c r="V6018" t="s">
        <v>486</v>
      </c>
      <c r="W6018" t="s">
        <v>31</v>
      </c>
      <c r="X6018">
        <v>1</v>
      </c>
      <c r="Y6018" t="str">
        <f>IF(tblRides[[#This Row],[supply_demand_ratio]]&lt;0.8,"Below 0.8",IF(tblRides[[#This Row],[supply_demand_ratio]]&lt;1,"Between 0.8-1.0",IF(tblRides[[#This Row],[supply_demand_ratio]]&lt;=1.2,"Between 1.0-1.2","Above 1.2")))</f>
        <v>Between 0.8-1.0</v>
      </c>
    </row>
    <row r="6019" spans="1:25" x14ac:dyDescent="0.3">
      <c r="A6019" t="s">
        <v>6074</v>
      </c>
      <c r="B6019" s="1">
        <v>46076.29583333333</v>
      </c>
      <c r="C6019" s="2">
        <v>46076</v>
      </c>
      <c r="D6019">
        <v>7</v>
      </c>
      <c r="E6019" t="s">
        <v>43</v>
      </c>
      <c r="F6019" t="s">
        <v>26</v>
      </c>
      <c r="G6019">
        <v>5.7</v>
      </c>
      <c r="H6019">
        <v>147.13999999999999</v>
      </c>
      <c r="I6019">
        <v>150.25</v>
      </c>
      <c r="J6019">
        <v>1.1000000000000001</v>
      </c>
      <c r="K6019">
        <v>3.3</v>
      </c>
      <c r="L6019">
        <v>4.0999999999999996</v>
      </c>
      <c r="M6019">
        <v>78</v>
      </c>
      <c r="N6019" t="s">
        <v>41</v>
      </c>
      <c r="O6019">
        <v>2.2000000000000002</v>
      </c>
      <c r="P6019" t="s">
        <v>28</v>
      </c>
      <c r="Q6019" t="s">
        <v>29</v>
      </c>
      <c r="R6019">
        <v>4.57</v>
      </c>
      <c r="S6019">
        <v>13</v>
      </c>
      <c r="T6019">
        <v>3.11</v>
      </c>
      <c r="U6019">
        <v>0.8</v>
      </c>
      <c r="V6019" t="s">
        <v>486</v>
      </c>
      <c r="W6019" t="s">
        <v>31</v>
      </c>
      <c r="X6019">
        <v>1</v>
      </c>
      <c r="Y6019" t="str">
        <f>IF(tblRides[[#This Row],[supply_demand_ratio]]&lt;0.8,"Below 0.8",IF(tblRides[[#This Row],[supply_demand_ratio]]&lt;1,"Between 0.8-1.0",IF(tblRides[[#This Row],[supply_demand_ratio]]&lt;=1.2,"Between 1.0-1.2","Above 1.2")))</f>
        <v>Above 1.2</v>
      </c>
    </row>
    <row r="6020" spans="1:25" x14ac:dyDescent="0.3">
      <c r="A6020" t="s">
        <v>6075</v>
      </c>
      <c r="B6020" s="1">
        <v>46076.29583333333</v>
      </c>
      <c r="C6020" s="2">
        <v>46076</v>
      </c>
      <c r="D6020">
        <v>7</v>
      </c>
      <c r="E6020" t="s">
        <v>25</v>
      </c>
      <c r="F6020" t="s">
        <v>26</v>
      </c>
      <c r="G6020">
        <v>2.4</v>
      </c>
      <c r="H6020">
        <v>90.4</v>
      </c>
      <c r="J6020">
        <v>1.1000000000000001</v>
      </c>
      <c r="K6020">
        <v>5.6</v>
      </c>
      <c r="L6020">
        <v>2</v>
      </c>
      <c r="M6020">
        <v>136</v>
      </c>
      <c r="N6020" t="s">
        <v>27</v>
      </c>
      <c r="O6020">
        <v>0.98399999999999999</v>
      </c>
      <c r="P6020" t="s">
        <v>37</v>
      </c>
      <c r="Q6020" t="s">
        <v>38</v>
      </c>
      <c r="R6020">
        <v>4.7300000000000004</v>
      </c>
      <c r="S6020">
        <v>6</v>
      </c>
      <c r="U6020">
        <v>-3.6</v>
      </c>
      <c r="V6020" t="s">
        <v>486</v>
      </c>
      <c r="W6020" t="s">
        <v>45</v>
      </c>
      <c r="X6020">
        <v>0</v>
      </c>
      <c r="Y6020" t="str">
        <f>IF(tblRides[[#This Row],[supply_demand_ratio]]&lt;0.8,"Below 0.8",IF(tblRides[[#This Row],[supply_demand_ratio]]&lt;1,"Between 0.8-1.0",IF(tblRides[[#This Row],[supply_demand_ratio]]&lt;=1.2,"Between 1.0-1.2","Above 1.2")))</f>
        <v>Between 0.8-1.0</v>
      </c>
    </row>
    <row r="6021" spans="1:25" x14ac:dyDescent="0.3">
      <c r="A6021" t="s">
        <v>6076</v>
      </c>
      <c r="B6021" s="1">
        <v>46076.298611111109</v>
      </c>
      <c r="C6021" s="2">
        <v>46076</v>
      </c>
      <c r="D6021">
        <v>7</v>
      </c>
      <c r="E6021" t="s">
        <v>36</v>
      </c>
      <c r="F6021" t="s">
        <v>26</v>
      </c>
      <c r="G6021">
        <v>1.8</v>
      </c>
      <c r="H6021">
        <v>68.72</v>
      </c>
      <c r="I6021">
        <v>68.58</v>
      </c>
      <c r="J6021">
        <v>1</v>
      </c>
      <c r="K6021">
        <v>4.0999999999999996</v>
      </c>
      <c r="L6021">
        <v>4.7</v>
      </c>
      <c r="M6021">
        <v>122</v>
      </c>
      <c r="N6021" t="s">
        <v>27</v>
      </c>
      <c r="O6021">
        <v>1.254</v>
      </c>
      <c r="P6021" t="s">
        <v>28</v>
      </c>
      <c r="Q6021" t="s">
        <v>29</v>
      </c>
      <c r="R6021">
        <v>4.8600000000000003</v>
      </c>
      <c r="S6021">
        <v>12</v>
      </c>
      <c r="T6021">
        <v>-0.14000000000000001</v>
      </c>
      <c r="U6021">
        <v>0.6</v>
      </c>
      <c r="V6021" t="s">
        <v>486</v>
      </c>
      <c r="W6021" t="s">
        <v>31</v>
      </c>
      <c r="X6021">
        <v>1</v>
      </c>
      <c r="Y6021" t="str">
        <f>IF(tblRides[[#This Row],[supply_demand_ratio]]&lt;0.8,"Below 0.8",IF(tblRides[[#This Row],[supply_demand_ratio]]&lt;1,"Between 0.8-1.0",IF(tblRides[[#This Row],[supply_demand_ratio]]&lt;=1.2,"Between 1.0-1.2","Above 1.2")))</f>
        <v>Above 1.2</v>
      </c>
    </row>
    <row r="6022" spans="1:25" x14ac:dyDescent="0.3">
      <c r="A6022" t="s">
        <v>6077</v>
      </c>
      <c r="B6022" s="1">
        <v>46076.304166666669</v>
      </c>
      <c r="C6022" s="2">
        <v>46076</v>
      </c>
      <c r="D6022">
        <v>7</v>
      </c>
      <c r="E6022" t="s">
        <v>43</v>
      </c>
      <c r="F6022" t="s">
        <v>26</v>
      </c>
      <c r="G6022">
        <v>5.7</v>
      </c>
      <c r="H6022">
        <v>111.88</v>
      </c>
      <c r="I6022">
        <v>108.23</v>
      </c>
      <c r="J6022">
        <v>1</v>
      </c>
      <c r="K6022">
        <v>4.8</v>
      </c>
      <c r="L6022">
        <v>1.3</v>
      </c>
      <c r="M6022">
        <v>63</v>
      </c>
      <c r="N6022" t="s">
        <v>41</v>
      </c>
      <c r="O6022">
        <v>1.536</v>
      </c>
      <c r="P6022" t="s">
        <v>28</v>
      </c>
      <c r="Q6022" t="s">
        <v>29</v>
      </c>
      <c r="R6022">
        <v>4.66</v>
      </c>
      <c r="S6022">
        <v>4</v>
      </c>
      <c r="T6022">
        <v>-3.65</v>
      </c>
      <c r="U6022">
        <v>-3.5</v>
      </c>
      <c r="V6022" t="s">
        <v>486</v>
      </c>
      <c r="W6022" t="s">
        <v>31</v>
      </c>
      <c r="X6022">
        <v>1</v>
      </c>
      <c r="Y6022" t="str">
        <f>IF(tblRides[[#This Row],[supply_demand_ratio]]&lt;0.8,"Below 0.8",IF(tblRides[[#This Row],[supply_demand_ratio]]&lt;1,"Between 0.8-1.0",IF(tblRides[[#This Row],[supply_demand_ratio]]&lt;=1.2,"Between 1.0-1.2","Above 1.2")))</f>
        <v>Above 1.2</v>
      </c>
    </row>
    <row r="6023" spans="1:25" x14ac:dyDescent="0.3">
      <c r="A6023" t="s">
        <v>6078</v>
      </c>
      <c r="B6023" s="1">
        <v>46076.334027777775</v>
      </c>
      <c r="C6023" s="2">
        <v>46076</v>
      </c>
      <c r="D6023">
        <v>8</v>
      </c>
      <c r="E6023" t="s">
        <v>62</v>
      </c>
      <c r="F6023" t="s">
        <v>26</v>
      </c>
      <c r="G6023">
        <v>3.9</v>
      </c>
      <c r="H6023">
        <v>103.2</v>
      </c>
      <c r="J6023">
        <v>1.1000000000000001</v>
      </c>
      <c r="K6023">
        <v>4.5</v>
      </c>
      <c r="L6023">
        <v>3.3</v>
      </c>
      <c r="M6023">
        <v>59</v>
      </c>
      <c r="N6023" t="s">
        <v>27</v>
      </c>
      <c r="O6023">
        <v>1.0740000000000001</v>
      </c>
      <c r="P6023" t="s">
        <v>37</v>
      </c>
      <c r="Q6023" t="s">
        <v>103</v>
      </c>
      <c r="R6023">
        <v>4.92</v>
      </c>
      <c r="S6023">
        <v>4</v>
      </c>
      <c r="U6023">
        <v>-1.2</v>
      </c>
      <c r="V6023" t="s">
        <v>486</v>
      </c>
      <c r="W6023" t="s">
        <v>31</v>
      </c>
      <c r="X6023">
        <v>0</v>
      </c>
      <c r="Y6023" t="str">
        <f>IF(tblRides[[#This Row],[supply_demand_ratio]]&lt;0.8,"Below 0.8",IF(tblRides[[#This Row],[supply_demand_ratio]]&lt;1,"Between 0.8-1.0",IF(tblRides[[#This Row],[supply_demand_ratio]]&lt;=1.2,"Between 1.0-1.2","Above 1.2")))</f>
        <v>Between 1.0-1.2</v>
      </c>
    </row>
    <row r="6024" spans="1:25" x14ac:dyDescent="0.3">
      <c r="A6024" t="s">
        <v>6079</v>
      </c>
      <c r="B6024" s="1">
        <v>46076.338194444441</v>
      </c>
      <c r="C6024" s="2">
        <v>46076</v>
      </c>
      <c r="D6024">
        <v>8</v>
      </c>
      <c r="E6024" t="s">
        <v>62</v>
      </c>
      <c r="F6024" t="s">
        <v>34</v>
      </c>
      <c r="G6024">
        <v>16.2</v>
      </c>
      <c r="H6024">
        <v>273.24</v>
      </c>
      <c r="J6024">
        <v>1</v>
      </c>
      <c r="K6024">
        <v>5.6</v>
      </c>
      <c r="L6024">
        <v>4.8</v>
      </c>
      <c r="M6024">
        <v>53</v>
      </c>
      <c r="N6024" t="s">
        <v>41</v>
      </c>
      <c r="O6024">
        <v>1.8049999999999999</v>
      </c>
      <c r="P6024" t="s">
        <v>58</v>
      </c>
      <c r="Q6024" t="s">
        <v>59</v>
      </c>
      <c r="R6024">
        <v>4.66</v>
      </c>
      <c r="S6024">
        <v>0</v>
      </c>
      <c r="U6024">
        <v>-0.8</v>
      </c>
      <c r="V6024" t="s">
        <v>486</v>
      </c>
      <c r="W6024" t="s">
        <v>45</v>
      </c>
      <c r="X6024">
        <v>0</v>
      </c>
      <c r="Y6024" t="str">
        <f>IF(tblRides[[#This Row],[supply_demand_ratio]]&lt;0.8,"Below 0.8",IF(tblRides[[#This Row],[supply_demand_ratio]]&lt;1,"Between 0.8-1.0",IF(tblRides[[#This Row],[supply_demand_ratio]]&lt;=1.2,"Between 1.0-1.2","Above 1.2")))</f>
        <v>Above 1.2</v>
      </c>
    </row>
    <row r="6025" spans="1:25" x14ac:dyDescent="0.3">
      <c r="A6025" t="s">
        <v>6080</v>
      </c>
      <c r="B6025" s="1">
        <v>46076.364583333336</v>
      </c>
      <c r="C6025" s="2">
        <v>46076</v>
      </c>
      <c r="D6025">
        <v>8</v>
      </c>
      <c r="E6025" t="s">
        <v>36</v>
      </c>
      <c r="F6025" t="s">
        <v>26</v>
      </c>
      <c r="G6025">
        <v>17.3</v>
      </c>
      <c r="H6025">
        <v>374.45</v>
      </c>
      <c r="I6025">
        <v>380.4</v>
      </c>
      <c r="J6025">
        <v>1.1000000000000001</v>
      </c>
      <c r="K6025">
        <v>4.5</v>
      </c>
      <c r="L6025">
        <v>10</v>
      </c>
      <c r="M6025">
        <v>123</v>
      </c>
      <c r="N6025" t="s">
        <v>27</v>
      </c>
      <c r="O6025">
        <v>0.97399999999999998</v>
      </c>
      <c r="P6025" t="s">
        <v>28</v>
      </c>
      <c r="Q6025" t="s">
        <v>29</v>
      </c>
      <c r="R6025">
        <v>4.6900000000000004</v>
      </c>
      <c r="S6025">
        <v>2</v>
      </c>
      <c r="T6025">
        <v>5.95</v>
      </c>
      <c r="U6025">
        <v>5.5</v>
      </c>
      <c r="V6025" t="s">
        <v>486</v>
      </c>
      <c r="W6025" t="s">
        <v>31</v>
      </c>
      <c r="X6025">
        <v>1</v>
      </c>
      <c r="Y6025" t="str">
        <f>IF(tblRides[[#This Row],[supply_demand_ratio]]&lt;0.8,"Below 0.8",IF(tblRides[[#This Row],[supply_demand_ratio]]&lt;1,"Between 0.8-1.0",IF(tblRides[[#This Row],[supply_demand_ratio]]&lt;=1.2,"Between 1.0-1.2","Above 1.2")))</f>
        <v>Between 0.8-1.0</v>
      </c>
    </row>
    <row r="6026" spans="1:25" x14ac:dyDescent="0.3">
      <c r="A6026" t="s">
        <v>6081</v>
      </c>
      <c r="B6026" s="1">
        <v>46076.365972222222</v>
      </c>
      <c r="C6026" s="2">
        <v>46076</v>
      </c>
      <c r="D6026">
        <v>8</v>
      </c>
      <c r="E6026" t="s">
        <v>25</v>
      </c>
      <c r="F6026" t="s">
        <v>26</v>
      </c>
      <c r="G6026">
        <v>8.8000000000000007</v>
      </c>
      <c r="H6026">
        <v>206.04</v>
      </c>
      <c r="I6026">
        <v>215.64</v>
      </c>
      <c r="J6026">
        <v>1.3</v>
      </c>
      <c r="K6026">
        <v>5.9</v>
      </c>
      <c r="L6026">
        <v>9.5</v>
      </c>
      <c r="M6026">
        <v>129</v>
      </c>
      <c r="N6026" t="s">
        <v>72</v>
      </c>
      <c r="O6026">
        <v>0.81599999999999995</v>
      </c>
      <c r="P6026" t="s">
        <v>28</v>
      </c>
      <c r="Q6026" t="s">
        <v>29</v>
      </c>
      <c r="R6026">
        <v>4.97</v>
      </c>
      <c r="S6026">
        <v>13</v>
      </c>
      <c r="T6026">
        <v>9.6</v>
      </c>
      <c r="U6026">
        <v>3.6</v>
      </c>
      <c r="V6026" t="s">
        <v>486</v>
      </c>
      <c r="W6026" t="s">
        <v>45</v>
      </c>
      <c r="X6026">
        <v>1</v>
      </c>
      <c r="Y6026" t="str">
        <f>IF(tblRides[[#This Row],[supply_demand_ratio]]&lt;0.8,"Below 0.8",IF(tblRides[[#This Row],[supply_demand_ratio]]&lt;1,"Between 0.8-1.0",IF(tblRides[[#This Row],[supply_demand_ratio]]&lt;=1.2,"Between 1.0-1.2","Above 1.2")))</f>
        <v>Between 0.8-1.0</v>
      </c>
    </row>
    <row r="6027" spans="1:25" x14ac:dyDescent="0.3">
      <c r="A6027" t="s">
        <v>6082</v>
      </c>
      <c r="B6027" s="1">
        <v>46076.380555555559</v>
      </c>
      <c r="C6027" s="2">
        <v>46076</v>
      </c>
      <c r="D6027">
        <v>9</v>
      </c>
      <c r="E6027" t="s">
        <v>36</v>
      </c>
      <c r="F6027" t="s">
        <v>26</v>
      </c>
      <c r="G6027">
        <v>3.7</v>
      </c>
      <c r="H6027">
        <v>93.74</v>
      </c>
      <c r="I6027">
        <v>93.92</v>
      </c>
      <c r="J6027">
        <v>1</v>
      </c>
      <c r="K6027">
        <v>3.3</v>
      </c>
      <c r="L6027">
        <v>8.6999999999999993</v>
      </c>
      <c r="M6027">
        <v>111</v>
      </c>
      <c r="N6027" t="s">
        <v>27</v>
      </c>
      <c r="O6027">
        <v>0.98099999999999998</v>
      </c>
      <c r="P6027" t="s">
        <v>28</v>
      </c>
      <c r="Q6027" t="s">
        <v>29</v>
      </c>
      <c r="R6027">
        <v>4.63</v>
      </c>
      <c r="S6027">
        <v>1</v>
      </c>
      <c r="T6027">
        <v>0.18</v>
      </c>
      <c r="U6027">
        <v>5.4</v>
      </c>
      <c r="V6027" t="s">
        <v>486</v>
      </c>
      <c r="W6027" t="s">
        <v>31</v>
      </c>
      <c r="X6027">
        <v>1</v>
      </c>
      <c r="Y6027" t="str">
        <f>IF(tblRides[[#This Row],[supply_demand_ratio]]&lt;0.8,"Below 0.8",IF(tblRides[[#This Row],[supply_demand_ratio]]&lt;1,"Between 0.8-1.0",IF(tblRides[[#This Row],[supply_demand_ratio]]&lt;=1.2,"Between 1.0-1.2","Above 1.2")))</f>
        <v>Between 0.8-1.0</v>
      </c>
    </row>
    <row r="6028" spans="1:25" x14ac:dyDescent="0.3">
      <c r="A6028" t="s">
        <v>6083</v>
      </c>
      <c r="B6028" s="1">
        <v>46076.4</v>
      </c>
      <c r="C6028" s="2">
        <v>46076</v>
      </c>
      <c r="D6028">
        <v>9</v>
      </c>
      <c r="E6028" t="s">
        <v>25</v>
      </c>
      <c r="F6028" t="s">
        <v>26</v>
      </c>
      <c r="G6028">
        <v>1</v>
      </c>
      <c r="H6028">
        <v>58.15</v>
      </c>
      <c r="I6028">
        <v>56.67</v>
      </c>
      <c r="J6028">
        <v>1</v>
      </c>
      <c r="K6028">
        <v>6.7</v>
      </c>
      <c r="L6028">
        <v>5.8</v>
      </c>
      <c r="M6028">
        <v>120</v>
      </c>
      <c r="N6028" t="s">
        <v>27</v>
      </c>
      <c r="O6028">
        <v>0.88300000000000001</v>
      </c>
      <c r="P6028" t="s">
        <v>28</v>
      </c>
      <c r="Q6028" t="s">
        <v>29</v>
      </c>
      <c r="R6028">
        <v>4.93</v>
      </c>
      <c r="S6028">
        <v>11</v>
      </c>
      <c r="T6028">
        <v>-1.48</v>
      </c>
      <c r="U6028">
        <v>-0.9</v>
      </c>
      <c r="V6028" t="s">
        <v>486</v>
      </c>
      <c r="W6028" t="s">
        <v>45</v>
      </c>
      <c r="X6028">
        <v>1</v>
      </c>
      <c r="Y6028" t="str">
        <f>IF(tblRides[[#This Row],[supply_demand_ratio]]&lt;0.8,"Below 0.8",IF(tblRides[[#This Row],[supply_demand_ratio]]&lt;1,"Between 0.8-1.0",IF(tblRides[[#This Row],[supply_demand_ratio]]&lt;=1.2,"Between 1.0-1.2","Above 1.2")))</f>
        <v>Between 0.8-1.0</v>
      </c>
    </row>
    <row r="6029" spans="1:25" x14ac:dyDescent="0.3">
      <c r="A6029" t="s">
        <v>6084</v>
      </c>
      <c r="B6029" s="1">
        <v>46076.404861111114</v>
      </c>
      <c r="C6029" s="2">
        <v>46076</v>
      </c>
      <c r="D6029">
        <v>9</v>
      </c>
      <c r="E6029" t="s">
        <v>36</v>
      </c>
      <c r="F6029" t="s">
        <v>26</v>
      </c>
      <c r="G6029">
        <v>3.6</v>
      </c>
      <c r="H6029">
        <v>93.68</v>
      </c>
      <c r="I6029">
        <v>93.12</v>
      </c>
      <c r="J6029">
        <v>1.1000000000000001</v>
      </c>
      <c r="K6029">
        <v>4.5</v>
      </c>
      <c r="L6029">
        <v>4.5</v>
      </c>
      <c r="M6029">
        <v>100</v>
      </c>
      <c r="N6029" t="s">
        <v>27</v>
      </c>
      <c r="O6029">
        <v>0.84899999999999998</v>
      </c>
      <c r="P6029" t="s">
        <v>28</v>
      </c>
      <c r="Q6029" t="s">
        <v>29</v>
      </c>
      <c r="R6029">
        <v>4.8600000000000003</v>
      </c>
      <c r="S6029">
        <v>12</v>
      </c>
      <c r="T6029">
        <v>-0.56000000000000005</v>
      </c>
      <c r="U6029">
        <v>0</v>
      </c>
      <c r="V6029" t="s">
        <v>486</v>
      </c>
      <c r="W6029" t="s">
        <v>31</v>
      </c>
      <c r="X6029">
        <v>1</v>
      </c>
      <c r="Y6029" t="str">
        <f>IF(tblRides[[#This Row],[supply_demand_ratio]]&lt;0.8,"Below 0.8",IF(tblRides[[#This Row],[supply_demand_ratio]]&lt;1,"Between 0.8-1.0",IF(tblRides[[#This Row],[supply_demand_ratio]]&lt;=1.2,"Between 1.0-1.2","Above 1.2")))</f>
        <v>Between 0.8-1.0</v>
      </c>
    </row>
    <row r="6030" spans="1:25" x14ac:dyDescent="0.3">
      <c r="A6030" t="s">
        <v>6085</v>
      </c>
      <c r="B6030" s="1">
        <v>46076.410416666666</v>
      </c>
      <c r="C6030" s="2">
        <v>46076</v>
      </c>
      <c r="D6030">
        <v>9</v>
      </c>
      <c r="E6030" t="s">
        <v>33</v>
      </c>
      <c r="F6030" t="s">
        <v>26</v>
      </c>
      <c r="G6030">
        <v>9.6999999999999993</v>
      </c>
      <c r="H6030">
        <v>204.57</v>
      </c>
      <c r="J6030">
        <v>1</v>
      </c>
      <c r="K6030">
        <v>6.1</v>
      </c>
      <c r="L6030">
        <v>7.7</v>
      </c>
      <c r="M6030">
        <v>89</v>
      </c>
      <c r="N6030" t="s">
        <v>27</v>
      </c>
      <c r="O6030">
        <v>1.038</v>
      </c>
      <c r="P6030" t="s">
        <v>37</v>
      </c>
      <c r="Q6030" t="s">
        <v>103</v>
      </c>
      <c r="R6030">
        <v>5</v>
      </c>
      <c r="S6030">
        <v>3</v>
      </c>
      <c r="U6030">
        <v>1.6</v>
      </c>
      <c r="V6030" t="s">
        <v>486</v>
      </c>
      <c r="W6030" t="s">
        <v>45</v>
      </c>
      <c r="X6030">
        <v>0</v>
      </c>
      <c r="Y6030" t="str">
        <f>IF(tblRides[[#This Row],[supply_demand_ratio]]&lt;0.8,"Below 0.8",IF(tblRides[[#This Row],[supply_demand_ratio]]&lt;1,"Between 0.8-1.0",IF(tblRides[[#This Row],[supply_demand_ratio]]&lt;=1.2,"Between 1.0-1.2","Above 1.2")))</f>
        <v>Between 1.0-1.2</v>
      </c>
    </row>
    <row r="6031" spans="1:25" x14ac:dyDescent="0.3">
      <c r="A6031" t="s">
        <v>6086</v>
      </c>
      <c r="B6031" s="1">
        <v>46076.415972222225</v>
      </c>
      <c r="C6031" s="2">
        <v>46076</v>
      </c>
      <c r="D6031">
        <v>9</v>
      </c>
      <c r="E6031" t="s">
        <v>62</v>
      </c>
      <c r="F6031" t="s">
        <v>26</v>
      </c>
      <c r="G6031">
        <v>4.2</v>
      </c>
      <c r="H6031">
        <v>103.34</v>
      </c>
      <c r="I6031">
        <v>106.11</v>
      </c>
      <c r="J6031">
        <v>1</v>
      </c>
      <c r="K6031">
        <v>7.5</v>
      </c>
      <c r="L6031">
        <v>8.6</v>
      </c>
      <c r="M6031">
        <v>61</v>
      </c>
      <c r="N6031" t="s">
        <v>41</v>
      </c>
      <c r="O6031">
        <v>1.4319999999999999</v>
      </c>
      <c r="P6031" t="s">
        <v>28</v>
      </c>
      <c r="Q6031" t="s">
        <v>29</v>
      </c>
      <c r="R6031">
        <v>4.62</v>
      </c>
      <c r="S6031">
        <v>2</v>
      </c>
      <c r="T6031">
        <v>2.77</v>
      </c>
      <c r="U6031">
        <v>1.1000000000000001</v>
      </c>
      <c r="V6031" t="s">
        <v>486</v>
      </c>
      <c r="W6031" t="s">
        <v>45</v>
      </c>
      <c r="X6031">
        <v>1</v>
      </c>
      <c r="Y6031" t="str">
        <f>IF(tblRides[[#This Row],[supply_demand_ratio]]&lt;0.8,"Below 0.8",IF(tblRides[[#This Row],[supply_demand_ratio]]&lt;1,"Between 0.8-1.0",IF(tblRides[[#This Row],[supply_demand_ratio]]&lt;=1.2,"Between 1.0-1.2","Above 1.2")))</f>
        <v>Above 1.2</v>
      </c>
    </row>
    <row r="6032" spans="1:25" x14ac:dyDescent="0.3">
      <c r="A6032" t="s">
        <v>6087</v>
      </c>
      <c r="B6032" s="1">
        <v>46076.425000000003</v>
      </c>
      <c r="C6032" s="2">
        <v>46076</v>
      </c>
      <c r="D6032">
        <v>10</v>
      </c>
      <c r="E6032" t="s">
        <v>43</v>
      </c>
      <c r="F6032" t="s">
        <v>26</v>
      </c>
      <c r="G6032">
        <v>1.5</v>
      </c>
      <c r="H6032">
        <v>63.55</v>
      </c>
      <c r="I6032">
        <v>62.69</v>
      </c>
      <c r="J6032">
        <v>1.1000000000000001</v>
      </c>
      <c r="K6032">
        <v>8.5</v>
      </c>
      <c r="L6032">
        <v>12.6</v>
      </c>
      <c r="M6032">
        <v>64</v>
      </c>
      <c r="N6032" t="s">
        <v>27</v>
      </c>
      <c r="O6032">
        <v>1.1419999999999999</v>
      </c>
      <c r="P6032" t="s">
        <v>28</v>
      </c>
      <c r="Q6032" t="s">
        <v>29</v>
      </c>
      <c r="R6032">
        <v>4.67</v>
      </c>
      <c r="S6032">
        <v>5</v>
      </c>
      <c r="T6032">
        <v>-0.86</v>
      </c>
      <c r="U6032">
        <v>4.0999999999999996</v>
      </c>
      <c r="V6032" t="s">
        <v>486</v>
      </c>
      <c r="W6032" t="s">
        <v>45</v>
      </c>
      <c r="X6032">
        <v>1</v>
      </c>
      <c r="Y6032" t="str">
        <f>IF(tblRides[[#This Row],[supply_demand_ratio]]&lt;0.8,"Below 0.8",IF(tblRides[[#This Row],[supply_demand_ratio]]&lt;1,"Between 0.8-1.0",IF(tblRides[[#This Row],[supply_demand_ratio]]&lt;=1.2,"Between 1.0-1.2","Above 1.2")))</f>
        <v>Between 1.0-1.2</v>
      </c>
    </row>
    <row r="6033" spans="1:25" x14ac:dyDescent="0.3">
      <c r="A6033" t="s">
        <v>6088</v>
      </c>
      <c r="B6033" s="1">
        <v>46076.430555555555</v>
      </c>
      <c r="C6033" s="2">
        <v>46076</v>
      </c>
      <c r="D6033">
        <v>10</v>
      </c>
      <c r="E6033" t="s">
        <v>25</v>
      </c>
      <c r="F6033" t="s">
        <v>26</v>
      </c>
      <c r="G6033">
        <v>14.5</v>
      </c>
      <c r="H6033">
        <v>300.22000000000003</v>
      </c>
      <c r="I6033">
        <v>295.94</v>
      </c>
      <c r="J6033">
        <v>1.1000000000000001</v>
      </c>
      <c r="K6033">
        <v>6.5</v>
      </c>
      <c r="L6033">
        <v>9.4</v>
      </c>
      <c r="M6033">
        <v>103</v>
      </c>
      <c r="N6033" t="s">
        <v>27</v>
      </c>
      <c r="O6033">
        <v>0.76800000000000002</v>
      </c>
      <c r="P6033" t="s">
        <v>28</v>
      </c>
      <c r="Q6033" t="s">
        <v>29</v>
      </c>
      <c r="R6033">
        <v>4.78</v>
      </c>
      <c r="S6033">
        <v>14</v>
      </c>
      <c r="T6033">
        <v>-4.28</v>
      </c>
      <c r="U6033">
        <v>2.9</v>
      </c>
      <c r="V6033" t="s">
        <v>486</v>
      </c>
      <c r="W6033" t="s">
        <v>45</v>
      </c>
      <c r="X6033">
        <v>1</v>
      </c>
      <c r="Y6033" t="str">
        <f>IF(tblRides[[#This Row],[supply_demand_ratio]]&lt;0.8,"Below 0.8",IF(tblRides[[#This Row],[supply_demand_ratio]]&lt;1,"Between 0.8-1.0",IF(tblRides[[#This Row],[supply_demand_ratio]]&lt;=1.2,"Between 1.0-1.2","Above 1.2")))</f>
        <v>Below 0.8</v>
      </c>
    </row>
    <row r="6034" spans="1:25" x14ac:dyDescent="0.3">
      <c r="A6034" t="s">
        <v>6089</v>
      </c>
      <c r="B6034" s="1">
        <v>46076.431250000001</v>
      </c>
      <c r="C6034" s="2">
        <v>46076</v>
      </c>
      <c r="D6034">
        <v>10</v>
      </c>
      <c r="E6034" t="s">
        <v>62</v>
      </c>
      <c r="F6034" t="s">
        <v>34</v>
      </c>
      <c r="G6034">
        <v>2.8</v>
      </c>
      <c r="H6034">
        <v>79.91</v>
      </c>
      <c r="I6034">
        <v>81.66</v>
      </c>
      <c r="J6034">
        <v>1</v>
      </c>
      <c r="K6034">
        <v>11</v>
      </c>
      <c r="L6034">
        <v>14.6</v>
      </c>
      <c r="M6034">
        <v>61</v>
      </c>
      <c r="N6034" t="s">
        <v>41</v>
      </c>
      <c r="O6034">
        <v>1.2889999999999999</v>
      </c>
      <c r="P6034" t="s">
        <v>28</v>
      </c>
      <c r="Q6034" t="s">
        <v>29</v>
      </c>
      <c r="R6034">
        <v>4.67</v>
      </c>
      <c r="S6034">
        <v>0</v>
      </c>
      <c r="T6034">
        <v>1.75</v>
      </c>
      <c r="U6034">
        <v>3.6</v>
      </c>
      <c r="V6034" t="s">
        <v>486</v>
      </c>
      <c r="W6034" t="s">
        <v>77</v>
      </c>
      <c r="X6034">
        <v>1</v>
      </c>
      <c r="Y6034" t="str">
        <f>IF(tblRides[[#This Row],[supply_demand_ratio]]&lt;0.8,"Below 0.8",IF(tblRides[[#This Row],[supply_demand_ratio]]&lt;1,"Between 0.8-1.0",IF(tblRides[[#This Row],[supply_demand_ratio]]&lt;=1.2,"Between 1.0-1.2","Above 1.2")))</f>
        <v>Above 1.2</v>
      </c>
    </row>
    <row r="6035" spans="1:25" x14ac:dyDescent="0.3">
      <c r="A6035" t="s">
        <v>6090</v>
      </c>
      <c r="B6035" s="1">
        <v>46076.444444444445</v>
      </c>
      <c r="C6035" s="2">
        <v>46076</v>
      </c>
      <c r="D6035">
        <v>10</v>
      </c>
      <c r="E6035" t="s">
        <v>33</v>
      </c>
      <c r="F6035" t="s">
        <v>26</v>
      </c>
      <c r="G6035">
        <v>3.1</v>
      </c>
      <c r="H6035">
        <v>104.82</v>
      </c>
      <c r="I6035">
        <v>101.93</v>
      </c>
      <c r="J6035">
        <v>1.3</v>
      </c>
      <c r="K6035">
        <v>8.1999999999999993</v>
      </c>
      <c r="L6035">
        <v>8.3000000000000007</v>
      </c>
      <c r="M6035">
        <v>80</v>
      </c>
      <c r="N6035" t="s">
        <v>27</v>
      </c>
      <c r="O6035">
        <v>0.746</v>
      </c>
      <c r="P6035" t="s">
        <v>28</v>
      </c>
      <c r="Q6035" t="s">
        <v>29</v>
      </c>
      <c r="R6035">
        <v>4.82</v>
      </c>
      <c r="S6035">
        <v>2</v>
      </c>
      <c r="T6035">
        <v>-2.89</v>
      </c>
      <c r="U6035">
        <v>0.1</v>
      </c>
      <c r="V6035" t="s">
        <v>486</v>
      </c>
      <c r="W6035" t="s">
        <v>45</v>
      </c>
      <c r="X6035">
        <v>1</v>
      </c>
      <c r="Y6035" t="str">
        <f>IF(tblRides[[#This Row],[supply_demand_ratio]]&lt;0.8,"Below 0.8",IF(tblRides[[#This Row],[supply_demand_ratio]]&lt;1,"Between 0.8-1.0",IF(tblRides[[#This Row],[supply_demand_ratio]]&lt;=1.2,"Between 1.0-1.2","Above 1.2")))</f>
        <v>Below 0.8</v>
      </c>
    </row>
    <row r="6036" spans="1:25" x14ac:dyDescent="0.3">
      <c r="A6036" t="s">
        <v>6091</v>
      </c>
      <c r="B6036" s="1">
        <v>46076.459027777775</v>
      </c>
      <c r="C6036" s="2">
        <v>46076</v>
      </c>
      <c r="D6036">
        <v>11</v>
      </c>
      <c r="E6036" t="s">
        <v>36</v>
      </c>
      <c r="F6036" t="s">
        <v>26</v>
      </c>
      <c r="G6036">
        <v>12.4</v>
      </c>
      <c r="H6036">
        <v>279.19</v>
      </c>
      <c r="I6036">
        <v>283.62</v>
      </c>
      <c r="J6036">
        <v>1.1000000000000001</v>
      </c>
      <c r="K6036">
        <v>5.4</v>
      </c>
      <c r="L6036">
        <v>8.5</v>
      </c>
      <c r="M6036">
        <v>108</v>
      </c>
      <c r="N6036" t="s">
        <v>27</v>
      </c>
      <c r="O6036">
        <v>0.96199999999999997</v>
      </c>
      <c r="P6036" t="s">
        <v>28</v>
      </c>
      <c r="Q6036" t="s">
        <v>29</v>
      </c>
      <c r="R6036">
        <v>4.76</v>
      </c>
      <c r="S6036">
        <v>8</v>
      </c>
      <c r="T6036">
        <v>4.43</v>
      </c>
      <c r="U6036">
        <v>3.1</v>
      </c>
      <c r="V6036" t="s">
        <v>486</v>
      </c>
      <c r="W6036" t="s">
        <v>45</v>
      </c>
      <c r="X6036">
        <v>1</v>
      </c>
      <c r="Y6036" t="str">
        <f>IF(tblRides[[#This Row],[supply_demand_ratio]]&lt;0.8,"Below 0.8",IF(tblRides[[#This Row],[supply_demand_ratio]]&lt;1,"Between 0.8-1.0",IF(tblRides[[#This Row],[supply_demand_ratio]]&lt;=1.2,"Between 1.0-1.2","Above 1.2")))</f>
        <v>Between 0.8-1.0</v>
      </c>
    </row>
    <row r="6037" spans="1:25" x14ac:dyDescent="0.3">
      <c r="A6037" t="s">
        <v>6092</v>
      </c>
      <c r="B6037" s="1">
        <v>46076.468055555553</v>
      </c>
      <c r="C6037" s="2">
        <v>46076</v>
      </c>
      <c r="D6037">
        <v>11</v>
      </c>
      <c r="E6037" t="s">
        <v>62</v>
      </c>
      <c r="F6037" t="s">
        <v>34</v>
      </c>
      <c r="G6037">
        <v>6.6</v>
      </c>
      <c r="H6037">
        <v>135.24</v>
      </c>
      <c r="I6037">
        <v>139.44999999999999</v>
      </c>
      <c r="J6037">
        <v>1</v>
      </c>
      <c r="K6037">
        <v>8.8000000000000007</v>
      </c>
      <c r="L6037">
        <v>8.1</v>
      </c>
      <c r="M6037">
        <v>54</v>
      </c>
      <c r="N6037" t="s">
        <v>41</v>
      </c>
      <c r="O6037">
        <v>1.343</v>
      </c>
      <c r="P6037" t="s">
        <v>28</v>
      </c>
      <c r="Q6037" t="s">
        <v>29</v>
      </c>
      <c r="R6037">
        <v>4.49</v>
      </c>
      <c r="S6037">
        <v>0</v>
      </c>
      <c r="T6037">
        <v>4.21</v>
      </c>
      <c r="U6037">
        <v>-0.7</v>
      </c>
      <c r="V6037" t="s">
        <v>486</v>
      </c>
      <c r="W6037" t="s">
        <v>45</v>
      </c>
      <c r="X6037">
        <v>1</v>
      </c>
      <c r="Y6037" t="str">
        <f>IF(tblRides[[#This Row],[supply_demand_ratio]]&lt;0.8,"Below 0.8",IF(tblRides[[#This Row],[supply_demand_ratio]]&lt;1,"Between 0.8-1.0",IF(tblRides[[#This Row],[supply_demand_ratio]]&lt;=1.2,"Between 1.0-1.2","Above 1.2")))</f>
        <v>Above 1.2</v>
      </c>
    </row>
    <row r="6038" spans="1:25" x14ac:dyDescent="0.3">
      <c r="A6038" t="s">
        <v>6093</v>
      </c>
      <c r="B6038" s="1">
        <v>46076.484027777777</v>
      </c>
      <c r="C6038" s="2">
        <v>46076</v>
      </c>
      <c r="D6038">
        <v>11</v>
      </c>
      <c r="E6038" t="s">
        <v>33</v>
      </c>
      <c r="F6038" t="s">
        <v>26</v>
      </c>
      <c r="G6038">
        <v>6.8</v>
      </c>
      <c r="H6038">
        <v>143.19999999999999</v>
      </c>
      <c r="I6038">
        <v>143.28</v>
      </c>
      <c r="J6038">
        <v>1</v>
      </c>
      <c r="K6038">
        <v>3.3</v>
      </c>
      <c r="L6038">
        <v>11.3</v>
      </c>
      <c r="M6038">
        <v>68</v>
      </c>
      <c r="N6038" t="s">
        <v>41</v>
      </c>
      <c r="O6038">
        <v>0.92200000000000004</v>
      </c>
      <c r="P6038" t="s">
        <v>28</v>
      </c>
      <c r="Q6038" t="s">
        <v>29</v>
      </c>
      <c r="R6038">
        <v>4.57</v>
      </c>
      <c r="S6038">
        <v>9</v>
      </c>
      <c r="T6038">
        <v>0.08</v>
      </c>
      <c r="U6038">
        <v>8</v>
      </c>
      <c r="V6038" t="s">
        <v>486</v>
      </c>
      <c r="W6038" t="s">
        <v>31</v>
      </c>
      <c r="X6038">
        <v>1</v>
      </c>
      <c r="Y6038" t="str">
        <f>IF(tblRides[[#This Row],[supply_demand_ratio]]&lt;0.8,"Below 0.8",IF(tblRides[[#This Row],[supply_demand_ratio]]&lt;1,"Between 0.8-1.0",IF(tblRides[[#This Row],[supply_demand_ratio]]&lt;=1.2,"Between 1.0-1.2","Above 1.2")))</f>
        <v>Between 0.8-1.0</v>
      </c>
    </row>
    <row r="6039" spans="1:25" x14ac:dyDescent="0.3">
      <c r="A6039" t="s">
        <v>6094</v>
      </c>
      <c r="B6039" s="1">
        <v>46076.486111111109</v>
      </c>
      <c r="C6039" s="2">
        <v>46076</v>
      </c>
      <c r="D6039">
        <v>11</v>
      </c>
      <c r="E6039" t="s">
        <v>43</v>
      </c>
      <c r="F6039" t="s">
        <v>26</v>
      </c>
      <c r="G6039">
        <v>6.9</v>
      </c>
      <c r="H6039">
        <v>147.84</v>
      </c>
      <c r="I6039">
        <v>151.27000000000001</v>
      </c>
      <c r="J6039">
        <v>1</v>
      </c>
      <c r="K6039">
        <v>4.7</v>
      </c>
      <c r="L6039">
        <v>4.5999999999999996</v>
      </c>
      <c r="M6039">
        <v>65</v>
      </c>
      <c r="N6039" t="s">
        <v>41</v>
      </c>
      <c r="O6039">
        <v>2.2000000000000002</v>
      </c>
      <c r="P6039" t="s">
        <v>28</v>
      </c>
      <c r="Q6039" t="s">
        <v>29</v>
      </c>
      <c r="R6039">
        <v>5</v>
      </c>
      <c r="S6039">
        <v>3</v>
      </c>
      <c r="T6039">
        <v>3.43</v>
      </c>
      <c r="U6039">
        <v>-0.1</v>
      </c>
      <c r="V6039" t="s">
        <v>486</v>
      </c>
      <c r="W6039" t="s">
        <v>31</v>
      </c>
      <c r="X6039">
        <v>1</v>
      </c>
      <c r="Y6039" t="str">
        <f>IF(tblRides[[#This Row],[supply_demand_ratio]]&lt;0.8,"Below 0.8",IF(tblRides[[#This Row],[supply_demand_ratio]]&lt;1,"Between 0.8-1.0",IF(tblRides[[#This Row],[supply_demand_ratio]]&lt;=1.2,"Between 1.0-1.2","Above 1.2")))</f>
        <v>Above 1.2</v>
      </c>
    </row>
    <row r="6040" spans="1:25" x14ac:dyDescent="0.3">
      <c r="A6040" t="s">
        <v>6095</v>
      </c>
      <c r="B6040" s="1">
        <v>46076.498611111114</v>
      </c>
      <c r="C6040" s="2">
        <v>46076</v>
      </c>
      <c r="D6040">
        <v>11</v>
      </c>
      <c r="E6040" t="s">
        <v>33</v>
      </c>
      <c r="F6040" t="s">
        <v>34</v>
      </c>
      <c r="G6040">
        <v>2.5</v>
      </c>
      <c r="H6040">
        <v>73.760000000000005</v>
      </c>
      <c r="I6040">
        <v>71.040000000000006</v>
      </c>
      <c r="J6040">
        <v>1</v>
      </c>
      <c r="K6040">
        <v>4.0999999999999996</v>
      </c>
      <c r="L6040">
        <v>5.3</v>
      </c>
      <c r="M6040">
        <v>110</v>
      </c>
      <c r="N6040" t="s">
        <v>27</v>
      </c>
      <c r="O6040">
        <v>1.246</v>
      </c>
      <c r="P6040" t="s">
        <v>28</v>
      </c>
      <c r="Q6040" t="s">
        <v>29</v>
      </c>
      <c r="R6040">
        <v>4.6399999999999997</v>
      </c>
      <c r="S6040">
        <v>0</v>
      </c>
      <c r="T6040">
        <v>-2.72</v>
      </c>
      <c r="U6040">
        <v>1.2</v>
      </c>
      <c r="V6040" t="s">
        <v>486</v>
      </c>
      <c r="W6040" t="s">
        <v>31</v>
      </c>
      <c r="X6040">
        <v>1</v>
      </c>
      <c r="Y6040" t="str">
        <f>IF(tblRides[[#This Row],[supply_demand_ratio]]&lt;0.8,"Below 0.8",IF(tblRides[[#This Row],[supply_demand_ratio]]&lt;1,"Between 0.8-1.0",IF(tblRides[[#This Row],[supply_demand_ratio]]&lt;=1.2,"Between 1.0-1.2","Above 1.2")))</f>
        <v>Above 1.2</v>
      </c>
    </row>
    <row r="6041" spans="1:25" x14ac:dyDescent="0.3">
      <c r="A6041" t="s">
        <v>6096</v>
      </c>
      <c r="B6041" s="1">
        <v>46076.510416666664</v>
      </c>
      <c r="C6041" s="2">
        <v>46076</v>
      </c>
      <c r="D6041">
        <v>12</v>
      </c>
      <c r="E6041" t="s">
        <v>36</v>
      </c>
      <c r="F6041" t="s">
        <v>26</v>
      </c>
      <c r="G6041">
        <v>8.5</v>
      </c>
      <c r="H6041">
        <v>187.54</v>
      </c>
      <c r="I6041">
        <v>185.91</v>
      </c>
      <c r="J6041">
        <v>1.1000000000000001</v>
      </c>
      <c r="K6041">
        <v>2</v>
      </c>
      <c r="L6041">
        <v>5.0999999999999996</v>
      </c>
      <c r="M6041">
        <v>115</v>
      </c>
      <c r="N6041" t="s">
        <v>27</v>
      </c>
      <c r="O6041">
        <v>1.0609999999999999</v>
      </c>
      <c r="P6041" t="s">
        <v>28</v>
      </c>
      <c r="Q6041" t="s">
        <v>29</v>
      </c>
      <c r="R6041">
        <v>4.8099999999999996</v>
      </c>
      <c r="S6041">
        <v>18</v>
      </c>
      <c r="T6041">
        <v>-1.63</v>
      </c>
      <c r="U6041">
        <v>3.1</v>
      </c>
      <c r="V6041" t="s">
        <v>486</v>
      </c>
      <c r="W6041" t="s">
        <v>31</v>
      </c>
      <c r="X6041">
        <v>1</v>
      </c>
      <c r="Y6041" t="str">
        <f>IF(tblRides[[#This Row],[supply_demand_ratio]]&lt;0.8,"Below 0.8",IF(tblRides[[#This Row],[supply_demand_ratio]]&lt;1,"Between 0.8-1.0",IF(tblRides[[#This Row],[supply_demand_ratio]]&lt;=1.2,"Between 1.0-1.2","Above 1.2")))</f>
        <v>Between 1.0-1.2</v>
      </c>
    </row>
    <row r="6042" spans="1:25" x14ac:dyDescent="0.3">
      <c r="A6042" t="s">
        <v>6097</v>
      </c>
      <c r="B6042" s="1">
        <v>46076.515277777777</v>
      </c>
      <c r="C6042" s="2">
        <v>46076</v>
      </c>
      <c r="D6042">
        <v>12</v>
      </c>
      <c r="E6042" t="s">
        <v>62</v>
      </c>
      <c r="F6042" t="s">
        <v>26</v>
      </c>
      <c r="G6042">
        <v>10.8</v>
      </c>
      <c r="H6042">
        <v>188.6</v>
      </c>
      <c r="J6042">
        <v>1</v>
      </c>
      <c r="K6042">
        <v>6.5</v>
      </c>
      <c r="L6042">
        <v>14.5</v>
      </c>
      <c r="M6042">
        <v>69</v>
      </c>
      <c r="N6042" t="s">
        <v>41</v>
      </c>
      <c r="O6042">
        <v>1.9770000000000001</v>
      </c>
      <c r="P6042" t="s">
        <v>37</v>
      </c>
      <c r="Q6042" t="s">
        <v>103</v>
      </c>
      <c r="R6042">
        <v>4.5999999999999996</v>
      </c>
      <c r="S6042">
        <v>13</v>
      </c>
      <c r="U6042">
        <v>8</v>
      </c>
      <c r="V6042" t="s">
        <v>486</v>
      </c>
      <c r="W6042" t="s">
        <v>45</v>
      </c>
      <c r="X6042">
        <v>0</v>
      </c>
      <c r="Y6042" t="str">
        <f>IF(tblRides[[#This Row],[supply_demand_ratio]]&lt;0.8,"Below 0.8",IF(tblRides[[#This Row],[supply_demand_ratio]]&lt;1,"Between 0.8-1.0",IF(tblRides[[#This Row],[supply_demand_ratio]]&lt;=1.2,"Between 1.0-1.2","Above 1.2")))</f>
        <v>Above 1.2</v>
      </c>
    </row>
    <row r="6043" spans="1:25" x14ac:dyDescent="0.3">
      <c r="A6043" t="s">
        <v>6098</v>
      </c>
      <c r="B6043" s="1">
        <v>46076.522916666669</v>
      </c>
      <c r="C6043" s="2">
        <v>46076</v>
      </c>
      <c r="D6043">
        <v>12</v>
      </c>
      <c r="E6043" t="s">
        <v>43</v>
      </c>
      <c r="F6043" t="s">
        <v>26</v>
      </c>
      <c r="G6043">
        <v>6</v>
      </c>
      <c r="H6043">
        <v>139.4</v>
      </c>
      <c r="I6043">
        <v>141.97999999999999</v>
      </c>
      <c r="J6043">
        <v>1</v>
      </c>
      <c r="K6043">
        <v>5</v>
      </c>
      <c r="L6043">
        <v>9</v>
      </c>
      <c r="M6043">
        <v>65</v>
      </c>
      <c r="N6043" t="s">
        <v>41</v>
      </c>
      <c r="O6043">
        <v>1.365</v>
      </c>
      <c r="P6043" t="s">
        <v>28</v>
      </c>
      <c r="Q6043" t="s">
        <v>29</v>
      </c>
      <c r="R6043">
        <v>4.58</v>
      </c>
      <c r="S6043">
        <v>11</v>
      </c>
      <c r="T6043">
        <v>2.58</v>
      </c>
      <c r="U6043">
        <v>4</v>
      </c>
      <c r="V6043" t="s">
        <v>486</v>
      </c>
      <c r="W6043" t="s">
        <v>31</v>
      </c>
      <c r="X6043">
        <v>1</v>
      </c>
      <c r="Y6043" t="str">
        <f>IF(tblRides[[#This Row],[supply_demand_ratio]]&lt;0.8,"Below 0.8",IF(tblRides[[#This Row],[supply_demand_ratio]]&lt;1,"Between 0.8-1.0",IF(tblRides[[#This Row],[supply_demand_ratio]]&lt;=1.2,"Between 1.0-1.2","Above 1.2")))</f>
        <v>Above 1.2</v>
      </c>
    </row>
    <row r="6044" spans="1:25" x14ac:dyDescent="0.3">
      <c r="A6044" t="s">
        <v>6099</v>
      </c>
      <c r="B6044" s="1">
        <v>46076.525000000001</v>
      </c>
      <c r="C6044" s="2">
        <v>46076</v>
      </c>
      <c r="D6044">
        <v>12</v>
      </c>
      <c r="E6044" t="s">
        <v>36</v>
      </c>
      <c r="F6044" t="s">
        <v>26</v>
      </c>
      <c r="G6044">
        <v>4.9000000000000004</v>
      </c>
      <c r="H6044">
        <v>122.2</v>
      </c>
      <c r="I6044">
        <v>111.58</v>
      </c>
      <c r="J6044">
        <v>1</v>
      </c>
      <c r="K6044">
        <v>5.8</v>
      </c>
      <c r="L6044">
        <v>4</v>
      </c>
      <c r="M6044">
        <v>114</v>
      </c>
      <c r="N6044" t="s">
        <v>41</v>
      </c>
      <c r="O6044">
        <v>1.286</v>
      </c>
      <c r="P6044" t="s">
        <v>28</v>
      </c>
      <c r="Q6044" t="s">
        <v>29</v>
      </c>
      <c r="R6044">
        <v>4.9400000000000004</v>
      </c>
      <c r="S6044">
        <v>38</v>
      </c>
      <c r="T6044">
        <v>-10.62</v>
      </c>
      <c r="U6044">
        <v>-1.8</v>
      </c>
      <c r="V6044" t="s">
        <v>486</v>
      </c>
      <c r="W6044" t="s">
        <v>45</v>
      </c>
      <c r="X6044">
        <v>1</v>
      </c>
      <c r="Y6044" t="str">
        <f>IF(tblRides[[#This Row],[supply_demand_ratio]]&lt;0.8,"Below 0.8",IF(tblRides[[#This Row],[supply_demand_ratio]]&lt;1,"Between 0.8-1.0",IF(tblRides[[#This Row],[supply_demand_ratio]]&lt;=1.2,"Between 1.0-1.2","Above 1.2")))</f>
        <v>Above 1.2</v>
      </c>
    </row>
    <row r="6045" spans="1:25" x14ac:dyDescent="0.3">
      <c r="A6045" t="s">
        <v>6100</v>
      </c>
      <c r="B6045" s="1">
        <v>46076.52847222222</v>
      </c>
      <c r="C6045" s="2">
        <v>46076</v>
      </c>
      <c r="D6045">
        <v>12</v>
      </c>
      <c r="E6045" t="s">
        <v>25</v>
      </c>
      <c r="F6045" t="s">
        <v>34</v>
      </c>
      <c r="G6045">
        <v>13.1</v>
      </c>
      <c r="H6045">
        <v>255.3</v>
      </c>
      <c r="I6045">
        <v>262.45</v>
      </c>
      <c r="J6045">
        <v>1</v>
      </c>
      <c r="K6045">
        <v>6</v>
      </c>
      <c r="L6045">
        <v>10.1</v>
      </c>
      <c r="M6045">
        <v>121</v>
      </c>
      <c r="N6045" t="s">
        <v>27</v>
      </c>
      <c r="O6045">
        <v>0.98</v>
      </c>
      <c r="P6045" t="s">
        <v>28</v>
      </c>
      <c r="Q6045" t="s">
        <v>29</v>
      </c>
      <c r="R6045">
        <v>4.78</v>
      </c>
      <c r="S6045">
        <v>0</v>
      </c>
      <c r="T6045">
        <v>7.15</v>
      </c>
      <c r="U6045">
        <v>4.0999999999999996</v>
      </c>
      <c r="V6045" t="s">
        <v>486</v>
      </c>
      <c r="W6045" t="s">
        <v>45</v>
      </c>
      <c r="X6045">
        <v>1</v>
      </c>
      <c r="Y6045" t="str">
        <f>IF(tblRides[[#This Row],[supply_demand_ratio]]&lt;0.8,"Below 0.8",IF(tblRides[[#This Row],[supply_demand_ratio]]&lt;1,"Between 0.8-1.0",IF(tblRides[[#This Row],[supply_demand_ratio]]&lt;=1.2,"Between 1.0-1.2","Above 1.2")))</f>
        <v>Between 0.8-1.0</v>
      </c>
    </row>
    <row r="6046" spans="1:25" x14ac:dyDescent="0.3">
      <c r="A6046" t="s">
        <v>6101</v>
      </c>
      <c r="B6046" s="1">
        <v>46076.561805555553</v>
      </c>
      <c r="C6046" s="2">
        <v>46076</v>
      </c>
      <c r="D6046">
        <v>13</v>
      </c>
      <c r="E6046" t="s">
        <v>33</v>
      </c>
      <c r="F6046" t="s">
        <v>26</v>
      </c>
      <c r="G6046">
        <v>10</v>
      </c>
      <c r="H6046">
        <v>173.48</v>
      </c>
      <c r="I6046">
        <v>169.46</v>
      </c>
      <c r="J6046">
        <v>1</v>
      </c>
      <c r="K6046">
        <v>2</v>
      </c>
      <c r="L6046">
        <v>1</v>
      </c>
      <c r="M6046">
        <v>95</v>
      </c>
      <c r="N6046" t="s">
        <v>27</v>
      </c>
      <c r="O6046">
        <v>1.0640000000000001</v>
      </c>
      <c r="P6046" t="s">
        <v>28</v>
      </c>
      <c r="Q6046" t="s">
        <v>29</v>
      </c>
      <c r="R6046">
        <v>4.54</v>
      </c>
      <c r="S6046">
        <v>3</v>
      </c>
      <c r="T6046">
        <v>-4.0199999999999996</v>
      </c>
      <c r="U6046">
        <v>-1</v>
      </c>
      <c r="V6046" t="s">
        <v>486</v>
      </c>
      <c r="W6046" t="s">
        <v>31</v>
      </c>
      <c r="X6046">
        <v>1</v>
      </c>
      <c r="Y6046" t="str">
        <f>IF(tblRides[[#This Row],[supply_demand_ratio]]&lt;0.8,"Below 0.8",IF(tblRides[[#This Row],[supply_demand_ratio]]&lt;1,"Between 0.8-1.0",IF(tblRides[[#This Row],[supply_demand_ratio]]&lt;=1.2,"Between 1.0-1.2","Above 1.2")))</f>
        <v>Between 1.0-1.2</v>
      </c>
    </row>
    <row r="6047" spans="1:25" x14ac:dyDescent="0.3">
      <c r="A6047" t="s">
        <v>6102</v>
      </c>
      <c r="B6047" s="1">
        <v>46076.565972222219</v>
      </c>
      <c r="C6047" s="2">
        <v>46076</v>
      </c>
      <c r="D6047">
        <v>13</v>
      </c>
      <c r="E6047" t="s">
        <v>36</v>
      </c>
      <c r="F6047" t="s">
        <v>26</v>
      </c>
      <c r="G6047">
        <v>2.9</v>
      </c>
      <c r="H6047">
        <v>90.29</v>
      </c>
      <c r="I6047">
        <v>87.82</v>
      </c>
      <c r="J6047">
        <v>1.1000000000000001</v>
      </c>
      <c r="K6047">
        <v>6.8</v>
      </c>
      <c r="L6047">
        <v>6</v>
      </c>
      <c r="M6047">
        <v>116</v>
      </c>
      <c r="N6047" t="s">
        <v>27</v>
      </c>
      <c r="O6047">
        <v>1.129</v>
      </c>
      <c r="P6047" t="s">
        <v>28</v>
      </c>
      <c r="Q6047" t="s">
        <v>29</v>
      </c>
      <c r="R6047">
        <v>4.7699999999999996</v>
      </c>
      <c r="S6047">
        <v>3</v>
      </c>
      <c r="T6047">
        <v>-2.4700000000000002</v>
      </c>
      <c r="U6047">
        <v>-0.8</v>
      </c>
      <c r="V6047" t="s">
        <v>486</v>
      </c>
      <c r="W6047" t="s">
        <v>45</v>
      </c>
      <c r="X6047">
        <v>1</v>
      </c>
      <c r="Y6047" t="str">
        <f>IF(tblRides[[#This Row],[supply_demand_ratio]]&lt;0.8,"Below 0.8",IF(tblRides[[#This Row],[supply_demand_ratio]]&lt;1,"Between 0.8-1.0",IF(tblRides[[#This Row],[supply_demand_ratio]]&lt;=1.2,"Between 1.0-1.2","Above 1.2")))</f>
        <v>Between 1.0-1.2</v>
      </c>
    </row>
    <row r="6048" spans="1:25" x14ac:dyDescent="0.3">
      <c r="A6048" t="s">
        <v>6103</v>
      </c>
      <c r="B6048" s="1">
        <v>46076.566666666666</v>
      </c>
      <c r="C6048" s="2">
        <v>46076</v>
      </c>
      <c r="D6048">
        <v>13</v>
      </c>
      <c r="E6048" t="s">
        <v>62</v>
      </c>
      <c r="F6048" t="s">
        <v>26</v>
      </c>
      <c r="G6048">
        <v>9.3000000000000007</v>
      </c>
      <c r="H6048">
        <v>197.01</v>
      </c>
      <c r="I6048">
        <v>205.6</v>
      </c>
      <c r="J6048">
        <v>1</v>
      </c>
      <c r="K6048">
        <v>2.7</v>
      </c>
      <c r="L6048">
        <v>1.2</v>
      </c>
      <c r="M6048">
        <v>67</v>
      </c>
      <c r="N6048" t="s">
        <v>41</v>
      </c>
      <c r="O6048">
        <v>1.5920000000000001</v>
      </c>
      <c r="P6048" t="s">
        <v>28</v>
      </c>
      <c r="Q6048" t="s">
        <v>29</v>
      </c>
      <c r="R6048">
        <v>4.8099999999999996</v>
      </c>
      <c r="S6048">
        <v>9</v>
      </c>
      <c r="T6048">
        <v>8.59</v>
      </c>
      <c r="U6048">
        <v>-1.5</v>
      </c>
      <c r="V6048" t="s">
        <v>486</v>
      </c>
      <c r="W6048" t="s">
        <v>31</v>
      </c>
      <c r="X6048">
        <v>1</v>
      </c>
      <c r="Y6048" t="str">
        <f>IF(tblRides[[#This Row],[supply_demand_ratio]]&lt;0.8,"Below 0.8",IF(tblRides[[#This Row],[supply_demand_ratio]]&lt;1,"Between 0.8-1.0",IF(tblRides[[#This Row],[supply_demand_ratio]]&lt;=1.2,"Between 1.0-1.2","Above 1.2")))</f>
        <v>Above 1.2</v>
      </c>
    </row>
    <row r="6049" spans="1:25" x14ac:dyDescent="0.3">
      <c r="A6049" t="s">
        <v>6104</v>
      </c>
      <c r="B6049" s="1">
        <v>46076.568749999999</v>
      </c>
      <c r="C6049" s="2">
        <v>46076</v>
      </c>
      <c r="D6049">
        <v>13</v>
      </c>
      <c r="E6049" t="s">
        <v>43</v>
      </c>
      <c r="F6049" t="s">
        <v>26</v>
      </c>
      <c r="G6049">
        <v>5.0999999999999996</v>
      </c>
      <c r="H6049">
        <v>110.97</v>
      </c>
      <c r="I6049">
        <v>110.37</v>
      </c>
      <c r="J6049">
        <v>1</v>
      </c>
      <c r="K6049">
        <v>6.3</v>
      </c>
      <c r="L6049">
        <v>5.8</v>
      </c>
      <c r="M6049">
        <v>61</v>
      </c>
      <c r="N6049" t="s">
        <v>41</v>
      </c>
      <c r="O6049">
        <v>1.2230000000000001</v>
      </c>
      <c r="P6049" t="s">
        <v>28</v>
      </c>
      <c r="Q6049" t="s">
        <v>29</v>
      </c>
      <c r="R6049">
        <v>5</v>
      </c>
      <c r="S6049">
        <v>2</v>
      </c>
      <c r="T6049">
        <v>-0.6</v>
      </c>
      <c r="U6049">
        <v>-0.5</v>
      </c>
      <c r="V6049" t="s">
        <v>486</v>
      </c>
      <c r="W6049" t="s">
        <v>45</v>
      </c>
      <c r="X6049">
        <v>1</v>
      </c>
      <c r="Y6049" t="str">
        <f>IF(tblRides[[#This Row],[supply_demand_ratio]]&lt;0.8,"Below 0.8",IF(tblRides[[#This Row],[supply_demand_ratio]]&lt;1,"Between 0.8-1.0",IF(tblRides[[#This Row],[supply_demand_ratio]]&lt;=1.2,"Between 1.0-1.2","Above 1.2")))</f>
        <v>Above 1.2</v>
      </c>
    </row>
    <row r="6050" spans="1:25" x14ac:dyDescent="0.3">
      <c r="A6050" t="s">
        <v>6105</v>
      </c>
      <c r="B6050" s="1">
        <v>46076.568749999999</v>
      </c>
      <c r="C6050" s="2">
        <v>46076</v>
      </c>
      <c r="D6050">
        <v>13</v>
      </c>
      <c r="E6050" t="s">
        <v>43</v>
      </c>
      <c r="F6050" t="s">
        <v>34</v>
      </c>
      <c r="G6050">
        <v>6.8</v>
      </c>
      <c r="H6050">
        <v>147.44</v>
      </c>
      <c r="J6050">
        <v>1.1000000000000001</v>
      </c>
      <c r="K6050">
        <v>2</v>
      </c>
      <c r="L6050">
        <v>5.0999999999999996</v>
      </c>
      <c r="M6050">
        <v>66</v>
      </c>
      <c r="N6050" t="s">
        <v>41</v>
      </c>
      <c r="O6050">
        <v>2.2000000000000002</v>
      </c>
      <c r="P6050" t="s">
        <v>58</v>
      </c>
      <c r="Q6050" t="s">
        <v>59</v>
      </c>
      <c r="R6050">
        <v>4.32</v>
      </c>
      <c r="S6050">
        <v>0</v>
      </c>
      <c r="U6050">
        <v>3.1</v>
      </c>
      <c r="V6050" t="s">
        <v>486</v>
      </c>
      <c r="W6050" t="s">
        <v>31</v>
      </c>
      <c r="X6050">
        <v>0</v>
      </c>
      <c r="Y6050" t="str">
        <f>IF(tblRides[[#This Row],[supply_demand_ratio]]&lt;0.8,"Below 0.8",IF(tblRides[[#This Row],[supply_demand_ratio]]&lt;1,"Between 0.8-1.0",IF(tblRides[[#This Row],[supply_demand_ratio]]&lt;=1.2,"Between 1.0-1.2","Above 1.2")))</f>
        <v>Above 1.2</v>
      </c>
    </row>
    <row r="6051" spans="1:25" x14ac:dyDescent="0.3">
      <c r="A6051" t="s">
        <v>6106</v>
      </c>
      <c r="B6051" s="1">
        <v>46076.583333333336</v>
      </c>
      <c r="C6051" s="2">
        <v>46076</v>
      </c>
      <c r="D6051">
        <v>14</v>
      </c>
      <c r="E6051" t="s">
        <v>25</v>
      </c>
      <c r="F6051" t="s">
        <v>34</v>
      </c>
      <c r="G6051">
        <v>16.7</v>
      </c>
      <c r="H6051">
        <v>295.89999999999998</v>
      </c>
      <c r="I6051">
        <v>298.95999999999998</v>
      </c>
      <c r="J6051">
        <v>1.1000000000000001</v>
      </c>
      <c r="K6051">
        <v>5.2</v>
      </c>
      <c r="L6051">
        <v>9.3000000000000007</v>
      </c>
      <c r="M6051">
        <v>128</v>
      </c>
      <c r="N6051" t="s">
        <v>27</v>
      </c>
      <c r="O6051">
        <v>1.04</v>
      </c>
      <c r="P6051" t="s">
        <v>28</v>
      </c>
      <c r="Q6051" t="s">
        <v>29</v>
      </c>
      <c r="R6051">
        <v>4.9400000000000004</v>
      </c>
      <c r="S6051">
        <v>0</v>
      </c>
      <c r="T6051">
        <v>3.06</v>
      </c>
      <c r="U6051">
        <v>4.0999999999999996</v>
      </c>
      <c r="V6051" t="s">
        <v>486</v>
      </c>
      <c r="W6051" t="s">
        <v>45</v>
      </c>
      <c r="X6051">
        <v>1</v>
      </c>
      <c r="Y6051" t="str">
        <f>IF(tblRides[[#This Row],[supply_demand_ratio]]&lt;0.8,"Below 0.8",IF(tblRides[[#This Row],[supply_demand_ratio]]&lt;1,"Between 0.8-1.0",IF(tblRides[[#This Row],[supply_demand_ratio]]&lt;=1.2,"Between 1.0-1.2","Above 1.2")))</f>
        <v>Between 1.0-1.2</v>
      </c>
    </row>
    <row r="6052" spans="1:25" x14ac:dyDescent="0.3">
      <c r="A6052" t="s">
        <v>6107</v>
      </c>
      <c r="B6052" s="1">
        <v>46076.594444444447</v>
      </c>
      <c r="C6052" s="2">
        <v>46076</v>
      </c>
      <c r="D6052">
        <v>14</v>
      </c>
      <c r="E6052" t="s">
        <v>25</v>
      </c>
      <c r="F6052" t="s">
        <v>26</v>
      </c>
      <c r="G6052">
        <v>1.4</v>
      </c>
      <c r="H6052">
        <v>60</v>
      </c>
      <c r="J6052">
        <v>1</v>
      </c>
      <c r="K6052">
        <v>3</v>
      </c>
      <c r="L6052">
        <v>7.6</v>
      </c>
      <c r="M6052">
        <v>136</v>
      </c>
      <c r="N6052" t="s">
        <v>41</v>
      </c>
      <c r="O6052">
        <v>1.3420000000000001</v>
      </c>
      <c r="P6052" t="s">
        <v>58</v>
      </c>
      <c r="Q6052" t="s">
        <v>59</v>
      </c>
      <c r="R6052">
        <v>4.6500000000000004</v>
      </c>
      <c r="S6052">
        <v>24</v>
      </c>
      <c r="U6052">
        <v>4.5999999999999996</v>
      </c>
      <c r="V6052" t="s">
        <v>486</v>
      </c>
      <c r="W6052" t="s">
        <v>31</v>
      </c>
      <c r="X6052">
        <v>0</v>
      </c>
      <c r="Y6052" t="str">
        <f>IF(tblRides[[#This Row],[supply_demand_ratio]]&lt;0.8,"Below 0.8",IF(tblRides[[#This Row],[supply_demand_ratio]]&lt;1,"Between 0.8-1.0",IF(tblRides[[#This Row],[supply_demand_ratio]]&lt;=1.2,"Between 1.0-1.2","Above 1.2")))</f>
        <v>Above 1.2</v>
      </c>
    </row>
    <row r="6053" spans="1:25" x14ac:dyDescent="0.3">
      <c r="A6053" t="s">
        <v>6108</v>
      </c>
      <c r="B6053" s="1">
        <v>46076.598611111112</v>
      </c>
      <c r="C6053" s="2">
        <v>46076</v>
      </c>
      <c r="D6053">
        <v>14</v>
      </c>
      <c r="E6053" t="s">
        <v>43</v>
      </c>
      <c r="F6053" t="s">
        <v>34</v>
      </c>
      <c r="G6053">
        <v>0.8</v>
      </c>
      <c r="H6053">
        <v>48.3</v>
      </c>
      <c r="J6053">
        <v>1</v>
      </c>
      <c r="K6053">
        <v>4.8</v>
      </c>
      <c r="L6053">
        <v>4.0999999999999996</v>
      </c>
      <c r="M6053">
        <v>52</v>
      </c>
      <c r="N6053" t="s">
        <v>41</v>
      </c>
      <c r="O6053">
        <v>1.8009999999999999</v>
      </c>
      <c r="P6053" t="s">
        <v>58</v>
      </c>
      <c r="Q6053" t="s">
        <v>59</v>
      </c>
      <c r="R6053">
        <v>5</v>
      </c>
      <c r="S6053">
        <v>0</v>
      </c>
      <c r="U6053">
        <v>-0.7</v>
      </c>
      <c r="V6053" t="s">
        <v>486</v>
      </c>
      <c r="W6053" t="s">
        <v>31</v>
      </c>
      <c r="X6053">
        <v>0</v>
      </c>
      <c r="Y6053" t="str">
        <f>IF(tblRides[[#This Row],[supply_demand_ratio]]&lt;0.8,"Below 0.8",IF(tblRides[[#This Row],[supply_demand_ratio]]&lt;1,"Between 0.8-1.0",IF(tblRides[[#This Row],[supply_demand_ratio]]&lt;=1.2,"Between 1.0-1.2","Above 1.2")))</f>
        <v>Above 1.2</v>
      </c>
    </row>
    <row r="6054" spans="1:25" x14ac:dyDescent="0.3">
      <c r="A6054" t="s">
        <v>6109</v>
      </c>
      <c r="B6054" s="1">
        <v>46076.604166666664</v>
      </c>
      <c r="C6054" s="2">
        <v>46076</v>
      </c>
      <c r="D6054">
        <v>14</v>
      </c>
      <c r="E6054" t="s">
        <v>36</v>
      </c>
      <c r="F6054" t="s">
        <v>26</v>
      </c>
      <c r="G6054">
        <v>3.5</v>
      </c>
      <c r="H6054">
        <v>85.81</v>
      </c>
      <c r="I6054">
        <v>88.99</v>
      </c>
      <c r="J6054">
        <v>1</v>
      </c>
      <c r="K6054">
        <v>4</v>
      </c>
      <c r="L6054">
        <v>1</v>
      </c>
      <c r="M6054">
        <v>96</v>
      </c>
      <c r="N6054" t="s">
        <v>41</v>
      </c>
      <c r="O6054">
        <v>1.073</v>
      </c>
      <c r="P6054" t="s">
        <v>28</v>
      </c>
      <c r="Q6054" t="s">
        <v>29</v>
      </c>
      <c r="R6054">
        <v>5</v>
      </c>
      <c r="S6054">
        <v>8</v>
      </c>
      <c r="T6054">
        <v>3.18</v>
      </c>
      <c r="U6054">
        <v>-3</v>
      </c>
      <c r="V6054" t="s">
        <v>486</v>
      </c>
      <c r="W6054" t="s">
        <v>31</v>
      </c>
      <c r="X6054">
        <v>1</v>
      </c>
      <c r="Y6054" t="str">
        <f>IF(tblRides[[#This Row],[supply_demand_ratio]]&lt;0.8,"Below 0.8",IF(tblRides[[#This Row],[supply_demand_ratio]]&lt;1,"Between 0.8-1.0",IF(tblRides[[#This Row],[supply_demand_ratio]]&lt;=1.2,"Between 1.0-1.2","Above 1.2")))</f>
        <v>Between 1.0-1.2</v>
      </c>
    </row>
    <row r="6055" spans="1:25" x14ac:dyDescent="0.3">
      <c r="A6055" t="s">
        <v>6110</v>
      </c>
      <c r="B6055" s="1">
        <v>46076.613888888889</v>
      </c>
      <c r="C6055" s="2">
        <v>46076</v>
      </c>
      <c r="D6055">
        <v>14</v>
      </c>
      <c r="E6055" t="s">
        <v>43</v>
      </c>
      <c r="F6055" t="s">
        <v>26</v>
      </c>
      <c r="G6055">
        <v>5</v>
      </c>
      <c r="H6055">
        <v>110.79</v>
      </c>
      <c r="I6055">
        <v>102.04</v>
      </c>
      <c r="J6055">
        <v>1</v>
      </c>
      <c r="K6055">
        <v>4.9000000000000004</v>
      </c>
      <c r="L6055">
        <v>7.2</v>
      </c>
      <c r="M6055">
        <v>66</v>
      </c>
      <c r="N6055" t="s">
        <v>41</v>
      </c>
      <c r="O6055">
        <v>1.2290000000000001</v>
      </c>
      <c r="P6055" t="s">
        <v>28</v>
      </c>
      <c r="Q6055" t="s">
        <v>29</v>
      </c>
      <c r="R6055">
        <v>5</v>
      </c>
      <c r="S6055">
        <v>7</v>
      </c>
      <c r="T6055">
        <v>-8.75</v>
      </c>
      <c r="U6055">
        <v>2.2999999999999998</v>
      </c>
      <c r="V6055" t="s">
        <v>486</v>
      </c>
      <c r="W6055" t="s">
        <v>31</v>
      </c>
      <c r="X6055">
        <v>1</v>
      </c>
      <c r="Y6055" t="str">
        <f>IF(tblRides[[#This Row],[supply_demand_ratio]]&lt;0.8,"Below 0.8",IF(tblRides[[#This Row],[supply_demand_ratio]]&lt;1,"Between 0.8-1.0",IF(tblRides[[#This Row],[supply_demand_ratio]]&lt;=1.2,"Between 1.0-1.2","Above 1.2")))</f>
        <v>Above 1.2</v>
      </c>
    </row>
    <row r="6056" spans="1:25" x14ac:dyDescent="0.3">
      <c r="A6056" t="s">
        <v>6111</v>
      </c>
      <c r="B6056" s="1">
        <v>46076.616666666669</v>
      </c>
      <c r="C6056" s="2">
        <v>46076</v>
      </c>
      <c r="D6056">
        <v>14</v>
      </c>
      <c r="E6056" t="s">
        <v>43</v>
      </c>
      <c r="F6056" t="s">
        <v>34</v>
      </c>
      <c r="G6056">
        <v>3.1</v>
      </c>
      <c r="H6056">
        <v>85.46</v>
      </c>
      <c r="I6056">
        <v>82.29</v>
      </c>
      <c r="J6056">
        <v>1</v>
      </c>
      <c r="K6056">
        <v>3.8</v>
      </c>
      <c r="L6056">
        <v>5.3</v>
      </c>
      <c r="M6056">
        <v>72</v>
      </c>
      <c r="N6056" t="s">
        <v>41</v>
      </c>
      <c r="O6056">
        <v>2.133</v>
      </c>
      <c r="P6056" t="s">
        <v>28</v>
      </c>
      <c r="Q6056" t="s">
        <v>29</v>
      </c>
      <c r="R6056">
        <v>4.6399999999999997</v>
      </c>
      <c r="S6056">
        <v>0</v>
      </c>
      <c r="T6056">
        <v>-3.17</v>
      </c>
      <c r="U6056">
        <v>1.5</v>
      </c>
      <c r="V6056" t="s">
        <v>486</v>
      </c>
      <c r="W6056" t="s">
        <v>31</v>
      </c>
      <c r="X6056">
        <v>1</v>
      </c>
      <c r="Y6056" t="str">
        <f>IF(tblRides[[#This Row],[supply_demand_ratio]]&lt;0.8,"Below 0.8",IF(tblRides[[#This Row],[supply_demand_ratio]]&lt;1,"Between 0.8-1.0",IF(tblRides[[#This Row],[supply_demand_ratio]]&lt;=1.2,"Between 1.0-1.2","Above 1.2")))</f>
        <v>Above 1.2</v>
      </c>
    </row>
    <row r="6057" spans="1:25" x14ac:dyDescent="0.3">
      <c r="A6057" t="s">
        <v>6112</v>
      </c>
      <c r="B6057" s="1">
        <v>46076.618055555555</v>
      </c>
      <c r="C6057" s="2">
        <v>46076</v>
      </c>
      <c r="D6057">
        <v>14</v>
      </c>
      <c r="E6057" t="s">
        <v>36</v>
      </c>
      <c r="F6057" t="s">
        <v>26</v>
      </c>
      <c r="G6057">
        <v>8.6</v>
      </c>
      <c r="H6057">
        <v>169.29</v>
      </c>
      <c r="I6057">
        <v>163.16</v>
      </c>
      <c r="J6057">
        <v>1</v>
      </c>
      <c r="K6057">
        <v>3.3</v>
      </c>
      <c r="L6057">
        <v>1</v>
      </c>
      <c r="M6057">
        <v>105</v>
      </c>
      <c r="N6057" t="s">
        <v>41</v>
      </c>
      <c r="O6057">
        <v>1.548</v>
      </c>
      <c r="P6057" t="s">
        <v>28</v>
      </c>
      <c r="Q6057" t="s">
        <v>29</v>
      </c>
      <c r="R6057">
        <v>4.47</v>
      </c>
      <c r="S6057">
        <v>9</v>
      </c>
      <c r="T6057">
        <v>-6.13</v>
      </c>
      <c r="U6057">
        <v>-2.2999999999999998</v>
      </c>
      <c r="V6057" t="s">
        <v>486</v>
      </c>
      <c r="W6057" t="s">
        <v>31</v>
      </c>
      <c r="X6057">
        <v>1</v>
      </c>
      <c r="Y6057" t="str">
        <f>IF(tblRides[[#This Row],[supply_demand_ratio]]&lt;0.8,"Below 0.8",IF(tblRides[[#This Row],[supply_demand_ratio]]&lt;1,"Between 0.8-1.0",IF(tblRides[[#This Row],[supply_demand_ratio]]&lt;=1.2,"Between 1.0-1.2","Above 1.2")))</f>
        <v>Above 1.2</v>
      </c>
    </row>
    <row r="6058" spans="1:25" x14ac:dyDescent="0.3">
      <c r="A6058" t="s">
        <v>6113</v>
      </c>
      <c r="B6058" s="1">
        <v>46076.627083333333</v>
      </c>
      <c r="C6058" s="2">
        <v>46076</v>
      </c>
      <c r="D6058">
        <v>15</v>
      </c>
      <c r="E6058" t="s">
        <v>25</v>
      </c>
      <c r="F6058" t="s">
        <v>26</v>
      </c>
      <c r="G6058">
        <v>7.8</v>
      </c>
      <c r="H6058">
        <v>156.13</v>
      </c>
      <c r="I6058">
        <v>164.85</v>
      </c>
      <c r="J6058">
        <v>1</v>
      </c>
      <c r="K6058">
        <v>7.1</v>
      </c>
      <c r="L6058">
        <v>6.8</v>
      </c>
      <c r="M6058">
        <v>124</v>
      </c>
      <c r="N6058" t="s">
        <v>41</v>
      </c>
      <c r="O6058">
        <v>1.32</v>
      </c>
      <c r="P6058" t="s">
        <v>28</v>
      </c>
      <c r="Q6058" t="s">
        <v>29</v>
      </c>
      <c r="R6058">
        <v>4.7300000000000004</v>
      </c>
      <c r="S6058">
        <v>7</v>
      </c>
      <c r="T6058">
        <v>8.7200000000000006</v>
      </c>
      <c r="U6058">
        <v>-0.3</v>
      </c>
      <c r="V6058" t="s">
        <v>486</v>
      </c>
      <c r="W6058" t="s">
        <v>45</v>
      </c>
      <c r="X6058">
        <v>1</v>
      </c>
      <c r="Y6058" t="str">
        <f>IF(tblRides[[#This Row],[supply_demand_ratio]]&lt;0.8,"Below 0.8",IF(tblRides[[#This Row],[supply_demand_ratio]]&lt;1,"Between 0.8-1.0",IF(tblRides[[#This Row],[supply_demand_ratio]]&lt;=1.2,"Between 1.0-1.2","Above 1.2")))</f>
        <v>Above 1.2</v>
      </c>
    </row>
    <row r="6059" spans="1:25" x14ac:dyDescent="0.3">
      <c r="A6059" t="s">
        <v>6114</v>
      </c>
      <c r="B6059" s="1">
        <v>46076.643750000003</v>
      </c>
      <c r="C6059" s="2">
        <v>46076</v>
      </c>
      <c r="D6059">
        <v>15</v>
      </c>
      <c r="E6059" t="s">
        <v>25</v>
      </c>
      <c r="F6059" t="s">
        <v>26</v>
      </c>
      <c r="G6059">
        <v>5.8</v>
      </c>
      <c r="H6059">
        <v>153.68</v>
      </c>
      <c r="I6059">
        <v>161.03</v>
      </c>
      <c r="J6059">
        <v>1.1000000000000001</v>
      </c>
      <c r="K6059">
        <v>7.3</v>
      </c>
      <c r="L6059">
        <v>5.0999999999999996</v>
      </c>
      <c r="M6059">
        <v>139</v>
      </c>
      <c r="N6059" t="s">
        <v>27</v>
      </c>
      <c r="O6059">
        <v>1.113</v>
      </c>
      <c r="P6059" t="s">
        <v>28</v>
      </c>
      <c r="Q6059" t="s">
        <v>29</v>
      </c>
      <c r="R6059">
        <v>4.55</v>
      </c>
      <c r="S6059">
        <v>30</v>
      </c>
      <c r="T6059">
        <v>7.35</v>
      </c>
      <c r="U6059">
        <v>-2.2000000000000002</v>
      </c>
      <c r="V6059" t="s">
        <v>486</v>
      </c>
      <c r="W6059" t="s">
        <v>45</v>
      </c>
      <c r="X6059">
        <v>1</v>
      </c>
      <c r="Y6059" t="str">
        <f>IF(tblRides[[#This Row],[supply_demand_ratio]]&lt;0.8,"Below 0.8",IF(tblRides[[#This Row],[supply_demand_ratio]]&lt;1,"Between 0.8-1.0",IF(tblRides[[#This Row],[supply_demand_ratio]]&lt;=1.2,"Between 1.0-1.2","Above 1.2")))</f>
        <v>Between 1.0-1.2</v>
      </c>
    </row>
    <row r="6060" spans="1:25" x14ac:dyDescent="0.3">
      <c r="A6060" t="s">
        <v>6115</v>
      </c>
      <c r="B6060" s="1">
        <v>46076.661111111112</v>
      </c>
      <c r="C6060" s="2">
        <v>46076</v>
      </c>
      <c r="D6060">
        <v>15</v>
      </c>
      <c r="E6060" t="s">
        <v>62</v>
      </c>
      <c r="F6060" t="s">
        <v>26</v>
      </c>
      <c r="G6060">
        <v>7.2</v>
      </c>
      <c r="H6060">
        <v>171.37</v>
      </c>
      <c r="I6060">
        <v>172.2</v>
      </c>
      <c r="J6060">
        <v>1.1000000000000001</v>
      </c>
      <c r="K6060">
        <v>8.5</v>
      </c>
      <c r="L6060">
        <v>2.9</v>
      </c>
      <c r="M6060">
        <v>56</v>
      </c>
      <c r="N6060" t="s">
        <v>41</v>
      </c>
      <c r="O6060">
        <v>2.0150000000000001</v>
      </c>
      <c r="P6060" t="s">
        <v>28</v>
      </c>
      <c r="Q6060" t="s">
        <v>29</v>
      </c>
      <c r="R6060">
        <v>4.71</v>
      </c>
      <c r="S6060">
        <v>26</v>
      </c>
      <c r="T6060">
        <v>0.83</v>
      </c>
      <c r="U6060">
        <v>-5.6</v>
      </c>
      <c r="V6060" t="s">
        <v>486</v>
      </c>
      <c r="W6060" t="s">
        <v>45</v>
      </c>
      <c r="X6060">
        <v>1</v>
      </c>
      <c r="Y6060" t="str">
        <f>IF(tblRides[[#This Row],[supply_demand_ratio]]&lt;0.8,"Below 0.8",IF(tblRides[[#This Row],[supply_demand_ratio]]&lt;1,"Between 0.8-1.0",IF(tblRides[[#This Row],[supply_demand_ratio]]&lt;=1.2,"Between 1.0-1.2","Above 1.2")))</f>
        <v>Above 1.2</v>
      </c>
    </row>
    <row r="6061" spans="1:25" x14ac:dyDescent="0.3">
      <c r="A6061" t="s">
        <v>6116</v>
      </c>
      <c r="B6061" s="1">
        <v>46076.678472222222</v>
      </c>
      <c r="C6061" s="2">
        <v>46076</v>
      </c>
      <c r="D6061">
        <v>16</v>
      </c>
      <c r="E6061" t="s">
        <v>25</v>
      </c>
      <c r="F6061" t="s">
        <v>34</v>
      </c>
      <c r="G6061">
        <v>6.9</v>
      </c>
      <c r="H6061">
        <v>141.78</v>
      </c>
      <c r="I6061">
        <v>141.51</v>
      </c>
      <c r="J6061">
        <v>1</v>
      </c>
      <c r="K6061">
        <v>4.9000000000000004</v>
      </c>
      <c r="L6061">
        <v>6.2</v>
      </c>
      <c r="M6061">
        <v>107</v>
      </c>
      <c r="N6061" t="s">
        <v>41</v>
      </c>
      <c r="O6061">
        <v>1.1259999999999999</v>
      </c>
      <c r="P6061" t="s">
        <v>28</v>
      </c>
      <c r="Q6061" t="s">
        <v>29</v>
      </c>
      <c r="R6061">
        <v>4.46</v>
      </c>
      <c r="S6061">
        <v>0</v>
      </c>
      <c r="T6061">
        <v>-0.27</v>
      </c>
      <c r="U6061">
        <v>1.3</v>
      </c>
      <c r="V6061" t="s">
        <v>486</v>
      </c>
      <c r="W6061" t="s">
        <v>31</v>
      </c>
      <c r="X6061">
        <v>1</v>
      </c>
      <c r="Y6061" t="str">
        <f>IF(tblRides[[#This Row],[supply_demand_ratio]]&lt;0.8,"Below 0.8",IF(tblRides[[#This Row],[supply_demand_ratio]]&lt;1,"Between 0.8-1.0",IF(tblRides[[#This Row],[supply_demand_ratio]]&lt;=1.2,"Between 1.0-1.2","Above 1.2")))</f>
        <v>Between 1.0-1.2</v>
      </c>
    </row>
    <row r="6062" spans="1:25" x14ac:dyDescent="0.3">
      <c r="A6062" t="s">
        <v>6117</v>
      </c>
      <c r="B6062" s="1">
        <v>46076.679861111108</v>
      </c>
      <c r="C6062" s="2">
        <v>46076</v>
      </c>
      <c r="D6062">
        <v>16</v>
      </c>
      <c r="E6062" t="s">
        <v>43</v>
      </c>
      <c r="F6062" t="s">
        <v>26</v>
      </c>
      <c r="G6062">
        <v>13.8</v>
      </c>
      <c r="H6062">
        <v>245.63</v>
      </c>
      <c r="I6062">
        <v>242.67</v>
      </c>
      <c r="J6062">
        <v>1</v>
      </c>
      <c r="K6062">
        <v>4.7</v>
      </c>
      <c r="L6062">
        <v>3.6</v>
      </c>
      <c r="M6062">
        <v>62</v>
      </c>
      <c r="N6062" t="s">
        <v>41</v>
      </c>
      <c r="O6062">
        <v>1.9410000000000001</v>
      </c>
      <c r="P6062" t="s">
        <v>28</v>
      </c>
      <c r="Q6062" t="s">
        <v>29</v>
      </c>
      <c r="R6062">
        <v>4.6399999999999997</v>
      </c>
      <c r="S6062">
        <v>7</v>
      </c>
      <c r="T6062">
        <v>-2.96</v>
      </c>
      <c r="U6062">
        <v>-1.1000000000000001</v>
      </c>
      <c r="V6062" t="s">
        <v>486</v>
      </c>
      <c r="W6062" t="s">
        <v>31</v>
      </c>
      <c r="X6062">
        <v>1</v>
      </c>
      <c r="Y6062" t="str">
        <f>IF(tblRides[[#This Row],[supply_demand_ratio]]&lt;0.8,"Below 0.8",IF(tblRides[[#This Row],[supply_demand_ratio]]&lt;1,"Between 0.8-1.0",IF(tblRides[[#This Row],[supply_demand_ratio]]&lt;=1.2,"Between 1.0-1.2","Above 1.2")))</f>
        <v>Above 1.2</v>
      </c>
    </row>
    <row r="6063" spans="1:25" x14ac:dyDescent="0.3">
      <c r="A6063" t="s">
        <v>6118</v>
      </c>
      <c r="B6063" s="1">
        <v>46076.704861111109</v>
      </c>
      <c r="C6063" s="2">
        <v>46076</v>
      </c>
      <c r="D6063">
        <v>16</v>
      </c>
      <c r="E6063" t="s">
        <v>33</v>
      </c>
      <c r="F6063" t="s">
        <v>26</v>
      </c>
      <c r="G6063">
        <v>2.6</v>
      </c>
      <c r="H6063">
        <v>84.01</v>
      </c>
      <c r="I6063">
        <v>87.05</v>
      </c>
      <c r="J6063">
        <v>1</v>
      </c>
      <c r="K6063">
        <v>5.0999999999999996</v>
      </c>
      <c r="L6063">
        <v>4</v>
      </c>
      <c r="M6063">
        <v>86</v>
      </c>
      <c r="N6063" t="s">
        <v>27</v>
      </c>
      <c r="O6063">
        <v>1.02</v>
      </c>
      <c r="P6063" t="s">
        <v>28</v>
      </c>
      <c r="Q6063" t="s">
        <v>29</v>
      </c>
      <c r="R6063">
        <v>5</v>
      </c>
      <c r="S6063">
        <v>5</v>
      </c>
      <c r="T6063">
        <v>3.04</v>
      </c>
      <c r="U6063">
        <v>-1.1000000000000001</v>
      </c>
      <c r="V6063" t="s">
        <v>486</v>
      </c>
      <c r="W6063" t="s">
        <v>45</v>
      </c>
      <c r="X6063">
        <v>1</v>
      </c>
      <c r="Y6063" t="str">
        <f>IF(tblRides[[#This Row],[supply_demand_ratio]]&lt;0.8,"Below 0.8",IF(tblRides[[#This Row],[supply_demand_ratio]]&lt;1,"Between 0.8-1.0",IF(tblRides[[#This Row],[supply_demand_ratio]]&lt;=1.2,"Between 1.0-1.2","Above 1.2")))</f>
        <v>Between 1.0-1.2</v>
      </c>
    </row>
    <row r="6064" spans="1:25" x14ac:dyDescent="0.3">
      <c r="A6064" t="s">
        <v>6119</v>
      </c>
      <c r="B6064" s="1">
        <v>46076.715277777781</v>
      </c>
      <c r="C6064" s="2">
        <v>46076</v>
      </c>
      <c r="D6064">
        <v>17</v>
      </c>
      <c r="E6064" t="s">
        <v>25</v>
      </c>
      <c r="F6064" t="s">
        <v>26</v>
      </c>
      <c r="G6064">
        <v>6.7</v>
      </c>
      <c r="H6064">
        <v>171.64</v>
      </c>
      <c r="I6064">
        <v>164.46</v>
      </c>
      <c r="J6064">
        <v>1.3</v>
      </c>
      <c r="K6064">
        <v>6.2</v>
      </c>
      <c r="L6064">
        <v>7.4</v>
      </c>
      <c r="M6064">
        <v>105</v>
      </c>
      <c r="N6064" t="s">
        <v>72</v>
      </c>
      <c r="O6064">
        <v>0.68200000000000005</v>
      </c>
      <c r="P6064" t="s">
        <v>28</v>
      </c>
      <c r="Q6064" t="s">
        <v>29</v>
      </c>
      <c r="R6064">
        <v>4.7699999999999996</v>
      </c>
      <c r="S6064">
        <v>3</v>
      </c>
      <c r="T6064">
        <v>-7.18</v>
      </c>
      <c r="U6064">
        <v>1.2</v>
      </c>
      <c r="V6064" t="s">
        <v>486</v>
      </c>
      <c r="W6064" t="s">
        <v>45</v>
      </c>
      <c r="X6064">
        <v>1</v>
      </c>
      <c r="Y6064" t="str">
        <f>IF(tblRides[[#This Row],[supply_demand_ratio]]&lt;0.8,"Below 0.8",IF(tblRides[[#This Row],[supply_demand_ratio]]&lt;1,"Between 0.8-1.0",IF(tblRides[[#This Row],[supply_demand_ratio]]&lt;=1.2,"Between 1.0-1.2","Above 1.2")))</f>
        <v>Below 0.8</v>
      </c>
    </row>
    <row r="6065" spans="1:25" x14ac:dyDescent="0.3">
      <c r="A6065" t="s">
        <v>6120</v>
      </c>
      <c r="B6065" s="1">
        <v>46076.723611111112</v>
      </c>
      <c r="C6065" s="2">
        <v>46076</v>
      </c>
      <c r="D6065">
        <v>17</v>
      </c>
      <c r="E6065" t="s">
        <v>25</v>
      </c>
      <c r="F6065" t="s">
        <v>26</v>
      </c>
      <c r="G6065">
        <v>12.3</v>
      </c>
      <c r="H6065">
        <v>239.2</v>
      </c>
      <c r="I6065">
        <v>246.65</v>
      </c>
      <c r="J6065">
        <v>1.1000000000000001</v>
      </c>
      <c r="K6065">
        <v>4.4000000000000004</v>
      </c>
      <c r="L6065">
        <v>1</v>
      </c>
      <c r="M6065">
        <v>100</v>
      </c>
      <c r="N6065" t="s">
        <v>27</v>
      </c>
      <c r="O6065">
        <v>0.746</v>
      </c>
      <c r="P6065" t="s">
        <v>28</v>
      </c>
      <c r="Q6065" t="s">
        <v>29</v>
      </c>
      <c r="R6065">
        <v>4.51</v>
      </c>
      <c r="S6065">
        <v>4</v>
      </c>
      <c r="T6065">
        <v>7.45</v>
      </c>
      <c r="U6065">
        <v>-3.4</v>
      </c>
      <c r="V6065" t="s">
        <v>486</v>
      </c>
      <c r="W6065" t="s">
        <v>31</v>
      </c>
      <c r="X6065">
        <v>1</v>
      </c>
      <c r="Y6065" t="str">
        <f>IF(tblRides[[#This Row],[supply_demand_ratio]]&lt;0.8,"Below 0.8",IF(tblRides[[#This Row],[supply_demand_ratio]]&lt;1,"Between 0.8-1.0",IF(tblRides[[#This Row],[supply_demand_ratio]]&lt;=1.2,"Between 1.0-1.2","Above 1.2")))</f>
        <v>Below 0.8</v>
      </c>
    </row>
    <row r="6066" spans="1:25" x14ac:dyDescent="0.3">
      <c r="A6066" t="s">
        <v>6121</v>
      </c>
      <c r="B6066" s="1">
        <v>46076.736805555556</v>
      </c>
      <c r="C6066" s="2">
        <v>46076</v>
      </c>
      <c r="D6066">
        <v>17</v>
      </c>
      <c r="E6066" t="s">
        <v>25</v>
      </c>
      <c r="F6066" t="s">
        <v>26</v>
      </c>
      <c r="G6066">
        <v>4.8</v>
      </c>
      <c r="H6066">
        <v>151.31</v>
      </c>
      <c r="I6066">
        <v>160.02000000000001</v>
      </c>
      <c r="J6066">
        <v>1.3</v>
      </c>
      <c r="K6066">
        <v>6.6</v>
      </c>
      <c r="L6066">
        <v>4.2</v>
      </c>
      <c r="M6066">
        <v>99</v>
      </c>
      <c r="N6066" t="s">
        <v>72</v>
      </c>
      <c r="O6066">
        <v>0.65200000000000002</v>
      </c>
      <c r="P6066" t="s">
        <v>28</v>
      </c>
      <c r="Q6066" t="s">
        <v>29</v>
      </c>
      <c r="R6066">
        <v>4.84</v>
      </c>
      <c r="S6066">
        <v>15</v>
      </c>
      <c r="T6066">
        <v>8.7100000000000009</v>
      </c>
      <c r="U6066">
        <v>-2.4</v>
      </c>
      <c r="V6066" t="s">
        <v>486</v>
      </c>
      <c r="W6066" t="s">
        <v>45</v>
      </c>
      <c r="X6066">
        <v>1</v>
      </c>
      <c r="Y6066" t="str">
        <f>IF(tblRides[[#This Row],[supply_demand_ratio]]&lt;0.8,"Below 0.8",IF(tblRides[[#This Row],[supply_demand_ratio]]&lt;1,"Between 0.8-1.0",IF(tblRides[[#This Row],[supply_demand_ratio]]&lt;=1.2,"Between 1.0-1.2","Above 1.2")))</f>
        <v>Below 0.8</v>
      </c>
    </row>
    <row r="6067" spans="1:25" x14ac:dyDescent="0.3">
      <c r="A6067" t="s">
        <v>6122</v>
      </c>
      <c r="B6067" s="1">
        <v>46076.756249999999</v>
      </c>
      <c r="C6067" s="2">
        <v>46076</v>
      </c>
      <c r="D6067">
        <v>18</v>
      </c>
      <c r="E6067" t="s">
        <v>43</v>
      </c>
      <c r="F6067" t="s">
        <v>26</v>
      </c>
      <c r="G6067">
        <v>5.7</v>
      </c>
      <c r="H6067">
        <v>134.18</v>
      </c>
      <c r="I6067">
        <v>135.16999999999999</v>
      </c>
      <c r="J6067">
        <v>1.1000000000000001</v>
      </c>
      <c r="K6067">
        <v>5.3</v>
      </c>
      <c r="L6067">
        <v>6.8</v>
      </c>
      <c r="M6067">
        <v>46</v>
      </c>
      <c r="N6067" t="s">
        <v>27</v>
      </c>
      <c r="O6067">
        <v>0.76600000000000001</v>
      </c>
      <c r="P6067" t="s">
        <v>28</v>
      </c>
      <c r="Q6067" t="s">
        <v>29</v>
      </c>
      <c r="R6067">
        <v>4.5999999999999996</v>
      </c>
      <c r="S6067">
        <v>18</v>
      </c>
      <c r="T6067">
        <v>0.99</v>
      </c>
      <c r="U6067">
        <v>1.5</v>
      </c>
      <c r="V6067" t="s">
        <v>486</v>
      </c>
      <c r="W6067" t="s">
        <v>45</v>
      </c>
      <c r="X6067">
        <v>1</v>
      </c>
      <c r="Y6067" t="str">
        <f>IF(tblRides[[#This Row],[supply_demand_ratio]]&lt;0.8,"Below 0.8",IF(tblRides[[#This Row],[supply_demand_ratio]]&lt;1,"Between 0.8-1.0",IF(tblRides[[#This Row],[supply_demand_ratio]]&lt;=1.2,"Between 1.0-1.2","Above 1.2")))</f>
        <v>Below 0.8</v>
      </c>
    </row>
    <row r="6068" spans="1:25" x14ac:dyDescent="0.3">
      <c r="A6068" t="s">
        <v>6123</v>
      </c>
      <c r="B6068" s="1">
        <v>46076.763888888891</v>
      </c>
      <c r="C6068" s="2">
        <v>46076</v>
      </c>
      <c r="D6068">
        <v>18</v>
      </c>
      <c r="E6068" t="s">
        <v>62</v>
      </c>
      <c r="F6068" t="s">
        <v>34</v>
      </c>
      <c r="G6068">
        <v>9.8000000000000007</v>
      </c>
      <c r="H6068">
        <v>204.41</v>
      </c>
      <c r="I6068">
        <v>206.53</v>
      </c>
      <c r="J6068">
        <v>1.1000000000000001</v>
      </c>
      <c r="K6068">
        <v>6.8</v>
      </c>
      <c r="L6068">
        <v>9.1999999999999993</v>
      </c>
      <c r="M6068">
        <v>50</v>
      </c>
      <c r="N6068" t="s">
        <v>41</v>
      </c>
      <c r="O6068">
        <v>1.34</v>
      </c>
      <c r="P6068" t="s">
        <v>28</v>
      </c>
      <c r="Q6068" t="s">
        <v>29</v>
      </c>
      <c r="R6068">
        <v>4.96</v>
      </c>
      <c r="S6068">
        <v>0</v>
      </c>
      <c r="T6068">
        <v>2.12</v>
      </c>
      <c r="U6068">
        <v>2.4</v>
      </c>
      <c r="V6068" t="s">
        <v>486</v>
      </c>
      <c r="W6068" t="s">
        <v>45</v>
      </c>
      <c r="X6068">
        <v>1</v>
      </c>
      <c r="Y6068" t="str">
        <f>IF(tblRides[[#This Row],[supply_demand_ratio]]&lt;0.8,"Below 0.8",IF(tblRides[[#This Row],[supply_demand_ratio]]&lt;1,"Between 0.8-1.0",IF(tblRides[[#This Row],[supply_demand_ratio]]&lt;=1.2,"Between 1.0-1.2","Above 1.2")))</f>
        <v>Above 1.2</v>
      </c>
    </row>
    <row r="6069" spans="1:25" x14ac:dyDescent="0.3">
      <c r="A6069" t="s">
        <v>6124</v>
      </c>
      <c r="B6069" s="1">
        <v>46076.765277777777</v>
      </c>
      <c r="C6069" s="2">
        <v>46076</v>
      </c>
      <c r="D6069">
        <v>18</v>
      </c>
      <c r="E6069" t="s">
        <v>43</v>
      </c>
      <c r="F6069" t="s">
        <v>34</v>
      </c>
      <c r="G6069">
        <v>1</v>
      </c>
      <c r="H6069">
        <v>50.7</v>
      </c>
      <c r="I6069">
        <v>50.98</v>
      </c>
      <c r="J6069">
        <v>1</v>
      </c>
      <c r="K6069">
        <v>7.8</v>
      </c>
      <c r="L6069">
        <v>12.6</v>
      </c>
      <c r="M6069">
        <v>46</v>
      </c>
      <c r="N6069" t="s">
        <v>41</v>
      </c>
      <c r="O6069">
        <v>0.90100000000000002</v>
      </c>
      <c r="P6069" t="s">
        <v>28</v>
      </c>
      <c r="Q6069" t="s">
        <v>29</v>
      </c>
      <c r="R6069">
        <v>4.92</v>
      </c>
      <c r="S6069">
        <v>0</v>
      </c>
      <c r="T6069">
        <v>0.28000000000000003</v>
      </c>
      <c r="U6069">
        <v>4.8</v>
      </c>
      <c r="V6069" t="s">
        <v>486</v>
      </c>
      <c r="W6069" t="s">
        <v>45</v>
      </c>
      <c r="X6069">
        <v>1</v>
      </c>
      <c r="Y6069" t="str">
        <f>IF(tblRides[[#This Row],[supply_demand_ratio]]&lt;0.8,"Below 0.8",IF(tblRides[[#This Row],[supply_demand_ratio]]&lt;1,"Between 0.8-1.0",IF(tblRides[[#This Row],[supply_demand_ratio]]&lt;=1.2,"Between 1.0-1.2","Above 1.2")))</f>
        <v>Between 0.8-1.0</v>
      </c>
    </row>
    <row r="6070" spans="1:25" x14ac:dyDescent="0.3">
      <c r="A6070" t="s">
        <v>6125</v>
      </c>
      <c r="B6070" s="1">
        <v>46076.769444444442</v>
      </c>
      <c r="C6070" s="2">
        <v>46076</v>
      </c>
      <c r="D6070">
        <v>18</v>
      </c>
      <c r="E6070" t="s">
        <v>43</v>
      </c>
      <c r="F6070" t="s">
        <v>34</v>
      </c>
      <c r="G6070">
        <v>10.9</v>
      </c>
      <c r="H6070">
        <v>200.95</v>
      </c>
      <c r="I6070">
        <v>198.03</v>
      </c>
      <c r="J6070">
        <v>1</v>
      </c>
      <c r="K6070">
        <v>2</v>
      </c>
      <c r="L6070">
        <v>3.4</v>
      </c>
      <c r="M6070">
        <v>47</v>
      </c>
      <c r="N6070" t="s">
        <v>41</v>
      </c>
      <c r="O6070">
        <v>1.002</v>
      </c>
      <c r="P6070" t="s">
        <v>28</v>
      </c>
      <c r="Q6070" t="s">
        <v>29</v>
      </c>
      <c r="R6070">
        <v>4.8600000000000003</v>
      </c>
      <c r="S6070">
        <v>0</v>
      </c>
      <c r="T6070">
        <v>-2.92</v>
      </c>
      <c r="U6070">
        <v>1.4</v>
      </c>
      <c r="V6070" t="s">
        <v>486</v>
      </c>
      <c r="W6070" t="s">
        <v>31</v>
      </c>
      <c r="X6070">
        <v>1</v>
      </c>
      <c r="Y6070" t="str">
        <f>IF(tblRides[[#This Row],[supply_demand_ratio]]&lt;0.8,"Below 0.8",IF(tblRides[[#This Row],[supply_demand_ratio]]&lt;1,"Between 0.8-1.0",IF(tblRides[[#This Row],[supply_demand_ratio]]&lt;=1.2,"Between 1.0-1.2","Above 1.2")))</f>
        <v>Between 1.0-1.2</v>
      </c>
    </row>
    <row r="6071" spans="1:25" x14ac:dyDescent="0.3">
      <c r="A6071" t="s">
        <v>6126</v>
      </c>
      <c r="B6071" s="1">
        <v>46076.771527777775</v>
      </c>
      <c r="C6071" s="2">
        <v>46076</v>
      </c>
      <c r="D6071">
        <v>18</v>
      </c>
      <c r="E6071" t="s">
        <v>43</v>
      </c>
      <c r="F6071" t="s">
        <v>26</v>
      </c>
      <c r="G6071">
        <v>7.4</v>
      </c>
      <c r="H6071">
        <v>165.93</v>
      </c>
      <c r="J6071">
        <v>1</v>
      </c>
      <c r="K6071">
        <v>5</v>
      </c>
      <c r="L6071">
        <v>7.5</v>
      </c>
      <c r="M6071">
        <v>45</v>
      </c>
      <c r="N6071" t="s">
        <v>27</v>
      </c>
      <c r="O6071">
        <v>0.79200000000000004</v>
      </c>
      <c r="P6071" t="s">
        <v>58</v>
      </c>
      <c r="Q6071" t="s">
        <v>88</v>
      </c>
      <c r="R6071">
        <v>5</v>
      </c>
      <c r="S6071">
        <v>52</v>
      </c>
      <c r="U6071">
        <v>2.5</v>
      </c>
      <c r="V6071" t="s">
        <v>486</v>
      </c>
      <c r="W6071" t="s">
        <v>31</v>
      </c>
      <c r="X6071">
        <v>0</v>
      </c>
      <c r="Y6071" t="str">
        <f>IF(tblRides[[#This Row],[supply_demand_ratio]]&lt;0.8,"Below 0.8",IF(tblRides[[#This Row],[supply_demand_ratio]]&lt;1,"Between 0.8-1.0",IF(tblRides[[#This Row],[supply_demand_ratio]]&lt;=1.2,"Between 1.0-1.2","Above 1.2")))</f>
        <v>Below 0.8</v>
      </c>
    </row>
    <row r="6072" spans="1:25" x14ac:dyDescent="0.3">
      <c r="A6072" t="s">
        <v>6127</v>
      </c>
      <c r="B6072" s="1">
        <v>46076.800000000003</v>
      </c>
      <c r="C6072" s="2">
        <v>46076</v>
      </c>
      <c r="D6072">
        <v>19</v>
      </c>
      <c r="E6072" t="s">
        <v>62</v>
      </c>
      <c r="F6072" t="s">
        <v>26</v>
      </c>
      <c r="G6072">
        <v>9.1999999999999993</v>
      </c>
      <c r="H6072">
        <v>194.28</v>
      </c>
      <c r="I6072">
        <v>195.29</v>
      </c>
      <c r="J6072">
        <v>1</v>
      </c>
      <c r="K6072">
        <v>6.5</v>
      </c>
      <c r="L6072">
        <v>7.6</v>
      </c>
      <c r="M6072">
        <v>44</v>
      </c>
      <c r="N6072" t="s">
        <v>41</v>
      </c>
      <c r="O6072">
        <v>1.139</v>
      </c>
      <c r="P6072" t="s">
        <v>28</v>
      </c>
      <c r="Q6072" t="s">
        <v>29</v>
      </c>
      <c r="R6072">
        <v>4.68</v>
      </c>
      <c r="S6072">
        <v>3</v>
      </c>
      <c r="T6072">
        <v>1.01</v>
      </c>
      <c r="U6072">
        <v>1.1000000000000001</v>
      </c>
      <c r="V6072" t="s">
        <v>486</v>
      </c>
      <c r="W6072" t="s">
        <v>45</v>
      </c>
      <c r="X6072">
        <v>1</v>
      </c>
      <c r="Y6072" t="str">
        <f>IF(tblRides[[#This Row],[supply_demand_ratio]]&lt;0.8,"Below 0.8",IF(tblRides[[#This Row],[supply_demand_ratio]]&lt;1,"Between 0.8-1.0",IF(tblRides[[#This Row],[supply_demand_ratio]]&lt;=1.2,"Between 1.0-1.2","Above 1.2")))</f>
        <v>Between 1.0-1.2</v>
      </c>
    </row>
    <row r="6073" spans="1:25" x14ac:dyDescent="0.3">
      <c r="A6073" t="s">
        <v>6128</v>
      </c>
      <c r="B6073" s="1">
        <v>46076.806944444441</v>
      </c>
      <c r="C6073" s="2">
        <v>46076</v>
      </c>
      <c r="D6073">
        <v>19</v>
      </c>
      <c r="E6073" t="s">
        <v>25</v>
      </c>
      <c r="F6073" t="s">
        <v>34</v>
      </c>
      <c r="G6073">
        <v>8.6999999999999993</v>
      </c>
      <c r="H6073">
        <v>217.19</v>
      </c>
      <c r="I6073">
        <v>212.36</v>
      </c>
      <c r="J6073">
        <v>1.2</v>
      </c>
      <c r="K6073">
        <v>7.6</v>
      </c>
      <c r="L6073">
        <v>11.1</v>
      </c>
      <c r="M6073">
        <v>97</v>
      </c>
      <c r="N6073" t="s">
        <v>27</v>
      </c>
      <c r="O6073">
        <v>0.73799999999999999</v>
      </c>
      <c r="P6073" t="s">
        <v>28</v>
      </c>
      <c r="Q6073" t="s">
        <v>29</v>
      </c>
      <c r="R6073">
        <v>5</v>
      </c>
      <c r="S6073">
        <v>0</v>
      </c>
      <c r="T6073">
        <v>-4.83</v>
      </c>
      <c r="U6073">
        <v>3.5</v>
      </c>
      <c r="V6073" t="s">
        <v>486</v>
      </c>
      <c r="W6073" t="s">
        <v>45</v>
      </c>
      <c r="X6073">
        <v>1</v>
      </c>
      <c r="Y6073" t="str">
        <f>IF(tblRides[[#This Row],[supply_demand_ratio]]&lt;0.8,"Below 0.8",IF(tblRides[[#This Row],[supply_demand_ratio]]&lt;1,"Between 0.8-1.0",IF(tblRides[[#This Row],[supply_demand_ratio]]&lt;=1.2,"Between 1.0-1.2","Above 1.2")))</f>
        <v>Below 0.8</v>
      </c>
    </row>
    <row r="6074" spans="1:25" x14ac:dyDescent="0.3">
      <c r="A6074" t="s">
        <v>6129</v>
      </c>
      <c r="B6074" s="1">
        <v>46076.809027777781</v>
      </c>
      <c r="C6074" s="2">
        <v>46076</v>
      </c>
      <c r="D6074">
        <v>19</v>
      </c>
      <c r="E6074" t="s">
        <v>36</v>
      </c>
      <c r="F6074" t="s">
        <v>26</v>
      </c>
      <c r="G6074">
        <v>1.6</v>
      </c>
      <c r="H6074">
        <v>86.41</v>
      </c>
      <c r="I6074">
        <v>83.74</v>
      </c>
      <c r="J6074">
        <v>1.3</v>
      </c>
      <c r="K6074">
        <v>7.7</v>
      </c>
      <c r="L6074">
        <v>5.2</v>
      </c>
      <c r="M6074">
        <v>77</v>
      </c>
      <c r="N6074" t="s">
        <v>27</v>
      </c>
      <c r="O6074">
        <v>0.60299999999999998</v>
      </c>
      <c r="P6074" t="s">
        <v>28</v>
      </c>
      <c r="Q6074" t="s">
        <v>29</v>
      </c>
      <c r="R6074">
        <v>4.82</v>
      </c>
      <c r="S6074">
        <v>11</v>
      </c>
      <c r="T6074">
        <v>-2.67</v>
      </c>
      <c r="U6074">
        <v>-2.5</v>
      </c>
      <c r="V6074" t="s">
        <v>486</v>
      </c>
      <c r="W6074" t="s">
        <v>45</v>
      </c>
      <c r="X6074">
        <v>1</v>
      </c>
      <c r="Y6074" t="str">
        <f>IF(tblRides[[#This Row],[supply_demand_ratio]]&lt;0.8,"Below 0.8",IF(tblRides[[#This Row],[supply_demand_ratio]]&lt;1,"Between 0.8-1.0",IF(tblRides[[#This Row],[supply_demand_ratio]]&lt;=1.2,"Between 1.0-1.2","Above 1.2")))</f>
        <v>Below 0.8</v>
      </c>
    </row>
    <row r="6075" spans="1:25" x14ac:dyDescent="0.3">
      <c r="A6075" t="s">
        <v>6130</v>
      </c>
      <c r="B6075" s="1">
        <v>46076.816666666666</v>
      </c>
      <c r="C6075" s="2">
        <v>46076</v>
      </c>
      <c r="D6075">
        <v>19</v>
      </c>
      <c r="E6075" t="s">
        <v>43</v>
      </c>
      <c r="F6075" t="s">
        <v>26</v>
      </c>
      <c r="G6075">
        <v>1.8</v>
      </c>
      <c r="H6075">
        <v>74.040000000000006</v>
      </c>
      <c r="J6075">
        <v>1.1000000000000001</v>
      </c>
      <c r="K6075">
        <v>6</v>
      </c>
      <c r="L6075">
        <v>4.7</v>
      </c>
      <c r="M6075">
        <v>51</v>
      </c>
      <c r="N6075" t="s">
        <v>27</v>
      </c>
      <c r="O6075">
        <v>0.82599999999999996</v>
      </c>
      <c r="P6075" t="s">
        <v>58</v>
      </c>
      <c r="Q6075" t="s">
        <v>108</v>
      </c>
      <c r="R6075">
        <v>4.88</v>
      </c>
      <c r="S6075">
        <v>4</v>
      </c>
      <c r="U6075">
        <v>-1.3</v>
      </c>
      <c r="V6075" t="s">
        <v>486</v>
      </c>
      <c r="W6075" t="s">
        <v>45</v>
      </c>
      <c r="X6075">
        <v>0</v>
      </c>
      <c r="Y6075" t="str">
        <f>IF(tblRides[[#This Row],[supply_demand_ratio]]&lt;0.8,"Below 0.8",IF(tblRides[[#This Row],[supply_demand_ratio]]&lt;1,"Between 0.8-1.0",IF(tblRides[[#This Row],[supply_demand_ratio]]&lt;=1.2,"Between 1.0-1.2","Above 1.2")))</f>
        <v>Between 0.8-1.0</v>
      </c>
    </row>
    <row r="6076" spans="1:25" x14ac:dyDescent="0.3">
      <c r="A6076" t="s">
        <v>6131</v>
      </c>
      <c r="B6076" s="1">
        <v>46076.830555555556</v>
      </c>
      <c r="C6076" s="2">
        <v>46076</v>
      </c>
      <c r="D6076">
        <v>19</v>
      </c>
      <c r="E6076" t="s">
        <v>62</v>
      </c>
      <c r="F6076" t="s">
        <v>34</v>
      </c>
      <c r="G6076">
        <v>0.7</v>
      </c>
      <c r="H6076">
        <v>45.41</v>
      </c>
      <c r="I6076">
        <v>46.55</v>
      </c>
      <c r="J6076">
        <v>1</v>
      </c>
      <c r="K6076">
        <v>6.4</v>
      </c>
      <c r="L6076">
        <v>6.9</v>
      </c>
      <c r="M6076">
        <v>47</v>
      </c>
      <c r="N6076" t="s">
        <v>41</v>
      </c>
      <c r="O6076">
        <v>0.99399999999999999</v>
      </c>
      <c r="P6076" t="s">
        <v>28</v>
      </c>
      <c r="Q6076" t="s">
        <v>29</v>
      </c>
      <c r="R6076">
        <v>4.29</v>
      </c>
      <c r="S6076">
        <v>0</v>
      </c>
      <c r="T6076">
        <v>1.1399999999999999</v>
      </c>
      <c r="U6076">
        <v>0.5</v>
      </c>
      <c r="V6076" t="s">
        <v>486</v>
      </c>
      <c r="W6076" t="s">
        <v>45</v>
      </c>
      <c r="X6076">
        <v>1</v>
      </c>
      <c r="Y6076" t="str">
        <f>IF(tblRides[[#This Row],[supply_demand_ratio]]&lt;0.8,"Below 0.8",IF(tblRides[[#This Row],[supply_demand_ratio]]&lt;1,"Between 0.8-1.0",IF(tblRides[[#This Row],[supply_demand_ratio]]&lt;=1.2,"Between 1.0-1.2","Above 1.2")))</f>
        <v>Between 0.8-1.0</v>
      </c>
    </row>
    <row r="6077" spans="1:25" x14ac:dyDescent="0.3">
      <c r="A6077" t="s">
        <v>6132</v>
      </c>
      <c r="B6077" s="1">
        <v>46076.832638888889</v>
      </c>
      <c r="C6077" s="2">
        <v>46076</v>
      </c>
      <c r="D6077">
        <v>19</v>
      </c>
      <c r="E6077" t="s">
        <v>43</v>
      </c>
      <c r="F6077" t="s">
        <v>34</v>
      </c>
      <c r="G6077">
        <v>1.6</v>
      </c>
      <c r="H6077">
        <v>76.19</v>
      </c>
      <c r="I6077">
        <v>77.319999999999993</v>
      </c>
      <c r="J6077">
        <v>1.2</v>
      </c>
      <c r="K6077">
        <v>8.1</v>
      </c>
      <c r="L6077">
        <v>8.9</v>
      </c>
      <c r="M6077">
        <v>42</v>
      </c>
      <c r="N6077" t="s">
        <v>27</v>
      </c>
      <c r="O6077">
        <v>0.69</v>
      </c>
      <c r="P6077" t="s">
        <v>28</v>
      </c>
      <c r="Q6077" t="s">
        <v>29</v>
      </c>
      <c r="R6077">
        <v>4.6900000000000004</v>
      </c>
      <c r="S6077">
        <v>0</v>
      </c>
      <c r="T6077">
        <v>1.1299999999999999</v>
      </c>
      <c r="U6077">
        <v>0.8</v>
      </c>
      <c r="V6077" t="s">
        <v>486</v>
      </c>
      <c r="W6077" t="s">
        <v>45</v>
      </c>
      <c r="X6077">
        <v>1</v>
      </c>
      <c r="Y6077" t="str">
        <f>IF(tblRides[[#This Row],[supply_demand_ratio]]&lt;0.8,"Below 0.8",IF(tblRides[[#This Row],[supply_demand_ratio]]&lt;1,"Between 0.8-1.0",IF(tblRides[[#This Row],[supply_demand_ratio]]&lt;=1.2,"Between 1.0-1.2","Above 1.2")))</f>
        <v>Below 0.8</v>
      </c>
    </row>
    <row r="6078" spans="1:25" x14ac:dyDescent="0.3">
      <c r="A6078" t="s">
        <v>6133</v>
      </c>
      <c r="B6078" s="1">
        <v>46076.834722222222</v>
      </c>
      <c r="C6078" s="2">
        <v>46076</v>
      </c>
      <c r="D6078">
        <v>20</v>
      </c>
      <c r="E6078" t="s">
        <v>25</v>
      </c>
      <c r="F6078" t="s">
        <v>26</v>
      </c>
      <c r="G6078">
        <v>2.5</v>
      </c>
      <c r="H6078">
        <v>102.76</v>
      </c>
      <c r="J6078">
        <v>1.2</v>
      </c>
      <c r="K6078">
        <v>5.4</v>
      </c>
      <c r="L6078">
        <v>2.7</v>
      </c>
      <c r="M6078">
        <v>94</v>
      </c>
      <c r="N6078" t="s">
        <v>72</v>
      </c>
      <c r="O6078">
        <v>0.60199999999999998</v>
      </c>
      <c r="P6078" t="s">
        <v>58</v>
      </c>
      <c r="Q6078" t="s">
        <v>59</v>
      </c>
      <c r="R6078">
        <v>4.67</v>
      </c>
      <c r="S6078">
        <v>11</v>
      </c>
      <c r="U6078">
        <v>-2.7</v>
      </c>
      <c r="V6078" t="s">
        <v>486</v>
      </c>
      <c r="W6078" t="s">
        <v>45</v>
      </c>
      <c r="X6078">
        <v>0</v>
      </c>
      <c r="Y6078" t="str">
        <f>IF(tblRides[[#This Row],[supply_demand_ratio]]&lt;0.8,"Below 0.8",IF(tblRides[[#This Row],[supply_demand_ratio]]&lt;1,"Between 0.8-1.0",IF(tblRides[[#This Row],[supply_demand_ratio]]&lt;=1.2,"Between 1.0-1.2","Above 1.2")))</f>
        <v>Below 0.8</v>
      </c>
    </row>
    <row r="6079" spans="1:25" x14ac:dyDescent="0.3">
      <c r="A6079" t="s">
        <v>6134</v>
      </c>
      <c r="B6079" s="1">
        <v>46076.835416666669</v>
      </c>
      <c r="C6079" s="2">
        <v>46076</v>
      </c>
      <c r="D6079">
        <v>20</v>
      </c>
      <c r="E6079" t="s">
        <v>33</v>
      </c>
      <c r="F6079" t="s">
        <v>34</v>
      </c>
      <c r="G6079">
        <v>5.9</v>
      </c>
      <c r="H6079">
        <v>146.38</v>
      </c>
      <c r="I6079">
        <v>149.77000000000001</v>
      </c>
      <c r="J6079">
        <v>1.1000000000000001</v>
      </c>
      <c r="K6079">
        <v>2</v>
      </c>
      <c r="L6079">
        <v>1</v>
      </c>
      <c r="M6079">
        <v>94</v>
      </c>
      <c r="N6079" t="s">
        <v>27</v>
      </c>
      <c r="O6079">
        <v>1.0289999999999999</v>
      </c>
      <c r="P6079" t="s">
        <v>28</v>
      </c>
      <c r="Q6079" t="s">
        <v>29</v>
      </c>
      <c r="R6079">
        <v>4.5</v>
      </c>
      <c r="S6079">
        <v>0</v>
      </c>
      <c r="T6079">
        <v>3.39</v>
      </c>
      <c r="U6079">
        <v>-1</v>
      </c>
      <c r="V6079" t="s">
        <v>486</v>
      </c>
      <c r="W6079" t="s">
        <v>31</v>
      </c>
      <c r="X6079">
        <v>1</v>
      </c>
      <c r="Y6079" t="str">
        <f>IF(tblRides[[#This Row],[supply_demand_ratio]]&lt;0.8,"Below 0.8",IF(tblRides[[#This Row],[supply_demand_ratio]]&lt;1,"Between 0.8-1.0",IF(tblRides[[#This Row],[supply_demand_ratio]]&lt;=1.2,"Between 1.0-1.2","Above 1.2")))</f>
        <v>Between 1.0-1.2</v>
      </c>
    </row>
    <row r="6080" spans="1:25" x14ac:dyDescent="0.3">
      <c r="A6080" t="s">
        <v>6135</v>
      </c>
      <c r="B6080" s="1">
        <v>46076.840277777781</v>
      </c>
      <c r="C6080" s="2">
        <v>46076</v>
      </c>
      <c r="D6080">
        <v>20</v>
      </c>
      <c r="E6080" t="s">
        <v>25</v>
      </c>
      <c r="F6080" t="s">
        <v>26</v>
      </c>
      <c r="G6080">
        <v>12.7</v>
      </c>
      <c r="H6080">
        <v>302.29000000000002</v>
      </c>
      <c r="J6080">
        <v>1.2</v>
      </c>
      <c r="K6080">
        <v>6.9</v>
      </c>
      <c r="L6080">
        <v>5</v>
      </c>
      <c r="M6080">
        <v>95</v>
      </c>
      <c r="N6080" t="s">
        <v>27</v>
      </c>
      <c r="O6080">
        <v>0.72099999999999997</v>
      </c>
      <c r="P6080" t="s">
        <v>37</v>
      </c>
      <c r="Q6080" t="s">
        <v>103</v>
      </c>
      <c r="R6080">
        <v>4.54</v>
      </c>
      <c r="S6080">
        <v>35</v>
      </c>
      <c r="U6080">
        <v>-1.9</v>
      </c>
      <c r="V6080" t="s">
        <v>486</v>
      </c>
      <c r="W6080" t="s">
        <v>45</v>
      </c>
      <c r="X6080">
        <v>0</v>
      </c>
      <c r="Y6080" t="str">
        <f>IF(tblRides[[#This Row],[supply_demand_ratio]]&lt;0.8,"Below 0.8",IF(tblRides[[#This Row],[supply_demand_ratio]]&lt;1,"Between 0.8-1.0",IF(tblRides[[#This Row],[supply_demand_ratio]]&lt;=1.2,"Between 1.0-1.2","Above 1.2")))</f>
        <v>Below 0.8</v>
      </c>
    </row>
    <row r="6081" spans="1:25" x14ac:dyDescent="0.3">
      <c r="A6081" t="s">
        <v>6136</v>
      </c>
      <c r="B6081" s="1">
        <v>46076.862500000003</v>
      </c>
      <c r="C6081" s="2">
        <v>46076</v>
      </c>
      <c r="D6081">
        <v>20</v>
      </c>
      <c r="E6081" t="s">
        <v>36</v>
      </c>
      <c r="F6081" t="s">
        <v>26</v>
      </c>
      <c r="G6081">
        <v>4.5</v>
      </c>
      <c r="H6081">
        <v>110.88</v>
      </c>
      <c r="I6081">
        <v>114.32</v>
      </c>
      <c r="J6081">
        <v>1</v>
      </c>
      <c r="K6081">
        <v>7.1</v>
      </c>
      <c r="L6081">
        <v>5.7</v>
      </c>
      <c r="M6081">
        <v>101</v>
      </c>
      <c r="N6081" t="s">
        <v>27</v>
      </c>
      <c r="O6081">
        <v>0.95399999999999996</v>
      </c>
      <c r="P6081" t="s">
        <v>28</v>
      </c>
      <c r="Q6081" t="s">
        <v>29</v>
      </c>
      <c r="R6081">
        <v>4.96</v>
      </c>
      <c r="S6081">
        <v>6</v>
      </c>
      <c r="T6081">
        <v>3.44</v>
      </c>
      <c r="U6081">
        <v>-1.4</v>
      </c>
      <c r="V6081" t="s">
        <v>486</v>
      </c>
      <c r="W6081" t="s">
        <v>45</v>
      </c>
      <c r="X6081">
        <v>1</v>
      </c>
      <c r="Y6081" t="str">
        <f>IF(tblRides[[#This Row],[supply_demand_ratio]]&lt;0.8,"Below 0.8",IF(tblRides[[#This Row],[supply_demand_ratio]]&lt;1,"Between 0.8-1.0",IF(tblRides[[#This Row],[supply_demand_ratio]]&lt;=1.2,"Between 1.0-1.2","Above 1.2")))</f>
        <v>Between 0.8-1.0</v>
      </c>
    </row>
    <row r="6082" spans="1:25" x14ac:dyDescent="0.3">
      <c r="A6082" t="s">
        <v>6137</v>
      </c>
      <c r="B6082" s="1">
        <v>46076.867361111108</v>
      </c>
      <c r="C6082" s="2">
        <v>46076</v>
      </c>
      <c r="D6082">
        <v>20</v>
      </c>
      <c r="E6082" t="s">
        <v>33</v>
      </c>
      <c r="F6082" t="s">
        <v>26</v>
      </c>
      <c r="G6082">
        <v>5.5</v>
      </c>
      <c r="H6082">
        <v>109.77</v>
      </c>
      <c r="I6082">
        <v>113.93</v>
      </c>
      <c r="J6082">
        <v>1</v>
      </c>
      <c r="K6082">
        <v>4.4000000000000004</v>
      </c>
      <c r="L6082">
        <v>6.2</v>
      </c>
      <c r="M6082">
        <v>74</v>
      </c>
      <c r="N6082" t="s">
        <v>41</v>
      </c>
      <c r="O6082">
        <v>1.038</v>
      </c>
      <c r="P6082" t="s">
        <v>28</v>
      </c>
      <c r="Q6082" t="s">
        <v>29</v>
      </c>
      <c r="R6082">
        <v>4.8499999999999996</v>
      </c>
      <c r="S6082">
        <v>15</v>
      </c>
      <c r="T6082">
        <v>4.16</v>
      </c>
      <c r="U6082">
        <v>1.8</v>
      </c>
      <c r="V6082" t="s">
        <v>486</v>
      </c>
      <c r="W6082" t="s">
        <v>31</v>
      </c>
      <c r="X6082">
        <v>1</v>
      </c>
      <c r="Y6082" t="str">
        <f>IF(tblRides[[#This Row],[supply_demand_ratio]]&lt;0.8,"Below 0.8",IF(tblRides[[#This Row],[supply_demand_ratio]]&lt;1,"Between 0.8-1.0",IF(tblRides[[#This Row],[supply_demand_ratio]]&lt;=1.2,"Between 1.0-1.2","Above 1.2")))</f>
        <v>Between 1.0-1.2</v>
      </c>
    </row>
    <row r="6083" spans="1:25" x14ac:dyDescent="0.3">
      <c r="A6083" t="s">
        <v>6138</v>
      </c>
      <c r="B6083" s="1">
        <v>46076.870138888888</v>
      </c>
      <c r="C6083" s="2">
        <v>46076</v>
      </c>
      <c r="D6083">
        <v>20</v>
      </c>
      <c r="E6083" t="s">
        <v>36</v>
      </c>
      <c r="F6083" t="s">
        <v>26</v>
      </c>
      <c r="G6083">
        <v>5.2</v>
      </c>
      <c r="H6083">
        <v>135.82</v>
      </c>
      <c r="I6083">
        <v>140.05000000000001</v>
      </c>
      <c r="J6083">
        <v>1.3</v>
      </c>
      <c r="K6083">
        <v>12</v>
      </c>
      <c r="L6083">
        <v>6.7</v>
      </c>
      <c r="M6083">
        <v>96</v>
      </c>
      <c r="N6083" t="s">
        <v>72</v>
      </c>
      <c r="O6083">
        <v>0.70499999999999996</v>
      </c>
      <c r="P6083" t="s">
        <v>28</v>
      </c>
      <c r="Q6083" t="s">
        <v>29</v>
      </c>
      <c r="R6083">
        <v>4.8600000000000003</v>
      </c>
      <c r="S6083">
        <v>14</v>
      </c>
      <c r="T6083">
        <v>4.2300000000000004</v>
      </c>
      <c r="U6083">
        <v>-5.3</v>
      </c>
      <c r="V6083" t="s">
        <v>486</v>
      </c>
      <c r="W6083" t="s">
        <v>77</v>
      </c>
      <c r="X6083">
        <v>1</v>
      </c>
      <c r="Y6083" t="str">
        <f>IF(tblRides[[#This Row],[supply_demand_ratio]]&lt;0.8,"Below 0.8",IF(tblRides[[#This Row],[supply_demand_ratio]]&lt;1,"Between 0.8-1.0",IF(tblRides[[#This Row],[supply_demand_ratio]]&lt;=1.2,"Between 1.0-1.2","Above 1.2")))</f>
        <v>Below 0.8</v>
      </c>
    </row>
    <row r="6084" spans="1:25" x14ac:dyDescent="0.3">
      <c r="A6084" t="s">
        <v>6139</v>
      </c>
      <c r="B6084" s="1">
        <v>46076.897222222222</v>
      </c>
      <c r="C6084" s="2">
        <v>46076</v>
      </c>
      <c r="D6084">
        <v>21</v>
      </c>
      <c r="E6084" t="s">
        <v>25</v>
      </c>
      <c r="F6084" t="s">
        <v>26</v>
      </c>
      <c r="G6084">
        <v>7.9</v>
      </c>
      <c r="H6084">
        <v>170.22</v>
      </c>
      <c r="J6084">
        <v>1</v>
      </c>
      <c r="K6084">
        <v>7.7</v>
      </c>
      <c r="L6084">
        <v>15.4</v>
      </c>
      <c r="M6084">
        <v>102</v>
      </c>
      <c r="N6084" t="s">
        <v>27</v>
      </c>
      <c r="O6084">
        <v>0.83199999999999996</v>
      </c>
      <c r="P6084" t="s">
        <v>58</v>
      </c>
      <c r="Q6084" t="s">
        <v>59</v>
      </c>
      <c r="R6084">
        <v>5</v>
      </c>
      <c r="S6084">
        <v>37</v>
      </c>
      <c r="U6084">
        <v>7.7</v>
      </c>
      <c r="V6084" t="s">
        <v>486</v>
      </c>
      <c r="W6084" t="s">
        <v>45</v>
      </c>
      <c r="X6084">
        <v>0</v>
      </c>
      <c r="Y6084" t="str">
        <f>IF(tblRides[[#This Row],[supply_demand_ratio]]&lt;0.8,"Below 0.8",IF(tblRides[[#This Row],[supply_demand_ratio]]&lt;1,"Between 0.8-1.0",IF(tblRides[[#This Row],[supply_demand_ratio]]&lt;=1.2,"Between 1.0-1.2","Above 1.2")))</f>
        <v>Between 0.8-1.0</v>
      </c>
    </row>
    <row r="6085" spans="1:25" x14ac:dyDescent="0.3">
      <c r="A6085" t="s">
        <v>6140</v>
      </c>
      <c r="B6085" s="1">
        <v>46076.9</v>
      </c>
      <c r="C6085" s="2">
        <v>46076</v>
      </c>
      <c r="D6085">
        <v>21</v>
      </c>
      <c r="E6085" t="s">
        <v>36</v>
      </c>
      <c r="F6085" t="s">
        <v>26</v>
      </c>
      <c r="G6085">
        <v>3.5</v>
      </c>
      <c r="H6085">
        <v>96.92</v>
      </c>
      <c r="I6085">
        <v>99.71</v>
      </c>
      <c r="J6085">
        <v>1.1000000000000001</v>
      </c>
      <c r="K6085">
        <v>4</v>
      </c>
      <c r="L6085">
        <v>2.1</v>
      </c>
      <c r="M6085">
        <v>81</v>
      </c>
      <c r="N6085" t="s">
        <v>41</v>
      </c>
      <c r="O6085">
        <v>0.98299999999999998</v>
      </c>
      <c r="P6085" t="s">
        <v>28</v>
      </c>
      <c r="Q6085" t="s">
        <v>29</v>
      </c>
      <c r="R6085">
        <v>4.83</v>
      </c>
      <c r="S6085">
        <v>5</v>
      </c>
      <c r="T6085">
        <v>2.79</v>
      </c>
      <c r="U6085">
        <v>-1.9</v>
      </c>
      <c r="V6085" t="s">
        <v>486</v>
      </c>
      <c r="W6085" t="s">
        <v>31</v>
      </c>
      <c r="X6085">
        <v>1</v>
      </c>
      <c r="Y6085" t="str">
        <f>IF(tblRides[[#This Row],[supply_demand_ratio]]&lt;0.8,"Below 0.8",IF(tblRides[[#This Row],[supply_demand_ratio]]&lt;1,"Between 0.8-1.0",IF(tblRides[[#This Row],[supply_demand_ratio]]&lt;=1.2,"Between 1.0-1.2","Above 1.2")))</f>
        <v>Between 0.8-1.0</v>
      </c>
    </row>
    <row r="6086" spans="1:25" x14ac:dyDescent="0.3">
      <c r="A6086" t="s">
        <v>6141</v>
      </c>
      <c r="B6086" s="1">
        <v>46076.915972222225</v>
      </c>
      <c r="C6086" s="2">
        <v>46076</v>
      </c>
      <c r="D6086">
        <v>21</v>
      </c>
      <c r="E6086" t="s">
        <v>43</v>
      </c>
      <c r="F6086" t="s">
        <v>26</v>
      </c>
      <c r="G6086">
        <v>5.4</v>
      </c>
      <c r="H6086">
        <v>118.48</v>
      </c>
      <c r="I6086">
        <v>116.63</v>
      </c>
      <c r="J6086">
        <v>1</v>
      </c>
      <c r="K6086">
        <v>2</v>
      </c>
      <c r="L6086">
        <v>1</v>
      </c>
      <c r="M6086">
        <v>57</v>
      </c>
      <c r="N6086" t="s">
        <v>41</v>
      </c>
      <c r="O6086">
        <v>1.0389999999999999</v>
      </c>
      <c r="P6086" t="s">
        <v>28</v>
      </c>
      <c r="Q6086" t="s">
        <v>29</v>
      </c>
      <c r="R6086">
        <v>5</v>
      </c>
      <c r="S6086">
        <v>8</v>
      </c>
      <c r="T6086">
        <v>-1.85</v>
      </c>
      <c r="U6086">
        <v>-1</v>
      </c>
      <c r="V6086" t="s">
        <v>486</v>
      </c>
      <c r="W6086" t="s">
        <v>31</v>
      </c>
      <c r="X6086">
        <v>1</v>
      </c>
      <c r="Y6086" t="str">
        <f>IF(tblRides[[#This Row],[supply_demand_ratio]]&lt;0.8,"Below 0.8",IF(tblRides[[#This Row],[supply_demand_ratio]]&lt;1,"Between 0.8-1.0",IF(tblRides[[#This Row],[supply_demand_ratio]]&lt;=1.2,"Between 1.0-1.2","Above 1.2")))</f>
        <v>Between 1.0-1.2</v>
      </c>
    </row>
    <row r="6087" spans="1:25" x14ac:dyDescent="0.3">
      <c r="A6087" t="s">
        <v>6142</v>
      </c>
      <c r="B6087" s="1">
        <v>46076.944444444445</v>
      </c>
      <c r="C6087" s="2">
        <v>46076</v>
      </c>
      <c r="D6087">
        <v>22</v>
      </c>
      <c r="E6087" t="s">
        <v>62</v>
      </c>
      <c r="F6087" t="s">
        <v>26</v>
      </c>
      <c r="G6087">
        <v>10.3</v>
      </c>
      <c r="H6087">
        <v>181.7</v>
      </c>
      <c r="I6087">
        <v>175.58</v>
      </c>
      <c r="J6087">
        <v>1</v>
      </c>
      <c r="K6087">
        <v>6.1</v>
      </c>
      <c r="L6087">
        <v>2.8</v>
      </c>
      <c r="M6087">
        <v>59</v>
      </c>
      <c r="N6087" t="s">
        <v>41</v>
      </c>
      <c r="O6087">
        <v>1.718</v>
      </c>
      <c r="P6087" t="s">
        <v>28</v>
      </c>
      <c r="Q6087" t="s">
        <v>29</v>
      </c>
      <c r="R6087">
        <v>4.78</v>
      </c>
      <c r="S6087">
        <v>2</v>
      </c>
      <c r="T6087">
        <v>-6.12</v>
      </c>
      <c r="U6087">
        <v>-3.3</v>
      </c>
      <c r="V6087" t="s">
        <v>486</v>
      </c>
      <c r="W6087" t="s">
        <v>45</v>
      </c>
      <c r="X6087">
        <v>1</v>
      </c>
      <c r="Y6087" t="str">
        <f>IF(tblRides[[#This Row],[supply_demand_ratio]]&lt;0.8,"Below 0.8",IF(tblRides[[#This Row],[supply_demand_ratio]]&lt;1,"Between 0.8-1.0",IF(tblRides[[#This Row],[supply_demand_ratio]]&lt;=1.2,"Between 1.0-1.2","Above 1.2")))</f>
        <v>Above 1.2</v>
      </c>
    </row>
    <row r="6088" spans="1:25" x14ac:dyDescent="0.3">
      <c r="A6088" t="s">
        <v>6143</v>
      </c>
      <c r="B6088" s="1">
        <v>46076.947916666664</v>
      </c>
      <c r="C6088" s="2">
        <v>46076</v>
      </c>
      <c r="D6088">
        <v>22</v>
      </c>
      <c r="E6088" t="s">
        <v>36</v>
      </c>
      <c r="F6088" t="s">
        <v>26</v>
      </c>
      <c r="G6088">
        <v>13</v>
      </c>
      <c r="H6088">
        <v>257.27</v>
      </c>
      <c r="I6088">
        <v>251.55</v>
      </c>
      <c r="J6088">
        <v>1.2</v>
      </c>
      <c r="K6088">
        <v>3</v>
      </c>
      <c r="L6088">
        <v>3.4</v>
      </c>
      <c r="M6088">
        <v>115</v>
      </c>
      <c r="N6088" t="s">
        <v>27</v>
      </c>
      <c r="O6088">
        <v>1.0209999999999999</v>
      </c>
      <c r="P6088" t="s">
        <v>28</v>
      </c>
      <c r="Q6088" t="s">
        <v>29</v>
      </c>
      <c r="R6088">
        <v>4.5999999999999996</v>
      </c>
      <c r="S6088">
        <v>8</v>
      </c>
      <c r="T6088">
        <v>-5.72</v>
      </c>
      <c r="U6088">
        <v>0.4</v>
      </c>
      <c r="V6088" t="s">
        <v>486</v>
      </c>
      <c r="W6088" t="s">
        <v>31</v>
      </c>
      <c r="X6088">
        <v>1</v>
      </c>
      <c r="Y6088" t="str">
        <f>IF(tblRides[[#This Row],[supply_demand_ratio]]&lt;0.8,"Below 0.8",IF(tblRides[[#This Row],[supply_demand_ratio]]&lt;1,"Between 0.8-1.0",IF(tblRides[[#This Row],[supply_demand_ratio]]&lt;=1.2,"Between 1.0-1.2","Above 1.2")))</f>
        <v>Between 1.0-1.2</v>
      </c>
    </row>
    <row r="6089" spans="1:25" x14ac:dyDescent="0.3">
      <c r="A6089" t="s">
        <v>6144</v>
      </c>
      <c r="B6089" s="1">
        <v>46076.95416666667</v>
      </c>
      <c r="C6089" s="2">
        <v>46076</v>
      </c>
      <c r="D6089">
        <v>22</v>
      </c>
      <c r="E6089" t="s">
        <v>33</v>
      </c>
      <c r="F6089" t="s">
        <v>34</v>
      </c>
      <c r="G6089">
        <v>12.4</v>
      </c>
      <c r="H6089">
        <v>213.92</v>
      </c>
      <c r="I6089">
        <v>207.18</v>
      </c>
      <c r="J6089">
        <v>1</v>
      </c>
      <c r="K6089">
        <v>3.4</v>
      </c>
      <c r="L6089">
        <v>1.3</v>
      </c>
      <c r="M6089">
        <v>92</v>
      </c>
      <c r="N6089" t="s">
        <v>41</v>
      </c>
      <c r="O6089">
        <v>1.276</v>
      </c>
      <c r="P6089" t="s">
        <v>28</v>
      </c>
      <c r="Q6089" t="s">
        <v>29</v>
      </c>
      <c r="R6089">
        <v>4.7300000000000004</v>
      </c>
      <c r="S6089">
        <v>0</v>
      </c>
      <c r="T6089">
        <v>-6.74</v>
      </c>
      <c r="U6089">
        <v>-2.1</v>
      </c>
      <c r="V6089" t="s">
        <v>486</v>
      </c>
      <c r="W6089" t="s">
        <v>31</v>
      </c>
      <c r="X6089">
        <v>1</v>
      </c>
      <c r="Y6089" t="str">
        <f>IF(tblRides[[#This Row],[supply_demand_ratio]]&lt;0.8,"Below 0.8",IF(tblRides[[#This Row],[supply_demand_ratio]]&lt;1,"Between 0.8-1.0",IF(tblRides[[#This Row],[supply_demand_ratio]]&lt;=1.2,"Between 1.0-1.2","Above 1.2")))</f>
        <v>Above 1.2</v>
      </c>
    </row>
    <row r="6090" spans="1:25" x14ac:dyDescent="0.3">
      <c r="A6090" t="s">
        <v>6145</v>
      </c>
      <c r="B6090" s="1">
        <v>46076.963194444441</v>
      </c>
      <c r="C6090" s="2">
        <v>46076</v>
      </c>
      <c r="D6090">
        <v>23</v>
      </c>
      <c r="E6090" t="s">
        <v>36</v>
      </c>
      <c r="F6090" t="s">
        <v>26</v>
      </c>
      <c r="G6090">
        <v>11.3</v>
      </c>
      <c r="H6090">
        <v>204.98</v>
      </c>
      <c r="I6090">
        <v>211.13</v>
      </c>
      <c r="J6090">
        <v>1</v>
      </c>
      <c r="K6090">
        <v>2.8</v>
      </c>
      <c r="L6090">
        <v>3</v>
      </c>
      <c r="M6090">
        <v>104</v>
      </c>
      <c r="N6090" t="s">
        <v>41</v>
      </c>
      <c r="O6090">
        <v>1.272</v>
      </c>
      <c r="P6090" t="s">
        <v>28</v>
      </c>
      <c r="Q6090" t="s">
        <v>29</v>
      </c>
      <c r="R6090">
        <v>4.8600000000000003</v>
      </c>
      <c r="S6090">
        <v>9</v>
      </c>
      <c r="T6090">
        <v>6.15</v>
      </c>
      <c r="U6090">
        <v>0.2</v>
      </c>
      <c r="V6090" t="s">
        <v>486</v>
      </c>
      <c r="W6090" t="s">
        <v>31</v>
      </c>
      <c r="X6090">
        <v>1</v>
      </c>
      <c r="Y6090" t="str">
        <f>IF(tblRides[[#This Row],[supply_demand_ratio]]&lt;0.8,"Below 0.8",IF(tblRides[[#This Row],[supply_demand_ratio]]&lt;1,"Between 0.8-1.0",IF(tblRides[[#This Row],[supply_demand_ratio]]&lt;=1.2,"Between 1.0-1.2","Above 1.2")))</f>
        <v>Above 1.2</v>
      </c>
    </row>
    <row r="6091" spans="1:25" x14ac:dyDescent="0.3">
      <c r="A6091" t="s">
        <v>6146</v>
      </c>
      <c r="B6091" s="1">
        <v>46076.965277777781</v>
      </c>
      <c r="C6091" s="2">
        <v>46076</v>
      </c>
      <c r="D6091">
        <v>23</v>
      </c>
      <c r="E6091" t="s">
        <v>33</v>
      </c>
      <c r="F6091" t="s">
        <v>26</v>
      </c>
      <c r="G6091">
        <v>11.9</v>
      </c>
      <c r="H6091">
        <v>226.76</v>
      </c>
      <c r="J6091">
        <v>1.1000000000000001</v>
      </c>
      <c r="K6091">
        <v>2</v>
      </c>
      <c r="L6091">
        <v>1.6</v>
      </c>
      <c r="M6091">
        <v>102</v>
      </c>
      <c r="N6091" t="s">
        <v>41</v>
      </c>
      <c r="O6091">
        <v>1.325</v>
      </c>
      <c r="P6091" t="s">
        <v>37</v>
      </c>
      <c r="Q6091" t="s">
        <v>38</v>
      </c>
      <c r="R6091">
        <v>4.41</v>
      </c>
      <c r="S6091">
        <v>75</v>
      </c>
      <c r="U6091">
        <v>-0.4</v>
      </c>
      <c r="V6091" t="s">
        <v>486</v>
      </c>
      <c r="W6091" t="s">
        <v>31</v>
      </c>
      <c r="X6091">
        <v>0</v>
      </c>
      <c r="Y6091" t="str">
        <f>IF(tblRides[[#This Row],[supply_demand_ratio]]&lt;0.8,"Below 0.8",IF(tblRides[[#This Row],[supply_demand_ratio]]&lt;1,"Between 0.8-1.0",IF(tblRides[[#This Row],[supply_demand_ratio]]&lt;=1.2,"Between 1.0-1.2","Above 1.2")))</f>
        <v>Above 1.2</v>
      </c>
    </row>
    <row r="6092" spans="1:25" x14ac:dyDescent="0.3">
      <c r="A6092" t="s">
        <v>6147</v>
      </c>
      <c r="B6092" s="1">
        <v>46076.972222222219</v>
      </c>
      <c r="C6092" s="2">
        <v>46076</v>
      </c>
      <c r="D6092">
        <v>23</v>
      </c>
      <c r="E6092" t="s">
        <v>33</v>
      </c>
      <c r="F6092" t="s">
        <v>26</v>
      </c>
      <c r="G6092">
        <v>5.8</v>
      </c>
      <c r="H6092">
        <v>140.51</v>
      </c>
      <c r="J6092">
        <v>1</v>
      </c>
      <c r="K6092">
        <v>3.3</v>
      </c>
      <c r="M6092">
        <v>88</v>
      </c>
      <c r="N6092" t="s">
        <v>41</v>
      </c>
      <c r="O6092">
        <v>1.1279999999999999</v>
      </c>
      <c r="P6092" t="s">
        <v>82</v>
      </c>
      <c r="Q6092" t="s">
        <v>83</v>
      </c>
      <c r="R6092">
        <v>4.7699999999999996</v>
      </c>
      <c r="S6092">
        <v>12</v>
      </c>
      <c r="V6092" t="s">
        <v>486</v>
      </c>
      <c r="W6092" t="s">
        <v>31</v>
      </c>
      <c r="X6092">
        <v>0</v>
      </c>
      <c r="Y6092" t="str">
        <f>IF(tblRides[[#This Row],[supply_demand_ratio]]&lt;0.8,"Below 0.8",IF(tblRides[[#This Row],[supply_demand_ratio]]&lt;1,"Between 0.8-1.0",IF(tblRides[[#This Row],[supply_demand_ratio]]&lt;=1.2,"Between 1.0-1.2","Above 1.2")))</f>
        <v>Between 1.0-1.2</v>
      </c>
    </row>
    <row r="6093" spans="1:25" x14ac:dyDescent="0.3">
      <c r="A6093" t="s">
        <v>6148</v>
      </c>
      <c r="B6093" s="1">
        <v>46076.99722222222</v>
      </c>
      <c r="C6093" s="2">
        <v>46076</v>
      </c>
      <c r="D6093">
        <v>23</v>
      </c>
      <c r="E6093" t="s">
        <v>25</v>
      </c>
      <c r="F6093" t="s">
        <v>26</v>
      </c>
      <c r="G6093">
        <v>3.4</v>
      </c>
      <c r="H6093">
        <v>110.6</v>
      </c>
      <c r="I6093">
        <v>114.77</v>
      </c>
      <c r="J6093">
        <v>1.1000000000000001</v>
      </c>
      <c r="K6093">
        <v>3.2</v>
      </c>
      <c r="L6093">
        <v>3.6</v>
      </c>
      <c r="M6093">
        <v>115</v>
      </c>
      <c r="N6093" t="s">
        <v>27</v>
      </c>
      <c r="O6093">
        <v>1.0780000000000001</v>
      </c>
      <c r="P6093" t="s">
        <v>28</v>
      </c>
      <c r="Q6093" t="s">
        <v>29</v>
      </c>
      <c r="R6093">
        <v>4.82</v>
      </c>
      <c r="S6093">
        <v>4</v>
      </c>
      <c r="T6093">
        <v>4.17</v>
      </c>
      <c r="U6093">
        <v>0.4</v>
      </c>
      <c r="V6093" t="s">
        <v>486</v>
      </c>
      <c r="W6093" t="s">
        <v>31</v>
      </c>
      <c r="X6093">
        <v>1</v>
      </c>
      <c r="Y6093" t="str">
        <f>IF(tblRides[[#This Row],[supply_demand_ratio]]&lt;0.8,"Below 0.8",IF(tblRides[[#This Row],[supply_demand_ratio]]&lt;1,"Between 0.8-1.0",IF(tblRides[[#This Row],[supply_demand_ratio]]&lt;=1.2,"Between 1.0-1.2","Above 1.2")))</f>
        <v>Between 1.0-1.2</v>
      </c>
    </row>
    <row r="6094" spans="1:25" x14ac:dyDescent="0.3">
      <c r="A6094" t="s">
        <v>6149</v>
      </c>
      <c r="B6094" s="1">
        <v>46077.024305555555</v>
      </c>
      <c r="C6094" s="2">
        <v>46077</v>
      </c>
      <c r="D6094">
        <v>0</v>
      </c>
      <c r="E6094" t="s">
        <v>33</v>
      </c>
      <c r="F6094" t="s">
        <v>26</v>
      </c>
      <c r="G6094">
        <v>7.2</v>
      </c>
      <c r="H6094">
        <v>147.31</v>
      </c>
      <c r="I6094">
        <v>146.65</v>
      </c>
      <c r="J6094">
        <v>1.1000000000000001</v>
      </c>
      <c r="K6094">
        <v>2.5</v>
      </c>
      <c r="L6094">
        <v>4.5</v>
      </c>
      <c r="M6094">
        <v>88</v>
      </c>
      <c r="N6094" t="s">
        <v>27</v>
      </c>
      <c r="O6094">
        <v>1.0289999999999999</v>
      </c>
      <c r="P6094" t="s">
        <v>28</v>
      </c>
      <c r="Q6094" t="s">
        <v>29</v>
      </c>
      <c r="R6094">
        <v>4.58</v>
      </c>
      <c r="S6094">
        <v>12</v>
      </c>
      <c r="T6094">
        <v>-0.66</v>
      </c>
      <c r="U6094">
        <v>2</v>
      </c>
      <c r="V6094" t="s">
        <v>587</v>
      </c>
      <c r="W6094" t="s">
        <v>31</v>
      </c>
      <c r="X6094">
        <v>1</v>
      </c>
      <c r="Y6094" t="str">
        <f>IF(tblRides[[#This Row],[supply_demand_ratio]]&lt;0.8,"Below 0.8",IF(tblRides[[#This Row],[supply_demand_ratio]]&lt;1,"Between 0.8-1.0",IF(tblRides[[#This Row],[supply_demand_ratio]]&lt;=1.2,"Between 1.0-1.2","Above 1.2")))</f>
        <v>Between 1.0-1.2</v>
      </c>
    </row>
    <row r="6095" spans="1:25" x14ac:dyDescent="0.3">
      <c r="A6095" t="s">
        <v>6150</v>
      </c>
      <c r="B6095" s="1">
        <v>46077.057638888888</v>
      </c>
      <c r="C6095" s="2">
        <v>46077</v>
      </c>
      <c r="D6095">
        <v>1</v>
      </c>
      <c r="E6095" t="s">
        <v>43</v>
      </c>
      <c r="F6095" t="s">
        <v>26</v>
      </c>
      <c r="G6095">
        <v>7.8</v>
      </c>
      <c r="H6095">
        <v>144.72</v>
      </c>
      <c r="I6095">
        <v>148.18</v>
      </c>
      <c r="J6095">
        <v>1</v>
      </c>
      <c r="K6095">
        <v>2.9</v>
      </c>
      <c r="L6095">
        <v>8.6</v>
      </c>
      <c r="M6095">
        <v>67</v>
      </c>
      <c r="N6095" t="s">
        <v>41</v>
      </c>
      <c r="O6095">
        <v>1.476</v>
      </c>
      <c r="P6095" t="s">
        <v>28</v>
      </c>
      <c r="Q6095" t="s">
        <v>29</v>
      </c>
      <c r="R6095">
        <v>4.46</v>
      </c>
      <c r="S6095">
        <v>2</v>
      </c>
      <c r="T6095">
        <v>3.46</v>
      </c>
      <c r="U6095">
        <v>5.7</v>
      </c>
      <c r="V6095" t="s">
        <v>587</v>
      </c>
      <c r="W6095" t="s">
        <v>31</v>
      </c>
      <c r="X6095">
        <v>1</v>
      </c>
      <c r="Y6095" t="str">
        <f>IF(tblRides[[#This Row],[supply_demand_ratio]]&lt;0.8,"Below 0.8",IF(tblRides[[#This Row],[supply_demand_ratio]]&lt;1,"Between 0.8-1.0",IF(tblRides[[#This Row],[supply_demand_ratio]]&lt;=1.2,"Between 1.0-1.2","Above 1.2")))</f>
        <v>Above 1.2</v>
      </c>
    </row>
    <row r="6096" spans="1:25" x14ac:dyDescent="0.3">
      <c r="A6096" t="s">
        <v>6151</v>
      </c>
      <c r="B6096" s="1">
        <v>46077.065972222219</v>
      </c>
      <c r="C6096" s="2">
        <v>46077</v>
      </c>
      <c r="D6096">
        <v>1</v>
      </c>
      <c r="E6096" t="s">
        <v>25</v>
      </c>
      <c r="F6096" t="s">
        <v>26</v>
      </c>
      <c r="G6096">
        <v>4.7</v>
      </c>
      <c r="H6096">
        <v>103.6</v>
      </c>
      <c r="I6096">
        <v>98.49</v>
      </c>
      <c r="J6096">
        <v>1</v>
      </c>
      <c r="K6096">
        <v>8</v>
      </c>
      <c r="L6096">
        <v>7.6</v>
      </c>
      <c r="M6096">
        <v>125</v>
      </c>
      <c r="N6096" t="s">
        <v>27</v>
      </c>
      <c r="O6096">
        <v>1.069</v>
      </c>
      <c r="P6096" t="s">
        <v>28</v>
      </c>
      <c r="Q6096" t="s">
        <v>29</v>
      </c>
      <c r="R6096">
        <v>4.83</v>
      </c>
      <c r="S6096">
        <v>3</v>
      </c>
      <c r="T6096">
        <v>-5.1100000000000003</v>
      </c>
      <c r="U6096">
        <v>-0.4</v>
      </c>
      <c r="V6096" t="s">
        <v>587</v>
      </c>
      <c r="W6096" t="s">
        <v>45</v>
      </c>
      <c r="X6096">
        <v>1</v>
      </c>
      <c r="Y6096" t="str">
        <f>IF(tblRides[[#This Row],[supply_demand_ratio]]&lt;0.8,"Below 0.8",IF(tblRides[[#This Row],[supply_demand_ratio]]&lt;1,"Between 0.8-1.0",IF(tblRides[[#This Row],[supply_demand_ratio]]&lt;=1.2,"Between 1.0-1.2","Above 1.2")))</f>
        <v>Between 1.0-1.2</v>
      </c>
    </row>
    <row r="6097" spans="1:25" x14ac:dyDescent="0.3">
      <c r="A6097" t="s">
        <v>6152</v>
      </c>
      <c r="B6097" s="1">
        <v>46077.072222222225</v>
      </c>
      <c r="C6097" s="2">
        <v>46077</v>
      </c>
      <c r="D6097">
        <v>1</v>
      </c>
      <c r="E6097" t="s">
        <v>36</v>
      </c>
      <c r="F6097" t="s">
        <v>34</v>
      </c>
      <c r="G6097">
        <v>3.5</v>
      </c>
      <c r="H6097">
        <v>93.13</v>
      </c>
      <c r="I6097">
        <v>90.31</v>
      </c>
      <c r="J6097">
        <v>1</v>
      </c>
      <c r="K6097">
        <v>5.8</v>
      </c>
      <c r="L6097">
        <v>3.4</v>
      </c>
      <c r="M6097">
        <v>120</v>
      </c>
      <c r="N6097" t="s">
        <v>41</v>
      </c>
      <c r="O6097">
        <v>1.6160000000000001</v>
      </c>
      <c r="P6097" t="s">
        <v>28</v>
      </c>
      <c r="Q6097" t="s">
        <v>29</v>
      </c>
      <c r="R6097">
        <v>4.75</v>
      </c>
      <c r="S6097">
        <v>0</v>
      </c>
      <c r="T6097">
        <v>-2.82</v>
      </c>
      <c r="U6097">
        <v>-2.4</v>
      </c>
      <c r="V6097" t="s">
        <v>587</v>
      </c>
      <c r="W6097" t="s">
        <v>45</v>
      </c>
      <c r="X6097">
        <v>1</v>
      </c>
      <c r="Y6097" t="str">
        <f>IF(tblRides[[#This Row],[supply_demand_ratio]]&lt;0.8,"Below 0.8",IF(tblRides[[#This Row],[supply_demand_ratio]]&lt;1,"Between 0.8-1.0",IF(tblRides[[#This Row],[supply_demand_ratio]]&lt;=1.2,"Between 1.0-1.2","Above 1.2")))</f>
        <v>Above 1.2</v>
      </c>
    </row>
    <row r="6098" spans="1:25" x14ac:dyDescent="0.3">
      <c r="A6098" t="s">
        <v>6153</v>
      </c>
      <c r="B6098" s="1">
        <v>46077.074999999997</v>
      </c>
      <c r="C6098" s="2">
        <v>46077</v>
      </c>
      <c r="D6098">
        <v>1</v>
      </c>
      <c r="E6098" t="s">
        <v>25</v>
      </c>
      <c r="F6098" t="s">
        <v>26</v>
      </c>
      <c r="G6098">
        <v>12.1</v>
      </c>
      <c r="H6098">
        <v>248.84</v>
      </c>
      <c r="I6098">
        <v>236.13</v>
      </c>
      <c r="J6098">
        <v>1.1000000000000001</v>
      </c>
      <c r="K6098">
        <v>3.9</v>
      </c>
      <c r="L6098">
        <v>7.4</v>
      </c>
      <c r="M6098">
        <v>113</v>
      </c>
      <c r="N6098" t="s">
        <v>41</v>
      </c>
      <c r="O6098">
        <v>1.2889999999999999</v>
      </c>
      <c r="P6098" t="s">
        <v>28</v>
      </c>
      <c r="Q6098" t="s">
        <v>29</v>
      </c>
      <c r="R6098">
        <v>4.96</v>
      </c>
      <c r="S6098">
        <v>8</v>
      </c>
      <c r="T6098">
        <v>-12.71</v>
      </c>
      <c r="U6098">
        <v>3.5</v>
      </c>
      <c r="V6098" t="s">
        <v>587</v>
      </c>
      <c r="W6098" t="s">
        <v>31</v>
      </c>
      <c r="X6098">
        <v>1</v>
      </c>
      <c r="Y6098" t="str">
        <f>IF(tblRides[[#This Row],[supply_demand_ratio]]&lt;0.8,"Below 0.8",IF(tblRides[[#This Row],[supply_demand_ratio]]&lt;1,"Between 0.8-1.0",IF(tblRides[[#This Row],[supply_demand_ratio]]&lt;=1.2,"Between 1.0-1.2","Above 1.2")))</f>
        <v>Above 1.2</v>
      </c>
    </row>
    <row r="6099" spans="1:25" x14ac:dyDescent="0.3">
      <c r="A6099" t="s">
        <v>6154</v>
      </c>
      <c r="B6099" s="1">
        <v>46077.12222222222</v>
      </c>
      <c r="C6099" s="2">
        <v>46077</v>
      </c>
      <c r="D6099">
        <v>2</v>
      </c>
      <c r="E6099" t="s">
        <v>33</v>
      </c>
      <c r="F6099" t="s">
        <v>26</v>
      </c>
      <c r="G6099">
        <v>5.7</v>
      </c>
      <c r="H6099">
        <v>114.9</v>
      </c>
      <c r="I6099">
        <v>111.24</v>
      </c>
      <c r="J6099">
        <v>1</v>
      </c>
      <c r="K6099">
        <v>2</v>
      </c>
      <c r="L6099">
        <v>3.9</v>
      </c>
      <c r="M6099">
        <v>95</v>
      </c>
      <c r="N6099" t="s">
        <v>27</v>
      </c>
      <c r="O6099">
        <v>1.1299999999999999</v>
      </c>
      <c r="P6099" t="s">
        <v>28</v>
      </c>
      <c r="Q6099" t="s">
        <v>29</v>
      </c>
      <c r="R6099">
        <v>4.76</v>
      </c>
      <c r="S6099">
        <v>7</v>
      </c>
      <c r="T6099">
        <v>-3.66</v>
      </c>
      <c r="U6099">
        <v>1.9</v>
      </c>
      <c r="V6099" t="s">
        <v>587</v>
      </c>
      <c r="W6099" t="s">
        <v>31</v>
      </c>
      <c r="X6099">
        <v>1</v>
      </c>
      <c r="Y6099" t="str">
        <f>IF(tblRides[[#This Row],[supply_demand_ratio]]&lt;0.8,"Below 0.8",IF(tblRides[[#This Row],[supply_demand_ratio]]&lt;1,"Between 0.8-1.0",IF(tblRides[[#This Row],[supply_demand_ratio]]&lt;=1.2,"Between 1.0-1.2","Above 1.2")))</f>
        <v>Between 1.0-1.2</v>
      </c>
    </row>
    <row r="6100" spans="1:25" x14ac:dyDescent="0.3">
      <c r="A6100" t="s">
        <v>6155</v>
      </c>
      <c r="B6100" s="1">
        <v>46077.122916666667</v>
      </c>
      <c r="C6100" s="2">
        <v>46077</v>
      </c>
      <c r="D6100">
        <v>2</v>
      </c>
      <c r="E6100" t="s">
        <v>25</v>
      </c>
      <c r="F6100" t="s">
        <v>26</v>
      </c>
      <c r="G6100">
        <v>4.5</v>
      </c>
      <c r="H6100">
        <v>112.86</v>
      </c>
      <c r="I6100">
        <v>109.77</v>
      </c>
      <c r="J6100">
        <v>1</v>
      </c>
      <c r="K6100">
        <v>5.3</v>
      </c>
      <c r="L6100">
        <v>5.7</v>
      </c>
      <c r="M6100">
        <v>121</v>
      </c>
      <c r="N6100" t="s">
        <v>41</v>
      </c>
      <c r="O6100">
        <v>1.667</v>
      </c>
      <c r="P6100" t="s">
        <v>28</v>
      </c>
      <c r="Q6100" t="s">
        <v>29</v>
      </c>
      <c r="R6100">
        <v>4.29</v>
      </c>
      <c r="S6100">
        <v>25</v>
      </c>
      <c r="T6100">
        <v>-3.09</v>
      </c>
      <c r="U6100">
        <v>0.4</v>
      </c>
      <c r="V6100" t="s">
        <v>587</v>
      </c>
      <c r="W6100" t="s">
        <v>45</v>
      </c>
      <c r="X6100">
        <v>1</v>
      </c>
      <c r="Y6100" t="str">
        <f>IF(tblRides[[#This Row],[supply_demand_ratio]]&lt;0.8,"Below 0.8",IF(tblRides[[#This Row],[supply_demand_ratio]]&lt;1,"Between 0.8-1.0",IF(tblRides[[#This Row],[supply_demand_ratio]]&lt;=1.2,"Between 1.0-1.2","Above 1.2")))</f>
        <v>Above 1.2</v>
      </c>
    </row>
    <row r="6101" spans="1:25" x14ac:dyDescent="0.3">
      <c r="A6101" t="s">
        <v>6156</v>
      </c>
      <c r="B6101" s="1">
        <v>46077.13958333333</v>
      </c>
      <c r="C6101" s="2">
        <v>46077</v>
      </c>
      <c r="D6101">
        <v>3</v>
      </c>
      <c r="E6101" t="s">
        <v>43</v>
      </c>
      <c r="F6101" t="s">
        <v>26</v>
      </c>
      <c r="G6101">
        <v>4.8</v>
      </c>
      <c r="H6101">
        <v>117.12</v>
      </c>
      <c r="J6101">
        <v>1.1000000000000001</v>
      </c>
      <c r="K6101">
        <v>8.1</v>
      </c>
      <c r="L6101">
        <v>9.4</v>
      </c>
      <c r="M6101">
        <v>73</v>
      </c>
      <c r="N6101" t="s">
        <v>41</v>
      </c>
      <c r="O6101">
        <v>2.004</v>
      </c>
      <c r="P6101" t="s">
        <v>58</v>
      </c>
      <c r="Q6101" t="s">
        <v>59</v>
      </c>
      <c r="R6101">
        <v>4.7300000000000004</v>
      </c>
      <c r="S6101">
        <v>7</v>
      </c>
      <c r="U6101">
        <v>1.3</v>
      </c>
      <c r="V6101" t="s">
        <v>587</v>
      </c>
      <c r="W6101" t="s">
        <v>45</v>
      </c>
      <c r="X6101">
        <v>0</v>
      </c>
      <c r="Y6101" t="str">
        <f>IF(tblRides[[#This Row],[supply_demand_ratio]]&lt;0.8,"Below 0.8",IF(tblRides[[#This Row],[supply_demand_ratio]]&lt;1,"Between 0.8-1.0",IF(tblRides[[#This Row],[supply_demand_ratio]]&lt;=1.2,"Between 1.0-1.2","Above 1.2")))</f>
        <v>Above 1.2</v>
      </c>
    </row>
    <row r="6102" spans="1:25" x14ac:dyDescent="0.3">
      <c r="A6102" t="s">
        <v>6157</v>
      </c>
      <c r="B6102" s="1">
        <v>46077.140972222223</v>
      </c>
      <c r="C6102" s="2">
        <v>46077</v>
      </c>
      <c r="D6102">
        <v>3</v>
      </c>
      <c r="E6102" t="s">
        <v>36</v>
      </c>
      <c r="F6102" t="s">
        <v>34</v>
      </c>
      <c r="G6102">
        <v>6.5</v>
      </c>
      <c r="H6102">
        <v>135.51</v>
      </c>
      <c r="I6102">
        <v>133.33000000000001</v>
      </c>
      <c r="J6102">
        <v>1</v>
      </c>
      <c r="K6102">
        <v>7.8</v>
      </c>
      <c r="L6102">
        <v>6.9</v>
      </c>
      <c r="M6102">
        <v>123</v>
      </c>
      <c r="N6102" t="s">
        <v>41</v>
      </c>
      <c r="O6102">
        <v>1.3260000000000001</v>
      </c>
      <c r="P6102" t="s">
        <v>28</v>
      </c>
      <c r="Q6102" t="s">
        <v>29</v>
      </c>
      <c r="R6102">
        <v>4.88</v>
      </c>
      <c r="S6102">
        <v>0</v>
      </c>
      <c r="T6102">
        <v>-2.1800000000000002</v>
      </c>
      <c r="U6102">
        <v>-0.9</v>
      </c>
      <c r="V6102" t="s">
        <v>587</v>
      </c>
      <c r="W6102" t="s">
        <v>45</v>
      </c>
      <c r="X6102">
        <v>1</v>
      </c>
      <c r="Y6102" t="str">
        <f>IF(tblRides[[#This Row],[supply_demand_ratio]]&lt;0.8,"Below 0.8",IF(tblRides[[#This Row],[supply_demand_ratio]]&lt;1,"Between 0.8-1.0",IF(tblRides[[#This Row],[supply_demand_ratio]]&lt;=1.2,"Between 1.0-1.2","Above 1.2")))</f>
        <v>Above 1.2</v>
      </c>
    </row>
    <row r="6103" spans="1:25" x14ac:dyDescent="0.3">
      <c r="A6103" t="s">
        <v>6158</v>
      </c>
      <c r="B6103" s="1">
        <v>46077.159722222219</v>
      </c>
      <c r="C6103" s="2">
        <v>46077</v>
      </c>
      <c r="D6103">
        <v>3</v>
      </c>
      <c r="E6103" t="s">
        <v>25</v>
      </c>
      <c r="F6103" t="s">
        <v>26</v>
      </c>
      <c r="G6103">
        <v>3.4</v>
      </c>
      <c r="H6103">
        <v>96.83</v>
      </c>
      <c r="I6103">
        <v>94.42</v>
      </c>
      <c r="J6103">
        <v>1</v>
      </c>
      <c r="K6103">
        <v>3.9</v>
      </c>
      <c r="L6103">
        <v>8.6999999999999993</v>
      </c>
      <c r="M6103">
        <v>120</v>
      </c>
      <c r="N6103" t="s">
        <v>41</v>
      </c>
      <c r="O6103">
        <v>1.2</v>
      </c>
      <c r="P6103" t="s">
        <v>28</v>
      </c>
      <c r="Q6103" t="s">
        <v>29</v>
      </c>
      <c r="R6103">
        <v>4.46</v>
      </c>
      <c r="S6103">
        <v>35</v>
      </c>
      <c r="T6103">
        <v>-2.41</v>
      </c>
      <c r="U6103">
        <v>4.8</v>
      </c>
      <c r="V6103" t="s">
        <v>587</v>
      </c>
      <c r="W6103" t="s">
        <v>31</v>
      </c>
      <c r="X6103">
        <v>1</v>
      </c>
      <c r="Y6103" t="str">
        <f>IF(tblRides[[#This Row],[supply_demand_ratio]]&lt;0.8,"Below 0.8",IF(tblRides[[#This Row],[supply_demand_ratio]]&lt;1,"Between 0.8-1.0",IF(tblRides[[#This Row],[supply_demand_ratio]]&lt;=1.2,"Between 1.0-1.2","Above 1.2")))</f>
        <v>Between 1.0-1.2</v>
      </c>
    </row>
    <row r="6104" spans="1:25" x14ac:dyDescent="0.3">
      <c r="A6104" t="s">
        <v>6159</v>
      </c>
      <c r="B6104" s="1">
        <v>46077.161111111112</v>
      </c>
      <c r="C6104" s="2">
        <v>46077</v>
      </c>
      <c r="D6104">
        <v>3</v>
      </c>
      <c r="E6104" t="s">
        <v>33</v>
      </c>
      <c r="F6104" t="s">
        <v>34</v>
      </c>
      <c r="G6104">
        <v>7.7</v>
      </c>
      <c r="H6104">
        <v>151.05000000000001</v>
      </c>
      <c r="I6104">
        <v>145.28</v>
      </c>
      <c r="J6104">
        <v>1.1000000000000001</v>
      </c>
      <c r="K6104">
        <v>4.9000000000000004</v>
      </c>
      <c r="L6104">
        <v>8.5</v>
      </c>
      <c r="M6104">
        <v>105</v>
      </c>
      <c r="N6104" t="s">
        <v>41</v>
      </c>
      <c r="O6104">
        <v>1.524</v>
      </c>
      <c r="P6104" t="s">
        <v>28</v>
      </c>
      <c r="Q6104" t="s">
        <v>29</v>
      </c>
      <c r="R6104">
        <v>4.4000000000000004</v>
      </c>
      <c r="S6104">
        <v>0</v>
      </c>
      <c r="T6104">
        <v>-5.77</v>
      </c>
      <c r="U6104">
        <v>3.6</v>
      </c>
      <c r="V6104" t="s">
        <v>587</v>
      </c>
      <c r="W6104" t="s">
        <v>31</v>
      </c>
      <c r="X6104">
        <v>1</v>
      </c>
      <c r="Y6104" t="str">
        <f>IF(tblRides[[#This Row],[supply_demand_ratio]]&lt;0.8,"Below 0.8",IF(tblRides[[#This Row],[supply_demand_ratio]]&lt;1,"Between 0.8-1.0",IF(tblRides[[#This Row],[supply_demand_ratio]]&lt;=1.2,"Between 1.0-1.2","Above 1.2")))</f>
        <v>Above 1.2</v>
      </c>
    </row>
    <row r="6105" spans="1:25" x14ac:dyDescent="0.3">
      <c r="A6105" t="s">
        <v>6160</v>
      </c>
      <c r="B6105" s="1">
        <v>46077.179166666669</v>
      </c>
      <c r="C6105" s="2">
        <v>46077</v>
      </c>
      <c r="D6105">
        <v>4</v>
      </c>
      <c r="E6105" t="s">
        <v>33</v>
      </c>
      <c r="F6105" t="s">
        <v>34</v>
      </c>
      <c r="G6105">
        <v>0.7</v>
      </c>
      <c r="H6105">
        <v>51.85</v>
      </c>
      <c r="I6105">
        <v>53.61</v>
      </c>
      <c r="J6105">
        <v>1</v>
      </c>
      <c r="K6105">
        <v>2</v>
      </c>
      <c r="L6105">
        <v>3.5</v>
      </c>
      <c r="M6105">
        <v>101</v>
      </c>
      <c r="N6105" t="s">
        <v>41</v>
      </c>
      <c r="O6105">
        <v>1.3520000000000001</v>
      </c>
      <c r="P6105" t="s">
        <v>28</v>
      </c>
      <c r="Q6105" t="s">
        <v>29</v>
      </c>
      <c r="R6105">
        <v>4.8600000000000003</v>
      </c>
      <c r="S6105">
        <v>0</v>
      </c>
      <c r="T6105">
        <v>1.76</v>
      </c>
      <c r="U6105">
        <v>1.5</v>
      </c>
      <c r="V6105" t="s">
        <v>587</v>
      </c>
      <c r="W6105" t="s">
        <v>31</v>
      </c>
      <c r="X6105">
        <v>1</v>
      </c>
      <c r="Y6105" t="str">
        <f>IF(tblRides[[#This Row],[supply_demand_ratio]]&lt;0.8,"Below 0.8",IF(tblRides[[#This Row],[supply_demand_ratio]]&lt;1,"Between 0.8-1.0",IF(tblRides[[#This Row],[supply_demand_ratio]]&lt;=1.2,"Between 1.0-1.2","Above 1.2")))</f>
        <v>Above 1.2</v>
      </c>
    </row>
    <row r="6106" spans="1:25" x14ac:dyDescent="0.3">
      <c r="A6106" t="s">
        <v>6161</v>
      </c>
      <c r="B6106" s="1">
        <v>46077.179166666669</v>
      </c>
      <c r="C6106" s="2">
        <v>46077</v>
      </c>
      <c r="D6106">
        <v>4</v>
      </c>
      <c r="E6106" t="s">
        <v>36</v>
      </c>
      <c r="F6106" t="s">
        <v>26</v>
      </c>
      <c r="G6106">
        <v>2</v>
      </c>
      <c r="H6106">
        <v>65.13</v>
      </c>
      <c r="I6106">
        <v>64.760000000000005</v>
      </c>
      <c r="J6106">
        <v>1</v>
      </c>
      <c r="K6106">
        <v>4.8</v>
      </c>
      <c r="L6106">
        <v>4.5999999999999996</v>
      </c>
      <c r="M6106">
        <v>129</v>
      </c>
      <c r="N6106" t="s">
        <v>41</v>
      </c>
      <c r="O6106">
        <v>1.569</v>
      </c>
      <c r="P6106" t="s">
        <v>28</v>
      </c>
      <c r="Q6106" t="s">
        <v>29</v>
      </c>
      <c r="R6106">
        <v>4.9400000000000004</v>
      </c>
      <c r="S6106">
        <v>9</v>
      </c>
      <c r="T6106">
        <v>-0.37</v>
      </c>
      <c r="U6106">
        <v>-0.2</v>
      </c>
      <c r="V6106" t="s">
        <v>587</v>
      </c>
      <c r="W6106" t="s">
        <v>31</v>
      </c>
      <c r="X6106">
        <v>1</v>
      </c>
      <c r="Y6106" t="str">
        <f>IF(tblRides[[#This Row],[supply_demand_ratio]]&lt;0.8,"Below 0.8",IF(tblRides[[#This Row],[supply_demand_ratio]]&lt;1,"Between 0.8-1.0",IF(tblRides[[#This Row],[supply_demand_ratio]]&lt;=1.2,"Between 1.0-1.2","Above 1.2")))</f>
        <v>Above 1.2</v>
      </c>
    </row>
    <row r="6107" spans="1:25" x14ac:dyDescent="0.3">
      <c r="A6107" t="s">
        <v>6162</v>
      </c>
      <c r="B6107" s="1">
        <v>46077.19027777778</v>
      </c>
      <c r="C6107" s="2">
        <v>46077</v>
      </c>
      <c r="D6107">
        <v>4</v>
      </c>
      <c r="E6107" t="s">
        <v>25</v>
      </c>
      <c r="F6107" t="s">
        <v>34</v>
      </c>
      <c r="G6107">
        <v>4.3</v>
      </c>
      <c r="H6107">
        <v>107.39</v>
      </c>
      <c r="I6107">
        <v>109.43</v>
      </c>
      <c r="J6107">
        <v>1</v>
      </c>
      <c r="K6107">
        <v>5.8</v>
      </c>
      <c r="L6107">
        <v>1.3</v>
      </c>
      <c r="M6107">
        <v>125</v>
      </c>
      <c r="N6107" t="s">
        <v>27</v>
      </c>
      <c r="O6107">
        <v>1.022</v>
      </c>
      <c r="P6107" t="s">
        <v>28</v>
      </c>
      <c r="Q6107" t="s">
        <v>29</v>
      </c>
      <c r="R6107">
        <v>4.67</v>
      </c>
      <c r="S6107">
        <v>0</v>
      </c>
      <c r="T6107">
        <v>2.04</v>
      </c>
      <c r="U6107">
        <v>-4.5</v>
      </c>
      <c r="V6107" t="s">
        <v>587</v>
      </c>
      <c r="W6107" t="s">
        <v>45</v>
      </c>
      <c r="X6107">
        <v>1</v>
      </c>
      <c r="Y6107" t="str">
        <f>IF(tblRides[[#This Row],[supply_demand_ratio]]&lt;0.8,"Below 0.8",IF(tblRides[[#This Row],[supply_demand_ratio]]&lt;1,"Between 0.8-1.0",IF(tblRides[[#This Row],[supply_demand_ratio]]&lt;=1.2,"Between 1.0-1.2","Above 1.2")))</f>
        <v>Between 1.0-1.2</v>
      </c>
    </row>
    <row r="6108" spans="1:25" x14ac:dyDescent="0.3">
      <c r="A6108" t="s">
        <v>6163</v>
      </c>
      <c r="B6108" s="1">
        <v>46077.196527777778</v>
      </c>
      <c r="C6108" s="2">
        <v>46077</v>
      </c>
      <c r="D6108">
        <v>4</v>
      </c>
      <c r="E6108" t="s">
        <v>36</v>
      </c>
      <c r="F6108" t="s">
        <v>26</v>
      </c>
      <c r="G6108">
        <v>8.1</v>
      </c>
      <c r="H6108">
        <v>178.44</v>
      </c>
      <c r="I6108">
        <v>173.83</v>
      </c>
      <c r="J6108">
        <v>1</v>
      </c>
      <c r="K6108">
        <v>5.3</v>
      </c>
      <c r="L6108">
        <v>8.4</v>
      </c>
      <c r="M6108">
        <v>127</v>
      </c>
      <c r="N6108" t="s">
        <v>27</v>
      </c>
      <c r="O6108">
        <v>1.2769999999999999</v>
      </c>
      <c r="P6108" t="s">
        <v>28</v>
      </c>
      <c r="Q6108" t="s">
        <v>29</v>
      </c>
      <c r="R6108">
        <v>4.8</v>
      </c>
      <c r="S6108">
        <v>12</v>
      </c>
      <c r="T6108">
        <v>-4.6100000000000003</v>
      </c>
      <c r="U6108">
        <v>3.1</v>
      </c>
      <c r="V6108" t="s">
        <v>587</v>
      </c>
      <c r="W6108" t="s">
        <v>45</v>
      </c>
      <c r="X6108">
        <v>1</v>
      </c>
      <c r="Y6108" t="str">
        <f>IF(tblRides[[#This Row],[supply_demand_ratio]]&lt;0.8,"Below 0.8",IF(tblRides[[#This Row],[supply_demand_ratio]]&lt;1,"Between 0.8-1.0",IF(tblRides[[#This Row],[supply_demand_ratio]]&lt;=1.2,"Between 1.0-1.2","Above 1.2")))</f>
        <v>Above 1.2</v>
      </c>
    </row>
    <row r="6109" spans="1:25" x14ac:dyDescent="0.3">
      <c r="A6109" t="s">
        <v>6164</v>
      </c>
      <c r="B6109" s="1">
        <v>46077.204861111109</v>
      </c>
      <c r="C6109" s="2">
        <v>46077</v>
      </c>
      <c r="D6109">
        <v>4</v>
      </c>
      <c r="E6109" t="s">
        <v>43</v>
      </c>
      <c r="F6109" t="s">
        <v>26</v>
      </c>
      <c r="G6109">
        <v>4.4000000000000004</v>
      </c>
      <c r="H6109">
        <v>113.98</v>
      </c>
      <c r="I6109">
        <v>109.8</v>
      </c>
      <c r="J6109">
        <v>1</v>
      </c>
      <c r="K6109">
        <v>6.7</v>
      </c>
      <c r="L6109">
        <v>7.8</v>
      </c>
      <c r="M6109">
        <v>77</v>
      </c>
      <c r="N6109" t="s">
        <v>41</v>
      </c>
      <c r="O6109">
        <v>2.153</v>
      </c>
      <c r="P6109" t="s">
        <v>28</v>
      </c>
      <c r="Q6109" t="s">
        <v>29</v>
      </c>
      <c r="R6109">
        <v>4.53</v>
      </c>
      <c r="S6109">
        <v>8</v>
      </c>
      <c r="T6109">
        <v>-4.18</v>
      </c>
      <c r="U6109">
        <v>1.1000000000000001</v>
      </c>
      <c r="V6109" t="s">
        <v>587</v>
      </c>
      <c r="W6109" t="s">
        <v>45</v>
      </c>
      <c r="X6109">
        <v>1</v>
      </c>
      <c r="Y6109" t="str">
        <f>IF(tblRides[[#This Row],[supply_demand_ratio]]&lt;0.8,"Below 0.8",IF(tblRides[[#This Row],[supply_demand_ratio]]&lt;1,"Between 0.8-1.0",IF(tblRides[[#This Row],[supply_demand_ratio]]&lt;=1.2,"Between 1.0-1.2","Above 1.2")))</f>
        <v>Above 1.2</v>
      </c>
    </row>
    <row r="6110" spans="1:25" x14ac:dyDescent="0.3">
      <c r="A6110" t="s">
        <v>6165</v>
      </c>
      <c r="B6110" s="1">
        <v>46077.216666666667</v>
      </c>
      <c r="C6110" s="2">
        <v>46077</v>
      </c>
      <c r="D6110">
        <v>5</v>
      </c>
      <c r="E6110" t="s">
        <v>43</v>
      </c>
      <c r="F6110" t="s">
        <v>26</v>
      </c>
      <c r="G6110">
        <v>10.7</v>
      </c>
      <c r="H6110">
        <v>211.85</v>
      </c>
      <c r="I6110">
        <v>219.45</v>
      </c>
      <c r="J6110">
        <v>1</v>
      </c>
      <c r="K6110">
        <v>5.6</v>
      </c>
      <c r="L6110">
        <v>9.3000000000000007</v>
      </c>
      <c r="M6110">
        <v>72</v>
      </c>
      <c r="N6110" t="s">
        <v>41</v>
      </c>
      <c r="O6110">
        <v>2.2000000000000002</v>
      </c>
      <c r="P6110" t="s">
        <v>28</v>
      </c>
      <c r="Q6110" t="s">
        <v>29</v>
      </c>
      <c r="R6110">
        <v>4.6100000000000003</v>
      </c>
      <c r="S6110">
        <v>12</v>
      </c>
      <c r="T6110">
        <v>7.6</v>
      </c>
      <c r="U6110">
        <v>3.7</v>
      </c>
      <c r="V6110" t="s">
        <v>587</v>
      </c>
      <c r="W6110" t="s">
        <v>45</v>
      </c>
      <c r="X6110">
        <v>1</v>
      </c>
      <c r="Y6110" t="str">
        <f>IF(tblRides[[#This Row],[supply_demand_ratio]]&lt;0.8,"Below 0.8",IF(tblRides[[#This Row],[supply_demand_ratio]]&lt;1,"Between 0.8-1.0",IF(tblRides[[#This Row],[supply_demand_ratio]]&lt;=1.2,"Between 1.0-1.2","Above 1.2")))</f>
        <v>Above 1.2</v>
      </c>
    </row>
    <row r="6111" spans="1:25" x14ac:dyDescent="0.3">
      <c r="A6111" t="s">
        <v>6166</v>
      </c>
      <c r="B6111" s="1">
        <v>46077.217361111114</v>
      </c>
      <c r="C6111" s="2">
        <v>46077</v>
      </c>
      <c r="D6111">
        <v>5</v>
      </c>
      <c r="E6111" t="s">
        <v>43</v>
      </c>
      <c r="F6111" t="s">
        <v>26</v>
      </c>
      <c r="G6111">
        <v>12.9</v>
      </c>
      <c r="H6111">
        <v>240.37</v>
      </c>
      <c r="J6111">
        <v>1</v>
      </c>
      <c r="K6111">
        <v>2</v>
      </c>
      <c r="L6111">
        <v>1</v>
      </c>
      <c r="M6111">
        <v>78</v>
      </c>
      <c r="N6111" t="s">
        <v>41</v>
      </c>
      <c r="O6111">
        <v>2.1040000000000001</v>
      </c>
      <c r="P6111" t="s">
        <v>37</v>
      </c>
      <c r="Q6111" t="s">
        <v>38</v>
      </c>
      <c r="R6111">
        <v>4.8099999999999996</v>
      </c>
      <c r="S6111">
        <v>4</v>
      </c>
      <c r="U6111">
        <v>-1</v>
      </c>
      <c r="V6111" t="s">
        <v>587</v>
      </c>
      <c r="W6111" t="s">
        <v>31</v>
      </c>
      <c r="X6111">
        <v>0</v>
      </c>
      <c r="Y6111" t="str">
        <f>IF(tblRides[[#This Row],[supply_demand_ratio]]&lt;0.8,"Below 0.8",IF(tblRides[[#This Row],[supply_demand_ratio]]&lt;1,"Between 0.8-1.0",IF(tblRides[[#This Row],[supply_demand_ratio]]&lt;=1.2,"Between 1.0-1.2","Above 1.2")))</f>
        <v>Above 1.2</v>
      </c>
    </row>
    <row r="6112" spans="1:25" x14ac:dyDescent="0.3">
      <c r="A6112" t="s">
        <v>6167</v>
      </c>
      <c r="B6112" s="1">
        <v>46077.227777777778</v>
      </c>
      <c r="C6112" s="2">
        <v>46077</v>
      </c>
      <c r="D6112">
        <v>5</v>
      </c>
      <c r="E6112" t="s">
        <v>43</v>
      </c>
      <c r="F6112" t="s">
        <v>34</v>
      </c>
      <c r="G6112">
        <v>5.2</v>
      </c>
      <c r="H6112">
        <v>127.78</v>
      </c>
      <c r="J6112">
        <v>1.1000000000000001</v>
      </c>
      <c r="K6112">
        <v>3.5</v>
      </c>
      <c r="L6112">
        <v>3.8</v>
      </c>
      <c r="M6112">
        <v>74</v>
      </c>
      <c r="N6112" t="s">
        <v>27</v>
      </c>
      <c r="O6112">
        <v>1.3169999999999999</v>
      </c>
      <c r="P6112" t="s">
        <v>58</v>
      </c>
      <c r="Q6112" t="s">
        <v>59</v>
      </c>
      <c r="R6112">
        <v>4.76</v>
      </c>
      <c r="S6112">
        <v>0</v>
      </c>
      <c r="U6112">
        <v>0.3</v>
      </c>
      <c r="V6112" t="s">
        <v>587</v>
      </c>
      <c r="W6112" t="s">
        <v>31</v>
      </c>
      <c r="X6112">
        <v>0</v>
      </c>
      <c r="Y6112" t="str">
        <f>IF(tblRides[[#This Row],[supply_demand_ratio]]&lt;0.8,"Below 0.8",IF(tblRides[[#This Row],[supply_demand_ratio]]&lt;1,"Between 0.8-1.0",IF(tblRides[[#This Row],[supply_demand_ratio]]&lt;=1.2,"Between 1.0-1.2","Above 1.2")))</f>
        <v>Above 1.2</v>
      </c>
    </row>
    <row r="6113" spans="1:25" x14ac:dyDescent="0.3">
      <c r="A6113" t="s">
        <v>6168</v>
      </c>
      <c r="B6113" s="1">
        <v>46077.229861111111</v>
      </c>
      <c r="C6113" s="2">
        <v>46077</v>
      </c>
      <c r="D6113">
        <v>5</v>
      </c>
      <c r="E6113" t="s">
        <v>33</v>
      </c>
      <c r="F6113" t="s">
        <v>26</v>
      </c>
      <c r="G6113">
        <v>2.8</v>
      </c>
      <c r="H6113">
        <v>77.23</v>
      </c>
      <c r="I6113">
        <v>76.97</v>
      </c>
      <c r="J6113">
        <v>1</v>
      </c>
      <c r="K6113">
        <v>6.3</v>
      </c>
      <c r="L6113">
        <v>6.4</v>
      </c>
      <c r="M6113">
        <v>110</v>
      </c>
      <c r="N6113" t="s">
        <v>41</v>
      </c>
      <c r="O6113">
        <v>1.798</v>
      </c>
      <c r="P6113" t="s">
        <v>28</v>
      </c>
      <c r="Q6113" t="s">
        <v>29</v>
      </c>
      <c r="R6113">
        <v>4.8</v>
      </c>
      <c r="S6113">
        <v>7</v>
      </c>
      <c r="T6113">
        <v>-0.26</v>
      </c>
      <c r="U6113">
        <v>0.1</v>
      </c>
      <c r="V6113" t="s">
        <v>587</v>
      </c>
      <c r="W6113" t="s">
        <v>45</v>
      </c>
      <c r="X6113">
        <v>1</v>
      </c>
      <c r="Y6113" t="str">
        <f>IF(tblRides[[#This Row],[supply_demand_ratio]]&lt;0.8,"Below 0.8",IF(tblRides[[#This Row],[supply_demand_ratio]]&lt;1,"Between 0.8-1.0",IF(tblRides[[#This Row],[supply_demand_ratio]]&lt;=1.2,"Between 1.0-1.2","Above 1.2")))</f>
        <v>Above 1.2</v>
      </c>
    </row>
    <row r="6114" spans="1:25" x14ac:dyDescent="0.3">
      <c r="A6114" t="s">
        <v>6169</v>
      </c>
      <c r="B6114" s="1">
        <v>46077.231944444444</v>
      </c>
      <c r="C6114" s="2">
        <v>46077</v>
      </c>
      <c r="D6114">
        <v>5</v>
      </c>
      <c r="E6114" t="s">
        <v>25</v>
      </c>
      <c r="F6114" t="s">
        <v>26</v>
      </c>
      <c r="G6114">
        <v>5.4</v>
      </c>
      <c r="H6114">
        <v>134.99</v>
      </c>
      <c r="I6114">
        <v>142.55000000000001</v>
      </c>
      <c r="J6114">
        <v>1.1000000000000001</v>
      </c>
      <c r="K6114">
        <v>2</v>
      </c>
      <c r="L6114">
        <v>1</v>
      </c>
      <c r="M6114">
        <v>144</v>
      </c>
      <c r="N6114" t="s">
        <v>27</v>
      </c>
      <c r="O6114">
        <v>1.0720000000000001</v>
      </c>
      <c r="P6114" t="s">
        <v>28</v>
      </c>
      <c r="Q6114" t="s">
        <v>29</v>
      </c>
      <c r="R6114">
        <v>4.82</v>
      </c>
      <c r="S6114">
        <v>3</v>
      </c>
      <c r="T6114">
        <v>7.56</v>
      </c>
      <c r="U6114">
        <v>-1</v>
      </c>
      <c r="V6114" t="s">
        <v>587</v>
      </c>
      <c r="W6114" t="s">
        <v>31</v>
      </c>
      <c r="X6114">
        <v>1</v>
      </c>
      <c r="Y6114" t="str">
        <f>IF(tblRides[[#This Row],[supply_demand_ratio]]&lt;0.8,"Below 0.8",IF(tblRides[[#This Row],[supply_demand_ratio]]&lt;1,"Between 0.8-1.0",IF(tblRides[[#This Row],[supply_demand_ratio]]&lt;=1.2,"Between 1.0-1.2","Above 1.2")))</f>
        <v>Between 1.0-1.2</v>
      </c>
    </row>
    <row r="6115" spans="1:25" x14ac:dyDescent="0.3">
      <c r="A6115" t="s">
        <v>6170</v>
      </c>
      <c r="B6115" s="1">
        <v>46077.239583333336</v>
      </c>
      <c r="C6115" s="2">
        <v>46077</v>
      </c>
      <c r="D6115">
        <v>5</v>
      </c>
      <c r="E6115" t="s">
        <v>43</v>
      </c>
      <c r="F6115" t="s">
        <v>26</v>
      </c>
      <c r="G6115">
        <v>10.5</v>
      </c>
      <c r="H6115">
        <v>186.78</v>
      </c>
      <c r="I6115">
        <v>193.92</v>
      </c>
      <c r="J6115">
        <v>1</v>
      </c>
      <c r="K6115">
        <v>4.4000000000000004</v>
      </c>
      <c r="L6115">
        <v>1</v>
      </c>
      <c r="M6115">
        <v>61</v>
      </c>
      <c r="N6115" t="s">
        <v>41</v>
      </c>
      <c r="O6115">
        <v>2.1859999999999999</v>
      </c>
      <c r="P6115" t="s">
        <v>28</v>
      </c>
      <c r="Q6115" t="s">
        <v>29</v>
      </c>
      <c r="R6115">
        <v>5</v>
      </c>
      <c r="S6115">
        <v>4</v>
      </c>
      <c r="T6115">
        <v>7.14</v>
      </c>
      <c r="U6115">
        <v>-3.4</v>
      </c>
      <c r="V6115" t="s">
        <v>587</v>
      </c>
      <c r="W6115" t="s">
        <v>31</v>
      </c>
      <c r="X6115">
        <v>1</v>
      </c>
      <c r="Y6115" t="str">
        <f>IF(tblRides[[#This Row],[supply_demand_ratio]]&lt;0.8,"Below 0.8",IF(tblRides[[#This Row],[supply_demand_ratio]]&lt;1,"Between 0.8-1.0",IF(tblRides[[#This Row],[supply_demand_ratio]]&lt;=1.2,"Between 1.0-1.2","Above 1.2")))</f>
        <v>Above 1.2</v>
      </c>
    </row>
    <row r="6116" spans="1:25" x14ac:dyDescent="0.3">
      <c r="A6116" t="s">
        <v>6171</v>
      </c>
      <c r="B6116" s="1">
        <v>46077.240277777775</v>
      </c>
      <c r="C6116" s="2">
        <v>46077</v>
      </c>
      <c r="D6116">
        <v>5</v>
      </c>
      <c r="E6116" t="s">
        <v>33</v>
      </c>
      <c r="F6116" t="s">
        <v>26</v>
      </c>
      <c r="G6116">
        <v>2.6</v>
      </c>
      <c r="H6116">
        <v>84.31</v>
      </c>
      <c r="I6116">
        <v>83.61</v>
      </c>
      <c r="J6116">
        <v>1</v>
      </c>
      <c r="K6116">
        <v>3.4</v>
      </c>
      <c r="L6116">
        <v>5</v>
      </c>
      <c r="M6116">
        <v>110</v>
      </c>
      <c r="N6116" t="s">
        <v>41</v>
      </c>
      <c r="O6116">
        <v>1.8360000000000001</v>
      </c>
      <c r="P6116" t="s">
        <v>28</v>
      </c>
      <c r="Q6116" t="s">
        <v>29</v>
      </c>
      <c r="R6116">
        <v>4.1399999999999997</v>
      </c>
      <c r="S6116">
        <v>24</v>
      </c>
      <c r="T6116">
        <v>-0.7</v>
      </c>
      <c r="U6116">
        <v>1.6</v>
      </c>
      <c r="V6116" t="s">
        <v>587</v>
      </c>
      <c r="W6116" t="s">
        <v>31</v>
      </c>
      <c r="X6116">
        <v>1</v>
      </c>
      <c r="Y6116" t="str">
        <f>IF(tblRides[[#This Row],[supply_demand_ratio]]&lt;0.8,"Below 0.8",IF(tblRides[[#This Row],[supply_demand_ratio]]&lt;1,"Between 0.8-1.0",IF(tblRides[[#This Row],[supply_demand_ratio]]&lt;=1.2,"Between 1.0-1.2","Above 1.2")))</f>
        <v>Above 1.2</v>
      </c>
    </row>
    <row r="6117" spans="1:25" x14ac:dyDescent="0.3">
      <c r="A6117" t="s">
        <v>6172</v>
      </c>
      <c r="B6117" s="1">
        <v>46077.254861111112</v>
      </c>
      <c r="C6117" s="2">
        <v>46077</v>
      </c>
      <c r="D6117">
        <v>6</v>
      </c>
      <c r="E6117" t="s">
        <v>33</v>
      </c>
      <c r="F6117" t="s">
        <v>34</v>
      </c>
      <c r="G6117">
        <v>8.6999999999999993</v>
      </c>
      <c r="H6117">
        <v>149.35</v>
      </c>
      <c r="J6117">
        <v>1</v>
      </c>
      <c r="K6117">
        <v>2</v>
      </c>
      <c r="L6117">
        <v>10.6</v>
      </c>
      <c r="M6117">
        <v>104</v>
      </c>
      <c r="N6117" t="s">
        <v>41</v>
      </c>
      <c r="O6117">
        <v>1.548</v>
      </c>
      <c r="P6117" t="s">
        <v>37</v>
      </c>
      <c r="Q6117" t="s">
        <v>38</v>
      </c>
      <c r="R6117">
        <v>4.8499999999999996</v>
      </c>
      <c r="S6117">
        <v>0</v>
      </c>
      <c r="U6117">
        <v>8.6</v>
      </c>
      <c r="V6117" t="s">
        <v>587</v>
      </c>
      <c r="W6117" t="s">
        <v>31</v>
      </c>
      <c r="X6117">
        <v>0</v>
      </c>
      <c r="Y6117" t="str">
        <f>IF(tblRides[[#This Row],[supply_demand_ratio]]&lt;0.8,"Below 0.8",IF(tblRides[[#This Row],[supply_demand_ratio]]&lt;1,"Between 0.8-1.0",IF(tblRides[[#This Row],[supply_demand_ratio]]&lt;=1.2,"Between 1.0-1.2","Above 1.2")))</f>
        <v>Above 1.2</v>
      </c>
    </row>
    <row r="6118" spans="1:25" x14ac:dyDescent="0.3">
      <c r="A6118" t="s">
        <v>6173</v>
      </c>
      <c r="B6118" s="1">
        <v>46077.255555555559</v>
      </c>
      <c r="C6118" s="2">
        <v>46077</v>
      </c>
      <c r="D6118">
        <v>6</v>
      </c>
      <c r="E6118" t="s">
        <v>25</v>
      </c>
      <c r="F6118" t="s">
        <v>26</v>
      </c>
      <c r="G6118">
        <v>5.0999999999999996</v>
      </c>
      <c r="H6118">
        <v>121.14</v>
      </c>
      <c r="I6118">
        <v>127.24</v>
      </c>
      <c r="J6118">
        <v>1</v>
      </c>
      <c r="K6118">
        <v>6.7</v>
      </c>
      <c r="L6118">
        <v>11.4</v>
      </c>
      <c r="M6118">
        <v>132</v>
      </c>
      <c r="N6118" t="s">
        <v>27</v>
      </c>
      <c r="O6118">
        <v>1.014</v>
      </c>
      <c r="P6118" t="s">
        <v>28</v>
      </c>
      <c r="Q6118" t="s">
        <v>29</v>
      </c>
      <c r="R6118">
        <v>4.6100000000000003</v>
      </c>
      <c r="S6118">
        <v>23</v>
      </c>
      <c r="T6118">
        <v>6.1</v>
      </c>
      <c r="U6118">
        <v>4.7</v>
      </c>
      <c r="V6118" t="s">
        <v>587</v>
      </c>
      <c r="W6118" t="s">
        <v>45</v>
      </c>
      <c r="X6118">
        <v>1</v>
      </c>
      <c r="Y6118" t="str">
        <f>IF(tblRides[[#This Row],[supply_demand_ratio]]&lt;0.8,"Below 0.8",IF(tblRides[[#This Row],[supply_demand_ratio]]&lt;1,"Between 0.8-1.0",IF(tblRides[[#This Row],[supply_demand_ratio]]&lt;=1.2,"Between 1.0-1.2","Above 1.2")))</f>
        <v>Between 1.0-1.2</v>
      </c>
    </row>
    <row r="6119" spans="1:25" x14ac:dyDescent="0.3">
      <c r="A6119" t="s">
        <v>6174</v>
      </c>
      <c r="B6119" s="1">
        <v>46077.279166666667</v>
      </c>
      <c r="C6119" s="2">
        <v>46077</v>
      </c>
      <c r="D6119">
        <v>6</v>
      </c>
      <c r="E6119" t="s">
        <v>43</v>
      </c>
      <c r="F6119" t="s">
        <v>26</v>
      </c>
      <c r="G6119">
        <v>9.1</v>
      </c>
      <c r="H6119">
        <v>189.88</v>
      </c>
      <c r="I6119">
        <v>173.58</v>
      </c>
      <c r="J6119">
        <v>1</v>
      </c>
      <c r="K6119">
        <v>2.8</v>
      </c>
      <c r="L6119">
        <v>1</v>
      </c>
      <c r="M6119">
        <v>66</v>
      </c>
      <c r="N6119" t="s">
        <v>41</v>
      </c>
      <c r="O6119">
        <v>1.645</v>
      </c>
      <c r="P6119" t="s">
        <v>28</v>
      </c>
      <c r="Q6119" t="s">
        <v>29</v>
      </c>
      <c r="R6119">
        <v>4.5599999999999996</v>
      </c>
      <c r="S6119">
        <v>19</v>
      </c>
      <c r="T6119">
        <v>-16.3</v>
      </c>
      <c r="U6119">
        <v>-1.8</v>
      </c>
      <c r="V6119" t="s">
        <v>587</v>
      </c>
      <c r="W6119" t="s">
        <v>31</v>
      </c>
      <c r="X6119">
        <v>1</v>
      </c>
      <c r="Y6119" t="str">
        <f>IF(tblRides[[#This Row],[supply_demand_ratio]]&lt;0.8,"Below 0.8",IF(tblRides[[#This Row],[supply_demand_ratio]]&lt;1,"Between 0.8-1.0",IF(tblRides[[#This Row],[supply_demand_ratio]]&lt;=1.2,"Between 1.0-1.2","Above 1.2")))</f>
        <v>Above 1.2</v>
      </c>
    </row>
    <row r="6120" spans="1:25" x14ac:dyDescent="0.3">
      <c r="A6120" t="s">
        <v>6175</v>
      </c>
      <c r="B6120" s="1">
        <v>46077.288194444445</v>
      </c>
      <c r="C6120" s="2">
        <v>46077</v>
      </c>
      <c r="D6120">
        <v>6</v>
      </c>
      <c r="E6120" t="s">
        <v>43</v>
      </c>
      <c r="F6120" t="s">
        <v>34</v>
      </c>
      <c r="G6120">
        <v>7.7</v>
      </c>
      <c r="H6120">
        <v>136.01</v>
      </c>
      <c r="I6120">
        <v>135.54</v>
      </c>
      <c r="J6120">
        <v>1</v>
      </c>
      <c r="K6120">
        <v>8.9</v>
      </c>
      <c r="L6120">
        <v>10.3</v>
      </c>
      <c r="M6120">
        <v>64</v>
      </c>
      <c r="N6120" t="s">
        <v>41</v>
      </c>
      <c r="O6120">
        <v>1.2549999999999999</v>
      </c>
      <c r="P6120" t="s">
        <v>28</v>
      </c>
      <c r="Q6120" t="s">
        <v>29</v>
      </c>
      <c r="R6120">
        <v>4.8099999999999996</v>
      </c>
      <c r="S6120">
        <v>0</v>
      </c>
      <c r="T6120">
        <v>-0.47</v>
      </c>
      <c r="U6120">
        <v>1.4</v>
      </c>
      <c r="V6120" t="s">
        <v>587</v>
      </c>
      <c r="W6120" t="s">
        <v>45</v>
      </c>
      <c r="X6120">
        <v>1</v>
      </c>
      <c r="Y6120" t="str">
        <f>IF(tblRides[[#This Row],[supply_demand_ratio]]&lt;0.8,"Below 0.8",IF(tblRides[[#This Row],[supply_demand_ratio]]&lt;1,"Between 0.8-1.0",IF(tblRides[[#This Row],[supply_demand_ratio]]&lt;=1.2,"Between 1.0-1.2","Above 1.2")))</f>
        <v>Above 1.2</v>
      </c>
    </row>
    <row r="6121" spans="1:25" x14ac:dyDescent="0.3">
      <c r="A6121" t="s">
        <v>6176</v>
      </c>
      <c r="B6121" s="1">
        <v>46077.302777777775</v>
      </c>
      <c r="C6121" s="2">
        <v>46077</v>
      </c>
      <c r="D6121">
        <v>7</v>
      </c>
      <c r="E6121" t="s">
        <v>33</v>
      </c>
      <c r="F6121" t="s">
        <v>26</v>
      </c>
      <c r="G6121">
        <v>3.7</v>
      </c>
      <c r="H6121">
        <v>96.92</v>
      </c>
      <c r="I6121">
        <v>95.37</v>
      </c>
      <c r="J6121">
        <v>1</v>
      </c>
      <c r="K6121">
        <v>4.3</v>
      </c>
      <c r="L6121">
        <v>3</v>
      </c>
      <c r="M6121">
        <v>85</v>
      </c>
      <c r="N6121" t="s">
        <v>41</v>
      </c>
      <c r="O6121">
        <v>1.105</v>
      </c>
      <c r="P6121" t="s">
        <v>28</v>
      </c>
      <c r="Q6121" t="s">
        <v>29</v>
      </c>
      <c r="R6121">
        <v>4.7699999999999996</v>
      </c>
      <c r="S6121">
        <v>20</v>
      </c>
      <c r="T6121">
        <v>-1.55</v>
      </c>
      <c r="U6121">
        <v>-1.3</v>
      </c>
      <c r="V6121" t="s">
        <v>587</v>
      </c>
      <c r="W6121" t="s">
        <v>31</v>
      </c>
      <c r="X6121">
        <v>1</v>
      </c>
      <c r="Y6121" t="str">
        <f>IF(tblRides[[#This Row],[supply_demand_ratio]]&lt;0.8,"Below 0.8",IF(tblRides[[#This Row],[supply_demand_ratio]]&lt;1,"Between 0.8-1.0",IF(tblRides[[#This Row],[supply_demand_ratio]]&lt;=1.2,"Between 1.0-1.2","Above 1.2")))</f>
        <v>Between 1.0-1.2</v>
      </c>
    </row>
    <row r="6122" spans="1:25" x14ac:dyDescent="0.3">
      <c r="A6122" t="s">
        <v>6177</v>
      </c>
      <c r="B6122" s="1">
        <v>46077.306250000001</v>
      </c>
      <c r="C6122" s="2">
        <v>46077</v>
      </c>
      <c r="D6122">
        <v>7</v>
      </c>
      <c r="E6122" t="s">
        <v>62</v>
      </c>
      <c r="F6122" t="s">
        <v>34</v>
      </c>
      <c r="G6122">
        <v>5.2</v>
      </c>
      <c r="H6122">
        <v>115.1</v>
      </c>
      <c r="J6122">
        <v>1</v>
      </c>
      <c r="K6122">
        <v>7</v>
      </c>
      <c r="L6122">
        <v>9.6999999999999993</v>
      </c>
      <c r="M6122">
        <v>69</v>
      </c>
      <c r="N6122" t="s">
        <v>41</v>
      </c>
      <c r="O6122">
        <v>1.93</v>
      </c>
      <c r="P6122" t="s">
        <v>37</v>
      </c>
      <c r="Q6122" t="s">
        <v>280</v>
      </c>
      <c r="R6122">
        <v>4.88</v>
      </c>
      <c r="S6122">
        <v>0</v>
      </c>
      <c r="U6122">
        <v>2.7</v>
      </c>
      <c r="V6122" t="s">
        <v>587</v>
      </c>
      <c r="W6122" t="s">
        <v>45</v>
      </c>
      <c r="X6122">
        <v>0</v>
      </c>
      <c r="Y6122" t="str">
        <f>IF(tblRides[[#This Row],[supply_demand_ratio]]&lt;0.8,"Below 0.8",IF(tblRides[[#This Row],[supply_demand_ratio]]&lt;1,"Between 0.8-1.0",IF(tblRides[[#This Row],[supply_demand_ratio]]&lt;=1.2,"Between 1.0-1.2","Above 1.2")))</f>
        <v>Above 1.2</v>
      </c>
    </row>
    <row r="6123" spans="1:25" x14ac:dyDescent="0.3">
      <c r="A6123" t="s">
        <v>6178</v>
      </c>
      <c r="B6123" s="1">
        <v>46077.307638888888</v>
      </c>
      <c r="C6123" s="2">
        <v>46077</v>
      </c>
      <c r="D6123">
        <v>7</v>
      </c>
      <c r="E6123" t="s">
        <v>33</v>
      </c>
      <c r="F6123" t="s">
        <v>34</v>
      </c>
      <c r="G6123">
        <v>7.9</v>
      </c>
      <c r="H6123">
        <v>140.96</v>
      </c>
      <c r="I6123">
        <v>136.97</v>
      </c>
      <c r="J6123">
        <v>1</v>
      </c>
      <c r="K6123">
        <v>8.3000000000000007</v>
      </c>
      <c r="L6123">
        <v>9.4</v>
      </c>
      <c r="M6123">
        <v>99</v>
      </c>
      <c r="N6123" t="s">
        <v>41</v>
      </c>
      <c r="O6123">
        <v>1.286</v>
      </c>
      <c r="P6123" t="s">
        <v>28</v>
      </c>
      <c r="Q6123" t="s">
        <v>29</v>
      </c>
      <c r="R6123">
        <v>4.74</v>
      </c>
      <c r="S6123">
        <v>0</v>
      </c>
      <c r="T6123">
        <v>-3.99</v>
      </c>
      <c r="U6123">
        <v>1.1000000000000001</v>
      </c>
      <c r="V6123" t="s">
        <v>587</v>
      </c>
      <c r="W6123" t="s">
        <v>45</v>
      </c>
      <c r="X6123">
        <v>1</v>
      </c>
      <c r="Y6123" t="str">
        <f>IF(tblRides[[#This Row],[supply_demand_ratio]]&lt;0.8,"Below 0.8",IF(tblRides[[#This Row],[supply_demand_ratio]]&lt;1,"Between 0.8-1.0",IF(tblRides[[#This Row],[supply_demand_ratio]]&lt;=1.2,"Between 1.0-1.2","Above 1.2")))</f>
        <v>Above 1.2</v>
      </c>
    </row>
    <row r="6124" spans="1:25" x14ac:dyDescent="0.3">
      <c r="A6124" t="s">
        <v>6179</v>
      </c>
      <c r="B6124" s="1">
        <v>46077.322916666664</v>
      </c>
      <c r="C6124" s="2">
        <v>46077</v>
      </c>
      <c r="D6124">
        <v>7</v>
      </c>
      <c r="E6124" t="s">
        <v>33</v>
      </c>
      <c r="F6124" t="s">
        <v>26</v>
      </c>
      <c r="G6124">
        <v>10.199999999999999</v>
      </c>
      <c r="H6124">
        <v>244.12</v>
      </c>
      <c r="I6124">
        <v>243.15</v>
      </c>
      <c r="J6124">
        <v>1.2</v>
      </c>
      <c r="K6124">
        <v>7</v>
      </c>
      <c r="L6124">
        <v>6</v>
      </c>
      <c r="M6124">
        <v>83</v>
      </c>
      <c r="N6124" t="s">
        <v>27</v>
      </c>
      <c r="O6124">
        <v>0.78300000000000003</v>
      </c>
      <c r="P6124" t="s">
        <v>28</v>
      </c>
      <c r="Q6124" t="s">
        <v>29</v>
      </c>
      <c r="R6124">
        <v>4.55</v>
      </c>
      <c r="S6124">
        <v>3</v>
      </c>
      <c r="T6124">
        <v>-0.97</v>
      </c>
      <c r="U6124">
        <v>-1</v>
      </c>
      <c r="V6124" t="s">
        <v>587</v>
      </c>
      <c r="W6124" t="s">
        <v>45</v>
      </c>
      <c r="X6124">
        <v>1</v>
      </c>
      <c r="Y6124" t="str">
        <f>IF(tblRides[[#This Row],[supply_demand_ratio]]&lt;0.8,"Below 0.8",IF(tblRides[[#This Row],[supply_demand_ratio]]&lt;1,"Between 0.8-1.0",IF(tblRides[[#This Row],[supply_demand_ratio]]&lt;=1.2,"Between 1.0-1.2","Above 1.2")))</f>
        <v>Below 0.8</v>
      </c>
    </row>
    <row r="6125" spans="1:25" x14ac:dyDescent="0.3">
      <c r="A6125" t="s">
        <v>6180</v>
      </c>
      <c r="B6125" s="1">
        <v>46077.343055555553</v>
      </c>
      <c r="C6125" s="2">
        <v>46077</v>
      </c>
      <c r="D6125">
        <v>8</v>
      </c>
      <c r="E6125" t="s">
        <v>25</v>
      </c>
      <c r="F6125" t="s">
        <v>26</v>
      </c>
      <c r="G6125">
        <v>5.2</v>
      </c>
      <c r="H6125">
        <v>129.59</v>
      </c>
      <c r="I6125">
        <v>134.43</v>
      </c>
      <c r="J6125">
        <v>1.1000000000000001</v>
      </c>
      <c r="K6125">
        <v>6.3</v>
      </c>
      <c r="L6125">
        <v>9.6</v>
      </c>
      <c r="M6125">
        <v>103</v>
      </c>
      <c r="N6125" t="s">
        <v>27</v>
      </c>
      <c r="O6125">
        <v>0.84499999999999997</v>
      </c>
      <c r="P6125" t="s">
        <v>28</v>
      </c>
      <c r="Q6125" t="s">
        <v>29</v>
      </c>
      <c r="R6125">
        <v>4.47</v>
      </c>
      <c r="S6125">
        <v>14</v>
      </c>
      <c r="T6125">
        <v>4.84</v>
      </c>
      <c r="U6125">
        <v>3.3</v>
      </c>
      <c r="V6125" t="s">
        <v>587</v>
      </c>
      <c r="W6125" t="s">
        <v>45</v>
      </c>
      <c r="X6125">
        <v>1</v>
      </c>
      <c r="Y6125" t="str">
        <f>IF(tblRides[[#This Row],[supply_demand_ratio]]&lt;0.8,"Below 0.8",IF(tblRides[[#This Row],[supply_demand_ratio]]&lt;1,"Between 0.8-1.0",IF(tblRides[[#This Row],[supply_demand_ratio]]&lt;=1.2,"Between 1.0-1.2","Above 1.2")))</f>
        <v>Between 0.8-1.0</v>
      </c>
    </row>
    <row r="6126" spans="1:25" x14ac:dyDescent="0.3">
      <c r="A6126" t="s">
        <v>6181</v>
      </c>
      <c r="B6126" s="1">
        <v>46077.347222222219</v>
      </c>
      <c r="C6126" s="2">
        <v>46077</v>
      </c>
      <c r="D6126">
        <v>8</v>
      </c>
      <c r="E6126" t="s">
        <v>62</v>
      </c>
      <c r="F6126" t="s">
        <v>26</v>
      </c>
      <c r="G6126">
        <v>10.5</v>
      </c>
      <c r="H6126">
        <v>190.54</v>
      </c>
      <c r="I6126">
        <v>184.97</v>
      </c>
      <c r="J6126">
        <v>1</v>
      </c>
      <c r="K6126">
        <v>6.8</v>
      </c>
      <c r="L6126">
        <v>7.8</v>
      </c>
      <c r="M6126">
        <v>44</v>
      </c>
      <c r="N6126" t="s">
        <v>41</v>
      </c>
      <c r="O6126">
        <v>1.214</v>
      </c>
      <c r="P6126" t="s">
        <v>28</v>
      </c>
      <c r="Q6126" t="s">
        <v>29</v>
      </c>
      <c r="R6126">
        <v>4.5999999999999996</v>
      </c>
      <c r="S6126">
        <v>2</v>
      </c>
      <c r="T6126">
        <v>-5.57</v>
      </c>
      <c r="U6126">
        <v>1</v>
      </c>
      <c r="V6126" t="s">
        <v>587</v>
      </c>
      <c r="W6126" t="s">
        <v>45</v>
      </c>
      <c r="X6126">
        <v>1</v>
      </c>
      <c r="Y6126" t="str">
        <f>IF(tblRides[[#This Row],[supply_demand_ratio]]&lt;0.8,"Below 0.8",IF(tblRides[[#This Row],[supply_demand_ratio]]&lt;1,"Between 0.8-1.0",IF(tblRides[[#This Row],[supply_demand_ratio]]&lt;=1.2,"Between 1.0-1.2","Above 1.2")))</f>
        <v>Above 1.2</v>
      </c>
    </row>
    <row r="6127" spans="1:25" x14ac:dyDescent="0.3">
      <c r="A6127" t="s">
        <v>6182</v>
      </c>
      <c r="B6127" s="1">
        <v>46077.354861111111</v>
      </c>
      <c r="C6127" s="2">
        <v>46077</v>
      </c>
      <c r="D6127">
        <v>8</v>
      </c>
      <c r="E6127" t="s">
        <v>43</v>
      </c>
      <c r="F6127" t="s">
        <v>26</v>
      </c>
      <c r="G6127">
        <v>17.899999999999999</v>
      </c>
      <c r="H6127">
        <v>266.52999999999997</v>
      </c>
      <c r="I6127">
        <v>280.86</v>
      </c>
      <c r="J6127">
        <v>1</v>
      </c>
      <c r="K6127">
        <v>8.6999999999999993</v>
      </c>
      <c r="L6127">
        <v>10.199999999999999</v>
      </c>
      <c r="M6127">
        <v>70</v>
      </c>
      <c r="N6127" t="s">
        <v>41</v>
      </c>
      <c r="O6127">
        <v>1.7589999999999999</v>
      </c>
      <c r="P6127" t="s">
        <v>28</v>
      </c>
      <c r="Q6127" t="s">
        <v>29</v>
      </c>
      <c r="R6127">
        <v>4.8600000000000003</v>
      </c>
      <c r="S6127">
        <v>15</v>
      </c>
      <c r="T6127">
        <v>14.33</v>
      </c>
      <c r="U6127">
        <v>1.5</v>
      </c>
      <c r="V6127" t="s">
        <v>587</v>
      </c>
      <c r="W6127" t="s">
        <v>45</v>
      </c>
      <c r="X6127">
        <v>1</v>
      </c>
      <c r="Y6127" t="str">
        <f>IF(tblRides[[#This Row],[supply_demand_ratio]]&lt;0.8,"Below 0.8",IF(tblRides[[#This Row],[supply_demand_ratio]]&lt;1,"Between 0.8-1.0",IF(tblRides[[#This Row],[supply_demand_ratio]]&lt;=1.2,"Between 1.0-1.2","Above 1.2")))</f>
        <v>Above 1.2</v>
      </c>
    </row>
    <row r="6128" spans="1:25" x14ac:dyDescent="0.3">
      <c r="A6128" t="s">
        <v>6183</v>
      </c>
      <c r="B6128" s="1">
        <v>46077.371527777781</v>
      </c>
      <c r="C6128" s="2">
        <v>46077</v>
      </c>
      <c r="D6128">
        <v>8</v>
      </c>
      <c r="E6128" t="s">
        <v>43</v>
      </c>
      <c r="F6128" t="s">
        <v>26</v>
      </c>
      <c r="G6128">
        <v>10.9</v>
      </c>
      <c r="H6128">
        <v>215.24</v>
      </c>
      <c r="I6128">
        <v>212.83</v>
      </c>
      <c r="J6128">
        <v>1.1000000000000001</v>
      </c>
      <c r="K6128">
        <v>5.9</v>
      </c>
      <c r="L6128">
        <v>6.7</v>
      </c>
      <c r="M6128">
        <v>62</v>
      </c>
      <c r="N6128" t="s">
        <v>41</v>
      </c>
      <c r="O6128">
        <v>1.1639999999999999</v>
      </c>
      <c r="P6128" t="s">
        <v>28</v>
      </c>
      <c r="Q6128" t="s">
        <v>29</v>
      </c>
      <c r="R6128">
        <v>4.92</v>
      </c>
      <c r="S6128">
        <v>1</v>
      </c>
      <c r="T6128">
        <v>-2.41</v>
      </c>
      <c r="U6128">
        <v>0.8</v>
      </c>
      <c r="V6128" t="s">
        <v>587</v>
      </c>
      <c r="W6128" t="s">
        <v>45</v>
      </c>
      <c r="X6128">
        <v>1</v>
      </c>
      <c r="Y6128" t="str">
        <f>IF(tblRides[[#This Row],[supply_demand_ratio]]&lt;0.8,"Below 0.8",IF(tblRides[[#This Row],[supply_demand_ratio]]&lt;1,"Between 0.8-1.0",IF(tblRides[[#This Row],[supply_demand_ratio]]&lt;=1.2,"Between 1.0-1.2","Above 1.2")))</f>
        <v>Between 1.0-1.2</v>
      </c>
    </row>
    <row r="6129" spans="1:25" x14ac:dyDescent="0.3">
      <c r="A6129" t="s">
        <v>6184</v>
      </c>
      <c r="B6129" s="1">
        <v>46077.375694444447</v>
      </c>
      <c r="C6129" s="2">
        <v>46077</v>
      </c>
      <c r="D6129">
        <v>9</v>
      </c>
      <c r="E6129" t="s">
        <v>25</v>
      </c>
      <c r="F6129" t="s">
        <v>26</v>
      </c>
      <c r="G6129">
        <v>5.7</v>
      </c>
      <c r="H6129">
        <v>116.13</v>
      </c>
      <c r="I6129">
        <v>110.76</v>
      </c>
      <c r="J6129">
        <v>1</v>
      </c>
      <c r="K6129">
        <v>4.5999999999999996</v>
      </c>
      <c r="L6129">
        <v>5.5</v>
      </c>
      <c r="M6129">
        <v>117</v>
      </c>
      <c r="N6129" t="s">
        <v>27</v>
      </c>
      <c r="O6129">
        <v>0.91200000000000003</v>
      </c>
      <c r="P6129" t="s">
        <v>28</v>
      </c>
      <c r="Q6129" t="s">
        <v>29</v>
      </c>
      <c r="R6129">
        <v>4.37</v>
      </c>
      <c r="S6129">
        <v>2</v>
      </c>
      <c r="T6129">
        <v>-5.37</v>
      </c>
      <c r="U6129">
        <v>0.9</v>
      </c>
      <c r="V6129" t="s">
        <v>587</v>
      </c>
      <c r="W6129" t="s">
        <v>31</v>
      </c>
      <c r="X6129">
        <v>1</v>
      </c>
      <c r="Y6129" t="str">
        <f>IF(tblRides[[#This Row],[supply_demand_ratio]]&lt;0.8,"Below 0.8",IF(tblRides[[#This Row],[supply_demand_ratio]]&lt;1,"Between 0.8-1.0",IF(tblRides[[#This Row],[supply_demand_ratio]]&lt;=1.2,"Between 1.0-1.2","Above 1.2")))</f>
        <v>Between 0.8-1.0</v>
      </c>
    </row>
    <row r="6130" spans="1:25" x14ac:dyDescent="0.3">
      <c r="A6130" t="s">
        <v>6185</v>
      </c>
      <c r="B6130" s="1">
        <v>46077.376388888886</v>
      </c>
      <c r="C6130" s="2">
        <v>46077</v>
      </c>
      <c r="D6130">
        <v>9</v>
      </c>
      <c r="E6130" t="s">
        <v>25</v>
      </c>
      <c r="F6130" t="s">
        <v>26</v>
      </c>
      <c r="G6130">
        <v>5.6</v>
      </c>
      <c r="H6130">
        <v>171.73</v>
      </c>
      <c r="I6130">
        <v>166.88</v>
      </c>
      <c r="J6130">
        <v>1.3</v>
      </c>
      <c r="K6130">
        <v>5.4</v>
      </c>
      <c r="L6130">
        <v>6.8</v>
      </c>
      <c r="M6130">
        <v>111</v>
      </c>
      <c r="N6130" t="s">
        <v>72</v>
      </c>
      <c r="O6130">
        <v>0.63100000000000001</v>
      </c>
      <c r="P6130" t="s">
        <v>28</v>
      </c>
      <c r="Q6130" t="s">
        <v>29</v>
      </c>
      <c r="R6130">
        <v>4.67</v>
      </c>
      <c r="S6130">
        <v>2</v>
      </c>
      <c r="T6130">
        <v>-4.8499999999999996</v>
      </c>
      <c r="U6130">
        <v>1.4</v>
      </c>
      <c r="V6130" t="s">
        <v>587</v>
      </c>
      <c r="W6130" t="s">
        <v>45</v>
      </c>
      <c r="X6130">
        <v>1</v>
      </c>
      <c r="Y6130" t="str">
        <f>IF(tblRides[[#This Row],[supply_demand_ratio]]&lt;0.8,"Below 0.8",IF(tblRides[[#This Row],[supply_demand_ratio]]&lt;1,"Between 0.8-1.0",IF(tblRides[[#This Row],[supply_demand_ratio]]&lt;=1.2,"Between 1.0-1.2","Above 1.2")))</f>
        <v>Below 0.8</v>
      </c>
    </row>
    <row r="6131" spans="1:25" x14ac:dyDescent="0.3">
      <c r="A6131" t="s">
        <v>6186</v>
      </c>
      <c r="B6131" s="1">
        <v>46077.384722222225</v>
      </c>
      <c r="C6131" s="2">
        <v>46077</v>
      </c>
      <c r="D6131">
        <v>9</v>
      </c>
      <c r="E6131" t="s">
        <v>36</v>
      </c>
      <c r="F6131" t="s">
        <v>34</v>
      </c>
      <c r="G6131">
        <v>1.7</v>
      </c>
      <c r="H6131">
        <v>66.89</v>
      </c>
      <c r="J6131">
        <v>1</v>
      </c>
      <c r="K6131">
        <v>7.1</v>
      </c>
      <c r="L6131">
        <v>12</v>
      </c>
      <c r="M6131">
        <v>111</v>
      </c>
      <c r="N6131" t="s">
        <v>27</v>
      </c>
      <c r="O6131">
        <v>0.89300000000000002</v>
      </c>
      <c r="P6131" t="s">
        <v>58</v>
      </c>
      <c r="Q6131" t="s">
        <v>74</v>
      </c>
      <c r="R6131">
        <v>4.66</v>
      </c>
      <c r="S6131">
        <v>0</v>
      </c>
      <c r="U6131">
        <v>4.9000000000000004</v>
      </c>
      <c r="V6131" t="s">
        <v>587</v>
      </c>
      <c r="W6131" t="s">
        <v>45</v>
      </c>
      <c r="X6131">
        <v>0</v>
      </c>
      <c r="Y6131" t="str">
        <f>IF(tblRides[[#This Row],[supply_demand_ratio]]&lt;0.8,"Below 0.8",IF(tblRides[[#This Row],[supply_demand_ratio]]&lt;1,"Between 0.8-1.0",IF(tblRides[[#This Row],[supply_demand_ratio]]&lt;=1.2,"Between 1.0-1.2","Above 1.2")))</f>
        <v>Between 0.8-1.0</v>
      </c>
    </row>
    <row r="6132" spans="1:25" x14ac:dyDescent="0.3">
      <c r="A6132" t="s">
        <v>6187</v>
      </c>
      <c r="B6132" s="1">
        <v>46077.387499999997</v>
      </c>
      <c r="C6132" s="2">
        <v>46077</v>
      </c>
      <c r="D6132">
        <v>9</v>
      </c>
      <c r="E6132" t="s">
        <v>25</v>
      </c>
      <c r="F6132" t="s">
        <v>26</v>
      </c>
      <c r="G6132">
        <v>5</v>
      </c>
      <c r="H6132">
        <v>141.18</v>
      </c>
      <c r="I6132">
        <v>138.65</v>
      </c>
      <c r="J6132">
        <v>1.3</v>
      </c>
      <c r="K6132">
        <v>5.6</v>
      </c>
      <c r="L6132">
        <v>9.3000000000000007</v>
      </c>
      <c r="M6132">
        <v>106</v>
      </c>
      <c r="N6132" t="s">
        <v>72</v>
      </c>
      <c r="O6132">
        <v>0.69199999999999995</v>
      </c>
      <c r="P6132" t="s">
        <v>28</v>
      </c>
      <c r="Q6132" t="s">
        <v>29</v>
      </c>
      <c r="R6132">
        <v>4.78</v>
      </c>
      <c r="S6132">
        <v>11</v>
      </c>
      <c r="T6132">
        <v>-2.5299999999999998</v>
      </c>
      <c r="U6132">
        <v>3.7</v>
      </c>
      <c r="V6132" t="s">
        <v>587</v>
      </c>
      <c r="W6132" t="s">
        <v>45</v>
      </c>
      <c r="X6132">
        <v>1</v>
      </c>
      <c r="Y6132" t="str">
        <f>IF(tblRides[[#This Row],[supply_demand_ratio]]&lt;0.8,"Below 0.8",IF(tblRides[[#This Row],[supply_demand_ratio]]&lt;1,"Between 0.8-1.0",IF(tblRides[[#This Row],[supply_demand_ratio]]&lt;=1.2,"Between 1.0-1.2","Above 1.2")))</f>
        <v>Below 0.8</v>
      </c>
    </row>
    <row r="6133" spans="1:25" x14ac:dyDescent="0.3">
      <c r="A6133" t="s">
        <v>6188</v>
      </c>
      <c r="B6133" s="1">
        <v>46077.404166666667</v>
      </c>
      <c r="C6133" s="2">
        <v>46077</v>
      </c>
      <c r="D6133">
        <v>9</v>
      </c>
      <c r="E6133" t="s">
        <v>25</v>
      </c>
      <c r="F6133" t="s">
        <v>26</v>
      </c>
      <c r="G6133">
        <v>8.6999999999999993</v>
      </c>
      <c r="H6133">
        <v>186.85</v>
      </c>
      <c r="I6133">
        <v>179.65</v>
      </c>
      <c r="J6133">
        <v>1.2</v>
      </c>
      <c r="K6133">
        <v>9.4</v>
      </c>
      <c r="L6133">
        <v>13.9</v>
      </c>
      <c r="M6133">
        <v>114</v>
      </c>
      <c r="N6133" t="s">
        <v>72</v>
      </c>
      <c r="O6133">
        <v>0.74</v>
      </c>
      <c r="P6133" t="s">
        <v>28</v>
      </c>
      <c r="Q6133" t="s">
        <v>29</v>
      </c>
      <c r="R6133">
        <v>4.58</v>
      </c>
      <c r="S6133">
        <v>86</v>
      </c>
      <c r="T6133">
        <v>-7.2</v>
      </c>
      <c r="U6133">
        <v>4.5</v>
      </c>
      <c r="V6133" t="s">
        <v>587</v>
      </c>
      <c r="W6133" t="s">
        <v>45</v>
      </c>
      <c r="X6133">
        <v>1</v>
      </c>
      <c r="Y6133" t="str">
        <f>IF(tblRides[[#This Row],[supply_demand_ratio]]&lt;0.8,"Below 0.8",IF(tblRides[[#This Row],[supply_demand_ratio]]&lt;1,"Between 0.8-1.0",IF(tblRides[[#This Row],[supply_demand_ratio]]&lt;=1.2,"Between 1.0-1.2","Above 1.2")))</f>
        <v>Below 0.8</v>
      </c>
    </row>
    <row r="6134" spans="1:25" x14ac:dyDescent="0.3">
      <c r="A6134" t="s">
        <v>6189</v>
      </c>
      <c r="B6134" s="1">
        <v>46077.420138888891</v>
      </c>
      <c r="C6134" s="2">
        <v>46077</v>
      </c>
      <c r="D6134">
        <v>10</v>
      </c>
      <c r="E6134" t="s">
        <v>25</v>
      </c>
      <c r="F6134" t="s">
        <v>26</v>
      </c>
      <c r="G6134">
        <v>10.199999999999999</v>
      </c>
      <c r="H6134">
        <v>240.84</v>
      </c>
      <c r="I6134">
        <v>246.03</v>
      </c>
      <c r="J6134">
        <v>1.1000000000000001</v>
      </c>
      <c r="K6134">
        <v>9.1999999999999993</v>
      </c>
      <c r="L6134">
        <v>4</v>
      </c>
      <c r="M6134">
        <v>116</v>
      </c>
      <c r="N6134" t="s">
        <v>27</v>
      </c>
      <c r="O6134">
        <v>0.83099999999999996</v>
      </c>
      <c r="P6134" t="s">
        <v>28</v>
      </c>
      <c r="Q6134" t="s">
        <v>29</v>
      </c>
      <c r="R6134">
        <v>4.42</v>
      </c>
      <c r="S6134">
        <v>7</v>
      </c>
      <c r="T6134">
        <v>5.19</v>
      </c>
      <c r="U6134">
        <v>-5.2</v>
      </c>
      <c r="V6134" t="s">
        <v>587</v>
      </c>
      <c r="W6134" t="s">
        <v>45</v>
      </c>
      <c r="X6134">
        <v>1</v>
      </c>
      <c r="Y6134" t="str">
        <f>IF(tblRides[[#This Row],[supply_demand_ratio]]&lt;0.8,"Below 0.8",IF(tblRides[[#This Row],[supply_demand_ratio]]&lt;1,"Between 0.8-1.0",IF(tblRides[[#This Row],[supply_demand_ratio]]&lt;=1.2,"Between 1.0-1.2","Above 1.2")))</f>
        <v>Between 0.8-1.0</v>
      </c>
    </row>
    <row r="6135" spans="1:25" x14ac:dyDescent="0.3">
      <c r="A6135" t="s">
        <v>6190</v>
      </c>
      <c r="B6135" s="1">
        <v>46077.427083333336</v>
      </c>
      <c r="C6135" s="2">
        <v>46077</v>
      </c>
      <c r="D6135">
        <v>10</v>
      </c>
      <c r="E6135" t="s">
        <v>62</v>
      </c>
      <c r="F6135" t="s">
        <v>26</v>
      </c>
      <c r="G6135">
        <v>2.5</v>
      </c>
      <c r="H6135">
        <v>72.87</v>
      </c>
      <c r="I6135">
        <v>74.400000000000006</v>
      </c>
      <c r="J6135">
        <v>1</v>
      </c>
      <c r="K6135">
        <v>6.4</v>
      </c>
      <c r="L6135">
        <v>8.5</v>
      </c>
      <c r="M6135">
        <v>48</v>
      </c>
      <c r="N6135" t="s">
        <v>41</v>
      </c>
      <c r="O6135">
        <v>1.1679999999999999</v>
      </c>
      <c r="P6135" t="s">
        <v>28</v>
      </c>
      <c r="Q6135" t="s">
        <v>29</v>
      </c>
      <c r="R6135">
        <v>4.6399999999999997</v>
      </c>
      <c r="S6135">
        <v>16</v>
      </c>
      <c r="T6135">
        <v>1.53</v>
      </c>
      <c r="U6135">
        <v>2.1</v>
      </c>
      <c r="V6135" t="s">
        <v>587</v>
      </c>
      <c r="W6135" t="s">
        <v>45</v>
      </c>
      <c r="X6135">
        <v>1</v>
      </c>
      <c r="Y6135" t="str">
        <f>IF(tblRides[[#This Row],[supply_demand_ratio]]&lt;0.8,"Below 0.8",IF(tblRides[[#This Row],[supply_demand_ratio]]&lt;1,"Between 0.8-1.0",IF(tblRides[[#This Row],[supply_demand_ratio]]&lt;=1.2,"Between 1.0-1.2","Above 1.2")))</f>
        <v>Between 1.0-1.2</v>
      </c>
    </row>
    <row r="6136" spans="1:25" x14ac:dyDescent="0.3">
      <c r="A6136" t="s">
        <v>6191</v>
      </c>
      <c r="B6136" s="1">
        <v>46077.441666666666</v>
      </c>
      <c r="C6136" s="2">
        <v>46077</v>
      </c>
      <c r="D6136">
        <v>10</v>
      </c>
      <c r="E6136" t="s">
        <v>36</v>
      </c>
      <c r="F6136" t="s">
        <v>26</v>
      </c>
      <c r="G6136">
        <v>7.6</v>
      </c>
      <c r="H6136">
        <v>178.24</v>
      </c>
      <c r="I6136">
        <v>177.15</v>
      </c>
      <c r="J6136">
        <v>1.1000000000000001</v>
      </c>
      <c r="K6136">
        <v>6.4</v>
      </c>
      <c r="L6136">
        <v>4.0999999999999996</v>
      </c>
      <c r="M6136">
        <v>95</v>
      </c>
      <c r="N6136" t="s">
        <v>27</v>
      </c>
      <c r="O6136">
        <v>0.8</v>
      </c>
      <c r="P6136" t="s">
        <v>28</v>
      </c>
      <c r="Q6136" t="s">
        <v>29</v>
      </c>
      <c r="R6136">
        <v>4.96</v>
      </c>
      <c r="S6136">
        <v>9</v>
      </c>
      <c r="T6136">
        <v>-1.0900000000000001</v>
      </c>
      <c r="U6136">
        <v>-2.2999999999999998</v>
      </c>
      <c r="V6136" t="s">
        <v>587</v>
      </c>
      <c r="W6136" t="s">
        <v>45</v>
      </c>
      <c r="X6136">
        <v>1</v>
      </c>
      <c r="Y6136" t="str">
        <f>IF(tblRides[[#This Row],[supply_demand_ratio]]&lt;0.8,"Below 0.8",IF(tblRides[[#This Row],[supply_demand_ratio]]&lt;1,"Between 0.8-1.0",IF(tblRides[[#This Row],[supply_demand_ratio]]&lt;=1.2,"Between 1.0-1.2","Above 1.2")))</f>
        <v>Between 0.8-1.0</v>
      </c>
    </row>
    <row r="6137" spans="1:25" x14ac:dyDescent="0.3">
      <c r="A6137" t="s">
        <v>6192</v>
      </c>
      <c r="B6137" s="1">
        <v>46077.461805555555</v>
      </c>
      <c r="C6137" s="2">
        <v>46077</v>
      </c>
      <c r="D6137">
        <v>11</v>
      </c>
      <c r="E6137" t="s">
        <v>62</v>
      </c>
      <c r="F6137" t="s">
        <v>26</v>
      </c>
      <c r="G6137">
        <v>11.7</v>
      </c>
      <c r="H6137">
        <v>195.6</v>
      </c>
      <c r="J6137">
        <v>1</v>
      </c>
      <c r="K6137">
        <v>6.1</v>
      </c>
      <c r="L6137">
        <v>7.5</v>
      </c>
      <c r="M6137">
        <v>55</v>
      </c>
      <c r="N6137" t="s">
        <v>41</v>
      </c>
      <c r="O6137">
        <v>1.369</v>
      </c>
      <c r="P6137" t="s">
        <v>58</v>
      </c>
      <c r="Q6137" t="s">
        <v>59</v>
      </c>
      <c r="R6137">
        <v>4.29</v>
      </c>
      <c r="S6137">
        <v>15</v>
      </c>
      <c r="U6137">
        <v>1.4</v>
      </c>
      <c r="V6137" t="s">
        <v>587</v>
      </c>
      <c r="W6137" t="s">
        <v>45</v>
      </c>
      <c r="X6137">
        <v>0</v>
      </c>
      <c r="Y6137" t="str">
        <f>IF(tblRides[[#This Row],[supply_demand_ratio]]&lt;0.8,"Below 0.8",IF(tblRides[[#This Row],[supply_demand_ratio]]&lt;1,"Between 0.8-1.0",IF(tblRides[[#This Row],[supply_demand_ratio]]&lt;=1.2,"Between 1.0-1.2","Above 1.2")))</f>
        <v>Above 1.2</v>
      </c>
    </row>
    <row r="6138" spans="1:25" x14ac:dyDescent="0.3">
      <c r="A6138" t="s">
        <v>6193</v>
      </c>
      <c r="B6138" s="1">
        <v>46077.465277777781</v>
      </c>
      <c r="C6138" s="2">
        <v>46077</v>
      </c>
      <c r="D6138">
        <v>11</v>
      </c>
      <c r="E6138" t="s">
        <v>36</v>
      </c>
      <c r="F6138" t="s">
        <v>34</v>
      </c>
      <c r="G6138">
        <v>2.4</v>
      </c>
      <c r="H6138">
        <v>70.94</v>
      </c>
      <c r="I6138">
        <v>69.319999999999993</v>
      </c>
      <c r="J6138">
        <v>1</v>
      </c>
      <c r="K6138">
        <v>4.8</v>
      </c>
      <c r="L6138">
        <v>9.1</v>
      </c>
      <c r="M6138">
        <v>112</v>
      </c>
      <c r="N6138" t="s">
        <v>41</v>
      </c>
      <c r="O6138">
        <v>1.194</v>
      </c>
      <c r="P6138" t="s">
        <v>28</v>
      </c>
      <c r="Q6138" t="s">
        <v>29</v>
      </c>
      <c r="R6138">
        <v>4.4800000000000004</v>
      </c>
      <c r="S6138">
        <v>0</v>
      </c>
      <c r="T6138">
        <v>-1.62</v>
      </c>
      <c r="U6138">
        <v>4.3</v>
      </c>
      <c r="V6138" t="s">
        <v>587</v>
      </c>
      <c r="W6138" t="s">
        <v>31</v>
      </c>
      <c r="X6138">
        <v>1</v>
      </c>
      <c r="Y6138" t="str">
        <f>IF(tblRides[[#This Row],[supply_demand_ratio]]&lt;0.8,"Below 0.8",IF(tblRides[[#This Row],[supply_demand_ratio]]&lt;1,"Between 0.8-1.0",IF(tblRides[[#This Row],[supply_demand_ratio]]&lt;=1.2,"Between 1.0-1.2","Above 1.2")))</f>
        <v>Between 1.0-1.2</v>
      </c>
    </row>
    <row r="6139" spans="1:25" x14ac:dyDescent="0.3">
      <c r="A6139" t="s">
        <v>6194</v>
      </c>
      <c r="B6139" s="1">
        <v>46077.488888888889</v>
      </c>
      <c r="C6139" s="2">
        <v>46077</v>
      </c>
      <c r="D6139">
        <v>11</v>
      </c>
      <c r="E6139" t="s">
        <v>62</v>
      </c>
      <c r="F6139" t="s">
        <v>26</v>
      </c>
      <c r="G6139">
        <v>6.9</v>
      </c>
      <c r="H6139">
        <v>146.19999999999999</v>
      </c>
      <c r="I6139">
        <v>146.28</v>
      </c>
      <c r="J6139">
        <v>1.1000000000000001</v>
      </c>
      <c r="K6139">
        <v>4.2</v>
      </c>
      <c r="L6139">
        <v>1.8</v>
      </c>
      <c r="M6139">
        <v>64</v>
      </c>
      <c r="N6139" t="s">
        <v>41</v>
      </c>
      <c r="O6139">
        <v>2.2000000000000002</v>
      </c>
      <c r="P6139" t="s">
        <v>28</v>
      </c>
      <c r="Q6139" t="s">
        <v>29</v>
      </c>
      <c r="R6139">
        <v>4.7</v>
      </c>
      <c r="S6139">
        <v>22</v>
      </c>
      <c r="T6139">
        <v>0.08</v>
      </c>
      <c r="U6139">
        <v>-2.4</v>
      </c>
      <c r="V6139" t="s">
        <v>587</v>
      </c>
      <c r="W6139" t="s">
        <v>31</v>
      </c>
      <c r="X6139">
        <v>1</v>
      </c>
      <c r="Y6139" t="str">
        <f>IF(tblRides[[#This Row],[supply_demand_ratio]]&lt;0.8,"Below 0.8",IF(tblRides[[#This Row],[supply_demand_ratio]]&lt;1,"Between 0.8-1.0",IF(tblRides[[#This Row],[supply_demand_ratio]]&lt;=1.2,"Between 1.0-1.2","Above 1.2")))</f>
        <v>Above 1.2</v>
      </c>
    </row>
    <row r="6140" spans="1:25" x14ac:dyDescent="0.3">
      <c r="A6140" t="s">
        <v>6195</v>
      </c>
      <c r="B6140" s="1">
        <v>46077.532638888886</v>
      </c>
      <c r="C6140" s="2">
        <v>46077</v>
      </c>
      <c r="D6140">
        <v>12</v>
      </c>
      <c r="E6140" t="s">
        <v>43</v>
      </c>
      <c r="F6140" t="s">
        <v>34</v>
      </c>
      <c r="G6140">
        <v>3.8</v>
      </c>
      <c r="H6140">
        <v>99.69</v>
      </c>
      <c r="I6140">
        <v>95.07</v>
      </c>
      <c r="J6140">
        <v>1</v>
      </c>
      <c r="K6140">
        <v>3.5</v>
      </c>
      <c r="L6140">
        <v>5</v>
      </c>
      <c r="M6140">
        <v>67</v>
      </c>
      <c r="N6140" t="s">
        <v>41</v>
      </c>
      <c r="O6140">
        <v>1.43</v>
      </c>
      <c r="P6140" t="s">
        <v>28</v>
      </c>
      <c r="Q6140" t="s">
        <v>29</v>
      </c>
      <c r="R6140">
        <v>4.5999999999999996</v>
      </c>
      <c r="S6140">
        <v>0</v>
      </c>
      <c r="T6140">
        <v>-4.62</v>
      </c>
      <c r="U6140">
        <v>1.5</v>
      </c>
      <c r="V6140" t="s">
        <v>587</v>
      </c>
      <c r="W6140" t="s">
        <v>31</v>
      </c>
      <c r="X6140">
        <v>1</v>
      </c>
      <c r="Y6140" t="str">
        <f>IF(tblRides[[#This Row],[supply_demand_ratio]]&lt;0.8,"Below 0.8",IF(tblRides[[#This Row],[supply_demand_ratio]]&lt;1,"Between 0.8-1.0",IF(tblRides[[#This Row],[supply_demand_ratio]]&lt;=1.2,"Between 1.0-1.2","Above 1.2")))</f>
        <v>Above 1.2</v>
      </c>
    </row>
    <row r="6141" spans="1:25" x14ac:dyDescent="0.3">
      <c r="A6141" t="s">
        <v>6196</v>
      </c>
      <c r="B6141" s="1">
        <v>46077.53402777778</v>
      </c>
      <c r="C6141" s="2">
        <v>46077</v>
      </c>
      <c r="D6141">
        <v>12</v>
      </c>
      <c r="E6141" t="s">
        <v>25</v>
      </c>
      <c r="F6141" t="s">
        <v>26</v>
      </c>
      <c r="G6141">
        <v>2.1</v>
      </c>
      <c r="H6141">
        <v>73.8</v>
      </c>
      <c r="I6141">
        <v>70.430000000000007</v>
      </c>
      <c r="J6141">
        <v>1</v>
      </c>
      <c r="K6141">
        <v>4.7</v>
      </c>
      <c r="L6141">
        <v>3.8</v>
      </c>
      <c r="M6141">
        <v>122</v>
      </c>
      <c r="N6141" t="s">
        <v>27</v>
      </c>
      <c r="O6141">
        <v>1.06</v>
      </c>
      <c r="P6141" t="s">
        <v>28</v>
      </c>
      <c r="Q6141" t="s">
        <v>29</v>
      </c>
      <c r="R6141">
        <v>4.49</v>
      </c>
      <c r="S6141">
        <v>1</v>
      </c>
      <c r="T6141">
        <v>-3.37</v>
      </c>
      <c r="U6141">
        <v>-0.9</v>
      </c>
      <c r="V6141" t="s">
        <v>587</v>
      </c>
      <c r="W6141" t="s">
        <v>31</v>
      </c>
      <c r="X6141">
        <v>1</v>
      </c>
      <c r="Y6141" t="str">
        <f>IF(tblRides[[#This Row],[supply_demand_ratio]]&lt;0.8,"Below 0.8",IF(tblRides[[#This Row],[supply_demand_ratio]]&lt;1,"Between 0.8-1.0",IF(tblRides[[#This Row],[supply_demand_ratio]]&lt;=1.2,"Between 1.0-1.2","Above 1.2")))</f>
        <v>Between 1.0-1.2</v>
      </c>
    </row>
    <row r="6142" spans="1:25" x14ac:dyDescent="0.3">
      <c r="A6142" t="s">
        <v>6197</v>
      </c>
      <c r="B6142" s="1">
        <v>46077.540972222225</v>
      </c>
      <c r="C6142" s="2">
        <v>46077</v>
      </c>
      <c r="D6142">
        <v>12</v>
      </c>
      <c r="E6142" t="s">
        <v>43</v>
      </c>
      <c r="F6142" t="s">
        <v>26</v>
      </c>
      <c r="G6142">
        <v>5.2</v>
      </c>
      <c r="H6142">
        <v>124.71</v>
      </c>
      <c r="J6142">
        <v>1</v>
      </c>
      <c r="K6142">
        <v>4.5</v>
      </c>
      <c r="L6142">
        <v>8.3000000000000007</v>
      </c>
      <c r="M6142">
        <v>68</v>
      </c>
      <c r="N6142" t="s">
        <v>41</v>
      </c>
      <c r="O6142">
        <v>2.2000000000000002</v>
      </c>
      <c r="P6142" t="s">
        <v>58</v>
      </c>
      <c r="Q6142" t="s">
        <v>108</v>
      </c>
      <c r="R6142">
        <v>4.58</v>
      </c>
      <c r="S6142">
        <v>11</v>
      </c>
      <c r="U6142">
        <v>3.8</v>
      </c>
      <c r="V6142" t="s">
        <v>587</v>
      </c>
      <c r="W6142" t="s">
        <v>31</v>
      </c>
      <c r="X6142">
        <v>0</v>
      </c>
      <c r="Y6142" t="str">
        <f>IF(tblRides[[#This Row],[supply_demand_ratio]]&lt;0.8,"Below 0.8",IF(tblRides[[#This Row],[supply_demand_ratio]]&lt;1,"Between 0.8-1.0",IF(tblRides[[#This Row],[supply_demand_ratio]]&lt;=1.2,"Between 1.0-1.2","Above 1.2")))</f>
        <v>Above 1.2</v>
      </c>
    </row>
    <row r="6143" spans="1:25" x14ac:dyDescent="0.3">
      <c r="A6143" t="s">
        <v>6198</v>
      </c>
      <c r="B6143" s="1">
        <v>46077.557638888888</v>
      </c>
      <c r="C6143" s="2">
        <v>46077</v>
      </c>
      <c r="D6143">
        <v>13</v>
      </c>
      <c r="E6143" t="s">
        <v>25</v>
      </c>
      <c r="F6143" t="s">
        <v>26</v>
      </c>
      <c r="G6143">
        <v>1.6</v>
      </c>
      <c r="H6143">
        <v>62.08</v>
      </c>
      <c r="I6143">
        <v>58.71</v>
      </c>
      <c r="J6143">
        <v>1</v>
      </c>
      <c r="K6143">
        <v>6.9</v>
      </c>
      <c r="L6143">
        <v>8.3000000000000007</v>
      </c>
      <c r="M6143">
        <v>121</v>
      </c>
      <c r="N6143" t="s">
        <v>41</v>
      </c>
      <c r="O6143">
        <v>1.175</v>
      </c>
      <c r="P6143" t="s">
        <v>28</v>
      </c>
      <c r="Q6143" t="s">
        <v>29</v>
      </c>
      <c r="R6143">
        <v>4.78</v>
      </c>
      <c r="S6143">
        <v>1</v>
      </c>
      <c r="T6143">
        <v>-3.37</v>
      </c>
      <c r="U6143">
        <v>1.4</v>
      </c>
      <c r="V6143" t="s">
        <v>587</v>
      </c>
      <c r="W6143" t="s">
        <v>45</v>
      </c>
      <c r="X6143">
        <v>1</v>
      </c>
      <c r="Y6143" t="str">
        <f>IF(tblRides[[#This Row],[supply_demand_ratio]]&lt;0.8,"Below 0.8",IF(tblRides[[#This Row],[supply_demand_ratio]]&lt;1,"Between 0.8-1.0",IF(tblRides[[#This Row],[supply_demand_ratio]]&lt;=1.2,"Between 1.0-1.2","Above 1.2")))</f>
        <v>Between 1.0-1.2</v>
      </c>
    </row>
    <row r="6144" spans="1:25" x14ac:dyDescent="0.3">
      <c r="A6144" t="s">
        <v>6199</v>
      </c>
      <c r="B6144" s="1">
        <v>46077.55972222222</v>
      </c>
      <c r="C6144" s="2">
        <v>46077</v>
      </c>
      <c r="D6144">
        <v>13</v>
      </c>
      <c r="E6144" t="s">
        <v>36</v>
      </c>
      <c r="F6144" t="s">
        <v>26</v>
      </c>
      <c r="G6144">
        <v>3.7</v>
      </c>
      <c r="H6144">
        <v>95.42</v>
      </c>
      <c r="I6144">
        <v>97.64</v>
      </c>
      <c r="J6144">
        <v>1</v>
      </c>
      <c r="K6144">
        <v>5.8</v>
      </c>
      <c r="L6144">
        <v>5.7</v>
      </c>
      <c r="M6144">
        <v>112</v>
      </c>
      <c r="N6144" t="s">
        <v>27</v>
      </c>
      <c r="O6144">
        <v>0.97</v>
      </c>
      <c r="P6144" t="s">
        <v>28</v>
      </c>
      <c r="Q6144" t="s">
        <v>29</v>
      </c>
      <c r="R6144">
        <v>4.7699999999999996</v>
      </c>
      <c r="S6144">
        <v>27</v>
      </c>
      <c r="T6144">
        <v>2.2200000000000002</v>
      </c>
      <c r="U6144">
        <v>-0.1</v>
      </c>
      <c r="V6144" t="s">
        <v>587</v>
      </c>
      <c r="W6144" t="s">
        <v>45</v>
      </c>
      <c r="X6144">
        <v>1</v>
      </c>
      <c r="Y6144" t="str">
        <f>IF(tblRides[[#This Row],[supply_demand_ratio]]&lt;0.8,"Below 0.8",IF(tblRides[[#This Row],[supply_demand_ratio]]&lt;1,"Between 0.8-1.0",IF(tblRides[[#This Row],[supply_demand_ratio]]&lt;=1.2,"Between 1.0-1.2","Above 1.2")))</f>
        <v>Between 0.8-1.0</v>
      </c>
    </row>
    <row r="6145" spans="1:25" x14ac:dyDescent="0.3">
      <c r="A6145" t="s">
        <v>6200</v>
      </c>
      <c r="B6145" s="1">
        <v>46077.5625</v>
      </c>
      <c r="C6145" s="2">
        <v>46077</v>
      </c>
      <c r="D6145">
        <v>13</v>
      </c>
      <c r="E6145" t="s">
        <v>25</v>
      </c>
      <c r="F6145" t="s">
        <v>26</v>
      </c>
      <c r="G6145">
        <v>6</v>
      </c>
      <c r="H6145">
        <v>129.81</v>
      </c>
      <c r="I6145">
        <v>130.4</v>
      </c>
      <c r="J6145">
        <v>1</v>
      </c>
      <c r="K6145">
        <v>2</v>
      </c>
      <c r="L6145">
        <v>2.1</v>
      </c>
      <c r="M6145">
        <v>141</v>
      </c>
      <c r="N6145" t="s">
        <v>27</v>
      </c>
      <c r="O6145">
        <v>1.3049999999999999</v>
      </c>
      <c r="P6145" t="s">
        <v>28</v>
      </c>
      <c r="Q6145" t="s">
        <v>29</v>
      </c>
      <c r="R6145">
        <v>4.8899999999999997</v>
      </c>
      <c r="S6145">
        <v>4</v>
      </c>
      <c r="T6145">
        <v>0.59</v>
      </c>
      <c r="U6145">
        <v>0.1</v>
      </c>
      <c r="V6145" t="s">
        <v>587</v>
      </c>
      <c r="W6145" t="s">
        <v>31</v>
      </c>
      <c r="X6145">
        <v>1</v>
      </c>
      <c r="Y6145" t="str">
        <f>IF(tblRides[[#This Row],[supply_demand_ratio]]&lt;0.8,"Below 0.8",IF(tblRides[[#This Row],[supply_demand_ratio]]&lt;1,"Between 0.8-1.0",IF(tblRides[[#This Row],[supply_demand_ratio]]&lt;=1.2,"Between 1.0-1.2","Above 1.2")))</f>
        <v>Above 1.2</v>
      </c>
    </row>
    <row r="6146" spans="1:25" x14ac:dyDescent="0.3">
      <c r="A6146" t="s">
        <v>6201</v>
      </c>
      <c r="B6146" s="1">
        <v>46077.566666666666</v>
      </c>
      <c r="C6146" s="2">
        <v>46077</v>
      </c>
      <c r="D6146">
        <v>13</v>
      </c>
      <c r="E6146" t="s">
        <v>25</v>
      </c>
      <c r="F6146" t="s">
        <v>26</v>
      </c>
      <c r="G6146">
        <v>10.199999999999999</v>
      </c>
      <c r="H6146">
        <v>177.79</v>
      </c>
      <c r="J6146">
        <v>1</v>
      </c>
      <c r="K6146">
        <v>5.3</v>
      </c>
      <c r="L6146">
        <v>7</v>
      </c>
      <c r="M6146">
        <v>121</v>
      </c>
      <c r="N6146" t="s">
        <v>41</v>
      </c>
      <c r="O6146">
        <v>1.1850000000000001</v>
      </c>
      <c r="P6146" t="s">
        <v>37</v>
      </c>
      <c r="Q6146" t="s">
        <v>38</v>
      </c>
      <c r="R6146">
        <v>4.8499999999999996</v>
      </c>
      <c r="S6146">
        <v>3</v>
      </c>
      <c r="U6146">
        <v>1.7</v>
      </c>
      <c r="V6146" t="s">
        <v>587</v>
      </c>
      <c r="W6146" t="s">
        <v>45</v>
      </c>
      <c r="X6146">
        <v>0</v>
      </c>
      <c r="Y6146" t="str">
        <f>IF(tblRides[[#This Row],[supply_demand_ratio]]&lt;0.8,"Below 0.8",IF(tblRides[[#This Row],[supply_demand_ratio]]&lt;1,"Between 0.8-1.0",IF(tblRides[[#This Row],[supply_demand_ratio]]&lt;=1.2,"Between 1.0-1.2","Above 1.2")))</f>
        <v>Between 1.0-1.2</v>
      </c>
    </row>
    <row r="6147" spans="1:25" x14ac:dyDescent="0.3">
      <c r="A6147" t="s">
        <v>6202</v>
      </c>
      <c r="B6147" s="1">
        <v>46077.570138888892</v>
      </c>
      <c r="C6147" s="2">
        <v>46077</v>
      </c>
      <c r="D6147">
        <v>13</v>
      </c>
      <c r="E6147" t="s">
        <v>36</v>
      </c>
      <c r="F6147" t="s">
        <v>34</v>
      </c>
      <c r="G6147">
        <v>2.6</v>
      </c>
      <c r="H6147">
        <v>83.77</v>
      </c>
      <c r="I6147">
        <v>80.08</v>
      </c>
      <c r="J6147">
        <v>1.1000000000000001</v>
      </c>
      <c r="K6147">
        <v>4.5</v>
      </c>
      <c r="L6147">
        <v>10.5</v>
      </c>
      <c r="M6147">
        <v>115</v>
      </c>
      <c r="N6147" t="s">
        <v>41</v>
      </c>
      <c r="O6147">
        <v>1.621</v>
      </c>
      <c r="P6147" t="s">
        <v>28</v>
      </c>
      <c r="Q6147" t="s">
        <v>29</v>
      </c>
      <c r="R6147">
        <v>4.4400000000000004</v>
      </c>
      <c r="S6147">
        <v>0</v>
      </c>
      <c r="T6147">
        <v>-3.69</v>
      </c>
      <c r="U6147">
        <v>6</v>
      </c>
      <c r="V6147" t="s">
        <v>587</v>
      </c>
      <c r="W6147" t="s">
        <v>31</v>
      </c>
      <c r="X6147">
        <v>1</v>
      </c>
      <c r="Y6147" t="str">
        <f>IF(tblRides[[#This Row],[supply_demand_ratio]]&lt;0.8,"Below 0.8",IF(tblRides[[#This Row],[supply_demand_ratio]]&lt;1,"Between 0.8-1.0",IF(tblRides[[#This Row],[supply_demand_ratio]]&lt;=1.2,"Between 1.0-1.2","Above 1.2")))</f>
        <v>Above 1.2</v>
      </c>
    </row>
    <row r="6148" spans="1:25" x14ac:dyDescent="0.3">
      <c r="A6148" t="s">
        <v>6203</v>
      </c>
      <c r="B6148" s="1">
        <v>46077.572222222225</v>
      </c>
      <c r="C6148" s="2">
        <v>46077</v>
      </c>
      <c r="D6148">
        <v>13</v>
      </c>
      <c r="E6148" t="s">
        <v>25</v>
      </c>
      <c r="F6148" t="s">
        <v>34</v>
      </c>
      <c r="G6148">
        <v>4.7</v>
      </c>
      <c r="H6148">
        <v>123.51</v>
      </c>
      <c r="I6148">
        <v>120.48</v>
      </c>
      <c r="J6148">
        <v>1.1000000000000001</v>
      </c>
      <c r="K6148">
        <v>4.9000000000000004</v>
      </c>
      <c r="L6148">
        <v>6.5</v>
      </c>
      <c r="M6148">
        <v>116</v>
      </c>
      <c r="N6148" t="s">
        <v>41</v>
      </c>
      <c r="O6148">
        <v>1.143</v>
      </c>
      <c r="P6148" t="s">
        <v>28</v>
      </c>
      <c r="Q6148" t="s">
        <v>29</v>
      </c>
      <c r="R6148">
        <v>4.83</v>
      </c>
      <c r="S6148">
        <v>0</v>
      </c>
      <c r="T6148">
        <v>-3.03</v>
      </c>
      <c r="U6148">
        <v>1.6</v>
      </c>
      <c r="V6148" t="s">
        <v>587</v>
      </c>
      <c r="W6148" t="s">
        <v>31</v>
      </c>
      <c r="X6148">
        <v>1</v>
      </c>
      <c r="Y6148" t="str">
        <f>IF(tblRides[[#This Row],[supply_demand_ratio]]&lt;0.8,"Below 0.8",IF(tblRides[[#This Row],[supply_demand_ratio]]&lt;1,"Between 0.8-1.0",IF(tblRides[[#This Row],[supply_demand_ratio]]&lt;=1.2,"Between 1.0-1.2","Above 1.2")))</f>
        <v>Between 1.0-1.2</v>
      </c>
    </row>
    <row r="6149" spans="1:25" x14ac:dyDescent="0.3">
      <c r="A6149" t="s">
        <v>6204</v>
      </c>
      <c r="B6149" s="1">
        <v>46077.584722222222</v>
      </c>
      <c r="C6149" s="2">
        <v>46077</v>
      </c>
      <c r="D6149">
        <v>14</v>
      </c>
      <c r="E6149" t="s">
        <v>25</v>
      </c>
      <c r="F6149" t="s">
        <v>26</v>
      </c>
      <c r="G6149">
        <v>10.3</v>
      </c>
      <c r="H6149">
        <v>209.66</v>
      </c>
      <c r="I6149">
        <v>215.24</v>
      </c>
      <c r="J6149">
        <v>1.1000000000000001</v>
      </c>
      <c r="K6149">
        <v>3.8</v>
      </c>
      <c r="L6149">
        <v>6.1</v>
      </c>
      <c r="M6149">
        <v>136</v>
      </c>
      <c r="N6149" t="s">
        <v>41</v>
      </c>
      <c r="O6149">
        <v>1.466</v>
      </c>
      <c r="P6149" t="s">
        <v>28</v>
      </c>
      <c r="Q6149" t="s">
        <v>29</v>
      </c>
      <c r="R6149">
        <v>4.8499999999999996</v>
      </c>
      <c r="S6149">
        <v>6</v>
      </c>
      <c r="T6149">
        <v>5.58</v>
      </c>
      <c r="U6149">
        <v>2.2999999999999998</v>
      </c>
      <c r="V6149" t="s">
        <v>587</v>
      </c>
      <c r="W6149" t="s">
        <v>31</v>
      </c>
      <c r="X6149">
        <v>1</v>
      </c>
      <c r="Y6149" t="str">
        <f>IF(tblRides[[#This Row],[supply_demand_ratio]]&lt;0.8,"Below 0.8",IF(tblRides[[#This Row],[supply_demand_ratio]]&lt;1,"Between 0.8-1.0",IF(tblRides[[#This Row],[supply_demand_ratio]]&lt;=1.2,"Between 1.0-1.2","Above 1.2")))</f>
        <v>Above 1.2</v>
      </c>
    </row>
    <row r="6150" spans="1:25" x14ac:dyDescent="0.3">
      <c r="A6150" t="s">
        <v>6205</v>
      </c>
      <c r="B6150" s="1">
        <v>46077.587500000001</v>
      </c>
      <c r="C6150" s="2">
        <v>46077</v>
      </c>
      <c r="D6150">
        <v>14</v>
      </c>
      <c r="E6150" t="s">
        <v>25</v>
      </c>
      <c r="F6150" t="s">
        <v>26</v>
      </c>
      <c r="G6150">
        <v>3.2</v>
      </c>
      <c r="H6150">
        <v>96.54</v>
      </c>
      <c r="I6150">
        <v>99.1</v>
      </c>
      <c r="J6150">
        <v>1</v>
      </c>
      <c r="K6150">
        <v>4.8</v>
      </c>
      <c r="L6150">
        <v>8.5</v>
      </c>
      <c r="M6150">
        <v>111</v>
      </c>
      <c r="N6150" t="s">
        <v>27</v>
      </c>
      <c r="O6150">
        <v>0.93700000000000006</v>
      </c>
      <c r="P6150" t="s">
        <v>28</v>
      </c>
      <c r="Q6150" t="s">
        <v>29</v>
      </c>
      <c r="R6150">
        <v>4.62</v>
      </c>
      <c r="S6150">
        <v>16</v>
      </c>
      <c r="T6150">
        <v>2.56</v>
      </c>
      <c r="U6150">
        <v>3.7</v>
      </c>
      <c r="V6150" t="s">
        <v>587</v>
      </c>
      <c r="W6150" t="s">
        <v>31</v>
      </c>
      <c r="X6150">
        <v>1</v>
      </c>
      <c r="Y6150" t="str">
        <f>IF(tblRides[[#This Row],[supply_demand_ratio]]&lt;0.8,"Below 0.8",IF(tblRides[[#This Row],[supply_demand_ratio]]&lt;1,"Between 0.8-1.0",IF(tblRides[[#This Row],[supply_demand_ratio]]&lt;=1.2,"Between 1.0-1.2","Above 1.2")))</f>
        <v>Between 0.8-1.0</v>
      </c>
    </row>
    <row r="6151" spans="1:25" x14ac:dyDescent="0.3">
      <c r="A6151" t="s">
        <v>6206</v>
      </c>
      <c r="B6151" s="1">
        <v>46077.590277777781</v>
      </c>
      <c r="C6151" s="2">
        <v>46077</v>
      </c>
      <c r="D6151">
        <v>14</v>
      </c>
      <c r="E6151" t="s">
        <v>36</v>
      </c>
      <c r="F6151" t="s">
        <v>34</v>
      </c>
      <c r="G6151">
        <v>2.2000000000000002</v>
      </c>
      <c r="H6151">
        <v>70.569999999999993</v>
      </c>
      <c r="J6151">
        <v>1</v>
      </c>
      <c r="K6151">
        <v>7.8</v>
      </c>
      <c r="L6151">
        <v>8.1</v>
      </c>
      <c r="M6151">
        <v>110</v>
      </c>
      <c r="N6151" t="s">
        <v>41</v>
      </c>
      <c r="O6151">
        <v>1.165</v>
      </c>
      <c r="P6151" t="s">
        <v>58</v>
      </c>
      <c r="Q6151" t="s">
        <v>59</v>
      </c>
      <c r="R6151">
        <v>4.97</v>
      </c>
      <c r="S6151">
        <v>0</v>
      </c>
      <c r="U6151">
        <v>0.3</v>
      </c>
      <c r="V6151" t="s">
        <v>587</v>
      </c>
      <c r="W6151" t="s">
        <v>45</v>
      </c>
      <c r="X6151">
        <v>0</v>
      </c>
      <c r="Y6151" t="str">
        <f>IF(tblRides[[#This Row],[supply_demand_ratio]]&lt;0.8,"Below 0.8",IF(tblRides[[#This Row],[supply_demand_ratio]]&lt;1,"Between 0.8-1.0",IF(tblRides[[#This Row],[supply_demand_ratio]]&lt;=1.2,"Between 1.0-1.2","Above 1.2")))</f>
        <v>Between 1.0-1.2</v>
      </c>
    </row>
    <row r="6152" spans="1:25" x14ac:dyDescent="0.3">
      <c r="A6152" t="s">
        <v>6207</v>
      </c>
      <c r="B6152" s="1">
        <v>46077.64166666667</v>
      </c>
      <c r="C6152" s="2">
        <v>46077</v>
      </c>
      <c r="D6152">
        <v>15</v>
      </c>
      <c r="E6152" t="s">
        <v>25</v>
      </c>
      <c r="F6152" t="s">
        <v>26</v>
      </c>
      <c r="G6152">
        <v>12.7</v>
      </c>
      <c r="H6152">
        <v>256.29000000000002</v>
      </c>
      <c r="I6152">
        <v>269.88</v>
      </c>
      <c r="J6152">
        <v>1</v>
      </c>
      <c r="K6152">
        <v>3.7</v>
      </c>
      <c r="L6152">
        <v>1.5</v>
      </c>
      <c r="M6152">
        <v>128</v>
      </c>
      <c r="N6152" t="s">
        <v>27</v>
      </c>
      <c r="O6152">
        <v>1.149</v>
      </c>
      <c r="P6152" t="s">
        <v>28</v>
      </c>
      <c r="Q6152" t="s">
        <v>29</v>
      </c>
      <c r="R6152">
        <v>4.59</v>
      </c>
      <c r="S6152">
        <v>23</v>
      </c>
      <c r="T6152">
        <v>13.59</v>
      </c>
      <c r="U6152">
        <v>-2.2000000000000002</v>
      </c>
      <c r="V6152" t="s">
        <v>587</v>
      </c>
      <c r="W6152" t="s">
        <v>31</v>
      </c>
      <c r="X6152">
        <v>1</v>
      </c>
      <c r="Y6152" t="str">
        <f>IF(tblRides[[#This Row],[supply_demand_ratio]]&lt;0.8,"Below 0.8",IF(tblRides[[#This Row],[supply_demand_ratio]]&lt;1,"Between 0.8-1.0",IF(tblRides[[#This Row],[supply_demand_ratio]]&lt;=1.2,"Between 1.0-1.2","Above 1.2")))</f>
        <v>Between 1.0-1.2</v>
      </c>
    </row>
    <row r="6153" spans="1:25" x14ac:dyDescent="0.3">
      <c r="A6153" t="s">
        <v>6208</v>
      </c>
      <c r="B6153" s="1">
        <v>46077.647222222222</v>
      </c>
      <c r="C6153" s="2">
        <v>46077</v>
      </c>
      <c r="D6153">
        <v>15</v>
      </c>
      <c r="E6153" t="s">
        <v>25</v>
      </c>
      <c r="F6153" t="s">
        <v>26</v>
      </c>
      <c r="G6153">
        <v>5.5</v>
      </c>
      <c r="H6153">
        <v>126.81</v>
      </c>
      <c r="J6153">
        <v>1</v>
      </c>
      <c r="K6153">
        <v>3.2</v>
      </c>
      <c r="L6153">
        <v>4.3</v>
      </c>
      <c r="M6153">
        <v>107</v>
      </c>
      <c r="N6153" t="s">
        <v>27</v>
      </c>
      <c r="O6153">
        <v>1.02</v>
      </c>
      <c r="P6153" t="s">
        <v>58</v>
      </c>
      <c r="Q6153" t="s">
        <v>59</v>
      </c>
      <c r="R6153">
        <v>4.93</v>
      </c>
      <c r="S6153">
        <v>2</v>
      </c>
      <c r="U6153">
        <v>1.1000000000000001</v>
      </c>
      <c r="V6153" t="s">
        <v>587</v>
      </c>
      <c r="W6153" t="s">
        <v>31</v>
      </c>
      <c r="X6153">
        <v>0</v>
      </c>
      <c r="Y6153" t="str">
        <f>IF(tblRides[[#This Row],[supply_demand_ratio]]&lt;0.8,"Below 0.8",IF(tblRides[[#This Row],[supply_demand_ratio]]&lt;1,"Between 0.8-1.0",IF(tblRides[[#This Row],[supply_demand_ratio]]&lt;=1.2,"Between 1.0-1.2","Above 1.2")))</f>
        <v>Between 1.0-1.2</v>
      </c>
    </row>
    <row r="6154" spans="1:25" x14ac:dyDescent="0.3">
      <c r="A6154" t="s">
        <v>6209</v>
      </c>
      <c r="B6154" s="1">
        <v>46077.648611111108</v>
      </c>
      <c r="C6154" s="2">
        <v>46077</v>
      </c>
      <c r="D6154">
        <v>15</v>
      </c>
      <c r="E6154" t="s">
        <v>25</v>
      </c>
      <c r="F6154" t="s">
        <v>26</v>
      </c>
      <c r="G6154">
        <v>10.6</v>
      </c>
      <c r="H6154">
        <v>261.38</v>
      </c>
      <c r="I6154">
        <v>274.07</v>
      </c>
      <c r="J6154">
        <v>1.2</v>
      </c>
      <c r="K6154">
        <v>4</v>
      </c>
      <c r="L6154">
        <v>7.7</v>
      </c>
      <c r="M6154">
        <v>127</v>
      </c>
      <c r="N6154" t="s">
        <v>27</v>
      </c>
      <c r="O6154">
        <v>0.89600000000000002</v>
      </c>
      <c r="P6154" t="s">
        <v>28</v>
      </c>
      <c r="Q6154" t="s">
        <v>29</v>
      </c>
      <c r="R6154">
        <v>4.84</v>
      </c>
      <c r="S6154">
        <v>13</v>
      </c>
      <c r="T6154">
        <v>12.69</v>
      </c>
      <c r="U6154">
        <v>3.7</v>
      </c>
      <c r="V6154" t="s">
        <v>587</v>
      </c>
      <c r="W6154" t="s">
        <v>31</v>
      </c>
      <c r="X6154">
        <v>1</v>
      </c>
      <c r="Y6154" t="str">
        <f>IF(tblRides[[#This Row],[supply_demand_ratio]]&lt;0.8,"Below 0.8",IF(tblRides[[#This Row],[supply_demand_ratio]]&lt;1,"Between 0.8-1.0",IF(tblRides[[#This Row],[supply_demand_ratio]]&lt;=1.2,"Between 1.0-1.2","Above 1.2")))</f>
        <v>Between 0.8-1.0</v>
      </c>
    </row>
    <row r="6155" spans="1:25" x14ac:dyDescent="0.3">
      <c r="A6155" t="s">
        <v>6210</v>
      </c>
      <c r="B6155" s="1">
        <v>46077.663194444445</v>
      </c>
      <c r="C6155" s="2">
        <v>46077</v>
      </c>
      <c r="D6155">
        <v>15</v>
      </c>
      <c r="E6155" t="s">
        <v>36</v>
      </c>
      <c r="F6155" t="s">
        <v>34</v>
      </c>
      <c r="G6155">
        <v>3.6</v>
      </c>
      <c r="H6155">
        <v>94.64</v>
      </c>
      <c r="I6155">
        <v>93.8</v>
      </c>
      <c r="J6155">
        <v>1</v>
      </c>
      <c r="K6155">
        <v>2.4</v>
      </c>
      <c r="L6155">
        <v>3</v>
      </c>
      <c r="M6155">
        <v>85</v>
      </c>
      <c r="N6155" t="s">
        <v>41</v>
      </c>
      <c r="O6155">
        <v>0.96499999999999997</v>
      </c>
      <c r="P6155" t="s">
        <v>28</v>
      </c>
      <c r="Q6155" t="s">
        <v>29</v>
      </c>
      <c r="R6155">
        <v>4.68</v>
      </c>
      <c r="S6155">
        <v>0</v>
      </c>
      <c r="T6155">
        <v>-0.84</v>
      </c>
      <c r="U6155">
        <v>0.6</v>
      </c>
      <c r="V6155" t="s">
        <v>587</v>
      </c>
      <c r="W6155" t="s">
        <v>31</v>
      </c>
      <c r="X6155">
        <v>1</v>
      </c>
      <c r="Y6155" t="str">
        <f>IF(tblRides[[#This Row],[supply_demand_ratio]]&lt;0.8,"Below 0.8",IF(tblRides[[#This Row],[supply_demand_ratio]]&lt;1,"Between 0.8-1.0",IF(tblRides[[#This Row],[supply_demand_ratio]]&lt;=1.2,"Between 1.0-1.2","Above 1.2")))</f>
        <v>Between 0.8-1.0</v>
      </c>
    </row>
    <row r="6156" spans="1:25" x14ac:dyDescent="0.3">
      <c r="A6156" t="s">
        <v>6211</v>
      </c>
      <c r="B6156" s="1">
        <v>46077.664583333331</v>
      </c>
      <c r="C6156" s="2">
        <v>46077</v>
      </c>
      <c r="D6156">
        <v>15</v>
      </c>
      <c r="E6156" t="s">
        <v>25</v>
      </c>
      <c r="F6156" t="s">
        <v>26</v>
      </c>
      <c r="G6156">
        <v>8.9</v>
      </c>
      <c r="H6156">
        <v>187.92</v>
      </c>
      <c r="I6156">
        <v>193.64</v>
      </c>
      <c r="J6156">
        <v>1</v>
      </c>
      <c r="K6156">
        <v>5.9</v>
      </c>
      <c r="L6156">
        <v>3.6</v>
      </c>
      <c r="M6156">
        <v>104</v>
      </c>
      <c r="N6156" t="s">
        <v>27</v>
      </c>
      <c r="O6156">
        <v>0.98199999999999998</v>
      </c>
      <c r="P6156" t="s">
        <v>28</v>
      </c>
      <c r="Q6156" t="s">
        <v>29</v>
      </c>
      <c r="R6156">
        <v>4.5199999999999996</v>
      </c>
      <c r="S6156">
        <v>3</v>
      </c>
      <c r="T6156">
        <v>5.72</v>
      </c>
      <c r="U6156">
        <v>-2.2999999999999998</v>
      </c>
      <c r="V6156" t="s">
        <v>587</v>
      </c>
      <c r="W6156" t="s">
        <v>45</v>
      </c>
      <c r="X6156">
        <v>1</v>
      </c>
      <c r="Y6156" t="str">
        <f>IF(tblRides[[#This Row],[supply_demand_ratio]]&lt;0.8,"Below 0.8",IF(tblRides[[#This Row],[supply_demand_ratio]]&lt;1,"Between 0.8-1.0",IF(tblRides[[#This Row],[supply_demand_ratio]]&lt;=1.2,"Between 1.0-1.2","Above 1.2")))</f>
        <v>Between 0.8-1.0</v>
      </c>
    </row>
    <row r="6157" spans="1:25" x14ac:dyDescent="0.3">
      <c r="A6157" t="s">
        <v>6212</v>
      </c>
      <c r="B6157" s="1">
        <v>46077.68472222222</v>
      </c>
      <c r="C6157" s="2">
        <v>46077</v>
      </c>
      <c r="D6157">
        <v>16</v>
      </c>
      <c r="E6157" t="s">
        <v>25</v>
      </c>
      <c r="F6157" t="s">
        <v>34</v>
      </c>
      <c r="G6157">
        <v>10.5</v>
      </c>
      <c r="H6157">
        <v>203.09</v>
      </c>
      <c r="J6157">
        <v>1.1000000000000001</v>
      </c>
      <c r="K6157">
        <v>8.1</v>
      </c>
      <c r="L6157">
        <v>11</v>
      </c>
      <c r="M6157">
        <v>109</v>
      </c>
      <c r="N6157" t="s">
        <v>27</v>
      </c>
      <c r="O6157">
        <v>0.879</v>
      </c>
      <c r="P6157" t="s">
        <v>58</v>
      </c>
      <c r="Q6157" t="s">
        <v>74</v>
      </c>
      <c r="R6157">
        <v>4.6100000000000003</v>
      </c>
      <c r="S6157">
        <v>0</v>
      </c>
      <c r="U6157">
        <v>2.9</v>
      </c>
      <c r="V6157" t="s">
        <v>587</v>
      </c>
      <c r="W6157" t="s">
        <v>45</v>
      </c>
      <c r="X6157">
        <v>0</v>
      </c>
      <c r="Y6157" t="str">
        <f>IF(tblRides[[#This Row],[supply_demand_ratio]]&lt;0.8,"Below 0.8",IF(tblRides[[#This Row],[supply_demand_ratio]]&lt;1,"Between 0.8-1.0",IF(tblRides[[#This Row],[supply_demand_ratio]]&lt;=1.2,"Between 1.0-1.2","Above 1.2")))</f>
        <v>Between 0.8-1.0</v>
      </c>
    </row>
    <row r="6158" spans="1:25" x14ac:dyDescent="0.3">
      <c r="A6158" t="s">
        <v>6213</v>
      </c>
      <c r="B6158" s="1">
        <v>46077.690972222219</v>
      </c>
      <c r="C6158" s="2">
        <v>46077</v>
      </c>
      <c r="D6158">
        <v>16</v>
      </c>
      <c r="E6158" t="s">
        <v>62</v>
      </c>
      <c r="F6158" t="s">
        <v>34</v>
      </c>
      <c r="G6158">
        <v>3.9</v>
      </c>
      <c r="H6158">
        <v>86.59</v>
      </c>
      <c r="I6158">
        <v>98.65</v>
      </c>
      <c r="J6158">
        <v>1</v>
      </c>
      <c r="K6158">
        <v>3.6</v>
      </c>
      <c r="L6158">
        <v>9.6999999999999993</v>
      </c>
      <c r="M6158">
        <v>66</v>
      </c>
      <c r="N6158" t="s">
        <v>41</v>
      </c>
      <c r="O6158">
        <v>1.8380000000000001</v>
      </c>
      <c r="P6158" t="s">
        <v>28</v>
      </c>
      <c r="Q6158" t="s">
        <v>29</v>
      </c>
      <c r="R6158">
        <v>4.59</v>
      </c>
      <c r="S6158">
        <v>0</v>
      </c>
      <c r="T6158">
        <v>12.06</v>
      </c>
      <c r="U6158">
        <v>6.1</v>
      </c>
      <c r="V6158" t="s">
        <v>587</v>
      </c>
      <c r="W6158" t="s">
        <v>31</v>
      </c>
      <c r="X6158">
        <v>1</v>
      </c>
      <c r="Y6158" t="str">
        <f>IF(tblRides[[#This Row],[supply_demand_ratio]]&lt;0.8,"Below 0.8",IF(tblRides[[#This Row],[supply_demand_ratio]]&lt;1,"Between 0.8-1.0",IF(tblRides[[#This Row],[supply_demand_ratio]]&lt;=1.2,"Between 1.0-1.2","Above 1.2")))</f>
        <v>Above 1.2</v>
      </c>
    </row>
    <row r="6159" spans="1:25" x14ac:dyDescent="0.3">
      <c r="A6159" t="s">
        <v>6214</v>
      </c>
      <c r="B6159" s="1">
        <v>46077.693749999999</v>
      </c>
      <c r="C6159" s="2">
        <v>46077</v>
      </c>
      <c r="D6159">
        <v>16</v>
      </c>
      <c r="E6159" t="s">
        <v>36</v>
      </c>
      <c r="F6159" t="s">
        <v>26</v>
      </c>
      <c r="G6159">
        <v>8.6</v>
      </c>
      <c r="H6159">
        <v>172.91</v>
      </c>
      <c r="I6159">
        <v>172.82</v>
      </c>
      <c r="J6159">
        <v>1</v>
      </c>
      <c r="K6159">
        <v>6.7</v>
      </c>
      <c r="L6159">
        <v>7.7</v>
      </c>
      <c r="M6159">
        <v>102</v>
      </c>
      <c r="N6159" t="s">
        <v>27</v>
      </c>
      <c r="O6159">
        <v>0.89</v>
      </c>
      <c r="P6159" t="s">
        <v>28</v>
      </c>
      <c r="Q6159" t="s">
        <v>29</v>
      </c>
      <c r="R6159">
        <v>5</v>
      </c>
      <c r="S6159">
        <v>19</v>
      </c>
      <c r="T6159">
        <v>-0.09</v>
      </c>
      <c r="U6159">
        <v>1</v>
      </c>
      <c r="V6159" t="s">
        <v>587</v>
      </c>
      <c r="W6159" t="s">
        <v>45</v>
      </c>
      <c r="X6159">
        <v>1</v>
      </c>
      <c r="Y6159" t="str">
        <f>IF(tblRides[[#This Row],[supply_demand_ratio]]&lt;0.8,"Below 0.8",IF(tblRides[[#This Row],[supply_demand_ratio]]&lt;1,"Between 0.8-1.0",IF(tblRides[[#This Row],[supply_demand_ratio]]&lt;=1.2,"Between 1.0-1.2","Above 1.2")))</f>
        <v>Between 0.8-1.0</v>
      </c>
    </row>
    <row r="6160" spans="1:25" x14ac:dyDescent="0.3">
      <c r="A6160" t="s">
        <v>6215</v>
      </c>
      <c r="B6160" s="1">
        <v>46077.695138888892</v>
      </c>
      <c r="C6160" s="2">
        <v>46077</v>
      </c>
      <c r="D6160">
        <v>16</v>
      </c>
      <c r="E6160" t="s">
        <v>25</v>
      </c>
      <c r="F6160" t="s">
        <v>26</v>
      </c>
      <c r="G6160">
        <v>3.4</v>
      </c>
      <c r="H6160">
        <v>97.79</v>
      </c>
      <c r="I6160">
        <v>102.28</v>
      </c>
      <c r="J6160">
        <v>1.1000000000000001</v>
      </c>
      <c r="K6160">
        <v>8.6</v>
      </c>
      <c r="L6160">
        <v>7.1</v>
      </c>
      <c r="M6160">
        <v>112</v>
      </c>
      <c r="N6160" t="s">
        <v>27</v>
      </c>
      <c r="O6160">
        <v>0.78400000000000003</v>
      </c>
      <c r="P6160" t="s">
        <v>28</v>
      </c>
      <c r="Q6160" t="s">
        <v>29</v>
      </c>
      <c r="R6160">
        <v>4.9400000000000004</v>
      </c>
      <c r="S6160">
        <v>6</v>
      </c>
      <c r="T6160">
        <v>4.49</v>
      </c>
      <c r="U6160">
        <v>-1.5</v>
      </c>
      <c r="V6160" t="s">
        <v>587</v>
      </c>
      <c r="W6160" t="s">
        <v>45</v>
      </c>
      <c r="X6160">
        <v>1</v>
      </c>
      <c r="Y6160" t="str">
        <f>IF(tblRides[[#This Row],[supply_demand_ratio]]&lt;0.8,"Below 0.8",IF(tblRides[[#This Row],[supply_demand_ratio]]&lt;1,"Between 0.8-1.0",IF(tblRides[[#This Row],[supply_demand_ratio]]&lt;=1.2,"Between 1.0-1.2","Above 1.2")))</f>
        <v>Below 0.8</v>
      </c>
    </row>
    <row r="6161" spans="1:25" x14ac:dyDescent="0.3">
      <c r="A6161" t="s">
        <v>6216</v>
      </c>
      <c r="B6161" s="1">
        <v>46077.71597222222</v>
      </c>
      <c r="C6161" s="2">
        <v>46077</v>
      </c>
      <c r="D6161">
        <v>17</v>
      </c>
      <c r="E6161" t="s">
        <v>25</v>
      </c>
      <c r="F6161" t="s">
        <v>34</v>
      </c>
      <c r="G6161">
        <v>12.5</v>
      </c>
      <c r="H6161">
        <v>295.62</v>
      </c>
      <c r="J6161">
        <v>1.3</v>
      </c>
      <c r="K6161">
        <v>7.8</v>
      </c>
      <c r="L6161">
        <v>12</v>
      </c>
      <c r="M6161">
        <v>115</v>
      </c>
      <c r="N6161" t="s">
        <v>72</v>
      </c>
      <c r="O6161">
        <v>0.74199999999999999</v>
      </c>
      <c r="P6161" t="s">
        <v>58</v>
      </c>
      <c r="Q6161" t="s">
        <v>108</v>
      </c>
      <c r="R6161">
        <v>4.92</v>
      </c>
      <c r="S6161">
        <v>0</v>
      </c>
      <c r="U6161">
        <v>4.2</v>
      </c>
      <c r="V6161" t="s">
        <v>587</v>
      </c>
      <c r="W6161" t="s">
        <v>45</v>
      </c>
      <c r="X6161">
        <v>0</v>
      </c>
      <c r="Y6161" t="str">
        <f>IF(tblRides[[#This Row],[supply_demand_ratio]]&lt;0.8,"Below 0.8",IF(tblRides[[#This Row],[supply_demand_ratio]]&lt;1,"Between 0.8-1.0",IF(tblRides[[#This Row],[supply_demand_ratio]]&lt;=1.2,"Between 1.0-1.2","Above 1.2")))</f>
        <v>Below 0.8</v>
      </c>
    </row>
    <row r="6162" spans="1:25" x14ac:dyDescent="0.3">
      <c r="A6162" t="s">
        <v>6217</v>
      </c>
      <c r="B6162" s="1">
        <v>46077.725694444445</v>
      </c>
      <c r="C6162" s="2">
        <v>46077</v>
      </c>
      <c r="D6162">
        <v>17</v>
      </c>
      <c r="E6162" t="s">
        <v>25</v>
      </c>
      <c r="F6162" t="s">
        <v>34</v>
      </c>
      <c r="G6162">
        <v>3.4</v>
      </c>
      <c r="H6162">
        <v>132.9</v>
      </c>
      <c r="J6162">
        <v>1.5</v>
      </c>
      <c r="K6162">
        <v>9.1</v>
      </c>
      <c r="L6162">
        <v>13</v>
      </c>
      <c r="M6162">
        <v>89</v>
      </c>
      <c r="N6162" t="s">
        <v>72</v>
      </c>
      <c r="O6162">
        <v>0.49299999999999999</v>
      </c>
      <c r="P6162" t="s">
        <v>58</v>
      </c>
      <c r="Q6162" t="s">
        <v>88</v>
      </c>
      <c r="R6162">
        <v>4.79</v>
      </c>
      <c r="S6162">
        <v>0</v>
      </c>
      <c r="U6162">
        <v>3.9</v>
      </c>
      <c r="V6162" t="s">
        <v>587</v>
      </c>
      <c r="W6162" t="s">
        <v>45</v>
      </c>
      <c r="X6162">
        <v>0</v>
      </c>
      <c r="Y6162" t="str">
        <f>IF(tblRides[[#This Row],[supply_demand_ratio]]&lt;0.8,"Below 0.8",IF(tblRides[[#This Row],[supply_demand_ratio]]&lt;1,"Between 0.8-1.0",IF(tblRides[[#This Row],[supply_demand_ratio]]&lt;=1.2,"Between 1.0-1.2","Above 1.2")))</f>
        <v>Below 0.8</v>
      </c>
    </row>
    <row r="6163" spans="1:25" x14ac:dyDescent="0.3">
      <c r="A6163" t="s">
        <v>6218</v>
      </c>
      <c r="B6163" s="1">
        <v>46077.731249999997</v>
      </c>
      <c r="C6163" s="2">
        <v>46077</v>
      </c>
      <c r="D6163">
        <v>17</v>
      </c>
      <c r="E6163" t="s">
        <v>36</v>
      </c>
      <c r="F6163" t="s">
        <v>26</v>
      </c>
      <c r="G6163">
        <v>13</v>
      </c>
      <c r="H6163">
        <v>267.47000000000003</v>
      </c>
      <c r="J6163">
        <v>1.1000000000000001</v>
      </c>
      <c r="K6163">
        <v>5.7</v>
      </c>
      <c r="L6163">
        <v>8.3000000000000007</v>
      </c>
      <c r="M6163">
        <v>61</v>
      </c>
      <c r="N6163" t="s">
        <v>41</v>
      </c>
      <c r="O6163">
        <v>0.65</v>
      </c>
      <c r="P6163" t="s">
        <v>58</v>
      </c>
      <c r="Q6163" t="s">
        <v>59</v>
      </c>
      <c r="R6163">
        <v>4.62</v>
      </c>
      <c r="S6163">
        <v>6</v>
      </c>
      <c r="U6163">
        <v>2.6</v>
      </c>
      <c r="V6163" t="s">
        <v>587</v>
      </c>
      <c r="W6163" t="s">
        <v>45</v>
      </c>
      <c r="X6163">
        <v>0</v>
      </c>
      <c r="Y6163" t="str">
        <f>IF(tblRides[[#This Row],[supply_demand_ratio]]&lt;0.8,"Below 0.8",IF(tblRides[[#This Row],[supply_demand_ratio]]&lt;1,"Between 0.8-1.0",IF(tblRides[[#This Row],[supply_demand_ratio]]&lt;=1.2,"Between 1.0-1.2","Above 1.2")))</f>
        <v>Below 0.8</v>
      </c>
    </row>
    <row r="6164" spans="1:25" x14ac:dyDescent="0.3">
      <c r="A6164" t="s">
        <v>6219</v>
      </c>
      <c r="B6164" s="1">
        <v>46077.731249999997</v>
      </c>
      <c r="C6164" s="2">
        <v>46077</v>
      </c>
      <c r="D6164">
        <v>17</v>
      </c>
      <c r="E6164" t="s">
        <v>25</v>
      </c>
      <c r="F6164" t="s">
        <v>26</v>
      </c>
      <c r="G6164">
        <v>7.5</v>
      </c>
      <c r="H6164">
        <v>162.94999999999999</v>
      </c>
      <c r="I6164">
        <v>172.95</v>
      </c>
      <c r="J6164">
        <v>1</v>
      </c>
      <c r="K6164">
        <v>7.9</v>
      </c>
      <c r="L6164">
        <v>9.6</v>
      </c>
      <c r="M6164">
        <v>122</v>
      </c>
      <c r="N6164" t="s">
        <v>72</v>
      </c>
      <c r="O6164">
        <v>0.84099999999999997</v>
      </c>
      <c r="P6164" t="s">
        <v>28</v>
      </c>
      <c r="Q6164" t="s">
        <v>29</v>
      </c>
      <c r="R6164">
        <v>4.87</v>
      </c>
      <c r="S6164">
        <v>23</v>
      </c>
      <c r="T6164">
        <v>10</v>
      </c>
      <c r="U6164">
        <v>1.7</v>
      </c>
      <c r="V6164" t="s">
        <v>587</v>
      </c>
      <c r="W6164" t="s">
        <v>45</v>
      </c>
      <c r="X6164">
        <v>1</v>
      </c>
      <c r="Y6164" t="str">
        <f>IF(tblRides[[#This Row],[supply_demand_ratio]]&lt;0.8,"Below 0.8",IF(tblRides[[#This Row],[supply_demand_ratio]]&lt;1,"Between 0.8-1.0",IF(tblRides[[#This Row],[supply_demand_ratio]]&lt;=1.2,"Between 1.0-1.2","Above 1.2")))</f>
        <v>Between 0.8-1.0</v>
      </c>
    </row>
    <row r="6165" spans="1:25" x14ac:dyDescent="0.3">
      <c r="A6165" t="s">
        <v>6220</v>
      </c>
      <c r="B6165" s="1">
        <v>46077.746527777781</v>
      </c>
      <c r="C6165" s="2">
        <v>46077</v>
      </c>
      <c r="D6165">
        <v>17</v>
      </c>
      <c r="E6165" t="s">
        <v>62</v>
      </c>
      <c r="F6165" t="s">
        <v>34</v>
      </c>
      <c r="G6165">
        <v>4.8</v>
      </c>
      <c r="H6165">
        <v>108.09</v>
      </c>
      <c r="J6165">
        <v>1</v>
      </c>
      <c r="K6165">
        <v>4.7</v>
      </c>
      <c r="M6165">
        <v>52</v>
      </c>
      <c r="N6165" t="s">
        <v>41</v>
      </c>
      <c r="O6165">
        <v>1.423</v>
      </c>
      <c r="P6165" t="s">
        <v>82</v>
      </c>
      <c r="Q6165" t="s">
        <v>83</v>
      </c>
      <c r="R6165">
        <v>4.53</v>
      </c>
      <c r="S6165">
        <v>0</v>
      </c>
      <c r="V6165" t="s">
        <v>587</v>
      </c>
      <c r="W6165" t="s">
        <v>31</v>
      </c>
      <c r="X6165">
        <v>0</v>
      </c>
      <c r="Y6165" t="str">
        <f>IF(tblRides[[#This Row],[supply_demand_ratio]]&lt;0.8,"Below 0.8",IF(tblRides[[#This Row],[supply_demand_ratio]]&lt;1,"Between 0.8-1.0",IF(tblRides[[#This Row],[supply_demand_ratio]]&lt;=1.2,"Between 1.0-1.2","Above 1.2")))</f>
        <v>Above 1.2</v>
      </c>
    </row>
    <row r="6166" spans="1:25" x14ac:dyDescent="0.3">
      <c r="A6166" t="s">
        <v>6221</v>
      </c>
      <c r="B6166" s="1">
        <v>46077.746527777781</v>
      </c>
      <c r="C6166" s="2">
        <v>46077</v>
      </c>
      <c r="D6166">
        <v>17</v>
      </c>
      <c r="E6166" t="s">
        <v>36</v>
      </c>
      <c r="F6166" t="s">
        <v>34</v>
      </c>
      <c r="G6166">
        <v>14.1</v>
      </c>
      <c r="H6166">
        <v>313.29000000000002</v>
      </c>
      <c r="I6166">
        <v>330.87</v>
      </c>
      <c r="J6166">
        <v>1.3</v>
      </c>
      <c r="K6166">
        <v>9.4</v>
      </c>
      <c r="L6166">
        <v>15.1</v>
      </c>
      <c r="M6166">
        <v>88</v>
      </c>
      <c r="N6166" t="s">
        <v>72</v>
      </c>
      <c r="O6166">
        <v>0.59399999999999997</v>
      </c>
      <c r="P6166" t="s">
        <v>28</v>
      </c>
      <c r="Q6166" t="s">
        <v>29</v>
      </c>
      <c r="R6166">
        <v>5</v>
      </c>
      <c r="S6166">
        <v>0</v>
      </c>
      <c r="T6166">
        <v>17.579999999999998</v>
      </c>
      <c r="U6166">
        <v>5.7</v>
      </c>
      <c r="V6166" t="s">
        <v>587</v>
      </c>
      <c r="W6166" t="s">
        <v>45</v>
      </c>
      <c r="X6166">
        <v>1</v>
      </c>
      <c r="Y6166" t="str">
        <f>IF(tblRides[[#This Row],[supply_demand_ratio]]&lt;0.8,"Below 0.8",IF(tblRides[[#This Row],[supply_demand_ratio]]&lt;1,"Between 0.8-1.0",IF(tblRides[[#This Row],[supply_demand_ratio]]&lt;=1.2,"Between 1.0-1.2","Above 1.2")))</f>
        <v>Below 0.8</v>
      </c>
    </row>
    <row r="6167" spans="1:25" x14ac:dyDescent="0.3">
      <c r="A6167" t="s">
        <v>6222</v>
      </c>
      <c r="B6167" s="1">
        <v>46077.754166666666</v>
      </c>
      <c r="C6167" s="2">
        <v>46077</v>
      </c>
      <c r="D6167">
        <v>18</v>
      </c>
      <c r="E6167" t="s">
        <v>33</v>
      </c>
      <c r="F6167" t="s">
        <v>26</v>
      </c>
      <c r="G6167">
        <v>3.8</v>
      </c>
      <c r="H6167">
        <v>99.11</v>
      </c>
      <c r="I6167">
        <v>99.2</v>
      </c>
      <c r="J6167">
        <v>1</v>
      </c>
      <c r="K6167">
        <v>6</v>
      </c>
      <c r="L6167">
        <v>9.1</v>
      </c>
      <c r="M6167">
        <v>74</v>
      </c>
      <c r="N6167" t="s">
        <v>27</v>
      </c>
      <c r="O6167">
        <v>0.746</v>
      </c>
      <c r="P6167" t="s">
        <v>28</v>
      </c>
      <c r="Q6167" t="s">
        <v>29</v>
      </c>
      <c r="R6167">
        <v>4.42</v>
      </c>
      <c r="S6167">
        <v>6</v>
      </c>
      <c r="T6167">
        <v>0.09</v>
      </c>
      <c r="U6167">
        <v>3.1</v>
      </c>
      <c r="V6167" t="s">
        <v>587</v>
      </c>
      <c r="W6167" t="s">
        <v>45</v>
      </c>
      <c r="X6167">
        <v>1</v>
      </c>
      <c r="Y6167" t="str">
        <f>IF(tblRides[[#This Row],[supply_demand_ratio]]&lt;0.8,"Below 0.8",IF(tblRides[[#This Row],[supply_demand_ratio]]&lt;1,"Between 0.8-1.0",IF(tblRides[[#This Row],[supply_demand_ratio]]&lt;=1.2,"Between 1.0-1.2","Above 1.2")))</f>
        <v>Below 0.8</v>
      </c>
    </row>
    <row r="6168" spans="1:25" x14ac:dyDescent="0.3">
      <c r="A6168" t="s">
        <v>6223</v>
      </c>
      <c r="B6168" s="1">
        <v>46077.772222222222</v>
      </c>
      <c r="C6168" s="2">
        <v>46077</v>
      </c>
      <c r="D6168">
        <v>18</v>
      </c>
      <c r="E6168" t="s">
        <v>25</v>
      </c>
      <c r="F6168" t="s">
        <v>34</v>
      </c>
      <c r="G6168">
        <v>17.7</v>
      </c>
      <c r="H6168">
        <v>405.6</v>
      </c>
      <c r="I6168">
        <v>414.25</v>
      </c>
      <c r="J6168">
        <v>1.2</v>
      </c>
      <c r="K6168">
        <v>6.7</v>
      </c>
      <c r="L6168">
        <v>7.4</v>
      </c>
      <c r="M6168">
        <v>109</v>
      </c>
      <c r="N6168" t="s">
        <v>27</v>
      </c>
      <c r="O6168">
        <v>0.92100000000000004</v>
      </c>
      <c r="P6168" t="s">
        <v>28</v>
      </c>
      <c r="Q6168" t="s">
        <v>29</v>
      </c>
      <c r="R6168">
        <v>4.51</v>
      </c>
      <c r="S6168">
        <v>0</v>
      </c>
      <c r="T6168">
        <v>8.65</v>
      </c>
      <c r="U6168">
        <v>0.7</v>
      </c>
      <c r="V6168" t="s">
        <v>587</v>
      </c>
      <c r="W6168" t="s">
        <v>45</v>
      </c>
      <c r="X6168">
        <v>1</v>
      </c>
      <c r="Y6168" t="str">
        <f>IF(tblRides[[#This Row],[supply_demand_ratio]]&lt;0.8,"Below 0.8",IF(tblRides[[#This Row],[supply_demand_ratio]]&lt;1,"Between 0.8-1.0",IF(tblRides[[#This Row],[supply_demand_ratio]]&lt;=1.2,"Between 1.0-1.2","Above 1.2")))</f>
        <v>Between 0.8-1.0</v>
      </c>
    </row>
    <row r="6169" spans="1:25" x14ac:dyDescent="0.3">
      <c r="A6169" t="s">
        <v>6224</v>
      </c>
      <c r="B6169" s="1">
        <v>46077.779166666667</v>
      </c>
      <c r="C6169" s="2">
        <v>46077</v>
      </c>
      <c r="D6169">
        <v>18</v>
      </c>
      <c r="E6169" t="s">
        <v>62</v>
      </c>
      <c r="F6169" t="s">
        <v>26</v>
      </c>
      <c r="G6169">
        <v>8.6</v>
      </c>
      <c r="H6169">
        <v>172.07</v>
      </c>
      <c r="I6169">
        <v>173.47</v>
      </c>
      <c r="J6169">
        <v>1.1000000000000001</v>
      </c>
      <c r="K6169">
        <v>8</v>
      </c>
      <c r="L6169">
        <v>10</v>
      </c>
      <c r="M6169">
        <v>45</v>
      </c>
      <c r="N6169" t="s">
        <v>41</v>
      </c>
      <c r="O6169">
        <v>0.96399999999999997</v>
      </c>
      <c r="P6169" t="s">
        <v>28</v>
      </c>
      <c r="Q6169" t="s">
        <v>29</v>
      </c>
      <c r="R6169">
        <v>4.8499999999999996</v>
      </c>
      <c r="S6169">
        <v>9</v>
      </c>
      <c r="T6169">
        <v>1.4</v>
      </c>
      <c r="U6169">
        <v>2</v>
      </c>
      <c r="V6169" t="s">
        <v>587</v>
      </c>
      <c r="W6169" t="s">
        <v>45</v>
      </c>
      <c r="X6169">
        <v>1</v>
      </c>
      <c r="Y6169" t="str">
        <f>IF(tblRides[[#This Row],[supply_demand_ratio]]&lt;0.8,"Below 0.8",IF(tblRides[[#This Row],[supply_demand_ratio]]&lt;1,"Between 0.8-1.0",IF(tblRides[[#This Row],[supply_demand_ratio]]&lt;=1.2,"Between 1.0-1.2","Above 1.2")))</f>
        <v>Between 0.8-1.0</v>
      </c>
    </row>
    <row r="6170" spans="1:25" x14ac:dyDescent="0.3">
      <c r="A6170" t="s">
        <v>6225</v>
      </c>
      <c r="B6170" s="1">
        <v>46077.786111111112</v>
      </c>
      <c r="C6170" s="2">
        <v>46077</v>
      </c>
      <c r="D6170">
        <v>18</v>
      </c>
      <c r="E6170" t="s">
        <v>36</v>
      </c>
      <c r="F6170" t="s">
        <v>26</v>
      </c>
      <c r="G6170">
        <v>2.2999999999999998</v>
      </c>
      <c r="H6170">
        <v>83.15</v>
      </c>
      <c r="I6170">
        <v>83.75</v>
      </c>
      <c r="J6170">
        <v>1.2</v>
      </c>
      <c r="K6170">
        <v>8.6999999999999993</v>
      </c>
      <c r="L6170">
        <v>9.1999999999999993</v>
      </c>
      <c r="M6170">
        <v>90</v>
      </c>
      <c r="N6170" t="s">
        <v>27</v>
      </c>
      <c r="O6170">
        <v>0.68799999999999994</v>
      </c>
      <c r="P6170" t="s">
        <v>28</v>
      </c>
      <c r="Q6170" t="s">
        <v>29</v>
      </c>
      <c r="R6170">
        <v>4.66</v>
      </c>
      <c r="S6170">
        <v>4</v>
      </c>
      <c r="T6170">
        <v>0.6</v>
      </c>
      <c r="U6170">
        <v>0.5</v>
      </c>
      <c r="V6170" t="s">
        <v>587</v>
      </c>
      <c r="W6170" t="s">
        <v>45</v>
      </c>
      <c r="X6170">
        <v>1</v>
      </c>
      <c r="Y6170" t="str">
        <f>IF(tblRides[[#This Row],[supply_demand_ratio]]&lt;0.8,"Below 0.8",IF(tblRides[[#This Row],[supply_demand_ratio]]&lt;1,"Between 0.8-1.0",IF(tblRides[[#This Row],[supply_demand_ratio]]&lt;=1.2,"Between 1.0-1.2","Above 1.2")))</f>
        <v>Below 0.8</v>
      </c>
    </row>
    <row r="6171" spans="1:25" x14ac:dyDescent="0.3">
      <c r="A6171" t="s">
        <v>6226</v>
      </c>
      <c r="B6171" s="1">
        <v>46077.788888888892</v>
      </c>
      <c r="C6171" s="2">
        <v>46077</v>
      </c>
      <c r="D6171">
        <v>18</v>
      </c>
      <c r="E6171" t="s">
        <v>36</v>
      </c>
      <c r="F6171" t="s">
        <v>26</v>
      </c>
      <c r="G6171">
        <v>4.3</v>
      </c>
      <c r="H6171">
        <v>136.62</v>
      </c>
      <c r="J6171">
        <v>1.3</v>
      </c>
      <c r="K6171">
        <v>5.9</v>
      </c>
      <c r="M6171">
        <v>110</v>
      </c>
      <c r="N6171" t="s">
        <v>72</v>
      </c>
      <c r="O6171">
        <v>0.79700000000000004</v>
      </c>
      <c r="P6171" t="s">
        <v>82</v>
      </c>
      <c r="Q6171" t="s">
        <v>83</v>
      </c>
      <c r="R6171">
        <v>4.96</v>
      </c>
      <c r="S6171">
        <v>2</v>
      </c>
      <c r="V6171" t="s">
        <v>587</v>
      </c>
      <c r="W6171" t="s">
        <v>45</v>
      </c>
      <c r="X6171">
        <v>0</v>
      </c>
      <c r="Y6171" t="str">
        <f>IF(tblRides[[#This Row],[supply_demand_ratio]]&lt;0.8,"Below 0.8",IF(tblRides[[#This Row],[supply_demand_ratio]]&lt;1,"Between 0.8-1.0",IF(tblRides[[#This Row],[supply_demand_ratio]]&lt;=1.2,"Between 1.0-1.2","Above 1.2")))</f>
        <v>Below 0.8</v>
      </c>
    </row>
    <row r="6172" spans="1:25" x14ac:dyDescent="0.3">
      <c r="A6172" t="s">
        <v>6227</v>
      </c>
      <c r="B6172" s="1">
        <v>46077.792361111111</v>
      </c>
      <c r="C6172" s="2">
        <v>46077</v>
      </c>
      <c r="D6172">
        <v>19</v>
      </c>
      <c r="E6172" t="s">
        <v>25</v>
      </c>
      <c r="F6172" t="s">
        <v>26</v>
      </c>
      <c r="G6172">
        <v>5</v>
      </c>
      <c r="H6172">
        <v>150.07</v>
      </c>
      <c r="I6172">
        <v>148.43</v>
      </c>
      <c r="J6172">
        <v>1.3</v>
      </c>
      <c r="K6172">
        <v>5.8</v>
      </c>
      <c r="L6172">
        <v>6.1</v>
      </c>
      <c r="M6172">
        <v>82</v>
      </c>
      <c r="N6172" t="s">
        <v>27</v>
      </c>
      <c r="O6172">
        <v>0.58799999999999997</v>
      </c>
      <c r="P6172" t="s">
        <v>28</v>
      </c>
      <c r="Q6172" t="s">
        <v>29</v>
      </c>
      <c r="R6172">
        <v>4.97</v>
      </c>
      <c r="S6172">
        <v>13</v>
      </c>
      <c r="T6172">
        <v>-1.64</v>
      </c>
      <c r="U6172">
        <v>0.3</v>
      </c>
      <c r="V6172" t="s">
        <v>587</v>
      </c>
      <c r="W6172" t="s">
        <v>45</v>
      </c>
      <c r="X6172">
        <v>1</v>
      </c>
      <c r="Y6172" t="str">
        <f>IF(tblRides[[#This Row],[supply_demand_ratio]]&lt;0.8,"Below 0.8",IF(tblRides[[#This Row],[supply_demand_ratio]]&lt;1,"Between 0.8-1.0",IF(tblRides[[#This Row],[supply_demand_ratio]]&lt;=1.2,"Between 1.0-1.2","Above 1.2")))</f>
        <v>Below 0.8</v>
      </c>
    </row>
    <row r="6173" spans="1:25" x14ac:dyDescent="0.3">
      <c r="A6173" t="s">
        <v>6228</v>
      </c>
      <c r="B6173" s="1">
        <v>46077.844444444447</v>
      </c>
      <c r="C6173" s="2">
        <v>46077</v>
      </c>
      <c r="D6173">
        <v>20</v>
      </c>
      <c r="E6173" t="s">
        <v>36</v>
      </c>
      <c r="F6173" t="s">
        <v>26</v>
      </c>
      <c r="G6173">
        <v>18.100000000000001</v>
      </c>
      <c r="H6173">
        <v>377.27</v>
      </c>
      <c r="I6173">
        <v>375.1</v>
      </c>
      <c r="J6173">
        <v>1.2</v>
      </c>
      <c r="K6173">
        <v>6.8</v>
      </c>
      <c r="L6173">
        <v>9.8000000000000007</v>
      </c>
      <c r="M6173">
        <v>99</v>
      </c>
      <c r="N6173" t="s">
        <v>27</v>
      </c>
      <c r="O6173">
        <v>0.80100000000000005</v>
      </c>
      <c r="P6173" t="s">
        <v>28</v>
      </c>
      <c r="Q6173" t="s">
        <v>29</v>
      </c>
      <c r="R6173">
        <v>4.2300000000000004</v>
      </c>
      <c r="S6173">
        <v>35</v>
      </c>
      <c r="T6173">
        <v>-2.17</v>
      </c>
      <c r="U6173">
        <v>3</v>
      </c>
      <c r="V6173" t="s">
        <v>587</v>
      </c>
      <c r="W6173" t="s">
        <v>45</v>
      </c>
      <c r="X6173">
        <v>1</v>
      </c>
      <c r="Y6173" t="str">
        <f>IF(tblRides[[#This Row],[supply_demand_ratio]]&lt;0.8,"Below 0.8",IF(tblRides[[#This Row],[supply_demand_ratio]]&lt;1,"Between 0.8-1.0",IF(tblRides[[#This Row],[supply_demand_ratio]]&lt;=1.2,"Between 1.0-1.2","Above 1.2")))</f>
        <v>Between 0.8-1.0</v>
      </c>
    </row>
    <row r="6174" spans="1:25" x14ac:dyDescent="0.3">
      <c r="A6174" t="s">
        <v>6229</v>
      </c>
      <c r="B6174" s="1">
        <v>46077.848611111112</v>
      </c>
      <c r="C6174" s="2">
        <v>46077</v>
      </c>
      <c r="D6174">
        <v>20</v>
      </c>
      <c r="E6174" t="s">
        <v>36</v>
      </c>
      <c r="F6174" t="s">
        <v>34</v>
      </c>
      <c r="G6174">
        <v>12.1</v>
      </c>
      <c r="H6174">
        <v>239.64</v>
      </c>
      <c r="J6174">
        <v>1.1000000000000001</v>
      </c>
      <c r="K6174">
        <v>9.9</v>
      </c>
      <c r="L6174">
        <v>10.199999999999999</v>
      </c>
      <c r="M6174">
        <v>81</v>
      </c>
      <c r="N6174" t="s">
        <v>27</v>
      </c>
      <c r="O6174">
        <v>0.70599999999999996</v>
      </c>
      <c r="P6174" t="s">
        <v>58</v>
      </c>
      <c r="Q6174" t="s">
        <v>59</v>
      </c>
      <c r="R6174">
        <v>4.55</v>
      </c>
      <c r="S6174">
        <v>0</v>
      </c>
      <c r="U6174">
        <v>0.3</v>
      </c>
      <c r="V6174" t="s">
        <v>587</v>
      </c>
      <c r="W6174" t="s">
        <v>45</v>
      </c>
      <c r="X6174">
        <v>0</v>
      </c>
      <c r="Y6174" t="str">
        <f>IF(tblRides[[#This Row],[supply_demand_ratio]]&lt;0.8,"Below 0.8",IF(tblRides[[#This Row],[supply_demand_ratio]]&lt;1,"Between 0.8-1.0",IF(tblRides[[#This Row],[supply_demand_ratio]]&lt;=1.2,"Between 1.0-1.2","Above 1.2")))</f>
        <v>Below 0.8</v>
      </c>
    </row>
    <row r="6175" spans="1:25" x14ac:dyDescent="0.3">
      <c r="A6175" t="s">
        <v>6230</v>
      </c>
      <c r="B6175" s="1">
        <v>46077.870833333334</v>
      </c>
      <c r="C6175" s="2">
        <v>46077</v>
      </c>
      <c r="D6175">
        <v>20</v>
      </c>
      <c r="E6175" t="s">
        <v>62</v>
      </c>
      <c r="F6175" t="s">
        <v>26</v>
      </c>
      <c r="G6175">
        <v>10.3</v>
      </c>
      <c r="H6175">
        <v>196.01</v>
      </c>
      <c r="I6175">
        <v>204.28</v>
      </c>
      <c r="J6175">
        <v>1</v>
      </c>
      <c r="K6175">
        <v>6.9</v>
      </c>
      <c r="L6175">
        <v>7.6</v>
      </c>
      <c r="M6175">
        <v>58</v>
      </c>
      <c r="N6175" t="s">
        <v>41</v>
      </c>
      <c r="O6175">
        <v>1.639</v>
      </c>
      <c r="P6175" t="s">
        <v>28</v>
      </c>
      <c r="Q6175" t="s">
        <v>29</v>
      </c>
      <c r="R6175">
        <v>4.55</v>
      </c>
      <c r="S6175">
        <v>7</v>
      </c>
      <c r="T6175">
        <v>8.27</v>
      </c>
      <c r="U6175">
        <v>0.7</v>
      </c>
      <c r="V6175" t="s">
        <v>587</v>
      </c>
      <c r="W6175" t="s">
        <v>45</v>
      </c>
      <c r="X6175">
        <v>1</v>
      </c>
      <c r="Y6175" t="str">
        <f>IF(tblRides[[#This Row],[supply_demand_ratio]]&lt;0.8,"Below 0.8",IF(tblRides[[#This Row],[supply_demand_ratio]]&lt;1,"Between 0.8-1.0",IF(tblRides[[#This Row],[supply_demand_ratio]]&lt;=1.2,"Between 1.0-1.2","Above 1.2")))</f>
        <v>Above 1.2</v>
      </c>
    </row>
    <row r="6176" spans="1:25" x14ac:dyDescent="0.3">
      <c r="A6176" t="s">
        <v>6231</v>
      </c>
      <c r="B6176" s="1">
        <v>46077.879166666666</v>
      </c>
      <c r="C6176" s="2">
        <v>46077</v>
      </c>
      <c r="D6176">
        <v>21</v>
      </c>
      <c r="E6176" t="s">
        <v>33</v>
      </c>
      <c r="F6176" t="s">
        <v>34</v>
      </c>
      <c r="G6176">
        <v>3.9</v>
      </c>
      <c r="H6176">
        <v>128.78</v>
      </c>
      <c r="J6176">
        <v>1.2</v>
      </c>
      <c r="K6176">
        <v>9</v>
      </c>
      <c r="L6176">
        <v>10.5</v>
      </c>
      <c r="M6176">
        <v>87</v>
      </c>
      <c r="N6176" t="s">
        <v>27</v>
      </c>
      <c r="O6176">
        <v>1.006</v>
      </c>
      <c r="P6176" t="s">
        <v>58</v>
      </c>
      <c r="Q6176" t="s">
        <v>88</v>
      </c>
      <c r="R6176">
        <v>4.9000000000000004</v>
      </c>
      <c r="S6176">
        <v>0</v>
      </c>
      <c r="U6176">
        <v>1.5</v>
      </c>
      <c r="V6176" t="s">
        <v>587</v>
      </c>
      <c r="W6176" t="s">
        <v>45</v>
      </c>
      <c r="X6176">
        <v>0</v>
      </c>
      <c r="Y6176" t="str">
        <f>IF(tblRides[[#This Row],[supply_demand_ratio]]&lt;0.8,"Below 0.8",IF(tblRides[[#This Row],[supply_demand_ratio]]&lt;1,"Between 0.8-1.0",IF(tblRides[[#This Row],[supply_demand_ratio]]&lt;=1.2,"Between 1.0-1.2","Above 1.2")))</f>
        <v>Between 1.0-1.2</v>
      </c>
    </row>
    <row r="6177" spans="1:25" x14ac:dyDescent="0.3">
      <c r="A6177" t="s">
        <v>6232</v>
      </c>
      <c r="B6177" s="1">
        <v>46077.885416666664</v>
      </c>
      <c r="C6177" s="2">
        <v>46077</v>
      </c>
      <c r="D6177">
        <v>21</v>
      </c>
      <c r="E6177" t="s">
        <v>33</v>
      </c>
      <c r="F6177" t="s">
        <v>26</v>
      </c>
      <c r="G6177">
        <v>5.3</v>
      </c>
      <c r="H6177">
        <v>123.18</v>
      </c>
      <c r="I6177">
        <v>121.42</v>
      </c>
      <c r="J6177">
        <v>1.1000000000000001</v>
      </c>
      <c r="K6177">
        <v>10.9</v>
      </c>
      <c r="L6177">
        <v>14.1</v>
      </c>
      <c r="M6177">
        <v>79</v>
      </c>
      <c r="N6177" t="s">
        <v>27</v>
      </c>
      <c r="O6177">
        <v>0.93899999999999995</v>
      </c>
      <c r="P6177" t="s">
        <v>28</v>
      </c>
      <c r="Q6177" t="s">
        <v>29</v>
      </c>
      <c r="R6177">
        <v>4.4400000000000004</v>
      </c>
      <c r="S6177">
        <v>4</v>
      </c>
      <c r="T6177">
        <v>-1.76</v>
      </c>
      <c r="U6177">
        <v>3.2</v>
      </c>
      <c r="V6177" t="s">
        <v>587</v>
      </c>
      <c r="W6177" t="s">
        <v>77</v>
      </c>
      <c r="X6177">
        <v>1</v>
      </c>
      <c r="Y6177" t="str">
        <f>IF(tblRides[[#This Row],[supply_demand_ratio]]&lt;0.8,"Below 0.8",IF(tblRides[[#This Row],[supply_demand_ratio]]&lt;1,"Between 0.8-1.0",IF(tblRides[[#This Row],[supply_demand_ratio]]&lt;=1.2,"Between 1.0-1.2","Above 1.2")))</f>
        <v>Between 0.8-1.0</v>
      </c>
    </row>
    <row r="6178" spans="1:25" x14ac:dyDescent="0.3">
      <c r="A6178" t="s">
        <v>6233</v>
      </c>
      <c r="B6178" s="1">
        <v>46077.902083333334</v>
      </c>
      <c r="C6178" s="2">
        <v>46077</v>
      </c>
      <c r="D6178">
        <v>21</v>
      </c>
      <c r="E6178" t="s">
        <v>43</v>
      </c>
      <c r="F6178" t="s">
        <v>34</v>
      </c>
      <c r="G6178">
        <v>8.6999999999999993</v>
      </c>
      <c r="H6178">
        <v>173.03</v>
      </c>
      <c r="I6178">
        <v>162.52000000000001</v>
      </c>
      <c r="J6178">
        <v>1.1000000000000001</v>
      </c>
      <c r="K6178">
        <v>4.9000000000000004</v>
      </c>
      <c r="L6178">
        <v>9.5</v>
      </c>
      <c r="M6178">
        <v>50</v>
      </c>
      <c r="N6178" t="s">
        <v>41</v>
      </c>
      <c r="O6178">
        <v>0.93899999999999995</v>
      </c>
      <c r="P6178" t="s">
        <v>28</v>
      </c>
      <c r="Q6178" t="s">
        <v>29</v>
      </c>
      <c r="R6178">
        <v>4.24</v>
      </c>
      <c r="S6178">
        <v>0</v>
      </c>
      <c r="T6178">
        <v>-10.51</v>
      </c>
      <c r="U6178">
        <v>4.5999999999999996</v>
      </c>
      <c r="V6178" t="s">
        <v>587</v>
      </c>
      <c r="W6178" t="s">
        <v>31</v>
      </c>
      <c r="X6178">
        <v>1</v>
      </c>
      <c r="Y6178" t="str">
        <f>IF(tblRides[[#This Row],[supply_demand_ratio]]&lt;0.8,"Below 0.8",IF(tblRides[[#This Row],[supply_demand_ratio]]&lt;1,"Between 0.8-1.0",IF(tblRides[[#This Row],[supply_demand_ratio]]&lt;=1.2,"Between 1.0-1.2","Above 1.2")))</f>
        <v>Between 0.8-1.0</v>
      </c>
    </row>
    <row r="6179" spans="1:25" x14ac:dyDescent="0.3">
      <c r="A6179" t="s">
        <v>6234</v>
      </c>
      <c r="B6179" s="1">
        <v>46077.904861111114</v>
      </c>
      <c r="C6179" s="2">
        <v>46077</v>
      </c>
      <c r="D6179">
        <v>21</v>
      </c>
      <c r="E6179" t="s">
        <v>36</v>
      </c>
      <c r="F6179" t="s">
        <v>26</v>
      </c>
      <c r="G6179">
        <v>9</v>
      </c>
      <c r="H6179">
        <v>196.41</v>
      </c>
      <c r="I6179">
        <v>197.71</v>
      </c>
      <c r="J6179">
        <v>1</v>
      </c>
      <c r="K6179">
        <v>6.7</v>
      </c>
      <c r="L6179">
        <v>5.7</v>
      </c>
      <c r="M6179">
        <v>98</v>
      </c>
      <c r="N6179" t="s">
        <v>27</v>
      </c>
      <c r="O6179">
        <v>0.90900000000000003</v>
      </c>
      <c r="P6179" t="s">
        <v>28</v>
      </c>
      <c r="Q6179" t="s">
        <v>29</v>
      </c>
      <c r="R6179">
        <v>4.51</v>
      </c>
      <c r="S6179">
        <v>8</v>
      </c>
      <c r="T6179">
        <v>1.3</v>
      </c>
      <c r="U6179">
        <v>-1</v>
      </c>
      <c r="V6179" t="s">
        <v>587</v>
      </c>
      <c r="W6179" t="s">
        <v>45</v>
      </c>
      <c r="X6179">
        <v>1</v>
      </c>
      <c r="Y6179" t="str">
        <f>IF(tblRides[[#This Row],[supply_demand_ratio]]&lt;0.8,"Below 0.8",IF(tblRides[[#This Row],[supply_demand_ratio]]&lt;1,"Between 0.8-1.0",IF(tblRides[[#This Row],[supply_demand_ratio]]&lt;=1.2,"Between 1.0-1.2","Above 1.2")))</f>
        <v>Between 0.8-1.0</v>
      </c>
    </row>
    <row r="6180" spans="1:25" x14ac:dyDescent="0.3">
      <c r="A6180" t="s">
        <v>6235</v>
      </c>
      <c r="B6180" s="1">
        <v>46077.904861111114</v>
      </c>
      <c r="C6180" s="2">
        <v>46077</v>
      </c>
      <c r="D6180">
        <v>21</v>
      </c>
      <c r="E6180" t="s">
        <v>62</v>
      </c>
      <c r="F6180" t="s">
        <v>34</v>
      </c>
      <c r="G6180">
        <v>5.6</v>
      </c>
      <c r="H6180">
        <v>146.76</v>
      </c>
      <c r="I6180">
        <v>140.1</v>
      </c>
      <c r="J6180">
        <v>1.1000000000000001</v>
      </c>
      <c r="K6180">
        <v>4.8</v>
      </c>
      <c r="L6180">
        <v>7.2</v>
      </c>
      <c r="M6180">
        <v>54</v>
      </c>
      <c r="N6180" t="s">
        <v>41</v>
      </c>
      <c r="O6180">
        <v>1.306</v>
      </c>
      <c r="P6180" t="s">
        <v>28</v>
      </c>
      <c r="Q6180" t="s">
        <v>29</v>
      </c>
      <c r="R6180">
        <v>4.83</v>
      </c>
      <c r="S6180">
        <v>0</v>
      </c>
      <c r="T6180">
        <v>-6.66</v>
      </c>
      <c r="U6180">
        <v>2.4</v>
      </c>
      <c r="V6180" t="s">
        <v>587</v>
      </c>
      <c r="W6180" t="s">
        <v>31</v>
      </c>
      <c r="X6180">
        <v>1</v>
      </c>
      <c r="Y6180" t="str">
        <f>IF(tblRides[[#This Row],[supply_demand_ratio]]&lt;0.8,"Below 0.8",IF(tblRides[[#This Row],[supply_demand_ratio]]&lt;1,"Between 0.8-1.0",IF(tblRides[[#This Row],[supply_demand_ratio]]&lt;=1.2,"Between 1.0-1.2","Above 1.2")))</f>
        <v>Above 1.2</v>
      </c>
    </row>
    <row r="6181" spans="1:25" x14ac:dyDescent="0.3">
      <c r="A6181" t="s">
        <v>6236</v>
      </c>
      <c r="B6181" s="1">
        <v>46077.920138888891</v>
      </c>
      <c r="C6181" s="2">
        <v>46077</v>
      </c>
      <c r="D6181">
        <v>22</v>
      </c>
      <c r="E6181" t="s">
        <v>33</v>
      </c>
      <c r="F6181" t="s">
        <v>26</v>
      </c>
      <c r="G6181">
        <v>5.0999999999999996</v>
      </c>
      <c r="H6181">
        <v>115.52</v>
      </c>
      <c r="I6181">
        <v>110.52</v>
      </c>
      <c r="J6181">
        <v>1</v>
      </c>
      <c r="K6181">
        <v>3.3</v>
      </c>
      <c r="L6181">
        <v>5.9</v>
      </c>
      <c r="M6181">
        <v>101</v>
      </c>
      <c r="N6181" t="s">
        <v>41</v>
      </c>
      <c r="O6181">
        <v>1.671</v>
      </c>
      <c r="P6181" t="s">
        <v>28</v>
      </c>
      <c r="Q6181" t="s">
        <v>29</v>
      </c>
      <c r="R6181">
        <v>5</v>
      </c>
      <c r="S6181">
        <v>25</v>
      </c>
      <c r="T6181">
        <v>-5</v>
      </c>
      <c r="U6181">
        <v>2.6</v>
      </c>
      <c r="V6181" t="s">
        <v>587</v>
      </c>
      <c r="W6181" t="s">
        <v>31</v>
      </c>
      <c r="X6181">
        <v>1</v>
      </c>
      <c r="Y6181" t="str">
        <f>IF(tblRides[[#This Row],[supply_demand_ratio]]&lt;0.8,"Below 0.8",IF(tblRides[[#This Row],[supply_demand_ratio]]&lt;1,"Between 0.8-1.0",IF(tblRides[[#This Row],[supply_demand_ratio]]&lt;=1.2,"Between 1.0-1.2","Above 1.2")))</f>
        <v>Above 1.2</v>
      </c>
    </row>
    <row r="6182" spans="1:25" x14ac:dyDescent="0.3">
      <c r="A6182" t="s">
        <v>6237</v>
      </c>
      <c r="B6182" s="1">
        <v>46077.925694444442</v>
      </c>
      <c r="C6182" s="2">
        <v>46077</v>
      </c>
      <c r="D6182">
        <v>22</v>
      </c>
      <c r="E6182" t="s">
        <v>25</v>
      </c>
      <c r="F6182" t="s">
        <v>26</v>
      </c>
      <c r="G6182">
        <v>8.8000000000000007</v>
      </c>
      <c r="H6182">
        <v>190.53</v>
      </c>
      <c r="I6182">
        <v>188.38</v>
      </c>
      <c r="J6182">
        <v>1.1000000000000001</v>
      </c>
      <c r="K6182">
        <v>7.1</v>
      </c>
      <c r="L6182">
        <v>8.6</v>
      </c>
      <c r="M6182">
        <v>105</v>
      </c>
      <c r="N6182" t="s">
        <v>27</v>
      </c>
      <c r="O6182">
        <v>0.752</v>
      </c>
      <c r="P6182" t="s">
        <v>28</v>
      </c>
      <c r="Q6182" t="s">
        <v>29</v>
      </c>
      <c r="R6182">
        <v>4.3899999999999997</v>
      </c>
      <c r="S6182">
        <v>19</v>
      </c>
      <c r="T6182">
        <v>-2.15</v>
      </c>
      <c r="U6182">
        <v>1.5</v>
      </c>
      <c r="V6182" t="s">
        <v>587</v>
      </c>
      <c r="W6182" t="s">
        <v>45</v>
      </c>
      <c r="X6182">
        <v>1</v>
      </c>
      <c r="Y6182" t="str">
        <f>IF(tblRides[[#This Row],[supply_demand_ratio]]&lt;0.8,"Below 0.8",IF(tblRides[[#This Row],[supply_demand_ratio]]&lt;1,"Between 0.8-1.0",IF(tblRides[[#This Row],[supply_demand_ratio]]&lt;=1.2,"Between 1.0-1.2","Above 1.2")))</f>
        <v>Below 0.8</v>
      </c>
    </row>
    <row r="6183" spans="1:25" x14ac:dyDescent="0.3">
      <c r="A6183" t="s">
        <v>6238</v>
      </c>
      <c r="B6183" s="1">
        <v>46077.929861111108</v>
      </c>
      <c r="C6183" s="2">
        <v>46077</v>
      </c>
      <c r="D6183">
        <v>22</v>
      </c>
      <c r="E6183" t="s">
        <v>25</v>
      </c>
      <c r="F6183" t="s">
        <v>34</v>
      </c>
      <c r="G6183">
        <v>14.1</v>
      </c>
      <c r="H6183">
        <v>258.11</v>
      </c>
      <c r="I6183">
        <v>244.36</v>
      </c>
      <c r="J6183">
        <v>1</v>
      </c>
      <c r="K6183">
        <v>5</v>
      </c>
      <c r="L6183">
        <v>1</v>
      </c>
      <c r="M6183">
        <v>109</v>
      </c>
      <c r="N6183" t="s">
        <v>27</v>
      </c>
      <c r="O6183">
        <v>1.042</v>
      </c>
      <c r="P6183" t="s">
        <v>28</v>
      </c>
      <c r="Q6183" t="s">
        <v>29</v>
      </c>
      <c r="R6183">
        <v>4.54</v>
      </c>
      <c r="S6183">
        <v>0</v>
      </c>
      <c r="T6183">
        <v>-13.75</v>
      </c>
      <c r="U6183">
        <v>-4</v>
      </c>
      <c r="V6183" t="s">
        <v>587</v>
      </c>
      <c r="W6183" t="s">
        <v>31</v>
      </c>
      <c r="X6183">
        <v>1</v>
      </c>
      <c r="Y6183" t="str">
        <f>IF(tblRides[[#This Row],[supply_demand_ratio]]&lt;0.8,"Below 0.8",IF(tblRides[[#This Row],[supply_demand_ratio]]&lt;1,"Between 0.8-1.0",IF(tblRides[[#This Row],[supply_demand_ratio]]&lt;=1.2,"Between 1.0-1.2","Above 1.2")))</f>
        <v>Between 1.0-1.2</v>
      </c>
    </row>
    <row r="6184" spans="1:25" x14ac:dyDescent="0.3">
      <c r="A6184" t="s">
        <v>6239</v>
      </c>
      <c r="B6184" s="1">
        <v>46077.936111111114</v>
      </c>
      <c r="C6184" s="2">
        <v>46077</v>
      </c>
      <c r="D6184">
        <v>22</v>
      </c>
      <c r="E6184" t="s">
        <v>33</v>
      </c>
      <c r="F6184" t="s">
        <v>26</v>
      </c>
      <c r="G6184">
        <v>1.6</v>
      </c>
      <c r="H6184">
        <v>64.45</v>
      </c>
      <c r="I6184">
        <v>65.72</v>
      </c>
      <c r="J6184">
        <v>1</v>
      </c>
      <c r="K6184">
        <v>4.4000000000000004</v>
      </c>
      <c r="L6184">
        <v>5.0999999999999996</v>
      </c>
      <c r="M6184">
        <v>86</v>
      </c>
      <c r="N6184" t="s">
        <v>27</v>
      </c>
      <c r="O6184">
        <v>0.995</v>
      </c>
      <c r="P6184" t="s">
        <v>28</v>
      </c>
      <c r="Q6184" t="s">
        <v>29</v>
      </c>
      <c r="R6184">
        <v>4.75</v>
      </c>
      <c r="S6184">
        <v>1</v>
      </c>
      <c r="T6184">
        <v>1.27</v>
      </c>
      <c r="U6184">
        <v>0.7</v>
      </c>
      <c r="V6184" t="s">
        <v>587</v>
      </c>
      <c r="W6184" t="s">
        <v>31</v>
      </c>
      <c r="X6184">
        <v>1</v>
      </c>
      <c r="Y6184" t="str">
        <f>IF(tblRides[[#This Row],[supply_demand_ratio]]&lt;0.8,"Below 0.8",IF(tblRides[[#This Row],[supply_demand_ratio]]&lt;1,"Between 0.8-1.0",IF(tblRides[[#This Row],[supply_demand_ratio]]&lt;=1.2,"Between 1.0-1.2","Above 1.2")))</f>
        <v>Between 0.8-1.0</v>
      </c>
    </row>
    <row r="6185" spans="1:25" x14ac:dyDescent="0.3">
      <c r="A6185" t="s">
        <v>6240</v>
      </c>
      <c r="B6185" s="1">
        <v>46077.936111111114</v>
      </c>
      <c r="C6185" s="2">
        <v>46077</v>
      </c>
      <c r="D6185">
        <v>22</v>
      </c>
      <c r="E6185" t="s">
        <v>36</v>
      </c>
      <c r="F6185" t="s">
        <v>34</v>
      </c>
      <c r="G6185">
        <v>8.9</v>
      </c>
      <c r="H6185">
        <v>182.55</v>
      </c>
      <c r="I6185">
        <v>183.82</v>
      </c>
      <c r="J6185">
        <v>1</v>
      </c>
      <c r="K6185">
        <v>3.9</v>
      </c>
      <c r="L6185">
        <v>5.3</v>
      </c>
      <c r="M6185">
        <v>100</v>
      </c>
      <c r="N6185" t="s">
        <v>27</v>
      </c>
      <c r="O6185">
        <v>0.97799999999999998</v>
      </c>
      <c r="P6185" t="s">
        <v>28</v>
      </c>
      <c r="Q6185" t="s">
        <v>29</v>
      </c>
      <c r="R6185">
        <v>4.93</v>
      </c>
      <c r="S6185">
        <v>0</v>
      </c>
      <c r="T6185">
        <v>1.27</v>
      </c>
      <c r="U6185">
        <v>1.4</v>
      </c>
      <c r="V6185" t="s">
        <v>587</v>
      </c>
      <c r="W6185" t="s">
        <v>31</v>
      </c>
      <c r="X6185">
        <v>1</v>
      </c>
      <c r="Y6185" t="str">
        <f>IF(tblRides[[#This Row],[supply_demand_ratio]]&lt;0.8,"Below 0.8",IF(tblRides[[#This Row],[supply_demand_ratio]]&lt;1,"Between 0.8-1.0",IF(tblRides[[#This Row],[supply_demand_ratio]]&lt;=1.2,"Between 1.0-1.2","Above 1.2")))</f>
        <v>Between 0.8-1.0</v>
      </c>
    </row>
    <row r="6186" spans="1:25" x14ac:dyDescent="0.3">
      <c r="A6186" t="s">
        <v>6241</v>
      </c>
      <c r="B6186" s="1">
        <v>46077.943055555559</v>
      </c>
      <c r="C6186" s="2">
        <v>46077</v>
      </c>
      <c r="D6186">
        <v>22</v>
      </c>
      <c r="E6186" t="s">
        <v>25</v>
      </c>
      <c r="F6186" t="s">
        <v>26</v>
      </c>
      <c r="G6186">
        <v>4.2</v>
      </c>
      <c r="H6186">
        <v>105.53</v>
      </c>
      <c r="J6186">
        <v>1</v>
      </c>
      <c r="K6186">
        <v>5.2</v>
      </c>
      <c r="L6186">
        <v>9.9</v>
      </c>
      <c r="M6186">
        <v>112</v>
      </c>
      <c r="N6186" t="s">
        <v>27</v>
      </c>
      <c r="O6186">
        <v>0.93799999999999994</v>
      </c>
      <c r="P6186" t="s">
        <v>58</v>
      </c>
      <c r="Q6186" t="s">
        <v>59</v>
      </c>
      <c r="R6186">
        <v>5</v>
      </c>
      <c r="S6186">
        <v>18</v>
      </c>
      <c r="U6186">
        <v>4.7</v>
      </c>
      <c r="V6186" t="s">
        <v>587</v>
      </c>
      <c r="W6186" t="s">
        <v>45</v>
      </c>
      <c r="X6186">
        <v>0</v>
      </c>
      <c r="Y6186" t="str">
        <f>IF(tblRides[[#This Row],[supply_demand_ratio]]&lt;0.8,"Below 0.8",IF(tblRides[[#This Row],[supply_demand_ratio]]&lt;1,"Between 0.8-1.0",IF(tblRides[[#This Row],[supply_demand_ratio]]&lt;=1.2,"Between 1.0-1.2","Above 1.2")))</f>
        <v>Between 0.8-1.0</v>
      </c>
    </row>
    <row r="6187" spans="1:25" x14ac:dyDescent="0.3">
      <c r="A6187" t="s">
        <v>6242</v>
      </c>
      <c r="B6187" s="1">
        <v>46077.946527777778</v>
      </c>
      <c r="C6187" s="2">
        <v>46077</v>
      </c>
      <c r="D6187">
        <v>22</v>
      </c>
      <c r="E6187" t="s">
        <v>43</v>
      </c>
      <c r="F6187" t="s">
        <v>26</v>
      </c>
      <c r="G6187">
        <v>3.1</v>
      </c>
      <c r="H6187">
        <v>88.14</v>
      </c>
      <c r="J6187">
        <v>1</v>
      </c>
      <c r="K6187">
        <v>3.7</v>
      </c>
      <c r="L6187">
        <v>8.1999999999999993</v>
      </c>
      <c r="M6187">
        <v>58</v>
      </c>
      <c r="N6187" t="s">
        <v>41</v>
      </c>
      <c r="O6187">
        <v>1.2330000000000001</v>
      </c>
      <c r="P6187" t="s">
        <v>58</v>
      </c>
      <c r="Q6187" t="s">
        <v>59</v>
      </c>
      <c r="R6187">
        <v>4.79</v>
      </c>
      <c r="S6187">
        <v>11</v>
      </c>
      <c r="U6187">
        <v>4.5</v>
      </c>
      <c r="V6187" t="s">
        <v>587</v>
      </c>
      <c r="W6187" t="s">
        <v>31</v>
      </c>
      <c r="X6187">
        <v>0</v>
      </c>
      <c r="Y6187" t="str">
        <f>IF(tblRides[[#This Row],[supply_demand_ratio]]&lt;0.8,"Below 0.8",IF(tblRides[[#This Row],[supply_demand_ratio]]&lt;1,"Between 0.8-1.0",IF(tblRides[[#This Row],[supply_demand_ratio]]&lt;=1.2,"Between 1.0-1.2","Above 1.2")))</f>
        <v>Above 1.2</v>
      </c>
    </row>
    <row r="6188" spans="1:25" x14ac:dyDescent="0.3">
      <c r="A6188" t="s">
        <v>6243</v>
      </c>
      <c r="B6188" s="1">
        <v>46077.954861111109</v>
      </c>
      <c r="C6188" s="2">
        <v>46077</v>
      </c>
      <c r="D6188">
        <v>22</v>
      </c>
      <c r="E6188" t="s">
        <v>62</v>
      </c>
      <c r="F6188" t="s">
        <v>26</v>
      </c>
      <c r="G6188">
        <v>1.9</v>
      </c>
      <c r="H6188">
        <v>73.760000000000005</v>
      </c>
      <c r="I6188">
        <v>72.66</v>
      </c>
      <c r="J6188">
        <v>1.1000000000000001</v>
      </c>
      <c r="K6188">
        <v>4.2</v>
      </c>
      <c r="L6188">
        <v>7</v>
      </c>
      <c r="M6188">
        <v>59</v>
      </c>
      <c r="N6188" t="s">
        <v>41</v>
      </c>
      <c r="O6188">
        <v>2.2000000000000002</v>
      </c>
      <c r="P6188" t="s">
        <v>28</v>
      </c>
      <c r="Q6188" t="s">
        <v>29</v>
      </c>
      <c r="R6188">
        <v>4.87</v>
      </c>
      <c r="S6188">
        <v>9</v>
      </c>
      <c r="T6188">
        <v>-1.1000000000000001</v>
      </c>
      <c r="U6188">
        <v>2.8</v>
      </c>
      <c r="V6188" t="s">
        <v>587</v>
      </c>
      <c r="W6188" t="s">
        <v>31</v>
      </c>
      <c r="X6188">
        <v>1</v>
      </c>
      <c r="Y6188" t="str">
        <f>IF(tblRides[[#This Row],[supply_demand_ratio]]&lt;0.8,"Below 0.8",IF(tblRides[[#This Row],[supply_demand_ratio]]&lt;1,"Between 0.8-1.0",IF(tblRides[[#This Row],[supply_demand_ratio]]&lt;=1.2,"Between 1.0-1.2","Above 1.2")))</f>
        <v>Above 1.2</v>
      </c>
    </row>
    <row r="6189" spans="1:25" x14ac:dyDescent="0.3">
      <c r="A6189" t="s">
        <v>6244</v>
      </c>
      <c r="B6189" s="1">
        <v>46077.96875</v>
      </c>
      <c r="C6189" s="2">
        <v>46077</v>
      </c>
      <c r="D6189">
        <v>23</v>
      </c>
      <c r="E6189" t="s">
        <v>33</v>
      </c>
      <c r="F6189" t="s">
        <v>26</v>
      </c>
      <c r="G6189">
        <v>3.3</v>
      </c>
      <c r="H6189">
        <v>86.93</v>
      </c>
      <c r="I6189">
        <v>87.17</v>
      </c>
      <c r="J6189">
        <v>1</v>
      </c>
      <c r="K6189">
        <v>2</v>
      </c>
      <c r="L6189">
        <v>10</v>
      </c>
      <c r="M6189">
        <v>90</v>
      </c>
      <c r="N6189" t="s">
        <v>41</v>
      </c>
      <c r="O6189">
        <v>1.397</v>
      </c>
      <c r="P6189" t="s">
        <v>28</v>
      </c>
      <c r="Q6189" t="s">
        <v>29</v>
      </c>
      <c r="R6189">
        <v>4.7300000000000004</v>
      </c>
      <c r="S6189">
        <v>18</v>
      </c>
      <c r="T6189">
        <v>0.24</v>
      </c>
      <c r="U6189">
        <v>8</v>
      </c>
      <c r="V6189" t="s">
        <v>587</v>
      </c>
      <c r="W6189" t="s">
        <v>31</v>
      </c>
      <c r="X6189">
        <v>1</v>
      </c>
      <c r="Y6189" t="str">
        <f>IF(tblRides[[#This Row],[supply_demand_ratio]]&lt;0.8,"Below 0.8",IF(tblRides[[#This Row],[supply_demand_ratio]]&lt;1,"Between 0.8-1.0",IF(tblRides[[#This Row],[supply_demand_ratio]]&lt;=1.2,"Between 1.0-1.2","Above 1.2")))</f>
        <v>Above 1.2</v>
      </c>
    </row>
    <row r="6190" spans="1:25" x14ac:dyDescent="0.3">
      <c r="A6190" t="s">
        <v>6245</v>
      </c>
      <c r="B6190" s="1">
        <v>46077.973611111112</v>
      </c>
      <c r="C6190" s="2">
        <v>46077</v>
      </c>
      <c r="D6190">
        <v>23</v>
      </c>
      <c r="E6190" t="s">
        <v>25</v>
      </c>
      <c r="F6190" t="s">
        <v>26</v>
      </c>
      <c r="G6190">
        <v>6.2</v>
      </c>
      <c r="H6190">
        <v>140.97</v>
      </c>
      <c r="I6190">
        <v>153.85</v>
      </c>
      <c r="J6190">
        <v>1</v>
      </c>
      <c r="K6190">
        <v>2.8</v>
      </c>
      <c r="L6190">
        <v>5.3</v>
      </c>
      <c r="M6190">
        <v>123</v>
      </c>
      <c r="N6190" t="s">
        <v>27</v>
      </c>
      <c r="O6190">
        <v>0.998</v>
      </c>
      <c r="P6190" t="s">
        <v>28</v>
      </c>
      <c r="Q6190" t="s">
        <v>29</v>
      </c>
      <c r="R6190">
        <v>5</v>
      </c>
      <c r="S6190">
        <v>8</v>
      </c>
      <c r="T6190">
        <v>12.88</v>
      </c>
      <c r="U6190">
        <v>2.5</v>
      </c>
      <c r="V6190" t="s">
        <v>587</v>
      </c>
      <c r="W6190" t="s">
        <v>31</v>
      </c>
      <c r="X6190">
        <v>1</v>
      </c>
      <c r="Y6190" t="str">
        <f>IF(tblRides[[#This Row],[supply_demand_ratio]]&lt;0.8,"Below 0.8",IF(tblRides[[#This Row],[supply_demand_ratio]]&lt;1,"Between 0.8-1.0",IF(tblRides[[#This Row],[supply_demand_ratio]]&lt;=1.2,"Between 1.0-1.2","Above 1.2")))</f>
        <v>Between 0.8-1.0</v>
      </c>
    </row>
    <row r="6191" spans="1:25" x14ac:dyDescent="0.3">
      <c r="A6191" t="s">
        <v>6246</v>
      </c>
      <c r="B6191" s="1">
        <v>46077.979861111111</v>
      </c>
      <c r="C6191" s="2">
        <v>46077</v>
      </c>
      <c r="D6191">
        <v>23</v>
      </c>
      <c r="E6191" t="s">
        <v>43</v>
      </c>
      <c r="F6191" t="s">
        <v>26</v>
      </c>
      <c r="G6191">
        <v>5.2</v>
      </c>
      <c r="H6191">
        <v>117.1</v>
      </c>
      <c r="I6191">
        <v>116.06</v>
      </c>
      <c r="J6191">
        <v>1</v>
      </c>
      <c r="K6191">
        <v>3.2</v>
      </c>
      <c r="L6191">
        <v>2.6</v>
      </c>
      <c r="M6191">
        <v>68</v>
      </c>
      <c r="N6191" t="s">
        <v>41</v>
      </c>
      <c r="O6191">
        <v>1.2350000000000001</v>
      </c>
      <c r="P6191" t="s">
        <v>28</v>
      </c>
      <c r="Q6191" t="s">
        <v>29</v>
      </c>
      <c r="R6191">
        <v>4.6100000000000003</v>
      </c>
      <c r="S6191">
        <v>25</v>
      </c>
      <c r="T6191">
        <v>-1.04</v>
      </c>
      <c r="U6191">
        <v>-0.6</v>
      </c>
      <c r="V6191" t="s">
        <v>587</v>
      </c>
      <c r="W6191" t="s">
        <v>31</v>
      </c>
      <c r="X6191">
        <v>1</v>
      </c>
      <c r="Y6191" t="str">
        <f>IF(tblRides[[#This Row],[supply_demand_ratio]]&lt;0.8,"Below 0.8",IF(tblRides[[#This Row],[supply_demand_ratio]]&lt;1,"Between 0.8-1.0",IF(tblRides[[#This Row],[supply_demand_ratio]]&lt;=1.2,"Between 1.0-1.2","Above 1.2")))</f>
        <v>Above 1.2</v>
      </c>
    </row>
    <row r="6192" spans="1:25" x14ac:dyDescent="0.3">
      <c r="A6192" t="s">
        <v>6247</v>
      </c>
      <c r="B6192" s="1">
        <v>46077.986111111109</v>
      </c>
      <c r="C6192" s="2">
        <v>46077</v>
      </c>
      <c r="D6192">
        <v>23</v>
      </c>
      <c r="E6192" t="s">
        <v>43</v>
      </c>
      <c r="F6192" t="s">
        <v>26</v>
      </c>
      <c r="G6192">
        <v>5.6</v>
      </c>
      <c r="H6192">
        <v>134.78</v>
      </c>
      <c r="I6192">
        <v>135.24</v>
      </c>
      <c r="J6192">
        <v>1</v>
      </c>
      <c r="K6192">
        <v>4.7</v>
      </c>
      <c r="L6192">
        <v>8.4</v>
      </c>
      <c r="M6192">
        <v>58</v>
      </c>
      <c r="N6192" t="s">
        <v>41</v>
      </c>
      <c r="O6192">
        <v>1.52</v>
      </c>
      <c r="P6192" t="s">
        <v>28</v>
      </c>
      <c r="Q6192" t="s">
        <v>29</v>
      </c>
      <c r="R6192">
        <v>4.72</v>
      </c>
      <c r="S6192">
        <v>9</v>
      </c>
      <c r="T6192">
        <v>0.46</v>
      </c>
      <c r="U6192">
        <v>3.7</v>
      </c>
      <c r="V6192" t="s">
        <v>587</v>
      </c>
      <c r="W6192" t="s">
        <v>31</v>
      </c>
      <c r="X6192">
        <v>1</v>
      </c>
      <c r="Y6192" t="str">
        <f>IF(tblRides[[#This Row],[supply_demand_ratio]]&lt;0.8,"Below 0.8",IF(tblRides[[#This Row],[supply_demand_ratio]]&lt;1,"Between 0.8-1.0",IF(tblRides[[#This Row],[supply_demand_ratio]]&lt;=1.2,"Between 1.0-1.2","Above 1.2")))</f>
        <v>Above 1.2</v>
      </c>
    </row>
    <row r="6193" spans="1:25" x14ac:dyDescent="0.3">
      <c r="A6193" t="s">
        <v>6248</v>
      </c>
      <c r="B6193" s="1">
        <v>46077.988194444442</v>
      </c>
      <c r="C6193" s="2">
        <v>46077</v>
      </c>
      <c r="D6193">
        <v>23</v>
      </c>
      <c r="E6193" t="s">
        <v>25</v>
      </c>
      <c r="F6193" t="s">
        <v>26</v>
      </c>
      <c r="G6193">
        <v>5.5</v>
      </c>
      <c r="H6193">
        <v>125.65</v>
      </c>
      <c r="I6193">
        <v>128.93</v>
      </c>
      <c r="J6193">
        <v>1</v>
      </c>
      <c r="K6193">
        <v>4.5</v>
      </c>
      <c r="L6193">
        <v>4.9000000000000004</v>
      </c>
      <c r="M6193">
        <v>130</v>
      </c>
      <c r="N6193" t="s">
        <v>41</v>
      </c>
      <c r="O6193">
        <v>1.8069999999999999</v>
      </c>
      <c r="P6193" t="s">
        <v>28</v>
      </c>
      <c r="Q6193" t="s">
        <v>29</v>
      </c>
      <c r="R6193">
        <v>4.28</v>
      </c>
      <c r="S6193">
        <v>8</v>
      </c>
      <c r="T6193">
        <v>3.28</v>
      </c>
      <c r="U6193">
        <v>0.4</v>
      </c>
      <c r="V6193" t="s">
        <v>587</v>
      </c>
      <c r="W6193" t="s">
        <v>31</v>
      </c>
      <c r="X6193">
        <v>1</v>
      </c>
      <c r="Y6193" t="str">
        <f>IF(tblRides[[#This Row],[supply_demand_ratio]]&lt;0.8,"Below 0.8",IF(tblRides[[#This Row],[supply_demand_ratio]]&lt;1,"Between 0.8-1.0",IF(tblRides[[#This Row],[supply_demand_ratio]]&lt;=1.2,"Between 1.0-1.2","Above 1.2")))</f>
        <v>Above 1.2</v>
      </c>
    </row>
    <row r="6194" spans="1:25" x14ac:dyDescent="0.3">
      <c r="A6194" t="s">
        <v>6249</v>
      </c>
      <c r="B6194" s="1">
        <v>46077.996527777781</v>
      </c>
      <c r="C6194" s="2">
        <v>46077</v>
      </c>
      <c r="D6194">
        <v>23</v>
      </c>
      <c r="E6194" t="s">
        <v>33</v>
      </c>
      <c r="F6194" t="s">
        <v>26</v>
      </c>
      <c r="G6194">
        <v>8.3000000000000007</v>
      </c>
      <c r="H6194">
        <v>176.15</v>
      </c>
      <c r="I6194">
        <v>193.89</v>
      </c>
      <c r="J6194">
        <v>1</v>
      </c>
      <c r="K6194">
        <v>3.1</v>
      </c>
      <c r="L6194">
        <v>5.2</v>
      </c>
      <c r="M6194">
        <v>96</v>
      </c>
      <c r="N6194" t="s">
        <v>41</v>
      </c>
      <c r="O6194">
        <v>1.421</v>
      </c>
      <c r="P6194" t="s">
        <v>28</v>
      </c>
      <c r="Q6194" t="s">
        <v>29</v>
      </c>
      <c r="R6194">
        <v>4.87</v>
      </c>
      <c r="S6194">
        <v>18</v>
      </c>
      <c r="T6194">
        <v>17.739999999999998</v>
      </c>
      <c r="U6194">
        <v>2.1</v>
      </c>
      <c r="V6194" t="s">
        <v>587</v>
      </c>
      <c r="W6194" t="s">
        <v>31</v>
      </c>
      <c r="X6194">
        <v>1</v>
      </c>
      <c r="Y6194" t="str">
        <f>IF(tblRides[[#This Row],[supply_demand_ratio]]&lt;0.8,"Below 0.8",IF(tblRides[[#This Row],[supply_demand_ratio]]&lt;1,"Between 0.8-1.0",IF(tblRides[[#This Row],[supply_demand_ratio]]&lt;=1.2,"Between 1.0-1.2","Above 1.2")))</f>
        <v>Above 1.2</v>
      </c>
    </row>
    <row r="6195" spans="1:25" x14ac:dyDescent="0.3">
      <c r="A6195" t="s">
        <v>6250</v>
      </c>
      <c r="B6195" s="1">
        <v>46078.004861111112</v>
      </c>
      <c r="C6195" s="2">
        <v>46078</v>
      </c>
      <c r="D6195">
        <v>0</v>
      </c>
      <c r="E6195" t="s">
        <v>33</v>
      </c>
      <c r="F6195" t="s">
        <v>26</v>
      </c>
      <c r="G6195">
        <v>8.6999999999999993</v>
      </c>
      <c r="H6195">
        <v>153.68</v>
      </c>
      <c r="I6195">
        <v>150.34</v>
      </c>
      <c r="J6195">
        <v>1</v>
      </c>
      <c r="K6195">
        <v>3.1</v>
      </c>
      <c r="L6195">
        <v>1.2</v>
      </c>
      <c r="M6195">
        <v>99</v>
      </c>
      <c r="N6195" t="s">
        <v>41</v>
      </c>
      <c r="O6195">
        <v>1.444</v>
      </c>
      <c r="P6195" t="s">
        <v>28</v>
      </c>
      <c r="Q6195" t="s">
        <v>29</v>
      </c>
      <c r="R6195">
        <v>5</v>
      </c>
      <c r="S6195">
        <v>5</v>
      </c>
      <c r="T6195">
        <v>-3.34</v>
      </c>
      <c r="U6195">
        <v>-1.9</v>
      </c>
      <c r="V6195" t="s">
        <v>697</v>
      </c>
      <c r="W6195" t="s">
        <v>31</v>
      </c>
      <c r="X6195">
        <v>1</v>
      </c>
      <c r="Y6195" t="str">
        <f>IF(tblRides[[#This Row],[supply_demand_ratio]]&lt;0.8,"Below 0.8",IF(tblRides[[#This Row],[supply_demand_ratio]]&lt;1,"Between 0.8-1.0",IF(tblRides[[#This Row],[supply_demand_ratio]]&lt;=1.2,"Between 1.0-1.2","Above 1.2")))</f>
        <v>Above 1.2</v>
      </c>
    </row>
    <row r="6196" spans="1:25" x14ac:dyDescent="0.3">
      <c r="A6196" t="s">
        <v>6251</v>
      </c>
      <c r="B6196" s="1">
        <v>46078.013888888891</v>
      </c>
      <c r="C6196" s="2">
        <v>46078</v>
      </c>
      <c r="D6196">
        <v>0</v>
      </c>
      <c r="E6196" t="s">
        <v>33</v>
      </c>
      <c r="F6196" t="s">
        <v>34</v>
      </c>
      <c r="G6196">
        <v>2.5</v>
      </c>
      <c r="H6196">
        <v>79.3</v>
      </c>
      <c r="J6196">
        <v>1</v>
      </c>
      <c r="K6196">
        <v>4.5999999999999996</v>
      </c>
      <c r="L6196">
        <v>3.8</v>
      </c>
      <c r="M6196">
        <v>96</v>
      </c>
      <c r="N6196" t="s">
        <v>27</v>
      </c>
      <c r="O6196">
        <v>1.157</v>
      </c>
      <c r="P6196" t="s">
        <v>58</v>
      </c>
      <c r="Q6196" t="s">
        <v>74</v>
      </c>
      <c r="R6196">
        <v>4.8499999999999996</v>
      </c>
      <c r="S6196">
        <v>0</v>
      </c>
      <c r="U6196">
        <v>-0.8</v>
      </c>
      <c r="V6196" t="s">
        <v>697</v>
      </c>
      <c r="W6196" t="s">
        <v>31</v>
      </c>
      <c r="X6196">
        <v>0</v>
      </c>
      <c r="Y6196" t="str">
        <f>IF(tblRides[[#This Row],[supply_demand_ratio]]&lt;0.8,"Below 0.8",IF(tblRides[[#This Row],[supply_demand_ratio]]&lt;1,"Between 0.8-1.0",IF(tblRides[[#This Row],[supply_demand_ratio]]&lt;=1.2,"Between 1.0-1.2","Above 1.2")))</f>
        <v>Between 1.0-1.2</v>
      </c>
    </row>
    <row r="6197" spans="1:25" x14ac:dyDescent="0.3">
      <c r="A6197" t="s">
        <v>6252</v>
      </c>
      <c r="B6197" s="1">
        <v>46078.022916666669</v>
      </c>
      <c r="C6197" s="2">
        <v>46078</v>
      </c>
      <c r="D6197">
        <v>0</v>
      </c>
      <c r="E6197" t="s">
        <v>33</v>
      </c>
      <c r="F6197" t="s">
        <v>26</v>
      </c>
      <c r="G6197">
        <v>4.5999999999999996</v>
      </c>
      <c r="H6197">
        <v>110.1</v>
      </c>
      <c r="I6197">
        <v>112.24</v>
      </c>
      <c r="J6197">
        <v>1.1000000000000001</v>
      </c>
      <c r="K6197">
        <v>3.2</v>
      </c>
      <c r="L6197">
        <v>1</v>
      </c>
      <c r="M6197">
        <v>94</v>
      </c>
      <c r="N6197" t="s">
        <v>41</v>
      </c>
      <c r="O6197">
        <v>1.345</v>
      </c>
      <c r="P6197" t="s">
        <v>28</v>
      </c>
      <c r="Q6197" t="s">
        <v>29</v>
      </c>
      <c r="R6197">
        <v>4.57</v>
      </c>
      <c r="S6197">
        <v>7</v>
      </c>
      <c r="T6197">
        <v>2.14</v>
      </c>
      <c r="U6197">
        <v>-2.2000000000000002</v>
      </c>
      <c r="V6197" t="s">
        <v>697</v>
      </c>
      <c r="W6197" t="s">
        <v>31</v>
      </c>
      <c r="X6197">
        <v>1</v>
      </c>
      <c r="Y6197" t="str">
        <f>IF(tblRides[[#This Row],[supply_demand_ratio]]&lt;0.8,"Below 0.8",IF(tblRides[[#This Row],[supply_demand_ratio]]&lt;1,"Between 0.8-1.0",IF(tblRides[[#This Row],[supply_demand_ratio]]&lt;=1.2,"Between 1.0-1.2","Above 1.2")))</f>
        <v>Above 1.2</v>
      </c>
    </row>
    <row r="6198" spans="1:25" x14ac:dyDescent="0.3">
      <c r="A6198" t="s">
        <v>6253</v>
      </c>
      <c r="B6198" s="1">
        <v>46078.02847222222</v>
      </c>
      <c r="C6198" s="2">
        <v>46078</v>
      </c>
      <c r="D6198">
        <v>0</v>
      </c>
      <c r="E6198" t="s">
        <v>25</v>
      </c>
      <c r="F6198" t="s">
        <v>34</v>
      </c>
      <c r="G6198">
        <v>17.2</v>
      </c>
      <c r="H6198">
        <v>314.64999999999998</v>
      </c>
      <c r="I6198">
        <v>309.60000000000002</v>
      </c>
      <c r="J6198">
        <v>1</v>
      </c>
      <c r="K6198">
        <v>2.2000000000000002</v>
      </c>
      <c r="L6198">
        <v>3.1</v>
      </c>
      <c r="M6198">
        <v>127</v>
      </c>
      <c r="N6198" t="s">
        <v>41</v>
      </c>
      <c r="O6198">
        <v>1.4550000000000001</v>
      </c>
      <c r="P6198" t="s">
        <v>28</v>
      </c>
      <c r="Q6198" t="s">
        <v>29</v>
      </c>
      <c r="R6198">
        <v>4.4400000000000004</v>
      </c>
      <c r="S6198">
        <v>0</v>
      </c>
      <c r="T6198">
        <v>-5.05</v>
      </c>
      <c r="U6198">
        <v>0.9</v>
      </c>
      <c r="V6198" t="s">
        <v>697</v>
      </c>
      <c r="W6198" t="s">
        <v>31</v>
      </c>
      <c r="X6198">
        <v>1</v>
      </c>
      <c r="Y6198" t="str">
        <f>IF(tblRides[[#This Row],[supply_demand_ratio]]&lt;0.8,"Below 0.8",IF(tblRides[[#This Row],[supply_demand_ratio]]&lt;1,"Between 0.8-1.0",IF(tblRides[[#This Row],[supply_demand_ratio]]&lt;=1.2,"Between 1.0-1.2","Above 1.2")))</f>
        <v>Above 1.2</v>
      </c>
    </row>
    <row r="6199" spans="1:25" x14ac:dyDescent="0.3">
      <c r="A6199" t="s">
        <v>6254</v>
      </c>
      <c r="B6199" s="1">
        <v>46078.029166666667</v>
      </c>
      <c r="C6199" s="2">
        <v>46078</v>
      </c>
      <c r="D6199">
        <v>0</v>
      </c>
      <c r="E6199" t="s">
        <v>25</v>
      </c>
      <c r="F6199" t="s">
        <v>26</v>
      </c>
      <c r="G6199">
        <v>2.6</v>
      </c>
      <c r="H6199">
        <v>78.75</v>
      </c>
      <c r="I6199">
        <v>79.430000000000007</v>
      </c>
      <c r="J6199">
        <v>1</v>
      </c>
      <c r="K6199">
        <v>5.8</v>
      </c>
      <c r="L6199">
        <v>4.7</v>
      </c>
      <c r="M6199">
        <v>128</v>
      </c>
      <c r="N6199" t="s">
        <v>27</v>
      </c>
      <c r="O6199">
        <v>1.038</v>
      </c>
      <c r="P6199" t="s">
        <v>28</v>
      </c>
      <c r="Q6199" t="s">
        <v>29</v>
      </c>
      <c r="R6199">
        <v>5</v>
      </c>
      <c r="S6199">
        <v>19</v>
      </c>
      <c r="T6199">
        <v>0.68</v>
      </c>
      <c r="U6199">
        <v>-1.1000000000000001</v>
      </c>
      <c r="V6199" t="s">
        <v>697</v>
      </c>
      <c r="W6199" t="s">
        <v>45</v>
      </c>
      <c r="X6199">
        <v>1</v>
      </c>
      <c r="Y6199" t="str">
        <f>IF(tblRides[[#This Row],[supply_demand_ratio]]&lt;0.8,"Below 0.8",IF(tblRides[[#This Row],[supply_demand_ratio]]&lt;1,"Between 0.8-1.0",IF(tblRides[[#This Row],[supply_demand_ratio]]&lt;=1.2,"Between 1.0-1.2","Above 1.2")))</f>
        <v>Between 1.0-1.2</v>
      </c>
    </row>
    <row r="6200" spans="1:25" x14ac:dyDescent="0.3">
      <c r="A6200" t="s">
        <v>6255</v>
      </c>
      <c r="B6200" s="1">
        <v>46078.038888888892</v>
      </c>
      <c r="C6200" s="2">
        <v>46078</v>
      </c>
      <c r="D6200">
        <v>0</v>
      </c>
      <c r="E6200" t="s">
        <v>25</v>
      </c>
      <c r="F6200" t="s">
        <v>26</v>
      </c>
      <c r="G6200">
        <v>6.9</v>
      </c>
      <c r="H6200">
        <v>150.15</v>
      </c>
      <c r="J6200">
        <v>1</v>
      </c>
      <c r="K6200">
        <v>2</v>
      </c>
      <c r="L6200">
        <v>9.6999999999999993</v>
      </c>
      <c r="M6200">
        <v>113</v>
      </c>
      <c r="N6200" t="s">
        <v>27</v>
      </c>
      <c r="O6200">
        <v>0.96599999999999997</v>
      </c>
      <c r="P6200" t="s">
        <v>58</v>
      </c>
      <c r="Q6200" t="s">
        <v>88</v>
      </c>
      <c r="R6200">
        <v>4.5199999999999996</v>
      </c>
      <c r="S6200">
        <v>19</v>
      </c>
      <c r="U6200">
        <v>7.7</v>
      </c>
      <c r="V6200" t="s">
        <v>697</v>
      </c>
      <c r="W6200" t="s">
        <v>31</v>
      </c>
      <c r="X6200">
        <v>0</v>
      </c>
      <c r="Y6200" t="str">
        <f>IF(tblRides[[#This Row],[supply_demand_ratio]]&lt;0.8,"Below 0.8",IF(tblRides[[#This Row],[supply_demand_ratio]]&lt;1,"Between 0.8-1.0",IF(tblRides[[#This Row],[supply_demand_ratio]]&lt;=1.2,"Between 1.0-1.2","Above 1.2")))</f>
        <v>Between 0.8-1.0</v>
      </c>
    </row>
    <row r="6201" spans="1:25" x14ac:dyDescent="0.3">
      <c r="A6201" t="s">
        <v>6256</v>
      </c>
      <c r="B6201" s="1">
        <v>46078.054166666669</v>
      </c>
      <c r="C6201" s="2">
        <v>46078</v>
      </c>
      <c r="D6201">
        <v>1</v>
      </c>
      <c r="E6201" t="s">
        <v>25</v>
      </c>
      <c r="F6201" t="s">
        <v>26</v>
      </c>
      <c r="G6201">
        <v>9.4</v>
      </c>
      <c r="H6201">
        <v>179.91</v>
      </c>
      <c r="I6201">
        <v>178.33</v>
      </c>
      <c r="J6201">
        <v>1</v>
      </c>
      <c r="K6201">
        <v>2</v>
      </c>
      <c r="L6201">
        <v>6.5</v>
      </c>
      <c r="M6201">
        <v>144</v>
      </c>
      <c r="N6201" t="s">
        <v>41</v>
      </c>
      <c r="O6201">
        <v>1.4910000000000001</v>
      </c>
      <c r="P6201" t="s">
        <v>28</v>
      </c>
      <c r="Q6201" t="s">
        <v>29</v>
      </c>
      <c r="R6201">
        <v>4.6500000000000004</v>
      </c>
      <c r="S6201">
        <v>7</v>
      </c>
      <c r="T6201">
        <v>-1.58</v>
      </c>
      <c r="U6201">
        <v>4.5</v>
      </c>
      <c r="V6201" t="s">
        <v>697</v>
      </c>
      <c r="W6201" t="s">
        <v>31</v>
      </c>
      <c r="X6201">
        <v>1</v>
      </c>
      <c r="Y6201" t="str">
        <f>IF(tblRides[[#This Row],[supply_demand_ratio]]&lt;0.8,"Below 0.8",IF(tblRides[[#This Row],[supply_demand_ratio]]&lt;1,"Between 0.8-1.0",IF(tblRides[[#This Row],[supply_demand_ratio]]&lt;=1.2,"Between 1.0-1.2","Above 1.2")))</f>
        <v>Above 1.2</v>
      </c>
    </row>
    <row r="6202" spans="1:25" x14ac:dyDescent="0.3">
      <c r="A6202" t="s">
        <v>6257</v>
      </c>
      <c r="B6202" s="1">
        <v>46078.058333333334</v>
      </c>
      <c r="C6202" s="2">
        <v>46078</v>
      </c>
      <c r="D6202">
        <v>1</v>
      </c>
      <c r="E6202" t="s">
        <v>36</v>
      </c>
      <c r="F6202" t="s">
        <v>34</v>
      </c>
      <c r="G6202">
        <v>11.7</v>
      </c>
      <c r="H6202">
        <v>233.17</v>
      </c>
      <c r="I6202">
        <v>229.48</v>
      </c>
      <c r="J6202">
        <v>1</v>
      </c>
      <c r="K6202">
        <v>6.6</v>
      </c>
      <c r="L6202">
        <v>6.1</v>
      </c>
      <c r="M6202">
        <v>110</v>
      </c>
      <c r="N6202" t="s">
        <v>27</v>
      </c>
      <c r="O6202">
        <v>1.0880000000000001</v>
      </c>
      <c r="P6202" t="s">
        <v>28</v>
      </c>
      <c r="Q6202" t="s">
        <v>29</v>
      </c>
      <c r="R6202">
        <v>4.43</v>
      </c>
      <c r="S6202">
        <v>0</v>
      </c>
      <c r="T6202">
        <v>-3.69</v>
      </c>
      <c r="U6202">
        <v>-0.5</v>
      </c>
      <c r="V6202" t="s">
        <v>697</v>
      </c>
      <c r="W6202" t="s">
        <v>45</v>
      </c>
      <c r="X6202">
        <v>1</v>
      </c>
      <c r="Y6202" t="str">
        <f>IF(tblRides[[#This Row],[supply_demand_ratio]]&lt;0.8,"Below 0.8",IF(tblRides[[#This Row],[supply_demand_ratio]]&lt;1,"Between 0.8-1.0",IF(tblRides[[#This Row],[supply_demand_ratio]]&lt;=1.2,"Between 1.0-1.2","Above 1.2")))</f>
        <v>Between 1.0-1.2</v>
      </c>
    </row>
    <row r="6203" spans="1:25" x14ac:dyDescent="0.3">
      <c r="A6203" t="s">
        <v>6258</v>
      </c>
      <c r="B6203" s="1">
        <v>46078.065972222219</v>
      </c>
      <c r="C6203" s="2">
        <v>46078</v>
      </c>
      <c r="D6203">
        <v>1</v>
      </c>
      <c r="E6203" t="s">
        <v>25</v>
      </c>
      <c r="F6203" t="s">
        <v>34</v>
      </c>
      <c r="G6203">
        <v>8.1</v>
      </c>
      <c r="H6203">
        <v>163.04</v>
      </c>
      <c r="I6203">
        <v>173.33</v>
      </c>
      <c r="J6203">
        <v>1.1000000000000001</v>
      </c>
      <c r="K6203">
        <v>2</v>
      </c>
      <c r="L6203">
        <v>1</v>
      </c>
      <c r="M6203">
        <v>129</v>
      </c>
      <c r="N6203" t="s">
        <v>41</v>
      </c>
      <c r="O6203">
        <v>1.3029999999999999</v>
      </c>
      <c r="P6203" t="s">
        <v>28</v>
      </c>
      <c r="Q6203" t="s">
        <v>29</v>
      </c>
      <c r="R6203">
        <v>4.8099999999999996</v>
      </c>
      <c r="S6203">
        <v>0</v>
      </c>
      <c r="T6203">
        <v>10.29</v>
      </c>
      <c r="U6203">
        <v>-1</v>
      </c>
      <c r="V6203" t="s">
        <v>697</v>
      </c>
      <c r="W6203" t="s">
        <v>31</v>
      </c>
      <c r="X6203">
        <v>1</v>
      </c>
      <c r="Y6203" t="str">
        <f>IF(tblRides[[#This Row],[supply_demand_ratio]]&lt;0.8,"Below 0.8",IF(tblRides[[#This Row],[supply_demand_ratio]]&lt;1,"Between 0.8-1.0",IF(tblRides[[#This Row],[supply_demand_ratio]]&lt;=1.2,"Between 1.0-1.2","Above 1.2")))</f>
        <v>Above 1.2</v>
      </c>
    </row>
    <row r="6204" spans="1:25" x14ac:dyDescent="0.3">
      <c r="A6204" t="s">
        <v>6259</v>
      </c>
      <c r="B6204" s="1">
        <v>46078.070138888892</v>
      </c>
      <c r="C6204" s="2">
        <v>46078</v>
      </c>
      <c r="D6204">
        <v>1</v>
      </c>
      <c r="E6204" t="s">
        <v>33</v>
      </c>
      <c r="F6204" t="s">
        <v>26</v>
      </c>
      <c r="G6204">
        <v>4.8</v>
      </c>
      <c r="H6204">
        <v>105.84</v>
      </c>
      <c r="I6204">
        <v>104.1</v>
      </c>
      <c r="J6204">
        <v>1</v>
      </c>
      <c r="K6204">
        <v>7.3</v>
      </c>
      <c r="L6204">
        <v>6</v>
      </c>
      <c r="M6204">
        <v>108</v>
      </c>
      <c r="N6204" t="s">
        <v>41</v>
      </c>
      <c r="O6204">
        <v>1.6459999999999999</v>
      </c>
      <c r="P6204" t="s">
        <v>28</v>
      </c>
      <c r="Q6204" t="s">
        <v>29</v>
      </c>
      <c r="R6204">
        <v>5</v>
      </c>
      <c r="S6204">
        <v>9</v>
      </c>
      <c r="T6204">
        <v>-1.74</v>
      </c>
      <c r="U6204">
        <v>-1.3</v>
      </c>
      <c r="V6204" t="s">
        <v>697</v>
      </c>
      <c r="W6204" t="s">
        <v>45</v>
      </c>
      <c r="X6204">
        <v>1</v>
      </c>
      <c r="Y6204" t="str">
        <f>IF(tblRides[[#This Row],[supply_demand_ratio]]&lt;0.8,"Below 0.8",IF(tblRides[[#This Row],[supply_demand_ratio]]&lt;1,"Between 0.8-1.0",IF(tblRides[[#This Row],[supply_demand_ratio]]&lt;=1.2,"Between 1.0-1.2","Above 1.2")))</f>
        <v>Above 1.2</v>
      </c>
    </row>
    <row r="6205" spans="1:25" x14ac:dyDescent="0.3">
      <c r="A6205" t="s">
        <v>6260</v>
      </c>
      <c r="B6205" s="1">
        <v>46078.07916666667</v>
      </c>
      <c r="C6205" s="2">
        <v>46078</v>
      </c>
      <c r="D6205">
        <v>1</v>
      </c>
      <c r="E6205" t="s">
        <v>25</v>
      </c>
      <c r="F6205" t="s">
        <v>26</v>
      </c>
      <c r="G6205">
        <v>3.8</v>
      </c>
      <c r="H6205">
        <v>97.56</v>
      </c>
      <c r="I6205">
        <v>98.61</v>
      </c>
      <c r="J6205">
        <v>1</v>
      </c>
      <c r="K6205">
        <v>2</v>
      </c>
      <c r="L6205">
        <v>1</v>
      </c>
      <c r="M6205">
        <v>124</v>
      </c>
      <c r="N6205" t="s">
        <v>41</v>
      </c>
      <c r="O6205">
        <v>1.2490000000000001</v>
      </c>
      <c r="P6205" t="s">
        <v>28</v>
      </c>
      <c r="Q6205" t="s">
        <v>29</v>
      </c>
      <c r="R6205">
        <v>4.74</v>
      </c>
      <c r="S6205">
        <v>1</v>
      </c>
      <c r="T6205">
        <v>1.05</v>
      </c>
      <c r="U6205">
        <v>-1</v>
      </c>
      <c r="V6205" t="s">
        <v>697</v>
      </c>
      <c r="W6205" t="s">
        <v>31</v>
      </c>
      <c r="X6205">
        <v>1</v>
      </c>
      <c r="Y6205" t="str">
        <f>IF(tblRides[[#This Row],[supply_demand_ratio]]&lt;0.8,"Below 0.8",IF(tblRides[[#This Row],[supply_demand_ratio]]&lt;1,"Between 0.8-1.0",IF(tblRides[[#This Row],[supply_demand_ratio]]&lt;=1.2,"Between 1.0-1.2","Above 1.2")))</f>
        <v>Above 1.2</v>
      </c>
    </row>
    <row r="6206" spans="1:25" x14ac:dyDescent="0.3">
      <c r="A6206" t="s">
        <v>6261</v>
      </c>
      <c r="B6206" s="1">
        <v>46078.099305555559</v>
      </c>
      <c r="C6206" s="2">
        <v>46078</v>
      </c>
      <c r="D6206">
        <v>2</v>
      </c>
      <c r="E6206" t="s">
        <v>25</v>
      </c>
      <c r="F6206" t="s">
        <v>26</v>
      </c>
      <c r="G6206">
        <v>8</v>
      </c>
      <c r="H6206">
        <v>156.01</v>
      </c>
      <c r="I6206">
        <v>145.6</v>
      </c>
      <c r="J6206">
        <v>1</v>
      </c>
      <c r="K6206">
        <v>2.2000000000000002</v>
      </c>
      <c r="L6206">
        <v>1</v>
      </c>
      <c r="M6206">
        <v>133</v>
      </c>
      <c r="N6206" t="s">
        <v>41</v>
      </c>
      <c r="O6206">
        <v>1.2929999999999999</v>
      </c>
      <c r="P6206" t="s">
        <v>28</v>
      </c>
      <c r="Q6206" t="s">
        <v>29</v>
      </c>
      <c r="R6206">
        <v>4.99</v>
      </c>
      <c r="S6206">
        <v>8</v>
      </c>
      <c r="T6206">
        <v>-10.41</v>
      </c>
      <c r="U6206">
        <v>-1.2</v>
      </c>
      <c r="V6206" t="s">
        <v>697</v>
      </c>
      <c r="W6206" t="s">
        <v>31</v>
      </c>
      <c r="X6206">
        <v>1</v>
      </c>
      <c r="Y6206" t="str">
        <f>IF(tblRides[[#This Row],[supply_demand_ratio]]&lt;0.8,"Below 0.8",IF(tblRides[[#This Row],[supply_demand_ratio]]&lt;1,"Between 0.8-1.0",IF(tblRides[[#This Row],[supply_demand_ratio]]&lt;=1.2,"Between 1.0-1.2","Above 1.2")))</f>
        <v>Above 1.2</v>
      </c>
    </row>
    <row r="6207" spans="1:25" x14ac:dyDescent="0.3">
      <c r="A6207" t="s">
        <v>6262</v>
      </c>
      <c r="B6207" s="1">
        <v>46078.1</v>
      </c>
      <c r="C6207" s="2">
        <v>46078</v>
      </c>
      <c r="D6207">
        <v>2</v>
      </c>
      <c r="E6207" t="s">
        <v>25</v>
      </c>
      <c r="F6207" t="s">
        <v>26</v>
      </c>
      <c r="G6207">
        <v>10</v>
      </c>
      <c r="H6207">
        <v>188.72</v>
      </c>
      <c r="I6207">
        <v>193.04</v>
      </c>
      <c r="J6207">
        <v>1.1000000000000001</v>
      </c>
      <c r="K6207">
        <v>2.9</v>
      </c>
      <c r="L6207">
        <v>3.5</v>
      </c>
      <c r="M6207">
        <v>105</v>
      </c>
      <c r="N6207" t="s">
        <v>27</v>
      </c>
      <c r="O6207">
        <v>0.85799999999999998</v>
      </c>
      <c r="P6207" t="s">
        <v>28</v>
      </c>
      <c r="Q6207" t="s">
        <v>29</v>
      </c>
      <c r="R6207">
        <v>4.54</v>
      </c>
      <c r="S6207">
        <v>128</v>
      </c>
      <c r="T6207">
        <v>4.32</v>
      </c>
      <c r="U6207">
        <v>0.6</v>
      </c>
      <c r="V6207" t="s">
        <v>697</v>
      </c>
      <c r="W6207" t="s">
        <v>31</v>
      </c>
      <c r="X6207">
        <v>1</v>
      </c>
      <c r="Y6207" t="str">
        <f>IF(tblRides[[#This Row],[supply_demand_ratio]]&lt;0.8,"Below 0.8",IF(tblRides[[#This Row],[supply_demand_ratio]]&lt;1,"Between 0.8-1.0",IF(tblRides[[#This Row],[supply_demand_ratio]]&lt;=1.2,"Between 1.0-1.2","Above 1.2")))</f>
        <v>Between 0.8-1.0</v>
      </c>
    </row>
    <row r="6208" spans="1:25" x14ac:dyDescent="0.3">
      <c r="A6208" t="s">
        <v>6263</v>
      </c>
      <c r="B6208" s="1">
        <v>46078.114583333336</v>
      </c>
      <c r="C6208" s="2">
        <v>46078</v>
      </c>
      <c r="D6208">
        <v>2</v>
      </c>
      <c r="E6208" t="s">
        <v>33</v>
      </c>
      <c r="F6208" t="s">
        <v>34</v>
      </c>
      <c r="G6208">
        <v>13.7</v>
      </c>
      <c r="H6208">
        <v>264.86</v>
      </c>
      <c r="I6208">
        <v>267.22000000000003</v>
      </c>
      <c r="J6208">
        <v>1.1000000000000001</v>
      </c>
      <c r="K6208">
        <v>2</v>
      </c>
      <c r="L6208">
        <v>1</v>
      </c>
      <c r="M6208">
        <v>82</v>
      </c>
      <c r="N6208" t="s">
        <v>41</v>
      </c>
      <c r="O6208">
        <v>1.734</v>
      </c>
      <c r="P6208" t="s">
        <v>28</v>
      </c>
      <c r="Q6208" t="s">
        <v>29</v>
      </c>
      <c r="R6208">
        <v>4.7</v>
      </c>
      <c r="S6208">
        <v>0</v>
      </c>
      <c r="T6208">
        <v>2.36</v>
      </c>
      <c r="U6208">
        <v>-1</v>
      </c>
      <c r="V6208" t="s">
        <v>697</v>
      </c>
      <c r="W6208" t="s">
        <v>31</v>
      </c>
      <c r="X6208">
        <v>1</v>
      </c>
      <c r="Y6208" t="str">
        <f>IF(tblRides[[#This Row],[supply_demand_ratio]]&lt;0.8,"Below 0.8",IF(tblRides[[#This Row],[supply_demand_ratio]]&lt;1,"Between 0.8-1.0",IF(tblRides[[#This Row],[supply_demand_ratio]]&lt;=1.2,"Between 1.0-1.2","Above 1.2")))</f>
        <v>Above 1.2</v>
      </c>
    </row>
    <row r="6209" spans="1:25" x14ac:dyDescent="0.3">
      <c r="A6209" t="s">
        <v>6264</v>
      </c>
      <c r="B6209" s="1">
        <v>46078.116666666669</v>
      </c>
      <c r="C6209" s="2">
        <v>46078</v>
      </c>
      <c r="D6209">
        <v>2</v>
      </c>
      <c r="E6209" t="s">
        <v>33</v>
      </c>
      <c r="F6209" t="s">
        <v>26</v>
      </c>
      <c r="G6209">
        <v>12.4</v>
      </c>
      <c r="H6209">
        <v>230.6</v>
      </c>
      <c r="I6209">
        <v>218.63</v>
      </c>
      <c r="J6209">
        <v>1</v>
      </c>
      <c r="K6209">
        <v>7.1</v>
      </c>
      <c r="L6209">
        <v>4.8</v>
      </c>
      <c r="M6209">
        <v>99</v>
      </c>
      <c r="N6209" t="s">
        <v>27</v>
      </c>
      <c r="O6209">
        <v>1.194</v>
      </c>
      <c r="P6209" t="s">
        <v>28</v>
      </c>
      <c r="Q6209" t="s">
        <v>29</v>
      </c>
      <c r="R6209">
        <v>4.76</v>
      </c>
      <c r="S6209">
        <v>9</v>
      </c>
      <c r="T6209">
        <v>-11.97</v>
      </c>
      <c r="U6209">
        <v>-2.2999999999999998</v>
      </c>
      <c r="V6209" t="s">
        <v>697</v>
      </c>
      <c r="W6209" t="s">
        <v>45</v>
      </c>
      <c r="X6209">
        <v>1</v>
      </c>
      <c r="Y6209" t="str">
        <f>IF(tblRides[[#This Row],[supply_demand_ratio]]&lt;0.8,"Below 0.8",IF(tblRides[[#This Row],[supply_demand_ratio]]&lt;1,"Between 0.8-1.0",IF(tblRides[[#This Row],[supply_demand_ratio]]&lt;=1.2,"Between 1.0-1.2","Above 1.2")))</f>
        <v>Between 1.0-1.2</v>
      </c>
    </row>
    <row r="6210" spans="1:25" x14ac:dyDescent="0.3">
      <c r="A6210" t="s">
        <v>6265</v>
      </c>
      <c r="B6210" s="1">
        <v>46078.118055555555</v>
      </c>
      <c r="C6210" s="2">
        <v>46078</v>
      </c>
      <c r="D6210">
        <v>2</v>
      </c>
      <c r="E6210" t="s">
        <v>36</v>
      </c>
      <c r="F6210" t="s">
        <v>26</v>
      </c>
      <c r="G6210">
        <v>10.5</v>
      </c>
      <c r="H6210">
        <v>208.77</v>
      </c>
      <c r="I6210">
        <v>208.47</v>
      </c>
      <c r="J6210">
        <v>1</v>
      </c>
      <c r="K6210">
        <v>6.7</v>
      </c>
      <c r="L6210">
        <v>11.3</v>
      </c>
      <c r="M6210">
        <v>121</v>
      </c>
      <c r="N6210" t="s">
        <v>41</v>
      </c>
      <c r="O6210">
        <v>1.2989999999999999</v>
      </c>
      <c r="P6210" t="s">
        <v>28</v>
      </c>
      <c r="Q6210" t="s">
        <v>29</v>
      </c>
      <c r="R6210">
        <v>4.5599999999999996</v>
      </c>
      <c r="S6210">
        <v>11</v>
      </c>
      <c r="T6210">
        <v>-0.3</v>
      </c>
      <c r="U6210">
        <v>4.5999999999999996</v>
      </c>
      <c r="V6210" t="s">
        <v>697</v>
      </c>
      <c r="W6210" t="s">
        <v>45</v>
      </c>
      <c r="X6210">
        <v>1</v>
      </c>
      <c r="Y6210" t="str">
        <f>IF(tblRides[[#This Row],[supply_demand_ratio]]&lt;0.8,"Below 0.8",IF(tblRides[[#This Row],[supply_demand_ratio]]&lt;1,"Between 0.8-1.0",IF(tblRides[[#This Row],[supply_demand_ratio]]&lt;=1.2,"Between 1.0-1.2","Above 1.2")))</f>
        <v>Above 1.2</v>
      </c>
    </row>
    <row r="6211" spans="1:25" x14ac:dyDescent="0.3">
      <c r="A6211" t="s">
        <v>6266</v>
      </c>
      <c r="B6211" s="1">
        <v>46078.119444444441</v>
      </c>
      <c r="C6211" s="2">
        <v>46078</v>
      </c>
      <c r="D6211">
        <v>2</v>
      </c>
      <c r="E6211" t="s">
        <v>25</v>
      </c>
      <c r="F6211" t="s">
        <v>34</v>
      </c>
      <c r="G6211">
        <v>2</v>
      </c>
      <c r="H6211">
        <v>68.989999999999995</v>
      </c>
      <c r="I6211">
        <v>71.290000000000006</v>
      </c>
      <c r="J6211">
        <v>1</v>
      </c>
      <c r="K6211">
        <v>2</v>
      </c>
      <c r="L6211">
        <v>1.2</v>
      </c>
      <c r="M6211">
        <v>143</v>
      </c>
      <c r="N6211" t="s">
        <v>41</v>
      </c>
      <c r="O6211">
        <v>1.4079999999999999</v>
      </c>
      <c r="P6211" t="s">
        <v>28</v>
      </c>
      <c r="Q6211" t="s">
        <v>29</v>
      </c>
      <c r="R6211">
        <v>4.53</v>
      </c>
      <c r="S6211">
        <v>0</v>
      </c>
      <c r="T6211">
        <v>2.2999999999999998</v>
      </c>
      <c r="U6211">
        <v>-0.8</v>
      </c>
      <c r="V6211" t="s">
        <v>697</v>
      </c>
      <c r="W6211" t="s">
        <v>31</v>
      </c>
      <c r="X6211">
        <v>1</v>
      </c>
      <c r="Y6211" t="str">
        <f>IF(tblRides[[#This Row],[supply_demand_ratio]]&lt;0.8,"Below 0.8",IF(tblRides[[#This Row],[supply_demand_ratio]]&lt;1,"Between 0.8-1.0",IF(tblRides[[#This Row],[supply_demand_ratio]]&lt;=1.2,"Between 1.0-1.2","Above 1.2")))</f>
        <v>Above 1.2</v>
      </c>
    </row>
    <row r="6212" spans="1:25" x14ac:dyDescent="0.3">
      <c r="A6212" t="s">
        <v>6267</v>
      </c>
      <c r="B6212" s="1">
        <v>46078.119444444441</v>
      </c>
      <c r="C6212" s="2">
        <v>46078</v>
      </c>
      <c r="D6212">
        <v>2</v>
      </c>
      <c r="E6212" t="s">
        <v>33</v>
      </c>
      <c r="F6212" t="s">
        <v>26</v>
      </c>
      <c r="G6212">
        <v>2.6</v>
      </c>
      <c r="H6212">
        <v>76.180000000000007</v>
      </c>
      <c r="I6212">
        <v>74.709999999999994</v>
      </c>
      <c r="J6212">
        <v>1</v>
      </c>
      <c r="K6212">
        <v>7.5</v>
      </c>
      <c r="L6212">
        <v>6.6</v>
      </c>
      <c r="M6212">
        <v>106</v>
      </c>
      <c r="N6212" t="s">
        <v>41</v>
      </c>
      <c r="O6212">
        <v>1.524</v>
      </c>
      <c r="P6212" t="s">
        <v>28</v>
      </c>
      <c r="Q6212" t="s">
        <v>29</v>
      </c>
      <c r="R6212">
        <v>4.59</v>
      </c>
      <c r="S6212">
        <v>3</v>
      </c>
      <c r="T6212">
        <v>-1.47</v>
      </c>
      <c r="U6212">
        <v>-0.9</v>
      </c>
      <c r="V6212" t="s">
        <v>697</v>
      </c>
      <c r="W6212" t="s">
        <v>45</v>
      </c>
      <c r="X6212">
        <v>1</v>
      </c>
      <c r="Y6212" t="str">
        <f>IF(tblRides[[#This Row],[supply_demand_ratio]]&lt;0.8,"Below 0.8",IF(tblRides[[#This Row],[supply_demand_ratio]]&lt;1,"Between 0.8-1.0",IF(tblRides[[#This Row],[supply_demand_ratio]]&lt;=1.2,"Between 1.0-1.2","Above 1.2")))</f>
        <v>Above 1.2</v>
      </c>
    </row>
    <row r="6213" spans="1:25" x14ac:dyDescent="0.3">
      <c r="A6213" t="s">
        <v>6268</v>
      </c>
      <c r="B6213" s="1">
        <v>46078.120138888888</v>
      </c>
      <c r="C6213" s="2">
        <v>46078</v>
      </c>
      <c r="D6213">
        <v>2</v>
      </c>
      <c r="E6213" t="s">
        <v>36</v>
      </c>
      <c r="F6213" t="s">
        <v>34</v>
      </c>
      <c r="G6213">
        <v>22.9</v>
      </c>
      <c r="H6213">
        <v>376.65</v>
      </c>
      <c r="I6213">
        <v>369.78</v>
      </c>
      <c r="J6213">
        <v>1</v>
      </c>
      <c r="K6213">
        <v>2</v>
      </c>
      <c r="L6213">
        <v>7.7</v>
      </c>
      <c r="M6213">
        <v>102</v>
      </c>
      <c r="N6213" t="s">
        <v>41</v>
      </c>
      <c r="O6213">
        <v>1.321</v>
      </c>
      <c r="P6213" t="s">
        <v>28</v>
      </c>
      <c r="Q6213" t="s">
        <v>29</v>
      </c>
      <c r="R6213">
        <v>4.67</v>
      </c>
      <c r="S6213">
        <v>0</v>
      </c>
      <c r="T6213">
        <v>-6.87</v>
      </c>
      <c r="U6213">
        <v>5.7</v>
      </c>
      <c r="V6213" t="s">
        <v>697</v>
      </c>
      <c r="W6213" t="s">
        <v>31</v>
      </c>
      <c r="X6213">
        <v>1</v>
      </c>
      <c r="Y6213" t="str">
        <f>IF(tblRides[[#This Row],[supply_demand_ratio]]&lt;0.8,"Below 0.8",IF(tblRides[[#This Row],[supply_demand_ratio]]&lt;1,"Between 0.8-1.0",IF(tblRides[[#This Row],[supply_demand_ratio]]&lt;=1.2,"Between 1.0-1.2","Above 1.2")))</f>
        <v>Above 1.2</v>
      </c>
    </row>
    <row r="6214" spans="1:25" x14ac:dyDescent="0.3">
      <c r="A6214" t="s">
        <v>6269</v>
      </c>
      <c r="B6214" s="1">
        <v>46078.122916666667</v>
      </c>
      <c r="C6214" s="2">
        <v>46078</v>
      </c>
      <c r="D6214">
        <v>2</v>
      </c>
      <c r="E6214" t="s">
        <v>43</v>
      </c>
      <c r="F6214" t="s">
        <v>34</v>
      </c>
      <c r="G6214">
        <v>5.6</v>
      </c>
      <c r="H6214">
        <v>131.5</v>
      </c>
      <c r="I6214">
        <v>136.86000000000001</v>
      </c>
      <c r="J6214">
        <v>1</v>
      </c>
      <c r="K6214">
        <v>10.4</v>
      </c>
      <c r="L6214">
        <v>16.8</v>
      </c>
      <c r="M6214">
        <v>78</v>
      </c>
      <c r="N6214" t="s">
        <v>41</v>
      </c>
      <c r="O6214">
        <v>2.2000000000000002</v>
      </c>
      <c r="P6214" t="s">
        <v>28</v>
      </c>
      <c r="Q6214" t="s">
        <v>29</v>
      </c>
      <c r="R6214">
        <v>4.62</v>
      </c>
      <c r="S6214">
        <v>0</v>
      </c>
      <c r="T6214">
        <v>5.36</v>
      </c>
      <c r="U6214">
        <v>6.4</v>
      </c>
      <c r="V6214" t="s">
        <v>697</v>
      </c>
      <c r="W6214" t="s">
        <v>77</v>
      </c>
      <c r="X6214">
        <v>1</v>
      </c>
      <c r="Y6214" t="str">
        <f>IF(tblRides[[#This Row],[supply_demand_ratio]]&lt;0.8,"Below 0.8",IF(tblRides[[#This Row],[supply_demand_ratio]]&lt;1,"Between 0.8-1.0",IF(tblRides[[#This Row],[supply_demand_ratio]]&lt;=1.2,"Between 1.0-1.2","Above 1.2")))</f>
        <v>Above 1.2</v>
      </c>
    </row>
    <row r="6215" spans="1:25" x14ac:dyDescent="0.3">
      <c r="A6215" t="s">
        <v>6270</v>
      </c>
      <c r="B6215" s="1">
        <v>46078.136111111111</v>
      </c>
      <c r="C6215" s="2">
        <v>46078</v>
      </c>
      <c r="D6215">
        <v>3</v>
      </c>
      <c r="E6215" t="s">
        <v>25</v>
      </c>
      <c r="F6215" t="s">
        <v>34</v>
      </c>
      <c r="G6215">
        <v>7.4</v>
      </c>
      <c r="H6215">
        <v>163.25</v>
      </c>
      <c r="I6215">
        <v>162.86000000000001</v>
      </c>
      <c r="J6215">
        <v>1.1000000000000001</v>
      </c>
      <c r="K6215">
        <v>3.9</v>
      </c>
      <c r="L6215">
        <v>7.4</v>
      </c>
      <c r="M6215">
        <v>118</v>
      </c>
      <c r="N6215" t="s">
        <v>41</v>
      </c>
      <c r="O6215">
        <v>1.26</v>
      </c>
      <c r="P6215" t="s">
        <v>28</v>
      </c>
      <c r="Q6215" t="s">
        <v>29</v>
      </c>
      <c r="R6215">
        <v>4.9800000000000004</v>
      </c>
      <c r="S6215">
        <v>0</v>
      </c>
      <c r="T6215">
        <v>-0.39</v>
      </c>
      <c r="U6215">
        <v>3.5</v>
      </c>
      <c r="V6215" t="s">
        <v>697</v>
      </c>
      <c r="W6215" t="s">
        <v>31</v>
      </c>
      <c r="X6215">
        <v>1</v>
      </c>
      <c r="Y6215" t="str">
        <f>IF(tblRides[[#This Row],[supply_demand_ratio]]&lt;0.8,"Below 0.8",IF(tblRides[[#This Row],[supply_demand_ratio]]&lt;1,"Between 0.8-1.0",IF(tblRides[[#This Row],[supply_demand_ratio]]&lt;=1.2,"Between 1.0-1.2","Above 1.2")))</f>
        <v>Above 1.2</v>
      </c>
    </row>
    <row r="6216" spans="1:25" x14ac:dyDescent="0.3">
      <c r="A6216" t="s">
        <v>6271</v>
      </c>
      <c r="B6216" s="1">
        <v>46078.140277777777</v>
      </c>
      <c r="C6216" s="2">
        <v>46078</v>
      </c>
      <c r="D6216">
        <v>3</v>
      </c>
      <c r="E6216" t="s">
        <v>25</v>
      </c>
      <c r="F6216" t="s">
        <v>26</v>
      </c>
      <c r="G6216">
        <v>0.8</v>
      </c>
      <c r="H6216">
        <v>54.9</v>
      </c>
      <c r="J6216">
        <v>1</v>
      </c>
      <c r="K6216">
        <v>2.9</v>
      </c>
      <c r="L6216">
        <v>4.4000000000000004</v>
      </c>
      <c r="M6216">
        <v>141</v>
      </c>
      <c r="N6216" t="s">
        <v>41</v>
      </c>
      <c r="O6216">
        <v>1.823</v>
      </c>
      <c r="P6216" t="s">
        <v>58</v>
      </c>
      <c r="Q6216" t="s">
        <v>59</v>
      </c>
      <c r="R6216">
        <v>4.29</v>
      </c>
      <c r="S6216">
        <v>19</v>
      </c>
      <c r="U6216">
        <v>1.5</v>
      </c>
      <c r="V6216" t="s">
        <v>697</v>
      </c>
      <c r="W6216" t="s">
        <v>31</v>
      </c>
      <c r="X6216">
        <v>0</v>
      </c>
      <c r="Y6216" t="str">
        <f>IF(tblRides[[#This Row],[supply_demand_ratio]]&lt;0.8,"Below 0.8",IF(tblRides[[#This Row],[supply_demand_ratio]]&lt;1,"Between 0.8-1.0",IF(tblRides[[#This Row],[supply_demand_ratio]]&lt;=1.2,"Between 1.0-1.2","Above 1.2")))</f>
        <v>Above 1.2</v>
      </c>
    </row>
    <row r="6217" spans="1:25" x14ac:dyDescent="0.3">
      <c r="A6217" t="s">
        <v>6272</v>
      </c>
      <c r="B6217" s="1">
        <v>46078.179166666669</v>
      </c>
      <c r="C6217" s="2">
        <v>46078</v>
      </c>
      <c r="D6217">
        <v>4</v>
      </c>
      <c r="E6217" t="s">
        <v>25</v>
      </c>
      <c r="F6217" t="s">
        <v>26</v>
      </c>
      <c r="G6217">
        <v>10.9</v>
      </c>
      <c r="H6217">
        <v>249.05</v>
      </c>
      <c r="I6217">
        <v>259.89999999999998</v>
      </c>
      <c r="J6217">
        <v>1.1000000000000001</v>
      </c>
      <c r="K6217">
        <v>5.3</v>
      </c>
      <c r="L6217">
        <v>4</v>
      </c>
      <c r="M6217">
        <v>127</v>
      </c>
      <c r="N6217" t="s">
        <v>41</v>
      </c>
      <c r="O6217">
        <v>1.47</v>
      </c>
      <c r="P6217" t="s">
        <v>28</v>
      </c>
      <c r="Q6217" t="s">
        <v>29</v>
      </c>
      <c r="R6217">
        <v>4.74</v>
      </c>
      <c r="S6217">
        <v>14</v>
      </c>
      <c r="T6217">
        <v>10.85</v>
      </c>
      <c r="U6217">
        <v>-1.3</v>
      </c>
      <c r="V6217" t="s">
        <v>697</v>
      </c>
      <c r="W6217" t="s">
        <v>45</v>
      </c>
      <c r="X6217">
        <v>1</v>
      </c>
      <c r="Y6217" t="str">
        <f>IF(tblRides[[#This Row],[supply_demand_ratio]]&lt;0.8,"Below 0.8",IF(tblRides[[#This Row],[supply_demand_ratio]]&lt;1,"Between 0.8-1.0",IF(tblRides[[#This Row],[supply_demand_ratio]]&lt;=1.2,"Between 1.0-1.2","Above 1.2")))</f>
        <v>Above 1.2</v>
      </c>
    </row>
    <row r="6218" spans="1:25" x14ac:dyDescent="0.3">
      <c r="A6218" t="s">
        <v>6273</v>
      </c>
      <c r="B6218" s="1">
        <v>46078.19027777778</v>
      </c>
      <c r="C6218" s="2">
        <v>46078</v>
      </c>
      <c r="D6218">
        <v>4</v>
      </c>
      <c r="E6218" t="s">
        <v>62</v>
      </c>
      <c r="F6218" t="s">
        <v>34</v>
      </c>
      <c r="G6218">
        <v>6.4</v>
      </c>
      <c r="H6218">
        <v>134.09</v>
      </c>
      <c r="J6218">
        <v>1.1000000000000001</v>
      </c>
      <c r="K6218">
        <v>2.4</v>
      </c>
      <c r="L6218">
        <v>6.4</v>
      </c>
      <c r="M6218">
        <v>69</v>
      </c>
      <c r="N6218" t="s">
        <v>41</v>
      </c>
      <c r="O6218">
        <v>2.2000000000000002</v>
      </c>
      <c r="P6218" t="s">
        <v>37</v>
      </c>
      <c r="Q6218" t="s">
        <v>38</v>
      </c>
      <c r="R6218">
        <v>4.41</v>
      </c>
      <c r="S6218">
        <v>0</v>
      </c>
      <c r="U6218">
        <v>4</v>
      </c>
      <c r="V6218" t="s">
        <v>697</v>
      </c>
      <c r="W6218" t="s">
        <v>31</v>
      </c>
      <c r="X6218">
        <v>0</v>
      </c>
      <c r="Y6218" t="str">
        <f>IF(tblRides[[#This Row],[supply_demand_ratio]]&lt;0.8,"Below 0.8",IF(tblRides[[#This Row],[supply_demand_ratio]]&lt;1,"Between 0.8-1.0",IF(tblRides[[#This Row],[supply_demand_ratio]]&lt;=1.2,"Between 1.0-1.2","Above 1.2")))</f>
        <v>Above 1.2</v>
      </c>
    </row>
    <row r="6219" spans="1:25" x14ac:dyDescent="0.3">
      <c r="A6219" t="s">
        <v>6274</v>
      </c>
      <c r="B6219" s="1">
        <v>46078.21597222222</v>
      </c>
      <c r="C6219" s="2">
        <v>46078</v>
      </c>
      <c r="D6219">
        <v>5</v>
      </c>
      <c r="E6219" t="s">
        <v>43</v>
      </c>
      <c r="F6219" t="s">
        <v>26</v>
      </c>
      <c r="G6219">
        <v>6.2</v>
      </c>
      <c r="H6219">
        <v>148.96</v>
      </c>
      <c r="I6219">
        <v>144.78</v>
      </c>
      <c r="J6219">
        <v>1.1000000000000001</v>
      </c>
      <c r="K6219">
        <v>2</v>
      </c>
      <c r="L6219">
        <v>1.2</v>
      </c>
      <c r="M6219">
        <v>68</v>
      </c>
      <c r="N6219" t="s">
        <v>41</v>
      </c>
      <c r="O6219">
        <v>1.403</v>
      </c>
      <c r="P6219" t="s">
        <v>28</v>
      </c>
      <c r="Q6219" t="s">
        <v>29</v>
      </c>
      <c r="R6219">
        <v>4.92</v>
      </c>
      <c r="S6219">
        <v>4</v>
      </c>
      <c r="T6219">
        <v>-4.18</v>
      </c>
      <c r="U6219">
        <v>-0.8</v>
      </c>
      <c r="V6219" t="s">
        <v>697</v>
      </c>
      <c r="W6219" t="s">
        <v>31</v>
      </c>
      <c r="X6219">
        <v>1</v>
      </c>
      <c r="Y6219" t="str">
        <f>IF(tblRides[[#This Row],[supply_demand_ratio]]&lt;0.8,"Below 0.8",IF(tblRides[[#This Row],[supply_demand_ratio]]&lt;1,"Between 0.8-1.0",IF(tblRides[[#This Row],[supply_demand_ratio]]&lt;=1.2,"Between 1.0-1.2","Above 1.2")))</f>
        <v>Above 1.2</v>
      </c>
    </row>
    <row r="6220" spans="1:25" x14ac:dyDescent="0.3">
      <c r="A6220" t="s">
        <v>6275</v>
      </c>
      <c r="B6220" s="1">
        <v>46078.220138888886</v>
      </c>
      <c r="C6220" s="2">
        <v>46078</v>
      </c>
      <c r="D6220">
        <v>5</v>
      </c>
      <c r="E6220" t="s">
        <v>33</v>
      </c>
      <c r="F6220" t="s">
        <v>26</v>
      </c>
      <c r="G6220">
        <v>21.7</v>
      </c>
      <c r="H6220">
        <v>330.36</v>
      </c>
      <c r="I6220">
        <v>334.5</v>
      </c>
      <c r="J6220">
        <v>1</v>
      </c>
      <c r="K6220">
        <v>3.3</v>
      </c>
      <c r="L6220">
        <v>1</v>
      </c>
      <c r="M6220">
        <v>100</v>
      </c>
      <c r="N6220" t="s">
        <v>41</v>
      </c>
      <c r="O6220">
        <v>1.8280000000000001</v>
      </c>
      <c r="P6220" t="s">
        <v>28</v>
      </c>
      <c r="Q6220" t="s">
        <v>29</v>
      </c>
      <c r="R6220">
        <v>4.5599999999999996</v>
      </c>
      <c r="S6220">
        <v>4</v>
      </c>
      <c r="T6220">
        <v>4.1399999999999997</v>
      </c>
      <c r="U6220">
        <v>-2.2999999999999998</v>
      </c>
      <c r="V6220" t="s">
        <v>697</v>
      </c>
      <c r="W6220" t="s">
        <v>31</v>
      </c>
      <c r="X6220">
        <v>1</v>
      </c>
      <c r="Y6220" t="str">
        <f>IF(tblRides[[#This Row],[supply_demand_ratio]]&lt;0.8,"Below 0.8",IF(tblRides[[#This Row],[supply_demand_ratio]]&lt;1,"Between 0.8-1.0",IF(tblRides[[#This Row],[supply_demand_ratio]]&lt;=1.2,"Between 1.0-1.2","Above 1.2")))</f>
        <v>Above 1.2</v>
      </c>
    </row>
    <row r="6221" spans="1:25" x14ac:dyDescent="0.3">
      <c r="A6221" t="s">
        <v>6276</v>
      </c>
      <c r="B6221" s="1">
        <v>46078.222916666666</v>
      </c>
      <c r="C6221" s="2">
        <v>46078</v>
      </c>
      <c r="D6221">
        <v>5</v>
      </c>
      <c r="E6221" t="s">
        <v>36</v>
      </c>
      <c r="F6221" t="s">
        <v>26</v>
      </c>
      <c r="G6221">
        <v>8.1</v>
      </c>
      <c r="H6221">
        <v>172.63</v>
      </c>
      <c r="I6221">
        <v>167.76</v>
      </c>
      <c r="J6221">
        <v>1</v>
      </c>
      <c r="K6221">
        <v>4.4000000000000004</v>
      </c>
      <c r="L6221">
        <v>3.9</v>
      </c>
      <c r="M6221">
        <v>122</v>
      </c>
      <c r="N6221" t="s">
        <v>41</v>
      </c>
      <c r="O6221">
        <v>1.333</v>
      </c>
      <c r="P6221" t="s">
        <v>28</v>
      </c>
      <c r="Q6221" t="s">
        <v>29</v>
      </c>
      <c r="R6221">
        <v>4.71</v>
      </c>
      <c r="S6221">
        <v>1</v>
      </c>
      <c r="T6221">
        <v>-4.87</v>
      </c>
      <c r="U6221">
        <v>-0.5</v>
      </c>
      <c r="V6221" t="s">
        <v>697</v>
      </c>
      <c r="W6221" t="s">
        <v>31</v>
      </c>
      <c r="X6221">
        <v>1</v>
      </c>
      <c r="Y6221" t="str">
        <f>IF(tblRides[[#This Row],[supply_demand_ratio]]&lt;0.8,"Below 0.8",IF(tblRides[[#This Row],[supply_demand_ratio]]&lt;1,"Between 0.8-1.0",IF(tblRides[[#This Row],[supply_demand_ratio]]&lt;=1.2,"Between 1.0-1.2","Above 1.2")))</f>
        <v>Above 1.2</v>
      </c>
    </row>
    <row r="6222" spans="1:25" x14ac:dyDescent="0.3">
      <c r="A6222" t="s">
        <v>6277</v>
      </c>
      <c r="B6222" s="1">
        <v>46078.224305555559</v>
      </c>
      <c r="C6222" s="2">
        <v>46078</v>
      </c>
      <c r="D6222">
        <v>5</v>
      </c>
      <c r="E6222" t="s">
        <v>43</v>
      </c>
      <c r="F6222" t="s">
        <v>34</v>
      </c>
      <c r="G6222">
        <v>5.2</v>
      </c>
      <c r="H6222">
        <v>112.4</v>
      </c>
      <c r="I6222">
        <v>112.37</v>
      </c>
      <c r="J6222">
        <v>1</v>
      </c>
      <c r="K6222">
        <v>2</v>
      </c>
      <c r="L6222">
        <v>1</v>
      </c>
      <c r="M6222">
        <v>70</v>
      </c>
      <c r="N6222" t="s">
        <v>41</v>
      </c>
      <c r="O6222">
        <v>1.472</v>
      </c>
      <c r="P6222" t="s">
        <v>28</v>
      </c>
      <c r="Q6222" t="s">
        <v>29</v>
      </c>
      <c r="R6222">
        <v>4.99</v>
      </c>
      <c r="S6222">
        <v>0</v>
      </c>
      <c r="T6222">
        <v>-0.03</v>
      </c>
      <c r="U6222">
        <v>-1</v>
      </c>
      <c r="V6222" t="s">
        <v>697</v>
      </c>
      <c r="W6222" t="s">
        <v>31</v>
      </c>
      <c r="X6222">
        <v>1</v>
      </c>
      <c r="Y6222" t="str">
        <f>IF(tblRides[[#This Row],[supply_demand_ratio]]&lt;0.8,"Below 0.8",IF(tblRides[[#This Row],[supply_demand_ratio]]&lt;1,"Between 0.8-1.0",IF(tblRides[[#This Row],[supply_demand_ratio]]&lt;=1.2,"Between 1.0-1.2","Above 1.2")))</f>
        <v>Above 1.2</v>
      </c>
    </row>
    <row r="6223" spans="1:25" x14ac:dyDescent="0.3">
      <c r="A6223" t="s">
        <v>6278</v>
      </c>
      <c r="B6223" s="1">
        <v>46078.243750000001</v>
      </c>
      <c r="C6223" s="2">
        <v>46078</v>
      </c>
      <c r="D6223">
        <v>5</v>
      </c>
      <c r="E6223" t="s">
        <v>33</v>
      </c>
      <c r="F6223" t="s">
        <v>26</v>
      </c>
      <c r="G6223">
        <v>6.3</v>
      </c>
      <c r="H6223">
        <v>138.29</v>
      </c>
      <c r="I6223">
        <v>139.99</v>
      </c>
      <c r="J6223">
        <v>1</v>
      </c>
      <c r="K6223">
        <v>2.4</v>
      </c>
      <c r="L6223">
        <v>1</v>
      </c>
      <c r="M6223">
        <v>92</v>
      </c>
      <c r="N6223" t="s">
        <v>27</v>
      </c>
      <c r="O6223">
        <v>1.1359999999999999</v>
      </c>
      <c r="P6223" t="s">
        <v>28</v>
      </c>
      <c r="Q6223" t="s">
        <v>29</v>
      </c>
      <c r="R6223">
        <v>4.3899999999999997</v>
      </c>
      <c r="S6223">
        <v>16</v>
      </c>
      <c r="T6223">
        <v>1.7</v>
      </c>
      <c r="U6223">
        <v>-1.4</v>
      </c>
      <c r="V6223" t="s">
        <v>697</v>
      </c>
      <c r="W6223" t="s">
        <v>31</v>
      </c>
      <c r="X6223">
        <v>1</v>
      </c>
      <c r="Y6223" t="str">
        <f>IF(tblRides[[#This Row],[supply_demand_ratio]]&lt;0.8,"Below 0.8",IF(tblRides[[#This Row],[supply_demand_ratio]]&lt;1,"Between 0.8-1.0",IF(tblRides[[#This Row],[supply_demand_ratio]]&lt;=1.2,"Between 1.0-1.2","Above 1.2")))</f>
        <v>Between 1.0-1.2</v>
      </c>
    </row>
    <row r="6224" spans="1:25" x14ac:dyDescent="0.3">
      <c r="A6224" t="s">
        <v>6279</v>
      </c>
      <c r="B6224" s="1">
        <v>46078.244444444441</v>
      </c>
      <c r="C6224" s="2">
        <v>46078</v>
      </c>
      <c r="D6224">
        <v>5</v>
      </c>
      <c r="E6224" t="s">
        <v>25</v>
      </c>
      <c r="F6224" t="s">
        <v>34</v>
      </c>
      <c r="G6224">
        <v>4</v>
      </c>
      <c r="H6224">
        <v>110.53</v>
      </c>
      <c r="I6224">
        <v>113.44</v>
      </c>
      <c r="J6224">
        <v>1</v>
      </c>
      <c r="K6224">
        <v>8.4</v>
      </c>
      <c r="L6224">
        <v>13.4</v>
      </c>
      <c r="M6224">
        <v>144</v>
      </c>
      <c r="N6224" t="s">
        <v>27</v>
      </c>
      <c r="O6224">
        <v>1.3720000000000001</v>
      </c>
      <c r="P6224" t="s">
        <v>28</v>
      </c>
      <c r="Q6224" t="s">
        <v>29</v>
      </c>
      <c r="R6224">
        <v>4.99</v>
      </c>
      <c r="S6224">
        <v>0</v>
      </c>
      <c r="T6224">
        <v>2.91</v>
      </c>
      <c r="U6224">
        <v>5</v>
      </c>
      <c r="V6224" t="s">
        <v>697</v>
      </c>
      <c r="W6224" t="s">
        <v>45</v>
      </c>
      <c r="X6224">
        <v>1</v>
      </c>
      <c r="Y6224" t="str">
        <f>IF(tblRides[[#This Row],[supply_demand_ratio]]&lt;0.8,"Below 0.8",IF(tblRides[[#This Row],[supply_demand_ratio]]&lt;1,"Between 0.8-1.0",IF(tblRides[[#This Row],[supply_demand_ratio]]&lt;=1.2,"Between 1.0-1.2","Above 1.2")))</f>
        <v>Above 1.2</v>
      </c>
    </row>
    <row r="6225" spans="1:25" x14ac:dyDescent="0.3">
      <c r="A6225" t="s">
        <v>6280</v>
      </c>
      <c r="B6225" s="1">
        <v>46078.244444444441</v>
      </c>
      <c r="C6225" s="2">
        <v>46078</v>
      </c>
      <c r="D6225">
        <v>5</v>
      </c>
      <c r="E6225" t="s">
        <v>33</v>
      </c>
      <c r="F6225" t="s">
        <v>26</v>
      </c>
      <c r="G6225">
        <v>2.8</v>
      </c>
      <c r="H6225">
        <v>78.489999999999995</v>
      </c>
      <c r="J6225">
        <v>1</v>
      </c>
      <c r="K6225">
        <v>4.2</v>
      </c>
      <c r="L6225">
        <v>9.4</v>
      </c>
      <c r="M6225">
        <v>96</v>
      </c>
      <c r="N6225" t="s">
        <v>41</v>
      </c>
      <c r="O6225">
        <v>1.4339999999999999</v>
      </c>
      <c r="P6225" t="s">
        <v>37</v>
      </c>
      <c r="Q6225" t="s">
        <v>38</v>
      </c>
      <c r="R6225">
        <v>4.82</v>
      </c>
      <c r="S6225">
        <v>7</v>
      </c>
      <c r="U6225">
        <v>5.2</v>
      </c>
      <c r="V6225" t="s">
        <v>697</v>
      </c>
      <c r="W6225" t="s">
        <v>31</v>
      </c>
      <c r="X6225">
        <v>0</v>
      </c>
      <c r="Y6225" t="str">
        <f>IF(tblRides[[#This Row],[supply_demand_ratio]]&lt;0.8,"Below 0.8",IF(tblRides[[#This Row],[supply_demand_ratio]]&lt;1,"Between 0.8-1.0",IF(tblRides[[#This Row],[supply_demand_ratio]]&lt;=1.2,"Between 1.0-1.2","Above 1.2")))</f>
        <v>Above 1.2</v>
      </c>
    </row>
    <row r="6226" spans="1:25" x14ac:dyDescent="0.3">
      <c r="A6226" t="s">
        <v>6281</v>
      </c>
      <c r="B6226" s="1">
        <v>46078.252083333333</v>
      </c>
      <c r="C6226" s="2">
        <v>46078</v>
      </c>
      <c r="D6226">
        <v>6</v>
      </c>
      <c r="E6226" t="s">
        <v>25</v>
      </c>
      <c r="F6226" t="s">
        <v>26</v>
      </c>
      <c r="G6226">
        <v>5.5</v>
      </c>
      <c r="H6226">
        <v>128.22</v>
      </c>
      <c r="I6226">
        <v>136.19</v>
      </c>
      <c r="J6226">
        <v>1</v>
      </c>
      <c r="K6226">
        <v>2</v>
      </c>
      <c r="L6226">
        <v>1</v>
      </c>
      <c r="M6226">
        <v>122</v>
      </c>
      <c r="N6226" t="s">
        <v>27</v>
      </c>
      <c r="O6226">
        <v>1.036</v>
      </c>
      <c r="P6226" t="s">
        <v>28</v>
      </c>
      <c r="Q6226" t="s">
        <v>29</v>
      </c>
      <c r="R6226">
        <v>4.63</v>
      </c>
      <c r="S6226">
        <v>8</v>
      </c>
      <c r="T6226">
        <v>7.97</v>
      </c>
      <c r="U6226">
        <v>-1</v>
      </c>
      <c r="V6226" t="s">
        <v>697</v>
      </c>
      <c r="W6226" t="s">
        <v>31</v>
      </c>
      <c r="X6226">
        <v>1</v>
      </c>
      <c r="Y6226" t="str">
        <f>IF(tblRides[[#This Row],[supply_demand_ratio]]&lt;0.8,"Below 0.8",IF(tblRides[[#This Row],[supply_demand_ratio]]&lt;1,"Between 0.8-1.0",IF(tblRides[[#This Row],[supply_demand_ratio]]&lt;=1.2,"Between 1.0-1.2","Above 1.2")))</f>
        <v>Between 1.0-1.2</v>
      </c>
    </row>
    <row r="6227" spans="1:25" x14ac:dyDescent="0.3">
      <c r="A6227" t="s">
        <v>6282</v>
      </c>
      <c r="B6227" s="1">
        <v>46078.256249999999</v>
      </c>
      <c r="C6227" s="2">
        <v>46078</v>
      </c>
      <c r="D6227">
        <v>6</v>
      </c>
      <c r="E6227" t="s">
        <v>25</v>
      </c>
      <c r="F6227" t="s">
        <v>34</v>
      </c>
      <c r="G6227">
        <v>1.7</v>
      </c>
      <c r="H6227">
        <v>81.44</v>
      </c>
      <c r="I6227">
        <v>88.88</v>
      </c>
      <c r="J6227">
        <v>1.2</v>
      </c>
      <c r="K6227">
        <v>5.7</v>
      </c>
      <c r="L6227">
        <v>4.7</v>
      </c>
      <c r="M6227">
        <v>128</v>
      </c>
      <c r="N6227" t="s">
        <v>72</v>
      </c>
      <c r="O6227">
        <v>0.86</v>
      </c>
      <c r="P6227" t="s">
        <v>28</v>
      </c>
      <c r="Q6227" t="s">
        <v>29</v>
      </c>
      <c r="R6227">
        <v>4.25</v>
      </c>
      <c r="S6227">
        <v>0</v>
      </c>
      <c r="T6227">
        <v>7.44</v>
      </c>
      <c r="U6227">
        <v>-1</v>
      </c>
      <c r="V6227" t="s">
        <v>697</v>
      </c>
      <c r="W6227" t="s">
        <v>45</v>
      </c>
      <c r="X6227">
        <v>1</v>
      </c>
      <c r="Y6227" t="str">
        <f>IF(tblRides[[#This Row],[supply_demand_ratio]]&lt;0.8,"Below 0.8",IF(tblRides[[#This Row],[supply_demand_ratio]]&lt;1,"Between 0.8-1.0",IF(tblRides[[#This Row],[supply_demand_ratio]]&lt;=1.2,"Between 1.0-1.2","Above 1.2")))</f>
        <v>Between 0.8-1.0</v>
      </c>
    </row>
    <row r="6228" spans="1:25" x14ac:dyDescent="0.3">
      <c r="A6228" t="s">
        <v>6283</v>
      </c>
      <c r="B6228" s="1">
        <v>46078.277777777781</v>
      </c>
      <c r="C6228" s="2">
        <v>46078</v>
      </c>
      <c r="D6228">
        <v>6</v>
      </c>
      <c r="E6228" t="s">
        <v>25</v>
      </c>
      <c r="F6228" t="s">
        <v>26</v>
      </c>
      <c r="G6228">
        <v>4.5999999999999996</v>
      </c>
      <c r="H6228">
        <v>114.71</v>
      </c>
      <c r="I6228">
        <v>111.42</v>
      </c>
      <c r="J6228">
        <v>1</v>
      </c>
      <c r="K6228">
        <v>5.3</v>
      </c>
      <c r="L6228">
        <v>3.5</v>
      </c>
      <c r="M6228">
        <v>132</v>
      </c>
      <c r="N6228" t="s">
        <v>27</v>
      </c>
      <c r="O6228">
        <v>1.0860000000000001</v>
      </c>
      <c r="P6228" t="s">
        <v>28</v>
      </c>
      <c r="Q6228" t="s">
        <v>29</v>
      </c>
      <c r="R6228">
        <v>5</v>
      </c>
      <c r="S6228">
        <v>2</v>
      </c>
      <c r="T6228">
        <v>-3.29</v>
      </c>
      <c r="U6228">
        <v>-1.8</v>
      </c>
      <c r="V6228" t="s">
        <v>697</v>
      </c>
      <c r="W6228" t="s">
        <v>45</v>
      </c>
      <c r="X6228">
        <v>1</v>
      </c>
      <c r="Y6228" t="str">
        <f>IF(tblRides[[#This Row],[supply_demand_ratio]]&lt;0.8,"Below 0.8",IF(tblRides[[#This Row],[supply_demand_ratio]]&lt;1,"Between 0.8-1.0",IF(tblRides[[#This Row],[supply_demand_ratio]]&lt;=1.2,"Between 1.0-1.2","Above 1.2")))</f>
        <v>Between 1.0-1.2</v>
      </c>
    </row>
    <row r="6229" spans="1:25" x14ac:dyDescent="0.3">
      <c r="A6229" t="s">
        <v>6284</v>
      </c>
      <c r="B6229" s="1">
        <v>46078.280555555553</v>
      </c>
      <c r="C6229" s="2">
        <v>46078</v>
      </c>
      <c r="D6229">
        <v>6</v>
      </c>
      <c r="E6229" t="s">
        <v>36</v>
      </c>
      <c r="F6229" t="s">
        <v>34</v>
      </c>
      <c r="G6229">
        <v>0.7</v>
      </c>
      <c r="H6229">
        <v>48.11</v>
      </c>
      <c r="J6229">
        <v>1</v>
      </c>
      <c r="K6229">
        <v>4.4000000000000004</v>
      </c>
      <c r="L6229">
        <v>10.5</v>
      </c>
      <c r="M6229">
        <v>111</v>
      </c>
      <c r="N6229" t="s">
        <v>27</v>
      </c>
      <c r="O6229">
        <v>1.044</v>
      </c>
      <c r="P6229" t="s">
        <v>37</v>
      </c>
      <c r="Q6229" t="s">
        <v>103</v>
      </c>
      <c r="R6229">
        <v>4.6500000000000004</v>
      </c>
      <c r="S6229">
        <v>0</v>
      </c>
      <c r="U6229">
        <v>6.1</v>
      </c>
      <c r="V6229" t="s">
        <v>697</v>
      </c>
      <c r="W6229" t="s">
        <v>31</v>
      </c>
      <c r="X6229">
        <v>0</v>
      </c>
      <c r="Y6229" t="str">
        <f>IF(tblRides[[#This Row],[supply_demand_ratio]]&lt;0.8,"Below 0.8",IF(tblRides[[#This Row],[supply_demand_ratio]]&lt;1,"Between 0.8-1.0",IF(tblRides[[#This Row],[supply_demand_ratio]]&lt;=1.2,"Between 1.0-1.2","Above 1.2")))</f>
        <v>Between 1.0-1.2</v>
      </c>
    </row>
    <row r="6230" spans="1:25" x14ac:dyDescent="0.3">
      <c r="A6230" t="s">
        <v>6285</v>
      </c>
      <c r="B6230" s="1">
        <v>46078.284722222219</v>
      </c>
      <c r="C6230" s="2">
        <v>46078</v>
      </c>
      <c r="D6230">
        <v>6</v>
      </c>
      <c r="E6230" t="s">
        <v>33</v>
      </c>
      <c r="F6230" t="s">
        <v>34</v>
      </c>
      <c r="G6230">
        <v>10.6</v>
      </c>
      <c r="H6230">
        <v>195.71</v>
      </c>
      <c r="I6230">
        <v>191.79</v>
      </c>
      <c r="J6230">
        <v>1.1000000000000001</v>
      </c>
      <c r="K6230">
        <v>6.4</v>
      </c>
      <c r="L6230">
        <v>12</v>
      </c>
      <c r="M6230">
        <v>108</v>
      </c>
      <c r="N6230" t="s">
        <v>27</v>
      </c>
      <c r="O6230">
        <v>1.0609999999999999</v>
      </c>
      <c r="P6230" t="s">
        <v>28</v>
      </c>
      <c r="Q6230" t="s">
        <v>29</v>
      </c>
      <c r="R6230">
        <v>4.8499999999999996</v>
      </c>
      <c r="S6230">
        <v>0</v>
      </c>
      <c r="T6230">
        <v>-3.92</v>
      </c>
      <c r="U6230">
        <v>5.6</v>
      </c>
      <c r="V6230" t="s">
        <v>697</v>
      </c>
      <c r="W6230" t="s">
        <v>45</v>
      </c>
      <c r="X6230">
        <v>1</v>
      </c>
      <c r="Y6230" t="str">
        <f>IF(tblRides[[#This Row],[supply_demand_ratio]]&lt;0.8,"Below 0.8",IF(tblRides[[#This Row],[supply_demand_ratio]]&lt;1,"Between 0.8-1.0",IF(tblRides[[#This Row],[supply_demand_ratio]]&lt;=1.2,"Between 1.0-1.2","Above 1.2")))</f>
        <v>Between 1.0-1.2</v>
      </c>
    </row>
    <row r="6231" spans="1:25" x14ac:dyDescent="0.3">
      <c r="A6231" t="s">
        <v>6286</v>
      </c>
      <c r="B6231" s="1">
        <v>46078.293749999997</v>
      </c>
      <c r="C6231" s="2">
        <v>46078</v>
      </c>
      <c r="D6231">
        <v>7</v>
      </c>
      <c r="E6231" t="s">
        <v>36</v>
      </c>
      <c r="F6231" t="s">
        <v>26</v>
      </c>
      <c r="G6231">
        <v>18.5</v>
      </c>
      <c r="H6231">
        <v>383.31</v>
      </c>
      <c r="J6231">
        <v>1.1000000000000001</v>
      </c>
      <c r="K6231">
        <v>4.3</v>
      </c>
      <c r="L6231">
        <v>3.2</v>
      </c>
      <c r="M6231">
        <v>114</v>
      </c>
      <c r="N6231" t="s">
        <v>27</v>
      </c>
      <c r="O6231">
        <v>1.0369999999999999</v>
      </c>
      <c r="P6231" t="s">
        <v>37</v>
      </c>
      <c r="Q6231" t="s">
        <v>38</v>
      </c>
      <c r="R6231">
        <v>4.75</v>
      </c>
      <c r="S6231">
        <v>15</v>
      </c>
      <c r="U6231">
        <v>-1.1000000000000001</v>
      </c>
      <c r="V6231" t="s">
        <v>697</v>
      </c>
      <c r="W6231" t="s">
        <v>31</v>
      </c>
      <c r="X6231">
        <v>0</v>
      </c>
      <c r="Y6231" t="str">
        <f>IF(tblRides[[#This Row],[supply_demand_ratio]]&lt;0.8,"Below 0.8",IF(tblRides[[#This Row],[supply_demand_ratio]]&lt;1,"Between 0.8-1.0",IF(tblRides[[#This Row],[supply_demand_ratio]]&lt;=1.2,"Between 1.0-1.2","Above 1.2")))</f>
        <v>Between 1.0-1.2</v>
      </c>
    </row>
    <row r="6232" spans="1:25" x14ac:dyDescent="0.3">
      <c r="A6232" t="s">
        <v>6287</v>
      </c>
      <c r="B6232" s="1">
        <v>46078.294444444444</v>
      </c>
      <c r="C6232" s="2">
        <v>46078</v>
      </c>
      <c r="D6232">
        <v>7</v>
      </c>
      <c r="E6232" t="s">
        <v>25</v>
      </c>
      <c r="F6232" t="s">
        <v>34</v>
      </c>
      <c r="G6232">
        <v>5.5</v>
      </c>
      <c r="H6232">
        <v>142.37</v>
      </c>
      <c r="J6232">
        <v>1.2</v>
      </c>
      <c r="K6232">
        <v>8.1999999999999993</v>
      </c>
      <c r="L6232">
        <v>12.5</v>
      </c>
      <c r="M6232">
        <v>124</v>
      </c>
      <c r="N6232" t="s">
        <v>72</v>
      </c>
      <c r="O6232">
        <v>0.85799999999999998</v>
      </c>
      <c r="P6232" t="s">
        <v>58</v>
      </c>
      <c r="Q6232" t="s">
        <v>59</v>
      </c>
      <c r="R6232">
        <v>5</v>
      </c>
      <c r="S6232">
        <v>0</v>
      </c>
      <c r="U6232">
        <v>4.3</v>
      </c>
      <c r="V6232" t="s">
        <v>697</v>
      </c>
      <c r="W6232" t="s">
        <v>45</v>
      </c>
      <c r="X6232">
        <v>0</v>
      </c>
      <c r="Y6232" t="str">
        <f>IF(tblRides[[#This Row],[supply_demand_ratio]]&lt;0.8,"Below 0.8",IF(tblRides[[#This Row],[supply_demand_ratio]]&lt;1,"Between 0.8-1.0",IF(tblRides[[#This Row],[supply_demand_ratio]]&lt;=1.2,"Between 1.0-1.2","Above 1.2")))</f>
        <v>Between 0.8-1.0</v>
      </c>
    </row>
    <row r="6233" spans="1:25" x14ac:dyDescent="0.3">
      <c r="A6233" t="s">
        <v>6288</v>
      </c>
      <c r="B6233" s="1">
        <v>46078.29791666667</v>
      </c>
      <c r="C6233" s="2">
        <v>46078</v>
      </c>
      <c r="D6233">
        <v>7</v>
      </c>
      <c r="E6233" t="s">
        <v>62</v>
      </c>
      <c r="F6233" t="s">
        <v>34</v>
      </c>
      <c r="G6233">
        <v>3.1</v>
      </c>
      <c r="H6233">
        <v>85.3</v>
      </c>
      <c r="I6233">
        <v>86.75</v>
      </c>
      <c r="J6233">
        <v>1</v>
      </c>
      <c r="K6233">
        <v>4.7</v>
      </c>
      <c r="L6233">
        <v>6.3</v>
      </c>
      <c r="M6233">
        <v>62</v>
      </c>
      <c r="N6233" t="s">
        <v>41</v>
      </c>
      <c r="O6233">
        <v>1.556</v>
      </c>
      <c r="P6233" t="s">
        <v>28</v>
      </c>
      <c r="Q6233" t="s">
        <v>29</v>
      </c>
      <c r="R6233">
        <v>4.5</v>
      </c>
      <c r="S6233">
        <v>0</v>
      </c>
      <c r="T6233">
        <v>1.45</v>
      </c>
      <c r="U6233">
        <v>1.6</v>
      </c>
      <c r="V6233" t="s">
        <v>697</v>
      </c>
      <c r="W6233" t="s">
        <v>31</v>
      </c>
      <c r="X6233">
        <v>1</v>
      </c>
      <c r="Y6233" t="str">
        <f>IF(tblRides[[#This Row],[supply_demand_ratio]]&lt;0.8,"Below 0.8",IF(tblRides[[#This Row],[supply_demand_ratio]]&lt;1,"Between 0.8-1.0",IF(tblRides[[#This Row],[supply_demand_ratio]]&lt;=1.2,"Between 1.0-1.2","Above 1.2")))</f>
        <v>Above 1.2</v>
      </c>
    </row>
    <row r="6234" spans="1:25" x14ac:dyDescent="0.3">
      <c r="A6234" t="s">
        <v>6289</v>
      </c>
      <c r="B6234" s="1">
        <v>46078.313888888886</v>
      </c>
      <c r="C6234" s="2">
        <v>46078</v>
      </c>
      <c r="D6234">
        <v>7</v>
      </c>
      <c r="E6234" t="s">
        <v>25</v>
      </c>
      <c r="F6234" t="s">
        <v>26</v>
      </c>
      <c r="G6234">
        <v>6.9</v>
      </c>
      <c r="H6234">
        <v>152.16</v>
      </c>
      <c r="J6234">
        <v>1</v>
      </c>
      <c r="K6234">
        <v>6.1</v>
      </c>
      <c r="L6234">
        <v>8.3000000000000007</v>
      </c>
      <c r="M6234">
        <v>114</v>
      </c>
      <c r="N6234" t="s">
        <v>27</v>
      </c>
      <c r="O6234">
        <v>0.85399999999999998</v>
      </c>
      <c r="P6234" t="s">
        <v>58</v>
      </c>
      <c r="Q6234" t="s">
        <v>59</v>
      </c>
      <c r="R6234">
        <v>4.93</v>
      </c>
      <c r="S6234">
        <v>7</v>
      </c>
      <c r="U6234">
        <v>2.2000000000000002</v>
      </c>
      <c r="V6234" t="s">
        <v>697</v>
      </c>
      <c r="W6234" t="s">
        <v>45</v>
      </c>
      <c r="X6234">
        <v>0</v>
      </c>
      <c r="Y6234" t="str">
        <f>IF(tblRides[[#This Row],[supply_demand_ratio]]&lt;0.8,"Below 0.8",IF(tblRides[[#This Row],[supply_demand_ratio]]&lt;1,"Between 0.8-1.0",IF(tblRides[[#This Row],[supply_demand_ratio]]&lt;=1.2,"Between 1.0-1.2","Above 1.2")))</f>
        <v>Between 0.8-1.0</v>
      </c>
    </row>
    <row r="6235" spans="1:25" x14ac:dyDescent="0.3">
      <c r="A6235" t="s">
        <v>6290</v>
      </c>
      <c r="B6235" s="1">
        <v>46078.313888888886</v>
      </c>
      <c r="C6235" s="2">
        <v>46078</v>
      </c>
      <c r="D6235">
        <v>7</v>
      </c>
      <c r="E6235" t="s">
        <v>36</v>
      </c>
      <c r="F6235" t="s">
        <v>26</v>
      </c>
      <c r="G6235">
        <v>11.6</v>
      </c>
      <c r="H6235">
        <v>214.31</v>
      </c>
      <c r="J6235">
        <v>1.1000000000000001</v>
      </c>
      <c r="K6235">
        <v>5.5</v>
      </c>
      <c r="L6235">
        <v>8.1999999999999993</v>
      </c>
      <c r="M6235">
        <v>107</v>
      </c>
      <c r="N6235" t="s">
        <v>41</v>
      </c>
      <c r="O6235">
        <v>1.167</v>
      </c>
      <c r="P6235" t="s">
        <v>37</v>
      </c>
      <c r="Q6235" t="s">
        <v>103</v>
      </c>
      <c r="R6235">
        <v>5</v>
      </c>
      <c r="S6235">
        <v>7</v>
      </c>
      <c r="U6235">
        <v>2.7</v>
      </c>
      <c r="V6235" t="s">
        <v>697</v>
      </c>
      <c r="W6235" t="s">
        <v>45</v>
      </c>
      <c r="X6235">
        <v>0</v>
      </c>
      <c r="Y6235" t="str">
        <f>IF(tblRides[[#This Row],[supply_demand_ratio]]&lt;0.8,"Below 0.8",IF(tblRides[[#This Row],[supply_demand_ratio]]&lt;1,"Between 0.8-1.0",IF(tblRides[[#This Row],[supply_demand_ratio]]&lt;=1.2,"Between 1.0-1.2","Above 1.2")))</f>
        <v>Between 1.0-1.2</v>
      </c>
    </row>
    <row r="6236" spans="1:25" x14ac:dyDescent="0.3">
      <c r="A6236" t="s">
        <v>6291</v>
      </c>
      <c r="B6236" s="1">
        <v>46078.317361111112</v>
      </c>
      <c r="C6236" s="2">
        <v>46078</v>
      </c>
      <c r="D6236">
        <v>7</v>
      </c>
      <c r="E6236" t="s">
        <v>36</v>
      </c>
      <c r="F6236" t="s">
        <v>26</v>
      </c>
      <c r="G6236">
        <v>3.6</v>
      </c>
      <c r="H6236">
        <v>91.24</v>
      </c>
      <c r="I6236">
        <v>93.58</v>
      </c>
      <c r="J6236">
        <v>1</v>
      </c>
      <c r="K6236">
        <v>6.2</v>
      </c>
      <c r="L6236">
        <v>6.4</v>
      </c>
      <c r="M6236">
        <v>112</v>
      </c>
      <c r="N6236" t="s">
        <v>41</v>
      </c>
      <c r="O6236">
        <v>1.2549999999999999</v>
      </c>
      <c r="P6236" t="s">
        <v>28</v>
      </c>
      <c r="Q6236" t="s">
        <v>29</v>
      </c>
      <c r="R6236">
        <v>4.4800000000000004</v>
      </c>
      <c r="S6236">
        <v>8</v>
      </c>
      <c r="T6236">
        <v>2.34</v>
      </c>
      <c r="U6236">
        <v>0.2</v>
      </c>
      <c r="V6236" t="s">
        <v>697</v>
      </c>
      <c r="W6236" t="s">
        <v>45</v>
      </c>
      <c r="X6236">
        <v>1</v>
      </c>
      <c r="Y6236" t="str">
        <f>IF(tblRides[[#This Row],[supply_demand_ratio]]&lt;0.8,"Below 0.8",IF(tblRides[[#This Row],[supply_demand_ratio]]&lt;1,"Between 0.8-1.0",IF(tblRides[[#This Row],[supply_demand_ratio]]&lt;=1.2,"Between 1.0-1.2","Above 1.2")))</f>
        <v>Above 1.2</v>
      </c>
    </row>
    <row r="6237" spans="1:25" x14ac:dyDescent="0.3">
      <c r="A6237" t="s">
        <v>6292</v>
      </c>
      <c r="B6237" s="1">
        <v>46078.322222222225</v>
      </c>
      <c r="C6237" s="2">
        <v>46078</v>
      </c>
      <c r="D6237">
        <v>7</v>
      </c>
      <c r="E6237" t="s">
        <v>33</v>
      </c>
      <c r="F6237" t="s">
        <v>26</v>
      </c>
      <c r="G6237">
        <v>8.9</v>
      </c>
      <c r="H6237">
        <v>156.43</v>
      </c>
      <c r="I6237">
        <v>147.02000000000001</v>
      </c>
      <c r="J6237">
        <v>1</v>
      </c>
      <c r="K6237">
        <v>5.5</v>
      </c>
      <c r="L6237">
        <v>5.4</v>
      </c>
      <c r="M6237">
        <v>103</v>
      </c>
      <c r="N6237" t="s">
        <v>41</v>
      </c>
      <c r="O6237">
        <v>1.379</v>
      </c>
      <c r="P6237" t="s">
        <v>28</v>
      </c>
      <c r="Q6237" t="s">
        <v>29</v>
      </c>
      <c r="R6237">
        <v>4.68</v>
      </c>
      <c r="S6237">
        <v>3</v>
      </c>
      <c r="T6237">
        <v>-9.41</v>
      </c>
      <c r="U6237">
        <v>-0.1</v>
      </c>
      <c r="V6237" t="s">
        <v>697</v>
      </c>
      <c r="W6237" t="s">
        <v>45</v>
      </c>
      <c r="X6237">
        <v>1</v>
      </c>
      <c r="Y6237" t="str">
        <f>IF(tblRides[[#This Row],[supply_demand_ratio]]&lt;0.8,"Below 0.8",IF(tblRides[[#This Row],[supply_demand_ratio]]&lt;1,"Between 0.8-1.0",IF(tblRides[[#This Row],[supply_demand_ratio]]&lt;=1.2,"Between 1.0-1.2","Above 1.2")))</f>
        <v>Above 1.2</v>
      </c>
    </row>
    <row r="6238" spans="1:25" x14ac:dyDescent="0.3">
      <c r="A6238" t="s">
        <v>6293</v>
      </c>
      <c r="B6238" s="1">
        <v>46078.325694444444</v>
      </c>
      <c r="C6238" s="2">
        <v>46078</v>
      </c>
      <c r="D6238">
        <v>7</v>
      </c>
      <c r="E6238" t="s">
        <v>43</v>
      </c>
      <c r="F6238" t="s">
        <v>26</v>
      </c>
      <c r="G6238">
        <v>1.9</v>
      </c>
      <c r="H6238">
        <v>62.78</v>
      </c>
      <c r="I6238">
        <v>62.52</v>
      </c>
      <c r="J6238">
        <v>1</v>
      </c>
      <c r="K6238">
        <v>3.2</v>
      </c>
      <c r="L6238">
        <v>9</v>
      </c>
      <c r="M6238">
        <v>65</v>
      </c>
      <c r="N6238" t="s">
        <v>41</v>
      </c>
      <c r="O6238">
        <v>1.2709999999999999</v>
      </c>
      <c r="P6238" t="s">
        <v>28</v>
      </c>
      <c r="Q6238" t="s">
        <v>29</v>
      </c>
      <c r="R6238">
        <v>4.79</v>
      </c>
      <c r="S6238">
        <v>9</v>
      </c>
      <c r="T6238">
        <v>-0.26</v>
      </c>
      <c r="U6238">
        <v>5.8</v>
      </c>
      <c r="V6238" t="s">
        <v>697</v>
      </c>
      <c r="W6238" t="s">
        <v>31</v>
      </c>
      <c r="X6238">
        <v>1</v>
      </c>
      <c r="Y6238" t="str">
        <f>IF(tblRides[[#This Row],[supply_demand_ratio]]&lt;0.8,"Below 0.8",IF(tblRides[[#This Row],[supply_demand_ratio]]&lt;1,"Between 0.8-1.0",IF(tblRides[[#This Row],[supply_demand_ratio]]&lt;=1.2,"Between 1.0-1.2","Above 1.2")))</f>
        <v>Above 1.2</v>
      </c>
    </row>
    <row r="6239" spans="1:25" x14ac:dyDescent="0.3">
      <c r="A6239" t="s">
        <v>6294</v>
      </c>
      <c r="B6239" s="1">
        <v>46078.352083333331</v>
      </c>
      <c r="C6239" s="2">
        <v>46078</v>
      </c>
      <c r="D6239">
        <v>8</v>
      </c>
      <c r="E6239" t="s">
        <v>36</v>
      </c>
      <c r="F6239" t="s">
        <v>26</v>
      </c>
      <c r="G6239">
        <v>6.8</v>
      </c>
      <c r="H6239">
        <v>169.52</v>
      </c>
      <c r="I6239">
        <v>162.30000000000001</v>
      </c>
      <c r="J6239">
        <v>1.1000000000000001</v>
      </c>
      <c r="K6239">
        <v>10.1</v>
      </c>
      <c r="L6239">
        <v>11.1</v>
      </c>
      <c r="M6239">
        <v>102</v>
      </c>
      <c r="N6239" t="s">
        <v>27</v>
      </c>
      <c r="O6239">
        <v>0.78600000000000003</v>
      </c>
      <c r="P6239" t="s">
        <v>28</v>
      </c>
      <c r="Q6239" t="s">
        <v>29</v>
      </c>
      <c r="R6239">
        <v>4.87</v>
      </c>
      <c r="S6239">
        <v>10</v>
      </c>
      <c r="T6239">
        <v>-7.22</v>
      </c>
      <c r="U6239">
        <v>1</v>
      </c>
      <c r="V6239" t="s">
        <v>697</v>
      </c>
      <c r="W6239" t="s">
        <v>77</v>
      </c>
      <c r="X6239">
        <v>1</v>
      </c>
      <c r="Y6239" t="str">
        <f>IF(tblRides[[#This Row],[supply_demand_ratio]]&lt;0.8,"Below 0.8",IF(tblRides[[#This Row],[supply_demand_ratio]]&lt;1,"Between 0.8-1.0",IF(tblRides[[#This Row],[supply_demand_ratio]]&lt;=1.2,"Between 1.0-1.2","Above 1.2")))</f>
        <v>Below 0.8</v>
      </c>
    </row>
    <row r="6240" spans="1:25" x14ac:dyDescent="0.3">
      <c r="A6240" t="s">
        <v>6295</v>
      </c>
      <c r="B6240" s="1">
        <v>46078.361805555556</v>
      </c>
      <c r="C6240" s="2">
        <v>46078</v>
      </c>
      <c r="D6240">
        <v>8</v>
      </c>
      <c r="E6240" t="s">
        <v>36</v>
      </c>
      <c r="F6240" t="s">
        <v>26</v>
      </c>
      <c r="G6240">
        <v>9.4</v>
      </c>
      <c r="H6240">
        <v>224.42</v>
      </c>
      <c r="I6240">
        <v>220.56</v>
      </c>
      <c r="J6240">
        <v>1.2</v>
      </c>
      <c r="K6240">
        <v>6.2</v>
      </c>
      <c r="L6240">
        <v>8.4</v>
      </c>
      <c r="M6240">
        <v>83</v>
      </c>
      <c r="N6240" t="s">
        <v>72</v>
      </c>
      <c r="O6240">
        <v>0.60499999999999998</v>
      </c>
      <c r="P6240" t="s">
        <v>28</v>
      </c>
      <c r="Q6240" t="s">
        <v>29</v>
      </c>
      <c r="R6240">
        <v>4.83</v>
      </c>
      <c r="S6240">
        <v>24</v>
      </c>
      <c r="T6240">
        <v>-3.86</v>
      </c>
      <c r="U6240">
        <v>2.2000000000000002</v>
      </c>
      <c r="V6240" t="s">
        <v>697</v>
      </c>
      <c r="W6240" t="s">
        <v>45</v>
      </c>
      <c r="X6240">
        <v>1</v>
      </c>
      <c r="Y6240" t="str">
        <f>IF(tblRides[[#This Row],[supply_demand_ratio]]&lt;0.8,"Below 0.8",IF(tblRides[[#This Row],[supply_demand_ratio]]&lt;1,"Between 0.8-1.0",IF(tblRides[[#This Row],[supply_demand_ratio]]&lt;=1.2,"Between 1.0-1.2","Above 1.2")))</f>
        <v>Below 0.8</v>
      </c>
    </row>
    <row r="6241" spans="1:25" x14ac:dyDescent="0.3">
      <c r="A6241" t="s">
        <v>6296</v>
      </c>
      <c r="B6241" s="1">
        <v>46078.363194444442</v>
      </c>
      <c r="C6241" s="2">
        <v>46078</v>
      </c>
      <c r="D6241">
        <v>8</v>
      </c>
      <c r="E6241" t="s">
        <v>25</v>
      </c>
      <c r="F6241" t="s">
        <v>26</v>
      </c>
      <c r="G6241">
        <v>1.5</v>
      </c>
      <c r="H6241">
        <v>63.2</v>
      </c>
      <c r="I6241">
        <v>66.75</v>
      </c>
      <c r="J6241">
        <v>1</v>
      </c>
      <c r="K6241">
        <v>5</v>
      </c>
      <c r="L6241">
        <v>11.6</v>
      </c>
      <c r="M6241">
        <v>107</v>
      </c>
      <c r="N6241" t="s">
        <v>27</v>
      </c>
      <c r="O6241">
        <v>0.76600000000000001</v>
      </c>
      <c r="P6241" t="s">
        <v>28</v>
      </c>
      <c r="Q6241" t="s">
        <v>29</v>
      </c>
      <c r="R6241">
        <v>4.93</v>
      </c>
      <c r="S6241">
        <v>9</v>
      </c>
      <c r="T6241">
        <v>3.55</v>
      </c>
      <c r="U6241">
        <v>6.6</v>
      </c>
      <c r="V6241" t="s">
        <v>697</v>
      </c>
      <c r="W6241" t="s">
        <v>31</v>
      </c>
      <c r="X6241">
        <v>1</v>
      </c>
      <c r="Y6241" t="str">
        <f>IF(tblRides[[#This Row],[supply_demand_ratio]]&lt;0.8,"Below 0.8",IF(tblRides[[#This Row],[supply_demand_ratio]]&lt;1,"Between 0.8-1.0",IF(tblRides[[#This Row],[supply_demand_ratio]]&lt;=1.2,"Between 1.0-1.2","Above 1.2")))</f>
        <v>Below 0.8</v>
      </c>
    </row>
    <row r="6242" spans="1:25" x14ac:dyDescent="0.3">
      <c r="A6242" t="s">
        <v>6297</v>
      </c>
      <c r="B6242" s="1">
        <v>46078.367361111108</v>
      </c>
      <c r="C6242" s="2">
        <v>46078</v>
      </c>
      <c r="D6242">
        <v>8</v>
      </c>
      <c r="E6242" t="s">
        <v>36</v>
      </c>
      <c r="F6242" t="s">
        <v>34</v>
      </c>
      <c r="G6242">
        <v>9.5</v>
      </c>
      <c r="H6242">
        <v>202.73</v>
      </c>
      <c r="J6242">
        <v>1.1000000000000001</v>
      </c>
      <c r="K6242">
        <v>3.1</v>
      </c>
      <c r="L6242">
        <v>5.6</v>
      </c>
      <c r="M6242">
        <v>88</v>
      </c>
      <c r="N6242" t="s">
        <v>27</v>
      </c>
      <c r="O6242">
        <v>0.70099999999999996</v>
      </c>
      <c r="P6242" t="s">
        <v>58</v>
      </c>
      <c r="Q6242" t="s">
        <v>88</v>
      </c>
      <c r="R6242">
        <v>4.72</v>
      </c>
      <c r="S6242">
        <v>0</v>
      </c>
      <c r="U6242">
        <v>2.5</v>
      </c>
      <c r="V6242" t="s">
        <v>697</v>
      </c>
      <c r="W6242" t="s">
        <v>31</v>
      </c>
      <c r="X6242">
        <v>0</v>
      </c>
      <c r="Y6242" t="str">
        <f>IF(tblRides[[#This Row],[supply_demand_ratio]]&lt;0.8,"Below 0.8",IF(tblRides[[#This Row],[supply_demand_ratio]]&lt;1,"Between 0.8-1.0",IF(tblRides[[#This Row],[supply_demand_ratio]]&lt;=1.2,"Between 1.0-1.2","Above 1.2")))</f>
        <v>Below 0.8</v>
      </c>
    </row>
    <row r="6243" spans="1:25" x14ac:dyDescent="0.3">
      <c r="A6243" t="s">
        <v>6298</v>
      </c>
      <c r="B6243" s="1">
        <v>46078.370138888888</v>
      </c>
      <c r="C6243" s="2">
        <v>46078</v>
      </c>
      <c r="D6243">
        <v>8</v>
      </c>
      <c r="E6243" t="s">
        <v>25</v>
      </c>
      <c r="F6243" t="s">
        <v>26</v>
      </c>
      <c r="G6243">
        <v>5.0999999999999996</v>
      </c>
      <c r="H6243">
        <v>145.85</v>
      </c>
      <c r="I6243">
        <v>157.93</v>
      </c>
      <c r="J6243">
        <v>1.2</v>
      </c>
      <c r="K6243">
        <v>7</v>
      </c>
      <c r="L6243">
        <v>8.3000000000000007</v>
      </c>
      <c r="M6243">
        <v>99</v>
      </c>
      <c r="N6243" t="s">
        <v>72</v>
      </c>
      <c r="O6243">
        <v>0.66600000000000004</v>
      </c>
      <c r="P6243" t="s">
        <v>28</v>
      </c>
      <c r="Q6243" t="s">
        <v>29</v>
      </c>
      <c r="R6243">
        <v>4.8</v>
      </c>
      <c r="S6243">
        <v>2</v>
      </c>
      <c r="T6243">
        <v>12.08</v>
      </c>
      <c r="U6243">
        <v>1.3</v>
      </c>
      <c r="V6243" t="s">
        <v>697</v>
      </c>
      <c r="W6243" t="s">
        <v>45</v>
      </c>
      <c r="X6243">
        <v>1</v>
      </c>
      <c r="Y6243" t="str">
        <f>IF(tblRides[[#This Row],[supply_demand_ratio]]&lt;0.8,"Below 0.8",IF(tblRides[[#This Row],[supply_demand_ratio]]&lt;1,"Between 0.8-1.0",IF(tblRides[[#This Row],[supply_demand_ratio]]&lt;=1.2,"Between 1.0-1.2","Above 1.2")))</f>
        <v>Below 0.8</v>
      </c>
    </row>
    <row r="6244" spans="1:25" x14ac:dyDescent="0.3">
      <c r="A6244" t="s">
        <v>6299</v>
      </c>
      <c r="B6244" s="1">
        <v>46078.39166666667</v>
      </c>
      <c r="C6244" s="2">
        <v>46078</v>
      </c>
      <c r="D6244">
        <v>9</v>
      </c>
      <c r="E6244" t="s">
        <v>33</v>
      </c>
      <c r="F6244" t="s">
        <v>34</v>
      </c>
      <c r="G6244">
        <v>14.9</v>
      </c>
      <c r="H6244">
        <v>227.67</v>
      </c>
      <c r="I6244">
        <v>223.44</v>
      </c>
      <c r="J6244">
        <v>1</v>
      </c>
      <c r="K6244">
        <v>4.7</v>
      </c>
      <c r="L6244">
        <v>4.4000000000000004</v>
      </c>
      <c r="M6244">
        <v>88</v>
      </c>
      <c r="N6244" t="s">
        <v>27</v>
      </c>
      <c r="O6244">
        <v>0.94699999999999995</v>
      </c>
      <c r="P6244" t="s">
        <v>28</v>
      </c>
      <c r="Q6244" t="s">
        <v>29</v>
      </c>
      <c r="R6244">
        <v>4.4800000000000004</v>
      </c>
      <c r="S6244">
        <v>0</v>
      </c>
      <c r="T6244">
        <v>-4.2300000000000004</v>
      </c>
      <c r="U6244">
        <v>-0.3</v>
      </c>
      <c r="V6244" t="s">
        <v>697</v>
      </c>
      <c r="W6244" t="s">
        <v>31</v>
      </c>
      <c r="X6244">
        <v>1</v>
      </c>
      <c r="Y6244" t="str">
        <f>IF(tblRides[[#This Row],[supply_demand_ratio]]&lt;0.8,"Below 0.8",IF(tblRides[[#This Row],[supply_demand_ratio]]&lt;1,"Between 0.8-1.0",IF(tblRides[[#This Row],[supply_demand_ratio]]&lt;=1.2,"Between 1.0-1.2","Above 1.2")))</f>
        <v>Between 0.8-1.0</v>
      </c>
    </row>
    <row r="6245" spans="1:25" x14ac:dyDescent="0.3">
      <c r="A6245" t="s">
        <v>6300</v>
      </c>
      <c r="B6245" s="1">
        <v>46078.395833333336</v>
      </c>
      <c r="C6245" s="2">
        <v>46078</v>
      </c>
      <c r="D6245">
        <v>9</v>
      </c>
      <c r="E6245" t="s">
        <v>33</v>
      </c>
      <c r="F6245" t="s">
        <v>26</v>
      </c>
      <c r="G6245">
        <v>6.7</v>
      </c>
      <c r="H6245">
        <v>135.28</v>
      </c>
      <c r="I6245">
        <v>141.12</v>
      </c>
      <c r="J6245">
        <v>1</v>
      </c>
      <c r="K6245">
        <v>5.6</v>
      </c>
      <c r="L6245">
        <v>4.3</v>
      </c>
      <c r="M6245">
        <v>110</v>
      </c>
      <c r="N6245" t="s">
        <v>27</v>
      </c>
      <c r="O6245">
        <v>1.218</v>
      </c>
      <c r="P6245" t="s">
        <v>28</v>
      </c>
      <c r="Q6245" t="s">
        <v>29</v>
      </c>
      <c r="R6245">
        <v>4.5199999999999996</v>
      </c>
      <c r="S6245">
        <v>10</v>
      </c>
      <c r="T6245">
        <v>5.84</v>
      </c>
      <c r="U6245">
        <v>-1.3</v>
      </c>
      <c r="V6245" t="s">
        <v>697</v>
      </c>
      <c r="W6245" t="s">
        <v>45</v>
      </c>
      <c r="X6245">
        <v>1</v>
      </c>
      <c r="Y6245" t="str">
        <f>IF(tblRides[[#This Row],[supply_demand_ratio]]&lt;0.8,"Below 0.8",IF(tblRides[[#This Row],[supply_demand_ratio]]&lt;1,"Between 0.8-1.0",IF(tblRides[[#This Row],[supply_demand_ratio]]&lt;=1.2,"Between 1.0-1.2","Above 1.2")))</f>
        <v>Above 1.2</v>
      </c>
    </row>
    <row r="6246" spans="1:25" x14ac:dyDescent="0.3">
      <c r="A6246" t="s">
        <v>6301</v>
      </c>
      <c r="B6246" s="1">
        <v>46078.400694444441</v>
      </c>
      <c r="C6246" s="2">
        <v>46078</v>
      </c>
      <c r="D6246">
        <v>9</v>
      </c>
      <c r="E6246" t="s">
        <v>36</v>
      </c>
      <c r="F6246" t="s">
        <v>26</v>
      </c>
      <c r="G6246">
        <v>9.9</v>
      </c>
      <c r="H6246">
        <v>191.07</v>
      </c>
      <c r="I6246">
        <v>197.19</v>
      </c>
      <c r="J6246">
        <v>1</v>
      </c>
      <c r="K6246">
        <v>3.7</v>
      </c>
      <c r="L6246">
        <v>5.4</v>
      </c>
      <c r="M6246">
        <v>103</v>
      </c>
      <c r="N6246" t="s">
        <v>27</v>
      </c>
      <c r="O6246">
        <v>1.016</v>
      </c>
      <c r="P6246" t="s">
        <v>28</v>
      </c>
      <c r="Q6246" t="s">
        <v>29</v>
      </c>
      <c r="R6246">
        <v>4.7</v>
      </c>
      <c r="S6246">
        <v>16</v>
      </c>
      <c r="T6246">
        <v>6.12</v>
      </c>
      <c r="U6246">
        <v>1.7</v>
      </c>
      <c r="V6246" t="s">
        <v>697</v>
      </c>
      <c r="W6246" t="s">
        <v>31</v>
      </c>
      <c r="X6246">
        <v>1</v>
      </c>
      <c r="Y6246" t="str">
        <f>IF(tblRides[[#This Row],[supply_demand_ratio]]&lt;0.8,"Below 0.8",IF(tblRides[[#This Row],[supply_demand_ratio]]&lt;1,"Between 0.8-1.0",IF(tblRides[[#This Row],[supply_demand_ratio]]&lt;=1.2,"Between 1.0-1.2","Above 1.2")))</f>
        <v>Between 1.0-1.2</v>
      </c>
    </row>
    <row r="6247" spans="1:25" x14ac:dyDescent="0.3">
      <c r="A6247" t="s">
        <v>6302</v>
      </c>
      <c r="B6247" s="1">
        <v>46078.404861111114</v>
      </c>
      <c r="C6247" s="2">
        <v>46078</v>
      </c>
      <c r="D6247">
        <v>9</v>
      </c>
      <c r="E6247" t="s">
        <v>43</v>
      </c>
      <c r="F6247" t="s">
        <v>26</v>
      </c>
      <c r="G6247">
        <v>17.3</v>
      </c>
      <c r="H6247">
        <v>284.77999999999997</v>
      </c>
      <c r="I6247">
        <v>267.83</v>
      </c>
      <c r="J6247">
        <v>1</v>
      </c>
      <c r="K6247">
        <v>8.9</v>
      </c>
      <c r="L6247">
        <v>7.9</v>
      </c>
      <c r="M6247">
        <v>62</v>
      </c>
      <c r="N6247" t="s">
        <v>41</v>
      </c>
      <c r="O6247">
        <v>1.258</v>
      </c>
      <c r="P6247" t="s">
        <v>28</v>
      </c>
      <c r="Q6247" t="s">
        <v>29</v>
      </c>
      <c r="R6247">
        <v>4.6500000000000004</v>
      </c>
      <c r="S6247">
        <v>3</v>
      </c>
      <c r="T6247">
        <v>-16.95</v>
      </c>
      <c r="U6247">
        <v>-1</v>
      </c>
      <c r="V6247" t="s">
        <v>697</v>
      </c>
      <c r="W6247" t="s">
        <v>45</v>
      </c>
      <c r="X6247">
        <v>1</v>
      </c>
      <c r="Y6247" t="str">
        <f>IF(tblRides[[#This Row],[supply_demand_ratio]]&lt;0.8,"Below 0.8",IF(tblRides[[#This Row],[supply_demand_ratio]]&lt;1,"Between 0.8-1.0",IF(tblRides[[#This Row],[supply_demand_ratio]]&lt;=1.2,"Between 1.0-1.2","Above 1.2")))</f>
        <v>Above 1.2</v>
      </c>
    </row>
    <row r="6248" spans="1:25" x14ac:dyDescent="0.3">
      <c r="A6248" t="s">
        <v>6303</v>
      </c>
      <c r="B6248" s="1">
        <v>46078.442361111112</v>
      </c>
      <c r="C6248" s="2">
        <v>46078</v>
      </c>
      <c r="D6248">
        <v>10</v>
      </c>
      <c r="E6248" t="s">
        <v>25</v>
      </c>
      <c r="F6248" t="s">
        <v>26</v>
      </c>
      <c r="G6248">
        <v>5.0999999999999996</v>
      </c>
      <c r="H6248">
        <v>135.86000000000001</v>
      </c>
      <c r="J6248">
        <v>1.2</v>
      </c>
      <c r="K6248">
        <v>5.7</v>
      </c>
      <c r="L6248">
        <v>5.8</v>
      </c>
      <c r="M6248">
        <v>104</v>
      </c>
      <c r="N6248" t="s">
        <v>27</v>
      </c>
      <c r="O6248">
        <v>0.752</v>
      </c>
      <c r="P6248" t="s">
        <v>37</v>
      </c>
      <c r="Q6248" t="s">
        <v>103</v>
      </c>
      <c r="R6248">
        <v>4.8600000000000003</v>
      </c>
      <c r="S6248">
        <v>10</v>
      </c>
      <c r="U6248">
        <v>0.1</v>
      </c>
      <c r="V6248" t="s">
        <v>697</v>
      </c>
      <c r="W6248" t="s">
        <v>45</v>
      </c>
      <c r="X6248">
        <v>0</v>
      </c>
      <c r="Y6248" t="str">
        <f>IF(tblRides[[#This Row],[supply_demand_ratio]]&lt;0.8,"Below 0.8",IF(tblRides[[#This Row],[supply_demand_ratio]]&lt;1,"Between 0.8-1.0",IF(tblRides[[#This Row],[supply_demand_ratio]]&lt;=1.2,"Between 1.0-1.2","Above 1.2")))</f>
        <v>Below 0.8</v>
      </c>
    </row>
    <row r="6249" spans="1:25" x14ac:dyDescent="0.3">
      <c r="A6249" t="s">
        <v>6304</v>
      </c>
      <c r="B6249" s="1">
        <v>46078.454861111109</v>
      </c>
      <c r="C6249" s="2">
        <v>46078</v>
      </c>
      <c r="D6249">
        <v>10</v>
      </c>
      <c r="E6249" t="s">
        <v>33</v>
      </c>
      <c r="F6249" t="s">
        <v>26</v>
      </c>
      <c r="G6249">
        <v>1.1000000000000001</v>
      </c>
      <c r="H6249">
        <v>56.32</v>
      </c>
      <c r="I6249">
        <v>59.13</v>
      </c>
      <c r="J6249">
        <v>1</v>
      </c>
      <c r="K6249">
        <v>5.7</v>
      </c>
      <c r="L6249">
        <v>1.3</v>
      </c>
      <c r="M6249">
        <v>77</v>
      </c>
      <c r="N6249" t="s">
        <v>27</v>
      </c>
      <c r="O6249">
        <v>0.74099999999999999</v>
      </c>
      <c r="P6249" t="s">
        <v>28</v>
      </c>
      <c r="Q6249" t="s">
        <v>29</v>
      </c>
      <c r="R6249">
        <v>4.3499999999999996</v>
      </c>
      <c r="S6249">
        <v>6</v>
      </c>
      <c r="T6249">
        <v>2.81</v>
      </c>
      <c r="U6249">
        <v>-4.4000000000000004</v>
      </c>
      <c r="V6249" t="s">
        <v>697</v>
      </c>
      <c r="W6249" t="s">
        <v>45</v>
      </c>
      <c r="X6249">
        <v>1</v>
      </c>
      <c r="Y6249" t="str">
        <f>IF(tblRides[[#This Row],[supply_demand_ratio]]&lt;0.8,"Below 0.8",IF(tblRides[[#This Row],[supply_demand_ratio]]&lt;1,"Between 0.8-1.0",IF(tblRides[[#This Row],[supply_demand_ratio]]&lt;=1.2,"Between 1.0-1.2","Above 1.2")))</f>
        <v>Below 0.8</v>
      </c>
    </row>
    <row r="6250" spans="1:25" x14ac:dyDescent="0.3">
      <c r="A6250" t="s">
        <v>6305</v>
      </c>
      <c r="B6250" s="1">
        <v>46078.465277777781</v>
      </c>
      <c r="C6250" s="2">
        <v>46078</v>
      </c>
      <c r="D6250">
        <v>11</v>
      </c>
      <c r="E6250" t="s">
        <v>25</v>
      </c>
      <c r="F6250" t="s">
        <v>34</v>
      </c>
      <c r="G6250">
        <v>3</v>
      </c>
      <c r="H6250">
        <v>99.54</v>
      </c>
      <c r="I6250">
        <v>101.09</v>
      </c>
      <c r="J6250">
        <v>1.1000000000000001</v>
      </c>
      <c r="K6250">
        <v>5.3</v>
      </c>
      <c r="L6250">
        <v>7.6</v>
      </c>
      <c r="M6250">
        <v>142</v>
      </c>
      <c r="N6250" t="s">
        <v>72</v>
      </c>
      <c r="O6250">
        <v>0.97299999999999998</v>
      </c>
      <c r="P6250" t="s">
        <v>28</v>
      </c>
      <c r="Q6250" t="s">
        <v>29</v>
      </c>
      <c r="R6250">
        <v>4.8099999999999996</v>
      </c>
      <c r="S6250">
        <v>0</v>
      </c>
      <c r="T6250">
        <v>1.55</v>
      </c>
      <c r="U6250">
        <v>2.2999999999999998</v>
      </c>
      <c r="V6250" t="s">
        <v>697</v>
      </c>
      <c r="W6250" t="s">
        <v>45</v>
      </c>
      <c r="X6250">
        <v>1</v>
      </c>
      <c r="Y6250" t="str">
        <f>IF(tblRides[[#This Row],[supply_demand_ratio]]&lt;0.8,"Below 0.8",IF(tblRides[[#This Row],[supply_demand_ratio]]&lt;1,"Between 0.8-1.0",IF(tblRides[[#This Row],[supply_demand_ratio]]&lt;=1.2,"Between 1.0-1.2","Above 1.2")))</f>
        <v>Between 0.8-1.0</v>
      </c>
    </row>
    <row r="6251" spans="1:25" x14ac:dyDescent="0.3">
      <c r="A6251" t="s">
        <v>6306</v>
      </c>
      <c r="B6251" s="1">
        <v>46078.467361111114</v>
      </c>
      <c r="C6251" s="2">
        <v>46078</v>
      </c>
      <c r="D6251">
        <v>11</v>
      </c>
      <c r="E6251" t="s">
        <v>33</v>
      </c>
      <c r="F6251" t="s">
        <v>26</v>
      </c>
      <c r="G6251">
        <v>6.1</v>
      </c>
      <c r="H6251">
        <v>138.78</v>
      </c>
      <c r="I6251">
        <v>134.94999999999999</v>
      </c>
      <c r="J6251">
        <v>1</v>
      </c>
      <c r="K6251">
        <v>5.6</v>
      </c>
      <c r="L6251">
        <v>4.0999999999999996</v>
      </c>
      <c r="M6251">
        <v>84</v>
      </c>
      <c r="N6251" t="s">
        <v>27</v>
      </c>
      <c r="O6251">
        <v>1.014</v>
      </c>
      <c r="P6251" t="s">
        <v>28</v>
      </c>
      <c r="Q6251" t="s">
        <v>29</v>
      </c>
      <c r="R6251">
        <v>4.87</v>
      </c>
      <c r="S6251">
        <v>18</v>
      </c>
      <c r="T6251">
        <v>-3.83</v>
      </c>
      <c r="U6251">
        <v>-1.5</v>
      </c>
      <c r="V6251" t="s">
        <v>697</v>
      </c>
      <c r="W6251" t="s">
        <v>45</v>
      </c>
      <c r="X6251">
        <v>1</v>
      </c>
      <c r="Y6251" t="str">
        <f>IF(tblRides[[#This Row],[supply_demand_ratio]]&lt;0.8,"Below 0.8",IF(tblRides[[#This Row],[supply_demand_ratio]]&lt;1,"Between 0.8-1.0",IF(tblRides[[#This Row],[supply_demand_ratio]]&lt;=1.2,"Between 1.0-1.2","Above 1.2")))</f>
        <v>Between 1.0-1.2</v>
      </c>
    </row>
    <row r="6252" spans="1:25" x14ac:dyDescent="0.3">
      <c r="A6252" t="s">
        <v>6307</v>
      </c>
      <c r="B6252" s="1">
        <v>46078.479861111111</v>
      </c>
      <c r="C6252" s="2">
        <v>46078</v>
      </c>
      <c r="D6252">
        <v>11</v>
      </c>
      <c r="E6252" t="s">
        <v>43</v>
      </c>
      <c r="F6252" t="s">
        <v>34</v>
      </c>
      <c r="G6252">
        <v>23.9</v>
      </c>
      <c r="H6252">
        <v>407.6</v>
      </c>
      <c r="I6252">
        <v>383.93</v>
      </c>
      <c r="J6252">
        <v>1</v>
      </c>
      <c r="K6252">
        <v>8.1</v>
      </c>
      <c r="L6252">
        <v>14.8</v>
      </c>
      <c r="M6252">
        <v>52</v>
      </c>
      <c r="N6252" t="s">
        <v>27</v>
      </c>
      <c r="O6252">
        <v>0.84699999999999998</v>
      </c>
      <c r="P6252" t="s">
        <v>28</v>
      </c>
      <c r="Q6252" t="s">
        <v>29</v>
      </c>
      <c r="R6252">
        <v>4.28</v>
      </c>
      <c r="S6252">
        <v>0</v>
      </c>
      <c r="T6252">
        <v>-23.67</v>
      </c>
      <c r="U6252">
        <v>6.7</v>
      </c>
      <c r="V6252" t="s">
        <v>697</v>
      </c>
      <c r="W6252" t="s">
        <v>45</v>
      </c>
      <c r="X6252">
        <v>1</v>
      </c>
      <c r="Y6252" t="str">
        <f>IF(tblRides[[#This Row],[supply_demand_ratio]]&lt;0.8,"Below 0.8",IF(tblRides[[#This Row],[supply_demand_ratio]]&lt;1,"Between 0.8-1.0",IF(tblRides[[#This Row],[supply_demand_ratio]]&lt;=1.2,"Between 1.0-1.2","Above 1.2")))</f>
        <v>Between 0.8-1.0</v>
      </c>
    </row>
    <row r="6253" spans="1:25" x14ac:dyDescent="0.3">
      <c r="A6253" t="s">
        <v>6308</v>
      </c>
      <c r="B6253" s="1">
        <v>46078.479861111111</v>
      </c>
      <c r="C6253" s="2">
        <v>46078</v>
      </c>
      <c r="D6253">
        <v>11</v>
      </c>
      <c r="E6253" t="s">
        <v>36</v>
      </c>
      <c r="F6253" t="s">
        <v>26</v>
      </c>
      <c r="G6253">
        <v>14.7</v>
      </c>
      <c r="H6253">
        <v>307.18</v>
      </c>
      <c r="I6253">
        <v>286.76</v>
      </c>
      <c r="J6253">
        <v>1.1000000000000001</v>
      </c>
      <c r="K6253">
        <v>5.9</v>
      </c>
      <c r="L6253">
        <v>4.4000000000000004</v>
      </c>
      <c r="M6253">
        <v>111</v>
      </c>
      <c r="N6253" t="s">
        <v>27</v>
      </c>
      <c r="O6253">
        <v>1.0209999999999999</v>
      </c>
      <c r="P6253" t="s">
        <v>28</v>
      </c>
      <c r="Q6253" t="s">
        <v>29</v>
      </c>
      <c r="R6253">
        <v>5</v>
      </c>
      <c r="S6253">
        <v>21</v>
      </c>
      <c r="T6253">
        <v>-20.420000000000002</v>
      </c>
      <c r="U6253">
        <v>-1.5</v>
      </c>
      <c r="V6253" t="s">
        <v>697</v>
      </c>
      <c r="W6253" t="s">
        <v>45</v>
      </c>
      <c r="X6253">
        <v>1</v>
      </c>
      <c r="Y6253" t="str">
        <f>IF(tblRides[[#This Row],[supply_demand_ratio]]&lt;0.8,"Below 0.8",IF(tblRides[[#This Row],[supply_demand_ratio]]&lt;1,"Between 0.8-1.0",IF(tblRides[[#This Row],[supply_demand_ratio]]&lt;=1.2,"Between 1.0-1.2","Above 1.2")))</f>
        <v>Between 1.0-1.2</v>
      </c>
    </row>
    <row r="6254" spans="1:25" x14ac:dyDescent="0.3">
      <c r="A6254" t="s">
        <v>6309</v>
      </c>
      <c r="B6254" s="1">
        <v>46078.494444444441</v>
      </c>
      <c r="C6254" s="2">
        <v>46078</v>
      </c>
      <c r="D6254">
        <v>11</v>
      </c>
      <c r="E6254" t="s">
        <v>25</v>
      </c>
      <c r="F6254" t="s">
        <v>26</v>
      </c>
      <c r="G6254">
        <v>3.6</v>
      </c>
      <c r="H6254">
        <v>98.53</v>
      </c>
      <c r="J6254">
        <v>1.1000000000000001</v>
      </c>
      <c r="K6254">
        <v>7.4</v>
      </c>
      <c r="L6254">
        <v>7.4</v>
      </c>
      <c r="M6254">
        <v>114</v>
      </c>
      <c r="N6254" t="s">
        <v>27</v>
      </c>
      <c r="O6254">
        <v>0.79900000000000004</v>
      </c>
      <c r="P6254" t="s">
        <v>58</v>
      </c>
      <c r="Q6254" t="s">
        <v>108</v>
      </c>
      <c r="R6254">
        <v>5</v>
      </c>
      <c r="S6254">
        <v>10</v>
      </c>
      <c r="U6254">
        <v>0</v>
      </c>
      <c r="V6254" t="s">
        <v>697</v>
      </c>
      <c r="W6254" t="s">
        <v>45</v>
      </c>
      <c r="X6254">
        <v>0</v>
      </c>
      <c r="Y6254" t="str">
        <f>IF(tblRides[[#This Row],[supply_demand_ratio]]&lt;0.8,"Below 0.8",IF(tblRides[[#This Row],[supply_demand_ratio]]&lt;1,"Between 0.8-1.0",IF(tblRides[[#This Row],[supply_demand_ratio]]&lt;=1.2,"Between 1.0-1.2","Above 1.2")))</f>
        <v>Below 0.8</v>
      </c>
    </row>
    <row r="6255" spans="1:25" x14ac:dyDescent="0.3">
      <c r="A6255" t="s">
        <v>6310</v>
      </c>
      <c r="B6255" s="1">
        <v>46078.49722222222</v>
      </c>
      <c r="C6255" s="2">
        <v>46078</v>
      </c>
      <c r="D6255">
        <v>11</v>
      </c>
      <c r="E6255" t="s">
        <v>25</v>
      </c>
      <c r="F6255" t="s">
        <v>26</v>
      </c>
      <c r="G6255">
        <v>5</v>
      </c>
      <c r="H6255">
        <v>119.31</v>
      </c>
      <c r="I6255">
        <v>114.48</v>
      </c>
      <c r="J6255">
        <v>1.1000000000000001</v>
      </c>
      <c r="K6255">
        <v>5.2</v>
      </c>
      <c r="L6255">
        <v>5.9</v>
      </c>
      <c r="M6255">
        <v>125</v>
      </c>
      <c r="N6255" t="s">
        <v>27</v>
      </c>
      <c r="O6255">
        <v>1.004</v>
      </c>
      <c r="P6255" t="s">
        <v>28</v>
      </c>
      <c r="Q6255" t="s">
        <v>29</v>
      </c>
      <c r="R6255">
        <v>4.9400000000000004</v>
      </c>
      <c r="S6255">
        <v>4</v>
      </c>
      <c r="T6255">
        <v>-4.83</v>
      </c>
      <c r="U6255">
        <v>0.7</v>
      </c>
      <c r="V6255" t="s">
        <v>697</v>
      </c>
      <c r="W6255" t="s">
        <v>45</v>
      </c>
      <c r="X6255">
        <v>1</v>
      </c>
      <c r="Y6255" t="str">
        <f>IF(tblRides[[#This Row],[supply_demand_ratio]]&lt;0.8,"Below 0.8",IF(tblRides[[#This Row],[supply_demand_ratio]]&lt;1,"Between 0.8-1.0",IF(tblRides[[#This Row],[supply_demand_ratio]]&lt;=1.2,"Between 1.0-1.2","Above 1.2")))</f>
        <v>Between 1.0-1.2</v>
      </c>
    </row>
    <row r="6256" spans="1:25" x14ac:dyDescent="0.3">
      <c r="A6256" t="s">
        <v>6311</v>
      </c>
      <c r="B6256" s="1">
        <v>46078.497916666667</v>
      </c>
      <c r="C6256" s="2">
        <v>46078</v>
      </c>
      <c r="D6256">
        <v>11</v>
      </c>
      <c r="E6256" t="s">
        <v>43</v>
      </c>
      <c r="F6256" t="s">
        <v>26</v>
      </c>
      <c r="G6256">
        <v>9.1</v>
      </c>
      <c r="H6256">
        <v>186.36</v>
      </c>
      <c r="I6256">
        <v>197.14</v>
      </c>
      <c r="J6256">
        <v>1</v>
      </c>
      <c r="K6256">
        <v>3</v>
      </c>
      <c r="L6256">
        <v>2.7</v>
      </c>
      <c r="M6256">
        <v>74</v>
      </c>
      <c r="N6256" t="s">
        <v>41</v>
      </c>
      <c r="O6256">
        <v>2.2000000000000002</v>
      </c>
      <c r="P6256" t="s">
        <v>28</v>
      </c>
      <c r="Q6256" t="s">
        <v>29</v>
      </c>
      <c r="R6256">
        <v>4.68</v>
      </c>
      <c r="S6256">
        <v>4</v>
      </c>
      <c r="T6256">
        <v>10.78</v>
      </c>
      <c r="U6256">
        <v>-0.3</v>
      </c>
      <c r="V6256" t="s">
        <v>697</v>
      </c>
      <c r="W6256" t="s">
        <v>31</v>
      </c>
      <c r="X6256">
        <v>1</v>
      </c>
      <c r="Y6256" t="str">
        <f>IF(tblRides[[#This Row],[supply_demand_ratio]]&lt;0.8,"Below 0.8",IF(tblRides[[#This Row],[supply_demand_ratio]]&lt;1,"Between 0.8-1.0",IF(tblRides[[#This Row],[supply_demand_ratio]]&lt;=1.2,"Between 1.0-1.2","Above 1.2")))</f>
        <v>Above 1.2</v>
      </c>
    </row>
    <row r="6257" spans="1:25" x14ac:dyDescent="0.3">
      <c r="A6257" t="s">
        <v>6312</v>
      </c>
      <c r="B6257" s="1">
        <v>46078.507638888892</v>
      </c>
      <c r="C6257" s="2">
        <v>46078</v>
      </c>
      <c r="D6257">
        <v>12</v>
      </c>
      <c r="E6257" t="s">
        <v>25</v>
      </c>
      <c r="F6257" t="s">
        <v>34</v>
      </c>
      <c r="G6257">
        <v>12.9</v>
      </c>
      <c r="H6257">
        <v>242.97</v>
      </c>
      <c r="I6257">
        <v>251.52</v>
      </c>
      <c r="J6257">
        <v>1.1000000000000001</v>
      </c>
      <c r="K6257">
        <v>3.1</v>
      </c>
      <c r="L6257">
        <v>1</v>
      </c>
      <c r="M6257">
        <v>127</v>
      </c>
      <c r="N6257" t="s">
        <v>27</v>
      </c>
      <c r="O6257">
        <v>1.173</v>
      </c>
      <c r="P6257" t="s">
        <v>28</v>
      </c>
      <c r="Q6257" t="s">
        <v>29</v>
      </c>
      <c r="R6257">
        <v>4.66</v>
      </c>
      <c r="S6257">
        <v>0</v>
      </c>
      <c r="T6257">
        <v>8.5500000000000007</v>
      </c>
      <c r="U6257">
        <v>-2.1</v>
      </c>
      <c r="V6257" t="s">
        <v>697</v>
      </c>
      <c r="W6257" t="s">
        <v>31</v>
      </c>
      <c r="X6257">
        <v>1</v>
      </c>
      <c r="Y6257" t="str">
        <f>IF(tblRides[[#This Row],[supply_demand_ratio]]&lt;0.8,"Below 0.8",IF(tblRides[[#This Row],[supply_demand_ratio]]&lt;1,"Between 0.8-1.0",IF(tblRides[[#This Row],[supply_demand_ratio]]&lt;=1.2,"Between 1.0-1.2","Above 1.2")))</f>
        <v>Between 1.0-1.2</v>
      </c>
    </row>
    <row r="6258" spans="1:25" x14ac:dyDescent="0.3">
      <c r="A6258" t="s">
        <v>6313</v>
      </c>
      <c r="B6258" s="1">
        <v>46078.507638888892</v>
      </c>
      <c r="C6258" s="2">
        <v>46078</v>
      </c>
      <c r="D6258">
        <v>12</v>
      </c>
      <c r="E6258" t="s">
        <v>25</v>
      </c>
      <c r="F6258" t="s">
        <v>34</v>
      </c>
      <c r="G6258">
        <v>1.6</v>
      </c>
      <c r="H6258">
        <v>69.959999999999994</v>
      </c>
      <c r="I6258">
        <v>63.51</v>
      </c>
      <c r="J6258">
        <v>1.1000000000000001</v>
      </c>
      <c r="K6258">
        <v>2</v>
      </c>
      <c r="L6258">
        <v>3.2</v>
      </c>
      <c r="M6258">
        <v>125</v>
      </c>
      <c r="N6258" t="s">
        <v>27</v>
      </c>
      <c r="O6258">
        <v>0.9</v>
      </c>
      <c r="P6258" t="s">
        <v>28</v>
      </c>
      <c r="Q6258" t="s">
        <v>29</v>
      </c>
      <c r="R6258">
        <v>4.5999999999999996</v>
      </c>
      <c r="S6258">
        <v>0</v>
      </c>
      <c r="T6258">
        <v>-6.45</v>
      </c>
      <c r="U6258">
        <v>1.2</v>
      </c>
      <c r="V6258" t="s">
        <v>697</v>
      </c>
      <c r="W6258" t="s">
        <v>31</v>
      </c>
      <c r="X6258">
        <v>1</v>
      </c>
      <c r="Y6258" t="str">
        <f>IF(tblRides[[#This Row],[supply_demand_ratio]]&lt;0.8,"Below 0.8",IF(tblRides[[#This Row],[supply_demand_ratio]]&lt;1,"Between 0.8-1.0",IF(tblRides[[#This Row],[supply_demand_ratio]]&lt;=1.2,"Between 1.0-1.2","Above 1.2")))</f>
        <v>Between 0.8-1.0</v>
      </c>
    </row>
    <row r="6259" spans="1:25" x14ac:dyDescent="0.3">
      <c r="A6259" t="s">
        <v>6314</v>
      </c>
      <c r="B6259" s="1">
        <v>46078.515972222223</v>
      </c>
      <c r="C6259" s="2">
        <v>46078</v>
      </c>
      <c r="D6259">
        <v>12</v>
      </c>
      <c r="E6259" t="s">
        <v>43</v>
      </c>
      <c r="F6259" t="s">
        <v>26</v>
      </c>
      <c r="G6259">
        <v>9.1999999999999993</v>
      </c>
      <c r="H6259">
        <v>158.29</v>
      </c>
      <c r="I6259">
        <v>160.87</v>
      </c>
      <c r="J6259">
        <v>1</v>
      </c>
      <c r="K6259">
        <v>3.8</v>
      </c>
      <c r="L6259">
        <v>6.1</v>
      </c>
      <c r="M6259">
        <v>70</v>
      </c>
      <c r="N6259" t="s">
        <v>41</v>
      </c>
      <c r="O6259">
        <v>1.871</v>
      </c>
      <c r="P6259" t="s">
        <v>28</v>
      </c>
      <c r="Q6259" t="s">
        <v>29</v>
      </c>
      <c r="R6259">
        <v>4.72</v>
      </c>
      <c r="S6259">
        <v>3</v>
      </c>
      <c r="T6259">
        <v>2.58</v>
      </c>
      <c r="U6259">
        <v>2.2999999999999998</v>
      </c>
      <c r="V6259" t="s">
        <v>697</v>
      </c>
      <c r="W6259" t="s">
        <v>31</v>
      </c>
      <c r="X6259">
        <v>1</v>
      </c>
      <c r="Y6259" t="str">
        <f>IF(tblRides[[#This Row],[supply_demand_ratio]]&lt;0.8,"Below 0.8",IF(tblRides[[#This Row],[supply_demand_ratio]]&lt;1,"Between 0.8-1.0",IF(tblRides[[#This Row],[supply_demand_ratio]]&lt;=1.2,"Between 1.0-1.2","Above 1.2")))</f>
        <v>Above 1.2</v>
      </c>
    </row>
    <row r="6260" spans="1:25" x14ac:dyDescent="0.3">
      <c r="A6260" t="s">
        <v>6315</v>
      </c>
      <c r="B6260" s="1">
        <v>46078.531944444447</v>
      </c>
      <c r="C6260" s="2">
        <v>46078</v>
      </c>
      <c r="D6260">
        <v>12</v>
      </c>
      <c r="E6260" t="s">
        <v>33</v>
      </c>
      <c r="F6260" t="s">
        <v>34</v>
      </c>
      <c r="G6260">
        <v>6.1</v>
      </c>
      <c r="H6260">
        <v>129.61000000000001</v>
      </c>
      <c r="I6260">
        <v>126.4</v>
      </c>
      <c r="J6260">
        <v>1</v>
      </c>
      <c r="K6260">
        <v>5.8</v>
      </c>
      <c r="L6260">
        <v>5.8</v>
      </c>
      <c r="M6260">
        <v>110</v>
      </c>
      <c r="N6260" t="s">
        <v>41</v>
      </c>
      <c r="O6260">
        <v>1.6120000000000001</v>
      </c>
      <c r="P6260" t="s">
        <v>28</v>
      </c>
      <c r="Q6260" t="s">
        <v>29</v>
      </c>
      <c r="R6260">
        <v>4.63</v>
      </c>
      <c r="S6260">
        <v>0</v>
      </c>
      <c r="T6260">
        <v>-3.21</v>
      </c>
      <c r="U6260">
        <v>0</v>
      </c>
      <c r="V6260" t="s">
        <v>697</v>
      </c>
      <c r="W6260" t="s">
        <v>45</v>
      </c>
      <c r="X6260">
        <v>1</v>
      </c>
      <c r="Y6260" t="str">
        <f>IF(tblRides[[#This Row],[supply_demand_ratio]]&lt;0.8,"Below 0.8",IF(tblRides[[#This Row],[supply_demand_ratio]]&lt;1,"Between 0.8-1.0",IF(tblRides[[#This Row],[supply_demand_ratio]]&lt;=1.2,"Between 1.0-1.2","Above 1.2")))</f>
        <v>Above 1.2</v>
      </c>
    </row>
    <row r="6261" spans="1:25" x14ac:dyDescent="0.3">
      <c r="A6261" t="s">
        <v>6316</v>
      </c>
      <c r="B6261" s="1">
        <v>46078.540972222225</v>
      </c>
      <c r="C6261" s="2">
        <v>46078</v>
      </c>
      <c r="D6261">
        <v>12</v>
      </c>
      <c r="E6261" t="s">
        <v>25</v>
      </c>
      <c r="F6261" t="s">
        <v>26</v>
      </c>
      <c r="G6261">
        <v>1.3</v>
      </c>
      <c r="H6261">
        <v>67.959999999999994</v>
      </c>
      <c r="I6261">
        <v>67.64</v>
      </c>
      <c r="J6261">
        <v>1.1000000000000001</v>
      </c>
      <c r="K6261">
        <v>3.9</v>
      </c>
      <c r="L6261">
        <v>4.0999999999999996</v>
      </c>
      <c r="M6261">
        <v>144</v>
      </c>
      <c r="N6261" t="s">
        <v>27</v>
      </c>
      <c r="O6261">
        <v>1.252</v>
      </c>
      <c r="P6261" t="s">
        <v>28</v>
      </c>
      <c r="Q6261" t="s">
        <v>29</v>
      </c>
      <c r="R6261">
        <v>4.79</v>
      </c>
      <c r="S6261">
        <v>3</v>
      </c>
      <c r="T6261">
        <v>-0.32</v>
      </c>
      <c r="U6261">
        <v>0.2</v>
      </c>
      <c r="V6261" t="s">
        <v>697</v>
      </c>
      <c r="W6261" t="s">
        <v>31</v>
      </c>
      <c r="X6261">
        <v>1</v>
      </c>
      <c r="Y6261" t="str">
        <f>IF(tblRides[[#This Row],[supply_demand_ratio]]&lt;0.8,"Below 0.8",IF(tblRides[[#This Row],[supply_demand_ratio]]&lt;1,"Between 0.8-1.0",IF(tblRides[[#This Row],[supply_demand_ratio]]&lt;=1.2,"Between 1.0-1.2","Above 1.2")))</f>
        <v>Above 1.2</v>
      </c>
    </row>
    <row r="6262" spans="1:25" x14ac:dyDescent="0.3">
      <c r="A6262" t="s">
        <v>6317</v>
      </c>
      <c r="B6262" s="1">
        <v>46078.543749999997</v>
      </c>
      <c r="C6262" s="2">
        <v>46078</v>
      </c>
      <c r="D6262">
        <v>13</v>
      </c>
      <c r="E6262" t="s">
        <v>33</v>
      </c>
      <c r="F6262" t="s">
        <v>26</v>
      </c>
      <c r="G6262">
        <v>4.5</v>
      </c>
      <c r="H6262">
        <v>102.62</v>
      </c>
      <c r="I6262">
        <v>102.93</v>
      </c>
      <c r="J6262">
        <v>1</v>
      </c>
      <c r="K6262">
        <v>5.2</v>
      </c>
      <c r="L6262">
        <v>5.0999999999999996</v>
      </c>
      <c r="M6262">
        <v>91</v>
      </c>
      <c r="N6262" t="s">
        <v>41</v>
      </c>
      <c r="O6262">
        <v>1.3720000000000001</v>
      </c>
      <c r="P6262" t="s">
        <v>28</v>
      </c>
      <c r="Q6262" t="s">
        <v>29</v>
      </c>
      <c r="R6262">
        <v>4.7300000000000004</v>
      </c>
      <c r="S6262">
        <v>28</v>
      </c>
      <c r="T6262">
        <v>0.31</v>
      </c>
      <c r="U6262">
        <v>-0.1</v>
      </c>
      <c r="V6262" t="s">
        <v>697</v>
      </c>
      <c r="W6262" t="s">
        <v>45</v>
      </c>
      <c r="X6262">
        <v>1</v>
      </c>
      <c r="Y6262" t="str">
        <f>IF(tblRides[[#This Row],[supply_demand_ratio]]&lt;0.8,"Below 0.8",IF(tblRides[[#This Row],[supply_demand_ratio]]&lt;1,"Between 0.8-1.0",IF(tblRides[[#This Row],[supply_demand_ratio]]&lt;=1.2,"Between 1.0-1.2","Above 1.2")))</f>
        <v>Above 1.2</v>
      </c>
    </row>
    <row r="6263" spans="1:25" x14ac:dyDescent="0.3">
      <c r="A6263" t="s">
        <v>6318</v>
      </c>
      <c r="B6263" s="1">
        <v>46078.55</v>
      </c>
      <c r="C6263" s="2">
        <v>46078</v>
      </c>
      <c r="D6263">
        <v>13</v>
      </c>
      <c r="E6263" t="s">
        <v>36</v>
      </c>
      <c r="F6263" t="s">
        <v>26</v>
      </c>
      <c r="G6263">
        <v>3.8</v>
      </c>
      <c r="H6263">
        <v>93.29</v>
      </c>
      <c r="I6263">
        <v>92.51</v>
      </c>
      <c r="J6263">
        <v>1</v>
      </c>
      <c r="K6263">
        <v>8.4</v>
      </c>
      <c r="L6263">
        <v>6.9</v>
      </c>
      <c r="M6263">
        <v>122</v>
      </c>
      <c r="N6263" t="s">
        <v>27</v>
      </c>
      <c r="O6263">
        <v>1.1040000000000001</v>
      </c>
      <c r="P6263" t="s">
        <v>28</v>
      </c>
      <c r="Q6263" t="s">
        <v>29</v>
      </c>
      <c r="R6263">
        <v>4.84</v>
      </c>
      <c r="S6263">
        <v>8</v>
      </c>
      <c r="T6263">
        <v>-0.78</v>
      </c>
      <c r="U6263">
        <v>-1.5</v>
      </c>
      <c r="V6263" t="s">
        <v>697</v>
      </c>
      <c r="W6263" t="s">
        <v>45</v>
      </c>
      <c r="X6263">
        <v>1</v>
      </c>
      <c r="Y6263" t="str">
        <f>IF(tblRides[[#This Row],[supply_demand_ratio]]&lt;0.8,"Below 0.8",IF(tblRides[[#This Row],[supply_demand_ratio]]&lt;1,"Between 0.8-1.0",IF(tblRides[[#This Row],[supply_demand_ratio]]&lt;=1.2,"Between 1.0-1.2","Above 1.2")))</f>
        <v>Between 1.0-1.2</v>
      </c>
    </row>
    <row r="6264" spans="1:25" x14ac:dyDescent="0.3">
      <c r="A6264" t="s">
        <v>6319</v>
      </c>
      <c r="B6264" s="1">
        <v>46078.561111111114</v>
      </c>
      <c r="C6264" s="2">
        <v>46078</v>
      </c>
      <c r="D6264">
        <v>13</v>
      </c>
      <c r="E6264" t="s">
        <v>33</v>
      </c>
      <c r="F6264" t="s">
        <v>34</v>
      </c>
      <c r="G6264">
        <v>3.7</v>
      </c>
      <c r="H6264">
        <v>114.54</v>
      </c>
      <c r="I6264">
        <v>115.89</v>
      </c>
      <c r="J6264">
        <v>1.1000000000000001</v>
      </c>
      <c r="K6264">
        <v>4.7</v>
      </c>
      <c r="L6264">
        <v>3.8</v>
      </c>
      <c r="M6264">
        <v>110</v>
      </c>
      <c r="N6264" t="s">
        <v>27</v>
      </c>
      <c r="O6264">
        <v>1.1659999999999999</v>
      </c>
      <c r="P6264" t="s">
        <v>28</v>
      </c>
      <c r="Q6264" t="s">
        <v>29</v>
      </c>
      <c r="R6264">
        <v>4.6399999999999997</v>
      </c>
      <c r="S6264">
        <v>0</v>
      </c>
      <c r="T6264">
        <v>1.35</v>
      </c>
      <c r="U6264">
        <v>-0.9</v>
      </c>
      <c r="V6264" t="s">
        <v>697</v>
      </c>
      <c r="W6264" t="s">
        <v>31</v>
      </c>
      <c r="X6264">
        <v>1</v>
      </c>
      <c r="Y6264" t="str">
        <f>IF(tblRides[[#This Row],[supply_demand_ratio]]&lt;0.8,"Below 0.8",IF(tblRides[[#This Row],[supply_demand_ratio]]&lt;1,"Between 0.8-1.0",IF(tblRides[[#This Row],[supply_demand_ratio]]&lt;=1.2,"Between 1.0-1.2","Above 1.2")))</f>
        <v>Between 1.0-1.2</v>
      </c>
    </row>
    <row r="6265" spans="1:25" x14ac:dyDescent="0.3">
      <c r="A6265" t="s">
        <v>6320</v>
      </c>
      <c r="B6265" s="1">
        <v>46078.561805555553</v>
      </c>
      <c r="C6265" s="2">
        <v>46078</v>
      </c>
      <c r="D6265">
        <v>13</v>
      </c>
      <c r="E6265" t="s">
        <v>25</v>
      </c>
      <c r="F6265" t="s">
        <v>34</v>
      </c>
      <c r="G6265">
        <v>12.9</v>
      </c>
      <c r="H6265">
        <v>219.87</v>
      </c>
      <c r="I6265">
        <v>210.38</v>
      </c>
      <c r="J6265">
        <v>1</v>
      </c>
      <c r="K6265">
        <v>5.5</v>
      </c>
      <c r="L6265">
        <v>11</v>
      </c>
      <c r="M6265">
        <v>131</v>
      </c>
      <c r="N6265" t="s">
        <v>27</v>
      </c>
      <c r="O6265">
        <v>1.1830000000000001</v>
      </c>
      <c r="P6265" t="s">
        <v>28</v>
      </c>
      <c r="Q6265" t="s">
        <v>29</v>
      </c>
      <c r="R6265">
        <v>4.5199999999999996</v>
      </c>
      <c r="S6265">
        <v>0</v>
      </c>
      <c r="T6265">
        <v>-9.49</v>
      </c>
      <c r="U6265">
        <v>5.5</v>
      </c>
      <c r="V6265" t="s">
        <v>697</v>
      </c>
      <c r="W6265" t="s">
        <v>45</v>
      </c>
      <c r="X6265">
        <v>1</v>
      </c>
      <c r="Y6265" t="str">
        <f>IF(tblRides[[#This Row],[supply_demand_ratio]]&lt;0.8,"Below 0.8",IF(tblRides[[#This Row],[supply_demand_ratio]]&lt;1,"Between 0.8-1.0",IF(tblRides[[#This Row],[supply_demand_ratio]]&lt;=1.2,"Between 1.0-1.2","Above 1.2")))</f>
        <v>Between 1.0-1.2</v>
      </c>
    </row>
    <row r="6266" spans="1:25" x14ac:dyDescent="0.3">
      <c r="A6266" t="s">
        <v>6321</v>
      </c>
      <c r="B6266" s="1">
        <v>46078.565972222219</v>
      </c>
      <c r="C6266" s="2">
        <v>46078</v>
      </c>
      <c r="D6266">
        <v>13</v>
      </c>
      <c r="E6266" t="s">
        <v>25</v>
      </c>
      <c r="F6266" t="s">
        <v>26</v>
      </c>
      <c r="G6266">
        <v>7.7</v>
      </c>
      <c r="H6266">
        <v>169.5</v>
      </c>
      <c r="I6266">
        <v>174.58</v>
      </c>
      <c r="J6266">
        <v>1.1000000000000001</v>
      </c>
      <c r="K6266">
        <v>4.5999999999999996</v>
      </c>
      <c r="L6266">
        <v>6.9</v>
      </c>
      <c r="M6266">
        <v>122</v>
      </c>
      <c r="N6266" t="s">
        <v>27</v>
      </c>
      <c r="O6266">
        <v>1.022</v>
      </c>
      <c r="P6266" t="s">
        <v>28</v>
      </c>
      <c r="Q6266" t="s">
        <v>29</v>
      </c>
      <c r="R6266">
        <v>4.96</v>
      </c>
      <c r="S6266">
        <v>13</v>
      </c>
      <c r="T6266">
        <v>5.08</v>
      </c>
      <c r="U6266">
        <v>2.2999999999999998</v>
      </c>
      <c r="V6266" t="s">
        <v>697</v>
      </c>
      <c r="W6266" t="s">
        <v>31</v>
      </c>
      <c r="X6266">
        <v>1</v>
      </c>
      <c r="Y6266" t="str">
        <f>IF(tblRides[[#This Row],[supply_demand_ratio]]&lt;0.8,"Below 0.8",IF(tblRides[[#This Row],[supply_demand_ratio]]&lt;1,"Between 0.8-1.0",IF(tblRides[[#This Row],[supply_demand_ratio]]&lt;=1.2,"Between 1.0-1.2","Above 1.2")))</f>
        <v>Between 1.0-1.2</v>
      </c>
    </row>
    <row r="6267" spans="1:25" x14ac:dyDescent="0.3">
      <c r="A6267" t="s">
        <v>6322</v>
      </c>
      <c r="B6267" s="1">
        <v>46078.568749999999</v>
      </c>
      <c r="C6267" s="2">
        <v>46078</v>
      </c>
      <c r="D6267">
        <v>13</v>
      </c>
      <c r="E6267" t="s">
        <v>25</v>
      </c>
      <c r="F6267" t="s">
        <v>26</v>
      </c>
      <c r="G6267">
        <v>4.5</v>
      </c>
      <c r="H6267">
        <v>117.13</v>
      </c>
      <c r="I6267">
        <v>110.55</v>
      </c>
      <c r="J6267">
        <v>1.1000000000000001</v>
      </c>
      <c r="K6267">
        <v>3.1</v>
      </c>
      <c r="L6267">
        <v>6.6</v>
      </c>
      <c r="M6267">
        <v>117</v>
      </c>
      <c r="N6267" t="s">
        <v>27</v>
      </c>
      <c r="O6267">
        <v>0.92600000000000005</v>
      </c>
      <c r="P6267" t="s">
        <v>28</v>
      </c>
      <c r="Q6267" t="s">
        <v>29</v>
      </c>
      <c r="R6267">
        <v>4.5199999999999996</v>
      </c>
      <c r="S6267">
        <v>3</v>
      </c>
      <c r="T6267">
        <v>-6.58</v>
      </c>
      <c r="U6267">
        <v>3.5</v>
      </c>
      <c r="V6267" t="s">
        <v>697</v>
      </c>
      <c r="W6267" t="s">
        <v>31</v>
      </c>
      <c r="X6267">
        <v>1</v>
      </c>
      <c r="Y6267" t="str">
        <f>IF(tblRides[[#This Row],[supply_demand_ratio]]&lt;0.8,"Below 0.8",IF(tblRides[[#This Row],[supply_demand_ratio]]&lt;1,"Between 0.8-1.0",IF(tblRides[[#This Row],[supply_demand_ratio]]&lt;=1.2,"Between 1.0-1.2","Above 1.2")))</f>
        <v>Between 0.8-1.0</v>
      </c>
    </row>
    <row r="6268" spans="1:25" x14ac:dyDescent="0.3">
      <c r="A6268" t="s">
        <v>6323</v>
      </c>
      <c r="B6268" s="1">
        <v>46078.588888888888</v>
      </c>
      <c r="C6268" s="2">
        <v>46078</v>
      </c>
      <c r="D6268">
        <v>14</v>
      </c>
      <c r="E6268" t="s">
        <v>33</v>
      </c>
      <c r="F6268" t="s">
        <v>26</v>
      </c>
      <c r="G6268">
        <v>3.8</v>
      </c>
      <c r="H6268">
        <v>98.32</v>
      </c>
      <c r="I6268">
        <v>97.21</v>
      </c>
      <c r="J6268">
        <v>1</v>
      </c>
      <c r="K6268">
        <v>3.9</v>
      </c>
      <c r="L6268">
        <v>3.2</v>
      </c>
      <c r="M6268">
        <v>94</v>
      </c>
      <c r="N6268" t="s">
        <v>41</v>
      </c>
      <c r="O6268">
        <v>1.2869999999999999</v>
      </c>
      <c r="P6268" t="s">
        <v>28</v>
      </c>
      <c r="Q6268" t="s">
        <v>29</v>
      </c>
      <c r="R6268">
        <v>4.68</v>
      </c>
      <c r="S6268">
        <v>6</v>
      </c>
      <c r="T6268">
        <v>-1.1100000000000001</v>
      </c>
      <c r="U6268">
        <v>-0.7</v>
      </c>
      <c r="V6268" t="s">
        <v>697</v>
      </c>
      <c r="W6268" t="s">
        <v>31</v>
      </c>
      <c r="X6268">
        <v>1</v>
      </c>
      <c r="Y6268" t="str">
        <f>IF(tblRides[[#This Row],[supply_demand_ratio]]&lt;0.8,"Below 0.8",IF(tblRides[[#This Row],[supply_demand_ratio]]&lt;1,"Between 0.8-1.0",IF(tblRides[[#This Row],[supply_demand_ratio]]&lt;=1.2,"Between 1.0-1.2","Above 1.2")))</f>
        <v>Above 1.2</v>
      </c>
    </row>
    <row r="6269" spans="1:25" x14ac:dyDescent="0.3">
      <c r="A6269" t="s">
        <v>6324</v>
      </c>
      <c r="B6269" s="1">
        <v>46078.589583333334</v>
      </c>
      <c r="C6269" s="2">
        <v>46078</v>
      </c>
      <c r="D6269">
        <v>14</v>
      </c>
      <c r="E6269" t="s">
        <v>36</v>
      </c>
      <c r="F6269" t="s">
        <v>26</v>
      </c>
      <c r="G6269">
        <v>7</v>
      </c>
      <c r="H6269">
        <v>155.38999999999999</v>
      </c>
      <c r="I6269">
        <v>153.66</v>
      </c>
      <c r="J6269">
        <v>1</v>
      </c>
      <c r="K6269">
        <v>2</v>
      </c>
      <c r="L6269">
        <v>5.8</v>
      </c>
      <c r="M6269">
        <v>99</v>
      </c>
      <c r="N6269" t="s">
        <v>41</v>
      </c>
      <c r="O6269">
        <v>1.226</v>
      </c>
      <c r="P6269" t="s">
        <v>28</v>
      </c>
      <c r="Q6269" t="s">
        <v>29</v>
      </c>
      <c r="R6269">
        <v>4.6900000000000004</v>
      </c>
      <c r="S6269">
        <v>8</v>
      </c>
      <c r="T6269">
        <v>-1.73</v>
      </c>
      <c r="U6269">
        <v>3.8</v>
      </c>
      <c r="V6269" t="s">
        <v>697</v>
      </c>
      <c r="W6269" t="s">
        <v>31</v>
      </c>
      <c r="X6269">
        <v>1</v>
      </c>
      <c r="Y6269" t="str">
        <f>IF(tblRides[[#This Row],[supply_demand_ratio]]&lt;0.8,"Below 0.8",IF(tblRides[[#This Row],[supply_demand_ratio]]&lt;1,"Between 0.8-1.0",IF(tblRides[[#This Row],[supply_demand_ratio]]&lt;=1.2,"Between 1.0-1.2","Above 1.2")))</f>
        <v>Above 1.2</v>
      </c>
    </row>
    <row r="6270" spans="1:25" x14ac:dyDescent="0.3">
      <c r="A6270" t="s">
        <v>6325</v>
      </c>
      <c r="B6270" s="1">
        <v>46078.59375</v>
      </c>
      <c r="C6270" s="2">
        <v>46078</v>
      </c>
      <c r="D6270">
        <v>14</v>
      </c>
      <c r="E6270" t="s">
        <v>25</v>
      </c>
      <c r="F6270" t="s">
        <v>26</v>
      </c>
      <c r="G6270">
        <v>4.3</v>
      </c>
      <c r="H6270">
        <v>115.36</v>
      </c>
      <c r="I6270">
        <v>121.46</v>
      </c>
      <c r="J6270">
        <v>1</v>
      </c>
      <c r="K6270">
        <v>6.1</v>
      </c>
      <c r="L6270">
        <v>10.5</v>
      </c>
      <c r="M6270">
        <v>131</v>
      </c>
      <c r="N6270" t="s">
        <v>27</v>
      </c>
      <c r="O6270">
        <v>1.248</v>
      </c>
      <c r="P6270" t="s">
        <v>28</v>
      </c>
      <c r="Q6270" t="s">
        <v>29</v>
      </c>
      <c r="R6270">
        <v>4.74</v>
      </c>
      <c r="S6270">
        <v>4</v>
      </c>
      <c r="T6270">
        <v>6.1</v>
      </c>
      <c r="U6270">
        <v>4.4000000000000004</v>
      </c>
      <c r="V6270" t="s">
        <v>697</v>
      </c>
      <c r="W6270" t="s">
        <v>45</v>
      </c>
      <c r="X6270">
        <v>1</v>
      </c>
      <c r="Y6270" t="str">
        <f>IF(tblRides[[#This Row],[supply_demand_ratio]]&lt;0.8,"Below 0.8",IF(tblRides[[#This Row],[supply_demand_ratio]]&lt;1,"Between 0.8-1.0",IF(tblRides[[#This Row],[supply_demand_ratio]]&lt;=1.2,"Between 1.0-1.2","Above 1.2")))</f>
        <v>Above 1.2</v>
      </c>
    </row>
    <row r="6271" spans="1:25" x14ac:dyDescent="0.3">
      <c r="A6271" t="s">
        <v>6326</v>
      </c>
      <c r="B6271" s="1">
        <v>46078.6</v>
      </c>
      <c r="C6271" s="2">
        <v>46078</v>
      </c>
      <c r="D6271">
        <v>14</v>
      </c>
      <c r="E6271" t="s">
        <v>25</v>
      </c>
      <c r="F6271" t="s">
        <v>26</v>
      </c>
      <c r="G6271">
        <v>9.5</v>
      </c>
      <c r="H6271">
        <v>180.01</v>
      </c>
      <c r="I6271">
        <v>172.99</v>
      </c>
      <c r="J6271">
        <v>1</v>
      </c>
      <c r="K6271">
        <v>6.3</v>
      </c>
      <c r="L6271">
        <v>6.1</v>
      </c>
      <c r="M6271">
        <v>137</v>
      </c>
      <c r="N6271" t="s">
        <v>27</v>
      </c>
      <c r="O6271">
        <v>1.159</v>
      </c>
      <c r="P6271" t="s">
        <v>28</v>
      </c>
      <c r="Q6271" t="s">
        <v>29</v>
      </c>
      <c r="R6271">
        <v>4.7</v>
      </c>
      <c r="S6271">
        <v>5</v>
      </c>
      <c r="T6271">
        <v>-7.02</v>
      </c>
      <c r="U6271">
        <v>-0.2</v>
      </c>
      <c r="V6271" t="s">
        <v>697</v>
      </c>
      <c r="W6271" t="s">
        <v>45</v>
      </c>
      <c r="X6271">
        <v>1</v>
      </c>
      <c r="Y6271" t="str">
        <f>IF(tblRides[[#This Row],[supply_demand_ratio]]&lt;0.8,"Below 0.8",IF(tblRides[[#This Row],[supply_demand_ratio]]&lt;1,"Between 0.8-1.0",IF(tblRides[[#This Row],[supply_demand_ratio]]&lt;=1.2,"Between 1.0-1.2","Above 1.2")))</f>
        <v>Between 1.0-1.2</v>
      </c>
    </row>
    <row r="6272" spans="1:25" x14ac:dyDescent="0.3">
      <c r="A6272" t="s">
        <v>6327</v>
      </c>
      <c r="B6272" s="1">
        <v>46078.600694444445</v>
      </c>
      <c r="C6272" s="2">
        <v>46078</v>
      </c>
      <c r="D6272">
        <v>14</v>
      </c>
      <c r="E6272" t="s">
        <v>43</v>
      </c>
      <c r="F6272" t="s">
        <v>26</v>
      </c>
      <c r="G6272">
        <v>5.3</v>
      </c>
      <c r="H6272">
        <v>115.32</v>
      </c>
      <c r="J6272">
        <v>1</v>
      </c>
      <c r="K6272">
        <v>4.0999999999999996</v>
      </c>
      <c r="L6272">
        <v>12.7</v>
      </c>
      <c r="M6272">
        <v>63</v>
      </c>
      <c r="N6272" t="s">
        <v>41</v>
      </c>
      <c r="O6272">
        <v>1.504</v>
      </c>
      <c r="P6272" t="s">
        <v>58</v>
      </c>
      <c r="Q6272" t="s">
        <v>59</v>
      </c>
      <c r="R6272">
        <v>4.6500000000000004</v>
      </c>
      <c r="S6272">
        <v>11</v>
      </c>
      <c r="U6272">
        <v>8.6</v>
      </c>
      <c r="V6272" t="s">
        <v>697</v>
      </c>
      <c r="W6272" t="s">
        <v>31</v>
      </c>
      <c r="X6272">
        <v>0</v>
      </c>
      <c r="Y6272" t="str">
        <f>IF(tblRides[[#This Row],[supply_demand_ratio]]&lt;0.8,"Below 0.8",IF(tblRides[[#This Row],[supply_demand_ratio]]&lt;1,"Between 0.8-1.0",IF(tblRides[[#This Row],[supply_demand_ratio]]&lt;=1.2,"Between 1.0-1.2","Above 1.2")))</f>
        <v>Above 1.2</v>
      </c>
    </row>
    <row r="6273" spans="1:25" x14ac:dyDescent="0.3">
      <c r="A6273" t="s">
        <v>6328</v>
      </c>
      <c r="B6273" s="1">
        <v>46078.600694444445</v>
      </c>
      <c r="C6273" s="2">
        <v>46078</v>
      </c>
      <c r="D6273">
        <v>14</v>
      </c>
      <c r="E6273" t="s">
        <v>43</v>
      </c>
      <c r="F6273" t="s">
        <v>26</v>
      </c>
      <c r="G6273">
        <v>1</v>
      </c>
      <c r="H6273">
        <v>58.71</v>
      </c>
      <c r="I6273">
        <v>60.2</v>
      </c>
      <c r="J6273">
        <v>1.1000000000000001</v>
      </c>
      <c r="K6273">
        <v>8</v>
      </c>
      <c r="L6273">
        <v>6.1</v>
      </c>
      <c r="M6273">
        <v>62</v>
      </c>
      <c r="N6273" t="s">
        <v>41</v>
      </c>
      <c r="O6273">
        <v>2.2000000000000002</v>
      </c>
      <c r="P6273" t="s">
        <v>28</v>
      </c>
      <c r="Q6273" t="s">
        <v>29</v>
      </c>
      <c r="R6273">
        <v>4.76</v>
      </c>
      <c r="S6273">
        <v>11</v>
      </c>
      <c r="T6273">
        <v>1.49</v>
      </c>
      <c r="U6273">
        <v>-1.9</v>
      </c>
      <c r="V6273" t="s">
        <v>697</v>
      </c>
      <c r="W6273" t="s">
        <v>45</v>
      </c>
      <c r="X6273">
        <v>1</v>
      </c>
      <c r="Y6273" t="str">
        <f>IF(tblRides[[#This Row],[supply_demand_ratio]]&lt;0.8,"Below 0.8",IF(tblRides[[#This Row],[supply_demand_ratio]]&lt;1,"Between 0.8-1.0",IF(tblRides[[#This Row],[supply_demand_ratio]]&lt;=1.2,"Between 1.0-1.2","Above 1.2")))</f>
        <v>Above 1.2</v>
      </c>
    </row>
    <row r="6274" spans="1:25" x14ac:dyDescent="0.3">
      <c r="A6274" t="s">
        <v>6329</v>
      </c>
      <c r="B6274" s="1">
        <v>46078.604166666664</v>
      </c>
      <c r="C6274" s="2">
        <v>46078</v>
      </c>
      <c r="D6274">
        <v>14</v>
      </c>
      <c r="E6274" t="s">
        <v>62</v>
      </c>
      <c r="F6274" t="s">
        <v>26</v>
      </c>
      <c r="G6274">
        <v>1.7</v>
      </c>
      <c r="H6274">
        <v>64.78</v>
      </c>
      <c r="I6274">
        <v>66.510000000000005</v>
      </c>
      <c r="J6274">
        <v>1</v>
      </c>
      <c r="K6274">
        <v>3.8</v>
      </c>
      <c r="L6274">
        <v>1.2</v>
      </c>
      <c r="M6274">
        <v>52</v>
      </c>
      <c r="N6274" t="s">
        <v>41</v>
      </c>
      <c r="O6274">
        <v>1.8160000000000001</v>
      </c>
      <c r="P6274" t="s">
        <v>28</v>
      </c>
      <c r="Q6274" t="s">
        <v>29</v>
      </c>
      <c r="R6274">
        <v>4.53</v>
      </c>
      <c r="S6274">
        <v>2</v>
      </c>
      <c r="T6274">
        <v>1.73</v>
      </c>
      <c r="U6274">
        <v>-2.6</v>
      </c>
      <c r="V6274" t="s">
        <v>697</v>
      </c>
      <c r="W6274" t="s">
        <v>31</v>
      </c>
      <c r="X6274">
        <v>1</v>
      </c>
      <c r="Y6274" t="str">
        <f>IF(tblRides[[#This Row],[supply_demand_ratio]]&lt;0.8,"Below 0.8",IF(tblRides[[#This Row],[supply_demand_ratio]]&lt;1,"Between 0.8-1.0",IF(tblRides[[#This Row],[supply_demand_ratio]]&lt;=1.2,"Between 1.0-1.2","Above 1.2")))</f>
        <v>Above 1.2</v>
      </c>
    </row>
    <row r="6275" spans="1:25" x14ac:dyDescent="0.3">
      <c r="A6275" t="s">
        <v>6330</v>
      </c>
      <c r="B6275" s="1">
        <v>46078.612500000003</v>
      </c>
      <c r="C6275" s="2">
        <v>46078</v>
      </c>
      <c r="D6275">
        <v>14</v>
      </c>
      <c r="E6275" t="s">
        <v>25</v>
      </c>
      <c r="F6275" t="s">
        <v>26</v>
      </c>
      <c r="G6275">
        <v>3.4</v>
      </c>
      <c r="H6275">
        <v>85.86</v>
      </c>
      <c r="J6275">
        <v>1</v>
      </c>
      <c r="K6275">
        <v>6.1</v>
      </c>
      <c r="L6275">
        <v>4.5999999999999996</v>
      </c>
      <c r="M6275">
        <v>126</v>
      </c>
      <c r="N6275" t="s">
        <v>41</v>
      </c>
      <c r="O6275">
        <v>1.264</v>
      </c>
      <c r="P6275" t="s">
        <v>37</v>
      </c>
      <c r="Q6275" t="s">
        <v>103</v>
      </c>
      <c r="R6275">
        <v>4.68</v>
      </c>
      <c r="S6275">
        <v>10</v>
      </c>
      <c r="U6275">
        <v>-1.5</v>
      </c>
      <c r="V6275" t="s">
        <v>697</v>
      </c>
      <c r="W6275" t="s">
        <v>45</v>
      </c>
      <c r="X6275">
        <v>0</v>
      </c>
      <c r="Y6275" t="str">
        <f>IF(tblRides[[#This Row],[supply_demand_ratio]]&lt;0.8,"Below 0.8",IF(tblRides[[#This Row],[supply_demand_ratio]]&lt;1,"Between 0.8-1.0",IF(tblRides[[#This Row],[supply_demand_ratio]]&lt;=1.2,"Between 1.0-1.2","Above 1.2")))</f>
        <v>Above 1.2</v>
      </c>
    </row>
    <row r="6276" spans="1:25" x14ac:dyDescent="0.3">
      <c r="A6276" t="s">
        <v>6331</v>
      </c>
      <c r="B6276" s="1">
        <v>46078.626388888886</v>
      </c>
      <c r="C6276" s="2">
        <v>46078</v>
      </c>
      <c r="D6276">
        <v>15</v>
      </c>
      <c r="E6276" t="s">
        <v>25</v>
      </c>
      <c r="F6276" t="s">
        <v>26</v>
      </c>
      <c r="G6276">
        <v>5.2</v>
      </c>
      <c r="H6276">
        <v>158.75</v>
      </c>
      <c r="I6276">
        <v>161.94</v>
      </c>
      <c r="J6276">
        <v>1.2</v>
      </c>
      <c r="K6276">
        <v>4.9000000000000004</v>
      </c>
      <c r="L6276">
        <v>4.5</v>
      </c>
      <c r="M6276">
        <v>116</v>
      </c>
      <c r="N6276" t="s">
        <v>27</v>
      </c>
      <c r="O6276">
        <v>0.88300000000000001</v>
      </c>
      <c r="P6276" t="s">
        <v>28</v>
      </c>
      <c r="Q6276" t="s">
        <v>29</v>
      </c>
      <c r="R6276">
        <v>4.74</v>
      </c>
      <c r="S6276">
        <v>13</v>
      </c>
      <c r="T6276">
        <v>3.19</v>
      </c>
      <c r="U6276">
        <v>-0.4</v>
      </c>
      <c r="V6276" t="s">
        <v>697</v>
      </c>
      <c r="W6276" t="s">
        <v>31</v>
      </c>
      <c r="X6276">
        <v>1</v>
      </c>
      <c r="Y6276" t="str">
        <f>IF(tblRides[[#This Row],[supply_demand_ratio]]&lt;0.8,"Below 0.8",IF(tblRides[[#This Row],[supply_demand_ratio]]&lt;1,"Between 0.8-1.0",IF(tblRides[[#This Row],[supply_demand_ratio]]&lt;=1.2,"Between 1.0-1.2","Above 1.2")))</f>
        <v>Between 0.8-1.0</v>
      </c>
    </row>
    <row r="6277" spans="1:25" x14ac:dyDescent="0.3">
      <c r="A6277" t="s">
        <v>6332</v>
      </c>
      <c r="B6277" s="1">
        <v>46078.650694444441</v>
      </c>
      <c r="C6277" s="2">
        <v>46078</v>
      </c>
      <c r="D6277">
        <v>15</v>
      </c>
      <c r="E6277" t="s">
        <v>43</v>
      </c>
      <c r="F6277" t="s">
        <v>26</v>
      </c>
      <c r="G6277">
        <v>7.7</v>
      </c>
      <c r="H6277">
        <v>163.82</v>
      </c>
      <c r="I6277">
        <v>171.97</v>
      </c>
      <c r="J6277">
        <v>1</v>
      </c>
      <c r="K6277">
        <v>5.4</v>
      </c>
      <c r="L6277">
        <v>8.5</v>
      </c>
      <c r="M6277">
        <v>54</v>
      </c>
      <c r="N6277" t="s">
        <v>41</v>
      </c>
      <c r="O6277">
        <v>1.571</v>
      </c>
      <c r="P6277" t="s">
        <v>28</v>
      </c>
      <c r="Q6277" t="s">
        <v>29</v>
      </c>
      <c r="R6277">
        <v>4.3600000000000003</v>
      </c>
      <c r="S6277">
        <v>4</v>
      </c>
      <c r="T6277">
        <v>8.15</v>
      </c>
      <c r="U6277">
        <v>3.1</v>
      </c>
      <c r="V6277" t="s">
        <v>697</v>
      </c>
      <c r="W6277" t="s">
        <v>45</v>
      </c>
      <c r="X6277">
        <v>1</v>
      </c>
      <c r="Y6277" t="str">
        <f>IF(tblRides[[#This Row],[supply_demand_ratio]]&lt;0.8,"Below 0.8",IF(tblRides[[#This Row],[supply_demand_ratio]]&lt;1,"Between 0.8-1.0",IF(tblRides[[#This Row],[supply_demand_ratio]]&lt;=1.2,"Between 1.0-1.2","Above 1.2")))</f>
        <v>Above 1.2</v>
      </c>
    </row>
    <row r="6278" spans="1:25" x14ac:dyDescent="0.3">
      <c r="A6278" t="s">
        <v>6333</v>
      </c>
      <c r="B6278" s="1">
        <v>46078.652777777781</v>
      </c>
      <c r="C6278" s="2">
        <v>46078</v>
      </c>
      <c r="D6278">
        <v>15</v>
      </c>
      <c r="E6278" t="s">
        <v>25</v>
      </c>
      <c r="F6278" t="s">
        <v>34</v>
      </c>
      <c r="G6278">
        <v>7.3</v>
      </c>
      <c r="H6278">
        <v>164.96</v>
      </c>
      <c r="I6278">
        <v>160.43</v>
      </c>
      <c r="J6278">
        <v>1.1000000000000001</v>
      </c>
      <c r="K6278">
        <v>2</v>
      </c>
      <c r="L6278">
        <v>1</v>
      </c>
      <c r="M6278">
        <v>144</v>
      </c>
      <c r="N6278" t="s">
        <v>27</v>
      </c>
      <c r="O6278">
        <v>1.3120000000000001</v>
      </c>
      <c r="P6278" t="s">
        <v>28</v>
      </c>
      <c r="Q6278" t="s">
        <v>29</v>
      </c>
      <c r="R6278">
        <v>4.9800000000000004</v>
      </c>
      <c r="S6278">
        <v>0</v>
      </c>
      <c r="T6278">
        <v>-4.53</v>
      </c>
      <c r="U6278">
        <v>-1</v>
      </c>
      <c r="V6278" t="s">
        <v>697</v>
      </c>
      <c r="W6278" t="s">
        <v>31</v>
      </c>
      <c r="X6278">
        <v>1</v>
      </c>
      <c r="Y6278" t="str">
        <f>IF(tblRides[[#This Row],[supply_demand_ratio]]&lt;0.8,"Below 0.8",IF(tblRides[[#This Row],[supply_demand_ratio]]&lt;1,"Between 0.8-1.0",IF(tblRides[[#This Row],[supply_demand_ratio]]&lt;=1.2,"Between 1.0-1.2","Above 1.2")))</f>
        <v>Above 1.2</v>
      </c>
    </row>
    <row r="6279" spans="1:25" x14ac:dyDescent="0.3">
      <c r="A6279" t="s">
        <v>6334</v>
      </c>
      <c r="B6279" s="1">
        <v>46078.668055555558</v>
      </c>
      <c r="C6279" s="2">
        <v>46078</v>
      </c>
      <c r="D6279">
        <v>16</v>
      </c>
      <c r="E6279" t="s">
        <v>25</v>
      </c>
      <c r="F6279" t="s">
        <v>26</v>
      </c>
      <c r="G6279">
        <v>15.8</v>
      </c>
      <c r="H6279">
        <v>287.85000000000002</v>
      </c>
      <c r="I6279">
        <v>284.22000000000003</v>
      </c>
      <c r="J6279">
        <v>1</v>
      </c>
      <c r="K6279">
        <v>5.2</v>
      </c>
      <c r="L6279">
        <v>1</v>
      </c>
      <c r="M6279">
        <v>89</v>
      </c>
      <c r="N6279" t="s">
        <v>27</v>
      </c>
      <c r="O6279">
        <v>0.74199999999999999</v>
      </c>
      <c r="P6279" t="s">
        <v>28</v>
      </c>
      <c r="Q6279" t="s">
        <v>29</v>
      </c>
      <c r="R6279">
        <v>5</v>
      </c>
      <c r="S6279">
        <v>11</v>
      </c>
      <c r="T6279">
        <v>-3.63</v>
      </c>
      <c r="U6279">
        <v>-4.2</v>
      </c>
      <c r="V6279" t="s">
        <v>697</v>
      </c>
      <c r="W6279" t="s">
        <v>45</v>
      </c>
      <c r="X6279">
        <v>1</v>
      </c>
      <c r="Y6279" t="str">
        <f>IF(tblRides[[#This Row],[supply_demand_ratio]]&lt;0.8,"Below 0.8",IF(tblRides[[#This Row],[supply_demand_ratio]]&lt;1,"Between 0.8-1.0",IF(tblRides[[#This Row],[supply_demand_ratio]]&lt;=1.2,"Between 1.0-1.2","Above 1.2")))</f>
        <v>Below 0.8</v>
      </c>
    </row>
    <row r="6280" spans="1:25" x14ac:dyDescent="0.3">
      <c r="A6280" t="s">
        <v>6335</v>
      </c>
      <c r="B6280" s="1">
        <v>46078.679166666669</v>
      </c>
      <c r="C6280" s="2">
        <v>46078</v>
      </c>
      <c r="D6280">
        <v>16</v>
      </c>
      <c r="E6280" t="s">
        <v>43</v>
      </c>
      <c r="F6280" t="s">
        <v>26</v>
      </c>
      <c r="G6280">
        <v>0.7</v>
      </c>
      <c r="H6280">
        <v>50.12</v>
      </c>
      <c r="I6280">
        <v>50.23</v>
      </c>
      <c r="J6280">
        <v>1</v>
      </c>
      <c r="K6280">
        <v>5.0999999999999996</v>
      </c>
      <c r="L6280">
        <v>4.3</v>
      </c>
      <c r="M6280">
        <v>50</v>
      </c>
      <c r="N6280" t="s">
        <v>41</v>
      </c>
      <c r="O6280">
        <v>0.98</v>
      </c>
      <c r="P6280" t="s">
        <v>28</v>
      </c>
      <c r="Q6280" t="s">
        <v>29</v>
      </c>
      <c r="R6280">
        <v>4.84</v>
      </c>
      <c r="S6280">
        <v>1</v>
      </c>
      <c r="T6280">
        <v>0.11</v>
      </c>
      <c r="U6280">
        <v>-0.8</v>
      </c>
      <c r="V6280" t="s">
        <v>697</v>
      </c>
      <c r="W6280" t="s">
        <v>45</v>
      </c>
      <c r="X6280">
        <v>1</v>
      </c>
      <c r="Y6280" t="str">
        <f>IF(tblRides[[#This Row],[supply_demand_ratio]]&lt;0.8,"Below 0.8",IF(tblRides[[#This Row],[supply_demand_ratio]]&lt;1,"Between 0.8-1.0",IF(tblRides[[#This Row],[supply_demand_ratio]]&lt;=1.2,"Between 1.0-1.2","Above 1.2")))</f>
        <v>Between 0.8-1.0</v>
      </c>
    </row>
    <row r="6281" spans="1:25" x14ac:dyDescent="0.3">
      <c r="A6281" t="s">
        <v>6336</v>
      </c>
      <c r="B6281" s="1">
        <v>46078.684027777781</v>
      </c>
      <c r="C6281" s="2">
        <v>46078</v>
      </c>
      <c r="D6281">
        <v>16</v>
      </c>
      <c r="E6281" t="s">
        <v>43</v>
      </c>
      <c r="F6281" t="s">
        <v>26</v>
      </c>
      <c r="G6281">
        <v>0.7</v>
      </c>
      <c r="H6281">
        <v>47.45</v>
      </c>
      <c r="I6281">
        <v>46.06</v>
      </c>
      <c r="J6281">
        <v>1</v>
      </c>
      <c r="K6281">
        <v>6.6</v>
      </c>
      <c r="L6281">
        <v>6.5</v>
      </c>
      <c r="M6281">
        <v>65</v>
      </c>
      <c r="N6281" t="s">
        <v>41</v>
      </c>
      <c r="O6281">
        <v>1.2370000000000001</v>
      </c>
      <c r="P6281" t="s">
        <v>28</v>
      </c>
      <c r="Q6281" t="s">
        <v>29</v>
      </c>
      <c r="R6281">
        <v>4.6399999999999997</v>
      </c>
      <c r="S6281">
        <v>7</v>
      </c>
      <c r="T6281">
        <v>-1.39</v>
      </c>
      <c r="U6281">
        <v>-0.1</v>
      </c>
      <c r="V6281" t="s">
        <v>697</v>
      </c>
      <c r="W6281" t="s">
        <v>45</v>
      </c>
      <c r="X6281">
        <v>1</v>
      </c>
      <c r="Y6281" t="str">
        <f>IF(tblRides[[#This Row],[supply_demand_ratio]]&lt;0.8,"Below 0.8",IF(tblRides[[#This Row],[supply_demand_ratio]]&lt;1,"Between 0.8-1.0",IF(tblRides[[#This Row],[supply_demand_ratio]]&lt;=1.2,"Between 1.0-1.2","Above 1.2")))</f>
        <v>Above 1.2</v>
      </c>
    </row>
    <row r="6282" spans="1:25" x14ac:dyDescent="0.3">
      <c r="A6282" t="s">
        <v>6337</v>
      </c>
      <c r="B6282" s="1">
        <v>46078.7</v>
      </c>
      <c r="C6282" s="2">
        <v>46078</v>
      </c>
      <c r="D6282">
        <v>16</v>
      </c>
      <c r="E6282" t="s">
        <v>25</v>
      </c>
      <c r="F6282" t="s">
        <v>26</v>
      </c>
      <c r="G6282">
        <v>1.5</v>
      </c>
      <c r="H6282">
        <v>74.59</v>
      </c>
      <c r="I6282">
        <v>78.760000000000005</v>
      </c>
      <c r="J6282">
        <v>1.1000000000000001</v>
      </c>
      <c r="K6282">
        <v>6</v>
      </c>
      <c r="L6282">
        <v>8.1999999999999993</v>
      </c>
      <c r="M6282">
        <v>117</v>
      </c>
      <c r="N6282" t="s">
        <v>27</v>
      </c>
      <c r="O6282">
        <v>0.86099999999999999</v>
      </c>
      <c r="P6282" t="s">
        <v>28</v>
      </c>
      <c r="Q6282" t="s">
        <v>29</v>
      </c>
      <c r="R6282">
        <v>4.6500000000000004</v>
      </c>
      <c r="S6282">
        <v>38</v>
      </c>
      <c r="T6282">
        <v>4.17</v>
      </c>
      <c r="U6282">
        <v>2.2000000000000002</v>
      </c>
      <c r="V6282" t="s">
        <v>697</v>
      </c>
      <c r="W6282" t="s">
        <v>45</v>
      </c>
      <c r="X6282">
        <v>1</v>
      </c>
      <c r="Y6282" t="str">
        <f>IF(tblRides[[#This Row],[supply_demand_ratio]]&lt;0.8,"Below 0.8",IF(tblRides[[#This Row],[supply_demand_ratio]]&lt;1,"Between 0.8-1.0",IF(tblRides[[#This Row],[supply_demand_ratio]]&lt;=1.2,"Between 1.0-1.2","Above 1.2")))</f>
        <v>Between 0.8-1.0</v>
      </c>
    </row>
    <row r="6283" spans="1:25" x14ac:dyDescent="0.3">
      <c r="A6283" t="s">
        <v>6338</v>
      </c>
      <c r="B6283" s="1">
        <v>46078.70208333333</v>
      </c>
      <c r="C6283" s="2">
        <v>46078</v>
      </c>
      <c r="D6283">
        <v>16</v>
      </c>
      <c r="E6283" t="s">
        <v>33</v>
      </c>
      <c r="F6283" t="s">
        <v>26</v>
      </c>
      <c r="G6283">
        <v>2.8</v>
      </c>
      <c r="H6283">
        <v>93.13</v>
      </c>
      <c r="I6283">
        <v>92.31</v>
      </c>
      <c r="J6283">
        <v>1.2</v>
      </c>
      <c r="K6283">
        <v>8.8000000000000007</v>
      </c>
      <c r="L6283">
        <v>2.2000000000000002</v>
      </c>
      <c r="M6283">
        <v>78</v>
      </c>
      <c r="N6283" t="s">
        <v>27</v>
      </c>
      <c r="O6283">
        <v>0.81399999999999995</v>
      </c>
      <c r="P6283" t="s">
        <v>28</v>
      </c>
      <c r="Q6283" t="s">
        <v>29</v>
      </c>
      <c r="R6283">
        <v>4.51</v>
      </c>
      <c r="S6283">
        <v>1</v>
      </c>
      <c r="T6283">
        <v>-0.82</v>
      </c>
      <c r="U6283">
        <v>-6.6</v>
      </c>
      <c r="V6283" t="s">
        <v>697</v>
      </c>
      <c r="W6283" t="s">
        <v>45</v>
      </c>
      <c r="X6283">
        <v>1</v>
      </c>
      <c r="Y6283" t="str">
        <f>IF(tblRides[[#This Row],[supply_demand_ratio]]&lt;0.8,"Below 0.8",IF(tblRides[[#This Row],[supply_demand_ratio]]&lt;1,"Between 0.8-1.0",IF(tblRides[[#This Row],[supply_demand_ratio]]&lt;=1.2,"Between 1.0-1.2","Above 1.2")))</f>
        <v>Between 0.8-1.0</v>
      </c>
    </row>
    <row r="6284" spans="1:25" x14ac:dyDescent="0.3">
      <c r="A6284" t="s">
        <v>6339</v>
      </c>
      <c r="B6284" s="1">
        <v>46078.719444444447</v>
      </c>
      <c r="C6284" s="2">
        <v>46078</v>
      </c>
      <c r="D6284">
        <v>17</v>
      </c>
      <c r="E6284" t="s">
        <v>33</v>
      </c>
      <c r="F6284" t="s">
        <v>26</v>
      </c>
      <c r="G6284">
        <v>9.8000000000000007</v>
      </c>
      <c r="H6284">
        <v>251.59</v>
      </c>
      <c r="J6284">
        <v>1.2</v>
      </c>
      <c r="K6284">
        <v>6.6</v>
      </c>
      <c r="L6284">
        <v>6.6</v>
      </c>
      <c r="M6284">
        <v>71</v>
      </c>
      <c r="N6284" t="s">
        <v>27</v>
      </c>
      <c r="O6284">
        <v>0.66900000000000004</v>
      </c>
      <c r="P6284" t="s">
        <v>37</v>
      </c>
      <c r="Q6284" t="s">
        <v>103</v>
      </c>
      <c r="R6284">
        <v>5</v>
      </c>
      <c r="S6284">
        <v>17</v>
      </c>
      <c r="U6284">
        <v>0</v>
      </c>
      <c r="V6284" t="s">
        <v>697</v>
      </c>
      <c r="W6284" t="s">
        <v>45</v>
      </c>
      <c r="X6284">
        <v>0</v>
      </c>
      <c r="Y6284" t="str">
        <f>IF(tblRides[[#This Row],[supply_demand_ratio]]&lt;0.8,"Below 0.8",IF(tblRides[[#This Row],[supply_demand_ratio]]&lt;1,"Between 0.8-1.0",IF(tblRides[[#This Row],[supply_demand_ratio]]&lt;=1.2,"Between 1.0-1.2","Above 1.2")))</f>
        <v>Below 0.8</v>
      </c>
    </row>
    <row r="6285" spans="1:25" x14ac:dyDescent="0.3">
      <c r="A6285" t="s">
        <v>6340</v>
      </c>
      <c r="B6285" s="1">
        <v>46078.720138888886</v>
      </c>
      <c r="C6285" s="2">
        <v>46078</v>
      </c>
      <c r="D6285">
        <v>17</v>
      </c>
      <c r="E6285" t="s">
        <v>25</v>
      </c>
      <c r="F6285" t="s">
        <v>34</v>
      </c>
      <c r="G6285">
        <v>6.9</v>
      </c>
      <c r="H6285">
        <v>141.61000000000001</v>
      </c>
      <c r="I6285">
        <v>136.61000000000001</v>
      </c>
      <c r="J6285">
        <v>1.1000000000000001</v>
      </c>
      <c r="K6285">
        <v>3.5</v>
      </c>
      <c r="L6285">
        <v>4.2</v>
      </c>
      <c r="M6285">
        <v>107</v>
      </c>
      <c r="N6285" t="s">
        <v>27</v>
      </c>
      <c r="O6285">
        <v>0.95399999999999996</v>
      </c>
      <c r="P6285" t="s">
        <v>28</v>
      </c>
      <c r="Q6285" t="s">
        <v>29</v>
      </c>
      <c r="R6285">
        <v>4.45</v>
      </c>
      <c r="S6285">
        <v>0</v>
      </c>
      <c r="T6285">
        <v>-5</v>
      </c>
      <c r="U6285">
        <v>0.7</v>
      </c>
      <c r="V6285" t="s">
        <v>697</v>
      </c>
      <c r="W6285" t="s">
        <v>31</v>
      </c>
      <c r="X6285">
        <v>1</v>
      </c>
      <c r="Y6285" t="str">
        <f>IF(tblRides[[#This Row],[supply_demand_ratio]]&lt;0.8,"Below 0.8",IF(tblRides[[#This Row],[supply_demand_ratio]]&lt;1,"Between 0.8-1.0",IF(tblRides[[#This Row],[supply_demand_ratio]]&lt;=1.2,"Between 1.0-1.2","Above 1.2")))</f>
        <v>Between 0.8-1.0</v>
      </c>
    </row>
    <row r="6286" spans="1:25" x14ac:dyDescent="0.3">
      <c r="A6286" t="s">
        <v>6341</v>
      </c>
      <c r="B6286" s="1">
        <v>46078.725694444445</v>
      </c>
      <c r="C6286" s="2">
        <v>46078</v>
      </c>
      <c r="D6286">
        <v>17</v>
      </c>
      <c r="E6286" t="s">
        <v>36</v>
      </c>
      <c r="F6286" t="s">
        <v>26</v>
      </c>
      <c r="G6286">
        <v>1.5</v>
      </c>
      <c r="H6286">
        <v>81.99</v>
      </c>
      <c r="I6286">
        <v>83.31</v>
      </c>
      <c r="J6286">
        <v>1.3</v>
      </c>
      <c r="K6286">
        <v>10.8</v>
      </c>
      <c r="L6286">
        <v>11.9</v>
      </c>
      <c r="M6286">
        <v>97</v>
      </c>
      <c r="N6286" t="s">
        <v>27</v>
      </c>
      <c r="O6286">
        <v>0.76100000000000001</v>
      </c>
      <c r="P6286" t="s">
        <v>28</v>
      </c>
      <c r="Q6286" t="s">
        <v>29</v>
      </c>
      <c r="R6286">
        <v>4.91</v>
      </c>
      <c r="S6286">
        <v>2</v>
      </c>
      <c r="T6286">
        <v>1.32</v>
      </c>
      <c r="U6286">
        <v>1.1000000000000001</v>
      </c>
      <c r="V6286" t="s">
        <v>697</v>
      </c>
      <c r="W6286" t="s">
        <v>77</v>
      </c>
      <c r="X6286">
        <v>1</v>
      </c>
      <c r="Y6286" t="str">
        <f>IF(tblRides[[#This Row],[supply_demand_ratio]]&lt;0.8,"Below 0.8",IF(tblRides[[#This Row],[supply_demand_ratio]]&lt;1,"Between 0.8-1.0",IF(tblRides[[#This Row],[supply_demand_ratio]]&lt;=1.2,"Between 1.0-1.2","Above 1.2")))</f>
        <v>Below 0.8</v>
      </c>
    </row>
    <row r="6287" spans="1:25" x14ac:dyDescent="0.3">
      <c r="A6287" t="s">
        <v>6342</v>
      </c>
      <c r="B6287" s="1">
        <v>46078.727083333331</v>
      </c>
      <c r="C6287" s="2">
        <v>46078</v>
      </c>
      <c r="D6287">
        <v>17</v>
      </c>
      <c r="E6287" t="s">
        <v>25</v>
      </c>
      <c r="F6287" t="s">
        <v>34</v>
      </c>
      <c r="G6287">
        <v>2.8</v>
      </c>
      <c r="H6287">
        <v>85.17</v>
      </c>
      <c r="I6287">
        <v>87.37</v>
      </c>
      <c r="J6287">
        <v>1.1000000000000001</v>
      </c>
      <c r="K6287">
        <v>4</v>
      </c>
      <c r="L6287">
        <v>7.1</v>
      </c>
      <c r="M6287">
        <v>94</v>
      </c>
      <c r="N6287" t="s">
        <v>27</v>
      </c>
      <c r="O6287">
        <v>0.69399999999999995</v>
      </c>
      <c r="P6287" t="s">
        <v>28</v>
      </c>
      <c r="Q6287" t="s">
        <v>29</v>
      </c>
      <c r="R6287">
        <v>4.63</v>
      </c>
      <c r="S6287">
        <v>0</v>
      </c>
      <c r="T6287">
        <v>2.2000000000000002</v>
      </c>
      <c r="U6287">
        <v>3.1</v>
      </c>
      <c r="V6287" t="s">
        <v>697</v>
      </c>
      <c r="W6287" t="s">
        <v>31</v>
      </c>
      <c r="X6287">
        <v>1</v>
      </c>
      <c r="Y6287" t="str">
        <f>IF(tblRides[[#This Row],[supply_demand_ratio]]&lt;0.8,"Below 0.8",IF(tblRides[[#This Row],[supply_demand_ratio]]&lt;1,"Between 0.8-1.0",IF(tblRides[[#This Row],[supply_demand_ratio]]&lt;=1.2,"Between 1.0-1.2","Above 1.2")))</f>
        <v>Below 0.8</v>
      </c>
    </row>
    <row r="6288" spans="1:25" x14ac:dyDescent="0.3">
      <c r="A6288" t="s">
        <v>6343</v>
      </c>
      <c r="B6288" s="1">
        <v>46078.761111111111</v>
      </c>
      <c r="C6288" s="2">
        <v>46078</v>
      </c>
      <c r="D6288">
        <v>18</v>
      </c>
      <c r="E6288" t="s">
        <v>62</v>
      </c>
      <c r="F6288" t="s">
        <v>26</v>
      </c>
      <c r="G6288">
        <v>3</v>
      </c>
      <c r="H6288">
        <v>80.430000000000007</v>
      </c>
      <c r="I6288">
        <v>77.02</v>
      </c>
      <c r="J6288">
        <v>1</v>
      </c>
      <c r="K6288">
        <v>4</v>
      </c>
      <c r="L6288">
        <v>2</v>
      </c>
      <c r="M6288">
        <v>52</v>
      </c>
      <c r="N6288" t="s">
        <v>41</v>
      </c>
      <c r="O6288">
        <v>1.5449999999999999</v>
      </c>
      <c r="P6288" t="s">
        <v>28</v>
      </c>
      <c r="Q6288" t="s">
        <v>29</v>
      </c>
      <c r="R6288">
        <v>4.99</v>
      </c>
      <c r="S6288">
        <v>20</v>
      </c>
      <c r="T6288">
        <v>-3.41</v>
      </c>
      <c r="U6288">
        <v>-2</v>
      </c>
      <c r="V6288" t="s">
        <v>697</v>
      </c>
      <c r="W6288" t="s">
        <v>31</v>
      </c>
      <c r="X6288">
        <v>1</v>
      </c>
      <c r="Y6288" t="str">
        <f>IF(tblRides[[#This Row],[supply_demand_ratio]]&lt;0.8,"Below 0.8",IF(tblRides[[#This Row],[supply_demand_ratio]]&lt;1,"Between 0.8-1.0",IF(tblRides[[#This Row],[supply_demand_ratio]]&lt;=1.2,"Between 1.0-1.2","Above 1.2")))</f>
        <v>Above 1.2</v>
      </c>
    </row>
    <row r="6289" spans="1:25" x14ac:dyDescent="0.3">
      <c r="A6289" t="s">
        <v>6344</v>
      </c>
      <c r="B6289" s="1">
        <v>46078.770138888889</v>
      </c>
      <c r="C6289" s="2">
        <v>46078</v>
      </c>
      <c r="D6289">
        <v>18</v>
      </c>
      <c r="E6289" t="s">
        <v>62</v>
      </c>
      <c r="F6289" t="s">
        <v>26</v>
      </c>
      <c r="G6289">
        <v>2.4</v>
      </c>
      <c r="H6289">
        <v>66.08</v>
      </c>
      <c r="I6289">
        <v>67.569999999999993</v>
      </c>
      <c r="J6289">
        <v>1</v>
      </c>
      <c r="K6289">
        <v>5.5</v>
      </c>
      <c r="L6289">
        <v>5.9</v>
      </c>
      <c r="M6289">
        <v>49</v>
      </c>
      <c r="N6289" t="s">
        <v>41</v>
      </c>
      <c r="O6289">
        <v>1.1990000000000001</v>
      </c>
      <c r="P6289" t="s">
        <v>28</v>
      </c>
      <c r="Q6289" t="s">
        <v>29</v>
      </c>
      <c r="R6289">
        <v>4.8499999999999996</v>
      </c>
      <c r="S6289">
        <v>2</v>
      </c>
      <c r="T6289">
        <v>1.49</v>
      </c>
      <c r="U6289">
        <v>0.4</v>
      </c>
      <c r="V6289" t="s">
        <v>697</v>
      </c>
      <c r="W6289" t="s">
        <v>45</v>
      </c>
      <c r="X6289">
        <v>1</v>
      </c>
      <c r="Y6289" t="str">
        <f>IF(tblRides[[#This Row],[supply_demand_ratio]]&lt;0.8,"Below 0.8",IF(tblRides[[#This Row],[supply_demand_ratio]]&lt;1,"Between 0.8-1.0",IF(tblRides[[#This Row],[supply_demand_ratio]]&lt;=1.2,"Between 1.0-1.2","Above 1.2")))</f>
        <v>Between 1.0-1.2</v>
      </c>
    </row>
    <row r="6290" spans="1:25" x14ac:dyDescent="0.3">
      <c r="A6290" t="s">
        <v>6345</v>
      </c>
      <c r="B6290" s="1">
        <v>46078.770833333336</v>
      </c>
      <c r="C6290" s="2">
        <v>46078</v>
      </c>
      <c r="D6290">
        <v>18</v>
      </c>
      <c r="E6290" t="s">
        <v>43</v>
      </c>
      <c r="F6290" t="s">
        <v>34</v>
      </c>
      <c r="G6290">
        <v>4.3</v>
      </c>
      <c r="H6290">
        <v>92.67</v>
      </c>
      <c r="I6290">
        <v>95.38</v>
      </c>
      <c r="J6290">
        <v>1</v>
      </c>
      <c r="K6290">
        <v>4.9000000000000004</v>
      </c>
      <c r="L6290">
        <v>6</v>
      </c>
      <c r="M6290">
        <v>60</v>
      </c>
      <c r="N6290" t="s">
        <v>27</v>
      </c>
      <c r="O6290">
        <v>1.026</v>
      </c>
      <c r="P6290" t="s">
        <v>28</v>
      </c>
      <c r="Q6290" t="s">
        <v>29</v>
      </c>
      <c r="R6290">
        <v>4.9000000000000004</v>
      </c>
      <c r="S6290">
        <v>0</v>
      </c>
      <c r="T6290">
        <v>2.71</v>
      </c>
      <c r="U6290">
        <v>1.1000000000000001</v>
      </c>
      <c r="V6290" t="s">
        <v>697</v>
      </c>
      <c r="W6290" t="s">
        <v>31</v>
      </c>
      <c r="X6290">
        <v>1</v>
      </c>
      <c r="Y6290" t="str">
        <f>IF(tblRides[[#This Row],[supply_demand_ratio]]&lt;0.8,"Below 0.8",IF(tblRides[[#This Row],[supply_demand_ratio]]&lt;1,"Between 0.8-1.0",IF(tblRides[[#This Row],[supply_demand_ratio]]&lt;=1.2,"Between 1.0-1.2","Above 1.2")))</f>
        <v>Between 1.0-1.2</v>
      </c>
    </row>
    <row r="6291" spans="1:25" x14ac:dyDescent="0.3">
      <c r="A6291" t="s">
        <v>6346</v>
      </c>
      <c r="B6291" s="1">
        <v>46078.771527777775</v>
      </c>
      <c r="C6291" s="2">
        <v>46078</v>
      </c>
      <c r="D6291">
        <v>18</v>
      </c>
      <c r="E6291" t="s">
        <v>25</v>
      </c>
      <c r="F6291" t="s">
        <v>26</v>
      </c>
      <c r="G6291">
        <v>3.5</v>
      </c>
      <c r="H6291">
        <v>149.38</v>
      </c>
      <c r="I6291">
        <v>150.94999999999999</v>
      </c>
      <c r="J6291">
        <v>1.5</v>
      </c>
      <c r="K6291">
        <v>9.1999999999999993</v>
      </c>
      <c r="L6291">
        <v>9.5</v>
      </c>
      <c r="M6291">
        <v>96</v>
      </c>
      <c r="N6291" t="s">
        <v>72</v>
      </c>
      <c r="O6291">
        <v>0.55000000000000004</v>
      </c>
      <c r="P6291" t="s">
        <v>28</v>
      </c>
      <c r="Q6291" t="s">
        <v>29</v>
      </c>
      <c r="R6291">
        <v>4.75</v>
      </c>
      <c r="S6291">
        <v>8</v>
      </c>
      <c r="T6291">
        <v>1.57</v>
      </c>
      <c r="U6291">
        <v>0.3</v>
      </c>
      <c r="V6291" t="s">
        <v>697</v>
      </c>
      <c r="W6291" t="s">
        <v>45</v>
      </c>
      <c r="X6291">
        <v>1</v>
      </c>
      <c r="Y6291" t="str">
        <f>IF(tblRides[[#This Row],[supply_demand_ratio]]&lt;0.8,"Below 0.8",IF(tblRides[[#This Row],[supply_demand_ratio]]&lt;1,"Between 0.8-1.0",IF(tblRides[[#This Row],[supply_demand_ratio]]&lt;=1.2,"Between 1.0-1.2","Above 1.2")))</f>
        <v>Below 0.8</v>
      </c>
    </row>
    <row r="6292" spans="1:25" x14ac:dyDescent="0.3">
      <c r="A6292" t="s">
        <v>6347</v>
      </c>
      <c r="B6292" s="1">
        <v>46078.774305555555</v>
      </c>
      <c r="C6292" s="2">
        <v>46078</v>
      </c>
      <c r="D6292">
        <v>18</v>
      </c>
      <c r="E6292" t="s">
        <v>36</v>
      </c>
      <c r="F6292" t="s">
        <v>26</v>
      </c>
      <c r="G6292">
        <v>3.8</v>
      </c>
      <c r="H6292">
        <v>114.38</v>
      </c>
      <c r="I6292">
        <v>110.74</v>
      </c>
      <c r="J6292">
        <v>1.1000000000000001</v>
      </c>
      <c r="K6292">
        <v>6.3</v>
      </c>
      <c r="L6292">
        <v>8.4</v>
      </c>
      <c r="M6292">
        <v>97</v>
      </c>
      <c r="N6292" t="s">
        <v>27</v>
      </c>
      <c r="O6292">
        <v>0.90600000000000003</v>
      </c>
      <c r="P6292" t="s">
        <v>28</v>
      </c>
      <c r="Q6292" t="s">
        <v>29</v>
      </c>
      <c r="R6292">
        <v>5</v>
      </c>
      <c r="S6292">
        <v>20</v>
      </c>
      <c r="T6292">
        <v>-3.64</v>
      </c>
      <c r="U6292">
        <v>2.1</v>
      </c>
      <c r="V6292" t="s">
        <v>697</v>
      </c>
      <c r="W6292" t="s">
        <v>45</v>
      </c>
      <c r="X6292">
        <v>1</v>
      </c>
      <c r="Y6292" t="str">
        <f>IF(tblRides[[#This Row],[supply_demand_ratio]]&lt;0.8,"Below 0.8",IF(tblRides[[#This Row],[supply_demand_ratio]]&lt;1,"Between 0.8-1.0",IF(tblRides[[#This Row],[supply_demand_ratio]]&lt;=1.2,"Between 1.0-1.2","Above 1.2")))</f>
        <v>Between 0.8-1.0</v>
      </c>
    </row>
    <row r="6293" spans="1:25" x14ac:dyDescent="0.3">
      <c r="A6293" t="s">
        <v>6348</v>
      </c>
      <c r="B6293" s="1">
        <v>46078.774305555555</v>
      </c>
      <c r="C6293" s="2">
        <v>46078</v>
      </c>
      <c r="D6293">
        <v>18</v>
      </c>
      <c r="E6293" t="s">
        <v>43</v>
      </c>
      <c r="F6293" t="s">
        <v>26</v>
      </c>
      <c r="G6293">
        <v>1.6</v>
      </c>
      <c r="H6293">
        <v>63.7</v>
      </c>
      <c r="I6293">
        <v>62.99</v>
      </c>
      <c r="J6293">
        <v>1</v>
      </c>
      <c r="K6293">
        <v>10.7</v>
      </c>
      <c r="L6293">
        <v>8.6999999999999993</v>
      </c>
      <c r="M6293">
        <v>51</v>
      </c>
      <c r="N6293" t="s">
        <v>27</v>
      </c>
      <c r="O6293">
        <v>0.88700000000000001</v>
      </c>
      <c r="P6293" t="s">
        <v>28</v>
      </c>
      <c r="Q6293" t="s">
        <v>29</v>
      </c>
      <c r="R6293">
        <v>4.4000000000000004</v>
      </c>
      <c r="S6293">
        <v>4</v>
      </c>
      <c r="T6293">
        <v>-0.71</v>
      </c>
      <c r="U6293">
        <v>-2</v>
      </c>
      <c r="V6293" t="s">
        <v>697</v>
      </c>
      <c r="W6293" t="s">
        <v>77</v>
      </c>
      <c r="X6293">
        <v>1</v>
      </c>
      <c r="Y6293" t="str">
        <f>IF(tblRides[[#This Row],[supply_demand_ratio]]&lt;0.8,"Below 0.8",IF(tblRides[[#This Row],[supply_demand_ratio]]&lt;1,"Between 0.8-1.0",IF(tblRides[[#This Row],[supply_demand_ratio]]&lt;=1.2,"Between 1.0-1.2","Above 1.2")))</f>
        <v>Between 0.8-1.0</v>
      </c>
    </row>
    <row r="6294" spans="1:25" x14ac:dyDescent="0.3">
      <c r="A6294" t="s">
        <v>6349</v>
      </c>
      <c r="B6294" s="1">
        <v>46078.789583333331</v>
      </c>
      <c r="C6294" s="2">
        <v>46078</v>
      </c>
      <c r="D6294">
        <v>18</v>
      </c>
      <c r="E6294" t="s">
        <v>25</v>
      </c>
      <c r="F6294" t="s">
        <v>34</v>
      </c>
      <c r="G6294">
        <v>7.7</v>
      </c>
      <c r="H6294">
        <v>238.87</v>
      </c>
      <c r="I6294">
        <v>225.46</v>
      </c>
      <c r="J6294">
        <v>1.4</v>
      </c>
      <c r="K6294">
        <v>8.5</v>
      </c>
      <c r="L6294">
        <v>11.1</v>
      </c>
      <c r="M6294">
        <v>103</v>
      </c>
      <c r="N6294" t="s">
        <v>72</v>
      </c>
      <c r="O6294">
        <v>0.56399999999999995</v>
      </c>
      <c r="P6294" t="s">
        <v>28</v>
      </c>
      <c r="Q6294" t="s">
        <v>29</v>
      </c>
      <c r="R6294">
        <v>4.37</v>
      </c>
      <c r="S6294">
        <v>0</v>
      </c>
      <c r="T6294">
        <v>-13.41</v>
      </c>
      <c r="U6294">
        <v>2.6</v>
      </c>
      <c r="V6294" t="s">
        <v>697</v>
      </c>
      <c r="W6294" t="s">
        <v>45</v>
      </c>
      <c r="X6294">
        <v>1</v>
      </c>
      <c r="Y6294" t="str">
        <f>IF(tblRides[[#This Row],[supply_demand_ratio]]&lt;0.8,"Below 0.8",IF(tblRides[[#This Row],[supply_demand_ratio]]&lt;1,"Between 0.8-1.0",IF(tblRides[[#This Row],[supply_demand_ratio]]&lt;=1.2,"Between 1.0-1.2","Above 1.2")))</f>
        <v>Below 0.8</v>
      </c>
    </row>
    <row r="6295" spans="1:25" x14ac:dyDescent="0.3">
      <c r="A6295" t="s">
        <v>6350</v>
      </c>
      <c r="B6295" s="1">
        <v>46078.792361111111</v>
      </c>
      <c r="C6295" s="2">
        <v>46078</v>
      </c>
      <c r="D6295">
        <v>19</v>
      </c>
      <c r="E6295" t="s">
        <v>33</v>
      </c>
      <c r="F6295" t="s">
        <v>34</v>
      </c>
      <c r="G6295">
        <v>5.4</v>
      </c>
      <c r="H6295">
        <v>145.21</v>
      </c>
      <c r="J6295">
        <v>1.3</v>
      </c>
      <c r="K6295">
        <v>8.9</v>
      </c>
      <c r="L6295">
        <v>9.1999999999999993</v>
      </c>
      <c r="M6295">
        <v>77</v>
      </c>
      <c r="N6295" t="s">
        <v>72</v>
      </c>
      <c r="O6295">
        <v>0.64400000000000002</v>
      </c>
      <c r="P6295" t="s">
        <v>58</v>
      </c>
      <c r="Q6295" t="s">
        <v>108</v>
      </c>
      <c r="R6295">
        <v>4.41</v>
      </c>
      <c r="S6295">
        <v>0</v>
      </c>
      <c r="U6295">
        <v>0.3</v>
      </c>
      <c r="V6295" t="s">
        <v>697</v>
      </c>
      <c r="W6295" t="s">
        <v>45</v>
      </c>
      <c r="X6295">
        <v>0</v>
      </c>
      <c r="Y6295" t="str">
        <f>IF(tblRides[[#This Row],[supply_demand_ratio]]&lt;0.8,"Below 0.8",IF(tblRides[[#This Row],[supply_demand_ratio]]&lt;1,"Between 0.8-1.0",IF(tblRides[[#This Row],[supply_demand_ratio]]&lt;=1.2,"Between 1.0-1.2","Above 1.2")))</f>
        <v>Below 0.8</v>
      </c>
    </row>
    <row r="6296" spans="1:25" x14ac:dyDescent="0.3">
      <c r="A6296" t="s">
        <v>6351</v>
      </c>
      <c r="B6296" s="1">
        <v>46078.802777777775</v>
      </c>
      <c r="C6296" s="2">
        <v>46078</v>
      </c>
      <c r="D6296">
        <v>19</v>
      </c>
      <c r="E6296" t="s">
        <v>33</v>
      </c>
      <c r="F6296" t="s">
        <v>26</v>
      </c>
      <c r="G6296">
        <v>3.3</v>
      </c>
      <c r="H6296">
        <v>91.13</v>
      </c>
      <c r="J6296">
        <v>1</v>
      </c>
      <c r="K6296">
        <v>5.6</v>
      </c>
      <c r="L6296">
        <v>8.6999999999999993</v>
      </c>
      <c r="M6296">
        <v>82</v>
      </c>
      <c r="N6296" t="s">
        <v>41</v>
      </c>
      <c r="O6296">
        <v>1.5029999999999999</v>
      </c>
      <c r="P6296" t="s">
        <v>58</v>
      </c>
      <c r="Q6296" t="s">
        <v>59</v>
      </c>
      <c r="R6296">
        <v>4.63</v>
      </c>
      <c r="S6296">
        <v>8</v>
      </c>
      <c r="U6296">
        <v>3.1</v>
      </c>
      <c r="V6296" t="s">
        <v>697</v>
      </c>
      <c r="W6296" t="s">
        <v>45</v>
      </c>
      <c r="X6296">
        <v>0</v>
      </c>
      <c r="Y6296" t="str">
        <f>IF(tblRides[[#This Row],[supply_demand_ratio]]&lt;0.8,"Below 0.8",IF(tblRides[[#This Row],[supply_demand_ratio]]&lt;1,"Between 0.8-1.0",IF(tblRides[[#This Row],[supply_demand_ratio]]&lt;=1.2,"Between 1.0-1.2","Above 1.2")))</f>
        <v>Above 1.2</v>
      </c>
    </row>
    <row r="6297" spans="1:25" x14ac:dyDescent="0.3">
      <c r="A6297" t="s">
        <v>6352</v>
      </c>
      <c r="B6297" s="1">
        <v>46078.806944444441</v>
      </c>
      <c r="C6297" s="2">
        <v>46078</v>
      </c>
      <c r="D6297">
        <v>19</v>
      </c>
      <c r="E6297" t="s">
        <v>36</v>
      </c>
      <c r="F6297" t="s">
        <v>26</v>
      </c>
      <c r="G6297">
        <v>2</v>
      </c>
      <c r="H6297">
        <v>89.67</v>
      </c>
      <c r="J6297">
        <v>1.3</v>
      </c>
      <c r="K6297">
        <v>3.6</v>
      </c>
      <c r="L6297">
        <v>8.1999999999999993</v>
      </c>
      <c r="M6297">
        <v>94</v>
      </c>
      <c r="N6297" t="s">
        <v>72</v>
      </c>
      <c r="O6297">
        <v>0.59199999999999997</v>
      </c>
      <c r="P6297" t="s">
        <v>58</v>
      </c>
      <c r="Q6297" t="s">
        <v>59</v>
      </c>
      <c r="R6297">
        <v>4.58</v>
      </c>
      <c r="S6297">
        <v>21</v>
      </c>
      <c r="U6297">
        <v>4.5999999999999996</v>
      </c>
      <c r="V6297" t="s">
        <v>697</v>
      </c>
      <c r="W6297" t="s">
        <v>31</v>
      </c>
      <c r="X6297">
        <v>0</v>
      </c>
      <c r="Y6297" t="str">
        <f>IF(tblRides[[#This Row],[supply_demand_ratio]]&lt;0.8,"Below 0.8",IF(tblRides[[#This Row],[supply_demand_ratio]]&lt;1,"Between 0.8-1.0",IF(tblRides[[#This Row],[supply_demand_ratio]]&lt;=1.2,"Between 1.0-1.2","Above 1.2")))</f>
        <v>Below 0.8</v>
      </c>
    </row>
    <row r="6298" spans="1:25" x14ac:dyDescent="0.3">
      <c r="A6298" t="s">
        <v>6353</v>
      </c>
      <c r="B6298" s="1">
        <v>46078.80972222222</v>
      </c>
      <c r="C6298" s="2">
        <v>46078</v>
      </c>
      <c r="D6298">
        <v>19</v>
      </c>
      <c r="E6298" t="s">
        <v>36</v>
      </c>
      <c r="F6298" t="s">
        <v>26</v>
      </c>
      <c r="G6298">
        <v>4</v>
      </c>
      <c r="H6298">
        <v>137.97</v>
      </c>
      <c r="J6298">
        <v>1.3</v>
      </c>
      <c r="K6298">
        <v>6.4</v>
      </c>
      <c r="L6298">
        <v>10</v>
      </c>
      <c r="M6298">
        <v>69</v>
      </c>
      <c r="N6298" t="s">
        <v>72</v>
      </c>
      <c r="O6298">
        <v>0.48899999999999999</v>
      </c>
      <c r="P6298" t="s">
        <v>58</v>
      </c>
      <c r="Q6298" t="s">
        <v>108</v>
      </c>
      <c r="R6298">
        <v>4.6100000000000003</v>
      </c>
      <c r="S6298">
        <v>8</v>
      </c>
      <c r="U6298">
        <v>3.6</v>
      </c>
      <c r="V6298" t="s">
        <v>697</v>
      </c>
      <c r="W6298" t="s">
        <v>45</v>
      </c>
      <c r="X6298">
        <v>0</v>
      </c>
      <c r="Y6298" t="str">
        <f>IF(tblRides[[#This Row],[supply_demand_ratio]]&lt;0.8,"Below 0.8",IF(tblRides[[#This Row],[supply_demand_ratio]]&lt;1,"Between 0.8-1.0",IF(tblRides[[#This Row],[supply_demand_ratio]]&lt;=1.2,"Between 1.0-1.2","Above 1.2")))</f>
        <v>Below 0.8</v>
      </c>
    </row>
    <row r="6299" spans="1:25" x14ac:dyDescent="0.3">
      <c r="A6299" t="s">
        <v>6354</v>
      </c>
      <c r="B6299" s="1">
        <v>46078.813194444447</v>
      </c>
      <c r="C6299" s="2">
        <v>46078</v>
      </c>
      <c r="D6299">
        <v>19</v>
      </c>
      <c r="E6299" t="s">
        <v>36</v>
      </c>
      <c r="F6299" t="s">
        <v>34</v>
      </c>
      <c r="G6299">
        <v>1.1000000000000001</v>
      </c>
      <c r="H6299">
        <v>55.81</v>
      </c>
      <c r="I6299">
        <v>56.93</v>
      </c>
      <c r="J6299">
        <v>1</v>
      </c>
      <c r="K6299">
        <v>2</v>
      </c>
      <c r="L6299">
        <v>1</v>
      </c>
      <c r="M6299">
        <v>82</v>
      </c>
      <c r="N6299" t="s">
        <v>41</v>
      </c>
      <c r="O6299">
        <v>0.88200000000000001</v>
      </c>
      <c r="P6299" t="s">
        <v>28</v>
      </c>
      <c r="Q6299" t="s">
        <v>29</v>
      </c>
      <c r="R6299">
        <v>5</v>
      </c>
      <c r="S6299">
        <v>0</v>
      </c>
      <c r="T6299">
        <v>1.1200000000000001</v>
      </c>
      <c r="U6299">
        <v>-1</v>
      </c>
      <c r="V6299" t="s">
        <v>697</v>
      </c>
      <c r="W6299" t="s">
        <v>31</v>
      </c>
      <c r="X6299">
        <v>1</v>
      </c>
      <c r="Y6299" t="str">
        <f>IF(tblRides[[#This Row],[supply_demand_ratio]]&lt;0.8,"Below 0.8",IF(tblRides[[#This Row],[supply_demand_ratio]]&lt;1,"Between 0.8-1.0",IF(tblRides[[#This Row],[supply_demand_ratio]]&lt;=1.2,"Between 1.0-1.2","Above 1.2")))</f>
        <v>Between 0.8-1.0</v>
      </c>
    </row>
    <row r="6300" spans="1:25" x14ac:dyDescent="0.3">
      <c r="A6300" t="s">
        <v>6355</v>
      </c>
      <c r="B6300" s="1">
        <v>46078.813194444447</v>
      </c>
      <c r="C6300" s="2">
        <v>46078</v>
      </c>
      <c r="D6300">
        <v>19</v>
      </c>
      <c r="E6300" t="s">
        <v>36</v>
      </c>
      <c r="F6300" t="s">
        <v>26</v>
      </c>
      <c r="G6300">
        <v>7</v>
      </c>
      <c r="H6300">
        <v>174.42</v>
      </c>
      <c r="I6300">
        <v>170.78</v>
      </c>
      <c r="J6300">
        <v>1.1000000000000001</v>
      </c>
      <c r="K6300">
        <v>4.5999999999999996</v>
      </c>
      <c r="L6300">
        <v>3.5</v>
      </c>
      <c r="M6300">
        <v>89</v>
      </c>
      <c r="N6300" t="s">
        <v>27</v>
      </c>
      <c r="O6300">
        <v>0.77</v>
      </c>
      <c r="P6300" t="s">
        <v>28</v>
      </c>
      <c r="Q6300" t="s">
        <v>29</v>
      </c>
      <c r="R6300">
        <v>4.5999999999999996</v>
      </c>
      <c r="S6300">
        <v>7</v>
      </c>
      <c r="T6300">
        <v>-3.64</v>
      </c>
      <c r="U6300">
        <v>-1.1000000000000001</v>
      </c>
      <c r="V6300" t="s">
        <v>697</v>
      </c>
      <c r="W6300" t="s">
        <v>31</v>
      </c>
      <c r="X6300">
        <v>1</v>
      </c>
      <c r="Y6300" t="str">
        <f>IF(tblRides[[#This Row],[supply_demand_ratio]]&lt;0.8,"Below 0.8",IF(tblRides[[#This Row],[supply_demand_ratio]]&lt;1,"Between 0.8-1.0",IF(tblRides[[#This Row],[supply_demand_ratio]]&lt;=1.2,"Between 1.0-1.2","Above 1.2")))</f>
        <v>Below 0.8</v>
      </c>
    </row>
    <row r="6301" spans="1:25" x14ac:dyDescent="0.3">
      <c r="A6301" t="s">
        <v>6356</v>
      </c>
      <c r="B6301" s="1">
        <v>46078.814583333333</v>
      </c>
      <c r="C6301" s="2">
        <v>46078</v>
      </c>
      <c r="D6301">
        <v>19</v>
      </c>
      <c r="E6301" t="s">
        <v>33</v>
      </c>
      <c r="F6301" t="s">
        <v>26</v>
      </c>
      <c r="G6301">
        <v>7.4</v>
      </c>
      <c r="H6301">
        <v>199.37</v>
      </c>
      <c r="I6301">
        <v>198.71</v>
      </c>
      <c r="J6301">
        <v>1.2</v>
      </c>
      <c r="K6301">
        <v>7.3</v>
      </c>
      <c r="L6301">
        <v>9</v>
      </c>
      <c r="M6301">
        <v>78</v>
      </c>
      <c r="N6301" t="s">
        <v>72</v>
      </c>
      <c r="O6301">
        <v>0.69299999999999995</v>
      </c>
      <c r="P6301" t="s">
        <v>28</v>
      </c>
      <c r="Q6301" t="s">
        <v>29</v>
      </c>
      <c r="R6301">
        <v>4.9000000000000004</v>
      </c>
      <c r="S6301">
        <v>3</v>
      </c>
      <c r="T6301">
        <v>-0.66</v>
      </c>
      <c r="U6301">
        <v>1.7</v>
      </c>
      <c r="V6301" t="s">
        <v>697</v>
      </c>
      <c r="W6301" t="s">
        <v>45</v>
      </c>
      <c r="X6301">
        <v>1</v>
      </c>
      <c r="Y6301" t="str">
        <f>IF(tblRides[[#This Row],[supply_demand_ratio]]&lt;0.8,"Below 0.8",IF(tblRides[[#This Row],[supply_demand_ratio]]&lt;1,"Between 0.8-1.0",IF(tblRides[[#This Row],[supply_demand_ratio]]&lt;=1.2,"Between 1.0-1.2","Above 1.2")))</f>
        <v>Below 0.8</v>
      </c>
    </row>
    <row r="6302" spans="1:25" x14ac:dyDescent="0.3">
      <c r="A6302" t="s">
        <v>6357</v>
      </c>
      <c r="B6302" s="1">
        <v>46078.831944444442</v>
      </c>
      <c r="C6302" s="2">
        <v>46078</v>
      </c>
      <c r="D6302">
        <v>19</v>
      </c>
      <c r="E6302" t="s">
        <v>33</v>
      </c>
      <c r="F6302" t="s">
        <v>34</v>
      </c>
      <c r="G6302">
        <v>5.2</v>
      </c>
      <c r="H6302">
        <v>113.93</v>
      </c>
      <c r="I6302">
        <v>115.58</v>
      </c>
      <c r="J6302">
        <v>1</v>
      </c>
      <c r="K6302">
        <v>8.6</v>
      </c>
      <c r="L6302">
        <v>8.5</v>
      </c>
      <c r="M6302">
        <v>81</v>
      </c>
      <c r="N6302" t="s">
        <v>27</v>
      </c>
      <c r="O6302">
        <v>0.79800000000000004</v>
      </c>
      <c r="P6302" t="s">
        <v>28</v>
      </c>
      <c r="Q6302" t="s">
        <v>29</v>
      </c>
      <c r="R6302">
        <v>4.74</v>
      </c>
      <c r="S6302">
        <v>0</v>
      </c>
      <c r="T6302">
        <v>1.65</v>
      </c>
      <c r="U6302">
        <v>-0.1</v>
      </c>
      <c r="V6302" t="s">
        <v>697</v>
      </c>
      <c r="W6302" t="s">
        <v>45</v>
      </c>
      <c r="X6302">
        <v>1</v>
      </c>
      <c r="Y6302" t="str">
        <f>IF(tblRides[[#This Row],[supply_demand_ratio]]&lt;0.8,"Below 0.8",IF(tblRides[[#This Row],[supply_demand_ratio]]&lt;1,"Between 0.8-1.0",IF(tblRides[[#This Row],[supply_demand_ratio]]&lt;=1.2,"Between 1.0-1.2","Above 1.2")))</f>
        <v>Below 0.8</v>
      </c>
    </row>
    <row r="6303" spans="1:25" x14ac:dyDescent="0.3">
      <c r="A6303" t="s">
        <v>6358</v>
      </c>
      <c r="B6303" s="1">
        <v>46078.852083333331</v>
      </c>
      <c r="C6303" s="2">
        <v>46078</v>
      </c>
      <c r="D6303">
        <v>20</v>
      </c>
      <c r="E6303" t="s">
        <v>62</v>
      </c>
      <c r="F6303" t="s">
        <v>26</v>
      </c>
      <c r="G6303">
        <v>15.3</v>
      </c>
      <c r="H6303">
        <v>284.3</v>
      </c>
      <c r="J6303">
        <v>1</v>
      </c>
      <c r="K6303">
        <v>8</v>
      </c>
      <c r="L6303">
        <v>6.9</v>
      </c>
      <c r="M6303">
        <v>52</v>
      </c>
      <c r="N6303" t="s">
        <v>41</v>
      </c>
      <c r="O6303">
        <v>1.4390000000000001</v>
      </c>
      <c r="P6303" t="s">
        <v>37</v>
      </c>
      <c r="Q6303" t="s">
        <v>103</v>
      </c>
      <c r="R6303">
        <v>4.9400000000000004</v>
      </c>
      <c r="S6303">
        <v>25</v>
      </c>
      <c r="U6303">
        <v>-1.1000000000000001</v>
      </c>
      <c r="V6303" t="s">
        <v>697</v>
      </c>
      <c r="W6303" t="s">
        <v>45</v>
      </c>
      <c r="X6303">
        <v>0</v>
      </c>
      <c r="Y6303" t="str">
        <f>IF(tblRides[[#This Row],[supply_demand_ratio]]&lt;0.8,"Below 0.8",IF(tblRides[[#This Row],[supply_demand_ratio]]&lt;1,"Between 0.8-1.0",IF(tblRides[[#This Row],[supply_demand_ratio]]&lt;=1.2,"Between 1.0-1.2","Above 1.2")))</f>
        <v>Above 1.2</v>
      </c>
    </row>
    <row r="6304" spans="1:25" x14ac:dyDescent="0.3">
      <c r="A6304" t="s">
        <v>6359</v>
      </c>
      <c r="B6304" s="1">
        <v>46078.875694444447</v>
      </c>
      <c r="C6304" s="2">
        <v>46078</v>
      </c>
      <c r="D6304">
        <v>21</v>
      </c>
      <c r="E6304" t="s">
        <v>62</v>
      </c>
      <c r="F6304" t="s">
        <v>26</v>
      </c>
      <c r="G6304">
        <v>7.6</v>
      </c>
      <c r="H6304">
        <v>164.62</v>
      </c>
      <c r="I6304">
        <v>162.08000000000001</v>
      </c>
      <c r="J6304">
        <v>1</v>
      </c>
      <c r="K6304">
        <v>10</v>
      </c>
      <c r="L6304">
        <v>13.4</v>
      </c>
      <c r="M6304">
        <v>49</v>
      </c>
      <c r="N6304" t="s">
        <v>41</v>
      </c>
      <c r="O6304">
        <v>1.3160000000000001</v>
      </c>
      <c r="P6304" t="s">
        <v>28</v>
      </c>
      <c r="Q6304" t="s">
        <v>29</v>
      </c>
      <c r="R6304">
        <v>4.79</v>
      </c>
      <c r="S6304">
        <v>38</v>
      </c>
      <c r="T6304">
        <v>-2.54</v>
      </c>
      <c r="U6304">
        <v>3.4</v>
      </c>
      <c r="V6304" t="s">
        <v>697</v>
      </c>
      <c r="W6304" t="s">
        <v>45</v>
      </c>
      <c r="X6304">
        <v>1</v>
      </c>
      <c r="Y6304" t="str">
        <f>IF(tblRides[[#This Row],[supply_demand_ratio]]&lt;0.8,"Below 0.8",IF(tblRides[[#This Row],[supply_demand_ratio]]&lt;1,"Between 0.8-1.0",IF(tblRides[[#This Row],[supply_demand_ratio]]&lt;=1.2,"Between 1.0-1.2","Above 1.2")))</f>
        <v>Above 1.2</v>
      </c>
    </row>
    <row r="6305" spans="1:25" x14ac:dyDescent="0.3">
      <c r="A6305" t="s">
        <v>6360</v>
      </c>
      <c r="B6305" s="1">
        <v>46078.882638888892</v>
      </c>
      <c r="C6305" s="2">
        <v>46078</v>
      </c>
      <c r="D6305">
        <v>21</v>
      </c>
      <c r="E6305" t="s">
        <v>36</v>
      </c>
      <c r="F6305" t="s">
        <v>26</v>
      </c>
      <c r="G6305">
        <v>9.1</v>
      </c>
      <c r="H6305">
        <v>186.33</v>
      </c>
      <c r="I6305">
        <v>191.65</v>
      </c>
      <c r="J6305">
        <v>1.1000000000000001</v>
      </c>
      <c r="K6305">
        <v>5.3</v>
      </c>
      <c r="L6305">
        <v>2.9</v>
      </c>
      <c r="M6305">
        <v>111</v>
      </c>
      <c r="N6305" t="s">
        <v>27</v>
      </c>
      <c r="O6305">
        <v>0.96099999999999997</v>
      </c>
      <c r="P6305" t="s">
        <v>28</v>
      </c>
      <c r="Q6305" t="s">
        <v>29</v>
      </c>
      <c r="R6305">
        <v>4.79</v>
      </c>
      <c r="S6305">
        <v>1</v>
      </c>
      <c r="T6305">
        <v>5.32</v>
      </c>
      <c r="U6305">
        <v>-2.4</v>
      </c>
      <c r="V6305" t="s">
        <v>697</v>
      </c>
      <c r="W6305" t="s">
        <v>45</v>
      </c>
      <c r="X6305">
        <v>1</v>
      </c>
      <c r="Y6305" t="str">
        <f>IF(tblRides[[#This Row],[supply_demand_ratio]]&lt;0.8,"Below 0.8",IF(tblRides[[#This Row],[supply_demand_ratio]]&lt;1,"Between 0.8-1.0",IF(tblRides[[#This Row],[supply_demand_ratio]]&lt;=1.2,"Between 1.0-1.2","Above 1.2")))</f>
        <v>Between 0.8-1.0</v>
      </c>
    </row>
    <row r="6306" spans="1:25" x14ac:dyDescent="0.3">
      <c r="A6306" t="s">
        <v>6361</v>
      </c>
      <c r="B6306" s="1">
        <v>46078.882638888892</v>
      </c>
      <c r="C6306" s="2">
        <v>46078</v>
      </c>
      <c r="D6306">
        <v>21</v>
      </c>
      <c r="E6306" t="s">
        <v>36</v>
      </c>
      <c r="F6306" t="s">
        <v>26</v>
      </c>
      <c r="G6306">
        <v>7.2</v>
      </c>
      <c r="H6306">
        <v>156.88</v>
      </c>
      <c r="I6306">
        <v>150.29</v>
      </c>
      <c r="J6306">
        <v>1</v>
      </c>
      <c r="K6306">
        <v>5.0999999999999996</v>
      </c>
      <c r="L6306">
        <v>1</v>
      </c>
      <c r="M6306">
        <v>93</v>
      </c>
      <c r="N6306" t="s">
        <v>27</v>
      </c>
      <c r="O6306">
        <v>0.94</v>
      </c>
      <c r="P6306" t="s">
        <v>28</v>
      </c>
      <c r="Q6306" t="s">
        <v>29</v>
      </c>
      <c r="R6306">
        <v>4.66</v>
      </c>
      <c r="S6306">
        <v>13</v>
      </c>
      <c r="T6306">
        <v>-6.59</v>
      </c>
      <c r="U6306">
        <v>-4.0999999999999996</v>
      </c>
      <c r="V6306" t="s">
        <v>697</v>
      </c>
      <c r="W6306" t="s">
        <v>45</v>
      </c>
      <c r="X6306">
        <v>1</v>
      </c>
      <c r="Y6306" t="str">
        <f>IF(tblRides[[#This Row],[supply_demand_ratio]]&lt;0.8,"Below 0.8",IF(tblRides[[#This Row],[supply_demand_ratio]]&lt;1,"Between 0.8-1.0",IF(tblRides[[#This Row],[supply_demand_ratio]]&lt;=1.2,"Between 1.0-1.2","Above 1.2")))</f>
        <v>Between 0.8-1.0</v>
      </c>
    </row>
    <row r="6307" spans="1:25" x14ac:dyDescent="0.3">
      <c r="A6307" t="s">
        <v>6362</v>
      </c>
      <c r="B6307" s="1">
        <v>46078.885416666664</v>
      </c>
      <c r="C6307" s="2">
        <v>46078</v>
      </c>
      <c r="D6307">
        <v>21</v>
      </c>
      <c r="E6307" t="s">
        <v>33</v>
      </c>
      <c r="F6307" t="s">
        <v>34</v>
      </c>
      <c r="G6307">
        <v>7.3</v>
      </c>
      <c r="H6307">
        <v>131.27000000000001</v>
      </c>
      <c r="I6307">
        <v>138.06</v>
      </c>
      <c r="J6307">
        <v>1</v>
      </c>
      <c r="K6307">
        <v>2</v>
      </c>
      <c r="L6307">
        <v>1</v>
      </c>
      <c r="M6307">
        <v>96</v>
      </c>
      <c r="N6307" t="s">
        <v>27</v>
      </c>
      <c r="O6307">
        <v>1.19</v>
      </c>
      <c r="P6307" t="s">
        <v>28</v>
      </c>
      <c r="Q6307" t="s">
        <v>29</v>
      </c>
      <c r="R6307">
        <v>4.54</v>
      </c>
      <c r="S6307">
        <v>0</v>
      </c>
      <c r="T6307">
        <v>6.79</v>
      </c>
      <c r="U6307">
        <v>-1</v>
      </c>
      <c r="V6307" t="s">
        <v>697</v>
      </c>
      <c r="W6307" t="s">
        <v>31</v>
      </c>
      <c r="X6307">
        <v>1</v>
      </c>
      <c r="Y6307" t="str">
        <f>IF(tblRides[[#This Row],[supply_demand_ratio]]&lt;0.8,"Below 0.8",IF(tblRides[[#This Row],[supply_demand_ratio]]&lt;1,"Between 0.8-1.0",IF(tblRides[[#This Row],[supply_demand_ratio]]&lt;=1.2,"Between 1.0-1.2","Above 1.2")))</f>
        <v>Between 1.0-1.2</v>
      </c>
    </row>
    <row r="6308" spans="1:25" x14ac:dyDescent="0.3">
      <c r="A6308" t="s">
        <v>6363</v>
      </c>
      <c r="B6308" s="1">
        <v>46078.910416666666</v>
      </c>
      <c r="C6308" s="2">
        <v>46078</v>
      </c>
      <c r="D6308">
        <v>21</v>
      </c>
      <c r="E6308" t="s">
        <v>25</v>
      </c>
      <c r="F6308" t="s">
        <v>26</v>
      </c>
      <c r="G6308">
        <v>6</v>
      </c>
      <c r="H6308">
        <v>142.79</v>
      </c>
      <c r="I6308">
        <v>138.41</v>
      </c>
      <c r="J6308">
        <v>1.1000000000000001</v>
      </c>
      <c r="K6308">
        <v>3.7</v>
      </c>
      <c r="L6308">
        <v>5.7</v>
      </c>
      <c r="M6308">
        <v>126</v>
      </c>
      <c r="N6308" t="s">
        <v>27</v>
      </c>
      <c r="O6308">
        <v>0.88500000000000001</v>
      </c>
      <c r="P6308" t="s">
        <v>28</v>
      </c>
      <c r="Q6308" t="s">
        <v>29</v>
      </c>
      <c r="R6308">
        <v>4.4000000000000004</v>
      </c>
      <c r="S6308">
        <v>2</v>
      </c>
      <c r="T6308">
        <v>-4.38</v>
      </c>
      <c r="U6308">
        <v>2</v>
      </c>
      <c r="V6308" t="s">
        <v>697</v>
      </c>
      <c r="W6308" t="s">
        <v>31</v>
      </c>
      <c r="X6308">
        <v>1</v>
      </c>
      <c r="Y6308" t="str">
        <f>IF(tblRides[[#This Row],[supply_demand_ratio]]&lt;0.8,"Below 0.8",IF(tblRides[[#This Row],[supply_demand_ratio]]&lt;1,"Between 0.8-1.0",IF(tblRides[[#This Row],[supply_demand_ratio]]&lt;=1.2,"Between 1.0-1.2","Above 1.2")))</f>
        <v>Between 0.8-1.0</v>
      </c>
    </row>
    <row r="6309" spans="1:25" x14ac:dyDescent="0.3">
      <c r="A6309" t="s">
        <v>6364</v>
      </c>
      <c r="B6309" s="1">
        <v>46078.928472222222</v>
      </c>
      <c r="C6309" s="2">
        <v>46078</v>
      </c>
      <c r="D6309">
        <v>22</v>
      </c>
      <c r="E6309" t="s">
        <v>36</v>
      </c>
      <c r="F6309" t="s">
        <v>26</v>
      </c>
      <c r="G6309">
        <v>8.9</v>
      </c>
      <c r="H6309">
        <v>196.46</v>
      </c>
      <c r="J6309">
        <v>1.1000000000000001</v>
      </c>
      <c r="K6309">
        <v>6.1</v>
      </c>
      <c r="L6309">
        <v>11.3</v>
      </c>
      <c r="M6309">
        <v>108</v>
      </c>
      <c r="N6309" t="s">
        <v>41</v>
      </c>
      <c r="O6309">
        <v>1.226</v>
      </c>
      <c r="P6309" t="s">
        <v>58</v>
      </c>
      <c r="Q6309" t="s">
        <v>74</v>
      </c>
      <c r="R6309">
        <v>4.84</v>
      </c>
      <c r="S6309">
        <v>5</v>
      </c>
      <c r="U6309">
        <v>5.2</v>
      </c>
      <c r="V6309" t="s">
        <v>697</v>
      </c>
      <c r="W6309" t="s">
        <v>45</v>
      </c>
      <c r="X6309">
        <v>0</v>
      </c>
      <c r="Y6309" t="str">
        <f>IF(tblRides[[#This Row],[supply_demand_ratio]]&lt;0.8,"Below 0.8",IF(tblRides[[#This Row],[supply_demand_ratio]]&lt;1,"Between 0.8-1.0",IF(tblRides[[#This Row],[supply_demand_ratio]]&lt;=1.2,"Between 1.0-1.2","Above 1.2")))</f>
        <v>Above 1.2</v>
      </c>
    </row>
    <row r="6310" spans="1:25" x14ac:dyDescent="0.3">
      <c r="A6310" t="s">
        <v>6365</v>
      </c>
      <c r="B6310" s="1">
        <v>46078.931250000001</v>
      </c>
      <c r="C6310" s="2">
        <v>46078</v>
      </c>
      <c r="D6310">
        <v>22</v>
      </c>
      <c r="E6310" t="s">
        <v>25</v>
      </c>
      <c r="F6310" t="s">
        <v>26</v>
      </c>
      <c r="G6310">
        <v>5.7</v>
      </c>
      <c r="H6310">
        <v>123.64</v>
      </c>
      <c r="I6310">
        <v>117.04</v>
      </c>
      <c r="J6310">
        <v>1</v>
      </c>
      <c r="K6310">
        <v>8.5</v>
      </c>
      <c r="L6310">
        <v>14.8</v>
      </c>
      <c r="M6310">
        <v>111</v>
      </c>
      <c r="N6310" t="s">
        <v>41</v>
      </c>
      <c r="O6310">
        <v>1.1639999999999999</v>
      </c>
      <c r="P6310" t="s">
        <v>28</v>
      </c>
      <c r="Q6310" t="s">
        <v>29</v>
      </c>
      <c r="R6310">
        <v>5</v>
      </c>
      <c r="S6310">
        <v>4</v>
      </c>
      <c r="T6310">
        <v>-6.6</v>
      </c>
      <c r="U6310">
        <v>6.3</v>
      </c>
      <c r="V6310" t="s">
        <v>697</v>
      </c>
      <c r="W6310" t="s">
        <v>45</v>
      </c>
      <c r="X6310">
        <v>1</v>
      </c>
      <c r="Y6310" t="str">
        <f>IF(tblRides[[#This Row],[supply_demand_ratio]]&lt;0.8,"Below 0.8",IF(tblRides[[#This Row],[supply_demand_ratio]]&lt;1,"Between 0.8-1.0",IF(tblRides[[#This Row],[supply_demand_ratio]]&lt;=1.2,"Between 1.0-1.2","Above 1.2")))</f>
        <v>Between 1.0-1.2</v>
      </c>
    </row>
    <row r="6311" spans="1:25" x14ac:dyDescent="0.3">
      <c r="A6311" t="s">
        <v>6366</v>
      </c>
      <c r="B6311" s="1">
        <v>46078.961111111108</v>
      </c>
      <c r="C6311" s="2">
        <v>46078</v>
      </c>
      <c r="D6311">
        <v>23</v>
      </c>
      <c r="E6311" t="s">
        <v>25</v>
      </c>
      <c r="F6311" t="s">
        <v>26</v>
      </c>
      <c r="G6311">
        <v>2.2000000000000002</v>
      </c>
      <c r="H6311">
        <v>79.22</v>
      </c>
      <c r="J6311">
        <v>1</v>
      </c>
      <c r="K6311">
        <v>7.2</v>
      </c>
      <c r="M6311">
        <v>115</v>
      </c>
      <c r="N6311" t="s">
        <v>41</v>
      </c>
      <c r="O6311">
        <v>1.139</v>
      </c>
      <c r="P6311" t="s">
        <v>82</v>
      </c>
      <c r="Q6311" t="s">
        <v>83</v>
      </c>
      <c r="R6311">
        <v>4.6100000000000003</v>
      </c>
      <c r="S6311">
        <v>49</v>
      </c>
      <c r="V6311" t="s">
        <v>697</v>
      </c>
      <c r="W6311" t="s">
        <v>45</v>
      </c>
      <c r="X6311">
        <v>0</v>
      </c>
      <c r="Y6311" t="str">
        <f>IF(tblRides[[#This Row],[supply_demand_ratio]]&lt;0.8,"Below 0.8",IF(tblRides[[#This Row],[supply_demand_ratio]]&lt;1,"Between 0.8-1.0",IF(tblRides[[#This Row],[supply_demand_ratio]]&lt;=1.2,"Between 1.0-1.2","Above 1.2")))</f>
        <v>Between 1.0-1.2</v>
      </c>
    </row>
    <row r="6312" spans="1:25" x14ac:dyDescent="0.3">
      <c r="A6312" t="s">
        <v>6367</v>
      </c>
      <c r="B6312" s="1">
        <v>46078.961111111108</v>
      </c>
      <c r="C6312" s="2">
        <v>46078</v>
      </c>
      <c r="D6312">
        <v>23</v>
      </c>
      <c r="E6312" t="s">
        <v>43</v>
      </c>
      <c r="F6312" t="s">
        <v>26</v>
      </c>
      <c r="G6312">
        <v>9.6999999999999993</v>
      </c>
      <c r="H6312">
        <v>190.89</v>
      </c>
      <c r="I6312">
        <v>179.6</v>
      </c>
      <c r="J6312">
        <v>1</v>
      </c>
      <c r="K6312">
        <v>2.9</v>
      </c>
      <c r="L6312">
        <v>1</v>
      </c>
      <c r="M6312">
        <v>59</v>
      </c>
      <c r="N6312" t="s">
        <v>41</v>
      </c>
      <c r="O6312">
        <v>1.925</v>
      </c>
      <c r="P6312" t="s">
        <v>28</v>
      </c>
      <c r="Q6312" t="s">
        <v>29</v>
      </c>
      <c r="R6312">
        <v>4.72</v>
      </c>
      <c r="S6312">
        <v>39</v>
      </c>
      <c r="T6312">
        <v>-11.29</v>
      </c>
      <c r="U6312">
        <v>-1.9</v>
      </c>
      <c r="V6312" t="s">
        <v>697</v>
      </c>
      <c r="W6312" t="s">
        <v>31</v>
      </c>
      <c r="X6312">
        <v>1</v>
      </c>
      <c r="Y6312" t="str">
        <f>IF(tblRides[[#This Row],[supply_demand_ratio]]&lt;0.8,"Below 0.8",IF(tblRides[[#This Row],[supply_demand_ratio]]&lt;1,"Between 0.8-1.0",IF(tblRides[[#This Row],[supply_demand_ratio]]&lt;=1.2,"Between 1.0-1.2","Above 1.2")))</f>
        <v>Above 1.2</v>
      </c>
    </row>
    <row r="6313" spans="1:25" x14ac:dyDescent="0.3">
      <c r="A6313" t="s">
        <v>6368</v>
      </c>
      <c r="B6313" s="1">
        <v>46078.962500000001</v>
      </c>
      <c r="C6313" s="2">
        <v>46078</v>
      </c>
      <c r="D6313">
        <v>23</v>
      </c>
      <c r="E6313" t="s">
        <v>33</v>
      </c>
      <c r="F6313" t="s">
        <v>26</v>
      </c>
      <c r="G6313">
        <v>7.1</v>
      </c>
      <c r="H6313">
        <v>147.79</v>
      </c>
      <c r="I6313">
        <v>140.94999999999999</v>
      </c>
      <c r="J6313">
        <v>1</v>
      </c>
      <c r="K6313">
        <v>2</v>
      </c>
      <c r="L6313">
        <v>2.9</v>
      </c>
      <c r="M6313">
        <v>86</v>
      </c>
      <c r="N6313" t="s">
        <v>41</v>
      </c>
      <c r="O6313">
        <v>1.343</v>
      </c>
      <c r="P6313" t="s">
        <v>28</v>
      </c>
      <c r="Q6313" t="s">
        <v>29</v>
      </c>
      <c r="R6313">
        <v>4.51</v>
      </c>
      <c r="S6313">
        <v>3</v>
      </c>
      <c r="T6313">
        <v>-6.84</v>
      </c>
      <c r="U6313">
        <v>0.9</v>
      </c>
      <c r="V6313" t="s">
        <v>697</v>
      </c>
      <c r="W6313" t="s">
        <v>31</v>
      </c>
      <c r="X6313">
        <v>1</v>
      </c>
      <c r="Y6313" t="str">
        <f>IF(tblRides[[#This Row],[supply_demand_ratio]]&lt;0.8,"Below 0.8",IF(tblRides[[#This Row],[supply_demand_ratio]]&lt;1,"Between 0.8-1.0",IF(tblRides[[#This Row],[supply_demand_ratio]]&lt;=1.2,"Between 1.0-1.2","Above 1.2")))</f>
        <v>Above 1.2</v>
      </c>
    </row>
    <row r="6314" spans="1:25" x14ac:dyDescent="0.3">
      <c r="A6314" t="s">
        <v>6369</v>
      </c>
      <c r="B6314" s="1">
        <v>46078.967361111114</v>
      </c>
      <c r="C6314" s="2">
        <v>46078</v>
      </c>
      <c r="D6314">
        <v>23</v>
      </c>
      <c r="E6314" t="s">
        <v>33</v>
      </c>
      <c r="F6314" t="s">
        <v>26</v>
      </c>
      <c r="G6314">
        <v>2.2999999999999998</v>
      </c>
      <c r="H6314">
        <v>78.7</v>
      </c>
      <c r="J6314">
        <v>1</v>
      </c>
      <c r="K6314">
        <v>2</v>
      </c>
      <c r="L6314">
        <v>3.3</v>
      </c>
      <c r="M6314">
        <v>92</v>
      </c>
      <c r="N6314" t="s">
        <v>41</v>
      </c>
      <c r="O6314">
        <v>1.833</v>
      </c>
      <c r="P6314" t="s">
        <v>58</v>
      </c>
      <c r="Q6314" t="s">
        <v>59</v>
      </c>
      <c r="R6314">
        <v>4.6900000000000004</v>
      </c>
      <c r="S6314">
        <v>2</v>
      </c>
      <c r="U6314">
        <v>1.3</v>
      </c>
      <c r="V6314" t="s">
        <v>697</v>
      </c>
      <c r="W6314" t="s">
        <v>31</v>
      </c>
      <c r="X6314">
        <v>0</v>
      </c>
      <c r="Y6314" t="str">
        <f>IF(tblRides[[#This Row],[supply_demand_ratio]]&lt;0.8,"Below 0.8",IF(tblRides[[#This Row],[supply_demand_ratio]]&lt;1,"Between 0.8-1.0",IF(tblRides[[#This Row],[supply_demand_ratio]]&lt;=1.2,"Between 1.0-1.2","Above 1.2")))</f>
        <v>Above 1.2</v>
      </c>
    </row>
    <row r="6315" spans="1:25" x14ac:dyDescent="0.3">
      <c r="A6315" t="s">
        <v>6370</v>
      </c>
      <c r="B6315" s="1">
        <v>46078.967361111114</v>
      </c>
      <c r="C6315" s="2">
        <v>46078</v>
      </c>
      <c r="D6315">
        <v>23</v>
      </c>
      <c r="E6315" t="s">
        <v>25</v>
      </c>
      <c r="F6315" t="s">
        <v>34</v>
      </c>
      <c r="G6315">
        <v>4.9000000000000004</v>
      </c>
      <c r="H6315">
        <v>121.62</v>
      </c>
      <c r="I6315">
        <v>120.17</v>
      </c>
      <c r="J6315">
        <v>1</v>
      </c>
      <c r="K6315">
        <v>4.0999999999999996</v>
      </c>
      <c r="L6315">
        <v>1</v>
      </c>
      <c r="M6315">
        <v>116</v>
      </c>
      <c r="N6315" t="s">
        <v>27</v>
      </c>
      <c r="O6315">
        <v>1.0089999999999999</v>
      </c>
      <c r="P6315" t="s">
        <v>28</v>
      </c>
      <c r="Q6315" t="s">
        <v>29</v>
      </c>
      <c r="R6315">
        <v>4.6500000000000004</v>
      </c>
      <c r="S6315">
        <v>0</v>
      </c>
      <c r="T6315">
        <v>-1.45</v>
      </c>
      <c r="U6315">
        <v>-3.1</v>
      </c>
      <c r="V6315" t="s">
        <v>697</v>
      </c>
      <c r="W6315" t="s">
        <v>31</v>
      </c>
      <c r="X6315">
        <v>1</v>
      </c>
      <c r="Y6315" t="str">
        <f>IF(tblRides[[#This Row],[supply_demand_ratio]]&lt;0.8,"Below 0.8",IF(tblRides[[#This Row],[supply_demand_ratio]]&lt;1,"Between 0.8-1.0",IF(tblRides[[#This Row],[supply_demand_ratio]]&lt;=1.2,"Between 1.0-1.2","Above 1.2")))</f>
        <v>Between 1.0-1.2</v>
      </c>
    </row>
    <row r="6316" spans="1:25" x14ac:dyDescent="0.3">
      <c r="A6316" t="s">
        <v>6371</v>
      </c>
      <c r="B6316" s="1">
        <v>46078.968055555553</v>
      </c>
      <c r="C6316" s="2">
        <v>46078</v>
      </c>
      <c r="D6316">
        <v>23</v>
      </c>
      <c r="E6316" t="s">
        <v>25</v>
      </c>
      <c r="F6316" t="s">
        <v>26</v>
      </c>
      <c r="G6316">
        <v>1.3</v>
      </c>
      <c r="H6316">
        <v>65.81</v>
      </c>
      <c r="I6316">
        <v>67.209999999999994</v>
      </c>
      <c r="J6316">
        <v>1.1000000000000001</v>
      </c>
      <c r="K6316">
        <v>9.4</v>
      </c>
      <c r="L6316">
        <v>4.7</v>
      </c>
      <c r="M6316">
        <v>104</v>
      </c>
      <c r="N6316" t="s">
        <v>27</v>
      </c>
      <c r="O6316">
        <v>0.83099999999999996</v>
      </c>
      <c r="P6316" t="s">
        <v>28</v>
      </c>
      <c r="Q6316" t="s">
        <v>29</v>
      </c>
      <c r="R6316">
        <v>4.58</v>
      </c>
      <c r="S6316">
        <v>13</v>
      </c>
      <c r="T6316">
        <v>1.4</v>
      </c>
      <c r="U6316">
        <v>-4.7</v>
      </c>
      <c r="V6316" t="s">
        <v>697</v>
      </c>
      <c r="W6316" t="s">
        <v>45</v>
      </c>
      <c r="X6316">
        <v>1</v>
      </c>
      <c r="Y6316" t="str">
        <f>IF(tblRides[[#This Row],[supply_demand_ratio]]&lt;0.8,"Below 0.8",IF(tblRides[[#This Row],[supply_demand_ratio]]&lt;1,"Between 0.8-1.0",IF(tblRides[[#This Row],[supply_demand_ratio]]&lt;=1.2,"Between 1.0-1.2","Above 1.2")))</f>
        <v>Between 0.8-1.0</v>
      </c>
    </row>
    <row r="6317" spans="1:25" x14ac:dyDescent="0.3">
      <c r="A6317" t="s">
        <v>6372</v>
      </c>
      <c r="B6317" s="1">
        <v>46078.970138888886</v>
      </c>
      <c r="C6317" s="2">
        <v>46078</v>
      </c>
      <c r="D6317">
        <v>23</v>
      </c>
      <c r="E6317" t="s">
        <v>25</v>
      </c>
      <c r="F6317" t="s">
        <v>26</v>
      </c>
      <c r="G6317">
        <v>12.6</v>
      </c>
      <c r="H6317">
        <v>250.02</v>
      </c>
      <c r="I6317">
        <v>254.99</v>
      </c>
      <c r="J6317">
        <v>1</v>
      </c>
      <c r="K6317">
        <v>3.2</v>
      </c>
      <c r="L6317">
        <v>1</v>
      </c>
      <c r="M6317">
        <v>117</v>
      </c>
      <c r="N6317" t="s">
        <v>41</v>
      </c>
      <c r="O6317">
        <v>1.1919999999999999</v>
      </c>
      <c r="P6317" t="s">
        <v>28</v>
      </c>
      <c r="Q6317" t="s">
        <v>29</v>
      </c>
      <c r="R6317">
        <v>4.5199999999999996</v>
      </c>
      <c r="S6317">
        <v>26</v>
      </c>
      <c r="T6317">
        <v>4.97</v>
      </c>
      <c r="U6317">
        <v>-2.2000000000000002</v>
      </c>
      <c r="V6317" t="s">
        <v>697</v>
      </c>
      <c r="W6317" t="s">
        <v>31</v>
      </c>
      <c r="X6317">
        <v>1</v>
      </c>
      <c r="Y6317" t="str">
        <f>IF(tblRides[[#This Row],[supply_demand_ratio]]&lt;0.8,"Below 0.8",IF(tblRides[[#This Row],[supply_demand_ratio]]&lt;1,"Between 0.8-1.0",IF(tblRides[[#This Row],[supply_demand_ratio]]&lt;=1.2,"Between 1.0-1.2","Above 1.2")))</f>
        <v>Between 1.0-1.2</v>
      </c>
    </row>
    <row r="6318" spans="1:25" x14ac:dyDescent="0.3">
      <c r="A6318" t="s">
        <v>6373</v>
      </c>
      <c r="B6318" s="1">
        <v>46079.041666666664</v>
      </c>
      <c r="C6318" s="2">
        <v>46079</v>
      </c>
      <c r="D6318">
        <v>1</v>
      </c>
      <c r="E6318" t="s">
        <v>43</v>
      </c>
      <c r="F6318" t="s">
        <v>26</v>
      </c>
      <c r="G6318">
        <v>6.8</v>
      </c>
      <c r="H6318">
        <v>140.46</v>
      </c>
      <c r="I6318">
        <v>143.59</v>
      </c>
      <c r="J6318">
        <v>1</v>
      </c>
      <c r="K6318">
        <v>2.8</v>
      </c>
      <c r="L6318">
        <v>7.3</v>
      </c>
      <c r="M6318">
        <v>70</v>
      </c>
      <c r="N6318" t="s">
        <v>41</v>
      </c>
      <c r="O6318">
        <v>2.2000000000000002</v>
      </c>
      <c r="P6318" t="s">
        <v>28</v>
      </c>
      <c r="Q6318" t="s">
        <v>29</v>
      </c>
      <c r="R6318">
        <v>4.92</v>
      </c>
      <c r="S6318">
        <v>3</v>
      </c>
      <c r="T6318">
        <v>3.13</v>
      </c>
      <c r="U6318">
        <v>4.5</v>
      </c>
      <c r="V6318" t="s">
        <v>30</v>
      </c>
      <c r="W6318" t="s">
        <v>31</v>
      </c>
      <c r="X6318">
        <v>1</v>
      </c>
      <c r="Y6318" t="str">
        <f>IF(tblRides[[#This Row],[supply_demand_ratio]]&lt;0.8,"Below 0.8",IF(tblRides[[#This Row],[supply_demand_ratio]]&lt;1,"Between 0.8-1.0",IF(tblRides[[#This Row],[supply_demand_ratio]]&lt;=1.2,"Between 1.0-1.2","Above 1.2")))</f>
        <v>Above 1.2</v>
      </c>
    </row>
    <row r="6319" spans="1:25" x14ac:dyDescent="0.3">
      <c r="A6319" t="s">
        <v>6374</v>
      </c>
      <c r="B6319" s="1">
        <v>46079.043749999997</v>
      </c>
      <c r="C6319" s="2">
        <v>46079</v>
      </c>
      <c r="D6319">
        <v>1</v>
      </c>
      <c r="E6319" t="s">
        <v>25</v>
      </c>
      <c r="F6319" t="s">
        <v>26</v>
      </c>
      <c r="G6319">
        <v>1.8</v>
      </c>
      <c r="H6319">
        <v>66.349999999999994</v>
      </c>
      <c r="I6319">
        <v>69.11</v>
      </c>
      <c r="J6319">
        <v>1</v>
      </c>
      <c r="K6319">
        <v>3.6</v>
      </c>
      <c r="L6319">
        <v>3.6</v>
      </c>
      <c r="M6319">
        <v>124</v>
      </c>
      <c r="N6319" t="s">
        <v>27</v>
      </c>
      <c r="O6319">
        <v>1.1830000000000001</v>
      </c>
      <c r="P6319" t="s">
        <v>28</v>
      </c>
      <c r="Q6319" t="s">
        <v>29</v>
      </c>
      <c r="R6319">
        <v>4.92</v>
      </c>
      <c r="S6319">
        <v>15</v>
      </c>
      <c r="T6319">
        <v>2.76</v>
      </c>
      <c r="U6319">
        <v>0</v>
      </c>
      <c r="V6319" t="s">
        <v>30</v>
      </c>
      <c r="W6319" t="s">
        <v>31</v>
      </c>
      <c r="X6319">
        <v>1</v>
      </c>
      <c r="Y6319" t="str">
        <f>IF(tblRides[[#This Row],[supply_demand_ratio]]&lt;0.8,"Below 0.8",IF(tblRides[[#This Row],[supply_demand_ratio]]&lt;1,"Between 0.8-1.0",IF(tblRides[[#This Row],[supply_demand_ratio]]&lt;=1.2,"Between 1.0-1.2","Above 1.2")))</f>
        <v>Between 1.0-1.2</v>
      </c>
    </row>
    <row r="6320" spans="1:25" x14ac:dyDescent="0.3">
      <c r="A6320" t="s">
        <v>6375</v>
      </c>
      <c r="B6320" s="1">
        <v>46079.045138888891</v>
      </c>
      <c r="C6320" s="2">
        <v>46079</v>
      </c>
      <c r="D6320">
        <v>1</v>
      </c>
      <c r="E6320" t="s">
        <v>36</v>
      </c>
      <c r="F6320" t="s">
        <v>26</v>
      </c>
      <c r="G6320">
        <v>4.5</v>
      </c>
      <c r="H6320">
        <v>117.22</v>
      </c>
      <c r="I6320">
        <v>116.27</v>
      </c>
      <c r="J6320">
        <v>1</v>
      </c>
      <c r="K6320">
        <v>3.5</v>
      </c>
      <c r="L6320">
        <v>2.7</v>
      </c>
      <c r="M6320">
        <v>108</v>
      </c>
      <c r="N6320" t="s">
        <v>41</v>
      </c>
      <c r="O6320">
        <v>1.4</v>
      </c>
      <c r="P6320" t="s">
        <v>28</v>
      </c>
      <c r="Q6320" t="s">
        <v>29</v>
      </c>
      <c r="R6320">
        <v>5</v>
      </c>
      <c r="S6320">
        <v>4</v>
      </c>
      <c r="T6320">
        <v>-0.95</v>
      </c>
      <c r="U6320">
        <v>-0.8</v>
      </c>
      <c r="V6320" t="s">
        <v>30</v>
      </c>
      <c r="W6320" t="s">
        <v>31</v>
      </c>
      <c r="X6320">
        <v>1</v>
      </c>
      <c r="Y6320" t="str">
        <f>IF(tblRides[[#This Row],[supply_demand_ratio]]&lt;0.8,"Below 0.8",IF(tblRides[[#This Row],[supply_demand_ratio]]&lt;1,"Between 0.8-1.0",IF(tblRides[[#This Row],[supply_demand_ratio]]&lt;=1.2,"Between 1.0-1.2","Above 1.2")))</f>
        <v>Above 1.2</v>
      </c>
    </row>
    <row r="6321" spans="1:25" x14ac:dyDescent="0.3">
      <c r="A6321" t="s">
        <v>6376</v>
      </c>
      <c r="B6321" s="1">
        <v>46079.056250000001</v>
      </c>
      <c r="C6321" s="2">
        <v>46079</v>
      </c>
      <c r="D6321">
        <v>1</v>
      </c>
      <c r="E6321" t="s">
        <v>25</v>
      </c>
      <c r="F6321" t="s">
        <v>26</v>
      </c>
      <c r="G6321">
        <v>2.2000000000000002</v>
      </c>
      <c r="H6321">
        <v>81.290000000000006</v>
      </c>
      <c r="J6321">
        <v>1.1000000000000001</v>
      </c>
      <c r="K6321">
        <v>5.4</v>
      </c>
      <c r="L6321">
        <v>7.8</v>
      </c>
      <c r="M6321">
        <v>101</v>
      </c>
      <c r="N6321" t="s">
        <v>27</v>
      </c>
      <c r="O6321">
        <v>0.81699999999999995</v>
      </c>
      <c r="P6321" t="s">
        <v>58</v>
      </c>
      <c r="Q6321" t="s">
        <v>108</v>
      </c>
      <c r="R6321">
        <v>4.8899999999999997</v>
      </c>
      <c r="S6321">
        <v>14</v>
      </c>
      <c r="U6321">
        <v>2.4</v>
      </c>
      <c r="V6321" t="s">
        <v>30</v>
      </c>
      <c r="W6321" t="s">
        <v>45</v>
      </c>
      <c r="X6321">
        <v>0</v>
      </c>
      <c r="Y6321" t="str">
        <f>IF(tblRides[[#This Row],[supply_demand_ratio]]&lt;0.8,"Below 0.8",IF(tblRides[[#This Row],[supply_demand_ratio]]&lt;1,"Between 0.8-1.0",IF(tblRides[[#This Row],[supply_demand_ratio]]&lt;=1.2,"Between 1.0-1.2","Above 1.2")))</f>
        <v>Between 0.8-1.0</v>
      </c>
    </row>
    <row r="6322" spans="1:25" x14ac:dyDescent="0.3">
      <c r="A6322" t="s">
        <v>6377</v>
      </c>
      <c r="B6322" s="1">
        <v>46079.067361111112</v>
      </c>
      <c r="C6322" s="2">
        <v>46079</v>
      </c>
      <c r="D6322">
        <v>1</v>
      </c>
      <c r="E6322" t="s">
        <v>43</v>
      </c>
      <c r="F6322" t="s">
        <v>26</v>
      </c>
      <c r="G6322">
        <v>3.5</v>
      </c>
      <c r="H6322">
        <v>90.62</v>
      </c>
      <c r="I6322">
        <v>85.95</v>
      </c>
      <c r="J6322">
        <v>1.1000000000000001</v>
      </c>
      <c r="K6322">
        <v>2</v>
      </c>
      <c r="L6322">
        <v>6</v>
      </c>
      <c r="M6322">
        <v>76</v>
      </c>
      <c r="N6322" t="s">
        <v>41</v>
      </c>
      <c r="O6322">
        <v>2.2000000000000002</v>
      </c>
      <c r="P6322" t="s">
        <v>28</v>
      </c>
      <c r="Q6322" t="s">
        <v>29</v>
      </c>
      <c r="R6322">
        <v>4.54</v>
      </c>
      <c r="S6322">
        <v>7</v>
      </c>
      <c r="T6322">
        <v>-4.67</v>
      </c>
      <c r="U6322">
        <v>4</v>
      </c>
      <c r="V6322" t="s">
        <v>30</v>
      </c>
      <c r="W6322" t="s">
        <v>31</v>
      </c>
      <c r="X6322">
        <v>1</v>
      </c>
      <c r="Y6322" t="str">
        <f>IF(tblRides[[#This Row],[supply_demand_ratio]]&lt;0.8,"Below 0.8",IF(tblRides[[#This Row],[supply_demand_ratio]]&lt;1,"Between 0.8-1.0",IF(tblRides[[#This Row],[supply_demand_ratio]]&lt;=1.2,"Between 1.0-1.2","Above 1.2")))</f>
        <v>Above 1.2</v>
      </c>
    </row>
    <row r="6323" spans="1:25" x14ac:dyDescent="0.3">
      <c r="A6323" t="s">
        <v>6378</v>
      </c>
      <c r="B6323" s="1">
        <v>46079.076388888891</v>
      </c>
      <c r="C6323" s="2">
        <v>46079</v>
      </c>
      <c r="D6323">
        <v>1</v>
      </c>
      <c r="E6323" t="s">
        <v>43</v>
      </c>
      <c r="F6323" t="s">
        <v>26</v>
      </c>
      <c r="G6323">
        <v>7.3</v>
      </c>
      <c r="H6323">
        <v>162.87</v>
      </c>
      <c r="I6323">
        <v>163.38</v>
      </c>
      <c r="J6323">
        <v>1</v>
      </c>
      <c r="K6323">
        <v>2</v>
      </c>
      <c r="L6323">
        <v>1</v>
      </c>
      <c r="M6323">
        <v>69</v>
      </c>
      <c r="N6323" t="s">
        <v>41</v>
      </c>
      <c r="O6323">
        <v>2.1139999999999999</v>
      </c>
      <c r="P6323" t="s">
        <v>28</v>
      </c>
      <c r="Q6323" t="s">
        <v>29</v>
      </c>
      <c r="R6323">
        <v>4.5999999999999996</v>
      </c>
      <c r="S6323">
        <v>49</v>
      </c>
      <c r="T6323">
        <v>0.51</v>
      </c>
      <c r="U6323">
        <v>-1</v>
      </c>
      <c r="V6323" t="s">
        <v>30</v>
      </c>
      <c r="W6323" t="s">
        <v>31</v>
      </c>
      <c r="X6323">
        <v>1</v>
      </c>
      <c r="Y6323" t="str">
        <f>IF(tblRides[[#This Row],[supply_demand_ratio]]&lt;0.8,"Below 0.8",IF(tblRides[[#This Row],[supply_demand_ratio]]&lt;1,"Between 0.8-1.0",IF(tblRides[[#This Row],[supply_demand_ratio]]&lt;=1.2,"Between 1.0-1.2","Above 1.2")))</f>
        <v>Above 1.2</v>
      </c>
    </row>
    <row r="6324" spans="1:25" x14ac:dyDescent="0.3">
      <c r="A6324" t="s">
        <v>6379</v>
      </c>
      <c r="B6324" s="1">
        <v>46079.07708333333</v>
      </c>
      <c r="C6324" s="2">
        <v>46079</v>
      </c>
      <c r="D6324">
        <v>1</v>
      </c>
      <c r="E6324" t="s">
        <v>33</v>
      </c>
      <c r="F6324" t="s">
        <v>26</v>
      </c>
      <c r="G6324">
        <v>9.5</v>
      </c>
      <c r="H6324">
        <v>164.78</v>
      </c>
      <c r="I6324">
        <v>164.46</v>
      </c>
      <c r="J6324">
        <v>1</v>
      </c>
      <c r="K6324">
        <v>3.3</v>
      </c>
      <c r="L6324">
        <v>4.5</v>
      </c>
      <c r="M6324">
        <v>101</v>
      </c>
      <c r="N6324" t="s">
        <v>41</v>
      </c>
      <c r="O6324">
        <v>1.6859999999999999</v>
      </c>
      <c r="P6324" t="s">
        <v>28</v>
      </c>
      <c r="Q6324" t="s">
        <v>29</v>
      </c>
      <c r="R6324">
        <v>4.79</v>
      </c>
      <c r="S6324">
        <v>12</v>
      </c>
      <c r="T6324">
        <v>-0.32</v>
      </c>
      <c r="U6324">
        <v>1.2</v>
      </c>
      <c r="V6324" t="s">
        <v>30</v>
      </c>
      <c r="W6324" t="s">
        <v>31</v>
      </c>
      <c r="X6324">
        <v>1</v>
      </c>
      <c r="Y6324" t="str">
        <f>IF(tblRides[[#This Row],[supply_demand_ratio]]&lt;0.8,"Below 0.8",IF(tblRides[[#This Row],[supply_demand_ratio]]&lt;1,"Between 0.8-1.0",IF(tblRides[[#This Row],[supply_demand_ratio]]&lt;=1.2,"Between 1.0-1.2","Above 1.2")))</f>
        <v>Above 1.2</v>
      </c>
    </row>
    <row r="6325" spans="1:25" x14ac:dyDescent="0.3">
      <c r="A6325" t="s">
        <v>6380</v>
      </c>
      <c r="B6325" s="1">
        <v>46079.097916666666</v>
      </c>
      <c r="C6325" s="2">
        <v>46079</v>
      </c>
      <c r="D6325">
        <v>2</v>
      </c>
      <c r="E6325" t="s">
        <v>36</v>
      </c>
      <c r="F6325" t="s">
        <v>34</v>
      </c>
      <c r="G6325">
        <v>1.9</v>
      </c>
      <c r="H6325">
        <v>73.790000000000006</v>
      </c>
      <c r="J6325">
        <v>1.1000000000000001</v>
      </c>
      <c r="K6325">
        <v>4.7</v>
      </c>
      <c r="L6325">
        <v>6.2</v>
      </c>
      <c r="M6325">
        <v>121</v>
      </c>
      <c r="N6325" t="s">
        <v>27</v>
      </c>
      <c r="O6325">
        <v>1.1479999999999999</v>
      </c>
      <c r="P6325" t="s">
        <v>58</v>
      </c>
      <c r="Q6325" t="s">
        <v>59</v>
      </c>
      <c r="R6325">
        <v>4.5599999999999996</v>
      </c>
      <c r="S6325">
        <v>0</v>
      </c>
      <c r="U6325">
        <v>1.5</v>
      </c>
      <c r="V6325" t="s">
        <v>30</v>
      </c>
      <c r="W6325" t="s">
        <v>31</v>
      </c>
      <c r="X6325">
        <v>0</v>
      </c>
      <c r="Y6325" t="str">
        <f>IF(tblRides[[#This Row],[supply_demand_ratio]]&lt;0.8,"Below 0.8",IF(tblRides[[#This Row],[supply_demand_ratio]]&lt;1,"Between 0.8-1.0",IF(tblRides[[#This Row],[supply_demand_ratio]]&lt;=1.2,"Between 1.0-1.2","Above 1.2")))</f>
        <v>Between 1.0-1.2</v>
      </c>
    </row>
    <row r="6326" spans="1:25" x14ac:dyDescent="0.3">
      <c r="A6326" t="s">
        <v>6381</v>
      </c>
      <c r="B6326" s="1">
        <v>46079.102777777778</v>
      </c>
      <c r="C6326" s="2">
        <v>46079</v>
      </c>
      <c r="D6326">
        <v>2</v>
      </c>
      <c r="E6326" t="s">
        <v>25</v>
      </c>
      <c r="F6326" t="s">
        <v>26</v>
      </c>
      <c r="G6326">
        <v>12.7</v>
      </c>
      <c r="H6326">
        <v>280.37</v>
      </c>
      <c r="I6326">
        <v>273.68</v>
      </c>
      <c r="J6326">
        <v>1.2</v>
      </c>
      <c r="K6326">
        <v>2.9</v>
      </c>
      <c r="L6326">
        <v>6.3</v>
      </c>
      <c r="M6326">
        <v>136</v>
      </c>
      <c r="N6326" t="s">
        <v>27</v>
      </c>
      <c r="O6326">
        <v>1.306</v>
      </c>
      <c r="P6326" t="s">
        <v>28</v>
      </c>
      <c r="Q6326" t="s">
        <v>29</v>
      </c>
      <c r="R6326">
        <v>5</v>
      </c>
      <c r="S6326">
        <v>8</v>
      </c>
      <c r="T6326">
        <v>-6.69</v>
      </c>
      <c r="U6326">
        <v>3.4</v>
      </c>
      <c r="V6326" t="s">
        <v>30</v>
      </c>
      <c r="W6326" t="s">
        <v>31</v>
      </c>
      <c r="X6326">
        <v>1</v>
      </c>
      <c r="Y6326" t="str">
        <f>IF(tblRides[[#This Row],[supply_demand_ratio]]&lt;0.8,"Below 0.8",IF(tblRides[[#This Row],[supply_demand_ratio]]&lt;1,"Between 0.8-1.0",IF(tblRides[[#This Row],[supply_demand_ratio]]&lt;=1.2,"Between 1.0-1.2","Above 1.2")))</f>
        <v>Above 1.2</v>
      </c>
    </row>
    <row r="6327" spans="1:25" x14ac:dyDescent="0.3">
      <c r="A6327" t="s">
        <v>6382</v>
      </c>
      <c r="B6327" s="1">
        <v>46079.118055555555</v>
      </c>
      <c r="C6327" s="2">
        <v>46079</v>
      </c>
      <c r="D6327">
        <v>2</v>
      </c>
      <c r="E6327" t="s">
        <v>43</v>
      </c>
      <c r="F6327" t="s">
        <v>26</v>
      </c>
      <c r="G6327">
        <v>11</v>
      </c>
      <c r="H6327">
        <v>217.32</v>
      </c>
      <c r="I6327">
        <v>211.16</v>
      </c>
      <c r="J6327">
        <v>1</v>
      </c>
      <c r="K6327">
        <v>4.5999999999999996</v>
      </c>
      <c r="L6327">
        <v>5.4</v>
      </c>
      <c r="M6327">
        <v>72</v>
      </c>
      <c r="N6327" t="s">
        <v>41</v>
      </c>
      <c r="O6327">
        <v>1.321</v>
      </c>
      <c r="P6327" t="s">
        <v>28</v>
      </c>
      <c r="Q6327" t="s">
        <v>29</v>
      </c>
      <c r="R6327">
        <v>4.72</v>
      </c>
      <c r="S6327">
        <v>7</v>
      </c>
      <c r="T6327">
        <v>-6.16</v>
      </c>
      <c r="U6327">
        <v>0.8</v>
      </c>
      <c r="V6327" t="s">
        <v>30</v>
      </c>
      <c r="W6327" t="s">
        <v>31</v>
      </c>
      <c r="X6327">
        <v>1</v>
      </c>
      <c r="Y6327" t="str">
        <f>IF(tblRides[[#This Row],[supply_demand_ratio]]&lt;0.8,"Below 0.8",IF(tblRides[[#This Row],[supply_demand_ratio]]&lt;1,"Between 0.8-1.0",IF(tblRides[[#This Row],[supply_demand_ratio]]&lt;=1.2,"Between 1.0-1.2","Above 1.2")))</f>
        <v>Above 1.2</v>
      </c>
    </row>
    <row r="6328" spans="1:25" x14ac:dyDescent="0.3">
      <c r="A6328" t="s">
        <v>6383</v>
      </c>
      <c r="B6328" s="1">
        <v>46079.118750000001</v>
      </c>
      <c r="C6328" s="2">
        <v>46079</v>
      </c>
      <c r="D6328">
        <v>2</v>
      </c>
      <c r="E6328" t="s">
        <v>36</v>
      </c>
      <c r="F6328" t="s">
        <v>26</v>
      </c>
      <c r="G6328">
        <v>3.9</v>
      </c>
      <c r="H6328">
        <v>89.28</v>
      </c>
      <c r="I6328">
        <v>85.28</v>
      </c>
      <c r="J6328">
        <v>1</v>
      </c>
      <c r="K6328">
        <v>2.8</v>
      </c>
      <c r="L6328">
        <v>1</v>
      </c>
      <c r="M6328">
        <v>120</v>
      </c>
      <c r="N6328" t="s">
        <v>27</v>
      </c>
      <c r="O6328">
        <v>1.2529999999999999</v>
      </c>
      <c r="P6328" t="s">
        <v>28</v>
      </c>
      <c r="Q6328" t="s">
        <v>29</v>
      </c>
      <c r="R6328">
        <v>4.54</v>
      </c>
      <c r="S6328">
        <v>2</v>
      </c>
      <c r="T6328">
        <v>-4</v>
      </c>
      <c r="U6328">
        <v>-1.8</v>
      </c>
      <c r="V6328" t="s">
        <v>30</v>
      </c>
      <c r="W6328" t="s">
        <v>31</v>
      </c>
      <c r="X6328">
        <v>1</v>
      </c>
      <c r="Y6328" t="str">
        <f>IF(tblRides[[#This Row],[supply_demand_ratio]]&lt;0.8,"Below 0.8",IF(tblRides[[#This Row],[supply_demand_ratio]]&lt;1,"Between 0.8-1.0",IF(tblRides[[#This Row],[supply_demand_ratio]]&lt;=1.2,"Between 1.0-1.2","Above 1.2")))</f>
        <v>Above 1.2</v>
      </c>
    </row>
    <row r="6329" spans="1:25" x14ac:dyDescent="0.3">
      <c r="A6329" t="s">
        <v>6384</v>
      </c>
      <c r="B6329" s="1">
        <v>46079.120138888888</v>
      </c>
      <c r="C6329" s="2">
        <v>46079</v>
      </c>
      <c r="D6329">
        <v>2</v>
      </c>
      <c r="E6329" t="s">
        <v>25</v>
      </c>
      <c r="F6329" t="s">
        <v>26</v>
      </c>
      <c r="G6329">
        <v>3</v>
      </c>
      <c r="H6329">
        <v>99.8</v>
      </c>
      <c r="I6329">
        <v>105.13</v>
      </c>
      <c r="J6329">
        <v>1.1000000000000001</v>
      </c>
      <c r="K6329">
        <v>6.1</v>
      </c>
      <c r="L6329">
        <v>6.9</v>
      </c>
      <c r="M6329">
        <v>139</v>
      </c>
      <c r="N6329" t="s">
        <v>27</v>
      </c>
      <c r="O6329">
        <v>1.099</v>
      </c>
      <c r="P6329" t="s">
        <v>28</v>
      </c>
      <c r="Q6329" t="s">
        <v>29</v>
      </c>
      <c r="R6329">
        <v>4.8499999999999996</v>
      </c>
      <c r="S6329">
        <v>51</v>
      </c>
      <c r="T6329">
        <v>5.33</v>
      </c>
      <c r="U6329">
        <v>0.8</v>
      </c>
      <c r="V6329" t="s">
        <v>30</v>
      </c>
      <c r="W6329" t="s">
        <v>45</v>
      </c>
      <c r="X6329">
        <v>1</v>
      </c>
      <c r="Y6329" t="str">
        <f>IF(tblRides[[#This Row],[supply_demand_ratio]]&lt;0.8,"Below 0.8",IF(tblRides[[#This Row],[supply_demand_ratio]]&lt;1,"Between 0.8-1.0",IF(tblRides[[#This Row],[supply_demand_ratio]]&lt;=1.2,"Between 1.0-1.2","Above 1.2")))</f>
        <v>Between 1.0-1.2</v>
      </c>
    </row>
    <row r="6330" spans="1:25" x14ac:dyDescent="0.3">
      <c r="A6330" t="s">
        <v>6385</v>
      </c>
      <c r="B6330" s="1">
        <v>46079.124305555553</v>
      </c>
      <c r="C6330" s="2">
        <v>46079</v>
      </c>
      <c r="D6330">
        <v>2</v>
      </c>
      <c r="E6330" t="s">
        <v>36</v>
      </c>
      <c r="F6330" t="s">
        <v>26</v>
      </c>
      <c r="G6330">
        <v>8.6999999999999993</v>
      </c>
      <c r="H6330">
        <v>178.26</v>
      </c>
      <c r="I6330">
        <v>182.01</v>
      </c>
      <c r="J6330">
        <v>1</v>
      </c>
      <c r="K6330">
        <v>4.8</v>
      </c>
      <c r="L6330">
        <v>6.6</v>
      </c>
      <c r="M6330">
        <v>129</v>
      </c>
      <c r="N6330" t="s">
        <v>41</v>
      </c>
      <c r="O6330">
        <v>1.504</v>
      </c>
      <c r="P6330" t="s">
        <v>28</v>
      </c>
      <c r="Q6330" t="s">
        <v>29</v>
      </c>
      <c r="R6330">
        <v>4.88</v>
      </c>
      <c r="S6330">
        <v>37</v>
      </c>
      <c r="T6330">
        <v>3.75</v>
      </c>
      <c r="U6330">
        <v>1.8</v>
      </c>
      <c r="V6330" t="s">
        <v>30</v>
      </c>
      <c r="W6330" t="s">
        <v>31</v>
      </c>
      <c r="X6330">
        <v>1</v>
      </c>
      <c r="Y6330" t="str">
        <f>IF(tblRides[[#This Row],[supply_demand_ratio]]&lt;0.8,"Below 0.8",IF(tblRides[[#This Row],[supply_demand_ratio]]&lt;1,"Between 0.8-1.0",IF(tblRides[[#This Row],[supply_demand_ratio]]&lt;=1.2,"Between 1.0-1.2","Above 1.2")))</f>
        <v>Above 1.2</v>
      </c>
    </row>
    <row r="6331" spans="1:25" x14ac:dyDescent="0.3">
      <c r="A6331" t="s">
        <v>6386</v>
      </c>
      <c r="B6331" s="1">
        <v>46079.186805555553</v>
      </c>
      <c r="C6331" s="2">
        <v>46079</v>
      </c>
      <c r="D6331">
        <v>4</v>
      </c>
      <c r="E6331" t="s">
        <v>62</v>
      </c>
      <c r="F6331" t="s">
        <v>26</v>
      </c>
      <c r="G6331">
        <v>21.6</v>
      </c>
      <c r="H6331">
        <v>338.97</v>
      </c>
      <c r="I6331">
        <v>357.27</v>
      </c>
      <c r="J6331">
        <v>1</v>
      </c>
      <c r="K6331">
        <v>4.5</v>
      </c>
      <c r="L6331">
        <v>4.9000000000000004</v>
      </c>
      <c r="M6331">
        <v>69</v>
      </c>
      <c r="N6331" t="s">
        <v>41</v>
      </c>
      <c r="O6331">
        <v>2.2000000000000002</v>
      </c>
      <c r="P6331" t="s">
        <v>28</v>
      </c>
      <c r="Q6331" t="s">
        <v>29</v>
      </c>
      <c r="R6331">
        <v>4.8099999999999996</v>
      </c>
      <c r="S6331">
        <v>6</v>
      </c>
      <c r="T6331">
        <v>18.3</v>
      </c>
      <c r="U6331">
        <v>0.4</v>
      </c>
      <c r="V6331" t="s">
        <v>30</v>
      </c>
      <c r="W6331" t="s">
        <v>31</v>
      </c>
      <c r="X6331">
        <v>1</v>
      </c>
      <c r="Y6331" t="str">
        <f>IF(tblRides[[#This Row],[supply_demand_ratio]]&lt;0.8,"Below 0.8",IF(tblRides[[#This Row],[supply_demand_ratio]]&lt;1,"Between 0.8-1.0",IF(tblRides[[#This Row],[supply_demand_ratio]]&lt;=1.2,"Between 1.0-1.2","Above 1.2")))</f>
        <v>Above 1.2</v>
      </c>
    </row>
    <row r="6332" spans="1:25" x14ac:dyDescent="0.3">
      <c r="A6332" t="s">
        <v>6387</v>
      </c>
      <c r="B6332" s="1">
        <v>46079.192361111112</v>
      </c>
      <c r="C6332" s="2">
        <v>46079</v>
      </c>
      <c r="D6332">
        <v>4</v>
      </c>
      <c r="E6332" t="s">
        <v>33</v>
      </c>
      <c r="F6332" t="s">
        <v>26</v>
      </c>
      <c r="G6332">
        <v>5.3</v>
      </c>
      <c r="H6332">
        <v>127.27</v>
      </c>
      <c r="I6332">
        <v>131.26</v>
      </c>
      <c r="J6332">
        <v>1</v>
      </c>
      <c r="K6332">
        <v>5.8</v>
      </c>
      <c r="L6332">
        <v>4.5999999999999996</v>
      </c>
      <c r="M6332">
        <v>94</v>
      </c>
      <c r="N6332" t="s">
        <v>41</v>
      </c>
      <c r="O6332">
        <v>1.36</v>
      </c>
      <c r="P6332" t="s">
        <v>28</v>
      </c>
      <c r="Q6332" t="s">
        <v>29</v>
      </c>
      <c r="R6332">
        <v>4.8899999999999997</v>
      </c>
      <c r="S6332">
        <v>15</v>
      </c>
      <c r="T6332">
        <v>3.99</v>
      </c>
      <c r="U6332">
        <v>-1.2</v>
      </c>
      <c r="V6332" t="s">
        <v>30</v>
      </c>
      <c r="W6332" t="s">
        <v>45</v>
      </c>
      <c r="X6332">
        <v>1</v>
      </c>
      <c r="Y6332" t="str">
        <f>IF(tblRides[[#This Row],[supply_demand_ratio]]&lt;0.8,"Below 0.8",IF(tblRides[[#This Row],[supply_demand_ratio]]&lt;1,"Between 0.8-1.0",IF(tblRides[[#This Row],[supply_demand_ratio]]&lt;=1.2,"Between 1.0-1.2","Above 1.2")))</f>
        <v>Above 1.2</v>
      </c>
    </row>
    <row r="6333" spans="1:25" x14ac:dyDescent="0.3">
      <c r="A6333" t="s">
        <v>6388</v>
      </c>
      <c r="B6333" s="1">
        <v>46079.227777777778</v>
      </c>
      <c r="C6333" s="2">
        <v>46079</v>
      </c>
      <c r="D6333">
        <v>5</v>
      </c>
      <c r="E6333" t="s">
        <v>62</v>
      </c>
      <c r="F6333" t="s">
        <v>34</v>
      </c>
      <c r="G6333">
        <v>3.7</v>
      </c>
      <c r="H6333">
        <v>94.17</v>
      </c>
      <c r="I6333">
        <v>97.86</v>
      </c>
      <c r="J6333">
        <v>1.1000000000000001</v>
      </c>
      <c r="K6333">
        <v>5.4</v>
      </c>
      <c r="L6333">
        <v>2.2000000000000002</v>
      </c>
      <c r="M6333">
        <v>65</v>
      </c>
      <c r="N6333" t="s">
        <v>41</v>
      </c>
      <c r="O6333">
        <v>2.2000000000000002</v>
      </c>
      <c r="P6333" t="s">
        <v>28</v>
      </c>
      <c r="Q6333" t="s">
        <v>29</v>
      </c>
      <c r="R6333">
        <v>4.8</v>
      </c>
      <c r="S6333">
        <v>0</v>
      </c>
      <c r="T6333">
        <v>3.69</v>
      </c>
      <c r="U6333">
        <v>-3.2</v>
      </c>
      <c r="V6333" t="s">
        <v>30</v>
      </c>
      <c r="W6333" t="s">
        <v>45</v>
      </c>
      <c r="X6333">
        <v>1</v>
      </c>
      <c r="Y6333" t="str">
        <f>IF(tblRides[[#This Row],[supply_demand_ratio]]&lt;0.8,"Below 0.8",IF(tblRides[[#This Row],[supply_demand_ratio]]&lt;1,"Between 0.8-1.0",IF(tblRides[[#This Row],[supply_demand_ratio]]&lt;=1.2,"Between 1.0-1.2","Above 1.2")))</f>
        <v>Above 1.2</v>
      </c>
    </row>
    <row r="6334" spans="1:25" x14ac:dyDescent="0.3">
      <c r="A6334" t="s">
        <v>6389</v>
      </c>
      <c r="B6334" s="1">
        <v>46079.238194444442</v>
      </c>
      <c r="C6334" s="2">
        <v>46079</v>
      </c>
      <c r="D6334">
        <v>5</v>
      </c>
      <c r="E6334" t="s">
        <v>43</v>
      </c>
      <c r="F6334" t="s">
        <v>26</v>
      </c>
      <c r="G6334">
        <v>3.3</v>
      </c>
      <c r="H6334">
        <v>95.2</v>
      </c>
      <c r="I6334">
        <v>89.37</v>
      </c>
      <c r="J6334">
        <v>1</v>
      </c>
      <c r="K6334">
        <v>3</v>
      </c>
      <c r="L6334">
        <v>7.2</v>
      </c>
      <c r="M6334">
        <v>61</v>
      </c>
      <c r="N6334" t="s">
        <v>41</v>
      </c>
      <c r="O6334">
        <v>2.1859999999999999</v>
      </c>
      <c r="P6334" t="s">
        <v>28</v>
      </c>
      <c r="Q6334" t="s">
        <v>29</v>
      </c>
      <c r="R6334">
        <v>5</v>
      </c>
      <c r="S6334">
        <v>25</v>
      </c>
      <c r="T6334">
        <v>-5.83</v>
      </c>
      <c r="U6334">
        <v>4.2</v>
      </c>
      <c r="V6334" t="s">
        <v>30</v>
      </c>
      <c r="W6334" t="s">
        <v>31</v>
      </c>
      <c r="X6334">
        <v>1</v>
      </c>
      <c r="Y6334" t="str">
        <f>IF(tblRides[[#This Row],[supply_demand_ratio]]&lt;0.8,"Below 0.8",IF(tblRides[[#This Row],[supply_demand_ratio]]&lt;1,"Between 0.8-1.0",IF(tblRides[[#This Row],[supply_demand_ratio]]&lt;=1.2,"Between 1.0-1.2","Above 1.2")))</f>
        <v>Above 1.2</v>
      </c>
    </row>
    <row r="6335" spans="1:25" x14ac:dyDescent="0.3">
      <c r="A6335" t="s">
        <v>6390</v>
      </c>
      <c r="B6335" s="1">
        <v>46079.246527777781</v>
      </c>
      <c r="C6335" s="2">
        <v>46079</v>
      </c>
      <c r="D6335">
        <v>5</v>
      </c>
      <c r="E6335" t="s">
        <v>43</v>
      </c>
      <c r="F6335" t="s">
        <v>26</v>
      </c>
      <c r="G6335">
        <v>0.7</v>
      </c>
      <c r="H6335">
        <v>55.02</v>
      </c>
      <c r="I6335">
        <v>53.73</v>
      </c>
      <c r="J6335">
        <v>1.1000000000000001</v>
      </c>
      <c r="K6335">
        <v>2.5</v>
      </c>
      <c r="L6335">
        <v>5.5</v>
      </c>
      <c r="M6335">
        <v>68</v>
      </c>
      <c r="N6335" t="s">
        <v>41</v>
      </c>
      <c r="O6335">
        <v>1.458</v>
      </c>
      <c r="P6335" t="s">
        <v>28</v>
      </c>
      <c r="Q6335" t="s">
        <v>29</v>
      </c>
      <c r="R6335">
        <v>4.93</v>
      </c>
      <c r="S6335">
        <v>5</v>
      </c>
      <c r="T6335">
        <v>-1.29</v>
      </c>
      <c r="U6335">
        <v>3</v>
      </c>
      <c r="V6335" t="s">
        <v>30</v>
      </c>
      <c r="W6335" t="s">
        <v>31</v>
      </c>
      <c r="X6335">
        <v>1</v>
      </c>
      <c r="Y6335" t="str">
        <f>IF(tblRides[[#This Row],[supply_demand_ratio]]&lt;0.8,"Below 0.8",IF(tblRides[[#This Row],[supply_demand_ratio]]&lt;1,"Between 0.8-1.0",IF(tblRides[[#This Row],[supply_demand_ratio]]&lt;=1.2,"Between 1.0-1.2","Above 1.2")))</f>
        <v>Above 1.2</v>
      </c>
    </row>
    <row r="6336" spans="1:25" x14ac:dyDescent="0.3">
      <c r="A6336" t="s">
        <v>6391</v>
      </c>
      <c r="B6336" s="1">
        <v>46079.286111111112</v>
      </c>
      <c r="C6336" s="2">
        <v>46079</v>
      </c>
      <c r="D6336">
        <v>6</v>
      </c>
      <c r="E6336" t="s">
        <v>25</v>
      </c>
      <c r="F6336" t="s">
        <v>26</v>
      </c>
      <c r="G6336">
        <v>2.7</v>
      </c>
      <c r="H6336">
        <v>93.14</v>
      </c>
      <c r="I6336">
        <v>96.92</v>
      </c>
      <c r="J6336">
        <v>1.1000000000000001</v>
      </c>
      <c r="K6336">
        <v>7.2</v>
      </c>
      <c r="L6336">
        <v>8.1</v>
      </c>
      <c r="M6336">
        <v>127</v>
      </c>
      <c r="N6336" t="s">
        <v>27</v>
      </c>
      <c r="O6336">
        <v>1.1000000000000001</v>
      </c>
      <c r="P6336" t="s">
        <v>28</v>
      </c>
      <c r="Q6336" t="s">
        <v>29</v>
      </c>
      <c r="R6336">
        <v>4.59</v>
      </c>
      <c r="S6336">
        <v>7</v>
      </c>
      <c r="T6336">
        <v>3.78</v>
      </c>
      <c r="U6336">
        <v>0.9</v>
      </c>
      <c r="V6336" t="s">
        <v>30</v>
      </c>
      <c r="W6336" t="s">
        <v>45</v>
      </c>
      <c r="X6336">
        <v>1</v>
      </c>
      <c r="Y6336" t="str">
        <f>IF(tblRides[[#This Row],[supply_demand_ratio]]&lt;0.8,"Below 0.8",IF(tblRides[[#This Row],[supply_demand_ratio]]&lt;1,"Between 0.8-1.0",IF(tblRides[[#This Row],[supply_demand_ratio]]&lt;=1.2,"Between 1.0-1.2","Above 1.2")))</f>
        <v>Between 1.0-1.2</v>
      </c>
    </row>
    <row r="6337" spans="1:25" x14ac:dyDescent="0.3">
      <c r="A6337" t="s">
        <v>6392</v>
      </c>
      <c r="B6337" s="1">
        <v>46079.292361111111</v>
      </c>
      <c r="C6337" s="2">
        <v>46079</v>
      </c>
      <c r="D6337">
        <v>7</v>
      </c>
      <c r="E6337" t="s">
        <v>25</v>
      </c>
      <c r="F6337" t="s">
        <v>26</v>
      </c>
      <c r="G6337">
        <v>0.7</v>
      </c>
      <c r="H6337">
        <v>57.15</v>
      </c>
      <c r="I6337">
        <v>58.85</v>
      </c>
      <c r="J6337">
        <v>1.1000000000000001</v>
      </c>
      <c r="K6337">
        <v>8.8000000000000007</v>
      </c>
      <c r="L6337">
        <v>6.5</v>
      </c>
      <c r="M6337">
        <v>132</v>
      </c>
      <c r="N6337" t="s">
        <v>27</v>
      </c>
      <c r="O6337">
        <v>1.1499999999999999</v>
      </c>
      <c r="P6337" t="s">
        <v>28</v>
      </c>
      <c r="Q6337" t="s">
        <v>29</v>
      </c>
      <c r="R6337">
        <v>4.58</v>
      </c>
      <c r="S6337">
        <v>1</v>
      </c>
      <c r="T6337">
        <v>1.7</v>
      </c>
      <c r="U6337">
        <v>-2.2999999999999998</v>
      </c>
      <c r="V6337" t="s">
        <v>30</v>
      </c>
      <c r="W6337" t="s">
        <v>45</v>
      </c>
      <c r="X6337">
        <v>1</v>
      </c>
      <c r="Y6337" t="str">
        <f>IF(tblRides[[#This Row],[supply_demand_ratio]]&lt;0.8,"Below 0.8",IF(tblRides[[#This Row],[supply_demand_ratio]]&lt;1,"Between 0.8-1.0",IF(tblRides[[#This Row],[supply_demand_ratio]]&lt;=1.2,"Between 1.0-1.2","Above 1.2")))</f>
        <v>Between 1.0-1.2</v>
      </c>
    </row>
    <row r="6338" spans="1:25" x14ac:dyDescent="0.3">
      <c r="A6338" t="s">
        <v>6393</v>
      </c>
      <c r="B6338" s="1">
        <v>46079.316666666666</v>
      </c>
      <c r="C6338" s="2">
        <v>46079</v>
      </c>
      <c r="D6338">
        <v>7</v>
      </c>
      <c r="E6338" t="s">
        <v>25</v>
      </c>
      <c r="F6338" t="s">
        <v>26</v>
      </c>
      <c r="G6338">
        <v>9.8000000000000007</v>
      </c>
      <c r="H6338">
        <v>203.75</v>
      </c>
      <c r="J6338">
        <v>1.1000000000000001</v>
      </c>
      <c r="K6338">
        <v>7.9</v>
      </c>
      <c r="L6338">
        <v>10.9</v>
      </c>
      <c r="M6338">
        <v>122</v>
      </c>
      <c r="N6338" t="s">
        <v>27</v>
      </c>
      <c r="O6338">
        <v>0.92400000000000004</v>
      </c>
      <c r="P6338" t="s">
        <v>58</v>
      </c>
      <c r="Q6338" t="s">
        <v>108</v>
      </c>
      <c r="R6338">
        <v>4.7</v>
      </c>
      <c r="S6338">
        <v>16</v>
      </c>
      <c r="U6338">
        <v>3</v>
      </c>
      <c r="V6338" t="s">
        <v>30</v>
      </c>
      <c r="W6338" t="s">
        <v>45</v>
      </c>
      <c r="X6338">
        <v>0</v>
      </c>
      <c r="Y6338" t="str">
        <f>IF(tblRides[[#This Row],[supply_demand_ratio]]&lt;0.8,"Below 0.8",IF(tblRides[[#This Row],[supply_demand_ratio]]&lt;1,"Between 0.8-1.0",IF(tblRides[[#This Row],[supply_demand_ratio]]&lt;=1.2,"Between 1.0-1.2","Above 1.2")))</f>
        <v>Between 0.8-1.0</v>
      </c>
    </row>
    <row r="6339" spans="1:25" x14ac:dyDescent="0.3">
      <c r="A6339" t="s">
        <v>6394</v>
      </c>
      <c r="B6339" s="1">
        <v>46079.316666666666</v>
      </c>
      <c r="C6339" s="2">
        <v>46079</v>
      </c>
      <c r="D6339">
        <v>7</v>
      </c>
      <c r="E6339" t="s">
        <v>43</v>
      </c>
      <c r="F6339" t="s">
        <v>26</v>
      </c>
      <c r="G6339">
        <v>11.9</v>
      </c>
      <c r="H6339">
        <v>232.13</v>
      </c>
      <c r="J6339">
        <v>1</v>
      </c>
      <c r="K6339">
        <v>7.1</v>
      </c>
      <c r="L6339">
        <v>6.2</v>
      </c>
      <c r="M6339">
        <v>71</v>
      </c>
      <c r="N6339" t="s">
        <v>41</v>
      </c>
      <c r="O6339">
        <v>1.6180000000000001</v>
      </c>
      <c r="P6339" t="s">
        <v>58</v>
      </c>
      <c r="Q6339" t="s">
        <v>59</v>
      </c>
      <c r="R6339">
        <v>4.72</v>
      </c>
      <c r="S6339">
        <v>26</v>
      </c>
      <c r="U6339">
        <v>-0.9</v>
      </c>
      <c r="V6339" t="s">
        <v>30</v>
      </c>
      <c r="W6339" t="s">
        <v>45</v>
      </c>
      <c r="X6339">
        <v>0</v>
      </c>
      <c r="Y6339" t="str">
        <f>IF(tblRides[[#This Row],[supply_demand_ratio]]&lt;0.8,"Below 0.8",IF(tblRides[[#This Row],[supply_demand_ratio]]&lt;1,"Between 0.8-1.0",IF(tblRides[[#This Row],[supply_demand_ratio]]&lt;=1.2,"Between 1.0-1.2","Above 1.2")))</f>
        <v>Above 1.2</v>
      </c>
    </row>
    <row r="6340" spans="1:25" x14ac:dyDescent="0.3">
      <c r="A6340" t="s">
        <v>6395</v>
      </c>
      <c r="B6340" s="1">
        <v>46079.338888888888</v>
      </c>
      <c r="C6340" s="2">
        <v>46079</v>
      </c>
      <c r="D6340">
        <v>8</v>
      </c>
      <c r="E6340" t="s">
        <v>33</v>
      </c>
      <c r="F6340" t="s">
        <v>26</v>
      </c>
      <c r="G6340">
        <v>3.8</v>
      </c>
      <c r="H6340">
        <v>100.6</v>
      </c>
      <c r="J6340">
        <v>1.1000000000000001</v>
      </c>
      <c r="K6340">
        <v>4.5</v>
      </c>
      <c r="L6340">
        <v>1</v>
      </c>
      <c r="M6340">
        <v>85</v>
      </c>
      <c r="N6340" t="s">
        <v>27</v>
      </c>
      <c r="O6340">
        <v>0.79200000000000004</v>
      </c>
      <c r="P6340" t="s">
        <v>37</v>
      </c>
      <c r="Q6340" t="s">
        <v>38</v>
      </c>
      <c r="R6340">
        <v>4.58</v>
      </c>
      <c r="S6340">
        <v>26</v>
      </c>
      <c r="U6340">
        <v>-3.5</v>
      </c>
      <c r="V6340" t="s">
        <v>30</v>
      </c>
      <c r="W6340" t="s">
        <v>31</v>
      </c>
      <c r="X6340">
        <v>0</v>
      </c>
      <c r="Y6340" t="str">
        <f>IF(tblRides[[#This Row],[supply_demand_ratio]]&lt;0.8,"Below 0.8",IF(tblRides[[#This Row],[supply_demand_ratio]]&lt;1,"Between 0.8-1.0",IF(tblRides[[#This Row],[supply_demand_ratio]]&lt;=1.2,"Between 1.0-1.2","Above 1.2")))</f>
        <v>Below 0.8</v>
      </c>
    </row>
    <row r="6341" spans="1:25" x14ac:dyDescent="0.3">
      <c r="A6341" t="s">
        <v>6396</v>
      </c>
      <c r="B6341" s="1">
        <v>46079.34097222222</v>
      </c>
      <c r="C6341" s="2">
        <v>46079</v>
      </c>
      <c r="D6341">
        <v>8</v>
      </c>
      <c r="E6341" t="s">
        <v>25</v>
      </c>
      <c r="F6341" t="s">
        <v>26</v>
      </c>
      <c r="G6341">
        <v>4.9000000000000004</v>
      </c>
      <c r="H6341">
        <v>133.07</v>
      </c>
      <c r="I6341">
        <v>127.21</v>
      </c>
      <c r="J6341">
        <v>1.2</v>
      </c>
      <c r="K6341">
        <v>6.7</v>
      </c>
      <c r="L6341">
        <v>10.4</v>
      </c>
      <c r="M6341">
        <v>109</v>
      </c>
      <c r="N6341" t="s">
        <v>72</v>
      </c>
      <c r="O6341">
        <v>0.74199999999999999</v>
      </c>
      <c r="P6341" t="s">
        <v>28</v>
      </c>
      <c r="Q6341" t="s">
        <v>29</v>
      </c>
      <c r="R6341">
        <v>4.5199999999999996</v>
      </c>
      <c r="S6341">
        <v>15</v>
      </c>
      <c r="T6341">
        <v>-5.86</v>
      </c>
      <c r="U6341">
        <v>3.7</v>
      </c>
      <c r="V6341" t="s">
        <v>30</v>
      </c>
      <c r="W6341" t="s">
        <v>45</v>
      </c>
      <c r="X6341">
        <v>1</v>
      </c>
      <c r="Y6341" t="str">
        <f>IF(tblRides[[#This Row],[supply_demand_ratio]]&lt;0.8,"Below 0.8",IF(tblRides[[#This Row],[supply_demand_ratio]]&lt;1,"Between 0.8-1.0",IF(tblRides[[#This Row],[supply_demand_ratio]]&lt;=1.2,"Between 1.0-1.2","Above 1.2")))</f>
        <v>Below 0.8</v>
      </c>
    </row>
    <row r="6342" spans="1:25" x14ac:dyDescent="0.3">
      <c r="A6342" t="s">
        <v>6397</v>
      </c>
      <c r="B6342" s="1">
        <v>46079.347222222219</v>
      </c>
      <c r="C6342" s="2">
        <v>46079</v>
      </c>
      <c r="D6342">
        <v>8</v>
      </c>
      <c r="E6342" t="s">
        <v>33</v>
      </c>
      <c r="F6342" t="s">
        <v>26</v>
      </c>
      <c r="G6342">
        <v>2.7</v>
      </c>
      <c r="H6342">
        <v>87.68</v>
      </c>
      <c r="I6342">
        <v>87.25</v>
      </c>
      <c r="J6342">
        <v>1.1000000000000001</v>
      </c>
      <c r="K6342">
        <v>5</v>
      </c>
      <c r="L6342">
        <v>1</v>
      </c>
      <c r="M6342">
        <v>81</v>
      </c>
      <c r="N6342" t="s">
        <v>27</v>
      </c>
      <c r="O6342">
        <v>0.92</v>
      </c>
      <c r="P6342" t="s">
        <v>28</v>
      </c>
      <c r="Q6342" t="s">
        <v>29</v>
      </c>
      <c r="R6342">
        <v>4.68</v>
      </c>
      <c r="S6342">
        <v>11</v>
      </c>
      <c r="T6342">
        <v>-0.43</v>
      </c>
      <c r="U6342">
        <v>-4</v>
      </c>
      <c r="V6342" t="s">
        <v>30</v>
      </c>
      <c r="W6342" t="s">
        <v>31</v>
      </c>
      <c r="X6342">
        <v>1</v>
      </c>
      <c r="Y6342" t="str">
        <f>IF(tblRides[[#This Row],[supply_demand_ratio]]&lt;0.8,"Below 0.8",IF(tblRides[[#This Row],[supply_demand_ratio]]&lt;1,"Between 0.8-1.0",IF(tblRides[[#This Row],[supply_demand_ratio]]&lt;=1.2,"Between 1.0-1.2","Above 1.2")))</f>
        <v>Between 0.8-1.0</v>
      </c>
    </row>
    <row r="6343" spans="1:25" x14ac:dyDescent="0.3">
      <c r="A6343" t="s">
        <v>6398</v>
      </c>
      <c r="B6343" s="1">
        <v>46079.347916666666</v>
      </c>
      <c r="C6343" s="2">
        <v>46079</v>
      </c>
      <c r="D6343">
        <v>8</v>
      </c>
      <c r="E6343" t="s">
        <v>25</v>
      </c>
      <c r="F6343" t="s">
        <v>34</v>
      </c>
      <c r="G6343">
        <v>2.9</v>
      </c>
      <c r="H6343">
        <v>107.52</v>
      </c>
      <c r="I6343">
        <v>109.45</v>
      </c>
      <c r="J6343">
        <v>1.2</v>
      </c>
      <c r="K6343">
        <v>6.1</v>
      </c>
      <c r="L6343">
        <v>6.4</v>
      </c>
      <c r="M6343">
        <v>123</v>
      </c>
      <c r="N6343" t="s">
        <v>72</v>
      </c>
      <c r="O6343">
        <v>0.81399999999999995</v>
      </c>
      <c r="P6343" t="s">
        <v>28</v>
      </c>
      <c r="Q6343" t="s">
        <v>29</v>
      </c>
      <c r="R6343">
        <v>4.59</v>
      </c>
      <c r="S6343">
        <v>0</v>
      </c>
      <c r="T6343">
        <v>1.93</v>
      </c>
      <c r="U6343">
        <v>0.3</v>
      </c>
      <c r="V6343" t="s">
        <v>30</v>
      </c>
      <c r="W6343" t="s">
        <v>45</v>
      </c>
      <c r="X6343">
        <v>1</v>
      </c>
      <c r="Y6343" t="str">
        <f>IF(tblRides[[#This Row],[supply_demand_ratio]]&lt;0.8,"Below 0.8",IF(tblRides[[#This Row],[supply_demand_ratio]]&lt;1,"Between 0.8-1.0",IF(tblRides[[#This Row],[supply_demand_ratio]]&lt;=1.2,"Between 1.0-1.2","Above 1.2")))</f>
        <v>Between 0.8-1.0</v>
      </c>
    </row>
    <row r="6344" spans="1:25" x14ac:dyDescent="0.3">
      <c r="A6344" t="s">
        <v>6399</v>
      </c>
      <c r="B6344" s="1">
        <v>46079.354166666664</v>
      </c>
      <c r="C6344" s="2">
        <v>46079</v>
      </c>
      <c r="D6344">
        <v>8</v>
      </c>
      <c r="E6344" t="s">
        <v>43</v>
      </c>
      <c r="F6344" t="s">
        <v>26</v>
      </c>
      <c r="G6344">
        <v>5.0999999999999996</v>
      </c>
      <c r="H6344">
        <v>105.44</v>
      </c>
      <c r="I6344">
        <v>101.7</v>
      </c>
      <c r="J6344">
        <v>1</v>
      </c>
      <c r="K6344">
        <v>3.5</v>
      </c>
      <c r="L6344">
        <v>6.6</v>
      </c>
      <c r="M6344">
        <v>60</v>
      </c>
      <c r="N6344" t="s">
        <v>41</v>
      </c>
      <c r="O6344">
        <v>1.2509999999999999</v>
      </c>
      <c r="P6344" t="s">
        <v>28</v>
      </c>
      <c r="Q6344" t="s">
        <v>29</v>
      </c>
      <c r="R6344">
        <v>4.7300000000000004</v>
      </c>
      <c r="S6344">
        <v>10</v>
      </c>
      <c r="T6344">
        <v>-3.74</v>
      </c>
      <c r="U6344">
        <v>3.1</v>
      </c>
      <c r="V6344" t="s">
        <v>30</v>
      </c>
      <c r="W6344" t="s">
        <v>31</v>
      </c>
      <c r="X6344">
        <v>1</v>
      </c>
      <c r="Y6344" t="str">
        <f>IF(tblRides[[#This Row],[supply_demand_ratio]]&lt;0.8,"Below 0.8",IF(tblRides[[#This Row],[supply_demand_ratio]]&lt;1,"Between 0.8-1.0",IF(tblRides[[#This Row],[supply_demand_ratio]]&lt;=1.2,"Between 1.0-1.2","Above 1.2")))</f>
        <v>Above 1.2</v>
      </c>
    </row>
    <row r="6345" spans="1:25" x14ac:dyDescent="0.3">
      <c r="A6345" t="s">
        <v>6400</v>
      </c>
      <c r="B6345" s="1">
        <v>46079.36041666667</v>
      </c>
      <c r="C6345" s="2">
        <v>46079</v>
      </c>
      <c r="D6345">
        <v>8</v>
      </c>
      <c r="E6345" t="s">
        <v>25</v>
      </c>
      <c r="F6345" t="s">
        <v>26</v>
      </c>
      <c r="G6345">
        <v>6.5</v>
      </c>
      <c r="H6345">
        <v>165.11</v>
      </c>
      <c r="I6345">
        <v>165.7</v>
      </c>
      <c r="J6345">
        <v>1.3</v>
      </c>
      <c r="K6345">
        <v>8.4</v>
      </c>
      <c r="L6345">
        <v>9.8000000000000007</v>
      </c>
      <c r="M6345">
        <v>87</v>
      </c>
      <c r="N6345" t="s">
        <v>27</v>
      </c>
      <c r="O6345">
        <v>0.60899999999999999</v>
      </c>
      <c r="P6345" t="s">
        <v>28</v>
      </c>
      <c r="Q6345" t="s">
        <v>29</v>
      </c>
      <c r="R6345">
        <v>4.26</v>
      </c>
      <c r="S6345">
        <v>4</v>
      </c>
      <c r="T6345">
        <v>0.59</v>
      </c>
      <c r="U6345">
        <v>1.4</v>
      </c>
      <c r="V6345" t="s">
        <v>30</v>
      </c>
      <c r="W6345" t="s">
        <v>45</v>
      </c>
      <c r="X6345">
        <v>1</v>
      </c>
      <c r="Y6345" t="str">
        <f>IF(tblRides[[#This Row],[supply_demand_ratio]]&lt;0.8,"Below 0.8",IF(tblRides[[#This Row],[supply_demand_ratio]]&lt;1,"Between 0.8-1.0",IF(tblRides[[#This Row],[supply_demand_ratio]]&lt;=1.2,"Between 1.0-1.2","Above 1.2")))</f>
        <v>Below 0.8</v>
      </c>
    </row>
    <row r="6346" spans="1:25" x14ac:dyDescent="0.3">
      <c r="A6346" t="s">
        <v>6401</v>
      </c>
      <c r="B6346" s="1">
        <v>46079.37222222222</v>
      </c>
      <c r="C6346" s="2">
        <v>46079</v>
      </c>
      <c r="D6346">
        <v>8</v>
      </c>
      <c r="E6346" t="s">
        <v>36</v>
      </c>
      <c r="F6346" t="s">
        <v>26</v>
      </c>
      <c r="G6346">
        <v>15.8</v>
      </c>
      <c r="H6346">
        <v>400.24</v>
      </c>
      <c r="I6346">
        <v>396.27</v>
      </c>
      <c r="J6346">
        <v>1.3</v>
      </c>
      <c r="K6346">
        <v>7.4</v>
      </c>
      <c r="L6346">
        <v>10.5</v>
      </c>
      <c r="M6346">
        <v>112</v>
      </c>
      <c r="N6346" t="s">
        <v>72</v>
      </c>
      <c r="O6346">
        <v>0.82599999999999996</v>
      </c>
      <c r="P6346" t="s">
        <v>28</v>
      </c>
      <c r="Q6346" t="s">
        <v>29</v>
      </c>
      <c r="R6346">
        <v>4.9400000000000004</v>
      </c>
      <c r="S6346">
        <v>12</v>
      </c>
      <c r="T6346">
        <v>-3.97</v>
      </c>
      <c r="U6346">
        <v>3.1</v>
      </c>
      <c r="V6346" t="s">
        <v>30</v>
      </c>
      <c r="W6346" t="s">
        <v>45</v>
      </c>
      <c r="X6346">
        <v>1</v>
      </c>
      <c r="Y6346" t="str">
        <f>IF(tblRides[[#This Row],[supply_demand_ratio]]&lt;0.8,"Below 0.8",IF(tblRides[[#This Row],[supply_demand_ratio]]&lt;1,"Between 0.8-1.0",IF(tblRides[[#This Row],[supply_demand_ratio]]&lt;=1.2,"Between 1.0-1.2","Above 1.2")))</f>
        <v>Between 0.8-1.0</v>
      </c>
    </row>
    <row r="6347" spans="1:25" x14ac:dyDescent="0.3">
      <c r="A6347" t="s">
        <v>6402</v>
      </c>
      <c r="B6347" s="1">
        <v>46079.376388888886</v>
      </c>
      <c r="C6347" s="2">
        <v>46079</v>
      </c>
      <c r="D6347">
        <v>9</v>
      </c>
      <c r="E6347" t="s">
        <v>33</v>
      </c>
      <c r="F6347" t="s">
        <v>26</v>
      </c>
      <c r="G6347">
        <v>1.4</v>
      </c>
      <c r="H6347">
        <v>64.260000000000005</v>
      </c>
      <c r="J6347">
        <v>1</v>
      </c>
      <c r="K6347">
        <v>3.7</v>
      </c>
      <c r="L6347">
        <v>7.7</v>
      </c>
      <c r="M6347">
        <v>77</v>
      </c>
      <c r="N6347" t="s">
        <v>27</v>
      </c>
      <c r="O6347">
        <v>0.96399999999999997</v>
      </c>
      <c r="P6347" t="s">
        <v>58</v>
      </c>
      <c r="Q6347" t="s">
        <v>108</v>
      </c>
      <c r="R6347">
        <v>4.6500000000000004</v>
      </c>
      <c r="S6347">
        <v>3</v>
      </c>
      <c r="U6347">
        <v>4</v>
      </c>
      <c r="V6347" t="s">
        <v>30</v>
      </c>
      <c r="W6347" t="s">
        <v>31</v>
      </c>
      <c r="X6347">
        <v>0</v>
      </c>
      <c r="Y6347" t="str">
        <f>IF(tblRides[[#This Row],[supply_demand_ratio]]&lt;0.8,"Below 0.8",IF(tblRides[[#This Row],[supply_demand_ratio]]&lt;1,"Between 0.8-1.0",IF(tblRides[[#This Row],[supply_demand_ratio]]&lt;=1.2,"Between 1.0-1.2","Above 1.2")))</f>
        <v>Between 0.8-1.0</v>
      </c>
    </row>
    <row r="6348" spans="1:25" x14ac:dyDescent="0.3">
      <c r="A6348" t="s">
        <v>6403</v>
      </c>
      <c r="B6348" s="1">
        <v>46079.397222222222</v>
      </c>
      <c r="C6348" s="2">
        <v>46079</v>
      </c>
      <c r="D6348">
        <v>9</v>
      </c>
      <c r="E6348" t="s">
        <v>36</v>
      </c>
      <c r="F6348" t="s">
        <v>26</v>
      </c>
      <c r="G6348">
        <v>4.5999999999999996</v>
      </c>
      <c r="H6348">
        <v>108.82</v>
      </c>
      <c r="I6348">
        <v>107.31</v>
      </c>
      <c r="J6348">
        <v>1</v>
      </c>
      <c r="K6348">
        <v>4.3</v>
      </c>
      <c r="L6348">
        <v>2.2999999999999998</v>
      </c>
      <c r="M6348">
        <v>103</v>
      </c>
      <c r="N6348" t="s">
        <v>27</v>
      </c>
      <c r="O6348">
        <v>0.93200000000000005</v>
      </c>
      <c r="P6348" t="s">
        <v>28</v>
      </c>
      <c r="Q6348" t="s">
        <v>29</v>
      </c>
      <c r="R6348">
        <v>4.78</v>
      </c>
      <c r="S6348">
        <v>12</v>
      </c>
      <c r="T6348">
        <v>-1.51</v>
      </c>
      <c r="U6348">
        <v>-2</v>
      </c>
      <c r="V6348" t="s">
        <v>30</v>
      </c>
      <c r="W6348" t="s">
        <v>31</v>
      </c>
      <c r="X6348">
        <v>1</v>
      </c>
      <c r="Y6348" t="str">
        <f>IF(tblRides[[#This Row],[supply_demand_ratio]]&lt;0.8,"Below 0.8",IF(tblRides[[#This Row],[supply_demand_ratio]]&lt;1,"Between 0.8-1.0",IF(tblRides[[#This Row],[supply_demand_ratio]]&lt;=1.2,"Between 1.0-1.2","Above 1.2")))</f>
        <v>Between 0.8-1.0</v>
      </c>
    </row>
    <row r="6349" spans="1:25" x14ac:dyDescent="0.3">
      <c r="A6349" t="s">
        <v>6404</v>
      </c>
      <c r="B6349" s="1">
        <v>46079.397222222222</v>
      </c>
      <c r="C6349" s="2">
        <v>46079</v>
      </c>
      <c r="D6349">
        <v>9</v>
      </c>
      <c r="E6349" t="s">
        <v>25</v>
      </c>
      <c r="F6349" t="s">
        <v>26</v>
      </c>
      <c r="G6349">
        <v>6.2</v>
      </c>
      <c r="H6349">
        <v>184.02</v>
      </c>
      <c r="I6349">
        <v>177.35</v>
      </c>
      <c r="J6349">
        <v>1.3</v>
      </c>
      <c r="K6349">
        <v>7.8</v>
      </c>
      <c r="L6349">
        <v>8.6999999999999993</v>
      </c>
      <c r="M6349">
        <v>98</v>
      </c>
      <c r="N6349" t="s">
        <v>27</v>
      </c>
      <c r="O6349">
        <v>0.70099999999999996</v>
      </c>
      <c r="P6349" t="s">
        <v>28</v>
      </c>
      <c r="Q6349" t="s">
        <v>29</v>
      </c>
      <c r="R6349">
        <v>4.24</v>
      </c>
      <c r="S6349">
        <v>28</v>
      </c>
      <c r="T6349">
        <v>-6.67</v>
      </c>
      <c r="U6349">
        <v>0.9</v>
      </c>
      <c r="V6349" t="s">
        <v>30</v>
      </c>
      <c r="W6349" t="s">
        <v>45</v>
      </c>
      <c r="X6349">
        <v>1</v>
      </c>
      <c r="Y6349" t="str">
        <f>IF(tblRides[[#This Row],[supply_demand_ratio]]&lt;0.8,"Below 0.8",IF(tblRides[[#This Row],[supply_demand_ratio]]&lt;1,"Between 0.8-1.0",IF(tblRides[[#This Row],[supply_demand_ratio]]&lt;=1.2,"Between 1.0-1.2","Above 1.2")))</f>
        <v>Below 0.8</v>
      </c>
    </row>
    <row r="6350" spans="1:25" x14ac:dyDescent="0.3">
      <c r="A6350" t="s">
        <v>6405</v>
      </c>
      <c r="B6350" s="1">
        <v>46079.398611111108</v>
      </c>
      <c r="C6350" s="2">
        <v>46079</v>
      </c>
      <c r="D6350">
        <v>9</v>
      </c>
      <c r="E6350" t="s">
        <v>43</v>
      </c>
      <c r="F6350" t="s">
        <v>26</v>
      </c>
      <c r="G6350">
        <v>4.2</v>
      </c>
      <c r="H6350">
        <v>94.56</v>
      </c>
      <c r="I6350">
        <v>91.69</v>
      </c>
      <c r="J6350">
        <v>1</v>
      </c>
      <c r="K6350">
        <v>5.3</v>
      </c>
      <c r="L6350">
        <v>5.9</v>
      </c>
      <c r="M6350">
        <v>60</v>
      </c>
      <c r="N6350" t="s">
        <v>41</v>
      </c>
      <c r="O6350">
        <v>1.244</v>
      </c>
      <c r="P6350" t="s">
        <v>28</v>
      </c>
      <c r="Q6350" t="s">
        <v>29</v>
      </c>
      <c r="R6350">
        <v>4.74</v>
      </c>
      <c r="S6350">
        <v>11</v>
      </c>
      <c r="T6350">
        <v>-2.87</v>
      </c>
      <c r="U6350">
        <v>0.6</v>
      </c>
      <c r="V6350" t="s">
        <v>30</v>
      </c>
      <c r="W6350" t="s">
        <v>45</v>
      </c>
      <c r="X6350">
        <v>1</v>
      </c>
      <c r="Y6350" t="str">
        <f>IF(tblRides[[#This Row],[supply_demand_ratio]]&lt;0.8,"Below 0.8",IF(tblRides[[#This Row],[supply_demand_ratio]]&lt;1,"Between 0.8-1.0",IF(tblRides[[#This Row],[supply_demand_ratio]]&lt;=1.2,"Between 1.0-1.2","Above 1.2")))</f>
        <v>Above 1.2</v>
      </c>
    </row>
    <row r="6351" spans="1:25" x14ac:dyDescent="0.3">
      <c r="A6351" t="s">
        <v>6406</v>
      </c>
      <c r="B6351" s="1">
        <v>46079.398611111108</v>
      </c>
      <c r="C6351" s="2">
        <v>46079</v>
      </c>
      <c r="D6351">
        <v>9</v>
      </c>
      <c r="E6351" t="s">
        <v>62</v>
      </c>
      <c r="F6351" t="s">
        <v>34</v>
      </c>
      <c r="G6351">
        <v>7.7</v>
      </c>
      <c r="H6351">
        <v>165.61</v>
      </c>
      <c r="I6351">
        <v>167.22</v>
      </c>
      <c r="J6351">
        <v>1</v>
      </c>
      <c r="K6351">
        <v>5.5</v>
      </c>
      <c r="L6351">
        <v>6</v>
      </c>
      <c r="M6351">
        <v>37</v>
      </c>
      <c r="N6351" t="s">
        <v>27</v>
      </c>
      <c r="O6351">
        <v>0.72599999999999998</v>
      </c>
      <c r="P6351" t="s">
        <v>28</v>
      </c>
      <c r="Q6351" t="s">
        <v>29</v>
      </c>
      <c r="R6351">
        <v>4.6900000000000004</v>
      </c>
      <c r="S6351">
        <v>0</v>
      </c>
      <c r="T6351">
        <v>1.61</v>
      </c>
      <c r="U6351">
        <v>0.5</v>
      </c>
      <c r="V6351" t="s">
        <v>30</v>
      </c>
      <c r="W6351" t="s">
        <v>45</v>
      </c>
      <c r="X6351">
        <v>1</v>
      </c>
      <c r="Y6351" t="str">
        <f>IF(tblRides[[#This Row],[supply_demand_ratio]]&lt;0.8,"Below 0.8",IF(tblRides[[#This Row],[supply_demand_ratio]]&lt;1,"Between 0.8-1.0",IF(tblRides[[#This Row],[supply_demand_ratio]]&lt;=1.2,"Between 1.0-1.2","Above 1.2")))</f>
        <v>Below 0.8</v>
      </c>
    </row>
    <row r="6352" spans="1:25" x14ac:dyDescent="0.3">
      <c r="A6352" t="s">
        <v>6407</v>
      </c>
      <c r="B6352" s="1">
        <v>46079.407638888886</v>
      </c>
      <c r="C6352" s="2">
        <v>46079</v>
      </c>
      <c r="D6352">
        <v>9</v>
      </c>
      <c r="E6352" t="s">
        <v>25</v>
      </c>
      <c r="F6352" t="s">
        <v>34</v>
      </c>
      <c r="G6352">
        <v>10.4</v>
      </c>
      <c r="H6352">
        <v>217.1</v>
      </c>
      <c r="I6352">
        <v>207.3</v>
      </c>
      <c r="J6352">
        <v>1</v>
      </c>
      <c r="K6352">
        <v>5.7</v>
      </c>
      <c r="L6352">
        <v>8.5</v>
      </c>
      <c r="M6352">
        <v>110</v>
      </c>
      <c r="N6352" t="s">
        <v>27</v>
      </c>
      <c r="O6352">
        <v>0.88800000000000001</v>
      </c>
      <c r="P6352" t="s">
        <v>28</v>
      </c>
      <c r="Q6352" t="s">
        <v>29</v>
      </c>
      <c r="R6352">
        <v>4.71</v>
      </c>
      <c r="S6352">
        <v>0</v>
      </c>
      <c r="T6352">
        <v>-9.8000000000000007</v>
      </c>
      <c r="U6352">
        <v>2.8</v>
      </c>
      <c r="V6352" t="s">
        <v>30</v>
      </c>
      <c r="W6352" t="s">
        <v>45</v>
      </c>
      <c r="X6352">
        <v>1</v>
      </c>
      <c r="Y6352" t="str">
        <f>IF(tblRides[[#This Row],[supply_demand_ratio]]&lt;0.8,"Below 0.8",IF(tblRides[[#This Row],[supply_demand_ratio]]&lt;1,"Between 0.8-1.0",IF(tblRides[[#This Row],[supply_demand_ratio]]&lt;=1.2,"Between 1.0-1.2","Above 1.2")))</f>
        <v>Between 0.8-1.0</v>
      </c>
    </row>
    <row r="6353" spans="1:25" x14ac:dyDescent="0.3">
      <c r="A6353" t="s">
        <v>6408</v>
      </c>
      <c r="B6353" s="1">
        <v>46079.408333333333</v>
      </c>
      <c r="C6353" s="2">
        <v>46079</v>
      </c>
      <c r="D6353">
        <v>9</v>
      </c>
      <c r="E6353" t="s">
        <v>43</v>
      </c>
      <c r="F6353" t="s">
        <v>26</v>
      </c>
      <c r="G6353">
        <v>4.3</v>
      </c>
      <c r="H6353">
        <v>95.05</v>
      </c>
      <c r="I6353">
        <v>93.24</v>
      </c>
      <c r="J6353">
        <v>1</v>
      </c>
      <c r="K6353">
        <v>2.6</v>
      </c>
      <c r="L6353">
        <v>5.3</v>
      </c>
      <c r="M6353">
        <v>54</v>
      </c>
      <c r="N6353" t="s">
        <v>41</v>
      </c>
      <c r="O6353">
        <v>1.073</v>
      </c>
      <c r="P6353" t="s">
        <v>28</v>
      </c>
      <c r="Q6353" t="s">
        <v>29</v>
      </c>
      <c r="R6353">
        <v>4.76</v>
      </c>
      <c r="S6353">
        <v>43</v>
      </c>
      <c r="T6353">
        <v>-1.81</v>
      </c>
      <c r="U6353">
        <v>2.7</v>
      </c>
      <c r="V6353" t="s">
        <v>30</v>
      </c>
      <c r="W6353" t="s">
        <v>31</v>
      </c>
      <c r="X6353">
        <v>1</v>
      </c>
      <c r="Y6353" t="str">
        <f>IF(tblRides[[#This Row],[supply_demand_ratio]]&lt;0.8,"Below 0.8",IF(tblRides[[#This Row],[supply_demand_ratio]]&lt;1,"Between 0.8-1.0",IF(tblRides[[#This Row],[supply_demand_ratio]]&lt;=1.2,"Between 1.0-1.2","Above 1.2")))</f>
        <v>Between 1.0-1.2</v>
      </c>
    </row>
    <row r="6354" spans="1:25" x14ac:dyDescent="0.3">
      <c r="A6354" t="s">
        <v>6409</v>
      </c>
      <c r="B6354" s="1">
        <v>46079.413194444445</v>
      </c>
      <c r="C6354" s="2">
        <v>46079</v>
      </c>
      <c r="D6354">
        <v>9</v>
      </c>
      <c r="E6354" t="s">
        <v>25</v>
      </c>
      <c r="F6354" t="s">
        <v>26</v>
      </c>
      <c r="G6354">
        <v>4.8</v>
      </c>
      <c r="H6354">
        <v>143.74</v>
      </c>
      <c r="I6354">
        <v>145.16999999999999</v>
      </c>
      <c r="J6354">
        <v>1.2</v>
      </c>
      <c r="K6354">
        <v>8.8000000000000007</v>
      </c>
      <c r="L6354">
        <v>12.7</v>
      </c>
      <c r="M6354">
        <v>96</v>
      </c>
      <c r="N6354" t="s">
        <v>27</v>
      </c>
      <c r="O6354">
        <v>0.69699999999999995</v>
      </c>
      <c r="P6354" t="s">
        <v>28</v>
      </c>
      <c r="Q6354" t="s">
        <v>29</v>
      </c>
      <c r="R6354">
        <v>4.6100000000000003</v>
      </c>
      <c r="S6354">
        <v>7</v>
      </c>
      <c r="T6354">
        <v>1.43</v>
      </c>
      <c r="U6354">
        <v>3.9</v>
      </c>
      <c r="V6354" t="s">
        <v>30</v>
      </c>
      <c r="W6354" t="s">
        <v>45</v>
      </c>
      <c r="X6354">
        <v>1</v>
      </c>
      <c r="Y6354" t="str">
        <f>IF(tblRides[[#This Row],[supply_demand_ratio]]&lt;0.8,"Below 0.8",IF(tblRides[[#This Row],[supply_demand_ratio]]&lt;1,"Between 0.8-1.0",IF(tblRides[[#This Row],[supply_demand_ratio]]&lt;=1.2,"Between 1.0-1.2","Above 1.2")))</f>
        <v>Below 0.8</v>
      </c>
    </row>
    <row r="6355" spans="1:25" x14ac:dyDescent="0.3">
      <c r="A6355" t="s">
        <v>6410</v>
      </c>
      <c r="B6355" s="1">
        <v>46079.413888888892</v>
      </c>
      <c r="C6355" s="2">
        <v>46079</v>
      </c>
      <c r="D6355">
        <v>9</v>
      </c>
      <c r="E6355" t="s">
        <v>25</v>
      </c>
      <c r="F6355" t="s">
        <v>26</v>
      </c>
      <c r="G6355">
        <v>3.4</v>
      </c>
      <c r="H6355">
        <v>114.45</v>
      </c>
      <c r="I6355">
        <v>114.54</v>
      </c>
      <c r="J6355">
        <v>1.3</v>
      </c>
      <c r="K6355">
        <v>7.2</v>
      </c>
      <c r="L6355">
        <v>5.3</v>
      </c>
      <c r="M6355">
        <v>119</v>
      </c>
      <c r="N6355" t="s">
        <v>72</v>
      </c>
      <c r="O6355">
        <v>0.68400000000000005</v>
      </c>
      <c r="P6355" t="s">
        <v>28</v>
      </c>
      <c r="Q6355" t="s">
        <v>29</v>
      </c>
      <c r="R6355">
        <v>4.79</v>
      </c>
      <c r="S6355">
        <v>12</v>
      </c>
      <c r="T6355">
        <v>0.09</v>
      </c>
      <c r="U6355">
        <v>-1.9</v>
      </c>
      <c r="V6355" t="s">
        <v>30</v>
      </c>
      <c r="W6355" t="s">
        <v>45</v>
      </c>
      <c r="X6355">
        <v>1</v>
      </c>
      <c r="Y6355" t="str">
        <f>IF(tblRides[[#This Row],[supply_demand_ratio]]&lt;0.8,"Below 0.8",IF(tblRides[[#This Row],[supply_demand_ratio]]&lt;1,"Between 0.8-1.0",IF(tblRides[[#This Row],[supply_demand_ratio]]&lt;=1.2,"Between 1.0-1.2","Above 1.2")))</f>
        <v>Below 0.8</v>
      </c>
    </row>
    <row r="6356" spans="1:25" x14ac:dyDescent="0.3">
      <c r="A6356" t="s">
        <v>6411</v>
      </c>
      <c r="B6356" s="1">
        <v>46079.420138888891</v>
      </c>
      <c r="C6356" s="2">
        <v>46079</v>
      </c>
      <c r="D6356">
        <v>10</v>
      </c>
      <c r="E6356" t="s">
        <v>43</v>
      </c>
      <c r="F6356" t="s">
        <v>34</v>
      </c>
      <c r="G6356">
        <v>8</v>
      </c>
      <c r="H6356">
        <v>171.61</v>
      </c>
      <c r="I6356">
        <v>167.06</v>
      </c>
      <c r="J6356">
        <v>1.1000000000000001</v>
      </c>
      <c r="K6356">
        <v>4.3</v>
      </c>
      <c r="L6356">
        <v>6</v>
      </c>
      <c r="M6356">
        <v>60</v>
      </c>
      <c r="N6356" t="s">
        <v>27</v>
      </c>
      <c r="O6356">
        <v>1.0720000000000001</v>
      </c>
      <c r="P6356" t="s">
        <v>28</v>
      </c>
      <c r="Q6356" t="s">
        <v>29</v>
      </c>
      <c r="R6356">
        <v>4.18</v>
      </c>
      <c r="S6356">
        <v>0</v>
      </c>
      <c r="T6356">
        <v>-4.55</v>
      </c>
      <c r="U6356">
        <v>1.7</v>
      </c>
      <c r="V6356" t="s">
        <v>30</v>
      </c>
      <c r="W6356" t="s">
        <v>31</v>
      </c>
      <c r="X6356">
        <v>1</v>
      </c>
      <c r="Y6356" t="str">
        <f>IF(tblRides[[#This Row],[supply_demand_ratio]]&lt;0.8,"Below 0.8",IF(tblRides[[#This Row],[supply_demand_ratio]]&lt;1,"Between 0.8-1.0",IF(tblRides[[#This Row],[supply_demand_ratio]]&lt;=1.2,"Between 1.0-1.2","Above 1.2")))</f>
        <v>Between 1.0-1.2</v>
      </c>
    </row>
    <row r="6357" spans="1:25" x14ac:dyDescent="0.3">
      <c r="A6357" t="s">
        <v>6412</v>
      </c>
      <c r="B6357" s="1">
        <v>46079.425694444442</v>
      </c>
      <c r="C6357" s="2">
        <v>46079</v>
      </c>
      <c r="D6357">
        <v>10</v>
      </c>
      <c r="E6357" t="s">
        <v>25</v>
      </c>
      <c r="F6357" t="s">
        <v>34</v>
      </c>
      <c r="G6357">
        <v>2.5</v>
      </c>
      <c r="H6357">
        <v>100.59</v>
      </c>
      <c r="I6357">
        <v>102.25</v>
      </c>
      <c r="J6357">
        <v>1.3</v>
      </c>
      <c r="K6357">
        <v>7.9</v>
      </c>
      <c r="L6357">
        <v>5.6</v>
      </c>
      <c r="M6357">
        <v>110</v>
      </c>
      <c r="N6357" t="s">
        <v>72</v>
      </c>
      <c r="O6357">
        <v>0.76500000000000001</v>
      </c>
      <c r="P6357" t="s">
        <v>28</v>
      </c>
      <c r="Q6357" t="s">
        <v>29</v>
      </c>
      <c r="R6357">
        <v>4.7699999999999996</v>
      </c>
      <c r="S6357">
        <v>0</v>
      </c>
      <c r="T6357">
        <v>1.66</v>
      </c>
      <c r="U6357">
        <v>-2.2999999999999998</v>
      </c>
      <c r="V6357" t="s">
        <v>30</v>
      </c>
      <c r="W6357" t="s">
        <v>45</v>
      </c>
      <c r="X6357">
        <v>1</v>
      </c>
      <c r="Y6357" t="str">
        <f>IF(tblRides[[#This Row],[supply_demand_ratio]]&lt;0.8,"Below 0.8",IF(tblRides[[#This Row],[supply_demand_ratio]]&lt;1,"Between 0.8-1.0",IF(tblRides[[#This Row],[supply_demand_ratio]]&lt;=1.2,"Between 1.0-1.2","Above 1.2")))</f>
        <v>Below 0.8</v>
      </c>
    </row>
    <row r="6358" spans="1:25" x14ac:dyDescent="0.3">
      <c r="A6358" t="s">
        <v>6413</v>
      </c>
      <c r="B6358" s="1">
        <v>46079.4375</v>
      </c>
      <c r="C6358" s="2">
        <v>46079</v>
      </c>
      <c r="D6358">
        <v>10</v>
      </c>
      <c r="E6358" t="s">
        <v>33</v>
      </c>
      <c r="F6358" t="s">
        <v>26</v>
      </c>
      <c r="G6358">
        <v>9.8000000000000007</v>
      </c>
      <c r="H6358">
        <v>266.72000000000003</v>
      </c>
      <c r="J6358">
        <v>1.3</v>
      </c>
      <c r="K6358">
        <v>8.8000000000000007</v>
      </c>
      <c r="L6358">
        <v>10.9</v>
      </c>
      <c r="M6358">
        <v>80</v>
      </c>
      <c r="N6358" t="s">
        <v>27</v>
      </c>
      <c r="O6358">
        <v>0.78500000000000003</v>
      </c>
      <c r="P6358" t="s">
        <v>58</v>
      </c>
      <c r="Q6358" t="s">
        <v>59</v>
      </c>
      <c r="R6358">
        <v>4.76</v>
      </c>
      <c r="S6358">
        <v>1</v>
      </c>
      <c r="U6358">
        <v>2.1</v>
      </c>
      <c r="V6358" t="s">
        <v>30</v>
      </c>
      <c r="W6358" t="s">
        <v>45</v>
      </c>
      <c r="X6358">
        <v>0</v>
      </c>
      <c r="Y6358" t="str">
        <f>IF(tblRides[[#This Row],[supply_demand_ratio]]&lt;0.8,"Below 0.8",IF(tblRides[[#This Row],[supply_demand_ratio]]&lt;1,"Between 0.8-1.0",IF(tblRides[[#This Row],[supply_demand_ratio]]&lt;=1.2,"Between 1.0-1.2","Above 1.2")))</f>
        <v>Below 0.8</v>
      </c>
    </row>
    <row r="6359" spans="1:25" x14ac:dyDescent="0.3">
      <c r="A6359" t="s">
        <v>6414</v>
      </c>
      <c r="B6359" s="1">
        <v>46079.457638888889</v>
      </c>
      <c r="C6359" s="2">
        <v>46079</v>
      </c>
      <c r="D6359">
        <v>10</v>
      </c>
      <c r="E6359" t="s">
        <v>62</v>
      </c>
      <c r="F6359" t="s">
        <v>26</v>
      </c>
      <c r="G6359">
        <v>3.1</v>
      </c>
      <c r="H6359">
        <v>81.96</v>
      </c>
      <c r="I6359">
        <v>84.15</v>
      </c>
      <c r="J6359">
        <v>1</v>
      </c>
      <c r="K6359">
        <v>5.2</v>
      </c>
      <c r="L6359">
        <v>10.9</v>
      </c>
      <c r="M6359">
        <v>59</v>
      </c>
      <c r="N6359" t="s">
        <v>41</v>
      </c>
      <c r="O6359">
        <v>1.9670000000000001</v>
      </c>
      <c r="P6359" t="s">
        <v>28</v>
      </c>
      <c r="Q6359" t="s">
        <v>29</v>
      </c>
      <c r="R6359">
        <v>5</v>
      </c>
      <c r="S6359">
        <v>4</v>
      </c>
      <c r="T6359">
        <v>2.19</v>
      </c>
      <c r="U6359">
        <v>5.7</v>
      </c>
      <c r="V6359" t="s">
        <v>30</v>
      </c>
      <c r="W6359" t="s">
        <v>45</v>
      </c>
      <c r="X6359">
        <v>1</v>
      </c>
      <c r="Y6359" t="str">
        <f>IF(tblRides[[#This Row],[supply_demand_ratio]]&lt;0.8,"Below 0.8",IF(tblRides[[#This Row],[supply_demand_ratio]]&lt;1,"Between 0.8-1.0",IF(tblRides[[#This Row],[supply_demand_ratio]]&lt;=1.2,"Between 1.0-1.2","Above 1.2")))</f>
        <v>Above 1.2</v>
      </c>
    </row>
    <row r="6360" spans="1:25" x14ac:dyDescent="0.3">
      <c r="A6360" t="s">
        <v>6415</v>
      </c>
      <c r="B6360" s="1">
        <v>46079.457638888889</v>
      </c>
      <c r="C6360" s="2">
        <v>46079</v>
      </c>
      <c r="D6360">
        <v>10</v>
      </c>
      <c r="E6360" t="s">
        <v>25</v>
      </c>
      <c r="F6360" t="s">
        <v>34</v>
      </c>
      <c r="G6360">
        <v>6.8</v>
      </c>
      <c r="H6360">
        <v>216.92</v>
      </c>
      <c r="I6360">
        <v>215.69</v>
      </c>
      <c r="J6360">
        <v>1.4</v>
      </c>
      <c r="K6360">
        <v>6.8</v>
      </c>
      <c r="L6360">
        <v>12.4</v>
      </c>
      <c r="M6360">
        <v>108</v>
      </c>
      <c r="N6360" t="s">
        <v>72</v>
      </c>
      <c r="O6360">
        <v>0.626</v>
      </c>
      <c r="P6360" t="s">
        <v>28</v>
      </c>
      <c r="Q6360" t="s">
        <v>29</v>
      </c>
      <c r="R6360">
        <v>4.78</v>
      </c>
      <c r="S6360">
        <v>0</v>
      </c>
      <c r="T6360">
        <v>-1.23</v>
      </c>
      <c r="U6360">
        <v>5.6</v>
      </c>
      <c r="V6360" t="s">
        <v>30</v>
      </c>
      <c r="W6360" t="s">
        <v>45</v>
      </c>
      <c r="X6360">
        <v>1</v>
      </c>
      <c r="Y6360" t="str">
        <f>IF(tblRides[[#This Row],[supply_demand_ratio]]&lt;0.8,"Below 0.8",IF(tblRides[[#This Row],[supply_demand_ratio]]&lt;1,"Between 0.8-1.0",IF(tblRides[[#This Row],[supply_demand_ratio]]&lt;=1.2,"Between 1.0-1.2","Above 1.2")))</f>
        <v>Below 0.8</v>
      </c>
    </row>
    <row r="6361" spans="1:25" x14ac:dyDescent="0.3">
      <c r="A6361" t="s">
        <v>6416</v>
      </c>
      <c r="B6361" s="1">
        <v>46079.470138888886</v>
      </c>
      <c r="C6361" s="2">
        <v>46079</v>
      </c>
      <c r="D6361">
        <v>11</v>
      </c>
      <c r="E6361" t="s">
        <v>25</v>
      </c>
      <c r="F6361" t="s">
        <v>34</v>
      </c>
      <c r="G6361">
        <v>6.7</v>
      </c>
      <c r="H6361">
        <v>146.1</v>
      </c>
      <c r="I6361">
        <v>152.25</v>
      </c>
      <c r="J6361">
        <v>1</v>
      </c>
      <c r="K6361">
        <v>5.6</v>
      </c>
      <c r="L6361">
        <v>2.5</v>
      </c>
      <c r="M6361">
        <v>136</v>
      </c>
      <c r="N6361" t="s">
        <v>27</v>
      </c>
      <c r="O6361">
        <v>1.2090000000000001</v>
      </c>
      <c r="P6361" t="s">
        <v>28</v>
      </c>
      <c r="Q6361" t="s">
        <v>29</v>
      </c>
      <c r="R6361">
        <v>4.26</v>
      </c>
      <c r="S6361">
        <v>0</v>
      </c>
      <c r="T6361">
        <v>6.15</v>
      </c>
      <c r="U6361">
        <v>-3.1</v>
      </c>
      <c r="V6361" t="s">
        <v>30</v>
      </c>
      <c r="W6361" t="s">
        <v>45</v>
      </c>
      <c r="X6361">
        <v>1</v>
      </c>
      <c r="Y6361" t="str">
        <f>IF(tblRides[[#This Row],[supply_demand_ratio]]&lt;0.8,"Below 0.8",IF(tblRides[[#This Row],[supply_demand_ratio]]&lt;1,"Between 0.8-1.0",IF(tblRides[[#This Row],[supply_demand_ratio]]&lt;=1.2,"Between 1.0-1.2","Above 1.2")))</f>
        <v>Above 1.2</v>
      </c>
    </row>
    <row r="6362" spans="1:25" x14ac:dyDescent="0.3">
      <c r="A6362" t="s">
        <v>6417</v>
      </c>
      <c r="B6362" s="1">
        <v>46079.477777777778</v>
      </c>
      <c r="C6362" s="2">
        <v>46079</v>
      </c>
      <c r="D6362">
        <v>11</v>
      </c>
      <c r="E6362" t="s">
        <v>36</v>
      </c>
      <c r="F6362" t="s">
        <v>34</v>
      </c>
      <c r="G6362">
        <v>13.1</v>
      </c>
      <c r="H6362">
        <v>258.08999999999997</v>
      </c>
      <c r="I6362">
        <v>254.23</v>
      </c>
      <c r="J6362">
        <v>1.1000000000000001</v>
      </c>
      <c r="K6362">
        <v>5.4</v>
      </c>
      <c r="L6362">
        <v>2.9</v>
      </c>
      <c r="M6362">
        <v>121</v>
      </c>
      <c r="N6362" t="s">
        <v>27</v>
      </c>
      <c r="O6362">
        <v>0.97299999999999998</v>
      </c>
      <c r="P6362" t="s">
        <v>28</v>
      </c>
      <c r="Q6362" t="s">
        <v>29</v>
      </c>
      <c r="R6362">
        <v>4.63</v>
      </c>
      <c r="S6362">
        <v>0</v>
      </c>
      <c r="T6362">
        <v>-3.86</v>
      </c>
      <c r="U6362">
        <v>-2.5</v>
      </c>
      <c r="V6362" t="s">
        <v>30</v>
      </c>
      <c r="W6362" t="s">
        <v>45</v>
      </c>
      <c r="X6362">
        <v>1</v>
      </c>
      <c r="Y6362" t="str">
        <f>IF(tblRides[[#This Row],[supply_demand_ratio]]&lt;0.8,"Below 0.8",IF(tblRides[[#This Row],[supply_demand_ratio]]&lt;1,"Between 0.8-1.0",IF(tblRides[[#This Row],[supply_demand_ratio]]&lt;=1.2,"Between 1.0-1.2","Above 1.2")))</f>
        <v>Between 0.8-1.0</v>
      </c>
    </row>
    <row r="6363" spans="1:25" x14ac:dyDescent="0.3">
      <c r="A6363" t="s">
        <v>6418</v>
      </c>
      <c r="B6363" s="1">
        <v>46079.494444444441</v>
      </c>
      <c r="C6363" s="2">
        <v>46079</v>
      </c>
      <c r="D6363">
        <v>11</v>
      </c>
      <c r="E6363" t="s">
        <v>43</v>
      </c>
      <c r="F6363" t="s">
        <v>26</v>
      </c>
      <c r="G6363">
        <v>1.1000000000000001</v>
      </c>
      <c r="H6363">
        <v>60.98</v>
      </c>
      <c r="I6363">
        <v>58.15</v>
      </c>
      <c r="J6363">
        <v>1.1000000000000001</v>
      </c>
      <c r="K6363">
        <v>5.4</v>
      </c>
      <c r="L6363">
        <v>7.5</v>
      </c>
      <c r="M6363">
        <v>73</v>
      </c>
      <c r="N6363" t="s">
        <v>41</v>
      </c>
      <c r="O6363">
        <v>1.512</v>
      </c>
      <c r="P6363" t="s">
        <v>28</v>
      </c>
      <c r="Q6363" t="s">
        <v>29</v>
      </c>
      <c r="R6363">
        <v>4.63</v>
      </c>
      <c r="S6363">
        <v>47</v>
      </c>
      <c r="T6363">
        <v>-2.83</v>
      </c>
      <c r="U6363">
        <v>2.1</v>
      </c>
      <c r="V6363" t="s">
        <v>30</v>
      </c>
      <c r="W6363" t="s">
        <v>45</v>
      </c>
      <c r="X6363">
        <v>1</v>
      </c>
      <c r="Y6363" t="str">
        <f>IF(tblRides[[#This Row],[supply_demand_ratio]]&lt;0.8,"Below 0.8",IF(tblRides[[#This Row],[supply_demand_ratio]]&lt;1,"Between 0.8-1.0",IF(tblRides[[#This Row],[supply_demand_ratio]]&lt;=1.2,"Between 1.0-1.2","Above 1.2")))</f>
        <v>Above 1.2</v>
      </c>
    </row>
    <row r="6364" spans="1:25" x14ac:dyDescent="0.3">
      <c r="A6364" t="s">
        <v>6419</v>
      </c>
      <c r="B6364" s="1">
        <v>46079.49722222222</v>
      </c>
      <c r="C6364" s="2">
        <v>46079</v>
      </c>
      <c r="D6364">
        <v>11</v>
      </c>
      <c r="E6364" t="s">
        <v>62</v>
      </c>
      <c r="F6364" t="s">
        <v>26</v>
      </c>
      <c r="G6364">
        <v>10.5</v>
      </c>
      <c r="H6364">
        <v>167.42</v>
      </c>
      <c r="I6364">
        <v>160.72999999999999</v>
      </c>
      <c r="J6364">
        <v>1</v>
      </c>
      <c r="K6364">
        <v>6.5</v>
      </c>
      <c r="L6364">
        <v>5.6</v>
      </c>
      <c r="M6364">
        <v>62</v>
      </c>
      <c r="N6364" t="s">
        <v>41</v>
      </c>
      <c r="O6364">
        <v>1.623</v>
      </c>
      <c r="P6364" t="s">
        <v>28</v>
      </c>
      <c r="Q6364" t="s">
        <v>29</v>
      </c>
      <c r="R6364">
        <v>4.7</v>
      </c>
      <c r="S6364">
        <v>4</v>
      </c>
      <c r="T6364">
        <v>-6.69</v>
      </c>
      <c r="U6364">
        <v>-0.9</v>
      </c>
      <c r="V6364" t="s">
        <v>30</v>
      </c>
      <c r="W6364" t="s">
        <v>45</v>
      </c>
      <c r="X6364">
        <v>1</v>
      </c>
      <c r="Y6364" t="str">
        <f>IF(tblRides[[#This Row],[supply_demand_ratio]]&lt;0.8,"Below 0.8",IF(tblRides[[#This Row],[supply_demand_ratio]]&lt;1,"Between 0.8-1.0",IF(tblRides[[#This Row],[supply_demand_ratio]]&lt;=1.2,"Between 1.0-1.2","Above 1.2")))</f>
        <v>Above 1.2</v>
      </c>
    </row>
    <row r="6365" spans="1:25" x14ac:dyDescent="0.3">
      <c r="A6365" t="s">
        <v>6420</v>
      </c>
      <c r="B6365" s="1">
        <v>46079.503472222219</v>
      </c>
      <c r="C6365" s="2">
        <v>46079</v>
      </c>
      <c r="D6365">
        <v>12</v>
      </c>
      <c r="E6365" t="s">
        <v>43</v>
      </c>
      <c r="F6365" t="s">
        <v>26</v>
      </c>
      <c r="G6365">
        <v>2.5</v>
      </c>
      <c r="H6365">
        <v>76.02</v>
      </c>
      <c r="I6365">
        <v>76.31</v>
      </c>
      <c r="J6365">
        <v>1</v>
      </c>
      <c r="K6365">
        <v>4.0999999999999996</v>
      </c>
      <c r="L6365">
        <v>8.6999999999999993</v>
      </c>
      <c r="M6365">
        <v>62</v>
      </c>
      <c r="N6365" t="s">
        <v>41</v>
      </c>
      <c r="O6365">
        <v>1.234</v>
      </c>
      <c r="P6365" t="s">
        <v>28</v>
      </c>
      <c r="Q6365" t="s">
        <v>29</v>
      </c>
      <c r="R6365">
        <v>4.6500000000000004</v>
      </c>
      <c r="S6365">
        <v>3</v>
      </c>
      <c r="T6365">
        <v>0.28999999999999998</v>
      </c>
      <c r="U6365">
        <v>4.5999999999999996</v>
      </c>
      <c r="V6365" t="s">
        <v>30</v>
      </c>
      <c r="W6365" t="s">
        <v>31</v>
      </c>
      <c r="X6365">
        <v>1</v>
      </c>
      <c r="Y6365" t="str">
        <f>IF(tblRides[[#This Row],[supply_demand_ratio]]&lt;0.8,"Below 0.8",IF(tblRides[[#This Row],[supply_demand_ratio]]&lt;1,"Between 0.8-1.0",IF(tblRides[[#This Row],[supply_demand_ratio]]&lt;=1.2,"Between 1.0-1.2","Above 1.2")))</f>
        <v>Above 1.2</v>
      </c>
    </row>
    <row r="6366" spans="1:25" x14ac:dyDescent="0.3">
      <c r="A6366" t="s">
        <v>6421</v>
      </c>
      <c r="B6366" s="1">
        <v>46079.559027777781</v>
      </c>
      <c r="C6366" s="2">
        <v>46079</v>
      </c>
      <c r="D6366">
        <v>13</v>
      </c>
      <c r="E6366" t="s">
        <v>33</v>
      </c>
      <c r="F6366" t="s">
        <v>26</v>
      </c>
      <c r="G6366">
        <v>10.3</v>
      </c>
      <c r="H6366">
        <v>178.56</v>
      </c>
      <c r="I6366">
        <v>171.51</v>
      </c>
      <c r="J6366">
        <v>1</v>
      </c>
      <c r="K6366">
        <v>6.4</v>
      </c>
      <c r="L6366">
        <v>9.5</v>
      </c>
      <c r="M6366">
        <v>95</v>
      </c>
      <c r="N6366" t="s">
        <v>27</v>
      </c>
      <c r="O6366">
        <v>1.139</v>
      </c>
      <c r="P6366" t="s">
        <v>28</v>
      </c>
      <c r="Q6366" t="s">
        <v>29</v>
      </c>
      <c r="R6366">
        <v>4.7300000000000004</v>
      </c>
      <c r="S6366">
        <v>5</v>
      </c>
      <c r="T6366">
        <v>-7.05</v>
      </c>
      <c r="U6366">
        <v>3.1</v>
      </c>
      <c r="V6366" t="s">
        <v>30</v>
      </c>
      <c r="W6366" t="s">
        <v>45</v>
      </c>
      <c r="X6366">
        <v>1</v>
      </c>
      <c r="Y6366" t="str">
        <f>IF(tblRides[[#This Row],[supply_demand_ratio]]&lt;0.8,"Below 0.8",IF(tblRides[[#This Row],[supply_demand_ratio]]&lt;1,"Between 0.8-1.0",IF(tblRides[[#This Row],[supply_demand_ratio]]&lt;=1.2,"Between 1.0-1.2","Above 1.2")))</f>
        <v>Between 1.0-1.2</v>
      </c>
    </row>
    <row r="6367" spans="1:25" x14ac:dyDescent="0.3">
      <c r="A6367" t="s">
        <v>6422</v>
      </c>
      <c r="B6367" s="1">
        <v>46079.5625</v>
      </c>
      <c r="C6367" s="2">
        <v>46079</v>
      </c>
      <c r="D6367">
        <v>13</v>
      </c>
      <c r="E6367" t="s">
        <v>62</v>
      </c>
      <c r="F6367" t="s">
        <v>26</v>
      </c>
      <c r="G6367">
        <v>2.2000000000000002</v>
      </c>
      <c r="H6367">
        <v>72.12</v>
      </c>
      <c r="I6367">
        <v>74.459999999999994</v>
      </c>
      <c r="J6367">
        <v>1</v>
      </c>
      <c r="K6367">
        <v>3.1</v>
      </c>
      <c r="L6367">
        <v>5.4</v>
      </c>
      <c r="M6367">
        <v>58</v>
      </c>
      <c r="N6367" t="s">
        <v>41</v>
      </c>
      <c r="O6367">
        <v>1.78</v>
      </c>
      <c r="P6367" t="s">
        <v>28</v>
      </c>
      <c r="Q6367" t="s">
        <v>29</v>
      </c>
      <c r="R6367">
        <v>4.53</v>
      </c>
      <c r="S6367">
        <v>5</v>
      </c>
      <c r="T6367">
        <v>2.34</v>
      </c>
      <c r="U6367">
        <v>2.2999999999999998</v>
      </c>
      <c r="V6367" t="s">
        <v>30</v>
      </c>
      <c r="W6367" t="s">
        <v>31</v>
      </c>
      <c r="X6367">
        <v>1</v>
      </c>
      <c r="Y6367" t="str">
        <f>IF(tblRides[[#This Row],[supply_demand_ratio]]&lt;0.8,"Below 0.8",IF(tblRides[[#This Row],[supply_demand_ratio]]&lt;1,"Between 0.8-1.0",IF(tblRides[[#This Row],[supply_demand_ratio]]&lt;=1.2,"Between 1.0-1.2","Above 1.2")))</f>
        <v>Above 1.2</v>
      </c>
    </row>
    <row r="6368" spans="1:25" x14ac:dyDescent="0.3">
      <c r="A6368" t="s">
        <v>6423</v>
      </c>
      <c r="B6368" s="1">
        <v>46079.586111111108</v>
      </c>
      <c r="C6368" s="2">
        <v>46079</v>
      </c>
      <c r="D6368">
        <v>14</v>
      </c>
      <c r="E6368" t="s">
        <v>25</v>
      </c>
      <c r="F6368" t="s">
        <v>26</v>
      </c>
      <c r="G6368">
        <v>5.5</v>
      </c>
      <c r="H6368">
        <v>148.03</v>
      </c>
      <c r="I6368">
        <v>152.75</v>
      </c>
      <c r="J6368">
        <v>1.1000000000000001</v>
      </c>
      <c r="K6368">
        <v>2.9</v>
      </c>
      <c r="L6368">
        <v>1</v>
      </c>
      <c r="M6368">
        <v>131</v>
      </c>
      <c r="N6368" t="s">
        <v>27</v>
      </c>
      <c r="O6368">
        <v>1.2509999999999999</v>
      </c>
      <c r="P6368" t="s">
        <v>28</v>
      </c>
      <c r="Q6368" t="s">
        <v>29</v>
      </c>
      <c r="R6368">
        <v>5</v>
      </c>
      <c r="S6368">
        <v>34</v>
      </c>
      <c r="T6368">
        <v>4.72</v>
      </c>
      <c r="U6368">
        <v>-1.9</v>
      </c>
      <c r="V6368" t="s">
        <v>30</v>
      </c>
      <c r="W6368" t="s">
        <v>31</v>
      </c>
      <c r="X6368">
        <v>1</v>
      </c>
      <c r="Y6368" t="str">
        <f>IF(tblRides[[#This Row],[supply_demand_ratio]]&lt;0.8,"Below 0.8",IF(tblRides[[#This Row],[supply_demand_ratio]]&lt;1,"Between 0.8-1.0",IF(tblRides[[#This Row],[supply_demand_ratio]]&lt;=1.2,"Between 1.0-1.2","Above 1.2")))</f>
        <v>Above 1.2</v>
      </c>
    </row>
    <row r="6369" spans="1:25" x14ac:dyDescent="0.3">
      <c r="A6369" t="s">
        <v>6424</v>
      </c>
      <c r="B6369" s="1">
        <v>46079.586805555555</v>
      </c>
      <c r="C6369" s="2">
        <v>46079</v>
      </c>
      <c r="D6369">
        <v>14</v>
      </c>
      <c r="E6369" t="s">
        <v>36</v>
      </c>
      <c r="F6369" t="s">
        <v>26</v>
      </c>
      <c r="G6369">
        <v>3.7</v>
      </c>
      <c r="H6369">
        <v>99.08</v>
      </c>
      <c r="J6369">
        <v>1</v>
      </c>
      <c r="K6369">
        <v>6.2</v>
      </c>
      <c r="L6369">
        <v>9.4</v>
      </c>
      <c r="M6369">
        <v>110</v>
      </c>
      <c r="N6369" t="s">
        <v>27</v>
      </c>
      <c r="O6369">
        <v>1.1519999999999999</v>
      </c>
      <c r="P6369" t="s">
        <v>37</v>
      </c>
      <c r="Q6369" t="s">
        <v>38</v>
      </c>
      <c r="R6369">
        <v>4.7</v>
      </c>
      <c r="S6369">
        <v>3</v>
      </c>
      <c r="U6369">
        <v>3.2</v>
      </c>
      <c r="V6369" t="s">
        <v>30</v>
      </c>
      <c r="W6369" t="s">
        <v>45</v>
      </c>
      <c r="X6369">
        <v>0</v>
      </c>
      <c r="Y6369" t="str">
        <f>IF(tblRides[[#This Row],[supply_demand_ratio]]&lt;0.8,"Below 0.8",IF(tblRides[[#This Row],[supply_demand_ratio]]&lt;1,"Between 0.8-1.0",IF(tblRides[[#This Row],[supply_demand_ratio]]&lt;=1.2,"Between 1.0-1.2","Above 1.2")))</f>
        <v>Between 1.0-1.2</v>
      </c>
    </row>
    <row r="6370" spans="1:25" x14ac:dyDescent="0.3">
      <c r="A6370" t="s">
        <v>6425</v>
      </c>
      <c r="B6370" s="1">
        <v>46079.602777777778</v>
      </c>
      <c r="C6370" s="2">
        <v>46079</v>
      </c>
      <c r="D6370">
        <v>14</v>
      </c>
      <c r="E6370" t="s">
        <v>33</v>
      </c>
      <c r="F6370" t="s">
        <v>26</v>
      </c>
      <c r="G6370">
        <v>9.6999999999999993</v>
      </c>
      <c r="H6370">
        <v>227.47</v>
      </c>
      <c r="I6370">
        <v>231.51</v>
      </c>
      <c r="J6370">
        <v>1.1000000000000001</v>
      </c>
      <c r="K6370">
        <v>5.2</v>
      </c>
      <c r="L6370">
        <v>7.7</v>
      </c>
      <c r="M6370">
        <v>91</v>
      </c>
      <c r="N6370" t="s">
        <v>41</v>
      </c>
      <c r="O6370">
        <v>1.292</v>
      </c>
      <c r="P6370" t="s">
        <v>28</v>
      </c>
      <c r="Q6370" t="s">
        <v>29</v>
      </c>
      <c r="R6370">
        <v>5</v>
      </c>
      <c r="S6370">
        <v>16</v>
      </c>
      <c r="T6370">
        <v>4.04</v>
      </c>
      <c r="U6370">
        <v>2.5</v>
      </c>
      <c r="V6370" t="s">
        <v>30</v>
      </c>
      <c r="W6370" t="s">
        <v>45</v>
      </c>
      <c r="X6370">
        <v>1</v>
      </c>
      <c r="Y6370" t="str">
        <f>IF(tblRides[[#This Row],[supply_demand_ratio]]&lt;0.8,"Below 0.8",IF(tblRides[[#This Row],[supply_demand_ratio]]&lt;1,"Between 0.8-1.0",IF(tblRides[[#This Row],[supply_demand_ratio]]&lt;=1.2,"Between 1.0-1.2","Above 1.2")))</f>
        <v>Above 1.2</v>
      </c>
    </row>
    <row r="6371" spans="1:25" x14ac:dyDescent="0.3">
      <c r="A6371" t="s">
        <v>6426</v>
      </c>
      <c r="B6371" s="1">
        <v>46079.604861111111</v>
      </c>
      <c r="C6371" s="2">
        <v>46079</v>
      </c>
      <c r="D6371">
        <v>14</v>
      </c>
      <c r="E6371" t="s">
        <v>36</v>
      </c>
      <c r="F6371" t="s">
        <v>26</v>
      </c>
      <c r="G6371">
        <v>2.1</v>
      </c>
      <c r="H6371">
        <v>66.760000000000005</v>
      </c>
      <c r="I6371">
        <v>62.95</v>
      </c>
      <c r="J6371">
        <v>1</v>
      </c>
      <c r="K6371">
        <v>4</v>
      </c>
      <c r="L6371">
        <v>4.5999999999999996</v>
      </c>
      <c r="M6371">
        <v>128</v>
      </c>
      <c r="N6371" t="s">
        <v>27</v>
      </c>
      <c r="O6371">
        <v>1.294</v>
      </c>
      <c r="P6371" t="s">
        <v>28</v>
      </c>
      <c r="Q6371" t="s">
        <v>29</v>
      </c>
      <c r="R6371">
        <v>4.45</v>
      </c>
      <c r="S6371">
        <v>30</v>
      </c>
      <c r="T6371">
        <v>-3.81</v>
      </c>
      <c r="U6371">
        <v>0.6</v>
      </c>
      <c r="V6371" t="s">
        <v>30</v>
      </c>
      <c r="W6371" t="s">
        <v>31</v>
      </c>
      <c r="X6371">
        <v>1</v>
      </c>
      <c r="Y6371" t="str">
        <f>IF(tblRides[[#This Row],[supply_demand_ratio]]&lt;0.8,"Below 0.8",IF(tblRides[[#This Row],[supply_demand_ratio]]&lt;1,"Between 0.8-1.0",IF(tblRides[[#This Row],[supply_demand_ratio]]&lt;=1.2,"Between 1.0-1.2","Above 1.2")))</f>
        <v>Above 1.2</v>
      </c>
    </row>
    <row r="6372" spans="1:25" x14ac:dyDescent="0.3">
      <c r="A6372" t="s">
        <v>6427</v>
      </c>
      <c r="B6372" s="1">
        <v>46079.607638888891</v>
      </c>
      <c r="C6372" s="2">
        <v>46079</v>
      </c>
      <c r="D6372">
        <v>14</v>
      </c>
      <c r="E6372" t="s">
        <v>25</v>
      </c>
      <c r="F6372" t="s">
        <v>26</v>
      </c>
      <c r="G6372">
        <v>1.5</v>
      </c>
      <c r="H6372">
        <v>62.38</v>
      </c>
      <c r="I6372">
        <v>62.18</v>
      </c>
      <c r="J6372">
        <v>1</v>
      </c>
      <c r="K6372">
        <v>5</v>
      </c>
      <c r="L6372">
        <v>1.5</v>
      </c>
      <c r="M6372">
        <v>117</v>
      </c>
      <c r="N6372" t="s">
        <v>27</v>
      </c>
      <c r="O6372">
        <v>0.91400000000000003</v>
      </c>
      <c r="P6372" t="s">
        <v>28</v>
      </c>
      <c r="Q6372" t="s">
        <v>29</v>
      </c>
      <c r="R6372">
        <v>4.6399999999999997</v>
      </c>
      <c r="S6372">
        <v>17</v>
      </c>
      <c r="T6372">
        <v>-0.2</v>
      </c>
      <c r="U6372">
        <v>-3.5</v>
      </c>
      <c r="V6372" t="s">
        <v>30</v>
      </c>
      <c r="W6372" t="s">
        <v>31</v>
      </c>
      <c r="X6372">
        <v>1</v>
      </c>
      <c r="Y6372" t="str">
        <f>IF(tblRides[[#This Row],[supply_demand_ratio]]&lt;0.8,"Below 0.8",IF(tblRides[[#This Row],[supply_demand_ratio]]&lt;1,"Between 0.8-1.0",IF(tblRides[[#This Row],[supply_demand_ratio]]&lt;=1.2,"Between 1.0-1.2","Above 1.2")))</f>
        <v>Between 0.8-1.0</v>
      </c>
    </row>
    <row r="6373" spans="1:25" x14ac:dyDescent="0.3">
      <c r="A6373" t="s">
        <v>6428</v>
      </c>
      <c r="B6373" s="1">
        <v>46079.616666666669</v>
      </c>
      <c r="C6373" s="2">
        <v>46079</v>
      </c>
      <c r="D6373">
        <v>14</v>
      </c>
      <c r="E6373" t="s">
        <v>43</v>
      </c>
      <c r="F6373" t="s">
        <v>26</v>
      </c>
      <c r="G6373">
        <v>6.3</v>
      </c>
      <c r="H6373">
        <v>139.19</v>
      </c>
      <c r="I6373">
        <v>138.54</v>
      </c>
      <c r="J6373">
        <v>1</v>
      </c>
      <c r="K6373">
        <v>3.7</v>
      </c>
      <c r="L6373">
        <v>9</v>
      </c>
      <c r="M6373">
        <v>61</v>
      </c>
      <c r="N6373" t="s">
        <v>41</v>
      </c>
      <c r="O6373">
        <v>1.4339999999999999</v>
      </c>
      <c r="P6373" t="s">
        <v>28</v>
      </c>
      <c r="Q6373" t="s">
        <v>29</v>
      </c>
      <c r="R6373">
        <v>4.87</v>
      </c>
      <c r="S6373">
        <v>11</v>
      </c>
      <c r="T6373">
        <v>-0.65</v>
      </c>
      <c r="U6373">
        <v>5.3</v>
      </c>
      <c r="V6373" t="s">
        <v>30</v>
      </c>
      <c r="W6373" t="s">
        <v>31</v>
      </c>
      <c r="X6373">
        <v>1</v>
      </c>
      <c r="Y6373" t="str">
        <f>IF(tblRides[[#This Row],[supply_demand_ratio]]&lt;0.8,"Below 0.8",IF(tblRides[[#This Row],[supply_demand_ratio]]&lt;1,"Between 0.8-1.0",IF(tblRides[[#This Row],[supply_demand_ratio]]&lt;=1.2,"Between 1.0-1.2","Above 1.2")))</f>
        <v>Above 1.2</v>
      </c>
    </row>
    <row r="6374" spans="1:25" x14ac:dyDescent="0.3">
      <c r="A6374" t="s">
        <v>6429</v>
      </c>
      <c r="B6374" s="1">
        <v>46079.618055555555</v>
      </c>
      <c r="C6374" s="2">
        <v>46079</v>
      </c>
      <c r="D6374">
        <v>14</v>
      </c>
      <c r="E6374" t="s">
        <v>25</v>
      </c>
      <c r="F6374" t="s">
        <v>26</v>
      </c>
      <c r="G6374">
        <v>2.4</v>
      </c>
      <c r="H6374">
        <v>73.64</v>
      </c>
      <c r="J6374">
        <v>1</v>
      </c>
      <c r="K6374">
        <v>3.9</v>
      </c>
      <c r="L6374">
        <v>1.3</v>
      </c>
      <c r="M6374">
        <v>116</v>
      </c>
      <c r="N6374" t="s">
        <v>27</v>
      </c>
      <c r="O6374">
        <v>1.0129999999999999</v>
      </c>
      <c r="P6374" t="s">
        <v>58</v>
      </c>
      <c r="Q6374" t="s">
        <v>88</v>
      </c>
      <c r="R6374">
        <v>4.42</v>
      </c>
      <c r="S6374">
        <v>6</v>
      </c>
      <c r="U6374">
        <v>-2.6</v>
      </c>
      <c r="V6374" t="s">
        <v>30</v>
      </c>
      <c r="W6374" t="s">
        <v>31</v>
      </c>
      <c r="X6374">
        <v>0</v>
      </c>
      <c r="Y6374" t="str">
        <f>IF(tblRides[[#This Row],[supply_demand_ratio]]&lt;0.8,"Below 0.8",IF(tblRides[[#This Row],[supply_demand_ratio]]&lt;1,"Between 0.8-1.0",IF(tblRides[[#This Row],[supply_demand_ratio]]&lt;=1.2,"Between 1.0-1.2","Above 1.2")))</f>
        <v>Between 1.0-1.2</v>
      </c>
    </row>
    <row r="6375" spans="1:25" x14ac:dyDescent="0.3">
      <c r="A6375" t="s">
        <v>6430</v>
      </c>
      <c r="B6375" s="1">
        <v>46079.619444444441</v>
      </c>
      <c r="C6375" s="2">
        <v>46079</v>
      </c>
      <c r="D6375">
        <v>14</v>
      </c>
      <c r="E6375" t="s">
        <v>62</v>
      </c>
      <c r="F6375" t="s">
        <v>34</v>
      </c>
      <c r="G6375">
        <v>7.3</v>
      </c>
      <c r="H6375">
        <v>145.88</v>
      </c>
      <c r="I6375">
        <v>145.37</v>
      </c>
      <c r="J6375">
        <v>1</v>
      </c>
      <c r="K6375">
        <v>2</v>
      </c>
      <c r="L6375">
        <v>1</v>
      </c>
      <c r="M6375">
        <v>64</v>
      </c>
      <c r="N6375" t="s">
        <v>41</v>
      </c>
      <c r="O6375">
        <v>2.2000000000000002</v>
      </c>
      <c r="P6375" t="s">
        <v>28</v>
      </c>
      <c r="Q6375" t="s">
        <v>29</v>
      </c>
      <c r="R6375">
        <v>4.96</v>
      </c>
      <c r="S6375">
        <v>0</v>
      </c>
      <c r="T6375">
        <v>-0.51</v>
      </c>
      <c r="U6375">
        <v>-1</v>
      </c>
      <c r="V6375" t="s">
        <v>30</v>
      </c>
      <c r="W6375" t="s">
        <v>31</v>
      </c>
      <c r="X6375">
        <v>1</v>
      </c>
      <c r="Y6375" t="str">
        <f>IF(tblRides[[#This Row],[supply_demand_ratio]]&lt;0.8,"Below 0.8",IF(tblRides[[#This Row],[supply_demand_ratio]]&lt;1,"Between 0.8-1.0",IF(tblRides[[#This Row],[supply_demand_ratio]]&lt;=1.2,"Between 1.0-1.2","Above 1.2")))</f>
        <v>Above 1.2</v>
      </c>
    </row>
    <row r="6376" spans="1:25" x14ac:dyDescent="0.3">
      <c r="A6376" t="s">
        <v>6431</v>
      </c>
      <c r="B6376" s="1">
        <v>46079.644444444442</v>
      </c>
      <c r="C6376" s="2">
        <v>46079</v>
      </c>
      <c r="D6376">
        <v>15</v>
      </c>
      <c r="E6376" t="s">
        <v>25</v>
      </c>
      <c r="F6376" t="s">
        <v>26</v>
      </c>
      <c r="G6376">
        <v>6.8</v>
      </c>
      <c r="H6376">
        <v>150.25</v>
      </c>
      <c r="I6376">
        <v>155.63999999999999</v>
      </c>
      <c r="J6376">
        <v>1</v>
      </c>
      <c r="K6376">
        <v>3.1</v>
      </c>
      <c r="L6376">
        <v>5.4</v>
      </c>
      <c r="M6376">
        <v>119</v>
      </c>
      <c r="N6376" t="s">
        <v>27</v>
      </c>
      <c r="O6376">
        <v>0.97199999999999998</v>
      </c>
      <c r="P6376" t="s">
        <v>28</v>
      </c>
      <c r="Q6376" t="s">
        <v>29</v>
      </c>
      <c r="R6376">
        <v>4.75</v>
      </c>
      <c r="S6376">
        <v>6</v>
      </c>
      <c r="T6376">
        <v>5.39</v>
      </c>
      <c r="U6376">
        <v>2.2999999999999998</v>
      </c>
      <c r="V6376" t="s">
        <v>30</v>
      </c>
      <c r="W6376" t="s">
        <v>31</v>
      </c>
      <c r="X6376">
        <v>1</v>
      </c>
      <c r="Y6376" t="str">
        <f>IF(tblRides[[#This Row],[supply_demand_ratio]]&lt;0.8,"Below 0.8",IF(tblRides[[#This Row],[supply_demand_ratio]]&lt;1,"Between 0.8-1.0",IF(tblRides[[#This Row],[supply_demand_ratio]]&lt;=1.2,"Between 1.0-1.2","Above 1.2")))</f>
        <v>Between 0.8-1.0</v>
      </c>
    </row>
    <row r="6377" spans="1:25" x14ac:dyDescent="0.3">
      <c r="A6377" t="s">
        <v>6432</v>
      </c>
      <c r="B6377" s="1">
        <v>46079.662499999999</v>
      </c>
      <c r="C6377" s="2">
        <v>46079</v>
      </c>
      <c r="D6377">
        <v>15</v>
      </c>
      <c r="E6377" t="s">
        <v>25</v>
      </c>
      <c r="F6377" t="s">
        <v>26</v>
      </c>
      <c r="G6377">
        <v>5.3</v>
      </c>
      <c r="H6377">
        <v>113.81</v>
      </c>
      <c r="I6377">
        <v>112.72</v>
      </c>
      <c r="J6377">
        <v>1</v>
      </c>
      <c r="K6377">
        <v>4.2</v>
      </c>
      <c r="L6377">
        <v>8.1</v>
      </c>
      <c r="M6377">
        <v>122</v>
      </c>
      <c r="N6377" t="s">
        <v>41</v>
      </c>
      <c r="O6377">
        <v>1.357</v>
      </c>
      <c r="P6377" t="s">
        <v>28</v>
      </c>
      <c r="Q6377" t="s">
        <v>29</v>
      </c>
      <c r="R6377">
        <v>4.75</v>
      </c>
      <c r="S6377">
        <v>19</v>
      </c>
      <c r="T6377">
        <v>-1.0900000000000001</v>
      </c>
      <c r="U6377">
        <v>3.9</v>
      </c>
      <c r="V6377" t="s">
        <v>30</v>
      </c>
      <c r="W6377" t="s">
        <v>31</v>
      </c>
      <c r="X6377">
        <v>1</v>
      </c>
      <c r="Y6377" t="str">
        <f>IF(tblRides[[#This Row],[supply_demand_ratio]]&lt;0.8,"Below 0.8",IF(tblRides[[#This Row],[supply_demand_ratio]]&lt;1,"Between 0.8-1.0",IF(tblRides[[#This Row],[supply_demand_ratio]]&lt;=1.2,"Between 1.0-1.2","Above 1.2")))</f>
        <v>Above 1.2</v>
      </c>
    </row>
    <row r="6378" spans="1:25" x14ac:dyDescent="0.3">
      <c r="A6378" t="s">
        <v>6433</v>
      </c>
      <c r="B6378" s="1">
        <v>46079.678472222222</v>
      </c>
      <c r="C6378" s="2">
        <v>46079</v>
      </c>
      <c r="D6378">
        <v>16</v>
      </c>
      <c r="E6378" t="s">
        <v>62</v>
      </c>
      <c r="F6378" t="s">
        <v>26</v>
      </c>
      <c r="G6378">
        <v>5.5</v>
      </c>
      <c r="H6378">
        <v>115.79</v>
      </c>
      <c r="I6378">
        <v>116.47</v>
      </c>
      <c r="J6378">
        <v>1</v>
      </c>
      <c r="K6378">
        <v>2</v>
      </c>
      <c r="L6378">
        <v>1</v>
      </c>
      <c r="M6378">
        <v>54</v>
      </c>
      <c r="N6378" t="s">
        <v>41</v>
      </c>
      <c r="O6378">
        <v>1.766</v>
      </c>
      <c r="P6378" t="s">
        <v>28</v>
      </c>
      <c r="Q6378" t="s">
        <v>29</v>
      </c>
      <c r="R6378">
        <v>4.9800000000000004</v>
      </c>
      <c r="S6378">
        <v>6</v>
      </c>
      <c r="T6378">
        <v>0.68</v>
      </c>
      <c r="U6378">
        <v>-1</v>
      </c>
      <c r="V6378" t="s">
        <v>30</v>
      </c>
      <c r="W6378" t="s">
        <v>31</v>
      </c>
      <c r="X6378">
        <v>1</v>
      </c>
      <c r="Y6378" t="str">
        <f>IF(tblRides[[#This Row],[supply_demand_ratio]]&lt;0.8,"Below 0.8",IF(tblRides[[#This Row],[supply_demand_ratio]]&lt;1,"Between 0.8-1.0",IF(tblRides[[#This Row],[supply_demand_ratio]]&lt;=1.2,"Between 1.0-1.2","Above 1.2")))</f>
        <v>Above 1.2</v>
      </c>
    </row>
    <row r="6379" spans="1:25" x14ac:dyDescent="0.3">
      <c r="A6379" t="s">
        <v>6434</v>
      </c>
      <c r="B6379" s="1">
        <v>46079.680555555555</v>
      </c>
      <c r="C6379" s="2">
        <v>46079</v>
      </c>
      <c r="D6379">
        <v>16</v>
      </c>
      <c r="E6379" t="s">
        <v>43</v>
      </c>
      <c r="F6379" t="s">
        <v>34</v>
      </c>
      <c r="G6379">
        <v>7.3</v>
      </c>
      <c r="H6379">
        <v>158.84</v>
      </c>
      <c r="I6379">
        <v>159.86000000000001</v>
      </c>
      <c r="J6379">
        <v>1</v>
      </c>
      <c r="K6379">
        <v>2</v>
      </c>
      <c r="L6379">
        <v>1</v>
      </c>
      <c r="M6379">
        <v>46</v>
      </c>
      <c r="N6379" t="s">
        <v>41</v>
      </c>
      <c r="O6379">
        <v>0.93100000000000005</v>
      </c>
      <c r="P6379" t="s">
        <v>28</v>
      </c>
      <c r="Q6379" t="s">
        <v>29</v>
      </c>
      <c r="R6379">
        <v>4.63</v>
      </c>
      <c r="S6379">
        <v>0</v>
      </c>
      <c r="T6379">
        <v>1.02</v>
      </c>
      <c r="U6379">
        <v>-1</v>
      </c>
      <c r="V6379" t="s">
        <v>30</v>
      </c>
      <c r="W6379" t="s">
        <v>31</v>
      </c>
      <c r="X6379">
        <v>1</v>
      </c>
      <c r="Y6379" t="str">
        <f>IF(tblRides[[#This Row],[supply_demand_ratio]]&lt;0.8,"Below 0.8",IF(tblRides[[#This Row],[supply_demand_ratio]]&lt;1,"Between 0.8-1.0",IF(tblRides[[#This Row],[supply_demand_ratio]]&lt;=1.2,"Between 1.0-1.2","Above 1.2")))</f>
        <v>Between 0.8-1.0</v>
      </c>
    </row>
    <row r="6380" spans="1:25" x14ac:dyDescent="0.3">
      <c r="A6380" t="s">
        <v>6435</v>
      </c>
      <c r="B6380" s="1">
        <v>46079.700694444444</v>
      </c>
      <c r="C6380" s="2">
        <v>46079</v>
      </c>
      <c r="D6380">
        <v>16</v>
      </c>
      <c r="E6380" t="s">
        <v>33</v>
      </c>
      <c r="F6380" t="s">
        <v>26</v>
      </c>
      <c r="G6380">
        <v>4.9000000000000004</v>
      </c>
      <c r="H6380">
        <v>121.15</v>
      </c>
      <c r="I6380">
        <v>121.5</v>
      </c>
      <c r="J6380">
        <v>1.1000000000000001</v>
      </c>
      <c r="K6380">
        <v>2.6</v>
      </c>
      <c r="L6380">
        <v>4.4000000000000004</v>
      </c>
      <c r="M6380">
        <v>75</v>
      </c>
      <c r="N6380" t="s">
        <v>27</v>
      </c>
      <c r="O6380">
        <v>0.80500000000000005</v>
      </c>
      <c r="P6380" t="s">
        <v>28</v>
      </c>
      <c r="Q6380" t="s">
        <v>29</v>
      </c>
      <c r="R6380">
        <v>4.6100000000000003</v>
      </c>
      <c r="S6380">
        <v>6</v>
      </c>
      <c r="T6380">
        <v>0.35</v>
      </c>
      <c r="U6380">
        <v>1.8</v>
      </c>
      <c r="V6380" t="s">
        <v>30</v>
      </c>
      <c r="W6380" t="s">
        <v>31</v>
      </c>
      <c r="X6380">
        <v>1</v>
      </c>
      <c r="Y6380" t="str">
        <f>IF(tblRides[[#This Row],[supply_demand_ratio]]&lt;0.8,"Below 0.8",IF(tblRides[[#This Row],[supply_demand_ratio]]&lt;1,"Between 0.8-1.0",IF(tblRides[[#This Row],[supply_demand_ratio]]&lt;=1.2,"Between 1.0-1.2","Above 1.2")))</f>
        <v>Between 0.8-1.0</v>
      </c>
    </row>
    <row r="6381" spans="1:25" x14ac:dyDescent="0.3">
      <c r="A6381" t="s">
        <v>6436</v>
      </c>
      <c r="B6381" s="1">
        <v>46079.713194444441</v>
      </c>
      <c r="C6381" s="2">
        <v>46079</v>
      </c>
      <c r="D6381">
        <v>17</v>
      </c>
      <c r="E6381" t="s">
        <v>25</v>
      </c>
      <c r="F6381" t="s">
        <v>26</v>
      </c>
      <c r="G6381">
        <v>3.3</v>
      </c>
      <c r="H6381">
        <v>113.58</v>
      </c>
      <c r="I6381">
        <v>113.65</v>
      </c>
      <c r="J6381">
        <v>1.2</v>
      </c>
      <c r="K6381">
        <v>9.6999999999999993</v>
      </c>
      <c r="L6381">
        <v>16.3</v>
      </c>
      <c r="M6381">
        <v>99</v>
      </c>
      <c r="N6381" t="s">
        <v>27</v>
      </c>
      <c r="O6381">
        <v>0.70199999999999996</v>
      </c>
      <c r="P6381" t="s">
        <v>28</v>
      </c>
      <c r="Q6381" t="s">
        <v>29</v>
      </c>
      <c r="R6381">
        <v>4.6399999999999997</v>
      </c>
      <c r="S6381">
        <v>6</v>
      </c>
      <c r="T6381">
        <v>7.0000000000000007E-2</v>
      </c>
      <c r="U6381">
        <v>6.6</v>
      </c>
      <c r="V6381" t="s">
        <v>30</v>
      </c>
      <c r="W6381" t="s">
        <v>45</v>
      </c>
      <c r="X6381">
        <v>1</v>
      </c>
      <c r="Y6381" t="str">
        <f>IF(tblRides[[#This Row],[supply_demand_ratio]]&lt;0.8,"Below 0.8",IF(tblRides[[#This Row],[supply_demand_ratio]]&lt;1,"Between 0.8-1.0",IF(tblRides[[#This Row],[supply_demand_ratio]]&lt;=1.2,"Between 1.0-1.2","Above 1.2")))</f>
        <v>Below 0.8</v>
      </c>
    </row>
    <row r="6382" spans="1:25" x14ac:dyDescent="0.3">
      <c r="A6382" t="s">
        <v>6437</v>
      </c>
      <c r="B6382" s="1">
        <v>46079.720833333333</v>
      </c>
      <c r="C6382" s="2">
        <v>46079</v>
      </c>
      <c r="D6382">
        <v>17</v>
      </c>
      <c r="E6382" t="s">
        <v>33</v>
      </c>
      <c r="F6382" t="s">
        <v>26</v>
      </c>
      <c r="G6382">
        <v>4.7</v>
      </c>
      <c r="H6382">
        <v>133.25</v>
      </c>
      <c r="I6382">
        <v>131.62</v>
      </c>
      <c r="J6382">
        <v>1.1000000000000001</v>
      </c>
      <c r="K6382">
        <v>10.1</v>
      </c>
      <c r="L6382">
        <v>16.100000000000001</v>
      </c>
      <c r="M6382">
        <v>81</v>
      </c>
      <c r="N6382" t="s">
        <v>27</v>
      </c>
      <c r="O6382">
        <v>0.86799999999999999</v>
      </c>
      <c r="P6382" t="s">
        <v>28</v>
      </c>
      <c r="Q6382" t="s">
        <v>29</v>
      </c>
      <c r="R6382">
        <v>4.66</v>
      </c>
      <c r="S6382">
        <v>6</v>
      </c>
      <c r="T6382">
        <v>-1.63</v>
      </c>
      <c r="U6382">
        <v>6</v>
      </c>
      <c r="V6382" t="s">
        <v>30</v>
      </c>
      <c r="W6382" t="s">
        <v>77</v>
      </c>
      <c r="X6382">
        <v>1</v>
      </c>
      <c r="Y6382" t="str">
        <f>IF(tblRides[[#This Row],[supply_demand_ratio]]&lt;0.8,"Below 0.8",IF(tblRides[[#This Row],[supply_demand_ratio]]&lt;1,"Between 0.8-1.0",IF(tblRides[[#This Row],[supply_demand_ratio]]&lt;=1.2,"Between 1.0-1.2","Above 1.2")))</f>
        <v>Between 0.8-1.0</v>
      </c>
    </row>
    <row r="6383" spans="1:25" x14ac:dyDescent="0.3">
      <c r="A6383" t="s">
        <v>6438</v>
      </c>
      <c r="B6383" s="1">
        <v>46079.724999999999</v>
      </c>
      <c r="C6383" s="2">
        <v>46079</v>
      </c>
      <c r="D6383">
        <v>17</v>
      </c>
      <c r="E6383" t="s">
        <v>25</v>
      </c>
      <c r="F6383" t="s">
        <v>26</v>
      </c>
      <c r="G6383">
        <v>4.7</v>
      </c>
      <c r="H6383">
        <v>130.56</v>
      </c>
      <c r="I6383">
        <v>130.80000000000001</v>
      </c>
      <c r="J6383">
        <v>1.1000000000000001</v>
      </c>
      <c r="K6383">
        <v>8.4</v>
      </c>
      <c r="L6383">
        <v>12.1</v>
      </c>
      <c r="M6383">
        <v>91</v>
      </c>
      <c r="N6383" t="s">
        <v>72</v>
      </c>
      <c r="O6383">
        <v>0.61799999999999999</v>
      </c>
      <c r="P6383" t="s">
        <v>28</v>
      </c>
      <c r="Q6383" t="s">
        <v>29</v>
      </c>
      <c r="R6383">
        <v>4.47</v>
      </c>
      <c r="S6383">
        <v>4</v>
      </c>
      <c r="T6383">
        <v>0.24</v>
      </c>
      <c r="U6383">
        <v>3.7</v>
      </c>
      <c r="V6383" t="s">
        <v>30</v>
      </c>
      <c r="W6383" t="s">
        <v>45</v>
      </c>
      <c r="X6383">
        <v>1</v>
      </c>
      <c r="Y6383" t="str">
        <f>IF(tblRides[[#This Row],[supply_demand_ratio]]&lt;0.8,"Below 0.8",IF(tblRides[[#This Row],[supply_demand_ratio]]&lt;1,"Between 0.8-1.0",IF(tblRides[[#This Row],[supply_demand_ratio]]&lt;=1.2,"Between 1.0-1.2","Above 1.2")))</f>
        <v>Below 0.8</v>
      </c>
    </row>
    <row r="6384" spans="1:25" x14ac:dyDescent="0.3">
      <c r="A6384" t="s">
        <v>6439</v>
      </c>
      <c r="B6384" s="1">
        <v>46079.757638888892</v>
      </c>
      <c r="C6384" s="2">
        <v>46079</v>
      </c>
      <c r="D6384">
        <v>18</v>
      </c>
      <c r="E6384" t="s">
        <v>43</v>
      </c>
      <c r="F6384" t="s">
        <v>34</v>
      </c>
      <c r="G6384">
        <v>5.6</v>
      </c>
      <c r="H6384">
        <v>143.26</v>
      </c>
      <c r="I6384">
        <v>140.28</v>
      </c>
      <c r="J6384">
        <v>1.1000000000000001</v>
      </c>
      <c r="K6384">
        <v>6.2</v>
      </c>
      <c r="L6384">
        <v>7.9</v>
      </c>
      <c r="M6384">
        <v>46</v>
      </c>
      <c r="N6384" t="s">
        <v>27</v>
      </c>
      <c r="O6384">
        <v>0.79300000000000004</v>
      </c>
      <c r="P6384" t="s">
        <v>28</v>
      </c>
      <c r="Q6384" t="s">
        <v>29</v>
      </c>
      <c r="R6384">
        <v>4.8</v>
      </c>
      <c r="S6384">
        <v>0</v>
      </c>
      <c r="T6384">
        <v>-2.98</v>
      </c>
      <c r="U6384">
        <v>1.7</v>
      </c>
      <c r="V6384" t="s">
        <v>30</v>
      </c>
      <c r="W6384" t="s">
        <v>45</v>
      </c>
      <c r="X6384">
        <v>1</v>
      </c>
      <c r="Y6384" t="str">
        <f>IF(tblRides[[#This Row],[supply_demand_ratio]]&lt;0.8,"Below 0.8",IF(tblRides[[#This Row],[supply_demand_ratio]]&lt;1,"Between 0.8-1.0",IF(tblRides[[#This Row],[supply_demand_ratio]]&lt;=1.2,"Between 1.0-1.2","Above 1.2")))</f>
        <v>Below 0.8</v>
      </c>
    </row>
    <row r="6385" spans="1:25" x14ac:dyDescent="0.3">
      <c r="A6385" t="s">
        <v>6440</v>
      </c>
      <c r="B6385" s="1">
        <v>46079.774305555555</v>
      </c>
      <c r="C6385" s="2">
        <v>46079</v>
      </c>
      <c r="D6385">
        <v>18</v>
      </c>
      <c r="E6385" t="s">
        <v>33</v>
      </c>
      <c r="F6385" t="s">
        <v>34</v>
      </c>
      <c r="G6385">
        <v>18.600000000000001</v>
      </c>
      <c r="H6385">
        <v>331.94</v>
      </c>
      <c r="I6385">
        <v>324.19</v>
      </c>
      <c r="J6385">
        <v>1.1000000000000001</v>
      </c>
      <c r="K6385">
        <v>9.4</v>
      </c>
      <c r="L6385">
        <v>9.6</v>
      </c>
      <c r="M6385">
        <v>71</v>
      </c>
      <c r="N6385" t="s">
        <v>27</v>
      </c>
      <c r="O6385">
        <v>0.75</v>
      </c>
      <c r="P6385" t="s">
        <v>28</v>
      </c>
      <c r="Q6385" t="s">
        <v>29</v>
      </c>
      <c r="R6385">
        <v>4.6500000000000004</v>
      </c>
      <c r="S6385">
        <v>0</v>
      </c>
      <c r="T6385">
        <v>-7.75</v>
      </c>
      <c r="U6385">
        <v>0.2</v>
      </c>
      <c r="V6385" t="s">
        <v>30</v>
      </c>
      <c r="W6385" t="s">
        <v>45</v>
      </c>
      <c r="X6385">
        <v>1</v>
      </c>
      <c r="Y6385" t="str">
        <f>IF(tblRides[[#This Row],[supply_demand_ratio]]&lt;0.8,"Below 0.8",IF(tblRides[[#This Row],[supply_demand_ratio]]&lt;1,"Between 0.8-1.0",IF(tblRides[[#This Row],[supply_demand_ratio]]&lt;=1.2,"Between 1.0-1.2","Above 1.2")))</f>
        <v>Below 0.8</v>
      </c>
    </row>
    <row r="6386" spans="1:25" x14ac:dyDescent="0.3">
      <c r="A6386" t="s">
        <v>6441</v>
      </c>
      <c r="B6386" s="1">
        <v>46079.781944444447</v>
      </c>
      <c r="C6386" s="2">
        <v>46079</v>
      </c>
      <c r="D6386">
        <v>18</v>
      </c>
      <c r="E6386" t="s">
        <v>43</v>
      </c>
      <c r="F6386" t="s">
        <v>26</v>
      </c>
      <c r="G6386">
        <v>4.5999999999999996</v>
      </c>
      <c r="H6386">
        <v>99.36</v>
      </c>
      <c r="I6386">
        <v>96.57</v>
      </c>
      <c r="J6386">
        <v>1</v>
      </c>
      <c r="K6386">
        <v>3.2</v>
      </c>
      <c r="L6386">
        <v>3.2</v>
      </c>
      <c r="M6386">
        <v>60</v>
      </c>
      <c r="N6386" t="s">
        <v>41</v>
      </c>
      <c r="O6386">
        <v>1.377</v>
      </c>
      <c r="P6386" t="s">
        <v>28</v>
      </c>
      <c r="Q6386" t="s">
        <v>29</v>
      </c>
      <c r="R6386">
        <v>4.68</v>
      </c>
      <c r="S6386">
        <v>5</v>
      </c>
      <c r="T6386">
        <v>-2.79</v>
      </c>
      <c r="U6386">
        <v>0</v>
      </c>
      <c r="V6386" t="s">
        <v>30</v>
      </c>
      <c r="W6386" t="s">
        <v>31</v>
      </c>
      <c r="X6386">
        <v>1</v>
      </c>
      <c r="Y6386" t="str">
        <f>IF(tblRides[[#This Row],[supply_demand_ratio]]&lt;0.8,"Below 0.8",IF(tblRides[[#This Row],[supply_demand_ratio]]&lt;1,"Between 0.8-1.0",IF(tblRides[[#This Row],[supply_demand_ratio]]&lt;=1.2,"Between 1.0-1.2","Above 1.2")))</f>
        <v>Above 1.2</v>
      </c>
    </row>
    <row r="6387" spans="1:25" x14ac:dyDescent="0.3">
      <c r="A6387" t="s">
        <v>6442</v>
      </c>
      <c r="B6387" s="1">
        <v>46079.792361111111</v>
      </c>
      <c r="C6387" s="2">
        <v>46079</v>
      </c>
      <c r="D6387">
        <v>19</v>
      </c>
      <c r="E6387" t="s">
        <v>25</v>
      </c>
      <c r="F6387" t="s">
        <v>34</v>
      </c>
      <c r="G6387">
        <v>12.8</v>
      </c>
      <c r="H6387">
        <v>349.24</v>
      </c>
      <c r="I6387">
        <v>348.13</v>
      </c>
      <c r="J6387">
        <v>1.4</v>
      </c>
      <c r="K6387">
        <v>9.6999999999999993</v>
      </c>
      <c r="L6387">
        <v>9.8000000000000007</v>
      </c>
      <c r="M6387">
        <v>72</v>
      </c>
      <c r="N6387" t="s">
        <v>72</v>
      </c>
      <c r="O6387">
        <v>0.45800000000000002</v>
      </c>
      <c r="P6387" t="s">
        <v>28</v>
      </c>
      <c r="Q6387" t="s">
        <v>29</v>
      </c>
      <c r="R6387">
        <v>4.6900000000000004</v>
      </c>
      <c r="S6387">
        <v>0</v>
      </c>
      <c r="T6387">
        <v>-1.1100000000000001</v>
      </c>
      <c r="U6387">
        <v>0.1</v>
      </c>
      <c r="V6387" t="s">
        <v>30</v>
      </c>
      <c r="W6387" t="s">
        <v>45</v>
      </c>
      <c r="X6387">
        <v>1</v>
      </c>
      <c r="Y6387" t="str">
        <f>IF(tblRides[[#This Row],[supply_demand_ratio]]&lt;0.8,"Below 0.8",IF(tblRides[[#This Row],[supply_demand_ratio]]&lt;1,"Between 0.8-1.0",IF(tblRides[[#This Row],[supply_demand_ratio]]&lt;=1.2,"Between 1.0-1.2","Above 1.2")))</f>
        <v>Below 0.8</v>
      </c>
    </row>
    <row r="6388" spans="1:25" x14ac:dyDescent="0.3">
      <c r="A6388" t="s">
        <v>6443</v>
      </c>
      <c r="B6388" s="1">
        <v>46079.79583333333</v>
      </c>
      <c r="C6388" s="2">
        <v>46079</v>
      </c>
      <c r="D6388">
        <v>19</v>
      </c>
      <c r="E6388" t="s">
        <v>25</v>
      </c>
      <c r="F6388" t="s">
        <v>26</v>
      </c>
      <c r="G6388">
        <v>10.5</v>
      </c>
      <c r="H6388">
        <v>334.29</v>
      </c>
      <c r="J6388">
        <v>1.7</v>
      </c>
      <c r="K6388">
        <v>10.7</v>
      </c>
      <c r="M6388">
        <v>66</v>
      </c>
      <c r="N6388" t="s">
        <v>72</v>
      </c>
      <c r="O6388">
        <v>0.36099999999999999</v>
      </c>
      <c r="P6388" t="s">
        <v>82</v>
      </c>
      <c r="Q6388" t="s">
        <v>83</v>
      </c>
      <c r="R6388">
        <v>4.88</v>
      </c>
      <c r="S6388">
        <v>3</v>
      </c>
      <c r="V6388" t="s">
        <v>30</v>
      </c>
      <c r="W6388" t="s">
        <v>77</v>
      </c>
      <c r="X6388">
        <v>0</v>
      </c>
      <c r="Y6388" t="str">
        <f>IF(tblRides[[#This Row],[supply_demand_ratio]]&lt;0.8,"Below 0.8",IF(tblRides[[#This Row],[supply_demand_ratio]]&lt;1,"Between 0.8-1.0",IF(tblRides[[#This Row],[supply_demand_ratio]]&lt;=1.2,"Between 1.0-1.2","Above 1.2")))</f>
        <v>Below 0.8</v>
      </c>
    </row>
    <row r="6389" spans="1:25" x14ac:dyDescent="0.3">
      <c r="A6389" t="s">
        <v>6444</v>
      </c>
      <c r="B6389" s="1">
        <v>46079.796527777777</v>
      </c>
      <c r="C6389" s="2">
        <v>46079</v>
      </c>
      <c r="D6389">
        <v>19</v>
      </c>
      <c r="E6389" t="s">
        <v>36</v>
      </c>
      <c r="F6389" t="s">
        <v>26</v>
      </c>
      <c r="G6389">
        <v>2.5</v>
      </c>
      <c r="H6389">
        <v>78.92</v>
      </c>
      <c r="I6389">
        <v>74.430000000000007</v>
      </c>
      <c r="J6389">
        <v>1</v>
      </c>
      <c r="K6389">
        <v>5.4</v>
      </c>
      <c r="L6389">
        <v>4.9000000000000004</v>
      </c>
      <c r="M6389">
        <v>107</v>
      </c>
      <c r="N6389" t="s">
        <v>27</v>
      </c>
      <c r="O6389">
        <v>0.94399999999999995</v>
      </c>
      <c r="P6389" t="s">
        <v>28</v>
      </c>
      <c r="Q6389" t="s">
        <v>29</v>
      </c>
      <c r="R6389">
        <v>4.78</v>
      </c>
      <c r="S6389">
        <v>10</v>
      </c>
      <c r="T6389">
        <v>-4.49</v>
      </c>
      <c r="U6389">
        <v>-0.5</v>
      </c>
      <c r="V6389" t="s">
        <v>30</v>
      </c>
      <c r="W6389" t="s">
        <v>45</v>
      </c>
      <c r="X6389">
        <v>1</v>
      </c>
      <c r="Y6389" t="str">
        <f>IF(tblRides[[#This Row],[supply_demand_ratio]]&lt;0.8,"Below 0.8",IF(tblRides[[#This Row],[supply_demand_ratio]]&lt;1,"Between 0.8-1.0",IF(tblRides[[#This Row],[supply_demand_ratio]]&lt;=1.2,"Between 1.0-1.2","Above 1.2")))</f>
        <v>Between 0.8-1.0</v>
      </c>
    </row>
    <row r="6390" spans="1:25" x14ac:dyDescent="0.3">
      <c r="A6390" t="s">
        <v>6445</v>
      </c>
      <c r="B6390" s="1">
        <v>46079.81527777778</v>
      </c>
      <c r="C6390" s="2">
        <v>46079</v>
      </c>
      <c r="D6390">
        <v>19</v>
      </c>
      <c r="E6390" t="s">
        <v>25</v>
      </c>
      <c r="F6390" t="s">
        <v>26</v>
      </c>
      <c r="G6390">
        <v>2.1</v>
      </c>
      <c r="H6390">
        <v>92.9</v>
      </c>
      <c r="I6390">
        <v>97.58</v>
      </c>
      <c r="J6390">
        <v>1.3</v>
      </c>
      <c r="K6390">
        <v>4.7</v>
      </c>
      <c r="L6390">
        <v>4.8</v>
      </c>
      <c r="M6390">
        <v>79</v>
      </c>
      <c r="N6390" t="s">
        <v>72</v>
      </c>
      <c r="O6390">
        <v>0.53</v>
      </c>
      <c r="P6390" t="s">
        <v>28</v>
      </c>
      <c r="Q6390" t="s">
        <v>29</v>
      </c>
      <c r="R6390">
        <v>4.8099999999999996</v>
      </c>
      <c r="S6390">
        <v>29</v>
      </c>
      <c r="T6390">
        <v>4.68</v>
      </c>
      <c r="U6390">
        <v>0.1</v>
      </c>
      <c r="V6390" t="s">
        <v>30</v>
      </c>
      <c r="W6390" t="s">
        <v>31</v>
      </c>
      <c r="X6390">
        <v>1</v>
      </c>
      <c r="Y6390" t="str">
        <f>IF(tblRides[[#This Row],[supply_demand_ratio]]&lt;0.8,"Below 0.8",IF(tblRides[[#This Row],[supply_demand_ratio]]&lt;1,"Between 0.8-1.0",IF(tblRides[[#This Row],[supply_demand_ratio]]&lt;=1.2,"Between 1.0-1.2","Above 1.2")))</f>
        <v>Below 0.8</v>
      </c>
    </row>
    <row r="6391" spans="1:25" x14ac:dyDescent="0.3">
      <c r="A6391" t="s">
        <v>6446</v>
      </c>
      <c r="B6391" s="1">
        <v>46079.842361111114</v>
      </c>
      <c r="C6391" s="2">
        <v>46079</v>
      </c>
      <c r="D6391">
        <v>20</v>
      </c>
      <c r="E6391" t="s">
        <v>25</v>
      </c>
      <c r="F6391" t="s">
        <v>34</v>
      </c>
      <c r="G6391">
        <v>6.2</v>
      </c>
      <c r="H6391">
        <v>151.16</v>
      </c>
      <c r="I6391">
        <v>148.83000000000001</v>
      </c>
      <c r="J6391">
        <v>1.2</v>
      </c>
      <c r="K6391">
        <v>9.3000000000000007</v>
      </c>
      <c r="L6391">
        <v>8.3000000000000007</v>
      </c>
      <c r="M6391">
        <v>98</v>
      </c>
      <c r="N6391" t="s">
        <v>27</v>
      </c>
      <c r="O6391">
        <v>0.72499999999999998</v>
      </c>
      <c r="P6391" t="s">
        <v>28</v>
      </c>
      <c r="Q6391" t="s">
        <v>29</v>
      </c>
      <c r="R6391">
        <v>4.6900000000000004</v>
      </c>
      <c r="S6391">
        <v>0</v>
      </c>
      <c r="T6391">
        <v>-2.33</v>
      </c>
      <c r="U6391">
        <v>-1</v>
      </c>
      <c r="V6391" t="s">
        <v>30</v>
      </c>
      <c r="W6391" t="s">
        <v>45</v>
      </c>
      <c r="X6391">
        <v>1</v>
      </c>
      <c r="Y6391" t="str">
        <f>IF(tblRides[[#This Row],[supply_demand_ratio]]&lt;0.8,"Below 0.8",IF(tblRides[[#This Row],[supply_demand_ratio]]&lt;1,"Between 0.8-1.0",IF(tblRides[[#This Row],[supply_demand_ratio]]&lt;=1.2,"Between 1.0-1.2","Above 1.2")))</f>
        <v>Below 0.8</v>
      </c>
    </row>
    <row r="6392" spans="1:25" x14ac:dyDescent="0.3">
      <c r="A6392" t="s">
        <v>6447</v>
      </c>
      <c r="B6392" s="1">
        <v>46079.84652777778</v>
      </c>
      <c r="C6392" s="2">
        <v>46079</v>
      </c>
      <c r="D6392">
        <v>20</v>
      </c>
      <c r="E6392" t="s">
        <v>43</v>
      </c>
      <c r="F6392" t="s">
        <v>26</v>
      </c>
      <c r="G6392">
        <v>10.3</v>
      </c>
      <c r="H6392">
        <v>211.86</v>
      </c>
      <c r="I6392">
        <v>207.25</v>
      </c>
      <c r="J6392">
        <v>1.1000000000000001</v>
      </c>
      <c r="K6392">
        <v>6</v>
      </c>
      <c r="L6392">
        <v>6.3</v>
      </c>
      <c r="M6392">
        <v>46</v>
      </c>
      <c r="N6392" t="s">
        <v>27</v>
      </c>
      <c r="O6392">
        <v>0.66</v>
      </c>
      <c r="P6392" t="s">
        <v>28</v>
      </c>
      <c r="Q6392" t="s">
        <v>29</v>
      </c>
      <c r="R6392">
        <v>4.82</v>
      </c>
      <c r="S6392">
        <v>4</v>
      </c>
      <c r="T6392">
        <v>-4.6100000000000003</v>
      </c>
      <c r="U6392">
        <v>0.3</v>
      </c>
      <c r="V6392" t="s">
        <v>30</v>
      </c>
      <c r="W6392" t="s">
        <v>45</v>
      </c>
      <c r="X6392">
        <v>1</v>
      </c>
      <c r="Y6392" t="str">
        <f>IF(tblRides[[#This Row],[supply_demand_ratio]]&lt;0.8,"Below 0.8",IF(tblRides[[#This Row],[supply_demand_ratio]]&lt;1,"Between 0.8-1.0",IF(tblRides[[#This Row],[supply_demand_ratio]]&lt;=1.2,"Between 1.0-1.2","Above 1.2")))</f>
        <v>Below 0.8</v>
      </c>
    </row>
    <row r="6393" spans="1:25" x14ac:dyDescent="0.3">
      <c r="A6393" t="s">
        <v>6448</v>
      </c>
      <c r="B6393" s="1">
        <v>46079.849305555559</v>
      </c>
      <c r="C6393" s="2">
        <v>46079</v>
      </c>
      <c r="D6393">
        <v>20</v>
      </c>
      <c r="E6393" t="s">
        <v>43</v>
      </c>
      <c r="F6393" t="s">
        <v>26</v>
      </c>
      <c r="G6393">
        <v>5</v>
      </c>
      <c r="H6393">
        <v>103.39</v>
      </c>
      <c r="I6393">
        <v>100.96</v>
      </c>
      <c r="J6393">
        <v>1</v>
      </c>
      <c r="K6393">
        <v>3.8</v>
      </c>
      <c r="L6393">
        <v>4.3</v>
      </c>
      <c r="M6393">
        <v>53</v>
      </c>
      <c r="N6393" t="s">
        <v>41</v>
      </c>
      <c r="O6393">
        <v>1.3109999999999999</v>
      </c>
      <c r="P6393" t="s">
        <v>28</v>
      </c>
      <c r="Q6393" t="s">
        <v>29</v>
      </c>
      <c r="R6393">
        <v>5</v>
      </c>
      <c r="S6393">
        <v>54</v>
      </c>
      <c r="T6393">
        <v>-2.4300000000000002</v>
      </c>
      <c r="U6393">
        <v>0.5</v>
      </c>
      <c r="V6393" t="s">
        <v>30</v>
      </c>
      <c r="W6393" t="s">
        <v>31</v>
      </c>
      <c r="X6393">
        <v>1</v>
      </c>
      <c r="Y6393" t="str">
        <f>IF(tblRides[[#This Row],[supply_demand_ratio]]&lt;0.8,"Below 0.8",IF(tblRides[[#This Row],[supply_demand_ratio]]&lt;1,"Between 0.8-1.0",IF(tblRides[[#This Row],[supply_demand_ratio]]&lt;=1.2,"Between 1.0-1.2","Above 1.2")))</f>
        <v>Above 1.2</v>
      </c>
    </row>
    <row r="6394" spans="1:25" x14ac:dyDescent="0.3">
      <c r="A6394" t="s">
        <v>6449</v>
      </c>
      <c r="B6394" s="1">
        <v>46079.85</v>
      </c>
      <c r="C6394" s="2">
        <v>46079</v>
      </c>
      <c r="D6394">
        <v>20</v>
      </c>
      <c r="E6394" t="s">
        <v>36</v>
      </c>
      <c r="F6394" t="s">
        <v>34</v>
      </c>
      <c r="G6394">
        <v>6.3</v>
      </c>
      <c r="H6394">
        <v>135.55000000000001</v>
      </c>
      <c r="I6394">
        <v>132.31</v>
      </c>
      <c r="J6394">
        <v>1</v>
      </c>
      <c r="K6394">
        <v>3.4</v>
      </c>
      <c r="L6394">
        <v>5</v>
      </c>
      <c r="M6394">
        <v>92</v>
      </c>
      <c r="N6394" t="s">
        <v>27</v>
      </c>
      <c r="O6394">
        <v>0.79100000000000004</v>
      </c>
      <c r="P6394" t="s">
        <v>28</v>
      </c>
      <c r="Q6394" t="s">
        <v>29</v>
      </c>
      <c r="R6394">
        <v>4.96</v>
      </c>
      <c r="S6394">
        <v>0</v>
      </c>
      <c r="T6394">
        <v>-3.24</v>
      </c>
      <c r="U6394">
        <v>1.6</v>
      </c>
      <c r="V6394" t="s">
        <v>30</v>
      </c>
      <c r="W6394" t="s">
        <v>31</v>
      </c>
      <c r="X6394">
        <v>1</v>
      </c>
      <c r="Y6394" t="str">
        <f>IF(tblRides[[#This Row],[supply_demand_ratio]]&lt;0.8,"Below 0.8",IF(tblRides[[#This Row],[supply_demand_ratio]]&lt;1,"Between 0.8-1.0",IF(tblRides[[#This Row],[supply_demand_ratio]]&lt;=1.2,"Between 1.0-1.2","Above 1.2")))</f>
        <v>Below 0.8</v>
      </c>
    </row>
    <row r="6395" spans="1:25" x14ac:dyDescent="0.3">
      <c r="A6395" t="s">
        <v>6450</v>
      </c>
      <c r="B6395" s="1">
        <v>46079.852083333331</v>
      </c>
      <c r="C6395" s="2">
        <v>46079</v>
      </c>
      <c r="D6395">
        <v>20</v>
      </c>
      <c r="E6395" t="s">
        <v>43</v>
      </c>
      <c r="F6395" t="s">
        <v>34</v>
      </c>
      <c r="G6395">
        <v>6</v>
      </c>
      <c r="H6395">
        <v>120.33</v>
      </c>
      <c r="I6395">
        <v>117.57</v>
      </c>
      <c r="J6395">
        <v>1</v>
      </c>
      <c r="K6395">
        <v>6.5</v>
      </c>
      <c r="L6395">
        <v>8.9</v>
      </c>
      <c r="M6395">
        <v>65</v>
      </c>
      <c r="N6395" t="s">
        <v>41</v>
      </c>
      <c r="O6395">
        <v>1.4259999999999999</v>
      </c>
      <c r="P6395" t="s">
        <v>28</v>
      </c>
      <c r="Q6395" t="s">
        <v>29</v>
      </c>
      <c r="R6395">
        <v>4.53</v>
      </c>
      <c r="S6395">
        <v>0</v>
      </c>
      <c r="T6395">
        <v>-2.76</v>
      </c>
      <c r="U6395">
        <v>2.4</v>
      </c>
      <c r="V6395" t="s">
        <v>30</v>
      </c>
      <c r="W6395" t="s">
        <v>45</v>
      </c>
      <c r="X6395">
        <v>1</v>
      </c>
      <c r="Y6395" t="str">
        <f>IF(tblRides[[#This Row],[supply_demand_ratio]]&lt;0.8,"Below 0.8",IF(tblRides[[#This Row],[supply_demand_ratio]]&lt;1,"Between 0.8-1.0",IF(tblRides[[#This Row],[supply_demand_ratio]]&lt;=1.2,"Between 1.0-1.2","Above 1.2")))</f>
        <v>Above 1.2</v>
      </c>
    </row>
    <row r="6396" spans="1:25" x14ac:dyDescent="0.3">
      <c r="A6396" t="s">
        <v>6451</v>
      </c>
      <c r="B6396" s="1">
        <v>46079.882638888892</v>
      </c>
      <c r="C6396" s="2">
        <v>46079</v>
      </c>
      <c r="D6396">
        <v>21</v>
      </c>
      <c r="E6396" t="s">
        <v>36</v>
      </c>
      <c r="F6396" t="s">
        <v>26</v>
      </c>
      <c r="G6396">
        <v>14.9</v>
      </c>
      <c r="H6396">
        <v>236.4</v>
      </c>
      <c r="J6396">
        <v>1</v>
      </c>
      <c r="K6396">
        <v>5.6</v>
      </c>
      <c r="M6396">
        <v>109</v>
      </c>
      <c r="N6396" t="s">
        <v>41</v>
      </c>
      <c r="O6396">
        <v>1.224</v>
      </c>
      <c r="P6396" t="s">
        <v>82</v>
      </c>
      <c r="Q6396" t="s">
        <v>83</v>
      </c>
      <c r="R6396">
        <v>4.95</v>
      </c>
      <c r="S6396">
        <v>2</v>
      </c>
      <c r="V6396" t="s">
        <v>30</v>
      </c>
      <c r="W6396" t="s">
        <v>45</v>
      </c>
      <c r="X6396">
        <v>0</v>
      </c>
      <c r="Y6396" t="str">
        <f>IF(tblRides[[#This Row],[supply_demand_ratio]]&lt;0.8,"Below 0.8",IF(tblRides[[#This Row],[supply_demand_ratio]]&lt;1,"Between 0.8-1.0",IF(tblRides[[#This Row],[supply_demand_ratio]]&lt;=1.2,"Between 1.0-1.2","Above 1.2")))</f>
        <v>Above 1.2</v>
      </c>
    </row>
    <row r="6397" spans="1:25" x14ac:dyDescent="0.3">
      <c r="A6397" t="s">
        <v>6452</v>
      </c>
      <c r="B6397" s="1">
        <v>46079.888194444444</v>
      </c>
      <c r="C6397" s="2">
        <v>46079</v>
      </c>
      <c r="D6397">
        <v>21</v>
      </c>
      <c r="E6397" t="s">
        <v>33</v>
      </c>
      <c r="F6397" t="s">
        <v>34</v>
      </c>
      <c r="G6397">
        <v>9.6999999999999993</v>
      </c>
      <c r="H6397">
        <v>184.54</v>
      </c>
      <c r="I6397">
        <v>189.74</v>
      </c>
      <c r="J6397">
        <v>1</v>
      </c>
      <c r="K6397">
        <v>6</v>
      </c>
      <c r="L6397">
        <v>10.5</v>
      </c>
      <c r="M6397">
        <v>74</v>
      </c>
      <c r="N6397" t="s">
        <v>41</v>
      </c>
      <c r="O6397">
        <v>1.119</v>
      </c>
      <c r="P6397" t="s">
        <v>28</v>
      </c>
      <c r="Q6397" t="s">
        <v>29</v>
      </c>
      <c r="R6397">
        <v>4.8099999999999996</v>
      </c>
      <c r="S6397">
        <v>0</v>
      </c>
      <c r="T6397">
        <v>5.2</v>
      </c>
      <c r="U6397">
        <v>4.5</v>
      </c>
      <c r="V6397" t="s">
        <v>30</v>
      </c>
      <c r="W6397" t="s">
        <v>45</v>
      </c>
      <c r="X6397">
        <v>1</v>
      </c>
      <c r="Y6397" t="str">
        <f>IF(tblRides[[#This Row],[supply_demand_ratio]]&lt;0.8,"Below 0.8",IF(tblRides[[#This Row],[supply_demand_ratio]]&lt;1,"Between 0.8-1.0",IF(tblRides[[#This Row],[supply_demand_ratio]]&lt;=1.2,"Between 1.0-1.2","Above 1.2")))</f>
        <v>Between 1.0-1.2</v>
      </c>
    </row>
    <row r="6398" spans="1:25" x14ac:dyDescent="0.3">
      <c r="A6398" t="s">
        <v>6453</v>
      </c>
      <c r="B6398" s="1">
        <v>46079.897916666669</v>
      </c>
      <c r="C6398" s="2">
        <v>46079</v>
      </c>
      <c r="D6398">
        <v>21</v>
      </c>
      <c r="E6398" t="s">
        <v>36</v>
      </c>
      <c r="F6398" t="s">
        <v>34</v>
      </c>
      <c r="G6398">
        <v>3.8</v>
      </c>
      <c r="H6398">
        <v>117.25</v>
      </c>
      <c r="J6398">
        <v>1.2</v>
      </c>
      <c r="K6398">
        <v>5.6</v>
      </c>
      <c r="L6398">
        <v>9.9</v>
      </c>
      <c r="M6398">
        <v>81</v>
      </c>
      <c r="N6398" t="s">
        <v>27</v>
      </c>
      <c r="O6398">
        <v>0.69899999999999995</v>
      </c>
      <c r="P6398" t="s">
        <v>58</v>
      </c>
      <c r="Q6398" t="s">
        <v>108</v>
      </c>
      <c r="R6398">
        <v>4.72</v>
      </c>
      <c r="S6398">
        <v>0</v>
      </c>
      <c r="U6398">
        <v>4.3</v>
      </c>
      <c r="V6398" t="s">
        <v>30</v>
      </c>
      <c r="W6398" t="s">
        <v>45</v>
      </c>
      <c r="X6398">
        <v>0</v>
      </c>
      <c r="Y6398" t="str">
        <f>IF(tblRides[[#This Row],[supply_demand_ratio]]&lt;0.8,"Below 0.8",IF(tblRides[[#This Row],[supply_demand_ratio]]&lt;1,"Between 0.8-1.0",IF(tblRides[[#This Row],[supply_demand_ratio]]&lt;=1.2,"Between 1.0-1.2","Above 1.2")))</f>
        <v>Below 0.8</v>
      </c>
    </row>
    <row r="6399" spans="1:25" x14ac:dyDescent="0.3">
      <c r="A6399" t="s">
        <v>6454</v>
      </c>
      <c r="B6399" s="1">
        <v>46079.904861111114</v>
      </c>
      <c r="C6399" s="2">
        <v>46079</v>
      </c>
      <c r="D6399">
        <v>21</v>
      </c>
      <c r="E6399" t="s">
        <v>36</v>
      </c>
      <c r="F6399" t="s">
        <v>26</v>
      </c>
      <c r="G6399">
        <v>1.5</v>
      </c>
      <c r="H6399">
        <v>63.71</v>
      </c>
      <c r="I6399">
        <v>66.069999999999993</v>
      </c>
      <c r="J6399">
        <v>1</v>
      </c>
      <c r="K6399">
        <v>5</v>
      </c>
      <c r="L6399">
        <v>9.8000000000000007</v>
      </c>
      <c r="M6399">
        <v>106</v>
      </c>
      <c r="N6399" t="s">
        <v>27</v>
      </c>
      <c r="O6399">
        <v>0.89900000000000002</v>
      </c>
      <c r="P6399" t="s">
        <v>28</v>
      </c>
      <c r="Q6399" t="s">
        <v>29</v>
      </c>
      <c r="R6399">
        <v>4.88</v>
      </c>
      <c r="S6399">
        <v>6</v>
      </c>
      <c r="T6399">
        <v>2.36</v>
      </c>
      <c r="U6399">
        <v>4.8</v>
      </c>
      <c r="V6399" t="s">
        <v>30</v>
      </c>
      <c r="W6399" t="s">
        <v>31</v>
      </c>
      <c r="X6399">
        <v>1</v>
      </c>
      <c r="Y6399" t="str">
        <f>IF(tblRides[[#This Row],[supply_demand_ratio]]&lt;0.8,"Below 0.8",IF(tblRides[[#This Row],[supply_demand_ratio]]&lt;1,"Between 0.8-1.0",IF(tblRides[[#This Row],[supply_demand_ratio]]&lt;=1.2,"Between 1.0-1.2","Above 1.2")))</f>
        <v>Between 0.8-1.0</v>
      </c>
    </row>
    <row r="6400" spans="1:25" x14ac:dyDescent="0.3">
      <c r="A6400" t="s">
        <v>6455</v>
      </c>
      <c r="B6400" s="1">
        <v>46079.911805555559</v>
      </c>
      <c r="C6400" s="2">
        <v>46079</v>
      </c>
      <c r="D6400">
        <v>21</v>
      </c>
      <c r="E6400" t="s">
        <v>25</v>
      </c>
      <c r="F6400" t="s">
        <v>26</v>
      </c>
      <c r="G6400">
        <v>5.3</v>
      </c>
      <c r="H6400">
        <v>127.38</v>
      </c>
      <c r="I6400">
        <v>131.93</v>
      </c>
      <c r="J6400">
        <v>1.1000000000000001</v>
      </c>
      <c r="K6400">
        <v>4</v>
      </c>
      <c r="L6400">
        <v>6.3</v>
      </c>
      <c r="M6400">
        <v>105</v>
      </c>
      <c r="N6400" t="s">
        <v>27</v>
      </c>
      <c r="O6400">
        <v>0.88300000000000001</v>
      </c>
      <c r="P6400" t="s">
        <v>28</v>
      </c>
      <c r="Q6400" t="s">
        <v>29</v>
      </c>
      <c r="R6400">
        <v>4.8499999999999996</v>
      </c>
      <c r="S6400">
        <v>4</v>
      </c>
      <c r="T6400">
        <v>4.55</v>
      </c>
      <c r="U6400">
        <v>2.2999999999999998</v>
      </c>
      <c r="V6400" t="s">
        <v>30</v>
      </c>
      <c r="W6400" t="s">
        <v>31</v>
      </c>
      <c r="X6400">
        <v>1</v>
      </c>
      <c r="Y6400" t="str">
        <f>IF(tblRides[[#This Row],[supply_demand_ratio]]&lt;0.8,"Below 0.8",IF(tblRides[[#This Row],[supply_demand_ratio]]&lt;1,"Between 0.8-1.0",IF(tblRides[[#This Row],[supply_demand_ratio]]&lt;=1.2,"Between 1.0-1.2","Above 1.2")))</f>
        <v>Between 0.8-1.0</v>
      </c>
    </row>
    <row r="6401" spans="1:25" x14ac:dyDescent="0.3">
      <c r="A6401" t="s">
        <v>6456</v>
      </c>
      <c r="B6401" s="1">
        <v>46079.918055555558</v>
      </c>
      <c r="C6401" s="2">
        <v>46079</v>
      </c>
      <c r="D6401">
        <v>22</v>
      </c>
      <c r="E6401" t="s">
        <v>62</v>
      </c>
      <c r="F6401" t="s">
        <v>34</v>
      </c>
      <c r="G6401">
        <v>5</v>
      </c>
      <c r="H6401">
        <v>112.87</v>
      </c>
      <c r="I6401">
        <v>104.79</v>
      </c>
      <c r="J6401">
        <v>1</v>
      </c>
      <c r="K6401">
        <v>5</v>
      </c>
      <c r="L6401">
        <v>1</v>
      </c>
      <c r="M6401">
        <v>52</v>
      </c>
      <c r="N6401" t="s">
        <v>41</v>
      </c>
      <c r="O6401">
        <v>1.169</v>
      </c>
      <c r="P6401" t="s">
        <v>28</v>
      </c>
      <c r="Q6401" t="s">
        <v>29</v>
      </c>
      <c r="R6401">
        <v>4.76</v>
      </c>
      <c r="S6401">
        <v>0</v>
      </c>
      <c r="T6401">
        <v>-8.08</v>
      </c>
      <c r="U6401">
        <v>-4</v>
      </c>
      <c r="V6401" t="s">
        <v>30</v>
      </c>
      <c r="W6401" t="s">
        <v>31</v>
      </c>
      <c r="X6401">
        <v>1</v>
      </c>
      <c r="Y6401" t="str">
        <f>IF(tblRides[[#This Row],[supply_demand_ratio]]&lt;0.8,"Below 0.8",IF(tblRides[[#This Row],[supply_demand_ratio]]&lt;1,"Between 0.8-1.0",IF(tblRides[[#This Row],[supply_demand_ratio]]&lt;=1.2,"Between 1.0-1.2","Above 1.2")))</f>
        <v>Between 1.0-1.2</v>
      </c>
    </row>
    <row r="6402" spans="1:25" x14ac:dyDescent="0.3">
      <c r="A6402" t="s">
        <v>6457</v>
      </c>
      <c r="B6402" s="1">
        <v>46079.920138888891</v>
      </c>
      <c r="C6402" s="2">
        <v>46079</v>
      </c>
      <c r="D6402">
        <v>22</v>
      </c>
      <c r="E6402" t="s">
        <v>36</v>
      </c>
      <c r="F6402" t="s">
        <v>26</v>
      </c>
      <c r="G6402">
        <v>24.3</v>
      </c>
      <c r="H6402">
        <v>413.37</v>
      </c>
      <c r="I6402">
        <v>420.62</v>
      </c>
      <c r="J6402">
        <v>1</v>
      </c>
      <c r="K6402">
        <v>4.5</v>
      </c>
      <c r="L6402">
        <v>6.9</v>
      </c>
      <c r="M6402">
        <v>120</v>
      </c>
      <c r="N6402" t="s">
        <v>41</v>
      </c>
      <c r="O6402">
        <v>1.837</v>
      </c>
      <c r="P6402" t="s">
        <v>28</v>
      </c>
      <c r="Q6402" t="s">
        <v>29</v>
      </c>
      <c r="R6402">
        <v>4.6500000000000004</v>
      </c>
      <c r="S6402">
        <v>2</v>
      </c>
      <c r="T6402">
        <v>7.25</v>
      </c>
      <c r="U6402">
        <v>2.4</v>
      </c>
      <c r="V6402" t="s">
        <v>30</v>
      </c>
      <c r="W6402" t="s">
        <v>31</v>
      </c>
      <c r="X6402">
        <v>1</v>
      </c>
      <c r="Y6402" t="str">
        <f>IF(tblRides[[#This Row],[supply_demand_ratio]]&lt;0.8,"Below 0.8",IF(tblRides[[#This Row],[supply_demand_ratio]]&lt;1,"Between 0.8-1.0",IF(tblRides[[#This Row],[supply_demand_ratio]]&lt;=1.2,"Between 1.0-1.2","Above 1.2")))</f>
        <v>Above 1.2</v>
      </c>
    </row>
    <row r="6403" spans="1:25" x14ac:dyDescent="0.3">
      <c r="A6403" t="s">
        <v>6458</v>
      </c>
      <c r="B6403" s="1">
        <v>46079.931250000001</v>
      </c>
      <c r="C6403" s="2">
        <v>46079</v>
      </c>
      <c r="D6403">
        <v>22</v>
      </c>
      <c r="E6403" t="s">
        <v>33</v>
      </c>
      <c r="F6403" t="s">
        <v>26</v>
      </c>
      <c r="G6403">
        <v>5.6</v>
      </c>
      <c r="H6403">
        <v>126.13</v>
      </c>
      <c r="I6403">
        <v>121.81</v>
      </c>
      <c r="J6403">
        <v>1.1000000000000001</v>
      </c>
      <c r="K6403">
        <v>3.8</v>
      </c>
      <c r="L6403">
        <v>3.6</v>
      </c>
      <c r="M6403">
        <v>75</v>
      </c>
      <c r="N6403" t="s">
        <v>41</v>
      </c>
      <c r="O6403">
        <v>1.254</v>
      </c>
      <c r="P6403" t="s">
        <v>28</v>
      </c>
      <c r="Q6403" t="s">
        <v>29</v>
      </c>
      <c r="R6403">
        <v>4.57</v>
      </c>
      <c r="S6403">
        <v>3</v>
      </c>
      <c r="T6403">
        <v>-4.32</v>
      </c>
      <c r="U6403">
        <v>-0.2</v>
      </c>
      <c r="V6403" t="s">
        <v>30</v>
      </c>
      <c r="W6403" t="s">
        <v>31</v>
      </c>
      <c r="X6403">
        <v>1</v>
      </c>
      <c r="Y6403" t="str">
        <f>IF(tblRides[[#This Row],[supply_demand_ratio]]&lt;0.8,"Below 0.8",IF(tblRides[[#This Row],[supply_demand_ratio]]&lt;1,"Between 0.8-1.0",IF(tblRides[[#This Row],[supply_demand_ratio]]&lt;=1.2,"Between 1.0-1.2","Above 1.2")))</f>
        <v>Above 1.2</v>
      </c>
    </row>
    <row r="6404" spans="1:25" x14ac:dyDescent="0.3">
      <c r="A6404" t="s">
        <v>6459</v>
      </c>
      <c r="B6404" s="1">
        <v>46079.938888888886</v>
      </c>
      <c r="C6404" s="2">
        <v>46079</v>
      </c>
      <c r="D6404">
        <v>22</v>
      </c>
      <c r="E6404" t="s">
        <v>25</v>
      </c>
      <c r="F6404" t="s">
        <v>26</v>
      </c>
      <c r="G6404">
        <v>5.7</v>
      </c>
      <c r="H6404">
        <v>113.82</v>
      </c>
      <c r="I6404">
        <v>118.38</v>
      </c>
      <c r="J6404">
        <v>1</v>
      </c>
      <c r="K6404">
        <v>2</v>
      </c>
      <c r="L6404">
        <v>1.2</v>
      </c>
      <c r="M6404">
        <v>114</v>
      </c>
      <c r="N6404" t="s">
        <v>27</v>
      </c>
      <c r="O6404">
        <v>1.097</v>
      </c>
      <c r="P6404" t="s">
        <v>28</v>
      </c>
      <c r="Q6404" t="s">
        <v>29</v>
      </c>
      <c r="R6404">
        <v>4.8899999999999997</v>
      </c>
      <c r="S6404">
        <v>20</v>
      </c>
      <c r="T6404">
        <v>4.5599999999999996</v>
      </c>
      <c r="U6404">
        <v>-0.8</v>
      </c>
      <c r="V6404" t="s">
        <v>30</v>
      </c>
      <c r="W6404" t="s">
        <v>31</v>
      </c>
      <c r="X6404">
        <v>1</v>
      </c>
      <c r="Y6404" t="str">
        <f>IF(tblRides[[#This Row],[supply_demand_ratio]]&lt;0.8,"Below 0.8",IF(tblRides[[#This Row],[supply_demand_ratio]]&lt;1,"Between 0.8-1.0",IF(tblRides[[#This Row],[supply_demand_ratio]]&lt;=1.2,"Between 1.0-1.2","Above 1.2")))</f>
        <v>Between 1.0-1.2</v>
      </c>
    </row>
    <row r="6405" spans="1:25" x14ac:dyDescent="0.3">
      <c r="A6405" t="s">
        <v>6460</v>
      </c>
      <c r="B6405" s="1">
        <v>46079.942361111112</v>
      </c>
      <c r="C6405" s="2">
        <v>46079</v>
      </c>
      <c r="D6405">
        <v>22</v>
      </c>
      <c r="E6405" t="s">
        <v>25</v>
      </c>
      <c r="F6405" t="s">
        <v>26</v>
      </c>
      <c r="G6405">
        <v>4.3</v>
      </c>
      <c r="H6405">
        <v>108.79</v>
      </c>
      <c r="I6405">
        <v>106.91</v>
      </c>
      <c r="J6405">
        <v>1</v>
      </c>
      <c r="K6405">
        <v>3.8</v>
      </c>
      <c r="L6405">
        <v>1</v>
      </c>
      <c r="M6405">
        <v>125</v>
      </c>
      <c r="N6405" t="s">
        <v>27</v>
      </c>
      <c r="O6405">
        <v>1.0680000000000001</v>
      </c>
      <c r="P6405" t="s">
        <v>28</v>
      </c>
      <c r="Q6405" t="s">
        <v>29</v>
      </c>
      <c r="R6405">
        <v>4.79</v>
      </c>
      <c r="S6405">
        <v>45</v>
      </c>
      <c r="T6405">
        <v>-1.88</v>
      </c>
      <c r="U6405">
        <v>-2.8</v>
      </c>
      <c r="V6405" t="s">
        <v>30</v>
      </c>
      <c r="W6405" t="s">
        <v>31</v>
      </c>
      <c r="X6405">
        <v>1</v>
      </c>
      <c r="Y6405" t="str">
        <f>IF(tblRides[[#This Row],[supply_demand_ratio]]&lt;0.8,"Below 0.8",IF(tblRides[[#This Row],[supply_demand_ratio]]&lt;1,"Between 0.8-1.0",IF(tblRides[[#This Row],[supply_demand_ratio]]&lt;=1.2,"Between 1.0-1.2","Above 1.2")))</f>
        <v>Between 1.0-1.2</v>
      </c>
    </row>
    <row r="6406" spans="1:25" x14ac:dyDescent="0.3">
      <c r="A6406" t="s">
        <v>6461</v>
      </c>
      <c r="B6406" s="1">
        <v>46079.959027777775</v>
      </c>
      <c r="C6406" s="2">
        <v>46079</v>
      </c>
      <c r="D6406">
        <v>23</v>
      </c>
      <c r="E6406" t="s">
        <v>33</v>
      </c>
      <c r="F6406" t="s">
        <v>34</v>
      </c>
      <c r="G6406">
        <v>4.0999999999999996</v>
      </c>
      <c r="H6406">
        <v>102.29</v>
      </c>
      <c r="I6406">
        <v>100.6</v>
      </c>
      <c r="J6406">
        <v>1</v>
      </c>
      <c r="K6406">
        <v>2</v>
      </c>
      <c r="L6406">
        <v>1</v>
      </c>
      <c r="M6406">
        <v>84</v>
      </c>
      <c r="N6406" t="s">
        <v>41</v>
      </c>
      <c r="O6406">
        <v>1.274</v>
      </c>
      <c r="P6406" t="s">
        <v>28</v>
      </c>
      <c r="Q6406" t="s">
        <v>29</v>
      </c>
      <c r="R6406">
        <v>4.67</v>
      </c>
      <c r="S6406">
        <v>0</v>
      </c>
      <c r="T6406">
        <v>-1.69</v>
      </c>
      <c r="U6406">
        <v>-1</v>
      </c>
      <c r="V6406" t="s">
        <v>30</v>
      </c>
      <c r="W6406" t="s">
        <v>31</v>
      </c>
      <c r="X6406">
        <v>1</v>
      </c>
      <c r="Y6406" t="str">
        <f>IF(tblRides[[#This Row],[supply_demand_ratio]]&lt;0.8,"Below 0.8",IF(tblRides[[#This Row],[supply_demand_ratio]]&lt;1,"Between 0.8-1.0",IF(tblRides[[#This Row],[supply_demand_ratio]]&lt;=1.2,"Between 1.0-1.2","Above 1.2")))</f>
        <v>Above 1.2</v>
      </c>
    </row>
    <row r="6407" spans="1:25" x14ac:dyDescent="0.3">
      <c r="A6407" t="s">
        <v>6462</v>
      </c>
      <c r="B6407" s="1">
        <v>46079.962500000001</v>
      </c>
      <c r="C6407" s="2">
        <v>46079</v>
      </c>
      <c r="D6407">
        <v>23</v>
      </c>
      <c r="E6407" t="s">
        <v>43</v>
      </c>
      <c r="F6407" t="s">
        <v>34</v>
      </c>
      <c r="G6407">
        <v>9.6999999999999993</v>
      </c>
      <c r="H6407">
        <v>205.18</v>
      </c>
      <c r="J6407">
        <v>1</v>
      </c>
      <c r="K6407">
        <v>3</v>
      </c>
      <c r="M6407">
        <v>74</v>
      </c>
      <c r="N6407" t="s">
        <v>41</v>
      </c>
      <c r="O6407">
        <v>2.0209999999999999</v>
      </c>
      <c r="P6407" t="s">
        <v>82</v>
      </c>
      <c r="Q6407" t="s">
        <v>83</v>
      </c>
      <c r="R6407">
        <v>4.72</v>
      </c>
      <c r="S6407">
        <v>0</v>
      </c>
      <c r="V6407" t="s">
        <v>30</v>
      </c>
      <c r="W6407" t="s">
        <v>31</v>
      </c>
      <c r="X6407">
        <v>0</v>
      </c>
      <c r="Y6407" t="str">
        <f>IF(tblRides[[#This Row],[supply_demand_ratio]]&lt;0.8,"Below 0.8",IF(tblRides[[#This Row],[supply_demand_ratio]]&lt;1,"Between 0.8-1.0",IF(tblRides[[#This Row],[supply_demand_ratio]]&lt;=1.2,"Between 1.0-1.2","Above 1.2")))</f>
        <v>Above 1.2</v>
      </c>
    </row>
    <row r="6408" spans="1:25" x14ac:dyDescent="0.3">
      <c r="A6408" t="s">
        <v>6463</v>
      </c>
      <c r="B6408" s="1">
        <v>46079.977777777778</v>
      </c>
      <c r="C6408" s="2">
        <v>46079</v>
      </c>
      <c r="D6408">
        <v>23</v>
      </c>
      <c r="E6408" t="s">
        <v>33</v>
      </c>
      <c r="F6408" t="s">
        <v>26</v>
      </c>
      <c r="G6408">
        <v>9.1</v>
      </c>
      <c r="H6408">
        <v>180.97</v>
      </c>
      <c r="I6408">
        <v>184.76</v>
      </c>
      <c r="J6408">
        <v>1</v>
      </c>
      <c r="K6408">
        <v>2.6</v>
      </c>
      <c r="L6408">
        <v>4.3</v>
      </c>
      <c r="M6408">
        <v>85</v>
      </c>
      <c r="N6408" t="s">
        <v>41</v>
      </c>
      <c r="O6408">
        <v>1.0980000000000001</v>
      </c>
      <c r="P6408" t="s">
        <v>28</v>
      </c>
      <c r="Q6408" t="s">
        <v>29</v>
      </c>
      <c r="R6408">
        <v>4.6500000000000004</v>
      </c>
      <c r="S6408">
        <v>5</v>
      </c>
      <c r="T6408">
        <v>3.79</v>
      </c>
      <c r="U6408">
        <v>1.7</v>
      </c>
      <c r="V6408" t="s">
        <v>30</v>
      </c>
      <c r="W6408" t="s">
        <v>31</v>
      </c>
      <c r="X6408">
        <v>1</v>
      </c>
      <c r="Y6408" t="str">
        <f>IF(tblRides[[#This Row],[supply_demand_ratio]]&lt;0.8,"Below 0.8",IF(tblRides[[#This Row],[supply_demand_ratio]]&lt;1,"Between 0.8-1.0",IF(tblRides[[#This Row],[supply_demand_ratio]]&lt;=1.2,"Between 1.0-1.2","Above 1.2")))</f>
        <v>Between 1.0-1.2</v>
      </c>
    </row>
    <row r="6409" spans="1:25" x14ac:dyDescent="0.3">
      <c r="A6409" t="s">
        <v>6464</v>
      </c>
      <c r="B6409" s="1">
        <v>46079.979166666664</v>
      </c>
      <c r="C6409" s="2">
        <v>46079</v>
      </c>
      <c r="D6409">
        <v>23</v>
      </c>
      <c r="E6409" t="s">
        <v>43</v>
      </c>
      <c r="F6409" t="s">
        <v>26</v>
      </c>
      <c r="G6409">
        <v>4.7</v>
      </c>
      <c r="H6409">
        <v>101.45</v>
      </c>
      <c r="I6409">
        <v>96.75</v>
      </c>
      <c r="J6409">
        <v>1</v>
      </c>
      <c r="K6409">
        <v>3.8</v>
      </c>
      <c r="L6409">
        <v>4.7</v>
      </c>
      <c r="M6409">
        <v>66</v>
      </c>
      <c r="N6409" t="s">
        <v>41</v>
      </c>
      <c r="O6409">
        <v>1.294</v>
      </c>
      <c r="P6409" t="s">
        <v>28</v>
      </c>
      <c r="Q6409" t="s">
        <v>29</v>
      </c>
      <c r="R6409">
        <v>4.5199999999999996</v>
      </c>
      <c r="S6409">
        <v>4</v>
      </c>
      <c r="T6409">
        <v>-4.7</v>
      </c>
      <c r="U6409">
        <v>0.9</v>
      </c>
      <c r="V6409" t="s">
        <v>30</v>
      </c>
      <c r="W6409" t="s">
        <v>31</v>
      </c>
      <c r="X6409">
        <v>1</v>
      </c>
      <c r="Y6409" t="str">
        <f>IF(tblRides[[#This Row],[supply_demand_ratio]]&lt;0.8,"Below 0.8",IF(tblRides[[#This Row],[supply_demand_ratio]]&lt;1,"Between 0.8-1.0",IF(tblRides[[#This Row],[supply_demand_ratio]]&lt;=1.2,"Between 1.0-1.2","Above 1.2")))</f>
        <v>Above 1.2</v>
      </c>
    </row>
    <row r="6410" spans="1:25" x14ac:dyDescent="0.3">
      <c r="A6410" t="s">
        <v>6465</v>
      </c>
      <c r="B6410" s="1">
        <v>46079.98333333333</v>
      </c>
      <c r="C6410" s="2">
        <v>46079</v>
      </c>
      <c r="D6410">
        <v>23</v>
      </c>
      <c r="E6410" t="s">
        <v>33</v>
      </c>
      <c r="F6410" t="s">
        <v>26</v>
      </c>
      <c r="G6410">
        <v>8.1</v>
      </c>
      <c r="H6410">
        <v>171.37</v>
      </c>
      <c r="I6410">
        <v>172.64</v>
      </c>
      <c r="J6410">
        <v>1</v>
      </c>
      <c r="K6410">
        <v>4.9000000000000004</v>
      </c>
      <c r="L6410">
        <v>4.4000000000000004</v>
      </c>
      <c r="M6410">
        <v>88</v>
      </c>
      <c r="N6410" t="s">
        <v>27</v>
      </c>
      <c r="O6410">
        <v>1.0820000000000001</v>
      </c>
      <c r="P6410" t="s">
        <v>28</v>
      </c>
      <c r="Q6410" t="s">
        <v>29</v>
      </c>
      <c r="R6410">
        <v>4.97</v>
      </c>
      <c r="S6410">
        <v>16</v>
      </c>
      <c r="T6410">
        <v>1.27</v>
      </c>
      <c r="U6410">
        <v>-0.5</v>
      </c>
      <c r="V6410" t="s">
        <v>30</v>
      </c>
      <c r="W6410" t="s">
        <v>31</v>
      </c>
      <c r="X6410">
        <v>1</v>
      </c>
      <c r="Y6410" t="str">
        <f>IF(tblRides[[#This Row],[supply_demand_ratio]]&lt;0.8,"Below 0.8",IF(tblRides[[#This Row],[supply_demand_ratio]]&lt;1,"Between 0.8-1.0",IF(tblRides[[#This Row],[supply_demand_ratio]]&lt;=1.2,"Between 1.0-1.2","Above 1.2")))</f>
        <v>Between 1.0-1.2</v>
      </c>
    </row>
    <row r="6411" spans="1:25" x14ac:dyDescent="0.3">
      <c r="A6411" t="s">
        <v>6466</v>
      </c>
      <c r="B6411" s="1">
        <v>46080.025000000001</v>
      </c>
      <c r="C6411" s="2">
        <v>46080</v>
      </c>
      <c r="D6411">
        <v>0</v>
      </c>
      <c r="E6411" t="s">
        <v>25</v>
      </c>
      <c r="F6411" t="s">
        <v>26</v>
      </c>
      <c r="G6411">
        <v>6</v>
      </c>
      <c r="H6411">
        <v>141.18</v>
      </c>
      <c r="I6411">
        <v>147.22999999999999</v>
      </c>
      <c r="J6411">
        <v>1.2</v>
      </c>
      <c r="K6411">
        <v>4.5</v>
      </c>
      <c r="L6411">
        <v>6.8</v>
      </c>
      <c r="M6411">
        <v>95</v>
      </c>
      <c r="N6411" t="s">
        <v>27</v>
      </c>
      <c r="O6411">
        <v>0.874</v>
      </c>
      <c r="P6411" t="s">
        <v>28</v>
      </c>
      <c r="Q6411" t="s">
        <v>29</v>
      </c>
      <c r="R6411">
        <v>4.75</v>
      </c>
      <c r="S6411">
        <v>6</v>
      </c>
      <c r="T6411">
        <v>6.05</v>
      </c>
      <c r="U6411">
        <v>2.2999999999999998</v>
      </c>
      <c r="V6411" t="s">
        <v>159</v>
      </c>
      <c r="W6411" t="s">
        <v>31</v>
      </c>
      <c r="X6411">
        <v>1</v>
      </c>
      <c r="Y6411" t="str">
        <f>IF(tblRides[[#This Row],[supply_demand_ratio]]&lt;0.8,"Below 0.8",IF(tblRides[[#This Row],[supply_demand_ratio]]&lt;1,"Between 0.8-1.0",IF(tblRides[[#This Row],[supply_demand_ratio]]&lt;=1.2,"Between 1.0-1.2","Above 1.2")))</f>
        <v>Between 0.8-1.0</v>
      </c>
    </row>
    <row r="6412" spans="1:25" x14ac:dyDescent="0.3">
      <c r="A6412" t="s">
        <v>6467</v>
      </c>
      <c r="B6412" s="1">
        <v>46080.038888888892</v>
      </c>
      <c r="C6412" s="2">
        <v>46080</v>
      </c>
      <c r="D6412">
        <v>0</v>
      </c>
      <c r="E6412" t="s">
        <v>25</v>
      </c>
      <c r="F6412" t="s">
        <v>26</v>
      </c>
      <c r="G6412">
        <v>6.3</v>
      </c>
      <c r="H6412">
        <v>142.93</v>
      </c>
      <c r="I6412">
        <v>143.96</v>
      </c>
      <c r="J6412">
        <v>1</v>
      </c>
      <c r="K6412">
        <v>2.9</v>
      </c>
      <c r="L6412">
        <v>5.8</v>
      </c>
      <c r="M6412">
        <v>122</v>
      </c>
      <c r="N6412" t="s">
        <v>27</v>
      </c>
      <c r="O6412">
        <v>1.145</v>
      </c>
      <c r="P6412" t="s">
        <v>28</v>
      </c>
      <c r="Q6412" t="s">
        <v>29</v>
      </c>
      <c r="R6412">
        <v>4.34</v>
      </c>
      <c r="S6412">
        <v>11</v>
      </c>
      <c r="T6412">
        <v>1.03</v>
      </c>
      <c r="U6412">
        <v>2.9</v>
      </c>
      <c r="V6412" t="s">
        <v>159</v>
      </c>
      <c r="W6412" t="s">
        <v>31</v>
      </c>
      <c r="X6412">
        <v>1</v>
      </c>
      <c r="Y6412" t="str">
        <f>IF(tblRides[[#This Row],[supply_demand_ratio]]&lt;0.8,"Below 0.8",IF(tblRides[[#This Row],[supply_demand_ratio]]&lt;1,"Between 0.8-1.0",IF(tblRides[[#This Row],[supply_demand_ratio]]&lt;=1.2,"Between 1.0-1.2","Above 1.2")))</f>
        <v>Between 1.0-1.2</v>
      </c>
    </row>
    <row r="6413" spans="1:25" x14ac:dyDescent="0.3">
      <c r="A6413" t="s">
        <v>6468</v>
      </c>
      <c r="B6413" s="1">
        <v>46080.040972222225</v>
      </c>
      <c r="C6413" s="2">
        <v>46080</v>
      </c>
      <c r="D6413">
        <v>0</v>
      </c>
      <c r="E6413" t="s">
        <v>25</v>
      </c>
      <c r="F6413" t="s">
        <v>26</v>
      </c>
      <c r="G6413">
        <v>2.7</v>
      </c>
      <c r="H6413">
        <v>95.39</v>
      </c>
      <c r="I6413">
        <v>95.64</v>
      </c>
      <c r="J6413">
        <v>1.1000000000000001</v>
      </c>
      <c r="K6413">
        <v>3.8</v>
      </c>
      <c r="L6413">
        <v>6.3</v>
      </c>
      <c r="M6413">
        <v>136</v>
      </c>
      <c r="N6413" t="s">
        <v>27</v>
      </c>
      <c r="O6413">
        <v>1.083</v>
      </c>
      <c r="P6413" t="s">
        <v>28</v>
      </c>
      <c r="Q6413" t="s">
        <v>29</v>
      </c>
      <c r="R6413">
        <v>4.87</v>
      </c>
      <c r="S6413">
        <v>51</v>
      </c>
      <c r="T6413">
        <v>0.25</v>
      </c>
      <c r="U6413">
        <v>2.5</v>
      </c>
      <c r="V6413" t="s">
        <v>159</v>
      </c>
      <c r="W6413" t="s">
        <v>31</v>
      </c>
      <c r="X6413">
        <v>1</v>
      </c>
      <c r="Y6413" t="str">
        <f>IF(tblRides[[#This Row],[supply_demand_ratio]]&lt;0.8,"Below 0.8",IF(tblRides[[#This Row],[supply_demand_ratio]]&lt;1,"Between 0.8-1.0",IF(tblRides[[#This Row],[supply_demand_ratio]]&lt;=1.2,"Between 1.0-1.2","Above 1.2")))</f>
        <v>Between 1.0-1.2</v>
      </c>
    </row>
    <row r="6414" spans="1:25" x14ac:dyDescent="0.3">
      <c r="A6414" t="s">
        <v>6469</v>
      </c>
      <c r="B6414" s="1">
        <v>46080.057638888888</v>
      </c>
      <c r="C6414" s="2">
        <v>46080</v>
      </c>
      <c r="D6414">
        <v>1</v>
      </c>
      <c r="E6414" t="s">
        <v>36</v>
      </c>
      <c r="F6414" t="s">
        <v>26</v>
      </c>
      <c r="G6414">
        <v>8.6</v>
      </c>
      <c r="H6414">
        <v>169.2</v>
      </c>
      <c r="I6414">
        <v>163.69</v>
      </c>
      <c r="J6414">
        <v>1.1000000000000001</v>
      </c>
      <c r="K6414">
        <v>5.3</v>
      </c>
      <c r="L6414">
        <v>7.9</v>
      </c>
      <c r="M6414">
        <v>106</v>
      </c>
      <c r="N6414" t="s">
        <v>27</v>
      </c>
      <c r="O6414">
        <v>0.89600000000000002</v>
      </c>
      <c r="P6414" t="s">
        <v>28</v>
      </c>
      <c r="Q6414" t="s">
        <v>29</v>
      </c>
      <c r="R6414">
        <v>4.78</v>
      </c>
      <c r="S6414">
        <v>9</v>
      </c>
      <c r="T6414">
        <v>-5.51</v>
      </c>
      <c r="U6414">
        <v>2.6</v>
      </c>
      <c r="V6414" t="s">
        <v>159</v>
      </c>
      <c r="W6414" t="s">
        <v>45</v>
      </c>
      <c r="X6414">
        <v>1</v>
      </c>
      <c r="Y6414" t="str">
        <f>IF(tblRides[[#This Row],[supply_demand_ratio]]&lt;0.8,"Below 0.8",IF(tblRides[[#This Row],[supply_demand_ratio]]&lt;1,"Between 0.8-1.0",IF(tblRides[[#This Row],[supply_demand_ratio]]&lt;=1.2,"Between 1.0-1.2","Above 1.2")))</f>
        <v>Between 0.8-1.0</v>
      </c>
    </row>
    <row r="6415" spans="1:25" x14ac:dyDescent="0.3">
      <c r="A6415" t="s">
        <v>6470</v>
      </c>
      <c r="B6415" s="1">
        <v>46080.080555555556</v>
      </c>
      <c r="C6415" s="2">
        <v>46080</v>
      </c>
      <c r="D6415">
        <v>1</v>
      </c>
      <c r="E6415" t="s">
        <v>33</v>
      </c>
      <c r="F6415" t="s">
        <v>26</v>
      </c>
      <c r="G6415">
        <v>4.7</v>
      </c>
      <c r="H6415">
        <v>105.2</v>
      </c>
      <c r="I6415">
        <v>105.74</v>
      </c>
      <c r="J6415">
        <v>1</v>
      </c>
      <c r="K6415">
        <v>5.0999999999999996</v>
      </c>
      <c r="L6415">
        <v>8.1999999999999993</v>
      </c>
      <c r="M6415">
        <v>93</v>
      </c>
      <c r="N6415" t="s">
        <v>41</v>
      </c>
      <c r="O6415">
        <v>1.2050000000000001</v>
      </c>
      <c r="P6415" t="s">
        <v>28</v>
      </c>
      <c r="Q6415" t="s">
        <v>29</v>
      </c>
      <c r="R6415">
        <v>4.83</v>
      </c>
      <c r="S6415">
        <v>72</v>
      </c>
      <c r="T6415">
        <v>0.54</v>
      </c>
      <c r="U6415">
        <v>3.1</v>
      </c>
      <c r="V6415" t="s">
        <v>159</v>
      </c>
      <c r="W6415" t="s">
        <v>45</v>
      </c>
      <c r="X6415">
        <v>1</v>
      </c>
      <c r="Y6415" t="str">
        <f>IF(tblRides[[#This Row],[supply_demand_ratio]]&lt;0.8,"Below 0.8",IF(tblRides[[#This Row],[supply_demand_ratio]]&lt;1,"Between 0.8-1.0",IF(tblRides[[#This Row],[supply_demand_ratio]]&lt;=1.2,"Between 1.0-1.2","Above 1.2")))</f>
        <v>Above 1.2</v>
      </c>
    </row>
    <row r="6416" spans="1:25" x14ac:dyDescent="0.3">
      <c r="A6416" t="s">
        <v>6471</v>
      </c>
      <c r="B6416" s="1">
        <v>46080.085416666669</v>
      </c>
      <c r="C6416" s="2">
        <v>46080</v>
      </c>
      <c r="D6416">
        <v>2</v>
      </c>
      <c r="E6416" t="s">
        <v>62</v>
      </c>
      <c r="F6416" t="s">
        <v>26</v>
      </c>
      <c r="G6416">
        <v>11.9</v>
      </c>
      <c r="H6416">
        <v>190.48</v>
      </c>
      <c r="J6416">
        <v>1</v>
      </c>
      <c r="K6416">
        <v>7</v>
      </c>
      <c r="L6416">
        <v>2.4</v>
      </c>
      <c r="M6416">
        <v>59</v>
      </c>
      <c r="N6416" t="s">
        <v>41</v>
      </c>
      <c r="O6416">
        <v>2.1720000000000002</v>
      </c>
      <c r="P6416" t="s">
        <v>37</v>
      </c>
      <c r="Q6416" t="s">
        <v>280</v>
      </c>
      <c r="R6416">
        <v>4.93</v>
      </c>
      <c r="S6416">
        <v>2</v>
      </c>
      <c r="U6416">
        <v>-4.5999999999999996</v>
      </c>
      <c r="V6416" t="s">
        <v>159</v>
      </c>
      <c r="W6416" t="s">
        <v>45</v>
      </c>
      <c r="X6416">
        <v>0</v>
      </c>
      <c r="Y6416" t="str">
        <f>IF(tblRides[[#This Row],[supply_demand_ratio]]&lt;0.8,"Below 0.8",IF(tblRides[[#This Row],[supply_demand_ratio]]&lt;1,"Between 0.8-1.0",IF(tblRides[[#This Row],[supply_demand_ratio]]&lt;=1.2,"Between 1.0-1.2","Above 1.2")))</f>
        <v>Above 1.2</v>
      </c>
    </row>
    <row r="6417" spans="1:25" x14ac:dyDescent="0.3">
      <c r="A6417" t="s">
        <v>6472</v>
      </c>
      <c r="B6417" s="1">
        <v>46080.086805555555</v>
      </c>
      <c r="C6417" s="2">
        <v>46080</v>
      </c>
      <c r="D6417">
        <v>2</v>
      </c>
      <c r="E6417" t="s">
        <v>36</v>
      </c>
      <c r="F6417" t="s">
        <v>26</v>
      </c>
      <c r="G6417">
        <v>1.8</v>
      </c>
      <c r="H6417">
        <v>63.27</v>
      </c>
      <c r="J6417">
        <v>1</v>
      </c>
      <c r="K6417">
        <v>9.1999999999999993</v>
      </c>
      <c r="M6417">
        <v>124</v>
      </c>
      <c r="N6417" t="s">
        <v>41</v>
      </c>
      <c r="O6417">
        <v>1.3140000000000001</v>
      </c>
      <c r="P6417" t="s">
        <v>82</v>
      </c>
      <c r="Q6417" t="s">
        <v>83</v>
      </c>
      <c r="R6417">
        <v>4.6900000000000004</v>
      </c>
      <c r="S6417">
        <v>12</v>
      </c>
      <c r="V6417" t="s">
        <v>159</v>
      </c>
      <c r="W6417" t="s">
        <v>45</v>
      </c>
      <c r="X6417">
        <v>0</v>
      </c>
      <c r="Y6417" t="str">
        <f>IF(tblRides[[#This Row],[supply_demand_ratio]]&lt;0.8,"Below 0.8",IF(tblRides[[#This Row],[supply_demand_ratio]]&lt;1,"Between 0.8-1.0",IF(tblRides[[#This Row],[supply_demand_ratio]]&lt;=1.2,"Between 1.0-1.2","Above 1.2")))</f>
        <v>Above 1.2</v>
      </c>
    </row>
    <row r="6418" spans="1:25" x14ac:dyDescent="0.3">
      <c r="A6418" t="s">
        <v>6473</v>
      </c>
      <c r="B6418" s="1">
        <v>46080.091666666667</v>
      </c>
      <c r="C6418" s="2">
        <v>46080</v>
      </c>
      <c r="D6418">
        <v>2</v>
      </c>
      <c r="E6418" t="s">
        <v>36</v>
      </c>
      <c r="F6418" t="s">
        <v>26</v>
      </c>
      <c r="G6418">
        <v>4.4000000000000004</v>
      </c>
      <c r="H6418">
        <v>99.55</v>
      </c>
      <c r="I6418">
        <v>100.21</v>
      </c>
      <c r="J6418">
        <v>1</v>
      </c>
      <c r="K6418">
        <v>7.2</v>
      </c>
      <c r="L6418">
        <v>6.3</v>
      </c>
      <c r="M6418">
        <v>115</v>
      </c>
      <c r="N6418" t="s">
        <v>27</v>
      </c>
      <c r="O6418">
        <v>1.1599999999999999</v>
      </c>
      <c r="P6418" t="s">
        <v>28</v>
      </c>
      <c r="Q6418" t="s">
        <v>29</v>
      </c>
      <c r="R6418">
        <v>4.75</v>
      </c>
      <c r="S6418">
        <v>10</v>
      </c>
      <c r="T6418">
        <v>0.66</v>
      </c>
      <c r="U6418">
        <v>-0.9</v>
      </c>
      <c r="V6418" t="s">
        <v>159</v>
      </c>
      <c r="W6418" t="s">
        <v>45</v>
      </c>
      <c r="X6418">
        <v>1</v>
      </c>
      <c r="Y6418" t="str">
        <f>IF(tblRides[[#This Row],[supply_demand_ratio]]&lt;0.8,"Below 0.8",IF(tblRides[[#This Row],[supply_demand_ratio]]&lt;1,"Between 0.8-1.0",IF(tblRides[[#This Row],[supply_demand_ratio]]&lt;=1.2,"Between 1.0-1.2","Above 1.2")))</f>
        <v>Between 1.0-1.2</v>
      </c>
    </row>
    <row r="6419" spans="1:25" x14ac:dyDescent="0.3">
      <c r="A6419" t="s">
        <v>6474</v>
      </c>
      <c r="B6419" s="1">
        <v>46080.104166666664</v>
      </c>
      <c r="C6419" s="2">
        <v>46080</v>
      </c>
      <c r="D6419">
        <v>2</v>
      </c>
      <c r="E6419" t="s">
        <v>33</v>
      </c>
      <c r="F6419" t="s">
        <v>26</v>
      </c>
      <c r="G6419">
        <v>1.9</v>
      </c>
      <c r="H6419">
        <v>66.41</v>
      </c>
      <c r="I6419">
        <v>67.989999999999995</v>
      </c>
      <c r="J6419">
        <v>1</v>
      </c>
      <c r="K6419">
        <v>4.2</v>
      </c>
      <c r="L6419">
        <v>10.5</v>
      </c>
      <c r="M6419">
        <v>100</v>
      </c>
      <c r="N6419" t="s">
        <v>41</v>
      </c>
      <c r="O6419">
        <v>1.601</v>
      </c>
      <c r="P6419" t="s">
        <v>28</v>
      </c>
      <c r="Q6419" t="s">
        <v>29</v>
      </c>
      <c r="R6419">
        <v>4.46</v>
      </c>
      <c r="S6419">
        <v>3</v>
      </c>
      <c r="T6419">
        <v>1.58</v>
      </c>
      <c r="U6419">
        <v>6.3</v>
      </c>
      <c r="V6419" t="s">
        <v>159</v>
      </c>
      <c r="W6419" t="s">
        <v>31</v>
      </c>
      <c r="X6419">
        <v>1</v>
      </c>
      <c r="Y6419" t="str">
        <f>IF(tblRides[[#This Row],[supply_demand_ratio]]&lt;0.8,"Below 0.8",IF(tblRides[[#This Row],[supply_demand_ratio]]&lt;1,"Between 0.8-1.0",IF(tblRides[[#This Row],[supply_demand_ratio]]&lt;=1.2,"Between 1.0-1.2","Above 1.2")))</f>
        <v>Above 1.2</v>
      </c>
    </row>
    <row r="6420" spans="1:25" x14ac:dyDescent="0.3">
      <c r="A6420" t="s">
        <v>6475</v>
      </c>
      <c r="B6420" s="1">
        <v>46080.10833333333</v>
      </c>
      <c r="C6420" s="2">
        <v>46080</v>
      </c>
      <c r="D6420">
        <v>2</v>
      </c>
      <c r="E6420" t="s">
        <v>36</v>
      </c>
      <c r="F6420" t="s">
        <v>26</v>
      </c>
      <c r="G6420">
        <v>10.1</v>
      </c>
      <c r="H6420">
        <v>188.33</v>
      </c>
      <c r="I6420">
        <v>189.52</v>
      </c>
      <c r="J6420">
        <v>1</v>
      </c>
      <c r="K6420">
        <v>2.2000000000000002</v>
      </c>
      <c r="L6420">
        <v>6.4</v>
      </c>
      <c r="M6420">
        <v>119</v>
      </c>
      <c r="N6420" t="s">
        <v>27</v>
      </c>
      <c r="O6420">
        <v>1.1519999999999999</v>
      </c>
      <c r="P6420" t="s">
        <v>28</v>
      </c>
      <c r="Q6420" t="s">
        <v>29</v>
      </c>
      <c r="R6420">
        <v>4.62</v>
      </c>
      <c r="S6420">
        <v>16</v>
      </c>
      <c r="T6420">
        <v>1.19</v>
      </c>
      <c r="U6420">
        <v>4.2</v>
      </c>
      <c r="V6420" t="s">
        <v>159</v>
      </c>
      <c r="W6420" t="s">
        <v>31</v>
      </c>
      <c r="X6420">
        <v>1</v>
      </c>
      <c r="Y6420" t="str">
        <f>IF(tblRides[[#This Row],[supply_demand_ratio]]&lt;0.8,"Below 0.8",IF(tblRides[[#This Row],[supply_demand_ratio]]&lt;1,"Between 0.8-1.0",IF(tblRides[[#This Row],[supply_demand_ratio]]&lt;=1.2,"Between 1.0-1.2","Above 1.2")))</f>
        <v>Between 1.0-1.2</v>
      </c>
    </row>
    <row r="6421" spans="1:25" x14ac:dyDescent="0.3">
      <c r="A6421" t="s">
        <v>6476</v>
      </c>
      <c r="B6421" s="1">
        <v>46080.115972222222</v>
      </c>
      <c r="C6421" s="2">
        <v>46080</v>
      </c>
      <c r="D6421">
        <v>2</v>
      </c>
      <c r="E6421" t="s">
        <v>62</v>
      </c>
      <c r="F6421" t="s">
        <v>26</v>
      </c>
      <c r="G6421">
        <v>6.9</v>
      </c>
      <c r="H6421">
        <v>154.85</v>
      </c>
      <c r="I6421">
        <v>151.26</v>
      </c>
      <c r="J6421">
        <v>1</v>
      </c>
      <c r="K6421">
        <v>3.4</v>
      </c>
      <c r="L6421">
        <v>5.0999999999999996</v>
      </c>
      <c r="M6421">
        <v>59</v>
      </c>
      <c r="N6421" t="s">
        <v>41</v>
      </c>
      <c r="O6421">
        <v>1.7889999999999999</v>
      </c>
      <c r="P6421" t="s">
        <v>28</v>
      </c>
      <c r="Q6421" t="s">
        <v>29</v>
      </c>
      <c r="R6421">
        <v>4.91</v>
      </c>
      <c r="S6421">
        <v>34</v>
      </c>
      <c r="T6421">
        <v>-3.59</v>
      </c>
      <c r="U6421">
        <v>1.7</v>
      </c>
      <c r="V6421" t="s">
        <v>159</v>
      </c>
      <c r="W6421" t="s">
        <v>31</v>
      </c>
      <c r="X6421">
        <v>1</v>
      </c>
      <c r="Y6421" t="str">
        <f>IF(tblRides[[#This Row],[supply_demand_ratio]]&lt;0.8,"Below 0.8",IF(tblRides[[#This Row],[supply_demand_ratio]]&lt;1,"Between 0.8-1.0",IF(tblRides[[#This Row],[supply_demand_ratio]]&lt;=1.2,"Between 1.0-1.2","Above 1.2")))</f>
        <v>Above 1.2</v>
      </c>
    </row>
    <row r="6422" spans="1:25" x14ac:dyDescent="0.3">
      <c r="A6422" t="s">
        <v>6477</v>
      </c>
      <c r="B6422" s="1">
        <v>46080.12222222222</v>
      </c>
      <c r="C6422" s="2">
        <v>46080</v>
      </c>
      <c r="D6422">
        <v>2</v>
      </c>
      <c r="E6422" t="s">
        <v>36</v>
      </c>
      <c r="F6422" t="s">
        <v>26</v>
      </c>
      <c r="G6422">
        <v>1.8</v>
      </c>
      <c r="H6422">
        <v>62.16</v>
      </c>
      <c r="I6422">
        <v>62.87</v>
      </c>
      <c r="J6422">
        <v>1</v>
      </c>
      <c r="K6422">
        <v>4.7</v>
      </c>
      <c r="L6422">
        <v>4.9000000000000004</v>
      </c>
      <c r="M6422">
        <v>131</v>
      </c>
      <c r="N6422" t="s">
        <v>27</v>
      </c>
      <c r="O6422">
        <v>1.216</v>
      </c>
      <c r="P6422" t="s">
        <v>28</v>
      </c>
      <c r="Q6422" t="s">
        <v>29</v>
      </c>
      <c r="R6422">
        <v>4.71</v>
      </c>
      <c r="S6422">
        <v>67</v>
      </c>
      <c r="T6422">
        <v>0.71</v>
      </c>
      <c r="U6422">
        <v>0.2</v>
      </c>
      <c r="V6422" t="s">
        <v>159</v>
      </c>
      <c r="W6422" t="s">
        <v>31</v>
      </c>
      <c r="X6422">
        <v>1</v>
      </c>
      <c r="Y6422" t="str">
        <f>IF(tblRides[[#This Row],[supply_demand_ratio]]&lt;0.8,"Below 0.8",IF(tblRides[[#This Row],[supply_demand_ratio]]&lt;1,"Between 0.8-1.0",IF(tblRides[[#This Row],[supply_demand_ratio]]&lt;=1.2,"Between 1.0-1.2","Above 1.2")))</f>
        <v>Above 1.2</v>
      </c>
    </row>
    <row r="6423" spans="1:25" x14ac:dyDescent="0.3">
      <c r="A6423" t="s">
        <v>6478</v>
      </c>
      <c r="B6423" s="1">
        <v>46080.124305555553</v>
      </c>
      <c r="C6423" s="2">
        <v>46080</v>
      </c>
      <c r="D6423">
        <v>2</v>
      </c>
      <c r="E6423" t="s">
        <v>25</v>
      </c>
      <c r="F6423" t="s">
        <v>26</v>
      </c>
      <c r="G6423">
        <v>6</v>
      </c>
      <c r="H6423">
        <v>127.23</v>
      </c>
      <c r="I6423">
        <v>123.49</v>
      </c>
      <c r="J6423">
        <v>1</v>
      </c>
      <c r="K6423">
        <v>3.3</v>
      </c>
      <c r="L6423">
        <v>1</v>
      </c>
      <c r="M6423">
        <v>118</v>
      </c>
      <c r="N6423" t="s">
        <v>41</v>
      </c>
      <c r="O6423">
        <v>1.2809999999999999</v>
      </c>
      <c r="P6423" t="s">
        <v>28</v>
      </c>
      <c r="Q6423" t="s">
        <v>29</v>
      </c>
      <c r="R6423">
        <v>4.6500000000000004</v>
      </c>
      <c r="S6423">
        <v>11</v>
      </c>
      <c r="T6423">
        <v>-3.74</v>
      </c>
      <c r="U6423">
        <v>-2.2999999999999998</v>
      </c>
      <c r="V6423" t="s">
        <v>159</v>
      </c>
      <c r="W6423" t="s">
        <v>31</v>
      </c>
      <c r="X6423">
        <v>1</v>
      </c>
      <c r="Y6423" t="str">
        <f>IF(tblRides[[#This Row],[supply_demand_ratio]]&lt;0.8,"Below 0.8",IF(tblRides[[#This Row],[supply_demand_ratio]]&lt;1,"Between 0.8-1.0",IF(tblRides[[#This Row],[supply_demand_ratio]]&lt;=1.2,"Between 1.0-1.2","Above 1.2")))</f>
        <v>Above 1.2</v>
      </c>
    </row>
    <row r="6424" spans="1:25" x14ac:dyDescent="0.3">
      <c r="A6424" t="s">
        <v>6479</v>
      </c>
      <c r="B6424" s="1">
        <v>46080.134722222225</v>
      </c>
      <c r="C6424" s="2">
        <v>46080</v>
      </c>
      <c r="D6424">
        <v>3</v>
      </c>
      <c r="E6424" t="s">
        <v>33</v>
      </c>
      <c r="F6424" t="s">
        <v>34</v>
      </c>
      <c r="G6424">
        <v>4.7</v>
      </c>
      <c r="H6424">
        <v>103.89</v>
      </c>
      <c r="I6424">
        <v>104.69</v>
      </c>
      <c r="J6424">
        <v>1</v>
      </c>
      <c r="K6424">
        <v>3.5</v>
      </c>
      <c r="L6424">
        <v>1</v>
      </c>
      <c r="M6424">
        <v>107</v>
      </c>
      <c r="N6424" t="s">
        <v>41</v>
      </c>
      <c r="O6424">
        <v>2.2000000000000002</v>
      </c>
      <c r="P6424" t="s">
        <v>28</v>
      </c>
      <c r="Q6424" t="s">
        <v>29</v>
      </c>
      <c r="R6424">
        <v>4.7699999999999996</v>
      </c>
      <c r="S6424">
        <v>0</v>
      </c>
      <c r="T6424">
        <v>0.8</v>
      </c>
      <c r="U6424">
        <v>-2.5</v>
      </c>
      <c r="V6424" t="s">
        <v>159</v>
      </c>
      <c r="W6424" t="s">
        <v>31</v>
      </c>
      <c r="X6424">
        <v>1</v>
      </c>
      <c r="Y6424" t="str">
        <f>IF(tblRides[[#This Row],[supply_demand_ratio]]&lt;0.8,"Below 0.8",IF(tblRides[[#This Row],[supply_demand_ratio]]&lt;1,"Between 0.8-1.0",IF(tblRides[[#This Row],[supply_demand_ratio]]&lt;=1.2,"Between 1.0-1.2","Above 1.2")))</f>
        <v>Above 1.2</v>
      </c>
    </row>
    <row r="6425" spans="1:25" x14ac:dyDescent="0.3">
      <c r="A6425" t="s">
        <v>6480</v>
      </c>
      <c r="B6425" s="1">
        <v>46080.14166666667</v>
      </c>
      <c r="C6425" s="2">
        <v>46080</v>
      </c>
      <c r="D6425">
        <v>3</v>
      </c>
      <c r="E6425" t="s">
        <v>25</v>
      </c>
      <c r="F6425" t="s">
        <v>26</v>
      </c>
      <c r="G6425">
        <v>4.3</v>
      </c>
      <c r="H6425">
        <v>111.95</v>
      </c>
      <c r="I6425">
        <v>109.11</v>
      </c>
      <c r="J6425">
        <v>1</v>
      </c>
      <c r="K6425">
        <v>5.6</v>
      </c>
      <c r="L6425">
        <v>5</v>
      </c>
      <c r="M6425">
        <v>144</v>
      </c>
      <c r="N6425" t="s">
        <v>41</v>
      </c>
      <c r="O6425">
        <v>1.4179999999999999</v>
      </c>
      <c r="P6425" t="s">
        <v>28</v>
      </c>
      <c r="Q6425" t="s">
        <v>29</v>
      </c>
      <c r="R6425">
        <v>4.54</v>
      </c>
      <c r="S6425">
        <v>12</v>
      </c>
      <c r="T6425">
        <v>-2.84</v>
      </c>
      <c r="U6425">
        <v>-0.6</v>
      </c>
      <c r="V6425" t="s">
        <v>159</v>
      </c>
      <c r="W6425" t="s">
        <v>45</v>
      </c>
      <c r="X6425">
        <v>1</v>
      </c>
      <c r="Y6425" t="str">
        <f>IF(tblRides[[#This Row],[supply_demand_ratio]]&lt;0.8,"Below 0.8",IF(tblRides[[#This Row],[supply_demand_ratio]]&lt;1,"Between 0.8-1.0",IF(tblRides[[#This Row],[supply_demand_ratio]]&lt;=1.2,"Between 1.0-1.2","Above 1.2")))</f>
        <v>Above 1.2</v>
      </c>
    </row>
    <row r="6426" spans="1:25" x14ac:dyDescent="0.3">
      <c r="A6426" t="s">
        <v>6481</v>
      </c>
      <c r="B6426" s="1">
        <v>46080.177083333336</v>
      </c>
      <c r="C6426" s="2">
        <v>46080</v>
      </c>
      <c r="D6426">
        <v>4</v>
      </c>
      <c r="E6426" t="s">
        <v>25</v>
      </c>
      <c r="F6426" t="s">
        <v>26</v>
      </c>
      <c r="G6426">
        <v>5.5</v>
      </c>
      <c r="H6426">
        <v>136.44999999999999</v>
      </c>
      <c r="J6426">
        <v>1</v>
      </c>
      <c r="K6426">
        <v>3.8</v>
      </c>
      <c r="M6426">
        <v>131</v>
      </c>
      <c r="N6426" t="s">
        <v>27</v>
      </c>
      <c r="O6426">
        <v>1.2070000000000001</v>
      </c>
      <c r="P6426" t="s">
        <v>82</v>
      </c>
      <c r="Q6426" t="s">
        <v>83</v>
      </c>
      <c r="R6426">
        <v>4.6100000000000003</v>
      </c>
      <c r="S6426">
        <v>16</v>
      </c>
      <c r="V6426" t="s">
        <v>159</v>
      </c>
      <c r="W6426" t="s">
        <v>31</v>
      </c>
      <c r="X6426">
        <v>0</v>
      </c>
      <c r="Y6426" t="str">
        <f>IF(tblRides[[#This Row],[supply_demand_ratio]]&lt;0.8,"Below 0.8",IF(tblRides[[#This Row],[supply_demand_ratio]]&lt;1,"Between 0.8-1.0",IF(tblRides[[#This Row],[supply_demand_ratio]]&lt;=1.2,"Between 1.0-1.2","Above 1.2")))</f>
        <v>Above 1.2</v>
      </c>
    </row>
    <row r="6427" spans="1:25" x14ac:dyDescent="0.3">
      <c r="A6427" t="s">
        <v>6482</v>
      </c>
      <c r="B6427" s="1">
        <v>46080.179861111108</v>
      </c>
      <c r="C6427" s="2">
        <v>46080</v>
      </c>
      <c r="D6427">
        <v>4</v>
      </c>
      <c r="E6427" t="s">
        <v>36</v>
      </c>
      <c r="F6427" t="s">
        <v>26</v>
      </c>
      <c r="G6427">
        <v>17</v>
      </c>
      <c r="H6427">
        <v>288.35000000000002</v>
      </c>
      <c r="I6427">
        <v>302.51</v>
      </c>
      <c r="J6427">
        <v>1</v>
      </c>
      <c r="K6427">
        <v>4.9000000000000004</v>
      </c>
      <c r="L6427">
        <v>4.5</v>
      </c>
      <c r="M6427">
        <v>121</v>
      </c>
      <c r="N6427" t="s">
        <v>41</v>
      </c>
      <c r="O6427">
        <v>1.88</v>
      </c>
      <c r="P6427" t="s">
        <v>28</v>
      </c>
      <c r="Q6427" t="s">
        <v>29</v>
      </c>
      <c r="R6427">
        <v>4.88</v>
      </c>
      <c r="S6427">
        <v>6</v>
      </c>
      <c r="T6427">
        <v>14.16</v>
      </c>
      <c r="U6427">
        <v>-0.4</v>
      </c>
      <c r="V6427" t="s">
        <v>159</v>
      </c>
      <c r="W6427" t="s">
        <v>31</v>
      </c>
      <c r="X6427">
        <v>1</v>
      </c>
      <c r="Y6427" t="str">
        <f>IF(tblRides[[#This Row],[supply_demand_ratio]]&lt;0.8,"Below 0.8",IF(tblRides[[#This Row],[supply_demand_ratio]]&lt;1,"Between 0.8-1.0",IF(tblRides[[#This Row],[supply_demand_ratio]]&lt;=1.2,"Between 1.0-1.2","Above 1.2")))</f>
        <v>Above 1.2</v>
      </c>
    </row>
    <row r="6428" spans="1:25" x14ac:dyDescent="0.3">
      <c r="A6428" t="s">
        <v>6483</v>
      </c>
      <c r="B6428" s="1">
        <v>46080.182638888888</v>
      </c>
      <c r="C6428" s="2">
        <v>46080</v>
      </c>
      <c r="D6428">
        <v>4</v>
      </c>
      <c r="E6428" t="s">
        <v>36</v>
      </c>
      <c r="F6428" t="s">
        <v>34</v>
      </c>
      <c r="G6428">
        <v>17.2</v>
      </c>
      <c r="H6428">
        <v>364.62</v>
      </c>
      <c r="J6428">
        <v>1.1000000000000001</v>
      </c>
      <c r="K6428">
        <v>3.7</v>
      </c>
      <c r="L6428">
        <v>8.9</v>
      </c>
      <c r="M6428">
        <v>126</v>
      </c>
      <c r="N6428" t="s">
        <v>41</v>
      </c>
      <c r="O6428">
        <v>1.538</v>
      </c>
      <c r="P6428" t="s">
        <v>37</v>
      </c>
      <c r="Q6428" t="s">
        <v>38</v>
      </c>
      <c r="R6428">
        <v>4.38</v>
      </c>
      <c r="S6428">
        <v>0</v>
      </c>
      <c r="U6428">
        <v>5.2</v>
      </c>
      <c r="V6428" t="s">
        <v>159</v>
      </c>
      <c r="W6428" t="s">
        <v>31</v>
      </c>
      <c r="X6428">
        <v>0</v>
      </c>
      <c r="Y6428" t="str">
        <f>IF(tblRides[[#This Row],[supply_demand_ratio]]&lt;0.8,"Below 0.8",IF(tblRides[[#This Row],[supply_demand_ratio]]&lt;1,"Between 0.8-1.0",IF(tblRides[[#This Row],[supply_demand_ratio]]&lt;=1.2,"Between 1.0-1.2","Above 1.2")))</f>
        <v>Above 1.2</v>
      </c>
    </row>
    <row r="6429" spans="1:25" x14ac:dyDescent="0.3">
      <c r="A6429" t="s">
        <v>6484</v>
      </c>
      <c r="B6429" s="1">
        <v>46080.198611111111</v>
      </c>
      <c r="C6429" s="2">
        <v>46080</v>
      </c>
      <c r="D6429">
        <v>4</v>
      </c>
      <c r="E6429" t="s">
        <v>25</v>
      </c>
      <c r="F6429" t="s">
        <v>26</v>
      </c>
      <c r="G6429">
        <v>6.1</v>
      </c>
      <c r="H6429">
        <v>158.84</v>
      </c>
      <c r="I6429">
        <v>160.84</v>
      </c>
      <c r="J6429">
        <v>1.1000000000000001</v>
      </c>
      <c r="K6429">
        <v>2</v>
      </c>
      <c r="L6429">
        <v>1.1000000000000001</v>
      </c>
      <c r="M6429">
        <v>128</v>
      </c>
      <c r="N6429" t="s">
        <v>27</v>
      </c>
      <c r="O6429">
        <v>0.99399999999999999</v>
      </c>
      <c r="P6429" t="s">
        <v>28</v>
      </c>
      <c r="Q6429" t="s">
        <v>29</v>
      </c>
      <c r="R6429">
        <v>4.62</v>
      </c>
      <c r="S6429">
        <v>5</v>
      </c>
      <c r="T6429">
        <v>2</v>
      </c>
      <c r="U6429">
        <v>-0.9</v>
      </c>
      <c r="V6429" t="s">
        <v>159</v>
      </c>
      <c r="W6429" t="s">
        <v>31</v>
      </c>
      <c r="X6429">
        <v>1</v>
      </c>
      <c r="Y6429" t="str">
        <f>IF(tblRides[[#This Row],[supply_demand_ratio]]&lt;0.8,"Below 0.8",IF(tblRides[[#This Row],[supply_demand_ratio]]&lt;1,"Between 0.8-1.0",IF(tblRides[[#This Row],[supply_demand_ratio]]&lt;=1.2,"Between 1.0-1.2","Above 1.2")))</f>
        <v>Between 0.8-1.0</v>
      </c>
    </row>
    <row r="6430" spans="1:25" x14ac:dyDescent="0.3">
      <c r="A6430" t="s">
        <v>6485</v>
      </c>
      <c r="B6430" s="1">
        <v>46080.2</v>
      </c>
      <c r="C6430" s="2">
        <v>46080</v>
      </c>
      <c r="D6430">
        <v>4</v>
      </c>
      <c r="E6430" t="s">
        <v>25</v>
      </c>
      <c r="F6430" t="s">
        <v>26</v>
      </c>
      <c r="G6430">
        <v>4.9000000000000004</v>
      </c>
      <c r="H6430">
        <v>112.01</v>
      </c>
      <c r="I6430">
        <v>112.06</v>
      </c>
      <c r="J6430">
        <v>1</v>
      </c>
      <c r="K6430">
        <v>2</v>
      </c>
      <c r="L6430">
        <v>9.8000000000000007</v>
      </c>
      <c r="M6430">
        <v>110</v>
      </c>
      <c r="N6430" t="s">
        <v>27</v>
      </c>
      <c r="O6430">
        <v>0.94199999999999995</v>
      </c>
      <c r="P6430" t="s">
        <v>28</v>
      </c>
      <c r="Q6430" t="s">
        <v>29</v>
      </c>
      <c r="R6430">
        <v>4.74</v>
      </c>
      <c r="S6430">
        <v>6</v>
      </c>
      <c r="T6430">
        <v>0.05</v>
      </c>
      <c r="U6430">
        <v>7.8</v>
      </c>
      <c r="V6430" t="s">
        <v>159</v>
      </c>
      <c r="W6430" t="s">
        <v>31</v>
      </c>
      <c r="X6430">
        <v>1</v>
      </c>
      <c r="Y6430" t="str">
        <f>IF(tblRides[[#This Row],[supply_demand_ratio]]&lt;0.8,"Below 0.8",IF(tblRides[[#This Row],[supply_demand_ratio]]&lt;1,"Between 0.8-1.0",IF(tblRides[[#This Row],[supply_demand_ratio]]&lt;=1.2,"Between 1.0-1.2","Above 1.2")))</f>
        <v>Between 0.8-1.0</v>
      </c>
    </row>
    <row r="6431" spans="1:25" x14ac:dyDescent="0.3">
      <c r="A6431" t="s">
        <v>6486</v>
      </c>
      <c r="B6431" s="1">
        <v>46080.200694444444</v>
      </c>
      <c r="C6431" s="2">
        <v>46080</v>
      </c>
      <c r="D6431">
        <v>4</v>
      </c>
      <c r="E6431" t="s">
        <v>62</v>
      </c>
      <c r="F6431" t="s">
        <v>34</v>
      </c>
      <c r="G6431">
        <v>1.6</v>
      </c>
      <c r="H6431">
        <v>56.82</v>
      </c>
      <c r="J6431">
        <v>1</v>
      </c>
      <c r="K6431">
        <v>5</v>
      </c>
      <c r="L6431">
        <v>2.1</v>
      </c>
      <c r="M6431">
        <v>62</v>
      </c>
      <c r="N6431" t="s">
        <v>41</v>
      </c>
      <c r="O6431">
        <v>1.931</v>
      </c>
      <c r="P6431" t="s">
        <v>58</v>
      </c>
      <c r="Q6431" t="s">
        <v>59</v>
      </c>
      <c r="R6431">
        <v>4.8</v>
      </c>
      <c r="S6431">
        <v>0</v>
      </c>
      <c r="U6431">
        <v>-2.9</v>
      </c>
      <c r="V6431" t="s">
        <v>159</v>
      </c>
      <c r="W6431" t="s">
        <v>31</v>
      </c>
      <c r="X6431">
        <v>0</v>
      </c>
      <c r="Y6431" t="str">
        <f>IF(tblRides[[#This Row],[supply_demand_ratio]]&lt;0.8,"Below 0.8",IF(tblRides[[#This Row],[supply_demand_ratio]]&lt;1,"Between 0.8-1.0",IF(tblRides[[#This Row],[supply_demand_ratio]]&lt;=1.2,"Between 1.0-1.2","Above 1.2")))</f>
        <v>Above 1.2</v>
      </c>
    </row>
    <row r="6432" spans="1:25" x14ac:dyDescent="0.3">
      <c r="A6432" t="s">
        <v>6487</v>
      </c>
      <c r="B6432" s="1">
        <v>46080.206250000003</v>
      </c>
      <c r="C6432" s="2">
        <v>46080</v>
      </c>
      <c r="D6432">
        <v>4</v>
      </c>
      <c r="E6432" t="s">
        <v>25</v>
      </c>
      <c r="F6432" t="s">
        <v>26</v>
      </c>
      <c r="G6432">
        <v>6.3</v>
      </c>
      <c r="H6432">
        <v>151.29</v>
      </c>
      <c r="I6432">
        <v>153.47999999999999</v>
      </c>
      <c r="J6432">
        <v>1</v>
      </c>
      <c r="K6432">
        <v>4</v>
      </c>
      <c r="L6432">
        <v>6.9</v>
      </c>
      <c r="M6432">
        <v>144</v>
      </c>
      <c r="N6432" t="s">
        <v>41</v>
      </c>
      <c r="O6432">
        <v>1.58</v>
      </c>
      <c r="P6432" t="s">
        <v>28</v>
      </c>
      <c r="Q6432" t="s">
        <v>29</v>
      </c>
      <c r="R6432">
        <v>4.55</v>
      </c>
      <c r="S6432">
        <v>30</v>
      </c>
      <c r="T6432">
        <v>2.19</v>
      </c>
      <c r="U6432">
        <v>2.9</v>
      </c>
      <c r="V6432" t="s">
        <v>159</v>
      </c>
      <c r="W6432" t="s">
        <v>31</v>
      </c>
      <c r="X6432">
        <v>1</v>
      </c>
      <c r="Y6432" t="str">
        <f>IF(tblRides[[#This Row],[supply_demand_ratio]]&lt;0.8,"Below 0.8",IF(tblRides[[#This Row],[supply_demand_ratio]]&lt;1,"Between 0.8-1.0",IF(tblRides[[#This Row],[supply_demand_ratio]]&lt;=1.2,"Between 1.0-1.2","Above 1.2")))</f>
        <v>Above 1.2</v>
      </c>
    </row>
    <row r="6433" spans="1:25" x14ac:dyDescent="0.3">
      <c r="A6433" t="s">
        <v>6488</v>
      </c>
      <c r="B6433" s="1">
        <v>46080.213888888888</v>
      </c>
      <c r="C6433" s="2">
        <v>46080</v>
      </c>
      <c r="D6433">
        <v>5</v>
      </c>
      <c r="E6433" t="s">
        <v>25</v>
      </c>
      <c r="F6433" t="s">
        <v>26</v>
      </c>
      <c r="G6433">
        <v>17.5</v>
      </c>
      <c r="H6433">
        <v>331.59</v>
      </c>
      <c r="I6433">
        <v>320.32</v>
      </c>
      <c r="J6433">
        <v>1</v>
      </c>
      <c r="K6433">
        <v>4.8</v>
      </c>
      <c r="L6433">
        <v>5.3</v>
      </c>
      <c r="M6433">
        <v>139</v>
      </c>
      <c r="N6433" t="s">
        <v>27</v>
      </c>
      <c r="O6433">
        <v>1.071</v>
      </c>
      <c r="P6433" t="s">
        <v>28</v>
      </c>
      <c r="Q6433" t="s">
        <v>29</v>
      </c>
      <c r="R6433">
        <v>4.82</v>
      </c>
      <c r="S6433">
        <v>2</v>
      </c>
      <c r="T6433">
        <v>-11.27</v>
      </c>
      <c r="U6433">
        <v>0.5</v>
      </c>
      <c r="V6433" t="s">
        <v>159</v>
      </c>
      <c r="W6433" t="s">
        <v>31</v>
      </c>
      <c r="X6433">
        <v>1</v>
      </c>
      <c r="Y6433" t="str">
        <f>IF(tblRides[[#This Row],[supply_demand_ratio]]&lt;0.8,"Below 0.8",IF(tblRides[[#This Row],[supply_demand_ratio]]&lt;1,"Between 0.8-1.0",IF(tblRides[[#This Row],[supply_demand_ratio]]&lt;=1.2,"Between 1.0-1.2","Above 1.2")))</f>
        <v>Between 1.0-1.2</v>
      </c>
    </row>
    <row r="6434" spans="1:25" x14ac:dyDescent="0.3">
      <c r="A6434" t="s">
        <v>6489</v>
      </c>
      <c r="B6434" s="1">
        <v>46080.232638888891</v>
      </c>
      <c r="C6434" s="2">
        <v>46080</v>
      </c>
      <c r="D6434">
        <v>5</v>
      </c>
      <c r="E6434" t="s">
        <v>36</v>
      </c>
      <c r="F6434" t="s">
        <v>34</v>
      </c>
      <c r="G6434">
        <v>7.4</v>
      </c>
      <c r="H6434">
        <v>158.09</v>
      </c>
      <c r="I6434">
        <v>155.33000000000001</v>
      </c>
      <c r="J6434">
        <v>1</v>
      </c>
      <c r="K6434">
        <v>4.8</v>
      </c>
      <c r="L6434">
        <v>4.7</v>
      </c>
      <c r="M6434">
        <v>121</v>
      </c>
      <c r="N6434" t="s">
        <v>41</v>
      </c>
      <c r="O6434">
        <v>1.407</v>
      </c>
      <c r="P6434" t="s">
        <v>28</v>
      </c>
      <c r="Q6434" t="s">
        <v>29</v>
      </c>
      <c r="R6434">
        <v>4.7300000000000004</v>
      </c>
      <c r="S6434">
        <v>0</v>
      </c>
      <c r="T6434">
        <v>-2.76</v>
      </c>
      <c r="U6434">
        <v>-0.1</v>
      </c>
      <c r="V6434" t="s">
        <v>159</v>
      </c>
      <c r="W6434" t="s">
        <v>31</v>
      </c>
      <c r="X6434">
        <v>1</v>
      </c>
      <c r="Y6434" t="str">
        <f>IF(tblRides[[#This Row],[supply_demand_ratio]]&lt;0.8,"Below 0.8",IF(tblRides[[#This Row],[supply_demand_ratio]]&lt;1,"Between 0.8-1.0",IF(tblRides[[#This Row],[supply_demand_ratio]]&lt;=1.2,"Between 1.0-1.2","Above 1.2")))</f>
        <v>Above 1.2</v>
      </c>
    </row>
    <row r="6435" spans="1:25" x14ac:dyDescent="0.3">
      <c r="A6435" t="s">
        <v>6490</v>
      </c>
      <c r="B6435" s="1">
        <v>46080.259722222225</v>
      </c>
      <c r="C6435" s="2">
        <v>46080</v>
      </c>
      <c r="D6435">
        <v>6</v>
      </c>
      <c r="E6435" t="s">
        <v>36</v>
      </c>
      <c r="F6435" t="s">
        <v>34</v>
      </c>
      <c r="G6435">
        <v>4.5</v>
      </c>
      <c r="H6435">
        <v>105.2</v>
      </c>
      <c r="I6435">
        <v>101.04</v>
      </c>
      <c r="J6435">
        <v>1</v>
      </c>
      <c r="K6435">
        <v>4.9000000000000004</v>
      </c>
      <c r="L6435">
        <v>5.5</v>
      </c>
      <c r="M6435">
        <v>126</v>
      </c>
      <c r="N6435" t="s">
        <v>27</v>
      </c>
      <c r="O6435">
        <v>1.2869999999999999</v>
      </c>
      <c r="P6435" t="s">
        <v>28</v>
      </c>
      <c r="Q6435" t="s">
        <v>29</v>
      </c>
      <c r="R6435">
        <v>4.97</v>
      </c>
      <c r="S6435">
        <v>0</v>
      </c>
      <c r="T6435">
        <v>-4.16</v>
      </c>
      <c r="U6435">
        <v>0.6</v>
      </c>
      <c r="V6435" t="s">
        <v>159</v>
      </c>
      <c r="W6435" t="s">
        <v>31</v>
      </c>
      <c r="X6435">
        <v>1</v>
      </c>
      <c r="Y6435" t="str">
        <f>IF(tblRides[[#This Row],[supply_demand_ratio]]&lt;0.8,"Below 0.8",IF(tblRides[[#This Row],[supply_demand_ratio]]&lt;1,"Between 0.8-1.0",IF(tblRides[[#This Row],[supply_demand_ratio]]&lt;=1.2,"Between 1.0-1.2","Above 1.2")))</f>
        <v>Above 1.2</v>
      </c>
    </row>
    <row r="6436" spans="1:25" x14ac:dyDescent="0.3">
      <c r="A6436" t="s">
        <v>6491</v>
      </c>
      <c r="B6436" s="1">
        <v>46080.275000000001</v>
      </c>
      <c r="C6436" s="2">
        <v>46080</v>
      </c>
      <c r="D6436">
        <v>6</v>
      </c>
      <c r="E6436" t="s">
        <v>33</v>
      </c>
      <c r="F6436" t="s">
        <v>26</v>
      </c>
      <c r="G6436">
        <v>2.6</v>
      </c>
      <c r="H6436">
        <v>82.76</v>
      </c>
      <c r="I6436">
        <v>76.44</v>
      </c>
      <c r="J6436">
        <v>1.1000000000000001</v>
      </c>
      <c r="K6436">
        <v>4.3</v>
      </c>
      <c r="L6436">
        <v>2.7</v>
      </c>
      <c r="M6436">
        <v>98</v>
      </c>
      <c r="N6436" t="s">
        <v>41</v>
      </c>
      <c r="O6436">
        <v>1.2430000000000001</v>
      </c>
      <c r="P6436" t="s">
        <v>28</v>
      </c>
      <c r="Q6436" t="s">
        <v>29</v>
      </c>
      <c r="R6436">
        <v>4.8499999999999996</v>
      </c>
      <c r="S6436">
        <v>46</v>
      </c>
      <c r="T6436">
        <v>-6.32</v>
      </c>
      <c r="U6436">
        <v>-1.6</v>
      </c>
      <c r="V6436" t="s">
        <v>159</v>
      </c>
      <c r="W6436" t="s">
        <v>31</v>
      </c>
      <c r="X6436">
        <v>1</v>
      </c>
      <c r="Y6436" t="str">
        <f>IF(tblRides[[#This Row],[supply_demand_ratio]]&lt;0.8,"Below 0.8",IF(tblRides[[#This Row],[supply_demand_ratio]]&lt;1,"Between 0.8-1.0",IF(tblRides[[#This Row],[supply_demand_ratio]]&lt;=1.2,"Between 1.0-1.2","Above 1.2")))</f>
        <v>Above 1.2</v>
      </c>
    </row>
    <row r="6437" spans="1:25" x14ac:dyDescent="0.3">
      <c r="A6437" t="s">
        <v>6492</v>
      </c>
      <c r="B6437" s="1">
        <v>46080.276388888888</v>
      </c>
      <c r="C6437" s="2">
        <v>46080</v>
      </c>
      <c r="D6437">
        <v>6</v>
      </c>
      <c r="E6437" t="s">
        <v>33</v>
      </c>
      <c r="F6437" t="s">
        <v>26</v>
      </c>
      <c r="G6437">
        <v>5.7</v>
      </c>
      <c r="H6437">
        <v>120.83</v>
      </c>
      <c r="I6437">
        <v>117.17</v>
      </c>
      <c r="J6437">
        <v>1</v>
      </c>
      <c r="K6437">
        <v>7.1</v>
      </c>
      <c r="L6437">
        <v>8.6999999999999993</v>
      </c>
      <c r="M6437">
        <v>99</v>
      </c>
      <c r="N6437" t="s">
        <v>41</v>
      </c>
      <c r="O6437">
        <v>1.3029999999999999</v>
      </c>
      <c r="P6437" t="s">
        <v>28</v>
      </c>
      <c r="Q6437" t="s">
        <v>29</v>
      </c>
      <c r="R6437">
        <v>4.67</v>
      </c>
      <c r="S6437">
        <v>18</v>
      </c>
      <c r="T6437">
        <v>-3.66</v>
      </c>
      <c r="U6437">
        <v>1.6</v>
      </c>
      <c r="V6437" t="s">
        <v>159</v>
      </c>
      <c r="W6437" t="s">
        <v>45</v>
      </c>
      <c r="X6437">
        <v>1</v>
      </c>
      <c r="Y6437" t="str">
        <f>IF(tblRides[[#This Row],[supply_demand_ratio]]&lt;0.8,"Below 0.8",IF(tblRides[[#This Row],[supply_demand_ratio]]&lt;1,"Between 0.8-1.0",IF(tblRides[[#This Row],[supply_demand_ratio]]&lt;=1.2,"Between 1.0-1.2","Above 1.2")))</f>
        <v>Above 1.2</v>
      </c>
    </row>
    <row r="6438" spans="1:25" x14ac:dyDescent="0.3">
      <c r="A6438" t="s">
        <v>6493</v>
      </c>
      <c r="B6438" s="1">
        <v>46080.3</v>
      </c>
      <c r="C6438" s="2">
        <v>46080</v>
      </c>
      <c r="D6438">
        <v>7</v>
      </c>
      <c r="E6438" t="s">
        <v>43</v>
      </c>
      <c r="F6438" t="s">
        <v>26</v>
      </c>
      <c r="G6438">
        <v>16.2</v>
      </c>
      <c r="H6438">
        <v>277.73</v>
      </c>
      <c r="I6438">
        <v>278.5</v>
      </c>
      <c r="J6438">
        <v>1</v>
      </c>
      <c r="K6438">
        <v>5.2</v>
      </c>
      <c r="L6438">
        <v>3.7</v>
      </c>
      <c r="M6438">
        <v>64</v>
      </c>
      <c r="N6438" t="s">
        <v>27</v>
      </c>
      <c r="O6438">
        <v>1.1339999999999999</v>
      </c>
      <c r="P6438" t="s">
        <v>28</v>
      </c>
      <c r="Q6438" t="s">
        <v>29</v>
      </c>
      <c r="R6438">
        <v>4.9400000000000004</v>
      </c>
      <c r="S6438">
        <v>1</v>
      </c>
      <c r="T6438">
        <v>0.77</v>
      </c>
      <c r="U6438">
        <v>-1.5</v>
      </c>
      <c r="V6438" t="s">
        <v>159</v>
      </c>
      <c r="W6438" t="s">
        <v>45</v>
      </c>
      <c r="X6438">
        <v>1</v>
      </c>
      <c r="Y6438" t="str">
        <f>IF(tblRides[[#This Row],[supply_demand_ratio]]&lt;0.8,"Below 0.8",IF(tblRides[[#This Row],[supply_demand_ratio]]&lt;1,"Between 0.8-1.0",IF(tblRides[[#This Row],[supply_demand_ratio]]&lt;=1.2,"Between 1.0-1.2","Above 1.2")))</f>
        <v>Between 1.0-1.2</v>
      </c>
    </row>
    <row r="6439" spans="1:25" x14ac:dyDescent="0.3">
      <c r="A6439" t="s">
        <v>6494</v>
      </c>
      <c r="B6439" s="1">
        <v>46080.308333333334</v>
      </c>
      <c r="C6439" s="2">
        <v>46080</v>
      </c>
      <c r="D6439">
        <v>7</v>
      </c>
      <c r="E6439" t="s">
        <v>25</v>
      </c>
      <c r="F6439" t="s">
        <v>34</v>
      </c>
      <c r="G6439">
        <v>4.7</v>
      </c>
      <c r="H6439">
        <v>115.51</v>
      </c>
      <c r="I6439">
        <v>104.86</v>
      </c>
      <c r="J6439">
        <v>1</v>
      </c>
      <c r="K6439">
        <v>5.9</v>
      </c>
      <c r="L6439">
        <v>7.5</v>
      </c>
      <c r="M6439">
        <v>129</v>
      </c>
      <c r="N6439" t="s">
        <v>27</v>
      </c>
      <c r="O6439">
        <v>0.95299999999999996</v>
      </c>
      <c r="P6439" t="s">
        <v>28</v>
      </c>
      <c r="Q6439" t="s">
        <v>29</v>
      </c>
      <c r="R6439">
        <v>4.7300000000000004</v>
      </c>
      <c r="S6439">
        <v>0</v>
      </c>
      <c r="T6439">
        <v>-10.65</v>
      </c>
      <c r="U6439">
        <v>1.6</v>
      </c>
      <c r="V6439" t="s">
        <v>159</v>
      </c>
      <c r="W6439" t="s">
        <v>45</v>
      </c>
      <c r="X6439">
        <v>1</v>
      </c>
      <c r="Y6439" t="str">
        <f>IF(tblRides[[#This Row],[supply_demand_ratio]]&lt;0.8,"Below 0.8",IF(tblRides[[#This Row],[supply_demand_ratio]]&lt;1,"Between 0.8-1.0",IF(tblRides[[#This Row],[supply_demand_ratio]]&lt;=1.2,"Between 1.0-1.2","Above 1.2")))</f>
        <v>Between 0.8-1.0</v>
      </c>
    </row>
    <row r="6440" spans="1:25" x14ac:dyDescent="0.3">
      <c r="A6440" t="s">
        <v>6495</v>
      </c>
      <c r="B6440" s="1">
        <v>46080.320833333331</v>
      </c>
      <c r="C6440" s="2">
        <v>46080</v>
      </c>
      <c r="D6440">
        <v>7</v>
      </c>
      <c r="E6440" t="s">
        <v>36</v>
      </c>
      <c r="F6440" t="s">
        <v>34</v>
      </c>
      <c r="G6440">
        <v>11.6</v>
      </c>
      <c r="H6440">
        <v>228.67</v>
      </c>
      <c r="I6440">
        <v>228.88</v>
      </c>
      <c r="J6440">
        <v>1.2</v>
      </c>
      <c r="K6440">
        <v>4</v>
      </c>
      <c r="L6440">
        <v>6</v>
      </c>
      <c r="M6440">
        <v>107</v>
      </c>
      <c r="N6440" t="s">
        <v>27</v>
      </c>
      <c r="O6440">
        <v>0.96499999999999997</v>
      </c>
      <c r="P6440" t="s">
        <v>28</v>
      </c>
      <c r="Q6440" t="s">
        <v>29</v>
      </c>
      <c r="R6440">
        <v>4.8</v>
      </c>
      <c r="S6440">
        <v>0</v>
      </c>
      <c r="T6440">
        <v>0.21</v>
      </c>
      <c r="U6440">
        <v>2</v>
      </c>
      <c r="V6440" t="s">
        <v>159</v>
      </c>
      <c r="W6440" t="s">
        <v>31</v>
      </c>
      <c r="X6440">
        <v>1</v>
      </c>
      <c r="Y6440" t="str">
        <f>IF(tblRides[[#This Row],[supply_demand_ratio]]&lt;0.8,"Below 0.8",IF(tblRides[[#This Row],[supply_demand_ratio]]&lt;1,"Between 0.8-1.0",IF(tblRides[[#This Row],[supply_demand_ratio]]&lt;=1.2,"Between 1.0-1.2","Above 1.2")))</f>
        <v>Between 0.8-1.0</v>
      </c>
    </row>
    <row r="6441" spans="1:25" x14ac:dyDescent="0.3">
      <c r="A6441" t="s">
        <v>6496</v>
      </c>
      <c r="B6441" s="1">
        <v>46080.330555555556</v>
      </c>
      <c r="C6441" s="2">
        <v>46080</v>
      </c>
      <c r="D6441">
        <v>7</v>
      </c>
      <c r="E6441" t="s">
        <v>36</v>
      </c>
      <c r="F6441" t="s">
        <v>26</v>
      </c>
      <c r="G6441">
        <v>5</v>
      </c>
      <c r="H6441">
        <v>119.39</v>
      </c>
      <c r="I6441">
        <v>127.25</v>
      </c>
      <c r="J6441">
        <v>1</v>
      </c>
      <c r="K6441">
        <v>2.2999999999999998</v>
      </c>
      <c r="L6441">
        <v>3.5</v>
      </c>
      <c r="M6441">
        <v>109</v>
      </c>
      <c r="N6441" t="s">
        <v>27</v>
      </c>
      <c r="O6441">
        <v>1.042</v>
      </c>
      <c r="P6441" t="s">
        <v>28</v>
      </c>
      <c r="Q6441" t="s">
        <v>29</v>
      </c>
      <c r="R6441">
        <v>4.6100000000000003</v>
      </c>
      <c r="S6441">
        <v>3</v>
      </c>
      <c r="T6441">
        <v>7.86</v>
      </c>
      <c r="U6441">
        <v>1.2</v>
      </c>
      <c r="V6441" t="s">
        <v>159</v>
      </c>
      <c r="W6441" t="s">
        <v>31</v>
      </c>
      <c r="X6441">
        <v>1</v>
      </c>
      <c r="Y6441" t="str">
        <f>IF(tblRides[[#This Row],[supply_demand_ratio]]&lt;0.8,"Below 0.8",IF(tblRides[[#This Row],[supply_demand_ratio]]&lt;1,"Between 0.8-1.0",IF(tblRides[[#This Row],[supply_demand_ratio]]&lt;=1.2,"Between 1.0-1.2","Above 1.2")))</f>
        <v>Between 1.0-1.2</v>
      </c>
    </row>
    <row r="6442" spans="1:25" x14ac:dyDescent="0.3">
      <c r="A6442" t="s">
        <v>6497</v>
      </c>
      <c r="B6442" s="1">
        <v>46080.336111111108</v>
      </c>
      <c r="C6442" s="2">
        <v>46080</v>
      </c>
      <c r="D6442">
        <v>8</v>
      </c>
      <c r="E6442" t="s">
        <v>43</v>
      </c>
      <c r="F6442" t="s">
        <v>34</v>
      </c>
      <c r="G6442">
        <v>1</v>
      </c>
      <c r="H6442">
        <v>59.55</v>
      </c>
      <c r="I6442">
        <v>58.56</v>
      </c>
      <c r="J6442">
        <v>1.1000000000000001</v>
      </c>
      <c r="K6442">
        <v>9.6999999999999993</v>
      </c>
      <c r="L6442">
        <v>8.9</v>
      </c>
      <c r="M6442">
        <v>68</v>
      </c>
      <c r="N6442" t="s">
        <v>41</v>
      </c>
      <c r="O6442">
        <v>1.3069999999999999</v>
      </c>
      <c r="P6442" t="s">
        <v>28</v>
      </c>
      <c r="Q6442" t="s">
        <v>29</v>
      </c>
      <c r="R6442">
        <v>4.53</v>
      </c>
      <c r="S6442">
        <v>0</v>
      </c>
      <c r="T6442">
        <v>-0.99</v>
      </c>
      <c r="U6442">
        <v>-0.8</v>
      </c>
      <c r="V6442" t="s">
        <v>159</v>
      </c>
      <c r="W6442" t="s">
        <v>45</v>
      </c>
      <c r="X6442">
        <v>1</v>
      </c>
      <c r="Y6442" t="str">
        <f>IF(tblRides[[#This Row],[supply_demand_ratio]]&lt;0.8,"Below 0.8",IF(tblRides[[#This Row],[supply_demand_ratio]]&lt;1,"Between 0.8-1.0",IF(tblRides[[#This Row],[supply_demand_ratio]]&lt;=1.2,"Between 1.0-1.2","Above 1.2")))</f>
        <v>Above 1.2</v>
      </c>
    </row>
    <row r="6443" spans="1:25" x14ac:dyDescent="0.3">
      <c r="A6443" t="s">
        <v>6498</v>
      </c>
      <c r="B6443" s="1">
        <v>46080.352777777778</v>
      </c>
      <c r="C6443" s="2">
        <v>46080</v>
      </c>
      <c r="D6443">
        <v>8</v>
      </c>
      <c r="E6443" t="s">
        <v>25</v>
      </c>
      <c r="F6443" t="s">
        <v>26</v>
      </c>
      <c r="G6443">
        <v>1.4</v>
      </c>
      <c r="H6443">
        <v>73.069999999999993</v>
      </c>
      <c r="I6443">
        <v>75.17</v>
      </c>
      <c r="J6443">
        <v>1.1000000000000001</v>
      </c>
      <c r="K6443">
        <v>8.1999999999999993</v>
      </c>
      <c r="L6443">
        <v>13.3</v>
      </c>
      <c r="M6443">
        <v>113</v>
      </c>
      <c r="N6443" t="s">
        <v>27</v>
      </c>
      <c r="O6443">
        <v>0.82699999999999996</v>
      </c>
      <c r="P6443" t="s">
        <v>28</v>
      </c>
      <c r="Q6443" t="s">
        <v>29</v>
      </c>
      <c r="R6443">
        <v>4.42</v>
      </c>
      <c r="S6443">
        <v>20</v>
      </c>
      <c r="T6443">
        <v>2.1</v>
      </c>
      <c r="U6443">
        <v>5.0999999999999996</v>
      </c>
      <c r="V6443" t="s">
        <v>159</v>
      </c>
      <c r="W6443" t="s">
        <v>45</v>
      </c>
      <c r="X6443">
        <v>1</v>
      </c>
      <c r="Y6443" t="str">
        <f>IF(tblRides[[#This Row],[supply_demand_ratio]]&lt;0.8,"Below 0.8",IF(tblRides[[#This Row],[supply_demand_ratio]]&lt;1,"Between 0.8-1.0",IF(tblRides[[#This Row],[supply_demand_ratio]]&lt;=1.2,"Between 1.0-1.2","Above 1.2")))</f>
        <v>Between 0.8-1.0</v>
      </c>
    </row>
    <row r="6444" spans="1:25" x14ac:dyDescent="0.3">
      <c r="A6444" t="s">
        <v>6499</v>
      </c>
      <c r="B6444" s="1">
        <v>46080.35833333333</v>
      </c>
      <c r="C6444" s="2">
        <v>46080</v>
      </c>
      <c r="D6444">
        <v>8</v>
      </c>
      <c r="E6444" t="s">
        <v>25</v>
      </c>
      <c r="F6444" t="s">
        <v>34</v>
      </c>
      <c r="G6444">
        <v>8.6</v>
      </c>
      <c r="H6444">
        <v>201.28</v>
      </c>
      <c r="I6444">
        <v>195.69</v>
      </c>
      <c r="J6444">
        <v>1.1000000000000001</v>
      </c>
      <c r="K6444">
        <v>7</v>
      </c>
      <c r="L6444">
        <v>2.7</v>
      </c>
      <c r="M6444">
        <v>122</v>
      </c>
      <c r="N6444" t="s">
        <v>27</v>
      </c>
      <c r="O6444">
        <v>0.85299999999999998</v>
      </c>
      <c r="P6444" t="s">
        <v>28</v>
      </c>
      <c r="Q6444" t="s">
        <v>29</v>
      </c>
      <c r="R6444">
        <v>4.6100000000000003</v>
      </c>
      <c r="S6444">
        <v>0</v>
      </c>
      <c r="T6444">
        <v>-5.59</v>
      </c>
      <c r="U6444">
        <v>-4.3</v>
      </c>
      <c r="V6444" t="s">
        <v>159</v>
      </c>
      <c r="W6444" t="s">
        <v>45</v>
      </c>
      <c r="X6444">
        <v>1</v>
      </c>
      <c r="Y6444" t="str">
        <f>IF(tblRides[[#This Row],[supply_demand_ratio]]&lt;0.8,"Below 0.8",IF(tblRides[[#This Row],[supply_demand_ratio]]&lt;1,"Between 0.8-1.0",IF(tblRides[[#This Row],[supply_demand_ratio]]&lt;=1.2,"Between 1.0-1.2","Above 1.2")))</f>
        <v>Between 0.8-1.0</v>
      </c>
    </row>
    <row r="6445" spans="1:25" x14ac:dyDescent="0.3">
      <c r="A6445" t="s">
        <v>6500</v>
      </c>
      <c r="B6445" s="1">
        <v>46080.381944444445</v>
      </c>
      <c r="C6445" s="2">
        <v>46080</v>
      </c>
      <c r="D6445">
        <v>9</v>
      </c>
      <c r="E6445" t="s">
        <v>25</v>
      </c>
      <c r="F6445" t="s">
        <v>26</v>
      </c>
      <c r="G6445">
        <v>6</v>
      </c>
      <c r="H6445">
        <v>161.37</v>
      </c>
      <c r="I6445">
        <v>176.89</v>
      </c>
      <c r="J6445">
        <v>1.1000000000000001</v>
      </c>
      <c r="K6445">
        <v>6.2</v>
      </c>
      <c r="L6445">
        <v>8.5</v>
      </c>
      <c r="M6445">
        <v>118</v>
      </c>
      <c r="N6445" t="s">
        <v>27</v>
      </c>
      <c r="O6445">
        <v>0.83599999999999997</v>
      </c>
      <c r="P6445" t="s">
        <v>28</v>
      </c>
      <c r="Q6445" t="s">
        <v>29</v>
      </c>
      <c r="R6445">
        <v>4.72</v>
      </c>
      <c r="S6445">
        <v>4</v>
      </c>
      <c r="T6445">
        <v>15.52</v>
      </c>
      <c r="U6445">
        <v>2.2999999999999998</v>
      </c>
      <c r="V6445" t="s">
        <v>159</v>
      </c>
      <c r="W6445" t="s">
        <v>45</v>
      </c>
      <c r="X6445">
        <v>1</v>
      </c>
      <c r="Y6445" t="str">
        <f>IF(tblRides[[#This Row],[supply_demand_ratio]]&lt;0.8,"Below 0.8",IF(tblRides[[#This Row],[supply_demand_ratio]]&lt;1,"Between 0.8-1.0",IF(tblRides[[#This Row],[supply_demand_ratio]]&lt;=1.2,"Between 1.0-1.2","Above 1.2")))</f>
        <v>Between 0.8-1.0</v>
      </c>
    </row>
    <row r="6446" spans="1:25" x14ac:dyDescent="0.3">
      <c r="A6446" t="s">
        <v>6501</v>
      </c>
      <c r="B6446" s="1">
        <v>46080.382638888892</v>
      </c>
      <c r="C6446" s="2">
        <v>46080</v>
      </c>
      <c r="D6446">
        <v>9</v>
      </c>
      <c r="E6446" t="s">
        <v>25</v>
      </c>
      <c r="F6446" t="s">
        <v>26</v>
      </c>
      <c r="G6446">
        <v>10.8</v>
      </c>
      <c r="H6446">
        <v>198.5</v>
      </c>
      <c r="I6446">
        <v>200.82</v>
      </c>
      <c r="J6446">
        <v>1.1000000000000001</v>
      </c>
      <c r="K6446">
        <v>8.1999999999999993</v>
      </c>
      <c r="L6446">
        <v>14.3</v>
      </c>
      <c r="M6446">
        <v>110</v>
      </c>
      <c r="N6446" t="s">
        <v>27</v>
      </c>
      <c r="O6446">
        <v>0.79400000000000004</v>
      </c>
      <c r="P6446" t="s">
        <v>28</v>
      </c>
      <c r="Q6446" t="s">
        <v>29</v>
      </c>
      <c r="R6446">
        <v>4.5999999999999996</v>
      </c>
      <c r="S6446">
        <v>4</v>
      </c>
      <c r="T6446">
        <v>2.3199999999999998</v>
      </c>
      <c r="U6446">
        <v>6.1</v>
      </c>
      <c r="V6446" t="s">
        <v>159</v>
      </c>
      <c r="W6446" t="s">
        <v>45</v>
      </c>
      <c r="X6446">
        <v>1</v>
      </c>
      <c r="Y6446" t="str">
        <f>IF(tblRides[[#This Row],[supply_demand_ratio]]&lt;0.8,"Below 0.8",IF(tblRides[[#This Row],[supply_demand_ratio]]&lt;1,"Between 0.8-1.0",IF(tblRides[[#This Row],[supply_demand_ratio]]&lt;=1.2,"Between 1.0-1.2","Above 1.2")))</f>
        <v>Below 0.8</v>
      </c>
    </row>
    <row r="6447" spans="1:25" x14ac:dyDescent="0.3">
      <c r="A6447" t="s">
        <v>6502</v>
      </c>
      <c r="B6447" s="1">
        <v>46080.384722222225</v>
      </c>
      <c r="C6447" s="2">
        <v>46080</v>
      </c>
      <c r="D6447">
        <v>9</v>
      </c>
      <c r="E6447" t="s">
        <v>25</v>
      </c>
      <c r="F6447" t="s">
        <v>26</v>
      </c>
      <c r="G6447">
        <v>5.3</v>
      </c>
      <c r="H6447">
        <v>159.43</v>
      </c>
      <c r="I6447">
        <v>158.94</v>
      </c>
      <c r="J6447">
        <v>1.2</v>
      </c>
      <c r="K6447">
        <v>5.6</v>
      </c>
      <c r="L6447">
        <v>9.8000000000000007</v>
      </c>
      <c r="M6447">
        <v>107</v>
      </c>
      <c r="N6447" t="s">
        <v>27</v>
      </c>
      <c r="O6447">
        <v>0.81100000000000005</v>
      </c>
      <c r="P6447" t="s">
        <v>28</v>
      </c>
      <c r="Q6447" t="s">
        <v>29</v>
      </c>
      <c r="R6447">
        <v>4.7699999999999996</v>
      </c>
      <c r="S6447">
        <v>8</v>
      </c>
      <c r="T6447">
        <v>-0.49</v>
      </c>
      <c r="U6447">
        <v>4.2</v>
      </c>
      <c r="V6447" t="s">
        <v>159</v>
      </c>
      <c r="W6447" t="s">
        <v>45</v>
      </c>
      <c r="X6447">
        <v>1</v>
      </c>
      <c r="Y6447" t="str">
        <f>IF(tblRides[[#This Row],[supply_demand_ratio]]&lt;0.8,"Below 0.8",IF(tblRides[[#This Row],[supply_demand_ratio]]&lt;1,"Between 0.8-1.0",IF(tblRides[[#This Row],[supply_demand_ratio]]&lt;=1.2,"Between 1.0-1.2","Above 1.2")))</f>
        <v>Between 0.8-1.0</v>
      </c>
    </row>
    <row r="6448" spans="1:25" x14ac:dyDescent="0.3">
      <c r="A6448" t="s">
        <v>6503</v>
      </c>
      <c r="B6448" s="1">
        <v>46080.400694444441</v>
      </c>
      <c r="C6448" s="2">
        <v>46080</v>
      </c>
      <c r="D6448">
        <v>9</v>
      </c>
      <c r="E6448" t="s">
        <v>36</v>
      </c>
      <c r="F6448" t="s">
        <v>34</v>
      </c>
      <c r="G6448">
        <v>11.3</v>
      </c>
      <c r="H6448">
        <v>247.85</v>
      </c>
      <c r="I6448">
        <v>239.8</v>
      </c>
      <c r="J6448">
        <v>1.1000000000000001</v>
      </c>
      <c r="K6448">
        <v>8.5</v>
      </c>
      <c r="L6448">
        <v>6.1</v>
      </c>
      <c r="M6448">
        <v>87</v>
      </c>
      <c r="N6448" t="s">
        <v>27</v>
      </c>
      <c r="O6448">
        <v>0.73</v>
      </c>
      <c r="P6448" t="s">
        <v>28</v>
      </c>
      <c r="Q6448" t="s">
        <v>29</v>
      </c>
      <c r="R6448">
        <v>4.68</v>
      </c>
      <c r="S6448">
        <v>0</v>
      </c>
      <c r="T6448">
        <v>-8.0500000000000007</v>
      </c>
      <c r="U6448">
        <v>-2.4</v>
      </c>
      <c r="V6448" t="s">
        <v>159</v>
      </c>
      <c r="W6448" t="s">
        <v>45</v>
      </c>
      <c r="X6448">
        <v>1</v>
      </c>
      <c r="Y6448" t="str">
        <f>IF(tblRides[[#This Row],[supply_demand_ratio]]&lt;0.8,"Below 0.8",IF(tblRides[[#This Row],[supply_demand_ratio]]&lt;1,"Between 0.8-1.0",IF(tblRides[[#This Row],[supply_demand_ratio]]&lt;=1.2,"Between 1.0-1.2","Above 1.2")))</f>
        <v>Below 0.8</v>
      </c>
    </row>
    <row r="6449" spans="1:25" x14ac:dyDescent="0.3">
      <c r="A6449" t="s">
        <v>6504</v>
      </c>
      <c r="B6449" s="1">
        <v>46080.413888888892</v>
      </c>
      <c r="C6449" s="2">
        <v>46080</v>
      </c>
      <c r="D6449">
        <v>9</v>
      </c>
      <c r="E6449" t="s">
        <v>25</v>
      </c>
      <c r="F6449" t="s">
        <v>26</v>
      </c>
      <c r="G6449">
        <v>8.1999999999999993</v>
      </c>
      <c r="H6449">
        <v>218.04</v>
      </c>
      <c r="I6449">
        <v>216.33</v>
      </c>
      <c r="J6449">
        <v>1.3</v>
      </c>
      <c r="K6449">
        <v>10.6</v>
      </c>
      <c r="L6449">
        <v>9.4</v>
      </c>
      <c r="M6449">
        <v>98</v>
      </c>
      <c r="N6449" t="s">
        <v>27</v>
      </c>
      <c r="O6449">
        <v>0.69399999999999995</v>
      </c>
      <c r="P6449" t="s">
        <v>28</v>
      </c>
      <c r="Q6449" t="s">
        <v>29</v>
      </c>
      <c r="R6449">
        <v>4.72</v>
      </c>
      <c r="S6449">
        <v>7</v>
      </c>
      <c r="T6449">
        <v>-1.71</v>
      </c>
      <c r="U6449">
        <v>-1.2</v>
      </c>
      <c r="V6449" t="s">
        <v>159</v>
      </c>
      <c r="W6449" t="s">
        <v>77</v>
      </c>
      <c r="X6449">
        <v>1</v>
      </c>
      <c r="Y6449" t="str">
        <f>IF(tblRides[[#This Row],[supply_demand_ratio]]&lt;0.8,"Below 0.8",IF(tblRides[[#This Row],[supply_demand_ratio]]&lt;1,"Between 0.8-1.0",IF(tblRides[[#This Row],[supply_demand_ratio]]&lt;=1.2,"Between 1.0-1.2","Above 1.2")))</f>
        <v>Below 0.8</v>
      </c>
    </row>
    <row r="6450" spans="1:25" x14ac:dyDescent="0.3">
      <c r="A6450" t="s">
        <v>6505</v>
      </c>
      <c r="B6450" s="1">
        <v>46080.413888888892</v>
      </c>
      <c r="C6450" s="2">
        <v>46080</v>
      </c>
      <c r="D6450">
        <v>9</v>
      </c>
      <c r="E6450" t="s">
        <v>36</v>
      </c>
      <c r="F6450" t="s">
        <v>26</v>
      </c>
      <c r="G6450">
        <v>1.9</v>
      </c>
      <c r="H6450">
        <v>79.33</v>
      </c>
      <c r="J6450">
        <v>1.2</v>
      </c>
      <c r="K6450">
        <v>7.6</v>
      </c>
      <c r="M6450">
        <v>107</v>
      </c>
      <c r="N6450" t="s">
        <v>72</v>
      </c>
      <c r="O6450">
        <v>0.71299999999999997</v>
      </c>
      <c r="P6450" t="s">
        <v>82</v>
      </c>
      <c r="Q6450" t="s">
        <v>83</v>
      </c>
      <c r="R6450">
        <v>4.96</v>
      </c>
      <c r="S6450">
        <v>13</v>
      </c>
      <c r="V6450" t="s">
        <v>159</v>
      </c>
      <c r="W6450" t="s">
        <v>45</v>
      </c>
      <c r="X6450">
        <v>0</v>
      </c>
      <c r="Y6450" t="str">
        <f>IF(tblRides[[#This Row],[supply_demand_ratio]]&lt;0.8,"Below 0.8",IF(tblRides[[#This Row],[supply_demand_ratio]]&lt;1,"Between 0.8-1.0",IF(tblRides[[#This Row],[supply_demand_ratio]]&lt;=1.2,"Between 1.0-1.2","Above 1.2")))</f>
        <v>Below 0.8</v>
      </c>
    </row>
    <row r="6451" spans="1:25" x14ac:dyDescent="0.3">
      <c r="A6451" t="s">
        <v>6506</v>
      </c>
      <c r="B6451" s="1">
        <v>46080.425000000003</v>
      </c>
      <c r="C6451" s="2">
        <v>46080</v>
      </c>
      <c r="D6451">
        <v>10</v>
      </c>
      <c r="E6451" t="s">
        <v>33</v>
      </c>
      <c r="F6451" t="s">
        <v>26</v>
      </c>
      <c r="G6451">
        <v>4.5999999999999996</v>
      </c>
      <c r="H6451">
        <v>110.9</v>
      </c>
      <c r="I6451">
        <v>109.66</v>
      </c>
      <c r="J6451">
        <v>1.1000000000000001</v>
      </c>
      <c r="K6451">
        <v>9.3000000000000007</v>
      </c>
      <c r="L6451">
        <v>6.7</v>
      </c>
      <c r="M6451">
        <v>92</v>
      </c>
      <c r="N6451" t="s">
        <v>27</v>
      </c>
      <c r="O6451">
        <v>0.9</v>
      </c>
      <c r="P6451" t="s">
        <v>28</v>
      </c>
      <c r="Q6451" t="s">
        <v>29</v>
      </c>
      <c r="R6451">
        <v>5</v>
      </c>
      <c r="S6451">
        <v>2</v>
      </c>
      <c r="T6451">
        <v>-1.24</v>
      </c>
      <c r="U6451">
        <v>-2.6</v>
      </c>
      <c r="V6451" t="s">
        <v>159</v>
      </c>
      <c r="W6451" t="s">
        <v>45</v>
      </c>
      <c r="X6451">
        <v>1</v>
      </c>
      <c r="Y6451" t="str">
        <f>IF(tblRides[[#This Row],[supply_demand_ratio]]&lt;0.8,"Below 0.8",IF(tblRides[[#This Row],[supply_demand_ratio]]&lt;1,"Between 0.8-1.0",IF(tblRides[[#This Row],[supply_demand_ratio]]&lt;=1.2,"Between 1.0-1.2","Above 1.2")))</f>
        <v>Between 0.8-1.0</v>
      </c>
    </row>
    <row r="6452" spans="1:25" x14ac:dyDescent="0.3">
      <c r="A6452" t="s">
        <v>6507</v>
      </c>
      <c r="B6452" s="1">
        <v>46080.426388888889</v>
      </c>
      <c r="C6452" s="2">
        <v>46080</v>
      </c>
      <c r="D6452">
        <v>10</v>
      </c>
      <c r="E6452" t="s">
        <v>36</v>
      </c>
      <c r="F6452" t="s">
        <v>34</v>
      </c>
      <c r="G6452">
        <v>3.5</v>
      </c>
      <c r="H6452">
        <v>92.35</v>
      </c>
      <c r="I6452">
        <v>87.62</v>
      </c>
      <c r="J6452">
        <v>1.1000000000000001</v>
      </c>
      <c r="K6452">
        <v>5.9</v>
      </c>
      <c r="L6452">
        <v>4.7</v>
      </c>
      <c r="M6452">
        <v>93</v>
      </c>
      <c r="N6452" t="s">
        <v>27</v>
      </c>
      <c r="O6452">
        <v>0.80500000000000005</v>
      </c>
      <c r="P6452" t="s">
        <v>28</v>
      </c>
      <c r="Q6452" t="s">
        <v>29</v>
      </c>
      <c r="R6452">
        <v>4.43</v>
      </c>
      <c r="S6452">
        <v>0</v>
      </c>
      <c r="T6452">
        <v>-4.7300000000000004</v>
      </c>
      <c r="U6452">
        <v>-1.2</v>
      </c>
      <c r="V6452" t="s">
        <v>159</v>
      </c>
      <c r="W6452" t="s">
        <v>45</v>
      </c>
      <c r="X6452">
        <v>1</v>
      </c>
      <c r="Y6452" t="str">
        <f>IF(tblRides[[#This Row],[supply_demand_ratio]]&lt;0.8,"Below 0.8",IF(tblRides[[#This Row],[supply_demand_ratio]]&lt;1,"Between 0.8-1.0",IF(tblRides[[#This Row],[supply_demand_ratio]]&lt;=1.2,"Between 1.0-1.2","Above 1.2")))</f>
        <v>Between 0.8-1.0</v>
      </c>
    </row>
    <row r="6453" spans="1:25" x14ac:dyDescent="0.3">
      <c r="A6453" t="s">
        <v>6508</v>
      </c>
      <c r="B6453" s="1">
        <v>46080.43472222222</v>
      </c>
      <c r="C6453" s="2">
        <v>46080</v>
      </c>
      <c r="D6453">
        <v>10</v>
      </c>
      <c r="E6453" t="s">
        <v>62</v>
      </c>
      <c r="F6453" t="s">
        <v>34</v>
      </c>
      <c r="G6453">
        <v>2.5</v>
      </c>
      <c r="H6453">
        <v>71.75</v>
      </c>
      <c r="I6453">
        <v>69.67</v>
      </c>
      <c r="J6453">
        <v>1</v>
      </c>
      <c r="K6453">
        <v>2</v>
      </c>
      <c r="L6453">
        <v>1</v>
      </c>
      <c r="M6453">
        <v>56</v>
      </c>
      <c r="N6453" t="s">
        <v>41</v>
      </c>
      <c r="O6453">
        <v>1.518</v>
      </c>
      <c r="P6453" t="s">
        <v>28</v>
      </c>
      <c r="Q6453" t="s">
        <v>29</v>
      </c>
      <c r="R6453">
        <v>4.5</v>
      </c>
      <c r="S6453">
        <v>0</v>
      </c>
      <c r="T6453">
        <v>-2.08</v>
      </c>
      <c r="U6453">
        <v>-1</v>
      </c>
      <c r="V6453" t="s">
        <v>159</v>
      </c>
      <c r="W6453" t="s">
        <v>31</v>
      </c>
      <c r="X6453">
        <v>1</v>
      </c>
      <c r="Y6453" t="str">
        <f>IF(tblRides[[#This Row],[supply_demand_ratio]]&lt;0.8,"Below 0.8",IF(tblRides[[#This Row],[supply_demand_ratio]]&lt;1,"Between 0.8-1.0",IF(tblRides[[#This Row],[supply_demand_ratio]]&lt;=1.2,"Between 1.0-1.2","Above 1.2")))</f>
        <v>Above 1.2</v>
      </c>
    </row>
    <row r="6454" spans="1:25" x14ac:dyDescent="0.3">
      <c r="A6454" t="s">
        <v>6509</v>
      </c>
      <c r="B6454" s="1">
        <v>46080.439583333333</v>
      </c>
      <c r="C6454" s="2">
        <v>46080</v>
      </c>
      <c r="D6454">
        <v>10</v>
      </c>
      <c r="E6454" t="s">
        <v>43</v>
      </c>
      <c r="F6454" t="s">
        <v>26</v>
      </c>
      <c r="G6454">
        <v>5</v>
      </c>
      <c r="H6454">
        <v>110.75</v>
      </c>
      <c r="I6454">
        <v>114.02</v>
      </c>
      <c r="J6454">
        <v>1</v>
      </c>
      <c r="K6454">
        <v>6.9</v>
      </c>
      <c r="L6454">
        <v>9.6999999999999993</v>
      </c>
      <c r="M6454">
        <v>62</v>
      </c>
      <c r="N6454" t="s">
        <v>41</v>
      </c>
      <c r="O6454">
        <v>1.1559999999999999</v>
      </c>
      <c r="P6454" t="s">
        <v>28</v>
      </c>
      <c r="Q6454" t="s">
        <v>29</v>
      </c>
      <c r="R6454">
        <v>4.75</v>
      </c>
      <c r="S6454">
        <v>35</v>
      </c>
      <c r="T6454">
        <v>3.27</v>
      </c>
      <c r="U6454">
        <v>2.8</v>
      </c>
      <c r="V6454" t="s">
        <v>159</v>
      </c>
      <c r="W6454" t="s">
        <v>45</v>
      </c>
      <c r="X6454">
        <v>1</v>
      </c>
      <c r="Y6454" t="str">
        <f>IF(tblRides[[#This Row],[supply_demand_ratio]]&lt;0.8,"Below 0.8",IF(tblRides[[#This Row],[supply_demand_ratio]]&lt;1,"Between 0.8-1.0",IF(tblRides[[#This Row],[supply_demand_ratio]]&lt;=1.2,"Between 1.0-1.2","Above 1.2")))</f>
        <v>Between 1.0-1.2</v>
      </c>
    </row>
    <row r="6455" spans="1:25" x14ac:dyDescent="0.3">
      <c r="A6455" t="s">
        <v>6510</v>
      </c>
      <c r="B6455" s="1">
        <v>46080.44027777778</v>
      </c>
      <c r="C6455" s="2">
        <v>46080</v>
      </c>
      <c r="D6455">
        <v>10</v>
      </c>
      <c r="E6455" t="s">
        <v>25</v>
      </c>
      <c r="F6455" t="s">
        <v>26</v>
      </c>
      <c r="G6455">
        <v>11.2</v>
      </c>
      <c r="H6455">
        <v>291.75</v>
      </c>
      <c r="I6455">
        <v>283.56</v>
      </c>
      <c r="J6455">
        <v>1.3</v>
      </c>
      <c r="K6455">
        <v>7.4</v>
      </c>
      <c r="L6455">
        <v>11.7</v>
      </c>
      <c r="M6455">
        <v>124</v>
      </c>
      <c r="N6455" t="s">
        <v>72</v>
      </c>
      <c r="O6455">
        <v>0.72399999999999998</v>
      </c>
      <c r="P6455" t="s">
        <v>28</v>
      </c>
      <c r="Q6455" t="s">
        <v>29</v>
      </c>
      <c r="R6455">
        <v>4.6399999999999997</v>
      </c>
      <c r="S6455">
        <v>17</v>
      </c>
      <c r="T6455">
        <v>-8.19</v>
      </c>
      <c r="U6455">
        <v>4.3</v>
      </c>
      <c r="V6455" t="s">
        <v>159</v>
      </c>
      <c r="W6455" t="s">
        <v>45</v>
      </c>
      <c r="X6455">
        <v>1</v>
      </c>
      <c r="Y6455" t="str">
        <f>IF(tblRides[[#This Row],[supply_demand_ratio]]&lt;0.8,"Below 0.8",IF(tblRides[[#This Row],[supply_demand_ratio]]&lt;1,"Between 0.8-1.0",IF(tblRides[[#This Row],[supply_demand_ratio]]&lt;=1.2,"Between 1.0-1.2","Above 1.2")))</f>
        <v>Below 0.8</v>
      </c>
    </row>
    <row r="6456" spans="1:25" x14ac:dyDescent="0.3">
      <c r="A6456" t="s">
        <v>6511</v>
      </c>
      <c r="B6456" s="1">
        <v>46080.441666666666</v>
      </c>
      <c r="C6456" s="2">
        <v>46080</v>
      </c>
      <c r="D6456">
        <v>10</v>
      </c>
      <c r="E6456" t="s">
        <v>36</v>
      </c>
      <c r="F6456" t="s">
        <v>26</v>
      </c>
      <c r="G6456">
        <v>3.8</v>
      </c>
      <c r="H6456">
        <v>100.48</v>
      </c>
      <c r="I6456">
        <v>106.6</v>
      </c>
      <c r="J6456">
        <v>1.1000000000000001</v>
      </c>
      <c r="K6456">
        <v>7.5</v>
      </c>
      <c r="L6456">
        <v>6.4</v>
      </c>
      <c r="M6456">
        <v>126</v>
      </c>
      <c r="N6456" t="s">
        <v>27</v>
      </c>
      <c r="O6456">
        <v>0.97499999999999998</v>
      </c>
      <c r="P6456" t="s">
        <v>28</v>
      </c>
      <c r="Q6456" t="s">
        <v>29</v>
      </c>
      <c r="R6456">
        <v>4.42</v>
      </c>
      <c r="S6456">
        <v>7</v>
      </c>
      <c r="T6456">
        <v>6.12</v>
      </c>
      <c r="U6456">
        <v>-1.1000000000000001</v>
      </c>
      <c r="V6456" t="s">
        <v>159</v>
      </c>
      <c r="W6456" t="s">
        <v>45</v>
      </c>
      <c r="X6456">
        <v>1</v>
      </c>
      <c r="Y6456" t="str">
        <f>IF(tblRides[[#This Row],[supply_demand_ratio]]&lt;0.8,"Below 0.8",IF(tblRides[[#This Row],[supply_demand_ratio]]&lt;1,"Between 0.8-1.0",IF(tblRides[[#This Row],[supply_demand_ratio]]&lt;=1.2,"Between 1.0-1.2","Above 1.2")))</f>
        <v>Between 0.8-1.0</v>
      </c>
    </row>
    <row r="6457" spans="1:25" x14ac:dyDescent="0.3">
      <c r="A6457" t="s">
        <v>6512</v>
      </c>
      <c r="B6457" s="1">
        <v>46080.445138888892</v>
      </c>
      <c r="C6457" s="2">
        <v>46080</v>
      </c>
      <c r="D6457">
        <v>10</v>
      </c>
      <c r="E6457" t="s">
        <v>25</v>
      </c>
      <c r="F6457" t="s">
        <v>26</v>
      </c>
      <c r="G6457">
        <v>2.2999999999999998</v>
      </c>
      <c r="H6457">
        <v>73.959999999999994</v>
      </c>
      <c r="I6457">
        <v>78.349999999999994</v>
      </c>
      <c r="J6457">
        <v>1</v>
      </c>
      <c r="K6457">
        <v>2.8</v>
      </c>
      <c r="L6457">
        <v>2.6</v>
      </c>
      <c r="M6457">
        <v>119</v>
      </c>
      <c r="N6457" t="s">
        <v>27</v>
      </c>
      <c r="O6457">
        <v>1.06</v>
      </c>
      <c r="P6457" t="s">
        <v>28</v>
      </c>
      <c r="Q6457" t="s">
        <v>29</v>
      </c>
      <c r="R6457">
        <v>4.8</v>
      </c>
      <c r="S6457">
        <v>11</v>
      </c>
      <c r="T6457">
        <v>4.3899999999999997</v>
      </c>
      <c r="U6457">
        <v>-0.2</v>
      </c>
      <c r="V6457" t="s">
        <v>159</v>
      </c>
      <c r="W6457" t="s">
        <v>31</v>
      </c>
      <c r="X6457">
        <v>1</v>
      </c>
      <c r="Y6457" t="str">
        <f>IF(tblRides[[#This Row],[supply_demand_ratio]]&lt;0.8,"Below 0.8",IF(tblRides[[#This Row],[supply_demand_ratio]]&lt;1,"Between 0.8-1.0",IF(tblRides[[#This Row],[supply_demand_ratio]]&lt;=1.2,"Between 1.0-1.2","Above 1.2")))</f>
        <v>Between 1.0-1.2</v>
      </c>
    </row>
    <row r="6458" spans="1:25" x14ac:dyDescent="0.3">
      <c r="A6458" t="s">
        <v>6513</v>
      </c>
      <c r="B6458" s="1">
        <v>46080.45</v>
      </c>
      <c r="C6458" s="2">
        <v>46080</v>
      </c>
      <c r="D6458">
        <v>10</v>
      </c>
      <c r="E6458" t="s">
        <v>25</v>
      </c>
      <c r="F6458" t="s">
        <v>26</v>
      </c>
      <c r="G6458">
        <v>10</v>
      </c>
      <c r="H6458">
        <v>229.09</v>
      </c>
      <c r="I6458">
        <v>220.27</v>
      </c>
      <c r="J6458">
        <v>1.3</v>
      </c>
      <c r="K6458">
        <v>6.5</v>
      </c>
      <c r="L6458">
        <v>4.5999999999999996</v>
      </c>
      <c r="M6458">
        <v>105</v>
      </c>
      <c r="N6458" t="s">
        <v>72</v>
      </c>
      <c r="O6458">
        <v>0.68300000000000005</v>
      </c>
      <c r="P6458" t="s">
        <v>28</v>
      </c>
      <c r="Q6458" t="s">
        <v>29</v>
      </c>
      <c r="R6458">
        <v>4.5</v>
      </c>
      <c r="S6458">
        <v>7</v>
      </c>
      <c r="T6458">
        <v>-8.82</v>
      </c>
      <c r="U6458">
        <v>-1.9</v>
      </c>
      <c r="V6458" t="s">
        <v>159</v>
      </c>
      <c r="W6458" t="s">
        <v>45</v>
      </c>
      <c r="X6458">
        <v>1</v>
      </c>
      <c r="Y6458" t="str">
        <f>IF(tblRides[[#This Row],[supply_demand_ratio]]&lt;0.8,"Below 0.8",IF(tblRides[[#This Row],[supply_demand_ratio]]&lt;1,"Between 0.8-1.0",IF(tblRides[[#This Row],[supply_demand_ratio]]&lt;=1.2,"Between 1.0-1.2","Above 1.2")))</f>
        <v>Below 0.8</v>
      </c>
    </row>
    <row r="6459" spans="1:25" x14ac:dyDescent="0.3">
      <c r="A6459" t="s">
        <v>6514</v>
      </c>
      <c r="B6459" s="1">
        <v>46080.461805555555</v>
      </c>
      <c r="C6459" s="2">
        <v>46080</v>
      </c>
      <c r="D6459">
        <v>11</v>
      </c>
      <c r="E6459" t="s">
        <v>25</v>
      </c>
      <c r="F6459" t="s">
        <v>26</v>
      </c>
      <c r="G6459">
        <v>6</v>
      </c>
      <c r="H6459">
        <v>160.09</v>
      </c>
      <c r="I6459">
        <v>153.88</v>
      </c>
      <c r="J6459">
        <v>1.1000000000000001</v>
      </c>
      <c r="K6459">
        <v>8.6</v>
      </c>
      <c r="L6459">
        <v>11.2</v>
      </c>
      <c r="M6459">
        <v>127</v>
      </c>
      <c r="N6459" t="s">
        <v>27</v>
      </c>
      <c r="O6459">
        <v>0.88900000000000001</v>
      </c>
      <c r="P6459" t="s">
        <v>28</v>
      </c>
      <c r="Q6459" t="s">
        <v>29</v>
      </c>
      <c r="R6459">
        <v>4.8499999999999996</v>
      </c>
      <c r="S6459">
        <v>22</v>
      </c>
      <c r="T6459">
        <v>-6.21</v>
      </c>
      <c r="U6459">
        <v>2.6</v>
      </c>
      <c r="V6459" t="s">
        <v>159</v>
      </c>
      <c r="W6459" t="s">
        <v>45</v>
      </c>
      <c r="X6459">
        <v>1</v>
      </c>
      <c r="Y6459" t="str">
        <f>IF(tblRides[[#This Row],[supply_demand_ratio]]&lt;0.8,"Below 0.8",IF(tblRides[[#This Row],[supply_demand_ratio]]&lt;1,"Between 0.8-1.0",IF(tblRides[[#This Row],[supply_demand_ratio]]&lt;=1.2,"Between 1.0-1.2","Above 1.2")))</f>
        <v>Between 0.8-1.0</v>
      </c>
    </row>
    <row r="6460" spans="1:25" x14ac:dyDescent="0.3">
      <c r="A6460" t="s">
        <v>6515</v>
      </c>
      <c r="B6460" s="1">
        <v>46080.472916666666</v>
      </c>
      <c r="C6460" s="2">
        <v>46080</v>
      </c>
      <c r="D6460">
        <v>11</v>
      </c>
      <c r="E6460" t="s">
        <v>62</v>
      </c>
      <c r="F6460" t="s">
        <v>26</v>
      </c>
      <c r="G6460">
        <v>1.2</v>
      </c>
      <c r="H6460">
        <v>51.9</v>
      </c>
      <c r="J6460">
        <v>1</v>
      </c>
      <c r="K6460">
        <v>5.6</v>
      </c>
      <c r="M6460">
        <v>51</v>
      </c>
      <c r="N6460" t="s">
        <v>27</v>
      </c>
      <c r="O6460">
        <v>0.96</v>
      </c>
      <c r="P6460" t="s">
        <v>82</v>
      </c>
      <c r="Q6460" t="s">
        <v>83</v>
      </c>
      <c r="R6460">
        <v>4.91</v>
      </c>
      <c r="S6460">
        <v>11</v>
      </c>
      <c r="V6460" t="s">
        <v>159</v>
      </c>
      <c r="W6460" t="s">
        <v>45</v>
      </c>
      <c r="X6460">
        <v>0</v>
      </c>
      <c r="Y6460" t="str">
        <f>IF(tblRides[[#This Row],[supply_demand_ratio]]&lt;0.8,"Below 0.8",IF(tblRides[[#This Row],[supply_demand_ratio]]&lt;1,"Between 0.8-1.0",IF(tblRides[[#This Row],[supply_demand_ratio]]&lt;=1.2,"Between 1.0-1.2","Above 1.2")))</f>
        <v>Between 0.8-1.0</v>
      </c>
    </row>
    <row r="6461" spans="1:25" x14ac:dyDescent="0.3">
      <c r="A6461" t="s">
        <v>6516</v>
      </c>
      <c r="B6461" s="1">
        <v>46080.48541666667</v>
      </c>
      <c r="C6461" s="2">
        <v>46080</v>
      </c>
      <c r="D6461">
        <v>11</v>
      </c>
      <c r="E6461" t="s">
        <v>25</v>
      </c>
      <c r="F6461" t="s">
        <v>34</v>
      </c>
      <c r="G6461">
        <v>7.7</v>
      </c>
      <c r="H6461">
        <v>158.46</v>
      </c>
      <c r="I6461">
        <v>172.54</v>
      </c>
      <c r="J6461">
        <v>1</v>
      </c>
      <c r="K6461">
        <v>8</v>
      </c>
      <c r="L6461">
        <v>6</v>
      </c>
      <c r="M6461">
        <v>144</v>
      </c>
      <c r="N6461" t="s">
        <v>27</v>
      </c>
      <c r="O6461">
        <v>1.18</v>
      </c>
      <c r="P6461" t="s">
        <v>28</v>
      </c>
      <c r="Q6461" t="s">
        <v>29</v>
      </c>
      <c r="R6461">
        <v>4.95</v>
      </c>
      <c r="S6461">
        <v>0</v>
      </c>
      <c r="T6461">
        <v>14.08</v>
      </c>
      <c r="U6461">
        <v>-2</v>
      </c>
      <c r="V6461" t="s">
        <v>159</v>
      </c>
      <c r="W6461" t="s">
        <v>45</v>
      </c>
      <c r="X6461">
        <v>1</v>
      </c>
      <c r="Y6461" t="str">
        <f>IF(tblRides[[#This Row],[supply_demand_ratio]]&lt;0.8,"Below 0.8",IF(tblRides[[#This Row],[supply_demand_ratio]]&lt;1,"Between 0.8-1.0",IF(tblRides[[#This Row],[supply_demand_ratio]]&lt;=1.2,"Between 1.0-1.2","Above 1.2")))</f>
        <v>Between 1.0-1.2</v>
      </c>
    </row>
    <row r="6462" spans="1:25" x14ac:dyDescent="0.3">
      <c r="A6462" t="s">
        <v>6517</v>
      </c>
      <c r="B6462" s="1">
        <v>46080.487500000003</v>
      </c>
      <c r="C6462" s="2">
        <v>46080</v>
      </c>
      <c r="D6462">
        <v>11</v>
      </c>
      <c r="E6462" t="s">
        <v>33</v>
      </c>
      <c r="F6462" t="s">
        <v>34</v>
      </c>
      <c r="G6462">
        <v>7.9</v>
      </c>
      <c r="H6462">
        <v>168.22</v>
      </c>
      <c r="I6462">
        <v>167.53</v>
      </c>
      <c r="J6462">
        <v>1.1000000000000001</v>
      </c>
      <c r="K6462">
        <v>3.6</v>
      </c>
      <c r="L6462">
        <v>6.6</v>
      </c>
      <c r="M6462">
        <v>80</v>
      </c>
      <c r="N6462" t="s">
        <v>27</v>
      </c>
      <c r="O6462">
        <v>0.96699999999999997</v>
      </c>
      <c r="P6462" t="s">
        <v>28</v>
      </c>
      <c r="Q6462" t="s">
        <v>29</v>
      </c>
      <c r="R6462">
        <v>4.58</v>
      </c>
      <c r="S6462">
        <v>0</v>
      </c>
      <c r="T6462">
        <v>-0.69</v>
      </c>
      <c r="U6462">
        <v>3</v>
      </c>
      <c r="V6462" t="s">
        <v>159</v>
      </c>
      <c r="W6462" t="s">
        <v>31</v>
      </c>
      <c r="X6462">
        <v>1</v>
      </c>
      <c r="Y6462" t="str">
        <f>IF(tblRides[[#This Row],[supply_demand_ratio]]&lt;0.8,"Below 0.8",IF(tblRides[[#This Row],[supply_demand_ratio]]&lt;1,"Between 0.8-1.0",IF(tblRides[[#This Row],[supply_demand_ratio]]&lt;=1.2,"Between 1.0-1.2","Above 1.2")))</f>
        <v>Between 0.8-1.0</v>
      </c>
    </row>
    <row r="6463" spans="1:25" x14ac:dyDescent="0.3">
      <c r="A6463" t="s">
        <v>6518</v>
      </c>
      <c r="B6463" s="1">
        <v>46080.491666666669</v>
      </c>
      <c r="C6463" s="2">
        <v>46080</v>
      </c>
      <c r="D6463">
        <v>11</v>
      </c>
      <c r="E6463" t="s">
        <v>43</v>
      </c>
      <c r="F6463" t="s">
        <v>26</v>
      </c>
      <c r="G6463">
        <v>5.3</v>
      </c>
      <c r="H6463">
        <v>119.3</v>
      </c>
      <c r="I6463">
        <v>118.16</v>
      </c>
      <c r="J6463">
        <v>1</v>
      </c>
      <c r="K6463">
        <v>9.6999999999999993</v>
      </c>
      <c r="L6463">
        <v>14.1</v>
      </c>
      <c r="M6463">
        <v>67</v>
      </c>
      <c r="N6463" t="s">
        <v>41</v>
      </c>
      <c r="O6463">
        <v>1.413</v>
      </c>
      <c r="P6463" t="s">
        <v>28</v>
      </c>
      <c r="Q6463" t="s">
        <v>29</v>
      </c>
      <c r="R6463">
        <v>4.7300000000000004</v>
      </c>
      <c r="S6463">
        <v>3</v>
      </c>
      <c r="T6463">
        <v>-1.1399999999999999</v>
      </c>
      <c r="U6463">
        <v>4.4000000000000004</v>
      </c>
      <c r="V6463" t="s">
        <v>159</v>
      </c>
      <c r="W6463" t="s">
        <v>45</v>
      </c>
      <c r="X6463">
        <v>1</v>
      </c>
      <c r="Y6463" t="str">
        <f>IF(tblRides[[#This Row],[supply_demand_ratio]]&lt;0.8,"Below 0.8",IF(tblRides[[#This Row],[supply_demand_ratio]]&lt;1,"Between 0.8-1.0",IF(tblRides[[#This Row],[supply_demand_ratio]]&lt;=1.2,"Between 1.0-1.2","Above 1.2")))</f>
        <v>Above 1.2</v>
      </c>
    </row>
    <row r="6464" spans="1:25" x14ac:dyDescent="0.3">
      <c r="A6464" t="s">
        <v>6519</v>
      </c>
      <c r="B6464" s="1">
        <v>46080.511111111111</v>
      </c>
      <c r="C6464" s="2">
        <v>46080</v>
      </c>
      <c r="D6464">
        <v>12</v>
      </c>
      <c r="E6464" t="s">
        <v>33</v>
      </c>
      <c r="F6464" t="s">
        <v>26</v>
      </c>
      <c r="G6464">
        <v>1.8</v>
      </c>
      <c r="H6464">
        <v>62.58</v>
      </c>
      <c r="I6464">
        <v>62.44</v>
      </c>
      <c r="J6464">
        <v>1</v>
      </c>
      <c r="K6464">
        <v>9.1999999999999993</v>
      </c>
      <c r="L6464">
        <v>10.3</v>
      </c>
      <c r="M6464">
        <v>94</v>
      </c>
      <c r="N6464" t="s">
        <v>41</v>
      </c>
      <c r="O6464">
        <v>1.456</v>
      </c>
      <c r="P6464" t="s">
        <v>28</v>
      </c>
      <c r="Q6464" t="s">
        <v>29</v>
      </c>
      <c r="R6464">
        <v>4.9400000000000004</v>
      </c>
      <c r="S6464">
        <v>10</v>
      </c>
      <c r="T6464">
        <v>-0.14000000000000001</v>
      </c>
      <c r="U6464">
        <v>1.1000000000000001</v>
      </c>
      <c r="V6464" t="s">
        <v>159</v>
      </c>
      <c r="W6464" t="s">
        <v>45</v>
      </c>
      <c r="X6464">
        <v>1</v>
      </c>
      <c r="Y6464" t="str">
        <f>IF(tblRides[[#This Row],[supply_demand_ratio]]&lt;0.8,"Below 0.8",IF(tblRides[[#This Row],[supply_demand_ratio]]&lt;1,"Between 0.8-1.0",IF(tblRides[[#This Row],[supply_demand_ratio]]&lt;=1.2,"Between 1.0-1.2","Above 1.2")))</f>
        <v>Above 1.2</v>
      </c>
    </row>
    <row r="6465" spans="1:25" x14ac:dyDescent="0.3">
      <c r="A6465" t="s">
        <v>6520</v>
      </c>
      <c r="B6465" s="1">
        <v>46080.511805555558</v>
      </c>
      <c r="C6465" s="2">
        <v>46080</v>
      </c>
      <c r="D6465">
        <v>12</v>
      </c>
      <c r="E6465" t="s">
        <v>25</v>
      </c>
      <c r="F6465" t="s">
        <v>26</v>
      </c>
      <c r="G6465">
        <v>3.4</v>
      </c>
      <c r="H6465">
        <v>99.13</v>
      </c>
      <c r="I6465">
        <v>100.92</v>
      </c>
      <c r="J6465">
        <v>1</v>
      </c>
      <c r="K6465">
        <v>6</v>
      </c>
      <c r="L6465">
        <v>1.8</v>
      </c>
      <c r="M6465">
        <v>118</v>
      </c>
      <c r="N6465" t="s">
        <v>41</v>
      </c>
      <c r="O6465">
        <v>1.1639999999999999</v>
      </c>
      <c r="P6465" t="s">
        <v>28</v>
      </c>
      <c r="Q6465" t="s">
        <v>29</v>
      </c>
      <c r="R6465">
        <v>4.3</v>
      </c>
      <c r="S6465">
        <v>12</v>
      </c>
      <c r="T6465">
        <v>1.79</v>
      </c>
      <c r="U6465">
        <v>-4.2</v>
      </c>
      <c r="V6465" t="s">
        <v>159</v>
      </c>
      <c r="W6465" t="s">
        <v>45</v>
      </c>
      <c r="X6465">
        <v>1</v>
      </c>
      <c r="Y6465" t="str">
        <f>IF(tblRides[[#This Row],[supply_demand_ratio]]&lt;0.8,"Below 0.8",IF(tblRides[[#This Row],[supply_demand_ratio]]&lt;1,"Between 0.8-1.0",IF(tblRides[[#This Row],[supply_demand_ratio]]&lt;=1.2,"Between 1.0-1.2","Above 1.2")))</f>
        <v>Between 1.0-1.2</v>
      </c>
    </row>
    <row r="6466" spans="1:25" x14ac:dyDescent="0.3">
      <c r="A6466" t="s">
        <v>6521</v>
      </c>
      <c r="B6466" s="1">
        <v>46080.526388888888</v>
      </c>
      <c r="C6466" s="2">
        <v>46080</v>
      </c>
      <c r="D6466">
        <v>12</v>
      </c>
      <c r="E6466" t="s">
        <v>36</v>
      </c>
      <c r="F6466" t="s">
        <v>34</v>
      </c>
      <c r="G6466">
        <v>4.2</v>
      </c>
      <c r="H6466">
        <v>119.96</v>
      </c>
      <c r="I6466">
        <v>112.57</v>
      </c>
      <c r="J6466">
        <v>1.2</v>
      </c>
      <c r="K6466">
        <v>4.7</v>
      </c>
      <c r="L6466">
        <v>8.8000000000000007</v>
      </c>
      <c r="M6466">
        <v>107</v>
      </c>
      <c r="N6466" t="s">
        <v>27</v>
      </c>
      <c r="O6466">
        <v>1.0429999999999999</v>
      </c>
      <c r="P6466" t="s">
        <v>28</v>
      </c>
      <c r="Q6466" t="s">
        <v>29</v>
      </c>
      <c r="R6466">
        <v>4.5</v>
      </c>
      <c r="S6466">
        <v>0</v>
      </c>
      <c r="T6466">
        <v>-7.39</v>
      </c>
      <c r="U6466">
        <v>4.0999999999999996</v>
      </c>
      <c r="V6466" t="s">
        <v>159</v>
      </c>
      <c r="W6466" t="s">
        <v>31</v>
      </c>
      <c r="X6466">
        <v>1</v>
      </c>
      <c r="Y6466" t="str">
        <f>IF(tblRides[[#This Row],[supply_demand_ratio]]&lt;0.8,"Below 0.8",IF(tblRides[[#This Row],[supply_demand_ratio]]&lt;1,"Between 0.8-1.0",IF(tblRides[[#This Row],[supply_demand_ratio]]&lt;=1.2,"Between 1.0-1.2","Above 1.2")))</f>
        <v>Between 1.0-1.2</v>
      </c>
    </row>
    <row r="6467" spans="1:25" x14ac:dyDescent="0.3">
      <c r="A6467" t="s">
        <v>6522</v>
      </c>
      <c r="B6467" s="1">
        <v>46080.52847222222</v>
      </c>
      <c r="C6467" s="2">
        <v>46080</v>
      </c>
      <c r="D6467">
        <v>12</v>
      </c>
      <c r="E6467" t="s">
        <v>36</v>
      </c>
      <c r="F6467" t="s">
        <v>34</v>
      </c>
      <c r="G6467">
        <v>5.3</v>
      </c>
      <c r="H6467">
        <v>123.38</v>
      </c>
      <c r="I6467">
        <v>125.87</v>
      </c>
      <c r="J6467">
        <v>1.1000000000000001</v>
      </c>
      <c r="K6467">
        <v>5.3</v>
      </c>
      <c r="L6467">
        <v>1.3</v>
      </c>
      <c r="M6467">
        <v>126</v>
      </c>
      <c r="N6467" t="s">
        <v>41</v>
      </c>
      <c r="O6467">
        <v>1.7030000000000001</v>
      </c>
      <c r="P6467" t="s">
        <v>28</v>
      </c>
      <c r="Q6467" t="s">
        <v>29</v>
      </c>
      <c r="R6467">
        <v>4.83</v>
      </c>
      <c r="S6467">
        <v>0</v>
      </c>
      <c r="T6467">
        <v>2.4900000000000002</v>
      </c>
      <c r="U6467">
        <v>-4</v>
      </c>
      <c r="V6467" t="s">
        <v>159</v>
      </c>
      <c r="W6467" t="s">
        <v>45</v>
      </c>
      <c r="X6467">
        <v>1</v>
      </c>
      <c r="Y6467" t="str">
        <f>IF(tblRides[[#This Row],[supply_demand_ratio]]&lt;0.8,"Below 0.8",IF(tblRides[[#This Row],[supply_demand_ratio]]&lt;1,"Between 0.8-1.0",IF(tblRides[[#This Row],[supply_demand_ratio]]&lt;=1.2,"Between 1.0-1.2","Above 1.2")))</f>
        <v>Above 1.2</v>
      </c>
    </row>
    <row r="6468" spans="1:25" x14ac:dyDescent="0.3">
      <c r="A6468" t="s">
        <v>6523</v>
      </c>
      <c r="B6468" s="1">
        <v>46080.531944444447</v>
      </c>
      <c r="C6468" s="2">
        <v>46080</v>
      </c>
      <c r="D6468">
        <v>12</v>
      </c>
      <c r="E6468" t="s">
        <v>43</v>
      </c>
      <c r="F6468" t="s">
        <v>26</v>
      </c>
      <c r="G6468">
        <v>2.2000000000000002</v>
      </c>
      <c r="H6468">
        <v>68.94</v>
      </c>
      <c r="I6468">
        <v>71.98</v>
      </c>
      <c r="J6468">
        <v>1</v>
      </c>
      <c r="K6468">
        <v>6.6</v>
      </c>
      <c r="L6468">
        <v>3.6</v>
      </c>
      <c r="M6468">
        <v>70</v>
      </c>
      <c r="N6468" t="s">
        <v>41</v>
      </c>
      <c r="O6468">
        <v>2.2000000000000002</v>
      </c>
      <c r="P6468" t="s">
        <v>28</v>
      </c>
      <c r="Q6468" t="s">
        <v>29</v>
      </c>
      <c r="R6468">
        <v>5</v>
      </c>
      <c r="S6468">
        <v>7</v>
      </c>
      <c r="T6468">
        <v>3.04</v>
      </c>
      <c r="U6468">
        <v>-3</v>
      </c>
      <c r="V6468" t="s">
        <v>159</v>
      </c>
      <c r="W6468" t="s">
        <v>45</v>
      </c>
      <c r="X6468">
        <v>1</v>
      </c>
      <c r="Y6468" t="str">
        <f>IF(tblRides[[#This Row],[supply_demand_ratio]]&lt;0.8,"Below 0.8",IF(tblRides[[#This Row],[supply_demand_ratio]]&lt;1,"Between 0.8-1.0",IF(tblRides[[#This Row],[supply_demand_ratio]]&lt;=1.2,"Between 1.0-1.2","Above 1.2")))</f>
        <v>Above 1.2</v>
      </c>
    </row>
    <row r="6469" spans="1:25" x14ac:dyDescent="0.3">
      <c r="A6469" t="s">
        <v>6524</v>
      </c>
      <c r="B6469" s="1">
        <v>46080.543749999997</v>
      </c>
      <c r="C6469" s="2">
        <v>46080</v>
      </c>
      <c r="D6469">
        <v>13</v>
      </c>
      <c r="E6469" t="s">
        <v>43</v>
      </c>
      <c r="F6469" t="s">
        <v>26</v>
      </c>
      <c r="G6469">
        <v>9.1</v>
      </c>
      <c r="H6469">
        <v>195.78</v>
      </c>
      <c r="I6469">
        <v>197.53</v>
      </c>
      <c r="J6469">
        <v>1</v>
      </c>
      <c r="K6469">
        <v>4.8</v>
      </c>
      <c r="L6469">
        <v>4.4000000000000004</v>
      </c>
      <c r="M6469">
        <v>65</v>
      </c>
      <c r="N6469" t="s">
        <v>41</v>
      </c>
      <c r="O6469">
        <v>1.4359999999999999</v>
      </c>
      <c r="P6469" t="s">
        <v>28</v>
      </c>
      <c r="Q6469" t="s">
        <v>29</v>
      </c>
      <c r="R6469">
        <v>4.2300000000000004</v>
      </c>
      <c r="S6469">
        <v>7</v>
      </c>
      <c r="T6469">
        <v>1.75</v>
      </c>
      <c r="U6469">
        <v>-0.4</v>
      </c>
      <c r="V6469" t="s">
        <v>159</v>
      </c>
      <c r="W6469" t="s">
        <v>31</v>
      </c>
      <c r="X6469">
        <v>1</v>
      </c>
      <c r="Y6469" t="str">
        <f>IF(tblRides[[#This Row],[supply_demand_ratio]]&lt;0.8,"Below 0.8",IF(tblRides[[#This Row],[supply_demand_ratio]]&lt;1,"Between 0.8-1.0",IF(tblRides[[#This Row],[supply_demand_ratio]]&lt;=1.2,"Between 1.0-1.2","Above 1.2")))</f>
        <v>Above 1.2</v>
      </c>
    </row>
    <row r="6470" spans="1:25" x14ac:dyDescent="0.3">
      <c r="A6470" t="s">
        <v>6525</v>
      </c>
      <c r="B6470" s="1">
        <v>46080.554166666669</v>
      </c>
      <c r="C6470" s="2">
        <v>46080</v>
      </c>
      <c r="D6470">
        <v>13</v>
      </c>
      <c r="E6470" t="s">
        <v>36</v>
      </c>
      <c r="F6470" t="s">
        <v>26</v>
      </c>
      <c r="G6470">
        <v>17.7</v>
      </c>
      <c r="H6470">
        <v>322.17</v>
      </c>
      <c r="I6470">
        <v>324.77999999999997</v>
      </c>
      <c r="J6470">
        <v>1.1000000000000001</v>
      </c>
      <c r="K6470">
        <v>3.6</v>
      </c>
      <c r="L6470">
        <v>5.2</v>
      </c>
      <c r="M6470">
        <v>131</v>
      </c>
      <c r="N6470" t="s">
        <v>27</v>
      </c>
      <c r="O6470">
        <v>1.3069999999999999</v>
      </c>
      <c r="P6470" t="s">
        <v>28</v>
      </c>
      <c r="Q6470" t="s">
        <v>29</v>
      </c>
      <c r="R6470">
        <v>4.49</v>
      </c>
      <c r="S6470">
        <v>9</v>
      </c>
      <c r="T6470">
        <v>2.61</v>
      </c>
      <c r="U6470">
        <v>1.6</v>
      </c>
      <c r="V6470" t="s">
        <v>159</v>
      </c>
      <c r="W6470" t="s">
        <v>31</v>
      </c>
      <c r="X6470">
        <v>1</v>
      </c>
      <c r="Y6470" t="str">
        <f>IF(tblRides[[#This Row],[supply_demand_ratio]]&lt;0.8,"Below 0.8",IF(tblRides[[#This Row],[supply_demand_ratio]]&lt;1,"Between 0.8-1.0",IF(tblRides[[#This Row],[supply_demand_ratio]]&lt;=1.2,"Between 1.0-1.2","Above 1.2")))</f>
        <v>Above 1.2</v>
      </c>
    </row>
    <row r="6471" spans="1:25" x14ac:dyDescent="0.3">
      <c r="A6471" t="s">
        <v>6526</v>
      </c>
      <c r="B6471" s="1">
        <v>46080.560416666667</v>
      </c>
      <c r="C6471" s="2">
        <v>46080</v>
      </c>
      <c r="D6471">
        <v>13</v>
      </c>
      <c r="E6471" t="s">
        <v>36</v>
      </c>
      <c r="F6471" t="s">
        <v>34</v>
      </c>
      <c r="G6471">
        <v>2.7</v>
      </c>
      <c r="H6471">
        <v>87.01</v>
      </c>
      <c r="I6471">
        <v>83.81</v>
      </c>
      <c r="J6471">
        <v>1.1000000000000001</v>
      </c>
      <c r="K6471">
        <v>2.2999999999999998</v>
      </c>
      <c r="L6471">
        <v>1.8</v>
      </c>
      <c r="M6471">
        <v>111</v>
      </c>
      <c r="N6471" t="s">
        <v>27</v>
      </c>
      <c r="O6471">
        <v>0.997</v>
      </c>
      <c r="P6471" t="s">
        <v>28</v>
      </c>
      <c r="Q6471" t="s">
        <v>29</v>
      </c>
      <c r="R6471">
        <v>4.6500000000000004</v>
      </c>
      <c r="S6471">
        <v>0</v>
      </c>
      <c r="T6471">
        <v>-3.2</v>
      </c>
      <c r="U6471">
        <v>-0.5</v>
      </c>
      <c r="V6471" t="s">
        <v>159</v>
      </c>
      <c r="W6471" t="s">
        <v>31</v>
      </c>
      <c r="X6471">
        <v>1</v>
      </c>
      <c r="Y6471" t="str">
        <f>IF(tblRides[[#This Row],[supply_demand_ratio]]&lt;0.8,"Below 0.8",IF(tblRides[[#This Row],[supply_demand_ratio]]&lt;1,"Between 0.8-1.0",IF(tblRides[[#This Row],[supply_demand_ratio]]&lt;=1.2,"Between 1.0-1.2","Above 1.2")))</f>
        <v>Between 0.8-1.0</v>
      </c>
    </row>
    <row r="6472" spans="1:25" x14ac:dyDescent="0.3">
      <c r="A6472" t="s">
        <v>6527</v>
      </c>
      <c r="B6472" s="1">
        <v>46080.563194444447</v>
      </c>
      <c r="C6472" s="2">
        <v>46080</v>
      </c>
      <c r="D6472">
        <v>13</v>
      </c>
      <c r="E6472" t="s">
        <v>43</v>
      </c>
      <c r="F6472" t="s">
        <v>26</v>
      </c>
      <c r="G6472">
        <v>3.4</v>
      </c>
      <c r="H6472">
        <v>95.19</v>
      </c>
      <c r="I6472">
        <v>99.72</v>
      </c>
      <c r="J6472">
        <v>1</v>
      </c>
      <c r="K6472">
        <v>2</v>
      </c>
      <c r="L6472">
        <v>6.7</v>
      </c>
      <c r="M6472">
        <v>71</v>
      </c>
      <c r="N6472" t="s">
        <v>41</v>
      </c>
      <c r="O6472">
        <v>1.6830000000000001</v>
      </c>
      <c r="P6472" t="s">
        <v>28</v>
      </c>
      <c r="Q6472" t="s">
        <v>29</v>
      </c>
      <c r="R6472">
        <v>4.74</v>
      </c>
      <c r="S6472">
        <v>18</v>
      </c>
      <c r="T6472">
        <v>4.53</v>
      </c>
      <c r="U6472">
        <v>4.7</v>
      </c>
      <c r="V6472" t="s">
        <v>159</v>
      </c>
      <c r="W6472" t="s">
        <v>31</v>
      </c>
      <c r="X6472">
        <v>1</v>
      </c>
      <c r="Y6472" t="str">
        <f>IF(tblRides[[#This Row],[supply_demand_ratio]]&lt;0.8,"Below 0.8",IF(tblRides[[#This Row],[supply_demand_ratio]]&lt;1,"Between 0.8-1.0",IF(tblRides[[#This Row],[supply_demand_ratio]]&lt;=1.2,"Between 1.0-1.2","Above 1.2")))</f>
        <v>Above 1.2</v>
      </c>
    </row>
    <row r="6473" spans="1:25" x14ac:dyDescent="0.3">
      <c r="A6473" t="s">
        <v>6528</v>
      </c>
      <c r="B6473" s="1">
        <v>46080.59097222222</v>
      </c>
      <c r="C6473" s="2">
        <v>46080</v>
      </c>
      <c r="D6473">
        <v>14</v>
      </c>
      <c r="E6473" t="s">
        <v>43</v>
      </c>
      <c r="F6473" t="s">
        <v>26</v>
      </c>
      <c r="G6473">
        <v>3.2</v>
      </c>
      <c r="H6473">
        <v>93.93</v>
      </c>
      <c r="I6473">
        <v>95.34</v>
      </c>
      <c r="J6473">
        <v>1</v>
      </c>
      <c r="K6473">
        <v>3.7</v>
      </c>
      <c r="L6473">
        <v>5.2</v>
      </c>
      <c r="M6473">
        <v>57</v>
      </c>
      <c r="N6473" t="s">
        <v>41</v>
      </c>
      <c r="O6473">
        <v>1.478</v>
      </c>
      <c r="P6473" t="s">
        <v>28</v>
      </c>
      <c r="Q6473" t="s">
        <v>29</v>
      </c>
      <c r="R6473">
        <v>5</v>
      </c>
      <c r="S6473">
        <v>1</v>
      </c>
      <c r="T6473">
        <v>1.41</v>
      </c>
      <c r="U6473">
        <v>1.5</v>
      </c>
      <c r="V6473" t="s">
        <v>159</v>
      </c>
      <c r="W6473" t="s">
        <v>31</v>
      </c>
      <c r="X6473">
        <v>1</v>
      </c>
      <c r="Y6473" t="str">
        <f>IF(tblRides[[#This Row],[supply_demand_ratio]]&lt;0.8,"Below 0.8",IF(tblRides[[#This Row],[supply_demand_ratio]]&lt;1,"Between 0.8-1.0",IF(tblRides[[#This Row],[supply_demand_ratio]]&lt;=1.2,"Between 1.0-1.2","Above 1.2")))</f>
        <v>Above 1.2</v>
      </c>
    </row>
    <row r="6474" spans="1:25" x14ac:dyDescent="0.3">
      <c r="A6474" t="s">
        <v>6529</v>
      </c>
      <c r="B6474" s="1">
        <v>46080.592361111114</v>
      </c>
      <c r="C6474" s="2">
        <v>46080</v>
      </c>
      <c r="D6474">
        <v>14</v>
      </c>
      <c r="E6474" t="s">
        <v>25</v>
      </c>
      <c r="F6474" t="s">
        <v>26</v>
      </c>
      <c r="G6474">
        <v>26.2</v>
      </c>
      <c r="H6474">
        <v>596.36</v>
      </c>
      <c r="I6474">
        <v>578.30999999999995</v>
      </c>
      <c r="J6474">
        <v>1.2</v>
      </c>
      <c r="K6474">
        <v>2</v>
      </c>
      <c r="L6474">
        <v>3</v>
      </c>
      <c r="M6474">
        <v>106</v>
      </c>
      <c r="N6474" t="s">
        <v>27</v>
      </c>
      <c r="O6474">
        <v>0.80100000000000005</v>
      </c>
      <c r="P6474" t="s">
        <v>28</v>
      </c>
      <c r="Q6474" t="s">
        <v>29</v>
      </c>
      <c r="R6474">
        <v>4.92</v>
      </c>
      <c r="S6474">
        <v>34</v>
      </c>
      <c r="T6474">
        <v>-18.05</v>
      </c>
      <c r="U6474">
        <v>1</v>
      </c>
      <c r="V6474" t="s">
        <v>159</v>
      </c>
      <c r="W6474" t="s">
        <v>31</v>
      </c>
      <c r="X6474">
        <v>1</v>
      </c>
      <c r="Y6474" t="str">
        <f>IF(tblRides[[#This Row],[supply_demand_ratio]]&lt;0.8,"Below 0.8",IF(tblRides[[#This Row],[supply_demand_ratio]]&lt;1,"Between 0.8-1.0",IF(tblRides[[#This Row],[supply_demand_ratio]]&lt;=1.2,"Between 1.0-1.2","Above 1.2")))</f>
        <v>Between 0.8-1.0</v>
      </c>
    </row>
    <row r="6475" spans="1:25" x14ac:dyDescent="0.3">
      <c r="A6475" t="s">
        <v>6530</v>
      </c>
      <c r="B6475" s="1">
        <v>46080.617361111108</v>
      </c>
      <c r="C6475" s="2">
        <v>46080</v>
      </c>
      <c r="D6475">
        <v>14</v>
      </c>
      <c r="E6475" t="s">
        <v>25</v>
      </c>
      <c r="F6475" t="s">
        <v>34</v>
      </c>
      <c r="G6475">
        <v>6.7</v>
      </c>
      <c r="H6475">
        <v>130.26</v>
      </c>
      <c r="J6475">
        <v>1</v>
      </c>
      <c r="K6475">
        <v>4</v>
      </c>
      <c r="L6475">
        <v>1</v>
      </c>
      <c r="M6475">
        <v>129</v>
      </c>
      <c r="N6475" t="s">
        <v>27</v>
      </c>
      <c r="O6475">
        <v>1.232</v>
      </c>
      <c r="P6475" t="s">
        <v>37</v>
      </c>
      <c r="Q6475" t="s">
        <v>103</v>
      </c>
      <c r="R6475">
        <v>4.8099999999999996</v>
      </c>
      <c r="S6475">
        <v>0</v>
      </c>
      <c r="U6475">
        <v>-3</v>
      </c>
      <c r="V6475" t="s">
        <v>159</v>
      </c>
      <c r="W6475" t="s">
        <v>31</v>
      </c>
      <c r="X6475">
        <v>0</v>
      </c>
      <c r="Y6475" t="str">
        <f>IF(tblRides[[#This Row],[supply_demand_ratio]]&lt;0.8,"Below 0.8",IF(tblRides[[#This Row],[supply_demand_ratio]]&lt;1,"Between 0.8-1.0",IF(tblRides[[#This Row],[supply_demand_ratio]]&lt;=1.2,"Between 1.0-1.2","Above 1.2")))</f>
        <v>Above 1.2</v>
      </c>
    </row>
    <row r="6476" spans="1:25" x14ac:dyDescent="0.3">
      <c r="A6476" t="s">
        <v>6531</v>
      </c>
      <c r="B6476" s="1">
        <v>46080.629861111112</v>
      </c>
      <c r="C6476" s="2">
        <v>46080</v>
      </c>
      <c r="D6476">
        <v>15</v>
      </c>
      <c r="E6476" t="s">
        <v>25</v>
      </c>
      <c r="F6476" t="s">
        <v>26</v>
      </c>
      <c r="G6476">
        <v>11.5</v>
      </c>
      <c r="H6476">
        <v>217.83</v>
      </c>
      <c r="I6476">
        <v>226.66</v>
      </c>
      <c r="J6476">
        <v>1</v>
      </c>
      <c r="K6476">
        <v>7.8</v>
      </c>
      <c r="L6476">
        <v>12.6</v>
      </c>
      <c r="M6476">
        <v>120</v>
      </c>
      <c r="N6476" t="s">
        <v>27</v>
      </c>
      <c r="O6476">
        <v>1.073</v>
      </c>
      <c r="P6476" t="s">
        <v>28</v>
      </c>
      <c r="Q6476" t="s">
        <v>29</v>
      </c>
      <c r="R6476">
        <v>4.4400000000000004</v>
      </c>
      <c r="S6476">
        <v>10</v>
      </c>
      <c r="T6476">
        <v>8.83</v>
      </c>
      <c r="U6476">
        <v>4.8</v>
      </c>
      <c r="V6476" t="s">
        <v>159</v>
      </c>
      <c r="W6476" t="s">
        <v>45</v>
      </c>
      <c r="X6476">
        <v>1</v>
      </c>
      <c r="Y6476" t="str">
        <f>IF(tblRides[[#This Row],[supply_demand_ratio]]&lt;0.8,"Below 0.8",IF(tblRides[[#This Row],[supply_demand_ratio]]&lt;1,"Between 0.8-1.0",IF(tblRides[[#This Row],[supply_demand_ratio]]&lt;=1.2,"Between 1.0-1.2","Above 1.2")))</f>
        <v>Between 1.0-1.2</v>
      </c>
    </row>
    <row r="6477" spans="1:25" x14ac:dyDescent="0.3">
      <c r="A6477" t="s">
        <v>6532</v>
      </c>
      <c r="B6477" s="1">
        <v>46080.633333333331</v>
      </c>
      <c r="C6477" s="2">
        <v>46080</v>
      </c>
      <c r="D6477">
        <v>15</v>
      </c>
      <c r="E6477" t="s">
        <v>25</v>
      </c>
      <c r="F6477" t="s">
        <v>34</v>
      </c>
      <c r="G6477">
        <v>7.2</v>
      </c>
      <c r="H6477">
        <v>153.56</v>
      </c>
      <c r="I6477">
        <v>145.94</v>
      </c>
      <c r="J6477">
        <v>1</v>
      </c>
      <c r="K6477">
        <v>4.4000000000000004</v>
      </c>
      <c r="L6477">
        <v>4.8</v>
      </c>
      <c r="M6477">
        <v>141</v>
      </c>
      <c r="N6477" t="s">
        <v>27</v>
      </c>
      <c r="O6477">
        <v>1.214</v>
      </c>
      <c r="P6477" t="s">
        <v>28</v>
      </c>
      <c r="Q6477" t="s">
        <v>29</v>
      </c>
      <c r="R6477">
        <v>4.72</v>
      </c>
      <c r="S6477">
        <v>0</v>
      </c>
      <c r="T6477">
        <v>-7.62</v>
      </c>
      <c r="U6477">
        <v>0.4</v>
      </c>
      <c r="V6477" t="s">
        <v>159</v>
      </c>
      <c r="W6477" t="s">
        <v>31</v>
      </c>
      <c r="X6477">
        <v>1</v>
      </c>
      <c r="Y6477" t="str">
        <f>IF(tblRides[[#This Row],[supply_demand_ratio]]&lt;0.8,"Below 0.8",IF(tblRides[[#This Row],[supply_demand_ratio]]&lt;1,"Between 0.8-1.0",IF(tblRides[[#This Row],[supply_demand_ratio]]&lt;=1.2,"Between 1.0-1.2","Above 1.2")))</f>
        <v>Above 1.2</v>
      </c>
    </row>
    <row r="6478" spans="1:25" x14ac:dyDescent="0.3">
      <c r="A6478" t="s">
        <v>6533</v>
      </c>
      <c r="B6478" s="1">
        <v>46080.638888888891</v>
      </c>
      <c r="C6478" s="2">
        <v>46080</v>
      </c>
      <c r="D6478">
        <v>15</v>
      </c>
      <c r="E6478" t="s">
        <v>25</v>
      </c>
      <c r="F6478" t="s">
        <v>26</v>
      </c>
      <c r="G6478">
        <v>1.9</v>
      </c>
      <c r="H6478">
        <v>80.510000000000005</v>
      </c>
      <c r="I6478">
        <v>84.11</v>
      </c>
      <c r="J6478">
        <v>1.1000000000000001</v>
      </c>
      <c r="K6478">
        <v>3.4</v>
      </c>
      <c r="L6478">
        <v>1.2</v>
      </c>
      <c r="M6478">
        <v>108</v>
      </c>
      <c r="N6478" t="s">
        <v>27</v>
      </c>
      <c r="O6478">
        <v>0.86799999999999999</v>
      </c>
      <c r="P6478" t="s">
        <v>28</v>
      </c>
      <c r="Q6478" t="s">
        <v>29</v>
      </c>
      <c r="R6478">
        <v>4.88</v>
      </c>
      <c r="S6478">
        <v>6</v>
      </c>
      <c r="T6478">
        <v>3.6</v>
      </c>
      <c r="U6478">
        <v>-2.2000000000000002</v>
      </c>
      <c r="V6478" t="s">
        <v>159</v>
      </c>
      <c r="W6478" t="s">
        <v>31</v>
      </c>
      <c r="X6478">
        <v>1</v>
      </c>
      <c r="Y6478" t="str">
        <f>IF(tblRides[[#This Row],[supply_demand_ratio]]&lt;0.8,"Below 0.8",IF(tblRides[[#This Row],[supply_demand_ratio]]&lt;1,"Between 0.8-1.0",IF(tblRides[[#This Row],[supply_demand_ratio]]&lt;=1.2,"Between 1.0-1.2","Above 1.2")))</f>
        <v>Between 0.8-1.0</v>
      </c>
    </row>
    <row r="6479" spans="1:25" x14ac:dyDescent="0.3">
      <c r="A6479" t="s">
        <v>6534</v>
      </c>
      <c r="B6479" s="1">
        <v>46080.649305555555</v>
      </c>
      <c r="C6479" s="2">
        <v>46080</v>
      </c>
      <c r="D6479">
        <v>15</v>
      </c>
      <c r="E6479" t="s">
        <v>36</v>
      </c>
      <c r="F6479" t="s">
        <v>34</v>
      </c>
      <c r="G6479">
        <v>2.5</v>
      </c>
      <c r="H6479">
        <v>83.94</v>
      </c>
      <c r="J6479">
        <v>1.1000000000000001</v>
      </c>
      <c r="K6479">
        <v>3.4</v>
      </c>
      <c r="L6479">
        <v>2.2999999999999998</v>
      </c>
      <c r="M6479">
        <v>114</v>
      </c>
      <c r="N6479" t="s">
        <v>27</v>
      </c>
      <c r="O6479">
        <v>1.169</v>
      </c>
      <c r="P6479" t="s">
        <v>58</v>
      </c>
      <c r="Q6479" t="s">
        <v>59</v>
      </c>
      <c r="R6479">
        <v>4.5</v>
      </c>
      <c r="S6479">
        <v>0</v>
      </c>
      <c r="U6479">
        <v>-1.1000000000000001</v>
      </c>
      <c r="V6479" t="s">
        <v>159</v>
      </c>
      <c r="W6479" t="s">
        <v>31</v>
      </c>
      <c r="X6479">
        <v>0</v>
      </c>
      <c r="Y6479" t="str">
        <f>IF(tblRides[[#This Row],[supply_demand_ratio]]&lt;0.8,"Below 0.8",IF(tblRides[[#This Row],[supply_demand_ratio]]&lt;1,"Between 0.8-1.0",IF(tblRides[[#This Row],[supply_demand_ratio]]&lt;=1.2,"Between 1.0-1.2","Above 1.2")))</f>
        <v>Between 1.0-1.2</v>
      </c>
    </row>
    <row r="6480" spans="1:25" x14ac:dyDescent="0.3">
      <c r="A6480" t="s">
        <v>6535</v>
      </c>
      <c r="B6480" s="1">
        <v>46080.656944444447</v>
      </c>
      <c r="C6480" s="2">
        <v>46080</v>
      </c>
      <c r="D6480">
        <v>15</v>
      </c>
      <c r="E6480" t="s">
        <v>36</v>
      </c>
      <c r="F6480" t="s">
        <v>26</v>
      </c>
      <c r="G6480">
        <v>3.1</v>
      </c>
      <c r="H6480">
        <v>85.06</v>
      </c>
      <c r="I6480">
        <v>86.01</v>
      </c>
      <c r="J6480">
        <v>1</v>
      </c>
      <c r="K6480">
        <v>2.8</v>
      </c>
      <c r="L6480">
        <v>7.7</v>
      </c>
      <c r="M6480">
        <v>104</v>
      </c>
      <c r="N6480" t="s">
        <v>41</v>
      </c>
      <c r="O6480">
        <v>1.357</v>
      </c>
      <c r="P6480" t="s">
        <v>28</v>
      </c>
      <c r="Q6480" t="s">
        <v>29</v>
      </c>
      <c r="R6480">
        <v>4.6399999999999997</v>
      </c>
      <c r="S6480">
        <v>20</v>
      </c>
      <c r="T6480">
        <v>0.95</v>
      </c>
      <c r="U6480">
        <v>4.9000000000000004</v>
      </c>
      <c r="V6480" t="s">
        <v>159</v>
      </c>
      <c r="W6480" t="s">
        <v>31</v>
      </c>
      <c r="X6480">
        <v>1</v>
      </c>
      <c r="Y6480" t="str">
        <f>IF(tblRides[[#This Row],[supply_demand_ratio]]&lt;0.8,"Below 0.8",IF(tblRides[[#This Row],[supply_demand_ratio]]&lt;1,"Between 0.8-1.0",IF(tblRides[[#This Row],[supply_demand_ratio]]&lt;=1.2,"Between 1.0-1.2","Above 1.2")))</f>
        <v>Above 1.2</v>
      </c>
    </row>
    <row r="6481" spans="1:25" x14ac:dyDescent="0.3">
      <c r="A6481" t="s">
        <v>6536</v>
      </c>
      <c r="B6481" s="1">
        <v>46080.679861111108</v>
      </c>
      <c r="C6481" s="2">
        <v>46080</v>
      </c>
      <c r="D6481">
        <v>16</v>
      </c>
      <c r="E6481" t="s">
        <v>36</v>
      </c>
      <c r="F6481" t="s">
        <v>34</v>
      </c>
      <c r="G6481">
        <v>3.4</v>
      </c>
      <c r="H6481">
        <v>87.61</v>
      </c>
      <c r="I6481">
        <v>84.84</v>
      </c>
      <c r="J6481">
        <v>1</v>
      </c>
      <c r="K6481">
        <v>8.4</v>
      </c>
      <c r="L6481">
        <v>9.9</v>
      </c>
      <c r="M6481">
        <v>109</v>
      </c>
      <c r="N6481" t="s">
        <v>27</v>
      </c>
      <c r="O6481">
        <v>1.0529999999999999</v>
      </c>
      <c r="P6481" t="s">
        <v>28</v>
      </c>
      <c r="Q6481" t="s">
        <v>29</v>
      </c>
      <c r="R6481">
        <v>4.6900000000000004</v>
      </c>
      <c r="S6481">
        <v>0</v>
      </c>
      <c r="T6481">
        <v>-2.77</v>
      </c>
      <c r="U6481">
        <v>1.5</v>
      </c>
      <c r="V6481" t="s">
        <v>159</v>
      </c>
      <c r="W6481" t="s">
        <v>45</v>
      </c>
      <c r="X6481">
        <v>1</v>
      </c>
      <c r="Y6481" t="str">
        <f>IF(tblRides[[#This Row],[supply_demand_ratio]]&lt;0.8,"Below 0.8",IF(tblRides[[#This Row],[supply_demand_ratio]]&lt;1,"Between 0.8-1.0",IF(tblRides[[#This Row],[supply_demand_ratio]]&lt;=1.2,"Between 1.0-1.2","Above 1.2")))</f>
        <v>Between 1.0-1.2</v>
      </c>
    </row>
    <row r="6482" spans="1:25" x14ac:dyDescent="0.3">
      <c r="A6482" t="s">
        <v>6537</v>
      </c>
      <c r="B6482" s="1">
        <v>46080.68472222222</v>
      </c>
      <c r="C6482" s="2">
        <v>46080</v>
      </c>
      <c r="D6482">
        <v>16</v>
      </c>
      <c r="E6482" t="s">
        <v>33</v>
      </c>
      <c r="F6482" t="s">
        <v>26</v>
      </c>
      <c r="G6482">
        <v>9.1999999999999993</v>
      </c>
      <c r="H6482">
        <v>207.47</v>
      </c>
      <c r="I6482">
        <v>192.25</v>
      </c>
      <c r="J6482">
        <v>1.1000000000000001</v>
      </c>
      <c r="K6482">
        <v>3.4</v>
      </c>
      <c r="L6482">
        <v>3.6</v>
      </c>
      <c r="M6482">
        <v>91</v>
      </c>
      <c r="N6482" t="s">
        <v>27</v>
      </c>
      <c r="O6482">
        <v>1.1120000000000001</v>
      </c>
      <c r="P6482" t="s">
        <v>28</v>
      </c>
      <c r="Q6482" t="s">
        <v>29</v>
      </c>
      <c r="R6482">
        <v>4.58</v>
      </c>
      <c r="S6482">
        <v>3</v>
      </c>
      <c r="T6482">
        <v>-15.22</v>
      </c>
      <c r="U6482">
        <v>0.2</v>
      </c>
      <c r="V6482" t="s">
        <v>159</v>
      </c>
      <c r="W6482" t="s">
        <v>31</v>
      </c>
      <c r="X6482">
        <v>1</v>
      </c>
      <c r="Y6482" t="str">
        <f>IF(tblRides[[#This Row],[supply_demand_ratio]]&lt;0.8,"Below 0.8",IF(tblRides[[#This Row],[supply_demand_ratio]]&lt;1,"Between 0.8-1.0",IF(tblRides[[#This Row],[supply_demand_ratio]]&lt;=1.2,"Between 1.0-1.2","Above 1.2")))</f>
        <v>Between 1.0-1.2</v>
      </c>
    </row>
    <row r="6483" spans="1:25" x14ac:dyDescent="0.3">
      <c r="A6483" t="s">
        <v>6538</v>
      </c>
      <c r="B6483" s="1">
        <v>46080.738888888889</v>
      </c>
      <c r="C6483" s="2">
        <v>46080</v>
      </c>
      <c r="D6483">
        <v>17</v>
      </c>
      <c r="E6483" t="s">
        <v>33</v>
      </c>
      <c r="F6483" t="s">
        <v>26</v>
      </c>
      <c r="G6483">
        <v>22.5</v>
      </c>
      <c r="H6483">
        <v>394.83</v>
      </c>
      <c r="I6483">
        <v>399.9</v>
      </c>
      <c r="J6483">
        <v>1</v>
      </c>
      <c r="K6483">
        <v>2.4</v>
      </c>
      <c r="L6483">
        <v>1.6</v>
      </c>
      <c r="M6483">
        <v>78</v>
      </c>
      <c r="N6483" t="s">
        <v>27</v>
      </c>
      <c r="O6483">
        <v>0.84599999999999997</v>
      </c>
      <c r="P6483" t="s">
        <v>28</v>
      </c>
      <c r="Q6483" t="s">
        <v>29</v>
      </c>
      <c r="R6483">
        <v>4.8600000000000003</v>
      </c>
      <c r="S6483">
        <v>22</v>
      </c>
      <c r="T6483">
        <v>5.07</v>
      </c>
      <c r="U6483">
        <v>-0.8</v>
      </c>
      <c r="V6483" t="s">
        <v>159</v>
      </c>
      <c r="W6483" t="s">
        <v>31</v>
      </c>
      <c r="X6483">
        <v>1</v>
      </c>
      <c r="Y6483" t="str">
        <f>IF(tblRides[[#This Row],[supply_demand_ratio]]&lt;0.8,"Below 0.8",IF(tblRides[[#This Row],[supply_demand_ratio]]&lt;1,"Between 0.8-1.0",IF(tblRides[[#This Row],[supply_demand_ratio]]&lt;=1.2,"Between 1.0-1.2","Above 1.2")))</f>
        <v>Between 0.8-1.0</v>
      </c>
    </row>
    <row r="6484" spans="1:25" x14ac:dyDescent="0.3">
      <c r="A6484" t="s">
        <v>6539</v>
      </c>
      <c r="B6484" s="1">
        <v>46080.740277777775</v>
      </c>
      <c r="C6484" s="2">
        <v>46080</v>
      </c>
      <c r="D6484">
        <v>17</v>
      </c>
      <c r="E6484" t="s">
        <v>25</v>
      </c>
      <c r="F6484" t="s">
        <v>34</v>
      </c>
      <c r="G6484">
        <v>4.8</v>
      </c>
      <c r="H6484">
        <v>125.62</v>
      </c>
      <c r="I6484">
        <v>120.7</v>
      </c>
      <c r="J6484">
        <v>1</v>
      </c>
      <c r="K6484">
        <v>12.5</v>
      </c>
      <c r="L6484">
        <v>14.9</v>
      </c>
      <c r="M6484">
        <v>93</v>
      </c>
      <c r="N6484" t="s">
        <v>27</v>
      </c>
      <c r="O6484">
        <v>0.69399999999999995</v>
      </c>
      <c r="P6484" t="s">
        <v>28</v>
      </c>
      <c r="Q6484" t="s">
        <v>29</v>
      </c>
      <c r="R6484">
        <v>4.8899999999999997</v>
      </c>
      <c r="S6484">
        <v>0</v>
      </c>
      <c r="T6484">
        <v>-4.92</v>
      </c>
      <c r="U6484">
        <v>2.4</v>
      </c>
      <c r="V6484" t="s">
        <v>159</v>
      </c>
      <c r="W6484" t="s">
        <v>77</v>
      </c>
      <c r="X6484">
        <v>1</v>
      </c>
      <c r="Y6484" t="str">
        <f>IF(tblRides[[#This Row],[supply_demand_ratio]]&lt;0.8,"Below 0.8",IF(tblRides[[#This Row],[supply_demand_ratio]]&lt;1,"Between 0.8-1.0",IF(tblRides[[#This Row],[supply_demand_ratio]]&lt;=1.2,"Between 1.0-1.2","Above 1.2")))</f>
        <v>Below 0.8</v>
      </c>
    </row>
    <row r="6485" spans="1:25" x14ac:dyDescent="0.3">
      <c r="A6485" t="s">
        <v>6540</v>
      </c>
      <c r="B6485" s="1">
        <v>46080.740277777775</v>
      </c>
      <c r="C6485" s="2">
        <v>46080</v>
      </c>
      <c r="D6485">
        <v>17</v>
      </c>
      <c r="E6485" t="s">
        <v>36</v>
      </c>
      <c r="F6485" t="s">
        <v>34</v>
      </c>
      <c r="G6485">
        <v>6.1</v>
      </c>
      <c r="H6485">
        <v>173.1</v>
      </c>
      <c r="I6485">
        <v>163.13999999999999</v>
      </c>
      <c r="J6485">
        <v>1.3</v>
      </c>
      <c r="K6485">
        <v>6.7</v>
      </c>
      <c r="L6485">
        <v>3.4</v>
      </c>
      <c r="M6485">
        <v>90</v>
      </c>
      <c r="N6485" t="s">
        <v>27</v>
      </c>
      <c r="O6485">
        <v>0.71399999999999997</v>
      </c>
      <c r="P6485" t="s">
        <v>28</v>
      </c>
      <c r="Q6485" t="s">
        <v>29</v>
      </c>
      <c r="R6485">
        <v>4.55</v>
      </c>
      <c r="S6485">
        <v>0</v>
      </c>
      <c r="T6485">
        <v>-9.9600000000000009</v>
      </c>
      <c r="U6485">
        <v>-3.3</v>
      </c>
      <c r="V6485" t="s">
        <v>159</v>
      </c>
      <c r="W6485" t="s">
        <v>45</v>
      </c>
      <c r="X6485">
        <v>1</v>
      </c>
      <c r="Y6485" t="str">
        <f>IF(tblRides[[#This Row],[supply_demand_ratio]]&lt;0.8,"Below 0.8",IF(tblRides[[#This Row],[supply_demand_ratio]]&lt;1,"Between 0.8-1.0",IF(tblRides[[#This Row],[supply_demand_ratio]]&lt;=1.2,"Between 1.0-1.2","Above 1.2")))</f>
        <v>Below 0.8</v>
      </c>
    </row>
    <row r="6486" spans="1:25" x14ac:dyDescent="0.3">
      <c r="A6486" t="s">
        <v>6541</v>
      </c>
      <c r="B6486" s="1">
        <v>46080.749305555553</v>
      </c>
      <c r="C6486" s="2">
        <v>46080</v>
      </c>
      <c r="D6486">
        <v>17</v>
      </c>
      <c r="E6486" t="s">
        <v>25</v>
      </c>
      <c r="F6486" t="s">
        <v>26</v>
      </c>
      <c r="G6486">
        <v>5.4</v>
      </c>
      <c r="H6486">
        <v>161.16999999999999</v>
      </c>
      <c r="I6486">
        <v>155.16</v>
      </c>
      <c r="J6486">
        <v>1.2</v>
      </c>
      <c r="K6486">
        <v>4.5999999999999996</v>
      </c>
      <c r="L6486">
        <v>5.8</v>
      </c>
      <c r="M6486">
        <v>89</v>
      </c>
      <c r="N6486" t="s">
        <v>27</v>
      </c>
      <c r="O6486">
        <v>0.77100000000000002</v>
      </c>
      <c r="P6486" t="s">
        <v>28</v>
      </c>
      <c r="Q6486" t="s">
        <v>29</v>
      </c>
      <c r="R6486">
        <v>4.51</v>
      </c>
      <c r="S6486">
        <v>23</v>
      </c>
      <c r="T6486">
        <v>-6.01</v>
      </c>
      <c r="U6486">
        <v>1.2</v>
      </c>
      <c r="V6486" t="s">
        <v>159</v>
      </c>
      <c r="W6486" t="s">
        <v>31</v>
      </c>
      <c r="X6486">
        <v>1</v>
      </c>
      <c r="Y6486" t="str">
        <f>IF(tblRides[[#This Row],[supply_demand_ratio]]&lt;0.8,"Below 0.8",IF(tblRides[[#This Row],[supply_demand_ratio]]&lt;1,"Between 0.8-1.0",IF(tblRides[[#This Row],[supply_demand_ratio]]&lt;=1.2,"Between 1.0-1.2","Above 1.2")))</f>
        <v>Below 0.8</v>
      </c>
    </row>
    <row r="6487" spans="1:25" x14ac:dyDescent="0.3">
      <c r="A6487" t="s">
        <v>6542</v>
      </c>
      <c r="B6487" s="1">
        <v>46080.762499999997</v>
      </c>
      <c r="C6487" s="2">
        <v>46080</v>
      </c>
      <c r="D6487">
        <v>18</v>
      </c>
      <c r="E6487" t="s">
        <v>33</v>
      </c>
      <c r="F6487" t="s">
        <v>26</v>
      </c>
      <c r="G6487">
        <v>1.6</v>
      </c>
      <c r="H6487">
        <v>81.290000000000006</v>
      </c>
      <c r="I6487">
        <v>83.81</v>
      </c>
      <c r="J6487">
        <v>1.2</v>
      </c>
      <c r="K6487">
        <v>7.2</v>
      </c>
      <c r="L6487">
        <v>6.6</v>
      </c>
      <c r="M6487">
        <v>77</v>
      </c>
      <c r="N6487" t="s">
        <v>27</v>
      </c>
      <c r="O6487">
        <v>0.753</v>
      </c>
      <c r="P6487" t="s">
        <v>28</v>
      </c>
      <c r="Q6487" t="s">
        <v>29</v>
      </c>
      <c r="R6487">
        <v>4.71</v>
      </c>
      <c r="S6487">
        <v>12</v>
      </c>
      <c r="T6487">
        <v>2.52</v>
      </c>
      <c r="U6487">
        <v>-0.6</v>
      </c>
      <c r="V6487" t="s">
        <v>159</v>
      </c>
      <c r="W6487" t="s">
        <v>45</v>
      </c>
      <c r="X6487">
        <v>1</v>
      </c>
      <c r="Y6487" t="str">
        <f>IF(tblRides[[#This Row],[supply_demand_ratio]]&lt;0.8,"Below 0.8",IF(tblRides[[#This Row],[supply_demand_ratio]]&lt;1,"Between 0.8-1.0",IF(tblRides[[#This Row],[supply_demand_ratio]]&lt;=1.2,"Between 1.0-1.2","Above 1.2")))</f>
        <v>Below 0.8</v>
      </c>
    </row>
    <row r="6488" spans="1:25" x14ac:dyDescent="0.3">
      <c r="A6488" t="s">
        <v>6543</v>
      </c>
      <c r="B6488" s="1">
        <v>46080.783333333333</v>
      </c>
      <c r="C6488" s="2">
        <v>46080</v>
      </c>
      <c r="D6488">
        <v>18</v>
      </c>
      <c r="E6488" t="s">
        <v>62</v>
      </c>
      <c r="F6488" t="s">
        <v>26</v>
      </c>
      <c r="G6488">
        <v>13.5</v>
      </c>
      <c r="H6488">
        <v>248.71</v>
      </c>
      <c r="J6488">
        <v>1.2</v>
      </c>
      <c r="K6488">
        <v>7.5</v>
      </c>
      <c r="M6488">
        <v>31</v>
      </c>
      <c r="N6488" t="s">
        <v>27</v>
      </c>
      <c r="O6488">
        <v>0.54200000000000004</v>
      </c>
      <c r="P6488" t="s">
        <v>82</v>
      </c>
      <c r="Q6488" t="s">
        <v>83</v>
      </c>
      <c r="R6488">
        <v>4.79</v>
      </c>
      <c r="S6488">
        <v>19</v>
      </c>
      <c r="V6488" t="s">
        <v>159</v>
      </c>
      <c r="W6488" t="s">
        <v>45</v>
      </c>
      <c r="X6488">
        <v>0</v>
      </c>
      <c r="Y6488" t="str">
        <f>IF(tblRides[[#This Row],[supply_demand_ratio]]&lt;0.8,"Below 0.8",IF(tblRides[[#This Row],[supply_demand_ratio]]&lt;1,"Between 0.8-1.0",IF(tblRides[[#This Row],[supply_demand_ratio]]&lt;=1.2,"Between 1.0-1.2","Above 1.2")))</f>
        <v>Below 0.8</v>
      </c>
    </row>
    <row r="6489" spans="1:25" x14ac:dyDescent="0.3">
      <c r="A6489" t="s">
        <v>6544</v>
      </c>
      <c r="B6489" s="1">
        <v>46080.802083333336</v>
      </c>
      <c r="C6489" s="2">
        <v>46080</v>
      </c>
      <c r="D6489">
        <v>19</v>
      </c>
      <c r="E6489" t="s">
        <v>36</v>
      </c>
      <c r="F6489" t="s">
        <v>26</v>
      </c>
      <c r="G6489">
        <v>8.4</v>
      </c>
      <c r="H6489">
        <v>174.71</v>
      </c>
      <c r="I6489">
        <v>183.47</v>
      </c>
      <c r="J6489">
        <v>1.2</v>
      </c>
      <c r="K6489">
        <v>8.4</v>
      </c>
      <c r="L6489">
        <v>8.1999999999999993</v>
      </c>
      <c r="M6489">
        <v>82</v>
      </c>
      <c r="N6489" t="s">
        <v>27</v>
      </c>
      <c r="O6489">
        <v>0.69499999999999995</v>
      </c>
      <c r="P6489" t="s">
        <v>28</v>
      </c>
      <c r="Q6489" t="s">
        <v>29</v>
      </c>
      <c r="R6489">
        <v>5</v>
      </c>
      <c r="S6489">
        <v>9</v>
      </c>
      <c r="T6489">
        <v>8.76</v>
      </c>
      <c r="U6489">
        <v>-0.2</v>
      </c>
      <c r="V6489" t="s">
        <v>159</v>
      </c>
      <c r="W6489" t="s">
        <v>45</v>
      </c>
      <c r="X6489">
        <v>1</v>
      </c>
      <c r="Y6489" t="str">
        <f>IF(tblRides[[#This Row],[supply_demand_ratio]]&lt;0.8,"Below 0.8",IF(tblRides[[#This Row],[supply_demand_ratio]]&lt;1,"Between 0.8-1.0",IF(tblRides[[#This Row],[supply_demand_ratio]]&lt;=1.2,"Between 1.0-1.2","Above 1.2")))</f>
        <v>Below 0.8</v>
      </c>
    </row>
    <row r="6490" spans="1:25" x14ac:dyDescent="0.3">
      <c r="A6490" t="s">
        <v>6545</v>
      </c>
      <c r="B6490" s="1">
        <v>46080.808333333334</v>
      </c>
      <c r="C6490" s="2">
        <v>46080</v>
      </c>
      <c r="D6490">
        <v>19</v>
      </c>
      <c r="E6490" t="s">
        <v>25</v>
      </c>
      <c r="F6490" t="s">
        <v>34</v>
      </c>
      <c r="G6490">
        <v>5</v>
      </c>
      <c r="H6490">
        <v>141.96</v>
      </c>
      <c r="J6490">
        <v>1.1000000000000001</v>
      </c>
      <c r="K6490">
        <v>7.4</v>
      </c>
      <c r="L6490">
        <v>4</v>
      </c>
      <c r="M6490">
        <v>107</v>
      </c>
      <c r="N6490" t="s">
        <v>72</v>
      </c>
      <c r="O6490">
        <v>0.70399999999999996</v>
      </c>
      <c r="P6490" t="s">
        <v>37</v>
      </c>
      <c r="Q6490" t="s">
        <v>280</v>
      </c>
      <c r="R6490">
        <v>4.72</v>
      </c>
      <c r="S6490">
        <v>0</v>
      </c>
      <c r="U6490">
        <v>-3.4</v>
      </c>
      <c r="V6490" t="s">
        <v>159</v>
      </c>
      <c r="W6490" t="s">
        <v>45</v>
      </c>
      <c r="X6490">
        <v>0</v>
      </c>
      <c r="Y6490" t="str">
        <f>IF(tblRides[[#This Row],[supply_demand_ratio]]&lt;0.8,"Below 0.8",IF(tblRides[[#This Row],[supply_demand_ratio]]&lt;1,"Between 0.8-1.0",IF(tblRides[[#This Row],[supply_demand_ratio]]&lt;=1.2,"Between 1.0-1.2","Above 1.2")))</f>
        <v>Below 0.8</v>
      </c>
    </row>
    <row r="6491" spans="1:25" x14ac:dyDescent="0.3">
      <c r="A6491" t="s">
        <v>6546</v>
      </c>
      <c r="B6491" s="1">
        <v>46080.818749999999</v>
      </c>
      <c r="C6491" s="2">
        <v>46080</v>
      </c>
      <c r="D6491">
        <v>19</v>
      </c>
      <c r="E6491" t="s">
        <v>36</v>
      </c>
      <c r="F6491" t="s">
        <v>26</v>
      </c>
      <c r="G6491">
        <v>19.2</v>
      </c>
      <c r="H6491">
        <v>370.21</v>
      </c>
      <c r="I6491">
        <v>359.79</v>
      </c>
      <c r="J6491">
        <v>1.1000000000000001</v>
      </c>
      <c r="K6491">
        <v>2.5</v>
      </c>
      <c r="L6491">
        <v>1.6</v>
      </c>
      <c r="M6491">
        <v>98</v>
      </c>
      <c r="N6491" t="s">
        <v>27</v>
      </c>
      <c r="O6491">
        <v>0.79500000000000004</v>
      </c>
      <c r="P6491" t="s">
        <v>28</v>
      </c>
      <c r="Q6491" t="s">
        <v>29</v>
      </c>
      <c r="R6491">
        <v>4.6500000000000004</v>
      </c>
      <c r="S6491">
        <v>2</v>
      </c>
      <c r="T6491">
        <v>-10.42</v>
      </c>
      <c r="U6491">
        <v>-0.9</v>
      </c>
      <c r="V6491" t="s">
        <v>159</v>
      </c>
      <c r="W6491" t="s">
        <v>31</v>
      </c>
      <c r="X6491">
        <v>1</v>
      </c>
      <c r="Y6491" t="str">
        <f>IF(tblRides[[#This Row],[supply_demand_ratio]]&lt;0.8,"Below 0.8",IF(tblRides[[#This Row],[supply_demand_ratio]]&lt;1,"Between 0.8-1.0",IF(tblRides[[#This Row],[supply_demand_ratio]]&lt;=1.2,"Between 1.0-1.2","Above 1.2")))</f>
        <v>Below 0.8</v>
      </c>
    </row>
    <row r="6492" spans="1:25" x14ac:dyDescent="0.3">
      <c r="A6492" t="s">
        <v>6547</v>
      </c>
      <c r="B6492" s="1">
        <v>46080.822916666664</v>
      </c>
      <c r="C6492" s="2">
        <v>46080</v>
      </c>
      <c r="D6492">
        <v>19</v>
      </c>
      <c r="E6492" t="s">
        <v>25</v>
      </c>
      <c r="F6492" t="s">
        <v>34</v>
      </c>
      <c r="G6492">
        <v>1.2</v>
      </c>
      <c r="H6492">
        <v>76.31</v>
      </c>
      <c r="I6492">
        <v>73.41</v>
      </c>
      <c r="J6492">
        <v>1.3</v>
      </c>
      <c r="K6492">
        <v>8.1999999999999993</v>
      </c>
      <c r="L6492">
        <v>2.6</v>
      </c>
      <c r="M6492">
        <v>78</v>
      </c>
      <c r="N6492" t="s">
        <v>72</v>
      </c>
      <c r="O6492">
        <v>0.52900000000000003</v>
      </c>
      <c r="P6492" t="s">
        <v>28</v>
      </c>
      <c r="Q6492" t="s">
        <v>29</v>
      </c>
      <c r="R6492">
        <v>4.5599999999999996</v>
      </c>
      <c r="S6492">
        <v>0</v>
      </c>
      <c r="T6492">
        <v>-2.9</v>
      </c>
      <c r="U6492">
        <v>-5.6</v>
      </c>
      <c r="V6492" t="s">
        <v>159</v>
      </c>
      <c r="W6492" t="s">
        <v>45</v>
      </c>
      <c r="X6492">
        <v>1</v>
      </c>
      <c r="Y6492" t="str">
        <f>IF(tblRides[[#This Row],[supply_demand_ratio]]&lt;0.8,"Below 0.8",IF(tblRides[[#This Row],[supply_demand_ratio]]&lt;1,"Between 0.8-1.0",IF(tblRides[[#This Row],[supply_demand_ratio]]&lt;=1.2,"Between 1.0-1.2","Above 1.2")))</f>
        <v>Below 0.8</v>
      </c>
    </row>
    <row r="6493" spans="1:25" x14ac:dyDescent="0.3">
      <c r="A6493" t="s">
        <v>6548</v>
      </c>
      <c r="B6493" s="1">
        <v>46080.826388888891</v>
      </c>
      <c r="C6493" s="2">
        <v>46080</v>
      </c>
      <c r="D6493">
        <v>19</v>
      </c>
      <c r="E6493" t="s">
        <v>25</v>
      </c>
      <c r="F6493" t="s">
        <v>26</v>
      </c>
      <c r="G6493">
        <v>9.6</v>
      </c>
      <c r="H6493">
        <v>219.83</v>
      </c>
      <c r="J6493">
        <v>1.2</v>
      </c>
      <c r="K6493">
        <v>9</v>
      </c>
      <c r="L6493">
        <v>7.9</v>
      </c>
      <c r="M6493">
        <v>103</v>
      </c>
      <c r="N6493" t="s">
        <v>27</v>
      </c>
      <c r="O6493">
        <v>0.76600000000000001</v>
      </c>
      <c r="P6493" t="s">
        <v>37</v>
      </c>
      <c r="Q6493" t="s">
        <v>103</v>
      </c>
      <c r="R6493">
        <v>4.75</v>
      </c>
      <c r="S6493">
        <v>2</v>
      </c>
      <c r="U6493">
        <v>-1.1000000000000001</v>
      </c>
      <c r="V6493" t="s">
        <v>159</v>
      </c>
      <c r="W6493" t="s">
        <v>45</v>
      </c>
      <c r="X6493">
        <v>0</v>
      </c>
      <c r="Y6493" t="str">
        <f>IF(tblRides[[#This Row],[supply_demand_ratio]]&lt;0.8,"Below 0.8",IF(tblRides[[#This Row],[supply_demand_ratio]]&lt;1,"Between 0.8-1.0",IF(tblRides[[#This Row],[supply_demand_ratio]]&lt;=1.2,"Between 1.0-1.2","Above 1.2")))</f>
        <v>Below 0.8</v>
      </c>
    </row>
    <row r="6494" spans="1:25" x14ac:dyDescent="0.3">
      <c r="A6494" t="s">
        <v>6549</v>
      </c>
      <c r="B6494" s="1">
        <v>46080.82708333333</v>
      </c>
      <c r="C6494" s="2">
        <v>46080</v>
      </c>
      <c r="D6494">
        <v>19</v>
      </c>
      <c r="E6494" t="s">
        <v>25</v>
      </c>
      <c r="F6494" t="s">
        <v>26</v>
      </c>
      <c r="G6494">
        <v>5.3</v>
      </c>
      <c r="H6494">
        <v>180</v>
      </c>
      <c r="J6494">
        <v>1.5</v>
      </c>
      <c r="K6494">
        <v>8.4</v>
      </c>
      <c r="M6494">
        <v>84</v>
      </c>
      <c r="N6494" t="s">
        <v>72</v>
      </c>
      <c r="O6494">
        <v>0.45900000000000002</v>
      </c>
      <c r="P6494" t="s">
        <v>82</v>
      </c>
      <c r="Q6494" t="s">
        <v>83</v>
      </c>
      <c r="R6494">
        <v>4.67</v>
      </c>
      <c r="S6494">
        <v>15</v>
      </c>
      <c r="V6494" t="s">
        <v>159</v>
      </c>
      <c r="W6494" t="s">
        <v>45</v>
      </c>
      <c r="X6494">
        <v>0</v>
      </c>
      <c r="Y6494" t="str">
        <f>IF(tblRides[[#This Row],[supply_demand_ratio]]&lt;0.8,"Below 0.8",IF(tblRides[[#This Row],[supply_demand_ratio]]&lt;1,"Between 0.8-1.0",IF(tblRides[[#This Row],[supply_demand_ratio]]&lt;=1.2,"Between 1.0-1.2","Above 1.2")))</f>
        <v>Below 0.8</v>
      </c>
    </row>
    <row r="6495" spans="1:25" x14ac:dyDescent="0.3">
      <c r="A6495" t="s">
        <v>6550</v>
      </c>
      <c r="B6495" s="1">
        <v>46080.830555555556</v>
      </c>
      <c r="C6495" s="2">
        <v>46080</v>
      </c>
      <c r="D6495">
        <v>19</v>
      </c>
      <c r="E6495" t="s">
        <v>25</v>
      </c>
      <c r="F6495" t="s">
        <v>26</v>
      </c>
      <c r="G6495">
        <v>4</v>
      </c>
      <c r="H6495">
        <v>131.71</v>
      </c>
      <c r="I6495">
        <v>135.65</v>
      </c>
      <c r="J6495">
        <v>1.4</v>
      </c>
      <c r="K6495">
        <v>10</v>
      </c>
      <c r="L6495">
        <v>10.8</v>
      </c>
      <c r="M6495">
        <v>92</v>
      </c>
      <c r="N6495" t="s">
        <v>72</v>
      </c>
      <c r="O6495">
        <v>0.58499999999999996</v>
      </c>
      <c r="P6495" t="s">
        <v>28</v>
      </c>
      <c r="Q6495" t="s">
        <v>29</v>
      </c>
      <c r="R6495">
        <v>4.88</v>
      </c>
      <c r="S6495">
        <v>5</v>
      </c>
      <c r="T6495">
        <v>3.94</v>
      </c>
      <c r="U6495">
        <v>0.8</v>
      </c>
      <c r="V6495" t="s">
        <v>159</v>
      </c>
      <c r="W6495" t="s">
        <v>45</v>
      </c>
      <c r="X6495">
        <v>1</v>
      </c>
      <c r="Y6495" t="str">
        <f>IF(tblRides[[#This Row],[supply_demand_ratio]]&lt;0.8,"Below 0.8",IF(tblRides[[#This Row],[supply_demand_ratio]]&lt;1,"Between 0.8-1.0",IF(tblRides[[#This Row],[supply_demand_ratio]]&lt;=1.2,"Between 1.0-1.2","Above 1.2")))</f>
        <v>Below 0.8</v>
      </c>
    </row>
    <row r="6496" spans="1:25" x14ac:dyDescent="0.3">
      <c r="A6496" t="s">
        <v>6551</v>
      </c>
      <c r="B6496" s="1">
        <v>46080.845138888886</v>
      </c>
      <c r="C6496" s="2">
        <v>46080</v>
      </c>
      <c r="D6496">
        <v>20</v>
      </c>
      <c r="E6496" t="s">
        <v>36</v>
      </c>
      <c r="F6496" t="s">
        <v>34</v>
      </c>
      <c r="G6496">
        <v>3.8</v>
      </c>
      <c r="H6496">
        <v>103.8</v>
      </c>
      <c r="I6496">
        <v>106.49</v>
      </c>
      <c r="J6496">
        <v>1</v>
      </c>
      <c r="K6496">
        <v>7.6</v>
      </c>
      <c r="L6496">
        <v>7.9</v>
      </c>
      <c r="M6496">
        <v>102</v>
      </c>
      <c r="N6496" t="s">
        <v>27</v>
      </c>
      <c r="O6496">
        <v>0.93700000000000006</v>
      </c>
      <c r="P6496" t="s">
        <v>28</v>
      </c>
      <c r="Q6496" t="s">
        <v>29</v>
      </c>
      <c r="R6496">
        <v>4.76</v>
      </c>
      <c r="S6496">
        <v>0</v>
      </c>
      <c r="T6496">
        <v>2.69</v>
      </c>
      <c r="U6496">
        <v>0.3</v>
      </c>
      <c r="V6496" t="s">
        <v>159</v>
      </c>
      <c r="W6496" t="s">
        <v>45</v>
      </c>
      <c r="X6496">
        <v>1</v>
      </c>
      <c r="Y6496" t="str">
        <f>IF(tblRides[[#This Row],[supply_demand_ratio]]&lt;0.8,"Below 0.8",IF(tblRides[[#This Row],[supply_demand_ratio]]&lt;1,"Between 0.8-1.0",IF(tblRides[[#This Row],[supply_demand_ratio]]&lt;=1.2,"Between 1.0-1.2","Above 1.2")))</f>
        <v>Between 0.8-1.0</v>
      </c>
    </row>
    <row r="6497" spans="1:25" x14ac:dyDescent="0.3">
      <c r="A6497" t="s">
        <v>6552</v>
      </c>
      <c r="B6497" s="1">
        <v>46080.845138888886</v>
      </c>
      <c r="C6497" s="2">
        <v>46080</v>
      </c>
      <c r="D6497">
        <v>20</v>
      </c>
      <c r="E6497" t="s">
        <v>43</v>
      </c>
      <c r="F6497" t="s">
        <v>34</v>
      </c>
      <c r="G6497">
        <v>4.8</v>
      </c>
      <c r="H6497">
        <v>105.71</v>
      </c>
      <c r="I6497">
        <v>105.9</v>
      </c>
      <c r="J6497">
        <v>1</v>
      </c>
      <c r="K6497">
        <v>7.7</v>
      </c>
      <c r="L6497">
        <v>9.3000000000000007</v>
      </c>
      <c r="M6497">
        <v>49</v>
      </c>
      <c r="N6497" t="s">
        <v>41</v>
      </c>
      <c r="O6497">
        <v>1.1679999999999999</v>
      </c>
      <c r="P6497" t="s">
        <v>28</v>
      </c>
      <c r="Q6497" t="s">
        <v>29</v>
      </c>
      <c r="R6497">
        <v>4.7</v>
      </c>
      <c r="S6497">
        <v>0</v>
      </c>
      <c r="T6497">
        <v>0.19</v>
      </c>
      <c r="U6497">
        <v>1.6</v>
      </c>
      <c r="V6497" t="s">
        <v>159</v>
      </c>
      <c r="W6497" t="s">
        <v>45</v>
      </c>
      <c r="X6497">
        <v>1</v>
      </c>
      <c r="Y6497" t="str">
        <f>IF(tblRides[[#This Row],[supply_demand_ratio]]&lt;0.8,"Below 0.8",IF(tblRides[[#This Row],[supply_demand_ratio]]&lt;1,"Between 0.8-1.0",IF(tblRides[[#This Row],[supply_demand_ratio]]&lt;=1.2,"Between 1.0-1.2","Above 1.2")))</f>
        <v>Between 1.0-1.2</v>
      </c>
    </row>
    <row r="6498" spans="1:25" x14ac:dyDescent="0.3">
      <c r="A6498" t="s">
        <v>6553</v>
      </c>
      <c r="B6498" s="1">
        <v>46080.852083333331</v>
      </c>
      <c r="C6498" s="2">
        <v>46080</v>
      </c>
      <c r="D6498">
        <v>20</v>
      </c>
      <c r="E6498" t="s">
        <v>25</v>
      </c>
      <c r="F6498" t="s">
        <v>26</v>
      </c>
      <c r="G6498">
        <v>4.4000000000000004</v>
      </c>
      <c r="H6498">
        <v>141.80000000000001</v>
      </c>
      <c r="I6498">
        <v>147.16</v>
      </c>
      <c r="J6498">
        <v>1.3</v>
      </c>
      <c r="K6498">
        <v>4.4000000000000004</v>
      </c>
      <c r="L6498">
        <v>8.9</v>
      </c>
      <c r="M6498">
        <v>119</v>
      </c>
      <c r="N6498" t="s">
        <v>27</v>
      </c>
      <c r="O6498">
        <v>0.83599999999999997</v>
      </c>
      <c r="P6498" t="s">
        <v>28</v>
      </c>
      <c r="Q6498" t="s">
        <v>29</v>
      </c>
      <c r="R6498">
        <v>4.53</v>
      </c>
      <c r="S6498">
        <v>4</v>
      </c>
      <c r="T6498">
        <v>5.36</v>
      </c>
      <c r="U6498">
        <v>4.5</v>
      </c>
      <c r="V6498" t="s">
        <v>159</v>
      </c>
      <c r="W6498" t="s">
        <v>31</v>
      </c>
      <c r="X6498">
        <v>1</v>
      </c>
      <c r="Y6498" t="str">
        <f>IF(tblRides[[#This Row],[supply_demand_ratio]]&lt;0.8,"Below 0.8",IF(tblRides[[#This Row],[supply_demand_ratio]]&lt;1,"Between 0.8-1.0",IF(tblRides[[#This Row],[supply_demand_ratio]]&lt;=1.2,"Between 1.0-1.2","Above 1.2")))</f>
        <v>Between 0.8-1.0</v>
      </c>
    </row>
    <row r="6499" spans="1:25" x14ac:dyDescent="0.3">
      <c r="A6499" t="s">
        <v>6554</v>
      </c>
      <c r="B6499" s="1">
        <v>46080.869444444441</v>
      </c>
      <c r="C6499" s="2">
        <v>46080</v>
      </c>
      <c r="D6499">
        <v>20</v>
      </c>
      <c r="E6499" t="s">
        <v>62</v>
      </c>
      <c r="F6499" t="s">
        <v>26</v>
      </c>
      <c r="G6499">
        <v>7.6</v>
      </c>
      <c r="H6499">
        <v>164.04</v>
      </c>
      <c r="I6499">
        <v>164.84</v>
      </c>
      <c r="J6499">
        <v>1</v>
      </c>
      <c r="K6499">
        <v>3.3</v>
      </c>
      <c r="L6499">
        <v>7.8</v>
      </c>
      <c r="M6499">
        <v>51</v>
      </c>
      <c r="N6499" t="s">
        <v>41</v>
      </c>
      <c r="O6499">
        <v>2.0609999999999999</v>
      </c>
      <c r="P6499" t="s">
        <v>28</v>
      </c>
      <c r="Q6499" t="s">
        <v>29</v>
      </c>
      <c r="R6499">
        <v>4.8099999999999996</v>
      </c>
      <c r="S6499">
        <v>11</v>
      </c>
      <c r="T6499">
        <v>0.8</v>
      </c>
      <c r="U6499">
        <v>4.5</v>
      </c>
      <c r="V6499" t="s">
        <v>159</v>
      </c>
      <c r="W6499" t="s">
        <v>31</v>
      </c>
      <c r="X6499">
        <v>1</v>
      </c>
      <c r="Y6499" t="str">
        <f>IF(tblRides[[#This Row],[supply_demand_ratio]]&lt;0.8,"Below 0.8",IF(tblRides[[#This Row],[supply_demand_ratio]]&lt;1,"Between 0.8-1.0",IF(tblRides[[#This Row],[supply_demand_ratio]]&lt;=1.2,"Between 1.0-1.2","Above 1.2")))</f>
        <v>Above 1.2</v>
      </c>
    </row>
    <row r="6500" spans="1:25" x14ac:dyDescent="0.3">
      <c r="A6500" t="s">
        <v>6555</v>
      </c>
      <c r="B6500" s="1">
        <v>46080.884722222225</v>
      </c>
      <c r="C6500" s="2">
        <v>46080</v>
      </c>
      <c r="D6500">
        <v>21</v>
      </c>
      <c r="E6500" t="s">
        <v>33</v>
      </c>
      <c r="F6500" t="s">
        <v>26</v>
      </c>
      <c r="G6500">
        <v>6.6</v>
      </c>
      <c r="H6500">
        <v>167.04</v>
      </c>
      <c r="I6500">
        <v>174.48</v>
      </c>
      <c r="J6500">
        <v>1.1000000000000001</v>
      </c>
      <c r="K6500">
        <v>5.4</v>
      </c>
      <c r="L6500">
        <v>5.0999999999999996</v>
      </c>
      <c r="M6500">
        <v>89</v>
      </c>
      <c r="N6500" t="s">
        <v>27</v>
      </c>
      <c r="O6500">
        <v>0.93500000000000005</v>
      </c>
      <c r="P6500" t="s">
        <v>28</v>
      </c>
      <c r="Q6500" t="s">
        <v>29</v>
      </c>
      <c r="R6500">
        <v>4.6900000000000004</v>
      </c>
      <c r="S6500">
        <v>16</v>
      </c>
      <c r="T6500">
        <v>7.44</v>
      </c>
      <c r="U6500">
        <v>-0.3</v>
      </c>
      <c r="V6500" t="s">
        <v>159</v>
      </c>
      <c r="W6500" t="s">
        <v>45</v>
      </c>
      <c r="X6500">
        <v>1</v>
      </c>
      <c r="Y6500" t="str">
        <f>IF(tblRides[[#This Row],[supply_demand_ratio]]&lt;0.8,"Below 0.8",IF(tblRides[[#This Row],[supply_demand_ratio]]&lt;1,"Between 0.8-1.0",IF(tblRides[[#This Row],[supply_demand_ratio]]&lt;=1.2,"Between 1.0-1.2","Above 1.2")))</f>
        <v>Between 0.8-1.0</v>
      </c>
    </row>
    <row r="6501" spans="1:25" x14ac:dyDescent="0.3">
      <c r="A6501" t="s">
        <v>6556</v>
      </c>
      <c r="B6501" s="1">
        <v>46080.918055555558</v>
      </c>
      <c r="C6501" s="2">
        <v>46080</v>
      </c>
      <c r="D6501">
        <v>22</v>
      </c>
      <c r="E6501" t="s">
        <v>43</v>
      </c>
      <c r="F6501" t="s">
        <v>26</v>
      </c>
      <c r="G6501">
        <v>12.8</v>
      </c>
      <c r="H6501">
        <v>209.97</v>
      </c>
      <c r="J6501">
        <v>1</v>
      </c>
      <c r="K6501">
        <v>2</v>
      </c>
      <c r="L6501">
        <v>2.8</v>
      </c>
      <c r="M6501">
        <v>70</v>
      </c>
      <c r="N6501" t="s">
        <v>41</v>
      </c>
      <c r="O6501">
        <v>1.946</v>
      </c>
      <c r="P6501" t="s">
        <v>37</v>
      </c>
      <c r="Q6501" t="s">
        <v>38</v>
      </c>
      <c r="R6501">
        <v>4.8600000000000003</v>
      </c>
      <c r="S6501">
        <v>22</v>
      </c>
      <c r="U6501">
        <v>0.8</v>
      </c>
      <c r="V6501" t="s">
        <v>159</v>
      </c>
      <c r="W6501" t="s">
        <v>31</v>
      </c>
      <c r="X6501">
        <v>0</v>
      </c>
      <c r="Y6501" t="str">
        <f>IF(tblRides[[#This Row],[supply_demand_ratio]]&lt;0.8,"Below 0.8",IF(tblRides[[#This Row],[supply_demand_ratio]]&lt;1,"Between 0.8-1.0",IF(tblRides[[#This Row],[supply_demand_ratio]]&lt;=1.2,"Between 1.0-1.2","Above 1.2")))</f>
        <v>Above 1.2</v>
      </c>
    </row>
    <row r="6502" spans="1:25" x14ac:dyDescent="0.3">
      <c r="A6502" t="s">
        <v>6557</v>
      </c>
      <c r="B6502" s="1">
        <v>46080.92083333333</v>
      </c>
      <c r="C6502" s="2">
        <v>46080</v>
      </c>
      <c r="D6502">
        <v>22</v>
      </c>
      <c r="E6502" t="s">
        <v>33</v>
      </c>
      <c r="F6502" t="s">
        <v>34</v>
      </c>
      <c r="G6502">
        <v>4.4000000000000004</v>
      </c>
      <c r="H6502">
        <v>98.73</v>
      </c>
      <c r="I6502">
        <v>93.21</v>
      </c>
      <c r="J6502">
        <v>1</v>
      </c>
      <c r="K6502">
        <v>2.2000000000000002</v>
      </c>
      <c r="L6502">
        <v>1</v>
      </c>
      <c r="M6502">
        <v>98</v>
      </c>
      <c r="N6502" t="s">
        <v>27</v>
      </c>
      <c r="O6502">
        <v>1.2230000000000001</v>
      </c>
      <c r="P6502" t="s">
        <v>28</v>
      </c>
      <c r="Q6502" t="s">
        <v>29</v>
      </c>
      <c r="R6502">
        <v>4.43</v>
      </c>
      <c r="S6502">
        <v>0</v>
      </c>
      <c r="T6502">
        <v>-5.52</v>
      </c>
      <c r="U6502">
        <v>-1.2</v>
      </c>
      <c r="V6502" t="s">
        <v>159</v>
      </c>
      <c r="W6502" t="s">
        <v>31</v>
      </c>
      <c r="X6502">
        <v>1</v>
      </c>
      <c r="Y6502" t="str">
        <f>IF(tblRides[[#This Row],[supply_demand_ratio]]&lt;0.8,"Below 0.8",IF(tblRides[[#This Row],[supply_demand_ratio]]&lt;1,"Between 0.8-1.0",IF(tblRides[[#This Row],[supply_demand_ratio]]&lt;=1.2,"Between 1.0-1.2","Above 1.2")))</f>
        <v>Above 1.2</v>
      </c>
    </row>
    <row r="6503" spans="1:25" x14ac:dyDescent="0.3">
      <c r="A6503" t="s">
        <v>6558</v>
      </c>
      <c r="B6503" s="1">
        <v>46080.936111111114</v>
      </c>
      <c r="C6503" s="2">
        <v>46080</v>
      </c>
      <c r="D6503">
        <v>22</v>
      </c>
      <c r="E6503" t="s">
        <v>33</v>
      </c>
      <c r="F6503" t="s">
        <v>26</v>
      </c>
      <c r="G6503">
        <v>15.8</v>
      </c>
      <c r="H6503">
        <v>248.41</v>
      </c>
      <c r="J6503">
        <v>1</v>
      </c>
      <c r="K6503">
        <v>5.0999999999999996</v>
      </c>
      <c r="L6503">
        <v>5.3</v>
      </c>
      <c r="M6503">
        <v>97</v>
      </c>
      <c r="N6503" t="s">
        <v>27</v>
      </c>
      <c r="O6503">
        <v>1.202</v>
      </c>
      <c r="P6503" t="s">
        <v>58</v>
      </c>
      <c r="Q6503" t="s">
        <v>108</v>
      </c>
      <c r="R6503">
        <v>4.78</v>
      </c>
      <c r="S6503">
        <v>2</v>
      </c>
      <c r="U6503">
        <v>0.2</v>
      </c>
      <c r="V6503" t="s">
        <v>159</v>
      </c>
      <c r="W6503" t="s">
        <v>45</v>
      </c>
      <c r="X6503">
        <v>0</v>
      </c>
      <c r="Y6503" t="str">
        <f>IF(tblRides[[#This Row],[supply_demand_ratio]]&lt;0.8,"Below 0.8",IF(tblRides[[#This Row],[supply_demand_ratio]]&lt;1,"Between 0.8-1.0",IF(tblRides[[#This Row],[supply_demand_ratio]]&lt;=1.2,"Between 1.0-1.2","Above 1.2")))</f>
        <v>Above 1.2</v>
      </c>
    </row>
    <row r="6504" spans="1:25" x14ac:dyDescent="0.3">
      <c r="A6504" t="s">
        <v>6559</v>
      </c>
      <c r="B6504" s="1">
        <v>46080.9375</v>
      </c>
      <c r="C6504" s="2">
        <v>46080</v>
      </c>
      <c r="D6504">
        <v>22</v>
      </c>
      <c r="E6504" t="s">
        <v>43</v>
      </c>
      <c r="F6504" t="s">
        <v>26</v>
      </c>
      <c r="G6504">
        <v>14.8</v>
      </c>
      <c r="H6504">
        <v>240.31</v>
      </c>
      <c r="I6504">
        <v>239.09</v>
      </c>
      <c r="J6504">
        <v>1</v>
      </c>
      <c r="K6504">
        <v>2</v>
      </c>
      <c r="L6504">
        <v>6.9</v>
      </c>
      <c r="M6504">
        <v>60</v>
      </c>
      <c r="N6504" t="s">
        <v>41</v>
      </c>
      <c r="O6504">
        <v>1.2290000000000001</v>
      </c>
      <c r="P6504" t="s">
        <v>28</v>
      </c>
      <c r="Q6504" t="s">
        <v>29</v>
      </c>
      <c r="R6504">
        <v>4.87</v>
      </c>
      <c r="S6504">
        <v>3</v>
      </c>
      <c r="T6504">
        <v>-1.22</v>
      </c>
      <c r="U6504">
        <v>4.9000000000000004</v>
      </c>
      <c r="V6504" t="s">
        <v>159</v>
      </c>
      <c r="W6504" t="s">
        <v>31</v>
      </c>
      <c r="X6504">
        <v>1</v>
      </c>
      <c r="Y6504" t="str">
        <f>IF(tblRides[[#This Row],[supply_demand_ratio]]&lt;0.8,"Below 0.8",IF(tblRides[[#This Row],[supply_demand_ratio]]&lt;1,"Between 0.8-1.0",IF(tblRides[[#This Row],[supply_demand_ratio]]&lt;=1.2,"Between 1.0-1.2","Above 1.2")))</f>
        <v>Above 1.2</v>
      </c>
    </row>
    <row r="6505" spans="1:25" x14ac:dyDescent="0.3">
      <c r="A6505" t="s">
        <v>6560</v>
      </c>
      <c r="B6505" s="1">
        <v>46080.938194444447</v>
      </c>
      <c r="C6505" s="2">
        <v>46080</v>
      </c>
      <c r="D6505">
        <v>22</v>
      </c>
      <c r="E6505" t="s">
        <v>33</v>
      </c>
      <c r="F6505" t="s">
        <v>26</v>
      </c>
      <c r="G6505">
        <v>3.8</v>
      </c>
      <c r="H6505">
        <v>102.93</v>
      </c>
      <c r="I6505">
        <v>101.42</v>
      </c>
      <c r="J6505">
        <v>1.1000000000000001</v>
      </c>
      <c r="K6505">
        <v>2</v>
      </c>
      <c r="L6505">
        <v>1</v>
      </c>
      <c r="M6505">
        <v>81</v>
      </c>
      <c r="N6505" t="s">
        <v>27</v>
      </c>
      <c r="O6505">
        <v>0.995</v>
      </c>
      <c r="P6505" t="s">
        <v>28</v>
      </c>
      <c r="Q6505" t="s">
        <v>29</v>
      </c>
      <c r="R6505">
        <v>4.7300000000000004</v>
      </c>
      <c r="S6505">
        <v>3</v>
      </c>
      <c r="T6505">
        <v>-1.51</v>
      </c>
      <c r="U6505">
        <v>-1</v>
      </c>
      <c r="V6505" t="s">
        <v>159</v>
      </c>
      <c r="W6505" t="s">
        <v>31</v>
      </c>
      <c r="X6505">
        <v>1</v>
      </c>
      <c r="Y6505" t="str">
        <f>IF(tblRides[[#This Row],[supply_demand_ratio]]&lt;0.8,"Below 0.8",IF(tblRides[[#This Row],[supply_demand_ratio]]&lt;1,"Between 0.8-1.0",IF(tblRides[[#This Row],[supply_demand_ratio]]&lt;=1.2,"Between 1.0-1.2","Above 1.2")))</f>
        <v>Between 0.8-1.0</v>
      </c>
    </row>
    <row r="6506" spans="1:25" x14ac:dyDescent="0.3">
      <c r="A6506" t="s">
        <v>6561</v>
      </c>
      <c r="B6506" s="1">
        <v>46080.947222222225</v>
      </c>
      <c r="C6506" s="2">
        <v>46080</v>
      </c>
      <c r="D6506">
        <v>22</v>
      </c>
      <c r="E6506" t="s">
        <v>62</v>
      </c>
      <c r="F6506" t="s">
        <v>26</v>
      </c>
      <c r="G6506">
        <v>2.9</v>
      </c>
      <c r="H6506">
        <v>82.8</v>
      </c>
      <c r="J6506">
        <v>1</v>
      </c>
      <c r="K6506">
        <v>5.6</v>
      </c>
      <c r="M6506">
        <v>55</v>
      </c>
      <c r="N6506" t="s">
        <v>41</v>
      </c>
      <c r="O6506">
        <v>1.3979999999999999</v>
      </c>
      <c r="P6506" t="s">
        <v>82</v>
      </c>
      <c r="Q6506" t="s">
        <v>83</v>
      </c>
      <c r="R6506">
        <v>4.8899999999999997</v>
      </c>
      <c r="S6506">
        <v>35</v>
      </c>
      <c r="V6506" t="s">
        <v>159</v>
      </c>
      <c r="W6506" t="s">
        <v>45</v>
      </c>
      <c r="X6506">
        <v>0</v>
      </c>
      <c r="Y6506" t="str">
        <f>IF(tblRides[[#This Row],[supply_demand_ratio]]&lt;0.8,"Below 0.8",IF(tblRides[[#This Row],[supply_demand_ratio]]&lt;1,"Between 0.8-1.0",IF(tblRides[[#This Row],[supply_demand_ratio]]&lt;=1.2,"Between 1.0-1.2","Above 1.2")))</f>
        <v>Above 1.2</v>
      </c>
    </row>
    <row r="6507" spans="1:25" x14ac:dyDescent="0.3">
      <c r="A6507" t="s">
        <v>6562</v>
      </c>
      <c r="B6507" s="1">
        <v>46080.960416666669</v>
      </c>
      <c r="C6507" s="2">
        <v>46080</v>
      </c>
      <c r="D6507">
        <v>23</v>
      </c>
      <c r="E6507" t="s">
        <v>43</v>
      </c>
      <c r="F6507" t="s">
        <v>34</v>
      </c>
      <c r="G6507">
        <v>9.6</v>
      </c>
      <c r="H6507">
        <v>165.29</v>
      </c>
      <c r="I6507">
        <v>164.03</v>
      </c>
      <c r="J6507">
        <v>1</v>
      </c>
      <c r="K6507">
        <v>2</v>
      </c>
      <c r="L6507">
        <v>1</v>
      </c>
      <c r="M6507">
        <v>69</v>
      </c>
      <c r="N6507" t="s">
        <v>41</v>
      </c>
      <c r="O6507">
        <v>1.462</v>
      </c>
      <c r="P6507" t="s">
        <v>28</v>
      </c>
      <c r="Q6507" t="s">
        <v>29</v>
      </c>
      <c r="R6507">
        <v>4.8</v>
      </c>
      <c r="S6507">
        <v>0</v>
      </c>
      <c r="T6507">
        <v>-1.26</v>
      </c>
      <c r="U6507">
        <v>-1</v>
      </c>
      <c r="V6507" t="s">
        <v>159</v>
      </c>
      <c r="W6507" t="s">
        <v>31</v>
      </c>
      <c r="X6507">
        <v>1</v>
      </c>
      <c r="Y6507" t="str">
        <f>IF(tblRides[[#This Row],[supply_demand_ratio]]&lt;0.8,"Below 0.8",IF(tblRides[[#This Row],[supply_demand_ratio]]&lt;1,"Between 0.8-1.0",IF(tblRides[[#This Row],[supply_demand_ratio]]&lt;=1.2,"Between 1.0-1.2","Above 1.2")))</f>
        <v>Above 1.2</v>
      </c>
    </row>
    <row r="6508" spans="1:25" x14ac:dyDescent="0.3">
      <c r="A6508" t="s">
        <v>6563</v>
      </c>
      <c r="B6508" s="1">
        <v>46080.960416666669</v>
      </c>
      <c r="C6508" s="2">
        <v>46080</v>
      </c>
      <c r="D6508">
        <v>23</v>
      </c>
      <c r="E6508" t="s">
        <v>33</v>
      </c>
      <c r="F6508" t="s">
        <v>26</v>
      </c>
      <c r="G6508">
        <v>7.4</v>
      </c>
      <c r="H6508">
        <v>140.53</v>
      </c>
      <c r="I6508">
        <v>135.74</v>
      </c>
      <c r="J6508">
        <v>1</v>
      </c>
      <c r="K6508">
        <v>10</v>
      </c>
      <c r="L6508">
        <v>11.3</v>
      </c>
      <c r="M6508">
        <v>83</v>
      </c>
      <c r="N6508" t="s">
        <v>41</v>
      </c>
      <c r="O6508">
        <v>1.2310000000000001</v>
      </c>
      <c r="P6508" t="s">
        <v>28</v>
      </c>
      <c r="Q6508" t="s">
        <v>29</v>
      </c>
      <c r="R6508">
        <v>4.5999999999999996</v>
      </c>
      <c r="S6508">
        <v>3</v>
      </c>
      <c r="T6508">
        <v>-4.79</v>
      </c>
      <c r="U6508">
        <v>1.3</v>
      </c>
      <c r="V6508" t="s">
        <v>159</v>
      </c>
      <c r="W6508" t="s">
        <v>45</v>
      </c>
      <c r="X6508">
        <v>1</v>
      </c>
      <c r="Y6508" t="str">
        <f>IF(tblRides[[#This Row],[supply_demand_ratio]]&lt;0.8,"Below 0.8",IF(tblRides[[#This Row],[supply_demand_ratio]]&lt;1,"Between 0.8-1.0",IF(tblRides[[#This Row],[supply_demand_ratio]]&lt;=1.2,"Between 1.0-1.2","Above 1.2")))</f>
        <v>Above 1.2</v>
      </c>
    </row>
    <row r="6509" spans="1:25" x14ac:dyDescent="0.3">
      <c r="A6509" t="s">
        <v>6564</v>
      </c>
      <c r="B6509" s="1">
        <v>46080.967361111114</v>
      </c>
      <c r="C6509" s="2">
        <v>46080</v>
      </c>
      <c r="D6509">
        <v>23</v>
      </c>
      <c r="E6509" t="s">
        <v>25</v>
      </c>
      <c r="F6509" t="s">
        <v>26</v>
      </c>
      <c r="G6509">
        <v>3.5</v>
      </c>
      <c r="H6509">
        <v>101.6</v>
      </c>
      <c r="J6509">
        <v>1.1000000000000001</v>
      </c>
      <c r="K6509">
        <v>3.3</v>
      </c>
      <c r="L6509">
        <v>1.7</v>
      </c>
      <c r="M6509">
        <v>130</v>
      </c>
      <c r="N6509" t="s">
        <v>72</v>
      </c>
      <c r="O6509">
        <v>0.89100000000000001</v>
      </c>
      <c r="P6509" t="s">
        <v>58</v>
      </c>
      <c r="Q6509" t="s">
        <v>59</v>
      </c>
      <c r="R6509">
        <v>4.49</v>
      </c>
      <c r="S6509">
        <v>41</v>
      </c>
      <c r="U6509">
        <v>-1.6</v>
      </c>
      <c r="V6509" t="s">
        <v>159</v>
      </c>
      <c r="W6509" t="s">
        <v>31</v>
      </c>
      <c r="X6509">
        <v>0</v>
      </c>
      <c r="Y6509" t="str">
        <f>IF(tblRides[[#This Row],[supply_demand_ratio]]&lt;0.8,"Below 0.8",IF(tblRides[[#This Row],[supply_demand_ratio]]&lt;1,"Between 0.8-1.0",IF(tblRides[[#This Row],[supply_demand_ratio]]&lt;=1.2,"Between 1.0-1.2","Above 1.2")))</f>
        <v>Between 0.8-1.0</v>
      </c>
    </row>
    <row r="6510" spans="1:25" x14ac:dyDescent="0.3">
      <c r="A6510" t="s">
        <v>6565</v>
      </c>
      <c r="B6510" s="1">
        <v>46080.998611111114</v>
      </c>
      <c r="C6510" s="2">
        <v>46080</v>
      </c>
      <c r="D6510">
        <v>23</v>
      </c>
      <c r="E6510" t="s">
        <v>36</v>
      </c>
      <c r="F6510" t="s">
        <v>26</v>
      </c>
      <c r="G6510">
        <v>7.4</v>
      </c>
      <c r="H6510">
        <v>132.36000000000001</v>
      </c>
      <c r="I6510">
        <v>128.6</v>
      </c>
      <c r="J6510">
        <v>1</v>
      </c>
      <c r="K6510">
        <v>2</v>
      </c>
      <c r="L6510">
        <v>1</v>
      </c>
      <c r="M6510">
        <v>116</v>
      </c>
      <c r="N6510" t="s">
        <v>27</v>
      </c>
      <c r="O6510">
        <v>1.177</v>
      </c>
      <c r="P6510" t="s">
        <v>28</v>
      </c>
      <c r="Q6510" t="s">
        <v>29</v>
      </c>
      <c r="R6510">
        <v>4.92</v>
      </c>
      <c r="S6510">
        <v>27</v>
      </c>
      <c r="T6510">
        <v>-3.76</v>
      </c>
      <c r="U6510">
        <v>-1</v>
      </c>
      <c r="V6510" t="s">
        <v>159</v>
      </c>
      <c r="W6510" t="s">
        <v>31</v>
      </c>
      <c r="X6510">
        <v>1</v>
      </c>
      <c r="Y6510" t="str">
        <f>IF(tblRides[[#This Row],[supply_demand_ratio]]&lt;0.8,"Below 0.8",IF(tblRides[[#This Row],[supply_demand_ratio]]&lt;1,"Between 0.8-1.0",IF(tblRides[[#This Row],[supply_demand_ratio]]&lt;=1.2,"Between 1.0-1.2","Above 1.2")))</f>
        <v>Between 1.0-1.2</v>
      </c>
    </row>
    <row r="6511" spans="1:25" x14ac:dyDescent="0.3">
      <c r="A6511" t="s">
        <v>6566</v>
      </c>
      <c r="B6511" s="1">
        <v>46081.027777777781</v>
      </c>
      <c r="C6511" s="2">
        <v>46081</v>
      </c>
      <c r="D6511">
        <v>0</v>
      </c>
      <c r="E6511" t="s">
        <v>43</v>
      </c>
      <c r="F6511" t="s">
        <v>26</v>
      </c>
      <c r="G6511">
        <v>3.5</v>
      </c>
      <c r="H6511">
        <v>103.39</v>
      </c>
      <c r="I6511">
        <v>96.5</v>
      </c>
      <c r="J6511">
        <v>1.2</v>
      </c>
      <c r="K6511">
        <v>2</v>
      </c>
      <c r="L6511">
        <v>5.6</v>
      </c>
      <c r="M6511">
        <v>67</v>
      </c>
      <c r="N6511" t="s">
        <v>41</v>
      </c>
      <c r="O6511">
        <v>1.8129999999999999</v>
      </c>
      <c r="P6511" t="s">
        <v>28</v>
      </c>
      <c r="Q6511" t="s">
        <v>29</v>
      </c>
      <c r="R6511">
        <v>4.6100000000000003</v>
      </c>
      <c r="S6511">
        <v>1</v>
      </c>
      <c r="T6511">
        <v>-6.89</v>
      </c>
      <c r="U6511">
        <v>3.6</v>
      </c>
      <c r="V6511" t="s">
        <v>262</v>
      </c>
      <c r="W6511" t="s">
        <v>31</v>
      </c>
      <c r="X6511">
        <v>1</v>
      </c>
      <c r="Y6511" t="str">
        <f>IF(tblRides[[#This Row],[supply_demand_ratio]]&lt;0.8,"Below 0.8",IF(tblRides[[#This Row],[supply_demand_ratio]]&lt;1,"Between 0.8-1.0",IF(tblRides[[#This Row],[supply_demand_ratio]]&lt;=1.2,"Between 1.0-1.2","Above 1.2")))</f>
        <v>Above 1.2</v>
      </c>
    </row>
    <row r="6512" spans="1:25" x14ac:dyDescent="0.3">
      <c r="A6512" t="s">
        <v>6567</v>
      </c>
      <c r="B6512" s="1">
        <v>46081.033333333333</v>
      </c>
      <c r="C6512" s="2">
        <v>46081</v>
      </c>
      <c r="D6512">
        <v>0</v>
      </c>
      <c r="E6512" t="s">
        <v>25</v>
      </c>
      <c r="F6512" t="s">
        <v>26</v>
      </c>
      <c r="G6512">
        <v>6.6</v>
      </c>
      <c r="H6512">
        <v>139.83000000000001</v>
      </c>
      <c r="I6512">
        <v>138.66</v>
      </c>
      <c r="J6512">
        <v>1</v>
      </c>
      <c r="K6512">
        <v>4.0999999999999996</v>
      </c>
      <c r="L6512">
        <v>5.0999999999999996</v>
      </c>
      <c r="M6512">
        <v>127</v>
      </c>
      <c r="N6512" t="s">
        <v>41</v>
      </c>
      <c r="O6512">
        <v>1.347</v>
      </c>
      <c r="P6512" t="s">
        <v>28</v>
      </c>
      <c r="Q6512" t="s">
        <v>29</v>
      </c>
      <c r="R6512">
        <v>4.7</v>
      </c>
      <c r="S6512">
        <v>3</v>
      </c>
      <c r="T6512">
        <v>-1.17</v>
      </c>
      <c r="U6512">
        <v>1</v>
      </c>
      <c r="V6512" t="s">
        <v>262</v>
      </c>
      <c r="W6512" t="s">
        <v>31</v>
      </c>
      <c r="X6512">
        <v>1</v>
      </c>
      <c r="Y6512" t="str">
        <f>IF(tblRides[[#This Row],[supply_demand_ratio]]&lt;0.8,"Below 0.8",IF(tblRides[[#This Row],[supply_demand_ratio]]&lt;1,"Between 0.8-1.0",IF(tblRides[[#This Row],[supply_demand_ratio]]&lt;=1.2,"Between 1.0-1.2","Above 1.2")))</f>
        <v>Above 1.2</v>
      </c>
    </row>
    <row r="6513" spans="1:25" x14ac:dyDescent="0.3">
      <c r="A6513" t="s">
        <v>6568</v>
      </c>
      <c r="B6513" s="1">
        <v>46081.038194444445</v>
      </c>
      <c r="C6513" s="2">
        <v>46081</v>
      </c>
      <c r="D6513">
        <v>0</v>
      </c>
      <c r="E6513" t="s">
        <v>62</v>
      </c>
      <c r="F6513" t="s">
        <v>26</v>
      </c>
      <c r="G6513">
        <v>5.9</v>
      </c>
      <c r="H6513">
        <v>126.17</v>
      </c>
      <c r="I6513">
        <v>128.33000000000001</v>
      </c>
      <c r="J6513">
        <v>1</v>
      </c>
      <c r="K6513">
        <v>3.7</v>
      </c>
      <c r="L6513">
        <v>5.8</v>
      </c>
      <c r="M6513">
        <v>61</v>
      </c>
      <c r="N6513" t="s">
        <v>41</v>
      </c>
      <c r="O6513">
        <v>2.0790000000000002</v>
      </c>
      <c r="P6513" t="s">
        <v>28</v>
      </c>
      <c r="Q6513" t="s">
        <v>29</v>
      </c>
      <c r="R6513">
        <v>4.6100000000000003</v>
      </c>
      <c r="S6513">
        <v>1</v>
      </c>
      <c r="T6513">
        <v>2.16</v>
      </c>
      <c r="U6513">
        <v>2.1</v>
      </c>
      <c r="V6513" t="s">
        <v>262</v>
      </c>
      <c r="W6513" t="s">
        <v>31</v>
      </c>
      <c r="X6513">
        <v>1</v>
      </c>
      <c r="Y6513" t="str">
        <f>IF(tblRides[[#This Row],[supply_demand_ratio]]&lt;0.8,"Below 0.8",IF(tblRides[[#This Row],[supply_demand_ratio]]&lt;1,"Between 0.8-1.0",IF(tblRides[[#This Row],[supply_demand_ratio]]&lt;=1.2,"Between 1.0-1.2","Above 1.2")))</f>
        <v>Above 1.2</v>
      </c>
    </row>
    <row r="6514" spans="1:25" x14ac:dyDescent="0.3">
      <c r="A6514" t="s">
        <v>6569</v>
      </c>
      <c r="B6514" s="1">
        <v>46081.073611111111</v>
      </c>
      <c r="C6514" s="2">
        <v>46081</v>
      </c>
      <c r="D6514">
        <v>1</v>
      </c>
      <c r="E6514" t="s">
        <v>33</v>
      </c>
      <c r="F6514" t="s">
        <v>26</v>
      </c>
      <c r="G6514">
        <v>3.9</v>
      </c>
      <c r="H6514">
        <v>101.12</v>
      </c>
      <c r="I6514">
        <v>97.27</v>
      </c>
      <c r="J6514">
        <v>1</v>
      </c>
      <c r="K6514">
        <v>5</v>
      </c>
      <c r="L6514">
        <v>3.5</v>
      </c>
      <c r="M6514">
        <v>102</v>
      </c>
      <c r="N6514" t="s">
        <v>41</v>
      </c>
      <c r="O6514">
        <v>1.3740000000000001</v>
      </c>
      <c r="P6514" t="s">
        <v>28</v>
      </c>
      <c r="Q6514" t="s">
        <v>29</v>
      </c>
      <c r="R6514">
        <v>4.93</v>
      </c>
      <c r="S6514">
        <v>7</v>
      </c>
      <c r="T6514">
        <v>-3.85</v>
      </c>
      <c r="U6514">
        <v>-1.5</v>
      </c>
      <c r="V6514" t="s">
        <v>262</v>
      </c>
      <c r="W6514" t="s">
        <v>31</v>
      </c>
      <c r="X6514">
        <v>1</v>
      </c>
      <c r="Y6514" t="str">
        <f>IF(tblRides[[#This Row],[supply_demand_ratio]]&lt;0.8,"Below 0.8",IF(tblRides[[#This Row],[supply_demand_ratio]]&lt;1,"Between 0.8-1.0",IF(tblRides[[#This Row],[supply_demand_ratio]]&lt;=1.2,"Between 1.0-1.2","Above 1.2")))</f>
        <v>Above 1.2</v>
      </c>
    </row>
    <row r="6515" spans="1:25" x14ac:dyDescent="0.3">
      <c r="A6515" t="s">
        <v>6570</v>
      </c>
      <c r="B6515" s="1">
        <v>46081.084027777775</v>
      </c>
      <c r="C6515" s="2">
        <v>46081</v>
      </c>
      <c r="D6515">
        <v>2</v>
      </c>
      <c r="E6515" t="s">
        <v>25</v>
      </c>
      <c r="F6515" t="s">
        <v>34</v>
      </c>
      <c r="G6515">
        <v>16.2</v>
      </c>
      <c r="H6515">
        <v>276.29000000000002</v>
      </c>
      <c r="I6515">
        <v>288.3</v>
      </c>
      <c r="J6515">
        <v>1</v>
      </c>
      <c r="K6515">
        <v>3.6</v>
      </c>
      <c r="L6515">
        <v>6.7</v>
      </c>
      <c r="M6515">
        <v>139</v>
      </c>
      <c r="N6515" t="s">
        <v>27</v>
      </c>
      <c r="O6515">
        <v>1.2709999999999999</v>
      </c>
      <c r="P6515" t="s">
        <v>28</v>
      </c>
      <c r="Q6515" t="s">
        <v>29</v>
      </c>
      <c r="R6515">
        <v>4.2699999999999996</v>
      </c>
      <c r="S6515">
        <v>0</v>
      </c>
      <c r="T6515">
        <v>12.01</v>
      </c>
      <c r="U6515">
        <v>3.1</v>
      </c>
      <c r="V6515" t="s">
        <v>262</v>
      </c>
      <c r="W6515" t="s">
        <v>31</v>
      </c>
      <c r="X6515">
        <v>1</v>
      </c>
      <c r="Y6515" t="str">
        <f>IF(tblRides[[#This Row],[supply_demand_ratio]]&lt;0.8,"Below 0.8",IF(tblRides[[#This Row],[supply_demand_ratio]]&lt;1,"Between 0.8-1.0",IF(tblRides[[#This Row],[supply_demand_ratio]]&lt;=1.2,"Between 1.0-1.2","Above 1.2")))</f>
        <v>Above 1.2</v>
      </c>
    </row>
    <row r="6516" spans="1:25" x14ac:dyDescent="0.3">
      <c r="A6516" t="s">
        <v>6571</v>
      </c>
      <c r="B6516" s="1">
        <v>46081.09097222222</v>
      </c>
      <c r="C6516" s="2">
        <v>46081</v>
      </c>
      <c r="D6516">
        <v>2</v>
      </c>
      <c r="E6516" t="s">
        <v>25</v>
      </c>
      <c r="F6516" t="s">
        <v>26</v>
      </c>
      <c r="G6516">
        <v>17</v>
      </c>
      <c r="H6516">
        <v>332.55</v>
      </c>
      <c r="J6516">
        <v>1.1000000000000001</v>
      </c>
      <c r="K6516">
        <v>6.5</v>
      </c>
      <c r="L6516">
        <v>6.1</v>
      </c>
      <c r="M6516">
        <v>144</v>
      </c>
      <c r="N6516" t="s">
        <v>27</v>
      </c>
      <c r="O6516">
        <v>1.0489999999999999</v>
      </c>
      <c r="P6516" t="s">
        <v>58</v>
      </c>
      <c r="Q6516" t="s">
        <v>59</v>
      </c>
      <c r="R6516">
        <v>4.9000000000000004</v>
      </c>
      <c r="S6516">
        <v>8</v>
      </c>
      <c r="U6516">
        <v>-0.4</v>
      </c>
      <c r="V6516" t="s">
        <v>262</v>
      </c>
      <c r="W6516" t="s">
        <v>45</v>
      </c>
      <c r="X6516">
        <v>0</v>
      </c>
      <c r="Y6516" t="str">
        <f>IF(tblRides[[#This Row],[supply_demand_ratio]]&lt;0.8,"Below 0.8",IF(tblRides[[#This Row],[supply_demand_ratio]]&lt;1,"Between 0.8-1.0",IF(tblRides[[#This Row],[supply_demand_ratio]]&lt;=1.2,"Between 1.0-1.2","Above 1.2")))</f>
        <v>Between 1.0-1.2</v>
      </c>
    </row>
    <row r="6517" spans="1:25" x14ac:dyDescent="0.3">
      <c r="A6517" t="s">
        <v>6572</v>
      </c>
      <c r="B6517" s="1">
        <v>46081.125</v>
      </c>
      <c r="C6517" s="2">
        <v>46081</v>
      </c>
      <c r="D6517">
        <v>3</v>
      </c>
      <c r="E6517" t="s">
        <v>43</v>
      </c>
      <c r="F6517" t="s">
        <v>26</v>
      </c>
      <c r="G6517">
        <v>4.5999999999999996</v>
      </c>
      <c r="H6517">
        <v>115.27</v>
      </c>
      <c r="J6517">
        <v>1</v>
      </c>
      <c r="K6517">
        <v>3.7</v>
      </c>
      <c r="L6517">
        <v>7.4</v>
      </c>
      <c r="M6517">
        <v>72</v>
      </c>
      <c r="N6517" t="s">
        <v>41</v>
      </c>
      <c r="O6517">
        <v>2.1280000000000001</v>
      </c>
      <c r="P6517" t="s">
        <v>58</v>
      </c>
      <c r="Q6517" t="s">
        <v>59</v>
      </c>
      <c r="R6517">
        <v>4.6100000000000003</v>
      </c>
      <c r="S6517">
        <v>1</v>
      </c>
      <c r="U6517">
        <v>3.7</v>
      </c>
      <c r="V6517" t="s">
        <v>262</v>
      </c>
      <c r="W6517" t="s">
        <v>31</v>
      </c>
      <c r="X6517">
        <v>0</v>
      </c>
      <c r="Y6517" t="str">
        <f>IF(tblRides[[#This Row],[supply_demand_ratio]]&lt;0.8,"Below 0.8",IF(tblRides[[#This Row],[supply_demand_ratio]]&lt;1,"Between 0.8-1.0",IF(tblRides[[#This Row],[supply_demand_ratio]]&lt;=1.2,"Between 1.0-1.2","Above 1.2")))</f>
        <v>Above 1.2</v>
      </c>
    </row>
    <row r="6518" spans="1:25" x14ac:dyDescent="0.3">
      <c r="A6518" t="s">
        <v>6573</v>
      </c>
      <c r="B6518" s="1">
        <v>46081.128472222219</v>
      </c>
      <c r="C6518" s="2">
        <v>46081</v>
      </c>
      <c r="D6518">
        <v>3</v>
      </c>
      <c r="E6518" t="s">
        <v>62</v>
      </c>
      <c r="F6518" t="s">
        <v>26</v>
      </c>
      <c r="G6518">
        <v>13.9</v>
      </c>
      <c r="H6518">
        <v>260.17</v>
      </c>
      <c r="J6518">
        <v>1</v>
      </c>
      <c r="K6518">
        <v>3.4</v>
      </c>
      <c r="L6518">
        <v>2.7</v>
      </c>
      <c r="M6518">
        <v>59</v>
      </c>
      <c r="N6518" t="s">
        <v>41</v>
      </c>
      <c r="O6518">
        <v>1.631</v>
      </c>
      <c r="P6518" t="s">
        <v>58</v>
      </c>
      <c r="Q6518" t="s">
        <v>88</v>
      </c>
      <c r="R6518">
        <v>5</v>
      </c>
      <c r="S6518">
        <v>2</v>
      </c>
      <c r="U6518">
        <v>-0.7</v>
      </c>
      <c r="V6518" t="s">
        <v>262</v>
      </c>
      <c r="W6518" t="s">
        <v>31</v>
      </c>
      <c r="X6518">
        <v>0</v>
      </c>
      <c r="Y6518" t="str">
        <f>IF(tblRides[[#This Row],[supply_demand_ratio]]&lt;0.8,"Below 0.8",IF(tblRides[[#This Row],[supply_demand_ratio]]&lt;1,"Between 0.8-1.0",IF(tblRides[[#This Row],[supply_demand_ratio]]&lt;=1.2,"Between 1.0-1.2","Above 1.2")))</f>
        <v>Above 1.2</v>
      </c>
    </row>
    <row r="6519" spans="1:25" x14ac:dyDescent="0.3">
      <c r="A6519" t="s">
        <v>6574</v>
      </c>
      <c r="B6519" s="1">
        <v>46081.129861111112</v>
      </c>
      <c r="C6519" s="2">
        <v>46081</v>
      </c>
      <c r="D6519">
        <v>3</v>
      </c>
      <c r="E6519" t="s">
        <v>43</v>
      </c>
      <c r="F6519" t="s">
        <v>26</v>
      </c>
      <c r="G6519">
        <v>3.3</v>
      </c>
      <c r="H6519">
        <v>88.73</v>
      </c>
      <c r="I6519">
        <v>84.49</v>
      </c>
      <c r="J6519">
        <v>1</v>
      </c>
      <c r="K6519">
        <v>4.5999999999999996</v>
      </c>
      <c r="L6519">
        <v>8.3000000000000007</v>
      </c>
      <c r="M6519">
        <v>59</v>
      </c>
      <c r="N6519" t="s">
        <v>41</v>
      </c>
      <c r="O6519">
        <v>2.1150000000000002</v>
      </c>
      <c r="P6519" t="s">
        <v>28</v>
      </c>
      <c r="Q6519" t="s">
        <v>29</v>
      </c>
      <c r="R6519">
        <v>4.9000000000000004</v>
      </c>
      <c r="S6519">
        <v>10</v>
      </c>
      <c r="T6519">
        <v>-4.24</v>
      </c>
      <c r="U6519">
        <v>3.7</v>
      </c>
      <c r="V6519" t="s">
        <v>262</v>
      </c>
      <c r="W6519" t="s">
        <v>31</v>
      </c>
      <c r="X6519">
        <v>1</v>
      </c>
      <c r="Y6519" t="str">
        <f>IF(tblRides[[#This Row],[supply_demand_ratio]]&lt;0.8,"Below 0.8",IF(tblRides[[#This Row],[supply_demand_ratio]]&lt;1,"Between 0.8-1.0",IF(tblRides[[#This Row],[supply_demand_ratio]]&lt;=1.2,"Between 1.0-1.2","Above 1.2")))</f>
        <v>Above 1.2</v>
      </c>
    </row>
    <row r="6520" spans="1:25" x14ac:dyDescent="0.3">
      <c r="A6520" t="s">
        <v>6575</v>
      </c>
      <c r="B6520" s="1">
        <v>46081.13958333333</v>
      </c>
      <c r="C6520" s="2">
        <v>46081</v>
      </c>
      <c r="D6520">
        <v>3</v>
      </c>
      <c r="E6520" t="s">
        <v>25</v>
      </c>
      <c r="F6520" t="s">
        <v>26</v>
      </c>
      <c r="G6520">
        <v>1.2</v>
      </c>
      <c r="H6520">
        <v>73.989999999999995</v>
      </c>
      <c r="I6520">
        <v>72.650000000000006</v>
      </c>
      <c r="J6520">
        <v>1.2</v>
      </c>
      <c r="K6520">
        <v>2</v>
      </c>
      <c r="L6520">
        <v>4.2</v>
      </c>
      <c r="M6520">
        <v>115</v>
      </c>
      <c r="N6520" t="s">
        <v>27</v>
      </c>
      <c r="O6520">
        <v>0.80400000000000005</v>
      </c>
      <c r="P6520" t="s">
        <v>28</v>
      </c>
      <c r="Q6520" t="s">
        <v>29</v>
      </c>
      <c r="R6520">
        <v>4.5599999999999996</v>
      </c>
      <c r="S6520">
        <v>14</v>
      </c>
      <c r="T6520">
        <v>-1.34</v>
      </c>
      <c r="U6520">
        <v>2.2000000000000002</v>
      </c>
      <c r="V6520" t="s">
        <v>262</v>
      </c>
      <c r="W6520" t="s">
        <v>31</v>
      </c>
      <c r="X6520">
        <v>1</v>
      </c>
      <c r="Y6520" t="str">
        <f>IF(tblRides[[#This Row],[supply_demand_ratio]]&lt;0.8,"Below 0.8",IF(tblRides[[#This Row],[supply_demand_ratio]]&lt;1,"Between 0.8-1.0",IF(tblRides[[#This Row],[supply_demand_ratio]]&lt;=1.2,"Between 1.0-1.2","Above 1.2")))</f>
        <v>Between 0.8-1.0</v>
      </c>
    </row>
    <row r="6521" spans="1:25" x14ac:dyDescent="0.3">
      <c r="A6521" t="s">
        <v>6576</v>
      </c>
      <c r="B6521" s="1">
        <v>46081.152777777781</v>
      </c>
      <c r="C6521" s="2">
        <v>46081</v>
      </c>
      <c r="D6521">
        <v>3</v>
      </c>
      <c r="E6521" t="s">
        <v>33</v>
      </c>
      <c r="F6521" t="s">
        <v>26</v>
      </c>
      <c r="G6521">
        <v>5.0999999999999996</v>
      </c>
      <c r="H6521">
        <v>111.23</v>
      </c>
      <c r="I6521">
        <v>108.44</v>
      </c>
      <c r="J6521">
        <v>1</v>
      </c>
      <c r="K6521">
        <v>2</v>
      </c>
      <c r="L6521">
        <v>7.4</v>
      </c>
      <c r="M6521">
        <v>94</v>
      </c>
      <c r="N6521" t="s">
        <v>41</v>
      </c>
      <c r="O6521">
        <v>1.7210000000000001</v>
      </c>
      <c r="P6521" t="s">
        <v>28</v>
      </c>
      <c r="Q6521" t="s">
        <v>29</v>
      </c>
      <c r="R6521">
        <v>5</v>
      </c>
      <c r="S6521">
        <v>1</v>
      </c>
      <c r="T6521">
        <v>-2.79</v>
      </c>
      <c r="U6521">
        <v>5.4</v>
      </c>
      <c r="V6521" t="s">
        <v>262</v>
      </c>
      <c r="W6521" t="s">
        <v>31</v>
      </c>
      <c r="X6521">
        <v>1</v>
      </c>
      <c r="Y6521" t="str">
        <f>IF(tblRides[[#This Row],[supply_demand_ratio]]&lt;0.8,"Below 0.8",IF(tblRides[[#This Row],[supply_demand_ratio]]&lt;1,"Between 0.8-1.0",IF(tblRides[[#This Row],[supply_demand_ratio]]&lt;=1.2,"Between 1.0-1.2","Above 1.2")))</f>
        <v>Above 1.2</v>
      </c>
    </row>
    <row r="6522" spans="1:25" x14ac:dyDescent="0.3">
      <c r="A6522" t="s">
        <v>6577</v>
      </c>
      <c r="B6522" s="1">
        <v>46081.154861111114</v>
      </c>
      <c r="C6522" s="2">
        <v>46081</v>
      </c>
      <c r="D6522">
        <v>3</v>
      </c>
      <c r="E6522" t="s">
        <v>43</v>
      </c>
      <c r="F6522" t="s">
        <v>26</v>
      </c>
      <c r="G6522">
        <v>4.8</v>
      </c>
      <c r="H6522">
        <v>120.96</v>
      </c>
      <c r="J6522">
        <v>1</v>
      </c>
      <c r="K6522">
        <v>7.7</v>
      </c>
      <c r="L6522">
        <v>9.6999999999999993</v>
      </c>
      <c r="M6522">
        <v>75</v>
      </c>
      <c r="N6522" t="s">
        <v>41</v>
      </c>
      <c r="O6522">
        <v>1.3580000000000001</v>
      </c>
      <c r="P6522" t="s">
        <v>58</v>
      </c>
      <c r="Q6522" t="s">
        <v>108</v>
      </c>
      <c r="R6522">
        <v>4.59</v>
      </c>
      <c r="S6522">
        <v>2</v>
      </c>
      <c r="U6522">
        <v>2</v>
      </c>
      <c r="V6522" t="s">
        <v>262</v>
      </c>
      <c r="W6522" t="s">
        <v>45</v>
      </c>
      <c r="X6522">
        <v>0</v>
      </c>
      <c r="Y6522" t="str">
        <f>IF(tblRides[[#This Row],[supply_demand_ratio]]&lt;0.8,"Below 0.8",IF(tblRides[[#This Row],[supply_demand_ratio]]&lt;1,"Between 0.8-1.0",IF(tblRides[[#This Row],[supply_demand_ratio]]&lt;=1.2,"Between 1.0-1.2","Above 1.2")))</f>
        <v>Above 1.2</v>
      </c>
    </row>
    <row r="6523" spans="1:25" x14ac:dyDescent="0.3">
      <c r="A6523" t="s">
        <v>6578</v>
      </c>
      <c r="B6523" s="1">
        <v>46081.165972222225</v>
      </c>
      <c r="C6523" s="2">
        <v>46081</v>
      </c>
      <c r="D6523">
        <v>3</v>
      </c>
      <c r="E6523" t="s">
        <v>25</v>
      </c>
      <c r="F6523" t="s">
        <v>26</v>
      </c>
      <c r="G6523">
        <v>2.1</v>
      </c>
      <c r="H6523">
        <v>75.489999999999995</v>
      </c>
      <c r="I6523">
        <v>76.28</v>
      </c>
      <c r="J6523">
        <v>1</v>
      </c>
      <c r="K6523">
        <v>2</v>
      </c>
      <c r="L6523">
        <v>6.2</v>
      </c>
      <c r="M6523">
        <v>127</v>
      </c>
      <c r="N6523" t="s">
        <v>27</v>
      </c>
      <c r="O6523">
        <v>1.202</v>
      </c>
      <c r="P6523" t="s">
        <v>28</v>
      </c>
      <c r="Q6523" t="s">
        <v>29</v>
      </c>
      <c r="R6523">
        <v>4.84</v>
      </c>
      <c r="S6523">
        <v>21</v>
      </c>
      <c r="T6523">
        <v>0.79</v>
      </c>
      <c r="U6523">
        <v>4.2</v>
      </c>
      <c r="V6523" t="s">
        <v>262</v>
      </c>
      <c r="W6523" t="s">
        <v>31</v>
      </c>
      <c r="X6523">
        <v>1</v>
      </c>
      <c r="Y6523" t="str">
        <f>IF(tblRides[[#This Row],[supply_demand_ratio]]&lt;0.8,"Below 0.8",IF(tblRides[[#This Row],[supply_demand_ratio]]&lt;1,"Between 0.8-1.0",IF(tblRides[[#This Row],[supply_demand_ratio]]&lt;=1.2,"Between 1.0-1.2","Above 1.2")))</f>
        <v>Above 1.2</v>
      </c>
    </row>
    <row r="6524" spans="1:25" x14ac:dyDescent="0.3">
      <c r="A6524" t="s">
        <v>6579</v>
      </c>
      <c r="B6524" s="1">
        <v>46081.177777777775</v>
      </c>
      <c r="C6524" s="2">
        <v>46081</v>
      </c>
      <c r="D6524">
        <v>4</v>
      </c>
      <c r="E6524" t="s">
        <v>36</v>
      </c>
      <c r="F6524" t="s">
        <v>26</v>
      </c>
      <c r="G6524">
        <v>3.4</v>
      </c>
      <c r="H6524">
        <v>92.92</v>
      </c>
      <c r="I6524">
        <v>99.33</v>
      </c>
      <c r="J6524">
        <v>1</v>
      </c>
      <c r="K6524">
        <v>6</v>
      </c>
      <c r="L6524">
        <v>7.8</v>
      </c>
      <c r="M6524">
        <v>125</v>
      </c>
      <c r="N6524" t="s">
        <v>41</v>
      </c>
      <c r="O6524">
        <v>2.1549999999999998</v>
      </c>
      <c r="P6524" t="s">
        <v>28</v>
      </c>
      <c r="Q6524" t="s">
        <v>29</v>
      </c>
      <c r="R6524">
        <v>4.8099999999999996</v>
      </c>
      <c r="S6524">
        <v>2</v>
      </c>
      <c r="T6524">
        <v>6.41</v>
      </c>
      <c r="U6524">
        <v>1.8</v>
      </c>
      <c r="V6524" t="s">
        <v>262</v>
      </c>
      <c r="W6524" t="s">
        <v>45</v>
      </c>
      <c r="X6524">
        <v>1</v>
      </c>
      <c r="Y6524" t="str">
        <f>IF(tblRides[[#This Row],[supply_demand_ratio]]&lt;0.8,"Below 0.8",IF(tblRides[[#This Row],[supply_demand_ratio]]&lt;1,"Between 0.8-1.0",IF(tblRides[[#This Row],[supply_demand_ratio]]&lt;=1.2,"Between 1.0-1.2","Above 1.2")))</f>
        <v>Above 1.2</v>
      </c>
    </row>
    <row r="6525" spans="1:25" x14ac:dyDescent="0.3">
      <c r="A6525" t="s">
        <v>6580</v>
      </c>
      <c r="B6525" s="1">
        <v>46081.18472222222</v>
      </c>
      <c r="C6525" s="2">
        <v>46081</v>
      </c>
      <c r="D6525">
        <v>4</v>
      </c>
      <c r="E6525" t="s">
        <v>25</v>
      </c>
      <c r="F6525" t="s">
        <v>26</v>
      </c>
      <c r="G6525">
        <v>14.3</v>
      </c>
      <c r="H6525">
        <v>276.89999999999998</v>
      </c>
      <c r="I6525">
        <v>280.06</v>
      </c>
      <c r="J6525">
        <v>1</v>
      </c>
      <c r="K6525">
        <v>2</v>
      </c>
      <c r="L6525">
        <v>5.6</v>
      </c>
      <c r="M6525">
        <v>124</v>
      </c>
      <c r="N6525" t="s">
        <v>27</v>
      </c>
      <c r="O6525">
        <v>0.95399999999999996</v>
      </c>
      <c r="P6525" t="s">
        <v>28</v>
      </c>
      <c r="Q6525" t="s">
        <v>29</v>
      </c>
      <c r="R6525">
        <v>5</v>
      </c>
      <c r="S6525">
        <v>7</v>
      </c>
      <c r="T6525">
        <v>3.16</v>
      </c>
      <c r="U6525">
        <v>3.6</v>
      </c>
      <c r="V6525" t="s">
        <v>262</v>
      </c>
      <c r="W6525" t="s">
        <v>31</v>
      </c>
      <c r="X6525">
        <v>1</v>
      </c>
      <c r="Y6525" t="str">
        <f>IF(tblRides[[#This Row],[supply_demand_ratio]]&lt;0.8,"Below 0.8",IF(tblRides[[#This Row],[supply_demand_ratio]]&lt;1,"Between 0.8-1.0",IF(tblRides[[#This Row],[supply_demand_ratio]]&lt;=1.2,"Between 1.0-1.2","Above 1.2")))</f>
        <v>Between 0.8-1.0</v>
      </c>
    </row>
    <row r="6526" spans="1:25" x14ac:dyDescent="0.3">
      <c r="A6526" t="s">
        <v>6581</v>
      </c>
      <c r="B6526" s="1">
        <v>46081.202777777777</v>
      </c>
      <c r="C6526" s="2">
        <v>46081</v>
      </c>
      <c r="D6526">
        <v>4</v>
      </c>
      <c r="E6526" t="s">
        <v>62</v>
      </c>
      <c r="F6526" t="s">
        <v>26</v>
      </c>
      <c r="G6526">
        <v>6.3</v>
      </c>
      <c r="H6526">
        <v>114.87</v>
      </c>
      <c r="I6526">
        <v>115.42</v>
      </c>
      <c r="J6526">
        <v>1</v>
      </c>
      <c r="K6526">
        <v>2</v>
      </c>
      <c r="L6526">
        <v>3.1</v>
      </c>
      <c r="M6526">
        <v>66</v>
      </c>
      <c r="N6526" t="s">
        <v>41</v>
      </c>
      <c r="O6526">
        <v>2.0840000000000001</v>
      </c>
      <c r="P6526" t="s">
        <v>28</v>
      </c>
      <c r="Q6526" t="s">
        <v>29</v>
      </c>
      <c r="R6526">
        <v>4.53</v>
      </c>
      <c r="S6526">
        <v>2</v>
      </c>
      <c r="T6526">
        <v>0.55000000000000004</v>
      </c>
      <c r="U6526">
        <v>1.1000000000000001</v>
      </c>
      <c r="V6526" t="s">
        <v>262</v>
      </c>
      <c r="W6526" t="s">
        <v>31</v>
      </c>
      <c r="X6526">
        <v>1</v>
      </c>
      <c r="Y6526" t="str">
        <f>IF(tblRides[[#This Row],[supply_demand_ratio]]&lt;0.8,"Below 0.8",IF(tblRides[[#This Row],[supply_demand_ratio]]&lt;1,"Between 0.8-1.0",IF(tblRides[[#This Row],[supply_demand_ratio]]&lt;=1.2,"Between 1.0-1.2","Above 1.2")))</f>
        <v>Above 1.2</v>
      </c>
    </row>
    <row r="6527" spans="1:25" x14ac:dyDescent="0.3">
      <c r="A6527" t="s">
        <v>6582</v>
      </c>
      <c r="B6527" s="1">
        <v>46081.205555555556</v>
      </c>
      <c r="C6527" s="2">
        <v>46081</v>
      </c>
      <c r="D6527">
        <v>4</v>
      </c>
      <c r="E6527" t="s">
        <v>36</v>
      </c>
      <c r="F6527" t="s">
        <v>26</v>
      </c>
      <c r="G6527">
        <v>14.8</v>
      </c>
      <c r="H6527">
        <v>234.46</v>
      </c>
      <c r="I6527">
        <v>232.6</v>
      </c>
      <c r="J6527">
        <v>1</v>
      </c>
      <c r="K6527">
        <v>2.5</v>
      </c>
      <c r="L6527">
        <v>3.6</v>
      </c>
      <c r="M6527">
        <v>130</v>
      </c>
      <c r="N6527" t="s">
        <v>41</v>
      </c>
      <c r="O6527">
        <v>1.544</v>
      </c>
      <c r="P6527" t="s">
        <v>28</v>
      </c>
      <c r="Q6527" t="s">
        <v>29</v>
      </c>
      <c r="R6527">
        <v>4.24</v>
      </c>
      <c r="S6527">
        <v>17</v>
      </c>
      <c r="T6527">
        <v>-1.86</v>
      </c>
      <c r="U6527">
        <v>1.1000000000000001</v>
      </c>
      <c r="V6527" t="s">
        <v>262</v>
      </c>
      <c r="W6527" t="s">
        <v>31</v>
      </c>
      <c r="X6527">
        <v>1</v>
      </c>
      <c r="Y6527" t="str">
        <f>IF(tblRides[[#This Row],[supply_demand_ratio]]&lt;0.8,"Below 0.8",IF(tblRides[[#This Row],[supply_demand_ratio]]&lt;1,"Between 0.8-1.0",IF(tblRides[[#This Row],[supply_demand_ratio]]&lt;=1.2,"Between 1.0-1.2","Above 1.2")))</f>
        <v>Above 1.2</v>
      </c>
    </row>
    <row r="6528" spans="1:25" x14ac:dyDescent="0.3">
      <c r="A6528" t="s">
        <v>6583</v>
      </c>
      <c r="B6528" s="1">
        <v>46081.206944444442</v>
      </c>
      <c r="C6528" s="2">
        <v>46081</v>
      </c>
      <c r="D6528">
        <v>4</v>
      </c>
      <c r="E6528" t="s">
        <v>25</v>
      </c>
      <c r="F6528" t="s">
        <v>26</v>
      </c>
      <c r="G6528">
        <v>7.7</v>
      </c>
      <c r="H6528">
        <v>176.35</v>
      </c>
      <c r="I6528">
        <v>167.53</v>
      </c>
      <c r="J6528">
        <v>1.1000000000000001</v>
      </c>
      <c r="K6528">
        <v>5.0999999999999996</v>
      </c>
      <c r="L6528">
        <v>9.8000000000000007</v>
      </c>
      <c r="M6528">
        <v>128</v>
      </c>
      <c r="N6528" t="s">
        <v>27</v>
      </c>
      <c r="O6528">
        <v>1.08</v>
      </c>
      <c r="P6528" t="s">
        <v>28</v>
      </c>
      <c r="Q6528" t="s">
        <v>29</v>
      </c>
      <c r="R6528">
        <v>4.49</v>
      </c>
      <c r="S6528">
        <v>1</v>
      </c>
      <c r="T6528">
        <v>-8.82</v>
      </c>
      <c r="U6528">
        <v>4.7</v>
      </c>
      <c r="V6528" t="s">
        <v>262</v>
      </c>
      <c r="W6528" t="s">
        <v>45</v>
      </c>
      <c r="X6528">
        <v>1</v>
      </c>
      <c r="Y6528" t="str">
        <f>IF(tblRides[[#This Row],[supply_demand_ratio]]&lt;0.8,"Below 0.8",IF(tblRides[[#This Row],[supply_demand_ratio]]&lt;1,"Between 0.8-1.0",IF(tblRides[[#This Row],[supply_demand_ratio]]&lt;=1.2,"Between 1.0-1.2","Above 1.2")))</f>
        <v>Between 1.0-1.2</v>
      </c>
    </row>
    <row r="6529" spans="1:25" x14ac:dyDescent="0.3">
      <c r="A6529" t="s">
        <v>6584</v>
      </c>
      <c r="B6529" s="1">
        <v>46081.223611111112</v>
      </c>
      <c r="C6529" s="2">
        <v>46081</v>
      </c>
      <c r="D6529">
        <v>5</v>
      </c>
      <c r="E6529" t="s">
        <v>36</v>
      </c>
      <c r="F6529" t="s">
        <v>26</v>
      </c>
      <c r="G6529">
        <v>9.3000000000000007</v>
      </c>
      <c r="H6529">
        <v>183.51</v>
      </c>
      <c r="I6529">
        <v>185.61</v>
      </c>
      <c r="J6529">
        <v>1</v>
      </c>
      <c r="K6529">
        <v>3.9</v>
      </c>
      <c r="L6529">
        <v>5</v>
      </c>
      <c r="M6529">
        <v>125</v>
      </c>
      <c r="N6529" t="s">
        <v>27</v>
      </c>
      <c r="O6529">
        <v>1.2270000000000001</v>
      </c>
      <c r="P6529" t="s">
        <v>28</v>
      </c>
      <c r="Q6529" t="s">
        <v>29</v>
      </c>
      <c r="R6529">
        <v>4.72</v>
      </c>
      <c r="S6529">
        <v>5</v>
      </c>
      <c r="T6529">
        <v>2.1</v>
      </c>
      <c r="U6529">
        <v>1.1000000000000001</v>
      </c>
      <c r="V6529" t="s">
        <v>262</v>
      </c>
      <c r="W6529" t="s">
        <v>31</v>
      </c>
      <c r="X6529">
        <v>1</v>
      </c>
      <c r="Y6529" t="str">
        <f>IF(tblRides[[#This Row],[supply_demand_ratio]]&lt;0.8,"Below 0.8",IF(tblRides[[#This Row],[supply_demand_ratio]]&lt;1,"Between 0.8-1.0",IF(tblRides[[#This Row],[supply_demand_ratio]]&lt;=1.2,"Between 1.0-1.2","Above 1.2")))</f>
        <v>Above 1.2</v>
      </c>
    </row>
    <row r="6530" spans="1:25" x14ac:dyDescent="0.3">
      <c r="A6530" t="s">
        <v>6585</v>
      </c>
      <c r="B6530" s="1">
        <v>46081.236111111109</v>
      </c>
      <c r="C6530" s="2">
        <v>46081</v>
      </c>
      <c r="D6530">
        <v>5</v>
      </c>
      <c r="E6530" t="s">
        <v>36</v>
      </c>
      <c r="F6530" t="s">
        <v>26</v>
      </c>
      <c r="G6530">
        <v>7.8</v>
      </c>
      <c r="H6530">
        <v>171.48</v>
      </c>
      <c r="I6530">
        <v>167.37</v>
      </c>
      <c r="J6530">
        <v>1</v>
      </c>
      <c r="K6530">
        <v>5</v>
      </c>
      <c r="L6530">
        <v>1.1000000000000001</v>
      </c>
      <c r="M6530">
        <v>116</v>
      </c>
      <c r="N6530" t="s">
        <v>27</v>
      </c>
      <c r="O6530">
        <v>1.181</v>
      </c>
      <c r="P6530" t="s">
        <v>28</v>
      </c>
      <c r="Q6530" t="s">
        <v>29</v>
      </c>
      <c r="R6530">
        <v>4.51</v>
      </c>
      <c r="S6530">
        <v>19</v>
      </c>
      <c r="T6530">
        <v>-4.1100000000000003</v>
      </c>
      <c r="U6530">
        <v>-3.9</v>
      </c>
      <c r="V6530" t="s">
        <v>262</v>
      </c>
      <c r="W6530" t="s">
        <v>31</v>
      </c>
      <c r="X6530">
        <v>1</v>
      </c>
      <c r="Y6530" t="str">
        <f>IF(tblRides[[#This Row],[supply_demand_ratio]]&lt;0.8,"Below 0.8",IF(tblRides[[#This Row],[supply_demand_ratio]]&lt;1,"Between 0.8-1.0",IF(tblRides[[#This Row],[supply_demand_ratio]]&lt;=1.2,"Between 1.0-1.2","Above 1.2")))</f>
        <v>Between 1.0-1.2</v>
      </c>
    </row>
    <row r="6531" spans="1:25" x14ac:dyDescent="0.3">
      <c r="A6531" t="s">
        <v>6586</v>
      </c>
      <c r="B6531" s="1">
        <v>46081.240277777775</v>
      </c>
      <c r="C6531" s="2">
        <v>46081</v>
      </c>
      <c r="D6531">
        <v>5</v>
      </c>
      <c r="E6531" t="s">
        <v>33</v>
      </c>
      <c r="F6531" t="s">
        <v>26</v>
      </c>
      <c r="G6531">
        <v>7.1</v>
      </c>
      <c r="H6531">
        <v>147.65</v>
      </c>
      <c r="I6531">
        <v>147.72999999999999</v>
      </c>
      <c r="J6531">
        <v>1</v>
      </c>
      <c r="K6531">
        <v>3.1</v>
      </c>
      <c r="L6531">
        <v>5.0999999999999996</v>
      </c>
      <c r="M6531">
        <v>90</v>
      </c>
      <c r="N6531" t="s">
        <v>27</v>
      </c>
      <c r="O6531">
        <v>1.0649999999999999</v>
      </c>
      <c r="P6531" t="s">
        <v>28</v>
      </c>
      <c r="Q6531" t="s">
        <v>29</v>
      </c>
      <c r="R6531">
        <v>4.4400000000000004</v>
      </c>
      <c r="S6531">
        <v>14</v>
      </c>
      <c r="T6531">
        <v>0.08</v>
      </c>
      <c r="U6531">
        <v>2</v>
      </c>
      <c r="V6531" t="s">
        <v>262</v>
      </c>
      <c r="W6531" t="s">
        <v>31</v>
      </c>
      <c r="X6531">
        <v>1</v>
      </c>
      <c r="Y6531" t="str">
        <f>IF(tblRides[[#This Row],[supply_demand_ratio]]&lt;0.8,"Below 0.8",IF(tblRides[[#This Row],[supply_demand_ratio]]&lt;1,"Between 0.8-1.0",IF(tblRides[[#This Row],[supply_demand_ratio]]&lt;=1.2,"Between 1.0-1.2","Above 1.2")))</f>
        <v>Between 1.0-1.2</v>
      </c>
    </row>
    <row r="6532" spans="1:25" x14ac:dyDescent="0.3">
      <c r="A6532" t="s">
        <v>6587</v>
      </c>
      <c r="B6532" s="1">
        <v>46081.260416666664</v>
      </c>
      <c r="C6532" s="2">
        <v>46081</v>
      </c>
      <c r="D6532">
        <v>6</v>
      </c>
      <c r="E6532" t="s">
        <v>33</v>
      </c>
      <c r="F6532" t="s">
        <v>26</v>
      </c>
      <c r="G6532">
        <v>4.5999999999999996</v>
      </c>
      <c r="H6532">
        <v>114.04</v>
      </c>
      <c r="I6532">
        <v>112.49</v>
      </c>
      <c r="J6532">
        <v>1.1000000000000001</v>
      </c>
      <c r="K6532">
        <v>4</v>
      </c>
      <c r="L6532">
        <v>8.8000000000000007</v>
      </c>
      <c r="M6532">
        <v>104</v>
      </c>
      <c r="N6532" t="s">
        <v>41</v>
      </c>
      <c r="O6532">
        <v>1.351</v>
      </c>
      <c r="P6532" t="s">
        <v>28</v>
      </c>
      <c r="Q6532" t="s">
        <v>29</v>
      </c>
      <c r="R6532">
        <v>4.6500000000000004</v>
      </c>
      <c r="S6532">
        <v>5</v>
      </c>
      <c r="T6532">
        <v>-1.55</v>
      </c>
      <c r="U6532">
        <v>4.8</v>
      </c>
      <c r="V6532" t="s">
        <v>262</v>
      </c>
      <c r="W6532" t="s">
        <v>31</v>
      </c>
      <c r="X6532">
        <v>1</v>
      </c>
      <c r="Y6532" t="str">
        <f>IF(tblRides[[#This Row],[supply_demand_ratio]]&lt;0.8,"Below 0.8",IF(tblRides[[#This Row],[supply_demand_ratio]]&lt;1,"Between 0.8-1.0",IF(tblRides[[#This Row],[supply_demand_ratio]]&lt;=1.2,"Between 1.0-1.2","Above 1.2")))</f>
        <v>Above 1.2</v>
      </c>
    </row>
    <row r="6533" spans="1:25" x14ac:dyDescent="0.3">
      <c r="A6533" t="s">
        <v>6588</v>
      </c>
      <c r="B6533" s="1">
        <v>46081.26666666667</v>
      </c>
      <c r="C6533" s="2">
        <v>46081</v>
      </c>
      <c r="D6533">
        <v>6</v>
      </c>
      <c r="E6533" t="s">
        <v>25</v>
      </c>
      <c r="F6533" t="s">
        <v>34</v>
      </c>
      <c r="G6533">
        <v>8.5</v>
      </c>
      <c r="H6533">
        <v>185.94</v>
      </c>
      <c r="I6533">
        <v>167.99</v>
      </c>
      <c r="J6533">
        <v>1.1000000000000001</v>
      </c>
      <c r="K6533">
        <v>4.5999999999999996</v>
      </c>
      <c r="L6533">
        <v>5.7</v>
      </c>
      <c r="M6533">
        <v>134</v>
      </c>
      <c r="N6533" t="s">
        <v>27</v>
      </c>
      <c r="O6533">
        <v>1.069</v>
      </c>
      <c r="P6533" t="s">
        <v>28</v>
      </c>
      <c r="Q6533" t="s">
        <v>29</v>
      </c>
      <c r="R6533">
        <v>4.91</v>
      </c>
      <c r="S6533">
        <v>0</v>
      </c>
      <c r="T6533">
        <v>-17.95</v>
      </c>
      <c r="U6533">
        <v>1.1000000000000001</v>
      </c>
      <c r="V6533" t="s">
        <v>262</v>
      </c>
      <c r="W6533" t="s">
        <v>31</v>
      </c>
      <c r="X6533">
        <v>1</v>
      </c>
      <c r="Y6533" t="str">
        <f>IF(tblRides[[#This Row],[supply_demand_ratio]]&lt;0.8,"Below 0.8",IF(tblRides[[#This Row],[supply_demand_ratio]]&lt;1,"Between 0.8-1.0",IF(tblRides[[#This Row],[supply_demand_ratio]]&lt;=1.2,"Between 1.0-1.2","Above 1.2")))</f>
        <v>Between 1.0-1.2</v>
      </c>
    </row>
    <row r="6534" spans="1:25" x14ac:dyDescent="0.3">
      <c r="A6534" t="s">
        <v>6589</v>
      </c>
      <c r="B6534" s="1">
        <v>46081.287499999999</v>
      </c>
      <c r="C6534" s="2">
        <v>46081</v>
      </c>
      <c r="D6534">
        <v>6</v>
      </c>
      <c r="E6534" t="s">
        <v>25</v>
      </c>
      <c r="F6534" t="s">
        <v>26</v>
      </c>
      <c r="G6534">
        <v>8.8000000000000007</v>
      </c>
      <c r="H6534">
        <v>165.88</v>
      </c>
      <c r="I6534">
        <v>164.14</v>
      </c>
      <c r="J6534">
        <v>1</v>
      </c>
      <c r="K6534">
        <v>6.3</v>
      </c>
      <c r="L6534">
        <v>7</v>
      </c>
      <c r="M6534">
        <v>136</v>
      </c>
      <c r="N6534" t="s">
        <v>27</v>
      </c>
      <c r="O6534">
        <v>1.2769999999999999</v>
      </c>
      <c r="P6534" t="s">
        <v>28</v>
      </c>
      <c r="Q6534" t="s">
        <v>29</v>
      </c>
      <c r="R6534">
        <v>4.1399999999999997</v>
      </c>
      <c r="S6534">
        <v>6</v>
      </c>
      <c r="T6534">
        <v>-1.74</v>
      </c>
      <c r="U6534">
        <v>0.7</v>
      </c>
      <c r="V6534" t="s">
        <v>262</v>
      </c>
      <c r="W6534" t="s">
        <v>45</v>
      </c>
      <c r="X6534">
        <v>1</v>
      </c>
      <c r="Y6534" t="str">
        <f>IF(tblRides[[#This Row],[supply_demand_ratio]]&lt;0.8,"Below 0.8",IF(tblRides[[#This Row],[supply_demand_ratio]]&lt;1,"Between 0.8-1.0",IF(tblRides[[#This Row],[supply_demand_ratio]]&lt;=1.2,"Between 1.0-1.2","Above 1.2")))</f>
        <v>Above 1.2</v>
      </c>
    </row>
    <row r="6535" spans="1:25" x14ac:dyDescent="0.3">
      <c r="A6535" t="s">
        <v>6590</v>
      </c>
      <c r="B6535" s="1">
        <v>46081.288888888892</v>
      </c>
      <c r="C6535" s="2">
        <v>46081</v>
      </c>
      <c r="D6535">
        <v>6</v>
      </c>
      <c r="E6535" t="s">
        <v>36</v>
      </c>
      <c r="F6535" t="s">
        <v>26</v>
      </c>
      <c r="G6535">
        <v>10.5</v>
      </c>
      <c r="H6535">
        <v>205.97</v>
      </c>
      <c r="J6535">
        <v>1</v>
      </c>
      <c r="K6535">
        <v>8</v>
      </c>
      <c r="L6535">
        <v>7.3</v>
      </c>
      <c r="M6535">
        <v>128</v>
      </c>
      <c r="N6535" t="s">
        <v>27</v>
      </c>
      <c r="O6535">
        <v>1.1879999999999999</v>
      </c>
      <c r="P6535" t="s">
        <v>37</v>
      </c>
      <c r="Q6535" t="s">
        <v>103</v>
      </c>
      <c r="R6535">
        <v>4.75</v>
      </c>
      <c r="S6535">
        <v>2</v>
      </c>
      <c r="U6535">
        <v>-0.7</v>
      </c>
      <c r="V6535" t="s">
        <v>262</v>
      </c>
      <c r="W6535" t="s">
        <v>45</v>
      </c>
      <c r="X6535">
        <v>0</v>
      </c>
      <c r="Y6535" t="str">
        <f>IF(tblRides[[#This Row],[supply_demand_ratio]]&lt;0.8,"Below 0.8",IF(tblRides[[#This Row],[supply_demand_ratio]]&lt;1,"Between 0.8-1.0",IF(tblRides[[#This Row],[supply_demand_ratio]]&lt;=1.2,"Between 1.0-1.2","Above 1.2")))</f>
        <v>Between 1.0-1.2</v>
      </c>
    </row>
    <row r="6536" spans="1:25" x14ac:dyDescent="0.3">
      <c r="A6536" t="s">
        <v>6591</v>
      </c>
      <c r="B6536" s="1">
        <v>46081.294444444444</v>
      </c>
      <c r="C6536" s="2">
        <v>46081</v>
      </c>
      <c r="D6536">
        <v>7</v>
      </c>
      <c r="E6536" t="s">
        <v>25</v>
      </c>
      <c r="F6536" t="s">
        <v>26</v>
      </c>
      <c r="G6536">
        <v>11.9</v>
      </c>
      <c r="H6536">
        <v>295.32</v>
      </c>
      <c r="I6536">
        <v>302.08</v>
      </c>
      <c r="J6536">
        <v>1.3</v>
      </c>
      <c r="K6536">
        <v>2.5</v>
      </c>
      <c r="L6536">
        <v>1.6</v>
      </c>
      <c r="M6536">
        <v>121</v>
      </c>
      <c r="N6536" t="s">
        <v>27</v>
      </c>
      <c r="O6536">
        <v>1.028</v>
      </c>
      <c r="P6536" t="s">
        <v>28</v>
      </c>
      <c r="Q6536" t="s">
        <v>29</v>
      </c>
      <c r="R6536">
        <v>4.75</v>
      </c>
      <c r="S6536">
        <v>7</v>
      </c>
      <c r="T6536">
        <v>6.76</v>
      </c>
      <c r="U6536">
        <v>-0.9</v>
      </c>
      <c r="V6536" t="s">
        <v>262</v>
      </c>
      <c r="W6536" t="s">
        <v>31</v>
      </c>
      <c r="X6536">
        <v>1</v>
      </c>
      <c r="Y6536" t="str">
        <f>IF(tblRides[[#This Row],[supply_demand_ratio]]&lt;0.8,"Below 0.8",IF(tblRides[[#This Row],[supply_demand_ratio]]&lt;1,"Between 0.8-1.0",IF(tblRides[[#This Row],[supply_demand_ratio]]&lt;=1.2,"Between 1.0-1.2","Above 1.2")))</f>
        <v>Between 1.0-1.2</v>
      </c>
    </row>
    <row r="6537" spans="1:25" x14ac:dyDescent="0.3">
      <c r="A6537" t="s">
        <v>6592</v>
      </c>
      <c r="B6537" s="1">
        <v>46081.308333333334</v>
      </c>
      <c r="C6537" s="2">
        <v>46081</v>
      </c>
      <c r="D6537">
        <v>7</v>
      </c>
      <c r="E6537" t="s">
        <v>25</v>
      </c>
      <c r="F6537" t="s">
        <v>26</v>
      </c>
      <c r="G6537">
        <v>15.4</v>
      </c>
      <c r="H6537">
        <v>274</v>
      </c>
      <c r="I6537">
        <v>282.31</v>
      </c>
      <c r="J6537">
        <v>1.1000000000000001</v>
      </c>
      <c r="K6537">
        <v>4.4000000000000004</v>
      </c>
      <c r="L6537">
        <v>2.7</v>
      </c>
      <c r="M6537">
        <v>121</v>
      </c>
      <c r="N6537" t="s">
        <v>27</v>
      </c>
      <c r="O6537">
        <v>1.121</v>
      </c>
      <c r="P6537" t="s">
        <v>28</v>
      </c>
      <c r="Q6537" t="s">
        <v>29</v>
      </c>
      <c r="R6537">
        <v>4.88</v>
      </c>
      <c r="S6537">
        <v>7</v>
      </c>
      <c r="T6537">
        <v>8.31</v>
      </c>
      <c r="U6537">
        <v>-1.7</v>
      </c>
      <c r="V6537" t="s">
        <v>262</v>
      </c>
      <c r="W6537" t="s">
        <v>31</v>
      </c>
      <c r="X6537">
        <v>1</v>
      </c>
      <c r="Y6537" t="str">
        <f>IF(tblRides[[#This Row],[supply_demand_ratio]]&lt;0.8,"Below 0.8",IF(tblRides[[#This Row],[supply_demand_ratio]]&lt;1,"Between 0.8-1.0",IF(tblRides[[#This Row],[supply_demand_ratio]]&lt;=1.2,"Between 1.0-1.2","Above 1.2")))</f>
        <v>Between 1.0-1.2</v>
      </c>
    </row>
    <row r="6538" spans="1:25" x14ac:dyDescent="0.3">
      <c r="A6538" t="s">
        <v>6593</v>
      </c>
      <c r="B6538" s="1">
        <v>46081.310416666667</v>
      </c>
      <c r="C6538" s="2">
        <v>46081</v>
      </c>
      <c r="D6538">
        <v>7</v>
      </c>
      <c r="E6538" t="s">
        <v>33</v>
      </c>
      <c r="F6538" t="s">
        <v>26</v>
      </c>
      <c r="G6538">
        <v>7.3</v>
      </c>
      <c r="H6538">
        <v>144.80000000000001</v>
      </c>
      <c r="I6538">
        <v>147.36000000000001</v>
      </c>
      <c r="J6538">
        <v>1</v>
      </c>
      <c r="K6538">
        <v>3.8</v>
      </c>
      <c r="L6538">
        <v>4</v>
      </c>
      <c r="M6538">
        <v>92</v>
      </c>
      <c r="N6538" t="s">
        <v>41</v>
      </c>
      <c r="O6538">
        <v>1.1719999999999999</v>
      </c>
      <c r="P6538" t="s">
        <v>28</v>
      </c>
      <c r="Q6538" t="s">
        <v>29</v>
      </c>
      <c r="R6538">
        <v>4.51</v>
      </c>
      <c r="S6538">
        <v>5</v>
      </c>
      <c r="T6538">
        <v>2.56</v>
      </c>
      <c r="U6538">
        <v>0.2</v>
      </c>
      <c r="V6538" t="s">
        <v>262</v>
      </c>
      <c r="W6538" t="s">
        <v>31</v>
      </c>
      <c r="X6538">
        <v>1</v>
      </c>
      <c r="Y6538" t="str">
        <f>IF(tblRides[[#This Row],[supply_demand_ratio]]&lt;0.8,"Below 0.8",IF(tblRides[[#This Row],[supply_demand_ratio]]&lt;1,"Between 0.8-1.0",IF(tblRides[[#This Row],[supply_demand_ratio]]&lt;=1.2,"Between 1.0-1.2","Above 1.2")))</f>
        <v>Between 1.0-1.2</v>
      </c>
    </row>
    <row r="6539" spans="1:25" x14ac:dyDescent="0.3">
      <c r="A6539" t="s">
        <v>6594</v>
      </c>
      <c r="B6539" s="1">
        <v>46081.31527777778</v>
      </c>
      <c r="C6539" s="2">
        <v>46081</v>
      </c>
      <c r="D6539">
        <v>7</v>
      </c>
      <c r="E6539" t="s">
        <v>25</v>
      </c>
      <c r="F6539" t="s">
        <v>26</v>
      </c>
      <c r="G6539">
        <v>8</v>
      </c>
      <c r="H6539">
        <v>185.98</v>
      </c>
      <c r="I6539">
        <v>183.01</v>
      </c>
      <c r="J6539">
        <v>1.1000000000000001</v>
      </c>
      <c r="K6539">
        <v>5.5</v>
      </c>
      <c r="L6539">
        <v>2.2000000000000002</v>
      </c>
      <c r="M6539">
        <v>127</v>
      </c>
      <c r="N6539" t="s">
        <v>27</v>
      </c>
      <c r="O6539">
        <v>1.044</v>
      </c>
      <c r="P6539" t="s">
        <v>28</v>
      </c>
      <c r="Q6539" t="s">
        <v>29</v>
      </c>
      <c r="R6539">
        <v>5</v>
      </c>
      <c r="S6539">
        <v>20</v>
      </c>
      <c r="T6539">
        <v>-2.97</v>
      </c>
      <c r="U6539">
        <v>-3.3</v>
      </c>
      <c r="V6539" t="s">
        <v>262</v>
      </c>
      <c r="W6539" t="s">
        <v>45</v>
      </c>
      <c r="X6539">
        <v>1</v>
      </c>
      <c r="Y6539" t="str">
        <f>IF(tblRides[[#This Row],[supply_demand_ratio]]&lt;0.8,"Below 0.8",IF(tblRides[[#This Row],[supply_demand_ratio]]&lt;1,"Between 0.8-1.0",IF(tblRides[[#This Row],[supply_demand_ratio]]&lt;=1.2,"Between 1.0-1.2","Above 1.2")))</f>
        <v>Between 1.0-1.2</v>
      </c>
    </row>
    <row r="6540" spans="1:25" x14ac:dyDescent="0.3">
      <c r="A6540" t="s">
        <v>6595</v>
      </c>
      <c r="B6540" s="1">
        <v>46081.316666666666</v>
      </c>
      <c r="C6540" s="2">
        <v>46081</v>
      </c>
      <c r="D6540">
        <v>7</v>
      </c>
      <c r="E6540" t="s">
        <v>36</v>
      </c>
      <c r="F6540" t="s">
        <v>34</v>
      </c>
      <c r="G6540">
        <v>6.8</v>
      </c>
      <c r="H6540">
        <v>171.71</v>
      </c>
      <c r="J6540">
        <v>1.1000000000000001</v>
      </c>
      <c r="K6540">
        <v>8.3000000000000007</v>
      </c>
      <c r="L6540">
        <v>3.3</v>
      </c>
      <c r="M6540">
        <v>111</v>
      </c>
      <c r="N6540" t="s">
        <v>27</v>
      </c>
      <c r="O6540">
        <v>0.92900000000000005</v>
      </c>
      <c r="P6540" t="s">
        <v>58</v>
      </c>
      <c r="Q6540" t="s">
        <v>59</v>
      </c>
      <c r="R6540">
        <v>4.76</v>
      </c>
      <c r="S6540">
        <v>0</v>
      </c>
      <c r="U6540">
        <v>-5</v>
      </c>
      <c r="V6540" t="s">
        <v>262</v>
      </c>
      <c r="W6540" t="s">
        <v>45</v>
      </c>
      <c r="X6540">
        <v>0</v>
      </c>
      <c r="Y6540" t="str">
        <f>IF(tblRides[[#This Row],[supply_demand_ratio]]&lt;0.8,"Below 0.8",IF(tblRides[[#This Row],[supply_demand_ratio]]&lt;1,"Between 0.8-1.0",IF(tblRides[[#This Row],[supply_demand_ratio]]&lt;=1.2,"Between 1.0-1.2","Above 1.2")))</f>
        <v>Between 0.8-1.0</v>
      </c>
    </row>
    <row r="6541" spans="1:25" x14ac:dyDescent="0.3">
      <c r="A6541" t="s">
        <v>6596</v>
      </c>
      <c r="B6541" s="1">
        <v>46081.319444444445</v>
      </c>
      <c r="C6541" s="2">
        <v>46081</v>
      </c>
      <c r="D6541">
        <v>7</v>
      </c>
      <c r="E6541" t="s">
        <v>36</v>
      </c>
      <c r="F6541" t="s">
        <v>34</v>
      </c>
      <c r="G6541">
        <v>15</v>
      </c>
      <c r="H6541">
        <v>281.8</v>
      </c>
      <c r="I6541">
        <v>277.5</v>
      </c>
      <c r="J6541">
        <v>1.1000000000000001</v>
      </c>
      <c r="K6541">
        <v>4.9000000000000004</v>
      </c>
      <c r="L6541">
        <v>5.5</v>
      </c>
      <c r="M6541">
        <v>114</v>
      </c>
      <c r="N6541" t="s">
        <v>41</v>
      </c>
      <c r="O6541">
        <v>1.349</v>
      </c>
      <c r="P6541" t="s">
        <v>28</v>
      </c>
      <c r="Q6541" t="s">
        <v>29</v>
      </c>
      <c r="R6541">
        <v>4.8</v>
      </c>
      <c r="S6541">
        <v>0</v>
      </c>
      <c r="T6541">
        <v>-4.3</v>
      </c>
      <c r="U6541">
        <v>0.6</v>
      </c>
      <c r="V6541" t="s">
        <v>262</v>
      </c>
      <c r="W6541" t="s">
        <v>31</v>
      </c>
      <c r="X6541">
        <v>1</v>
      </c>
      <c r="Y6541" t="str">
        <f>IF(tblRides[[#This Row],[supply_demand_ratio]]&lt;0.8,"Below 0.8",IF(tblRides[[#This Row],[supply_demand_ratio]]&lt;1,"Between 0.8-1.0",IF(tblRides[[#This Row],[supply_demand_ratio]]&lt;=1.2,"Between 1.0-1.2","Above 1.2")))</f>
        <v>Above 1.2</v>
      </c>
    </row>
    <row r="6542" spans="1:25" x14ac:dyDescent="0.3">
      <c r="A6542" t="s">
        <v>6597</v>
      </c>
      <c r="B6542" s="1">
        <v>46081.327777777777</v>
      </c>
      <c r="C6542" s="2">
        <v>46081</v>
      </c>
      <c r="D6542">
        <v>7</v>
      </c>
      <c r="E6542" t="s">
        <v>36</v>
      </c>
      <c r="F6542" t="s">
        <v>26</v>
      </c>
      <c r="G6542">
        <v>7.5</v>
      </c>
      <c r="H6542">
        <v>175.81</v>
      </c>
      <c r="I6542">
        <v>176.53</v>
      </c>
      <c r="J6542">
        <v>1.1000000000000001</v>
      </c>
      <c r="K6542">
        <v>4.5999999999999996</v>
      </c>
      <c r="L6542">
        <v>7.9</v>
      </c>
      <c r="M6542">
        <v>105</v>
      </c>
      <c r="N6542" t="s">
        <v>27</v>
      </c>
      <c r="O6542">
        <v>0.86099999999999999</v>
      </c>
      <c r="P6542" t="s">
        <v>28</v>
      </c>
      <c r="Q6542" t="s">
        <v>29</v>
      </c>
      <c r="R6542">
        <v>4.6100000000000003</v>
      </c>
      <c r="S6542">
        <v>4</v>
      </c>
      <c r="T6542">
        <v>0.72</v>
      </c>
      <c r="U6542">
        <v>3.3</v>
      </c>
      <c r="V6542" t="s">
        <v>262</v>
      </c>
      <c r="W6542" t="s">
        <v>31</v>
      </c>
      <c r="X6542">
        <v>1</v>
      </c>
      <c r="Y6542" t="str">
        <f>IF(tblRides[[#This Row],[supply_demand_ratio]]&lt;0.8,"Below 0.8",IF(tblRides[[#This Row],[supply_demand_ratio]]&lt;1,"Between 0.8-1.0",IF(tblRides[[#This Row],[supply_demand_ratio]]&lt;=1.2,"Between 1.0-1.2","Above 1.2")))</f>
        <v>Between 0.8-1.0</v>
      </c>
    </row>
    <row r="6543" spans="1:25" x14ac:dyDescent="0.3">
      <c r="A6543" t="s">
        <v>6598</v>
      </c>
      <c r="B6543" s="1">
        <v>46081.336111111108</v>
      </c>
      <c r="C6543" s="2">
        <v>46081</v>
      </c>
      <c r="D6543">
        <v>8</v>
      </c>
      <c r="E6543" t="s">
        <v>25</v>
      </c>
      <c r="F6543" t="s">
        <v>26</v>
      </c>
      <c r="G6543">
        <v>7.4</v>
      </c>
      <c r="H6543">
        <v>180.13</v>
      </c>
      <c r="J6543">
        <v>1.2</v>
      </c>
      <c r="K6543">
        <v>8.6</v>
      </c>
      <c r="L6543">
        <v>4.8</v>
      </c>
      <c r="M6543">
        <v>104</v>
      </c>
      <c r="N6543" t="s">
        <v>27</v>
      </c>
      <c r="O6543">
        <v>0.80100000000000005</v>
      </c>
      <c r="P6543" t="s">
        <v>58</v>
      </c>
      <c r="Q6543" t="s">
        <v>88</v>
      </c>
      <c r="R6543">
        <v>4.95</v>
      </c>
      <c r="S6543">
        <v>8</v>
      </c>
      <c r="U6543">
        <v>-3.8</v>
      </c>
      <c r="V6543" t="s">
        <v>262</v>
      </c>
      <c r="W6543" t="s">
        <v>45</v>
      </c>
      <c r="X6543">
        <v>0</v>
      </c>
      <c r="Y6543" t="str">
        <f>IF(tblRides[[#This Row],[supply_demand_ratio]]&lt;0.8,"Below 0.8",IF(tblRides[[#This Row],[supply_demand_ratio]]&lt;1,"Between 0.8-1.0",IF(tblRides[[#This Row],[supply_demand_ratio]]&lt;=1.2,"Between 1.0-1.2","Above 1.2")))</f>
        <v>Between 0.8-1.0</v>
      </c>
    </row>
    <row r="6544" spans="1:25" x14ac:dyDescent="0.3">
      <c r="A6544" t="s">
        <v>6599</v>
      </c>
      <c r="B6544" s="1">
        <v>46081.355555555558</v>
      </c>
      <c r="C6544" s="2">
        <v>46081</v>
      </c>
      <c r="D6544">
        <v>8</v>
      </c>
      <c r="E6544" t="s">
        <v>43</v>
      </c>
      <c r="F6544" t="s">
        <v>34</v>
      </c>
      <c r="G6544">
        <v>8.3000000000000007</v>
      </c>
      <c r="H6544">
        <v>173.31</v>
      </c>
      <c r="J6544">
        <v>1.1000000000000001</v>
      </c>
      <c r="K6544">
        <v>4.5999999999999996</v>
      </c>
      <c r="L6544">
        <v>12.1</v>
      </c>
      <c r="M6544">
        <v>57</v>
      </c>
      <c r="N6544" t="s">
        <v>41</v>
      </c>
      <c r="O6544">
        <v>2.0430000000000001</v>
      </c>
      <c r="P6544" t="s">
        <v>58</v>
      </c>
      <c r="Q6544" t="s">
        <v>88</v>
      </c>
      <c r="R6544">
        <v>5</v>
      </c>
      <c r="S6544">
        <v>0</v>
      </c>
      <c r="U6544">
        <v>7.5</v>
      </c>
      <c r="V6544" t="s">
        <v>262</v>
      </c>
      <c r="W6544" t="s">
        <v>31</v>
      </c>
      <c r="X6544">
        <v>0</v>
      </c>
      <c r="Y6544" t="str">
        <f>IF(tblRides[[#This Row],[supply_demand_ratio]]&lt;0.8,"Below 0.8",IF(tblRides[[#This Row],[supply_demand_ratio]]&lt;1,"Between 0.8-1.0",IF(tblRides[[#This Row],[supply_demand_ratio]]&lt;=1.2,"Between 1.0-1.2","Above 1.2")))</f>
        <v>Above 1.2</v>
      </c>
    </row>
    <row r="6545" spans="1:25" x14ac:dyDescent="0.3">
      <c r="A6545" t="s">
        <v>6600</v>
      </c>
      <c r="B6545" s="1">
        <v>46081.359722222223</v>
      </c>
      <c r="C6545" s="2">
        <v>46081</v>
      </c>
      <c r="D6545">
        <v>8</v>
      </c>
      <c r="E6545" t="s">
        <v>36</v>
      </c>
      <c r="F6545" t="s">
        <v>34</v>
      </c>
      <c r="G6545">
        <v>8.1999999999999993</v>
      </c>
      <c r="H6545">
        <v>167.46</v>
      </c>
      <c r="I6545">
        <v>179.65</v>
      </c>
      <c r="J6545">
        <v>1</v>
      </c>
      <c r="K6545">
        <v>4.8</v>
      </c>
      <c r="L6545">
        <v>8.3000000000000007</v>
      </c>
      <c r="M6545">
        <v>110</v>
      </c>
      <c r="N6545" t="s">
        <v>27</v>
      </c>
      <c r="O6545">
        <v>1.1020000000000001</v>
      </c>
      <c r="P6545" t="s">
        <v>28</v>
      </c>
      <c r="Q6545" t="s">
        <v>29</v>
      </c>
      <c r="R6545">
        <v>4.66</v>
      </c>
      <c r="S6545">
        <v>0</v>
      </c>
      <c r="T6545">
        <v>12.19</v>
      </c>
      <c r="U6545">
        <v>3.5</v>
      </c>
      <c r="V6545" t="s">
        <v>262</v>
      </c>
      <c r="W6545" t="s">
        <v>31</v>
      </c>
      <c r="X6545">
        <v>1</v>
      </c>
      <c r="Y6545" t="str">
        <f>IF(tblRides[[#This Row],[supply_demand_ratio]]&lt;0.8,"Below 0.8",IF(tblRides[[#This Row],[supply_demand_ratio]]&lt;1,"Between 0.8-1.0",IF(tblRides[[#This Row],[supply_demand_ratio]]&lt;=1.2,"Between 1.0-1.2","Above 1.2")))</f>
        <v>Between 1.0-1.2</v>
      </c>
    </row>
    <row r="6546" spans="1:25" x14ac:dyDescent="0.3">
      <c r="A6546" t="s">
        <v>6601</v>
      </c>
      <c r="B6546" s="1">
        <v>46081.365972222222</v>
      </c>
      <c r="C6546" s="2">
        <v>46081</v>
      </c>
      <c r="D6546">
        <v>8</v>
      </c>
      <c r="E6546" t="s">
        <v>43</v>
      </c>
      <c r="F6546" t="s">
        <v>34</v>
      </c>
      <c r="G6546">
        <v>6.9</v>
      </c>
      <c r="H6546">
        <v>157.38</v>
      </c>
      <c r="I6546">
        <v>162.81</v>
      </c>
      <c r="J6546">
        <v>1</v>
      </c>
      <c r="K6546">
        <v>6.4</v>
      </c>
      <c r="L6546">
        <v>7.9</v>
      </c>
      <c r="M6546">
        <v>62</v>
      </c>
      <c r="N6546" t="s">
        <v>41</v>
      </c>
      <c r="O6546">
        <v>1.359</v>
      </c>
      <c r="P6546" t="s">
        <v>28</v>
      </c>
      <c r="Q6546" t="s">
        <v>29</v>
      </c>
      <c r="R6546">
        <v>4.7699999999999996</v>
      </c>
      <c r="S6546">
        <v>0</v>
      </c>
      <c r="T6546">
        <v>5.43</v>
      </c>
      <c r="U6546">
        <v>1.5</v>
      </c>
      <c r="V6546" t="s">
        <v>262</v>
      </c>
      <c r="W6546" t="s">
        <v>45</v>
      </c>
      <c r="X6546">
        <v>1</v>
      </c>
      <c r="Y6546" t="str">
        <f>IF(tblRides[[#This Row],[supply_demand_ratio]]&lt;0.8,"Below 0.8",IF(tblRides[[#This Row],[supply_demand_ratio]]&lt;1,"Between 0.8-1.0",IF(tblRides[[#This Row],[supply_demand_ratio]]&lt;=1.2,"Between 1.0-1.2","Above 1.2")))</f>
        <v>Above 1.2</v>
      </c>
    </row>
    <row r="6547" spans="1:25" x14ac:dyDescent="0.3">
      <c r="A6547" t="s">
        <v>6602</v>
      </c>
      <c r="B6547" s="1">
        <v>46081.365972222222</v>
      </c>
      <c r="C6547" s="2">
        <v>46081</v>
      </c>
      <c r="D6547">
        <v>8</v>
      </c>
      <c r="E6547" t="s">
        <v>36</v>
      </c>
      <c r="F6547" t="s">
        <v>34</v>
      </c>
      <c r="G6547">
        <v>3.9</v>
      </c>
      <c r="H6547">
        <v>112.84</v>
      </c>
      <c r="I6547">
        <v>109.39</v>
      </c>
      <c r="J6547">
        <v>1.2</v>
      </c>
      <c r="K6547">
        <v>3.8</v>
      </c>
      <c r="L6547">
        <v>9.4</v>
      </c>
      <c r="M6547">
        <v>100</v>
      </c>
      <c r="N6547" t="s">
        <v>27</v>
      </c>
      <c r="O6547">
        <v>0.80600000000000005</v>
      </c>
      <c r="P6547" t="s">
        <v>28</v>
      </c>
      <c r="Q6547" t="s">
        <v>29</v>
      </c>
      <c r="R6547">
        <v>4.84</v>
      </c>
      <c r="S6547">
        <v>0</v>
      </c>
      <c r="T6547">
        <v>-3.45</v>
      </c>
      <c r="U6547">
        <v>5.6</v>
      </c>
      <c r="V6547" t="s">
        <v>262</v>
      </c>
      <c r="W6547" t="s">
        <v>31</v>
      </c>
      <c r="X6547">
        <v>1</v>
      </c>
      <c r="Y6547" t="str">
        <f>IF(tblRides[[#This Row],[supply_demand_ratio]]&lt;0.8,"Below 0.8",IF(tblRides[[#This Row],[supply_demand_ratio]]&lt;1,"Between 0.8-1.0",IF(tblRides[[#This Row],[supply_demand_ratio]]&lt;=1.2,"Between 1.0-1.2","Above 1.2")))</f>
        <v>Between 0.8-1.0</v>
      </c>
    </row>
    <row r="6548" spans="1:25" x14ac:dyDescent="0.3">
      <c r="A6548" t="s">
        <v>6603</v>
      </c>
      <c r="B6548" s="1">
        <v>46081.373611111114</v>
      </c>
      <c r="C6548" s="2">
        <v>46081</v>
      </c>
      <c r="D6548">
        <v>8</v>
      </c>
      <c r="E6548" t="s">
        <v>33</v>
      </c>
      <c r="F6548" t="s">
        <v>26</v>
      </c>
      <c r="G6548">
        <v>3.9</v>
      </c>
      <c r="H6548">
        <v>97.4</v>
      </c>
      <c r="I6548">
        <v>96.26</v>
      </c>
      <c r="J6548">
        <v>1</v>
      </c>
      <c r="K6548">
        <v>2.2999999999999998</v>
      </c>
      <c r="L6548">
        <v>1.9</v>
      </c>
      <c r="M6548">
        <v>94</v>
      </c>
      <c r="N6548" t="s">
        <v>27</v>
      </c>
      <c r="O6548">
        <v>1.0640000000000001</v>
      </c>
      <c r="P6548" t="s">
        <v>28</v>
      </c>
      <c r="Q6548" t="s">
        <v>29</v>
      </c>
      <c r="R6548">
        <v>5</v>
      </c>
      <c r="S6548">
        <v>5</v>
      </c>
      <c r="T6548">
        <v>-1.1399999999999999</v>
      </c>
      <c r="U6548">
        <v>-0.4</v>
      </c>
      <c r="V6548" t="s">
        <v>262</v>
      </c>
      <c r="W6548" t="s">
        <v>31</v>
      </c>
      <c r="X6548">
        <v>1</v>
      </c>
      <c r="Y6548" t="str">
        <f>IF(tblRides[[#This Row],[supply_demand_ratio]]&lt;0.8,"Below 0.8",IF(tblRides[[#This Row],[supply_demand_ratio]]&lt;1,"Between 0.8-1.0",IF(tblRides[[#This Row],[supply_demand_ratio]]&lt;=1.2,"Between 1.0-1.2","Above 1.2")))</f>
        <v>Between 1.0-1.2</v>
      </c>
    </row>
    <row r="6549" spans="1:25" x14ac:dyDescent="0.3">
      <c r="A6549" t="s">
        <v>6604</v>
      </c>
      <c r="B6549" s="1">
        <v>46081.380555555559</v>
      </c>
      <c r="C6549" s="2">
        <v>46081</v>
      </c>
      <c r="D6549">
        <v>9</v>
      </c>
      <c r="E6549" t="s">
        <v>43</v>
      </c>
      <c r="F6549" t="s">
        <v>26</v>
      </c>
      <c r="G6549">
        <v>2.1</v>
      </c>
      <c r="H6549">
        <v>64.819999999999993</v>
      </c>
      <c r="I6549">
        <v>63.94</v>
      </c>
      <c r="J6549">
        <v>1</v>
      </c>
      <c r="K6549">
        <v>3.3</v>
      </c>
      <c r="L6549">
        <v>4.2</v>
      </c>
      <c r="M6549">
        <v>69</v>
      </c>
      <c r="N6549" t="s">
        <v>41</v>
      </c>
      <c r="O6549">
        <v>1.7210000000000001</v>
      </c>
      <c r="P6549" t="s">
        <v>28</v>
      </c>
      <c r="Q6549" t="s">
        <v>29</v>
      </c>
      <c r="R6549">
        <v>4.92</v>
      </c>
      <c r="S6549">
        <v>4</v>
      </c>
      <c r="T6549">
        <v>-0.88</v>
      </c>
      <c r="U6549">
        <v>0.9</v>
      </c>
      <c r="V6549" t="s">
        <v>262</v>
      </c>
      <c r="W6549" t="s">
        <v>31</v>
      </c>
      <c r="X6549">
        <v>1</v>
      </c>
      <c r="Y6549" t="str">
        <f>IF(tblRides[[#This Row],[supply_demand_ratio]]&lt;0.8,"Below 0.8",IF(tblRides[[#This Row],[supply_demand_ratio]]&lt;1,"Between 0.8-1.0",IF(tblRides[[#This Row],[supply_demand_ratio]]&lt;=1.2,"Between 1.0-1.2","Above 1.2")))</f>
        <v>Above 1.2</v>
      </c>
    </row>
    <row r="6550" spans="1:25" x14ac:dyDescent="0.3">
      <c r="A6550" t="s">
        <v>6605</v>
      </c>
      <c r="B6550" s="1">
        <v>46081.38958333333</v>
      </c>
      <c r="C6550" s="2">
        <v>46081</v>
      </c>
      <c r="D6550">
        <v>9</v>
      </c>
      <c r="E6550" t="s">
        <v>25</v>
      </c>
      <c r="F6550" t="s">
        <v>26</v>
      </c>
      <c r="G6550">
        <v>5.2</v>
      </c>
      <c r="H6550">
        <v>135.71</v>
      </c>
      <c r="I6550">
        <v>134.46</v>
      </c>
      <c r="J6550">
        <v>1.1000000000000001</v>
      </c>
      <c r="K6550">
        <v>6.2</v>
      </c>
      <c r="L6550">
        <v>2.2999999999999998</v>
      </c>
      <c r="M6550">
        <v>105</v>
      </c>
      <c r="N6550" t="s">
        <v>27</v>
      </c>
      <c r="O6550">
        <v>0.78300000000000003</v>
      </c>
      <c r="P6550" t="s">
        <v>28</v>
      </c>
      <c r="Q6550" t="s">
        <v>29</v>
      </c>
      <c r="R6550">
        <v>4.82</v>
      </c>
      <c r="S6550">
        <v>22</v>
      </c>
      <c r="T6550">
        <v>-1.25</v>
      </c>
      <c r="U6550">
        <v>-3.9</v>
      </c>
      <c r="V6550" t="s">
        <v>262</v>
      </c>
      <c r="W6550" t="s">
        <v>45</v>
      </c>
      <c r="X6550">
        <v>1</v>
      </c>
      <c r="Y6550" t="str">
        <f>IF(tblRides[[#This Row],[supply_demand_ratio]]&lt;0.8,"Below 0.8",IF(tblRides[[#This Row],[supply_demand_ratio]]&lt;1,"Between 0.8-1.0",IF(tblRides[[#This Row],[supply_demand_ratio]]&lt;=1.2,"Between 1.0-1.2","Above 1.2")))</f>
        <v>Below 0.8</v>
      </c>
    </row>
    <row r="6551" spans="1:25" x14ac:dyDescent="0.3">
      <c r="A6551" t="s">
        <v>6606</v>
      </c>
      <c r="B6551" s="1">
        <v>46081.38958333333</v>
      </c>
      <c r="C6551" s="2">
        <v>46081</v>
      </c>
      <c r="D6551">
        <v>9</v>
      </c>
      <c r="E6551" t="s">
        <v>33</v>
      </c>
      <c r="F6551" t="s">
        <v>26</v>
      </c>
      <c r="G6551">
        <v>2</v>
      </c>
      <c r="H6551">
        <v>75.62</v>
      </c>
      <c r="I6551">
        <v>76.430000000000007</v>
      </c>
      <c r="J6551">
        <v>1.1000000000000001</v>
      </c>
      <c r="K6551">
        <v>7.9</v>
      </c>
      <c r="L6551">
        <v>9</v>
      </c>
      <c r="M6551">
        <v>75</v>
      </c>
      <c r="N6551" t="s">
        <v>27</v>
      </c>
      <c r="O6551">
        <v>0.94299999999999995</v>
      </c>
      <c r="P6551" t="s">
        <v>28</v>
      </c>
      <c r="Q6551" t="s">
        <v>29</v>
      </c>
      <c r="R6551">
        <v>4.84</v>
      </c>
      <c r="S6551">
        <v>10</v>
      </c>
      <c r="T6551">
        <v>0.81</v>
      </c>
      <c r="U6551">
        <v>1.1000000000000001</v>
      </c>
      <c r="V6551" t="s">
        <v>262</v>
      </c>
      <c r="W6551" t="s">
        <v>45</v>
      </c>
      <c r="X6551">
        <v>1</v>
      </c>
      <c r="Y6551" t="str">
        <f>IF(tblRides[[#This Row],[supply_demand_ratio]]&lt;0.8,"Below 0.8",IF(tblRides[[#This Row],[supply_demand_ratio]]&lt;1,"Between 0.8-1.0",IF(tblRides[[#This Row],[supply_demand_ratio]]&lt;=1.2,"Between 1.0-1.2","Above 1.2")))</f>
        <v>Between 0.8-1.0</v>
      </c>
    </row>
    <row r="6552" spans="1:25" x14ac:dyDescent="0.3">
      <c r="A6552" t="s">
        <v>6607</v>
      </c>
      <c r="B6552" s="1">
        <v>46081.401388888888</v>
      </c>
      <c r="C6552" s="2">
        <v>46081</v>
      </c>
      <c r="D6552">
        <v>9</v>
      </c>
      <c r="E6552" t="s">
        <v>25</v>
      </c>
      <c r="F6552" t="s">
        <v>34</v>
      </c>
      <c r="G6552">
        <v>0.9</v>
      </c>
      <c r="H6552">
        <v>64.55</v>
      </c>
      <c r="J6552">
        <v>1.2</v>
      </c>
      <c r="K6552">
        <v>5.6</v>
      </c>
      <c r="L6552">
        <v>8.4</v>
      </c>
      <c r="M6552">
        <v>122</v>
      </c>
      <c r="N6552" t="s">
        <v>72</v>
      </c>
      <c r="O6552">
        <v>0.80900000000000005</v>
      </c>
      <c r="P6552" t="s">
        <v>58</v>
      </c>
      <c r="Q6552" t="s">
        <v>59</v>
      </c>
      <c r="R6552">
        <v>4.9000000000000004</v>
      </c>
      <c r="S6552">
        <v>0</v>
      </c>
      <c r="U6552">
        <v>2.8</v>
      </c>
      <c r="V6552" t="s">
        <v>262</v>
      </c>
      <c r="W6552" t="s">
        <v>45</v>
      </c>
      <c r="X6552">
        <v>0</v>
      </c>
      <c r="Y6552" t="str">
        <f>IF(tblRides[[#This Row],[supply_demand_ratio]]&lt;0.8,"Below 0.8",IF(tblRides[[#This Row],[supply_demand_ratio]]&lt;1,"Between 0.8-1.0",IF(tblRides[[#This Row],[supply_demand_ratio]]&lt;=1.2,"Between 1.0-1.2","Above 1.2")))</f>
        <v>Between 0.8-1.0</v>
      </c>
    </row>
    <row r="6553" spans="1:25" x14ac:dyDescent="0.3">
      <c r="A6553" t="s">
        <v>6608</v>
      </c>
      <c r="B6553" s="1">
        <v>46081.418749999997</v>
      </c>
      <c r="C6553" s="2">
        <v>46081</v>
      </c>
      <c r="D6553">
        <v>10</v>
      </c>
      <c r="E6553" t="s">
        <v>36</v>
      </c>
      <c r="F6553" t="s">
        <v>26</v>
      </c>
      <c r="G6553">
        <v>11.4</v>
      </c>
      <c r="H6553">
        <v>238.51</v>
      </c>
      <c r="I6553">
        <v>235.31</v>
      </c>
      <c r="J6553">
        <v>1.1000000000000001</v>
      </c>
      <c r="K6553">
        <v>4.9000000000000004</v>
      </c>
      <c r="L6553">
        <v>5</v>
      </c>
      <c r="M6553">
        <v>103</v>
      </c>
      <c r="N6553" t="s">
        <v>27</v>
      </c>
      <c r="O6553">
        <v>0.88600000000000001</v>
      </c>
      <c r="P6553" t="s">
        <v>28</v>
      </c>
      <c r="Q6553" t="s">
        <v>29</v>
      </c>
      <c r="R6553">
        <v>4.93</v>
      </c>
      <c r="S6553">
        <v>22</v>
      </c>
      <c r="T6553">
        <v>-3.2</v>
      </c>
      <c r="U6553">
        <v>0.1</v>
      </c>
      <c r="V6553" t="s">
        <v>262</v>
      </c>
      <c r="W6553" t="s">
        <v>31</v>
      </c>
      <c r="X6553">
        <v>1</v>
      </c>
      <c r="Y6553" t="str">
        <f>IF(tblRides[[#This Row],[supply_demand_ratio]]&lt;0.8,"Below 0.8",IF(tblRides[[#This Row],[supply_demand_ratio]]&lt;1,"Between 0.8-1.0",IF(tblRides[[#This Row],[supply_demand_ratio]]&lt;=1.2,"Between 1.0-1.2","Above 1.2")))</f>
        <v>Between 0.8-1.0</v>
      </c>
    </row>
    <row r="6554" spans="1:25" x14ac:dyDescent="0.3">
      <c r="A6554" t="s">
        <v>6609</v>
      </c>
      <c r="B6554" s="1">
        <v>46081.42291666667</v>
      </c>
      <c r="C6554" s="2">
        <v>46081</v>
      </c>
      <c r="D6554">
        <v>10</v>
      </c>
      <c r="E6554" t="s">
        <v>33</v>
      </c>
      <c r="F6554" t="s">
        <v>26</v>
      </c>
      <c r="G6554">
        <v>3.9</v>
      </c>
      <c r="H6554">
        <v>122.41</v>
      </c>
      <c r="I6554">
        <v>120.26</v>
      </c>
      <c r="J6554">
        <v>1.2</v>
      </c>
      <c r="K6554">
        <v>6.4</v>
      </c>
      <c r="L6554">
        <v>6.6</v>
      </c>
      <c r="M6554">
        <v>85</v>
      </c>
      <c r="N6554" t="s">
        <v>27</v>
      </c>
      <c r="O6554">
        <v>0.872</v>
      </c>
      <c r="P6554" t="s">
        <v>28</v>
      </c>
      <c r="Q6554" t="s">
        <v>29</v>
      </c>
      <c r="R6554">
        <v>4.93</v>
      </c>
      <c r="S6554">
        <v>12</v>
      </c>
      <c r="T6554">
        <v>-2.15</v>
      </c>
      <c r="U6554">
        <v>0.2</v>
      </c>
      <c r="V6554" t="s">
        <v>262</v>
      </c>
      <c r="W6554" t="s">
        <v>45</v>
      </c>
      <c r="X6554">
        <v>1</v>
      </c>
      <c r="Y6554" t="str">
        <f>IF(tblRides[[#This Row],[supply_demand_ratio]]&lt;0.8,"Below 0.8",IF(tblRides[[#This Row],[supply_demand_ratio]]&lt;1,"Between 0.8-1.0",IF(tblRides[[#This Row],[supply_demand_ratio]]&lt;=1.2,"Between 1.0-1.2","Above 1.2")))</f>
        <v>Between 0.8-1.0</v>
      </c>
    </row>
    <row r="6555" spans="1:25" x14ac:dyDescent="0.3">
      <c r="A6555" t="s">
        <v>6610</v>
      </c>
      <c r="B6555" s="1">
        <v>46081.428472222222</v>
      </c>
      <c r="C6555" s="2">
        <v>46081</v>
      </c>
      <c r="D6555">
        <v>10</v>
      </c>
      <c r="E6555" t="s">
        <v>25</v>
      </c>
      <c r="F6555" t="s">
        <v>34</v>
      </c>
      <c r="G6555">
        <v>0.7</v>
      </c>
      <c r="H6555">
        <v>51.18</v>
      </c>
      <c r="J6555">
        <v>1</v>
      </c>
      <c r="K6555">
        <v>3.2</v>
      </c>
      <c r="L6555">
        <v>1</v>
      </c>
      <c r="M6555">
        <v>125</v>
      </c>
      <c r="N6555" t="s">
        <v>27</v>
      </c>
      <c r="O6555">
        <v>1.1220000000000001</v>
      </c>
      <c r="P6555" t="s">
        <v>58</v>
      </c>
      <c r="Q6555" t="s">
        <v>59</v>
      </c>
      <c r="R6555">
        <v>4.6100000000000003</v>
      </c>
      <c r="S6555">
        <v>0</v>
      </c>
      <c r="U6555">
        <v>-2.2000000000000002</v>
      </c>
      <c r="V6555" t="s">
        <v>262</v>
      </c>
      <c r="W6555" t="s">
        <v>31</v>
      </c>
      <c r="X6555">
        <v>0</v>
      </c>
      <c r="Y6555" t="str">
        <f>IF(tblRides[[#This Row],[supply_demand_ratio]]&lt;0.8,"Below 0.8",IF(tblRides[[#This Row],[supply_demand_ratio]]&lt;1,"Between 0.8-1.0",IF(tblRides[[#This Row],[supply_demand_ratio]]&lt;=1.2,"Between 1.0-1.2","Above 1.2")))</f>
        <v>Between 1.0-1.2</v>
      </c>
    </row>
    <row r="6556" spans="1:25" x14ac:dyDescent="0.3">
      <c r="A6556" t="s">
        <v>6611</v>
      </c>
      <c r="B6556" s="1">
        <v>46081.430555555555</v>
      </c>
      <c r="C6556" s="2">
        <v>46081</v>
      </c>
      <c r="D6556">
        <v>10</v>
      </c>
      <c r="E6556" t="s">
        <v>36</v>
      </c>
      <c r="F6556" t="s">
        <v>34</v>
      </c>
      <c r="G6556">
        <v>12.2</v>
      </c>
      <c r="H6556">
        <v>273.68</v>
      </c>
      <c r="I6556">
        <v>289.04000000000002</v>
      </c>
      <c r="J6556">
        <v>1.2</v>
      </c>
      <c r="K6556">
        <v>4.7</v>
      </c>
      <c r="L6556">
        <v>10.1</v>
      </c>
      <c r="M6556">
        <v>100</v>
      </c>
      <c r="N6556" t="s">
        <v>27</v>
      </c>
      <c r="O6556">
        <v>0.91200000000000003</v>
      </c>
      <c r="P6556" t="s">
        <v>28</v>
      </c>
      <c r="Q6556" t="s">
        <v>29</v>
      </c>
      <c r="R6556">
        <v>5</v>
      </c>
      <c r="S6556">
        <v>0</v>
      </c>
      <c r="T6556">
        <v>15.36</v>
      </c>
      <c r="U6556">
        <v>5.4</v>
      </c>
      <c r="V6556" t="s">
        <v>262</v>
      </c>
      <c r="W6556" t="s">
        <v>31</v>
      </c>
      <c r="X6556">
        <v>1</v>
      </c>
      <c r="Y6556" t="str">
        <f>IF(tblRides[[#This Row],[supply_demand_ratio]]&lt;0.8,"Below 0.8",IF(tblRides[[#This Row],[supply_demand_ratio]]&lt;1,"Between 0.8-1.0",IF(tblRides[[#This Row],[supply_demand_ratio]]&lt;=1.2,"Between 1.0-1.2","Above 1.2")))</f>
        <v>Between 0.8-1.0</v>
      </c>
    </row>
    <row r="6557" spans="1:25" x14ac:dyDescent="0.3">
      <c r="A6557" t="s">
        <v>6612</v>
      </c>
      <c r="B6557" s="1">
        <v>46081.445138888892</v>
      </c>
      <c r="C6557" s="2">
        <v>46081</v>
      </c>
      <c r="D6557">
        <v>10</v>
      </c>
      <c r="E6557" t="s">
        <v>43</v>
      </c>
      <c r="F6557" t="s">
        <v>26</v>
      </c>
      <c r="G6557">
        <v>2.8</v>
      </c>
      <c r="H6557">
        <v>93.3</v>
      </c>
      <c r="J6557">
        <v>1.1000000000000001</v>
      </c>
      <c r="K6557">
        <v>5.5</v>
      </c>
      <c r="L6557">
        <v>1</v>
      </c>
      <c r="M6557">
        <v>63</v>
      </c>
      <c r="N6557" t="s">
        <v>27</v>
      </c>
      <c r="O6557">
        <v>0.95599999999999996</v>
      </c>
      <c r="P6557" t="s">
        <v>37</v>
      </c>
      <c r="Q6557" t="s">
        <v>280</v>
      </c>
      <c r="R6557">
        <v>4.78</v>
      </c>
      <c r="S6557">
        <v>2</v>
      </c>
      <c r="U6557">
        <v>-4.5</v>
      </c>
      <c r="V6557" t="s">
        <v>262</v>
      </c>
      <c r="W6557" t="s">
        <v>45</v>
      </c>
      <c r="X6557">
        <v>0</v>
      </c>
      <c r="Y6557" t="str">
        <f>IF(tblRides[[#This Row],[supply_demand_ratio]]&lt;0.8,"Below 0.8",IF(tblRides[[#This Row],[supply_demand_ratio]]&lt;1,"Between 0.8-1.0",IF(tblRides[[#This Row],[supply_demand_ratio]]&lt;=1.2,"Between 1.0-1.2","Above 1.2")))</f>
        <v>Between 0.8-1.0</v>
      </c>
    </row>
    <row r="6558" spans="1:25" x14ac:dyDescent="0.3">
      <c r="A6558" t="s">
        <v>6613</v>
      </c>
      <c r="B6558" s="1">
        <v>46081.453472222223</v>
      </c>
      <c r="C6558" s="2">
        <v>46081</v>
      </c>
      <c r="D6558">
        <v>10</v>
      </c>
      <c r="E6558" t="s">
        <v>25</v>
      </c>
      <c r="F6558" t="s">
        <v>34</v>
      </c>
      <c r="G6558">
        <v>5</v>
      </c>
      <c r="H6558">
        <v>129.84</v>
      </c>
      <c r="I6558">
        <v>124.73</v>
      </c>
      <c r="J6558">
        <v>1.1000000000000001</v>
      </c>
      <c r="K6558">
        <v>8.1999999999999993</v>
      </c>
      <c r="L6558">
        <v>14.3</v>
      </c>
      <c r="M6558">
        <v>115</v>
      </c>
      <c r="N6558" t="s">
        <v>72</v>
      </c>
      <c r="O6558">
        <v>0.76500000000000001</v>
      </c>
      <c r="P6558" t="s">
        <v>28</v>
      </c>
      <c r="Q6558" t="s">
        <v>29</v>
      </c>
      <c r="R6558">
        <v>4.83</v>
      </c>
      <c r="S6558">
        <v>0</v>
      </c>
      <c r="T6558">
        <v>-5.1100000000000003</v>
      </c>
      <c r="U6558">
        <v>6.1</v>
      </c>
      <c r="V6558" t="s">
        <v>262</v>
      </c>
      <c r="W6558" t="s">
        <v>45</v>
      </c>
      <c r="X6558">
        <v>1</v>
      </c>
      <c r="Y6558" t="str">
        <f>IF(tblRides[[#This Row],[supply_demand_ratio]]&lt;0.8,"Below 0.8",IF(tblRides[[#This Row],[supply_demand_ratio]]&lt;1,"Between 0.8-1.0",IF(tblRides[[#This Row],[supply_demand_ratio]]&lt;=1.2,"Between 1.0-1.2","Above 1.2")))</f>
        <v>Below 0.8</v>
      </c>
    </row>
    <row r="6559" spans="1:25" x14ac:dyDescent="0.3">
      <c r="A6559" t="s">
        <v>6614</v>
      </c>
      <c r="B6559" s="1">
        <v>46081.463888888888</v>
      </c>
      <c r="C6559" s="2">
        <v>46081</v>
      </c>
      <c r="D6559">
        <v>11</v>
      </c>
      <c r="E6559" t="s">
        <v>62</v>
      </c>
      <c r="F6559" t="s">
        <v>34</v>
      </c>
      <c r="G6559">
        <v>11.1</v>
      </c>
      <c r="H6559">
        <v>240.86</v>
      </c>
      <c r="J6559">
        <v>1.1000000000000001</v>
      </c>
      <c r="K6559">
        <v>6.7</v>
      </c>
      <c r="L6559">
        <v>5.0999999999999996</v>
      </c>
      <c r="M6559">
        <v>69</v>
      </c>
      <c r="N6559" t="s">
        <v>41</v>
      </c>
      <c r="O6559">
        <v>2.036</v>
      </c>
      <c r="P6559" t="s">
        <v>37</v>
      </c>
      <c r="Q6559" t="s">
        <v>103</v>
      </c>
      <c r="R6559">
        <v>4.92</v>
      </c>
      <c r="S6559">
        <v>0</v>
      </c>
      <c r="U6559">
        <v>-1.6</v>
      </c>
      <c r="V6559" t="s">
        <v>262</v>
      </c>
      <c r="W6559" t="s">
        <v>45</v>
      </c>
      <c r="X6559">
        <v>0</v>
      </c>
      <c r="Y6559" t="str">
        <f>IF(tblRides[[#This Row],[supply_demand_ratio]]&lt;0.8,"Below 0.8",IF(tblRides[[#This Row],[supply_demand_ratio]]&lt;1,"Between 0.8-1.0",IF(tblRides[[#This Row],[supply_demand_ratio]]&lt;=1.2,"Between 1.0-1.2","Above 1.2")))</f>
        <v>Above 1.2</v>
      </c>
    </row>
    <row r="6560" spans="1:25" x14ac:dyDescent="0.3">
      <c r="A6560" t="s">
        <v>6615</v>
      </c>
      <c r="B6560" s="1">
        <v>46081.470138888886</v>
      </c>
      <c r="C6560" s="2">
        <v>46081</v>
      </c>
      <c r="D6560">
        <v>11</v>
      </c>
      <c r="E6560" t="s">
        <v>36</v>
      </c>
      <c r="F6560" t="s">
        <v>26</v>
      </c>
      <c r="G6560">
        <v>8.6</v>
      </c>
      <c r="H6560">
        <v>167.67</v>
      </c>
      <c r="I6560">
        <v>169.74</v>
      </c>
      <c r="J6560">
        <v>1</v>
      </c>
      <c r="K6560">
        <v>4.4000000000000004</v>
      </c>
      <c r="L6560">
        <v>1</v>
      </c>
      <c r="M6560">
        <v>107</v>
      </c>
      <c r="N6560" t="s">
        <v>41</v>
      </c>
      <c r="O6560">
        <v>1.171</v>
      </c>
      <c r="P6560" t="s">
        <v>28</v>
      </c>
      <c r="Q6560" t="s">
        <v>29</v>
      </c>
      <c r="R6560">
        <v>4.84</v>
      </c>
      <c r="S6560">
        <v>1</v>
      </c>
      <c r="T6560">
        <v>2.0699999999999998</v>
      </c>
      <c r="U6560">
        <v>-3.4</v>
      </c>
      <c r="V6560" t="s">
        <v>262</v>
      </c>
      <c r="W6560" t="s">
        <v>31</v>
      </c>
      <c r="X6560">
        <v>1</v>
      </c>
      <c r="Y6560" t="str">
        <f>IF(tblRides[[#This Row],[supply_demand_ratio]]&lt;0.8,"Below 0.8",IF(tblRides[[#This Row],[supply_demand_ratio]]&lt;1,"Between 0.8-1.0",IF(tblRides[[#This Row],[supply_demand_ratio]]&lt;=1.2,"Between 1.0-1.2","Above 1.2")))</f>
        <v>Between 1.0-1.2</v>
      </c>
    </row>
    <row r="6561" spans="1:25" x14ac:dyDescent="0.3">
      <c r="A6561" t="s">
        <v>6616</v>
      </c>
      <c r="B6561" s="1">
        <v>46081.484027777777</v>
      </c>
      <c r="C6561" s="2">
        <v>46081</v>
      </c>
      <c r="D6561">
        <v>11</v>
      </c>
      <c r="E6561" t="s">
        <v>33</v>
      </c>
      <c r="F6561" t="s">
        <v>26</v>
      </c>
      <c r="G6561">
        <v>1.7</v>
      </c>
      <c r="H6561">
        <v>69.540000000000006</v>
      </c>
      <c r="I6561">
        <v>73.430000000000007</v>
      </c>
      <c r="J6561">
        <v>1.1000000000000001</v>
      </c>
      <c r="K6561">
        <v>4.3</v>
      </c>
      <c r="L6561">
        <v>4.5</v>
      </c>
      <c r="M6561">
        <v>99</v>
      </c>
      <c r="N6561" t="s">
        <v>27</v>
      </c>
      <c r="O6561">
        <v>1.046</v>
      </c>
      <c r="P6561" t="s">
        <v>28</v>
      </c>
      <c r="Q6561" t="s">
        <v>29</v>
      </c>
      <c r="R6561">
        <v>4.91</v>
      </c>
      <c r="S6561">
        <v>14</v>
      </c>
      <c r="T6561">
        <v>3.89</v>
      </c>
      <c r="U6561">
        <v>0.2</v>
      </c>
      <c r="V6561" t="s">
        <v>262</v>
      </c>
      <c r="W6561" t="s">
        <v>31</v>
      </c>
      <c r="X6561">
        <v>1</v>
      </c>
      <c r="Y6561" t="str">
        <f>IF(tblRides[[#This Row],[supply_demand_ratio]]&lt;0.8,"Below 0.8",IF(tblRides[[#This Row],[supply_demand_ratio]]&lt;1,"Between 0.8-1.0",IF(tblRides[[#This Row],[supply_demand_ratio]]&lt;=1.2,"Between 1.0-1.2","Above 1.2")))</f>
        <v>Between 1.0-1.2</v>
      </c>
    </row>
    <row r="6562" spans="1:25" x14ac:dyDescent="0.3">
      <c r="A6562" t="s">
        <v>6617</v>
      </c>
      <c r="B6562" s="1">
        <v>46081.484722222223</v>
      </c>
      <c r="C6562" s="2">
        <v>46081</v>
      </c>
      <c r="D6562">
        <v>11</v>
      </c>
      <c r="E6562" t="s">
        <v>36</v>
      </c>
      <c r="F6562" t="s">
        <v>34</v>
      </c>
      <c r="G6562">
        <v>2.2000000000000002</v>
      </c>
      <c r="H6562">
        <v>75.02</v>
      </c>
      <c r="I6562">
        <v>72.94</v>
      </c>
      <c r="J6562">
        <v>1.1000000000000001</v>
      </c>
      <c r="K6562">
        <v>5.7</v>
      </c>
      <c r="L6562">
        <v>6.1</v>
      </c>
      <c r="M6562">
        <v>106</v>
      </c>
      <c r="N6562" t="s">
        <v>27</v>
      </c>
      <c r="O6562">
        <v>0.82499999999999996</v>
      </c>
      <c r="P6562" t="s">
        <v>28</v>
      </c>
      <c r="Q6562" t="s">
        <v>29</v>
      </c>
      <c r="R6562">
        <v>4.5999999999999996</v>
      </c>
      <c r="S6562">
        <v>0</v>
      </c>
      <c r="T6562">
        <v>-2.08</v>
      </c>
      <c r="U6562">
        <v>0.4</v>
      </c>
      <c r="V6562" t="s">
        <v>262</v>
      </c>
      <c r="W6562" t="s">
        <v>45</v>
      </c>
      <c r="X6562">
        <v>1</v>
      </c>
      <c r="Y6562" t="str">
        <f>IF(tblRides[[#This Row],[supply_demand_ratio]]&lt;0.8,"Below 0.8",IF(tblRides[[#This Row],[supply_demand_ratio]]&lt;1,"Between 0.8-1.0",IF(tblRides[[#This Row],[supply_demand_ratio]]&lt;=1.2,"Between 1.0-1.2","Above 1.2")))</f>
        <v>Between 0.8-1.0</v>
      </c>
    </row>
    <row r="6563" spans="1:25" x14ac:dyDescent="0.3">
      <c r="A6563" t="s">
        <v>6618</v>
      </c>
      <c r="B6563" s="1">
        <v>46081.486111111109</v>
      </c>
      <c r="C6563" s="2">
        <v>46081</v>
      </c>
      <c r="D6563">
        <v>11</v>
      </c>
      <c r="E6563" t="s">
        <v>33</v>
      </c>
      <c r="F6563" t="s">
        <v>26</v>
      </c>
      <c r="G6563">
        <v>5.9</v>
      </c>
      <c r="H6563">
        <v>120.54</v>
      </c>
      <c r="I6563">
        <v>120.59</v>
      </c>
      <c r="J6563">
        <v>1</v>
      </c>
      <c r="K6563">
        <v>5.2</v>
      </c>
      <c r="L6563">
        <v>6.3</v>
      </c>
      <c r="M6563">
        <v>95</v>
      </c>
      <c r="N6563" t="s">
        <v>41</v>
      </c>
      <c r="O6563">
        <v>1.42</v>
      </c>
      <c r="P6563" t="s">
        <v>28</v>
      </c>
      <c r="Q6563" t="s">
        <v>29</v>
      </c>
      <c r="R6563">
        <v>4.74</v>
      </c>
      <c r="S6563">
        <v>30</v>
      </c>
      <c r="T6563">
        <v>0.05</v>
      </c>
      <c r="U6563">
        <v>1.1000000000000001</v>
      </c>
      <c r="V6563" t="s">
        <v>262</v>
      </c>
      <c r="W6563" t="s">
        <v>45</v>
      </c>
      <c r="X6563">
        <v>1</v>
      </c>
      <c r="Y6563" t="str">
        <f>IF(tblRides[[#This Row],[supply_demand_ratio]]&lt;0.8,"Below 0.8",IF(tblRides[[#This Row],[supply_demand_ratio]]&lt;1,"Between 0.8-1.0",IF(tblRides[[#This Row],[supply_demand_ratio]]&lt;=1.2,"Between 1.0-1.2","Above 1.2")))</f>
        <v>Above 1.2</v>
      </c>
    </row>
    <row r="6564" spans="1:25" x14ac:dyDescent="0.3">
      <c r="A6564" t="s">
        <v>6619</v>
      </c>
      <c r="B6564" s="1">
        <v>46081.511111111111</v>
      </c>
      <c r="C6564" s="2">
        <v>46081</v>
      </c>
      <c r="D6564">
        <v>12</v>
      </c>
      <c r="E6564" t="s">
        <v>43</v>
      </c>
      <c r="F6564" t="s">
        <v>34</v>
      </c>
      <c r="G6564">
        <v>2.5</v>
      </c>
      <c r="H6564">
        <v>77.27</v>
      </c>
      <c r="I6564">
        <v>77.790000000000006</v>
      </c>
      <c r="J6564">
        <v>1</v>
      </c>
      <c r="K6564">
        <v>7.5</v>
      </c>
      <c r="L6564">
        <v>6.3</v>
      </c>
      <c r="M6564">
        <v>65</v>
      </c>
      <c r="N6564" t="s">
        <v>41</v>
      </c>
      <c r="O6564">
        <v>2.1269999999999998</v>
      </c>
      <c r="P6564" t="s">
        <v>28</v>
      </c>
      <c r="Q6564" t="s">
        <v>29</v>
      </c>
      <c r="R6564">
        <v>4.7300000000000004</v>
      </c>
      <c r="S6564">
        <v>0</v>
      </c>
      <c r="T6564">
        <v>0.52</v>
      </c>
      <c r="U6564">
        <v>-1.2</v>
      </c>
      <c r="V6564" t="s">
        <v>262</v>
      </c>
      <c r="W6564" t="s">
        <v>45</v>
      </c>
      <c r="X6564">
        <v>1</v>
      </c>
      <c r="Y6564" t="str">
        <f>IF(tblRides[[#This Row],[supply_demand_ratio]]&lt;0.8,"Below 0.8",IF(tblRides[[#This Row],[supply_demand_ratio]]&lt;1,"Between 0.8-1.0",IF(tblRides[[#This Row],[supply_demand_ratio]]&lt;=1.2,"Between 1.0-1.2","Above 1.2")))</f>
        <v>Above 1.2</v>
      </c>
    </row>
    <row r="6565" spans="1:25" x14ac:dyDescent="0.3">
      <c r="A6565" t="s">
        <v>6620</v>
      </c>
      <c r="B6565" s="1">
        <v>46081.51458333333</v>
      </c>
      <c r="C6565" s="2">
        <v>46081</v>
      </c>
      <c r="D6565">
        <v>12</v>
      </c>
      <c r="E6565" t="s">
        <v>25</v>
      </c>
      <c r="F6565" t="s">
        <v>26</v>
      </c>
      <c r="G6565">
        <v>7.5</v>
      </c>
      <c r="H6565">
        <v>146.69</v>
      </c>
      <c r="I6565">
        <v>149.93</v>
      </c>
      <c r="J6565">
        <v>1</v>
      </c>
      <c r="K6565">
        <v>9.1</v>
      </c>
      <c r="L6565">
        <v>14.6</v>
      </c>
      <c r="M6565">
        <v>132</v>
      </c>
      <c r="N6565" t="s">
        <v>27</v>
      </c>
      <c r="O6565">
        <v>1.1040000000000001</v>
      </c>
      <c r="P6565" t="s">
        <v>28</v>
      </c>
      <c r="Q6565" t="s">
        <v>29</v>
      </c>
      <c r="R6565">
        <v>4.91</v>
      </c>
      <c r="S6565">
        <v>29</v>
      </c>
      <c r="T6565">
        <v>3.24</v>
      </c>
      <c r="U6565">
        <v>5.5</v>
      </c>
      <c r="V6565" t="s">
        <v>262</v>
      </c>
      <c r="W6565" t="s">
        <v>45</v>
      </c>
      <c r="X6565">
        <v>1</v>
      </c>
      <c r="Y6565" t="str">
        <f>IF(tblRides[[#This Row],[supply_demand_ratio]]&lt;0.8,"Below 0.8",IF(tblRides[[#This Row],[supply_demand_ratio]]&lt;1,"Between 0.8-1.0",IF(tblRides[[#This Row],[supply_demand_ratio]]&lt;=1.2,"Between 1.0-1.2","Above 1.2")))</f>
        <v>Between 1.0-1.2</v>
      </c>
    </row>
    <row r="6566" spans="1:25" x14ac:dyDescent="0.3">
      <c r="A6566" t="s">
        <v>6621</v>
      </c>
      <c r="B6566" s="1">
        <v>46081.543749999997</v>
      </c>
      <c r="C6566" s="2">
        <v>46081</v>
      </c>
      <c r="D6566">
        <v>13</v>
      </c>
      <c r="E6566" t="s">
        <v>25</v>
      </c>
      <c r="F6566" t="s">
        <v>26</v>
      </c>
      <c r="G6566">
        <v>6.4</v>
      </c>
      <c r="H6566">
        <v>139.5</v>
      </c>
      <c r="I6566">
        <v>145.16999999999999</v>
      </c>
      <c r="J6566">
        <v>1</v>
      </c>
      <c r="K6566">
        <v>8.1999999999999993</v>
      </c>
      <c r="L6566">
        <v>11</v>
      </c>
      <c r="M6566">
        <v>122</v>
      </c>
      <c r="N6566" t="s">
        <v>27</v>
      </c>
      <c r="O6566">
        <v>1.046</v>
      </c>
      <c r="P6566" t="s">
        <v>28</v>
      </c>
      <c r="Q6566" t="s">
        <v>29</v>
      </c>
      <c r="R6566">
        <v>4.74</v>
      </c>
      <c r="S6566">
        <v>12</v>
      </c>
      <c r="T6566">
        <v>5.67</v>
      </c>
      <c r="U6566">
        <v>2.8</v>
      </c>
      <c r="V6566" t="s">
        <v>262</v>
      </c>
      <c r="W6566" t="s">
        <v>45</v>
      </c>
      <c r="X6566">
        <v>1</v>
      </c>
      <c r="Y6566" t="str">
        <f>IF(tblRides[[#This Row],[supply_demand_ratio]]&lt;0.8,"Below 0.8",IF(tblRides[[#This Row],[supply_demand_ratio]]&lt;1,"Between 0.8-1.0",IF(tblRides[[#This Row],[supply_demand_ratio]]&lt;=1.2,"Between 1.0-1.2","Above 1.2")))</f>
        <v>Between 1.0-1.2</v>
      </c>
    </row>
    <row r="6567" spans="1:25" x14ac:dyDescent="0.3">
      <c r="A6567" t="s">
        <v>6622</v>
      </c>
      <c r="B6567" s="1">
        <v>46081.5625</v>
      </c>
      <c r="C6567" s="2">
        <v>46081</v>
      </c>
      <c r="D6567">
        <v>13</v>
      </c>
      <c r="E6567" t="s">
        <v>43</v>
      </c>
      <c r="F6567" t="s">
        <v>26</v>
      </c>
      <c r="G6567">
        <v>16.600000000000001</v>
      </c>
      <c r="H6567">
        <v>312.20999999999998</v>
      </c>
      <c r="I6567">
        <v>305.12</v>
      </c>
      <c r="J6567">
        <v>1</v>
      </c>
      <c r="K6567">
        <v>6.5</v>
      </c>
      <c r="L6567">
        <v>7.5</v>
      </c>
      <c r="M6567">
        <v>70</v>
      </c>
      <c r="N6567" t="s">
        <v>41</v>
      </c>
      <c r="O6567">
        <v>1.6519999999999999</v>
      </c>
      <c r="P6567" t="s">
        <v>28</v>
      </c>
      <c r="Q6567" t="s">
        <v>29</v>
      </c>
      <c r="R6567">
        <v>4.7699999999999996</v>
      </c>
      <c r="S6567">
        <v>12</v>
      </c>
      <c r="T6567">
        <v>-7.09</v>
      </c>
      <c r="U6567">
        <v>1</v>
      </c>
      <c r="V6567" t="s">
        <v>262</v>
      </c>
      <c r="W6567" t="s">
        <v>45</v>
      </c>
      <c r="X6567">
        <v>1</v>
      </c>
      <c r="Y6567" t="str">
        <f>IF(tblRides[[#This Row],[supply_demand_ratio]]&lt;0.8,"Below 0.8",IF(tblRides[[#This Row],[supply_demand_ratio]]&lt;1,"Between 0.8-1.0",IF(tblRides[[#This Row],[supply_demand_ratio]]&lt;=1.2,"Between 1.0-1.2","Above 1.2")))</f>
        <v>Above 1.2</v>
      </c>
    </row>
    <row r="6568" spans="1:25" x14ac:dyDescent="0.3">
      <c r="A6568" t="s">
        <v>6623</v>
      </c>
      <c r="B6568" s="1">
        <v>46081.570833333331</v>
      </c>
      <c r="C6568" s="2">
        <v>46081</v>
      </c>
      <c r="D6568">
        <v>13</v>
      </c>
      <c r="E6568" t="s">
        <v>43</v>
      </c>
      <c r="F6568" t="s">
        <v>26</v>
      </c>
      <c r="G6568">
        <v>6.3</v>
      </c>
      <c r="H6568">
        <v>119.86</v>
      </c>
      <c r="I6568">
        <v>118.67</v>
      </c>
      <c r="J6568">
        <v>1</v>
      </c>
      <c r="K6568">
        <v>2.1</v>
      </c>
      <c r="L6568">
        <v>2</v>
      </c>
      <c r="M6568">
        <v>62</v>
      </c>
      <c r="N6568" t="s">
        <v>41</v>
      </c>
      <c r="O6568">
        <v>1.1439999999999999</v>
      </c>
      <c r="P6568" t="s">
        <v>28</v>
      </c>
      <c r="Q6568" t="s">
        <v>29</v>
      </c>
      <c r="R6568">
        <v>4.78</v>
      </c>
      <c r="S6568">
        <v>5</v>
      </c>
      <c r="T6568">
        <v>-1.19</v>
      </c>
      <c r="U6568">
        <v>-0.1</v>
      </c>
      <c r="V6568" t="s">
        <v>262</v>
      </c>
      <c r="W6568" t="s">
        <v>31</v>
      </c>
      <c r="X6568">
        <v>1</v>
      </c>
      <c r="Y6568" t="str">
        <f>IF(tblRides[[#This Row],[supply_demand_ratio]]&lt;0.8,"Below 0.8",IF(tblRides[[#This Row],[supply_demand_ratio]]&lt;1,"Between 0.8-1.0",IF(tblRides[[#This Row],[supply_demand_ratio]]&lt;=1.2,"Between 1.0-1.2","Above 1.2")))</f>
        <v>Between 1.0-1.2</v>
      </c>
    </row>
    <row r="6569" spans="1:25" x14ac:dyDescent="0.3">
      <c r="A6569" t="s">
        <v>6624</v>
      </c>
      <c r="B6569" s="1">
        <v>46081.572916666664</v>
      </c>
      <c r="C6569" s="2">
        <v>46081</v>
      </c>
      <c r="D6569">
        <v>13</v>
      </c>
      <c r="E6569" t="s">
        <v>36</v>
      </c>
      <c r="F6569" t="s">
        <v>26</v>
      </c>
      <c r="G6569">
        <v>3.7</v>
      </c>
      <c r="H6569">
        <v>87.42</v>
      </c>
      <c r="J6569">
        <v>1</v>
      </c>
      <c r="K6569">
        <v>4.7</v>
      </c>
      <c r="L6569">
        <v>13.2</v>
      </c>
      <c r="M6569">
        <v>104</v>
      </c>
      <c r="N6569" t="s">
        <v>41</v>
      </c>
      <c r="O6569">
        <v>1.3220000000000001</v>
      </c>
      <c r="P6569" t="s">
        <v>58</v>
      </c>
      <c r="Q6569" t="s">
        <v>59</v>
      </c>
      <c r="R6569">
        <v>5</v>
      </c>
      <c r="S6569">
        <v>17</v>
      </c>
      <c r="U6569">
        <v>8.5</v>
      </c>
      <c r="V6569" t="s">
        <v>262</v>
      </c>
      <c r="W6569" t="s">
        <v>31</v>
      </c>
      <c r="X6569">
        <v>0</v>
      </c>
      <c r="Y6569" t="str">
        <f>IF(tblRides[[#This Row],[supply_demand_ratio]]&lt;0.8,"Below 0.8",IF(tblRides[[#This Row],[supply_demand_ratio]]&lt;1,"Between 0.8-1.0",IF(tblRides[[#This Row],[supply_demand_ratio]]&lt;=1.2,"Between 1.0-1.2","Above 1.2")))</f>
        <v>Above 1.2</v>
      </c>
    </row>
    <row r="6570" spans="1:25" x14ac:dyDescent="0.3">
      <c r="A6570" t="s">
        <v>6625</v>
      </c>
      <c r="B6570" s="1">
        <v>46081.57916666667</v>
      </c>
      <c r="C6570" s="2">
        <v>46081</v>
      </c>
      <c r="D6570">
        <v>13</v>
      </c>
      <c r="E6570" t="s">
        <v>43</v>
      </c>
      <c r="F6570" t="s">
        <v>26</v>
      </c>
      <c r="G6570">
        <v>3</v>
      </c>
      <c r="H6570">
        <v>95.2</v>
      </c>
      <c r="I6570">
        <v>93.81</v>
      </c>
      <c r="J6570">
        <v>1.1000000000000001</v>
      </c>
      <c r="K6570">
        <v>3.5</v>
      </c>
      <c r="L6570">
        <v>3.4</v>
      </c>
      <c r="M6570">
        <v>55</v>
      </c>
      <c r="N6570" t="s">
        <v>41</v>
      </c>
      <c r="O6570">
        <v>1.4279999999999999</v>
      </c>
      <c r="P6570" t="s">
        <v>28</v>
      </c>
      <c r="Q6570" t="s">
        <v>29</v>
      </c>
      <c r="R6570">
        <v>4.1900000000000004</v>
      </c>
      <c r="S6570">
        <v>2</v>
      </c>
      <c r="T6570">
        <v>-1.39</v>
      </c>
      <c r="U6570">
        <v>-0.1</v>
      </c>
      <c r="V6570" t="s">
        <v>262</v>
      </c>
      <c r="W6570" t="s">
        <v>31</v>
      </c>
      <c r="X6570">
        <v>1</v>
      </c>
      <c r="Y6570" t="str">
        <f>IF(tblRides[[#This Row],[supply_demand_ratio]]&lt;0.8,"Below 0.8",IF(tblRides[[#This Row],[supply_demand_ratio]]&lt;1,"Between 0.8-1.0",IF(tblRides[[#This Row],[supply_demand_ratio]]&lt;=1.2,"Between 1.0-1.2","Above 1.2")))</f>
        <v>Above 1.2</v>
      </c>
    </row>
    <row r="6571" spans="1:25" x14ac:dyDescent="0.3">
      <c r="A6571" t="s">
        <v>6626</v>
      </c>
      <c r="B6571" s="1">
        <v>46081.584722222222</v>
      </c>
      <c r="C6571" s="2">
        <v>46081</v>
      </c>
      <c r="D6571">
        <v>14</v>
      </c>
      <c r="E6571" t="s">
        <v>33</v>
      </c>
      <c r="F6571" t="s">
        <v>26</v>
      </c>
      <c r="G6571">
        <v>3.6</v>
      </c>
      <c r="H6571">
        <v>94.09</v>
      </c>
      <c r="I6571">
        <v>106.03</v>
      </c>
      <c r="J6571">
        <v>1.1000000000000001</v>
      </c>
      <c r="K6571">
        <v>4</v>
      </c>
      <c r="L6571">
        <v>4.5</v>
      </c>
      <c r="M6571">
        <v>96</v>
      </c>
      <c r="N6571" t="s">
        <v>27</v>
      </c>
      <c r="O6571">
        <v>1.1910000000000001</v>
      </c>
      <c r="P6571" t="s">
        <v>28</v>
      </c>
      <c r="Q6571" t="s">
        <v>29</v>
      </c>
      <c r="R6571">
        <v>4.8099999999999996</v>
      </c>
      <c r="S6571">
        <v>6</v>
      </c>
      <c r="T6571">
        <v>11.94</v>
      </c>
      <c r="U6571">
        <v>0.5</v>
      </c>
      <c r="V6571" t="s">
        <v>262</v>
      </c>
      <c r="W6571" t="s">
        <v>31</v>
      </c>
      <c r="X6571">
        <v>1</v>
      </c>
      <c r="Y6571" t="str">
        <f>IF(tblRides[[#This Row],[supply_demand_ratio]]&lt;0.8,"Below 0.8",IF(tblRides[[#This Row],[supply_demand_ratio]]&lt;1,"Between 0.8-1.0",IF(tblRides[[#This Row],[supply_demand_ratio]]&lt;=1.2,"Between 1.0-1.2","Above 1.2")))</f>
        <v>Between 1.0-1.2</v>
      </c>
    </row>
    <row r="6572" spans="1:25" x14ac:dyDescent="0.3">
      <c r="A6572" t="s">
        <v>6627</v>
      </c>
      <c r="B6572" s="1">
        <v>46081.586111111108</v>
      </c>
      <c r="C6572" s="2">
        <v>46081</v>
      </c>
      <c r="D6572">
        <v>14</v>
      </c>
      <c r="E6572" t="s">
        <v>36</v>
      </c>
      <c r="F6572" t="s">
        <v>26</v>
      </c>
      <c r="G6572">
        <v>12.4</v>
      </c>
      <c r="H6572">
        <v>227.51</v>
      </c>
      <c r="J6572">
        <v>1.1000000000000001</v>
      </c>
      <c r="K6572">
        <v>8</v>
      </c>
      <c r="L6572">
        <v>7.6</v>
      </c>
      <c r="M6572">
        <v>104</v>
      </c>
      <c r="N6572" t="s">
        <v>27</v>
      </c>
      <c r="O6572">
        <v>0.999</v>
      </c>
      <c r="P6572" t="s">
        <v>58</v>
      </c>
      <c r="Q6572" t="s">
        <v>108</v>
      </c>
      <c r="R6572">
        <v>4.6500000000000004</v>
      </c>
      <c r="S6572">
        <v>13</v>
      </c>
      <c r="U6572">
        <v>-0.4</v>
      </c>
      <c r="V6572" t="s">
        <v>262</v>
      </c>
      <c r="W6572" t="s">
        <v>45</v>
      </c>
      <c r="X6572">
        <v>0</v>
      </c>
      <c r="Y6572" t="str">
        <f>IF(tblRides[[#This Row],[supply_demand_ratio]]&lt;0.8,"Below 0.8",IF(tblRides[[#This Row],[supply_demand_ratio]]&lt;1,"Between 0.8-1.0",IF(tblRides[[#This Row],[supply_demand_ratio]]&lt;=1.2,"Between 1.0-1.2","Above 1.2")))</f>
        <v>Between 0.8-1.0</v>
      </c>
    </row>
    <row r="6573" spans="1:25" x14ac:dyDescent="0.3">
      <c r="A6573" t="s">
        <v>6628</v>
      </c>
      <c r="B6573" s="1">
        <v>46081.611805555556</v>
      </c>
      <c r="C6573" s="2">
        <v>46081</v>
      </c>
      <c r="D6573">
        <v>14</v>
      </c>
      <c r="E6573" t="s">
        <v>62</v>
      </c>
      <c r="F6573" t="s">
        <v>26</v>
      </c>
      <c r="G6573">
        <v>6.1</v>
      </c>
      <c r="H6573">
        <v>125.43</v>
      </c>
      <c r="I6573">
        <v>123.58</v>
      </c>
      <c r="J6573">
        <v>1</v>
      </c>
      <c r="K6573">
        <v>7.1</v>
      </c>
      <c r="L6573">
        <v>11.5</v>
      </c>
      <c r="M6573">
        <v>69</v>
      </c>
      <c r="N6573" t="s">
        <v>41</v>
      </c>
      <c r="O6573">
        <v>2.2000000000000002</v>
      </c>
      <c r="P6573" t="s">
        <v>28</v>
      </c>
      <c r="Q6573" t="s">
        <v>29</v>
      </c>
      <c r="R6573">
        <v>4.37</v>
      </c>
      <c r="S6573">
        <v>30</v>
      </c>
      <c r="T6573">
        <v>-1.85</v>
      </c>
      <c r="U6573">
        <v>4.4000000000000004</v>
      </c>
      <c r="V6573" t="s">
        <v>262</v>
      </c>
      <c r="W6573" t="s">
        <v>45</v>
      </c>
      <c r="X6573">
        <v>1</v>
      </c>
      <c r="Y6573" t="str">
        <f>IF(tblRides[[#This Row],[supply_demand_ratio]]&lt;0.8,"Below 0.8",IF(tblRides[[#This Row],[supply_demand_ratio]]&lt;1,"Between 0.8-1.0",IF(tblRides[[#This Row],[supply_demand_ratio]]&lt;=1.2,"Between 1.0-1.2","Above 1.2")))</f>
        <v>Above 1.2</v>
      </c>
    </row>
    <row r="6574" spans="1:25" x14ac:dyDescent="0.3">
      <c r="A6574" t="s">
        <v>6629</v>
      </c>
      <c r="B6574" s="1">
        <v>46081.620138888888</v>
      </c>
      <c r="C6574" s="2">
        <v>46081</v>
      </c>
      <c r="D6574">
        <v>14</v>
      </c>
      <c r="E6574" t="s">
        <v>43</v>
      </c>
      <c r="F6574" t="s">
        <v>26</v>
      </c>
      <c r="G6574">
        <v>5</v>
      </c>
      <c r="H6574">
        <v>124.69</v>
      </c>
      <c r="I6574">
        <v>130.08000000000001</v>
      </c>
      <c r="J6574">
        <v>1</v>
      </c>
      <c r="K6574">
        <v>6.1</v>
      </c>
      <c r="L6574">
        <v>7.1</v>
      </c>
      <c r="M6574">
        <v>62</v>
      </c>
      <c r="N6574" t="s">
        <v>41</v>
      </c>
      <c r="O6574">
        <v>1.867</v>
      </c>
      <c r="P6574" t="s">
        <v>28</v>
      </c>
      <c r="Q6574" t="s">
        <v>29</v>
      </c>
      <c r="R6574">
        <v>4.51</v>
      </c>
      <c r="S6574">
        <v>5</v>
      </c>
      <c r="T6574">
        <v>5.39</v>
      </c>
      <c r="U6574">
        <v>1</v>
      </c>
      <c r="V6574" t="s">
        <v>262</v>
      </c>
      <c r="W6574" t="s">
        <v>45</v>
      </c>
      <c r="X6574">
        <v>1</v>
      </c>
      <c r="Y6574" t="str">
        <f>IF(tblRides[[#This Row],[supply_demand_ratio]]&lt;0.8,"Below 0.8",IF(tblRides[[#This Row],[supply_demand_ratio]]&lt;1,"Between 0.8-1.0",IF(tblRides[[#This Row],[supply_demand_ratio]]&lt;=1.2,"Between 1.0-1.2","Above 1.2")))</f>
        <v>Above 1.2</v>
      </c>
    </row>
    <row r="6575" spans="1:25" x14ac:dyDescent="0.3">
      <c r="A6575" t="s">
        <v>6630</v>
      </c>
      <c r="B6575" s="1">
        <v>46081.621527777781</v>
      </c>
      <c r="C6575" s="2">
        <v>46081</v>
      </c>
      <c r="D6575">
        <v>14</v>
      </c>
      <c r="E6575" t="s">
        <v>62</v>
      </c>
      <c r="F6575" t="s">
        <v>34</v>
      </c>
      <c r="G6575">
        <v>7.1</v>
      </c>
      <c r="H6575">
        <v>157.68</v>
      </c>
      <c r="I6575">
        <v>162.27000000000001</v>
      </c>
      <c r="J6575">
        <v>1.1000000000000001</v>
      </c>
      <c r="K6575">
        <v>9.8000000000000007</v>
      </c>
      <c r="L6575">
        <v>7.9</v>
      </c>
      <c r="M6575">
        <v>65</v>
      </c>
      <c r="N6575" t="s">
        <v>41</v>
      </c>
      <c r="O6575">
        <v>2.2000000000000002</v>
      </c>
      <c r="P6575" t="s">
        <v>28</v>
      </c>
      <c r="Q6575" t="s">
        <v>29</v>
      </c>
      <c r="R6575">
        <v>4.51</v>
      </c>
      <c r="S6575">
        <v>0</v>
      </c>
      <c r="T6575">
        <v>4.59</v>
      </c>
      <c r="U6575">
        <v>-1.9</v>
      </c>
      <c r="V6575" t="s">
        <v>262</v>
      </c>
      <c r="W6575" t="s">
        <v>45</v>
      </c>
      <c r="X6575">
        <v>1</v>
      </c>
      <c r="Y6575" t="str">
        <f>IF(tblRides[[#This Row],[supply_demand_ratio]]&lt;0.8,"Below 0.8",IF(tblRides[[#This Row],[supply_demand_ratio]]&lt;1,"Between 0.8-1.0",IF(tblRides[[#This Row],[supply_demand_ratio]]&lt;=1.2,"Between 1.0-1.2","Above 1.2")))</f>
        <v>Above 1.2</v>
      </c>
    </row>
    <row r="6576" spans="1:25" x14ac:dyDescent="0.3">
      <c r="A6576" t="s">
        <v>6631</v>
      </c>
      <c r="B6576" s="1">
        <v>46081.638888888891</v>
      </c>
      <c r="C6576" s="2">
        <v>46081</v>
      </c>
      <c r="D6576">
        <v>15</v>
      </c>
      <c r="E6576" t="s">
        <v>36</v>
      </c>
      <c r="F6576" t="s">
        <v>26</v>
      </c>
      <c r="G6576">
        <v>1.9</v>
      </c>
      <c r="H6576">
        <v>70.510000000000005</v>
      </c>
      <c r="I6576">
        <v>68.81</v>
      </c>
      <c r="J6576">
        <v>1.1000000000000001</v>
      </c>
      <c r="K6576">
        <v>6.8</v>
      </c>
      <c r="L6576">
        <v>9.1999999999999993</v>
      </c>
      <c r="M6576">
        <v>118</v>
      </c>
      <c r="N6576" t="s">
        <v>27</v>
      </c>
      <c r="O6576">
        <v>0.95499999999999996</v>
      </c>
      <c r="P6576" t="s">
        <v>28</v>
      </c>
      <c r="Q6576" t="s">
        <v>29</v>
      </c>
      <c r="R6576">
        <v>4.6399999999999997</v>
      </c>
      <c r="S6576">
        <v>6</v>
      </c>
      <c r="T6576">
        <v>-1.7</v>
      </c>
      <c r="U6576">
        <v>2.4</v>
      </c>
      <c r="V6576" t="s">
        <v>262</v>
      </c>
      <c r="W6576" t="s">
        <v>45</v>
      </c>
      <c r="X6576">
        <v>1</v>
      </c>
      <c r="Y6576" t="str">
        <f>IF(tblRides[[#This Row],[supply_demand_ratio]]&lt;0.8,"Below 0.8",IF(tblRides[[#This Row],[supply_demand_ratio]]&lt;1,"Between 0.8-1.0",IF(tblRides[[#This Row],[supply_demand_ratio]]&lt;=1.2,"Between 1.0-1.2","Above 1.2")))</f>
        <v>Between 0.8-1.0</v>
      </c>
    </row>
    <row r="6577" spans="1:25" x14ac:dyDescent="0.3">
      <c r="A6577" t="s">
        <v>6632</v>
      </c>
      <c r="B6577" s="1">
        <v>46081.65</v>
      </c>
      <c r="C6577" s="2">
        <v>46081</v>
      </c>
      <c r="D6577">
        <v>15</v>
      </c>
      <c r="E6577" t="s">
        <v>25</v>
      </c>
      <c r="F6577" t="s">
        <v>26</v>
      </c>
      <c r="G6577">
        <v>7.4</v>
      </c>
      <c r="H6577">
        <v>156.09</v>
      </c>
      <c r="I6577">
        <v>157.96</v>
      </c>
      <c r="J6577">
        <v>1</v>
      </c>
      <c r="K6577">
        <v>7.6</v>
      </c>
      <c r="L6577">
        <v>10.4</v>
      </c>
      <c r="M6577">
        <v>114</v>
      </c>
      <c r="N6577" t="s">
        <v>41</v>
      </c>
      <c r="O6577">
        <v>1.123</v>
      </c>
      <c r="P6577" t="s">
        <v>28</v>
      </c>
      <c r="Q6577" t="s">
        <v>29</v>
      </c>
      <c r="R6577">
        <v>4.55</v>
      </c>
      <c r="S6577">
        <v>20</v>
      </c>
      <c r="T6577">
        <v>1.87</v>
      </c>
      <c r="U6577">
        <v>2.8</v>
      </c>
      <c r="V6577" t="s">
        <v>262</v>
      </c>
      <c r="W6577" t="s">
        <v>45</v>
      </c>
      <c r="X6577">
        <v>1</v>
      </c>
      <c r="Y6577" t="str">
        <f>IF(tblRides[[#This Row],[supply_demand_ratio]]&lt;0.8,"Below 0.8",IF(tblRides[[#This Row],[supply_demand_ratio]]&lt;1,"Between 0.8-1.0",IF(tblRides[[#This Row],[supply_demand_ratio]]&lt;=1.2,"Between 1.0-1.2","Above 1.2")))</f>
        <v>Between 1.0-1.2</v>
      </c>
    </row>
    <row r="6578" spans="1:25" x14ac:dyDescent="0.3">
      <c r="A6578" t="s">
        <v>6633</v>
      </c>
      <c r="B6578" s="1">
        <v>46081.652777777781</v>
      </c>
      <c r="C6578" s="2">
        <v>46081</v>
      </c>
      <c r="D6578">
        <v>15</v>
      </c>
      <c r="E6578" t="s">
        <v>43</v>
      </c>
      <c r="F6578" t="s">
        <v>26</v>
      </c>
      <c r="G6578">
        <v>5.2</v>
      </c>
      <c r="H6578">
        <v>112.79</v>
      </c>
      <c r="I6578">
        <v>119.33</v>
      </c>
      <c r="J6578">
        <v>1</v>
      </c>
      <c r="K6578">
        <v>5.7</v>
      </c>
      <c r="L6578">
        <v>4.5999999999999996</v>
      </c>
      <c r="M6578">
        <v>58</v>
      </c>
      <c r="N6578" t="s">
        <v>41</v>
      </c>
      <c r="O6578">
        <v>1.5409999999999999</v>
      </c>
      <c r="P6578" t="s">
        <v>28</v>
      </c>
      <c r="Q6578" t="s">
        <v>29</v>
      </c>
      <c r="R6578">
        <v>4.7300000000000004</v>
      </c>
      <c r="S6578">
        <v>3</v>
      </c>
      <c r="T6578">
        <v>6.54</v>
      </c>
      <c r="U6578">
        <v>-1.1000000000000001</v>
      </c>
      <c r="V6578" t="s">
        <v>262</v>
      </c>
      <c r="W6578" t="s">
        <v>45</v>
      </c>
      <c r="X6578">
        <v>1</v>
      </c>
      <c r="Y6578" t="str">
        <f>IF(tblRides[[#This Row],[supply_demand_ratio]]&lt;0.8,"Below 0.8",IF(tblRides[[#This Row],[supply_demand_ratio]]&lt;1,"Between 0.8-1.0",IF(tblRides[[#This Row],[supply_demand_ratio]]&lt;=1.2,"Between 1.0-1.2","Above 1.2")))</f>
        <v>Above 1.2</v>
      </c>
    </row>
    <row r="6579" spans="1:25" x14ac:dyDescent="0.3">
      <c r="A6579" t="s">
        <v>6634</v>
      </c>
      <c r="B6579" s="1">
        <v>46081.663194444445</v>
      </c>
      <c r="C6579" s="2">
        <v>46081</v>
      </c>
      <c r="D6579">
        <v>15</v>
      </c>
      <c r="E6579" t="s">
        <v>25</v>
      </c>
      <c r="F6579" t="s">
        <v>26</v>
      </c>
      <c r="G6579">
        <v>4.7</v>
      </c>
      <c r="H6579">
        <v>102.12</v>
      </c>
      <c r="J6579">
        <v>1</v>
      </c>
      <c r="K6579">
        <v>5.8</v>
      </c>
      <c r="L6579">
        <v>8.4</v>
      </c>
      <c r="M6579">
        <v>115</v>
      </c>
      <c r="N6579" t="s">
        <v>27</v>
      </c>
      <c r="O6579">
        <v>0.88700000000000001</v>
      </c>
      <c r="P6579" t="s">
        <v>58</v>
      </c>
      <c r="Q6579" t="s">
        <v>88</v>
      </c>
      <c r="R6579">
        <v>4.88</v>
      </c>
      <c r="S6579">
        <v>15</v>
      </c>
      <c r="U6579">
        <v>2.6</v>
      </c>
      <c r="V6579" t="s">
        <v>262</v>
      </c>
      <c r="W6579" t="s">
        <v>45</v>
      </c>
      <c r="X6579">
        <v>0</v>
      </c>
      <c r="Y6579" t="str">
        <f>IF(tblRides[[#This Row],[supply_demand_ratio]]&lt;0.8,"Below 0.8",IF(tblRides[[#This Row],[supply_demand_ratio]]&lt;1,"Between 0.8-1.0",IF(tblRides[[#This Row],[supply_demand_ratio]]&lt;=1.2,"Between 1.0-1.2","Above 1.2")))</f>
        <v>Between 0.8-1.0</v>
      </c>
    </row>
    <row r="6580" spans="1:25" x14ac:dyDescent="0.3">
      <c r="A6580" t="s">
        <v>6635</v>
      </c>
      <c r="B6580" s="1">
        <v>46081.670138888891</v>
      </c>
      <c r="C6580" s="2">
        <v>46081</v>
      </c>
      <c r="D6580">
        <v>16</v>
      </c>
      <c r="E6580" t="s">
        <v>33</v>
      </c>
      <c r="F6580" t="s">
        <v>26</v>
      </c>
      <c r="G6580">
        <v>15</v>
      </c>
      <c r="H6580">
        <v>265.29000000000002</v>
      </c>
      <c r="I6580">
        <v>273.47000000000003</v>
      </c>
      <c r="J6580">
        <v>1</v>
      </c>
      <c r="K6580">
        <v>9.1</v>
      </c>
      <c r="L6580">
        <v>16.399999999999999</v>
      </c>
      <c r="M6580">
        <v>94</v>
      </c>
      <c r="N6580" t="s">
        <v>41</v>
      </c>
      <c r="O6580">
        <v>1.3640000000000001</v>
      </c>
      <c r="P6580" t="s">
        <v>28</v>
      </c>
      <c r="Q6580" t="s">
        <v>29</v>
      </c>
      <c r="R6580">
        <v>4.75</v>
      </c>
      <c r="S6580">
        <v>7</v>
      </c>
      <c r="T6580">
        <v>8.18</v>
      </c>
      <c r="U6580">
        <v>7.3</v>
      </c>
      <c r="V6580" t="s">
        <v>262</v>
      </c>
      <c r="W6580" t="s">
        <v>45</v>
      </c>
      <c r="X6580">
        <v>1</v>
      </c>
      <c r="Y6580" t="str">
        <f>IF(tblRides[[#This Row],[supply_demand_ratio]]&lt;0.8,"Below 0.8",IF(tblRides[[#This Row],[supply_demand_ratio]]&lt;1,"Between 0.8-1.0",IF(tblRides[[#This Row],[supply_demand_ratio]]&lt;=1.2,"Between 1.0-1.2","Above 1.2")))</f>
        <v>Above 1.2</v>
      </c>
    </row>
    <row r="6581" spans="1:25" x14ac:dyDescent="0.3">
      <c r="A6581" t="s">
        <v>6636</v>
      </c>
      <c r="B6581" s="1">
        <v>46081.672222222223</v>
      </c>
      <c r="C6581" s="2">
        <v>46081</v>
      </c>
      <c r="D6581">
        <v>16</v>
      </c>
      <c r="E6581" t="s">
        <v>33</v>
      </c>
      <c r="F6581" t="s">
        <v>34</v>
      </c>
      <c r="G6581">
        <v>4.8</v>
      </c>
      <c r="H6581">
        <v>126.79</v>
      </c>
      <c r="I6581">
        <v>122.94</v>
      </c>
      <c r="J6581">
        <v>1.1000000000000001</v>
      </c>
      <c r="K6581">
        <v>3.2</v>
      </c>
      <c r="L6581">
        <v>8.6999999999999993</v>
      </c>
      <c r="M6581">
        <v>104</v>
      </c>
      <c r="N6581" t="s">
        <v>27</v>
      </c>
      <c r="O6581">
        <v>1.216</v>
      </c>
      <c r="P6581" t="s">
        <v>28</v>
      </c>
      <c r="Q6581" t="s">
        <v>29</v>
      </c>
      <c r="R6581">
        <v>4.58</v>
      </c>
      <c r="S6581">
        <v>0</v>
      </c>
      <c r="T6581">
        <v>-3.85</v>
      </c>
      <c r="U6581">
        <v>5.5</v>
      </c>
      <c r="V6581" t="s">
        <v>262</v>
      </c>
      <c r="W6581" t="s">
        <v>31</v>
      </c>
      <c r="X6581">
        <v>1</v>
      </c>
      <c r="Y6581" t="str">
        <f>IF(tblRides[[#This Row],[supply_demand_ratio]]&lt;0.8,"Below 0.8",IF(tblRides[[#This Row],[supply_demand_ratio]]&lt;1,"Between 0.8-1.0",IF(tblRides[[#This Row],[supply_demand_ratio]]&lt;=1.2,"Between 1.0-1.2","Above 1.2")))</f>
        <v>Above 1.2</v>
      </c>
    </row>
    <row r="6582" spans="1:25" x14ac:dyDescent="0.3">
      <c r="A6582" t="s">
        <v>6637</v>
      </c>
      <c r="B6582" s="1">
        <v>46081.673611111109</v>
      </c>
      <c r="C6582" s="2">
        <v>46081</v>
      </c>
      <c r="D6582">
        <v>16</v>
      </c>
      <c r="E6582" t="s">
        <v>33</v>
      </c>
      <c r="F6582" t="s">
        <v>26</v>
      </c>
      <c r="G6582">
        <v>5.4</v>
      </c>
      <c r="H6582">
        <v>133.43</v>
      </c>
      <c r="I6582">
        <v>133.29</v>
      </c>
      <c r="J6582">
        <v>1</v>
      </c>
      <c r="K6582">
        <v>2</v>
      </c>
      <c r="L6582">
        <v>6.3</v>
      </c>
      <c r="M6582">
        <v>73</v>
      </c>
      <c r="N6582" t="s">
        <v>41</v>
      </c>
      <c r="O6582">
        <v>1.2390000000000001</v>
      </c>
      <c r="P6582" t="s">
        <v>28</v>
      </c>
      <c r="Q6582" t="s">
        <v>29</v>
      </c>
      <c r="R6582">
        <v>4.76</v>
      </c>
      <c r="S6582">
        <v>6</v>
      </c>
      <c r="T6582">
        <v>-0.14000000000000001</v>
      </c>
      <c r="U6582">
        <v>4.3</v>
      </c>
      <c r="V6582" t="s">
        <v>262</v>
      </c>
      <c r="W6582" t="s">
        <v>31</v>
      </c>
      <c r="X6582">
        <v>1</v>
      </c>
      <c r="Y6582" t="str">
        <f>IF(tblRides[[#This Row],[supply_demand_ratio]]&lt;0.8,"Below 0.8",IF(tblRides[[#This Row],[supply_demand_ratio]]&lt;1,"Between 0.8-1.0",IF(tblRides[[#This Row],[supply_demand_ratio]]&lt;=1.2,"Between 1.0-1.2","Above 1.2")))</f>
        <v>Above 1.2</v>
      </c>
    </row>
    <row r="6583" spans="1:25" x14ac:dyDescent="0.3">
      <c r="A6583" t="s">
        <v>6638</v>
      </c>
      <c r="B6583" s="1">
        <v>46081.676388888889</v>
      </c>
      <c r="C6583" s="2">
        <v>46081</v>
      </c>
      <c r="D6583">
        <v>16</v>
      </c>
      <c r="E6583" t="s">
        <v>36</v>
      </c>
      <c r="F6583" t="s">
        <v>26</v>
      </c>
      <c r="G6583">
        <v>3.5</v>
      </c>
      <c r="H6583">
        <v>95.45</v>
      </c>
      <c r="I6583">
        <v>94.56</v>
      </c>
      <c r="J6583">
        <v>1</v>
      </c>
      <c r="K6583">
        <v>3.4</v>
      </c>
      <c r="L6583">
        <v>4.7</v>
      </c>
      <c r="M6583">
        <v>100</v>
      </c>
      <c r="N6583" t="s">
        <v>27</v>
      </c>
      <c r="O6583">
        <v>0.90600000000000003</v>
      </c>
      <c r="P6583" t="s">
        <v>28</v>
      </c>
      <c r="Q6583" t="s">
        <v>29</v>
      </c>
      <c r="R6583">
        <v>4.84</v>
      </c>
      <c r="S6583">
        <v>28</v>
      </c>
      <c r="T6583">
        <v>-0.89</v>
      </c>
      <c r="U6583">
        <v>1.3</v>
      </c>
      <c r="V6583" t="s">
        <v>262</v>
      </c>
      <c r="W6583" t="s">
        <v>31</v>
      </c>
      <c r="X6583">
        <v>1</v>
      </c>
      <c r="Y6583" t="str">
        <f>IF(tblRides[[#This Row],[supply_demand_ratio]]&lt;0.8,"Below 0.8",IF(tblRides[[#This Row],[supply_demand_ratio]]&lt;1,"Between 0.8-1.0",IF(tblRides[[#This Row],[supply_demand_ratio]]&lt;=1.2,"Between 1.0-1.2","Above 1.2")))</f>
        <v>Between 0.8-1.0</v>
      </c>
    </row>
    <row r="6584" spans="1:25" x14ac:dyDescent="0.3">
      <c r="A6584" t="s">
        <v>6639</v>
      </c>
      <c r="B6584" s="1">
        <v>46081.688888888886</v>
      </c>
      <c r="C6584" s="2">
        <v>46081</v>
      </c>
      <c r="D6584">
        <v>16</v>
      </c>
      <c r="E6584" t="s">
        <v>43</v>
      </c>
      <c r="F6584" t="s">
        <v>26</v>
      </c>
      <c r="G6584">
        <v>9.1999999999999993</v>
      </c>
      <c r="H6584">
        <v>188.91</v>
      </c>
      <c r="I6584">
        <v>199.79</v>
      </c>
      <c r="J6584">
        <v>1</v>
      </c>
      <c r="K6584">
        <v>3.9</v>
      </c>
      <c r="L6584">
        <v>5</v>
      </c>
      <c r="M6584">
        <v>55</v>
      </c>
      <c r="N6584" t="s">
        <v>41</v>
      </c>
      <c r="O6584">
        <v>1.232</v>
      </c>
      <c r="P6584" t="s">
        <v>28</v>
      </c>
      <c r="Q6584" t="s">
        <v>29</v>
      </c>
      <c r="R6584">
        <v>4.96</v>
      </c>
      <c r="S6584">
        <v>3</v>
      </c>
      <c r="T6584">
        <v>10.88</v>
      </c>
      <c r="U6584">
        <v>1.1000000000000001</v>
      </c>
      <c r="V6584" t="s">
        <v>262</v>
      </c>
      <c r="W6584" t="s">
        <v>31</v>
      </c>
      <c r="X6584">
        <v>1</v>
      </c>
      <c r="Y6584" t="str">
        <f>IF(tblRides[[#This Row],[supply_demand_ratio]]&lt;0.8,"Below 0.8",IF(tblRides[[#This Row],[supply_demand_ratio]]&lt;1,"Between 0.8-1.0",IF(tblRides[[#This Row],[supply_demand_ratio]]&lt;=1.2,"Between 1.0-1.2","Above 1.2")))</f>
        <v>Above 1.2</v>
      </c>
    </row>
    <row r="6585" spans="1:25" x14ac:dyDescent="0.3">
      <c r="A6585" t="s">
        <v>6640</v>
      </c>
      <c r="B6585" s="1">
        <v>46081.698611111111</v>
      </c>
      <c r="C6585" s="2">
        <v>46081</v>
      </c>
      <c r="D6585">
        <v>16</v>
      </c>
      <c r="E6585" t="s">
        <v>43</v>
      </c>
      <c r="F6585" t="s">
        <v>26</v>
      </c>
      <c r="G6585">
        <v>25</v>
      </c>
      <c r="H6585">
        <v>510.94</v>
      </c>
      <c r="I6585">
        <v>494</v>
      </c>
      <c r="J6585">
        <v>1.1000000000000001</v>
      </c>
      <c r="K6585">
        <v>6.7</v>
      </c>
      <c r="L6585">
        <v>10.9</v>
      </c>
      <c r="M6585">
        <v>57</v>
      </c>
      <c r="N6585" t="s">
        <v>41</v>
      </c>
      <c r="O6585">
        <v>1.25</v>
      </c>
      <c r="P6585" t="s">
        <v>28</v>
      </c>
      <c r="Q6585" t="s">
        <v>29</v>
      </c>
      <c r="R6585">
        <v>4.5599999999999996</v>
      </c>
      <c r="S6585">
        <v>2</v>
      </c>
      <c r="T6585">
        <v>-16.940000000000001</v>
      </c>
      <c r="U6585">
        <v>4.2</v>
      </c>
      <c r="V6585" t="s">
        <v>262</v>
      </c>
      <c r="W6585" t="s">
        <v>45</v>
      </c>
      <c r="X6585">
        <v>1</v>
      </c>
      <c r="Y6585" t="str">
        <f>IF(tblRides[[#This Row],[supply_demand_ratio]]&lt;0.8,"Below 0.8",IF(tblRides[[#This Row],[supply_demand_ratio]]&lt;1,"Between 0.8-1.0",IF(tblRides[[#This Row],[supply_demand_ratio]]&lt;=1.2,"Between 1.0-1.2","Above 1.2")))</f>
        <v>Above 1.2</v>
      </c>
    </row>
    <row r="6586" spans="1:25" x14ac:dyDescent="0.3">
      <c r="A6586" t="s">
        <v>6641</v>
      </c>
      <c r="B6586" s="1">
        <v>46081.702777777777</v>
      </c>
      <c r="C6586" s="2">
        <v>46081</v>
      </c>
      <c r="D6586">
        <v>16</v>
      </c>
      <c r="E6586" t="s">
        <v>36</v>
      </c>
      <c r="F6586" t="s">
        <v>34</v>
      </c>
      <c r="G6586">
        <v>2.4</v>
      </c>
      <c r="H6586">
        <v>72.88</v>
      </c>
      <c r="I6586">
        <v>70.16</v>
      </c>
      <c r="J6586">
        <v>1</v>
      </c>
      <c r="K6586">
        <v>7.5</v>
      </c>
      <c r="L6586">
        <v>3</v>
      </c>
      <c r="M6586">
        <v>118</v>
      </c>
      <c r="N6586" t="s">
        <v>27</v>
      </c>
      <c r="O6586">
        <v>1.2450000000000001</v>
      </c>
      <c r="P6586" t="s">
        <v>28</v>
      </c>
      <c r="Q6586" t="s">
        <v>29</v>
      </c>
      <c r="R6586">
        <v>5</v>
      </c>
      <c r="S6586">
        <v>0</v>
      </c>
      <c r="T6586">
        <v>-2.72</v>
      </c>
      <c r="U6586">
        <v>-4.5</v>
      </c>
      <c r="V6586" t="s">
        <v>262</v>
      </c>
      <c r="W6586" t="s">
        <v>45</v>
      </c>
      <c r="X6586">
        <v>1</v>
      </c>
      <c r="Y6586" t="str">
        <f>IF(tblRides[[#This Row],[supply_demand_ratio]]&lt;0.8,"Below 0.8",IF(tblRides[[#This Row],[supply_demand_ratio]]&lt;1,"Between 0.8-1.0",IF(tblRides[[#This Row],[supply_demand_ratio]]&lt;=1.2,"Between 1.0-1.2","Above 1.2")))</f>
        <v>Above 1.2</v>
      </c>
    </row>
    <row r="6587" spans="1:25" x14ac:dyDescent="0.3">
      <c r="A6587" t="s">
        <v>6642</v>
      </c>
      <c r="B6587" s="1">
        <v>46081.703472222223</v>
      </c>
      <c r="C6587" s="2">
        <v>46081</v>
      </c>
      <c r="D6587">
        <v>16</v>
      </c>
      <c r="E6587" t="s">
        <v>62</v>
      </c>
      <c r="F6587" t="s">
        <v>26</v>
      </c>
      <c r="G6587">
        <v>5.5</v>
      </c>
      <c r="H6587">
        <v>132.33000000000001</v>
      </c>
      <c r="I6587">
        <v>126.86</v>
      </c>
      <c r="J6587">
        <v>1.1000000000000001</v>
      </c>
      <c r="K6587">
        <v>3.2</v>
      </c>
      <c r="L6587">
        <v>3.5</v>
      </c>
      <c r="M6587">
        <v>48</v>
      </c>
      <c r="N6587" t="s">
        <v>41</v>
      </c>
      <c r="O6587">
        <v>1.2470000000000001</v>
      </c>
      <c r="P6587" t="s">
        <v>28</v>
      </c>
      <c r="Q6587" t="s">
        <v>29</v>
      </c>
      <c r="R6587">
        <v>4.75</v>
      </c>
      <c r="S6587">
        <v>1</v>
      </c>
      <c r="T6587">
        <v>-5.47</v>
      </c>
      <c r="U6587">
        <v>0.3</v>
      </c>
      <c r="V6587" t="s">
        <v>262</v>
      </c>
      <c r="W6587" t="s">
        <v>31</v>
      </c>
      <c r="X6587">
        <v>1</v>
      </c>
      <c r="Y6587" t="str">
        <f>IF(tblRides[[#This Row],[supply_demand_ratio]]&lt;0.8,"Below 0.8",IF(tblRides[[#This Row],[supply_demand_ratio]]&lt;1,"Between 0.8-1.0",IF(tblRides[[#This Row],[supply_demand_ratio]]&lt;=1.2,"Between 1.0-1.2","Above 1.2")))</f>
        <v>Above 1.2</v>
      </c>
    </row>
    <row r="6588" spans="1:25" x14ac:dyDescent="0.3">
      <c r="A6588" t="s">
        <v>6643</v>
      </c>
      <c r="B6588" s="1">
        <v>46081.71875</v>
      </c>
      <c r="C6588" s="2">
        <v>46081</v>
      </c>
      <c r="D6588">
        <v>17</v>
      </c>
      <c r="E6588" t="s">
        <v>36</v>
      </c>
      <c r="F6588" t="s">
        <v>26</v>
      </c>
      <c r="G6588">
        <v>3.2</v>
      </c>
      <c r="H6588">
        <v>113.45</v>
      </c>
      <c r="J6588">
        <v>1.2</v>
      </c>
      <c r="K6588">
        <v>6.1</v>
      </c>
      <c r="L6588">
        <v>4.8</v>
      </c>
      <c r="M6588">
        <v>76</v>
      </c>
      <c r="N6588" t="s">
        <v>27</v>
      </c>
      <c r="O6588">
        <v>0.64</v>
      </c>
      <c r="P6588" t="s">
        <v>58</v>
      </c>
      <c r="Q6588" t="s">
        <v>88</v>
      </c>
      <c r="R6588">
        <v>4.75</v>
      </c>
      <c r="S6588">
        <v>35</v>
      </c>
      <c r="U6588">
        <v>-1.3</v>
      </c>
      <c r="V6588" t="s">
        <v>262</v>
      </c>
      <c r="W6588" t="s">
        <v>45</v>
      </c>
      <c r="X6588">
        <v>0</v>
      </c>
      <c r="Y6588" t="str">
        <f>IF(tblRides[[#This Row],[supply_demand_ratio]]&lt;0.8,"Below 0.8",IF(tblRides[[#This Row],[supply_demand_ratio]]&lt;1,"Between 0.8-1.0",IF(tblRides[[#This Row],[supply_demand_ratio]]&lt;=1.2,"Between 1.0-1.2","Above 1.2")))</f>
        <v>Below 0.8</v>
      </c>
    </row>
    <row r="6589" spans="1:25" x14ac:dyDescent="0.3">
      <c r="A6589" t="s">
        <v>6644</v>
      </c>
      <c r="B6589" s="1">
        <v>46081.726388888892</v>
      </c>
      <c r="C6589" s="2">
        <v>46081</v>
      </c>
      <c r="D6589">
        <v>17</v>
      </c>
      <c r="E6589" t="s">
        <v>25</v>
      </c>
      <c r="F6589" t="s">
        <v>34</v>
      </c>
      <c r="G6589">
        <v>11.5</v>
      </c>
      <c r="H6589">
        <v>304.56</v>
      </c>
      <c r="J6589">
        <v>1.4</v>
      </c>
      <c r="K6589">
        <v>7</v>
      </c>
      <c r="L6589">
        <v>6.2</v>
      </c>
      <c r="M6589">
        <v>104</v>
      </c>
      <c r="N6589" t="s">
        <v>72</v>
      </c>
      <c r="O6589">
        <v>0.63800000000000001</v>
      </c>
      <c r="P6589" t="s">
        <v>58</v>
      </c>
      <c r="Q6589" t="s">
        <v>59</v>
      </c>
      <c r="R6589">
        <v>4.58</v>
      </c>
      <c r="S6589">
        <v>0</v>
      </c>
      <c r="U6589">
        <v>-0.8</v>
      </c>
      <c r="V6589" t="s">
        <v>262</v>
      </c>
      <c r="W6589" t="s">
        <v>45</v>
      </c>
      <c r="X6589">
        <v>0</v>
      </c>
      <c r="Y6589" t="str">
        <f>IF(tblRides[[#This Row],[supply_demand_ratio]]&lt;0.8,"Below 0.8",IF(tblRides[[#This Row],[supply_demand_ratio]]&lt;1,"Between 0.8-1.0",IF(tblRides[[#This Row],[supply_demand_ratio]]&lt;=1.2,"Between 1.0-1.2","Above 1.2")))</f>
        <v>Below 0.8</v>
      </c>
    </row>
    <row r="6590" spans="1:25" x14ac:dyDescent="0.3">
      <c r="A6590" t="s">
        <v>6645</v>
      </c>
      <c r="B6590" s="1">
        <v>46081.730555555558</v>
      </c>
      <c r="C6590" s="2">
        <v>46081</v>
      </c>
      <c r="D6590">
        <v>17</v>
      </c>
      <c r="E6590" t="s">
        <v>25</v>
      </c>
      <c r="F6590" t="s">
        <v>26</v>
      </c>
      <c r="G6590">
        <v>11.8</v>
      </c>
      <c r="H6590">
        <v>216.93</v>
      </c>
      <c r="I6590">
        <v>212.14</v>
      </c>
      <c r="J6590">
        <v>1.1000000000000001</v>
      </c>
      <c r="K6590">
        <v>7.6</v>
      </c>
      <c r="L6590">
        <v>9.6999999999999993</v>
      </c>
      <c r="M6590">
        <v>106</v>
      </c>
      <c r="N6590" t="s">
        <v>72</v>
      </c>
      <c r="O6590">
        <v>0.69599999999999995</v>
      </c>
      <c r="P6590" t="s">
        <v>28</v>
      </c>
      <c r="Q6590" t="s">
        <v>29</v>
      </c>
      <c r="R6590">
        <v>4.46</v>
      </c>
      <c r="S6590">
        <v>21</v>
      </c>
      <c r="T6590">
        <v>-4.79</v>
      </c>
      <c r="U6590">
        <v>2.1</v>
      </c>
      <c r="V6590" t="s">
        <v>262</v>
      </c>
      <c r="W6590" t="s">
        <v>45</v>
      </c>
      <c r="X6590">
        <v>1</v>
      </c>
      <c r="Y6590" t="str">
        <f>IF(tblRides[[#This Row],[supply_demand_ratio]]&lt;0.8,"Below 0.8",IF(tblRides[[#This Row],[supply_demand_ratio]]&lt;1,"Between 0.8-1.0",IF(tblRides[[#This Row],[supply_demand_ratio]]&lt;=1.2,"Between 1.0-1.2","Above 1.2")))</f>
        <v>Below 0.8</v>
      </c>
    </row>
    <row r="6591" spans="1:25" x14ac:dyDescent="0.3">
      <c r="A6591" t="s">
        <v>6646</v>
      </c>
      <c r="B6591" s="1">
        <v>46081.732638888891</v>
      </c>
      <c r="C6591" s="2">
        <v>46081</v>
      </c>
      <c r="D6591">
        <v>17</v>
      </c>
      <c r="E6591" t="s">
        <v>25</v>
      </c>
      <c r="F6591" t="s">
        <v>26</v>
      </c>
      <c r="G6591">
        <v>4</v>
      </c>
      <c r="H6591">
        <v>111.16</v>
      </c>
      <c r="I6591">
        <v>104.67</v>
      </c>
      <c r="J6591">
        <v>1</v>
      </c>
      <c r="K6591">
        <v>6.3</v>
      </c>
      <c r="L6591">
        <v>8.8000000000000007</v>
      </c>
      <c r="M6591">
        <v>97</v>
      </c>
      <c r="N6591" t="s">
        <v>27</v>
      </c>
      <c r="O6591">
        <v>0.81699999999999995</v>
      </c>
      <c r="P6591" t="s">
        <v>28</v>
      </c>
      <c r="Q6591" t="s">
        <v>29</v>
      </c>
      <c r="R6591">
        <v>4.4400000000000004</v>
      </c>
      <c r="S6591">
        <v>7</v>
      </c>
      <c r="T6591">
        <v>-6.49</v>
      </c>
      <c r="U6591">
        <v>2.5</v>
      </c>
      <c r="V6591" t="s">
        <v>262</v>
      </c>
      <c r="W6591" t="s">
        <v>45</v>
      </c>
      <c r="X6591">
        <v>1</v>
      </c>
      <c r="Y6591" t="str">
        <f>IF(tblRides[[#This Row],[supply_demand_ratio]]&lt;0.8,"Below 0.8",IF(tblRides[[#This Row],[supply_demand_ratio]]&lt;1,"Between 0.8-1.0",IF(tblRides[[#This Row],[supply_demand_ratio]]&lt;=1.2,"Between 1.0-1.2","Above 1.2")))</f>
        <v>Between 0.8-1.0</v>
      </c>
    </row>
    <row r="6592" spans="1:25" x14ac:dyDescent="0.3">
      <c r="A6592" t="s">
        <v>6647</v>
      </c>
      <c r="B6592" s="1">
        <v>46081.734027777777</v>
      </c>
      <c r="C6592" s="2">
        <v>46081</v>
      </c>
      <c r="D6592">
        <v>17</v>
      </c>
      <c r="E6592" t="s">
        <v>43</v>
      </c>
      <c r="F6592" t="s">
        <v>26</v>
      </c>
      <c r="G6592">
        <v>7.1</v>
      </c>
      <c r="H6592">
        <v>153.21</v>
      </c>
      <c r="I6592">
        <v>148.71</v>
      </c>
      <c r="J6592">
        <v>1.1000000000000001</v>
      </c>
      <c r="K6592">
        <v>6</v>
      </c>
      <c r="L6592">
        <v>4.4000000000000004</v>
      </c>
      <c r="M6592">
        <v>51</v>
      </c>
      <c r="N6592" t="s">
        <v>41</v>
      </c>
      <c r="O6592">
        <v>1.2210000000000001</v>
      </c>
      <c r="P6592" t="s">
        <v>28</v>
      </c>
      <c r="Q6592" t="s">
        <v>29</v>
      </c>
      <c r="R6592">
        <v>5</v>
      </c>
      <c r="S6592">
        <v>39</v>
      </c>
      <c r="T6592">
        <v>-4.5</v>
      </c>
      <c r="U6592">
        <v>-1.6</v>
      </c>
      <c r="V6592" t="s">
        <v>262</v>
      </c>
      <c r="W6592" t="s">
        <v>45</v>
      </c>
      <c r="X6592">
        <v>1</v>
      </c>
      <c r="Y6592" t="str">
        <f>IF(tblRides[[#This Row],[supply_demand_ratio]]&lt;0.8,"Below 0.8",IF(tblRides[[#This Row],[supply_demand_ratio]]&lt;1,"Between 0.8-1.0",IF(tblRides[[#This Row],[supply_demand_ratio]]&lt;=1.2,"Between 1.0-1.2","Above 1.2")))</f>
        <v>Above 1.2</v>
      </c>
    </row>
    <row r="6593" spans="1:25" x14ac:dyDescent="0.3">
      <c r="A6593" t="s">
        <v>6648</v>
      </c>
      <c r="B6593" s="1">
        <v>46081.736111111109</v>
      </c>
      <c r="C6593" s="2">
        <v>46081</v>
      </c>
      <c r="D6593">
        <v>17</v>
      </c>
      <c r="E6593" t="s">
        <v>25</v>
      </c>
      <c r="F6593" t="s">
        <v>26</v>
      </c>
      <c r="G6593">
        <v>5.8</v>
      </c>
      <c r="H6593">
        <v>146.16999999999999</v>
      </c>
      <c r="J6593">
        <v>1.2</v>
      </c>
      <c r="K6593">
        <v>4.7</v>
      </c>
      <c r="L6593">
        <v>1</v>
      </c>
      <c r="M6593">
        <v>104</v>
      </c>
      <c r="N6593" t="s">
        <v>27</v>
      </c>
      <c r="O6593">
        <v>0.78700000000000003</v>
      </c>
      <c r="P6593" t="s">
        <v>58</v>
      </c>
      <c r="Q6593" t="s">
        <v>74</v>
      </c>
      <c r="R6593">
        <v>5</v>
      </c>
      <c r="S6593">
        <v>28</v>
      </c>
      <c r="U6593">
        <v>-3.7</v>
      </c>
      <c r="V6593" t="s">
        <v>262</v>
      </c>
      <c r="W6593" t="s">
        <v>31</v>
      </c>
      <c r="X6593">
        <v>0</v>
      </c>
      <c r="Y6593" t="str">
        <f>IF(tblRides[[#This Row],[supply_demand_ratio]]&lt;0.8,"Below 0.8",IF(tblRides[[#This Row],[supply_demand_ratio]]&lt;1,"Between 0.8-1.0",IF(tblRides[[#This Row],[supply_demand_ratio]]&lt;=1.2,"Between 1.0-1.2","Above 1.2")))</f>
        <v>Below 0.8</v>
      </c>
    </row>
    <row r="6594" spans="1:25" x14ac:dyDescent="0.3">
      <c r="A6594" t="s">
        <v>6649</v>
      </c>
      <c r="B6594" s="1">
        <v>46081.736111111109</v>
      </c>
      <c r="C6594" s="2">
        <v>46081</v>
      </c>
      <c r="D6594">
        <v>17</v>
      </c>
      <c r="E6594" t="s">
        <v>62</v>
      </c>
      <c r="F6594" t="s">
        <v>34</v>
      </c>
      <c r="G6594">
        <v>4.4000000000000004</v>
      </c>
      <c r="H6594">
        <v>104.87</v>
      </c>
      <c r="J6594">
        <v>1</v>
      </c>
      <c r="K6594">
        <v>3.1</v>
      </c>
      <c r="L6594">
        <v>7.2</v>
      </c>
      <c r="M6594">
        <v>41</v>
      </c>
      <c r="N6594" t="s">
        <v>41</v>
      </c>
      <c r="O6594">
        <v>0.97299999999999998</v>
      </c>
      <c r="P6594" t="s">
        <v>58</v>
      </c>
      <c r="Q6594" t="s">
        <v>88</v>
      </c>
      <c r="R6594">
        <v>4.8499999999999996</v>
      </c>
      <c r="S6594">
        <v>0</v>
      </c>
      <c r="U6594">
        <v>4.0999999999999996</v>
      </c>
      <c r="V6594" t="s">
        <v>262</v>
      </c>
      <c r="W6594" t="s">
        <v>31</v>
      </c>
      <c r="X6594">
        <v>0</v>
      </c>
      <c r="Y6594" t="str">
        <f>IF(tblRides[[#This Row],[supply_demand_ratio]]&lt;0.8,"Below 0.8",IF(tblRides[[#This Row],[supply_demand_ratio]]&lt;1,"Between 0.8-1.0",IF(tblRides[[#This Row],[supply_demand_ratio]]&lt;=1.2,"Between 1.0-1.2","Above 1.2")))</f>
        <v>Between 0.8-1.0</v>
      </c>
    </row>
    <row r="6595" spans="1:25" x14ac:dyDescent="0.3">
      <c r="A6595" t="s">
        <v>6650</v>
      </c>
      <c r="B6595" s="1">
        <v>46081.741666666669</v>
      </c>
      <c r="C6595" s="2">
        <v>46081</v>
      </c>
      <c r="D6595">
        <v>17</v>
      </c>
      <c r="E6595" t="s">
        <v>33</v>
      </c>
      <c r="F6595" t="s">
        <v>26</v>
      </c>
      <c r="G6595">
        <v>10.1</v>
      </c>
      <c r="H6595">
        <v>184.05</v>
      </c>
      <c r="I6595">
        <v>177.94</v>
      </c>
      <c r="J6595">
        <v>1</v>
      </c>
      <c r="K6595">
        <v>3.9</v>
      </c>
      <c r="L6595">
        <v>5.6</v>
      </c>
      <c r="M6595">
        <v>82</v>
      </c>
      <c r="N6595" t="s">
        <v>27</v>
      </c>
      <c r="O6595">
        <v>0.91900000000000004</v>
      </c>
      <c r="P6595" t="s">
        <v>28</v>
      </c>
      <c r="Q6595" t="s">
        <v>29</v>
      </c>
      <c r="R6595">
        <v>4.5</v>
      </c>
      <c r="S6595">
        <v>31</v>
      </c>
      <c r="T6595">
        <v>-6.11</v>
      </c>
      <c r="U6595">
        <v>1.7</v>
      </c>
      <c r="V6595" t="s">
        <v>262</v>
      </c>
      <c r="W6595" t="s">
        <v>31</v>
      </c>
      <c r="X6595">
        <v>1</v>
      </c>
      <c r="Y6595" t="str">
        <f>IF(tblRides[[#This Row],[supply_demand_ratio]]&lt;0.8,"Below 0.8",IF(tblRides[[#This Row],[supply_demand_ratio]]&lt;1,"Between 0.8-1.0",IF(tblRides[[#This Row],[supply_demand_ratio]]&lt;=1.2,"Between 1.0-1.2","Above 1.2")))</f>
        <v>Between 0.8-1.0</v>
      </c>
    </row>
    <row r="6596" spans="1:25" x14ac:dyDescent="0.3">
      <c r="A6596" t="s">
        <v>6651</v>
      </c>
      <c r="B6596" s="1">
        <v>46081.749305555553</v>
      </c>
      <c r="C6596" s="2">
        <v>46081</v>
      </c>
      <c r="D6596">
        <v>17</v>
      </c>
      <c r="E6596" t="s">
        <v>43</v>
      </c>
      <c r="F6596" t="s">
        <v>26</v>
      </c>
      <c r="G6596">
        <v>3.9</v>
      </c>
      <c r="H6596">
        <v>94.77</v>
      </c>
      <c r="J6596">
        <v>1</v>
      </c>
      <c r="K6596">
        <v>5.3</v>
      </c>
      <c r="L6596">
        <v>5.5</v>
      </c>
      <c r="M6596">
        <v>53</v>
      </c>
      <c r="N6596" t="s">
        <v>41</v>
      </c>
      <c r="O6596">
        <v>1.1160000000000001</v>
      </c>
      <c r="P6596" t="s">
        <v>58</v>
      </c>
      <c r="Q6596" t="s">
        <v>88</v>
      </c>
      <c r="R6596">
        <v>4.7</v>
      </c>
      <c r="S6596">
        <v>3</v>
      </c>
      <c r="U6596">
        <v>0.2</v>
      </c>
      <c r="V6596" t="s">
        <v>262</v>
      </c>
      <c r="W6596" t="s">
        <v>45</v>
      </c>
      <c r="X6596">
        <v>0</v>
      </c>
      <c r="Y6596" t="str">
        <f>IF(tblRides[[#This Row],[supply_demand_ratio]]&lt;0.8,"Below 0.8",IF(tblRides[[#This Row],[supply_demand_ratio]]&lt;1,"Between 0.8-1.0",IF(tblRides[[#This Row],[supply_demand_ratio]]&lt;=1.2,"Between 1.0-1.2","Above 1.2")))</f>
        <v>Between 1.0-1.2</v>
      </c>
    </row>
    <row r="6597" spans="1:25" x14ac:dyDescent="0.3">
      <c r="A6597" t="s">
        <v>6652</v>
      </c>
      <c r="B6597" s="1">
        <v>46081.750694444447</v>
      </c>
      <c r="C6597" s="2">
        <v>46081</v>
      </c>
      <c r="D6597">
        <v>18</v>
      </c>
      <c r="E6597" t="s">
        <v>25</v>
      </c>
      <c r="F6597" t="s">
        <v>26</v>
      </c>
      <c r="G6597">
        <v>7.7</v>
      </c>
      <c r="H6597">
        <v>205.17</v>
      </c>
      <c r="J6597">
        <v>1.4</v>
      </c>
      <c r="K6597">
        <v>6.7</v>
      </c>
      <c r="L6597">
        <v>5</v>
      </c>
      <c r="M6597">
        <v>112</v>
      </c>
      <c r="N6597" t="s">
        <v>72</v>
      </c>
      <c r="O6597">
        <v>0.56299999999999994</v>
      </c>
      <c r="P6597" t="s">
        <v>37</v>
      </c>
      <c r="Q6597" t="s">
        <v>103</v>
      </c>
      <c r="R6597">
        <v>4.42</v>
      </c>
      <c r="S6597">
        <v>6</v>
      </c>
      <c r="U6597">
        <v>-1.7</v>
      </c>
      <c r="V6597" t="s">
        <v>262</v>
      </c>
      <c r="W6597" t="s">
        <v>45</v>
      </c>
      <c r="X6597">
        <v>0</v>
      </c>
      <c r="Y6597" t="str">
        <f>IF(tblRides[[#This Row],[supply_demand_ratio]]&lt;0.8,"Below 0.8",IF(tblRides[[#This Row],[supply_demand_ratio]]&lt;1,"Between 0.8-1.0",IF(tblRides[[#This Row],[supply_demand_ratio]]&lt;=1.2,"Between 1.0-1.2","Above 1.2")))</f>
        <v>Below 0.8</v>
      </c>
    </row>
    <row r="6598" spans="1:25" x14ac:dyDescent="0.3">
      <c r="A6598" t="s">
        <v>6653</v>
      </c>
      <c r="B6598" s="1">
        <v>46081.762499999997</v>
      </c>
      <c r="C6598" s="2">
        <v>46081</v>
      </c>
      <c r="D6598">
        <v>18</v>
      </c>
      <c r="E6598" t="s">
        <v>43</v>
      </c>
      <c r="F6598" t="s">
        <v>26</v>
      </c>
      <c r="G6598">
        <v>2.8</v>
      </c>
      <c r="H6598">
        <v>80.88</v>
      </c>
      <c r="I6598">
        <v>79.06</v>
      </c>
      <c r="J6598">
        <v>1.1000000000000001</v>
      </c>
      <c r="K6598">
        <v>3.6</v>
      </c>
      <c r="L6598">
        <v>5.4</v>
      </c>
      <c r="M6598">
        <v>54</v>
      </c>
      <c r="N6598" t="s">
        <v>41</v>
      </c>
      <c r="O6598">
        <v>1.111</v>
      </c>
      <c r="P6598" t="s">
        <v>28</v>
      </c>
      <c r="Q6598" t="s">
        <v>29</v>
      </c>
      <c r="R6598">
        <v>4.5999999999999996</v>
      </c>
      <c r="S6598">
        <v>1</v>
      </c>
      <c r="T6598">
        <v>-1.82</v>
      </c>
      <c r="U6598">
        <v>1.8</v>
      </c>
      <c r="V6598" t="s">
        <v>262</v>
      </c>
      <c r="W6598" t="s">
        <v>31</v>
      </c>
      <c r="X6598">
        <v>1</v>
      </c>
      <c r="Y6598" t="str">
        <f>IF(tblRides[[#This Row],[supply_demand_ratio]]&lt;0.8,"Below 0.8",IF(tblRides[[#This Row],[supply_demand_ratio]]&lt;1,"Between 0.8-1.0",IF(tblRides[[#This Row],[supply_demand_ratio]]&lt;=1.2,"Between 1.0-1.2","Above 1.2")))</f>
        <v>Between 1.0-1.2</v>
      </c>
    </row>
    <row r="6599" spans="1:25" x14ac:dyDescent="0.3">
      <c r="A6599" t="s">
        <v>6654</v>
      </c>
      <c r="B6599" s="1">
        <v>46081.777083333334</v>
      </c>
      <c r="C6599" s="2">
        <v>46081</v>
      </c>
      <c r="D6599">
        <v>18</v>
      </c>
      <c r="E6599" t="s">
        <v>43</v>
      </c>
      <c r="F6599" t="s">
        <v>26</v>
      </c>
      <c r="G6599">
        <v>21.1</v>
      </c>
      <c r="H6599">
        <v>309.44</v>
      </c>
      <c r="I6599">
        <v>329.75</v>
      </c>
      <c r="J6599">
        <v>1</v>
      </c>
      <c r="K6599">
        <v>7.8</v>
      </c>
      <c r="L6599">
        <v>6.1</v>
      </c>
      <c r="M6599">
        <v>51</v>
      </c>
      <c r="N6599" t="s">
        <v>27</v>
      </c>
      <c r="O6599">
        <v>0.78300000000000003</v>
      </c>
      <c r="P6599" t="s">
        <v>28</v>
      </c>
      <c r="Q6599" t="s">
        <v>29</v>
      </c>
      <c r="R6599">
        <v>4.4000000000000004</v>
      </c>
      <c r="S6599">
        <v>9</v>
      </c>
      <c r="T6599">
        <v>20.309999999999999</v>
      </c>
      <c r="U6599">
        <v>-1.7</v>
      </c>
      <c r="V6599" t="s">
        <v>262</v>
      </c>
      <c r="W6599" t="s">
        <v>45</v>
      </c>
      <c r="X6599">
        <v>1</v>
      </c>
      <c r="Y6599" t="str">
        <f>IF(tblRides[[#This Row],[supply_demand_ratio]]&lt;0.8,"Below 0.8",IF(tblRides[[#This Row],[supply_demand_ratio]]&lt;1,"Between 0.8-1.0",IF(tblRides[[#This Row],[supply_demand_ratio]]&lt;=1.2,"Between 1.0-1.2","Above 1.2")))</f>
        <v>Below 0.8</v>
      </c>
    </row>
    <row r="6600" spans="1:25" x14ac:dyDescent="0.3">
      <c r="A6600" t="s">
        <v>6655</v>
      </c>
      <c r="B6600" s="1">
        <v>46081.777777777781</v>
      </c>
      <c r="C6600" s="2">
        <v>46081</v>
      </c>
      <c r="D6600">
        <v>18</v>
      </c>
      <c r="E6600" t="s">
        <v>36</v>
      </c>
      <c r="F6600" t="s">
        <v>26</v>
      </c>
      <c r="G6600">
        <v>5.8</v>
      </c>
      <c r="H6600">
        <v>155.38999999999999</v>
      </c>
      <c r="J6600">
        <v>1.3</v>
      </c>
      <c r="K6600">
        <v>10.7</v>
      </c>
      <c r="L6600">
        <v>10.1</v>
      </c>
      <c r="M6600">
        <v>86</v>
      </c>
      <c r="N6600" t="s">
        <v>27</v>
      </c>
      <c r="O6600">
        <v>0.67700000000000005</v>
      </c>
      <c r="P6600" t="s">
        <v>58</v>
      </c>
      <c r="Q6600" t="s">
        <v>108</v>
      </c>
      <c r="R6600">
        <v>4.6399999999999997</v>
      </c>
      <c r="S6600">
        <v>6</v>
      </c>
      <c r="U6600">
        <v>-0.6</v>
      </c>
      <c r="V6600" t="s">
        <v>262</v>
      </c>
      <c r="W6600" t="s">
        <v>77</v>
      </c>
      <c r="X6600">
        <v>0</v>
      </c>
      <c r="Y6600" t="str">
        <f>IF(tblRides[[#This Row],[supply_demand_ratio]]&lt;0.8,"Below 0.8",IF(tblRides[[#This Row],[supply_demand_ratio]]&lt;1,"Between 0.8-1.0",IF(tblRides[[#This Row],[supply_demand_ratio]]&lt;=1.2,"Between 1.0-1.2","Above 1.2")))</f>
        <v>Below 0.8</v>
      </c>
    </row>
    <row r="6601" spans="1:25" x14ac:dyDescent="0.3">
      <c r="A6601" t="s">
        <v>6656</v>
      </c>
      <c r="B6601" s="1">
        <v>46081.786805555559</v>
      </c>
      <c r="C6601" s="2">
        <v>46081</v>
      </c>
      <c r="D6601">
        <v>18</v>
      </c>
      <c r="E6601" t="s">
        <v>25</v>
      </c>
      <c r="F6601" t="s">
        <v>26</v>
      </c>
      <c r="G6601">
        <v>4</v>
      </c>
      <c r="H6601">
        <v>110.51</v>
      </c>
      <c r="I6601">
        <v>102.73</v>
      </c>
      <c r="J6601">
        <v>1.1000000000000001</v>
      </c>
      <c r="K6601">
        <v>8.4</v>
      </c>
      <c r="L6601">
        <v>11.9</v>
      </c>
      <c r="M6601">
        <v>74</v>
      </c>
      <c r="N6601" t="s">
        <v>27</v>
      </c>
      <c r="O6601">
        <v>0.624</v>
      </c>
      <c r="P6601" t="s">
        <v>28</v>
      </c>
      <c r="Q6601" t="s">
        <v>29</v>
      </c>
      <c r="R6601">
        <v>4.6500000000000004</v>
      </c>
      <c r="S6601">
        <v>5</v>
      </c>
      <c r="T6601">
        <v>-7.78</v>
      </c>
      <c r="U6601">
        <v>3.5</v>
      </c>
      <c r="V6601" t="s">
        <v>262</v>
      </c>
      <c r="W6601" t="s">
        <v>45</v>
      </c>
      <c r="X6601">
        <v>1</v>
      </c>
      <c r="Y6601" t="str">
        <f>IF(tblRides[[#This Row],[supply_demand_ratio]]&lt;0.8,"Below 0.8",IF(tblRides[[#This Row],[supply_demand_ratio]]&lt;1,"Between 0.8-1.0",IF(tblRides[[#This Row],[supply_demand_ratio]]&lt;=1.2,"Between 1.0-1.2","Above 1.2")))</f>
        <v>Below 0.8</v>
      </c>
    </row>
    <row r="6602" spans="1:25" x14ac:dyDescent="0.3">
      <c r="A6602" t="s">
        <v>6657</v>
      </c>
      <c r="B6602" s="1">
        <v>46081.79583333333</v>
      </c>
      <c r="C6602" s="2">
        <v>46081</v>
      </c>
      <c r="D6602">
        <v>19</v>
      </c>
      <c r="E6602" t="s">
        <v>36</v>
      </c>
      <c r="F6602" t="s">
        <v>26</v>
      </c>
      <c r="G6602">
        <v>4.2</v>
      </c>
      <c r="H6602">
        <v>130.63</v>
      </c>
      <c r="J6602">
        <v>1.2</v>
      </c>
      <c r="K6602">
        <v>5.7</v>
      </c>
      <c r="L6602">
        <v>8.4</v>
      </c>
      <c r="M6602">
        <v>87</v>
      </c>
      <c r="N6602" t="s">
        <v>72</v>
      </c>
      <c r="O6602">
        <v>0.63900000000000001</v>
      </c>
      <c r="P6602" t="s">
        <v>58</v>
      </c>
      <c r="Q6602" t="s">
        <v>59</v>
      </c>
      <c r="R6602">
        <v>4.59</v>
      </c>
      <c r="S6602">
        <v>6</v>
      </c>
      <c r="U6602">
        <v>2.7</v>
      </c>
      <c r="V6602" t="s">
        <v>262</v>
      </c>
      <c r="W6602" t="s">
        <v>45</v>
      </c>
      <c r="X6602">
        <v>0</v>
      </c>
      <c r="Y6602" t="str">
        <f>IF(tblRides[[#This Row],[supply_demand_ratio]]&lt;0.8,"Below 0.8",IF(tblRides[[#This Row],[supply_demand_ratio]]&lt;1,"Between 0.8-1.0",IF(tblRides[[#This Row],[supply_demand_ratio]]&lt;=1.2,"Between 1.0-1.2","Above 1.2")))</f>
        <v>Below 0.8</v>
      </c>
    </row>
    <row r="6603" spans="1:25" x14ac:dyDescent="0.3">
      <c r="A6603" t="s">
        <v>6658</v>
      </c>
      <c r="B6603" s="1">
        <v>46081.805555555555</v>
      </c>
      <c r="C6603" s="2">
        <v>46081</v>
      </c>
      <c r="D6603">
        <v>19</v>
      </c>
      <c r="E6603" t="s">
        <v>25</v>
      </c>
      <c r="F6603" t="s">
        <v>26</v>
      </c>
      <c r="G6603">
        <v>5.4</v>
      </c>
      <c r="H6603">
        <v>161.41</v>
      </c>
      <c r="I6603">
        <v>160.84</v>
      </c>
      <c r="J6603">
        <v>1.4</v>
      </c>
      <c r="K6603">
        <v>10.5</v>
      </c>
      <c r="L6603">
        <v>13</v>
      </c>
      <c r="M6603">
        <v>94</v>
      </c>
      <c r="N6603" t="s">
        <v>72</v>
      </c>
      <c r="O6603">
        <v>0.53200000000000003</v>
      </c>
      <c r="P6603" t="s">
        <v>28</v>
      </c>
      <c r="Q6603" t="s">
        <v>29</v>
      </c>
      <c r="R6603">
        <v>4.53</v>
      </c>
      <c r="S6603">
        <v>4</v>
      </c>
      <c r="T6603">
        <v>-0.56999999999999995</v>
      </c>
      <c r="U6603">
        <v>2.5</v>
      </c>
      <c r="V6603" t="s">
        <v>262</v>
      </c>
      <c r="W6603" t="s">
        <v>77</v>
      </c>
      <c r="X6603">
        <v>1</v>
      </c>
      <c r="Y6603" t="str">
        <f>IF(tblRides[[#This Row],[supply_demand_ratio]]&lt;0.8,"Below 0.8",IF(tblRides[[#This Row],[supply_demand_ratio]]&lt;1,"Between 0.8-1.0",IF(tblRides[[#This Row],[supply_demand_ratio]]&lt;=1.2,"Between 1.0-1.2","Above 1.2")))</f>
        <v>Below 0.8</v>
      </c>
    </row>
    <row r="6604" spans="1:25" x14ac:dyDescent="0.3">
      <c r="A6604" t="s">
        <v>6659</v>
      </c>
      <c r="B6604" s="1">
        <v>46081.806250000001</v>
      </c>
      <c r="C6604" s="2">
        <v>46081</v>
      </c>
      <c r="D6604">
        <v>19</v>
      </c>
      <c r="E6604" t="s">
        <v>25</v>
      </c>
      <c r="F6604" t="s">
        <v>26</v>
      </c>
      <c r="G6604">
        <v>5.3</v>
      </c>
      <c r="H6604">
        <v>188.38</v>
      </c>
      <c r="I6604">
        <v>192.67</v>
      </c>
      <c r="J6604">
        <v>1.5</v>
      </c>
      <c r="K6604">
        <v>7.5</v>
      </c>
      <c r="L6604">
        <v>11.6</v>
      </c>
      <c r="M6604">
        <v>97</v>
      </c>
      <c r="N6604" t="s">
        <v>72</v>
      </c>
      <c r="O6604">
        <v>0.57499999999999996</v>
      </c>
      <c r="P6604" t="s">
        <v>28</v>
      </c>
      <c r="Q6604" t="s">
        <v>29</v>
      </c>
      <c r="R6604">
        <v>4.6900000000000004</v>
      </c>
      <c r="S6604">
        <v>8</v>
      </c>
      <c r="T6604">
        <v>4.29</v>
      </c>
      <c r="U6604">
        <v>4.0999999999999996</v>
      </c>
      <c r="V6604" t="s">
        <v>262</v>
      </c>
      <c r="W6604" t="s">
        <v>45</v>
      </c>
      <c r="X6604">
        <v>1</v>
      </c>
      <c r="Y6604" t="str">
        <f>IF(tblRides[[#This Row],[supply_demand_ratio]]&lt;0.8,"Below 0.8",IF(tblRides[[#This Row],[supply_demand_ratio]]&lt;1,"Between 0.8-1.0",IF(tblRides[[#This Row],[supply_demand_ratio]]&lt;=1.2,"Between 1.0-1.2","Above 1.2")))</f>
        <v>Below 0.8</v>
      </c>
    </row>
    <row r="6605" spans="1:25" x14ac:dyDescent="0.3">
      <c r="A6605" t="s">
        <v>6660</v>
      </c>
      <c r="B6605" s="1">
        <v>46081.808333333334</v>
      </c>
      <c r="C6605" s="2">
        <v>46081</v>
      </c>
      <c r="D6605">
        <v>19</v>
      </c>
      <c r="E6605" t="s">
        <v>62</v>
      </c>
      <c r="F6605" t="s">
        <v>26</v>
      </c>
      <c r="G6605">
        <v>1.7</v>
      </c>
      <c r="H6605">
        <v>71.63</v>
      </c>
      <c r="I6605">
        <v>68.510000000000005</v>
      </c>
      <c r="J6605">
        <v>1.1000000000000001</v>
      </c>
      <c r="K6605">
        <v>8.8000000000000007</v>
      </c>
      <c r="L6605">
        <v>6.3</v>
      </c>
      <c r="M6605">
        <v>45</v>
      </c>
      <c r="N6605" t="s">
        <v>41</v>
      </c>
      <c r="O6605">
        <v>0.94699999999999995</v>
      </c>
      <c r="P6605" t="s">
        <v>28</v>
      </c>
      <c r="Q6605" t="s">
        <v>29</v>
      </c>
      <c r="R6605">
        <v>4.83</v>
      </c>
      <c r="S6605">
        <v>27</v>
      </c>
      <c r="T6605">
        <v>-3.12</v>
      </c>
      <c r="U6605">
        <v>-2.5</v>
      </c>
      <c r="V6605" t="s">
        <v>262</v>
      </c>
      <c r="W6605" t="s">
        <v>45</v>
      </c>
      <c r="X6605">
        <v>1</v>
      </c>
      <c r="Y6605" t="str">
        <f>IF(tblRides[[#This Row],[supply_demand_ratio]]&lt;0.8,"Below 0.8",IF(tblRides[[#This Row],[supply_demand_ratio]]&lt;1,"Between 0.8-1.0",IF(tblRides[[#This Row],[supply_demand_ratio]]&lt;=1.2,"Between 1.0-1.2","Above 1.2")))</f>
        <v>Between 0.8-1.0</v>
      </c>
    </row>
    <row r="6606" spans="1:25" x14ac:dyDescent="0.3">
      <c r="A6606" t="s">
        <v>6661</v>
      </c>
      <c r="B6606" s="1">
        <v>46081.809027777781</v>
      </c>
      <c r="C6606" s="2">
        <v>46081</v>
      </c>
      <c r="D6606">
        <v>19</v>
      </c>
      <c r="E6606" t="s">
        <v>25</v>
      </c>
      <c r="F6606" t="s">
        <v>26</v>
      </c>
      <c r="G6606">
        <v>11.8</v>
      </c>
      <c r="H6606">
        <v>277.52</v>
      </c>
      <c r="I6606">
        <v>275.51</v>
      </c>
      <c r="J6606">
        <v>1.3</v>
      </c>
      <c r="K6606">
        <v>8.6999999999999993</v>
      </c>
      <c r="L6606">
        <v>12.5</v>
      </c>
      <c r="M6606">
        <v>113</v>
      </c>
      <c r="N6606" t="s">
        <v>72</v>
      </c>
      <c r="O6606">
        <v>0.71099999999999997</v>
      </c>
      <c r="P6606" t="s">
        <v>28</v>
      </c>
      <c r="Q6606" t="s">
        <v>29</v>
      </c>
      <c r="R6606">
        <v>4.9800000000000004</v>
      </c>
      <c r="S6606">
        <v>3</v>
      </c>
      <c r="T6606">
        <v>-2.0099999999999998</v>
      </c>
      <c r="U6606">
        <v>3.8</v>
      </c>
      <c r="V6606" t="s">
        <v>262</v>
      </c>
      <c r="W6606" t="s">
        <v>45</v>
      </c>
      <c r="X6606">
        <v>1</v>
      </c>
      <c r="Y6606" t="str">
        <f>IF(tblRides[[#This Row],[supply_demand_ratio]]&lt;0.8,"Below 0.8",IF(tblRides[[#This Row],[supply_demand_ratio]]&lt;1,"Between 0.8-1.0",IF(tblRides[[#This Row],[supply_demand_ratio]]&lt;=1.2,"Between 1.0-1.2","Above 1.2")))</f>
        <v>Below 0.8</v>
      </c>
    </row>
    <row r="6607" spans="1:25" x14ac:dyDescent="0.3">
      <c r="A6607" t="s">
        <v>6662</v>
      </c>
      <c r="B6607" s="1">
        <v>46081.818055555559</v>
      </c>
      <c r="C6607" s="2">
        <v>46081</v>
      </c>
      <c r="D6607">
        <v>19</v>
      </c>
      <c r="E6607" t="s">
        <v>25</v>
      </c>
      <c r="F6607" t="s">
        <v>26</v>
      </c>
      <c r="G6607">
        <v>4</v>
      </c>
      <c r="H6607">
        <v>133.9</v>
      </c>
      <c r="I6607">
        <v>129.65</v>
      </c>
      <c r="J6607">
        <v>1.2</v>
      </c>
      <c r="K6607">
        <v>6.3</v>
      </c>
      <c r="L6607">
        <v>10</v>
      </c>
      <c r="M6607">
        <v>94</v>
      </c>
      <c r="N6607" t="s">
        <v>72</v>
      </c>
      <c r="O6607">
        <v>0.624</v>
      </c>
      <c r="P6607" t="s">
        <v>28</v>
      </c>
      <c r="Q6607" t="s">
        <v>29</v>
      </c>
      <c r="R6607">
        <v>4.58</v>
      </c>
      <c r="S6607">
        <v>18</v>
      </c>
      <c r="T6607">
        <v>-4.25</v>
      </c>
      <c r="U6607">
        <v>3.7</v>
      </c>
      <c r="V6607" t="s">
        <v>262</v>
      </c>
      <c r="W6607" t="s">
        <v>45</v>
      </c>
      <c r="X6607">
        <v>1</v>
      </c>
      <c r="Y6607" t="str">
        <f>IF(tblRides[[#This Row],[supply_demand_ratio]]&lt;0.8,"Below 0.8",IF(tblRides[[#This Row],[supply_demand_ratio]]&lt;1,"Between 0.8-1.0",IF(tblRides[[#This Row],[supply_demand_ratio]]&lt;=1.2,"Between 1.0-1.2","Above 1.2")))</f>
        <v>Below 0.8</v>
      </c>
    </row>
    <row r="6608" spans="1:25" x14ac:dyDescent="0.3">
      <c r="A6608" t="s">
        <v>6663</v>
      </c>
      <c r="B6608" s="1">
        <v>46081.818055555559</v>
      </c>
      <c r="C6608" s="2">
        <v>46081</v>
      </c>
      <c r="D6608">
        <v>19</v>
      </c>
      <c r="E6608" t="s">
        <v>33</v>
      </c>
      <c r="F6608" t="s">
        <v>26</v>
      </c>
      <c r="G6608">
        <v>18.2</v>
      </c>
      <c r="H6608">
        <v>455.71</v>
      </c>
      <c r="I6608">
        <v>466.12</v>
      </c>
      <c r="J6608">
        <v>1.4</v>
      </c>
      <c r="K6608">
        <v>8.5</v>
      </c>
      <c r="L6608">
        <v>13</v>
      </c>
      <c r="M6608">
        <v>67</v>
      </c>
      <c r="N6608" t="s">
        <v>72</v>
      </c>
      <c r="O6608">
        <v>0.59299999999999997</v>
      </c>
      <c r="P6608" t="s">
        <v>28</v>
      </c>
      <c r="Q6608" t="s">
        <v>29</v>
      </c>
      <c r="R6608">
        <v>4.84</v>
      </c>
      <c r="S6608">
        <v>9</v>
      </c>
      <c r="T6608">
        <v>10.41</v>
      </c>
      <c r="U6608">
        <v>4.5</v>
      </c>
      <c r="V6608" t="s">
        <v>262</v>
      </c>
      <c r="W6608" t="s">
        <v>45</v>
      </c>
      <c r="X6608">
        <v>1</v>
      </c>
      <c r="Y6608" t="str">
        <f>IF(tblRides[[#This Row],[supply_demand_ratio]]&lt;0.8,"Below 0.8",IF(tblRides[[#This Row],[supply_demand_ratio]]&lt;1,"Between 0.8-1.0",IF(tblRides[[#This Row],[supply_demand_ratio]]&lt;=1.2,"Between 1.0-1.2","Above 1.2")))</f>
        <v>Below 0.8</v>
      </c>
    </row>
    <row r="6609" spans="1:25" x14ac:dyDescent="0.3">
      <c r="A6609" t="s">
        <v>6664</v>
      </c>
      <c r="B6609" s="1">
        <v>46081.835416666669</v>
      </c>
      <c r="C6609" s="2">
        <v>46081</v>
      </c>
      <c r="D6609">
        <v>20</v>
      </c>
      <c r="E6609" t="s">
        <v>43</v>
      </c>
      <c r="F6609" t="s">
        <v>26</v>
      </c>
      <c r="G6609">
        <v>7.3</v>
      </c>
      <c r="H6609">
        <v>180.6</v>
      </c>
      <c r="J6609">
        <v>1.1000000000000001</v>
      </c>
      <c r="K6609">
        <v>2.9</v>
      </c>
      <c r="L6609">
        <v>4.8</v>
      </c>
      <c r="M6609">
        <v>45</v>
      </c>
      <c r="N6609" t="s">
        <v>41</v>
      </c>
      <c r="O6609">
        <v>0.89100000000000001</v>
      </c>
      <c r="P6609" t="s">
        <v>37</v>
      </c>
      <c r="Q6609" t="s">
        <v>103</v>
      </c>
      <c r="R6609">
        <v>4.83</v>
      </c>
      <c r="S6609">
        <v>11</v>
      </c>
      <c r="U6609">
        <v>1.9</v>
      </c>
      <c r="V6609" t="s">
        <v>262</v>
      </c>
      <c r="W6609" t="s">
        <v>31</v>
      </c>
      <c r="X6609">
        <v>0</v>
      </c>
      <c r="Y6609" t="str">
        <f>IF(tblRides[[#This Row],[supply_demand_ratio]]&lt;0.8,"Below 0.8",IF(tblRides[[#This Row],[supply_demand_ratio]]&lt;1,"Between 0.8-1.0",IF(tblRides[[#This Row],[supply_demand_ratio]]&lt;=1.2,"Between 1.0-1.2","Above 1.2")))</f>
        <v>Between 0.8-1.0</v>
      </c>
    </row>
    <row r="6610" spans="1:25" x14ac:dyDescent="0.3">
      <c r="A6610" t="s">
        <v>6665</v>
      </c>
      <c r="B6610" s="1">
        <v>46081.851388888892</v>
      </c>
      <c r="C6610" s="2">
        <v>46081</v>
      </c>
      <c r="D6610">
        <v>20</v>
      </c>
      <c r="E6610" t="s">
        <v>25</v>
      </c>
      <c r="F6610" t="s">
        <v>26</v>
      </c>
      <c r="G6610">
        <v>3.8</v>
      </c>
      <c r="H6610">
        <v>104.61</v>
      </c>
      <c r="I6610">
        <v>104.47</v>
      </c>
      <c r="J6610">
        <v>1.1000000000000001</v>
      </c>
      <c r="K6610">
        <v>7.9</v>
      </c>
      <c r="L6610">
        <v>9.1</v>
      </c>
      <c r="M6610">
        <v>98</v>
      </c>
      <c r="N6610" t="s">
        <v>72</v>
      </c>
      <c r="O6610">
        <v>0.66700000000000004</v>
      </c>
      <c r="P6610" t="s">
        <v>28</v>
      </c>
      <c r="Q6610" t="s">
        <v>29</v>
      </c>
      <c r="R6610">
        <v>4.79</v>
      </c>
      <c r="S6610">
        <v>7</v>
      </c>
      <c r="T6610">
        <v>-0.14000000000000001</v>
      </c>
      <c r="U6610">
        <v>1.2</v>
      </c>
      <c r="V6610" t="s">
        <v>262</v>
      </c>
      <c r="W6610" t="s">
        <v>45</v>
      </c>
      <c r="X6610">
        <v>1</v>
      </c>
      <c r="Y6610" t="str">
        <f>IF(tblRides[[#This Row],[supply_demand_ratio]]&lt;0.8,"Below 0.8",IF(tblRides[[#This Row],[supply_demand_ratio]]&lt;1,"Between 0.8-1.0",IF(tblRides[[#This Row],[supply_demand_ratio]]&lt;=1.2,"Between 1.0-1.2","Above 1.2")))</f>
        <v>Below 0.8</v>
      </c>
    </row>
    <row r="6611" spans="1:25" x14ac:dyDescent="0.3">
      <c r="A6611" t="s">
        <v>6666</v>
      </c>
      <c r="B6611" s="1">
        <v>46081.856944444444</v>
      </c>
      <c r="C6611" s="2">
        <v>46081</v>
      </c>
      <c r="D6611">
        <v>20</v>
      </c>
      <c r="E6611" t="s">
        <v>25</v>
      </c>
      <c r="F6611" t="s">
        <v>26</v>
      </c>
      <c r="G6611">
        <v>8.9</v>
      </c>
      <c r="H6611">
        <v>255.36</v>
      </c>
      <c r="I6611">
        <v>251.14</v>
      </c>
      <c r="J6611">
        <v>1.4</v>
      </c>
      <c r="K6611">
        <v>7.8</v>
      </c>
      <c r="L6611">
        <v>10.6</v>
      </c>
      <c r="M6611">
        <v>91</v>
      </c>
      <c r="N6611" t="s">
        <v>72</v>
      </c>
      <c r="O6611">
        <v>0.55500000000000005</v>
      </c>
      <c r="P6611" t="s">
        <v>28</v>
      </c>
      <c r="Q6611" t="s">
        <v>29</v>
      </c>
      <c r="R6611">
        <v>4.9000000000000004</v>
      </c>
      <c r="S6611">
        <v>4</v>
      </c>
      <c r="T6611">
        <v>-4.22</v>
      </c>
      <c r="U6611">
        <v>2.8</v>
      </c>
      <c r="V6611" t="s">
        <v>262</v>
      </c>
      <c r="W6611" t="s">
        <v>45</v>
      </c>
      <c r="X6611">
        <v>1</v>
      </c>
      <c r="Y6611" t="str">
        <f>IF(tblRides[[#This Row],[supply_demand_ratio]]&lt;0.8,"Below 0.8",IF(tblRides[[#This Row],[supply_demand_ratio]]&lt;1,"Between 0.8-1.0",IF(tblRides[[#This Row],[supply_demand_ratio]]&lt;=1.2,"Between 1.0-1.2","Above 1.2")))</f>
        <v>Below 0.8</v>
      </c>
    </row>
    <row r="6612" spans="1:25" x14ac:dyDescent="0.3">
      <c r="A6612" t="s">
        <v>6667</v>
      </c>
      <c r="B6612" s="1">
        <v>46081.85833333333</v>
      </c>
      <c r="C6612" s="2">
        <v>46081</v>
      </c>
      <c r="D6612">
        <v>20</v>
      </c>
      <c r="E6612" t="s">
        <v>25</v>
      </c>
      <c r="F6612" t="s">
        <v>34</v>
      </c>
      <c r="G6612">
        <v>5.9</v>
      </c>
      <c r="H6612">
        <v>156.57</v>
      </c>
      <c r="J6612">
        <v>1.3</v>
      </c>
      <c r="K6612">
        <v>12.5</v>
      </c>
      <c r="L6612">
        <v>16.899999999999999</v>
      </c>
      <c r="M6612">
        <v>88</v>
      </c>
      <c r="N6612" t="s">
        <v>72</v>
      </c>
      <c r="O6612">
        <v>0.57699999999999996</v>
      </c>
      <c r="P6612" t="s">
        <v>58</v>
      </c>
      <c r="Q6612" t="s">
        <v>59</v>
      </c>
      <c r="R6612">
        <v>4.75</v>
      </c>
      <c r="S6612">
        <v>0</v>
      </c>
      <c r="U6612">
        <v>4.4000000000000004</v>
      </c>
      <c r="V6612" t="s">
        <v>262</v>
      </c>
      <c r="W6612" t="s">
        <v>77</v>
      </c>
      <c r="X6612">
        <v>0</v>
      </c>
      <c r="Y6612" t="str">
        <f>IF(tblRides[[#This Row],[supply_demand_ratio]]&lt;0.8,"Below 0.8",IF(tblRides[[#This Row],[supply_demand_ratio]]&lt;1,"Between 0.8-1.0",IF(tblRides[[#This Row],[supply_demand_ratio]]&lt;=1.2,"Between 1.0-1.2","Above 1.2")))</f>
        <v>Below 0.8</v>
      </c>
    </row>
    <row r="6613" spans="1:25" x14ac:dyDescent="0.3">
      <c r="A6613" t="s">
        <v>6668</v>
      </c>
      <c r="B6613" s="1">
        <v>46081.868750000001</v>
      </c>
      <c r="C6613" s="2">
        <v>46081</v>
      </c>
      <c r="D6613">
        <v>20</v>
      </c>
      <c r="E6613" t="s">
        <v>33</v>
      </c>
      <c r="F6613" t="s">
        <v>34</v>
      </c>
      <c r="G6613">
        <v>18.5</v>
      </c>
      <c r="H6613">
        <v>462.46</v>
      </c>
      <c r="I6613">
        <v>455.91</v>
      </c>
      <c r="J6613">
        <v>1.3</v>
      </c>
      <c r="K6613">
        <v>8.1</v>
      </c>
      <c r="L6613">
        <v>9.1999999999999993</v>
      </c>
      <c r="M6613">
        <v>76</v>
      </c>
      <c r="N6613" t="s">
        <v>72</v>
      </c>
      <c r="O6613">
        <v>0.65</v>
      </c>
      <c r="P6613" t="s">
        <v>28</v>
      </c>
      <c r="Q6613" t="s">
        <v>29</v>
      </c>
      <c r="R6613">
        <v>4.71</v>
      </c>
      <c r="S6613">
        <v>0</v>
      </c>
      <c r="T6613">
        <v>-6.55</v>
      </c>
      <c r="U6613">
        <v>1.1000000000000001</v>
      </c>
      <c r="V6613" t="s">
        <v>262</v>
      </c>
      <c r="W6613" t="s">
        <v>45</v>
      </c>
      <c r="X6613">
        <v>1</v>
      </c>
      <c r="Y6613" t="str">
        <f>IF(tblRides[[#This Row],[supply_demand_ratio]]&lt;0.8,"Below 0.8",IF(tblRides[[#This Row],[supply_demand_ratio]]&lt;1,"Between 0.8-1.0",IF(tblRides[[#This Row],[supply_demand_ratio]]&lt;=1.2,"Between 1.0-1.2","Above 1.2")))</f>
        <v>Below 0.8</v>
      </c>
    </row>
    <row r="6614" spans="1:25" x14ac:dyDescent="0.3">
      <c r="A6614" t="s">
        <v>6669</v>
      </c>
      <c r="B6614" s="1">
        <v>46081.881944444445</v>
      </c>
      <c r="C6614" s="2">
        <v>46081</v>
      </c>
      <c r="D6614">
        <v>21</v>
      </c>
      <c r="E6614" t="s">
        <v>25</v>
      </c>
      <c r="F6614" t="s">
        <v>26</v>
      </c>
      <c r="G6614">
        <v>7.2</v>
      </c>
      <c r="H6614">
        <v>187.41</v>
      </c>
      <c r="J6614">
        <v>1.3</v>
      </c>
      <c r="K6614">
        <v>6.9</v>
      </c>
      <c r="L6614">
        <v>10.7</v>
      </c>
      <c r="M6614">
        <v>124</v>
      </c>
      <c r="N6614" t="s">
        <v>72</v>
      </c>
      <c r="O6614">
        <v>0.77400000000000002</v>
      </c>
      <c r="P6614" t="s">
        <v>58</v>
      </c>
      <c r="Q6614" t="s">
        <v>88</v>
      </c>
      <c r="R6614">
        <v>4.84</v>
      </c>
      <c r="S6614">
        <v>3</v>
      </c>
      <c r="U6614">
        <v>3.8</v>
      </c>
      <c r="V6614" t="s">
        <v>262</v>
      </c>
      <c r="W6614" t="s">
        <v>45</v>
      </c>
      <c r="X6614">
        <v>0</v>
      </c>
      <c r="Y6614" t="str">
        <f>IF(tblRides[[#This Row],[supply_demand_ratio]]&lt;0.8,"Below 0.8",IF(tblRides[[#This Row],[supply_demand_ratio]]&lt;1,"Between 0.8-1.0",IF(tblRides[[#This Row],[supply_demand_ratio]]&lt;=1.2,"Between 1.0-1.2","Above 1.2")))</f>
        <v>Below 0.8</v>
      </c>
    </row>
    <row r="6615" spans="1:25" x14ac:dyDescent="0.3">
      <c r="A6615" t="s">
        <v>6670</v>
      </c>
      <c r="B6615" s="1">
        <v>46081.897916666669</v>
      </c>
      <c r="C6615" s="2">
        <v>46081</v>
      </c>
      <c r="D6615">
        <v>21</v>
      </c>
      <c r="E6615" t="s">
        <v>36</v>
      </c>
      <c r="F6615" t="s">
        <v>34</v>
      </c>
      <c r="G6615">
        <v>11.6</v>
      </c>
      <c r="H6615">
        <v>193.2</v>
      </c>
      <c r="I6615">
        <v>190.73</v>
      </c>
      <c r="J6615">
        <v>1</v>
      </c>
      <c r="K6615">
        <v>2</v>
      </c>
      <c r="L6615">
        <v>1</v>
      </c>
      <c r="M6615">
        <v>111</v>
      </c>
      <c r="N6615" t="s">
        <v>27</v>
      </c>
      <c r="O6615">
        <v>0.95</v>
      </c>
      <c r="P6615" t="s">
        <v>28</v>
      </c>
      <c r="Q6615" t="s">
        <v>29</v>
      </c>
      <c r="R6615">
        <v>5</v>
      </c>
      <c r="S6615">
        <v>0</v>
      </c>
      <c r="T6615">
        <v>-2.4700000000000002</v>
      </c>
      <c r="U6615">
        <v>-1</v>
      </c>
      <c r="V6615" t="s">
        <v>262</v>
      </c>
      <c r="W6615" t="s">
        <v>31</v>
      </c>
      <c r="X6615">
        <v>1</v>
      </c>
      <c r="Y6615" t="str">
        <f>IF(tblRides[[#This Row],[supply_demand_ratio]]&lt;0.8,"Below 0.8",IF(tblRides[[#This Row],[supply_demand_ratio]]&lt;1,"Between 0.8-1.0",IF(tblRides[[#This Row],[supply_demand_ratio]]&lt;=1.2,"Between 1.0-1.2","Above 1.2")))</f>
        <v>Between 0.8-1.0</v>
      </c>
    </row>
    <row r="6616" spans="1:25" x14ac:dyDescent="0.3">
      <c r="A6616" t="s">
        <v>6671</v>
      </c>
      <c r="B6616" s="1">
        <v>46081.911111111112</v>
      </c>
      <c r="C6616" s="2">
        <v>46081</v>
      </c>
      <c r="D6616">
        <v>21</v>
      </c>
      <c r="E6616" t="s">
        <v>36</v>
      </c>
      <c r="F6616" t="s">
        <v>26</v>
      </c>
      <c r="G6616">
        <v>9</v>
      </c>
      <c r="H6616">
        <v>192.85</v>
      </c>
      <c r="I6616">
        <v>183.35</v>
      </c>
      <c r="J6616">
        <v>1.1000000000000001</v>
      </c>
      <c r="K6616">
        <v>7.4</v>
      </c>
      <c r="L6616">
        <v>3.1</v>
      </c>
      <c r="M6616">
        <v>88</v>
      </c>
      <c r="N6616" t="s">
        <v>27</v>
      </c>
      <c r="O6616">
        <v>0.79</v>
      </c>
      <c r="P6616" t="s">
        <v>28</v>
      </c>
      <c r="Q6616" t="s">
        <v>29</v>
      </c>
      <c r="R6616">
        <v>4.41</v>
      </c>
      <c r="S6616">
        <v>8</v>
      </c>
      <c r="T6616">
        <v>-9.5</v>
      </c>
      <c r="U6616">
        <v>-4.3</v>
      </c>
      <c r="V6616" t="s">
        <v>262</v>
      </c>
      <c r="W6616" t="s">
        <v>45</v>
      </c>
      <c r="X6616">
        <v>1</v>
      </c>
      <c r="Y6616" t="str">
        <f>IF(tblRides[[#This Row],[supply_demand_ratio]]&lt;0.8,"Below 0.8",IF(tblRides[[#This Row],[supply_demand_ratio]]&lt;1,"Between 0.8-1.0",IF(tblRides[[#This Row],[supply_demand_ratio]]&lt;=1.2,"Between 1.0-1.2","Above 1.2")))</f>
        <v>Below 0.8</v>
      </c>
    </row>
    <row r="6617" spans="1:25" x14ac:dyDescent="0.3">
      <c r="A6617" t="s">
        <v>6672</v>
      </c>
      <c r="B6617" s="1">
        <v>46081.911111111112</v>
      </c>
      <c r="C6617" s="2">
        <v>46081</v>
      </c>
      <c r="D6617">
        <v>21</v>
      </c>
      <c r="E6617" t="s">
        <v>25</v>
      </c>
      <c r="F6617" t="s">
        <v>26</v>
      </c>
      <c r="G6617">
        <v>2.9</v>
      </c>
      <c r="H6617">
        <v>96.82</v>
      </c>
      <c r="I6617">
        <v>92.89</v>
      </c>
      <c r="J6617">
        <v>1.2</v>
      </c>
      <c r="K6617">
        <v>8.9</v>
      </c>
      <c r="L6617">
        <v>12.9</v>
      </c>
      <c r="M6617">
        <v>111</v>
      </c>
      <c r="N6617" t="s">
        <v>27</v>
      </c>
      <c r="O6617">
        <v>0.77400000000000002</v>
      </c>
      <c r="P6617" t="s">
        <v>28</v>
      </c>
      <c r="Q6617" t="s">
        <v>29</v>
      </c>
      <c r="R6617">
        <v>4.75</v>
      </c>
      <c r="S6617">
        <v>16</v>
      </c>
      <c r="T6617">
        <v>-3.93</v>
      </c>
      <c r="U6617">
        <v>4</v>
      </c>
      <c r="V6617" t="s">
        <v>262</v>
      </c>
      <c r="W6617" t="s">
        <v>45</v>
      </c>
      <c r="X6617">
        <v>1</v>
      </c>
      <c r="Y6617" t="str">
        <f>IF(tblRides[[#This Row],[supply_demand_ratio]]&lt;0.8,"Below 0.8",IF(tblRides[[#This Row],[supply_demand_ratio]]&lt;1,"Between 0.8-1.0",IF(tblRides[[#This Row],[supply_demand_ratio]]&lt;=1.2,"Between 1.0-1.2","Above 1.2")))</f>
        <v>Below 0.8</v>
      </c>
    </row>
    <row r="6618" spans="1:25" x14ac:dyDescent="0.3">
      <c r="A6618" t="s">
        <v>6673</v>
      </c>
      <c r="B6618" s="1">
        <v>46081.912499999999</v>
      </c>
      <c r="C6618" s="2">
        <v>46081</v>
      </c>
      <c r="D6618">
        <v>21</v>
      </c>
      <c r="E6618" t="s">
        <v>43</v>
      </c>
      <c r="F6618" t="s">
        <v>34</v>
      </c>
      <c r="G6618">
        <v>17.8</v>
      </c>
      <c r="H6618">
        <v>342.52</v>
      </c>
      <c r="I6618">
        <v>339.95</v>
      </c>
      <c r="J6618">
        <v>1.2</v>
      </c>
      <c r="K6618">
        <v>8.4</v>
      </c>
      <c r="L6618">
        <v>10.4</v>
      </c>
      <c r="M6618">
        <v>62</v>
      </c>
      <c r="N6618" t="s">
        <v>27</v>
      </c>
      <c r="O6618">
        <v>0.84899999999999998</v>
      </c>
      <c r="P6618" t="s">
        <v>28</v>
      </c>
      <c r="Q6618" t="s">
        <v>29</v>
      </c>
      <c r="R6618">
        <v>4.63</v>
      </c>
      <c r="S6618">
        <v>0</v>
      </c>
      <c r="T6618">
        <v>-2.57</v>
      </c>
      <c r="U6618">
        <v>2</v>
      </c>
      <c r="V6618" t="s">
        <v>262</v>
      </c>
      <c r="W6618" t="s">
        <v>45</v>
      </c>
      <c r="X6618">
        <v>1</v>
      </c>
      <c r="Y6618" t="str">
        <f>IF(tblRides[[#This Row],[supply_demand_ratio]]&lt;0.8,"Below 0.8",IF(tblRides[[#This Row],[supply_demand_ratio]]&lt;1,"Between 0.8-1.0",IF(tblRides[[#This Row],[supply_demand_ratio]]&lt;=1.2,"Between 1.0-1.2","Above 1.2")))</f>
        <v>Between 0.8-1.0</v>
      </c>
    </row>
    <row r="6619" spans="1:25" x14ac:dyDescent="0.3">
      <c r="A6619" t="s">
        <v>6674</v>
      </c>
      <c r="B6619" s="1">
        <v>46081.923611111109</v>
      </c>
      <c r="C6619" s="2">
        <v>46081</v>
      </c>
      <c r="D6619">
        <v>22</v>
      </c>
      <c r="E6619" t="s">
        <v>25</v>
      </c>
      <c r="F6619" t="s">
        <v>26</v>
      </c>
      <c r="G6619">
        <v>2</v>
      </c>
      <c r="H6619">
        <v>77.900000000000006</v>
      </c>
      <c r="I6619">
        <v>72.52</v>
      </c>
      <c r="J6619">
        <v>1.1000000000000001</v>
      </c>
      <c r="K6619">
        <v>5.3</v>
      </c>
      <c r="L6619">
        <v>7.6</v>
      </c>
      <c r="M6619">
        <v>125</v>
      </c>
      <c r="N6619" t="s">
        <v>27</v>
      </c>
      <c r="O6619">
        <v>0.88</v>
      </c>
      <c r="P6619" t="s">
        <v>28</v>
      </c>
      <c r="Q6619" t="s">
        <v>29</v>
      </c>
      <c r="R6619">
        <v>4.5</v>
      </c>
      <c r="S6619">
        <v>25</v>
      </c>
      <c r="T6619">
        <v>-5.38</v>
      </c>
      <c r="U6619">
        <v>2.2999999999999998</v>
      </c>
      <c r="V6619" t="s">
        <v>262</v>
      </c>
      <c r="W6619" t="s">
        <v>45</v>
      </c>
      <c r="X6619">
        <v>1</v>
      </c>
      <c r="Y6619" t="str">
        <f>IF(tblRides[[#This Row],[supply_demand_ratio]]&lt;0.8,"Below 0.8",IF(tblRides[[#This Row],[supply_demand_ratio]]&lt;1,"Between 0.8-1.0",IF(tblRides[[#This Row],[supply_demand_ratio]]&lt;=1.2,"Between 1.0-1.2","Above 1.2")))</f>
        <v>Between 0.8-1.0</v>
      </c>
    </row>
    <row r="6620" spans="1:25" x14ac:dyDescent="0.3">
      <c r="A6620" t="s">
        <v>6675</v>
      </c>
      <c r="B6620" s="1">
        <v>46081.931944444441</v>
      </c>
      <c r="C6620" s="2">
        <v>46081</v>
      </c>
      <c r="D6620">
        <v>22</v>
      </c>
      <c r="E6620" t="s">
        <v>25</v>
      </c>
      <c r="F6620" t="s">
        <v>26</v>
      </c>
      <c r="G6620">
        <v>5.4</v>
      </c>
      <c r="H6620">
        <v>124.82</v>
      </c>
      <c r="I6620">
        <v>128.31</v>
      </c>
      <c r="J6620">
        <v>1.1000000000000001</v>
      </c>
      <c r="K6620">
        <v>4.5999999999999996</v>
      </c>
      <c r="L6620">
        <v>4.3</v>
      </c>
      <c r="M6620">
        <v>137</v>
      </c>
      <c r="N6620" t="s">
        <v>72</v>
      </c>
      <c r="O6620">
        <v>0.86599999999999999</v>
      </c>
      <c r="P6620" t="s">
        <v>28</v>
      </c>
      <c r="Q6620" t="s">
        <v>29</v>
      </c>
      <c r="R6620">
        <v>4.82</v>
      </c>
      <c r="S6620">
        <v>11</v>
      </c>
      <c r="T6620">
        <v>3.49</v>
      </c>
      <c r="U6620">
        <v>-0.3</v>
      </c>
      <c r="V6620" t="s">
        <v>262</v>
      </c>
      <c r="W6620" t="s">
        <v>31</v>
      </c>
      <c r="X6620">
        <v>1</v>
      </c>
      <c r="Y6620" t="str">
        <f>IF(tblRides[[#This Row],[supply_demand_ratio]]&lt;0.8,"Below 0.8",IF(tblRides[[#This Row],[supply_demand_ratio]]&lt;1,"Between 0.8-1.0",IF(tblRides[[#This Row],[supply_demand_ratio]]&lt;=1.2,"Between 1.0-1.2","Above 1.2")))</f>
        <v>Between 0.8-1.0</v>
      </c>
    </row>
    <row r="6621" spans="1:25" x14ac:dyDescent="0.3">
      <c r="A6621" t="s">
        <v>6676</v>
      </c>
      <c r="B6621" s="1">
        <v>46081.949305555558</v>
      </c>
      <c r="C6621" s="2">
        <v>46081</v>
      </c>
      <c r="D6621">
        <v>22</v>
      </c>
      <c r="E6621" t="s">
        <v>25</v>
      </c>
      <c r="F6621" t="s">
        <v>26</v>
      </c>
      <c r="G6621">
        <v>7.6</v>
      </c>
      <c r="H6621">
        <v>152.38</v>
      </c>
      <c r="I6621">
        <v>153.36000000000001</v>
      </c>
      <c r="J6621">
        <v>1.1000000000000001</v>
      </c>
      <c r="K6621">
        <v>8.1</v>
      </c>
      <c r="L6621">
        <v>3.8</v>
      </c>
      <c r="M6621">
        <v>105</v>
      </c>
      <c r="N6621" t="s">
        <v>27</v>
      </c>
      <c r="O6621">
        <v>0.84099999999999997</v>
      </c>
      <c r="P6621" t="s">
        <v>28</v>
      </c>
      <c r="Q6621" t="s">
        <v>29</v>
      </c>
      <c r="R6621">
        <v>4.6500000000000004</v>
      </c>
      <c r="S6621">
        <v>6</v>
      </c>
      <c r="T6621">
        <v>0.98</v>
      </c>
      <c r="U6621">
        <v>-4.3</v>
      </c>
      <c r="V6621" t="s">
        <v>262</v>
      </c>
      <c r="W6621" t="s">
        <v>45</v>
      </c>
      <c r="X6621">
        <v>1</v>
      </c>
      <c r="Y6621" t="str">
        <f>IF(tblRides[[#This Row],[supply_demand_ratio]]&lt;0.8,"Below 0.8",IF(tblRides[[#This Row],[supply_demand_ratio]]&lt;1,"Between 0.8-1.0",IF(tblRides[[#This Row],[supply_demand_ratio]]&lt;=1.2,"Between 1.0-1.2","Above 1.2")))</f>
        <v>Between 0.8-1.0</v>
      </c>
    </row>
    <row r="6622" spans="1:25" x14ac:dyDescent="0.3">
      <c r="A6622" t="s">
        <v>6677</v>
      </c>
      <c r="B6622" s="1">
        <v>46081.959722222222</v>
      </c>
      <c r="C6622" s="2">
        <v>46081</v>
      </c>
      <c r="D6622">
        <v>23</v>
      </c>
      <c r="E6622" t="s">
        <v>36</v>
      </c>
      <c r="F6622" t="s">
        <v>26</v>
      </c>
      <c r="G6622">
        <v>0.9</v>
      </c>
      <c r="H6622">
        <v>51.94</v>
      </c>
      <c r="I6622">
        <v>55.28</v>
      </c>
      <c r="J6622">
        <v>1</v>
      </c>
      <c r="K6622">
        <v>4.0999999999999996</v>
      </c>
      <c r="L6622">
        <v>8.5</v>
      </c>
      <c r="M6622">
        <v>103</v>
      </c>
      <c r="N6622" t="s">
        <v>27</v>
      </c>
      <c r="O6622">
        <v>1.048</v>
      </c>
      <c r="P6622" t="s">
        <v>28</v>
      </c>
      <c r="Q6622" t="s">
        <v>29</v>
      </c>
      <c r="R6622">
        <v>4.62</v>
      </c>
      <c r="S6622">
        <v>7</v>
      </c>
      <c r="T6622">
        <v>3.34</v>
      </c>
      <c r="U6622">
        <v>4.4000000000000004</v>
      </c>
      <c r="V6622" t="s">
        <v>262</v>
      </c>
      <c r="W6622" t="s">
        <v>31</v>
      </c>
      <c r="X6622">
        <v>1</v>
      </c>
      <c r="Y6622" t="str">
        <f>IF(tblRides[[#This Row],[supply_demand_ratio]]&lt;0.8,"Below 0.8",IF(tblRides[[#This Row],[supply_demand_ratio]]&lt;1,"Between 0.8-1.0",IF(tblRides[[#This Row],[supply_demand_ratio]]&lt;=1.2,"Between 1.0-1.2","Above 1.2")))</f>
        <v>Between 1.0-1.2</v>
      </c>
    </row>
    <row r="6623" spans="1:25" x14ac:dyDescent="0.3">
      <c r="A6623" t="s">
        <v>6678</v>
      </c>
      <c r="B6623" s="1">
        <v>46081.977083333331</v>
      </c>
      <c r="C6623" s="2">
        <v>46081</v>
      </c>
      <c r="D6623">
        <v>23</v>
      </c>
      <c r="E6623" t="s">
        <v>43</v>
      </c>
      <c r="F6623" t="s">
        <v>34</v>
      </c>
      <c r="G6623">
        <v>3.7</v>
      </c>
      <c r="H6623">
        <v>96.89</v>
      </c>
      <c r="I6623">
        <v>103.73</v>
      </c>
      <c r="J6623">
        <v>1.1000000000000001</v>
      </c>
      <c r="K6623">
        <v>4.2</v>
      </c>
      <c r="L6623">
        <v>7.2</v>
      </c>
      <c r="M6623">
        <v>62</v>
      </c>
      <c r="N6623" t="s">
        <v>41</v>
      </c>
      <c r="O6623">
        <v>1.369</v>
      </c>
      <c r="P6623" t="s">
        <v>28</v>
      </c>
      <c r="Q6623" t="s">
        <v>29</v>
      </c>
      <c r="R6623">
        <v>4.78</v>
      </c>
      <c r="S6623">
        <v>0</v>
      </c>
      <c r="T6623">
        <v>6.84</v>
      </c>
      <c r="U6623">
        <v>3</v>
      </c>
      <c r="V6623" t="s">
        <v>262</v>
      </c>
      <c r="W6623" t="s">
        <v>31</v>
      </c>
      <c r="X6623">
        <v>1</v>
      </c>
      <c r="Y6623" t="str">
        <f>IF(tblRides[[#This Row],[supply_demand_ratio]]&lt;0.8,"Below 0.8",IF(tblRides[[#This Row],[supply_demand_ratio]]&lt;1,"Between 0.8-1.0",IF(tblRides[[#This Row],[supply_demand_ratio]]&lt;=1.2,"Between 1.0-1.2","Above 1.2")))</f>
        <v>Above 1.2</v>
      </c>
    </row>
    <row r="6624" spans="1:25" x14ac:dyDescent="0.3">
      <c r="A6624" t="s">
        <v>6679</v>
      </c>
      <c r="B6624" s="1">
        <v>46081.990972222222</v>
      </c>
      <c r="C6624" s="2">
        <v>46081</v>
      </c>
      <c r="D6624">
        <v>23</v>
      </c>
      <c r="E6624" t="s">
        <v>33</v>
      </c>
      <c r="F6624" t="s">
        <v>34</v>
      </c>
      <c r="G6624">
        <v>6.9</v>
      </c>
      <c r="H6624">
        <v>149.41</v>
      </c>
      <c r="I6624">
        <v>143.01</v>
      </c>
      <c r="J6624">
        <v>1</v>
      </c>
      <c r="K6624">
        <v>4.5999999999999996</v>
      </c>
      <c r="L6624">
        <v>9.3000000000000007</v>
      </c>
      <c r="M6624">
        <v>97</v>
      </c>
      <c r="N6624" t="s">
        <v>27</v>
      </c>
      <c r="O6624">
        <v>0.89500000000000002</v>
      </c>
      <c r="P6624" t="s">
        <v>28</v>
      </c>
      <c r="Q6624" t="s">
        <v>29</v>
      </c>
      <c r="R6624">
        <v>4.88</v>
      </c>
      <c r="S6624">
        <v>0</v>
      </c>
      <c r="T6624">
        <v>-6.4</v>
      </c>
      <c r="U6624">
        <v>4.7</v>
      </c>
      <c r="V6624" t="s">
        <v>262</v>
      </c>
      <c r="W6624" t="s">
        <v>31</v>
      </c>
      <c r="X6624">
        <v>1</v>
      </c>
      <c r="Y6624" t="str">
        <f>IF(tblRides[[#This Row],[supply_demand_ratio]]&lt;0.8,"Below 0.8",IF(tblRides[[#This Row],[supply_demand_ratio]]&lt;1,"Between 0.8-1.0",IF(tblRides[[#This Row],[supply_demand_ratio]]&lt;=1.2,"Between 1.0-1.2","Above 1.2")))</f>
        <v>Between 0.8-1.0</v>
      </c>
    </row>
    <row r="6625" spans="1:25" x14ac:dyDescent="0.3">
      <c r="A6625" t="s">
        <v>6680</v>
      </c>
      <c r="B6625" s="1">
        <v>46081.993750000001</v>
      </c>
      <c r="C6625" s="2">
        <v>46081</v>
      </c>
      <c r="D6625">
        <v>23</v>
      </c>
      <c r="E6625" t="s">
        <v>33</v>
      </c>
      <c r="F6625" t="s">
        <v>26</v>
      </c>
      <c r="G6625">
        <v>7.1</v>
      </c>
      <c r="H6625">
        <v>141.63999999999999</v>
      </c>
      <c r="I6625">
        <v>144.69</v>
      </c>
      <c r="J6625">
        <v>1.1000000000000001</v>
      </c>
      <c r="K6625">
        <v>2</v>
      </c>
      <c r="L6625">
        <v>1</v>
      </c>
      <c r="M6625">
        <v>70</v>
      </c>
      <c r="N6625" t="s">
        <v>41</v>
      </c>
      <c r="O6625">
        <v>0.97899999999999998</v>
      </c>
      <c r="P6625" t="s">
        <v>28</v>
      </c>
      <c r="Q6625" t="s">
        <v>29</v>
      </c>
      <c r="R6625">
        <v>4.5</v>
      </c>
      <c r="S6625">
        <v>7</v>
      </c>
      <c r="T6625">
        <v>3.05</v>
      </c>
      <c r="U6625">
        <v>-1</v>
      </c>
      <c r="V6625" t="s">
        <v>262</v>
      </c>
      <c r="W6625" t="s">
        <v>31</v>
      </c>
      <c r="X6625">
        <v>1</v>
      </c>
      <c r="Y6625" t="str">
        <f>IF(tblRides[[#This Row],[supply_demand_ratio]]&lt;0.8,"Below 0.8",IF(tblRides[[#This Row],[supply_demand_ratio]]&lt;1,"Between 0.8-1.0",IF(tblRides[[#This Row],[supply_demand_ratio]]&lt;=1.2,"Between 1.0-1.2","Above 1.2")))</f>
        <v>Between 0.8-1.0</v>
      </c>
    </row>
    <row r="6626" spans="1:25" x14ac:dyDescent="0.3">
      <c r="A6626" t="s">
        <v>6681</v>
      </c>
      <c r="B6626" s="1">
        <v>46081.996527777781</v>
      </c>
      <c r="C6626" s="2">
        <v>46081</v>
      </c>
      <c r="D6626">
        <v>23</v>
      </c>
      <c r="E6626" t="s">
        <v>36</v>
      </c>
      <c r="F6626" t="s">
        <v>26</v>
      </c>
      <c r="G6626">
        <v>19.899999999999999</v>
      </c>
      <c r="H6626">
        <v>352.2</v>
      </c>
      <c r="I6626">
        <v>353.25</v>
      </c>
      <c r="J6626">
        <v>1</v>
      </c>
      <c r="K6626">
        <v>2.6</v>
      </c>
      <c r="L6626">
        <v>6.5</v>
      </c>
      <c r="M6626">
        <v>110</v>
      </c>
      <c r="N6626" t="s">
        <v>27</v>
      </c>
      <c r="O6626">
        <v>1.048</v>
      </c>
      <c r="P6626" t="s">
        <v>28</v>
      </c>
      <c r="Q6626" t="s">
        <v>29</v>
      </c>
      <c r="R6626">
        <v>4.76</v>
      </c>
      <c r="S6626">
        <v>6</v>
      </c>
      <c r="T6626">
        <v>1.05</v>
      </c>
      <c r="U6626">
        <v>3.9</v>
      </c>
      <c r="V6626" t="s">
        <v>262</v>
      </c>
      <c r="W6626" t="s">
        <v>31</v>
      </c>
      <c r="X6626">
        <v>1</v>
      </c>
      <c r="Y6626" t="str">
        <f>IF(tblRides[[#This Row],[supply_demand_ratio]]&lt;0.8,"Below 0.8",IF(tblRides[[#This Row],[supply_demand_ratio]]&lt;1,"Between 0.8-1.0",IF(tblRides[[#This Row],[supply_demand_ratio]]&lt;=1.2,"Between 1.0-1.2","Above 1.2")))</f>
        <v>Between 1.0-1.2</v>
      </c>
    </row>
    <row r="6627" spans="1:25" x14ac:dyDescent="0.3">
      <c r="A6627" t="s">
        <v>6682</v>
      </c>
      <c r="B6627" s="1">
        <v>46082.00277777778</v>
      </c>
      <c r="C6627" s="2">
        <v>46082</v>
      </c>
      <c r="D6627">
        <v>0</v>
      </c>
      <c r="E6627" t="s">
        <v>43</v>
      </c>
      <c r="F6627" t="s">
        <v>26</v>
      </c>
      <c r="G6627">
        <v>12.7</v>
      </c>
      <c r="H6627">
        <v>231.25</v>
      </c>
      <c r="J6627">
        <v>1</v>
      </c>
      <c r="K6627">
        <v>4.4000000000000004</v>
      </c>
      <c r="L6627">
        <v>8.1</v>
      </c>
      <c r="M6627">
        <v>57</v>
      </c>
      <c r="N6627" t="s">
        <v>41</v>
      </c>
      <c r="O6627">
        <v>1.266</v>
      </c>
      <c r="P6627" t="s">
        <v>58</v>
      </c>
      <c r="Q6627" t="s">
        <v>88</v>
      </c>
      <c r="R6627">
        <v>5</v>
      </c>
      <c r="S6627">
        <v>8</v>
      </c>
      <c r="U6627">
        <v>3.7</v>
      </c>
      <c r="V6627" t="s">
        <v>374</v>
      </c>
      <c r="W6627" t="s">
        <v>31</v>
      </c>
      <c r="X6627">
        <v>0</v>
      </c>
      <c r="Y6627" t="str">
        <f>IF(tblRides[[#This Row],[supply_demand_ratio]]&lt;0.8,"Below 0.8",IF(tblRides[[#This Row],[supply_demand_ratio]]&lt;1,"Between 0.8-1.0",IF(tblRides[[#This Row],[supply_demand_ratio]]&lt;=1.2,"Between 1.0-1.2","Above 1.2")))</f>
        <v>Above 1.2</v>
      </c>
    </row>
    <row r="6628" spans="1:25" x14ac:dyDescent="0.3">
      <c r="A6628" t="s">
        <v>6683</v>
      </c>
      <c r="B6628" s="1">
        <v>46082.011805555558</v>
      </c>
      <c r="C6628" s="2">
        <v>46082</v>
      </c>
      <c r="D6628">
        <v>0</v>
      </c>
      <c r="E6628" t="s">
        <v>25</v>
      </c>
      <c r="F6628" t="s">
        <v>26</v>
      </c>
      <c r="G6628">
        <v>4.2</v>
      </c>
      <c r="H6628">
        <v>105.49</v>
      </c>
      <c r="I6628">
        <v>103.89</v>
      </c>
      <c r="J6628">
        <v>1</v>
      </c>
      <c r="K6628">
        <v>6.1</v>
      </c>
      <c r="L6628">
        <v>8.6999999999999993</v>
      </c>
      <c r="M6628">
        <v>126</v>
      </c>
      <c r="N6628" t="s">
        <v>27</v>
      </c>
      <c r="O6628">
        <v>0.94399999999999995</v>
      </c>
      <c r="P6628" t="s">
        <v>28</v>
      </c>
      <c r="Q6628" t="s">
        <v>29</v>
      </c>
      <c r="R6628">
        <v>4.75</v>
      </c>
      <c r="S6628">
        <v>2</v>
      </c>
      <c r="T6628">
        <v>-1.6</v>
      </c>
      <c r="U6628">
        <v>2.6</v>
      </c>
      <c r="V6628" t="s">
        <v>374</v>
      </c>
      <c r="W6628" t="s">
        <v>45</v>
      </c>
      <c r="X6628">
        <v>1</v>
      </c>
      <c r="Y6628" t="str">
        <f>IF(tblRides[[#This Row],[supply_demand_ratio]]&lt;0.8,"Below 0.8",IF(tblRides[[#This Row],[supply_demand_ratio]]&lt;1,"Between 0.8-1.0",IF(tblRides[[#This Row],[supply_demand_ratio]]&lt;=1.2,"Between 1.0-1.2","Above 1.2")))</f>
        <v>Between 0.8-1.0</v>
      </c>
    </row>
    <row r="6629" spans="1:25" x14ac:dyDescent="0.3">
      <c r="A6629" t="s">
        <v>6684</v>
      </c>
      <c r="B6629" s="1">
        <v>46082.02847222222</v>
      </c>
      <c r="C6629" s="2">
        <v>46082</v>
      </c>
      <c r="D6629">
        <v>0</v>
      </c>
      <c r="E6629" t="s">
        <v>62</v>
      </c>
      <c r="F6629" t="s">
        <v>26</v>
      </c>
      <c r="G6629">
        <v>0.9</v>
      </c>
      <c r="H6629">
        <v>49.53</v>
      </c>
      <c r="I6629">
        <v>48.83</v>
      </c>
      <c r="J6629">
        <v>1</v>
      </c>
      <c r="K6629">
        <v>4.0999999999999996</v>
      </c>
      <c r="L6629">
        <v>5.2</v>
      </c>
      <c r="M6629">
        <v>69</v>
      </c>
      <c r="N6629" t="s">
        <v>41</v>
      </c>
      <c r="O6629">
        <v>2.0110000000000001</v>
      </c>
      <c r="P6629" t="s">
        <v>28</v>
      </c>
      <c r="Q6629" t="s">
        <v>29</v>
      </c>
      <c r="R6629">
        <v>4.7</v>
      </c>
      <c r="S6629">
        <v>2</v>
      </c>
      <c r="T6629">
        <v>-0.7</v>
      </c>
      <c r="U6629">
        <v>1.1000000000000001</v>
      </c>
      <c r="V6629" t="s">
        <v>374</v>
      </c>
      <c r="W6629" t="s">
        <v>31</v>
      </c>
      <c r="X6629">
        <v>1</v>
      </c>
      <c r="Y6629" t="str">
        <f>IF(tblRides[[#This Row],[supply_demand_ratio]]&lt;0.8,"Below 0.8",IF(tblRides[[#This Row],[supply_demand_ratio]]&lt;1,"Between 0.8-1.0",IF(tblRides[[#This Row],[supply_demand_ratio]]&lt;=1.2,"Between 1.0-1.2","Above 1.2")))</f>
        <v>Above 1.2</v>
      </c>
    </row>
    <row r="6630" spans="1:25" x14ac:dyDescent="0.3">
      <c r="A6630" t="s">
        <v>6685</v>
      </c>
      <c r="B6630" s="1">
        <v>46082.031944444447</v>
      </c>
      <c r="C6630" s="2">
        <v>46082</v>
      </c>
      <c r="D6630">
        <v>0</v>
      </c>
      <c r="E6630" t="s">
        <v>43</v>
      </c>
      <c r="F6630" t="s">
        <v>26</v>
      </c>
      <c r="G6630">
        <v>1.6</v>
      </c>
      <c r="H6630">
        <v>68.569999999999993</v>
      </c>
      <c r="I6630">
        <v>68.099999999999994</v>
      </c>
      <c r="J6630">
        <v>1.1000000000000001</v>
      </c>
      <c r="K6630">
        <v>5.3</v>
      </c>
      <c r="L6630">
        <v>4.2</v>
      </c>
      <c r="M6630">
        <v>74</v>
      </c>
      <c r="N6630" t="s">
        <v>41</v>
      </c>
      <c r="O6630">
        <v>1.718</v>
      </c>
      <c r="P6630" t="s">
        <v>28</v>
      </c>
      <c r="Q6630" t="s">
        <v>29</v>
      </c>
      <c r="R6630">
        <v>4.68</v>
      </c>
      <c r="S6630">
        <v>16</v>
      </c>
      <c r="T6630">
        <v>-0.47</v>
      </c>
      <c r="U6630">
        <v>-1.1000000000000001</v>
      </c>
      <c r="V6630" t="s">
        <v>374</v>
      </c>
      <c r="W6630" t="s">
        <v>45</v>
      </c>
      <c r="X6630">
        <v>1</v>
      </c>
      <c r="Y6630" t="str">
        <f>IF(tblRides[[#This Row],[supply_demand_ratio]]&lt;0.8,"Below 0.8",IF(tblRides[[#This Row],[supply_demand_ratio]]&lt;1,"Between 0.8-1.0",IF(tblRides[[#This Row],[supply_demand_ratio]]&lt;=1.2,"Between 1.0-1.2","Above 1.2")))</f>
        <v>Above 1.2</v>
      </c>
    </row>
    <row r="6631" spans="1:25" x14ac:dyDescent="0.3">
      <c r="A6631" t="s">
        <v>6686</v>
      </c>
      <c r="B6631" s="1">
        <v>46082.032638888886</v>
      </c>
      <c r="C6631" s="2">
        <v>46082</v>
      </c>
      <c r="D6631">
        <v>0</v>
      </c>
      <c r="E6631" t="s">
        <v>33</v>
      </c>
      <c r="F6631" t="s">
        <v>34</v>
      </c>
      <c r="G6631">
        <v>5.8</v>
      </c>
      <c r="H6631">
        <v>127.19</v>
      </c>
      <c r="J6631">
        <v>1</v>
      </c>
      <c r="K6631">
        <v>2</v>
      </c>
      <c r="L6631">
        <v>4.5</v>
      </c>
      <c r="M6631">
        <v>86</v>
      </c>
      <c r="N6631" t="s">
        <v>41</v>
      </c>
      <c r="O6631">
        <v>1.476</v>
      </c>
      <c r="P6631" t="s">
        <v>58</v>
      </c>
      <c r="Q6631" t="s">
        <v>108</v>
      </c>
      <c r="R6631">
        <v>4.32</v>
      </c>
      <c r="S6631">
        <v>0</v>
      </c>
      <c r="U6631">
        <v>2.5</v>
      </c>
      <c r="V6631" t="s">
        <v>374</v>
      </c>
      <c r="W6631" t="s">
        <v>31</v>
      </c>
      <c r="X6631">
        <v>0</v>
      </c>
      <c r="Y6631" t="str">
        <f>IF(tblRides[[#This Row],[supply_demand_ratio]]&lt;0.8,"Below 0.8",IF(tblRides[[#This Row],[supply_demand_ratio]]&lt;1,"Between 0.8-1.0",IF(tblRides[[#This Row],[supply_demand_ratio]]&lt;=1.2,"Between 1.0-1.2","Above 1.2")))</f>
        <v>Above 1.2</v>
      </c>
    </row>
    <row r="6632" spans="1:25" x14ac:dyDescent="0.3">
      <c r="A6632" t="s">
        <v>6687</v>
      </c>
      <c r="B6632" s="1">
        <v>46082.035416666666</v>
      </c>
      <c r="C6632" s="2">
        <v>46082</v>
      </c>
      <c r="D6632">
        <v>0</v>
      </c>
      <c r="E6632" t="s">
        <v>33</v>
      </c>
      <c r="F6632" t="s">
        <v>34</v>
      </c>
      <c r="G6632">
        <v>9.6</v>
      </c>
      <c r="H6632">
        <v>181.43</v>
      </c>
      <c r="I6632">
        <v>180.27</v>
      </c>
      <c r="J6632">
        <v>1</v>
      </c>
      <c r="K6632">
        <v>2.2000000000000002</v>
      </c>
      <c r="L6632">
        <v>1.7</v>
      </c>
      <c r="M6632">
        <v>93</v>
      </c>
      <c r="N6632" t="s">
        <v>41</v>
      </c>
      <c r="O6632">
        <v>1.7549999999999999</v>
      </c>
      <c r="P6632" t="s">
        <v>28</v>
      </c>
      <c r="Q6632" t="s">
        <v>29</v>
      </c>
      <c r="R6632">
        <v>4.3499999999999996</v>
      </c>
      <c r="S6632">
        <v>0</v>
      </c>
      <c r="T6632">
        <v>-1.1599999999999999</v>
      </c>
      <c r="U6632">
        <v>-0.5</v>
      </c>
      <c r="V6632" t="s">
        <v>374</v>
      </c>
      <c r="W6632" t="s">
        <v>31</v>
      </c>
      <c r="X6632">
        <v>1</v>
      </c>
      <c r="Y6632" t="str">
        <f>IF(tblRides[[#This Row],[supply_demand_ratio]]&lt;0.8,"Below 0.8",IF(tblRides[[#This Row],[supply_demand_ratio]]&lt;1,"Between 0.8-1.0",IF(tblRides[[#This Row],[supply_demand_ratio]]&lt;=1.2,"Between 1.0-1.2","Above 1.2")))</f>
        <v>Above 1.2</v>
      </c>
    </row>
    <row r="6633" spans="1:25" x14ac:dyDescent="0.3">
      <c r="A6633" t="s">
        <v>6688</v>
      </c>
      <c r="B6633" s="1">
        <v>46082.043055555558</v>
      </c>
      <c r="C6633" s="2">
        <v>46082</v>
      </c>
      <c r="D6633">
        <v>1</v>
      </c>
      <c r="E6633" t="s">
        <v>33</v>
      </c>
      <c r="F6633" t="s">
        <v>34</v>
      </c>
      <c r="G6633">
        <v>3.4</v>
      </c>
      <c r="H6633">
        <v>88.28</v>
      </c>
      <c r="I6633">
        <v>89.7</v>
      </c>
      <c r="J6633">
        <v>1</v>
      </c>
      <c r="K6633">
        <v>9</v>
      </c>
      <c r="L6633">
        <v>11.9</v>
      </c>
      <c r="M6633">
        <v>90</v>
      </c>
      <c r="N6633" t="s">
        <v>41</v>
      </c>
      <c r="O6633">
        <v>1.631</v>
      </c>
      <c r="P6633" t="s">
        <v>28</v>
      </c>
      <c r="Q6633" t="s">
        <v>29</v>
      </c>
      <c r="R6633">
        <v>4.91</v>
      </c>
      <c r="S6633">
        <v>0</v>
      </c>
      <c r="T6633">
        <v>1.42</v>
      </c>
      <c r="U6633">
        <v>2.9</v>
      </c>
      <c r="V6633" t="s">
        <v>374</v>
      </c>
      <c r="W6633" t="s">
        <v>45</v>
      </c>
      <c r="X6633">
        <v>1</v>
      </c>
      <c r="Y6633" t="str">
        <f>IF(tblRides[[#This Row],[supply_demand_ratio]]&lt;0.8,"Below 0.8",IF(tblRides[[#This Row],[supply_demand_ratio]]&lt;1,"Between 0.8-1.0",IF(tblRides[[#This Row],[supply_demand_ratio]]&lt;=1.2,"Between 1.0-1.2","Above 1.2")))</f>
        <v>Above 1.2</v>
      </c>
    </row>
    <row r="6634" spans="1:25" x14ac:dyDescent="0.3">
      <c r="A6634" t="s">
        <v>6689</v>
      </c>
      <c r="B6634" s="1">
        <v>46082.043749999997</v>
      </c>
      <c r="C6634" s="2">
        <v>46082</v>
      </c>
      <c r="D6634">
        <v>1</v>
      </c>
      <c r="E6634" t="s">
        <v>25</v>
      </c>
      <c r="F6634" t="s">
        <v>26</v>
      </c>
      <c r="G6634">
        <v>19.5</v>
      </c>
      <c r="H6634">
        <v>321.14999999999998</v>
      </c>
      <c r="I6634">
        <v>313.73</v>
      </c>
      <c r="J6634">
        <v>1</v>
      </c>
      <c r="K6634">
        <v>5.7</v>
      </c>
      <c r="L6634">
        <v>5.0999999999999996</v>
      </c>
      <c r="M6634">
        <v>143</v>
      </c>
      <c r="N6634" t="s">
        <v>41</v>
      </c>
      <c r="O6634">
        <v>1.5249999999999999</v>
      </c>
      <c r="P6634" t="s">
        <v>28</v>
      </c>
      <c r="Q6634" t="s">
        <v>29</v>
      </c>
      <c r="R6634">
        <v>5</v>
      </c>
      <c r="S6634">
        <v>3</v>
      </c>
      <c r="T6634">
        <v>-7.42</v>
      </c>
      <c r="U6634">
        <v>-0.6</v>
      </c>
      <c r="V6634" t="s">
        <v>374</v>
      </c>
      <c r="W6634" t="s">
        <v>45</v>
      </c>
      <c r="X6634">
        <v>1</v>
      </c>
      <c r="Y6634" t="str">
        <f>IF(tblRides[[#This Row],[supply_demand_ratio]]&lt;0.8,"Below 0.8",IF(tblRides[[#This Row],[supply_demand_ratio]]&lt;1,"Between 0.8-1.0",IF(tblRides[[#This Row],[supply_demand_ratio]]&lt;=1.2,"Between 1.0-1.2","Above 1.2")))</f>
        <v>Above 1.2</v>
      </c>
    </row>
    <row r="6635" spans="1:25" x14ac:dyDescent="0.3">
      <c r="A6635" t="s">
        <v>6690</v>
      </c>
      <c r="B6635" s="1">
        <v>46082.046527777777</v>
      </c>
      <c r="C6635" s="2">
        <v>46082</v>
      </c>
      <c r="D6635">
        <v>1</v>
      </c>
      <c r="E6635" t="s">
        <v>25</v>
      </c>
      <c r="F6635" t="s">
        <v>26</v>
      </c>
      <c r="G6635">
        <v>6</v>
      </c>
      <c r="H6635">
        <v>119.91</v>
      </c>
      <c r="I6635">
        <v>113.08</v>
      </c>
      <c r="J6635">
        <v>1</v>
      </c>
      <c r="K6635">
        <v>7.4</v>
      </c>
      <c r="L6635">
        <v>7.4</v>
      </c>
      <c r="M6635">
        <v>103</v>
      </c>
      <c r="N6635" t="s">
        <v>27</v>
      </c>
      <c r="O6635">
        <v>0.92400000000000004</v>
      </c>
      <c r="P6635" t="s">
        <v>28</v>
      </c>
      <c r="Q6635" t="s">
        <v>29</v>
      </c>
      <c r="R6635">
        <v>5</v>
      </c>
      <c r="S6635">
        <v>22</v>
      </c>
      <c r="T6635">
        <v>-6.83</v>
      </c>
      <c r="U6635">
        <v>0</v>
      </c>
      <c r="V6635" t="s">
        <v>374</v>
      </c>
      <c r="W6635" t="s">
        <v>45</v>
      </c>
      <c r="X6635">
        <v>1</v>
      </c>
      <c r="Y6635" t="str">
        <f>IF(tblRides[[#This Row],[supply_demand_ratio]]&lt;0.8,"Below 0.8",IF(tblRides[[#This Row],[supply_demand_ratio]]&lt;1,"Between 0.8-1.0",IF(tblRides[[#This Row],[supply_demand_ratio]]&lt;=1.2,"Between 1.0-1.2","Above 1.2")))</f>
        <v>Between 0.8-1.0</v>
      </c>
    </row>
    <row r="6636" spans="1:25" x14ac:dyDescent="0.3">
      <c r="A6636" t="s">
        <v>6691</v>
      </c>
      <c r="B6636" s="1">
        <v>46082.060416666667</v>
      </c>
      <c r="C6636" s="2">
        <v>46082</v>
      </c>
      <c r="D6636">
        <v>1</v>
      </c>
      <c r="E6636" t="s">
        <v>33</v>
      </c>
      <c r="F6636" t="s">
        <v>26</v>
      </c>
      <c r="G6636">
        <v>5</v>
      </c>
      <c r="H6636">
        <v>112.36</v>
      </c>
      <c r="I6636">
        <v>110.18</v>
      </c>
      <c r="J6636">
        <v>1</v>
      </c>
      <c r="K6636">
        <v>3.6</v>
      </c>
      <c r="L6636">
        <v>1.9</v>
      </c>
      <c r="M6636">
        <v>94</v>
      </c>
      <c r="N6636" t="s">
        <v>41</v>
      </c>
      <c r="O6636">
        <v>1.732</v>
      </c>
      <c r="P6636" t="s">
        <v>28</v>
      </c>
      <c r="Q6636" t="s">
        <v>29</v>
      </c>
      <c r="R6636">
        <v>5</v>
      </c>
      <c r="S6636">
        <v>2</v>
      </c>
      <c r="T6636">
        <v>-2.1800000000000002</v>
      </c>
      <c r="U6636">
        <v>-1.7</v>
      </c>
      <c r="V6636" t="s">
        <v>374</v>
      </c>
      <c r="W6636" t="s">
        <v>31</v>
      </c>
      <c r="X6636">
        <v>1</v>
      </c>
      <c r="Y6636" t="str">
        <f>IF(tblRides[[#This Row],[supply_demand_ratio]]&lt;0.8,"Below 0.8",IF(tblRides[[#This Row],[supply_demand_ratio]]&lt;1,"Between 0.8-1.0",IF(tblRides[[#This Row],[supply_demand_ratio]]&lt;=1.2,"Between 1.0-1.2","Above 1.2")))</f>
        <v>Above 1.2</v>
      </c>
    </row>
    <row r="6637" spans="1:25" x14ac:dyDescent="0.3">
      <c r="A6637" t="s">
        <v>6692</v>
      </c>
      <c r="B6637" s="1">
        <v>46082.063888888886</v>
      </c>
      <c r="C6637" s="2">
        <v>46082</v>
      </c>
      <c r="D6637">
        <v>1</v>
      </c>
      <c r="E6637" t="s">
        <v>33</v>
      </c>
      <c r="F6637" t="s">
        <v>34</v>
      </c>
      <c r="G6637">
        <v>21.2</v>
      </c>
      <c r="H6637">
        <v>356.98</v>
      </c>
      <c r="I6637">
        <v>349.49</v>
      </c>
      <c r="J6637">
        <v>1</v>
      </c>
      <c r="K6637">
        <v>6.4</v>
      </c>
      <c r="L6637">
        <v>7.1</v>
      </c>
      <c r="M6637">
        <v>92</v>
      </c>
      <c r="N6637" t="s">
        <v>41</v>
      </c>
      <c r="O6637">
        <v>1.2709999999999999</v>
      </c>
      <c r="P6637" t="s">
        <v>28</v>
      </c>
      <c r="Q6637" t="s">
        <v>29</v>
      </c>
      <c r="R6637">
        <v>4.66</v>
      </c>
      <c r="S6637">
        <v>0</v>
      </c>
      <c r="T6637">
        <v>-7.49</v>
      </c>
      <c r="U6637">
        <v>0.7</v>
      </c>
      <c r="V6637" t="s">
        <v>374</v>
      </c>
      <c r="W6637" t="s">
        <v>45</v>
      </c>
      <c r="X6637">
        <v>1</v>
      </c>
      <c r="Y6637" t="str">
        <f>IF(tblRides[[#This Row],[supply_demand_ratio]]&lt;0.8,"Below 0.8",IF(tblRides[[#This Row],[supply_demand_ratio]]&lt;1,"Between 0.8-1.0",IF(tblRides[[#This Row],[supply_demand_ratio]]&lt;=1.2,"Between 1.0-1.2","Above 1.2")))</f>
        <v>Above 1.2</v>
      </c>
    </row>
    <row r="6638" spans="1:25" x14ac:dyDescent="0.3">
      <c r="A6638" t="s">
        <v>6693</v>
      </c>
      <c r="B6638" s="1">
        <v>46082.066666666666</v>
      </c>
      <c r="C6638" s="2">
        <v>46082</v>
      </c>
      <c r="D6638">
        <v>1</v>
      </c>
      <c r="E6638" t="s">
        <v>36</v>
      </c>
      <c r="F6638" t="s">
        <v>34</v>
      </c>
      <c r="G6638">
        <v>18.600000000000001</v>
      </c>
      <c r="H6638">
        <v>342.49</v>
      </c>
      <c r="I6638">
        <v>368.37</v>
      </c>
      <c r="J6638">
        <v>1</v>
      </c>
      <c r="K6638">
        <v>6.3</v>
      </c>
      <c r="L6638">
        <v>7.2</v>
      </c>
      <c r="M6638">
        <v>105</v>
      </c>
      <c r="N6638" t="s">
        <v>41</v>
      </c>
      <c r="O6638">
        <v>1.222</v>
      </c>
      <c r="P6638" t="s">
        <v>28</v>
      </c>
      <c r="Q6638" t="s">
        <v>29</v>
      </c>
      <c r="R6638">
        <v>4.6900000000000004</v>
      </c>
      <c r="S6638">
        <v>0</v>
      </c>
      <c r="T6638">
        <v>25.88</v>
      </c>
      <c r="U6638">
        <v>0.9</v>
      </c>
      <c r="V6638" t="s">
        <v>374</v>
      </c>
      <c r="W6638" t="s">
        <v>45</v>
      </c>
      <c r="X6638">
        <v>1</v>
      </c>
      <c r="Y6638" t="str">
        <f>IF(tblRides[[#This Row],[supply_demand_ratio]]&lt;0.8,"Below 0.8",IF(tblRides[[#This Row],[supply_demand_ratio]]&lt;1,"Between 0.8-1.0",IF(tblRides[[#This Row],[supply_demand_ratio]]&lt;=1.2,"Between 1.0-1.2","Above 1.2")))</f>
        <v>Above 1.2</v>
      </c>
    </row>
    <row r="6639" spans="1:25" x14ac:dyDescent="0.3">
      <c r="A6639" t="s">
        <v>6694</v>
      </c>
      <c r="B6639" s="1">
        <v>46082.079861111109</v>
      </c>
      <c r="C6639" s="2">
        <v>46082</v>
      </c>
      <c r="D6639">
        <v>1</v>
      </c>
      <c r="E6639" t="s">
        <v>36</v>
      </c>
      <c r="F6639" t="s">
        <v>26</v>
      </c>
      <c r="G6639">
        <v>11.9</v>
      </c>
      <c r="H6639">
        <v>235.2</v>
      </c>
      <c r="I6639">
        <v>234.37</v>
      </c>
      <c r="J6639">
        <v>1.1000000000000001</v>
      </c>
      <c r="K6639">
        <v>8.6999999999999993</v>
      </c>
      <c r="L6639">
        <v>13.3</v>
      </c>
      <c r="M6639">
        <v>131</v>
      </c>
      <c r="N6639" t="s">
        <v>41</v>
      </c>
      <c r="O6639">
        <v>1.5920000000000001</v>
      </c>
      <c r="P6639" t="s">
        <v>28</v>
      </c>
      <c r="Q6639" t="s">
        <v>29</v>
      </c>
      <c r="R6639">
        <v>4.4800000000000004</v>
      </c>
      <c r="S6639">
        <v>9</v>
      </c>
      <c r="T6639">
        <v>-0.83</v>
      </c>
      <c r="U6639">
        <v>4.5999999999999996</v>
      </c>
      <c r="V6639" t="s">
        <v>374</v>
      </c>
      <c r="W6639" t="s">
        <v>45</v>
      </c>
      <c r="X6639">
        <v>1</v>
      </c>
      <c r="Y6639" t="str">
        <f>IF(tblRides[[#This Row],[supply_demand_ratio]]&lt;0.8,"Below 0.8",IF(tblRides[[#This Row],[supply_demand_ratio]]&lt;1,"Between 0.8-1.0",IF(tblRides[[#This Row],[supply_demand_ratio]]&lt;=1.2,"Between 1.0-1.2","Above 1.2")))</f>
        <v>Above 1.2</v>
      </c>
    </row>
    <row r="6640" spans="1:25" x14ac:dyDescent="0.3">
      <c r="A6640" t="s">
        <v>6695</v>
      </c>
      <c r="B6640" s="1">
        <v>46082.088888888888</v>
      </c>
      <c r="C6640" s="2">
        <v>46082</v>
      </c>
      <c r="D6640">
        <v>2</v>
      </c>
      <c r="E6640" t="s">
        <v>62</v>
      </c>
      <c r="F6640" t="s">
        <v>26</v>
      </c>
      <c r="G6640">
        <v>4.5999999999999996</v>
      </c>
      <c r="H6640">
        <v>111.21</v>
      </c>
      <c r="I6640">
        <v>114.03</v>
      </c>
      <c r="J6640">
        <v>1</v>
      </c>
      <c r="K6640">
        <v>5.0999999999999996</v>
      </c>
      <c r="L6640">
        <v>6.3</v>
      </c>
      <c r="M6640">
        <v>54</v>
      </c>
      <c r="N6640" t="s">
        <v>41</v>
      </c>
      <c r="O6640">
        <v>1.43</v>
      </c>
      <c r="P6640" t="s">
        <v>28</v>
      </c>
      <c r="Q6640" t="s">
        <v>29</v>
      </c>
      <c r="R6640">
        <v>4.51</v>
      </c>
      <c r="S6640">
        <v>4</v>
      </c>
      <c r="T6640">
        <v>2.82</v>
      </c>
      <c r="U6640">
        <v>1.2</v>
      </c>
      <c r="V6640" t="s">
        <v>374</v>
      </c>
      <c r="W6640" t="s">
        <v>45</v>
      </c>
      <c r="X6640">
        <v>1</v>
      </c>
      <c r="Y6640" t="str">
        <f>IF(tblRides[[#This Row],[supply_demand_ratio]]&lt;0.8,"Below 0.8",IF(tblRides[[#This Row],[supply_demand_ratio]]&lt;1,"Between 0.8-1.0",IF(tblRides[[#This Row],[supply_demand_ratio]]&lt;=1.2,"Between 1.0-1.2","Above 1.2")))</f>
        <v>Above 1.2</v>
      </c>
    </row>
    <row r="6641" spans="1:25" x14ac:dyDescent="0.3">
      <c r="A6641" t="s">
        <v>6696</v>
      </c>
      <c r="B6641" s="1">
        <v>46082.090277777781</v>
      </c>
      <c r="C6641" s="2">
        <v>46082</v>
      </c>
      <c r="D6641">
        <v>2</v>
      </c>
      <c r="E6641" t="s">
        <v>62</v>
      </c>
      <c r="F6641" t="s">
        <v>26</v>
      </c>
      <c r="G6641">
        <v>19.899999999999999</v>
      </c>
      <c r="H6641">
        <v>362.29</v>
      </c>
      <c r="I6641">
        <v>359.38</v>
      </c>
      <c r="J6641">
        <v>1</v>
      </c>
      <c r="K6641">
        <v>2</v>
      </c>
      <c r="L6641">
        <v>1</v>
      </c>
      <c r="M6641">
        <v>56</v>
      </c>
      <c r="N6641" t="s">
        <v>41</v>
      </c>
      <c r="O6641">
        <v>2.2000000000000002</v>
      </c>
      <c r="P6641" t="s">
        <v>28</v>
      </c>
      <c r="Q6641" t="s">
        <v>29</v>
      </c>
      <c r="R6641">
        <v>4.87</v>
      </c>
      <c r="S6641">
        <v>7</v>
      </c>
      <c r="T6641">
        <v>-2.91</v>
      </c>
      <c r="U6641">
        <v>-1</v>
      </c>
      <c r="V6641" t="s">
        <v>374</v>
      </c>
      <c r="W6641" t="s">
        <v>31</v>
      </c>
      <c r="X6641">
        <v>1</v>
      </c>
      <c r="Y6641" t="str">
        <f>IF(tblRides[[#This Row],[supply_demand_ratio]]&lt;0.8,"Below 0.8",IF(tblRides[[#This Row],[supply_demand_ratio]]&lt;1,"Between 0.8-1.0",IF(tblRides[[#This Row],[supply_demand_ratio]]&lt;=1.2,"Between 1.0-1.2","Above 1.2")))</f>
        <v>Above 1.2</v>
      </c>
    </row>
    <row r="6642" spans="1:25" x14ac:dyDescent="0.3">
      <c r="A6642" t="s">
        <v>6697</v>
      </c>
      <c r="B6642" s="1">
        <v>46082.09097222222</v>
      </c>
      <c r="C6642" s="2">
        <v>46082</v>
      </c>
      <c r="D6642">
        <v>2</v>
      </c>
      <c r="E6642" t="s">
        <v>36</v>
      </c>
      <c r="F6642" t="s">
        <v>26</v>
      </c>
      <c r="G6642">
        <v>13</v>
      </c>
      <c r="H6642">
        <v>222.74</v>
      </c>
      <c r="I6642">
        <v>213.08</v>
      </c>
      <c r="J6642">
        <v>1</v>
      </c>
      <c r="K6642">
        <v>2.7</v>
      </c>
      <c r="L6642">
        <v>11</v>
      </c>
      <c r="M6642">
        <v>131</v>
      </c>
      <c r="N6642" t="s">
        <v>27</v>
      </c>
      <c r="O6642">
        <v>1.173</v>
      </c>
      <c r="P6642" t="s">
        <v>28</v>
      </c>
      <c r="Q6642" t="s">
        <v>29</v>
      </c>
      <c r="R6642">
        <v>4.58</v>
      </c>
      <c r="S6642">
        <v>25</v>
      </c>
      <c r="T6642">
        <v>-9.66</v>
      </c>
      <c r="U6642">
        <v>8.3000000000000007</v>
      </c>
      <c r="V6642" t="s">
        <v>374</v>
      </c>
      <c r="W6642" t="s">
        <v>31</v>
      </c>
      <c r="X6642">
        <v>1</v>
      </c>
      <c r="Y6642" t="str">
        <f>IF(tblRides[[#This Row],[supply_demand_ratio]]&lt;0.8,"Below 0.8",IF(tblRides[[#This Row],[supply_demand_ratio]]&lt;1,"Between 0.8-1.0",IF(tblRides[[#This Row],[supply_demand_ratio]]&lt;=1.2,"Between 1.0-1.2","Above 1.2")))</f>
        <v>Between 1.0-1.2</v>
      </c>
    </row>
    <row r="6643" spans="1:25" x14ac:dyDescent="0.3">
      <c r="A6643" t="s">
        <v>6698</v>
      </c>
      <c r="B6643" s="1">
        <v>46082.100694444445</v>
      </c>
      <c r="C6643" s="2">
        <v>46082</v>
      </c>
      <c r="D6643">
        <v>2</v>
      </c>
      <c r="E6643" t="s">
        <v>25</v>
      </c>
      <c r="F6643" t="s">
        <v>26</v>
      </c>
      <c r="G6643">
        <v>5.9</v>
      </c>
      <c r="H6643">
        <v>143.41999999999999</v>
      </c>
      <c r="I6643">
        <v>138</v>
      </c>
      <c r="J6643">
        <v>1.1000000000000001</v>
      </c>
      <c r="K6643">
        <v>4.9000000000000004</v>
      </c>
      <c r="L6643">
        <v>4</v>
      </c>
      <c r="M6643">
        <v>129</v>
      </c>
      <c r="N6643" t="s">
        <v>27</v>
      </c>
      <c r="O6643">
        <v>1.0640000000000001</v>
      </c>
      <c r="P6643" t="s">
        <v>28</v>
      </c>
      <c r="Q6643" t="s">
        <v>29</v>
      </c>
      <c r="R6643">
        <v>4.6100000000000003</v>
      </c>
      <c r="S6643">
        <v>4</v>
      </c>
      <c r="T6643">
        <v>-5.42</v>
      </c>
      <c r="U6643">
        <v>-0.9</v>
      </c>
      <c r="V6643" t="s">
        <v>374</v>
      </c>
      <c r="W6643" t="s">
        <v>31</v>
      </c>
      <c r="X6643">
        <v>1</v>
      </c>
      <c r="Y6643" t="str">
        <f>IF(tblRides[[#This Row],[supply_demand_ratio]]&lt;0.8,"Below 0.8",IF(tblRides[[#This Row],[supply_demand_ratio]]&lt;1,"Between 0.8-1.0",IF(tblRides[[#This Row],[supply_demand_ratio]]&lt;=1.2,"Between 1.0-1.2","Above 1.2")))</f>
        <v>Between 1.0-1.2</v>
      </c>
    </row>
    <row r="6644" spans="1:25" x14ac:dyDescent="0.3">
      <c r="A6644" t="s">
        <v>6699</v>
      </c>
      <c r="B6644" s="1">
        <v>46082.118750000001</v>
      </c>
      <c r="C6644" s="2">
        <v>46082</v>
      </c>
      <c r="D6644">
        <v>2</v>
      </c>
      <c r="E6644" t="s">
        <v>43</v>
      </c>
      <c r="F6644" t="s">
        <v>26</v>
      </c>
      <c r="G6644">
        <v>16.5</v>
      </c>
      <c r="H6644">
        <v>271.14</v>
      </c>
      <c r="I6644">
        <v>273.64</v>
      </c>
      <c r="J6644">
        <v>1</v>
      </c>
      <c r="K6644">
        <v>2</v>
      </c>
      <c r="L6644">
        <v>1</v>
      </c>
      <c r="M6644">
        <v>69</v>
      </c>
      <c r="N6644" t="s">
        <v>41</v>
      </c>
      <c r="O6644">
        <v>2.2000000000000002</v>
      </c>
      <c r="P6644" t="s">
        <v>28</v>
      </c>
      <c r="Q6644" t="s">
        <v>29</v>
      </c>
      <c r="R6644">
        <v>4.66</v>
      </c>
      <c r="S6644">
        <v>4</v>
      </c>
      <c r="T6644">
        <v>2.5</v>
      </c>
      <c r="U6644">
        <v>-1</v>
      </c>
      <c r="V6644" t="s">
        <v>374</v>
      </c>
      <c r="W6644" t="s">
        <v>31</v>
      </c>
      <c r="X6644">
        <v>1</v>
      </c>
      <c r="Y6644" t="str">
        <f>IF(tblRides[[#This Row],[supply_demand_ratio]]&lt;0.8,"Below 0.8",IF(tblRides[[#This Row],[supply_demand_ratio]]&lt;1,"Between 0.8-1.0",IF(tblRides[[#This Row],[supply_demand_ratio]]&lt;=1.2,"Between 1.0-1.2","Above 1.2")))</f>
        <v>Above 1.2</v>
      </c>
    </row>
    <row r="6645" spans="1:25" x14ac:dyDescent="0.3">
      <c r="A6645" t="s">
        <v>6700</v>
      </c>
      <c r="B6645" s="1">
        <v>46082.131944444445</v>
      </c>
      <c r="C6645" s="2">
        <v>46082</v>
      </c>
      <c r="D6645">
        <v>3</v>
      </c>
      <c r="E6645" t="s">
        <v>33</v>
      </c>
      <c r="F6645" t="s">
        <v>26</v>
      </c>
      <c r="G6645">
        <v>4.4000000000000004</v>
      </c>
      <c r="H6645">
        <v>96.59</v>
      </c>
      <c r="I6645">
        <v>99.24</v>
      </c>
      <c r="J6645">
        <v>1</v>
      </c>
      <c r="K6645">
        <v>5.0999999999999996</v>
      </c>
      <c r="L6645">
        <v>9.1999999999999993</v>
      </c>
      <c r="M6645">
        <v>95</v>
      </c>
      <c r="N6645" t="s">
        <v>27</v>
      </c>
      <c r="O6645">
        <v>1.129</v>
      </c>
      <c r="P6645" t="s">
        <v>28</v>
      </c>
      <c r="Q6645" t="s">
        <v>29</v>
      </c>
      <c r="R6645">
        <v>4.9000000000000004</v>
      </c>
      <c r="S6645">
        <v>5</v>
      </c>
      <c r="T6645">
        <v>2.65</v>
      </c>
      <c r="U6645">
        <v>4.0999999999999996</v>
      </c>
      <c r="V6645" t="s">
        <v>374</v>
      </c>
      <c r="W6645" t="s">
        <v>45</v>
      </c>
      <c r="X6645">
        <v>1</v>
      </c>
      <c r="Y6645" t="str">
        <f>IF(tblRides[[#This Row],[supply_demand_ratio]]&lt;0.8,"Below 0.8",IF(tblRides[[#This Row],[supply_demand_ratio]]&lt;1,"Between 0.8-1.0",IF(tblRides[[#This Row],[supply_demand_ratio]]&lt;=1.2,"Between 1.0-1.2","Above 1.2")))</f>
        <v>Between 1.0-1.2</v>
      </c>
    </row>
    <row r="6646" spans="1:25" x14ac:dyDescent="0.3">
      <c r="A6646" t="s">
        <v>6701</v>
      </c>
      <c r="B6646" s="1">
        <v>46082.132638888892</v>
      </c>
      <c r="C6646" s="2">
        <v>46082</v>
      </c>
      <c r="D6646">
        <v>3</v>
      </c>
      <c r="E6646" t="s">
        <v>33</v>
      </c>
      <c r="F6646" t="s">
        <v>34</v>
      </c>
      <c r="G6646">
        <v>2</v>
      </c>
      <c r="H6646">
        <v>73.55</v>
      </c>
      <c r="J6646">
        <v>1</v>
      </c>
      <c r="K6646">
        <v>5.4</v>
      </c>
      <c r="L6646">
        <v>8.8000000000000007</v>
      </c>
      <c r="M6646">
        <v>100</v>
      </c>
      <c r="N6646" t="s">
        <v>41</v>
      </c>
      <c r="O6646">
        <v>1.796</v>
      </c>
      <c r="P6646" t="s">
        <v>58</v>
      </c>
      <c r="Q6646" t="s">
        <v>108</v>
      </c>
      <c r="R6646">
        <v>4.72</v>
      </c>
      <c r="S6646">
        <v>0</v>
      </c>
      <c r="U6646">
        <v>3.4</v>
      </c>
      <c r="V6646" t="s">
        <v>374</v>
      </c>
      <c r="W6646" t="s">
        <v>45</v>
      </c>
      <c r="X6646">
        <v>0</v>
      </c>
      <c r="Y6646" t="str">
        <f>IF(tblRides[[#This Row],[supply_demand_ratio]]&lt;0.8,"Below 0.8",IF(tblRides[[#This Row],[supply_demand_ratio]]&lt;1,"Between 0.8-1.0",IF(tblRides[[#This Row],[supply_demand_ratio]]&lt;=1.2,"Between 1.0-1.2","Above 1.2")))</f>
        <v>Above 1.2</v>
      </c>
    </row>
    <row r="6647" spans="1:25" x14ac:dyDescent="0.3">
      <c r="A6647" t="s">
        <v>6702</v>
      </c>
      <c r="B6647" s="1">
        <v>46082.154861111114</v>
      </c>
      <c r="C6647" s="2">
        <v>46082</v>
      </c>
      <c r="D6647">
        <v>3</v>
      </c>
      <c r="E6647" t="s">
        <v>25</v>
      </c>
      <c r="F6647" t="s">
        <v>26</v>
      </c>
      <c r="G6647">
        <v>4.8</v>
      </c>
      <c r="H6647">
        <v>121.69</v>
      </c>
      <c r="I6647">
        <v>122.64</v>
      </c>
      <c r="J6647">
        <v>1</v>
      </c>
      <c r="K6647">
        <v>7.7</v>
      </c>
      <c r="L6647">
        <v>7.6</v>
      </c>
      <c r="M6647">
        <v>126</v>
      </c>
      <c r="N6647" t="s">
        <v>27</v>
      </c>
      <c r="O6647">
        <v>0.97899999999999998</v>
      </c>
      <c r="P6647" t="s">
        <v>28</v>
      </c>
      <c r="Q6647" t="s">
        <v>29</v>
      </c>
      <c r="R6647">
        <v>4.5999999999999996</v>
      </c>
      <c r="S6647">
        <v>7</v>
      </c>
      <c r="T6647">
        <v>0.95</v>
      </c>
      <c r="U6647">
        <v>-0.1</v>
      </c>
      <c r="V6647" t="s">
        <v>374</v>
      </c>
      <c r="W6647" t="s">
        <v>45</v>
      </c>
      <c r="X6647">
        <v>1</v>
      </c>
      <c r="Y6647" t="str">
        <f>IF(tblRides[[#This Row],[supply_demand_ratio]]&lt;0.8,"Below 0.8",IF(tblRides[[#This Row],[supply_demand_ratio]]&lt;1,"Between 0.8-1.0",IF(tblRides[[#This Row],[supply_demand_ratio]]&lt;=1.2,"Between 1.0-1.2","Above 1.2")))</f>
        <v>Between 0.8-1.0</v>
      </c>
    </row>
    <row r="6648" spans="1:25" x14ac:dyDescent="0.3">
      <c r="A6648" t="s">
        <v>6703</v>
      </c>
      <c r="B6648" s="1">
        <v>46082.159722222219</v>
      </c>
      <c r="C6648" s="2">
        <v>46082</v>
      </c>
      <c r="D6648">
        <v>3</v>
      </c>
      <c r="E6648" t="s">
        <v>33</v>
      </c>
      <c r="F6648" t="s">
        <v>26</v>
      </c>
      <c r="G6648">
        <v>1.8</v>
      </c>
      <c r="H6648">
        <v>63.26</v>
      </c>
      <c r="I6648">
        <v>64.44</v>
      </c>
      <c r="J6648">
        <v>1</v>
      </c>
      <c r="K6648">
        <v>2</v>
      </c>
      <c r="L6648">
        <v>1</v>
      </c>
      <c r="M6648">
        <v>94</v>
      </c>
      <c r="N6648" t="s">
        <v>41</v>
      </c>
      <c r="O6648">
        <v>1.28</v>
      </c>
      <c r="P6648" t="s">
        <v>28</v>
      </c>
      <c r="Q6648" t="s">
        <v>29</v>
      </c>
      <c r="R6648">
        <v>4.72</v>
      </c>
      <c r="S6648">
        <v>25</v>
      </c>
      <c r="T6648">
        <v>1.18</v>
      </c>
      <c r="U6648">
        <v>-1</v>
      </c>
      <c r="V6648" t="s">
        <v>374</v>
      </c>
      <c r="W6648" t="s">
        <v>31</v>
      </c>
      <c r="X6648">
        <v>1</v>
      </c>
      <c r="Y6648" t="str">
        <f>IF(tblRides[[#This Row],[supply_demand_ratio]]&lt;0.8,"Below 0.8",IF(tblRides[[#This Row],[supply_demand_ratio]]&lt;1,"Between 0.8-1.0",IF(tblRides[[#This Row],[supply_demand_ratio]]&lt;=1.2,"Between 1.0-1.2","Above 1.2")))</f>
        <v>Above 1.2</v>
      </c>
    </row>
    <row r="6649" spans="1:25" x14ac:dyDescent="0.3">
      <c r="A6649" t="s">
        <v>6704</v>
      </c>
      <c r="B6649" s="1">
        <v>46082.166666666664</v>
      </c>
      <c r="C6649" s="2">
        <v>46082</v>
      </c>
      <c r="D6649">
        <v>4</v>
      </c>
      <c r="E6649" t="s">
        <v>43</v>
      </c>
      <c r="F6649" t="s">
        <v>34</v>
      </c>
      <c r="G6649">
        <v>6.1</v>
      </c>
      <c r="H6649">
        <v>134.21</v>
      </c>
      <c r="I6649">
        <v>136.24</v>
      </c>
      <c r="J6649">
        <v>1</v>
      </c>
      <c r="K6649">
        <v>2</v>
      </c>
      <c r="L6649">
        <v>3.6</v>
      </c>
      <c r="M6649">
        <v>63</v>
      </c>
      <c r="N6649" t="s">
        <v>41</v>
      </c>
      <c r="O6649">
        <v>2.2000000000000002</v>
      </c>
      <c r="P6649" t="s">
        <v>28</v>
      </c>
      <c r="Q6649" t="s">
        <v>29</v>
      </c>
      <c r="R6649">
        <v>4.9000000000000004</v>
      </c>
      <c r="S6649">
        <v>0</v>
      </c>
      <c r="T6649">
        <v>2.0299999999999998</v>
      </c>
      <c r="U6649">
        <v>1.6</v>
      </c>
      <c r="V6649" t="s">
        <v>374</v>
      </c>
      <c r="W6649" t="s">
        <v>31</v>
      </c>
      <c r="X6649">
        <v>1</v>
      </c>
      <c r="Y6649" t="str">
        <f>IF(tblRides[[#This Row],[supply_demand_ratio]]&lt;0.8,"Below 0.8",IF(tblRides[[#This Row],[supply_demand_ratio]]&lt;1,"Between 0.8-1.0",IF(tblRides[[#This Row],[supply_demand_ratio]]&lt;=1.2,"Between 1.0-1.2","Above 1.2")))</f>
        <v>Above 1.2</v>
      </c>
    </row>
    <row r="6650" spans="1:25" x14ac:dyDescent="0.3">
      <c r="A6650" t="s">
        <v>6705</v>
      </c>
      <c r="B6650" s="1">
        <v>46082.168749999997</v>
      </c>
      <c r="C6650" s="2">
        <v>46082</v>
      </c>
      <c r="D6650">
        <v>4</v>
      </c>
      <c r="E6650" t="s">
        <v>43</v>
      </c>
      <c r="F6650" t="s">
        <v>26</v>
      </c>
      <c r="G6650">
        <v>5.9</v>
      </c>
      <c r="H6650">
        <v>136.68</v>
      </c>
      <c r="I6650">
        <v>138.25</v>
      </c>
      <c r="J6650">
        <v>1</v>
      </c>
      <c r="K6650">
        <v>4.5</v>
      </c>
      <c r="L6650">
        <v>4.0999999999999996</v>
      </c>
      <c r="M6650">
        <v>72</v>
      </c>
      <c r="N6650" t="s">
        <v>41</v>
      </c>
      <c r="O6650">
        <v>2.2000000000000002</v>
      </c>
      <c r="P6650" t="s">
        <v>28</v>
      </c>
      <c r="Q6650" t="s">
        <v>29</v>
      </c>
      <c r="R6650">
        <v>4.5999999999999996</v>
      </c>
      <c r="S6650">
        <v>24</v>
      </c>
      <c r="T6650">
        <v>1.57</v>
      </c>
      <c r="U6650">
        <v>-0.4</v>
      </c>
      <c r="V6650" t="s">
        <v>374</v>
      </c>
      <c r="W6650" t="s">
        <v>31</v>
      </c>
      <c r="X6650">
        <v>1</v>
      </c>
      <c r="Y6650" t="str">
        <f>IF(tblRides[[#This Row],[supply_demand_ratio]]&lt;0.8,"Below 0.8",IF(tblRides[[#This Row],[supply_demand_ratio]]&lt;1,"Between 0.8-1.0",IF(tblRides[[#This Row],[supply_demand_ratio]]&lt;=1.2,"Between 1.0-1.2","Above 1.2")))</f>
        <v>Above 1.2</v>
      </c>
    </row>
    <row r="6651" spans="1:25" x14ac:dyDescent="0.3">
      <c r="A6651" t="s">
        <v>6706</v>
      </c>
      <c r="B6651" s="1">
        <v>46082.179861111108</v>
      </c>
      <c r="C6651" s="2">
        <v>46082</v>
      </c>
      <c r="D6651">
        <v>4</v>
      </c>
      <c r="E6651" t="s">
        <v>36</v>
      </c>
      <c r="F6651" t="s">
        <v>26</v>
      </c>
      <c r="G6651">
        <v>3.8</v>
      </c>
      <c r="H6651">
        <v>87.26</v>
      </c>
      <c r="I6651">
        <v>88.73</v>
      </c>
      <c r="J6651">
        <v>1</v>
      </c>
      <c r="K6651">
        <v>4.0999999999999996</v>
      </c>
      <c r="L6651">
        <v>5</v>
      </c>
      <c r="M6651">
        <v>115</v>
      </c>
      <c r="N6651" t="s">
        <v>41</v>
      </c>
      <c r="O6651">
        <v>1.355</v>
      </c>
      <c r="P6651" t="s">
        <v>28</v>
      </c>
      <c r="Q6651" t="s">
        <v>29</v>
      </c>
      <c r="R6651">
        <v>4.5199999999999996</v>
      </c>
      <c r="S6651">
        <v>11</v>
      </c>
      <c r="T6651">
        <v>1.47</v>
      </c>
      <c r="U6651">
        <v>0.9</v>
      </c>
      <c r="V6651" t="s">
        <v>374</v>
      </c>
      <c r="W6651" t="s">
        <v>31</v>
      </c>
      <c r="X6651">
        <v>1</v>
      </c>
      <c r="Y6651" t="str">
        <f>IF(tblRides[[#This Row],[supply_demand_ratio]]&lt;0.8,"Below 0.8",IF(tblRides[[#This Row],[supply_demand_ratio]]&lt;1,"Between 0.8-1.0",IF(tblRides[[#This Row],[supply_demand_ratio]]&lt;=1.2,"Between 1.0-1.2","Above 1.2")))</f>
        <v>Above 1.2</v>
      </c>
    </row>
    <row r="6652" spans="1:25" x14ac:dyDescent="0.3">
      <c r="A6652" t="s">
        <v>6707</v>
      </c>
      <c r="B6652" s="1">
        <v>46082.180555555555</v>
      </c>
      <c r="C6652" s="2">
        <v>46082</v>
      </c>
      <c r="D6652">
        <v>4</v>
      </c>
      <c r="E6652" t="s">
        <v>43</v>
      </c>
      <c r="F6652" t="s">
        <v>26</v>
      </c>
      <c r="G6652">
        <v>12.9</v>
      </c>
      <c r="H6652">
        <v>246.9</v>
      </c>
      <c r="I6652">
        <v>249</v>
      </c>
      <c r="J6652">
        <v>1.1000000000000001</v>
      </c>
      <c r="K6652">
        <v>4.3</v>
      </c>
      <c r="L6652">
        <v>5.3</v>
      </c>
      <c r="M6652">
        <v>68</v>
      </c>
      <c r="N6652" t="s">
        <v>41</v>
      </c>
      <c r="O6652">
        <v>1.516</v>
      </c>
      <c r="P6652" t="s">
        <v>28</v>
      </c>
      <c r="Q6652" t="s">
        <v>29</v>
      </c>
      <c r="R6652">
        <v>4.54</v>
      </c>
      <c r="S6652">
        <v>13</v>
      </c>
      <c r="T6652">
        <v>2.1</v>
      </c>
      <c r="U6652">
        <v>1</v>
      </c>
      <c r="V6652" t="s">
        <v>374</v>
      </c>
      <c r="W6652" t="s">
        <v>31</v>
      </c>
      <c r="X6652">
        <v>1</v>
      </c>
      <c r="Y6652" t="str">
        <f>IF(tblRides[[#This Row],[supply_demand_ratio]]&lt;0.8,"Below 0.8",IF(tblRides[[#This Row],[supply_demand_ratio]]&lt;1,"Between 0.8-1.0",IF(tblRides[[#This Row],[supply_demand_ratio]]&lt;=1.2,"Between 1.0-1.2","Above 1.2")))</f>
        <v>Above 1.2</v>
      </c>
    </row>
    <row r="6653" spans="1:25" x14ac:dyDescent="0.3">
      <c r="A6653" t="s">
        <v>6708</v>
      </c>
      <c r="B6653" s="1">
        <v>46082.20208333333</v>
      </c>
      <c r="C6653" s="2">
        <v>46082</v>
      </c>
      <c r="D6653">
        <v>4</v>
      </c>
      <c r="E6653" t="s">
        <v>33</v>
      </c>
      <c r="F6653" t="s">
        <v>26</v>
      </c>
      <c r="G6653">
        <v>7.4</v>
      </c>
      <c r="H6653">
        <v>141.53</v>
      </c>
      <c r="I6653">
        <v>138.87</v>
      </c>
      <c r="J6653">
        <v>1</v>
      </c>
      <c r="K6653">
        <v>6.3</v>
      </c>
      <c r="L6653">
        <v>1.4</v>
      </c>
      <c r="M6653">
        <v>107</v>
      </c>
      <c r="N6653" t="s">
        <v>41</v>
      </c>
      <c r="O6653">
        <v>1.587</v>
      </c>
      <c r="P6653" t="s">
        <v>28</v>
      </c>
      <c r="Q6653" t="s">
        <v>29</v>
      </c>
      <c r="R6653">
        <v>5</v>
      </c>
      <c r="S6653">
        <v>2</v>
      </c>
      <c r="T6653">
        <v>-2.66</v>
      </c>
      <c r="U6653">
        <v>-4.9000000000000004</v>
      </c>
      <c r="V6653" t="s">
        <v>374</v>
      </c>
      <c r="W6653" t="s">
        <v>45</v>
      </c>
      <c r="X6653">
        <v>1</v>
      </c>
      <c r="Y6653" t="str">
        <f>IF(tblRides[[#This Row],[supply_demand_ratio]]&lt;0.8,"Below 0.8",IF(tblRides[[#This Row],[supply_demand_ratio]]&lt;1,"Between 0.8-1.0",IF(tblRides[[#This Row],[supply_demand_ratio]]&lt;=1.2,"Between 1.0-1.2","Above 1.2")))</f>
        <v>Above 1.2</v>
      </c>
    </row>
    <row r="6654" spans="1:25" x14ac:dyDescent="0.3">
      <c r="A6654" t="s">
        <v>6709</v>
      </c>
      <c r="B6654" s="1">
        <v>46082.207638888889</v>
      </c>
      <c r="C6654" s="2">
        <v>46082</v>
      </c>
      <c r="D6654">
        <v>4</v>
      </c>
      <c r="E6654" t="s">
        <v>33</v>
      </c>
      <c r="F6654" t="s">
        <v>34</v>
      </c>
      <c r="G6654">
        <v>4.2</v>
      </c>
      <c r="H6654">
        <v>102.48</v>
      </c>
      <c r="I6654">
        <v>102.47</v>
      </c>
      <c r="J6654">
        <v>1</v>
      </c>
      <c r="K6654">
        <v>4.9000000000000004</v>
      </c>
      <c r="L6654">
        <v>4</v>
      </c>
      <c r="M6654">
        <v>97</v>
      </c>
      <c r="N6654" t="s">
        <v>41</v>
      </c>
      <c r="O6654">
        <v>1.4450000000000001</v>
      </c>
      <c r="P6654" t="s">
        <v>28</v>
      </c>
      <c r="Q6654" t="s">
        <v>29</v>
      </c>
      <c r="R6654">
        <v>4.57</v>
      </c>
      <c r="S6654">
        <v>0</v>
      </c>
      <c r="T6654">
        <v>-0.01</v>
      </c>
      <c r="U6654">
        <v>-0.9</v>
      </c>
      <c r="V6654" t="s">
        <v>374</v>
      </c>
      <c r="W6654" t="s">
        <v>31</v>
      </c>
      <c r="X6654">
        <v>1</v>
      </c>
      <c r="Y6654" t="str">
        <f>IF(tblRides[[#This Row],[supply_demand_ratio]]&lt;0.8,"Below 0.8",IF(tblRides[[#This Row],[supply_demand_ratio]]&lt;1,"Between 0.8-1.0",IF(tblRides[[#This Row],[supply_demand_ratio]]&lt;=1.2,"Between 1.0-1.2","Above 1.2")))</f>
        <v>Above 1.2</v>
      </c>
    </row>
    <row r="6655" spans="1:25" x14ac:dyDescent="0.3">
      <c r="A6655" t="s">
        <v>6710</v>
      </c>
      <c r="B6655" s="1">
        <v>46082.223611111112</v>
      </c>
      <c r="C6655" s="2">
        <v>46082</v>
      </c>
      <c r="D6655">
        <v>5</v>
      </c>
      <c r="E6655" t="s">
        <v>33</v>
      </c>
      <c r="F6655" t="s">
        <v>26</v>
      </c>
      <c r="G6655">
        <v>5.0999999999999996</v>
      </c>
      <c r="H6655">
        <v>107.67</v>
      </c>
      <c r="I6655">
        <v>115.64</v>
      </c>
      <c r="J6655">
        <v>1</v>
      </c>
      <c r="K6655">
        <v>7.5</v>
      </c>
      <c r="L6655">
        <v>6.9</v>
      </c>
      <c r="M6655">
        <v>100</v>
      </c>
      <c r="N6655" t="s">
        <v>41</v>
      </c>
      <c r="O6655">
        <v>1.4079999999999999</v>
      </c>
      <c r="P6655" t="s">
        <v>28</v>
      </c>
      <c r="Q6655" t="s">
        <v>29</v>
      </c>
      <c r="R6655">
        <v>4.72</v>
      </c>
      <c r="S6655">
        <v>22</v>
      </c>
      <c r="T6655">
        <v>7.97</v>
      </c>
      <c r="U6655">
        <v>-0.6</v>
      </c>
      <c r="V6655" t="s">
        <v>374</v>
      </c>
      <c r="W6655" t="s">
        <v>45</v>
      </c>
      <c r="X6655">
        <v>1</v>
      </c>
      <c r="Y6655" t="str">
        <f>IF(tblRides[[#This Row],[supply_demand_ratio]]&lt;0.8,"Below 0.8",IF(tblRides[[#This Row],[supply_demand_ratio]]&lt;1,"Between 0.8-1.0",IF(tblRides[[#This Row],[supply_demand_ratio]]&lt;=1.2,"Between 1.0-1.2","Above 1.2")))</f>
        <v>Above 1.2</v>
      </c>
    </row>
    <row r="6656" spans="1:25" x14ac:dyDescent="0.3">
      <c r="A6656" t="s">
        <v>6711</v>
      </c>
      <c r="B6656" s="1">
        <v>46082.238194444442</v>
      </c>
      <c r="C6656" s="2">
        <v>46082</v>
      </c>
      <c r="D6656">
        <v>5</v>
      </c>
      <c r="E6656" t="s">
        <v>25</v>
      </c>
      <c r="F6656" t="s">
        <v>34</v>
      </c>
      <c r="G6656">
        <v>10.199999999999999</v>
      </c>
      <c r="H6656">
        <v>171.23</v>
      </c>
      <c r="I6656">
        <v>173.78</v>
      </c>
      <c r="J6656">
        <v>1</v>
      </c>
      <c r="K6656">
        <v>6.8</v>
      </c>
      <c r="L6656">
        <v>7.3</v>
      </c>
      <c r="M6656">
        <v>144</v>
      </c>
      <c r="N6656" t="s">
        <v>41</v>
      </c>
      <c r="O6656">
        <v>1.8560000000000001</v>
      </c>
      <c r="P6656" t="s">
        <v>28</v>
      </c>
      <c r="Q6656" t="s">
        <v>29</v>
      </c>
      <c r="R6656">
        <v>4.34</v>
      </c>
      <c r="S6656">
        <v>0</v>
      </c>
      <c r="T6656">
        <v>2.5499999999999998</v>
      </c>
      <c r="U6656">
        <v>0.5</v>
      </c>
      <c r="V6656" t="s">
        <v>374</v>
      </c>
      <c r="W6656" t="s">
        <v>45</v>
      </c>
      <c r="X6656">
        <v>1</v>
      </c>
      <c r="Y6656" t="str">
        <f>IF(tblRides[[#This Row],[supply_demand_ratio]]&lt;0.8,"Below 0.8",IF(tblRides[[#This Row],[supply_demand_ratio]]&lt;1,"Between 0.8-1.0",IF(tblRides[[#This Row],[supply_demand_ratio]]&lt;=1.2,"Between 1.0-1.2","Above 1.2")))</f>
        <v>Above 1.2</v>
      </c>
    </row>
    <row r="6657" spans="1:25" x14ac:dyDescent="0.3">
      <c r="A6657" t="s">
        <v>6712</v>
      </c>
      <c r="B6657" s="1">
        <v>46082.240277777775</v>
      </c>
      <c r="C6657" s="2">
        <v>46082</v>
      </c>
      <c r="D6657">
        <v>5</v>
      </c>
      <c r="E6657" t="s">
        <v>33</v>
      </c>
      <c r="F6657" t="s">
        <v>26</v>
      </c>
      <c r="G6657">
        <v>12.5</v>
      </c>
      <c r="H6657">
        <v>197.56</v>
      </c>
      <c r="I6657">
        <v>205.46</v>
      </c>
      <c r="J6657">
        <v>1</v>
      </c>
      <c r="K6657">
        <v>2.8</v>
      </c>
      <c r="L6657">
        <v>3.7</v>
      </c>
      <c r="M6657">
        <v>105</v>
      </c>
      <c r="N6657" t="s">
        <v>27</v>
      </c>
      <c r="O6657">
        <v>1.302</v>
      </c>
      <c r="P6657" t="s">
        <v>28</v>
      </c>
      <c r="Q6657" t="s">
        <v>29</v>
      </c>
      <c r="R6657">
        <v>5</v>
      </c>
      <c r="S6657">
        <v>83</v>
      </c>
      <c r="T6657">
        <v>7.9</v>
      </c>
      <c r="U6657">
        <v>0.9</v>
      </c>
      <c r="V6657" t="s">
        <v>374</v>
      </c>
      <c r="W6657" t="s">
        <v>31</v>
      </c>
      <c r="X6657">
        <v>1</v>
      </c>
      <c r="Y6657" t="str">
        <f>IF(tblRides[[#This Row],[supply_demand_ratio]]&lt;0.8,"Below 0.8",IF(tblRides[[#This Row],[supply_demand_ratio]]&lt;1,"Between 0.8-1.0",IF(tblRides[[#This Row],[supply_demand_ratio]]&lt;=1.2,"Between 1.0-1.2","Above 1.2")))</f>
        <v>Above 1.2</v>
      </c>
    </row>
    <row r="6658" spans="1:25" x14ac:dyDescent="0.3">
      <c r="A6658" t="s">
        <v>6713</v>
      </c>
      <c r="B6658" s="1">
        <v>46082.263194444444</v>
      </c>
      <c r="C6658" s="2">
        <v>46082</v>
      </c>
      <c r="D6658">
        <v>6</v>
      </c>
      <c r="E6658" t="s">
        <v>43</v>
      </c>
      <c r="F6658" t="s">
        <v>34</v>
      </c>
      <c r="G6658">
        <v>6.9</v>
      </c>
      <c r="H6658">
        <v>172.68</v>
      </c>
      <c r="J6658">
        <v>1.1000000000000001</v>
      </c>
      <c r="K6658">
        <v>5.0999999999999996</v>
      </c>
      <c r="L6658">
        <v>1</v>
      </c>
      <c r="M6658">
        <v>67</v>
      </c>
      <c r="N6658" t="s">
        <v>41</v>
      </c>
      <c r="O6658">
        <v>1.3069999999999999</v>
      </c>
      <c r="P6658" t="s">
        <v>58</v>
      </c>
      <c r="Q6658" t="s">
        <v>74</v>
      </c>
      <c r="R6658">
        <v>4.5999999999999996</v>
      </c>
      <c r="S6658">
        <v>0</v>
      </c>
      <c r="U6658">
        <v>-4.0999999999999996</v>
      </c>
      <c r="V6658" t="s">
        <v>374</v>
      </c>
      <c r="W6658" t="s">
        <v>45</v>
      </c>
      <c r="X6658">
        <v>0</v>
      </c>
      <c r="Y6658" t="str">
        <f>IF(tblRides[[#This Row],[supply_demand_ratio]]&lt;0.8,"Below 0.8",IF(tblRides[[#This Row],[supply_demand_ratio]]&lt;1,"Between 0.8-1.0",IF(tblRides[[#This Row],[supply_demand_ratio]]&lt;=1.2,"Between 1.0-1.2","Above 1.2")))</f>
        <v>Above 1.2</v>
      </c>
    </row>
    <row r="6659" spans="1:25" x14ac:dyDescent="0.3">
      <c r="A6659" t="s">
        <v>6714</v>
      </c>
      <c r="B6659" s="1">
        <v>46082.267361111109</v>
      </c>
      <c r="C6659" s="2">
        <v>46082</v>
      </c>
      <c r="D6659">
        <v>6</v>
      </c>
      <c r="E6659" t="s">
        <v>33</v>
      </c>
      <c r="F6659" t="s">
        <v>26</v>
      </c>
      <c r="G6659">
        <v>3.2</v>
      </c>
      <c r="H6659">
        <v>89.18</v>
      </c>
      <c r="I6659">
        <v>88.63</v>
      </c>
      <c r="J6659">
        <v>1.1000000000000001</v>
      </c>
      <c r="K6659">
        <v>5.6</v>
      </c>
      <c r="L6659">
        <v>4.5</v>
      </c>
      <c r="M6659">
        <v>90</v>
      </c>
      <c r="N6659" t="s">
        <v>27</v>
      </c>
      <c r="O6659">
        <v>1.077</v>
      </c>
      <c r="P6659" t="s">
        <v>28</v>
      </c>
      <c r="Q6659" t="s">
        <v>29</v>
      </c>
      <c r="R6659">
        <v>4.82</v>
      </c>
      <c r="S6659">
        <v>12</v>
      </c>
      <c r="T6659">
        <v>-0.55000000000000004</v>
      </c>
      <c r="U6659">
        <v>-1.1000000000000001</v>
      </c>
      <c r="V6659" t="s">
        <v>374</v>
      </c>
      <c r="W6659" t="s">
        <v>45</v>
      </c>
      <c r="X6659">
        <v>1</v>
      </c>
      <c r="Y6659" t="str">
        <f>IF(tblRides[[#This Row],[supply_demand_ratio]]&lt;0.8,"Below 0.8",IF(tblRides[[#This Row],[supply_demand_ratio]]&lt;1,"Between 0.8-1.0",IF(tblRides[[#This Row],[supply_demand_ratio]]&lt;=1.2,"Between 1.0-1.2","Above 1.2")))</f>
        <v>Between 1.0-1.2</v>
      </c>
    </row>
    <row r="6660" spans="1:25" x14ac:dyDescent="0.3">
      <c r="A6660" t="s">
        <v>6715</v>
      </c>
      <c r="B6660" s="1">
        <v>46082.268055555556</v>
      </c>
      <c r="C6660" s="2">
        <v>46082</v>
      </c>
      <c r="D6660">
        <v>6</v>
      </c>
      <c r="E6660" t="s">
        <v>25</v>
      </c>
      <c r="F6660" t="s">
        <v>26</v>
      </c>
      <c r="G6660">
        <v>5.3</v>
      </c>
      <c r="H6660">
        <v>125.43</v>
      </c>
      <c r="I6660">
        <v>121.02</v>
      </c>
      <c r="J6660">
        <v>1.1000000000000001</v>
      </c>
      <c r="K6660">
        <v>8.4</v>
      </c>
      <c r="L6660">
        <v>8.4</v>
      </c>
      <c r="M6660">
        <v>128</v>
      </c>
      <c r="N6660" t="s">
        <v>27</v>
      </c>
      <c r="O6660">
        <v>1.1839999999999999</v>
      </c>
      <c r="P6660" t="s">
        <v>28</v>
      </c>
      <c r="Q6660" t="s">
        <v>29</v>
      </c>
      <c r="R6660">
        <v>4.7</v>
      </c>
      <c r="S6660">
        <v>3</v>
      </c>
      <c r="T6660">
        <v>-4.41</v>
      </c>
      <c r="U6660">
        <v>0</v>
      </c>
      <c r="V6660" t="s">
        <v>374</v>
      </c>
      <c r="W6660" t="s">
        <v>45</v>
      </c>
      <c r="X6660">
        <v>1</v>
      </c>
      <c r="Y6660" t="str">
        <f>IF(tblRides[[#This Row],[supply_demand_ratio]]&lt;0.8,"Below 0.8",IF(tblRides[[#This Row],[supply_demand_ratio]]&lt;1,"Between 0.8-1.0",IF(tblRides[[#This Row],[supply_demand_ratio]]&lt;=1.2,"Between 1.0-1.2","Above 1.2")))</f>
        <v>Between 1.0-1.2</v>
      </c>
    </row>
    <row r="6661" spans="1:25" x14ac:dyDescent="0.3">
      <c r="A6661" t="s">
        <v>6716</v>
      </c>
      <c r="B6661" s="1">
        <v>46082.268055555556</v>
      </c>
      <c r="C6661" s="2">
        <v>46082</v>
      </c>
      <c r="D6661">
        <v>6</v>
      </c>
      <c r="E6661" t="s">
        <v>62</v>
      </c>
      <c r="F6661" t="s">
        <v>26</v>
      </c>
      <c r="G6661">
        <v>9.4</v>
      </c>
      <c r="H6661">
        <v>182.92</v>
      </c>
      <c r="I6661">
        <v>178.7</v>
      </c>
      <c r="J6661">
        <v>1</v>
      </c>
      <c r="K6661">
        <v>4.9000000000000004</v>
      </c>
      <c r="L6661">
        <v>5</v>
      </c>
      <c r="M6661">
        <v>66</v>
      </c>
      <c r="N6661" t="s">
        <v>41</v>
      </c>
      <c r="O6661">
        <v>2.2000000000000002</v>
      </c>
      <c r="P6661" t="s">
        <v>28</v>
      </c>
      <c r="Q6661" t="s">
        <v>29</v>
      </c>
      <c r="R6661">
        <v>4.57</v>
      </c>
      <c r="S6661">
        <v>4</v>
      </c>
      <c r="T6661">
        <v>-4.22</v>
      </c>
      <c r="U6661">
        <v>0.1</v>
      </c>
      <c r="V6661" t="s">
        <v>374</v>
      </c>
      <c r="W6661" t="s">
        <v>31</v>
      </c>
      <c r="X6661">
        <v>1</v>
      </c>
      <c r="Y6661" t="str">
        <f>IF(tblRides[[#This Row],[supply_demand_ratio]]&lt;0.8,"Below 0.8",IF(tblRides[[#This Row],[supply_demand_ratio]]&lt;1,"Between 0.8-1.0",IF(tblRides[[#This Row],[supply_demand_ratio]]&lt;=1.2,"Between 1.0-1.2","Above 1.2")))</f>
        <v>Above 1.2</v>
      </c>
    </row>
    <row r="6662" spans="1:25" x14ac:dyDescent="0.3">
      <c r="A6662" t="s">
        <v>6717</v>
      </c>
      <c r="B6662" s="1">
        <v>46082.276388888888</v>
      </c>
      <c r="C6662" s="2">
        <v>46082</v>
      </c>
      <c r="D6662">
        <v>6</v>
      </c>
      <c r="E6662" t="s">
        <v>36</v>
      </c>
      <c r="F6662" t="s">
        <v>26</v>
      </c>
      <c r="G6662">
        <v>14.5</v>
      </c>
      <c r="H6662">
        <v>266.54000000000002</v>
      </c>
      <c r="I6662">
        <v>272.52</v>
      </c>
      <c r="J6662">
        <v>1</v>
      </c>
      <c r="K6662">
        <v>5.7</v>
      </c>
      <c r="L6662">
        <v>9.6</v>
      </c>
      <c r="M6662">
        <v>112</v>
      </c>
      <c r="N6662" t="s">
        <v>41</v>
      </c>
      <c r="O6662">
        <v>1.389</v>
      </c>
      <c r="P6662" t="s">
        <v>28</v>
      </c>
      <c r="Q6662" t="s">
        <v>29</v>
      </c>
      <c r="R6662">
        <v>4.8600000000000003</v>
      </c>
      <c r="S6662">
        <v>4</v>
      </c>
      <c r="T6662">
        <v>5.98</v>
      </c>
      <c r="U6662">
        <v>3.9</v>
      </c>
      <c r="V6662" t="s">
        <v>374</v>
      </c>
      <c r="W6662" t="s">
        <v>45</v>
      </c>
      <c r="X6662">
        <v>1</v>
      </c>
      <c r="Y6662" t="str">
        <f>IF(tblRides[[#This Row],[supply_demand_ratio]]&lt;0.8,"Below 0.8",IF(tblRides[[#This Row],[supply_demand_ratio]]&lt;1,"Between 0.8-1.0",IF(tblRides[[#This Row],[supply_demand_ratio]]&lt;=1.2,"Between 1.0-1.2","Above 1.2")))</f>
        <v>Above 1.2</v>
      </c>
    </row>
    <row r="6663" spans="1:25" x14ac:dyDescent="0.3">
      <c r="A6663" t="s">
        <v>6718</v>
      </c>
      <c r="B6663" s="1">
        <v>46082.287499999999</v>
      </c>
      <c r="C6663" s="2">
        <v>46082</v>
      </c>
      <c r="D6663">
        <v>6</v>
      </c>
      <c r="E6663" t="s">
        <v>43</v>
      </c>
      <c r="F6663" t="s">
        <v>26</v>
      </c>
      <c r="G6663">
        <v>4.7</v>
      </c>
      <c r="H6663">
        <v>99</v>
      </c>
      <c r="I6663">
        <v>95.02</v>
      </c>
      <c r="J6663">
        <v>1</v>
      </c>
      <c r="K6663">
        <v>3.4</v>
      </c>
      <c r="L6663">
        <v>6.3</v>
      </c>
      <c r="M6663">
        <v>70</v>
      </c>
      <c r="N6663" t="s">
        <v>41</v>
      </c>
      <c r="O6663">
        <v>2.2000000000000002</v>
      </c>
      <c r="P6663" t="s">
        <v>28</v>
      </c>
      <c r="Q6663" t="s">
        <v>29</v>
      </c>
      <c r="R6663">
        <v>4.5999999999999996</v>
      </c>
      <c r="S6663">
        <v>11</v>
      </c>
      <c r="T6663">
        <v>-3.98</v>
      </c>
      <c r="U6663">
        <v>2.9</v>
      </c>
      <c r="V6663" t="s">
        <v>374</v>
      </c>
      <c r="W6663" t="s">
        <v>31</v>
      </c>
      <c r="X6663">
        <v>1</v>
      </c>
      <c r="Y6663" t="str">
        <f>IF(tblRides[[#This Row],[supply_demand_ratio]]&lt;0.8,"Below 0.8",IF(tblRides[[#This Row],[supply_demand_ratio]]&lt;1,"Between 0.8-1.0",IF(tblRides[[#This Row],[supply_demand_ratio]]&lt;=1.2,"Between 1.0-1.2","Above 1.2")))</f>
        <v>Above 1.2</v>
      </c>
    </row>
    <row r="6664" spans="1:25" x14ac:dyDescent="0.3">
      <c r="A6664" t="s">
        <v>6719</v>
      </c>
      <c r="B6664" s="1">
        <v>46082.288194444445</v>
      </c>
      <c r="C6664" s="2">
        <v>46082</v>
      </c>
      <c r="D6664">
        <v>6</v>
      </c>
      <c r="E6664" t="s">
        <v>43</v>
      </c>
      <c r="F6664" t="s">
        <v>26</v>
      </c>
      <c r="G6664">
        <v>2.8</v>
      </c>
      <c r="H6664">
        <v>80.64</v>
      </c>
      <c r="J6664">
        <v>1</v>
      </c>
      <c r="K6664">
        <v>5.6</v>
      </c>
      <c r="L6664">
        <v>14.7</v>
      </c>
      <c r="M6664">
        <v>66</v>
      </c>
      <c r="N6664" t="s">
        <v>27</v>
      </c>
      <c r="O6664">
        <v>1.113</v>
      </c>
      <c r="P6664" t="s">
        <v>58</v>
      </c>
      <c r="Q6664" t="s">
        <v>74</v>
      </c>
      <c r="R6664">
        <v>4.91</v>
      </c>
      <c r="S6664">
        <v>4</v>
      </c>
      <c r="U6664">
        <v>9.1</v>
      </c>
      <c r="V6664" t="s">
        <v>374</v>
      </c>
      <c r="W6664" t="s">
        <v>45</v>
      </c>
      <c r="X6664">
        <v>0</v>
      </c>
      <c r="Y6664" t="str">
        <f>IF(tblRides[[#This Row],[supply_demand_ratio]]&lt;0.8,"Below 0.8",IF(tblRides[[#This Row],[supply_demand_ratio]]&lt;1,"Between 0.8-1.0",IF(tblRides[[#This Row],[supply_demand_ratio]]&lt;=1.2,"Between 1.0-1.2","Above 1.2")))</f>
        <v>Between 1.0-1.2</v>
      </c>
    </row>
    <row r="6665" spans="1:25" x14ac:dyDescent="0.3">
      <c r="A6665" t="s">
        <v>6720</v>
      </c>
      <c r="B6665" s="1">
        <v>46082.293055555558</v>
      </c>
      <c r="C6665" s="2">
        <v>46082</v>
      </c>
      <c r="D6665">
        <v>7</v>
      </c>
      <c r="E6665" t="s">
        <v>43</v>
      </c>
      <c r="F6665" t="s">
        <v>26</v>
      </c>
      <c r="G6665">
        <v>10.7</v>
      </c>
      <c r="H6665">
        <v>196.28</v>
      </c>
      <c r="I6665">
        <v>197.35</v>
      </c>
      <c r="J6665">
        <v>1</v>
      </c>
      <c r="K6665">
        <v>2.5</v>
      </c>
      <c r="L6665">
        <v>1</v>
      </c>
      <c r="M6665">
        <v>64</v>
      </c>
      <c r="N6665" t="s">
        <v>41</v>
      </c>
      <c r="O6665">
        <v>1.4950000000000001</v>
      </c>
      <c r="P6665" t="s">
        <v>28</v>
      </c>
      <c r="Q6665" t="s">
        <v>29</v>
      </c>
      <c r="R6665">
        <v>5</v>
      </c>
      <c r="S6665">
        <v>8</v>
      </c>
      <c r="T6665">
        <v>1.07</v>
      </c>
      <c r="U6665">
        <v>-1.5</v>
      </c>
      <c r="V6665" t="s">
        <v>374</v>
      </c>
      <c r="W6665" t="s">
        <v>31</v>
      </c>
      <c r="X6665">
        <v>1</v>
      </c>
      <c r="Y6665" t="str">
        <f>IF(tblRides[[#This Row],[supply_demand_ratio]]&lt;0.8,"Below 0.8",IF(tblRides[[#This Row],[supply_demand_ratio]]&lt;1,"Between 0.8-1.0",IF(tblRides[[#This Row],[supply_demand_ratio]]&lt;=1.2,"Between 1.0-1.2","Above 1.2")))</f>
        <v>Above 1.2</v>
      </c>
    </row>
    <row r="6666" spans="1:25" x14ac:dyDescent="0.3">
      <c r="A6666" t="s">
        <v>6721</v>
      </c>
      <c r="B6666" s="1">
        <v>46082.29583333333</v>
      </c>
      <c r="C6666" s="2">
        <v>46082</v>
      </c>
      <c r="D6666">
        <v>7</v>
      </c>
      <c r="E6666" t="s">
        <v>36</v>
      </c>
      <c r="F6666" t="s">
        <v>34</v>
      </c>
      <c r="G6666">
        <v>14.1</v>
      </c>
      <c r="H6666">
        <v>254.12</v>
      </c>
      <c r="J6666">
        <v>1.1000000000000001</v>
      </c>
      <c r="K6666">
        <v>4.5999999999999996</v>
      </c>
      <c r="L6666">
        <v>8.1999999999999993</v>
      </c>
      <c r="M6666">
        <v>99</v>
      </c>
      <c r="N6666" t="s">
        <v>27</v>
      </c>
      <c r="O6666">
        <v>0.83099999999999996</v>
      </c>
      <c r="P6666" t="s">
        <v>58</v>
      </c>
      <c r="Q6666" t="s">
        <v>59</v>
      </c>
      <c r="R6666">
        <v>4.8899999999999997</v>
      </c>
      <c r="S6666">
        <v>0</v>
      </c>
      <c r="U6666">
        <v>3.6</v>
      </c>
      <c r="V6666" t="s">
        <v>374</v>
      </c>
      <c r="W6666" t="s">
        <v>31</v>
      </c>
      <c r="X6666">
        <v>0</v>
      </c>
      <c r="Y6666" t="str">
        <f>IF(tblRides[[#This Row],[supply_demand_ratio]]&lt;0.8,"Below 0.8",IF(tblRides[[#This Row],[supply_demand_ratio]]&lt;1,"Between 0.8-1.0",IF(tblRides[[#This Row],[supply_demand_ratio]]&lt;=1.2,"Between 1.0-1.2","Above 1.2")))</f>
        <v>Between 0.8-1.0</v>
      </c>
    </row>
    <row r="6667" spans="1:25" x14ac:dyDescent="0.3">
      <c r="A6667" t="s">
        <v>6722</v>
      </c>
      <c r="B6667" s="1">
        <v>46082.306250000001</v>
      </c>
      <c r="C6667" s="2">
        <v>46082</v>
      </c>
      <c r="D6667">
        <v>7</v>
      </c>
      <c r="E6667" t="s">
        <v>33</v>
      </c>
      <c r="F6667" t="s">
        <v>34</v>
      </c>
      <c r="G6667">
        <v>6.6</v>
      </c>
      <c r="H6667">
        <v>163.99</v>
      </c>
      <c r="I6667">
        <v>171.06</v>
      </c>
      <c r="J6667">
        <v>1.1000000000000001</v>
      </c>
      <c r="K6667">
        <v>7.5</v>
      </c>
      <c r="L6667">
        <v>9.3000000000000007</v>
      </c>
      <c r="M6667">
        <v>96</v>
      </c>
      <c r="N6667" t="s">
        <v>27</v>
      </c>
      <c r="O6667">
        <v>1.0489999999999999</v>
      </c>
      <c r="P6667" t="s">
        <v>28</v>
      </c>
      <c r="Q6667" t="s">
        <v>29</v>
      </c>
      <c r="R6667">
        <v>4.55</v>
      </c>
      <c r="S6667">
        <v>0</v>
      </c>
      <c r="T6667">
        <v>7.07</v>
      </c>
      <c r="U6667">
        <v>1.8</v>
      </c>
      <c r="V6667" t="s">
        <v>374</v>
      </c>
      <c r="W6667" t="s">
        <v>45</v>
      </c>
      <c r="X6667">
        <v>1</v>
      </c>
      <c r="Y6667" t="str">
        <f>IF(tblRides[[#This Row],[supply_demand_ratio]]&lt;0.8,"Below 0.8",IF(tblRides[[#This Row],[supply_demand_ratio]]&lt;1,"Between 0.8-1.0",IF(tblRides[[#This Row],[supply_demand_ratio]]&lt;=1.2,"Between 1.0-1.2","Above 1.2")))</f>
        <v>Between 1.0-1.2</v>
      </c>
    </row>
    <row r="6668" spans="1:25" x14ac:dyDescent="0.3">
      <c r="A6668" t="s">
        <v>6723</v>
      </c>
      <c r="B6668" s="1">
        <v>46082.30972222222</v>
      </c>
      <c r="C6668" s="2">
        <v>46082</v>
      </c>
      <c r="D6668">
        <v>7</v>
      </c>
      <c r="E6668" t="s">
        <v>36</v>
      </c>
      <c r="F6668" t="s">
        <v>26</v>
      </c>
      <c r="G6668">
        <v>3.5</v>
      </c>
      <c r="H6668">
        <v>99.65</v>
      </c>
      <c r="I6668">
        <v>100.33</v>
      </c>
      <c r="J6668">
        <v>1</v>
      </c>
      <c r="K6668">
        <v>6.6</v>
      </c>
      <c r="L6668">
        <v>6.5</v>
      </c>
      <c r="M6668">
        <v>114</v>
      </c>
      <c r="N6668" t="s">
        <v>27</v>
      </c>
      <c r="O6668">
        <v>1.056</v>
      </c>
      <c r="P6668" t="s">
        <v>28</v>
      </c>
      <c r="Q6668" t="s">
        <v>29</v>
      </c>
      <c r="R6668">
        <v>4.68</v>
      </c>
      <c r="S6668">
        <v>15</v>
      </c>
      <c r="T6668">
        <v>0.68</v>
      </c>
      <c r="U6668">
        <v>-0.1</v>
      </c>
      <c r="V6668" t="s">
        <v>374</v>
      </c>
      <c r="W6668" t="s">
        <v>45</v>
      </c>
      <c r="X6668">
        <v>1</v>
      </c>
      <c r="Y6668" t="str">
        <f>IF(tblRides[[#This Row],[supply_demand_ratio]]&lt;0.8,"Below 0.8",IF(tblRides[[#This Row],[supply_demand_ratio]]&lt;1,"Between 0.8-1.0",IF(tblRides[[#This Row],[supply_demand_ratio]]&lt;=1.2,"Between 1.0-1.2","Above 1.2")))</f>
        <v>Between 1.0-1.2</v>
      </c>
    </row>
    <row r="6669" spans="1:25" x14ac:dyDescent="0.3">
      <c r="A6669" t="s">
        <v>6724</v>
      </c>
      <c r="B6669" s="1">
        <v>46082.323611111111</v>
      </c>
      <c r="C6669" s="2">
        <v>46082</v>
      </c>
      <c r="D6669">
        <v>7</v>
      </c>
      <c r="E6669" t="s">
        <v>62</v>
      </c>
      <c r="F6669" t="s">
        <v>26</v>
      </c>
      <c r="G6669">
        <v>4.7</v>
      </c>
      <c r="H6669">
        <v>111.84</v>
      </c>
      <c r="I6669">
        <v>108.29</v>
      </c>
      <c r="J6669">
        <v>1.1000000000000001</v>
      </c>
      <c r="K6669">
        <v>7.6</v>
      </c>
      <c r="L6669">
        <v>9.5</v>
      </c>
      <c r="M6669">
        <v>67</v>
      </c>
      <c r="N6669" t="s">
        <v>41</v>
      </c>
      <c r="O6669">
        <v>2.2000000000000002</v>
      </c>
      <c r="P6669" t="s">
        <v>28</v>
      </c>
      <c r="Q6669" t="s">
        <v>29</v>
      </c>
      <c r="R6669">
        <v>4.38</v>
      </c>
      <c r="S6669">
        <v>12</v>
      </c>
      <c r="T6669">
        <v>-3.55</v>
      </c>
      <c r="U6669">
        <v>1.9</v>
      </c>
      <c r="V6669" t="s">
        <v>374</v>
      </c>
      <c r="W6669" t="s">
        <v>45</v>
      </c>
      <c r="X6669">
        <v>1</v>
      </c>
      <c r="Y6669" t="str">
        <f>IF(tblRides[[#This Row],[supply_demand_ratio]]&lt;0.8,"Below 0.8",IF(tblRides[[#This Row],[supply_demand_ratio]]&lt;1,"Between 0.8-1.0",IF(tblRides[[#This Row],[supply_demand_ratio]]&lt;=1.2,"Between 1.0-1.2","Above 1.2")))</f>
        <v>Above 1.2</v>
      </c>
    </row>
    <row r="6670" spans="1:25" x14ac:dyDescent="0.3">
      <c r="A6670" t="s">
        <v>6725</v>
      </c>
      <c r="B6670" s="1">
        <v>46082.330555555556</v>
      </c>
      <c r="C6670" s="2">
        <v>46082</v>
      </c>
      <c r="D6670">
        <v>7</v>
      </c>
      <c r="E6670" t="s">
        <v>43</v>
      </c>
      <c r="F6670" t="s">
        <v>34</v>
      </c>
      <c r="G6670">
        <v>6.9</v>
      </c>
      <c r="H6670">
        <v>131.36000000000001</v>
      </c>
      <c r="J6670">
        <v>1</v>
      </c>
      <c r="K6670">
        <v>9.5</v>
      </c>
      <c r="L6670">
        <v>13.8</v>
      </c>
      <c r="M6670">
        <v>67</v>
      </c>
      <c r="N6670" t="s">
        <v>41</v>
      </c>
      <c r="O6670">
        <v>1.3959999999999999</v>
      </c>
      <c r="P6670" t="s">
        <v>58</v>
      </c>
      <c r="Q6670" t="s">
        <v>59</v>
      </c>
      <c r="R6670">
        <v>4.26</v>
      </c>
      <c r="S6670">
        <v>0</v>
      </c>
      <c r="U6670">
        <v>4.3</v>
      </c>
      <c r="V6670" t="s">
        <v>374</v>
      </c>
      <c r="W6670" t="s">
        <v>45</v>
      </c>
      <c r="X6670">
        <v>0</v>
      </c>
      <c r="Y6670" t="str">
        <f>IF(tblRides[[#This Row],[supply_demand_ratio]]&lt;0.8,"Below 0.8",IF(tblRides[[#This Row],[supply_demand_ratio]]&lt;1,"Between 0.8-1.0",IF(tblRides[[#This Row],[supply_demand_ratio]]&lt;=1.2,"Between 1.0-1.2","Above 1.2")))</f>
        <v>Above 1.2</v>
      </c>
    </row>
    <row r="6671" spans="1:25" x14ac:dyDescent="0.3">
      <c r="A6671" t="s">
        <v>6726</v>
      </c>
      <c r="B6671" s="1">
        <v>46082.336111111108</v>
      </c>
      <c r="C6671" s="2">
        <v>46082</v>
      </c>
      <c r="D6671">
        <v>8</v>
      </c>
      <c r="E6671" t="s">
        <v>33</v>
      </c>
      <c r="F6671" t="s">
        <v>26</v>
      </c>
      <c r="G6671">
        <v>4</v>
      </c>
      <c r="H6671">
        <v>97.28</v>
      </c>
      <c r="I6671">
        <v>97.19</v>
      </c>
      <c r="J6671">
        <v>1</v>
      </c>
      <c r="K6671">
        <v>7.2</v>
      </c>
      <c r="L6671">
        <v>7.1</v>
      </c>
      <c r="M6671">
        <v>81</v>
      </c>
      <c r="N6671" t="s">
        <v>41</v>
      </c>
      <c r="O6671">
        <v>1.0569999999999999</v>
      </c>
      <c r="P6671" t="s">
        <v>28</v>
      </c>
      <c r="Q6671" t="s">
        <v>29</v>
      </c>
      <c r="R6671">
        <v>4.46</v>
      </c>
      <c r="S6671">
        <v>4</v>
      </c>
      <c r="T6671">
        <v>-0.09</v>
      </c>
      <c r="U6671">
        <v>-0.1</v>
      </c>
      <c r="V6671" t="s">
        <v>374</v>
      </c>
      <c r="W6671" t="s">
        <v>45</v>
      </c>
      <c r="X6671">
        <v>1</v>
      </c>
      <c r="Y6671" t="str">
        <f>IF(tblRides[[#This Row],[supply_demand_ratio]]&lt;0.8,"Below 0.8",IF(tblRides[[#This Row],[supply_demand_ratio]]&lt;1,"Between 0.8-1.0",IF(tblRides[[#This Row],[supply_demand_ratio]]&lt;=1.2,"Between 1.0-1.2","Above 1.2")))</f>
        <v>Between 1.0-1.2</v>
      </c>
    </row>
    <row r="6672" spans="1:25" x14ac:dyDescent="0.3">
      <c r="A6672" t="s">
        <v>6727</v>
      </c>
      <c r="B6672" s="1">
        <v>46082.338194444441</v>
      </c>
      <c r="C6672" s="2">
        <v>46082</v>
      </c>
      <c r="D6672">
        <v>8</v>
      </c>
      <c r="E6672" t="s">
        <v>43</v>
      </c>
      <c r="F6672" t="s">
        <v>26</v>
      </c>
      <c r="G6672">
        <v>2.2999999999999998</v>
      </c>
      <c r="H6672">
        <v>84.59</v>
      </c>
      <c r="I6672">
        <v>84.2</v>
      </c>
      <c r="J6672">
        <v>1.1000000000000001</v>
      </c>
      <c r="K6672">
        <v>5.7</v>
      </c>
      <c r="L6672">
        <v>9.6</v>
      </c>
      <c r="M6672">
        <v>71</v>
      </c>
      <c r="N6672" t="s">
        <v>41</v>
      </c>
      <c r="O6672">
        <v>1.327</v>
      </c>
      <c r="P6672" t="s">
        <v>28</v>
      </c>
      <c r="Q6672" t="s">
        <v>29</v>
      </c>
      <c r="R6672">
        <v>4.7300000000000004</v>
      </c>
      <c r="S6672">
        <v>13</v>
      </c>
      <c r="T6672">
        <v>-0.39</v>
      </c>
      <c r="U6672">
        <v>3.9</v>
      </c>
      <c r="V6672" t="s">
        <v>374</v>
      </c>
      <c r="W6672" t="s">
        <v>45</v>
      </c>
      <c r="X6672">
        <v>1</v>
      </c>
      <c r="Y6672" t="str">
        <f>IF(tblRides[[#This Row],[supply_demand_ratio]]&lt;0.8,"Below 0.8",IF(tblRides[[#This Row],[supply_demand_ratio]]&lt;1,"Between 0.8-1.0",IF(tblRides[[#This Row],[supply_demand_ratio]]&lt;=1.2,"Between 1.0-1.2","Above 1.2")))</f>
        <v>Above 1.2</v>
      </c>
    </row>
    <row r="6673" spans="1:25" x14ac:dyDescent="0.3">
      <c r="A6673" t="s">
        <v>6728</v>
      </c>
      <c r="B6673" s="1">
        <v>46082.347916666666</v>
      </c>
      <c r="C6673" s="2">
        <v>46082</v>
      </c>
      <c r="D6673">
        <v>8</v>
      </c>
      <c r="E6673" t="s">
        <v>33</v>
      </c>
      <c r="F6673" t="s">
        <v>26</v>
      </c>
      <c r="G6673">
        <v>4</v>
      </c>
      <c r="H6673">
        <v>105.32</v>
      </c>
      <c r="I6673">
        <v>106.08</v>
      </c>
      <c r="J6673">
        <v>1</v>
      </c>
      <c r="K6673">
        <v>4</v>
      </c>
      <c r="L6673">
        <v>5.7</v>
      </c>
      <c r="M6673">
        <v>91</v>
      </c>
      <c r="N6673" t="s">
        <v>41</v>
      </c>
      <c r="O6673">
        <v>1.179</v>
      </c>
      <c r="P6673" t="s">
        <v>28</v>
      </c>
      <c r="Q6673" t="s">
        <v>29</v>
      </c>
      <c r="R6673">
        <v>4.79</v>
      </c>
      <c r="S6673">
        <v>3</v>
      </c>
      <c r="T6673">
        <v>0.76</v>
      </c>
      <c r="U6673">
        <v>1.7</v>
      </c>
      <c r="V6673" t="s">
        <v>374</v>
      </c>
      <c r="W6673" t="s">
        <v>31</v>
      </c>
      <c r="X6673">
        <v>1</v>
      </c>
      <c r="Y6673" t="str">
        <f>IF(tblRides[[#This Row],[supply_demand_ratio]]&lt;0.8,"Below 0.8",IF(tblRides[[#This Row],[supply_demand_ratio]]&lt;1,"Between 0.8-1.0",IF(tblRides[[#This Row],[supply_demand_ratio]]&lt;=1.2,"Between 1.0-1.2","Above 1.2")))</f>
        <v>Between 1.0-1.2</v>
      </c>
    </row>
    <row r="6674" spans="1:25" x14ac:dyDescent="0.3">
      <c r="A6674" t="s">
        <v>6729</v>
      </c>
      <c r="B6674" s="1">
        <v>46082.351388888892</v>
      </c>
      <c r="C6674" s="2">
        <v>46082</v>
      </c>
      <c r="D6674">
        <v>8</v>
      </c>
      <c r="E6674" t="s">
        <v>43</v>
      </c>
      <c r="F6674" t="s">
        <v>34</v>
      </c>
      <c r="G6674">
        <v>4.7</v>
      </c>
      <c r="H6674">
        <v>114.4</v>
      </c>
      <c r="I6674">
        <v>122.08</v>
      </c>
      <c r="J6674">
        <v>1</v>
      </c>
      <c r="K6674">
        <v>4.0999999999999996</v>
      </c>
      <c r="L6674">
        <v>5.0999999999999996</v>
      </c>
      <c r="M6674">
        <v>63</v>
      </c>
      <c r="N6674" t="s">
        <v>41</v>
      </c>
      <c r="O6674">
        <v>1.4159999999999999</v>
      </c>
      <c r="P6674" t="s">
        <v>28</v>
      </c>
      <c r="Q6674" t="s">
        <v>29</v>
      </c>
      <c r="R6674">
        <v>4.78</v>
      </c>
      <c r="S6674">
        <v>0</v>
      </c>
      <c r="T6674">
        <v>7.68</v>
      </c>
      <c r="U6674">
        <v>1</v>
      </c>
      <c r="V6674" t="s">
        <v>374</v>
      </c>
      <c r="W6674" t="s">
        <v>31</v>
      </c>
      <c r="X6674">
        <v>1</v>
      </c>
      <c r="Y6674" t="str">
        <f>IF(tblRides[[#This Row],[supply_demand_ratio]]&lt;0.8,"Below 0.8",IF(tblRides[[#This Row],[supply_demand_ratio]]&lt;1,"Between 0.8-1.0",IF(tblRides[[#This Row],[supply_demand_ratio]]&lt;=1.2,"Between 1.0-1.2","Above 1.2")))</f>
        <v>Above 1.2</v>
      </c>
    </row>
    <row r="6675" spans="1:25" x14ac:dyDescent="0.3">
      <c r="A6675" t="s">
        <v>6730</v>
      </c>
      <c r="B6675" s="1">
        <v>46082.37222222222</v>
      </c>
      <c r="C6675" s="2">
        <v>46082</v>
      </c>
      <c r="D6675">
        <v>8</v>
      </c>
      <c r="E6675" t="s">
        <v>36</v>
      </c>
      <c r="F6675" t="s">
        <v>34</v>
      </c>
      <c r="G6675">
        <v>4.7</v>
      </c>
      <c r="H6675">
        <v>118.97</v>
      </c>
      <c r="I6675">
        <v>116.81</v>
      </c>
      <c r="J6675">
        <v>1</v>
      </c>
      <c r="K6675">
        <v>5.7</v>
      </c>
      <c r="L6675">
        <v>13.6</v>
      </c>
      <c r="M6675">
        <v>104</v>
      </c>
      <c r="N6675" t="s">
        <v>27</v>
      </c>
      <c r="O6675">
        <v>0.93600000000000005</v>
      </c>
      <c r="P6675" t="s">
        <v>28</v>
      </c>
      <c r="Q6675" t="s">
        <v>29</v>
      </c>
      <c r="R6675">
        <v>4.82</v>
      </c>
      <c r="S6675">
        <v>0</v>
      </c>
      <c r="T6675">
        <v>-2.16</v>
      </c>
      <c r="U6675">
        <v>7.9</v>
      </c>
      <c r="V6675" t="s">
        <v>374</v>
      </c>
      <c r="W6675" t="s">
        <v>45</v>
      </c>
      <c r="X6675">
        <v>1</v>
      </c>
      <c r="Y6675" t="str">
        <f>IF(tblRides[[#This Row],[supply_demand_ratio]]&lt;0.8,"Below 0.8",IF(tblRides[[#This Row],[supply_demand_ratio]]&lt;1,"Between 0.8-1.0",IF(tblRides[[#This Row],[supply_demand_ratio]]&lt;=1.2,"Between 1.0-1.2","Above 1.2")))</f>
        <v>Between 0.8-1.0</v>
      </c>
    </row>
    <row r="6676" spans="1:25" x14ac:dyDescent="0.3">
      <c r="A6676" t="s">
        <v>6731</v>
      </c>
      <c r="B6676" s="1">
        <v>46082.395138888889</v>
      </c>
      <c r="C6676" s="2">
        <v>46082</v>
      </c>
      <c r="D6676">
        <v>9</v>
      </c>
      <c r="E6676" t="s">
        <v>25</v>
      </c>
      <c r="F6676" t="s">
        <v>26</v>
      </c>
      <c r="G6676">
        <v>0.7</v>
      </c>
      <c r="H6676">
        <v>67.03</v>
      </c>
      <c r="I6676">
        <v>64.72</v>
      </c>
      <c r="J6676">
        <v>1.3</v>
      </c>
      <c r="K6676">
        <v>8</v>
      </c>
      <c r="L6676">
        <v>6.4</v>
      </c>
      <c r="M6676">
        <v>112</v>
      </c>
      <c r="N6676" t="s">
        <v>72</v>
      </c>
      <c r="O6676">
        <v>0.66200000000000003</v>
      </c>
      <c r="P6676" t="s">
        <v>28</v>
      </c>
      <c r="Q6676" t="s">
        <v>29</v>
      </c>
      <c r="R6676">
        <v>4.75</v>
      </c>
      <c r="S6676">
        <v>7</v>
      </c>
      <c r="T6676">
        <v>-2.31</v>
      </c>
      <c r="U6676">
        <v>-1.6</v>
      </c>
      <c r="V6676" t="s">
        <v>374</v>
      </c>
      <c r="W6676" t="s">
        <v>45</v>
      </c>
      <c r="X6676">
        <v>1</v>
      </c>
      <c r="Y6676" t="str">
        <f>IF(tblRides[[#This Row],[supply_demand_ratio]]&lt;0.8,"Below 0.8",IF(tblRides[[#This Row],[supply_demand_ratio]]&lt;1,"Between 0.8-1.0",IF(tblRides[[#This Row],[supply_demand_ratio]]&lt;=1.2,"Between 1.0-1.2","Above 1.2")))</f>
        <v>Below 0.8</v>
      </c>
    </row>
    <row r="6677" spans="1:25" x14ac:dyDescent="0.3">
      <c r="A6677" t="s">
        <v>6732</v>
      </c>
      <c r="B6677" s="1">
        <v>46082.398611111108</v>
      </c>
      <c r="C6677" s="2">
        <v>46082</v>
      </c>
      <c r="D6677">
        <v>9</v>
      </c>
      <c r="E6677" t="s">
        <v>25</v>
      </c>
      <c r="F6677" t="s">
        <v>26</v>
      </c>
      <c r="G6677">
        <v>31.9</v>
      </c>
      <c r="H6677">
        <v>578.49</v>
      </c>
      <c r="I6677">
        <v>587.97</v>
      </c>
      <c r="J6677">
        <v>1</v>
      </c>
      <c r="K6677">
        <v>7.6</v>
      </c>
      <c r="L6677">
        <v>10.5</v>
      </c>
      <c r="M6677">
        <v>100</v>
      </c>
      <c r="N6677" t="s">
        <v>27</v>
      </c>
      <c r="O6677">
        <v>0.93100000000000005</v>
      </c>
      <c r="P6677" t="s">
        <v>28</v>
      </c>
      <c r="Q6677" t="s">
        <v>29</v>
      </c>
      <c r="R6677">
        <v>4.88</v>
      </c>
      <c r="S6677">
        <v>3</v>
      </c>
      <c r="T6677">
        <v>9.48</v>
      </c>
      <c r="U6677">
        <v>2.9</v>
      </c>
      <c r="V6677" t="s">
        <v>374</v>
      </c>
      <c r="W6677" t="s">
        <v>45</v>
      </c>
      <c r="X6677">
        <v>1</v>
      </c>
      <c r="Y6677" t="str">
        <f>IF(tblRides[[#This Row],[supply_demand_ratio]]&lt;0.8,"Below 0.8",IF(tblRides[[#This Row],[supply_demand_ratio]]&lt;1,"Between 0.8-1.0",IF(tblRides[[#This Row],[supply_demand_ratio]]&lt;=1.2,"Between 1.0-1.2","Above 1.2")))</f>
        <v>Between 0.8-1.0</v>
      </c>
    </row>
    <row r="6678" spans="1:25" x14ac:dyDescent="0.3">
      <c r="A6678" t="s">
        <v>6733</v>
      </c>
      <c r="B6678" s="1">
        <v>46082.399305555555</v>
      </c>
      <c r="C6678" s="2">
        <v>46082</v>
      </c>
      <c r="D6678">
        <v>9</v>
      </c>
      <c r="E6678" t="s">
        <v>25</v>
      </c>
      <c r="F6678" t="s">
        <v>26</v>
      </c>
      <c r="G6678">
        <v>4.0999999999999996</v>
      </c>
      <c r="H6678">
        <v>145.68</v>
      </c>
      <c r="J6678">
        <v>1.3</v>
      </c>
      <c r="K6678">
        <v>6.9</v>
      </c>
      <c r="L6678">
        <v>11.4</v>
      </c>
      <c r="M6678">
        <v>109</v>
      </c>
      <c r="N6678" t="s">
        <v>72</v>
      </c>
      <c r="O6678">
        <v>0.59199999999999997</v>
      </c>
      <c r="P6678" t="s">
        <v>58</v>
      </c>
      <c r="Q6678" t="s">
        <v>59</v>
      </c>
      <c r="R6678">
        <v>4.76</v>
      </c>
      <c r="S6678">
        <v>5</v>
      </c>
      <c r="U6678">
        <v>4.5</v>
      </c>
      <c r="V6678" t="s">
        <v>374</v>
      </c>
      <c r="W6678" t="s">
        <v>45</v>
      </c>
      <c r="X6678">
        <v>0</v>
      </c>
      <c r="Y6678" t="str">
        <f>IF(tblRides[[#This Row],[supply_demand_ratio]]&lt;0.8,"Below 0.8",IF(tblRides[[#This Row],[supply_demand_ratio]]&lt;1,"Between 0.8-1.0",IF(tblRides[[#This Row],[supply_demand_ratio]]&lt;=1.2,"Between 1.0-1.2","Above 1.2")))</f>
        <v>Below 0.8</v>
      </c>
    </row>
    <row r="6679" spans="1:25" x14ac:dyDescent="0.3">
      <c r="A6679" t="s">
        <v>6734</v>
      </c>
      <c r="B6679" s="1">
        <v>46082.400000000001</v>
      </c>
      <c r="C6679" s="2">
        <v>46082</v>
      </c>
      <c r="D6679">
        <v>9</v>
      </c>
      <c r="E6679" t="s">
        <v>62</v>
      </c>
      <c r="F6679" t="s">
        <v>34</v>
      </c>
      <c r="G6679">
        <v>2.6</v>
      </c>
      <c r="H6679">
        <v>77.55</v>
      </c>
      <c r="I6679">
        <v>74.849999999999994</v>
      </c>
      <c r="J6679">
        <v>1</v>
      </c>
      <c r="K6679">
        <v>4.2</v>
      </c>
      <c r="L6679">
        <v>6.4</v>
      </c>
      <c r="M6679">
        <v>51</v>
      </c>
      <c r="N6679" t="s">
        <v>41</v>
      </c>
      <c r="O6679">
        <v>1.4219999999999999</v>
      </c>
      <c r="P6679" t="s">
        <v>28</v>
      </c>
      <c r="Q6679" t="s">
        <v>29</v>
      </c>
      <c r="R6679">
        <v>4.57</v>
      </c>
      <c r="S6679">
        <v>0</v>
      </c>
      <c r="T6679">
        <v>-2.7</v>
      </c>
      <c r="U6679">
        <v>2.2000000000000002</v>
      </c>
      <c r="V6679" t="s">
        <v>374</v>
      </c>
      <c r="W6679" t="s">
        <v>31</v>
      </c>
      <c r="X6679">
        <v>1</v>
      </c>
      <c r="Y6679" t="str">
        <f>IF(tblRides[[#This Row],[supply_demand_ratio]]&lt;0.8,"Below 0.8",IF(tblRides[[#This Row],[supply_demand_ratio]]&lt;1,"Between 0.8-1.0",IF(tblRides[[#This Row],[supply_demand_ratio]]&lt;=1.2,"Between 1.0-1.2","Above 1.2")))</f>
        <v>Above 1.2</v>
      </c>
    </row>
    <row r="6680" spans="1:25" x14ac:dyDescent="0.3">
      <c r="A6680" t="s">
        <v>6735</v>
      </c>
      <c r="B6680" s="1">
        <v>46082.407638888886</v>
      </c>
      <c r="C6680" s="2">
        <v>46082</v>
      </c>
      <c r="D6680">
        <v>9</v>
      </c>
      <c r="E6680" t="s">
        <v>33</v>
      </c>
      <c r="F6680" t="s">
        <v>34</v>
      </c>
      <c r="G6680">
        <v>5.0999999999999996</v>
      </c>
      <c r="H6680">
        <v>114.12</v>
      </c>
      <c r="I6680">
        <v>118.43</v>
      </c>
      <c r="J6680">
        <v>1</v>
      </c>
      <c r="K6680">
        <v>6.6</v>
      </c>
      <c r="L6680">
        <v>6.6</v>
      </c>
      <c r="M6680">
        <v>87</v>
      </c>
      <c r="N6680" t="s">
        <v>27</v>
      </c>
      <c r="O6680">
        <v>0.93799999999999994</v>
      </c>
      <c r="P6680" t="s">
        <v>28</v>
      </c>
      <c r="Q6680" t="s">
        <v>29</v>
      </c>
      <c r="R6680">
        <v>4.8899999999999997</v>
      </c>
      <c r="S6680">
        <v>0</v>
      </c>
      <c r="T6680">
        <v>4.3099999999999996</v>
      </c>
      <c r="U6680">
        <v>0</v>
      </c>
      <c r="V6680" t="s">
        <v>374</v>
      </c>
      <c r="W6680" t="s">
        <v>45</v>
      </c>
      <c r="X6680">
        <v>1</v>
      </c>
      <c r="Y6680" t="str">
        <f>IF(tblRides[[#This Row],[supply_demand_ratio]]&lt;0.8,"Below 0.8",IF(tblRides[[#This Row],[supply_demand_ratio]]&lt;1,"Between 0.8-1.0",IF(tblRides[[#This Row],[supply_demand_ratio]]&lt;=1.2,"Between 1.0-1.2","Above 1.2")))</f>
        <v>Between 0.8-1.0</v>
      </c>
    </row>
    <row r="6681" spans="1:25" x14ac:dyDescent="0.3">
      <c r="A6681" t="s">
        <v>6736</v>
      </c>
      <c r="B6681" s="1">
        <v>46082.410416666666</v>
      </c>
      <c r="C6681" s="2">
        <v>46082</v>
      </c>
      <c r="D6681">
        <v>9</v>
      </c>
      <c r="E6681" t="s">
        <v>43</v>
      </c>
      <c r="F6681" t="s">
        <v>26</v>
      </c>
      <c r="G6681">
        <v>13.3</v>
      </c>
      <c r="H6681">
        <v>264.62</v>
      </c>
      <c r="I6681">
        <v>248.39</v>
      </c>
      <c r="J6681">
        <v>1</v>
      </c>
      <c r="K6681">
        <v>2.2999999999999998</v>
      </c>
      <c r="L6681">
        <v>3.8</v>
      </c>
      <c r="M6681">
        <v>66</v>
      </c>
      <c r="N6681" t="s">
        <v>41</v>
      </c>
      <c r="O6681">
        <v>1.218</v>
      </c>
      <c r="P6681" t="s">
        <v>28</v>
      </c>
      <c r="Q6681" t="s">
        <v>29</v>
      </c>
      <c r="R6681">
        <v>4.5</v>
      </c>
      <c r="S6681">
        <v>7</v>
      </c>
      <c r="T6681">
        <v>-16.23</v>
      </c>
      <c r="U6681">
        <v>1.5</v>
      </c>
      <c r="V6681" t="s">
        <v>374</v>
      </c>
      <c r="W6681" t="s">
        <v>31</v>
      </c>
      <c r="X6681">
        <v>1</v>
      </c>
      <c r="Y6681" t="str">
        <f>IF(tblRides[[#This Row],[supply_demand_ratio]]&lt;0.8,"Below 0.8",IF(tblRides[[#This Row],[supply_demand_ratio]]&lt;1,"Between 0.8-1.0",IF(tblRides[[#This Row],[supply_demand_ratio]]&lt;=1.2,"Between 1.0-1.2","Above 1.2")))</f>
        <v>Above 1.2</v>
      </c>
    </row>
    <row r="6682" spans="1:25" x14ac:dyDescent="0.3">
      <c r="A6682" t="s">
        <v>6737</v>
      </c>
      <c r="B6682" s="1">
        <v>46082.439583333333</v>
      </c>
      <c r="C6682" s="2">
        <v>46082</v>
      </c>
      <c r="D6682">
        <v>10</v>
      </c>
      <c r="E6682" t="s">
        <v>43</v>
      </c>
      <c r="F6682" t="s">
        <v>26</v>
      </c>
      <c r="G6682">
        <v>12.9</v>
      </c>
      <c r="H6682">
        <v>201.56</v>
      </c>
      <c r="I6682">
        <v>208.75</v>
      </c>
      <c r="J6682">
        <v>1</v>
      </c>
      <c r="K6682">
        <v>8.3000000000000007</v>
      </c>
      <c r="L6682">
        <v>5</v>
      </c>
      <c r="M6682">
        <v>66</v>
      </c>
      <c r="N6682" t="s">
        <v>41</v>
      </c>
      <c r="O6682">
        <v>1.2909999999999999</v>
      </c>
      <c r="P6682" t="s">
        <v>28</v>
      </c>
      <c r="Q6682" t="s">
        <v>29</v>
      </c>
      <c r="R6682">
        <v>4.53</v>
      </c>
      <c r="S6682">
        <v>1</v>
      </c>
      <c r="T6682">
        <v>7.19</v>
      </c>
      <c r="U6682">
        <v>-3.3</v>
      </c>
      <c r="V6682" t="s">
        <v>374</v>
      </c>
      <c r="W6682" t="s">
        <v>45</v>
      </c>
      <c r="X6682">
        <v>1</v>
      </c>
      <c r="Y6682" t="str">
        <f>IF(tblRides[[#This Row],[supply_demand_ratio]]&lt;0.8,"Below 0.8",IF(tblRides[[#This Row],[supply_demand_ratio]]&lt;1,"Between 0.8-1.0",IF(tblRides[[#This Row],[supply_demand_ratio]]&lt;=1.2,"Between 1.0-1.2","Above 1.2")))</f>
        <v>Above 1.2</v>
      </c>
    </row>
    <row r="6683" spans="1:25" x14ac:dyDescent="0.3">
      <c r="A6683" t="s">
        <v>6738</v>
      </c>
      <c r="B6683" s="1">
        <v>46082.44027777778</v>
      </c>
      <c r="C6683" s="2">
        <v>46082</v>
      </c>
      <c r="D6683">
        <v>10</v>
      </c>
      <c r="E6683" t="s">
        <v>43</v>
      </c>
      <c r="F6683" t="s">
        <v>26</v>
      </c>
      <c r="G6683">
        <v>11.5</v>
      </c>
      <c r="H6683">
        <v>237.68</v>
      </c>
      <c r="I6683">
        <v>247.37</v>
      </c>
      <c r="J6683">
        <v>1.2</v>
      </c>
      <c r="K6683">
        <v>7</v>
      </c>
      <c r="L6683">
        <v>5.2</v>
      </c>
      <c r="M6683">
        <v>64</v>
      </c>
      <c r="N6683" t="s">
        <v>41</v>
      </c>
      <c r="O6683">
        <v>1.151</v>
      </c>
      <c r="P6683" t="s">
        <v>28</v>
      </c>
      <c r="Q6683" t="s">
        <v>29</v>
      </c>
      <c r="R6683">
        <v>5</v>
      </c>
      <c r="S6683">
        <v>1</v>
      </c>
      <c r="T6683">
        <v>9.69</v>
      </c>
      <c r="U6683">
        <v>-1.8</v>
      </c>
      <c r="V6683" t="s">
        <v>374</v>
      </c>
      <c r="W6683" t="s">
        <v>45</v>
      </c>
      <c r="X6683">
        <v>1</v>
      </c>
      <c r="Y6683" t="str">
        <f>IF(tblRides[[#This Row],[supply_demand_ratio]]&lt;0.8,"Below 0.8",IF(tblRides[[#This Row],[supply_demand_ratio]]&lt;1,"Between 0.8-1.0",IF(tblRides[[#This Row],[supply_demand_ratio]]&lt;=1.2,"Between 1.0-1.2","Above 1.2")))</f>
        <v>Between 1.0-1.2</v>
      </c>
    </row>
    <row r="6684" spans="1:25" x14ac:dyDescent="0.3">
      <c r="A6684" t="s">
        <v>6739</v>
      </c>
      <c r="B6684" s="1">
        <v>46082.440972222219</v>
      </c>
      <c r="C6684" s="2">
        <v>46082</v>
      </c>
      <c r="D6684">
        <v>10</v>
      </c>
      <c r="E6684" t="s">
        <v>36</v>
      </c>
      <c r="F6684" t="s">
        <v>26</v>
      </c>
      <c r="G6684">
        <v>17.100000000000001</v>
      </c>
      <c r="H6684">
        <v>313.14</v>
      </c>
      <c r="I6684">
        <v>335.8</v>
      </c>
      <c r="J6684">
        <v>1.2</v>
      </c>
      <c r="K6684">
        <v>7.8</v>
      </c>
      <c r="L6684">
        <v>11.3</v>
      </c>
      <c r="M6684">
        <v>84</v>
      </c>
      <c r="N6684" t="s">
        <v>27</v>
      </c>
      <c r="O6684">
        <v>0.66400000000000003</v>
      </c>
      <c r="P6684" t="s">
        <v>28</v>
      </c>
      <c r="Q6684" t="s">
        <v>29</v>
      </c>
      <c r="R6684">
        <v>4.51</v>
      </c>
      <c r="S6684">
        <v>17</v>
      </c>
      <c r="T6684">
        <v>22.66</v>
      </c>
      <c r="U6684">
        <v>3.5</v>
      </c>
      <c r="V6684" t="s">
        <v>374</v>
      </c>
      <c r="W6684" t="s">
        <v>45</v>
      </c>
      <c r="X6684">
        <v>1</v>
      </c>
      <c r="Y6684" t="str">
        <f>IF(tblRides[[#This Row],[supply_demand_ratio]]&lt;0.8,"Below 0.8",IF(tblRides[[#This Row],[supply_demand_ratio]]&lt;1,"Between 0.8-1.0",IF(tblRides[[#This Row],[supply_demand_ratio]]&lt;=1.2,"Between 1.0-1.2","Above 1.2")))</f>
        <v>Below 0.8</v>
      </c>
    </row>
    <row r="6685" spans="1:25" x14ac:dyDescent="0.3">
      <c r="A6685" t="s">
        <v>6740</v>
      </c>
      <c r="B6685" s="1">
        <v>46082.45208333333</v>
      </c>
      <c r="C6685" s="2">
        <v>46082</v>
      </c>
      <c r="D6685">
        <v>10</v>
      </c>
      <c r="E6685" t="s">
        <v>62</v>
      </c>
      <c r="F6685" t="s">
        <v>26</v>
      </c>
      <c r="G6685">
        <v>3.2</v>
      </c>
      <c r="H6685">
        <v>82.14</v>
      </c>
      <c r="I6685">
        <v>81.17</v>
      </c>
      <c r="J6685">
        <v>1</v>
      </c>
      <c r="K6685">
        <v>3.5</v>
      </c>
      <c r="L6685">
        <v>2.6</v>
      </c>
      <c r="M6685">
        <v>51</v>
      </c>
      <c r="N6685" t="s">
        <v>27</v>
      </c>
      <c r="O6685">
        <v>0.91300000000000003</v>
      </c>
      <c r="P6685" t="s">
        <v>28</v>
      </c>
      <c r="Q6685" t="s">
        <v>29</v>
      </c>
      <c r="R6685">
        <v>4.8899999999999997</v>
      </c>
      <c r="S6685">
        <v>9</v>
      </c>
      <c r="T6685">
        <v>-0.97</v>
      </c>
      <c r="U6685">
        <v>-0.9</v>
      </c>
      <c r="V6685" t="s">
        <v>374</v>
      </c>
      <c r="W6685" t="s">
        <v>31</v>
      </c>
      <c r="X6685">
        <v>1</v>
      </c>
      <c r="Y6685" t="str">
        <f>IF(tblRides[[#This Row],[supply_demand_ratio]]&lt;0.8,"Below 0.8",IF(tblRides[[#This Row],[supply_demand_ratio]]&lt;1,"Between 0.8-1.0",IF(tblRides[[#This Row],[supply_demand_ratio]]&lt;=1.2,"Between 1.0-1.2","Above 1.2")))</f>
        <v>Between 0.8-1.0</v>
      </c>
    </row>
    <row r="6686" spans="1:25" x14ac:dyDescent="0.3">
      <c r="A6686" t="s">
        <v>6741</v>
      </c>
      <c r="B6686" s="1">
        <v>46082.453472222223</v>
      </c>
      <c r="C6686" s="2">
        <v>46082</v>
      </c>
      <c r="D6686">
        <v>10</v>
      </c>
      <c r="E6686" t="s">
        <v>36</v>
      </c>
      <c r="F6686" t="s">
        <v>34</v>
      </c>
      <c r="G6686">
        <v>2.4</v>
      </c>
      <c r="H6686">
        <v>93.47</v>
      </c>
      <c r="I6686">
        <v>93.81</v>
      </c>
      <c r="J6686">
        <v>1.2</v>
      </c>
      <c r="K6686">
        <v>7.2</v>
      </c>
      <c r="L6686">
        <v>4.9000000000000004</v>
      </c>
      <c r="M6686">
        <v>83</v>
      </c>
      <c r="N6686" t="s">
        <v>27</v>
      </c>
      <c r="O6686">
        <v>0.64700000000000002</v>
      </c>
      <c r="P6686" t="s">
        <v>28</v>
      </c>
      <c r="Q6686" t="s">
        <v>29</v>
      </c>
      <c r="R6686">
        <v>4.83</v>
      </c>
      <c r="S6686">
        <v>0</v>
      </c>
      <c r="T6686">
        <v>0.34</v>
      </c>
      <c r="U6686">
        <v>-2.2999999999999998</v>
      </c>
      <c r="V6686" t="s">
        <v>374</v>
      </c>
      <c r="W6686" t="s">
        <v>45</v>
      </c>
      <c r="X6686">
        <v>1</v>
      </c>
      <c r="Y6686" t="str">
        <f>IF(tblRides[[#This Row],[supply_demand_ratio]]&lt;0.8,"Below 0.8",IF(tblRides[[#This Row],[supply_demand_ratio]]&lt;1,"Between 0.8-1.0",IF(tblRides[[#This Row],[supply_demand_ratio]]&lt;=1.2,"Between 1.0-1.2","Above 1.2")))</f>
        <v>Below 0.8</v>
      </c>
    </row>
    <row r="6687" spans="1:25" x14ac:dyDescent="0.3">
      <c r="A6687" t="s">
        <v>6742</v>
      </c>
      <c r="B6687" s="1">
        <v>46082.463888888888</v>
      </c>
      <c r="C6687" s="2">
        <v>46082</v>
      </c>
      <c r="D6687">
        <v>11</v>
      </c>
      <c r="E6687" t="s">
        <v>36</v>
      </c>
      <c r="F6687" t="s">
        <v>26</v>
      </c>
      <c r="G6687">
        <v>9.4</v>
      </c>
      <c r="H6687">
        <v>175.38</v>
      </c>
      <c r="I6687">
        <v>176.33</v>
      </c>
      <c r="J6687">
        <v>1</v>
      </c>
      <c r="K6687">
        <v>6.3</v>
      </c>
      <c r="L6687">
        <v>8.1999999999999993</v>
      </c>
      <c r="M6687">
        <v>119</v>
      </c>
      <c r="N6687" t="s">
        <v>27</v>
      </c>
      <c r="O6687">
        <v>1.1419999999999999</v>
      </c>
      <c r="P6687" t="s">
        <v>28</v>
      </c>
      <c r="Q6687" t="s">
        <v>29</v>
      </c>
      <c r="R6687">
        <v>4.49</v>
      </c>
      <c r="S6687">
        <v>20</v>
      </c>
      <c r="T6687">
        <v>0.95</v>
      </c>
      <c r="U6687">
        <v>1.9</v>
      </c>
      <c r="V6687" t="s">
        <v>374</v>
      </c>
      <c r="W6687" t="s">
        <v>45</v>
      </c>
      <c r="X6687">
        <v>1</v>
      </c>
      <c r="Y6687" t="str">
        <f>IF(tblRides[[#This Row],[supply_demand_ratio]]&lt;0.8,"Below 0.8",IF(tblRides[[#This Row],[supply_demand_ratio]]&lt;1,"Between 0.8-1.0",IF(tblRides[[#This Row],[supply_demand_ratio]]&lt;=1.2,"Between 1.0-1.2","Above 1.2")))</f>
        <v>Between 1.0-1.2</v>
      </c>
    </row>
    <row r="6688" spans="1:25" x14ac:dyDescent="0.3">
      <c r="A6688" t="s">
        <v>6743</v>
      </c>
      <c r="B6688" s="1">
        <v>46082.464583333334</v>
      </c>
      <c r="C6688" s="2">
        <v>46082</v>
      </c>
      <c r="D6688">
        <v>11</v>
      </c>
      <c r="E6688" t="s">
        <v>25</v>
      </c>
      <c r="F6688" t="s">
        <v>26</v>
      </c>
      <c r="G6688">
        <v>4.5</v>
      </c>
      <c r="H6688">
        <v>110.82</v>
      </c>
      <c r="J6688">
        <v>1</v>
      </c>
      <c r="K6688">
        <v>3.5</v>
      </c>
      <c r="L6688">
        <v>2.9</v>
      </c>
      <c r="M6688">
        <v>116</v>
      </c>
      <c r="N6688" t="s">
        <v>27</v>
      </c>
      <c r="O6688">
        <v>0.99</v>
      </c>
      <c r="P6688" t="s">
        <v>58</v>
      </c>
      <c r="Q6688" t="s">
        <v>74</v>
      </c>
      <c r="R6688">
        <v>5</v>
      </c>
      <c r="S6688">
        <v>4</v>
      </c>
      <c r="U6688">
        <v>-0.6</v>
      </c>
      <c r="V6688" t="s">
        <v>374</v>
      </c>
      <c r="W6688" t="s">
        <v>31</v>
      </c>
      <c r="X6688">
        <v>0</v>
      </c>
      <c r="Y6688" t="str">
        <f>IF(tblRides[[#This Row],[supply_demand_ratio]]&lt;0.8,"Below 0.8",IF(tblRides[[#This Row],[supply_demand_ratio]]&lt;1,"Between 0.8-1.0",IF(tblRides[[#This Row],[supply_demand_ratio]]&lt;=1.2,"Between 1.0-1.2","Above 1.2")))</f>
        <v>Between 0.8-1.0</v>
      </c>
    </row>
    <row r="6689" spans="1:25" x14ac:dyDescent="0.3">
      <c r="A6689" t="s">
        <v>6744</v>
      </c>
      <c r="B6689" s="1">
        <v>46082.468055555553</v>
      </c>
      <c r="C6689" s="2">
        <v>46082</v>
      </c>
      <c r="D6689">
        <v>11</v>
      </c>
      <c r="E6689" t="s">
        <v>25</v>
      </c>
      <c r="F6689" t="s">
        <v>26</v>
      </c>
      <c r="G6689">
        <v>11.1</v>
      </c>
      <c r="H6689">
        <v>203.69</v>
      </c>
      <c r="J6689">
        <v>1</v>
      </c>
      <c r="K6689">
        <v>2</v>
      </c>
      <c r="L6689">
        <v>4.3</v>
      </c>
      <c r="M6689">
        <v>116</v>
      </c>
      <c r="N6689" t="s">
        <v>27</v>
      </c>
      <c r="O6689">
        <v>0.99399999999999999</v>
      </c>
      <c r="P6689" t="s">
        <v>37</v>
      </c>
      <c r="Q6689" t="s">
        <v>103</v>
      </c>
      <c r="R6689">
        <v>4.67</v>
      </c>
      <c r="S6689">
        <v>4</v>
      </c>
      <c r="U6689">
        <v>2.2999999999999998</v>
      </c>
      <c r="V6689" t="s">
        <v>374</v>
      </c>
      <c r="W6689" t="s">
        <v>31</v>
      </c>
      <c r="X6689">
        <v>0</v>
      </c>
      <c r="Y6689" t="str">
        <f>IF(tblRides[[#This Row],[supply_demand_ratio]]&lt;0.8,"Below 0.8",IF(tblRides[[#This Row],[supply_demand_ratio]]&lt;1,"Between 0.8-1.0",IF(tblRides[[#This Row],[supply_demand_ratio]]&lt;=1.2,"Between 1.0-1.2","Above 1.2")))</f>
        <v>Between 0.8-1.0</v>
      </c>
    </row>
    <row r="6690" spans="1:25" x14ac:dyDescent="0.3">
      <c r="A6690" t="s">
        <v>6745</v>
      </c>
      <c r="B6690" s="1">
        <v>46082.470833333333</v>
      </c>
      <c r="C6690" s="2">
        <v>46082</v>
      </c>
      <c r="D6690">
        <v>11</v>
      </c>
      <c r="E6690" t="s">
        <v>33</v>
      </c>
      <c r="F6690" t="s">
        <v>26</v>
      </c>
      <c r="G6690">
        <v>12.5</v>
      </c>
      <c r="H6690">
        <v>218.14</v>
      </c>
      <c r="J6690">
        <v>1.1000000000000001</v>
      </c>
      <c r="K6690">
        <v>6.7</v>
      </c>
      <c r="L6690">
        <v>13.2</v>
      </c>
      <c r="M6690">
        <v>84</v>
      </c>
      <c r="N6690" t="s">
        <v>27</v>
      </c>
      <c r="O6690">
        <v>0.86599999999999999</v>
      </c>
      <c r="P6690" t="s">
        <v>37</v>
      </c>
      <c r="Q6690" t="s">
        <v>38</v>
      </c>
      <c r="R6690">
        <v>4.6399999999999997</v>
      </c>
      <c r="S6690">
        <v>3</v>
      </c>
      <c r="U6690">
        <v>6.5</v>
      </c>
      <c r="V6690" t="s">
        <v>374</v>
      </c>
      <c r="W6690" t="s">
        <v>45</v>
      </c>
      <c r="X6690">
        <v>0</v>
      </c>
      <c r="Y6690" t="str">
        <f>IF(tblRides[[#This Row],[supply_demand_ratio]]&lt;0.8,"Below 0.8",IF(tblRides[[#This Row],[supply_demand_ratio]]&lt;1,"Between 0.8-1.0",IF(tblRides[[#This Row],[supply_demand_ratio]]&lt;=1.2,"Between 1.0-1.2","Above 1.2")))</f>
        <v>Between 0.8-1.0</v>
      </c>
    </row>
    <row r="6691" spans="1:25" x14ac:dyDescent="0.3">
      <c r="A6691" t="s">
        <v>6746</v>
      </c>
      <c r="B6691" s="1">
        <v>46082.477777777778</v>
      </c>
      <c r="C6691" s="2">
        <v>46082</v>
      </c>
      <c r="D6691">
        <v>11</v>
      </c>
      <c r="E6691" t="s">
        <v>33</v>
      </c>
      <c r="F6691" t="s">
        <v>26</v>
      </c>
      <c r="G6691">
        <v>7.5</v>
      </c>
      <c r="H6691">
        <v>149.75</v>
      </c>
      <c r="J6691">
        <v>1.1000000000000001</v>
      </c>
      <c r="K6691">
        <v>5.9</v>
      </c>
      <c r="L6691">
        <v>6.5</v>
      </c>
      <c r="M6691">
        <v>101</v>
      </c>
      <c r="N6691" t="s">
        <v>27</v>
      </c>
      <c r="O6691">
        <v>0.98399999999999999</v>
      </c>
      <c r="P6691" t="s">
        <v>58</v>
      </c>
      <c r="Q6691" t="s">
        <v>59</v>
      </c>
      <c r="R6691">
        <v>4.6500000000000004</v>
      </c>
      <c r="S6691">
        <v>50</v>
      </c>
      <c r="U6691">
        <v>0.6</v>
      </c>
      <c r="V6691" t="s">
        <v>374</v>
      </c>
      <c r="W6691" t="s">
        <v>45</v>
      </c>
      <c r="X6691">
        <v>0</v>
      </c>
      <c r="Y6691" t="str">
        <f>IF(tblRides[[#This Row],[supply_demand_ratio]]&lt;0.8,"Below 0.8",IF(tblRides[[#This Row],[supply_demand_ratio]]&lt;1,"Between 0.8-1.0",IF(tblRides[[#This Row],[supply_demand_ratio]]&lt;=1.2,"Between 1.0-1.2","Above 1.2")))</f>
        <v>Between 0.8-1.0</v>
      </c>
    </row>
    <row r="6692" spans="1:25" x14ac:dyDescent="0.3">
      <c r="A6692" t="s">
        <v>6747</v>
      </c>
      <c r="B6692" s="1">
        <v>46082.494444444441</v>
      </c>
      <c r="C6692" s="2">
        <v>46082</v>
      </c>
      <c r="D6692">
        <v>11</v>
      </c>
      <c r="E6692" t="s">
        <v>25</v>
      </c>
      <c r="F6692" t="s">
        <v>34</v>
      </c>
      <c r="G6692">
        <v>5.6</v>
      </c>
      <c r="H6692">
        <v>124.59</v>
      </c>
      <c r="I6692">
        <v>128.41999999999999</v>
      </c>
      <c r="J6692">
        <v>1.1000000000000001</v>
      </c>
      <c r="K6692">
        <v>5.0999999999999996</v>
      </c>
      <c r="L6692">
        <v>4.8</v>
      </c>
      <c r="M6692">
        <v>119</v>
      </c>
      <c r="N6692" t="s">
        <v>27</v>
      </c>
      <c r="O6692">
        <v>0.83699999999999997</v>
      </c>
      <c r="P6692" t="s">
        <v>28</v>
      </c>
      <c r="Q6692" t="s">
        <v>29</v>
      </c>
      <c r="R6692">
        <v>4.8099999999999996</v>
      </c>
      <c r="S6692">
        <v>0</v>
      </c>
      <c r="T6692">
        <v>3.83</v>
      </c>
      <c r="U6692">
        <v>-0.3</v>
      </c>
      <c r="V6692" t="s">
        <v>374</v>
      </c>
      <c r="W6692" t="s">
        <v>45</v>
      </c>
      <c r="X6692">
        <v>1</v>
      </c>
      <c r="Y6692" t="str">
        <f>IF(tblRides[[#This Row],[supply_demand_ratio]]&lt;0.8,"Below 0.8",IF(tblRides[[#This Row],[supply_demand_ratio]]&lt;1,"Between 0.8-1.0",IF(tblRides[[#This Row],[supply_demand_ratio]]&lt;=1.2,"Between 1.0-1.2","Above 1.2")))</f>
        <v>Between 0.8-1.0</v>
      </c>
    </row>
    <row r="6693" spans="1:25" x14ac:dyDescent="0.3">
      <c r="A6693" t="s">
        <v>6748</v>
      </c>
      <c r="B6693" s="1">
        <v>46082.541666666664</v>
      </c>
      <c r="C6693" s="2">
        <v>46082</v>
      </c>
      <c r="D6693">
        <v>13</v>
      </c>
      <c r="E6693" t="s">
        <v>36</v>
      </c>
      <c r="F6693" t="s">
        <v>26</v>
      </c>
      <c r="G6693">
        <v>15.6</v>
      </c>
      <c r="H6693">
        <v>297.16000000000003</v>
      </c>
      <c r="J6693">
        <v>1</v>
      </c>
      <c r="K6693">
        <v>9.1999999999999993</v>
      </c>
      <c r="L6693">
        <v>6.9</v>
      </c>
      <c r="M6693">
        <v>111</v>
      </c>
      <c r="N6693" t="s">
        <v>41</v>
      </c>
      <c r="O6693">
        <v>2.2000000000000002</v>
      </c>
      <c r="P6693" t="s">
        <v>58</v>
      </c>
      <c r="Q6693" t="s">
        <v>59</v>
      </c>
      <c r="R6693">
        <v>4.58</v>
      </c>
      <c r="S6693">
        <v>9</v>
      </c>
      <c r="U6693">
        <v>-2.2999999999999998</v>
      </c>
      <c r="V6693" t="s">
        <v>374</v>
      </c>
      <c r="W6693" t="s">
        <v>45</v>
      </c>
      <c r="X6693">
        <v>0</v>
      </c>
      <c r="Y6693" t="str">
        <f>IF(tblRides[[#This Row],[supply_demand_ratio]]&lt;0.8,"Below 0.8",IF(tblRides[[#This Row],[supply_demand_ratio]]&lt;1,"Between 0.8-1.0",IF(tblRides[[#This Row],[supply_demand_ratio]]&lt;=1.2,"Between 1.0-1.2","Above 1.2")))</f>
        <v>Above 1.2</v>
      </c>
    </row>
    <row r="6694" spans="1:25" x14ac:dyDescent="0.3">
      <c r="A6694" t="s">
        <v>6749</v>
      </c>
      <c r="B6694" s="1">
        <v>46082.545138888891</v>
      </c>
      <c r="C6694" s="2">
        <v>46082</v>
      </c>
      <c r="D6694">
        <v>13</v>
      </c>
      <c r="E6694" t="s">
        <v>25</v>
      </c>
      <c r="F6694" t="s">
        <v>26</v>
      </c>
      <c r="G6694">
        <v>7.1</v>
      </c>
      <c r="H6694">
        <v>133.71</v>
      </c>
      <c r="I6694">
        <v>133.34</v>
      </c>
      <c r="J6694">
        <v>1</v>
      </c>
      <c r="K6694">
        <v>2.6</v>
      </c>
      <c r="L6694">
        <v>1</v>
      </c>
      <c r="M6694">
        <v>124</v>
      </c>
      <c r="N6694" t="s">
        <v>41</v>
      </c>
      <c r="O6694">
        <v>1.665</v>
      </c>
      <c r="P6694" t="s">
        <v>28</v>
      </c>
      <c r="Q6694" t="s">
        <v>29</v>
      </c>
      <c r="R6694">
        <v>4.4400000000000004</v>
      </c>
      <c r="S6694">
        <v>12</v>
      </c>
      <c r="T6694">
        <v>-0.37</v>
      </c>
      <c r="U6694">
        <v>-1.6</v>
      </c>
      <c r="V6694" t="s">
        <v>374</v>
      </c>
      <c r="W6694" t="s">
        <v>31</v>
      </c>
      <c r="X6694">
        <v>1</v>
      </c>
      <c r="Y6694" t="str">
        <f>IF(tblRides[[#This Row],[supply_demand_ratio]]&lt;0.8,"Below 0.8",IF(tblRides[[#This Row],[supply_demand_ratio]]&lt;1,"Between 0.8-1.0",IF(tblRides[[#This Row],[supply_demand_ratio]]&lt;=1.2,"Between 1.0-1.2","Above 1.2")))</f>
        <v>Above 1.2</v>
      </c>
    </row>
    <row r="6695" spans="1:25" x14ac:dyDescent="0.3">
      <c r="A6695" t="s">
        <v>6750</v>
      </c>
      <c r="B6695" s="1">
        <v>46082.549305555556</v>
      </c>
      <c r="C6695" s="2">
        <v>46082</v>
      </c>
      <c r="D6695">
        <v>13</v>
      </c>
      <c r="E6695" t="s">
        <v>25</v>
      </c>
      <c r="F6695" t="s">
        <v>26</v>
      </c>
      <c r="G6695">
        <v>4.2</v>
      </c>
      <c r="H6695">
        <v>101.48</v>
      </c>
      <c r="J6695">
        <v>1</v>
      </c>
      <c r="K6695">
        <v>7.2</v>
      </c>
      <c r="L6695">
        <v>6.8</v>
      </c>
      <c r="M6695">
        <v>125</v>
      </c>
      <c r="N6695" t="s">
        <v>27</v>
      </c>
      <c r="O6695">
        <v>1.131</v>
      </c>
      <c r="P6695" t="s">
        <v>58</v>
      </c>
      <c r="Q6695" t="s">
        <v>88</v>
      </c>
      <c r="R6695">
        <v>4.8499999999999996</v>
      </c>
      <c r="S6695">
        <v>1</v>
      </c>
      <c r="U6695">
        <v>-0.4</v>
      </c>
      <c r="V6695" t="s">
        <v>374</v>
      </c>
      <c r="W6695" t="s">
        <v>45</v>
      </c>
      <c r="X6695">
        <v>0</v>
      </c>
      <c r="Y6695" t="str">
        <f>IF(tblRides[[#This Row],[supply_demand_ratio]]&lt;0.8,"Below 0.8",IF(tblRides[[#This Row],[supply_demand_ratio]]&lt;1,"Between 0.8-1.0",IF(tblRides[[#This Row],[supply_demand_ratio]]&lt;=1.2,"Between 1.0-1.2","Above 1.2")))</f>
        <v>Between 1.0-1.2</v>
      </c>
    </row>
    <row r="6696" spans="1:25" x14ac:dyDescent="0.3">
      <c r="A6696" t="s">
        <v>6751</v>
      </c>
      <c r="B6696" s="1">
        <v>46082.572222222225</v>
      </c>
      <c r="C6696" s="2">
        <v>46082</v>
      </c>
      <c r="D6696">
        <v>13</v>
      </c>
      <c r="E6696" t="s">
        <v>43</v>
      </c>
      <c r="F6696" t="s">
        <v>26</v>
      </c>
      <c r="G6696">
        <v>5.8</v>
      </c>
      <c r="H6696">
        <v>126.64</v>
      </c>
      <c r="I6696">
        <v>133.69999999999999</v>
      </c>
      <c r="J6696">
        <v>1</v>
      </c>
      <c r="K6696">
        <v>5.7</v>
      </c>
      <c r="L6696">
        <v>2</v>
      </c>
      <c r="M6696">
        <v>65</v>
      </c>
      <c r="N6696" t="s">
        <v>41</v>
      </c>
      <c r="O6696">
        <v>1.77</v>
      </c>
      <c r="P6696" t="s">
        <v>28</v>
      </c>
      <c r="Q6696" t="s">
        <v>29</v>
      </c>
      <c r="R6696">
        <v>4.47</v>
      </c>
      <c r="S6696">
        <v>4</v>
      </c>
      <c r="T6696">
        <v>7.06</v>
      </c>
      <c r="U6696">
        <v>-3.7</v>
      </c>
      <c r="V6696" t="s">
        <v>374</v>
      </c>
      <c r="W6696" t="s">
        <v>45</v>
      </c>
      <c r="X6696">
        <v>1</v>
      </c>
      <c r="Y6696" t="str">
        <f>IF(tblRides[[#This Row],[supply_demand_ratio]]&lt;0.8,"Below 0.8",IF(tblRides[[#This Row],[supply_demand_ratio]]&lt;1,"Between 0.8-1.0",IF(tblRides[[#This Row],[supply_demand_ratio]]&lt;=1.2,"Between 1.0-1.2","Above 1.2")))</f>
        <v>Above 1.2</v>
      </c>
    </row>
    <row r="6697" spans="1:25" x14ac:dyDescent="0.3">
      <c r="A6697" t="s">
        <v>6752</v>
      </c>
      <c r="B6697" s="1">
        <v>46082.578472222223</v>
      </c>
      <c r="C6697" s="2">
        <v>46082</v>
      </c>
      <c r="D6697">
        <v>13</v>
      </c>
      <c r="E6697" t="s">
        <v>36</v>
      </c>
      <c r="F6697" t="s">
        <v>26</v>
      </c>
      <c r="G6697">
        <v>6.7</v>
      </c>
      <c r="H6697">
        <v>140.69</v>
      </c>
      <c r="I6697">
        <v>134.91999999999999</v>
      </c>
      <c r="J6697">
        <v>1</v>
      </c>
      <c r="K6697">
        <v>5.0999999999999996</v>
      </c>
      <c r="L6697">
        <v>8.8000000000000007</v>
      </c>
      <c r="M6697">
        <v>125</v>
      </c>
      <c r="N6697" t="s">
        <v>41</v>
      </c>
      <c r="O6697">
        <v>1.341</v>
      </c>
      <c r="P6697" t="s">
        <v>28</v>
      </c>
      <c r="Q6697" t="s">
        <v>29</v>
      </c>
      <c r="R6697">
        <v>4.43</v>
      </c>
      <c r="S6697">
        <v>12</v>
      </c>
      <c r="T6697">
        <v>-5.77</v>
      </c>
      <c r="U6697">
        <v>3.7</v>
      </c>
      <c r="V6697" t="s">
        <v>374</v>
      </c>
      <c r="W6697" t="s">
        <v>45</v>
      </c>
      <c r="X6697">
        <v>1</v>
      </c>
      <c r="Y6697" t="str">
        <f>IF(tblRides[[#This Row],[supply_demand_ratio]]&lt;0.8,"Below 0.8",IF(tblRides[[#This Row],[supply_demand_ratio]]&lt;1,"Between 0.8-1.0",IF(tblRides[[#This Row],[supply_demand_ratio]]&lt;=1.2,"Between 1.0-1.2","Above 1.2")))</f>
        <v>Above 1.2</v>
      </c>
    </row>
    <row r="6698" spans="1:25" x14ac:dyDescent="0.3">
      <c r="A6698" t="s">
        <v>6753</v>
      </c>
      <c r="B6698" s="1">
        <v>46082.584027777775</v>
      </c>
      <c r="C6698" s="2">
        <v>46082</v>
      </c>
      <c r="D6698">
        <v>14</v>
      </c>
      <c r="E6698" t="s">
        <v>36</v>
      </c>
      <c r="F6698" t="s">
        <v>34</v>
      </c>
      <c r="G6698">
        <v>1.1000000000000001</v>
      </c>
      <c r="H6698">
        <v>61.74</v>
      </c>
      <c r="I6698">
        <v>62.44</v>
      </c>
      <c r="J6698">
        <v>1.1000000000000001</v>
      </c>
      <c r="K6698">
        <v>9.3000000000000007</v>
      </c>
      <c r="L6698">
        <v>9.1999999999999993</v>
      </c>
      <c r="M6698">
        <v>123</v>
      </c>
      <c r="N6698" t="s">
        <v>27</v>
      </c>
      <c r="O6698">
        <v>1.097</v>
      </c>
      <c r="P6698" t="s">
        <v>28</v>
      </c>
      <c r="Q6698" t="s">
        <v>29</v>
      </c>
      <c r="R6698">
        <v>4.59</v>
      </c>
      <c r="S6698">
        <v>0</v>
      </c>
      <c r="T6698">
        <v>0.7</v>
      </c>
      <c r="U6698">
        <v>-0.1</v>
      </c>
      <c r="V6698" t="s">
        <v>374</v>
      </c>
      <c r="W6698" t="s">
        <v>45</v>
      </c>
      <c r="X6698">
        <v>1</v>
      </c>
      <c r="Y6698" t="str">
        <f>IF(tblRides[[#This Row],[supply_demand_ratio]]&lt;0.8,"Below 0.8",IF(tblRides[[#This Row],[supply_demand_ratio]]&lt;1,"Between 0.8-1.0",IF(tblRides[[#This Row],[supply_demand_ratio]]&lt;=1.2,"Between 1.0-1.2","Above 1.2")))</f>
        <v>Between 1.0-1.2</v>
      </c>
    </row>
    <row r="6699" spans="1:25" x14ac:dyDescent="0.3">
      <c r="A6699" t="s">
        <v>6754</v>
      </c>
      <c r="B6699" s="1">
        <v>46082.598611111112</v>
      </c>
      <c r="C6699" s="2">
        <v>46082</v>
      </c>
      <c r="D6699">
        <v>14</v>
      </c>
      <c r="E6699" t="s">
        <v>33</v>
      </c>
      <c r="F6699" t="s">
        <v>34</v>
      </c>
      <c r="G6699">
        <v>18</v>
      </c>
      <c r="H6699">
        <v>312.31</v>
      </c>
      <c r="J6699">
        <v>1</v>
      </c>
      <c r="K6699">
        <v>6.8</v>
      </c>
      <c r="L6699">
        <v>9.3000000000000007</v>
      </c>
      <c r="M6699">
        <v>93</v>
      </c>
      <c r="N6699" t="s">
        <v>27</v>
      </c>
      <c r="O6699">
        <v>1.075</v>
      </c>
      <c r="P6699" t="s">
        <v>58</v>
      </c>
      <c r="Q6699" t="s">
        <v>59</v>
      </c>
      <c r="R6699">
        <v>5</v>
      </c>
      <c r="S6699">
        <v>0</v>
      </c>
      <c r="U6699">
        <v>2.5</v>
      </c>
      <c r="V6699" t="s">
        <v>374</v>
      </c>
      <c r="W6699" t="s">
        <v>45</v>
      </c>
      <c r="X6699">
        <v>0</v>
      </c>
      <c r="Y6699" t="str">
        <f>IF(tblRides[[#This Row],[supply_demand_ratio]]&lt;0.8,"Below 0.8",IF(tblRides[[#This Row],[supply_demand_ratio]]&lt;1,"Between 0.8-1.0",IF(tblRides[[#This Row],[supply_demand_ratio]]&lt;=1.2,"Between 1.0-1.2","Above 1.2")))</f>
        <v>Between 1.0-1.2</v>
      </c>
    </row>
    <row r="6700" spans="1:25" x14ac:dyDescent="0.3">
      <c r="A6700" t="s">
        <v>6755</v>
      </c>
      <c r="B6700" s="1">
        <v>46082.627083333333</v>
      </c>
      <c r="C6700" s="2">
        <v>46082</v>
      </c>
      <c r="D6700">
        <v>15</v>
      </c>
      <c r="E6700" t="s">
        <v>36</v>
      </c>
      <c r="F6700" t="s">
        <v>26</v>
      </c>
      <c r="G6700">
        <v>3.5</v>
      </c>
      <c r="H6700">
        <v>91.38</v>
      </c>
      <c r="I6700">
        <v>89.82</v>
      </c>
      <c r="J6700">
        <v>1</v>
      </c>
      <c r="K6700">
        <v>3.3</v>
      </c>
      <c r="L6700">
        <v>5.4</v>
      </c>
      <c r="M6700">
        <v>98</v>
      </c>
      <c r="N6700" t="s">
        <v>27</v>
      </c>
      <c r="O6700">
        <v>0.97</v>
      </c>
      <c r="P6700" t="s">
        <v>28</v>
      </c>
      <c r="Q6700" t="s">
        <v>29</v>
      </c>
      <c r="R6700">
        <v>4.6399999999999997</v>
      </c>
      <c r="S6700">
        <v>4</v>
      </c>
      <c r="T6700">
        <v>-1.56</v>
      </c>
      <c r="U6700">
        <v>2.1</v>
      </c>
      <c r="V6700" t="s">
        <v>374</v>
      </c>
      <c r="W6700" t="s">
        <v>31</v>
      </c>
      <c r="X6700">
        <v>1</v>
      </c>
      <c r="Y6700" t="str">
        <f>IF(tblRides[[#This Row],[supply_demand_ratio]]&lt;0.8,"Below 0.8",IF(tblRides[[#This Row],[supply_demand_ratio]]&lt;1,"Between 0.8-1.0",IF(tblRides[[#This Row],[supply_demand_ratio]]&lt;=1.2,"Between 1.0-1.2","Above 1.2")))</f>
        <v>Between 0.8-1.0</v>
      </c>
    </row>
    <row r="6701" spans="1:25" x14ac:dyDescent="0.3">
      <c r="A6701" t="s">
        <v>6756</v>
      </c>
      <c r="B6701" s="1">
        <v>46082.63958333333</v>
      </c>
      <c r="C6701" s="2">
        <v>46082</v>
      </c>
      <c r="D6701">
        <v>15</v>
      </c>
      <c r="E6701" t="s">
        <v>36</v>
      </c>
      <c r="F6701" t="s">
        <v>26</v>
      </c>
      <c r="G6701">
        <v>1.6</v>
      </c>
      <c r="H6701">
        <v>64.36</v>
      </c>
      <c r="I6701">
        <v>64.7</v>
      </c>
      <c r="J6701">
        <v>1</v>
      </c>
      <c r="K6701">
        <v>3.3</v>
      </c>
      <c r="L6701">
        <v>5.6</v>
      </c>
      <c r="M6701">
        <v>109</v>
      </c>
      <c r="N6701" t="s">
        <v>41</v>
      </c>
      <c r="O6701">
        <v>1.4330000000000001</v>
      </c>
      <c r="P6701" t="s">
        <v>28</v>
      </c>
      <c r="Q6701" t="s">
        <v>29</v>
      </c>
      <c r="R6701">
        <v>5</v>
      </c>
      <c r="S6701">
        <v>19</v>
      </c>
      <c r="T6701">
        <v>0.34</v>
      </c>
      <c r="U6701">
        <v>2.2999999999999998</v>
      </c>
      <c r="V6701" t="s">
        <v>374</v>
      </c>
      <c r="W6701" t="s">
        <v>31</v>
      </c>
      <c r="X6701">
        <v>1</v>
      </c>
      <c r="Y6701" t="str">
        <f>IF(tblRides[[#This Row],[supply_demand_ratio]]&lt;0.8,"Below 0.8",IF(tblRides[[#This Row],[supply_demand_ratio]]&lt;1,"Between 0.8-1.0",IF(tblRides[[#This Row],[supply_demand_ratio]]&lt;=1.2,"Between 1.0-1.2","Above 1.2")))</f>
        <v>Above 1.2</v>
      </c>
    </row>
    <row r="6702" spans="1:25" x14ac:dyDescent="0.3">
      <c r="A6702" t="s">
        <v>6757</v>
      </c>
      <c r="B6702" s="1">
        <v>46082.643055555556</v>
      </c>
      <c r="C6702" s="2">
        <v>46082</v>
      </c>
      <c r="D6702">
        <v>15</v>
      </c>
      <c r="E6702" t="s">
        <v>43</v>
      </c>
      <c r="F6702" t="s">
        <v>34</v>
      </c>
      <c r="G6702">
        <v>7</v>
      </c>
      <c r="H6702">
        <v>135.72</v>
      </c>
      <c r="I6702">
        <v>136.94999999999999</v>
      </c>
      <c r="J6702">
        <v>1</v>
      </c>
      <c r="K6702">
        <v>2.9</v>
      </c>
      <c r="L6702">
        <v>3</v>
      </c>
      <c r="M6702">
        <v>59</v>
      </c>
      <c r="N6702" t="s">
        <v>41</v>
      </c>
      <c r="O6702">
        <v>1.9810000000000001</v>
      </c>
      <c r="P6702" t="s">
        <v>28</v>
      </c>
      <c r="Q6702" t="s">
        <v>29</v>
      </c>
      <c r="R6702">
        <v>4.7</v>
      </c>
      <c r="S6702">
        <v>0</v>
      </c>
      <c r="T6702">
        <v>1.23</v>
      </c>
      <c r="U6702">
        <v>0.1</v>
      </c>
      <c r="V6702" t="s">
        <v>374</v>
      </c>
      <c r="W6702" t="s">
        <v>31</v>
      </c>
      <c r="X6702">
        <v>1</v>
      </c>
      <c r="Y6702" t="str">
        <f>IF(tblRides[[#This Row],[supply_demand_ratio]]&lt;0.8,"Below 0.8",IF(tblRides[[#This Row],[supply_demand_ratio]]&lt;1,"Between 0.8-1.0",IF(tblRides[[#This Row],[supply_demand_ratio]]&lt;=1.2,"Between 1.0-1.2","Above 1.2")))</f>
        <v>Above 1.2</v>
      </c>
    </row>
    <row r="6703" spans="1:25" x14ac:dyDescent="0.3">
      <c r="A6703" t="s">
        <v>6758</v>
      </c>
      <c r="B6703" s="1">
        <v>46082.657638888886</v>
      </c>
      <c r="C6703" s="2">
        <v>46082</v>
      </c>
      <c r="D6703">
        <v>15</v>
      </c>
      <c r="E6703" t="s">
        <v>36</v>
      </c>
      <c r="F6703" t="s">
        <v>26</v>
      </c>
      <c r="G6703">
        <v>7.8</v>
      </c>
      <c r="H6703">
        <v>154.29</v>
      </c>
      <c r="I6703">
        <v>148.43</v>
      </c>
      <c r="J6703">
        <v>1</v>
      </c>
      <c r="K6703">
        <v>5.2</v>
      </c>
      <c r="L6703">
        <v>8.6</v>
      </c>
      <c r="M6703">
        <v>121</v>
      </c>
      <c r="N6703" t="s">
        <v>27</v>
      </c>
      <c r="O6703">
        <v>1.216</v>
      </c>
      <c r="P6703" t="s">
        <v>28</v>
      </c>
      <c r="Q6703" t="s">
        <v>29</v>
      </c>
      <c r="R6703">
        <v>4.74</v>
      </c>
      <c r="S6703">
        <v>9</v>
      </c>
      <c r="T6703">
        <v>-5.86</v>
      </c>
      <c r="U6703">
        <v>3.4</v>
      </c>
      <c r="V6703" t="s">
        <v>374</v>
      </c>
      <c r="W6703" t="s">
        <v>45</v>
      </c>
      <c r="X6703">
        <v>1</v>
      </c>
      <c r="Y6703" t="str">
        <f>IF(tblRides[[#This Row],[supply_demand_ratio]]&lt;0.8,"Below 0.8",IF(tblRides[[#This Row],[supply_demand_ratio]]&lt;1,"Between 0.8-1.0",IF(tblRides[[#This Row],[supply_demand_ratio]]&lt;=1.2,"Between 1.0-1.2","Above 1.2")))</f>
        <v>Above 1.2</v>
      </c>
    </row>
    <row r="6704" spans="1:25" x14ac:dyDescent="0.3">
      <c r="A6704" t="s">
        <v>6759</v>
      </c>
      <c r="B6704" s="1">
        <v>46082.661805555559</v>
      </c>
      <c r="C6704" s="2">
        <v>46082</v>
      </c>
      <c r="D6704">
        <v>15</v>
      </c>
      <c r="E6704" t="s">
        <v>25</v>
      </c>
      <c r="F6704" t="s">
        <v>26</v>
      </c>
      <c r="G6704">
        <v>3.6</v>
      </c>
      <c r="H6704">
        <v>94.77</v>
      </c>
      <c r="J6704">
        <v>1</v>
      </c>
      <c r="K6704">
        <v>3.2</v>
      </c>
      <c r="L6704">
        <v>7</v>
      </c>
      <c r="M6704">
        <v>134</v>
      </c>
      <c r="N6704" t="s">
        <v>27</v>
      </c>
      <c r="O6704">
        <v>1.081</v>
      </c>
      <c r="P6704" t="s">
        <v>58</v>
      </c>
      <c r="Q6704" t="s">
        <v>88</v>
      </c>
      <c r="R6704">
        <v>4.76</v>
      </c>
      <c r="S6704">
        <v>10</v>
      </c>
      <c r="U6704">
        <v>3.8</v>
      </c>
      <c r="V6704" t="s">
        <v>374</v>
      </c>
      <c r="W6704" t="s">
        <v>31</v>
      </c>
      <c r="X6704">
        <v>0</v>
      </c>
      <c r="Y6704" t="str">
        <f>IF(tblRides[[#This Row],[supply_demand_ratio]]&lt;0.8,"Below 0.8",IF(tblRides[[#This Row],[supply_demand_ratio]]&lt;1,"Between 0.8-1.0",IF(tblRides[[#This Row],[supply_demand_ratio]]&lt;=1.2,"Between 1.0-1.2","Above 1.2")))</f>
        <v>Between 1.0-1.2</v>
      </c>
    </row>
    <row r="6705" spans="1:25" x14ac:dyDescent="0.3">
      <c r="A6705" t="s">
        <v>6760</v>
      </c>
      <c r="B6705" s="1">
        <v>46082.662499999999</v>
      </c>
      <c r="C6705" s="2">
        <v>46082</v>
      </c>
      <c r="D6705">
        <v>15</v>
      </c>
      <c r="E6705" t="s">
        <v>33</v>
      </c>
      <c r="F6705" t="s">
        <v>26</v>
      </c>
      <c r="G6705">
        <v>4.7</v>
      </c>
      <c r="H6705">
        <v>107.08</v>
      </c>
      <c r="J6705">
        <v>1</v>
      </c>
      <c r="K6705">
        <v>2</v>
      </c>
      <c r="L6705">
        <v>3.5</v>
      </c>
      <c r="M6705">
        <v>95</v>
      </c>
      <c r="N6705" t="s">
        <v>41</v>
      </c>
      <c r="O6705">
        <v>1.5740000000000001</v>
      </c>
      <c r="P6705" t="s">
        <v>37</v>
      </c>
      <c r="Q6705" t="s">
        <v>38</v>
      </c>
      <c r="R6705">
        <v>4.59</v>
      </c>
      <c r="S6705">
        <v>6</v>
      </c>
      <c r="U6705">
        <v>1.5</v>
      </c>
      <c r="V6705" t="s">
        <v>374</v>
      </c>
      <c r="W6705" t="s">
        <v>31</v>
      </c>
      <c r="X6705">
        <v>0</v>
      </c>
      <c r="Y6705" t="str">
        <f>IF(tblRides[[#This Row],[supply_demand_ratio]]&lt;0.8,"Below 0.8",IF(tblRides[[#This Row],[supply_demand_ratio]]&lt;1,"Between 0.8-1.0",IF(tblRides[[#This Row],[supply_demand_ratio]]&lt;=1.2,"Between 1.0-1.2","Above 1.2")))</f>
        <v>Above 1.2</v>
      </c>
    </row>
    <row r="6706" spans="1:25" x14ac:dyDescent="0.3">
      <c r="A6706" t="s">
        <v>6761</v>
      </c>
      <c r="B6706" s="1">
        <v>46082.663194444445</v>
      </c>
      <c r="C6706" s="2">
        <v>46082</v>
      </c>
      <c r="D6706">
        <v>15</v>
      </c>
      <c r="E6706" t="s">
        <v>25</v>
      </c>
      <c r="F6706" t="s">
        <v>34</v>
      </c>
      <c r="G6706">
        <v>7</v>
      </c>
      <c r="H6706">
        <v>197.27</v>
      </c>
      <c r="I6706">
        <v>204.88</v>
      </c>
      <c r="J6706">
        <v>1.2</v>
      </c>
      <c r="K6706">
        <v>4.8</v>
      </c>
      <c r="L6706">
        <v>2.1</v>
      </c>
      <c r="M6706">
        <v>102</v>
      </c>
      <c r="N6706" t="s">
        <v>27</v>
      </c>
      <c r="O6706">
        <v>0.79800000000000004</v>
      </c>
      <c r="P6706" t="s">
        <v>28</v>
      </c>
      <c r="Q6706" t="s">
        <v>29</v>
      </c>
      <c r="R6706">
        <v>4.72</v>
      </c>
      <c r="S6706">
        <v>0</v>
      </c>
      <c r="T6706">
        <v>7.61</v>
      </c>
      <c r="U6706">
        <v>-2.7</v>
      </c>
      <c r="V6706" t="s">
        <v>374</v>
      </c>
      <c r="W6706" t="s">
        <v>31</v>
      </c>
      <c r="X6706">
        <v>1</v>
      </c>
      <c r="Y6706" t="str">
        <f>IF(tblRides[[#This Row],[supply_demand_ratio]]&lt;0.8,"Below 0.8",IF(tblRides[[#This Row],[supply_demand_ratio]]&lt;1,"Between 0.8-1.0",IF(tblRides[[#This Row],[supply_demand_ratio]]&lt;=1.2,"Between 1.0-1.2","Above 1.2")))</f>
        <v>Below 0.8</v>
      </c>
    </row>
    <row r="6707" spans="1:25" x14ac:dyDescent="0.3">
      <c r="A6707" t="s">
        <v>6762</v>
      </c>
      <c r="B6707" s="1">
        <v>46082.695833333331</v>
      </c>
      <c r="C6707" s="2">
        <v>46082</v>
      </c>
      <c r="D6707">
        <v>16</v>
      </c>
      <c r="E6707" t="s">
        <v>43</v>
      </c>
      <c r="F6707" t="s">
        <v>34</v>
      </c>
      <c r="G6707">
        <v>6.8</v>
      </c>
      <c r="H6707">
        <v>153.69999999999999</v>
      </c>
      <c r="J6707">
        <v>1</v>
      </c>
      <c r="K6707">
        <v>6.8</v>
      </c>
      <c r="L6707">
        <v>11.4</v>
      </c>
      <c r="M6707">
        <v>56</v>
      </c>
      <c r="N6707" t="s">
        <v>41</v>
      </c>
      <c r="O6707">
        <v>1.9319999999999999</v>
      </c>
      <c r="P6707" t="s">
        <v>58</v>
      </c>
      <c r="Q6707" t="s">
        <v>74</v>
      </c>
      <c r="R6707">
        <v>4.83</v>
      </c>
      <c r="S6707">
        <v>0</v>
      </c>
      <c r="U6707">
        <v>4.5999999999999996</v>
      </c>
      <c r="V6707" t="s">
        <v>374</v>
      </c>
      <c r="W6707" t="s">
        <v>45</v>
      </c>
      <c r="X6707">
        <v>0</v>
      </c>
      <c r="Y6707" t="str">
        <f>IF(tblRides[[#This Row],[supply_demand_ratio]]&lt;0.8,"Below 0.8",IF(tblRides[[#This Row],[supply_demand_ratio]]&lt;1,"Between 0.8-1.0",IF(tblRides[[#This Row],[supply_demand_ratio]]&lt;=1.2,"Between 1.0-1.2","Above 1.2")))</f>
        <v>Above 1.2</v>
      </c>
    </row>
    <row r="6708" spans="1:25" x14ac:dyDescent="0.3">
      <c r="A6708" t="s">
        <v>6763</v>
      </c>
      <c r="B6708" s="1">
        <v>46082.696527777778</v>
      </c>
      <c r="C6708" s="2">
        <v>46082</v>
      </c>
      <c r="D6708">
        <v>16</v>
      </c>
      <c r="E6708" t="s">
        <v>33</v>
      </c>
      <c r="F6708" t="s">
        <v>26</v>
      </c>
      <c r="G6708">
        <v>10.9</v>
      </c>
      <c r="H6708">
        <v>213.05</v>
      </c>
      <c r="I6708">
        <v>210.71</v>
      </c>
      <c r="J6708">
        <v>1</v>
      </c>
      <c r="K6708">
        <v>7.7</v>
      </c>
      <c r="L6708">
        <v>6.8</v>
      </c>
      <c r="M6708">
        <v>82</v>
      </c>
      <c r="N6708" t="s">
        <v>41</v>
      </c>
      <c r="O6708">
        <v>1.6559999999999999</v>
      </c>
      <c r="P6708" t="s">
        <v>28</v>
      </c>
      <c r="Q6708" t="s">
        <v>29</v>
      </c>
      <c r="R6708">
        <v>4.76</v>
      </c>
      <c r="S6708">
        <v>11</v>
      </c>
      <c r="T6708">
        <v>-2.34</v>
      </c>
      <c r="U6708">
        <v>-0.9</v>
      </c>
      <c r="V6708" t="s">
        <v>374</v>
      </c>
      <c r="W6708" t="s">
        <v>45</v>
      </c>
      <c r="X6708">
        <v>1</v>
      </c>
      <c r="Y6708" t="str">
        <f>IF(tblRides[[#This Row],[supply_demand_ratio]]&lt;0.8,"Below 0.8",IF(tblRides[[#This Row],[supply_demand_ratio]]&lt;1,"Between 0.8-1.0",IF(tblRides[[#This Row],[supply_demand_ratio]]&lt;=1.2,"Between 1.0-1.2","Above 1.2")))</f>
        <v>Above 1.2</v>
      </c>
    </row>
    <row r="6709" spans="1:25" x14ac:dyDescent="0.3">
      <c r="A6709" t="s">
        <v>6764</v>
      </c>
      <c r="B6709" s="1">
        <v>46082.697916666664</v>
      </c>
      <c r="C6709" s="2">
        <v>46082</v>
      </c>
      <c r="D6709">
        <v>16</v>
      </c>
      <c r="E6709" t="s">
        <v>25</v>
      </c>
      <c r="F6709" t="s">
        <v>26</v>
      </c>
      <c r="G6709">
        <v>7.1</v>
      </c>
      <c r="H6709">
        <v>172.71</v>
      </c>
      <c r="I6709">
        <v>185.54</v>
      </c>
      <c r="J6709">
        <v>1.1000000000000001</v>
      </c>
      <c r="K6709">
        <v>7.3</v>
      </c>
      <c r="L6709">
        <v>11.1</v>
      </c>
      <c r="M6709">
        <v>99</v>
      </c>
      <c r="N6709" t="s">
        <v>27</v>
      </c>
      <c r="O6709">
        <v>0.86899999999999999</v>
      </c>
      <c r="P6709" t="s">
        <v>28</v>
      </c>
      <c r="Q6709" t="s">
        <v>29</v>
      </c>
      <c r="R6709">
        <v>4.59</v>
      </c>
      <c r="S6709">
        <v>13</v>
      </c>
      <c r="T6709">
        <v>12.83</v>
      </c>
      <c r="U6709">
        <v>3.8</v>
      </c>
      <c r="V6709" t="s">
        <v>374</v>
      </c>
      <c r="W6709" t="s">
        <v>45</v>
      </c>
      <c r="X6709">
        <v>1</v>
      </c>
      <c r="Y6709" t="str">
        <f>IF(tblRides[[#This Row],[supply_demand_ratio]]&lt;0.8,"Below 0.8",IF(tblRides[[#This Row],[supply_demand_ratio]]&lt;1,"Between 0.8-1.0",IF(tblRides[[#This Row],[supply_demand_ratio]]&lt;=1.2,"Between 1.0-1.2","Above 1.2")))</f>
        <v>Between 0.8-1.0</v>
      </c>
    </row>
    <row r="6710" spans="1:25" x14ac:dyDescent="0.3">
      <c r="A6710" t="s">
        <v>6765</v>
      </c>
      <c r="B6710" s="1">
        <v>46082.710416666669</v>
      </c>
      <c r="C6710" s="2">
        <v>46082</v>
      </c>
      <c r="D6710">
        <v>17</v>
      </c>
      <c r="E6710" t="s">
        <v>43</v>
      </c>
      <c r="F6710" t="s">
        <v>34</v>
      </c>
      <c r="G6710">
        <v>1.4</v>
      </c>
      <c r="H6710">
        <v>67.77</v>
      </c>
      <c r="I6710">
        <v>68.13</v>
      </c>
      <c r="J6710">
        <v>1.1000000000000001</v>
      </c>
      <c r="K6710">
        <v>5.7</v>
      </c>
      <c r="L6710">
        <v>7.9</v>
      </c>
      <c r="M6710">
        <v>53</v>
      </c>
      <c r="N6710" t="s">
        <v>27</v>
      </c>
      <c r="O6710">
        <v>0.87</v>
      </c>
      <c r="P6710" t="s">
        <v>28</v>
      </c>
      <c r="Q6710" t="s">
        <v>29</v>
      </c>
      <c r="R6710">
        <v>4.91</v>
      </c>
      <c r="S6710">
        <v>0</v>
      </c>
      <c r="T6710">
        <v>0.36</v>
      </c>
      <c r="U6710">
        <v>2.2000000000000002</v>
      </c>
      <c r="V6710" t="s">
        <v>374</v>
      </c>
      <c r="W6710" t="s">
        <v>45</v>
      </c>
      <c r="X6710">
        <v>1</v>
      </c>
      <c r="Y6710" t="str">
        <f>IF(tblRides[[#This Row],[supply_demand_ratio]]&lt;0.8,"Below 0.8",IF(tblRides[[#This Row],[supply_demand_ratio]]&lt;1,"Between 0.8-1.0",IF(tblRides[[#This Row],[supply_demand_ratio]]&lt;=1.2,"Between 1.0-1.2","Above 1.2")))</f>
        <v>Between 0.8-1.0</v>
      </c>
    </row>
    <row r="6711" spans="1:25" x14ac:dyDescent="0.3">
      <c r="A6711" t="s">
        <v>6766</v>
      </c>
      <c r="B6711" s="1">
        <v>46082.720138888886</v>
      </c>
      <c r="C6711" s="2">
        <v>46082</v>
      </c>
      <c r="D6711">
        <v>17</v>
      </c>
      <c r="E6711" t="s">
        <v>33</v>
      </c>
      <c r="F6711" t="s">
        <v>26</v>
      </c>
      <c r="G6711">
        <v>5.6</v>
      </c>
      <c r="H6711">
        <v>132.04</v>
      </c>
      <c r="I6711">
        <v>123.47</v>
      </c>
      <c r="J6711">
        <v>1.1000000000000001</v>
      </c>
      <c r="K6711">
        <v>9.5</v>
      </c>
      <c r="L6711">
        <v>7.8</v>
      </c>
      <c r="M6711">
        <v>79</v>
      </c>
      <c r="N6711" t="s">
        <v>72</v>
      </c>
      <c r="O6711">
        <v>0.71799999999999997</v>
      </c>
      <c r="P6711" t="s">
        <v>28</v>
      </c>
      <c r="Q6711" t="s">
        <v>29</v>
      </c>
      <c r="R6711">
        <v>4.33</v>
      </c>
      <c r="S6711">
        <v>19</v>
      </c>
      <c r="T6711">
        <v>-8.57</v>
      </c>
      <c r="U6711">
        <v>-1.7</v>
      </c>
      <c r="V6711" t="s">
        <v>374</v>
      </c>
      <c r="W6711" t="s">
        <v>45</v>
      </c>
      <c r="X6711">
        <v>1</v>
      </c>
      <c r="Y6711" t="str">
        <f>IF(tblRides[[#This Row],[supply_demand_ratio]]&lt;0.8,"Below 0.8",IF(tblRides[[#This Row],[supply_demand_ratio]]&lt;1,"Between 0.8-1.0",IF(tblRides[[#This Row],[supply_demand_ratio]]&lt;=1.2,"Between 1.0-1.2","Above 1.2")))</f>
        <v>Below 0.8</v>
      </c>
    </row>
    <row r="6712" spans="1:25" x14ac:dyDescent="0.3">
      <c r="A6712" t="s">
        <v>6767</v>
      </c>
      <c r="B6712" s="1">
        <v>46082.725694444445</v>
      </c>
      <c r="C6712" s="2">
        <v>46082</v>
      </c>
      <c r="D6712">
        <v>17</v>
      </c>
      <c r="E6712" t="s">
        <v>33</v>
      </c>
      <c r="F6712" t="s">
        <v>26</v>
      </c>
      <c r="G6712">
        <v>9</v>
      </c>
      <c r="H6712">
        <v>176.34</v>
      </c>
      <c r="I6712">
        <v>176.91</v>
      </c>
      <c r="J6712">
        <v>1</v>
      </c>
      <c r="K6712">
        <v>9.4</v>
      </c>
      <c r="L6712">
        <v>11.3</v>
      </c>
      <c r="M6712">
        <v>82</v>
      </c>
      <c r="N6712" t="s">
        <v>41</v>
      </c>
      <c r="O6712">
        <v>1.145</v>
      </c>
      <c r="P6712" t="s">
        <v>28</v>
      </c>
      <c r="Q6712" t="s">
        <v>29</v>
      </c>
      <c r="R6712">
        <v>4.8499999999999996</v>
      </c>
      <c r="S6712">
        <v>3</v>
      </c>
      <c r="T6712">
        <v>0.56999999999999995</v>
      </c>
      <c r="U6712">
        <v>1.9</v>
      </c>
      <c r="V6712" t="s">
        <v>374</v>
      </c>
      <c r="W6712" t="s">
        <v>45</v>
      </c>
      <c r="X6712">
        <v>1</v>
      </c>
      <c r="Y6712" t="str">
        <f>IF(tblRides[[#This Row],[supply_demand_ratio]]&lt;0.8,"Below 0.8",IF(tblRides[[#This Row],[supply_demand_ratio]]&lt;1,"Between 0.8-1.0",IF(tblRides[[#This Row],[supply_demand_ratio]]&lt;=1.2,"Between 1.0-1.2","Above 1.2")))</f>
        <v>Between 1.0-1.2</v>
      </c>
    </row>
    <row r="6713" spans="1:25" x14ac:dyDescent="0.3">
      <c r="A6713" t="s">
        <v>6768</v>
      </c>
      <c r="B6713" s="1">
        <v>46082.738888888889</v>
      </c>
      <c r="C6713" s="2">
        <v>46082</v>
      </c>
      <c r="D6713">
        <v>17</v>
      </c>
      <c r="E6713" t="s">
        <v>25</v>
      </c>
      <c r="F6713" t="s">
        <v>26</v>
      </c>
      <c r="G6713">
        <v>3.9</v>
      </c>
      <c r="H6713">
        <v>97.65</v>
      </c>
      <c r="J6713">
        <v>1</v>
      </c>
      <c r="K6713">
        <v>6.5</v>
      </c>
      <c r="M6713">
        <v>116</v>
      </c>
      <c r="N6713" t="s">
        <v>27</v>
      </c>
      <c r="O6713">
        <v>0.98699999999999999</v>
      </c>
      <c r="P6713" t="s">
        <v>82</v>
      </c>
      <c r="Q6713" t="s">
        <v>83</v>
      </c>
      <c r="R6713">
        <v>4.8</v>
      </c>
      <c r="S6713">
        <v>32</v>
      </c>
      <c r="V6713" t="s">
        <v>374</v>
      </c>
      <c r="W6713" t="s">
        <v>45</v>
      </c>
      <c r="X6713">
        <v>0</v>
      </c>
      <c r="Y6713" t="str">
        <f>IF(tblRides[[#This Row],[supply_demand_ratio]]&lt;0.8,"Below 0.8",IF(tblRides[[#This Row],[supply_demand_ratio]]&lt;1,"Between 0.8-1.0",IF(tblRides[[#This Row],[supply_demand_ratio]]&lt;=1.2,"Between 1.0-1.2","Above 1.2")))</f>
        <v>Between 0.8-1.0</v>
      </c>
    </row>
    <row r="6714" spans="1:25" x14ac:dyDescent="0.3">
      <c r="A6714" t="s">
        <v>6769</v>
      </c>
      <c r="B6714" s="1">
        <v>46082.754861111112</v>
      </c>
      <c r="C6714" s="2">
        <v>46082</v>
      </c>
      <c r="D6714">
        <v>18</v>
      </c>
      <c r="E6714" t="s">
        <v>25</v>
      </c>
      <c r="F6714" t="s">
        <v>26</v>
      </c>
      <c r="G6714">
        <v>5.5</v>
      </c>
      <c r="H6714">
        <v>175.86</v>
      </c>
      <c r="I6714">
        <v>173.12</v>
      </c>
      <c r="J6714">
        <v>1.3</v>
      </c>
      <c r="K6714">
        <v>8.8000000000000007</v>
      </c>
      <c r="L6714">
        <v>8.3000000000000007</v>
      </c>
      <c r="M6714">
        <v>95</v>
      </c>
      <c r="N6714" t="s">
        <v>72</v>
      </c>
      <c r="O6714">
        <v>0.57199999999999995</v>
      </c>
      <c r="P6714" t="s">
        <v>28</v>
      </c>
      <c r="Q6714" t="s">
        <v>29</v>
      </c>
      <c r="R6714">
        <v>4.74</v>
      </c>
      <c r="S6714">
        <v>3</v>
      </c>
      <c r="T6714">
        <v>-2.74</v>
      </c>
      <c r="U6714">
        <v>-0.5</v>
      </c>
      <c r="V6714" t="s">
        <v>374</v>
      </c>
      <c r="W6714" t="s">
        <v>45</v>
      </c>
      <c r="X6714">
        <v>1</v>
      </c>
      <c r="Y6714" t="str">
        <f>IF(tblRides[[#This Row],[supply_demand_ratio]]&lt;0.8,"Below 0.8",IF(tblRides[[#This Row],[supply_demand_ratio]]&lt;1,"Between 0.8-1.0",IF(tblRides[[#This Row],[supply_demand_ratio]]&lt;=1.2,"Between 1.0-1.2","Above 1.2")))</f>
        <v>Below 0.8</v>
      </c>
    </row>
    <row r="6715" spans="1:25" x14ac:dyDescent="0.3">
      <c r="A6715" t="s">
        <v>6770</v>
      </c>
      <c r="B6715" s="1">
        <v>46082.78402777778</v>
      </c>
      <c r="C6715" s="2">
        <v>46082</v>
      </c>
      <c r="D6715">
        <v>18</v>
      </c>
      <c r="E6715" t="s">
        <v>43</v>
      </c>
      <c r="F6715" t="s">
        <v>26</v>
      </c>
      <c r="G6715">
        <v>10.3</v>
      </c>
      <c r="H6715">
        <v>198.05</v>
      </c>
      <c r="I6715">
        <v>189.33</v>
      </c>
      <c r="J6715">
        <v>1</v>
      </c>
      <c r="K6715">
        <v>9.1999999999999993</v>
      </c>
      <c r="L6715">
        <v>14.1</v>
      </c>
      <c r="M6715">
        <v>50</v>
      </c>
      <c r="N6715" t="s">
        <v>41</v>
      </c>
      <c r="O6715">
        <v>1.016</v>
      </c>
      <c r="P6715" t="s">
        <v>28</v>
      </c>
      <c r="Q6715" t="s">
        <v>29</v>
      </c>
      <c r="R6715">
        <v>4.95</v>
      </c>
      <c r="S6715">
        <v>7</v>
      </c>
      <c r="T6715">
        <v>-8.7200000000000006</v>
      </c>
      <c r="U6715">
        <v>4.9000000000000004</v>
      </c>
      <c r="V6715" t="s">
        <v>374</v>
      </c>
      <c r="W6715" t="s">
        <v>45</v>
      </c>
      <c r="X6715">
        <v>1</v>
      </c>
      <c r="Y6715" t="str">
        <f>IF(tblRides[[#This Row],[supply_demand_ratio]]&lt;0.8,"Below 0.8",IF(tblRides[[#This Row],[supply_demand_ratio]]&lt;1,"Between 0.8-1.0",IF(tblRides[[#This Row],[supply_demand_ratio]]&lt;=1.2,"Between 1.0-1.2","Above 1.2")))</f>
        <v>Between 1.0-1.2</v>
      </c>
    </row>
    <row r="6716" spans="1:25" x14ac:dyDescent="0.3">
      <c r="A6716" t="s">
        <v>6771</v>
      </c>
      <c r="B6716" s="1">
        <v>46082.788194444445</v>
      </c>
      <c r="C6716" s="2">
        <v>46082</v>
      </c>
      <c r="D6716">
        <v>18</v>
      </c>
      <c r="E6716" t="s">
        <v>36</v>
      </c>
      <c r="F6716" t="s">
        <v>26</v>
      </c>
      <c r="G6716">
        <v>6.8</v>
      </c>
      <c r="H6716">
        <v>214.62</v>
      </c>
      <c r="I6716">
        <v>209.49</v>
      </c>
      <c r="J6716">
        <v>1.5</v>
      </c>
      <c r="K6716">
        <v>7.7</v>
      </c>
      <c r="L6716">
        <v>5.0999999999999996</v>
      </c>
      <c r="M6716">
        <v>74</v>
      </c>
      <c r="N6716" t="s">
        <v>72</v>
      </c>
      <c r="O6716">
        <v>0.496</v>
      </c>
      <c r="P6716" t="s">
        <v>28</v>
      </c>
      <c r="Q6716" t="s">
        <v>29</v>
      </c>
      <c r="R6716">
        <v>4.8</v>
      </c>
      <c r="S6716">
        <v>15</v>
      </c>
      <c r="T6716">
        <v>-5.13</v>
      </c>
      <c r="U6716">
        <v>-2.6</v>
      </c>
      <c r="V6716" t="s">
        <v>374</v>
      </c>
      <c r="W6716" t="s">
        <v>45</v>
      </c>
      <c r="X6716">
        <v>1</v>
      </c>
      <c r="Y6716" t="str">
        <f>IF(tblRides[[#This Row],[supply_demand_ratio]]&lt;0.8,"Below 0.8",IF(tblRides[[#This Row],[supply_demand_ratio]]&lt;1,"Between 0.8-1.0",IF(tblRides[[#This Row],[supply_demand_ratio]]&lt;=1.2,"Between 1.0-1.2","Above 1.2")))</f>
        <v>Below 0.8</v>
      </c>
    </row>
    <row r="6717" spans="1:25" x14ac:dyDescent="0.3">
      <c r="A6717" t="s">
        <v>6772</v>
      </c>
      <c r="B6717" s="1">
        <v>46082.790972222225</v>
      </c>
      <c r="C6717" s="2">
        <v>46082</v>
      </c>
      <c r="D6717">
        <v>18</v>
      </c>
      <c r="E6717" t="s">
        <v>36</v>
      </c>
      <c r="F6717" t="s">
        <v>26</v>
      </c>
      <c r="G6717">
        <v>8.9</v>
      </c>
      <c r="H6717">
        <v>204.41</v>
      </c>
      <c r="I6717">
        <v>216.56</v>
      </c>
      <c r="J6717">
        <v>1.2</v>
      </c>
      <c r="K6717">
        <v>9.6999999999999993</v>
      </c>
      <c r="L6717">
        <v>11</v>
      </c>
      <c r="M6717">
        <v>91</v>
      </c>
      <c r="N6717" t="s">
        <v>72</v>
      </c>
      <c r="O6717">
        <v>0.65</v>
      </c>
      <c r="P6717" t="s">
        <v>28</v>
      </c>
      <c r="Q6717" t="s">
        <v>29</v>
      </c>
      <c r="R6717">
        <v>4.1500000000000004</v>
      </c>
      <c r="S6717">
        <v>4</v>
      </c>
      <c r="T6717">
        <v>12.15</v>
      </c>
      <c r="U6717">
        <v>1.3</v>
      </c>
      <c r="V6717" t="s">
        <v>374</v>
      </c>
      <c r="W6717" t="s">
        <v>45</v>
      </c>
      <c r="X6717">
        <v>1</v>
      </c>
      <c r="Y6717" t="str">
        <f>IF(tblRides[[#This Row],[supply_demand_ratio]]&lt;0.8,"Below 0.8",IF(tblRides[[#This Row],[supply_demand_ratio]]&lt;1,"Between 0.8-1.0",IF(tblRides[[#This Row],[supply_demand_ratio]]&lt;=1.2,"Between 1.0-1.2","Above 1.2")))</f>
        <v>Below 0.8</v>
      </c>
    </row>
    <row r="6718" spans="1:25" x14ac:dyDescent="0.3">
      <c r="A6718" t="s">
        <v>6773</v>
      </c>
      <c r="B6718" s="1">
        <v>46082.811805555553</v>
      </c>
      <c r="C6718" s="2">
        <v>46082</v>
      </c>
      <c r="D6718">
        <v>19</v>
      </c>
      <c r="E6718" t="s">
        <v>43</v>
      </c>
      <c r="F6718" t="s">
        <v>34</v>
      </c>
      <c r="G6718">
        <v>7.5</v>
      </c>
      <c r="H6718">
        <v>168.54</v>
      </c>
      <c r="J6718">
        <v>1.1000000000000001</v>
      </c>
      <c r="K6718">
        <v>2</v>
      </c>
      <c r="L6718">
        <v>5.7</v>
      </c>
      <c r="M6718">
        <v>49</v>
      </c>
      <c r="N6718" t="s">
        <v>27</v>
      </c>
      <c r="O6718">
        <v>0.78200000000000003</v>
      </c>
      <c r="P6718" t="s">
        <v>37</v>
      </c>
      <c r="Q6718" t="s">
        <v>38</v>
      </c>
      <c r="R6718">
        <v>4.88</v>
      </c>
      <c r="S6718">
        <v>0</v>
      </c>
      <c r="U6718">
        <v>3.7</v>
      </c>
      <c r="V6718" t="s">
        <v>374</v>
      </c>
      <c r="W6718" t="s">
        <v>31</v>
      </c>
      <c r="X6718">
        <v>0</v>
      </c>
      <c r="Y6718" t="str">
        <f>IF(tblRides[[#This Row],[supply_demand_ratio]]&lt;0.8,"Below 0.8",IF(tblRides[[#This Row],[supply_demand_ratio]]&lt;1,"Between 0.8-1.0",IF(tblRides[[#This Row],[supply_demand_ratio]]&lt;=1.2,"Between 1.0-1.2","Above 1.2")))</f>
        <v>Below 0.8</v>
      </c>
    </row>
    <row r="6719" spans="1:25" x14ac:dyDescent="0.3">
      <c r="A6719" t="s">
        <v>6774</v>
      </c>
      <c r="B6719" s="1">
        <v>46082.813194444447</v>
      </c>
      <c r="C6719" s="2">
        <v>46082</v>
      </c>
      <c r="D6719">
        <v>19</v>
      </c>
      <c r="E6719" t="s">
        <v>36</v>
      </c>
      <c r="F6719" t="s">
        <v>26</v>
      </c>
      <c r="G6719">
        <v>5.2</v>
      </c>
      <c r="H6719">
        <v>122.69</v>
      </c>
      <c r="J6719">
        <v>1.1000000000000001</v>
      </c>
      <c r="K6719">
        <v>6.7</v>
      </c>
      <c r="L6719">
        <v>7.9</v>
      </c>
      <c r="M6719">
        <v>85</v>
      </c>
      <c r="N6719" t="s">
        <v>27</v>
      </c>
      <c r="O6719">
        <v>0.70099999999999996</v>
      </c>
      <c r="P6719" t="s">
        <v>58</v>
      </c>
      <c r="Q6719" t="s">
        <v>59</v>
      </c>
      <c r="R6719">
        <v>4.72</v>
      </c>
      <c r="S6719">
        <v>5</v>
      </c>
      <c r="U6719">
        <v>1.2</v>
      </c>
      <c r="V6719" t="s">
        <v>374</v>
      </c>
      <c r="W6719" t="s">
        <v>45</v>
      </c>
      <c r="X6719">
        <v>0</v>
      </c>
      <c r="Y6719" t="str">
        <f>IF(tblRides[[#This Row],[supply_demand_ratio]]&lt;0.8,"Below 0.8",IF(tblRides[[#This Row],[supply_demand_ratio]]&lt;1,"Between 0.8-1.0",IF(tblRides[[#This Row],[supply_demand_ratio]]&lt;=1.2,"Between 1.0-1.2","Above 1.2")))</f>
        <v>Below 0.8</v>
      </c>
    </row>
    <row r="6720" spans="1:25" x14ac:dyDescent="0.3">
      <c r="A6720" t="s">
        <v>6775</v>
      </c>
      <c r="B6720" s="1">
        <v>46082.817361111112</v>
      </c>
      <c r="C6720" s="2">
        <v>46082</v>
      </c>
      <c r="D6720">
        <v>19</v>
      </c>
      <c r="E6720" t="s">
        <v>33</v>
      </c>
      <c r="F6720" t="s">
        <v>26</v>
      </c>
      <c r="G6720">
        <v>21.7</v>
      </c>
      <c r="H6720">
        <v>477.22</v>
      </c>
      <c r="I6720">
        <v>467.52</v>
      </c>
      <c r="J6720">
        <v>1.3</v>
      </c>
      <c r="K6720">
        <v>3.2</v>
      </c>
      <c r="L6720">
        <v>1.6</v>
      </c>
      <c r="M6720">
        <v>68</v>
      </c>
      <c r="N6720" t="s">
        <v>27</v>
      </c>
      <c r="O6720">
        <v>0.63300000000000001</v>
      </c>
      <c r="P6720" t="s">
        <v>28</v>
      </c>
      <c r="Q6720" t="s">
        <v>29</v>
      </c>
      <c r="R6720">
        <v>4.75</v>
      </c>
      <c r="S6720">
        <v>8</v>
      </c>
      <c r="T6720">
        <v>-9.6999999999999993</v>
      </c>
      <c r="U6720">
        <v>-1.6</v>
      </c>
      <c r="V6720" t="s">
        <v>374</v>
      </c>
      <c r="W6720" t="s">
        <v>31</v>
      </c>
      <c r="X6720">
        <v>1</v>
      </c>
      <c r="Y6720" t="str">
        <f>IF(tblRides[[#This Row],[supply_demand_ratio]]&lt;0.8,"Below 0.8",IF(tblRides[[#This Row],[supply_demand_ratio]]&lt;1,"Between 0.8-1.0",IF(tblRides[[#This Row],[supply_demand_ratio]]&lt;=1.2,"Between 1.0-1.2","Above 1.2")))</f>
        <v>Below 0.8</v>
      </c>
    </row>
    <row r="6721" spans="1:25" x14ac:dyDescent="0.3">
      <c r="A6721" t="s">
        <v>6776</v>
      </c>
      <c r="B6721" s="1">
        <v>46082.836111111108</v>
      </c>
      <c r="C6721" s="2">
        <v>46082</v>
      </c>
      <c r="D6721">
        <v>20</v>
      </c>
      <c r="E6721" t="s">
        <v>62</v>
      </c>
      <c r="F6721" t="s">
        <v>26</v>
      </c>
      <c r="G6721">
        <v>2.9</v>
      </c>
      <c r="H6721">
        <v>90.29</v>
      </c>
      <c r="I6721">
        <v>86.53</v>
      </c>
      <c r="J6721">
        <v>1.2</v>
      </c>
      <c r="K6721">
        <v>8.4</v>
      </c>
      <c r="L6721">
        <v>11</v>
      </c>
      <c r="M6721">
        <v>46</v>
      </c>
      <c r="N6721" t="s">
        <v>27</v>
      </c>
      <c r="O6721">
        <v>0.75900000000000001</v>
      </c>
      <c r="P6721" t="s">
        <v>28</v>
      </c>
      <c r="Q6721" t="s">
        <v>29</v>
      </c>
      <c r="R6721">
        <v>4.7699999999999996</v>
      </c>
      <c r="S6721">
        <v>6</v>
      </c>
      <c r="T6721">
        <v>-3.76</v>
      </c>
      <c r="U6721">
        <v>2.6</v>
      </c>
      <c r="V6721" t="s">
        <v>374</v>
      </c>
      <c r="W6721" t="s">
        <v>45</v>
      </c>
      <c r="X6721">
        <v>1</v>
      </c>
      <c r="Y6721" t="str">
        <f>IF(tblRides[[#This Row],[supply_demand_ratio]]&lt;0.8,"Below 0.8",IF(tblRides[[#This Row],[supply_demand_ratio]]&lt;1,"Between 0.8-1.0",IF(tblRides[[#This Row],[supply_demand_ratio]]&lt;=1.2,"Between 1.0-1.2","Above 1.2")))</f>
        <v>Below 0.8</v>
      </c>
    </row>
    <row r="6722" spans="1:25" x14ac:dyDescent="0.3">
      <c r="A6722" t="s">
        <v>6777</v>
      </c>
      <c r="B6722" s="1">
        <v>46082.84097222222</v>
      </c>
      <c r="C6722" s="2">
        <v>46082</v>
      </c>
      <c r="D6722">
        <v>20</v>
      </c>
      <c r="E6722" t="s">
        <v>25</v>
      </c>
      <c r="F6722" t="s">
        <v>26</v>
      </c>
      <c r="G6722">
        <v>1.7</v>
      </c>
      <c r="H6722">
        <v>78.36</v>
      </c>
      <c r="I6722">
        <v>76.86</v>
      </c>
      <c r="J6722">
        <v>1.2</v>
      </c>
      <c r="K6722">
        <v>6</v>
      </c>
      <c r="L6722">
        <v>5.5</v>
      </c>
      <c r="M6722">
        <v>110</v>
      </c>
      <c r="N6722" t="s">
        <v>72</v>
      </c>
      <c r="O6722">
        <v>0.69</v>
      </c>
      <c r="P6722" t="s">
        <v>28</v>
      </c>
      <c r="Q6722" t="s">
        <v>29</v>
      </c>
      <c r="R6722">
        <v>4.74</v>
      </c>
      <c r="S6722">
        <v>4</v>
      </c>
      <c r="T6722">
        <v>-1.5</v>
      </c>
      <c r="U6722">
        <v>-0.5</v>
      </c>
      <c r="V6722" t="s">
        <v>374</v>
      </c>
      <c r="W6722" t="s">
        <v>45</v>
      </c>
      <c r="X6722">
        <v>1</v>
      </c>
      <c r="Y6722" t="str">
        <f>IF(tblRides[[#This Row],[supply_demand_ratio]]&lt;0.8,"Below 0.8",IF(tblRides[[#This Row],[supply_demand_ratio]]&lt;1,"Between 0.8-1.0",IF(tblRides[[#This Row],[supply_demand_ratio]]&lt;=1.2,"Between 1.0-1.2","Above 1.2")))</f>
        <v>Below 0.8</v>
      </c>
    </row>
    <row r="6723" spans="1:25" x14ac:dyDescent="0.3">
      <c r="A6723" t="s">
        <v>6778</v>
      </c>
      <c r="B6723" s="1">
        <v>46082.85</v>
      </c>
      <c r="C6723" s="2">
        <v>46082</v>
      </c>
      <c r="D6723">
        <v>20</v>
      </c>
      <c r="E6723" t="s">
        <v>33</v>
      </c>
      <c r="F6723" t="s">
        <v>26</v>
      </c>
      <c r="G6723">
        <v>6.3</v>
      </c>
      <c r="H6723">
        <v>149.33000000000001</v>
      </c>
      <c r="J6723">
        <v>1.2</v>
      </c>
      <c r="K6723">
        <v>8.1999999999999993</v>
      </c>
      <c r="L6723">
        <v>8.1</v>
      </c>
      <c r="M6723">
        <v>77</v>
      </c>
      <c r="N6723" t="s">
        <v>27</v>
      </c>
      <c r="O6723">
        <v>0.76600000000000001</v>
      </c>
      <c r="P6723" t="s">
        <v>58</v>
      </c>
      <c r="Q6723" t="s">
        <v>108</v>
      </c>
      <c r="R6723">
        <v>4.49</v>
      </c>
      <c r="S6723">
        <v>70</v>
      </c>
      <c r="U6723">
        <v>-0.1</v>
      </c>
      <c r="V6723" t="s">
        <v>374</v>
      </c>
      <c r="W6723" t="s">
        <v>45</v>
      </c>
      <c r="X6723">
        <v>0</v>
      </c>
      <c r="Y6723" t="str">
        <f>IF(tblRides[[#This Row],[supply_demand_ratio]]&lt;0.8,"Below 0.8",IF(tblRides[[#This Row],[supply_demand_ratio]]&lt;1,"Between 0.8-1.0",IF(tblRides[[#This Row],[supply_demand_ratio]]&lt;=1.2,"Between 1.0-1.2","Above 1.2")))</f>
        <v>Below 0.8</v>
      </c>
    </row>
    <row r="6724" spans="1:25" x14ac:dyDescent="0.3">
      <c r="A6724" t="s">
        <v>6779</v>
      </c>
      <c r="B6724" s="1">
        <v>46082.863888888889</v>
      </c>
      <c r="C6724" s="2">
        <v>46082</v>
      </c>
      <c r="D6724">
        <v>20</v>
      </c>
      <c r="E6724" t="s">
        <v>33</v>
      </c>
      <c r="F6724" t="s">
        <v>26</v>
      </c>
      <c r="G6724">
        <v>5.3</v>
      </c>
      <c r="H6724">
        <v>122.58</v>
      </c>
      <c r="J6724">
        <v>1.1000000000000001</v>
      </c>
      <c r="K6724">
        <v>4.5</v>
      </c>
      <c r="M6724">
        <v>92</v>
      </c>
      <c r="N6724" t="s">
        <v>27</v>
      </c>
      <c r="O6724">
        <v>0.96099999999999997</v>
      </c>
      <c r="P6724" t="s">
        <v>82</v>
      </c>
      <c r="Q6724" t="s">
        <v>83</v>
      </c>
      <c r="R6724">
        <v>4.5999999999999996</v>
      </c>
      <c r="S6724">
        <v>3</v>
      </c>
      <c r="V6724" t="s">
        <v>374</v>
      </c>
      <c r="W6724" t="s">
        <v>31</v>
      </c>
      <c r="X6724">
        <v>0</v>
      </c>
      <c r="Y6724" t="str">
        <f>IF(tblRides[[#This Row],[supply_demand_ratio]]&lt;0.8,"Below 0.8",IF(tblRides[[#This Row],[supply_demand_ratio]]&lt;1,"Between 0.8-1.0",IF(tblRides[[#This Row],[supply_demand_ratio]]&lt;=1.2,"Between 1.0-1.2","Above 1.2")))</f>
        <v>Between 0.8-1.0</v>
      </c>
    </row>
    <row r="6725" spans="1:25" x14ac:dyDescent="0.3">
      <c r="A6725" t="s">
        <v>6780</v>
      </c>
      <c r="B6725" s="1">
        <v>46082.865972222222</v>
      </c>
      <c r="C6725" s="2">
        <v>46082</v>
      </c>
      <c r="D6725">
        <v>20</v>
      </c>
      <c r="E6725" t="s">
        <v>43</v>
      </c>
      <c r="F6725" t="s">
        <v>26</v>
      </c>
      <c r="G6725">
        <v>6.3</v>
      </c>
      <c r="H6725">
        <v>131.78</v>
      </c>
      <c r="I6725">
        <v>129.74</v>
      </c>
      <c r="J6725">
        <v>1</v>
      </c>
      <c r="K6725">
        <v>4.3</v>
      </c>
      <c r="L6725">
        <v>8.1</v>
      </c>
      <c r="M6725">
        <v>48</v>
      </c>
      <c r="N6725" t="s">
        <v>41</v>
      </c>
      <c r="O6725">
        <v>1.19</v>
      </c>
      <c r="P6725" t="s">
        <v>28</v>
      </c>
      <c r="Q6725" t="s">
        <v>29</v>
      </c>
      <c r="R6725">
        <v>4.8899999999999997</v>
      </c>
      <c r="S6725">
        <v>1</v>
      </c>
      <c r="T6725">
        <v>-2.04</v>
      </c>
      <c r="U6725">
        <v>3.8</v>
      </c>
      <c r="V6725" t="s">
        <v>374</v>
      </c>
      <c r="W6725" t="s">
        <v>31</v>
      </c>
      <c r="X6725">
        <v>1</v>
      </c>
      <c r="Y6725" t="str">
        <f>IF(tblRides[[#This Row],[supply_demand_ratio]]&lt;0.8,"Below 0.8",IF(tblRides[[#This Row],[supply_demand_ratio]]&lt;1,"Between 0.8-1.0",IF(tblRides[[#This Row],[supply_demand_ratio]]&lt;=1.2,"Between 1.0-1.2","Above 1.2")))</f>
        <v>Between 1.0-1.2</v>
      </c>
    </row>
    <row r="6726" spans="1:25" x14ac:dyDescent="0.3">
      <c r="A6726" t="s">
        <v>6781</v>
      </c>
      <c r="B6726" s="1">
        <v>46082.868750000001</v>
      </c>
      <c r="C6726" s="2">
        <v>46082</v>
      </c>
      <c r="D6726">
        <v>20</v>
      </c>
      <c r="E6726" t="s">
        <v>25</v>
      </c>
      <c r="F6726" t="s">
        <v>34</v>
      </c>
      <c r="G6726">
        <v>11.7</v>
      </c>
      <c r="H6726">
        <v>230.02</v>
      </c>
      <c r="I6726">
        <v>226.33</v>
      </c>
      <c r="J6726">
        <v>1.2</v>
      </c>
      <c r="K6726">
        <v>5.2</v>
      </c>
      <c r="L6726">
        <v>8.1</v>
      </c>
      <c r="M6726">
        <v>116</v>
      </c>
      <c r="N6726" t="s">
        <v>27</v>
      </c>
      <c r="O6726">
        <v>0.83099999999999996</v>
      </c>
      <c r="P6726" t="s">
        <v>28</v>
      </c>
      <c r="Q6726" t="s">
        <v>29</v>
      </c>
      <c r="R6726">
        <v>4.71</v>
      </c>
      <c r="S6726">
        <v>0</v>
      </c>
      <c r="T6726">
        <v>-3.69</v>
      </c>
      <c r="U6726">
        <v>2.9</v>
      </c>
      <c r="V6726" t="s">
        <v>374</v>
      </c>
      <c r="W6726" t="s">
        <v>45</v>
      </c>
      <c r="X6726">
        <v>1</v>
      </c>
      <c r="Y6726" t="str">
        <f>IF(tblRides[[#This Row],[supply_demand_ratio]]&lt;0.8,"Below 0.8",IF(tblRides[[#This Row],[supply_demand_ratio]]&lt;1,"Between 0.8-1.0",IF(tblRides[[#This Row],[supply_demand_ratio]]&lt;=1.2,"Between 1.0-1.2","Above 1.2")))</f>
        <v>Between 0.8-1.0</v>
      </c>
    </row>
    <row r="6727" spans="1:25" x14ac:dyDescent="0.3">
      <c r="A6727" t="s">
        <v>6782</v>
      </c>
      <c r="B6727" s="1">
        <v>46082.911111111112</v>
      </c>
      <c r="C6727" s="2">
        <v>46082</v>
      </c>
      <c r="D6727">
        <v>21</v>
      </c>
      <c r="E6727" t="s">
        <v>25</v>
      </c>
      <c r="F6727" t="s">
        <v>34</v>
      </c>
      <c r="G6727">
        <v>3.3</v>
      </c>
      <c r="H6727">
        <v>97.59</v>
      </c>
      <c r="I6727">
        <v>105.32</v>
      </c>
      <c r="J6727">
        <v>1.1000000000000001</v>
      </c>
      <c r="K6727">
        <v>7.8</v>
      </c>
      <c r="L6727">
        <v>10.7</v>
      </c>
      <c r="M6727">
        <v>104</v>
      </c>
      <c r="N6727" t="s">
        <v>27</v>
      </c>
      <c r="O6727">
        <v>0.752</v>
      </c>
      <c r="P6727" t="s">
        <v>28</v>
      </c>
      <c r="Q6727" t="s">
        <v>29</v>
      </c>
      <c r="R6727">
        <v>4.75</v>
      </c>
      <c r="S6727">
        <v>0</v>
      </c>
      <c r="T6727">
        <v>7.73</v>
      </c>
      <c r="U6727">
        <v>2.9</v>
      </c>
      <c r="V6727" t="s">
        <v>374</v>
      </c>
      <c r="W6727" t="s">
        <v>45</v>
      </c>
      <c r="X6727">
        <v>1</v>
      </c>
      <c r="Y6727" t="str">
        <f>IF(tblRides[[#This Row],[supply_demand_ratio]]&lt;0.8,"Below 0.8",IF(tblRides[[#This Row],[supply_demand_ratio]]&lt;1,"Between 0.8-1.0",IF(tblRides[[#This Row],[supply_demand_ratio]]&lt;=1.2,"Between 1.0-1.2","Above 1.2")))</f>
        <v>Below 0.8</v>
      </c>
    </row>
    <row r="6728" spans="1:25" x14ac:dyDescent="0.3">
      <c r="A6728" t="s">
        <v>6783</v>
      </c>
      <c r="B6728" s="1">
        <v>46082.917361111111</v>
      </c>
      <c r="C6728" s="2">
        <v>46082</v>
      </c>
      <c r="D6728">
        <v>22</v>
      </c>
      <c r="E6728" t="s">
        <v>43</v>
      </c>
      <c r="F6728" t="s">
        <v>26</v>
      </c>
      <c r="G6728">
        <v>0.7</v>
      </c>
      <c r="H6728">
        <v>53.27</v>
      </c>
      <c r="I6728">
        <v>54.2</v>
      </c>
      <c r="J6728">
        <v>1.1000000000000001</v>
      </c>
      <c r="K6728">
        <v>5.3</v>
      </c>
      <c r="L6728">
        <v>3.3</v>
      </c>
      <c r="M6728">
        <v>63</v>
      </c>
      <c r="N6728" t="s">
        <v>41</v>
      </c>
      <c r="O6728">
        <v>1.746</v>
      </c>
      <c r="P6728" t="s">
        <v>28</v>
      </c>
      <c r="Q6728" t="s">
        <v>29</v>
      </c>
      <c r="R6728">
        <v>4.8499999999999996</v>
      </c>
      <c r="S6728">
        <v>5</v>
      </c>
      <c r="T6728">
        <v>0.93</v>
      </c>
      <c r="U6728">
        <v>-2</v>
      </c>
      <c r="V6728" t="s">
        <v>374</v>
      </c>
      <c r="W6728" t="s">
        <v>45</v>
      </c>
      <c r="X6728">
        <v>1</v>
      </c>
      <c r="Y6728" t="str">
        <f>IF(tblRides[[#This Row],[supply_demand_ratio]]&lt;0.8,"Below 0.8",IF(tblRides[[#This Row],[supply_demand_ratio]]&lt;1,"Between 0.8-1.0",IF(tblRides[[#This Row],[supply_demand_ratio]]&lt;=1.2,"Between 1.0-1.2","Above 1.2")))</f>
        <v>Above 1.2</v>
      </c>
    </row>
    <row r="6729" spans="1:25" x14ac:dyDescent="0.3">
      <c r="A6729" t="s">
        <v>6784</v>
      </c>
      <c r="B6729" s="1">
        <v>46082.938888888886</v>
      </c>
      <c r="C6729" s="2">
        <v>46082</v>
      </c>
      <c r="D6729">
        <v>22</v>
      </c>
      <c r="E6729" t="s">
        <v>36</v>
      </c>
      <c r="F6729" t="s">
        <v>26</v>
      </c>
      <c r="G6729">
        <v>28.3</v>
      </c>
      <c r="H6729">
        <v>413.91</v>
      </c>
      <c r="I6729">
        <v>429.16</v>
      </c>
      <c r="J6729">
        <v>1</v>
      </c>
      <c r="K6729">
        <v>2.7</v>
      </c>
      <c r="L6729">
        <v>1</v>
      </c>
      <c r="M6729">
        <v>112</v>
      </c>
      <c r="N6729" t="s">
        <v>27</v>
      </c>
      <c r="O6729">
        <v>1.121</v>
      </c>
      <c r="P6729" t="s">
        <v>28</v>
      </c>
      <c r="Q6729" t="s">
        <v>29</v>
      </c>
      <c r="R6729">
        <v>4.67</v>
      </c>
      <c r="S6729">
        <v>20</v>
      </c>
      <c r="T6729">
        <v>15.25</v>
      </c>
      <c r="U6729">
        <v>-1.7</v>
      </c>
      <c r="V6729" t="s">
        <v>374</v>
      </c>
      <c r="W6729" t="s">
        <v>31</v>
      </c>
      <c r="X6729">
        <v>1</v>
      </c>
      <c r="Y6729" t="str">
        <f>IF(tblRides[[#This Row],[supply_demand_ratio]]&lt;0.8,"Below 0.8",IF(tblRides[[#This Row],[supply_demand_ratio]]&lt;1,"Between 0.8-1.0",IF(tblRides[[#This Row],[supply_demand_ratio]]&lt;=1.2,"Between 1.0-1.2","Above 1.2")))</f>
        <v>Between 1.0-1.2</v>
      </c>
    </row>
    <row r="6730" spans="1:25" x14ac:dyDescent="0.3">
      <c r="A6730" t="s">
        <v>6785</v>
      </c>
      <c r="B6730" s="1">
        <v>46082.944444444445</v>
      </c>
      <c r="C6730" s="2">
        <v>46082</v>
      </c>
      <c r="D6730">
        <v>22</v>
      </c>
      <c r="E6730" t="s">
        <v>36</v>
      </c>
      <c r="F6730" t="s">
        <v>26</v>
      </c>
      <c r="G6730">
        <v>5.4</v>
      </c>
      <c r="H6730">
        <v>127.71</v>
      </c>
      <c r="I6730">
        <v>130.65</v>
      </c>
      <c r="J6730">
        <v>1.1000000000000001</v>
      </c>
      <c r="K6730">
        <v>4.4000000000000004</v>
      </c>
      <c r="L6730">
        <v>6.7</v>
      </c>
      <c r="M6730">
        <v>118</v>
      </c>
      <c r="N6730" t="s">
        <v>41</v>
      </c>
      <c r="O6730">
        <v>1.363</v>
      </c>
      <c r="P6730" t="s">
        <v>28</v>
      </c>
      <c r="Q6730" t="s">
        <v>29</v>
      </c>
      <c r="R6730">
        <v>4.9400000000000004</v>
      </c>
      <c r="S6730">
        <v>20</v>
      </c>
      <c r="T6730">
        <v>2.94</v>
      </c>
      <c r="U6730">
        <v>2.2999999999999998</v>
      </c>
      <c r="V6730" t="s">
        <v>374</v>
      </c>
      <c r="W6730" t="s">
        <v>31</v>
      </c>
      <c r="X6730">
        <v>1</v>
      </c>
      <c r="Y6730" t="str">
        <f>IF(tblRides[[#This Row],[supply_demand_ratio]]&lt;0.8,"Below 0.8",IF(tblRides[[#This Row],[supply_demand_ratio]]&lt;1,"Between 0.8-1.0",IF(tblRides[[#This Row],[supply_demand_ratio]]&lt;=1.2,"Between 1.0-1.2","Above 1.2")))</f>
        <v>Above 1.2</v>
      </c>
    </row>
    <row r="6731" spans="1:25" x14ac:dyDescent="0.3">
      <c r="A6731" t="s">
        <v>6786</v>
      </c>
      <c r="B6731" s="1">
        <v>46082.948611111111</v>
      </c>
      <c r="C6731" s="2">
        <v>46082</v>
      </c>
      <c r="D6731">
        <v>22</v>
      </c>
      <c r="E6731" t="s">
        <v>25</v>
      </c>
      <c r="F6731" t="s">
        <v>26</v>
      </c>
      <c r="G6731">
        <v>8.8000000000000007</v>
      </c>
      <c r="H6731">
        <v>176.01</v>
      </c>
      <c r="I6731">
        <v>185.33</v>
      </c>
      <c r="J6731">
        <v>1</v>
      </c>
      <c r="K6731">
        <v>3.6</v>
      </c>
      <c r="L6731">
        <v>5.0999999999999996</v>
      </c>
      <c r="M6731">
        <v>130</v>
      </c>
      <c r="N6731" t="s">
        <v>27</v>
      </c>
      <c r="O6731">
        <v>0.97499999999999998</v>
      </c>
      <c r="P6731" t="s">
        <v>28</v>
      </c>
      <c r="Q6731" t="s">
        <v>29</v>
      </c>
      <c r="R6731">
        <v>4.76</v>
      </c>
      <c r="S6731">
        <v>5</v>
      </c>
      <c r="T6731">
        <v>9.32</v>
      </c>
      <c r="U6731">
        <v>1.5</v>
      </c>
      <c r="V6731" t="s">
        <v>374</v>
      </c>
      <c r="W6731" t="s">
        <v>31</v>
      </c>
      <c r="X6731">
        <v>1</v>
      </c>
      <c r="Y6731" t="str">
        <f>IF(tblRides[[#This Row],[supply_demand_ratio]]&lt;0.8,"Below 0.8",IF(tblRides[[#This Row],[supply_demand_ratio]]&lt;1,"Between 0.8-1.0",IF(tblRides[[#This Row],[supply_demand_ratio]]&lt;=1.2,"Between 1.0-1.2","Above 1.2")))</f>
        <v>Between 0.8-1.0</v>
      </c>
    </row>
    <row r="6732" spans="1:25" x14ac:dyDescent="0.3">
      <c r="A6732" t="s">
        <v>6787</v>
      </c>
      <c r="B6732" s="1">
        <v>46082.959027777775</v>
      </c>
      <c r="C6732" s="2">
        <v>46082</v>
      </c>
      <c r="D6732">
        <v>23</v>
      </c>
      <c r="E6732" t="s">
        <v>36</v>
      </c>
      <c r="F6732" t="s">
        <v>26</v>
      </c>
      <c r="G6732">
        <v>5.6</v>
      </c>
      <c r="H6732">
        <v>134.36000000000001</v>
      </c>
      <c r="J6732">
        <v>1</v>
      </c>
      <c r="K6732">
        <v>3.8</v>
      </c>
      <c r="L6732">
        <v>10.5</v>
      </c>
      <c r="M6732">
        <v>123</v>
      </c>
      <c r="N6732" t="s">
        <v>27</v>
      </c>
      <c r="O6732">
        <v>0.99099999999999999</v>
      </c>
      <c r="P6732" t="s">
        <v>58</v>
      </c>
      <c r="Q6732" t="s">
        <v>88</v>
      </c>
      <c r="R6732">
        <v>4.5</v>
      </c>
      <c r="S6732">
        <v>1</v>
      </c>
      <c r="U6732">
        <v>6.7</v>
      </c>
      <c r="V6732" t="s">
        <v>374</v>
      </c>
      <c r="W6732" t="s">
        <v>31</v>
      </c>
      <c r="X6732">
        <v>0</v>
      </c>
      <c r="Y6732" t="str">
        <f>IF(tblRides[[#This Row],[supply_demand_ratio]]&lt;0.8,"Below 0.8",IF(tblRides[[#This Row],[supply_demand_ratio]]&lt;1,"Between 0.8-1.0",IF(tblRides[[#This Row],[supply_demand_ratio]]&lt;=1.2,"Between 1.0-1.2","Above 1.2")))</f>
        <v>Between 0.8-1.0</v>
      </c>
    </row>
    <row r="6733" spans="1:25" x14ac:dyDescent="0.3">
      <c r="A6733" t="s">
        <v>6788</v>
      </c>
      <c r="B6733" s="1">
        <v>46082.959027777775</v>
      </c>
      <c r="C6733" s="2">
        <v>46082</v>
      </c>
      <c r="D6733">
        <v>23</v>
      </c>
      <c r="E6733" t="s">
        <v>43</v>
      </c>
      <c r="F6733" t="s">
        <v>26</v>
      </c>
      <c r="G6733">
        <v>4.5999999999999996</v>
      </c>
      <c r="H6733">
        <v>102.92</v>
      </c>
      <c r="I6733">
        <v>103.89</v>
      </c>
      <c r="J6733">
        <v>1</v>
      </c>
      <c r="K6733">
        <v>3.4</v>
      </c>
      <c r="L6733">
        <v>6.1</v>
      </c>
      <c r="M6733">
        <v>65</v>
      </c>
      <c r="N6733" t="s">
        <v>41</v>
      </c>
      <c r="O6733">
        <v>1.472</v>
      </c>
      <c r="P6733" t="s">
        <v>28</v>
      </c>
      <c r="Q6733" t="s">
        <v>29</v>
      </c>
      <c r="R6733">
        <v>4.6500000000000004</v>
      </c>
      <c r="S6733">
        <v>2</v>
      </c>
      <c r="T6733">
        <v>0.97</v>
      </c>
      <c r="U6733">
        <v>2.7</v>
      </c>
      <c r="V6733" t="s">
        <v>374</v>
      </c>
      <c r="W6733" t="s">
        <v>31</v>
      </c>
      <c r="X6733">
        <v>1</v>
      </c>
      <c r="Y6733" t="str">
        <f>IF(tblRides[[#This Row],[supply_demand_ratio]]&lt;0.8,"Below 0.8",IF(tblRides[[#This Row],[supply_demand_ratio]]&lt;1,"Between 0.8-1.0",IF(tblRides[[#This Row],[supply_demand_ratio]]&lt;=1.2,"Between 1.0-1.2","Above 1.2")))</f>
        <v>Above 1.2</v>
      </c>
    </row>
    <row r="6734" spans="1:25" x14ac:dyDescent="0.3">
      <c r="A6734" t="s">
        <v>6789</v>
      </c>
      <c r="B6734" s="1">
        <v>46083.004166666666</v>
      </c>
      <c r="C6734" s="2">
        <v>46083</v>
      </c>
      <c r="D6734">
        <v>0</v>
      </c>
      <c r="E6734" t="s">
        <v>62</v>
      </c>
      <c r="F6734" t="s">
        <v>26</v>
      </c>
      <c r="G6734">
        <v>5.6</v>
      </c>
      <c r="H6734">
        <v>106.14</v>
      </c>
      <c r="I6734">
        <v>104.96</v>
      </c>
      <c r="J6734">
        <v>1</v>
      </c>
      <c r="K6734">
        <v>3.1</v>
      </c>
      <c r="L6734">
        <v>1.2</v>
      </c>
      <c r="M6734">
        <v>69</v>
      </c>
      <c r="N6734" t="s">
        <v>41</v>
      </c>
      <c r="O6734">
        <v>2.2000000000000002</v>
      </c>
      <c r="P6734" t="s">
        <v>28</v>
      </c>
      <c r="Q6734" t="s">
        <v>29</v>
      </c>
      <c r="R6734">
        <v>4.6399999999999997</v>
      </c>
      <c r="S6734">
        <v>7</v>
      </c>
      <c r="T6734">
        <v>-1.18</v>
      </c>
      <c r="U6734">
        <v>-1.9</v>
      </c>
      <c r="V6734" t="s">
        <v>486</v>
      </c>
      <c r="W6734" t="s">
        <v>31</v>
      </c>
      <c r="X6734">
        <v>1</v>
      </c>
      <c r="Y6734" t="str">
        <f>IF(tblRides[[#This Row],[supply_demand_ratio]]&lt;0.8,"Below 0.8",IF(tblRides[[#This Row],[supply_demand_ratio]]&lt;1,"Between 0.8-1.0",IF(tblRides[[#This Row],[supply_demand_ratio]]&lt;=1.2,"Between 1.0-1.2","Above 1.2")))</f>
        <v>Above 1.2</v>
      </c>
    </row>
    <row r="6735" spans="1:25" x14ac:dyDescent="0.3">
      <c r="A6735" t="s">
        <v>6790</v>
      </c>
      <c r="B6735" s="1">
        <v>46083.01458333333</v>
      </c>
      <c r="C6735" s="2">
        <v>46083</v>
      </c>
      <c r="D6735">
        <v>0</v>
      </c>
      <c r="E6735" t="s">
        <v>25</v>
      </c>
      <c r="F6735" t="s">
        <v>34</v>
      </c>
      <c r="G6735">
        <v>9.1</v>
      </c>
      <c r="H6735">
        <v>186.43</v>
      </c>
      <c r="I6735">
        <v>178.54</v>
      </c>
      <c r="J6735">
        <v>1</v>
      </c>
      <c r="K6735">
        <v>5.8</v>
      </c>
      <c r="L6735">
        <v>3.7</v>
      </c>
      <c r="M6735">
        <v>133</v>
      </c>
      <c r="N6735" t="s">
        <v>27</v>
      </c>
      <c r="O6735">
        <v>1.107</v>
      </c>
      <c r="P6735" t="s">
        <v>28</v>
      </c>
      <c r="Q6735" t="s">
        <v>29</v>
      </c>
      <c r="R6735">
        <v>4.7300000000000004</v>
      </c>
      <c r="S6735">
        <v>0</v>
      </c>
      <c r="T6735">
        <v>-7.89</v>
      </c>
      <c r="U6735">
        <v>-2.1</v>
      </c>
      <c r="V6735" t="s">
        <v>486</v>
      </c>
      <c r="W6735" t="s">
        <v>45</v>
      </c>
      <c r="X6735">
        <v>1</v>
      </c>
      <c r="Y6735" t="str">
        <f>IF(tblRides[[#This Row],[supply_demand_ratio]]&lt;0.8,"Below 0.8",IF(tblRides[[#This Row],[supply_demand_ratio]]&lt;1,"Between 0.8-1.0",IF(tblRides[[#This Row],[supply_demand_ratio]]&lt;=1.2,"Between 1.0-1.2","Above 1.2")))</f>
        <v>Between 1.0-1.2</v>
      </c>
    </row>
    <row r="6736" spans="1:25" x14ac:dyDescent="0.3">
      <c r="A6736" t="s">
        <v>6791</v>
      </c>
      <c r="B6736" s="1">
        <v>46083.019444444442</v>
      </c>
      <c r="C6736" s="2">
        <v>46083</v>
      </c>
      <c r="D6736">
        <v>0</v>
      </c>
      <c r="E6736" t="s">
        <v>36</v>
      </c>
      <c r="F6736" t="s">
        <v>26</v>
      </c>
      <c r="G6736">
        <v>11.4</v>
      </c>
      <c r="H6736">
        <v>283.39</v>
      </c>
      <c r="J6736">
        <v>1.2</v>
      </c>
      <c r="K6736">
        <v>7.3</v>
      </c>
      <c r="L6736">
        <v>9</v>
      </c>
      <c r="M6736">
        <v>84</v>
      </c>
      <c r="N6736" t="s">
        <v>27</v>
      </c>
      <c r="O6736">
        <v>0.72799999999999998</v>
      </c>
      <c r="P6736" t="s">
        <v>58</v>
      </c>
      <c r="Q6736" t="s">
        <v>108</v>
      </c>
      <c r="R6736">
        <v>4.5</v>
      </c>
      <c r="S6736">
        <v>5</v>
      </c>
      <c r="U6736">
        <v>1.7</v>
      </c>
      <c r="V6736" t="s">
        <v>486</v>
      </c>
      <c r="W6736" t="s">
        <v>45</v>
      </c>
      <c r="X6736">
        <v>0</v>
      </c>
      <c r="Y6736" t="str">
        <f>IF(tblRides[[#This Row],[supply_demand_ratio]]&lt;0.8,"Below 0.8",IF(tblRides[[#This Row],[supply_demand_ratio]]&lt;1,"Between 0.8-1.0",IF(tblRides[[#This Row],[supply_demand_ratio]]&lt;=1.2,"Between 1.0-1.2","Above 1.2")))</f>
        <v>Below 0.8</v>
      </c>
    </row>
    <row r="6737" spans="1:25" x14ac:dyDescent="0.3">
      <c r="A6737" t="s">
        <v>6792</v>
      </c>
      <c r="B6737" s="1">
        <v>46083.026388888888</v>
      </c>
      <c r="C6737" s="2">
        <v>46083</v>
      </c>
      <c r="D6737">
        <v>0</v>
      </c>
      <c r="E6737" t="s">
        <v>62</v>
      </c>
      <c r="F6737" t="s">
        <v>26</v>
      </c>
      <c r="G6737">
        <v>15.3</v>
      </c>
      <c r="H6737">
        <v>302.87</v>
      </c>
      <c r="I6737">
        <v>280.98</v>
      </c>
      <c r="J6737">
        <v>1</v>
      </c>
      <c r="K6737">
        <v>2</v>
      </c>
      <c r="L6737">
        <v>4.8</v>
      </c>
      <c r="M6737">
        <v>60</v>
      </c>
      <c r="N6737" t="s">
        <v>41</v>
      </c>
      <c r="O6737">
        <v>1.2390000000000001</v>
      </c>
      <c r="P6737" t="s">
        <v>28</v>
      </c>
      <c r="Q6737" t="s">
        <v>29</v>
      </c>
      <c r="R6737">
        <v>5</v>
      </c>
      <c r="S6737">
        <v>31</v>
      </c>
      <c r="T6737">
        <v>-21.89</v>
      </c>
      <c r="U6737">
        <v>2.8</v>
      </c>
      <c r="V6737" t="s">
        <v>486</v>
      </c>
      <c r="W6737" t="s">
        <v>31</v>
      </c>
      <c r="X6737">
        <v>1</v>
      </c>
      <c r="Y6737" t="str">
        <f>IF(tblRides[[#This Row],[supply_demand_ratio]]&lt;0.8,"Below 0.8",IF(tblRides[[#This Row],[supply_demand_ratio]]&lt;1,"Between 0.8-1.0",IF(tblRides[[#This Row],[supply_demand_ratio]]&lt;=1.2,"Between 1.0-1.2","Above 1.2")))</f>
        <v>Above 1.2</v>
      </c>
    </row>
    <row r="6738" spans="1:25" x14ac:dyDescent="0.3">
      <c r="A6738" t="s">
        <v>6793</v>
      </c>
      <c r="B6738" s="1">
        <v>46083.06527777778</v>
      </c>
      <c r="C6738" s="2">
        <v>46083</v>
      </c>
      <c r="D6738">
        <v>1</v>
      </c>
      <c r="E6738" t="s">
        <v>36</v>
      </c>
      <c r="F6738" t="s">
        <v>34</v>
      </c>
      <c r="G6738">
        <v>9.8000000000000007</v>
      </c>
      <c r="H6738">
        <v>184.19</v>
      </c>
      <c r="I6738">
        <v>178.76</v>
      </c>
      <c r="J6738">
        <v>1</v>
      </c>
      <c r="K6738">
        <v>3.8</v>
      </c>
      <c r="L6738">
        <v>8</v>
      </c>
      <c r="M6738">
        <v>113</v>
      </c>
      <c r="N6738" t="s">
        <v>41</v>
      </c>
      <c r="O6738">
        <v>1.2190000000000001</v>
      </c>
      <c r="P6738" t="s">
        <v>28</v>
      </c>
      <c r="Q6738" t="s">
        <v>29</v>
      </c>
      <c r="R6738">
        <v>4.8899999999999997</v>
      </c>
      <c r="S6738">
        <v>0</v>
      </c>
      <c r="T6738">
        <v>-5.43</v>
      </c>
      <c r="U6738">
        <v>4.2</v>
      </c>
      <c r="V6738" t="s">
        <v>486</v>
      </c>
      <c r="W6738" t="s">
        <v>31</v>
      </c>
      <c r="X6738">
        <v>1</v>
      </c>
      <c r="Y6738" t="str">
        <f>IF(tblRides[[#This Row],[supply_demand_ratio]]&lt;0.8,"Below 0.8",IF(tblRides[[#This Row],[supply_demand_ratio]]&lt;1,"Between 0.8-1.0",IF(tblRides[[#This Row],[supply_demand_ratio]]&lt;=1.2,"Between 1.0-1.2","Above 1.2")))</f>
        <v>Above 1.2</v>
      </c>
    </row>
    <row r="6739" spans="1:25" x14ac:dyDescent="0.3">
      <c r="A6739" t="s">
        <v>6794</v>
      </c>
      <c r="B6739" s="1">
        <v>46083.073611111111</v>
      </c>
      <c r="C6739" s="2">
        <v>46083</v>
      </c>
      <c r="D6739">
        <v>1</v>
      </c>
      <c r="E6739" t="s">
        <v>36</v>
      </c>
      <c r="F6739" t="s">
        <v>34</v>
      </c>
      <c r="G6739">
        <v>5.4</v>
      </c>
      <c r="H6739">
        <v>122.38</v>
      </c>
      <c r="I6739">
        <v>124.19</v>
      </c>
      <c r="J6739">
        <v>1.1000000000000001</v>
      </c>
      <c r="K6739">
        <v>9.6999999999999993</v>
      </c>
      <c r="L6739">
        <v>11.7</v>
      </c>
      <c r="M6739">
        <v>113</v>
      </c>
      <c r="N6739" t="s">
        <v>41</v>
      </c>
      <c r="O6739">
        <v>1.3080000000000001</v>
      </c>
      <c r="P6739" t="s">
        <v>28</v>
      </c>
      <c r="Q6739" t="s">
        <v>29</v>
      </c>
      <c r="R6739">
        <v>4.7699999999999996</v>
      </c>
      <c r="S6739">
        <v>0</v>
      </c>
      <c r="T6739">
        <v>1.81</v>
      </c>
      <c r="U6739">
        <v>2</v>
      </c>
      <c r="V6739" t="s">
        <v>486</v>
      </c>
      <c r="W6739" t="s">
        <v>45</v>
      </c>
      <c r="X6739">
        <v>1</v>
      </c>
      <c r="Y6739" t="str">
        <f>IF(tblRides[[#This Row],[supply_demand_ratio]]&lt;0.8,"Below 0.8",IF(tblRides[[#This Row],[supply_demand_ratio]]&lt;1,"Between 0.8-1.0",IF(tblRides[[#This Row],[supply_demand_ratio]]&lt;=1.2,"Between 1.0-1.2","Above 1.2")))</f>
        <v>Above 1.2</v>
      </c>
    </row>
    <row r="6740" spans="1:25" x14ac:dyDescent="0.3">
      <c r="A6740" t="s">
        <v>6795</v>
      </c>
      <c r="B6740" s="1">
        <v>46083.081944444442</v>
      </c>
      <c r="C6740" s="2">
        <v>46083</v>
      </c>
      <c r="D6740">
        <v>1</v>
      </c>
      <c r="E6740" t="s">
        <v>43</v>
      </c>
      <c r="F6740" t="s">
        <v>34</v>
      </c>
      <c r="G6740">
        <v>21.1</v>
      </c>
      <c r="H6740">
        <v>372.83</v>
      </c>
      <c r="I6740">
        <v>390.15</v>
      </c>
      <c r="J6740">
        <v>1</v>
      </c>
      <c r="K6740">
        <v>7</v>
      </c>
      <c r="L6740">
        <v>5.9</v>
      </c>
      <c r="M6740">
        <v>73</v>
      </c>
      <c r="N6740" t="s">
        <v>41</v>
      </c>
      <c r="O6740">
        <v>2.1720000000000002</v>
      </c>
      <c r="P6740" t="s">
        <v>28</v>
      </c>
      <c r="Q6740" t="s">
        <v>29</v>
      </c>
      <c r="R6740">
        <v>4.74</v>
      </c>
      <c r="S6740">
        <v>0</v>
      </c>
      <c r="T6740">
        <v>17.32</v>
      </c>
      <c r="U6740">
        <v>-1.1000000000000001</v>
      </c>
      <c r="V6740" t="s">
        <v>486</v>
      </c>
      <c r="W6740" t="s">
        <v>45</v>
      </c>
      <c r="X6740">
        <v>1</v>
      </c>
      <c r="Y6740" t="str">
        <f>IF(tblRides[[#This Row],[supply_demand_ratio]]&lt;0.8,"Below 0.8",IF(tblRides[[#This Row],[supply_demand_ratio]]&lt;1,"Between 0.8-1.0",IF(tblRides[[#This Row],[supply_demand_ratio]]&lt;=1.2,"Between 1.0-1.2","Above 1.2")))</f>
        <v>Above 1.2</v>
      </c>
    </row>
    <row r="6741" spans="1:25" x14ac:dyDescent="0.3">
      <c r="A6741" t="s">
        <v>6796</v>
      </c>
      <c r="B6741" s="1">
        <v>46083.087500000001</v>
      </c>
      <c r="C6741" s="2">
        <v>46083</v>
      </c>
      <c r="D6741">
        <v>2</v>
      </c>
      <c r="E6741" t="s">
        <v>36</v>
      </c>
      <c r="F6741" t="s">
        <v>26</v>
      </c>
      <c r="G6741">
        <v>9</v>
      </c>
      <c r="H6741">
        <v>206.61</v>
      </c>
      <c r="I6741">
        <v>198.25</v>
      </c>
      <c r="J6741">
        <v>1.1000000000000001</v>
      </c>
      <c r="K6741">
        <v>8.8000000000000007</v>
      </c>
      <c r="L6741">
        <v>8.3000000000000007</v>
      </c>
      <c r="M6741">
        <v>121</v>
      </c>
      <c r="N6741" t="s">
        <v>27</v>
      </c>
      <c r="O6741">
        <v>1.2190000000000001</v>
      </c>
      <c r="P6741" t="s">
        <v>28</v>
      </c>
      <c r="Q6741" t="s">
        <v>29</v>
      </c>
      <c r="R6741">
        <v>4.91</v>
      </c>
      <c r="S6741">
        <v>9</v>
      </c>
      <c r="T6741">
        <v>-8.36</v>
      </c>
      <c r="U6741">
        <v>-0.5</v>
      </c>
      <c r="V6741" t="s">
        <v>486</v>
      </c>
      <c r="W6741" t="s">
        <v>45</v>
      </c>
      <c r="X6741">
        <v>1</v>
      </c>
      <c r="Y6741" t="str">
        <f>IF(tblRides[[#This Row],[supply_demand_ratio]]&lt;0.8,"Below 0.8",IF(tblRides[[#This Row],[supply_demand_ratio]]&lt;1,"Between 0.8-1.0",IF(tblRides[[#This Row],[supply_demand_ratio]]&lt;=1.2,"Between 1.0-1.2","Above 1.2")))</f>
        <v>Above 1.2</v>
      </c>
    </row>
    <row r="6742" spans="1:25" x14ac:dyDescent="0.3">
      <c r="A6742" t="s">
        <v>6797</v>
      </c>
      <c r="B6742" s="1">
        <v>46083.106249999997</v>
      </c>
      <c r="C6742" s="2">
        <v>46083</v>
      </c>
      <c r="D6742">
        <v>2</v>
      </c>
      <c r="E6742" t="s">
        <v>33</v>
      </c>
      <c r="F6742" t="s">
        <v>26</v>
      </c>
      <c r="G6742">
        <v>10</v>
      </c>
      <c r="H6742">
        <v>192.82</v>
      </c>
      <c r="I6742">
        <v>198.08</v>
      </c>
      <c r="J6742">
        <v>1</v>
      </c>
      <c r="K6742">
        <v>2.2000000000000002</v>
      </c>
      <c r="L6742">
        <v>1</v>
      </c>
      <c r="M6742">
        <v>93</v>
      </c>
      <c r="N6742" t="s">
        <v>41</v>
      </c>
      <c r="O6742">
        <v>1.38</v>
      </c>
      <c r="P6742" t="s">
        <v>28</v>
      </c>
      <c r="Q6742" t="s">
        <v>29</v>
      </c>
      <c r="R6742">
        <v>4.41</v>
      </c>
      <c r="S6742">
        <v>6</v>
      </c>
      <c r="T6742">
        <v>5.26</v>
      </c>
      <c r="U6742">
        <v>-1.2</v>
      </c>
      <c r="V6742" t="s">
        <v>486</v>
      </c>
      <c r="W6742" t="s">
        <v>31</v>
      </c>
      <c r="X6742">
        <v>1</v>
      </c>
      <c r="Y6742" t="str">
        <f>IF(tblRides[[#This Row],[supply_demand_ratio]]&lt;0.8,"Below 0.8",IF(tblRides[[#This Row],[supply_demand_ratio]]&lt;1,"Between 0.8-1.0",IF(tblRides[[#This Row],[supply_demand_ratio]]&lt;=1.2,"Between 1.0-1.2","Above 1.2")))</f>
        <v>Above 1.2</v>
      </c>
    </row>
    <row r="6743" spans="1:25" x14ac:dyDescent="0.3">
      <c r="A6743" t="s">
        <v>6798</v>
      </c>
      <c r="B6743" s="1">
        <v>46083.112500000003</v>
      </c>
      <c r="C6743" s="2">
        <v>46083</v>
      </c>
      <c r="D6743">
        <v>2</v>
      </c>
      <c r="E6743" t="s">
        <v>43</v>
      </c>
      <c r="F6743" t="s">
        <v>26</v>
      </c>
      <c r="G6743">
        <v>15.5</v>
      </c>
      <c r="H6743">
        <v>258.99</v>
      </c>
      <c r="I6743">
        <v>256.74</v>
      </c>
      <c r="J6743">
        <v>1</v>
      </c>
      <c r="K6743">
        <v>3.5</v>
      </c>
      <c r="L6743">
        <v>7.9</v>
      </c>
      <c r="M6743">
        <v>78</v>
      </c>
      <c r="N6743" t="s">
        <v>41</v>
      </c>
      <c r="O6743">
        <v>2.1739999999999999</v>
      </c>
      <c r="P6743" t="s">
        <v>28</v>
      </c>
      <c r="Q6743" t="s">
        <v>29</v>
      </c>
      <c r="R6743">
        <v>4.78</v>
      </c>
      <c r="S6743">
        <v>9</v>
      </c>
      <c r="T6743">
        <v>-2.25</v>
      </c>
      <c r="U6743">
        <v>4.4000000000000004</v>
      </c>
      <c r="V6743" t="s">
        <v>486</v>
      </c>
      <c r="W6743" t="s">
        <v>31</v>
      </c>
      <c r="X6743">
        <v>1</v>
      </c>
      <c r="Y6743" t="str">
        <f>IF(tblRides[[#This Row],[supply_demand_ratio]]&lt;0.8,"Below 0.8",IF(tblRides[[#This Row],[supply_demand_ratio]]&lt;1,"Between 0.8-1.0",IF(tblRides[[#This Row],[supply_demand_ratio]]&lt;=1.2,"Between 1.0-1.2","Above 1.2")))</f>
        <v>Above 1.2</v>
      </c>
    </row>
    <row r="6744" spans="1:25" x14ac:dyDescent="0.3">
      <c r="A6744" t="s">
        <v>6799</v>
      </c>
      <c r="B6744" s="1">
        <v>46083.114583333336</v>
      </c>
      <c r="C6744" s="2">
        <v>46083</v>
      </c>
      <c r="D6744">
        <v>2</v>
      </c>
      <c r="E6744" t="s">
        <v>62</v>
      </c>
      <c r="F6744" t="s">
        <v>34</v>
      </c>
      <c r="G6744">
        <v>6.2</v>
      </c>
      <c r="H6744">
        <v>123.85</v>
      </c>
      <c r="I6744">
        <v>123.28</v>
      </c>
      <c r="J6744">
        <v>1</v>
      </c>
      <c r="K6744">
        <v>2.5</v>
      </c>
      <c r="L6744">
        <v>3.5</v>
      </c>
      <c r="M6744">
        <v>55</v>
      </c>
      <c r="N6744" t="s">
        <v>41</v>
      </c>
      <c r="O6744">
        <v>1.8169999999999999</v>
      </c>
      <c r="P6744" t="s">
        <v>28</v>
      </c>
      <c r="Q6744" t="s">
        <v>29</v>
      </c>
      <c r="R6744">
        <v>4.4800000000000004</v>
      </c>
      <c r="S6744">
        <v>0</v>
      </c>
      <c r="T6744">
        <v>-0.56999999999999995</v>
      </c>
      <c r="U6744">
        <v>1</v>
      </c>
      <c r="V6744" t="s">
        <v>486</v>
      </c>
      <c r="W6744" t="s">
        <v>31</v>
      </c>
      <c r="X6744">
        <v>1</v>
      </c>
      <c r="Y6744" t="str">
        <f>IF(tblRides[[#This Row],[supply_demand_ratio]]&lt;0.8,"Below 0.8",IF(tblRides[[#This Row],[supply_demand_ratio]]&lt;1,"Between 0.8-1.0",IF(tblRides[[#This Row],[supply_demand_ratio]]&lt;=1.2,"Between 1.0-1.2","Above 1.2")))</f>
        <v>Above 1.2</v>
      </c>
    </row>
    <row r="6745" spans="1:25" x14ac:dyDescent="0.3">
      <c r="A6745" t="s">
        <v>6800</v>
      </c>
      <c r="B6745" s="1">
        <v>46083.134027777778</v>
      </c>
      <c r="C6745" s="2">
        <v>46083</v>
      </c>
      <c r="D6745">
        <v>3</v>
      </c>
      <c r="E6745" t="s">
        <v>25</v>
      </c>
      <c r="F6745" t="s">
        <v>26</v>
      </c>
      <c r="G6745">
        <v>14.6</v>
      </c>
      <c r="H6745">
        <v>256.73</v>
      </c>
      <c r="I6745">
        <v>265.77999999999997</v>
      </c>
      <c r="J6745">
        <v>1</v>
      </c>
      <c r="K6745">
        <v>4.3</v>
      </c>
      <c r="L6745">
        <v>1</v>
      </c>
      <c r="M6745">
        <v>115</v>
      </c>
      <c r="N6745" t="s">
        <v>41</v>
      </c>
      <c r="O6745">
        <v>1.2410000000000001</v>
      </c>
      <c r="P6745" t="s">
        <v>28</v>
      </c>
      <c r="Q6745" t="s">
        <v>29</v>
      </c>
      <c r="R6745">
        <v>4.9000000000000004</v>
      </c>
      <c r="S6745">
        <v>18</v>
      </c>
      <c r="T6745">
        <v>9.0500000000000007</v>
      </c>
      <c r="U6745">
        <v>-3.3</v>
      </c>
      <c r="V6745" t="s">
        <v>486</v>
      </c>
      <c r="W6745" t="s">
        <v>31</v>
      </c>
      <c r="X6745">
        <v>1</v>
      </c>
      <c r="Y6745" t="str">
        <f>IF(tblRides[[#This Row],[supply_demand_ratio]]&lt;0.8,"Below 0.8",IF(tblRides[[#This Row],[supply_demand_ratio]]&lt;1,"Between 0.8-1.0",IF(tblRides[[#This Row],[supply_demand_ratio]]&lt;=1.2,"Between 1.0-1.2","Above 1.2")))</f>
        <v>Above 1.2</v>
      </c>
    </row>
    <row r="6746" spans="1:25" x14ac:dyDescent="0.3">
      <c r="A6746" t="s">
        <v>6801</v>
      </c>
      <c r="B6746" s="1">
        <v>46083.149305555555</v>
      </c>
      <c r="C6746" s="2">
        <v>46083</v>
      </c>
      <c r="D6746">
        <v>3</v>
      </c>
      <c r="E6746" t="s">
        <v>43</v>
      </c>
      <c r="F6746" t="s">
        <v>26</v>
      </c>
      <c r="G6746">
        <v>1.7</v>
      </c>
      <c r="H6746">
        <v>60.98</v>
      </c>
      <c r="I6746">
        <v>62.14</v>
      </c>
      <c r="J6746">
        <v>1</v>
      </c>
      <c r="K6746">
        <v>4.8</v>
      </c>
      <c r="L6746">
        <v>7.4</v>
      </c>
      <c r="M6746">
        <v>64</v>
      </c>
      <c r="N6746" t="s">
        <v>41</v>
      </c>
      <c r="O6746">
        <v>2.2000000000000002</v>
      </c>
      <c r="P6746" t="s">
        <v>28</v>
      </c>
      <c r="Q6746" t="s">
        <v>29</v>
      </c>
      <c r="R6746">
        <v>4.55</v>
      </c>
      <c r="S6746">
        <v>8</v>
      </c>
      <c r="T6746">
        <v>1.1599999999999999</v>
      </c>
      <c r="U6746">
        <v>2.6</v>
      </c>
      <c r="V6746" t="s">
        <v>486</v>
      </c>
      <c r="W6746" t="s">
        <v>31</v>
      </c>
      <c r="X6746">
        <v>1</v>
      </c>
      <c r="Y6746" t="str">
        <f>IF(tblRides[[#This Row],[supply_demand_ratio]]&lt;0.8,"Below 0.8",IF(tblRides[[#This Row],[supply_demand_ratio]]&lt;1,"Between 0.8-1.0",IF(tblRides[[#This Row],[supply_demand_ratio]]&lt;=1.2,"Between 1.0-1.2","Above 1.2")))</f>
        <v>Above 1.2</v>
      </c>
    </row>
    <row r="6747" spans="1:25" x14ac:dyDescent="0.3">
      <c r="A6747" t="s">
        <v>6802</v>
      </c>
      <c r="B6747" s="1">
        <v>46083.15625</v>
      </c>
      <c r="C6747" s="2">
        <v>46083</v>
      </c>
      <c r="D6747">
        <v>3</v>
      </c>
      <c r="E6747" t="s">
        <v>62</v>
      </c>
      <c r="F6747" t="s">
        <v>26</v>
      </c>
      <c r="G6747">
        <v>5.7</v>
      </c>
      <c r="H6747">
        <v>119.36</v>
      </c>
      <c r="I6747">
        <v>114.06</v>
      </c>
      <c r="J6747">
        <v>1</v>
      </c>
      <c r="K6747">
        <v>5.4</v>
      </c>
      <c r="L6747">
        <v>6.1</v>
      </c>
      <c r="M6747">
        <v>65</v>
      </c>
      <c r="N6747" t="s">
        <v>41</v>
      </c>
      <c r="O6747">
        <v>2.2000000000000002</v>
      </c>
      <c r="P6747" t="s">
        <v>28</v>
      </c>
      <c r="Q6747" t="s">
        <v>29</v>
      </c>
      <c r="R6747">
        <v>4.78</v>
      </c>
      <c r="S6747">
        <v>12</v>
      </c>
      <c r="T6747">
        <v>-5.3</v>
      </c>
      <c r="U6747">
        <v>0.7</v>
      </c>
      <c r="V6747" t="s">
        <v>486</v>
      </c>
      <c r="W6747" t="s">
        <v>45</v>
      </c>
      <c r="X6747">
        <v>1</v>
      </c>
      <c r="Y6747" t="str">
        <f>IF(tblRides[[#This Row],[supply_demand_ratio]]&lt;0.8,"Below 0.8",IF(tblRides[[#This Row],[supply_demand_ratio]]&lt;1,"Between 0.8-1.0",IF(tblRides[[#This Row],[supply_demand_ratio]]&lt;=1.2,"Between 1.0-1.2","Above 1.2")))</f>
        <v>Above 1.2</v>
      </c>
    </row>
    <row r="6748" spans="1:25" x14ac:dyDescent="0.3">
      <c r="A6748" t="s">
        <v>6803</v>
      </c>
      <c r="B6748" s="1">
        <v>46083.159722222219</v>
      </c>
      <c r="C6748" s="2">
        <v>46083</v>
      </c>
      <c r="D6748">
        <v>3</v>
      </c>
      <c r="E6748" t="s">
        <v>25</v>
      </c>
      <c r="F6748" t="s">
        <v>26</v>
      </c>
      <c r="G6748">
        <v>16.600000000000001</v>
      </c>
      <c r="H6748">
        <v>349.61</v>
      </c>
      <c r="I6748">
        <v>346.79</v>
      </c>
      <c r="J6748">
        <v>1.1000000000000001</v>
      </c>
      <c r="K6748">
        <v>3.6</v>
      </c>
      <c r="L6748">
        <v>2.9</v>
      </c>
      <c r="M6748">
        <v>135</v>
      </c>
      <c r="N6748" t="s">
        <v>27</v>
      </c>
      <c r="O6748">
        <v>1.028</v>
      </c>
      <c r="P6748" t="s">
        <v>28</v>
      </c>
      <c r="Q6748" t="s">
        <v>29</v>
      </c>
      <c r="R6748">
        <v>5</v>
      </c>
      <c r="S6748">
        <v>4</v>
      </c>
      <c r="T6748">
        <v>-2.82</v>
      </c>
      <c r="U6748">
        <v>-0.7</v>
      </c>
      <c r="V6748" t="s">
        <v>486</v>
      </c>
      <c r="W6748" t="s">
        <v>31</v>
      </c>
      <c r="X6748">
        <v>1</v>
      </c>
      <c r="Y6748" t="str">
        <f>IF(tblRides[[#This Row],[supply_demand_ratio]]&lt;0.8,"Below 0.8",IF(tblRides[[#This Row],[supply_demand_ratio]]&lt;1,"Between 0.8-1.0",IF(tblRides[[#This Row],[supply_demand_ratio]]&lt;=1.2,"Between 1.0-1.2","Above 1.2")))</f>
        <v>Between 1.0-1.2</v>
      </c>
    </row>
    <row r="6749" spans="1:25" x14ac:dyDescent="0.3">
      <c r="A6749" t="s">
        <v>6804</v>
      </c>
      <c r="B6749" s="1">
        <v>46083.160416666666</v>
      </c>
      <c r="C6749" s="2">
        <v>46083</v>
      </c>
      <c r="D6749">
        <v>3</v>
      </c>
      <c r="E6749" t="s">
        <v>25</v>
      </c>
      <c r="F6749" t="s">
        <v>26</v>
      </c>
      <c r="G6749">
        <v>12.8</v>
      </c>
      <c r="H6749">
        <v>261.29000000000002</v>
      </c>
      <c r="I6749">
        <v>257.73</v>
      </c>
      <c r="J6749">
        <v>1.1000000000000001</v>
      </c>
      <c r="K6749">
        <v>3.5</v>
      </c>
      <c r="L6749">
        <v>5.0999999999999996</v>
      </c>
      <c r="M6749">
        <v>122</v>
      </c>
      <c r="N6749" t="s">
        <v>27</v>
      </c>
      <c r="O6749">
        <v>0.93400000000000005</v>
      </c>
      <c r="P6749" t="s">
        <v>28</v>
      </c>
      <c r="Q6749" t="s">
        <v>29</v>
      </c>
      <c r="R6749">
        <v>4.9400000000000004</v>
      </c>
      <c r="S6749">
        <v>23</v>
      </c>
      <c r="T6749">
        <v>-3.56</v>
      </c>
      <c r="U6749">
        <v>1.6</v>
      </c>
      <c r="V6749" t="s">
        <v>486</v>
      </c>
      <c r="W6749" t="s">
        <v>31</v>
      </c>
      <c r="X6749">
        <v>1</v>
      </c>
      <c r="Y6749" t="str">
        <f>IF(tblRides[[#This Row],[supply_demand_ratio]]&lt;0.8,"Below 0.8",IF(tblRides[[#This Row],[supply_demand_ratio]]&lt;1,"Between 0.8-1.0",IF(tblRides[[#This Row],[supply_demand_ratio]]&lt;=1.2,"Between 1.0-1.2","Above 1.2")))</f>
        <v>Between 0.8-1.0</v>
      </c>
    </row>
    <row r="6750" spans="1:25" x14ac:dyDescent="0.3">
      <c r="A6750" t="s">
        <v>6805</v>
      </c>
      <c r="B6750" s="1">
        <v>46083.163888888892</v>
      </c>
      <c r="C6750" s="2">
        <v>46083</v>
      </c>
      <c r="D6750">
        <v>3</v>
      </c>
      <c r="E6750" t="s">
        <v>43</v>
      </c>
      <c r="F6750" t="s">
        <v>26</v>
      </c>
      <c r="G6750">
        <v>8</v>
      </c>
      <c r="H6750">
        <v>148.21</v>
      </c>
      <c r="I6750">
        <v>152.41</v>
      </c>
      <c r="J6750">
        <v>1</v>
      </c>
      <c r="K6750">
        <v>2.4</v>
      </c>
      <c r="L6750">
        <v>3.9</v>
      </c>
      <c r="M6750">
        <v>67</v>
      </c>
      <c r="N6750" t="s">
        <v>41</v>
      </c>
      <c r="O6750">
        <v>1.4770000000000001</v>
      </c>
      <c r="P6750" t="s">
        <v>28</v>
      </c>
      <c r="Q6750" t="s">
        <v>29</v>
      </c>
      <c r="R6750">
        <v>4.5199999999999996</v>
      </c>
      <c r="S6750">
        <v>3</v>
      </c>
      <c r="T6750">
        <v>4.2</v>
      </c>
      <c r="U6750">
        <v>1.5</v>
      </c>
      <c r="V6750" t="s">
        <v>486</v>
      </c>
      <c r="W6750" t="s">
        <v>31</v>
      </c>
      <c r="X6750">
        <v>1</v>
      </c>
      <c r="Y6750" t="str">
        <f>IF(tblRides[[#This Row],[supply_demand_ratio]]&lt;0.8,"Below 0.8",IF(tblRides[[#This Row],[supply_demand_ratio]]&lt;1,"Between 0.8-1.0",IF(tblRides[[#This Row],[supply_demand_ratio]]&lt;=1.2,"Between 1.0-1.2","Above 1.2")))</f>
        <v>Above 1.2</v>
      </c>
    </row>
    <row r="6751" spans="1:25" x14ac:dyDescent="0.3">
      <c r="A6751" t="s">
        <v>6806</v>
      </c>
      <c r="B6751" s="1">
        <v>46083.172222222223</v>
      </c>
      <c r="C6751" s="2">
        <v>46083</v>
      </c>
      <c r="D6751">
        <v>4</v>
      </c>
      <c r="E6751" t="s">
        <v>36</v>
      </c>
      <c r="F6751" t="s">
        <v>26</v>
      </c>
      <c r="G6751">
        <v>2.5</v>
      </c>
      <c r="H6751">
        <v>79</v>
      </c>
      <c r="I6751">
        <v>81.83</v>
      </c>
      <c r="J6751">
        <v>1</v>
      </c>
      <c r="K6751">
        <v>4</v>
      </c>
      <c r="L6751">
        <v>6.9</v>
      </c>
      <c r="M6751">
        <v>120</v>
      </c>
      <c r="N6751" t="s">
        <v>41</v>
      </c>
      <c r="O6751">
        <v>1.4359999999999999</v>
      </c>
      <c r="P6751" t="s">
        <v>28</v>
      </c>
      <c r="Q6751" t="s">
        <v>29</v>
      </c>
      <c r="R6751">
        <v>4.76</v>
      </c>
      <c r="S6751">
        <v>6</v>
      </c>
      <c r="T6751">
        <v>2.83</v>
      </c>
      <c r="U6751">
        <v>2.9</v>
      </c>
      <c r="V6751" t="s">
        <v>486</v>
      </c>
      <c r="W6751" t="s">
        <v>31</v>
      </c>
      <c r="X6751">
        <v>1</v>
      </c>
      <c r="Y6751" t="str">
        <f>IF(tblRides[[#This Row],[supply_demand_ratio]]&lt;0.8,"Below 0.8",IF(tblRides[[#This Row],[supply_demand_ratio]]&lt;1,"Between 0.8-1.0",IF(tblRides[[#This Row],[supply_demand_ratio]]&lt;=1.2,"Between 1.0-1.2","Above 1.2")))</f>
        <v>Above 1.2</v>
      </c>
    </row>
    <row r="6752" spans="1:25" x14ac:dyDescent="0.3">
      <c r="A6752" t="s">
        <v>6807</v>
      </c>
      <c r="B6752" s="1">
        <v>46083.172222222223</v>
      </c>
      <c r="C6752" s="2">
        <v>46083</v>
      </c>
      <c r="D6752">
        <v>4</v>
      </c>
      <c r="E6752" t="s">
        <v>36</v>
      </c>
      <c r="F6752" t="s">
        <v>26</v>
      </c>
      <c r="G6752">
        <v>1.2</v>
      </c>
      <c r="H6752">
        <v>56.1</v>
      </c>
      <c r="I6752">
        <v>57.37</v>
      </c>
      <c r="J6752">
        <v>1</v>
      </c>
      <c r="K6752">
        <v>5.6</v>
      </c>
      <c r="L6752">
        <v>7.6</v>
      </c>
      <c r="M6752">
        <v>109</v>
      </c>
      <c r="N6752" t="s">
        <v>41</v>
      </c>
      <c r="O6752">
        <v>1.3759999999999999</v>
      </c>
      <c r="P6752" t="s">
        <v>28</v>
      </c>
      <c r="Q6752" t="s">
        <v>29</v>
      </c>
      <c r="R6752">
        <v>4.7300000000000004</v>
      </c>
      <c r="S6752">
        <v>25</v>
      </c>
      <c r="T6752">
        <v>1.27</v>
      </c>
      <c r="U6752">
        <v>2</v>
      </c>
      <c r="V6752" t="s">
        <v>486</v>
      </c>
      <c r="W6752" t="s">
        <v>45</v>
      </c>
      <c r="X6752">
        <v>1</v>
      </c>
      <c r="Y6752" t="str">
        <f>IF(tblRides[[#This Row],[supply_demand_ratio]]&lt;0.8,"Below 0.8",IF(tblRides[[#This Row],[supply_demand_ratio]]&lt;1,"Between 0.8-1.0",IF(tblRides[[#This Row],[supply_demand_ratio]]&lt;=1.2,"Between 1.0-1.2","Above 1.2")))</f>
        <v>Above 1.2</v>
      </c>
    </row>
    <row r="6753" spans="1:25" x14ac:dyDescent="0.3">
      <c r="A6753" t="s">
        <v>6808</v>
      </c>
      <c r="B6753" s="1">
        <v>46083.175694444442</v>
      </c>
      <c r="C6753" s="2">
        <v>46083</v>
      </c>
      <c r="D6753">
        <v>4</v>
      </c>
      <c r="E6753" t="s">
        <v>25</v>
      </c>
      <c r="F6753" t="s">
        <v>26</v>
      </c>
      <c r="G6753">
        <v>6</v>
      </c>
      <c r="H6753">
        <v>134.87</v>
      </c>
      <c r="I6753">
        <v>134.38999999999999</v>
      </c>
      <c r="J6753">
        <v>1.1000000000000001</v>
      </c>
      <c r="K6753">
        <v>6.2</v>
      </c>
      <c r="L6753">
        <v>8.1</v>
      </c>
      <c r="M6753">
        <v>141</v>
      </c>
      <c r="N6753" t="s">
        <v>27</v>
      </c>
      <c r="O6753">
        <v>1.05</v>
      </c>
      <c r="P6753" t="s">
        <v>28</v>
      </c>
      <c r="Q6753" t="s">
        <v>29</v>
      </c>
      <c r="R6753">
        <v>4.71</v>
      </c>
      <c r="S6753">
        <v>5</v>
      </c>
      <c r="T6753">
        <v>-0.48</v>
      </c>
      <c r="U6753">
        <v>1.9</v>
      </c>
      <c r="V6753" t="s">
        <v>486</v>
      </c>
      <c r="W6753" t="s">
        <v>45</v>
      </c>
      <c r="X6753">
        <v>1</v>
      </c>
      <c r="Y6753" t="str">
        <f>IF(tblRides[[#This Row],[supply_demand_ratio]]&lt;0.8,"Below 0.8",IF(tblRides[[#This Row],[supply_demand_ratio]]&lt;1,"Between 0.8-1.0",IF(tblRides[[#This Row],[supply_demand_ratio]]&lt;=1.2,"Between 1.0-1.2","Above 1.2")))</f>
        <v>Between 1.0-1.2</v>
      </c>
    </row>
    <row r="6754" spans="1:25" x14ac:dyDescent="0.3">
      <c r="A6754" t="s">
        <v>6809</v>
      </c>
      <c r="B6754" s="1">
        <v>46083.188888888886</v>
      </c>
      <c r="C6754" s="2">
        <v>46083</v>
      </c>
      <c r="D6754">
        <v>4</v>
      </c>
      <c r="E6754" t="s">
        <v>33</v>
      </c>
      <c r="F6754" t="s">
        <v>26</v>
      </c>
      <c r="G6754">
        <v>5.6</v>
      </c>
      <c r="H6754">
        <v>111.4</v>
      </c>
      <c r="I6754">
        <v>107.71</v>
      </c>
      <c r="J6754">
        <v>1</v>
      </c>
      <c r="K6754">
        <v>7</v>
      </c>
      <c r="L6754">
        <v>6.6</v>
      </c>
      <c r="M6754">
        <v>110</v>
      </c>
      <c r="N6754" t="s">
        <v>41</v>
      </c>
      <c r="O6754">
        <v>1.958</v>
      </c>
      <c r="P6754" t="s">
        <v>28</v>
      </c>
      <c r="Q6754" t="s">
        <v>29</v>
      </c>
      <c r="R6754">
        <v>5</v>
      </c>
      <c r="S6754">
        <v>2</v>
      </c>
      <c r="T6754">
        <v>-3.69</v>
      </c>
      <c r="U6754">
        <v>-0.4</v>
      </c>
      <c r="V6754" t="s">
        <v>486</v>
      </c>
      <c r="W6754" t="s">
        <v>45</v>
      </c>
      <c r="X6754">
        <v>1</v>
      </c>
      <c r="Y6754" t="str">
        <f>IF(tblRides[[#This Row],[supply_demand_ratio]]&lt;0.8,"Below 0.8",IF(tblRides[[#This Row],[supply_demand_ratio]]&lt;1,"Between 0.8-1.0",IF(tblRides[[#This Row],[supply_demand_ratio]]&lt;=1.2,"Between 1.0-1.2","Above 1.2")))</f>
        <v>Above 1.2</v>
      </c>
    </row>
    <row r="6755" spans="1:25" x14ac:dyDescent="0.3">
      <c r="A6755" t="s">
        <v>6810</v>
      </c>
      <c r="B6755" s="1">
        <v>46083.204861111109</v>
      </c>
      <c r="C6755" s="2">
        <v>46083</v>
      </c>
      <c r="D6755">
        <v>4</v>
      </c>
      <c r="E6755" t="s">
        <v>33</v>
      </c>
      <c r="F6755" t="s">
        <v>34</v>
      </c>
      <c r="G6755">
        <v>11.2</v>
      </c>
      <c r="H6755">
        <v>228.54</v>
      </c>
      <c r="I6755">
        <v>223.52</v>
      </c>
      <c r="J6755">
        <v>1</v>
      </c>
      <c r="K6755">
        <v>5</v>
      </c>
      <c r="L6755">
        <v>8.6999999999999993</v>
      </c>
      <c r="M6755">
        <v>99</v>
      </c>
      <c r="N6755" t="s">
        <v>41</v>
      </c>
      <c r="O6755">
        <v>1.4139999999999999</v>
      </c>
      <c r="P6755" t="s">
        <v>28</v>
      </c>
      <c r="Q6755" t="s">
        <v>29</v>
      </c>
      <c r="R6755">
        <v>4.71</v>
      </c>
      <c r="S6755">
        <v>0</v>
      </c>
      <c r="T6755">
        <v>-5.0199999999999996</v>
      </c>
      <c r="U6755">
        <v>3.7</v>
      </c>
      <c r="V6755" t="s">
        <v>486</v>
      </c>
      <c r="W6755" t="s">
        <v>31</v>
      </c>
      <c r="X6755">
        <v>1</v>
      </c>
      <c r="Y6755" t="str">
        <f>IF(tblRides[[#This Row],[supply_demand_ratio]]&lt;0.8,"Below 0.8",IF(tblRides[[#This Row],[supply_demand_ratio]]&lt;1,"Between 0.8-1.0",IF(tblRides[[#This Row],[supply_demand_ratio]]&lt;=1.2,"Between 1.0-1.2","Above 1.2")))</f>
        <v>Above 1.2</v>
      </c>
    </row>
    <row r="6756" spans="1:25" x14ac:dyDescent="0.3">
      <c r="A6756" t="s">
        <v>6811</v>
      </c>
      <c r="B6756" s="1">
        <v>46083.213194444441</v>
      </c>
      <c r="C6756" s="2">
        <v>46083</v>
      </c>
      <c r="D6756">
        <v>5</v>
      </c>
      <c r="E6756" t="s">
        <v>33</v>
      </c>
      <c r="F6756" t="s">
        <v>26</v>
      </c>
      <c r="G6756">
        <v>7</v>
      </c>
      <c r="H6756">
        <v>161.9</v>
      </c>
      <c r="I6756">
        <v>161.78</v>
      </c>
      <c r="J6756">
        <v>1.1000000000000001</v>
      </c>
      <c r="K6756">
        <v>6.1</v>
      </c>
      <c r="L6756">
        <v>1</v>
      </c>
      <c r="M6756">
        <v>104</v>
      </c>
      <c r="N6756" t="s">
        <v>27</v>
      </c>
      <c r="O6756">
        <v>1.139</v>
      </c>
      <c r="P6756" t="s">
        <v>28</v>
      </c>
      <c r="Q6756" t="s">
        <v>29</v>
      </c>
      <c r="R6756">
        <v>5</v>
      </c>
      <c r="S6756">
        <v>30</v>
      </c>
      <c r="T6756">
        <v>-0.12</v>
      </c>
      <c r="U6756">
        <v>-5.0999999999999996</v>
      </c>
      <c r="V6756" t="s">
        <v>486</v>
      </c>
      <c r="W6756" t="s">
        <v>45</v>
      </c>
      <c r="X6756">
        <v>1</v>
      </c>
      <c r="Y6756" t="str">
        <f>IF(tblRides[[#This Row],[supply_demand_ratio]]&lt;0.8,"Below 0.8",IF(tblRides[[#This Row],[supply_demand_ratio]]&lt;1,"Between 0.8-1.0",IF(tblRides[[#This Row],[supply_demand_ratio]]&lt;=1.2,"Between 1.0-1.2","Above 1.2")))</f>
        <v>Between 1.0-1.2</v>
      </c>
    </row>
    <row r="6757" spans="1:25" x14ac:dyDescent="0.3">
      <c r="A6757" t="s">
        <v>6812</v>
      </c>
      <c r="B6757" s="1">
        <v>46083.22152777778</v>
      </c>
      <c r="C6757" s="2">
        <v>46083</v>
      </c>
      <c r="D6757">
        <v>5</v>
      </c>
      <c r="E6757" t="s">
        <v>33</v>
      </c>
      <c r="F6757" t="s">
        <v>26</v>
      </c>
      <c r="G6757">
        <v>12.3</v>
      </c>
      <c r="H6757">
        <v>195.58</v>
      </c>
      <c r="I6757">
        <v>197.66</v>
      </c>
      <c r="J6757">
        <v>1</v>
      </c>
      <c r="K6757">
        <v>2</v>
      </c>
      <c r="L6757">
        <v>3.6</v>
      </c>
      <c r="M6757">
        <v>102</v>
      </c>
      <c r="N6757" t="s">
        <v>41</v>
      </c>
      <c r="O6757">
        <v>1.4159999999999999</v>
      </c>
      <c r="P6757" t="s">
        <v>28</v>
      </c>
      <c r="Q6757" t="s">
        <v>29</v>
      </c>
      <c r="R6757">
        <v>4.59</v>
      </c>
      <c r="S6757">
        <v>1</v>
      </c>
      <c r="T6757">
        <v>2.08</v>
      </c>
      <c r="U6757">
        <v>1.6</v>
      </c>
      <c r="V6757" t="s">
        <v>486</v>
      </c>
      <c r="W6757" t="s">
        <v>31</v>
      </c>
      <c r="X6757">
        <v>1</v>
      </c>
      <c r="Y6757" t="str">
        <f>IF(tblRides[[#This Row],[supply_demand_ratio]]&lt;0.8,"Below 0.8",IF(tblRides[[#This Row],[supply_demand_ratio]]&lt;1,"Between 0.8-1.0",IF(tblRides[[#This Row],[supply_demand_ratio]]&lt;=1.2,"Between 1.0-1.2","Above 1.2")))</f>
        <v>Above 1.2</v>
      </c>
    </row>
    <row r="6758" spans="1:25" x14ac:dyDescent="0.3">
      <c r="A6758" t="s">
        <v>6813</v>
      </c>
      <c r="B6758" s="1">
        <v>46083.229861111111</v>
      </c>
      <c r="C6758" s="2">
        <v>46083</v>
      </c>
      <c r="D6758">
        <v>5</v>
      </c>
      <c r="E6758" t="s">
        <v>62</v>
      </c>
      <c r="F6758" t="s">
        <v>26</v>
      </c>
      <c r="G6758">
        <v>7.7</v>
      </c>
      <c r="H6758">
        <v>166.42</v>
      </c>
      <c r="I6758">
        <v>164.89</v>
      </c>
      <c r="J6758">
        <v>1.1000000000000001</v>
      </c>
      <c r="K6758">
        <v>6.5</v>
      </c>
      <c r="L6758">
        <v>3.9</v>
      </c>
      <c r="M6758">
        <v>69</v>
      </c>
      <c r="N6758" t="s">
        <v>41</v>
      </c>
      <c r="O6758">
        <v>2.2000000000000002</v>
      </c>
      <c r="P6758" t="s">
        <v>28</v>
      </c>
      <c r="Q6758" t="s">
        <v>29</v>
      </c>
      <c r="R6758">
        <v>4.74</v>
      </c>
      <c r="S6758">
        <v>8</v>
      </c>
      <c r="T6758">
        <v>-1.53</v>
      </c>
      <c r="U6758">
        <v>-2.6</v>
      </c>
      <c r="V6758" t="s">
        <v>486</v>
      </c>
      <c r="W6758" t="s">
        <v>45</v>
      </c>
      <c r="X6758">
        <v>1</v>
      </c>
      <c r="Y6758" t="str">
        <f>IF(tblRides[[#This Row],[supply_demand_ratio]]&lt;0.8,"Below 0.8",IF(tblRides[[#This Row],[supply_demand_ratio]]&lt;1,"Between 0.8-1.0",IF(tblRides[[#This Row],[supply_demand_ratio]]&lt;=1.2,"Between 1.0-1.2","Above 1.2")))</f>
        <v>Above 1.2</v>
      </c>
    </row>
    <row r="6759" spans="1:25" x14ac:dyDescent="0.3">
      <c r="A6759" t="s">
        <v>6814</v>
      </c>
      <c r="B6759" s="1">
        <v>46083.243750000001</v>
      </c>
      <c r="C6759" s="2">
        <v>46083</v>
      </c>
      <c r="D6759">
        <v>5</v>
      </c>
      <c r="E6759" t="s">
        <v>43</v>
      </c>
      <c r="F6759" t="s">
        <v>26</v>
      </c>
      <c r="G6759">
        <v>3</v>
      </c>
      <c r="H6759">
        <v>79.78</v>
      </c>
      <c r="J6759">
        <v>1</v>
      </c>
      <c r="K6759">
        <v>6.7</v>
      </c>
      <c r="L6759">
        <v>6.8</v>
      </c>
      <c r="M6759">
        <v>78</v>
      </c>
      <c r="N6759" t="s">
        <v>41</v>
      </c>
      <c r="O6759">
        <v>1.6279999999999999</v>
      </c>
      <c r="P6759" t="s">
        <v>58</v>
      </c>
      <c r="Q6759" t="s">
        <v>59</v>
      </c>
      <c r="R6759">
        <v>4.72</v>
      </c>
      <c r="S6759">
        <v>4</v>
      </c>
      <c r="U6759">
        <v>0.1</v>
      </c>
      <c r="V6759" t="s">
        <v>486</v>
      </c>
      <c r="W6759" t="s">
        <v>45</v>
      </c>
      <c r="X6759">
        <v>0</v>
      </c>
      <c r="Y6759" t="str">
        <f>IF(tblRides[[#This Row],[supply_demand_ratio]]&lt;0.8,"Below 0.8",IF(tblRides[[#This Row],[supply_demand_ratio]]&lt;1,"Between 0.8-1.0",IF(tblRides[[#This Row],[supply_demand_ratio]]&lt;=1.2,"Between 1.0-1.2","Above 1.2")))</f>
        <v>Above 1.2</v>
      </c>
    </row>
    <row r="6760" spans="1:25" x14ac:dyDescent="0.3">
      <c r="A6760" t="s">
        <v>6815</v>
      </c>
      <c r="B6760" s="1">
        <v>46083.252083333333</v>
      </c>
      <c r="C6760" s="2">
        <v>46083</v>
      </c>
      <c r="D6760">
        <v>6</v>
      </c>
      <c r="E6760" t="s">
        <v>25</v>
      </c>
      <c r="F6760" t="s">
        <v>26</v>
      </c>
      <c r="G6760">
        <v>8.6</v>
      </c>
      <c r="H6760">
        <v>160.72999999999999</v>
      </c>
      <c r="I6760">
        <v>165.5</v>
      </c>
      <c r="J6760">
        <v>1</v>
      </c>
      <c r="K6760">
        <v>8.1999999999999993</v>
      </c>
      <c r="L6760">
        <v>10.7</v>
      </c>
      <c r="M6760">
        <v>125</v>
      </c>
      <c r="N6760" t="s">
        <v>27</v>
      </c>
      <c r="O6760">
        <v>1.077</v>
      </c>
      <c r="P6760" t="s">
        <v>28</v>
      </c>
      <c r="Q6760" t="s">
        <v>29</v>
      </c>
      <c r="R6760">
        <v>4.78</v>
      </c>
      <c r="S6760">
        <v>6</v>
      </c>
      <c r="T6760">
        <v>4.7699999999999996</v>
      </c>
      <c r="U6760">
        <v>2.5</v>
      </c>
      <c r="V6760" t="s">
        <v>486</v>
      </c>
      <c r="W6760" t="s">
        <v>45</v>
      </c>
      <c r="X6760">
        <v>1</v>
      </c>
      <c r="Y6760" t="str">
        <f>IF(tblRides[[#This Row],[supply_demand_ratio]]&lt;0.8,"Below 0.8",IF(tblRides[[#This Row],[supply_demand_ratio]]&lt;1,"Between 0.8-1.0",IF(tblRides[[#This Row],[supply_demand_ratio]]&lt;=1.2,"Between 1.0-1.2","Above 1.2")))</f>
        <v>Between 1.0-1.2</v>
      </c>
    </row>
    <row r="6761" spans="1:25" x14ac:dyDescent="0.3">
      <c r="A6761" t="s">
        <v>6816</v>
      </c>
      <c r="B6761" s="1">
        <v>46083.282638888886</v>
      </c>
      <c r="C6761" s="2">
        <v>46083</v>
      </c>
      <c r="D6761">
        <v>6</v>
      </c>
      <c r="E6761" t="s">
        <v>33</v>
      </c>
      <c r="F6761" t="s">
        <v>26</v>
      </c>
      <c r="G6761">
        <v>6.6</v>
      </c>
      <c r="H6761">
        <v>152.99</v>
      </c>
      <c r="I6761">
        <v>162.52000000000001</v>
      </c>
      <c r="J6761">
        <v>1</v>
      </c>
      <c r="K6761">
        <v>8.9</v>
      </c>
      <c r="L6761">
        <v>8.6</v>
      </c>
      <c r="M6761">
        <v>99</v>
      </c>
      <c r="N6761" t="s">
        <v>41</v>
      </c>
      <c r="O6761">
        <v>1.298</v>
      </c>
      <c r="P6761" t="s">
        <v>28</v>
      </c>
      <c r="Q6761" t="s">
        <v>29</v>
      </c>
      <c r="R6761">
        <v>4.88</v>
      </c>
      <c r="S6761">
        <v>5</v>
      </c>
      <c r="T6761">
        <v>9.5299999999999994</v>
      </c>
      <c r="U6761">
        <v>-0.3</v>
      </c>
      <c r="V6761" t="s">
        <v>486</v>
      </c>
      <c r="W6761" t="s">
        <v>45</v>
      </c>
      <c r="X6761">
        <v>1</v>
      </c>
      <c r="Y6761" t="str">
        <f>IF(tblRides[[#This Row],[supply_demand_ratio]]&lt;0.8,"Below 0.8",IF(tblRides[[#This Row],[supply_demand_ratio]]&lt;1,"Between 0.8-1.0",IF(tblRides[[#This Row],[supply_demand_ratio]]&lt;=1.2,"Between 1.0-1.2","Above 1.2")))</f>
        <v>Above 1.2</v>
      </c>
    </row>
    <row r="6762" spans="1:25" x14ac:dyDescent="0.3">
      <c r="A6762" t="s">
        <v>6817</v>
      </c>
      <c r="B6762" s="1">
        <v>46083.308333333334</v>
      </c>
      <c r="C6762" s="2">
        <v>46083</v>
      </c>
      <c r="D6762">
        <v>7</v>
      </c>
      <c r="E6762" t="s">
        <v>43</v>
      </c>
      <c r="F6762" t="s">
        <v>26</v>
      </c>
      <c r="G6762">
        <v>6.1</v>
      </c>
      <c r="H6762">
        <v>143.43</v>
      </c>
      <c r="I6762">
        <v>137.57</v>
      </c>
      <c r="J6762">
        <v>1</v>
      </c>
      <c r="K6762">
        <v>2.4</v>
      </c>
      <c r="L6762">
        <v>2.5</v>
      </c>
      <c r="M6762">
        <v>72</v>
      </c>
      <c r="N6762" t="s">
        <v>27</v>
      </c>
      <c r="O6762">
        <v>1.2709999999999999</v>
      </c>
      <c r="P6762" t="s">
        <v>28</v>
      </c>
      <c r="Q6762" t="s">
        <v>29</v>
      </c>
      <c r="R6762">
        <v>4.9800000000000004</v>
      </c>
      <c r="S6762">
        <v>19</v>
      </c>
      <c r="T6762">
        <v>-5.86</v>
      </c>
      <c r="U6762">
        <v>0.1</v>
      </c>
      <c r="V6762" t="s">
        <v>486</v>
      </c>
      <c r="W6762" t="s">
        <v>31</v>
      </c>
      <c r="X6762">
        <v>1</v>
      </c>
      <c r="Y6762" t="str">
        <f>IF(tblRides[[#This Row],[supply_demand_ratio]]&lt;0.8,"Below 0.8",IF(tblRides[[#This Row],[supply_demand_ratio]]&lt;1,"Between 0.8-1.0",IF(tblRides[[#This Row],[supply_demand_ratio]]&lt;=1.2,"Between 1.0-1.2","Above 1.2")))</f>
        <v>Above 1.2</v>
      </c>
    </row>
    <row r="6763" spans="1:25" x14ac:dyDescent="0.3">
      <c r="A6763" t="s">
        <v>6818</v>
      </c>
      <c r="B6763" s="1">
        <v>46083.318055555559</v>
      </c>
      <c r="C6763" s="2">
        <v>46083</v>
      </c>
      <c r="D6763">
        <v>7</v>
      </c>
      <c r="E6763" t="s">
        <v>43</v>
      </c>
      <c r="F6763" t="s">
        <v>26</v>
      </c>
      <c r="G6763">
        <v>6.8</v>
      </c>
      <c r="H6763">
        <v>148.12</v>
      </c>
      <c r="I6763">
        <v>152.46</v>
      </c>
      <c r="J6763">
        <v>1</v>
      </c>
      <c r="K6763">
        <v>6.8</v>
      </c>
      <c r="L6763">
        <v>10.1</v>
      </c>
      <c r="M6763">
        <v>68</v>
      </c>
      <c r="N6763" t="s">
        <v>41</v>
      </c>
      <c r="O6763">
        <v>2.2000000000000002</v>
      </c>
      <c r="P6763" t="s">
        <v>28</v>
      </c>
      <c r="Q6763" t="s">
        <v>29</v>
      </c>
      <c r="R6763">
        <v>4.7</v>
      </c>
      <c r="S6763">
        <v>8</v>
      </c>
      <c r="T6763">
        <v>4.34</v>
      </c>
      <c r="U6763">
        <v>3.3</v>
      </c>
      <c r="V6763" t="s">
        <v>486</v>
      </c>
      <c r="W6763" t="s">
        <v>45</v>
      </c>
      <c r="X6763">
        <v>1</v>
      </c>
      <c r="Y6763" t="str">
        <f>IF(tblRides[[#This Row],[supply_demand_ratio]]&lt;0.8,"Below 0.8",IF(tblRides[[#This Row],[supply_demand_ratio]]&lt;1,"Between 0.8-1.0",IF(tblRides[[#This Row],[supply_demand_ratio]]&lt;=1.2,"Between 1.0-1.2","Above 1.2")))</f>
        <v>Above 1.2</v>
      </c>
    </row>
    <row r="6764" spans="1:25" x14ac:dyDescent="0.3">
      <c r="A6764" t="s">
        <v>6819</v>
      </c>
      <c r="B6764" s="1">
        <v>46083.320138888892</v>
      </c>
      <c r="C6764" s="2">
        <v>46083</v>
      </c>
      <c r="D6764">
        <v>7</v>
      </c>
      <c r="E6764" t="s">
        <v>25</v>
      </c>
      <c r="F6764" t="s">
        <v>34</v>
      </c>
      <c r="G6764">
        <v>8</v>
      </c>
      <c r="H6764">
        <v>151.93</v>
      </c>
      <c r="I6764">
        <v>158.25</v>
      </c>
      <c r="J6764">
        <v>1</v>
      </c>
      <c r="K6764">
        <v>5.0999999999999996</v>
      </c>
      <c r="L6764">
        <v>2.2000000000000002</v>
      </c>
      <c r="M6764">
        <v>113</v>
      </c>
      <c r="N6764" t="s">
        <v>27</v>
      </c>
      <c r="O6764">
        <v>0.85699999999999998</v>
      </c>
      <c r="P6764" t="s">
        <v>28</v>
      </c>
      <c r="Q6764" t="s">
        <v>29</v>
      </c>
      <c r="R6764">
        <v>4.68</v>
      </c>
      <c r="S6764">
        <v>0</v>
      </c>
      <c r="T6764">
        <v>6.32</v>
      </c>
      <c r="U6764">
        <v>-2.9</v>
      </c>
      <c r="V6764" t="s">
        <v>486</v>
      </c>
      <c r="W6764" t="s">
        <v>45</v>
      </c>
      <c r="X6764">
        <v>1</v>
      </c>
      <c r="Y6764" t="str">
        <f>IF(tblRides[[#This Row],[supply_demand_ratio]]&lt;0.8,"Below 0.8",IF(tblRides[[#This Row],[supply_demand_ratio]]&lt;1,"Between 0.8-1.0",IF(tblRides[[#This Row],[supply_demand_ratio]]&lt;=1.2,"Between 1.0-1.2","Above 1.2")))</f>
        <v>Between 0.8-1.0</v>
      </c>
    </row>
    <row r="6765" spans="1:25" x14ac:dyDescent="0.3">
      <c r="A6765" t="s">
        <v>6820</v>
      </c>
      <c r="B6765" s="1">
        <v>46083.375694444447</v>
      </c>
      <c r="C6765" s="2">
        <v>46083</v>
      </c>
      <c r="D6765">
        <v>9</v>
      </c>
      <c r="E6765" t="s">
        <v>25</v>
      </c>
      <c r="F6765" t="s">
        <v>34</v>
      </c>
      <c r="G6765">
        <v>6.3</v>
      </c>
      <c r="H6765">
        <v>148.63999999999999</v>
      </c>
      <c r="I6765">
        <v>144.12</v>
      </c>
      <c r="J6765">
        <v>1.2</v>
      </c>
      <c r="K6765">
        <v>6.6</v>
      </c>
      <c r="L6765">
        <v>9.8000000000000007</v>
      </c>
      <c r="M6765">
        <v>89</v>
      </c>
      <c r="N6765" t="s">
        <v>27</v>
      </c>
      <c r="O6765">
        <v>0.66300000000000003</v>
      </c>
      <c r="P6765" t="s">
        <v>28</v>
      </c>
      <c r="Q6765" t="s">
        <v>29</v>
      </c>
      <c r="R6765">
        <v>4.71</v>
      </c>
      <c r="S6765">
        <v>0</v>
      </c>
      <c r="T6765">
        <v>-4.5199999999999996</v>
      </c>
      <c r="U6765">
        <v>3.2</v>
      </c>
      <c r="V6765" t="s">
        <v>486</v>
      </c>
      <c r="W6765" t="s">
        <v>45</v>
      </c>
      <c r="X6765">
        <v>1</v>
      </c>
      <c r="Y6765" t="str">
        <f>IF(tblRides[[#This Row],[supply_demand_ratio]]&lt;0.8,"Below 0.8",IF(tblRides[[#This Row],[supply_demand_ratio]]&lt;1,"Between 0.8-1.0",IF(tblRides[[#This Row],[supply_demand_ratio]]&lt;=1.2,"Between 1.0-1.2","Above 1.2")))</f>
        <v>Below 0.8</v>
      </c>
    </row>
    <row r="6766" spans="1:25" x14ac:dyDescent="0.3">
      <c r="A6766" t="s">
        <v>6821</v>
      </c>
      <c r="B6766" s="1">
        <v>46083.381944444445</v>
      </c>
      <c r="C6766" s="2">
        <v>46083</v>
      </c>
      <c r="D6766">
        <v>9</v>
      </c>
      <c r="E6766" t="s">
        <v>62</v>
      </c>
      <c r="F6766" t="s">
        <v>26</v>
      </c>
      <c r="G6766">
        <v>1.8</v>
      </c>
      <c r="H6766">
        <v>58.99</v>
      </c>
      <c r="I6766">
        <v>59.67</v>
      </c>
      <c r="J6766">
        <v>1</v>
      </c>
      <c r="K6766">
        <v>4.7</v>
      </c>
      <c r="L6766">
        <v>4.9000000000000004</v>
      </c>
      <c r="M6766">
        <v>49</v>
      </c>
      <c r="N6766" t="s">
        <v>41</v>
      </c>
      <c r="O6766">
        <v>1.21</v>
      </c>
      <c r="P6766" t="s">
        <v>28</v>
      </c>
      <c r="Q6766" t="s">
        <v>29</v>
      </c>
      <c r="R6766">
        <v>4.91</v>
      </c>
      <c r="S6766">
        <v>8</v>
      </c>
      <c r="T6766">
        <v>0.68</v>
      </c>
      <c r="U6766">
        <v>0.2</v>
      </c>
      <c r="V6766" t="s">
        <v>486</v>
      </c>
      <c r="W6766" t="s">
        <v>31</v>
      </c>
      <c r="X6766">
        <v>1</v>
      </c>
      <c r="Y6766" t="str">
        <f>IF(tblRides[[#This Row],[supply_demand_ratio]]&lt;0.8,"Below 0.8",IF(tblRides[[#This Row],[supply_demand_ratio]]&lt;1,"Between 0.8-1.0",IF(tblRides[[#This Row],[supply_demand_ratio]]&lt;=1.2,"Between 1.0-1.2","Above 1.2")))</f>
        <v>Above 1.2</v>
      </c>
    </row>
    <row r="6767" spans="1:25" x14ac:dyDescent="0.3">
      <c r="A6767" t="s">
        <v>6822</v>
      </c>
      <c r="B6767" s="1">
        <v>46083.384722222225</v>
      </c>
      <c r="C6767" s="2">
        <v>46083</v>
      </c>
      <c r="D6767">
        <v>9</v>
      </c>
      <c r="E6767" t="s">
        <v>25</v>
      </c>
      <c r="F6767" t="s">
        <v>26</v>
      </c>
      <c r="G6767">
        <v>2.2000000000000002</v>
      </c>
      <c r="H6767">
        <v>84.04</v>
      </c>
      <c r="I6767">
        <v>84.18</v>
      </c>
      <c r="J6767">
        <v>1.2</v>
      </c>
      <c r="K6767">
        <v>6.3</v>
      </c>
      <c r="L6767">
        <v>11.4</v>
      </c>
      <c r="M6767">
        <v>114</v>
      </c>
      <c r="N6767" t="s">
        <v>72</v>
      </c>
      <c r="O6767">
        <v>0.76800000000000002</v>
      </c>
      <c r="P6767" t="s">
        <v>28</v>
      </c>
      <c r="Q6767" t="s">
        <v>29</v>
      </c>
      <c r="R6767">
        <v>4.4800000000000004</v>
      </c>
      <c r="S6767">
        <v>5</v>
      </c>
      <c r="T6767">
        <v>0.14000000000000001</v>
      </c>
      <c r="U6767">
        <v>5.0999999999999996</v>
      </c>
      <c r="V6767" t="s">
        <v>486</v>
      </c>
      <c r="W6767" t="s">
        <v>45</v>
      </c>
      <c r="X6767">
        <v>1</v>
      </c>
      <c r="Y6767" t="str">
        <f>IF(tblRides[[#This Row],[supply_demand_ratio]]&lt;0.8,"Below 0.8",IF(tblRides[[#This Row],[supply_demand_ratio]]&lt;1,"Between 0.8-1.0",IF(tblRides[[#This Row],[supply_demand_ratio]]&lt;=1.2,"Between 1.0-1.2","Above 1.2")))</f>
        <v>Below 0.8</v>
      </c>
    </row>
    <row r="6768" spans="1:25" x14ac:dyDescent="0.3">
      <c r="A6768" t="s">
        <v>6823</v>
      </c>
      <c r="B6768" s="1">
        <v>46083.400694444441</v>
      </c>
      <c r="C6768" s="2">
        <v>46083</v>
      </c>
      <c r="D6768">
        <v>9</v>
      </c>
      <c r="E6768" t="s">
        <v>33</v>
      </c>
      <c r="F6768" t="s">
        <v>26</v>
      </c>
      <c r="G6768">
        <v>4.5999999999999996</v>
      </c>
      <c r="H6768">
        <v>119.87</v>
      </c>
      <c r="I6768">
        <v>119.26</v>
      </c>
      <c r="J6768">
        <v>1</v>
      </c>
      <c r="K6768">
        <v>5.5</v>
      </c>
      <c r="L6768">
        <v>3.9</v>
      </c>
      <c r="M6768">
        <v>81</v>
      </c>
      <c r="N6768" t="s">
        <v>27</v>
      </c>
      <c r="O6768">
        <v>0.94299999999999995</v>
      </c>
      <c r="P6768" t="s">
        <v>28</v>
      </c>
      <c r="Q6768" t="s">
        <v>29</v>
      </c>
      <c r="R6768">
        <v>4.63</v>
      </c>
      <c r="S6768">
        <v>11</v>
      </c>
      <c r="T6768">
        <v>-0.61</v>
      </c>
      <c r="U6768">
        <v>-1.6</v>
      </c>
      <c r="V6768" t="s">
        <v>486</v>
      </c>
      <c r="W6768" t="s">
        <v>45</v>
      </c>
      <c r="X6768">
        <v>1</v>
      </c>
      <c r="Y6768" t="str">
        <f>IF(tblRides[[#This Row],[supply_demand_ratio]]&lt;0.8,"Below 0.8",IF(tblRides[[#This Row],[supply_demand_ratio]]&lt;1,"Between 0.8-1.0",IF(tblRides[[#This Row],[supply_demand_ratio]]&lt;=1.2,"Between 1.0-1.2","Above 1.2")))</f>
        <v>Between 0.8-1.0</v>
      </c>
    </row>
    <row r="6769" spans="1:25" x14ac:dyDescent="0.3">
      <c r="A6769" t="s">
        <v>6824</v>
      </c>
      <c r="B6769" s="1">
        <v>46083.410416666666</v>
      </c>
      <c r="C6769" s="2">
        <v>46083</v>
      </c>
      <c r="D6769">
        <v>9</v>
      </c>
      <c r="E6769" t="s">
        <v>36</v>
      </c>
      <c r="F6769" t="s">
        <v>26</v>
      </c>
      <c r="G6769">
        <v>13.8</v>
      </c>
      <c r="H6769">
        <v>268.25</v>
      </c>
      <c r="I6769">
        <v>258.54000000000002</v>
      </c>
      <c r="J6769">
        <v>1.2</v>
      </c>
      <c r="K6769">
        <v>6.5</v>
      </c>
      <c r="L6769">
        <v>9</v>
      </c>
      <c r="M6769">
        <v>90</v>
      </c>
      <c r="N6769" t="s">
        <v>27</v>
      </c>
      <c r="O6769">
        <v>0.71099999999999997</v>
      </c>
      <c r="P6769" t="s">
        <v>28</v>
      </c>
      <c r="Q6769" t="s">
        <v>29</v>
      </c>
      <c r="R6769">
        <v>5</v>
      </c>
      <c r="S6769">
        <v>13</v>
      </c>
      <c r="T6769">
        <v>-9.7100000000000009</v>
      </c>
      <c r="U6769">
        <v>2.5</v>
      </c>
      <c r="V6769" t="s">
        <v>486</v>
      </c>
      <c r="W6769" t="s">
        <v>45</v>
      </c>
      <c r="X6769">
        <v>1</v>
      </c>
      <c r="Y6769" t="str">
        <f>IF(tblRides[[#This Row],[supply_demand_ratio]]&lt;0.8,"Below 0.8",IF(tblRides[[#This Row],[supply_demand_ratio]]&lt;1,"Between 0.8-1.0",IF(tblRides[[#This Row],[supply_demand_ratio]]&lt;=1.2,"Between 1.0-1.2","Above 1.2")))</f>
        <v>Below 0.8</v>
      </c>
    </row>
    <row r="6770" spans="1:25" x14ac:dyDescent="0.3">
      <c r="A6770" t="s">
        <v>6825</v>
      </c>
      <c r="B6770" s="1">
        <v>46083.425694444442</v>
      </c>
      <c r="C6770" s="2">
        <v>46083</v>
      </c>
      <c r="D6770">
        <v>10</v>
      </c>
      <c r="E6770" t="s">
        <v>25</v>
      </c>
      <c r="F6770" t="s">
        <v>26</v>
      </c>
      <c r="G6770">
        <v>7.2</v>
      </c>
      <c r="H6770">
        <v>189.98</v>
      </c>
      <c r="J6770">
        <v>1.2</v>
      </c>
      <c r="K6770">
        <v>8.3000000000000007</v>
      </c>
      <c r="L6770">
        <v>10.6</v>
      </c>
      <c r="M6770">
        <v>106</v>
      </c>
      <c r="N6770" t="s">
        <v>72</v>
      </c>
      <c r="O6770">
        <v>0.72499999999999998</v>
      </c>
      <c r="P6770" t="s">
        <v>37</v>
      </c>
      <c r="Q6770" t="s">
        <v>38</v>
      </c>
      <c r="R6770">
        <v>4.3</v>
      </c>
      <c r="S6770">
        <v>2</v>
      </c>
      <c r="U6770">
        <v>2.2999999999999998</v>
      </c>
      <c r="V6770" t="s">
        <v>486</v>
      </c>
      <c r="W6770" t="s">
        <v>45</v>
      </c>
      <c r="X6770">
        <v>0</v>
      </c>
      <c r="Y6770" t="str">
        <f>IF(tblRides[[#This Row],[supply_demand_ratio]]&lt;0.8,"Below 0.8",IF(tblRides[[#This Row],[supply_demand_ratio]]&lt;1,"Between 0.8-1.0",IF(tblRides[[#This Row],[supply_demand_ratio]]&lt;=1.2,"Between 1.0-1.2","Above 1.2")))</f>
        <v>Below 0.8</v>
      </c>
    </row>
    <row r="6771" spans="1:25" x14ac:dyDescent="0.3">
      <c r="A6771" t="s">
        <v>6826</v>
      </c>
      <c r="B6771" s="1">
        <v>46083.438194444447</v>
      </c>
      <c r="C6771" s="2">
        <v>46083</v>
      </c>
      <c r="D6771">
        <v>10</v>
      </c>
      <c r="E6771" t="s">
        <v>25</v>
      </c>
      <c r="F6771" t="s">
        <v>26</v>
      </c>
      <c r="G6771">
        <v>6.1</v>
      </c>
      <c r="H6771">
        <v>153.38</v>
      </c>
      <c r="I6771">
        <v>149.83000000000001</v>
      </c>
      <c r="J6771">
        <v>1.2</v>
      </c>
      <c r="K6771">
        <v>7.6</v>
      </c>
      <c r="L6771">
        <v>3.1</v>
      </c>
      <c r="M6771">
        <v>133</v>
      </c>
      <c r="N6771" t="s">
        <v>27</v>
      </c>
      <c r="O6771">
        <v>0.92900000000000005</v>
      </c>
      <c r="P6771" t="s">
        <v>28</v>
      </c>
      <c r="Q6771" t="s">
        <v>29</v>
      </c>
      <c r="R6771">
        <v>4.9000000000000004</v>
      </c>
      <c r="S6771">
        <v>9</v>
      </c>
      <c r="T6771">
        <v>-3.55</v>
      </c>
      <c r="U6771">
        <v>-4.5</v>
      </c>
      <c r="V6771" t="s">
        <v>486</v>
      </c>
      <c r="W6771" t="s">
        <v>45</v>
      </c>
      <c r="X6771">
        <v>1</v>
      </c>
      <c r="Y6771" t="str">
        <f>IF(tblRides[[#This Row],[supply_demand_ratio]]&lt;0.8,"Below 0.8",IF(tblRides[[#This Row],[supply_demand_ratio]]&lt;1,"Between 0.8-1.0",IF(tblRides[[#This Row],[supply_demand_ratio]]&lt;=1.2,"Between 1.0-1.2","Above 1.2")))</f>
        <v>Between 0.8-1.0</v>
      </c>
    </row>
    <row r="6772" spans="1:25" x14ac:dyDescent="0.3">
      <c r="A6772" t="s">
        <v>6827</v>
      </c>
      <c r="B6772" s="1">
        <v>46083.443055555559</v>
      </c>
      <c r="C6772" s="2">
        <v>46083</v>
      </c>
      <c r="D6772">
        <v>10</v>
      </c>
      <c r="E6772" t="s">
        <v>43</v>
      </c>
      <c r="F6772" t="s">
        <v>26</v>
      </c>
      <c r="G6772">
        <v>20.7</v>
      </c>
      <c r="H6772">
        <v>375.9</v>
      </c>
      <c r="I6772">
        <v>388.27</v>
      </c>
      <c r="J6772">
        <v>1</v>
      </c>
      <c r="K6772">
        <v>7.8</v>
      </c>
      <c r="L6772">
        <v>9.5</v>
      </c>
      <c r="M6772">
        <v>54</v>
      </c>
      <c r="N6772" t="s">
        <v>41</v>
      </c>
      <c r="O6772">
        <v>1.0960000000000001</v>
      </c>
      <c r="P6772" t="s">
        <v>28</v>
      </c>
      <c r="Q6772" t="s">
        <v>29</v>
      </c>
      <c r="R6772">
        <v>4.96</v>
      </c>
      <c r="S6772">
        <v>6</v>
      </c>
      <c r="T6772">
        <v>12.37</v>
      </c>
      <c r="U6772">
        <v>1.7</v>
      </c>
      <c r="V6772" t="s">
        <v>486</v>
      </c>
      <c r="W6772" t="s">
        <v>45</v>
      </c>
      <c r="X6772">
        <v>1</v>
      </c>
      <c r="Y6772" t="str">
        <f>IF(tblRides[[#This Row],[supply_demand_ratio]]&lt;0.8,"Below 0.8",IF(tblRides[[#This Row],[supply_demand_ratio]]&lt;1,"Between 0.8-1.0",IF(tblRides[[#This Row],[supply_demand_ratio]]&lt;=1.2,"Between 1.0-1.2","Above 1.2")))</f>
        <v>Between 1.0-1.2</v>
      </c>
    </row>
    <row r="6773" spans="1:25" x14ac:dyDescent="0.3">
      <c r="A6773" t="s">
        <v>6828</v>
      </c>
      <c r="B6773" s="1">
        <v>46083.445138888892</v>
      </c>
      <c r="C6773" s="2">
        <v>46083</v>
      </c>
      <c r="D6773">
        <v>10</v>
      </c>
      <c r="E6773" t="s">
        <v>33</v>
      </c>
      <c r="F6773" t="s">
        <v>26</v>
      </c>
      <c r="G6773">
        <v>7.7</v>
      </c>
      <c r="H6773">
        <v>167.68</v>
      </c>
      <c r="I6773">
        <v>176.44</v>
      </c>
      <c r="J6773">
        <v>1</v>
      </c>
      <c r="K6773">
        <v>6.8</v>
      </c>
      <c r="L6773">
        <v>9.5</v>
      </c>
      <c r="M6773">
        <v>83</v>
      </c>
      <c r="N6773" t="s">
        <v>27</v>
      </c>
      <c r="O6773">
        <v>0.93799999999999994</v>
      </c>
      <c r="P6773" t="s">
        <v>28</v>
      </c>
      <c r="Q6773" t="s">
        <v>29</v>
      </c>
      <c r="R6773">
        <v>4.91</v>
      </c>
      <c r="S6773">
        <v>5</v>
      </c>
      <c r="T6773">
        <v>8.76</v>
      </c>
      <c r="U6773">
        <v>2.7</v>
      </c>
      <c r="V6773" t="s">
        <v>486</v>
      </c>
      <c r="W6773" t="s">
        <v>45</v>
      </c>
      <c r="X6773">
        <v>1</v>
      </c>
      <c r="Y6773" t="str">
        <f>IF(tblRides[[#This Row],[supply_demand_ratio]]&lt;0.8,"Below 0.8",IF(tblRides[[#This Row],[supply_demand_ratio]]&lt;1,"Between 0.8-1.0",IF(tblRides[[#This Row],[supply_demand_ratio]]&lt;=1.2,"Between 1.0-1.2","Above 1.2")))</f>
        <v>Between 0.8-1.0</v>
      </c>
    </row>
    <row r="6774" spans="1:25" x14ac:dyDescent="0.3">
      <c r="A6774" t="s">
        <v>6829</v>
      </c>
      <c r="B6774" s="1">
        <v>46083.45416666667</v>
      </c>
      <c r="C6774" s="2">
        <v>46083</v>
      </c>
      <c r="D6774">
        <v>10</v>
      </c>
      <c r="E6774" t="s">
        <v>43</v>
      </c>
      <c r="F6774" t="s">
        <v>26</v>
      </c>
      <c r="G6774">
        <v>6.3</v>
      </c>
      <c r="H6774">
        <v>137.54</v>
      </c>
      <c r="I6774">
        <v>133.16</v>
      </c>
      <c r="J6774">
        <v>1.1000000000000001</v>
      </c>
      <c r="K6774">
        <v>5.0999999999999996</v>
      </c>
      <c r="L6774">
        <v>4.4000000000000004</v>
      </c>
      <c r="M6774">
        <v>57</v>
      </c>
      <c r="N6774" t="s">
        <v>41</v>
      </c>
      <c r="O6774">
        <v>1.202</v>
      </c>
      <c r="P6774" t="s">
        <v>28</v>
      </c>
      <c r="Q6774" t="s">
        <v>29</v>
      </c>
      <c r="R6774">
        <v>4.62</v>
      </c>
      <c r="S6774">
        <v>4</v>
      </c>
      <c r="T6774">
        <v>-4.38</v>
      </c>
      <c r="U6774">
        <v>-0.7</v>
      </c>
      <c r="V6774" t="s">
        <v>486</v>
      </c>
      <c r="W6774" t="s">
        <v>45</v>
      </c>
      <c r="X6774">
        <v>1</v>
      </c>
      <c r="Y6774" t="str">
        <f>IF(tblRides[[#This Row],[supply_demand_ratio]]&lt;0.8,"Below 0.8",IF(tblRides[[#This Row],[supply_demand_ratio]]&lt;1,"Between 0.8-1.0",IF(tblRides[[#This Row],[supply_demand_ratio]]&lt;=1.2,"Between 1.0-1.2","Above 1.2")))</f>
        <v>Above 1.2</v>
      </c>
    </row>
    <row r="6775" spans="1:25" x14ac:dyDescent="0.3">
      <c r="A6775" t="s">
        <v>6830</v>
      </c>
      <c r="B6775" s="1">
        <v>46083.46597222222</v>
      </c>
      <c r="C6775" s="2">
        <v>46083</v>
      </c>
      <c r="D6775">
        <v>11</v>
      </c>
      <c r="E6775" t="s">
        <v>33</v>
      </c>
      <c r="F6775" t="s">
        <v>34</v>
      </c>
      <c r="G6775">
        <v>5</v>
      </c>
      <c r="H6775">
        <v>122.05</v>
      </c>
      <c r="I6775">
        <v>125.46</v>
      </c>
      <c r="J6775">
        <v>1.1000000000000001</v>
      </c>
      <c r="K6775">
        <v>6.4</v>
      </c>
      <c r="L6775">
        <v>11.2</v>
      </c>
      <c r="M6775">
        <v>108</v>
      </c>
      <c r="N6775" t="s">
        <v>27</v>
      </c>
      <c r="O6775">
        <v>1.3169999999999999</v>
      </c>
      <c r="P6775" t="s">
        <v>28</v>
      </c>
      <c r="Q6775" t="s">
        <v>29</v>
      </c>
      <c r="R6775">
        <v>4.93</v>
      </c>
      <c r="S6775">
        <v>0</v>
      </c>
      <c r="T6775">
        <v>3.41</v>
      </c>
      <c r="U6775">
        <v>4.8</v>
      </c>
      <c r="V6775" t="s">
        <v>486</v>
      </c>
      <c r="W6775" t="s">
        <v>45</v>
      </c>
      <c r="X6775">
        <v>1</v>
      </c>
      <c r="Y6775" t="str">
        <f>IF(tblRides[[#This Row],[supply_demand_ratio]]&lt;0.8,"Below 0.8",IF(tblRides[[#This Row],[supply_demand_ratio]]&lt;1,"Between 0.8-1.0",IF(tblRides[[#This Row],[supply_demand_ratio]]&lt;=1.2,"Between 1.0-1.2","Above 1.2")))</f>
        <v>Above 1.2</v>
      </c>
    </row>
    <row r="6776" spans="1:25" x14ac:dyDescent="0.3">
      <c r="A6776" t="s">
        <v>6831</v>
      </c>
      <c r="B6776" s="1">
        <v>46083.466666666667</v>
      </c>
      <c r="C6776" s="2">
        <v>46083</v>
      </c>
      <c r="D6776">
        <v>11</v>
      </c>
      <c r="E6776" t="s">
        <v>25</v>
      </c>
      <c r="F6776" t="s">
        <v>26</v>
      </c>
      <c r="G6776">
        <v>4.4000000000000004</v>
      </c>
      <c r="H6776">
        <v>118.68</v>
      </c>
      <c r="J6776">
        <v>1.1000000000000001</v>
      </c>
      <c r="K6776">
        <v>7.5</v>
      </c>
      <c r="L6776">
        <v>4.5</v>
      </c>
      <c r="M6776">
        <v>101</v>
      </c>
      <c r="N6776" t="s">
        <v>27</v>
      </c>
      <c r="O6776">
        <v>0.91100000000000003</v>
      </c>
      <c r="P6776" t="s">
        <v>58</v>
      </c>
      <c r="Q6776" t="s">
        <v>59</v>
      </c>
      <c r="R6776">
        <v>4.84</v>
      </c>
      <c r="S6776">
        <v>26</v>
      </c>
      <c r="U6776">
        <v>-3</v>
      </c>
      <c r="V6776" t="s">
        <v>486</v>
      </c>
      <c r="W6776" t="s">
        <v>45</v>
      </c>
      <c r="X6776">
        <v>0</v>
      </c>
      <c r="Y6776" t="str">
        <f>IF(tblRides[[#This Row],[supply_demand_ratio]]&lt;0.8,"Below 0.8",IF(tblRides[[#This Row],[supply_demand_ratio]]&lt;1,"Between 0.8-1.0",IF(tblRides[[#This Row],[supply_demand_ratio]]&lt;=1.2,"Between 1.0-1.2","Above 1.2")))</f>
        <v>Between 0.8-1.0</v>
      </c>
    </row>
    <row r="6777" spans="1:25" x14ac:dyDescent="0.3">
      <c r="A6777" t="s">
        <v>6832</v>
      </c>
      <c r="B6777" s="1">
        <v>46083.469444444447</v>
      </c>
      <c r="C6777" s="2">
        <v>46083</v>
      </c>
      <c r="D6777">
        <v>11</v>
      </c>
      <c r="E6777" t="s">
        <v>25</v>
      </c>
      <c r="F6777" t="s">
        <v>34</v>
      </c>
      <c r="G6777">
        <v>1.5</v>
      </c>
      <c r="H6777">
        <v>79.48</v>
      </c>
      <c r="J6777">
        <v>1.3</v>
      </c>
      <c r="K6777">
        <v>8</v>
      </c>
      <c r="L6777">
        <v>5.4</v>
      </c>
      <c r="M6777">
        <v>109</v>
      </c>
      <c r="N6777" t="s">
        <v>72</v>
      </c>
      <c r="O6777">
        <v>0.74399999999999999</v>
      </c>
      <c r="P6777" t="s">
        <v>58</v>
      </c>
      <c r="Q6777" t="s">
        <v>59</v>
      </c>
      <c r="R6777">
        <v>4.84</v>
      </c>
      <c r="S6777">
        <v>0</v>
      </c>
      <c r="U6777">
        <v>-2.6</v>
      </c>
      <c r="V6777" t="s">
        <v>486</v>
      </c>
      <c r="W6777" t="s">
        <v>45</v>
      </c>
      <c r="X6777">
        <v>0</v>
      </c>
      <c r="Y6777" t="str">
        <f>IF(tblRides[[#This Row],[supply_demand_ratio]]&lt;0.8,"Below 0.8",IF(tblRides[[#This Row],[supply_demand_ratio]]&lt;1,"Between 0.8-1.0",IF(tblRides[[#This Row],[supply_demand_ratio]]&lt;=1.2,"Between 1.0-1.2","Above 1.2")))</f>
        <v>Below 0.8</v>
      </c>
    </row>
    <row r="6778" spans="1:25" x14ac:dyDescent="0.3">
      <c r="A6778" t="s">
        <v>6833</v>
      </c>
      <c r="B6778" s="1">
        <v>46083.477777777778</v>
      </c>
      <c r="C6778" s="2">
        <v>46083</v>
      </c>
      <c r="D6778">
        <v>11</v>
      </c>
      <c r="E6778" t="s">
        <v>25</v>
      </c>
      <c r="F6778" t="s">
        <v>34</v>
      </c>
      <c r="G6778">
        <v>6.2</v>
      </c>
      <c r="H6778">
        <v>132.28</v>
      </c>
      <c r="I6778">
        <v>130.55000000000001</v>
      </c>
      <c r="J6778">
        <v>1.1000000000000001</v>
      </c>
      <c r="K6778">
        <v>6.4</v>
      </c>
      <c r="L6778">
        <v>5.4</v>
      </c>
      <c r="M6778">
        <v>119</v>
      </c>
      <c r="N6778" t="s">
        <v>27</v>
      </c>
      <c r="O6778">
        <v>0.95499999999999996</v>
      </c>
      <c r="P6778" t="s">
        <v>28</v>
      </c>
      <c r="Q6778" t="s">
        <v>29</v>
      </c>
      <c r="R6778">
        <v>4.5</v>
      </c>
      <c r="S6778">
        <v>0</v>
      </c>
      <c r="T6778">
        <v>-1.73</v>
      </c>
      <c r="U6778">
        <v>-1</v>
      </c>
      <c r="V6778" t="s">
        <v>486</v>
      </c>
      <c r="W6778" t="s">
        <v>45</v>
      </c>
      <c r="X6778">
        <v>1</v>
      </c>
      <c r="Y6778" t="str">
        <f>IF(tblRides[[#This Row],[supply_demand_ratio]]&lt;0.8,"Below 0.8",IF(tblRides[[#This Row],[supply_demand_ratio]]&lt;1,"Between 0.8-1.0",IF(tblRides[[#This Row],[supply_demand_ratio]]&lt;=1.2,"Between 1.0-1.2","Above 1.2")))</f>
        <v>Between 0.8-1.0</v>
      </c>
    </row>
    <row r="6779" spans="1:25" x14ac:dyDescent="0.3">
      <c r="A6779" t="s">
        <v>6834</v>
      </c>
      <c r="B6779" s="1">
        <v>46083.478472222225</v>
      </c>
      <c r="C6779" s="2">
        <v>46083</v>
      </c>
      <c r="D6779">
        <v>11</v>
      </c>
      <c r="E6779" t="s">
        <v>43</v>
      </c>
      <c r="F6779" t="s">
        <v>26</v>
      </c>
      <c r="G6779">
        <v>2.4</v>
      </c>
      <c r="H6779">
        <v>77.790000000000006</v>
      </c>
      <c r="I6779">
        <v>75.819999999999993</v>
      </c>
      <c r="J6779">
        <v>1</v>
      </c>
      <c r="K6779">
        <v>10.6</v>
      </c>
      <c r="L6779">
        <v>8.9</v>
      </c>
      <c r="M6779">
        <v>65</v>
      </c>
      <c r="N6779" t="s">
        <v>41</v>
      </c>
      <c r="O6779">
        <v>1.625</v>
      </c>
      <c r="P6779" t="s">
        <v>28</v>
      </c>
      <c r="Q6779" t="s">
        <v>29</v>
      </c>
      <c r="R6779">
        <v>4.67</v>
      </c>
      <c r="S6779">
        <v>8</v>
      </c>
      <c r="T6779">
        <v>-1.97</v>
      </c>
      <c r="U6779">
        <v>-1.7</v>
      </c>
      <c r="V6779" t="s">
        <v>486</v>
      </c>
      <c r="W6779" t="s">
        <v>77</v>
      </c>
      <c r="X6779">
        <v>1</v>
      </c>
      <c r="Y6779" t="str">
        <f>IF(tblRides[[#This Row],[supply_demand_ratio]]&lt;0.8,"Below 0.8",IF(tblRides[[#This Row],[supply_demand_ratio]]&lt;1,"Between 0.8-1.0",IF(tblRides[[#This Row],[supply_demand_ratio]]&lt;=1.2,"Between 1.0-1.2","Above 1.2")))</f>
        <v>Above 1.2</v>
      </c>
    </row>
    <row r="6780" spans="1:25" x14ac:dyDescent="0.3">
      <c r="A6780" t="s">
        <v>6835</v>
      </c>
      <c r="B6780" s="1">
        <v>46083.481249999997</v>
      </c>
      <c r="C6780" s="2">
        <v>46083</v>
      </c>
      <c r="D6780">
        <v>11</v>
      </c>
      <c r="E6780" t="s">
        <v>43</v>
      </c>
      <c r="F6780" t="s">
        <v>26</v>
      </c>
      <c r="G6780">
        <v>3.4</v>
      </c>
      <c r="H6780">
        <v>97.08</v>
      </c>
      <c r="I6780">
        <v>102.12</v>
      </c>
      <c r="J6780">
        <v>1.1000000000000001</v>
      </c>
      <c r="K6780">
        <v>3.7</v>
      </c>
      <c r="L6780">
        <v>5.5</v>
      </c>
      <c r="M6780">
        <v>71</v>
      </c>
      <c r="N6780" t="s">
        <v>41</v>
      </c>
      <c r="O6780">
        <v>1.5129999999999999</v>
      </c>
      <c r="P6780" t="s">
        <v>28</v>
      </c>
      <c r="Q6780" t="s">
        <v>29</v>
      </c>
      <c r="R6780">
        <v>4.74</v>
      </c>
      <c r="S6780">
        <v>2</v>
      </c>
      <c r="T6780">
        <v>5.04</v>
      </c>
      <c r="U6780">
        <v>1.8</v>
      </c>
      <c r="V6780" t="s">
        <v>486</v>
      </c>
      <c r="W6780" t="s">
        <v>31</v>
      </c>
      <c r="X6780">
        <v>1</v>
      </c>
      <c r="Y6780" t="str">
        <f>IF(tblRides[[#This Row],[supply_demand_ratio]]&lt;0.8,"Below 0.8",IF(tblRides[[#This Row],[supply_demand_ratio]]&lt;1,"Between 0.8-1.0",IF(tblRides[[#This Row],[supply_demand_ratio]]&lt;=1.2,"Between 1.0-1.2","Above 1.2")))</f>
        <v>Above 1.2</v>
      </c>
    </row>
    <row r="6781" spans="1:25" x14ac:dyDescent="0.3">
      <c r="A6781" t="s">
        <v>6836</v>
      </c>
      <c r="B6781" s="1">
        <v>46083.484027777777</v>
      </c>
      <c r="C6781" s="2">
        <v>46083</v>
      </c>
      <c r="D6781">
        <v>11</v>
      </c>
      <c r="E6781" t="s">
        <v>62</v>
      </c>
      <c r="F6781" t="s">
        <v>26</v>
      </c>
      <c r="G6781">
        <v>2.2999999999999998</v>
      </c>
      <c r="H6781">
        <v>70.48</v>
      </c>
      <c r="I6781">
        <v>69.31</v>
      </c>
      <c r="J6781">
        <v>1</v>
      </c>
      <c r="K6781">
        <v>6.8</v>
      </c>
      <c r="L6781">
        <v>9.8000000000000007</v>
      </c>
      <c r="M6781">
        <v>62</v>
      </c>
      <c r="N6781" t="s">
        <v>41</v>
      </c>
      <c r="O6781">
        <v>1.7569999999999999</v>
      </c>
      <c r="P6781" t="s">
        <v>28</v>
      </c>
      <c r="Q6781" t="s">
        <v>29</v>
      </c>
      <c r="R6781">
        <v>5</v>
      </c>
      <c r="S6781">
        <v>9</v>
      </c>
      <c r="T6781">
        <v>-1.17</v>
      </c>
      <c r="U6781">
        <v>3</v>
      </c>
      <c r="V6781" t="s">
        <v>486</v>
      </c>
      <c r="W6781" t="s">
        <v>45</v>
      </c>
      <c r="X6781">
        <v>1</v>
      </c>
      <c r="Y6781" t="str">
        <f>IF(tblRides[[#This Row],[supply_demand_ratio]]&lt;0.8,"Below 0.8",IF(tblRides[[#This Row],[supply_demand_ratio]]&lt;1,"Between 0.8-1.0",IF(tblRides[[#This Row],[supply_demand_ratio]]&lt;=1.2,"Between 1.0-1.2","Above 1.2")))</f>
        <v>Above 1.2</v>
      </c>
    </row>
    <row r="6782" spans="1:25" x14ac:dyDescent="0.3">
      <c r="A6782" t="s">
        <v>6837</v>
      </c>
      <c r="B6782" s="1">
        <v>46083.487500000003</v>
      </c>
      <c r="C6782" s="2">
        <v>46083</v>
      </c>
      <c r="D6782">
        <v>11</v>
      </c>
      <c r="E6782" t="s">
        <v>25</v>
      </c>
      <c r="F6782" t="s">
        <v>26</v>
      </c>
      <c r="G6782">
        <v>19.7</v>
      </c>
      <c r="H6782">
        <v>452.52</v>
      </c>
      <c r="J6782">
        <v>1.3</v>
      </c>
      <c r="K6782">
        <v>7.1</v>
      </c>
      <c r="L6782">
        <v>4.4000000000000004</v>
      </c>
      <c r="M6782">
        <v>110</v>
      </c>
      <c r="N6782" t="s">
        <v>72</v>
      </c>
      <c r="O6782">
        <v>0.753</v>
      </c>
      <c r="P6782" t="s">
        <v>37</v>
      </c>
      <c r="Q6782" t="s">
        <v>103</v>
      </c>
      <c r="R6782">
        <v>4.4800000000000004</v>
      </c>
      <c r="S6782">
        <v>2</v>
      </c>
      <c r="U6782">
        <v>-2.7</v>
      </c>
      <c r="V6782" t="s">
        <v>486</v>
      </c>
      <c r="W6782" t="s">
        <v>45</v>
      </c>
      <c r="X6782">
        <v>0</v>
      </c>
      <c r="Y6782" t="str">
        <f>IF(tblRides[[#This Row],[supply_demand_ratio]]&lt;0.8,"Below 0.8",IF(tblRides[[#This Row],[supply_demand_ratio]]&lt;1,"Between 0.8-1.0",IF(tblRides[[#This Row],[supply_demand_ratio]]&lt;=1.2,"Between 1.0-1.2","Above 1.2")))</f>
        <v>Below 0.8</v>
      </c>
    </row>
    <row r="6783" spans="1:25" x14ac:dyDescent="0.3">
      <c r="A6783" t="s">
        <v>6838</v>
      </c>
      <c r="B6783" s="1">
        <v>46083.490277777775</v>
      </c>
      <c r="C6783" s="2">
        <v>46083</v>
      </c>
      <c r="D6783">
        <v>11</v>
      </c>
      <c r="E6783" t="s">
        <v>33</v>
      </c>
      <c r="F6783" t="s">
        <v>26</v>
      </c>
      <c r="G6783">
        <v>7.5</v>
      </c>
      <c r="H6783">
        <v>160.69</v>
      </c>
      <c r="I6783">
        <v>164.93</v>
      </c>
      <c r="J6783">
        <v>1.1000000000000001</v>
      </c>
      <c r="K6783">
        <v>2</v>
      </c>
      <c r="L6783">
        <v>1.2</v>
      </c>
      <c r="M6783">
        <v>93</v>
      </c>
      <c r="N6783" t="s">
        <v>27</v>
      </c>
      <c r="O6783">
        <v>1.01</v>
      </c>
      <c r="P6783" t="s">
        <v>28</v>
      </c>
      <c r="Q6783" t="s">
        <v>29</v>
      </c>
      <c r="R6783">
        <v>4.7</v>
      </c>
      <c r="S6783">
        <v>14</v>
      </c>
      <c r="T6783">
        <v>4.24</v>
      </c>
      <c r="U6783">
        <v>-0.8</v>
      </c>
      <c r="V6783" t="s">
        <v>486</v>
      </c>
      <c r="W6783" t="s">
        <v>31</v>
      </c>
      <c r="X6783">
        <v>1</v>
      </c>
      <c r="Y6783" t="str">
        <f>IF(tblRides[[#This Row],[supply_demand_ratio]]&lt;0.8,"Below 0.8",IF(tblRides[[#This Row],[supply_demand_ratio]]&lt;1,"Between 0.8-1.0",IF(tblRides[[#This Row],[supply_demand_ratio]]&lt;=1.2,"Between 1.0-1.2","Above 1.2")))</f>
        <v>Between 1.0-1.2</v>
      </c>
    </row>
    <row r="6784" spans="1:25" x14ac:dyDescent="0.3">
      <c r="A6784" t="s">
        <v>6839</v>
      </c>
      <c r="B6784" s="1">
        <v>46083.501388888886</v>
      </c>
      <c r="C6784" s="2">
        <v>46083</v>
      </c>
      <c r="D6784">
        <v>12</v>
      </c>
      <c r="E6784" t="s">
        <v>33</v>
      </c>
      <c r="F6784" t="s">
        <v>26</v>
      </c>
      <c r="G6784">
        <v>14.4</v>
      </c>
      <c r="H6784">
        <v>274.89</v>
      </c>
      <c r="I6784">
        <v>273.64999999999998</v>
      </c>
      <c r="J6784">
        <v>1</v>
      </c>
      <c r="K6784">
        <v>2</v>
      </c>
      <c r="L6784">
        <v>1.8</v>
      </c>
      <c r="M6784">
        <v>92</v>
      </c>
      <c r="N6784" t="s">
        <v>41</v>
      </c>
      <c r="O6784">
        <v>1.2250000000000001</v>
      </c>
      <c r="P6784" t="s">
        <v>28</v>
      </c>
      <c r="Q6784" t="s">
        <v>29</v>
      </c>
      <c r="R6784">
        <v>4.8</v>
      </c>
      <c r="S6784">
        <v>6</v>
      </c>
      <c r="T6784">
        <v>-1.24</v>
      </c>
      <c r="U6784">
        <v>-0.2</v>
      </c>
      <c r="V6784" t="s">
        <v>486</v>
      </c>
      <c r="W6784" t="s">
        <v>31</v>
      </c>
      <c r="X6784">
        <v>1</v>
      </c>
      <c r="Y6784" t="str">
        <f>IF(tblRides[[#This Row],[supply_demand_ratio]]&lt;0.8,"Below 0.8",IF(tblRides[[#This Row],[supply_demand_ratio]]&lt;1,"Between 0.8-1.0",IF(tblRides[[#This Row],[supply_demand_ratio]]&lt;=1.2,"Between 1.0-1.2","Above 1.2")))</f>
        <v>Above 1.2</v>
      </c>
    </row>
    <row r="6785" spans="1:25" x14ac:dyDescent="0.3">
      <c r="A6785" t="s">
        <v>6840</v>
      </c>
      <c r="B6785" s="1">
        <v>46083.503472222219</v>
      </c>
      <c r="C6785" s="2">
        <v>46083</v>
      </c>
      <c r="D6785">
        <v>12</v>
      </c>
      <c r="E6785" t="s">
        <v>36</v>
      </c>
      <c r="F6785" t="s">
        <v>26</v>
      </c>
      <c r="G6785">
        <v>10.7</v>
      </c>
      <c r="H6785">
        <v>191.37</v>
      </c>
      <c r="J6785">
        <v>1.1000000000000001</v>
      </c>
      <c r="K6785">
        <v>2</v>
      </c>
      <c r="L6785">
        <v>4.0999999999999996</v>
      </c>
      <c r="M6785">
        <v>107</v>
      </c>
      <c r="N6785" t="s">
        <v>27</v>
      </c>
      <c r="O6785">
        <v>0.96799999999999997</v>
      </c>
      <c r="P6785" t="s">
        <v>37</v>
      </c>
      <c r="Q6785" t="s">
        <v>103</v>
      </c>
      <c r="R6785">
        <v>4.7300000000000004</v>
      </c>
      <c r="S6785">
        <v>17</v>
      </c>
      <c r="U6785">
        <v>2.1</v>
      </c>
      <c r="V6785" t="s">
        <v>486</v>
      </c>
      <c r="W6785" t="s">
        <v>31</v>
      </c>
      <c r="X6785">
        <v>0</v>
      </c>
      <c r="Y6785" t="str">
        <f>IF(tblRides[[#This Row],[supply_demand_ratio]]&lt;0.8,"Below 0.8",IF(tblRides[[#This Row],[supply_demand_ratio]]&lt;1,"Between 0.8-1.0",IF(tblRides[[#This Row],[supply_demand_ratio]]&lt;=1.2,"Between 1.0-1.2","Above 1.2")))</f>
        <v>Between 0.8-1.0</v>
      </c>
    </row>
    <row r="6786" spans="1:25" x14ac:dyDescent="0.3">
      <c r="A6786" t="s">
        <v>6841</v>
      </c>
      <c r="B6786" s="1">
        <v>46083.507638888892</v>
      </c>
      <c r="C6786" s="2">
        <v>46083</v>
      </c>
      <c r="D6786">
        <v>12</v>
      </c>
      <c r="E6786" t="s">
        <v>33</v>
      </c>
      <c r="F6786" t="s">
        <v>26</v>
      </c>
      <c r="G6786">
        <v>5.3</v>
      </c>
      <c r="H6786">
        <v>109.63</v>
      </c>
      <c r="I6786">
        <v>108.17</v>
      </c>
      <c r="J6786">
        <v>1</v>
      </c>
      <c r="K6786">
        <v>4.5999999999999996</v>
      </c>
      <c r="L6786">
        <v>1.7</v>
      </c>
      <c r="M6786">
        <v>102</v>
      </c>
      <c r="N6786" t="s">
        <v>41</v>
      </c>
      <c r="O6786">
        <v>1.327</v>
      </c>
      <c r="P6786" t="s">
        <v>28</v>
      </c>
      <c r="Q6786" t="s">
        <v>29</v>
      </c>
      <c r="R6786">
        <v>4.75</v>
      </c>
      <c r="S6786">
        <v>31</v>
      </c>
      <c r="T6786">
        <v>-1.46</v>
      </c>
      <c r="U6786">
        <v>-2.9</v>
      </c>
      <c r="V6786" t="s">
        <v>486</v>
      </c>
      <c r="W6786" t="s">
        <v>31</v>
      </c>
      <c r="X6786">
        <v>1</v>
      </c>
      <c r="Y6786" t="str">
        <f>IF(tblRides[[#This Row],[supply_demand_ratio]]&lt;0.8,"Below 0.8",IF(tblRides[[#This Row],[supply_demand_ratio]]&lt;1,"Between 0.8-1.0",IF(tblRides[[#This Row],[supply_demand_ratio]]&lt;=1.2,"Between 1.0-1.2","Above 1.2")))</f>
        <v>Above 1.2</v>
      </c>
    </row>
    <row r="6787" spans="1:25" x14ac:dyDescent="0.3">
      <c r="A6787" t="s">
        <v>6842</v>
      </c>
      <c r="B6787" s="1">
        <v>46083.513888888891</v>
      </c>
      <c r="C6787" s="2">
        <v>46083</v>
      </c>
      <c r="D6787">
        <v>12</v>
      </c>
      <c r="E6787" t="s">
        <v>25</v>
      </c>
      <c r="F6787" t="s">
        <v>26</v>
      </c>
      <c r="G6787">
        <v>3.8</v>
      </c>
      <c r="H6787">
        <v>107.13</v>
      </c>
      <c r="J6787">
        <v>1</v>
      </c>
      <c r="K6787">
        <v>2</v>
      </c>
      <c r="M6787">
        <v>125</v>
      </c>
      <c r="N6787" t="s">
        <v>41</v>
      </c>
      <c r="O6787">
        <v>1.2949999999999999</v>
      </c>
      <c r="P6787" t="s">
        <v>82</v>
      </c>
      <c r="Q6787" t="s">
        <v>83</v>
      </c>
      <c r="R6787">
        <v>4.4000000000000004</v>
      </c>
      <c r="S6787">
        <v>1</v>
      </c>
      <c r="V6787" t="s">
        <v>486</v>
      </c>
      <c r="W6787" t="s">
        <v>31</v>
      </c>
      <c r="X6787">
        <v>0</v>
      </c>
      <c r="Y6787" t="str">
        <f>IF(tblRides[[#This Row],[supply_demand_ratio]]&lt;0.8,"Below 0.8",IF(tblRides[[#This Row],[supply_demand_ratio]]&lt;1,"Between 0.8-1.0",IF(tblRides[[#This Row],[supply_demand_ratio]]&lt;=1.2,"Between 1.0-1.2","Above 1.2")))</f>
        <v>Above 1.2</v>
      </c>
    </row>
    <row r="6788" spans="1:25" x14ac:dyDescent="0.3">
      <c r="A6788" t="s">
        <v>6843</v>
      </c>
      <c r="B6788" s="1">
        <v>46083.519444444442</v>
      </c>
      <c r="C6788" s="2">
        <v>46083</v>
      </c>
      <c r="D6788">
        <v>12</v>
      </c>
      <c r="E6788" t="s">
        <v>33</v>
      </c>
      <c r="F6788" t="s">
        <v>34</v>
      </c>
      <c r="G6788">
        <v>5.2</v>
      </c>
      <c r="H6788">
        <v>127.78</v>
      </c>
      <c r="J6788">
        <v>1</v>
      </c>
      <c r="K6788">
        <v>4.4000000000000004</v>
      </c>
      <c r="L6788">
        <v>5.0999999999999996</v>
      </c>
      <c r="M6788">
        <v>108</v>
      </c>
      <c r="N6788" t="s">
        <v>27</v>
      </c>
      <c r="O6788">
        <v>1.2709999999999999</v>
      </c>
      <c r="P6788" t="s">
        <v>37</v>
      </c>
      <c r="Q6788" t="s">
        <v>280</v>
      </c>
      <c r="R6788">
        <v>4.78</v>
      </c>
      <c r="S6788">
        <v>0</v>
      </c>
      <c r="U6788">
        <v>0.7</v>
      </c>
      <c r="V6788" t="s">
        <v>486</v>
      </c>
      <c r="W6788" t="s">
        <v>31</v>
      </c>
      <c r="X6788">
        <v>0</v>
      </c>
      <c r="Y6788" t="str">
        <f>IF(tblRides[[#This Row],[supply_demand_ratio]]&lt;0.8,"Below 0.8",IF(tblRides[[#This Row],[supply_demand_ratio]]&lt;1,"Between 0.8-1.0",IF(tblRides[[#This Row],[supply_demand_ratio]]&lt;=1.2,"Between 1.0-1.2","Above 1.2")))</f>
        <v>Above 1.2</v>
      </c>
    </row>
    <row r="6789" spans="1:25" x14ac:dyDescent="0.3">
      <c r="A6789" t="s">
        <v>6844</v>
      </c>
      <c r="B6789" s="1">
        <v>46083.530555555553</v>
      </c>
      <c r="C6789" s="2">
        <v>46083</v>
      </c>
      <c r="D6789">
        <v>12</v>
      </c>
      <c r="E6789" t="s">
        <v>43</v>
      </c>
      <c r="F6789" t="s">
        <v>26</v>
      </c>
      <c r="G6789">
        <v>3.1</v>
      </c>
      <c r="H6789">
        <v>85.73</v>
      </c>
      <c r="I6789">
        <v>84.13</v>
      </c>
      <c r="J6789">
        <v>1.1000000000000001</v>
      </c>
      <c r="K6789">
        <v>4.9000000000000004</v>
      </c>
      <c r="L6789">
        <v>6.4</v>
      </c>
      <c r="M6789">
        <v>69</v>
      </c>
      <c r="N6789" t="s">
        <v>41</v>
      </c>
      <c r="O6789">
        <v>2.2000000000000002</v>
      </c>
      <c r="P6789" t="s">
        <v>28</v>
      </c>
      <c r="Q6789" t="s">
        <v>29</v>
      </c>
      <c r="R6789">
        <v>4.51</v>
      </c>
      <c r="S6789">
        <v>2</v>
      </c>
      <c r="T6789">
        <v>-1.6</v>
      </c>
      <c r="U6789">
        <v>1.5</v>
      </c>
      <c r="V6789" t="s">
        <v>486</v>
      </c>
      <c r="W6789" t="s">
        <v>31</v>
      </c>
      <c r="X6789">
        <v>1</v>
      </c>
      <c r="Y6789" t="str">
        <f>IF(tblRides[[#This Row],[supply_demand_ratio]]&lt;0.8,"Below 0.8",IF(tblRides[[#This Row],[supply_demand_ratio]]&lt;1,"Between 0.8-1.0",IF(tblRides[[#This Row],[supply_demand_ratio]]&lt;=1.2,"Between 1.0-1.2","Above 1.2")))</f>
        <v>Above 1.2</v>
      </c>
    </row>
    <row r="6790" spans="1:25" x14ac:dyDescent="0.3">
      <c r="A6790" t="s">
        <v>6845</v>
      </c>
      <c r="B6790" s="1">
        <v>46083.556250000001</v>
      </c>
      <c r="C6790" s="2">
        <v>46083</v>
      </c>
      <c r="D6790">
        <v>13</v>
      </c>
      <c r="E6790" t="s">
        <v>36</v>
      </c>
      <c r="F6790" t="s">
        <v>26</v>
      </c>
      <c r="G6790">
        <v>0.8</v>
      </c>
      <c r="H6790">
        <v>51.22</v>
      </c>
      <c r="I6790">
        <v>51.36</v>
      </c>
      <c r="J6790">
        <v>1</v>
      </c>
      <c r="K6790">
        <v>3.4</v>
      </c>
      <c r="L6790">
        <v>6.7</v>
      </c>
      <c r="M6790">
        <v>122</v>
      </c>
      <c r="N6790" t="s">
        <v>41</v>
      </c>
      <c r="O6790">
        <v>2.2000000000000002</v>
      </c>
      <c r="P6790" t="s">
        <v>28</v>
      </c>
      <c r="Q6790" t="s">
        <v>29</v>
      </c>
      <c r="R6790">
        <v>4.71</v>
      </c>
      <c r="S6790">
        <v>64</v>
      </c>
      <c r="T6790">
        <v>0.14000000000000001</v>
      </c>
      <c r="U6790">
        <v>3.3</v>
      </c>
      <c r="V6790" t="s">
        <v>486</v>
      </c>
      <c r="W6790" t="s">
        <v>31</v>
      </c>
      <c r="X6790">
        <v>1</v>
      </c>
      <c r="Y6790" t="str">
        <f>IF(tblRides[[#This Row],[supply_demand_ratio]]&lt;0.8,"Below 0.8",IF(tblRides[[#This Row],[supply_demand_ratio]]&lt;1,"Between 0.8-1.0",IF(tblRides[[#This Row],[supply_demand_ratio]]&lt;=1.2,"Between 1.0-1.2","Above 1.2")))</f>
        <v>Above 1.2</v>
      </c>
    </row>
    <row r="6791" spans="1:25" x14ac:dyDescent="0.3">
      <c r="A6791" t="s">
        <v>6846</v>
      </c>
      <c r="B6791" s="1">
        <v>46083.568749999999</v>
      </c>
      <c r="C6791" s="2">
        <v>46083</v>
      </c>
      <c r="D6791">
        <v>13</v>
      </c>
      <c r="E6791" t="s">
        <v>25</v>
      </c>
      <c r="F6791" t="s">
        <v>26</v>
      </c>
      <c r="G6791">
        <v>1.6</v>
      </c>
      <c r="H6791">
        <v>74.66</v>
      </c>
      <c r="J6791">
        <v>1.1000000000000001</v>
      </c>
      <c r="K6791">
        <v>5.3</v>
      </c>
      <c r="L6791">
        <v>13.5</v>
      </c>
      <c r="M6791">
        <v>92</v>
      </c>
      <c r="N6791" t="s">
        <v>27</v>
      </c>
      <c r="O6791">
        <v>0.755</v>
      </c>
      <c r="P6791" t="s">
        <v>58</v>
      </c>
      <c r="Q6791" t="s">
        <v>59</v>
      </c>
      <c r="R6791">
        <v>4.71</v>
      </c>
      <c r="S6791">
        <v>5</v>
      </c>
      <c r="U6791">
        <v>8.1999999999999993</v>
      </c>
      <c r="V6791" t="s">
        <v>486</v>
      </c>
      <c r="W6791" t="s">
        <v>45</v>
      </c>
      <c r="X6791">
        <v>0</v>
      </c>
      <c r="Y6791" t="str">
        <f>IF(tblRides[[#This Row],[supply_demand_ratio]]&lt;0.8,"Below 0.8",IF(tblRides[[#This Row],[supply_demand_ratio]]&lt;1,"Between 0.8-1.0",IF(tblRides[[#This Row],[supply_demand_ratio]]&lt;=1.2,"Between 1.0-1.2","Above 1.2")))</f>
        <v>Below 0.8</v>
      </c>
    </row>
    <row r="6792" spans="1:25" x14ac:dyDescent="0.3">
      <c r="A6792" t="s">
        <v>6847</v>
      </c>
      <c r="B6792" s="1">
        <v>46083.581944444442</v>
      </c>
      <c r="C6792" s="2">
        <v>46083</v>
      </c>
      <c r="D6792">
        <v>13</v>
      </c>
      <c r="E6792" t="s">
        <v>36</v>
      </c>
      <c r="F6792" t="s">
        <v>26</v>
      </c>
      <c r="G6792">
        <v>9.5</v>
      </c>
      <c r="H6792">
        <v>169.97</v>
      </c>
      <c r="I6792">
        <v>163.24</v>
      </c>
      <c r="J6792">
        <v>1</v>
      </c>
      <c r="K6792">
        <v>6.3</v>
      </c>
      <c r="L6792">
        <v>5.2</v>
      </c>
      <c r="M6792">
        <v>113</v>
      </c>
      <c r="N6792" t="s">
        <v>27</v>
      </c>
      <c r="O6792">
        <v>1.1359999999999999</v>
      </c>
      <c r="P6792" t="s">
        <v>28</v>
      </c>
      <c r="Q6792" t="s">
        <v>29</v>
      </c>
      <c r="R6792">
        <v>4.99</v>
      </c>
      <c r="S6792">
        <v>2</v>
      </c>
      <c r="T6792">
        <v>-6.73</v>
      </c>
      <c r="U6792">
        <v>-1.1000000000000001</v>
      </c>
      <c r="V6792" t="s">
        <v>486</v>
      </c>
      <c r="W6792" t="s">
        <v>45</v>
      </c>
      <c r="X6792">
        <v>1</v>
      </c>
      <c r="Y6792" t="str">
        <f>IF(tblRides[[#This Row],[supply_demand_ratio]]&lt;0.8,"Below 0.8",IF(tblRides[[#This Row],[supply_demand_ratio]]&lt;1,"Between 0.8-1.0",IF(tblRides[[#This Row],[supply_demand_ratio]]&lt;=1.2,"Between 1.0-1.2","Above 1.2")))</f>
        <v>Between 1.0-1.2</v>
      </c>
    </row>
    <row r="6793" spans="1:25" x14ac:dyDescent="0.3">
      <c r="A6793" t="s">
        <v>6848</v>
      </c>
      <c r="B6793" s="1">
        <v>46083.592361111114</v>
      </c>
      <c r="C6793" s="2">
        <v>46083</v>
      </c>
      <c r="D6793">
        <v>14</v>
      </c>
      <c r="E6793" t="s">
        <v>33</v>
      </c>
      <c r="F6793" t="s">
        <v>26</v>
      </c>
      <c r="G6793">
        <v>1.8</v>
      </c>
      <c r="H6793">
        <v>62.64</v>
      </c>
      <c r="I6793">
        <v>59.27</v>
      </c>
      <c r="J6793">
        <v>1</v>
      </c>
      <c r="K6793">
        <v>2.6</v>
      </c>
      <c r="L6793">
        <v>1.1000000000000001</v>
      </c>
      <c r="M6793">
        <v>96</v>
      </c>
      <c r="N6793" t="s">
        <v>41</v>
      </c>
      <c r="O6793">
        <v>1.258</v>
      </c>
      <c r="P6793" t="s">
        <v>28</v>
      </c>
      <c r="Q6793" t="s">
        <v>29</v>
      </c>
      <c r="R6793">
        <v>4.24</v>
      </c>
      <c r="S6793">
        <v>69</v>
      </c>
      <c r="T6793">
        <v>-3.37</v>
      </c>
      <c r="U6793">
        <v>-1.5</v>
      </c>
      <c r="V6793" t="s">
        <v>486</v>
      </c>
      <c r="W6793" t="s">
        <v>31</v>
      </c>
      <c r="X6793">
        <v>1</v>
      </c>
      <c r="Y6793" t="str">
        <f>IF(tblRides[[#This Row],[supply_demand_ratio]]&lt;0.8,"Below 0.8",IF(tblRides[[#This Row],[supply_demand_ratio]]&lt;1,"Between 0.8-1.0",IF(tblRides[[#This Row],[supply_demand_ratio]]&lt;=1.2,"Between 1.0-1.2","Above 1.2")))</f>
        <v>Above 1.2</v>
      </c>
    </row>
    <row r="6794" spans="1:25" x14ac:dyDescent="0.3">
      <c r="A6794" t="s">
        <v>6849</v>
      </c>
      <c r="B6794" s="1">
        <v>46083.599305555559</v>
      </c>
      <c r="C6794" s="2">
        <v>46083</v>
      </c>
      <c r="D6794">
        <v>14</v>
      </c>
      <c r="E6794" t="s">
        <v>33</v>
      </c>
      <c r="F6794" t="s">
        <v>26</v>
      </c>
      <c r="G6794">
        <v>3.4</v>
      </c>
      <c r="H6794">
        <v>93.72</v>
      </c>
      <c r="I6794">
        <v>95.65</v>
      </c>
      <c r="J6794">
        <v>1</v>
      </c>
      <c r="K6794">
        <v>4.5999999999999996</v>
      </c>
      <c r="L6794">
        <v>6.8</v>
      </c>
      <c r="M6794">
        <v>97</v>
      </c>
      <c r="N6794" t="s">
        <v>27</v>
      </c>
      <c r="O6794">
        <v>1.0920000000000001</v>
      </c>
      <c r="P6794" t="s">
        <v>28</v>
      </c>
      <c r="Q6794" t="s">
        <v>29</v>
      </c>
      <c r="R6794">
        <v>4.3</v>
      </c>
      <c r="S6794">
        <v>4</v>
      </c>
      <c r="T6794">
        <v>1.93</v>
      </c>
      <c r="U6794">
        <v>2.2000000000000002</v>
      </c>
      <c r="V6794" t="s">
        <v>486</v>
      </c>
      <c r="W6794" t="s">
        <v>31</v>
      </c>
      <c r="X6794">
        <v>1</v>
      </c>
      <c r="Y6794" t="str">
        <f>IF(tblRides[[#This Row],[supply_demand_ratio]]&lt;0.8,"Below 0.8",IF(tblRides[[#This Row],[supply_demand_ratio]]&lt;1,"Between 0.8-1.0",IF(tblRides[[#This Row],[supply_demand_ratio]]&lt;=1.2,"Between 1.0-1.2","Above 1.2")))</f>
        <v>Between 1.0-1.2</v>
      </c>
    </row>
    <row r="6795" spans="1:25" x14ac:dyDescent="0.3">
      <c r="A6795" t="s">
        <v>6850</v>
      </c>
      <c r="B6795" s="1">
        <v>46083.613888888889</v>
      </c>
      <c r="C6795" s="2">
        <v>46083</v>
      </c>
      <c r="D6795">
        <v>14</v>
      </c>
      <c r="E6795" t="s">
        <v>25</v>
      </c>
      <c r="F6795" t="s">
        <v>26</v>
      </c>
      <c r="G6795">
        <v>5</v>
      </c>
      <c r="H6795">
        <v>123.87</v>
      </c>
      <c r="I6795">
        <v>118.28</v>
      </c>
      <c r="J6795">
        <v>1</v>
      </c>
      <c r="K6795">
        <v>2</v>
      </c>
      <c r="L6795">
        <v>3.3</v>
      </c>
      <c r="M6795">
        <v>138</v>
      </c>
      <c r="N6795" t="s">
        <v>27</v>
      </c>
      <c r="O6795">
        <v>1.242</v>
      </c>
      <c r="P6795" t="s">
        <v>28</v>
      </c>
      <c r="Q6795" t="s">
        <v>29</v>
      </c>
      <c r="R6795">
        <v>4.59</v>
      </c>
      <c r="S6795">
        <v>1</v>
      </c>
      <c r="T6795">
        <v>-5.59</v>
      </c>
      <c r="U6795">
        <v>1.3</v>
      </c>
      <c r="V6795" t="s">
        <v>486</v>
      </c>
      <c r="W6795" t="s">
        <v>31</v>
      </c>
      <c r="X6795">
        <v>1</v>
      </c>
      <c r="Y6795" t="str">
        <f>IF(tblRides[[#This Row],[supply_demand_ratio]]&lt;0.8,"Below 0.8",IF(tblRides[[#This Row],[supply_demand_ratio]]&lt;1,"Between 0.8-1.0",IF(tblRides[[#This Row],[supply_demand_ratio]]&lt;=1.2,"Between 1.0-1.2","Above 1.2")))</f>
        <v>Above 1.2</v>
      </c>
    </row>
    <row r="6796" spans="1:25" x14ac:dyDescent="0.3">
      <c r="A6796" t="s">
        <v>6851</v>
      </c>
      <c r="B6796" s="1">
        <v>46083.615972222222</v>
      </c>
      <c r="C6796" s="2">
        <v>46083</v>
      </c>
      <c r="D6796">
        <v>14</v>
      </c>
      <c r="E6796" t="s">
        <v>33</v>
      </c>
      <c r="F6796" t="s">
        <v>26</v>
      </c>
      <c r="G6796">
        <v>2.4</v>
      </c>
      <c r="H6796">
        <v>78.790000000000006</v>
      </c>
      <c r="I6796">
        <v>75.83</v>
      </c>
      <c r="J6796">
        <v>1</v>
      </c>
      <c r="K6796">
        <v>5</v>
      </c>
      <c r="L6796">
        <v>8.9</v>
      </c>
      <c r="M6796">
        <v>98</v>
      </c>
      <c r="N6796" t="s">
        <v>41</v>
      </c>
      <c r="O6796">
        <v>1.462</v>
      </c>
      <c r="P6796" t="s">
        <v>28</v>
      </c>
      <c r="Q6796" t="s">
        <v>29</v>
      </c>
      <c r="R6796">
        <v>4.9000000000000004</v>
      </c>
      <c r="S6796">
        <v>2</v>
      </c>
      <c r="T6796">
        <v>-2.96</v>
      </c>
      <c r="U6796">
        <v>3.9</v>
      </c>
      <c r="V6796" t="s">
        <v>486</v>
      </c>
      <c r="W6796" t="s">
        <v>31</v>
      </c>
      <c r="X6796">
        <v>1</v>
      </c>
      <c r="Y6796" t="str">
        <f>IF(tblRides[[#This Row],[supply_demand_ratio]]&lt;0.8,"Below 0.8",IF(tblRides[[#This Row],[supply_demand_ratio]]&lt;1,"Between 0.8-1.0",IF(tblRides[[#This Row],[supply_demand_ratio]]&lt;=1.2,"Between 1.0-1.2","Above 1.2")))</f>
        <v>Above 1.2</v>
      </c>
    </row>
    <row r="6797" spans="1:25" x14ac:dyDescent="0.3">
      <c r="A6797" t="s">
        <v>6852</v>
      </c>
      <c r="B6797" s="1">
        <v>46083.621527777781</v>
      </c>
      <c r="C6797" s="2">
        <v>46083</v>
      </c>
      <c r="D6797">
        <v>14</v>
      </c>
      <c r="E6797" t="s">
        <v>36</v>
      </c>
      <c r="F6797" t="s">
        <v>34</v>
      </c>
      <c r="G6797">
        <v>8.9</v>
      </c>
      <c r="H6797">
        <v>157.79</v>
      </c>
      <c r="J6797">
        <v>1</v>
      </c>
      <c r="K6797">
        <v>7.6</v>
      </c>
      <c r="L6797">
        <v>7.2</v>
      </c>
      <c r="M6797">
        <v>97</v>
      </c>
      <c r="N6797" t="s">
        <v>27</v>
      </c>
      <c r="O6797">
        <v>0.92</v>
      </c>
      <c r="P6797" t="s">
        <v>58</v>
      </c>
      <c r="Q6797" t="s">
        <v>59</v>
      </c>
      <c r="R6797">
        <v>4.78</v>
      </c>
      <c r="S6797">
        <v>0</v>
      </c>
      <c r="U6797">
        <v>-0.4</v>
      </c>
      <c r="V6797" t="s">
        <v>486</v>
      </c>
      <c r="W6797" t="s">
        <v>45</v>
      </c>
      <c r="X6797">
        <v>0</v>
      </c>
      <c r="Y6797" t="str">
        <f>IF(tblRides[[#This Row],[supply_demand_ratio]]&lt;0.8,"Below 0.8",IF(tblRides[[#This Row],[supply_demand_ratio]]&lt;1,"Between 0.8-1.0",IF(tblRides[[#This Row],[supply_demand_ratio]]&lt;=1.2,"Between 1.0-1.2","Above 1.2")))</f>
        <v>Between 0.8-1.0</v>
      </c>
    </row>
    <row r="6798" spans="1:25" x14ac:dyDescent="0.3">
      <c r="A6798" t="s">
        <v>6853</v>
      </c>
      <c r="B6798" s="1">
        <v>46083.654166666667</v>
      </c>
      <c r="C6798" s="2">
        <v>46083</v>
      </c>
      <c r="D6798">
        <v>15</v>
      </c>
      <c r="E6798" t="s">
        <v>33</v>
      </c>
      <c r="F6798" t="s">
        <v>26</v>
      </c>
      <c r="G6798">
        <v>12.1</v>
      </c>
      <c r="H6798">
        <v>225.54</v>
      </c>
      <c r="I6798">
        <v>231.99</v>
      </c>
      <c r="J6798">
        <v>1</v>
      </c>
      <c r="K6798">
        <v>6.3</v>
      </c>
      <c r="L6798">
        <v>4.5999999999999996</v>
      </c>
      <c r="M6798">
        <v>94</v>
      </c>
      <c r="N6798" t="s">
        <v>41</v>
      </c>
      <c r="O6798">
        <v>1.413</v>
      </c>
      <c r="P6798" t="s">
        <v>28</v>
      </c>
      <c r="Q6798" t="s">
        <v>29</v>
      </c>
      <c r="R6798">
        <v>4.72</v>
      </c>
      <c r="S6798">
        <v>8</v>
      </c>
      <c r="T6798">
        <v>6.45</v>
      </c>
      <c r="U6798">
        <v>-1.7</v>
      </c>
      <c r="V6798" t="s">
        <v>486</v>
      </c>
      <c r="W6798" t="s">
        <v>45</v>
      </c>
      <c r="X6798">
        <v>1</v>
      </c>
      <c r="Y6798" t="str">
        <f>IF(tblRides[[#This Row],[supply_demand_ratio]]&lt;0.8,"Below 0.8",IF(tblRides[[#This Row],[supply_demand_ratio]]&lt;1,"Between 0.8-1.0",IF(tblRides[[#This Row],[supply_demand_ratio]]&lt;=1.2,"Between 1.0-1.2","Above 1.2")))</f>
        <v>Above 1.2</v>
      </c>
    </row>
    <row r="6799" spans="1:25" x14ac:dyDescent="0.3">
      <c r="A6799" t="s">
        <v>6854</v>
      </c>
      <c r="B6799" s="1">
        <v>46083.67291666667</v>
      </c>
      <c r="C6799" s="2">
        <v>46083</v>
      </c>
      <c r="D6799">
        <v>16</v>
      </c>
      <c r="E6799" t="s">
        <v>43</v>
      </c>
      <c r="F6799" t="s">
        <v>26</v>
      </c>
      <c r="G6799">
        <v>1.9</v>
      </c>
      <c r="H6799">
        <v>70.3</v>
      </c>
      <c r="I6799">
        <v>63.33</v>
      </c>
      <c r="J6799">
        <v>1.1000000000000001</v>
      </c>
      <c r="K6799">
        <v>4.4000000000000004</v>
      </c>
      <c r="L6799">
        <v>7.5</v>
      </c>
      <c r="M6799">
        <v>64</v>
      </c>
      <c r="N6799" t="s">
        <v>41</v>
      </c>
      <c r="O6799">
        <v>1.5209999999999999</v>
      </c>
      <c r="P6799" t="s">
        <v>28</v>
      </c>
      <c r="Q6799" t="s">
        <v>29</v>
      </c>
      <c r="R6799">
        <v>4.99</v>
      </c>
      <c r="S6799">
        <v>3</v>
      </c>
      <c r="T6799">
        <v>-6.97</v>
      </c>
      <c r="U6799">
        <v>3.1</v>
      </c>
      <c r="V6799" t="s">
        <v>486</v>
      </c>
      <c r="W6799" t="s">
        <v>31</v>
      </c>
      <c r="X6799">
        <v>1</v>
      </c>
      <c r="Y6799" t="str">
        <f>IF(tblRides[[#This Row],[supply_demand_ratio]]&lt;0.8,"Below 0.8",IF(tblRides[[#This Row],[supply_demand_ratio]]&lt;1,"Between 0.8-1.0",IF(tblRides[[#This Row],[supply_demand_ratio]]&lt;=1.2,"Between 1.0-1.2","Above 1.2")))</f>
        <v>Above 1.2</v>
      </c>
    </row>
    <row r="6800" spans="1:25" x14ac:dyDescent="0.3">
      <c r="A6800" t="s">
        <v>6855</v>
      </c>
      <c r="B6800" s="1">
        <v>46083.673611111109</v>
      </c>
      <c r="C6800" s="2">
        <v>46083</v>
      </c>
      <c r="D6800">
        <v>16</v>
      </c>
      <c r="E6800" t="s">
        <v>25</v>
      </c>
      <c r="F6800" t="s">
        <v>34</v>
      </c>
      <c r="G6800">
        <v>1.7</v>
      </c>
      <c r="H6800">
        <v>75.319999999999993</v>
      </c>
      <c r="I6800">
        <v>74.11</v>
      </c>
      <c r="J6800">
        <v>1.1000000000000001</v>
      </c>
      <c r="K6800">
        <v>5.6</v>
      </c>
      <c r="L6800">
        <v>6.7</v>
      </c>
      <c r="M6800">
        <v>102</v>
      </c>
      <c r="N6800" t="s">
        <v>27</v>
      </c>
      <c r="O6800">
        <v>0.77300000000000002</v>
      </c>
      <c r="P6800" t="s">
        <v>28</v>
      </c>
      <c r="Q6800" t="s">
        <v>29</v>
      </c>
      <c r="R6800">
        <v>4.5599999999999996</v>
      </c>
      <c r="S6800">
        <v>0</v>
      </c>
      <c r="T6800">
        <v>-1.21</v>
      </c>
      <c r="U6800">
        <v>1.1000000000000001</v>
      </c>
      <c r="V6800" t="s">
        <v>486</v>
      </c>
      <c r="W6800" t="s">
        <v>45</v>
      </c>
      <c r="X6800">
        <v>1</v>
      </c>
      <c r="Y6800" t="str">
        <f>IF(tblRides[[#This Row],[supply_demand_ratio]]&lt;0.8,"Below 0.8",IF(tblRides[[#This Row],[supply_demand_ratio]]&lt;1,"Between 0.8-1.0",IF(tblRides[[#This Row],[supply_demand_ratio]]&lt;=1.2,"Between 1.0-1.2","Above 1.2")))</f>
        <v>Below 0.8</v>
      </c>
    </row>
    <row r="6801" spans="1:25" x14ac:dyDescent="0.3">
      <c r="A6801" t="s">
        <v>6856</v>
      </c>
      <c r="B6801" s="1">
        <v>46083.677083333336</v>
      </c>
      <c r="C6801" s="2">
        <v>46083</v>
      </c>
      <c r="D6801">
        <v>16</v>
      </c>
      <c r="E6801" t="s">
        <v>25</v>
      </c>
      <c r="F6801" t="s">
        <v>26</v>
      </c>
      <c r="G6801">
        <v>4</v>
      </c>
      <c r="H6801">
        <v>111.8</v>
      </c>
      <c r="I6801">
        <v>116.04</v>
      </c>
      <c r="J6801">
        <v>1.1000000000000001</v>
      </c>
      <c r="K6801">
        <v>9.9</v>
      </c>
      <c r="L6801">
        <v>14</v>
      </c>
      <c r="M6801">
        <v>105</v>
      </c>
      <c r="N6801" t="s">
        <v>27</v>
      </c>
      <c r="O6801">
        <v>0.78800000000000003</v>
      </c>
      <c r="P6801" t="s">
        <v>28</v>
      </c>
      <c r="Q6801" t="s">
        <v>29</v>
      </c>
      <c r="R6801">
        <v>4.6100000000000003</v>
      </c>
      <c r="S6801">
        <v>8</v>
      </c>
      <c r="T6801">
        <v>4.24</v>
      </c>
      <c r="U6801">
        <v>4.0999999999999996</v>
      </c>
      <c r="V6801" t="s">
        <v>486</v>
      </c>
      <c r="W6801" t="s">
        <v>45</v>
      </c>
      <c r="X6801">
        <v>1</v>
      </c>
      <c r="Y6801" t="str">
        <f>IF(tblRides[[#This Row],[supply_demand_ratio]]&lt;0.8,"Below 0.8",IF(tblRides[[#This Row],[supply_demand_ratio]]&lt;1,"Between 0.8-1.0",IF(tblRides[[#This Row],[supply_demand_ratio]]&lt;=1.2,"Between 1.0-1.2","Above 1.2")))</f>
        <v>Below 0.8</v>
      </c>
    </row>
    <row r="6802" spans="1:25" x14ac:dyDescent="0.3">
      <c r="A6802" t="s">
        <v>6857</v>
      </c>
      <c r="B6802" s="1">
        <v>46083.7</v>
      </c>
      <c r="C6802" s="2">
        <v>46083</v>
      </c>
      <c r="D6802">
        <v>16</v>
      </c>
      <c r="E6802" t="s">
        <v>36</v>
      </c>
      <c r="F6802" t="s">
        <v>26</v>
      </c>
      <c r="G6802">
        <v>10</v>
      </c>
      <c r="H6802">
        <v>192.5</v>
      </c>
      <c r="J6802">
        <v>1</v>
      </c>
      <c r="K6802">
        <v>6.3</v>
      </c>
      <c r="L6802">
        <v>7.2</v>
      </c>
      <c r="M6802">
        <v>108</v>
      </c>
      <c r="N6802" t="s">
        <v>27</v>
      </c>
      <c r="O6802">
        <v>1.0529999999999999</v>
      </c>
      <c r="P6802" t="s">
        <v>37</v>
      </c>
      <c r="Q6802" t="s">
        <v>38</v>
      </c>
      <c r="R6802">
        <v>4.83</v>
      </c>
      <c r="S6802">
        <v>28</v>
      </c>
      <c r="U6802">
        <v>0.9</v>
      </c>
      <c r="V6802" t="s">
        <v>486</v>
      </c>
      <c r="W6802" t="s">
        <v>45</v>
      </c>
      <c r="X6802">
        <v>0</v>
      </c>
      <c r="Y6802" t="str">
        <f>IF(tblRides[[#This Row],[supply_demand_ratio]]&lt;0.8,"Below 0.8",IF(tblRides[[#This Row],[supply_demand_ratio]]&lt;1,"Between 0.8-1.0",IF(tblRides[[#This Row],[supply_demand_ratio]]&lt;=1.2,"Between 1.0-1.2","Above 1.2")))</f>
        <v>Between 1.0-1.2</v>
      </c>
    </row>
    <row r="6803" spans="1:25" x14ac:dyDescent="0.3">
      <c r="A6803" t="s">
        <v>6858</v>
      </c>
      <c r="B6803" s="1">
        <v>46083.70208333333</v>
      </c>
      <c r="C6803" s="2">
        <v>46083</v>
      </c>
      <c r="D6803">
        <v>16</v>
      </c>
      <c r="E6803" t="s">
        <v>43</v>
      </c>
      <c r="F6803" t="s">
        <v>26</v>
      </c>
      <c r="G6803">
        <v>9.8000000000000007</v>
      </c>
      <c r="H6803">
        <v>193.51</v>
      </c>
      <c r="I6803">
        <v>195.54</v>
      </c>
      <c r="J6803">
        <v>1.1000000000000001</v>
      </c>
      <c r="K6803">
        <v>5.0999999999999996</v>
      </c>
      <c r="L6803">
        <v>6.3</v>
      </c>
      <c r="M6803">
        <v>59</v>
      </c>
      <c r="N6803" t="s">
        <v>41</v>
      </c>
      <c r="O6803">
        <v>1.4790000000000001</v>
      </c>
      <c r="P6803" t="s">
        <v>28</v>
      </c>
      <c r="Q6803" t="s">
        <v>29</v>
      </c>
      <c r="R6803">
        <v>4.79</v>
      </c>
      <c r="S6803">
        <v>10</v>
      </c>
      <c r="T6803">
        <v>2.0299999999999998</v>
      </c>
      <c r="U6803">
        <v>1.2</v>
      </c>
      <c r="V6803" t="s">
        <v>486</v>
      </c>
      <c r="W6803" t="s">
        <v>45</v>
      </c>
      <c r="X6803">
        <v>1</v>
      </c>
      <c r="Y6803" t="str">
        <f>IF(tblRides[[#This Row],[supply_demand_ratio]]&lt;0.8,"Below 0.8",IF(tblRides[[#This Row],[supply_demand_ratio]]&lt;1,"Between 0.8-1.0",IF(tblRides[[#This Row],[supply_demand_ratio]]&lt;=1.2,"Between 1.0-1.2","Above 1.2")))</f>
        <v>Above 1.2</v>
      </c>
    </row>
    <row r="6804" spans="1:25" x14ac:dyDescent="0.3">
      <c r="A6804" t="s">
        <v>6859</v>
      </c>
      <c r="B6804" s="1">
        <v>46083.708333333336</v>
      </c>
      <c r="C6804" s="2">
        <v>46083</v>
      </c>
      <c r="D6804">
        <v>17</v>
      </c>
      <c r="E6804" t="s">
        <v>36</v>
      </c>
      <c r="F6804" t="s">
        <v>26</v>
      </c>
      <c r="G6804">
        <v>1.6</v>
      </c>
      <c r="H6804">
        <v>63.22</v>
      </c>
      <c r="I6804">
        <v>64.38</v>
      </c>
      <c r="J6804">
        <v>1</v>
      </c>
      <c r="K6804">
        <v>6.7</v>
      </c>
      <c r="L6804">
        <v>2.6</v>
      </c>
      <c r="M6804">
        <v>104</v>
      </c>
      <c r="N6804" t="s">
        <v>27</v>
      </c>
      <c r="O6804">
        <v>1.0169999999999999</v>
      </c>
      <c r="P6804" t="s">
        <v>28</v>
      </c>
      <c r="Q6804" t="s">
        <v>29</v>
      </c>
      <c r="R6804">
        <v>4.58</v>
      </c>
      <c r="S6804">
        <v>4</v>
      </c>
      <c r="T6804">
        <v>1.1599999999999999</v>
      </c>
      <c r="U6804">
        <v>-4.0999999999999996</v>
      </c>
      <c r="V6804" t="s">
        <v>486</v>
      </c>
      <c r="W6804" t="s">
        <v>45</v>
      </c>
      <c r="X6804">
        <v>1</v>
      </c>
      <c r="Y6804" t="str">
        <f>IF(tblRides[[#This Row],[supply_demand_ratio]]&lt;0.8,"Below 0.8",IF(tblRides[[#This Row],[supply_demand_ratio]]&lt;1,"Between 0.8-1.0",IF(tblRides[[#This Row],[supply_demand_ratio]]&lt;=1.2,"Between 1.0-1.2","Above 1.2")))</f>
        <v>Between 1.0-1.2</v>
      </c>
    </row>
    <row r="6805" spans="1:25" x14ac:dyDescent="0.3">
      <c r="A6805" t="s">
        <v>6860</v>
      </c>
      <c r="B6805" s="1">
        <v>46083.713194444441</v>
      </c>
      <c r="C6805" s="2">
        <v>46083</v>
      </c>
      <c r="D6805">
        <v>17</v>
      </c>
      <c r="E6805" t="s">
        <v>36</v>
      </c>
      <c r="F6805" t="s">
        <v>34</v>
      </c>
      <c r="G6805">
        <v>8.1</v>
      </c>
      <c r="H6805">
        <v>177.23</v>
      </c>
      <c r="I6805">
        <v>167.57</v>
      </c>
      <c r="J6805">
        <v>1.1000000000000001</v>
      </c>
      <c r="K6805">
        <v>4.8</v>
      </c>
      <c r="L6805">
        <v>3.3</v>
      </c>
      <c r="M6805">
        <v>95</v>
      </c>
      <c r="N6805" t="s">
        <v>27</v>
      </c>
      <c r="O6805">
        <v>0.88700000000000001</v>
      </c>
      <c r="P6805" t="s">
        <v>28</v>
      </c>
      <c r="Q6805" t="s">
        <v>29</v>
      </c>
      <c r="R6805">
        <v>4.6100000000000003</v>
      </c>
      <c r="S6805">
        <v>0</v>
      </c>
      <c r="T6805">
        <v>-9.66</v>
      </c>
      <c r="U6805">
        <v>-1.5</v>
      </c>
      <c r="V6805" t="s">
        <v>486</v>
      </c>
      <c r="W6805" t="s">
        <v>31</v>
      </c>
      <c r="X6805">
        <v>1</v>
      </c>
      <c r="Y6805" t="str">
        <f>IF(tblRides[[#This Row],[supply_demand_ratio]]&lt;0.8,"Below 0.8",IF(tblRides[[#This Row],[supply_demand_ratio]]&lt;1,"Between 0.8-1.0",IF(tblRides[[#This Row],[supply_demand_ratio]]&lt;=1.2,"Between 1.0-1.2","Above 1.2")))</f>
        <v>Between 0.8-1.0</v>
      </c>
    </row>
    <row r="6806" spans="1:25" x14ac:dyDescent="0.3">
      <c r="A6806" t="s">
        <v>6861</v>
      </c>
      <c r="B6806" s="1">
        <v>46083.725694444445</v>
      </c>
      <c r="C6806" s="2">
        <v>46083</v>
      </c>
      <c r="D6806">
        <v>17</v>
      </c>
      <c r="E6806" t="s">
        <v>33</v>
      </c>
      <c r="F6806" t="s">
        <v>34</v>
      </c>
      <c r="G6806">
        <v>5.2</v>
      </c>
      <c r="H6806">
        <v>153.24</v>
      </c>
      <c r="I6806">
        <v>151.47999999999999</v>
      </c>
      <c r="J6806">
        <v>1.4</v>
      </c>
      <c r="K6806">
        <v>8.1</v>
      </c>
      <c r="L6806">
        <v>11.6</v>
      </c>
      <c r="M6806">
        <v>59</v>
      </c>
      <c r="N6806" t="s">
        <v>72</v>
      </c>
      <c r="O6806">
        <v>0.52100000000000002</v>
      </c>
      <c r="P6806" t="s">
        <v>28</v>
      </c>
      <c r="Q6806" t="s">
        <v>29</v>
      </c>
      <c r="R6806">
        <v>4.57</v>
      </c>
      <c r="S6806">
        <v>0</v>
      </c>
      <c r="T6806">
        <v>-1.76</v>
      </c>
      <c r="U6806">
        <v>3.5</v>
      </c>
      <c r="V6806" t="s">
        <v>486</v>
      </c>
      <c r="W6806" t="s">
        <v>45</v>
      </c>
      <c r="X6806">
        <v>1</v>
      </c>
      <c r="Y6806" t="str">
        <f>IF(tblRides[[#This Row],[supply_demand_ratio]]&lt;0.8,"Below 0.8",IF(tblRides[[#This Row],[supply_demand_ratio]]&lt;1,"Between 0.8-1.0",IF(tblRides[[#This Row],[supply_demand_ratio]]&lt;=1.2,"Between 1.0-1.2","Above 1.2")))</f>
        <v>Below 0.8</v>
      </c>
    </row>
    <row r="6807" spans="1:25" x14ac:dyDescent="0.3">
      <c r="A6807" t="s">
        <v>6862</v>
      </c>
      <c r="B6807" s="1">
        <v>46083.727083333331</v>
      </c>
      <c r="C6807" s="2">
        <v>46083</v>
      </c>
      <c r="D6807">
        <v>17</v>
      </c>
      <c r="E6807" t="s">
        <v>33</v>
      </c>
      <c r="F6807" t="s">
        <v>26</v>
      </c>
      <c r="G6807">
        <v>13.2</v>
      </c>
      <c r="H6807">
        <v>206.26</v>
      </c>
      <c r="I6807">
        <v>201.67</v>
      </c>
      <c r="J6807">
        <v>1</v>
      </c>
      <c r="K6807">
        <v>4.4000000000000004</v>
      </c>
      <c r="L6807">
        <v>11.5</v>
      </c>
      <c r="M6807">
        <v>78</v>
      </c>
      <c r="N6807" t="s">
        <v>27</v>
      </c>
      <c r="O6807">
        <v>0.89100000000000001</v>
      </c>
      <c r="P6807" t="s">
        <v>28</v>
      </c>
      <c r="Q6807" t="s">
        <v>29</v>
      </c>
      <c r="R6807">
        <v>4.46</v>
      </c>
      <c r="S6807">
        <v>40</v>
      </c>
      <c r="T6807">
        <v>-4.59</v>
      </c>
      <c r="U6807">
        <v>7.1</v>
      </c>
      <c r="V6807" t="s">
        <v>486</v>
      </c>
      <c r="W6807" t="s">
        <v>31</v>
      </c>
      <c r="X6807">
        <v>1</v>
      </c>
      <c r="Y6807" t="str">
        <f>IF(tblRides[[#This Row],[supply_demand_ratio]]&lt;0.8,"Below 0.8",IF(tblRides[[#This Row],[supply_demand_ratio]]&lt;1,"Between 0.8-1.0",IF(tblRides[[#This Row],[supply_demand_ratio]]&lt;=1.2,"Between 1.0-1.2","Above 1.2")))</f>
        <v>Between 0.8-1.0</v>
      </c>
    </row>
    <row r="6808" spans="1:25" x14ac:dyDescent="0.3">
      <c r="A6808" t="s">
        <v>6863</v>
      </c>
      <c r="B6808" s="1">
        <v>46083.729166666664</v>
      </c>
      <c r="C6808" s="2">
        <v>46083</v>
      </c>
      <c r="D6808">
        <v>17</v>
      </c>
      <c r="E6808" t="s">
        <v>33</v>
      </c>
      <c r="F6808" t="s">
        <v>34</v>
      </c>
      <c r="G6808">
        <v>2.9</v>
      </c>
      <c r="H6808">
        <v>102.97</v>
      </c>
      <c r="I6808">
        <v>103.55</v>
      </c>
      <c r="J6808">
        <v>1.2</v>
      </c>
      <c r="K6808">
        <v>8.4</v>
      </c>
      <c r="L6808">
        <v>13.6</v>
      </c>
      <c r="M6808">
        <v>74</v>
      </c>
      <c r="N6808" t="s">
        <v>27</v>
      </c>
      <c r="O6808">
        <v>0.79400000000000004</v>
      </c>
      <c r="P6808" t="s">
        <v>28</v>
      </c>
      <c r="Q6808" t="s">
        <v>29</v>
      </c>
      <c r="R6808">
        <v>4.6100000000000003</v>
      </c>
      <c r="S6808">
        <v>0</v>
      </c>
      <c r="T6808">
        <v>0.57999999999999996</v>
      </c>
      <c r="U6808">
        <v>5.2</v>
      </c>
      <c r="V6808" t="s">
        <v>486</v>
      </c>
      <c r="W6808" t="s">
        <v>45</v>
      </c>
      <c r="X6808">
        <v>1</v>
      </c>
      <c r="Y6808" t="str">
        <f>IF(tblRides[[#This Row],[supply_demand_ratio]]&lt;0.8,"Below 0.8",IF(tblRides[[#This Row],[supply_demand_ratio]]&lt;1,"Between 0.8-1.0",IF(tblRides[[#This Row],[supply_demand_ratio]]&lt;=1.2,"Between 1.0-1.2","Above 1.2")))</f>
        <v>Below 0.8</v>
      </c>
    </row>
    <row r="6809" spans="1:25" x14ac:dyDescent="0.3">
      <c r="A6809" t="s">
        <v>6864</v>
      </c>
      <c r="B6809" s="1">
        <v>46083.732638888891</v>
      </c>
      <c r="C6809" s="2">
        <v>46083</v>
      </c>
      <c r="D6809">
        <v>17</v>
      </c>
      <c r="E6809" t="s">
        <v>33</v>
      </c>
      <c r="F6809" t="s">
        <v>26</v>
      </c>
      <c r="G6809">
        <v>2.2999999999999998</v>
      </c>
      <c r="H6809">
        <v>71.55</v>
      </c>
      <c r="I6809">
        <v>72.87</v>
      </c>
      <c r="J6809">
        <v>1</v>
      </c>
      <c r="K6809">
        <v>3.4</v>
      </c>
      <c r="L6809">
        <v>9.4</v>
      </c>
      <c r="M6809">
        <v>83</v>
      </c>
      <c r="N6809" t="s">
        <v>41</v>
      </c>
      <c r="O6809">
        <v>1.145</v>
      </c>
      <c r="P6809" t="s">
        <v>28</v>
      </c>
      <c r="Q6809" t="s">
        <v>29</v>
      </c>
      <c r="R6809">
        <v>4.32</v>
      </c>
      <c r="S6809">
        <v>23</v>
      </c>
      <c r="T6809">
        <v>1.32</v>
      </c>
      <c r="U6809">
        <v>6</v>
      </c>
      <c r="V6809" t="s">
        <v>486</v>
      </c>
      <c r="W6809" t="s">
        <v>31</v>
      </c>
      <c r="X6809">
        <v>1</v>
      </c>
      <c r="Y6809" t="str">
        <f>IF(tblRides[[#This Row],[supply_demand_ratio]]&lt;0.8,"Below 0.8",IF(tblRides[[#This Row],[supply_demand_ratio]]&lt;1,"Between 0.8-1.0",IF(tblRides[[#This Row],[supply_demand_ratio]]&lt;=1.2,"Between 1.0-1.2","Above 1.2")))</f>
        <v>Between 1.0-1.2</v>
      </c>
    </row>
    <row r="6810" spans="1:25" x14ac:dyDescent="0.3">
      <c r="A6810" t="s">
        <v>6865</v>
      </c>
      <c r="B6810" s="1">
        <v>46083.738194444442</v>
      </c>
      <c r="C6810" s="2">
        <v>46083</v>
      </c>
      <c r="D6810">
        <v>17</v>
      </c>
      <c r="E6810" t="s">
        <v>25</v>
      </c>
      <c r="F6810" t="s">
        <v>26</v>
      </c>
      <c r="G6810">
        <v>10.3</v>
      </c>
      <c r="H6810">
        <v>277.33</v>
      </c>
      <c r="I6810">
        <v>280.17</v>
      </c>
      <c r="J6810">
        <v>1.4</v>
      </c>
      <c r="K6810">
        <v>7.6</v>
      </c>
      <c r="L6810">
        <v>8.3000000000000007</v>
      </c>
      <c r="M6810">
        <v>107</v>
      </c>
      <c r="N6810" t="s">
        <v>72</v>
      </c>
      <c r="O6810">
        <v>0.58599999999999997</v>
      </c>
      <c r="P6810" t="s">
        <v>28</v>
      </c>
      <c r="Q6810" t="s">
        <v>29</v>
      </c>
      <c r="R6810">
        <v>4.6900000000000004</v>
      </c>
      <c r="S6810">
        <v>5</v>
      </c>
      <c r="T6810">
        <v>2.84</v>
      </c>
      <c r="U6810">
        <v>0.7</v>
      </c>
      <c r="V6810" t="s">
        <v>486</v>
      </c>
      <c r="W6810" t="s">
        <v>45</v>
      </c>
      <c r="X6810">
        <v>1</v>
      </c>
      <c r="Y6810" t="str">
        <f>IF(tblRides[[#This Row],[supply_demand_ratio]]&lt;0.8,"Below 0.8",IF(tblRides[[#This Row],[supply_demand_ratio]]&lt;1,"Between 0.8-1.0",IF(tblRides[[#This Row],[supply_demand_ratio]]&lt;=1.2,"Between 1.0-1.2","Above 1.2")))</f>
        <v>Below 0.8</v>
      </c>
    </row>
    <row r="6811" spans="1:25" x14ac:dyDescent="0.3">
      <c r="A6811" t="s">
        <v>6866</v>
      </c>
      <c r="B6811" s="1">
        <v>46083.742361111108</v>
      </c>
      <c r="C6811" s="2">
        <v>46083</v>
      </c>
      <c r="D6811">
        <v>17</v>
      </c>
      <c r="E6811" t="s">
        <v>36</v>
      </c>
      <c r="F6811" t="s">
        <v>26</v>
      </c>
      <c r="G6811">
        <v>1.6</v>
      </c>
      <c r="H6811">
        <v>65.05</v>
      </c>
      <c r="I6811">
        <v>66.39</v>
      </c>
      <c r="J6811">
        <v>1.1000000000000001</v>
      </c>
      <c r="K6811">
        <v>7.3</v>
      </c>
      <c r="L6811">
        <v>9.5</v>
      </c>
      <c r="M6811">
        <v>83</v>
      </c>
      <c r="N6811" t="s">
        <v>27</v>
      </c>
      <c r="O6811">
        <v>0.78300000000000003</v>
      </c>
      <c r="P6811" t="s">
        <v>28</v>
      </c>
      <c r="Q6811" t="s">
        <v>29</v>
      </c>
      <c r="R6811">
        <v>4.68</v>
      </c>
      <c r="S6811">
        <v>1</v>
      </c>
      <c r="T6811">
        <v>1.34</v>
      </c>
      <c r="U6811">
        <v>2.2000000000000002</v>
      </c>
      <c r="V6811" t="s">
        <v>486</v>
      </c>
      <c r="W6811" t="s">
        <v>45</v>
      </c>
      <c r="X6811">
        <v>1</v>
      </c>
      <c r="Y6811" t="str">
        <f>IF(tblRides[[#This Row],[supply_demand_ratio]]&lt;0.8,"Below 0.8",IF(tblRides[[#This Row],[supply_demand_ratio]]&lt;1,"Between 0.8-1.0",IF(tblRides[[#This Row],[supply_demand_ratio]]&lt;=1.2,"Between 1.0-1.2","Above 1.2")))</f>
        <v>Below 0.8</v>
      </c>
    </row>
    <row r="6812" spans="1:25" x14ac:dyDescent="0.3">
      <c r="A6812" t="s">
        <v>6867</v>
      </c>
      <c r="B6812" s="1">
        <v>46083.745833333334</v>
      </c>
      <c r="C6812" s="2">
        <v>46083</v>
      </c>
      <c r="D6812">
        <v>17</v>
      </c>
      <c r="E6812" t="s">
        <v>62</v>
      </c>
      <c r="F6812" t="s">
        <v>26</v>
      </c>
      <c r="G6812">
        <v>6.6</v>
      </c>
      <c r="H6812">
        <v>127.32</v>
      </c>
      <c r="I6812">
        <v>123.5</v>
      </c>
      <c r="J6812">
        <v>1</v>
      </c>
      <c r="K6812">
        <v>2</v>
      </c>
      <c r="L6812">
        <v>3.8</v>
      </c>
      <c r="M6812">
        <v>50</v>
      </c>
      <c r="N6812" t="s">
        <v>41</v>
      </c>
      <c r="O6812">
        <v>1.587</v>
      </c>
      <c r="P6812" t="s">
        <v>28</v>
      </c>
      <c r="Q6812" t="s">
        <v>29</v>
      </c>
      <c r="R6812">
        <v>4.74</v>
      </c>
      <c r="S6812">
        <v>1</v>
      </c>
      <c r="T6812">
        <v>-3.82</v>
      </c>
      <c r="U6812">
        <v>1.8</v>
      </c>
      <c r="V6812" t="s">
        <v>486</v>
      </c>
      <c r="W6812" t="s">
        <v>31</v>
      </c>
      <c r="X6812">
        <v>1</v>
      </c>
      <c r="Y6812" t="str">
        <f>IF(tblRides[[#This Row],[supply_demand_ratio]]&lt;0.8,"Below 0.8",IF(tblRides[[#This Row],[supply_demand_ratio]]&lt;1,"Between 0.8-1.0",IF(tblRides[[#This Row],[supply_demand_ratio]]&lt;=1.2,"Between 1.0-1.2","Above 1.2")))</f>
        <v>Above 1.2</v>
      </c>
    </row>
    <row r="6813" spans="1:25" x14ac:dyDescent="0.3">
      <c r="A6813" t="s">
        <v>6868</v>
      </c>
      <c r="B6813" s="1">
        <v>46083.750694444447</v>
      </c>
      <c r="C6813" s="2">
        <v>46083</v>
      </c>
      <c r="D6813">
        <v>18</v>
      </c>
      <c r="E6813" t="s">
        <v>43</v>
      </c>
      <c r="F6813" t="s">
        <v>34</v>
      </c>
      <c r="G6813">
        <v>5.6</v>
      </c>
      <c r="H6813">
        <v>109.13</v>
      </c>
      <c r="J6813">
        <v>1</v>
      </c>
      <c r="K6813">
        <v>3.9</v>
      </c>
      <c r="L6813">
        <v>3.2</v>
      </c>
      <c r="M6813">
        <v>55</v>
      </c>
      <c r="N6813" t="s">
        <v>41</v>
      </c>
      <c r="O6813">
        <v>1.0660000000000001</v>
      </c>
      <c r="P6813" t="s">
        <v>37</v>
      </c>
      <c r="Q6813" t="s">
        <v>38</v>
      </c>
      <c r="R6813">
        <v>4.97</v>
      </c>
      <c r="S6813">
        <v>0</v>
      </c>
      <c r="U6813">
        <v>-0.7</v>
      </c>
      <c r="V6813" t="s">
        <v>486</v>
      </c>
      <c r="W6813" t="s">
        <v>31</v>
      </c>
      <c r="X6813">
        <v>0</v>
      </c>
      <c r="Y6813" t="str">
        <f>IF(tblRides[[#This Row],[supply_demand_ratio]]&lt;0.8,"Below 0.8",IF(tblRides[[#This Row],[supply_demand_ratio]]&lt;1,"Between 0.8-1.0",IF(tblRides[[#This Row],[supply_demand_ratio]]&lt;=1.2,"Between 1.0-1.2","Above 1.2")))</f>
        <v>Between 1.0-1.2</v>
      </c>
    </row>
    <row r="6814" spans="1:25" x14ac:dyDescent="0.3">
      <c r="A6814" t="s">
        <v>6869</v>
      </c>
      <c r="B6814" s="1">
        <v>46083.765277777777</v>
      </c>
      <c r="C6814" s="2">
        <v>46083</v>
      </c>
      <c r="D6814">
        <v>18</v>
      </c>
      <c r="E6814" t="s">
        <v>62</v>
      </c>
      <c r="F6814" t="s">
        <v>26</v>
      </c>
      <c r="G6814">
        <v>4.0999999999999996</v>
      </c>
      <c r="H6814">
        <v>93.29</v>
      </c>
      <c r="I6814">
        <v>95.56</v>
      </c>
      <c r="J6814">
        <v>1</v>
      </c>
      <c r="K6814">
        <v>3.7</v>
      </c>
      <c r="L6814">
        <v>4.5999999999999996</v>
      </c>
      <c r="M6814">
        <v>48</v>
      </c>
      <c r="N6814" t="s">
        <v>41</v>
      </c>
      <c r="O6814">
        <v>1.3160000000000001</v>
      </c>
      <c r="P6814" t="s">
        <v>28</v>
      </c>
      <c r="Q6814" t="s">
        <v>29</v>
      </c>
      <c r="R6814">
        <v>4.6900000000000004</v>
      </c>
      <c r="S6814">
        <v>32</v>
      </c>
      <c r="T6814">
        <v>2.27</v>
      </c>
      <c r="U6814">
        <v>0.9</v>
      </c>
      <c r="V6814" t="s">
        <v>486</v>
      </c>
      <c r="W6814" t="s">
        <v>31</v>
      </c>
      <c r="X6814">
        <v>1</v>
      </c>
      <c r="Y6814" t="str">
        <f>IF(tblRides[[#This Row],[supply_demand_ratio]]&lt;0.8,"Below 0.8",IF(tblRides[[#This Row],[supply_demand_ratio]]&lt;1,"Between 0.8-1.0",IF(tblRides[[#This Row],[supply_demand_ratio]]&lt;=1.2,"Between 1.0-1.2","Above 1.2")))</f>
        <v>Above 1.2</v>
      </c>
    </row>
    <row r="6815" spans="1:25" x14ac:dyDescent="0.3">
      <c r="A6815" t="s">
        <v>6870</v>
      </c>
      <c r="B6815" s="1">
        <v>46083.777083333334</v>
      </c>
      <c r="C6815" s="2">
        <v>46083</v>
      </c>
      <c r="D6815">
        <v>18</v>
      </c>
      <c r="E6815" t="s">
        <v>62</v>
      </c>
      <c r="F6815" t="s">
        <v>26</v>
      </c>
      <c r="G6815">
        <v>4.7</v>
      </c>
      <c r="H6815">
        <v>111.9</v>
      </c>
      <c r="I6815">
        <v>113.79</v>
      </c>
      <c r="J6815">
        <v>1</v>
      </c>
      <c r="K6815">
        <v>6</v>
      </c>
      <c r="L6815">
        <v>7.6</v>
      </c>
      <c r="M6815">
        <v>51</v>
      </c>
      <c r="N6815" t="s">
        <v>41</v>
      </c>
      <c r="O6815">
        <v>1.105</v>
      </c>
      <c r="P6815" t="s">
        <v>28</v>
      </c>
      <c r="Q6815" t="s">
        <v>29</v>
      </c>
      <c r="R6815">
        <v>4.55</v>
      </c>
      <c r="S6815">
        <v>4</v>
      </c>
      <c r="T6815">
        <v>1.89</v>
      </c>
      <c r="U6815">
        <v>1.6</v>
      </c>
      <c r="V6815" t="s">
        <v>486</v>
      </c>
      <c r="W6815" t="s">
        <v>45</v>
      </c>
      <c r="X6815">
        <v>1</v>
      </c>
      <c r="Y6815" t="str">
        <f>IF(tblRides[[#This Row],[supply_demand_ratio]]&lt;0.8,"Below 0.8",IF(tblRides[[#This Row],[supply_demand_ratio]]&lt;1,"Between 0.8-1.0",IF(tblRides[[#This Row],[supply_demand_ratio]]&lt;=1.2,"Between 1.0-1.2","Above 1.2")))</f>
        <v>Between 1.0-1.2</v>
      </c>
    </row>
    <row r="6816" spans="1:25" x14ac:dyDescent="0.3">
      <c r="A6816" t="s">
        <v>6871</v>
      </c>
      <c r="B6816" s="1">
        <v>46083.779861111114</v>
      </c>
      <c r="C6816" s="2">
        <v>46083</v>
      </c>
      <c r="D6816">
        <v>18</v>
      </c>
      <c r="E6816" t="s">
        <v>33</v>
      </c>
      <c r="F6816" t="s">
        <v>26</v>
      </c>
      <c r="G6816">
        <v>6.6</v>
      </c>
      <c r="H6816">
        <v>143.19999999999999</v>
      </c>
      <c r="I6816">
        <v>134.80000000000001</v>
      </c>
      <c r="J6816">
        <v>1</v>
      </c>
      <c r="K6816">
        <v>6.8</v>
      </c>
      <c r="L6816">
        <v>5.0999999999999996</v>
      </c>
      <c r="M6816">
        <v>65</v>
      </c>
      <c r="N6816" t="s">
        <v>41</v>
      </c>
      <c r="O6816">
        <v>0.82799999999999996</v>
      </c>
      <c r="P6816" t="s">
        <v>28</v>
      </c>
      <c r="Q6816" t="s">
        <v>29</v>
      </c>
      <c r="R6816">
        <v>4.67</v>
      </c>
      <c r="S6816">
        <v>6</v>
      </c>
      <c r="T6816">
        <v>-8.4</v>
      </c>
      <c r="U6816">
        <v>-1.7</v>
      </c>
      <c r="V6816" t="s">
        <v>486</v>
      </c>
      <c r="W6816" t="s">
        <v>45</v>
      </c>
      <c r="X6816">
        <v>1</v>
      </c>
      <c r="Y6816" t="str">
        <f>IF(tblRides[[#This Row],[supply_demand_ratio]]&lt;0.8,"Below 0.8",IF(tblRides[[#This Row],[supply_demand_ratio]]&lt;1,"Between 0.8-1.0",IF(tblRides[[#This Row],[supply_demand_ratio]]&lt;=1.2,"Between 1.0-1.2","Above 1.2")))</f>
        <v>Between 0.8-1.0</v>
      </c>
    </row>
    <row r="6817" spans="1:25" x14ac:dyDescent="0.3">
      <c r="A6817" t="s">
        <v>6872</v>
      </c>
      <c r="B6817" s="1">
        <v>46083.780555555553</v>
      </c>
      <c r="C6817" s="2">
        <v>46083</v>
      </c>
      <c r="D6817">
        <v>18</v>
      </c>
      <c r="E6817" t="s">
        <v>36</v>
      </c>
      <c r="F6817" t="s">
        <v>26</v>
      </c>
      <c r="G6817">
        <v>0.9</v>
      </c>
      <c r="H6817">
        <v>61.19</v>
      </c>
      <c r="J6817">
        <v>1.2</v>
      </c>
      <c r="K6817">
        <v>12.5</v>
      </c>
      <c r="L6817">
        <v>14.8</v>
      </c>
      <c r="M6817">
        <v>86</v>
      </c>
      <c r="N6817" t="s">
        <v>72</v>
      </c>
      <c r="O6817">
        <v>0.59899999999999998</v>
      </c>
      <c r="P6817" t="s">
        <v>58</v>
      </c>
      <c r="Q6817" t="s">
        <v>108</v>
      </c>
      <c r="R6817">
        <v>4.5199999999999996</v>
      </c>
      <c r="S6817">
        <v>1</v>
      </c>
      <c r="U6817">
        <v>2.2999999999999998</v>
      </c>
      <c r="V6817" t="s">
        <v>486</v>
      </c>
      <c r="W6817" t="s">
        <v>77</v>
      </c>
      <c r="X6817">
        <v>0</v>
      </c>
      <c r="Y6817" t="str">
        <f>IF(tblRides[[#This Row],[supply_demand_ratio]]&lt;0.8,"Below 0.8",IF(tblRides[[#This Row],[supply_demand_ratio]]&lt;1,"Between 0.8-1.0",IF(tblRides[[#This Row],[supply_demand_ratio]]&lt;=1.2,"Between 1.0-1.2","Above 1.2")))</f>
        <v>Below 0.8</v>
      </c>
    </row>
    <row r="6818" spans="1:25" x14ac:dyDescent="0.3">
      <c r="A6818" t="s">
        <v>6873</v>
      </c>
      <c r="B6818" s="1">
        <v>46083.793055555558</v>
      </c>
      <c r="C6818" s="2">
        <v>46083</v>
      </c>
      <c r="D6818">
        <v>19</v>
      </c>
      <c r="E6818" t="s">
        <v>33</v>
      </c>
      <c r="F6818" t="s">
        <v>34</v>
      </c>
      <c r="G6818">
        <v>2.9</v>
      </c>
      <c r="H6818">
        <v>101.41</v>
      </c>
      <c r="J6818">
        <v>1.3</v>
      </c>
      <c r="K6818">
        <v>6.7</v>
      </c>
      <c r="L6818">
        <v>9.1</v>
      </c>
      <c r="M6818">
        <v>54</v>
      </c>
      <c r="N6818" t="s">
        <v>27</v>
      </c>
      <c r="O6818">
        <v>0.497</v>
      </c>
      <c r="P6818" t="s">
        <v>37</v>
      </c>
      <c r="Q6818" t="s">
        <v>103</v>
      </c>
      <c r="R6818">
        <v>4.8099999999999996</v>
      </c>
      <c r="S6818">
        <v>0</v>
      </c>
      <c r="U6818">
        <v>2.4</v>
      </c>
      <c r="V6818" t="s">
        <v>486</v>
      </c>
      <c r="W6818" t="s">
        <v>45</v>
      </c>
      <c r="X6818">
        <v>0</v>
      </c>
      <c r="Y6818" t="str">
        <f>IF(tblRides[[#This Row],[supply_demand_ratio]]&lt;0.8,"Below 0.8",IF(tblRides[[#This Row],[supply_demand_ratio]]&lt;1,"Between 0.8-1.0",IF(tblRides[[#This Row],[supply_demand_ratio]]&lt;=1.2,"Between 1.0-1.2","Above 1.2")))</f>
        <v>Below 0.8</v>
      </c>
    </row>
    <row r="6819" spans="1:25" x14ac:dyDescent="0.3">
      <c r="A6819" t="s">
        <v>6874</v>
      </c>
      <c r="B6819" s="1">
        <v>46083.817361111112</v>
      </c>
      <c r="C6819" s="2">
        <v>46083</v>
      </c>
      <c r="D6819">
        <v>19</v>
      </c>
      <c r="E6819" t="s">
        <v>25</v>
      </c>
      <c r="F6819" t="s">
        <v>26</v>
      </c>
      <c r="G6819">
        <v>1.2</v>
      </c>
      <c r="H6819">
        <v>75.02</v>
      </c>
      <c r="I6819">
        <v>71.8</v>
      </c>
      <c r="J6819">
        <v>1.3</v>
      </c>
      <c r="K6819">
        <v>4.3</v>
      </c>
      <c r="L6819">
        <v>2.8</v>
      </c>
      <c r="M6819">
        <v>110</v>
      </c>
      <c r="N6819" t="s">
        <v>72</v>
      </c>
      <c r="O6819">
        <v>0.73799999999999999</v>
      </c>
      <c r="P6819" t="s">
        <v>28</v>
      </c>
      <c r="Q6819" t="s">
        <v>29</v>
      </c>
      <c r="R6819">
        <v>4.88</v>
      </c>
      <c r="S6819">
        <v>7</v>
      </c>
      <c r="T6819">
        <v>-3.22</v>
      </c>
      <c r="U6819">
        <v>-1.5</v>
      </c>
      <c r="V6819" t="s">
        <v>486</v>
      </c>
      <c r="W6819" t="s">
        <v>31</v>
      </c>
      <c r="X6819">
        <v>1</v>
      </c>
      <c r="Y6819" t="str">
        <f>IF(tblRides[[#This Row],[supply_demand_ratio]]&lt;0.8,"Below 0.8",IF(tblRides[[#This Row],[supply_demand_ratio]]&lt;1,"Between 0.8-1.0",IF(tblRides[[#This Row],[supply_demand_ratio]]&lt;=1.2,"Between 1.0-1.2","Above 1.2")))</f>
        <v>Below 0.8</v>
      </c>
    </row>
    <row r="6820" spans="1:25" x14ac:dyDescent="0.3">
      <c r="A6820" t="s">
        <v>6875</v>
      </c>
      <c r="B6820" s="1">
        <v>46083.831250000003</v>
      </c>
      <c r="C6820" s="2">
        <v>46083</v>
      </c>
      <c r="D6820">
        <v>19</v>
      </c>
      <c r="E6820" t="s">
        <v>25</v>
      </c>
      <c r="F6820" t="s">
        <v>34</v>
      </c>
      <c r="G6820">
        <v>0.7</v>
      </c>
      <c r="H6820">
        <v>64.459999999999994</v>
      </c>
      <c r="I6820">
        <v>66.77</v>
      </c>
      <c r="J6820">
        <v>1.2</v>
      </c>
      <c r="K6820">
        <v>9.3000000000000007</v>
      </c>
      <c r="L6820">
        <v>7.6</v>
      </c>
      <c r="M6820">
        <v>98</v>
      </c>
      <c r="N6820" t="s">
        <v>27</v>
      </c>
      <c r="O6820">
        <v>0.78800000000000003</v>
      </c>
      <c r="P6820" t="s">
        <v>28</v>
      </c>
      <c r="Q6820" t="s">
        <v>29</v>
      </c>
      <c r="R6820">
        <v>4.8899999999999997</v>
      </c>
      <c r="S6820">
        <v>0</v>
      </c>
      <c r="T6820">
        <v>2.31</v>
      </c>
      <c r="U6820">
        <v>-1.7</v>
      </c>
      <c r="V6820" t="s">
        <v>486</v>
      </c>
      <c r="W6820" t="s">
        <v>45</v>
      </c>
      <c r="X6820">
        <v>1</v>
      </c>
      <c r="Y6820" t="str">
        <f>IF(tblRides[[#This Row],[supply_demand_ratio]]&lt;0.8,"Below 0.8",IF(tblRides[[#This Row],[supply_demand_ratio]]&lt;1,"Between 0.8-1.0",IF(tblRides[[#This Row],[supply_demand_ratio]]&lt;=1.2,"Between 1.0-1.2","Above 1.2")))</f>
        <v>Below 0.8</v>
      </c>
    </row>
    <row r="6821" spans="1:25" x14ac:dyDescent="0.3">
      <c r="A6821" t="s">
        <v>6876</v>
      </c>
      <c r="B6821" s="1">
        <v>46083.831944444442</v>
      </c>
      <c r="C6821" s="2">
        <v>46083</v>
      </c>
      <c r="D6821">
        <v>19</v>
      </c>
      <c r="E6821" t="s">
        <v>43</v>
      </c>
      <c r="F6821" t="s">
        <v>26</v>
      </c>
      <c r="G6821">
        <v>1.5</v>
      </c>
      <c r="H6821">
        <v>64.78</v>
      </c>
      <c r="I6821">
        <v>66.56</v>
      </c>
      <c r="J6821">
        <v>1.1000000000000001</v>
      </c>
      <c r="K6821">
        <v>4.2</v>
      </c>
      <c r="L6821">
        <v>4.9000000000000004</v>
      </c>
      <c r="M6821">
        <v>51</v>
      </c>
      <c r="N6821" t="s">
        <v>41</v>
      </c>
      <c r="O6821">
        <v>1.1319999999999999</v>
      </c>
      <c r="P6821" t="s">
        <v>28</v>
      </c>
      <c r="Q6821" t="s">
        <v>29</v>
      </c>
      <c r="R6821">
        <v>4.9800000000000004</v>
      </c>
      <c r="S6821">
        <v>9</v>
      </c>
      <c r="T6821">
        <v>1.78</v>
      </c>
      <c r="U6821">
        <v>0.7</v>
      </c>
      <c r="V6821" t="s">
        <v>486</v>
      </c>
      <c r="W6821" t="s">
        <v>31</v>
      </c>
      <c r="X6821">
        <v>1</v>
      </c>
      <c r="Y6821" t="str">
        <f>IF(tblRides[[#This Row],[supply_demand_ratio]]&lt;0.8,"Below 0.8",IF(tblRides[[#This Row],[supply_demand_ratio]]&lt;1,"Between 0.8-1.0",IF(tblRides[[#This Row],[supply_demand_ratio]]&lt;=1.2,"Between 1.0-1.2","Above 1.2")))</f>
        <v>Between 1.0-1.2</v>
      </c>
    </row>
    <row r="6822" spans="1:25" x14ac:dyDescent="0.3">
      <c r="A6822" t="s">
        <v>6877</v>
      </c>
      <c r="B6822" s="1">
        <v>46083.841666666667</v>
      </c>
      <c r="C6822" s="2">
        <v>46083</v>
      </c>
      <c r="D6822">
        <v>20</v>
      </c>
      <c r="E6822" t="s">
        <v>36</v>
      </c>
      <c r="F6822" t="s">
        <v>34</v>
      </c>
      <c r="G6822">
        <v>5.4</v>
      </c>
      <c r="H6822">
        <v>160.04</v>
      </c>
      <c r="I6822">
        <v>156.05000000000001</v>
      </c>
      <c r="J6822">
        <v>1.2</v>
      </c>
      <c r="K6822">
        <v>7</v>
      </c>
      <c r="L6822">
        <v>8.5</v>
      </c>
      <c r="M6822">
        <v>92</v>
      </c>
      <c r="N6822" t="s">
        <v>27</v>
      </c>
      <c r="O6822">
        <v>0.76900000000000002</v>
      </c>
      <c r="P6822" t="s">
        <v>28</v>
      </c>
      <c r="Q6822" t="s">
        <v>29</v>
      </c>
      <c r="R6822">
        <v>4.4000000000000004</v>
      </c>
      <c r="S6822">
        <v>0</v>
      </c>
      <c r="T6822">
        <v>-3.99</v>
      </c>
      <c r="U6822">
        <v>1.5</v>
      </c>
      <c r="V6822" t="s">
        <v>486</v>
      </c>
      <c r="W6822" t="s">
        <v>45</v>
      </c>
      <c r="X6822">
        <v>1</v>
      </c>
      <c r="Y6822" t="str">
        <f>IF(tblRides[[#This Row],[supply_demand_ratio]]&lt;0.8,"Below 0.8",IF(tblRides[[#This Row],[supply_demand_ratio]]&lt;1,"Between 0.8-1.0",IF(tblRides[[#This Row],[supply_demand_ratio]]&lt;=1.2,"Between 1.0-1.2","Above 1.2")))</f>
        <v>Below 0.8</v>
      </c>
    </row>
    <row r="6823" spans="1:25" x14ac:dyDescent="0.3">
      <c r="A6823" t="s">
        <v>6878</v>
      </c>
      <c r="B6823" s="1">
        <v>46083.868750000001</v>
      </c>
      <c r="C6823" s="2">
        <v>46083</v>
      </c>
      <c r="D6823">
        <v>20</v>
      </c>
      <c r="E6823" t="s">
        <v>43</v>
      </c>
      <c r="F6823" t="s">
        <v>26</v>
      </c>
      <c r="G6823">
        <v>8.9</v>
      </c>
      <c r="H6823">
        <v>173.94</v>
      </c>
      <c r="I6823">
        <v>174.6</v>
      </c>
      <c r="J6823">
        <v>1</v>
      </c>
      <c r="K6823">
        <v>4.2</v>
      </c>
      <c r="L6823">
        <v>3.2</v>
      </c>
      <c r="M6823">
        <v>58</v>
      </c>
      <c r="N6823" t="s">
        <v>41</v>
      </c>
      <c r="O6823">
        <v>1.516</v>
      </c>
      <c r="P6823" t="s">
        <v>28</v>
      </c>
      <c r="Q6823" t="s">
        <v>29</v>
      </c>
      <c r="R6823">
        <v>4.62</v>
      </c>
      <c r="S6823">
        <v>13</v>
      </c>
      <c r="T6823">
        <v>0.66</v>
      </c>
      <c r="U6823">
        <v>-1</v>
      </c>
      <c r="V6823" t="s">
        <v>486</v>
      </c>
      <c r="W6823" t="s">
        <v>31</v>
      </c>
      <c r="X6823">
        <v>1</v>
      </c>
      <c r="Y6823" t="str">
        <f>IF(tblRides[[#This Row],[supply_demand_ratio]]&lt;0.8,"Below 0.8",IF(tblRides[[#This Row],[supply_demand_ratio]]&lt;1,"Between 0.8-1.0",IF(tblRides[[#This Row],[supply_demand_ratio]]&lt;=1.2,"Between 1.0-1.2","Above 1.2")))</f>
        <v>Above 1.2</v>
      </c>
    </row>
    <row r="6824" spans="1:25" x14ac:dyDescent="0.3">
      <c r="A6824" t="s">
        <v>6879</v>
      </c>
      <c r="B6824" s="1">
        <v>46083.870138888888</v>
      </c>
      <c r="C6824" s="2">
        <v>46083</v>
      </c>
      <c r="D6824">
        <v>20</v>
      </c>
      <c r="E6824" t="s">
        <v>36</v>
      </c>
      <c r="F6824" t="s">
        <v>34</v>
      </c>
      <c r="G6824">
        <v>12</v>
      </c>
      <c r="H6824">
        <v>273.82</v>
      </c>
      <c r="J6824">
        <v>1.1000000000000001</v>
      </c>
      <c r="K6824">
        <v>6.5</v>
      </c>
      <c r="L6824">
        <v>11.5</v>
      </c>
      <c r="M6824">
        <v>105</v>
      </c>
      <c r="N6824" t="s">
        <v>27</v>
      </c>
      <c r="O6824">
        <v>1.016</v>
      </c>
      <c r="P6824" t="s">
        <v>58</v>
      </c>
      <c r="Q6824" t="s">
        <v>59</v>
      </c>
      <c r="R6824">
        <v>5</v>
      </c>
      <c r="S6824">
        <v>0</v>
      </c>
      <c r="U6824">
        <v>5</v>
      </c>
      <c r="V6824" t="s">
        <v>486</v>
      </c>
      <c r="W6824" t="s">
        <v>45</v>
      </c>
      <c r="X6824">
        <v>0</v>
      </c>
      <c r="Y6824" t="str">
        <f>IF(tblRides[[#This Row],[supply_demand_ratio]]&lt;0.8,"Below 0.8",IF(tblRides[[#This Row],[supply_demand_ratio]]&lt;1,"Between 0.8-1.0",IF(tblRides[[#This Row],[supply_demand_ratio]]&lt;=1.2,"Between 1.0-1.2","Above 1.2")))</f>
        <v>Between 1.0-1.2</v>
      </c>
    </row>
    <row r="6825" spans="1:25" x14ac:dyDescent="0.3">
      <c r="A6825" t="s">
        <v>6880</v>
      </c>
      <c r="B6825" s="1">
        <v>46083.875</v>
      </c>
      <c r="C6825" s="2">
        <v>46083</v>
      </c>
      <c r="D6825">
        <v>21</v>
      </c>
      <c r="E6825" t="s">
        <v>33</v>
      </c>
      <c r="F6825" t="s">
        <v>26</v>
      </c>
      <c r="G6825">
        <v>11.4</v>
      </c>
      <c r="H6825">
        <v>215.84</v>
      </c>
      <c r="I6825">
        <v>209.23</v>
      </c>
      <c r="J6825">
        <v>1.1000000000000001</v>
      </c>
      <c r="K6825">
        <v>6.4</v>
      </c>
      <c r="L6825">
        <v>15.5</v>
      </c>
      <c r="M6825">
        <v>82</v>
      </c>
      <c r="N6825" t="s">
        <v>27</v>
      </c>
      <c r="O6825">
        <v>0.86199999999999999</v>
      </c>
      <c r="P6825" t="s">
        <v>28</v>
      </c>
      <c r="Q6825" t="s">
        <v>29</v>
      </c>
      <c r="R6825">
        <v>4.92</v>
      </c>
      <c r="S6825">
        <v>10</v>
      </c>
      <c r="T6825">
        <v>-6.61</v>
      </c>
      <c r="U6825">
        <v>9.1</v>
      </c>
      <c r="V6825" t="s">
        <v>486</v>
      </c>
      <c r="W6825" t="s">
        <v>45</v>
      </c>
      <c r="X6825">
        <v>1</v>
      </c>
      <c r="Y6825" t="str">
        <f>IF(tblRides[[#This Row],[supply_demand_ratio]]&lt;0.8,"Below 0.8",IF(tblRides[[#This Row],[supply_demand_ratio]]&lt;1,"Between 0.8-1.0",IF(tblRides[[#This Row],[supply_demand_ratio]]&lt;=1.2,"Between 1.0-1.2","Above 1.2")))</f>
        <v>Between 0.8-1.0</v>
      </c>
    </row>
    <row r="6826" spans="1:25" x14ac:dyDescent="0.3">
      <c r="A6826" t="s">
        <v>6881</v>
      </c>
      <c r="B6826" s="1">
        <v>46083.880555555559</v>
      </c>
      <c r="C6826" s="2">
        <v>46083</v>
      </c>
      <c r="D6826">
        <v>21</v>
      </c>
      <c r="E6826" t="s">
        <v>36</v>
      </c>
      <c r="F6826" t="s">
        <v>34</v>
      </c>
      <c r="G6826">
        <v>6.8</v>
      </c>
      <c r="H6826">
        <v>171.89</v>
      </c>
      <c r="I6826">
        <v>158.21</v>
      </c>
      <c r="J6826">
        <v>1.1000000000000001</v>
      </c>
      <c r="K6826">
        <v>4.3</v>
      </c>
      <c r="L6826">
        <v>15.6</v>
      </c>
      <c r="M6826">
        <v>106</v>
      </c>
      <c r="N6826" t="s">
        <v>27</v>
      </c>
      <c r="O6826">
        <v>0.96599999999999997</v>
      </c>
      <c r="P6826" t="s">
        <v>28</v>
      </c>
      <c r="Q6826" t="s">
        <v>29</v>
      </c>
      <c r="R6826">
        <v>4.82</v>
      </c>
      <c r="S6826">
        <v>0</v>
      </c>
      <c r="T6826">
        <v>-13.68</v>
      </c>
      <c r="U6826">
        <v>11.3</v>
      </c>
      <c r="V6826" t="s">
        <v>486</v>
      </c>
      <c r="W6826" t="s">
        <v>31</v>
      </c>
      <c r="X6826">
        <v>1</v>
      </c>
      <c r="Y6826" t="str">
        <f>IF(tblRides[[#This Row],[supply_demand_ratio]]&lt;0.8,"Below 0.8",IF(tblRides[[#This Row],[supply_demand_ratio]]&lt;1,"Between 0.8-1.0",IF(tblRides[[#This Row],[supply_demand_ratio]]&lt;=1.2,"Between 1.0-1.2","Above 1.2")))</f>
        <v>Between 0.8-1.0</v>
      </c>
    </row>
    <row r="6827" spans="1:25" x14ac:dyDescent="0.3">
      <c r="A6827" t="s">
        <v>6882</v>
      </c>
      <c r="B6827" s="1">
        <v>46083.893055555556</v>
      </c>
      <c r="C6827" s="2">
        <v>46083</v>
      </c>
      <c r="D6827">
        <v>21</v>
      </c>
      <c r="E6827" t="s">
        <v>25</v>
      </c>
      <c r="F6827" t="s">
        <v>34</v>
      </c>
      <c r="G6827">
        <v>0.8</v>
      </c>
      <c r="H6827">
        <v>61.26</v>
      </c>
      <c r="I6827">
        <v>61.86</v>
      </c>
      <c r="J6827">
        <v>1.1000000000000001</v>
      </c>
      <c r="K6827">
        <v>5.7</v>
      </c>
      <c r="L6827">
        <v>5.4</v>
      </c>
      <c r="M6827">
        <v>115</v>
      </c>
      <c r="N6827" t="s">
        <v>27</v>
      </c>
      <c r="O6827">
        <v>0.88500000000000001</v>
      </c>
      <c r="P6827" t="s">
        <v>28</v>
      </c>
      <c r="Q6827" t="s">
        <v>29</v>
      </c>
      <c r="R6827">
        <v>4.6900000000000004</v>
      </c>
      <c r="S6827">
        <v>0</v>
      </c>
      <c r="T6827">
        <v>0.6</v>
      </c>
      <c r="U6827">
        <v>-0.3</v>
      </c>
      <c r="V6827" t="s">
        <v>486</v>
      </c>
      <c r="W6827" t="s">
        <v>45</v>
      </c>
      <c r="X6827">
        <v>1</v>
      </c>
      <c r="Y6827" t="str">
        <f>IF(tblRides[[#This Row],[supply_demand_ratio]]&lt;0.8,"Below 0.8",IF(tblRides[[#This Row],[supply_demand_ratio]]&lt;1,"Between 0.8-1.0",IF(tblRides[[#This Row],[supply_demand_ratio]]&lt;=1.2,"Between 1.0-1.2","Above 1.2")))</f>
        <v>Between 0.8-1.0</v>
      </c>
    </row>
    <row r="6828" spans="1:25" x14ac:dyDescent="0.3">
      <c r="A6828" t="s">
        <v>6883</v>
      </c>
      <c r="B6828" s="1">
        <v>46083.898611111108</v>
      </c>
      <c r="C6828" s="2">
        <v>46083</v>
      </c>
      <c r="D6828">
        <v>21</v>
      </c>
      <c r="E6828" t="s">
        <v>43</v>
      </c>
      <c r="F6828" t="s">
        <v>34</v>
      </c>
      <c r="G6828">
        <v>1.5</v>
      </c>
      <c r="H6828">
        <v>58.03</v>
      </c>
      <c r="I6828">
        <v>61.01</v>
      </c>
      <c r="J6828">
        <v>1</v>
      </c>
      <c r="K6828">
        <v>4.0999999999999996</v>
      </c>
      <c r="L6828">
        <v>3.5</v>
      </c>
      <c r="M6828">
        <v>46</v>
      </c>
      <c r="N6828" t="s">
        <v>41</v>
      </c>
      <c r="O6828">
        <v>0.94399999999999995</v>
      </c>
      <c r="P6828" t="s">
        <v>28</v>
      </c>
      <c r="Q6828" t="s">
        <v>29</v>
      </c>
      <c r="R6828">
        <v>4.97</v>
      </c>
      <c r="S6828">
        <v>0</v>
      </c>
      <c r="T6828">
        <v>2.98</v>
      </c>
      <c r="U6828">
        <v>-0.6</v>
      </c>
      <c r="V6828" t="s">
        <v>486</v>
      </c>
      <c r="W6828" t="s">
        <v>31</v>
      </c>
      <c r="X6828">
        <v>1</v>
      </c>
      <c r="Y6828" t="str">
        <f>IF(tblRides[[#This Row],[supply_demand_ratio]]&lt;0.8,"Below 0.8",IF(tblRides[[#This Row],[supply_demand_ratio]]&lt;1,"Between 0.8-1.0",IF(tblRides[[#This Row],[supply_demand_ratio]]&lt;=1.2,"Between 1.0-1.2","Above 1.2")))</f>
        <v>Between 0.8-1.0</v>
      </c>
    </row>
    <row r="6829" spans="1:25" x14ac:dyDescent="0.3">
      <c r="A6829" t="s">
        <v>6884</v>
      </c>
      <c r="B6829" s="1">
        <v>46083.918749999997</v>
      </c>
      <c r="C6829" s="2">
        <v>46083</v>
      </c>
      <c r="D6829">
        <v>22</v>
      </c>
      <c r="E6829" t="s">
        <v>25</v>
      </c>
      <c r="F6829" t="s">
        <v>34</v>
      </c>
      <c r="G6829">
        <v>8.6999999999999993</v>
      </c>
      <c r="H6829">
        <v>193.65</v>
      </c>
      <c r="J6829">
        <v>1</v>
      </c>
      <c r="K6829">
        <v>4.8</v>
      </c>
      <c r="L6829">
        <v>3.2</v>
      </c>
      <c r="M6829">
        <v>110</v>
      </c>
      <c r="N6829" t="s">
        <v>27</v>
      </c>
      <c r="O6829">
        <v>0.96</v>
      </c>
      <c r="P6829" t="s">
        <v>58</v>
      </c>
      <c r="Q6829" t="s">
        <v>59</v>
      </c>
      <c r="R6829">
        <v>4.66</v>
      </c>
      <c r="S6829">
        <v>0</v>
      </c>
      <c r="U6829">
        <v>-1.6</v>
      </c>
      <c r="V6829" t="s">
        <v>486</v>
      </c>
      <c r="W6829" t="s">
        <v>31</v>
      </c>
      <c r="X6829">
        <v>0</v>
      </c>
      <c r="Y6829" t="str">
        <f>IF(tblRides[[#This Row],[supply_demand_ratio]]&lt;0.8,"Below 0.8",IF(tblRides[[#This Row],[supply_demand_ratio]]&lt;1,"Between 0.8-1.0",IF(tblRides[[#This Row],[supply_demand_ratio]]&lt;=1.2,"Between 1.0-1.2","Above 1.2")))</f>
        <v>Between 0.8-1.0</v>
      </c>
    </row>
    <row r="6830" spans="1:25" x14ac:dyDescent="0.3">
      <c r="A6830" t="s">
        <v>6885</v>
      </c>
      <c r="B6830" s="1">
        <v>46083.945833333331</v>
      </c>
      <c r="C6830" s="2">
        <v>46083</v>
      </c>
      <c r="D6830">
        <v>22</v>
      </c>
      <c r="E6830" t="s">
        <v>25</v>
      </c>
      <c r="F6830" t="s">
        <v>26</v>
      </c>
      <c r="G6830">
        <v>2.6</v>
      </c>
      <c r="H6830">
        <v>79.05</v>
      </c>
      <c r="I6830">
        <v>78.88</v>
      </c>
      <c r="J6830">
        <v>1</v>
      </c>
      <c r="K6830">
        <v>3.6</v>
      </c>
      <c r="L6830">
        <v>7.1</v>
      </c>
      <c r="M6830">
        <v>123</v>
      </c>
      <c r="N6830" t="s">
        <v>27</v>
      </c>
      <c r="O6830">
        <v>1.0580000000000001</v>
      </c>
      <c r="P6830" t="s">
        <v>28</v>
      </c>
      <c r="Q6830" t="s">
        <v>29</v>
      </c>
      <c r="R6830">
        <v>4.6100000000000003</v>
      </c>
      <c r="S6830">
        <v>4</v>
      </c>
      <c r="T6830">
        <v>-0.17</v>
      </c>
      <c r="U6830">
        <v>3.5</v>
      </c>
      <c r="V6830" t="s">
        <v>486</v>
      </c>
      <c r="W6830" t="s">
        <v>31</v>
      </c>
      <c r="X6830">
        <v>1</v>
      </c>
      <c r="Y6830" t="str">
        <f>IF(tblRides[[#This Row],[supply_demand_ratio]]&lt;0.8,"Below 0.8",IF(tblRides[[#This Row],[supply_demand_ratio]]&lt;1,"Between 0.8-1.0",IF(tblRides[[#This Row],[supply_demand_ratio]]&lt;=1.2,"Between 1.0-1.2","Above 1.2")))</f>
        <v>Between 1.0-1.2</v>
      </c>
    </row>
    <row r="6831" spans="1:25" x14ac:dyDescent="0.3">
      <c r="A6831" t="s">
        <v>6886</v>
      </c>
      <c r="B6831" s="1">
        <v>46083.955555555556</v>
      </c>
      <c r="C6831" s="2">
        <v>46083</v>
      </c>
      <c r="D6831">
        <v>22</v>
      </c>
      <c r="E6831" t="s">
        <v>25</v>
      </c>
      <c r="F6831" t="s">
        <v>26</v>
      </c>
      <c r="G6831">
        <v>11.7</v>
      </c>
      <c r="H6831">
        <v>196.88</v>
      </c>
      <c r="J6831">
        <v>1</v>
      </c>
      <c r="K6831">
        <v>7.7</v>
      </c>
      <c r="L6831">
        <v>6</v>
      </c>
      <c r="M6831">
        <v>132</v>
      </c>
      <c r="N6831" t="s">
        <v>27</v>
      </c>
      <c r="O6831">
        <v>1.06</v>
      </c>
      <c r="P6831" t="s">
        <v>37</v>
      </c>
      <c r="Q6831" t="s">
        <v>103</v>
      </c>
      <c r="R6831">
        <v>4.7699999999999996</v>
      </c>
      <c r="S6831">
        <v>10</v>
      </c>
      <c r="U6831">
        <v>-1.7</v>
      </c>
      <c r="V6831" t="s">
        <v>486</v>
      </c>
      <c r="W6831" t="s">
        <v>45</v>
      </c>
      <c r="X6831">
        <v>0</v>
      </c>
      <c r="Y6831" t="str">
        <f>IF(tblRides[[#This Row],[supply_demand_ratio]]&lt;0.8,"Below 0.8",IF(tblRides[[#This Row],[supply_demand_ratio]]&lt;1,"Between 0.8-1.0",IF(tblRides[[#This Row],[supply_demand_ratio]]&lt;=1.2,"Between 1.0-1.2","Above 1.2")))</f>
        <v>Between 1.0-1.2</v>
      </c>
    </row>
    <row r="6832" spans="1:25" x14ac:dyDescent="0.3">
      <c r="A6832" t="s">
        <v>6887</v>
      </c>
      <c r="B6832" s="1">
        <v>46083.979861111111</v>
      </c>
      <c r="C6832" s="2">
        <v>46083</v>
      </c>
      <c r="D6832">
        <v>23</v>
      </c>
      <c r="E6832" t="s">
        <v>25</v>
      </c>
      <c r="F6832" t="s">
        <v>34</v>
      </c>
      <c r="G6832">
        <v>3.2</v>
      </c>
      <c r="H6832">
        <v>87.84</v>
      </c>
      <c r="I6832">
        <v>92.14</v>
      </c>
      <c r="J6832">
        <v>1</v>
      </c>
      <c r="K6832">
        <v>3.9</v>
      </c>
      <c r="L6832">
        <v>6.5</v>
      </c>
      <c r="M6832">
        <v>139</v>
      </c>
      <c r="N6832" t="s">
        <v>27</v>
      </c>
      <c r="O6832">
        <v>1.119</v>
      </c>
      <c r="P6832" t="s">
        <v>28</v>
      </c>
      <c r="Q6832" t="s">
        <v>29</v>
      </c>
      <c r="R6832">
        <v>4.7</v>
      </c>
      <c r="S6832">
        <v>0</v>
      </c>
      <c r="T6832">
        <v>4.3</v>
      </c>
      <c r="U6832">
        <v>2.6</v>
      </c>
      <c r="V6832" t="s">
        <v>486</v>
      </c>
      <c r="W6832" t="s">
        <v>31</v>
      </c>
      <c r="X6832">
        <v>1</v>
      </c>
      <c r="Y6832" t="str">
        <f>IF(tblRides[[#This Row],[supply_demand_ratio]]&lt;0.8,"Below 0.8",IF(tblRides[[#This Row],[supply_demand_ratio]]&lt;1,"Between 0.8-1.0",IF(tblRides[[#This Row],[supply_demand_ratio]]&lt;=1.2,"Between 1.0-1.2","Above 1.2")))</f>
        <v>Between 1.0-1.2</v>
      </c>
    </row>
    <row r="6833" spans="1:25" x14ac:dyDescent="0.3">
      <c r="A6833" t="s">
        <v>6888</v>
      </c>
      <c r="B6833" s="1">
        <v>46083.980555555558</v>
      </c>
      <c r="C6833" s="2">
        <v>46083</v>
      </c>
      <c r="D6833">
        <v>23</v>
      </c>
      <c r="E6833" t="s">
        <v>25</v>
      </c>
      <c r="F6833" t="s">
        <v>26</v>
      </c>
      <c r="G6833">
        <v>8.3000000000000007</v>
      </c>
      <c r="H6833">
        <v>149.13999999999999</v>
      </c>
      <c r="I6833">
        <v>151.13999999999999</v>
      </c>
      <c r="J6833">
        <v>1</v>
      </c>
      <c r="K6833">
        <v>3.9</v>
      </c>
      <c r="L6833">
        <v>6.5</v>
      </c>
      <c r="M6833">
        <v>109</v>
      </c>
      <c r="N6833" t="s">
        <v>27</v>
      </c>
      <c r="O6833">
        <v>0.91400000000000003</v>
      </c>
      <c r="P6833" t="s">
        <v>28</v>
      </c>
      <c r="Q6833" t="s">
        <v>29</v>
      </c>
      <c r="R6833">
        <v>4.58</v>
      </c>
      <c r="S6833">
        <v>12</v>
      </c>
      <c r="T6833">
        <v>2</v>
      </c>
      <c r="U6833">
        <v>2.6</v>
      </c>
      <c r="V6833" t="s">
        <v>486</v>
      </c>
      <c r="W6833" t="s">
        <v>31</v>
      </c>
      <c r="X6833">
        <v>1</v>
      </c>
      <c r="Y6833" t="str">
        <f>IF(tblRides[[#This Row],[supply_demand_ratio]]&lt;0.8,"Below 0.8",IF(tblRides[[#This Row],[supply_demand_ratio]]&lt;1,"Between 0.8-1.0",IF(tblRides[[#This Row],[supply_demand_ratio]]&lt;=1.2,"Between 1.0-1.2","Above 1.2")))</f>
        <v>Between 0.8-1.0</v>
      </c>
    </row>
    <row r="6834" spans="1:25" x14ac:dyDescent="0.3">
      <c r="A6834" t="s">
        <v>6889</v>
      </c>
      <c r="B6834" s="1">
        <v>46083.98541666667</v>
      </c>
      <c r="C6834" s="2">
        <v>46083</v>
      </c>
      <c r="D6834">
        <v>23</v>
      </c>
      <c r="E6834" t="s">
        <v>33</v>
      </c>
      <c r="F6834" t="s">
        <v>26</v>
      </c>
      <c r="G6834">
        <v>8.1</v>
      </c>
      <c r="H6834">
        <v>165.44</v>
      </c>
      <c r="I6834">
        <v>162.55000000000001</v>
      </c>
      <c r="J6834">
        <v>1</v>
      </c>
      <c r="K6834">
        <v>2</v>
      </c>
      <c r="L6834">
        <v>6.3</v>
      </c>
      <c r="M6834">
        <v>103</v>
      </c>
      <c r="N6834" t="s">
        <v>27</v>
      </c>
      <c r="O6834">
        <v>1.151</v>
      </c>
      <c r="P6834" t="s">
        <v>28</v>
      </c>
      <c r="Q6834" t="s">
        <v>29</v>
      </c>
      <c r="R6834">
        <v>4.5999999999999996</v>
      </c>
      <c r="S6834">
        <v>41</v>
      </c>
      <c r="T6834">
        <v>-2.89</v>
      </c>
      <c r="U6834">
        <v>4.3</v>
      </c>
      <c r="V6834" t="s">
        <v>486</v>
      </c>
      <c r="W6834" t="s">
        <v>31</v>
      </c>
      <c r="X6834">
        <v>1</v>
      </c>
      <c r="Y6834" t="str">
        <f>IF(tblRides[[#This Row],[supply_demand_ratio]]&lt;0.8,"Below 0.8",IF(tblRides[[#This Row],[supply_demand_ratio]]&lt;1,"Between 0.8-1.0",IF(tblRides[[#This Row],[supply_demand_ratio]]&lt;=1.2,"Between 1.0-1.2","Above 1.2")))</f>
        <v>Between 1.0-1.2</v>
      </c>
    </row>
    <row r="6835" spans="1:25" x14ac:dyDescent="0.3">
      <c r="A6835" t="s">
        <v>6890</v>
      </c>
      <c r="B6835" s="1">
        <v>46083.988888888889</v>
      </c>
      <c r="C6835" s="2">
        <v>46083</v>
      </c>
      <c r="D6835">
        <v>23</v>
      </c>
      <c r="E6835" t="s">
        <v>43</v>
      </c>
      <c r="F6835" t="s">
        <v>34</v>
      </c>
      <c r="G6835">
        <v>13.8</v>
      </c>
      <c r="H6835">
        <v>251.88</v>
      </c>
      <c r="I6835">
        <v>252.98</v>
      </c>
      <c r="J6835">
        <v>1</v>
      </c>
      <c r="K6835">
        <v>2</v>
      </c>
      <c r="L6835">
        <v>5.5</v>
      </c>
      <c r="M6835">
        <v>73</v>
      </c>
      <c r="N6835" t="s">
        <v>41</v>
      </c>
      <c r="O6835">
        <v>1.8919999999999999</v>
      </c>
      <c r="P6835" t="s">
        <v>28</v>
      </c>
      <c r="Q6835" t="s">
        <v>29</v>
      </c>
      <c r="R6835">
        <v>4.93</v>
      </c>
      <c r="S6835">
        <v>0</v>
      </c>
      <c r="T6835">
        <v>1.1000000000000001</v>
      </c>
      <c r="U6835">
        <v>3.5</v>
      </c>
      <c r="V6835" t="s">
        <v>486</v>
      </c>
      <c r="W6835" t="s">
        <v>31</v>
      </c>
      <c r="X6835">
        <v>1</v>
      </c>
      <c r="Y6835" t="str">
        <f>IF(tblRides[[#This Row],[supply_demand_ratio]]&lt;0.8,"Below 0.8",IF(tblRides[[#This Row],[supply_demand_ratio]]&lt;1,"Between 0.8-1.0",IF(tblRides[[#This Row],[supply_demand_ratio]]&lt;=1.2,"Between 1.0-1.2","Above 1.2")))</f>
        <v>Above 1.2</v>
      </c>
    </row>
    <row r="6836" spans="1:25" x14ac:dyDescent="0.3">
      <c r="A6836" t="s">
        <v>6891</v>
      </c>
      <c r="B6836" s="1">
        <v>46083.993055555555</v>
      </c>
      <c r="C6836" s="2">
        <v>46083</v>
      </c>
      <c r="D6836">
        <v>23</v>
      </c>
      <c r="E6836" t="s">
        <v>25</v>
      </c>
      <c r="F6836" t="s">
        <v>26</v>
      </c>
      <c r="G6836">
        <v>5.7</v>
      </c>
      <c r="H6836">
        <v>134.97999999999999</v>
      </c>
      <c r="I6836">
        <v>133.30000000000001</v>
      </c>
      <c r="J6836">
        <v>1.1000000000000001</v>
      </c>
      <c r="K6836">
        <v>5.6</v>
      </c>
      <c r="L6836">
        <v>7.5</v>
      </c>
      <c r="M6836">
        <v>128</v>
      </c>
      <c r="N6836" t="s">
        <v>41</v>
      </c>
      <c r="O6836">
        <v>1.43</v>
      </c>
      <c r="P6836" t="s">
        <v>28</v>
      </c>
      <c r="Q6836" t="s">
        <v>29</v>
      </c>
      <c r="R6836">
        <v>5</v>
      </c>
      <c r="S6836">
        <v>5</v>
      </c>
      <c r="T6836">
        <v>-1.68</v>
      </c>
      <c r="U6836">
        <v>1.9</v>
      </c>
      <c r="V6836" t="s">
        <v>486</v>
      </c>
      <c r="W6836" t="s">
        <v>45</v>
      </c>
      <c r="X6836">
        <v>1</v>
      </c>
      <c r="Y6836" t="str">
        <f>IF(tblRides[[#This Row],[supply_demand_ratio]]&lt;0.8,"Below 0.8",IF(tblRides[[#This Row],[supply_demand_ratio]]&lt;1,"Between 0.8-1.0",IF(tblRides[[#This Row],[supply_demand_ratio]]&lt;=1.2,"Between 1.0-1.2","Above 1.2")))</f>
        <v>Above 1.2</v>
      </c>
    </row>
    <row r="6837" spans="1:25" x14ac:dyDescent="0.3">
      <c r="A6837" t="s">
        <v>6892</v>
      </c>
      <c r="B6837" s="1">
        <v>46083.993750000001</v>
      </c>
      <c r="C6837" s="2">
        <v>46083</v>
      </c>
      <c r="D6837">
        <v>23</v>
      </c>
      <c r="E6837" t="s">
        <v>36</v>
      </c>
      <c r="F6837" t="s">
        <v>26</v>
      </c>
      <c r="G6837">
        <v>5.7</v>
      </c>
      <c r="H6837">
        <v>119.2</v>
      </c>
      <c r="I6837">
        <v>117.63</v>
      </c>
      <c r="J6837">
        <v>1</v>
      </c>
      <c r="K6837">
        <v>4.9000000000000004</v>
      </c>
      <c r="L6837">
        <v>4.8</v>
      </c>
      <c r="M6837">
        <v>91</v>
      </c>
      <c r="N6837" t="s">
        <v>27</v>
      </c>
      <c r="O6837">
        <v>0.83199999999999996</v>
      </c>
      <c r="P6837" t="s">
        <v>28</v>
      </c>
      <c r="Q6837" t="s">
        <v>29</v>
      </c>
      <c r="R6837">
        <v>4.82</v>
      </c>
      <c r="S6837">
        <v>11</v>
      </c>
      <c r="T6837">
        <v>-1.57</v>
      </c>
      <c r="U6837">
        <v>-0.1</v>
      </c>
      <c r="V6837" t="s">
        <v>486</v>
      </c>
      <c r="W6837" t="s">
        <v>31</v>
      </c>
      <c r="X6837">
        <v>1</v>
      </c>
      <c r="Y6837" t="str">
        <f>IF(tblRides[[#This Row],[supply_demand_ratio]]&lt;0.8,"Below 0.8",IF(tblRides[[#This Row],[supply_demand_ratio]]&lt;1,"Between 0.8-1.0",IF(tblRides[[#This Row],[supply_demand_ratio]]&lt;=1.2,"Between 1.0-1.2","Above 1.2")))</f>
        <v>Between 0.8-1.0</v>
      </c>
    </row>
    <row r="6838" spans="1:25" x14ac:dyDescent="0.3">
      <c r="A6838" t="s">
        <v>6893</v>
      </c>
      <c r="B6838" s="1">
        <v>46084.011111111111</v>
      </c>
      <c r="C6838" s="2">
        <v>46084</v>
      </c>
      <c r="D6838">
        <v>0</v>
      </c>
      <c r="E6838" t="s">
        <v>33</v>
      </c>
      <c r="F6838" t="s">
        <v>26</v>
      </c>
      <c r="G6838">
        <v>6.3</v>
      </c>
      <c r="H6838">
        <v>119.88</v>
      </c>
      <c r="I6838">
        <v>122.28</v>
      </c>
      <c r="J6838">
        <v>1</v>
      </c>
      <c r="K6838">
        <v>3.5</v>
      </c>
      <c r="L6838">
        <v>6.9</v>
      </c>
      <c r="M6838">
        <v>92</v>
      </c>
      <c r="N6838" t="s">
        <v>41</v>
      </c>
      <c r="O6838">
        <v>1.3879999999999999</v>
      </c>
      <c r="P6838" t="s">
        <v>28</v>
      </c>
      <c r="Q6838" t="s">
        <v>29</v>
      </c>
      <c r="R6838">
        <v>4.6100000000000003</v>
      </c>
      <c r="S6838">
        <v>5</v>
      </c>
      <c r="T6838">
        <v>2.4</v>
      </c>
      <c r="U6838">
        <v>3.4</v>
      </c>
      <c r="V6838" t="s">
        <v>587</v>
      </c>
      <c r="W6838" t="s">
        <v>31</v>
      </c>
      <c r="X6838">
        <v>1</v>
      </c>
      <c r="Y6838" t="str">
        <f>IF(tblRides[[#This Row],[supply_demand_ratio]]&lt;0.8,"Below 0.8",IF(tblRides[[#This Row],[supply_demand_ratio]]&lt;1,"Between 0.8-1.0",IF(tblRides[[#This Row],[supply_demand_ratio]]&lt;=1.2,"Between 1.0-1.2","Above 1.2")))</f>
        <v>Above 1.2</v>
      </c>
    </row>
    <row r="6839" spans="1:25" x14ac:dyDescent="0.3">
      <c r="A6839" t="s">
        <v>6894</v>
      </c>
      <c r="B6839" s="1">
        <v>46084.012499999997</v>
      </c>
      <c r="C6839" s="2">
        <v>46084</v>
      </c>
      <c r="D6839">
        <v>0</v>
      </c>
      <c r="E6839" t="s">
        <v>62</v>
      </c>
      <c r="F6839" t="s">
        <v>26</v>
      </c>
      <c r="G6839">
        <v>11.4</v>
      </c>
      <c r="H6839">
        <v>216.45</v>
      </c>
      <c r="J6839">
        <v>1</v>
      </c>
      <c r="K6839">
        <v>5.7</v>
      </c>
      <c r="L6839">
        <v>11.1</v>
      </c>
      <c r="M6839">
        <v>61</v>
      </c>
      <c r="N6839" t="s">
        <v>41</v>
      </c>
      <c r="O6839">
        <v>2.2000000000000002</v>
      </c>
      <c r="P6839" t="s">
        <v>37</v>
      </c>
      <c r="Q6839" t="s">
        <v>103</v>
      </c>
      <c r="R6839">
        <v>4.6900000000000004</v>
      </c>
      <c r="S6839">
        <v>3</v>
      </c>
      <c r="U6839">
        <v>5.4</v>
      </c>
      <c r="V6839" t="s">
        <v>587</v>
      </c>
      <c r="W6839" t="s">
        <v>45</v>
      </c>
      <c r="X6839">
        <v>0</v>
      </c>
      <c r="Y6839" t="str">
        <f>IF(tblRides[[#This Row],[supply_demand_ratio]]&lt;0.8,"Below 0.8",IF(tblRides[[#This Row],[supply_demand_ratio]]&lt;1,"Between 0.8-1.0",IF(tblRides[[#This Row],[supply_demand_ratio]]&lt;=1.2,"Between 1.0-1.2","Above 1.2")))</f>
        <v>Above 1.2</v>
      </c>
    </row>
    <row r="6840" spans="1:25" x14ac:dyDescent="0.3">
      <c r="A6840" t="s">
        <v>6895</v>
      </c>
      <c r="B6840" s="1">
        <v>46084.01458333333</v>
      </c>
      <c r="C6840" s="2">
        <v>46084</v>
      </c>
      <c r="D6840">
        <v>0</v>
      </c>
      <c r="E6840" t="s">
        <v>33</v>
      </c>
      <c r="F6840" t="s">
        <v>26</v>
      </c>
      <c r="G6840">
        <v>2.8</v>
      </c>
      <c r="H6840">
        <v>78.510000000000005</v>
      </c>
      <c r="I6840">
        <v>79.66</v>
      </c>
      <c r="J6840">
        <v>1</v>
      </c>
      <c r="K6840">
        <v>6.9</v>
      </c>
      <c r="L6840">
        <v>8.4</v>
      </c>
      <c r="M6840">
        <v>95</v>
      </c>
      <c r="N6840" t="s">
        <v>41</v>
      </c>
      <c r="O6840">
        <v>1.2170000000000001</v>
      </c>
      <c r="P6840" t="s">
        <v>28</v>
      </c>
      <c r="Q6840" t="s">
        <v>29</v>
      </c>
      <c r="R6840">
        <v>4.5199999999999996</v>
      </c>
      <c r="S6840">
        <v>25</v>
      </c>
      <c r="T6840">
        <v>1.1499999999999999</v>
      </c>
      <c r="U6840">
        <v>1.5</v>
      </c>
      <c r="V6840" t="s">
        <v>587</v>
      </c>
      <c r="W6840" t="s">
        <v>45</v>
      </c>
      <c r="X6840">
        <v>1</v>
      </c>
      <c r="Y6840" t="str">
        <f>IF(tblRides[[#This Row],[supply_demand_ratio]]&lt;0.8,"Below 0.8",IF(tblRides[[#This Row],[supply_demand_ratio]]&lt;1,"Between 0.8-1.0",IF(tblRides[[#This Row],[supply_demand_ratio]]&lt;=1.2,"Between 1.0-1.2","Above 1.2")))</f>
        <v>Above 1.2</v>
      </c>
    </row>
    <row r="6841" spans="1:25" x14ac:dyDescent="0.3">
      <c r="A6841" t="s">
        <v>6896</v>
      </c>
      <c r="B6841" s="1">
        <v>46084.017361111109</v>
      </c>
      <c r="C6841" s="2">
        <v>46084</v>
      </c>
      <c r="D6841">
        <v>0</v>
      </c>
      <c r="E6841" t="s">
        <v>25</v>
      </c>
      <c r="F6841" t="s">
        <v>26</v>
      </c>
      <c r="G6841">
        <v>4.8</v>
      </c>
      <c r="H6841">
        <v>113.36</v>
      </c>
      <c r="I6841">
        <v>112.23</v>
      </c>
      <c r="J6841">
        <v>1</v>
      </c>
      <c r="K6841">
        <v>3</v>
      </c>
      <c r="L6841">
        <v>4.8</v>
      </c>
      <c r="M6841">
        <v>102</v>
      </c>
      <c r="N6841" t="s">
        <v>27</v>
      </c>
      <c r="O6841">
        <v>0.89600000000000002</v>
      </c>
      <c r="P6841" t="s">
        <v>28</v>
      </c>
      <c r="Q6841" t="s">
        <v>29</v>
      </c>
      <c r="R6841">
        <v>4.4800000000000004</v>
      </c>
      <c r="S6841">
        <v>13</v>
      </c>
      <c r="T6841">
        <v>-1.1299999999999999</v>
      </c>
      <c r="U6841">
        <v>1.8</v>
      </c>
      <c r="V6841" t="s">
        <v>587</v>
      </c>
      <c r="W6841" t="s">
        <v>31</v>
      </c>
      <c r="X6841">
        <v>1</v>
      </c>
      <c r="Y6841" t="str">
        <f>IF(tblRides[[#This Row],[supply_demand_ratio]]&lt;0.8,"Below 0.8",IF(tblRides[[#This Row],[supply_demand_ratio]]&lt;1,"Between 0.8-1.0",IF(tblRides[[#This Row],[supply_demand_ratio]]&lt;=1.2,"Between 1.0-1.2","Above 1.2")))</f>
        <v>Between 0.8-1.0</v>
      </c>
    </row>
    <row r="6842" spans="1:25" x14ac:dyDescent="0.3">
      <c r="A6842" t="s">
        <v>6897</v>
      </c>
      <c r="B6842" s="1">
        <v>46084.020833333336</v>
      </c>
      <c r="C6842" s="2">
        <v>46084</v>
      </c>
      <c r="D6842">
        <v>0</v>
      </c>
      <c r="E6842" t="s">
        <v>62</v>
      </c>
      <c r="F6842" t="s">
        <v>26</v>
      </c>
      <c r="G6842">
        <v>5.9</v>
      </c>
      <c r="H6842">
        <v>124.68</v>
      </c>
      <c r="I6842">
        <v>131.01</v>
      </c>
      <c r="J6842">
        <v>1</v>
      </c>
      <c r="K6842">
        <v>3.7</v>
      </c>
      <c r="L6842">
        <v>1</v>
      </c>
      <c r="M6842">
        <v>59</v>
      </c>
      <c r="N6842" t="s">
        <v>41</v>
      </c>
      <c r="O6842">
        <v>2.2000000000000002</v>
      </c>
      <c r="P6842" t="s">
        <v>28</v>
      </c>
      <c r="Q6842" t="s">
        <v>29</v>
      </c>
      <c r="R6842">
        <v>4.7699999999999996</v>
      </c>
      <c r="S6842">
        <v>1</v>
      </c>
      <c r="T6842">
        <v>6.33</v>
      </c>
      <c r="U6842">
        <v>-2.7</v>
      </c>
      <c r="V6842" t="s">
        <v>587</v>
      </c>
      <c r="W6842" t="s">
        <v>31</v>
      </c>
      <c r="X6842">
        <v>1</v>
      </c>
      <c r="Y6842" t="str">
        <f>IF(tblRides[[#This Row],[supply_demand_ratio]]&lt;0.8,"Below 0.8",IF(tblRides[[#This Row],[supply_demand_ratio]]&lt;1,"Between 0.8-1.0",IF(tblRides[[#This Row],[supply_demand_ratio]]&lt;=1.2,"Between 1.0-1.2","Above 1.2")))</f>
        <v>Above 1.2</v>
      </c>
    </row>
    <row r="6843" spans="1:25" x14ac:dyDescent="0.3">
      <c r="A6843" t="s">
        <v>6898</v>
      </c>
      <c r="B6843" s="1">
        <v>46084.020833333336</v>
      </c>
      <c r="C6843" s="2">
        <v>46084</v>
      </c>
      <c r="D6843">
        <v>0</v>
      </c>
      <c r="E6843" t="s">
        <v>36</v>
      </c>
      <c r="F6843" t="s">
        <v>26</v>
      </c>
      <c r="G6843">
        <v>1.6</v>
      </c>
      <c r="H6843">
        <v>65.3</v>
      </c>
      <c r="I6843">
        <v>63.46</v>
      </c>
      <c r="J6843">
        <v>1</v>
      </c>
      <c r="K6843">
        <v>2</v>
      </c>
      <c r="L6843">
        <v>1</v>
      </c>
      <c r="M6843">
        <v>106</v>
      </c>
      <c r="N6843" t="s">
        <v>27</v>
      </c>
      <c r="O6843">
        <v>1.056</v>
      </c>
      <c r="P6843" t="s">
        <v>28</v>
      </c>
      <c r="Q6843" t="s">
        <v>29</v>
      </c>
      <c r="R6843">
        <v>4.7</v>
      </c>
      <c r="S6843">
        <v>4</v>
      </c>
      <c r="T6843">
        <v>-1.84</v>
      </c>
      <c r="U6843">
        <v>-1</v>
      </c>
      <c r="V6843" t="s">
        <v>587</v>
      </c>
      <c r="W6843" t="s">
        <v>31</v>
      </c>
      <c r="X6843">
        <v>1</v>
      </c>
      <c r="Y6843" t="str">
        <f>IF(tblRides[[#This Row],[supply_demand_ratio]]&lt;0.8,"Below 0.8",IF(tblRides[[#This Row],[supply_demand_ratio]]&lt;1,"Between 0.8-1.0",IF(tblRides[[#This Row],[supply_demand_ratio]]&lt;=1.2,"Between 1.0-1.2","Above 1.2")))</f>
        <v>Between 1.0-1.2</v>
      </c>
    </row>
    <row r="6844" spans="1:25" x14ac:dyDescent="0.3">
      <c r="A6844" t="s">
        <v>6899</v>
      </c>
      <c r="B6844" s="1">
        <v>46084.022916666669</v>
      </c>
      <c r="C6844" s="2">
        <v>46084</v>
      </c>
      <c r="D6844">
        <v>0</v>
      </c>
      <c r="E6844" t="s">
        <v>33</v>
      </c>
      <c r="F6844" t="s">
        <v>26</v>
      </c>
      <c r="G6844">
        <v>4.4000000000000004</v>
      </c>
      <c r="H6844">
        <v>119.82</v>
      </c>
      <c r="J6844">
        <v>1.1000000000000001</v>
      </c>
      <c r="K6844">
        <v>6.3</v>
      </c>
      <c r="M6844">
        <v>102</v>
      </c>
      <c r="N6844" t="s">
        <v>27</v>
      </c>
      <c r="O6844">
        <v>1.1040000000000001</v>
      </c>
      <c r="P6844" t="s">
        <v>82</v>
      </c>
      <c r="Q6844" t="s">
        <v>83</v>
      </c>
      <c r="R6844">
        <v>4.96</v>
      </c>
      <c r="S6844">
        <v>16</v>
      </c>
      <c r="V6844" t="s">
        <v>587</v>
      </c>
      <c r="W6844" t="s">
        <v>45</v>
      </c>
      <c r="X6844">
        <v>0</v>
      </c>
      <c r="Y6844" t="str">
        <f>IF(tblRides[[#This Row],[supply_demand_ratio]]&lt;0.8,"Below 0.8",IF(tblRides[[#This Row],[supply_demand_ratio]]&lt;1,"Between 0.8-1.0",IF(tblRides[[#This Row],[supply_demand_ratio]]&lt;=1.2,"Between 1.0-1.2","Above 1.2")))</f>
        <v>Between 1.0-1.2</v>
      </c>
    </row>
    <row r="6845" spans="1:25" x14ac:dyDescent="0.3">
      <c r="A6845" t="s">
        <v>6900</v>
      </c>
      <c r="B6845" s="1">
        <v>46084.027777777781</v>
      </c>
      <c r="C6845" s="2">
        <v>46084</v>
      </c>
      <c r="D6845">
        <v>0</v>
      </c>
      <c r="E6845" t="s">
        <v>33</v>
      </c>
      <c r="F6845" t="s">
        <v>26</v>
      </c>
      <c r="G6845">
        <v>8</v>
      </c>
      <c r="H6845">
        <v>178.83</v>
      </c>
      <c r="J6845">
        <v>1</v>
      </c>
      <c r="K6845">
        <v>10.199999999999999</v>
      </c>
      <c r="L6845">
        <v>9.5</v>
      </c>
      <c r="M6845">
        <v>101</v>
      </c>
      <c r="N6845" t="s">
        <v>41</v>
      </c>
      <c r="O6845">
        <v>1.3779999999999999</v>
      </c>
      <c r="P6845" t="s">
        <v>58</v>
      </c>
      <c r="Q6845" t="s">
        <v>88</v>
      </c>
      <c r="R6845">
        <v>4.88</v>
      </c>
      <c r="S6845">
        <v>2</v>
      </c>
      <c r="U6845">
        <v>-0.7</v>
      </c>
      <c r="V6845" t="s">
        <v>587</v>
      </c>
      <c r="W6845" t="s">
        <v>77</v>
      </c>
      <c r="X6845">
        <v>0</v>
      </c>
      <c r="Y6845" t="str">
        <f>IF(tblRides[[#This Row],[supply_demand_ratio]]&lt;0.8,"Below 0.8",IF(tblRides[[#This Row],[supply_demand_ratio]]&lt;1,"Between 0.8-1.0",IF(tblRides[[#This Row],[supply_demand_ratio]]&lt;=1.2,"Between 1.0-1.2","Above 1.2")))</f>
        <v>Above 1.2</v>
      </c>
    </row>
    <row r="6846" spans="1:25" x14ac:dyDescent="0.3">
      <c r="A6846" t="s">
        <v>6901</v>
      </c>
      <c r="B6846" s="1">
        <v>46084.04791666667</v>
      </c>
      <c r="C6846" s="2">
        <v>46084</v>
      </c>
      <c r="D6846">
        <v>1</v>
      </c>
      <c r="E6846" t="s">
        <v>43</v>
      </c>
      <c r="F6846" t="s">
        <v>26</v>
      </c>
      <c r="G6846">
        <v>2</v>
      </c>
      <c r="H6846">
        <v>69.319999999999993</v>
      </c>
      <c r="J6846">
        <v>1</v>
      </c>
      <c r="K6846">
        <v>3.5</v>
      </c>
      <c r="L6846">
        <v>9.4</v>
      </c>
      <c r="M6846">
        <v>72</v>
      </c>
      <c r="N6846" t="s">
        <v>41</v>
      </c>
      <c r="O6846">
        <v>2.0590000000000002</v>
      </c>
      <c r="P6846" t="s">
        <v>58</v>
      </c>
      <c r="Q6846" t="s">
        <v>88</v>
      </c>
      <c r="R6846">
        <v>4.3600000000000003</v>
      </c>
      <c r="S6846">
        <v>3</v>
      </c>
      <c r="U6846">
        <v>5.9</v>
      </c>
      <c r="V6846" t="s">
        <v>587</v>
      </c>
      <c r="W6846" t="s">
        <v>31</v>
      </c>
      <c r="X6846">
        <v>0</v>
      </c>
      <c r="Y6846" t="str">
        <f>IF(tblRides[[#This Row],[supply_demand_ratio]]&lt;0.8,"Below 0.8",IF(tblRides[[#This Row],[supply_demand_ratio]]&lt;1,"Between 0.8-1.0",IF(tblRides[[#This Row],[supply_demand_ratio]]&lt;=1.2,"Between 1.0-1.2","Above 1.2")))</f>
        <v>Above 1.2</v>
      </c>
    </row>
    <row r="6847" spans="1:25" x14ac:dyDescent="0.3">
      <c r="A6847" t="s">
        <v>6902</v>
      </c>
      <c r="B6847" s="1">
        <v>46084.060416666667</v>
      </c>
      <c r="C6847" s="2">
        <v>46084</v>
      </c>
      <c r="D6847">
        <v>1</v>
      </c>
      <c r="E6847" t="s">
        <v>33</v>
      </c>
      <c r="F6847" t="s">
        <v>26</v>
      </c>
      <c r="G6847">
        <v>9.9</v>
      </c>
      <c r="H6847">
        <v>199.57</v>
      </c>
      <c r="I6847">
        <v>198.14</v>
      </c>
      <c r="J6847">
        <v>1.1000000000000001</v>
      </c>
      <c r="K6847">
        <v>3.4</v>
      </c>
      <c r="L6847">
        <v>3</v>
      </c>
      <c r="M6847">
        <v>95</v>
      </c>
      <c r="N6847" t="s">
        <v>41</v>
      </c>
      <c r="O6847">
        <v>1.9490000000000001</v>
      </c>
      <c r="P6847" t="s">
        <v>28</v>
      </c>
      <c r="Q6847" t="s">
        <v>29</v>
      </c>
      <c r="R6847">
        <v>5</v>
      </c>
      <c r="S6847">
        <v>106</v>
      </c>
      <c r="T6847">
        <v>-1.43</v>
      </c>
      <c r="U6847">
        <v>-0.4</v>
      </c>
      <c r="V6847" t="s">
        <v>587</v>
      </c>
      <c r="W6847" t="s">
        <v>31</v>
      </c>
      <c r="X6847">
        <v>1</v>
      </c>
      <c r="Y6847" t="str">
        <f>IF(tblRides[[#This Row],[supply_demand_ratio]]&lt;0.8,"Below 0.8",IF(tblRides[[#This Row],[supply_demand_ratio]]&lt;1,"Between 0.8-1.0",IF(tblRides[[#This Row],[supply_demand_ratio]]&lt;=1.2,"Between 1.0-1.2","Above 1.2")))</f>
        <v>Above 1.2</v>
      </c>
    </row>
    <row r="6848" spans="1:25" x14ac:dyDescent="0.3">
      <c r="A6848" t="s">
        <v>6903</v>
      </c>
      <c r="B6848" s="1">
        <v>46084.067361111112</v>
      </c>
      <c r="C6848" s="2">
        <v>46084</v>
      </c>
      <c r="D6848">
        <v>1</v>
      </c>
      <c r="E6848" t="s">
        <v>36</v>
      </c>
      <c r="F6848" t="s">
        <v>34</v>
      </c>
      <c r="G6848">
        <v>6.2</v>
      </c>
      <c r="H6848">
        <v>143.46</v>
      </c>
      <c r="I6848">
        <v>138.19</v>
      </c>
      <c r="J6848">
        <v>1</v>
      </c>
      <c r="K6848">
        <v>4.5</v>
      </c>
      <c r="L6848">
        <v>6.1</v>
      </c>
      <c r="M6848">
        <v>117</v>
      </c>
      <c r="N6848" t="s">
        <v>27</v>
      </c>
      <c r="O6848">
        <v>0.96899999999999997</v>
      </c>
      <c r="P6848" t="s">
        <v>28</v>
      </c>
      <c r="Q6848" t="s">
        <v>29</v>
      </c>
      <c r="R6848">
        <v>4.63</v>
      </c>
      <c r="S6848">
        <v>0</v>
      </c>
      <c r="T6848">
        <v>-5.27</v>
      </c>
      <c r="U6848">
        <v>1.6</v>
      </c>
      <c r="V6848" t="s">
        <v>587</v>
      </c>
      <c r="W6848" t="s">
        <v>31</v>
      </c>
      <c r="X6848">
        <v>1</v>
      </c>
      <c r="Y6848" t="str">
        <f>IF(tblRides[[#This Row],[supply_demand_ratio]]&lt;0.8,"Below 0.8",IF(tblRides[[#This Row],[supply_demand_ratio]]&lt;1,"Between 0.8-1.0",IF(tblRides[[#This Row],[supply_demand_ratio]]&lt;=1.2,"Between 1.0-1.2","Above 1.2")))</f>
        <v>Between 0.8-1.0</v>
      </c>
    </row>
    <row r="6849" spans="1:25" x14ac:dyDescent="0.3">
      <c r="A6849" t="s">
        <v>6904</v>
      </c>
      <c r="B6849" s="1">
        <v>46084.071527777778</v>
      </c>
      <c r="C6849" s="2">
        <v>46084</v>
      </c>
      <c r="D6849">
        <v>1</v>
      </c>
      <c r="E6849" t="s">
        <v>33</v>
      </c>
      <c r="F6849" t="s">
        <v>34</v>
      </c>
      <c r="G6849">
        <v>12.7</v>
      </c>
      <c r="H6849">
        <v>231.51</v>
      </c>
      <c r="J6849">
        <v>1</v>
      </c>
      <c r="K6849">
        <v>4.7</v>
      </c>
      <c r="L6849">
        <v>5.3</v>
      </c>
      <c r="M6849">
        <v>97</v>
      </c>
      <c r="N6849" t="s">
        <v>41</v>
      </c>
      <c r="O6849">
        <v>1.5409999999999999</v>
      </c>
      <c r="P6849" t="s">
        <v>58</v>
      </c>
      <c r="Q6849" t="s">
        <v>88</v>
      </c>
      <c r="R6849">
        <v>4.62</v>
      </c>
      <c r="S6849">
        <v>0</v>
      </c>
      <c r="U6849">
        <v>0.6</v>
      </c>
      <c r="V6849" t="s">
        <v>587</v>
      </c>
      <c r="W6849" t="s">
        <v>31</v>
      </c>
      <c r="X6849">
        <v>0</v>
      </c>
      <c r="Y6849" t="str">
        <f>IF(tblRides[[#This Row],[supply_demand_ratio]]&lt;0.8,"Below 0.8",IF(tblRides[[#This Row],[supply_demand_ratio]]&lt;1,"Between 0.8-1.0",IF(tblRides[[#This Row],[supply_demand_ratio]]&lt;=1.2,"Between 1.0-1.2","Above 1.2")))</f>
        <v>Above 1.2</v>
      </c>
    </row>
    <row r="6850" spans="1:25" x14ac:dyDescent="0.3">
      <c r="A6850" t="s">
        <v>6905</v>
      </c>
      <c r="B6850" s="1">
        <v>46084.097222222219</v>
      </c>
      <c r="C6850" s="2">
        <v>46084</v>
      </c>
      <c r="D6850">
        <v>2</v>
      </c>
      <c r="E6850" t="s">
        <v>25</v>
      </c>
      <c r="F6850" t="s">
        <v>34</v>
      </c>
      <c r="G6850">
        <v>12.6</v>
      </c>
      <c r="H6850">
        <v>211.32</v>
      </c>
      <c r="I6850">
        <v>196.51</v>
      </c>
      <c r="J6850">
        <v>1</v>
      </c>
      <c r="K6850">
        <v>4.8</v>
      </c>
      <c r="L6850">
        <v>7.5</v>
      </c>
      <c r="M6850">
        <v>140</v>
      </c>
      <c r="N6850" t="s">
        <v>41</v>
      </c>
      <c r="O6850">
        <v>1.6439999999999999</v>
      </c>
      <c r="P6850" t="s">
        <v>28</v>
      </c>
      <c r="Q6850" t="s">
        <v>29</v>
      </c>
      <c r="R6850">
        <v>4.68</v>
      </c>
      <c r="S6850">
        <v>0</v>
      </c>
      <c r="T6850">
        <v>-14.81</v>
      </c>
      <c r="U6850">
        <v>2.7</v>
      </c>
      <c r="V6850" t="s">
        <v>587</v>
      </c>
      <c r="W6850" t="s">
        <v>31</v>
      </c>
      <c r="X6850">
        <v>1</v>
      </c>
      <c r="Y6850" t="str">
        <f>IF(tblRides[[#This Row],[supply_demand_ratio]]&lt;0.8,"Below 0.8",IF(tblRides[[#This Row],[supply_demand_ratio]]&lt;1,"Between 0.8-1.0",IF(tblRides[[#This Row],[supply_demand_ratio]]&lt;=1.2,"Between 1.0-1.2","Above 1.2")))</f>
        <v>Above 1.2</v>
      </c>
    </row>
    <row r="6851" spans="1:25" x14ac:dyDescent="0.3">
      <c r="A6851" t="s">
        <v>6906</v>
      </c>
      <c r="B6851" s="1">
        <v>46084.10833333333</v>
      </c>
      <c r="C6851" s="2">
        <v>46084</v>
      </c>
      <c r="D6851">
        <v>2</v>
      </c>
      <c r="E6851" t="s">
        <v>25</v>
      </c>
      <c r="F6851" t="s">
        <v>26</v>
      </c>
      <c r="G6851">
        <v>16.100000000000001</v>
      </c>
      <c r="H6851">
        <v>317.61</v>
      </c>
      <c r="I6851">
        <v>315.72000000000003</v>
      </c>
      <c r="J6851">
        <v>1.1000000000000001</v>
      </c>
      <c r="K6851">
        <v>4.8</v>
      </c>
      <c r="L6851">
        <v>4.0999999999999996</v>
      </c>
      <c r="M6851">
        <v>124</v>
      </c>
      <c r="N6851" t="s">
        <v>27</v>
      </c>
      <c r="O6851">
        <v>1.131</v>
      </c>
      <c r="P6851" t="s">
        <v>28</v>
      </c>
      <c r="Q6851" t="s">
        <v>29</v>
      </c>
      <c r="R6851">
        <v>4.7</v>
      </c>
      <c r="S6851">
        <v>3</v>
      </c>
      <c r="T6851">
        <v>-1.89</v>
      </c>
      <c r="U6851">
        <v>-0.7</v>
      </c>
      <c r="V6851" t="s">
        <v>587</v>
      </c>
      <c r="W6851" t="s">
        <v>31</v>
      </c>
      <c r="X6851">
        <v>1</v>
      </c>
      <c r="Y6851" t="str">
        <f>IF(tblRides[[#This Row],[supply_demand_ratio]]&lt;0.8,"Below 0.8",IF(tblRides[[#This Row],[supply_demand_ratio]]&lt;1,"Between 0.8-1.0",IF(tblRides[[#This Row],[supply_demand_ratio]]&lt;=1.2,"Between 1.0-1.2","Above 1.2")))</f>
        <v>Between 1.0-1.2</v>
      </c>
    </row>
    <row r="6852" spans="1:25" x14ac:dyDescent="0.3">
      <c r="A6852" t="s">
        <v>6907</v>
      </c>
      <c r="B6852" s="1">
        <v>46084.111805555556</v>
      </c>
      <c r="C6852" s="2">
        <v>46084</v>
      </c>
      <c r="D6852">
        <v>2</v>
      </c>
      <c r="E6852" t="s">
        <v>25</v>
      </c>
      <c r="F6852" t="s">
        <v>26</v>
      </c>
      <c r="G6852">
        <v>6.3</v>
      </c>
      <c r="H6852">
        <v>137.08000000000001</v>
      </c>
      <c r="I6852">
        <v>136.66</v>
      </c>
      <c r="J6852">
        <v>1.1000000000000001</v>
      </c>
      <c r="K6852">
        <v>2</v>
      </c>
      <c r="L6852">
        <v>1</v>
      </c>
      <c r="M6852">
        <v>121</v>
      </c>
      <c r="N6852" t="s">
        <v>27</v>
      </c>
      <c r="O6852">
        <v>0.97499999999999998</v>
      </c>
      <c r="P6852" t="s">
        <v>28</v>
      </c>
      <c r="Q6852" t="s">
        <v>29</v>
      </c>
      <c r="R6852">
        <v>4.4400000000000004</v>
      </c>
      <c r="S6852">
        <v>10</v>
      </c>
      <c r="T6852">
        <v>-0.42</v>
      </c>
      <c r="U6852">
        <v>-1</v>
      </c>
      <c r="V6852" t="s">
        <v>587</v>
      </c>
      <c r="W6852" t="s">
        <v>31</v>
      </c>
      <c r="X6852">
        <v>1</v>
      </c>
      <c r="Y6852" t="str">
        <f>IF(tblRides[[#This Row],[supply_demand_ratio]]&lt;0.8,"Below 0.8",IF(tblRides[[#This Row],[supply_demand_ratio]]&lt;1,"Between 0.8-1.0",IF(tblRides[[#This Row],[supply_demand_ratio]]&lt;=1.2,"Between 1.0-1.2","Above 1.2")))</f>
        <v>Between 0.8-1.0</v>
      </c>
    </row>
    <row r="6853" spans="1:25" x14ac:dyDescent="0.3">
      <c r="A6853" t="s">
        <v>6908</v>
      </c>
      <c r="B6853" s="1">
        <v>46084.114583333336</v>
      </c>
      <c r="C6853" s="2">
        <v>46084</v>
      </c>
      <c r="D6853">
        <v>2</v>
      </c>
      <c r="E6853" t="s">
        <v>25</v>
      </c>
      <c r="F6853" t="s">
        <v>26</v>
      </c>
      <c r="G6853">
        <v>9.1</v>
      </c>
      <c r="H6853">
        <v>188.61</v>
      </c>
      <c r="I6853">
        <v>203.97</v>
      </c>
      <c r="J6853">
        <v>1.1000000000000001</v>
      </c>
      <c r="K6853">
        <v>4.3</v>
      </c>
      <c r="L6853">
        <v>8.4</v>
      </c>
      <c r="M6853">
        <v>141</v>
      </c>
      <c r="N6853" t="s">
        <v>27</v>
      </c>
      <c r="O6853">
        <v>1.1040000000000001</v>
      </c>
      <c r="P6853" t="s">
        <v>28</v>
      </c>
      <c r="Q6853" t="s">
        <v>29</v>
      </c>
      <c r="R6853">
        <v>4.83</v>
      </c>
      <c r="S6853">
        <v>58</v>
      </c>
      <c r="T6853">
        <v>15.36</v>
      </c>
      <c r="U6853">
        <v>4.0999999999999996</v>
      </c>
      <c r="V6853" t="s">
        <v>587</v>
      </c>
      <c r="W6853" t="s">
        <v>31</v>
      </c>
      <c r="X6853">
        <v>1</v>
      </c>
      <c r="Y6853" t="str">
        <f>IF(tblRides[[#This Row],[supply_demand_ratio]]&lt;0.8,"Below 0.8",IF(tblRides[[#This Row],[supply_demand_ratio]]&lt;1,"Between 0.8-1.0",IF(tblRides[[#This Row],[supply_demand_ratio]]&lt;=1.2,"Between 1.0-1.2","Above 1.2")))</f>
        <v>Between 1.0-1.2</v>
      </c>
    </row>
    <row r="6854" spans="1:25" x14ac:dyDescent="0.3">
      <c r="A6854" t="s">
        <v>6909</v>
      </c>
      <c r="B6854" s="1">
        <v>46084.116666666669</v>
      </c>
      <c r="C6854" s="2">
        <v>46084</v>
      </c>
      <c r="D6854">
        <v>2</v>
      </c>
      <c r="E6854" t="s">
        <v>43</v>
      </c>
      <c r="F6854" t="s">
        <v>34</v>
      </c>
      <c r="G6854">
        <v>6.8</v>
      </c>
      <c r="H6854">
        <v>124.04</v>
      </c>
      <c r="I6854">
        <v>127.99</v>
      </c>
      <c r="J6854">
        <v>1</v>
      </c>
      <c r="K6854">
        <v>5.5</v>
      </c>
      <c r="L6854">
        <v>7.4</v>
      </c>
      <c r="M6854">
        <v>75</v>
      </c>
      <c r="N6854" t="s">
        <v>41</v>
      </c>
      <c r="O6854">
        <v>2.2000000000000002</v>
      </c>
      <c r="P6854" t="s">
        <v>28</v>
      </c>
      <c r="Q6854" t="s">
        <v>29</v>
      </c>
      <c r="R6854">
        <v>4.62</v>
      </c>
      <c r="S6854">
        <v>0</v>
      </c>
      <c r="T6854">
        <v>3.95</v>
      </c>
      <c r="U6854">
        <v>1.9</v>
      </c>
      <c r="V6854" t="s">
        <v>587</v>
      </c>
      <c r="W6854" t="s">
        <v>45</v>
      </c>
      <c r="X6854">
        <v>1</v>
      </c>
      <c r="Y6854" t="str">
        <f>IF(tblRides[[#This Row],[supply_demand_ratio]]&lt;0.8,"Below 0.8",IF(tblRides[[#This Row],[supply_demand_ratio]]&lt;1,"Between 0.8-1.0",IF(tblRides[[#This Row],[supply_demand_ratio]]&lt;=1.2,"Between 1.0-1.2","Above 1.2")))</f>
        <v>Above 1.2</v>
      </c>
    </row>
    <row r="6855" spans="1:25" x14ac:dyDescent="0.3">
      <c r="A6855" t="s">
        <v>6910</v>
      </c>
      <c r="B6855" s="1">
        <v>46084.119444444441</v>
      </c>
      <c r="C6855" s="2">
        <v>46084</v>
      </c>
      <c r="D6855">
        <v>2</v>
      </c>
      <c r="E6855" t="s">
        <v>62</v>
      </c>
      <c r="F6855" t="s">
        <v>26</v>
      </c>
      <c r="G6855">
        <v>4.8</v>
      </c>
      <c r="H6855">
        <v>107.67</v>
      </c>
      <c r="I6855">
        <v>109.61</v>
      </c>
      <c r="J6855">
        <v>1.1000000000000001</v>
      </c>
      <c r="K6855">
        <v>2</v>
      </c>
      <c r="L6855">
        <v>5.8</v>
      </c>
      <c r="M6855">
        <v>65</v>
      </c>
      <c r="N6855" t="s">
        <v>41</v>
      </c>
      <c r="O6855">
        <v>2.1539999999999999</v>
      </c>
      <c r="P6855" t="s">
        <v>28</v>
      </c>
      <c r="Q6855" t="s">
        <v>29</v>
      </c>
      <c r="R6855">
        <v>4.49</v>
      </c>
      <c r="S6855">
        <v>79</v>
      </c>
      <c r="T6855">
        <v>1.94</v>
      </c>
      <c r="U6855">
        <v>3.8</v>
      </c>
      <c r="V6855" t="s">
        <v>587</v>
      </c>
      <c r="W6855" t="s">
        <v>31</v>
      </c>
      <c r="X6855">
        <v>1</v>
      </c>
      <c r="Y6855" t="str">
        <f>IF(tblRides[[#This Row],[supply_demand_ratio]]&lt;0.8,"Below 0.8",IF(tblRides[[#This Row],[supply_demand_ratio]]&lt;1,"Between 0.8-1.0",IF(tblRides[[#This Row],[supply_demand_ratio]]&lt;=1.2,"Between 1.0-1.2","Above 1.2")))</f>
        <v>Above 1.2</v>
      </c>
    </row>
    <row r="6856" spans="1:25" x14ac:dyDescent="0.3">
      <c r="A6856" t="s">
        <v>6911</v>
      </c>
      <c r="B6856" s="1">
        <v>46084.122916666667</v>
      </c>
      <c r="C6856" s="2">
        <v>46084</v>
      </c>
      <c r="D6856">
        <v>2</v>
      </c>
      <c r="E6856" t="s">
        <v>25</v>
      </c>
      <c r="F6856" t="s">
        <v>34</v>
      </c>
      <c r="G6856">
        <v>5.4</v>
      </c>
      <c r="H6856">
        <v>115.4</v>
      </c>
      <c r="I6856">
        <v>124.32</v>
      </c>
      <c r="J6856">
        <v>1</v>
      </c>
      <c r="K6856">
        <v>2</v>
      </c>
      <c r="L6856">
        <v>6.2</v>
      </c>
      <c r="M6856">
        <v>144</v>
      </c>
      <c r="N6856" t="s">
        <v>27</v>
      </c>
      <c r="O6856">
        <v>1.3360000000000001</v>
      </c>
      <c r="P6856" t="s">
        <v>28</v>
      </c>
      <c r="Q6856" t="s">
        <v>29</v>
      </c>
      <c r="R6856">
        <v>4.92</v>
      </c>
      <c r="S6856">
        <v>0</v>
      </c>
      <c r="T6856">
        <v>8.92</v>
      </c>
      <c r="U6856">
        <v>4.2</v>
      </c>
      <c r="V6856" t="s">
        <v>587</v>
      </c>
      <c r="W6856" t="s">
        <v>31</v>
      </c>
      <c r="X6856">
        <v>1</v>
      </c>
      <c r="Y6856" t="str">
        <f>IF(tblRides[[#This Row],[supply_demand_ratio]]&lt;0.8,"Below 0.8",IF(tblRides[[#This Row],[supply_demand_ratio]]&lt;1,"Between 0.8-1.0",IF(tblRides[[#This Row],[supply_demand_ratio]]&lt;=1.2,"Between 1.0-1.2","Above 1.2")))</f>
        <v>Above 1.2</v>
      </c>
    </row>
    <row r="6857" spans="1:25" x14ac:dyDescent="0.3">
      <c r="A6857" t="s">
        <v>6912</v>
      </c>
      <c r="B6857" s="1">
        <v>46084.125694444447</v>
      </c>
      <c r="C6857" s="2">
        <v>46084</v>
      </c>
      <c r="D6857">
        <v>3</v>
      </c>
      <c r="E6857" t="s">
        <v>43</v>
      </c>
      <c r="F6857" t="s">
        <v>26</v>
      </c>
      <c r="G6857">
        <v>3.8</v>
      </c>
      <c r="H6857">
        <v>107.05</v>
      </c>
      <c r="I6857">
        <v>109.64</v>
      </c>
      <c r="J6857">
        <v>1.1000000000000001</v>
      </c>
      <c r="K6857">
        <v>3</v>
      </c>
      <c r="L6857">
        <v>1.4</v>
      </c>
      <c r="M6857">
        <v>78</v>
      </c>
      <c r="N6857" t="s">
        <v>41</v>
      </c>
      <c r="O6857">
        <v>1.7070000000000001</v>
      </c>
      <c r="P6857" t="s">
        <v>28</v>
      </c>
      <c r="Q6857" t="s">
        <v>29</v>
      </c>
      <c r="R6857">
        <v>4.49</v>
      </c>
      <c r="S6857">
        <v>45</v>
      </c>
      <c r="T6857">
        <v>2.59</v>
      </c>
      <c r="U6857">
        <v>-1.6</v>
      </c>
      <c r="V6857" t="s">
        <v>587</v>
      </c>
      <c r="W6857" t="s">
        <v>31</v>
      </c>
      <c r="X6857">
        <v>1</v>
      </c>
      <c r="Y6857" t="str">
        <f>IF(tblRides[[#This Row],[supply_demand_ratio]]&lt;0.8,"Below 0.8",IF(tblRides[[#This Row],[supply_demand_ratio]]&lt;1,"Between 0.8-1.0",IF(tblRides[[#This Row],[supply_demand_ratio]]&lt;=1.2,"Between 1.0-1.2","Above 1.2")))</f>
        <v>Above 1.2</v>
      </c>
    </row>
    <row r="6858" spans="1:25" x14ac:dyDescent="0.3">
      <c r="A6858" t="s">
        <v>6913</v>
      </c>
      <c r="B6858" s="1">
        <v>46084.133333333331</v>
      </c>
      <c r="C6858" s="2">
        <v>46084</v>
      </c>
      <c r="D6858">
        <v>3</v>
      </c>
      <c r="E6858" t="s">
        <v>25</v>
      </c>
      <c r="F6858" t="s">
        <v>26</v>
      </c>
      <c r="G6858">
        <v>2.2999999999999998</v>
      </c>
      <c r="H6858">
        <v>76.42</v>
      </c>
      <c r="J6858">
        <v>1</v>
      </c>
      <c r="K6858">
        <v>4.5999999999999996</v>
      </c>
      <c r="L6858">
        <v>6.3</v>
      </c>
      <c r="M6858">
        <v>144</v>
      </c>
      <c r="N6858" t="s">
        <v>27</v>
      </c>
      <c r="O6858">
        <v>1.2270000000000001</v>
      </c>
      <c r="P6858" t="s">
        <v>37</v>
      </c>
      <c r="Q6858" t="s">
        <v>38</v>
      </c>
      <c r="R6858">
        <v>4.79</v>
      </c>
      <c r="S6858">
        <v>8</v>
      </c>
      <c r="U6858">
        <v>1.7</v>
      </c>
      <c r="V6858" t="s">
        <v>587</v>
      </c>
      <c r="W6858" t="s">
        <v>31</v>
      </c>
      <c r="X6858">
        <v>0</v>
      </c>
      <c r="Y6858" t="str">
        <f>IF(tblRides[[#This Row],[supply_demand_ratio]]&lt;0.8,"Below 0.8",IF(tblRides[[#This Row],[supply_demand_ratio]]&lt;1,"Between 0.8-1.0",IF(tblRides[[#This Row],[supply_demand_ratio]]&lt;=1.2,"Between 1.0-1.2","Above 1.2")))</f>
        <v>Above 1.2</v>
      </c>
    </row>
    <row r="6859" spans="1:25" x14ac:dyDescent="0.3">
      <c r="A6859" t="s">
        <v>6914</v>
      </c>
      <c r="B6859" s="1">
        <v>46084.134722222225</v>
      </c>
      <c r="C6859" s="2">
        <v>46084</v>
      </c>
      <c r="D6859">
        <v>3</v>
      </c>
      <c r="E6859" t="s">
        <v>33</v>
      </c>
      <c r="F6859" t="s">
        <v>34</v>
      </c>
      <c r="G6859">
        <v>5.9</v>
      </c>
      <c r="H6859">
        <v>126.52</v>
      </c>
      <c r="I6859">
        <v>124.34</v>
      </c>
      <c r="J6859">
        <v>1</v>
      </c>
      <c r="K6859">
        <v>5.5</v>
      </c>
      <c r="L6859">
        <v>4.0999999999999996</v>
      </c>
      <c r="M6859">
        <v>94</v>
      </c>
      <c r="N6859" t="s">
        <v>41</v>
      </c>
      <c r="O6859">
        <v>1.294</v>
      </c>
      <c r="P6859" t="s">
        <v>28</v>
      </c>
      <c r="Q6859" t="s">
        <v>29</v>
      </c>
      <c r="R6859">
        <v>4.63</v>
      </c>
      <c r="S6859">
        <v>0</v>
      </c>
      <c r="T6859">
        <v>-2.1800000000000002</v>
      </c>
      <c r="U6859">
        <v>-1.4</v>
      </c>
      <c r="V6859" t="s">
        <v>587</v>
      </c>
      <c r="W6859" t="s">
        <v>45</v>
      </c>
      <c r="X6859">
        <v>1</v>
      </c>
      <c r="Y6859" t="str">
        <f>IF(tblRides[[#This Row],[supply_demand_ratio]]&lt;0.8,"Below 0.8",IF(tblRides[[#This Row],[supply_demand_ratio]]&lt;1,"Between 0.8-1.0",IF(tblRides[[#This Row],[supply_demand_ratio]]&lt;=1.2,"Between 1.0-1.2","Above 1.2")))</f>
        <v>Above 1.2</v>
      </c>
    </row>
    <row r="6860" spans="1:25" x14ac:dyDescent="0.3">
      <c r="A6860" t="s">
        <v>6915</v>
      </c>
      <c r="B6860" s="1">
        <v>46084.138888888891</v>
      </c>
      <c r="C6860" s="2">
        <v>46084</v>
      </c>
      <c r="D6860">
        <v>3</v>
      </c>
      <c r="E6860" t="s">
        <v>33</v>
      </c>
      <c r="F6860" t="s">
        <v>26</v>
      </c>
      <c r="G6860">
        <v>7.1</v>
      </c>
      <c r="H6860">
        <v>149.03</v>
      </c>
      <c r="I6860">
        <v>155.94999999999999</v>
      </c>
      <c r="J6860">
        <v>1</v>
      </c>
      <c r="K6860">
        <v>5.8</v>
      </c>
      <c r="L6860">
        <v>1</v>
      </c>
      <c r="M6860">
        <v>108</v>
      </c>
      <c r="N6860" t="s">
        <v>27</v>
      </c>
      <c r="O6860">
        <v>1.34</v>
      </c>
      <c r="P6860" t="s">
        <v>28</v>
      </c>
      <c r="Q6860" t="s">
        <v>29</v>
      </c>
      <c r="R6860">
        <v>4.97</v>
      </c>
      <c r="S6860">
        <v>14</v>
      </c>
      <c r="T6860">
        <v>6.92</v>
      </c>
      <c r="U6860">
        <v>-4.8</v>
      </c>
      <c r="V6860" t="s">
        <v>587</v>
      </c>
      <c r="W6860" t="s">
        <v>45</v>
      </c>
      <c r="X6860">
        <v>1</v>
      </c>
      <c r="Y6860" t="str">
        <f>IF(tblRides[[#This Row],[supply_demand_ratio]]&lt;0.8,"Below 0.8",IF(tblRides[[#This Row],[supply_demand_ratio]]&lt;1,"Between 0.8-1.0",IF(tblRides[[#This Row],[supply_demand_ratio]]&lt;=1.2,"Between 1.0-1.2","Above 1.2")))</f>
        <v>Above 1.2</v>
      </c>
    </row>
    <row r="6861" spans="1:25" x14ac:dyDescent="0.3">
      <c r="A6861" t="s">
        <v>6916</v>
      </c>
      <c r="B6861" s="1">
        <v>46084.147222222222</v>
      </c>
      <c r="C6861" s="2">
        <v>46084</v>
      </c>
      <c r="D6861">
        <v>3</v>
      </c>
      <c r="E6861" t="s">
        <v>33</v>
      </c>
      <c r="F6861" t="s">
        <v>26</v>
      </c>
      <c r="G6861">
        <v>4</v>
      </c>
      <c r="H6861">
        <v>93.91</v>
      </c>
      <c r="I6861">
        <v>90.7</v>
      </c>
      <c r="J6861">
        <v>1</v>
      </c>
      <c r="K6861">
        <v>2.4</v>
      </c>
      <c r="L6861">
        <v>1.6</v>
      </c>
      <c r="M6861">
        <v>101</v>
      </c>
      <c r="N6861" t="s">
        <v>41</v>
      </c>
      <c r="O6861">
        <v>1.9219999999999999</v>
      </c>
      <c r="P6861" t="s">
        <v>28</v>
      </c>
      <c r="Q6861" t="s">
        <v>29</v>
      </c>
      <c r="R6861">
        <v>4.8499999999999996</v>
      </c>
      <c r="S6861">
        <v>7</v>
      </c>
      <c r="T6861">
        <v>-3.21</v>
      </c>
      <c r="U6861">
        <v>-0.8</v>
      </c>
      <c r="V6861" t="s">
        <v>587</v>
      </c>
      <c r="W6861" t="s">
        <v>31</v>
      </c>
      <c r="X6861">
        <v>1</v>
      </c>
      <c r="Y6861" t="str">
        <f>IF(tblRides[[#This Row],[supply_demand_ratio]]&lt;0.8,"Below 0.8",IF(tblRides[[#This Row],[supply_demand_ratio]]&lt;1,"Between 0.8-1.0",IF(tblRides[[#This Row],[supply_demand_ratio]]&lt;=1.2,"Between 1.0-1.2","Above 1.2")))</f>
        <v>Above 1.2</v>
      </c>
    </row>
    <row r="6862" spans="1:25" x14ac:dyDescent="0.3">
      <c r="A6862" t="s">
        <v>6917</v>
      </c>
      <c r="B6862" s="1">
        <v>46084.15</v>
      </c>
      <c r="C6862" s="2">
        <v>46084</v>
      </c>
      <c r="D6862">
        <v>3</v>
      </c>
      <c r="E6862" t="s">
        <v>62</v>
      </c>
      <c r="F6862" t="s">
        <v>26</v>
      </c>
      <c r="G6862">
        <v>4.2</v>
      </c>
      <c r="H6862">
        <v>102.83</v>
      </c>
      <c r="J6862">
        <v>1</v>
      </c>
      <c r="K6862">
        <v>2</v>
      </c>
      <c r="M6862">
        <v>60</v>
      </c>
      <c r="N6862" t="s">
        <v>41</v>
      </c>
      <c r="O6862">
        <v>1.7549999999999999</v>
      </c>
      <c r="P6862" t="s">
        <v>82</v>
      </c>
      <c r="Q6862" t="s">
        <v>83</v>
      </c>
      <c r="R6862">
        <v>4.92</v>
      </c>
      <c r="S6862">
        <v>7</v>
      </c>
      <c r="V6862" t="s">
        <v>587</v>
      </c>
      <c r="W6862" t="s">
        <v>31</v>
      </c>
      <c r="X6862">
        <v>0</v>
      </c>
      <c r="Y6862" t="str">
        <f>IF(tblRides[[#This Row],[supply_demand_ratio]]&lt;0.8,"Below 0.8",IF(tblRides[[#This Row],[supply_demand_ratio]]&lt;1,"Between 0.8-1.0",IF(tblRides[[#This Row],[supply_demand_ratio]]&lt;=1.2,"Between 1.0-1.2","Above 1.2")))</f>
        <v>Above 1.2</v>
      </c>
    </row>
    <row r="6863" spans="1:25" x14ac:dyDescent="0.3">
      <c r="A6863" t="s">
        <v>6918</v>
      </c>
      <c r="B6863" s="1">
        <v>46084.15347222222</v>
      </c>
      <c r="C6863" s="2">
        <v>46084</v>
      </c>
      <c r="D6863">
        <v>3</v>
      </c>
      <c r="E6863" t="s">
        <v>62</v>
      </c>
      <c r="F6863" t="s">
        <v>26</v>
      </c>
      <c r="G6863">
        <v>16.399999999999999</v>
      </c>
      <c r="H6863">
        <v>314.18</v>
      </c>
      <c r="J6863">
        <v>1.1000000000000001</v>
      </c>
      <c r="K6863">
        <v>7.5</v>
      </c>
      <c r="L6863">
        <v>10.6</v>
      </c>
      <c r="M6863">
        <v>59</v>
      </c>
      <c r="N6863" t="s">
        <v>41</v>
      </c>
      <c r="O6863">
        <v>1.8069999999999999</v>
      </c>
      <c r="P6863" t="s">
        <v>58</v>
      </c>
      <c r="Q6863" t="s">
        <v>59</v>
      </c>
      <c r="R6863">
        <v>4.32</v>
      </c>
      <c r="S6863">
        <v>12</v>
      </c>
      <c r="U6863">
        <v>3.1</v>
      </c>
      <c r="V6863" t="s">
        <v>587</v>
      </c>
      <c r="W6863" t="s">
        <v>45</v>
      </c>
      <c r="X6863">
        <v>0</v>
      </c>
      <c r="Y6863" t="str">
        <f>IF(tblRides[[#This Row],[supply_demand_ratio]]&lt;0.8,"Below 0.8",IF(tblRides[[#This Row],[supply_demand_ratio]]&lt;1,"Between 0.8-1.0",IF(tblRides[[#This Row],[supply_demand_ratio]]&lt;=1.2,"Between 1.0-1.2","Above 1.2")))</f>
        <v>Above 1.2</v>
      </c>
    </row>
    <row r="6864" spans="1:25" x14ac:dyDescent="0.3">
      <c r="A6864" t="s">
        <v>6919</v>
      </c>
      <c r="B6864" s="1">
        <v>46084.156944444447</v>
      </c>
      <c r="C6864" s="2">
        <v>46084</v>
      </c>
      <c r="D6864">
        <v>3</v>
      </c>
      <c r="E6864" t="s">
        <v>36</v>
      </c>
      <c r="F6864" t="s">
        <v>26</v>
      </c>
      <c r="G6864">
        <v>4.7</v>
      </c>
      <c r="H6864">
        <v>101.03</v>
      </c>
      <c r="J6864">
        <v>1</v>
      </c>
      <c r="K6864">
        <v>6.8</v>
      </c>
      <c r="L6864">
        <v>6.9</v>
      </c>
      <c r="M6864">
        <v>123</v>
      </c>
      <c r="N6864" t="s">
        <v>41</v>
      </c>
      <c r="O6864">
        <v>1.369</v>
      </c>
      <c r="P6864" t="s">
        <v>58</v>
      </c>
      <c r="Q6864" t="s">
        <v>59</v>
      </c>
      <c r="R6864">
        <v>4.5999999999999996</v>
      </c>
      <c r="S6864">
        <v>1</v>
      </c>
      <c r="U6864">
        <v>0.1</v>
      </c>
      <c r="V6864" t="s">
        <v>587</v>
      </c>
      <c r="W6864" t="s">
        <v>45</v>
      </c>
      <c r="X6864">
        <v>0</v>
      </c>
      <c r="Y6864" t="str">
        <f>IF(tblRides[[#This Row],[supply_demand_ratio]]&lt;0.8,"Below 0.8",IF(tblRides[[#This Row],[supply_demand_ratio]]&lt;1,"Between 0.8-1.0",IF(tblRides[[#This Row],[supply_demand_ratio]]&lt;=1.2,"Between 1.0-1.2","Above 1.2")))</f>
        <v>Above 1.2</v>
      </c>
    </row>
    <row r="6865" spans="1:25" x14ac:dyDescent="0.3">
      <c r="A6865" t="s">
        <v>6920</v>
      </c>
      <c r="B6865" s="1">
        <v>46084.201388888891</v>
      </c>
      <c r="C6865" s="2">
        <v>46084</v>
      </c>
      <c r="D6865">
        <v>4</v>
      </c>
      <c r="E6865" t="s">
        <v>36</v>
      </c>
      <c r="F6865" t="s">
        <v>34</v>
      </c>
      <c r="G6865">
        <v>1.8</v>
      </c>
      <c r="H6865">
        <v>73.14</v>
      </c>
      <c r="J6865">
        <v>1.1000000000000001</v>
      </c>
      <c r="K6865">
        <v>3.3</v>
      </c>
      <c r="L6865">
        <v>6.1</v>
      </c>
      <c r="M6865">
        <v>129</v>
      </c>
      <c r="N6865" t="s">
        <v>41</v>
      </c>
      <c r="O6865">
        <v>1.48</v>
      </c>
      <c r="P6865" t="s">
        <v>58</v>
      </c>
      <c r="Q6865" t="s">
        <v>74</v>
      </c>
      <c r="R6865">
        <v>4.68</v>
      </c>
      <c r="S6865">
        <v>0</v>
      </c>
      <c r="U6865">
        <v>2.8</v>
      </c>
      <c r="V6865" t="s">
        <v>587</v>
      </c>
      <c r="W6865" t="s">
        <v>31</v>
      </c>
      <c r="X6865">
        <v>0</v>
      </c>
      <c r="Y6865" t="str">
        <f>IF(tblRides[[#This Row],[supply_demand_ratio]]&lt;0.8,"Below 0.8",IF(tblRides[[#This Row],[supply_demand_ratio]]&lt;1,"Between 0.8-1.0",IF(tblRides[[#This Row],[supply_demand_ratio]]&lt;=1.2,"Between 1.0-1.2","Above 1.2")))</f>
        <v>Above 1.2</v>
      </c>
    </row>
    <row r="6866" spans="1:25" x14ac:dyDescent="0.3">
      <c r="A6866" t="s">
        <v>6921</v>
      </c>
      <c r="B6866" s="1">
        <v>46084.202777777777</v>
      </c>
      <c r="C6866" s="2">
        <v>46084</v>
      </c>
      <c r="D6866">
        <v>4</v>
      </c>
      <c r="E6866" t="s">
        <v>43</v>
      </c>
      <c r="F6866" t="s">
        <v>26</v>
      </c>
      <c r="G6866">
        <v>5.8</v>
      </c>
      <c r="H6866">
        <v>113.77</v>
      </c>
      <c r="J6866">
        <v>1</v>
      </c>
      <c r="K6866">
        <v>5.8</v>
      </c>
      <c r="M6866">
        <v>78</v>
      </c>
      <c r="N6866" t="s">
        <v>41</v>
      </c>
      <c r="O6866">
        <v>2.0270000000000001</v>
      </c>
      <c r="P6866" t="s">
        <v>82</v>
      </c>
      <c r="Q6866" t="s">
        <v>83</v>
      </c>
      <c r="R6866">
        <v>4.79</v>
      </c>
      <c r="S6866">
        <v>15</v>
      </c>
      <c r="V6866" t="s">
        <v>587</v>
      </c>
      <c r="W6866" t="s">
        <v>45</v>
      </c>
      <c r="X6866">
        <v>0</v>
      </c>
      <c r="Y6866" t="str">
        <f>IF(tblRides[[#This Row],[supply_demand_ratio]]&lt;0.8,"Below 0.8",IF(tblRides[[#This Row],[supply_demand_ratio]]&lt;1,"Between 0.8-1.0",IF(tblRides[[#This Row],[supply_demand_ratio]]&lt;=1.2,"Between 1.0-1.2","Above 1.2")))</f>
        <v>Above 1.2</v>
      </c>
    </row>
    <row r="6867" spans="1:25" x14ac:dyDescent="0.3">
      <c r="A6867" t="s">
        <v>6922</v>
      </c>
      <c r="B6867" s="1">
        <v>46084.20416666667</v>
      </c>
      <c r="C6867" s="2">
        <v>46084</v>
      </c>
      <c r="D6867">
        <v>4</v>
      </c>
      <c r="E6867" t="s">
        <v>33</v>
      </c>
      <c r="F6867" t="s">
        <v>34</v>
      </c>
      <c r="G6867">
        <v>5.6</v>
      </c>
      <c r="H6867">
        <v>128.88</v>
      </c>
      <c r="I6867">
        <v>125.89</v>
      </c>
      <c r="J6867">
        <v>1</v>
      </c>
      <c r="K6867">
        <v>4.8</v>
      </c>
      <c r="L6867">
        <v>2.1</v>
      </c>
      <c r="M6867">
        <v>107</v>
      </c>
      <c r="N6867" t="s">
        <v>41</v>
      </c>
      <c r="O6867">
        <v>1.712</v>
      </c>
      <c r="P6867" t="s">
        <v>28</v>
      </c>
      <c r="Q6867" t="s">
        <v>29</v>
      </c>
      <c r="R6867">
        <v>4.97</v>
      </c>
      <c r="S6867">
        <v>0</v>
      </c>
      <c r="T6867">
        <v>-2.99</v>
      </c>
      <c r="U6867">
        <v>-2.7</v>
      </c>
      <c r="V6867" t="s">
        <v>587</v>
      </c>
      <c r="W6867" t="s">
        <v>31</v>
      </c>
      <c r="X6867">
        <v>1</v>
      </c>
      <c r="Y6867" t="str">
        <f>IF(tblRides[[#This Row],[supply_demand_ratio]]&lt;0.8,"Below 0.8",IF(tblRides[[#This Row],[supply_demand_ratio]]&lt;1,"Between 0.8-1.0",IF(tblRides[[#This Row],[supply_demand_ratio]]&lt;=1.2,"Between 1.0-1.2","Above 1.2")))</f>
        <v>Above 1.2</v>
      </c>
    </row>
    <row r="6868" spans="1:25" x14ac:dyDescent="0.3">
      <c r="A6868" t="s">
        <v>6923</v>
      </c>
      <c r="B6868" s="1">
        <v>46084.224999999999</v>
      </c>
      <c r="C6868" s="2">
        <v>46084</v>
      </c>
      <c r="D6868">
        <v>5</v>
      </c>
      <c r="E6868" t="s">
        <v>43</v>
      </c>
      <c r="F6868" t="s">
        <v>26</v>
      </c>
      <c r="G6868">
        <v>5.6</v>
      </c>
      <c r="H6868">
        <v>114.33</v>
      </c>
      <c r="I6868">
        <v>114.58</v>
      </c>
      <c r="J6868">
        <v>1</v>
      </c>
      <c r="K6868">
        <v>3.9</v>
      </c>
      <c r="L6868">
        <v>1.5</v>
      </c>
      <c r="M6868">
        <v>75</v>
      </c>
      <c r="N6868" t="s">
        <v>27</v>
      </c>
      <c r="O6868">
        <v>1.2190000000000001</v>
      </c>
      <c r="P6868" t="s">
        <v>28</v>
      </c>
      <c r="Q6868" t="s">
        <v>29</v>
      </c>
      <c r="R6868">
        <v>4.38</v>
      </c>
      <c r="S6868">
        <v>11</v>
      </c>
      <c r="T6868">
        <v>0.25</v>
      </c>
      <c r="U6868">
        <v>-2.4</v>
      </c>
      <c r="V6868" t="s">
        <v>587</v>
      </c>
      <c r="W6868" t="s">
        <v>31</v>
      </c>
      <c r="X6868">
        <v>1</v>
      </c>
      <c r="Y6868" t="str">
        <f>IF(tblRides[[#This Row],[supply_demand_ratio]]&lt;0.8,"Below 0.8",IF(tblRides[[#This Row],[supply_demand_ratio]]&lt;1,"Between 0.8-1.0",IF(tblRides[[#This Row],[supply_demand_ratio]]&lt;=1.2,"Between 1.0-1.2","Above 1.2")))</f>
        <v>Above 1.2</v>
      </c>
    </row>
    <row r="6869" spans="1:25" x14ac:dyDescent="0.3">
      <c r="A6869" t="s">
        <v>6924</v>
      </c>
      <c r="B6869" s="1">
        <v>46084.231944444444</v>
      </c>
      <c r="C6869" s="2">
        <v>46084</v>
      </c>
      <c r="D6869">
        <v>5</v>
      </c>
      <c r="E6869" t="s">
        <v>36</v>
      </c>
      <c r="F6869" t="s">
        <v>26</v>
      </c>
      <c r="G6869">
        <v>6.2</v>
      </c>
      <c r="H6869">
        <v>118.02</v>
      </c>
      <c r="I6869">
        <v>112.08</v>
      </c>
      <c r="J6869">
        <v>1</v>
      </c>
      <c r="K6869">
        <v>8.1999999999999993</v>
      </c>
      <c r="L6869">
        <v>10.4</v>
      </c>
      <c r="M6869">
        <v>119</v>
      </c>
      <c r="N6869" t="s">
        <v>27</v>
      </c>
      <c r="O6869">
        <v>1.0609999999999999</v>
      </c>
      <c r="P6869" t="s">
        <v>28</v>
      </c>
      <c r="Q6869" t="s">
        <v>29</v>
      </c>
      <c r="R6869">
        <v>4.7699999999999996</v>
      </c>
      <c r="S6869">
        <v>10</v>
      </c>
      <c r="T6869">
        <v>-5.94</v>
      </c>
      <c r="U6869">
        <v>2.2000000000000002</v>
      </c>
      <c r="V6869" t="s">
        <v>587</v>
      </c>
      <c r="W6869" t="s">
        <v>45</v>
      </c>
      <c r="X6869">
        <v>1</v>
      </c>
      <c r="Y6869" t="str">
        <f>IF(tblRides[[#This Row],[supply_demand_ratio]]&lt;0.8,"Below 0.8",IF(tblRides[[#This Row],[supply_demand_ratio]]&lt;1,"Between 0.8-1.0",IF(tblRides[[#This Row],[supply_demand_ratio]]&lt;=1.2,"Between 1.0-1.2","Above 1.2")))</f>
        <v>Between 1.0-1.2</v>
      </c>
    </row>
    <row r="6870" spans="1:25" x14ac:dyDescent="0.3">
      <c r="A6870" t="s">
        <v>6925</v>
      </c>
      <c r="B6870" s="1">
        <v>46084.236805555556</v>
      </c>
      <c r="C6870" s="2">
        <v>46084</v>
      </c>
      <c r="D6870">
        <v>5</v>
      </c>
      <c r="E6870" t="s">
        <v>25</v>
      </c>
      <c r="F6870" t="s">
        <v>26</v>
      </c>
      <c r="G6870">
        <v>4.4000000000000004</v>
      </c>
      <c r="H6870">
        <v>111.24</v>
      </c>
      <c r="I6870">
        <v>114.41</v>
      </c>
      <c r="J6870">
        <v>1.1000000000000001</v>
      </c>
      <c r="K6870">
        <v>3.1</v>
      </c>
      <c r="L6870">
        <v>1</v>
      </c>
      <c r="M6870">
        <v>135</v>
      </c>
      <c r="N6870" t="s">
        <v>27</v>
      </c>
      <c r="O6870">
        <v>1.0609999999999999</v>
      </c>
      <c r="P6870" t="s">
        <v>28</v>
      </c>
      <c r="Q6870" t="s">
        <v>29</v>
      </c>
      <c r="R6870">
        <v>4.54</v>
      </c>
      <c r="S6870">
        <v>11</v>
      </c>
      <c r="T6870">
        <v>3.17</v>
      </c>
      <c r="U6870">
        <v>-2.1</v>
      </c>
      <c r="V6870" t="s">
        <v>587</v>
      </c>
      <c r="W6870" t="s">
        <v>31</v>
      </c>
      <c r="X6870">
        <v>1</v>
      </c>
      <c r="Y6870" t="str">
        <f>IF(tblRides[[#This Row],[supply_demand_ratio]]&lt;0.8,"Below 0.8",IF(tblRides[[#This Row],[supply_demand_ratio]]&lt;1,"Between 0.8-1.0",IF(tblRides[[#This Row],[supply_demand_ratio]]&lt;=1.2,"Between 1.0-1.2","Above 1.2")))</f>
        <v>Between 1.0-1.2</v>
      </c>
    </row>
    <row r="6871" spans="1:25" x14ac:dyDescent="0.3">
      <c r="A6871" t="s">
        <v>6926</v>
      </c>
      <c r="B6871" s="1">
        <v>46084.237500000003</v>
      </c>
      <c r="C6871" s="2">
        <v>46084</v>
      </c>
      <c r="D6871">
        <v>5</v>
      </c>
      <c r="E6871" t="s">
        <v>25</v>
      </c>
      <c r="F6871" t="s">
        <v>26</v>
      </c>
      <c r="G6871">
        <v>3.2</v>
      </c>
      <c r="H6871">
        <v>89.73</v>
      </c>
      <c r="I6871">
        <v>92.31</v>
      </c>
      <c r="J6871">
        <v>1</v>
      </c>
      <c r="K6871">
        <v>2</v>
      </c>
      <c r="L6871">
        <v>1</v>
      </c>
      <c r="M6871">
        <v>115</v>
      </c>
      <c r="N6871" t="s">
        <v>41</v>
      </c>
      <c r="O6871">
        <v>1.137</v>
      </c>
      <c r="P6871" t="s">
        <v>28</v>
      </c>
      <c r="Q6871" t="s">
        <v>29</v>
      </c>
      <c r="R6871">
        <v>4.67</v>
      </c>
      <c r="S6871">
        <v>19</v>
      </c>
      <c r="T6871">
        <v>2.58</v>
      </c>
      <c r="U6871">
        <v>-1</v>
      </c>
      <c r="V6871" t="s">
        <v>587</v>
      </c>
      <c r="W6871" t="s">
        <v>31</v>
      </c>
      <c r="X6871">
        <v>1</v>
      </c>
      <c r="Y6871" t="str">
        <f>IF(tblRides[[#This Row],[supply_demand_ratio]]&lt;0.8,"Below 0.8",IF(tblRides[[#This Row],[supply_demand_ratio]]&lt;1,"Between 0.8-1.0",IF(tblRides[[#This Row],[supply_demand_ratio]]&lt;=1.2,"Between 1.0-1.2","Above 1.2")))</f>
        <v>Between 1.0-1.2</v>
      </c>
    </row>
    <row r="6872" spans="1:25" x14ac:dyDescent="0.3">
      <c r="A6872" t="s">
        <v>6927</v>
      </c>
      <c r="B6872" s="1">
        <v>46084.238194444442</v>
      </c>
      <c r="C6872" s="2">
        <v>46084</v>
      </c>
      <c r="D6872">
        <v>5</v>
      </c>
      <c r="E6872" t="s">
        <v>25</v>
      </c>
      <c r="F6872" t="s">
        <v>26</v>
      </c>
      <c r="G6872">
        <v>0.9</v>
      </c>
      <c r="H6872">
        <v>62.1</v>
      </c>
      <c r="I6872">
        <v>62.86</v>
      </c>
      <c r="J6872">
        <v>1.1000000000000001</v>
      </c>
      <c r="K6872">
        <v>4.5999999999999996</v>
      </c>
      <c r="L6872">
        <v>8.6999999999999993</v>
      </c>
      <c r="M6872">
        <v>139</v>
      </c>
      <c r="N6872" t="s">
        <v>41</v>
      </c>
      <c r="O6872">
        <v>1.474</v>
      </c>
      <c r="P6872" t="s">
        <v>28</v>
      </c>
      <c r="Q6872" t="s">
        <v>29</v>
      </c>
      <c r="R6872">
        <v>4.5</v>
      </c>
      <c r="S6872">
        <v>2</v>
      </c>
      <c r="T6872">
        <v>0.76</v>
      </c>
      <c r="U6872">
        <v>4.0999999999999996</v>
      </c>
      <c r="V6872" t="s">
        <v>587</v>
      </c>
      <c r="W6872" t="s">
        <v>31</v>
      </c>
      <c r="X6872">
        <v>1</v>
      </c>
      <c r="Y6872" t="str">
        <f>IF(tblRides[[#This Row],[supply_demand_ratio]]&lt;0.8,"Below 0.8",IF(tblRides[[#This Row],[supply_demand_ratio]]&lt;1,"Between 0.8-1.0",IF(tblRides[[#This Row],[supply_demand_ratio]]&lt;=1.2,"Between 1.0-1.2","Above 1.2")))</f>
        <v>Above 1.2</v>
      </c>
    </row>
    <row r="6873" spans="1:25" x14ac:dyDescent="0.3">
      <c r="A6873" t="s">
        <v>6928</v>
      </c>
      <c r="B6873" s="1">
        <v>46084.253472222219</v>
      </c>
      <c r="C6873" s="2">
        <v>46084</v>
      </c>
      <c r="D6873">
        <v>6</v>
      </c>
      <c r="E6873" t="s">
        <v>33</v>
      </c>
      <c r="F6873" t="s">
        <v>26</v>
      </c>
      <c r="G6873">
        <v>2.2000000000000002</v>
      </c>
      <c r="H6873">
        <v>71.58</v>
      </c>
      <c r="I6873">
        <v>69.64</v>
      </c>
      <c r="J6873">
        <v>1</v>
      </c>
      <c r="K6873">
        <v>3.2</v>
      </c>
      <c r="L6873">
        <v>3.6</v>
      </c>
      <c r="M6873">
        <v>103</v>
      </c>
      <c r="N6873" t="s">
        <v>41</v>
      </c>
      <c r="O6873">
        <v>1.446</v>
      </c>
      <c r="P6873" t="s">
        <v>28</v>
      </c>
      <c r="Q6873" t="s">
        <v>29</v>
      </c>
      <c r="R6873">
        <v>5</v>
      </c>
      <c r="S6873">
        <v>4</v>
      </c>
      <c r="T6873">
        <v>-1.94</v>
      </c>
      <c r="U6873">
        <v>0.4</v>
      </c>
      <c r="V6873" t="s">
        <v>587</v>
      </c>
      <c r="W6873" t="s">
        <v>31</v>
      </c>
      <c r="X6873">
        <v>1</v>
      </c>
      <c r="Y6873" t="str">
        <f>IF(tblRides[[#This Row],[supply_demand_ratio]]&lt;0.8,"Below 0.8",IF(tblRides[[#This Row],[supply_demand_ratio]]&lt;1,"Between 0.8-1.0",IF(tblRides[[#This Row],[supply_demand_ratio]]&lt;=1.2,"Between 1.0-1.2","Above 1.2")))</f>
        <v>Above 1.2</v>
      </c>
    </row>
    <row r="6874" spans="1:25" x14ac:dyDescent="0.3">
      <c r="A6874" t="s">
        <v>6929</v>
      </c>
      <c r="B6874" s="1">
        <v>46084.261111111111</v>
      </c>
      <c r="C6874" s="2">
        <v>46084</v>
      </c>
      <c r="D6874">
        <v>6</v>
      </c>
      <c r="E6874" t="s">
        <v>36</v>
      </c>
      <c r="F6874" t="s">
        <v>26</v>
      </c>
      <c r="G6874">
        <v>8.1999999999999993</v>
      </c>
      <c r="H6874">
        <v>156.47999999999999</v>
      </c>
      <c r="I6874">
        <v>159.05000000000001</v>
      </c>
      <c r="J6874">
        <v>1</v>
      </c>
      <c r="K6874">
        <v>4.8</v>
      </c>
      <c r="L6874">
        <v>1</v>
      </c>
      <c r="M6874">
        <v>131</v>
      </c>
      <c r="N6874" t="s">
        <v>27</v>
      </c>
      <c r="O6874">
        <v>1.3340000000000001</v>
      </c>
      <c r="P6874" t="s">
        <v>28</v>
      </c>
      <c r="Q6874" t="s">
        <v>29</v>
      </c>
      <c r="R6874">
        <v>4.8600000000000003</v>
      </c>
      <c r="S6874">
        <v>7</v>
      </c>
      <c r="T6874">
        <v>2.57</v>
      </c>
      <c r="U6874">
        <v>-3.8</v>
      </c>
      <c r="V6874" t="s">
        <v>587</v>
      </c>
      <c r="W6874" t="s">
        <v>31</v>
      </c>
      <c r="X6874">
        <v>1</v>
      </c>
      <c r="Y6874" t="str">
        <f>IF(tblRides[[#This Row],[supply_demand_ratio]]&lt;0.8,"Below 0.8",IF(tblRides[[#This Row],[supply_demand_ratio]]&lt;1,"Between 0.8-1.0",IF(tblRides[[#This Row],[supply_demand_ratio]]&lt;=1.2,"Between 1.0-1.2","Above 1.2")))</f>
        <v>Above 1.2</v>
      </c>
    </row>
    <row r="6875" spans="1:25" x14ac:dyDescent="0.3">
      <c r="A6875" t="s">
        <v>6930</v>
      </c>
      <c r="B6875" s="1">
        <v>46084.261805555558</v>
      </c>
      <c r="C6875" s="2">
        <v>46084</v>
      </c>
      <c r="D6875">
        <v>6</v>
      </c>
      <c r="E6875" t="s">
        <v>25</v>
      </c>
      <c r="F6875" t="s">
        <v>26</v>
      </c>
      <c r="G6875">
        <v>16.100000000000001</v>
      </c>
      <c r="H6875">
        <v>278.62</v>
      </c>
      <c r="I6875">
        <v>271.39999999999998</v>
      </c>
      <c r="J6875">
        <v>1</v>
      </c>
      <c r="K6875">
        <v>3.8</v>
      </c>
      <c r="L6875">
        <v>1</v>
      </c>
      <c r="M6875">
        <v>129</v>
      </c>
      <c r="N6875" t="s">
        <v>41</v>
      </c>
      <c r="O6875">
        <v>1.409</v>
      </c>
      <c r="P6875" t="s">
        <v>28</v>
      </c>
      <c r="Q6875" t="s">
        <v>29</v>
      </c>
      <c r="R6875">
        <v>4.68</v>
      </c>
      <c r="S6875">
        <v>9</v>
      </c>
      <c r="T6875">
        <v>-7.22</v>
      </c>
      <c r="U6875">
        <v>-2.8</v>
      </c>
      <c r="V6875" t="s">
        <v>587</v>
      </c>
      <c r="W6875" t="s">
        <v>31</v>
      </c>
      <c r="X6875">
        <v>1</v>
      </c>
      <c r="Y6875" t="str">
        <f>IF(tblRides[[#This Row],[supply_demand_ratio]]&lt;0.8,"Below 0.8",IF(tblRides[[#This Row],[supply_demand_ratio]]&lt;1,"Between 0.8-1.0",IF(tblRides[[#This Row],[supply_demand_ratio]]&lt;=1.2,"Between 1.0-1.2","Above 1.2")))</f>
        <v>Above 1.2</v>
      </c>
    </row>
    <row r="6876" spans="1:25" x14ac:dyDescent="0.3">
      <c r="A6876" t="s">
        <v>6931</v>
      </c>
      <c r="B6876" s="1">
        <v>46084.263888888891</v>
      </c>
      <c r="C6876" s="2">
        <v>46084</v>
      </c>
      <c r="D6876">
        <v>6</v>
      </c>
      <c r="E6876" t="s">
        <v>33</v>
      </c>
      <c r="F6876" t="s">
        <v>34</v>
      </c>
      <c r="G6876">
        <v>3.2</v>
      </c>
      <c r="H6876">
        <v>93.86</v>
      </c>
      <c r="I6876">
        <v>89.29</v>
      </c>
      <c r="J6876">
        <v>1</v>
      </c>
      <c r="K6876">
        <v>2.9</v>
      </c>
      <c r="L6876">
        <v>7.3</v>
      </c>
      <c r="M6876">
        <v>110</v>
      </c>
      <c r="N6876" t="s">
        <v>27</v>
      </c>
      <c r="O6876">
        <v>1.379</v>
      </c>
      <c r="P6876" t="s">
        <v>28</v>
      </c>
      <c r="Q6876" t="s">
        <v>29</v>
      </c>
      <c r="R6876">
        <v>4.59</v>
      </c>
      <c r="S6876">
        <v>0</v>
      </c>
      <c r="T6876">
        <v>-4.57</v>
      </c>
      <c r="U6876">
        <v>4.4000000000000004</v>
      </c>
      <c r="V6876" t="s">
        <v>587</v>
      </c>
      <c r="W6876" t="s">
        <v>31</v>
      </c>
      <c r="X6876">
        <v>1</v>
      </c>
      <c r="Y6876" t="str">
        <f>IF(tblRides[[#This Row],[supply_demand_ratio]]&lt;0.8,"Below 0.8",IF(tblRides[[#This Row],[supply_demand_ratio]]&lt;1,"Between 0.8-1.0",IF(tblRides[[#This Row],[supply_demand_ratio]]&lt;=1.2,"Between 1.0-1.2","Above 1.2")))</f>
        <v>Above 1.2</v>
      </c>
    </row>
    <row r="6877" spans="1:25" x14ac:dyDescent="0.3">
      <c r="A6877" t="s">
        <v>6932</v>
      </c>
      <c r="B6877" s="1">
        <v>46084.265277777777</v>
      </c>
      <c r="C6877" s="2">
        <v>46084</v>
      </c>
      <c r="D6877">
        <v>6</v>
      </c>
      <c r="E6877" t="s">
        <v>43</v>
      </c>
      <c r="F6877" t="s">
        <v>26</v>
      </c>
      <c r="G6877">
        <v>4.3</v>
      </c>
      <c r="H6877">
        <v>108.96</v>
      </c>
      <c r="I6877">
        <v>112.76</v>
      </c>
      <c r="J6877">
        <v>1</v>
      </c>
      <c r="K6877">
        <v>4</v>
      </c>
      <c r="L6877">
        <v>6.8</v>
      </c>
      <c r="M6877">
        <v>67</v>
      </c>
      <c r="N6877" t="s">
        <v>41</v>
      </c>
      <c r="O6877">
        <v>1.3660000000000001</v>
      </c>
      <c r="P6877" t="s">
        <v>28</v>
      </c>
      <c r="Q6877" t="s">
        <v>29</v>
      </c>
      <c r="R6877">
        <v>4.8600000000000003</v>
      </c>
      <c r="S6877">
        <v>2</v>
      </c>
      <c r="T6877">
        <v>3.8</v>
      </c>
      <c r="U6877">
        <v>2.8</v>
      </c>
      <c r="V6877" t="s">
        <v>587</v>
      </c>
      <c r="W6877" t="s">
        <v>31</v>
      </c>
      <c r="X6877">
        <v>1</v>
      </c>
      <c r="Y6877" t="str">
        <f>IF(tblRides[[#This Row],[supply_demand_ratio]]&lt;0.8,"Below 0.8",IF(tblRides[[#This Row],[supply_demand_ratio]]&lt;1,"Between 0.8-1.0",IF(tblRides[[#This Row],[supply_demand_ratio]]&lt;=1.2,"Between 1.0-1.2","Above 1.2")))</f>
        <v>Above 1.2</v>
      </c>
    </row>
    <row r="6878" spans="1:25" x14ac:dyDescent="0.3">
      <c r="A6878" t="s">
        <v>6933</v>
      </c>
      <c r="B6878" s="1">
        <v>46084.286805555559</v>
      </c>
      <c r="C6878" s="2">
        <v>46084</v>
      </c>
      <c r="D6878">
        <v>6</v>
      </c>
      <c r="E6878" t="s">
        <v>36</v>
      </c>
      <c r="F6878" t="s">
        <v>26</v>
      </c>
      <c r="G6878">
        <v>5.7</v>
      </c>
      <c r="H6878">
        <v>150.33000000000001</v>
      </c>
      <c r="I6878">
        <v>151.24</v>
      </c>
      <c r="J6878">
        <v>1.1000000000000001</v>
      </c>
      <c r="K6878">
        <v>2</v>
      </c>
      <c r="L6878">
        <v>1.2</v>
      </c>
      <c r="M6878">
        <v>131</v>
      </c>
      <c r="N6878" t="s">
        <v>41</v>
      </c>
      <c r="O6878">
        <v>2.0579999999999998</v>
      </c>
      <c r="P6878" t="s">
        <v>28</v>
      </c>
      <c r="Q6878" t="s">
        <v>29</v>
      </c>
      <c r="R6878">
        <v>4.68</v>
      </c>
      <c r="S6878">
        <v>7</v>
      </c>
      <c r="T6878">
        <v>0.91</v>
      </c>
      <c r="U6878">
        <v>-0.8</v>
      </c>
      <c r="V6878" t="s">
        <v>587</v>
      </c>
      <c r="W6878" t="s">
        <v>31</v>
      </c>
      <c r="X6878">
        <v>1</v>
      </c>
      <c r="Y6878" t="str">
        <f>IF(tblRides[[#This Row],[supply_demand_ratio]]&lt;0.8,"Below 0.8",IF(tblRides[[#This Row],[supply_demand_ratio]]&lt;1,"Between 0.8-1.0",IF(tblRides[[#This Row],[supply_demand_ratio]]&lt;=1.2,"Between 1.0-1.2","Above 1.2")))</f>
        <v>Above 1.2</v>
      </c>
    </row>
    <row r="6879" spans="1:25" x14ac:dyDescent="0.3">
      <c r="A6879" t="s">
        <v>6934</v>
      </c>
      <c r="B6879" s="1">
        <v>46084.293055555558</v>
      </c>
      <c r="C6879" s="2">
        <v>46084</v>
      </c>
      <c r="D6879">
        <v>7</v>
      </c>
      <c r="E6879" t="s">
        <v>25</v>
      </c>
      <c r="F6879" t="s">
        <v>34</v>
      </c>
      <c r="G6879">
        <v>19.600000000000001</v>
      </c>
      <c r="H6879">
        <v>436.79</v>
      </c>
      <c r="I6879">
        <v>431.13</v>
      </c>
      <c r="J6879">
        <v>1.2</v>
      </c>
      <c r="K6879">
        <v>2</v>
      </c>
      <c r="L6879">
        <v>3.5</v>
      </c>
      <c r="M6879">
        <v>140</v>
      </c>
      <c r="N6879" t="s">
        <v>27</v>
      </c>
      <c r="O6879">
        <v>1.2549999999999999</v>
      </c>
      <c r="P6879" t="s">
        <v>28</v>
      </c>
      <c r="Q6879" t="s">
        <v>29</v>
      </c>
      <c r="R6879">
        <v>4.79</v>
      </c>
      <c r="S6879">
        <v>0</v>
      </c>
      <c r="T6879">
        <v>-5.66</v>
      </c>
      <c r="U6879">
        <v>1.5</v>
      </c>
      <c r="V6879" t="s">
        <v>587</v>
      </c>
      <c r="W6879" t="s">
        <v>31</v>
      </c>
      <c r="X6879">
        <v>1</v>
      </c>
      <c r="Y6879" t="str">
        <f>IF(tblRides[[#This Row],[supply_demand_ratio]]&lt;0.8,"Below 0.8",IF(tblRides[[#This Row],[supply_demand_ratio]]&lt;1,"Between 0.8-1.0",IF(tblRides[[#This Row],[supply_demand_ratio]]&lt;=1.2,"Between 1.0-1.2","Above 1.2")))</f>
        <v>Above 1.2</v>
      </c>
    </row>
    <row r="6880" spans="1:25" x14ac:dyDescent="0.3">
      <c r="A6880" t="s">
        <v>6935</v>
      </c>
      <c r="B6880" s="1">
        <v>46084.29583333333</v>
      </c>
      <c r="C6880" s="2">
        <v>46084</v>
      </c>
      <c r="D6880">
        <v>7</v>
      </c>
      <c r="E6880" t="s">
        <v>25</v>
      </c>
      <c r="F6880" t="s">
        <v>26</v>
      </c>
      <c r="G6880">
        <v>5.7</v>
      </c>
      <c r="H6880">
        <v>138.53</v>
      </c>
      <c r="I6880">
        <v>141.53</v>
      </c>
      <c r="J6880">
        <v>1.1000000000000001</v>
      </c>
      <c r="K6880">
        <v>5.0999999999999996</v>
      </c>
      <c r="L6880">
        <v>8.8000000000000007</v>
      </c>
      <c r="M6880">
        <v>136</v>
      </c>
      <c r="N6880" t="s">
        <v>72</v>
      </c>
      <c r="O6880">
        <v>0.93300000000000005</v>
      </c>
      <c r="P6880" t="s">
        <v>28</v>
      </c>
      <c r="Q6880" t="s">
        <v>29</v>
      </c>
      <c r="R6880">
        <v>4.78</v>
      </c>
      <c r="S6880">
        <v>5</v>
      </c>
      <c r="T6880">
        <v>3</v>
      </c>
      <c r="U6880">
        <v>3.7</v>
      </c>
      <c r="V6880" t="s">
        <v>587</v>
      </c>
      <c r="W6880" t="s">
        <v>45</v>
      </c>
      <c r="X6880">
        <v>1</v>
      </c>
      <c r="Y6880" t="str">
        <f>IF(tblRides[[#This Row],[supply_demand_ratio]]&lt;0.8,"Below 0.8",IF(tblRides[[#This Row],[supply_demand_ratio]]&lt;1,"Between 0.8-1.0",IF(tblRides[[#This Row],[supply_demand_ratio]]&lt;=1.2,"Between 1.0-1.2","Above 1.2")))</f>
        <v>Between 0.8-1.0</v>
      </c>
    </row>
    <row r="6881" spans="1:25" x14ac:dyDescent="0.3">
      <c r="A6881" t="s">
        <v>6936</v>
      </c>
      <c r="B6881" s="1">
        <v>46084.297222222223</v>
      </c>
      <c r="C6881" s="2">
        <v>46084</v>
      </c>
      <c r="D6881">
        <v>7</v>
      </c>
      <c r="E6881" t="s">
        <v>33</v>
      </c>
      <c r="F6881" t="s">
        <v>26</v>
      </c>
      <c r="G6881">
        <v>20.9</v>
      </c>
      <c r="H6881">
        <v>397.12</v>
      </c>
      <c r="I6881">
        <v>379.76</v>
      </c>
      <c r="J6881">
        <v>1.1000000000000001</v>
      </c>
      <c r="K6881">
        <v>5.6</v>
      </c>
      <c r="L6881">
        <v>3.7</v>
      </c>
      <c r="M6881">
        <v>95</v>
      </c>
      <c r="N6881" t="s">
        <v>27</v>
      </c>
      <c r="O6881">
        <v>1.1100000000000001</v>
      </c>
      <c r="P6881" t="s">
        <v>28</v>
      </c>
      <c r="Q6881" t="s">
        <v>29</v>
      </c>
      <c r="R6881">
        <v>4.62</v>
      </c>
      <c r="S6881">
        <v>4</v>
      </c>
      <c r="T6881">
        <v>-17.36</v>
      </c>
      <c r="U6881">
        <v>-1.9</v>
      </c>
      <c r="V6881" t="s">
        <v>587</v>
      </c>
      <c r="W6881" t="s">
        <v>45</v>
      </c>
      <c r="X6881">
        <v>1</v>
      </c>
      <c r="Y6881" t="str">
        <f>IF(tblRides[[#This Row],[supply_demand_ratio]]&lt;0.8,"Below 0.8",IF(tblRides[[#This Row],[supply_demand_ratio]]&lt;1,"Between 0.8-1.0",IF(tblRides[[#This Row],[supply_demand_ratio]]&lt;=1.2,"Between 1.0-1.2","Above 1.2")))</f>
        <v>Between 1.0-1.2</v>
      </c>
    </row>
    <row r="6882" spans="1:25" x14ac:dyDescent="0.3">
      <c r="A6882" t="s">
        <v>6937</v>
      </c>
      <c r="B6882" s="1">
        <v>46084.306944444441</v>
      </c>
      <c r="C6882" s="2">
        <v>46084</v>
      </c>
      <c r="D6882">
        <v>7</v>
      </c>
      <c r="E6882" t="s">
        <v>33</v>
      </c>
      <c r="F6882" t="s">
        <v>26</v>
      </c>
      <c r="G6882">
        <v>0.9</v>
      </c>
      <c r="H6882">
        <v>53.73</v>
      </c>
      <c r="I6882">
        <v>55.51</v>
      </c>
      <c r="J6882">
        <v>1</v>
      </c>
      <c r="K6882">
        <v>2</v>
      </c>
      <c r="L6882">
        <v>4.2</v>
      </c>
      <c r="M6882">
        <v>93</v>
      </c>
      <c r="N6882" t="s">
        <v>41</v>
      </c>
      <c r="O6882">
        <v>1.3220000000000001</v>
      </c>
      <c r="P6882" t="s">
        <v>28</v>
      </c>
      <c r="Q6882" t="s">
        <v>29</v>
      </c>
      <c r="R6882">
        <v>4.84</v>
      </c>
      <c r="S6882">
        <v>13</v>
      </c>
      <c r="T6882">
        <v>1.78</v>
      </c>
      <c r="U6882">
        <v>2.2000000000000002</v>
      </c>
      <c r="V6882" t="s">
        <v>587</v>
      </c>
      <c r="W6882" t="s">
        <v>31</v>
      </c>
      <c r="X6882">
        <v>1</v>
      </c>
      <c r="Y6882" t="str">
        <f>IF(tblRides[[#This Row],[supply_demand_ratio]]&lt;0.8,"Below 0.8",IF(tblRides[[#This Row],[supply_demand_ratio]]&lt;1,"Between 0.8-1.0",IF(tblRides[[#This Row],[supply_demand_ratio]]&lt;=1.2,"Between 1.0-1.2","Above 1.2")))</f>
        <v>Above 1.2</v>
      </c>
    </row>
    <row r="6883" spans="1:25" x14ac:dyDescent="0.3">
      <c r="A6883" t="s">
        <v>6938</v>
      </c>
      <c r="B6883" s="1">
        <v>46084.314583333333</v>
      </c>
      <c r="C6883" s="2">
        <v>46084</v>
      </c>
      <c r="D6883">
        <v>7</v>
      </c>
      <c r="E6883" t="s">
        <v>36</v>
      </c>
      <c r="F6883" t="s">
        <v>26</v>
      </c>
      <c r="G6883">
        <v>1.2</v>
      </c>
      <c r="H6883">
        <v>59.93</v>
      </c>
      <c r="I6883">
        <v>61.23</v>
      </c>
      <c r="J6883">
        <v>1</v>
      </c>
      <c r="K6883">
        <v>6.3</v>
      </c>
      <c r="L6883">
        <v>4.5999999999999996</v>
      </c>
      <c r="M6883">
        <v>109</v>
      </c>
      <c r="N6883" t="s">
        <v>27</v>
      </c>
      <c r="O6883">
        <v>0.93400000000000005</v>
      </c>
      <c r="P6883" t="s">
        <v>28</v>
      </c>
      <c r="Q6883" t="s">
        <v>29</v>
      </c>
      <c r="R6883">
        <v>4.59</v>
      </c>
      <c r="S6883">
        <v>5</v>
      </c>
      <c r="T6883">
        <v>1.3</v>
      </c>
      <c r="U6883">
        <v>-1.7</v>
      </c>
      <c r="V6883" t="s">
        <v>587</v>
      </c>
      <c r="W6883" t="s">
        <v>45</v>
      </c>
      <c r="X6883">
        <v>1</v>
      </c>
      <c r="Y6883" t="str">
        <f>IF(tblRides[[#This Row],[supply_demand_ratio]]&lt;0.8,"Below 0.8",IF(tblRides[[#This Row],[supply_demand_ratio]]&lt;1,"Between 0.8-1.0",IF(tblRides[[#This Row],[supply_demand_ratio]]&lt;=1.2,"Between 1.0-1.2","Above 1.2")))</f>
        <v>Between 0.8-1.0</v>
      </c>
    </row>
    <row r="6884" spans="1:25" x14ac:dyDescent="0.3">
      <c r="A6884" t="s">
        <v>6939</v>
      </c>
      <c r="B6884" s="1">
        <v>46084.319444444445</v>
      </c>
      <c r="C6884" s="2">
        <v>46084</v>
      </c>
      <c r="D6884">
        <v>7</v>
      </c>
      <c r="E6884" t="s">
        <v>33</v>
      </c>
      <c r="F6884" t="s">
        <v>26</v>
      </c>
      <c r="G6884">
        <v>14.7</v>
      </c>
      <c r="H6884">
        <v>305.74</v>
      </c>
      <c r="I6884">
        <v>289.70999999999998</v>
      </c>
      <c r="J6884">
        <v>1.1000000000000001</v>
      </c>
      <c r="K6884">
        <v>3.7</v>
      </c>
      <c r="L6884">
        <v>5.8</v>
      </c>
      <c r="M6884">
        <v>86</v>
      </c>
      <c r="N6884" t="s">
        <v>41</v>
      </c>
      <c r="O6884">
        <v>1.167</v>
      </c>
      <c r="P6884" t="s">
        <v>28</v>
      </c>
      <c r="Q6884" t="s">
        <v>29</v>
      </c>
      <c r="R6884">
        <v>4.49</v>
      </c>
      <c r="S6884">
        <v>18</v>
      </c>
      <c r="T6884">
        <v>-16.03</v>
      </c>
      <c r="U6884">
        <v>2.1</v>
      </c>
      <c r="V6884" t="s">
        <v>587</v>
      </c>
      <c r="W6884" t="s">
        <v>31</v>
      </c>
      <c r="X6884">
        <v>1</v>
      </c>
      <c r="Y6884" t="str">
        <f>IF(tblRides[[#This Row],[supply_demand_ratio]]&lt;0.8,"Below 0.8",IF(tblRides[[#This Row],[supply_demand_ratio]]&lt;1,"Between 0.8-1.0",IF(tblRides[[#This Row],[supply_demand_ratio]]&lt;=1.2,"Between 1.0-1.2","Above 1.2")))</f>
        <v>Between 1.0-1.2</v>
      </c>
    </row>
    <row r="6885" spans="1:25" x14ac:dyDescent="0.3">
      <c r="A6885" t="s">
        <v>6940</v>
      </c>
      <c r="B6885" s="1">
        <v>46084.322916666664</v>
      </c>
      <c r="C6885" s="2">
        <v>46084</v>
      </c>
      <c r="D6885">
        <v>7</v>
      </c>
      <c r="E6885" t="s">
        <v>62</v>
      </c>
      <c r="F6885" t="s">
        <v>26</v>
      </c>
      <c r="G6885">
        <v>2.4</v>
      </c>
      <c r="H6885">
        <v>72.400000000000006</v>
      </c>
      <c r="J6885">
        <v>1</v>
      </c>
      <c r="K6885">
        <v>5.6</v>
      </c>
      <c r="L6885">
        <v>9.6</v>
      </c>
      <c r="M6885">
        <v>62</v>
      </c>
      <c r="N6885" t="s">
        <v>41</v>
      </c>
      <c r="O6885">
        <v>1.8049999999999999</v>
      </c>
      <c r="P6885" t="s">
        <v>58</v>
      </c>
      <c r="Q6885" t="s">
        <v>59</v>
      </c>
      <c r="R6885">
        <v>4.7699999999999996</v>
      </c>
      <c r="S6885">
        <v>6</v>
      </c>
      <c r="U6885">
        <v>4</v>
      </c>
      <c r="V6885" t="s">
        <v>587</v>
      </c>
      <c r="W6885" t="s">
        <v>45</v>
      </c>
      <c r="X6885">
        <v>0</v>
      </c>
      <c r="Y6885" t="str">
        <f>IF(tblRides[[#This Row],[supply_demand_ratio]]&lt;0.8,"Below 0.8",IF(tblRides[[#This Row],[supply_demand_ratio]]&lt;1,"Between 0.8-1.0",IF(tblRides[[#This Row],[supply_demand_ratio]]&lt;=1.2,"Between 1.0-1.2","Above 1.2")))</f>
        <v>Above 1.2</v>
      </c>
    </row>
    <row r="6886" spans="1:25" x14ac:dyDescent="0.3">
      <c r="A6886" t="s">
        <v>6941</v>
      </c>
      <c r="B6886" s="1">
        <v>46084.324999999997</v>
      </c>
      <c r="C6886" s="2">
        <v>46084</v>
      </c>
      <c r="D6886">
        <v>7</v>
      </c>
      <c r="E6886" t="s">
        <v>43</v>
      </c>
      <c r="F6886" t="s">
        <v>26</v>
      </c>
      <c r="G6886">
        <v>4.9000000000000004</v>
      </c>
      <c r="H6886">
        <v>115.07</v>
      </c>
      <c r="I6886">
        <v>124.69</v>
      </c>
      <c r="J6886">
        <v>1</v>
      </c>
      <c r="K6886">
        <v>5.3</v>
      </c>
      <c r="L6886">
        <v>9.6999999999999993</v>
      </c>
      <c r="M6886">
        <v>65</v>
      </c>
      <c r="N6886" t="s">
        <v>41</v>
      </c>
      <c r="O6886">
        <v>1.9339999999999999</v>
      </c>
      <c r="P6886" t="s">
        <v>28</v>
      </c>
      <c r="Q6886" t="s">
        <v>29</v>
      </c>
      <c r="R6886">
        <v>4.92</v>
      </c>
      <c r="S6886">
        <v>2</v>
      </c>
      <c r="T6886">
        <v>9.6199999999999992</v>
      </c>
      <c r="U6886">
        <v>4.4000000000000004</v>
      </c>
      <c r="V6886" t="s">
        <v>587</v>
      </c>
      <c r="W6886" t="s">
        <v>45</v>
      </c>
      <c r="X6886">
        <v>1</v>
      </c>
      <c r="Y6886" t="str">
        <f>IF(tblRides[[#This Row],[supply_demand_ratio]]&lt;0.8,"Below 0.8",IF(tblRides[[#This Row],[supply_demand_ratio]]&lt;1,"Between 0.8-1.0",IF(tblRides[[#This Row],[supply_demand_ratio]]&lt;=1.2,"Between 1.0-1.2","Above 1.2")))</f>
        <v>Above 1.2</v>
      </c>
    </row>
    <row r="6887" spans="1:25" x14ac:dyDescent="0.3">
      <c r="A6887" t="s">
        <v>6942</v>
      </c>
      <c r="B6887" s="1">
        <v>46084.352083333331</v>
      </c>
      <c r="C6887" s="2">
        <v>46084</v>
      </c>
      <c r="D6887">
        <v>8</v>
      </c>
      <c r="E6887" t="s">
        <v>43</v>
      </c>
      <c r="F6887" t="s">
        <v>34</v>
      </c>
      <c r="G6887">
        <v>4.7</v>
      </c>
      <c r="H6887">
        <v>119.27</v>
      </c>
      <c r="I6887">
        <v>125.29</v>
      </c>
      <c r="J6887">
        <v>1</v>
      </c>
      <c r="K6887">
        <v>7.2</v>
      </c>
      <c r="L6887">
        <v>7.4</v>
      </c>
      <c r="M6887">
        <v>65</v>
      </c>
      <c r="N6887" t="s">
        <v>41</v>
      </c>
      <c r="O6887">
        <v>1.3420000000000001</v>
      </c>
      <c r="P6887" t="s">
        <v>28</v>
      </c>
      <c r="Q6887" t="s">
        <v>29</v>
      </c>
      <c r="R6887">
        <v>4.46</v>
      </c>
      <c r="S6887">
        <v>0</v>
      </c>
      <c r="T6887">
        <v>6.02</v>
      </c>
      <c r="U6887">
        <v>0.2</v>
      </c>
      <c r="V6887" t="s">
        <v>587</v>
      </c>
      <c r="W6887" t="s">
        <v>45</v>
      </c>
      <c r="X6887">
        <v>1</v>
      </c>
      <c r="Y6887" t="str">
        <f>IF(tblRides[[#This Row],[supply_demand_ratio]]&lt;0.8,"Below 0.8",IF(tblRides[[#This Row],[supply_demand_ratio]]&lt;1,"Between 0.8-1.0",IF(tblRides[[#This Row],[supply_demand_ratio]]&lt;=1.2,"Between 1.0-1.2","Above 1.2")))</f>
        <v>Above 1.2</v>
      </c>
    </row>
    <row r="6888" spans="1:25" x14ac:dyDescent="0.3">
      <c r="A6888" t="s">
        <v>6943</v>
      </c>
      <c r="B6888" s="1">
        <v>46084.361805555556</v>
      </c>
      <c r="C6888" s="2">
        <v>46084</v>
      </c>
      <c r="D6888">
        <v>8</v>
      </c>
      <c r="E6888" t="s">
        <v>62</v>
      </c>
      <c r="F6888" t="s">
        <v>26</v>
      </c>
      <c r="G6888">
        <v>1.4</v>
      </c>
      <c r="H6888">
        <v>54.84</v>
      </c>
      <c r="I6888">
        <v>57.35</v>
      </c>
      <c r="J6888">
        <v>1</v>
      </c>
      <c r="K6888">
        <v>4.9000000000000004</v>
      </c>
      <c r="L6888">
        <v>7.9</v>
      </c>
      <c r="M6888">
        <v>56</v>
      </c>
      <c r="N6888" t="s">
        <v>41</v>
      </c>
      <c r="O6888">
        <v>1.167</v>
      </c>
      <c r="P6888" t="s">
        <v>28</v>
      </c>
      <c r="Q6888" t="s">
        <v>29</v>
      </c>
      <c r="R6888">
        <v>5</v>
      </c>
      <c r="S6888">
        <v>25</v>
      </c>
      <c r="T6888">
        <v>2.5099999999999998</v>
      </c>
      <c r="U6888">
        <v>3</v>
      </c>
      <c r="V6888" t="s">
        <v>587</v>
      </c>
      <c r="W6888" t="s">
        <v>31</v>
      </c>
      <c r="X6888">
        <v>1</v>
      </c>
      <c r="Y6888" t="str">
        <f>IF(tblRides[[#This Row],[supply_demand_ratio]]&lt;0.8,"Below 0.8",IF(tblRides[[#This Row],[supply_demand_ratio]]&lt;1,"Between 0.8-1.0",IF(tblRides[[#This Row],[supply_demand_ratio]]&lt;=1.2,"Between 1.0-1.2","Above 1.2")))</f>
        <v>Between 1.0-1.2</v>
      </c>
    </row>
    <row r="6889" spans="1:25" x14ac:dyDescent="0.3">
      <c r="A6889" t="s">
        <v>6944</v>
      </c>
      <c r="B6889" s="1">
        <v>46084.368055555555</v>
      </c>
      <c r="C6889" s="2">
        <v>46084</v>
      </c>
      <c r="D6889">
        <v>8</v>
      </c>
      <c r="E6889" t="s">
        <v>25</v>
      </c>
      <c r="F6889" t="s">
        <v>26</v>
      </c>
      <c r="G6889">
        <v>5</v>
      </c>
      <c r="H6889">
        <v>140.88</v>
      </c>
      <c r="I6889">
        <v>140.44999999999999</v>
      </c>
      <c r="J6889">
        <v>1.1000000000000001</v>
      </c>
      <c r="K6889">
        <v>3.2</v>
      </c>
      <c r="L6889">
        <v>5.5</v>
      </c>
      <c r="M6889">
        <v>103</v>
      </c>
      <c r="N6889" t="s">
        <v>27</v>
      </c>
      <c r="O6889">
        <v>0.77900000000000003</v>
      </c>
      <c r="P6889" t="s">
        <v>28</v>
      </c>
      <c r="Q6889" t="s">
        <v>29</v>
      </c>
      <c r="R6889">
        <v>4.51</v>
      </c>
      <c r="S6889">
        <v>3</v>
      </c>
      <c r="T6889">
        <v>-0.43</v>
      </c>
      <c r="U6889">
        <v>2.2999999999999998</v>
      </c>
      <c r="V6889" t="s">
        <v>587</v>
      </c>
      <c r="W6889" t="s">
        <v>31</v>
      </c>
      <c r="X6889">
        <v>1</v>
      </c>
      <c r="Y6889" t="str">
        <f>IF(tblRides[[#This Row],[supply_demand_ratio]]&lt;0.8,"Below 0.8",IF(tblRides[[#This Row],[supply_demand_ratio]]&lt;1,"Between 0.8-1.0",IF(tblRides[[#This Row],[supply_demand_ratio]]&lt;=1.2,"Between 1.0-1.2","Above 1.2")))</f>
        <v>Below 0.8</v>
      </c>
    </row>
    <row r="6890" spans="1:25" x14ac:dyDescent="0.3">
      <c r="A6890" t="s">
        <v>6945</v>
      </c>
      <c r="B6890" s="1">
        <v>46084.370138888888</v>
      </c>
      <c r="C6890" s="2">
        <v>46084</v>
      </c>
      <c r="D6890">
        <v>8</v>
      </c>
      <c r="E6890" t="s">
        <v>36</v>
      </c>
      <c r="F6890" t="s">
        <v>26</v>
      </c>
      <c r="G6890">
        <v>24.1</v>
      </c>
      <c r="H6890">
        <v>421.04</v>
      </c>
      <c r="J6890">
        <v>1.1000000000000001</v>
      </c>
      <c r="K6890">
        <v>10.3</v>
      </c>
      <c r="L6890">
        <v>9.6</v>
      </c>
      <c r="M6890">
        <v>116</v>
      </c>
      <c r="N6890" t="s">
        <v>27</v>
      </c>
      <c r="O6890">
        <v>0.91300000000000003</v>
      </c>
      <c r="P6890" t="s">
        <v>58</v>
      </c>
      <c r="Q6890" t="s">
        <v>59</v>
      </c>
      <c r="R6890">
        <v>4.78</v>
      </c>
      <c r="S6890">
        <v>11</v>
      </c>
      <c r="U6890">
        <v>-0.7</v>
      </c>
      <c r="V6890" t="s">
        <v>587</v>
      </c>
      <c r="W6890" t="s">
        <v>77</v>
      </c>
      <c r="X6890">
        <v>0</v>
      </c>
      <c r="Y6890" t="str">
        <f>IF(tblRides[[#This Row],[supply_demand_ratio]]&lt;0.8,"Below 0.8",IF(tblRides[[#This Row],[supply_demand_ratio]]&lt;1,"Between 0.8-1.0",IF(tblRides[[#This Row],[supply_demand_ratio]]&lt;=1.2,"Between 1.0-1.2","Above 1.2")))</f>
        <v>Between 0.8-1.0</v>
      </c>
    </row>
    <row r="6891" spans="1:25" x14ac:dyDescent="0.3">
      <c r="A6891" t="s">
        <v>6946</v>
      </c>
      <c r="B6891" s="1">
        <v>46084.37777777778</v>
      </c>
      <c r="C6891" s="2">
        <v>46084</v>
      </c>
      <c r="D6891">
        <v>9</v>
      </c>
      <c r="E6891" t="s">
        <v>25</v>
      </c>
      <c r="F6891" t="s">
        <v>26</v>
      </c>
      <c r="G6891">
        <v>11.1</v>
      </c>
      <c r="H6891">
        <v>260.12</v>
      </c>
      <c r="I6891">
        <v>259.08</v>
      </c>
      <c r="J6891">
        <v>1.3</v>
      </c>
      <c r="K6891">
        <v>7.4</v>
      </c>
      <c r="L6891">
        <v>4.5</v>
      </c>
      <c r="M6891">
        <v>112</v>
      </c>
      <c r="N6891" t="s">
        <v>72</v>
      </c>
      <c r="O6891">
        <v>0.76800000000000002</v>
      </c>
      <c r="P6891" t="s">
        <v>28</v>
      </c>
      <c r="Q6891" t="s">
        <v>29</v>
      </c>
      <c r="R6891">
        <v>5</v>
      </c>
      <c r="S6891">
        <v>5</v>
      </c>
      <c r="T6891">
        <v>-1.04</v>
      </c>
      <c r="U6891">
        <v>-2.9</v>
      </c>
      <c r="V6891" t="s">
        <v>587</v>
      </c>
      <c r="W6891" t="s">
        <v>45</v>
      </c>
      <c r="X6891">
        <v>1</v>
      </c>
      <c r="Y6891" t="str">
        <f>IF(tblRides[[#This Row],[supply_demand_ratio]]&lt;0.8,"Below 0.8",IF(tblRides[[#This Row],[supply_demand_ratio]]&lt;1,"Between 0.8-1.0",IF(tblRides[[#This Row],[supply_demand_ratio]]&lt;=1.2,"Between 1.0-1.2","Above 1.2")))</f>
        <v>Below 0.8</v>
      </c>
    </row>
    <row r="6892" spans="1:25" x14ac:dyDescent="0.3">
      <c r="A6892" t="s">
        <v>6947</v>
      </c>
      <c r="B6892" s="1">
        <v>46084.399305555555</v>
      </c>
      <c r="C6892" s="2">
        <v>46084</v>
      </c>
      <c r="D6892">
        <v>9</v>
      </c>
      <c r="E6892" t="s">
        <v>33</v>
      </c>
      <c r="F6892" t="s">
        <v>34</v>
      </c>
      <c r="G6892">
        <v>1.7</v>
      </c>
      <c r="H6892">
        <v>69.48</v>
      </c>
      <c r="I6892">
        <v>69.11</v>
      </c>
      <c r="J6892">
        <v>1.1000000000000001</v>
      </c>
      <c r="K6892">
        <v>6.9</v>
      </c>
      <c r="L6892">
        <v>11.7</v>
      </c>
      <c r="M6892">
        <v>92</v>
      </c>
      <c r="N6892" t="s">
        <v>27</v>
      </c>
      <c r="O6892">
        <v>0.85499999999999998</v>
      </c>
      <c r="P6892" t="s">
        <v>28</v>
      </c>
      <c r="Q6892" t="s">
        <v>29</v>
      </c>
      <c r="R6892">
        <v>4.45</v>
      </c>
      <c r="S6892">
        <v>0</v>
      </c>
      <c r="T6892">
        <v>-0.37</v>
      </c>
      <c r="U6892">
        <v>4.8</v>
      </c>
      <c r="V6892" t="s">
        <v>587</v>
      </c>
      <c r="W6892" t="s">
        <v>45</v>
      </c>
      <c r="X6892">
        <v>1</v>
      </c>
      <c r="Y6892" t="str">
        <f>IF(tblRides[[#This Row],[supply_demand_ratio]]&lt;0.8,"Below 0.8",IF(tblRides[[#This Row],[supply_demand_ratio]]&lt;1,"Between 0.8-1.0",IF(tblRides[[#This Row],[supply_demand_ratio]]&lt;=1.2,"Between 1.0-1.2","Above 1.2")))</f>
        <v>Between 0.8-1.0</v>
      </c>
    </row>
    <row r="6893" spans="1:25" x14ac:dyDescent="0.3">
      <c r="A6893" t="s">
        <v>6948</v>
      </c>
      <c r="B6893" s="1">
        <v>46084.405555555553</v>
      </c>
      <c r="C6893" s="2">
        <v>46084</v>
      </c>
      <c r="D6893">
        <v>9</v>
      </c>
      <c r="E6893" t="s">
        <v>25</v>
      </c>
      <c r="F6893" t="s">
        <v>26</v>
      </c>
      <c r="G6893">
        <v>1.3</v>
      </c>
      <c r="H6893">
        <v>78.72</v>
      </c>
      <c r="I6893">
        <v>78.12</v>
      </c>
      <c r="J6893">
        <v>1.3</v>
      </c>
      <c r="K6893">
        <v>7.1</v>
      </c>
      <c r="L6893">
        <v>8</v>
      </c>
      <c r="M6893">
        <v>97</v>
      </c>
      <c r="N6893" t="s">
        <v>27</v>
      </c>
      <c r="O6893">
        <v>0.69699999999999995</v>
      </c>
      <c r="P6893" t="s">
        <v>28</v>
      </c>
      <c r="Q6893" t="s">
        <v>29</v>
      </c>
      <c r="R6893">
        <v>4.49</v>
      </c>
      <c r="S6893">
        <v>3</v>
      </c>
      <c r="T6893">
        <v>-0.6</v>
      </c>
      <c r="U6893">
        <v>0.9</v>
      </c>
      <c r="V6893" t="s">
        <v>587</v>
      </c>
      <c r="W6893" t="s">
        <v>45</v>
      </c>
      <c r="X6893">
        <v>1</v>
      </c>
      <c r="Y6893" t="str">
        <f>IF(tblRides[[#This Row],[supply_demand_ratio]]&lt;0.8,"Below 0.8",IF(tblRides[[#This Row],[supply_demand_ratio]]&lt;1,"Between 0.8-1.0",IF(tblRides[[#This Row],[supply_demand_ratio]]&lt;=1.2,"Between 1.0-1.2","Above 1.2")))</f>
        <v>Below 0.8</v>
      </c>
    </row>
    <row r="6894" spans="1:25" x14ac:dyDescent="0.3">
      <c r="A6894" t="s">
        <v>6949</v>
      </c>
      <c r="B6894" s="1">
        <v>46084.40625</v>
      </c>
      <c r="C6894" s="2">
        <v>46084</v>
      </c>
      <c r="D6894">
        <v>9</v>
      </c>
      <c r="E6894" t="s">
        <v>33</v>
      </c>
      <c r="F6894" t="s">
        <v>26</v>
      </c>
      <c r="G6894">
        <v>8.6</v>
      </c>
      <c r="H6894">
        <v>220.04</v>
      </c>
      <c r="I6894">
        <v>216.37</v>
      </c>
      <c r="J6894">
        <v>1.3</v>
      </c>
      <c r="K6894">
        <v>10.5</v>
      </c>
      <c r="L6894">
        <v>10.8</v>
      </c>
      <c r="M6894">
        <v>78</v>
      </c>
      <c r="N6894" t="s">
        <v>72</v>
      </c>
      <c r="O6894">
        <v>0.68799999999999994</v>
      </c>
      <c r="P6894" t="s">
        <v>28</v>
      </c>
      <c r="Q6894" t="s">
        <v>29</v>
      </c>
      <c r="R6894">
        <v>4.99</v>
      </c>
      <c r="S6894">
        <v>18</v>
      </c>
      <c r="T6894">
        <v>-3.67</v>
      </c>
      <c r="U6894">
        <v>0.3</v>
      </c>
      <c r="V6894" t="s">
        <v>587</v>
      </c>
      <c r="W6894" t="s">
        <v>77</v>
      </c>
      <c r="X6894">
        <v>1</v>
      </c>
      <c r="Y6894" t="str">
        <f>IF(tblRides[[#This Row],[supply_demand_ratio]]&lt;0.8,"Below 0.8",IF(tblRides[[#This Row],[supply_demand_ratio]]&lt;1,"Between 0.8-1.0",IF(tblRides[[#This Row],[supply_demand_ratio]]&lt;=1.2,"Between 1.0-1.2","Above 1.2")))</f>
        <v>Below 0.8</v>
      </c>
    </row>
    <row r="6895" spans="1:25" x14ac:dyDescent="0.3">
      <c r="A6895" t="s">
        <v>6950</v>
      </c>
      <c r="B6895" s="1">
        <v>46084.423611111109</v>
      </c>
      <c r="C6895" s="2">
        <v>46084</v>
      </c>
      <c r="D6895">
        <v>10</v>
      </c>
      <c r="E6895" t="s">
        <v>36</v>
      </c>
      <c r="F6895" t="s">
        <v>34</v>
      </c>
      <c r="G6895">
        <v>16.7</v>
      </c>
      <c r="H6895">
        <v>288.22000000000003</v>
      </c>
      <c r="I6895">
        <v>291.56</v>
      </c>
      <c r="J6895">
        <v>1.1000000000000001</v>
      </c>
      <c r="K6895">
        <v>4.2</v>
      </c>
      <c r="L6895">
        <v>6.7</v>
      </c>
      <c r="M6895">
        <v>99</v>
      </c>
      <c r="N6895" t="s">
        <v>27</v>
      </c>
      <c r="O6895">
        <v>0.77600000000000002</v>
      </c>
      <c r="P6895" t="s">
        <v>28</v>
      </c>
      <c r="Q6895" t="s">
        <v>29</v>
      </c>
      <c r="R6895">
        <v>5</v>
      </c>
      <c r="S6895">
        <v>0</v>
      </c>
      <c r="T6895">
        <v>3.34</v>
      </c>
      <c r="U6895">
        <v>2.5</v>
      </c>
      <c r="V6895" t="s">
        <v>587</v>
      </c>
      <c r="W6895" t="s">
        <v>31</v>
      </c>
      <c r="X6895">
        <v>1</v>
      </c>
      <c r="Y6895" t="str">
        <f>IF(tblRides[[#This Row],[supply_demand_ratio]]&lt;0.8,"Below 0.8",IF(tblRides[[#This Row],[supply_demand_ratio]]&lt;1,"Between 0.8-1.0",IF(tblRides[[#This Row],[supply_demand_ratio]]&lt;=1.2,"Between 1.0-1.2","Above 1.2")))</f>
        <v>Below 0.8</v>
      </c>
    </row>
    <row r="6896" spans="1:25" x14ac:dyDescent="0.3">
      <c r="A6896" t="s">
        <v>6951</v>
      </c>
      <c r="B6896" s="1">
        <v>46084.424305555556</v>
      </c>
      <c r="C6896" s="2">
        <v>46084</v>
      </c>
      <c r="D6896">
        <v>10</v>
      </c>
      <c r="E6896" t="s">
        <v>25</v>
      </c>
      <c r="F6896" t="s">
        <v>26</v>
      </c>
      <c r="G6896">
        <v>20.5</v>
      </c>
      <c r="H6896">
        <v>347.09</v>
      </c>
      <c r="I6896">
        <v>339.57</v>
      </c>
      <c r="J6896">
        <v>1.1000000000000001</v>
      </c>
      <c r="K6896">
        <v>3.8</v>
      </c>
      <c r="L6896">
        <v>11.1</v>
      </c>
      <c r="M6896">
        <v>116</v>
      </c>
      <c r="N6896" t="s">
        <v>72</v>
      </c>
      <c r="O6896">
        <v>0.80600000000000005</v>
      </c>
      <c r="P6896" t="s">
        <v>28</v>
      </c>
      <c r="Q6896" t="s">
        <v>29</v>
      </c>
      <c r="R6896">
        <v>4.38</v>
      </c>
      <c r="S6896">
        <v>3</v>
      </c>
      <c r="T6896">
        <v>-7.52</v>
      </c>
      <c r="U6896">
        <v>7.3</v>
      </c>
      <c r="V6896" t="s">
        <v>587</v>
      </c>
      <c r="W6896" t="s">
        <v>31</v>
      </c>
      <c r="X6896">
        <v>1</v>
      </c>
      <c r="Y6896" t="str">
        <f>IF(tblRides[[#This Row],[supply_demand_ratio]]&lt;0.8,"Below 0.8",IF(tblRides[[#This Row],[supply_demand_ratio]]&lt;1,"Between 0.8-1.0",IF(tblRides[[#This Row],[supply_demand_ratio]]&lt;=1.2,"Between 1.0-1.2","Above 1.2")))</f>
        <v>Between 0.8-1.0</v>
      </c>
    </row>
    <row r="6897" spans="1:25" x14ac:dyDescent="0.3">
      <c r="A6897" t="s">
        <v>6952</v>
      </c>
      <c r="B6897" s="1">
        <v>46084.425694444442</v>
      </c>
      <c r="C6897" s="2">
        <v>46084</v>
      </c>
      <c r="D6897">
        <v>10</v>
      </c>
      <c r="E6897" t="s">
        <v>25</v>
      </c>
      <c r="F6897" t="s">
        <v>26</v>
      </c>
      <c r="G6897">
        <v>7.9</v>
      </c>
      <c r="H6897">
        <v>182.56</v>
      </c>
      <c r="I6897">
        <v>177.33</v>
      </c>
      <c r="J6897">
        <v>1.2</v>
      </c>
      <c r="K6897">
        <v>5.4</v>
      </c>
      <c r="L6897">
        <v>1</v>
      </c>
      <c r="M6897">
        <v>112</v>
      </c>
      <c r="N6897" t="s">
        <v>72</v>
      </c>
      <c r="O6897">
        <v>0.77500000000000002</v>
      </c>
      <c r="P6897" t="s">
        <v>28</v>
      </c>
      <c r="Q6897" t="s">
        <v>29</v>
      </c>
      <c r="R6897">
        <v>4.57</v>
      </c>
      <c r="S6897">
        <v>8</v>
      </c>
      <c r="T6897">
        <v>-5.23</v>
      </c>
      <c r="U6897">
        <v>-4.4000000000000004</v>
      </c>
      <c r="V6897" t="s">
        <v>587</v>
      </c>
      <c r="W6897" t="s">
        <v>45</v>
      </c>
      <c r="X6897">
        <v>1</v>
      </c>
      <c r="Y6897" t="str">
        <f>IF(tblRides[[#This Row],[supply_demand_ratio]]&lt;0.8,"Below 0.8",IF(tblRides[[#This Row],[supply_demand_ratio]]&lt;1,"Between 0.8-1.0",IF(tblRides[[#This Row],[supply_demand_ratio]]&lt;=1.2,"Between 1.0-1.2","Above 1.2")))</f>
        <v>Below 0.8</v>
      </c>
    </row>
    <row r="6898" spans="1:25" x14ac:dyDescent="0.3">
      <c r="A6898" t="s">
        <v>6953</v>
      </c>
      <c r="B6898" s="1">
        <v>46084.429861111108</v>
      </c>
      <c r="C6898" s="2">
        <v>46084</v>
      </c>
      <c r="D6898">
        <v>10</v>
      </c>
      <c r="E6898" t="s">
        <v>43</v>
      </c>
      <c r="F6898" t="s">
        <v>34</v>
      </c>
      <c r="G6898">
        <v>1.6</v>
      </c>
      <c r="H6898">
        <v>58.06</v>
      </c>
      <c r="I6898">
        <v>57.63</v>
      </c>
      <c r="J6898">
        <v>1</v>
      </c>
      <c r="K6898">
        <v>6</v>
      </c>
      <c r="L6898">
        <v>12.5</v>
      </c>
      <c r="M6898">
        <v>69</v>
      </c>
      <c r="N6898" t="s">
        <v>41</v>
      </c>
      <c r="O6898">
        <v>1.5589999999999999</v>
      </c>
      <c r="P6898" t="s">
        <v>28</v>
      </c>
      <c r="Q6898" t="s">
        <v>29</v>
      </c>
      <c r="R6898">
        <v>4.63</v>
      </c>
      <c r="S6898">
        <v>0</v>
      </c>
      <c r="T6898">
        <v>-0.43</v>
      </c>
      <c r="U6898">
        <v>6.5</v>
      </c>
      <c r="V6898" t="s">
        <v>587</v>
      </c>
      <c r="W6898" t="s">
        <v>45</v>
      </c>
      <c r="X6898">
        <v>1</v>
      </c>
      <c r="Y6898" t="str">
        <f>IF(tblRides[[#This Row],[supply_demand_ratio]]&lt;0.8,"Below 0.8",IF(tblRides[[#This Row],[supply_demand_ratio]]&lt;1,"Between 0.8-1.0",IF(tblRides[[#This Row],[supply_demand_ratio]]&lt;=1.2,"Between 1.0-1.2","Above 1.2")))</f>
        <v>Above 1.2</v>
      </c>
    </row>
    <row r="6899" spans="1:25" x14ac:dyDescent="0.3">
      <c r="A6899" t="s">
        <v>6954</v>
      </c>
      <c r="B6899" s="1">
        <v>46084.431944444441</v>
      </c>
      <c r="C6899" s="2">
        <v>46084</v>
      </c>
      <c r="D6899">
        <v>10</v>
      </c>
      <c r="E6899" t="s">
        <v>25</v>
      </c>
      <c r="F6899" t="s">
        <v>26</v>
      </c>
      <c r="G6899">
        <v>7.9</v>
      </c>
      <c r="H6899">
        <v>166.28</v>
      </c>
      <c r="I6899">
        <v>165.67</v>
      </c>
      <c r="J6899">
        <v>1</v>
      </c>
      <c r="K6899">
        <v>4.2</v>
      </c>
      <c r="L6899">
        <v>4.7</v>
      </c>
      <c r="M6899">
        <v>125</v>
      </c>
      <c r="N6899" t="s">
        <v>27</v>
      </c>
      <c r="O6899">
        <v>0.95099999999999996</v>
      </c>
      <c r="P6899" t="s">
        <v>28</v>
      </c>
      <c r="Q6899" t="s">
        <v>29</v>
      </c>
      <c r="R6899">
        <v>4.5999999999999996</v>
      </c>
      <c r="S6899">
        <v>3</v>
      </c>
      <c r="T6899">
        <v>-0.61</v>
      </c>
      <c r="U6899">
        <v>0.5</v>
      </c>
      <c r="V6899" t="s">
        <v>587</v>
      </c>
      <c r="W6899" t="s">
        <v>31</v>
      </c>
      <c r="X6899">
        <v>1</v>
      </c>
      <c r="Y6899" t="str">
        <f>IF(tblRides[[#This Row],[supply_demand_ratio]]&lt;0.8,"Below 0.8",IF(tblRides[[#This Row],[supply_demand_ratio]]&lt;1,"Between 0.8-1.0",IF(tblRides[[#This Row],[supply_demand_ratio]]&lt;=1.2,"Between 1.0-1.2","Above 1.2")))</f>
        <v>Between 0.8-1.0</v>
      </c>
    </row>
    <row r="6900" spans="1:25" x14ac:dyDescent="0.3">
      <c r="A6900" t="s">
        <v>6955</v>
      </c>
      <c r="B6900" s="1">
        <v>46084.432638888888</v>
      </c>
      <c r="C6900" s="2">
        <v>46084</v>
      </c>
      <c r="D6900">
        <v>10</v>
      </c>
      <c r="E6900" t="s">
        <v>43</v>
      </c>
      <c r="F6900" t="s">
        <v>26</v>
      </c>
      <c r="G6900">
        <v>2.4</v>
      </c>
      <c r="H6900">
        <v>70.42</v>
      </c>
      <c r="I6900">
        <v>69.16</v>
      </c>
      <c r="J6900">
        <v>1</v>
      </c>
      <c r="K6900">
        <v>3.6</v>
      </c>
      <c r="L6900">
        <v>4.7</v>
      </c>
      <c r="M6900">
        <v>56</v>
      </c>
      <c r="N6900" t="s">
        <v>41</v>
      </c>
      <c r="O6900">
        <v>1.1080000000000001</v>
      </c>
      <c r="P6900" t="s">
        <v>28</v>
      </c>
      <c r="Q6900" t="s">
        <v>29</v>
      </c>
      <c r="R6900">
        <v>4.8</v>
      </c>
      <c r="S6900">
        <v>4</v>
      </c>
      <c r="T6900">
        <v>-1.26</v>
      </c>
      <c r="U6900">
        <v>1.1000000000000001</v>
      </c>
      <c r="V6900" t="s">
        <v>587</v>
      </c>
      <c r="W6900" t="s">
        <v>31</v>
      </c>
      <c r="X6900">
        <v>1</v>
      </c>
      <c r="Y6900" t="str">
        <f>IF(tblRides[[#This Row],[supply_demand_ratio]]&lt;0.8,"Below 0.8",IF(tblRides[[#This Row],[supply_demand_ratio]]&lt;1,"Between 0.8-1.0",IF(tblRides[[#This Row],[supply_demand_ratio]]&lt;=1.2,"Between 1.0-1.2","Above 1.2")))</f>
        <v>Between 1.0-1.2</v>
      </c>
    </row>
    <row r="6901" spans="1:25" x14ac:dyDescent="0.3">
      <c r="A6901" t="s">
        <v>6956</v>
      </c>
      <c r="B6901" s="1">
        <v>46084.434027777781</v>
      </c>
      <c r="C6901" s="2">
        <v>46084</v>
      </c>
      <c r="D6901">
        <v>10</v>
      </c>
      <c r="E6901" t="s">
        <v>62</v>
      </c>
      <c r="F6901" t="s">
        <v>26</v>
      </c>
      <c r="G6901">
        <v>7.1</v>
      </c>
      <c r="H6901">
        <v>171.32</v>
      </c>
      <c r="I6901">
        <v>179.34</v>
      </c>
      <c r="J6901">
        <v>1.1000000000000001</v>
      </c>
      <c r="K6901">
        <v>2.9</v>
      </c>
      <c r="L6901">
        <v>1</v>
      </c>
      <c r="M6901">
        <v>69</v>
      </c>
      <c r="N6901" t="s">
        <v>41</v>
      </c>
      <c r="O6901">
        <v>2.2000000000000002</v>
      </c>
      <c r="P6901" t="s">
        <v>28</v>
      </c>
      <c r="Q6901" t="s">
        <v>29</v>
      </c>
      <c r="R6901">
        <v>4.75</v>
      </c>
      <c r="S6901">
        <v>14</v>
      </c>
      <c r="T6901">
        <v>8.02</v>
      </c>
      <c r="U6901">
        <v>-1.9</v>
      </c>
      <c r="V6901" t="s">
        <v>587</v>
      </c>
      <c r="W6901" t="s">
        <v>31</v>
      </c>
      <c r="X6901">
        <v>1</v>
      </c>
      <c r="Y6901" t="str">
        <f>IF(tblRides[[#This Row],[supply_demand_ratio]]&lt;0.8,"Below 0.8",IF(tblRides[[#This Row],[supply_demand_ratio]]&lt;1,"Between 0.8-1.0",IF(tblRides[[#This Row],[supply_demand_ratio]]&lt;=1.2,"Between 1.0-1.2","Above 1.2")))</f>
        <v>Above 1.2</v>
      </c>
    </row>
    <row r="6902" spans="1:25" x14ac:dyDescent="0.3">
      <c r="A6902" t="s">
        <v>6957</v>
      </c>
      <c r="B6902" s="1">
        <v>46084.45208333333</v>
      </c>
      <c r="C6902" s="2">
        <v>46084</v>
      </c>
      <c r="D6902">
        <v>10</v>
      </c>
      <c r="E6902" t="s">
        <v>25</v>
      </c>
      <c r="F6902" t="s">
        <v>34</v>
      </c>
      <c r="G6902">
        <v>9.8000000000000007</v>
      </c>
      <c r="H6902">
        <v>219.65</v>
      </c>
      <c r="I6902">
        <v>223.33</v>
      </c>
      <c r="J6902">
        <v>1.2</v>
      </c>
      <c r="K6902">
        <v>8</v>
      </c>
      <c r="L6902">
        <v>4.0999999999999996</v>
      </c>
      <c r="M6902">
        <v>112</v>
      </c>
      <c r="N6902" t="s">
        <v>27</v>
      </c>
      <c r="O6902">
        <v>0.86</v>
      </c>
      <c r="P6902" t="s">
        <v>28</v>
      </c>
      <c r="Q6902" t="s">
        <v>29</v>
      </c>
      <c r="R6902">
        <v>4.42</v>
      </c>
      <c r="S6902">
        <v>0</v>
      </c>
      <c r="T6902">
        <v>3.68</v>
      </c>
      <c r="U6902">
        <v>-3.9</v>
      </c>
      <c r="V6902" t="s">
        <v>587</v>
      </c>
      <c r="W6902" t="s">
        <v>45</v>
      </c>
      <c r="X6902">
        <v>1</v>
      </c>
      <c r="Y6902" t="str">
        <f>IF(tblRides[[#This Row],[supply_demand_ratio]]&lt;0.8,"Below 0.8",IF(tblRides[[#This Row],[supply_demand_ratio]]&lt;1,"Between 0.8-1.0",IF(tblRides[[#This Row],[supply_demand_ratio]]&lt;=1.2,"Between 1.0-1.2","Above 1.2")))</f>
        <v>Between 0.8-1.0</v>
      </c>
    </row>
    <row r="6903" spans="1:25" x14ac:dyDescent="0.3">
      <c r="A6903" t="s">
        <v>6958</v>
      </c>
      <c r="B6903" s="1">
        <v>46084.470833333333</v>
      </c>
      <c r="C6903" s="2">
        <v>46084</v>
      </c>
      <c r="D6903">
        <v>11</v>
      </c>
      <c r="E6903" t="s">
        <v>43</v>
      </c>
      <c r="F6903" t="s">
        <v>34</v>
      </c>
      <c r="G6903">
        <v>3.3</v>
      </c>
      <c r="H6903">
        <v>86.75</v>
      </c>
      <c r="I6903">
        <v>88.98</v>
      </c>
      <c r="J6903">
        <v>1</v>
      </c>
      <c r="K6903">
        <v>5.5</v>
      </c>
      <c r="L6903">
        <v>7.7</v>
      </c>
      <c r="M6903">
        <v>72</v>
      </c>
      <c r="N6903" t="s">
        <v>41</v>
      </c>
      <c r="O6903">
        <v>2.036</v>
      </c>
      <c r="P6903" t="s">
        <v>28</v>
      </c>
      <c r="Q6903" t="s">
        <v>29</v>
      </c>
      <c r="R6903">
        <v>5</v>
      </c>
      <c r="S6903">
        <v>0</v>
      </c>
      <c r="T6903">
        <v>2.23</v>
      </c>
      <c r="U6903">
        <v>2.2000000000000002</v>
      </c>
      <c r="V6903" t="s">
        <v>587</v>
      </c>
      <c r="W6903" t="s">
        <v>45</v>
      </c>
      <c r="X6903">
        <v>1</v>
      </c>
      <c r="Y6903" t="str">
        <f>IF(tblRides[[#This Row],[supply_demand_ratio]]&lt;0.8,"Below 0.8",IF(tblRides[[#This Row],[supply_demand_ratio]]&lt;1,"Between 0.8-1.0",IF(tblRides[[#This Row],[supply_demand_ratio]]&lt;=1.2,"Between 1.0-1.2","Above 1.2")))</f>
        <v>Above 1.2</v>
      </c>
    </row>
    <row r="6904" spans="1:25" x14ac:dyDescent="0.3">
      <c r="A6904" t="s">
        <v>6959</v>
      </c>
      <c r="B6904" s="1">
        <v>46084.474305555559</v>
      </c>
      <c r="C6904" s="2">
        <v>46084</v>
      </c>
      <c r="D6904">
        <v>11</v>
      </c>
      <c r="E6904" t="s">
        <v>43</v>
      </c>
      <c r="F6904" t="s">
        <v>26</v>
      </c>
      <c r="G6904">
        <v>13.8</v>
      </c>
      <c r="H6904">
        <v>274.52999999999997</v>
      </c>
      <c r="I6904">
        <v>283.67</v>
      </c>
      <c r="J6904">
        <v>1</v>
      </c>
      <c r="K6904">
        <v>6.4</v>
      </c>
      <c r="L6904">
        <v>6.2</v>
      </c>
      <c r="M6904">
        <v>62</v>
      </c>
      <c r="N6904" t="s">
        <v>41</v>
      </c>
      <c r="O6904">
        <v>1.2789999999999999</v>
      </c>
      <c r="P6904" t="s">
        <v>28</v>
      </c>
      <c r="Q6904" t="s">
        <v>29</v>
      </c>
      <c r="R6904">
        <v>4.45</v>
      </c>
      <c r="S6904">
        <v>5</v>
      </c>
      <c r="T6904">
        <v>9.14</v>
      </c>
      <c r="U6904">
        <v>-0.2</v>
      </c>
      <c r="V6904" t="s">
        <v>587</v>
      </c>
      <c r="W6904" t="s">
        <v>45</v>
      </c>
      <c r="X6904">
        <v>1</v>
      </c>
      <c r="Y6904" t="str">
        <f>IF(tblRides[[#This Row],[supply_demand_ratio]]&lt;0.8,"Below 0.8",IF(tblRides[[#This Row],[supply_demand_ratio]]&lt;1,"Between 0.8-1.0",IF(tblRides[[#This Row],[supply_demand_ratio]]&lt;=1.2,"Between 1.0-1.2","Above 1.2")))</f>
        <v>Above 1.2</v>
      </c>
    </row>
    <row r="6905" spans="1:25" x14ac:dyDescent="0.3">
      <c r="A6905" t="s">
        <v>6960</v>
      </c>
      <c r="B6905" s="1">
        <v>46084.493055555555</v>
      </c>
      <c r="C6905" s="2">
        <v>46084</v>
      </c>
      <c r="D6905">
        <v>11</v>
      </c>
      <c r="E6905" t="s">
        <v>25</v>
      </c>
      <c r="F6905" t="s">
        <v>26</v>
      </c>
      <c r="G6905">
        <v>5.2</v>
      </c>
      <c r="H6905">
        <v>118.43</v>
      </c>
      <c r="I6905">
        <v>116.66</v>
      </c>
      <c r="J6905">
        <v>1.1000000000000001</v>
      </c>
      <c r="K6905">
        <v>4.4000000000000004</v>
      </c>
      <c r="L6905">
        <v>3.5</v>
      </c>
      <c r="M6905">
        <v>126</v>
      </c>
      <c r="N6905" t="s">
        <v>27</v>
      </c>
      <c r="O6905">
        <v>0.93</v>
      </c>
      <c r="P6905" t="s">
        <v>28</v>
      </c>
      <c r="Q6905" t="s">
        <v>29</v>
      </c>
      <c r="R6905">
        <v>4.84</v>
      </c>
      <c r="S6905">
        <v>42</v>
      </c>
      <c r="T6905">
        <v>-1.77</v>
      </c>
      <c r="U6905">
        <v>-0.9</v>
      </c>
      <c r="V6905" t="s">
        <v>587</v>
      </c>
      <c r="W6905" t="s">
        <v>31</v>
      </c>
      <c r="X6905">
        <v>1</v>
      </c>
      <c r="Y6905" t="str">
        <f>IF(tblRides[[#This Row],[supply_demand_ratio]]&lt;0.8,"Below 0.8",IF(tblRides[[#This Row],[supply_demand_ratio]]&lt;1,"Between 0.8-1.0",IF(tblRides[[#This Row],[supply_demand_ratio]]&lt;=1.2,"Between 1.0-1.2","Above 1.2")))</f>
        <v>Between 0.8-1.0</v>
      </c>
    </row>
    <row r="6906" spans="1:25" x14ac:dyDescent="0.3">
      <c r="A6906" t="s">
        <v>6961</v>
      </c>
      <c r="B6906" s="1">
        <v>46084.494444444441</v>
      </c>
      <c r="C6906" s="2">
        <v>46084</v>
      </c>
      <c r="D6906">
        <v>11</v>
      </c>
      <c r="E6906" t="s">
        <v>25</v>
      </c>
      <c r="F6906" t="s">
        <v>34</v>
      </c>
      <c r="G6906">
        <v>4.8</v>
      </c>
      <c r="H6906">
        <v>130.88</v>
      </c>
      <c r="I6906">
        <v>138.96</v>
      </c>
      <c r="J6906">
        <v>1.1000000000000001</v>
      </c>
      <c r="K6906">
        <v>5.8</v>
      </c>
      <c r="L6906">
        <v>4.0999999999999996</v>
      </c>
      <c r="M6906">
        <v>129</v>
      </c>
      <c r="N6906" t="s">
        <v>72</v>
      </c>
      <c r="O6906">
        <v>0.88100000000000001</v>
      </c>
      <c r="P6906" t="s">
        <v>28</v>
      </c>
      <c r="Q6906" t="s">
        <v>29</v>
      </c>
      <c r="R6906">
        <v>4.25</v>
      </c>
      <c r="S6906">
        <v>0</v>
      </c>
      <c r="T6906">
        <v>8.08</v>
      </c>
      <c r="U6906">
        <v>-1.7</v>
      </c>
      <c r="V6906" t="s">
        <v>587</v>
      </c>
      <c r="W6906" t="s">
        <v>45</v>
      </c>
      <c r="X6906">
        <v>1</v>
      </c>
      <c r="Y6906" t="str">
        <f>IF(tblRides[[#This Row],[supply_demand_ratio]]&lt;0.8,"Below 0.8",IF(tblRides[[#This Row],[supply_demand_ratio]]&lt;1,"Between 0.8-1.0",IF(tblRides[[#This Row],[supply_demand_ratio]]&lt;=1.2,"Between 1.0-1.2","Above 1.2")))</f>
        <v>Between 0.8-1.0</v>
      </c>
    </row>
    <row r="6907" spans="1:25" x14ac:dyDescent="0.3">
      <c r="A6907" t="s">
        <v>6962</v>
      </c>
      <c r="B6907" s="1">
        <v>46084.505555555559</v>
      </c>
      <c r="C6907" s="2">
        <v>46084</v>
      </c>
      <c r="D6907">
        <v>12</v>
      </c>
      <c r="E6907" t="s">
        <v>36</v>
      </c>
      <c r="F6907" t="s">
        <v>26</v>
      </c>
      <c r="G6907">
        <v>3.2</v>
      </c>
      <c r="H6907">
        <v>87.09</v>
      </c>
      <c r="I6907">
        <v>89.4</v>
      </c>
      <c r="J6907">
        <v>1</v>
      </c>
      <c r="K6907">
        <v>6</v>
      </c>
      <c r="L6907">
        <v>1.3</v>
      </c>
      <c r="M6907">
        <v>96</v>
      </c>
      <c r="N6907" t="s">
        <v>41</v>
      </c>
      <c r="O6907">
        <v>1.046</v>
      </c>
      <c r="P6907" t="s">
        <v>28</v>
      </c>
      <c r="Q6907" t="s">
        <v>29</v>
      </c>
      <c r="R6907">
        <v>4.51</v>
      </c>
      <c r="S6907">
        <v>4</v>
      </c>
      <c r="T6907">
        <v>2.31</v>
      </c>
      <c r="U6907">
        <v>-4.7</v>
      </c>
      <c r="V6907" t="s">
        <v>587</v>
      </c>
      <c r="W6907" t="s">
        <v>45</v>
      </c>
      <c r="X6907">
        <v>1</v>
      </c>
      <c r="Y6907" t="str">
        <f>IF(tblRides[[#This Row],[supply_demand_ratio]]&lt;0.8,"Below 0.8",IF(tblRides[[#This Row],[supply_demand_ratio]]&lt;1,"Between 0.8-1.0",IF(tblRides[[#This Row],[supply_demand_ratio]]&lt;=1.2,"Between 1.0-1.2","Above 1.2")))</f>
        <v>Between 1.0-1.2</v>
      </c>
    </row>
    <row r="6908" spans="1:25" x14ac:dyDescent="0.3">
      <c r="A6908" t="s">
        <v>6963</v>
      </c>
      <c r="B6908" s="1">
        <v>46084.509027777778</v>
      </c>
      <c r="C6908" s="2">
        <v>46084</v>
      </c>
      <c r="D6908">
        <v>12</v>
      </c>
      <c r="E6908" t="s">
        <v>33</v>
      </c>
      <c r="F6908" t="s">
        <v>34</v>
      </c>
      <c r="G6908">
        <v>8.3000000000000007</v>
      </c>
      <c r="H6908">
        <v>170.17</v>
      </c>
      <c r="J6908">
        <v>1</v>
      </c>
      <c r="K6908">
        <v>2.7</v>
      </c>
      <c r="L6908">
        <v>3.1</v>
      </c>
      <c r="M6908">
        <v>109</v>
      </c>
      <c r="N6908" t="s">
        <v>41</v>
      </c>
      <c r="O6908">
        <v>1.702</v>
      </c>
      <c r="P6908" t="s">
        <v>58</v>
      </c>
      <c r="Q6908" t="s">
        <v>108</v>
      </c>
      <c r="R6908">
        <v>4.51</v>
      </c>
      <c r="S6908">
        <v>0</v>
      </c>
      <c r="U6908">
        <v>0.4</v>
      </c>
      <c r="V6908" t="s">
        <v>587</v>
      </c>
      <c r="W6908" t="s">
        <v>31</v>
      </c>
      <c r="X6908">
        <v>0</v>
      </c>
      <c r="Y6908" t="str">
        <f>IF(tblRides[[#This Row],[supply_demand_ratio]]&lt;0.8,"Below 0.8",IF(tblRides[[#This Row],[supply_demand_ratio]]&lt;1,"Between 0.8-1.0",IF(tblRides[[#This Row],[supply_demand_ratio]]&lt;=1.2,"Between 1.0-1.2","Above 1.2")))</f>
        <v>Above 1.2</v>
      </c>
    </row>
    <row r="6909" spans="1:25" x14ac:dyDescent="0.3">
      <c r="A6909" t="s">
        <v>6964</v>
      </c>
      <c r="B6909" s="1">
        <v>46084.532638888886</v>
      </c>
      <c r="C6909" s="2">
        <v>46084</v>
      </c>
      <c r="D6909">
        <v>12</v>
      </c>
      <c r="E6909" t="s">
        <v>36</v>
      </c>
      <c r="F6909" t="s">
        <v>26</v>
      </c>
      <c r="G6909">
        <v>9.3000000000000007</v>
      </c>
      <c r="H6909">
        <v>200.36</v>
      </c>
      <c r="I6909">
        <v>192.1</v>
      </c>
      <c r="J6909">
        <v>1</v>
      </c>
      <c r="K6909">
        <v>6.5</v>
      </c>
      <c r="L6909">
        <v>7.7</v>
      </c>
      <c r="M6909">
        <v>104</v>
      </c>
      <c r="N6909" t="s">
        <v>41</v>
      </c>
      <c r="O6909">
        <v>1.385</v>
      </c>
      <c r="P6909" t="s">
        <v>28</v>
      </c>
      <c r="Q6909" t="s">
        <v>29</v>
      </c>
      <c r="R6909">
        <v>5</v>
      </c>
      <c r="S6909">
        <v>5</v>
      </c>
      <c r="T6909">
        <v>-8.26</v>
      </c>
      <c r="U6909">
        <v>1.2</v>
      </c>
      <c r="V6909" t="s">
        <v>587</v>
      </c>
      <c r="W6909" t="s">
        <v>45</v>
      </c>
      <c r="X6909">
        <v>1</v>
      </c>
      <c r="Y6909" t="str">
        <f>IF(tblRides[[#This Row],[supply_demand_ratio]]&lt;0.8,"Below 0.8",IF(tblRides[[#This Row],[supply_demand_ratio]]&lt;1,"Between 0.8-1.0",IF(tblRides[[#This Row],[supply_demand_ratio]]&lt;=1.2,"Between 1.0-1.2","Above 1.2")))</f>
        <v>Above 1.2</v>
      </c>
    </row>
    <row r="6910" spans="1:25" x14ac:dyDescent="0.3">
      <c r="A6910" t="s">
        <v>6965</v>
      </c>
      <c r="B6910" s="1">
        <v>46084.53402777778</v>
      </c>
      <c r="C6910" s="2">
        <v>46084</v>
      </c>
      <c r="D6910">
        <v>12</v>
      </c>
      <c r="E6910" t="s">
        <v>43</v>
      </c>
      <c r="F6910" t="s">
        <v>26</v>
      </c>
      <c r="G6910">
        <v>0.7</v>
      </c>
      <c r="H6910">
        <v>47.2</v>
      </c>
      <c r="I6910">
        <v>45.68</v>
      </c>
      <c r="J6910">
        <v>1</v>
      </c>
      <c r="K6910">
        <v>5.3</v>
      </c>
      <c r="L6910">
        <v>8.1999999999999993</v>
      </c>
      <c r="M6910">
        <v>64</v>
      </c>
      <c r="N6910" t="s">
        <v>41</v>
      </c>
      <c r="O6910">
        <v>1.5209999999999999</v>
      </c>
      <c r="P6910" t="s">
        <v>28</v>
      </c>
      <c r="Q6910" t="s">
        <v>29</v>
      </c>
      <c r="R6910">
        <v>4.59</v>
      </c>
      <c r="S6910">
        <v>45</v>
      </c>
      <c r="T6910">
        <v>-1.52</v>
      </c>
      <c r="U6910">
        <v>2.9</v>
      </c>
      <c r="V6910" t="s">
        <v>587</v>
      </c>
      <c r="W6910" t="s">
        <v>45</v>
      </c>
      <c r="X6910">
        <v>1</v>
      </c>
      <c r="Y6910" t="str">
        <f>IF(tblRides[[#This Row],[supply_demand_ratio]]&lt;0.8,"Below 0.8",IF(tblRides[[#This Row],[supply_demand_ratio]]&lt;1,"Between 0.8-1.0",IF(tblRides[[#This Row],[supply_demand_ratio]]&lt;=1.2,"Between 1.0-1.2","Above 1.2")))</f>
        <v>Above 1.2</v>
      </c>
    </row>
    <row r="6911" spans="1:25" x14ac:dyDescent="0.3">
      <c r="A6911" t="s">
        <v>6966</v>
      </c>
      <c r="B6911" s="1">
        <v>46084.54583333333</v>
      </c>
      <c r="C6911" s="2">
        <v>46084</v>
      </c>
      <c r="D6911">
        <v>13</v>
      </c>
      <c r="E6911" t="s">
        <v>33</v>
      </c>
      <c r="F6911" t="s">
        <v>34</v>
      </c>
      <c r="G6911">
        <v>14.4</v>
      </c>
      <c r="H6911">
        <v>268.62</v>
      </c>
      <c r="I6911">
        <v>273.66000000000003</v>
      </c>
      <c r="J6911">
        <v>1</v>
      </c>
      <c r="K6911">
        <v>7</v>
      </c>
      <c r="L6911">
        <v>8.5</v>
      </c>
      <c r="M6911">
        <v>89</v>
      </c>
      <c r="N6911" t="s">
        <v>27</v>
      </c>
      <c r="O6911">
        <v>1.008</v>
      </c>
      <c r="P6911" t="s">
        <v>28</v>
      </c>
      <c r="Q6911" t="s">
        <v>29</v>
      </c>
      <c r="R6911">
        <v>4.8</v>
      </c>
      <c r="S6911">
        <v>0</v>
      </c>
      <c r="T6911">
        <v>5.04</v>
      </c>
      <c r="U6911">
        <v>1.5</v>
      </c>
      <c r="V6911" t="s">
        <v>587</v>
      </c>
      <c r="W6911" t="s">
        <v>45</v>
      </c>
      <c r="X6911">
        <v>1</v>
      </c>
      <c r="Y6911" t="str">
        <f>IF(tblRides[[#This Row],[supply_demand_ratio]]&lt;0.8,"Below 0.8",IF(tblRides[[#This Row],[supply_demand_ratio]]&lt;1,"Between 0.8-1.0",IF(tblRides[[#This Row],[supply_demand_ratio]]&lt;=1.2,"Between 1.0-1.2","Above 1.2")))</f>
        <v>Between 1.0-1.2</v>
      </c>
    </row>
    <row r="6912" spans="1:25" x14ac:dyDescent="0.3">
      <c r="A6912" t="s">
        <v>6967</v>
      </c>
      <c r="B6912" s="1">
        <v>46084.55972222222</v>
      </c>
      <c r="C6912" s="2">
        <v>46084</v>
      </c>
      <c r="D6912">
        <v>13</v>
      </c>
      <c r="E6912" t="s">
        <v>62</v>
      </c>
      <c r="F6912" t="s">
        <v>26</v>
      </c>
      <c r="G6912">
        <v>4.5999999999999996</v>
      </c>
      <c r="H6912">
        <v>109.7</v>
      </c>
      <c r="I6912">
        <v>105.7</v>
      </c>
      <c r="J6912">
        <v>1</v>
      </c>
      <c r="K6912">
        <v>6.3</v>
      </c>
      <c r="L6912">
        <v>7.2</v>
      </c>
      <c r="M6912">
        <v>56</v>
      </c>
      <c r="N6912" t="s">
        <v>41</v>
      </c>
      <c r="O6912">
        <v>1.796</v>
      </c>
      <c r="P6912" t="s">
        <v>28</v>
      </c>
      <c r="Q6912" t="s">
        <v>29</v>
      </c>
      <c r="R6912">
        <v>4.88</v>
      </c>
      <c r="S6912">
        <v>32</v>
      </c>
      <c r="T6912">
        <v>-4</v>
      </c>
      <c r="U6912">
        <v>0.9</v>
      </c>
      <c r="V6912" t="s">
        <v>587</v>
      </c>
      <c r="W6912" t="s">
        <v>45</v>
      </c>
      <c r="X6912">
        <v>1</v>
      </c>
      <c r="Y6912" t="str">
        <f>IF(tblRides[[#This Row],[supply_demand_ratio]]&lt;0.8,"Below 0.8",IF(tblRides[[#This Row],[supply_demand_ratio]]&lt;1,"Between 0.8-1.0",IF(tblRides[[#This Row],[supply_demand_ratio]]&lt;=1.2,"Between 1.0-1.2","Above 1.2")))</f>
        <v>Above 1.2</v>
      </c>
    </row>
    <row r="6913" spans="1:25" x14ac:dyDescent="0.3">
      <c r="A6913" t="s">
        <v>6968</v>
      </c>
      <c r="B6913" s="1">
        <v>46084.568055555559</v>
      </c>
      <c r="C6913" s="2">
        <v>46084</v>
      </c>
      <c r="D6913">
        <v>13</v>
      </c>
      <c r="E6913" t="s">
        <v>36</v>
      </c>
      <c r="F6913" t="s">
        <v>26</v>
      </c>
      <c r="G6913">
        <v>6.9</v>
      </c>
      <c r="H6913">
        <v>154.97999999999999</v>
      </c>
      <c r="I6913">
        <v>152.38999999999999</v>
      </c>
      <c r="J6913">
        <v>1.1000000000000001</v>
      </c>
      <c r="K6913">
        <v>2</v>
      </c>
      <c r="L6913">
        <v>1</v>
      </c>
      <c r="M6913">
        <v>107</v>
      </c>
      <c r="N6913" t="s">
        <v>41</v>
      </c>
      <c r="O6913">
        <v>1.1459999999999999</v>
      </c>
      <c r="P6913" t="s">
        <v>28</v>
      </c>
      <c r="Q6913" t="s">
        <v>29</v>
      </c>
      <c r="R6913">
        <v>4.8499999999999996</v>
      </c>
      <c r="S6913">
        <v>20</v>
      </c>
      <c r="T6913">
        <v>-2.59</v>
      </c>
      <c r="U6913">
        <v>-1</v>
      </c>
      <c r="V6913" t="s">
        <v>587</v>
      </c>
      <c r="W6913" t="s">
        <v>31</v>
      </c>
      <c r="X6913">
        <v>1</v>
      </c>
      <c r="Y6913" t="str">
        <f>IF(tblRides[[#This Row],[supply_demand_ratio]]&lt;0.8,"Below 0.8",IF(tblRides[[#This Row],[supply_demand_ratio]]&lt;1,"Between 0.8-1.0",IF(tblRides[[#This Row],[supply_demand_ratio]]&lt;=1.2,"Between 1.0-1.2","Above 1.2")))</f>
        <v>Between 1.0-1.2</v>
      </c>
    </row>
    <row r="6914" spans="1:25" x14ac:dyDescent="0.3">
      <c r="A6914" t="s">
        <v>6969</v>
      </c>
      <c r="B6914" s="1">
        <v>46084.587500000001</v>
      </c>
      <c r="C6914" s="2">
        <v>46084</v>
      </c>
      <c r="D6914">
        <v>14</v>
      </c>
      <c r="E6914" t="s">
        <v>62</v>
      </c>
      <c r="F6914" t="s">
        <v>26</v>
      </c>
      <c r="G6914">
        <v>4.9000000000000004</v>
      </c>
      <c r="H6914">
        <v>101.65</v>
      </c>
      <c r="I6914">
        <v>102.24</v>
      </c>
      <c r="J6914">
        <v>1</v>
      </c>
      <c r="K6914">
        <v>3.1</v>
      </c>
      <c r="L6914">
        <v>6.7</v>
      </c>
      <c r="M6914">
        <v>51</v>
      </c>
      <c r="N6914" t="s">
        <v>41</v>
      </c>
      <c r="O6914">
        <v>1.5960000000000001</v>
      </c>
      <c r="P6914" t="s">
        <v>28</v>
      </c>
      <c r="Q6914" t="s">
        <v>29</v>
      </c>
      <c r="R6914">
        <v>4.62</v>
      </c>
      <c r="S6914">
        <v>2</v>
      </c>
      <c r="T6914">
        <v>0.59</v>
      </c>
      <c r="U6914">
        <v>3.6</v>
      </c>
      <c r="V6914" t="s">
        <v>587</v>
      </c>
      <c r="W6914" t="s">
        <v>31</v>
      </c>
      <c r="X6914">
        <v>1</v>
      </c>
      <c r="Y6914" t="str">
        <f>IF(tblRides[[#This Row],[supply_demand_ratio]]&lt;0.8,"Below 0.8",IF(tblRides[[#This Row],[supply_demand_ratio]]&lt;1,"Between 0.8-1.0",IF(tblRides[[#This Row],[supply_demand_ratio]]&lt;=1.2,"Between 1.0-1.2","Above 1.2")))</f>
        <v>Above 1.2</v>
      </c>
    </row>
    <row r="6915" spans="1:25" x14ac:dyDescent="0.3">
      <c r="A6915" t="s">
        <v>6970</v>
      </c>
      <c r="B6915" s="1">
        <v>46084.598611111112</v>
      </c>
      <c r="C6915" s="2">
        <v>46084</v>
      </c>
      <c r="D6915">
        <v>14</v>
      </c>
      <c r="E6915" t="s">
        <v>25</v>
      </c>
      <c r="F6915" t="s">
        <v>26</v>
      </c>
      <c r="G6915">
        <v>7.6</v>
      </c>
      <c r="H6915">
        <v>143.54</v>
      </c>
      <c r="I6915">
        <v>141.83000000000001</v>
      </c>
      <c r="J6915">
        <v>1</v>
      </c>
      <c r="K6915">
        <v>2</v>
      </c>
      <c r="L6915">
        <v>1.7</v>
      </c>
      <c r="M6915">
        <v>130</v>
      </c>
      <c r="N6915" t="s">
        <v>27</v>
      </c>
      <c r="O6915">
        <v>1.1240000000000001</v>
      </c>
      <c r="P6915" t="s">
        <v>28</v>
      </c>
      <c r="Q6915" t="s">
        <v>29</v>
      </c>
      <c r="R6915">
        <v>4.6500000000000004</v>
      </c>
      <c r="S6915">
        <v>3</v>
      </c>
      <c r="T6915">
        <v>-1.71</v>
      </c>
      <c r="U6915">
        <v>-0.3</v>
      </c>
      <c r="V6915" t="s">
        <v>587</v>
      </c>
      <c r="W6915" t="s">
        <v>31</v>
      </c>
      <c r="X6915">
        <v>1</v>
      </c>
      <c r="Y6915" t="str">
        <f>IF(tblRides[[#This Row],[supply_demand_ratio]]&lt;0.8,"Below 0.8",IF(tblRides[[#This Row],[supply_demand_ratio]]&lt;1,"Between 0.8-1.0",IF(tblRides[[#This Row],[supply_demand_ratio]]&lt;=1.2,"Between 1.0-1.2","Above 1.2")))</f>
        <v>Between 1.0-1.2</v>
      </c>
    </row>
    <row r="6916" spans="1:25" x14ac:dyDescent="0.3">
      <c r="A6916" t="s">
        <v>6971</v>
      </c>
      <c r="B6916" s="1">
        <v>46084.604166666664</v>
      </c>
      <c r="C6916" s="2">
        <v>46084</v>
      </c>
      <c r="D6916">
        <v>14</v>
      </c>
      <c r="E6916" t="s">
        <v>62</v>
      </c>
      <c r="F6916" t="s">
        <v>34</v>
      </c>
      <c r="G6916">
        <v>10.1</v>
      </c>
      <c r="H6916">
        <v>183.47</v>
      </c>
      <c r="J6916">
        <v>1</v>
      </c>
      <c r="K6916">
        <v>2</v>
      </c>
      <c r="M6916">
        <v>59</v>
      </c>
      <c r="N6916" t="s">
        <v>41</v>
      </c>
      <c r="O6916">
        <v>1.4870000000000001</v>
      </c>
      <c r="P6916" t="s">
        <v>82</v>
      </c>
      <c r="Q6916" t="s">
        <v>83</v>
      </c>
      <c r="R6916">
        <v>4.8499999999999996</v>
      </c>
      <c r="S6916">
        <v>0</v>
      </c>
      <c r="V6916" t="s">
        <v>587</v>
      </c>
      <c r="W6916" t="s">
        <v>31</v>
      </c>
      <c r="X6916">
        <v>0</v>
      </c>
      <c r="Y6916" t="str">
        <f>IF(tblRides[[#This Row],[supply_demand_ratio]]&lt;0.8,"Below 0.8",IF(tblRides[[#This Row],[supply_demand_ratio]]&lt;1,"Between 0.8-1.0",IF(tblRides[[#This Row],[supply_demand_ratio]]&lt;=1.2,"Between 1.0-1.2","Above 1.2")))</f>
        <v>Above 1.2</v>
      </c>
    </row>
    <row r="6917" spans="1:25" x14ac:dyDescent="0.3">
      <c r="A6917" t="s">
        <v>6972</v>
      </c>
      <c r="B6917" s="1">
        <v>46084.606944444444</v>
      </c>
      <c r="C6917" s="2">
        <v>46084</v>
      </c>
      <c r="D6917">
        <v>14</v>
      </c>
      <c r="E6917" t="s">
        <v>36</v>
      </c>
      <c r="F6917" t="s">
        <v>34</v>
      </c>
      <c r="G6917">
        <v>5.8</v>
      </c>
      <c r="H6917">
        <v>131.08000000000001</v>
      </c>
      <c r="J6917">
        <v>1</v>
      </c>
      <c r="K6917">
        <v>3.1</v>
      </c>
      <c r="L6917">
        <v>1.8</v>
      </c>
      <c r="M6917">
        <v>109</v>
      </c>
      <c r="N6917" t="s">
        <v>27</v>
      </c>
      <c r="O6917">
        <v>0.89400000000000002</v>
      </c>
      <c r="P6917" t="s">
        <v>58</v>
      </c>
      <c r="Q6917" t="s">
        <v>108</v>
      </c>
      <c r="R6917">
        <v>4.76</v>
      </c>
      <c r="S6917">
        <v>0</v>
      </c>
      <c r="U6917">
        <v>-1.3</v>
      </c>
      <c r="V6917" t="s">
        <v>587</v>
      </c>
      <c r="W6917" t="s">
        <v>31</v>
      </c>
      <c r="X6917">
        <v>0</v>
      </c>
      <c r="Y6917" t="str">
        <f>IF(tblRides[[#This Row],[supply_demand_ratio]]&lt;0.8,"Below 0.8",IF(tblRides[[#This Row],[supply_demand_ratio]]&lt;1,"Between 0.8-1.0",IF(tblRides[[#This Row],[supply_demand_ratio]]&lt;=1.2,"Between 1.0-1.2","Above 1.2")))</f>
        <v>Between 0.8-1.0</v>
      </c>
    </row>
    <row r="6918" spans="1:25" x14ac:dyDescent="0.3">
      <c r="A6918" t="s">
        <v>6973</v>
      </c>
      <c r="B6918" s="1">
        <v>46084.609027777777</v>
      </c>
      <c r="C6918" s="2">
        <v>46084</v>
      </c>
      <c r="D6918">
        <v>14</v>
      </c>
      <c r="E6918" t="s">
        <v>36</v>
      </c>
      <c r="F6918" t="s">
        <v>26</v>
      </c>
      <c r="G6918">
        <v>4.7</v>
      </c>
      <c r="H6918">
        <v>121.74</v>
      </c>
      <c r="I6918">
        <v>117.3</v>
      </c>
      <c r="J6918">
        <v>1.1000000000000001</v>
      </c>
      <c r="K6918">
        <v>7.1</v>
      </c>
      <c r="L6918">
        <v>10.5</v>
      </c>
      <c r="M6918">
        <v>121</v>
      </c>
      <c r="N6918" t="s">
        <v>27</v>
      </c>
      <c r="O6918">
        <v>1.198</v>
      </c>
      <c r="P6918" t="s">
        <v>28</v>
      </c>
      <c r="Q6918" t="s">
        <v>29</v>
      </c>
      <c r="R6918">
        <v>5</v>
      </c>
      <c r="S6918">
        <v>4</v>
      </c>
      <c r="T6918">
        <v>-4.4400000000000004</v>
      </c>
      <c r="U6918">
        <v>3.4</v>
      </c>
      <c r="V6918" t="s">
        <v>587</v>
      </c>
      <c r="W6918" t="s">
        <v>45</v>
      </c>
      <c r="X6918">
        <v>1</v>
      </c>
      <c r="Y6918" t="str">
        <f>IF(tblRides[[#This Row],[supply_demand_ratio]]&lt;0.8,"Below 0.8",IF(tblRides[[#This Row],[supply_demand_ratio]]&lt;1,"Between 0.8-1.0",IF(tblRides[[#This Row],[supply_demand_ratio]]&lt;=1.2,"Between 1.0-1.2","Above 1.2")))</f>
        <v>Between 1.0-1.2</v>
      </c>
    </row>
    <row r="6919" spans="1:25" x14ac:dyDescent="0.3">
      <c r="A6919" t="s">
        <v>6974</v>
      </c>
      <c r="B6919" s="1">
        <v>46084.61041666667</v>
      </c>
      <c r="C6919" s="2">
        <v>46084</v>
      </c>
      <c r="D6919">
        <v>14</v>
      </c>
      <c r="E6919" t="s">
        <v>33</v>
      </c>
      <c r="F6919" t="s">
        <v>26</v>
      </c>
      <c r="G6919">
        <v>5.5</v>
      </c>
      <c r="H6919">
        <v>111.58</v>
      </c>
      <c r="I6919">
        <v>109.96</v>
      </c>
      <c r="J6919">
        <v>1</v>
      </c>
      <c r="K6919">
        <v>4.3</v>
      </c>
      <c r="L6919">
        <v>8.6999999999999993</v>
      </c>
      <c r="M6919">
        <v>108</v>
      </c>
      <c r="N6919" t="s">
        <v>41</v>
      </c>
      <c r="O6919">
        <v>1.373</v>
      </c>
      <c r="P6919" t="s">
        <v>28</v>
      </c>
      <c r="Q6919" t="s">
        <v>29</v>
      </c>
      <c r="R6919">
        <v>4.26</v>
      </c>
      <c r="S6919">
        <v>4</v>
      </c>
      <c r="T6919">
        <v>-1.62</v>
      </c>
      <c r="U6919">
        <v>4.4000000000000004</v>
      </c>
      <c r="V6919" t="s">
        <v>587</v>
      </c>
      <c r="W6919" t="s">
        <v>31</v>
      </c>
      <c r="X6919">
        <v>1</v>
      </c>
      <c r="Y6919" t="str">
        <f>IF(tblRides[[#This Row],[supply_demand_ratio]]&lt;0.8,"Below 0.8",IF(tblRides[[#This Row],[supply_demand_ratio]]&lt;1,"Between 0.8-1.0",IF(tblRides[[#This Row],[supply_demand_ratio]]&lt;=1.2,"Between 1.0-1.2","Above 1.2")))</f>
        <v>Above 1.2</v>
      </c>
    </row>
    <row r="6920" spans="1:25" x14ac:dyDescent="0.3">
      <c r="A6920" t="s">
        <v>6975</v>
      </c>
      <c r="B6920" s="1">
        <v>46084.661111111112</v>
      </c>
      <c r="C6920" s="2">
        <v>46084</v>
      </c>
      <c r="D6920">
        <v>15</v>
      </c>
      <c r="E6920" t="s">
        <v>62</v>
      </c>
      <c r="F6920" t="s">
        <v>34</v>
      </c>
      <c r="G6920">
        <v>7.7</v>
      </c>
      <c r="H6920">
        <v>134.30000000000001</v>
      </c>
      <c r="J6920">
        <v>1</v>
      </c>
      <c r="K6920">
        <v>5.4</v>
      </c>
      <c r="L6920">
        <v>4.4000000000000004</v>
      </c>
      <c r="M6920">
        <v>47</v>
      </c>
      <c r="N6920" t="s">
        <v>41</v>
      </c>
      <c r="O6920">
        <v>1.478</v>
      </c>
      <c r="P6920" t="s">
        <v>37</v>
      </c>
      <c r="Q6920" t="s">
        <v>103</v>
      </c>
      <c r="R6920">
        <v>4.9400000000000004</v>
      </c>
      <c r="S6920">
        <v>0</v>
      </c>
      <c r="U6920">
        <v>-1</v>
      </c>
      <c r="V6920" t="s">
        <v>587</v>
      </c>
      <c r="W6920" t="s">
        <v>45</v>
      </c>
      <c r="X6920">
        <v>0</v>
      </c>
      <c r="Y6920" t="str">
        <f>IF(tblRides[[#This Row],[supply_demand_ratio]]&lt;0.8,"Below 0.8",IF(tblRides[[#This Row],[supply_demand_ratio]]&lt;1,"Between 0.8-1.0",IF(tblRides[[#This Row],[supply_demand_ratio]]&lt;=1.2,"Between 1.0-1.2","Above 1.2")))</f>
        <v>Above 1.2</v>
      </c>
    </row>
    <row r="6921" spans="1:25" x14ac:dyDescent="0.3">
      <c r="A6921" t="s">
        <v>6976</v>
      </c>
      <c r="B6921" s="1">
        <v>46084.662499999999</v>
      </c>
      <c r="C6921" s="2">
        <v>46084</v>
      </c>
      <c r="D6921">
        <v>15</v>
      </c>
      <c r="E6921" t="s">
        <v>43</v>
      </c>
      <c r="F6921" t="s">
        <v>26</v>
      </c>
      <c r="G6921">
        <v>5.9</v>
      </c>
      <c r="H6921">
        <v>122.69</v>
      </c>
      <c r="I6921">
        <v>121.74</v>
      </c>
      <c r="J6921">
        <v>1</v>
      </c>
      <c r="K6921">
        <v>3.4</v>
      </c>
      <c r="L6921">
        <v>9</v>
      </c>
      <c r="M6921">
        <v>73</v>
      </c>
      <c r="N6921" t="s">
        <v>41</v>
      </c>
      <c r="O6921">
        <v>1.8480000000000001</v>
      </c>
      <c r="P6921" t="s">
        <v>28</v>
      </c>
      <c r="Q6921" t="s">
        <v>29</v>
      </c>
      <c r="R6921">
        <v>4.7699999999999996</v>
      </c>
      <c r="S6921">
        <v>8</v>
      </c>
      <c r="T6921">
        <v>-0.95</v>
      </c>
      <c r="U6921">
        <v>5.6</v>
      </c>
      <c r="V6921" t="s">
        <v>587</v>
      </c>
      <c r="W6921" t="s">
        <v>31</v>
      </c>
      <c r="X6921">
        <v>1</v>
      </c>
      <c r="Y6921" t="str">
        <f>IF(tblRides[[#This Row],[supply_demand_ratio]]&lt;0.8,"Below 0.8",IF(tblRides[[#This Row],[supply_demand_ratio]]&lt;1,"Between 0.8-1.0",IF(tblRides[[#This Row],[supply_demand_ratio]]&lt;=1.2,"Between 1.0-1.2","Above 1.2")))</f>
        <v>Above 1.2</v>
      </c>
    </row>
    <row r="6922" spans="1:25" x14ac:dyDescent="0.3">
      <c r="A6922" t="s">
        <v>6977</v>
      </c>
      <c r="B6922" s="1">
        <v>46084.668749999997</v>
      </c>
      <c r="C6922" s="2">
        <v>46084</v>
      </c>
      <c r="D6922">
        <v>16</v>
      </c>
      <c r="E6922" t="s">
        <v>36</v>
      </c>
      <c r="F6922" t="s">
        <v>34</v>
      </c>
      <c r="G6922">
        <v>7.6</v>
      </c>
      <c r="H6922">
        <v>152.09</v>
      </c>
      <c r="I6922">
        <v>153.93</v>
      </c>
      <c r="J6922">
        <v>1.1000000000000001</v>
      </c>
      <c r="K6922">
        <v>4.4000000000000004</v>
      </c>
      <c r="L6922">
        <v>8.1999999999999993</v>
      </c>
      <c r="M6922">
        <v>100</v>
      </c>
      <c r="N6922" t="s">
        <v>27</v>
      </c>
      <c r="O6922">
        <v>0.94599999999999995</v>
      </c>
      <c r="P6922" t="s">
        <v>28</v>
      </c>
      <c r="Q6922" t="s">
        <v>29</v>
      </c>
      <c r="R6922">
        <v>5</v>
      </c>
      <c r="S6922">
        <v>0</v>
      </c>
      <c r="T6922">
        <v>1.84</v>
      </c>
      <c r="U6922">
        <v>3.8</v>
      </c>
      <c r="V6922" t="s">
        <v>587</v>
      </c>
      <c r="W6922" t="s">
        <v>31</v>
      </c>
      <c r="X6922">
        <v>1</v>
      </c>
      <c r="Y6922" t="str">
        <f>IF(tblRides[[#This Row],[supply_demand_ratio]]&lt;0.8,"Below 0.8",IF(tblRides[[#This Row],[supply_demand_ratio]]&lt;1,"Between 0.8-1.0",IF(tblRides[[#This Row],[supply_demand_ratio]]&lt;=1.2,"Between 1.0-1.2","Above 1.2")))</f>
        <v>Between 0.8-1.0</v>
      </c>
    </row>
    <row r="6923" spans="1:25" x14ac:dyDescent="0.3">
      <c r="A6923" t="s">
        <v>6978</v>
      </c>
      <c r="B6923" s="1">
        <v>46084.672222222223</v>
      </c>
      <c r="C6923" s="2">
        <v>46084</v>
      </c>
      <c r="D6923">
        <v>16</v>
      </c>
      <c r="E6923" t="s">
        <v>36</v>
      </c>
      <c r="F6923" t="s">
        <v>26</v>
      </c>
      <c r="G6923">
        <v>6.7</v>
      </c>
      <c r="H6923">
        <v>127.44</v>
      </c>
      <c r="I6923">
        <v>116.12</v>
      </c>
      <c r="J6923">
        <v>1</v>
      </c>
      <c r="K6923">
        <v>7</v>
      </c>
      <c r="L6923">
        <v>14</v>
      </c>
      <c r="M6923">
        <v>86</v>
      </c>
      <c r="N6923" t="s">
        <v>27</v>
      </c>
      <c r="O6923">
        <v>0.84199999999999997</v>
      </c>
      <c r="P6923" t="s">
        <v>28</v>
      </c>
      <c r="Q6923" t="s">
        <v>29</v>
      </c>
      <c r="R6923">
        <v>5</v>
      </c>
      <c r="S6923">
        <v>10</v>
      </c>
      <c r="T6923">
        <v>-11.32</v>
      </c>
      <c r="U6923">
        <v>7</v>
      </c>
      <c r="V6923" t="s">
        <v>587</v>
      </c>
      <c r="W6923" t="s">
        <v>45</v>
      </c>
      <c r="X6923">
        <v>1</v>
      </c>
      <c r="Y6923" t="str">
        <f>IF(tblRides[[#This Row],[supply_demand_ratio]]&lt;0.8,"Below 0.8",IF(tblRides[[#This Row],[supply_demand_ratio]]&lt;1,"Between 0.8-1.0",IF(tblRides[[#This Row],[supply_demand_ratio]]&lt;=1.2,"Between 1.0-1.2","Above 1.2")))</f>
        <v>Between 0.8-1.0</v>
      </c>
    </row>
    <row r="6924" spans="1:25" x14ac:dyDescent="0.3">
      <c r="A6924" t="s">
        <v>6979</v>
      </c>
      <c r="B6924" s="1">
        <v>46084.685416666667</v>
      </c>
      <c r="C6924" s="2">
        <v>46084</v>
      </c>
      <c r="D6924">
        <v>16</v>
      </c>
      <c r="E6924" t="s">
        <v>36</v>
      </c>
      <c r="F6924" t="s">
        <v>26</v>
      </c>
      <c r="G6924">
        <v>5.8</v>
      </c>
      <c r="H6924">
        <v>131.21</v>
      </c>
      <c r="I6924">
        <v>131.07</v>
      </c>
      <c r="J6924">
        <v>1</v>
      </c>
      <c r="K6924">
        <v>4.7</v>
      </c>
      <c r="L6924">
        <v>9.6</v>
      </c>
      <c r="M6924">
        <v>105</v>
      </c>
      <c r="N6924" t="s">
        <v>27</v>
      </c>
      <c r="O6924">
        <v>0.96</v>
      </c>
      <c r="P6924" t="s">
        <v>28</v>
      </c>
      <c r="Q6924" t="s">
        <v>29</v>
      </c>
      <c r="R6924">
        <v>4.71</v>
      </c>
      <c r="S6924">
        <v>4</v>
      </c>
      <c r="T6924">
        <v>-0.14000000000000001</v>
      </c>
      <c r="U6924">
        <v>4.9000000000000004</v>
      </c>
      <c r="V6924" t="s">
        <v>587</v>
      </c>
      <c r="W6924" t="s">
        <v>31</v>
      </c>
      <c r="X6924">
        <v>1</v>
      </c>
      <c r="Y6924" t="str">
        <f>IF(tblRides[[#This Row],[supply_demand_ratio]]&lt;0.8,"Below 0.8",IF(tblRides[[#This Row],[supply_demand_ratio]]&lt;1,"Between 0.8-1.0",IF(tblRides[[#This Row],[supply_demand_ratio]]&lt;=1.2,"Between 1.0-1.2","Above 1.2")))</f>
        <v>Between 0.8-1.0</v>
      </c>
    </row>
    <row r="6925" spans="1:25" x14ac:dyDescent="0.3">
      <c r="A6925" t="s">
        <v>6980</v>
      </c>
      <c r="B6925" s="1">
        <v>46084.688194444447</v>
      </c>
      <c r="C6925" s="2">
        <v>46084</v>
      </c>
      <c r="D6925">
        <v>16</v>
      </c>
      <c r="E6925" t="s">
        <v>36</v>
      </c>
      <c r="F6925" t="s">
        <v>26</v>
      </c>
      <c r="G6925">
        <v>5.6</v>
      </c>
      <c r="H6925">
        <v>134.54</v>
      </c>
      <c r="I6925">
        <v>123.03</v>
      </c>
      <c r="J6925">
        <v>1.1000000000000001</v>
      </c>
      <c r="K6925">
        <v>5.4</v>
      </c>
      <c r="L6925">
        <v>6.4</v>
      </c>
      <c r="M6925">
        <v>99</v>
      </c>
      <c r="N6925" t="s">
        <v>27</v>
      </c>
      <c r="O6925">
        <v>0.84899999999999998</v>
      </c>
      <c r="P6925" t="s">
        <v>28</v>
      </c>
      <c r="Q6925" t="s">
        <v>29</v>
      </c>
      <c r="R6925">
        <v>4.8099999999999996</v>
      </c>
      <c r="S6925">
        <v>9</v>
      </c>
      <c r="T6925">
        <v>-11.51</v>
      </c>
      <c r="U6925">
        <v>1</v>
      </c>
      <c r="V6925" t="s">
        <v>587</v>
      </c>
      <c r="W6925" t="s">
        <v>45</v>
      </c>
      <c r="X6925">
        <v>1</v>
      </c>
      <c r="Y6925" t="str">
        <f>IF(tblRides[[#This Row],[supply_demand_ratio]]&lt;0.8,"Below 0.8",IF(tblRides[[#This Row],[supply_demand_ratio]]&lt;1,"Between 0.8-1.0",IF(tblRides[[#This Row],[supply_demand_ratio]]&lt;=1.2,"Between 1.0-1.2","Above 1.2")))</f>
        <v>Between 0.8-1.0</v>
      </c>
    </row>
    <row r="6926" spans="1:25" x14ac:dyDescent="0.3">
      <c r="A6926" t="s">
        <v>6981</v>
      </c>
      <c r="B6926" s="1">
        <v>46084.702777777777</v>
      </c>
      <c r="C6926" s="2">
        <v>46084</v>
      </c>
      <c r="D6926">
        <v>16</v>
      </c>
      <c r="E6926" t="s">
        <v>25</v>
      </c>
      <c r="F6926" t="s">
        <v>26</v>
      </c>
      <c r="G6926">
        <v>5.6</v>
      </c>
      <c r="H6926">
        <v>143.16999999999999</v>
      </c>
      <c r="I6926">
        <v>145.86000000000001</v>
      </c>
      <c r="J6926">
        <v>1.1000000000000001</v>
      </c>
      <c r="K6926">
        <v>6.5</v>
      </c>
      <c r="L6926">
        <v>3.7</v>
      </c>
      <c r="M6926">
        <v>120</v>
      </c>
      <c r="N6926" t="s">
        <v>27</v>
      </c>
      <c r="O6926">
        <v>0.93100000000000005</v>
      </c>
      <c r="P6926" t="s">
        <v>28</v>
      </c>
      <c r="Q6926" t="s">
        <v>29</v>
      </c>
      <c r="R6926">
        <v>4.6500000000000004</v>
      </c>
      <c r="S6926">
        <v>2</v>
      </c>
      <c r="T6926">
        <v>2.69</v>
      </c>
      <c r="U6926">
        <v>-2.8</v>
      </c>
      <c r="V6926" t="s">
        <v>587</v>
      </c>
      <c r="W6926" t="s">
        <v>45</v>
      </c>
      <c r="X6926">
        <v>1</v>
      </c>
      <c r="Y6926" t="str">
        <f>IF(tblRides[[#This Row],[supply_demand_ratio]]&lt;0.8,"Below 0.8",IF(tblRides[[#This Row],[supply_demand_ratio]]&lt;1,"Between 0.8-1.0",IF(tblRides[[#This Row],[supply_demand_ratio]]&lt;=1.2,"Between 1.0-1.2","Above 1.2")))</f>
        <v>Between 0.8-1.0</v>
      </c>
    </row>
    <row r="6927" spans="1:25" x14ac:dyDescent="0.3">
      <c r="A6927" t="s">
        <v>6982</v>
      </c>
      <c r="B6927" s="1">
        <v>46084.716666666667</v>
      </c>
      <c r="C6927" s="2">
        <v>46084</v>
      </c>
      <c r="D6927">
        <v>17</v>
      </c>
      <c r="E6927" t="s">
        <v>43</v>
      </c>
      <c r="F6927" t="s">
        <v>34</v>
      </c>
      <c r="G6927">
        <v>4.5999999999999996</v>
      </c>
      <c r="H6927">
        <v>113.84</v>
      </c>
      <c r="J6927">
        <v>1.1000000000000001</v>
      </c>
      <c r="K6927">
        <v>3</v>
      </c>
      <c r="L6927">
        <v>5.2</v>
      </c>
      <c r="M6927">
        <v>56</v>
      </c>
      <c r="N6927" t="s">
        <v>41</v>
      </c>
      <c r="O6927">
        <v>1.2090000000000001</v>
      </c>
      <c r="P6927" t="s">
        <v>58</v>
      </c>
      <c r="Q6927" t="s">
        <v>59</v>
      </c>
      <c r="R6927">
        <v>4.93</v>
      </c>
      <c r="S6927">
        <v>0</v>
      </c>
      <c r="U6927">
        <v>2.2000000000000002</v>
      </c>
      <c r="V6927" t="s">
        <v>587</v>
      </c>
      <c r="W6927" t="s">
        <v>31</v>
      </c>
      <c r="X6927">
        <v>0</v>
      </c>
      <c r="Y6927" t="str">
        <f>IF(tblRides[[#This Row],[supply_demand_ratio]]&lt;0.8,"Below 0.8",IF(tblRides[[#This Row],[supply_demand_ratio]]&lt;1,"Between 0.8-1.0",IF(tblRides[[#This Row],[supply_demand_ratio]]&lt;=1.2,"Between 1.0-1.2","Above 1.2")))</f>
        <v>Above 1.2</v>
      </c>
    </row>
    <row r="6928" spans="1:25" x14ac:dyDescent="0.3">
      <c r="A6928" t="s">
        <v>6983</v>
      </c>
      <c r="B6928" s="1">
        <v>46084.71875</v>
      </c>
      <c r="C6928" s="2">
        <v>46084</v>
      </c>
      <c r="D6928">
        <v>17</v>
      </c>
      <c r="E6928" t="s">
        <v>43</v>
      </c>
      <c r="F6928" t="s">
        <v>26</v>
      </c>
      <c r="G6928">
        <v>3.4</v>
      </c>
      <c r="H6928">
        <v>82.1</v>
      </c>
      <c r="I6928">
        <v>82.56</v>
      </c>
      <c r="J6928">
        <v>1</v>
      </c>
      <c r="K6928">
        <v>5.6</v>
      </c>
      <c r="L6928">
        <v>1.6</v>
      </c>
      <c r="M6928">
        <v>57</v>
      </c>
      <c r="N6928" t="s">
        <v>41</v>
      </c>
      <c r="O6928">
        <v>1.143</v>
      </c>
      <c r="P6928" t="s">
        <v>28</v>
      </c>
      <c r="Q6928" t="s">
        <v>29</v>
      </c>
      <c r="R6928">
        <v>4.9400000000000004</v>
      </c>
      <c r="S6928">
        <v>14</v>
      </c>
      <c r="T6928">
        <v>0.46</v>
      </c>
      <c r="U6928">
        <v>-4</v>
      </c>
      <c r="V6928" t="s">
        <v>587</v>
      </c>
      <c r="W6928" t="s">
        <v>45</v>
      </c>
      <c r="X6928">
        <v>1</v>
      </c>
      <c r="Y6928" t="str">
        <f>IF(tblRides[[#This Row],[supply_demand_ratio]]&lt;0.8,"Below 0.8",IF(tblRides[[#This Row],[supply_demand_ratio]]&lt;1,"Between 0.8-1.0",IF(tblRides[[#This Row],[supply_demand_ratio]]&lt;=1.2,"Between 1.0-1.2","Above 1.2")))</f>
        <v>Between 1.0-1.2</v>
      </c>
    </row>
    <row r="6929" spans="1:25" x14ac:dyDescent="0.3">
      <c r="A6929" t="s">
        <v>6984</v>
      </c>
      <c r="B6929" s="1">
        <v>46084.724305555559</v>
      </c>
      <c r="C6929" s="2">
        <v>46084</v>
      </c>
      <c r="D6929">
        <v>17</v>
      </c>
      <c r="E6929" t="s">
        <v>36</v>
      </c>
      <c r="F6929" t="s">
        <v>34</v>
      </c>
      <c r="G6929">
        <v>4.9000000000000004</v>
      </c>
      <c r="H6929">
        <v>112.01</v>
      </c>
      <c r="J6929">
        <v>1.1000000000000001</v>
      </c>
      <c r="K6929">
        <v>6.5</v>
      </c>
      <c r="L6929">
        <v>10.4</v>
      </c>
      <c r="M6929">
        <v>89</v>
      </c>
      <c r="N6929" t="s">
        <v>27</v>
      </c>
      <c r="O6929">
        <v>0.85099999999999998</v>
      </c>
      <c r="P6929" t="s">
        <v>58</v>
      </c>
      <c r="Q6929" t="s">
        <v>88</v>
      </c>
      <c r="R6929">
        <v>4.66</v>
      </c>
      <c r="S6929">
        <v>0</v>
      </c>
      <c r="U6929">
        <v>3.9</v>
      </c>
      <c r="V6929" t="s">
        <v>587</v>
      </c>
      <c r="W6929" t="s">
        <v>45</v>
      </c>
      <c r="X6929">
        <v>0</v>
      </c>
      <c r="Y6929" t="str">
        <f>IF(tblRides[[#This Row],[supply_demand_ratio]]&lt;0.8,"Below 0.8",IF(tblRides[[#This Row],[supply_demand_ratio]]&lt;1,"Between 0.8-1.0",IF(tblRides[[#This Row],[supply_demand_ratio]]&lt;=1.2,"Between 1.0-1.2","Above 1.2")))</f>
        <v>Between 0.8-1.0</v>
      </c>
    </row>
    <row r="6930" spans="1:25" x14ac:dyDescent="0.3">
      <c r="A6930" t="s">
        <v>6985</v>
      </c>
      <c r="B6930" s="1">
        <v>46084.727777777778</v>
      </c>
      <c r="C6930" s="2">
        <v>46084</v>
      </c>
      <c r="D6930">
        <v>17</v>
      </c>
      <c r="E6930" t="s">
        <v>36</v>
      </c>
      <c r="F6930" t="s">
        <v>26</v>
      </c>
      <c r="G6930">
        <v>5.8</v>
      </c>
      <c r="H6930">
        <v>134.38999999999999</v>
      </c>
      <c r="I6930">
        <v>138.76</v>
      </c>
      <c r="J6930">
        <v>1.2</v>
      </c>
      <c r="K6930">
        <v>3.9</v>
      </c>
      <c r="L6930">
        <v>5.6</v>
      </c>
      <c r="M6930">
        <v>82</v>
      </c>
      <c r="N6930" t="s">
        <v>27</v>
      </c>
      <c r="O6930">
        <v>0.628</v>
      </c>
      <c r="P6930" t="s">
        <v>28</v>
      </c>
      <c r="Q6930" t="s">
        <v>29</v>
      </c>
      <c r="R6930">
        <v>4.88</v>
      </c>
      <c r="S6930">
        <v>8</v>
      </c>
      <c r="T6930">
        <v>4.37</v>
      </c>
      <c r="U6930">
        <v>1.7</v>
      </c>
      <c r="V6930" t="s">
        <v>587</v>
      </c>
      <c r="W6930" t="s">
        <v>31</v>
      </c>
      <c r="X6930">
        <v>1</v>
      </c>
      <c r="Y6930" t="str">
        <f>IF(tblRides[[#This Row],[supply_demand_ratio]]&lt;0.8,"Below 0.8",IF(tblRides[[#This Row],[supply_demand_ratio]]&lt;1,"Between 0.8-1.0",IF(tblRides[[#This Row],[supply_demand_ratio]]&lt;=1.2,"Between 1.0-1.2","Above 1.2")))</f>
        <v>Below 0.8</v>
      </c>
    </row>
    <row r="6931" spans="1:25" x14ac:dyDescent="0.3">
      <c r="A6931" t="s">
        <v>6986</v>
      </c>
      <c r="B6931" s="1">
        <v>46084.744444444441</v>
      </c>
      <c r="C6931" s="2">
        <v>46084</v>
      </c>
      <c r="D6931">
        <v>17</v>
      </c>
      <c r="E6931" t="s">
        <v>36</v>
      </c>
      <c r="F6931" t="s">
        <v>26</v>
      </c>
      <c r="G6931">
        <v>9.1999999999999993</v>
      </c>
      <c r="H6931">
        <v>213.07</v>
      </c>
      <c r="I6931">
        <v>207.7</v>
      </c>
      <c r="J6931">
        <v>1.1000000000000001</v>
      </c>
      <c r="K6931">
        <v>3.6</v>
      </c>
      <c r="L6931">
        <v>2.9</v>
      </c>
      <c r="M6931">
        <v>101</v>
      </c>
      <c r="N6931" t="s">
        <v>27</v>
      </c>
      <c r="O6931">
        <v>0.89700000000000002</v>
      </c>
      <c r="P6931" t="s">
        <v>28</v>
      </c>
      <c r="Q6931" t="s">
        <v>29</v>
      </c>
      <c r="R6931">
        <v>4.71</v>
      </c>
      <c r="S6931">
        <v>5</v>
      </c>
      <c r="T6931">
        <v>-5.37</v>
      </c>
      <c r="U6931">
        <v>-0.7</v>
      </c>
      <c r="V6931" t="s">
        <v>587</v>
      </c>
      <c r="W6931" t="s">
        <v>31</v>
      </c>
      <c r="X6931">
        <v>1</v>
      </c>
      <c r="Y6931" t="str">
        <f>IF(tblRides[[#This Row],[supply_demand_ratio]]&lt;0.8,"Below 0.8",IF(tblRides[[#This Row],[supply_demand_ratio]]&lt;1,"Between 0.8-1.0",IF(tblRides[[#This Row],[supply_demand_ratio]]&lt;=1.2,"Between 1.0-1.2","Above 1.2")))</f>
        <v>Between 0.8-1.0</v>
      </c>
    </row>
    <row r="6932" spans="1:25" x14ac:dyDescent="0.3">
      <c r="A6932" t="s">
        <v>6987</v>
      </c>
      <c r="B6932" s="1">
        <v>46084.748611111114</v>
      </c>
      <c r="C6932" s="2">
        <v>46084</v>
      </c>
      <c r="D6932">
        <v>17</v>
      </c>
      <c r="E6932" t="s">
        <v>36</v>
      </c>
      <c r="F6932" t="s">
        <v>26</v>
      </c>
      <c r="G6932">
        <v>9.6999999999999993</v>
      </c>
      <c r="H6932">
        <v>227.73</v>
      </c>
      <c r="I6932">
        <v>225.56</v>
      </c>
      <c r="J6932">
        <v>1.1000000000000001</v>
      </c>
      <c r="K6932">
        <v>4.5999999999999996</v>
      </c>
      <c r="L6932">
        <v>4.8</v>
      </c>
      <c r="M6932">
        <v>88</v>
      </c>
      <c r="N6932" t="s">
        <v>27</v>
      </c>
      <c r="O6932">
        <v>0.86499999999999999</v>
      </c>
      <c r="P6932" t="s">
        <v>28</v>
      </c>
      <c r="Q6932" t="s">
        <v>29</v>
      </c>
      <c r="R6932">
        <v>4.55</v>
      </c>
      <c r="S6932">
        <v>2</v>
      </c>
      <c r="T6932">
        <v>-2.17</v>
      </c>
      <c r="U6932">
        <v>0.2</v>
      </c>
      <c r="V6932" t="s">
        <v>587</v>
      </c>
      <c r="W6932" t="s">
        <v>31</v>
      </c>
      <c r="X6932">
        <v>1</v>
      </c>
      <c r="Y6932" t="str">
        <f>IF(tblRides[[#This Row],[supply_demand_ratio]]&lt;0.8,"Below 0.8",IF(tblRides[[#This Row],[supply_demand_ratio]]&lt;1,"Between 0.8-1.0",IF(tblRides[[#This Row],[supply_demand_ratio]]&lt;=1.2,"Between 1.0-1.2","Above 1.2")))</f>
        <v>Between 0.8-1.0</v>
      </c>
    </row>
    <row r="6933" spans="1:25" x14ac:dyDescent="0.3">
      <c r="A6933" t="s">
        <v>6988</v>
      </c>
      <c r="B6933" s="1">
        <v>46084.751388888886</v>
      </c>
      <c r="C6933" s="2">
        <v>46084</v>
      </c>
      <c r="D6933">
        <v>18</v>
      </c>
      <c r="E6933" t="s">
        <v>33</v>
      </c>
      <c r="F6933" t="s">
        <v>26</v>
      </c>
      <c r="G6933">
        <v>15.4</v>
      </c>
      <c r="H6933">
        <v>292.85000000000002</v>
      </c>
      <c r="I6933">
        <v>298.93</v>
      </c>
      <c r="J6933">
        <v>1.2</v>
      </c>
      <c r="K6933">
        <v>6.1</v>
      </c>
      <c r="L6933">
        <v>11.1</v>
      </c>
      <c r="M6933">
        <v>77</v>
      </c>
      <c r="N6933" t="s">
        <v>27</v>
      </c>
      <c r="O6933">
        <v>0.749</v>
      </c>
      <c r="P6933" t="s">
        <v>28</v>
      </c>
      <c r="Q6933" t="s">
        <v>29</v>
      </c>
      <c r="R6933">
        <v>4.78</v>
      </c>
      <c r="S6933">
        <v>24</v>
      </c>
      <c r="T6933">
        <v>6.08</v>
      </c>
      <c r="U6933">
        <v>5</v>
      </c>
      <c r="V6933" t="s">
        <v>587</v>
      </c>
      <c r="W6933" t="s">
        <v>45</v>
      </c>
      <c r="X6933">
        <v>1</v>
      </c>
      <c r="Y6933" t="str">
        <f>IF(tblRides[[#This Row],[supply_demand_ratio]]&lt;0.8,"Below 0.8",IF(tblRides[[#This Row],[supply_demand_ratio]]&lt;1,"Between 0.8-1.0",IF(tblRides[[#This Row],[supply_demand_ratio]]&lt;=1.2,"Between 1.0-1.2","Above 1.2")))</f>
        <v>Below 0.8</v>
      </c>
    </row>
    <row r="6934" spans="1:25" x14ac:dyDescent="0.3">
      <c r="A6934" t="s">
        <v>6989</v>
      </c>
      <c r="B6934" s="1">
        <v>46084.754166666666</v>
      </c>
      <c r="C6934" s="2">
        <v>46084</v>
      </c>
      <c r="D6934">
        <v>18</v>
      </c>
      <c r="E6934" t="s">
        <v>25</v>
      </c>
      <c r="F6934" t="s">
        <v>26</v>
      </c>
      <c r="G6934">
        <v>7.4</v>
      </c>
      <c r="H6934">
        <v>220.36</v>
      </c>
      <c r="J6934">
        <v>1.3</v>
      </c>
      <c r="K6934">
        <v>8.8000000000000007</v>
      </c>
      <c r="M6934">
        <v>114</v>
      </c>
      <c r="N6934" t="s">
        <v>72</v>
      </c>
      <c r="O6934">
        <v>0.71599999999999997</v>
      </c>
      <c r="P6934" t="s">
        <v>82</v>
      </c>
      <c r="Q6934" t="s">
        <v>83</v>
      </c>
      <c r="R6934">
        <v>4.84</v>
      </c>
      <c r="S6934">
        <v>12</v>
      </c>
      <c r="V6934" t="s">
        <v>587</v>
      </c>
      <c r="W6934" t="s">
        <v>45</v>
      </c>
      <c r="X6934">
        <v>0</v>
      </c>
      <c r="Y6934" t="str">
        <f>IF(tblRides[[#This Row],[supply_demand_ratio]]&lt;0.8,"Below 0.8",IF(tblRides[[#This Row],[supply_demand_ratio]]&lt;1,"Between 0.8-1.0",IF(tblRides[[#This Row],[supply_demand_ratio]]&lt;=1.2,"Between 1.0-1.2","Above 1.2")))</f>
        <v>Below 0.8</v>
      </c>
    </row>
    <row r="6935" spans="1:25" x14ac:dyDescent="0.3">
      <c r="A6935" t="s">
        <v>6990</v>
      </c>
      <c r="B6935" s="1">
        <v>46084.754861111112</v>
      </c>
      <c r="C6935" s="2">
        <v>46084</v>
      </c>
      <c r="D6935">
        <v>18</v>
      </c>
      <c r="E6935" t="s">
        <v>33</v>
      </c>
      <c r="F6935" t="s">
        <v>34</v>
      </c>
      <c r="G6935">
        <v>0.7</v>
      </c>
      <c r="H6935">
        <v>54.64</v>
      </c>
      <c r="I6935">
        <v>53.21</v>
      </c>
      <c r="J6935">
        <v>1.1000000000000001</v>
      </c>
      <c r="K6935">
        <v>4.5</v>
      </c>
      <c r="L6935">
        <v>5.2</v>
      </c>
      <c r="M6935">
        <v>72</v>
      </c>
      <c r="N6935" t="s">
        <v>27</v>
      </c>
      <c r="O6935">
        <v>0.83199999999999996</v>
      </c>
      <c r="P6935" t="s">
        <v>28</v>
      </c>
      <c r="Q6935" t="s">
        <v>29</v>
      </c>
      <c r="R6935">
        <v>4.8499999999999996</v>
      </c>
      <c r="S6935">
        <v>0</v>
      </c>
      <c r="T6935">
        <v>-1.43</v>
      </c>
      <c r="U6935">
        <v>0.7</v>
      </c>
      <c r="V6935" t="s">
        <v>587</v>
      </c>
      <c r="W6935" t="s">
        <v>31</v>
      </c>
      <c r="X6935">
        <v>1</v>
      </c>
      <c r="Y6935" t="str">
        <f>IF(tblRides[[#This Row],[supply_demand_ratio]]&lt;0.8,"Below 0.8",IF(tblRides[[#This Row],[supply_demand_ratio]]&lt;1,"Between 0.8-1.0",IF(tblRides[[#This Row],[supply_demand_ratio]]&lt;=1.2,"Between 1.0-1.2","Above 1.2")))</f>
        <v>Between 0.8-1.0</v>
      </c>
    </row>
    <row r="6936" spans="1:25" x14ac:dyDescent="0.3">
      <c r="A6936" t="s">
        <v>6991</v>
      </c>
      <c r="B6936" s="1">
        <v>46084.780555555553</v>
      </c>
      <c r="C6936" s="2">
        <v>46084</v>
      </c>
      <c r="D6936">
        <v>18</v>
      </c>
      <c r="E6936" t="s">
        <v>62</v>
      </c>
      <c r="F6936" t="s">
        <v>34</v>
      </c>
      <c r="G6936">
        <v>5.3</v>
      </c>
      <c r="H6936">
        <v>119.34</v>
      </c>
      <c r="J6936">
        <v>1</v>
      </c>
      <c r="K6936">
        <v>3.6</v>
      </c>
      <c r="L6936">
        <v>3.4</v>
      </c>
      <c r="M6936">
        <v>50</v>
      </c>
      <c r="N6936" t="s">
        <v>41</v>
      </c>
      <c r="O6936">
        <v>1.0389999999999999</v>
      </c>
      <c r="P6936" t="s">
        <v>37</v>
      </c>
      <c r="Q6936" t="s">
        <v>280</v>
      </c>
      <c r="R6936">
        <v>4.54</v>
      </c>
      <c r="S6936">
        <v>0</v>
      </c>
      <c r="U6936">
        <v>-0.2</v>
      </c>
      <c r="V6936" t="s">
        <v>587</v>
      </c>
      <c r="W6936" t="s">
        <v>31</v>
      </c>
      <c r="X6936">
        <v>0</v>
      </c>
      <c r="Y6936" t="str">
        <f>IF(tblRides[[#This Row],[supply_demand_ratio]]&lt;0.8,"Below 0.8",IF(tblRides[[#This Row],[supply_demand_ratio]]&lt;1,"Between 0.8-1.0",IF(tblRides[[#This Row],[supply_demand_ratio]]&lt;=1.2,"Between 1.0-1.2","Above 1.2")))</f>
        <v>Between 1.0-1.2</v>
      </c>
    </row>
    <row r="6937" spans="1:25" x14ac:dyDescent="0.3">
      <c r="A6937" t="s">
        <v>6992</v>
      </c>
      <c r="B6937" s="1">
        <v>46084.782638888886</v>
      </c>
      <c r="C6937" s="2">
        <v>46084</v>
      </c>
      <c r="D6937">
        <v>18</v>
      </c>
      <c r="E6937" t="s">
        <v>33</v>
      </c>
      <c r="F6937" t="s">
        <v>26</v>
      </c>
      <c r="G6937">
        <v>5.5</v>
      </c>
      <c r="H6937">
        <v>131.11000000000001</v>
      </c>
      <c r="I6937">
        <v>125.46</v>
      </c>
      <c r="J6937">
        <v>1.1000000000000001</v>
      </c>
      <c r="K6937">
        <v>8.8000000000000007</v>
      </c>
      <c r="L6937">
        <v>10.3</v>
      </c>
      <c r="M6937">
        <v>74</v>
      </c>
      <c r="N6937" t="s">
        <v>27</v>
      </c>
      <c r="O6937">
        <v>0.70499999999999996</v>
      </c>
      <c r="P6937" t="s">
        <v>28</v>
      </c>
      <c r="Q6937" t="s">
        <v>29</v>
      </c>
      <c r="R6937">
        <v>4.68</v>
      </c>
      <c r="S6937">
        <v>5</v>
      </c>
      <c r="T6937">
        <v>-5.65</v>
      </c>
      <c r="U6937">
        <v>1.5</v>
      </c>
      <c r="V6937" t="s">
        <v>587</v>
      </c>
      <c r="W6937" t="s">
        <v>45</v>
      </c>
      <c r="X6937">
        <v>1</v>
      </c>
      <c r="Y6937" t="str">
        <f>IF(tblRides[[#This Row],[supply_demand_ratio]]&lt;0.8,"Below 0.8",IF(tblRides[[#This Row],[supply_demand_ratio]]&lt;1,"Between 0.8-1.0",IF(tblRides[[#This Row],[supply_demand_ratio]]&lt;=1.2,"Between 1.0-1.2","Above 1.2")))</f>
        <v>Below 0.8</v>
      </c>
    </row>
    <row r="6938" spans="1:25" x14ac:dyDescent="0.3">
      <c r="A6938" t="s">
        <v>6993</v>
      </c>
      <c r="B6938" s="1">
        <v>46084.807638888888</v>
      </c>
      <c r="C6938" s="2">
        <v>46084</v>
      </c>
      <c r="D6938">
        <v>19</v>
      </c>
      <c r="E6938" t="s">
        <v>62</v>
      </c>
      <c r="F6938" t="s">
        <v>34</v>
      </c>
      <c r="G6938">
        <v>4.5</v>
      </c>
      <c r="H6938">
        <v>116.79</v>
      </c>
      <c r="I6938">
        <v>113.67</v>
      </c>
      <c r="J6938">
        <v>1.1000000000000001</v>
      </c>
      <c r="K6938">
        <v>9</v>
      </c>
      <c r="L6938">
        <v>12.4</v>
      </c>
      <c r="M6938">
        <v>44</v>
      </c>
      <c r="N6938" t="s">
        <v>27</v>
      </c>
      <c r="O6938">
        <v>0.751</v>
      </c>
      <c r="P6938" t="s">
        <v>28</v>
      </c>
      <c r="Q6938" t="s">
        <v>29</v>
      </c>
      <c r="R6938">
        <v>4.4000000000000004</v>
      </c>
      <c r="S6938">
        <v>0</v>
      </c>
      <c r="T6938">
        <v>-3.12</v>
      </c>
      <c r="U6938">
        <v>3.4</v>
      </c>
      <c r="V6938" t="s">
        <v>587</v>
      </c>
      <c r="W6938" t="s">
        <v>45</v>
      </c>
      <c r="X6938">
        <v>1</v>
      </c>
      <c r="Y6938" t="str">
        <f>IF(tblRides[[#This Row],[supply_demand_ratio]]&lt;0.8,"Below 0.8",IF(tblRides[[#This Row],[supply_demand_ratio]]&lt;1,"Between 0.8-1.0",IF(tblRides[[#This Row],[supply_demand_ratio]]&lt;=1.2,"Between 1.0-1.2","Above 1.2")))</f>
        <v>Below 0.8</v>
      </c>
    </row>
    <row r="6939" spans="1:25" x14ac:dyDescent="0.3">
      <c r="A6939" t="s">
        <v>6994</v>
      </c>
      <c r="B6939" s="1">
        <v>46084.815972222219</v>
      </c>
      <c r="C6939" s="2">
        <v>46084</v>
      </c>
      <c r="D6939">
        <v>19</v>
      </c>
      <c r="E6939" t="s">
        <v>62</v>
      </c>
      <c r="F6939" t="s">
        <v>34</v>
      </c>
      <c r="G6939">
        <v>0.8</v>
      </c>
      <c r="H6939">
        <v>54.31</v>
      </c>
      <c r="I6939">
        <v>57.4</v>
      </c>
      <c r="J6939">
        <v>1.1000000000000001</v>
      </c>
      <c r="K6939">
        <v>8</v>
      </c>
      <c r="L6939">
        <v>10.4</v>
      </c>
      <c r="M6939">
        <v>38</v>
      </c>
      <c r="N6939" t="s">
        <v>41</v>
      </c>
      <c r="O6939">
        <v>0.91500000000000004</v>
      </c>
      <c r="P6939" t="s">
        <v>28</v>
      </c>
      <c r="Q6939" t="s">
        <v>29</v>
      </c>
      <c r="R6939">
        <v>4.75</v>
      </c>
      <c r="S6939">
        <v>0</v>
      </c>
      <c r="T6939">
        <v>3.09</v>
      </c>
      <c r="U6939">
        <v>2.4</v>
      </c>
      <c r="V6939" t="s">
        <v>587</v>
      </c>
      <c r="W6939" t="s">
        <v>45</v>
      </c>
      <c r="X6939">
        <v>1</v>
      </c>
      <c r="Y6939" t="str">
        <f>IF(tblRides[[#This Row],[supply_demand_ratio]]&lt;0.8,"Below 0.8",IF(tblRides[[#This Row],[supply_demand_ratio]]&lt;1,"Between 0.8-1.0",IF(tblRides[[#This Row],[supply_demand_ratio]]&lt;=1.2,"Between 1.0-1.2","Above 1.2")))</f>
        <v>Between 0.8-1.0</v>
      </c>
    </row>
    <row r="6940" spans="1:25" x14ac:dyDescent="0.3">
      <c r="A6940" t="s">
        <v>6995</v>
      </c>
      <c r="B6940" s="1">
        <v>46084.840277777781</v>
      </c>
      <c r="C6940" s="2">
        <v>46084</v>
      </c>
      <c r="D6940">
        <v>20</v>
      </c>
      <c r="E6940" t="s">
        <v>43</v>
      </c>
      <c r="F6940" t="s">
        <v>34</v>
      </c>
      <c r="G6940">
        <v>9.3000000000000007</v>
      </c>
      <c r="H6940">
        <v>213.7</v>
      </c>
      <c r="I6940">
        <v>215.1</v>
      </c>
      <c r="J6940">
        <v>1.1000000000000001</v>
      </c>
      <c r="K6940">
        <v>2.9</v>
      </c>
      <c r="L6940">
        <v>1</v>
      </c>
      <c r="M6940">
        <v>55</v>
      </c>
      <c r="N6940" t="s">
        <v>41</v>
      </c>
      <c r="O6940">
        <v>1.139</v>
      </c>
      <c r="P6940" t="s">
        <v>28</v>
      </c>
      <c r="Q6940" t="s">
        <v>29</v>
      </c>
      <c r="R6940">
        <v>4.74</v>
      </c>
      <c r="S6940">
        <v>0</v>
      </c>
      <c r="T6940">
        <v>1.4</v>
      </c>
      <c r="U6940">
        <v>-1.9</v>
      </c>
      <c r="V6940" t="s">
        <v>587</v>
      </c>
      <c r="W6940" t="s">
        <v>31</v>
      </c>
      <c r="X6940">
        <v>1</v>
      </c>
      <c r="Y6940" t="str">
        <f>IF(tblRides[[#This Row],[supply_demand_ratio]]&lt;0.8,"Below 0.8",IF(tblRides[[#This Row],[supply_demand_ratio]]&lt;1,"Between 0.8-1.0",IF(tblRides[[#This Row],[supply_demand_ratio]]&lt;=1.2,"Between 1.0-1.2","Above 1.2")))</f>
        <v>Between 1.0-1.2</v>
      </c>
    </row>
    <row r="6941" spans="1:25" x14ac:dyDescent="0.3">
      <c r="A6941" t="s">
        <v>6996</v>
      </c>
      <c r="B6941" s="1">
        <v>46084.851388888892</v>
      </c>
      <c r="C6941" s="2">
        <v>46084</v>
      </c>
      <c r="D6941">
        <v>20</v>
      </c>
      <c r="E6941" t="s">
        <v>36</v>
      </c>
      <c r="F6941" t="s">
        <v>26</v>
      </c>
      <c r="G6941">
        <v>6.7</v>
      </c>
      <c r="H6941">
        <v>167.05</v>
      </c>
      <c r="I6941">
        <v>167.19</v>
      </c>
      <c r="J6941">
        <v>1.1000000000000001</v>
      </c>
      <c r="K6941">
        <v>4.2</v>
      </c>
      <c r="L6941">
        <v>6.7</v>
      </c>
      <c r="M6941">
        <v>92</v>
      </c>
      <c r="N6941" t="s">
        <v>27</v>
      </c>
      <c r="O6941">
        <v>0.83799999999999997</v>
      </c>
      <c r="P6941" t="s">
        <v>28</v>
      </c>
      <c r="Q6941" t="s">
        <v>29</v>
      </c>
      <c r="R6941">
        <v>4.4400000000000004</v>
      </c>
      <c r="S6941">
        <v>5</v>
      </c>
      <c r="T6941">
        <v>0.14000000000000001</v>
      </c>
      <c r="U6941">
        <v>2.5</v>
      </c>
      <c r="V6941" t="s">
        <v>587</v>
      </c>
      <c r="W6941" t="s">
        <v>31</v>
      </c>
      <c r="X6941">
        <v>1</v>
      </c>
      <c r="Y6941" t="str">
        <f>IF(tblRides[[#This Row],[supply_demand_ratio]]&lt;0.8,"Below 0.8",IF(tblRides[[#This Row],[supply_demand_ratio]]&lt;1,"Between 0.8-1.0",IF(tblRides[[#This Row],[supply_demand_ratio]]&lt;=1.2,"Between 1.0-1.2","Above 1.2")))</f>
        <v>Between 0.8-1.0</v>
      </c>
    </row>
    <row r="6942" spans="1:25" x14ac:dyDescent="0.3">
      <c r="A6942" t="s">
        <v>6997</v>
      </c>
      <c r="B6942" s="1">
        <v>46084.861805555556</v>
      </c>
      <c r="C6942" s="2">
        <v>46084</v>
      </c>
      <c r="D6942">
        <v>20</v>
      </c>
      <c r="E6942" t="s">
        <v>33</v>
      </c>
      <c r="F6942" t="s">
        <v>26</v>
      </c>
      <c r="G6942">
        <v>4.3</v>
      </c>
      <c r="H6942">
        <v>109.38</v>
      </c>
      <c r="I6942">
        <v>107.9</v>
      </c>
      <c r="J6942">
        <v>1.1000000000000001</v>
      </c>
      <c r="K6942">
        <v>3.2</v>
      </c>
      <c r="L6942">
        <v>1.4</v>
      </c>
      <c r="M6942">
        <v>71</v>
      </c>
      <c r="N6942" t="s">
        <v>27</v>
      </c>
      <c r="O6942">
        <v>0.73299999999999998</v>
      </c>
      <c r="P6942" t="s">
        <v>28</v>
      </c>
      <c r="Q6942" t="s">
        <v>29</v>
      </c>
      <c r="R6942">
        <v>4.43</v>
      </c>
      <c r="S6942">
        <v>41</v>
      </c>
      <c r="T6942">
        <v>-1.48</v>
      </c>
      <c r="U6942">
        <v>-1.8</v>
      </c>
      <c r="V6942" t="s">
        <v>587</v>
      </c>
      <c r="W6942" t="s">
        <v>31</v>
      </c>
      <c r="X6942">
        <v>1</v>
      </c>
      <c r="Y6942" t="str">
        <f>IF(tblRides[[#This Row],[supply_demand_ratio]]&lt;0.8,"Below 0.8",IF(tblRides[[#This Row],[supply_demand_ratio]]&lt;1,"Between 0.8-1.0",IF(tblRides[[#This Row],[supply_demand_ratio]]&lt;=1.2,"Between 1.0-1.2","Above 1.2")))</f>
        <v>Below 0.8</v>
      </c>
    </row>
    <row r="6943" spans="1:25" x14ac:dyDescent="0.3">
      <c r="A6943" t="s">
        <v>6998</v>
      </c>
      <c r="B6943" s="1">
        <v>46084.871527777781</v>
      </c>
      <c r="C6943" s="2">
        <v>46084</v>
      </c>
      <c r="D6943">
        <v>20</v>
      </c>
      <c r="E6943" t="s">
        <v>43</v>
      </c>
      <c r="F6943" t="s">
        <v>26</v>
      </c>
      <c r="G6943">
        <v>2.4</v>
      </c>
      <c r="H6943">
        <v>85.05</v>
      </c>
      <c r="I6943">
        <v>83.38</v>
      </c>
      <c r="J6943">
        <v>1.1000000000000001</v>
      </c>
      <c r="K6943">
        <v>2</v>
      </c>
      <c r="L6943">
        <v>3</v>
      </c>
      <c r="M6943">
        <v>43</v>
      </c>
      <c r="N6943" t="s">
        <v>41</v>
      </c>
      <c r="O6943">
        <v>0.88300000000000001</v>
      </c>
      <c r="P6943" t="s">
        <v>28</v>
      </c>
      <c r="Q6943" t="s">
        <v>29</v>
      </c>
      <c r="R6943">
        <v>4.84</v>
      </c>
      <c r="S6943">
        <v>7</v>
      </c>
      <c r="T6943">
        <v>-1.67</v>
      </c>
      <c r="U6943">
        <v>1</v>
      </c>
      <c r="V6943" t="s">
        <v>587</v>
      </c>
      <c r="W6943" t="s">
        <v>31</v>
      </c>
      <c r="X6943">
        <v>1</v>
      </c>
      <c r="Y6943" t="str">
        <f>IF(tblRides[[#This Row],[supply_demand_ratio]]&lt;0.8,"Below 0.8",IF(tblRides[[#This Row],[supply_demand_ratio]]&lt;1,"Between 0.8-1.0",IF(tblRides[[#This Row],[supply_demand_ratio]]&lt;=1.2,"Between 1.0-1.2","Above 1.2")))</f>
        <v>Between 0.8-1.0</v>
      </c>
    </row>
    <row r="6944" spans="1:25" x14ac:dyDescent="0.3">
      <c r="A6944" t="s">
        <v>6999</v>
      </c>
      <c r="B6944" s="1">
        <v>46084.87777777778</v>
      </c>
      <c r="C6944" s="2">
        <v>46084</v>
      </c>
      <c r="D6944">
        <v>21</v>
      </c>
      <c r="E6944" t="s">
        <v>25</v>
      </c>
      <c r="F6944" t="s">
        <v>26</v>
      </c>
      <c r="G6944">
        <v>5.7</v>
      </c>
      <c r="H6944">
        <v>147.84</v>
      </c>
      <c r="I6944">
        <v>145.28</v>
      </c>
      <c r="J6944">
        <v>1.2</v>
      </c>
      <c r="K6944">
        <v>4.5999999999999996</v>
      </c>
      <c r="L6944">
        <v>1</v>
      </c>
      <c r="M6944">
        <v>92</v>
      </c>
      <c r="N6944" t="s">
        <v>72</v>
      </c>
      <c r="O6944">
        <v>0.64</v>
      </c>
      <c r="P6944" t="s">
        <v>28</v>
      </c>
      <c r="Q6944" t="s">
        <v>29</v>
      </c>
      <c r="R6944">
        <v>4.9800000000000004</v>
      </c>
      <c r="S6944">
        <v>1</v>
      </c>
      <c r="T6944">
        <v>-2.56</v>
      </c>
      <c r="U6944">
        <v>-3.6</v>
      </c>
      <c r="V6944" t="s">
        <v>587</v>
      </c>
      <c r="W6944" t="s">
        <v>31</v>
      </c>
      <c r="X6944">
        <v>1</v>
      </c>
      <c r="Y6944" t="str">
        <f>IF(tblRides[[#This Row],[supply_demand_ratio]]&lt;0.8,"Below 0.8",IF(tblRides[[#This Row],[supply_demand_ratio]]&lt;1,"Between 0.8-1.0",IF(tblRides[[#This Row],[supply_demand_ratio]]&lt;=1.2,"Between 1.0-1.2","Above 1.2")))</f>
        <v>Below 0.8</v>
      </c>
    </row>
    <row r="6945" spans="1:25" x14ac:dyDescent="0.3">
      <c r="A6945" t="s">
        <v>7000</v>
      </c>
      <c r="B6945" s="1">
        <v>46084.88958333333</v>
      </c>
      <c r="C6945" s="2">
        <v>46084</v>
      </c>
      <c r="D6945">
        <v>21</v>
      </c>
      <c r="E6945" t="s">
        <v>25</v>
      </c>
      <c r="F6945" t="s">
        <v>26</v>
      </c>
      <c r="G6945">
        <v>23</v>
      </c>
      <c r="H6945">
        <v>385.26</v>
      </c>
      <c r="I6945">
        <v>401.33</v>
      </c>
      <c r="J6945">
        <v>1.1000000000000001</v>
      </c>
      <c r="K6945">
        <v>3.5</v>
      </c>
      <c r="L6945">
        <v>3.4</v>
      </c>
      <c r="M6945">
        <v>131</v>
      </c>
      <c r="N6945" t="s">
        <v>27</v>
      </c>
      <c r="O6945">
        <v>1.083</v>
      </c>
      <c r="P6945" t="s">
        <v>28</v>
      </c>
      <c r="Q6945" t="s">
        <v>29</v>
      </c>
      <c r="R6945">
        <v>4.5599999999999996</v>
      </c>
      <c r="S6945">
        <v>4</v>
      </c>
      <c r="T6945">
        <v>16.07</v>
      </c>
      <c r="U6945">
        <v>-0.1</v>
      </c>
      <c r="V6945" t="s">
        <v>587</v>
      </c>
      <c r="W6945" t="s">
        <v>31</v>
      </c>
      <c r="X6945">
        <v>1</v>
      </c>
      <c r="Y6945" t="str">
        <f>IF(tblRides[[#This Row],[supply_demand_ratio]]&lt;0.8,"Below 0.8",IF(tblRides[[#This Row],[supply_demand_ratio]]&lt;1,"Between 0.8-1.0",IF(tblRides[[#This Row],[supply_demand_ratio]]&lt;=1.2,"Between 1.0-1.2","Above 1.2")))</f>
        <v>Between 1.0-1.2</v>
      </c>
    </row>
    <row r="6946" spans="1:25" x14ac:dyDescent="0.3">
      <c r="A6946" t="s">
        <v>7001</v>
      </c>
      <c r="B6946" s="1">
        <v>46084.925000000003</v>
      </c>
      <c r="C6946" s="2">
        <v>46084</v>
      </c>
      <c r="D6946">
        <v>22</v>
      </c>
      <c r="E6946" t="s">
        <v>25</v>
      </c>
      <c r="F6946" t="s">
        <v>34</v>
      </c>
      <c r="G6946">
        <v>6.7</v>
      </c>
      <c r="H6946">
        <v>163.30000000000001</v>
      </c>
      <c r="J6946">
        <v>1.2</v>
      </c>
      <c r="K6946">
        <v>5.4</v>
      </c>
      <c r="L6946">
        <v>4.5</v>
      </c>
      <c r="M6946">
        <v>118</v>
      </c>
      <c r="N6946" t="s">
        <v>27</v>
      </c>
      <c r="O6946">
        <v>0.94599999999999995</v>
      </c>
      <c r="P6946" t="s">
        <v>58</v>
      </c>
      <c r="Q6946" t="s">
        <v>108</v>
      </c>
      <c r="R6946">
        <v>4.7</v>
      </c>
      <c r="S6946">
        <v>0</v>
      </c>
      <c r="U6946">
        <v>-0.9</v>
      </c>
      <c r="V6946" t="s">
        <v>587</v>
      </c>
      <c r="W6946" t="s">
        <v>45</v>
      </c>
      <c r="X6946">
        <v>0</v>
      </c>
      <c r="Y6946" t="str">
        <f>IF(tblRides[[#This Row],[supply_demand_ratio]]&lt;0.8,"Below 0.8",IF(tblRides[[#This Row],[supply_demand_ratio]]&lt;1,"Between 0.8-1.0",IF(tblRides[[#This Row],[supply_demand_ratio]]&lt;=1.2,"Between 1.0-1.2","Above 1.2")))</f>
        <v>Between 0.8-1.0</v>
      </c>
    </row>
    <row r="6947" spans="1:25" x14ac:dyDescent="0.3">
      <c r="A6947" t="s">
        <v>7002</v>
      </c>
      <c r="B6947" s="1">
        <v>46084.929861111108</v>
      </c>
      <c r="C6947" s="2">
        <v>46084</v>
      </c>
      <c r="D6947">
        <v>22</v>
      </c>
      <c r="E6947" t="s">
        <v>33</v>
      </c>
      <c r="F6947" t="s">
        <v>26</v>
      </c>
      <c r="G6947">
        <v>6</v>
      </c>
      <c r="H6947">
        <v>125.44</v>
      </c>
      <c r="I6947">
        <v>120.38</v>
      </c>
      <c r="J6947">
        <v>1</v>
      </c>
      <c r="K6947">
        <v>6.2</v>
      </c>
      <c r="L6947">
        <v>3.6</v>
      </c>
      <c r="M6947">
        <v>78</v>
      </c>
      <c r="N6947" t="s">
        <v>41</v>
      </c>
      <c r="O6947">
        <v>1.0780000000000001</v>
      </c>
      <c r="P6947" t="s">
        <v>28</v>
      </c>
      <c r="Q6947" t="s">
        <v>29</v>
      </c>
      <c r="R6947">
        <v>4.42</v>
      </c>
      <c r="S6947">
        <v>6</v>
      </c>
      <c r="T6947">
        <v>-5.0599999999999996</v>
      </c>
      <c r="U6947">
        <v>-2.6</v>
      </c>
      <c r="V6947" t="s">
        <v>587</v>
      </c>
      <c r="W6947" t="s">
        <v>45</v>
      </c>
      <c r="X6947">
        <v>1</v>
      </c>
      <c r="Y6947" t="str">
        <f>IF(tblRides[[#This Row],[supply_demand_ratio]]&lt;0.8,"Below 0.8",IF(tblRides[[#This Row],[supply_demand_ratio]]&lt;1,"Between 0.8-1.0",IF(tblRides[[#This Row],[supply_demand_ratio]]&lt;=1.2,"Between 1.0-1.2","Above 1.2")))</f>
        <v>Between 1.0-1.2</v>
      </c>
    </row>
    <row r="6948" spans="1:25" x14ac:dyDescent="0.3">
      <c r="A6948" t="s">
        <v>7003</v>
      </c>
      <c r="B6948" s="1">
        <v>46084.931250000001</v>
      </c>
      <c r="C6948" s="2">
        <v>46084</v>
      </c>
      <c r="D6948">
        <v>22</v>
      </c>
      <c r="E6948" t="s">
        <v>25</v>
      </c>
      <c r="F6948" t="s">
        <v>26</v>
      </c>
      <c r="G6948">
        <v>2.4</v>
      </c>
      <c r="H6948">
        <v>86.64</v>
      </c>
      <c r="J6948">
        <v>1.1000000000000001</v>
      </c>
      <c r="K6948">
        <v>4.3</v>
      </c>
      <c r="L6948">
        <v>4.0999999999999996</v>
      </c>
      <c r="M6948">
        <v>111</v>
      </c>
      <c r="N6948" t="s">
        <v>41</v>
      </c>
      <c r="O6948">
        <v>1.2689999999999999</v>
      </c>
      <c r="P6948" t="s">
        <v>37</v>
      </c>
      <c r="Q6948" t="s">
        <v>38</v>
      </c>
      <c r="R6948">
        <v>4.9000000000000004</v>
      </c>
      <c r="S6948">
        <v>2</v>
      </c>
      <c r="U6948">
        <v>-0.2</v>
      </c>
      <c r="V6948" t="s">
        <v>587</v>
      </c>
      <c r="W6948" t="s">
        <v>31</v>
      </c>
      <c r="X6948">
        <v>0</v>
      </c>
      <c r="Y6948" t="str">
        <f>IF(tblRides[[#This Row],[supply_demand_ratio]]&lt;0.8,"Below 0.8",IF(tblRides[[#This Row],[supply_demand_ratio]]&lt;1,"Between 0.8-1.0",IF(tblRides[[#This Row],[supply_demand_ratio]]&lt;=1.2,"Between 1.0-1.2","Above 1.2")))</f>
        <v>Above 1.2</v>
      </c>
    </row>
    <row r="6949" spans="1:25" x14ac:dyDescent="0.3">
      <c r="A6949" t="s">
        <v>7004</v>
      </c>
      <c r="B6949" s="1">
        <v>46084.963888888888</v>
      </c>
      <c r="C6949" s="2">
        <v>46084</v>
      </c>
      <c r="D6949">
        <v>23</v>
      </c>
      <c r="E6949" t="s">
        <v>43</v>
      </c>
      <c r="F6949" t="s">
        <v>26</v>
      </c>
      <c r="G6949">
        <v>8.1</v>
      </c>
      <c r="H6949">
        <v>164.25</v>
      </c>
      <c r="I6949">
        <v>162.25</v>
      </c>
      <c r="J6949">
        <v>1</v>
      </c>
      <c r="K6949">
        <v>7.3</v>
      </c>
      <c r="L6949">
        <v>11</v>
      </c>
      <c r="M6949">
        <v>66</v>
      </c>
      <c r="N6949" t="s">
        <v>41</v>
      </c>
      <c r="O6949">
        <v>1.506</v>
      </c>
      <c r="P6949" t="s">
        <v>28</v>
      </c>
      <c r="Q6949" t="s">
        <v>29</v>
      </c>
      <c r="R6949">
        <v>5</v>
      </c>
      <c r="S6949">
        <v>11</v>
      </c>
      <c r="T6949">
        <v>-2</v>
      </c>
      <c r="U6949">
        <v>3.7</v>
      </c>
      <c r="V6949" t="s">
        <v>587</v>
      </c>
      <c r="W6949" t="s">
        <v>45</v>
      </c>
      <c r="X6949">
        <v>1</v>
      </c>
      <c r="Y6949" t="str">
        <f>IF(tblRides[[#This Row],[supply_demand_ratio]]&lt;0.8,"Below 0.8",IF(tblRides[[#This Row],[supply_demand_ratio]]&lt;1,"Between 0.8-1.0",IF(tblRides[[#This Row],[supply_demand_ratio]]&lt;=1.2,"Between 1.0-1.2","Above 1.2")))</f>
        <v>Above 1.2</v>
      </c>
    </row>
    <row r="6950" spans="1:25" x14ac:dyDescent="0.3">
      <c r="A6950" t="s">
        <v>7005</v>
      </c>
      <c r="B6950" s="1">
        <v>46084.987500000003</v>
      </c>
      <c r="C6950" s="2">
        <v>46084</v>
      </c>
      <c r="D6950">
        <v>23</v>
      </c>
      <c r="E6950" t="s">
        <v>33</v>
      </c>
      <c r="F6950" t="s">
        <v>26</v>
      </c>
      <c r="G6950">
        <v>3.9</v>
      </c>
      <c r="H6950">
        <v>96.53</v>
      </c>
      <c r="I6950">
        <v>89.8</v>
      </c>
      <c r="J6950">
        <v>1</v>
      </c>
      <c r="K6950">
        <v>2.4</v>
      </c>
      <c r="L6950">
        <v>1.1000000000000001</v>
      </c>
      <c r="M6950">
        <v>98</v>
      </c>
      <c r="N6950" t="s">
        <v>41</v>
      </c>
      <c r="O6950">
        <v>1.9630000000000001</v>
      </c>
      <c r="P6950" t="s">
        <v>28</v>
      </c>
      <c r="Q6950" t="s">
        <v>29</v>
      </c>
      <c r="R6950">
        <v>4.49</v>
      </c>
      <c r="S6950">
        <v>5</v>
      </c>
      <c r="T6950">
        <v>-6.73</v>
      </c>
      <c r="U6950">
        <v>-1.3</v>
      </c>
      <c r="V6950" t="s">
        <v>587</v>
      </c>
      <c r="W6950" t="s">
        <v>31</v>
      </c>
      <c r="X6950">
        <v>1</v>
      </c>
      <c r="Y6950" t="str">
        <f>IF(tblRides[[#This Row],[supply_demand_ratio]]&lt;0.8,"Below 0.8",IF(tblRides[[#This Row],[supply_demand_ratio]]&lt;1,"Between 0.8-1.0",IF(tblRides[[#This Row],[supply_demand_ratio]]&lt;=1.2,"Between 1.0-1.2","Above 1.2")))</f>
        <v>Above 1.2</v>
      </c>
    </row>
    <row r="6951" spans="1:25" x14ac:dyDescent="0.3">
      <c r="A6951" t="s">
        <v>7006</v>
      </c>
      <c r="B6951" s="1">
        <v>46085.000694444447</v>
      </c>
      <c r="C6951" s="2">
        <v>46085</v>
      </c>
      <c r="D6951">
        <v>0</v>
      </c>
      <c r="E6951" t="s">
        <v>43</v>
      </c>
      <c r="F6951" t="s">
        <v>26</v>
      </c>
      <c r="G6951">
        <v>8.3000000000000007</v>
      </c>
      <c r="H6951">
        <v>176.08</v>
      </c>
      <c r="I6951">
        <v>169.51</v>
      </c>
      <c r="J6951">
        <v>1</v>
      </c>
      <c r="K6951">
        <v>7</v>
      </c>
      <c r="L6951">
        <v>3.7</v>
      </c>
      <c r="M6951">
        <v>67</v>
      </c>
      <c r="N6951" t="s">
        <v>41</v>
      </c>
      <c r="O6951">
        <v>1.871</v>
      </c>
      <c r="P6951" t="s">
        <v>28</v>
      </c>
      <c r="Q6951" t="s">
        <v>29</v>
      </c>
      <c r="R6951">
        <v>4.4400000000000004</v>
      </c>
      <c r="S6951">
        <v>5</v>
      </c>
      <c r="T6951">
        <v>-6.57</v>
      </c>
      <c r="U6951">
        <v>-3.3</v>
      </c>
      <c r="V6951" t="s">
        <v>697</v>
      </c>
      <c r="W6951" t="s">
        <v>45</v>
      </c>
      <c r="X6951">
        <v>1</v>
      </c>
      <c r="Y6951" t="str">
        <f>IF(tblRides[[#This Row],[supply_demand_ratio]]&lt;0.8,"Below 0.8",IF(tblRides[[#This Row],[supply_demand_ratio]]&lt;1,"Between 0.8-1.0",IF(tblRides[[#This Row],[supply_demand_ratio]]&lt;=1.2,"Between 1.0-1.2","Above 1.2")))</f>
        <v>Above 1.2</v>
      </c>
    </row>
    <row r="6952" spans="1:25" x14ac:dyDescent="0.3">
      <c r="A6952" t="s">
        <v>7007</v>
      </c>
      <c r="B6952" s="1">
        <v>46085.000694444447</v>
      </c>
      <c r="C6952" s="2">
        <v>46085</v>
      </c>
      <c r="D6952">
        <v>0</v>
      </c>
      <c r="E6952" t="s">
        <v>36</v>
      </c>
      <c r="F6952" t="s">
        <v>34</v>
      </c>
      <c r="G6952">
        <v>1.1000000000000001</v>
      </c>
      <c r="H6952">
        <v>53.04</v>
      </c>
      <c r="J6952">
        <v>1</v>
      </c>
      <c r="K6952">
        <v>2.4</v>
      </c>
      <c r="L6952">
        <v>8</v>
      </c>
      <c r="M6952">
        <v>131</v>
      </c>
      <c r="N6952" t="s">
        <v>41</v>
      </c>
      <c r="O6952">
        <v>1.4810000000000001</v>
      </c>
      <c r="P6952" t="s">
        <v>58</v>
      </c>
      <c r="Q6952" t="s">
        <v>88</v>
      </c>
      <c r="R6952">
        <v>4.68</v>
      </c>
      <c r="S6952">
        <v>0</v>
      </c>
      <c r="U6952">
        <v>5.6</v>
      </c>
      <c r="V6952" t="s">
        <v>697</v>
      </c>
      <c r="W6952" t="s">
        <v>31</v>
      </c>
      <c r="X6952">
        <v>0</v>
      </c>
      <c r="Y6952" t="str">
        <f>IF(tblRides[[#This Row],[supply_demand_ratio]]&lt;0.8,"Below 0.8",IF(tblRides[[#This Row],[supply_demand_ratio]]&lt;1,"Between 0.8-1.0",IF(tblRides[[#This Row],[supply_demand_ratio]]&lt;=1.2,"Between 1.0-1.2","Above 1.2")))</f>
        <v>Above 1.2</v>
      </c>
    </row>
    <row r="6953" spans="1:25" x14ac:dyDescent="0.3">
      <c r="A6953" t="s">
        <v>7008</v>
      </c>
      <c r="B6953" s="1">
        <v>46085.009027777778</v>
      </c>
      <c r="C6953" s="2">
        <v>46085</v>
      </c>
      <c r="D6953">
        <v>0</v>
      </c>
      <c r="E6953" t="s">
        <v>43</v>
      </c>
      <c r="F6953" t="s">
        <v>26</v>
      </c>
      <c r="G6953">
        <v>2.7</v>
      </c>
      <c r="H6953">
        <v>83.46</v>
      </c>
      <c r="I6953">
        <v>84.5</v>
      </c>
      <c r="J6953">
        <v>1</v>
      </c>
      <c r="K6953">
        <v>5.2</v>
      </c>
      <c r="L6953">
        <v>5</v>
      </c>
      <c r="M6953">
        <v>78</v>
      </c>
      <c r="N6953" t="s">
        <v>41</v>
      </c>
      <c r="O6953">
        <v>2.101</v>
      </c>
      <c r="P6953" t="s">
        <v>28</v>
      </c>
      <c r="Q6953" t="s">
        <v>29</v>
      </c>
      <c r="R6953">
        <v>4.76</v>
      </c>
      <c r="S6953">
        <v>7</v>
      </c>
      <c r="T6953">
        <v>1.04</v>
      </c>
      <c r="U6953">
        <v>-0.2</v>
      </c>
      <c r="V6953" t="s">
        <v>697</v>
      </c>
      <c r="W6953" t="s">
        <v>45</v>
      </c>
      <c r="X6953">
        <v>1</v>
      </c>
      <c r="Y6953" t="str">
        <f>IF(tblRides[[#This Row],[supply_demand_ratio]]&lt;0.8,"Below 0.8",IF(tblRides[[#This Row],[supply_demand_ratio]]&lt;1,"Between 0.8-1.0",IF(tblRides[[#This Row],[supply_demand_ratio]]&lt;=1.2,"Between 1.0-1.2","Above 1.2")))</f>
        <v>Above 1.2</v>
      </c>
    </row>
    <row r="6954" spans="1:25" x14ac:dyDescent="0.3">
      <c r="A6954" t="s">
        <v>7009</v>
      </c>
      <c r="B6954" s="1">
        <v>46085.017361111109</v>
      </c>
      <c r="C6954" s="2">
        <v>46085</v>
      </c>
      <c r="D6954">
        <v>0</v>
      </c>
      <c r="E6954" t="s">
        <v>25</v>
      </c>
      <c r="F6954" t="s">
        <v>26</v>
      </c>
      <c r="G6954">
        <v>3.8</v>
      </c>
      <c r="H6954">
        <v>103.37</v>
      </c>
      <c r="I6954">
        <v>108</v>
      </c>
      <c r="J6954">
        <v>1</v>
      </c>
      <c r="K6954">
        <v>4.5999999999999996</v>
      </c>
      <c r="L6954">
        <v>9.3000000000000007</v>
      </c>
      <c r="M6954">
        <v>131</v>
      </c>
      <c r="N6954" t="s">
        <v>27</v>
      </c>
      <c r="O6954">
        <v>1.2070000000000001</v>
      </c>
      <c r="P6954" t="s">
        <v>28</v>
      </c>
      <c r="Q6954" t="s">
        <v>29</v>
      </c>
      <c r="R6954">
        <v>4.46</v>
      </c>
      <c r="S6954">
        <v>6</v>
      </c>
      <c r="T6954">
        <v>4.63</v>
      </c>
      <c r="U6954">
        <v>4.7</v>
      </c>
      <c r="V6954" t="s">
        <v>697</v>
      </c>
      <c r="W6954" t="s">
        <v>31</v>
      </c>
      <c r="X6954">
        <v>1</v>
      </c>
      <c r="Y6954" t="str">
        <f>IF(tblRides[[#This Row],[supply_demand_ratio]]&lt;0.8,"Below 0.8",IF(tblRides[[#This Row],[supply_demand_ratio]]&lt;1,"Between 0.8-1.0",IF(tblRides[[#This Row],[supply_demand_ratio]]&lt;=1.2,"Between 1.0-1.2","Above 1.2")))</f>
        <v>Above 1.2</v>
      </c>
    </row>
    <row r="6955" spans="1:25" x14ac:dyDescent="0.3">
      <c r="A6955" t="s">
        <v>7010</v>
      </c>
      <c r="B6955" s="1">
        <v>46085.023611111108</v>
      </c>
      <c r="C6955" s="2">
        <v>46085</v>
      </c>
      <c r="D6955">
        <v>0</v>
      </c>
      <c r="E6955" t="s">
        <v>62</v>
      </c>
      <c r="F6955" t="s">
        <v>34</v>
      </c>
      <c r="G6955">
        <v>4.8</v>
      </c>
      <c r="H6955">
        <v>104.74</v>
      </c>
      <c r="J6955">
        <v>1</v>
      </c>
      <c r="K6955">
        <v>6.7</v>
      </c>
      <c r="L6955">
        <v>4.5999999999999996</v>
      </c>
      <c r="M6955">
        <v>58</v>
      </c>
      <c r="N6955" t="s">
        <v>41</v>
      </c>
      <c r="O6955">
        <v>1.857</v>
      </c>
      <c r="P6955" t="s">
        <v>37</v>
      </c>
      <c r="Q6955" t="s">
        <v>103</v>
      </c>
      <c r="R6955">
        <v>4.4800000000000004</v>
      </c>
      <c r="S6955">
        <v>0</v>
      </c>
      <c r="U6955">
        <v>-2.1</v>
      </c>
      <c r="V6955" t="s">
        <v>697</v>
      </c>
      <c r="W6955" t="s">
        <v>45</v>
      </c>
      <c r="X6955">
        <v>0</v>
      </c>
      <c r="Y6955" t="str">
        <f>IF(tblRides[[#This Row],[supply_demand_ratio]]&lt;0.8,"Below 0.8",IF(tblRides[[#This Row],[supply_demand_ratio]]&lt;1,"Between 0.8-1.0",IF(tblRides[[#This Row],[supply_demand_ratio]]&lt;=1.2,"Between 1.0-1.2","Above 1.2")))</f>
        <v>Above 1.2</v>
      </c>
    </row>
    <row r="6956" spans="1:25" x14ac:dyDescent="0.3">
      <c r="A6956" t="s">
        <v>7011</v>
      </c>
      <c r="B6956" s="1">
        <v>46085.038194444445</v>
      </c>
      <c r="C6956" s="2">
        <v>46085</v>
      </c>
      <c r="D6956">
        <v>0</v>
      </c>
      <c r="E6956" t="s">
        <v>36</v>
      </c>
      <c r="F6956" t="s">
        <v>34</v>
      </c>
      <c r="G6956">
        <v>14.8</v>
      </c>
      <c r="H6956">
        <v>269.57</v>
      </c>
      <c r="I6956">
        <v>275.47000000000003</v>
      </c>
      <c r="J6956">
        <v>1</v>
      </c>
      <c r="K6956">
        <v>7.3</v>
      </c>
      <c r="L6956">
        <v>11.4</v>
      </c>
      <c r="M6956">
        <v>120</v>
      </c>
      <c r="N6956" t="s">
        <v>27</v>
      </c>
      <c r="O6956">
        <v>1.2509999999999999</v>
      </c>
      <c r="P6956" t="s">
        <v>28</v>
      </c>
      <c r="Q6956" t="s">
        <v>29</v>
      </c>
      <c r="R6956">
        <v>4.93</v>
      </c>
      <c r="S6956">
        <v>0</v>
      </c>
      <c r="T6956">
        <v>5.9</v>
      </c>
      <c r="U6956">
        <v>4.0999999999999996</v>
      </c>
      <c r="V6956" t="s">
        <v>697</v>
      </c>
      <c r="W6956" t="s">
        <v>45</v>
      </c>
      <c r="X6956">
        <v>1</v>
      </c>
      <c r="Y6956" t="str">
        <f>IF(tblRides[[#This Row],[supply_demand_ratio]]&lt;0.8,"Below 0.8",IF(tblRides[[#This Row],[supply_demand_ratio]]&lt;1,"Between 0.8-1.0",IF(tblRides[[#This Row],[supply_demand_ratio]]&lt;=1.2,"Between 1.0-1.2","Above 1.2")))</f>
        <v>Above 1.2</v>
      </c>
    </row>
    <row r="6957" spans="1:25" x14ac:dyDescent="0.3">
      <c r="A6957" t="s">
        <v>7012</v>
      </c>
      <c r="B6957" s="1">
        <v>46085.044444444444</v>
      </c>
      <c r="C6957" s="2">
        <v>46085</v>
      </c>
      <c r="D6957">
        <v>1</v>
      </c>
      <c r="E6957" t="s">
        <v>33</v>
      </c>
      <c r="F6957" t="s">
        <v>26</v>
      </c>
      <c r="G6957">
        <v>12.3</v>
      </c>
      <c r="H6957">
        <v>264.27999999999997</v>
      </c>
      <c r="I6957">
        <v>275.86</v>
      </c>
      <c r="J6957">
        <v>1.2</v>
      </c>
      <c r="K6957">
        <v>2.1</v>
      </c>
      <c r="L6957">
        <v>5.6</v>
      </c>
      <c r="M6957">
        <v>86</v>
      </c>
      <c r="N6957" t="s">
        <v>41</v>
      </c>
      <c r="O6957">
        <v>1.2649999999999999</v>
      </c>
      <c r="P6957" t="s">
        <v>28</v>
      </c>
      <c r="Q6957" t="s">
        <v>29</v>
      </c>
      <c r="R6957">
        <v>4.38</v>
      </c>
      <c r="S6957">
        <v>10</v>
      </c>
      <c r="T6957">
        <v>11.58</v>
      </c>
      <c r="U6957">
        <v>3.5</v>
      </c>
      <c r="V6957" t="s">
        <v>697</v>
      </c>
      <c r="W6957" t="s">
        <v>31</v>
      </c>
      <c r="X6957">
        <v>1</v>
      </c>
      <c r="Y6957" t="str">
        <f>IF(tblRides[[#This Row],[supply_demand_ratio]]&lt;0.8,"Below 0.8",IF(tblRides[[#This Row],[supply_demand_ratio]]&lt;1,"Between 0.8-1.0",IF(tblRides[[#This Row],[supply_demand_ratio]]&lt;=1.2,"Between 1.0-1.2","Above 1.2")))</f>
        <v>Above 1.2</v>
      </c>
    </row>
    <row r="6958" spans="1:25" x14ac:dyDescent="0.3">
      <c r="A6958" t="s">
        <v>7013</v>
      </c>
      <c r="B6958" s="1">
        <v>46085.052777777775</v>
      </c>
      <c r="C6958" s="2">
        <v>46085</v>
      </c>
      <c r="D6958">
        <v>1</v>
      </c>
      <c r="E6958" t="s">
        <v>36</v>
      </c>
      <c r="F6958" t="s">
        <v>26</v>
      </c>
      <c r="G6958">
        <v>7.4</v>
      </c>
      <c r="H6958">
        <v>135.51</v>
      </c>
      <c r="I6958">
        <v>133.69999999999999</v>
      </c>
      <c r="J6958">
        <v>1</v>
      </c>
      <c r="K6958">
        <v>2</v>
      </c>
      <c r="L6958">
        <v>5.6</v>
      </c>
      <c r="M6958">
        <v>128</v>
      </c>
      <c r="N6958" t="s">
        <v>27</v>
      </c>
      <c r="O6958">
        <v>0.99199999999999999</v>
      </c>
      <c r="P6958" t="s">
        <v>28</v>
      </c>
      <c r="Q6958" t="s">
        <v>29</v>
      </c>
      <c r="R6958">
        <v>4.42</v>
      </c>
      <c r="S6958">
        <v>9</v>
      </c>
      <c r="T6958">
        <v>-1.81</v>
      </c>
      <c r="U6958">
        <v>3.6</v>
      </c>
      <c r="V6958" t="s">
        <v>697</v>
      </c>
      <c r="W6958" t="s">
        <v>31</v>
      </c>
      <c r="X6958">
        <v>1</v>
      </c>
      <c r="Y6958" t="str">
        <f>IF(tblRides[[#This Row],[supply_demand_ratio]]&lt;0.8,"Below 0.8",IF(tblRides[[#This Row],[supply_demand_ratio]]&lt;1,"Between 0.8-1.0",IF(tblRides[[#This Row],[supply_demand_ratio]]&lt;=1.2,"Between 1.0-1.2","Above 1.2")))</f>
        <v>Between 0.8-1.0</v>
      </c>
    </row>
    <row r="6959" spans="1:25" x14ac:dyDescent="0.3">
      <c r="A6959" t="s">
        <v>7014</v>
      </c>
      <c r="B6959" s="1">
        <v>46085.068055555559</v>
      </c>
      <c r="C6959" s="2">
        <v>46085</v>
      </c>
      <c r="D6959">
        <v>1</v>
      </c>
      <c r="E6959" t="s">
        <v>25</v>
      </c>
      <c r="F6959" t="s">
        <v>26</v>
      </c>
      <c r="G6959">
        <v>2.4</v>
      </c>
      <c r="H6959">
        <v>83.57</v>
      </c>
      <c r="I6959">
        <v>86.61</v>
      </c>
      <c r="J6959">
        <v>1</v>
      </c>
      <c r="K6959">
        <v>3.8</v>
      </c>
      <c r="L6959">
        <v>6.4</v>
      </c>
      <c r="M6959">
        <v>130</v>
      </c>
      <c r="N6959" t="s">
        <v>41</v>
      </c>
      <c r="O6959">
        <v>1.2709999999999999</v>
      </c>
      <c r="P6959" t="s">
        <v>28</v>
      </c>
      <c r="Q6959" t="s">
        <v>29</v>
      </c>
      <c r="R6959">
        <v>4.6900000000000004</v>
      </c>
      <c r="S6959">
        <v>23</v>
      </c>
      <c r="T6959">
        <v>3.04</v>
      </c>
      <c r="U6959">
        <v>2.6</v>
      </c>
      <c r="V6959" t="s">
        <v>697</v>
      </c>
      <c r="W6959" t="s">
        <v>31</v>
      </c>
      <c r="X6959">
        <v>1</v>
      </c>
      <c r="Y6959" t="str">
        <f>IF(tblRides[[#This Row],[supply_demand_ratio]]&lt;0.8,"Below 0.8",IF(tblRides[[#This Row],[supply_demand_ratio]]&lt;1,"Between 0.8-1.0",IF(tblRides[[#This Row],[supply_demand_ratio]]&lt;=1.2,"Between 1.0-1.2","Above 1.2")))</f>
        <v>Above 1.2</v>
      </c>
    </row>
    <row r="6960" spans="1:25" x14ac:dyDescent="0.3">
      <c r="A6960" t="s">
        <v>7015</v>
      </c>
      <c r="B6960" s="1">
        <v>46085.07708333333</v>
      </c>
      <c r="C6960" s="2">
        <v>46085</v>
      </c>
      <c r="D6960">
        <v>1</v>
      </c>
      <c r="E6960" t="s">
        <v>36</v>
      </c>
      <c r="F6960" t="s">
        <v>34</v>
      </c>
      <c r="G6960">
        <v>2.5</v>
      </c>
      <c r="H6960">
        <v>74.66</v>
      </c>
      <c r="I6960">
        <v>76.069999999999993</v>
      </c>
      <c r="J6960">
        <v>1</v>
      </c>
      <c r="K6960">
        <v>5</v>
      </c>
      <c r="L6960">
        <v>9</v>
      </c>
      <c r="M6960">
        <v>104</v>
      </c>
      <c r="N6960" t="s">
        <v>41</v>
      </c>
      <c r="O6960">
        <v>1.4330000000000001</v>
      </c>
      <c r="P6960" t="s">
        <v>28</v>
      </c>
      <c r="Q6960" t="s">
        <v>29</v>
      </c>
      <c r="R6960">
        <v>5</v>
      </c>
      <c r="S6960">
        <v>0</v>
      </c>
      <c r="T6960">
        <v>1.41</v>
      </c>
      <c r="U6960">
        <v>4</v>
      </c>
      <c r="V6960" t="s">
        <v>697</v>
      </c>
      <c r="W6960" t="s">
        <v>31</v>
      </c>
      <c r="X6960">
        <v>1</v>
      </c>
      <c r="Y6960" t="str">
        <f>IF(tblRides[[#This Row],[supply_demand_ratio]]&lt;0.8,"Below 0.8",IF(tblRides[[#This Row],[supply_demand_ratio]]&lt;1,"Between 0.8-1.0",IF(tblRides[[#This Row],[supply_demand_ratio]]&lt;=1.2,"Between 1.0-1.2","Above 1.2")))</f>
        <v>Above 1.2</v>
      </c>
    </row>
    <row r="6961" spans="1:25" x14ac:dyDescent="0.3">
      <c r="A6961" t="s">
        <v>7016</v>
      </c>
      <c r="B6961" s="1">
        <v>46085.078472222223</v>
      </c>
      <c r="C6961" s="2">
        <v>46085</v>
      </c>
      <c r="D6961">
        <v>1</v>
      </c>
      <c r="E6961" t="s">
        <v>25</v>
      </c>
      <c r="F6961" t="s">
        <v>26</v>
      </c>
      <c r="G6961">
        <v>11.5</v>
      </c>
      <c r="H6961">
        <v>234.17</v>
      </c>
      <c r="I6961">
        <v>232.56</v>
      </c>
      <c r="J6961">
        <v>1</v>
      </c>
      <c r="K6961">
        <v>4.2</v>
      </c>
      <c r="L6961">
        <v>4.7</v>
      </c>
      <c r="M6961">
        <v>122</v>
      </c>
      <c r="N6961" t="s">
        <v>41</v>
      </c>
      <c r="O6961">
        <v>1.4330000000000001</v>
      </c>
      <c r="P6961" t="s">
        <v>28</v>
      </c>
      <c r="Q6961" t="s">
        <v>29</v>
      </c>
      <c r="R6961">
        <v>4.62</v>
      </c>
      <c r="S6961">
        <v>9</v>
      </c>
      <c r="T6961">
        <v>-1.61</v>
      </c>
      <c r="U6961">
        <v>0.5</v>
      </c>
      <c r="V6961" t="s">
        <v>697</v>
      </c>
      <c r="W6961" t="s">
        <v>31</v>
      </c>
      <c r="X6961">
        <v>1</v>
      </c>
      <c r="Y6961" t="str">
        <f>IF(tblRides[[#This Row],[supply_demand_ratio]]&lt;0.8,"Below 0.8",IF(tblRides[[#This Row],[supply_demand_ratio]]&lt;1,"Between 0.8-1.0",IF(tblRides[[#This Row],[supply_demand_ratio]]&lt;=1.2,"Between 1.0-1.2","Above 1.2")))</f>
        <v>Above 1.2</v>
      </c>
    </row>
    <row r="6962" spans="1:25" x14ac:dyDescent="0.3">
      <c r="A6962" t="s">
        <v>7017</v>
      </c>
      <c r="B6962" s="1">
        <v>46085.101388888892</v>
      </c>
      <c r="C6962" s="2">
        <v>46085</v>
      </c>
      <c r="D6962">
        <v>2</v>
      </c>
      <c r="E6962" t="s">
        <v>33</v>
      </c>
      <c r="F6962" t="s">
        <v>34</v>
      </c>
      <c r="G6962">
        <v>4.5</v>
      </c>
      <c r="H6962">
        <v>113.77</v>
      </c>
      <c r="I6962">
        <v>116.99</v>
      </c>
      <c r="J6962">
        <v>1</v>
      </c>
      <c r="K6962">
        <v>10.3</v>
      </c>
      <c r="L6962">
        <v>10.6</v>
      </c>
      <c r="M6962">
        <v>104</v>
      </c>
      <c r="N6962" t="s">
        <v>41</v>
      </c>
      <c r="O6962">
        <v>1.343</v>
      </c>
      <c r="P6962" t="s">
        <v>28</v>
      </c>
      <c r="Q6962" t="s">
        <v>29</v>
      </c>
      <c r="R6962">
        <v>4.4800000000000004</v>
      </c>
      <c r="S6962">
        <v>0</v>
      </c>
      <c r="T6962">
        <v>3.22</v>
      </c>
      <c r="U6962">
        <v>0.3</v>
      </c>
      <c r="V6962" t="s">
        <v>697</v>
      </c>
      <c r="W6962" t="s">
        <v>77</v>
      </c>
      <c r="X6962">
        <v>1</v>
      </c>
      <c r="Y6962" t="str">
        <f>IF(tblRides[[#This Row],[supply_demand_ratio]]&lt;0.8,"Below 0.8",IF(tblRides[[#This Row],[supply_demand_ratio]]&lt;1,"Between 0.8-1.0",IF(tblRides[[#This Row],[supply_demand_ratio]]&lt;=1.2,"Between 1.0-1.2","Above 1.2")))</f>
        <v>Above 1.2</v>
      </c>
    </row>
    <row r="6963" spans="1:25" x14ac:dyDescent="0.3">
      <c r="A6963" t="s">
        <v>7018</v>
      </c>
      <c r="B6963" s="1">
        <v>46085.109722222223</v>
      </c>
      <c r="C6963" s="2">
        <v>46085</v>
      </c>
      <c r="D6963">
        <v>2</v>
      </c>
      <c r="E6963" t="s">
        <v>25</v>
      </c>
      <c r="F6963" t="s">
        <v>26</v>
      </c>
      <c r="G6963">
        <v>3.4</v>
      </c>
      <c r="H6963">
        <v>107.15</v>
      </c>
      <c r="I6963">
        <v>101.74</v>
      </c>
      <c r="J6963">
        <v>1.1000000000000001</v>
      </c>
      <c r="K6963">
        <v>5.3</v>
      </c>
      <c r="L6963">
        <v>8.5</v>
      </c>
      <c r="M6963">
        <v>111</v>
      </c>
      <c r="N6963" t="s">
        <v>41</v>
      </c>
      <c r="O6963">
        <v>1.351</v>
      </c>
      <c r="P6963" t="s">
        <v>28</v>
      </c>
      <c r="Q6963" t="s">
        <v>29</v>
      </c>
      <c r="R6963">
        <v>4.83</v>
      </c>
      <c r="S6963">
        <v>7</v>
      </c>
      <c r="T6963">
        <v>-5.41</v>
      </c>
      <c r="U6963">
        <v>3.2</v>
      </c>
      <c r="V6963" t="s">
        <v>697</v>
      </c>
      <c r="W6963" t="s">
        <v>45</v>
      </c>
      <c r="X6963">
        <v>1</v>
      </c>
      <c r="Y6963" t="str">
        <f>IF(tblRides[[#This Row],[supply_demand_ratio]]&lt;0.8,"Below 0.8",IF(tblRides[[#This Row],[supply_demand_ratio]]&lt;1,"Between 0.8-1.0",IF(tblRides[[#This Row],[supply_demand_ratio]]&lt;=1.2,"Between 1.0-1.2","Above 1.2")))</f>
        <v>Above 1.2</v>
      </c>
    </row>
    <row r="6964" spans="1:25" x14ac:dyDescent="0.3">
      <c r="A6964" t="s">
        <v>7019</v>
      </c>
      <c r="B6964" s="1">
        <v>46085.11041666667</v>
      </c>
      <c r="C6964" s="2">
        <v>46085</v>
      </c>
      <c r="D6964">
        <v>2</v>
      </c>
      <c r="E6964" t="s">
        <v>36</v>
      </c>
      <c r="F6964" t="s">
        <v>34</v>
      </c>
      <c r="G6964">
        <v>4.0999999999999996</v>
      </c>
      <c r="H6964">
        <v>90.98</v>
      </c>
      <c r="I6964">
        <v>90.68</v>
      </c>
      <c r="J6964">
        <v>1</v>
      </c>
      <c r="K6964">
        <v>5.3</v>
      </c>
      <c r="L6964">
        <v>11.4</v>
      </c>
      <c r="M6964">
        <v>109</v>
      </c>
      <c r="N6964" t="s">
        <v>41</v>
      </c>
      <c r="O6964">
        <v>1.498</v>
      </c>
      <c r="P6964" t="s">
        <v>28</v>
      </c>
      <c r="Q6964" t="s">
        <v>29</v>
      </c>
      <c r="R6964">
        <v>4.95</v>
      </c>
      <c r="S6964">
        <v>0</v>
      </c>
      <c r="T6964">
        <v>-0.3</v>
      </c>
      <c r="U6964">
        <v>6.1</v>
      </c>
      <c r="V6964" t="s">
        <v>697</v>
      </c>
      <c r="W6964" t="s">
        <v>45</v>
      </c>
      <c r="X6964">
        <v>1</v>
      </c>
      <c r="Y6964" t="str">
        <f>IF(tblRides[[#This Row],[supply_demand_ratio]]&lt;0.8,"Below 0.8",IF(tblRides[[#This Row],[supply_demand_ratio]]&lt;1,"Between 0.8-1.0",IF(tblRides[[#This Row],[supply_demand_ratio]]&lt;=1.2,"Between 1.0-1.2","Above 1.2")))</f>
        <v>Above 1.2</v>
      </c>
    </row>
    <row r="6965" spans="1:25" x14ac:dyDescent="0.3">
      <c r="A6965" t="s">
        <v>7020</v>
      </c>
      <c r="B6965" s="1">
        <v>46085.111111111109</v>
      </c>
      <c r="C6965" s="2">
        <v>46085</v>
      </c>
      <c r="D6965">
        <v>2</v>
      </c>
      <c r="E6965" t="s">
        <v>25</v>
      </c>
      <c r="F6965" t="s">
        <v>34</v>
      </c>
      <c r="G6965">
        <v>5.3</v>
      </c>
      <c r="H6965">
        <v>130.34</v>
      </c>
      <c r="I6965">
        <v>129.79</v>
      </c>
      <c r="J6965">
        <v>1</v>
      </c>
      <c r="K6965">
        <v>2</v>
      </c>
      <c r="L6965">
        <v>11.8</v>
      </c>
      <c r="M6965">
        <v>125</v>
      </c>
      <c r="N6965" t="s">
        <v>41</v>
      </c>
      <c r="O6965">
        <v>1.4530000000000001</v>
      </c>
      <c r="P6965" t="s">
        <v>28</v>
      </c>
      <c r="Q6965" t="s">
        <v>29</v>
      </c>
      <c r="R6965">
        <v>4.99</v>
      </c>
      <c r="S6965">
        <v>0</v>
      </c>
      <c r="T6965">
        <v>-0.55000000000000004</v>
      </c>
      <c r="U6965">
        <v>9.8000000000000007</v>
      </c>
      <c r="V6965" t="s">
        <v>697</v>
      </c>
      <c r="W6965" t="s">
        <v>31</v>
      </c>
      <c r="X6965">
        <v>1</v>
      </c>
      <c r="Y6965" t="str">
        <f>IF(tblRides[[#This Row],[supply_demand_ratio]]&lt;0.8,"Below 0.8",IF(tblRides[[#This Row],[supply_demand_ratio]]&lt;1,"Between 0.8-1.0",IF(tblRides[[#This Row],[supply_demand_ratio]]&lt;=1.2,"Between 1.0-1.2","Above 1.2")))</f>
        <v>Above 1.2</v>
      </c>
    </row>
    <row r="6966" spans="1:25" x14ac:dyDescent="0.3">
      <c r="A6966" t="s">
        <v>7021</v>
      </c>
      <c r="B6966" s="1">
        <v>46085.136111111111</v>
      </c>
      <c r="C6966" s="2">
        <v>46085</v>
      </c>
      <c r="D6966">
        <v>3</v>
      </c>
      <c r="E6966" t="s">
        <v>25</v>
      </c>
      <c r="F6966" t="s">
        <v>26</v>
      </c>
      <c r="G6966">
        <v>7</v>
      </c>
      <c r="H6966">
        <v>146.22999999999999</v>
      </c>
      <c r="I6966">
        <v>151.02000000000001</v>
      </c>
      <c r="J6966">
        <v>1</v>
      </c>
      <c r="K6966">
        <v>3</v>
      </c>
      <c r="L6966">
        <v>4.5</v>
      </c>
      <c r="M6966">
        <v>143</v>
      </c>
      <c r="N6966" t="s">
        <v>27</v>
      </c>
      <c r="O6966">
        <v>1.2410000000000001</v>
      </c>
      <c r="P6966" t="s">
        <v>28</v>
      </c>
      <c r="Q6966" t="s">
        <v>29</v>
      </c>
      <c r="R6966">
        <v>4.8</v>
      </c>
      <c r="S6966">
        <v>4</v>
      </c>
      <c r="T6966">
        <v>4.79</v>
      </c>
      <c r="U6966">
        <v>1.5</v>
      </c>
      <c r="V6966" t="s">
        <v>697</v>
      </c>
      <c r="W6966" t="s">
        <v>31</v>
      </c>
      <c r="X6966">
        <v>1</v>
      </c>
      <c r="Y6966" t="str">
        <f>IF(tblRides[[#This Row],[supply_demand_ratio]]&lt;0.8,"Below 0.8",IF(tblRides[[#This Row],[supply_demand_ratio]]&lt;1,"Between 0.8-1.0",IF(tblRides[[#This Row],[supply_demand_ratio]]&lt;=1.2,"Between 1.0-1.2","Above 1.2")))</f>
        <v>Above 1.2</v>
      </c>
    </row>
    <row r="6967" spans="1:25" x14ac:dyDescent="0.3">
      <c r="A6967" t="s">
        <v>7022</v>
      </c>
      <c r="B6967" s="1">
        <v>46085.136111111111</v>
      </c>
      <c r="C6967" s="2">
        <v>46085</v>
      </c>
      <c r="D6967">
        <v>3</v>
      </c>
      <c r="E6967" t="s">
        <v>25</v>
      </c>
      <c r="F6967" t="s">
        <v>34</v>
      </c>
      <c r="G6967">
        <v>5.0999999999999996</v>
      </c>
      <c r="H6967">
        <v>128.04</v>
      </c>
      <c r="I6967">
        <v>128.27000000000001</v>
      </c>
      <c r="J6967">
        <v>1</v>
      </c>
      <c r="K6967">
        <v>5.4</v>
      </c>
      <c r="L6967">
        <v>4.2</v>
      </c>
      <c r="M6967">
        <v>144</v>
      </c>
      <c r="N6967" t="s">
        <v>27</v>
      </c>
      <c r="O6967">
        <v>1.1140000000000001</v>
      </c>
      <c r="P6967" t="s">
        <v>28</v>
      </c>
      <c r="Q6967" t="s">
        <v>29</v>
      </c>
      <c r="R6967">
        <v>4.84</v>
      </c>
      <c r="S6967">
        <v>0</v>
      </c>
      <c r="T6967">
        <v>0.23</v>
      </c>
      <c r="U6967">
        <v>-1.2</v>
      </c>
      <c r="V6967" t="s">
        <v>697</v>
      </c>
      <c r="W6967" t="s">
        <v>45</v>
      </c>
      <c r="X6967">
        <v>1</v>
      </c>
      <c r="Y6967" t="str">
        <f>IF(tblRides[[#This Row],[supply_demand_ratio]]&lt;0.8,"Below 0.8",IF(tblRides[[#This Row],[supply_demand_ratio]]&lt;1,"Between 0.8-1.0",IF(tblRides[[#This Row],[supply_demand_ratio]]&lt;=1.2,"Between 1.0-1.2","Above 1.2")))</f>
        <v>Between 1.0-1.2</v>
      </c>
    </row>
    <row r="6968" spans="1:25" x14ac:dyDescent="0.3">
      <c r="A6968" t="s">
        <v>7023</v>
      </c>
      <c r="B6968" s="1">
        <v>46085.144444444442</v>
      </c>
      <c r="C6968" s="2">
        <v>46085</v>
      </c>
      <c r="D6968">
        <v>3</v>
      </c>
      <c r="E6968" t="s">
        <v>36</v>
      </c>
      <c r="F6968" t="s">
        <v>26</v>
      </c>
      <c r="G6968">
        <v>0.8</v>
      </c>
      <c r="H6968">
        <v>50.57</v>
      </c>
      <c r="I6968">
        <v>51.32</v>
      </c>
      <c r="J6968">
        <v>1</v>
      </c>
      <c r="K6968">
        <v>4.9000000000000004</v>
      </c>
      <c r="L6968">
        <v>5.5</v>
      </c>
      <c r="M6968">
        <v>124</v>
      </c>
      <c r="N6968" t="s">
        <v>41</v>
      </c>
      <c r="O6968">
        <v>1.6160000000000001</v>
      </c>
      <c r="P6968" t="s">
        <v>28</v>
      </c>
      <c r="Q6968" t="s">
        <v>29</v>
      </c>
      <c r="R6968">
        <v>4.84</v>
      </c>
      <c r="S6968">
        <v>13</v>
      </c>
      <c r="T6968">
        <v>0.75</v>
      </c>
      <c r="U6968">
        <v>0.6</v>
      </c>
      <c r="V6968" t="s">
        <v>697</v>
      </c>
      <c r="W6968" t="s">
        <v>31</v>
      </c>
      <c r="X6968">
        <v>1</v>
      </c>
      <c r="Y6968" t="str">
        <f>IF(tblRides[[#This Row],[supply_demand_ratio]]&lt;0.8,"Below 0.8",IF(tblRides[[#This Row],[supply_demand_ratio]]&lt;1,"Between 0.8-1.0",IF(tblRides[[#This Row],[supply_demand_ratio]]&lt;=1.2,"Between 1.0-1.2","Above 1.2")))</f>
        <v>Above 1.2</v>
      </c>
    </row>
    <row r="6969" spans="1:25" x14ac:dyDescent="0.3">
      <c r="A6969" t="s">
        <v>7024</v>
      </c>
      <c r="B6969" s="1">
        <v>46085.157638888886</v>
      </c>
      <c r="C6969" s="2">
        <v>46085</v>
      </c>
      <c r="D6969">
        <v>3</v>
      </c>
      <c r="E6969" t="s">
        <v>25</v>
      </c>
      <c r="F6969" t="s">
        <v>34</v>
      </c>
      <c r="G6969">
        <v>6.2</v>
      </c>
      <c r="H6969">
        <v>139.61000000000001</v>
      </c>
      <c r="I6969">
        <v>144.15</v>
      </c>
      <c r="J6969">
        <v>1</v>
      </c>
      <c r="K6969">
        <v>5.2</v>
      </c>
      <c r="L6969">
        <v>3.9</v>
      </c>
      <c r="M6969">
        <v>95</v>
      </c>
      <c r="N6969" t="s">
        <v>27</v>
      </c>
      <c r="O6969">
        <v>0.82899999999999996</v>
      </c>
      <c r="P6969" t="s">
        <v>28</v>
      </c>
      <c r="Q6969" t="s">
        <v>29</v>
      </c>
      <c r="R6969">
        <v>4.76</v>
      </c>
      <c r="S6969">
        <v>0</v>
      </c>
      <c r="T6969">
        <v>4.54</v>
      </c>
      <c r="U6969">
        <v>-1.3</v>
      </c>
      <c r="V6969" t="s">
        <v>697</v>
      </c>
      <c r="W6969" t="s">
        <v>45</v>
      </c>
      <c r="X6969">
        <v>1</v>
      </c>
      <c r="Y6969" t="str">
        <f>IF(tblRides[[#This Row],[supply_demand_ratio]]&lt;0.8,"Below 0.8",IF(tblRides[[#This Row],[supply_demand_ratio]]&lt;1,"Between 0.8-1.0",IF(tblRides[[#This Row],[supply_demand_ratio]]&lt;=1.2,"Between 1.0-1.2","Above 1.2")))</f>
        <v>Between 0.8-1.0</v>
      </c>
    </row>
    <row r="6970" spans="1:25" x14ac:dyDescent="0.3">
      <c r="A6970" t="s">
        <v>7025</v>
      </c>
      <c r="B6970" s="1">
        <v>46085.171527777777</v>
      </c>
      <c r="C6970" s="2">
        <v>46085</v>
      </c>
      <c r="D6970">
        <v>4</v>
      </c>
      <c r="E6970" t="s">
        <v>33</v>
      </c>
      <c r="F6970" t="s">
        <v>26</v>
      </c>
      <c r="G6970">
        <v>7.3</v>
      </c>
      <c r="H6970">
        <v>156.44</v>
      </c>
      <c r="I6970">
        <v>156.24</v>
      </c>
      <c r="J6970">
        <v>1.1000000000000001</v>
      </c>
      <c r="K6970">
        <v>6.9</v>
      </c>
      <c r="L6970">
        <v>7.7</v>
      </c>
      <c r="M6970">
        <v>91</v>
      </c>
      <c r="N6970" t="s">
        <v>41</v>
      </c>
      <c r="O6970">
        <v>2.2000000000000002</v>
      </c>
      <c r="P6970" t="s">
        <v>28</v>
      </c>
      <c r="Q6970" t="s">
        <v>29</v>
      </c>
      <c r="R6970">
        <v>5</v>
      </c>
      <c r="S6970">
        <v>10</v>
      </c>
      <c r="T6970">
        <v>-0.2</v>
      </c>
      <c r="U6970">
        <v>0.8</v>
      </c>
      <c r="V6970" t="s">
        <v>697</v>
      </c>
      <c r="W6970" t="s">
        <v>45</v>
      </c>
      <c r="X6970">
        <v>1</v>
      </c>
      <c r="Y6970" t="str">
        <f>IF(tblRides[[#This Row],[supply_demand_ratio]]&lt;0.8,"Below 0.8",IF(tblRides[[#This Row],[supply_demand_ratio]]&lt;1,"Between 0.8-1.0",IF(tblRides[[#This Row],[supply_demand_ratio]]&lt;=1.2,"Between 1.0-1.2","Above 1.2")))</f>
        <v>Above 1.2</v>
      </c>
    </row>
    <row r="6971" spans="1:25" x14ac:dyDescent="0.3">
      <c r="A6971" t="s">
        <v>7026</v>
      </c>
      <c r="B6971" s="1">
        <v>46085.171527777777</v>
      </c>
      <c r="C6971" s="2">
        <v>46085</v>
      </c>
      <c r="D6971">
        <v>4</v>
      </c>
      <c r="E6971" t="s">
        <v>43</v>
      </c>
      <c r="F6971" t="s">
        <v>34</v>
      </c>
      <c r="G6971">
        <v>7.1</v>
      </c>
      <c r="H6971">
        <v>152.41</v>
      </c>
      <c r="I6971">
        <v>143.30000000000001</v>
      </c>
      <c r="J6971">
        <v>1</v>
      </c>
      <c r="K6971">
        <v>2.8</v>
      </c>
      <c r="L6971">
        <v>3.7</v>
      </c>
      <c r="M6971">
        <v>78</v>
      </c>
      <c r="N6971" t="s">
        <v>41</v>
      </c>
      <c r="O6971">
        <v>2.2000000000000002</v>
      </c>
      <c r="P6971" t="s">
        <v>28</v>
      </c>
      <c r="Q6971" t="s">
        <v>29</v>
      </c>
      <c r="R6971">
        <v>4.7300000000000004</v>
      </c>
      <c r="S6971">
        <v>0</v>
      </c>
      <c r="T6971">
        <v>-9.11</v>
      </c>
      <c r="U6971">
        <v>0.9</v>
      </c>
      <c r="V6971" t="s">
        <v>697</v>
      </c>
      <c r="W6971" t="s">
        <v>31</v>
      </c>
      <c r="X6971">
        <v>1</v>
      </c>
      <c r="Y6971" t="str">
        <f>IF(tblRides[[#This Row],[supply_demand_ratio]]&lt;0.8,"Below 0.8",IF(tblRides[[#This Row],[supply_demand_ratio]]&lt;1,"Between 0.8-1.0",IF(tblRides[[#This Row],[supply_demand_ratio]]&lt;=1.2,"Between 1.0-1.2","Above 1.2")))</f>
        <v>Above 1.2</v>
      </c>
    </row>
    <row r="6972" spans="1:25" x14ac:dyDescent="0.3">
      <c r="A6972" t="s">
        <v>7027</v>
      </c>
      <c r="B6972" s="1">
        <v>46085.178472222222</v>
      </c>
      <c r="C6972" s="2">
        <v>46085</v>
      </c>
      <c r="D6972">
        <v>4</v>
      </c>
      <c r="E6972" t="s">
        <v>36</v>
      </c>
      <c r="F6972" t="s">
        <v>26</v>
      </c>
      <c r="G6972">
        <v>5.0999999999999996</v>
      </c>
      <c r="H6972">
        <v>128.04</v>
      </c>
      <c r="I6972">
        <v>128.47999999999999</v>
      </c>
      <c r="J6972">
        <v>1</v>
      </c>
      <c r="K6972">
        <v>5.0999999999999996</v>
      </c>
      <c r="L6972">
        <v>6.9</v>
      </c>
      <c r="M6972">
        <v>122</v>
      </c>
      <c r="N6972" t="s">
        <v>27</v>
      </c>
      <c r="O6972">
        <v>1.224</v>
      </c>
      <c r="P6972" t="s">
        <v>28</v>
      </c>
      <c r="Q6972" t="s">
        <v>29</v>
      </c>
      <c r="R6972">
        <v>4.71</v>
      </c>
      <c r="S6972">
        <v>3</v>
      </c>
      <c r="T6972">
        <v>0.44</v>
      </c>
      <c r="U6972">
        <v>1.8</v>
      </c>
      <c r="V6972" t="s">
        <v>697</v>
      </c>
      <c r="W6972" t="s">
        <v>45</v>
      </c>
      <c r="X6972">
        <v>1</v>
      </c>
      <c r="Y6972" t="str">
        <f>IF(tblRides[[#This Row],[supply_demand_ratio]]&lt;0.8,"Below 0.8",IF(tblRides[[#This Row],[supply_demand_ratio]]&lt;1,"Between 0.8-1.0",IF(tblRides[[#This Row],[supply_demand_ratio]]&lt;=1.2,"Between 1.0-1.2","Above 1.2")))</f>
        <v>Above 1.2</v>
      </c>
    </row>
    <row r="6973" spans="1:25" x14ac:dyDescent="0.3">
      <c r="A6973" t="s">
        <v>7028</v>
      </c>
      <c r="B6973" s="1">
        <v>46085.197916666664</v>
      </c>
      <c r="C6973" s="2">
        <v>46085</v>
      </c>
      <c r="D6973">
        <v>4</v>
      </c>
      <c r="E6973" t="s">
        <v>25</v>
      </c>
      <c r="F6973" t="s">
        <v>34</v>
      </c>
      <c r="G6973">
        <v>2.2999999999999998</v>
      </c>
      <c r="H6973">
        <v>74.44</v>
      </c>
      <c r="I6973">
        <v>71.56</v>
      </c>
      <c r="J6973">
        <v>1</v>
      </c>
      <c r="K6973">
        <v>2.9</v>
      </c>
      <c r="L6973">
        <v>5</v>
      </c>
      <c r="M6973">
        <v>102</v>
      </c>
      <c r="N6973" t="s">
        <v>41</v>
      </c>
      <c r="O6973">
        <v>0.98899999999999999</v>
      </c>
      <c r="P6973" t="s">
        <v>28</v>
      </c>
      <c r="Q6973" t="s">
        <v>29</v>
      </c>
      <c r="R6973">
        <v>4.9000000000000004</v>
      </c>
      <c r="S6973">
        <v>0</v>
      </c>
      <c r="T6973">
        <v>-2.88</v>
      </c>
      <c r="U6973">
        <v>2.1</v>
      </c>
      <c r="V6973" t="s">
        <v>697</v>
      </c>
      <c r="W6973" t="s">
        <v>31</v>
      </c>
      <c r="X6973">
        <v>1</v>
      </c>
      <c r="Y6973" t="str">
        <f>IF(tblRides[[#This Row],[supply_demand_ratio]]&lt;0.8,"Below 0.8",IF(tblRides[[#This Row],[supply_demand_ratio]]&lt;1,"Between 0.8-1.0",IF(tblRides[[#This Row],[supply_demand_ratio]]&lt;=1.2,"Between 1.0-1.2","Above 1.2")))</f>
        <v>Between 0.8-1.0</v>
      </c>
    </row>
    <row r="6974" spans="1:25" x14ac:dyDescent="0.3">
      <c r="A6974" t="s">
        <v>7029</v>
      </c>
      <c r="B6974" s="1">
        <v>46085.201388888891</v>
      </c>
      <c r="C6974" s="2">
        <v>46085</v>
      </c>
      <c r="D6974">
        <v>4</v>
      </c>
      <c r="E6974" t="s">
        <v>62</v>
      </c>
      <c r="F6974" t="s">
        <v>26</v>
      </c>
      <c r="G6974">
        <v>1.6</v>
      </c>
      <c r="H6974">
        <v>58.66</v>
      </c>
      <c r="I6974">
        <v>58.94</v>
      </c>
      <c r="J6974">
        <v>1</v>
      </c>
      <c r="K6974">
        <v>10.199999999999999</v>
      </c>
      <c r="L6974">
        <v>12.1</v>
      </c>
      <c r="M6974">
        <v>69</v>
      </c>
      <c r="N6974" t="s">
        <v>41</v>
      </c>
      <c r="O6974">
        <v>1.7829999999999999</v>
      </c>
      <c r="P6974" t="s">
        <v>28</v>
      </c>
      <c r="Q6974" t="s">
        <v>29</v>
      </c>
      <c r="R6974">
        <v>4.76</v>
      </c>
      <c r="S6974">
        <v>7</v>
      </c>
      <c r="T6974">
        <v>0.28000000000000003</v>
      </c>
      <c r="U6974">
        <v>1.9</v>
      </c>
      <c r="V6974" t="s">
        <v>697</v>
      </c>
      <c r="W6974" t="s">
        <v>77</v>
      </c>
      <c r="X6974">
        <v>1</v>
      </c>
      <c r="Y6974" t="str">
        <f>IF(tblRides[[#This Row],[supply_demand_ratio]]&lt;0.8,"Below 0.8",IF(tblRides[[#This Row],[supply_demand_ratio]]&lt;1,"Between 0.8-1.0",IF(tblRides[[#This Row],[supply_demand_ratio]]&lt;=1.2,"Between 1.0-1.2","Above 1.2")))</f>
        <v>Above 1.2</v>
      </c>
    </row>
    <row r="6975" spans="1:25" x14ac:dyDescent="0.3">
      <c r="A6975" t="s">
        <v>7030</v>
      </c>
      <c r="B6975" s="1">
        <v>46085.239583333336</v>
      </c>
      <c r="C6975" s="2">
        <v>46085</v>
      </c>
      <c r="D6975">
        <v>5</v>
      </c>
      <c r="E6975" t="s">
        <v>43</v>
      </c>
      <c r="F6975" t="s">
        <v>34</v>
      </c>
      <c r="G6975">
        <v>4.0999999999999996</v>
      </c>
      <c r="H6975">
        <v>104.53</v>
      </c>
      <c r="I6975">
        <v>105.17</v>
      </c>
      <c r="J6975">
        <v>1</v>
      </c>
      <c r="K6975">
        <v>2.7</v>
      </c>
      <c r="L6975">
        <v>1</v>
      </c>
      <c r="M6975">
        <v>63</v>
      </c>
      <c r="N6975" t="s">
        <v>41</v>
      </c>
      <c r="O6975">
        <v>2.2000000000000002</v>
      </c>
      <c r="P6975" t="s">
        <v>28</v>
      </c>
      <c r="Q6975" t="s">
        <v>29</v>
      </c>
      <c r="R6975">
        <v>5</v>
      </c>
      <c r="S6975">
        <v>0</v>
      </c>
      <c r="T6975">
        <v>0.64</v>
      </c>
      <c r="U6975">
        <v>-1.7</v>
      </c>
      <c r="V6975" t="s">
        <v>697</v>
      </c>
      <c r="W6975" t="s">
        <v>31</v>
      </c>
      <c r="X6975">
        <v>1</v>
      </c>
      <c r="Y6975" t="str">
        <f>IF(tblRides[[#This Row],[supply_demand_ratio]]&lt;0.8,"Below 0.8",IF(tblRides[[#This Row],[supply_demand_ratio]]&lt;1,"Between 0.8-1.0",IF(tblRides[[#This Row],[supply_demand_ratio]]&lt;=1.2,"Between 1.0-1.2","Above 1.2")))</f>
        <v>Above 1.2</v>
      </c>
    </row>
    <row r="6976" spans="1:25" x14ac:dyDescent="0.3">
      <c r="A6976" t="s">
        <v>7031</v>
      </c>
      <c r="B6976" s="1">
        <v>46085.24722222222</v>
      </c>
      <c r="C6976" s="2">
        <v>46085</v>
      </c>
      <c r="D6976">
        <v>5</v>
      </c>
      <c r="E6976" t="s">
        <v>25</v>
      </c>
      <c r="F6976" t="s">
        <v>26</v>
      </c>
      <c r="G6976">
        <v>9.4</v>
      </c>
      <c r="H6976">
        <v>182.17</v>
      </c>
      <c r="I6976">
        <v>190.42</v>
      </c>
      <c r="J6976">
        <v>1</v>
      </c>
      <c r="K6976">
        <v>8.6</v>
      </c>
      <c r="L6976">
        <v>7.3</v>
      </c>
      <c r="M6976">
        <v>139</v>
      </c>
      <c r="N6976" t="s">
        <v>41</v>
      </c>
      <c r="O6976">
        <v>1.42</v>
      </c>
      <c r="P6976" t="s">
        <v>28</v>
      </c>
      <c r="Q6976" t="s">
        <v>29</v>
      </c>
      <c r="R6976">
        <v>5</v>
      </c>
      <c r="S6976">
        <v>5</v>
      </c>
      <c r="T6976">
        <v>8.25</v>
      </c>
      <c r="U6976">
        <v>-1.3</v>
      </c>
      <c r="V6976" t="s">
        <v>697</v>
      </c>
      <c r="W6976" t="s">
        <v>45</v>
      </c>
      <c r="X6976">
        <v>1</v>
      </c>
      <c r="Y6976" t="str">
        <f>IF(tblRides[[#This Row],[supply_demand_ratio]]&lt;0.8,"Below 0.8",IF(tblRides[[#This Row],[supply_demand_ratio]]&lt;1,"Between 0.8-1.0",IF(tblRides[[#This Row],[supply_demand_ratio]]&lt;=1.2,"Between 1.0-1.2","Above 1.2")))</f>
        <v>Above 1.2</v>
      </c>
    </row>
    <row r="6977" spans="1:25" x14ac:dyDescent="0.3">
      <c r="A6977" t="s">
        <v>7032</v>
      </c>
      <c r="B6977" s="1">
        <v>46085.25</v>
      </c>
      <c r="C6977" s="2">
        <v>46085</v>
      </c>
      <c r="D6977">
        <v>6</v>
      </c>
      <c r="E6977" t="s">
        <v>25</v>
      </c>
      <c r="F6977" t="s">
        <v>26</v>
      </c>
      <c r="G6977">
        <v>3.4</v>
      </c>
      <c r="H6977">
        <v>98.19</v>
      </c>
      <c r="I6977">
        <v>98.29</v>
      </c>
      <c r="J6977">
        <v>1.1000000000000001</v>
      </c>
      <c r="K6977">
        <v>4.3</v>
      </c>
      <c r="L6977">
        <v>2.2000000000000002</v>
      </c>
      <c r="M6977">
        <v>116</v>
      </c>
      <c r="N6977" t="s">
        <v>27</v>
      </c>
      <c r="O6977">
        <v>0.94899999999999995</v>
      </c>
      <c r="P6977" t="s">
        <v>28</v>
      </c>
      <c r="Q6977" t="s">
        <v>29</v>
      </c>
      <c r="R6977">
        <v>4.53</v>
      </c>
      <c r="S6977">
        <v>3</v>
      </c>
      <c r="T6977">
        <v>0.1</v>
      </c>
      <c r="U6977">
        <v>-2.1</v>
      </c>
      <c r="V6977" t="s">
        <v>697</v>
      </c>
      <c r="W6977" t="s">
        <v>31</v>
      </c>
      <c r="X6977">
        <v>1</v>
      </c>
      <c r="Y6977" t="str">
        <f>IF(tblRides[[#This Row],[supply_demand_ratio]]&lt;0.8,"Below 0.8",IF(tblRides[[#This Row],[supply_demand_ratio]]&lt;1,"Between 0.8-1.0",IF(tblRides[[#This Row],[supply_demand_ratio]]&lt;=1.2,"Between 1.0-1.2","Above 1.2")))</f>
        <v>Between 0.8-1.0</v>
      </c>
    </row>
    <row r="6978" spans="1:25" x14ac:dyDescent="0.3">
      <c r="A6978" t="s">
        <v>7033</v>
      </c>
      <c r="B6978" s="1">
        <v>46085.256944444445</v>
      </c>
      <c r="C6978" s="2">
        <v>46085</v>
      </c>
      <c r="D6978">
        <v>6</v>
      </c>
      <c r="E6978" t="s">
        <v>25</v>
      </c>
      <c r="F6978" t="s">
        <v>34</v>
      </c>
      <c r="G6978">
        <v>30.8</v>
      </c>
      <c r="H6978">
        <v>576.39</v>
      </c>
      <c r="I6978">
        <v>572.22</v>
      </c>
      <c r="J6978">
        <v>1</v>
      </c>
      <c r="K6978">
        <v>3.2</v>
      </c>
      <c r="L6978">
        <v>6.1</v>
      </c>
      <c r="M6978">
        <v>144</v>
      </c>
      <c r="N6978" t="s">
        <v>27</v>
      </c>
      <c r="O6978">
        <v>1.181</v>
      </c>
      <c r="P6978" t="s">
        <v>28</v>
      </c>
      <c r="Q6978" t="s">
        <v>29</v>
      </c>
      <c r="R6978">
        <v>4.88</v>
      </c>
      <c r="S6978">
        <v>0</v>
      </c>
      <c r="T6978">
        <v>-4.17</v>
      </c>
      <c r="U6978">
        <v>2.9</v>
      </c>
      <c r="V6978" t="s">
        <v>697</v>
      </c>
      <c r="W6978" t="s">
        <v>31</v>
      </c>
      <c r="X6978">
        <v>1</v>
      </c>
      <c r="Y6978" t="str">
        <f>IF(tblRides[[#This Row],[supply_demand_ratio]]&lt;0.8,"Below 0.8",IF(tblRides[[#This Row],[supply_demand_ratio]]&lt;1,"Between 0.8-1.0",IF(tblRides[[#This Row],[supply_demand_ratio]]&lt;=1.2,"Between 1.0-1.2","Above 1.2")))</f>
        <v>Between 1.0-1.2</v>
      </c>
    </row>
    <row r="6979" spans="1:25" x14ac:dyDescent="0.3">
      <c r="A6979" t="s">
        <v>7034</v>
      </c>
      <c r="B6979" s="1">
        <v>46085.265972222223</v>
      </c>
      <c r="C6979" s="2">
        <v>46085</v>
      </c>
      <c r="D6979">
        <v>6</v>
      </c>
      <c r="E6979" t="s">
        <v>43</v>
      </c>
      <c r="F6979" t="s">
        <v>34</v>
      </c>
      <c r="G6979">
        <v>10.6</v>
      </c>
      <c r="H6979">
        <v>174.02</v>
      </c>
      <c r="I6979">
        <v>170.3</v>
      </c>
      <c r="J6979">
        <v>1</v>
      </c>
      <c r="K6979">
        <v>4.3</v>
      </c>
      <c r="L6979">
        <v>1</v>
      </c>
      <c r="M6979">
        <v>61</v>
      </c>
      <c r="N6979" t="s">
        <v>41</v>
      </c>
      <c r="O6979">
        <v>1.3819999999999999</v>
      </c>
      <c r="P6979" t="s">
        <v>28</v>
      </c>
      <c r="Q6979" t="s">
        <v>29</v>
      </c>
      <c r="R6979">
        <v>4.7300000000000004</v>
      </c>
      <c r="S6979">
        <v>0</v>
      </c>
      <c r="T6979">
        <v>-3.72</v>
      </c>
      <c r="U6979">
        <v>-3.3</v>
      </c>
      <c r="V6979" t="s">
        <v>697</v>
      </c>
      <c r="W6979" t="s">
        <v>31</v>
      </c>
      <c r="X6979">
        <v>1</v>
      </c>
      <c r="Y6979" t="str">
        <f>IF(tblRides[[#This Row],[supply_demand_ratio]]&lt;0.8,"Below 0.8",IF(tblRides[[#This Row],[supply_demand_ratio]]&lt;1,"Between 0.8-1.0",IF(tblRides[[#This Row],[supply_demand_ratio]]&lt;=1.2,"Between 1.0-1.2","Above 1.2")))</f>
        <v>Above 1.2</v>
      </c>
    </row>
    <row r="6980" spans="1:25" x14ac:dyDescent="0.3">
      <c r="A6980" t="s">
        <v>7035</v>
      </c>
      <c r="B6980" s="1">
        <v>46085.268750000003</v>
      </c>
      <c r="C6980" s="2">
        <v>46085</v>
      </c>
      <c r="D6980">
        <v>6</v>
      </c>
      <c r="E6980" t="s">
        <v>25</v>
      </c>
      <c r="F6980" t="s">
        <v>34</v>
      </c>
      <c r="G6980">
        <v>4.4000000000000004</v>
      </c>
      <c r="H6980">
        <v>127.86</v>
      </c>
      <c r="I6980">
        <v>128.72999999999999</v>
      </c>
      <c r="J6980">
        <v>1.1000000000000001</v>
      </c>
      <c r="K6980">
        <v>2.1</v>
      </c>
      <c r="L6980">
        <v>6.9</v>
      </c>
      <c r="M6980">
        <v>123</v>
      </c>
      <c r="N6980" t="s">
        <v>27</v>
      </c>
      <c r="O6980">
        <v>1.04</v>
      </c>
      <c r="P6980" t="s">
        <v>28</v>
      </c>
      <c r="Q6980" t="s">
        <v>29</v>
      </c>
      <c r="R6980">
        <v>4.79</v>
      </c>
      <c r="S6980">
        <v>0</v>
      </c>
      <c r="T6980">
        <v>0.87</v>
      </c>
      <c r="U6980">
        <v>4.8</v>
      </c>
      <c r="V6980" t="s">
        <v>697</v>
      </c>
      <c r="W6980" t="s">
        <v>31</v>
      </c>
      <c r="X6980">
        <v>1</v>
      </c>
      <c r="Y6980" t="str">
        <f>IF(tblRides[[#This Row],[supply_demand_ratio]]&lt;0.8,"Below 0.8",IF(tblRides[[#This Row],[supply_demand_ratio]]&lt;1,"Between 0.8-1.0",IF(tblRides[[#This Row],[supply_demand_ratio]]&lt;=1.2,"Between 1.0-1.2","Above 1.2")))</f>
        <v>Between 1.0-1.2</v>
      </c>
    </row>
    <row r="6981" spans="1:25" x14ac:dyDescent="0.3">
      <c r="A6981" t="s">
        <v>7036</v>
      </c>
      <c r="B6981" s="1">
        <v>46085.269444444442</v>
      </c>
      <c r="C6981" s="2">
        <v>46085</v>
      </c>
      <c r="D6981">
        <v>6</v>
      </c>
      <c r="E6981" t="s">
        <v>62</v>
      </c>
      <c r="F6981" t="s">
        <v>34</v>
      </c>
      <c r="G6981">
        <v>4</v>
      </c>
      <c r="H6981">
        <v>87.03</v>
      </c>
      <c r="I6981">
        <v>90.49</v>
      </c>
      <c r="J6981">
        <v>1</v>
      </c>
      <c r="K6981">
        <v>2.5</v>
      </c>
      <c r="L6981">
        <v>5.3</v>
      </c>
      <c r="M6981">
        <v>68</v>
      </c>
      <c r="N6981" t="s">
        <v>41</v>
      </c>
      <c r="O6981">
        <v>2.2000000000000002</v>
      </c>
      <c r="P6981" t="s">
        <v>28</v>
      </c>
      <c r="Q6981" t="s">
        <v>29</v>
      </c>
      <c r="R6981">
        <v>4.95</v>
      </c>
      <c r="S6981">
        <v>0</v>
      </c>
      <c r="T6981">
        <v>3.46</v>
      </c>
      <c r="U6981">
        <v>2.8</v>
      </c>
      <c r="V6981" t="s">
        <v>697</v>
      </c>
      <c r="W6981" t="s">
        <v>31</v>
      </c>
      <c r="X6981">
        <v>1</v>
      </c>
      <c r="Y6981" t="str">
        <f>IF(tblRides[[#This Row],[supply_demand_ratio]]&lt;0.8,"Below 0.8",IF(tblRides[[#This Row],[supply_demand_ratio]]&lt;1,"Between 0.8-1.0",IF(tblRides[[#This Row],[supply_demand_ratio]]&lt;=1.2,"Between 1.0-1.2","Above 1.2")))</f>
        <v>Above 1.2</v>
      </c>
    </row>
    <row r="6982" spans="1:25" x14ac:dyDescent="0.3">
      <c r="A6982" t="s">
        <v>7037</v>
      </c>
      <c r="B6982" s="1">
        <v>46085.275694444441</v>
      </c>
      <c r="C6982" s="2">
        <v>46085</v>
      </c>
      <c r="D6982">
        <v>6</v>
      </c>
      <c r="E6982" t="s">
        <v>33</v>
      </c>
      <c r="F6982" t="s">
        <v>26</v>
      </c>
      <c r="G6982">
        <v>4.7</v>
      </c>
      <c r="H6982">
        <v>113.9</v>
      </c>
      <c r="I6982">
        <v>109.49</v>
      </c>
      <c r="J6982">
        <v>1</v>
      </c>
      <c r="K6982">
        <v>7.9</v>
      </c>
      <c r="L6982">
        <v>9.5</v>
      </c>
      <c r="M6982">
        <v>94</v>
      </c>
      <c r="N6982" t="s">
        <v>41</v>
      </c>
      <c r="O6982">
        <v>1.4630000000000001</v>
      </c>
      <c r="P6982" t="s">
        <v>28</v>
      </c>
      <c r="Q6982" t="s">
        <v>29</v>
      </c>
      <c r="R6982">
        <v>4.67</v>
      </c>
      <c r="S6982">
        <v>7</v>
      </c>
      <c r="T6982">
        <v>-4.41</v>
      </c>
      <c r="U6982">
        <v>1.6</v>
      </c>
      <c r="V6982" t="s">
        <v>697</v>
      </c>
      <c r="W6982" t="s">
        <v>45</v>
      </c>
      <c r="X6982">
        <v>1</v>
      </c>
      <c r="Y6982" t="str">
        <f>IF(tblRides[[#This Row],[supply_demand_ratio]]&lt;0.8,"Below 0.8",IF(tblRides[[#This Row],[supply_demand_ratio]]&lt;1,"Between 0.8-1.0",IF(tblRides[[#This Row],[supply_demand_ratio]]&lt;=1.2,"Between 1.0-1.2","Above 1.2")))</f>
        <v>Above 1.2</v>
      </c>
    </row>
    <row r="6983" spans="1:25" x14ac:dyDescent="0.3">
      <c r="A6983" t="s">
        <v>7038</v>
      </c>
      <c r="B6983" s="1">
        <v>46085.277777777781</v>
      </c>
      <c r="C6983" s="2">
        <v>46085</v>
      </c>
      <c r="D6983">
        <v>6</v>
      </c>
      <c r="E6983" t="s">
        <v>25</v>
      </c>
      <c r="F6983" t="s">
        <v>26</v>
      </c>
      <c r="G6983">
        <v>5.7</v>
      </c>
      <c r="H6983">
        <v>135.66999999999999</v>
      </c>
      <c r="I6983">
        <v>138.24</v>
      </c>
      <c r="J6983">
        <v>1.1000000000000001</v>
      </c>
      <c r="K6983">
        <v>6.6</v>
      </c>
      <c r="L6983">
        <v>4.4000000000000004</v>
      </c>
      <c r="M6983">
        <v>135</v>
      </c>
      <c r="N6983" t="s">
        <v>72</v>
      </c>
      <c r="O6983">
        <v>0.88700000000000001</v>
      </c>
      <c r="P6983" t="s">
        <v>28</v>
      </c>
      <c r="Q6983" t="s">
        <v>29</v>
      </c>
      <c r="R6983">
        <v>4.5599999999999996</v>
      </c>
      <c r="S6983">
        <v>4</v>
      </c>
      <c r="T6983">
        <v>2.57</v>
      </c>
      <c r="U6983">
        <v>-2.2000000000000002</v>
      </c>
      <c r="V6983" t="s">
        <v>697</v>
      </c>
      <c r="W6983" t="s">
        <v>45</v>
      </c>
      <c r="X6983">
        <v>1</v>
      </c>
      <c r="Y6983" t="str">
        <f>IF(tblRides[[#This Row],[supply_demand_ratio]]&lt;0.8,"Below 0.8",IF(tblRides[[#This Row],[supply_demand_ratio]]&lt;1,"Between 0.8-1.0",IF(tblRides[[#This Row],[supply_demand_ratio]]&lt;=1.2,"Between 1.0-1.2","Above 1.2")))</f>
        <v>Between 0.8-1.0</v>
      </c>
    </row>
    <row r="6984" spans="1:25" x14ac:dyDescent="0.3">
      <c r="A6984" t="s">
        <v>7039</v>
      </c>
      <c r="B6984" s="1">
        <v>46085.27847222222</v>
      </c>
      <c r="C6984" s="2">
        <v>46085</v>
      </c>
      <c r="D6984">
        <v>6</v>
      </c>
      <c r="E6984" t="s">
        <v>43</v>
      </c>
      <c r="F6984" t="s">
        <v>26</v>
      </c>
      <c r="G6984">
        <v>2</v>
      </c>
      <c r="H6984">
        <v>83.75</v>
      </c>
      <c r="I6984">
        <v>82.52</v>
      </c>
      <c r="J6984">
        <v>1.2</v>
      </c>
      <c r="K6984">
        <v>6.4</v>
      </c>
      <c r="L6984">
        <v>7.2</v>
      </c>
      <c r="M6984">
        <v>75</v>
      </c>
      <c r="N6984" t="s">
        <v>41</v>
      </c>
      <c r="O6984">
        <v>2.2000000000000002</v>
      </c>
      <c r="P6984" t="s">
        <v>28</v>
      </c>
      <c r="Q6984" t="s">
        <v>29</v>
      </c>
      <c r="R6984">
        <v>4.5999999999999996</v>
      </c>
      <c r="S6984">
        <v>12</v>
      </c>
      <c r="T6984">
        <v>-1.23</v>
      </c>
      <c r="U6984">
        <v>0.8</v>
      </c>
      <c r="V6984" t="s">
        <v>697</v>
      </c>
      <c r="W6984" t="s">
        <v>45</v>
      </c>
      <c r="X6984">
        <v>1</v>
      </c>
      <c r="Y6984" t="str">
        <f>IF(tblRides[[#This Row],[supply_demand_ratio]]&lt;0.8,"Below 0.8",IF(tblRides[[#This Row],[supply_demand_ratio]]&lt;1,"Between 0.8-1.0",IF(tblRides[[#This Row],[supply_demand_ratio]]&lt;=1.2,"Between 1.0-1.2","Above 1.2")))</f>
        <v>Above 1.2</v>
      </c>
    </row>
    <row r="6985" spans="1:25" x14ac:dyDescent="0.3">
      <c r="A6985" t="s">
        <v>7040</v>
      </c>
      <c r="B6985" s="1">
        <v>46085.279166666667</v>
      </c>
      <c r="C6985" s="2">
        <v>46085</v>
      </c>
      <c r="D6985">
        <v>6</v>
      </c>
      <c r="E6985" t="s">
        <v>25</v>
      </c>
      <c r="F6985" t="s">
        <v>26</v>
      </c>
      <c r="G6985">
        <v>3.7</v>
      </c>
      <c r="H6985">
        <v>100.5</v>
      </c>
      <c r="I6985">
        <v>99.75</v>
      </c>
      <c r="J6985">
        <v>1</v>
      </c>
      <c r="K6985">
        <v>3.4</v>
      </c>
      <c r="L6985">
        <v>1</v>
      </c>
      <c r="M6985">
        <v>132</v>
      </c>
      <c r="N6985" t="s">
        <v>41</v>
      </c>
      <c r="O6985">
        <v>1.4330000000000001</v>
      </c>
      <c r="P6985" t="s">
        <v>28</v>
      </c>
      <c r="Q6985" t="s">
        <v>29</v>
      </c>
      <c r="R6985">
        <v>4.6900000000000004</v>
      </c>
      <c r="S6985">
        <v>8</v>
      </c>
      <c r="T6985">
        <v>-0.75</v>
      </c>
      <c r="U6985">
        <v>-2.4</v>
      </c>
      <c r="V6985" t="s">
        <v>697</v>
      </c>
      <c r="W6985" t="s">
        <v>31</v>
      </c>
      <c r="X6985">
        <v>1</v>
      </c>
      <c r="Y6985" t="str">
        <f>IF(tblRides[[#This Row],[supply_demand_ratio]]&lt;0.8,"Below 0.8",IF(tblRides[[#This Row],[supply_demand_ratio]]&lt;1,"Between 0.8-1.0",IF(tblRides[[#This Row],[supply_demand_ratio]]&lt;=1.2,"Between 1.0-1.2","Above 1.2")))</f>
        <v>Above 1.2</v>
      </c>
    </row>
    <row r="6986" spans="1:25" x14ac:dyDescent="0.3">
      <c r="A6986" t="s">
        <v>7041</v>
      </c>
      <c r="B6986" s="1">
        <v>46085.293055555558</v>
      </c>
      <c r="C6986" s="2">
        <v>46085</v>
      </c>
      <c r="D6986">
        <v>7</v>
      </c>
      <c r="E6986" t="s">
        <v>25</v>
      </c>
      <c r="F6986" t="s">
        <v>34</v>
      </c>
      <c r="G6986">
        <v>14.7</v>
      </c>
      <c r="H6986">
        <v>271.63</v>
      </c>
      <c r="J6986">
        <v>1.1000000000000001</v>
      </c>
      <c r="K6986">
        <v>7.6</v>
      </c>
      <c r="L6986">
        <v>11.2</v>
      </c>
      <c r="M6986">
        <v>111</v>
      </c>
      <c r="N6986" t="s">
        <v>27</v>
      </c>
      <c r="O6986">
        <v>0.81</v>
      </c>
      <c r="P6986" t="s">
        <v>37</v>
      </c>
      <c r="Q6986" t="s">
        <v>38</v>
      </c>
      <c r="R6986">
        <v>4.32</v>
      </c>
      <c r="S6986">
        <v>0</v>
      </c>
      <c r="U6986">
        <v>3.6</v>
      </c>
      <c r="V6986" t="s">
        <v>697</v>
      </c>
      <c r="W6986" t="s">
        <v>45</v>
      </c>
      <c r="X6986">
        <v>0</v>
      </c>
      <c r="Y6986" t="str">
        <f>IF(tblRides[[#This Row],[supply_demand_ratio]]&lt;0.8,"Below 0.8",IF(tblRides[[#This Row],[supply_demand_ratio]]&lt;1,"Between 0.8-1.0",IF(tblRides[[#This Row],[supply_demand_ratio]]&lt;=1.2,"Between 1.0-1.2","Above 1.2")))</f>
        <v>Between 0.8-1.0</v>
      </c>
    </row>
    <row r="6987" spans="1:25" x14ac:dyDescent="0.3">
      <c r="A6987" t="s">
        <v>7042</v>
      </c>
      <c r="B6987" s="1">
        <v>46085.332638888889</v>
      </c>
      <c r="C6987" s="2">
        <v>46085</v>
      </c>
      <c r="D6987">
        <v>7</v>
      </c>
      <c r="E6987" t="s">
        <v>43</v>
      </c>
      <c r="F6987" t="s">
        <v>34</v>
      </c>
      <c r="G6987">
        <v>8</v>
      </c>
      <c r="H6987">
        <v>167.26</v>
      </c>
      <c r="I6987">
        <v>161.22999999999999</v>
      </c>
      <c r="J6987">
        <v>1.1000000000000001</v>
      </c>
      <c r="K6987">
        <v>5.0999999999999996</v>
      </c>
      <c r="L6987">
        <v>6.1</v>
      </c>
      <c r="M6987">
        <v>62</v>
      </c>
      <c r="N6987" t="s">
        <v>41</v>
      </c>
      <c r="O6987">
        <v>1.8080000000000001</v>
      </c>
      <c r="P6987" t="s">
        <v>28</v>
      </c>
      <c r="Q6987" t="s">
        <v>29</v>
      </c>
      <c r="R6987">
        <v>4.6500000000000004</v>
      </c>
      <c r="S6987">
        <v>0</v>
      </c>
      <c r="T6987">
        <v>-6.03</v>
      </c>
      <c r="U6987">
        <v>1</v>
      </c>
      <c r="V6987" t="s">
        <v>697</v>
      </c>
      <c r="W6987" t="s">
        <v>45</v>
      </c>
      <c r="X6987">
        <v>1</v>
      </c>
      <c r="Y6987" t="str">
        <f>IF(tblRides[[#This Row],[supply_demand_ratio]]&lt;0.8,"Below 0.8",IF(tblRides[[#This Row],[supply_demand_ratio]]&lt;1,"Between 0.8-1.0",IF(tblRides[[#This Row],[supply_demand_ratio]]&lt;=1.2,"Between 1.0-1.2","Above 1.2")))</f>
        <v>Above 1.2</v>
      </c>
    </row>
    <row r="6988" spans="1:25" x14ac:dyDescent="0.3">
      <c r="A6988" t="s">
        <v>7043</v>
      </c>
      <c r="B6988" s="1">
        <v>46085.349305555559</v>
      </c>
      <c r="C6988" s="2">
        <v>46085</v>
      </c>
      <c r="D6988">
        <v>8</v>
      </c>
      <c r="E6988" t="s">
        <v>25</v>
      </c>
      <c r="F6988" t="s">
        <v>34</v>
      </c>
      <c r="G6988">
        <v>4.7</v>
      </c>
      <c r="H6988">
        <v>153.74</v>
      </c>
      <c r="J6988">
        <v>1.3</v>
      </c>
      <c r="K6988">
        <v>6.4</v>
      </c>
      <c r="L6988">
        <v>12.3</v>
      </c>
      <c r="M6988">
        <v>111</v>
      </c>
      <c r="N6988" t="s">
        <v>72</v>
      </c>
      <c r="O6988">
        <v>0.65800000000000003</v>
      </c>
      <c r="P6988" t="s">
        <v>58</v>
      </c>
      <c r="Q6988" t="s">
        <v>59</v>
      </c>
      <c r="R6988">
        <v>4.72</v>
      </c>
      <c r="S6988">
        <v>0</v>
      </c>
      <c r="U6988">
        <v>5.9</v>
      </c>
      <c r="V6988" t="s">
        <v>697</v>
      </c>
      <c r="W6988" t="s">
        <v>45</v>
      </c>
      <c r="X6988">
        <v>0</v>
      </c>
      <c r="Y6988" t="str">
        <f>IF(tblRides[[#This Row],[supply_demand_ratio]]&lt;0.8,"Below 0.8",IF(tblRides[[#This Row],[supply_demand_ratio]]&lt;1,"Between 0.8-1.0",IF(tblRides[[#This Row],[supply_demand_ratio]]&lt;=1.2,"Between 1.0-1.2","Above 1.2")))</f>
        <v>Below 0.8</v>
      </c>
    </row>
    <row r="6989" spans="1:25" x14ac:dyDescent="0.3">
      <c r="A6989" t="s">
        <v>7044</v>
      </c>
      <c r="B6989" s="1">
        <v>46085.35</v>
      </c>
      <c r="C6989" s="2">
        <v>46085</v>
      </c>
      <c r="D6989">
        <v>8</v>
      </c>
      <c r="E6989" t="s">
        <v>25</v>
      </c>
      <c r="F6989" t="s">
        <v>34</v>
      </c>
      <c r="G6989">
        <v>7.3</v>
      </c>
      <c r="H6989">
        <v>187.14</v>
      </c>
      <c r="J6989">
        <v>1.4</v>
      </c>
      <c r="K6989">
        <v>14.8</v>
      </c>
      <c r="L6989">
        <v>20.6</v>
      </c>
      <c r="M6989">
        <v>122</v>
      </c>
      <c r="N6989" t="s">
        <v>72</v>
      </c>
      <c r="O6989">
        <v>0.66300000000000003</v>
      </c>
      <c r="P6989" t="s">
        <v>58</v>
      </c>
      <c r="Q6989" t="s">
        <v>74</v>
      </c>
      <c r="R6989">
        <v>4.9000000000000004</v>
      </c>
      <c r="S6989">
        <v>0</v>
      </c>
      <c r="U6989">
        <v>5.8</v>
      </c>
      <c r="V6989" t="s">
        <v>697</v>
      </c>
      <c r="W6989" t="s">
        <v>77</v>
      </c>
      <c r="X6989">
        <v>0</v>
      </c>
      <c r="Y6989" t="str">
        <f>IF(tblRides[[#This Row],[supply_demand_ratio]]&lt;0.8,"Below 0.8",IF(tblRides[[#This Row],[supply_demand_ratio]]&lt;1,"Between 0.8-1.0",IF(tblRides[[#This Row],[supply_demand_ratio]]&lt;=1.2,"Between 1.0-1.2","Above 1.2")))</f>
        <v>Below 0.8</v>
      </c>
    </row>
    <row r="6990" spans="1:25" x14ac:dyDescent="0.3">
      <c r="A6990" t="s">
        <v>7045</v>
      </c>
      <c r="B6990" s="1">
        <v>46085.363194444442</v>
      </c>
      <c r="C6990" s="2">
        <v>46085</v>
      </c>
      <c r="D6990">
        <v>8</v>
      </c>
      <c r="E6990" t="s">
        <v>62</v>
      </c>
      <c r="F6990" t="s">
        <v>26</v>
      </c>
      <c r="G6990">
        <v>4.9000000000000004</v>
      </c>
      <c r="H6990">
        <v>106.39</v>
      </c>
      <c r="I6990">
        <v>105.79</v>
      </c>
      <c r="J6990">
        <v>1</v>
      </c>
      <c r="K6990">
        <v>2.2999999999999998</v>
      </c>
      <c r="L6990">
        <v>4</v>
      </c>
      <c r="M6990">
        <v>60</v>
      </c>
      <c r="N6990" t="s">
        <v>41</v>
      </c>
      <c r="O6990">
        <v>1.5669999999999999</v>
      </c>
      <c r="P6990" t="s">
        <v>28</v>
      </c>
      <c r="Q6990" t="s">
        <v>29</v>
      </c>
      <c r="R6990">
        <v>4.5999999999999996</v>
      </c>
      <c r="S6990">
        <v>8</v>
      </c>
      <c r="T6990">
        <v>-0.6</v>
      </c>
      <c r="U6990">
        <v>1.7</v>
      </c>
      <c r="V6990" t="s">
        <v>697</v>
      </c>
      <c r="W6990" t="s">
        <v>31</v>
      </c>
      <c r="X6990">
        <v>1</v>
      </c>
      <c r="Y6990" t="str">
        <f>IF(tblRides[[#This Row],[supply_demand_ratio]]&lt;0.8,"Below 0.8",IF(tblRides[[#This Row],[supply_demand_ratio]]&lt;1,"Between 0.8-1.0",IF(tblRides[[#This Row],[supply_demand_ratio]]&lt;=1.2,"Between 1.0-1.2","Above 1.2")))</f>
        <v>Above 1.2</v>
      </c>
    </row>
    <row r="6991" spans="1:25" x14ac:dyDescent="0.3">
      <c r="A6991" t="s">
        <v>7046</v>
      </c>
      <c r="B6991" s="1">
        <v>46085.378472222219</v>
      </c>
      <c r="C6991" s="2">
        <v>46085</v>
      </c>
      <c r="D6991">
        <v>9</v>
      </c>
      <c r="E6991" t="s">
        <v>33</v>
      </c>
      <c r="F6991" t="s">
        <v>34</v>
      </c>
      <c r="G6991">
        <v>10</v>
      </c>
      <c r="H6991">
        <v>174.75</v>
      </c>
      <c r="I6991">
        <v>177.24</v>
      </c>
      <c r="J6991">
        <v>1</v>
      </c>
      <c r="K6991">
        <v>6.5</v>
      </c>
      <c r="L6991">
        <v>10</v>
      </c>
      <c r="M6991">
        <v>86</v>
      </c>
      <c r="N6991" t="s">
        <v>27</v>
      </c>
      <c r="O6991">
        <v>0.877</v>
      </c>
      <c r="P6991" t="s">
        <v>28</v>
      </c>
      <c r="Q6991" t="s">
        <v>29</v>
      </c>
      <c r="R6991">
        <v>4.8</v>
      </c>
      <c r="S6991">
        <v>0</v>
      </c>
      <c r="T6991">
        <v>2.4900000000000002</v>
      </c>
      <c r="U6991">
        <v>3.5</v>
      </c>
      <c r="V6991" t="s">
        <v>697</v>
      </c>
      <c r="W6991" t="s">
        <v>45</v>
      </c>
      <c r="X6991">
        <v>1</v>
      </c>
      <c r="Y6991" t="str">
        <f>IF(tblRides[[#This Row],[supply_demand_ratio]]&lt;0.8,"Below 0.8",IF(tblRides[[#This Row],[supply_demand_ratio]]&lt;1,"Between 0.8-1.0",IF(tblRides[[#This Row],[supply_demand_ratio]]&lt;=1.2,"Between 1.0-1.2","Above 1.2")))</f>
        <v>Between 0.8-1.0</v>
      </c>
    </row>
    <row r="6992" spans="1:25" x14ac:dyDescent="0.3">
      <c r="A6992" t="s">
        <v>7047</v>
      </c>
      <c r="B6992" s="1">
        <v>46085.390277777777</v>
      </c>
      <c r="C6992" s="2">
        <v>46085</v>
      </c>
      <c r="D6992">
        <v>9</v>
      </c>
      <c r="E6992" t="s">
        <v>62</v>
      </c>
      <c r="F6992" t="s">
        <v>34</v>
      </c>
      <c r="G6992">
        <v>18.100000000000001</v>
      </c>
      <c r="H6992">
        <v>307.23</v>
      </c>
      <c r="J6992">
        <v>1</v>
      </c>
      <c r="K6992">
        <v>6.6</v>
      </c>
      <c r="L6992">
        <v>12.5</v>
      </c>
      <c r="M6992">
        <v>57</v>
      </c>
      <c r="N6992" t="s">
        <v>41</v>
      </c>
      <c r="O6992">
        <v>2.0339999999999998</v>
      </c>
      <c r="P6992" t="s">
        <v>58</v>
      </c>
      <c r="Q6992" t="s">
        <v>59</v>
      </c>
      <c r="R6992">
        <v>4.7300000000000004</v>
      </c>
      <c r="S6992">
        <v>0</v>
      </c>
      <c r="U6992">
        <v>5.9</v>
      </c>
      <c r="V6992" t="s">
        <v>697</v>
      </c>
      <c r="W6992" t="s">
        <v>45</v>
      </c>
      <c r="X6992">
        <v>0</v>
      </c>
      <c r="Y6992" t="str">
        <f>IF(tblRides[[#This Row],[supply_demand_ratio]]&lt;0.8,"Below 0.8",IF(tblRides[[#This Row],[supply_demand_ratio]]&lt;1,"Between 0.8-1.0",IF(tblRides[[#This Row],[supply_demand_ratio]]&lt;=1.2,"Between 1.0-1.2","Above 1.2")))</f>
        <v>Above 1.2</v>
      </c>
    </row>
    <row r="6993" spans="1:25" x14ac:dyDescent="0.3">
      <c r="A6993" t="s">
        <v>7048</v>
      </c>
      <c r="B6993" s="1">
        <v>46085.393750000003</v>
      </c>
      <c r="C6993" s="2">
        <v>46085</v>
      </c>
      <c r="D6993">
        <v>9</v>
      </c>
      <c r="E6993" t="s">
        <v>25</v>
      </c>
      <c r="F6993" t="s">
        <v>34</v>
      </c>
      <c r="G6993">
        <v>5.7</v>
      </c>
      <c r="H6993">
        <v>155.05000000000001</v>
      </c>
      <c r="J6993">
        <v>1.3</v>
      </c>
      <c r="K6993">
        <v>9.1999999999999993</v>
      </c>
      <c r="L6993">
        <v>5.9</v>
      </c>
      <c r="M6993">
        <v>92</v>
      </c>
      <c r="N6993" t="s">
        <v>72</v>
      </c>
      <c r="O6993">
        <v>0.56399999999999995</v>
      </c>
      <c r="P6993" t="s">
        <v>58</v>
      </c>
      <c r="Q6993" t="s">
        <v>59</v>
      </c>
      <c r="R6993">
        <v>4.8899999999999997</v>
      </c>
      <c r="S6993">
        <v>0</v>
      </c>
      <c r="U6993">
        <v>-3.3</v>
      </c>
      <c r="V6993" t="s">
        <v>697</v>
      </c>
      <c r="W6993" t="s">
        <v>45</v>
      </c>
      <c r="X6993">
        <v>0</v>
      </c>
      <c r="Y6993" t="str">
        <f>IF(tblRides[[#This Row],[supply_demand_ratio]]&lt;0.8,"Below 0.8",IF(tblRides[[#This Row],[supply_demand_ratio]]&lt;1,"Between 0.8-1.0",IF(tblRides[[#This Row],[supply_demand_ratio]]&lt;=1.2,"Between 1.0-1.2","Above 1.2")))</f>
        <v>Below 0.8</v>
      </c>
    </row>
    <row r="6994" spans="1:25" x14ac:dyDescent="0.3">
      <c r="A6994" t="s">
        <v>7049</v>
      </c>
      <c r="B6994" s="1">
        <v>46085.415277777778</v>
      </c>
      <c r="C6994" s="2">
        <v>46085</v>
      </c>
      <c r="D6994">
        <v>9</v>
      </c>
      <c r="E6994" t="s">
        <v>36</v>
      </c>
      <c r="F6994" t="s">
        <v>26</v>
      </c>
      <c r="G6994">
        <v>2.1</v>
      </c>
      <c r="H6994">
        <v>79.81</v>
      </c>
      <c r="J6994">
        <v>1.1000000000000001</v>
      </c>
      <c r="K6994">
        <v>4.5</v>
      </c>
      <c r="M6994">
        <v>104</v>
      </c>
      <c r="N6994" t="s">
        <v>41</v>
      </c>
      <c r="O6994">
        <v>1.1519999999999999</v>
      </c>
      <c r="P6994" t="s">
        <v>82</v>
      </c>
      <c r="Q6994" t="s">
        <v>83</v>
      </c>
      <c r="R6994">
        <v>4.95</v>
      </c>
      <c r="S6994">
        <v>9</v>
      </c>
      <c r="V6994" t="s">
        <v>697</v>
      </c>
      <c r="W6994" t="s">
        <v>31</v>
      </c>
      <c r="X6994">
        <v>0</v>
      </c>
      <c r="Y6994" t="str">
        <f>IF(tblRides[[#This Row],[supply_demand_ratio]]&lt;0.8,"Below 0.8",IF(tblRides[[#This Row],[supply_demand_ratio]]&lt;1,"Between 0.8-1.0",IF(tblRides[[#This Row],[supply_demand_ratio]]&lt;=1.2,"Between 1.0-1.2","Above 1.2")))</f>
        <v>Between 1.0-1.2</v>
      </c>
    </row>
    <row r="6995" spans="1:25" x14ac:dyDescent="0.3">
      <c r="A6995" t="s">
        <v>7050</v>
      </c>
      <c r="B6995" s="1">
        <v>46085.418055555558</v>
      </c>
      <c r="C6995" s="2">
        <v>46085</v>
      </c>
      <c r="D6995">
        <v>10</v>
      </c>
      <c r="E6995" t="s">
        <v>43</v>
      </c>
      <c r="F6995" t="s">
        <v>34</v>
      </c>
      <c r="G6995">
        <v>2.4</v>
      </c>
      <c r="H6995">
        <v>77.48</v>
      </c>
      <c r="I6995">
        <v>75.52</v>
      </c>
      <c r="J6995">
        <v>1</v>
      </c>
      <c r="K6995">
        <v>3.8</v>
      </c>
      <c r="L6995">
        <v>4.4000000000000004</v>
      </c>
      <c r="M6995">
        <v>60</v>
      </c>
      <c r="N6995" t="s">
        <v>41</v>
      </c>
      <c r="O6995">
        <v>1.637</v>
      </c>
      <c r="P6995" t="s">
        <v>28</v>
      </c>
      <c r="Q6995" t="s">
        <v>29</v>
      </c>
      <c r="R6995">
        <v>4.6399999999999997</v>
      </c>
      <c r="S6995">
        <v>0</v>
      </c>
      <c r="T6995">
        <v>-1.96</v>
      </c>
      <c r="U6995">
        <v>0.6</v>
      </c>
      <c r="V6995" t="s">
        <v>697</v>
      </c>
      <c r="W6995" t="s">
        <v>31</v>
      </c>
      <c r="X6995">
        <v>1</v>
      </c>
      <c r="Y6995" t="str">
        <f>IF(tblRides[[#This Row],[supply_demand_ratio]]&lt;0.8,"Below 0.8",IF(tblRides[[#This Row],[supply_demand_ratio]]&lt;1,"Between 0.8-1.0",IF(tblRides[[#This Row],[supply_demand_ratio]]&lt;=1.2,"Between 1.0-1.2","Above 1.2")))</f>
        <v>Above 1.2</v>
      </c>
    </row>
    <row r="6996" spans="1:25" x14ac:dyDescent="0.3">
      <c r="A6996" t="s">
        <v>7051</v>
      </c>
      <c r="B6996" s="1">
        <v>46085.447222222225</v>
      </c>
      <c r="C6996" s="2">
        <v>46085</v>
      </c>
      <c r="D6996">
        <v>10</v>
      </c>
      <c r="E6996" t="s">
        <v>25</v>
      </c>
      <c r="F6996" t="s">
        <v>26</v>
      </c>
      <c r="G6996">
        <v>11.4</v>
      </c>
      <c r="H6996">
        <v>221.68</v>
      </c>
      <c r="I6996">
        <v>222.76</v>
      </c>
      <c r="J6996">
        <v>1.1000000000000001</v>
      </c>
      <c r="K6996">
        <v>7.2</v>
      </c>
      <c r="L6996">
        <v>10.7</v>
      </c>
      <c r="M6996">
        <v>119</v>
      </c>
      <c r="N6996" t="s">
        <v>27</v>
      </c>
      <c r="O6996">
        <v>0.83899999999999997</v>
      </c>
      <c r="P6996" t="s">
        <v>28</v>
      </c>
      <c r="Q6996" t="s">
        <v>29</v>
      </c>
      <c r="R6996">
        <v>4.95</v>
      </c>
      <c r="S6996">
        <v>7</v>
      </c>
      <c r="T6996">
        <v>1.08</v>
      </c>
      <c r="U6996">
        <v>3.5</v>
      </c>
      <c r="V6996" t="s">
        <v>697</v>
      </c>
      <c r="W6996" t="s">
        <v>45</v>
      </c>
      <c r="X6996">
        <v>1</v>
      </c>
      <c r="Y6996" t="str">
        <f>IF(tblRides[[#This Row],[supply_demand_ratio]]&lt;0.8,"Below 0.8",IF(tblRides[[#This Row],[supply_demand_ratio]]&lt;1,"Between 0.8-1.0",IF(tblRides[[#This Row],[supply_demand_ratio]]&lt;=1.2,"Between 1.0-1.2","Above 1.2")))</f>
        <v>Between 0.8-1.0</v>
      </c>
    </row>
    <row r="6997" spans="1:25" x14ac:dyDescent="0.3">
      <c r="A6997" t="s">
        <v>7052</v>
      </c>
      <c r="B6997" s="1">
        <v>46085.463888888888</v>
      </c>
      <c r="C6997" s="2">
        <v>46085</v>
      </c>
      <c r="D6997">
        <v>11</v>
      </c>
      <c r="E6997" t="s">
        <v>36</v>
      </c>
      <c r="F6997" t="s">
        <v>26</v>
      </c>
      <c r="G6997">
        <v>17.600000000000001</v>
      </c>
      <c r="H6997">
        <v>339.15</v>
      </c>
      <c r="I6997">
        <v>348.82</v>
      </c>
      <c r="J6997">
        <v>1.1000000000000001</v>
      </c>
      <c r="K6997">
        <v>3.4</v>
      </c>
      <c r="L6997">
        <v>5.0999999999999996</v>
      </c>
      <c r="M6997">
        <v>116</v>
      </c>
      <c r="N6997" t="s">
        <v>27</v>
      </c>
      <c r="O6997">
        <v>1.018</v>
      </c>
      <c r="P6997" t="s">
        <v>28</v>
      </c>
      <c r="Q6997" t="s">
        <v>29</v>
      </c>
      <c r="R6997">
        <v>4.92</v>
      </c>
      <c r="S6997">
        <v>2</v>
      </c>
      <c r="T6997">
        <v>9.67</v>
      </c>
      <c r="U6997">
        <v>1.7</v>
      </c>
      <c r="V6997" t="s">
        <v>697</v>
      </c>
      <c r="W6997" t="s">
        <v>31</v>
      </c>
      <c r="X6997">
        <v>1</v>
      </c>
      <c r="Y6997" t="str">
        <f>IF(tblRides[[#This Row],[supply_demand_ratio]]&lt;0.8,"Below 0.8",IF(tblRides[[#This Row],[supply_demand_ratio]]&lt;1,"Between 0.8-1.0",IF(tblRides[[#This Row],[supply_demand_ratio]]&lt;=1.2,"Between 1.0-1.2","Above 1.2")))</f>
        <v>Between 1.0-1.2</v>
      </c>
    </row>
    <row r="6998" spans="1:25" x14ac:dyDescent="0.3">
      <c r="A6998" t="s">
        <v>7053</v>
      </c>
      <c r="B6998" s="1">
        <v>46085.470138888886</v>
      </c>
      <c r="C6998" s="2">
        <v>46085</v>
      </c>
      <c r="D6998">
        <v>11</v>
      </c>
      <c r="E6998" t="s">
        <v>25</v>
      </c>
      <c r="F6998" t="s">
        <v>26</v>
      </c>
      <c r="G6998">
        <v>3.5</v>
      </c>
      <c r="H6998">
        <v>94.2</v>
      </c>
      <c r="I6998">
        <v>91.55</v>
      </c>
      <c r="J6998">
        <v>1</v>
      </c>
      <c r="K6998">
        <v>7.2</v>
      </c>
      <c r="L6998">
        <v>8.6999999999999993</v>
      </c>
      <c r="M6998">
        <v>106</v>
      </c>
      <c r="N6998" t="s">
        <v>41</v>
      </c>
      <c r="O6998">
        <v>1.0369999999999999</v>
      </c>
      <c r="P6998" t="s">
        <v>28</v>
      </c>
      <c r="Q6998" t="s">
        <v>29</v>
      </c>
      <c r="R6998">
        <v>4.6500000000000004</v>
      </c>
      <c r="S6998">
        <v>52</v>
      </c>
      <c r="T6998">
        <v>-2.65</v>
      </c>
      <c r="U6998">
        <v>1.5</v>
      </c>
      <c r="V6998" t="s">
        <v>697</v>
      </c>
      <c r="W6998" t="s">
        <v>45</v>
      </c>
      <c r="X6998">
        <v>1</v>
      </c>
      <c r="Y6998" t="str">
        <f>IF(tblRides[[#This Row],[supply_demand_ratio]]&lt;0.8,"Below 0.8",IF(tblRides[[#This Row],[supply_demand_ratio]]&lt;1,"Between 0.8-1.0",IF(tblRides[[#This Row],[supply_demand_ratio]]&lt;=1.2,"Between 1.0-1.2","Above 1.2")))</f>
        <v>Between 1.0-1.2</v>
      </c>
    </row>
    <row r="6999" spans="1:25" x14ac:dyDescent="0.3">
      <c r="A6999" t="s">
        <v>7054</v>
      </c>
      <c r="B6999" s="1">
        <v>46085.48333333333</v>
      </c>
      <c r="C6999" s="2">
        <v>46085</v>
      </c>
      <c r="D6999">
        <v>11</v>
      </c>
      <c r="E6999" t="s">
        <v>43</v>
      </c>
      <c r="F6999" t="s">
        <v>26</v>
      </c>
      <c r="G6999">
        <v>3.4</v>
      </c>
      <c r="H6999">
        <v>84.51</v>
      </c>
      <c r="I6999">
        <v>86.27</v>
      </c>
      <c r="J6999">
        <v>1</v>
      </c>
      <c r="K6999">
        <v>5.3</v>
      </c>
      <c r="L6999">
        <v>2.2000000000000002</v>
      </c>
      <c r="M6999">
        <v>63</v>
      </c>
      <c r="N6999" t="s">
        <v>41</v>
      </c>
      <c r="O6999">
        <v>1.6240000000000001</v>
      </c>
      <c r="P6999" t="s">
        <v>28</v>
      </c>
      <c r="Q6999" t="s">
        <v>29</v>
      </c>
      <c r="R6999">
        <v>4.93</v>
      </c>
      <c r="S6999">
        <v>23</v>
      </c>
      <c r="T6999">
        <v>1.76</v>
      </c>
      <c r="U6999">
        <v>-3.1</v>
      </c>
      <c r="V6999" t="s">
        <v>697</v>
      </c>
      <c r="W6999" t="s">
        <v>45</v>
      </c>
      <c r="X6999">
        <v>1</v>
      </c>
      <c r="Y6999" t="str">
        <f>IF(tblRides[[#This Row],[supply_demand_ratio]]&lt;0.8,"Below 0.8",IF(tblRides[[#This Row],[supply_demand_ratio]]&lt;1,"Between 0.8-1.0",IF(tblRides[[#This Row],[supply_demand_ratio]]&lt;=1.2,"Between 1.0-1.2","Above 1.2")))</f>
        <v>Above 1.2</v>
      </c>
    </row>
    <row r="7000" spans="1:25" x14ac:dyDescent="0.3">
      <c r="A7000" t="s">
        <v>7055</v>
      </c>
      <c r="B7000" s="1">
        <v>46085.507638888892</v>
      </c>
      <c r="C7000" s="2">
        <v>46085</v>
      </c>
      <c r="D7000">
        <v>12</v>
      </c>
      <c r="E7000" t="s">
        <v>36</v>
      </c>
      <c r="F7000" t="s">
        <v>26</v>
      </c>
      <c r="G7000">
        <v>8.1</v>
      </c>
      <c r="H7000">
        <v>170.52</v>
      </c>
      <c r="I7000">
        <v>169.77</v>
      </c>
      <c r="J7000">
        <v>1</v>
      </c>
      <c r="K7000">
        <v>4.0999999999999996</v>
      </c>
      <c r="L7000">
        <v>2.8</v>
      </c>
      <c r="M7000">
        <v>126</v>
      </c>
      <c r="N7000" t="s">
        <v>41</v>
      </c>
      <c r="O7000">
        <v>1.744</v>
      </c>
      <c r="P7000" t="s">
        <v>28</v>
      </c>
      <c r="Q7000" t="s">
        <v>29</v>
      </c>
      <c r="R7000">
        <v>4.7699999999999996</v>
      </c>
      <c r="S7000">
        <v>4</v>
      </c>
      <c r="T7000">
        <v>-0.75</v>
      </c>
      <c r="U7000">
        <v>-1.3</v>
      </c>
      <c r="V7000" t="s">
        <v>697</v>
      </c>
      <c r="W7000" t="s">
        <v>31</v>
      </c>
      <c r="X7000">
        <v>1</v>
      </c>
      <c r="Y7000" t="str">
        <f>IF(tblRides[[#This Row],[supply_demand_ratio]]&lt;0.8,"Below 0.8",IF(tblRides[[#This Row],[supply_demand_ratio]]&lt;1,"Between 0.8-1.0",IF(tblRides[[#This Row],[supply_demand_ratio]]&lt;=1.2,"Between 1.0-1.2","Above 1.2")))</f>
        <v>Above 1.2</v>
      </c>
    </row>
    <row r="7001" spans="1:25" x14ac:dyDescent="0.3">
      <c r="A7001" t="s">
        <v>7056</v>
      </c>
      <c r="B7001" s="1">
        <v>46085.522222222222</v>
      </c>
      <c r="C7001" s="2">
        <v>46085</v>
      </c>
      <c r="D7001">
        <v>12</v>
      </c>
      <c r="E7001" t="s">
        <v>33</v>
      </c>
      <c r="F7001" t="s">
        <v>26</v>
      </c>
      <c r="G7001">
        <v>2</v>
      </c>
      <c r="H7001">
        <v>74.69</v>
      </c>
      <c r="I7001">
        <v>76.069999999999993</v>
      </c>
      <c r="J7001">
        <v>1.1000000000000001</v>
      </c>
      <c r="K7001">
        <v>4.7</v>
      </c>
      <c r="L7001">
        <v>7.5</v>
      </c>
      <c r="M7001">
        <v>97</v>
      </c>
      <c r="N7001" t="s">
        <v>41</v>
      </c>
      <c r="O7001">
        <v>1.3839999999999999</v>
      </c>
      <c r="P7001" t="s">
        <v>28</v>
      </c>
      <c r="Q7001" t="s">
        <v>29</v>
      </c>
      <c r="R7001">
        <v>4.8600000000000003</v>
      </c>
      <c r="S7001">
        <v>6</v>
      </c>
      <c r="T7001">
        <v>1.38</v>
      </c>
      <c r="U7001">
        <v>2.8</v>
      </c>
      <c r="V7001" t="s">
        <v>697</v>
      </c>
      <c r="W7001" t="s">
        <v>31</v>
      </c>
      <c r="X7001">
        <v>1</v>
      </c>
      <c r="Y7001" t="str">
        <f>IF(tblRides[[#This Row],[supply_demand_ratio]]&lt;0.8,"Below 0.8",IF(tblRides[[#This Row],[supply_demand_ratio]]&lt;1,"Between 0.8-1.0",IF(tblRides[[#This Row],[supply_demand_ratio]]&lt;=1.2,"Between 1.0-1.2","Above 1.2")))</f>
        <v>Above 1.2</v>
      </c>
    </row>
    <row r="7002" spans="1:25" x14ac:dyDescent="0.3">
      <c r="A7002" t="s">
        <v>7057</v>
      </c>
      <c r="B7002" s="1">
        <v>46085.53125</v>
      </c>
      <c r="C7002" s="2">
        <v>46085</v>
      </c>
      <c r="D7002">
        <v>12</v>
      </c>
      <c r="E7002" t="s">
        <v>33</v>
      </c>
      <c r="F7002" t="s">
        <v>26</v>
      </c>
      <c r="G7002">
        <v>8.1</v>
      </c>
      <c r="H7002">
        <v>165.31</v>
      </c>
      <c r="I7002">
        <v>165.37</v>
      </c>
      <c r="J7002">
        <v>1</v>
      </c>
      <c r="K7002">
        <v>5.5</v>
      </c>
      <c r="L7002">
        <v>6.3</v>
      </c>
      <c r="M7002">
        <v>93</v>
      </c>
      <c r="N7002" t="s">
        <v>41</v>
      </c>
      <c r="O7002">
        <v>1.45</v>
      </c>
      <c r="P7002" t="s">
        <v>28</v>
      </c>
      <c r="Q7002" t="s">
        <v>29</v>
      </c>
      <c r="R7002">
        <v>4.83</v>
      </c>
      <c r="S7002">
        <v>1</v>
      </c>
      <c r="T7002">
        <v>0.06</v>
      </c>
      <c r="U7002">
        <v>0.8</v>
      </c>
      <c r="V7002" t="s">
        <v>697</v>
      </c>
      <c r="W7002" t="s">
        <v>45</v>
      </c>
      <c r="X7002">
        <v>1</v>
      </c>
      <c r="Y7002" t="str">
        <f>IF(tblRides[[#This Row],[supply_demand_ratio]]&lt;0.8,"Below 0.8",IF(tblRides[[#This Row],[supply_demand_ratio]]&lt;1,"Between 0.8-1.0",IF(tblRides[[#This Row],[supply_demand_ratio]]&lt;=1.2,"Between 1.0-1.2","Above 1.2")))</f>
        <v>Above 1.2</v>
      </c>
    </row>
    <row r="7003" spans="1:25" x14ac:dyDescent="0.3">
      <c r="A7003" t="s">
        <v>7058</v>
      </c>
      <c r="B7003" s="1">
        <v>46085.53125</v>
      </c>
      <c r="C7003" s="2">
        <v>46085</v>
      </c>
      <c r="D7003">
        <v>12</v>
      </c>
      <c r="E7003" t="s">
        <v>43</v>
      </c>
      <c r="F7003" t="s">
        <v>26</v>
      </c>
      <c r="G7003">
        <v>8.9</v>
      </c>
      <c r="H7003">
        <v>187.57</v>
      </c>
      <c r="I7003">
        <v>179.91</v>
      </c>
      <c r="J7003">
        <v>1</v>
      </c>
      <c r="K7003">
        <v>7.2</v>
      </c>
      <c r="L7003">
        <v>7</v>
      </c>
      <c r="M7003">
        <v>59</v>
      </c>
      <c r="N7003" t="s">
        <v>41</v>
      </c>
      <c r="O7003">
        <v>1.7250000000000001</v>
      </c>
      <c r="P7003" t="s">
        <v>28</v>
      </c>
      <c r="Q7003" t="s">
        <v>29</v>
      </c>
      <c r="R7003">
        <v>4.62</v>
      </c>
      <c r="S7003">
        <v>12</v>
      </c>
      <c r="T7003">
        <v>-7.66</v>
      </c>
      <c r="U7003">
        <v>-0.2</v>
      </c>
      <c r="V7003" t="s">
        <v>697</v>
      </c>
      <c r="W7003" t="s">
        <v>45</v>
      </c>
      <c r="X7003">
        <v>1</v>
      </c>
      <c r="Y7003" t="str">
        <f>IF(tblRides[[#This Row],[supply_demand_ratio]]&lt;0.8,"Below 0.8",IF(tblRides[[#This Row],[supply_demand_ratio]]&lt;1,"Between 0.8-1.0",IF(tblRides[[#This Row],[supply_demand_ratio]]&lt;=1.2,"Between 1.0-1.2","Above 1.2")))</f>
        <v>Above 1.2</v>
      </c>
    </row>
    <row r="7004" spans="1:25" x14ac:dyDescent="0.3">
      <c r="A7004" t="s">
        <v>7059</v>
      </c>
      <c r="B7004" s="1">
        <v>46085.537499999999</v>
      </c>
      <c r="C7004" s="2">
        <v>46085</v>
      </c>
      <c r="D7004">
        <v>12</v>
      </c>
      <c r="E7004" t="s">
        <v>25</v>
      </c>
      <c r="F7004" t="s">
        <v>26</v>
      </c>
      <c r="G7004">
        <v>3.2</v>
      </c>
      <c r="H7004">
        <v>101.75</v>
      </c>
      <c r="I7004">
        <v>100.33</v>
      </c>
      <c r="J7004">
        <v>1.1000000000000001</v>
      </c>
      <c r="K7004">
        <v>5.5</v>
      </c>
      <c r="L7004">
        <v>5.7</v>
      </c>
      <c r="M7004">
        <v>129</v>
      </c>
      <c r="N7004" t="s">
        <v>27</v>
      </c>
      <c r="O7004">
        <v>1.0269999999999999</v>
      </c>
      <c r="P7004" t="s">
        <v>28</v>
      </c>
      <c r="Q7004" t="s">
        <v>29</v>
      </c>
      <c r="R7004">
        <v>4.5999999999999996</v>
      </c>
      <c r="S7004">
        <v>2</v>
      </c>
      <c r="T7004">
        <v>-1.42</v>
      </c>
      <c r="U7004">
        <v>0.2</v>
      </c>
      <c r="V7004" t="s">
        <v>697</v>
      </c>
      <c r="W7004" t="s">
        <v>45</v>
      </c>
      <c r="X7004">
        <v>1</v>
      </c>
      <c r="Y7004" t="str">
        <f>IF(tblRides[[#This Row],[supply_demand_ratio]]&lt;0.8,"Below 0.8",IF(tblRides[[#This Row],[supply_demand_ratio]]&lt;1,"Between 0.8-1.0",IF(tblRides[[#This Row],[supply_demand_ratio]]&lt;=1.2,"Between 1.0-1.2","Above 1.2")))</f>
        <v>Between 1.0-1.2</v>
      </c>
    </row>
    <row r="7005" spans="1:25" x14ac:dyDescent="0.3">
      <c r="A7005" t="s">
        <v>7060</v>
      </c>
      <c r="B7005" s="1">
        <v>46085.550694444442</v>
      </c>
      <c r="C7005" s="2">
        <v>46085</v>
      </c>
      <c r="D7005">
        <v>13</v>
      </c>
      <c r="E7005" t="s">
        <v>62</v>
      </c>
      <c r="F7005" t="s">
        <v>34</v>
      </c>
      <c r="G7005">
        <v>1.2</v>
      </c>
      <c r="H7005">
        <v>53.32</v>
      </c>
      <c r="I7005">
        <v>53.2</v>
      </c>
      <c r="J7005">
        <v>1</v>
      </c>
      <c r="K7005">
        <v>4.7</v>
      </c>
      <c r="L7005">
        <v>8.4</v>
      </c>
      <c r="M7005">
        <v>51</v>
      </c>
      <c r="N7005" t="s">
        <v>41</v>
      </c>
      <c r="O7005">
        <v>1.504</v>
      </c>
      <c r="P7005" t="s">
        <v>28</v>
      </c>
      <c r="Q7005" t="s">
        <v>29</v>
      </c>
      <c r="R7005">
        <v>4.9800000000000004</v>
      </c>
      <c r="S7005">
        <v>0</v>
      </c>
      <c r="T7005">
        <v>-0.12</v>
      </c>
      <c r="U7005">
        <v>3.7</v>
      </c>
      <c r="V7005" t="s">
        <v>697</v>
      </c>
      <c r="W7005" t="s">
        <v>31</v>
      </c>
      <c r="X7005">
        <v>1</v>
      </c>
      <c r="Y7005" t="str">
        <f>IF(tblRides[[#This Row],[supply_demand_ratio]]&lt;0.8,"Below 0.8",IF(tblRides[[#This Row],[supply_demand_ratio]]&lt;1,"Between 0.8-1.0",IF(tblRides[[#This Row],[supply_demand_ratio]]&lt;=1.2,"Between 1.0-1.2","Above 1.2")))</f>
        <v>Above 1.2</v>
      </c>
    </row>
    <row r="7006" spans="1:25" x14ac:dyDescent="0.3">
      <c r="A7006" t="s">
        <v>7061</v>
      </c>
      <c r="B7006" s="1">
        <v>46085.552777777775</v>
      </c>
      <c r="C7006" s="2">
        <v>46085</v>
      </c>
      <c r="D7006">
        <v>13</v>
      </c>
      <c r="E7006" t="s">
        <v>25</v>
      </c>
      <c r="F7006" t="s">
        <v>26</v>
      </c>
      <c r="G7006">
        <v>3.1</v>
      </c>
      <c r="H7006">
        <v>89</v>
      </c>
      <c r="I7006">
        <v>84.23</v>
      </c>
      <c r="J7006">
        <v>1</v>
      </c>
      <c r="K7006">
        <v>6.3</v>
      </c>
      <c r="L7006">
        <v>8.6999999999999993</v>
      </c>
      <c r="M7006">
        <v>121</v>
      </c>
      <c r="N7006" t="s">
        <v>27</v>
      </c>
      <c r="O7006">
        <v>1.0109999999999999</v>
      </c>
      <c r="P7006" t="s">
        <v>28</v>
      </c>
      <c r="Q7006" t="s">
        <v>29</v>
      </c>
      <c r="R7006">
        <v>4.63</v>
      </c>
      <c r="S7006">
        <v>21</v>
      </c>
      <c r="T7006">
        <v>-4.7699999999999996</v>
      </c>
      <c r="U7006">
        <v>2.4</v>
      </c>
      <c r="V7006" t="s">
        <v>697</v>
      </c>
      <c r="W7006" t="s">
        <v>45</v>
      </c>
      <c r="X7006">
        <v>1</v>
      </c>
      <c r="Y7006" t="str">
        <f>IF(tblRides[[#This Row],[supply_demand_ratio]]&lt;0.8,"Below 0.8",IF(tblRides[[#This Row],[supply_demand_ratio]]&lt;1,"Between 0.8-1.0",IF(tblRides[[#This Row],[supply_demand_ratio]]&lt;=1.2,"Between 1.0-1.2","Above 1.2")))</f>
        <v>Between 1.0-1.2</v>
      </c>
    </row>
    <row r="7007" spans="1:25" x14ac:dyDescent="0.3">
      <c r="A7007" t="s">
        <v>7062</v>
      </c>
      <c r="B7007" s="1">
        <v>46085.568749999999</v>
      </c>
      <c r="C7007" s="2">
        <v>46085</v>
      </c>
      <c r="D7007">
        <v>13</v>
      </c>
      <c r="E7007" t="s">
        <v>25</v>
      </c>
      <c r="F7007" t="s">
        <v>26</v>
      </c>
      <c r="G7007">
        <v>9.5</v>
      </c>
      <c r="H7007">
        <v>202.86</v>
      </c>
      <c r="I7007">
        <v>218.53</v>
      </c>
      <c r="J7007">
        <v>1</v>
      </c>
      <c r="K7007">
        <v>2</v>
      </c>
      <c r="L7007">
        <v>1.1000000000000001</v>
      </c>
      <c r="M7007">
        <v>118</v>
      </c>
      <c r="N7007" t="s">
        <v>27</v>
      </c>
      <c r="O7007">
        <v>1.087</v>
      </c>
      <c r="P7007" t="s">
        <v>28</v>
      </c>
      <c r="Q7007" t="s">
        <v>29</v>
      </c>
      <c r="R7007">
        <v>4.32</v>
      </c>
      <c r="S7007">
        <v>7</v>
      </c>
      <c r="T7007">
        <v>15.67</v>
      </c>
      <c r="U7007">
        <v>-0.9</v>
      </c>
      <c r="V7007" t="s">
        <v>697</v>
      </c>
      <c r="W7007" t="s">
        <v>31</v>
      </c>
      <c r="X7007">
        <v>1</v>
      </c>
      <c r="Y7007" t="str">
        <f>IF(tblRides[[#This Row],[supply_demand_ratio]]&lt;0.8,"Below 0.8",IF(tblRides[[#This Row],[supply_demand_ratio]]&lt;1,"Between 0.8-1.0",IF(tblRides[[#This Row],[supply_demand_ratio]]&lt;=1.2,"Between 1.0-1.2","Above 1.2")))</f>
        <v>Between 1.0-1.2</v>
      </c>
    </row>
    <row r="7008" spans="1:25" x14ac:dyDescent="0.3">
      <c r="A7008" t="s">
        <v>7063</v>
      </c>
      <c r="B7008" s="1">
        <v>46085.583333333336</v>
      </c>
      <c r="C7008" s="2">
        <v>46085</v>
      </c>
      <c r="D7008">
        <v>14</v>
      </c>
      <c r="E7008" t="s">
        <v>25</v>
      </c>
      <c r="F7008" t="s">
        <v>26</v>
      </c>
      <c r="G7008">
        <v>7.6</v>
      </c>
      <c r="H7008">
        <v>177.21</v>
      </c>
      <c r="I7008">
        <v>175.41</v>
      </c>
      <c r="J7008">
        <v>1.1000000000000001</v>
      </c>
      <c r="K7008">
        <v>3.3</v>
      </c>
      <c r="L7008">
        <v>10.1</v>
      </c>
      <c r="M7008">
        <v>126</v>
      </c>
      <c r="N7008" t="s">
        <v>27</v>
      </c>
      <c r="O7008">
        <v>1.024</v>
      </c>
      <c r="P7008" t="s">
        <v>28</v>
      </c>
      <c r="Q7008" t="s">
        <v>29</v>
      </c>
      <c r="R7008">
        <v>4.58</v>
      </c>
      <c r="S7008">
        <v>3</v>
      </c>
      <c r="T7008">
        <v>-1.8</v>
      </c>
      <c r="U7008">
        <v>6.8</v>
      </c>
      <c r="V7008" t="s">
        <v>697</v>
      </c>
      <c r="W7008" t="s">
        <v>31</v>
      </c>
      <c r="X7008">
        <v>1</v>
      </c>
      <c r="Y7008" t="str">
        <f>IF(tblRides[[#This Row],[supply_demand_ratio]]&lt;0.8,"Below 0.8",IF(tblRides[[#This Row],[supply_demand_ratio]]&lt;1,"Between 0.8-1.0",IF(tblRides[[#This Row],[supply_demand_ratio]]&lt;=1.2,"Between 1.0-1.2","Above 1.2")))</f>
        <v>Between 1.0-1.2</v>
      </c>
    </row>
    <row r="7009" spans="1:25" x14ac:dyDescent="0.3">
      <c r="A7009" t="s">
        <v>7064</v>
      </c>
      <c r="B7009" s="1">
        <v>46085.599305555559</v>
      </c>
      <c r="C7009" s="2">
        <v>46085</v>
      </c>
      <c r="D7009">
        <v>14</v>
      </c>
      <c r="E7009" t="s">
        <v>62</v>
      </c>
      <c r="F7009" t="s">
        <v>26</v>
      </c>
      <c r="G7009">
        <v>5.2</v>
      </c>
      <c r="H7009">
        <v>115.28</v>
      </c>
      <c r="I7009">
        <v>115.38</v>
      </c>
      <c r="J7009">
        <v>1</v>
      </c>
      <c r="K7009">
        <v>4</v>
      </c>
      <c r="L7009">
        <v>5</v>
      </c>
      <c r="M7009">
        <v>55</v>
      </c>
      <c r="N7009" t="s">
        <v>41</v>
      </c>
      <c r="O7009">
        <v>1.7330000000000001</v>
      </c>
      <c r="P7009" t="s">
        <v>28</v>
      </c>
      <c r="Q7009" t="s">
        <v>29</v>
      </c>
      <c r="R7009">
        <v>4.97</v>
      </c>
      <c r="S7009">
        <v>26</v>
      </c>
      <c r="T7009">
        <v>0.1</v>
      </c>
      <c r="U7009">
        <v>1</v>
      </c>
      <c r="V7009" t="s">
        <v>697</v>
      </c>
      <c r="W7009" t="s">
        <v>31</v>
      </c>
      <c r="X7009">
        <v>1</v>
      </c>
      <c r="Y7009" t="str">
        <f>IF(tblRides[[#This Row],[supply_demand_ratio]]&lt;0.8,"Below 0.8",IF(tblRides[[#This Row],[supply_demand_ratio]]&lt;1,"Between 0.8-1.0",IF(tblRides[[#This Row],[supply_demand_ratio]]&lt;=1.2,"Between 1.0-1.2","Above 1.2")))</f>
        <v>Above 1.2</v>
      </c>
    </row>
    <row r="7010" spans="1:25" x14ac:dyDescent="0.3">
      <c r="A7010" t="s">
        <v>7065</v>
      </c>
      <c r="B7010" s="1">
        <v>46085.628472222219</v>
      </c>
      <c r="C7010" s="2">
        <v>46085</v>
      </c>
      <c r="D7010">
        <v>15</v>
      </c>
      <c r="E7010" t="s">
        <v>36</v>
      </c>
      <c r="F7010" t="s">
        <v>26</v>
      </c>
      <c r="G7010">
        <v>11.8</v>
      </c>
      <c r="H7010">
        <v>210.64</v>
      </c>
      <c r="I7010">
        <v>208.36</v>
      </c>
      <c r="J7010">
        <v>1</v>
      </c>
      <c r="K7010">
        <v>2.7</v>
      </c>
      <c r="L7010">
        <v>1.5</v>
      </c>
      <c r="M7010">
        <v>103</v>
      </c>
      <c r="N7010" t="s">
        <v>41</v>
      </c>
      <c r="O7010">
        <v>1.129</v>
      </c>
      <c r="P7010" t="s">
        <v>28</v>
      </c>
      <c r="Q7010" t="s">
        <v>29</v>
      </c>
      <c r="R7010">
        <v>5</v>
      </c>
      <c r="S7010">
        <v>7</v>
      </c>
      <c r="T7010">
        <v>-2.2799999999999998</v>
      </c>
      <c r="U7010">
        <v>-1.2</v>
      </c>
      <c r="V7010" t="s">
        <v>697</v>
      </c>
      <c r="W7010" t="s">
        <v>31</v>
      </c>
      <c r="X7010">
        <v>1</v>
      </c>
      <c r="Y7010" t="str">
        <f>IF(tblRides[[#This Row],[supply_demand_ratio]]&lt;0.8,"Below 0.8",IF(tblRides[[#This Row],[supply_demand_ratio]]&lt;1,"Between 0.8-1.0",IF(tblRides[[#This Row],[supply_demand_ratio]]&lt;=1.2,"Between 1.0-1.2","Above 1.2")))</f>
        <v>Between 1.0-1.2</v>
      </c>
    </row>
    <row r="7011" spans="1:25" x14ac:dyDescent="0.3">
      <c r="A7011" t="s">
        <v>7066</v>
      </c>
      <c r="B7011" s="1">
        <v>46085.65</v>
      </c>
      <c r="C7011" s="2">
        <v>46085</v>
      </c>
      <c r="D7011">
        <v>15</v>
      </c>
      <c r="E7011" t="s">
        <v>43</v>
      </c>
      <c r="F7011" t="s">
        <v>26</v>
      </c>
      <c r="G7011">
        <v>7.2</v>
      </c>
      <c r="H7011">
        <v>170.7</v>
      </c>
      <c r="J7011">
        <v>1.1000000000000001</v>
      </c>
      <c r="K7011">
        <v>6</v>
      </c>
      <c r="L7011">
        <v>4.5999999999999996</v>
      </c>
      <c r="M7011">
        <v>57</v>
      </c>
      <c r="N7011" t="s">
        <v>41</v>
      </c>
      <c r="O7011">
        <v>1.256</v>
      </c>
      <c r="P7011" t="s">
        <v>58</v>
      </c>
      <c r="Q7011" t="s">
        <v>59</v>
      </c>
      <c r="R7011">
        <v>4.95</v>
      </c>
      <c r="S7011">
        <v>8</v>
      </c>
      <c r="U7011">
        <v>-1.4</v>
      </c>
      <c r="V7011" t="s">
        <v>697</v>
      </c>
      <c r="W7011" t="s">
        <v>45</v>
      </c>
      <c r="X7011">
        <v>0</v>
      </c>
      <c r="Y7011" t="str">
        <f>IF(tblRides[[#This Row],[supply_demand_ratio]]&lt;0.8,"Below 0.8",IF(tblRides[[#This Row],[supply_demand_ratio]]&lt;1,"Between 0.8-1.0",IF(tblRides[[#This Row],[supply_demand_ratio]]&lt;=1.2,"Between 1.0-1.2","Above 1.2")))</f>
        <v>Above 1.2</v>
      </c>
    </row>
    <row r="7012" spans="1:25" x14ac:dyDescent="0.3">
      <c r="A7012" t="s">
        <v>7067</v>
      </c>
      <c r="B7012" s="1">
        <v>46085.660416666666</v>
      </c>
      <c r="C7012" s="2">
        <v>46085</v>
      </c>
      <c r="D7012">
        <v>15</v>
      </c>
      <c r="E7012" t="s">
        <v>62</v>
      </c>
      <c r="F7012" t="s">
        <v>26</v>
      </c>
      <c r="G7012">
        <v>6.6</v>
      </c>
      <c r="H7012">
        <v>124.18</v>
      </c>
      <c r="I7012">
        <v>125.28</v>
      </c>
      <c r="J7012">
        <v>1</v>
      </c>
      <c r="K7012">
        <v>4.5999999999999996</v>
      </c>
      <c r="L7012">
        <v>7.1</v>
      </c>
      <c r="M7012">
        <v>54</v>
      </c>
      <c r="N7012" t="s">
        <v>41</v>
      </c>
      <c r="O7012">
        <v>1.778</v>
      </c>
      <c r="P7012" t="s">
        <v>28</v>
      </c>
      <c r="Q7012" t="s">
        <v>29</v>
      </c>
      <c r="R7012">
        <v>4.6399999999999997</v>
      </c>
      <c r="S7012">
        <v>3</v>
      </c>
      <c r="T7012">
        <v>1.1000000000000001</v>
      </c>
      <c r="U7012">
        <v>2.5</v>
      </c>
      <c r="V7012" t="s">
        <v>697</v>
      </c>
      <c r="W7012" t="s">
        <v>31</v>
      </c>
      <c r="X7012">
        <v>1</v>
      </c>
      <c r="Y7012" t="str">
        <f>IF(tblRides[[#This Row],[supply_demand_ratio]]&lt;0.8,"Below 0.8",IF(tblRides[[#This Row],[supply_demand_ratio]]&lt;1,"Between 0.8-1.0",IF(tblRides[[#This Row],[supply_demand_ratio]]&lt;=1.2,"Between 1.0-1.2","Above 1.2")))</f>
        <v>Above 1.2</v>
      </c>
    </row>
    <row r="7013" spans="1:25" x14ac:dyDescent="0.3">
      <c r="A7013" t="s">
        <v>7068</v>
      </c>
      <c r="B7013" s="1">
        <v>46085.668749999997</v>
      </c>
      <c r="C7013" s="2">
        <v>46085</v>
      </c>
      <c r="D7013">
        <v>16</v>
      </c>
      <c r="E7013" t="s">
        <v>25</v>
      </c>
      <c r="F7013" t="s">
        <v>26</v>
      </c>
      <c r="G7013">
        <v>1.6</v>
      </c>
      <c r="H7013">
        <v>74.489999999999995</v>
      </c>
      <c r="I7013">
        <v>74.849999999999994</v>
      </c>
      <c r="J7013">
        <v>1.1000000000000001</v>
      </c>
      <c r="K7013">
        <v>3</v>
      </c>
      <c r="L7013">
        <v>6.8</v>
      </c>
      <c r="M7013">
        <v>112</v>
      </c>
      <c r="N7013" t="s">
        <v>27</v>
      </c>
      <c r="O7013">
        <v>0.91300000000000003</v>
      </c>
      <c r="P7013" t="s">
        <v>28</v>
      </c>
      <c r="Q7013" t="s">
        <v>29</v>
      </c>
      <c r="R7013">
        <v>4.6500000000000004</v>
      </c>
      <c r="S7013">
        <v>9</v>
      </c>
      <c r="T7013">
        <v>0.36</v>
      </c>
      <c r="U7013">
        <v>3.8</v>
      </c>
      <c r="V7013" t="s">
        <v>697</v>
      </c>
      <c r="W7013" t="s">
        <v>31</v>
      </c>
      <c r="X7013">
        <v>1</v>
      </c>
      <c r="Y7013" t="str">
        <f>IF(tblRides[[#This Row],[supply_demand_ratio]]&lt;0.8,"Below 0.8",IF(tblRides[[#This Row],[supply_demand_ratio]]&lt;1,"Between 0.8-1.0",IF(tblRides[[#This Row],[supply_demand_ratio]]&lt;=1.2,"Between 1.0-1.2","Above 1.2")))</f>
        <v>Between 0.8-1.0</v>
      </c>
    </row>
    <row r="7014" spans="1:25" x14ac:dyDescent="0.3">
      <c r="A7014" t="s">
        <v>7069</v>
      </c>
      <c r="B7014" s="1">
        <v>46085.685416666667</v>
      </c>
      <c r="C7014" s="2">
        <v>46085</v>
      </c>
      <c r="D7014">
        <v>16</v>
      </c>
      <c r="E7014" t="s">
        <v>62</v>
      </c>
      <c r="F7014" t="s">
        <v>26</v>
      </c>
      <c r="G7014">
        <v>7.5</v>
      </c>
      <c r="H7014">
        <v>150.74</v>
      </c>
      <c r="I7014">
        <v>138.47999999999999</v>
      </c>
      <c r="J7014">
        <v>1</v>
      </c>
      <c r="K7014">
        <v>2.2000000000000002</v>
      </c>
      <c r="L7014">
        <v>7.1</v>
      </c>
      <c r="M7014">
        <v>51</v>
      </c>
      <c r="N7014" t="s">
        <v>41</v>
      </c>
      <c r="O7014">
        <v>1.135</v>
      </c>
      <c r="P7014" t="s">
        <v>28</v>
      </c>
      <c r="Q7014" t="s">
        <v>29</v>
      </c>
      <c r="R7014">
        <v>4.8</v>
      </c>
      <c r="S7014">
        <v>6</v>
      </c>
      <c r="T7014">
        <v>-12.26</v>
      </c>
      <c r="U7014">
        <v>4.9000000000000004</v>
      </c>
      <c r="V7014" t="s">
        <v>697</v>
      </c>
      <c r="W7014" t="s">
        <v>31</v>
      </c>
      <c r="X7014">
        <v>1</v>
      </c>
      <c r="Y7014" t="str">
        <f>IF(tblRides[[#This Row],[supply_demand_ratio]]&lt;0.8,"Below 0.8",IF(tblRides[[#This Row],[supply_demand_ratio]]&lt;1,"Between 0.8-1.0",IF(tblRides[[#This Row],[supply_demand_ratio]]&lt;=1.2,"Between 1.0-1.2","Above 1.2")))</f>
        <v>Between 1.0-1.2</v>
      </c>
    </row>
    <row r="7015" spans="1:25" x14ac:dyDescent="0.3">
      <c r="A7015" t="s">
        <v>7070</v>
      </c>
      <c r="B7015" s="1">
        <v>46085.686805555553</v>
      </c>
      <c r="C7015" s="2">
        <v>46085</v>
      </c>
      <c r="D7015">
        <v>16</v>
      </c>
      <c r="E7015" t="s">
        <v>25</v>
      </c>
      <c r="F7015" t="s">
        <v>34</v>
      </c>
      <c r="G7015">
        <v>9.4</v>
      </c>
      <c r="H7015">
        <v>196.48</v>
      </c>
      <c r="I7015">
        <v>194.73</v>
      </c>
      <c r="J7015">
        <v>1.2</v>
      </c>
      <c r="K7015">
        <v>6.7</v>
      </c>
      <c r="L7015">
        <v>10.3</v>
      </c>
      <c r="M7015">
        <v>106</v>
      </c>
      <c r="N7015" t="s">
        <v>27</v>
      </c>
      <c r="O7015">
        <v>0.73799999999999999</v>
      </c>
      <c r="P7015" t="s">
        <v>28</v>
      </c>
      <c r="Q7015" t="s">
        <v>29</v>
      </c>
      <c r="R7015">
        <v>4.84</v>
      </c>
      <c r="S7015">
        <v>0</v>
      </c>
      <c r="T7015">
        <v>-1.75</v>
      </c>
      <c r="U7015">
        <v>3.6</v>
      </c>
      <c r="V7015" t="s">
        <v>697</v>
      </c>
      <c r="W7015" t="s">
        <v>45</v>
      </c>
      <c r="X7015">
        <v>1</v>
      </c>
      <c r="Y7015" t="str">
        <f>IF(tblRides[[#This Row],[supply_demand_ratio]]&lt;0.8,"Below 0.8",IF(tblRides[[#This Row],[supply_demand_ratio]]&lt;1,"Between 0.8-1.0",IF(tblRides[[#This Row],[supply_demand_ratio]]&lt;=1.2,"Between 1.0-1.2","Above 1.2")))</f>
        <v>Below 0.8</v>
      </c>
    </row>
    <row r="7016" spans="1:25" x14ac:dyDescent="0.3">
      <c r="A7016" t="s">
        <v>7071</v>
      </c>
      <c r="B7016" s="1">
        <v>46085.704861111109</v>
      </c>
      <c r="C7016" s="2">
        <v>46085</v>
      </c>
      <c r="D7016">
        <v>16</v>
      </c>
      <c r="E7016" t="s">
        <v>43</v>
      </c>
      <c r="F7016" t="s">
        <v>34</v>
      </c>
      <c r="G7016">
        <v>17.3</v>
      </c>
      <c r="H7016">
        <v>326.58</v>
      </c>
      <c r="I7016">
        <v>329</v>
      </c>
      <c r="J7016">
        <v>1</v>
      </c>
      <c r="K7016">
        <v>6.2</v>
      </c>
      <c r="L7016">
        <v>8.3000000000000007</v>
      </c>
      <c r="M7016">
        <v>60</v>
      </c>
      <c r="N7016" t="s">
        <v>41</v>
      </c>
      <c r="O7016">
        <v>1.444</v>
      </c>
      <c r="P7016" t="s">
        <v>28</v>
      </c>
      <c r="Q7016" t="s">
        <v>29</v>
      </c>
      <c r="R7016">
        <v>4.32</v>
      </c>
      <c r="S7016">
        <v>0</v>
      </c>
      <c r="T7016">
        <v>2.42</v>
      </c>
      <c r="U7016">
        <v>2.1</v>
      </c>
      <c r="V7016" t="s">
        <v>697</v>
      </c>
      <c r="W7016" t="s">
        <v>45</v>
      </c>
      <c r="X7016">
        <v>1</v>
      </c>
      <c r="Y7016" t="str">
        <f>IF(tblRides[[#This Row],[supply_demand_ratio]]&lt;0.8,"Below 0.8",IF(tblRides[[#This Row],[supply_demand_ratio]]&lt;1,"Between 0.8-1.0",IF(tblRides[[#This Row],[supply_demand_ratio]]&lt;=1.2,"Between 1.0-1.2","Above 1.2")))</f>
        <v>Above 1.2</v>
      </c>
    </row>
    <row r="7017" spans="1:25" x14ac:dyDescent="0.3">
      <c r="A7017" t="s">
        <v>7072</v>
      </c>
      <c r="B7017" s="1">
        <v>46085.709027777775</v>
      </c>
      <c r="C7017" s="2">
        <v>46085</v>
      </c>
      <c r="D7017">
        <v>17</v>
      </c>
      <c r="E7017" t="s">
        <v>25</v>
      </c>
      <c r="F7017" t="s">
        <v>26</v>
      </c>
      <c r="G7017">
        <v>3.6</v>
      </c>
      <c r="H7017">
        <v>126.58</v>
      </c>
      <c r="I7017">
        <v>122.81</v>
      </c>
      <c r="J7017">
        <v>1.3</v>
      </c>
      <c r="K7017">
        <v>7.6</v>
      </c>
      <c r="L7017">
        <v>5.6</v>
      </c>
      <c r="M7017">
        <v>113</v>
      </c>
      <c r="N7017" t="s">
        <v>72</v>
      </c>
      <c r="O7017">
        <v>0.72699999999999998</v>
      </c>
      <c r="P7017" t="s">
        <v>28</v>
      </c>
      <c r="Q7017" t="s">
        <v>29</v>
      </c>
      <c r="R7017">
        <v>4.54</v>
      </c>
      <c r="S7017">
        <v>43</v>
      </c>
      <c r="T7017">
        <v>-3.77</v>
      </c>
      <c r="U7017">
        <v>-2</v>
      </c>
      <c r="V7017" t="s">
        <v>697</v>
      </c>
      <c r="W7017" t="s">
        <v>45</v>
      </c>
      <c r="X7017">
        <v>1</v>
      </c>
      <c r="Y7017" t="str">
        <f>IF(tblRides[[#This Row],[supply_demand_ratio]]&lt;0.8,"Below 0.8",IF(tblRides[[#This Row],[supply_demand_ratio]]&lt;1,"Between 0.8-1.0",IF(tblRides[[#This Row],[supply_demand_ratio]]&lt;=1.2,"Between 1.0-1.2","Above 1.2")))</f>
        <v>Below 0.8</v>
      </c>
    </row>
    <row r="7018" spans="1:25" x14ac:dyDescent="0.3">
      <c r="A7018" t="s">
        <v>7073</v>
      </c>
      <c r="B7018" s="1">
        <v>46085.754166666666</v>
      </c>
      <c r="C7018" s="2">
        <v>46085</v>
      </c>
      <c r="D7018">
        <v>18</v>
      </c>
      <c r="E7018" t="s">
        <v>62</v>
      </c>
      <c r="F7018" t="s">
        <v>34</v>
      </c>
      <c r="G7018">
        <v>5.2</v>
      </c>
      <c r="H7018">
        <v>116.92</v>
      </c>
      <c r="J7018">
        <v>1</v>
      </c>
      <c r="K7018">
        <v>11</v>
      </c>
      <c r="L7018">
        <v>14.8</v>
      </c>
      <c r="M7018">
        <v>50</v>
      </c>
      <c r="N7018" t="s">
        <v>41</v>
      </c>
      <c r="O7018">
        <v>1.492</v>
      </c>
      <c r="P7018" t="s">
        <v>58</v>
      </c>
      <c r="Q7018" t="s">
        <v>59</v>
      </c>
      <c r="R7018">
        <v>4.74</v>
      </c>
      <c r="S7018">
        <v>0</v>
      </c>
      <c r="U7018">
        <v>3.8</v>
      </c>
      <c r="V7018" t="s">
        <v>697</v>
      </c>
      <c r="W7018" t="s">
        <v>77</v>
      </c>
      <c r="X7018">
        <v>0</v>
      </c>
      <c r="Y7018" t="str">
        <f>IF(tblRides[[#This Row],[supply_demand_ratio]]&lt;0.8,"Below 0.8",IF(tblRides[[#This Row],[supply_demand_ratio]]&lt;1,"Between 0.8-1.0",IF(tblRides[[#This Row],[supply_demand_ratio]]&lt;=1.2,"Between 1.0-1.2","Above 1.2")))</f>
        <v>Above 1.2</v>
      </c>
    </row>
    <row r="7019" spans="1:25" x14ac:dyDescent="0.3">
      <c r="A7019" t="s">
        <v>7074</v>
      </c>
      <c r="B7019" s="1">
        <v>46085.754861111112</v>
      </c>
      <c r="C7019" s="2">
        <v>46085</v>
      </c>
      <c r="D7019">
        <v>18</v>
      </c>
      <c r="E7019" t="s">
        <v>62</v>
      </c>
      <c r="F7019" t="s">
        <v>34</v>
      </c>
      <c r="G7019">
        <v>13.2</v>
      </c>
      <c r="H7019">
        <v>239.15</v>
      </c>
      <c r="I7019">
        <v>247.68</v>
      </c>
      <c r="J7019">
        <v>1</v>
      </c>
      <c r="K7019">
        <v>5.4</v>
      </c>
      <c r="L7019">
        <v>7.2</v>
      </c>
      <c r="M7019">
        <v>39</v>
      </c>
      <c r="N7019" t="s">
        <v>41</v>
      </c>
      <c r="O7019">
        <v>0.94899999999999995</v>
      </c>
      <c r="P7019" t="s">
        <v>28</v>
      </c>
      <c r="Q7019" t="s">
        <v>29</v>
      </c>
      <c r="R7019">
        <v>4.66</v>
      </c>
      <c r="S7019">
        <v>0</v>
      </c>
      <c r="T7019">
        <v>8.5299999999999994</v>
      </c>
      <c r="U7019">
        <v>1.8</v>
      </c>
      <c r="V7019" t="s">
        <v>697</v>
      </c>
      <c r="W7019" t="s">
        <v>45</v>
      </c>
      <c r="X7019">
        <v>1</v>
      </c>
      <c r="Y7019" t="str">
        <f>IF(tblRides[[#This Row],[supply_demand_ratio]]&lt;0.8,"Below 0.8",IF(tblRides[[#This Row],[supply_demand_ratio]]&lt;1,"Between 0.8-1.0",IF(tblRides[[#This Row],[supply_demand_ratio]]&lt;=1.2,"Between 1.0-1.2","Above 1.2")))</f>
        <v>Between 0.8-1.0</v>
      </c>
    </row>
    <row r="7020" spans="1:25" x14ac:dyDescent="0.3">
      <c r="A7020" t="s">
        <v>7075</v>
      </c>
      <c r="B7020" s="1">
        <v>46085.762499999997</v>
      </c>
      <c r="C7020" s="2">
        <v>46085</v>
      </c>
      <c r="D7020">
        <v>18</v>
      </c>
      <c r="E7020" t="s">
        <v>33</v>
      </c>
      <c r="F7020" t="s">
        <v>26</v>
      </c>
      <c r="G7020">
        <v>8.8000000000000007</v>
      </c>
      <c r="H7020">
        <v>190.22</v>
      </c>
      <c r="I7020">
        <v>189.08</v>
      </c>
      <c r="J7020">
        <v>1</v>
      </c>
      <c r="K7020">
        <v>4.7</v>
      </c>
      <c r="L7020">
        <v>8</v>
      </c>
      <c r="M7020">
        <v>81</v>
      </c>
      <c r="N7020" t="s">
        <v>27</v>
      </c>
      <c r="O7020">
        <v>0.92200000000000004</v>
      </c>
      <c r="P7020" t="s">
        <v>28</v>
      </c>
      <c r="Q7020" t="s">
        <v>29</v>
      </c>
      <c r="R7020">
        <v>4.5599999999999996</v>
      </c>
      <c r="S7020">
        <v>43</v>
      </c>
      <c r="T7020">
        <v>-1.1399999999999999</v>
      </c>
      <c r="U7020">
        <v>3.3</v>
      </c>
      <c r="V7020" t="s">
        <v>697</v>
      </c>
      <c r="W7020" t="s">
        <v>31</v>
      </c>
      <c r="X7020">
        <v>1</v>
      </c>
      <c r="Y7020" t="str">
        <f>IF(tblRides[[#This Row],[supply_demand_ratio]]&lt;0.8,"Below 0.8",IF(tblRides[[#This Row],[supply_demand_ratio]]&lt;1,"Between 0.8-1.0",IF(tblRides[[#This Row],[supply_demand_ratio]]&lt;=1.2,"Between 1.0-1.2","Above 1.2")))</f>
        <v>Between 0.8-1.0</v>
      </c>
    </row>
    <row r="7021" spans="1:25" x14ac:dyDescent="0.3">
      <c r="A7021" t="s">
        <v>7076</v>
      </c>
      <c r="B7021" s="1">
        <v>46085.763194444444</v>
      </c>
      <c r="C7021" s="2">
        <v>46085</v>
      </c>
      <c r="D7021">
        <v>18</v>
      </c>
      <c r="E7021" t="s">
        <v>25</v>
      </c>
      <c r="F7021" t="s">
        <v>26</v>
      </c>
      <c r="G7021">
        <v>8.3000000000000007</v>
      </c>
      <c r="H7021">
        <v>202.12</v>
      </c>
      <c r="I7021">
        <v>189.42</v>
      </c>
      <c r="J7021">
        <v>1.2</v>
      </c>
      <c r="K7021">
        <v>10.3</v>
      </c>
      <c r="L7021">
        <v>12.1</v>
      </c>
      <c r="M7021">
        <v>112</v>
      </c>
      <c r="N7021" t="s">
        <v>72</v>
      </c>
      <c r="O7021">
        <v>0.74199999999999999</v>
      </c>
      <c r="P7021" t="s">
        <v>28</v>
      </c>
      <c r="Q7021" t="s">
        <v>29</v>
      </c>
      <c r="R7021">
        <v>4.8099999999999996</v>
      </c>
      <c r="S7021">
        <v>3</v>
      </c>
      <c r="T7021">
        <v>-12.7</v>
      </c>
      <c r="U7021">
        <v>1.8</v>
      </c>
      <c r="V7021" t="s">
        <v>697</v>
      </c>
      <c r="W7021" t="s">
        <v>77</v>
      </c>
      <c r="X7021">
        <v>1</v>
      </c>
      <c r="Y7021" t="str">
        <f>IF(tblRides[[#This Row],[supply_demand_ratio]]&lt;0.8,"Below 0.8",IF(tblRides[[#This Row],[supply_demand_ratio]]&lt;1,"Between 0.8-1.0",IF(tblRides[[#This Row],[supply_demand_ratio]]&lt;=1.2,"Between 1.0-1.2","Above 1.2")))</f>
        <v>Below 0.8</v>
      </c>
    </row>
    <row r="7022" spans="1:25" x14ac:dyDescent="0.3">
      <c r="A7022" t="s">
        <v>7077</v>
      </c>
      <c r="B7022" s="1">
        <v>46085.774305555555</v>
      </c>
      <c r="C7022" s="2">
        <v>46085</v>
      </c>
      <c r="D7022">
        <v>18</v>
      </c>
      <c r="E7022" t="s">
        <v>25</v>
      </c>
      <c r="F7022" t="s">
        <v>34</v>
      </c>
      <c r="G7022">
        <v>2.6</v>
      </c>
      <c r="H7022">
        <v>109.79</v>
      </c>
      <c r="I7022">
        <v>111.38</v>
      </c>
      <c r="J7022">
        <v>1.3</v>
      </c>
      <c r="K7022">
        <v>8.9</v>
      </c>
      <c r="L7022">
        <v>9.6</v>
      </c>
      <c r="M7022">
        <v>105</v>
      </c>
      <c r="N7022" t="s">
        <v>72</v>
      </c>
      <c r="O7022">
        <v>0.64500000000000002</v>
      </c>
      <c r="P7022" t="s">
        <v>28</v>
      </c>
      <c r="Q7022" t="s">
        <v>29</v>
      </c>
      <c r="R7022">
        <v>4.6100000000000003</v>
      </c>
      <c r="S7022">
        <v>0</v>
      </c>
      <c r="T7022">
        <v>1.59</v>
      </c>
      <c r="U7022">
        <v>0.7</v>
      </c>
      <c r="V7022" t="s">
        <v>697</v>
      </c>
      <c r="W7022" t="s">
        <v>45</v>
      </c>
      <c r="X7022">
        <v>1</v>
      </c>
      <c r="Y7022" t="str">
        <f>IF(tblRides[[#This Row],[supply_demand_ratio]]&lt;0.8,"Below 0.8",IF(tblRides[[#This Row],[supply_demand_ratio]]&lt;1,"Between 0.8-1.0",IF(tblRides[[#This Row],[supply_demand_ratio]]&lt;=1.2,"Between 1.0-1.2","Above 1.2")))</f>
        <v>Below 0.8</v>
      </c>
    </row>
    <row r="7023" spans="1:25" x14ac:dyDescent="0.3">
      <c r="A7023" t="s">
        <v>7078</v>
      </c>
      <c r="B7023" s="1">
        <v>46085.794444444444</v>
      </c>
      <c r="C7023" s="2">
        <v>46085</v>
      </c>
      <c r="D7023">
        <v>19</v>
      </c>
      <c r="E7023" t="s">
        <v>43</v>
      </c>
      <c r="F7023" t="s">
        <v>34</v>
      </c>
      <c r="G7023">
        <v>5.2</v>
      </c>
      <c r="H7023">
        <v>140.36000000000001</v>
      </c>
      <c r="J7023">
        <v>1.2</v>
      </c>
      <c r="K7023">
        <v>10.199999999999999</v>
      </c>
      <c r="L7023">
        <v>10.9</v>
      </c>
      <c r="M7023">
        <v>37</v>
      </c>
      <c r="N7023" t="s">
        <v>27</v>
      </c>
      <c r="O7023">
        <v>0.65</v>
      </c>
      <c r="P7023" t="s">
        <v>58</v>
      </c>
      <c r="Q7023" t="s">
        <v>108</v>
      </c>
      <c r="R7023">
        <v>4.3499999999999996</v>
      </c>
      <c r="S7023">
        <v>0</v>
      </c>
      <c r="U7023">
        <v>0.7</v>
      </c>
      <c r="V7023" t="s">
        <v>697</v>
      </c>
      <c r="W7023" t="s">
        <v>77</v>
      </c>
      <c r="X7023">
        <v>0</v>
      </c>
      <c r="Y7023" t="str">
        <f>IF(tblRides[[#This Row],[supply_demand_ratio]]&lt;0.8,"Below 0.8",IF(tblRides[[#This Row],[supply_demand_ratio]]&lt;1,"Between 0.8-1.0",IF(tblRides[[#This Row],[supply_demand_ratio]]&lt;=1.2,"Between 1.0-1.2","Above 1.2")))</f>
        <v>Below 0.8</v>
      </c>
    </row>
    <row r="7024" spans="1:25" x14ac:dyDescent="0.3">
      <c r="A7024" t="s">
        <v>7079</v>
      </c>
      <c r="B7024" s="1">
        <v>46085.804166666669</v>
      </c>
      <c r="C7024" s="2">
        <v>46085</v>
      </c>
      <c r="D7024">
        <v>19</v>
      </c>
      <c r="E7024" t="s">
        <v>43</v>
      </c>
      <c r="F7024" t="s">
        <v>26</v>
      </c>
      <c r="G7024">
        <v>9.1999999999999993</v>
      </c>
      <c r="H7024">
        <v>189.8</v>
      </c>
      <c r="I7024">
        <v>200.19</v>
      </c>
      <c r="J7024">
        <v>1</v>
      </c>
      <c r="K7024">
        <v>8.6999999999999993</v>
      </c>
      <c r="L7024">
        <v>10.5</v>
      </c>
      <c r="M7024">
        <v>54</v>
      </c>
      <c r="N7024" t="s">
        <v>41</v>
      </c>
      <c r="O7024">
        <v>0.96799999999999997</v>
      </c>
      <c r="P7024" t="s">
        <v>28</v>
      </c>
      <c r="Q7024" t="s">
        <v>29</v>
      </c>
      <c r="R7024">
        <v>4.92</v>
      </c>
      <c r="S7024">
        <v>10</v>
      </c>
      <c r="T7024">
        <v>10.39</v>
      </c>
      <c r="U7024">
        <v>1.8</v>
      </c>
      <c r="V7024" t="s">
        <v>697</v>
      </c>
      <c r="W7024" t="s">
        <v>45</v>
      </c>
      <c r="X7024">
        <v>1</v>
      </c>
      <c r="Y7024" t="str">
        <f>IF(tblRides[[#This Row],[supply_demand_ratio]]&lt;0.8,"Below 0.8",IF(tblRides[[#This Row],[supply_demand_ratio]]&lt;1,"Between 0.8-1.0",IF(tblRides[[#This Row],[supply_demand_ratio]]&lt;=1.2,"Between 1.0-1.2","Above 1.2")))</f>
        <v>Between 0.8-1.0</v>
      </c>
    </row>
    <row r="7025" spans="1:25" x14ac:dyDescent="0.3">
      <c r="A7025" t="s">
        <v>7080</v>
      </c>
      <c r="B7025" s="1">
        <v>46085.830555555556</v>
      </c>
      <c r="C7025" s="2">
        <v>46085</v>
      </c>
      <c r="D7025">
        <v>19</v>
      </c>
      <c r="E7025" t="s">
        <v>25</v>
      </c>
      <c r="F7025" t="s">
        <v>26</v>
      </c>
      <c r="G7025">
        <v>3.1</v>
      </c>
      <c r="H7025">
        <v>102.22</v>
      </c>
      <c r="J7025">
        <v>1.1000000000000001</v>
      </c>
      <c r="K7025">
        <v>6.8</v>
      </c>
      <c r="M7025">
        <v>113</v>
      </c>
      <c r="N7025" t="s">
        <v>72</v>
      </c>
      <c r="O7025">
        <v>0.73699999999999999</v>
      </c>
      <c r="P7025" t="s">
        <v>82</v>
      </c>
      <c r="Q7025" t="s">
        <v>83</v>
      </c>
      <c r="R7025">
        <v>4.7</v>
      </c>
      <c r="S7025">
        <v>6</v>
      </c>
      <c r="V7025" t="s">
        <v>697</v>
      </c>
      <c r="W7025" t="s">
        <v>45</v>
      </c>
      <c r="X7025">
        <v>0</v>
      </c>
      <c r="Y7025" t="str">
        <f>IF(tblRides[[#This Row],[supply_demand_ratio]]&lt;0.8,"Below 0.8",IF(tblRides[[#This Row],[supply_demand_ratio]]&lt;1,"Between 0.8-1.0",IF(tblRides[[#This Row],[supply_demand_ratio]]&lt;=1.2,"Between 1.0-1.2","Above 1.2")))</f>
        <v>Below 0.8</v>
      </c>
    </row>
    <row r="7026" spans="1:25" x14ac:dyDescent="0.3">
      <c r="A7026" t="s">
        <v>7081</v>
      </c>
      <c r="B7026" s="1">
        <v>46085.832638888889</v>
      </c>
      <c r="C7026" s="2">
        <v>46085</v>
      </c>
      <c r="D7026">
        <v>19</v>
      </c>
      <c r="E7026" t="s">
        <v>33</v>
      </c>
      <c r="F7026" t="s">
        <v>26</v>
      </c>
      <c r="G7026">
        <v>6.2</v>
      </c>
      <c r="H7026">
        <v>163.06</v>
      </c>
      <c r="I7026">
        <v>151.66</v>
      </c>
      <c r="J7026">
        <v>1.1000000000000001</v>
      </c>
      <c r="K7026">
        <v>5.8</v>
      </c>
      <c r="L7026">
        <v>2.4</v>
      </c>
      <c r="M7026">
        <v>70</v>
      </c>
      <c r="N7026" t="s">
        <v>27</v>
      </c>
      <c r="O7026">
        <v>0.73599999999999999</v>
      </c>
      <c r="P7026" t="s">
        <v>28</v>
      </c>
      <c r="Q7026" t="s">
        <v>29</v>
      </c>
      <c r="R7026">
        <v>4.79</v>
      </c>
      <c r="S7026">
        <v>3</v>
      </c>
      <c r="T7026">
        <v>-11.4</v>
      </c>
      <c r="U7026">
        <v>-3.4</v>
      </c>
      <c r="V7026" t="s">
        <v>697</v>
      </c>
      <c r="W7026" t="s">
        <v>45</v>
      </c>
      <c r="X7026">
        <v>1</v>
      </c>
      <c r="Y7026" t="str">
        <f>IF(tblRides[[#This Row],[supply_demand_ratio]]&lt;0.8,"Below 0.8",IF(tblRides[[#This Row],[supply_demand_ratio]]&lt;1,"Between 0.8-1.0",IF(tblRides[[#This Row],[supply_demand_ratio]]&lt;=1.2,"Between 1.0-1.2","Above 1.2")))</f>
        <v>Below 0.8</v>
      </c>
    </row>
    <row r="7027" spans="1:25" x14ac:dyDescent="0.3">
      <c r="A7027" t="s">
        <v>7082</v>
      </c>
      <c r="B7027" s="1">
        <v>46085.836805555555</v>
      </c>
      <c r="C7027" s="2">
        <v>46085</v>
      </c>
      <c r="D7027">
        <v>20</v>
      </c>
      <c r="E7027" t="s">
        <v>33</v>
      </c>
      <c r="F7027" t="s">
        <v>34</v>
      </c>
      <c r="G7027">
        <v>5</v>
      </c>
      <c r="H7027">
        <v>129.13999999999999</v>
      </c>
      <c r="J7027">
        <v>1.1000000000000001</v>
      </c>
      <c r="K7027">
        <v>7.3</v>
      </c>
      <c r="M7027">
        <v>104</v>
      </c>
      <c r="N7027" t="s">
        <v>27</v>
      </c>
      <c r="O7027">
        <v>0.98499999999999999</v>
      </c>
      <c r="P7027" t="s">
        <v>82</v>
      </c>
      <c r="Q7027" t="s">
        <v>83</v>
      </c>
      <c r="R7027">
        <v>4.5</v>
      </c>
      <c r="S7027">
        <v>0</v>
      </c>
      <c r="V7027" t="s">
        <v>697</v>
      </c>
      <c r="W7027" t="s">
        <v>45</v>
      </c>
      <c r="X7027">
        <v>0</v>
      </c>
      <c r="Y7027" t="str">
        <f>IF(tblRides[[#This Row],[supply_demand_ratio]]&lt;0.8,"Below 0.8",IF(tblRides[[#This Row],[supply_demand_ratio]]&lt;1,"Between 0.8-1.0",IF(tblRides[[#This Row],[supply_demand_ratio]]&lt;=1.2,"Between 1.0-1.2","Above 1.2")))</f>
        <v>Between 0.8-1.0</v>
      </c>
    </row>
    <row r="7028" spans="1:25" x14ac:dyDescent="0.3">
      <c r="A7028" t="s">
        <v>7083</v>
      </c>
      <c r="B7028" s="1">
        <v>46085.836805555555</v>
      </c>
      <c r="C7028" s="2">
        <v>46085</v>
      </c>
      <c r="D7028">
        <v>20</v>
      </c>
      <c r="E7028" t="s">
        <v>62</v>
      </c>
      <c r="F7028" t="s">
        <v>26</v>
      </c>
      <c r="G7028">
        <v>8.6</v>
      </c>
      <c r="H7028">
        <v>158.99</v>
      </c>
      <c r="I7028">
        <v>158.88</v>
      </c>
      <c r="J7028">
        <v>1</v>
      </c>
      <c r="K7028">
        <v>3.5</v>
      </c>
      <c r="L7028">
        <v>1.8</v>
      </c>
      <c r="M7028">
        <v>37</v>
      </c>
      <c r="N7028" t="s">
        <v>41</v>
      </c>
      <c r="O7028">
        <v>1.292</v>
      </c>
      <c r="P7028" t="s">
        <v>28</v>
      </c>
      <c r="Q7028" t="s">
        <v>29</v>
      </c>
      <c r="R7028">
        <v>4.5199999999999996</v>
      </c>
      <c r="S7028">
        <v>7</v>
      </c>
      <c r="T7028">
        <v>-0.11</v>
      </c>
      <c r="U7028">
        <v>-1.7</v>
      </c>
      <c r="V7028" t="s">
        <v>697</v>
      </c>
      <c r="W7028" t="s">
        <v>31</v>
      </c>
      <c r="X7028">
        <v>1</v>
      </c>
      <c r="Y7028" t="str">
        <f>IF(tblRides[[#This Row],[supply_demand_ratio]]&lt;0.8,"Below 0.8",IF(tblRides[[#This Row],[supply_demand_ratio]]&lt;1,"Between 0.8-1.0",IF(tblRides[[#This Row],[supply_demand_ratio]]&lt;=1.2,"Between 1.0-1.2","Above 1.2")))</f>
        <v>Above 1.2</v>
      </c>
    </row>
    <row r="7029" spans="1:25" x14ac:dyDescent="0.3">
      <c r="A7029" t="s">
        <v>7084</v>
      </c>
      <c r="B7029" s="1">
        <v>46085.848611111112</v>
      </c>
      <c r="C7029" s="2">
        <v>46085</v>
      </c>
      <c r="D7029">
        <v>20</v>
      </c>
      <c r="E7029" t="s">
        <v>43</v>
      </c>
      <c r="F7029" t="s">
        <v>26</v>
      </c>
      <c r="G7029">
        <v>7.2</v>
      </c>
      <c r="H7029">
        <v>160.6</v>
      </c>
      <c r="J7029">
        <v>1</v>
      </c>
      <c r="K7029">
        <v>4.3</v>
      </c>
      <c r="M7029">
        <v>56</v>
      </c>
      <c r="N7029" t="s">
        <v>41</v>
      </c>
      <c r="O7029">
        <v>1.3029999999999999</v>
      </c>
      <c r="P7029" t="s">
        <v>82</v>
      </c>
      <c r="Q7029" t="s">
        <v>83</v>
      </c>
      <c r="R7029">
        <v>4.37</v>
      </c>
      <c r="S7029">
        <v>17</v>
      </c>
      <c r="V7029" t="s">
        <v>697</v>
      </c>
      <c r="W7029" t="s">
        <v>31</v>
      </c>
      <c r="X7029">
        <v>0</v>
      </c>
      <c r="Y7029" t="str">
        <f>IF(tblRides[[#This Row],[supply_demand_ratio]]&lt;0.8,"Below 0.8",IF(tblRides[[#This Row],[supply_demand_ratio]]&lt;1,"Between 0.8-1.0",IF(tblRides[[#This Row],[supply_demand_ratio]]&lt;=1.2,"Between 1.0-1.2","Above 1.2")))</f>
        <v>Above 1.2</v>
      </c>
    </row>
    <row r="7030" spans="1:25" x14ac:dyDescent="0.3">
      <c r="A7030" t="s">
        <v>7085</v>
      </c>
      <c r="B7030" s="1">
        <v>46085.85833333333</v>
      </c>
      <c r="C7030" s="2">
        <v>46085</v>
      </c>
      <c r="D7030">
        <v>20</v>
      </c>
      <c r="E7030" t="s">
        <v>43</v>
      </c>
      <c r="F7030" t="s">
        <v>26</v>
      </c>
      <c r="G7030">
        <v>0.9</v>
      </c>
      <c r="H7030">
        <v>52.18</v>
      </c>
      <c r="J7030">
        <v>1</v>
      </c>
      <c r="K7030">
        <v>2</v>
      </c>
      <c r="L7030">
        <v>1.4</v>
      </c>
      <c r="M7030">
        <v>60</v>
      </c>
      <c r="N7030" t="s">
        <v>41</v>
      </c>
      <c r="O7030">
        <v>1.147</v>
      </c>
      <c r="P7030" t="s">
        <v>37</v>
      </c>
      <c r="Q7030" t="s">
        <v>103</v>
      </c>
      <c r="R7030">
        <v>4.8</v>
      </c>
      <c r="S7030">
        <v>8</v>
      </c>
      <c r="U7030">
        <v>-0.6</v>
      </c>
      <c r="V7030" t="s">
        <v>697</v>
      </c>
      <c r="W7030" t="s">
        <v>31</v>
      </c>
      <c r="X7030">
        <v>0</v>
      </c>
      <c r="Y7030" t="str">
        <f>IF(tblRides[[#This Row],[supply_demand_ratio]]&lt;0.8,"Below 0.8",IF(tblRides[[#This Row],[supply_demand_ratio]]&lt;1,"Between 0.8-1.0",IF(tblRides[[#This Row],[supply_demand_ratio]]&lt;=1.2,"Between 1.0-1.2","Above 1.2")))</f>
        <v>Between 1.0-1.2</v>
      </c>
    </row>
    <row r="7031" spans="1:25" x14ac:dyDescent="0.3">
      <c r="A7031" t="s">
        <v>7086</v>
      </c>
      <c r="B7031" s="1">
        <v>46085.876388888886</v>
      </c>
      <c r="C7031" s="2">
        <v>46085</v>
      </c>
      <c r="D7031">
        <v>21</v>
      </c>
      <c r="E7031" t="s">
        <v>33</v>
      </c>
      <c r="F7031" t="s">
        <v>26</v>
      </c>
      <c r="G7031">
        <v>5.0999999999999996</v>
      </c>
      <c r="H7031">
        <v>131.33000000000001</v>
      </c>
      <c r="I7031">
        <v>133.62</v>
      </c>
      <c r="J7031">
        <v>1.1000000000000001</v>
      </c>
      <c r="K7031">
        <v>5.6</v>
      </c>
      <c r="L7031">
        <v>3.2</v>
      </c>
      <c r="M7031">
        <v>86</v>
      </c>
      <c r="N7031" t="s">
        <v>27</v>
      </c>
      <c r="O7031">
        <v>0.85099999999999998</v>
      </c>
      <c r="P7031" t="s">
        <v>28</v>
      </c>
      <c r="Q7031" t="s">
        <v>29</v>
      </c>
      <c r="R7031">
        <v>4.68</v>
      </c>
      <c r="S7031">
        <v>1</v>
      </c>
      <c r="T7031">
        <v>2.29</v>
      </c>
      <c r="U7031">
        <v>-2.4</v>
      </c>
      <c r="V7031" t="s">
        <v>697</v>
      </c>
      <c r="W7031" t="s">
        <v>45</v>
      </c>
      <c r="X7031">
        <v>1</v>
      </c>
      <c r="Y7031" t="str">
        <f>IF(tblRides[[#This Row],[supply_demand_ratio]]&lt;0.8,"Below 0.8",IF(tblRides[[#This Row],[supply_demand_ratio]]&lt;1,"Between 0.8-1.0",IF(tblRides[[#This Row],[supply_demand_ratio]]&lt;=1.2,"Between 1.0-1.2","Above 1.2")))</f>
        <v>Between 0.8-1.0</v>
      </c>
    </row>
    <row r="7032" spans="1:25" x14ac:dyDescent="0.3">
      <c r="A7032" t="s">
        <v>7087</v>
      </c>
      <c r="B7032" s="1">
        <v>46085.886111111111</v>
      </c>
      <c r="C7032" s="2">
        <v>46085</v>
      </c>
      <c r="D7032">
        <v>21</v>
      </c>
      <c r="E7032" t="s">
        <v>25</v>
      </c>
      <c r="F7032" t="s">
        <v>26</v>
      </c>
      <c r="G7032">
        <v>15.9</v>
      </c>
      <c r="H7032">
        <v>329.8</v>
      </c>
      <c r="I7032">
        <v>351.74</v>
      </c>
      <c r="J7032">
        <v>1.1000000000000001</v>
      </c>
      <c r="K7032">
        <v>8.5</v>
      </c>
      <c r="L7032">
        <v>18.100000000000001</v>
      </c>
      <c r="M7032">
        <v>113</v>
      </c>
      <c r="N7032" t="s">
        <v>27</v>
      </c>
      <c r="O7032">
        <v>0.92400000000000004</v>
      </c>
      <c r="P7032" t="s">
        <v>28</v>
      </c>
      <c r="Q7032" t="s">
        <v>29</v>
      </c>
      <c r="R7032">
        <v>4.96</v>
      </c>
      <c r="S7032">
        <v>11</v>
      </c>
      <c r="T7032">
        <v>21.94</v>
      </c>
      <c r="U7032">
        <v>9.6</v>
      </c>
      <c r="V7032" t="s">
        <v>697</v>
      </c>
      <c r="W7032" t="s">
        <v>45</v>
      </c>
      <c r="X7032">
        <v>1</v>
      </c>
      <c r="Y7032" t="str">
        <f>IF(tblRides[[#This Row],[supply_demand_ratio]]&lt;0.8,"Below 0.8",IF(tblRides[[#This Row],[supply_demand_ratio]]&lt;1,"Between 0.8-1.0",IF(tblRides[[#This Row],[supply_demand_ratio]]&lt;=1.2,"Between 1.0-1.2","Above 1.2")))</f>
        <v>Between 0.8-1.0</v>
      </c>
    </row>
    <row r="7033" spans="1:25" x14ac:dyDescent="0.3">
      <c r="A7033" t="s">
        <v>7088</v>
      </c>
      <c r="B7033" s="1">
        <v>46085.905555555553</v>
      </c>
      <c r="C7033" s="2">
        <v>46085</v>
      </c>
      <c r="D7033">
        <v>21</v>
      </c>
      <c r="E7033" t="s">
        <v>33</v>
      </c>
      <c r="F7033" t="s">
        <v>26</v>
      </c>
      <c r="G7033">
        <v>10.8</v>
      </c>
      <c r="H7033">
        <v>222.49</v>
      </c>
      <c r="I7033">
        <v>217.79</v>
      </c>
      <c r="J7033">
        <v>1.1000000000000001</v>
      </c>
      <c r="K7033">
        <v>5.0999999999999996</v>
      </c>
      <c r="L7033">
        <v>5.4</v>
      </c>
      <c r="M7033">
        <v>76</v>
      </c>
      <c r="N7033" t="s">
        <v>41</v>
      </c>
      <c r="O7033">
        <v>0.96199999999999997</v>
      </c>
      <c r="P7033" t="s">
        <v>28</v>
      </c>
      <c r="Q7033" t="s">
        <v>29</v>
      </c>
      <c r="R7033">
        <v>4.59</v>
      </c>
      <c r="S7033">
        <v>36</v>
      </c>
      <c r="T7033">
        <v>-4.7</v>
      </c>
      <c r="U7033">
        <v>0.3</v>
      </c>
      <c r="V7033" t="s">
        <v>697</v>
      </c>
      <c r="W7033" t="s">
        <v>45</v>
      </c>
      <c r="X7033">
        <v>1</v>
      </c>
      <c r="Y7033" t="str">
        <f>IF(tblRides[[#This Row],[supply_demand_ratio]]&lt;0.8,"Below 0.8",IF(tblRides[[#This Row],[supply_demand_ratio]]&lt;1,"Between 0.8-1.0",IF(tblRides[[#This Row],[supply_demand_ratio]]&lt;=1.2,"Between 1.0-1.2","Above 1.2")))</f>
        <v>Between 0.8-1.0</v>
      </c>
    </row>
    <row r="7034" spans="1:25" x14ac:dyDescent="0.3">
      <c r="A7034" t="s">
        <v>7089</v>
      </c>
      <c r="B7034" s="1">
        <v>46085.924305555556</v>
      </c>
      <c r="C7034" s="2">
        <v>46085</v>
      </c>
      <c r="D7034">
        <v>22</v>
      </c>
      <c r="E7034" t="s">
        <v>36</v>
      </c>
      <c r="F7034" t="s">
        <v>26</v>
      </c>
      <c r="G7034">
        <v>4.9000000000000004</v>
      </c>
      <c r="H7034">
        <v>129.47</v>
      </c>
      <c r="J7034">
        <v>1.1000000000000001</v>
      </c>
      <c r="K7034">
        <v>2</v>
      </c>
      <c r="L7034">
        <v>5.7</v>
      </c>
      <c r="M7034">
        <v>102</v>
      </c>
      <c r="N7034" t="s">
        <v>41</v>
      </c>
      <c r="O7034">
        <v>1.284</v>
      </c>
      <c r="P7034" t="s">
        <v>37</v>
      </c>
      <c r="Q7034" t="s">
        <v>103</v>
      </c>
      <c r="R7034">
        <v>4.5199999999999996</v>
      </c>
      <c r="S7034">
        <v>8</v>
      </c>
      <c r="U7034">
        <v>3.7</v>
      </c>
      <c r="V7034" t="s">
        <v>697</v>
      </c>
      <c r="W7034" t="s">
        <v>31</v>
      </c>
      <c r="X7034">
        <v>0</v>
      </c>
      <c r="Y7034" t="str">
        <f>IF(tblRides[[#This Row],[supply_demand_ratio]]&lt;0.8,"Below 0.8",IF(tblRides[[#This Row],[supply_demand_ratio]]&lt;1,"Between 0.8-1.0",IF(tblRides[[#This Row],[supply_demand_ratio]]&lt;=1.2,"Between 1.0-1.2","Above 1.2")))</f>
        <v>Above 1.2</v>
      </c>
    </row>
    <row r="7035" spans="1:25" x14ac:dyDescent="0.3">
      <c r="A7035" t="s">
        <v>7090</v>
      </c>
      <c r="B7035" s="1">
        <v>46085.934027777781</v>
      </c>
      <c r="C7035" s="2">
        <v>46085</v>
      </c>
      <c r="D7035">
        <v>22</v>
      </c>
      <c r="E7035" t="s">
        <v>25</v>
      </c>
      <c r="F7035" t="s">
        <v>26</v>
      </c>
      <c r="G7035">
        <v>9.9</v>
      </c>
      <c r="H7035">
        <v>235.87</v>
      </c>
      <c r="I7035">
        <v>258.98</v>
      </c>
      <c r="J7035">
        <v>1.1000000000000001</v>
      </c>
      <c r="K7035">
        <v>8.8000000000000007</v>
      </c>
      <c r="L7035">
        <v>10</v>
      </c>
      <c r="M7035">
        <v>125</v>
      </c>
      <c r="N7035" t="s">
        <v>27</v>
      </c>
      <c r="O7035">
        <v>1.153</v>
      </c>
      <c r="P7035" t="s">
        <v>28</v>
      </c>
      <c r="Q7035" t="s">
        <v>29</v>
      </c>
      <c r="R7035">
        <v>4.5199999999999996</v>
      </c>
      <c r="S7035">
        <v>20</v>
      </c>
      <c r="T7035">
        <v>23.11</v>
      </c>
      <c r="U7035">
        <v>1.2</v>
      </c>
      <c r="V7035" t="s">
        <v>697</v>
      </c>
      <c r="W7035" t="s">
        <v>45</v>
      </c>
      <c r="X7035">
        <v>1</v>
      </c>
      <c r="Y7035" t="str">
        <f>IF(tblRides[[#This Row],[supply_demand_ratio]]&lt;0.8,"Below 0.8",IF(tblRides[[#This Row],[supply_demand_ratio]]&lt;1,"Between 0.8-1.0",IF(tblRides[[#This Row],[supply_demand_ratio]]&lt;=1.2,"Between 1.0-1.2","Above 1.2")))</f>
        <v>Between 1.0-1.2</v>
      </c>
    </row>
    <row r="7036" spans="1:25" x14ac:dyDescent="0.3">
      <c r="A7036" t="s">
        <v>7091</v>
      </c>
      <c r="B7036" s="1">
        <v>46085.936805555553</v>
      </c>
      <c r="C7036" s="2">
        <v>46085</v>
      </c>
      <c r="D7036">
        <v>22</v>
      </c>
      <c r="E7036" t="s">
        <v>43</v>
      </c>
      <c r="F7036" t="s">
        <v>26</v>
      </c>
      <c r="G7036">
        <v>4.3</v>
      </c>
      <c r="H7036">
        <v>107.16</v>
      </c>
      <c r="I7036">
        <v>102.53</v>
      </c>
      <c r="J7036">
        <v>1</v>
      </c>
      <c r="K7036">
        <v>3.1</v>
      </c>
      <c r="L7036">
        <v>1</v>
      </c>
      <c r="M7036">
        <v>51</v>
      </c>
      <c r="N7036" t="s">
        <v>41</v>
      </c>
      <c r="O7036">
        <v>1.095</v>
      </c>
      <c r="P7036" t="s">
        <v>28</v>
      </c>
      <c r="Q7036" t="s">
        <v>29</v>
      </c>
      <c r="R7036">
        <v>4.87</v>
      </c>
      <c r="S7036">
        <v>4</v>
      </c>
      <c r="T7036">
        <v>-4.63</v>
      </c>
      <c r="U7036">
        <v>-2.1</v>
      </c>
      <c r="V7036" t="s">
        <v>697</v>
      </c>
      <c r="W7036" t="s">
        <v>31</v>
      </c>
      <c r="X7036">
        <v>1</v>
      </c>
      <c r="Y7036" t="str">
        <f>IF(tblRides[[#This Row],[supply_demand_ratio]]&lt;0.8,"Below 0.8",IF(tblRides[[#This Row],[supply_demand_ratio]]&lt;1,"Between 0.8-1.0",IF(tblRides[[#This Row],[supply_demand_ratio]]&lt;=1.2,"Between 1.0-1.2","Above 1.2")))</f>
        <v>Between 1.0-1.2</v>
      </c>
    </row>
    <row r="7037" spans="1:25" x14ac:dyDescent="0.3">
      <c r="A7037" t="s">
        <v>7092</v>
      </c>
      <c r="B7037" s="1">
        <v>46085.947222222225</v>
      </c>
      <c r="C7037" s="2">
        <v>46085</v>
      </c>
      <c r="D7037">
        <v>22</v>
      </c>
      <c r="E7037" t="s">
        <v>36</v>
      </c>
      <c r="F7037" t="s">
        <v>26</v>
      </c>
      <c r="G7037">
        <v>8.6</v>
      </c>
      <c r="H7037">
        <v>179.25</v>
      </c>
      <c r="J7037">
        <v>1</v>
      </c>
      <c r="K7037">
        <v>5.0999999999999996</v>
      </c>
      <c r="L7037">
        <v>9.1</v>
      </c>
      <c r="M7037">
        <v>117</v>
      </c>
      <c r="N7037" t="s">
        <v>27</v>
      </c>
      <c r="O7037">
        <v>0.96199999999999997</v>
      </c>
      <c r="P7037" t="s">
        <v>37</v>
      </c>
      <c r="Q7037" t="s">
        <v>280</v>
      </c>
      <c r="R7037">
        <v>5</v>
      </c>
      <c r="S7037">
        <v>13</v>
      </c>
      <c r="U7037">
        <v>4</v>
      </c>
      <c r="V7037" t="s">
        <v>697</v>
      </c>
      <c r="W7037" t="s">
        <v>45</v>
      </c>
      <c r="X7037">
        <v>0</v>
      </c>
      <c r="Y7037" t="str">
        <f>IF(tblRides[[#This Row],[supply_demand_ratio]]&lt;0.8,"Below 0.8",IF(tblRides[[#This Row],[supply_demand_ratio]]&lt;1,"Between 0.8-1.0",IF(tblRides[[#This Row],[supply_demand_ratio]]&lt;=1.2,"Between 1.0-1.2","Above 1.2")))</f>
        <v>Between 0.8-1.0</v>
      </c>
    </row>
    <row r="7038" spans="1:25" x14ac:dyDescent="0.3">
      <c r="A7038" t="s">
        <v>7093</v>
      </c>
      <c r="B7038" s="1">
        <v>46085.947916666664</v>
      </c>
      <c r="C7038" s="2">
        <v>46085</v>
      </c>
      <c r="D7038">
        <v>22</v>
      </c>
      <c r="E7038" t="s">
        <v>33</v>
      </c>
      <c r="F7038" t="s">
        <v>26</v>
      </c>
      <c r="G7038">
        <v>3.5</v>
      </c>
      <c r="H7038">
        <v>105.6</v>
      </c>
      <c r="I7038">
        <v>103.28</v>
      </c>
      <c r="J7038">
        <v>1.1000000000000001</v>
      </c>
      <c r="K7038">
        <v>5.2</v>
      </c>
      <c r="L7038">
        <v>2.5</v>
      </c>
      <c r="M7038">
        <v>89</v>
      </c>
      <c r="N7038" t="s">
        <v>41</v>
      </c>
      <c r="O7038">
        <v>1.2410000000000001</v>
      </c>
      <c r="P7038" t="s">
        <v>28</v>
      </c>
      <c r="Q7038" t="s">
        <v>29</v>
      </c>
      <c r="R7038">
        <v>4.6500000000000004</v>
      </c>
      <c r="S7038">
        <v>4</v>
      </c>
      <c r="T7038">
        <v>-2.3199999999999998</v>
      </c>
      <c r="U7038">
        <v>-2.7</v>
      </c>
      <c r="V7038" t="s">
        <v>697</v>
      </c>
      <c r="W7038" t="s">
        <v>45</v>
      </c>
      <c r="X7038">
        <v>1</v>
      </c>
      <c r="Y7038" t="str">
        <f>IF(tblRides[[#This Row],[supply_demand_ratio]]&lt;0.8,"Below 0.8",IF(tblRides[[#This Row],[supply_demand_ratio]]&lt;1,"Between 0.8-1.0",IF(tblRides[[#This Row],[supply_demand_ratio]]&lt;=1.2,"Between 1.0-1.2","Above 1.2")))</f>
        <v>Above 1.2</v>
      </c>
    </row>
    <row r="7039" spans="1:25" x14ac:dyDescent="0.3">
      <c r="A7039" t="s">
        <v>7094</v>
      </c>
      <c r="B7039" s="1">
        <v>46085.953472222223</v>
      </c>
      <c r="C7039" s="2">
        <v>46085</v>
      </c>
      <c r="D7039">
        <v>22</v>
      </c>
      <c r="E7039" t="s">
        <v>33</v>
      </c>
      <c r="F7039" t="s">
        <v>26</v>
      </c>
      <c r="G7039">
        <v>18.7</v>
      </c>
      <c r="H7039">
        <v>333.43</v>
      </c>
      <c r="I7039">
        <v>322.72000000000003</v>
      </c>
      <c r="J7039">
        <v>1</v>
      </c>
      <c r="K7039">
        <v>6.3</v>
      </c>
      <c r="L7039">
        <v>8.5</v>
      </c>
      <c r="M7039">
        <v>95</v>
      </c>
      <c r="N7039" t="s">
        <v>41</v>
      </c>
      <c r="O7039">
        <v>1.4510000000000001</v>
      </c>
      <c r="P7039" t="s">
        <v>28</v>
      </c>
      <c r="Q7039" t="s">
        <v>29</v>
      </c>
      <c r="R7039">
        <v>4.84</v>
      </c>
      <c r="S7039">
        <v>6</v>
      </c>
      <c r="T7039">
        <v>-10.71</v>
      </c>
      <c r="U7039">
        <v>2.2000000000000002</v>
      </c>
      <c r="V7039" t="s">
        <v>697</v>
      </c>
      <c r="W7039" t="s">
        <v>45</v>
      </c>
      <c r="X7039">
        <v>1</v>
      </c>
      <c r="Y7039" t="str">
        <f>IF(tblRides[[#This Row],[supply_demand_ratio]]&lt;0.8,"Below 0.8",IF(tblRides[[#This Row],[supply_demand_ratio]]&lt;1,"Between 0.8-1.0",IF(tblRides[[#This Row],[supply_demand_ratio]]&lt;=1.2,"Between 1.0-1.2","Above 1.2")))</f>
        <v>Above 1.2</v>
      </c>
    </row>
    <row r="7040" spans="1:25" x14ac:dyDescent="0.3">
      <c r="A7040" t="s">
        <v>7095</v>
      </c>
      <c r="B7040" s="1">
        <v>46085.956944444442</v>
      </c>
      <c r="C7040" s="2">
        <v>46085</v>
      </c>
      <c r="D7040">
        <v>22</v>
      </c>
      <c r="E7040" t="s">
        <v>36</v>
      </c>
      <c r="F7040" t="s">
        <v>26</v>
      </c>
      <c r="G7040">
        <v>5</v>
      </c>
      <c r="H7040">
        <v>117.47</v>
      </c>
      <c r="J7040">
        <v>1</v>
      </c>
      <c r="K7040">
        <v>5.5</v>
      </c>
      <c r="L7040">
        <v>1.9</v>
      </c>
      <c r="M7040">
        <v>117</v>
      </c>
      <c r="N7040" t="s">
        <v>27</v>
      </c>
      <c r="O7040">
        <v>1.177</v>
      </c>
      <c r="P7040" t="s">
        <v>37</v>
      </c>
      <c r="Q7040" t="s">
        <v>103</v>
      </c>
      <c r="R7040">
        <v>4.6100000000000003</v>
      </c>
      <c r="S7040">
        <v>6</v>
      </c>
      <c r="U7040">
        <v>-3.6</v>
      </c>
      <c r="V7040" t="s">
        <v>697</v>
      </c>
      <c r="W7040" t="s">
        <v>45</v>
      </c>
      <c r="X7040">
        <v>0</v>
      </c>
      <c r="Y7040" t="str">
        <f>IF(tblRides[[#This Row],[supply_demand_ratio]]&lt;0.8,"Below 0.8",IF(tblRides[[#This Row],[supply_demand_ratio]]&lt;1,"Between 0.8-1.0",IF(tblRides[[#This Row],[supply_demand_ratio]]&lt;=1.2,"Between 1.0-1.2","Above 1.2")))</f>
        <v>Between 1.0-1.2</v>
      </c>
    </row>
    <row r="7041" spans="1:25" x14ac:dyDescent="0.3">
      <c r="A7041" t="s">
        <v>7096</v>
      </c>
      <c r="B7041" s="1">
        <v>46085.965277777781</v>
      </c>
      <c r="C7041" s="2">
        <v>46085</v>
      </c>
      <c r="D7041">
        <v>23</v>
      </c>
      <c r="E7041" t="s">
        <v>33</v>
      </c>
      <c r="F7041" t="s">
        <v>26</v>
      </c>
      <c r="G7041">
        <v>6.1</v>
      </c>
      <c r="H7041">
        <v>146.33000000000001</v>
      </c>
      <c r="I7041">
        <v>141.82</v>
      </c>
      <c r="J7041">
        <v>1</v>
      </c>
      <c r="K7041">
        <v>4</v>
      </c>
      <c r="L7041">
        <v>5.4</v>
      </c>
      <c r="M7041">
        <v>110</v>
      </c>
      <c r="N7041" t="s">
        <v>41</v>
      </c>
      <c r="O7041">
        <v>2.133</v>
      </c>
      <c r="P7041" t="s">
        <v>28</v>
      </c>
      <c r="Q7041" t="s">
        <v>29</v>
      </c>
      <c r="R7041">
        <v>4.6399999999999997</v>
      </c>
      <c r="S7041">
        <v>12</v>
      </c>
      <c r="T7041">
        <v>-4.51</v>
      </c>
      <c r="U7041">
        <v>1.4</v>
      </c>
      <c r="V7041" t="s">
        <v>697</v>
      </c>
      <c r="W7041" t="s">
        <v>31</v>
      </c>
      <c r="X7041">
        <v>1</v>
      </c>
      <c r="Y7041" t="str">
        <f>IF(tblRides[[#This Row],[supply_demand_ratio]]&lt;0.8,"Below 0.8",IF(tblRides[[#This Row],[supply_demand_ratio]]&lt;1,"Between 0.8-1.0",IF(tblRides[[#This Row],[supply_demand_ratio]]&lt;=1.2,"Between 1.0-1.2","Above 1.2")))</f>
        <v>Above 1.2</v>
      </c>
    </row>
    <row r="7042" spans="1:25" x14ac:dyDescent="0.3">
      <c r="A7042" t="s">
        <v>7097</v>
      </c>
      <c r="B7042" s="1">
        <v>46085.973611111112</v>
      </c>
      <c r="C7042" s="2">
        <v>46085</v>
      </c>
      <c r="D7042">
        <v>23</v>
      </c>
      <c r="E7042" t="s">
        <v>25</v>
      </c>
      <c r="F7042" t="s">
        <v>26</v>
      </c>
      <c r="G7042">
        <v>11.8</v>
      </c>
      <c r="H7042">
        <v>228.38</v>
      </c>
      <c r="I7042">
        <v>231.38</v>
      </c>
      <c r="J7042">
        <v>1</v>
      </c>
      <c r="K7042">
        <v>4.5999999999999996</v>
      </c>
      <c r="L7042">
        <v>5.0999999999999996</v>
      </c>
      <c r="M7042">
        <v>139</v>
      </c>
      <c r="N7042" t="s">
        <v>27</v>
      </c>
      <c r="O7042">
        <v>1.06</v>
      </c>
      <c r="P7042" t="s">
        <v>28</v>
      </c>
      <c r="Q7042" t="s">
        <v>29</v>
      </c>
      <c r="R7042">
        <v>4.49</v>
      </c>
      <c r="S7042">
        <v>3</v>
      </c>
      <c r="T7042">
        <v>3</v>
      </c>
      <c r="U7042">
        <v>0.5</v>
      </c>
      <c r="V7042" t="s">
        <v>697</v>
      </c>
      <c r="W7042" t="s">
        <v>31</v>
      </c>
      <c r="X7042">
        <v>1</v>
      </c>
      <c r="Y7042" t="str">
        <f>IF(tblRides[[#This Row],[supply_demand_ratio]]&lt;0.8,"Below 0.8",IF(tblRides[[#This Row],[supply_demand_ratio]]&lt;1,"Between 0.8-1.0",IF(tblRides[[#This Row],[supply_demand_ratio]]&lt;=1.2,"Between 1.0-1.2","Above 1.2")))</f>
        <v>Between 1.0-1.2</v>
      </c>
    </row>
    <row r="7043" spans="1:25" x14ac:dyDescent="0.3">
      <c r="A7043" t="s">
        <v>7098</v>
      </c>
      <c r="B7043" s="1">
        <v>46085.979166666664</v>
      </c>
      <c r="C7043" s="2">
        <v>46085</v>
      </c>
      <c r="D7043">
        <v>23</v>
      </c>
      <c r="E7043" t="s">
        <v>36</v>
      </c>
      <c r="F7043" t="s">
        <v>26</v>
      </c>
      <c r="G7043">
        <v>6</v>
      </c>
      <c r="H7043">
        <v>126.94</v>
      </c>
      <c r="I7043">
        <v>126.82</v>
      </c>
      <c r="J7043">
        <v>1.1000000000000001</v>
      </c>
      <c r="K7043">
        <v>2.8</v>
      </c>
      <c r="L7043">
        <v>3</v>
      </c>
      <c r="M7043">
        <v>100</v>
      </c>
      <c r="N7043" t="s">
        <v>41</v>
      </c>
      <c r="O7043">
        <v>1.3280000000000001</v>
      </c>
      <c r="P7043" t="s">
        <v>28</v>
      </c>
      <c r="Q7043" t="s">
        <v>29</v>
      </c>
      <c r="R7043">
        <v>4.74</v>
      </c>
      <c r="S7043">
        <v>2</v>
      </c>
      <c r="T7043">
        <v>-0.12</v>
      </c>
      <c r="U7043">
        <v>0.2</v>
      </c>
      <c r="V7043" t="s">
        <v>697</v>
      </c>
      <c r="W7043" t="s">
        <v>31</v>
      </c>
      <c r="X7043">
        <v>1</v>
      </c>
      <c r="Y7043" t="str">
        <f>IF(tblRides[[#This Row],[supply_demand_ratio]]&lt;0.8,"Below 0.8",IF(tblRides[[#This Row],[supply_demand_ratio]]&lt;1,"Between 0.8-1.0",IF(tblRides[[#This Row],[supply_demand_ratio]]&lt;=1.2,"Between 1.0-1.2","Above 1.2")))</f>
        <v>Above 1.2</v>
      </c>
    </row>
    <row r="7044" spans="1:25" x14ac:dyDescent="0.3">
      <c r="A7044" t="s">
        <v>7099</v>
      </c>
      <c r="B7044" s="1">
        <v>46085.98333333333</v>
      </c>
      <c r="C7044" s="2">
        <v>46085</v>
      </c>
      <c r="D7044">
        <v>23</v>
      </c>
      <c r="E7044" t="s">
        <v>62</v>
      </c>
      <c r="F7044" t="s">
        <v>26</v>
      </c>
      <c r="G7044">
        <v>6.7</v>
      </c>
      <c r="H7044">
        <v>126.86</v>
      </c>
      <c r="I7044">
        <v>125.33</v>
      </c>
      <c r="J7044">
        <v>1</v>
      </c>
      <c r="K7044">
        <v>2.1</v>
      </c>
      <c r="L7044">
        <v>2.8</v>
      </c>
      <c r="M7044">
        <v>69</v>
      </c>
      <c r="N7044" t="s">
        <v>41</v>
      </c>
      <c r="O7044">
        <v>2.0099999999999998</v>
      </c>
      <c r="P7044" t="s">
        <v>28</v>
      </c>
      <c r="Q7044" t="s">
        <v>29</v>
      </c>
      <c r="R7044">
        <v>4.59</v>
      </c>
      <c r="S7044">
        <v>12</v>
      </c>
      <c r="T7044">
        <v>-1.53</v>
      </c>
      <c r="U7044">
        <v>0.7</v>
      </c>
      <c r="V7044" t="s">
        <v>697</v>
      </c>
      <c r="W7044" t="s">
        <v>31</v>
      </c>
      <c r="X7044">
        <v>1</v>
      </c>
      <c r="Y7044" t="str">
        <f>IF(tblRides[[#This Row],[supply_demand_ratio]]&lt;0.8,"Below 0.8",IF(tblRides[[#This Row],[supply_demand_ratio]]&lt;1,"Between 0.8-1.0",IF(tblRides[[#This Row],[supply_demand_ratio]]&lt;=1.2,"Between 1.0-1.2","Above 1.2")))</f>
        <v>Above 1.2</v>
      </c>
    </row>
    <row r="7045" spans="1:25" x14ac:dyDescent="0.3">
      <c r="A7045" t="s">
        <v>7100</v>
      </c>
      <c r="B7045" s="1">
        <v>46085.984722222223</v>
      </c>
      <c r="C7045" s="2">
        <v>46085</v>
      </c>
      <c r="D7045">
        <v>23</v>
      </c>
      <c r="E7045" t="s">
        <v>25</v>
      </c>
      <c r="F7045" t="s">
        <v>34</v>
      </c>
      <c r="G7045">
        <v>6.7</v>
      </c>
      <c r="H7045">
        <v>134.97999999999999</v>
      </c>
      <c r="I7045">
        <v>136.94</v>
      </c>
      <c r="J7045">
        <v>1</v>
      </c>
      <c r="K7045">
        <v>4.8</v>
      </c>
      <c r="L7045">
        <v>3.8</v>
      </c>
      <c r="M7045">
        <v>92</v>
      </c>
      <c r="N7045" t="s">
        <v>27</v>
      </c>
      <c r="O7045">
        <v>0.79300000000000004</v>
      </c>
      <c r="P7045" t="s">
        <v>28</v>
      </c>
      <c r="Q7045" t="s">
        <v>29</v>
      </c>
      <c r="R7045">
        <v>4.53</v>
      </c>
      <c r="S7045">
        <v>0</v>
      </c>
      <c r="T7045">
        <v>1.96</v>
      </c>
      <c r="U7045">
        <v>-1</v>
      </c>
      <c r="V7045" t="s">
        <v>697</v>
      </c>
      <c r="W7045" t="s">
        <v>31</v>
      </c>
      <c r="X7045">
        <v>1</v>
      </c>
      <c r="Y7045" t="str">
        <f>IF(tblRides[[#This Row],[supply_demand_ratio]]&lt;0.8,"Below 0.8",IF(tblRides[[#This Row],[supply_demand_ratio]]&lt;1,"Between 0.8-1.0",IF(tblRides[[#This Row],[supply_demand_ratio]]&lt;=1.2,"Between 1.0-1.2","Above 1.2")))</f>
        <v>Below 0.8</v>
      </c>
    </row>
    <row r="7046" spans="1:25" x14ac:dyDescent="0.3">
      <c r="A7046" t="s">
        <v>7101</v>
      </c>
      <c r="B7046" s="1">
        <v>46085.990277777775</v>
      </c>
      <c r="C7046" s="2">
        <v>46085</v>
      </c>
      <c r="D7046">
        <v>23</v>
      </c>
      <c r="E7046" t="s">
        <v>25</v>
      </c>
      <c r="F7046" t="s">
        <v>26</v>
      </c>
      <c r="G7046">
        <v>7.5</v>
      </c>
      <c r="H7046">
        <v>177.35</v>
      </c>
      <c r="I7046">
        <v>165.59</v>
      </c>
      <c r="J7046">
        <v>1.1000000000000001</v>
      </c>
      <c r="K7046">
        <v>7.8</v>
      </c>
      <c r="L7046">
        <v>1.6</v>
      </c>
      <c r="M7046">
        <v>118</v>
      </c>
      <c r="N7046" t="s">
        <v>27</v>
      </c>
      <c r="O7046">
        <v>0.97299999999999998</v>
      </c>
      <c r="P7046" t="s">
        <v>28</v>
      </c>
      <c r="Q7046" t="s">
        <v>29</v>
      </c>
      <c r="R7046">
        <v>4.95</v>
      </c>
      <c r="S7046">
        <v>8</v>
      </c>
      <c r="T7046">
        <v>-11.76</v>
      </c>
      <c r="U7046">
        <v>-6.2</v>
      </c>
      <c r="V7046" t="s">
        <v>697</v>
      </c>
      <c r="W7046" t="s">
        <v>45</v>
      </c>
      <c r="X7046">
        <v>1</v>
      </c>
      <c r="Y7046" t="str">
        <f>IF(tblRides[[#This Row],[supply_demand_ratio]]&lt;0.8,"Below 0.8",IF(tblRides[[#This Row],[supply_demand_ratio]]&lt;1,"Between 0.8-1.0",IF(tblRides[[#This Row],[supply_demand_ratio]]&lt;=1.2,"Between 1.0-1.2","Above 1.2")))</f>
        <v>Between 0.8-1.0</v>
      </c>
    </row>
    <row r="7047" spans="1:25" x14ac:dyDescent="0.3">
      <c r="A7047" t="s">
        <v>7102</v>
      </c>
      <c r="B7047" s="1">
        <v>46085.992361111108</v>
      </c>
      <c r="C7047" s="2">
        <v>46085</v>
      </c>
      <c r="D7047">
        <v>23</v>
      </c>
      <c r="E7047" t="s">
        <v>36</v>
      </c>
      <c r="F7047" t="s">
        <v>34</v>
      </c>
      <c r="G7047">
        <v>2.5</v>
      </c>
      <c r="H7047">
        <v>72.290000000000006</v>
      </c>
      <c r="I7047">
        <v>72.239999999999995</v>
      </c>
      <c r="J7047">
        <v>1</v>
      </c>
      <c r="K7047">
        <v>2.1</v>
      </c>
      <c r="L7047">
        <v>5.2</v>
      </c>
      <c r="M7047">
        <v>114</v>
      </c>
      <c r="N7047" t="s">
        <v>27</v>
      </c>
      <c r="O7047">
        <v>1.173</v>
      </c>
      <c r="P7047" t="s">
        <v>28</v>
      </c>
      <c r="Q7047" t="s">
        <v>29</v>
      </c>
      <c r="R7047">
        <v>4.8899999999999997</v>
      </c>
      <c r="S7047">
        <v>0</v>
      </c>
      <c r="T7047">
        <v>-0.05</v>
      </c>
      <c r="U7047">
        <v>3.1</v>
      </c>
      <c r="V7047" t="s">
        <v>697</v>
      </c>
      <c r="W7047" t="s">
        <v>31</v>
      </c>
      <c r="X7047">
        <v>1</v>
      </c>
      <c r="Y7047" t="str">
        <f>IF(tblRides[[#This Row],[supply_demand_ratio]]&lt;0.8,"Below 0.8",IF(tblRides[[#This Row],[supply_demand_ratio]]&lt;1,"Between 0.8-1.0",IF(tblRides[[#This Row],[supply_demand_ratio]]&lt;=1.2,"Between 1.0-1.2","Above 1.2")))</f>
        <v>Between 1.0-1.2</v>
      </c>
    </row>
    <row r="7048" spans="1:25" x14ac:dyDescent="0.3">
      <c r="A7048" t="s">
        <v>7103</v>
      </c>
      <c r="B7048" s="1">
        <v>46085.992361111108</v>
      </c>
      <c r="C7048" s="2">
        <v>46085</v>
      </c>
      <c r="D7048">
        <v>23</v>
      </c>
      <c r="E7048" t="s">
        <v>33</v>
      </c>
      <c r="F7048" t="s">
        <v>26</v>
      </c>
      <c r="G7048">
        <v>8</v>
      </c>
      <c r="H7048">
        <v>175.73</v>
      </c>
      <c r="I7048">
        <v>173.46</v>
      </c>
      <c r="J7048">
        <v>1</v>
      </c>
      <c r="K7048">
        <v>2</v>
      </c>
      <c r="L7048">
        <v>6.2</v>
      </c>
      <c r="M7048">
        <v>91</v>
      </c>
      <c r="N7048" t="s">
        <v>41</v>
      </c>
      <c r="O7048">
        <v>1.2729999999999999</v>
      </c>
      <c r="P7048" t="s">
        <v>28</v>
      </c>
      <c r="Q7048" t="s">
        <v>29</v>
      </c>
      <c r="R7048">
        <v>4.96</v>
      </c>
      <c r="S7048">
        <v>6</v>
      </c>
      <c r="T7048">
        <v>-2.27</v>
      </c>
      <c r="U7048">
        <v>4.2</v>
      </c>
      <c r="V7048" t="s">
        <v>697</v>
      </c>
      <c r="W7048" t="s">
        <v>31</v>
      </c>
      <c r="X7048">
        <v>1</v>
      </c>
      <c r="Y7048" t="str">
        <f>IF(tblRides[[#This Row],[supply_demand_ratio]]&lt;0.8,"Below 0.8",IF(tblRides[[#This Row],[supply_demand_ratio]]&lt;1,"Between 0.8-1.0",IF(tblRides[[#This Row],[supply_demand_ratio]]&lt;=1.2,"Between 1.0-1.2","Above 1.2")))</f>
        <v>Above 1.2</v>
      </c>
    </row>
    <row r="7049" spans="1:25" x14ac:dyDescent="0.3">
      <c r="A7049" t="s">
        <v>7104</v>
      </c>
      <c r="B7049" s="1">
        <v>46085.997916666667</v>
      </c>
      <c r="C7049" s="2">
        <v>46085</v>
      </c>
      <c r="D7049">
        <v>23</v>
      </c>
      <c r="E7049" t="s">
        <v>43</v>
      </c>
      <c r="F7049" t="s">
        <v>34</v>
      </c>
      <c r="G7049">
        <v>4.0999999999999996</v>
      </c>
      <c r="H7049">
        <v>101.98</v>
      </c>
      <c r="I7049">
        <v>101.62</v>
      </c>
      <c r="J7049">
        <v>1.1000000000000001</v>
      </c>
      <c r="K7049">
        <v>4.7</v>
      </c>
      <c r="L7049">
        <v>6.4</v>
      </c>
      <c r="M7049">
        <v>68</v>
      </c>
      <c r="N7049" t="s">
        <v>41</v>
      </c>
      <c r="O7049">
        <v>1.6160000000000001</v>
      </c>
      <c r="P7049" t="s">
        <v>28</v>
      </c>
      <c r="Q7049" t="s">
        <v>29</v>
      </c>
      <c r="R7049">
        <v>4.7699999999999996</v>
      </c>
      <c r="S7049">
        <v>0</v>
      </c>
      <c r="T7049">
        <v>-0.36</v>
      </c>
      <c r="U7049">
        <v>1.7</v>
      </c>
      <c r="V7049" t="s">
        <v>697</v>
      </c>
      <c r="W7049" t="s">
        <v>31</v>
      </c>
      <c r="X7049">
        <v>1</v>
      </c>
      <c r="Y7049" t="str">
        <f>IF(tblRides[[#This Row],[supply_demand_ratio]]&lt;0.8,"Below 0.8",IF(tblRides[[#This Row],[supply_demand_ratio]]&lt;1,"Between 0.8-1.0",IF(tblRides[[#This Row],[supply_demand_ratio]]&lt;=1.2,"Between 1.0-1.2","Above 1.2")))</f>
        <v>Above 1.2</v>
      </c>
    </row>
    <row r="7050" spans="1:25" x14ac:dyDescent="0.3">
      <c r="A7050" t="s">
        <v>7105</v>
      </c>
      <c r="B7050" s="1">
        <v>46086.000694444447</v>
      </c>
      <c r="C7050" s="2">
        <v>46086</v>
      </c>
      <c r="D7050">
        <v>0</v>
      </c>
      <c r="E7050" t="s">
        <v>33</v>
      </c>
      <c r="F7050" t="s">
        <v>26</v>
      </c>
      <c r="G7050">
        <v>3.7</v>
      </c>
      <c r="H7050">
        <v>101.75</v>
      </c>
      <c r="I7050">
        <v>103.4</v>
      </c>
      <c r="J7050">
        <v>1</v>
      </c>
      <c r="K7050">
        <v>6.3</v>
      </c>
      <c r="L7050">
        <v>2.7</v>
      </c>
      <c r="M7050">
        <v>95</v>
      </c>
      <c r="N7050" t="s">
        <v>27</v>
      </c>
      <c r="O7050">
        <v>1.194</v>
      </c>
      <c r="P7050" t="s">
        <v>28</v>
      </c>
      <c r="Q7050" t="s">
        <v>29</v>
      </c>
      <c r="R7050">
        <v>4.5599999999999996</v>
      </c>
      <c r="S7050">
        <v>5</v>
      </c>
      <c r="T7050">
        <v>1.65</v>
      </c>
      <c r="U7050">
        <v>-3.6</v>
      </c>
      <c r="V7050" t="s">
        <v>30</v>
      </c>
      <c r="W7050" t="s">
        <v>45</v>
      </c>
      <c r="X7050">
        <v>1</v>
      </c>
      <c r="Y7050" t="str">
        <f>IF(tblRides[[#This Row],[supply_demand_ratio]]&lt;0.8,"Below 0.8",IF(tblRides[[#This Row],[supply_demand_ratio]]&lt;1,"Between 0.8-1.0",IF(tblRides[[#This Row],[supply_demand_ratio]]&lt;=1.2,"Between 1.0-1.2","Above 1.2")))</f>
        <v>Between 1.0-1.2</v>
      </c>
    </row>
    <row r="7051" spans="1:25" x14ac:dyDescent="0.3">
      <c r="A7051" t="s">
        <v>7106</v>
      </c>
      <c r="B7051" s="1">
        <v>46086.023611111108</v>
      </c>
      <c r="C7051" s="2">
        <v>46086</v>
      </c>
      <c r="D7051">
        <v>0</v>
      </c>
      <c r="E7051" t="s">
        <v>36</v>
      </c>
      <c r="F7051" t="s">
        <v>26</v>
      </c>
      <c r="G7051">
        <v>4.8</v>
      </c>
      <c r="H7051">
        <v>120.99</v>
      </c>
      <c r="I7051">
        <v>121.93</v>
      </c>
      <c r="J7051">
        <v>1</v>
      </c>
      <c r="K7051">
        <v>3</v>
      </c>
      <c r="L7051">
        <v>2.6</v>
      </c>
      <c r="M7051">
        <v>129</v>
      </c>
      <c r="N7051" t="s">
        <v>27</v>
      </c>
      <c r="O7051">
        <v>1.103</v>
      </c>
      <c r="P7051" t="s">
        <v>28</v>
      </c>
      <c r="Q7051" t="s">
        <v>29</v>
      </c>
      <c r="R7051">
        <v>4.79</v>
      </c>
      <c r="S7051">
        <v>6</v>
      </c>
      <c r="T7051">
        <v>0.94</v>
      </c>
      <c r="U7051">
        <v>-0.4</v>
      </c>
      <c r="V7051" t="s">
        <v>30</v>
      </c>
      <c r="W7051" t="s">
        <v>31</v>
      </c>
      <c r="X7051">
        <v>1</v>
      </c>
      <c r="Y7051" t="str">
        <f>IF(tblRides[[#This Row],[supply_demand_ratio]]&lt;0.8,"Below 0.8",IF(tblRides[[#This Row],[supply_demand_ratio]]&lt;1,"Between 0.8-1.0",IF(tblRides[[#This Row],[supply_demand_ratio]]&lt;=1.2,"Between 1.0-1.2","Above 1.2")))</f>
        <v>Between 1.0-1.2</v>
      </c>
    </row>
    <row r="7052" spans="1:25" x14ac:dyDescent="0.3">
      <c r="A7052" t="s">
        <v>7107</v>
      </c>
      <c r="B7052" s="1">
        <v>46086.046527777777</v>
      </c>
      <c r="C7052" s="2">
        <v>46086</v>
      </c>
      <c r="D7052">
        <v>1</v>
      </c>
      <c r="E7052" t="s">
        <v>33</v>
      </c>
      <c r="F7052" t="s">
        <v>26</v>
      </c>
      <c r="G7052">
        <v>2</v>
      </c>
      <c r="H7052">
        <v>74.92</v>
      </c>
      <c r="I7052">
        <v>77.84</v>
      </c>
      <c r="J7052">
        <v>1</v>
      </c>
      <c r="K7052">
        <v>2.2000000000000002</v>
      </c>
      <c r="L7052">
        <v>3.7</v>
      </c>
      <c r="M7052">
        <v>94</v>
      </c>
      <c r="N7052" t="s">
        <v>41</v>
      </c>
      <c r="O7052">
        <v>1.6870000000000001</v>
      </c>
      <c r="P7052" t="s">
        <v>28</v>
      </c>
      <c r="Q7052" t="s">
        <v>29</v>
      </c>
      <c r="R7052">
        <v>4.7699999999999996</v>
      </c>
      <c r="S7052">
        <v>10</v>
      </c>
      <c r="T7052">
        <v>2.92</v>
      </c>
      <c r="U7052">
        <v>1.5</v>
      </c>
      <c r="V7052" t="s">
        <v>30</v>
      </c>
      <c r="W7052" t="s">
        <v>31</v>
      </c>
      <c r="X7052">
        <v>1</v>
      </c>
      <c r="Y7052" t="str">
        <f>IF(tblRides[[#This Row],[supply_demand_ratio]]&lt;0.8,"Below 0.8",IF(tblRides[[#This Row],[supply_demand_ratio]]&lt;1,"Between 0.8-1.0",IF(tblRides[[#This Row],[supply_demand_ratio]]&lt;=1.2,"Between 1.0-1.2","Above 1.2")))</f>
        <v>Above 1.2</v>
      </c>
    </row>
    <row r="7053" spans="1:25" x14ac:dyDescent="0.3">
      <c r="A7053" t="s">
        <v>7108</v>
      </c>
      <c r="B7053" s="1">
        <v>46086.071527777778</v>
      </c>
      <c r="C7053" s="2">
        <v>46086</v>
      </c>
      <c r="D7053">
        <v>1</v>
      </c>
      <c r="E7053" t="s">
        <v>25</v>
      </c>
      <c r="F7053" t="s">
        <v>26</v>
      </c>
      <c r="G7053">
        <v>4.7</v>
      </c>
      <c r="H7053">
        <v>101.13</v>
      </c>
      <c r="I7053">
        <v>100.14</v>
      </c>
      <c r="J7053">
        <v>1</v>
      </c>
      <c r="K7053">
        <v>5</v>
      </c>
      <c r="L7053">
        <v>2.7</v>
      </c>
      <c r="M7053">
        <v>127</v>
      </c>
      <c r="N7053" t="s">
        <v>41</v>
      </c>
      <c r="O7053">
        <v>1.6240000000000001</v>
      </c>
      <c r="P7053" t="s">
        <v>28</v>
      </c>
      <c r="Q7053" t="s">
        <v>29</v>
      </c>
      <c r="R7053">
        <v>4.55</v>
      </c>
      <c r="S7053">
        <v>71</v>
      </c>
      <c r="T7053">
        <v>-0.99</v>
      </c>
      <c r="U7053">
        <v>-2.2999999999999998</v>
      </c>
      <c r="V7053" t="s">
        <v>30</v>
      </c>
      <c r="W7053" t="s">
        <v>31</v>
      </c>
      <c r="X7053">
        <v>1</v>
      </c>
      <c r="Y7053" t="str">
        <f>IF(tblRides[[#This Row],[supply_demand_ratio]]&lt;0.8,"Below 0.8",IF(tblRides[[#This Row],[supply_demand_ratio]]&lt;1,"Between 0.8-1.0",IF(tblRides[[#This Row],[supply_demand_ratio]]&lt;=1.2,"Between 1.0-1.2","Above 1.2")))</f>
        <v>Above 1.2</v>
      </c>
    </row>
    <row r="7054" spans="1:25" x14ac:dyDescent="0.3">
      <c r="A7054" t="s">
        <v>7109</v>
      </c>
      <c r="B7054" s="1">
        <v>46086.07916666667</v>
      </c>
      <c r="C7054" s="2">
        <v>46086</v>
      </c>
      <c r="D7054">
        <v>1</v>
      </c>
      <c r="E7054" t="s">
        <v>25</v>
      </c>
      <c r="F7054" t="s">
        <v>26</v>
      </c>
      <c r="G7054">
        <v>2.4</v>
      </c>
      <c r="H7054">
        <v>77.78</v>
      </c>
      <c r="I7054">
        <v>77.569999999999993</v>
      </c>
      <c r="J7054">
        <v>1</v>
      </c>
      <c r="K7054">
        <v>4.5999999999999996</v>
      </c>
      <c r="L7054">
        <v>7.2</v>
      </c>
      <c r="M7054">
        <v>144</v>
      </c>
      <c r="N7054" t="s">
        <v>41</v>
      </c>
      <c r="O7054">
        <v>1.7370000000000001</v>
      </c>
      <c r="P7054" t="s">
        <v>28</v>
      </c>
      <c r="Q7054" t="s">
        <v>29</v>
      </c>
      <c r="R7054">
        <v>5</v>
      </c>
      <c r="S7054">
        <v>16</v>
      </c>
      <c r="T7054">
        <v>-0.21</v>
      </c>
      <c r="U7054">
        <v>2.6</v>
      </c>
      <c r="V7054" t="s">
        <v>30</v>
      </c>
      <c r="W7054" t="s">
        <v>31</v>
      </c>
      <c r="X7054">
        <v>1</v>
      </c>
      <c r="Y7054" t="str">
        <f>IF(tblRides[[#This Row],[supply_demand_ratio]]&lt;0.8,"Below 0.8",IF(tblRides[[#This Row],[supply_demand_ratio]]&lt;1,"Between 0.8-1.0",IF(tblRides[[#This Row],[supply_demand_ratio]]&lt;=1.2,"Between 1.0-1.2","Above 1.2")))</f>
        <v>Above 1.2</v>
      </c>
    </row>
    <row r="7055" spans="1:25" x14ac:dyDescent="0.3">
      <c r="A7055" t="s">
        <v>7110</v>
      </c>
      <c r="B7055" s="1">
        <v>46086.088888888888</v>
      </c>
      <c r="C7055" s="2">
        <v>46086</v>
      </c>
      <c r="D7055">
        <v>2</v>
      </c>
      <c r="E7055" t="s">
        <v>43</v>
      </c>
      <c r="F7055" t="s">
        <v>34</v>
      </c>
      <c r="G7055">
        <v>0.8</v>
      </c>
      <c r="H7055">
        <v>51.16</v>
      </c>
      <c r="J7055">
        <v>1</v>
      </c>
      <c r="K7055">
        <v>7.4</v>
      </c>
      <c r="L7055">
        <v>10.9</v>
      </c>
      <c r="M7055">
        <v>76</v>
      </c>
      <c r="N7055" t="s">
        <v>41</v>
      </c>
      <c r="O7055">
        <v>2.2000000000000002</v>
      </c>
      <c r="P7055" t="s">
        <v>58</v>
      </c>
      <c r="Q7055" t="s">
        <v>59</v>
      </c>
      <c r="R7055">
        <v>4.72</v>
      </c>
      <c r="S7055">
        <v>0</v>
      </c>
      <c r="U7055">
        <v>3.5</v>
      </c>
      <c r="V7055" t="s">
        <v>30</v>
      </c>
      <c r="W7055" t="s">
        <v>45</v>
      </c>
      <c r="X7055">
        <v>0</v>
      </c>
      <c r="Y7055" t="str">
        <f>IF(tblRides[[#This Row],[supply_demand_ratio]]&lt;0.8,"Below 0.8",IF(tblRides[[#This Row],[supply_demand_ratio]]&lt;1,"Between 0.8-1.0",IF(tblRides[[#This Row],[supply_demand_ratio]]&lt;=1.2,"Between 1.0-1.2","Above 1.2")))</f>
        <v>Above 1.2</v>
      </c>
    </row>
    <row r="7056" spans="1:25" x14ac:dyDescent="0.3">
      <c r="A7056" t="s">
        <v>7111</v>
      </c>
      <c r="B7056" s="1">
        <v>46086.10833333333</v>
      </c>
      <c r="C7056" s="2">
        <v>46086</v>
      </c>
      <c r="D7056">
        <v>2</v>
      </c>
      <c r="E7056" t="s">
        <v>62</v>
      </c>
      <c r="F7056" t="s">
        <v>26</v>
      </c>
      <c r="G7056">
        <v>9.8000000000000007</v>
      </c>
      <c r="H7056">
        <v>223.99</v>
      </c>
      <c r="I7056">
        <v>211.26</v>
      </c>
      <c r="J7056">
        <v>1.1000000000000001</v>
      </c>
      <c r="K7056">
        <v>6.7</v>
      </c>
      <c r="L7056">
        <v>5.3</v>
      </c>
      <c r="M7056">
        <v>61</v>
      </c>
      <c r="N7056" t="s">
        <v>41</v>
      </c>
      <c r="O7056">
        <v>2.2000000000000002</v>
      </c>
      <c r="P7056" t="s">
        <v>28</v>
      </c>
      <c r="Q7056" t="s">
        <v>29</v>
      </c>
      <c r="R7056">
        <v>4.75</v>
      </c>
      <c r="S7056">
        <v>16</v>
      </c>
      <c r="T7056">
        <v>-12.73</v>
      </c>
      <c r="U7056">
        <v>-1.4</v>
      </c>
      <c r="V7056" t="s">
        <v>30</v>
      </c>
      <c r="W7056" t="s">
        <v>45</v>
      </c>
      <c r="X7056">
        <v>1</v>
      </c>
      <c r="Y7056" t="str">
        <f>IF(tblRides[[#This Row],[supply_demand_ratio]]&lt;0.8,"Below 0.8",IF(tblRides[[#This Row],[supply_demand_ratio]]&lt;1,"Between 0.8-1.0",IF(tblRides[[#This Row],[supply_demand_ratio]]&lt;=1.2,"Between 1.0-1.2","Above 1.2")))</f>
        <v>Above 1.2</v>
      </c>
    </row>
    <row r="7057" spans="1:25" x14ac:dyDescent="0.3">
      <c r="A7057" t="s">
        <v>7112</v>
      </c>
      <c r="B7057" s="1">
        <v>46086.113888888889</v>
      </c>
      <c r="C7057" s="2">
        <v>46086</v>
      </c>
      <c r="D7057">
        <v>2</v>
      </c>
      <c r="E7057" t="s">
        <v>33</v>
      </c>
      <c r="F7057" t="s">
        <v>34</v>
      </c>
      <c r="G7057">
        <v>4.7</v>
      </c>
      <c r="H7057">
        <v>110.86</v>
      </c>
      <c r="I7057">
        <v>116.08</v>
      </c>
      <c r="J7057">
        <v>1</v>
      </c>
      <c r="K7057">
        <v>2</v>
      </c>
      <c r="L7057">
        <v>6.4</v>
      </c>
      <c r="M7057">
        <v>104</v>
      </c>
      <c r="N7057" t="s">
        <v>41</v>
      </c>
      <c r="O7057">
        <v>1.964</v>
      </c>
      <c r="P7057" t="s">
        <v>28</v>
      </c>
      <c r="Q7057" t="s">
        <v>29</v>
      </c>
      <c r="R7057">
        <v>4.76</v>
      </c>
      <c r="S7057">
        <v>0</v>
      </c>
      <c r="T7057">
        <v>5.22</v>
      </c>
      <c r="U7057">
        <v>4.4000000000000004</v>
      </c>
      <c r="V7057" t="s">
        <v>30</v>
      </c>
      <c r="W7057" t="s">
        <v>31</v>
      </c>
      <c r="X7057">
        <v>1</v>
      </c>
      <c r="Y7057" t="str">
        <f>IF(tblRides[[#This Row],[supply_demand_ratio]]&lt;0.8,"Below 0.8",IF(tblRides[[#This Row],[supply_demand_ratio]]&lt;1,"Between 0.8-1.0",IF(tblRides[[#This Row],[supply_demand_ratio]]&lt;=1.2,"Between 1.0-1.2","Above 1.2")))</f>
        <v>Above 1.2</v>
      </c>
    </row>
    <row r="7058" spans="1:25" x14ac:dyDescent="0.3">
      <c r="A7058" t="s">
        <v>7113</v>
      </c>
      <c r="B7058" s="1">
        <v>46086.125</v>
      </c>
      <c r="C7058" s="2">
        <v>46086</v>
      </c>
      <c r="D7058">
        <v>3</v>
      </c>
      <c r="E7058" t="s">
        <v>43</v>
      </c>
      <c r="F7058" t="s">
        <v>26</v>
      </c>
      <c r="G7058">
        <v>7</v>
      </c>
      <c r="H7058">
        <v>133.94</v>
      </c>
      <c r="I7058">
        <v>136.4</v>
      </c>
      <c r="J7058">
        <v>1</v>
      </c>
      <c r="K7058">
        <v>2</v>
      </c>
      <c r="L7058">
        <v>1.1000000000000001</v>
      </c>
      <c r="M7058">
        <v>78</v>
      </c>
      <c r="N7058" t="s">
        <v>41</v>
      </c>
      <c r="O7058">
        <v>2.2000000000000002</v>
      </c>
      <c r="P7058" t="s">
        <v>28</v>
      </c>
      <c r="Q7058" t="s">
        <v>29</v>
      </c>
      <c r="R7058">
        <v>4.82</v>
      </c>
      <c r="S7058">
        <v>10</v>
      </c>
      <c r="T7058">
        <v>2.46</v>
      </c>
      <c r="U7058">
        <v>-0.9</v>
      </c>
      <c r="V7058" t="s">
        <v>30</v>
      </c>
      <c r="W7058" t="s">
        <v>31</v>
      </c>
      <c r="X7058">
        <v>1</v>
      </c>
      <c r="Y7058" t="str">
        <f>IF(tblRides[[#This Row],[supply_demand_ratio]]&lt;0.8,"Below 0.8",IF(tblRides[[#This Row],[supply_demand_ratio]]&lt;1,"Between 0.8-1.0",IF(tblRides[[#This Row],[supply_demand_ratio]]&lt;=1.2,"Between 1.0-1.2","Above 1.2")))</f>
        <v>Above 1.2</v>
      </c>
    </row>
    <row r="7059" spans="1:25" x14ac:dyDescent="0.3">
      <c r="A7059" t="s">
        <v>7114</v>
      </c>
      <c r="B7059" s="1">
        <v>46086.130555555559</v>
      </c>
      <c r="C7059" s="2">
        <v>46086</v>
      </c>
      <c r="D7059">
        <v>3</v>
      </c>
      <c r="E7059" t="s">
        <v>62</v>
      </c>
      <c r="F7059" t="s">
        <v>26</v>
      </c>
      <c r="G7059">
        <v>8.6999999999999993</v>
      </c>
      <c r="H7059">
        <v>159.91</v>
      </c>
      <c r="I7059">
        <v>156.91999999999999</v>
      </c>
      <c r="J7059">
        <v>1</v>
      </c>
      <c r="K7059">
        <v>2</v>
      </c>
      <c r="L7059">
        <v>2.2999999999999998</v>
      </c>
      <c r="M7059">
        <v>55</v>
      </c>
      <c r="N7059" t="s">
        <v>41</v>
      </c>
      <c r="O7059">
        <v>1.4650000000000001</v>
      </c>
      <c r="P7059" t="s">
        <v>28</v>
      </c>
      <c r="Q7059" t="s">
        <v>29</v>
      </c>
      <c r="R7059">
        <v>4.67</v>
      </c>
      <c r="S7059">
        <v>18</v>
      </c>
      <c r="T7059">
        <v>-2.99</v>
      </c>
      <c r="U7059">
        <v>0.3</v>
      </c>
      <c r="V7059" t="s">
        <v>30</v>
      </c>
      <c r="W7059" t="s">
        <v>31</v>
      </c>
      <c r="X7059">
        <v>1</v>
      </c>
      <c r="Y7059" t="str">
        <f>IF(tblRides[[#This Row],[supply_demand_ratio]]&lt;0.8,"Below 0.8",IF(tblRides[[#This Row],[supply_demand_ratio]]&lt;1,"Between 0.8-1.0",IF(tblRides[[#This Row],[supply_demand_ratio]]&lt;=1.2,"Between 1.0-1.2","Above 1.2")))</f>
        <v>Above 1.2</v>
      </c>
    </row>
    <row r="7060" spans="1:25" x14ac:dyDescent="0.3">
      <c r="A7060" t="s">
        <v>7115</v>
      </c>
      <c r="B7060" s="1">
        <v>46086.136805555558</v>
      </c>
      <c r="C7060" s="2">
        <v>46086</v>
      </c>
      <c r="D7060">
        <v>3</v>
      </c>
      <c r="E7060" t="s">
        <v>43</v>
      </c>
      <c r="F7060" t="s">
        <v>26</v>
      </c>
      <c r="G7060">
        <v>13.5</v>
      </c>
      <c r="H7060">
        <v>257.44</v>
      </c>
      <c r="I7060">
        <v>254.72</v>
      </c>
      <c r="J7060">
        <v>1.1000000000000001</v>
      </c>
      <c r="K7060">
        <v>4.5999999999999996</v>
      </c>
      <c r="L7060">
        <v>5.4</v>
      </c>
      <c r="M7060">
        <v>64</v>
      </c>
      <c r="N7060" t="s">
        <v>41</v>
      </c>
      <c r="O7060">
        <v>1.5</v>
      </c>
      <c r="P7060" t="s">
        <v>28</v>
      </c>
      <c r="Q7060" t="s">
        <v>29</v>
      </c>
      <c r="R7060">
        <v>4.97</v>
      </c>
      <c r="S7060">
        <v>8</v>
      </c>
      <c r="T7060">
        <v>-2.72</v>
      </c>
      <c r="U7060">
        <v>0.8</v>
      </c>
      <c r="V7060" t="s">
        <v>30</v>
      </c>
      <c r="W7060" t="s">
        <v>31</v>
      </c>
      <c r="X7060">
        <v>1</v>
      </c>
      <c r="Y7060" t="str">
        <f>IF(tblRides[[#This Row],[supply_demand_ratio]]&lt;0.8,"Below 0.8",IF(tblRides[[#This Row],[supply_demand_ratio]]&lt;1,"Between 0.8-1.0",IF(tblRides[[#This Row],[supply_demand_ratio]]&lt;=1.2,"Between 1.0-1.2","Above 1.2")))</f>
        <v>Above 1.2</v>
      </c>
    </row>
    <row r="7061" spans="1:25" x14ac:dyDescent="0.3">
      <c r="A7061" t="s">
        <v>7116</v>
      </c>
      <c r="B7061" s="1">
        <v>46086.147916666669</v>
      </c>
      <c r="C7061" s="2">
        <v>46086</v>
      </c>
      <c r="D7061">
        <v>3</v>
      </c>
      <c r="E7061" t="s">
        <v>33</v>
      </c>
      <c r="F7061" t="s">
        <v>26</v>
      </c>
      <c r="G7061">
        <v>4.8</v>
      </c>
      <c r="H7061">
        <v>119.03</v>
      </c>
      <c r="I7061">
        <v>122.88</v>
      </c>
      <c r="J7061">
        <v>1</v>
      </c>
      <c r="K7061">
        <v>2.6</v>
      </c>
      <c r="L7061">
        <v>6.9</v>
      </c>
      <c r="M7061">
        <v>95</v>
      </c>
      <c r="N7061" t="s">
        <v>41</v>
      </c>
      <c r="O7061">
        <v>1.5409999999999999</v>
      </c>
      <c r="P7061" t="s">
        <v>28</v>
      </c>
      <c r="Q7061" t="s">
        <v>29</v>
      </c>
      <c r="R7061">
        <v>5</v>
      </c>
      <c r="S7061">
        <v>7</v>
      </c>
      <c r="T7061">
        <v>3.85</v>
      </c>
      <c r="U7061">
        <v>4.3</v>
      </c>
      <c r="V7061" t="s">
        <v>30</v>
      </c>
      <c r="W7061" t="s">
        <v>31</v>
      </c>
      <c r="X7061">
        <v>1</v>
      </c>
      <c r="Y7061" t="str">
        <f>IF(tblRides[[#This Row],[supply_demand_ratio]]&lt;0.8,"Below 0.8",IF(tblRides[[#This Row],[supply_demand_ratio]]&lt;1,"Between 0.8-1.0",IF(tblRides[[#This Row],[supply_demand_ratio]]&lt;=1.2,"Between 1.0-1.2","Above 1.2")))</f>
        <v>Above 1.2</v>
      </c>
    </row>
    <row r="7062" spans="1:25" x14ac:dyDescent="0.3">
      <c r="A7062" t="s">
        <v>7117</v>
      </c>
      <c r="B7062" s="1">
        <v>46086.179861111108</v>
      </c>
      <c r="C7062" s="2">
        <v>46086</v>
      </c>
      <c r="D7062">
        <v>4</v>
      </c>
      <c r="E7062" t="s">
        <v>25</v>
      </c>
      <c r="F7062" t="s">
        <v>26</v>
      </c>
      <c r="G7062">
        <v>5.9</v>
      </c>
      <c r="H7062">
        <v>143.30000000000001</v>
      </c>
      <c r="I7062">
        <v>140.01</v>
      </c>
      <c r="J7062">
        <v>1</v>
      </c>
      <c r="K7062">
        <v>8.4</v>
      </c>
      <c r="L7062">
        <v>8.5</v>
      </c>
      <c r="M7062">
        <v>135</v>
      </c>
      <c r="N7062" t="s">
        <v>41</v>
      </c>
      <c r="O7062">
        <v>1.3560000000000001</v>
      </c>
      <c r="P7062" t="s">
        <v>28</v>
      </c>
      <c r="Q7062" t="s">
        <v>29</v>
      </c>
      <c r="R7062">
        <v>4.34</v>
      </c>
      <c r="S7062">
        <v>3</v>
      </c>
      <c r="T7062">
        <v>-3.29</v>
      </c>
      <c r="U7062">
        <v>0.1</v>
      </c>
      <c r="V7062" t="s">
        <v>30</v>
      </c>
      <c r="W7062" t="s">
        <v>45</v>
      </c>
      <c r="X7062">
        <v>1</v>
      </c>
      <c r="Y7062" t="str">
        <f>IF(tblRides[[#This Row],[supply_demand_ratio]]&lt;0.8,"Below 0.8",IF(tblRides[[#This Row],[supply_demand_ratio]]&lt;1,"Between 0.8-1.0",IF(tblRides[[#This Row],[supply_demand_ratio]]&lt;=1.2,"Between 1.0-1.2","Above 1.2")))</f>
        <v>Above 1.2</v>
      </c>
    </row>
    <row r="7063" spans="1:25" x14ac:dyDescent="0.3">
      <c r="A7063" t="s">
        <v>7118</v>
      </c>
      <c r="B7063" s="1">
        <v>46086.188888888886</v>
      </c>
      <c r="C7063" s="2">
        <v>46086</v>
      </c>
      <c r="D7063">
        <v>4</v>
      </c>
      <c r="E7063" t="s">
        <v>36</v>
      </c>
      <c r="F7063" t="s">
        <v>26</v>
      </c>
      <c r="G7063">
        <v>8.3000000000000007</v>
      </c>
      <c r="H7063">
        <v>194.17</v>
      </c>
      <c r="I7063">
        <v>200.71</v>
      </c>
      <c r="J7063">
        <v>1.2</v>
      </c>
      <c r="K7063">
        <v>3.5</v>
      </c>
      <c r="L7063">
        <v>8.4</v>
      </c>
      <c r="M7063">
        <v>131</v>
      </c>
      <c r="N7063" t="s">
        <v>27</v>
      </c>
      <c r="O7063">
        <v>1.0880000000000001</v>
      </c>
      <c r="P7063" t="s">
        <v>28</v>
      </c>
      <c r="Q7063" t="s">
        <v>29</v>
      </c>
      <c r="R7063">
        <v>4.68</v>
      </c>
      <c r="S7063">
        <v>5</v>
      </c>
      <c r="T7063">
        <v>6.54</v>
      </c>
      <c r="U7063">
        <v>4.9000000000000004</v>
      </c>
      <c r="V7063" t="s">
        <v>30</v>
      </c>
      <c r="W7063" t="s">
        <v>31</v>
      </c>
      <c r="X7063">
        <v>1</v>
      </c>
      <c r="Y7063" t="str">
        <f>IF(tblRides[[#This Row],[supply_demand_ratio]]&lt;0.8,"Below 0.8",IF(tblRides[[#This Row],[supply_demand_ratio]]&lt;1,"Between 0.8-1.0",IF(tblRides[[#This Row],[supply_demand_ratio]]&lt;=1.2,"Between 1.0-1.2","Above 1.2")))</f>
        <v>Between 1.0-1.2</v>
      </c>
    </row>
    <row r="7064" spans="1:25" x14ac:dyDescent="0.3">
      <c r="A7064" t="s">
        <v>7119</v>
      </c>
      <c r="B7064" s="1">
        <v>46086.188888888886</v>
      </c>
      <c r="C7064" s="2">
        <v>46086</v>
      </c>
      <c r="D7064">
        <v>4</v>
      </c>
      <c r="E7064" t="s">
        <v>36</v>
      </c>
      <c r="F7064" t="s">
        <v>26</v>
      </c>
      <c r="G7064">
        <v>1.5</v>
      </c>
      <c r="H7064">
        <v>64.94</v>
      </c>
      <c r="J7064">
        <v>1</v>
      </c>
      <c r="K7064">
        <v>3.5</v>
      </c>
      <c r="L7064">
        <v>1.7</v>
      </c>
      <c r="M7064">
        <v>113</v>
      </c>
      <c r="N7064" t="s">
        <v>27</v>
      </c>
      <c r="O7064">
        <v>1.135</v>
      </c>
      <c r="P7064" t="s">
        <v>37</v>
      </c>
      <c r="Q7064" t="s">
        <v>38</v>
      </c>
      <c r="R7064">
        <v>4.9400000000000004</v>
      </c>
      <c r="S7064">
        <v>3</v>
      </c>
      <c r="U7064">
        <v>-1.8</v>
      </c>
      <c r="V7064" t="s">
        <v>30</v>
      </c>
      <c r="W7064" t="s">
        <v>31</v>
      </c>
      <c r="X7064">
        <v>0</v>
      </c>
      <c r="Y7064" t="str">
        <f>IF(tblRides[[#This Row],[supply_demand_ratio]]&lt;0.8,"Below 0.8",IF(tblRides[[#This Row],[supply_demand_ratio]]&lt;1,"Between 0.8-1.0",IF(tblRides[[#This Row],[supply_demand_ratio]]&lt;=1.2,"Between 1.0-1.2","Above 1.2")))</f>
        <v>Between 1.0-1.2</v>
      </c>
    </row>
    <row r="7065" spans="1:25" x14ac:dyDescent="0.3">
      <c r="A7065" t="s">
        <v>7120</v>
      </c>
      <c r="B7065" s="1">
        <v>46086.200694444444</v>
      </c>
      <c r="C7065" s="2">
        <v>46086</v>
      </c>
      <c r="D7065">
        <v>4</v>
      </c>
      <c r="E7065" t="s">
        <v>36</v>
      </c>
      <c r="F7065" t="s">
        <v>34</v>
      </c>
      <c r="G7065">
        <v>4.3</v>
      </c>
      <c r="H7065">
        <v>107.64</v>
      </c>
      <c r="J7065">
        <v>1</v>
      </c>
      <c r="K7065">
        <v>2.7</v>
      </c>
      <c r="L7065">
        <v>10.4</v>
      </c>
      <c r="M7065">
        <v>111</v>
      </c>
      <c r="N7065" t="s">
        <v>41</v>
      </c>
      <c r="O7065">
        <v>1.1890000000000001</v>
      </c>
      <c r="P7065" t="s">
        <v>37</v>
      </c>
      <c r="Q7065" t="s">
        <v>280</v>
      </c>
      <c r="R7065">
        <v>4.8099999999999996</v>
      </c>
      <c r="S7065">
        <v>0</v>
      </c>
      <c r="U7065">
        <v>7.7</v>
      </c>
      <c r="V7065" t="s">
        <v>30</v>
      </c>
      <c r="W7065" t="s">
        <v>31</v>
      </c>
      <c r="X7065">
        <v>0</v>
      </c>
      <c r="Y7065" t="str">
        <f>IF(tblRides[[#This Row],[supply_demand_ratio]]&lt;0.8,"Below 0.8",IF(tblRides[[#This Row],[supply_demand_ratio]]&lt;1,"Between 0.8-1.0",IF(tblRides[[#This Row],[supply_demand_ratio]]&lt;=1.2,"Between 1.0-1.2","Above 1.2")))</f>
        <v>Between 1.0-1.2</v>
      </c>
    </row>
    <row r="7066" spans="1:25" x14ac:dyDescent="0.3">
      <c r="A7066" t="s">
        <v>7121</v>
      </c>
      <c r="B7066" s="1">
        <v>46086.259027777778</v>
      </c>
      <c r="C7066" s="2">
        <v>46086</v>
      </c>
      <c r="D7066">
        <v>6</v>
      </c>
      <c r="E7066" t="s">
        <v>43</v>
      </c>
      <c r="F7066" t="s">
        <v>26</v>
      </c>
      <c r="G7066">
        <v>5.7</v>
      </c>
      <c r="H7066">
        <v>122.43</v>
      </c>
      <c r="J7066">
        <v>1</v>
      </c>
      <c r="K7066">
        <v>4.5999999999999996</v>
      </c>
      <c r="L7066">
        <v>1.3</v>
      </c>
      <c r="M7066">
        <v>62</v>
      </c>
      <c r="N7066" t="s">
        <v>41</v>
      </c>
      <c r="O7066">
        <v>1.5229999999999999</v>
      </c>
      <c r="P7066" t="s">
        <v>37</v>
      </c>
      <c r="Q7066" t="s">
        <v>103</v>
      </c>
      <c r="R7066">
        <v>4.5</v>
      </c>
      <c r="S7066">
        <v>33</v>
      </c>
      <c r="U7066">
        <v>-3.3</v>
      </c>
      <c r="V7066" t="s">
        <v>30</v>
      </c>
      <c r="W7066" t="s">
        <v>31</v>
      </c>
      <c r="X7066">
        <v>0</v>
      </c>
      <c r="Y7066" t="str">
        <f>IF(tblRides[[#This Row],[supply_demand_ratio]]&lt;0.8,"Below 0.8",IF(tblRides[[#This Row],[supply_demand_ratio]]&lt;1,"Between 0.8-1.0",IF(tblRides[[#This Row],[supply_demand_ratio]]&lt;=1.2,"Between 1.0-1.2","Above 1.2")))</f>
        <v>Above 1.2</v>
      </c>
    </row>
    <row r="7067" spans="1:25" x14ac:dyDescent="0.3">
      <c r="A7067" t="s">
        <v>7122</v>
      </c>
      <c r="B7067" s="1">
        <v>46086.272916666669</v>
      </c>
      <c r="C7067" s="2">
        <v>46086</v>
      </c>
      <c r="D7067">
        <v>6</v>
      </c>
      <c r="E7067" t="s">
        <v>43</v>
      </c>
      <c r="F7067" t="s">
        <v>26</v>
      </c>
      <c r="G7067">
        <v>3.7</v>
      </c>
      <c r="H7067">
        <v>86.23</v>
      </c>
      <c r="J7067">
        <v>1</v>
      </c>
      <c r="K7067">
        <v>7.3</v>
      </c>
      <c r="L7067">
        <v>9.8000000000000007</v>
      </c>
      <c r="M7067">
        <v>64</v>
      </c>
      <c r="N7067" t="s">
        <v>41</v>
      </c>
      <c r="O7067">
        <v>1.724</v>
      </c>
      <c r="P7067" t="s">
        <v>58</v>
      </c>
      <c r="Q7067" t="s">
        <v>59</v>
      </c>
      <c r="R7067">
        <v>4.6399999999999997</v>
      </c>
      <c r="S7067">
        <v>51</v>
      </c>
      <c r="U7067">
        <v>2.5</v>
      </c>
      <c r="V7067" t="s">
        <v>30</v>
      </c>
      <c r="W7067" t="s">
        <v>45</v>
      </c>
      <c r="X7067">
        <v>0</v>
      </c>
      <c r="Y7067" t="str">
        <f>IF(tblRides[[#This Row],[supply_demand_ratio]]&lt;0.8,"Below 0.8",IF(tblRides[[#This Row],[supply_demand_ratio]]&lt;1,"Between 0.8-1.0",IF(tblRides[[#This Row],[supply_demand_ratio]]&lt;=1.2,"Between 1.0-1.2","Above 1.2")))</f>
        <v>Above 1.2</v>
      </c>
    </row>
    <row r="7068" spans="1:25" x14ac:dyDescent="0.3">
      <c r="A7068" t="s">
        <v>7123</v>
      </c>
      <c r="B7068" s="1">
        <v>46086.273611111108</v>
      </c>
      <c r="C7068" s="2">
        <v>46086</v>
      </c>
      <c r="D7068">
        <v>6</v>
      </c>
      <c r="E7068" t="s">
        <v>25</v>
      </c>
      <c r="F7068" t="s">
        <v>26</v>
      </c>
      <c r="G7068">
        <v>3.8</v>
      </c>
      <c r="H7068">
        <v>118.92</v>
      </c>
      <c r="J7068">
        <v>1.2</v>
      </c>
      <c r="K7068">
        <v>2</v>
      </c>
      <c r="L7068">
        <v>1.8</v>
      </c>
      <c r="M7068">
        <v>122</v>
      </c>
      <c r="N7068" t="s">
        <v>72</v>
      </c>
      <c r="O7068">
        <v>0.82899999999999996</v>
      </c>
      <c r="P7068" t="s">
        <v>37</v>
      </c>
      <c r="Q7068" t="s">
        <v>38</v>
      </c>
      <c r="R7068">
        <v>5</v>
      </c>
      <c r="S7068">
        <v>3</v>
      </c>
      <c r="U7068">
        <v>-0.2</v>
      </c>
      <c r="V7068" t="s">
        <v>30</v>
      </c>
      <c r="W7068" t="s">
        <v>31</v>
      </c>
      <c r="X7068">
        <v>0</v>
      </c>
      <c r="Y7068" t="str">
        <f>IF(tblRides[[#This Row],[supply_demand_ratio]]&lt;0.8,"Below 0.8",IF(tblRides[[#This Row],[supply_demand_ratio]]&lt;1,"Between 0.8-1.0",IF(tblRides[[#This Row],[supply_demand_ratio]]&lt;=1.2,"Between 1.0-1.2","Above 1.2")))</f>
        <v>Between 0.8-1.0</v>
      </c>
    </row>
    <row r="7069" spans="1:25" x14ac:dyDescent="0.3">
      <c r="A7069" t="s">
        <v>7124</v>
      </c>
      <c r="B7069" s="1">
        <v>46086.288888888892</v>
      </c>
      <c r="C7069" s="2">
        <v>46086</v>
      </c>
      <c r="D7069">
        <v>6</v>
      </c>
      <c r="E7069" t="s">
        <v>62</v>
      </c>
      <c r="F7069" t="s">
        <v>26</v>
      </c>
      <c r="G7069">
        <v>3.1</v>
      </c>
      <c r="H7069">
        <v>88.91</v>
      </c>
      <c r="I7069">
        <v>89.07</v>
      </c>
      <c r="J7069">
        <v>1.1000000000000001</v>
      </c>
      <c r="K7069">
        <v>6.8</v>
      </c>
      <c r="L7069">
        <v>1</v>
      </c>
      <c r="M7069">
        <v>50</v>
      </c>
      <c r="N7069" t="s">
        <v>41</v>
      </c>
      <c r="O7069">
        <v>1.587</v>
      </c>
      <c r="P7069" t="s">
        <v>28</v>
      </c>
      <c r="Q7069" t="s">
        <v>29</v>
      </c>
      <c r="R7069">
        <v>4.4000000000000004</v>
      </c>
      <c r="S7069">
        <v>4</v>
      </c>
      <c r="T7069">
        <v>0.16</v>
      </c>
      <c r="U7069">
        <v>-5.8</v>
      </c>
      <c r="V7069" t="s">
        <v>30</v>
      </c>
      <c r="W7069" t="s">
        <v>45</v>
      </c>
      <c r="X7069">
        <v>1</v>
      </c>
      <c r="Y7069" t="str">
        <f>IF(tblRides[[#This Row],[supply_demand_ratio]]&lt;0.8,"Below 0.8",IF(tblRides[[#This Row],[supply_demand_ratio]]&lt;1,"Between 0.8-1.0",IF(tblRides[[#This Row],[supply_demand_ratio]]&lt;=1.2,"Between 1.0-1.2","Above 1.2")))</f>
        <v>Above 1.2</v>
      </c>
    </row>
    <row r="7070" spans="1:25" x14ac:dyDescent="0.3">
      <c r="A7070" t="s">
        <v>7125</v>
      </c>
      <c r="B7070" s="1">
        <v>46086.32916666667</v>
      </c>
      <c r="C7070" s="2">
        <v>46086</v>
      </c>
      <c r="D7070">
        <v>7</v>
      </c>
      <c r="E7070" t="s">
        <v>25</v>
      </c>
      <c r="F7070" t="s">
        <v>34</v>
      </c>
      <c r="G7070">
        <v>28.1</v>
      </c>
      <c r="H7070">
        <v>452.47</v>
      </c>
      <c r="I7070">
        <v>455.76</v>
      </c>
      <c r="J7070">
        <v>1.1000000000000001</v>
      </c>
      <c r="K7070">
        <v>2</v>
      </c>
      <c r="L7070">
        <v>4.2</v>
      </c>
      <c r="M7070">
        <v>117</v>
      </c>
      <c r="N7070" t="s">
        <v>27</v>
      </c>
      <c r="O7070">
        <v>0.91100000000000003</v>
      </c>
      <c r="P7070" t="s">
        <v>28</v>
      </c>
      <c r="Q7070" t="s">
        <v>29</v>
      </c>
      <c r="R7070">
        <v>4.75</v>
      </c>
      <c r="S7070">
        <v>0</v>
      </c>
      <c r="T7070">
        <v>3.29</v>
      </c>
      <c r="U7070">
        <v>2.2000000000000002</v>
      </c>
      <c r="V7070" t="s">
        <v>30</v>
      </c>
      <c r="W7070" t="s">
        <v>31</v>
      </c>
      <c r="X7070">
        <v>1</v>
      </c>
      <c r="Y7070" t="str">
        <f>IF(tblRides[[#This Row],[supply_demand_ratio]]&lt;0.8,"Below 0.8",IF(tblRides[[#This Row],[supply_demand_ratio]]&lt;1,"Between 0.8-1.0",IF(tblRides[[#This Row],[supply_demand_ratio]]&lt;=1.2,"Between 1.0-1.2","Above 1.2")))</f>
        <v>Between 0.8-1.0</v>
      </c>
    </row>
    <row r="7071" spans="1:25" x14ac:dyDescent="0.3">
      <c r="A7071" t="s">
        <v>7126</v>
      </c>
      <c r="B7071" s="1">
        <v>46086.336111111108</v>
      </c>
      <c r="C7071" s="2">
        <v>46086</v>
      </c>
      <c r="D7071">
        <v>8</v>
      </c>
      <c r="E7071" t="s">
        <v>33</v>
      </c>
      <c r="F7071" t="s">
        <v>34</v>
      </c>
      <c r="G7071">
        <v>5.7</v>
      </c>
      <c r="H7071">
        <v>136.43</v>
      </c>
      <c r="I7071">
        <v>134.93</v>
      </c>
      <c r="J7071">
        <v>1</v>
      </c>
      <c r="K7071">
        <v>4.5999999999999996</v>
      </c>
      <c r="L7071">
        <v>7.2</v>
      </c>
      <c r="M7071">
        <v>79</v>
      </c>
      <c r="N7071" t="s">
        <v>41</v>
      </c>
      <c r="O7071">
        <v>1.1339999999999999</v>
      </c>
      <c r="P7071" t="s">
        <v>28</v>
      </c>
      <c r="Q7071" t="s">
        <v>29</v>
      </c>
      <c r="R7071">
        <v>4.7</v>
      </c>
      <c r="S7071">
        <v>0</v>
      </c>
      <c r="T7071">
        <v>-1.5</v>
      </c>
      <c r="U7071">
        <v>2.6</v>
      </c>
      <c r="V7071" t="s">
        <v>30</v>
      </c>
      <c r="W7071" t="s">
        <v>31</v>
      </c>
      <c r="X7071">
        <v>1</v>
      </c>
      <c r="Y7071" t="str">
        <f>IF(tblRides[[#This Row],[supply_demand_ratio]]&lt;0.8,"Below 0.8",IF(tblRides[[#This Row],[supply_demand_ratio]]&lt;1,"Between 0.8-1.0",IF(tblRides[[#This Row],[supply_demand_ratio]]&lt;=1.2,"Between 1.0-1.2","Above 1.2")))</f>
        <v>Between 1.0-1.2</v>
      </c>
    </row>
    <row r="7072" spans="1:25" x14ac:dyDescent="0.3">
      <c r="A7072" t="s">
        <v>7127</v>
      </c>
      <c r="B7072" s="1">
        <v>46086.338888888888</v>
      </c>
      <c r="C7072" s="2">
        <v>46086</v>
      </c>
      <c r="D7072">
        <v>8</v>
      </c>
      <c r="E7072" t="s">
        <v>36</v>
      </c>
      <c r="F7072" t="s">
        <v>26</v>
      </c>
      <c r="G7072">
        <v>3</v>
      </c>
      <c r="H7072">
        <v>78.3</v>
      </c>
      <c r="I7072">
        <v>78.66</v>
      </c>
      <c r="J7072">
        <v>1</v>
      </c>
      <c r="K7072">
        <v>3.2</v>
      </c>
      <c r="L7072">
        <v>7.1</v>
      </c>
      <c r="M7072">
        <v>104</v>
      </c>
      <c r="N7072" t="s">
        <v>27</v>
      </c>
      <c r="O7072">
        <v>0.96099999999999997</v>
      </c>
      <c r="P7072" t="s">
        <v>28</v>
      </c>
      <c r="Q7072" t="s">
        <v>29</v>
      </c>
      <c r="R7072">
        <v>4.6399999999999997</v>
      </c>
      <c r="S7072">
        <v>3</v>
      </c>
      <c r="T7072">
        <v>0.36</v>
      </c>
      <c r="U7072">
        <v>3.9</v>
      </c>
      <c r="V7072" t="s">
        <v>30</v>
      </c>
      <c r="W7072" t="s">
        <v>31</v>
      </c>
      <c r="X7072">
        <v>1</v>
      </c>
      <c r="Y7072" t="str">
        <f>IF(tblRides[[#This Row],[supply_demand_ratio]]&lt;0.8,"Below 0.8",IF(tblRides[[#This Row],[supply_demand_ratio]]&lt;1,"Between 0.8-1.0",IF(tblRides[[#This Row],[supply_demand_ratio]]&lt;=1.2,"Between 1.0-1.2","Above 1.2")))</f>
        <v>Between 0.8-1.0</v>
      </c>
    </row>
    <row r="7073" spans="1:25" x14ac:dyDescent="0.3">
      <c r="A7073" t="s">
        <v>7128</v>
      </c>
      <c r="B7073" s="1">
        <v>46086.339583333334</v>
      </c>
      <c r="C7073" s="2">
        <v>46086</v>
      </c>
      <c r="D7073">
        <v>8</v>
      </c>
      <c r="E7073" t="s">
        <v>25</v>
      </c>
      <c r="F7073" t="s">
        <v>34</v>
      </c>
      <c r="G7073">
        <v>4.9000000000000004</v>
      </c>
      <c r="H7073">
        <v>138.81</v>
      </c>
      <c r="J7073">
        <v>1.1000000000000001</v>
      </c>
      <c r="K7073">
        <v>3.3</v>
      </c>
      <c r="L7073">
        <v>2.7</v>
      </c>
      <c r="M7073">
        <v>135</v>
      </c>
      <c r="N7073" t="s">
        <v>27</v>
      </c>
      <c r="O7073">
        <v>1.03</v>
      </c>
      <c r="P7073" t="s">
        <v>58</v>
      </c>
      <c r="Q7073" t="s">
        <v>59</v>
      </c>
      <c r="R7073">
        <v>4.66</v>
      </c>
      <c r="S7073">
        <v>0</v>
      </c>
      <c r="U7073">
        <v>-0.6</v>
      </c>
      <c r="V7073" t="s">
        <v>30</v>
      </c>
      <c r="W7073" t="s">
        <v>31</v>
      </c>
      <c r="X7073">
        <v>0</v>
      </c>
      <c r="Y7073" t="str">
        <f>IF(tblRides[[#This Row],[supply_demand_ratio]]&lt;0.8,"Below 0.8",IF(tblRides[[#This Row],[supply_demand_ratio]]&lt;1,"Between 0.8-1.0",IF(tblRides[[#This Row],[supply_demand_ratio]]&lt;=1.2,"Between 1.0-1.2","Above 1.2")))</f>
        <v>Between 1.0-1.2</v>
      </c>
    </row>
    <row r="7074" spans="1:25" x14ac:dyDescent="0.3">
      <c r="A7074" t="s">
        <v>7129</v>
      </c>
      <c r="B7074" s="1">
        <v>46086.347222222219</v>
      </c>
      <c r="C7074" s="2">
        <v>46086</v>
      </c>
      <c r="D7074">
        <v>8</v>
      </c>
      <c r="E7074" t="s">
        <v>43</v>
      </c>
      <c r="F7074" t="s">
        <v>26</v>
      </c>
      <c r="G7074">
        <v>2.8</v>
      </c>
      <c r="H7074">
        <v>73.349999999999994</v>
      </c>
      <c r="I7074">
        <v>76.010000000000005</v>
      </c>
      <c r="J7074">
        <v>1</v>
      </c>
      <c r="K7074">
        <v>2.2999999999999998</v>
      </c>
      <c r="L7074">
        <v>3.5</v>
      </c>
      <c r="M7074">
        <v>52</v>
      </c>
      <c r="N7074" t="s">
        <v>41</v>
      </c>
      <c r="O7074">
        <v>0.99</v>
      </c>
      <c r="P7074" t="s">
        <v>28</v>
      </c>
      <c r="Q7074" t="s">
        <v>29</v>
      </c>
      <c r="R7074">
        <v>4.8499999999999996</v>
      </c>
      <c r="S7074">
        <v>18</v>
      </c>
      <c r="T7074">
        <v>2.66</v>
      </c>
      <c r="U7074">
        <v>1.2</v>
      </c>
      <c r="V7074" t="s">
        <v>30</v>
      </c>
      <c r="W7074" t="s">
        <v>31</v>
      </c>
      <c r="X7074">
        <v>1</v>
      </c>
      <c r="Y7074" t="str">
        <f>IF(tblRides[[#This Row],[supply_demand_ratio]]&lt;0.8,"Below 0.8",IF(tblRides[[#This Row],[supply_demand_ratio]]&lt;1,"Between 0.8-1.0",IF(tblRides[[#This Row],[supply_demand_ratio]]&lt;=1.2,"Between 1.0-1.2","Above 1.2")))</f>
        <v>Between 0.8-1.0</v>
      </c>
    </row>
    <row r="7075" spans="1:25" x14ac:dyDescent="0.3">
      <c r="A7075" t="s">
        <v>7130</v>
      </c>
      <c r="B7075" s="1">
        <v>46086.35</v>
      </c>
      <c r="C7075" s="2">
        <v>46086</v>
      </c>
      <c r="D7075">
        <v>8</v>
      </c>
      <c r="E7075" t="s">
        <v>25</v>
      </c>
      <c r="F7075" t="s">
        <v>26</v>
      </c>
      <c r="G7075">
        <v>6.1</v>
      </c>
      <c r="H7075">
        <v>124.03</v>
      </c>
      <c r="I7075">
        <v>128.06</v>
      </c>
      <c r="J7075">
        <v>1</v>
      </c>
      <c r="K7075">
        <v>6.3</v>
      </c>
      <c r="L7075">
        <v>9.6</v>
      </c>
      <c r="M7075">
        <v>127</v>
      </c>
      <c r="N7075" t="s">
        <v>27</v>
      </c>
      <c r="O7075">
        <v>0.996</v>
      </c>
      <c r="P7075" t="s">
        <v>28</v>
      </c>
      <c r="Q7075" t="s">
        <v>29</v>
      </c>
      <c r="R7075">
        <v>4.8600000000000003</v>
      </c>
      <c r="S7075">
        <v>4</v>
      </c>
      <c r="T7075">
        <v>4.03</v>
      </c>
      <c r="U7075">
        <v>3.3</v>
      </c>
      <c r="V7075" t="s">
        <v>30</v>
      </c>
      <c r="W7075" t="s">
        <v>45</v>
      </c>
      <c r="X7075">
        <v>1</v>
      </c>
      <c r="Y7075" t="str">
        <f>IF(tblRides[[#This Row],[supply_demand_ratio]]&lt;0.8,"Below 0.8",IF(tblRides[[#This Row],[supply_demand_ratio]]&lt;1,"Between 0.8-1.0",IF(tblRides[[#This Row],[supply_demand_ratio]]&lt;=1.2,"Between 1.0-1.2","Above 1.2")))</f>
        <v>Between 0.8-1.0</v>
      </c>
    </row>
    <row r="7076" spans="1:25" x14ac:dyDescent="0.3">
      <c r="A7076" t="s">
        <v>7131</v>
      </c>
      <c r="B7076" s="1">
        <v>46086.362500000003</v>
      </c>
      <c r="C7076" s="2">
        <v>46086</v>
      </c>
      <c r="D7076">
        <v>8</v>
      </c>
      <c r="E7076" t="s">
        <v>33</v>
      </c>
      <c r="F7076" t="s">
        <v>26</v>
      </c>
      <c r="G7076">
        <v>7</v>
      </c>
      <c r="H7076">
        <v>152.47999999999999</v>
      </c>
      <c r="I7076">
        <v>151.57</v>
      </c>
      <c r="J7076">
        <v>1</v>
      </c>
      <c r="K7076">
        <v>4.3</v>
      </c>
      <c r="L7076">
        <v>4.5999999999999996</v>
      </c>
      <c r="M7076">
        <v>103</v>
      </c>
      <c r="N7076" t="s">
        <v>27</v>
      </c>
      <c r="O7076">
        <v>1.1379999999999999</v>
      </c>
      <c r="P7076" t="s">
        <v>28</v>
      </c>
      <c r="Q7076" t="s">
        <v>29</v>
      </c>
      <c r="R7076">
        <v>4.78</v>
      </c>
      <c r="S7076">
        <v>21</v>
      </c>
      <c r="T7076">
        <v>-0.91</v>
      </c>
      <c r="U7076">
        <v>0.3</v>
      </c>
      <c r="V7076" t="s">
        <v>30</v>
      </c>
      <c r="W7076" t="s">
        <v>31</v>
      </c>
      <c r="X7076">
        <v>1</v>
      </c>
      <c r="Y7076" t="str">
        <f>IF(tblRides[[#This Row],[supply_demand_ratio]]&lt;0.8,"Below 0.8",IF(tblRides[[#This Row],[supply_demand_ratio]]&lt;1,"Between 0.8-1.0",IF(tblRides[[#This Row],[supply_demand_ratio]]&lt;=1.2,"Between 1.0-1.2","Above 1.2")))</f>
        <v>Between 1.0-1.2</v>
      </c>
    </row>
    <row r="7077" spans="1:25" x14ac:dyDescent="0.3">
      <c r="A7077" t="s">
        <v>7132</v>
      </c>
      <c r="B7077" s="1">
        <v>46086.362500000003</v>
      </c>
      <c r="C7077" s="2">
        <v>46086</v>
      </c>
      <c r="D7077">
        <v>8</v>
      </c>
      <c r="E7077" t="s">
        <v>62</v>
      </c>
      <c r="F7077" t="s">
        <v>26</v>
      </c>
      <c r="G7077">
        <v>13.6</v>
      </c>
      <c r="H7077">
        <v>297.98</v>
      </c>
      <c r="I7077">
        <v>285.89</v>
      </c>
      <c r="J7077">
        <v>1.1000000000000001</v>
      </c>
      <c r="K7077">
        <v>6.3</v>
      </c>
      <c r="L7077">
        <v>5.5</v>
      </c>
      <c r="M7077">
        <v>60</v>
      </c>
      <c r="N7077" t="s">
        <v>41</v>
      </c>
      <c r="O7077">
        <v>1.6910000000000001</v>
      </c>
      <c r="P7077" t="s">
        <v>28</v>
      </c>
      <c r="Q7077" t="s">
        <v>29</v>
      </c>
      <c r="R7077">
        <v>4.84</v>
      </c>
      <c r="S7077">
        <v>29</v>
      </c>
      <c r="T7077">
        <v>-12.09</v>
      </c>
      <c r="U7077">
        <v>-0.8</v>
      </c>
      <c r="V7077" t="s">
        <v>30</v>
      </c>
      <c r="W7077" t="s">
        <v>45</v>
      </c>
      <c r="X7077">
        <v>1</v>
      </c>
      <c r="Y7077" t="str">
        <f>IF(tblRides[[#This Row],[supply_demand_ratio]]&lt;0.8,"Below 0.8",IF(tblRides[[#This Row],[supply_demand_ratio]]&lt;1,"Between 0.8-1.0",IF(tblRides[[#This Row],[supply_demand_ratio]]&lt;=1.2,"Between 1.0-1.2","Above 1.2")))</f>
        <v>Above 1.2</v>
      </c>
    </row>
    <row r="7078" spans="1:25" x14ac:dyDescent="0.3">
      <c r="A7078" t="s">
        <v>7133</v>
      </c>
      <c r="B7078" s="1">
        <v>46086.370138888888</v>
      </c>
      <c r="C7078" s="2">
        <v>46086</v>
      </c>
      <c r="D7078">
        <v>8</v>
      </c>
      <c r="E7078" t="s">
        <v>43</v>
      </c>
      <c r="F7078" t="s">
        <v>26</v>
      </c>
      <c r="G7078">
        <v>1.8</v>
      </c>
      <c r="H7078">
        <v>61.04</v>
      </c>
      <c r="I7078">
        <v>65.849999999999994</v>
      </c>
      <c r="J7078">
        <v>1</v>
      </c>
      <c r="K7078">
        <v>6.6</v>
      </c>
      <c r="L7078">
        <v>7.9</v>
      </c>
      <c r="M7078">
        <v>64</v>
      </c>
      <c r="N7078" t="s">
        <v>41</v>
      </c>
      <c r="O7078">
        <v>1.6519999999999999</v>
      </c>
      <c r="P7078" t="s">
        <v>28</v>
      </c>
      <c r="Q7078" t="s">
        <v>29</v>
      </c>
      <c r="R7078">
        <v>4.6900000000000004</v>
      </c>
      <c r="S7078">
        <v>10</v>
      </c>
      <c r="T7078">
        <v>4.8099999999999996</v>
      </c>
      <c r="U7078">
        <v>1.3</v>
      </c>
      <c r="V7078" t="s">
        <v>30</v>
      </c>
      <c r="W7078" t="s">
        <v>45</v>
      </c>
      <c r="X7078">
        <v>1</v>
      </c>
      <c r="Y7078" t="str">
        <f>IF(tblRides[[#This Row],[supply_demand_ratio]]&lt;0.8,"Below 0.8",IF(tblRides[[#This Row],[supply_demand_ratio]]&lt;1,"Between 0.8-1.0",IF(tblRides[[#This Row],[supply_demand_ratio]]&lt;=1.2,"Between 1.0-1.2","Above 1.2")))</f>
        <v>Above 1.2</v>
      </c>
    </row>
    <row r="7079" spans="1:25" x14ac:dyDescent="0.3">
      <c r="A7079" t="s">
        <v>7134</v>
      </c>
      <c r="B7079" s="1">
        <v>46086.386111111111</v>
      </c>
      <c r="C7079" s="2">
        <v>46086</v>
      </c>
      <c r="D7079">
        <v>9</v>
      </c>
      <c r="E7079" t="s">
        <v>62</v>
      </c>
      <c r="F7079" t="s">
        <v>26</v>
      </c>
      <c r="G7079">
        <v>10.8</v>
      </c>
      <c r="H7079">
        <v>184.59</v>
      </c>
      <c r="I7079">
        <v>177.14</v>
      </c>
      <c r="J7079">
        <v>1</v>
      </c>
      <c r="K7079">
        <v>4.8</v>
      </c>
      <c r="L7079">
        <v>10.3</v>
      </c>
      <c r="M7079">
        <v>60</v>
      </c>
      <c r="N7079" t="s">
        <v>41</v>
      </c>
      <c r="O7079">
        <v>1.802</v>
      </c>
      <c r="P7079" t="s">
        <v>28</v>
      </c>
      <c r="Q7079" t="s">
        <v>29</v>
      </c>
      <c r="R7079">
        <v>5</v>
      </c>
      <c r="S7079">
        <v>25</v>
      </c>
      <c r="T7079">
        <v>-7.45</v>
      </c>
      <c r="U7079">
        <v>5.5</v>
      </c>
      <c r="V7079" t="s">
        <v>30</v>
      </c>
      <c r="W7079" t="s">
        <v>31</v>
      </c>
      <c r="X7079">
        <v>1</v>
      </c>
      <c r="Y7079" t="str">
        <f>IF(tblRides[[#This Row],[supply_demand_ratio]]&lt;0.8,"Below 0.8",IF(tblRides[[#This Row],[supply_demand_ratio]]&lt;1,"Between 0.8-1.0",IF(tblRides[[#This Row],[supply_demand_ratio]]&lt;=1.2,"Between 1.0-1.2","Above 1.2")))</f>
        <v>Above 1.2</v>
      </c>
    </row>
    <row r="7080" spans="1:25" x14ac:dyDescent="0.3">
      <c r="A7080" t="s">
        <v>7135</v>
      </c>
      <c r="B7080" s="1">
        <v>46086.395138888889</v>
      </c>
      <c r="C7080" s="2">
        <v>46086</v>
      </c>
      <c r="D7080">
        <v>9</v>
      </c>
      <c r="E7080" t="s">
        <v>25</v>
      </c>
      <c r="F7080" t="s">
        <v>26</v>
      </c>
      <c r="G7080">
        <v>5.9</v>
      </c>
      <c r="H7080">
        <v>133.36000000000001</v>
      </c>
      <c r="J7080">
        <v>1</v>
      </c>
      <c r="K7080">
        <v>8.1999999999999993</v>
      </c>
      <c r="M7080">
        <v>118</v>
      </c>
      <c r="N7080" t="s">
        <v>72</v>
      </c>
      <c r="O7080">
        <v>0.82</v>
      </c>
      <c r="P7080" t="s">
        <v>82</v>
      </c>
      <c r="Q7080" t="s">
        <v>83</v>
      </c>
      <c r="R7080">
        <v>4.8600000000000003</v>
      </c>
      <c r="S7080">
        <v>2</v>
      </c>
      <c r="V7080" t="s">
        <v>30</v>
      </c>
      <c r="W7080" t="s">
        <v>45</v>
      </c>
      <c r="X7080">
        <v>0</v>
      </c>
      <c r="Y7080" t="str">
        <f>IF(tblRides[[#This Row],[supply_demand_ratio]]&lt;0.8,"Below 0.8",IF(tblRides[[#This Row],[supply_demand_ratio]]&lt;1,"Between 0.8-1.0",IF(tblRides[[#This Row],[supply_demand_ratio]]&lt;=1.2,"Between 1.0-1.2","Above 1.2")))</f>
        <v>Between 0.8-1.0</v>
      </c>
    </row>
    <row r="7081" spans="1:25" x14ac:dyDescent="0.3">
      <c r="A7081" t="s">
        <v>7136</v>
      </c>
      <c r="B7081" s="1">
        <v>46086.400694444441</v>
      </c>
      <c r="C7081" s="2">
        <v>46086</v>
      </c>
      <c r="D7081">
        <v>9</v>
      </c>
      <c r="E7081" t="s">
        <v>43</v>
      </c>
      <c r="F7081" t="s">
        <v>26</v>
      </c>
      <c r="G7081">
        <v>9.5</v>
      </c>
      <c r="H7081">
        <v>201.53</v>
      </c>
      <c r="I7081">
        <v>201.7</v>
      </c>
      <c r="J7081">
        <v>1</v>
      </c>
      <c r="K7081">
        <v>5.6</v>
      </c>
      <c r="L7081">
        <v>5.8</v>
      </c>
      <c r="M7081">
        <v>67</v>
      </c>
      <c r="N7081" t="s">
        <v>41</v>
      </c>
      <c r="O7081">
        <v>1.3009999999999999</v>
      </c>
      <c r="P7081" t="s">
        <v>28</v>
      </c>
      <c r="Q7081" t="s">
        <v>29</v>
      </c>
      <c r="R7081">
        <v>4.6100000000000003</v>
      </c>
      <c r="S7081">
        <v>4</v>
      </c>
      <c r="T7081">
        <v>0.17</v>
      </c>
      <c r="U7081">
        <v>0.2</v>
      </c>
      <c r="V7081" t="s">
        <v>30</v>
      </c>
      <c r="W7081" t="s">
        <v>45</v>
      </c>
      <c r="X7081">
        <v>1</v>
      </c>
      <c r="Y7081" t="str">
        <f>IF(tblRides[[#This Row],[supply_demand_ratio]]&lt;0.8,"Below 0.8",IF(tblRides[[#This Row],[supply_demand_ratio]]&lt;1,"Between 0.8-1.0",IF(tblRides[[#This Row],[supply_demand_ratio]]&lt;=1.2,"Between 1.0-1.2","Above 1.2")))</f>
        <v>Above 1.2</v>
      </c>
    </row>
    <row r="7082" spans="1:25" x14ac:dyDescent="0.3">
      <c r="A7082" t="s">
        <v>7137</v>
      </c>
      <c r="B7082" s="1">
        <v>46086.408333333333</v>
      </c>
      <c r="C7082" s="2">
        <v>46086</v>
      </c>
      <c r="D7082">
        <v>9</v>
      </c>
      <c r="E7082" t="s">
        <v>62</v>
      </c>
      <c r="F7082" t="s">
        <v>26</v>
      </c>
      <c r="G7082">
        <v>11.1</v>
      </c>
      <c r="H7082">
        <v>198.39</v>
      </c>
      <c r="I7082">
        <v>211.15</v>
      </c>
      <c r="J7082">
        <v>1</v>
      </c>
      <c r="K7082">
        <v>4.4000000000000004</v>
      </c>
      <c r="L7082">
        <v>2.2000000000000002</v>
      </c>
      <c r="M7082">
        <v>54</v>
      </c>
      <c r="N7082" t="s">
        <v>41</v>
      </c>
      <c r="O7082">
        <v>1.331</v>
      </c>
      <c r="P7082" t="s">
        <v>28</v>
      </c>
      <c r="Q7082" t="s">
        <v>29</v>
      </c>
      <c r="R7082">
        <v>4.82</v>
      </c>
      <c r="S7082">
        <v>9</v>
      </c>
      <c r="T7082">
        <v>12.76</v>
      </c>
      <c r="U7082">
        <v>-2.2000000000000002</v>
      </c>
      <c r="V7082" t="s">
        <v>30</v>
      </c>
      <c r="W7082" t="s">
        <v>31</v>
      </c>
      <c r="X7082">
        <v>1</v>
      </c>
      <c r="Y7082" t="str">
        <f>IF(tblRides[[#This Row],[supply_demand_ratio]]&lt;0.8,"Below 0.8",IF(tblRides[[#This Row],[supply_demand_ratio]]&lt;1,"Between 0.8-1.0",IF(tblRides[[#This Row],[supply_demand_ratio]]&lt;=1.2,"Between 1.0-1.2","Above 1.2")))</f>
        <v>Above 1.2</v>
      </c>
    </row>
    <row r="7083" spans="1:25" x14ac:dyDescent="0.3">
      <c r="A7083" t="s">
        <v>7138</v>
      </c>
      <c r="B7083" s="1">
        <v>46086.411111111112</v>
      </c>
      <c r="C7083" s="2">
        <v>46086</v>
      </c>
      <c r="D7083">
        <v>9</v>
      </c>
      <c r="E7083" t="s">
        <v>36</v>
      </c>
      <c r="F7083" t="s">
        <v>34</v>
      </c>
      <c r="G7083">
        <v>12.6</v>
      </c>
      <c r="H7083">
        <v>233.08</v>
      </c>
      <c r="I7083">
        <v>244.39</v>
      </c>
      <c r="J7083">
        <v>1</v>
      </c>
      <c r="K7083">
        <v>8.4</v>
      </c>
      <c r="L7083">
        <v>9.6</v>
      </c>
      <c r="M7083">
        <v>90</v>
      </c>
      <c r="N7083" t="s">
        <v>27</v>
      </c>
      <c r="O7083">
        <v>0.81100000000000005</v>
      </c>
      <c r="P7083" t="s">
        <v>28</v>
      </c>
      <c r="Q7083" t="s">
        <v>29</v>
      </c>
      <c r="R7083">
        <v>4.93</v>
      </c>
      <c r="S7083">
        <v>0</v>
      </c>
      <c r="T7083">
        <v>11.31</v>
      </c>
      <c r="U7083">
        <v>1.2</v>
      </c>
      <c r="V7083" t="s">
        <v>30</v>
      </c>
      <c r="W7083" t="s">
        <v>45</v>
      </c>
      <c r="X7083">
        <v>1</v>
      </c>
      <c r="Y7083" t="str">
        <f>IF(tblRides[[#This Row],[supply_demand_ratio]]&lt;0.8,"Below 0.8",IF(tblRides[[#This Row],[supply_demand_ratio]]&lt;1,"Between 0.8-1.0",IF(tblRides[[#This Row],[supply_demand_ratio]]&lt;=1.2,"Between 1.0-1.2","Above 1.2")))</f>
        <v>Between 0.8-1.0</v>
      </c>
    </row>
    <row r="7084" spans="1:25" x14ac:dyDescent="0.3">
      <c r="A7084" t="s">
        <v>7139</v>
      </c>
      <c r="B7084" s="1">
        <v>46086.415972222225</v>
      </c>
      <c r="C7084" s="2">
        <v>46086</v>
      </c>
      <c r="D7084">
        <v>9</v>
      </c>
      <c r="E7084" t="s">
        <v>43</v>
      </c>
      <c r="F7084" t="s">
        <v>26</v>
      </c>
      <c r="G7084">
        <v>2.2999999999999998</v>
      </c>
      <c r="H7084">
        <v>70.83</v>
      </c>
      <c r="I7084">
        <v>65.34</v>
      </c>
      <c r="J7084">
        <v>1</v>
      </c>
      <c r="K7084">
        <v>8.5</v>
      </c>
      <c r="L7084">
        <v>12.4</v>
      </c>
      <c r="M7084">
        <v>67</v>
      </c>
      <c r="N7084" t="s">
        <v>41</v>
      </c>
      <c r="O7084">
        <v>1.3560000000000001</v>
      </c>
      <c r="P7084" t="s">
        <v>28</v>
      </c>
      <c r="Q7084" t="s">
        <v>29</v>
      </c>
      <c r="R7084">
        <v>4.76</v>
      </c>
      <c r="S7084">
        <v>31</v>
      </c>
      <c r="T7084">
        <v>-5.49</v>
      </c>
      <c r="U7084">
        <v>3.9</v>
      </c>
      <c r="V7084" t="s">
        <v>30</v>
      </c>
      <c r="W7084" t="s">
        <v>45</v>
      </c>
      <c r="X7084">
        <v>1</v>
      </c>
      <c r="Y7084" t="str">
        <f>IF(tblRides[[#This Row],[supply_demand_ratio]]&lt;0.8,"Below 0.8",IF(tblRides[[#This Row],[supply_demand_ratio]]&lt;1,"Between 0.8-1.0",IF(tblRides[[#This Row],[supply_demand_ratio]]&lt;=1.2,"Between 1.0-1.2","Above 1.2")))</f>
        <v>Above 1.2</v>
      </c>
    </row>
    <row r="7085" spans="1:25" x14ac:dyDescent="0.3">
      <c r="A7085" t="s">
        <v>7140</v>
      </c>
      <c r="B7085" s="1">
        <v>46086.418749999997</v>
      </c>
      <c r="C7085" s="2">
        <v>46086</v>
      </c>
      <c r="D7085">
        <v>10</v>
      </c>
      <c r="E7085" t="s">
        <v>33</v>
      </c>
      <c r="F7085" t="s">
        <v>26</v>
      </c>
      <c r="G7085">
        <v>8.6</v>
      </c>
      <c r="H7085">
        <v>168.21</v>
      </c>
      <c r="I7085">
        <v>158.02000000000001</v>
      </c>
      <c r="J7085">
        <v>1.1000000000000001</v>
      </c>
      <c r="K7085">
        <v>7.8</v>
      </c>
      <c r="L7085">
        <v>3.8</v>
      </c>
      <c r="M7085">
        <v>109</v>
      </c>
      <c r="N7085" t="s">
        <v>27</v>
      </c>
      <c r="O7085">
        <v>1.268</v>
      </c>
      <c r="P7085" t="s">
        <v>28</v>
      </c>
      <c r="Q7085" t="s">
        <v>29</v>
      </c>
      <c r="R7085">
        <v>4.53</v>
      </c>
      <c r="S7085">
        <v>3</v>
      </c>
      <c r="T7085">
        <v>-10.19</v>
      </c>
      <c r="U7085">
        <v>-4</v>
      </c>
      <c r="V7085" t="s">
        <v>30</v>
      </c>
      <c r="W7085" t="s">
        <v>45</v>
      </c>
      <c r="X7085">
        <v>1</v>
      </c>
      <c r="Y7085" t="str">
        <f>IF(tblRides[[#This Row],[supply_demand_ratio]]&lt;0.8,"Below 0.8",IF(tblRides[[#This Row],[supply_demand_ratio]]&lt;1,"Between 0.8-1.0",IF(tblRides[[#This Row],[supply_demand_ratio]]&lt;=1.2,"Between 1.0-1.2","Above 1.2")))</f>
        <v>Above 1.2</v>
      </c>
    </row>
    <row r="7086" spans="1:25" x14ac:dyDescent="0.3">
      <c r="A7086" t="s">
        <v>7141</v>
      </c>
      <c r="B7086" s="1">
        <v>46086.435416666667</v>
      </c>
      <c r="C7086" s="2">
        <v>46086</v>
      </c>
      <c r="D7086">
        <v>10</v>
      </c>
      <c r="E7086" t="s">
        <v>62</v>
      </c>
      <c r="F7086" t="s">
        <v>26</v>
      </c>
      <c r="G7086">
        <v>3</v>
      </c>
      <c r="H7086">
        <v>73.83</v>
      </c>
      <c r="I7086">
        <v>77.38</v>
      </c>
      <c r="J7086">
        <v>1</v>
      </c>
      <c r="K7086">
        <v>2</v>
      </c>
      <c r="L7086">
        <v>2</v>
      </c>
      <c r="M7086">
        <v>52</v>
      </c>
      <c r="N7086" t="s">
        <v>41</v>
      </c>
      <c r="O7086">
        <v>1.6180000000000001</v>
      </c>
      <c r="P7086" t="s">
        <v>28</v>
      </c>
      <c r="Q7086" t="s">
        <v>29</v>
      </c>
      <c r="R7086">
        <v>4.3600000000000003</v>
      </c>
      <c r="S7086">
        <v>4</v>
      </c>
      <c r="T7086">
        <v>3.55</v>
      </c>
      <c r="U7086">
        <v>0</v>
      </c>
      <c r="V7086" t="s">
        <v>30</v>
      </c>
      <c r="W7086" t="s">
        <v>31</v>
      </c>
      <c r="X7086">
        <v>1</v>
      </c>
      <c r="Y7086" t="str">
        <f>IF(tblRides[[#This Row],[supply_demand_ratio]]&lt;0.8,"Below 0.8",IF(tblRides[[#This Row],[supply_demand_ratio]]&lt;1,"Between 0.8-1.0",IF(tblRides[[#This Row],[supply_demand_ratio]]&lt;=1.2,"Between 1.0-1.2","Above 1.2")))</f>
        <v>Above 1.2</v>
      </c>
    </row>
    <row r="7087" spans="1:25" x14ac:dyDescent="0.3">
      <c r="A7087" t="s">
        <v>7142</v>
      </c>
      <c r="B7087" s="1">
        <v>46086.438194444447</v>
      </c>
      <c r="C7087" s="2">
        <v>46086</v>
      </c>
      <c r="D7087">
        <v>10</v>
      </c>
      <c r="E7087" t="s">
        <v>36</v>
      </c>
      <c r="F7087" t="s">
        <v>26</v>
      </c>
      <c r="G7087">
        <v>3</v>
      </c>
      <c r="H7087">
        <v>95.25</v>
      </c>
      <c r="I7087">
        <v>97.99</v>
      </c>
      <c r="J7087">
        <v>1.1000000000000001</v>
      </c>
      <c r="K7087">
        <v>6.3</v>
      </c>
      <c r="L7087">
        <v>10.199999999999999</v>
      </c>
      <c r="M7087">
        <v>103</v>
      </c>
      <c r="N7087" t="s">
        <v>27</v>
      </c>
      <c r="O7087">
        <v>0.86699999999999999</v>
      </c>
      <c r="P7087" t="s">
        <v>28</v>
      </c>
      <c r="Q7087" t="s">
        <v>29</v>
      </c>
      <c r="R7087">
        <v>4.8499999999999996</v>
      </c>
      <c r="S7087">
        <v>7</v>
      </c>
      <c r="T7087">
        <v>2.74</v>
      </c>
      <c r="U7087">
        <v>3.9</v>
      </c>
      <c r="V7087" t="s">
        <v>30</v>
      </c>
      <c r="W7087" t="s">
        <v>45</v>
      </c>
      <c r="X7087">
        <v>1</v>
      </c>
      <c r="Y7087" t="str">
        <f>IF(tblRides[[#This Row],[supply_demand_ratio]]&lt;0.8,"Below 0.8",IF(tblRides[[#This Row],[supply_demand_ratio]]&lt;1,"Between 0.8-1.0",IF(tblRides[[#This Row],[supply_demand_ratio]]&lt;=1.2,"Between 1.0-1.2","Above 1.2")))</f>
        <v>Between 0.8-1.0</v>
      </c>
    </row>
    <row r="7088" spans="1:25" x14ac:dyDescent="0.3">
      <c r="A7088" t="s">
        <v>7143</v>
      </c>
      <c r="B7088" s="1">
        <v>46086.440972222219</v>
      </c>
      <c r="C7088" s="2">
        <v>46086</v>
      </c>
      <c r="D7088">
        <v>10</v>
      </c>
      <c r="E7088" t="s">
        <v>33</v>
      </c>
      <c r="F7088" t="s">
        <v>26</v>
      </c>
      <c r="G7088">
        <v>7.7</v>
      </c>
      <c r="H7088">
        <v>221.04</v>
      </c>
      <c r="I7088">
        <v>215.38</v>
      </c>
      <c r="J7088">
        <v>1.3</v>
      </c>
      <c r="K7088">
        <v>9.6999999999999993</v>
      </c>
      <c r="L7088">
        <v>9.1999999999999993</v>
      </c>
      <c r="M7088">
        <v>87</v>
      </c>
      <c r="N7088" t="s">
        <v>72</v>
      </c>
      <c r="O7088">
        <v>0.77500000000000002</v>
      </c>
      <c r="P7088" t="s">
        <v>28</v>
      </c>
      <c r="Q7088" t="s">
        <v>29</v>
      </c>
      <c r="R7088">
        <v>4.5</v>
      </c>
      <c r="S7088">
        <v>4</v>
      </c>
      <c r="T7088">
        <v>-5.66</v>
      </c>
      <c r="U7088">
        <v>-0.5</v>
      </c>
      <c r="V7088" t="s">
        <v>30</v>
      </c>
      <c r="W7088" t="s">
        <v>45</v>
      </c>
      <c r="X7088">
        <v>1</v>
      </c>
      <c r="Y7088" t="str">
        <f>IF(tblRides[[#This Row],[supply_demand_ratio]]&lt;0.8,"Below 0.8",IF(tblRides[[#This Row],[supply_demand_ratio]]&lt;1,"Between 0.8-1.0",IF(tblRides[[#This Row],[supply_demand_ratio]]&lt;=1.2,"Between 1.0-1.2","Above 1.2")))</f>
        <v>Below 0.8</v>
      </c>
    </row>
    <row r="7089" spans="1:25" x14ac:dyDescent="0.3">
      <c r="A7089" t="s">
        <v>7144</v>
      </c>
      <c r="B7089" s="1">
        <v>46086.45208333333</v>
      </c>
      <c r="C7089" s="2">
        <v>46086</v>
      </c>
      <c r="D7089">
        <v>10</v>
      </c>
      <c r="E7089" t="s">
        <v>25</v>
      </c>
      <c r="F7089" t="s">
        <v>34</v>
      </c>
      <c r="G7089">
        <v>7.9</v>
      </c>
      <c r="H7089">
        <v>176.69</v>
      </c>
      <c r="I7089">
        <v>178.5</v>
      </c>
      <c r="J7089">
        <v>1.2</v>
      </c>
      <c r="K7089">
        <v>4.5999999999999996</v>
      </c>
      <c r="L7089">
        <v>3.6</v>
      </c>
      <c r="M7089">
        <v>96</v>
      </c>
      <c r="N7089" t="s">
        <v>27</v>
      </c>
      <c r="O7089">
        <v>0.69799999999999995</v>
      </c>
      <c r="P7089" t="s">
        <v>28</v>
      </c>
      <c r="Q7089" t="s">
        <v>29</v>
      </c>
      <c r="R7089">
        <v>4.55</v>
      </c>
      <c r="S7089">
        <v>0</v>
      </c>
      <c r="T7089">
        <v>1.81</v>
      </c>
      <c r="U7089">
        <v>-1</v>
      </c>
      <c r="V7089" t="s">
        <v>30</v>
      </c>
      <c r="W7089" t="s">
        <v>31</v>
      </c>
      <c r="X7089">
        <v>1</v>
      </c>
      <c r="Y7089" t="str">
        <f>IF(tblRides[[#This Row],[supply_demand_ratio]]&lt;0.8,"Below 0.8",IF(tblRides[[#This Row],[supply_demand_ratio]]&lt;1,"Between 0.8-1.0",IF(tblRides[[#This Row],[supply_demand_ratio]]&lt;=1.2,"Between 1.0-1.2","Above 1.2")))</f>
        <v>Below 0.8</v>
      </c>
    </row>
    <row r="7090" spans="1:25" x14ac:dyDescent="0.3">
      <c r="A7090" t="s">
        <v>7145</v>
      </c>
      <c r="B7090" s="1">
        <v>46086.454861111109</v>
      </c>
      <c r="C7090" s="2">
        <v>46086</v>
      </c>
      <c r="D7090">
        <v>10</v>
      </c>
      <c r="E7090" t="s">
        <v>25</v>
      </c>
      <c r="F7090" t="s">
        <v>34</v>
      </c>
      <c r="G7090">
        <v>9.1</v>
      </c>
      <c r="H7090">
        <v>200.45</v>
      </c>
      <c r="I7090">
        <v>198.46</v>
      </c>
      <c r="J7090">
        <v>1.1000000000000001</v>
      </c>
      <c r="K7090">
        <v>5.6</v>
      </c>
      <c r="L7090">
        <v>4.7</v>
      </c>
      <c r="M7090">
        <v>103</v>
      </c>
      <c r="N7090" t="s">
        <v>27</v>
      </c>
      <c r="O7090">
        <v>0.88500000000000001</v>
      </c>
      <c r="P7090" t="s">
        <v>28</v>
      </c>
      <c r="Q7090" t="s">
        <v>29</v>
      </c>
      <c r="R7090">
        <v>4.5599999999999996</v>
      </c>
      <c r="S7090">
        <v>0</v>
      </c>
      <c r="T7090">
        <v>-1.99</v>
      </c>
      <c r="U7090">
        <v>-0.9</v>
      </c>
      <c r="V7090" t="s">
        <v>30</v>
      </c>
      <c r="W7090" t="s">
        <v>45</v>
      </c>
      <c r="X7090">
        <v>1</v>
      </c>
      <c r="Y7090" t="str">
        <f>IF(tblRides[[#This Row],[supply_demand_ratio]]&lt;0.8,"Below 0.8",IF(tblRides[[#This Row],[supply_demand_ratio]]&lt;1,"Between 0.8-1.0",IF(tblRides[[#This Row],[supply_demand_ratio]]&lt;=1.2,"Between 1.0-1.2","Above 1.2")))</f>
        <v>Between 0.8-1.0</v>
      </c>
    </row>
    <row r="7091" spans="1:25" x14ac:dyDescent="0.3">
      <c r="A7091" t="s">
        <v>7146</v>
      </c>
      <c r="B7091" s="1">
        <v>46086.461111111108</v>
      </c>
      <c r="C7091" s="2">
        <v>46086</v>
      </c>
      <c r="D7091">
        <v>11</v>
      </c>
      <c r="E7091" t="s">
        <v>33</v>
      </c>
      <c r="F7091" t="s">
        <v>26</v>
      </c>
      <c r="G7091">
        <v>4.0999999999999996</v>
      </c>
      <c r="H7091">
        <v>106.45</v>
      </c>
      <c r="I7091">
        <v>105.47</v>
      </c>
      <c r="J7091">
        <v>1</v>
      </c>
      <c r="K7091">
        <v>3.8</v>
      </c>
      <c r="L7091">
        <v>6.6</v>
      </c>
      <c r="M7091">
        <v>93</v>
      </c>
      <c r="N7091" t="s">
        <v>27</v>
      </c>
      <c r="O7091">
        <v>0.93799999999999994</v>
      </c>
      <c r="P7091" t="s">
        <v>28</v>
      </c>
      <c r="Q7091" t="s">
        <v>29</v>
      </c>
      <c r="R7091">
        <v>4.5199999999999996</v>
      </c>
      <c r="S7091">
        <v>6</v>
      </c>
      <c r="T7091">
        <v>-0.98</v>
      </c>
      <c r="U7091">
        <v>2.8</v>
      </c>
      <c r="V7091" t="s">
        <v>30</v>
      </c>
      <c r="W7091" t="s">
        <v>31</v>
      </c>
      <c r="X7091">
        <v>1</v>
      </c>
      <c r="Y7091" t="str">
        <f>IF(tblRides[[#This Row],[supply_demand_ratio]]&lt;0.8,"Below 0.8",IF(tblRides[[#This Row],[supply_demand_ratio]]&lt;1,"Between 0.8-1.0",IF(tblRides[[#This Row],[supply_demand_ratio]]&lt;=1.2,"Between 1.0-1.2","Above 1.2")))</f>
        <v>Between 0.8-1.0</v>
      </c>
    </row>
    <row r="7092" spans="1:25" x14ac:dyDescent="0.3">
      <c r="A7092" t="s">
        <v>7147</v>
      </c>
      <c r="B7092" s="1">
        <v>46086.464583333334</v>
      </c>
      <c r="C7092" s="2">
        <v>46086</v>
      </c>
      <c r="D7092">
        <v>11</v>
      </c>
      <c r="E7092" t="s">
        <v>33</v>
      </c>
      <c r="F7092" t="s">
        <v>26</v>
      </c>
      <c r="G7092">
        <v>7.1</v>
      </c>
      <c r="H7092">
        <v>139.36000000000001</v>
      </c>
      <c r="I7092">
        <v>141.76</v>
      </c>
      <c r="J7092">
        <v>1</v>
      </c>
      <c r="K7092">
        <v>5.9</v>
      </c>
      <c r="L7092">
        <v>7.2</v>
      </c>
      <c r="M7092">
        <v>90</v>
      </c>
      <c r="N7092" t="s">
        <v>27</v>
      </c>
      <c r="O7092">
        <v>0.93200000000000005</v>
      </c>
      <c r="P7092" t="s">
        <v>28</v>
      </c>
      <c r="Q7092" t="s">
        <v>29</v>
      </c>
      <c r="R7092">
        <v>4.6500000000000004</v>
      </c>
      <c r="S7092">
        <v>31</v>
      </c>
      <c r="T7092">
        <v>2.4</v>
      </c>
      <c r="U7092">
        <v>1.3</v>
      </c>
      <c r="V7092" t="s">
        <v>30</v>
      </c>
      <c r="W7092" t="s">
        <v>45</v>
      </c>
      <c r="X7092">
        <v>1</v>
      </c>
      <c r="Y7092" t="str">
        <f>IF(tblRides[[#This Row],[supply_demand_ratio]]&lt;0.8,"Below 0.8",IF(tblRides[[#This Row],[supply_demand_ratio]]&lt;1,"Between 0.8-1.0",IF(tblRides[[#This Row],[supply_demand_ratio]]&lt;=1.2,"Between 1.0-1.2","Above 1.2")))</f>
        <v>Between 0.8-1.0</v>
      </c>
    </row>
    <row r="7093" spans="1:25" x14ac:dyDescent="0.3">
      <c r="A7093" t="s">
        <v>7148</v>
      </c>
      <c r="B7093" s="1">
        <v>46086.47152777778</v>
      </c>
      <c r="C7093" s="2">
        <v>46086</v>
      </c>
      <c r="D7093">
        <v>11</v>
      </c>
      <c r="E7093" t="s">
        <v>25</v>
      </c>
      <c r="F7093" t="s">
        <v>26</v>
      </c>
      <c r="G7093">
        <v>7.5</v>
      </c>
      <c r="H7093">
        <v>195.17</v>
      </c>
      <c r="I7093">
        <v>198.66</v>
      </c>
      <c r="J7093">
        <v>1.3</v>
      </c>
      <c r="K7093">
        <v>12.5</v>
      </c>
      <c r="L7093">
        <v>16.8</v>
      </c>
      <c r="M7093">
        <v>119</v>
      </c>
      <c r="N7093" t="s">
        <v>72</v>
      </c>
      <c r="O7093">
        <v>0.79800000000000004</v>
      </c>
      <c r="P7093" t="s">
        <v>28</v>
      </c>
      <c r="Q7093" t="s">
        <v>29</v>
      </c>
      <c r="R7093">
        <v>4.74</v>
      </c>
      <c r="S7093">
        <v>3</v>
      </c>
      <c r="T7093">
        <v>3.49</v>
      </c>
      <c r="U7093">
        <v>4.3</v>
      </c>
      <c r="V7093" t="s">
        <v>30</v>
      </c>
      <c r="W7093" t="s">
        <v>77</v>
      </c>
      <c r="X7093">
        <v>1</v>
      </c>
      <c r="Y7093" t="str">
        <f>IF(tblRides[[#This Row],[supply_demand_ratio]]&lt;0.8,"Below 0.8",IF(tblRides[[#This Row],[supply_demand_ratio]]&lt;1,"Between 0.8-1.0",IF(tblRides[[#This Row],[supply_demand_ratio]]&lt;=1.2,"Between 1.0-1.2","Above 1.2")))</f>
        <v>Below 0.8</v>
      </c>
    </row>
    <row r="7094" spans="1:25" x14ac:dyDescent="0.3">
      <c r="A7094" t="s">
        <v>7149</v>
      </c>
      <c r="B7094" s="1">
        <v>46086.474305555559</v>
      </c>
      <c r="C7094" s="2">
        <v>46086</v>
      </c>
      <c r="D7094">
        <v>11</v>
      </c>
      <c r="E7094" t="s">
        <v>25</v>
      </c>
      <c r="F7094" t="s">
        <v>26</v>
      </c>
      <c r="G7094">
        <v>5</v>
      </c>
      <c r="H7094">
        <v>140.36000000000001</v>
      </c>
      <c r="I7094">
        <v>139.03</v>
      </c>
      <c r="J7094">
        <v>1.1000000000000001</v>
      </c>
      <c r="K7094">
        <v>5.2</v>
      </c>
      <c r="L7094">
        <v>4.8</v>
      </c>
      <c r="M7094">
        <v>119</v>
      </c>
      <c r="N7094" t="s">
        <v>27</v>
      </c>
      <c r="O7094">
        <v>0.94899999999999995</v>
      </c>
      <c r="P7094" t="s">
        <v>28</v>
      </c>
      <c r="Q7094" t="s">
        <v>29</v>
      </c>
      <c r="R7094">
        <v>4.57</v>
      </c>
      <c r="S7094">
        <v>17</v>
      </c>
      <c r="T7094">
        <v>-1.33</v>
      </c>
      <c r="U7094">
        <v>-0.4</v>
      </c>
      <c r="V7094" t="s">
        <v>30</v>
      </c>
      <c r="W7094" t="s">
        <v>45</v>
      </c>
      <c r="X7094">
        <v>1</v>
      </c>
      <c r="Y7094" t="str">
        <f>IF(tblRides[[#This Row],[supply_demand_ratio]]&lt;0.8,"Below 0.8",IF(tblRides[[#This Row],[supply_demand_ratio]]&lt;1,"Between 0.8-1.0",IF(tblRides[[#This Row],[supply_demand_ratio]]&lt;=1.2,"Between 1.0-1.2","Above 1.2")))</f>
        <v>Between 0.8-1.0</v>
      </c>
    </row>
    <row r="7095" spans="1:25" x14ac:dyDescent="0.3">
      <c r="A7095" t="s">
        <v>7150</v>
      </c>
      <c r="B7095" s="1">
        <v>46086.486111111109</v>
      </c>
      <c r="C7095" s="2">
        <v>46086</v>
      </c>
      <c r="D7095">
        <v>11</v>
      </c>
      <c r="E7095" t="s">
        <v>43</v>
      </c>
      <c r="F7095" t="s">
        <v>26</v>
      </c>
      <c r="G7095">
        <v>11.8</v>
      </c>
      <c r="H7095">
        <v>205.32</v>
      </c>
      <c r="I7095">
        <v>202.19</v>
      </c>
      <c r="J7095">
        <v>1</v>
      </c>
      <c r="K7095">
        <v>4.4000000000000004</v>
      </c>
      <c r="L7095">
        <v>5.5</v>
      </c>
      <c r="M7095">
        <v>63</v>
      </c>
      <c r="N7095" t="s">
        <v>41</v>
      </c>
      <c r="O7095">
        <v>1.7170000000000001</v>
      </c>
      <c r="P7095" t="s">
        <v>28</v>
      </c>
      <c r="Q7095" t="s">
        <v>29</v>
      </c>
      <c r="R7095">
        <v>4.55</v>
      </c>
      <c r="S7095">
        <v>26</v>
      </c>
      <c r="T7095">
        <v>-3.13</v>
      </c>
      <c r="U7095">
        <v>1.1000000000000001</v>
      </c>
      <c r="V7095" t="s">
        <v>30</v>
      </c>
      <c r="W7095" t="s">
        <v>31</v>
      </c>
      <c r="X7095">
        <v>1</v>
      </c>
      <c r="Y7095" t="str">
        <f>IF(tblRides[[#This Row],[supply_demand_ratio]]&lt;0.8,"Below 0.8",IF(tblRides[[#This Row],[supply_demand_ratio]]&lt;1,"Between 0.8-1.0",IF(tblRides[[#This Row],[supply_demand_ratio]]&lt;=1.2,"Between 1.0-1.2","Above 1.2")))</f>
        <v>Above 1.2</v>
      </c>
    </row>
    <row r="7096" spans="1:25" x14ac:dyDescent="0.3">
      <c r="A7096" t="s">
        <v>7151</v>
      </c>
      <c r="B7096" s="1">
        <v>46086.490277777775</v>
      </c>
      <c r="C7096" s="2">
        <v>46086</v>
      </c>
      <c r="D7096">
        <v>11</v>
      </c>
      <c r="E7096" t="s">
        <v>33</v>
      </c>
      <c r="F7096" t="s">
        <v>26</v>
      </c>
      <c r="G7096">
        <v>1.2</v>
      </c>
      <c r="H7096">
        <v>56.61</v>
      </c>
      <c r="J7096">
        <v>1</v>
      </c>
      <c r="K7096">
        <v>9.4</v>
      </c>
      <c r="L7096">
        <v>10</v>
      </c>
      <c r="M7096">
        <v>84</v>
      </c>
      <c r="N7096" t="s">
        <v>41</v>
      </c>
      <c r="O7096">
        <v>1.1990000000000001</v>
      </c>
      <c r="P7096" t="s">
        <v>37</v>
      </c>
      <c r="Q7096" t="s">
        <v>280</v>
      </c>
      <c r="R7096">
        <v>4.6500000000000004</v>
      </c>
      <c r="S7096">
        <v>4</v>
      </c>
      <c r="U7096">
        <v>0.6</v>
      </c>
      <c r="V7096" t="s">
        <v>30</v>
      </c>
      <c r="W7096" t="s">
        <v>45</v>
      </c>
      <c r="X7096">
        <v>0</v>
      </c>
      <c r="Y7096" t="str">
        <f>IF(tblRides[[#This Row],[supply_demand_ratio]]&lt;0.8,"Below 0.8",IF(tblRides[[#This Row],[supply_demand_ratio]]&lt;1,"Between 0.8-1.0",IF(tblRides[[#This Row],[supply_demand_ratio]]&lt;=1.2,"Between 1.0-1.2","Above 1.2")))</f>
        <v>Between 1.0-1.2</v>
      </c>
    </row>
    <row r="7097" spans="1:25" x14ac:dyDescent="0.3">
      <c r="A7097" t="s">
        <v>7152</v>
      </c>
      <c r="B7097" s="1">
        <v>46086.504166666666</v>
      </c>
      <c r="C7097" s="2">
        <v>46086</v>
      </c>
      <c r="D7097">
        <v>12</v>
      </c>
      <c r="E7097" t="s">
        <v>43</v>
      </c>
      <c r="F7097" t="s">
        <v>26</v>
      </c>
      <c r="G7097">
        <v>2.8</v>
      </c>
      <c r="H7097">
        <v>81.66</v>
      </c>
      <c r="I7097">
        <v>80.11</v>
      </c>
      <c r="J7097">
        <v>1.1000000000000001</v>
      </c>
      <c r="K7097">
        <v>4.8</v>
      </c>
      <c r="L7097">
        <v>6.9</v>
      </c>
      <c r="M7097">
        <v>69</v>
      </c>
      <c r="N7097" t="s">
        <v>41</v>
      </c>
      <c r="O7097">
        <v>1.391</v>
      </c>
      <c r="P7097" t="s">
        <v>28</v>
      </c>
      <c r="Q7097" t="s">
        <v>29</v>
      </c>
      <c r="R7097">
        <v>4.67</v>
      </c>
      <c r="S7097">
        <v>10</v>
      </c>
      <c r="T7097">
        <v>-1.55</v>
      </c>
      <c r="U7097">
        <v>2.1</v>
      </c>
      <c r="V7097" t="s">
        <v>30</v>
      </c>
      <c r="W7097" t="s">
        <v>31</v>
      </c>
      <c r="X7097">
        <v>1</v>
      </c>
      <c r="Y7097" t="str">
        <f>IF(tblRides[[#This Row],[supply_demand_ratio]]&lt;0.8,"Below 0.8",IF(tblRides[[#This Row],[supply_demand_ratio]]&lt;1,"Between 0.8-1.0",IF(tblRides[[#This Row],[supply_demand_ratio]]&lt;=1.2,"Between 1.0-1.2","Above 1.2")))</f>
        <v>Above 1.2</v>
      </c>
    </row>
    <row r="7098" spans="1:25" x14ac:dyDescent="0.3">
      <c r="A7098" t="s">
        <v>7153</v>
      </c>
      <c r="B7098" s="1">
        <v>46086.521527777775</v>
      </c>
      <c r="C7098" s="2">
        <v>46086</v>
      </c>
      <c r="D7098">
        <v>12</v>
      </c>
      <c r="E7098" t="s">
        <v>43</v>
      </c>
      <c r="F7098" t="s">
        <v>26</v>
      </c>
      <c r="G7098">
        <v>11.8</v>
      </c>
      <c r="H7098">
        <v>221.22</v>
      </c>
      <c r="I7098">
        <v>212.16</v>
      </c>
      <c r="J7098">
        <v>1</v>
      </c>
      <c r="K7098">
        <v>3.1</v>
      </c>
      <c r="L7098">
        <v>1</v>
      </c>
      <c r="M7098">
        <v>68</v>
      </c>
      <c r="N7098" t="s">
        <v>41</v>
      </c>
      <c r="O7098">
        <v>1.2669999999999999</v>
      </c>
      <c r="P7098" t="s">
        <v>28</v>
      </c>
      <c r="Q7098" t="s">
        <v>29</v>
      </c>
      <c r="R7098">
        <v>4.7699999999999996</v>
      </c>
      <c r="S7098">
        <v>13</v>
      </c>
      <c r="T7098">
        <v>-9.06</v>
      </c>
      <c r="U7098">
        <v>-2.1</v>
      </c>
      <c r="V7098" t="s">
        <v>30</v>
      </c>
      <c r="W7098" t="s">
        <v>31</v>
      </c>
      <c r="X7098">
        <v>1</v>
      </c>
      <c r="Y7098" t="str">
        <f>IF(tblRides[[#This Row],[supply_demand_ratio]]&lt;0.8,"Below 0.8",IF(tblRides[[#This Row],[supply_demand_ratio]]&lt;1,"Between 0.8-1.0",IF(tblRides[[#This Row],[supply_demand_ratio]]&lt;=1.2,"Between 1.0-1.2","Above 1.2")))</f>
        <v>Above 1.2</v>
      </c>
    </row>
    <row r="7099" spans="1:25" x14ac:dyDescent="0.3">
      <c r="A7099" t="s">
        <v>7154</v>
      </c>
      <c r="B7099" s="1">
        <v>46086.548611111109</v>
      </c>
      <c r="C7099" s="2">
        <v>46086</v>
      </c>
      <c r="D7099">
        <v>13</v>
      </c>
      <c r="E7099" t="s">
        <v>25</v>
      </c>
      <c r="F7099" t="s">
        <v>26</v>
      </c>
      <c r="G7099">
        <v>7.7</v>
      </c>
      <c r="H7099">
        <v>156.27000000000001</v>
      </c>
      <c r="I7099">
        <v>161.80000000000001</v>
      </c>
      <c r="J7099">
        <v>1</v>
      </c>
      <c r="K7099">
        <v>2</v>
      </c>
      <c r="L7099">
        <v>2.9</v>
      </c>
      <c r="M7099">
        <v>113</v>
      </c>
      <c r="N7099" t="s">
        <v>41</v>
      </c>
      <c r="O7099">
        <v>1.179</v>
      </c>
      <c r="P7099" t="s">
        <v>28</v>
      </c>
      <c r="Q7099" t="s">
        <v>29</v>
      </c>
      <c r="R7099">
        <v>4.76</v>
      </c>
      <c r="S7099">
        <v>11</v>
      </c>
      <c r="T7099">
        <v>5.53</v>
      </c>
      <c r="U7099">
        <v>0.9</v>
      </c>
      <c r="V7099" t="s">
        <v>30</v>
      </c>
      <c r="W7099" t="s">
        <v>31</v>
      </c>
      <c r="X7099">
        <v>1</v>
      </c>
      <c r="Y7099" t="str">
        <f>IF(tblRides[[#This Row],[supply_demand_ratio]]&lt;0.8,"Below 0.8",IF(tblRides[[#This Row],[supply_demand_ratio]]&lt;1,"Between 0.8-1.0",IF(tblRides[[#This Row],[supply_demand_ratio]]&lt;=1.2,"Between 1.0-1.2","Above 1.2")))</f>
        <v>Between 1.0-1.2</v>
      </c>
    </row>
    <row r="7100" spans="1:25" x14ac:dyDescent="0.3">
      <c r="A7100" t="s">
        <v>7155</v>
      </c>
      <c r="B7100" s="1">
        <v>46086.548611111109</v>
      </c>
      <c r="C7100" s="2">
        <v>46086</v>
      </c>
      <c r="D7100">
        <v>13</v>
      </c>
      <c r="E7100" t="s">
        <v>36</v>
      </c>
      <c r="F7100" t="s">
        <v>26</v>
      </c>
      <c r="G7100">
        <v>21.4</v>
      </c>
      <c r="H7100">
        <v>409.14</v>
      </c>
      <c r="I7100">
        <v>448.23</v>
      </c>
      <c r="J7100">
        <v>1</v>
      </c>
      <c r="K7100">
        <v>6.6</v>
      </c>
      <c r="L7100">
        <v>8.8000000000000007</v>
      </c>
      <c r="M7100">
        <v>117</v>
      </c>
      <c r="N7100" t="s">
        <v>41</v>
      </c>
      <c r="O7100">
        <v>2.093</v>
      </c>
      <c r="P7100" t="s">
        <v>28</v>
      </c>
      <c r="Q7100" t="s">
        <v>29</v>
      </c>
      <c r="R7100">
        <v>4.47</v>
      </c>
      <c r="S7100">
        <v>8</v>
      </c>
      <c r="T7100">
        <v>39.090000000000003</v>
      </c>
      <c r="U7100">
        <v>2.2000000000000002</v>
      </c>
      <c r="V7100" t="s">
        <v>30</v>
      </c>
      <c r="W7100" t="s">
        <v>45</v>
      </c>
      <c r="X7100">
        <v>1</v>
      </c>
      <c r="Y7100" t="str">
        <f>IF(tblRides[[#This Row],[supply_demand_ratio]]&lt;0.8,"Below 0.8",IF(tblRides[[#This Row],[supply_demand_ratio]]&lt;1,"Between 0.8-1.0",IF(tblRides[[#This Row],[supply_demand_ratio]]&lt;=1.2,"Between 1.0-1.2","Above 1.2")))</f>
        <v>Above 1.2</v>
      </c>
    </row>
    <row r="7101" spans="1:25" x14ac:dyDescent="0.3">
      <c r="A7101" t="s">
        <v>7156</v>
      </c>
      <c r="B7101" s="1">
        <v>46086.553472222222</v>
      </c>
      <c r="C7101" s="2">
        <v>46086</v>
      </c>
      <c r="D7101">
        <v>13</v>
      </c>
      <c r="E7101" t="s">
        <v>33</v>
      </c>
      <c r="F7101" t="s">
        <v>34</v>
      </c>
      <c r="G7101">
        <v>8.9</v>
      </c>
      <c r="H7101">
        <v>195.38</v>
      </c>
      <c r="I7101">
        <v>194.64</v>
      </c>
      <c r="J7101">
        <v>1.1000000000000001</v>
      </c>
      <c r="K7101">
        <v>2</v>
      </c>
      <c r="L7101">
        <v>1</v>
      </c>
      <c r="M7101">
        <v>89</v>
      </c>
      <c r="N7101" t="s">
        <v>41</v>
      </c>
      <c r="O7101">
        <v>1.2549999999999999</v>
      </c>
      <c r="P7101" t="s">
        <v>28</v>
      </c>
      <c r="Q7101" t="s">
        <v>29</v>
      </c>
      <c r="R7101">
        <v>4.8899999999999997</v>
      </c>
      <c r="S7101">
        <v>0</v>
      </c>
      <c r="T7101">
        <v>-0.74</v>
      </c>
      <c r="U7101">
        <v>-1</v>
      </c>
      <c r="V7101" t="s">
        <v>30</v>
      </c>
      <c r="W7101" t="s">
        <v>31</v>
      </c>
      <c r="X7101">
        <v>1</v>
      </c>
      <c r="Y7101" t="str">
        <f>IF(tblRides[[#This Row],[supply_demand_ratio]]&lt;0.8,"Below 0.8",IF(tblRides[[#This Row],[supply_demand_ratio]]&lt;1,"Between 0.8-1.0",IF(tblRides[[#This Row],[supply_demand_ratio]]&lt;=1.2,"Between 1.0-1.2","Above 1.2")))</f>
        <v>Above 1.2</v>
      </c>
    </row>
    <row r="7102" spans="1:25" x14ac:dyDescent="0.3">
      <c r="A7102" t="s">
        <v>7157</v>
      </c>
      <c r="B7102" s="1">
        <v>46086.554166666669</v>
      </c>
      <c r="C7102" s="2">
        <v>46086</v>
      </c>
      <c r="D7102">
        <v>13</v>
      </c>
      <c r="E7102" t="s">
        <v>25</v>
      </c>
      <c r="F7102" t="s">
        <v>26</v>
      </c>
      <c r="G7102">
        <v>3.5</v>
      </c>
      <c r="H7102">
        <v>98.88</v>
      </c>
      <c r="I7102">
        <v>98.58</v>
      </c>
      <c r="J7102">
        <v>1.1000000000000001</v>
      </c>
      <c r="K7102">
        <v>3.9</v>
      </c>
      <c r="L7102">
        <v>3.1</v>
      </c>
      <c r="M7102">
        <v>131</v>
      </c>
      <c r="N7102" t="s">
        <v>41</v>
      </c>
      <c r="O7102">
        <v>1.363</v>
      </c>
      <c r="P7102" t="s">
        <v>28</v>
      </c>
      <c r="Q7102" t="s">
        <v>29</v>
      </c>
      <c r="R7102">
        <v>4.45</v>
      </c>
      <c r="S7102">
        <v>14</v>
      </c>
      <c r="T7102">
        <v>-0.3</v>
      </c>
      <c r="U7102">
        <v>-0.8</v>
      </c>
      <c r="V7102" t="s">
        <v>30</v>
      </c>
      <c r="W7102" t="s">
        <v>31</v>
      </c>
      <c r="X7102">
        <v>1</v>
      </c>
      <c r="Y7102" t="str">
        <f>IF(tblRides[[#This Row],[supply_demand_ratio]]&lt;0.8,"Below 0.8",IF(tblRides[[#This Row],[supply_demand_ratio]]&lt;1,"Between 0.8-1.0",IF(tblRides[[#This Row],[supply_demand_ratio]]&lt;=1.2,"Between 1.0-1.2","Above 1.2")))</f>
        <v>Above 1.2</v>
      </c>
    </row>
    <row r="7103" spans="1:25" x14ac:dyDescent="0.3">
      <c r="A7103" t="s">
        <v>7158</v>
      </c>
      <c r="B7103" s="1">
        <v>46086.561805555553</v>
      </c>
      <c r="C7103" s="2">
        <v>46086</v>
      </c>
      <c r="D7103">
        <v>13</v>
      </c>
      <c r="E7103" t="s">
        <v>43</v>
      </c>
      <c r="F7103" t="s">
        <v>34</v>
      </c>
      <c r="G7103">
        <v>11.1</v>
      </c>
      <c r="H7103">
        <v>179.97</v>
      </c>
      <c r="J7103">
        <v>1</v>
      </c>
      <c r="K7103">
        <v>5.2</v>
      </c>
      <c r="M7103">
        <v>66</v>
      </c>
      <c r="N7103" t="s">
        <v>41</v>
      </c>
      <c r="O7103">
        <v>2.06</v>
      </c>
      <c r="P7103" t="s">
        <v>82</v>
      </c>
      <c r="Q7103" t="s">
        <v>83</v>
      </c>
      <c r="R7103">
        <v>4.7699999999999996</v>
      </c>
      <c r="S7103">
        <v>0</v>
      </c>
      <c r="V7103" t="s">
        <v>30</v>
      </c>
      <c r="W7103" t="s">
        <v>45</v>
      </c>
      <c r="X7103">
        <v>0</v>
      </c>
      <c r="Y7103" t="str">
        <f>IF(tblRides[[#This Row],[supply_demand_ratio]]&lt;0.8,"Below 0.8",IF(tblRides[[#This Row],[supply_demand_ratio]]&lt;1,"Between 0.8-1.0",IF(tblRides[[#This Row],[supply_demand_ratio]]&lt;=1.2,"Between 1.0-1.2","Above 1.2")))</f>
        <v>Above 1.2</v>
      </c>
    </row>
    <row r="7104" spans="1:25" x14ac:dyDescent="0.3">
      <c r="A7104" t="s">
        <v>7159</v>
      </c>
      <c r="B7104" s="1">
        <v>46086.563194444447</v>
      </c>
      <c r="C7104" s="2">
        <v>46086</v>
      </c>
      <c r="D7104">
        <v>13</v>
      </c>
      <c r="E7104" t="s">
        <v>43</v>
      </c>
      <c r="F7104" t="s">
        <v>26</v>
      </c>
      <c r="G7104">
        <v>12.5</v>
      </c>
      <c r="H7104">
        <v>250.47</v>
      </c>
      <c r="I7104">
        <v>236.82</v>
      </c>
      <c r="J7104">
        <v>1</v>
      </c>
      <c r="K7104">
        <v>5.6</v>
      </c>
      <c r="L7104">
        <v>7.9</v>
      </c>
      <c r="M7104">
        <v>69</v>
      </c>
      <c r="N7104" t="s">
        <v>41</v>
      </c>
      <c r="O7104">
        <v>1.911</v>
      </c>
      <c r="P7104" t="s">
        <v>28</v>
      </c>
      <c r="Q7104" t="s">
        <v>29</v>
      </c>
      <c r="R7104">
        <v>4.6900000000000004</v>
      </c>
      <c r="S7104">
        <v>8</v>
      </c>
      <c r="T7104">
        <v>-13.65</v>
      </c>
      <c r="U7104">
        <v>2.2999999999999998</v>
      </c>
      <c r="V7104" t="s">
        <v>30</v>
      </c>
      <c r="W7104" t="s">
        <v>45</v>
      </c>
      <c r="X7104">
        <v>1</v>
      </c>
      <c r="Y7104" t="str">
        <f>IF(tblRides[[#This Row],[supply_demand_ratio]]&lt;0.8,"Below 0.8",IF(tblRides[[#This Row],[supply_demand_ratio]]&lt;1,"Between 0.8-1.0",IF(tblRides[[#This Row],[supply_demand_ratio]]&lt;=1.2,"Between 1.0-1.2","Above 1.2")))</f>
        <v>Above 1.2</v>
      </c>
    </row>
    <row r="7105" spans="1:25" x14ac:dyDescent="0.3">
      <c r="A7105" t="s">
        <v>7160</v>
      </c>
      <c r="B7105" s="1">
        <v>46086.586805555555</v>
      </c>
      <c r="C7105" s="2">
        <v>46086</v>
      </c>
      <c r="D7105">
        <v>14</v>
      </c>
      <c r="E7105" t="s">
        <v>33</v>
      </c>
      <c r="F7105" t="s">
        <v>26</v>
      </c>
      <c r="G7105">
        <v>7.3</v>
      </c>
      <c r="H7105">
        <v>158.5</v>
      </c>
      <c r="I7105">
        <v>154.94999999999999</v>
      </c>
      <c r="J7105">
        <v>1</v>
      </c>
      <c r="K7105">
        <v>2</v>
      </c>
      <c r="L7105">
        <v>6.8</v>
      </c>
      <c r="M7105">
        <v>94</v>
      </c>
      <c r="N7105" t="s">
        <v>41</v>
      </c>
      <c r="O7105">
        <v>1.2250000000000001</v>
      </c>
      <c r="P7105" t="s">
        <v>28</v>
      </c>
      <c r="Q7105" t="s">
        <v>29</v>
      </c>
      <c r="R7105">
        <v>5</v>
      </c>
      <c r="S7105">
        <v>9</v>
      </c>
      <c r="T7105">
        <v>-3.55</v>
      </c>
      <c r="U7105">
        <v>4.8</v>
      </c>
      <c r="V7105" t="s">
        <v>30</v>
      </c>
      <c r="W7105" t="s">
        <v>31</v>
      </c>
      <c r="X7105">
        <v>1</v>
      </c>
      <c r="Y7105" t="str">
        <f>IF(tblRides[[#This Row],[supply_demand_ratio]]&lt;0.8,"Below 0.8",IF(tblRides[[#This Row],[supply_demand_ratio]]&lt;1,"Between 0.8-1.0",IF(tblRides[[#This Row],[supply_demand_ratio]]&lt;=1.2,"Between 1.0-1.2","Above 1.2")))</f>
        <v>Above 1.2</v>
      </c>
    </row>
    <row r="7106" spans="1:25" x14ac:dyDescent="0.3">
      <c r="A7106" t="s">
        <v>7161</v>
      </c>
      <c r="B7106" s="1">
        <v>46086.602083333331</v>
      </c>
      <c r="C7106" s="2">
        <v>46086</v>
      </c>
      <c r="D7106">
        <v>14</v>
      </c>
      <c r="E7106" t="s">
        <v>33</v>
      </c>
      <c r="F7106" t="s">
        <v>34</v>
      </c>
      <c r="G7106">
        <v>2.6</v>
      </c>
      <c r="H7106">
        <v>80.27</v>
      </c>
      <c r="I7106">
        <v>81.25</v>
      </c>
      <c r="J7106">
        <v>1</v>
      </c>
      <c r="K7106">
        <v>2</v>
      </c>
      <c r="L7106">
        <v>9.6</v>
      </c>
      <c r="M7106">
        <v>92</v>
      </c>
      <c r="N7106" t="s">
        <v>41</v>
      </c>
      <c r="O7106">
        <v>1.482</v>
      </c>
      <c r="P7106" t="s">
        <v>28</v>
      </c>
      <c r="Q7106" t="s">
        <v>29</v>
      </c>
      <c r="R7106">
        <v>4.63</v>
      </c>
      <c r="S7106">
        <v>0</v>
      </c>
      <c r="T7106">
        <v>0.98</v>
      </c>
      <c r="U7106">
        <v>7.6</v>
      </c>
      <c r="V7106" t="s">
        <v>30</v>
      </c>
      <c r="W7106" t="s">
        <v>31</v>
      </c>
      <c r="X7106">
        <v>1</v>
      </c>
      <c r="Y7106" t="str">
        <f>IF(tblRides[[#This Row],[supply_demand_ratio]]&lt;0.8,"Below 0.8",IF(tblRides[[#This Row],[supply_demand_ratio]]&lt;1,"Between 0.8-1.0",IF(tblRides[[#This Row],[supply_demand_ratio]]&lt;=1.2,"Between 1.0-1.2","Above 1.2")))</f>
        <v>Above 1.2</v>
      </c>
    </row>
    <row r="7107" spans="1:25" x14ac:dyDescent="0.3">
      <c r="A7107" t="s">
        <v>7162</v>
      </c>
      <c r="B7107" s="1">
        <v>46086.609027777777</v>
      </c>
      <c r="C7107" s="2">
        <v>46086</v>
      </c>
      <c r="D7107">
        <v>14</v>
      </c>
      <c r="E7107" t="s">
        <v>33</v>
      </c>
      <c r="F7107" t="s">
        <v>26</v>
      </c>
      <c r="G7107">
        <v>7.2</v>
      </c>
      <c r="H7107">
        <v>146.26</v>
      </c>
      <c r="I7107">
        <v>145.38999999999999</v>
      </c>
      <c r="J7107">
        <v>1</v>
      </c>
      <c r="K7107">
        <v>4.8</v>
      </c>
      <c r="L7107">
        <v>6.1</v>
      </c>
      <c r="M7107">
        <v>96</v>
      </c>
      <c r="N7107" t="s">
        <v>41</v>
      </c>
      <c r="O7107">
        <v>1.3089999999999999</v>
      </c>
      <c r="P7107" t="s">
        <v>28</v>
      </c>
      <c r="Q7107" t="s">
        <v>29</v>
      </c>
      <c r="R7107">
        <v>4.7300000000000004</v>
      </c>
      <c r="S7107">
        <v>51</v>
      </c>
      <c r="T7107">
        <v>-0.87</v>
      </c>
      <c r="U7107">
        <v>1.3</v>
      </c>
      <c r="V7107" t="s">
        <v>30</v>
      </c>
      <c r="W7107" t="s">
        <v>31</v>
      </c>
      <c r="X7107">
        <v>1</v>
      </c>
      <c r="Y7107" t="str">
        <f>IF(tblRides[[#This Row],[supply_demand_ratio]]&lt;0.8,"Below 0.8",IF(tblRides[[#This Row],[supply_demand_ratio]]&lt;1,"Between 0.8-1.0",IF(tblRides[[#This Row],[supply_demand_ratio]]&lt;=1.2,"Between 1.0-1.2","Above 1.2")))</f>
        <v>Above 1.2</v>
      </c>
    </row>
    <row r="7108" spans="1:25" x14ac:dyDescent="0.3">
      <c r="A7108" t="s">
        <v>7163</v>
      </c>
      <c r="B7108" s="1">
        <v>46086.615277777775</v>
      </c>
      <c r="C7108" s="2">
        <v>46086</v>
      </c>
      <c r="D7108">
        <v>14</v>
      </c>
      <c r="E7108" t="s">
        <v>36</v>
      </c>
      <c r="F7108" t="s">
        <v>26</v>
      </c>
      <c r="G7108">
        <v>4.4000000000000004</v>
      </c>
      <c r="H7108">
        <v>104.4</v>
      </c>
      <c r="I7108">
        <v>101.88</v>
      </c>
      <c r="J7108">
        <v>1.1000000000000001</v>
      </c>
      <c r="K7108">
        <v>2</v>
      </c>
      <c r="L7108">
        <v>4.8</v>
      </c>
      <c r="M7108">
        <v>119</v>
      </c>
      <c r="N7108" t="s">
        <v>41</v>
      </c>
      <c r="O7108">
        <v>1.296</v>
      </c>
      <c r="P7108" t="s">
        <v>28</v>
      </c>
      <c r="Q7108" t="s">
        <v>29</v>
      </c>
      <c r="R7108">
        <v>4.7300000000000004</v>
      </c>
      <c r="S7108">
        <v>4</v>
      </c>
      <c r="T7108">
        <v>-2.52</v>
      </c>
      <c r="U7108">
        <v>2.8</v>
      </c>
      <c r="V7108" t="s">
        <v>30</v>
      </c>
      <c r="W7108" t="s">
        <v>31</v>
      </c>
      <c r="X7108">
        <v>1</v>
      </c>
      <c r="Y7108" t="str">
        <f>IF(tblRides[[#This Row],[supply_demand_ratio]]&lt;0.8,"Below 0.8",IF(tblRides[[#This Row],[supply_demand_ratio]]&lt;1,"Between 0.8-1.0",IF(tblRides[[#This Row],[supply_demand_ratio]]&lt;=1.2,"Between 1.0-1.2","Above 1.2")))</f>
        <v>Above 1.2</v>
      </c>
    </row>
    <row r="7109" spans="1:25" x14ac:dyDescent="0.3">
      <c r="A7109" t="s">
        <v>7164</v>
      </c>
      <c r="B7109" s="1">
        <v>46086.636805555558</v>
      </c>
      <c r="C7109" s="2">
        <v>46086</v>
      </c>
      <c r="D7109">
        <v>15</v>
      </c>
      <c r="E7109" t="s">
        <v>25</v>
      </c>
      <c r="F7109" t="s">
        <v>34</v>
      </c>
      <c r="G7109">
        <v>3.7</v>
      </c>
      <c r="H7109">
        <v>98.93</v>
      </c>
      <c r="I7109">
        <v>106.04</v>
      </c>
      <c r="J7109">
        <v>1</v>
      </c>
      <c r="K7109">
        <v>5.9</v>
      </c>
      <c r="L7109">
        <v>6.2</v>
      </c>
      <c r="M7109">
        <v>118</v>
      </c>
      <c r="N7109" t="s">
        <v>41</v>
      </c>
      <c r="O7109">
        <v>1.4730000000000001</v>
      </c>
      <c r="P7109" t="s">
        <v>28</v>
      </c>
      <c r="Q7109" t="s">
        <v>29</v>
      </c>
      <c r="R7109">
        <v>4.84</v>
      </c>
      <c r="S7109">
        <v>0</v>
      </c>
      <c r="T7109">
        <v>7.11</v>
      </c>
      <c r="U7109">
        <v>0.3</v>
      </c>
      <c r="V7109" t="s">
        <v>30</v>
      </c>
      <c r="W7109" t="s">
        <v>45</v>
      </c>
      <c r="X7109">
        <v>1</v>
      </c>
      <c r="Y7109" t="str">
        <f>IF(tblRides[[#This Row],[supply_demand_ratio]]&lt;0.8,"Below 0.8",IF(tblRides[[#This Row],[supply_demand_ratio]]&lt;1,"Between 0.8-1.0",IF(tblRides[[#This Row],[supply_demand_ratio]]&lt;=1.2,"Between 1.0-1.2","Above 1.2")))</f>
        <v>Above 1.2</v>
      </c>
    </row>
    <row r="7110" spans="1:25" x14ac:dyDescent="0.3">
      <c r="A7110" t="s">
        <v>7165</v>
      </c>
      <c r="B7110" s="1">
        <v>46086.636805555558</v>
      </c>
      <c r="C7110" s="2">
        <v>46086</v>
      </c>
      <c r="D7110">
        <v>15</v>
      </c>
      <c r="E7110" t="s">
        <v>43</v>
      </c>
      <c r="F7110" t="s">
        <v>26</v>
      </c>
      <c r="G7110">
        <v>6.6</v>
      </c>
      <c r="H7110">
        <v>124.63</v>
      </c>
      <c r="I7110">
        <v>128.79</v>
      </c>
      <c r="J7110">
        <v>1</v>
      </c>
      <c r="K7110">
        <v>2</v>
      </c>
      <c r="L7110">
        <v>5.0999999999999996</v>
      </c>
      <c r="M7110">
        <v>64</v>
      </c>
      <c r="N7110" t="s">
        <v>41</v>
      </c>
      <c r="O7110">
        <v>1.417</v>
      </c>
      <c r="P7110" t="s">
        <v>28</v>
      </c>
      <c r="Q7110" t="s">
        <v>29</v>
      </c>
      <c r="R7110">
        <v>4.96</v>
      </c>
      <c r="S7110">
        <v>2</v>
      </c>
      <c r="T7110">
        <v>4.16</v>
      </c>
      <c r="U7110">
        <v>3.1</v>
      </c>
      <c r="V7110" t="s">
        <v>30</v>
      </c>
      <c r="W7110" t="s">
        <v>31</v>
      </c>
      <c r="X7110">
        <v>1</v>
      </c>
      <c r="Y7110" t="str">
        <f>IF(tblRides[[#This Row],[supply_demand_ratio]]&lt;0.8,"Below 0.8",IF(tblRides[[#This Row],[supply_demand_ratio]]&lt;1,"Between 0.8-1.0",IF(tblRides[[#This Row],[supply_demand_ratio]]&lt;=1.2,"Between 1.0-1.2","Above 1.2")))</f>
        <v>Above 1.2</v>
      </c>
    </row>
    <row r="7111" spans="1:25" x14ac:dyDescent="0.3">
      <c r="A7111" t="s">
        <v>7166</v>
      </c>
      <c r="B7111" s="1">
        <v>46086.65347222222</v>
      </c>
      <c r="C7111" s="2">
        <v>46086</v>
      </c>
      <c r="D7111">
        <v>15</v>
      </c>
      <c r="E7111" t="s">
        <v>25</v>
      </c>
      <c r="F7111" t="s">
        <v>26</v>
      </c>
      <c r="G7111">
        <v>1.3</v>
      </c>
      <c r="H7111">
        <v>63.18</v>
      </c>
      <c r="I7111">
        <v>64.22</v>
      </c>
      <c r="J7111">
        <v>1</v>
      </c>
      <c r="K7111">
        <v>3.9</v>
      </c>
      <c r="L7111">
        <v>4.4000000000000004</v>
      </c>
      <c r="M7111">
        <v>113</v>
      </c>
      <c r="N7111" t="s">
        <v>27</v>
      </c>
      <c r="O7111">
        <v>1.028</v>
      </c>
      <c r="P7111" t="s">
        <v>28</v>
      </c>
      <c r="Q7111" t="s">
        <v>29</v>
      </c>
      <c r="R7111">
        <v>4.7699999999999996</v>
      </c>
      <c r="S7111">
        <v>33</v>
      </c>
      <c r="T7111">
        <v>1.04</v>
      </c>
      <c r="U7111">
        <v>0.5</v>
      </c>
      <c r="V7111" t="s">
        <v>30</v>
      </c>
      <c r="W7111" t="s">
        <v>31</v>
      </c>
      <c r="X7111">
        <v>1</v>
      </c>
      <c r="Y7111" t="str">
        <f>IF(tblRides[[#This Row],[supply_demand_ratio]]&lt;0.8,"Below 0.8",IF(tblRides[[#This Row],[supply_demand_ratio]]&lt;1,"Between 0.8-1.0",IF(tblRides[[#This Row],[supply_demand_ratio]]&lt;=1.2,"Between 1.0-1.2","Above 1.2")))</f>
        <v>Between 1.0-1.2</v>
      </c>
    </row>
    <row r="7112" spans="1:25" x14ac:dyDescent="0.3">
      <c r="A7112" t="s">
        <v>7167</v>
      </c>
      <c r="B7112" s="1">
        <v>46086.655555555553</v>
      </c>
      <c r="C7112" s="2">
        <v>46086</v>
      </c>
      <c r="D7112">
        <v>15</v>
      </c>
      <c r="E7112" t="s">
        <v>43</v>
      </c>
      <c r="F7112" t="s">
        <v>26</v>
      </c>
      <c r="G7112">
        <v>5.4</v>
      </c>
      <c r="H7112">
        <v>129.59</v>
      </c>
      <c r="I7112">
        <v>134.16</v>
      </c>
      <c r="J7112">
        <v>1</v>
      </c>
      <c r="K7112">
        <v>3.4</v>
      </c>
      <c r="L7112">
        <v>10.199999999999999</v>
      </c>
      <c r="M7112">
        <v>52</v>
      </c>
      <c r="N7112" t="s">
        <v>41</v>
      </c>
      <c r="O7112">
        <v>1.764</v>
      </c>
      <c r="P7112" t="s">
        <v>28</v>
      </c>
      <c r="Q7112" t="s">
        <v>29</v>
      </c>
      <c r="R7112">
        <v>5</v>
      </c>
      <c r="S7112">
        <v>8</v>
      </c>
      <c r="T7112">
        <v>4.57</v>
      </c>
      <c r="U7112">
        <v>6.8</v>
      </c>
      <c r="V7112" t="s">
        <v>30</v>
      </c>
      <c r="W7112" t="s">
        <v>31</v>
      </c>
      <c r="X7112">
        <v>1</v>
      </c>
      <c r="Y7112" t="str">
        <f>IF(tblRides[[#This Row],[supply_demand_ratio]]&lt;0.8,"Below 0.8",IF(tblRides[[#This Row],[supply_demand_ratio]]&lt;1,"Between 0.8-1.0",IF(tblRides[[#This Row],[supply_demand_ratio]]&lt;=1.2,"Between 1.0-1.2","Above 1.2")))</f>
        <v>Above 1.2</v>
      </c>
    </row>
    <row r="7113" spans="1:25" x14ac:dyDescent="0.3">
      <c r="A7113" t="s">
        <v>7168</v>
      </c>
      <c r="B7113" s="1">
        <v>46086.678472222222</v>
      </c>
      <c r="C7113" s="2">
        <v>46086</v>
      </c>
      <c r="D7113">
        <v>16</v>
      </c>
      <c r="E7113" t="s">
        <v>43</v>
      </c>
      <c r="F7113" t="s">
        <v>26</v>
      </c>
      <c r="G7113">
        <v>3.6</v>
      </c>
      <c r="H7113">
        <v>109.6</v>
      </c>
      <c r="I7113">
        <v>110.93</v>
      </c>
      <c r="J7113">
        <v>1.1000000000000001</v>
      </c>
      <c r="K7113">
        <v>6.5</v>
      </c>
      <c r="L7113">
        <v>11.8</v>
      </c>
      <c r="M7113">
        <v>59</v>
      </c>
      <c r="N7113" t="s">
        <v>41</v>
      </c>
      <c r="O7113">
        <v>1.5589999999999999</v>
      </c>
      <c r="P7113" t="s">
        <v>28</v>
      </c>
      <c r="Q7113" t="s">
        <v>29</v>
      </c>
      <c r="R7113">
        <v>4.67</v>
      </c>
      <c r="S7113">
        <v>5</v>
      </c>
      <c r="T7113">
        <v>1.33</v>
      </c>
      <c r="U7113">
        <v>5.3</v>
      </c>
      <c r="V7113" t="s">
        <v>30</v>
      </c>
      <c r="W7113" t="s">
        <v>45</v>
      </c>
      <c r="X7113">
        <v>1</v>
      </c>
      <c r="Y7113" t="str">
        <f>IF(tblRides[[#This Row],[supply_demand_ratio]]&lt;0.8,"Below 0.8",IF(tblRides[[#This Row],[supply_demand_ratio]]&lt;1,"Between 0.8-1.0",IF(tblRides[[#This Row],[supply_demand_ratio]]&lt;=1.2,"Between 1.0-1.2","Above 1.2")))</f>
        <v>Above 1.2</v>
      </c>
    </row>
    <row r="7114" spans="1:25" x14ac:dyDescent="0.3">
      <c r="A7114" t="s">
        <v>7169</v>
      </c>
      <c r="B7114" s="1">
        <v>46086.679861111108</v>
      </c>
      <c r="C7114" s="2">
        <v>46086</v>
      </c>
      <c r="D7114">
        <v>16</v>
      </c>
      <c r="E7114" t="s">
        <v>36</v>
      </c>
      <c r="F7114" t="s">
        <v>34</v>
      </c>
      <c r="G7114">
        <v>2.6</v>
      </c>
      <c r="H7114">
        <v>79.459999999999994</v>
      </c>
      <c r="I7114">
        <v>81.900000000000006</v>
      </c>
      <c r="J7114">
        <v>1.1000000000000001</v>
      </c>
      <c r="K7114">
        <v>4.9000000000000004</v>
      </c>
      <c r="L7114">
        <v>6.3</v>
      </c>
      <c r="M7114">
        <v>87</v>
      </c>
      <c r="N7114" t="s">
        <v>27</v>
      </c>
      <c r="O7114">
        <v>0.78800000000000003</v>
      </c>
      <c r="P7114" t="s">
        <v>28</v>
      </c>
      <c r="Q7114" t="s">
        <v>29</v>
      </c>
      <c r="R7114">
        <v>4.96</v>
      </c>
      <c r="S7114">
        <v>0</v>
      </c>
      <c r="T7114">
        <v>2.44</v>
      </c>
      <c r="U7114">
        <v>1.4</v>
      </c>
      <c r="V7114" t="s">
        <v>30</v>
      </c>
      <c r="W7114" t="s">
        <v>31</v>
      </c>
      <c r="X7114">
        <v>1</v>
      </c>
      <c r="Y7114" t="str">
        <f>IF(tblRides[[#This Row],[supply_demand_ratio]]&lt;0.8,"Below 0.8",IF(tblRides[[#This Row],[supply_demand_ratio]]&lt;1,"Between 0.8-1.0",IF(tblRides[[#This Row],[supply_demand_ratio]]&lt;=1.2,"Between 1.0-1.2","Above 1.2")))</f>
        <v>Below 0.8</v>
      </c>
    </row>
    <row r="7115" spans="1:25" x14ac:dyDescent="0.3">
      <c r="A7115" t="s">
        <v>7170</v>
      </c>
      <c r="B7115" s="1">
        <v>46086.690972222219</v>
      </c>
      <c r="C7115" s="2">
        <v>46086</v>
      </c>
      <c r="D7115">
        <v>16</v>
      </c>
      <c r="E7115" t="s">
        <v>25</v>
      </c>
      <c r="F7115" t="s">
        <v>26</v>
      </c>
      <c r="G7115">
        <v>4.5999999999999996</v>
      </c>
      <c r="H7115">
        <v>120.37</v>
      </c>
      <c r="J7115">
        <v>1.1000000000000001</v>
      </c>
      <c r="K7115">
        <v>7.6</v>
      </c>
      <c r="L7115">
        <v>7.5</v>
      </c>
      <c r="M7115">
        <v>103</v>
      </c>
      <c r="N7115" t="s">
        <v>27</v>
      </c>
      <c r="O7115">
        <v>0.8</v>
      </c>
      <c r="P7115" t="s">
        <v>58</v>
      </c>
      <c r="Q7115" t="s">
        <v>74</v>
      </c>
      <c r="R7115">
        <v>4.7699999999999996</v>
      </c>
      <c r="S7115">
        <v>8</v>
      </c>
      <c r="U7115">
        <v>-0.1</v>
      </c>
      <c r="V7115" t="s">
        <v>30</v>
      </c>
      <c r="W7115" t="s">
        <v>45</v>
      </c>
      <c r="X7115">
        <v>0</v>
      </c>
      <c r="Y7115" t="str">
        <f>IF(tblRides[[#This Row],[supply_demand_ratio]]&lt;0.8,"Below 0.8",IF(tblRides[[#This Row],[supply_demand_ratio]]&lt;1,"Between 0.8-1.0",IF(tblRides[[#This Row],[supply_demand_ratio]]&lt;=1.2,"Between 1.0-1.2","Above 1.2")))</f>
        <v>Between 0.8-1.0</v>
      </c>
    </row>
    <row r="7116" spans="1:25" x14ac:dyDescent="0.3">
      <c r="A7116" t="s">
        <v>7171</v>
      </c>
      <c r="B7116" s="1">
        <v>46086.705555555556</v>
      </c>
      <c r="C7116" s="2">
        <v>46086</v>
      </c>
      <c r="D7116">
        <v>16</v>
      </c>
      <c r="E7116" t="s">
        <v>33</v>
      </c>
      <c r="F7116" t="s">
        <v>26</v>
      </c>
      <c r="G7116">
        <v>4.2</v>
      </c>
      <c r="H7116">
        <v>115.69</v>
      </c>
      <c r="I7116">
        <v>108.16</v>
      </c>
      <c r="J7116">
        <v>1.1000000000000001</v>
      </c>
      <c r="K7116">
        <v>8.1</v>
      </c>
      <c r="L7116">
        <v>9.6</v>
      </c>
      <c r="M7116">
        <v>76</v>
      </c>
      <c r="N7116" t="s">
        <v>27</v>
      </c>
      <c r="O7116">
        <v>0.84299999999999997</v>
      </c>
      <c r="P7116" t="s">
        <v>28</v>
      </c>
      <c r="Q7116" t="s">
        <v>29</v>
      </c>
      <c r="R7116">
        <v>4.75</v>
      </c>
      <c r="S7116">
        <v>4</v>
      </c>
      <c r="T7116">
        <v>-7.53</v>
      </c>
      <c r="U7116">
        <v>1.5</v>
      </c>
      <c r="V7116" t="s">
        <v>30</v>
      </c>
      <c r="W7116" t="s">
        <v>45</v>
      </c>
      <c r="X7116">
        <v>1</v>
      </c>
      <c r="Y7116" t="str">
        <f>IF(tblRides[[#This Row],[supply_demand_ratio]]&lt;0.8,"Below 0.8",IF(tblRides[[#This Row],[supply_demand_ratio]]&lt;1,"Between 0.8-1.0",IF(tblRides[[#This Row],[supply_demand_ratio]]&lt;=1.2,"Between 1.0-1.2","Above 1.2")))</f>
        <v>Between 0.8-1.0</v>
      </c>
    </row>
    <row r="7117" spans="1:25" x14ac:dyDescent="0.3">
      <c r="A7117" t="s">
        <v>7172</v>
      </c>
      <c r="B7117" s="1">
        <v>46086.709722222222</v>
      </c>
      <c r="C7117" s="2">
        <v>46086</v>
      </c>
      <c r="D7117">
        <v>17</v>
      </c>
      <c r="E7117" t="s">
        <v>43</v>
      </c>
      <c r="F7117" t="s">
        <v>34</v>
      </c>
      <c r="G7117">
        <v>11.1</v>
      </c>
      <c r="H7117">
        <v>201.79</v>
      </c>
      <c r="I7117">
        <v>201.67</v>
      </c>
      <c r="J7117">
        <v>1</v>
      </c>
      <c r="K7117">
        <v>5.3</v>
      </c>
      <c r="L7117">
        <v>4.9000000000000004</v>
      </c>
      <c r="M7117">
        <v>51</v>
      </c>
      <c r="N7117" t="s">
        <v>41</v>
      </c>
      <c r="O7117">
        <v>0.97099999999999997</v>
      </c>
      <c r="P7117" t="s">
        <v>28</v>
      </c>
      <c r="Q7117" t="s">
        <v>29</v>
      </c>
      <c r="R7117">
        <v>4.4800000000000004</v>
      </c>
      <c r="S7117">
        <v>0</v>
      </c>
      <c r="T7117">
        <v>-0.12</v>
      </c>
      <c r="U7117">
        <v>-0.4</v>
      </c>
      <c r="V7117" t="s">
        <v>30</v>
      </c>
      <c r="W7117" t="s">
        <v>45</v>
      </c>
      <c r="X7117">
        <v>1</v>
      </c>
      <c r="Y7117" t="str">
        <f>IF(tblRides[[#This Row],[supply_demand_ratio]]&lt;0.8,"Below 0.8",IF(tblRides[[#This Row],[supply_demand_ratio]]&lt;1,"Between 0.8-1.0",IF(tblRides[[#This Row],[supply_demand_ratio]]&lt;=1.2,"Between 1.0-1.2","Above 1.2")))</f>
        <v>Between 0.8-1.0</v>
      </c>
    </row>
    <row r="7118" spans="1:25" x14ac:dyDescent="0.3">
      <c r="A7118" t="s">
        <v>7173</v>
      </c>
      <c r="B7118" s="1">
        <v>46086.727777777778</v>
      </c>
      <c r="C7118" s="2">
        <v>46086</v>
      </c>
      <c r="D7118">
        <v>17</v>
      </c>
      <c r="E7118" t="s">
        <v>43</v>
      </c>
      <c r="F7118" t="s">
        <v>26</v>
      </c>
      <c r="G7118">
        <v>5.7</v>
      </c>
      <c r="H7118">
        <v>128.07</v>
      </c>
      <c r="I7118">
        <v>128</v>
      </c>
      <c r="J7118">
        <v>1</v>
      </c>
      <c r="K7118">
        <v>5.7</v>
      </c>
      <c r="L7118">
        <v>7.2</v>
      </c>
      <c r="M7118">
        <v>51</v>
      </c>
      <c r="N7118" t="s">
        <v>41</v>
      </c>
      <c r="O7118">
        <v>1.3220000000000001</v>
      </c>
      <c r="P7118" t="s">
        <v>28</v>
      </c>
      <c r="Q7118" t="s">
        <v>29</v>
      </c>
      <c r="R7118">
        <v>4.84</v>
      </c>
      <c r="S7118">
        <v>14</v>
      </c>
      <c r="T7118">
        <v>-7.0000000000000007E-2</v>
      </c>
      <c r="U7118">
        <v>1.5</v>
      </c>
      <c r="V7118" t="s">
        <v>30</v>
      </c>
      <c r="W7118" t="s">
        <v>45</v>
      </c>
      <c r="X7118">
        <v>1</v>
      </c>
      <c r="Y7118" t="str">
        <f>IF(tblRides[[#This Row],[supply_demand_ratio]]&lt;0.8,"Below 0.8",IF(tblRides[[#This Row],[supply_demand_ratio]]&lt;1,"Between 0.8-1.0",IF(tblRides[[#This Row],[supply_demand_ratio]]&lt;=1.2,"Between 1.0-1.2","Above 1.2")))</f>
        <v>Above 1.2</v>
      </c>
    </row>
    <row r="7119" spans="1:25" x14ac:dyDescent="0.3">
      <c r="A7119" t="s">
        <v>7174</v>
      </c>
      <c r="B7119" s="1">
        <v>46086.734027777777</v>
      </c>
      <c r="C7119" s="2">
        <v>46086</v>
      </c>
      <c r="D7119">
        <v>17</v>
      </c>
      <c r="E7119" t="s">
        <v>36</v>
      </c>
      <c r="F7119" t="s">
        <v>26</v>
      </c>
      <c r="G7119">
        <v>7.7</v>
      </c>
      <c r="H7119">
        <v>154.83000000000001</v>
      </c>
      <c r="I7119">
        <v>149.58000000000001</v>
      </c>
      <c r="J7119">
        <v>1</v>
      </c>
      <c r="K7119">
        <v>3.8</v>
      </c>
      <c r="L7119">
        <v>1.2</v>
      </c>
      <c r="M7119">
        <v>98</v>
      </c>
      <c r="N7119" t="s">
        <v>41</v>
      </c>
      <c r="O7119">
        <v>1.302</v>
      </c>
      <c r="P7119" t="s">
        <v>28</v>
      </c>
      <c r="Q7119" t="s">
        <v>29</v>
      </c>
      <c r="R7119">
        <v>4.68</v>
      </c>
      <c r="S7119">
        <v>16</v>
      </c>
      <c r="T7119">
        <v>-5.25</v>
      </c>
      <c r="U7119">
        <v>-2.6</v>
      </c>
      <c r="V7119" t="s">
        <v>30</v>
      </c>
      <c r="W7119" t="s">
        <v>31</v>
      </c>
      <c r="X7119">
        <v>1</v>
      </c>
      <c r="Y7119" t="str">
        <f>IF(tblRides[[#This Row],[supply_demand_ratio]]&lt;0.8,"Below 0.8",IF(tblRides[[#This Row],[supply_demand_ratio]]&lt;1,"Between 0.8-1.0",IF(tblRides[[#This Row],[supply_demand_ratio]]&lt;=1.2,"Between 1.0-1.2","Above 1.2")))</f>
        <v>Above 1.2</v>
      </c>
    </row>
    <row r="7120" spans="1:25" x14ac:dyDescent="0.3">
      <c r="A7120" t="s">
        <v>7175</v>
      </c>
      <c r="B7120" s="1">
        <v>46086.736111111109</v>
      </c>
      <c r="C7120" s="2">
        <v>46086</v>
      </c>
      <c r="D7120">
        <v>17</v>
      </c>
      <c r="E7120" t="s">
        <v>25</v>
      </c>
      <c r="F7120" t="s">
        <v>26</v>
      </c>
      <c r="G7120">
        <v>13.3</v>
      </c>
      <c r="H7120">
        <v>258.54000000000002</v>
      </c>
      <c r="I7120">
        <v>252.83</v>
      </c>
      <c r="J7120">
        <v>1.2</v>
      </c>
      <c r="K7120">
        <v>4.7</v>
      </c>
      <c r="L7120">
        <v>10</v>
      </c>
      <c r="M7120">
        <v>106</v>
      </c>
      <c r="N7120" t="s">
        <v>27</v>
      </c>
      <c r="O7120">
        <v>0.74</v>
      </c>
      <c r="P7120" t="s">
        <v>28</v>
      </c>
      <c r="Q7120" t="s">
        <v>29</v>
      </c>
      <c r="R7120">
        <v>4.71</v>
      </c>
      <c r="S7120">
        <v>4</v>
      </c>
      <c r="T7120">
        <v>-5.71</v>
      </c>
      <c r="U7120">
        <v>5.3</v>
      </c>
      <c r="V7120" t="s">
        <v>30</v>
      </c>
      <c r="W7120" t="s">
        <v>31</v>
      </c>
      <c r="X7120">
        <v>1</v>
      </c>
      <c r="Y7120" t="str">
        <f>IF(tblRides[[#This Row],[supply_demand_ratio]]&lt;0.8,"Below 0.8",IF(tblRides[[#This Row],[supply_demand_ratio]]&lt;1,"Between 0.8-1.0",IF(tblRides[[#This Row],[supply_demand_ratio]]&lt;=1.2,"Between 1.0-1.2","Above 1.2")))</f>
        <v>Below 0.8</v>
      </c>
    </row>
    <row r="7121" spans="1:25" x14ac:dyDescent="0.3">
      <c r="A7121" t="s">
        <v>7176</v>
      </c>
      <c r="B7121" s="1">
        <v>46086.75277777778</v>
      </c>
      <c r="C7121" s="2">
        <v>46086</v>
      </c>
      <c r="D7121">
        <v>18</v>
      </c>
      <c r="E7121" t="s">
        <v>43</v>
      </c>
      <c r="F7121" t="s">
        <v>26</v>
      </c>
      <c r="G7121">
        <v>3.6</v>
      </c>
      <c r="H7121">
        <v>85.76</v>
      </c>
      <c r="I7121">
        <v>85.06</v>
      </c>
      <c r="J7121">
        <v>1</v>
      </c>
      <c r="K7121">
        <v>3.2</v>
      </c>
      <c r="L7121">
        <v>2.2999999999999998</v>
      </c>
      <c r="M7121">
        <v>53</v>
      </c>
      <c r="N7121" t="s">
        <v>27</v>
      </c>
      <c r="O7121">
        <v>0.92</v>
      </c>
      <c r="P7121" t="s">
        <v>28</v>
      </c>
      <c r="Q7121" t="s">
        <v>29</v>
      </c>
      <c r="R7121">
        <v>4.72</v>
      </c>
      <c r="S7121">
        <v>4</v>
      </c>
      <c r="T7121">
        <v>-0.7</v>
      </c>
      <c r="U7121">
        <v>-0.9</v>
      </c>
      <c r="V7121" t="s">
        <v>30</v>
      </c>
      <c r="W7121" t="s">
        <v>31</v>
      </c>
      <c r="X7121">
        <v>1</v>
      </c>
      <c r="Y7121" t="str">
        <f>IF(tblRides[[#This Row],[supply_demand_ratio]]&lt;0.8,"Below 0.8",IF(tblRides[[#This Row],[supply_demand_ratio]]&lt;1,"Between 0.8-1.0",IF(tblRides[[#This Row],[supply_demand_ratio]]&lt;=1.2,"Between 1.0-1.2","Above 1.2")))</f>
        <v>Between 0.8-1.0</v>
      </c>
    </row>
    <row r="7122" spans="1:25" x14ac:dyDescent="0.3">
      <c r="A7122" t="s">
        <v>7177</v>
      </c>
      <c r="B7122" s="1">
        <v>46086.796527777777</v>
      </c>
      <c r="C7122" s="2">
        <v>46086</v>
      </c>
      <c r="D7122">
        <v>19</v>
      </c>
      <c r="E7122" t="s">
        <v>43</v>
      </c>
      <c r="F7122" t="s">
        <v>26</v>
      </c>
      <c r="G7122">
        <v>5.9</v>
      </c>
      <c r="H7122">
        <v>130.66999999999999</v>
      </c>
      <c r="I7122">
        <v>130.21</v>
      </c>
      <c r="J7122">
        <v>1</v>
      </c>
      <c r="K7122">
        <v>5.7</v>
      </c>
      <c r="L7122">
        <v>8.5</v>
      </c>
      <c r="M7122">
        <v>60</v>
      </c>
      <c r="N7122" t="s">
        <v>41</v>
      </c>
      <c r="O7122">
        <v>1.1910000000000001</v>
      </c>
      <c r="P7122" t="s">
        <v>28</v>
      </c>
      <c r="Q7122" t="s">
        <v>29</v>
      </c>
      <c r="R7122">
        <v>4.83</v>
      </c>
      <c r="S7122">
        <v>7</v>
      </c>
      <c r="T7122">
        <v>-0.46</v>
      </c>
      <c r="U7122">
        <v>2.8</v>
      </c>
      <c r="V7122" t="s">
        <v>30</v>
      </c>
      <c r="W7122" t="s">
        <v>45</v>
      </c>
      <c r="X7122">
        <v>1</v>
      </c>
      <c r="Y7122" t="str">
        <f>IF(tblRides[[#This Row],[supply_demand_ratio]]&lt;0.8,"Below 0.8",IF(tblRides[[#This Row],[supply_demand_ratio]]&lt;1,"Between 0.8-1.0",IF(tblRides[[#This Row],[supply_demand_ratio]]&lt;=1.2,"Between 1.0-1.2","Above 1.2")))</f>
        <v>Between 1.0-1.2</v>
      </c>
    </row>
    <row r="7123" spans="1:25" x14ac:dyDescent="0.3">
      <c r="A7123" t="s">
        <v>7178</v>
      </c>
      <c r="B7123" s="1">
        <v>46086.797222222223</v>
      </c>
      <c r="C7123" s="2">
        <v>46086</v>
      </c>
      <c r="D7123">
        <v>19</v>
      </c>
      <c r="E7123" t="s">
        <v>36</v>
      </c>
      <c r="F7123" t="s">
        <v>26</v>
      </c>
      <c r="G7123">
        <v>8.4</v>
      </c>
      <c r="H7123">
        <v>213.16</v>
      </c>
      <c r="I7123">
        <v>225.03</v>
      </c>
      <c r="J7123">
        <v>1.2</v>
      </c>
      <c r="K7123">
        <v>5.6</v>
      </c>
      <c r="L7123">
        <v>1</v>
      </c>
      <c r="M7123">
        <v>120</v>
      </c>
      <c r="N7123" t="s">
        <v>72</v>
      </c>
      <c r="O7123">
        <v>0.879</v>
      </c>
      <c r="P7123" t="s">
        <v>28</v>
      </c>
      <c r="Q7123" t="s">
        <v>29</v>
      </c>
      <c r="R7123">
        <v>4.95</v>
      </c>
      <c r="S7123">
        <v>16</v>
      </c>
      <c r="T7123">
        <v>11.87</v>
      </c>
      <c r="U7123">
        <v>-4.5999999999999996</v>
      </c>
      <c r="V7123" t="s">
        <v>30</v>
      </c>
      <c r="W7123" t="s">
        <v>45</v>
      </c>
      <c r="X7123">
        <v>1</v>
      </c>
      <c r="Y7123" t="str">
        <f>IF(tblRides[[#This Row],[supply_demand_ratio]]&lt;0.8,"Below 0.8",IF(tblRides[[#This Row],[supply_demand_ratio]]&lt;1,"Between 0.8-1.0",IF(tblRides[[#This Row],[supply_demand_ratio]]&lt;=1.2,"Between 1.0-1.2","Above 1.2")))</f>
        <v>Between 0.8-1.0</v>
      </c>
    </row>
    <row r="7124" spans="1:25" x14ac:dyDescent="0.3">
      <c r="A7124" t="s">
        <v>7179</v>
      </c>
      <c r="B7124" s="1">
        <v>46086.804861111108</v>
      </c>
      <c r="C7124" s="2">
        <v>46086</v>
      </c>
      <c r="D7124">
        <v>19</v>
      </c>
      <c r="E7124" t="s">
        <v>25</v>
      </c>
      <c r="F7124" t="s">
        <v>26</v>
      </c>
      <c r="G7124">
        <v>6.4</v>
      </c>
      <c r="H7124">
        <v>147.01</v>
      </c>
      <c r="J7124">
        <v>1.2</v>
      </c>
      <c r="K7124">
        <v>8</v>
      </c>
      <c r="L7124">
        <v>6.5</v>
      </c>
      <c r="M7124">
        <v>103</v>
      </c>
      <c r="N7124" t="s">
        <v>27</v>
      </c>
      <c r="O7124">
        <v>0.76300000000000001</v>
      </c>
      <c r="P7124" t="s">
        <v>58</v>
      </c>
      <c r="Q7124" t="s">
        <v>88</v>
      </c>
      <c r="R7124">
        <v>4.68</v>
      </c>
      <c r="S7124">
        <v>12</v>
      </c>
      <c r="U7124">
        <v>-1.5</v>
      </c>
      <c r="V7124" t="s">
        <v>30</v>
      </c>
      <c r="W7124" t="s">
        <v>45</v>
      </c>
      <c r="X7124">
        <v>0</v>
      </c>
      <c r="Y7124" t="str">
        <f>IF(tblRides[[#This Row],[supply_demand_ratio]]&lt;0.8,"Below 0.8",IF(tblRides[[#This Row],[supply_demand_ratio]]&lt;1,"Between 0.8-1.0",IF(tblRides[[#This Row],[supply_demand_ratio]]&lt;=1.2,"Between 1.0-1.2","Above 1.2")))</f>
        <v>Below 0.8</v>
      </c>
    </row>
    <row r="7125" spans="1:25" x14ac:dyDescent="0.3">
      <c r="A7125" t="s">
        <v>7180</v>
      </c>
      <c r="B7125" s="1">
        <v>46086.807638888888</v>
      </c>
      <c r="C7125" s="2">
        <v>46086</v>
      </c>
      <c r="D7125">
        <v>19</v>
      </c>
      <c r="E7125" t="s">
        <v>62</v>
      </c>
      <c r="F7125" t="s">
        <v>34</v>
      </c>
      <c r="G7125">
        <v>5.3</v>
      </c>
      <c r="H7125">
        <v>122.44</v>
      </c>
      <c r="I7125">
        <v>121.32</v>
      </c>
      <c r="J7125">
        <v>1.1000000000000001</v>
      </c>
      <c r="K7125">
        <v>4.9000000000000004</v>
      </c>
      <c r="L7125">
        <v>11.2</v>
      </c>
      <c r="M7125">
        <v>51</v>
      </c>
      <c r="N7125" t="s">
        <v>41</v>
      </c>
      <c r="O7125">
        <v>1.254</v>
      </c>
      <c r="P7125" t="s">
        <v>28</v>
      </c>
      <c r="Q7125" t="s">
        <v>29</v>
      </c>
      <c r="R7125">
        <v>4.6500000000000004</v>
      </c>
      <c r="S7125">
        <v>0</v>
      </c>
      <c r="T7125">
        <v>-1.1200000000000001</v>
      </c>
      <c r="U7125">
        <v>6.3</v>
      </c>
      <c r="V7125" t="s">
        <v>30</v>
      </c>
      <c r="W7125" t="s">
        <v>31</v>
      </c>
      <c r="X7125">
        <v>1</v>
      </c>
      <c r="Y7125" t="str">
        <f>IF(tblRides[[#This Row],[supply_demand_ratio]]&lt;0.8,"Below 0.8",IF(tblRides[[#This Row],[supply_demand_ratio]]&lt;1,"Between 0.8-1.0",IF(tblRides[[#This Row],[supply_demand_ratio]]&lt;=1.2,"Between 1.0-1.2","Above 1.2")))</f>
        <v>Above 1.2</v>
      </c>
    </row>
    <row r="7126" spans="1:25" x14ac:dyDescent="0.3">
      <c r="A7126" t="s">
        <v>7181</v>
      </c>
      <c r="B7126" s="1">
        <v>46086.813194444447</v>
      </c>
      <c r="C7126" s="2">
        <v>46086</v>
      </c>
      <c r="D7126">
        <v>19</v>
      </c>
      <c r="E7126" t="s">
        <v>62</v>
      </c>
      <c r="F7126" t="s">
        <v>26</v>
      </c>
      <c r="G7126">
        <v>4.9000000000000004</v>
      </c>
      <c r="H7126">
        <v>102.7</v>
      </c>
      <c r="I7126">
        <v>106.86</v>
      </c>
      <c r="J7126">
        <v>1</v>
      </c>
      <c r="K7126">
        <v>4.5</v>
      </c>
      <c r="L7126">
        <v>6.6</v>
      </c>
      <c r="M7126">
        <v>48</v>
      </c>
      <c r="N7126" t="s">
        <v>41</v>
      </c>
      <c r="O7126">
        <v>1.3240000000000001</v>
      </c>
      <c r="P7126" t="s">
        <v>28</v>
      </c>
      <c r="Q7126" t="s">
        <v>29</v>
      </c>
      <c r="R7126">
        <v>4.7699999999999996</v>
      </c>
      <c r="S7126">
        <v>14</v>
      </c>
      <c r="T7126">
        <v>4.16</v>
      </c>
      <c r="U7126">
        <v>2.1</v>
      </c>
      <c r="V7126" t="s">
        <v>30</v>
      </c>
      <c r="W7126" t="s">
        <v>31</v>
      </c>
      <c r="X7126">
        <v>1</v>
      </c>
      <c r="Y7126" t="str">
        <f>IF(tblRides[[#This Row],[supply_demand_ratio]]&lt;0.8,"Below 0.8",IF(tblRides[[#This Row],[supply_demand_ratio]]&lt;1,"Between 0.8-1.0",IF(tblRides[[#This Row],[supply_demand_ratio]]&lt;=1.2,"Between 1.0-1.2","Above 1.2")))</f>
        <v>Above 1.2</v>
      </c>
    </row>
    <row r="7127" spans="1:25" x14ac:dyDescent="0.3">
      <c r="A7127" t="s">
        <v>7182</v>
      </c>
      <c r="B7127" s="1">
        <v>46086.825694444444</v>
      </c>
      <c r="C7127" s="2">
        <v>46086</v>
      </c>
      <c r="D7127">
        <v>19</v>
      </c>
      <c r="E7127" t="s">
        <v>36</v>
      </c>
      <c r="F7127" t="s">
        <v>34</v>
      </c>
      <c r="G7127">
        <v>7.4</v>
      </c>
      <c r="H7127">
        <v>199.79</v>
      </c>
      <c r="I7127">
        <v>197.58</v>
      </c>
      <c r="J7127">
        <v>1.2</v>
      </c>
      <c r="K7127">
        <v>7.3</v>
      </c>
      <c r="L7127">
        <v>13.3</v>
      </c>
      <c r="M7127">
        <v>95</v>
      </c>
      <c r="N7127" t="s">
        <v>72</v>
      </c>
      <c r="O7127">
        <v>0.69299999999999995</v>
      </c>
      <c r="P7127" t="s">
        <v>28</v>
      </c>
      <c r="Q7127" t="s">
        <v>29</v>
      </c>
      <c r="R7127">
        <v>4.51</v>
      </c>
      <c r="S7127">
        <v>0</v>
      </c>
      <c r="T7127">
        <v>-2.21</v>
      </c>
      <c r="U7127">
        <v>6</v>
      </c>
      <c r="V7127" t="s">
        <v>30</v>
      </c>
      <c r="W7127" t="s">
        <v>45</v>
      </c>
      <c r="X7127">
        <v>1</v>
      </c>
      <c r="Y7127" t="str">
        <f>IF(tblRides[[#This Row],[supply_demand_ratio]]&lt;0.8,"Below 0.8",IF(tblRides[[#This Row],[supply_demand_ratio]]&lt;1,"Between 0.8-1.0",IF(tblRides[[#This Row],[supply_demand_ratio]]&lt;=1.2,"Between 1.0-1.2","Above 1.2")))</f>
        <v>Below 0.8</v>
      </c>
    </row>
    <row r="7128" spans="1:25" x14ac:dyDescent="0.3">
      <c r="A7128" t="s">
        <v>7183</v>
      </c>
      <c r="B7128" s="1">
        <v>46086.834027777775</v>
      </c>
      <c r="C7128" s="2">
        <v>46086</v>
      </c>
      <c r="D7128">
        <v>20</v>
      </c>
      <c r="E7128" t="s">
        <v>25</v>
      </c>
      <c r="F7128" t="s">
        <v>34</v>
      </c>
      <c r="G7128">
        <v>3.1</v>
      </c>
      <c r="H7128">
        <v>94.46</v>
      </c>
      <c r="I7128">
        <v>87.44</v>
      </c>
      <c r="J7128">
        <v>1.1000000000000001</v>
      </c>
      <c r="K7128">
        <v>2.7</v>
      </c>
      <c r="L7128">
        <v>3.5</v>
      </c>
      <c r="M7128">
        <v>84</v>
      </c>
      <c r="N7128" t="s">
        <v>27</v>
      </c>
      <c r="O7128">
        <v>0.66300000000000003</v>
      </c>
      <c r="P7128" t="s">
        <v>28</v>
      </c>
      <c r="Q7128" t="s">
        <v>29</v>
      </c>
      <c r="R7128">
        <v>4.55</v>
      </c>
      <c r="S7128">
        <v>0</v>
      </c>
      <c r="T7128">
        <v>-7.02</v>
      </c>
      <c r="U7128">
        <v>0.8</v>
      </c>
      <c r="V7128" t="s">
        <v>30</v>
      </c>
      <c r="W7128" t="s">
        <v>31</v>
      </c>
      <c r="X7128">
        <v>1</v>
      </c>
      <c r="Y7128" t="str">
        <f>IF(tblRides[[#This Row],[supply_demand_ratio]]&lt;0.8,"Below 0.8",IF(tblRides[[#This Row],[supply_demand_ratio]]&lt;1,"Between 0.8-1.0",IF(tblRides[[#This Row],[supply_demand_ratio]]&lt;=1.2,"Between 1.0-1.2","Above 1.2")))</f>
        <v>Below 0.8</v>
      </c>
    </row>
    <row r="7129" spans="1:25" x14ac:dyDescent="0.3">
      <c r="A7129" t="s">
        <v>7184</v>
      </c>
      <c r="B7129" s="1">
        <v>46086.84652777778</v>
      </c>
      <c r="C7129" s="2">
        <v>46086</v>
      </c>
      <c r="D7129">
        <v>20</v>
      </c>
      <c r="E7129" t="s">
        <v>33</v>
      </c>
      <c r="F7129" t="s">
        <v>26</v>
      </c>
      <c r="G7129">
        <v>3</v>
      </c>
      <c r="H7129">
        <v>109.51</v>
      </c>
      <c r="I7129">
        <v>108.64</v>
      </c>
      <c r="J7129">
        <v>1.3</v>
      </c>
      <c r="K7129">
        <v>10.5</v>
      </c>
      <c r="L7129">
        <v>10.6</v>
      </c>
      <c r="M7129">
        <v>55</v>
      </c>
      <c r="N7129" t="s">
        <v>72</v>
      </c>
      <c r="O7129">
        <v>0.47299999999999998</v>
      </c>
      <c r="P7129" t="s">
        <v>28</v>
      </c>
      <c r="Q7129" t="s">
        <v>29</v>
      </c>
      <c r="R7129">
        <v>4.82</v>
      </c>
      <c r="S7129">
        <v>9</v>
      </c>
      <c r="T7129">
        <v>-0.87</v>
      </c>
      <c r="U7129">
        <v>0.1</v>
      </c>
      <c r="V7129" t="s">
        <v>30</v>
      </c>
      <c r="W7129" t="s">
        <v>77</v>
      </c>
      <c r="X7129">
        <v>1</v>
      </c>
      <c r="Y7129" t="str">
        <f>IF(tblRides[[#This Row],[supply_demand_ratio]]&lt;0.8,"Below 0.8",IF(tblRides[[#This Row],[supply_demand_ratio]]&lt;1,"Between 0.8-1.0",IF(tblRides[[#This Row],[supply_demand_ratio]]&lt;=1.2,"Between 1.0-1.2","Above 1.2")))</f>
        <v>Below 0.8</v>
      </c>
    </row>
    <row r="7130" spans="1:25" x14ac:dyDescent="0.3">
      <c r="A7130" t="s">
        <v>7185</v>
      </c>
      <c r="B7130" s="1">
        <v>46086.852083333331</v>
      </c>
      <c r="C7130" s="2">
        <v>46086</v>
      </c>
      <c r="D7130">
        <v>20</v>
      </c>
      <c r="E7130" t="s">
        <v>25</v>
      </c>
      <c r="F7130" t="s">
        <v>26</v>
      </c>
      <c r="G7130">
        <v>14.9</v>
      </c>
      <c r="H7130">
        <v>367.58</v>
      </c>
      <c r="I7130">
        <v>382.98</v>
      </c>
      <c r="J7130">
        <v>1.3</v>
      </c>
      <c r="K7130">
        <v>6.9</v>
      </c>
      <c r="L7130">
        <v>10.8</v>
      </c>
      <c r="M7130">
        <v>78</v>
      </c>
      <c r="N7130" t="s">
        <v>27</v>
      </c>
      <c r="O7130">
        <v>0.58499999999999996</v>
      </c>
      <c r="P7130" t="s">
        <v>28</v>
      </c>
      <c r="Q7130" t="s">
        <v>29</v>
      </c>
      <c r="R7130">
        <v>4.6100000000000003</v>
      </c>
      <c r="S7130">
        <v>2</v>
      </c>
      <c r="T7130">
        <v>15.4</v>
      </c>
      <c r="U7130">
        <v>3.9</v>
      </c>
      <c r="V7130" t="s">
        <v>30</v>
      </c>
      <c r="W7130" t="s">
        <v>45</v>
      </c>
      <c r="X7130">
        <v>1</v>
      </c>
      <c r="Y7130" t="str">
        <f>IF(tblRides[[#This Row],[supply_demand_ratio]]&lt;0.8,"Below 0.8",IF(tblRides[[#This Row],[supply_demand_ratio]]&lt;1,"Between 0.8-1.0",IF(tblRides[[#This Row],[supply_demand_ratio]]&lt;=1.2,"Between 1.0-1.2","Above 1.2")))</f>
        <v>Below 0.8</v>
      </c>
    </row>
    <row r="7131" spans="1:25" x14ac:dyDescent="0.3">
      <c r="A7131" t="s">
        <v>7186</v>
      </c>
      <c r="B7131" s="1">
        <v>46086.859722222223</v>
      </c>
      <c r="C7131" s="2">
        <v>46086</v>
      </c>
      <c r="D7131">
        <v>20</v>
      </c>
      <c r="E7131" t="s">
        <v>36</v>
      </c>
      <c r="F7131" t="s">
        <v>26</v>
      </c>
      <c r="G7131">
        <v>1.2</v>
      </c>
      <c r="H7131">
        <v>71.11</v>
      </c>
      <c r="I7131">
        <v>75.62</v>
      </c>
      <c r="J7131">
        <v>1.3</v>
      </c>
      <c r="K7131">
        <v>6.6</v>
      </c>
      <c r="L7131">
        <v>8.1</v>
      </c>
      <c r="M7131">
        <v>87</v>
      </c>
      <c r="N7131" t="s">
        <v>27</v>
      </c>
      <c r="O7131">
        <v>0.66700000000000004</v>
      </c>
      <c r="P7131" t="s">
        <v>28</v>
      </c>
      <c r="Q7131" t="s">
        <v>29</v>
      </c>
      <c r="R7131">
        <v>4.88</v>
      </c>
      <c r="S7131">
        <v>3</v>
      </c>
      <c r="T7131">
        <v>4.51</v>
      </c>
      <c r="U7131">
        <v>1.5</v>
      </c>
      <c r="V7131" t="s">
        <v>30</v>
      </c>
      <c r="W7131" t="s">
        <v>45</v>
      </c>
      <c r="X7131">
        <v>1</v>
      </c>
      <c r="Y7131" t="str">
        <f>IF(tblRides[[#This Row],[supply_demand_ratio]]&lt;0.8,"Below 0.8",IF(tblRides[[#This Row],[supply_demand_ratio]]&lt;1,"Between 0.8-1.0",IF(tblRides[[#This Row],[supply_demand_ratio]]&lt;=1.2,"Between 1.0-1.2","Above 1.2")))</f>
        <v>Below 0.8</v>
      </c>
    </row>
    <row r="7132" spans="1:25" x14ac:dyDescent="0.3">
      <c r="A7132" t="s">
        <v>7187</v>
      </c>
      <c r="B7132" s="1">
        <v>46086.861805555556</v>
      </c>
      <c r="C7132" s="2">
        <v>46086</v>
      </c>
      <c r="D7132">
        <v>20</v>
      </c>
      <c r="E7132" t="s">
        <v>33</v>
      </c>
      <c r="F7132" t="s">
        <v>26</v>
      </c>
      <c r="G7132">
        <v>3.3</v>
      </c>
      <c r="H7132">
        <v>85.96</v>
      </c>
      <c r="I7132">
        <v>86.45</v>
      </c>
      <c r="J7132">
        <v>1</v>
      </c>
      <c r="K7132">
        <v>8.6</v>
      </c>
      <c r="L7132">
        <v>9.1</v>
      </c>
      <c r="M7132">
        <v>91</v>
      </c>
      <c r="N7132" t="s">
        <v>27</v>
      </c>
      <c r="O7132">
        <v>1.073</v>
      </c>
      <c r="P7132" t="s">
        <v>28</v>
      </c>
      <c r="Q7132" t="s">
        <v>29</v>
      </c>
      <c r="R7132">
        <v>4.7</v>
      </c>
      <c r="S7132">
        <v>35</v>
      </c>
      <c r="T7132">
        <v>0.49</v>
      </c>
      <c r="U7132">
        <v>0.5</v>
      </c>
      <c r="V7132" t="s">
        <v>30</v>
      </c>
      <c r="W7132" t="s">
        <v>45</v>
      </c>
      <c r="X7132">
        <v>1</v>
      </c>
      <c r="Y7132" t="str">
        <f>IF(tblRides[[#This Row],[supply_demand_ratio]]&lt;0.8,"Below 0.8",IF(tblRides[[#This Row],[supply_demand_ratio]]&lt;1,"Between 0.8-1.0",IF(tblRides[[#This Row],[supply_demand_ratio]]&lt;=1.2,"Between 1.0-1.2","Above 1.2")))</f>
        <v>Between 1.0-1.2</v>
      </c>
    </row>
    <row r="7133" spans="1:25" x14ac:dyDescent="0.3">
      <c r="A7133" t="s">
        <v>7188</v>
      </c>
      <c r="B7133" s="1">
        <v>46086.862500000003</v>
      </c>
      <c r="C7133" s="2">
        <v>46086</v>
      </c>
      <c r="D7133">
        <v>20</v>
      </c>
      <c r="E7133" t="s">
        <v>25</v>
      </c>
      <c r="F7133" t="s">
        <v>26</v>
      </c>
      <c r="G7133">
        <v>9</v>
      </c>
      <c r="H7133">
        <v>272.95999999999998</v>
      </c>
      <c r="I7133">
        <v>271.11</v>
      </c>
      <c r="J7133">
        <v>1.4</v>
      </c>
      <c r="K7133">
        <v>7.2</v>
      </c>
      <c r="L7133">
        <v>13.6</v>
      </c>
      <c r="M7133">
        <v>106</v>
      </c>
      <c r="N7133" t="s">
        <v>72</v>
      </c>
      <c r="O7133">
        <v>0.65100000000000002</v>
      </c>
      <c r="P7133" t="s">
        <v>28</v>
      </c>
      <c r="Q7133" t="s">
        <v>29</v>
      </c>
      <c r="R7133">
        <v>4.6500000000000004</v>
      </c>
      <c r="S7133">
        <v>29</v>
      </c>
      <c r="T7133">
        <v>-1.85</v>
      </c>
      <c r="U7133">
        <v>6.4</v>
      </c>
      <c r="V7133" t="s">
        <v>30</v>
      </c>
      <c r="W7133" t="s">
        <v>45</v>
      </c>
      <c r="X7133">
        <v>1</v>
      </c>
      <c r="Y7133" t="str">
        <f>IF(tblRides[[#This Row],[supply_demand_ratio]]&lt;0.8,"Below 0.8",IF(tblRides[[#This Row],[supply_demand_ratio]]&lt;1,"Between 0.8-1.0",IF(tblRides[[#This Row],[supply_demand_ratio]]&lt;=1.2,"Between 1.0-1.2","Above 1.2")))</f>
        <v>Below 0.8</v>
      </c>
    </row>
    <row r="7134" spans="1:25" x14ac:dyDescent="0.3">
      <c r="A7134" t="s">
        <v>7189</v>
      </c>
      <c r="B7134" s="1">
        <v>46086.865277777775</v>
      </c>
      <c r="C7134" s="2">
        <v>46086</v>
      </c>
      <c r="D7134">
        <v>20</v>
      </c>
      <c r="E7134" t="s">
        <v>43</v>
      </c>
      <c r="F7134" t="s">
        <v>26</v>
      </c>
      <c r="G7134">
        <v>11.2</v>
      </c>
      <c r="H7134">
        <v>214.14</v>
      </c>
      <c r="I7134">
        <v>213.77</v>
      </c>
      <c r="J7134">
        <v>1</v>
      </c>
      <c r="K7134">
        <v>7.1</v>
      </c>
      <c r="L7134">
        <v>13.1</v>
      </c>
      <c r="M7134">
        <v>53</v>
      </c>
      <c r="N7134" t="s">
        <v>27</v>
      </c>
      <c r="O7134">
        <v>0.88300000000000001</v>
      </c>
      <c r="P7134" t="s">
        <v>28</v>
      </c>
      <c r="Q7134" t="s">
        <v>29</v>
      </c>
      <c r="R7134">
        <v>4.95</v>
      </c>
      <c r="S7134">
        <v>73</v>
      </c>
      <c r="T7134">
        <v>-0.37</v>
      </c>
      <c r="U7134">
        <v>6</v>
      </c>
      <c r="V7134" t="s">
        <v>30</v>
      </c>
      <c r="W7134" t="s">
        <v>45</v>
      </c>
      <c r="X7134">
        <v>1</v>
      </c>
      <c r="Y7134" t="str">
        <f>IF(tblRides[[#This Row],[supply_demand_ratio]]&lt;0.8,"Below 0.8",IF(tblRides[[#This Row],[supply_demand_ratio]]&lt;1,"Between 0.8-1.0",IF(tblRides[[#This Row],[supply_demand_ratio]]&lt;=1.2,"Between 1.0-1.2","Above 1.2")))</f>
        <v>Between 0.8-1.0</v>
      </c>
    </row>
    <row r="7135" spans="1:25" x14ac:dyDescent="0.3">
      <c r="A7135" t="s">
        <v>7190</v>
      </c>
      <c r="B7135" s="1">
        <v>46086.867361111108</v>
      </c>
      <c r="C7135" s="2">
        <v>46086</v>
      </c>
      <c r="D7135">
        <v>20</v>
      </c>
      <c r="E7135" t="s">
        <v>36</v>
      </c>
      <c r="F7135" t="s">
        <v>34</v>
      </c>
      <c r="G7135">
        <v>2</v>
      </c>
      <c r="H7135">
        <v>82.7</v>
      </c>
      <c r="I7135">
        <v>81.31</v>
      </c>
      <c r="J7135">
        <v>1.2</v>
      </c>
      <c r="K7135">
        <v>2</v>
      </c>
      <c r="L7135">
        <v>7.3</v>
      </c>
      <c r="M7135">
        <v>100</v>
      </c>
      <c r="N7135" t="s">
        <v>27</v>
      </c>
      <c r="O7135">
        <v>0.878</v>
      </c>
      <c r="P7135" t="s">
        <v>28</v>
      </c>
      <c r="Q7135" t="s">
        <v>29</v>
      </c>
      <c r="R7135">
        <v>4.59</v>
      </c>
      <c r="S7135">
        <v>0</v>
      </c>
      <c r="T7135">
        <v>-1.39</v>
      </c>
      <c r="U7135">
        <v>5.3</v>
      </c>
      <c r="V7135" t="s">
        <v>30</v>
      </c>
      <c r="W7135" t="s">
        <v>31</v>
      </c>
      <c r="X7135">
        <v>1</v>
      </c>
      <c r="Y7135" t="str">
        <f>IF(tblRides[[#This Row],[supply_demand_ratio]]&lt;0.8,"Below 0.8",IF(tblRides[[#This Row],[supply_demand_ratio]]&lt;1,"Between 0.8-1.0",IF(tblRides[[#This Row],[supply_demand_ratio]]&lt;=1.2,"Between 1.0-1.2","Above 1.2")))</f>
        <v>Between 0.8-1.0</v>
      </c>
    </row>
    <row r="7136" spans="1:25" x14ac:dyDescent="0.3">
      <c r="A7136" t="s">
        <v>7191</v>
      </c>
      <c r="B7136" s="1">
        <v>46086.890972222223</v>
      </c>
      <c r="C7136" s="2">
        <v>46086</v>
      </c>
      <c r="D7136">
        <v>21</v>
      </c>
      <c r="E7136" t="s">
        <v>36</v>
      </c>
      <c r="F7136" t="s">
        <v>34</v>
      </c>
      <c r="G7136">
        <v>11.9</v>
      </c>
      <c r="H7136">
        <v>248.59</v>
      </c>
      <c r="I7136">
        <v>247.36</v>
      </c>
      <c r="J7136">
        <v>1.1000000000000001</v>
      </c>
      <c r="K7136">
        <v>3.9</v>
      </c>
      <c r="L7136">
        <v>3.5</v>
      </c>
      <c r="M7136">
        <v>105</v>
      </c>
      <c r="N7136" t="s">
        <v>27</v>
      </c>
      <c r="O7136">
        <v>0.94199999999999995</v>
      </c>
      <c r="P7136" t="s">
        <v>28</v>
      </c>
      <c r="Q7136" t="s">
        <v>29</v>
      </c>
      <c r="R7136">
        <v>4.72</v>
      </c>
      <c r="S7136">
        <v>0</v>
      </c>
      <c r="T7136">
        <v>-1.23</v>
      </c>
      <c r="U7136">
        <v>-0.4</v>
      </c>
      <c r="V7136" t="s">
        <v>30</v>
      </c>
      <c r="W7136" t="s">
        <v>31</v>
      </c>
      <c r="X7136">
        <v>1</v>
      </c>
      <c r="Y7136" t="str">
        <f>IF(tblRides[[#This Row],[supply_demand_ratio]]&lt;0.8,"Below 0.8",IF(tblRides[[#This Row],[supply_demand_ratio]]&lt;1,"Between 0.8-1.0",IF(tblRides[[#This Row],[supply_demand_ratio]]&lt;=1.2,"Between 1.0-1.2","Above 1.2")))</f>
        <v>Between 0.8-1.0</v>
      </c>
    </row>
    <row r="7137" spans="1:25" x14ac:dyDescent="0.3">
      <c r="A7137" t="s">
        <v>7192</v>
      </c>
      <c r="B7137" s="1">
        <v>46086.893055555556</v>
      </c>
      <c r="C7137" s="2">
        <v>46086</v>
      </c>
      <c r="D7137">
        <v>21</v>
      </c>
      <c r="E7137" t="s">
        <v>33</v>
      </c>
      <c r="F7137" t="s">
        <v>34</v>
      </c>
      <c r="G7137">
        <v>30.2</v>
      </c>
      <c r="H7137">
        <v>564.89</v>
      </c>
      <c r="I7137">
        <v>545.74</v>
      </c>
      <c r="J7137">
        <v>1.1000000000000001</v>
      </c>
      <c r="K7137">
        <v>8.8000000000000007</v>
      </c>
      <c r="L7137">
        <v>1</v>
      </c>
      <c r="M7137">
        <v>73</v>
      </c>
      <c r="N7137" t="s">
        <v>27</v>
      </c>
      <c r="O7137">
        <v>0.745</v>
      </c>
      <c r="P7137" t="s">
        <v>28</v>
      </c>
      <c r="Q7137" t="s">
        <v>29</v>
      </c>
      <c r="R7137">
        <v>4.59</v>
      </c>
      <c r="S7137">
        <v>0</v>
      </c>
      <c r="T7137">
        <v>-19.149999999999999</v>
      </c>
      <c r="U7137">
        <v>-7.8</v>
      </c>
      <c r="V7137" t="s">
        <v>30</v>
      </c>
      <c r="W7137" t="s">
        <v>45</v>
      </c>
      <c r="X7137">
        <v>1</v>
      </c>
      <c r="Y7137" t="str">
        <f>IF(tblRides[[#This Row],[supply_demand_ratio]]&lt;0.8,"Below 0.8",IF(tblRides[[#This Row],[supply_demand_ratio]]&lt;1,"Between 0.8-1.0",IF(tblRides[[#This Row],[supply_demand_ratio]]&lt;=1.2,"Between 1.0-1.2","Above 1.2")))</f>
        <v>Below 0.8</v>
      </c>
    </row>
    <row r="7138" spans="1:25" x14ac:dyDescent="0.3">
      <c r="A7138" t="s">
        <v>7193</v>
      </c>
      <c r="B7138" s="1">
        <v>46086.9</v>
      </c>
      <c r="C7138" s="2">
        <v>46086</v>
      </c>
      <c r="D7138">
        <v>21</v>
      </c>
      <c r="E7138" t="s">
        <v>33</v>
      </c>
      <c r="F7138" t="s">
        <v>26</v>
      </c>
      <c r="G7138">
        <v>13.8</v>
      </c>
      <c r="H7138">
        <v>229.46</v>
      </c>
      <c r="I7138">
        <v>219.4</v>
      </c>
      <c r="J7138">
        <v>1</v>
      </c>
      <c r="K7138">
        <v>6.6</v>
      </c>
      <c r="L7138">
        <v>5.5</v>
      </c>
      <c r="M7138">
        <v>89</v>
      </c>
      <c r="N7138" t="s">
        <v>27</v>
      </c>
      <c r="O7138">
        <v>1.0349999999999999</v>
      </c>
      <c r="P7138" t="s">
        <v>28</v>
      </c>
      <c r="Q7138" t="s">
        <v>29</v>
      </c>
      <c r="R7138">
        <v>4.72</v>
      </c>
      <c r="S7138">
        <v>5</v>
      </c>
      <c r="T7138">
        <v>-10.06</v>
      </c>
      <c r="U7138">
        <v>-1.1000000000000001</v>
      </c>
      <c r="V7138" t="s">
        <v>30</v>
      </c>
      <c r="W7138" t="s">
        <v>45</v>
      </c>
      <c r="X7138">
        <v>1</v>
      </c>
      <c r="Y7138" t="str">
        <f>IF(tblRides[[#This Row],[supply_demand_ratio]]&lt;0.8,"Below 0.8",IF(tblRides[[#This Row],[supply_demand_ratio]]&lt;1,"Between 0.8-1.0",IF(tblRides[[#This Row],[supply_demand_ratio]]&lt;=1.2,"Between 1.0-1.2","Above 1.2")))</f>
        <v>Between 1.0-1.2</v>
      </c>
    </row>
    <row r="7139" spans="1:25" x14ac:dyDescent="0.3">
      <c r="A7139" t="s">
        <v>7194</v>
      </c>
      <c r="B7139" s="1">
        <v>46086.901388888888</v>
      </c>
      <c r="C7139" s="2">
        <v>46086</v>
      </c>
      <c r="D7139">
        <v>21</v>
      </c>
      <c r="E7139" t="s">
        <v>36</v>
      </c>
      <c r="F7139" t="s">
        <v>34</v>
      </c>
      <c r="G7139">
        <v>5.4</v>
      </c>
      <c r="H7139">
        <v>132.12</v>
      </c>
      <c r="I7139">
        <v>131.16</v>
      </c>
      <c r="J7139">
        <v>1</v>
      </c>
      <c r="K7139">
        <v>6.2</v>
      </c>
      <c r="L7139">
        <v>6.5</v>
      </c>
      <c r="M7139">
        <v>110</v>
      </c>
      <c r="N7139" t="s">
        <v>41</v>
      </c>
      <c r="O7139">
        <v>1.171</v>
      </c>
      <c r="P7139" t="s">
        <v>28</v>
      </c>
      <c r="Q7139" t="s">
        <v>29</v>
      </c>
      <c r="R7139">
        <v>4.8499999999999996</v>
      </c>
      <c r="S7139">
        <v>0</v>
      </c>
      <c r="T7139">
        <v>-0.96</v>
      </c>
      <c r="U7139">
        <v>0.3</v>
      </c>
      <c r="V7139" t="s">
        <v>30</v>
      </c>
      <c r="W7139" t="s">
        <v>45</v>
      </c>
      <c r="X7139">
        <v>1</v>
      </c>
      <c r="Y7139" t="str">
        <f>IF(tblRides[[#This Row],[supply_demand_ratio]]&lt;0.8,"Below 0.8",IF(tblRides[[#This Row],[supply_demand_ratio]]&lt;1,"Between 0.8-1.0",IF(tblRides[[#This Row],[supply_demand_ratio]]&lt;=1.2,"Between 1.0-1.2","Above 1.2")))</f>
        <v>Between 1.0-1.2</v>
      </c>
    </row>
    <row r="7140" spans="1:25" x14ac:dyDescent="0.3">
      <c r="A7140" t="s">
        <v>7195</v>
      </c>
      <c r="B7140" s="1">
        <v>46086.912499999999</v>
      </c>
      <c r="C7140" s="2">
        <v>46086</v>
      </c>
      <c r="D7140">
        <v>21</v>
      </c>
      <c r="E7140" t="s">
        <v>36</v>
      </c>
      <c r="F7140" t="s">
        <v>26</v>
      </c>
      <c r="G7140">
        <v>5.4</v>
      </c>
      <c r="H7140">
        <v>115.67</v>
      </c>
      <c r="I7140">
        <v>114.72</v>
      </c>
      <c r="J7140">
        <v>1</v>
      </c>
      <c r="K7140">
        <v>3.2</v>
      </c>
      <c r="L7140">
        <v>1.6</v>
      </c>
      <c r="M7140">
        <v>123</v>
      </c>
      <c r="N7140" t="s">
        <v>27</v>
      </c>
      <c r="O7140">
        <v>1.1339999999999999</v>
      </c>
      <c r="P7140" t="s">
        <v>28</v>
      </c>
      <c r="Q7140" t="s">
        <v>29</v>
      </c>
      <c r="R7140">
        <v>4.75</v>
      </c>
      <c r="S7140">
        <v>29</v>
      </c>
      <c r="T7140">
        <v>-0.95</v>
      </c>
      <c r="U7140">
        <v>-1.6</v>
      </c>
      <c r="V7140" t="s">
        <v>30</v>
      </c>
      <c r="W7140" t="s">
        <v>31</v>
      </c>
      <c r="X7140">
        <v>1</v>
      </c>
      <c r="Y7140" t="str">
        <f>IF(tblRides[[#This Row],[supply_demand_ratio]]&lt;0.8,"Below 0.8",IF(tblRides[[#This Row],[supply_demand_ratio]]&lt;1,"Between 0.8-1.0",IF(tblRides[[#This Row],[supply_demand_ratio]]&lt;=1.2,"Between 1.0-1.2","Above 1.2")))</f>
        <v>Between 1.0-1.2</v>
      </c>
    </row>
    <row r="7141" spans="1:25" x14ac:dyDescent="0.3">
      <c r="A7141" t="s">
        <v>7196</v>
      </c>
      <c r="B7141" s="1">
        <v>46086.914583333331</v>
      </c>
      <c r="C7141" s="2">
        <v>46086</v>
      </c>
      <c r="D7141">
        <v>21</v>
      </c>
      <c r="E7141" t="s">
        <v>36</v>
      </c>
      <c r="F7141" t="s">
        <v>26</v>
      </c>
      <c r="G7141">
        <v>6.9</v>
      </c>
      <c r="H7141">
        <v>153.53</v>
      </c>
      <c r="I7141">
        <v>147.22</v>
      </c>
      <c r="J7141">
        <v>1.1000000000000001</v>
      </c>
      <c r="K7141">
        <v>5.3</v>
      </c>
      <c r="L7141">
        <v>4.5999999999999996</v>
      </c>
      <c r="M7141">
        <v>100</v>
      </c>
      <c r="N7141" t="s">
        <v>27</v>
      </c>
      <c r="O7141">
        <v>1.0369999999999999</v>
      </c>
      <c r="P7141" t="s">
        <v>28</v>
      </c>
      <c r="Q7141" t="s">
        <v>29</v>
      </c>
      <c r="R7141">
        <v>4.71</v>
      </c>
      <c r="S7141">
        <v>16</v>
      </c>
      <c r="T7141">
        <v>-6.31</v>
      </c>
      <c r="U7141">
        <v>-0.7</v>
      </c>
      <c r="V7141" t="s">
        <v>30</v>
      </c>
      <c r="W7141" t="s">
        <v>45</v>
      </c>
      <c r="X7141">
        <v>1</v>
      </c>
      <c r="Y7141" t="str">
        <f>IF(tblRides[[#This Row],[supply_demand_ratio]]&lt;0.8,"Below 0.8",IF(tblRides[[#This Row],[supply_demand_ratio]]&lt;1,"Between 0.8-1.0",IF(tblRides[[#This Row],[supply_demand_ratio]]&lt;=1.2,"Between 1.0-1.2","Above 1.2")))</f>
        <v>Between 1.0-1.2</v>
      </c>
    </row>
    <row r="7142" spans="1:25" x14ac:dyDescent="0.3">
      <c r="A7142" t="s">
        <v>7197</v>
      </c>
      <c r="B7142" s="1">
        <v>46086.921527777777</v>
      </c>
      <c r="C7142" s="2">
        <v>46086</v>
      </c>
      <c r="D7142">
        <v>22</v>
      </c>
      <c r="E7142" t="s">
        <v>43</v>
      </c>
      <c r="F7142" t="s">
        <v>26</v>
      </c>
      <c r="G7142">
        <v>2.8</v>
      </c>
      <c r="H7142">
        <v>74.56</v>
      </c>
      <c r="I7142">
        <v>74.72</v>
      </c>
      <c r="J7142">
        <v>1</v>
      </c>
      <c r="K7142">
        <v>3.7</v>
      </c>
      <c r="L7142">
        <v>6.9</v>
      </c>
      <c r="M7142">
        <v>74</v>
      </c>
      <c r="N7142" t="s">
        <v>41</v>
      </c>
      <c r="O7142">
        <v>1.7729999999999999</v>
      </c>
      <c r="P7142" t="s">
        <v>28</v>
      </c>
      <c r="Q7142" t="s">
        <v>29</v>
      </c>
      <c r="R7142">
        <v>4.6900000000000004</v>
      </c>
      <c r="S7142">
        <v>3</v>
      </c>
      <c r="T7142">
        <v>0.16</v>
      </c>
      <c r="U7142">
        <v>3.2</v>
      </c>
      <c r="V7142" t="s">
        <v>30</v>
      </c>
      <c r="W7142" t="s">
        <v>31</v>
      </c>
      <c r="X7142">
        <v>1</v>
      </c>
      <c r="Y7142" t="str">
        <f>IF(tblRides[[#This Row],[supply_demand_ratio]]&lt;0.8,"Below 0.8",IF(tblRides[[#This Row],[supply_demand_ratio]]&lt;1,"Between 0.8-1.0",IF(tblRides[[#This Row],[supply_demand_ratio]]&lt;=1.2,"Between 1.0-1.2","Above 1.2")))</f>
        <v>Above 1.2</v>
      </c>
    </row>
    <row r="7143" spans="1:25" x14ac:dyDescent="0.3">
      <c r="A7143" t="s">
        <v>7198</v>
      </c>
      <c r="B7143" s="1">
        <v>46086.925000000003</v>
      </c>
      <c r="C7143" s="2">
        <v>46086</v>
      </c>
      <c r="D7143">
        <v>22</v>
      </c>
      <c r="E7143" t="s">
        <v>33</v>
      </c>
      <c r="F7143" t="s">
        <v>26</v>
      </c>
      <c r="G7143">
        <v>4.2</v>
      </c>
      <c r="H7143">
        <v>103.51</v>
      </c>
      <c r="I7143">
        <v>104.46</v>
      </c>
      <c r="J7143">
        <v>1</v>
      </c>
      <c r="K7143">
        <v>5.2</v>
      </c>
      <c r="L7143">
        <v>2.4</v>
      </c>
      <c r="M7143">
        <v>87</v>
      </c>
      <c r="N7143" t="s">
        <v>41</v>
      </c>
      <c r="O7143">
        <v>1.3260000000000001</v>
      </c>
      <c r="P7143" t="s">
        <v>28</v>
      </c>
      <c r="Q7143" t="s">
        <v>29</v>
      </c>
      <c r="R7143">
        <v>4.7699999999999996</v>
      </c>
      <c r="S7143">
        <v>11</v>
      </c>
      <c r="T7143">
        <v>0.95</v>
      </c>
      <c r="U7143">
        <v>-2.8</v>
      </c>
      <c r="V7143" t="s">
        <v>30</v>
      </c>
      <c r="W7143" t="s">
        <v>45</v>
      </c>
      <c r="X7143">
        <v>1</v>
      </c>
      <c r="Y7143" t="str">
        <f>IF(tblRides[[#This Row],[supply_demand_ratio]]&lt;0.8,"Below 0.8",IF(tblRides[[#This Row],[supply_demand_ratio]]&lt;1,"Between 0.8-1.0",IF(tblRides[[#This Row],[supply_demand_ratio]]&lt;=1.2,"Between 1.0-1.2","Above 1.2")))</f>
        <v>Above 1.2</v>
      </c>
    </row>
    <row r="7144" spans="1:25" x14ac:dyDescent="0.3">
      <c r="A7144" t="s">
        <v>7199</v>
      </c>
      <c r="B7144" s="1">
        <v>46086.931944444441</v>
      </c>
      <c r="C7144" s="2">
        <v>46086</v>
      </c>
      <c r="D7144">
        <v>22</v>
      </c>
      <c r="E7144" t="s">
        <v>36</v>
      </c>
      <c r="F7144" t="s">
        <v>26</v>
      </c>
      <c r="G7144">
        <v>5.3</v>
      </c>
      <c r="H7144">
        <v>121.28</v>
      </c>
      <c r="I7144">
        <v>124.17</v>
      </c>
      <c r="J7144">
        <v>1</v>
      </c>
      <c r="K7144">
        <v>6.3</v>
      </c>
      <c r="L7144">
        <v>4.0999999999999996</v>
      </c>
      <c r="M7144">
        <v>131</v>
      </c>
      <c r="N7144" t="s">
        <v>27</v>
      </c>
      <c r="O7144">
        <v>1.2609999999999999</v>
      </c>
      <c r="P7144" t="s">
        <v>28</v>
      </c>
      <c r="Q7144" t="s">
        <v>29</v>
      </c>
      <c r="R7144">
        <v>4.8099999999999996</v>
      </c>
      <c r="S7144">
        <v>3</v>
      </c>
      <c r="T7144">
        <v>2.89</v>
      </c>
      <c r="U7144">
        <v>-2.2000000000000002</v>
      </c>
      <c r="V7144" t="s">
        <v>30</v>
      </c>
      <c r="W7144" t="s">
        <v>45</v>
      </c>
      <c r="X7144">
        <v>1</v>
      </c>
      <c r="Y7144" t="str">
        <f>IF(tblRides[[#This Row],[supply_demand_ratio]]&lt;0.8,"Below 0.8",IF(tblRides[[#This Row],[supply_demand_ratio]]&lt;1,"Between 0.8-1.0",IF(tblRides[[#This Row],[supply_demand_ratio]]&lt;=1.2,"Between 1.0-1.2","Above 1.2")))</f>
        <v>Above 1.2</v>
      </c>
    </row>
    <row r="7145" spans="1:25" x14ac:dyDescent="0.3">
      <c r="A7145" t="s">
        <v>7200</v>
      </c>
      <c r="B7145" s="1">
        <v>46086.941666666666</v>
      </c>
      <c r="C7145" s="2">
        <v>46086</v>
      </c>
      <c r="D7145">
        <v>22</v>
      </c>
      <c r="E7145" t="s">
        <v>25</v>
      </c>
      <c r="F7145" t="s">
        <v>34</v>
      </c>
      <c r="G7145">
        <v>9.6999999999999993</v>
      </c>
      <c r="H7145">
        <v>187.65</v>
      </c>
      <c r="I7145">
        <v>172.06</v>
      </c>
      <c r="J7145">
        <v>1</v>
      </c>
      <c r="K7145">
        <v>4.9000000000000004</v>
      </c>
      <c r="L7145">
        <v>4.5999999999999996</v>
      </c>
      <c r="M7145">
        <v>111</v>
      </c>
      <c r="N7145" t="s">
        <v>41</v>
      </c>
      <c r="O7145">
        <v>1.256</v>
      </c>
      <c r="P7145" t="s">
        <v>28</v>
      </c>
      <c r="Q7145" t="s">
        <v>29</v>
      </c>
      <c r="R7145">
        <v>4.8099999999999996</v>
      </c>
      <c r="S7145">
        <v>0</v>
      </c>
      <c r="T7145">
        <v>-15.59</v>
      </c>
      <c r="U7145">
        <v>-0.3</v>
      </c>
      <c r="V7145" t="s">
        <v>30</v>
      </c>
      <c r="W7145" t="s">
        <v>31</v>
      </c>
      <c r="X7145">
        <v>1</v>
      </c>
      <c r="Y7145" t="str">
        <f>IF(tblRides[[#This Row],[supply_demand_ratio]]&lt;0.8,"Below 0.8",IF(tblRides[[#This Row],[supply_demand_ratio]]&lt;1,"Between 0.8-1.0",IF(tblRides[[#This Row],[supply_demand_ratio]]&lt;=1.2,"Between 1.0-1.2","Above 1.2")))</f>
        <v>Above 1.2</v>
      </c>
    </row>
    <row r="7146" spans="1:25" x14ac:dyDescent="0.3">
      <c r="A7146" t="s">
        <v>7201</v>
      </c>
      <c r="B7146" s="1">
        <v>46086.943749999999</v>
      </c>
      <c r="C7146" s="2">
        <v>46086</v>
      </c>
      <c r="D7146">
        <v>22</v>
      </c>
      <c r="E7146" t="s">
        <v>43</v>
      </c>
      <c r="F7146" t="s">
        <v>26</v>
      </c>
      <c r="G7146">
        <v>9.1999999999999993</v>
      </c>
      <c r="H7146">
        <v>187.87</v>
      </c>
      <c r="J7146">
        <v>1</v>
      </c>
      <c r="K7146">
        <v>6.7</v>
      </c>
      <c r="L7146">
        <v>7.4</v>
      </c>
      <c r="M7146">
        <v>68</v>
      </c>
      <c r="N7146" t="s">
        <v>41</v>
      </c>
      <c r="O7146">
        <v>2.2000000000000002</v>
      </c>
      <c r="P7146" t="s">
        <v>37</v>
      </c>
      <c r="Q7146" t="s">
        <v>103</v>
      </c>
      <c r="R7146">
        <v>4.75</v>
      </c>
      <c r="S7146">
        <v>38</v>
      </c>
      <c r="U7146">
        <v>0.7</v>
      </c>
      <c r="V7146" t="s">
        <v>30</v>
      </c>
      <c r="W7146" t="s">
        <v>45</v>
      </c>
      <c r="X7146">
        <v>0</v>
      </c>
      <c r="Y7146" t="str">
        <f>IF(tblRides[[#This Row],[supply_demand_ratio]]&lt;0.8,"Below 0.8",IF(tblRides[[#This Row],[supply_demand_ratio]]&lt;1,"Between 0.8-1.0",IF(tblRides[[#This Row],[supply_demand_ratio]]&lt;=1.2,"Between 1.0-1.2","Above 1.2")))</f>
        <v>Above 1.2</v>
      </c>
    </row>
    <row r="7147" spans="1:25" x14ac:dyDescent="0.3">
      <c r="A7147" t="s">
        <v>7202</v>
      </c>
      <c r="B7147" s="1">
        <v>46086.947916666664</v>
      </c>
      <c r="C7147" s="2">
        <v>46086</v>
      </c>
      <c r="D7147">
        <v>22</v>
      </c>
      <c r="E7147" t="s">
        <v>25</v>
      </c>
      <c r="F7147" t="s">
        <v>34</v>
      </c>
      <c r="G7147">
        <v>2.6</v>
      </c>
      <c r="H7147">
        <v>86.77</v>
      </c>
      <c r="I7147">
        <v>89.71</v>
      </c>
      <c r="J7147">
        <v>1.1000000000000001</v>
      </c>
      <c r="K7147">
        <v>6.8</v>
      </c>
      <c r="L7147">
        <v>13.3</v>
      </c>
      <c r="M7147">
        <v>121</v>
      </c>
      <c r="N7147" t="s">
        <v>27</v>
      </c>
      <c r="O7147">
        <v>1.159</v>
      </c>
      <c r="P7147" t="s">
        <v>28</v>
      </c>
      <c r="Q7147" t="s">
        <v>29</v>
      </c>
      <c r="R7147">
        <v>4.5999999999999996</v>
      </c>
      <c r="S7147">
        <v>0</v>
      </c>
      <c r="T7147">
        <v>2.94</v>
      </c>
      <c r="U7147">
        <v>6.5</v>
      </c>
      <c r="V7147" t="s">
        <v>30</v>
      </c>
      <c r="W7147" t="s">
        <v>45</v>
      </c>
      <c r="X7147">
        <v>1</v>
      </c>
      <c r="Y7147" t="str">
        <f>IF(tblRides[[#This Row],[supply_demand_ratio]]&lt;0.8,"Below 0.8",IF(tblRides[[#This Row],[supply_demand_ratio]]&lt;1,"Between 0.8-1.0",IF(tblRides[[#This Row],[supply_demand_ratio]]&lt;=1.2,"Between 1.0-1.2","Above 1.2")))</f>
        <v>Between 1.0-1.2</v>
      </c>
    </row>
    <row r="7148" spans="1:25" x14ac:dyDescent="0.3">
      <c r="A7148" t="s">
        <v>7203</v>
      </c>
      <c r="B7148" s="1">
        <v>46086.968055555553</v>
      </c>
      <c r="C7148" s="2">
        <v>46086</v>
      </c>
      <c r="D7148">
        <v>23</v>
      </c>
      <c r="E7148" t="s">
        <v>43</v>
      </c>
      <c r="F7148" t="s">
        <v>26</v>
      </c>
      <c r="G7148">
        <v>5</v>
      </c>
      <c r="H7148">
        <v>126.94</v>
      </c>
      <c r="I7148">
        <v>129.72</v>
      </c>
      <c r="J7148">
        <v>1.1000000000000001</v>
      </c>
      <c r="K7148">
        <v>2</v>
      </c>
      <c r="L7148">
        <v>1.5</v>
      </c>
      <c r="M7148">
        <v>76</v>
      </c>
      <c r="N7148" t="s">
        <v>41</v>
      </c>
      <c r="O7148">
        <v>2.056</v>
      </c>
      <c r="P7148" t="s">
        <v>28</v>
      </c>
      <c r="Q7148" t="s">
        <v>29</v>
      </c>
      <c r="R7148">
        <v>4.6900000000000004</v>
      </c>
      <c r="S7148">
        <v>65</v>
      </c>
      <c r="T7148">
        <v>2.78</v>
      </c>
      <c r="U7148">
        <v>-0.5</v>
      </c>
      <c r="V7148" t="s">
        <v>30</v>
      </c>
      <c r="W7148" t="s">
        <v>31</v>
      </c>
      <c r="X7148">
        <v>1</v>
      </c>
      <c r="Y7148" t="str">
        <f>IF(tblRides[[#This Row],[supply_demand_ratio]]&lt;0.8,"Below 0.8",IF(tblRides[[#This Row],[supply_demand_ratio]]&lt;1,"Between 0.8-1.0",IF(tblRides[[#This Row],[supply_demand_ratio]]&lt;=1.2,"Between 1.0-1.2","Above 1.2")))</f>
        <v>Above 1.2</v>
      </c>
    </row>
    <row r="7149" spans="1:25" x14ac:dyDescent="0.3">
      <c r="A7149" t="s">
        <v>7204</v>
      </c>
      <c r="B7149" s="1">
        <v>46086.978472222225</v>
      </c>
      <c r="C7149" s="2">
        <v>46086</v>
      </c>
      <c r="D7149">
        <v>23</v>
      </c>
      <c r="E7149" t="s">
        <v>36</v>
      </c>
      <c r="F7149" t="s">
        <v>34</v>
      </c>
      <c r="G7149">
        <v>2.1</v>
      </c>
      <c r="H7149">
        <v>67.52</v>
      </c>
      <c r="I7149">
        <v>68.790000000000006</v>
      </c>
      <c r="J7149">
        <v>1</v>
      </c>
      <c r="K7149">
        <v>2</v>
      </c>
      <c r="L7149">
        <v>7</v>
      </c>
      <c r="M7149">
        <v>126</v>
      </c>
      <c r="N7149" t="s">
        <v>41</v>
      </c>
      <c r="O7149">
        <v>1.77</v>
      </c>
      <c r="P7149" t="s">
        <v>28</v>
      </c>
      <c r="Q7149" t="s">
        <v>29</v>
      </c>
      <c r="R7149">
        <v>4.63</v>
      </c>
      <c r="S7149">
        <v>0</v>
      </c>
      <c r="T7149">
        <v>1.27</v>
      </c>
      <c r="U7149">
        <v>5</v>
      </c>
      <c r="V7149" t="s">
        <v>30</v>
      </c>
      <c r="W7149" t="s">
        <v>31</v>
      </c>
      <c r="X7149">
        <v>1</v>
      </c>
      <c r="Y7149" t="str">
        <f>IF(tblRides[[#This Row],[supply_demand_ratio]]&lt;0.8,"Below 0.8",IF(tblRides[[#This Row],[supply_demand_ratio]]&lt;1,"Between 0.8-1.0",IF(tblRides[[#This Row],[supply_demand_ratio]]&lt;=1.2,"Between 1.0-1.2","Above 1.2")))</f>
        <v>Above 1.2</v>
      </c>
    </row>
    <row r="7150" spans="1:25" x14ac:dyDescent="0.3">
      <c r="A7150" t="s">
        <v>7205</v>
      </c>
      <c r="B7150" s="1">
        <v>46086.986805555556</v>
      </c>
      <c r="C7150" s="2">
        <v>46086</v>
      </c>
      <c r="D7150">
        <v>23</v>
      </c>
      <c r="E7150" t="s">
        <v>25</v>
      </c>
      <c r="F7150" t="s">
        <v>26</v>
      </c>
      <c r="G7150">
        <v>12.4</v>
      </c>
      <c r="H7150">
        <v>255.37</v>
      </c>
      <c r="I7150">
        <v>253.52</v>
      </c>
      <c r="J7150">
        <v>1</v>
      </c>
      <c r="K7150">
        <v>6.5</v>
      </c>
      <c r="L7150">
        <v>7.3</v>
      </c>
      <c r="M7150">
        <v>111</v>
      </c>
      <c r="N7150" t="s">
        <v>41</v>
      </c>
      <c r="O7150">
        <v>1.145</v>
      </c>
      <c r="P7150" t="s">
        <v>28</v>
      </c>
      <c r="Q7150" t="s">
        <v>29</v>
      </c>
      <c r="R7150">
        <v>4.8</v>
      </c>
      <c r="S7150">
        <v>5</v>
      </c>
      <c r="T7150">
        <v>-1.85</v>
      </c>
      <c r="U7150">
        <v>0.8</v>
      </c>
      <c r="V7150" t="s">
        <v>30</v>
      </c>
      <c r="W7150" t="s">
        <v>45</v>
      </c>
      <c r="X7150">
        <v>1</v>
      </c>
      <c r="Y7150" t="str">
        <f>IF(tblRides[[#This Row],[supply_demand_ratio]]&lt;0.8,"Below 0.8",IF(tblRides[[#This Row],[supply_demand_ratio]]&lt;1,"Between 0.8-1.0",IF(tblRides[[#This Row],[supply_demand_ratio]]&lt;=1.2,"Between 1.0-1.2","Above 1.2")))</f>
        <v>Between 1.0-1.2</v>
      </c>
    </row>
    <row r="7151" spans="1:25" x14ac:dyDescent="0.3">
      <c r="A7151" t="s">
        <v>7206</v>
      </c>
      <c r="B7151" s="1">
        <v>46086.995833333334</v>
      </c>
      <c r="C7151" s="2">
        <v>46086</v>
      </c>
      <c r="D7151">
        <v>23</v>
      </c>
      <c r="E7151" t="s">
        <v>33</v>
      </c>
      <c r="F7151" t="s">
        <v>26</v>
      </c>
      <c r="G7151">
        <v>4.8</v>
      </c>
      <c r="H7151">
        <v>129.65</v>
      </c>
      <c r="I7151">
        <v>126.4</v>
      </c>
      <c r="J7151">
        <v>1.1000000000000001</v>
      </c>
      <c r="K7151">
        <v>4.5</v>
      </c>
      <c r="L7151">
        <v>6.9</v>
      </c>
      <c r="M7151">
        <v>91</v>
      </c>
      <c r="N7151" t="s">
        <v>27</v>
      </c>
      <c r="O7151">
        <v>1.123</v>
      </c>
      <c r="P7151" t="s">
        <v>28</v>
      </c>
      <c r="Q7151" t="s">
        <v>29</v>
      </c>
      <c r="R7151">
        <v>4.67</v>
      </c>
      <c r="S7151">
        <v>8</v>
      </c>
      <c r="T7151">
        <v>-3.25</v>
      </c>
      <c r="U7151">
        <v>2.4</v>
      </c>
      <c r="V7151" t="s">
        <v>30</v>
      </c>
      <c r="W7151" t="s">
        <v>31</v>
      </c>
      <c r="X7151">
        <v>1</v>
      </c>
      <c r="Y7151" t="str">
        <f>IF(tblRides[[#This Row],[supply_demand_ratio]]&lt;0.8,"Below 0.8",IF(tblRides[[#This Row],[supply_demand_ratio]]&lt;1,"Between 0.8-1.0",IF(tblRides[[#This Row],[supply_demand_ratio]]&lt;=1.2,"Between 1.0-1.2","Above 1.2")))</f>
        <v>Between 1.0-1.2</v>
      </c>
    </row>
    <row r="7152" spans="1:25" x14ac:dyDescent="0.3">
      <c r="A7152" t="s">
        <v>7207</v>
      </c>
      <c r="B7152" s="1">
        <v>46087.004166666666</v>
      </c>
      <c r="C7152" s="2">
        <v>46087</v>
      </c>
      <c r="D7152">
        <v>0</v>
      </c>
      <c r="E7152" t="s">
        <v>25</v>
      </c>
      <c r="F7152" t="s">
        <v>26</v>
      </c>
      <c r="G7152">
        <v>7.2</v>
      </c>
      <c r="H7152">
        <v>155.01</v>
      </c>
      <c r="I7152">
        <v>155.41999999999999</v>
      </c>
      <c r="J7152">
        <v>1.1000000000000001</v>
      </c>
      <c r="K7152">
        <v>7.3</v>
      </c>
      <c r="L7152">
        <v>11</v>
      </c>
      <c r="M7152">
        <v>144</v>
      </c>
      <c r="N7152" t="s">
        <v>27</v>
      </c>
      <c r="O7152">
        <v>1.1779999999999999</v>
      </c>
      <c r="P7152" t="s">
        <v>28</v>
      </c>
      <c r="Q7152" t="s">
        <v>29</v>
      </c>
      <c r="R7152">
        <v>4.67</v>
      </c>
      <c r="S7152">
        <v>4</v>
      </c>
      <c r="T7152">
        <v>0.41</v>
      </c>
      <c r="U7152">
        <v>3.7</v>
      </c>
      <c r="V7152" t="s">
        <v>159</v>
      </c>
      <c r="W7152" t="s">
        <v>45</v>
      </c>
      <c r="X7152">
        <v>1</v>
      </c>
      <c r="Y7152" t="str">
        <f>IF(tblRides[[#This Row],[supply_demand_ratio]]&lt;0.8,"Below 0.8",IF(tblRides[[#This Row],[supply_demand_ratio]]&lt;1,"Between 0.8-1.0",IF(tblRides[[#This Row],[supply_demand_ratio]]&lt;=1.2,"Between 1.0-1.2","Above 1.2")))</f>
        <v>Between 1.0-1.2</v>
      </c>
    </row>
    <row r="7153" spans="1:25" x14ac:dyDescent="0.3">
      <c r="A7153" t="s">
        <v>7208</v>
      </c>
      <c r="B7153" s="1">
        <v>46087.01458333333</v>
      </c>
      <c r="C7153" s="2">
        <v>46087</v>
      </c>
      <c r="D7153">
        <v>0</v>
      </c>
      <c r="E7153" t="s">
        <v>62</v>
      </c>
      <c r="F7153" t="s">
        <v>26</v>
      </c>
      <c r="G7153">
        <v>5.7</v>
      </c>
      <c r="H7153">
        <v>109.84</v>
      </c>
      <c r="I7153">
        <v>111.79</v>
      </c>
      <c r="J7153">
        <v>1</v>
      </c>
      <c r="K7153">
        <v>4.9000000000000004</v>
      </c>
      <c r="L7153">
        <v>13</v>
      </c>
      <c r="M7153">
        <v>61</v>
      </c>
      <c r="N7153" t="s">
        <v>41</v>
      </c>
      <c r="O7153">
        <v>2.2000000000000002</v>
      </c>
      <c r="P7153" t="s">
        <v>28</v>
      </c>
      <c r="Q7153" t="s">
        <v>29</v>
      </c>
      <c r="R7153">
        <v>5</v>
      </c>
      <c r="S7153">
        <v>4</v>
      </c>
      <c r="T7153">
        <v>1.95</v>
      </c>
      <c r="U7153">
        <v>8.1</v>
      </c>
      <c r="V7153" t="s">
        <v>159</v>
      </c>
      <c r="W7153" t="s">
        <v>31</v>
      </c>
      <c r="X7153">
        <v>1</v>
      </c>
      <c r="Y7153" t="str">
        <f>IF(tblRides[[#This Row],[supply_demand_ratio]]&lt;0.8,"Below 0.8",IF(tblRides[[#This Row],[supply_demand_ratio]]&lt;1,"Between 0.8-1.0",IF(tblRides[[#This Row],[supply_demand_ratio]]&lt;=1.2,"Between 1.0-1.2","Above 1.2")))</f>
        <v>Above 1.2</v>
      </c>
    </row>
    <row r="7154" spans="1:25" x14ac:dyDescent="0.3">
      <c r="A7154" t="s">
        <v>7209</v>
      </c>
      <c r="B7154" s="1">
        <v>46087.019444444442</v>
      </c>
      <c r="C7154" s="2">
        <v>46087</v>
      </c>
      <c r="D7154">
        <v>0</v>
      </c>
      <c r="E7154" t="s">
        <v>36</v>
      </c>
      <c r="F7154" t="s">
        <v>26</v>
      </c>
      <c r="G7154">
        <v>9</v>
      </c>
      <c r="H7154">
        <v>159.03</v>
      </c>
      <c r="I7154">
        <v>161.96</v>
      </c>
      <c r="J7154">
        <v>1</v>
      </c>
      <c r="K7154">
        <v>7.5</v>
      </c>
      <c r="L7154">
        <v>6</v>
      </c>
      <c r="M7154">
        <v>124</v>
      </c>
      <c r="N7154" t="s">
        <v>41</v>
      </c>
      <c r="O7154">
        <v>1.5129999999999999</v>
      </c>
      <c r="P7154" t="s">
        <v>28</v>
      </c>
      <c r="Q7154" t="s">
        <v>29</v>
      </c>
      <c r="R7154">
        <v>4.7</v>
      </c>
      <c r="S7154">
        <v>8</v>
      </c>
      <c r="T7154">
        <v>2.93</v>
      </c>
      <c r="U7154">
        <v>-1.5</v>
      </c>
      <c r="V7154" t="s">
        <v>159</v>
      </c>
      <c r="W7154" t="s">
        <v>45</v>
      </c>
      <c r="X7154">
        <v>1</v>
      </c>
      <c r="Y7154" t="str">
        <f>IF(tblRides[[#This Row],[supply_demand_ratio]]&lt;0.8,"Below 0.8",IF(tblRides[[#This Row],[supply_demand_ratio]]&lt;1,"Between 0.8-1.0",IF(tblRides[[#This Row],[supply_demand_ratio]]&lt;=1.2,"Between 1.0-1.2","Above 1.2")))</f>
        <v>Above 1.2</v>
      </c>
    </row>
    <row r="7155" spans="1:25" x14ac:dyDescent="0.3">
      <c r="A7155" t="s">
        <v>7210</v>
      </c>
      <c r="B7155" s="1">
        <v>46087.026388888888</v>
      </c>
      <c r="C7155" s="2">
        <v>46087</v>
      </c>
      <c r="D7155">
        <v>0</v>
      </c>
      <c r="E7155" t="s">
        <v>33</v>
      </c>
      <c r="F7155" t="s">
        <v>26</v>
      </c>
      <c r="G7155">
        <v>2.5</v>
      </c>
      <c r="H7155">
        <v>80.430000000000007</v>
      </c>
      <c r="J7155">
        <v>1.1000000000000001</v>
      </c>
      <c r="K7155">
        <v>5.8</v>
      </c>
      <c r="M7155">
        <v>87</v>
      </c>
      <c r="N7155" t="s">
        <v>27</v>
      </c>
      <c r="O7155">
        <v>1.0229999999999999</v>
      </c>
      <c r="P7155" t="s">
        <v>82</v>
      </c>
      <c r="Q7155" t="s">
        <v>83</v>
      </c>
      <c r="R7155">
        <v>4.3600000000000003</v>
      </c>
      <c r="S7155">
        <v>5</v>
      </c>
      <c r="V7155" t="s">
        <v>159</v>
      </c>
      <c r="W7155" t="s">
        <v>45</v>
      </c>
      <c r="X7155">
        <v>0</v>
      </c>
      <c r="Y7155" t="str">
        <f>IF(tblRides[[#This Row],[supply_demand_ratio]]&lt;0.8,"Below 0.8",IF(tblRides[[#This Row],[supply_demand_ratio]]&lt;1,"Between 0.8-1.0",IF(tblRides[[#This Row],[supply_demand_ratio]]&lt;=1.2,"Between 1.0-1.2","Above 1.2")))</f>
        <v>Between 1.0-1.2</v>
      </c>
    </row>
    <row r="7156" spans="1:25" x14ac:dyDescent="0.3">
      <c r="A7156" t="s">
        <v>7211</v>
      </c>
      <c r="B7156" s="1">
        <v>46087.035416666666</v>
      </c>
      <c r="C7156" s="2">
        <v>46087</v>
      </c>
      <c r="D7156">
        <v>0</v>
      </c>
      <c r="E7156" t="s">
        <v>36</v>
      </c>
      <c r="F7156" t="s">
        <v>26</v>
      </c>
      <c r="G7156">
        <v>1.5</v>
      </c>
      <c r="H7156">
        <v>63.05</v>
      </c>
      <c r="I7156">
        <v>61.79</v>
      </c>
      <c r="J7156">
        <v>1</v>
      </c>
      <c r="K7156">
        <v>5</v>
      </c>
      <c r="L7156">
        <v>8.1999999999999993</v>
      </c>
      <c r="M7156">
        <v>113</v>
      </c>
      <c r="N7156" t="s">
        <v>27</v>
      </c>
      <c r="O7156">
        <v>1.1739999999999999</v>
      </c>
      <c r="P7156" t="s">
        <v>28</v>
      </c>
      <c r="Q7156" t="s">
        <v>29</v>
      </c>
      <c r="R7156">
        <v>5</v>
      </c>
      <c r="S7156">
        <v>3</v>
      </c>
      <c r="T7156">
        <v>-1.26</v>
      </c>
      <c r="U7156">
        <v>3.2</v>
      </c>
      <c r="V7156" t="s">
        <v>159</v>
      </c>
      <c r="W7156" t="s">
        <v>31</v>
      </c>
      <c r="X7156">
        <v>1</v>
      </c>
      <c r="Y7156" t="str">
        <f>IF(tblRides[[#This Row],[supply_demand_ratio]]&lt;0.8,"Below 0.8",IF(tblRides[[#This Row],[supply_demand_ratio]]&lt;1,"Between 0.8-1.0",IF(tblRides[[#This Row],[supply_demand_ratio]]&lt;=1.2,"Between 1.0-1.2","Above 1.2")))</f>
        <v>Between 1.0-1.2</v>
      </c>
    </row>
    <row r="7157" spans="1:25" x14ac:dyDescent="0.3">
      <c r="A7157" t="s">
        <v>7212</v>
      </c>
      <c r="B7157" s="1">
        <v>46087.039583333331</v>
      </c>
      <c r="C7157" s="2">
        <v>46087</v>
      </c>
      <c r="D7157">
        <v>0</v>
      </c>
      <c r="E7157" t="s">
        <v>25</v>
      </c>
      <c r="F7157" t="s">
        <v>34</v>
      </c>
      <c r="G7157">
        <v>1.8</v>
      </c>
      <c r="H7157">
        <v>64.58</v>
      </c>
      <c r="I7157">
        <v>64.53</v>
      </c>
      <c r="J7157">
        <v>1</v>
      </c>
      <c r="K7157">
        <v>3.4</v>
      </c>
      <c r="L7157">
        <v>1</v>
      </c>
      <c r="M7157">
        <v>118</v>
      </c>
      <c r="N7157" t="s">
        <v>27</v>
      </c>
      <c r="O7157">
        <v>1.032</v>
      </c>
      <c r="P7157" t="s">
        <v>28</v>
      </c>
      <c r="Q7157" t="s">
        <v>29</v>
      </c>
      <c r="R7157">
        <v>4.72</v>
      </c>
      <c r="S7157">
        <v>0</v>
      </c>
      <c r="T7157">
        <v>-0.05</v>
      </c>
      <c r="U7157">
        <v>-2.4</v>
      </c>
      <c r="V7157" t="s">
        <v>159</v>
      </c>
      <c r="W7157" t="s">
        <v>31</v>
      </c>
      <c r="X7157">
        <v>1</v>
      </c>
      <c r="Y7157" t="str">
        <f>IF(tblRides[[#This Row],[supply_demand_ratio]]&lt;0.8,"Below 0.8",IF(tblRides[[#This Row],[supply_demand_ratio]]&lt;1,"Between 0.8-1.0",IF(tblRides[[#This Row],[supply_demand_ratio]]&lt;=1.2,"Between 1.0-1.2","Above 1.2")))</f>
        <v>Between 1.0-1.2</v>
      </c>
    </row>
    <row r="7158" spans="1:25" x14ac:dyDescent="0.3">
      <c r="A7158" t="s">
        <v>7213</v>
      </c>
      <c r="B7158" s="1">
        <v>46087.053472222222</v>
      </c>
      <c r="C7158" s="2">
        <v>46087</v>
      </c>
      <c r="D7158">
        <v>1</v>
      </c>
      <c r="E7158" t="s">
        <v>36</v>
      </c>
      <c r="F7158" t="s">
        <v>34</v>
      </c>
      <c r="G7158">
        <v>2.6</v>
      </c>
      <c r="H7158">
        <v>74.91</v>
      </c>
      <c r="I7158">
        <v>75.040000000000006</v>
      </c>
      <c r="J7158">
        <v>1</v>
      </c>
      <c r="K7158">
        <v>3.1</v>
      </c>
      <c r="L7158">
        <v>1</v>
      </c>
      <c r="M7158">
        <v>127</v>
      </c>
      <c r="N7158" t="s">
        <v>27</v>
      </c>
      <c r="O7158">
        <v>1.2849999999999999</v>
      </c>
      <c r="P7158" t="s">
        <v>28</v>
      </c>
      <c r="Q7158" t="s">
        <v>29</v>
      </c>
      <c r="R7158">
        <v>4.66</v>
      </c>
      <c r="S7158">
        <v>0</v>
      </c>
      <c r="T7158">
        <v>0.13</v>
      </c>
      <c r="U7158">
        <v>-2.1</v>
      </c>
      <c r="V7158" t="s">
        <v>159</v>
      </c>
      <c r="W7158" t="s">
        <v>31</v>
      </c>
      <c r="X7158">
        <v>1</v>
      </c>
      <c r="Y7158" t="str">
        <f>IF(tblRides[[#This Row],[supply_demand_ratio]]&lt;0.8,"Below 0.8",IF(tblRides[[#This Row],[supply_demand_ratio]]&lt;1,"Between 0.8-1.0",IF(tblRides[[#This Row],[supply_demand_ratio]]&lt;=1.2,"Between 1.0-1.2","Above 1.2")))</f>
        <v>Above 1.2</v>
      </c>
    </row>
    <row r="7159" spans="1:25" x14ac:dyDescent="0.3">
      <c r="A7159" t="s">
        <v>7214</v>
      </c>
      <c r="B7159" s="1">
        <v>46087.054166666669</v>
      </c>
      <c r="C7159" s="2">
        <v>46087</v>
      </c>
      <c r="D7159">
        <v>1</v>
      </c>
      <c r="E7159" t="s">
        <v>36</v>
      </c>
      <c r="F7159" t="s">
        <v>34</v>
      </c>
      <c r="G7159">
        <v>2.2000000000000002</v>
      </c>
      <c r="H7159">
        <v>70.92</v>
      </c>
      <c r="I7159">
        <v>68.22</v>
      </c>
      <c r="J7159">
        <v>1</v>
      </c>
      <c r="K7159">
        <v>2</v>
      </c>
      <c r="L7159">
        <v>1</v>
      </c>
      <c r="M7159">
        <v>125</v>
      </c>
      <c r="N7159" t="s">
        <v>41</v>
      </c>
      <c r="O7159">
        <v>1.635</v>
      </c>
      <c r="P7159" t="s">
        <v>28</v>
      </c>
      <c r="Q7159" t="s">
        <v>29</v>
      </c>
      <c r="R7159">
        <v>4.66</v>
      </c>
      <c r="S7159">
        <v>0</v>
      </c>
      <c r="T7159">
        <v>-2.7</v>
      </c>
      <c r="U7159">
        <v>-1</v>
      </c>
      <c r="V7159" t="s">
        <v>159</v>
      </c>
      <c r="W7159" t="s">
        <v>31</v>
      </c>
      <c r="X7159">
        <v>1</v>
      </c>
      <c r="Y7159" t="str">
        <f>IF(tblRides[[#This Row],[supply_demand_ratio]]&lt;0.8,"Below 0.8",IF(tblRides[[#This Row],[supply_demand_ratio]]&lt;1,"Between 0.8-1.0",IF(tblRides[[#This Row],[supply_demand_ratio]]&lt;=1.2,"Between 1.0-1.2","Above 1.2")))</f>
        <v>Above 1.2</v>
      </c>
    </row>
    <row r="7160" spans="1:25" x14ac:dyDescent="0.3">
      <c r="A7160" t="s">
        <v>7215</v>
      </c>
      <c r="B7160" s="1">
        <v>46087.05972222222</v>
      </c>
      <c r="C7160" s="2">
        <v>46087</v>
      </c>
      <c r="D7160">
        <v>1</v>
      </c>
      <c r="E7160" t="s">
        <v>25</v>
      </c>
      <c r="F7160" t="s">
        <v>34</v>
      </c>
      <c r="G7160">
        <v>3.4</v>
      </c>
      <c r="H7160">
        <v>84.98</v>
      </c>
      <c r="I7160">
        <v>83.18</v>
      </c>
      <c r="J7160">
        <v>1</v>
      </c>
      <c r="K7160">
        <v>5.5</v>
      </c>
      <c r="L7160">
        <v>1</v>
      </c>
      <c r="M7160">
        <v>142</v>
      </c>
      <c r="N7160" t="s">
        <v>27</v>
      </c>
      <c r="O7160">
        <v>1.276</v>
      </c>
      <c r="P7160" t="s">
        <v>28</v>
      </c>
      <c r="Q7160" t="s">
        <v>29</v>
      </c>
      <c r="R7160">
        <v>4.6500000000000004</v>
      </c>
      <c r="S7160">
        <v>0</v>
      </c>
      <c r="T7160">
        <v>-1.8</v>
      </c>
      <c r="U7160">
        <v>-4.5</v>
      </c>
      <c r="V7160" t="s">
        <v>159</v>
      </c>
      <c r="W7160" t="s">
        <v>45</v>
      </c>
      <c r="X7160">
        <v>1</v>
      </c>
      <c r="Y7160" t="str">
        <f>IF(tblRides[[#This Row],[supply_demand_ratio]]&lt;0.8,"Below 0.8",IF(tblRides[[#This Row],[supply_demand_ratio]]&lt;1,"Between 0.8-1.0",IF(tblRides[[#This Row],[supply_demand_ratio]]&lt;=1.2,"Between 1.0-1.2","Above 1.2")))</f>
        <v>Above 1.2</v>
      </c>
    </row>
    <row r="7161" spans="1:25" x14ac:dyDescent="0.3">
      <c r="A7161" t="s">
        <v>7216</v>
      </c>
      <c r="B7161" s="1">
        <v>46087.072222222225</v>
      </c>
      <c r="C7161" s="2">
        <v>46087</v>
      </c>
      <c r="D7161">
        <v>1</v>
      </c>
      <c r="E7161" t="s">
        <v>62</v>
      </c>
      <c r="F7161" t="s">
        <v>26</v>
      </c>
      <c r="G7161">
        <v>3.8</v>
      </c>
      <c r="H7161">
        <v>97.11</v>
      </c>
      <c r="J7161">
        <v>1.1000000000000001</v>
      </c>
      <c r="K7161">
        <v>2.5</v>
      </c>
      <c r="L7161">
        <v>1.2</v>
      </c>
      <c r="M7161">
        <v>55</v>
      </c>
      <c r="N7161" t="s">
        <v>41</v>
      </c>
      <c r="O7161">
        <v>1.591</v>
      </c>
      <c r="P7161" t="s">
        <v>37</v>
      </c>
      <c r="Q7161" t="s">
        <v>103</v>
      </c>
      <c r="R7161">
        <v>4.97</v>
      </c>
      <c r="S7161">
        <v>39</v>
      </c>
      <c r="U7161">
        <v>-1.3</v>
      </c>
      <c r="V7161" t="s">
        <v>159</v>
      </c>
      <c r="W7161" t="s">
        <v>31</v>
      </c>
      <c r="X7161">
        <v>0</v>
      </c>
      <c r="Y7161" t="str">
        <f>IF(tblRides[[#This Row],[supply_demand_ratio]]&lt;0.8,"Below 0.8",IF(tblRides[[#This Row],[supply_demand_ratio]]&lt;1,"Between 0.8-1.0",IF(tblRides[[#This Row],[supply_demand_ratio]]&lt;=1.2,"Between 1.0-1.2","Above 1.2")))</f>
        <v>Above 1.2</v>
      </c>
    </row>
    <row r="7162" spans="1:25" x14ac:dyDescent="0.3">
      <c r="A7162" t="s">
        <v>7217</v>
      </c>
      <c r="B7162" s="1">
        <v>46087.079861111109</v>
      </c>
      <c r="C7162" s="2">
        <v>46087</v>
      </c>
      <c r="D7162">
        <v>1</v>
      </c>
      <c r="E7162" t="s">
        <v>25</v>
      </c>
      <c r="F7162" t="s">
        <v>34</v>
      </c>
      <c r="G7162">
        <v>1.2</v>
      </c>
      <c r="H7162">
        <v>61.69</v>
      </c>
      <c r="I7162">
        <v>61.27</v>
      </c>
      <c r="J7162">
        <v>1</v>
      </c>
      <c r="K7162">
        <v>3.6</v>
      </c>
      <c r="L7162">
        <v>6.6</v>
      </c>
      <c r="M7162">
        <v>135</v>
      </c>
      <c r="N7162" t="s">
        <v>27</v>
      </c>
      <c r="O7162">
        <v>1.232</v>
      </c>
      <c r="P7162" t="s">
        <v>28</v>
      </c>
      <c r="Q7162" t="s">
        <v>29</v>
      </c>
      <c r="R7162">
        <v>4.6100000000000003</v>
      </c>
      <c r="S7162">
        <v>0</v>
      </c>
      <c r="T7162">
        <v>-0.42</v>
      </c>
      <c r="U7162">
        <v>3</v>
      </c>
      <c r="V7162" t="s">
        <v>159</v>
      </c>
      <c r="W7162" t="s">
        <v>31</v>
      </c>
      <c r="X7162">
        <v>1</v>
      </c>
      <c r="Y7162" t="str">
        <f>IF(tblRides[[#This Row],[supply_demand_ratio]]&lt;0.8,"Below 0.8",IF(tblRides[[#This Row],[supply_demand_ratio]]&lt;1,"Between 0.8-1.0",IF(tblRides[[#This Row],[supply_demand_ratio]]&lt;=1.2,"Between 1.0-1.2","Above 1.2")))</f>
        <v>Above 1.2</v>
      </c>
    </row>
    <row r="7163" spans="1:25" x14ac:dyDescent="0.3">
      <c r="A7163" t="s">
        <v>7218</v>
      </c>
      <c r="B7163" s="1">
        <v>46087.084027777775</v>
      </c>
      <c r="C7163" s="2">
        <v>46087</v>
      </c>
      <c r="D7163">
        <v>2</v>
      </c>
      <c r="E7163" t="s">
        <v>33</v>
      </c>
      <c r="F7163" t="s">
        <v>26</v>
      </c>
      <c r="G7163">
        <v>5.7</v>
      </c>
      <c r="H7163">
        <v>135.54</v>
      </c>
      <c r="I7163">
        <v>132.65</v>
      </c>
      <c r="J7163">
        <v>1</v>
      </c>
      <c r="K7163">
        <v>4.0999999999999996</v>
      </c>
      <c r="L7163">
        <v>3.2</v>
      </c>
      <c r="M7163">
        <v>100</v>
      </c>
      <c r="N7163" t="s">
        <v>41</v>
      </c>
      <c r="O7163">
        <v>1.552</v>
      </c>
      <c r="P7163" t="s">
        <v>28</v>
      </c>
      <c r="Q7163" t="s">
        <v>29</v>
      </c>
      <c r="R7163">
        <v>4.6100000000000003</v>
      </c>
      <c r="S7163">
        <v>13</v>
      </c>
      <c r="T7163">
        <v>-2.89</v>
      </c>
      <c r="U7163">
        <v>-0.9</v>
      </c>
      <c r="V7163" t="s">
        <v>159</v>
      </c>
      <c r="W7163" t="s">
        <v>31</v>
      </c>
      <c r="X7163">
        <v>1</v>
      </c>
      <c r="Y7163" t="str">
        <f>IF(tblRides[[#This Row],[supply_demand_ratio]]&lt;0.8,"Below 0.8",IF(tblRides[[#This Row],[supply_demand_ratio]]&lt;1,"Between 0.8-1.0",IF(tblRides[[#This Row],[supply_demand_ratio]]&lt;=1.2,"Between 1.0-1.2","Above 1.2")))</f>
        <v>Above 1.2</v>
      </c>
    </row>
    <row r="7164" spans="1:25" x14ac:dyDescent="0.3">
      <c r="A7164" t="s">
        <v>7219</v>
      </c>
      <c r="B7164" s="1">
        <v>46087.090277777781</v>
      </c>
      <c r="C7164" s="2">
        <v>46087</v>
      </c>
      <c r="D7164">
        <v>2</v>
      </c>
      <c r="E7164" t="s">
        <v>25</v>
      </c>
      <c r="F7164" t="s">
        <v>34</v>
      </c>
      <c r="G7164">
        <v>7.6</v>
      </c>
      <c r="H7164">
        <v>170.16</v>
      </c>
      <c r="I7164">
        <v>176.85</v>
      </c>
      <c r="J7164">
        <v>1.1000000000000001</v>
      </c>
      <c r="K7164">
        <v>3.3</v>
      </c>
      <c r="L7164">
        <v>3.4</v>
      </c>
      <c r="M7164">
        <v>102</v>
      </c>
      <c r="N7164" t="s">
        <v>27</v>
      </c>
      <c r="O7164">
        <v>0.95299999999999996</v>
      </c>
      <c r="P7164" t="s">
        <v>28</v>
      </c>
      <c r="Q7164" t="s">
        <v>29</v>
      </c>
      <c r="R7164">
        <v>4.6900000000000004</v>
      </c>
      <c r="S7164">
        <v>0</v>
      </c>
      <c r="T7164">
        <v>6.69</v>
      </c>
      <c r="U7164">
        <v>0.1</v>
      </c>
      <c r="V7164" t="s">
        <v>159</v>
      </c>
      <c r="W7164" t="s">
        <v>31</v>
      </c>
      <c r="X7164">
        <v>1</v>
      </c>
      <c r="Y7164" t="str">
        <f>IF(tblRides[[#This Row],[supply_demand_ratio]]&lt;0.8,"Below 0.8",IF(tblRides[[#This Row],[supply_demand_ratio]]&lt;1,"Between 0.8-1.0",IF(tblRides[[#This Row],[supply_demand_ratio]]&lt;=1.2,"Between 1.0-1.2","Above 1.2")))</f>
        <v>Between 0.8-1.0</v>
      </c>
    </row>
    <row r="7165" spans="1:25" x14ac:dyDescent="0.3">
      <c r="A7165" t="s">
        <v>7220</v>
      </c>
      <c r="B7165" s="1">
        <v>46087.112500000003</v>
      </c>
      <c r="C7165" s="2">
        <v>46087</v>
      </c>
      <c r="D7165">
        <v>2</v>
      </c>
      <c r="E7165" t="s">
        <v>36</v>
      </c>
      <c r="F7165" t="s">
        <v>26</v>
      </c>
      <c r="G7165">
        <v>2.2999999999999998</v>
      </c>
      <c r="H7165">
        <v>75.959999999999994</v>
      </c>
      <c r="I7165">
        <v>76.599999999999994</v>
      </c>
      <c r="J7165">
        <v>1</v>
      </c>
      <c r="K7165">
        <v>4.5999999999999996</v>
      </c>
      <c r="L7165">
        <v>4.2</v>
      </c>
      <c r="M7165">
        <v>124</v>
      </c>
      <c r="N7165" t="s">
        <v>41</v>
      </c>
      <c r="O7165">
        <v>1.68</v>
      </c>
      <c r="P7165" t="s">
        <v>28</v>
      </c>
      <c r="Q7165" t="s">
        <v>29</v>
      </c>
      <c r="R7165">
        <v>4.41</v>
      </c>
      <c r="S7165">
        <v>12</v>
      </c>
      <c r="T7165">
        <v>0.64</v>
      </c>
      <c r="U7165">
        <v>-0.4</v>
      </c>
      <c r="V7165" t="s">
        <v>159</v>
      </c>
      <c r="W7165" t="s">
        <v>31</v>
      </c>
      <c r="X7165">
        <v>1</v>
      </c>
      <c r="Y7165" t="str">
        <f>IF(tblRides[[#This Row],[supply_demand_ratio]]&lt;0.8,"Below 0.8",IF(tblRides[[#This Row],[supply_demand_ratio]]&lt;1,"Between 0.8-1.0",IF(tblRides[[#This Row],[supply_demand_ratio]]&lt;=1.2,"Between 1.0-1.2","Above 1.2")))</f>
        <v>Above 1.2</v>
      </c>
    </row>
    <row r="7166" spans="1:25" x14ac:dyDescent="0.3">
      <c r="A7166" t="s">
        <v>7221</v>
      </c>
      <c r="B7166" s="1">
        <v>46087.119444444441</v>
      </c>
      <c r="C7166" s="2">
        <v>46087</v>
      </c>
      <c r="D7166">
        <v>2</v>
      </c>
      <c r="E7166" t="s">
        <v>25</v>
      </c>
      <c r="F7166" t="s">
        <v>26</v>
      </c>
      <c r="G7166">
        <v>6.1</v>
      </c>
      <c r="H7166">
        <v>158.4</v>
      </c>
      <c r="I7166">
        <v>162.08000000000001</v>
      </c>
      <c r="J7166">
        <v>1.1000000000000001</v>
      </c>
      <c r="K7166">
        <v>2</v>
      </c>
      <c r="L7166">
        <v>5.5</v>
      </c>
      <c r="M7166">
        <v>144</v>
      </c>
      <c r="N7166" t="s">
        <v>27</v>
      </c>
      <c r="O7166">
        <v>1.2230000000000001</v>
      </c>
      <c r="P7166" t="s">
        <v>28</v>
      </c>
      <c r="Q7166" t="s">
        <v>29</v>
      </c>
      <c r="R7166">
        <v>4.6399999999999997</v>
      </c>
      <c r="S7166">
        <v>24</v>
      </c>
      <c r="T7166">
        <v>3.68</v>
      </c>
      <c r="U7166">
        <v>3.5</v>
      </c>
      <c r="V7166" t="s">
        <v>159</v>
      </c>
      <c r="W7166" t="s">
        <v>31</v>
      </c>
      <c r="X7166">
        <v>1</v>
      </c>
      <c r="Y7166" t="str">
        <f>IF(tblRides[[#This Row],[supply_demand_ratio]]&lt;0.8,"Below 0.8",IF(tblRides[[#This Row],[supply_demand_ratio]]&lt;1,"Between 0.8-1.0",IF(tblRides[[#This Row],[supply_demand_ratio]]&lt;=1.2,"Between 1.0-1.2","Above 1.2")))</f>
        <v>Above 1.2</v>
      </c>
    </row>
    <row r="7167" spans="1:25" x14ac:dyDescent="0.3">
      <c r="A7167" t="s">
        <v>7222</v>
      </c>
      <c r="B7167" s="1">
        <v>46087.120833333334</v>
      </c>
      <c r="C7167" s="2">
        <v>46087</v>
      </c>
      <c r="D7167">
        <v>2</v>
      </c>
      <c r="E7167" t="s">
        <v>25</v>
      </c>
      <c r="F7167" t="s">
        <v>26</v>
      </c>
      <c r="G7167">
        <v>2.8</v>
      </c>
      <c r="H7167">
        <v>78.14</v>
      </c>
      <c r="I7167">
        <v>77.040000000000006</v>
      </c>
      <c r="J7167">
        <v>1</v>
      </c>
      <c r="K7167">
        <v>4.2</v>
      </c>
      <c r="L7167">
        <v>7.1</v>
      </c>
      <c r="M7167">
        <v>144</v>
      </c>
      <c r="N7167" t="s">
        <v>41</v>
      </c>
      <c r="O7167">
        <v>1.7</v>
      </c>
      <c r="P7167" t="s">
        <v>28</v>
      </c>
      <c r="Q7167" t="s">
        <v>29</v>
      </c>
      <c r="R7167">
        <v>4.91</v>
      </c>
      <c r="S7167">
        <v>11</v>
      </c>
      <c r="T7167">
        <v>-1.1000000000000001</v>
      </c>
      <c r="U7167">
        <v>2.9</v>
      </c>
      <c r="V7167" t="s">
        <v>159</v>
      </c>
      <c r="W7167" t="s">
        <v>31</v>
      </c>
      <c r="X7167">
        <v>1</v>
      </c>
      <c r="Y7167" t="str">
        <f>IF(tblRides[[#This Row],[supply_demand_ratio]]&lt;0.8,"Below 0.8",IF(tblRides[[#This Row],[supply_demand_ratio]]&lt;1,"Between 0.8-1.0",IF(tblRides[[#This Row],[supply_demand_ratio]]&lt;=1.2,"Between 1.0-1.2","Above 1.2")))</f>
        <v>Above 1.2</v>
      </c>
    </row>
    <row r="7168" spans="1:25" x14ac:dyDescent="0.3">
      <c r="A7168" t="s">
        <v>7223</v>
      </c>
      <c r="B7168" s="1">
        <v>46087.147222222222</v>
      </c>
      <c r="C7168" s="2">
        <v>46087</v>
      </c>
      <c r="D7168">
        <v>3</v>
      </c>
      <c r="E7168" t="s">
        <v>43</v>
      </c>
      <c r="F7168" t="s">
        <v>26</v>
      </c>
      <c r="G7168">
        <v>11.7</v>
      </c>
      <c r="H7168">
        <v>231.61</v>
      </c>
      <c r="I7168">
        <v>223.11</v>
      </c>
      <c r="J7168">
        <v>1</v>
      </c>
      <c r="K7168">
        <v>5.6</v>
      </c>
      <c r="L7168">
        <v>7.4</v>
      </c>
      <c r="M7168">
        <v>71</v>
      </c>
      <c r="N7168" t="s">
        <v>41</v>
      </c>
      <c r="O7168">
        <v>2.2000000000000002</v>
      </c>
      <c r="P7168" t="s">
        <v>28</v>
      </c>
      <c r="Q7168" t="s">
        <v>29</v>
      </c>
      <c r="R7168">
        <v>4.78</v>
      </c>
      <c r="S7168">
        <v>38</v>
      </c>
      <c r="T7168">
        <v>-8.5</v>
      </c>
      <c r="U7168">
        <v>1.8</v>
      </c>
      <c r="V7168" t="s">
        <v>159</v>
      </c>
      <c r="W7168" t="s">
        <v>45</v>
      </c>
      <c r="X7168">
        <v>1</v>
      </c>
      <c r="Y7168" t="str">
        <f>IF(tblRides[[#This Row],[supply_demand_ratio]]&lt;0.8,"Below 0.8",IF(tblRides[[#This Row],[supply_demand_ratio]]&lt;1,"Between 0.8-1.0",IF(tblRides[[#This Row],[supply_demand_ratio]]&lt;=1.2,"Between 1.0-1.2","Above 1.2")))</f>
        <v>Above 1.2</v>
      </c>
    </row>
    <row r="7169" spans="1:25" x14ac:dyDescent="0.3">
      <c r="A7169" t="s">
        <v>7224</v>
      </c>
      <c r="B7169" s="1">
        <v>46087.15902777778</v>
      </c>
      <c r="C7169" s="2">
        <v>46087</v>
      </c>
      <c r="D7169">
        <v>3</v>
      </c>
      <c r="E7169" t="s">
        <v>62</v>
      </c>
      <c r="F7169" t="s">
        <v>26</v>
      </c>
      <c r="G7169">
        <v>7.3</v>
      </c>
      <c r="H7169">
        <v>157.84</v>
      </c>
      <c r="I7169">
        <v>160.63999999999999</v>
      </c>
      <c r="J7169">
        <v>1</v>
      </c>
      <c r="K7169">
        <v>2</v>
      </c>
      <c r="L7169">
        <v>7.4</v>
      </c>
      <c r="M7169">
        <v>67</v>
      </c>
      <c r="N7169" t="s">
        <v>41</v>
      </c>
      <c r="O7169">
        <v>1.851</v>
      </c>
      <c r="P7169" t="s">
        <v>28</v>
      </c>
      <c r="Q7169" t="s">
        <v>29</v>
      </c>
      <c r="R7169">
        <v>4.83</v>
      </c>
      <c r="S7169">
        <v>7</v>
      </c>
      <c r="T7169">
        <v>2.8</v>
      </c>
      <c r="U7169">
        <v>5.4</v>
      </c>
      <c r="V7169" t="s">
        <v>159</v>
      </c>
      <c r="W7169" t="s">
        <v>31</v>
      </c>
      <c r="X7169">
        <v>1</v>
      </c>
      <c r="Y7169" t="str">
        <f>IF(tblRides[[#This Row],[supply_demand_ratio]]&lt;0.8,"Below 0.8",IF(tblRides[[#This Row],[supply_demand_ratio]]&lt;1,"Between 0.8-1.0",IF(tblRides[[#This Row],[supply_demand_ratio]]&lt;=1.2,"Between 1.0-1.2","Above 1.2")))</f>
        <v>Above 1.2</v>
      </c>
    </row>
    <row r="7170" spans="1:25" x14ac:dyDescent="0.3">
      <c r="A7170" t="s">
        <v>7225</v>
      </c>
      <c r="B7170" s="1">
        <v>46087.159722222219</v>
      </c>
      <c r="C7170" s="2">
        <v>46087</v>
      </c>
      <c r="D7170">
        <v>3</v>
      </c>
      <c r="E7170" t="s">
        <v>25</v>
      </c>
      <c r="F7170" t="s">
        <v>26</v>
      </c>
      <c r="G7170">
        <v>13</v>
      </c>
      <c r="H7170">
        <v>276.11</v>
      </c>
      <c r="I7170">
        <v>247.08</v>
      </c>
      <c r="J7170">
        <v>1.1000000000000001</v>
      </c>
      <c r="K7170">
        <v>2.7</v>
      </c>
      <c r="L7170">
        <v>2.8</v>
      </c>
      <c r="M7170">
        <v>138</v>
      </c>
      <c r="N7170" t="s">
        <v>27</v>
      </c>
      <c r="O7170">
        <v>1.226</v>
      </c>
      <c r="P7170" t="s">
        <v>28</v>
      </c>
      <c r="Q7170" t="s">
        <v>29</v>
      </c>
      <c r="R7170">
        <v>4.5999999999999996</v>
      </c>
      <c r="S7170">
        <v>13</v>
      </c>
      <c r="T7170">
        <v>-29.03</v>
      </c>
      <c r="U7170">
        <v>0.1</v>
      </c>
      <c r="V7170" t="s">
        <v>159</v>
      </c>
      <c r="W7170" t="s">
        <v>31</v>
      </c>
      <c r="X7170">
        <v>1</v>
      </c>
      <c r="Y7170" t="str">
        <f>IF(tblRides[[#This Row],[supply_demand_ratio]]&lt;0.8,"Below 0.8",IF(tblRides[[#This Row],[supply_demand_ratio]]&lt;1,"Between 0.8-1.0",IF(tblRides[[#This Row],[supply_demand_ratio]]&lt;=1.2,"Between 1.0-1.2","Above 1.2")))</f>
        <v>Above 1.2</v>
      </c>
    </row>
    <row r="7171" spans="1:25" x14ac:dyDescent="0.3">
      <c r="A7171" t="s">
        <v>7226</v>
      </c>
      <c r="B7171" s="1">
        <v>46087.163194444445</v>
      </c>
      <c r="C7171" s="2">
        <v>46087</v>
      </c>
      <c r="D7171">
        <v>3</v>
      </c>
      <c r="E7171" t="s">
        <v>33</v>
      </c>
      <c r="F7171" t="s">
        <v>26</v>
      </c>
      <c r="G7171">
        <v>15.1</v>
      </c>
      <c r="H7171">
        <v>285.58999999999997</v>
      </c>
      <c r="I7171">
        <v>288.29000000000002</v>
      </c>
      <c r="J7171">
        <v>1.1000000000000001</v>
      </c>
      <c r="K7171">
        <v>7.1</v>
      </c>
      <c r="L7171">
        <v>9.6999999999999993</v>
      </c>
      <c r="M7171">
        <v>94</v>
      </c>
      <c r="N7171" t="s">
        <v>41</v>
      </c>
      <c r="O7171">
        <v>1.484</v>
      </c>
      <c r="P7171" t="s">
        <v>28</v>
      </c>
      <c r="Q7171" t="s">
        <v>29</v>
      </c>
      <c r="R7171">
        <v>4.4000000000000004</v>
      </c>
      <c r="S7171">
        <v>15</v>
      </c>
      <c r="T7171">
        <v>2.7</v>
      </c>
      <c r="U7171">
        <v>2.6</v>
      </c>
      <c r="V7171" t="s">
        <v>159</v>
      </c>
      <c r="W7171" t="s">
        <v>45</v>
      </c>
      <c r="X7171">
        <v>1</v>
      </c>
      <c r="Y7171" t="str">
        <f>IF(tblRides[[#This Row],[supply_demand_ratio]]&lt;0.8,"Below 0.8",IF(tblRides[[#This Row],[supply_demand_ratio]]&lt;1,"Between 0.8-1.0",IF(tblRides[[#This Row],[supply_demand_ratio]]&lt;=1.2,"Between 1.0-1.2","Above 1.2")))</f>
        <v>Above 1.2</v>
      </c>
    </row>
    <row r="7172" spans="1:25" x14ac:dyDescent="0.3">
      <c r="A7172" t="s">
        <v>7227</v>
      </c>
      <c r="B7172" s="1">
        <v>46087.175000000003</v>
      </c>
      <c r="C7172" s="2">
        <v>46087</v>
      </c>
      <c r="D7172">
        <v>4</v>
      </c>
      <c r="E7172" t="s">
        <v>33</v>
      </c>
      <c r="F7172" t="s">
        <v>26</v>
      </c>
      <c r="G7172">
        <v>0.9</v>
      </c>
      <c r="H7172">
        <v>53.57</v>
      </c>
      <c r="I7172">
        <v>49.23</v>
      </c>
      <c r="J7172">
        <v>1</v>
      </c>
      <c r="K7172">
        <v>4</v>
      </c>
      <c r="L7172">
        <v>3.6</v>
      </c>
      <c r="M7172">
        <v>93</v>
      </c>
      <c r="N7172" t="s">
        <v>41</v>
      </c>
      <c r="O7172">
        <v>1.921</v>
      </c>
      <c r="P7172" t="s">
        <v>28</v>
      </c>
      <c r="Q7172" t="s">
        <v>29</v>
      </c>
      <c r="R7172">
        <v>4.8499999999999996</v>
      </c>
      <c r="S7172">
        <v>3</v>
      </c>
      <c r="T7172">
        <v>-4.34</v>
      </c>
      <c r="U7172">
        <v>-0.4</v>
      </c>
      <c r="V7172" t="s">
        <v>159</v>
      </c>
      <c r="W7172" t="s">
        <v>31</v>
      </c>
      <c r="X7172">
        <v>1</v>
      </c>
      <c r="Y7172" t="str">
        <f>IF(tblRides[[#This Row],[supply_demand_ratio]]&lt;0.8,"Below 0.8",IF(tblRides[[#This Row],[supply_demand_ratio]]&lt;1,"Between 0.8-1.0",IF(tblRides[[#This Row],[supply_demand_ratio]]&lt;=1.2,"Between 1.0-1.2","Above 1.2")))</f>
        <v>Above 1.2</v>
      </c>
    </row>
    <row r="7173" spans="1:25" x14ac:dyDescent="0.3">
      <c r="A7173" t="s">
        <v>7228</v>
      </c>
      <c r="B7173" s="1">
        <v>46087.185416666667</v>
      </c>
      <c r="C7173" s="2">
        <v>46087</v>
      </c>
      <c r="D7173">
        <v>4</v>
      </c>
      <c r="E7173" t="s">
        <v>36</v>
      </c>
      <c r="F7173" t="s">
        <v>26</v>
      </c>
      <c r="G7173">
        <v>5.7</v>
      </c>
      <c r="H7173">
        <v>114.65</v>
      </c>
      <c r="I7173">
        <v>118.15</v>
      </c>
      <c r="J7173">
        <v>1</v>
      </c>
      <c r="K7173">
        <v>2.7</v>
      </c>
      <c r="L7173">
        <v>1</v>
      </c>
      <c r="M7173">
        <v>120</v>
      </c>
      <c r="N7173" t="s">
        <v>41</v>
      </c>
      <c r="O7173">
        <v>1.331</v>
      </c>
      <c r="P7173" t="s">
        <v>28</v>
      </c>
      <c r="Q7173" t="s">
        <v>29</v>
      </c>
      <c r="R7173">
        <v>4.53</v>
      </c>
      <c r="S7173">
        <v>8</v>
      </c>
      <c r="T7173">
        <v>3.5</v>
      </c>
      <c r="U7173">
        <v>-1.7</v>
      </c>
      <c r="V7173" t="s">
        <v>159</v>
      </c>
      <c r="W7173" t="s">
        <v>31</v>
      </c>
      <c r="X7173">
        <v>1</v>
      </c>
      <c r="Y7173" t="str">
        <f>IF(tblRides[[#This Row],[supply_demand_ratio]]&lt;0.8,"Below 0.8",IF(tblRides[[#This Row],[supply_demand_ratio]]&lt;1,"Between 0.8-1.0",IF(tblRides[[#This Row],[supply_demand_ratio]]&lt;=1.2,"Between 1.0-1.2","Above 1.2")))</f>
        <v>Above 1.2</v>
      </c>
    </row>
    <row r="7174" spans="1:25" x14ac:dyDescent="0.3">
      <c r="A7174" t="s">
        <v>7229</v>
      </c>
      <c r="B7174" s="1">
        <v>46087.1875</v>
      </c>
      <c r="C7174" s="2">
        <v>46087</v>
      </c>
      <c r="D7174">
        <v>4</v>
      </c>
      <c r="E7174" t="s">
        <v>25</v>
      </c>
      <c r="F7174" t="s">
        <v>26</v>
      </c>
      <c r="G7174">
        <v>12.4</v>
      </c>
      <c r="H7174">
        <v>243.55</v>
      </c>
      <c r="I7174">
        <v>227.43</v>
      </c>
      <c r="J7174">
        <v>1</v>
      </c>
      <c r="K7174">
        <v>5.8</v>
      </c>
      <c r="L7174">
        <v>8.1999999999999993</v>
      </c>
      <c r="M7174">
        <v>130</v>
      </c>
      <c r="N7174" t="s">
        <v>41</v>
      </c>
      <c r="O7174">
        <v>1.3260000000000001</v>
      </c>
      <c r="P7174" t="s">
        <v>28</v>
      </c>
      <c r="Q7174" t="s">
        <v>29</v>
      </c>
      <c r="R7174">
        <v>4.42</v>
      </c>
      <c r="S7174">
        <v>1</v>
      </c>
      <c r="T7174">
        <v>-16.12</v>
      </c>
      <c r="U7174">
        <v>2.4</v>
      </c>
      <c r="V7174" t="s">
        <v>159</v>
      </c>
      <c r="W7174" t="s">
        <v>45</v>
      </c>
      <c r="X7174">
        <v>1</v>
      </c>
      <c r="Y7174" t="str">
        <f>IF(tblRides[[#This Row],[supply_demand_ratio]]&lt;0.8,"Below 0.8",IF(tblRides[[#This Row],[supply_demand_ratio]]&lt;1,"Between 0.8-1.0",IF(tblRides[[#This Row],[supply_demand_ratio]]&lt;=1.2,"Between 1.0-1.2","Above 1.2")))</f>
        <v>Above 1.2</v>
      </c>
    </row>
    <row r="7175" spans="1:25" x14ac:dyDescent="0.3">
      <c r="A7175" t="s">
        <v>7230</v>
      </c>
      <c r="B7175" s="1">
        <v>46087.190972222219</v>
      </c>
      <c r="C7175" s="2">
        <v>46087</v>
      </c>
      <c r="D7175">
        <v>4</v>
      </c>
      <c r="E7175" t="s">
        <v>33</v>
      </c>
      <c r="F7175" t="s">
        <v>34</v>
      </c>
      <c r="G7175">
        <v>10.5</v>
      </c>
      <c r="H7175">
        <v>208.98</v>
      </c>
      <c r="I7175">
        <v>202.16</v>
      </c>
      <c r="J7175">
        <v>1</v>
      </c>
      <c r="K7175">
        <v>2</v>
      </c>
      <c r="L7175">
        <v>2.9</v>
      </c>
      <c r="M7175">
        <v>102</v>
      </c>
      <c r="N7175" t="s">
        <v>41</v>
      </c>
      <c r="O7175">
        <v>1.3520000000000001</v>
      </c>
      <c r="P7175" t="s">
        <v>28</v>
      </c>
      <c r="Q7175" t="s">
        <v>29</v>
      </c>
      <c r="R7175">
        <v>4.57</v>
      </c>
      <c r="S7175">
        <v>0</v>
      </c>
      <c r="T7175">
        <v>-6.82</v>
      </c>
      <c r="U7175">
        <v>0.9</v>
      </c>
      <c r="V7175" t="s">
        <v>159</v>
      </c>
      <c r="W7175" t="s">
        <v>31</v>
      </c>
      <c r="X7175">
        <v>1</v>
      </c>
      <c r="Y7175" t="str">
        <f>IF(tblRides[[#This Row],[supply_demand_ratio]]&lt;0.8,"Below 0.8",IF(tblRides[[#This Row],[supply_demand_ratio]]&lt;1,"Between 0.8-1.0",IF(tblRides[[#This Row],[supply_demand_ratio]]&lt;=1.2,"Between 1.0-1.2","Above 1.2")))</f>
        <v>Above 1.2</v>
      </c>
    </row>
    <row r="7176" spans="1:25" x14ac:dyDescent="0.3">
      <c r="A7176" t="s">
        <v>7231</v>
      </c>
      <c r="B7176" s="1">
        <v>46087.193055555559</v>
      </c>
      <c r="C7176" s="2">
        <v>46087</v>
      </c>
      <c r="D7176">
        <v>4</v>
      </c>
      <c r="E7176" t="s">
        <v>62</v>
      </c>
      <c r="F7176" t="s">
        <v>34</v>
      </c>
      <c r="G7176">
        <v>3.3</v>
      </c>
      <c r="H7176">
        <v>87.53</v>
      </c>
      <c r="I7176">
        <v>89.84</v>
      </c>
      <c r="J7176">
        <v>1</v>
      </c>
      <c r="K7176">
        <v>2</v>
      </c>
      <c r="L7176">
        <v>2.2000000000000002</v>
      </c>
      <c r="M7176">
        <v>61</v>
      </c>
      <c r="N7176" t="s">
        <v>41</v>
      </c>
      <c r="O7176">
        <v>2.2000000000000002</v>
      </c>
      <c r="P7176" t="s">
        <v>28</v>
      </c>
      <c r="Q7176" t="s">
        <v>29</v>
      </c>
      <c r="R7176">
        <v>4.59</v>
      </c>
      <c r="S7176">
        <v>0</v>
      </c>
      <c r="T7176">
        <v>2.31</v>
      </c>
      <c r="U7176">
        <v>0.2</v>
      </c>
      <c r="V7176" t="s">
        <v>159</v>
      </c>
      <c r="W7176" t="s">
        <v>31</v>
      </c>
      <c r="X7176">
        <v>1</v>
      </c>
      <c r="Y7176" t="str">
        <f>IF(tblRides[[#This Row],[supply_demand_ratio]]&lt;0.8,"Below 0.8",IF(tblRides[[#This Row],[supply_demand_ratio]]&lt;1,"Between 0.8-1.0",IF(tblRides[[#This Row],[supply_demand_ratio]]&lt;=1.2,"Between 1.0-1.2","Above 1.2")))</f>
        <v>Above 1.2</v>
      </c>
    </row>
    <row r="7177" spans="1:25" x14ac:dyDescent="0.3">
      <c r="A7177" t="s">
        <v>7232</v>
      </c>
      <c r="B7177" s="1">
        <v>46087.211805555555</v>
      </c>
      <c r="C7177" s="2">
        <v>46087</v>
      </c>
      <c r="D7177">
        <v>5</v>
      </c>
      <c r="E7177" t="s">
        <v>43</v>
      </c>
      <c r="F7177" t="s">
        <v>34</v>
      </c>
      <c r="G7177">
        <v>4</v>
      </c>
      <c r="H7177">
        <v>104.64</v>
      </c>
      <c r="I7177">
        <v>99.69</v>
      </c>
      <c r="J7177">
        <v>1</v>
      </c>
      <c r="K7177">
        <v>2.2000000000000002</v>
      </c>
      <c r="L7177">
        <v>3.8</v>
      </c>
      <c r="M7177">
        <v>73</v>
      </c>
      <c r="N7177" t="s">
        <v>41</v>
      </c>
      <c r="O7177">
        <v>2.2000000000000002</v>
      </c>
      <c r="P7177" t="s">
        <v>28</v>
      </c>
      <c r="Q7177" t="s">
        <v>29</v>
      </c>
      <c r="R7177">
        <v>4.5</v>
      </c>
      <c r="S7177">
        <v>0</v>
      </c>
      <c r="T7177">
        <v>-4.95</v>
      </c>
      <c r="U7177">
        <v>1.6</v>
      </c>
      <c r="V7177" t="s">
        <v>159</v>
      </c>
      <c r="W7177" t="s">
        <v>31</v>
      </c>
      <c r="X7177">
        <v>1</v>
      </c>
      <c r="Y7177" t="str">
        <f>IF(tblRides[[#This Row],[supply_demand_ratio]]&lt;0.8,"Below 0.8",IF(tblRides[[#This Row],[supply_demand_ratio]]&lt;1,"Between 0.8-1.0",IF(tblRides[[#This Row],[supply_demand_ratio]]&lt;=1.2,"Between 1.0-1.2","Above 1.2")))</f>
        <v>Above 1.2</v>
      </c>
    </row>
    <row r="7178" spans="1:25" x14ac:dyDescent="0.3">
      <c r="A7178" t="s">
        <v>7233</v>
      </c>
      <c r="B7178" s="1">
        <v>46087.213194444441</v>
      </c>
      <c r="C7178" s="2">
        <v>46087</v>
      </c>
      <c r="D7178">
        <v>5</v>
      </c>
      <c r="E7178" t="s">
        <v>43</v>
      </c>
      <c r="F7178" t="s">
        <v>26</v>
      </c>
      <c r="G7178">
        <v>5.5</v>
      </c>
      <c r="H7178">
        <v>109.02</v>
      </c>
      <c r="I7178">
        <v>109.06</v>
      </c>
      <c r="J7178">
        <v>1</v>
      </c>
      <c r="K7178">
        <v>7.2</v>
      </c>
      <c r="L7178">
        <v>8.6</v>
      </c>
      <c r="M7178">
        <v>65</v>
      </c>
      <c r="N7178" t="s">
        <v>41</v>
      </c>
      <c r="O7178">
        <v>2.2000000000000002</v>
      </c>
      <c r="P7178" t="s">
        <v>28</v>
      </c>
      <c r="Q7178" t="s">
        <v>29</v>
      </c>
      <c r="R7178">
        <v>4.7300000000000004</v>
      </c>
      <c r="S7178">
        <v>5</v>
      </c>
      <c r="T7178">
        <v>0.04</v>
      </c>
      <c r="U7178">
        <v>1.4</v>
      </c>
      <c r="V7178" t="s">
        <v>159</v>
      </c>
      <c r="W7178" t="s">
        <v>45</v>
      </c>
      <c r="X7178">
        <v>1</v>
      </c>
      <c r="Y7178" t="str">
        <f>IF(tblRides[[#This Row],[supply_demand_ratio]]&lt;0.8,"Below 0.8",IF(tblRides[[#This Row],[supply_demand_ratio]]&lt;1,"Between 0.8-1.0",IF(tblRides[[#This Row],[supply_demand_ratio]]&lt;=1.2,"Between 1.0-1.2","Above 1.2")))</f>
        <v>Above 1.2</v>
      </c>
    </row>
    <row r="7179" spans="1:25" x14ac:dyDescent="0.3">
      <c r="A7179" t="s">
        <v>7234</v>
      </c>
      <c r="B7179" s="1">
        <v>46087.21875</v>
      </c>
      <c r="C7179" s="2">
        <v>46087</v>
      </c>
      <c r="D7179">
        <v>5</v>
      </c>
      <c r="E7179" t="s">
        <v>62</v>
      </c>
      <c r="F7179" t="s">
        <v>34</v>
      </c>
      <c r="G7179">
        <v>13.4</v>
      </c>
      <c r="H7179">
        <v>238.8</v>
      </c>
      <c r="I7179">
        <v>251.39</v>
      </c>
      <c r="J7179">
        <v>1</v>
      </c>
      <c r="K7179">
        <v>2</v>
      </c>
      <c r="L7179">
        <v>2.4</v>
      </c>
      <c r="M7179">
        <v>69</v>
      </c>
      <c r="N7179" t="s">
        <v>41</v>
      </c>
      <c r="O7179">
        <v>2.2000000000000002</v>
      </c>
      <c r="P7179" t="s">
        <v>28</v>
      </c>
      <c r="Q7179" t="s">
        <v>29</v>
      </c>
      <c r="R7179">
        <v>5</v>
      </c>
      <c r="S7179">
        <v>0</v>
      </c>
      <c r="T7179">
        <v>12.59</v>
      </c>
      <c r="U7179">
        <v>0.4</v>
      </c>
      <c r="V7179" t="s">
        <v>159</v>
      </c>
      <c r="W7179" t="s">
        <v>31</v>
      </c>
      <c r="X7179">
        <v>1</v>
      </c>
      <c r="Y7179" t="str">
        <f>IF(tblRides[[#This Row],[supply_demand_ratio]]&lt;0.8,"Below 0.8",IF(tblRides[[#This Row],[supply_demand_ratio]]&lt;1,"Between 0.8-1.0",IF(tblRides[[#This Row],[supply_demand_ratio]]&lt;=1.2,"Between 1.0-1.2","Above 1.2")))</f>
        <v>Above 1.2</v>
      </c>
    </row>
    <row r="7180" spans="1:25" x14ac:dyDescent="0.3">
      <c r="A7180" t="s">
        <v>7235</v>
      </c>
      <c r="B7180" s="1">
        <v>46087.222222222219</v>
      </c>
      <c r="C7180" s="2">
        <v>46087</v>
      </c>
      <c r="D7180">
        <v>5</v>
      </c>
      <c r="E7180" t="s">
        <v>43</v>
      </c>
      <c r="F7180" t="s">
        <v>34</v>
      </c>
      <c r="G7180">
        <v>10.5</v>
      </c>
      <c r="H7180">
        <v>185.91</v>
      </c>
      <c r="J7180">
        <v>1</v>
      </c>
      <c r="K7180">
        <v>4.0999999999999996</v>
      </c>
      <c r="L7180">
        <v>1</v>
      </c>
      <c r="M7180">
        <v>60</v>
      </c>
      <c r="N7180" t="s">
        <v>41</v>
      </c>
      <c r="O7180">
        <v>1.5469999999999999</v>
      </c>
      <c r="P7180" t="s">
        <v>37</v>
      </c>
      <c r="Q7180" t="s">
        <v>280</v>
      </c>
      <c r="R7180">
        <v>4.71</v>
      </c>
      <c r="S7180">
        <v>0</v>
      </c>
      <c r="U7180">
        <v>-3.1</v>
      </c>
      <c r="V7180" t="s">
        <v>159</v>
      </c>
      <c r="W7180" t="s">
        <v>31</v>
      </c>
      <c r="X7180">
        <v>0</v>
      </c>
      <c r="Y7180" t="str">
        <f>IF(tblRides[[#This Row],[supply_demand_ratio]]&lt;0.8,"Below 0.8",IF(tblRides[[#This Row],[supply_demand_ratio]]&lt;1,"Between 0.8-1.0",IF(tblRides[[#This Row],[supply_demand_ratio]]&lt;=1.2,"Between 1.0-1.2","Above 1.2")))</f>
        <v>Above 1.2</v>
      </c>
    </row>
    <row r="7181" spans="1:25" x14ac:dyDescent="0.3">
      <c r="A7181" t="s">
        <v>7236</v>
      </c>
      <c r="B7181" s="1">
        <v>46087.236805555556</v>
      </c>
      <c r="C7181" s="2">
        <v>46087</v>
      </c>
      <c r="D7181">
        <v>5</v>
      </c>
      <c r="E7181" t="s">
        <v>43</v>
      </c>
      <c r="F7181" t="s">
        <v>26</v>
      </c>
      <c r="G7181">
        <v>14.4</v>
      </c>
      <c r="H7181">
        <v>260.86</v>
      </c>
      <c r="I7181">
        <v>264.14</v>
      </c>
      <c r="J7181">
        <v>1</v>
      </c>
      <c r="K7181">
        <v>6.7</v>
      </c>
      <c r="L7181">
        <v>5.2</v>
      </c>
      <c r="M7181">
        <v>71</v>
      </c>
      <c r="N7181" t="s">
        <v>41</v>
      </c>
      <c r="O7181">
        <v>2.2000000000000002</v>
      </c>
      <c r="P7181" t="s">
        <v>28</v>
      </c>
      <c r="Q7181" t="s">
        <v>29</v>
      </c>
      <c r="R7181">
        <v>4.59</v>
      </c>
      <c r="S7181">
        <v>47</v>
      </c>
      <c r="T7181">
        <v>3.28</v>
      </c>
      <c r="U7181">
        <v>-1.5</v>
      </c>
      <c r="V7181" t="s">
        <v>159</v>
      </c>
      <c r="W7181" t="s">
        <v>45</v>
      </c>
      <c r="X7181">
        <v>1</v>
      </c>
      <c r="Y7181" t="str">
        <f>IF(tblRides[[#This Row],[supply_demand_ratio]]&lt;0.8,"Below 0.8",IF(tblRides[[#This Row],[supply_demand_ratio]]&lt;1,"Between 0.8-1.0",IF(tblRides[[#This Row],[supply_demand_ratio]]&lt;=1.2,"Between 1.0-1.2","Above 1.2")))</f>
        <v>Above 1.2</v>
      </c>
    </row>
    <row r="7182" spans="1:25" x14ac:dyDescent="0.3">
      <c r="A7182" t="s">
        <v>7237</v>
      </c>
      <c r="B7182" s="1">
        <v>46087.24722222222</v>
      </c>
      <c r="C7182" s="2">
        <v>46087</v>
      </c>
      <c r="D7182">
        <v>5</v>
      </c>
      <c r="E7182" t="s">
        <v>43</v>
      </c>
      <c r="F7182" t="s">
        <v>26</v>
      </c>
      <c r="G7182">
        <v>11.8</v>
      </c>
      <c r="H7182">
        <v>204.74</v>
      </c>
      <c r="I7182">
        <v>214.8</v>
      </c>
      <c r="J7182">
        <v>1.1000000000000001</v>
      </c>
      <c r="K7182">
        <v>2.1</v>
      </c>
      <c r="L7182">
        <v>2.5</v>
      </c>
      <c r="M7182">
        <v>70</v>
      </c>
      <c r="N7182" t="s">
        <v>41</v>
      </c>
      <c r="O7182">
        <v>2.2000000000000002</v>
      </c>
      <c r="P7182" t="s">
        <v>28</v>
      </c>
      <c r="Q7182" t="s">
        <v>29</v>
      </c>
      <c r="R7182">
        <v>4.7300000000000004</v>
      </c>
      <c r="S7182">
        <v>13</v>
      </c>
      <c r="T7182">
        <v>10.06</v>
      </c>
      <c r="U7182">
        <v>0.4</v>
      </c>
      <c r="V7182" t="s">
        <v>159</v>
      </c>
      <c r="W7182" t="s">
        <v>31</v>
      </c>
      <c r="X7182">
        <v>1</v>
      </c>
      <c r="Y7182" t="str">
        <f>IF(tblRides[[#This Row],[supply_demand_ratio]]&lt;0.8,"Below 0.8",IF(tblRides[[#This Row],[supply_demand_ratio]]&lt;1,"Between 0.8-1.0",IF(tblRides[[#This Row],[supply_demand_ratio]]&lt;=1.2,"Between 1.0-1.2","Above 1.2")))</f>
        <v>Above 1.2</v>
      </c>
    </row>
    <row r="7183" spans="1:25" x14ac:dyDescent="0.3">
      <c r="A7183" t="s">
        <v>7238</v>
      </c>
      <c r="B7183" s="1">
        <v>46087.270833333336</v>
      </c>
      <c r="C7183" s="2">
        <v>46087</v>
      </c>
      <c r="D7183">
        <v>6</v>
      </c>
      <c r="E7183" t="s">
        <v>36</v>
      </c>
      <c r="F7183" t="s">
        <v>26</v>
      </c>
      <c r="G7183">
        <v>5.7</v>
      </c>
      <c r="H7183">
        <v>118.39</v>
      </c>
      <c r="I7183">
        <v>119.88</v>
      </c>
      <c r="J7183">
        <v>1</v>
      </c>
      <c r="K7183">
        <v>2</v>
      </c>
      <c r="L7183">
        <v>3.5</v>
      </c>
      <c r="M7183">
        <v>117</v>
      </c>
      <c r="N7183" t="s">
        <v>27</v>
      </c>
      <c r="O7183">
        <v>1.0820000000000001</v>
      </c>
      <c r="P7183" t="s">
        <v>28</v>
      </c>
      <c r="Q7183" t="s">
        <v>29</v>
      </c>
      <c r="R7183">
        <v>4.91</v>
      </c>
      <c r="S7183">
        <v>3</v>
      </c>
      <c r="T7183">
        <v>1.49</v>
      </c>
      <c r="U7183">
        <v>1.5</v>
      </c>
      <c r="V7183" t="s">
        <v>159</v>
      </c>
      <c r="W7183" t="s">
        <v>31</v>
      </c>
      <c r="X7183">
        <v>1</v>
      </c>
      <c r="Y7183" t="str">
        <f>IF(tblRides[[#This Row],[supply_demand_ratio]]&lt;0.8,"Below 0.8",IF(tblRides[[#This Row],[supply_demand_ratio]]&lt;1,"Between 0.8-1.0",IF(tblRides[[#This Row],[supply_demand_ratio]]&lt;=1.2,"Between 1.0-1.2","Above 1.2")))</f>
        <v>Between 1.0-1.2</v>
      </c>
    </row>
    <row r="7184" spans="1:25" x14ac:dyDescent="0.3">
      <c r="A7184" t="s">
        <v>7239</v>
      </c>
      <c r="B7184" s="1">
        <v>46087.270833333336</v>
      </c>
      <c r="C7184" s="2">
        <v>46087</v>
      </c>
      <c r="D7184">
        <v>6</v>
      </c>
      <c r="E7184" t="s">
        <v>62</v>
      </c>
      <c r="F7184" t="s">
        <v>26</v>
      </c>
      <c r="G7184">
        <v>19.2</v>
      </c>
      <c r="H7184">
        <v>284.32</v>
      </c>
      <c r="J7184">
        <v>1</v>
      </c>
      <c r="K7184">
        <v>9</v>
      </c>
      <c r="L7184">
        <v>10.5</v>
      </c>
      <c r="M7184">
        <v>57</v>
      </c>
      <c r="N7184" t="s">
        <v>41</v>
      </c>
      <c r="O7184">
        <v>1.373</v>
      </c>
      <c r="P7184" t="s">
        <v>37</v>
      </c>
      <c r="Q7184" t="s">
        <v>103</v>
      </c>
      <c r="R7184">
        <v>4.29</v>
      </c>
      <c r="S7184">
        <v>14</v>
      </c>
      <c r="U7184">
        <v>1.5</v>
      </c>
      <c r="V7184" t="s">
        <v>159</v>
      </c>
      <c r="W7184" t="s">
        <v>45</v>
      </c>
      <c r="X7184">
        <v>0</v>
      </c>
      <c r="Y7184" t="str">
        <f>IF(tblRides[[#This Row],[supply_demand_ratio]]&lt;0.8,"Below 0.8",IF(tblRides[[#This Row],[supply_demand_ratio]]&lt;1,"Between 0.8-1.0",IF(tblRides[[#This Row],[supply_demand_ratio]]&lt;=1.2,"Between 1.0-1.2","Above 1.2")))</f>
        <v>Above 1.2</v>
      </c>
    </row>
    <row r="7185" spans="1:25" x14ac:dyDescent="0.3">
      <c r="A7185" t="s">
        <v>7240</v>
      </c>
      <c r="B7185" s="1">
        <v>46087.28125</v>
      </c>
      <c r="C7185" s="2">
        <v>46087</v>
      </c>
      <c r="D7185">
        <v>6</v>
      </c>
      <c r="E7185" t="s">
        <v>33</v>
      </c>
      <c r="F7185" t="s">
        <v>34</v>
      </c>
      <c r="G7185">
        <v>1.9</v>
      </c>
      <c r="H7185">
        <v>74.69</v>
      </c>
      <c r="I7185">
        <v>70.599999999999994</v>
      </c>
      <c r="J7185">
        <v>1.1000000000000001</v>
      </c>
      <c r="K7185">
        <v>4.7</v>
      </c>
      <c r="L7185">
        <v>2.5</v>
      </c>
      <c r="M7185">
        <v>86</v>
      </c>
      <c r="N7185" t="s">
        <v>41</v>
      </c>
      <c r="O7185">
        <v>1.113</v>
      </c>
      <c r="P7185" t="s">
        <v>28</v>
      </c>
      <c r="Q7185" t="s">
        <v>29</v>
      </c>
      <c r="R7185">
        <v>4.6399999999999997</v>
      </c>
      <c r="S7185">
        <v>0</v>
      </c>
      <c r="T7185">
        <v>-4.09</v>
      </c>
      <c r="U7185">
        <v>-2.2000000000000002</v>
      </c>
      <c r="V7185" t="s">
        <v>159</v>
      </c>
      <c r="W7185" t="s">
        <v>31</v>
      </c>
      <c r="X7185">
        <v>1</v>
      </c>
      <c r="Y7185" t="str">
        <f>IF(tblRides[[#This Row],[supply_demand_ratio]]&lt;0.8,"Below 0.8",IF(tblRides[[#This Row],[supply_demand_ratio]]&lt;1,"Between 0.8-1.0",IF(tblRides[[#This Row],[supply_demand_ratio]]&lt;=1.2,"Between 1.0-1.2","Above 1.2")))</f>
        <v>Between 1.0-1.2</v>
      </c>
    </row>
    <row r="7186" spans="1:25" x14ac:dyDescent="0.3">
      <c r="A7186" t="s">
        <v>7241</v>
      </c>
      <c r="B7186" s="1">
        <v>46087.28402777778</v>
      </c>
      <c r="C7186" s="2">
        <v>46087</v>
      </c>
      <c r="D7186">
        <v>6</v>
      </c>
      <c r="E7186" t="s">
        <v>33</v>
      </c>
      <c r="F7186" t="s">
        <v>26</v>
      </c>
      <c r="G7186">
        <v>5</v>
      </c>
      <c r="H7186">
        <v>125.58</v>
      </c>
      <c r="I7186">
        <v>125.65</v>
      </c>
      <c r="J7186">
        <v>1</v>
      </c>
      <c r="K7186">
        <v>3</v>
      </c>
      <c r="L7186">
        <v>2.9</v>
      </c>
      <c r="M7186">
        <v>101</v>
      </c>
      <c r="N7186" t="s">
        <v>41</v>
      </c>
      <c r="O7186">
        <v>1.4359999999999999</v>
      </c>
      <c r="P7186" t="s">
        <v>28</v>
      </c>
      <c r="Q7186" t="s">
        <v>29</v>
      </c>
      <c r="R7186">
        <v>4.7699999999999996</v>
      </c>
      <c r="S7186">
        <v>11</v>
      </c>
      <c r="T7186">
        <v>7.0000000000000007E-2</v>
      </c>
      <c r="U7186">
        <v>-0.1</v>
      </c>
      <c r="V7186" t="s">
        <v>159</v>
      </c>
      <c r="W7186" t="s">
        <v>31</v>
      </c>
      <c r="X7186">
        <v>1</v>
      </c>
      <c r="Y7186" t="str">
        <f>IF(tblRides[[#This Row],[supply_demand_ratio]]&lt;0.8,"Below 0.8",IF(tblRides[[#This Row],[supply_demand_ratio]]&lt;1,"Between 0.8-1.0",IF(tblRides[[#This Row],[supply_demand_ratio]]&lt;=1.2,"Between 1.0-1.2","Above 1.2")))</f>
        <v>Above 1.2</v>
      </c>
    </row>
    <row r="7187" spans="1:25" x14ac:dyDescent="0.3">
      <c r="A7187" t="s">
        <v>7242</v>
      </c>
      <c r="B7187" s="1">
        <v>46087.291666666664</v>
      </c>
      <c r="C7187" s="2">
        <v>46087</v>
      </c>
      <c r="D7187">
        <v>7</v>
      </c>
      <c r="E7187" t="s">
        <v>43</v>
      </c>
      <c r="F7187" t="s">
        <v>34</v>
      </c>
      <c r="G7187">
        <v>5.2</v>
      </c>
      <c r="H7187">
        <v>114.61</v>
      </c>
      <c r="I7187">
        <v>114.74</v>
      </c>
      <c r="J7187">
        <v>1.1000000000000001</v>
      </c>
      <c r="K7187">
        <v>4.4000000000000004</v>
      </c>
      <c r="L7187">
        <v>1</v>
      </c>
      <c r="M7187">
        <v>65</v>
      </c>
      <c r="N7187" t="s">
        <v>41</v>
      </c>
      <c r="O7187">
        <v>1.706</v>
      </c>
      <c r="P7187" t="s">
        <v>28</v>
      </c>
      <c r="Q7187" t="s">
        <v>29</v>
      </c>
      <c r="R7187">
        <v>4.79</v>
      </c>
      <c r="S7187">
        <v>0</v>
      </c>
      <c r="T7187">
        <v>0.13</v>
      </c>
      <c r="U7187">
        <v>-3.4</v>
      </c>
      <c r="V7187" t="s">
        <v>159</v>
      </c>
      <c r="W7187" t="s">
        <v>31</v>
      </c>
      <c r="X7187">
        <v>1</v>
      </c>
      <c r="Y7187" t="str">
        <f>IF(tblRides[[#This Row],[supply_demand_ratio]]&lt;0.8,"Below 0.8",IF(tblRides[[#This Row],[supply_demand_ratio]]&lt;1,"Between 0.8-1.0",IF(tblRides[[#This Row],[supply_demand_ratio]]&lt;=1.2,"Between 1.0-1.2","Above 1.2")))</f>
        <v>Above 1.2</v>
      </c>
    </row>
    <row r="7188" spans="1:25" x14ac:dyDescent="0.3">
      <c r="A7188" t="s">
        <v>7243</v>
      </c>
      <c r="B7188" s="1">
        <v>46087.292361111111</v>
      </c>
      <c r="C7188" s="2">
        <v>46087</v>
      </c>
      <c r="D7188">
        <v>7</v>
      </c>
      <c r="E7188" t="s">
        <v>25</v>
      </c>
      <c r="F7188" t="s">
        <v>26</v>
      </c>
      <c r="G7188">
        <v>11.5</v>
      </c>
      <c r="H7188">
        <v>262.52</v>
      </c>
      <c r="I7188">
        <v>276.77</v>
      </c>
      <c r="J7188">
        <v>1.1000000000000001</v>
      </c>
      <c r="K7188">
        <v>7</v>
      </c>
      <c r="L7188">
        <v>9</v>
      </c>
      <c r="M7188">
        <v>128</v>
      </c>
      <c r="N7188" t="s">
        <v>27</v>
      </c>
      <c r="O7188">
        <v>0.95</v>
      </c>
      <c r="P7188" t="s">
        <v>28</v>
      </c>
      <c r="Q7188" t="s">
        <v>29</v>
      </c>
      <c r="R7188">
        <v>4.63</v>
      </c>
      <c r="S7188">
        <v>69</v>
      </c>
      <c r="T7188">
        <v>14.25</v>
      </c>
      <c r="U7188">
        <v>2</v>
      </c>
      <c r="V7188" t="s">
        <v>159</v>
      </c>
      <c r="W7188" t="s">
        <v>45</v>
      </c>
      <c r="X7188">
        <v>1</v>
      </c>
      <c r="Y7188" t="str">
        <f>IF(tblRides[[#This Row],[supply_demand_ratio]]&lt;0.8,"Below 0.8",IF(tblRides[[#This Row],[supply_demand_ratio]]&lt;1,"Between 0.8-1.0",IF(tblRides[[#This Row],[supply_demand_ratio]]&lt;=1.2,"Between 1.0-1.2","Above 1.2")))</f>
        <v>Between 0.8-1.0</v>
      </c>
    </row>
    <row r="7189" spans="1:25" x14ac:dyDescent="0.3">
      <c r="A7189" t="s">
        <v>7244</v>
      </c>
      <c r="B7189" s="1">
        <v>46087.3</v>
      </c>
      <c r="C7189" s="2">
        <v>46087</v>
      </c>
      <c r="D7189">
        <v>7</v>
      </c>
      <c r="E7189" t="s">
        <v>25</v>
      </c>
      <c r="F7189" t="s">
        <v>26</v>
      </c>
      <c r="G7189">
        <v>4.0999999999999996</v>
      </c>
      <c r="H7189">
        <v>107.58</v>
      </c>
      <c r="I7189">
        <v>108.3</v>
      </c>
      <c r="J7189">
        <v>1</v>
      </c>
      <c r="K7189">
        <v>2.2000000000000002</v>
      </c>
      <c r="L7189">
        <v>5.8</v>
      </c>
      <c r="M7189">
        <v>104</v>
      </c>
      <c r="N7189" t="s">
        <v>27</v>
      </c>
      <c r="O7189">
        <v>0.86</v>
      </c>
      <c r="P7189" t="s">
        <v>28</v>
      </c>
      <c r="Q7189" t="s">
        <v>29</v>
      </c>
      <c r="R7189">
        <v>4.46</v>
      </c>
      <c r="S7189">
        <v>14</v>
      </c>
      <c r="T7189">
        <v>0.72</v>
      </c>
      <c r="U7189">
        <v>3.6</v>
      </c>
      <c r="V7189" t="s">
        <v>159</v>
      </c>
      <c r="W7189" t="s">
        <v>31</v>
      </c>
      <c r="X7189">
        <v>1</v>
      </c>
      <c r="Y7189" t="str">
        <f>IF(tblRides[[#This Row],[supply_demand_ratio]]&lt;0.8,"Below 0.8",IF(tblRides[[#This Row],[supply_demand_ratio]]&lt;1,"Between 0.8-1.0",IF(tblRides[[#This Row],[supply_demand_ratio]]&lt;=1.2,"Between 1.0-1.2","Above 1.2")))</f>
        <v>Between 0.8-1.0</v>
      </c>
    </row>
    <row r="7190" spans="1:25" x14ac:dyDescent="0.3">
      <c r="A7190" t="s">
        <v>7245</v>
      </c>
      <c r="B7190" s="1">
        <v>46087.304861111108</v>
      </c>
      <c r="C7190" s="2">
        <v>46087</v>
      </c>
      <c r="D7190">
        <v>7</v>
      </c>
      <c r="E7190" t="s">
        <v>25</v>
      </c>
      <c r="F7190" t="s">
        <v>34</v>
      </c>
      <c r="G7190">
        <v>16.899999999999999</v>
      </c>
      <c r="H7190">
        <v>360.64</v>
      </c>
      <c r="J7190">
        <v>1.1000000000000001</v>
      </c>
      <c r="K7190">
        <v>4.2</v>
      </c>
      <c r="L7190">
        <v>9</v>
      </c>
      <c r="M7190">
        <v>143</v>
      </c>
      <c r="N7190" t="s">
        <v>27</v>
      </c>
      <c r="O7190">
        <v>1.0149999999999999</v>
      </c>
      <c r="P7190" t="s">
        <v>37</v>
      </c>
      <c r="Q7190" t="s">
        <v>103</v>
      </c>
      <c r="R7190">
        <v>4.76</v>
      </c>
      <c r="S7190">
        <v>0</v>
      </c>
      <c r="U7190">
        <v>4.8</v>
      </c>
      <c r="V7190" t="s">
        <v>159</v>
      </c>
      <c r="W7190" t="s">
        <v>31</v>
      </c>
      <c r="X7190">
        <v>0</v>
      </c>
      <c r="Y7190" t="str">
        <f>IF(tblRides[[#This Row],[supply_demand_ratio]]&lt;0.8,"Below 0.8",IF(tblRides[[#This Row],[supply_demand_ratio]]&lt;1,"Between 0.8-1.0",IF(tblRides[[#This Row],[supply_demand_ratio]]&lt;=1.2,"Between 1.0-1.2","Above 1.2")))</f>
        <v>Between 1.0-1.2</v>
      </c>
    </row>
    <row r="7191" spans="1:25" x14ac:dyDescent="0.3">
      <c r="A7191" t="s">
        <v>7246</v>
      </c>
      <c r="B7191" s="1">
        <v>46087.309027777781</v>
      </c>
      <c r="C7191" s="2">
        <v>46087</v>
      </c>
      <c r="D7191">
        <v>7</v>
      </c>
      <c r="E7191" t="s">
        <v>25</v>
      </c>
      <c r="F7191" t="s">
        <v>26</v>
      </c>
      <c r="G7191">
        <v>8.5</v>
      </c>
      <c r="H7191">
        <v>200.12</v>
      </c>
      <c r="I7191">
        <v>203.61</v>
      </c>
      <c r="J7191">
        <v>1.1000000000000001</v>
      </c>
      <c r="K7191">
        <v>7.6</v>
      </c>
      <c r="L7191">
        <v>5.0999999999999996</v>
      </c>
      <c r="M7191">
        <v>123</v>
      </c>
      <c r="N7191" t="s">
        <v>27</v>
      </c>
      <c r="O7191">
        <v>0.86799999999999999</v>
      </c>
      <c r="P7191" t="s">
        <v>28</v>
      </c>
      <c r="Q7191" t="s">
        <v>29</v>
      </c>
      <c r="R7191">
        <v>4.57</v>
      </c>
      <c r="S7191">
        <v>9</v>
      </c>
      <c r="T7191">
        <v>3.49</v>
      </c>
      <c r="U7191">
        <v>-2.5</v>
      </c>
      <c r="V7191" t="s">
        <v>159</v>
      </c>
      <c r="W7191" t="s">
        <v>45</v>
      </c>
      <c r="X7191">
        <v>1</v>
      </c>
      <c r="Y7191" t="str">
        <f>IF(tblRides[[#This Row],[supply_demand_ratio]]&lt;0.8,"Below 0.8",IF(tblRides[[#This Row],[supply_demand_ratio]]&lt;1,"Between 0.8-1.0",IF(tblRides[[#This Row],[supply_demand_ratio]]&lt;=1.2,"Between 1.0-1.2","Above 1.2")))</f>
        <v>Between 0.8-1.0</v>
      </c>
    </row>
    <row r="7192" spans="1:25" x14ac:dyDescent="0.3">
      <c r="A7192" t="s">
        <v>7247</v>
      </c>
      <c r="B7192" s="1">
        <v>46087.317361111112</v>
      </c>
      <c r="C7192" s="2">
        <v>46087</v>
      </c>
      <c r="D7192">
        <v>7</v>
      </c>
      <c r="E7192" t="s">
        <v>33</v>
      </c>
      <c r="F7192" t="s">
        <v>26</v>
      </c>
      <c r="G7192">
        <v>4.5999999999999996</v>
      </c>
      <c r="H7192">
        <v>118.05</v>
      </c>
      <c r="I7192">
        <v>118.34</v>
      </c>
      <c r="J7192">
        <v>1.1000000000000001</v>
      </c>
      <c r="K7192">
        <v>9</v>
      </c>
      <c r="L7192">
        <v>6.6</v>
      </c>
      <c r="M7192">
        <v>68</v>
      </c>
      <c r="N7192" t="s">
        <v>27</v>
      </c>
      <c r="O7192">
        <v>0.79</v>
      </c>
      <c r="P7192" t="s">
        <v>28</v>
      </c>
      <c r="Q7192" t="s">
        <v>29</v>
      </c>
      <c r="R7192">
        <v>4.1900000000000004</v>
      </c>
      <c r="S7192">
        <v>6</v>
      </c>
      <c r="T7192">
        <v>0.28999999999999998</v>
      </c>
      <c r="U7192">
        <v>-2.4</v>
      </c>
      <c r="V7192" t="s">
        <v>159</v>
      </c>
      <c r="W7192" t="s">
        <v>45</v>
      </c>
      <c r="X7192">
        <v>1</v>
      </c>
      <c r="Y7192" t="str">
        <f>IF(tblRides[[#This Row],[supply_demand_ratio]]&lt;0.8,"Below 0.8",IF(tblRides[[#This Row],[supply_demand_ratio]]&lt;1,"Between 0.8-1.0",IF(tblRides[[#This Row],[supply_demand_ratio]]&lt;=1.2,"Between 1.0-1.2","Above 1.2")))</f>
        <v>Below 0.8</v>
      </c>
    </row>
    <row r="7193" spans="1:25" x14ac:dyDescent="0.3">
      <c r="A7193" t="s">
        <v>7248</v>
      </c>
      <c r="B7193" s="1">
        <v>46087.342361111114</v>
      </c>
      <c r="C7193" s="2">
        <v>46087</v>
      </c>
      <c r="D7193">
        <v>8</v>
      </c>
      <c r="E7193" t="s">
        <v>25</v>
      </c>
      <c r="F7193" t="s">
        <v>34</v>
      </c>
      <c r="G7193">
        <v>2.5</v>
      </c>
      <c r="H7193">
        <v>86.71</v>
      </c>
      <c r="J7193">
        <v>1.1000000000000001</v>
      </c>
      <c r="K7193">
        <v>9.1999999999999993</v>
      </c>
      <c r="L7193">
        <v>13.2</v>
      </c>
      <c r="M7193">
        <v>118</v>
      </c>
      <c r="N7193" t="s">
        <v>27</v>
      </c>
      <c r="O7193">
        <v>0.89400000000000002</v>
      </c>
      <c r="P7193" t="s">
        <v>37</v>
      </c>
      <c r="Q7193" t="s">
        <v>38</v>
      </c>
      <c r="R7193">
        <v>4.74</v>
      </c>
      <c r="S7193">
        <v>0</v>
      </c>
      <c r="U7193">
        <v>4</v>
      </c>
      <c r="V7193" t="s">
        <v>159</v>
      </c>
      <c r="W7193" t="s">
        <v>45</v>
      </c>
      <c r="X7193">
        <v>0</v>
      </c>
      <c r="Y7193" t="str">
        <f>IF(tblRides[[#This Row],[supply_demand_ratio]]&lt;0.8,"Below 0.8",IF(tblRides[[#This Row],[supply_demand_ratio]]&lt;1,"Between 0.8-1.0",IF(tblRides[[#This Row],[supply_demand_ratio]]&lt;=1.2,"Between 1.0-1.2","Above 1.2")))</f>
        <v>Between 0.8-1.0</v>
      </c>
    </row>
    <row r="7194" spans="1:25" x14ac:dyDescent="0.3">
      <c r="A7194" t="s">
        <v>7249</v>
      </c>
      <c r="B7194" s="1">
        <v>46087.343055555553</v>
      </c>
      <c r="C7194" s="2">
        <v>46087</v>
      </c>
      <c r="D7194">
        <v>8</v>
      </c>
      <c r="E7194" t="s">
        <v>25</v>
      </c>
      <c r="F7194" t="s">
        <v>34</v>
      </c>
      <c r="G7194">
        <v>0.7</v>
      </c>
      <c r="H7194">
        <v>55.89</v>
      </c>
      <c r="I7194">
        <v>53.64</v>
      </c>
      <c r="J7194">
        <v>1.1000000000000001</v>
      </c>
      <c r="K7194">
        <v>6.6</v>
      </c>
      <c r="L7194">
        <v>11.1</v>
      </c>
      <c r="M7194">
        <v>110</v>
      </c>
      <c r="N7194" t="s">
        <v>27</v>
      </c>
      <c r="O7194">
        <v>0.82599999999999996</v>
      </c>
      <c r="P7194" t="s">
        <v>28</v>
      </c>
      <c r="Q7194" t="s">
        <v>29</v>
      </c>
      <c r="R7194">
        <v>4.7699999999999996</v>
      </c>
      <c r="S7194">
        <v>0</v>
      </c>
      <c r="T7194">
        <v>-2.25</v>
      </c>
      <c r="U7194">
        <v>4.5</v>
      </c>
      <c r="V7194" t="s">
        <v>159</v>
      </c>
      <c r="W7194" t="s">
        <v>45</v>
      </c>
      <c r="X7194">
        <v>1</v>
      </c>
      <c r="Y7194" t="str">
        <f>IF(tblRides[[#This Row],[supply_demand_ratio]]&lt;0.8,"Below 0.8",IF(tblRides[[#This Row],[supply_demand_ratio]]&lt;1,"Between 0.8-1.0",IF(tblRides[[#This Row],[supply_demand_ratio]]&lt;=1.2,"Between 1.0-1.2","Above 1.2")))</f>
        <v>Between 0.8-1.0</v>
      </c>
    </row>
    <row r="7195" spans="1:25" x14ac:dyDescent="0.3">
      <c r="A7195" t="s">
        <v>7250</v>
      </c>
      <c r="B7195" s="1">
        <v>46087.36041666667</v>
      </c>
      <c r="C7195" s="2">
        <v>46087</v>
      </c>
      <c r="D7195">
        <v>8</v>
      </c>
      <c r="E7195" t="s">
        <v>43</v>
      </c>
      <c r="F7195" t="s">
        <v>34</v>
      </c>
      <c r="G7195">
        <v>0.9</v>
      </c>
      <c r="H7195">
        <v>51.51</v>
      </c>
      <c r="I7195">
        <v>52.24</v>
      </c>
      <c r="J7195">
        <v>1</v>
      </c>
      <c r="K7195">
        <v>8.4</v>
      </c>
      <c r="L7195">
        <v>8.3000000000000007</v>
      </c>
      <c r="M7195">
        <v>55</v>
      </c>
      <c r="N7195" t="s">
        <v>41</v>
      </c>
      <c r="O7195">
        <v>1.617</v>
      </c>
      <c r="P7195" t="s">
        <v>28</v>
      </c>
      <c r="Q7195" t="s">
        <v>29</v>
      </c>
      <c r="R7195">
        <v>4.68</v>
      </c>
      <c r="S7195">
        <v>0</v>
      </c>
      <c r="T7195">
        <v>0.73</v>
      </c>
      <c r="U7195">
        <v>-0.1</v>
      </c>
      <c r="V7195" t="s">
        <v>159</v>
      </c>
      <c r="W7195" t="s">
        <v>45</v>
      </c>
      <c r="X7195">
        <v>1</v>
      </c>
      <c r="Y7195" t="str">
        <f>IF(tblRides[[#This Row],[supply_demand_ratio]]&lt;0.8,"Below 0.8",IF(tblRides[[#This Row],[supply_demand_ratio]]&lt;1,"Between 0.8-1.0",IF(tblRides[[#This Row],[supply_demand_ratio]]&lt;=1.2,"Between 1.0-1.2","Above 1.2")))</f>
        <v>Above 1.2</v>
      </c>
    </row>
    <row r="7196" spans="1:25" x14ac:dyDescent="0.3">
      <c r="A7196" t="s">
        <v>7251</v>
      </c>
      <c r="B7196" s="1">
        <v>46087.37222222222</v>
      </c>
      <c r="C7196" s="2">
        <v>46087</v>
      </c>
      <c r="D7196">
        <v>8</v>
      </c>
      <c r="E7196" t="s">
        <v>25</v>
      </c>
      <c r="F7196" t="s">
        <v>34</v>
      </c>
      <c r="G7196">
        <v>5.0999999999999996</v>
      </c>
      <c r="H7196">
        <v>130.44</v>
      </c>
      <c r="J7196">
        <v>1.1000000000000001</v>
      </c>
      <c r="K7196">
        <v>2.2999999999999998</v>
      </c>
      <c r="L7196">
        <v>3.7</v>
      </c>
      <c r="M7196">
        <v>130</v>
      </c>
      <c r="N7196" t="s">
        <v>27</v>
      </c>
      <c r="O7196">
        <v>0.93500000000000005</v>
      </c>
      <c r="P7196" t="s">
        <v>58</v>
      </c>
      <c r="Q7196" t="s">
        <v>74</v>
      </c>
      <c r="R7196">
        <v>5</v>
      </c>
      <c r="S7196">
        <v>0</v>
      </c>
      <c r="U7196">
        <v>1.4</v>
      </c>
      <c r="V7196" t="s">
        <v>159</v>
      </c>
      <c r="W7196" t="s">
        <v>31</v>
      </c>
      <c r="X7196">
        <v>0</v>
      </c>
      <c r="Y7196" t="str">
        <f>IF(tblRides[[#This Row],[supply_demand_ratio]]&lt;0.8,"Below 0.8",IF(tblRides[[#This Row],[supply_demand_ratio]]&lt;1,"Between 0.8-1.0",IF(tblRides[[#This Row],[supply_demand_ratio]]&lt;=1.2,"Between 1.0-1.2","Above 1.2")))</f>
        <v>Between 0.8-1.0</v>
      </c>
    </row>
    <row r="7197" spans="1:25" x14ac:dyDescent="0.3">
      <c r="A7197" t="s">
        <v>7252</v>
      </c>
      <c r="B7197" s="1">
        <v>46087.386111111111</v>
      </c>
      <c r="C7197" s="2">
        <v>46087</v>
      </c>
      <c r="D7197">
        <v>9</v>
      </c>
      <c r="E7197" t="s">
        <v>25</v>
      </c>
      <c r="F7197" t="s">
        <v>26</v>
      </c>
      <c r="G7197">
        <v>23.5</v>
      </c>
      <c r="H7197">
        <v>467.4</v>
      </c>
      <c r="I7197">
        <v>441.45</v>
      </c>
      <c r="J7197">
        <v>1.1000000000000001</v>
      </c>
      <c r="K7197">
        <v>7.1</v>
      </c>
      <c r="L7197">
        <v>9.8000000000000007</v>
      </c>
      <c r="M7197">
        <v>121</v>
      </c>
      <c r="N7197" t="s">
        <v>72</v>
      </c>
      <c r="O7197">
        <v>0.83299999999999996</v>
      </c>
      <c r="P7197" t="s">
        <v>28</v>
      </c>
      <c r="Q7197" t="s">
        <v>29</v>
      </c>
      <c r="R7197">
        <v>4.8099999999999996</v>
      </c>
      <c r="S7197">
        <v>5</v>
      </c>
      <c r="T7197">
        <v>-25.95</v>
      </c>
      <c r="U7197">
        <v>2.7</v>
      </c>
      <c r="V7197" t="s">
        <v>159</v>
      </c>
      <c r="W7197" t="s">
        <v>45</v>
      </c>
      <c r="X7197">
        <v>1</v>
      </c>
      <c r="Y7197" t="str">
        <f>IF(tblRides[[#This Row],[supply_demand_ratio]]&lt;0.8,"Below 0.8",IF(tblRides[[#This Row],[supply_demand_ratio]]&lt;1,"Between 0.8-1.0",IF(tblRides[[#This Row],[supply_demand_ratio]]&lt;=1.2,"Between 1.0-1.2","Above 1.2")))</f>
        <v>Between 0.8-1.0</v>
      </c>
    </row>
    <row r="7198" spans="1:25" x14ac:dyDescent="0.3">
      <c r="A7198" t="s">
        <v>7253</v>
      </c>
      <c r="B7198" s="1">
        <v>46087.415972222225</v>
      </c>
      <c r="C7198" s="2">
        <v>46087</v>
      </c>
      <c r="D7198">
        <v>9</v>
      </c>
      <c r="E7198" t="s">
        <v>25</v>
      </c>
      <c r="F7198" t="s">
        <v>26</v>
      </c>
      <c r="G7198">
        <v>8.3000000000000007</v>
      </c>
      <c r="H7198">
        <v>186.32</v>
      </c>
      <c r="J7198">
        <v>1.1000000000000001</v>
      </c>
      <c r="K7198">
        <v>2</v>
      </c>
      <c r="L7198">
        <v>1</v>
      </c>
      <c r="M7198">
        <v>115</v>
      </c>
      <c r="N7198" t="s">
        <v>27</v>
      </c>
      <c r="O7198">
        <v>0.92400000000000004</v>
      </c>
      <c r="P7198" t="s">
        <v>37</v>
      </c>
      <c r="Q7198" t="s">
        <v>103</v>
      </c>
      <c r="R7198">
        <v>4.75</v>
      </c>
      <c r="S7198">
        <v>11</v>
      </c>
      <c r="U7198">
        <v>-1</v>
      </c>
      <c r="V7198" t="s">
        <v>159</v>
      </c>
      <c r="W7198" t="s">
        <v>31</v>
      </c>
      <c r="X7198">
        <v>0</v>
      </c>
      <c r="Y7198" t="str">
        <f>IF(tblRides[[#This Row],[supply_demand_ratio]]&lt;0.8,"Below 0.8",IF(tblRides[[#This Row],[supply_demand_ratio]]&lt;1,"Between 0.8-1.0",IF(tblRides[[#This Row],[supply_demand_ratio]]&lt;=1.2,"Between 1.0-1.2","Above 1.2")))</f>
        <v>Between 0.8-1.0</v>
      </c>
    </row>
    <row r="7199" spans="1:25" x14ac:dyDescent="0.3">
      <c r="A7199" t="s">
        <v>7254</v>
      </c>
      <c r="B7199" s="1">
        <v>46087.422222222223</v>
      </c>
      <c r="C7199" s="2">
        <v>46087</v>
      </c>
      <c r="D7199">
        <v>10</v>
      </c>
      <c r="E7199" t="s">
        <v>25</v>
      </c>
      <c r="F7199" t="s">
        <v>34</v>
      </c>
      <c r="G7199">
        <v>9.8000000000000007</v>
      </c>
      <c r="H7199">
        <v>249.82</v>
      </c>
      <c r="I7199">
        <v>235.98</v>
      </c>
      <c r="J7199">
        <v>1.4</v>
      </c>
      <c r="K7199">
        <v>11.2</v>
      </c>
      <c r="L7199">
        <v>14</v>
      </c>
      <c r="M7199">
        <v>114</v>
      </c>
      <c r="N7199" t="s">
        <v>72</v>
      </c>
      <c r="O7199">
        <v>0.64</v>
      </c>
      <c r="P7199" t="s">
        <v>28</v>
      </c>
      <c r="Q7199" t="s">
        <v>29</v>
      </c>
      <c r="R7199">
        <v>5</v>
      </c>
      <c r="S7199">
        <v>0</v>
      </c>
      <c r="T7199">
        <v>-13.84</v>
      </c>
      <c r="U7199">
        <v>2.8</v>
      </c>
      <c r="V7199" t="s">
        <v>159</v>
      </c>
      <c r="W7199" t="s">
        <v>77</v>
      </c>
      <c r="X7199">
        <v>1</v>
      </c>
      <c r="Y7199" t="str">
        <f>IF(tblRides[[#This Row],[supply_demand_ratio]]&lt;0.8,"Below 0.8",IF(tblRides[[#This Row],[supply_demand_ratio]]&lt;1,"Between 0.8-1.0",IF(tblRides[[#This Row],[supply_demand_ratio]]&lt;=1.2,"Between 1.0-1.2","Above 1.2")))</f>
        <v>Below 0.8</v>
      </c>
    </row>
    <row r="7200" spans="1:25" x14ac:dyDescent="0.3">
      <c r="A7200" t="s">
        <v>7255</v>
      </c>
      <c r="B7200" s="1">
        <v>46087.448611111111</v>
      </c>
      <c r="C7200" s="2">
        <v>46087</v>
      </c>
      <c r="D7200">
        <v>10</v>
      </c>
      <c r="E7200" t="s">
        <v>33</v>
      </c>
      <c r="F7200" t="s">
        <v>34</v>
      </c>
      <c r="G7200">
        <v>3.2</v>
      </c>
      <c r="H7200">
        <v>83.63</v>
      </c>
      <c r="I7200">
        <v>86.88</v>
      </c>
      <c r="J7200">
        <v>1</v>
      </c>
      <c r="K7200">
        <v>6.6</v>
      </c>
      <c r="L7200">
        <v>10.4</v>
      </c>
      <c r="M7200">
        <v>91</v>
      </c>
      <c r="N7200" t="s">
        <v>27</v>
      </c>
      <c r="O7200">
        <v>0.94</v>
      </c>
      <c r="P7200" t="s">
        <v>28</v>
      </c>
      <c r="Q7200" t="s">
        <v>29</v>
      </c>
      <c r="R7200">
        <v>5</v>
      </c>
      <c r="S7200">
        <v>0</v>
      </c>
      <c r="T7200">
        <v>3.25</v>
      </c>
      <c r="U7200">
        <v>3.8</v>
      </c>
      <c r="V7200" t="s">
        <v>159</v>
      </c>
      <c r="W7200" t="s">
        <v>45</v>
      </c>
      <c r="X7200">
        <v>1</v>
      </c>
      <c r="Y7200" t="str">
        <f>IF(tblRides[[#This Row],[supply_demand_ratio]]&lt;0.8,"Below 0.8",IF(tblRides[[#This Row],[supply_demand_ratio]]&lt;1,"Between 0.8-1.0",IF(tblRides[[#This Row],[supply_demand_ratio]]&lt;=1.2,"Between 1.0-1.2","Above 1.2")))</f>
        <v>Between 0.8-1.0</v>
      </c>
    </row>
    <row r="7201" spans="1:25" x14ac:dyDescent="0.3">
      <c r="A7201" t="s">
        <v>7256</v>
      </c>
      <c r="B7201" s="1">
        <v>46087.451388888891</v>
      </c>
      <c r="C7201" s="2">
        <v>46087</v>
      </c>
      <c r="D7201">
        <v>10</v>
      </c>
      <c r="E7201" t="s">
        <v>36</v>
      </c>
      <c r="F7201" t="s">
        <v>26</v>
      </c>
      <c r="G7201">
        <v>3.3</v>
      </c>
      <c r="H7201">
        <v>102.31</v>
      </c>
      <c r="I7201">
        <v>102.55</v>
      </c>
      <c r="J7201">
        <v>1.1000000000000001</v>
      </c>
      <c r="K7201">
        <v>9.9</v>
      </c>
      <c r="L7201">
        <v>10</v>
      </c>
      <c r="M7201">
        <v>86</v>
      </c>
      <c r="N7201" t="s">
        <v>27</v>
      </c>
      <c r="O7201">
        <v>0.81799999999999995</v>
      </c>
      <c r="P7201" t="s">
        <v>28</v>
      </c>
      <c r="Q7201" t="s">
        <v>29</v>
      </c>
      <c r="R7201">
        <v>4.9000000000000004</v>
      </c>
      <c r="S7201">
        <v>17</v>
      </c>
      <c r="T7201">
        <v>0.24</v>
      </c>
      <c r="U7201">
        <v>0.1</v>
      </c>
      <c r="V7201" t="s">
        <v>159</v>
      </c>
      <c r="W7201" t="s">
        <v>45</v>
      </c>
      <c r="X7201">
        <v>1</v>
      </c>
      <c r="Y7201" t="str">
        <f>IF(tblRides[[#This Row],[supply_demand_ratio]]&lt;0.8,"Below 0.8",IF(tblRides[[#This Row],[supply_demand_ratio]]&lt;1,"Between 0.8-1.0",IF(tblRides[[#This Row],[supply_demand_ratio]]&lt;=1.2,"Between 1.0-1.2","Above 1.2")))</f>
        <v>Between 0.8-1.0</v>
      </c>
    </row>
    <row r="7202" spans="1:25" x14ac:dyDescent="0.3">
      <c r="A7202" t="s">
        <v>7257</v>
      </c>
      <c r="B7202" s="1">
        <v>46087.463888888888</v>
      </c>
      <c r="C7202" s="2">
        <v>46087</v>
      </c>
      <c r="D7202">
        <v>11</v>
      </c>
      <c r="E7202" t="s">
        <v>36</v>
      </c>
      <c r="F7202" t="s">
        <v>26</v>
      </c>
      <c r="G7202">
        <v>1.1000000000000001</v>
      </c>
      <c r="H7202">
        <v>61.09</v>
      </c>
      <c r="I7202">
        <v>62.72</v>
      </c>
      <c r="J7202">
        <v>1.1000000000000001</v>
      </c>
      <c r="K7202">
        <v>5.0999999999999996</v>
      </c>
      <c r="L7202">
        <v>11.3</v>
      </c>
      <c r="M7202">
        <v>110</v>
      </c>
      <c r="N7202" t="s">
        <v>72</v>
      </c>
      <c r="O7202">
        <v>0.80800000000000005</v>
      </c>
      <c r="P7202" t="s">
        <v>28</v>
      </c>
      <c r="Q7202" t="s">
        <v>29</v>
      </c>
      <c r="R7202">
        <v>4.63</v>
      </c>
      <c r="S7202">
        <v>3</v>
      </c>
      <c r="T7202">
        <v>1.63</v>
      </c>
      <c r="U7202">
        <v>6.2</v>
      </c>
      <c r="V7202" t="s">
        <v>159</v>
      </c>
      <c r="W7202" t="s">
        <v>45</v>
      </c>
      <c r="X7202">
        <v>1</v>
      </c>
      <c r="Y7202" t="str">
        <f>IF(tblRides[[#This Row],[supply_demand_ratio]]&lt;0.8,"Below 0.8",IF(tblRides[[#This Row],[supply_demand_ratio]]&lt;1,"Between 0.8-1.0",IF(tblRides[[#This Row],[supply_demand_ratio]]&lt;=1.2,"Between 1.0-1.2","Above 1.2")))</f>
        <v>Between 0.8-1.0</v>
      </c>
    </row>
    <row r="7203" spans="1:25" x14ac:dyDescent="0.3">
      <c r="A7203" t="s">
        <v>7258</v>
      </c>
      <c r="B7203" s="1">
        <v>46087.46597222222</v>
      </c>
      <c r="C7203" s="2">
        <v>46087</v>
      </c>
      <c r="D7203">
        <v>11</v>
      </c>
      <c r="E7203" t="s">
        <v>36</v>
      </c>
      <c r="F7203" t="s">
        <v>26</v>
      </c>
      <c r="G7203">
        <v>11.9</v>
      </c>
      <c r="H7203">
        <v>213.09</v>
      </c>
      <c r="I7203">
        <v>203.56</v>
      </c>
      <c r="J7203">
        <v>1.1000000000000001</v>
      </c>
      <c r="K7203">
        <v>2</v>
      </c>
      <c r="L7203">
        <v>1.8</v>
      </c>
      <c r="M7203">
        <v>121</v>
      </c>
      <c r="N7203" t="s">
        <v>27</v>
      </c>
      <c r="O7203">
        <v>1.2270000000000001</v>
      </c>
      <c r="P7203" t="s">
        <v>28</v>
      </c>
      <c r="Q7203" t="s">
        <v>29</v>
      </c>
      <c r="R7203">
        <v>4.8</v>
      </c>
      <c r="S7203">
        <v>4</v>
      </c>
      <c r="T7203">
        <v>-9.5299999999999994</v>
      </c>
      <c r="U7203">
        <v>-0.2</v>
      </c>
      <c r="V7203" t="s">
        <v>159</v>
      </c>
      <c r="W7203" t="s">
        <v>31</v>
      </c>
      <c r="X7203">
        <v>1</v>
      </c>
      <c r="Y7203" t="str">
        <f>IF(tblRides[[#This Row],[supply_demand_ratio]]&lt;0.8,"Below 0.8",IF(tblRides[[#This Row],[supply_demand_ratio]]&lt;1,"Between 0.8-1.0",IF(tblRides[[#This Row],[supply_demand_ratio]]&lt;=1.2,"Between 1.0-1.2","Above 1.2")))</f>
        <v>Above 1.2</v>
      </c>
    </row>
    <row r="7204" spans="1:25" x14ac:dyDescent="0.3">
      <c r="A7204" t="s">
        <v>7259</v>
      </c>
      <c r="B7204" s="1">
        <v>46087.495833333334</v>
      </c>
      <c r="C7204" s="2">
        <v>46087</v>
      </c>
      <c r="D7204">
        <v>11</v>
      </c>
      <c r="E7204" t="s">
        <v>33</v>
      </c>
      <c r="F7204" t="s">
        <v>34</v>
      </c>
      <c r="G7204">
        <v>0.7</v>
      </c>
      <c r="H7204">
        <v>56.7</v>
      </c>
      <c r="J7204">
        <v>1.1000000000000001</v>
      </c>
      <c r="K7204">
        <v>6.5</v>
      </c>
      <c r="L7204">
        <v>2.2000000000000002</v>
      </c>
      <c r="M7204">
        <v>100</v>
      </c>
      <c r="N7204" t="s">
        <v>27</v>
      </c>
      <c r="O7204">
        <v>1.0960000000000001</v>
      </c>
      <c r="P7204" t="s">
        <v>37</v>
      </c>
      <c r="Q7204" t="s">
        <v>38</v>
      </c>
      <c r="R7204">
        <v>4.88</v>
      </c>
      <c r="S7204">
        <v>0</v>
      </c>
      <c r="U7204">
        <v>-4.3</v>
      </c>
      <c r="V7204" t="s">
        <v>159</v>
      </c>
      <c r="W7204" t="s">
        <v>45</v>
      </c>
      <c r="X7204">
        <v>0</v>
      </c>
      <c r="Y7204" t="str">
        <f>IF(tblRides[[#This Row],[supply_demand_ratio]]&lt;0.8,"Below 0.8",IF(tblRides[[#This Row],[supply_demand_ratio]]&lt;1,"Between 0.8-1.0",IF(tblRides[[#This Row],[supply_demand_ratio]]&lt;=1.2,"Between 1.0-1.2","Above 1.2")))</f>
        <v>Between 1.0-1.2</v>
      </c>
    </row>
    <row r="7205" spans="1:25" x14ac:dyDescent="0.3">
      <c r="A7205" t="s">
        <v>7260</v>
      </c>
      <c r="B7205" s="1">
        <v>46087.499305555553</v>
      </c>
      <c r="C7205" s="2">
        <v>46087</v>
      </c>
      <c r="D7205">
        <v>11</v>
      </c>
      <c r="E7205" t="s">
        <v>62</v>
      </c>
      <c r="F7205" t="s">
        <v>26</v>
      </c>
      <c r="G7205">
        <v>6.5</v>
      </c>
      <c r="H7205">
        <v>130.11000000000001</v>
      </c>
      <c r="I7205">
        <v>127.41</v>
      </c>
      <c r="J7205">
        <v>1</v>
      </c>
      <c r="K7205">
        <v>4.4000000000000004</v>
      </c>
      <c r="L7205">
        <v>4.9000000000000004</v>
      </c>
      <c r="M7205">
        <v>51</v>
      </c>
      <c r="N7205" t="s">
        <v>41</v>
      </c>
      <c r="O7205">
        <v>1.3839999999999999</v>
      </c>
      <c r="P7205" t="s">
        <v>28</v>
      </c>
      <c r="Q7205" t="s">
        <v>29</v>
      </c>
      <c r="R7205">
        <v>4.24</v>
      </c>
      <c r="S7205">
        <v>3</v>
      </c>
      <c r="T7205">
        <v>-2.7</v>
      </c>
      <c r="U7205">
        <v>0.5</v>
      </c>
      <c r="V7205" t="s">
        <v>159</v>
      </c>
      <c r="W7205" t="s">
        <v>31</v>
      </c>
      <c r="X7205">
        <v>1</v>
      </c>
      <c r="Y7205" t="str">
        <f>IF(tblRides[[#This Row],[supply_demand_ratio]]&lt;0.8,"Below 0.8",IF(tblRides[[#This Row],[supply_demand_ratio]]&lt;1,"Between 0.8-1.0",IF(tblRides[[#This Row],[supply_demand_ratio]]&lt;=1.2,"Between 1.0-1.2","Above 1.2")))</f>
        <v>Above 1.2</v>
      </c>
    </row>
    <row r="7206" spans="1:25" x14ac:dyDescent="0.3">
      <c r="A7206" t="s">
        <v>7261</v>
      </c>
      <c r="B7206" s="1">
        <v>46087.507638888892</v>
      </c>
      <c r="C7206" s="2">
        <v>46087</v>
      </c>
      <c r="D7206">
        <v>12</v>
      </c>
      <c r="E7206" t="s">
        <v>33</v>
      </c>
      <c r="F7206" t="s">
        <v>34</v>
      </c>
      <c r="G7206">
        <v>5.5</v>
      </c>
      <c r="H7206">
        <v>116.4</v>
      </c>
      <c r="I7206">
        <v>114.46</v>
      </c>
      <c r="J7206">
        <v>1</v>
      </c>
      <c r="K7206">
        <v>6.8</v>
      </c>
      <c r="L7206">
        <v>3.5</v>
      </c>
      <c r="M7206">
        <v>95</v>
      </c>
      <c r="N7206" t="s">
        <v>41</v>
      </c>
      <c r="O7206">
        <v>1.391</v>
      </c>
      <c r="P7206" t="s">
        <v>28</v>
      </c>
      <c r="Q7206" t="s">
        <v>29</v>
      </c>
      <c r="R7206">
        <v>4.4800000000000004</v>
      </c>
      <c r="S7206">
        <v>0</v>
      </c>
      <c r="T7206">
        <v>-1.94</v>
      </c>
      <c r="U7206">
        <v>-3.3</v>
      </c>
      <c r="V7206" t="s">
        <v>159</v>
      </c>
      <c r="W7206" t="s">
        <v>45</v>
      </c>
      <c r="X7206">
        <v>1</v>
      </c>
      <c r="Y7206" t="str">
        <f>IF(tblRides[[#This Row],[supply_demand_ratio]]&lt;0.8,"Below 0.8",IF(tblRides[[#This Row],[supply_demand_ratio]]&lt;1,"Between 0.8-1.0",IF(tblRides[[#This Row],[supply_demand_ratio]]&lt;=1.2,"Between 1.0-1.2","Above 1.2")))</f>
        <v>Above 1.2</v>
      </c>
    </row>
    <row r="7207" spans="1:25" x14ac:dyDescent="0.3">
      <c r="A7207" t="s">
        <v>7262</v>
      </c>
      <c r="B7207" s="1">
        <v>46087.515972222223</v>
      </c>
      <c r="C7207" s="2">
        <v>46087</v>
      </c>
      <c r="D7207">
        <v>12</v>
      </c>
      <c r="E7207" t="s">
        <v>33</v>
      </c>
      <c r="F7207" t="s">
        <v>26</v>
      </c>
      <c r="G7207">
        <v>5.8</v>
      </c>
      <c r="H7207">
        <v>115.8</v>
      </c>
      <c r="I7207">
        <v>122.07</v>
      </c>
      <c r="J7207">
        <v>1</v>
      </c>
      <c r="K7207">
        <v>6.1</v>
      </c>
      <c r="L7207">
        <v>8.3000000000000007</v>
      </c>
      <c r="M7207">
        <v>84</v>
      </c>
      <c r="N7207" t="s">
        <v>41</v>
      </c>
      <c r="O7207">
        <v>1.2030000000000001</v>
      </c>
      <c r="P7207" t="s">
        <v>28</v>
      </c>
      <c r="Q7207" t="s">
        <v>29</v>
      </c>
      <c r="R7207">
        <v>4.83</v>
      </c>
      <c r="S7207">
        <v>14</v>
      </c>
      <c r="T7207">
        <v>6.27</v>
      </c>
      <c r="U7207">
        <v>2.2000000000000002</v>
      </c>
      <c r="V7207" t="s">
        <v>159</v>
      </c>
      <c r="W7207" t="s">
        <v>45</v>
      </c>
      <c r="X7207">
        <v>1</v>
      </c>
      <c r="Y7207" t="str">
        <f>IF(tblRides[[#This Row],[supply_demand_ratio]]&lt;0.8,"Below 0.8",IF(tblRides[[#This Row],[supply_demand_ratio]]&lt;1,"Between 0.8-1.0",IF(tblRides[[#This Row],[supply_demand_ratio]]&lt;=1.2,"Between 1.0-1.2","Above 1.2")))</f>
        <v>Above 1.2</v>
      </c>
    </row>
    <row r="7208" spans="1:25" x14ac:dyDescent="0.3">
      <c r="A7208" t="s">
        <v>7263</v>
      </c>
      <c r="B7208" s="1">
        <v>46087.515972222223</v>
      </c>
      <c r="C7208" s="2">
        <v>46087</v>
      </c>
      <c r="D7208">
        <v>12</v>
      </c>
      <c r="E7208" t="s">
        <v>43</v>
      </c>
      <c r="F7208" t="s">
        <v>26</v>
      </c>
      <c r="G7208">
        <v>13.4</v>
      </c>
      <c r="H7208">
        <v>218.48</v>
      </c>
      <c r="I7208">
        <v>223.17</v>
      </c>
      <c r="J7208">
        <v>1</v>
      </c>
      <c r="K7208">
        <v>3.8</v>
      </c>
      <c r="L7208">
        <v>7.8</v>
      </c>
      <c r="M7208">
        <v>67</v>
      </c>
      <c r="N7208" t="s">
        <v>41</v>
      </c>
      <c r="O7208">
        <v>1.284</v>
      </c>
      <c r="P7208" t="s">
        <v>28</v>
      </c>
      <c r="Q7208" t="s">
        <v>29</v>
      </c>
      <c r="R7208">
        <v>4.7</v>
      </c>
      <c r="S7208">
        <v>3</v>
      </c>
      <c r="T7208">
        <v>4.6900000000000004</v>
      </c>
      <c r="U7208">
        <v>4</v>
      </c>
      <c r="V7208" t="s">
        <v>159</v>
      </c>
      <c r="W7208" t="s">
        <v>31</v>
      </c>
      <c r="X7208">
        <v>1</v>
      </c>
      <c r="Y7208" t="str">
        <f>IF(tblRides[[#This Row],[supply_demand_ratio]]&lt;0.8,"Below 0.8",IF(tblRides[[#This Row],[supply_demand_ratio]]&lt;1,"Between 0.8-1.0",IF(tblRides[[#This Row],[supply_demand_ratio]]&lt;=1.2,"Between 1.0-1.2","Above 1.2")))</f>
        <v>Above 1.2</v>
      </c>
    </row>
    <row r="7209" spans="1:25" x14ac:dyDescent="0.3">
      <c r="A7209" t="s">
        <v>7264</v>
      </c>
      <c r="B7209" s="1">
        <v>46087.519444444442</v>
      </c>
      <c r="C7209" s="2">
        <v>46087</v>
      </c>
      <c r="D7209">
        <v>12</v>
      </c>
      <c r="E7209" t="s">
        <v>43</v>
      </c>
      <c r="F7209" t="s">
        <v>26</v>
      </c>
      <c r="G7209">
        <v>6.2</v>
      </c>
      <c r="H7209">
        <v>128.83000000000001</v>
      </c>
      <c r="I7209">
        <v>131.25</v>
      </c>
      <c r="J7209">
        <v>1.1000000000000001</v>
      </c>
      <c r="K7209">
        <v>4.4000000000000004</v>
      </c>
      <c r="L7209">
        <v>1.7</v>
      </c>
      <c r="M7209">
        <v>61</v>
      </c>
      <c r="N7209" t="s">
        <v>41</v>
      </c>
      <c r="O7209">
        <v>1.2889999999999999</v>
      </c>
      <c r="P7209" t="s">
        <v>28</v>
      </c>
      <c r="Q7209" t="s">
        <v>29</v>
      </c>
      <c r="R7209">
        <v>4.82</v>
      </c>
      <c r="S7209">
        <v>14</v>
      </c>
      <c r="T7209">
        <v>2.42</v>
      </c>
      <c r="U7209">
        <v>-2.7</v>
      </c>
      <c r="V7209" t="s">
        <v>159</v>
      </c>
      <c r="W7209" t="s">
        <v>31</v>
      </c>
      <c r="X7209">
        <v>1</v>
      </c>
      <c r="Y7209" t="str">
        <f>IF(tblRides[[#This Row],[supply_demand_ratio]]&lt;0.8,"Below 0.8",IF(tblRides[[#This Row],[supply_demand_ratio]]&lt;1,"Between 0.8-1.0",IF(tblRides[[#This Row],[supply_demand_ratio]]&lt;=1.2,"Between 1.0-1.2","Above 1.2")))</f>
        <v>Above 1.2</v>
      </c>
    </row>
    <row r="7210" spans="1:25" x14ac:dyDescent="0.3">
      <c r="A7210" t="s">
        <v>7265</v>
      </c>
      <c r="B7210" s="1">
        <v>46087.53125</v>
      </c>
      <c r="C7210" s="2">
        <v>46087</v>
      </c>
      <c r="D7210">
        <v>12</v>
      </c>
      <c r="E7210" t="s">
        <v>43</v>
      </c>
      <c r="F7210" t="s">
        <v>34</v>
      </c>
      <c r="G7210">
        <v>3</v>
      </c>
      <c r="H7210">
        <v>94.95</v>
      </c>
      <c r="I7210">
        <v>93.72</v>
      </c>
      <c r="J7210">
        <v>1.1000000000000001</v>
      </c>
      <c r="K7210">
        <v>3.9</v>
      </c>
      <c r="L7210">
        <v>7</v>
      </c>
      <c r="M7210">
        <v>61</v>
      </c>
      <c r="N7210" t="s">
        <v>41</v>
      </c>
      <c r="O7210">
        <v>1.5780000000000001</v>
      </c>
      <c r="P7210" t="s">
        <v>28</v>
      </c>
      <c r="Q7210" t="s">
        <v>29</v>
      </c>
      <c r="R7210">
        <v>4.8499999999999996</v>
      </c>
      <c r="S7210">
        <v>0</v>
      </c>
      <c r="T7210">
        <v>-1.23</v>
      </c>
      <c r="U7210">
        <v>3.1</v>
      </c>
      <c r="V7210" t="s">
        <v>159</v>
      </c>
      <c r="W7210" t="s">
        <v>31</v>
      </c>
      <c r="X7210">
        <v>1</v>
      </c>
      <c r="Y7210" t="str">
        <f>IF(tblRides[[#This Row],[supply_demand_ratio]]&lt;0.8,"Below 0.8",IF(tblRides[[#This Row],[supply_demand_ratio]]&lt;1,"Between 0.8-1.0",IF(tblRides[[#This Row],[supply_demand_ratio]]&lt;=1.2,"Between 1.0-1.2","Above 1.2")))</f>
        <v>Above 1.2</v>
      </c>
    </row>
    <row r="7211" spans="1:25" x14ac:dyDescent="0.3">
      <c r="A7211" t="s">
        <v>7266</v>
      </c>
      <c r="B7211" s="1">
        <v>46087.534722222219</v>
      </c>
      <c r="C7211" s="2">
        <v>46087</v>
      </c>
      <c r="D7211">
        <v>12</v>
      </c>
      <c r="E7211" t="s">
        <v>25</v>
      </c>
      <c r="F7211" t="s">
        <v>26</v>
      </c>
      <c r="G7211">
        <v>10.6</v>
      </c>
      <c r="H7211">
        <v>207.18</v>
      </c>
      <c r="I7211">
        <v>203.82</v>
      </c>
      <c r="J7211">
        <v>1</v>
      </c>
      <c r="K7211">
        <v>4.5</v>
      </c>
      <c r="L7211">
        <v>7.2</v>
      </c>
      <c r="M7211">
        <v>127</v>
      </c>
      <c r="N7211" t="s">
        <v>41</v>
      </c>
      <c r="O7211">
        <v>1.5469999999999999</v>
      </c>
      <c r="P7211" t="s">
        <v>28</v>
      </c>
      <c r="Q7211" t="s">
        <v>29</v>
      </c>
      <c r="R7211">
        <v>4.54</v>
      </c>
      <c r="S7211">
        <v>2</v>
      </c>
      <c r="T7211">
        <v>-3.36</v>
      </c>
      <c r="U7211">
        <v>2.7</v>
      </c>
      <c r="V7211" t="s">
        <v>159</v>
      </c>
      <c r="W7211" t="s">
        <v>31</v>
      </c>
      <c r="X7211">
        <v>1</v>
      </c>
      <c r="Y7211" t="str">
        <f>IF(tblRides[[#This Row],[supply_demand_ratio]]&lt;0.8,"Below 0.8",IF(tblRides[[#This Row],[supply_demand_ratio]]&lt;1,"Between 0.8-1.0",IF(tblRides[[#This Row],[supply_demand_ratio]]&lt;=1.2,"Between 1.0-1.2","Above 1.2")))</f>
        <v>Above 1.2</v>
      </c>
    </row>
    <row r="7212" spans="1:25" x14ac:dyDescent="0.3">
      <c r="A7212" t="s">
        <v>7267</v>
      </c>
      <c r="B7212" s="1">
        <v>46087.534722222219</v>
      </c>
      <c r="C7212" s="2">
        <v>46087</v>
      </c>
      <c r="D7212">
        <v>12</v>
      </c>
      <c r="E7212" t="s">
        <v>36</v>
      </c>
      <c r="F7212" t="s">
        <v>34</v>
      </c>
      <c r="G7212">
        <v>11.6</v>
      </c>
      <c r="H7212">
        <v>263.85000000000002</v>
      </c>
      <c r="I7212">
        <v>268.27999999999997</v>
      </c>
      <c r="J7212">
        <v>1.1000000000000001</v>
      </c>
      <c r="K7212">
        <v>3.3</v>
      </c>
      <c r="L7212">
        <v>1.9</v>
      </c>
      <c r="M7212">
        <v>104</v>
      </c>
      <c r="N7212" t="s">
        <v>27</v>
      </c>
      <c r="O7212">
        <v>1.028</v>
      </c>
      <c r="P7212" t="s">
        <v>28</v>
      </c>
      <c r="Q7212" t="s">
        <v>29</v>
      </c>
      <c r="R7212">
        <v>4.68</v>
      </c>
      <c r="S7212">
        <v>0</v>
      </c>
      <c r="T7212">
        <v>4.43</v>
      </c>
      <c r="U7212">
        <v>-1.4</v>
      </c>
      <c r="V7212" t="s">
        <v>159</v>
      </c>
      <c r="W7212" t="s">
        <v>31</v>
      </c>
      <c r="X7212">
        <v>1</v>
      </c>
      <c r="Y7212" t="str">
        <f>IF(tblRides[[#This Row],[supply_demand_ratio]]&lt;0.8,"Below 0.8",IF(tblRides[[#This Row],[supply_demand_ratio]]&lt;1,"Between 0.8-1.0",IF(tblRides[[#This Row],[supply_demand_ratio]]&lt;=1.2,"Between 1.0-1.2","Above 1.2")))</f>
        <v>Between 1.0-1.2</v>
      </c>
    </row>
    <row r="7213" spans="1:25" x14ac:dyDescent="0.3">
      <c r="A7213" t="s">
        <v>7268</v>
      </c>
      <c r="B7213" s="1">
        <v>46087.547222222223</v>
      </c>
      <c r="C7213" s="2">
        <v>46087</v>
      </c>
      <c r="D7213">
        <v>13</v>
      </c>
      <c r="E7213" t="s">
        <v>25</v>
      </c>
      <c r="F7213" t="s">
        <v>26</v>
      </c>
      <c r="G7213">
        <v>3.3</v>
      </c>
      <c r="H7213">
        <v>94.59</v>
      </c>
      <c r="I7213">
        <v>101.52</v>
      </c>
      <c r="J7213">
        <v>1.1000000000000001</v>
      </c>
      <c r="K7213">
        <v>5.6</v>
      </c>
      <c r="L7213">
        <v>5.8</v>
      </c>
      <c r="M7213">
        <v>114</v>
      </c>
      <c r="N7213" t="s">
        <v>41</v>
      </c>
      <c r="O7213">
        <v>1.2589999999999999</v>
      </c>
      <c r="P7213" t="s">
        <v>28</v>
      </c>
      <c r="Q7213" t="s">
        <v>29</v>
      </c>
      <c r="R7213">
        <v>4.75</v>
      </c>
      <c r="S7213">
        <v>24</v>
      </c>
      <c r="T7213">
        <v>6.93</v>
      </c>
      <c r="U7213">
        <v>0.2</v>
      </c>
      <c r="V7213" t="s">
        <v>159</v>
      </c>
      <c r="W7213" t="s">
        <v>45</v>
      </c>
      <c r="X7213">
        <v>1</v>
      </c>
      <c r="Y7213" t="str">
        <f>IF(tblRides[[#This Row],[supply_demand_ratio]]&lt;0.8,"Below 0.8",IF(tblRides[[#This Row],[supply_demand_ratio]]&lt;1,"Between 0.8-1.0",IF(tblRides[[#This Row],[supply_demand_ratio]]&lt;=1.2,"Between 1.0-1.2","Above 1.2")))</f>
        <v>Above 1.2</v>
      </c>
    </row>
    <row r="7214" spans="1:25" x14ac:dyDescent="0.3">
      <c r="A7214" t="s">
        <v>7269</v>
      </c>
      <c r="B7214" s="1">
        <v>46087.559027777781</v>
      </c>
      <c r="C7214" s="2">
        <v>46087</v>
      </c>
      <c r="D7214">
        <v>13</v>
      </c>
      <c r="E7214" t="s">
        <v>33</v>
      </c>
      <c r="F7214" t="s">
        <v>34</v>
      </c>
      <c r="G7214">
        <v>2.8</v>
      </c>
      <c r="H7214">
        <v>79.290000000000006</v>
      </c>
      <c r="I7214">
        <v>78.63</v>
      </c>
      <c r="J7214">
        <v>1</v>
      </c>
      <c r="K7214">
        <v>2</v>
      </c>
      <c r="L7214">
        <v>3.2</v>
      </c>
      <c r="M7214">
        <v>97</v>
      </c>
      <c r="N7214" t="s">
        <v>41</v>
      </c>
      <c r="O7214">
        <v>1.248</v>
      </c>
      <c r="P7214" t="s">
        <v>28</v>
      </c>
      <c r="Q7214" t="s">
        <v>29</v>
      </c>
      <c r="R7214">
        <v>4.8899999999999997</v>
      </c>
      <c r="S7214">
        <v>0</v>
      </c>
      <c r="T7214">
        <v>-0.66</v>
      </c>
      <c r="U7214">
        <v>1.2</v>
      </c>
      <c r="V7214" t="s">
        <v>159</v>
      </c>
      <c r="W7214" t="s">
        <v>31</v>
      </c>
      <c r="X7214">
        <v>1</v>
      </c>
      <c r="Y7214" t="str">
        <f>IF(tblRides[[#This Row],[supply_demand_ratio]]&lt;0.8,"Below 0.8",IF(tblRides[[#This Row],[supply_demand_ratio]]&lt;1,"Between 0.8-1.0",IF(tblRides[[#This Row],[supply_demand_ratio]]&lt;=1.2,"Between 1.0-1.2","Above 1.2")))</f>
        <v>Above 1.2</v>
      </c>
    </row>
    <row r="7215" spans="1:25" x14ac:dyDescent="0.3">
      <c r="A7215" t="s">
        <v>7270</v>
      </c>
      <c r="B7215" s="1">
        <v>46087.572916666664</v>
      </c>
      <c r="C7215" s="2">
        <v>46087</v>
      </c>
      <c r="D7215">
        <v>13</v>
      </c>
      <c r="E7215" t="s">
        <v>36</v>
      </c>
      <c r="F7215" t="s">
        <v>26</v>
      </c>
      <c r="G7215">
        <v>4.0999999999999996</v>
      </c>
      <c r="H7215">
        <v>113.7</v>
      </c>
      <c r="J7215">
        <v>1.1000000000000001</v>
      </c>
      <c r="K7215">
        <v>2</v>
      </c>
      <c r="L7215">
        <v>3.2</v>
      </c>
      <c r="M7215">
        <v>97</v>
      </c>
      <c r="N7215" t="s">
        <v>41</v>
      </c>
      <c r="O7215">
        <v>1.177</v>
      </c>
      <c r="P7215" t="s">
        <v>58</v>
      </c>
      <c r="Q7215" t="s">
        <v>59</v>
      </c>
      <c r="R7215">
        <v>4.8899999999999997</v>
      </c>
      <c r="S7215">
        <v>55</v>
      </c>
      <c r="U7215">
        <v>1.2</v>
      </c>
      <c r="V7215" t="s">
        <v>159</v>
      </c>
      <c r="W7215" t="s">
        <v>31</v>
      </c>
      <c r="X7215">
        <v>0</v>
      </c>
      <c r="Y7215" t="str">
        <f>IF(tblRides[[#This Row],[supply_demand_ratio]]&lt;0.8,"Below 0.8",IF(tblRides[[#This Row],[supply_demand_ratio]]&lt;1,"Between 0.8-1.0",IF(tblRides[[#This Row],[supply_demand_ratio]]&lt;=1.2,"Between 1.0-1.2","Above 1.2")))</f>
        <v>Between 1.0-1.2</v>
      </c>
    </row>
    <row r="7216" spans="1:25" x14ac:dyDescent="0.3">
      <c r="A7216" t="s">
        <v>7271</v>
      </c>
      <c r="B7216" s="1">
        <v>46087.572916666664</v>
      </c>
      <c r="C7216" s="2">
        <v>46087</v>
      </c>
      <c r="D7216">
        <v>13</v>
      </c>
      <c r="E7216" t="s">
        <v>33</v>
      </c>
      <c r="F7216" t="s">
        <v>34</v>
      </c>
      <c r="G7216">
        <v>3.8</v>
      </c>
      <c r="H7216">
        <v>98.05</v>
      </c>
      <c r="J7216">
        <v>1</v>
      </c>
      <c r="K7216">
        <v>3.3</v>
      </c>
      <c r="L7216">
        <v>3</v>
      </c>
      <c r="M7216">
        <v>91</v>
      </c>
      <c r="N7216" t="s">
        <v>41</v>
      </c>
      <c r="O7216">
        <v>1.431</v>
      </c>
      <c r="P7216" t="s">
        <v>58</v>
      </c>
      <c r="Q7216" t="s">
        <v>88</v>
      </c>
      <c r="R7216">
        <v>4.4000000000000004</v>
      </c>
      <c r="S7216">
        <v>0</v>
      </c>
      <c r="U7216">
        <v>-0.3</v>
      </c>
      <c r="V7216" t="s">
        <v>159</v>
      </c>
      <c r="W7216" t="s">
        <v>31</v>
      </c>
      <c r="X7216">
        <v>0</v>
      </c>
      <c r="Y7216" t="str">
        <f>IF(tblRides[[#This Row],[supply_demand_ratio]]&lt;0.8,"Below 0.8",IF(tblRides[[#This Row],[supply_demand_ratio]]&lt;1,"Between 0.8-1.0",IF(tblRides[[#This Row],[supply_demand_ratio]]&lt;=1.2,"Between 1.0-1.2","Above 1.2")))</f>
        <v>Above 1.2</v>
      </c>
    </row>
    <row r="7217" spans="1:25" x14ac:dyDescent="0.3">
      <c r="A7217" t="s">
        <v>7272</v>
      </c>
      <c r="B7217" s="1">
        <v>46087.576388888891</v>
      </c>
      <c r="C7217" s="2">
        <v>46087</v>
      </c>
      <c r="D7217">
        <v>13</v>
      </c>
      <c r="E7217" t="s">
        <v>25</v>
      </c>
      <c r="F7217" t="s">
        <v>26</v>
      </c>
      <c r="G7217">
        <v>8.4</v>
      </c>
      <c r="H7217">
        <v>169.87</v>
      </c>
      <c r="I7217">
        <v>171.1</v>
      </c>
      <c r="J7217">
        <v>1</v>
      </c>
      <c r="K7217">
        <v>3</v>
      </c>
      <c r="L7217">
        <v>1.8</v>
      </c>
      <c r="M7217">
        <v>106</v>
      </c>
      <c r="N7217" t="s">
        <v>41</v>
      </c>
      <c r="O7217">
        <v>1.056</v>
      </c>
      <c r="P7217" t="s">
        <v>28</v>
      </c>
      <c r="Q7217" t="s">
        <v>29</v>
      </c>
      <c r="R7217">
        <v>4.29</v>
      </c>
      <c r="S7217">
        <v>1</v>
      </c>
      <c r="T7217">
        <v>1.23</v>
      </c>
      <c r="U7217">
        <v>-1.2</v>
      </c>
      <c r="V7217" t="s">
        <v>159</v>
      </c>
      <c r="W7217" t="s">
        <v>31</v>
      </c>
      <c r="X7217">
        <v>1</v>
      </c>
      <c r="Y7217" t="str">
        <f>IF(tblRides[[#This Row],[supply_demand_ratio]]&lt;0.8,"Below 0.8",IF(tblRides[[#This Row],[supply_demand_ratio]]&lt;1,"Between 0.8-1.0",IF(tblRides[[#This Row],[supply_demand_ratio]]&lt;=1.2,"Between 1.0-1.2","Above 1.2")))</f>
        <v>Between 1.0-1.2</v>
      </c>
    </row>
    <row r="7218" spans="1:25" x14ac:dyDescent="0.3">
      <c r="A7218" t="s">
        <v>7273</v>
      </c>
      <c r="B7218" s="1">
        <v>46087.581250000003</v>
      </c>
      <c r="C7218" s="2">
        <v>46087</v>
      </c>
      <c r="D7218">
        <v>13</v>
      </c>
      <c r="E7218" t="s">
        <v>43</v>
      </c>
      <c r="F7218" t="s">
        <v>26</v>
      </c>
      <c r="G7218">
        <v>4.4000000000000004</v>
      </c>
      <c r="H7218">
        <v>95.05</v>
      </c>
      <c r="I7218">
        <v>98.77</v>
      </c>
      <c r="J7218">
        <v>1</v>
      </c>
      <c r="K7218">
        <v>3.2</v>
      </c>
      <c r="L7218">
        <v>1</v>
      </c>
      <c r="M7218">
        <v>58</v>
      </c>
      <c r="N7218" t="s">
        <v>41</v>
      </c>
      <c r="O7218">
        <v>1.2330000000000001</v>
      </c>
      <c r="P7218" t="s">
        <v>28</v>
      </c>
      <c r="Q7218" t="s">
        <v>29</v>
      </c>
      <c r="R7218">
        <v>4.6100000000000003</v>
      </c>
      <c r="S7218">
        <v>8</v>
      </c>
      <c r="T7218">
        <v>3.72</v>
      </c>
      <c r="U7218">
        <v>-2.2000000000000002</v>
      </c>
      <c r="V7218" t="s">
        <v>159</v>
      </c>
      <c r="W7218" t="s">
        <v>31</v>
      </c>
      <c r="X7218">
        <v>1</v>
      </c>
      <c r="Y7218" t="str">
        <f>IF(tblRides[[#This Row],[supply_demand_ratio]]&lt;0.8,"Below 0.8",IF(tblRides[[#This Row],[supply_demand_ratio]]&lt;1,"Between 0.8-1.0",IF(tblRides[[#This Row],[supply_demand_ratio]]&lt;=1.2,"Between 1.0-1.2","Above 1.2")))</f>
        <v>Above 1.2</v>
      </c>
    </row>
    <row r="7219" spans="1:25" x14ac:dyDescent="0.3">
      <c r="A7219" t="s">
        <v>7274</v>
      </c>
      <c r="B7219" s="1">
        <v>46087.584722222222</v>
      </c>
      <c r="C7219" s="2">
        <v>46087</v>
      </c>
      <c r="D7219">
        <v>14</v>
      </c>
      <c r="E7219" t="s">
        <v>43</v>
      </c>
      <c r="F7219" t="s">
        <v>26</v>
      </c>
      <c r="G7219">
        <v>6.6</v>
      </c>
      <c r="H7219">
        <v>121.18</v>
      </c>
      <c r="I7219">
        <v>123.67</v>
      </c>
      <c r="J7219">
        <v>1</v>
      </c>
      <c r="K7219">
        <v>6.9</v>
      </c>
      <c r="L7219">
        <v>4.9000000000000004</v>
      </c>
      <c r="M7219">
        <v>73</v>
      </c>
      <c r="N7219" t="s">
        <v>41</v>
      </c>
      <c r="O7219">
        <v>2.2000000000000002</v>
      </c>
      <c r="P7219" t="s">
        <v>28</v>
      </c>
      <c r="Q7219" t="s">
        <v>29</v>
      </c>
      <c r="R7219">
        <v>4.95</v>
      </c>
      <c r="S7219">
        <v>17</v>
      </c>
      <c r="T7219">
        <v>2.4900000000000002</v>
      </c>
      <c r="U7219">
        <v>-2</v>
      </c>
      <c r="V7219" t="s">
        <v>159</v>
      </c>
      <c r="W7219" t="s">
        <v>45</v>
      </c>
      <c r="X7219">
        <v>1</v>
      </c>
      <c r="Y7219" t="str">
        <f>IF(tblRides[[#This Row],[supply_demand_ratio]]&lt;0.8,"Below 0.8",IF(tblRides[[#This Row],[supply_demand_ratio]]&lt;1,"Between 0.8-1.0",IF(tblRides[[#This Row],[supply_demand_ratio]]&lt;=1.2,"Between 1.0-1.2","Above 1.2")))</f>
        <v>Above 1.2</v>
      </c>
    </row>
    <row r="7220" spans="1:25" x14ac:dyDescent="0.3">
      <c r="A7220" t="s">
        <v>7275</v>
      </c>
      <c r="B7220" s="1">
        <v>46087.587500000001</v>
      </c>
      <c r="C7220" s="2">
        <v>46087</v>
      </c>
      <c r="D7220">
        <v>14</v>
      </c>
      <c r="E7220" t="s">
        <v>62</v>
      </c>
      <c r="F7220" t="s">
        <v>34</v>
      </c>
      <c r="G7220">
        <v>22.9</v>
      </c>
      <c r="H7220">
        <v>445.39</v>
      </c>
      <c r="I7220">
        <v>449.33</v>
      </c>
      <c r="J7220">
        <v>1.1000000000000001</v>
      </c>
      <c r="K7220">
        <v>4.5999999999999996</v>
      </c>
      <c r="L7220">
        <v>3.6</v>
      </c>
      <c r="M7220">
        <v>56</v>
      </c>
      <c r="N7220" t="s">
        <v>41</v>
      </c>
      <c r="O7220">
        <v>1.486</v>
      </c>
      <c r="P7220" t="s">
        <v>28</v>
      </c>
      <c r="Q7220" t="s">
        <v>29</v>
      </c>
      <c r="R7220">
        <v>4.6100000000000003</v>
      </c>
      <c r="S7220">
        <v>0</v>
      </c>
      <c r="T7220">
        <v>3.94</v>
      </c>
      <c r="U7220">
        <v>-1</v>
      </c>
      <c r="V7220" t="s">
        <v>159</v>
      </c>
      <c r="W7220" t="s">
        <v>31</v>
      </c>
      <c r="X7220">
        <v>1</v>
      </c>
      <c r="Y7220" t="str">
        <f>IF(tblRides[[#This Row],[supply_demand_ratio]]&lt;0.8,"Below 0.8",IF(tblRides[[#This Row],[supply_demand_ratio]]&lt;1,"Between 0.8-1.0",IF(tblRides[[#This Row],[supply_demand_ratio]]&lt;=1.2,"Between 1.0-1.2","Above 1.2")))</f>
        <v>Above 1.2</v>
      </c>
    </row>
    <row r="7221" spans="1:25" x14ac:dyDescent="0.3">
      <c r="A7221" t="s">
        <v>7276</v>
      </c>
      <c r="B7221" s="1">
        <v>46087.59097222222</v>
      </c>
      <c r="C7221" s="2">
        <v>46087</v>
      </c>
      <c r="D7221">
        <v>14</v>
      </c>
      <c r="E7221" t="s">
        <v>36</v>
      </c>
      <c r="F7221" t="s">
        <v>26</v>
      </c>
      <c r="G7221">
        <v>5.2</v>
      </c>
      <c r="H7221">
        <v>122.4</v>
      </c>
      <c r="I7221">
        <v>119.48</v>
      </c>
      <c r="J7221">
        <v>1</v>
      </c>
      <c r="K7221">
        <v>5.9</v>
      </c>
      <c r="L7221">
        <v>9.1999999999999993</v>
      </c>
      <c r="M7221">
        <v>103</v>
      </c>
      <c r="N7221" t="s">
        <v>27</v>
      </c>
      <c r="O7221">
        <v>1.0429999999999999</v>
      </c>
      <c r="P7221" t="s">
        <v>28</v>
      </c>
      <c r="Q7221" t="s">
        <v>29</v>
      </c>
      <c r="R7221">
        <v>5</v>
      </c>
      <c r="S7221">
        <v>10</v>
      </c>
      <c r="T7221">
        <v>-2.92</v>
      </c>
      <c r="U7221">
        <v>3.3</v>
      </c>
      <c r="V7221" t="s">
        <v>159</v>
      </c>
      <c r="W7221" t="s">
        <v>45</v>
      </c>
      <c r="X7221">
        <v>1</v>
      </c>
      <c r="Y7221" t="str">
        <f>IF(tblRides[[#This Row],[supply_demand_ratio]]&lt;0.8,"Below 0.8",IF(tblRides[[#This Row],[supply_demand_ratio]]&lt;1,"Between 0.8-1.0",IF(tblRides[[#This Row],[supply_demand_ratio]]&lt;=1.2,"Between 1.0-1.2","Above 1.2")))</f>
        <v>Between 1.0-1.2</v>
      </c>
    </row>
    <row r="7222" spans="1:25" x14ac:dyDescent="0.3">
      <c r="A7222" t="s">
        <v>7277</v>
      </c>
      <c r="B7222" s="1">
        <v>46087.597916666666</v>
      </c>
      <c r="C7222" s="2">
        <v>46087</v>
      </c>
      <c r="D7222">
        <v>14</v>
      </c>
      <c r="E7222" t="s">
        <v>36</v>
      </c>
      <c r="F7222" t="s">
        <v>26</v>
      </c>
      <c r="G7222">
        <v>3.9</v>
      </c>
      <c r="H7222">
        <v>88.31</v>
      </c>
      <c r="I7222">
        <v>89.26</v>
      </c>
      <c r="J7222">
        <v>1</v>
      </c>
      <c r="K7222">
        <v>5.4</v>
      </c>
      <c r="L7222">
        <v>1</v>
      </c>
      <c r="M7222">
        <v>119</v>
      </c>
      <c r="N7222" t="s">
        <v>41</v>
      </c>
      <c r="O7222">
        <v>1.2849999999999999</v>
      </c>
      <c r="P7222" t="s">
        <v>28</v>
      </c>
      <c r="Q7222" t="s">
        <v>29</v>
      </c>
      <c r="R7222">
        <v>4.46</v>
      </c>
      <c r="S7222">
        <v>62</v>
      </c>
      <c r="T7222">
        <v>0.95</v>
      </c>
      <c r="U7222">
        <v>-4.4000000000000004</v>
      </c>
      <c r="V7222" t="s">
        <v>159</v>
      </c>
      <c r="W7222" t="s">
        <v>45</v>
      </c>
      <c r="X7222">
        <v>1</v>
      </c>
      <c r="Y7222" t="str">
        <f>IF(tblRides[[#This Row],[supply_demand_ratio]]&lt;0.8,"Below 0.8",IF(tblRides[[#This Row],[supply_demand_ratio]]&lt;1,"Between 0.8-1.0",IF(tblRides[[#This Row],[supply_demand_ratio]]&lt;=1.2,"Between 1.0-1.2","Above 1.2")))</f>
        <v>Above 1.2</v>
      </c>
    </row>
    <row r="7223" spans="1:25" x14ac:dyDescent="0.3">
      <c r="A7223" t="s">
        <v>7278</v>
      </c>
      <c r="B7223" s="1">
        <v>46087.606249999997</v>
      </c>
      <c r="C7223" s="2">
        <v>46087</v>
      </c>
      <c r="D7223">
        <v>14</v>
      </c>
      <c r="E7223" t="s">
        <v>33</v>
      </c>
      <c r="F7223" t="s">
        <v>26</v>
      </c>
      <c r="G7223">
        <v>14</v>
      </c>
      <c r="H7223">
        <v>273.17</v>
      </c>
      <c r="I7223">
        <v>257.60000000000002</v>
      </c>
      <c r="J7223">
        <v>1</v>
      </c>
      <c r="K7223">
        <v>7.5</v>
      </c>
      <c r="L7223">
        <v>8</v>
      </c>
      <c r="M7223">
        <v>107</v>
      </c>
      <c r="N7223" t="s">
        <v>41</v>
      </c>
      <c r="O7223">
        <v>1.617</v>
      </c>
      <c r="P7223" t="s">
        <v>28</v>
      </c>
      <c r="Q7223" t="s">
        <v>29</v>
      </c>
      <c r="R7223">
        <v>4.5199999999999996</v>
      </c>
      <c r="S7223">
        <v>9</v>
      </c>
      <c r="T7223">
        <v>-15.57</v>
      </c>
      <c r="U7223">
        <v>0.5</v>
      </c>
      <c r="V7223" t="s">
        <v>159</v>
      </c>
      <c r="W7223" t="s">
        <v>45</v>
      </c>
      <c r="X7223">
        <v>1</v>
      </c>
      <c r="Y7223" t="str">
        <f>IF(tblRides[[#This Row],[supply_demand_ratio]]&lt;0.8,"Below 0.8",IF(tblRides[[#This Row],[supply_demand_ratio]]&lt;1,"Between 0.8-1.0",IF(tblRides[[#This Row],[supply_demand_ratio]]&lt;=1.2,"Between 1.0-1.2","Above 1.2")))</f>
        <v>Above 1.2</v>
      </c>
    </row>
    <row r="7224" spans="1:25" x14ac:dyDescent="0.3">
      <c r="A7224" t="s">
        <v>7279</v>
      </c>
      <c r="B7224" s="1">
        <v>46087.619444444441</v>
      </c>
      <c r="C7224" s="2">
        <v>46087</v>
      </c>
      <c r="D7224">
        <v>14</v>
      </c>
      <c r="E7224" t="s">
        <v>36</v>
      </c>
      <c r="F7224" t="s">
        <v>34</v>
      </c>
      <c r="G7224">
        <v>24</v>
      </c>
      <c r="H7224">
        <v>431.01</v>
      </c>
      <c r="I7224">
        <v>441.21</v>
      </c>
      <c r="J7224">
        <v>1</v>
      </c>
      <c r="K7224">
        <v>3</v>
      </c>
      <c r="L7224">
        <v>8.1</v>
      </c>
      <c r="M7224">
        <v>113</v>
      </c>
      <c r="N7224" t="s">
        <v>27</v>
      </c>
      <c r="O7224">
        <v>1.121</v>
      </c>
      <c r="P7224" t="s">
        <v>28</v>
      </c>
      <c r="Q7224" t="s">
        <v>29</v>
      </c>
      <c r="R7224">
        <v>4.58</v>
      </c>
      <c r="S7224">
        <v>0</v>
      </c>
      <c r="T7224">
        <v>10.199999999999999</v>
      </c>
      <c r="U7224">
        <v>5.0999999999999996</v>
      </c>
      <c r="V7224" t="s">
        <v>159</v>
      </c>
      <c r="W7224" t="s">
        <v>31</v>
      </c>
      <c r="X7224">
        <v>1</v>
      </c>
      <c r="Y7224" t="str">
        <f>IF(tblRides[[#This Row],[supply_demand_ratio]]&lt;0.8,"Below 0.8",IF(tblRides[[#This Row],[supply_demand_ratio]]&lt;1,"Between 0.8-1.0",IF(tblRides[[#This Row],[supply_demand_ratio]]&lt;=1.2,"Between 1.0-1.2","Above 1.2")))</f>
        <v>Between 1.0-1.2</v>
      </c>
    </row>
    <row r="7225" spans="1:25" x14ac:dyDescent="0.3">
      <c r="A7225" t="s">
        <v>7280</v>
      </c>
      <c r="B7225" s="1">
        <v>46087.620138888888</v>
      </c>
      <c r="C7225" s="2">
        <v>46087</v>
      </c>
      <c r="D7225">
        <v>14</v>
      </c>
      <c r="E7225" t="s">
        <v>36</v>
      </c>
      <c r="F7225" t="s">
        <v>34</v>
      </c>
      <c r="G7225">
        <v>14.8</v>
      </c>
      <c r="H7225">
        <v>240.07</v>
      </c>
      <c r="I7225">
        <v>228.45</v>
      </c>
      <c r="J7225">
        <v>1</v>
      </c>
      <c r="K7225">
        <v>5.5</v>
      </c>
      <c r="L7225">
        <v>1</v>
      </c>
      <c r="M7225">
        <v>121</v>
      </c>
      <c r="N7225" t="s">
        <v>41</v>
      </c>
      <c r="O7225">
        <v>1.387</v>
      </c>
      <c r="P7225" t="s">
        <v>28</v>
      </c>
      <c r="Q7225" t="s">
        <v>29</v>
      </c>
      <c r="R7225">
        <v>4.53</v>
      </c>
      <c r="S7225">
        <v>0</v>
      </c>
      <c r="T7225">
        <v>-11.62</v>
      </c>
      <c r="U7225">
        <v>-4.5</v>
      </c>
      <c r="V7225" t="s">
        <v>159</v>
      </c>
      <c r="W7225" t="s">
        <v>45</v>
      </c>
      <c r="X7225">
        <v>1</v>
      </c>
      <c r="Y7225" t="str">
        <f>IF(tblRides[[#This Row],[supply_demand_ratio]]&lt;0.8,"Below 0.8",IF(tblRides[[#This Row],[supply_demand_ratio]]&lt;1,"Between 0.8-1.0",IF(tblRides[[#This Row],[supply_demand_ratio]]&lt;=1.2,"Between 1.0-1.2","Above 1.2")))</f>
        <v>Above 1.2</v>
      </c>
    </row>
    <row r="7226" spans="1:25" x14ac:dyDescent="0.3">
      <c r="A7226" t="s">
        <v>7281</v>
      </c>
      <c r="B7226" s="1">
        <v>46087.625</v>
      </c>
      <c r="C7226" s="2">
        <v>46087</v>
      </c>
      <c r="D7226">
        <v>15</v>
      </c>
      <c r="E7226" t="s">
        <v>25</v>
      </c>
      <c r="F7226" t="s">
        <v>26</v>
      </c>
      <c r="G7226">
        <v>5.4</v>
      </c>
      <c r="H7226">
        <v>137.27000000000001</v>
      </c>
      <c r="I7226">
        <v>137.46</v>
      </c>
      <c r="J7226">
        <v>1.1000000000000001</v>
      </c>
      <c r="K7226">
        <v>4</v>
      </c>
      <c r="L7226">
        <v>5.8</v>
      </c>
      <c r="M7226">
        <v>110</v>
      </c>
      <c r="N7226" t="s">
        <v>27</v>
      </c>
      <c r="O7226">
        <v>1</v>
      </c>
      <c r="P7226" t="s">
        <v>28</v>
      </c>
      <c r="Q7226" t="s">
        <v>29</v>
      </c>
      <c r="R7226">
        <v>4.55</v>
      </c>
      <c r="S7226">
        <v>8</v>
      </c>
      <c r="T7226">
        <v>0.19</v>
      </c>
      <c r="U7226">
        <v>1.8</v>
      </c>
      <c r="V7226" t="s">
        <v>159</v>
      </c>
      <c r="W7226" t="s">
        <v>31</v>
      </c>
      <c r="X7226">
        <v>1</v>
      </c>
      <c r="Y7226" t="str">
        <f>IF(tblRides[[#This Row],[supply_demand_ratio]]&lt;0.8,"Below 0.8",IF(tblRides[[#This Row],[supply_demand_ratio]]&lt;1,"Between 0.8-1.0",IF(tblRides[[#This Row],[supply_demand_ratio]]&lt;=1.2,"Between 1.0-1.2","Above 1.2")))</f>
        <v>Between 1.0-1.2</v>
      </c>
    </row>
    <row r="7227" spans="1:25" x14ac:dyDescent="0.3">
      <c r="A7227" t="s">
        <v>7282</v>
      </c>
      <c r="B7227" s="1">
        <v>46087.625694444447</v>
      </c>
      <c r="C7227" s="2">
        <v>46087</v>
      </c>
      <c r="D7227">
        <v>15</v>
      </c>
      <c r="E7227" t="s">
        <v>25</v>
      </c>
      <c r="F7227" t="s">
        <v>26</v>
      </c>
      <c r="G7227">
        <v>10.4</v>
      </c>
      <c r="H7227">
        <v>185.67</v>
      </c>
      <c r="I7227">
        <v>183.99</v>
      </c>
      <c r="J7227">
        <v>1</v>
      </c>
      <c r="K7227">
        <v>2.2999999999999998</v>
      </c>
      <c r="L7227">
        <v>1.9</v>
      </c>
      <c r="M7227">
        <v>117</v>
      </c>
      <c r="N7227" t="s">
        <v>27</v>
      </c>
      <c r="O7227">
        <v>0.99</v>
      </c>
      <c r="P7227" t="s">
        <v>28</v>
      </c>
      <c r="Q7227" t="s">
        <v>29</v>
      </c>
      <c r="R7227">
        <v>4.7699999999999996</v>
      </c>
      <c r="S7227">
        <v>10</v>
      </c>
      <c r="T7227">
        <v>-1.68</v>
      </c>
      <c r="U7227">
        <v>-0.4</v>
      </c>
      <c r="V7227" t="s">
        <v>159</v>
      </c>
      <c r="W7227" t="s">
        <v>31</v>
      </c>
      <c r="X7227">
        <v>1</v>
      </c>
      <c r="Y7227" t="str">
        <f>IF(tblRides[[#This Row],[supply_demand_ratio]]&lt;0.8,"Below 0.8",IF(tblRides[[#This Row],[supply_demand_ratio]]&lt;1,"Between 0.8-1.0",IF(tblRides[[#This Row],[supply_demand_ratio]]&lt;=1.2,"Between 1.0-1.2","Above 1.2")))</f>
        <v>Between 0.8-1.0</v>
      </c>
    </row>
    <row r="7228" spans="1:25" x14ac:dyDescent="0.3">
      <c r="A7228" t="s">
        <v>7283</v>
      </c>
      <c r="B7228" s="1">
        <v>46087.628472222219</v>
      </c>
      <c r="C7228" s="2">
        <v>46087</v>
      </c>
      <c r="D7228">
        <v>15</v>
      </c>
      <c r="E7228" t="s">
        <v>25</v>
      </c>
      <c r="F7228" t="s">
        <v>34</v>
      </c>
      <c r="G7228">
        <v>16.100000000000001</v>
      </c>
      <c r="H7228">
        <v>372.48</v>
      </c>
      <c r="I7228">
        <v>385.97</v>
      </c>
      <c r="J7228">
        <v>1.2</v>
      </c>
      <c r="K7228">
        <v>3.4</v>
      </c>
      <c r="L7228">
        <v>4.4000000000000004</v>
      </c>
      <c r="M7228">
        <v>117</v>
      </c>
      <c r="N7228" t="s">
        <v>72</v>
      </c>
      <c r="O7228">
        <v>0.80700000000000005</v>
      </c>
      <c r="P7228" t="s">
        <v>28</v>
      </c>
      <c r="Q7228" t="s">
        <v>29</v>
      </c>
      <c r="R7228">
        <v>4.7300000000000004</v>
      </c>
      <c r="S7228">
        <v>0</v>
      </c>
      <c r="T7228">
        <v>13.49</v>
      </c>
      <c r="U7228">
        <v>1</v>
      </c>
      <c r="V7228" t="s">
        <v>159</v>
      </c>
      <c r="W7228" t="s">
        <v>31</v>
      </c>
      <c r="X7228">
        <v>1</v>
      </c>
      <c r="Y7228" t="str">
        <f>IF(tblRides[[#This Row],[supply_demand_ratio]]&lt;0.8,"Below 0.8",IF(tblRides[[#This Row],[supply_demand_ratio]]&lt;1,"Between 0.8-1.0",IF(tblRides[[#This Row],[supply_demand_ratio]]&lt;=1.2,"Between 1.0-1.2","Above 1.2")))</f>
        <v>Between 0.8-1.0</v>
      </c>
    </row>
    <row r="7229" spans="1:25" x14ac:dyDescent="0.3">
      <c r="A7229" t="s">
        <v>7284</v>
      </c>
      <c r="B7229" s="1">
        <v>46087.635416666664</v>
      </c>
      <c r="C7229" s="2">
        <v>46087</v>
      </c>
      <c r="D7229">
        <v>15</v>
      </c>
      <c r="E7229" t="s">
        <v>33</v>
      </c>
      <c r="F7229" t="s">
        <v>26</v>
      </c>
      <c r="G7229">
        <v>3.8</v>
      </c>
      <c r="H7229">
        <v>90.81</v>
      </c>
      <c r="I7229">
        <v>88.32</v>
      </c>
      <c r="J7229">
        <v>1</v>
      </c>
      <c r="K7229">
        <v>4</v>
      </c>
      <c r="L7229">
        <v>4.5</v>
      </c>
      <c r="M7229">
        <v>92</v>
      </c>
      <c r="N7229" t="s">
        <v>41</v>
      </c>
      <c r="O7229">
        <v>1.6220000000000001</v>
      </c>
      <c r="P7229" t="s">
        <v>28</v>
      </c>
      <c r="Q7229" t="s">
        <v>29</v>
      </c>
      <c r="R7229">
        <v>4.5199999999999996</v>
      </c>
      <c r="S7229">
        <v>9</v>
      </c>
      <c r="T7229">
        <v>-2.4900000000000002</v>
      </c>
      <c r="U7229">
        <v>0.5</v>
      </c>
      <c r="V7229" t="s">
        <v>159</v>
      </c>
      <c r="W7229" t="s">
        <v>31</v>
      </c>
      <c r="X7229">
        <v>1</v>
      </c>
      <c r="Y7229" t="str">
        <f>IF(tblRides[[#This Row],[supply_demand_ratio]]&lt;0.8,"Below 0.8",IF(tblRides[[#This Row],[supply_demand_ratio]]&lt;1,"Between 0.8-1.0",IF(tblRides[[#This Row],[supply_demand_ratio]]&lt;=1.2,"Between 1.0-1.2","Above 1.2")))</f>
        <v>Above 1.2</v>
      </c>
    </row>
    <row r="7230" spans="1:25" x14ac:dyDescent="0.3">
      <c r="A7230" t="s">
        <v>7285</v>
      </c>
      <c r="B7230" s="1">
        <v>46087.640972222223</v>
      </c>
      <c r="C7230" s="2">
        <v>46087</v>
      </c>
      <c r="D7230">
        <v>15</v>
      </c>
      <c r="E7230" t="s">
        <v>36</v>
      </c>
      <c r="F7230" t="s">
        <v>34</v>
      </c>
      <c r="G7230">
        <v>6.8</v>
      </c>
      <c r="H7230">
        <v>167.45</v>
      </c>
      <c r="I7230">
        <v>156.38</v>
      </c>
      <c r="J7230">
        <v>1.1000000000000001</v>
      </c>
      <c r="K7230">
        <v>6.7</v>
      </c>
      <c r="L7230">
        <v>11.2</v>
      </c>
      <c r="M7230">
        <v>117</v>
      </c>
      <c r="N7230" t="s">
        <v>27</v>
      </c>
      <c r="O7230">
        <v>1.1060000000000001</v>
      </c>
      <c r="P7230" t="s">
        <v>28</v>
      </c>
      <c r="Q7230" t="s">
        <v>29</v>
      </c>
      <c r="R7230">
        <v>4.7300000000000004</v>
      </c>
      <c r="S7230">
        <v>0</v>
      </c>
      <c r="T7230">
        <v>-11.07</v>
      </c>
      <c r="U7230">
        <v>4.5</v>
      </c>
      <c r="V7230" t="s">
        <v>159</v>
      </c>
      <c r="W7230" t="s">
        <v>45</v>
      </c>
      <c r="X7230">
        <v>1</v>
      </c>
      <c r="Y7230" t="str">
        <f>IF(tblRides[[#This Row],[supply_demand_ratio]]&lt;0.8,"Below 0.8",IF(tblRides[[#This Row],[supply_demand_ratio]]&lt;1,"Between 0.8-1.0",IF(tblRides[[#This Row],[supply_demand_ratio]]&lt;=1.2,"Between 1.0-1.2","Above 1.2")))</f>
        <v>Between 1.0-1.2</v>
      </c>
    </row>
    <row r="7231" spans="1:25" x14ac:dyDescent="0.3">
      <c r="A7231" t="s">
        <v>7286</v>
      </c>
      <c r="B7231" s="1">
        <v>46087.651388888888</v>
      </c>
      <c r="C7231" s="2">
        <v>46087</v>
      </c>
      <c r="D7231">
        <v>15</v>
      </c>
      <c r="E7231" t="s">
        <v>33</v>
      </c>
      <c r="F7231" t="s">
        <v>26</v>
      </c>
      <c r="G7231">
        <v>3.5</v>
      </c>
      <c r="H7231">
        <v>95.27</v>
      </c>
      <c r="I7231">
        <v>95.3</v>
      </c>
      <c r="J7231">
        <v>1</v>
      </c>
      <c r="K7231">
        <v>3.3</v>
      </c>
      <c r="L7231">
        <v>2.8</v>
      </c>
      <c r="M7231">
        <v>76</v>
      </c>
      <c r="N7231" t="s">
        <v>41</v>
      </c>
      <c r="O7231">
        <v>1.0329999999999999</v>
      </c>
      <c r="P7231" t="s">
        <v>28</v>
      </c>
      <c r="Q7231" t="s">
        <v>29</v>
      </c>
      <c r="R7231">
        <v>4.59</v>
      </c>
      <c r="S7231">
        <v>5</v>
      </c>
      <c r="T7231">
        <v>0.03</v>
      </c>
      <c r="U7231">
        <v>-0.5</v>
      </c>
      <c r="V7231" t="s">
        <v>159</v>
      </c>
      <c r="W7231" t="s">
        <v>31</v>
      </c>
      <c r="X7231">
        <v>1</v>
      </c>
      <c r="Y7231" t="str">
        <f>IF(tblRides[[#This Row],[supply_demand_ratio]]&lt;0.8,"Below 0.8",IF(tblRides[[#This Row],[supply_demand_ratio]]&lt;1,"Between 0.8-1.0",IF(tblRides[[#This Row],[supply_demand_ratio]]&lt;=1.2,"Between 1.0-1.2","Above 1.2")))</f>
        <v>Between 1.0-1.2</v>
      </c>
    </row>
    <row r="7232" spans="1:25" x14ac:dyDescent="0.3">
      <c r="A7232" t="s">
        <v>7287</v>
      </c>
      <c r="B7232" s="1">
        <v>46087.681944444441</v>
      </c>
      <c r="C7232" s="2">
        <v>46087</v>
      </c>
      <c r="D7232">
        <v>16</v>
      </c>
      <c r="E7232" t="s">
        <v>33</v>
      </c>
      <c r="F7232" t="s">
        <v>26</v>
      </c>
      <c r="G7232">
        <v>2.2000000000000002</v>
      </c>
      <c r="H7232">
        <v>69.540000000000006</v>
      </c>
      <c r="I7232">
        <v>71.28</v>
      </c>
      <c r="J7232">
        <v>1</v>
      </c>
      <c r="K7232">
        <v>4</v>
      </c>
      <c r="L7232">
        <v>4</v>
      </c>
      <c r="M7232">
        <v>76</v>
      </c>
      <c r="N7232" t="s">
        <v>27</v>
      </c>
      <c r="O7232">
        <v>0.95599999999999996</v>
      </c>
      <c r="P7232" t="s">
        <v>28</v>
      </c>
      <c r="Q7232" t="s">
        <v>29</v>
      </c>
      <c r="R7232">
        <v>4.8600000000000003</v>
      </c>
      <c r="S7232">
        <v>2</v>
      </c>
      <c r="T7232">
        <v>1.74</v>
      </c>
      <c r="U7232">
        <v>0</v>
      </c>
      <c r="V7232" t="s">
        <v>159</v>
      </c>
      <c r="W7232" t="s">
        <v>31</v>
      </c>
      <c r="X7232">
        <v>1</v>
      </c>
      <c r="Y7232" t="str">
        <f>IF(tblRides[[#This Row],[supply_demand_ratio]]&lt;0.8,"Below 0.8",IF(tblRides[[#This Row],[supply_demand_ratio]]&lt;1,"Between 0.8-1.0",IF(tblRides[[#This Row],[supply_demand_ratio]]&lt;=1.2,"Between 1.0-1.2","Above 1.2")))</f>
        <v>Between 0.8-1.0</v>
      </c>
    </row>
    <row r="7233" spans="1:25" x14ac:dyDescent="0.3">
      <c r="A7233" t="s">
        <v>7288</v>
      </c>
      <c r="B7233" s="1">
        <v>46087.706250000003</v>
      </c>
      <c r="C7233" s="2">
        <v>46087</v>
      </c>
      <c r="D7233">
        <v>16</v>
      </c>
      <c r="E7233" t="s">
        <v>62</v>
      </c>
      <c r="F7233" t="s">
        <v>26</v>
      </c>
      <c r="G7233">
        <v>9.3000000000000007</v>
      </c>
      <c r="H7233">
        <v>192.5</v>
      </c>
      <c r="I7233">
        <v>201.82</v>
      </c>
      <c r="J7233">
        <v>1</v>
      </c>
      <c r="K7233">
        <v>3.4</v>
      </c>
      <c r="L7233">
        <v>3</v>
      </c>
      <c r="M7233">
        <v>50</v>
      </c>
      <c r="N7233" t="s">
        <v>41</v>
      </c>
      <c r="O7233">
        <v>2.004</v>
      </c>
      <c r="P7233" t="s">
        <v>28</v>
      </c>
      <c r="Q7233" t="s">
        <v>29</v>
      </c>
      <c r="R7233">
        <v>4.78</v>
      </c>
      <c r="S7233">
        <v>28</v>
      </c>
      <c r="T7233">
        <v>9.32</v>
      </c>
      <c r="U7233">
        <v>-0.4</v>
      </c>
      <c r="V7233" t="s">
        <v>159</v>
      </c>
      <c r="W7233" t="s">
        <v>31</v>
      </c>
      <c r="X7233">
        <v>1</v>
      </c>
      <c r="Y7233" t="str">
        <f>IF(tblRides[[#This Row],[supply_demand_ratio]]&lt;0.8,"Below 0.8",IF(tblRides[[#This Row],[supply_demand_ratio]]&lt;1,"Between 0.8-1.0",IF(tblRides[[#This Row],[supply_demand_ratio]]&lt;=1.2,"Between 1.0-1.2","Above 1.2")))</f>
        <v>Above 1.2</v>
      </c>
    </row>
    <row r="7234" spans="1:25" x14ac:dyDescent="0.3">
      <c r="A7234" t="s">
        <v>7289</v>
      </c>
      <c r="B7234" s="1">
        <v>46087.714583333334</v>
      </c>
      <c r="C7234" s="2">
        <v>46087</v>
      </c>
      <c r="D7234">
        <v>17</v>
      </c>
      <c r="E7234" t="s">
        <v>25</v>
      </c>
      <c r="F7234" t="s">
        <v>26</v>
      </c>
      <c r="G7234">
        <v>5</v>
      </c>
      <c r="H7234">
        <v>137.75</v>
      </c>
      <c r="I7234">
        <v>136.19</v>
      </c>
      <c r="J7234">
        <v>1.1000000000000001</v>
      </c>
      <c r="K7234">
        <v>3.7</v>
      </c>
      <c r="L7234">
        <v>5.9</v>
      </c>
      <c r="M7234">
        <v>91</v>
      </c>
      <c r="N7234" t="s">
        <v>27</v>
      </c>
      <c r="O7234">
        <v>0.80500000000000005</v>
      </c>
      <c r="P7234" t="s">
        <v>28</v>
      </c>
      <c r="Q7234" t="s">
        <v>29</v>
      </c>
      <c r="R7234">
        <v>4.82</v>
      </c>
      <c r="S7234">
        <v>20</v>
      </c>
      <c r="T7234">
        <v>-1.56</v>
      </c>
      <c r="U7234">
        <v>2.2000000000000002</v>
      </c>
      <c r="V7234" t="s">
        <v>159</v>
      </c>
      <c r="W7234" t="s">
        <v>31</v>
      </c>
      <c r="X7234">
        <v>1</v>
      </c>
      <c r="Y7234" t="str">
        <f>IF(tblRides[[#This Row],[supply_demand_ratio]]&lt;0.8,"Below 0.8",IF(tblRides[[#This Row],[supply_demand_ratio]]&lt;1,"Between 0.8-1.0",IF(tblRides[[#This Row],[supply_demand_ratio]]&lt;=1.2,"Between 1.0-1.2","Above 1.2")))</f>
        <v>Between 0.8-1.0</v>
      </c>
    </row>
    <row r="7235" spans="1:25" x14ac:dyDescent="0.3">
      <c r="A7235" t="s">
        <v>7290</v>
      </c>
      <c r="B7235" s="1">
        <v>46087.737500000003</v>
      </c>
      <c r="C7235" s="2">
        <v>46087</v>
      </c>
      <c r="D7235">
        <v>17</v>
      </c>
      <c r="E7235" t="s">
        <v>25</v>
      </c>
      <c r="F7235" t="s">
        <v>26</v>
      </c>
      <c r="G7235">
        <v>2.7</v>
      </c>
      <c r="H7235">
        <v>109.63</v>
      </c>
      <c r="I7235">
        <v>113.53</v>
      </c>
      <c r="J7235">
        <v>1.3</v>
      </c>
      <c r="K7235">
        <v>6.2</v>
      </c>
      <c r="L7235">
        <v>6.2</v>
      </c>
      <c r="M7235">
        <v>105</v>
      </c>
      <c r="N7235" t="s">
        <v>72</v>
      </c>
      <c r="O7235">
        <v>0.71499999999999997</v>
      </c>
      <c r="P7235" t="s">
        <v>28</v>
      </c>
      <c r="Q7235" t="s">
        <v>29</v>
      </c>
      <c r="R7235">
        <v>4.7300000000000004</v>
      </c>
      <c r="S7235">
        <v>2</v>
      </c>
      <c r="T7235">
        <v>3.9</v>
      </c>
      <c r="U7235">
        <v>0</v>
      </c>
      <c r="V7235" t="s">
        <v>159</v>
      </c>
      <c r="W7235" t="s">
        <v>45</v>
      </c>
      <c r="X7235">
        <v>1</v>
      </c>
      <c r="Y7235" t="str">
        <f>IF(tblRides[[#This Row],[supply_demand_ratio]]&lt;0.8,"Below 0.8",IF(tblRides[[#This Row],[supply_demand_ratio]]&lt;1,"Between 0.8-1.0",IF(tblRides[[#This Row],[supply_demand_ratio]]&lt;=1.2,"Between 1.0-1.2","Above 1.2")))</f>
        <v>Below 0.8</v>
      </c>
    </row>
    <row r="7236" spans="1:25" x14ac:dyDescent="0.3">
      <c r="A7236" t="s">
        <v>7291</v>
      </c>
      <c r="B7236" s="1">
        <v>46087.751388888886</v>
      </c>
      <c r="C7236" s="2">
        <v>46087</v>
      </c>
      <c r="D7236">
        <v>18</v>
      </c>
      <c r="E7236" t="s">
        <v>62</v>
      </c>
      <c r="F7236" t="s">
        <v>26</v>
      </c>
      <c r="G7236">
        <v>2.7</v>
      </c>
      <c r="H7236">
        <v>76.489999999999995</v>
      </c>
      <c r="I7236">
        <v>77</v>
      </c>
      <c r="J7236">
        <v>1</v>
      </c>
      <c r="K7236">
        <v>7.9</v>
      </c>
      <c r="L7236">
        <v>9.4</v>
      </c>
      <c r="M7236">
        <v>47</v>
      </c>
      <c r="N7236" t="s">
        <v>41</v>
      </c>
      <c r="O7236">
        <v>1.4</v>
      </c>
      <c r="P7236" t="s">
        <v>28</v>
      </c>
      <c r="Q7236" t="s">
        <v>29</v>
      </c>
      <c r="R7236">
        <v>4.6900000000000004</v>
      </c>
      <c r="S7236">
        <v>9</v>
      </c>
      <c r="T7236">
        <v>0.51</v>
      </c>
      <c r="U7236">
        <v>1.5</v>
      </c>
      <c r="V7236" t="s">
        <v>159</v>
      </c>
      <c r="W7236" t="s">
        <v>45</v>
      </c>
      <c r="X7236">
        <v>1</v>
      </c>
      <c r="Y7236" t="str">
        <f>IF(tblRides[[#This Row],[supply_demand_ratio]]&lt;0.8,"Below 0.8",IF(tblRides[[#This Row],[supply_demand_ratio]]&lt;1,"Between 0.8-1.0",IF(tblRides[[#This Row],[supply_demand_ratio]]&lt;=1.2,"Between 1.0-1.2","Above 1.2")))</f>
        <v>Above 1.2</v>
      </c>
    </row>
    <row r="7237" spans="1:25" x14ac:dyDescent="0.3">
      <c r="A7237" t="s">
        <v>7292</v>
      </c>
      <c r="B7237" s="1">
        <v>46087.760416666664</v>
      </c>
      <c r="C7237" s="2">
        <v>46087</v>
      </c>
      <c r="D7237">
        <v>18</v>
      </c>
      <c r="E7237" t="s">
        <v>62</v>
      </c>
      <c r="F7237" t="s">
        <v>26</v>
      </c>
      <c r="G7237">
        <v>11.4</v>
      </c>
      <c r="H7237">
        <v>214.35</v>
      </c>
      <c r="I7237">
        <v>218.07</v>
      </c>
      <c r="J7237">
        <v>1</v>
      </c>
      <c r="K7237">
        <v>6.6</v>
      </c>
      <c r="L7237">
        <v>9.8000000000000007</v>
      </c>
      <c r="M7237">
        <v>46</v>
      </c>
      <c r="N7237" t="s">
        <v>27</v>
      </c>
      <c r="O7237">
        <v>0.89900000000000002</v>
      </c>
      <c r="P7237" t="s">
        <v>28</v>
      </c>
      <c r="Q7237" t="s">
        <v>29</v>
      </c>
      <c r="R7237">
        <v>4.76</v>
      </c>
      <c r="S7237">
        <v>21</v>
      </c>
      <c r="T7237">
        <v>3.72</v>
      </c>
      <c r="U7237">
        <v>3.2</v>
      </c>
      <c r="V7237" t="s">
        <v>159</v>
      </c>
      <c r="W7237" t="s">
        <v>45</v>
      </c>
      <c r="X7237">
        <v>1</v>
      </c>
      <c r="Y7237" t="str">
        <f>IF(tblRides[[#This Row],[supply_demand_ratio]]&lt;0.8,"Below 0.8",IF(tblRides[[#This Row],[supply_demand_ratio]]&lt;1,"Between 0.8-1.0",IF(tblRides[[#This Row],[supply_demand_ratio]]&lt;=1.2,"Between 1.0-1.2","Above 1.2")))</f>
        <v>Between 0.8-1.0</v>
      </c>
    </row>
    <row r="7238" spans="1:25" x14ac:dyDescent="0.3">
      <c r="A7238" t="s">
        <v>7293</v>
      </c>
      <c r="B7238" s="1">
        <v>46087.768055555556</v>
      </c>
      <c r="C7238" s="2">
        <v>46087</v>
      </c>
      <c r="D7238">
        <v>18</v>
      </c>
      <c r="E7238" t="s">
        <v>36</v>
      </c>
      <c r="F7238" t="s">
        <v>26</v>
      </c>
      <c r="G7238">
        <v>9.3000000000000007</v>
      </c>
      <c r="H7238">
        <v>205.04</v>
      </c>
      <c r="I7238">
        <v>207.74</v>
      </c>
      <c r="J7238">
        <v>1.1000000000000001</v>
      </c>
      <c r="K7238">
        <v>5.8</v>
      </c>
      <c r="L7238">
        <v>6.3</v>
      </c>
      <c r="M7238">
        <v>84</v>
      </c>
      <c r="N7238" t="s">
        <v>27</v>
      </c>
      <c r="O7238">
        <v>0.75</v>
      </c>
      <c r="P7238" t="s">
        <v>28</v>
      </c>
      <c r="Q7238" t="s">
        <v>29</v>
      </c>
      <c r="R7238">
        <v>5</v>
      </c>
      <c r="S7238">
        <v>19</v>
      </c>
      <c r="T7238">
        <v>2.7</v>
      </c>
      <c r="U7238">
        <v>0.5</v>
      </c>
      <c r="V7238" t="s">
        <v>159</v>
      </c>
      <c r="W7238" t="s">
        <v>45</v>
      </c>
      <c r="X7238">
        <v>1</v>
      </c>
      <c r="Y7238" t="str">
        <f>IF(tblRides[[#This Row],[supply_demand_ratio]]&lt;0.8,"Below 0.8",IF(tblRides[[#This Row],[supply_demand_ratio]]&lt;1,"Between 0.8-1.0",IF(tblRides[[#This Row],[supply_demand_ratio]]&lt;=1.2,"Between 1.0-1.2","Above 1.2")))</f>
        <v>Below 0.8</v>
      </c>
    </row>
    <row r="7239" spans="1:25" x14ac:dyDescent="0.3">
      <c r="A7239" t="s">
        <v>7294</v>
      </c>
      <c r="B7239" s="1">
        <v>46087.770833333336</v>
      </c>
      <c r="C7239" s="2">
        <v>46087</v>
      </c>
      <c r="D7239">
        <v>18</v>
      </c>
      <c r="E7239" t="s">
        <v>25</v>
      </c>
      <c r="F7239" t="s">
        <v>34</v>
      </c>
      <c r="G7239">
        <v>9.6999999999999993</v>
      </c>
      <c r="H7239">
        <v>201.88</v>
      </c>
      <c r="J7239">
        <v>1.2</v>
      </c>
      <c r="K7239">
        <v>7.1</v>
      </c>
      <c r="L7239">
        <v>5.6</v>
      </c>
      <c r="M7239">
        <v>112</v>
      </c>
      <c r="N7239" t="s">
        <v>72</v>
      </c>
      <c r="O7239">
        <v>0.7</v>
      </c>
      <c r="P7239" t="s">
        <v>58</v>
      </c>
      <c r="Q7239" t="s">
        <v>59</v>
      </c>
      <c r="R7239">
        <v>4.62</v>
      </c>
      <c r="S7239">
        <v>0</v>
      </c>
      <c r="U7239">
        <v>-1.5</v>
      </c>
      <c r="V7239" t="s">
        <v>159</v>
      </c>
      <c r="W7239" t="s">
        <v>45</v>
      </c>
      <c r="X7239">
        <v>0</v>
      </c>
      <c r="Y7239" t="str">
        <f>IF(tblRides[[#This Row],[supply_demand_ratio]]&lt;0.8,"Below 0.8",IF(tblRides[[#This Row],[supply_demand_ratio]]&lt;1,"Between 0.8-1.0",IF(tblRides[[#This Row],[supply_demand_ratio]]&lt;=1.2,"Between 1.0-1.2","Above 1.2")))</f>
        <v>Below 0.8</v>
      </c>
    </row>
    <row r="7240" spans="1:25" x14ac:dyDescent="0.3">
      <c r="A7240" t="s">
        <v>7295</v>
      </c>
      <c r="B7240" s="1">
        <v>46087.779861111114</v>
      </c>
      <c r="C7240" s="2">
        <v>46087</v>
      </c>
      <c r="D7240">
        <v>18</v>
      </c>
      <c r="E7240" t="s">
        <v>62</v>
      </c>
      <c r="F7240" t="s">
        <v>26</v>
      </c>
      <c r="G7240">
        <v>3.8</v>
      </c>
      <c r="H7240">
        <v>91.12</v>
      </c>
      <c r="J7240">
        <v>1</v>
      </c>
      <c r="K7240">
        <v>6.2</v>
      </c>
      <c r="L7240">
        <v>1</v>
      </c>
      <c r="M7240">
        <v>47</v>
      </c>
      <c r="N7240" t="s">
        <v>41</v>
      </c>
      <c r="O7240">
        <v>1.208</v>
      </c>
      <c r="P7240" t="s">
        <v>58</v>
      </c>
      <c r="Q7240" t="s">
        <v>108</v>
      </c>
      <c r="R7240">
        <v>4.8499999999999996</v>
      </c>
      <c r="S7240">
        <v>20</v>
      </c>
      <c r="U7240">
        <v>-5.2</v>
      </c>
      <c r="V7240" t="s">
        <v>159</v>
      </c>
      <c r="W7240" t="s">
        <v>45</v>
      </c>
      <c r="X7240">
        <v>0</v>
      </c>
      <c r="Y7240" t="str">
        <f>IF(tblRides[[#This Row],[supply_demand_ratio]]&lt;0.8,"Below 0.8",IF(tblRides[[#This Row],[supply_demand_ratio]]&lt;1,"Between 0.8-1.0",IF(tblRides[[#This Row],[supply_demand_ratio]]&lt;=1.2,"Between 1.0-1.2","Above 1.2")))</f>
        <v>Above 1.2</v>
      </c>
    </row>
    <row r="7241" spans="1:25" x14ac:dyDescent="0.3">
      <c r="A7241" t="s">
        <v>7296</v>
      </c>
      <c r="B7241" s="1">
        <v>46087.789583333331</v>
      </c>
      <c r="C7241" s="2">
        <v>46087</v>
      </c>
      <c r="D7241">
        <v>18</v>
      </c>
      <c r="E7241" t="s">
        <v>36</v>
      </c>
      <c r="F7241" t="s">
        <v>34</v>
      </c>
      <c r="G7241">
        <v>13.6</v>
      </c>
      <c r="H7241">
        <v>299.89999999999998</v>
      </c>
      <c r="I7241">
        <v>289.5</v>
      </c>
      <c r="J7241">
        <v>1.1000000000000001</v>
      </c>
      <c r="K7241">
        <v>5.9</v>
      </c>
      <c r="L7241">
        <v>10.7</v>
      </c>
      <c r="M7241">
        <v>87</v>
      </c>
      <c r="N7241" t="s">
        <v>27</v>
      </c>
      <c r="O7241">
        <v>0.73899999999999999</v>
      </c>
      <c r="P7241" t="s">
        <v>28</v>
      </c>
      <c r="Q7241" t="s">
        <v>29</v>
      </c>
      <c r="R7241">
        <v>4.8499999999999996</v>
      </c>
      <c r="S7241">
        <v>0</v>
      </c>
      <c r="T7241">
        <v>-10.4</v>
      </c>
      <c r="U7241">
        <v>4.8</v>
      </c>
      <c r="V7241" t="s">
        <v>159</v>
      </c>
      <c r="W7241" t="s">
        <v>45</v>
      </c>
      <c r="X7241">
        <v>1</v>
      </c>
      <c r="Y7241" t="str">
        <f>IF(tblRides[[#This Row],[supply_demand_ratio]]&lt;0.8,"Below 0.8",IF(tblRides[[#This Row],[supply_demand_ratio]]&lt;1,"Between 0.8-1.0",IF(tblRides[[#This Row],[supply_demand_ratio]]&lt;=1.2,"Between 1.0-1.2","Above 1.2")))</f>
        <v>Below 0.8</v>
      </c>
    </row>
    <row r="7242" spans="1:25" x14ac:dyDescent="0.3">
      <c r="A7242" t="s">
        <v>7297</v>
      </c>
      <c r="B7242" s="1">
        <v>46087.793055555558</v>
      </c>
      <c r="C7242" s="2">
        <v>46087</v>
      </c>
      <c r="D7242">
        <v>19</v>
      </c>
      <c r="E7242" t="s">
        <v>33</v>
      </c>
      <c r="F7242" t="s">
        <v>26</v>
      </c>
      <c r="G7242">
        <v>12.1</v>
      </c>
      <c r="H7242">
        <v>238.02</v>
      </c>
      <c r="I7242">
        <v>233.04</v>
      </c>
      <c r="J7242">
        <v>1</v>
      </c>
      <c r="K7242">
        <v>8.1</v>
      </c>
      <c r="L7242">
        <v>10.9</v>
      </c>
      <c r="M7242">
        <v>75</v>
      </c>
      <c r="N7242" t="s">
        <v>27</v>
      </c>
      <c r="O7242">
        <v>0.874</v>
      </c>
      <c r="P7242" t="s">
        <v>28</v>
      </c>
      <c r="Q7242" t="s">
        <v>29</v>
      </c>
      <c r="R7242">
        <v>5</v>
      </c>
      <c r="S7242">
        <v>11</v>
      </c>
      <c r="T7242">
        <v>-4.9800000000000004</v>
      </c>
      <c r="U7242">
        <v>2.8</v>
      </c>
      <c r="V7242" t="s">
        <v>159</v>
      </c>
      <c r="W7242" t="s">
        <v>45</v>
      </c>
      <c r="X7242">
        <v>1</v>
      </c>
      <c r="Y7242" t="str">
        <f>IF(tblRides[[#This Row],[supply_demand_ratio]]&lt;0.8,"Below 0.8",IF(tblRides[[#This Row],[supply_demand_ratio]]&lt;1,"Between 0.8-1.0",IF(tblRides[[#This Row],[supply_demand_ratio]]&lt;=1.2,"Between 1.0-1.2","Above 1.2")))</f>
        <v>Between 0.8-1.0</v>
      </c>
    </row>
    <row r="7243" spans="1:25" x14ac:dyDescent="0.3">
      <c r="A7243" t="s">
        <v>7298</v>
      </c>
      <c r="B7243" s="1">
        <v>46087.793055555558</v>
      </c>
      <c r="C7243" s="2">
        <v>46087</v>
      </c>
      <c r="D7243">
        <v>19</v>
      </c>
      <c r="E7243" t="s">
        <v>25</v>
      </c>
      <c r="F7243" t="s">
        <v>26</v>
      </c>
      <c r="G7243">
        <v>14.2</v>
      </c>
      <c r="H7243">
        <v>292.45</v>
      </c>
      <c r="I7243">
        <v>285.58999999999997</v>
      </c>
      <c r="J7243">
        <v>1.3</v>
      </c>
      <c r="K7243">
        <v>10.6</v>
      </c>
      <c r="L7243">
        <v>8.6999999999999993</v>
      </c>
      <c r="M7243">
        <v>105</v>
      </c>
      <c r="N7243" t="s">
        <v>72</v>
      </c>
      <c r="O7243">
        <v>0.66400000000000003</v>
      </c>
      <c r="P7243" t="s">
        <v>28</v>
      </c>
      <c r="Q7243" t="s">
        <v>29</v>
      </c>
      <c r="R7243">
        <v>4.96</v>
      </c>
      <c r="S7243">
        <v>3</v>
      </c>
      <c r="T7243">
        <v>-6.86</v>
      </c>
      <c r="U7243">
        <v>-1.9</v>
      </c>
      <c r="V7243" t="s">
        <v>159</v>
      </c>
      <c r="W7243" t="s">
        <v>77</v>
      </c>
      <c r="X7243">
        <v>1</v>
      </c>
      <c r="Y7243" t="str">
        <f>IF(tblRides[[#This Row],[supply_demand_ratio]]&lt;0.8,"Below 0.8",IF(tblRides[[#This Row],[supply_demand_ratio]]&lt;1,"Between 0.8-1.0",IF(tblRides[[#This Row],[supply_demand_ratio]]&lt;=1.2,"Between 1.0-1.2","Above 1.2")))</f>
        <v>Below 0.8</v>
      </c>
    </row>
    <row r="7244" spans="1:25" x14ac:dyDescent="0.3">
      <c r="A7244" t="s">
        <v>7299</v>
      </c>
      <c r="B7244" s="1">
        <v>46087.794444444444</v>
      </c>
      <c r="C7244" s="2">
        <v>46087</v>
      </c>
      <c r="D7244">
        <v>19</v>
      </c>
      <c r="E7244" t="s">
        <v>33</v>
      </c>
      <c r="F7244" t="s">
        <v>34</v>
      </c>
      <c r="G7244">
        <v>2.2000000000000002</v>
      </c>
      <c r="H7244">
        <v>92.32</v>
      </c>
      <c r="I7244">
        <v>91.65</v>
      </c>
      <c r="J7244">
        <v>1.2</v>
      </c>
      <c r="K7244">
        <v>5</v>
      </c>
      <c r="L7244">
        <v>5.2</v>
      </c>
      <c r="M7244">
        <v>76</v>
      </c>
      <c r="N7244" t="s">
        <v>27</v>
      </c>
      <c r="O7244">
        <v>0.71799999999999997</v>
      </c>
      <c r="P7244" t="s">
        <v>28</v>
      </c>
      <c r="Q7244" t="s">
        <v>29</v>
      </c>
      <c r="R7244">
        <v>4.37</v>
      </c>
      <c r="S7244">
        <v>0</v>
      </c>
      <c r="T7244">
        <v>-0.67</v>
      </c>
      <c r="U7244">
        <v>0.2</v>
      </c>
      <c r="V7244" t="s">
        <v>159</v>
      </c>
      <c r="W7244" t="s">
        <v>31</v>
      </c>
      <c r="X7244">
        <v>1</v>
      </c>
      <c r="Y7244" t="str">
        <f>IF(tblRides[[#This Row],[supply_demand_ratio]]&lt;0.8,"Below 0.8",IF(tblRides[[#This Row],[supply_demand_ratio]]&lt;1,"Between 0.8-1.0",IF(tblRides[[#This Row],[supply_demand_ratio]]&lt;=1.2,"Between 1.0-1.2","Above 1.2")))</f>
        <v>Below 0.8</v>
      </c>
    </row>
    <row r="7245" spans="1:25" x14ac:dyDescent="0.3">
      <c r="A7245" t="s">
        <v>7300</v>
      </c>
      <c r="B7245" s="1">
        <v>46087.8125</v>
      </c>
      <c r="C7245" s="2">
        <v>46087</v>
      </c>
      <c r="D7245">
        <v>19</v>
      </c>
      <c r="E7245" t="s">
        <v>36</v>
      </c>
      <c r="F7245" t="s">
        <v>34</v>
      </c>
      <c r="G7245">
        <v>8.1</v>
      </c>
      <c r="H7245">
        <v>157.07</v>
      </c>
      <c r="I7245">
        <v>156.27000000000001</v>
      </c>
      <c r="J7245">
        <v>1.1000000000000001</v>
      </c>
      <c r="K7245">
        <v>7.1</v>
      </c>
      <c r="L7245">
        <v>13.8</v>
      </c>
      <c r="M7245">
        <v>79</v>
      </c>
      <c r="N7245" t="s">
        <v>27</v>
      </c>
      <c r="O7245">
        <v>0.64600000000000002</v>
      </c>
      <c r="P7245" t="s">
        <v>28</v>
      </c>
      <c r="Q7245" t="s">
        <v>29</v>
      </c>
      <c r="R7245">
        <v>4.6500000000000004</v>
      </c>
      <c r="S7245">
        <v>0</v>
      </c>
      <c r="T7245">
        <v>-0.8</v>
      </c>
      <c r="U7245">
        <v>6.7</v>
      </c>
      <c r="V7245" t="s">
        <v>159</v>
      </c>
      <c r="W7245" t="s">
        <v>45</v>
      </c>
      <c r="X7245">
        <v>1</v>
      </c>
      <c r="Y7245" t="str">
        <f>IF(tblRides[[#This Row],[supply_demand_ratio]]&lt;0.8,"Below 0.8",IF(tblRides[[#This Row],[supply_demand_ratio]]&lt;1,"Between 0.8-1.0",IF(tblRides[[#This Row],[supply_demand_ratio]]&lt;=1.2,"Between 1.0-1.2","Above 1.2")))</f>
        <v>Below 0.8</v>
      </c>
    </row>
    <row r="7246" spans="1:25" x14ac:dyDescent="0.3">
      <c r="A7246" t="s">
        <v>7301</v>
      </c>
      <c r="B7246" s="1">
        <v>46087.818749999999</v>
      </c>
      <c r="C7246" s="2">
        <v>46087</v>
      </c>
      <c r="D7246">
        <v>19</v>
      </c>
      <c r="E7246" t="s">
        <v>36</v>
      </c>
      <c r="F7246" t="s">
        <v>26</v>
      </c>
      <c r="G7246">
        <v>8</v>
      </c>
      <c r="H7246">
        <v>183.02</v>
      </c>
      <c r="I7246">
        <v>180.89</v>
      </c>
      <c r="J7246">
        <v>1.1000000000000001</v>
      </c>
      <c r="K7246">
        <v>8.1</v>
      </c>
      <c r="L7246">
        <v>6.4</v>
      </c>
      <c r="M7246">
        <v>107</v>
      </c>
      <c r="N7246" t="s">
        <v>72</v>
      </c>
      <c r="O7246">
        <v>0.78900000000000003</v>
      </c>
      <c r="P7246" t="s">
        <v>28</v>
      </c>
      <c r="Q7246" t="s">
        <v>29</v>
      </c>
      <c r="R7246">
        <v>4.29</v>
      </c>
      <c r="S7246">
        <v>13</v>
      </c>
      <c r="T7246">
        <v>-2.13</v>
      </c>
      <c r="U7246">
        <v>-1.7</v>
      </c>
      <c r="V7246" t="s">
        <v>159</v>
      </c>
      <c r="W7246" t="s">
        <v>45</v>
      </c>
      <c r="X7246">
        <v>1</v>
      </c>
      <c r="Y7246" t="str">
        <f>IF(tblRides[[#This Row],[supply_demand_ratio]]&lt;0.8,"Below 0.8",IF(tblRides[[#This Row],[supply_demand_ratio]]&lt;1,"Between 0.8-1.0",IF(tblRides[[#This Row],[supply_demand_ratio]]&lt;=1.2,"Between 1.0-1.2","Above 1.2")))</f>
        <v>Below 0.8</v>
      </c>
    </row>
    <row r="7247" spans="1:25" x14ac:dyDescent="0.3">
      <c r="A7247" t="s">
        <v>7302</v>
      </c>
      <c r="B7247" s="1">
        <v>46087.84097222222</v>
      </c>
      <c r="C7247" s="2">
        <v>46087</v>
      </c>
      <c r="D7247">
        <v>20</v>
      </c>
      <c r="E7247" t="s">
        <v>33</v>
      </c>
      <c r="F7247" t="s">
        <v>34</v>
      </c>
      <c r="G7247">
        <v>3.5</v>
      </c>
      <c r="H7247">
        <v>89.65</v>
      </c>
      <c r="I7247">
        <v>93.96</v>
      </c>
      <c r="J7247">
        <v>1</v>
      </c>
      <c r="K7247">
        <v>8.5</v>
      </c>
      <c r="L7247">
        <v>12.4</v>
      </c>
      <c r="M7247">
        <v>83</v>
      </c>
      <c r="N7247" t="s">
        <v>27</v>
      </c>
      <c r="O7247">
        <v>0.91200000000000003</v>
      </c>
      <c r="P7247" t="s">
        <v>28</v>
      </c>
      <c r="Q7247" t="s">
        <v>29</v>
      </c>
      <c r="R7247">
        <v>4.79</v>
      </c>
      <c r="S7247">
        <v>0</v>
      </c>
      <c r="T7247">
        <v>4.3099999999999996</v>
      </c>
      <c r="U7247">
        <v>3.9</v>
      </c>
      <c r="V7247" t="s">
        <v>159</v>
      </c>
      <c r="W7247" t="s">
        <v>45</v>
      </c>
      <c r="X7247">
        <v>1</v>
      </c>
      <c r="Y7247" t="str">
        <f>IF(tblRides[[#This Row],[supply_demand_ratio]]&lt;0.8,"Below 0.8",IF(tblRides[[#This Row],[supply_demand_ratio]]&lt;1,"Between 0.8-1.0",IF(tblRides[[#This Row],[supply_demand_ratio]]&lt;=1.2,"Between 1.0-1.2","Above 1.2")))</f>
        <v>Between 0.8-1.0</v>
      </c>
    </row>
    <row r="7248" spans="1:25" x14ac:dyDescent="0.3">
      <c r="A7248" t="s">
        <v>7303</v>
      </c>
      <c r="B7248" s="1">
        <v>46087.862500000003</v>
      </c>
      <c r="C7248" s="2">
        <v>46087</v>
      </c>
      <c r="D7248">
        <v>20</v>
      </c>
      <c r="E7248" t="s">
        <v>33</v>
      </c>
      <c r="F7248" t="s">
        <v>34</v>
      </c>
      <c r="G7248">
        <v>5.5</v>
      </c>
      <c r="H7248">
        <v>139.44999999999999</v>
      </c>
      <c r="I7248">
        <v>144.02000000000001</v>
      </c>
      <c r="J7248">
        <v>1.2</v>
      </c>
      <c r="K7248">
        <v>2</v>
      </c>
      <c r="L7248">
        <v>7.8</v>
      </c>
      <c r="M7248">
        <v>68</v>
      </c>
      <c r="N7248" t="s">
        <v>41</v>
      </c>
      <c r="O7248">
        <v>0.91400000000000003</v>
      </c>
      <c r="P7248" t="s">
        <v>28</v>
      </c>
      <c r="Q7248" t="s">
        <v>29</v>
      </c>
      <c r="R7248">
        <v>4.7699999999999996</v>
      </c>
      <c r="S7248">
        <v>0</v>
      </c>
      <c r="T7248">
        <v>4.57</v>
      </c>
      <c r="U7248">
        <v>5.8</v>
      </c>
      <c r="V7248" t="s">
        <v>159</v>
      </c>
      <c r="W7248" t="s">
        <v>31</v>
      </c>
      <c r="X7248">
        <v>1</v>
      </c>
      <c r="Y7248" t="str">
        <f>IF(tblRides[[#This Row],[supply_demand_ratio]]&lt;0.8,"Below 0.8",IF(tblRides[[#This Row],[supply_demand_ratio]]&lt;1,"Between 0.8-1.0",IF(tblRides[[#This Row],[supply_demand_ratio]]&lt;=1.2,"Between 1.0-1.2","Above 1.2")))</f>
        <v>Between 0.8-1.0</v>
      </c>
    </row>
    <row r="7249" spans="1:25" x14ac:dyDescent="0.3">
      <c r="A7249" t="s">
        <v>7304</v>
      </c>
      <c r="B7249" s="1">
        <v>46087.893055555556</v>
      </c>
      <c r="C7249" s="2">
        <v>46087</v>
      </c>
      <c r="D7249">
        <v>21</v>
      </c>
      <c r="E7249" t="s">
        <v>36</v>
      </c>
      <c r="F7249" t="s">
        <v>26</v>
      </c>
      <c r="G7249">
        <v>7.3</v>
      </c>
      <c r="H7249">
        <v>162.57</v>
      </c>
      <c r="I7249">
        <v>160.4</v>
      </c>
      <c r="J7249">
        <v>1.1000000000000001</v>
      </c>
      <c r="K7249">
        <v>5.0999999999999996</v>
      </c>
      <c r="L7249">
        <v>5</v>
      </c>
      <c r="M7249">
        <v>82</v>
      </c>
      <c r="N7249" t="s">
        <v>27</v>
      </c>
      <c r="O7249">
        <v>0.72599999999999998</v>
      </c>
      <c r="P7249" t="s">
        <v>28</v>
      </c>
      <c r="Q7249" t="s">
        <v>29</v>
      </c>
      <c r="R7249">
        <v>4.66</v>
      </c>
      <c r="S7249">
        <v>22</v>
      </c>
      <c r="T7249">
        <v>-2.17</v>
      </c>
      <c r="U7249">
        <v>-0.1</v>
      </c>
      <c r="V7249" t="s">
        <v>159</v>
      </c>
      <c r="W7249" t="s">
        <v>45</v>
      </c>
      <c r="X7249">
        <v>1</v>
      </c>
      <c r="Y7249" t="str">
        <f>IF(tblRides[[#This Row],[supply_demand_ratio]]&lt;0.8,"Below 0.8",IF(tblRides[[#This Row],[supply_demand_ratio]]&lt;1,"Between 0.8-1.0",IF(tblRides[[#This Row],[supply_demand_ratio]]&lt;=1.2,"Between 1.0-1.2","Above 1.2")))</f>
        <v>Below 0.8</v>
      </c>
    </row>
    <row r="7250" spans="1:25" x14ac:dyDescent="0.3">
      <c r="A7250" t="s">
        <v>7305</v>
      </c>
      <c r="B7250" s="1">
        <v>46087.909722222219</v>
      </c>
      <c r="C7250" s="2">
        <v>46087</v>
      </c>
      <c r="D7250">
        <v>21</v>
      </c>
      <c r="E7250" t="s">
        <v>33</v>
      </c>
      <c r="F7250" t="s">
        <v>26</v>
      </c>
      <c r="G7250">
        <v>13.8</v>
      </c>
      <c r="H7250">
        <v>217.96</v>
      </c>
      <c r="I7250">
        <v>226.67</v>
      </c>
      <c r="J7250">
        <v>1</v>
      </c>
      <c r="K7250">
        <v>2</v>
      </c>
      <c r="L7250">
        <v>1</v>
      </c>
      <c r="M7250">
        <v>91</v>
      </c>
      <c r="N7250" t="s">
        <v>41</v>
      </c>
      <c r="O7250">
        <v>1.159</v>
      </c>
      <c r="P7250" t="s">
        <v>28</v>
      </c>
      <c r="Q7250" t="s">
        <v>29</v>
      </c>
      <c r="R7250">
        <v>4.78</v>
      </c>
      <c r="S7250">
        <v>5</v>
      </c>
      <c r="T7250">
        <v>8.7100000000000009</v>
      </c>
      <c r="U7250">
        <v>-1</v>
      </c>
      <c r="V7250" t="s">
        <v>159</v>
      </c>
      <c r="W7250" t="s">
        <v>31</v>
      </c>
      <c r="X7250">
        <v>1</v>
      </c>
      <c r="Y7250" t="str">
        <f>IF(tblRides[[#This Row],[supply_demand_ratio]]&lt;0.8,"Below 0.8",IF(tblRides[[#This Row],[supply_demand_ratio]]&lt;1,"Between 0.8-1.0",IF(tblRides[[#This Row],[supply_demand_ratio]]&lt;=1.2,"Between 1.0-1.2","Above 1.2")))</f>
        <v>Between 1.0-1.2</v>
      </c>
    </row>
    <row r="7251" spans="1:25" x14ac:dyDescent="0.3">
      <c r="A7251" t="s">
        <v>7306</v>
      </c>
      <c r="B7251" s="1">
        <v>46087.913888888892</v>
      </c>
      <c r="C7251" s="2">
        <v>46087</v>
      </c>
      <c r="D7251">
        <v>21</v>
      </c>
      <c r="E7251" t="s">
        <v>43</v>
      </c>
      <c r="F7251" t="s">
        <v>26</v>
      </c>
      <c r="G7251">
        <v>6.6</v>
      </c>
      <c r="H7251">
        <v>167.65</v>
      </c>
      <c r="J7251">
        <v>1.1000000000000001</v>
      </c>
      <c r="K7251">
        <v>6.4</v>
      </c>
      <c r="L7251">
        <v>7.9</v>
      </c>
      <c r="M7251">
        <v>68</v>
      </c>
      <c r="N7251" t="s">
        <v>41</v>
      </c>
      <c r="O7251">
        <v>2.2000000000000002</v>
      </c>
      <c r="P7251" t="s">
        <v>37</v>
      </c>
      <c r="Q7251" t="s">
        <v>38</v>
      </c>
      <c r="R7251">
        <v>4.8600000000000003</v>
      </c>
      <c r="S7251">
        <v>5</v>
      </c>
      <c r="U7251">
        <v>1.5</v>
      </c>
      <c r="V7251" t="s">
        <v>159</v>
      </c>
      <c r="W7251" t="s">
        <v>45</v>
      </c>
      <c r="X7251">
        <v>0</v>
      </c>
      <c r="Y7251" t="str">
        <f>IF(tblRides[[#This Row],[supply_demand_ratio]]&lt;0.8,"Below 0.8",IF(tblRides[[#This Row],[supply_demand_ratio]]&lt;1,"Between 0.8-1.0",IF(tblRides[[#This Row],[supply_demand_ratio]]&lt;=1.2,"Between 1.0-1.2","Above 1.2")))</f>
        <v>Above 1.2</v>
      </c>
    </row>
    <row r="7252" spans="1:25" x14ac:dyDescent="0.3">
      <c r="A7252" t="s">
        <v>7307</v>
      </c>
      <c r="B7252" s="1">
        <v>46087.919444444444</v>
      </c>
      <c r="C7252" s="2">
        <v>46087</v>
      </c>
      <c r="D7252">
        <v>22</v>
      </c>
      <c r="E7252" t="s">
        <v>25</v>
      </c>
      <c r="F7252" t="s">
        <v>26</v>
      </c>
      <c r="G7252">
        <v>8.8000000000000007</v>
      </c>
      <c r="H7252">
        <v>232.9</v>
      </c>
      <c r="J7252">
        <v>1.2</v>
      </c>
      <c r="K7252">
        <v>4.5</v>
      </c>
      <c r="L7252">
        <v>4.5</v>
      </c>
      <c r="M7252">
        <v>123</v>
      </c>
      <c r="N7252" t="s">
        <v>27</v>
      </c>
      <c r="O7252">
        <v>1.109</v>
      </c>
      <c r="P7252" t="s">
        <v>37</v>
      </c>
      <c r="Q7252" t="s">
        <v>38</v>
      </c>
      <c r="R7252">
        <v>4.6100000000000003</v>
      </c>
      <c r="S7252">
        <v>1</v>
      </c>
      <c r="U7252">
        <v>0</v>
      </c>
      <c r="V7252" t="s">
        <v>159</v>
      </c>
      <c r="W7252" t="s">
        <v>31</v>
      </c>
      <c r="X7252">
        <v>0</v>
      </c>
      <c r="Y7252" t="str">
        <f>IF(tblRides[[#This Row],[supply_demand_ratio]]&lt;0.8,"Below 0.8",IF(tblRides[[#This Row],[supply_demand_ratio]]&lt;1,"Between 0.8-1.0",IF(tblRides[[#This Row],[supply_demand_ratio]]&lt;=1.2,"Between 1.0-1.2","Above 1.2")))</f>
        <v>Between 1.0-1.2</v>
      </c>
    </row>
    <row r="7253" spans="1:25" x14ac:dyDescent="0.3">
      <c r="A7253" t="s">
        <v>7308</v>
      </c>
      <c r="B7253" s="1">
        <v>46087.92291666667</v>
      </c>
      <c r="C7253" s="2">
        <v>46087</v>
      </c>
      <c r="D7253">
        <v>22</v>
      </c>
      <c r="E7253" t="s">
        <v>25</v>
      </c>
      <c r="F7253" t="s">
        <v>26</v>
      </c>
      <c r="G7253">
        <v>1.6</v>
      </c>
      <c r="H7253">
        <v>63.36</v>
      </c>
      <c r="I7253">
        <v>61.25</v>
      </c>
      <c r="J7253">
        <v>1</v>
      </c>
      <c r="K7253">
        <v>6.6</v>
      </c>
      <c r="L7253">
        <v>8.1999999999999993</v>
      </c>
      <c r="M7253">
        <v>125</v>
      </c>
      <c r="N7253" t="s">
        <v>41</v>
      </c>
      <c r="O7253">
        <v>1.39</v>
      </c>
      <c r="P7253" t="s">
        <v>28</v>
      </c>
      <c r="Q7253" t="s">
        <v>29</v>
      </c>
      <c r="R7253">
        <v>4.51</v>
      </c>
      <c r="S7253">
        <v>2</v>
      </c>
      <c r="T7253">
        <v>-2.11</v>
      </c>
      <c r="U7253">
        <v>1.6</v>
      </c>
      <c r="V7253" t="s">
        <v>159</v>
      </c>
      <c r="W7253" t="s">
        <v>45</v>
      </c>
      <c r="X7253">
        <v>1</v>
      </c>
      <c r="Y7253" t="str">
        <f>IF(tblRides[[#This Row],[supply_demand_ratio]]&lt;0.8,"Below 0.8",IF(tblRides[[#This Row],[supply_demand_ratio]]&lt;1,"Between 0.8-1.0",IF(tblRides[[#This Row],[supply_demand_ratio]]&lt;=1.2,"Between 1.0-1.2","Above 1.2")))</f>
        <v>Above 1.2</v>
      </c>
    </row>
    <row r="7254" spans="1:25" x14ac:dyDescent="0.3">
      <c r="A7254" t="s">
        <v>7309</v>
      </c>
      <c r="B7254" s="1">
        <v>46087.925694444442</v>
      </c>
      <c r="C7254" s="2">
        <v>46087</v>
      </c>
      <c r="D7254">
        <v>22</v>
      </c>
      <c r="E7254" t="s">
        <v>36</v>
      </c>
      <c r="F7254" t="s">
        <v>26</v>
      </c>
      <c r="G7254">
        <v>4.5</v>
      </c>
      <c r="H7254">
        <v>116.84</v>
      </c>
      <c r="I7254">
        <v>114.97</v>
      </c>
      <c r="J7254">
        <v>1</v>
      </c>
      <c r="K7254">
        <v>4</v>
      </c>
      <c r="L7254">
        <v>3</v>
      </c>
      <c r="M7254">
        <v>114</v>
      </c>
      <c r="N7254" t="s">
        <v>41</v>
      </c>
      <c r="O7254">
        <v>1.419</v>
      </c>
      <c r="P7254" t="s">
        <v>28</v>
      </c>
      <c r="Q7254" t="s">
        <v>29</v>
      </c>
      <c r="R7254">
        <v>4.6100000000000003</v>
      </c>
      <c r="S7254">
        <v>2</v>
      </c>
      <c r="T7254">
        <v>-1.87</v>
      </c>
      <c r="U7254">
        <v>-1</v>
      </c>
      <c r="V7254" t="s">
        <v>159</v>
      </c>
      <c r="W7254" t="s">
        <v>31</v>
      </c>
      <c r="X7254">
        <v>1</v>
      </c>
      <c r="Y7254" t="str">
        <f>IF(tblRides[[#This Row],[supply_demand_ratio]]&lt;0.8,"Below 0.8",IF(tblRides[[#This Row],[supply_demand_ratio]]&lt;1,"Between 0.8-1.0",IF(tblRides[[#This Row],[supply_demand_ratio]]&lt;=1.2,"Between 1.0-1.2","Above 1.2")))</f>
        <v>Above 1.2</v>
      </c>
    </row>
    <row r="7255" spans="1:25" x14ac:dyDescent="0.3">
      <c r="A7255" t="s">
        <v>7310</v>
      </c>
      <c r="B7255" s="1">
        <v>46087.929861111108</v>
      </c>
      <c r="C7255" s="2">
        <v>46087</v>
      </c>
      <c r="D7255">
        <v>22</v>
      </c>
      <c r="E7255" t="s">
        <v>25</v>
      </c>
      <c r="F7255" t="s">
        <v>26</v>
      </c>
      <c r="G7255">
        <v>4.9000000000000004</v>
      </c>
      <c r="H7255">
        <v>126.71</v>
      </c>
      <c r="I7255">
        <v>129.81</v>
      </c>
      <c r="J7255">
        <v>1</v>
      </c>
      <c r="K7255">
        <v>4</v>
      </c>
      <c r="L7255">
        <v>3</v>
      </c>
      <c r="M7255">
        <v>118</v>
      </c>
      <c r="N7255" t="s">
        <v>27</v>
      </c>
      <c r="O7255">
        <v>1.0429999999999999</v>
      </c>
      <c r="P7255" t="s">
        <v>28</v>
      </c>
      <c r="Q7255" t="s">
        <v>29</v>
      </c>
      <c r="R7255">
        <v>4.82</v>
      </c>
      <c r="S7255">
        <v>13</v>
      </c>
      <c r="T7255">
        <v>3.1</v>
      </c>
      <c r="U7255">
        <v>-1</v>
      </c>
      <c r="V7255" t="s">
        <v>159</v>
      </c>
      <c r="W7255" t="s">
        <v>31</v>
      </c>
      <c r="X7255">
        <v>1</v>
      </c>
      <c r="Y7255" t="str">
        <f>IF(tblRides[[#This Row],[supply_demand_ratio]]&lt;0.8,"Below 0.8",IF(tblRides[[#This Row],[supply_demand_ratio]]&lt;1,"Between 0.8-1.0",IF(tblRides[[#This Row],[supply_demand_ratio]]&lt;=1.2,"Between 1.0-1.2","Above 1.2")))</f>
        <v>Between 1.0-1.2</v>
      </c>
    </row>
    <row r="7256" spans="1:25" x14ac:dyDescent="0.3">
      <c r="A7256" t="s">
        <v>7311</v>
      </c>
      <c r="B7256" s="1">
        <v>46087.9375</v>
      </c>
      <c r="C7256" s="2">
        <v>46087</v>
      </c>
      <c r="D7256">
        <v>22</v>
      </c>
      <c r="E7256" t="s">
        <v>25</v>
      </c>
      <c r="F7256" t="s">
        <v>26</v>
      </c>
      <c r="G7256">
        <v>12.6</v>
      </c>
      <c r="H7256">
        <v>227.91</v>
      </c>
      <c r="I7256">
        <v>222.12</v>
      </c>
      <c r="J7256">
        <v>1.1000000000000001</v>
      </c>
      <c r="K7256">
        <v>6</v>
      </c>
      <c r="L7256">
        <v>8.6</v>
      </c>
      <c r="M7256">
        <v>99</v>
      </c>
      <c r="N7256" t="s">
        <v>27</v>
      </c>
      <c r="O7256">
        <v>0.85399999999999998</v>
      </c>
      <c r="P7256" t="s">
        <v>28</v>
      </c>
      <c r="Q7256" t="s">
        <v>29</v>
      </c>
      <c r="R7256">
        <v>4.72</v>
      </c>
      <c r="S7256">
        <v>5</v>
      </c>
      <c r="T7256">
        <v>-5.79</v>
      </c>
      <c r="U7256">
        <v>2.6</v>
      </c>
      <c r="V7256" t="s">
        <v>159</v>
      </c>
      <c r="W7256" t="s">
        <v>45</v>
      </c>
      <c r="X7256">
        <v>1</v>
      </c>
      <c r="Y7256" t="str">
        <f>IF(tblRides[[#This Row],[supply_demand_ratio]]&lt;0.8,"Below 0.8",IF(tblRides[[#This Row],[supply_demand_ratio]]&lt;1,"Between 0.8-1.0",IF(tblRides[[#This Row],[supply_demand_ratio]]&lt;=1.2,"Between 1.0-1.2","Above 1.2")))</f>
        <v>Between 0.8-1.0</v>
      </c>
    </row>
    <row r="7257" spans="1:25" x14ac:dyDescent="0.3">
      <c r="A7257" t="s">
        <v>7312</v>
      </c>
      <c r="B7257" s="1">
        <v>46087.944444444445</v>
      </c>
      <c r="C7257" s="2">
        <v>46087</v>
      </c>
      <c r="D7257">
        <v>22</v>
      </c>
      <c r="E7257" t="s">
        <v>62</v>
      </c>
      <c r="F7257" t="s">
        <v>26</v>
      </c>
      <c r="G7257">
        <v>1.8</v>
      </c>
      <c r="H7257">
        <v>58.62</v>
      </c>
      <c r="I7257">
        <v>57.07</v>
      </c>
      <c r="J7257">
        <v>1</v>
      </c>
      <c r="K7257">
        <v>4.7</v>
      </c>
      <c r="L7257">
        <v>1</v>
      </c>
      <c r="M7257">
        <v>53</v>
      </c>
      <c r="N7257" t="s">
        <v>41</v>
      </c>
      <c r="O7257">
        <v>1.9490000000000001</v>
      </c>
      <c r="P7257" t="s">
        <v>28</v>
      </c>
      <c r="Q7257" t="s">
        <v>29</v>
      </c>
      <c r="R7257">
        <v>4.8899999999999997</v>
      </c>
      <c r="S7257">
        <v>4</v>
      </c>
      <c r="T7257">
        <v>-1.55</v>
      </c>
      <c r="U7257">
        <v>-3.7</v>
      </c>
      <c r="V7257" t="s">
        <v>159</v>
      </c>
      <c r="W7257" t="s">
        <v>31</v>
      </c>
      <c r="X7257">
        <v>1</v>
      </c>
      <c r="Y7257" t="str">
        <f>IF(tblRides[[#This Row],[supply_demand_ratio]]&lt;0.8,"Below 0.8",IF(tblRides[[#This Row],[supply_demand_ratio]]&lt;1,"Between 0.8-1.0",IF(tblRides[[#This Row],[supply_demand_ratio]]&lt;=1.2,"Between 1.0-1.2","Above 1.2")))</f>
        <v>Above 1.2</v>
      </c>
    </row>
    <row r="7258" spans="1:25" x14ac:dyDescent="0.3">
      <c r="A7258" t="s">
        <v>7313</v>
      </c>
      <c r="B7258" s="1">
        <v>46087.945138888892</v>
      </c>
      <c r="C7258" s="2">
        <v>46087</v>
      </c>
      <c r="D7258">
        <v>22</v>
      </c>
      <c r="E7258" t="s">
        <v>36</v>
      </c>
      <c r="F7258" t="s">
        <v>26</v>
      </c>
      <c r="G7258">
        <v>12.8</v>
      </c>
      <c r="H7258">
        <v>251.92</v>
      </c>
      <c r="I7258">
        <v>250.43</v>
      </c>
      <c r="J7258">
        <v>1.1000000000000001</v>
      </c>
      <c r="K7258">
        <v>3.4</v>
      </c>
      <c r="L7258">
        <v>5</v>
      </c>
      <c r="M7258">
        <v>116</v>
      </c>
      <c r="N7258" t="s">
        <v>27</v>
      </c>
      <c r="O7258">
        <v>1.093</v>
      </c>
      <c r="P7258" t="s">
        <v>28</v>
      </c>
      <c r="Q7258" t="s">
        <v>29</v>
      </c>
      <c r="R7258">
        <v>4.46</v>
      </c>
      <c r="S7258">
        <v>4</v>
      </c>
      <c r="T7258">
        <v>-1.49</v>
      </c>
      <c r="U7258">
        <v>1.6</v>
      </c>
      <c r="V7258" t="s">
        <v>159</v>
      </c>
      <c r="W7258" t="s">
        <v>31</v>
      </c>
      <c r="X7258">
        <v>1</v>
      </c>
      <c r="Y7258" t="str">
        <f>IF(tblRides[[#This Row],[supply_demand_ratio]]&lt;0.8,"Below 0.8",IF(tblRides[[#This Row],[supply_demand_ratio]]&lt;1,"Between 0.8-1.0",IF(tblRides[[#This Row],[supply_demand_ratio]]&lt;=1.2,"Between 1.0-1.2","Above 1.2")))</f>
        <v>Between 1.0-1.2</v>
      </c>
    </row>
    <row r="7259" spans="1:25" x14ac:dyDescent="0.3">
      <c r="A7259" t="s">
        <v>7314</v>
      </c>
      <c r="B7259" s="1">
        <v>46087.956250000003</v>
      </c>
      <c r="C7259" s="2">
        <v>46087</v>
      </c>
      <c r="D7259">
        <v>22</v>
      </c>
      <c r="E7259" t="s">
        <v>25</v>
      </c>
      <c r="F7259" t="s">
        <v>34</v>
      </c>
      <c r="G7259">
        <v>2.2000000000000002</v>
      </c>
      <c r="H7259">
        <v>80.540000000000006</v>
      </c>
      <c r="I7259">
        <v>83.21</v>
      </c>
      <c r="J7259">
        <v>1.1000000000000001</v>
      </c>
      <c r="K7259">
        <v>6.3</v>
      </c>
      <c r="L7259">
        <v>5.3</v>
      </c>
      <c r="M7259">
        <v>125</v>
      </c>
      <c r="N7259" t="s">
        <v>27</v>
      </c>
      <c r="O7259">
        <v>1.0840000000000001</v>
      </c>
      <c r="P7259" t="s">
        <v>28</v>
      </c>
      <c r="Q7259" t="s">
        <v>29</v>
      </c>
      <c r="R7259">
        <v>4.9000000000000004</v>
      </c>
      <c r="S7259">
        <v>0</v>
      </c>
      <c r="T7259">
        <v>2.67</v>
      </c>
      <c r="U7259">
        <v>-1</v>
      </c>
      <c r="V7259" t="s">
        <v>159</v>
      </c>
      <c r="W7259" t="s">
        <v>45</v>
      </c>
      <c r="X7259">
        <v>1</v>
      </c>
      <c r="Y7259" t="str">
        <f>IF(tblRides[[#This Row],[supply_demand_ratio]]&lt;0.8,"Below 0.8",IF(tblRides[[#This Row],[supply_demand_ratio]]&lt;1,"Between 0.8-1.0",IF(tblRides[[#This Row],[supply_demand_ratio]]&lt;=1.2,"Between 1.0-1.2","Above 1.2")))</f>
        <v>Between 1.0-1.2</v>
      </c>
    </row>
    <row r="7260" spans="1:25" x14ac:dyDescent="0.3">
      <c r="A7260" t="s">
        <v>7315</v>
      </c>
      <c r="B7260" s="1">
        <v>46087.964583333334</v>
      </c>
      <c r="C7260" s="2">
        <v>46087</v>
      </c>
      <c r="D7260">
        <v>23</v>
      </c>
      <c r="E7260" t="s">
        <v>43</v>
      </c>
      <c r="F7260" t="s">
        <v>34</v>
      </c>
      <c r="G7260">
        <v>3.6</v>
      </c>
      <c r="H7260">
        <v>91.68</v>
      </c>
      <c r="J7260">
        <v>1</v>
      </c>
      <c r="K7260">
        <v>6.6</v>
      </c>
      <c r="L7260">
        <v>7.6</v>
      </c>
      <c r="M7260">
        <v>65</v>
      </c>
      <c r="N7260" t="s">
        <v>41</v>
      </c>
      <c r="O7260">
        <v>1.8740000000000001</v>
      </c>
      <c r="P7260" t="s">
        <v>37</v>
      </c>
      <c r="Q7260" t="s">
        <v>103</v>
      </c>
      <c r="R7260">
        <v>4.97</v>
      </c>
      <c r="S7260">
        <v>0</v>
      </c>
      <c r="U7260">
        <v>1</v>
      </c>
      <c r="V7260" t="s">
        <v>159</v>
      </c>
      <c r="W7260" t="s">
        <v>45</v>
      </c>
      <c r="X7260">
        <v>0</v>
      </c>
      <c r="Y7260" t="str">
        <f>IF(tblRides[[#This Row],[supply_demand_ratio]]&lt;0.8,"Below 0.8",IF(tblRides[[#This Row],[supply_demand_ratio]]&lt;1,"Between 0.8-1.0",IF(tblRides[[#This Row],[supply_demand_ratio]]&lt;=1.2,"Between 1.0-1.2","Above 1.2")))</f>
        <v>Above 1.2</v>
      </c>
    </row>
    <row r="7261" spans="1:25" x14ac:dyDescent="0.3">
      <c r="A7261" t="s">
        <v>7316</v>
      </c>
      <c r="B7261" s="1">
        <v>46087.966666666667</v>
      </c>
      <c r="C7261" s="2">
        <v>46087</v>
      </c>
      <c r="D7261">
        <v>23</v>
      </c>
      <c r="E7261" t="s">
        <v>36</v>
      </c>
      <c r="F7261" t="s">
        <v>34</v>
      </c>
      <c r="G7261">
        <v>7.8</v>
      </c>
      <c r="H7261">
        <v>156.58000000000001</v>
      </c>
      <c r="I7261">
        <v>164.06</v>
      </c>
      <c r="J7261">
        <v>1</v>
      </c>
      <c r="K7261">
        <v>5</v>
      </c>
      <c r="L7261">
        <v>1</v>
      </c>
      <c r="M7261">
        <v>106</v>
      </c>
      <c r="N7261" t="s">
        <v>41</v>
      </c>
      <c r="O7261">
        <v>1.127</v>
      </c>
      <c r="P7261" t="s">
        <v>28</v>
      </c>
      <c r="Q7261" t="s">
        <v>29</v>
      </c>
      <c r="R7261">
        <v>5</v>
      </c>
      <c r="S7261">
        <v>0</v>
      </c>
      <c r="T7261">
        <v>7.48</v>
      </c>
      <c r="U7261">
        <v>-4</v>
      </c>
      <c r="V7261" t="s">
        <v>159</v>
      </c>
      <c r="W7261" t="s">
        <v>31</v>
      </c>
      <c r="X7261">
        <v>1</v>
      </c>
      <c r="Y7261" t="str">
        <f>IF(tblRides[[#This Row],[supply_demand_ratio]]&lt;0.8,"Below 0.8",IF(tblRides[[#This Row],[supply_demand_ratio]]&lt;1,"Between 0.8-1.0",IF(tblRides[[#This Row],[supply_demand_ratio]]&lt;=1.2,"Between 1.0-1.2","Above 1.2")))</f>
        <v>Between 1.0-1.2</v>
      </c>
    </row>
    <row r="7262" spans="1:25" x14ac:dyDescent="0.3">
      <c r="A7262" t="s">
        <v>7317</v>
      </c>
      <c r="B7262" s="1">
        <v>46087.97152777778</v>
      </c>
      <c r="C7262" s="2">
        <v>46087</v>
      </c>
      <c r="D7262">
        <v>23</v>
      </c>
      <c r="E7262" t="s">
        <v>43</v>
      </c>
      <c r="F7262" t="s">
        <v>26</v>
      </c>
      <c r="G7262">
        <v>5.3</v>
      </c>
      <c r="H7262">
        <v>136.63999999999999</v>
      </c>
      <c r="I7262">
        <v>130.34</v>
      </c>
      <c r="J7262">
        <v>1.1000000000000001</v>
      </c>
      <c r="K7262">
        <v>7.2</v>
      </c>
      <c r="L7262">
        <v>13.7</v>
      </c>
      <c r="M7262">
        <v>67</v>
      </c>
      <c r="N7262" t="s">
        <v>41</v>
      </c>
      <c r="O7262">
        <v>1.3720000000000001</v>
      </c>
      <c r="P7262" t="s">
        <v>28</v>
      </c>
      <c r="Q7262" t="s">
        <v>29</v>
      </c>
      <c r="R7262">
        <v>4.78</v>
      </c>
      <c r="S7262">
        <v>20</v>
      </c>
      <c r="T7262">
        <v>-6.3</v>
      </c>
      <c r="U7262">
        <v>6.5</v>
      </c>
      <c r="V7262" t="s">
        <v>159</v>
      </c>
      <c r="W7262" t="s">
        <v>45</v>
      </c>
      <c r="X7262">
        <v>1</v>
      </c>
      <c r="Y7262" t="str">
        <f>IF(tblRides[[#This Row],[supply_demand_ratio]]&lt;0.8,"Below 0.8",IF(tblRides[[#This Row],[supply_demand_ratio]]&lt;1,"Between 0.8-1.0",IF(tblRides[[#This Row],[supply_demand_ratio]]&lt;=1.2,"Between 1.0-1.2","Above 1.2")))</f>
        <v>Above 1.2</v>
      </c>
    </row>
    <row r="7263" spans="1:25" x14ac:dyDescent="0.3">
      <c r="A7263" t="s">
        <v>7318</v>
      </c>
      <c r="B7263" s="1">
        <v>46087.989583333336</v>
      </c>
      <c r="C7263" s="2">
        <v>46087</v>
      </c>
      <c r="D7263">
        <v>23</v>
      </c>
      <c r="E7263" t="s">
        <v>43</v>
      </c>
      <c r="F7263" t="s">
        <v>26</v>
      </c>
      <c r="G7263">
        <v>4.5999999999999996</v>
      </c>
      <c r="H7263">
        <v>110.03</v>
      </c>
      <c r="J7263">
        <v>1</v>
      </c>
      <c r="K7263">
        <v>7.4</v>
      </c>
      <c r="L7263">
        <v>8.8000000000000007</v>
      </c>
      <c r="M7263">
        <v>64</v>
      </c>
      <c r="N7263" t="s">
        <v>41</v>
      </c>
      <c r="O7263">
        <v>2.2000000000000002</v>
      </c>
      <c r="P7263" t="s">
        <v>37</v>
      </c>
      <c r="Q7263" t="s">
        <v>103</v>
      </c>
      <c r="R7263">
        <v>4.75</v>
      </c>
      <c r="S7263">
        <v>1</v>
      </c>
      <c r="U7263">
        <v>1.4</v>
      </c>
      <c r="V7263" t="s">
        <v>159</v>
      </c>
      <c r="W7263" t="s">
        <v>45</v>
      </c>
      <c r="X7263">
        <v>0</v>
      </c>
      <c r="Y7263" t="str">
        <f>IF(tblRides[[#This Row],[supply_demand_ratio]]&lt;0.8,"Below 0.8",IF(tblRides[[#This Row],[supply_demand_ratio]]&lt;1,"Between 0.8-1.0",IF(tblRides[[#This Row],[supply_demand_ratio]]&lt;=1.2,"Between 1.0-1.2","Above 1.2")))</f>
        <v>Above 1.2</v>
      </c>
    </row>
    <row r="7264" spans="1:25" x14ac:dyDescent="0.3">
      <c r="A7264" t="s">
        <v>7319</v>
      </c>
      <c r="B7264" s="1">
        <v>46087.995138888888</v>
      </c>
      <c r="C7264" s="2">
        <v>46087</v>
      </c>
      <c r="D7264">
        <v>23</v>
      </c>
      <c r="E7264" t="s">
        <v>43</v>
      </c>
      <c r="F7264" t="s">
        <v>26</v>
      </c>
      <c r="G7264">
        <v>4.3</v>
      </c>
      <c r="H7264">
        <v>113</v>
      </c>
      <c r="I7264">
        <v>109.59</v>
      </c>
      <c r="J7264">
        <v>1.1000000000000001</v>
      </c>
      <c r="K7264">
        <v>3</v>
      </c>
      <c r="L7264">
        <v>6.8</v>
      </c>
      <c r="M7264">
        <v>66</v>
      </c>
      <c r="N7264" t="s">
        <v>41</v>
      </c>
      <c r="O7264">
        <v>1.329</v>
      </c>
      <c r="P7264" t="s">
        <v>28</v>
      </c>
      <c r="Q7264" t="s">
        <v>29</v>
      </c>
      <c r="R7264">
        <v>4.87</v>
      </c>
      <c r="S7264">
        <v>13</v>
      </c>
      <c r="T7264">
        <v>-3.41</v>
      </c>
      <c r="U7264">
        <v>3.8</v>
      </c>
      <c r="V7264" t="s">
        <v>159</v>
      </c>
      <c r="W7264" t="s">
        <v>31</v>
      </c>
      <c r="X7264">
        <v>1</v>
      </c>
      <c r="Y7264" t="str">
        <f>IF(tblRides[[#This Row],[supply_demand_ratio]]&lt;0.8,"Below 0.8",IF(tblRides[[#This Row],[supply_demand_ratio]]&lt;1,"Between 0.8-1.0",IF(tblRides[[#This Row],[supply_demand_ratio]]&lt;=1.2,"Between 1.0-1.2","Above 1.2")))</f>
        <v>Above 1.2</v>
      </c>
    </row>
    <row r="7265" spans="1:25" x14ac:dyDescent="0.3">
      <c r="A7265" t="s">
        <v>7320</v>
      </c>
      <c r="B7265" s="1">
        <v>46088.006944444445</v>
      </c>
      <c r="C7265" s="2">
        <v>46088</v>
      </c>
      <c r="D7265">
        <v>0</v>
      </c>
      <c r="E7265" t="s">
        <v>25</v>
      </c>
      <c r="F7265" t="s">
        <v>26</v>
      </c>
      <c r="G7265">
        <v>7.3</v>
      </c>
      <c r="H7265">
        <v>151.57</v>
      </c>
      <c r="I7265">
        <v>147.02000000000001</v>
      </c>
      <c r="J7265">
        <v>1</v>
      </c>
      <c r="K7265">
        <v>4.2</v>
      </c>
      <c r="L7265">
        <v>1.8</v>
      </c>
      <c r="M7265">
        <v>128</v>
      </c>
      <c r="N7265" t="s">
        <v>41</v>
      </c>
      <c r="O7265">
        <v>1.3080000000000001</v>
      </c>
      <c r="P7265" t="s">
        <v>28</v>
      </c>
      <c r="Q7265" t="s">
        <v>29</v>
      </c>
      <c r="R7265">
        <v>4.71</v>
      </c>
      <c r="S7265">
        <v>5</v>
      </c>
      <c r="T7265">
        <v>-4.55</v>
      </c>
      <c r="U7265">
        <v>-2.4</v>
      </c>
      <c r="V7265" t="s">
        <v>262</v>
      </c>
      <c r="W7265" t="s">
        <v>31</v>
      </c>
      <c r="X7265">
        <v>1</v>
      </c>
      <c r="Y7265" t="str">
        <f>IF(tblRides[[#This Row],[supply_demand_ratio]]&lt;0.8,"Below 0.8",IF(tblRides[[#This Row],[supply_demand_ratio]]&lt;1,"Between 0.8-1.0",IF(tblRides[[#This Row],[supply_demand_ratio]]&lt;=1.2,"Between 1.0-1.2","Above 1.2")))</f>
        <v>Above 1.2</v>
      </c>
    </row>
    <row r="7266" spans="1:25" x14ac:dyDescent="0.3">
      <c r="A7266" t="s">
        <v>7321</v>
      </c>
      <c r="B7266" s="1">
        <v>46088.011805555558</v>
      </c>
      <c r="C7266" s="2">
        <v>46088</v>
      </c>
      <c r="D7266">
        <v>0</v>
      </c>
      <c r="E7266" t="s">
        <v>36</v>
      </c>
      <c r="F7266" t="s">
        <v>26</v>
      </c>
      <c r="G7266">
        <v>7.3</v>
      </c>
      <c r="H7266">
        <v>164.54</v>
      </c>
      <c r="I7266">
        <v>163.63</v>
      </c>
      <c r="J7266">
        <v>1</v>
      </c>
      <c r="K7266">
        <v>5</v>
      </c>
      <c r="L7266">
        <v>3.9</v>
      </c>
      <c r="M7266">
        <v>107</v>
      </c>
      <c r="N7266" t="s">
        <v>41</v>
      </c>
      <c r="O7266">
        <v>1.353</v>
      </c>
      <c r="P7266" t="s">
        <v>28</v>
      </c>
      <c r="Q7266" t="s">
        <v>29</v>
      </c>
      <c r="R7266">
        <v>4.55</v>
      </c>
      <c r="S7266">
        <v>6</v>
      </c>
      <c r="T7266">
        <v>-0.91</v>
      </c>
      <c r="U7266">
        <v>-1.1000000000000001</v>
      </c>
      <c r="V7266" t="s">
        <v>262</v>
      </c>
      <c r="W7266" t="s">
        <v>31</v>
      </c>
      <c r="X7266">
        <v>1</v>
      </c>
      <c r="Y7266" t="str">
        <f>IF(tblRides[[#This Row],[supply_demand_ratio]]&lt;0.8,"Below 0.8",IF(tblRides[[#This Row],[supply_demand_ratio]]&lt;1,"Between 0.8-1.0",IF(tblRides[[#This Row],[supply_demand_ratio]]&lt;=1.2,"Between 1.0-1.2","Above 1.2")))</f>
        <v>Above 1.2</v>
      </c>
    </row>
    <row r="7267" spans="1:25" x14ac:dyDescent="0.3">
      <c r="A7267" t="s">
        <v>7322</v>
      </c>
      <c r="B7267" s="1">
        <v>46088.022916666669</v>
      </c>
      <c r="C7267" s="2">
        <v>46088</v>
      </c>
      <c r="D7267">
        <v>0</v>
      </c>
      <c r="E7267" t="s">
        <v>25</v>
      </c>
      <c r="F7267" t="s">
        <v>26</v>
      </c>
      <c r="G7267">
        <v>3.9</v>
      </c>
      <c r="H7267">
        <v>96.53</v>
      </c>
      <c r="I7267">
        <v>97.92</v>
      </c>
      <c r="J7267">
        <v>1</v>
      </c>
      <c r="K7267">
        <v>2</v>
      </c>
      <c r="L7267">
        <v>3</v>
      </c>
      <c r="M7267">
        <v>136</v>
      </c>
      <c r="N7267" t="s">
        <v>41</v>
      </c>
      <c r="O7267">
        <v>1.3420000000000001</v>
      </c>
      <c r="P7267" t="s">
        <v>28</v>
      </c>
      <c r="Q7267" t="s">
        <v>29</v>
      </c>
      <c r="R7267">
        <v>4.43</v>
      </c>
      <c r="S7267">
        <v>29</v>
      </c>
      <c r="T7267">
        <v>1.39</v>
      </c>
      <c r="U7267">
        <v>1</v>
      </c>
      <c r="V7267" t="s">
        <v>262</v>
      </c>
      <c r="W7267" t="s">
        <v>31</v>
      </c>
      <c r="X7267">
        <v>1</v>
      </c>
      <c r="Y7267" t="str">
        <f>IF(tblRides[[#This Row],[supply_demand_ratio]]&lt;0.8,"Below 0.8",IF(tblRides[[#This Row],[supply_demand_ratio]]&lt;1,"Between 0.8-1.0",IF(tblRides[[#This Row],[supply_demand_ratio]]&lt;=1.2,"Between 1.0-1.2","Above 1.2")))</f>
        <v>Above 1.2</v>
      </c>
    </row>
    <row r="7268" spans="1:25" x14ac:dyDescent="0.3">
      <c r="A7268" t="s">
        <v>7323</v>
      </c>
      <c r="B7268" s="1">
        <v>46088.032638888886</v>
      </c>
      <c r="C7268" s="2">
        <v>46088</v>
      </c>
      <c r="D7268">
        <v>0</v>
      </c>
      <c r="E7268" t="s">
        <v>33</v>
      </c>
      <c r="F7268" t="s">
        <v>26</v>
      </c>
      <c r="G7268">
        <v>4.3</v>
      </c>
      <c r="H7268">
        <v>107.62</v>
      </c>
      <c r="I7268">
        <v>105.43</v>
      </c>
      <c r="J7268">
        <v>1.1000000000000001</v>
      </c>
      <c r="K7268">
        <v>4.4000000000000004</v>
      </c>
      <c r="L7268">
        <v>5.2</v>
      </c>
      <c r="M7268">
        <v>95</v>
      </c>
      <c r="N7268" t="s">
        <v>41</v>
      </c>
      <c r="O7268">
        <v>1.627</v>
      </c>
      <c r="P7268" t="s">
        <v>28</v>
      </c>
      <c r="Q7268" t="s">
        <v>29</v>
      </c>
      <c r="R7268">
        <v>4.57</v>
      </c>
      <c r="S7268">
        <v>5</v>
      </c>
      <c r="T7268">
        <v>-2.19</v>
      </c>
      <c r="U7268">
        <v>0.8</v>
      </c>
      <c r="V7268" t="s">
        <v>262</v>
      </c>
      <c r="W7268" t="s">
        <v>31</v>
      </c>
      <c r="X7268">
        <v>1</v>
      </c>
      <c r="Y7268" t="str">
        <f>IF(tblRides[[#This Row],[supply_demand_ratio]]&lt;0.8,"Below 0.8",IF(tblRides[[#This Row],[supply_demand_ratio]]&lt;1,"Between 0.8-1.0",IF(tblRides[[#This Row],[supply_demand_ratio]]&lt;=1.2,"Between 1.0-1.2","Above 1.2")))</f>
        <v>Above 1.2</v>
      </c>
    </row>
    <row r="7269" spans="1:25" x14ac:dyDescent="0.3">
      <c r="A7269" t="s">
        <v>7324</v>
      </c>
      <c r="B7269" s="1">
        <v>46088.04583333333</v>
      </c>
      <c r="C7269" s="2">
        <v>46088</v>
      </c>
      <c r="D7269">
        <v>1</v>
      </c>
      <c r="E7269" t="s">
        <v>25</v>
      </c>
      <c r="F7269" t="s">
        <v>34</v>
      </c>
      <c r="G7269">
        <v>5.5</v>
      </c>
      <c r="H7269">
        <v>119.38</v>
      </c>
      <c r="I7269">
        <v>122.05</v>
      </c>
      <c r="J7269">
        <v>1</v>
      </c>
      <c r="K7269">
        <v>3.9</v>
      </c>
      <c r="L7269">
        <v>5.8</v>
      </c>
      <c r="M7269">
        <v>134</v>
      </c>
      <c r="N7269" t="s">
        <v>41</v>
      </c>
      <c r="O7269">
        <v>1.472</v>
      </c>
      <c r="P7269" t="s">
        <v>28</v>
      </c>
      <c r="Q7269" t="s">
        <v>29</v>
      </c>
      <c r="R7269">
        <v>5</v>
      </c>
      <c r="S7269">
        <v>0</v>
      </c>
      <c r="T7269">
        <v>2.67</v>
      </c>
      <c r="U7269">
        <v>1.9</v>
      </c>
      <c r="V7269" t="s">
        <v>262</v>
      </c>
      <c r="W7269" t="s">
        <v>31</v>
      </c>
      <c r="X7269">
        <v>1</v>
      </c>
      <c r="Y7269" t="str">
        <f>IF(tblRides[[#This Row],[supply_demand_ratio]]&lt;0.8,"Below 0.8",IF(tblRides[[#This Row],[supply_demand_ratio]]&lt;1,"Between 0.8-1.0",IF(tblRides[[#This Row],[supply_demand_ratio]]&lt;=1.2,"Between 1.0-1.2","Above 1.2")))</f>
        <v>Above 1.2</v>
      </c>
    </row>
    <row r="7270" spans="1:25" x14ac:dyDescent="0.3">
      <c r="A7270" t="s">
        <v>7325</v>
      </c>
      <c r="B7270" s="1">
        <v>46088.063888888886</v>
      </c>
      <c r="C7270" s="2">
        <v>46088</v>
      </c>
      <c r="D7270">
        <v>1</v>
      </c>
      <c r="E7270" t="s">
        <v>25</v>
      </c>
      <c r="F7270" t="s">
        <v>26</v>
      </c>
      <c r="G7270">
        <v>6.3</v>
      </c>
      <c r="H7270">
        <v>160.12</v>
      </c>
      <c r="I7270">
        <v>152.58000000000001</v>
      </c>
      <c r="J7270">
        <v>1.1000000000000001</v>
      </c>
      <c r="K7270">
        <v>2.7</v>
      </c>
      <c r="L7270">
        <v>3.3</v>
      </c>
      <c r="M7270">
        <v>129</v>
      </c>
      <c r="N7270" t="s">
        <v>27</v>
      </c>
      <c r="O7270">
        <v>1.0620000000000001</v>
      </c>
      <c r="P7270" t="s">
        <v>28</v>
      </c>
      <c r="Q7270" t="s">
        <v>29</v>
      </c>
      <c r="R7270">
        <v>4.78</v>
      </c>
      <c r="S7270">
        <v>3</v>
      </c>
      <c r="T7270">
        <v>-7.54</v>
      </c>
      <c r="U7270">
        <v>0.6</v>
      </c>
      <c r="V7270" t="s">
        <v>262</v>
      </c>
      <c r="W7270" t="s">
        <v>31</v>
      </c>
      <c r="X7270">
        <v>1</v>
      </c>
      <c r="Y7270" t="str">
        <f>IF(tblRides[[#This Row],[supply_demand_ratio]]&lt;0.8,"Below 0.8",IF(tblRides[[#This Row],[supply_demand_ratio]]&lt;1,"Between 0.8-1.0",IF(tblRides[[#This Row],[supply_demand_ratio]]&lt;=1.2,"Between 1.0-1.2","Above 1.2")))</f>
        <v>Between 1.0-1.2</v>
      </c>
    </row>
    <row r="7271" spans="1:25" x14ac:dyDescent="0.3">
      <c r="A7271" t="s">
        <v>7326</v>
      </c>
      <c r="B7271" s="1">
        <v>46088.079861111109</v>
      </c>
      <c r="C7271" s="2">
        <v>46088</v>
      </c>
      <c r="D7271">
        <v>1</v>
      </c>
      <c r="E7271" t="s">
        <v>25</v>
      </c>
      <c r="F7271" t="s">
        <v>26</v>
      </c>
      <c r="G7271">
        <v>0.7</v>
      </c>
      <c r="H7271">
        <v>56.97</v>
      </c>
      <c r="I7271">
        <v>58.79</v>
      </c>
      <c r="J7271">
        <v>1.1000000000000001</v>
      </c>
      <c r="K7271">
        <v>4.7</v>
      </c>
      <c r="L7271">
        <v>5.2</v>
      </c>
      <c r="M7271">
        <v>144</v>
      </c>
      <c r="N7271" t="s">
        <v>27</v>
      </c>
      <c r="O7271">
        <v>1.3049999999999999</v>
      </c>
      <c r="P7271" t="s">
        <v>28</v>
      </c>
      <c r="Q7271" t="s">
        <v>29</v>
      </c>
      <c r="R7271">
        <v>4.4400000000000004</v>
      </c>
      <c r="S7271">
        <v>8</v>
      </c>
      <c r="T7271">
        <v>1.82</v>
      </c>
      <c r="U7271">
        <v>0.5</v>
      </c>
      <c r="V7271" t="s">
        <v>262</v>
      </c>
      <c r="W7271" t="s">
        <v>31</v>
      </c>
      <c r="X7271">
        <v>1</v>
      </c>
      <c r="Y7271" t="str">
        <f>IF(tblRides[[#This Row],[supply_demand_ratio]]&lt;0.8,"Below 0.8",IF(tblRides[[#This Row],[supply_demand_ratio]]&lt;1,"Between 0.8-1.0",IF(tblRides[[#This Row],[supply_demand_ratio]]&lt;=1.2,"Between 1.0-1.2","Above 1.2")))</f>
        <v>Above 1.2</v>
      </c>
    </row>
    <row r="7272" spans="1:25" x14ac:dyDescent="0.3">
      <c r="A7272" t="s">
        <v>7327</v>
      </c>
      <c r="B7272" s="1">
        <v>46088.091666666667</v>
      </c>
      <c r="C7272" s="2">
        <v>46088</v>
      </c>
      <c r="D7272">
        <v>2</v>
      </c>
      <c r="E7272" t="s">
        <v>36</v>
      </c>
      <c r="F7272" t="s">
        <v>34</v>
      </c>
      <c r="G7272">
        <v>3.3</v>
      </c>
      <c r="H7272">
        <v>90.99</v>
      </c>
      <c r="I7272">
        <v>89.05</v>
      </c>
      <c r="J7272">
        <v>1</v>
      </c>
      <c r="K7272">
        <v>2.2000000000000002</v>
      </c>
      <c r="L7272">
        <v>3.3</v>
      </c>
      <c r="M7272">
        <v>124</v>
      </c>
      <c r="N7272" t="s">
        <v>41</v>
      </c>
      <c r="O7272">
        <v>1.988</v>
      </c>
      <c r="P7272" t="s">
        <v>28</v>
      </c>
      <c r="Q7272" t="s">
        <v>29</v>
      </c>
      <c r="R7272">
        <v>4.7300000000000004</v>
      </c>
      <c r="S7272">
        <v>0</v>
      </c>
      <c r="T7272">
        <v>-1.94</v>
      </c>
      <c r="U7272">
        <v>1.1000000000000001</v>
      </c>
      <c r="V7272" t="s">
        <v>262</v>
      </c>
      <c r="W7272" t="s">
        <v>31</v>
      </c>
      <c r="X7272">
        <v>1</v>
      </c>
      <c r="Y7272" t="str">
        <f>IF(tblRides[[#This Row],[supply_demand_ratio]]&lt;0.8,"Below 0.8",IF(tblRides[[#This Row],[supply_demand_ratio]]&lt;1,"Between 0.8-1.0",IF(tblRides[[#This Row],[supply_demand_ratio]]&lt;=1.2,"Between 1.0-1.2","Above 1.2")))</f>
        <v>Above 1.2</v>
      </c>
    </row>
    <row r="7273" spans="1:25" x14ac:dyDescent="0.3">
      <c r="A7273" t="s">
        <v>7328</v>
      </c>
      <c r="B7273" s="1">
        <v>46088.098611111112</v>
      </c>
      <c r="C7273" s="2">
        <v>46088</v>
      </c>
      <c r="D7273">
        <v>2</v>
      </c>
      <c r="E7273" t="s">
        <v>25</v>
      </c>
      <c r="F7273" t="s">
        <v>34</v>
      </c>
      <c r="G7273">
        <v>3.7</v>
      </c>
      <c r="H7273">
        <v>104.8</v>
      </c>
      <c r="I7273">
        <v>108.99</v>
      </c>
      <c r="J7273">
        <v>1.1000000000000001</v>
      </c>
      <c r="K7273">
        <v>2</v>
      </c>
      <c r="L7273">
        <v>2.4</v>
      </c>
      <c r="M7273">
        <v>135</v>
      </c>
      <c r="N7273" t="s">
        <v>27</v>
      </c>
      <c r="O7273">
        <v>1.1379999999999999</v>
      </c>
      <c r="P7273" t="s">
        <v>28</v>
      </c>
      <c r="Q7273" t="s">
        <v>29</v>
      </c>
      <c r="R7273">
        <v>4.82</v>
      </c>
      <c r="S7273">
        <v>0</v>
      </c>
      <c r="T7273">
        <v>4.1900000000000004</v>
      </c>
      <c r="U7273">
        <v>0.4</v>
      </c>
      <c r="V7273" t="s">
        <v>262</v>
      </c>
      <c r="W7273" t="s">
        <v>31</v>
      </c>
      <c r="X7273">
        <v>1</v>
      </c>
      <c r="Y7273" t="str">
        <f>IF(tblRides[[#This Row],[supply_demand_ratio]]&lt;0.8,"Below 0.8",IF(tblRides[[#This Row],[supply_demand_ratio]]&lt;1,"Between 0.8-1.0",IF(tblRides[[#This Row],[supply_demand_ratio]]&lt;=1.2,"Between 1.0-1.2","Above 1.2")))</f>
        <v>Between 1.0-1.2</v>
      </c>
    </row>
    <row r="7274" spans="1:25" x14ac:dyDescent="0.3">
      <c r="A7274" t="s">
        <v>7329</v>
      </c>
      <c r="B7274" s="1">
        <v>46088.098611111112</v>
      </c>
      <c r="C7274" s="2">
        <v>46088</v>
      </c>
      <c r="D7274">
        <v>2</v>
      </c>
      <c r="E7274" t="s">
        <v>25</v>
      </c>
      <c r="F7274" t="s">
        <v>26</v>
      </c>
      <c r="G7274">
        <v>5.3</v>
      </c>
      <c r="H7274">
        <v>130.69</v>
      </c>
      <c r="I7274">
        <v>135.91</v>
      </c>
      <c r="J7274">
        <v>1.1000000000000001</v>
      </c>
      <c r="K7274">
        <v>2</v>
      </c>
      <c r="L7274">
        <v>1.7</v>
      </c>
      <c r="M7274">
        <v>134</v>
      </c>
      <c r="N7274" t="s">
        <v>27</v>
      </c>
      <c r="O7274">
        <v>1.1519999999999999</v>
      </c>
      <c r="P7274" t="s">
        <v>28</v>
      </c>
      <c r="Q7274" t="s">
        <v>29</v>
      </c>
      <c r="R7274">
        <v>4.91</v>
      </c>
      <c r="S7274">
        <v>11</v>
      </c>
      <c r="T7274">
        <v>5.22</v>
      </c>
      <c r="U7274">
        <v>-0.3</v>
      </c>
      <c r="V7274" t="s">
        <v>262</v>
      </c>
      <c r="W7274" t="s">
        <v>31</v>
      </c>
      <c r="X7274">
        <v>1</v>
      </c>
      <c r="Y7274" t="str">
        <f>IF(tblRides[[#This Row],[supply_demand_ratio]]&lt;0.8,"Below 0.8",IF(tblRides[[#This Row],[supply_demand_ratio]]&lt;1,"Between 0.8-1.0",IF(tblRides[[#This Row],[supply_demand_ratio]]&lt;=1.2,"Between 1.0-1.2","Above 1.2")))</f>
        <v>Between 1.0-1.2</v>
      </c>
    </row>
    <row r="7275" spans="1:25" x14ac:dyDescent="0.3">
      <c r="A7275" t="s">
        <v>7330</v>
      </c>
      <c r="B7275" s="1">
        <v>46088.100694444445</v>
      </c>
      <c r="C7275" s="2">
        <v>46088</v>
      </c>
      <c r="D7275">
        <v>2</v>
      </c>
      <c r="E7275" t="s">
        <v>25</v>
      </c>
      <c r="F7275" t="s">
        <v>34</v>
      </c>
      <c r="G7275">
        <v>7.2</v>
      </c>
      <c r="H7275">
        <v>158.76</v>
      </c>
      <c r="I7275">
        <v>152.44</v>
      </c>
      <c r="J7275">
        <v>1</v>
      </c>
      <c r="K7275">
        <v>2</v>
      </c>
      <c r="L7275">
        <v>1.1000000000000001</v>
      </c>
      <c r="M7275">
        <v>144</v>
      </c>
      <c r="N7275" t="s">
        <v>41</v>
      </c>
      <c r="O7275">
        <v>1.716</v>
      </c>
      <c r="P7275" t="s">
        <v>28</v>
      </c>
      <c r="Q7275" t="s">
        <v>29</v>
      </c>
      <c r="R7275">
        <v>4.5599999999999996</v>
      </c>
      <c r="S7275">
        <v>0</v>
      </c>
      <c r="T7275">
        <v>-6.32</v>
      </c>
      <c r="U7275">
        <v>-0.9</v>
      </c>
      <c r="V7275" t="s">
        <v>262</v>
      </c>
      <c r="W7275" t="s">
        <v>31</v>
      </c>
      <c r="X7275">
        <v>1</v>
      </c>
      <c r="Y7275" t="str">
        <f>IF(tblRides[[#This Row],[supply_demand_ratio]]&lt;0.8,"Below 0.8",IF(tblRides[[#This Row],[supply_demand_ratio]]&lt;1,"Between 0.8-1.0",IF(tblRides[[#This Row],[supply_demand_ratio]]&lt;=1.2,"Between 1.0-1.2","Above 1.2")))</f>
        <v>Above 1.2</v>
      </c>
    </row>
    <row r="7276" spans="1:25" x14ac:dyDescent="0.3">
      <c r="A7276" t="s">
        <v>7331</v>
      </c>
      <c r="B7276" s="1">
        <v>46088.106944444444</v>
      </c>
      <c r="C7276" s="2">
        <v>46088</v>
      </c>
      <c r="D7276">
        <v>2</v>
      </c>
      <c r="E7276" t="s">
        <v>36</v>
      </c>
      <c r="F7276" t="s">
        <v>34</v>
      </c>
      <c r="G7276">
        <v>3.5</v>
      </c>
      <c r="H7276">
        <v>86.02</v>
      </c>
      <c r="J7276">
        <v>1</v>
      </c>
      <c r="K7276">
        <v>2</v>
      </c>
      <c r="L7276">
        <v>5.5</v>
      </c>
      <c r="M7276">
        <v>118</v>
      </c>
      <c r="N7276" t="s">
        <v>41</v>
      </c>
      <c r="O7276">
        <v>1.266</v>
      </c>
      <c r="P7276" t="s">
        <v>58</v>
      </c>
      <c r="Q7276" t="s">
        <v>59</v>
      </c>
      <c r="R7276">
        <v>4.7</v>
      </c>
      <c r="S7276">
        <v>0</v>
      </c>
      <c r="U7276">
        <v>3.5</v>
      </c>
      <c r="V7276" t="s">
        <v>262</v>
      </c>
      <c r="W7276" t="s">
        <v>31</v>
      </c>
      <c r="X7276">
        <v>0</v>
      </c>
      <c r="Y7276" t="str">
        <f>IF(tblRides[[#This Row],[supply_demand_ratio]]&lt;0.8,"Below 0.8",IF(tblRides[[#This Row],[supply_demand_ratio]]&lt;1,"Between 0.8-1.0",IF(tblRides[[#This Row],[supply_demand_ratio]]&lt;=1.2,"Between 1.0-1.2","Above 1.2")))</f>
        <v>Above 1.2</v>
      </c>
    </row>
    <row r="7277" spans="1:25" x14ac:dyDescent="0.3">
      <c r="A7277" t="s">
        <v>7332</v>
      </c>
      <c r="B7277" s="1">
        <v>46088.10833333333</v>
      </c>
      <c r="C7277" s="2">
        <v>46088</v>
      </c>
      <c r="D7277">
        <v>2</v>
      </c>
      <c r="E7277" t="s">
        <v>43</v>
      </c>
      <c r="F7277" t="s">
        <v>26</v>
      </c>
      <c r="G7277">
        <v>5</v>
      </c>
      <c r="H7277">
        <v>115.93</v>
      </c>
      <c r="I7277">
        <v>114.43</v>
      </c>
      <c r="J7277">
        <v>1</v>
      </c>
      <c r="K7277">
        <v>4.2</v>
      </c>
      <c r="L7277">
        <v>2.2000000000000002</v>
      </c>
      <c r="M7277">
        <v>71</v>
      </c>
      <c r="N7277" t="s">
        <v>41</v>
      </c>
      <c r="O7277">
        <v>1.667</v>
      </c>
      <c r="P7277" t="s">
        <v>28</v>
      </c>
      <c r="Q7277" t="s">
        <v>29</v>
      </c>
      <c r="R7277">
        <v>4.3899999999999997</v>
      </c>
      <c r="S7277">
        <v>4</v>
      </c>
      <c r="T7277">
        <v>-1.5</v>
      </c>
      <c r="U7277">
        <v>-2</v>
      </c>
      <c r="V7277" t="s">
        <v>262</v>
      </c>
      <c r="W7277" t="s">
        <v>31</v>
      </c>
      <c r="X7277">
        <v>1</v>
      </c>
      <c r="Y7277" t="str">
        <f>IF(tblRides[[#This Row],[supply_demand_ratio]]&lt;0.8,"Below 0.8",IF(tblRides[[#This Row],[supply_demand_ratio]]&lt;1,"Between 0.8-1.0",IF(tblRides[[#This Row],[supply_demand_ratio]]&lt;=1.2,"Between 1.0-1.2","Above 1.2")))</f>
        <v>Above 1.2</v>
      </c>
    </row>
    <row r="7278" spans="1:25" x14ac:dyDescent="0.3">
      <c r="A7278" t="s">
        <v>7333</v>
      </c>
      <c r="B7278" s="1">
        <v>46088.120138888888</v>
      </c>
      <c r="C7278" s="2">
        <v>46088</v>
      </c>
      <c r="D7278">
        <v>2</v>
      </c>
      <c r="E7278" t="s">
        <v>62</v>
      </c>
      <c r="F7278" t="s">
        <v>26</v>
      </c>
      <c r="G7278">
        <v>1.1000000000000001</v>
      </c>
      <c r="H7278">
        <v>52.89</v>
      </c>
      <c r="I7278">
        <v>51.98</v>
      </c>
      <c r="J7278">
        <v>1</v>
      </c>
      <c r="K7278">
        <v>4.9000000000000004</v>
      </c>
      <c r="L7278">
        <v>2</v>
      </c>
      <c r="M7278">
        <v>63</v>
      </c>
      <c r="N7278" t="s">
        <v>41</v>
      </c>
      <c r="O7278">
        <v>2.2000000000000002</v>
      </c>
      <c r="P7278" t="s">
        <v>28</v>
      </c>
      <c r="Q7278" t="s">
        <v>29</v>
      </c>
      <c r="R7278">
        <v>4.82</v>
      </c>
      <c r="S7278">
        <v>4</v>
      </c>
      <c r="T7278">
        <v>-0.91</v>
      </c>
      <c r="U7278">
        <v>-2.9</v>
      </c>
      <c r="V7278" t="s">
        <v>262</v>
      </c>
      <c r="W7278" t="s">
        <v>31</v>
      </c>
      <c r="X7278">
        <v>1</v>
      </c>
      <c r="Y7278" t="str">
        <f>IF(tblRides[[#This Row],[supply_demand_ratio]]&lt;0.8,"Below 0.8",IF(tblRides[[#This Row],[supply_demand_ratio]]&lt;1,"Between 0.8-1.0",IF(tblRides[[#This Row],[supply_demand_ratio]]&lt;=1.2,"Between 1.0-1.2","Above 1.2")))</f>
        <v>Above 1.2</v>
      </c>
    </row>
    <row r="7279" spans="1:25" x14ac:dyDescent="0.3">
      <c r="A7279" t="s">
        <v>7334</v>
      </c>
      <c r="B7279" s="1">
        <v>46088.122916666667</v>
      </c>
      <c r="C7279" s="2">
        <v>46088</v>
      </c>
      <c r="D7279">
        <v>2</v>
      </c>
      <c r="E7279" t="s">
        <v>33</v>
      </c>
      <c r="F7279" t="s">
        <v>26</v>
      </c>
      <c r="G7279">
        <v>14.2</v>
      </c>
      <c r="H7279">
        <v>274.74</v>
      </c>
      <c r="I7279">
        <v>279.8</v>
      </c>
      <c r="J7279">
        <v>1</v>
      </c>
      <c r="K7279">
        <v>2.9</v>
      </c>
      <c r="L7279">
        <v>3.7</v>
      </c>
      <c r="M7279">
        <v>82</v>
      </c>
      <c r="N7279" t="s">
        <v>41</v>
      </c>
      <c r="O7279">
        <v>1.1259999999999999</v>
      </c>
      <c r="P7279" t="s">
        <v>28</v>
      </c>
      <c r="Q7279" t="s">
        <v>29</v>
      </c>
      <c r="R7279">
        <v>4.2699999999999996</v>
      </c>
      <c r="S7279">
        <v>6</v>
      </c>
      <c r="T7279">
        <v>5.0599999999999996</v>
      </c>
      <c r="U7279">
        <v>0.8</v>
      </c>
      <c r="V7279" t="s">
        <v>262</v>
      </c>
      <c r="W7279" t="s">
        <v>31</v>
      </c>
      <c r="X7279">
        <v>1</v>
      </c>
      <c r="Y7279" t="str">
        <f>IF(tblRides[[#This Row],[supply_demand_ratio]]&lt;0.8,"Below 0.8",IF(tblRides[[#This Row],[supply_demand_ratio]]&lt;1,"Between 0.8-1.0",IF(tblRides[[#This Row],[supply_demand_ratio]]&lt;=1.2,"Between 1.0-1.2","Above 1.2")))</f>
        <v>Between 1.0-1.2</v>
      </c>
    </row>
    <row r="7280" spans="1:25" x14ac:dyDescent="0.3">
      <c r="A7280" t="s">
        <v>7335</v>
      </c>
      <c r="B7280" s="1">
        <v>46088.130555555559</v>
      </c>
      <c r="C7280" s="2">
        <v>46088</v>
      </c>
      <c r="D7280">
        <v>3</v>
      </c>
      <c r="E7280" t="s">
        <v>33</v>
      </c>
      <c r="F7280" t="s">
        <v>34</v>
      </c>
      <c r="G7280">
        <v>2</v>
      </c>
      <c r="H7280">
        <v>74.13</v>
      </c>
      <c r="I7280">
        <v>74.58</v>
      </c>
      <c r="J7280">
        <v>1</v>
      </c>
      <c r="K7280">
        <v>5.4</v>
      </c>
      <c r="L7280">
        <v>7.7</v>
      </c>
      <c r="M7280">
        <v>101</v>
      </c>
      <c r="N7280" t="s">
        <v>41</v>
      </c>
      <c r="O7280">
        <v>1.655</v>
      </c>
      <c r="P7280" t="s">
        <v>28</v>
      </c>
      <c r="Q7280" t="s">
        <v>29</v>
      </c>
      <c r="R7280">
        <v>4.66</v>
      </c>
      <c r="S7280">
        <v>0</v>
      </c>
      <c r="T7280">
        <v>0.45</v>
      </c>
      <c r="U7280">
        <v>2.2999999999999998</v>
      </c>
      <c r="V7280" t="s">
        <v>262</v>
      </c>
      <c r="W7280" t="s">
        <v>45</v>
      </c>
      <c r="X7280">
        <v>1</v>
      </c>
      <c r="Y7280" t="str">
        <f>IF(tblRides[[#This Row],[supply_demand_ratio]]&lt;0.8,"Below 0.8",IF(tblRides[[#This Row],[supply_demand_ratio]]&lt;1,"Between 0.8-1.0",IF(tblRides[[#This Row],[supply_demand_ratio]]&lt;=1.2,"Between 1.0-1.2","Above 1.2")))</f>
        <v>Above 1.2</v>
      </c>
    </row>
    <row r="7281" spans="1:25" x14ac:dyDescent="0.3">
      <c r="A7281" t="s">
        <v>7336</v>
      </c>
      <c r="B7281" s="1">
        <v>46088.136805555558</v>
      </c>
      <c r="C7281" s="2">
        <v>46088</v>
      </c>
      <c r="D7281">
        <v>3</v>
      </c>
      <c r="E7281" t="s">
        <v>33</v>
      </c>
      <c r="F7281" t="s">
        <v>26</v>
      </c>
      <c r="G7281">
        <v>18.3</v>
      </c>
      <c r="H7281">
        <v>281.83</v>
      </c>
      <c r="I7281">
        <v>276.23</v>
      </c>
      <c r="J7281">
        <v>1</v>
      </c>
      <c r="K7281">
        <v>4.8</v>
      </c>
      <c r="L7281">
        <v>16.100000000000001</v>
      </c>
      <c r="M7281">
        <v>109</v>
      </c>
      <c r="N7281" t="s">
        <v>41</v>
      </c>
      <c r="O7281">
        <v>1.4339999999999999</v>
      </c>
      <c r="P7281" t="s">
        <v>28</v>
      </c>
      <c r="Q7281" t="s">
        <v>29</v>
      </c>
      <c r="R7281">
        <v>4.5999999999999996</v>
      </c>
      <c r="S7281">
        <v>1</v>
      </c>
      <c r="T7281">
        <v>-5.6</v>
      </c>
      <c r="U7281">
        <v>11.3</v>
      </c>
      <c r="V7281" t="s">
        <v>262</v>
      </c>
      <c r="W7281" t="s">
        <v>31</v>
      </c>
      <c r="X7281">
        <v>1</v>
      </c>
      <c r="Y7281" t="str">
        <f>IF(tblRides[[#This Row],[supply_demand_ratio]]&lt;0.8,"Below 0.8",IF(tblRides[[#This Row],[supply_demand_ratio]]&lt;1,"Between 0.8-1.0",IF(tblRides[[#This Row],[supply_demand_ratio]]&lt;=1.2,"Between 1.0-1.2","Above 1.2")))</f>
        <v>Above 1.2</v>
      </c>
    </row>
    <row r="7282" spans="1:25" x14ac:dyDescent="0.3">
      <c r="A7282" t="s">
        <v>7337</v>
      </c>
      <c r="B7282" s="1">
        <v>46088.145833333336</v>
      </c>
      <c r="C7282" s="2">
        <v>46088</v>
      </c>
      <c r="D7282">
        <v>3</v>
      </c>
      <c r="E7282" t="s">
        <v>25</v>
      </c>
      <c r="F7282" t="s">
        <v>26</v>
      </c>
      <c r="G7282">
        <v>6.9</v>
      </c>
      <c r="H7282">
        <v>150.83000000000001</v>
      </c>
      <c r="I7282">
        <v>148.05000000000001</v>
      </c>
      <c r="J7282">
        <v>1.1000000000000001</v>
      </c>
      <c r="K7282">
        <v>2.2999999999999998</v>
      </c>
      <c r="L7282">
        <v>1.1000000000000001</v>
      </c>
      <c r="M7282">
        <v>137</v>
      </c>
      <c r="N7282" t="s">
        <v>41</v>
      </c>
      <c r="O7282">
        <v>1.476</v>
      </c>
      <c r="P7282" t="s">
        <v>28</v>
      </c>
      <c r="Q7282" t="s">
        <v>29</v>
      </c>
      <c r="R7282">
        <v>5</v>
      </c>
      <c r="S7282">
        <v>3</v>
      </c>
      <c r="T7282">
        <v>-2.78</v>
      </c>
      <c r="U7282">
        <v>-1.2</v>
      </c>
      <c r="V7282" t="s">
        <v>262</v>
      </c>
      <c r="W7282" t="s">
        <v>31</v>
      </c>
      <c r="X7282">
        <v>1</v>
      </c>
      <c r="Y7282" t="str">
        <f>IF(tblRides[[#This Row],[supply_demand_ratio]]&lt;0.8,"Below 0.8",IF(tblRides[[#This Row],[supply_demand_ratio]]&lt;1,"Between 0.8-1.0",IF(tblRides[[#This Row],[supply_demand_ratio]]&lt;=1.2,"Between 1.0-1.2","Above 1.2")))</f>
        <v>Above 1.2</v>
      </c>
    </row>
    <row r="7283" spans="1:25" x14ac:dyDescent="0.3">
      <c r="A7283" t="s">
        <v>7338</v>
      </c>
      <c r="B7283" s="1">
        <v>46088.160416666666</v>
      </c>
      <c r="C7283" s="2">
        <v>46088</v>
      </c>
      <c r="D7283">
        <v>3</v>
      </c>
      <c r="E7283" t="s">
        <v>62</v>
      </c>
      <c r="F7283" t="s">
        <v>26</v>
      </c>
      <c r="G7283">
        <v>10.4</v>
      </c>
      <c r="H7283">
        <v>173.39</v>
      </c>
      <c r="I7283">
        <v>179.93</v>
      </c>
      <c r="J7283">
        <v>1</v>
      </c>
      <c r="K7283">
        <v>2.1</v>
      </c>
      <c r="L7283">
        <v>3.2</v>
      </c>
      <c r="M7283">
        <v>69</v>
      </c>
      <c r="N7283" t="s">
        <v>41</v>
      </c>
      <c r="O7283">
        <v>1.77</v>
      </c>
      <c r="P7283" t="s">
        <v>28</v>
      </c>
      <c r="Q7283" t="s">
        <v>29</v>
      </c>
      <c r="R7283">
        <v>4.99</v>
      </c>
      <c r="S7283">
        <v>7</v>
      </c>
      <c r="T7283">
        <v>6.54</v>
      </c>
      <c r="U7283">
        <v>1.1000000000000001</v>
      </c>
      <c r="V7283" t="s">
        <v>262</v>
      </c>
      <c r="W7283" t="s">
        <v>31</v>
      </c>
      <c r="X7283">
        <v>1</v>
      </c>
      <c r="Y7283" t="str">
        <f>IF(tblRides[[#This Row],[supply_demand_ratio]]&lt;0.8,"Below 0.8",IF(tblRides[[#This Row],[supply_demand_ratio]]&lt;1,"Between 0.8-1.0",IF(tblRides[[#This Row],[supply_demand_ratio]]&lt;=1.2,"Between 1.0-1.2","Above 1.2")))</f>
        <v>Above 1.2</v>
      </c>
    </row>
    <row r="7284" spans="1:25" x14ac:dyDescent="0.3">
      <c r="A7284" t="s">
        <v>7339</v>
      </c>
      <c r="B7284" s="1">
        <v>46088.169444444444</v>
      </c>
      <c r="C7284" s="2">
        <v>46088</v>
      </c>
      <c r="D7284">
        <v>4</v>
      </c>
      <c r="E7284" t="s">
        <v>62</v>
      </c>
      <c r="F7284" t="s">
        <v>26</v>
      </c>
      <c r="G7284">
        <v>5.7</v>
      </c>
      <c r="H7284">
        <v>135.71</v>
      </c>
      <c r="J7284">
        <v>1</v>
      </c>
      <c r="K7284">
        <v>6.8</v>
      </c>
      <c r="L7284">
        <v>6.4</v>
      </c>
      <c r="M7284">
        <v>68</v>
      </c>
      <c r="N7284" t="s">
        <v>41</v>
      </c>
      <c r="O7284">
        <v>2.2000000000000002</v>
      </c>
      <c r="P7284" t="s">
        <v>37</v>
      </c>
      <c r="Q7284" t="s">
        <v>103</v>
      </c>
      <c r="R7284">
        <v>4.53</v>
      </c>
      <c r="S7284">
        <v>6</v>
      </c>
      <c r="U7284">
        <v>-0.4</v>
      </c>
      <c r="V7284" t="s">
        <v>262</v>
      </c>
      <c r="W7284" t="s">
        <v>45</v>
      </c>
      <c r="X7284">
        <v>0</v>
      </c>
      <c r="Y7284" t="str">
        <f>IF(tblRides[[#This Row],[supply_demand_ratio]]&lt;0.8,"Below 0.8",IF(tblRides[[#This Row],[supply_demand_ratio]]&lt;1,"Between 0.8-1.0",IF(tblRides[[#This Row],[supply_demand_ratio]]&lt;=1.2,"Between 1.0-1.2","Above 1.2")))</f>
        <v>Above 1.2</v>
      </c>
    </row>
    <row r="7285" spans="1:25" x14ac:dyDescent="0.3">
      <c r="A7285" t="s">
        <v>7340</v>
      </c>
      <c r="B7285" s="1">
        <v>46088.177083333336</v>
      </c>
      <c r="C7285" s="2">
        <v>46088</v>
      </c>
      <c r="D7285">
        <v>4</v>
      </c>
      <c r="E7285" t="s">
        <v>25</v>
      </c>
      <c r="F7285" t="s">
        <v>26</v>
      </c>
      <c r="G7285">
        <v>7.4</v>
      </c>
      <c r="H7285">
        <v>157.01</v>
      </c>
      <c r="I7285">
        <v>154.77000000000001</v>
      </c>
      <c r="J7285">
        <v>1</v>
      </c>
      <c r="K7285">
        <v>3.1</v>
      </c>
      <c r="L7285">
        <v>4</v>
      </c>
      <c r="M7285">
        <v>138</v>
      </c>
      <c r="N7285" t="s">
        <v>41</v>
      </c>
      <c r="O7285">
        <v>1.4039999999999999</v>
      </c>
      <c r="P7285" t="s">
        <v>28</v>
      </c>
      <c r="Q7285" t="s">
        <v>29</v>
      </c>
      <c r="R7285">
        <v>4.66</v>
      </c>
      <c r="S7285">
        <v>13</v>
      </c>
      <c r="T7285">
        <v>-2.2400000000000002</v>
      </c>
      <c r="U7285">
        <v>0.9</v>
      </c>
      <c r="V7285" t="s">
        <v>262</v>
      </c>
      <c r="W7285" t="s">
        <v>31</v>
      </c>
      <c r="X7285">
        <v>1</v>
      </c>
      <c r="Y7285" t="str">
        <f>IF(tblRides[[#This Row],[supply_demand_ratio]]&lt;0.8,"Below 0.8",IF(tblRides[[#This Row],[supply_demand_ratio]]&lt;1,"Between 0.8-1.0",IF(tblRides[[#This Row],[supply_demand_ratio]]&lt;=1.2,"Between 1.0-1.2","Above 1.2")))</f>
        <v>Above 1.2</v>
      </c>
    </row>
    <row r="7286" spans="1:25" x14ac:dyDescent="0.3">
      <c r="A7286" t="s">
        <v>7341</v>
      </c>
      <c r="B7286" s="1">
        <v>46088.192361111112</v>
      </c>
      <c r="C7286" s="2">
        <v>46088</v>
      </c>
      <c r="D7286">
        <v>4</v>
      </c>
      <c r="E7286" t="s">
        <v>33</v>
      </c>
      <c r="F7286" t="s">
        <v>26</v>
      </c>
      <c r="G7286">
        <v>7.3</v>
      </c>
      <c r="H7286">
        <v>165.5</v>
      </c>
      <c r="I7286">
        <v>170.67</v>
      </c>
      <c r="J7286">
        <v>1</v>
      </c>
      <c r="K7286">
        <v>7.8</v>
      </c>
      <c r="L7286">
        <v>10.4</v>
      </c>
      <c r="M7286">
        <v>109</v>
      </c>
      <c r="N7286" t="s">
        <v>41</v>
      </c>
      <c r="O7286">
        <v>1.798</v>
      </c>
      <c r="P7286" t="s">
        <v>28</v>
      </c>
      <c r="Q7286" t="s">
        <v>29</v>
      </c>
      <c r="R7286">
        <v>4.32</v>
      </c>
      <c r="S7286">
        <v>17</v>
      </c>
      <c r="T7286">
        <v>5.17</v>
      </c>
      <c r="U7286">
        <v>2.6</v>
      </c>
      <c r="V7286" t="s">
        <v>262</v>
      </c>
      <c r="W7286" t="s">
        <v>45</v>
      </c>
      <c r="X7286">
        <v>1</v>
      </c>
      <c r="Y7286" t="str">
        <f>IF(tblRides[[#This Row],[supply_demand_ratio]]&lt;0.8,"Below 0.8",IF(tblRides[[#This Row],[supply_demand_ratio]]&lt;1,"Between 0.8-1.0",IF(tblRides[[#This Row],[supply_demand_ratio]]&lt;=1.2,"Between 1.0-1.2","Above 1.2")))</f>
        <v>Above 1.2</v>
      </c>
    </row>
    <row r="7287" spans="1:25" x14ac:dyDescent="0.3">
      <c r="A7287" t="s">
        <v>7342</v>
      </c>
      <c r="B7287" s="1">
        <v>46088.202777777777</v>
      </c>
      <c r="C7287" s="2">
        <v>46088</v>
      </c>
      <c r="D7287">
        <v>4</v>
      </c>
      <c r="E7287" t="s">
        <v>25</v>
      </c>
      <c r="F7287" t="s">
        <v>26</v>
      </c>
      <c r="G7287">
        <v>11.1</v>
      </c>
      <c r="H7287">
        <v>234.22</v>
      </c>
      <c r="I7287">
        <v>228.32</v>
      </c>
      <c r="J7287">
        <v>1</v>
      </c>
      <c r="K7287">
        <v>2</v>
      </c>
      <c r="L7287">
        <v>1</v>
      </c>
      <c r="M7287">
        <v>136</v>
      </c>
      <c r="N7287" t="s">
        <v>27</v>
      </c>
      <c r="O7287">
        <v>1.113</v>
      </c>
      <c r="P7287" t="s">
        <v>28</v>
      </c>
      <c r="Q7287" t="s">
        <v>29</v>
      </c>
      <c r="R7287">
        <v>4.5199999999999996</v>
      </c>
      <c r="S7287">
        <v>5</v>
      </c>
      <c r="T7287">
        <v>-5.9</v>
      </c>
      <c r="U7287">
        <v>-1</v>
      </c>
      <c r="V7287" t="s">
        <v>262</v>
      </c>
      <c r="W7287" t="s">
        <v>31</v>
      </c>
      <c r="X7287">
        <v>1</v>
      </c>
      <c r="Y7287" t="str">
        <f>IF(tblRides[[#This Row],[supply_demand_ratio]]&lt;0.8,"Below 0.8",IF(tblRides[[#This Row],[supply_demand_ratio]]&lt;1,"Between 0.8-1.0",IF(tblRides[[#This Row],[supply_demand_ratio]]&lt;=1.2,"Between 1.0-1.2","Above 1.2")))</f>
        <v>Between 1.0-1.2</v>
      </c>
    </row>
    <row r="7288" spans="1:25" x14ac:dyDescent="0.3">
      <c r="A7288" t="s">
        <v>7343</v>
      </c>
      <c r="B7288" s="1">
        <v>46088.225694444445</v>
      </c>
      <c r="C7288" s="2">
        <v>46088</v>
      </c>
      <c r="D7288">
        <v>5</v>
      </c>
      <c r="E7288" t="s">
        <v>33</v>
      </c>
      <c r="F7288" t="s">
        <v>26</v>
      </c>
      <c r="G7288">
        <v>8</v>
      </c>
      <c r="H7288">
        <v>193.79</v>
      </c>
      <c r="I7288">
        <v>194.13</v>
      </c>
      <c r="J7288">
        <v>1.1000000000000001</v>
      </c>
      <c r="K7288">
        <v>3.7</v>
      </c>
      <c r="L7288">
        <v>5.6</v>
      </c>
      <c r="M7288">
        <v>99</v>
      </c>
      <c r="N7288" t="s">
        <v>41</v>
      </c>
      <c r="O7288">
        <v>1.607</v>
      </c>
      <c r="P7288" t="s">
        <v>28</v>
      </c>
      <c r="Q7288" t="s">
        <v>29</v>
      </c>
      <c r="R7288">
        <v>4.51</v>
      </c>
      <c r="S7288">
        <v>2</v>
      </c>
      <c r="T7288">
        <v>0.34</v>
      </c>
      <c r="U7288">
        <v>1.9</v>
      </c>
      <c r="V7288" t="s">
        <v>262</v>
      </c>
      <c r="W7288" t="s">
        <v>31</v>
      </c>
      <c r="X7288">
        <v>1</v>
      </c>
      <c r="Y7288" t="str">
        <f>IF(tblRides[[#This Row],[supply_demand_ratio]]&lt;0.8,"Below 0.8",IF(tblRides[[#This Row],[supply_demand_ratio]]&lt;1,"Between 0.8-1.0",IF(tblRides[[#This Row],[supply_demand_ratio]]&lt;=1.2,"Between 1.0-1.2","Above 1.2")))</f>
        <v>Above 1.2</v>
      </c>
    </row>
    <row r="7289" spans="1:25" x14ac:dyDescent="0.3">
      <c r="A7289" t="s">
        <v>7344</v>
      </c>
      <c r="B7289" s="1">
        <v>46088.23333333333</v>
      </c>
      <c r="C7289" s="2">
        <v>46088</v>
      </c>
      <c r="D7289">
        <v>5</v>
      </c>
      <c r="E7289" t="s">
        <v>36</v>
      </c>
      <c r="F7289" t="s">
        <v>34</v>
      </c>
      <c r="G7289">
        <v>1.8</v>
      </c>
      <c r="H7289">
        <v>63.9</v>
      </c>
      <c r="I7289">
        <v>63.95</v>
      </c>
      <c r="J7289">
        <v>1</v>
      </c>
      <c r="K7289">
        <v>2</v>
      </c>
      <c r="L7289">
        <v>1</v>
      </c>
      <c r="M7289">
        <v>119</v>
      </c>
      <c r="N7289" t="s">
        <v>27</v>
      </c>
      <c r="O7289">
        <v>1.105</v>
      </c>
      <c r="P7289" t="s">
        <v>28</v>
      </c>
      <c r="Q7289" t="s">
        <v>29</v>
      </c>
      <c r="R7289">
        <v>4.79</v>
      </c>
      <c r="S7289">
        <v>0</v>
      </c>
      <c r="T7289">
        <v>0.05</v>
      </c>
      <c r="U7289">
        <v>-1</v>
      </c>
      <c r="V7289" t="s">
        <v>262</v>
      </c>
      <c r="W7289" t="s">
        <v>31</v>
      </c>
      <c r="X7289">
        <v>1</v>
      </c>
      <c r="Y7289" t="str">
        <f>IF(tblRides[[#This Row],[supply_demand_ratio]]&lt;0.8,"Below 0.8",IF(tblRides[[#This Row],[supply_demand_ratio]]&lt;1,"Between 0.8-1.0",IF(tblRides[[#This Row],[supply_demand_ratio]]&lt;=1.2,"Between 1.0-1.2","Above 1.2")))</f>
        <v>Between 1.0-1.2</v>
      </c>
    </row>
    <row r="7290" spans="1:25" x14ac:dyDescent="0.3">
      <c r="A7290" t="s">
        <v>7345</v>
      </c>
      <c r="B7290" s="1">
        <v>46088.245138888888</v>
      </c>
      <c r="C7290" s="2">
        <v>46088</v>
      </c>
      <c r="D7290">
        <v>5</v>
      </c>
      <c r="E7290" t="s">
        <v>62</v>
      </c>
      <c r="F7290" t="s">
        <v>34</v>
      </c>
      <c r="G7290">
        <v>1.4</v>
      </c>
      <c r="H7290">
        <v>62.76</v>
      </c>
      <c r="I7290">
        <v>62.44</v>
      </c>
      <c r="J7290">
        <v>1.1000000000000001</v>
      </c>
      <c r="K7290">
        <v>2</v>
      </c>
      <c r="L7290">
        <v>1.5</v>
      </c>
      <c r="M7290">
        <v>50</v>
      </c>
      <c r="N7290" t="s">
        <v>41</v>
      </c>
      <c r="O7290">
        <v>1.51</v>
      </c>
      <c r="P7290" t="s">
        <v>28</v>
      </c>
      <c r="Q7290" t="s">
        <v>29</v>
      </c>
      <c r="R7290">
        <v>4.84</v>
      </c>
      <c r="S7290">
        <v>0</v>
      </c>
      <c r="T7290">
        <v>-0.32</v>
      </c>
      <c r="U7290">
        <v>-0.5</v>
      </c>
      <c r="V7290" t="s">
        <v>262</v>
      </c>
      <c r="W7290" t="s">
        <v>31</v>
      </c>
      <c r="X7290">
        <v>1</v>
      </c>
      <c r="Y7290" t="str">
        <f>IF(tblRides[[#This Row],[supply_demand_ratio]]&lt;0.8,"Below 0.8",IF(tblRides[[#This Row],[supply_demand_ratio]]&lt;1,"Between 0.8-1.0",IF(tblRides[[#This Row],[supply_demand_ratio]]&lt;=1.2,"Between 1.0-1.2","Above 1.2")))</f>
        <v>Above 1.2</v>
      </c>
    </row>
    <row r="7291" spans="1:25" x14ac:dyDescent="0.3">
      <c r="A7291" t="s">
        <v>7346</v>
      </c>
      <c r="B7291" s="1">
        <v>46088.259027777778</v>
      </c>
      <c r="C7291" s="2">
        <v>46088</v>
      </c>
      <c r="D7291">
        <v>6</v>
      </c>
      <c r="E7291" t="s">
        <v>43</v>
      </c>
      <c r="F7291" t="s">
        <v>26</v>
      </c>
      <c r="G7291">
        <v>2.6</v>
      </c>
      <c r="H7291">
        <v>73.540000000000006</v>
      </c>
      <c r="I7291">
        <v>73.22</v>
      </c>
      <c r="J7291">
        <v>1</v>
      </c>
      <c r="K7291">
        <v>2.9</v>
      </c>
      <c r="L7291">
        <v>6.2</v>
      </c>
      <c r="M7291">
        <v>78</v>
      </c>
      <c r="N7291" t="s">
        <v>41</v>
      </c>
      <c r="O7291">
        <v>2.2000000000000002</v>
      </c>
      <c r="P7291" t="s">
        <v>28</v>
      </c>
      <c r="Q7291" t="s">
        <v>29</v>
      </c>
      <c r="R7291">
        <v>4.5</v>
      </c>
      <c r="S7291">
        <v>6</v>
      </c>
      <c r="T7291">
        <v>-0.32</v>
      </c>
      <c r="U7291">
        <v>3.3</v>
      </c>
      <c r="V7291" t="s">
        <v>262</v>
      </c>
      <c r="W7291" t="s">
        <v>31</v>
      </c>
      <c r="X7291">
        <v>1</v>
      </c>
      <c r="Y7291" t="str">
        <f>IF(tblRides[[#This Row],[supply_demand_ratio]]&lt;0.8,"Below 0.8",IF(tblRides[[#This Row],[supply_demand_ratio]]&lt;1,"Between 0.8-1.0",IF(tblRides[[#This Row],[supply_demand_ratio]]&lt;=1.2,"Between 1.0-1.2","Above 1.2")))</f>
        <v>Above 1.2</v>
      </c>
    </row>
    <row r="7292" spans="1:25" x14ac:dyDescent="0.3">
      <c r="A7292" t="s">
        <v>7347</v>
      </c>
      <c r="B7292" s="1">
        <v>46088.265972222223</v>
      </c>
      <c r="C7292" s="2">
        <v>46088</v>
      </c>
      <c r="D7292">
        <v>6</v>
      </c>
      <c r="E7292" t="s">
        <v>36</v>
      </c>
      <c r="F7292" t="s">
        <v>34</v>
      </c>
      <c r="G7292">
        <v>5.7</v>
      </c>
      <c r="H7292">
        <v>122.52</v>
      </c>
      <c r="I7292">
        <v>116.04</v>
      </c>
      <c r="J7292">
        <v>1</v>
      </c>
      <c r="K7292">
        <v>5.9</v>
      </c>
      <c r="L7292">
        <v>5.6</v>
      </c>
      <c r="M7292">
        <v>116</v>
      </c>
      <c r="N7292" t="s">
        <v>27</v>
      </c>
      <c r="O7292">
        <v>1.1970000000000001</v>
      </c>
      <c r="P7292" t="s">
        <v>28</v>
      </c>
      <c r="Q7292" t="s">
        <v>29</v>
      </c>
      <c r="R7292">
        <v>4.9800000000000004</v>
      </c>
      <c r="S7292">
        <v>0</v>
      </c>
      <c r="T7292">
        <v>-6.48</v>
      </c>
      <c r="U7292">
        <v>-0.3</v>
      </c>
      <c r="V7292" t="s">
        <v>262</v>
      </c>
      <c r="W7292" t="s">
        <v>45</v>
      </c>
      <c r="X7292">
        <v>1</v>
      </c>
      <c r="Y7292" t="str">
        <f>IF(tblRides[[#This Row],[supply_demand_ratio]]&lt;0.8,"Below 0.8",IF(tblRides[[#This Row],[supply_demand_ratio]]&lt;1,"Between 0.8-1.0",IF(tblRides[[#This Row],[supply_demand_ratio]]&lt;=1.2,"Between 1.0-1.2","Above 1.2")))</f>
        <v>Between 1.0-1.2</v>
      </c>
    </row>
    <row r="7293" spans="1:25" x14ac:dyDescent="0.3">
      <c r="A7293" t="s">
        <v>7348</v>
      </c>
      <c r="B7293" s="1">
        <v>46088.298611111109</v>
      </c>
      <c r="C7293" s="2">
        <v>46088</v>
      </c>
      <c r="D7293">
        <v>7</v>
      </c>
      <c r="E7293" t="s">
        <v>36</v>
      </c>
      <c r="F7293" t="s">
        <v>26</v>
      </c>
      <c r="G7293">
        <v>11.4</v>
      </c>
      <c r="H7293">
        <v>226.36</v>
      </c>
      <c r="I7293">
        <v>222.11</v>
      </c>
      <c r="J7293">
        <v>1.1000000000000001</v>
      </c>
      <c r="K7293">
        <v>3.6</v>
      </c>
      <c r="L7293">
        <v>4</v>
      </c>
      <c r="M7293">
        <v>102</v>
      </c>
      <c r="N7293" t="s">
        <v>27</v>
      </c>
      <c r="O7293">
        <v>0.95699999999999996</v>
      </c>
      <c r="P7293" t="s">
        <v>28</v>
      </c>
      <c r="Q7293" t="s">
        <v>29</v>
      </c>
      <c r="R7293">
        <v>5</v>
      </c>
      <c r="S7293">
        <v>12</v>
      </c>
      <c r="T7293">
        <v>-4.25</v>
      </c>
      <c r="U7293">
        <v>0.4</v>
      </c>
      <c r="V7293" t="s">
        <v>262</v>
      </c>
      <c r="W7293" t="s">
        <v>31</v>
      </c>
      <c r="X7293">
        <v>1</v>
      </c>
      <c r="Y7293" t="str">
        <f>IF(tblRides[[#This Row],[supply_demand_ratio]]&lt;0.8,"Below 0.8",IF(tblRides[[#This Row],[supply_demand_ratio]]&lt;1,"Between 0.8-1.0",IF(tblRides[[#This Row],[supply_demand_ratio]]&lt;=1.2,"Between 1.0-1.2","Above 1.2")))</f>
        <v>Between 0.8-1.0</v>
      </c>
    </row>
    <row r="7294" spans="1:25" x14ac:dyDescent="0.3">
      <c r="A7294" t="s">
        <v>7349</v>
      </c>
      <c r="B7294" s="1">
        <v>46088.306250000001</v>
      </c>
      <c r="C7294" s="2">
        <v>46088</v>
      </c>
      <c r="D7294">
        <v>7</v>
      </c>
      <c r="E7294" t="s">
        <v>25</v>
      </c>
      <c r="F7294" t="s">
        <v>34</v>
      </c>
      <c r="G7294">
        <v>3.5</v>
      </c>
      <c r="H7294">
        <v>111.93</v>
      </c>
      <c r="J7294">
        <v>1.1000000000000001</v>
      </c>
      <c r="K7294">
        <v>5.9</v>
      </c>
      <c r="M7294">
        <v>119</v>
      </c>
      <c r="N7294" t="s">
        <v>41</v>
      </c>
      <c r="O7294">
        <v>1.153</v>
      </c>
      <c r="P7294" t="s">
        <v>82</v>
      </c>
      <c r="Q7294" t="s">
        <v>83</v>
      </c>
      <c r="R7294">
        <v>4.59</v>
      </c>
      <c r="S7294">
        <v>0</v>
      </c>
      <c r="V7294" t="s">
        <v>262</v>
      </c>
      <c r="W7294" t="s">
        <v>45</v>
      </c>
      <c r="X7294">
        <v>0</v>
      </c>
      <c r="Y7294" t="str">
        <f>IF(tblRides[[#This Row],[supply_demand_ratio]]&lt;0.8,"Below 0.8",IF(tblRides[[#This Row],[supply_demand_ratio]]&lt;1,"Between 0.8-1.0",IF(tblRides[[#This Row],[supply_demand_ratio]]&lt;=1.2,"Between 1.0-1.2","Above 1.2")))</f>
        <v>Between 1.0-1.2</v>
      </c>
    </row>
    <row r="7295" spans="1:25" x14ac:dyDescent="0.3">
      <c r="A7295" t="s">
        <v>7350</v>
      </c>
      <c r="B7295" s="1">
        <v>46088.3125</v>
      </c>
      <c r="C7295" s="2">
        <v>46088</v>
      </c>
      <c r="D7295">
        <v>7</v>
      </c>
      <c r="E7295" t="s">
        <v>33</v>
      </c>
      <c r="F7295" t="s">
        <v>26</v>
      </c>
      <c r="G7295">
        <v>1.8</v>
      </c>
      <c r="H7295">
        <v>68.75</v>
      </c>
      <c r="I7295">
        <v>73.09</v>
      </c>
      <c r="J7295">
        <v>1</v>
      </c>
      <c r="K7295">
        <v>2.8</v>
      </c>
      <c r="L7295">
        <v>10</v>
      </c>
      <c r="M7295">
        <v>110</v>
      </c>
      <c r="N7295" t="s">
        <v>27</v>
      </c>
      <c r="O7295">
        <v>1.3560000000000001</v>
      </c>
      <c r="P7295" t="s">
        <v>28</v>
      </c>
      <c r="Q7295" t="s">
        <v>29</v>
      </c>
      <c r="R7295">
        <v>4.57</v>
      </c>
      <c r="S7295">
        <v>9</v>
      </c>
      <c r="T7295">
        <v>4.34</v>
      </c>
      <c r="U7295">
        <v>7.2</v>
      </c>
      <c r="V7295" t="s">
        <v>262</v>
      </c>
      <c r="W7295" t="s">
        <v>31</v>
      </c>
      <c r="X7295">
        <v>1</v>
      </c>
      <c r="Y7295" t="str">
        <f>IF(tblRides[[#This Row],[supply_demand_ratio]]&lt;0.8,"Below 0.8",IF(tblRides[[#This Row],[supply_demand_ratio]]&lt;1,"Between 0.8-1.0",IF(tblRides[[#This Row],[supply_demand_ratio]]&lt;=1.2,"Between 1.0-1.2","Above 1.2")))</f>
        <v>Above 1.2</v>
      </c>
    </row>
    <row r="7296" spans="1:25" x14ac:dyDescent="0.3">
      <c r="A7296" t="s">
        <v>7351</v>
      </c>
      <c r="B7296" s="1">
        <v>46088.313194444447</v>
      </c>
      <c r="C7296" s="2">
        <v>46088</v>
      </c>
      <c r="D7296">
        <v>7</v>
      </c>
      <c r="E7296" t="s">
        <v>33</v>
      </c>
      <c r="F7296" t="s">
        <v>26</v>
      </c>
      <c r="G7296">
        <v>2.5</v>
      </c>
      <c r="H7296">
        <v>80.52</v>
      </c>
      <c r="I7296">
        <v>78.099999999999994</v>
      </c>
      <c r="J7296">
        <v>1</v>
      </c>
      <c r="K7296">
        <v>7.5</v>
      </c>
      <c r="L7296">
        <v>11.4</v>
      </c>
      <c r="M7296">
        <v>95</v>
      </c>
      <c r="N7296" t="s">
        <v>27</v>
      </c>
      <c r="O7296">
        <v>1.083</v>
      </c>
      <c r="P7296" t="s">
        <v>28</v>
      </c>
      <c r="Q7296" t="s">
        <v>29</v>
      </c>
      <c r="R7296">
        <v>4.9000000000000004</v>
      </c>
      <c r="S7296">
        <v>17</v>
      </c>
      <c r="T7296">
        <v>-2.42</v>
      </c>
      <c r="U7296">
        <v>3.9</v>
      </c>
      <c r="V7296" t="s">
        <v>262</v>
      </c>
      <c r="W7296" t="s">
        <v>45</v>
      </c>
      <c r="X7296">
        <v>1</v>
      </c>
      <c r="Y7296" t="str">
        <f>IF(tblRides[[#This Row],[supply_demand_ratio]]&lt;0.8,"Below 0.8",IF(tblRides[[#This Row],[supply_demand_ratio]]&lt;1,"Between 0.8-1.0",IF(tblRides[[#This Row],[supply_demand_ratio]]&lt;=1.2,"Between 1.0-1.2","Above 1.2")))</f>
        <v>Between 1.0-1.2</v>
      </c>
    </row>
    <row r="7297" spans="1:25" x14ac:dyDescent="0.3">
      <c r="A7297" t="s">
        <v>7352</v>
      </c>
      <c r="B7297" s="1">
        <v>46088.313888888886</v>
      </c>
      <c r="C7297" s="2">
        <v>46088</v>
      </c>
      <c r="D7297">
        <v>7</v>
      </c>
      <c r="E7297" t="s">
        <v>36</v>
      </c>
      <c r="F7297" t="s">
        <v>26</v>
      </c>
      <c r="G7297">
        <v>19.100000000000001</v>
      </c>
      <c r="H7297">
        <v>348.42</v>
      </c>
      <c r="I7297">
        <v>314.85000000000002</v>
      </c>
      <c r="J7297">
        <v>1</v>
      </c>
      <c r="K7297">
        <v>3.6</v>
      </c>
      <c r="L7297">
        <v>4.5999999999999996</v>
      </c>
      <c r="M7297">
        <v>115</v>
      </c>
      <c r="N7297" t="s">
        <v>27</v>
      </c>
      <c r="O7297">
        <v>0.93899999999999995</v>
      </c>
      <c r="P7297" t="s">
        <v>28</v>
      </c>
      <c r="Q7297" t="s">
        <v>29</v>
      </c>
      <c r="R7297">
        <v>4.6900000000000004</v>
      </c>
      <c r="S7297">
        <v>4</v>
      </c>
      <c r="T7297">
        <v>-33.57</v>
      </c>
      <c r="U7297">
        <v>1</v>
      </c>
      <c r="V7297" t="s">
        <v>262</v>
      </c>
      <c r="W7297" t="s">
        <v>31</v>
      </c>
      <c r="X7297">
        <v>1</v>
      </c>
      <c r="Y7297" t="str">
        <f>IF(tblRides[[#This Row],[supply_demand_ratio]]&lt;0.8,"Below 0.8",IF(tblRides[[#This Row],[supply_demand_ratio]]&lt;1,"Between 0.8-1.0",IF(tblRides[[#This Row],[supply_demand_ratio]]&lt;=1.2,"Between 1.0-1.2","Above 1.2")))</f>
        <v>Between 0.8-1.0</v>
      </c>
    </row>
    <row r="7298" spans="1:25" x14ac:dyDescent="0.3">
      <c r="A7298" t="s">
        <v>7353</v>
      </c>
      <c r="B7298" s="1">
        <v>46088.317361111112</v>
      </c>
      <c r="C7298" s="2">
        <v>46088</v>
      </c>
      <c r="D7298">
        <v>7</v>
      </c>
      <c r="E7298" t="s">
        <v>62</v>
      </c>
      <c r="F7298" t="s">
        <v>26</v>
      </c>
      <c r="G7298">
        <v>10.8</v>
      </c>
      <c r="H7298">
        <v>200.52</v>
      </c>
      <c r="I7298">
        <v>211.85</v>
      </c>
      <c r="J7298">
        <v>1</v>
      </c>
      <c r="K7298">
        <v>7.8</v>
      </c>
      <c r="L7298">
        <v>6.1</v>
      </c>
      <c r="M7298">
        <v>69</v>
      </c>
      <c r="N7298" t="s">
        <v>41</v>
      </c>
      <c r="O7298">
        <v>1.55</v>
      </c>
      <c r="P7298" t="s">
        <v>28</v>
      </c>
      <c r="Q7298" t="s">
        <v>29</v>
      </c>
      <c r="R7298">
        <v>4.72</v>
      </c>
      <c r="S7298">
        <v>3</v>
      </c>
      <c r="T7298">
        <v>11.33</v>
      </c>
      <c r="U7298">
        <v>-1.7</v>
      </c>
      <c r="V7298" t="s">
        <v>262</v>
      </c>
      <c r="W7298" t="s">
        <v>45</v>
      </c>
      <c r="X7298">
        <v>1</v>
      </c>
      <c r="Y7298" t="str">
        <f>IF(tblRides[[#This Row],[supply_demand_ratio]]&lt;0.8,"Below 0.8",IF(tblRides[[#This Row],[supply_demand_ratio]]&lt;1,"Between 0.8-1.0",IF(tblRides[[#This Row],[supply_demand_ratio]]&lt;=1.2,"Between 1.0-1.2","Above 1.2")))</f>
        <v>Above 1.2</v>
      </c>
    </row>
    <row r="7299" spans="1:25" x14ac:dyDescent="0.3">
      <c r="A7299" t="s">
        <v>7354</v>
      </c>
      <c r="B7299" s="1">
        <v>46088.318055555559</v>
      </c>
      <c r="C7299" s="2">
        <v>46088</v>
      </c>
      <c r="D7299">
        <v>7</v>
      </c>
      <c r="E7299" t="s">
        <v>25</v>
      </c>
      <c r="F7299" t="s">
        <v>26</v>
      </c>
      <c r="G7299">
        <v>2.4</v>
      </c>
      <c r="H7299">
        <v>106.6</v>
      </c>
      <c r="I7299">
        <v>108.33</v>
      </c>
      <c r="J7299">
        <v>1.4</v>
      </c>
      <c r="K7299">
        <v>6.7</v>
      </c>
      <c r="L7299">
        <v>5.5</v>
      </c>
      <c r="M7299">
        <v>133</v>
      </c>
      <c r="N7299" t="s">
        <v>72</v>
      </c>
      <c r="O7299">
        <v>0.80900000000000005</v>
      </c>
      <c r="P7299" t="s">
        <v>28</v>
      </c>
      <c r="Q7299" t="s">
        <v>29</v>
      </c>
      <c r="R7299">
        <v>4.75</v>
      </c>
      <c r="S7299">
        <v>6</v>
      </c>
      <c r="T7299">
        <v>1.73</v>
      </c>
      <c r="U7299">
        <v>-1.2</v>
      </c>
      <c r="V7299" t="s">
        <v>262</v>
      </c>
      <c r="W7299" t="s">
        <v>45</v>
      </c>
      <c r="X7299">
        <v>1</v>
      </c>
      <c r="Y7299" t="str">
        <f>IF(tblRides[[#This Row],[supply_demand_ratio]]&lt;0.8,"Below 0.8",IF(tblRides[[#This Row],[supply_demand_ratio]]&lt;1,"Between 0.8-1.0",IF(tblRides[[#This Row],[supply_demand_ratio]]&lt;=1.2,"Between 1.0-1.2","Above 1.2")))</f>
        <v>Between 0.8-1.0</v>
      </c>
    </row>
    <row r="7300" spans="1:25" x14ac:dyDescent="0.3">
      <c r="A7300" t="s">
        <v>7355</v>
      </c>
      <c r="B7300" s="1">
        <v>46088.318749999999</v>
      </c>
      <c r="C7300" s="2">
        <v>46088</v>
      </c>
      <c r="D7300">
        <v>7</v>
      </c>
      <c r="E7300" t="s">
        <v>25</v>
      </c>
      <c r="F7300" t="s">
        <v>34</v>
      </c>
      <c r="G7300">
        <v>4.5</v>
      </c>
      <c r="H7300">
        <v>117.12</v>
      </c>
      <c r="I7300">
        <v>117.15</v>
      </c>
      <c r="J7300">
        <v>1</v>
      </c>
      <c r="K7300">
        <v>3</v>
      </c>
      <c r="L7300">
        <v>1</v>
      </c>
      <c r="M7300">
        <v>120</v>
      </c>
      <c r="N7300" t="s">
        <v>27</v>
      </c>
      <c r="O7300">
        <v>0.95199999999999996</v>
      </c>
      <c r="P7300" t="s">
        <v>28</v>
      </c>
      <c r="Q7300" t="s">
        <v>29</v>
      </c>
      <c r="R7300">
        <v>4.8099999999999996</v>
      </c>
      <c r="S7300">
        <v>0</v>
      </c>
      <c r="T7300">
        <v>0.03</v>
      </c>
      <c r="U7300">
        <v>-2</v>
      </c>
      <c r="V7300" t="s">
        <v>262</v>
      </c>
      <c r="W7300" t="s">
        <v>31</v>
      </c>
      <c r="X7300">
        <v>1</v>
      </c>
      <c r="Y7300" t="str">
        <f>IF(tblRides[[#This Row],[supply_demand_ratio]]&lt;0.8,"Below 0.8",IF(tblRides[[#This Row],[supply_demand_ratio]]&lt;1,"Between 0.8-1.0",IF(tblRides[[#This Row],[supply_demand_ratio]]&lt;=1.2,"Between 1.0-1.2","Above 1.2")))</f>
        <v>Between 0.8-1.0</v>
      </c>
    </row>
    <row r="7301" spans="1:25" x14ac:dyDescent="0.3">
      <c r="A7301" t="s">
        <v>7356</v>
      </c>
      <c r="B7301" s="1">
        <v>46088.338888888888</v>
      </c>
      <c r="C7301" s="2">
        <v>46088</v>
      </c>
      <c r="D7301">
        <v>8</v>
      </c>
      <c r="E7301" t="s">
        <v>25</v>
      </c>
      <c r="F7301" t="s">
        <v>26</v>
      </c>
      <c r="G7301">
        <v>6.2</v>
      </c>
      <c r="H7301">
        <v>169.34</v>
      </c>
      <c r="J7301">
        <v>1.3</v>
      </c>
      <c r="K7301">
        <v>5.7</v>
      </c>
      <c r="L7301">
        <v>4.5999999999999996</v>
      </c>
      <c r="M7301">
        <v>96</v>
      </c>
      <c r="N7301" t="s">
        <v>72</v>
      </c>
      <c r="O7301">
        <v>0.64500000000000002</v>
      </c>
      <c r="P7301" t="s">
        <v>58</v>
      </c>
      <c r="Q7301" t="s">
        <v>108</v>
      </c>
      <c r="R7301">
        <v>5</v>
      </c>
      <c r="S7301">
        <v>7</v>
      </c>
      <c r="U7301">
        <v>-1.1000000000000001</v>
      </c>
      <c r="V7301" t="s">
        <v>262</v>
      </c>
      <c r="W7301" t="s">
        <v>45</v>
      </c>
      <c r="X7301">
        <v>0</v>
      </c>
      <c r="Y7301" t="str">
        <f>IF(tblRides[[#This Row],[supply_demand_ratio]]&lt;0.8,"Below 0.8",IF(tblRides[[#This Row],[supply_demand_ratio]]&lt;1,"Between 0.8-1.0",IF(tblRides[[#This Row],[supply_demand_ratio]]&lt;=1.2,"Between 1.0-1.2","Above 1.2")))</f>
        <v>Below 0.8</v>
      </c>
    </row>
    <row r="7302" spans="1:25" x14ac:dyDescent="0.3">
      <c r="A7302" t="s">
        <v>7357</v>
      </c>
      <c r="B7302" s="1">
        <v>46088.343055555553</v>
      </c>
      <c r="C7302" s="2">
        <v>46088</v>
      </c>
      <c r="D7302">
        <v>8</v>
      </c>
      <c r="E7302" t="s">
        <v>25</v>
      </c>
      <c r="F7302" t="s">
        <v>26</v>
      </c>
      <c r="G7302">
        <v>8</v>
      </c>
      <c r="H7302">
        <v>179.12</v>
      </c>
      <c r="I7302">
        <v>170.47</v>
      </c>
      <c r="J7302">
        <v>1.1000000000000001</v>
      </c>
      <c r="K7302">
        <v>6.5</v>
      </c>
      <c r="L7302">
        <v>7.3</v>
      </c>
      <c r="M7302">
        <v>123</v>
      </c>
      <c r="N7302" t="s">
        <v>27</v>
      </c>
      <c r="O7302">
        <v>0.94499999999999995</v>
      </c>
      <c r="P7302" t="s">
        <v>28</v>
      </c>
      <c r="Q7302" t="s">
        <v>29</v>
      </c>
      <c r="R7302">
        <v>4.6500000000000004</v>
      </c>
      <c r="S7302">
        <v>8</v>
      </c>
      <c r="T7302">
        <v>-8.65</v>
      </c>
      <c r="U7302">
        <v>0.8</v>
      </c>
      <c r="V7302" t="s">
        <v>262</v>
      </c>
      <c r="W7302" t="s">
        <v>45</v>
      </c>
      <c r="X7302">
        <v>1</v>
      </c>
      <c r="Y7302" t="str">
        <f>IF(tblRides[[#This Row],[supply_demand_ratio]]&lt;0.8,"Below 0.8",IF(tblRides[[#This Row],[supply_demand_ratio]]&lt;1,"Between 0.8-1.0",IF(tblRides[[#This Row],[supply_demand_ratio]]&lt;=1.2,"Between 1.0-1.2","Above 1.2")))</f>
        <v>Between 0.8-1.0</v>
      </c>
    </row>
    <row r="7303" spans="1:25" x14ac:dyDescent="0.3">
      <c r="A7303" t="s">
        <v>7358</v>
      </c>
      <c r="B7303" s="1">
        <v>46088.34375</v>
      </c>
      <c r="C7303" s="2">
        <v>46088</v>
      </c>
      <c r="D7303">
        <v>8</v>
      </c>
      <c r="E7303" t="s">
        <v>43</v>
      </c>
      <c r="F7303" t="s">
        <v>34</v>
      </c>
      <c r="G7303">
        <v>27.9</v>
      </c>
      <c r="H7303">
        <v>489.49</v>
      </c>
      <c r="I7303">
        <v>514.77</v>
      </c>
      <c r="J7303">
        <v>1.2</v>
      </c>
      <c r="K7303">
        <v>3.3</v>
      </c>
      <c r="L7303">
        <v>3.5</v>
      </c>
      <c r="M7303">
        <v>58</v>
      </c>
      <c r="N7303" t="s">
        <v>27</v>
      </c>
      <c r="O7303">
        <v>0.89700000000000002</v>
      </c>
      <c r="P7303" t="s">
        <v>28</v>
      </c>
      <c r="Q7303" t="s">
        <v>29</v>
      </c>
      <c r="R7303">
        <v>4.8099999999999996</v>
      </c>
      <c r="S7303">
        <v>0</v>
      </c>
      <c r="T7303">
        <v>25.28</v>
      </c>
      <c r="U7303">
        <v>0.2</v>
      </c>
      <c r="V7303" t="s">
        <v>262</v>
      </c>
      <c r="W7303" t="s">
        <v>31</v>
      </c>
      <c r="X7303">
        <v>1</v>
      </c>
      <c r="Y7303" t="str">
        <f>IF(tblRides[[#This Row],[supply_demand_ratio]]&lt;0.8,"Below 0.8",IF(tblRides[[#This Row],[supply_demand_ratio]]&lt;1,"Between 0.8-1.0",IF(tblRides[[#This Row],[supply_demand_ratio]]&lt;=1.2,"Between 1.0-1.2","Above 1.2")))</f>
        <v>Between 0.8-1.0</v>
      </c>
    </row>
    <row r="7304" spans="1:25" x14ac:dyDescent="0.3">
      <c r="A7304" t="s">
        <v>7359</v>
      </c>
      <c r="B7304" s="1">
        <v>46088.355555555558</v>
      </c>
      <c r="C7304" s="2">
        <v>46088</v>
      </c>
      <c r="D7304">
        <v>8</v>
      </c>
      <c r="E7304" t="s">
        <v>36</v>
      </c>
      <c r="F7304" t="s">
        <v>34</v>
      </c>
      <c r="G7304">
        <v>5.7</v>
      </c>
      <c r="H7304">
        <v>127.13</v>
      </c>
      <c r="I7304">
        <v>125.87</v>
      </c>
      <c r="J7304">
        <v>1</v>
      </c>
      <c r="K7304">
        <v>5.7</v>
      </c>
      <c r="L7304">
        <v>5.7</v>
      </c>
      <c r="M7304">
        <v>112</v>
      </c>
      <c r="N7304" t="s">
        <v>27</v>
      </c>
      <c r="O7304">
        <v>1.0720000000000001</v>
      </c>
      <c r="P7304" t="s">
        <v>28</v>
      </c>
      <c r="Q7304" t="s">
        <v>29</v>
      </c>
      <c r="R7304">
        <v>4.46</v>
      </c>
      <c r="S7304">
        <v>0</v>
      </c>
      <c r="T7304">
        <v>-1.26</v>
      </c>
      <c r="U7304">
        <v>0</v>
      </c>
      <c r="V7304" t="s">
        <v>262</v>
      </c>
      <c r="W7304" t="s">
        <v>45</v>
      </c>
      <c r="X7304">
        <v>1</v>
      </c>
      <c r="Y7304" t="str">
        <f>IF(tblRides[[#This Row],[supply_demand_ratio]]&lt;0.8,"Below 0.8",IF(tblRides[[#This Row],[supply_demand_ratio]]&lt;1,"Between 0.8-1.0",IF(tblRides[[#This Row],[supply_demand_ratio]]&lt;=1.2,"Between 1.0-1.2","Above 1.2")))</f>
        <v>Between 1.0-1.2</v>
      </c>
    </row>
    <row r="7305" spans="1:25" x14ac:dyDescent="0.3">
      <c r="A7305" t="s">
        <v>7360</v>
      </c>
      <c r="B7305" s="1">
        <v>46088.405555555553</v>
      </c>
      <c r="C7305" s="2">
        <v>46088</v>
      </c>
      <c r="D7305">
        <v>9</v>
      </c>
      <c r="E7305" t="s">
        <v>43</v>
      </c>
      <c r="F7305" t="s">
        <v>26</v>
      </c>
      <c r="G7305">
        <v>3.1</v>
      </c>
      <c r="H7305">
        <v>92.44</v>
      </c>
      <c r="I7305">
        <v>89.98</v>
      </c>
      <c r="J7305">
        <v>1.1000000000000001</v>
      </c>
      <c r="K7305">
        <v>4.5</v>
      </c>
      <c r="L7305">
        <v>6.7</v>
      </c>
      <c r="M7305">
        <v>59</v>
      </c>
      <c r="N7305" t="s">
        <v>27</v>
      </c>
      <c r="O7305">
        <v>0.88600000000000001</v>
      </c>
      <c r="P7305" t="s">
        <v>28</v>
      </c>
      <c r="Q7305" t="s">
        <v>29</v>
      </c>
      <c r="R7305">
        <v>4.33</v>
      </c>
      <c r="S7305">
        <v>39</v>
      </c>
      <c r="T7305">
        <v>-2.46</v>
      </c>
      <c r="U7305">
        <v>2.2000000000000002</v>
      </c>
      <c r="V7305" t="s">
        <v>262</v>
      </c>
      <c r="W7305" t="s">
        <v>31</v>
      </c>
      <c r="X7305">
        <v>1</v>
      </c>
      <c r="Y7305" t="str">
        <f>IF(tblRides[[#This Row],[supply_demand_ratio]]&lt;0.8,"Below 0.8",IF(tblRides[[#This Row],[supply_demand_ratio]]&lt;1,"Between 0.8-1.0",IF(tblRides[[#This Row],[supply_demand_ratio]]&lt;=1.2,"Between 1.0-1.2","Above 1.2")))</f>
        <v>Between 0.8-1.0</v>
      </c>
    </row>
    <row r="7306" spans="1:25" x14ac:dyDescent="0.3">
      <c r="A7306" t="s">
        <v>7361</v>
      </c>
      <c r="B7306" s="1">
        <v>46088.423611111109</v>
      </c>
      <c r="C7306" s="2">
        <v>46088</v>
      </c>
      <c r="D7306">
        <v>10</v>
      </c>
      <c r="E7306" t="s">
        <v>33</v>
      </c>
      <c r="F7306" t="s">
        <v>26</v>
      </c>
      <c r="G7306">
        <v>14.6</v>
      </c>
      <c r="H7306">
        <v>343.96</v>
      </c>
      <c r="I7306">
        <v>369.98</v>
      </c>
      <c r="J7306">
        <v>1.2</v>
      </c>
      <c r="K7306">
        <v>4.3</v>
      </c>
      <c r="L7306">
        <v>6.8</v>
      </c>
      <c r="M7306">
        <v>90</v>
      </c>
      <c r="N7306" t="s">
        <v>72</v>
      </c>
      <c r="O7306">
        <v>0.81100000000000005</v>
      </c>
      <c r="P7306" t="s">
        <v>28</v>
      </c>
      <c r="Q7306" t="s">
        <v>29</v>
      </c>
      <c r="R7306">
        <v>4.9400000000000004</v>
      </c>
      <c r="S7306">
        <v>19</v>
      </c>
      <c r="T7306">
        <v>26.02</v>
      </c>
      <c r="U7306">
        <v>2.5</v>
      </c>
      <c r="V7306" t="s">
        <v>262</v>
      </c>
      <c r="W7306" t="s">
        <v>31</v>
      </c>
      <c r="X7306">
        <v>1</v>
      </c>
      <c r="Y7306" t="str">
        <f>IF(tblRides[[#This Row],[supply_demand_ratio]]&lt;0.8,"Below 0.8",IF(tblRides[[#This Row],[supply_demand_ratio]]&lt;1,"Between 0.8-1.0",IF(tblRides[[#This Row],[supply_demand_ratio]]&lt;=1.2,"Between 1.0-1.2","Above 1.2")))</f>
        <v>Between 0.8-1.0</v>
      </c>
    </row>
    <row r="7307" spans="1:25" x14ac:dyDescent="0.3">
      <c r="A7307" t="s">
        <v>7362</v>
      </c>
      <c r="B7307" s="1">
        <v>46088.429166666669</v>
      </c>
      <c r="C7307" s="2">
        <v>46088</v>
      </c>
      <c r="D7307">
        <v>10</v>
      </c>
      <c r="E7307" t="s">
        <v>43</v>
      </c>
      <c r="F7307" t="s">
        <v>26</v>
      </c>
      <c r="G7307">
        <v>20.6</v>
      </c>
      <c r="H7307">
        <v>326.69</v>
      </c>
      <c r="J7307">
        <v>1</v>
      </c>
      <c r="K7307">
        <v>3.3</v>
      </c>
      <c r="L7307">
        <v>4.7</v>
      </c>
      <c r="M7307">
        <v>66</v>
      </c>
      <c r="N7307" t="s">
        <v>41</v>
      </c>
      <c r="O7307">
        <v>1.591</v>
      </c>
      <c r="P7307" t="s">
        <v>58</v>
      </c>
      <c r="Q7307" t="s">
        <v>59</v>
      </c>
      <c r="R7307">
        <v>4.62</v>
      </c>
      <c r="S7307">
        <v>7</v>
      </c>
      <c r="U7307">
        <v>1.4</v>
      </c>
      <c r="V7307" t="s">
        <v>262</v>
      </c>
      <c r="W7307" t="s">
        <v>31</v>
      </c>
      <c r="X7307">
        <v>0</v>
      </c>
      <c r="Y7307" t="str">
        <f>IF(tblRides[[#This Row],[supply_demand_ratio]]&lt;0.8,"Below 0.8",IF(tblRides[[#This Row],[supply_demand_ratio]]&lt;1,"Between 0.8-1.0",IF(tblRides[[#This Row],[supply_demand_ratio]]&lt;=1.2,"Between 1.0-1.2","Above 1.2")))</f>
        <v>Above 1.2</v>
      </c>
    </row>
    <row r="7308" spans="1:25" x14ac:dyDescent="0.3">
      <c r="A7308" t="s">
        <v>7363</v>
      </c>
      <c r="B7308" s="1">
        <v>46088.430555555555</v>
      </c>
      <c r="C7308" s="2">
        <v>46088</v>
      </c>
      <c r="D7308">
        <v>10</v>
      </c>
      <c r="E7308" t="s">
        <v>43</v>
      </c>
      <c r="F7308" t="s">
        <v>34</v>
      </c>
      <c r="G7308">
        <v>5.2</v>
      </c>
      <c r="H7308">
        <v>122</v>
      </c>
      <c r="J7308">
        <v>1.1000000000000001</v>
      </c>
      <c r="K7308">
        <v>2.5</v>
      </c>
      <c r="L7308">
        <v>5</v>
      </c>
      <c r="M7308">
        <v>50</v>
      </c>
      <c r="N7308" t="s">
        <v>27</v>
      </c>
      <c r="O7308">
        <v>0.873</v>
      </c>
      <c r="P7308" t="s">
        <v>58</v>
      </c>
      <c r="Q7308" t="s">
        <v>59</v>
      </c>
      <c r="R7308">
        <v>4.8499999999999996</v>
      </c>
      <c r="S7308">
        <v>0</v>
      </c>
      <c r="U7308">
        <v>2.5</v>
      </c>
      <c r="V7308" t="s">
        <v>262</v>
      </c>
      <c r="W7308" t="s">
        <v>31</v>
      </c>
      <c r="X7308">
        <v>0</v>
      </c>
      <c r="Y7308" t="str">
        <f>IF(tblRides[[#This Row],[supply_demand_ratio]]&lt;0.8,"Below 0.8",IF(tblRides[[#This Row],[supply_demand_ratio]]&lt;1,"Between 0.8-1.0",IF(tblRides[[#This Row],[supply_demand_ratio]]&lt;=1.2,"Between 1.0-1.2","Above 1.2")))</f>
        <v>Between 0.8-1.0</v>
      </c>
    </row>
    <row r="7309" spans="1:25" x14ac:dyDescent="0.3">
      <c r="A7309" t="s">
        <v>7364</v>
      </c>
      <c r="B7309" s="1">
        <v>46088.431250000001</v>
      </c>
      <c r="C7309" s="2">
        <v>46088</v>
      </c>
      <c r="D7309">
        <v>10</v>
      </c>
      <c r="E7309" t="s">
        <v>36</v>
      </c>
      <c r="F7309" t="s">
        <v>26</v>
      </c>
      <c r="G7309">
        <v>8.3000000000000007</v>
      </c>
      <c r="H7309">
        <v>162.69999999999999</v>
      </c>
      <c r="I7309">
        <v>174.32</v>
      </c>
      <c r="J7309">
        <v>1.1000000000000001</v>
      </c>
      <c r="K7309">
        <v>6.6</v>
      </c>
      <c r="L7309">
        <v>16.2</v>
      </c>
      <c r="M7309">
        <v>104</v>
      </c>
      <c r="N7309" t="s">
        <v>27</v>
      </c>
      <c r="O7309">
        <v>0.83699999999999997</v>
      </c>
      <c r="P7309" t="s">
        <v>28</v>
      </c>
      <c r="Q7309" t="s">
        <v>29</v>
      </c>
      <c r="R7309">
        <v>4.82</v>
      </c>
      <c r="S7309">
        <v>29</v>
      </c>
      <c r="T7309">
        <v>11.62</v>
      </c>
      <c r="U7309">
        <v>9.6</v>
      </c>
      <c r="V7309" t="s">
        <v>262</v>
      </c>
      <c r="W7309" t="s">
        <v>45</v>
      </c>
      <c r="X7309">
        <v>1</v>
      </c>
      <c r="Y7309" t="str">
        <f>IF(tblRides[[#This Row],[supply_demand_ratio]]&lt;0.8,"Below 0.8",IF(tblRides[[#This Row],[supply_demand_ratio]]&lt;1,"Between 0.8-1.0",IF(tblRides[[#This Row],[supply_demand_ratio]]&lt;=1.2,"Between 1.0-1.2","Above 1.2")))</f>
        <v>Between 0.8-1.0</v>
      </c>
    </row>
    <row r="7310" spans="1:25" x14ac:dyDescent="0.3">
      <c r="A7310" t="s">
        <v>7365</v>
      </c>
      <c r="B7310" s="1">
        <v>46088.441666666666</v>
      </c>
      <c r="C7310" s="2">
        <v>46088</v>
      </c>
      <c r="D7310">
        <v>10</v>
      </c>
      <c r="E7310" t="s">
        <v>33</v>
      </c>
      <c r="F7310" t="s">
        <v>26</v>
      </c>
      <c r="G7310">
        <v>5.6</v>
      </c>
      <c r="H7310">
        <v>135.85</v>
      </c>
      <c r="I7310">
        <v>136.51</v>
      </c>
      <c r="J7310">
        <v>1.1000000000000001</v>
      </c>
      <c r="K7310">
        <v>5.5</v>
      </c>
      <c r="L7310">
        <v>8</v>
      </c>
      <c r="M7310">
        <v>86</v>
      </c>
      <c r="N7310" t="s">
        <v>27</v>
      </c>
      <c r="O7310">
        <v>1.0129999999999999</v>
      </c>
      <c r="P7310" t="s">
        <v>28</v>
      </c>
      <c r="Q7310" t="s">
        <v>29</v>
      </c>
      <c r="R7310">
        <v>4.87</v>
      </c>
      <c r="S7310">
        <v>4</v>
      </c>
      <c r="T7310">
        <v>0.66</v>
      </c>
      <c r="U7310">
        <v>2.5</v>
      </c>
      <c r="V7310" t="s">
        <v>262</v>
      </c>
      <c r="W7310" t="s">
        <v>45</v>
      </c>
      <c r="X7310">
        <v>1</v>
      </c>
      <c r="Y7310" t="str">
        <f>IF(tblRides[[#This Row],[supply_demand_ratio]]&lt;0.8,"Below 0.8",IF(tblRides[[#This Row],[supply_demand_ratio]]&lt;1,"Between 0.8-1.0",IF(tblRides[[#This Row],[supply_demand_ratio]]&lt;=1.2,"Between 1.0-1.2","Above 1.2")))</f>
        <v>Between 1.0-1.2</v>
      </c>
    </row>
    <row r="7311" spans="1:25" x14ac:dyDescent="0.3">
      <c r="A7311" t="s">
        <v>7366</v>
      </c>
      <c r="B7311" s="1">
        <v>46088.452777777777</v>
      </c>
      <c r="C7311" s="2">
        <v>46088</v>
      </c>
      <c r="D7311">
        <v>10</v>
      </c>
      <c r="E7311" t="s">
        <v>43</v>
      </c>
      <c r="F7311" t="s">
        <v>26</v>
      </c>
      <c r="G7311">
        <v>8.5</v>
      </c>
      <c r="H7311">
        <v>194.5</v>
      </c>
      <c r="J7311">
        <v>1.1000000000000001</v>
      </c>
      <c r="K7311">
        <v>3.5</v>
      </c>
      <c r="L7311">
        <v>7.5</v>
      </c>
      <c r="M7311">
        <v>63</v>
      </c>
      <c r="N7311" t="s">
        <v>41</v>
      </c>
      <c r="O7311">
        <v>1.337</v>
      </c>
      <c r="P7311" t="s">
        <v>37</v>
      </c>
      <c r="Q7311" t="s">
        <v>38</v>
      </c>
      <c r="R7311">
        <v>4.62</v>
      </c>
      <c r="S7311">
        <v>3</v>
      </c>
      <c r="U7311">
        <v>4</v>
      </c>
      <c r="V7311" t="s">
        <v>262</v>
      </c>
      <c r="W7311" t="s">
        <v>31</v>
      </c>
      <c r="X7311">
        <v>0</v>
      </c>
      <c r="Y7311" t="str">
        <f>IF(tblRides[[#This Row],[supply_demand_ratio]]&lt;0.8,"Below 0.8",IF(tblRides[[#This Row],[supply_demand_ratio]]&lt;1,"Between 0.8-1.0",IF(tblRides[[#This Row],[supply_demand_ratio]]&lt;=1.2,"Between 1.0-1.2","Above 1.2")))</f>
        <v>Above 1.2</v>
      </c>
    </row>
    <row r="7312" spans="1:25" x14ac:dyDescent="0.3">
      <c r="A7312" t="s">
        <v>7367</v>
      </c>
      <c r="B7312" s="1">
        <v>46088.453472222223</v>
      </c>
      <c r="C7312" s="2">
        <v>46088</v>
      </c>
      <c r="D7312">
        <v>10</v>
      </c>
      <c r="E7312" t="s">
        <v>62</v>
      </c>
      <c r="F7312" t="s">
        <v>26</v>
      </c>
      <c r="G7312">
        <v>10.1</v>
      </c>
      <c r="H7312">
        <v>194.93</v>
      </c>
      <c r="I7312">
        <v>190.99</v>
      </c>
      <c r="J7312">
        <v>1</v>
      </c>
      <c r="K7312">
        <v>3.4</v>
      </c>
      <c r="L7312">
        <v>6.6</v>
      </c>
      <c r="M7312">
        <v>57</v>
      </c>
      <c r="N7312" t="s">
        <v>41</v>
      </c>
      <c r="O7312">
        <v>1.351</v>
      </c>
      <c r="P7312" t="s">
        <v>28</v>
      </c>
      <c r="Q7312" t="s">
        <v>29</v>
      </c>
      <c r="R7312">
        <v>4.84</v>
      </c>
      <c r="S7312">
        <v>9</v>
      </c>
      <c r="T7312">
        <v>-3.94</v>
      </c>
      <c r="U7312">
        <v>3.2</v>
      </c>
      <c r="V7312" t="s">
        <v>262</v>
      </c>
      <c r="W7312" t="s">
        <v>31</v>
      </c>
      <c r="X7312">
        <v>1</v>
      </c>
      <c r="Y7312" t="str">
        <f>IF(tblRides[[#This Row],[supply_demand_ratio]]&lt;0.8,"Below 0.8",IF(tblRides[[#This Row],[supply_demand_ratio]]&lt;1,"Between 0.8-1.0",IF(tblRides[[#This Row],[supply_demand_ratio]]&lt;=1.2,"Between 1.0-1.2","Above 1.2")))</f>
        <v>Above 1.2</v>
      </c>
    </row>
    <row r="7313" spans="1:25" x14ac:dyDescent="0.3">
      <c r="A7313" t="s">
        <v>7368</v>
      </c>
      <c r="B7313" s="1">
        <v>46088.488194444442</v>
      </c>
      <c r="C7313" s="2">
        <v>46088</v>
      </c>
      <c r="D7313">
        <v>11</v>
      </c>
      <c r="E7313" t="s">
        <v>33</v>
      </c>
      <c r="F7313" t="s">
        <v>26</v>
      </c>
      <c r="G7313">
        <v>7.3</v>
      </c>
      <c r="H7313">
        <v>147.94</v>
      </c>
      <c r="I7313">
        <v>147.44</v>
      </c>
      <c r="J7313">
        <v>1.1000000000000001</v>
      </c>
      <c r="K7313">
        <v>2</v>
      </c>
      <c r="L7313">
        <v>1.9</v>
      </c>
      <c r="M7313">
        <v>92</v>
      </c>
      <c r="N7313" t="s">
        <v>27</v>
      </c>
      <c r="O7313">
        <v>1.0760000000000001</v>
      </c>
      <c r="P7313" t="s">
        <v>28</v>
      </c>
      <c r="Q7313" t="s">
        <v>29</v>
      </c>
      <c r="R7313">
        <v>5</v>
      </c>
      <c r="S7313">
        <v>11</v>
      </c>
      <c r="T7313">
        <v>-0.5</v>
      </c>
      <c r="U7313">
        <v>-0.1</v>
      </c>
      <c r="V7313" t="s">
        <v>262</v>
      </c>
      <c r="W7313" t="s">
        <v>31</v>
      </c>
      <c r="X7313">
        <v>1</v>
      </c>
      <c r="Y7313" t="str">
        <f>IF(tblRides[[#This Row],[supply_demand_ratio]]&lt;0.8,"Below 0.8",IF(tblRides[[#This Row],[supply_demand_ratio]]&lt;1,"Between 0.8-1.0",IF(tblRides[[#This Row],[supply_demand_ratio]]&lt;=1.2,"Between 1.0-1.2","Above 1.2")))</f>
        <v>Between 1.0-1.2</v>
      </c>
    </row>
    <row r="7314" spans="1:25" x14ac:dyDescent="0.3">
      <c r="A7314" t="s">
        <v>7369</v>
      </c>
      <c r="B7314" s="1">
        <v>46088.489583333336</v>
      </c>
      <c r="C7314" s="2">
        <v>46088</v>
      </c>
      <c r="D7314">
        <v>11</v>
      </c>
      <c r="E7314" t="s">
        <v>25</v>
      </c>
      <c r="F7314" t="s">
        <v>26</v>
      </c>
      <c r="G7314">
        <v>13.4</v>
      </c>
      <c r="H7314">
        <v>321.47000000000003</v>
      </c>
      <c r="J7314">
        <v>1.4</v>
      </c>
      <c r="K7314">
        <v>5.3</v>
      </c>
      <c r="L7314">
        <v>9.1</v>
      </c>
      <c r="M7314">
        <v>111</v>
      </c>
      <c r="N7314" t="s">
        <v>72</v>
      </c>
      <c r="O7314">
        <v>0.73899999999999999</v>
      </c>
      <c r="P7314" t="s">
        <v>58</v>
      </c>
      <c r="Q7314" t="s">
        <v>108</v>
      </c>
      <c r="R7314">
        <v>4.75</v>
      </c>
      <c r="S7314">
        <v>12</v>
      </c>
      <c r="U7314">
        <v>3.8</v>
      </c>
      <c r="V7314" t="s">
        <v>262</v>
      </c>
      <c r="W7314" t="s">
        <v>45</v>
      </c>
      <c r="X7314">
        <v>0</v>
      </c>
      <c r="Y7314" t="str">
        <f>IF(tblRides[[#This Row],[supply_demand_ratio]]&lt;0.8,"Below 0.8",IF(tblRides[[#This Row],[supply_demand_ratio]]&lt;1,"Between 0.8-1.0",IF(tblRides[[#This Row],[supply_demand_ratio]]&lt;=1.2,"Between 1.0-1.2","Above 1.2")))</f>
        <v>Below 0.8</v>
      </c>
    </row>
    <row r="7315" spans="1:25" x14ac:dyDescent="0.3">
      <c r="A7315" t="s">
        <v>7370</v>
      </c>
      <c r="B7315" s="1">
        <v>46088.49722222222</v>
      </c>
      <c r="C7315" s="2">
        <v>46088</v>
      </c>
      <c r="D7315">
        <v>11</v>
      </c>
      <c r="E7315" t="s">
        <v>33</v>
      </c>
      <c r="F7315" t="s">
        <v>26</v>
      </c>
      <c r="G7315">
        <v>7.2</v>
      </c>
      <c r="H7315">
        <v>141.69999999999999</v>
      </c>
      <c r="I7315">
        <v>139.66</v>
      </c>
      <c r="J7315">
        <v>1</v>
      </c>
      <c r="K7315">
        <v>6</v>
      </c>
      <c r="L7315">
        <v>4.8</v>
      </c>
      <c r="M7315">
        <v>81</v>
      </c>
      <c r="N7315" t="s">
        <v>27</v>
      </c>
      <c r="O7315">
        <v>0.92</v>
      </c>
      <c r="P7315" t="s">
        <v>28</v>
      </c>
      <c r="Q7315" t="s">
        <v>29</v>
      </c>
      <c r="R7315">
        <v>4.93</v>
      </c>
      <c r="S7315">
        <v>17</v>
      </c>
      <c r="T7315">
        <v>-2.04</v>
      </c>
      <c r="U7315">
        <v>-1.2</v>
      </c>
      <c r="V7315" t="s">
        <v>262</v>
      </c>
      <c r="W7315" t="s">
        <v>45</v>
      </c>
      <c r="X7315">
        <v>1</v>
      </c>
      <c r="Y7315" t="str">
        <f>IF(tblRides[[#This Row],[supply_demand_ratio]]&lt;0.8,"Below 0.8",IF(tblRides[[#This Row],[supply_demand_ratio]]&lt;1,"Between 0.8-1.0",IF(tblRides[[#This Row],[supply_demand_ratio]]&lt;=1.2,"Between 1.0-1.2","Above 1.2")))</f>
        <v>Between 0.8-1.0</v>
      </c>
    </row>
    <row r="7316" spans="1:25" x14ac:dyDescent="0.3">
      <c r="A7316" t="s">
        <v>7371</v>
      </c>
      <c r="B7316" s="1">
        <v>46088.505555555559</v>
      </c>
      <c r="C7316" s="2">
        <v>46088</v>
      </c>
      <c r="D7316">
        <v>12</v>
      </c>
      <c r="E7316" t="s">
        <v>33</v>
      </c>
      <c r="F7316" t="s">
        <v>26</v>
      </c>
      <c r="G7316">
        <v>3</v>
      </c>
      <c r="H7316">
        <v>86.51</v>
      </c>
      <c r="I7316">
        <v>88.88</v>
      </c>
      <c r="J7316">
        <v>1</v>
      </c>
      <c r="K7316">
        <v>2.8</v>
      </c>
      <c r="L7316">
        <v>1</v>
      </c>
      <c r="M7316">
        <v>80</v>
      </c>
      <c r="N7316" t="s">
        <v>41</v>
      </c>
      <c r="O7316">
        <v>1.24</v>
      </c>
      <c r="P7316" t="s">
        <v>28</v>
      </c>
      <c r="Q7316" t="s">
        <v>29</v>
      </c>
      <c r="R7316">
        <v>4.6399999999999997</v>
      </c>
      <c r="S7316">
        <v>4</v>
      </c>
      <c r="T7316">
        <v>2.37</v>
      </c>
      <c r="U7316">
        <v>-1.8</v>
      </c>
      <c r="V7316" t="s">
        <v>262</v>
      </c>
      <c r="W7316" t="s">
        <v>31</v>
      </c>
      <c r="X7316">
        <v>1</v>
      </c>
      <c r="Y7316" t="str">
        <f>IF(tblRides[[#This Row],[supply_demand_ratio]]&lt;0.8,"Below 0.8",IF(tblRides[[#This Row],[supply_demand_ratio]]&lt;1,"Between 0.8-1.0",IF(tblRides[[#This Row],[supply_demand_ratio]]&lt;=1.2,"Between 1.0-1.2","Above 1.2")))</f>
        <v>Above 1.2</v>
      </c>
    </row>
    <row r="7317" spans="1:25" x14ac:dyDescent="0.3">
      <c r="A7317" t="s">
        <v>7372</v>
      </c>
      <c r="B7317" s="1">
        <v>46088.508333333331</v>
      </c>
      <c r="C7317" s="2">
        <v>46088</v>
      </c>
      <c r="D7317">
        <v>12</v>
      </c>
      <c r="E7317" t="s">
        <v>43</v>
      </c>
      <c r="F7317" t="s">
        <v>34</v>
      </c>
      <c r="G7317">
        <v>12.7</v>
      </c>
      <c r="H7317">
        <v>246.82</v>
      </c>
      <c r="J7317">
        <v>1</v>
      </c>
      <c r="K7317">
        <v>4.8</v>
      </c>
      <c r="L7317">
        <v>8.9</v>
      </c>
      <c r="M7317">
        <v>67</v>
      </c>
      <c r="N7317" t="s">
        <v>41</v>
      </c>
      <c r="O7317">
        <v>1.4510000000000001</v>
      </c>
      <c r="P7317" t="s">
        <v>58</v>
      </c>
      <c r="Q7317" t="s">
        <v>88</v>
      </c>
      <c r="R7317">
        <v>4.67</v>
      </c>
      <c r="S7317">
        <v>0</v>
      </c>
      <c r="U7317">
        <v>4.0999999999999996</v>
      </c>
      <c r="V7317" t="s">
        <v>262</v>
      </c>
      <c r="W7317" t="s">
        <v>31</v>
      </c>
      <c r="X7317">
        <v>0</v>
      </c>
      <c r="Y7317" t="str">
        <f>IF(tblRides[[#This Row],[supply_demand_ratio]]&lt;0.8,"Below 0.8",IF(tblRides[[#This Row],[supply_demand_ratio]]&lt;1,"Between 0.8-1.0",IF(tblRides[[#This Row],[supply_demand_ratio]]&lt;=1.2,"Between 1.0-1.2","Above 1.2")))</f>
        <v>Above 1.2</v>
      </c>
    </row>
    <row r="7318" spans="1:25" x14ac:dyDescent="0.3">
      <c r="A7318" t="s">
        <v>7373</v>
      </c>
      <c r="B7318" s="1">
        <v>46088.509027777778</v>
      </c>
      <c r="C7318" s="2">
        <v>46088</v>
      </c>
      <c r="D7318">
        <v>12</v>
      </c>
      <c r="E7318" t="s">
        <v>36</v>
      </c>
      <c r="F7318" t="s">
        <v>26</v>
      </c>
      <c r="G7318">
        <v>13.4</v>
      </c>
      <c r="H7318">
        <v>273.06</v>
      </c>
      <c r="I7318">
        <v>278.67</v>
      </c>
      <c r="J7318">
        <v>1</v>
      </c>
      <c r="K7318">
        <v>5.5</v>
      </c>
      <c r="L7318">
        <v>12.7</v>
      </c>
      <c r="M7318">
        <v>117</v>
      </c>
      <c r="N7318" t="s">
        <v>41</v>
      </c>
      <c r="O7318">
        <v>1.6479999999999999</v>
      </c>
      <c r="P7318" t="s">
        <v>28</v>
      </c>
      <c r="Q7318" t="s">
        <v>29</v>
      </c>
      <c r="R7318">
        <v>4.9800000000000004</v>
      </c>
      <c r="S7318">
        <v>4</v>
      </c>
      <c r="T7318">
        <v>5.61</v>
      </c>
      <c r="U7318">
        <v>7.2</v>
      </c>
      <c r="V7318" t="s">
        <v>262</v>
      </c>
      <c r="W7318" t="s">
        <v>45</v>
      </c>
      <c r="X7318">
        <v>1</v>
      </c>
      <c r="Y7318" t="str">
        <f>IF(tblRides[[#This Row],[supply_demand_ratio]]&lt;0.8,"Below 0.8",IF(tblRides[[#This Row],[supply_demand_ratio]]&lt;1,"Between 0.8-1.0",IF(tblRides[[#This Row],[supply_demand_ratio]]&lt;=1.2,"Between 1.0-1.2","Above 1.2")))</f>
        <v>Above 1.2</v>
      </c>
    </row>
    <row r="7319" spans="1:25" x14ac:dyDescent="0.3">
      <c r="A7319" t="s">
        <v>7374</v>
      </c>
      <c r="B7319" s="1">
        <v>46088.510416666664</v>
      </c>
      <c r="C7319" s="2">
        <v>46088</v>
      </c>
      <c r="D7319">
        <v>12</v>
      </c>
      <c r="E7319" t="s">
        <v>33</v>
      </c>
      <c r="F7319" t="s">
        <v>26</v>
      </c>
      <c r="G7319">
        <v>0.7</v>
      </c>
      <c r="H7319">
        <v>49.64</v>
      </c>
      <c r="I7319">
        <v>51.54</v>
      </c>
      <c r="J7319">
        <v>1</v>
      </c>
      <c r="K7319">
        <v>2</v>
      </c>
      <c r="L7319">
        <v>1.5</v>
      </c>
      <c r="M7319">
        <v>91</v>
      </c>
      <c r="N7319" t="s">
        <v>41</v>
      </c>
      <c r="O7319">
        <v>1.3149999999999999</v>
      </c>
      <c r="P7319" t="s">
        <v>28</v>
      </c>
      <c r="Q7319" t="s">
        <v>29</v>
      </c>
      <c r="R7319">
        <v>4.62</v>
      </c>
      <c r="S7319">
        <v>13</v>
      </c>
      <c r="T7319">
        <v>1.9</v>
      </c>
      <c r="U7319">
        <v>-0.5</v>
      </c>
      <c r="V7319" t="s">
        <v>262</v>
      </c>
      <c r="W7319" t="s">
        <v>31</v>
      </c>
      <c r="X7319">
        <v>1</v>
      </c>
      <c r="Y7319" t="str">
        <f>IF(tblRides[[#This Row],[supply_demand_ratio]]&lt;0.8,"Below 0.8",IF(tblRides[[#This Row],[supply_demand_ratio]]&lt;1,"Between 0.8-1.0",IF(tblRides[[#This Row],[supply_demand_ratio]]&lt;=1.2,"Between 1.0-1.2","Above 1.2")))</f>
        <v>Above 1.2</v>
      </c>
    </row>
    <row r="7320" spans="1:25" x14ac:dyDescent="0.3">
      <c r="A7320" t="s">
        <v>7375</v>
      </c>
      <c r="B7320" s="1">
        <v>46088.539583333331</v>
      </c>
      <c r="C7320" s="2">
        <v>46088</v>
      </c>
      <c r="D7320">
        <v>12</v>
      </c>
      <c r="E7320" t="s">
        <v>43</v>
      </c>
      <c r="F7320" t="s">
        <v>26</v>
      </c>
      <c r="G7320">
        <v>21.9</v>
      </c>
      <c r="H7320">
        <v>332.94</v>
      </c>
      <c r="I7320">
        <v>329.59</v>
      </c>
      <c r="J7320">
        <v>1</v>
      </c>
      <c r="K7320">
        <v>8.9</v>
      </c>
      <c r="L7320">
        <v>11.5</v>
      </c>
      <c r="M7320">
        <v>71</v>
      </c>
      <c r="N7320" t="s">
        <v>41</v>
      </c>
      <c r="O7320">
        <v>1.909</v>
      </c>
      <c r="P7320" t="s">
        <v>28</v>
      </c>
      <c r="Q7320" t="s">
        <v>29</v>
      </c>
      <c r="R7320">
        <v>4.63</v>
      </c>
      <c r="S7320">
        <v>3</v>
      </c>
      <c r="T7320">
        <v>-3.35</v>
      </c>
      <c r="U7320">
        <v>2.6</v>
      </c>
      <c r="V7320" t="s">
        <v>262</v>
      </c>
      <c r="W7320" t="s">
        <v>45</v>
      </c>
      <c r="X7320">
        <v>1</v>
      </c>
      <c r="Y7320" t="str">
        <f>IF(tblRides[[#This Row],[supply_demand_ratio]]&lt;0.8,"Below 0.8",IF(tblRides[[#This Row],[supply_demand_ratio]]&lt;1,"Between 0.8-1.0",IF(tblRides[[#This Row],[supply_demand_ratio]]&lt;=1.2,"Between 1.0-1.2","Above 1.2")))</f>
        <v>Above 1.2</v>
      </c>
    </row>
    <row r="7321" spans="1:25" x14ac:dyDescent="0.3">
      <c r="A7321" t="s">
        <v>7376</v>
      </c>
      <c r="B7321" s="1">
        <v>46088.55</v>
      </c>
      <c r="C7321" s="2">
        <v>46088</v>
      </c>
      <c r="D7321">
        <v>13</v>
      </c>
      <c r="E7321" t="s">
        <v>36</v>
      </c>
      <c r="F7321" t="s">
        <v>26</v>
      </c>
      <c r="G7321">
        <v>2.7</v>
      </c>
      <c r="H7321">
        <v>78.459999999999994</v>
      </c>
      <c r="I7321">
        <v>83.47</v>
      </c>
      <c r="J7321">
        <v>1</v>
      </c>
      <c r="K7321">
        <v>6.1</v>
      </c>
      <c r="L7321">
        <v>2.8</v>
      </c>
      <c r="M7321">
        <v>111</v>
      </c>
      <c r="N7321" t="s">
        <v>27</v>
      </c>
      <c r="O7321">
        <v>1.0820000000000001</v>
      </c>
      <c r="P7321" t="s">
        <v>28</v>
      </c>
      <c r="Q7321" t="s">
        <v>29</v>
      </c>
      <c r="R7321">
        <v>4.62</v>
      </c>
      <c r="S7321">
        <v>1</v>
      </c>
      <c r="T7321">
        <v>5.01</v>
      </c>
      <c r="U7321">
        <v>-3.3</v>
      </c>
      <c r="V7321" t="s">
        <v>262</v>
      </c>
      <c r="W7321" t="s">
        <v>45</v>
      </c>
      <c r="X7321">
        <v>1</v>
      </c>
      <c r="Y7321" t="str">
        <f>IF(tblRides[[#This Row],[supply_demand_ratio]]&lt;0.8,"Below 0.8",IF(tblRides[[#This Row],[supply_demand_ratio]]&lt;1,"Between 0.8-1.0",IF(tblRides[[#This Row],[supply_demand_ratio]]&lt;=1.2,"Between 1.0-1.2","Above 1.2")))</f>
        <v>Between 1.0-1.2</v>
      </c>
    </row>
    <row r="7322" spans="1:25" x14ac:dyDescent="0.3">
      <c r="A7322" t="s">
        <v>7377</v>
      </c>
      <c r="B7322" s="1">
        <v>46088.553472222222</v>
      </c>
      <c r="C7322" s="2">
        <v>46088</v>
      </c>
      <c r="D7322">
        <v>13</v>
      </c>
      <c r="E7322" t="s">
        <v>43</v>
      </c>
      <c r="F7322" t="s">
        <v>26</v>
      </c>
      <c r="G7322">
        <v>5.2</v>
      </c>
      <c r="H7322">
        <v>120.58</v>
      </c>
      <c r="J7322">
        <v>1</v>
      </c>
      <c r="K7322">
        <v>3.4</v>
      </c>
      <c r="L7322">
        <v>9.8000000000000007</v>
      </c>
      <c r="M7322">
        <v>66</v>
      </c>
      <c r="N7322" t="s">
        <v>41</v>
      </c>
      <c r="O7322">
        <v>1.2330000000000001</v>
      </c>
      <c r="P7322" t="s">
        <v>58</v>
      </c>
      <c r="Q7322" t="s">
        <v>108</v>
      </c>
      <c r="R7322">
        <v>4.54</v>
      </c>
      <c r="S7322">
        <v>9</v>
      </c>
      <c r="U7322">
        <v>6.4</v>
      </c>
      <c r="V7322" t="s">
        <v>262</v>
      </c>
      <c r="W7322" t="s">
        <v>31</v>
      </c>
      <c r="X7322">
        <v>0</v>
      </c>
      <c r="Y7322" t="str">
        <f>IF(tblRides[[#This Row],[supply_demand_ratio]]&lt;0.8,"Below 0.8",IF(tblRides[[#This Row],[supply_demand_ratio]]&lt;1,"Between 0.8-1.0",IF(tblRides[[#This Row],[supply_demand_ratio]]&lt;=1.2,"Between 1.0-1.2","Above 1.2")))</f>
        <v>Above 1.2</v>
      </c>
    </row>
    <row r="7323" spans="1:25" x14ac:dyDescent="0.3">
      <c r="A7323" t="s">
        <v>7378</v>
      </c>
      <c r="B7323" s="1">
        <v>46088.556250000001</v>
      </c>
      <c r="C7323" s="2">
        <v>46088</v>
      </c>
      <c r="D7323">
        <v>13</v>
      </c>
      <c r="E7323" t="s">
        <v>43</v>
      </c>
      <c r="F7323" t="s">
        <v>26</v>
      </c>
      <c r="G7323">
        <v>4.5</v>
      </c>
      <c r="H7323">
        <v>110.41</v>
      </c>
      <c r="I7323">
        <v>109.79</v>
      </c>
      <c r="J7323">
        <v>1</v>
      </c>
      <c r="K7323">
        <v>2</v>
      </c>
      <c r="L7323">
        <v>2</v>
      </c>
      <c r="M7323">
        <v>58</v>
      </c>
      <c r="N7323" t="s">
        <v>41</v>
      </c>
      <c r="O7323">
        <v>1.448</v>
      </c>
      <c r="P7323" t="s">
        <v>28</v>
      </c>
      <c r="Q7323" t="s">
        <v>29</v>
      </c>
      <c r="R7323">
        <v>4.83</v>
      </c>
      <c r="S7323">
        <v>4</v>
      </c>
      <c r="T7323">
        <v>-0.62</v>
      </c>
      <c r="U7323">
        <v>0</v>
      </c>
      <c r="V7323" t="s">
        <v>262</v>
      </c>
      <c r="W7323" t="s">
        <v>31</v>
      </c>
      <c r="X7323">
        <v>1</v>
      </c>
      <c r="Y7323" t="str">
        <f>IF(tblRides[[#This Row],[supply_demand_ratio]]&lt;0.8,"Below 0.8",IF(tblRides[[#This Row],[supply_demand_ratio]]&lt;1,"Between 0.8-1.0",IF(tblRides[[#This Row],[supply_demand_ratio]]&lt;=1.2,"Between 1.0-1.2","Above 1.2")))</f>
        <v>Above 1.2</v>
      </c>
    </row>
    <row r="7324" spans="1:25" x14ac:dyDescent="0.3">
      <c r="A7324" t="s">
        <v>7379</v>
      </c>
      <c r="B7324" s="1">
        <v>46088.559027777781</v>
      </c>
      <c r="C7324" s="2">
        <v>46088</v>
      </c>
      <c r="D7324">
        <v>13</v>
      </c>
      <c r="E7324" t="s">
        <v>25</v>
      </c>
      <c r="F7324" t="s">
        <v>26</v>
      </c>
      <c r="G7324">
        <v>3.3</v>
      </c>
      <c r="H7324">
        <v>106.63</v>
      </c>
      <c r="I7324">
        <v>104.36</v>
      </c>
      <c r="J7324">
        <v>1.1000000000000001</v>
      </c>
      <c r="K7324">
        <v>2</v>
      </c>
      <c r="L7324">
        <v>3.6</v>
      </c>
      <c r="M7324">
        <v>118</v>
      </c>
      <c r="N7324" t="s">
        <v>27</v>
      </c>
      <c r="O7324">
        <v>1.1259999999999999</v>
      </c>
      <c r="P7324" t="s">
        <v>28</v>
      </c>
      <c r="Q7324" t="s">
        <v>29</v>
      </c>
      <c r="R7324">
        <v>4.7</v>
      </c>
      <c r="S7324">
        <v>1</v>
      </c>
      <c r="T7324">
        <v>-2.27</v>
      </c>
      <c r="U7324">
        <v>1.6</v>
      </c>
      <c r="V7324" t="s">
        <v>262</v>
      </c>
      <c r="W7324" t="s">
        <v>31</v>
      </c>
      <c r="X7324">
        <v>1</v>
      </c>
      <c r="Y7324" t="str">
        <f>IF(tblRides[[#This Row],[supply_demand_ratio]]&lt;0.8,"Below 0.8",IF(tblRides[[#This Row],[supply_demand_ratio]]&lt;1,"Between 0.8-1.0",IF(tblRides[[#This Row],[supply_demand_ratio]]&lt;=1.2,"Between 1.0-1.2","Above 1.2")))</f>
        <v>Between 1.0-1.2</v>
      </c>
    </row>
    <row r="7325" spans="1:25" x14ac:dyDescent="0.3">
      <c r="A7325" t="s">
        <v>7380</v>
      </c>
      <c r="B7325" s="1">
        <v>46088.563194444447</v>
      </c>
      <c r="C7325" s="2">
        <v>46088</v>
      </c>
      <c r="D7325">
        <v>13</v>
      </c>
      <c r="E7325" t="s">
        <v>43</v>
      </c>
      <c r="F7325" t="s">
        <v>34</v>
      </c>
      <c r="G7325">
        <v>7.7</v>
      </c>
      <c r="H7325">
        <v>160.9</v>
      </c>
      <c r="I7325">
        <v>147.69999999999999</v>
      </c>
      <c r="J7325">
        <v>1.1000000000000001</v>
      </c>
      <c r="K7325">
        <v>8.1999999999999993</v>
      </c>
      <c r="L7325">
        <v>8.3000000000000007</v>
      </c>
      <c r="M7325">
        <v>72</v>
      </c>
      <c r="N7325" t="s">
        <v>41</v>
      </c>
      <c r="O7325">
        <v>2.2000000000000002</v>
      </c>
      <c r="P7325" t="s">
        <v>28</v>
      </c>
      <c r="Q7325" t="s">
        <v>29</v>
      </c>
      <c r="R7325">
        <v>4.79</v>
      </c>
      <c r="S7325">
        <v>0</v>
      </c>
      <c r="T7325">
        <v>-13.2</v>
      </c>
      <c r="U7325">
        <v>0.1</v>
      </c>
      <c r="V7325" t="s">
        <v>262</v>
      </c>
      <c r="W7325" t="s">
        <v>45</v>
      </c>
      <c r="X7325">
        <v>1</v>
      </c>
      <c r="Y7325" t="str">
        <f>IF(tblRides[[#This Row],[supply_demand_ratio]]&lt;0.8,"Below 0.8",IF(tblRides[[#This Row],[supply_demand_ratio]]&lt;1,"Between 0.8-1.0",IF(tblRides[[#This Row],[supply_demand_ratio]]&lt;=1.2,"Between 1.0-1.2","Above 1.2")))</f>
        <v>Above 1.2</v>
      </c>
    </row>
    <row r="7326" spans="1:25" x14ac:dyDescent="0.3">
      <c r="A7326" t="s">
        <v>7381</v>
      </c>
      <c r="B7326" s="1">
        <v>46088.572916666664</v>
      </c>
      <c r="C7326" s="2">
        <v>46088</v>
      </c>
      <c r="D7326">
        <v>13</v>
      </c>
      <c r="E7326" t="s">
        <v>43</v>
      </c>
      <c r="F7326" t="s">
        <v>26</v>
      </c>
      <c r="G7326">
        <v>2.1</v>
      </c>
      <c r="H7326">
        <v>73.08</v>
      </c>
      <c r="J7326">
        <v>1</v>
      </c>
      <c r="K7326">
        <v>5.0999999999999996</v>
      </c>
      <c r="L7326">
        <v>5.6</v>
      </c>
      <c r="M7326">
        <v>75</v>
      </c>
      <c r="N7326" t="s">
        <v>41</v>
      </c>
      <c r="O7326">
        <v>1.651</v>
      </c>
      <c r="P7326" t="s">
        <v>37</v>
      </c>
      <c r="Q7326" t="s">
        <v>38</v>
      </c>
      <c r="R7326">
        <v>4.54</v>
      </c>
      <c r="S7326">
        <v>5</v>
      </c>
      <c r="U7326">
        <v>0.5</v>
      </c>
      <c r="V7326" t="s">
        <v>262</v>
      </c>
      <c r="W7326" t="s">
        <v>45</v>
      </c>
      <c r="X7326">
        <v>0</v>
      </c>
      <c r="Y7326" t="str">
        <f>IF(tblRides[[#This Row],[supply_demand_ratio]]&lt;0.8,"Below 0.8",IF(tblRides[[#This Row],[supply_demand_ratio]]&lt;1,"Between 0.8-1.0",IF(tblRides[[#This Row],[supply_demand_ratio]]&lt;=1.2,"Between 1.0-1.2","Above 1.2")))</f>
        <v>Above 1.2</v>
      </c>
    </row>
    <row r="7327" spans="1:25" x14ac:dyDescent="0.3">
      <c r="A7327" t="s">
        <v>7382</v>
      </c>
      <c r="B7327" s="1">
        <v>46088.585416666669</v>
      </c>
      <c r="C7327" s="2">
        <v>46088</v>
      </c>
      <c r="D7327">
        <v>14</v>
      </c>
      <c r="E7327" t="s">
        <v>25</v>
      </c>
      <c r="F7327" t="s">
        <v>26</v>
      </c>
      <c r="G7327">
        <v>6.5</v>
      </c>
      <c r="H7327">
        <v>145.03</v>
      </c>
      <c r="I7327">
        <v>148.38</v>
      </c>
      <c r="J7327">
        <v>1</v>
      </c>
      <c r="K7327">
        <v>3</v>
      </c>
      <c r="L7327">
        <v>1</v>
      </c>
      <c r="M7327">
        <v>119</v>
      </c>
      <c r="N7327" t="s">
        <v>27</v>
      </c>
      <c r="O7327">
        <v>1.0980000000000001</v>
      </c>
      <c r="P7327" t="s">
        <v>28</v>
      </c>
      <c r="Q7327" t="s">
        <v>29</v>
      </c>
      <c r="R7327">
        <v>4.6100000000000003</v>
      </c>
      <c r="S7327">
        <v>39</v>
      </c>
      <c r="T7327">
        <v>3.35</v>
      </c>
      <c r="U7327">
        <v>-2</v>
      </c>
      <c r="V7327" t="s">
        <v>262</v>
      </c>
      <c r="W7327" t="s">
        <v>31</v>
      </c>
      <c r="X7327">
        <v>1</v>
      </c>
      <c r="Y7327" t="str">
        <f>IF(tblRides[[#This Row],[supply_demand_ratio]]&lt;0.8,"Below 0.8",IF(tblRides[[#This Row],[supply_demand_ratio]]&lt;1,"Between 0.8-1.0",IF(tblRides[[#This Row],[supply_demand_ratio]]&lt;=1.2,"Between 1.0-1.2","Above 1.2")))</f>
        <v>Between 1.0-1.2</v>
      </c>
    </row>
    <row r="7328" spans="1:25" x14ac:dyDescent="0.3">
      <c r="A7328" t="s">
        <v>7383</v>
      </c>
      <c r="B7328" s="1">
        <v>46088.592361111114</v>
      </c>
      <c r="C7328" s="2">
        <v>46088</v>
      </c>
      <c r="D7328">
        <v>14</v>
      </c>
      <c r="E7328" t="s">
        <v>33</v>
      </c>
      <c r="F7328" t="s">
        <v>26</v>
      </c>
      <c r="G7328">
        <v>10.6</v>
      </c>
      <c r="H7328">
        <v>173.52</v>
      </c>
      <c r="I7328">
        <v>172.28</v>
      </c>
      <c r="J7328">
        <v>1</v>
      </c>
      <c r="K7328">
        <v>3.2</v>
      </c>
      <c r="L7328">
        <v>1.4</v>
      </c>
      <c r="M7328">
        <v>100</v>
      </c>
      <c r="N7328" t="s">
        <v>41</v>
      </c>
      <c r="O7328">
        <v>1.5269999999999999</v>
      </c>
      <c r="P7328" t="s">
        <v>28</v>
      </c>
      <c r="Q7328" t="s">
        <v>29</v>
      </c>
      <c r="R7328">
        <v>4.8499999999999996</v>
      </c>
      <c r="S7328">
        <v>8</v>
      </c>
      <c r="T7328">
        <v>-1.24</v>
      </c>
      <c r="U7328">
        <v>-1.8</v>
      </c>
      <c r="V7328" t="s">
        <v>262</v>
      </c>
      <c r="W7328" t="s">
        <v>31</v>
      </c>
      <c r="X7328">
        <v>1</v>
      </c>
      <c r="Y7328" t="str">
        <f>IF(tblRides[[#This Row],[supply_demand_ratio]]&lt;0.8,"Below 0.8",IF(tblRides[[#This Row],[supply_demand_ratio]]&lt;1,"Between 0.8-1.0",IF(tblRides[[#This Row],[supply_demand_ratio]]&lt;=1.2,"Between 1.0-1.2","Above 1.2")))</f>
        <v>Above 1.2</v>
      </c>
    </row>
    <row r="7329" spans="1:25" x14ac:dyDescent="0.3">
      <c r="A7329" t="s">
        <v>7384</v>
      </c>
      <c r="B7329" s="1">
        <v>46088.59652777778</v>
      </c>
      <c r="C7329" s="2">
        <v>46088</v>
      </c>
      <c r="D7329">
        <v>14</v>
      </c>
      <c r="E7329" t="s">
        <v>25</v>
      </c>
      <c r="F7329" t="s">
        <v>26</v>
      </c>
      <c r="G7329">
        <v>5.9</v>
      </c>
      <c r="H7329">
        <v>173.34</v>
      </c>
      <c r="I7329">
        <v>159.55000000000001</v>
      </c>
      <c r="J7329">
        <v>1.2</v>
      </c>
      <c r="K7329">
        <v>7.3</v>
      </c>
      <c r="L7329">
        <v>8.1999999999999993</v>
      </c>
      <c r="M7329">
        <v>137</v>
      </c>
      <c r="N7329" t="s">
        <v>27</v>
      </c>
      <c r="O7329">
        <v>1.08</v>
      </c>
      <c r="P7329" t="s">
        <v>28</v>
      </c>
      <c r="Q7329" t="s">
        <v>29</v>
      </c>
      <c r="R7329">
        <v>4.6100000000000003</v>
      </c>
      <c r="S7329">
        <v>13</v>
      </c>
      <c r="T7329">
        <v>-13.79</v>
      </c>
      <c r="U7329">
        <v>0.9</v>
      </c>
      <c r="V7329" t="s">
        <v>262</v>
      </c>
      <c r="W7329" t="s">
        <v>45</v>
      </c>
      <c r="X7329">
        <v>1</v>
      </c>
      <c r="Y7329" t="str">
        <f>IF(tblRides[[#This Row],[supply_demand_ratio]]&lt;0.8,"Below 0.8",IF(tblRides[[#This Row],[supply_demand_ratio]]&lt;1,"Between 0.8-1.0",IF(tblRides[[#This Row],[supply_demand_ratio]]&lt;=1.2,"Between 1.0-1.2","Above 1.2")))</f>
        <v>Between 1.0-1.2</v>
      </c>
    </row>
    <row r="7330" spans="1:25" x14ac:dyDescent="0.3">
      <c r="A7330" t="s">
        <v>7385</v>
      </c>
      <c r="B7330" s="1">
        <v>46088.598611111112</v>
      </c>
      <c r="C7330" s="2">
        <v>46088</v>
      </c>
      <c r="D7330">
        <v>14</v>
      </c>
      <c r="E7330" t="s">
        <v>25</v>
      </c>
      <c r="F7330" t="s">
        <v>26</v>
      </c>
      <c r="G7330">
        <v>14.7</v>
      </c>
      <c r="H7330">
        <v>268.77</v>
      </c>
      <c r="I7330">
        <v>253.11</v>
      </c>
      <c r="J7330">
        <v>1.1000000000000001</v>
      </c>
      <c r="K7330">
        <v>6.2</v>
      </c>
      <c r="L7330">
        <v>8.1999999999999993</v>
      </c>
      <c r="M7330">
        <v>110</v>
      </c>
      <c r="N7330" t="s">
        <v>27</v>
      </c>
      <c r="O7330">
        <v>0.84399999999999997</v>
      </c>
      <c r="P7330" t="s">
        <v>28</v>
      </c>
      <c r="Q7330" t="s">
        <v>29</v>
      </c>
      <c r="R7330">
        <v>4.8600000000000003</v>
      </c>
      <c r="S7330">
        <v>7</v>
      </c>
      <c r="T7330">
        <v>-15.66</v>
      </c>
      <c r="U7330">
        <v>2</v>
      </c>
      <c r="V7330" t="s">
        <v>262</v>
      </c>
      <c r="W7330" t="s">
        <v>45</v>
      </c>
      <c r="X7330">
        <v>1</v>
      </c>
      <c r="Y7330" t="str">
        <f>IF(tblRides[[#This Row],[supply_demand_ratio]]&lt;0.8,"Below 0.8",IF(tblRides[[#This Row],[supply_demand_ratio]]&lt;1,"Between 0.8-1.0",IF(tblRides[[#This Row],[supply_demand_ratio]]&lt;=1.2,"Between 1.0-1.2","Above 1.2")))</f>
        <v>Between 0.8-1.0</v>
      </c>
    </row>
    <row r="7331" spans="1:25" x14ac:dyDescent="0.3">
      <c r="A7331" t="s">
        <v>7386</v>
      </c>
      <c r="B7331" s="1">
        <v>46088.634027777778</v>
      </c>
      <c r="C7331" s="2">
        <v>46088</v>
      </c>
      <c r="D7331">
        <v>15</v>
      </c>
      <c r="E7331" t="s">
        <v>33</v>
      </c>
      <c r="F7331" t="s">
        <v>26</v>
      </c>
      <c r="G7331">
        <v>2</v>
      </c>
      <c r="H7331">
        <v>65.760000000000005</v>
      </c>
      <c r="I7331">
        <v>62.31</v>
      </c>
      <c r="J7331">
        <v>1</v>
      </c>
      <c r="K7331">
        <v>3.5</v>
      </c>
      <c r="L7331">
        <v>7.4</v>
      </c>
      <c r="M7331">
        <v>92</v>
      </c>
      <c r="N7331" t="s">
        <v>41</v>
      </c>
      <c r="O7331">
        <v>1.448</v>
      </c>
      <c r="P7331" t="s">
        <v>28</v>
      </c>
      <c r="Q7331" t="s">
        <v>29</v>
      </c>
      <c r="R7331">
        <v>4.7</v>
      </c>
      <c r="S7331">
        <v>4</v>
      </c>
      <c r="T7331">
        <v>-3.45</v>
      </c>
      <c r="U7331">
        <v>3.9</v>
      </c>
      <c r="V7331" t="s">
        <v>262</v>
      </c>
      <c r="W7331" t="s">
        <v>31</v>
      </c>
      <c r="X7331">
        <v>1</v>
      </c>
      <c r="Y7331" t="str">
        <f>IF(tblRides[[#This Row],[supply_demand_ratio]]&lt;0.8,"Below 0.8",IF(tblRides[[#This Row],[supply_demand_ratio]]&lt;1,"Between 0.8-1.0",IF(tblRides[[#This Row],[supply_demand_ratio]]&lt;=1.2,"Between 1.0-1.2","Above 1.2")))</f>
        <v>Above 1.2</v>
      </c>
    </row>
    <row r="7332" spans="1:25" x14ac:dyDescent="0.3">
      <c r="A7332" t="s">
        <v>7387</v>
      </c>
      <c r="B7332" s="1">
        <v>46088.646527777775</v>
      </c>
      <c r="C7332" s="2">
        <v>46088</v>
      </c>
      <c r="D7332">
        <v>15</v>
      </c>
      <c r="E7332" t="s">
        <v>25</v>
      </c>
      <c r="F7332" t="s">
        <v>26</v>
      </c>
      <c r="G7332">
        <v>4.4000000000000004</v>
      </c>
      <c r="H7332">
        <v>117.43</v>
      </c>
      <c r="I7332">
        <v>118.94</v>
      </c>
      <c r="J7332">
        <v>1.1000000000000001</v>
      </c>
      <c r="K7332">
        <v>2</v>
      </c>
      <c r="L7332">
        <v>3</v>
      </c>
      <c r="M7332">
        <v>119</v>
      </c>
      <c r="N7332" t="s">
        <v>41</v>
      </c>
      <c r="O7332">
        <v>1.278</v>
      </c>
      <c r="P7332" t="s">
        <v>28</v>
      </c>
      <c r="Q7332" t="s">
        <v>29</v>
      </c>
      <c r="R7332">
        <v>4.78</v>
      </c>
      <c r="S7332">
        <v>5</v>
      </c>
      <c r="T7332">
        <v>1.51</v>
      </c>
      <c r="U7332">
        <v>1</v>
      </c>
      <c r="V7332" t="s">
        <v>262</v>
      </c>
      <c r="W7332" t="s">
        <v>31</v>
      </c>
      <c r="X7332">
        <v>1</v>
      </c>
      <c r="Y7332" t="str">
        <f>IF(tblRides[[#This Row],[supply_demand_ratio]]&lt;0.8,"Below 0.8",IF(tblRides[[#This Row],[supply_demand_ratio]]&lt;1,"Between 0.8-1.0",IF(tblRides[[#This Row],[supply_demand_ratio]]&lt;=1.2,"Between 1.0-1.2","Above 1.2")))</f>
        <v>Above 1.2</v>
      </c>
    </row>
    <row r="7333" spans="1:25" x14ac:dyDescent="0.3">
      <c r="A7333" t="s">
        <v>7388</v>
      </c>
      <c r="B7333" s="1">
        <v>46088.647222222222</v>
      </c>
      <c r="C7333" s="2">
        <v>46088</v>
      </c>
      <c r="D7333">
        <v>15</v>
      </c>
      <c r="E7333" t="s">
        <v>33</v>
      </c>
      <c r="F7333" t="s">
        <v>26</v>
      </c>
      <c r="G7333">
        <v>3</v>
      </c>
      <c r="H7333">
        <v>85.52</v>
      </c>
      <c r="I7333">
        <v>84.62</v>
      </c>
      <c r="J7333">
        <v>1</v>
      </c>
      <c r="K7333">
        <v>4</v>
      </c>
      <c r="L7333">
        <v>11.9</v>
      </c>
      <c r="M7333">
        <v>99</v>
      </c>
      <c r="N7333" t="s">
        <v>41</v>
      </c>
      <c r="O7333">
        <v>1.335</v>
      </c>
      <c r="P7333" t="s">
        <v>28</v>
      </c>
      <c r="Q7333" t="s">
        <v>29</v>
      </c>
      <c r="R7333">
        <v>5</v>
      </c>
      <c r="S7333">
        <v>22</v>
      </c>
      <c r="T7333">
        <v>-0.9</v>
      </c>
      <c r="U7333">
        <v>7.9</v>
      </c>
      <c r="V7333" t="s">
        <v>262</v>
      </c>
      <c r="W7333" t="s">
        <v>31</v>
      </c>
      <c r="X7333">
        <v>1</v>
      </c>
      <c r="Y7333" t="str">
        <f>IF(tblRides[[#This Row],[supply_demand_ratio]]&lt;0.8,"Below 0.8",IF(tblRides[[#This Row],[supply_demand_ratio]]&lt;1,"Between 0.8-1.0",IF(tblRides[[#This Row],[supply_demand_ratio]]&lt;=1.2,"Between 1.0-1.2","Above 1.2")))</f>
        <v>Above 1.2</v>
      </c>
    </row>
    <row r="7334" spans="1:25" x14ac:dyDescent="0.3">
      <c r="A7334" t="s">
        <v>7389</v>
      </c>
      <c r="B7334" s="1">
        <v>46088.654166666667</v>
      </c>
      <c r="C7334" s="2">
        <v>46088</v>
      </c>
      <c r="D7334">
        <v>15</v>
      </c>
      <c r="E7334" t="s">
        <v>36</v>
      </c>
      <c r="F7334" t="s">
        <v>26</v>
      </c>
      <c r="G7334">
        <v>9.9</v>
      </c>
      <c r="H7334">
        <v>204.49</v>
      </c>
      <c r="I7334">
        <v>208.97</v>
      </c>
      <c r="J7334">
        <v>1.1000000000000001</v>
      </c>
      <c r="K7334">
        <v>5.6</v>
      </c>
      <c r="L7334">
        <v>8</v>
      </c>
      <c r="M7334">
        <v>98</v>
      </c>
      <c r="N7334" t="s">
        <v>41</v>
      </c>
      <c r="O7334">
        <v>1.1990000000000001</v>
      </c>
      <c r="P7334" t="s">
        <v>28</v>
      </c>
      <c r="Q7334" t="s">
        <v>29</v>
      </c>
      <c r="R7334">
        <v>4.8899999999999997</v>
      </c>
      <c r="S7334">
        <v>16</v>
      </c>
      <c r="T7334">
        <v>4.4800000000000004</v>
      </c>
      <c r="U7334">
        <v>2.4</v>
      </c>
      <c r="V7334" t="s">
        <v>262</v>
      </c>
      <c r="W7334" t="s">
        <v>45</v>
      </c>
      <c r="X7334">
        <v>1</v>
      </c>
      <c r="Y7334" t="str">
        <f>IF(tblRides[[#This Row],[supply_demand_ratio]]&lt;0.8,"Below 0.8",IF(tblRides[[#This Row],[supply_demand_ratio]]&lt;1,"Between 0.8-1.0",IF(tblRides[[#This Row],[supply_demand_ratio]]&lt;=1.2,"Between 1.0-1.2","Above 1.2")))</f>
        <v>Between 1.0-1.2</v>
      </c>
    </row>
    <row r="7335" spans="1:25" x14ac:dyDescent="0.3">
      <c r="A7335" t="s">
        <v>7390</v>
      </c>
      <c r="B7335" s="1">
        <v>46088.663194444445</v>
      </c>
      <c r="C7335" s="2">
        <v>46088</v>
      </c>
      <c r="D7335">
        <v>15</v>
      </c>
      <c r="E7335" t="s">
        <v>43</v>
      </c>
      <c r="F7335" t="s">
        <v>26</v>
      </c>
      <c r="G7335">
        <v>6.2</v>
      </c>
      <c r="H7335">
        <v>139.31</v>
      </c>
      <c r="I7335">
        <v>133.51</v>
      </c>
      <c r="J7335">
        <v>1</v>
      </c>
      <c r="K7335">
        <v>5.4</v>
      </c>
      <c r="L7335">
        <v>8.3000000000000007</v>
      </c>
      <c r="M7335">
        <v>65</v>
      </c>
      <c r="N7335" t="s">
        <v>41</v>
      </c>
      <c r="O7335">
        <v>2.2000000000000002</v>
      </c>
      <c r="P7335" t="s">
        <v>28</v>
      </c>
      <c r="Q7335" t="s">
        <v>29</v>
      </c>
      <c r="R7335">
        <v>5</v>
      </c>
      <c r="S7335">
        <v>2</v>
      </c>
      <c r="T7335">
        <v>-5.8</v>
      </c>
      <c r="U7335">
        <v>2.9</v>
      </c>
      <c r="V7335" t="s">
        <v>262</v>
      </c>
      <c r="W7335" t="s">
        <v>45</v>
      </c>
      <c r="X7335">
        <v>1</v>
      </c>
      <c r="Y7335" t="str">
        <f>IF(tblRides[[#This Row],[supply_demand_ratio]]&lt;0.8,"Below 0.8",IF(tblRides[[#This Row],[supply_demand_ratio]]&lt;1,"Between 0.8-1.0",IF(tblRides[[#This Row],[supply_demand_ratio]]&lt;=1.2,"Between 1.0-1.2","Above 1.2")))</f>
        <v>Above 1.2</v>
      </c>
    </row>
    <row r="7336" spans="1:25" x14ac:dyDescent="0.3">
      <c r="A7336" t="s">
        <v>7391</v>
      </c>
      <c r="B7336" s="1">
        <v>46088.67083333333</v>
      </c>
      <c r="C7336" s="2">
        <v>46088</v>
      </c>
      <c r="D7336">
        <v>16</v>
      </c>
      <c r="E7336" t="s">
        <v>25</v>
      </c>
      <c r="F7336" t="s">
        <v>26</v>
      </c>
      <c r="G7336">
        <v>4.5999999999999996</v>
      </c>
      <c r="H7336">
        <v>102.19</v>
      </c>
      <c r="I7336">
        <v>101.68</v>
      </c>
      <c r="J7336">
        <v>1</v>
      </c>
      <c r="K7336">
        <v>2.8</v>
      </c>
      <c r="L7336">
        <v>1.5</v>
      </c>
      <c r="M7336">
        <v>107</v>
      </c>
      <c r="N7336" t="s">
        <v>27</v>
      </c>
      <c r="O7336">
        <v>0.96099999999999997</v>
      </c>
      <c r="P7336" t="s">
        <v>28</v>
      </c>
      <c r="Q7336" t="s">
        <v>29</v>
      </c>
      <c r="R7336">
        <v>4.5199999999999996</v>
      </c>
      <c r="S7336">
        <v>2</v>
      </c>
      <c r="T7336">
        <v>-0.51</v>
      </c>
      <c r="U7336">
        <v>-1.3</v>
      </c>
      <c r="V7336" t="s">
        <v>262</v>
      </c>
      <c r="W7336" t="s">
        <v>31</v>
      </c>
      <c r="X7336">
        <v>1</v>
      </c>
      <c r="Y7336" t="str">
        <f>IF(tblRides[[#This Row],[supply_demand_ratio]]&lt;0.8,"Below 0.8",IF(tblRides[[#This Row],[supply_demand_ratio]]&lt;1,"Between 0.8-1.0",IF(tblRides[[#This Row],[supply_demand_ratio]]&lt;=1.2,"Between 1.0-1.2","Above 1.2")))</f>
        <v>Between 0.8-1.0</v>
      </c>
    </row>
    <row r="7337" spans="1:25" x14ac:dyDescent="0.3">
      <c r="A7337" t="s">
        <v>7392</v>
      </c>
      <c r="B7337" s="1">
        <v>46088.671527777777</v>
      </c>
      <c r="C7337" s="2">
        <v>46088</v>
      </c>
      <c r="D7337">
        <v>16</v>
      </c>
      <c r="E7337" t="s">
        <v>33</v>
      </c>
      <c r="F7337" t="s">
        <v>26</v>
      </c>
      <c r="G7337">
        <v>10.8</v>
      </c>
      <c r="H7337">
        <v>240.74</v>
      </c>
      <c r="J7337">
        <v>1.1000000000000001</v>
      </c>
      <c r="K7337">
        <v>5.2</v>
      </c>
      <c r="L7337">
        <v>9.3000000000000007</v>
      </c>
      <c r="M7337">
        <v>88</v>
      </c>
      <c r="N7337" t="s">
        <v>27</v>
      </c>
      <c r="O7337">
        <v>0.92400000000000004</v>
      </c>
      <c r="P7337" t="s">
        <v>58</v>
      </c>
      <c r="Q7337" t="s">
        <v>108</v>
      </c>
      <c r="R7337">
        <v>4.8099999999999996</v>
      </c>
      <c r="S7337">
        <v>2</v>
      </c>
      <c r="U7337">
        <v>4.0999999999999996</v>
      </c>
      <c r="V7337" t="s">
        <v>262</v>
      </c>
      <c r="W7337" t="s">
        <v>45</v>
      </c>
      <c r="X7337">
        <v>0</v>
      </c>
      <c r="Y7337" t="str">
        <f>IF(tblRides[[#This Row],[supply_demand_ratio]]&lt;0.8,"Below 0.8",IF(tblRides[[#This Row],[supply_demand_ratio]]&lt;1,"Between 0.8-1.0",IF(tblRides[[#This Row],[supply_demand_ratio]]&lt;=1.2,"Between 1.0-1.2","Above 1.2")))</f>
        <v>Between 0.8-1.0</v>
      </c>
    </row>
    <row r="7338" spans="1:25" x14ac:dyDescent="0.3">
      <c r="A7338" t="s">
        <v>7393</v>
      </c>
      <c r="B7338" s="1">
        <v>46088.671527777777</v>
      </c>
      <c r="C7338" s="2">
        <v>46088</v>
      </c>
      <c r="D7338">
        <v>16</v>
      </c>
      <c r="E7338" t="s">
        <v>25</v>
      </c>
      <c r="F7338" t="s">
        <v>26</v>
      </c>
      <c r="G7338">
        <v>17.100000000000001</v>
      </c>
      <c r="H7338">
        <v>326.94</v>
      </c>
      <c r="I7338">
        <v>343.71</v>
      </c>
      <c r="J7338">
        <v>1.1000000000000001</v>
      </c>
      <c r="K7338">
        <v>6.8</v>
      </c>
      <c r="L7338">
        <v>9.4</v>
      </c>
      <c r="M7338">
        <v>124</v>
      </c>
      <c r="N7338" t="s">
        <v>27</v>
      </c>
      <c r="O7338">
        <v>0.89500000000000002</v>
      </c>
      <c r="P7338" t="s">
        <v>28</v>
      </c>
      <c r="Q7338" t="s">
        <v>29</v>
      </c>
      <c r="R7338">
        <v>5</v>
      </c>
      <c r="S7338">
        <v>21</v>
      </c>
      <c r="T7338">
        <v>16.77</v>
      </c>
      <c r="U7338">
        <v>2.6</v>
      </c>
      <c r="V7338" t="s">
        <v>262</v>
      </c>
      <c r="W7338" t="s">
        <v>45</v>
      </c>
      <c r="X7338">
        <v>1</v>
      </c>
      <c r="Y7338" t="str">
        <f>IF(tblRides[[#This Row],[supply_demand_ratio]]&lt;0.8,"Below 0.8",IF(tblRides[[#This Row],[supply_demand_ratio]]&lt;1,"Between 0.8-1.0",IF(tblRides[[#This Row],[supply_demand_ratio]]&lt;=1.2,"Between 1.0-1.2","Above 1.2")))</f>
        <v>Between 0.8-1.0</v>
      </c>
    </row>
    <row r="7339" spans="1:25" x14ac:dyDescent="0.3">
      <c r="A7339" t="s">
        <v>7394</v>
      </c>
      <c r="B7339" s="1">
        <v>46088.679861111108</v>
      </c>
      <c r="C7339" s="2">
        <v>46088</v>
      </c>
      <c r="D7339">
        <v>16</v>
      </c>
      <c r="E7339" t="s">
        <v>33</v>
      </c>
      <c r="F7339" t="s">
        <v>26</v>
      </c>
      <c r="G7339">
        <v>8.3000000000000007</v>
      </c>
      <c r="H7339">
        <v>176.35</v>
      </c>
      <c r="I7339">
        <v>175.09</v>
      </c>
      <c r="J7339">
        <v>1.2</v>
      </c>
      <c r="K7339">
        <v>9</v>
      </c>
      <c r="L7339">
        <v>14.5</v>
      </c>
      <c r="M7339">
        <v>97</v>
      </c>
      <c r="N7339" t="s">
        <v>72</v>
      </c>
      <c r="O7339">
        <v>0.86099999999999999</v>
      </c>
      <c r="P7339" t="s">
        <v>28</v>
      </c>
      <c r="Q7339" t="s">
        <v>29</v>
      </c>
      <c r="R7339">
        <v>4.84</v>
      </c>
      <c r="S7339">
        <v>1</v>
      </c>
      <c r="T7339">
        <v>-1.26</v>
      </c>
      <c r="U7339">
        <v>5.5</v>
      </c>
      <c r="V7339" t="s">
        <v>262</v>
      </c>
      <c r="W7339" t="s">
        <v>45</v>
      </c>
      <c r="X7339">
        <v>1</v>
      </c>
      <c r="Y7339" t="str">
        <f>IF(tblRides[[#This Row],[supply_demand_ratio]]&lt;0.8,"Below 0.8",IF(tblRides[[#This Row],[supply_demand_ratio]]&lt;1,"Between 0.8-1.0",IF(tblRides[[#This Row],[supply_demand_ratio]]&lt;=1.2,"Between 1.0-1.2","Above 1.2")))</f>
        <v>Between 0.8-1.0</v>
      </c>
    </row>
    <row r="7340" spans="1:25" x14ac:dyDescent="0.3">
      <c r="A7340" t="s">
        <v>7395</v>
      </c>
      <c r="B7340" s="1">
        <v>46088.683333333334</v>
      </c>
      <c r="C7340" s="2">
        <v>46088</v>
      </c>
      <c r="D7340">
        <v>16</v>
      </c>
      <c r="E7340" t="s">
        <v>36</v>
      </c>
      <c r="F7340" t="s">
        <v>34</v>
      </c>
      <c r="G7340">
        <v>12</v>
      </c>
      <c r="H7340">
        <v>272.26</v>
      </c>
      <c r="I7340">
        <v>274.76</v>
      </c>
      <c r="J7340">
        <v>1.1000000000000001</v>
      </c>
      <c r="K7340">
        <v>3.9</v>
      </c>
      <c r="L7340">
        <v>1</v>
      </c>
      <c r="M7340">
        <v>113</v>
      </c>
      <c r="N7340" t="s">
        <v>27</v>
      </c>
      <c r="O7340">
        <v>1.151</v>
      </c>
      <c r="P7340" t="s">
        <v>28</v>
      </c>
      <c r="Q7340" t="s">
        <v>29</v>
      </c>
      <c r="R7340">
        <v>4.6900000000000004</v>
      </c>
      <c r="S7340">
        <v>0</v>
      </c>
      <c r="T7340">
        <v>2.5</v>
      </c>
      <c r="U7340">
        <v>-2.9</v>
      </c>
      <c r="V7340" t="s">
        <v>262</v>
      </c>
      <c r="W7340" t="s">
        <v>31</v>
      </c>
      <c r="X7340">
        <v>1</v>
      </c>
      <c r="Y7340" t="str">
        <f>IF(tblRides[[#This Row],[supply_demand_ratio]]&lt;0.8,"Below 0.8",IF(tblRides[[#This Row],[supply_demand_ratio]]&lt;1,"Between 0.8-1.0",IF(tblRides[[#This Row],[supply_demand_ratio]]&lt;=1.2,"Between 1.0-1.2","Above 1.2")))</f>
        <v>Between 1.0-1.2</v>
      </c>
    </row>
    <row r="7341" spans="1:25" x14ac:dyDescent="0.3">
      <c r="A7341" t="s">
        <v>7396</v>
      </c>
      <c r="B7341" s="1">
        <v>46088.683333333334</v>
      </c>
      <c r="C7341" s="2">
        <v>46088</v>
      </c>
      <c r="D7341">
        <v>16</v>
      </c>
      <c r="E7341" t="s">
        <v>33</v>
      </c>
      <c r="F7341" t="s">
        <v>26</v>
      </c>
      <c r="G7341">
        <v>0.7</v>
      </c>
      <c r="H7341">
        <v>57.07</v>
      </c>
      <c r="I7341">
        <v>54.16</v>
      </c>
      <c r="J7341">
        <v>1.1000000000000001</v>
      </c>
      <c r="K7341">
        <v>10</v>
      </c>
      <c r="L7341">
        <v>3.7</v>
      </c>
      <c r="M7341">
        <v>75</v>
      </c>
      <c r="N7341" t="s">
        <v>27</v>
      </c>
      <c r="O7341">
        <v>0.76</v>
      </c>
      <c r="P7341" t="s">
        <v>28</v>
      </c>
      <c r="Q7341" t="s">
        <v>29</v>
      </c>
      <c r="R7341">
        <v>4.68</v>
      </c>
      <c r="S7341">
        <v>11</v>
      </c>
      <c r="T7341">
        <v>-2.91</v>
      </c>
      <c r="U7341">
        <v>-6.3</v>
      </c>
      <c r="V7341" t="s">
        <v>262</v>
      </c>
      <c r="W7341" t="s">
        <v>45</v>
      </c>
      <c r="X7341">
        <v>1</v>
      </c>
      <c r="Y7341" t="str">
        <f>IF(tblRides[[#This Row],[supply_demand_ratio]]&lt;0.8,"Below 0.8",IF(tblRides[[#This Row],[supply_demand_ratio]]&lt;1,"Between 0.8-1.0",IF(tblRides[[#This Row],[supply_demand_ratio]]&lt;=1.2,"Between 1.0-1.2","Above 1.2")))</f>
        <v>Below 0.8</v>
      </c>
    </row>
    <row r="7342" spans="1:25" x14ac:dyDescent="0.3">
      <c r="A7342" t="s">
        <v>7397</v>
      </c>
      <c r="B7342" s="1">
        <v>46088.688888888886</v>
      </c>
      <c r="C7342" s="2">
        <v>46088</v>
      </c>
      <c r="D7342">
        <v>16</v>
      </c>
      <c r="E7342" t="s">
        <v>43</v>
      </c>
      <c r="F7342" t="s">
        <v>34</v>
      </c>
      <c r="G7342">
        <v>8.6</v>
      </c>
      <c r="H7342">
        <v>175.1</v>
      </c>
      <c r="I7342">
        <v>168.75</v>
      </c>
      <c r="J7342">
        <v>1.1000000000000001</v>
      </c>
      <c r="K7342">
        <v>5.8</v>
      </c>
      <c r="L7342">
        <v>6.9</v>
      </c>
      <c r="M7342">
        <v>56</v>
      </c>
      <c r="N7342" t="s">
        <v>41</v>
      </c>
      <c r="O7342">
        <v>1.155</v>
      </c>
      <c r="P7342" t="s">
        <v>28</v>
      </c>
      <c r="Q7342" t="s">
        <v>29</v>
      </c>
      <c r="R7342">
        <v>4.55</v>
      </c>
      <c r="S7342">
        <v>0</v>
      </c>
      <c r="T7342">
        <v>-6.35</v>
      </c>
      <c r="U7342">
        <v>1.1000000000000001</v>
      </c>
      <c r="V7342" t="s">
        <v>262</v>
      </c>
      <c r="W7342" t="s">
        <v>45</v>
      </c>
      <c r="X7342">
        <v>1</v>
      </c>
      <c r="Y7342" t="str">
        <f>IF(tblRides[[#This Row],[supply_demand_ratio]]&lt;0.8,"Below 0.8",IF(tblRides[[#This Row],[supply_demand_ratio]]&lt;1,"Between 0.8-1.0",IF(tblRides[[#This Row],[supply_demand_ratio]]&lt;=1.2,"Between 1.0-1.2","Above 1.2")))</f>
        <v>Between 1.0-1.2</v>
      </c>
    </row>
    <row r="7343" spans="1:25" x14ac:dyDescent="0.3">
      <c r="A7343" t="s">
        <v>7398</v>
      </c>
      <c r="B7343" s="1">
        <v>46088.691666666666</v>
      </c>
      <c r="C7343" s="2">
        <v>46088</v>
      </c>
      <c r="D7343">
        <v>16</v>
      </c>
      <c r="E7343" t="s">
        <v>62</v>
      </c>
      <c r="F7343" t="s">
        <v>26</v>
      </c>
      <c r="G7343">
        <v>25.2</v>
      </c>
      <c r="H7343">
        <v>456.09</v>
      </c>
      <c r="I7343">
        <v>458.44</v>
      </c>
      <c r="J7343">
        <v>1.1000000000000001</v>
      </c>
      <c r="K7343">
        <v>3.5</v>
      </c>
      <c r="L7343">
        <v>6.5</v>
      </c>
      <c r="M7343">
        <v>58</v>
      </c>
      <c r="N7343" t="s">
        <v>41</v>
      </c>
      <c r="O7343">
        <v>1.786</v>
      </c>
      <c r="P7343" t="s">
        <v>28</v>
      </c>
      <c r="Q7343" t="s">
        <v>29</v>
      </c>
      <c r="R7343">
        <v>4.6500000000000004</v>
      </c>
      <c r="S7343">
        <v>5</v>
      </c>
      <c r="T7343">
        <v>2.35</v>
      </c>
      <c r="U7343">
        <v>3</v>
      </c>
      <c r="V7343" t="s">
        <v>262</v>
      </c>
      <c r="W7343" t="s">
        <v>31</v>
      </c>
      <c r="X7343">
        <v>1</v>
      </c>
      <c r="Y7343" t="str">
        <f>IF(tblRides[[#This Row],[supply_demand_ratio]]&lt;0.8,"Below 0.8",IF(tblRides[[#This Row],[supply_demand_ratio]]&lt;1,"Between 0.8-1.0",IF(tblRides[[#This Row],[supply_demand_ratio]]&lt;=1.2,"Between 1.0-1.2","Above 1.2")))</f>
        <v>Above 1.2</v>
      </c>
    </row>
    <row r="7344" spans="1:25" x14ac:dyDescent="0.3">
      <c r="A7344" t="s">
        <v>7399</v>
      </c>
      <c r="B7344" s="1">
        <v>46088.706250000003</v>
      </c>
      <c r="C7344" s="2">
        <v>46088</v>
      </c>
      <c r="D7344">
        <v>16</v>
      </c>
      <c r="E7344" t="s">
        <v>25</v>
      </c>
      <c r="F7344" t="s">
        <v>34</v>
      </c>
      <c r="G7344">
        <v>8.5</v>
      </c>
      <c r="H7344">
        <v>174.46</v>
      </c>
      <c r="I7344">
        <v>181.45</v>
      </c>
      <c r="J7344">
        <v>1.1000000000000001</v>
      </c>
      <c r="K7344">
        <v>3.1</v>
      </c>
      <c r="L7344">
        <v>6.8</v>
      </c>
      <c r="M7344">
        <v>117</v>
      </c>
      <c r="N7344" t="s">
        <v>27</v>
      </c>
      <c r="O7344">
        <v>0.93100000000000005</v>
      </c>
      <c r="P7344" t="s">
        <v>28</v>
      </c>
      <c r="Q7344" t="s">
        <v>29</v>
      </c>
      <c r="R7344">
        <v>4.59</v>
      </c>
      <c r="S7344">
        <v>0</v>
      </c>
      <c r="T7344">
        <v>6.99</v>
      </c>
      <c r="U7344">
        <v>3.7</v>
      </c>
      <c r="V7344" t="s">
        <v>262</v>
      </c>
      <c r="W7344" t="s">
        <v>31</v>
      </c>
      <c r="X7344">
        <v>1</v>
      </c>
      <c r="Y7344" t="str">
        <f>IF(tblRides[[#This Row],[supply_demand_ratio]]&lt;0.8,"Below 0.8",IF(tblRides[[#This Row],[supply_demand_ratio]]&lt;1,"Between 0.8-1.0",IF(tblRides[[#This Row],[supply_demand_ratio]]&lt;=1.2,"Between 1.0-1.2","Above 1.2")))</f>
        <v>Between 0.8-1.0</v>
      </c>
    </row>
    <row r="7345" spans="1:25" x14ac:dyDescent="0.3">
      <c r="A7345" t="s">
        <v>7400</v>
      </c>
      <c r="B7345" s="1">
        <v>46088.71875</v>
      </c>
      <c r="C7345" s="2">
        <v>46088</v>
      </c>
      <c r="D7345">
        <v>17</v>
      </c>
      <c r="E7345" t="s">
        <v>62</v>
      </c>
      <c r="F7345" t="s">
        <v>26</v>
      </c>
      <c r="G7345">
        <v>8.6999999999999993</v>
      </c>
      <c r="H7345">
        <v>166.82</v>
      </c>
      <c r="I7345">
        <v>162.66</v>
      </c>
      <c r="J7345">
        <v>1</v>
      </c>
      <c r="K7345">
        <v>2</v>
      </c>
      <c r="L7345">
        <v>3</v>
      </c>
      <c r="M7345">
        <v>47</v>
      </c>
      <c r="N7345" t="s">
        <v>41</v>
      </c>
      <c r="O7345">
        <v>1.29</v>
      </c>
      <c r="P7345" t="s">
        <v>28</v>
      </c>
      <c r="Q7345" t="s">
        <v>29</v>
      </c>
      <c r="R7345">
        <v>4.58</v>
      </c>
      <c r="S7345">
        <v>8</v>
      </c>
      <c r="T7345">
        <v>-4.16</v>
      </c>
      <c r="U7345">
        <v>1</v>
      </c>
      <c r="V7345" t="s">
        <v>262</v>
      </c>
      <c r="W7345" t="s">
        <v>31</v>
      </c>
      <c r="X7345">
        <v>1</v>
      </c>
      <c r="Y7345" t="str">
        <f>IF(tblRides[[#This Row],[supply_demand_ratio]]&lt;0.8,"Below 0.8",IF(tblRides[[#This Row],[supply_demand_ratio]]&lt;1,"Between 0.8-1.0",IF(tblRides[[#This Row],[supply_demand_ratio]]&lt;=1.2,"Between 1.0-1.2","Above 1.2")))</f>
        <v>Above 1.2</v>
      </c>
    </row>
    <row r="7346" spans="1:25" x14ac:dyDescent="0.3">
      <c r="A7346" t="s">
        <v>7401</v>
      </c>
      <c r="B7346" s="1">
        <v>46088.723611111112</v>
      </c>
      <c r="C7346" s="2">
        <v>46088</v>
      </c>
      <c r="D7346">
        <v>17</v>
      </c>
      <c r="E7346" t="s">
        <v>36</v>
      </c>
      <c r="F7346" t="s">
        <v>34</v>
      </c>
      <c r="G7346">
        <v>7.7</v>
      </c>
      <c r="H7346">
        <v>188.28</v>
      </c>
      <c r="I7346">
        <v>183.35</v>
      </c>
      <c r="J7346">
        <v>1.3</v>
      </c>
      <c r="K7346">
        <v>5.0999999999999996</v>
      </c>
      <c r="L7346">
        <v>12.6</v>
      </c>
      <c r="M7346">
        <v>83</v>
      </c>
      <c r="N7346" t="s">
        <v>27</v>
      </c>
      <c r="O7346">
        <v>0.67400000000000004</v>
      </c>
      <c r="P7346" t="s">
        <v>28</v>
      </c>
      <c r="Q7346" t="s">
        <v>29</v>
      </c>
      <c r="R7346">
        <v>4.84</v>
      </c>
      <c r="S7346">
        <v>0</v>
      </c>
      <c r="T7346">
        <v>-4.93</v>
      </c>
      <c r="U7346">
        <v>7.5</v>
      </c>
      <c r="V7346" t="s">
        <v>262</v>
      </c>
      <c r="W7346" t="s">
        <v>45</v>
      </c>
      <c r="X7346">
        <v>1</v>
      </c>
      <c r="Y7346" t="str">
        <f>IF(tblRides[[#This Row],[supply_demand_ratio]]&lt;0.8,"Below 0.8",IF(tblRides[[#This Row],[supply_demand_ratio]]&lt;1,"Between 0.8-1.0",IF(tblRides[[#This Row],[supply_demand_ratio]]&lt;=1.2,"Between 1.0-1.2","Above 1.2")))</f>
        <v>Below 0.8</v>
      </c>
    </row>
    <row r="7347" spans="1:25" x14ac:dyDescent="0.3">
      <c r="A7347" t="s">
        <v>7402</v>
      </c>
      <c r="B7347" s="1">
        <v>46088.726388888892</v>
      </c>
      <c r="C7347" s="2">
        <v>46088</v>
      </c>
      <c r="D7347">
        <v>17</v>
      </c>
      <c r="E7347" t="s">
        <v>43</v>
      </c>
      <c r="F7347" t="s">
        <v>26</v>
      </c>
      <c r="G7347">
        <v>5.4</v>
      </c>
      <c r="H7347">
        <v>138.6</v>
      </c>
      <c r="J7347">
        <v>1.2</v>
      </c>
      <c r="K7347">
        <v>10.4</v>
      </c>
      <c r="L7347">
        <v>10.8</v>
      </c>
      <c r="M7347">
        <v>34</v>
      </c>
      <c r="N7347" t="s">
        <v>27</v>
      </c>
      <c r="O7347">
        <v>0.59099999999999997</v>
      </c>
      <c r="P7347" t="s">
        <v>58</v>
      </c>
      <c r="Q7347" t="s">
        <v>74</v>
      </c>
      <c r="R7347">
        <v>4.6399999999999997</v>
      </c>
      <c r="S7347">
        <v>2</v>
      </c>
      <c r="U7347">
        <v>0.4</v>
      </c>
      <c r="V7347" t="s">
        <v>262</v>
      </c>
      <c r="W7347" t="s">
        <v>77</v>
      </c>
      <c r="X7347">
        <v>0</v>
      </c>
      <c r="Y7347" t="str">
        <f>IF(tblRides[[#This Row],[supply_demand_ratio]]&lt;0.8,"Below 0.8",IF(tblRides[[#This Row],[supply_demand_ratio]]&lt;1,"Between 0.8-1.0",IF(tblRides[[#This Row],[supply_demand_ratio]]&lt;=1.2,"Between 1.0-1.2","Above 1.2")))</f>
        <v>Below 0.8</v>
      </c>
    </row>
    <row r="7348" spans="1:25" x14ac:dyDescent="0.3">
      <c r="A7348" t="s">
        <v>7403</v>
      </c>
      <c r="B7348" s="1">
        <v>46088.729861111111</v>
      </c>
      <c r="C7348" s="2">
        <v>46088</v>
      </c>
      <c r="D7348">
        <v>17</v>
      </c>
      <c r="E7348" t="s">
        <v>25</v>
      </c>
      <c r="F7348" t="s">
        <v>26</v>
      </c>
      <c r="G7348">
        <v>4.8</v>
      </c>
      <c r="H7348">
        <v>130.27000000000001</v>
      </c>
      <c r="I7348">
        <v>121.38</v>
      </c>
      <c r="J7348">
        <v>1.2</v>
      </c>
      <c r="K7348">
        <v>6.6</v>
      </c>
      <c r="L7348">
        <v>7.4</v>
      </c>
      <c r="M7348">
        <v>84</v>
      </c>
      <c r="N7348" t="s">
        <v>27</v>
      </c>
      <c r="O7348">
        <v>0.61699999999999999</v>
      </c>
      <c r="P7348" t="s">
        <v>28</v>
      </c>
      <c r="Q7348" t="s">
        <v>29</v>
      </c>
      <c r="R7348">
        <v>4.84</v>
      </c>
      <c r="S7348">
        <v>1</v>
      </c>
      <c r="T7348">
        <v>-8.89</v>
      </c>
      <c r="U7348">
        <v>0.8</v>
      </c>
      <c r="V7348" t="s">
        <v>262</v>
      </c>
      <c r="W7348" t="s">
        <v>45</v>
      </c>
      <c r="X7348">
        <v>1</v>
      </c>
      <c r="Y7348" t="str">
        <f>IF(tblRides[[#This Row],[supply_demand_ratio]]&lt;0.8,"Below 0.8",IF(tblRides[[#This Row],[supply_demand_ratio]]&lt;1,"Between 0.8-1.0",IF(tblRides[[#This Row],[supply_demand_ratio]]&lt;=1.2,"Between 1.0-1.2","Above 1.2")))</f>
        <v>Below 0.8</v>
      </c>
    </row>
    <row r="7349" spans="1:25" x14ac:dyDescent="0.3">
      <c r="A7349" t="s">
        <v>7404</v>
      </c>
      <c r="B7349" s="1">
        <v>46088.73541666667</v>
      </c>
      <c r="C7349" s="2">
        <v>46088</v>
      </c>
      <c r="D7349">
        <v>17</v>
      </c>
      <c r="E7349" t="s">
        <v>25</v>
      </c>
      <c r="F7349" t="s">
        <v>26</v>
      </c>
      <c r="G7349">
        <v>5.8</v>
      </c>
      <c r="H7349">
        <v>165.75</v>
      </c>
      <c r="I7349">
        <v>151.52000000000001</v>
      </c>
      <c r="J7349">
        <v>1.3</v>
      </c>
      <c r="K7349">
        <v>4.4000000000000004</v>
      </c>
      <c r="L7349">
        <v>6.5</v>
      </c>
      <c r="M7349">
        <v>98</v>
      </c>
      <c r="N7349" t="s">
        <v>72</v>
      </c>
      <c r="O7349">
        <v>0.629</v>
      </c>
      <c r="P7349" t="s">
        <v>28</v>
      </c>
      <c r="Q7349" t="s">
        <v>29</v>
      </c>
      <c r="R7349">
        <v>4.74</v>
      </c>
      <c r="S7349">
        <v>25</v>
      </c>
      <c r="T7349">
        <v>-14.23</v>
      </c>
      <c r="U7349">
        <v>2.1</v>
      </c>
      <c r="V7349" t="s">
        <v>262</v>
      </c>
      <c r="W7349" t="s">
        <v>31</v>
      </c>
      <c r="X7349">
        <v>1</v>
      </c>
      <c r="Y7349" t="str">
        <f>IF(tblRides[[#This Row],[supply_demand_ratio]]&lt;0.8,"Below 0.8",IF(tblRides[[#This Row],[supply_demand_ratio]]&lt;1,"Between 0.8-1.0",IF(tblRides[[#This Row],[supply_demand_ratio]]&lt;=1.2,"Between 1.0-1.2","Above 1.2")))</f>
        <v>Below 0.8</v>
      </c>
    </row>
    <row r="7350" spans="1:25" x14ac:dyDescent="0.3">
      <c r="A7350" t="s">
        <v>7405</v>
      </c>
      <c r="B7350" s="1">
        <v>46088.744444444441</v>
      </c>
      <c r="C7350" s="2">
        <v>46088</v>
      </c>
      <c r="D7350">
        <v>17</v>
      </c>
      <c r="E7350" t="s">
        <v>62</v>
      </c>
      <c r="F7350" t="s">
        <v>26</v>
      </c>
      <c r="G7350">
        <v>8.1999999999999993</v>
      </c>
      <c r="H7350">
        <v>141.28</v>
      </c>
      <c r="I7350">
        <v>145.21</v>
      </c>
      <c r="J7350">
        <v>1</v>
      </c>
      <c r="K7350">
        <v>3.7</v>
      </c>
      <c r="L7350">
        <v>1.5</v>
      </c>
      <c r="M7350">
        <v>47</v>
      </c>
      <c r="N7350" t="s">
        <v>27</v>
      </c>
      <c r="O7350">
        <v>0.93</v>
      </c>
      <c r="P7350" t="s">
        <v>28</v>
      </c>
      <c r="Q7350" t="s">
        <v>29</v>
      </c>
      <c r="R7350">
        <v>5</v>
      </c>
      <c r="S7350">
        <v>31</v>
      </c>
      <c r="T7350">
        <v>3.93</v>
      </c>
      <c r="U7350">
        <v>-2.2000000000000002</v>
      </c>
      <c r="V7350" t="s">
        <v>262</v>
      </c>
      <c r="W7350" t="s">
        <v>31</v>
      </c>
      <c r="X7350">
        <v>1</v>
      </c>
      <c r="Y7350" t="str">
        <f>IF(tblRides[[#This Row],[supply_demand_ratio]]&lt;0.8,"Below 0.8",IF(tblRides[[#This Row],[supply_demand_ratio]]&lt;1,"Between 0.8-1.0",IF(tblRides[[#This Row],[supply_demand_ratio]]&lt;=1.2,"Between 1.0-1.2","Above 1.2")))</f>
        <v>Between 0.8-1.0</v>
      </c>
    </row>
    <row r="7351" spans="1:25" x14ac:dyDescent="0.3">
      <c r="A7351" t="s">
        <v>7406</v>
      </c>
      <c r="B7351" s="1">
        <v>46088.745138888888</v>
      </c>
      <c r="C7351" s="2">
        <v>46088</v>
      </c>
      <c r="D7351">
        <v>17</v>
      </c>
      <c r="E7351" t="s">
        <v>25</v>
      </c>
      <c r="F7351" t="s">
        <v>26</v>
      </c>
      <c r="G7351">
        <v>2.7</v>
      </c>
      <c r="H7351">
        <v>107.86</v>
      </c>
      <c r="I7351">
        <v>106.47</v>
      </c>
      <c r="J7351">
        <v>1.3</v>
      </c>
      <c r="K7351">
        <v>8</v>
      </c>
      <c r="L7351">
        <v>9.1</v>
      </c>
      <c r="M7351">
        <v>107</v>
      </c>
      <c r="N7351" t="s">
        <v>72</v>
      </c>
      <c r="O7351">
        <v>0.64400000000000002</v>
      </c>
      <c r="P7351" t="s">
        <v>28</v>
      </c>
      <c r="Q7351" t="s">
        <v>29</v>
      </c>
      <c r="R7351">
        <v>4.68</v>
      </c>
      <c r="S7351">
        <v>22</v>
      </c>
      <c r="T7351">
        <v>-1.39</v>
      </c>
      <c r="U7351">
        <v>1.1000000000000001</v>
      </c>
      <c r="V7351" t="s">
        <v>262</v>
      </c>
      <c r="W7351" t="s">
        <v>45</v>
      </c>
      <c r="X7351">
        <v>1</v>
      </c>
      <c r="Y7351" t="str">
        <f>IF(tblRides[[#This Row],[supply_demand_ratio]]&lt;0.8,"Below 0.8",IF(tblRides[[#This Row],[supply_demand_ratio]]&lt;1,"Between 0.8-1.0",IF(tblRides[[#This Row],[supply_demand_ratio]]&lt;=1.2,"Between 1.0-1.2","Above 1.2")))</f>
        <v>Below 0.8</v>
      </c>
    </row>
    <row r="7352" spans="1:25" x14ac:dyDescent="0.3">
      <c r="A7352" t="s">
        <v>7407</v>
      </c>
      <c r="B7352" s="1">
        <v>46088.747916666667</v>
      </c>
      <c r="C7352" s="2">
        <v>46088</v>
      </c>
      <c r="D7352">
        <v>17</v>
      </c>
      <c r="E7352" t="s">
        <v>36</v>
      </c>
      <c r="F7352" t="s">
        <v>34</v>
      </c>
      <c r="G7352">
        <v>5.7</v>
      </c>
      <c r="H7352">
        <v>116.51</v>
      </c>
      <c r="I7352">
        <v>117.48</v>
      </c>
      <c r="J7352">
        <v>1</v>
      </c>
      <c r="K7352">
        <v>4.5999999999999996</v>
      </c>
      <c r="L7352">
        <v>3.6</v>
      </c>
      <c r="M7352">
        <v>99</v>
      </c>
      <c r="N7352" t="s">
        <v>27</v>
      </c>
      <c r="O7352">
        <v>0.97</v>
      </c>
      <c r="P7352" t="s">
        <v>28</v>
      </c>
      <c r="Q7352" t="s">
        <v>29</v>
      </c>
      <c r="R7352">
        <v>4.84</v>
      </c>
      <c r="S7352">
        <v>0</v>
      </c>
      <c r="T7352">
        <v>0.97</v>
      </c>
      <c r="U7352">
        <v>-1</v>
      </c>
      <c r="V7352" t="s">
        <v>262</v>
      </c>
      <c r="W7352" t="s">
        <v>31</v>
      </c>
      <c r="X7352">
        <v>1</v>
      </c>
      <c r="Y7352" t="str">
        <f>IF(tblRides[[#This Row],[supply_demand_ratio]]&lt;0.8,"Below 0.8",IF(tblRides[[#This Row],[supply_demand_ratio]]&lt;1,"Between 0.8-1.0",IF(tblRides[[#This Row],[supply_demand_ratio]]&lt;=1.2,"Between 1.0-1.2","Above 1.2")))</f>
        <v>Between 0.8-1.0</v>
      </c>
    </row>
    <row r="7353" spans="1:25" x14ac:dyDescent="0.3">
      <c r="A7353" t="s">
        <v>7408</v>
      </c>
      <c r="B7353" s="1">
        <v>46088.748611111114</v>
      </c>
      <c r="C7353" s="2">
        <v>46088</v>
      </c>
      <c r="D7353">
        <v>17</v>
      </c>
      <c r="E7353" t="s">
        <v>33</v>
      </c>
      <c r="F7353" t="s">
        <v>26</v>
      </c>
      <c r="G7353">
        <v>11.8</v>
      </c>
      <c r="H7353">
        <v>197.46</v>
      </c>
      <c r="I7353">
        <v>193.92</v>
      </c>
      <c r="J7353">
        <v>1</v>
      </c>
      <c r="K7353">
        <v>6</v>
      </c>
      <c r="L7353">
        <v>8.6999999999999993</v>
      </c>
      <c r="M7353">
        <v>98</v>
      </c>
      <c r="N7353" t="s">
        <v>27</v>
      </c>
      <c r="O7353">
        <v>1.081</v>
      </c>
      <c r="P7353" t="s">
        <v>28</v>
      </c>
      <c r="Q7353" t="s">
        <v>29</v>
      </c>
      <c r="R7353">
        <v>4.59</v>
      </c>
      <c r="S7353">
        <v>2</v>
      </c>
      <c r="T7353">
        <v>-3.54</v>
      </c>
      <c r="U7353">
        <v>2.7</v>
      </c>
      <c r="V7353" t="s">
        <v>262</v>
      </c>
      <c r="W7353" t="s">
        <v>45</v>
      </c>
      <c r="X7353">
        <v>1</v>
      </c>
      <c r="Y7353" t="str">
        <f>IF(tblRides[[#This Row],[supply_demand_ratio]]&lt;0.8,"Below 0.8",IF(tblRides[[#This Row],[supply_demand_ratio]]&lt;1,"Between 0.8-1.0",IF(tblRides[[#This Row],[supply_demand_ratio]]&lt;=1.2,"Between 1.0-1.2","Above 1.2")))</f>
        <v>Between 1.0-1.2</v>
      </c>
    </row>
    <row r="7354" spans="1:25" x14ac:dyDescent="0.3">
      <c r="A7354" t="s">
        <v>7409</v>
      </c>
      <c r="B7354" s="1">
        <v>46088.769444444442</v>
      </c>
      <c r="C7354" s="2">
        <v>46088</v>
      </c>
      <c r="D7354">
        <v>18</v>
      </c>
      <c r="E7354" t="s">
        <v>43</v>
      </c>
      <c r="F7354" t="s">
        <v>26</v>
      </c>
      <c r="G7354">
        <v>5.8</v>
      </c>
      <c r="H7354">
        <v>144.77000000000001</v>
      </c>
      <c r="I7354">
        <v>147.87</v>
      </c>
      <c r="J7354">
        <v>1.2</v>
      </c>
      <c r="K7354">
        <v>5.8</v>
      </c>
      <c r="L7354">
        <v>6</v>
      </c>
      <c r="M7354">
        <v>47</v>
      </c>
      <c r="N7354" t="s">
        <v>27</v>
      </c>
      <c r="O7354">
        <v>0.79400000000000004</v>
      </c>
      <c r="P7354" t="s">
        <v>28</v>
      </c>
      <c r="Q7354" t="s">
        <v>29</v>
      </c>
      <c r="R7354">
        <v>4.6500000000000004</v>
      </c>
      <c r="S7354">
        <v>3</v>
      </c>
      <c r="T7354">
        <v>3.1</v>
      </c>
      <c r="U7354">
        <v>0.2</v>
      </c>
      <c r="V7354" t="s">
        <v>262</v>
      </c>
      <c r="W7354" t="s">
        <v>45</v>
      </c>
      <c r="X7354">
        <v>1</v>
      </c>
      <c r="Y7354" t="str">
        <f>IF(tblRides[[#This Row],[supply_demand_ratio]]&lt;0.8,"Below 0.8",IF(tblRides[[#This Row],[supply_demand_ratio]]&lt;1,"Between 0.8-1.0",IF(tblRides[[#This Row],[supply_demand_ratio]]&lt;=1.2,"Between 1.0-1.2","Above 1.2")))</f>
        <v>Below 0.8</v>
      </c>
    </row>
    <row r="7355" spans="1:25" x14ac:dyDescent="0.3">
      <c r="A7355" t="s">
        <v>7410</v>
      </c>
      <c r="B7355" s="1">
        <v>46088.779166666667</v>
      </c>
      <c r="C7355" s="2">
        <v>46088</v>
      </c>
      <c r="D7355">
        <v>18</v>
      </c>
      <c r="E7355" t="s">
        <v>33</v>
      </c>
      <c r="F7355" t="s">
        <v>26</v>
      </c>
      <c r="G7355">
        <v>4.5999999999999996</v>
      </c>
      <c r="H7355">
        <v>125.66</v>
      </c>
      <c r="J7355">
        <v>1.1000000000000001</v>
      </c>
      <c r="K7355">
        <v>5.9</v>
      </c>
      <c r="L7355">
        <v>6.4</v>
      </c>
      <c r="M7355">
        <v>57</v>
      </c>
      <c r="N7355" t="s">
        <v>27</v>
      </c>
      <c r="O7355">
        <v>0.66700000000000004</v>
      </c>
      <c r="P7355" t="s">
        <v>58</v>
      </c>
      <c r="Q7355" t="s">
        <v>108</v>
      </c>
      <c r="R7355">
        <v>4.71</v>
      </c>
      <c r="S7355">
        <v>3</v>
      </c>
      <c r="U7355">
        <v>0.5</v>
      </c>
      <c r="V7355" t="s">
        <v>262</v>
      </c>
      <c r="W7355" t="s">
        <v>45</v>
      </c>
      <c r="X7355">
        <v>0</v>
      </c>
      <c r="Y7355" t="str">
        <f>IF(tblRides[[#This Row],[supply_demand_ratio]]&lt;0.8,"Below 0.8",IF(tblRides[[#This Row],[supply_demand_ratio]]&lt;1,"Between 0.8-1.0",IF(tblRides[[#This Row],[supply_demand_ratio]]&lt;=1.2,"Between 1.0-1.2","Above 1.2")))</f>
        <v>Below 0.8</v>
      </c>
    </row>
    <row r="7356" spans="1:25" x14ac:dyDescent="0.3">
      <c r="A7356" t="s">
        <v>7411</v>
      </c>
      <c r="B7356" s="1">
        <v>46088.792361111111</v>
      </c>
      <c r="C7356" s="2">
        <v>46088</v>
      </c>
      <c r="D7356">
        <v>19</v>
      </c>
      <c r="E7356" t="s">
        <v>25</v>
      </c>
      <c r="F7356" t="s">
        <v>26</v>
      </c>
      <c r="G7356">
        <v>8.1</v>
      </c>
      <c r="H7356">
        <v>189.19</v>
      </c>
      <c r="J7356">
        <v>1.2</v>
      </c>
      <c r="K7356">
        <v>7.6</v>
      </c>
      <c r="L7356">
        <v>7.6</v>
      </c>
      <c r="M7356">
        <v>86</v>
      </c>
      <c r="N7356" t="s">
        <v>27</v>
      </c>
      <c r="O7356">
        <v>0.625</v>
      </c>
      <c r="P7356" t="s">
        <v>58</v>
      </c>
      <c r="Q7356" t="s">
        <v>108</v>
      </c>
      <c r="R7356">
        <v>4.7699999999999996</v>
      </c>
      <c r="S7356">
        <v>7</v>
      </c>
      <c r="U7356">
        <v>0</v>
      </c>
      <c r="V7356" t="s">
        <v>262</v>
      </c>
      <c r="W7356" t="s">
        <v>45</v>
      </c>
      <c r="X7356">
        <v>0</v>
      </c>
      <c r="Y7356" t="str">
        <f>IF(tblRides[[#This Row],[supply_demand_ratio]]&lt;0.8,"Below 0.8",IF(tblRides[[#This Row],[supply_demand_ratio]]&lt;1,"Between 0.8-1.0",IF(tblRides[[#This Row],[supply_demand_ratio]]&lt;=1.2,"Between 1.0-1.2","Above 1.2")))</f>
        <v>Below 0.8</v>
      </c>
    </row>
    <row r="7357" spans="1:25" x14ac:dyDescent="0.3">
      <c r="A7357" t="s">
        <v>7412</v>
      </c>
      <c r="B7357" s="1">
        <v>46088.802083333336</v>
      </c>
      <c r="C7357" s="2">
        <v>46088</v>
      </c>
      <c r="D7357">
        <v>19</v>
      </c>
      <c r="E7357" t="s">
        <v>43</v>
      </c>
      <c r="F7357" t="s">
        <v>26</v>
      </c>
      <c r="G7357">
        <v>1.5</v>
      </c>
      <c r="H7357">
        <v>62.41</v>
      </c>
      <c r="I7357">
        <v>59.48</v>
      </c>
      <c r="J7357">
        <v>1</v>
      </c>
      <c r="K7357">
        <v>3.1</v>
      </c>
      <c r="L7357">
        <v>5.0999999999999996</v>
      </c>
      <c r="M7357">
        <v>63</v>
      </c>
      <c r="N7357" t="s">
        <v>41</v>
      </c>
      <c r="O7357">
        <v>1.1559999999999999</v>
      </c>
      <c r="P7357" t="s">
        <v>28</v>
      </c>
      <c r="Q7357" t="s">
        <v>29</v>
      </c>
      <c r="R7357">
        <v>4.7</v>
      </c>
      <c r="S7357">
        <v>30</v>
      </c>
      <c r="T7357">
        <v>-2.93</v>
      </c>
      <c r="U7357">
        <v>2</v>
      </c>
      <c r="V7357" t="s">
        <v>262</v>
      </c>
      <c r="W7357" t="s">
        <v>31</v>
      </c>
      <c r="X7357">
        <v>1</v>
      </c>
      <c r="Y7357" t="str">
        <f>IF(tblRides[[#This Row],[supply_demand_ratio]]&lt;0.8,"Below 0.8",IF(tblRides[[#This Row],[supply_demand_ratio]]&lt;1,"Between 0.8-1.0",IF(tblRides[[#This Row],[supply_demand_ratio]]&lt;=1.2,"Between 1.0-1.2","Above 1.2")))</f>
        <v>Between 1.0-1.2</v>
      </c>
    </row>
    <row r="7358" spans="1:25" x14ac:dyDescent="0.3">
      <c r="A7358" t="s">
        <v>7413</v>
      </c>
      <c r="B7358" s="1">
        <v>46088.802083333336</v>
      </c>
      <c r="C7358" s="2">
        <v>46088</v>
      </c>
      <c r="D7358">
        <v>19</v>
      </c>
      <c r="E7358" t="s">
        <v>62</v>
      </c>
      <c r="F7358" t="s">
        <v>26</v>
      </c>
      <c r="G7358">
        <v>5.4</v>
      </c>
      <c r="H7358">
        <v>129.93</v>
      </c>
      <c r="I7358">
        <v>136.19</v>
      </c>
      <c r="J7358">
        <v>1</v>
      </c>
      <c r="K7358">
        <v>5.8</v>
      </c>
      <c r="L7358">
        <v>10.7</v>
      </c>
      <c r="M7358">
        <v>46</v>
      </c>
      <c r="N7358" t="s">
        <v>41</v>
      </c>
      <c r="O7358">
        <v>1.0860000000000001</v>
      </c>
      <c r="P7358" t="s">
        <v>28</v>
      </c>
      <c r="Q7358" t="s">
        <v>29</v>
      </c>
      <c r="R7358">
        <v>4.57</v>
      </c>
      <c r="S7358">
        <v>29</v>
      </c>
      <c r="T7358">
        <v>6.26</v>
      </c>
      <c r="U7358">
        <v>4.9000000000000004</v>
      </c>
      <c r="V7358" t="s">
        <v>262</v>
      </c>
      <c r="W7358" t="s">
        <v>45</v>
      </c>
      <c r="X7358">
        <v>1</v>
      </c>
      <c r="Y7358" t="str">
        <f>IF(tblRides[[#This Row],[supply_demand_ratio]]&lt;0.8,"Below 0.8",IF(tblRides[[#This Row],[supply_demand_ratio]]&lt;1,"Between 0.8-1.0",IF(tblRides[[#This Row],[supply_demand_ratio]]&lt;=1.2,"Between 1.0-1.2","Above 1.2")))</f>
        <v>Between 1.0-1.2</v>
      </c>
    </row>
    <row r="7359" spans="1:25" x14ac:dyDescent="0.3">
      <c r="A7359" t="s">
        <v>7414</v>
      </c>
      <c r="B7359" s="1">
        <v>46088.813888888886</v>
      </c>
      <c r="C7359" s="2">
        <v>46088</v>
      </c>
      <c r="D7359">
        <v>19</v>
      </c>
      <c r="E7359" t="s">
        <v>25</v>
      </c>
      <c r="F7359" t="s">
        <v>26</v>
      </c>
      <c r="G7359">
        <v>2.5</v>
      </c>
      <c r="H7359">
        <v>110.56</v>
      </c>
      <c r="I7359">
        <v>105.39</v>
      </c>
      <c r="J7359">
        <v>1.3</v>
      </c>
      <c r="K7359">
        <v>5.7</v>
      </c>
      <c r="L7359">
        <v>4.3</v>
      </c>
      <c r="M7359">
        <v>108</v>
      </c>
      <c r="N7359" t="s">
        <v>72</v>
      </c>
      <c r="O7359">
        <v>0.69299999999999995</v>
      </c>
      <c r="P7359" t="s">
        <v>28</v>
      </c>
      <c r="Q7359" t="s">
        <v>29</v>
      </c>
      <c r="R7359">
        <v>4.8899999999999997</v>
      </c>
      <c r="S7359">
        <v>5</v>
      </c>
      <c r="T7359">
        <v>-5.17</v>
      </c>
      <c r="U7359">
        <v>-1.4</v>
      </c>
      <c r="V7359" t="s">
        <v>262</v>
      </c>
      <c r="W7359" t="s">
        <v>45</v>
      </c>
      <c r="X7359">
        <v>1</v>
      </c>
      <c r="Y7359" t="str">
        <f>IF(tblRides[[#This Row],[supply_demand_ratio]]&lt;0.8,"Below 0.8",IF(tblRides[[#This Row],[supply_demand_ratio]]&lt;1,"Between 0.8-1.0",IF(tblRides[[#This Row],[supply_demand_ratio]]&lt;=1.2,"Between 1.0-1.2","Above 1.2")))</f>
        <v>Below 0.8</v>
      </c>
    </row>
    <row r="7360" spans="1:25" x14ac:dyDescent="0.3">
      <c r="A7360" t="s">
        <v>7415</v>
      </c>
      <c r="B7360" s="1">
        <v>46088.822916666664</v>
      </c>
      <c r="C7360" s="2">
        <v>46088</v>
      </c>
      <c r="D7360">
        <v>19</v>
      </c>
      <c r="E7360" t="s">
        <v>62</v>
      </c>
      <c r="F7360" t="s">
        <v>26</v>
      </c>
      <c r="G7360">
        <v>7</v>
      </c>
      <c r="H7360">
        <v>131.22999999999999</v>
      </c>
      <c r="I7360">
        <v>127.85</v>
      </c>
      <c r="J7360">
        <v>1</v>
      </c>
      <c r="K7360">
        <v>5</v>
      </c>
      <c r="L7360">
        <v>5.9</v>
      </c>
      <c r="M7360">
        <v>43</v>
      </c>
      <c r="N7360" t="s">
        <v>41</v>
      </c>
      <c r="O7360">
        <v>1.026</v>
      </c>
      <c r="P7360" t="s">
        <v>28</v>
      </c>
      <c r="Q7360" t="s">
        <v>29</v>
      </c>
      <c r="R7360">
        <v>4.82</v>
      </c>
      <c r="S7360">
        <v>1</v>
      </c>
      <c r="T7360">
        <v>-3.38</v>
      </c>
      <c r="U7360">
        <v>0.9</v>
      </c>
      <c r="V7360" t="s">
        <v>262</v>
      </c>
      <c r="W7360" t="s">
        <v>31</v>
      </c>
      <c r="X7360">
        <v>1</v>
      </c>
      <c r="Y7360" t="str">
        <f>IF(tblRides[[#This Row],[supply_demand_ratio]]&lt;0.8,"Below 0.8",IF(tblRides[[#This Row],[supply_demand_ratio]]&lt;1,"Between 0.8-1.0",IF(tblRides[[#This Row],[supply_demand_ratio]]&lt;=1.2,"Between 1.0-1.2","Above 1.2")))</f>
        <v>Between 1.0-1.2</v>
      </c>
    </row>
    <row r="7361" spans="1:25" x14ac:dyDescent="0.3">
      <c r="A7361" t="s">
        <v>7416</v>
      </c>
      <c r="B7361" s="1">
        <v>46088.845833333333</v>
      </c>
      <c r="C7361" s="2">
        <v>46088</v>
      </c>
      <c r="D7361">
        <v>20</v>
      </c>
      <c r="E7361" t="s">
        <v>62</v>
      </c>
      <c r="F7361" t="s">
        <v>26</v>
      </c>
      <c r="G7361">
        <v>4.0999999999999996</v>
      </c>
      <c r="H7361">
        <v>116.96</v>
      </c>
      <c r="J7361">
        <v>1.1000000000000001</v>
      </c>
      <c r="K7361">
        <v>7.4</v>
      </c>
      <c r="M7361">
        <v>46</v>
      </c>
      <c r="N7361" t="s">
        <v>27</v>
      </c>
      <c r="O7361">
        <v>0.745</v>
      </c>
      <c r="P7361" t="s">
        <v>82</v>
      </c>
      <c r="Q7361" t="s">
        <v>83</v>
      </c>
      <c r="R7361">
        <v>4.92</v>
      </c>
      <c r="S7361">
        <v>2</v>
      </c>
      <c r="V7361" t="s">
        <v>262</v>
      </c>
      <c r="W7361" t="s">
        <v>45</v>
      </c>
      <c r="X7361">
        <v>0</v>
      </c>
      <c r="Y7361" t="str">
        <f>IF(tblRides[[#This Row],[supply_demand_ratio]]&lt;0.8,"Below 0.8",IF(tblRides[[#This Row],[supply_demand_ratio]]&lt;1,"Between 0.8-1.0",IF(tblRides[[#This Row],[supply_demand_ratio]]&lt;=1.2,"Between 1.0-1.2","Above 1.2")))</f>
        <v>Below 0.8</v>
      </c>
    </row>
    <row r="7362" spans="1:25" x14ac:dyDescent="0.3">
      <c r="A7362" t="s">
        <v>7417</v>
      </c>
      <c r="B7362" s="1">
        <v>46088.908333333333</v>
      </c>
      <c r="C7362" s="2">
        <v>46088</v>
      </c>
      <c r="D7362">
        <v>21</v>
      </c>
      <c r="E7362" t="s">
        <v>25</v>
      </c>
      <c r="F7362" t="s">
        <v>26</v>
      </c>
      <c r="G7362">
        <v>8.3000000000000007</v>
      </c>
      <c r="H7362">
        <v>236.07</v>
      </c>
      <c r="I7362">
        <v>227.23</v>
      </c>
      <c r="J7362">
        <v>1.3</v>
      </c>
      <c r="K7362">
        <v>6.4</v>
      </c>
      <c r="L7362">
        <v>8.6</v>
      </c>
      <c r="M7362">
        <v>91</v>
      </c>
      <c r="N7362" t="s">
        <v>72</v>
      </c>
      <c r="O7362">
        <v>0.626</v>
      </c>
      <c r="P7362" t="s">
        <v>28</v>
      </c>
      <c r="Q7362" t="s">
        <v>29</v>
      </c>
      <c r="R7362">
        <v>4.72</v>
      </c>
      <c r="S7362">
        <v>24</v>
      </c>
      <c r="T7362">
        <v>-8.84</v>
      </c>
      <c r="U7362">
        <v>2.2000000000000002</v>
      </c>
      <c r="V7362" t="s">
        <v>262</v>
      </c>
      <c r="W7362" t="s">
        <v>45</v>
      </c>
      <c r="X7362">
        <v>1</v>
      </c>
      <c r="Y7362" t="str">
        <f>IF(tblRides[[#This Row],[supply_demand_ratio]]&lt;0.8,"Below 0.8",IF(tblRides[[#This Row],[supply_demand_ratio]]&lt;1,"Between 0.8-1.0",IF(tblRides[[#This Row],[supply_demand_ratio]]&lt;=1.2,"Between 1.0-1.2","Above 1.2")))</f>
        <v>Below 0.8</v>
      </c>
    </row>
    <row r="7363" spans="1:25" x14ac:dyDescent="0.3">
      <c r="A7363" t="s">
        <v>7418</v>
      </c>
      <c r="B7363" s="1">
        <v>46088.908333333333</v>
      </c>
      <c r="C7363" s="2">
        <v>46088</v>
      </c>
      <c r="D7363">
        <v>21</v>
      </c>
      <c r="E7363" t="s">
        <v>33</v>
      </c>
      <c r="F7363" t="s">
        <v>26</v>
      </c>
      <c r="G7363">
        <v>5.4</v>
      </c>
      <c r="H7363">
        <v>129.91</v>
      </c>
      <c r="I7363">
        <v>133.13999999999999</v>
      </c>
      <c r="J7363">
        <v>1.2</v>
      </c>
      <c r="K7363">
        <v>6.2</v>
      </c>
      <c r="L7363">
        <v>11.6</v>
      </c>
      <c r="M7363">
        <v>82</v>
      </c>
      <c r="N7363" t="s">
        <v>27</v>
      </c>
      <c r="O7363">
        <v>0.77800000000000002</v>
      </c>
      <c r="P7363" t="s">
        <v>28</v>
      </c>
      <c r="Q7363" t="s">
        <v>29</v>
      </c>
      <c r="R7363">
        <v>4.99</v>
      </c>
      <c r="S7363">
        <v>9</v>
      </c>
      <c r="T7363">
        <v>3.23</v>
      </c>
      <c r="U7363">
        <v>5.4</v>
      </c>
      <c r="V7363" t="s">
        <v>262</v>
      </c>
      <c r="W7363" t="s">
        <v>45</v>
      </c>
      <c r="X7363">
        <v>1</v>
      </c>
      <c r="Y7363" t="str">
        <f>IF(tblRides[[#This Row],[supply_demand_ratio]]&lt;0.8,"Below 0.8",IF(tblRides[[#This Row],[supply_demand_ratio]]&lt;1,"Between 0.8-1.0",IF(tblRides[[#This Row],[supply_demand_ratio]]&lt;=1.2,"Between 1.0-1.2","Above 1.2")))</f>
        <v>Below 0.8</v>
      </c>
    </row>
    <row r="7364" spans="1:25" x14ac:dyDescent="0.3">
      <c r="A7364" t="s">
        <v>7419</v>
      </c>
      <c r="B7364" s="1">
        <v>46088.916666666664</v>
      </c>
      <c r="C7364" s="2">
        <v>46088</v>
      </c>
      <c r="D7364">
        <v>22</v>
      </c>
      <c r="E7364" t="s">
        <v>25</v>
      </c>
      <c r="F7364" t="s">
        <v>34</v>
      </c>
      <c r="G7364">
        <v>9.1</v>
      </c>
      <c r="H7364">
        <v>219.94</v>
      </c>
      <c r="I7364">
        <v>219.29</v>
      </c>
      <c r="J7364">
        <v>1.1000000000000001</v>
      </c>
      <c r="K7364">
        <v>7.7</v>
      </c>
      <c r="L7364">
        <v>2.8</v>
      </c>
      <c r="M7364">
        <v>118</v>
      </c>
      <c r="N7364" t="s">
        <v>72</v>
      </c>
      <c r="O7364">
        <v>0.76500000000000001</v>
      </c>
      <c r="P7364" t="s">
        <v>28</v>
      </c>
      <c r="Q7364" t="s">
        <v>29</v>
      </c>
      <c r="R7364">
        <v>4.6900000000000004</v>
      </c>
      <c r="S7364">
        <v>0</v>
      </c>
      <c r="T7364">
        <v>-0.65</v>
      </c>
      <c r="U7364">
        <v>-4.9000000000000004</v>
      </c>
      <c r="V7364" t="s">
        <v>262</v>
      </c>
      <c r="W7364" t="s">
        <v>45</v>
      </c>
      <c r="X7364">
        <v>1</v>
      </c>
      <c r="Y7364" t="str">
        <f>IF(tblRides[[#This Row],[supply_demand_ratio]]&lt;0.8,"Below 0.8",IF(tblRides[[#This Row],[supply_demand_ratio]]&lt;1,"Between 0.8-1.0",IF(tblRides[[#This Row],[supply_demand_ratio]]&lt;=1.2,"Between 1.0-1.2","Above 1.2")))</f>
        <v>Below 0.8</v>
      </c>
    </row>
    <row r="7365" spans="1:25" x14ac:dyDescent="0.3">
      <c r="A7365" t="s">
        <v>7420</v>
      </c>
      <c r="B7365" s="1">
        <v>46088.919444444444</v>
      </c>
      <c r="C7365" s="2">
        <v>46088</v>
      </c>
      <c r="D7365">
        <v>22</v>
      </c>
      <c r="E7365" t="s">
        <v>33</v>
      </c>
      <c r="F7365" t="s">
        <v>26</v>
      </c>
      <c r="G7365">
        <v>6.5</v>
      </c>
      <c r="H7365">
        <v>152.37</v>
      </c>
      <c r="I7365">
        <v>155.13999999999999</v>
      </c>
      <c r="J7365">
        <v>1</v>
      </c>
      <c r="K7365">
        <v>2.9</v>
      </c>
      <c r="L7365">
        <v>1.9</v>
      </c>
      <c r="M7365">
        <v>98</v>
      </c>
      <c r="N7365" t="s">
        <v>41</v>
      </c>
      <c r="O7365">
        <v>1.343</v>
      </c>
      <c r="P7365" t="s">
        <v>28</v>
      </c>
      <c r="Q7365" t="s">
        <v>29</v>
      </c>
      <c r="R7365">
        <v>4.43</v>
      </c>
      <c r="S7365">
        <v>5</v>
      </c>
      <c r="T7365">
        <v>2.77</v>
      </c>
      <c r="U7365">
        <v>-1</v>
      </c>
      <c r="V7365" t="s">
        <v>262</v>
      </c>
      <c r="W7365" t="s">
        <v>31</v>
      </c>
      <c r="X7365">
        <v>1</v>
      </c>
      <c r="Y7365" t="str">
        <f>IF(tblRides[[#This Row],[supply_demand_ratio]]&lt;0.8,"Below 0.8",IF(tblRides[[#This Row],[supply_demand_ratio]]&lt;1,"Between 0.8-1.0",IF(tblRides[[#This Row],[supply_demand_ratio]]&lt;=1.2,"Between 1.0-1.2","Above 1.2")))</f>
        <v>Above 1.2</v>
      </c>
    </row>
    <row r="7366" spans="1:25" x14ac:dyDescent="0.3">
      <c r="A7366" t="s">
        <v>7421</v>
      </c>
      <c r="B7366" s="1">
        <v>46088.928472222222</v>
      </c>
      <c r="C7366" s="2">
        <v>46088</v>
      </c>
      <c r="D7366">
        <v>22</v>
      </c>
      <c r="E7366" t="s">
        <v>62</v>
      </c>
      <c r="F7366" t="s">
        <v>26</v>
      </c>
      <c r="G7366">
        <v>2.2999999999999998</v>
      </c>
      <c r="H7366">
        <v>73.28</v>
      </c>
      <c r="I7366">
        <v>69.98</v>
      </c>
      <c r="J7366">
        <v>1</v>
      </c>
      <c r="K7366">
        <v>7.9</v>
      </c>
      <c r="L7366">
        <v>8.5</v>
      </c>
      <c r="M7366">
        <v>60</v>
      </c>
      <c r="N7366" t="s">
        <v>27</v>
      </c>
      <c r="O7366">
        <v>1.129</v>
      </c>
      <c r="P7366" t="s">
        <v>28</v>
      </c>
      <c r="Q7366" t="s">
        <v>29</v>
      </c>
      <c r="R7366">
        <v>4.75</v>
      </c>
      <c r="S7366">
        <v>3</v>
      </c>
      <c r="T7366">
        <v>-3.3</v>
      </c>
      <c r="U7366">
        <v>0.6</v>
      </c>
      <c r="V7366" t="s">
        <v>262</v>
      </c>
      <c r="W7366" t="s">
        <v>45</v>
      </c>
      <c r="X7366">
        <v>1</v>
      </c>
      <c r="Y7366" t="str">
        <f>IF(tblRides[[#This Row],[supply_demand_ratio]]&lt;0.8,"Below 0.8",IF(tblRides[[#This Row],[supply_demand_ratio]]&lt;1,"Between 0.8-1.0",IF(tblRides[[#This Row],[supply_demand_ratio]]&lt;=1.2,"Between 1.0-1.2","Above 1.2")))</f>
        <v>Between 1.0-1.2</v>
      </c>
    </row>
    <row r="7367" spans="1:25" x14ac:dyDescent="0.3">
      <c r="A7367" t="s">
        <v>7422</v>
      </c>
      <c r="B7367" s="1">
        <v>46088.929166666669</v>
      </c>
      <c r="C7367" s="2">
        <v>46088</v>
      </c>
      <c r="D7367">
        <v>22</v>
      </c>
      <c r="E7367" t="s">
        <v>62</v>
      </c>
      <c r="F7367" t="s">
        <v>26</v>
      </c>
      <c r="G7367">
        <v>2.5</v>
      </c>
      <c r="H7367">
        <v>74.790000000000006</v>
      </c>
      <c r="I7367">
        <v>77.59</v>
      </c>
      <c r="J7367">
        <v>1</v>
      </c>
      <c r="K7367">
        <v>2</v>
      </c>
      <c r="L7367">
        <v>4.4000000000000004</v>
      </c>
      <c r="M7367">
        <v>67</v>
      </c>
      <c r="N7367" t="s">
        <v>41</v>
      </c>
      <c r="O7367">
        <v>1.4350000000000001</v>
      </c>
      <c r="P7367" t="s">
        <v>28</v>
      </c>
      <c r="Q7367" t="s">
        <v>29</v>
      </c>
      <c r="R7367">
        <v>4.28</v>
      </c>
      <c r="S7367">
        <v>2</v>
      </c>
      <c r="T7367">
        <v>2.8</v>
      </c>
      <c r="U7367">
        <v>2.4</v>
      </c>
      <c r="V7367" t="s">
        <v>262</v>
      </c>
      <c r="W7367" t="s">
        <v>31</v>
      </c>
      <c r="X7367">
        <v>1</v>
      </c>
      <c r="Y7367" t="str">
        <f>IF(tblRides[[#This Row],[supply_demand_ratio]]&lt;0.8,"Below 0.8",IF(tblRides[[#This Row],[supply_demand_ratio]]&lt;1,"Between 0.8-1.0",IF(tblRides[[#This Row],[supply_demand_ratio]]&lt;=1.2,"Between 1.0-1.2","Above 1.2")))</f>
        <v>Above 1.2</v>
      </c>
    </row>
    <row r="7368" spans="1:25" x14ac:dyDescent="0.3">
      <c r="A7368" t="s">
        <v>7423</v>
      </c>
      <c r="B7368" s="1">
        <v>46088.974305555559</v>
      </c>
      <c r="C7368" s="2">
        <v>46088</v>
      </c>
      <c r="D7368">
        <v>23</v>
      </c>
      <c r="E7368" t="s">
        <v>62</v>
      </c>
      <c r="F7368" t="s">
        <v>26</v>
      </c>
      <c r="G7368">
        <v>1.9</v>
      </c>
      <c r="H7368">
        <v>69.16</v>
      </c>
      <c r="I7368">
        <v>69.39</v>
      </c>
      <c r="J7368">
        <v>1</v>
      </c>
      <c r="K7368">
        <v>6.8</v>
      </c>
      <c r="L7368">
        <v>7</v>
      </c>
      <c r="M7368">
        <v>58</v>
      </c>
      <c r="N7368" t="s">
        <v>41</v>
      </c>
      <c r="O7368">
        <v>1.4419999999999999</v>
      </c>
      <c r="P7368" t="s">
        <v>28</v>
      </c>
      <c r="Q7368" t="s">
        <v>29</v>
      </c>
      <c r="R7368">
        <v>4.7699999999999996</v>
      </c>
      <c r="S7368">
        <v>59</v>
      </c>
      <c r="T7368">
        <v>0.23</v>
      </c>
      <c r="U7368">
        <v>0.2</v>
      </c>
      <c r="V7368" t="s">
        <v>262</v>
      </c>
      <c r="W7368" t="s">
        <v>45</v>
      </c>
      <c r="X7368">
        <v>1</v>
      </c>
      <c r="Y7368" t="str">
        <f>IF(tblRides[[#This Row],[supply_demand_ratio]]&lt;0.8,"Below 0.8",IF(tblRides[[#This Row],[supply_demand_ratio]]&lt;1,"Between 0.8-1.0",IF(tblRides[[#This Row],[supply_demand_ratio]]&lt;=1.2,"Between 1.0-1.2","Above 1.2")))</f>
        <v>Above 1.2</v>
      </c>
    </row>
    <row r="7369" spans="1:25" x14ac:dyDescent="0.3">
      <c r="A7369" t="s">
        <v>7424</v>
      </c>
      <c r="B7369" s="1">
        <v>46088.974999999999</v>
      </c>
      <c r="C7369" s="2">
        <v>46088</v>
      </c>
      <c r="D7369">
        <v>23</v>
      </c>
      <c r="E7369" t="s">
        <v>25</v>
      </c>
      <c r="F7369" t="s">
        <v>34</v>
      </c>
      <c r="G7369">
        <v>7.5</v>
      </c>
      <c r="H7369">
        <v>171.7</v>
      </c>
      <c r="I7369">
        <v>176.2</v>
      </c>
      <c r="J7369">
        <v>1.2</v>
      </c>
      <c r="K7369">
        <v>6.7</v>
      </c>
      <c r="L7369">
        <v>6.8</v>
      </c>
      <c r="M7369">
        <v>126</v>
      </c>
      <c r="N7369" t="s">
        <v>72</v>
      </c>
      <c r="O7369">
        <v>0.82299999999999995</v>
      </c>
      <c r="P7369" t="s">
        <v>28</v>
      </c>
      <c r="Q7369" t="s">
        <v>29</v>
      </c>
      <c r="R7369">
        <v>4.7699999999999996</v>
      </c>
      <c r="S7369">
        <v>0</v>
      </c>
      <c r="T7369">
        <v>4.5</v>
      </c>
      <c r="U7369">
        <v>0.1</v>
      </c>
      <c r="V7369" t="s">
        <v>262</v>
      </c>
      <c r="W7369" t="s">
        <v>45</v>
      </c>
      <c r="X7369">
        <v>1</v>
      </c>
      <c r="Y7369" t="str">
        <f>IF(tblRides[[#This Row],[supply_demand_ratio]]&lt;0.8,"Below 0.8",IF(tblRides[[#This Row],[supply_demand_ratio]]&lt;1,"Between 0.8-1.0",IF(tblRides[[#This Row],[supply_demand_ratio]]&lt;=1.2,"Between 1.0-1.2","Above 1.2")))</f>
        <v>Between 0.8-1.0</v>
      </c>
    </row>
    <row r="7370" spans="1:25" x14ac:dyDescent="0.3">
      <c r="A7370" t="s">
        <v>7425</v>
      </c>
      <c r="B7370" s="1">
        <v>46088.975694444445</v>
      </c>
      <c r="C7370" s="2">
        <v>46088</v>
      </c>
      <c r="D7370">
        <v>23</v>
      </c>
      <c r="E7370" t="s">
        <v>33</v>
      </c>
      <c r="F7370" t="s">
        <v>26</v>
      </c>
      <c r="G7370">
        <v>4.5</v>
      </c>
      <c r="H7370">
        <v>113.68</v>
      </c>
      <c r="I7370">
        <v>116.22</v>
      </c>
      <c r="J7370">
        <v>1</v>
      </c>
      <c r="K7370">
        <v>5.2</v>
      </c>
      <c r="L7370">
        <v>5.7</v>
      </c>
      <c r="M7370">
        <v>94</v>
      </c>
      <c r="N7370" t="s">
        <v>27</v>
      </c>
      <c r="O7370">
        <v>1.083</v>
      </c>
      <c r="P7370" t="s">
        <v>28</v>
      </c>
      <c r="Q7370" t="s">
        <v>29</v>
      </c>
      <c r="R7370">
        <v>4.3099999999999996</v>
      </c>
      <c r="S7370">
        <v>3</v>
      </c>
      <c r="T7370">
        <v>2.54</v>
      </c>
      <c r="U7370">
        <v>0.5</v>
      </c>
      <c r="V7370" t="s">
        <v>262</v>
      </c>
      <c r="W7370" t="s">
        <v>45</v>
      </c>
      <c r="X7370">
        <v>1</v>
      </c>
      <c r="Y7370" t="str">
        <f>IF(tblRides[[#This Row],[supply_demand_ratio]]&lt;0.8,"Below 0.8",IF(tblRides[[#This Row],[supply_demand_ratio]]&lt;1,"Between 0.8-1.0",IF(tblRides[[#This Row],[supply_demand_ratio]]&lt;=1.2,"Between 1.0-1.2","Above 1.2")))</f>
        <v>Between 1.0-1.2</v>
      </c>
    </row>
    <row r="7371" spans="1:25" x14ac:dyDescent="0.3">
      <c r="A7371" t="s">
        <v>7426</v>
      </c>
      <c r="B7371" s="1">
        <v>46088.980555555558</v>
      </c>
      <c r="C7371" s="2">
        <v>46088</v>
      </c>
      <c r="D7371">
        <v>23</v>
      </c>
      <c r="E7371" t="s">
        <v>25</v>
      </c>
      <c r="F7371" t="s">
        <v>26</v>
      </c>
      <c r="G7371">
        <v>4.7</v>
      </c>
      <c r="H7371">
        <v>158.6</v>
      </c>
      <c r="I7371">
        <v>155.11000000000001</v>
      </c>
      <c r="J7371">
        <v>1.3</v>
      </c>
      <c r="K7371">
        <v>8.1999999999999993</v>
      </c>
      <c r="L7371">
        <v>8.3000000000000007</v>
      </c>
      <c r="M7371">
        <v>115</v>
      </c>
      <c r="N7371" t="s">
        <v>72</v>
      </c>
      <c r="O7371">
        <v>0.76600000000000001</v>
      </c>
      <c r="P7371" t="s">
        <v>28</v>
      </c>
      <c r="Q7371" t="s">
        <v>29</v>
      </c>
      <c r="R7371">
        <v>4.33</v>
      </c>
      <c r="S7371">
        <v>1</v>
      </c>
      <c r="T7371">
        <v>-3.49</v>
      </c>
      <c r="U7371">
        <v>0.1</v>
      </c>
      <c r="V7371" t="s">
        <v>262</v>
      </c>
      <c r="W7371" t="s">
        <v>45</v>
      </c>
      <c r="X7371">
        <v>1</v>
      </c>
      <c r="Y7371" t="str">
        <f>IF(tblRides[[#This Row],[supply_demand_ratio]]&lt;0.8,"Below 0.8",IF(tblRides[[#This Row],[supply_demand_ratio]]&lt;1,"Between 0.8-1.0",IF(tblRides[[#This Row],[supply_demand_ratio]]&lt;=1.2,"Between 1.0-1.2","Above 1.2")))</f>
        <v>Below 0.8</v>
      </c>
    </row>
    <row r="7372" spans="1:25" x14ac:dyDescent="0.3">
      <c r="A7372" t="s">
        <v>7427</v>
      </c>
      <c r="B7372" s="1">
        <v>46088.981249999997</v>
      </c>
      <c r="C7372" s="2">
        <v>46088</v>
      </c>
      <c r="D7372">
        <v>23</v>
      </c>
      <c r="E7372" t="s">
        <v>62</v>
      </c>
      <c r="F7372" t="s">
        <v>34</v>
      </c>
      <c r="G7372">
        <v>10.9</v>
      </c>
      <c r="H7372">
        <v>219.44</v>
      </c>
      <c r="I7372">
        <v>229.16</v>
      </c>
      <c r="J7372">
        <v>1.1000000000000001</v>
      </c>
      <c r="K7372">
        <v>4.2</v>
      </c>
      <c r="L7372">
        <v>8.9</v>
      </c>
      <c r="M7372">
        <v>61</v>
      </c>
      <c r="N7372" t="s">
        <v>41</v>
      </c>
      <c r="O7372">
        <v>2.2000000000000002</v>
      </c>
      <c r="P7372" t="s">
        <v>28</v>
      </c>
      <c r="Q7372" t="s">
        <v>29</v>
      </c>
      <c r="R7372">
        <v>4.5199999999999996</v>
      </c>
      <c r="S7372">
        <v>0</v>
      </c>
      <c r="T7372">
        <v>9.7200000000000006</v>
      </c>
      <c r="U7372">
        <v>4.7</v>
      </c>
      <c r="V7372" t="s">
        <v>262</v>
      </c>
      <c r="W7372" t="s">
        <v>31</v>
      </c>
      <c r="X7372">
        <v>1</v>
      </c>
      <c r="Y7372" t="str">
        <f>IF(tblRides[[#This Row],[supply_demand_ratio]]&lt;0.8,"Below 0.8",IF(tblRides[[#This Row],[supply_demand_ratio]]&lt;1,"Between 0.8-1.0",IF(tblRides[[#This Row],[supply_demand_ratio]]&lt;=1.2,"Between 1.0-1.2","Above 1.2")))</f>
        <v>Above 1.2</v>
      </c>
    </row>
    <row r="7373" spans="1:25" x14ac:dyDescent="0.3">
      <c r="A7373" t="s">
        <v>7428</v>
      </c>
      <c r="B7373" s="1">
        <v>46089.000694444447</v>
      </c>
      <c r="C7373" s="2">
        <v>46089</v>
      </c>
      <c r="D7373">
        <v>0</v>
      </c>
      <c r="E7373" t="s">
        <v>25</v>
      </c>
      <c r="F7373" t="s">
        <v>34</v>
      </c>
      <c r="G7373">
        <v>12.1</v>
      </c>
      <c r="H7373">
        <v>232.42</v>
      </c>
      <c r="J7373">
        <v>1.1000000000000001</v>
      </c>
      <c r="K7373">
        <v>4.5999999999999996</v>
      </c>
      <c r="L7373">
        <v>6.6</v>
      </c>
      <c r="M7373">
        <v>123</v>
      </c>
      <c r="N7373" t="s">
        <v>27</v>
      </c>
      <c r="O7373">
        <v>1.0169999999999999</v>
      </c>
      <c r="P7373" t="s">
        <v>37</v>
      </c>
      <c r="Q7373" t="s">
        <v>38</v>
      </c>
      <c r="R7373">
        <v>4.71</v>
      </c>
      <c r="S7373">
        <v>0</v>
      </c>
      <c r="U7373">
        <v>2</v>
      </c>
      <c r="V7373" t="s">
        <v>374</v>
      </c>
      <c r="W7373" t="s">
        <v>31</v>
      </c>
      <c r="X7373">
        <v>0</v>
      </c>
      <c r="Y7373" t="str">
        <f>IF(tblRides[[#This Row],[supply_demand_ratio]]&lt;0.8,"Below 0.8",IF(tblRides[[#This Row],[supply_demand_ratio]]&lt;1,"Between 0.8-1.0",IF(tblRides[[#This Row],[supply_demand_ratio]]&lt;=1.2,"Between 1.0-1.2","Above 1.2")))</f>
        <v>Between 1.0-1.2</v>
      </c>
    </row>
    <row r="7374" spans="1:25" x14ac:dyDescent="0.3">
      <c r="A7374" t="s">
        <v>7429</v>
      </c>
      <c r="B7374" s="1">
        <v>46089.004861111112</v>
      </c>
      <c r="C7374" s="2">
        <v>46089</v>
      </c>
      <c r="D7374">
        <v>0</v>
      </c>
      <c r="E7374" t="s">
        <v>25</v>
      </c>
      <c r="F7374" t="s">
        <v>26</v>
      </c>
      <c r="G7374">
        <v>6.5</v>
      </c>
      <c r="H7374">
        <v>137.71</v>
      </c>
      <c r="J7374">
        <v>1</v>
      </c>
      <c r="K7374">
        <v>4.3</v>
      </c>
      <c r="M7374">
        <v>144</v>
      </c>
      <c r="N7374" t="s">
        <v>27</v>
      </c>
      <c r="O7374">
        <v>1.3</v>
      </c>
      <c r="P7374" t="s">
        <v>82</v>
      </c>
      <c r="Q7374" t="s">
        <v>83</v>
      </c>
      <c r="R7374">
        <v>4.46</v>
      </c>
      <c r="S7374">
        <v>14</v>
      </c>
      <c r="V7374" t="s">
        <v>374</v>
      </c>
      <c r="W7374" t="s">
        <v>31</v>
      </c>
      <c r="X7374">
        <v>0</v>
      </c>
      <c r="Y7374" t="str">
        <f>IF(tblRides[[#This Row],[supply_demand_ratio]]&lt;0.8,"Below 0.8",IF(tblRides[[#This Row],[supply_demand_ratio]]&lt;1,"Between 0.8-1.0",IF(tblRides[[#This Row],[supply_demand_ratio]]&lt;=1.2,"Between 1.0-1.2","Above 1.2")))</f>
        <v>Above 1.2</v>
      </c>
    </row>
    <row r="7375" spans="1:25" x14ac:dyDescent="0.3">
      <c r="A7375" t="s">
        <v>7430</v>
      </c>
      <c r="B7375" s="1">
        <v>46089.006944444445</v>
      </c>
      <c r="C7375" s="2">
        <v>46089</v>
      </c>
      <c r="D7375">
        <v>0</v>
      </c>
      <c r="E7375" t="s">
        <v>25</v>
      </c>
      <c r="F7375" t="s">
        <v>26</v>
      </c>
      <c r="G7375">
        <v>2.2999999999999998</v>
      </c>
      <c r="H7375">
        <v>90.12</v>
      </c>
      <c r="J7375">
        <v>1.1000000000000001</v>
      </c>
      <c r="K7375">
        <v>5.9</v>
      </c>
      <c r="L7375">
        <v>7.7</v>
      </c>
      <c r="M7375">
        <v>117</v>
      </c>
      <c r="N7375" t="s">
        <v>27</v>
      </c>
      <c r="O7375">
        <v>1.054</v>
      </c>
      <c r="P7375" t="s">
        <v>58</v>
      </c>
      <c r="Q7375" t="s">
        <v>108</v>
      </c>
      <c r="R7375">
        <v>4.97</v>
      </c>
      <c r="S7375">
        <v>17</v>
      </c>
      <c r="U7375">
        <v>1.8</v>
      </c>
      <c r="V7375" t="s">
        <v>374</v>
      </c>
      <c r="W7375" t="s">
        <v>45</v>
      </c>
      <c r="X7375">
        <v>0</v>
      </c>
      <c r="Y7375" t="str">
        <f>IF(tblRides[[#This Row],[supply_demand_ratio]]&lt;0.8,"Below 0.8",IF(tblRides[[#This Row],[supply_demand_ratio]]&lt;1,"Between 0.8-1.0",IF(tblRides[[#This Row],[supply_demand_ratio]]&lt;=1.2,"Between 1.0-1.2","Above 1.2")))</f>
        <v>Between 1.0-1.2</v>
      </c>
    </row>
    <row r="7376" spans="1:25" x14ac:dyDescent="0.3">
      <c r="A7376" t="s">
        <v>7431</v>
      </c>
      <c r="B7376" s="1">
        <v>46089.011805555558</v>
      </c>
      <c r="C7376" s="2">
        <v>46089</v>
      </c>
      <c r="D7376">
        <v>0</v>
      </c>
      <c r="E7376" t="s">
        <v>25</v>
      </c>
      <c r="F7376" t="s">
        <v>26</v>
      </c>
      <c r="G7376">
        <v>6.7</v>
      </c>
      <c r="H7376">
        <v>150.62</v>
      </c>
      <c r="I7376">
        <v>137.94999999999999</v>
      </c>
      <c r="J7376">
        <v>1</v>
      </c>
      <c r="K7376">
        <v>6.3</v>
      </c>
      <c r="L7376">
        <v>3.3</v>
      </c>
      <c r="M7376">
        <v>123</v>
      </c>
      <c r="N7376" t="s">
        <v>41</v>
      </c>
      <c r="O7376">
        <v>1.3049999999999999</v>
      </c>
      <c r="P7376" t="s">
        <v>28</v>
      </c>
      <c r="Q7376" t="s">
        <v>29</v>
      </c>
      <c r="R7376">
        <v>4.49</v>
      </c>
      <c r="S7376">
        <v>2</v>
      </c>
      <c r="T7376">
        <v>-12.67</v>
      </c>
      <c r="U7376">
        <v>-3</v>
      </c>
      <c r="V7376" t="s">
        <v>374</v>
      </c>
      <c r="W7376" t="s">
        <v>45</v>
      </c>
      <c r="X7376">
        <v>1</v>
      </c>
      <c r="Y7376" t="str">
        <f>IF(tblRides[[#This Row],[supply_demand_ratio]]&lt;0.8,"Below 0.8",IF(tblRides[[#This Row],[supply_demand_ratio]]&lt;1,"Between 0.8-1.0",IF(tblRides[[#This Row],[supply_demand_ratio]]&lt;=1.2,"Between 1.0-1.2","Above 1.2")))</f>
        <v>Above 1.2</v>
      </c>
    </row>
    <row r="7377" spans="1:25" x14ac:dyDescent="0.3">
      <c r="A7377" t="s">
        <v>7432</v>
      </c>
      <c r="B7377" s="1">
        <v>46089.013888888891</v>
      </c>
      <c r="C7377" s="2">
        <v>46089</v>
      </c>
      <c r="D7377">
        <v>0</v>
      </c>
      <c r="E7377" t="s">
        <v>25</v>
      </c>
      <c r="F7377" t="s">
        <v>26</v>
      </c>
      <c r="G7377">
        <v>13.1</v>
      </c>
      <c r="H7377">
        <v>241.57</v>
      </c>
      <c r="I7377">
        <v>245.82</v>
      </c>
      <c r="J7377">
        <v>1</v>
      </c>
      <c r="K7377">
        <v>4.0999999999999996</v>
      </c>
      <c r="L7377">
        <v>3.2</v>
      </c>
      <c r="M7377">
        <v>112</v>
      </c>
      <c r="N7377" t="s">
        <v>27</v>
      </c>
      <c r="O7377">
        <v>1.0740000000000001</v>
      </c>
      <c r="P7377" t="s">
        <v>28</v>
      </c>
      <c r="Q7377" t="s">
        <v>29</v>
      </c>
      <c r="R7377">
        <v>4.8899999999999997</v>
      </c>
      <c r="S7377">
        <v>27</v>
      </c>
      <c r="T7377">
        <v>4.25</v>
      </c>
      <c r="U7377">
        <v>-0.9</v>
      </c>
      <c r="V7377" t="s">
        <v>374</v>
      </c>
      <c r="W7377" t="s">
        <v>31</v>
      </c>
      <c r="X7377">
        <v>1</v>
      </c>
      <c r="Y7377" t="str">
        <f>IF(tblRides[[#This Row],[supply_demand_ratio]]&lt;0.8,"Below 0.8",IF(tblRides[[#This Row],[supply_demand_ratio]]&lt;1,"Between 0.8-1.0",IF(tblRides[[#This Row],[supply_demand_ratio]]&lt;=1.2,"Between 1.0-1.2","Above 1.2")))</f>
        <v>Between 1.0-1.2</v>
      </c>
    </row>
    <row r="7378" spans="1:25" x14ac:dyDescent="0.3">
      <c r="A7378" t="s">
        <v>7433</v>
      </c>
      <c r="B7378" s="1">
        <v>46089.024305555555</v>
      </c>
      <c r="C7378" s="2">
        <v>46089</v>
      </c>
      <c r="D7378">
        <v>0</v>
      </c>
      <c r="E7378" t="s">
        <v>25</v>
      </c>
      <c r="F7378" t="s">
        <v>26</v>
      </c>
      <c r="G7378">
        <v>3.4</v>
      </c>
      <c r="H7378">
        <v>86.37</v>
      </c>
      <c r="I7378">
        <v>88.74</v>
      </c>
      <c r="J7378">
        <v>1</v>
      </c>
      <c r="K7378">
        <v>3.4</v>
      </c>
      <c r="L7378">
        <v>2.6</v>
      </c>
      <c r="M7378">
        <v>130</v>
      </c>
      <c r="N7378" t="s">
        <v>27</v>
      </c>
      <c r="O7378">
        <v>1.252</v>
      </c>
      <c r="P7378" t="s">
        <v>28</v>
      </c>
      <c r="Q7378" t="s">
        <v>29</v>
      </c>
      <c r="R7378">
        <v>4.3099999999999996</v>
      </c>
      <c r="S7378">
        <v>5</v>
      </c>
      <c r="T7378">
        <v>2.37</v>
      </c>
      <c r="U7378">
        <v>-0.8</v>
      </c>
      <c r="V7378" t="s">
        <v>374</v>
      </c>
      <c r="W7378" t="s">
        <v>31</v>
      </c>
      <c r="X7378">
        <v>1</v>
      </c>
      <c r="Y7378" t="str">
        <f>IF(tblRides[[#This Row],[supply_demand_ratio]]&lt;0.8,"Below 0.8",IF(tblRides[[#This Row],[supply_demand_ratio]]&lt;1,"Between 0.8-1.0",IF(tblRides[[#This Row],[supply_demand_ratio]]&lt;=1.2,"Between 1.0-1.2","Above 1.2")))</f>
        <v>Above 1.2</v>
      </c>
    </row>
    <row r="7379" spans="1:25" x14ac:dyDescent="0.3">
      <c r="A7379" t="s">
        <v>7434</v>
      </c>
      <c r="B7379" s="1">
        <v>46089.035416666666</v>
      </c>
      <c r="C7379" s="2">
        <v>46089</v>
      </c>
      <c r="D7379">
        <v>0</v>
      </c>
      <c r="E7379" t="s">
        <v>36</v>
      </c>
      <c r="F7379" t="s">
        <v>26</v>
      </c>
      <c r="G7379">
        <v>11</v>
      </c>
      <c r="H7379">
        <v>214.54</v>
      </c>
      <c r="I7379">
        <v>210.07</v>
      </c>
      <c r="J7379">
        <v>1</v>
      </c>
      <c r="K7379">
        <v>2</v>
      </c>
      <c r="L7379">
        <v>6.2</v>
      </c>
      <c r="M7379">
        <v>102</v>
      </c>
      <c r="N7379" t="s">
        <v>41</v>
      </c>
      <c r="O7379">
        <v>1.3819999999999999</v>
      </c>
      <c r="P7379" t="s">
        <v>28</v>
      </c>
      <c r="Q7379" t="s">
        <v>29</v>
      </c>
      <c r="R7379">
        <v>4.99</v>
      </c>
      <c r="S7379">
        <v>14</v>
      </c>
      <c r="T7379">
        <v>-4.47</v>
      </c>
      <c r="U7379">
        <v>4.2</v>
      </c>
      <c r="V7379" t="s">
        <v>374</v>
      </c>
      <c r="W7379" t="s">
        <v>31</v>
      </c>
      <c r="X7379">
        <v>1</v>
      </c>
      <c r="Y7379" t="str">
        <f>IF(tblRides[[#This Row],[supply_demand_ratio]]&lt;0.8,"Below 0.8",IF(tblRides[[#This Row],[supply_demand_ratio]]&lt;1,"Between 0.8-1.0",IF(tblRides[[#This Row],[supply_demand_ratio]]&lt;=1.2,"Between 1.0-1.2","Above 1.2")))</f>
        <v>Above 1.2</v>
      </c>
    </row>
    <row r="7380" spans="1:25" x14ac:dyDescent="0.3">
      <c r="A7380" t="s">
        <v>7435</v>
      </c>
      <c r="B7380" s="1">
        <v>46089.037499999999</v>
      </c>
      <c r="C7380" s="2">
        <v>46089</v>
      </c>
      <c r="D7380">
        <v>0</v>
      </c>
      <c r="E7380" t="s">
        <v>36</v>
      </c>
      <c r="F7380" t="s">
        <v>26</v>
      </c>
      <c r="G7380">
        <v>12.3</v>
      </c>
      <c r="H7380">
        <v>209.02</v>
      </c>
      <c r="J7380">
        <v>1</v>
      </c>
      <c r="K7380">
        <v>4.5999999999999996</v>
      </c>
      <c r="L7380">
        <v>9.6</v>
      </c>
      <c r="M7380">
        <v>115</v>
      </c>
      <c r="N7380" t="s">
        <v>27</v>
      </c>
      <c r="O7380">
        <v>1.2</v>
      </c>
      <c r="P7380" t="s">
        <v>37</v>
      </c>
      <c r="Q7380" t="s">
        <v>103</v>
      </c>
      <c r="R7380">
        <v>4.88</v>
      </c>
      <c r="S7380">
        <v>6</v>
      </c>
      <c r="U7380">
        <v>5</v>
      </c>
      <c r="V7380" t="s">
        <v>374</v>
      </c>
      <c r="W7380" t="s">
        <v>31</v>
      </c>
      <c r="X7380">
        <v>0</v>
      </c>
      <c r="Y7380" t="str">
        <f>IF(tblRides[[#This Row],[supply_demand_ratio]]&lt;0.8,"Below 0.8",IF(tblRides[[#This Row],[supply_demand_ratio]]&lt;1,"Between 0.8-1.0",IF(tblRides[[#This Row],[supply_demand_ratio]]&lt;=1.2,"Between 1.0-1.2","Above 1.2")))</f>
        <v>Between 1.0-1.2</v>
      </c>
    </row>
    <row r="7381" spans="1:25" x14ac:dyDescent="0.3">
      <c r="A7381" t="s">
        <v>7436</v>
      </c>
      <c r="B7381" s="1">
        <v>46089.040972222225</v>
      </c>
      <c r="C7381" s="2">
        <v>46089</v>
      </c>
      <c r="D7381">
        <v>0</v>
      </c>
      <c r="E7381" t="s">
        <v>25</v>
      </c>
      <c r="F7381" t="s">
        <v>26</v>
      </c>
      <c r="G7381">
        <v>13.7</v>
      </c>
      <c r="H7381">
        <v>337.18</v>
      </c>
      <c r="I7381">
        <v>359.75</v>
      </c>
      <c r="J7381">
        <v>1.2</v>
      </c>
      <c r="K7381">
        <v>4.2</v>
      </c>
      <c r="L7381">
        <v>3.2</v>
      </c>
      <c r="M7381">
        <v>113</v>
      </c>
      <c r="N7381" t="s">
        <v>27</v>
      </c>
      <c r="O7381">
        <v>0.84899999999999998</v>
      </c>
      <c r="P7381" t="s">
        <v>28</v>
      </c>
      <c r="Q7381" t="s">
        <v>29</v>
      </c>
      <c r="R7381">
        <v>4.3899999999999997</v>
      </c>
      <c r="S7381">
        <v>19</v>
      </c>
      <c r="T7381">
        <v>22.57</v>
      </c>
      <c r="U7381">
        <v>-1</v>
      </c>
      <c r="V7381" t="s">
        <v>374</v>
      </c>
      <c r="W7381" t="s">
        <v>31</v>
      </c>
      <c r="X7381">
        <v>1</v>
      </c>
      <c r="Y7381" t="str">
        <f>IF(tblRides[[#This Row],[supply_demand_ratio]]&lt;0.8,"Below 0.8",IF(tblRides[[#This Row],[supply_demand_ratio]]&lt;1,"Between 0.8-1.0",IF(tblRides[[#This Row],[supply_demand_ratio]]&lt;=1.2,"Between 1.0-1.2","Above 1.2")))</f>
        <v>Between 0.8-1.0</v>
      </c>
    </row>
    <row r="7382" spans="1:25" x14ac:dyDescent="0.3">
      <c r="A7382" t="s">
        <v>7437</v>
      </c>
      <c r="B7382" s="1">
        <v>46089.054166666669</v>
      </c>
      <c r="C7382" s="2">
        <v>46089</v>
      </c>
      <c r="D7382">
        <v>1</v>
      </c>
      <c r="E7382" t="s">
        <v>36</v>
      </c>
      <c r="F7382" t="s">
        <v>26</v>
      </c>
      <c r="G7382">
        <v>7.1</v>
      </c>
      <c r="H7382">
        <v>146.1</v>
      </c>
      <c r="J7382">
        <v>1</v>
      </c>
      <c r="K7382">
        <v>2</v>
      </c>
      <c r="M7382">
        <v>107</v>
      </c>
      <c r="N7382" t="s">
        <v>41</v>
      </c>
      <c r="O7382">
        <v>1.536</v>
      </c>
      <c r="P7382" t="s">
        <v>82</v>
      </c>
      <c r="Q7382" t="s">
        <v>83</v>
      </c>
      <c r="R7382">
        <v>4.74</v>
      </c>
      <c r="S7382">
        <v>1</v>
      </c>
      <c r="V7382" t="s">
        <v>374</v>
      </c>
      <c r="W7382" t="s">
        <v>31</v>
      </c>
      <c r="X7382">
        <v>0</v>
      </c>
      <c r="Y7382" t="str">
        <f>IF(tblRides[[#This Row],[supply_demand_ratio]]&lt;0.8,"Below 0.8",IF(tblRides[[#This Row],[supply_demand_ratio]]&lt;1,"Between 0.8-1.0",IF(tblRides[[#This Row],[supply_demand_ratio]]&lt;=1.2,"Between 1.0-1.2","Above 1.2")))</f>
        <v>Above 1.2</v>
      </c>
    </row>
    <row r="7383" spans="1:25" x14ac:dyDescent="0.3">
      <c r="A7383" t="s">
        <v>7438</v>
      </c>
      <c r="B7383" s="1">
        <v>46089.061111111114</v>
      </c>
      <c r="C7383" s="2">
        <v>46089</v>
      </c>
      <c r="D7383">
        <v>1</v>
      </c>
      <c r="E7383" t="s">
        <v>43</v>
      </c>
      <c r="F7383" t="s">
        <v>34</v>
      </c>
      <c r="G7383">
        <v>8.3000000000000007</v>
      </c>
      <c r="H7383">
        <v>167.25</v>
      </c>
      <c r="I7383">
        <v>169.37</v>
      </c>
      <c r="J7383">
        <v>1</v>
      </c>
      <c r="K7383">
        <v>3.9</v>
      </c>
      <c r="L7383">
        <v>5.4</v>
      </c>
      <c r="M7383">
        <v>64</v>
      </c>
      <c r="N7383" t="s">
        <v>41</v>
      </c>
      <c r="O7383">
        <v>1.544</v>
      </c>
      <c r="P7383" t="s">
        <v>28</v>
      </c>
      <c r="Q7383" t="s">
        <v>29</v>
      </c>
      <c r="R7383">
        <v>4.83</v>
      </c>
      <c r="S7383">
        <v>0</v>
      </c>
      <c r="T7383">
        <v>2.12</v>
      </c>
      <c r="U7383">
        <v>1.5</v>
      </c>
      <c r="V7383" t="s">
        <v>374</v>
      </c>
      <c r="W7383" t="s">
        <v>31</v>
      </c>
      <c r="X7383">
        <v>1</v>
      </c>
      <c r="Y7383" t="str">
        <f>IF(tblRides[[#This Row],[supply_demand_ratio]]&lt;0.8,"Below 0.8",IF(tblRides[[#This Row],[supply_demand_ratio]]&lt;1,"Between 0.8-1.0",IF(tblRides[[#This Row],[supply_demand_ratio]]&lt;=1.2,"Between 1.0-1.2","Above 1.2")))</f>
        <v>Above 1.2</v>
      </c>
    </row>
    <row r="7384" spans="1:25" x14ac:dyDescent="0.3">
      <c r="A7384" t="s">
        <v>7439</v>
      </c>
      <c r="B7384" s="1">
        <v>46089.072222222225</v>
      </c>
      <c r="C7384" s="2">
        <v>46089</v>
      </c>
      <c r="D7384">
        <v>1</v>
      </c>
      <c r="E7384" t="s">
        <v>36</v>
      </c>
      <c r="F7384" t="s">
        <v>26</v>
      </c>
      <c r="G7384">
        <v>3.6</v>
      </c>
      <c r="H7384">
        <v>101.99</v>
      </c>
      <c r="I7384">
        <v>97.34</v>
      </c>
      <c r="J7384">
        <v>1</v>
      </c>
      <c r="K7384">
        <v>4.3</v>
      </c>
      <c r="L7384">
        <v>4.5</v>
      </c>
      <c r="M7384">
        <v>125</v>
      </c>
      <c r="N7384" t="s">
        <v>41</v>
      </c>
      <c r="O7384">
        <v>1.4810000000000001</v>
      </c>
      <c r="P7384" t="s">
        <v>28</v>
      </c>
      <c r="Q7384" t="s">
        <v>29</v>
      </c>
      <c r="R7384">
        <v>5</v>
      </c>
      <c r="S7384">
        <v>3</v>
      </c>
      <c r="T7384">
        <v>-4.6500000000000004</v>
      </c>
      <c r="U7384">
        <v>0.2</v>
      </c>
      <c r="V7384" t="s">
        <v>374</v>
      </c>
      <c r="W7384" t="s">
        <v>31</v>
      </c>
      <c r="X7384">
        <v>1</v>
      </c>
      <c r="Y7384" t="str">
        <f>IF(tblRides[[#This Row],[supply_demand_ratio]]&lt;0.8,"Below 0.8",IF(tblRides[[#This Row],[supply_demand_ratio]]&lt;1,"Between 0.8-1.0",IF(tblRides[[#This Row],[supply_demand_ratio]]&lt;=1.2,"Between 1.0-1.2","Above 1.2")))</f>
        <v>Above 1.2</v>
      </c>
    </row>
    <row r="7385" spans="1:25" x14ac:dyDescent="0.3">
      <c r="A7385" t="s">
        <v>7440</v>
      </c>
      <c r="B7385" s="1">
        <v>46089.072916666664</v>
      </c>
      <c r="C7385" s="2">
        <v>46089</v>
      </c>
      <c r="D7385">
        <v>1</v>
      </c>
      <c r="E7385" t="s">
        <v>43</v>
      </c>
      <c r="F7385" t="s">
        <v>26</v>
      </c>
      <c r="G7385">
        <v>3.9</v>
      </c>
      <c r="H7385">
        <v>101.43</v>
      </c>
      <c r="I7385">
        <v>103.9</v>
      </c>
      <c r="J7385">
        <v>1</v>
      </c>
      <c r="K7385">
        <v>5.8</v>
      </c>
      <c r="L7385">
        <v>5.0999999999999996</v>
      </c>
      <c r="M7385">
        <v>69</v>
      </c>
      <c r="N7385" t="s">
        <v>41</v>
      </c>
      <c r="O7385">
        <v>2.12</v>
      </c>
      <c r="P7385" t="s">
        <v>28</v>
      </c>
      <c r="Q7385" t="s">
        <v>29</v>
      </c>
      <c r="R7385">
        <v>4.42</v>
      </c>
      <c r="S7385">
        <v>8</v>
      </c>
      <c r="T7385">
        <v>2.4700000000000002</v>
      </c>
      <c r="U7385">
        <v>-0.7</v>
      </c>
      <c r="V7385" t="s">
        <v>374</v>
      </c>
      <c r="W7385" t="s">
        <v>45</v>
      </c>
      <c r="X7385">
        <v>1</v>
      </c>
      <c r="Y7385" t="str">
        <f>IF(tblRides[[#This Row],[supply_demand_ratio]]&lt;0.8,"Below 0.8",IF(tblRides[[#This Row],[supply_demand_ratio]]&lt;1,"Between 0.8-1.0",IF(tblRides[[#This Row],[supply_demand_ratio]]&lt;=1.2,"Between 1.0-1.2","Above 1.2")))</f>
        <v>Above 1.2</v>
      </c>
    </row>
    <row r="7386" spans="1:25" x14ac:dyDescent="0.3">
      <c r="A7386" t="s">
        <v>7441</v>
      </c>
      <c r="B7386" s="1">
        <v>46089.07708333333</v>
      </c>
      <c r="C7386" s="2">
        <v>46089</v>
      </c>
      <c r="D7386">
        <v>1</v>
      </c>
      <c r="E7386" t="s">
        <v>33</v>
      </c>
      <c r="F7386" t="s">
        <v>26</v>
      </c>
      <c r="G7386">
        <v>5.4</v>
      </c>
      <c r="H7386">
        <v>132.69</v>
      </c>
      <c r="I7386">
        <v>135.46</v>
      </c>
      <c r="J7386">
        <v>1.1000000000000001</v>
      </c>
      <c r="K7386">
        <v>4.0999999999999996</v>
      </c>
      <c r="L7386">
        <v>4.2</v>
      </c>
      <c r="M7386">
        <v>97</v>
      </c>
      <c r="N7386" t="s">
        <v>41</v>
      </c>
      <c r="O7386">
        <v>1.381</v>
      </c>
      <c r="P7386" t="s">
        <v>28</v>
      </c>
      <c r="Q7386" t="s">
        <v>29</v>
      </c>
      <c r="R7386">
        <v>5</v>
      </c>
      <c r="S7386">
        <v>26</v>
      </c>
      <c r="T7386">
        <v>2.77</v>
      </c>
      <c r="U7386">
        <v>0.1</v>
      </c>
      <c r="V7386" t="s">
        <v>374</v>
      </c>
      <c r="W7386" t="s">
        <v>31</v>
      </c>
      <c r="X7386">
        <v>1</v>
      </c>
      <c r="Y7386" t="str">
        <f>IF(tblRides[[#This Row],[supply_demand_ratio]]&lt;0.8,"Below 0.8",IF(tblRides[[#This Row],[supply_demand_ratio]]&lt;1,"Between 0.8-1.0",IF(tblRides[[#This Row],[supply_demand_ratio]]&lt;=1.2,"Between 1.0-1.2","Above 1.2")))</f>
        <v>Above 1.2</v>
      </c>
    </row>
    <row r="7387" spans="1:25" x14ac:dyDescent="0.3">
      <c r="A7387" t="s">
        <v>7442</v>
      </c>
      <c r="B7387" s="1">
        <v>46089.115277777775</v>
      </c>
      <c r="C7387" s="2">
        <v>46089</v>
      </c>
      <c r="D7387">
        <v>2</v>
      </c>
      <c r="E7387" t="s">
        <v>43</v>
      </c>
      <c r="F7387" t="s">
        <v>34</v>
      </c>
      <c r="G7387">
        <v>0.8</v>
      </c>
      <c r="H7387">
        <v>55.22</v>
      </c>
      <c r="I7387">
        <v>57.33</v>
      </c>
      <c r="J7387">
        <v>1.1000000000000001</v>
      </c>
      <c r="K7387">
        <v>2</v>
      </c>
      <c r="L7387">
        <v>2.4</v>
      </c>
      <c r="M7387">
        <v>74</v>
      </c>
      <c r="N7387" t="s">
        <v>41</v>
      </c>
      <c r="O7387">
        <v>1.948</v>
      </c>
      <c r="P7387" t="s">
        <v>28</v>
      </c>
      <c r="Q7387" t="s">
        <v>29</v>
      </c>
      <c r="R7387">
        <v>4.67</v>
      </c>
      <c r="S7387">
        <v>0</v>
      </c>
      <c r="T7387">
        <v>2.11</v>
      </c>
      <c r="U7387">
        <v>0.4</v>
      </c>
      <c r="V7387" t="s">
        <v>374</v>
      </c>
      <c r="W7387" t="s">
        <v>31</v>
      </c>
      <c r="X7387">
        <v>1</v>
      </c>
      <c r="Y7387" t="str">
        <f>IF(tblRides[[#This Row],[supply_demand_ratio]]&lt;0.8,"Below 0.8",IF(tblRides[[#This Row],[supply_demand_ratio]]&lt;1,"Between 0.8-1.0",IF(tblRides[[#This Row],[supply_demand_ratio]]&lt;=1.2,"Between 1.0-1.2","Above 1.2")))</f>
        <v>Above 1.2</v>
      </c>
    </row>
    <row r="7388" spans="1:25" x14ac:dyDescent="0.3">
      <c r="A7388" t="s">
        <v>7443</v>
      </c>
      <c r="B7388" s="1">
        <v>46089.122916666667</v>
      </c>
      <c r="C7388" s="2">
        <v>46089</v>
      </c>
      <c r="D7388">
        <v>2</v>
      </c>
      <c r="E7388" t="s">
        <v>25</v>
      </c>
      <c r="F7388" t="s">
        <v>26</v>
      </c>
      <c r="G7388">
        <v>1.9</v>
      </c>
      <c r="H7388">
        <v>81.78</v>
      </c>
      <c r="I7388">
        <v>77.03</v>
      </c>
      <c r="J7388">
        <v>1.1000000000000001</v>
      </c>
      <c r="K7388">
        <v>6.3</v>
      </c>
      <c r="L7388">
        <v>2.9</v>
      </c>
      <c r="M7388">
        <v>122</v>
      </c>
      <c r="N7388" t="s">
        <v>27</v>
      </c>
      <c r="O7388">
        <v>1.101</v>
      </c>
      <c r="P7388" t="s">
        <v>28</v>
      </c>
      <c r="Q7388" t="s">
        <v>29</v>
      </c>
      <c r="R7388">
        <v>5</v>
      </c>
      <c r="S7388">
        <v>3</v>
      </c>
      <c r="T7388">
        <v>-4.75</v>
      </c>
      <c r="U7388">
        <v>-3.4</v>
      </c>
      <c r="V7388" t="s">
        <v>374</v>
      </c>
      <c r="W7388" t="s">
        <v>45</v>
      </c>
      <c r="X7388">
        <v>1</v>
      </c>
      <c r="Y7388" t="str">
        <f>IF(tblRides[[#This Row],[supply_demand_ratio]]&lt;0.8,"Below 0.8",IF(tblRides[[#This Row],[supply_demand_ratio]]&lt;1,"Between 0.8-1.0",IF(tblRides[[#This Row],[supply_demand_ratio]]&lt;=1.2,"Between 1.0-1.2","Above 1.2")))</f>
        <v>Between 1.0-1.2</v>
      </c>
    </row>
    <row r="7389" spans="1:25" x14ac:dyDescent="0.3">
      <c r="A7389" t="s">
        <v>7444</v>
      </c>
      <c r="B7389" s="1">
        <v>46089.125</v>
      </c>
      <c r="C7389" s="2">
        <v>46089</v>
      </c>
      <c r="D7389">
        <v>3</v>
      </c>
      <c r="E7389" t="s">
        <v>33</v>
      </c>
      <c r="F7389" t="s">
        <v>26</v>
      </c>
      <c r="G7389">
        <v>8.1999999999999993</v>
      </c>
      <c r="H7389">
        <v>180.91</v>
      </c>
      <c r="I7389">
        <v>184.5</v>
      </c>
      <c r="J7389">
        <v>1</v>
      </c>
      <c r="K7389">
        <v>2</v>
      </c>
      <c r="L7389">
        <v>2.2000000000000002</v>
      </c>
      <c r="M7389">
        <v>83</v>
      </c>
      <c r="N7389" t="s">
        <v>41</v>
      </c>
      <c r="O7389">
        <v>1.498</v>
      </c>
      <c r="P7389" t="s">
        <v>28</v>
      </c>
      <c r="Q7389" t="s">
        <v>29</v>
      </c>
      <c r="R7389">
        <v>5</v>
      </c>
      <c r="S7389">
        <v>5</v>
      </c>
      <c r="T7389">
        <v>3.59</v>
      </c>
      <c r="U7389">
        <v>0.2</v>
      </c>
      <c r="V7389" t="s">
        <v>374</v>
      </c>
      <c r="W7389" t="s">
        <v>31</v>
      </c>
      <c r="X7389">
        <v>1</v>
      </c>
      <c r="Y7389" t="str">
        <f>IF(tblRides[[#This Row],[supply_demand_ratio]]&lt;0.8,"Below 0.8",IF(tblRides[[#This Row],[supply_demand_ratio]]&lt;1,"Between 0.8-1.0",IF(tblRides[[#This Row],[supply_demand_ratio]]&lt;=1.2,"Between 1.0-1.2","Above 1.2")))</f>
        <v>Above 1.2</v>
      </c>
    </row>
    <row r="7390" spans="1:25" x14ac:dyDescent="0.3">
      <c r="A7390" t="s">
        <v>7445</v>
      </c>
      <c r="B7390" s="1">
        <v>46089.125</v>
      </c>
      <c r="C7390" s="2">
        <v>46089</v>
      </c>
      <c r="D7390">
        <v>3</v>
      </c>
      <c r="E7390" t="s">
        <v>36</v>
      </c>
      <c r="F7390" t="s">
        <v>34</v>
      </c>
      <c r="G7390">
        <v>12.7</v>
      </c>
      <c r="H7390">
        <v>251.34</v>
      </c>
      <c r="I7390">
        <v>262.18</v>
      </c>
      <c r="J7390">
        <v>1.1000000000000001</v>
      </c>
      <c r="K7390">
        <v>2</v>
      </c>
      <c r="L7390">
        <v>2.9</v>
      </c>
      <c r="M7390">
        <v>108</v>
      </c>
      <c r="N7390" t="s">
        <v>27</v>
      </c>
      <c r="O7390">
        <v>1.0129999999999999</v>
      </c>
      <c r="P7390" t="s">
        <v>28</v>
      </c>
      <c r="Q7390" t="s">
        <v>29</v>
      </c>
      <c r="R7390">
        <v>4.04</v>
      </c>
      <c r="S7390">
        <v>0</v>
      </c>
      <c r="T7390">
        <v>10.84</v>
      </c>
      <c r="U7390">
        <v>0.9</v>
      </c>
      <c r="V7390" t="s">
        <v>374</v>
      </c>
      <c r="W7390" t="s">
        <v>31</v>
      </c>
      <c r="X7390">
        <v>1</v>
      </c>
      <c r="Y7390" t="str">
        <f>IF(tblRides[[#This Row],[supply_demand_ratio]]&lt;0.8,"Below 0.8",IF(tblRides[[#This Row],[supply_demand_ratio]]&lt;1,"Between 0.8-1.0",IF(tblRides[[#This Row],[supply_demand_ratio]]&lt;=1.2,"Between 1.0-1.2","Above 1.2")))</f>
        <v>Between 1.0-1.2</v>
      </c>
    </row>
    <row r="7391" spans="1:25" x14ac:dyDescent="0.3">
      <c r="A7391" t="s">
        <v>7446</v>
      </c>
      <c r="B7391" s="1">
        <v>46089.126388888886</v>
      </c>
      <c r="C7391" s="2">
        <v>46089</v>
      </c>
      <c r="D7391">
        <v>3</v>
      </c>
      <c r="E7391" t="s">
        <v>36</v>
      </c>
      <c r="F7391" t="s">
        <v>26</v>
      </c>
      <c r="G7391">
        <v>4</v>
      </c>
      <c r="H7391">
        <v>105.55</v>
      </c>
      <c r="I7391">
        <v>107.58</v>
      </c>
      <c r="J7391">
        <v>1.1000000000000001</v>
      </c>
      <c r="K7391">
        <v>3.6</v>
      </c>
      <c r="L7391">
        <v>1</v>
      </c>
      <c r="M7391">
        <v>117</v>
      </c>
      <c r="N7391" t="s">
        <v>41</v>
      </c>
      <c r="O7391">
        <v>1.2749999999999999</v>
      </c>
      <c r="P7391" t="s">
        <v>28</v>
      </c>
      <c r="Q7391" t="s">
        <v>29</v>
      </c>
      <c r="R7391">
        <v>4.8499999999999996</v>
      </c>
      <c r="S7391">
        <v>3</v>
      </c>
      <c r="T7391">
        <v>2.0299999999999998</v>
      </c>
      <c r="U7391">
        <v>-2.6</v>
      </c>
      <c r="V7391" t="s">
        <v>374</v>
      </c>
      <c r="W7391" t="s">
        <v>31</v>
      </c>
      <c r="X7391">
        <v>1</v>
      </c>
      <c r="Y7391" t="str">
        <f>IF(tblRides[[#This Row],[supply_demand_ratio]]&lt;0.8,"Below 0.8",IF(tblRides[[#This Row],[supply_demand_ratio]]&lt;1,"Between 0.8-1.0",IF(tblRides[[#This Row],[supply_demand_ratio]]&lt;=1.2,"Between 1.0-1.2","Above 1.2")))</f>
        <v>Above 1.2</v>
      </c>
    </row>
    <row r="7392" spans="1:25" x14ac:dyDescent="0.3">
      <c r="A7392" t="s">
        <v>7447</v>
      </c>
      <c r="B7392" s="1">
        <v>46089.128472222219</v>
      </c>
      <c r="C7392" s="2">
        <v>46089</v>
      </c>
      <c r="D7392">
        <v>3</v>
      </c>
      <c r="E7392" t="s">
        <v>43</v>
      </c>
      <c r="F7392" t="s">
        <v>26</v>
      </c>
      <c r="G7392">
        <v>1.7</v>
      </c>
      <c r="H7392">
        <v>72.48</v>
      </c>
      <c r="J7392">
        <v>1.1000000000000001</v>
      </c>
      <c r="K7392">
        <v>3.5</v>
      </c>
      <c r="M7392">
        <v>71</v>
      </c>
      <c r="N7392" t="s">
        <v>41</v>
      </c>
      <c r="O7392">
        <v>1.6759999999999999</v>
      </c>
      <c r="P7392" t="s">
        <v>82</v>
      </c>
      <c r="Q7392" t="s">
        <v>83</v>
      </c>
      <c r="R7392">
        <v>4.68</v>
      </c>
      <c r="S7392">
        <v>8</v>
      </c>
      <c r="V7392" t="s">
        <v>374</v>
      </c>
      <c r="W7392" t="s">
        <v>31</v>
      </c>
      <c r="X7392">
        <v>0</v>
      </c>
      <c r="Y7392" t="str">
        <f>IF(tblRides[[#This Row],[supply_demand_ratio]]&lt;0.8,"Below 0.8",IF(tblRides[[#This Row],[supply_demand_ratio]]&lt;1,"Between 0.8-1.0",IF(tblRides[[#This Row],[supply_demand_ratio]]&lt;=1.2,"Between 1.0-1.2","Above 1.2")))</f>
        <v>Above 1.2</v>
      </c>
    </row>
    <row r="7393" spans="1:25" x14ac:dyDescent="0.3">
      <c r="A7393" t="s">
        <v>7448</v>
      </c>
      <c r="B7393" s="1">
        <v>46089.140277777777</v>
      </c>
      <c r="C7393" s="2">
        <v>46089</v>
      </c>
      <c r="D7393">
        <v>3</v>
      </c>
      <c r="E7393" t="s">
        <v>33</v>
      </c>
      <c r="F7393" t="s">
        <v>26</v>
      </c>
      <c r="G7393">
        <v>7.4</v>
      </c>
      <c r="H7393">
        <v>138.38999999999999</v>
      </c>
      <c r="I7393">
        <v>128.80000000000001</v>
      </c>
      <c r="J7393">
        <v>1</v>
      </c>
      <c r="K7393">
        <v>3.6</v>
      </c>
      <c r="L7393">
        <v>3.1</v>
      </c>
      <c r="M7393">
        <v>105</v>
      </c>
      <c r="N7393" t="s">
        <v>27</v>
      </c>
      <c r="O7393">
        <v>1.246</v>
      </c>
      <c r="P7393" t="s">
        <v>28</v>
      </c>
      <c r="Q7393" t="s">
        <v>29</v>
      </c>
      <c r="R7393">
        <v>4.9000000000000004</v>
      </c>
      <c r="S7393">
        <v>9</v>
      </c>
      <c r="T7393">
        <v>-9.59</v>
      </c>
      <c r="U7393">
        <v>-0.5</v>
      </c>
      <c r="V7393" t="s">
        <v>374</v>
      </c>
      <c r="W7393" t="s">
        <v>31</v>
      </c>
      <c r="X7393">
        <v>1</v>
      </c>
      <c r="Y7393" t="str">
        <f>IF(tblRides[[#This Row],[supply_demand_ratio]]&lt;0.8,"Below 0.8",IF(tblRides[[#This Row],[supply_demand_ratio]]&lt;1,"Between 0.8-1.0",IF(tblRides[[#This Row],[supply_demand_ratio]]&lt;=1.2,"Between 1.0-1.2","Above 1.2")))</f>
        <v>Above 1.2</v>
      </c>
    </row>
    <row r="7394" spans="1:25" x14ac:dyDescent="0.3">
      <c r="A7394" t="s">
        <v>7449</v>
      </c>
      <c r="B7394" s="1">
        <v>46089.140277777777</v>
      </c>
      <c r="C7394" s="2">
        <v>46089</v>
      </c>
      <c r="D7394">
        <v>3</v>
      </c>
      <c r="E7394" t="s">
        <v>36</v>
      </c>
      <c r="F7394" t="s">
        <v>26</v>
      </c>
      <c r="G7394">
        <v>4.3</v>
      </c>
      <c r="H7394">
        <v>101.3</v>
      </c>
      <c r="I7394">
        <v>97.97</v>
      </c>
      <c r="J7394">
        <v>1</v>
      </c>
      <c r="K7394">
        <v>2.2999999999999998</v>
      </c>
      <c r="L7394">
        <v>1</v>
      </c>
      <c r="M7394">
        <v>118</v>
      </c>
      <c r="N7394" t="s">
        <v>41</v>
      </c>
      <c r="O7394">
        <v>1.8919999999999999</v>
      </c>
      <c r="P7394" t="s">
        <v>28</v>
      </c>
      <c r="Q7394" t="s">
        <v>29</v>
      </c>
      <c r="R7394">
        <v>4.83</v>
      </c>
      <c r="S7394">
        <v>12</v>
      </c>
      <c r="T7394">
        <v>-3.33</v>
      </c>
      <c r="U7394">
        <v>-1.3</v>
      </c>
      <c r="V7394" t="s">
        <v>374</v>
      </c>
      <c r="W7394" t="s">
        <v>31</v>
      </c>
      <c r="X7394">
        <v>1</v>
      </c>
      <c r="Y7394" t="str">
        <f>IF(tblRides[[#This Row],[supply_demand_ratio]]&lt;0.8,"Below 0.8",IF(tblRides[[#This Row],[supply_demand_ratio]]&lt;1,"Between 0.8-1.0",IF(tblRides[[#This Row],[supply_demand_ratio]]&lt;=1.2,"Between 1.0-1.2","Above 1.2")))</f>
        <v>Above 1.2</v>
      </c>
    </row>
    <row r="7395" spans="1:25" x14ac:dyDescent="0.3">
      <c r="A7395" t="s">
        <v>7450</v>
      </c>
      <c r="B7395" s="1">
        <v>46089.148611111108</v>
      </c>
      <c r="C7395" s="2">
        <v>46089</v>
      </c>
      <c r="D7395">
        <v>3</v>
      </c>
      <c r="E7395" t="s">
        <v>25</v>
      </c>
      <c r="F7395" t="s">
        <v>34</v>
      </c>
      <c r="G7395">
        <v>5</v>
      </c>
      <c r="H7395">
        <v>115.54</v>
      </c>
      <c r="I7395">
        <v>112.17</v>
      </c>
      <c r="J7395">
        <v>1.1000000000000001</v>
      </c>
      <c r="K7395">
        <v>6.1</v>
      </c>
      <c r="L7395">
        <v>10.5</v>
      </c>
      <c r="M7395">
        <v>143</v>
      </c>
      <c r="N7395" t="s">
        <v>27</v>
      </c>
      <c r="O7395">
        <v>1.212</v>
      </c>
      <c r="P7395" t="s">
        <v>28</v>
      </c>
      <c r="Q7395" t="s">
        <v>29</v>
      </c>
      <c r="R7395">
        <v>4.78</v>
      </c>
      <c r="S7395">
        <v>0</v>
      </c>
      <c r="T7395">
        <v>-3.37</v>
      </c>
      <c r="U7395">
        <v>4.4000000000000004</v>
      </c>
      <c r="V7395" t="s">
        <v>374</v>
      </c>
      <c r="W7395" t="s">
        <v>45</v>
      </c>
      <c r="X7395">
        <v>1</v>
      </c>
      <c r="Y7395" t="str">
        <f>IF(tblRides[[#This Row],[supply_demand_ratio]]&lt;0.8,"Below 0.8",IF(tblRides[[#This Row],[supply_demand_ratio]]&lt;1,"Between 0.8-1.0",IF(tblRides[[#This Row],[supply_demand_ratio]]&lt;=1.2,"Between 1.0-1.2","Above 1.2")))</f>
        <v>Above 1.2</v>
      </c>
    </row>
    <row r="7396" spans="1:25" x14ac:dyDescent="0.3">
      <c r="A7396" t="s">
        <v>7451</v>
      </c>
      <c r="B7396" s="1">
        <v>46089.156944444447</v>
      </c>
      <c r="C7396" s="2">
        <v>46089</v>
      </c>
      <c r="D7396">
        <v>3</v>
      </c>
      <c r="E7396" t="s">
        <v>25</v>
      </c>
      <c r="F7396" t="s">
        <v>26</v>
      </c>
      <c r="G7396">
        <v>5.2</v>
      </c>
      <c r="H7396">
        <v>128.80000000000001</v>
      </c>
      <c r="I7396">
        <v>134.1</v>
      </c>
      <c r="J7396">
        <v>1</v>
      </c>
      <c r="K7396">
        <v>3.6</v>
      </c>
      <c r="L7396">
        <v>4.4000000000000004</v>
      </c>
      <c r="M7396">
        <v>136</v>
      </c>
      <c r="N7396" t="s">
        <v>27</v>
      </c>
      <c r="O7396">
        <v>1.2929999999999999</v>
      </c>
      <c r="P7396" t="s">
        <v>28</v>
      </c>
      <c r="Q7396" t="s">
        <v>29</v>
      </c>
      <c r="R7396">
        <v>4.8600000000000003</v>
      </c>
      <c r="S7396">
        <v>3</v>
      </c>
      <c r="T7396">
        <v>5.3</v>
      </c>
      <c r="U7396">
        <v>0.8</v>
      </c>
      <c r="V7396" t="s">
        <v>374</v>
      </c>
      <c r="W7396" t="s">
        <v>31</v>
      </c>
      <c r="X7396">
        <v>1</v>
      </c>
      <c r="Y7396" t="str">
        <f>IF(tblRides[[#This Row],[supply_demand_ratio]]&lt;0.8,"Below 0.8",IF(tblRides[[#This Row],[supply_demand_ratio]]&lt;1,"Between 0.8-1.0",IF(tblRides[[#This Row],[supply_demand_ratio]]&lt;=1.2,"Between 1.0-1.2","Above 1.2")))</f>
        <v>Above 1.2</v>
      </c>
    </row>
    <row r="7397" spans="1:25" x14ac:dyDescent="0.3">
      <c r="A7397" t="s">
        <v>7452</v>
      </c>
      <c r="B7397" s="1">
        <v>46089.161111111112</v>
      </c>
      <c r="C7397" s="2">
        <v>46089</v>
      </c>
      <c r="D7397">
        <v>3</v>
      </c>
      <c r="E7397" t="s">
        <v>43</v>
      </c>
      <c r="F7397" t="s">
        <v>34</v>
      </c>
      <c r="G7397">
        <v>3.5</v>
      </c>
      <c r="H7397">
        <v>90.86</v>
      </c>
      <c r="J7397">
        <v>1.1000000000000001</v>
      </c>
      <c r="K7397">
        <v>2</v>
      </c>
      <c r="L7397">
        <v>1</v>
      </c>
      <c r="M7397">
        <v>62</v>
      </c>
      <c r="N7397" t="s">
        <v>41</v>
      </c>
      <c r="O7397">
        <v>1.3460000000000001</v>
      </c>
      <c r="P7397" t="s">
        <v>58</v>
      </c>
      <c r="Q7397" t="s">
        <v>59</v>
      </c>
      <c r="R7397">
        <v>4.5199999999999996</v>
      </c>
      <c r="S7397">
        <v>0</v>
      </c>
      <c r="U7397">
        <v>-1</v>
      </c>
      <c r="V7397" t="s">
        <v>374</v>
      </c>
      <c r="W7397" t="s">
        <v>31</v>
      </c>
      <c r="X7397">
        <v>0</v>
      </c>
      <c r="Y7397" t="str">
        <f>IF(tblRides[[#This Row],[supply_demand_ratio]]&lt;0.8,"Below 0.8",IF(tblRides[[#This Row],[supply_demand_ratio]]&lt;1,"Between 0.8-1.0",IF(tblRides[[#This Row],[supply_demand_ratio]]&lt;=1.2,"Between 1.0-1.2","Above 1.2")))</f>
        <v>Above 1.2</v>
      </c>
    </row>
    <row r="7398" spans="1:25" x14ac:dyDescent="0.3">
      <c r="A7398" t="s">
        <v>7453</v>
      </c>
      <c r="B7398" s="1">
        <v>46089.217361111114</v>
      </c>
      <c r="C7398" s="2">
        <v>46089</v>
      </c>
      <c r="D7398">
        <v>5</v>
      </c>
      <c r="E7398" t="s">
        <v>25</v>
      </c>
      <c r="F7398" t="s">
        <v>26</v>
      </c>
      <c r="G7398">
        <v>2.8</v>
      </c>
      <c r="H7398">
        <v>93.12</v>
      </c>
      <c r="I7398">
        <v>100.62</v>
      </c>
      <c r="J7398">
        <v>1.1000000000000001</v>
      </c>
      <c r="K7398">
        <v>4.9000000000000004</v>
      </c>
      <c r="L7398">
        <v>7.6</v>
      </c>
      <c r="M7398">
        <v>103</v>
      </c>
      <c r="N7398" t="s">
        <v>41</v>
      </c>
      <c r="O7398">
        <v>1.0640000000000001</v>
      </c>
      <c r="P7398" t="s">
        <v>28</v>
      </c>
      <c r="Q7398" t="s">
        <v>29</v>
      </c>
      <c r="R7398">
        <v>4.3499999999999996</v>
      </c>
      <c r="S7398">
        <v>6</v>
      </c>
      <c r="T7398">
        <v>7.5</v>
      </c>
      <c r="U7398">
        <v>2.7</v>
      </c>
      <c r="V7398" t="s">
        <v>374</v>
      </c>
      <c r="W7398" t="s">
        <v>31</v>
      </c>
      <c r="X7398">
        <v>1</v>
      </c>
      <c r="Y7398" t="str">
        <f>IF(tblRides[[#This Row],[supply_demand_ratio]]&lt;0.8,"Below 0.8",IF(tblRides[[#This Row],[supply_demand_ratio]]&lt;1,"Between 0.8-1.0",IF(tblRides[[#This Row],[supply_demand_ratio]]&lt;=1.2,"Between 1.0-1.2","Above 1.2")))</f>
        <v>Between 1.0-1.2</v>
      </c>
    </row>
    <row r="7399" spans="1:25" x14ac:dyDescent="0.3">
      <c r="A7399" t="s">
        <v>7454</v>
      </c>
      <c r="B7399" s="1">
        <v>46089.230555555558</v>
      </c>
      <c r="C7399" s="2">
        <v>46089</v>
      </c>
      <c r="D7399">
        <v>5</v>
      </c>
      <c r="E7399" t="s">
        <v>43</v>
      </c>
      <c r="F7399" t="s">
        <v>26</v>
      </c>
      <c r="G7399">
        <v>18.3</v>
      </c>
      <c r="H7399">
        <v>393.49</v>
      </c>
      <c r="J7399">
        <v>1.1000000000000001</v>
      </c>
      <c r="K7399">
        <v>2.4</v>
      </c>
      <c r="L7399">
        <v>1.1000000000000001</v>
      </c>
      <c r="M7399">
        <v>65</v>
      </c>
      <c r="N7399" t="s">
        <v>41</v>
      </c>
      <c r="O7399">
        <v>1.4139999999999999</v>
      </c>
      <c r="P7399" t="s">
        <v>37</v>
      </c>
      <c r="Q7399" t="s">
        <v>103</v>
      </c>
      <c r="R7399">
        <v>4.8499999999999996</v>
      </c>
      <c r="S7399">
        <v>6</v>
      </c>
      <c r="U7399">
        <v>-1.3</v>
      </c>
      <c r="V7399" t="s">
        <v>374</v>
      </c>
      <c r="W7399" t="s">
        <v>31</v>
      </c>
      <c r="X7399">
        <v>0</v>
      </c>
      <c r="Y7399" t="str">
        <f>IF(tblRides[[#This Row],[supply_demand_ratio]]&lt;0.8,"Below 0.8",IF(tblRides[[#This Row],[supply_demand_ratio]]&lt;1,"Between 0.8-1.0",IF(tblRides[[#This Row],[supply_demand_ratio]]&lt;=1.2,"Between 1.0-1.2","Above 1.2")))</f>
        <v>Above 1.2</v>
      </c>
    </row>
    <row r="7400" spans="1:25" x14ac:dyDescent="0.3">
      <c r="A7400" t="s">
        <v>7455</v>
      </c>
      <c r="B7400" s="1">
        <v>46089.240277777775</v>
      </c>
      <c r="C7400" s="2">
        <v>46089</v>
      </c>
      <c r="D7400">
        <v>5</v>
      </c>
      <c r="E7400" t="s">
        <v>25</v>
      </c>
      <c r="F7400" t="s">
        <v>26</v>
      </c>
      <c r="G7400">
        <v>10.4</v>
      </c>
      <c r="H7400">
        <v>188.98</v>
      </c>
      <c r="I7400">
        <v>191.12</v>
      </c>
      <c r="J7400">
        <v>1</v>
      </c>
      <c r="K7400">
        <v>2.1</v>
      </c>
      <c r="L7400">
        <v>1</v>
      </c>
      <c r="M7400">
        <v>134</v>
      </c>
      <c r="N7400" t="s">
        <v>41</v>
      </c>
      <c r="O7400">
        <v>1.4450000000000001</v>
      </c>
      <c r="P7400" t="s">
        <v>28</v>
      </c>
      <c r="Q7400" t="s">
        <v>29</v>
      </c>
      <c r="R7400">
        <v>4.78</v>
      </c>
      <c r="S7400">
        <v>4</v>
      </c>
      <c r="T7400">
        <v>2.14</v>
      </c>
      <c r="U7400">
        <v>-1.1000000000000001</v>
      </c>
      <c r="V7400" t="s">
        <v>374</v>
      </c>
      <c r="W7400" t="s">
        <v>31</v>
      </c>
      <c r="X7400">
        <v>1</v>
      </c>
      <c r="Y7400" t="str">
        <f>IF(tblRides[[#This Row],[supply_demand_ratio]]&lt;0.8,"Below 0.8",IF(tblRides[[#This Row],[supply_demand_ratio]]&lt;1,"Between 0.8-1.0",IF(tblRides[[#This Row],[supply_demand_ratio]]&lt;=1.2,"Between 1.0-1.2","Above 1.2")))</f>
        <v>Above 1.2</v>
      </c>
    </row>
    <row r="7401" spans="1:25" x14ac:dyDescent="0.3">
      <c r="A7401" t="s">
        <v>7456</v>
      </c>
      <c r="B7401" s="1">
        <v>46089.240972222222</v>
      </c>
      <c r="C7401" s="2">
        <v>46089</v>
      </c>
      <c r="D7401">
        <v>5</v>
      </c>
      <c r="E7401" t="s">
        <v>33</v>
      </c>
      <c r="F7401" t="s">
        <v>26</v>
      </c>
      <c r="G7401">
        <v>9.6999999999999993</v>
      </c>
      <c r="H7401">
        <v>200.21</v>
      </c>
      <c r="J7401">
        <v>1</v>
      </c>
      <c r="K7401">
        <v>3.9</v>
      </c>
      <c r="L7401">
        <v>4.4000000000000004</v>
      </c>
      <c r="M7401">
        <v>104</v>
      </c>
      <c r="N7401" t="s">
        <v>41</v>
      </c>
      <c r="O7401">
        <v>1.3779999999999999</v>
      </c>
      <c r="P7401" t="s">
        <v>58</v>
      </c>
      <c r="Q7401" t="s">
        <v>108</v>
      </c>
      <c r="R7401">
        <v>4.96</v>
      </c>
      <c r="S7401">
        <v>10</v>
      </c>
      <c r="U7401">
        <v>0.5</v>
      </c>
      <c r="V7401" t="s">
        <v>374</v>
      </c>
      <c r="W7401" t="s">
        <v>31</v>
      </c>
      <c r="X7401">
        <v>0</v>
      </c>
      <c r="Y7401" t="str">
        <f>IF(tblRides[[#This Row],[supply_demand_ratio]]&lt;0.8,"Below 0.8",IF(tblRides[[#This Row],[supply_demand_ratio]]&lt;1,"Between 0.8-1.0",IF(tblRides[[#This Row],[supply_demand_ratio]]&lt;=1.2,"Between 1.0-1.2","Above 1.2")))</f>
        <v>Above 1.2</v>
      </c>
    </row>
    <row r="7402" spans="1:25" x14ac:dyDescent="0.3">
      <c r="A7402" t="s">
        <v>7457</v>
      </c>
      <c r="B7402" s="1">
        <v>46089.271527777775</v>
      </c>
      <c r="C7402" s="2">
        <v>46089</v>
      </c>
      <c r="D7402">
        <v>6</v>
      </c>
      <c r="E7402" t="s">
        <v>33</v>
      </c>
      <c r="F7402" t="s">
        <v>26</v>
      </c>
      <c r="G7402">
        <v>0.7</v>
      </c>
      <c r="H7402">
        <v>54.14</v>
      </c>
      <c r="I7402">
        <v>52.55</v>
      </c>
      <c r="J7402">
        <v>1.1000000000000001</v>
      </c>
      <c r="K7402">
        <v>7.6</v>
      </c>
      <c r="L7402">
        <v>13.6</v>
      </c>
      <c r="M7402">
        <v>98</v>
      </c>
      <c r="N7402" t="s">
        <v>41</v>
      </c>
      <c r="O7402">
        <v>1.2669999999999999</v>
      </c>
      <c r="P7402" t="s">
        <v>28</v>
      </c>
      <c r="Q7402" t="s">
        <v>29</v>
      </c>
      <c r="R7402">
        <v>4.84</v>
      </c>
      <c r="S7402">
        <v>3</v>
      </c>
      <c r="T7402">
        <v>-1.59</v>
      </c>
      <c r="U7402">
        <v>6</v>
      </c>
      <c r="V7402" t="s">
        <v>374</v>
      </c>
      <c r="W7402" t="s">
        <v>45</v>
      </c>
      <c r="X7402">
        <v>1</v>
      </c>
      <c r="Y7402" t="str">
        <f>IF(tblRides[[#This Row],[supply_demand_ratio]]&lt;0.8,"Below 0.8",IF(tblRides[[#This Row],[supply_demand_ratio]]&lt;1,"Between 0.8-1.0",IF(tblRides[[#This Row],[supply_demand_ratio]]&lt;=1.2,"Between 1.0-1.2","Above 1.2")))</f>
        <v>Above 1.2</v>
      </c>
    </row>
    <row r="7403" spans="1:25" x14ac:dyDescent="0.3">
      <c r="A7403" t="s">
        <v>7458</v>
      </c>
      <c r="B7403" s="1">
        <v>46089.286805555559</v>
      </c>
      <c r="C7403" s="2">
        <v>46089</v>
      </c>
      <c r="D7403">
        <v>6</v>
      </c>
      <c r="E7403" t="s">
        <v>36</v>
      </c>
      <c r="F7403" t="s">
        <v>26</v>
      </c>
      <c r="G7403">
        <v>2.5</v>
      </c>
      <c r="H7403">
        <v>71.87</v>
      </c>
      <c r="I7403">
        <v>70.959999999999994</v>
      </c>
      <c r="J7403">
        <v>1</v>
      </c>
      <c r="K7403">
        <v>2</v>
      </c>
      <c r="L7403">
        <v>2.7</v>
      </c>
      <c r="M7403">
        <v>120</v>
      </c>
      <c r="N7403" t="s">
        <v>41</v>
      </c>
      <c r="O7403">
        <v>1.274</v>
      </c>
      <c r="P7403" t="s">
        <v>28</v>
      </c>
      <c r="Q7403" t="s">
        <v>29</v>
      </c>
      <c r="R7403">
        <v>4.63</v>
      </c>
      <c r="S7403">
        <v>7</v>
      </c>
      <c r="T7403">
        <v>-0.91</v>
      </c>
      <c r="U7403">
        <v>0.7</v>
      </c>
      <c r="V7403" t="s">
        <v>374</v>
      </c>
      <c r="W7403" t="s">
        <v>31</v>
      </c>
      <c r="X7403">
        <v>1</v>
      </c>
      <c r="Y7403" t="str">
        <f>IF(tblRides[[#This Row],[supply_demand_ratio]]&lt;0.8,"Below 0.8",IF(tblRides[[#This Row],[supply_demand_ratio]]&lt;1,"Between 0.8-1.0",IF(tblRides[[#This Row],[supply_demand_ratio]]&lt;=1.2,"Between 1.0-1.2","Above 1.2")))</f>
        <v>Above 1.2</v>
      </c>
    </row>
    <row r="7404" spans="1:25" x14ac:dyDescent="0.3">
      <c r="A7404" t="s">
        <v>7459</v>
      </c>
      <c r="B7404" s="1">
        <v>46089.290972222225</v>
      </c>
      <c r="C7404" s="2">
        <v>46089</v>
      </c>
      <c r="D7404">
        <v>6</v>
      </c>
      <c r="E7404" t="s">
        <v>33</v>
      </c>
      <c r="F7404" t="s">
        <v>26</v>
      </c>
      <c r="G7404">
        <v>9.1999999999999993</v>
      </c>
      <c r="H7404">
        <v>165.41</v>
      </c>
      <c r="I7404">
        <v>154.79</v>
      </c>
      <c r="J7404">
        <v>1</v>
      </c>
      <c r="K7404">
        <v>2</v>
      </c>
      <c r="L7404">
        <v>1</v>
      </c>
      <c r="M7404">
        <v>110</v>
      </c>
      <c r="N7404" t="s">
        <v>41</v>
      </c>
      <c r="O7404">
        <v>1.7989999999999999</v>
      </c>
      <c r="P7404" t="s">
        <v>28</v>
      </c>
      <c r="Q7404" t="s">
        <v>29</v>
      </c>
      <c r="R7404">
        <v>4.78</v>
      </c>
      <c r="S7404">
        <v>5</v>
      </c>
      <c r="T7404">
        <v>-10.62</v>
      </c>
      <c r="U7404">
        <v>-1</v>
      </c>
      <c r="V7404" t="s">
        <v>374</v>
      </c>
      <c r="W7404" t="s">
        <v>31</v>
      </c>
      <c r="X7404">
        <v>1</v>
      </c>
      <c r="Y7404" t="str">
        <f>IF(tblRides[[#This Row],[supply_demand_ratio]]&lt;0.8,"Below 0.8",IF(tblRides[[#This Row],[supply_demand_ratio]]&lt;1,"Between 0.8-1.0",IF(tblRides[[#This Row],[supply_demand_ratio]]&lt;=1.2,"Between 1.0-1.2","Above 1.2")))</f>
        <v>Above 1.2</v>
      </c>
    </row>
    <row r="7405" spans="1:25" x14ac:dyDescent="0.3">
      <c r="A7405" t="s">
        <v>7460</v>
      </c>
      <c r="B7405" s="1">
        <v>46089.295138888891</v>
      </c>
      <c r="C7405" s="2">
        <v>46089</v>
      </c>
      <c r="D7405">
        <v>7</v>
      </c>
      <c r="E7405" t="s">
        <v>43</v>
      </c>
      <c r="F7405" t="s">
        <v>26</v>
      </c>
      <c r="G7405">
        <v>1.6</v>
      </c>
      <c r="H7405">
        <v>64.42</v>
      </c>
      <c r="I7405">
        <v>66.790000000000006</v>
      </c>
      <c r="J7405">
        <v>1</v>
      </c>
      <c r="K7405">
        <v>2.6</v>
      </c>
      <c r="L7405">
        <v>5.5</v>
      </c>
      <c r="M7405">
        <v>67</v>
      </c>
      <c r="N7405" t="s">
        <v>41</v>
      </c>
      <c r="O7405">
        <v>1.663</v>
      </c>
      <c r="P7405" t="s">
        <v>28</v>
      </c>
      <c r="Q7405" t="s">
        <v>29</v>
      </c>
      <c r="R7405">
        <v>4.99</v>
      </c>
      <c r="S7405">
        <v>7</v>
      </c>
      <c r="T7405">
        <v>2.37</v>
      </c>
      <c r="U7405">
        <v>2.9</v>
      </c>
      <c r="V7405" t="s">
        <v>374</v>
      </c>
      <c r="W7405" t="s">
        <v>31</v>
      </c>
      <c r="X7405">
        <v>1</v>
      </c>
      <c r="Y7405" t="str">
        <f>IF(tblRides[[#This Row],[supply_demand_ratio]]&lt;0.8,"Below 0.8",IF(tblRides[[#This Row],[supply_demand_ratio]]&lt;1,"Between 0.8-1.0",IF(tblRides[[#This Row],[supply_demand_ratio]]&lt;=1.2,"Between 1.0-1.2","Above 1.2")))</f>
        <v>Above 1.2</v>
      </c>
    </row>
    <row r="7406" spans="1:25" x14ac:dyDescent="0.3">
      <c r="A7406" t="s">
        <v>7461</v>
      </c>
      <c r="B7406" s="1">
        <v>46089.303472222222</v>
      </c>
      <c r="C7406" s="2">
        <v>46089</v>
      </c>
      <c r="D7406">
        <v>7</v>
      </c>
      <c r="E7406" t="s">
        <v>62</v>
      </c>
      <c r="F7406" t="s">
        <v>26</v>
      </c>
      <c r="G7406">
        <v>5.9</v>
      </c>
      <c r="H7406">
        <v>153.88</v>
      </c>
      <c r="I7406">
        <v>157.65</v>
      </c>
      <c r="J7406">
        <v>1.2</v>
      </c>
      <c r="K7406">
        <v>8</v>
      </c>
      <c r="L7406">
        <v>6.4</v>
      </c>
      <c r="M7406">
        <v>61</v>
      </c>
      <c r="N7406" t="s">
        <v>41</v>
      </c>
      <c r="O7406">
        <v>1.41</v>
      </c>
      <c r="P7406" t="s">
        <v>28</v>
      </c>
      <c r="Q7406" t="s">
        <v>29</v>
      </c>
      <c r="R7406">
        <v>4.76</v>
      </c>
      <c r="S7406">
        <v>24</v>
      </c>
      <c r="T7406">
        <v>3.77</v>
      </c>
      <c r="U7406">
        <v>-1.6</v>
      </c>
      <c r="V7406" t="s">
        <v>374</v>
      </c>
      <c r="W7406" t="s">
        <v>45</v>
      </c>
      <c r="X7406">
        <v>1</v>
      </c>
      <c r="Y7406" t="str">
        <f>IF(tblRides[[#This Row],[supply_demand_ratio]]&lt;0.8,"Below 0.8",IF(tblRides[[#This Row],[supply_demand_ratio]]&lt;1,"Between 0.8-1.0",IF(tblRides[[#This Row],[supply_demand_ratio]]&lt;=1.2,"Between 1.0-1.2","Above 1.2")))</f>
        <v>Above 1.2</v>
      </c>
    </row>
    <row r="7407" spans="1:25" x14ac:dyDescent="0.3">
      <c r="A7407" t="s">
        <v>7462</v>
      </c>
      <c r="B7407" s="1">
        <v>46089.322222222225</v>
      </c>
      <c r="C7407" s="2">
        <v>46089</v>
      </c>
      <c r="D7407">
        <v>7</v>
      </c>
      <c r="E7407" t="s">
        <v>36</v>
      </c>
      <c r="F7407" t="s">
        <v>26</v>
      </c>
      <c r="G7407">
        <v>6</v>
      </c>
      <c r="H7407">
        <v>138.94</v>
      </c>
      <c r="I7407">
        <v>135.72</v>
      </c>
      <c r="J7407">
        <v>1</v>
      </c>
      <c r="K7407">
        <v>2.6</v>
      </c>
      <c r="L7407">
        <v>8.1999999999999993</v>
      </c>
      <c r="M7407">
        <v>129</v>
      </c>
      <c r="N7407" t="s">
        <v>27</v>
      </c>
      <c r="O7407">
        <v>1.01</v>
      </c>
      <c r="P7407" t="s">
        <v>28</v>
      </c>
      <c r="Q7407" t="s">
        <v>29</v>
      </c>
      <c r="R7407">
        <v>4.3</v>
      </c>
      <c r="S7407">
        <v>2</v>
      </c>
      <c r="T7407">
        <v>-3.22</v>
      </c>
      <c r="U7407">
        <v>5.6</v>
      </c>
      <c r="V7407" t="s">
        <v>374</v>
      </c>
      <c r="W7407" t="s">
        <v>31</v>
      </c>
      <c r="X7407">
        <v>1</v>
      </c>
      <c r="Y7407" t="str">
        <f>IF(tblRides[[#This Row],[supply_demand_ratio]]&lt;0.8,"Below 0.8",IF(tblRides[[#This Row],[supply_demand_ratio]]&lt;1,"Between 0.8-1.0",IF(tblRides[[#This Row],[supply_demand_ratio]]&lt;=1.2,"Between 1.0-1.2","Above 1.2")))</f>
        <v>Between 1.0-1.2</v>
      </c>
    </row>
    <row r="7408" spans="1:25" x14ac:dyDescent="0.3">
      <c r="A7408" t="s">
        <v>7463</v>
      </c>
      <c r="B7408" s="1">
        <v>46089.324999999997</v>
      </c>
      <c r="C7408" s="2">
        <v>46089</v>
      </c>
      <c r="D7408">
        <v>7</v>
      </c>
      <c r="E7408" t="s">
        <v>33</v>
      </c>
      <c r="F7408" t="s">
        <v>26</v>
      </c>
      <c r="G7408">
        <v>4.0999999999999996</v>
      </c>
      <c r="H7408">
        <v>106.82</v>
      </c>
      <c r="I7408">
        <v>110.13</v>
      </c>
      <c r="J7408">
        <v>1.1000000000000001</v>
      </c>
      <c r="K7408">
        <v>8.4</v>
      </c>
      <c r="L7408">
        <v>9.1</v>
      </c>
      <c r="M7408">
        <v>79</v>
      </c>
      <c r="N7408" t="s">
        <v>27</v>
      </c>
      <c r="O7408">
        <v>0.752</v>
      </c>
      <c r="P7408" t="s">
        <v>28</v>
      </c>
      <c r="Q7408" t="s">
        <v>29</v>
      </c>
      <c r="R7408">
        <v>5</v>
      </c>
      <c r="S7408">
        <v>1</v>
      </c>
      <c r="T7408">
        <v>3.31</v>
      </c>
      <c r="U7408">
        <v>0.7</v>
      </c>
      <c r="V7408" t="s">
        <v>374</v>
      </c>
      <c r="W7408" t="s">
        <v>45</v>
      </c>
      <c r="X7408">
        <v>1</v>
      </c>
      <c r="Y7408" t="str">
        <f>IF(tblRides[[#This Row],[supply_demand_ratio]]&lt;0.8,"Below 0.8",IF(tblRides[[#This Row],[supply_demand_ratio]]&lt;1,"Between 0.8-1.0",IF(tblRides[[#This Row],[supply_demand_ratio]]&lt;=1.2,"Between 1.0-1.2","Above 1.2")))</f>
        <v>Below 0.8</v>
      </c>
    </row>
    <row r="7409" spans="1:25" x14ac:dyDescent="0.3">
      <c r="A7409" t="s">
        <v>7464</v>
      </c>
      <c r="B7409" s="1">
        <v>46089.34097222222</v>
      </c>
      <c r="C7409" s="2">
        <v>46089</v>
      </c>
      <c r="D7409">
        <v>8</v>
      </c>
      <c r="E7409" t="s">
        <v>25</v>
      </c>
      <c r="F7409" t="s">
        <v>26</v>
      </c>
      <c r="G7409">
        <v>7.6</v>
      </c>
      <c r="H7409">
        <v>158</v>
      </c>
      <c r="I7409">
        <v>157.94</v>
      </c>
      <c r="J7409">
        <v>1.1000000000000001</v>
      </c>
      <c r="K7409">
        <v>7.8</v>
      </c>
      <c r="L7409">
        <v>10.8</v>
      </c>
      <c r="M7409">
        <v>135</v>
      </c>
      <c r="N7409" t="s">
        <v>72</v>
      </c>
      <c r="O7409">
        <v>0.91</v>
      </c>
      <c r="P7409" t="s">
        <v>28</v>
      </c>
      <c r="Q7409" t="s">
        <v>29</v>
      </c>
      <c r="R7409">
        <v>4.51</v>
      </c>
      <c r="S7409">
        <v>4</v>
      </c>
      <c r="T7409">
        <v>-0.06</v>
      </c>
      <c r="U7409">
        <v>3</v>
      </c>
      <c r="V7409" t="s">
        <v>374</v>
      </c>
      <c r="W7409" t="s">
        <v>45</v>
      </c>
      <c r="X7409">
        <v>1</v>
      </c>
      <c r="Y7409" t="str">
        <f>IF(tblRides[[#This Row],[supply_demand_ratio]]&lt;0.8,"Below 0.8",IF(tblRides[[#This Row],[supply_demand_ratio]]&lt;1,"Between 0.8-1.0",IF(tblRides[[#This Row],[supply_demand_ratio]]&lt;=1.2,"Between 1.0-1.2","Above 1.2")))</f>
        <v>Between 0.8-1.0</v>
      </c>
    </row>
    <row r="7410" spans="1:25" x14ac:dyDescent="0.3">
      <c r="A7410" t="s">
        <v>7465</v>
      </c>
      <c r="B7410" s="1">
        <v>46089.343055555553</v>
      </c>
      <c r="C7410" s="2">
        <v>46089</v>
      </c>
      <c r="D7410">
        <v>8</v>
      </c>
      <c r="E7410" t="s">
        <v>33</v>
      </c>
      <c r="F7410" t="s">
        <v>26</v>
      </c>
      <c r="G7410">
        <v>3.6</v>
      </c>
      <c r="H7410">
        <v>123.3</v>
      </c>
      <c r="J7410">
        <v>1.3</v>
      </c>
      <c r="K7410">
        <v>8.9</v>
      </c>
      <c r="L7410">
        <v>4.5999999999999996</v>
      </c>
      <c r="M7410">
        <v>66</v>
      </c>
      <c r="N7410" t="s">
        <v>27</v>
      </c>
      <c r="O7410">
        <v>0.70899999999999996</v>
      </c>
      <c r="P7410" t="s">
        <v>58</v>
      </c>
      <c r="Q7410" t="s">
        <v>108</v>
      </c>
      <c r="R7410">
        <v>4.5999999999999996</v>
      </c>
      <c r="S7410">
        <v>2</v>
      </c>
      <c r="U7410">
        <v>-4.3</v>
      </c>
      <c r="V7410" t="s">
        <v>374</v>
      </c>
      <c r="W7410" t="s">
        <v>45</v>
      </c>
      <c r="X7410">
        <v>0</v>
      </c>
      <c r="Y7410" t="str">
        <f>IF(tblRides[[#This Row],[supply_demand_ratio]]&lt;0.8,"Below 0.8",IF(tblRides[[#This Row],[supply_demand_ratio]]&lt;1,"Between 0.8-1.0",IF(tblRides[[#This Row],[supply_demand_ratio]]&lt;=1.2,"Between 1.0-1.2","Above 1.2")))</f>
        <v>Below 0.8</v>
      </c>
    </row>
    <row r="7411" spans="1:25" x14ac:dyDescent="0.3">
      <c r="A7411" t="s">
        <v>7466</v>
      </c>
      <c r="B7411" s="1">
        <v>46089.347916666666</v>
      </c>
      <c r="C7411" s="2">
        <v>46089</v>
      </c>
      <c r="D7411">
        <v>8</v>
      </c>
      <c r="E7411" t="s">
        <v>33</v>
      </c>
      <c r="F7411" t="s">
        <v>26</v>
      </c>
      <c r="G7411">
        <v>3.6</v>
      </c>
      <c r="H7411">
        <v>102.76</v>
      </c>
      <c r="I7411">
        <v>106.79</v>
      </c>
      <c r="J7411">
        <v>1.2</v>
      </c>
      <c r="K7411">
        <v>4</v>
      </c>
      <c r="L7411">
        <v>4.9000000000000004</v>
      </c>
      <c r="M7411">
        <v>81</v>
      </c>
      <c r="N7411" t="s">
        <v>27</v>
      </c>
      <c r="O7411">
        <v>0.84799999999999998</v>
      </c>
      <c r="P7411" t="s">
        <v>28</v>
      </c>
      <c r="Q7411" t="s">
        <v>29</v>
      </c>
      <c r="R7411">
        <v>4.51</v>
      </c>
      <c r="S7411">
        <v>1</v>
      </c>
      <c r="T7411">
        <v>4.03</v>
      </c>
      <c r="U7411">
        <v>0.9</v>
      </c>
      <c r="V7411" t="s">
        <v>374</v>
      </c>
      <c r="W7411" t="s">
        <v>31</v>
      </c>
      <c r="X7411">
        <v>1</v>
      </c>
      <c r="Y7411" t="str">
        <f>IF(tblRides[[#This Row],[supply_demand_ratio]]&lt;0.8,"Below 0.8",IF(tblRides[[#This Row],[supply_demand_ratio]]&lt;1,"Between 0.8-1.0",IF(tblRides[[#This Row],[supply_demand_ratio]]&lt;=1.2,"Between 1.0-1.2","Above 1.2")))</f>
        <v>Between 0.8-1.0</v>
      </c>
    </row>
    <row r="7412" spans="1:25" x14ac:dyDescent="0.3">
      <c r="A7412" t="s">
        <v>7467</v>
      </c>
      <c r="B7412" s="1">
        <v>46089.368055555555</v>
      </c>
      <c r="C7412" s="2">
        <v>46089</v>
      </c>
      <c r="D7412">
        <v>8</v>
      </c>
      <c r="E7412" t="s">
        <v>36</v>
      </c>
      <c r="F7412" t="s">
        <v>26</v>
      </c>
      <c r="G7412">
        <v>2.2999999999999998</v>
      </c>
      <c r="H7412">
        <v>95.35</v>
      </c>
      <c r="I7412">
        <v>96.05</v>
      </c>
      <c r="J7412">
        <v>1.3</v>
      </c>
      <c r="K7412">
        <v>7.6</v>
      </c>
      <c r="L7412">
        <v>5.3</v>
      </c>
      <c r="M7412">
        <v>99</v>
      </c>
      <c r="N7412" t="s">
        <v>72</v>
      </c>
      <c r="O7412">
        <v>0.67900000000000005</v>
      </c>
      <c r="P7412" t="s">
        <v>28</v>
      </c>
      <c r="Q7412" t="s">
        <v>29</v>
      </c>
      <c r="R7412">
        <v>4.76</v>
      </c>
      <c r="S7412">
        <v>42</v>
      </c>
      <c r="T7412">
        <v>0.7</v>
      </c>
      <c r="U7412">
        <v>-2.2999999999999998</v>
      </c>
      <c r="V7412" t="s">
        <v>374</v>
      </c>
      <c r="W7412" t="s">
        <v>45</v>
      </c>
      <c r="X7412">
        <v>1</v>
      </c>
      <c r="Y7412" t="str">
        <f>IF(tblRides[[#This Row],[supply_demand_ratio]]&lt;0.8,"Below 0.8",IF(tblRides[[#This Row],[supply_demand_ratio]]&lt;1,"Between 0.8-1.0",IF(tblRides[[#This Row],[supply_demand_ratio]]&lt;=1.2,"Between 1.0-1.2","Above 1.2")))</f>
        <v>Below 0.8</v>
      </c>
    </row>
    <row r="7413" spans="1:25" x14ac:dyDescent="0.3">
      <c r="A7413" t="s">
        <v>7468</v>
      </c>
      <c r="B7413" s="1">
        <v>46089.370833333334</v>
      </c>
      <c r="C7413" s="2">
        <v>46089</v>
      </c>
      <c r="D7413">
        <v>8</v>
      </c>
      <c r="E7413" t="s">
        <v>36</v>
      </c>
      <c r="F7413" t="s">
        <v>26</v>
      </c>
      <c r="G7413">
        <v>13.7</v>
      </c>
      <c r="H7413">
        <v>386.29</v>
      </c>
      <c r="I7413">
        <v>398</v>
      </c>
      <c r="J7413">
        <v>1.4</v>
      </c>
      <c r="K7413">
        <v>8.3000000000000007</v>
      </c>
      <c r="L7413">
        <v>8.3000000000000007</v>
      </c>
      <c r="M7413">
        <v>88</v>
      </c>
      <c r="N7413" t="s">
        <v>27</v>
      </c>
      <c r="O7413">
        <v>0.70299999999999996</v>
      </c>
      <c r="P7413" t="s">
        <v>28</v>
      </c>
      <c r="Q7413" t="s">
        <v>29</v>
      </c>
      <c r="R7413">
        <v>4.6399999999999997</v>
      </c>
      <c r="S7413">
        <v>13</v>
      </c>
      <c r="T7413">
        <v>11.71</v>
      </c>
      <c r="U7413">
        <v>0</v>
      </c>
      <c r="V7413" t="s">
        <v>374</v>
      </c>
      <c r="W7413" t="s">
        <v>45</v>
      </c>
      <c r="X7413">
        <v>1</v>
      </c>
      <c r="Y7413" t="str">
        <f>IF(tblRides[[#This Row],[supply_demand_ratio]]&lt;0.8,"Below 0.8",IF(tblRides[[#This Row],[supply_demand_ratio]]&lt;1,"Between 0.8-1.0",IF(tblRides[[#This Row],[supply_demand_ratio]]&lt;=1.2,"Between 1.0-1.2","Above 1.2")))</f>
        <v>Below 0.8</v>
      </c>
    </row>
    <row r="7414" spans="1:25" x14ac:dyDescent="0.3">
      <c r="A7414" t="s">
        <v>7469</v>
      </c>
      <c r="B7414" s="1">
        <v>46089.373611111114</v>
      </c>
      <c r="C7414" s="2">
        <v>46089</v>
      </c>
      <c r="D7414">
        <v>8</v>
      </c>
      <c r="E7414" t="s">
        <v>62</v>
      </c>
      <c r="F7414" t="s">
        <v>26</v>
      </c>
      <c r="G7414">
        <v>2.6</v>
      </c>
      <c r="H7414">
        <v>76.930000000000007</v>
      </c>
      <c r="I7414">
        <v>77.239999999999995</v>
      </c>
      <c r="J7414">
        <v>1</v>
      </c>
      <c r="K7414">
        <v>5.8</v>
      </c>
      <c r="L7414">
        <v>7.2</v>
      </c>
      <c r="M7414">
        <v>54</v>
      </c>
      <c r="N7414" t="s">
        <v>41</v>
      </c>
      <c r="O7414">
        <v>1.323</v>
      </c>
      <c r="P7414" t="s">
        <v>28</v>
      </c>
      <c r="Q7414" t="s">
        <v>29</v>
      </c>
      <c r="R7414">
        <v>4.8499999999999996</v>
      </c>
      <c r="S7414">
        <v>14</v>
      </c>
      <c r="T7414">
        <v>0.31</v>
      </c>
      <c r="U7414">
        <v>1.4</v>
      </c>
      <c r="V7414" t="s">
        <v>374</v>
      </c>
      <c r="W7414" t="s">
        <v>45</v>
      </c>
      <c r="X7414">
        <v>1</v>
      </c>
      <c r="Y7414" t="str">
        <f>IF(tblRides[[#This Row],[supply_demand_ratio]]&lt;0.8,"Below 0.8",IF(tblRides[[#This Row],[supply_demand_ratio]]&lt;1,"Between 0.8-1.0",IF(tblRides[[#This Row],[supply_demand_ratio]]&lt;=1.2,"Between 1.0-1.2","Above 1.2")))</f>
        <v>Above 1.2</v>
      </c>
    </row>
    <row r="7415" spans="1:25" x14ac:dyDescent="0.3">
      <c r="A7415" t="s">
        <v>7470</v>
      </c>
      <c r="B7415" s="1">
        <v>46089.375694444447</v>
      </c>
      <c r="C7415" s="2">
        <v>46089</v>
      </c>
      <c r="D7415">
        <v>9</v>
      </c>
      <c r="E7415" t="s">
        <v>62</v>
      </c>
      <c r="F7415" t="s">
        <v>26</v>
      </c>
      <c r="G7415">
        <v>3.9</v>
      </c>
      <c r="H7415">
        <v>94.62</v>
      </c>
      <c r="I7415">
        <v>93.49</v>
      </c>
      <c r="J7415">
        <v>1</v>
      </c>
      <c r="K7415">
        <v>11.1</v>
      </c>
      <c r="L7415">
        <v>10.5</v>
      </c>
      <c r="M7415">
        <v>53</v>
      </c>
      <c r="N7415" t="s">
        <v>41</v>
      </c>
      <c r="O7415">
        <v>1.3260000000000001</v>
      </c>
      <c r="P7415" t="s">
        <v>28</v>
      </c>
      <c r="Q7415" t="s">
        <v>29</v>
      </c>
      <c r="R7415">
        <v>4.9000000000000004</v>
      </c>
      <c r="S7415">
        <v>6</v>
      </c>
      <c r="T7415">
        <v>-1.1299999999999999</v>
      </c>
      <c r="U7415">
        <v>-0.6</v>
      </c>
      <c r="V7415" t="s">
        <v>374</v>
      </c>
      <c r="W7415" t="s">
        <v>77</v>
      </c>
      <c r="X7415">
        <v>1</v>
      </c>
      <c r="Y7415" t="str">
        <f>IF(tblRides[[#This Row],[supply_demand_ratio]]&lt;0.8,"Below 0.8",IF(tblRides[[#This Row],[supply_demand_ratio]]&lt;1,"Between 0.8-1.0",IF(tblRides[[#This Row],[supply_demand_ratio]]&lt;=1.2,"Between 1.0-1.2","Above 1.2")))</f>
        <v>Above 1.2</v>
      </c>
    </row>
    <row r="7416" spans="1:25" x14ac:dyDescent="0.3">
      <c r="A7416" t="s">
        <v>7471</v>
      </c>
      <c r="B7416" s="1">
        <v>46089.379861111112</v>
      </c>
      <c r="C7416" s="2">
        <v>46089</v>
      </c>
      <c r="D7416">
        <v>9</v>
      </c>
      <c r="E7416" t="s">
        <v>33</v>
      </c>
      <c r="F7416" t="s">
        <v>34</v>
      </c>
      <c r="G7416">
        <v>5.5</v>
      </c>
      <c r="H7416">
        <v>114.14</v>
      </c>
      <c r="I7416">
        <v>113.48</v>
      </c>
      <c r="J7416">
        <v>1</v>
      </c>
      <c r="K7416">
        <v>9.3000000000000007</v>
      </c>
      <c r="L7416">
        <v>8.6999999999999993</v>
      </c>
      <c r="M7416">
        <v>91</v>
      </c>
      <c r="N7416" t="s">
        <v>27</v>
      </c>
      <c r="O7416">
        <v>0.98599999999999999</v>
      </c>
      <c r="P7416" t="s">
        <v>28</v>
      </c>
      <c r="Q7416" t="s">
        <v>29</v>
      </c>
      <c r="R7416">
        <v>4.4000000000000004</v>
      </c>
      <c r="S7416">
        <v>0</v>
      </c>
      <c r="T7416">
        <v>-0.66</v>
      </c>
      <c r="U7416">
        <v>-0.6</v>
      </c>
      <c r="V7416" t="s">
        <v>374</v>
      </c>
      <c r="W7416" t="s">
        <v>45</v>
      </c>
      <c r="X7416">
        <v>1</v>
      </c>
      <c r="Y7416" t="str">
        <f>IF(tblRides[[#This Row],[supply_demand_ratio]]&lt;0.8,"Below 0.8",IF(tblRides[[#This Row],[supply_demand_ratio]]&lt;1,"Between 0.8-1.0",IF(tblRides[[#This Row],[supply_demand_ratio]]&lt;=1.2,"Between 1.0-1.2","Above 1.2")))</f>
        <v>Between 0.8-1.0</v>
      </c>
    </row>
    <row r="7417" spans="1:25" x14ac:dyDescent="0.3">
      <c r="A7417" t="s">
        <v>7472</v>
      </c>
      <c r="B7417" s="1">
        <v>46089.400694444441</v>
      </c>
      <c r="C7417" s="2">
        <v>46089</v>
      </c>
      <c r="D7417">
        <v>9</v>
      </c>
      <c r="E7417" t="s">
        <v>62</v>
      </c>
      <c r="F7417" t="s">
        <v>26</v>
      </c>
      <c r="G7417">
        <v>4.4000000000000004</v>
      </c>
      <c r="H7417">
        <v>101.11</v>
      </c>
      <c r="I7417">
        <v>96.83</v>
      </c>
      <c r="J7417">
        <v>1</v>
      </c>
      <c r="K7417">
        <v>7.6</v>
      </c>
      <c r="L7417">
        <v>12.6</v>
      </c>
      <c r="M7417">
        <v>57</v>
      </c>
      <c r="N7417" t="s">
        <v>41</v>
      </c>
      <c r="O7417">
        <v>1.2649999999999999</v>
      </c>
      <c r="P7417" t="s">
        <v>28</v>
      </c>
      <c r="Q7417" t="s">
        <v>29</v>
      </c>
      <c r="R7417">
        <v>4.28</v>
      </c>
      <c r="S7417">
        <v>5</v>
      </c>
      <c r="T7417">
        <v>-4.28</v>
      </c>
      <c r="U7417">
        <v>5</v>
      </c>
      <c r="V7417" t="s">
        <v>374</v>
      </c>
      <c r="W7417" t="s">
        <v>45</v>
      </c>
      <c r="X7417">
        <v>1</v>
      </c>
      <c r="Y7417" t="str">
        <f>IF(tblRides[[#This Row],[supply_demand_ratio]]&lt;0.8,"Below 0.8",IF(tblRides[[#This Row],[supply_demand_ratio]]&lt;1,"Between 0.8-1.0",IF(tblRides[[#This Row],[supply_demand_ratio]]&lt;=1.2,"Between 1.0-1.2","Above 1.2")))</f>
        <v>Above 1.2</v>
      </c>
    </row>
    <row r="7418" spans="1:25" x14ac:dyDescent="0.3">
      <c r="A7418" t="s">
        <v>7473</v>
      </c>
      <c r="B7418" s="1">
        <v>46089.401388888888</v>
      </c>
      <c r="C7418" s="2">
        <v>46089</v>
      </c>
      <c r="D7418">
        <v>9</v>
      </c>
      <c r="E7418" t="s">
        <v>62</v>
      </c>
      <c r="F7418" t="s">
        <v>26</v>
      </c>
      <c r="G7418">
        <v>13.8</v>
      </c>
      <c r="H7418">
        <v>246.46</v>
      </c>
      <c r="I7418">
        <v>250.62</v>
      </c>
      <c r="J7418">
        <v>1</v>
      </c>
      <c r="K7418">
        <v>6.7</v>
      </c>
      <c r="L7418">
        <v>1</v>
      </c>
      <c r="M7418">
        <v>54</v>
      </c>
      <c r="N7418" t="s">
        <v>41</v>
      </c>
      <c r="O7418">
        <v>1.488</v>
      </c>
      <c r="P7418" t="s">
        <v>28</v>
      </c>
      <c r="Q7418" t="s">
        <v>29</v>
      </c>
      <c r="R7418">
        <v>4.5999999999999996</v>
      </c>
      <c r="S7418">
        <v>17</v>
      </c>
      <c r="T7418">
        <v>4.16</v>
      </c>
      <c r="U7418">
        <v>-5.7</v>
      </c>
      <c r="V7418" t="s">
        <v>374</v>
      </c>
      <c r="W7418" t="s">
        <v>45</v>
      </c>
      <c r="X7418">
        <v>1</v>
      </c>
      <c r="Y7418" t="str">
        <f>IF(tblRides[[#This Row],[supply_demand_ratio]]&lt;0.8,"Below 0.8",IF(tblRides[[#This Row],[supply_demand_ratio]]&lt;1,"Between 0.8-1.0",IF(tblRides[[#This Row],[supply_demand_ratio]]&lt;=1.2,"Between 1.0-1.2","Above 1.2")))</f>
        <v>Above 1.2</v>
      </c>
    </row>
    <row r="7419" spans="1:25" x14ac:dyDescent="0.3">
      <c r="A7419" t="s">
        <v>7474</v>
      </c>
      <c r="B7419" s="1">
        <v>46089.406944444447</v>
      </c>
      <c r="C7419" s="2">
        <v>46089</v>
      </c>
      <c r="D7419">
        <v>9</v>
      </c>
      <c r="E7419" t="s">
        <v>25</v>
      </c>
      <c r="F7419" t="s">
        <v>34</v>
      </c>
      <c r="G7419">
        <v>10.8</v>
      </c>
      <c r="H7419">
        <v>224.5</v>
      </c>
      <c r="I7419">
        <v>226.39</v>
      </c>
      <c r="J7419">
        <v>1.1000000000000001</v>
      </c>
      <c r="K7419">
        <v>7.7</v>
      </c>
      <c r="L7419">
        <v>10.9</v>
      </c>
      <c r="M7419">
        <v>124</v>
      </c>
      <c r="N7419" t="s">
        <v>27</v>
      </c>
      <c r="O7419">
        <v>0.90800000000000003</v>
      </c>
      <c r="P7419" t="s">
        <v>28</v>
      </c>
      <c r="Q7419" t="s">
        <v>29</v>
      </c>
      <c r="R7419">
        <v>4.9000000000000004</v>
      </c>
      <c r="S7419">
        <v>0</v>
      </c>
      <c r="T7419">
        <v>1.89</v>
      </c>
      <c r="U7419">
        <v>3.2</v>
      </c>
      <c r="V7419" t="s">
        <v>374</v>
      </c>
      <c r="W7419" t="s">
        <v>45</v>
      </c>
      <c r="X7419">
        <v>1</v>
      </c>
      <c r="Y7419" t="str">
        <f>IF(tblRides[[#This Row],[supply_demand_ratio]]&lt;0.8,"Below 0.8",IF(tblRides[[#This Row],[supply_demand_ratio]]&lt;1,"Between 0.8-1.0",IF(tblRides[[#This Row],[supply_demand_ratio]]&lt;=1.2,"Between 1.0-1.2","Above 1.2")))</f>
        <v>Between 0.8-1.0</v>
      </c>
    </row>
    <row r="7420" spans="1:25" x14ac:dyDescent="0.3">
      <c r="A7420" t="s">
        <v>7475</v>
      </c>
      <c r="B7420" s="1">
        <v>46089.40902777778</v>
      </c>
      <c r="C7420" s="2">
        <v>46089</v>
      </c>
      <c r="D7420">
        <v>9</v>
      </c>
      <c r="E7420" t="s">
        <v>33</v>
      </c>
      <c r="F7420" t="s">
        <v>34</v>
      </c>
      <c r="G7420">
        <v>5.3</v>
      </c>
      <c r="H7420">
        <v>132.78</v>
      </c>
      <c r="I7420">
        <v>132.29</v>
      </c>
      <c r="J7420">
        <v>1.1000000000000001</v>
      </c>
      <c r="K7420">
        <v>7.8</v>
      </c>
      <c r="L7420">
        <v>7.9</v>
      </c>
      <c r="M7420">
        <v>90</v>
      </c>
      <c r="N7420" t="s">
        <v>27</v>
      </c>
      <c r="O7420">
        <v>0.96299999999999997</v>
      </c>
      <c r="P7420" t="s">
        <v>28</v>
      </c>
      <c r="Q7420" t="s">
        <v>29</v>
      </c>
      <c r="R7420">
        <v>4.79</v>
      </c>
      <c r="S7420">
        <v>0</v>
      </c>
      <c r="T7420">
        <v>-0.49</v>
      </c>
      <c r="U7420">
        <v>0.1</v>
      </c>
      <c r="V7420" t="s">
        <v>374</v>
      </c>
      <c r="W7420" t="s">
        <v>45</v>
      </c>
      <c r="X7420">
        <v>1</v>
      </c>
      <c r="Y7420" t="str">
        <f>IF(tblRides[[#This Row],[supply_demand_ratio]]&lt;0.8,"Below 0.8",IF(tblRides[[#This Row],[supply_demand_ratio]]&lt;1,"Between 0.8-1.0",IF(tblRides[[#This Row],[supply_demand_ratio]]&lt;=1.2,"Between 1.0-1.2","Above 1.2")))</f>
        <v>Between 0.8-1.0</v>
      </c>
    </row>
    <row r="7421" spans="1:25" x14ac:dyDescent="0.3">
      <c r="A7421" t="s">
        <v>7476</v>
      </c>
      <c r="B7421" s="1">
        <v>46089.421527777777</v>
      </c>
      <c r="C7421" s="2">
        <v>46089</v>
      </c>
      <c r="D7421">
        <v>10</v>
      </c>
      <c r="E7421" t="s">
        <v>25</v>
      </c>
      <c r="F7421" t="s">
        <v>34</v>
      </c>
      <c r="G7421">
        <v>5.3</v>
      </c>
      <c r="H7421">
        <v>147.25</v>
      </c>
      <c r="I7421">
        <v>143.5</v>
      </c>
      <c r="J7421">
        <v>1.1000000000000001</v>
      </c>
      <c r="K7421">
        <v>10</v>
      </c>
      <c r="L7421">
        <v>8.9</v>
      </c>
      <c r="M7421">
        <v>109</v>
      </c>
      <c r="N7421" t="s">
        <v>27</v>
      </c>
      <c r="O7421">
        <v>0.82199999999999995</v>
      </c>
      <c r="P7421" t="s">
        <v>28</v>
      </c>
      <c r="Q7421" t="s">
        <v>29</v>
      </c>
      <c r="R7421">
        <v>4.87</v>
      </c>
      <c r="S7421">
        <v>0</v>
      </c>
      <c r="T7421">
        <v>-3.75</v>
      </c>
      <c r="U7421">
        <v>-1.1000000000000001</v>
      </c>
      <c r="V7421" t="s">
        <v>374</v>
      </c>
      <c r="W7421" t="s">
        <v>45</v>
      </c>
      <c r="X7421">
        <v>1</v>
      </c>
      <c r="Y7421" t="str">
        <f>IF(tblRides[[#This Row],[supply_demand_ratio]]&lt;0.8,"Below 0.8",IF(tblRides[[#This Row],[supply_demand_ratio]]&lt;1,"Between 0.8-1.0",IF(tblRides[[#This Row],[supply_demand_ratio]]&lt;=1.2,"Between 1.0-1.2","Above 1.2")))</f>
        <v>Between 0.8-1.0</v>
      </c>
    </row>
    <row r="7422" spans="1:25" x14ac:dyDescent="0.3">
      <c r="A7422" t="s">
        <v>7477</v>
      </c>
      <c r="B7422" s="1">
        <v>46089.430555555555</v>
      </c>
      <c r="C7422" s="2">
        <v>46089</v>
      </c>
      <c r="D7422">
        <v>10</v>
      </c>
      <c r="E7422" t="s">
        <v>25</v>
      </c>
      <c r="F7422" t="s">
        <v>26</v>
      </c>
      <c r="G7422">
        <v>3.1</v>
      </c>
      <c r="H7422">
        <v>100.5</v>
      </c>
      <c r="I7422">
        <v>95.96</v>
      </c>
      <c r="J7422">
        <v>1.2</v>
      </c>
      <c r="K7422">
        <v>5.2</v>
      </c>
      <c r="L7422">
        <v>4.5</v>
      </c>
      <c r="M7422">
        <v>114</v>
      </c>
      <c r="N7422" t="s">
        <v>72</v>
      </c>
      <c r="O7422">
        <v>0.76200000000000001</v>
      </c>
      <c r="P7422" t="s">
        <v>28</v>
      </c>
      <c r="Q7422" t="s">
        <v>29</v>
      </c>
      <c r="R7422">
        <v>4.47</v>
      </c>
      <c r="S7422">
        <v>32</v>
      </c>
      <c r="T7422">
        <v>-4.54</v>
      </c>
      <c r="U7422">
        <v>-0.7</v>
      </c>
      <c r="V7422" t="s">
        <v>374</v>
      </c>
      <c r="W7422" t="s">
        <v>45</v>
      </c>
      <c r="X7422">
        <v>1</v>
      </c>
      <c r="Y7422" t="str">
        <f>IF(tblRides[[#This Row],[supply_demand_ratio]]&lt;0.8,"Below 0.8",IF(tblRides[[#This Row],[supply_demand_ratio]]&lt;1,"Between 0.8-1.0",IF(tblRides[[#This Row],[supply_demand_ratio]]&lt;=1.2,"Between 1.0-1.2","Above 1.2")))</f>
        <v>Below 0.8</v>
      </c>
    </row>
    <row r="7423" spans="1:25" x14ac:dyDescent="0.3">
      <c r="A7423" t="s">
        <v>7478</v>
      </c>
      <c r="B7423" s="1">
        <v>46089.44027777778</v>
      </c>
      <c r="C7423" s="2">
        <v>46089</v>
      </c>
      <c r="D7423">
        <v>10</v>
      </c>
      <c r="E7423" t="s">
        <v>25</v>
      </c>
      <c r="F7423" t="s">
        <v>26</v>
      </c>
      <c r="G7423">
        <v>0.7</v>
      </c>
      <c r="H7423">
        <v>67.78</v>
      </c>
      <c r="I7423">
        <v>69.81</v>
      </c>
      <c r="J7423">
        <v>1.3</v>
      </c>
      <c r="K7423">
        <v>9.6999999999999993</v>
      </c>
      <c r="L7423">
        <v>11.5</v>
      </c>
      <c r="M7423">
        <v>106</v>
      </c>
      <c r="N7423" t="s">
        <v>72</v>
      </c>
      <c r="O7423">
        <v>0.70299999999999996</v>
      </c>
      <c r="P7423" t="s">
        <v>28</v>
      </c>
      <c r="Q7423" t="s">
        <v>29</v>
      </c>
      <c r="R7423">
        <v>4.47</v>
      </c>
      <c r="S7423">
        <v>9</v>
      </c>
      <c r="T7423">
        <v>2.0299999999999998</v>
      </c>
      <c r="U7423">
        <v>1.8</v>
      </c>
      <c r="V7423" t="s">
        <v>374</v>
      </c>
      <c r="W7423" t="s">
        <v>45</v>
      </c>
      <c r="X7423">
        <v>1</v>
      </c>
      <c r="Y7423" t="str">
        <f>IF(tblRides[[#This Row],[supply_demand_ratio]]&lt;0.8,"Below 0.8",IF(tblRides[[#This Row],[supply_demand_ratio]]&lt;1,"Between 0.8-1.0",IF(tblRides[[#This Row],[supply_demand_ratio]]&lt;=1.2,"Between 1.0-1.2","Above 1.2")))</f>
        <v>Below 0.8</v>
      </c>
    </row>
    <row r="7424" spans="1:25" x14ac:dyDescent="0.3">
      <c r="A7424" t="s">
        <v>7479</v>
      </c>
      <c r="B7424" s="1">
        <v>46089.44027777778</v>
      </c>
      <c r="C7424" s="2">
        <v>46089</v>
      </c>
      <c r="D7424">
        <v>10</v>
      </c>
      <c r="E7424" t="s">
        <v>33</v>
      </c>
      <c r="F7424" t="s">
        <v>34</v>
      </c>
      <c r="G7424">
        <v>1.6</v>
      </c>
      <c r="H7424">
        <v>73.430000000000007</v>
      </c>
      <c r="I7424">
        <v>69</v>
      </c>
      <c r="J7424">
        <v>1.2</v>
      </c>
      <c r="K7424">
        <v>6.7</v>
      </c>
      <c r="L7424">
        <v>9</v>
      </c>
      <c r="M7424">
        <v>76</v>
      </c>
      <c r="N7424" t="s">
        <v>27</v>
      </c>
      <c r="O7424">
        <v>0.81599999999999995</v>
      </c>
      <c r="P7424" t="s">
        <v>28</v>
      </c>
      <c r="Q7424" t="s">
        <v>29</v>
      </c>
      <c r="R7424">
        <v>4.87</v>
      </c>
      <c r="S7424">
        <v>0</v>
      </c>
      <c r="T7424">
        <v>-4.43</v>
      </c>
      <c r="U7424">
        <v>2.2999999999999998</v>
      </c>
      <c r="V7424" t="s">
        <v>374</v>
      </c>
      <c r="W7424" t="s">
        <v>45</v>
      </c>
      <c r="X7424">
        <v>1</v>
      </c>
      <c r="Y7424" t="str">
        <f>IF(tblRides[[#This Row],[supply_demand_ratio]]&lt;0.8,"Below 0.8",IF(tblRides[[#This Row],[supply_demand_ratio]]&lt;1,"Between 0.8-1.0",IF(tblRides[[#This Row],[supply_demand_ratio]]&lt;=1.2,"Between 1.0-1.2","Above 1.2")))</f>
        <v>Between 0.8-1.0</v>
      </c>
    </row>
    <row r="7425" spans="1:25" x14ac:dyDescent="0.3">
      <c r="A7425" t="s">
        <v>7480</v>
      </c>
      <c r="B7425" s="1">
        <v>46089.448611111111</v>
      </c>
      <c r="C7425" s="2">
        <v>46089</v>
      </c>
      <c r="D7425">
        <v>10</v>
      </c>
      <c r="E7425" t="s">
        <v>25</v>
      </c>
      <c r="F7425" t="s">
        <v>26</v>
      </c>
      <c r="G7425">
        <v>13.5</v>
      </c>
      <c r="H7425">
        <v>286.25</v>
      </c>
      <c r="I7425">
        <v>294.52</v>
      </c>
      <c r="J7425">
        <v>1.2</v>
      </c>
      <c r="K7425">
        <v>8.9</v>
      </c>
      <c r="L7425">
        <v>8</v>
      </c>
      <c r="M7425">
        <v>118</v>
      </c>
      <c r="N7425" t="s">
        <v>72</v>
      </c>
      <c r="O7425">
        <v>0.79800000000000004</v>
      </c>
      <c r="P7425" t="s">
        <v>28</v>
      </c>
      <c r="Q7425" t="s">
        <v>29</v>
      </c>
      <c r="R7425">
        <v>4.49</v>
      </c>
      <c r="S7425">
        <v>10</v>
      </c>
      <c r="T7425">
        <v>8.27</v>
      </c>
      <c r="U7425">
        <v>-0.9</v>
      </c>
      <c r="V7425" t="s">
        <v>374</v>
      </c>
      <c r="W7425" t="s">
        <v>45</v>
      </c>
      <c r="X7425">
        <v>1</v>
      </c>
      <c r="Y7425" t="str">
        <f>IF(tblRides[[#This Row],[supply_demand_ratio]]&lt;0.8,"Below 0.8",IF(tblRides[[#This Row],[supply_demand_ratio]]&lt;1,"Between 0.8-1.0",IF(tblRides[[#This Row],[supply_demand_ratio]]&lt;=1.2,"Between 1.0-1.2","Above 1.2")))</f>
        <v>Below 0.8</v>
      </c>
    </row>
    <row r="7426" spans="1:25" x14ac:dyDescent="0.3">
      <c r="A7426" t="s">
        <v>7481</v>
      </c>
      <c r="B7426" s="1">
        <v>46089.465277777781</v>
      </c>
      <c r="C7426" s="2">
        <v>46089</v>
      </c>
      <c r="D7426">
        <v>11</v>
      </c>
      <c r="E7426" t="s">
        <v>25</v>
      </c>
      <c r="F7426" t="s">
        <v>26</v>
      </c>
      <c r="G7426">
        <v>8.3000000000000007</v>
      </c>
      <c r="H7426">
        <v>164.7</v>
      </c>
      <c r="I7426">
        <v>152.75</v>
      </c>
      <c r="J7426">
        <v>1.1000000000000001</v>
      </c>
      <c r="K7426">
        <v>6.2</v>
      </c>
      <c r="L7426">
        <v>7.9</v>
      </c>
      <c r="M7426">
        <v>101</v>
      </c>
      <c r="N7426" t="s">
        <v>27</v>
      </c>
      <c r="O7426">
        <v>0.78900000000000003</v>
      </c>
      <c r="P7426" t="s">
        <v>28</v>
      </c>
      <c r="Q7426" t="s">
        <v>29</v>
      </c>
      <c r="R7426">
        <v>4.78</v>
      </c>
      <c r="S7426">
        <v>12</v>
      </c>
      <c r="T7426">
        <v>-11.95</v>
      </c>
      <c r="U7426">
        <v>1.7</v>
      </c>
      <c r="V7426" t="s">
        <v>374</v>
      </c>
      <c r="W7426" t="s">
        <v>45</v>
      </c>
      <c r="X7426">
        <v>1</v>
      </c>
      <c r="Y7426" t="str">
        <f>IF(tblRides[[#This Row],[supply_demand_ratio]]&lt;0.8,"Below 0.8",IF(tblRides[[#This Row],[supply_demand_ratio]]&lt;1,"Between 0.8-1.0",IF(tblRides[[#This Row],[supply_demand_ratio]]&lt;=1.2,"Between 1.0-1.2","Above 1.2")))</f>
        <v>Below 0.8</v>
      </c>
    </row>
    <row r="7427" spans="1:25" x14ac:dyDescent="0.3">
      <c r="A7427" t="s">
        <v>7482</v>
      </c>
      <c r="B7427" s="1">
        <v>46089.470138888886</v>
      </c>
      <c r="C7427" s="2">
        <v>46089</v>
      </c>
      <c r="D7427">
        <v>11</v>
      </c>
      <c r="E7427" t="s">
        <v>25</v>
      </c>
      <c r="F7427" t="s">
        <v>26</v>
      </c>
      <c r="G7427">
        <v>3.7</v>
      </c>
      <c r="H7427">
        <v>104.29</v>
      </c>
      <c r="J7427">
        <v>1.1000000000000001</v>
      </c>
      <c r="K7427">
        <v>3.7</v>
      </c>
      <c r="L7427">
        <v>1</v>
      </c>
      <c r="M7427">
        <v>116</v>
      </c>
      <c r="N7427" t="s">
        <v>41</v>
      </c>
      <c r="O7427">
        <v>1.784</v>
      </c>
      <c r="P7427" t="s">
        <v>37</v>
      </c>
      <c r="Q7427" t="s">
        <v>280</v>
      </c>
      <c r="R7427">
        <v>4.4000000000000004</v>
      </c>
      <c r="S7427">
        <v>6</v>
      </c>
      <c r="U7427">
        <v>-2.7</v>
      </c>
      <c r="V7427" t="s">
        <v>374</v>
      </c>
      <c r="W7427" t="s">
        <v>31</v>
      </c>
      <c r="X7427">
        <v>0</v>
      </c>
      <c r="Y7427" t="str">
        <f>IF(tblRides[[#This Row],[supply_demand_ratio]]&lt;0.8,"Below 0.8",IF(tblRides[[#This Row],[supply_demand_ratio]]&lt;1,"Between 0.8-1.0",IF(tblRides[[#This Row],[supply_demand_ratio]]&lt;=1.2,"Between 1.0-1.2","Above 1.2")))</f>
        <v>Above 1.2</v>
      </c>
    </row>
    <row r="7428" spans="1:25" x14ac:dyDescent="0.3">
      <c r="A7428" t="s">
        <v>7483</v>
      </c>
      <c r="B7428" s="1">
        <v>46089.472222222219</v>
      </c>
      <c r="C7428" s="2">
        <v>46089</v>
      </c>
      <c r="D7428">
        <v>11</v>
      </c>
      <c r="E7428" t="s">
        <v>33</v>
      </c>
      <c r="F7428" t="s">
        <v>26</v>
      </c>
      <c r="G7428">
        <v>7.5</v>
      </c>
      <c r="H7428">
        <v>148.26</v>
      </c>
      <c r="I7428">
        <v>151.21</v>
      </c>
      <c r="J7428">
        <v>1</v>
      </c>
      <c r="K7428">
        <v>3.8</v>
      </c>
      <c r="L7428">
        <v>7.5</v>
      </c>
      <c r="M7428">
        <v>70</v>
      </c>
      <c r="N7428" t="s">
        <v>41</v>
      </c>
      <c r="O7428">
        <v>0.997</v>
      </c>
      <c r="P7428" t="s">
        <v>28</v>
      </c>
      <c r="Q7428" t="s">
        <v>29</v>
      </c>
      <c r="R7428">
        <v>4.67</v>
      </c>
      <c r="S7428">
        <v>7</v>
      </c>
      <c r="T7428">
        <v>2.95</v>
      </c>
      <c r="U7428">
        <v>3.7</v>
      </c>
      <c r="V7428" t="s">
        <v>374</v>
      </c>
      <c r="W7428" t="s">
        <v>31</v>
      </c>
      <c r="X7428">
        <v>1</v>
      </c>
      <c r="Y7428" t="str">
        <f>IF(tblRides[[#This Row],[supply_demand_ratio]]&lt;0.8,"Below 0.8",IF(tblRides[[#This Row],[supply_demand_ratio]]&lt;1,"Between 0.8-1.0",IF(tblRides[[#This Row],[supply_demand_ratio]]&lt;=1.2,"Between 1.0-1.2","Above 1.2")))</f>
        <v>Between 0.8-1.0</v>
      </c>
    </row>
    <row r="7429" spans="1:25" x14ac:dyDescent="0.3">
      <c r="A7429" t="s">
        <v>7484</v>
      </c>
      <c r="B7429" s="1">
        <v>46089.508333333331</v>
      </c>
      <c r="C7429" s="2">
        <v>46089</v>
      </c>
      <c r="D7429">
        <v>12</v>
      </c>
      <c r="E7429" t="s">
        <v>62</v>
      </c>
      <c r="F7429" t="s">
        <v>26</v>
      </c>
      <c r="G7429">
        <v>21.8</v>
      </c>
      <c r="H7429">
        <v>387.77</v>
      </c>
      <c r="J7429">
        <v>1</v>
      </c>
      <c r="K7429">
        <v>4.5999999999999996</v>
      </c>
      <c r="M7429">
        <v>59</v>
      </c>
      <c r="N7429" t="s">
        <v>41</v>
      </c>
      <c r="O7429">
        <v>1.5329999999999999</v>
      </c>
      <c r="P7429" t="s">
        <v>82</v>
      </c>
      <c r="Q7429" t="s">
        <v>83</v>
      </c>
      <c r="R7429">
        <v>4.57</v>
      </c>
      <c r="S7429">
        <v>3</v>
      </c>
      <c r="V7429" t="s">
        <v>374</v>
      </c>
      <c r="W7429" t="s">
        <v>31</v>
      </c>
      <c r="X7429">
        <v>0</v>
      </c>
      <c r="Y7429" t="str">
        <f>IF(tblRides[[#This Row],[supply_demand_ratio]]&lt;0.8,"Below 0.8",IF(tblRides[[#This Row],[supply_demand_ratio]]&lt;1,"Between 0.8-1.0",IF(tblRides[[#This Row],[supply_demand_ratio]]&lt;=1.2,"Between 1.0-1.2","Above 1.2")))</f>
        <v>Above 1.2</v>
      </c>
    </row>
    <row r="7430" spans="1:25" x14ac:dyDescent="0.3">
      <c r="A7430" t="s">
        <v>7485</v>
      </c>
      <c r="B7430" s="1">
        <v>46089.513194444444</v>
      </c>
      <c r="C7430" s="2">
        <v>46089</v>
      </c>
      <c r="D7430">
        <v>12</v>
      </c>
      <c r="E7430" t="s">
        <v>62</v>
      </c>
      <c r="F7430" t="s">
        <v>26</v>
      </c>
      <c r="G7430">
        <v>9</v>
      </c>
      <c r="H7430">
        <v>189.63</v>
      </c>
      <c r="I7430">
        <v>187.42</v>
      </c>
      <c r="J7430">
        <v>1</v>
      </c>
      <c r="K7430">
        <v>5.5</v>
      </c>
      <c r="L7430">
        <v>1.9</v>
      </c>
      <c r="M7430">
        <v>55</v>
      </c>
      <c r="N7430" t="s">
        <v>41</v>
      </c>
      <c r="O7430">
        <v>2.0699999999999998</v>
      </c>
      <c r="P7430" t="s">
        <v>28</v>
      </c>
      <c r="Q7430" t="s">
        <v>29</v>
      </c>
      <c r="R7430">
        <v>4.84</v>
      </c>
      <c r="S7430">
        <v>8</v>
      </c>
      <c r="T7430">
        <v>-2.21</v>
      </c>
      <c r="U7430">
        <v>-3.6</v>
      </c>
      <c r="V7430" t="s">
        <v>374</v>
      </c>
      <c r="W7430" t="s">
        <v>45</v>
      </c>
      <c r="X7430">
        <v>1</v>
      </c>
      <c r="Y7430" t="str">
        <f>IF(tblRides[[#This Row],[supply_demand_ratio]]&lt;0.8,"Below 0.8",IF(tblRides[[#This Row],[supply_demand_ratio]]&lt;1,"Between 0.8-1.0",IF(tblRides[[#This Row],[supply_demand_ratio]]&lt;=1.2,"Between 1.0-1.2","Above 1.2")))</f>
        <v>Above 1.2</v>
      </c>
    </row>
    <row r="7431" spans="1:25" x14ac:dyDescent="0.3">
      <c r="A7431" t="s">
        <v>7486</v>
      </c>
      <c r="B7431" s="1">
        <v>46089.51666666667</v>
      </c>
      <c r="C7431" s="2">
        <v>46089</v>
      </c>
      <c r="D7431">
        <v>12</v>
      </c>
      <c r="E7431" t="s">
        <v>43</v>
      </c>
      <c r="F7431" t="s">
        <v>26</v>
      </c>
      <c r="G7431">
        <v>2.2000000000000002</v>
      </c>
      <c r="H7431">
        <v>71.069999999999993</v>
      </c>
      <c r="I7431">
        <v>72.819999999999993</v>
      </c>
      <c r="J7431">
        <v>1</v>
      </c>
      <c r="K7431">
        <v>3.5</v>
      </c>
      <c r="L7431">
        <v>7.7</v>
      </c>
      <c r="M7431">
        <v>70</v>
      </c>
      <c r="N7431" t="s">
        <v>41</v>
      </c>
      <c r="O7431">
        <v>1.4850000000000001</v>
      </c>
      <c r="P7431" t="s">
        <v>28</v>
      </c>
      <c r="Q7431" t="s">
        <v>29</v>
      </c>
      <c r="R7431">
        <v>4.3899999999999997</v>
      </c>
      <c r="S7431">
        <v>2</v>
      </c>
      <c r="T7431">
        <v>1.75</v>
      </c>
      <c r="U7431">
        <v>4.2</v>
      </c>
      <c r="V7431" t="s">
        <v>374</v>
      </c>
      <c r="W7431" t="s">
        <v>31</v>
      </c>
      <c r="X7431">
        <v>1</v>
      </c>
      <c r="Y7431" t="str">
        <f>IF(tblRides[[#This Row],[supply_demand_ratio]]&lt;0.8,"Below 0.8",IF(tblRides[[#This Row],[supply_demand_ratio]]&lt;1,"Between 0.8-1.0",IF(tblRides[[#This Row],[supply_demand_ratio]]&lt;=1.2,"Between 1.0-1.2","Above 1.2")))</f>
        <v>Above 1.2</v>
      </c>
    </row>
    <row r="7432" spans="1:25" x14ac:dyDescent="0.3">
      <c r="A7432" t="s">
        <v>7487</v>
      </c>
      <c r="B7432" s="1">
        <v>46089.518750000003</v>
      </c>
      <c r="C7432" s="2">
        <v>46089</v>
      </c>
      <c r="D7432">
        <v>12</v>
      </c>
      <c r="E7432" t="s">
        <v>25</v>
      </c>
      <c r="F7432" t="s">
        <v>26</v>
      </c>
      <c r="G7432">
        <v>4.9000000000000004</v>
      </c>
      <c r="H7432">
        <v>122.27</v>
      </c>
      <c r="I7432">
        <v>117.09</v>
      </c>
      <c r="J7432">
        <v>1</v>
      </c>
      <c r="K7432">
        <v>2</v>
      </c>
      <c r="L7432">
        <v>3.9</v>
      </c>
      <c r="M7432">
        <v>120</v>
      </c>
      <c r="N7432" t="s">
        <v>27</v>
      </c>
      <c r="O7432">
        <v>0.92500000000000004</v>
      </c>
      <c r="P7432" t="s">
        <v>28</v>
      </c>
      <c r="Q7432" t="s">
        <v>29</v>
      </c>
      <c r="R7432">
        <v>4.9000000000000004</v>
      </c>
      <c r="S7432">
        <v>6</v>
      </c>
      <c r="T7432">
        <v>-5.18</v>
      </c>
      <c r="U7432">
        <v>1.9</v>
      </c>
      <c r="V7432" t="s">
        <v>374</v>
      </c>
      <c r="W7432" t="s">
        <v>31</v>
      </c>
      <c r="X7432">
        <v>1</v>
      </c>
      <c r="Y7432" t="str">
        <f>IF(tblRides[[#This Row],[supply_demand_ratio]]&lt;0.8,"Below 0.8",IF(tblRides[[#This Row],[supply_demand_ratio]]&lt;1,"Between 0.8-1.0",IF(tblRides[[#This Row],[supply_demand_ratio]]&lt;=1.2,"Between 1.0-1.2","Above 1.2")))</f>
        <v>Between 0.8-1.0</v>
      </c>
    </row>
    <row r="7433" spans="1:25" x14ac:dyDescent="0.3">
      <c r="A7433" t="s">
        <v>7488</v>
      </c>
      <c r="B7433" s="1">
        <v>46089.525000000001</v>
      </c>
      <c r="C7433" s="2">
        <v>46089</v>
      </c>
      <c r="D7433">
        <v>12</v>
      </c>
      <c r="E7433" t="s">
        <v>36</v>
      </c>
      <c r="F7433" t="s">
        <v>26</v>
      </c>
      <c r="G7433">
        <v>7.7</v>
      </c>
      <c r="H7433">
        <v>165.97</v>
      </c>
      <c r="J7433">
        <v>1.1000000000000001</v>
      </c>
      <c r="K7433">
        <v>5.8</v>
      </c>
      <c r="M7433">
        <v>111</v>
      </c>
      <c r="N7433" t="s">
        <v>41</v>
      </c>
      <c r="O7433">
        <v>1.196</v>
      </c>
      <c r="P7433" t="s">
        <v>82</v>
      </c>
      <c r="Q7433" t="s">
        <v>83</v>
      </c>
      <c r="R7433">
        <v>4.74</v>
      </c>
      <c r="S7433">
        <v>4</v>
      </c>
      <c r="V7433" t="s">
        <v>374</v>
      </c>
      <c r="W7433" t="s">
        <v>45</v>
      </c>
      <c r="X7433">
        <v>0</v>
      </c>
      <c r="Y7433" t="str">
        <f>IF(tblRides[[#This Row],[supply_demand_ratio]]&lt;0.8,"Below 0.8",IF(tblRides[[#This Row],[supply_demand_ratio]]&lt;1,"Between 0.8-1.0",IF(tblRides[[#This Row],[supply_demand_ratio]]&lt;=1.2,"Between 1.0-1.2","Above 1.2")))</f>
        <v>Between 1.0-1.2</v>
      </c>
    </row>
    <row r="7434" spans="1:25" x14ac:dyDescent="0.3">
      <c r="A7434" t="s">
        <v>7489</v>
      </c>
      <c r="B7434" s="1">
        <v>46089.52847222222</v>
      </c>
      <c r="C7434" s="2">
        <v>46089</v>
      </c>
      <c r="D7434">
        <v>12</v>
      </c>
      <c r="E7434" t="s">
        <v>25</v>
      </c>
      <c r="F7434" t="s">
        <v>26</v>
      </c>
      <c r="G7434">
        <v>12.6</v>
      </c>
      <c r="H7434">
        <v>217.31</v>
      </c>
      <c r="I7434">
        <v>220.62</v>
      </c>
      <c r="J7434">
        <v>1</v>
      </c>
      <c r="K7434">
        <v>4.0999999999999996</v>
      </c>
      <c r="L7434">
        <v>2.4</v>
      </c>
      <c r="M7434">
        <v>123</v>
      </c>
      <c r="N7434" t="s">
        <v>27</v>
      </c>
      <c r="O7434">
        <v>1.165</v>
      </c>
      <c r="P7434" t="s">
        <v>28</v>
      </c>
      <c r="Q7434" t="s">
        <v>29</v>
      </c>
      <c r="R7434">
        <v>4.8899999999999997</v>
      </c>
      <c r="S7434">
        <v>20</v>
      </c>
      <c r="T7434">
        <v>3.31</v>
      </c>
      <c r="U7434">
        <v>-1.7</v>
      </c>
      <c r="V7434" t="s">
        <v>374</v>
      </c>
      <c r="W7434" t="s">
        <v>31</v>
      </c>
      <c r="X7434">
        <v>1</v>
      </c>
      <c r="Y7434" t="str">
        <f>IF(tblRides[[#This Row],[supply_demand_ratio]]&lt;0.8,"Below 0.8",IF(tblRides[[#This Row],[supply_demand_ratio]]&lt;1,"Between 0.8-1.0",IF(tblRides[[#This Row],[supply_demand_ratio]]&lt;=1.2,"Between 1.0-1.2","Above 1.2")))</f>
        <v>Between 1.0-1.2</v>
      </c>
    </row>
    <row r="7435" spans="1:25" x14ac:dyDescent="0.3">
      <c r="A7435" t="s">
        <v>7490</v>
      </c>
      <c r="B7435" s="1">
        <v>46089.531944444447</v>
      </c>
      <c r="C7435" s="2">
        <v>46089</v>
      </c>
      <c r="D7435">
        <v>12</v>
      </c>
      <c r="E7435" t="s">
        <v>62</v>
      </c>
      <c r="F7435" t="s">
        <v>26</v>
      </c>
      <c r="G7435">
        <v>5.9</v>
      </c>
      <c r="H7435">
        <v>114.18</v>
      </c>
      <c r="I7435">
        <v>112.55</v>
      </c>
      <c r="J7435">
        <v>1</v>
      </c>
      <c r="K7435">
        <v>2</v>
      </c>
      <c r="L7435">
        <v>1</v>
      </c>
      <c r="M7435">
        <v>55</v>
      </c>
      <c r="N7435" t="s">
        <v>41</v>
      </c>
      <c r="O7435">
        <v>1.6619999999999999</v>
      </c>
      <c r="P7435" t="s">
        <v>28</v>
      </c>
      <c r="Q7435" t="s">
        <v>29</v>
      </c>
      <c r="R7435">
        <v>4.5599999999999996</v>
      </c>
      <c r="S7435">
        <v>35</v>
      </c>
      <c r="T7435">
        <v>-1.63</v>
      </c>
      <c r="U7435">
        <v>-1</v>
      </c>
      <c r="V7435" t="s">
        <v>374</v>
      </c>
      <c r="W7435" t="s">
        <v>31</v>
      </c>
      <c r="X7435">
        <v>1</v>
      </c>
      <c r="Y7435" t="str">
        <f>IF(tblRides[[#This Row],[supply_demand_ratio]]&lt;0.8,"Below 0.8",IF(tblRides[[#This Row],[supply_demand_ratio]]&lt;1,"Between 0.8-1.0",IF(tblRides[[#This Row],[supply_demand_ratio]]&lt;=1.2,"Between 1.0-1.2","Above 1.2")))</f>
        <v>Above 1.2</v>
      </c>
    </row>
    <row r="7436" spans="1:25" x14ac:dyDescent="0.3">
      <c r="A7436" t="s">
        <v>7491</v>
      </c>
      <c r="B7436" s="1">
        <v>46089.531944444447</v>
      </c>
      <c r="C7436" s="2">
        <v>46089</v>
      </c>
      <c r="D7436">
        <v>12</v>
      </c>
      <c r="E7436" t="s">
        <v>36</v>
      </c>
      <c r="F7436" t="s">
        <v>26</v>
      </c>
      <c r="G7436">
        <v>5</v>
      </c>
      <c r="H7436">
        <v>111.35</v>
      </c>
      <c r="I7436">
        <v>108.66</v>
      </c>
      <c r="J7436">
        <v>1</v>
      </c>
      <c r="K7436">
        <v>2</v>
      </c>
      <c r="L7436">
        <v>1</v>
      </c>
      <c r="M7436">
        <v>106</v>
      </c>
      <c r="N7436" t="s">
        <v>27</v>
      </c>
      <c r="O7436">
        <v>1.1040000000000001</v>
      </c>
      <c r="P7436" t="s">
        <v>28</v>
      </c>
      <c r="Q7436" t="s">
        <v>29</v>
      </c>
      <c r="R7436">
        <v>4.88</v>
      </c>
      <c r="S7436">
        <v>2</v>
      </c>
      <c r="T7436">
        <v>-2.69</v>
      </c>
      <c r="U7436">
        <v>-1</v>
      </c>
      <c r="V7436" t="s">
        <v>374</v>
      </c>
      <c r="W7436" t="s">
        <v>31</v>
      </c>
      <c r="X7436">
        <v>1</v>
      </c>
      <c r="Y7436" t="str">
        <f>IF(tblRides[[#This Row],[supply_demand_ratio]]&lt;0.8,"Below 0.8",IF(tblRides[[#This Row],[supply_demand_ratio]]&lt;1,"Between 0.8-1.0",IF(tblRides[[#This Row],[supply_demand_ratio]]&lt;=1.2,"Between 1.0-1.2","Above 1.2")))</f>
        <v>Between 1.0-1.2</v>
      </c>
    </row>
    <row r="7437" spans="1:25" x14ac:dyDescent="0.3">
      <c r="A7437" t="s">
        <v>7492</v>
      </c>
      <c r="B7437" s="1">
        <v>46089.548611111109</v>
      </c>
      <c r="C7437" s="2">
        <v>46089</v>
      </c>
      <c r="D7437">
        <v>13</v>
      </c>
      <c r="E7437" t="s">
        <v>33</v>
      </c>
      <c r="F7437" t="s">
        <v>26</v>
      </c>
      <c r="G7437">
        <v>3.6</v>
      </c>
      <c r="H7437">
        <v>98.64</v>
      </c>
      <c r="I7437">
        <v>97.76</v>
      </c>
      <c r="J7437">
        <v>1</v>
      </c>
      <c r="K7437">
        <v>4.8</v>
      </c>
      <c r="L7437">
        <v>14</v>
      </c>
      <c r="M7437">
        <v>89</v>
      </c>
      <c r="N7437" t="s">
        <v>41</v>
      </c>
      <c r="O7437">
        <v>1.129</v>
      </c>
      <c r="P7437" t="s">
        <v>28</v>
      </c>
      <c r="Q7437" t="s">
        <v>29</v>
      </c>
      <c r="R7437">
        <v>4.5999999999999996</v>
      </c>
      <c r="S7437">
        <v>7</v>
      </c>
      <c r="T7437">
        <v>-0.88</v>
      </c>
      <c r="U7437">
        <v>9.1999999999999993</v>
      </c>
      <c r="V7437" t="s">
        <v>374</v>
      </c>
      <c r="W7437" t="s">
        <v>31</v>
      </c>
      <c r="X7437">
        <v>1</v>
      </c>
      <c r="Y7437" t="str">
        <f>IF(tblRides[[#This Row],[supply_demand_ratio]]&lt;0.8,"Below 0.8",IF(tblRides[[#This Row],[supply_demand_ratio]]&lt;1,"Between 0.8-1.0",IF(tblRides[[#This Row],[supply_demand_ratio]]&lt;=1.2,"Between 1.0-1.2","Above 1.2")))</f>
        <v>Between 1.0-1.2</v>
      </c>
    </row>
    <row r="7438" spans="1:25" x14ac:dyDescent="0.3">
      <c r="A7438" t="s">
        <v>7493</v>
      </c>
      <c r="B7438" s="1">
        <v>46089.57916666667</v>
      </c>
      <c r="C7438" s="2">
        <v>46089</v>
      </c>
      <c r="D7438">
        <v>13</v>
      </c>
      <c r="E7438" t="s">
        <v>25</v>
      </c>
      <c r="F7438" t="s">
        <v>26</v>
      </c>
      <c r="G7438">
        <v>1.7</v>
      </c>
      <c r="H7438">
        <v>68.349999999999994</v>
      </c>
      <c r="I7438">
        <v>67.44</v>
      </c>
      <c r="J7438">
        <v>1</v>
      </c>
      <c r="K7438">
        <v>5.6</v>
      </c>
      <c r="L7438">
        <v>5.2</v>
      </c>
      <c r="M7438">
        <v>122</v>
      </c>
      <c r="N7438" t="s">
        <v>41</v>
      </c>
      <c r="O7438">
        <v>1.6719999999999999</v>
      </c>
      <c r="P7438" t="s">
        <v>28</v>
      </c>
      <c r="Q7438" t="s">
        <v>29</v>
      </c>
      <c r="R7438">
        <v>5</v>
      </c>
      <c r="S7438">
        <v>5</v>
      </c>
      <c r="T7438">
        <v>-0.91</v>
      </c>
      <c r="U7438">
        <v>-0.4</v>
      </c>
      <c r="V7438" t="s">
        <v>374</v>
      </c>
      <c r="W7438" t="s">
        <v>45</v>
      </c>
      <c r="X7438">
        <v>1</v>
      </c>
      <c r="Y7438" t="str">
        <f>IF(tblRides[[#This Row],[supply_demand_ratio]]&lt;0.8,"Below 0.8",IF(tblRides[[#This Row],[supply_demand_ratio]]&lt;1,"Between 0.8-1.0",IF(tblRides[[#This Row],[supply_demand_ratio]]&lt;=1.2,"Between 1.0-1.2","Above 1.2")))</f>
        <v>Above 1.2</v>
      </c>
    </row>
    <row r="7439" spans="1:25" x14ac:dyDescent="0.3">
      <c r="A7439" t="s">
        <v>7494</v>
      </c>
      <c r="B7439" s="1">
        <v>46089.582638888889</v>
      </c>
      <c r="C7439" s="2">
        <v>46089</v>
      </c>
      <c r="D7439">
        <v>13</v>
      </c>
      <c r="E7439" t="s">
        <v>25</v>
      </c>
      <c r="F7439" t="s">
        <v>34</v>
      </c>
      <c r="G7439">
        <v>9.6</v>
      </c>
      <c r="H7439">
        <v>172.48</v>
      </c>
      <c r="I7439">
        <v>170.97</v>
      </c>
      <c r="J7439">
        <v>1</v>
      </c>
      <c r="K7439">
        <v>6.6</v>
      </c>
      <c r="L7439">
        <v>9.4</v>
      </c>
      <c r="M7439">
        <v>117</v>
      </c>
      <c r="N7439" t="s">
        <v>41</v>
      </c>
      <c r="O7439">
        <v>1.1839999999999999</v>
      </c>
      <c r="P7439" t="s">
        <v>28</v>
      </c>
      <c r="Q7439" t="s">
        <v>29</v>
      </c>
      <c r="R7439">
        <v>4.3899999999999997</v>
      </c>
      <c r="S7439">
        <v>0</v>
      </c>
      <c r="T7439">
        <v>-1.51</v>
      </c>
      <c r="U7439">
        <v>2.8</v>
      </c>
      <c r="V7439" t="s">
        <v>374</v>
      </c>
      <c r="W7439" t="s">
        <v>45</v>
      </c>
      <c r="X7439">
        <v>1</v>
      </c>
      <c r="Y7439" t="str">
        <f>IF(tblRides[[#This Row],[supply_demand_ratio]]&lt;0.8,"Below 0.8",IF(tblRides[[#This Row],[supply_demand_ratio]]&lt;1,"Between 0.8-1.0",IF(tblRides[[#This Row],[supply_demand_ratio]]&lt;=1.2,"Between 1.0-1.2","Above 1.2")))</f>
        <v>Between 1.0-1.2</v>
      </c>
    </row>
    <row r="7440" spans="1:25" x14ac:dyDescent="0.3">
      <c r="A7440" t="s">
        <v>7495</v>
      </c>
      <c r="B7440" s="1">
        <v>46089.584722222222</v>
      </c>
      <c r="C7440" s="2">
        <v>46089</v>
      </c>
      <c r="D7440">
        <v>14</v>
      </c>
      <c r="E7440" t="s">
        <v>33</v>
      </c>
      <c r="F7440" t="s">
        <v>34</v>
      </c>
      <c r="G7440">
        <v>4.8</v>
      </c>
      <c r="H7440">
        <v>117.95</v>
      </c>
      <c r="I7440">
        <v>124.21</v>
      </c>
      <c r="J7440">
        <v>1</v>
      </c>
      <c r="K7440">
        <v>3.2</v>
      </c>
      <c r="L7440">
        <v>6.3</v>
      </c>
      <c r="M7440">
        <v>97</v>
      </c>
      <c r="N7440" t="s">
        <v>41</v>
      </c>
      <c r="O7440">
        <v>1.6379999999999999</v>
      </c>
      <c r="P7440" t="s">
        <v>28</v>
      </c>
      <c r="Q7440" t="s">
        <v>29</v>
      </c>
      <c r="R7440">
        <v>4.4000000000000004</v>
      </c>
      <c r="S7440">
        <v>0</v>
      </c>
      <c r="T7440">
        <v>6.26</v>
      </c>
      <c r="U7440">
        <v>3.1</v>
      </c>
      <c r="V7440" t="s">
        <v>374</v>
      </c>
      <c r="W7440" t="s">
        <v>31</v>
      </c>
      <c r="X7440">
        <v>1</v>
      </c>
      <c r="Y7440" t="str">
        <f>IF(tblRides[[#This Row],[supply_demand_ratio]]&lt;0.8,"Below 0.8",IF(tblRides[[#This Row],[supply_demand_ratio]]&lt;1,"Between 0.8-1.0",IF(tblRides[[#This Row],[supply_demand_ratio]]&lt;=1.2,"Between 1.0-1.2","Above 1.2")))</f>
        <v>Above 1.2</v>
      </c>
    </row>
    <row r="7441" spans="1:25" x14ac:dyDescent="0.3">
      <c r="A7441" t="s">
        <v>7496</v>
      </c>
      <c r="B7441" s="1">
        <v>46089.587500000001</v>
      </c>
      <c r="C7441" s="2">
        <v>46089</v>
      </c>
      <c r="D7441">
        <v>14</v>
      </c>
      <c r="E7441" t="s">
        <v>43</v>
      </c>
      <c r="F7441" t="s">
        <v>26</v>
      </c>
      <c r="G7441">
        <v>1.7</v>
      </c>
      <c r="H7441">
        <v>60</v>
      </c>
      <c r="J7441">
        <v>1</v>
      </c>
      <c r="K7441">
        <v>2.9</v>
      </c>
      <c r="L7441">
        <v>9</v>
      </c>
      <c r="M7441">
        <v>54</v>
      </c>
      <c r="N7441" t="s">
        <v>41</v>
      </c>
      <c r="O7441">
        <v>1.9350000000000001</v>
      </c>
      <c r="P7441" t="s">
        <v>37</v>
      </c>
      <c r="Q7441" t="s">
        <v>38</v>
      </c>
      <c r="R7441">
        <v>4.7</v>
      </c>
      <c r="S7441">
        <v>5</v>
      </c>
      <c r="U7441">
        <v>6.1</v>
      </c>
      <c r="V7441" t="s">
        <v>374</v>
      </c>
      <c r="W7441" t="s">
        <v>31</v>
      </c>
      <c r="X7441">
        <v>0</v>
      </c>
      <c r="Y7441" t="str">
        <f>IF(tblRides[[#This Row],[supply_demand_ratio]]&lt;0.8,"Below 0.8",IF(tblRides[[#This Row],[supply_demand_ratio]]&lt;1,"Between 0.8-1.0",IF(tblRides[[#This Row],[supply_demand_ratio]]&lt;=1.2,"Between 1.0-1.2","Above 1.2")))</f>
        <v>Above 1.2</v>
      </c>
    </row>
    <row r="7442" spans="1:25" x14ac:dyDescent="0.3">
      <c r="A7442" t="s">
        <v>7497</v>
      </c>
      <c r="B7442" s="1">
        <v>46089.588194444441</v>
      </c>
      <c r="C7442" s="2">
        <v>46089</v>
      </c>
      <c r="D7442">
        <v>14</v>
      </c>
      <c r="E7442" t="s">
        <v>36</v>
      </c>
      <c r="F7442" t="s">
        <v>34</v>
      </c>
      <c r="G7442">
        <v>3.2</v>
      </c>
      <c r="H7442">
        <v>89.65</v>
      </c>
      <c r="I7442">
        <v>92.48</v>
      </c>
      <c r="J7442">
        <v>1.1000000000000001</v>
      </c>
      <c r="K7442">
        <v>5.4</v>
      </c>
      <c r="L7442">
        <v>7.7</v>
      </c>
      <c r="M7442">
        <v>95</v>
      </c>
      <c r="N7442" t="s">
        <v>41</v>
      </c>
      <c r="O7442">
        <v>1.099</v>
      </c>
      <c r="P7442" t="s">
        <v>28</v>
      </c>
      <c r="Q7442" t="s">
        <v>29</v>
      </c>
      <c r="R7442">
        <v>4.75</v>
      </c>
      <c r="S7442">
        <v>0</v>
      </c>
      <c r="T7442">
        <v>2.83</v>
      </c>
      <c r="U7442">
        <v>2.2999999999999998</v>
      </c>
      <c r="V7442" t="s">
        <v>374</v>
      </c>
      <c r="W7442" t="s">
        <v>45</v>
      </c>
      <c r="X7442">
        <v>1</v>
      </c>
      <c r="Y7442" t="str">
        <f>IF(tblRides[[#This Row],[supply_demand_ratio]]&lt;0.8,"Below 0.8",IF(tblRides[[#This Row],[supply_demand_ratio]]&lt;1,"Between 0.8-1.0",IF(tblRides[[#This Row],[supply_demand_ratio]]&lt;=1.2,"Between 1.0-1.2","Above 1.2")))</f>
        <v>Between 1.0-1.2</v>
      </c>
    </row>
    <row r="7443" spans="1:25" x14ac:dyDescent="0.3">
      <c r="A7443" t="s">
        <v>7498</v>
      </c>
      <c r="B7443" s="1">
        <v>46089.612500000003</v>
      </c>
      <c r="C7443" s="2">
        <v>46089</v>
      </c>
      <c r="D7443">
        <v>14</v>
      </c>
      <c r="E7443" t="s">
        <v>33</v>
      </c>
      <c r="F7443" t="s">
        <v>26</v>
      </c>
      <c r="G7443">
        <v>6.8</v>
      </c>
      <c r="H7443">
        <v>131.16999999999999</v>
      </c>
      <c r="I7443">
        <v>131.22999999999999</v>
      </c>
      <c r="J7443">
        <v>1</v>
      </c>
      <c r="K7443">
        <v>2.5</v>
      </c>
      <c r="L7443">
        <v>1</v>
      </c>
      <c r="M7443">
        <v>109</v>
      </c>
      <c r="N7443" t="s">
        <v>41</v>
      </c>
      <c r="O7443">
        <v>2.048</v>
      </c>
      <c r="P7443" t="s">
        <v>28</v>
      </c>
      <c r="Q7443" t="s">
        <v>29</v>
      </c>
      <c r="R7443">
        <v>4.76</v>
      </c>
      <c r="S7443">
        <v>6</v>
      </c>
      <c r="T7443">
        <v>0.06</v>
      </c>
      <c r="U7443">
        <v>-1.5</v>
      </c>
      <c r="V7443" t="s">
        <v>374</v>
      </c>
      <c r="W7443" t="s">
        <v>31</v>
      </c>
      <c r="X7443">
        <v>1</v>
      </c>
      <c r="Y7443" t="str">
        <f>IF(tblRides[[#This Row],[supply_demand_ratio]]&lt;0.8,"Below 0.8",IF(tblRides[[#This Row],[supply_demand_ratio]]&lt;1,"Between 0.8-1.0",IF(tblRides[[#This Row],[supply_demand_ratio]]&lt;=1.2,"Between 1.0-1.2","Above 1.2")))</f>
        <v>Above 1.2</v>
      </c>
    </row>
    <row r="7444" spans="1:25" x14ac:dyDescent="0.3">
      <c r="A7444" t="s">
        <v>7499</v>
      </c>
      <c r="B7444" s="1">
        <v>46089.628472222219</v>
      </c>
      <c r="C7444" s="2">
        <v>46089</v>
      </c>
      <c r="D7444">
        <v>15</v>
      </c>
      <c r="E7444" t="s">
        <v>43</v>
      </c>
      <c r="F7444" t="s">
        <v>26</v>
      </c>
      <c r="G7444">
        <v>6</v>
      </c>
      <c r="H7444">
        <v>133.51</v>
      </c>
      <c r="I7444">
        <v>134.91999999999999</v>
      </c>
      <c r="J7444">
        <v>1</v>
      </c>
      <c r="K7444">
        <v>2.7</v>
      </c>
      <c r="L7444">
        <v>2.2999999999999998</v>
      </c>
      <c r="M7444">
        <v>60</v>
      </c>
      <c r="N7444" t="s">
        <v>41</v>
      </c>
      <c r="O7444">
        <v>1.6180000000000001</v>
      </c>
      <c r="P7444" t="s">
        <v>28</v>
      </c>
      <c r="Q7444" t="s">
        <v>29</v>
      </c>
      <c r="R7444">
        <v>4.84</v>
      </c>
      <c r="S7444">
        <v>36</v>
      </c>
      <c r="T7444">
        <v>1.41</v>
      </c>
      <c r="U7444">
        <v>-0.4</v>
      </c>
      <c r="V7444" t="s">
        <v>374</v>
      </c>
      <c r="W7444" t="s">
        <v>31</v>
      </c>
      <c r="X7444">
        <v>1</v>
      </c>
      <c r="Y7444" t="str">
        <f>IF(tblRides[[#This Row],[supply_demand_ratio]]&lt;0.8,"Below 0.8",IF(tblRides[[#This Row],[supply_demand_ratio]]&lt;1,"Between 0.8-1.0",IF(tblRides[[#This Row],[supply_demand_ratio]]&lt;=1.2,"Between 1.0-1.2","Above 1.2")))</f>
        <v>Above 1.2</v>
      </c>
    </row>
    <row r="7445" spans="1:25" x14ac:dyDescent="0.3">
      <c r="A7445" t="s">
        <v>7500</v>
      </c>
      <c r="B7445" s="1">
        <v>46089.634722222225</v>
      </c>
      <c r="C7445" s="2">
        <v>46089</v>
      </c>
      <c r="D7445">
        <v>15</v>
      </c>
      <c r="E7445" t="s">
        <v>25</v>
      </c>
      <c r="F7445" t="s">
        <v>26</v>
      </c>
      <c r="G7445">
        <v>8.6</v>
      </c>
      <c r="H7445">
        <v>161.71</v>
      </c>
      <c r="I7445">
        <v>156.16</v>
      </c>
      <c r="J7445">
        <v>1</v>
      </c>
      <c r="K7445">
        <v>5.0999999999999996</v>
      </c>
      <c r="L7445">
        <v>3.6</v>
      </c>
      <c r="M7445">
        <v>105</v>
      </c>
      <c r="N7445" t="s">
        <v>27</v>
      </c>
      <c r="O7445">
        <v>0.96</v>
      </c>
      <c r="P7445" t="s">
        <v>28</v>
      </c>
      <c r="Q7445" t="s">
        <v>29</v>
      </c>
      <c r="R7445">
        <v>4.4400000000000004</v>
      </c>
      <c r="S7445">
        <v>3</v>
      </c>
      <c r="T7445">
        <v>-5.55</v>
      </c>
      <c r="U7445">
        <v>-1.5</v>
      </c>
      <c r="V7445" t="s">
        <v>374</v>
      </c>
      <c r="W7445" t="s">
        <v>45</v>
      </c>
      <c r="X7445">
        <v>1</v>
      </c>
      <c r="Y7445" t="str">
        <f>IF(tblRides[[#This Row],[supply_demand_ratio]]&lt;0.8,"Below 0.8",IF(tblRides[[#This Row],[supply_demand_ratio]]&lt;1,"Between 0.8-1.0",IF(tblRides[[#This Row],[supply_demand_ratio]]&lt;=1.2,"Between 1.0-1.2","Above 1.2")))</f>
        <v>Between 0.8-1.0</v>
      </c>
    </row>
    <row r="7446" spans="1:25" x14ac:dyDescent="0.3">
      <c r="A7446" t="s">
        <v>7501</v>
      </c>
      <c r="B7446" s="1">
        <v>46089.637499999997</v>
      </c>
      <c r="C7446" s="2">
        <v>46089</v>
      </c>
      <c r="D7446">
        <v>15</v>
      </c>
      <c r="E7446" t="s">
        <v>33</v>
      </c>
      <c r="F7446" t="s">
        <v>26</v>
      </c>
      <c r="G7446">
        <v>3.9</v>
      </c>
      <c r="H7446">
        <v>105.95</v>
      </c>
      <c r="J7446">
        <v>1</v>
      </c>
      <c r="K7446">
        <v>5</v>
      </c>
      <c r="L7446">
        <v>7.1</v>
      </c>
      <c r="M7446">
        <v>89</v>
      </c>
      <c r="N7446" t="s">
        <v>27</v>
      </c>
      <c r="O7446">
        <v>1.1000000000000001</v>
      </c>
      <c r="P7446" t="s">
        <v>58</v>
      </c>
      <c r="Q7446" t="s">
        <v>88</v>
      </c>
      <c r="R7446">
        <v>5</v>
      </c>
      <c r="S7446">
        <v>10</v>
      </c>
      <c r="U7446">
        <v>2.1</v>
      </c>
      <c r="V7446" t="s">
        <v>374</v>
      </c>
      <c r="W7446" t="s">
        <v>31</v>
      </c>
      <c r="X7446">
        <v>0</v>
      </c>
      <c r="Y7446" t="str">
        <f>IF(tblRides[[#This Row],[supply_demand_ratio]]&lt;0.8,"Below 0.8",IF(tblRides[[#This Row],[supply_demand_ratio]]&lt;1,"Between 0.8-1.0",IF(tblRides[[#This Row],[supply_demand_ratio]]&lt;=1.2,"Between 1.0-1.2","Above 1.2")))</f>
        <v>Between 1.0-1.2</v>
      </c>
    </row>
    <row r="7447" spans="1:25" x14ac:dyDescent="0.3">
      <c r="A7447" t="s">
        <v>7502</v>
      </c>
      <c r="B7447" s="1">
        <v>46089.63958333333</v>
      </c>
      <c r="C7447" s="2">
        <v>46089</v>
      </c>
      <c r="D7447">
        <v>15</v>
      </c>
      <c r="E7447" t="s">
        <v>25</v>
      </c>
      <c r="F7447" t="s">
        <v>34</v>
      </c>
      <c r="G7447">
        <v>5.5</v>
      </c>
      <c r="H7447">
        <v>124.61</v>
      </c>
      <c r="I7447">
        <v>121.32</v>
      </c>
      <c r="J7447">
        <v>1.1000000000000001</v>
      </c>
      <c r="K7447">
        <v>5.6</v>
      </c>
      <c r="L7447">
        <v>8.8000000000000007</v>
      </c>
      <c r="M7447">
        <v>125</v>
      </c>
      <c r="N7447" t="s">
        <v>27</v>
      </c>
      <c r="O7447">
        <v>1.1040000000000001</v>
      </c>
      <c r="P7447" t="s">
        <v>28</v>
      </c>
      <c r="Q7447" t="s">
        <v>29</v>
      </c>
      <c r="R7447">
        <v>4.7</v>
      </c>
      <c r="S7447">
        <v>0</v>
      </c>
      <c r="T7447">
        <v>-3.29</v>
      </c>
      <c r="U7447">
        <v>3.2</v>
      </c>
      <c r="V7447" t="s">
        <v>374</v>
      </c>
      <c r="W7447" t="s">
        <v>45</v>
      </c>
      <c r="X7447">
        <v>1</v>
      </c>
      <c r="Y7447" t="str">
        <f>IF(tblRides[[#This Row],[supply_demand_ratio]]&lt;0.8,"Below 0.8",IF(tblRides[[#This Row],[supply_demand_ratio]]&lt;1,"Between 0.8-1.0",IF(tblRides[[#This Row],[supply_demand_ratio]]&lt;=1.2,"Between 1.0-1.2","Above 1.2")))</f>
        <v>Between 1.0-1.2</v>
      </c>
    </row>
    <row r="7448" spans="1:25" x14ac:dyDescent="0.3">
      <c r="A7448" t="s">
        <v>7503</v>
      </c>
      <c r="B7448" s="1">
        <v>46089.67291666667</v>
      </c>
      <c r="C7448" s="2">
        <v>46089</v>
      </c>
      <c r="D7448">
        <v>16</v>
      </c>
      <c r="E7448" t="s">
        <v>33</v>
      </c>
      <c r="F7448" t="s">
        <v>26</v>
      </c>
      <c r="G7448">
        <v>1.4</v>
      </c>
      <c r="H7448">
        <v>64.06</v>
      </c>
      <c r="I7448">
        <v>67.23</v>
      </c>
      <c r="J7448">
        <v>1</v>
      </c>
      <c r="K7448">
        <v>5</v>
      </c>
      <c r="L7448">
        <v>8.1999999999999993</v>
      </c>
      <c r="M7448">
        <v>90</v>
      </c>
      <c r="N7448" t="s">
        <v>41</v>
      </c>
      <c r="O7448">
        <v>1.464</v>
      </c>
      <c r="P7448" t="s">
        <v>28</v>
      </c>
      <c r="Q7448" t="s">
        <v>29</v>
      </c>
      <c r="R7448">
        <v>4.87</v>
      </c>
      <c r="S7448">
        <v>11</v>
      </c>
      <c r="T7448">
        <v>3.17</v>
      </c>
      <c r="U7448">
        <v>3.2</v>
      </c>
      <c r="V7448" t="s">
        <v>374</v>
      </c>
      <c r="W7448" t="s">
        <v>31</v>
      </c>
      <c r="X7448">
        <v>1</v>
      </c>
      <c r="Y7448" t="str">
        <f>IF(tblRides[[#This Row],[supply_demand_ratio]]&lt;0.8,"Below 0.8",IF(tblRides[[#This Row],[supply_demand_ratio]]&lt;1,"Between 0.8-1.0",IF(tblRides[[#This Row],[supply_demand_ratio]]&lt;=1.2,"Between 1.0-1.2","Above 1.2")))</f>
        <v>Above 1.2</v>
      </c>
    </row>
    <row r="7449" spans="1:25" x14ac:dyDescent="0.3">
      <c r="A7449" t="s">
        <v>7504</v>
      </c>
      <c r="B7449" s="1">
        <v>46089.695138888892</v>
      </c>
      <c r="C7449" s="2">
        <v>46089</v>
      </c>
      <c r="D7449">
        <v>16</v>
      </c>
      <c r="E7449" t="s">
        <v>33</v>
      </c>
      <c r="F7449" t="s">
        <v>26</v>
      </c>
      <c r="G7449">
        <v>3.4</v>
      </c>
      <c r="H7449">
        <v>82.59</v>
      </c>
      <c r="I7449">
        <v>82.1</v>
      </c>
      <c r="J7449">
        <v>1</v>
      </c>
      <c r="K7449">
        <v>3.2</v>
      </c>
      <c r="L7449">
        <v>6.5</v>
      </c>
      <c r="M7449">
        <v>77</v>
      </c>
      <c r="N7449" t="s">
        <v>27</v>
      </c>
      <c r="O7449">
        <v>0.88900000000000001</v>
      </c>
      <c r="P7449" t="s">
        <v>28</v>
      </c>
      <c r="Q7449" t="s">
        <v>29</v>
      </c>
      <c r="R7449">
        <v>4.7300000000000004</v>
      </c>
      <c r="S7449">
        <v>5</v>
      </c>
      <c r="T7449">
        <v>-0.49</v>
      </c>
      <c r="U7449">
        <v>3.3</v>
      </c>
      <c r="V7449" t="s">
        <v>374</v>
      </c>
      <c r="W7449" t="s">
        <v>31</v>
      </c>
      <c r="X7449">
        <v>1</v>
      </c>
      <c r="Y7449" t="str">
        <f>IF(tblRides[[#This Row],[supply_demand_ratio]]&lt;0.8,"Below 0.8",IF(tblRides[[#This Row],[supply_demand_ratio]]&lt;1,"Between 0.8-1.0",IF(tblRides[[#This Row],[supply_demand_ratio]]&lt;=1.2,"Between 1.0-1.2","Above 1.2")))</f>
        <v>Between 0.8-1.0</v>
      </c>
    </row>
    <row r="7450" spans="1:25" x14ac:dyDescent="0.3">
      <c r="A7450" t="s">
        <v>7505</v>
      </c>
      <c r="B7450" s="1">
        <v>46089.710416666669</v>
      </c>
      <c r="C7450" s="2">
        <v>46089</v>
      </c>
      <c r="D7450">
        <v>17</v>
      </c>
      <c r="E7450" t="s">
        <v>36</v>
      </c>
      <c r="F7450" t="s">
        <v>34</v>
      </c>
      <c r="G7450">
        <v>10.9</v>
      </c>
      <c r="H7450">
        <v>270.29000000000002</v>
      </c>
      <c r="J7450">
        <v>1.2</v>
      </c>
      <c r="K7450">
        <v>7.6</v>
      </c>
      <c r="L7450">
        <v>15.3</v>
      </c>
      <c r="M7450">
        <v>88</v>
      </c>
      <c r="N7450" t="s">
        <v>72</v>
      </c>
      <c r="O7450">
        <v>0.56799999999999995</v>
      </c>
      <c r="P7450" t="s">
        <v>58</v>
      </c>
      <c r="Q7450" t="s">
        <v>88</v>
      </c>
      <c r="R7450">
        <v>4.91</v>
      </c>
      <c r="S7450">
        <v>0</v>
      </c>
      <c r="U7450">
        <v>7.7</v>
      </c>
      <c r="V7450" t="s">
        <v>374</v>
      </c>
      <c r="W7450" t="s">
        <v>45</v>
      </c>
      <c r="X7450">
        <v>0</v>
      </c>
      <c r="Y7450" t="str">
        <f>IF(tblRides[[#This Row],[supply_demand_ratio]]&lt;0.8,"Below 0.8",IF(tblRides[[#This Row],[supply_demand_ratio]]&lt;1,"Between 0.8-1.0",IF(tblRides[[#This Row],[supply_demand_ratio]]&lt;=1.2,"Between 1.0-1.2","Above 1.2")))</f>
        <v>Below 0.8</v>
      </c>
    </row>
    <row r="7451" spans="1:25" x14ac:dyDescent="0.3">
      <c r="A7451" t="s">
        <v>7506</v>
      </c>
      <c r="B7451" s="1">
        <v>46089.729861111111</v>
      </c>
      <c r="C7451" s="2">
        <v>46089</v>
      </c>
      <c r="D7451">
        <v>17</v>
      </c>
      <c r="E7451" t="s">
        <v>43</v>
      </c>
      <c r="F7451" t="s">
        <v>26</v>
      </c>
      <c r="G7451">
        <v>6.5</v>
      </c>
      <c r="H7451">
        <v>123.49</v>
      </c>
      <c r="J7451">
        <v>1</v>
      </c>
      <c r="K7451">
        <v>5.8</v>
      </c>
      <c r="L7451">
        <v>9.6999999999999993</v>
      </c>
      <c r="M7451">
        <v>53</v>
      </c>
      <c r="N7451" t="s">
        <v>27</v>
      </c>
      <c r="O7451">
        <v>0.90900000000000003</v>
      </c>
      <c r="P7451" t="s">
        <v>58</v>
      </c>
      <c r="Q7451" t="s">
        <v>59</v>
      </c>
      <c r="R7451">
        <v>5</v>
      </c>
      <c r="S7451">
        <v>1</v>
      </c>
      <c r="U7451">
        <v>3.9</v>
      </c>
      <c r="V7451" t="s">
        <v>374</v>
      </c>
      <c r="W7451" t="s">
        <v>45</v>
      </c>
      <c r="X7451">
        <v>0</v>
      </c>
      <c r="Y7451" t="str">
        <f>IF(tblRides[[#This Row],[supply_demand_ratio]]&lt;0.8,"Below 0.8",IF(tblRides[[#This Row],[supply_demand_ratio]]&lt;1,"Between 0.8-1.0",IF(tblRides[[#This Row],[supply_demand_ratio]]&lt;=1.2,"Between 1.0-1.2","Above 1.2")))</f>
        <v>Between 0.8-1.0</v>
      </c>
    </row>
    <row r="7452" spans="1:25" x14ac:dyDescent="0.3">
      <c r="A7452" t="s">
        <v>7507</v>
      </c>
      <c r="B7452" s="1">
        <v>46089.738888888889</v>
      </c>
      <c r="C7452" s="2">
        <v>46089</v>
      </c>
      <c r="D7452">
        <v>17</v>
      </c>
      <c r="E7452" t="s">
        <v>25</v>
      </c>
      <c r="F7452" t="s">
        <v>34</v>
      </c>
      <c r="G7452">
        <v>4.5</v>
      </c>
      <c r="H7452">
        <v>128.41</v>
      </c>
      <c r="J7452">
        <v>1.3</v>
      </c>
      <c r="K7452">
        <v>10.1</v>
      </c>
      <c r="L7452">
        <v>6.7</v>
      </c>
      <c r="M7452">
        <v>106</v>
      </c>
      <c r="N7452" t="s">
        <v>72</v>
      </c>
      <c r="O7452">
        <v>0.69299999999999995</v>
      </c>
      <c r="P7452" t="s">
        <v>58</v>
      </c>
      <c r="Q7452" t="s">
        <v>59</v>
      </c>
      <c r="R7452">
        <v>4.5199999999999996</v>
      </c>
      <c r="S7452">
        <v>0</v>
      </c>
      <c r="U7452">
        <v>-3.4</v>
      </c>
      <c r="V7452" t="s">
        <v>374</v>
      </c>
      <c r="W7452" t="s">
        <v>77</v>
      </c>
      <c r="X7452">
        <v>0</v>
      </c>
      <c r="Y7452" t="str">
        <f>IF(tblRides[[#This Row],[supply_demand_ratio]]&lt;0.8,"Below 0.8",IF(tblRides[[#This Row],[supply_demand_ratio]]&lt;1,"Between 0.8-1.0",IF(tblRides[[#This Row],[supply_demand_ratio]]&lt;=1.2,"Between 1.0-1.2","Above 1.2")))</f>
        <v>Below 0.8</v>
      </c>
    </row>
    <row r="7453" spans="1:25" x14ac:dyDescent="0.3">
      <c r="A7453" t="s">
        <v>7508</v>
      </c>
      <c r="B7453" s="1">
        <v>46089.743055555555</v>
      </c>
      <c r="C7453" s="2">
        <v>46089</v>
      </c>
      <c r="D7453">
        <v>17</v>
      </c>
      <c r="E7453" t="s">
        <v>36</v>
      </c>
      <c r="F7453" t="s">
        <v>26</v>
      </c>
      <c r="G7453">
        <v>9.3000000000000007</v>
      </c>
      <c r="H7453">
        <v>201.29</v>
      </c>
      <c r="J7453">
        <v>1.2</v>
      </c>
      <c r="K7453">
        <v>7.8</v>
      </c>
      <c r="L7453">
        <v>6.7</v>
      </c>
      <c r="M7453">
        <v>94</v>
      </c>
      <c r="N7453" t="s">
        <v>27</v>
      </c>
      <c r="O7453">
        <v>0.80700000000000005</v>
      </c>
      <c r="P7453" t="s">
        <v>37</v>
      </c>
      <c r="Q7453" t="s">
        <v>38</v>
      </c>
      <c r="R7453">
        <v>4.74</v>
      </c>
      <c r="S7453">
        <v>14</v>
      </c>
      <c r="U7453">
        <v>-1.1000000000000001</v>
      </c>
      <c r="V7453" t="s">
        <v>374</v>
      </c>
      <c r="W7453" t="s">
        <v>45</v>
      </c>
      <c r="X7453">
        <v>0</v>
      </c>
      <c r="Y7453" t="str">
        <f>IF(tblRides[[#This Row],[supply_demand_ratio]]&lt;0.8,"Below 0.8",IF(tblRides[[#This Row],[supply_demand_ratio]]&lt;1,"Between 0.8-1.0",IF(tblRides[[#This Row],[supply_demand_ratio]]&lt;=1.2,"Between 1.0-1.2","Above 1.2")))</f>
        <v>Between 0.8-1.0</v>
      </c>
    </row>
    <row r="7454" spans="1:25" x14ac:dyDescent="0.3">
      <c r="A7454" t="s">
        <v>7509</v>
      </c>
      <c r="B7454" s="1">
        <v>46089.745138888888</v>
      </c>
      <c r="C7454" s="2">
        <v>46089</v>
      </c>
      <c r="D7454">
        <v>17</v>
      </c>
      <c r="E7454" t="s">
        <v>36</v>
      </c>
      <c r="F7454" t="s">
        <v>34</v>
      </c>
      <c r="G7454">
        <v>7.1</v>
      </c>
      <c r="H7454">
        <v>153.66999999999999</v>
      </c>
      <c r="J7454">
        <v>1.1000000000000001</v>
      </c>
      <c r="K7454">
        <v>7</v>
      </c>
      <c r="L7454">
        <v>13</v>
      </c>
      <c r="M7454">
        <v>83</v>
      </c>
      <c r="N7454" t="s">
        <v>27</v>
      </c>
      <c r="O7454">
        <v>0.74099999999999999</v>
      </c>
      <c r="P7454" t="s">
        <v>58</v>
      </c>
      <c r="Q7454" t="s">
        <v>74</v>
      </c>
      <c r="R7454">
        <v>4.68</v>
      </c>
      <c r="S7454">
        <v>0</v>
      </c>
      <c r="U7454">
        <v>6</v>
      </c>
      <c r="V7454" t="s">
        <v>374</v>
      </c>
      <c r="W7454" t="s">
        <v>45</v>
      </c>
      <c r="X7454">
        <v>0</v>
      </c>
      <c r="Y7454" t="str">
        <f>IF(tblRides[[#This Row],[supply_demand_ratio]]&lt;0.8,"Below 0.8",IF(tblRides[[#This Row],[supply_demand_ratio]]&lt;1,"Between 0.8-1.0",IF(tblRides[[#This Row],[supply_demand_ratio]]&lt;=1.2,"Between 1.0-1.2","Above 1.2")))</f>
        <v>Below 0.8</v>
      </c>
    </row>
    <row r="7455" spans="1:25" x14ac:dyDescent="0.3">
      <c r="A7455" t="s">
        <v>7510</v>
      </c>
      <c r="B7455" s="1">
        <v>46089.752083333333</v>
      </c>
      <c r="C7455" s="2">
        <v>46089</v>
      </c>
      <c r="D7455">
        <v>18</v>
      </c>
      <c r="E7455" t="s">
        <v>36</v>
      </c>
      <c r="F7455" t="s">
        <v>26</v>
      </c>
      <c r="G7455">
        <v>11.4</v>
      </c>
      <c r="H7455">
        <v>268.08999999999997</v>
      </c>
      <c r="I7455">
        <v>270.33999999999997</v>
      </c>
      <c r="J7455">
        <v>1.2</v>
      </c>
      <c r="K7455">
        <v>8.8000000000000007</v>
      </c>
      <c r="L7455">
        <v>8.4</v>
      </c>
      <c r="M7455">
        <v>83</v>
      </c>
      <c r="N7455" t="s">
        <v>27</v>
      </c>
      <c r="O7455">
        <v>0.68600000000000005</v>
      </c>
      <c r="P7455" t="s">
        <v>28</v>
      </c>
      <c r="Q7455" t="s">
        <v>29</v>
      </c>
      <c r="R7455">
        <v>4.9800000000000004</v>
      </c>
      <c r="S7455">
        <v>3</v>
      </c>
      <c r="T7455">
        <v>2.25</v>
      </c>
      <c r="U7455">
        <v>-0.4</v>
      </c>
      <c r="V7455" t="s">
        <v>374</v>
      </c>
      <c r="W7455" t="s">
        <v>45</v>
      </c>
      <c r="X7455">
        <v>1</v>
      </c>
      <c r="Y7455" t="str">
        <f>IF(tblRides[[#This Row],[supply_demand_ratio]]&lt;0.8,"Below 0.8",IF(tblRides[[#This Row],[supply_demand_ratio]]&lt;1,"Between 0.8-1.0",IF(tblRides[[#This Row],[supply_demand_ratio]]&lt;=1.2,"Between 1.0-1.2","Above 1.2")))</f>
        <v>Below 0.8</v>
      </c>
    </row>
    <row r="7456" spans="1:25" x14ac:dyDescent="0.3">
      <c r="A7456" t="s">
        <v>7511</v>
      </c>
      <c r="B7456" s="1">
        <v>46089.754166666666</v>
      </c>
      <c r="C7456" s="2">
        <v>46089</v>
      </c>
      <c r="D7456">
        <v>18</v>
      </c>
      <c r="E7456" t="s">
        <v>33</v>
      </c>
      <c r="F7456" t="s">
        <v>34</v>
      </c>
      <c r="G7456">
        <v>2.1</v>
      </c>
      <c r="H7456">
        <v>90.82</v>
      </c>
      <c r="I7456">
        <v>90.84</v>
      </c>
      <c r="J7456">
        <v>1.2</v>
      </c>
      <c r="K7456">
        <v>10</v>
      </c>
      <c r="L7456">
        <v>11.7</v>
      </c>
      <c r="M7456">
        <v>72</v>
      </c>
      <c r="N7456" t="s">
        <v>27</v>
      </c>
      <c r="O7456">
        <v>0.70699999999999996</v>
      </c>
      <c r="P7456" t="s">
        <v>28</v>
      </c>
      <c r="Q7456" t="s">
        <v>29</v>
      </c>
      <c r="R7456">
        <v>4.8600000000000003</v>
      </c>
      <c r="S7456">
        <v>0</v>
      </c>
      <c r="T7456">
        <v>0.02</v>
      </c>
      <c r="U7456">
        <v>1.7</v>
      </c>
      <c r="V7456" t="s">
        <v>374</v>
      </c>
      <c r="W7456" t="s">
        <v>45</v>
      </c>
      <c r="X7456">
        <v>1</v>
      </c>
      <c r="Y7456" t="str">
        <f>IF(tblRides[[#This Row],[supply_demand_ratio]]&lt;0.8,"Below 0.8",IF(tblRides[[#This Row],[supply_demand_ratio]]&lt;1,"Between 0.8-1.0",IF(tblRides[[#This Row],[supply_demand_ratio]]&lt;=1.2,"Between 1.0-1.2","Above 1.2")))</f>
        <v>Below 0.8</v>
      </c>
    </row>
    <row r="7457" spans="1:25" x14ac:dyDescent="0.3">
      <c r="A7457" t="s">
        <v>7512</v>
      </c>
      <c r="B7457" s="1">
        <v>46089.758333333331</v>
      </c>
      <c r="C7457" s="2">
        <v>46089</v>
      </c>
      <c r="D7457">
        <v>18</v>
      </c>
      <c r="E7457" t="s">
        <v>36</v>
      </c>
      <c r="F7457" t="s">
        <v>26</v>
      </c>
      <c r="G7457">
        <v>7.4</v>
      </c>
      <c r="H7457">
        <v>174.92</v>
      </c>
      <c r="I7457">
        <v>178.19</v>
      </c>
      <c r="J7457">
        <v>1.2</v>
      </c>
      <c r="K7457">
        <v>3.3</v>
      </c>
      <c r="L7457">
        <v>2.5</v>
      </c>
      <c r="M7457">
        <v>104</v>
      </c>
      <c r="N7457" t="s">
        <v>27</v>
      </c>
      <c r="O7457">
        <v>0.92500000000000004</v>
      </c>
      <c r="P7457" t="s">
        <v>28</v>
      </c>
      <c r="Q7457" t="s">
        <v>29</v>
      </c>
      <c r="R7457">
        <v>4.92</v>
      </c>
      <c r="S7457">
        <v>3</v>
      </c>
      <c r="T7457">
        <v>3.27</v>
      </c>
      <c r="U7457">
        <v>-0.8</v>
      </c>
      <c r="V7457" t="s">
        <v>374</v>
      </c>
      <c r="W7457" t="s">
        <v>31</v>
      </c>
      <c r="X7457">
        <v>1</v>
      </c>
      <c r="Y7457" t="str">
        <f>IF(tblRides[[#This Row],[supply_demand_ratio]]&lt;0.8,"Below 0.8",IF(tblRides[[#This Row],[supply_demand_ratio]]&lt;1,"Between 0.8-1.0",IF(tblRides[[#This Row],[supply_demand_ratio]]&lt;=1.2,"Between 1.0-1.2","Above 1.2")))</f>
        <v>Between 0.8-1.0</v>
      </c>
    </row>
    <row r="7458" spans="1:25" x14ac:dyDescent="0.3">
      <c r="A7458" t="s">
        <v>7513</v>
      </c>
      <c r="B7458" s="1">
        <v>46089.763194444444</v>
      </c>
      <c r="C7458" s="2">
        <v>46089</v>
      </c>
      <c r="D7458">
        <v>18</v>
      </c>
      <c r="E7458" t="s">
        <v>25</v>
      </c>
      <c r="F7458" t="s">
        <v>34</v>
      </c>
      <c r="G7458">
        <v>6.4</v>
      </c>
      <c r="H7458">
        <v>169.05</v>
      </c>
      <c r="J7458">
        <v>1.3</v>
      </c>
      <c r="K7458">
        <v>8.4</v>
      </c>
      <c r="M7458">
        <v>95</v>
      </c>
      <c r="N7458" t="s">
        <v>72</v>
      </c>
      <c r="O7458">
        <v>0.60399999999999998</v>
      </c>
      <c r="P7458" t="s">
        <v>82</v>
      </c>
      <c r="Q7458" t="s">
        <v>83</v>
      </c>
      <c r="R7458">
        <v>4.63</v>
      </c>
      <c r="S7458">
        <v>0</v>
      </c>
      <c r="V7458" t="s">
        <v>374</v>
      </c>
      <c r="W7458" t="s">
        <v>45</v>
      </c>
      <c r="X7458">
        <v>0</v>
      </c>
      <c r="Y7458" t="str">
        <f>IF(tblRides[[#This Row],[supply_demand_ratio]]&lt;0.8,"Below 0.8",IF(tblRides[[#This Row],[supply_demand_ratio]]&lt;1,"Between 0.8-1.0",IF(tblRides[[#This Row],[supply_demand_ratio]]&lt;=1.2,"Between 1.0-1.2","Above 1.2")))</f>
        <v>Below 0.8</v>
      </c>
    </row>
    <row r="7459" spans="1:25" x14ac:dyDescent="0.3">
      <c r="A7459" t="s">
        <v>7514</v>
      </c>
      <c r="B7459" s="1">
        <v>46089.808333333334</v>
      </c>
      <c r="C7459" s="2">
        <v>46089</v>
      </c>
      <c r="D7459">
        <v>19</v>
      </c>
      <c r="E7459" t="s">
        <v>43</v>
      </c>
      <c r="F7459" t="s">
        <v>34</v>
      </c>
      <c r="G7459">
        <v>10.6</v>
      </c>
      <c r="H7459">
        <v>185.35</v>
      </c>
      <c r="I7459">
        <v>190.63</v>
      </c>
      <c r="J7459">
        <v>1</v>
      </c>
      <c r="K7459">
        <v>2.1</v>
      </c>
      <c r="L7459">
        <v>3.9</v>
      </c>
      <c r="M7459">
        <v>73</v>
      </c>
      <c r="N7459" t="s">
        <v>41</v>
      </c>
      <c r="O7459">
        <v>1.49</v>
      </c>
      <c r="P7459" t="s">
        <v>28</v>
      </c>
      <c r="Q7459" t="s">
        <v>29</v>
      </c>
      <c r="R7459">
        <v>4.87</v>
      </c>
      <c r="S7459">
        <v>0</v>
      </c>
      <c r="T7459">
        <v>5.28</v>
      </c>
      <c r="U7459">
        <v>1.8</v>
      </c>
      <c r="V7459" t="s">
        <v>374</v>
      </c>
      <c r="W7459" t="s">
        <v>31</v>
      </c>
      <c r="X7459">
        <v>1</v>
      </c>
      <c r="Y7459" t="str">
        <f>IF(tblRides[[#This Row],[supply_demand_ratio]]&lt;0.8,"Below 0.8",IF(tblRides[[#This Row],[supply_demand_ratio]]&lt;1,"Between 0.8-1.0",IF(tblRides[[#This Row],[supply_demand_ratio]]&lt;=1.2,"Between 1.0-1.2","Above 1.2")))</f>
        <v>Above 1.2</v>
      </c>
    </row>
    <row r="7460" spans="1:25" x14ac:dyDescent="0.3">
      <c r="A7460" t="s">
        <v>7515</v>
      </c>
      <c r="B7460" s="1">
        <v>46089.808333333334</v>
      </c>
      <c r="C7460" s="2">
        <v>46089</v>
      </c>
      <c r="D7460">
        <v>19</v>
      </c>
      <c r="E7460" t="s">
        <v>36</v>
      </c>
      <c r="F7460" t="s">
        <v>34</v>
      </c>
      <c r="G7460">
        <v>3.2</v>
      </c>
      <c r="H7460">
        <v>102.31</v>
      </c>
      <c r="I7460">
        <v>103.54</v>
      </c>
      <c r="J7460">
        <v>1.1000000000000001</v>
      </c>
      <c r="K7460">
        <v>6.6</v>
      </c>
      <c r="L7460">
        <v>11</v>
      </c>
      <c r="M7460">
        <v>86</v>
      </c>
      <c r="N7460" t="s">
        <v>27</v>
      </c>
      <c r="O7460">
        <v>0.79600000000000004</v>
      </c>
      <c r="P7460" t="s">
        <v>28</v>
      </c>
      <c r="Q7460" t="s">
        <v>29</v>
      </c>
      <c r="R7460">
        <v>4.54</v>
      </c>
      <c r="S7460">
        <v>0</v>
      </c>
      <c r="T7460">
        <v>1.23</v>
      </c>
      <c r="U7460">
        <v>4.4000000000000004</v>
      </c>
      <c r="V7460" t="s">
        <v>374</v>
      </c>
      <c r="W7460" t="s">
        <v>45</v>
      </c>
      <c r="X7460">
        <v>1</v>
      </c>
      <c r="Y7460" t="str">
        <f>IF(tblRides[[#This Row],[supply_demand_ratio]]&lt;0.8,"Below 0.8",IF(tblRides[[#This Row],[supply_demand_ratio]]&lt;1,"Between 0.8-1.0",IF(tblRides[[#This Row],[supply_demand_ratio]]&lt;=1.2,"Between 1.0-1.2","Above 1.2")))</f>
        <v>Below 0.8</v>
      </c>
    </row>
    <row r="7461" spans="1:25" x14ac:dyDescent="0.3">
      <c r="A7461" t="s">
        <v>7516</v>
      </c>
      <c r="B7461" s="1">
        <v>46089.80972222222</v>
      </c>
      <c r="C7461" s="2">
        <v>46089</v>
      </c>
      <c r="D7461">
        <v>19</v>
      </c>
      <c r="E7461" t="s">
        <v>25</v>
      </c>
      <c r="F7461" t="s">
        <v>26</v>
      </c>
      <c r="G7461">
        <v>8</v>
      </c>
      <c r="H7461">
        <v>201.82</v>
      </c>
      <c r="I7461">
        <v>210.75</v>
      </c>
      <c r="J7461">
        <v>1.4</v>
      </c>
      <c r="K7461">
        <v>7.5</v>
      </c>
      <c r="L7461">
        <v>7.9</v>
      </c>
      <c r="M7461">
        <v>77</v>
      </c>
      <c r="N7461" t="s">
        <v>72</v>
      </c>
      <c r="O7461">
        <v>0.52100000000000002</v>
      </c>
      <c r="P7461" t="s">
        <v>28</v>
      </c>
      <c r="Q7461" t="s">
        <v>29</v>
      </c>
      <c r="R7461">
        <v>4.6100000000000003</v>
      </c>
      <c r="S7461">
        <v>21</v>
      </c>
      <c r="T7461">
        <v>8.93</v>
      </c>
      <c r="U7461">
        <v>0.4</v>
      </c>
      <c r="V7461" t="s">
        <v>374</v>
      </c>
      <c r="W7461" t="s">
        <v>45</v>
      </c>
      <c r="X7461">
        <v>1</v>
      </c>
      <c r="Y7461" t="str">
        <f>IF(tblRides[[#This Row],[supply_demand_ratio]]&lt;0.8,"Below 0.8",IF(tblRides[[#This Row],[supply_demand_ratio]]&lt;1,"Between 0.8-1.0",IF(tblRides[[#This Row],[supply_demand_ratio]]&lt;=1.2,"Between 1.0-1.2","Above 1.2")))</f>
        <v>Below 0.8</v>
      </c>
    </row>
    <row r="7462" spans="1:25" x14ac:dyDescent="0.3">
      <c r="A7462" t="s">
        <v>7517</v>
      </c>
      <c r="B7462" s="1">
        <v>46089.823611111111</v>
      </c>
      <c r="C7462" s="2">
        <v>46089</v>
      </c>
      <c r="D7462">
        <v>19</v>
      </c>
      <c r="E7462" t="s">
        <v>36</v>
      </c>
      <c r="F7462" t="s">
        <v>26</v>
      </c>
      <c r="G7462">
        <v>0.7</v>
      </c>
      <c r="H7462">
        <v>68.98</v>
      </c>
      <c r="I7462">
        <v>65.86</v>
      </c>
      <c r="J7462">
        <v>1.4</v>
      </c>
      <c r="K7462">
        <v>11.3</v>
      </c>
      <c r="L7462">
        <v>5.8</v>
      </c>
      <c r="M7462">
        <v>92</v>
      </c>
      <c r="N7462" t="s">
        <v>72</v>
      </c>
      <c r="O7462">
        <v>0.60699999999999998</v>
      </c>
      <c r="P7462" t="s">
        <v>28</v>
      </c>
      <c r="Q7462" t="s">
        <v>29</v>
      </c>
      <c r="R7462">
        <v>4.9400000000000004</v>
      </c>
      <c r="S7462">
        <v>2</v>
      </c>
      <c r="T7462">
        <v>-3.12</v>
      </c>
      <c r="U7462">
        <v>-5.5</v>
      </c>
      <c r="V7462" t="s">
        <v>374</v>
      </c>
      <c r="W7462" t="s">
        <v>77</v>
      </c>
      <c r="X7462">
        <v>1</v>
      </c>
      <c r="Y7462" t="str">
        <f>IF(tblRides[[#This Row],[supply_demand_ratio]]&lt;0.8,"Below 0.8",IF(tblRides[[#This Row],[supply_demand_ratio]]&lt;1,"Between 0.8-1.0",IF(tblRides[[#This Row],[supply_demand_ratio]]&lt;=1.2,"Between 1.0-1.2","Above 1.2")))</f>
        <v>Below 0.8</v>
      </c>
    </row>
    <row r="7463" spans="1:25" x14ac:dyDescent="0.3">
      <c r="A7463" t="s">
        <v>7518</v>
      </c>
      <c r="B7463" s="1">
        <v>46089.82916666667</v>
      </c>
      <c r="C7463" s="2">
        <v>46089</v>
      </c>
      <c r="D7463">
        <v>19</v>
      </c>
      <c r="E7463" t="s">
        <v>43</v>
      </c>
      <c r="F7463" t="s">
        <v>26</v>
      </c>
      <c r="G7463">
        <v>10.199999999999999</v>
      </c>
      <c r="H7463">
        <v>194.42</v>
      </c>
      <c r="I7463">
        <v>198.41</v>
      </c>
      <c r="J7463">
        <v>1.1000000000000001</v>
      </c>
      <c r="K7463">
        <v>7.9</v>
      </c>
      <c r="L7463">
        <v>8.1999999999999993</v>
      </c>
      <c r="M7463">
        <v>59</v>
      </c>
      <c r="N7463" t="s">
        <v>27</v>
      </c>
      <c r="O7463">
        <v>1.0549999999999999</v>
      </c>
      <c r="P7463" t="s">
        <v>28</v>
      </c>
      <c r="Q7463" t="s">
        <v>29</v>
      </c>
      <c r="R7463">
        <v>4.91</v>
      </c>
      <c r="S7463">
        <v>8</v>
      </c>
      <c r="T7463">
        <v>3.99</v>
      </c>
      <c r="U7463">
        <v>0.3</v>
      </c>
      <c r="V7463" t="s">
        <v>374</v>
      </c>
      <c r="W7463" t="s">
        <v>45</v>
      </c>
      <c r="X7463">
        <v>1</v>
      </c>
      <c r="Y7463" t="str">
        <f>IF(tblRides[[#This Row],[supply_demand_ratio]]&lt;0.8,"Below 0.8",IF(tblRides[[#This Row],[supply_demand_ratio]]&lt;1,"Between 0.8-1.0",IF(tblRides[[#This Row],[supply_demand_ratio]]&lt;=1.2,"Between 1.0-1.2","Above 1.2")))</f>
        <v>Between 1.0-1.2</v>
      </c>
    </row>
    <row r="7464" spans="1:25" x14ac:dyDescent="0.3">
      <c r="A7464" t="s">
        <v>7519</v>
      </c>
      <c r="B7464" s="1">
        <v>46089.832638888889</v>
      </c>
      <c r="C7464" s="2">
        <v>46089</v>
      </c>
      <c r="D7464">
        <v>19</v>
      </c>
      <c r="E7464" t="s">
        <v>25</v>
      </c>
      <c r="F7464" t="s">
        <v>26</v>
      </c>
      <c r="G7464">
        <v>8.6</v>
      </c>
      <c r="H7464">
        <v>197.82</v>
      </c>
      <c r="J7464">
        <v>1.2</v>
      </c>
      <c r="K7464">
        <v>9.8000000000000007</v>
      </c>
      <c r="M7464">
        <v>102</v>
      </c>
      <c r="N7464" t="s">
        <v>41</v>
      </c>
      <c r="O7464">
        <v>1.0049999999999999</v>
      </c>
      <c r="P7464" t="s">
        <v>82</v>
      </c>
      <c r="Q7464" t="s">
        <v>83</v>
      </c>
      <c r="R7464">
        <v>4.93</v>
      </c>
      <c r="S7464">
        <v>28</v>
      </c>
      <c r="V7464" t="s">
        <v>374</v>
      </c>
      <c r="W7464" t="s">
        <v>45</v>
      </c>
      <c r="X7464">
        <v>0</v>
      </c>
      <c r="Y7464" t="str">
        <f>IF(tblRides[[#This Row],[supply_demand_ratio]]&lt;0.8,"Below 0.8",IF(tblRides[[#This Row],[supply_demand_ratio]]&lt;1,"Between 0.8-1.0",IF(tblRides[[#This Row],[supply_demand_ratio]]&lt;=1.2,"Between 1.0-1.2","Above 1.2")))</f>
        <v>Between 1.0-1.2</v>
      </c>
    </row>
    <row r="7465" spans="1:25" x14ac:dyDescent="0.3">
      <c r="A7465" t="s">
        <v>7520</v>
      </c>
      <c r="B7465" s="1">
        <v>46089.841666666667</v>
      </c>
      <c r="C7465" s="2">
        <v>46089</v>
      </c>
      <c r="D7465">
        <v>20</v>
      </c>
      <c r="E7465" t="s">
        <v>25</v>
      </c>
      <c r="F7465" t="s">
        <v>26</v>
      </c>
      <c r="G7465">
        <v>2.5</v>
      </c>
      <c r="H7465">
        <v>84.16</v>
      </c>
      <c r="J7465">
        <v>1.1000000000000001</v>
      </c>
      <c r="K7465">
        <v>6.7</v>
      </c>
      <c r="L7465">
        <v>7.6</v>
      </c>
      <c r="M7465">
        <v>105</v>
      </c>
      <c r="N7465" t="s">
        <v>72</v>
      </c>
      <c r="O7465">
        <v>0.71699999999999997</v>
      </c>
      <c r="P7465" t="s">
        <v>37</v>
      </c>
      <c r="Q7465" t="s">
        <v>103</v>
      </c>
      <c r="R7465">
        <v>4.55</v>
      </c>
      <c r="S7465">
        <v>20</v>
      </c>
      <c r="U7465">
        <v>0.9</v>
      </c>
      <c r="V7465" t="s">
        <v>374</v>
      </c>
      <c r="W7465" t="s">
        <v>45</v>
      </c>
      <c r="X7465">
        <v>0</v>
      </c>
      <c r="Y7465" t="str">
        <f>IF(tblRides[[#This Row],[supply_demand_ratio]]&lt;0.8,"Below 0.8",IF(tblRides[[#This Row],[supply_demand_ratio]]&lt;1,"Between 0.8-1.0",IF(tblRides[[#This Row],[supply_demand_ratio]]&lt;=1.2,"Between 1.0-1.2","Above 1.2")))</f>
        <v>Below 0.8</v>
      </c>
    </row>
    <row r="7466" spans="1:25" x14ac:dyDescent="0.3">
      <c r="A7466" t="s">
        <v>7521</v>
      </c>
      <c r="B7466" s="1">
        <v>46089.85</v>
      </c>
      <c r="C7466" s="2">
        <v>46089</v>
      </c>
      <c r="D7466">
        <v>20</v>
      </c>
      <c r="E7466" t="s">
        <v>36</v>
      </c>
      <c r="F7466" t="s">
        <v>34</v>
      </c>
      <c r="G7466">
        <v>5.5</v>
      </c>
      <c r="H7466">
        <v>168</v>
      </c>
      <c r="J7466">
        <v>1.3</v>
      </c>
      <c r="K7466">
        <v>8.5</v>
      </c>
      <c r="L7466">
        <v>7.8</v>
      </c>
      <c r="M7466">
        <v>90</v>
      </c>
      <c r="N7466" t="s">
        <v>72</v>
      </c>
      <c r="O7466">
        <v>0.61899999999999999</v>
      </c>
      <c r="P7466" t="s">
        <v>37</v>
      </c>
      <c r="Q7466" t="s">
        <v>38</v>
      </c>
      <c r="R7466">
        <v>4.87</v>
      </c>
      <c r="S7466">
        <v>0</v>
      </c>
      <c r="U7466">
        <v>-0.7</v>
      </c>
      <c r="V7466" t="s">
        <v>374</v>
      </c>
      <c r="W7466" t="s">
        <v>45</v>
      </c>
      <c r="X7466">
        <v>0</v>
      </c>
      <c r="Y7466" t="str">
        <f>IF(tblRides[[#This Row],[supply_demand_ratio]]&lt;0.8,"Below 0.8",IF(tblRides[[#This Row],[supply_demand_ratio]]&lt;1,"Between 0.8-1.0",IF(tblRides[[#This Row],[supply_demand_ratio]]&lt;=1.2,"Between 1.0-1.2","Above 1.2")))</f>
        <v>Below 0.8</v>
      </c>
    </row>
    <row r="7467" spans="1:25" x14ac:dyDescent="0.3">
      <c r="A7467" t="s">
        <v>7522</v>
      </c>
      <c r="B7467" s="1">
        <v>46089.861111111109</v>
      </c>
      <c r="C7467" s="2">
        <v>46089</v>
      </c>
      <c r="D7467">
        <v>20</v>
      </c>
      <c r="E7467" t="s">
        <v>36</v>
      </c>
      <c r="F7467" t="s">
        <v>26</v>
      </c>
      <c r="G7467">
        <v>2.2000000000000002</v>
      </c>
      <c r="H7467">
        <v>83.12</v>
      </c>
      <c r="I7467">
        <v>78.92</v>
      </c>
      <c r="J7467">
        <v>1.2</v>
      </c>
      <c r="K7467">
        <v>7</v>
      </c>
      <c r="L7467">
        <v>3.3</v>
      </c>
      <c r="M7467">
        <v>91</v>
      </c>
      <c r="N7467" t="s">
        <v>27</v>
      </c>
      <c r="O7467">
        <v>0.71299999999999997</v>
      </c>
      <c r="P7467" t="s">
        <v>28</v>
      </c>
      <c r="Q7467" t="s">
        <v>29</v>
      </c>
      <c r="R7467">
        <v>4.5199999999999996</v>
      </c>
      <c r="S7467">
        <v>4</v>
      </c>
      <c r="T7467">
        <v>-4.2</v>
      </c>
      <c r="U7467">
        <v>-3.7</v>
      </c>
      <c r="V7467" t="s">
        <v>374</v>
      </c>
      <c r="W7467" t="s">
        <v>45</v>
      </c>
      <c r="X7467">
        <v>1</v>
      </c>
      <c r="Y7467" t="str">
        <f>IF(tblRides[[#This Row],[supply_demand_ratio]]&lt;0.8,"Below 0.8",IF(tblRides[[#This Row],[supply_demand_ratio]]&lt;1,"Between 0.8-1.0",IF(tblRides[[#This Row],[supply_demand_ratio]]&lt;=1.2,"Between 1.0-1.2","Above 1.2")))</f>
        <v>Below 0.8</v>
      </c>
    </row>
    <row r="7468" spans="1:25" x14ac:dyDescent="0.3">
      <c r="A7468" t="s">
        <v>7523</v>
      </c>
      <c r="B7468" s="1">
        <v>46089.865972222222</v>
      </c>
      <c r="C7468" s="2">
        <v>46089</v>
      </c>
      <c r="D7468">
        <v>20</v>
      </c>
      <c r="E7468" t="s">
        <v>25</v>
      </c>
      <c r="F7468" t="s">
        <v>26</v>
      </c>
      <c r="G7468">
        <v>6.4</v>
      </c>
      <c r="H7468">
        <v>196.07</v>
      </c>
      <c r="I7468">
        <v>187.07</v>
      </c>
      <c r="J7468">
        <v>1.3</v>
      </c>
      <c r="K7468">
        <v>11.7</v>
      </c>
      <c r="L7468">
        <v>10.4</v>
      </c>
      <c r="M7468">
        <v>76</v>
      </c>
      <c r="N7468" t="s">
        <v>72</v>
      </c>
      <c r="O7468">
        <v>0.45900000000000002</v>
      </c>
      <c r="P7468" t="s">
        <v>28</v>
      </c>
      <c r="Q7468" t="s">
        <v>29</v>
      </c>
      <c r="R7468">
        <v>4.7300000000000004</v>
      </c>
      <c r="S7468">
        <v>18</v>
      </c>
      <c r="T7468">
        <v>-9</v>
      </c>
      <c r="U7468">
        <v>-1.3</v>
      </c>
      <c r="V7468" t="s">
        <v>374</v>
      </c>
      <c r="W7468" t="s">
        <v>77</v>
      </c>
      <c r="X7468">
        <v>1</v>
      </c>
      <c r="Y7468" t="str">
        <f>IF(tblRides[[#This Row],[supply_demand_ratio]]&lt;0.8,"Below 0.8",IF(tblRides[[#This Row],[supply_demand_ratio]]&lt;1,"Between 0.8-1.0",IF(tblRides[[#This Row],[supply_demand_ratio]]&lt;=1.2,"Between 1.0-1.2","Above 1.2")))</f>
        <v>Below 0.8</v>
      </c>
    </row>
    <row r="7469" spans="1:25" x14ac:dyDescent="0.3">
      <c r="A7469" t="s">
        <v>7524</v>
      </c>
      <c r="B7469" s="1">
        <v>46089.88958333333</v>
      </c>
      <c r="C7469" s="2">
        <v>46089</v>
      </c>
      <c r="D7469">
        <v>21</v>
      </c>
      <c r="E7469" t="s">
        <v>25</v>
      </c>
      <c r="F7469" t="s">
        <v>34</v>
      </c>
      <c r="G7469">
        <v>9.8000000000000007</v>
      </c>
      <c r="H7469">
        <v>219.03</v>
      </c>
      <c r="J7469">
        <v>1.1000000000000001</v>
      </c>
      <c r="K7469">
        <v>6.2</v>
      </c>
      <c r="L7469">
        <v>4.3</v>
      </c>
      <c r="M7469">
        <v>121</v>
      </c>
      <c r="N7469" t="s">
        <v>72</v>
      </c>
      <c r="O7469">
        <v>0.82699999999999996</v>
      </c>
      <c r="P7469" t="s">
        <v>58</v>
      </c>
      <c r="Q7469" t="s">
        <v>88</v>
      </c>
      <c r="R7469">
        <v>4.88</v>
      </c>
      <c r="S7469">
        <v>0</v>
      </c>
      <c r="U7469">
        <v>-1.9</v>
      </c>
      <c r="V7469" t="s">
        <v>374</v>
      </c>
      <c r="W7469" t="s">
        <v>45</v>
      </c>
      <c r="X7469">
        <v>0</v>
      </c>
      <c r="Y7469" t="str">
        <f>IF(tblRides[[#This Row],[supply_demand_ratio]]&lt;0.8,"Below 0.8",IF(tblRides[[#This Row],[supply_demand_ratio]]&lt;1,"Between 0.8-1.0",IF(tblRides[[#This Row],[supply_demand_ratio]]&lt;=1.2,"Between 1.0-1.2","Above 1.2")))</f>
        <v>Between 0.8-1.0</v>
      </c>
    </row>
    <row r="7470" spans="1:25" x14ac:dyDescent="0.3">
      <c r="A7470" t="s">
        <v>7525</v>
      </c>
      <c r="B7470" s="1">
        <v>46089.90347222222</v>
      </c>
      <c r="C7470" s="2">
        <v>46089</v>
      </c>
      <c r="D7470">
        <v>21</v>
      </c>
      <c r="E7470" t="s">
        <v>25</v>
      </c>
      <c r="F7470" t="s">
        <v>34</v>
      </c>
      <c r="G7470">
        <v>9.4</v>
      </c>
      <c r="H7470">
        <v>225.24</v>
      </c>
      <c r="I7470">
        <v>229.34</v>
      </c>
      <c r="J7470">
        <v>1.3</v>
      </c>
      <c r="K7470">
        <v>5.0999999999999996</v>
      </c>
      <c r="L7470">
        <v>8.5</v>
      </c>
      <c r="M7470">
        <v>107</v>
      </c>
      <c r="N7470" t="s">
        <v>72</v>
      </c>
      <c r="O7470">
        <v>0.68700000000000006</v>
      </c>
      <c r="P7470" t="s">
        <v>28</v>
      </c>
      <c r="Q7470" t="s">
        <v>29</v>
      </c>
      <c r="R7470">
        <v>4.79</v>
      </c>
      <c r="S7470">
        <v>0</v>
      </c>
      <c r="T7470">
        <v>4.0999999999999996</v>
      </c>
      <c r="U7470">
        <v>3.4</v>
      </c>
      <c r="V7470" t="s">
        <v>374</v>
      </c>
      <c r="W7470" t="s">
        <v>45</v>
      </c>
      <c r="X7470">
        <v>1</v>
      </c>
      <c r="Y7470" t="str">
        <f>IF(tblRides[[#This Row],[supply_demand_ratio]]&lt;0.8,"Below 0.8",IF(tblRides[[#This Row],[supply_demand_ratio]]&lt;1,"Between 0.8-1.0",IF(tblRides[[#This Row],[supply_demand_ratio]]&lt;=1.2,"Between 1.0-1.2","Above 1.2")))</f>
        <v>Below 0.8</v>
      </c>
    </row>
    <row r="7471" spans="1:25" x14ac:dyDescent="0.3">
      <c r="A7471" t="s">
        <v>7526</v>
      </c>
      <c r="B7471" s="1">
        <v>46089.911111111112</v>
      </c>
      <c r="C7471" s="2">
        <v>46089</v>
      </c>
      <c r="D7471">
        <v>21</v>
      </c>
      <c r="E7471" t="s">
        <v>25</v>
      </c>
      <c r="F7471" t="s">
        <v>26</v>
      </c>
      <c r="G7471">
        <v>7.4</v>
      </c>
      <c r="H7471">
        <v>164.3</v>
      </c>
      <c r="I7471">
        <v>169.06</v>
      </c>
      <c r="J7471">
        <v>1.2</v>
      </c>
      <c r="K7471">
        <v>2.9</v>
      </c>
      <c r="L7471">
        <v>4</v>
      </c>
      <c r="M7471">
        <v>124</v>
      </c>
      <c r="N7471" t="s">
        <v>72</v>
      </c>
      <c r="O7471">
        <v>0.80900000000000005</v>
      </c>
      <c r="P7471" t="s">
        <v>28</v>
      </c>
      <c r="Q7471" t="s">
        <v>29</v>
      </c>
      <c r="R7471">
        <v>4.96</v>
      </c>
      <c r="S7471">
        <v>27</v>
      </c>
      <c r="T7471">
        <v>4.76</v>
      </c>
      <c r="U7471">
        <v>1.1000000000000001</v>
      </c>
      <c r="V7471" t="s">
        <v>374</v>
      </c>
      <c r="W7471" t="s">
        <v>31</v>
      </c>
      <c r="X7471">
        <v>1</v>
      </c>
      <c r="Y7471" t="str">
        <f>IF(tblRides[[#This Row],[supply_demand_ratio]]&lt;0.8,"Below 0.8",IF(tblRides[[#This Row],[supply_demand_ratio]]&lt;1,"Between 0.8-1.0",IF(tblRides[[#This Row],[supply_demand_ratio]]&lt;=1.2,"Between 1.0-1.2","Above 1.2")))</f>
        <v>Between 0.8-1.0</v>
      </c>
    </row>
    <row r="7472" spans="1:25" x14ac:dyDescent="0.3">
      <c r="A7472" t="s">
        <v>7527</v>
      </c>
      <c r="B7472" s="1">
        <v>46089.916666666664</v>
      </c>
      <c r="C7472" s="2">
        <v>46089</v>
      </c>
      <c r="D7472">
        <v>22</v>
      </c>
      <c r="E7472" t="s">
        <v>36</v>
      </c>
      <c r="F7472" t="s">
        <v>34</v>
      </c>
      <c r="G7472">
        <v>1.5</v>
      </c>
      <c r="H7472">
        <v>59.04</v>
      </c>
      <c r="J7472">
        <v>1</v>
      </c>
      <c r="K7472">
        <v>7.8</v>
      </c>
      <c r="M7472">
        <v>102</v>
      </c>
      <c r="N7472" t="s">
        <v>27</v>
      </c>
      <c r="O7472">
        <v>0.90200000000000002</v>
      </c>
      <c r="P7472" t="s">
        <v>82</v>
      </c>
      <c r="Q7472" t="s">
        <v>83</v>
      </c>
      <c r="R7472">
        <v>4.41</v>
      </c>
      <c r="S7472">
        <v>0</v>
      </c>
      <c r="V7472" t="s">
        <v>374</v>
      </c>
      <c r="W7472" t="s">
        <v>45</v>
      </c>
      <c r="X7472">
        <v>0</v>
      </c>
      <c r="Y7472" t="str">
        <f>IF(tblRides[[#This Row],[supply_demand_ratio]]&lt;0.8,"Below 0.8",IF(tblRides[[#This Row],[supply_demand_ratio]]&lt;1,"Between 0.8-1.0",IF(tblRides[[#This Row],[supply_demand_ratio]]&lt;=1.2,"Between 1.0-1.2","Above 1.2")))</f>
        <v>Between 0.8-1.0</v>
      </c>
    </row>
    <row r="7473" spans="1:25" x14ac:dyDescent="0.3">
      <c r="A7473" t="s">
        <v>7528</v>
      </c>
      <c r="B7473" s="1">
        <v>46089.923611111109</v>
      </c>
      <c r="C7473" s="2">
        <v>46089</v>
      </c>
      <c r="D7473">
        <v>22</v>
      </c>
      <c r="E7473" t="s">
        <v>25</v>
      </c>
      <c r="F7473" t="s">
        <v>26</v>
      </c>
      <c r="G7473">
        <v>8.1</v>
      </c>
      <c r="H7473">
        <v>180.77</v>
      </c>
      <c r="I7473">
        <v>177.03</v>
      </c>
      <c r="J7473">
        <v>1.1000000000000001</v>
      </c>
      <c r="K7473">
        <v>7.2</v>
      </c>
      <c r="L7473">
        <v>7.2</v>
      </c>
      <c r="M7473">
        <v>117</v>
      </c>
      <c r="N7473" t="s">
        <v>72</v>
      </c>
      <c r="O7473">
        <v>0.754</v>
      </c>
      <c r="P7473" t="s">
        <v>28</v>
      </c>
      <c r="Q7473" t="s">
        <v>29</v>
      </c>
      <c r="R7473">
        <v>4.63</v>
      </c>
      <c r="S7473">
        <v>1</v>
      </c>
      <c r="T7473">
        <v>-3.74</v>
      </c>
      <c r="U7473">
        <v>0</v>
      </c>
      <c r="V7473" t="s">
        <v>374</v>
      </c>
      <c r="W7473" t="s">
        <v>45</v>
      </c>
      <c r="X7473">
        <v>1</v>
      </c>
      <c r="Y7473" t="str">
        <f>IF(tblRides[[#This Row],[supply_demand_ratio]]&lt;0.8,"Below 0.8",IF(tblRides[[#This Row],[supply_demand_ratio]]&lt;1,"Between 0.8-1.0",IF(tblRides[[#This Row],[supply_demand_ratio]]&lt;=1.2,"Between 1.0-1.2","Above 1.2")))</f>
        <v>Below 0.8</v>
      </c>
    </row>
    <row r="7474" spans="1:25" x14ac:dyDescent="0.3">
      <c r="A7474" t="s">
        <v>7529</v>
      </c>
      <c r="B7474" s="1">
        <v>46089.929861111108</v>
      </c>
      <c r="C7474" s="2">
        <v>46089</v>
      </c>
      <c r="D7474">
        <v>22</v>
      </c>
      <c r="E7474" t="s">
        <v>25</v>
      </c>
      <c r="F7474" t="s">
        <v>26</v>
      </c>
      <c r="G7474">
        <v>7.8</v>
      </c>
      <c r="H7474">
        <v>206.05</v>
      </c>
      <c r="J7474">
        <v>1.2</v>
      </c>
      <c r="K7474">
        <v>7</v>
      </c>
      <c r="M7474">
        <v>132</v>
      </c>
      <c r="N7474" t="s">
        <v>72</v>
      </c>
      <c r="O7474">
        <v>0.77400000000000002</v>
      </c>
      <c r="P7474" t="s">
        <v>82</v>
      </c>
      <c r="Q7474" t="s">
        <v>83</v>
      </c>
      <c r="R7474">
        <v>4.46</v>
      </c>
      <c r="S7474">
        <v>47</v>
      </c>
      <c r="V7474" t="s">
        <v>374</v>
      </c>
      <c r="W7474" t="s">
        <v>45</v>
      </c>
      <c r="X7474">
        <v>0</v>
      </c>
      <c r="Y7474" t="str">
        <f>IF(tblRides[[#This Row],[supply_demand_ratio]]&lt;0.8,"Below 0.8",IF(tblRides[[#This Row],[supply_demand_ratio]]&lt;1,"Between 0.8-1.0",IF(tblRides[[#This Row],[supply_demand_ratio]]&lt;=1.2,"Between 1.0-1.2","Above 1.2")))</f>
        <v>Below 0.8</v>
      </c>
    </row>
    <row r="7475" spans="1:25" x14ac:dyDescent="0.3">
      <c r="A7475" t="s">
        <v>7530</v>
      </c>
      <c r="B7475" s="1">
        <v>46089.939583333333</v>
      </c>
      <c r="C7475" s="2">
        <v>46089</v>
      </c>
      <c r="D7475">
        <v>22</v>
      </c>
      <c r="E7475" t="s">
        <v>25</v>
      </c>
      <c r="F7475" t="s">
        <v>34</v>
      </c>
      <c r="G7475">
        <v>9.1999999999999993</v>
      </c>
      <c r="H7475">
        <v>192.12</v>
      </c>
      <c r="I7475">
        <v>194.23</v>
      </c>
      <c r="J7475">
        <v>1.1000000000000001</v>
      </c>
      <c r="K7475">
        <v>9</v>
      </c>
      <c r="L7475">
        <v>8.9</v>
      </c>
      <c r="M7475">
        <v>133</v>
      </c>
      <c r="N7475" t="s">
        <v>72</v>
      </c>
      <c r="O7475">
        <v>0.874</v>
      </c>
      <c r="P7475" t="s">
        <v>28</v>
      </c>
      <c r="Q7475" t="s">
        <v>29</v>
      </c>
      <c r="R7475">
        <v>4.6399999999999997</v>
      </c>
      <c r="S7475">
        <v>0</v>
      </c>
      <c r="T7475">
        <v>2.11</v>
      </c>
      <c r="U7475">
        <v>-0.1</v>
      </c>
      <c r="V7475" t="s">
        <v>374</v>
      </c>
      <c r="W7475" t="s">
        <v>45</v>
      </c>
      <c r="X7475">
        <v>1</v>
      </c>
      <c r="Y7475" t="str">
        <f>IF(tblRides[[#This Row],[supply_demand_ratio]]&lt;0.8,"Below 0.8",IF(tblRides[[#This Row],[supply_demand_ratio]]&lt;1,"Between 0.8-1.0",IF(tblRides[[#This Row],[supply_demand_ratio]]&lt;=1.2,"Between 1.0-1.2","Above 1.2")))</f>
        <v>Between 0.8-1.0</v>
      </c>
    </row>
    <row r="7476" spans="1:25" x14ac:dyDescent="0.3">
      <c r="A7476" t="s">
        <v>7531</v>
      </c>
      <c r="B7476" s="1">
        <v>46089.954861111109</v>
      </c>
      <c r="C7476" s="2">
        <v>46089</v>
      </c>
      <c r="D7476">
        <v>22</v>
      </c>
      <c r="E7476" t="s">
        <v>33</v>
      </c>
      <c r="F7476" t="s">
        <v>26</v>
      </c>
      <c r="G7476">
        <v>3</v>
      </c>
      <c r="H7476">
        <v>83.51</v>
      </c>
      <c r="I7476">
        <v>82.58</v>
      </c>
      <c r="J7476">
        <v>1</v>
      </c>
      <c r="K7476">
        <v>5</v>
      </c>
      <c r="L7476">
        <v>3.4</v>
      </c>
      <c r="M7476">
        <v>98</v>
      </c>
      <c r="N7476" t="s">
        <v>27</v>
      </c>
      <c r="O7476">
        <v>1.0309999999999999</v>
      </c>
      <c r="P7476" t="s">
        <v>28</v>
      </c>
      <c r="Q7476" t="s">
        <v>29</v>
      </c>
      <c r="R7476">
        <v>4.72</v>
      </c>
      <c r="S7476">
        <v>7</v>
      </c>
      <c r="T7476">
        <v>-0.93</v>
      </c>
      <c r="U7476">
        <v>-1.6</v>
      </c>
      <c r="V7476" t="s">
        <v>374</v>
      </c>
      <c r="W7476" t="s">
        <v>31</v>
      </c>
      <c r="X7476">
        <v>1</v>
      </c>
      <c r="Y7476" t="str">
        <f>IF(tblRides[[#This Row],[supply_demand_ratio]]&lt;0.8,"Below 0.8",IF(tblRides[[#This Row],[supply_demand_ratio]]&lt;1,"Between 0.8-1.0",IF(tblRides[[#This Row],[supply_demand_ratio]]&lt;=1.2,"Between 1.0-1.2","Above 1.2")))</f>
        <v>Between 1.0-1.2</v>
      </c>
    </row>
    <row r="7477" spans="1:25" x14ac:dyDescent="0.3">
      <c r="A7477" t="s">
        <v>7532</v>
      </c>
      <c r="B7477" s="1">
        <v>46089.959027777775</v>
      </c>
      <c r="C7477" s="2">
        <v>46089</v>
      </c>
      <c r="D7477">
        <v>23</v>
      </c>
      <c r="E7477" t="s">
        <v>36</v>
      </c>
      <c r="F7477" t="s">
        <v>26</v>
      </c>
      <c r="G7477">
        <v>3.8</v>
      </c>
      <c r="H7477">
        <v>103.88</v>
      </c>
      <c r="I7477">
        <v>104.71</v>
      </c>
      <c r="J7477">
        <v>1</v>
      </c>
      <c r="K7477">
        <v>2</v>
      </c>
      <c r="L7477">
        <v>4.5</v>
      </c>
      <c r="M7477">
        <v>93</v>
      </c>
      <c r="N7477" t="s">
        <v>27</v>
      </c>
      <c r="O7477">
        <v>0.91300000000000003</v>
      </c>
      <c r="P7477" t="s">
        <v>28</v>
      </c>
      <c r="Q7477" t="s">
        <v>29</v>
      </c>
      <c r="R7477">
        <v>4.7300000000000004</v>
      </c>
      <c r="S7477">
        <v>6</v>
      </c>
      <c r="T7477">
        <v>0.83</v>
      </c>
      <c r="U7477">
        <v>2.5</v>
      </c>
      <c r="V7477" t="s">
        <v>374</v>
      </c>
      <c r="W7477" t="s">
        <v>31</v>
      </c>
      <c r="X7477">
        <v>1</v>
      </c>
      <c r="Y7477" t="str">
        <f>IF(tblRides[[#This Row],[supply_demand_ratio]]&lt;0.8,"Below 0.8",IF(tblRides[[#This Row],[supply_demand_ratio]]&lt;1,"Between 0.8-1.0",IF(tblRides[[#This Row],[supply_demand_ratio]]&lt;=1.2,"Between 1.0-1.2","Above 1.2")))</f>
        <v>Between 0.8-1.0</v>
      </c>
    </row>
    <row r="7478" spans="1:25" x14ac:dyDescent="0.3">
      <c r="A7478" t="s">
        <v>7533</v>
      </c>
      <c r="B7478" s="1">
        <v>46089.994444444441</v>
      </c>
      <c r="C7478" s="2">
        <v>46089</v>
      </c>
      <c r="D7478">
        <v>23</v>
      </c>
      <c r="E7478" t="s">
        <v>33</v>
      </c>
      <c r="F7478" t="s">
        <v>26</v>
      </c>
      <c r="G7478">
        <v>19.399999999999999</v>
      </c>
      <c r="H7478">
        <v>356.29</v>
      </c>
      <c r="J7478">
        <v>1.1000000000000001</v>
      </c>
      <c r="K7478">
        <v>2.8</v>
      </c>
      <c r="L7478">
        <v>1</v>
      </c>
      <c r="M7478">
        <v>83</v>
      </c>
      <c r="N7478" t="s">
        <v>27</v>
      </c>
      <c r="O7478">
        <v>0.83899999999999997</v>
      </c>
      <c r="P7478" t="s">
        <v>58</v>
      </c>
      <c r="Q7478" t="s">
        <v>108</v>
      </c>
      <c r="R7478">
        <v>4.8899999999999997</v>
      </c>
      <c r="S7478">
        <v>1</v>
      </c>
      <c r="U7478">
        <v>-1.8</v>
      </c>
      <c r="V7478" t="s">
        <v>374</v>
      </c>
      <c r="W7478" t="s">
        <v>31</v>
      </c>
      <c r="X7478">
        <v>0</v>
      </c>
      <c r="Y7478" t="str">
        <f>IF(tblRides[[#This Row],[supply_demand_ratio]]&lt;0.8,"Below 0.8",IF(tblRides[[#This Row],[supply_demand_ratio]]&lt;1,"Between 0.8-1.0",IF(tblRides[[#This Row],[supply_demand_ratio]]&lt;=1.2,"Between 1.0-1.2","Above 1.2")))</f>
        <v>Between 0.8-1.0</v>
      </c>
    </row>
    <row r="7479" spans="1:25" x14ac:dyDescent="0.3">
      <c r="A7479" t="s">
        <v>7534</v>
      </c>
      <c r="B7479" s="1">
        <v>46089.995833333334</v>
      </c>
      <c r="C7479" s="2">
        <v>46089</v>
      </c>
      <c r="D7479">
        <v>23</v>
      </c>
      <c r="E7479" t="s">
        <v>33</v>
      </c>
      <c r="F7479" t="s">
        <v>26</v>
      </c>
      <c r="G7479">
        <v>2.1</v>
      </c>
      <c r="H7479">
        <v>68.040000000000006</v>
      </c>
      <c r="I7479">
        <v>64.67</v>
      </c>
      <c r="J7479">
        <v>1</v>
      </c>
      <c r="K7479">
        <v>5.6</v>
      </c>
      <c r="L7479">
        <v>5.5</v>
      </c>
      <c r="M7479">
        <v>100</v>
      </c>
      <c r="N7479" t="s">
        <v>27</v>
      </c>
      <c r="O7479">
        <v>1.2330000000000001</v>
      </c>
      <c r="P7479" t="s">
        <v>28</v>
      </c>
      <c r="Q7479" t="s">
        <v>29</v>
      </c>
      <c r="R7479">
        <v>4.91</v>
      </c>
      <c r="S7479">
        <v>9</v>
      </c>
      <c r="T7479">
        <v>-3.37</v>
      </c>
      <c r="U7479">
        <v>-0.1</v>
      </c>
      <c r="V7479" t="s">
        <v>374</v>
      </c>
      <c r="W7479" t="s">
        <v>45</v>
      </c>
      <c r="X7479">
        <v>1</v>
      </c>
      <c r="Y7479" t="str">
        <f>IF(tblRides[[#This Row],[supply_demand_ratio]]&lt;0.8,"Below 0.8",IF(tblRides[[#This Row],[supply_demand_ratio]]&lt;1,"Between 0.8-1.0",IF(tblRides[[#This Row],[supply_demand_ratio]]&lt;=1.2,"Between 1.0-1.2","Above 1.2")))</f>
        <v>Above 1.2</v>
      </c>
    </row>
    <row r="7480" spans="1:25" x14ac:dyDescent="0.3">
      <c r="A7480" t="s">
        <v>7535</v>
      </c>
      <c r="B7480" s="1">
        <v>46090.011805555558</v>
      </c>
      <c r="C7480" s="2">
        <v>46090</v>
      </c>
      <c r="D7480">
        <v>0</v>
      </c>
      <c r="E7480" t="s">
        <v>62</v>
      </c>
      <c r="F7480" t="s">
        <v>26</v>
      </c>
      <c r="G7480">
        <v>6.8</v>
      </c>
      <c r="H7480">
        <v>127.21</v>
      </c>
      <c r="I7480">
        <v>123.73</v>
      </c>
      <c r="J7480">
        <v>1</v>
      </c>
      <c r="K7480">
        <v>5.7</v>
      </c>
      <c r="L7480">
        <v>5.3</v>
      </c>
      <c r="M7480">
        <v>57</v>
      </c>
      <c r="N7480" t="s">
        <v>41</v>
      </c>
      <c r="O7480">
        <v>1.617</v>
      </c>
      <c r="P7480" t="s">
        <v>28</v>
      </c>
      <c r="Q7480" t="s">
        <v>29</v>
      </c>
      <c r="R7480">
        <v>4.62</v>
      </c>
      <c r="S7480">
        <v>4</v>
      </c>
      <c r="T7480">
        <v>-3.48</v>
      </c>
      <c r="U7480">
        <v>-0.4</v>
      </c>
      <c r="V7480" t="s">
        <v>486</v>
      </c>
      <c r="W7480" t="s">
        <v>45</v>
      </c>
      <c r="X7480">
        <v>1</v>
      </c>
      <c r="Y7480" t="str">
        <f>IF(tblRides[[#This Row],[supply_demand_ratio]]&lt;0.8,"Below 0.8",IF(tblRides[[#This Row],[supply_demand_ratio]]&lt;1,"Between 0.8-1.0",IF(tblRides[[#This Row],[supply_demand_ratio]]&lt;=1.2,"Between 1.0-1.2","Above 1.2")))</f>
        <v>Above 1.2</v>
      </c>
    </row>
    <row r="7481" spans="1:25" x14ac:dyDescent="0.3">
      <c r="A7481" t="s">
        <v>7536</v>
      </c>
      <c r="B7481" s="1">
        <v>46090.013194444444</v>
      </c>
      <c r="C7481" s="2">
        <v>46090</v>
      </c>
      <c r="D7481">
        <v>0</v>
      </c>
      <c r="E7481" t="s">
        <v>43</v>
      </c>
      <c r="F7481" t="s">
        <v>26</v>
      </c>
      <c r="G7481">
        <v>2.9</v>
      </c>
      <c r="H7481">
        <v>86.58</v>
      </c>
      <c r="I7481">
        <v>86.36</v>
      </c>
      <c r="J7481">
        <v>1</v>
      </c>
      <c r="K7481">
        <v>8.9</v>
      </c>
      <c r="L7481">
        <v>8.9</v>
      </c>
      <c r="M7481">
        <v>69</v>
      </c>
      <c r="N7481" t="s">
        <v>41</v>
      </c>
      <c r="O7481">
        <v>1.575</v>
      </c>
      <c r="P7481" t="s">
        <v>28</v>
      </c>
      <c r="Q7481" t="s">
        <v>29</v>
      </c>
      <c r="R7481">
        <v>4.8099999999999996</v>
      </c>
      <c r="S7481">
        <v>8</v>
      </c>
      <c r="T7481">
        <v>-0.22</v>
      </c>
      <c r="U7481">
        <v>0</v>
      </c>
      <c r="V7481" t="s">
        <v>486</v>
      </c>
      <c r="W7481" t="s">
        <v>45</v>
      </c>
      <c r="X7481">
        <v>1</v>
      </c>
      <c r="Y7481" t="str">
        <f>IF(tblRides[[#This Row],[supply_demand_ratio]]&lt;0.8,"Below 0.8",IF(tblRides[[#This Row],[supply_demand_ratio]]&lt;1,"Between 0.8-1.0",IF(tblRides[[#This Row],[supply_demand_ratio]]&lt;=1.2,"Between 1.0-1.2","Above 1.2")))</f>
        <v>Above 1.2</v>
      </c>
    </row>
    <row r="7482" spans="1:25" x14ac:dyDescent="0.3">
      <c r="A7482" t="s">
        <v>7537</v>
      </c>
      <c r="B7482" s="1">
        <v>46090.022916666669</v>
      </c>
      <c r="C7482" s="2">
        <v>46090</v>
      </c>
      <c r="D7482">
        <v>0</v>
      </c>
      <c r="E7482" t="s">
        <v>36</v>
      </c>
      <c r="F7482" t="s">
        <v>26</v>
      </c>
      <c r="G7482">
        <v>4.9000000000000004</v>
      </c>
      <c r="H7482">
        <v>112.01</v>
      </c>
      <c r="I7482">
        <v>112.34</v>
      </c>
      <c r="J7482">
        <v>1</v>
      </c>
      <c r="K7482">
        <v>4.4000000000000004</v>
      </c>
      <c r="L7482">
        <v>6.5</v>
      </c>
      <c r="M7482">
        <v>118</v>
      </c>
      <c r="N7482" t="s">
        <v>27</v>
      </c>
      <c r="O7482">
        <v>1.123</v>
      </c>
      <c r="P7482" t="s">
        <v>28</v>
      </c>
      <c r="Q7482" t="s">
        <v>29</v>
      </c>
      <c r="R7482">
        <v>5</v>
      </c>
      <c r="S7482">
        <v>8</v>
      </c>
      <c r="T7482">
        <v>0.33</v>
      </c>
      <c r="U7482">
        <v>2.1</v>
      </c>
      <c r="V7482" t="s">
        <v>486</v>
      </c>
      <c r="W7482" t="s">
        <v>31</v>
      </c>
      <c r="X7482">
        <v>1</v>
      </c>
      <c r="Y7482" t="str">
        <f>IF(tblRides[[#This Row],[supply_demand_ratio]]&lt;0.8,"Below 0.8",IF(tblRides[[#This Row],[supply_demand_ratio]]&lt;1,"Between 0.8-1.0",IF(tblRides[[#This Row],[supply_demand_ratio]]&lt;=1.2,"Between 1.0-1.2","Above 1.2")))</f>
        <v>Between 1.0-1.2</v>
      </c>
    </row>
    <row r="7483" spans="1:25" x14ac:dyDescent="0.3">
      <c r="A7483" t="s">
        <v>7538</v>
      </c>
      <c r="B7483" s="1">
        <v>46090.02847222222</v>
      </c>
      <c r="C7483" s="2">
        <v>46090</v>
      </c>
      <c r="D7483">
        <v>0</v>
      </c>
      <c r="E7483" t="s">
        <v>33</v>
      </c>
      <c r="F7483" t="s">
        <v>26</v>
      </c>
      <c r="G7483">
        <v>5.4</v>
      </c>
      <c r="H7483">
        <v>141.53</v>
      </c>
      <c r="I7483">
        <v>133.11000000000001</v>
      </c>
      <c r="J7483">
        <v>1.1000000000000001</v>
      </c>
      <c r="K7483">
        <v>8.1999999999999993</v>
      </c>
      <c r="L7483">
        <v>3.8</v>
      </c>
      <c r="M7483">
        <v>99</v>
      </c>
      <c r="N7483" t="s">
        <v>27</v>
      </c>
      <c r="O7483">
        <v>1.212</v>
      </c>
      <c r="P7483" t="s">
        <v>28</v>
      </c>
      <c r="Q7483" t="s">
        <v>29</v>
      </c>
      <c r="R7483">
        <v>5</v>
      </c>
      <c r="S7483">
        <v>1</v>
      </c>
      <c r="T7483">
        <v>-8.42</v>
      </c>
      <c r="U7483">
        <v>-4.4000000000000004</v>
      </c>
      <c r="V7483" t="s">
        <v>486</v>
      </c>
      <c r="W7483" t="s">
        <v>45</v>
      </c>
      <c r="X7483">
        <v>1</v>
      </c>
      <c r="Y7483" t="str">
        <f>IF(tblRides[[#This Row],[supply_demand_ratio]]&lt;0.8,"Below 0.8",IF(tblRides[[#This Row],[supply_demand_ratio]]&lt;1,"Between 0.8-1.0",IF(tblRides[[#This Row],[supply_demand_ratio]]&lt;=1.2,"Between 1.0-1.2","Above 1.2")))</f>
        <v>Above 1.2</v>
      </c>
    </row>
    <row r="7484" spans="1:25" x14ac:dyDescent="0.3">
      <c r="A7484" t="s">
        <v>7539</v>
      </c>
      <c r="B7484" s="1">
        <v>46090.029166666667</v>
      </c>
      <c r="C7484" s="2">
        <v>46090</v>
      </c>
      <c r="D7484">
        <v>0</v>
      </c>
      <c r="E7484" t="s">
        <v>25</v>
      </c>
      <c r="F7484" t="s">
        <v>26</v>
      </c>
      <c r="G7484">
        <v>8</v>
      </c>
      <c r="H7484">
        <v>164.9</v>
      </c>
      <c r="I7484">
        <v>159.96</v>
      </c>
      <c r="J7484">
        <v>1</v>
      </c>
      <c r="K7484">
        <v>2.5</v>
      </c>
      <c r="L7484">
        <v>4.5</v>
      </c>
      <c r="M7484">
        <v>114</v>
      </c>
      <c r="N7484" t="s">
        <v>27</v>
      </c>
      <c r="O7484">
        <v>0.92400000000000004</v>
      </c>
      <c r="P7484" t="s">
        <v>28</v>
      </c>
      <c r="Q7484" t="s">
        <v>29</v>
      </c>
      <c r="R7484">
        <v>4.7300000000000004</v>
      </c>
      <c r="S7484">
        <v>12</v>
      </c>
      <c r="T7484">
        <v>-4.9400000000000004</v>
      </c>
      <c r="U7484">
        <v>2</v>
      </c>
      <c r="V7484" t="s">
        <v>486</v>
      </c>
      <c r="W7484" t="s">
        <v>31</v>
      </c>
      <c r="X7484">
        <v>1</v>
      </c>
      <c r="Y7484" t="str">
        <f>IF(tblRides[[#This Row],[supply_demand_ratio]]&lt;0.8,"Below 0.8",IF(tblRides[[#This Row],[supply_demand_ratio]]&lt;1,"Between 0.8-1.0",IF(tblRides[[#This Row],[supply_demand_ratio]]&lt;=1.2,"Between 1.0-1.2","Above 1.2")))</f>
        <v>Between 0.8-1.0</v>
      </c>
    </row>
    <row r="7485" spans="1:25" x14ac:dyDescent="0.3">
      <c r="A7485" t="s">
        <v>7540</v>
      </c>
      <c r="B7485" s="1">
        <v>46090.029861111114</v>
      </c>
      <c r="C7485" s="2">
        <v>46090</v>
      </c>
      <c r="D7485">
        <v>0</v>
      </c>
      <c r="E7485" t="s">
        <v>36</v>
      </c>
      <c r="F7485" t="s">
        <v>26</v>
      </c>
      <c r="G7485">
        <v>6</v>
      </c>
      <c r="H7485">
        <v>120.3</v>
      </c>
      <c r="I7485">
        <v>121.89</v>
      </c>
      <c r="J7485">
        <v>1</v>
      </c>
      <c r="K7485">
        <v>2.7</v>
      </c>
      <c r="L7485">
        <v>4</v>
      </c>
      <c r="M7485">
        <v>126</v>
      </c>
      <c r="N7485" t="s">
        <v>41</v>
      </c>
      <c r="O7485">
        <v>1.748</v>
      </c>
      <c r="P7485" t="s">
        <v>28</v>
      </c>
      <c r="Q7485" t="s">
        <v>29</v>
      </c>
      <c r="R7485">
        <v>4.83</v>
      </c>
      <c r="S7485">
        <v>9</v>
      </c>
      <c r="T7485">
        <v>1.59</v>
      </c>
      <c r="U7485">
        <v>1.3</v>
      </c>
      <c r="V7485" t="s">
        <v>486</v>
      </c>
      <c r="W7485" t="s">
        <v>31</v>
      </c>
      <c r="X7485">
        <v>1</v>
      </c>
      <c r="Y7485" t="str">
        <f>IF(tblRides[[#This Row],[supply_demand_ratio]]&lt;0.8,"Below 0.8",IF(tblRides[[#This Row],[supply_demand_ratio]]&lt;1,"Between 0.8-1.0",IF(tblRides[[#This Row],[supply_demand_ratio]]&lt;=1.2,"Between 1.0-1.2","Above 1.2")))</f>
        <v>Above 1.2</v>
      </c>
    </row>
    <row r="7486" spans="1:25" x14ac:dyDescent="0.3">
      <c r="A7486" t="s">
        <v>7541</v>
      </c>
      <c r="B7486" s="1">
        <v>46090.043055555558</v>
      </c>
      <c r="C7486" s="2">
        <v>46090</v>
      </c>
      <c r="D7486">
        <v>1</v>
      </c>
      <c r="E7486" t="s">
        <v>33</v>
      </c>
      <c r="F7486" t="s">
        <v>26</v>
      </c>
      <c r="G7486">
        <v>0.8</v>
      </c>
      <c r="H7486">
        <v>56.1</v>
      </c>
      <c r="I7486">
        <v>58.83</v>
      </c>
      <c r="J7486">
        <v>1.1000000000000001</v>
      </c>
      <c r="K7486">
        <v>2</v>
      </c>
      <c r="L7486">
        <v>4.0999999999999996</v>
      </c>
      <c r="M7486">
        <v>94</v>
      </c>
      <c r="N7486" t="s">
        <v>41</v>
      </c>
      <c r="O7486">
        <v>1.601</v>
      </c>
      <c r="P7486" t="s">
        <v>28</v>
      </c>
      <c r="Q7486" t="s">
        <v>29</v>
      </c>
      <c r="R7486">
        <v>4.71</v>
      </c>
      <c r="S7486">
        <v>10</v>
      </c>
      <c r="T7486">
        <v>2.73</v>
      </c>
      <c r="U7486">
        <v>2.1</v>
      </c>
      <c r="V7486" t="s">
        <v>486</v>
      </c>
      <c r="W7486" t="s">
        <v>31</v>
      </c>
      <c r="X7486">
        <v>1</v>
      </c>
      <c r="Y7486" t="str">
        <f>IF(tblRides[[#This Row],[supply_demand_ratio]]&lt;0.8,"Below 0.8",IF(tblRides[[#This Row],[supply_demand_ratio]]&lt;1,"Between 0.8-1.0",IF(tblRides[[#This Row],[supply_demand_ratio]]&lt;=1.2,"Between 1.0-1.2","Above 1.2")))</f>
        <v>Above 1.2</v>
      </c>
    </row>
    <row r="7487" spans="1:25" x14ac:dyDescent="0.3">
      <c r="A7487" t="s">
        <v>7542</v>
      </c>
      <c r="B7487" s="1">
        <v>46090.048611111109</v>
      </c>
      <c r="C7487" s="2">
        <v>46090</v>
      </c>
      <c r="D7487">
        <v>1</v>
      </c>
      <c r="E7487" t="s">
        <v>33</v>
      </c>
      <c r="F7487" t="s">
        <v>34</v>
      </c>
      <c r="G7487">
        <v>3.1</v>
      </c>
      <c r="H7487">
        <v>88.96</v>
      </c>
      <c r="I7487">
        <v>85.91</v>
      </c>
      <c r="J7487">
        <v>1.1000000000000001</v>
      </c>
      <c r="K7487">
        <v>4.8</v>
      </c>
      <c r="L7487">
        <v>7.1</v>
      </c>
      <c r="M7487">
        <v>103</v>
      </c>
      <c r="N7487" t="s">
        <v>41</v>
      </c>
      <c r="O7487">
        <v>1.966</v>
      </c>
      <c r="P7487" t="s">
        <v>28</v>
      </c>
      <c r="Q7487" t="s">
        <v>29</v>
      </c>
      <c r="R7487">
        <v>4.26</v>
      </c>
      <c r="S7487">
        <v>0</v>
      </c>
      <c r="T7487">
        <v>-3.05</v>
      </c>
      <c r="U7487">
        <v>2.2999999999999998</v>
      </c>
      <c r="V7487" t="s">
        <v>486</v>
      </c>
      <c r="W7487" t="s">
        <v>31</v>
      </c>
      <c r="X7487">
        <v>1</v>
      </c>
      <c r="Y7487" t="str">
        <f>IF(tblRides[[#This Row],[supply_demand_ratio]]&lt;0.8,"Below 0.8",IF(tblRides[[#This Row],[supply_demand_ratio]]&lt;1,"Between 0.8-1.0",IF(tblRides[[#This Row],[supply_demand_ratio]]&lt;=1.2,"Between 1.0-1.2","Above 1.2")))</f>
        <v>Above 1.2</v>
      </c>
    </row>
    <row r="7488" spans="1:25" x14ac:dyDescent="0.3">
      <c r="A7488" t="s">
        <v>7543</v>
      </c>
      <c r="B7488" s="1">
        <v>46090.066666666666</v>
      </c>
      <c r="C7488" s="2">
        <v>46090</v>
      </c>
      <c r="D7488">
        <v>1</v>
      </c>
      <c r="E7488" t="s">
        <v>25</v>
      </c>
      <c r="F7488" t="s">
        <v>34</v>
      </c>
      <c r="G7488">
        <v>4.5999999999999996</v>
      </c>
      <c r="H7488">
        <v>101.82</v>
      </c>
      <c r="J7488">
        <v>1</v>
      </c>
      <c r="K7488">
        <v>6.9</v>
      </c>
      <c r="L7488">
        <v>7</v>
      </c>
      <c r="M7488">
        <v>126</v>
      </c>
      <c r="N7488" t="s">
        <v>41</v>
      </c>
      <c r="O7488">
        <v>1.4890000000000001</v>
      </c>
      <c r="P7488" t="s">
        <v>58</v>
      </c>
      <c r="Q7488" t="s">
        <v>59</v>
      </c>
      <c r="R7488">
        <v>4.47</v>
      </c>
      <c r="S7488">
        <v>0</v>
      </c>
      <c r="U7488">
        <v>0.1</v>
      </c>
      <c r="V7488" t="s">
        <v>486</v>
      </c>
      <c r="W7488" t="s">
        <v>45</v>
      </c>
      <c r="X7488">
        <v>0</v>
      </c>
      <c r="Y7488" t="str">
        <f>IF(tblRides[[#This Row],[supply_demand_ratio]]&lt;0.8,"Below 0.8",IF(tblRides[[#This Row],[supply_demand_ratio]]&lt;1,"Between 0.8-1.0",IF(tblRides[[#This Row],[supply_demand_ratio]]&lt;=1.2,"Between 1.0-1.2","Above 1.2")))</f>
        <v>Above 1.2</v>
      </c>
    </row>
    <row r="7489" spans="1:25" x14ac:dyDescent="0.3">
      <c r="A7489" t="s">
        <v>7544</v>
      </c>
      <c r="B7489" s="1">
        <v>46090.068055555559</v>
      </c>
      <c r="C7489" s="2">
        <v>46090</v>
      </c>
      <c r="D7489">
        <v>1</v>
      </c>
      <c r="E7489" t="s">
        <v>43</v>
      </c>
      <c r="F7489" t="s">
        <v>26</v>
      </c>
      <c r="G7489">
        <v>10.1</v>
      </c>
      <c r="H7489">
        <v>195.12</v>
      </c>
      <c r="I7489">
        <v>186.88</v>
      </c>
      <c r="J7489">
        <v>1</v>
      </c>
      <c r="K7489">
        <v>4</v>
      </c>
      <c r="L7489">
        <v>5.2</v>
      </c>
      <c r="M7489">
        <v>78</v>
      </c>
      <c r="N7489" t="s">
        <v>41</v>
      </c>
      <c r="O7489">
        <v>1.546</v>
      </c>
      <c r="P7489" t="s">
        <v>28</v>
      </c>
      <c r="Q7489" t="s">
        <v>29</v>
      </c>
      <c r="R7489">
        <v>4.62</v>
      </c>
      <c r="S7489">
        <v>9</v>
      </c>
      <c r="T7489">
        <v>-8.24</v>
      </c>
      <c r="U7489">
        <v>1.2</v>
      </c>
      <c r="V7489" t="s">
        <v>486</v>
      </c>
      <c r="W7489" t="s">
        <v>31</v>
      </c>
      <c r="X7489">
        <v>1</v>
      </c>
      <c r="Y7489" t="str">
        <f>IF(tblRides[[#This Row],[supply_demand_ratio]]&lt;0.8,"Below 0.8",IF(tblRides[[#This Row],[supply_demand_ratio]]&lt;1,"Between 0.8-1.0",IF(tblRides[[#This Row],[supply_demand_ratio]]&lt;=1.2,"Between 1.0-1.2","Above 1.2")))</f>
        <v>Above 1.2</v>
      </c>
    </row>
    <row r="7490" spans="1:25" x14ac:dyDescent="0.3">
      <c r="A7490" t="s">
        <v>7545</v>
      </c>
      <c r="B7490" s="1">
        <v>46090.074999999997</v>
      </c>
      <c r="C7490" s="2">
        <v>46090</v>
      </c>
      <c r="D7490">
        <v>1</v>
      </c>
      <c r="E7490" t="s">
        <v>62</v>
      </c>
      <c r="F7490" t="s">
        <v>26</v>
      </c>
      <c r="G7490">
        <v>3.9</v>
      </c>
      <c r="H7490">
        <v>110.18</v>
      </c>
      <c r="I7490">
        <v>116.42</v>
      </c>
      <c r="J7490">
        <v>1.1000000000000001</v>
      </c>
      <c r="K7490">
        <v>2.2999999999999998</v>
      </c>
      <c r="L7490">
        <v>7.2</v>
      </c>
      <c r="M7490">
        <v>69</v>
      </c>
      <c r="N7490" t="s">
        <v>41</v>
      </c>
      <c r="O7490">
        <v>2.2000000000000002</v>
      </c>
      <c r="P7490" t="s">
        <v>28</v>
      </c>
      <c r="Q7490" t="s">
        <v>29</v>
      </c>
      <c r="R7490">
        <v>4.63</v>
      </c>
      <c r="S7490">
        <v>10</v>
      </c>
      <c r="T7490">
        <v>6.24</v>
      </c>
      <c r="U7490">
        <v>4.9000000000000004</v>
      </c>
      <c r="V7490" t="s">
        <v>486</v>
      </c>
      <c r="W7490" t="s">
        <v>31</v>
      </c>
      <c r="X7490">
        <v>1</v>
      </c>
      <c r="Y7490" t="str">
        <f>IF(tblRides[[#This Row],[supply_demand_ratio]]&lt;0.8,"Below 0.8",IF(tblRides[[#This Row],[supply_demand_ratio]]&lt;1,"Between 0.8-1.0",IF(tblRides[[#This Row],[supply_demand_ratio]]&lt;=1.2,"Between 1.0-1.2","Above 1.2")))</f>
        <v>Above 1.2</v>
      </c>
    </row>
    <row r="7491" spans="1:25" x14ac:dyDescent="0.3">
      <c r="A7491" t="s">
        <v>7546</v>
      </c>
      <c r="B7491" s="1">
        <v>46090.09375</v>
      </c>
      <c r="C7491" s="2">
        <v>46090</v>
      </c>
      <c r="D7491">
        <v>2</v>
      </c>
      <c r="E7491" t="s">
        <v>25</v>
      </c>
      <c r="F7491" t="s">
        <v>26</v>
      </c>
      <c r="G7491">
        <v>5.7</v>
      </c>
      <c r="H7491">
        <v>132.78</v>
      </c>
      <c r="J7491">
        <v>1</v>
      </c>
      <c r="K7491">
        <v>5.7</v>
      </c>
      <c r="L7491">
        <v>1.3</v>
      </c>
      <c r="M7491">
        <v>144</v>
      </c>
      <c r="N7491" t="s">
        <v>41</v>
      </c>
      <c r="O7491">
        <v>1.6060000000000001</v>
      </c>
      <c r="P7491" t="s">
        <v>58</v>
      </c>
      <c r="Q7491" t="s">
        <v>108</v>
      </c>
      <c r="R7491">
        <v>4.6399999999999997</v>
      </c>
      <c r="S7491">
        <v>12</v>
      </c>
      <c r="U7491">
        <v>-4.4000000000000004</v>
      </c>
      <c r="V7491" t="s">
        <v>486</v>
      </c>
      <c r="W7491" t="s">
        <v>45</v>
      </c>
      <c r="X7491">
        <v>0</v>
      </c>
      <c r="Y7491" t="str">
        <f>IF(tblRides[[#This Row],[supply_demand_ratio]]&lt;0.8,"Below 0.8",IF(tblRides[[#This Row],[supply_demand_ratio]]&lt;1,"Between 0.8-1.0",IF(tblRides[[#This Row],[supply_demand_ratio]]&lt;=1.2,"Between 1.0-1.2","Above 1.2")))</f>
        <v>Above 1.2</v>
      </c>
    </row>
    <row r="7492" spans="1:25" x14ac:dyDescent="0.3">
      <c r="A7492" t="s">
        <v>7547</v>
      </c>
      <c r="B7492" s="1">
        <v>46090.095833333333</v>
      </c>
      <c r="C7492" s="2">
        <v>46090</v>
      </c>
      <c r="D7492">
        <v>2</v>
      </c>
      <c r="E7492" t="s">
        <v>25</v>
      </c>
      <c r="F7492" t="s">
        <v>26</v>
      </c>
      <c r="G7492">
        <v>6.6</v>
      </c>
      <c r="H7492">
        <v>154.32</v>
      </c>
      <c r="I7492">
        <v>144.1</v>
      </c>
      <c r="J7492">
        <v>1</v>
      </c>
      <c r="K7492">
        <v>4.0999999999999996</v>
      </c>
      <c r="L7492">
        <v>9.3000000000000007</v>
      </c>
      <c r="M7492">
        <v>144</v>
      </c>
      <c r="N7492" t="s">
        <v>27</v>
      </c>
      <c r="O7492">
        <v>1.347</v>
      </c>
      <c r="P7492" t="s">
        <v>28</v>
      </c>
      <c r="Q7492" t="s">
        <v>29</v>
      </c>
      <c r="R7492">
        <v>4.57</v>
      </c>
      <c r="S7492">
        <v>10</v>
      </c>
      <c r="T7492">
        <v>-10.220000000000001</v>
      </c>
      <c r="U7492">
        <v>5.2</v>
      </c>
      <c r="V7492" t="s">
        <v>486</v>
      </c>
      <c r="W7492" t="s">
        <v>31</v>
      </c>
      <c r="X7492">
        <v>1</v>
      </c>
      <c r="Y7492" t="str">
        <f>IF(tblRides[[#This Row],[supply_demand_ratio]]&lt;0.8,"Below 0.8",IF(tblRides[[#This Row],[supply_demand_ratio]]&lt;1,"Between 0.8-1.0",IF(tblRides[[#This Row],[supply_demand_ratio]]&lt;=1.2,"Between 1.0-1.2","Above 1.2")))</f>
        <v>Above 1.2</v>
      </c>
    </row>
    <row r="7493" spans="1:25" x14ac:dyDescent="0.3">
      <c r="A7493" t="s">
        <v>7548</v>
      </c>
      <c r="B7493" s="1">
        <v>46090.097222222219</v>
      </c>
      <c r="C7493" s="2">
        <v>46090</v>
      </c>
      <c r="D7493">
        <v>2</v>
      </c>
      <c r="E7493" t="s">
        <v>25</v>
      </c>
      <c r="F7493" t="s">
        <v>34</v>
      </c>
      <c r="G7493">
        <v>6.4</v>
      </c>
      <c r="H7493">
        <v>151.01</v>
      </c>
      <c r="I7493">
        <v>149.99</v>
      </c>
      <c r="J7493">
        <v>1</v>
      </c>
      <c r="K7493">
        <v>5.7</v>
      </c>
      <c r="L7493">
        <v>13.1</v>
      </c>
      <c r="M7493">
        <v>128</v>
      </c>
      <c r="N7493" t="s">
        <v>41</v>
      </c>
      <c r="O7493">
        <v>1.3360000000000001</v>
      </c>
      <c r="P7493" t="s">
        <v>28</v>
      </c>
      <c r="Q7493" t="s">
        <v>29</v>
      </c>
      <c r="R7493">
        <v>4.71</v>
      </c>
      <c r="S7493">
        <v>0</v>
      </c>
      <c r="T7493">
        <v>-1.02</v>
      </c>
      <c r="U7493">
        <v>7.4</v>
      </c>
      <c r="V7493" t="s">
        <v>486</v>
      </c>
      <c r="W7493" t="s">
        <v>45</v>
      </c>
      <c r="X7493">
        <v>1</v>
      </c>
      <c r="Y7493" t="str">
        <f>IF(tblRides[[#This Row],[supply_demand_ratio]]&lt;0.8,"Below 0.8",IF(tblRides[[#This Row],[supply_demand_ratio]]&lt;1,"Between 0.8-1.0",IF(tblRides[[#This Row],[supply_demand_ratio]]&lt;=1.2,"Between 1.0-1.2","Above 1.2")))</f>
        <v>Above 1.2</v>
      </c>
    </row>
    <row r="7494" spans="1:25" x14ac:dyDescent="0.3">
      <c r="A7494" t="s">
        <v>7549</v>
      </c>
      <c r="B7494" s="1">
        <v>46090.102777777778</v>
      </c>
      <c r="C7494" s="2">
        <v>46090</v>
      </c>
      <c r="D7494">
        <v>2</v>
      </c>
      <c r="E7494" t="s">
        <v>33</v>
      </c>
      <c r="F7494" t="s">
        <v>26</v>
      </c>
      <c r="G7494">
        <v>5.8</v>
      </c>
      <c r="H7494">
        <v>139.93</v>
      </c>
      <c r="I7494">
        <v>132.82</v>
      </c>
      <c r="J7494">
        <v>1</v>
      </c>
      <c r="K7494">
        <v>4.5</v>
      </c>
      <c r="L7494">
        <v>8</v>
      </c>
      <c r="M7494">
        <v>95</v>
      </c>
      <c r="N7494" t="s">
        <v>27</v>
      </c>
      <c r="O7494">
        <v>0.97799999999999998</v>
      </c>
      <c r="P7494" t="s">
        <v>28</v>
      </c>
      <c r="Q7494" t="s">
        <v>29</v>
      </c>
      <c r="R7494">
        <v>4.67</v>
      </c>
      <c r="S7494">
        <v>4</v>
      </c>
      <c r="T7494">
        <v>-7.11</v>
      </c>
      <c r="U7494">
        <v>3.5</v>
      </c>
      <c r="V7494" t="s">
        <v>486</v>
      </c>
      <c r="W7494" t="s">
        <v>31</v>
      </c>
      <c r="X7494">
        <v>1</v>
      </c>
      <c r="Y7494" t="str">
        <f>IF(tblRides[[#This Row],[supply_demand_ratio]]&lt;0.8,"Below 0.8",IF(tblRides[[#This Row],[supply_demand_ratio]]&lt;1,"Between 0.8-1.0",IF(tblRides[[#This Row],[supply_demand_ratio]]&lt;=1.2,"Between 1.0-1.2","Above 1.2")))</f>
        <v>Between 0.8-1.0</v>
      </c>
    </row>
    <row r="7495" spans="1:25" x14ac:dyDescent="0.3">
      <c r="A7495" t="s">
        <v>7550</v>
      </c>
      <c r="B7495" s="1">
        <v>46090.107638888891</v>
      </c>
      <c r="C7495" s="2">
        <v>46090</v>
      </c>
      <c r="D7495">
        <v>2</v>
      </c>
      <c r="E7495" t="s">
        <v>36</v>
      </c>
      <c r="F7495" t="s">
        <v>26</v>
      </c>
      <c r="G7495">
        <v>2.5</v>
      </c>
      <c r="H7495">
        <v>79.87</v>
      </c>
      <c r="I7495">
        <v>80.23</v>
      </c>
      <c r="J7495">
        <v>1</v>
      </c>
      <c r="K7495">
        <v>4.0999999999999996</v>
      </c>
      <c r="L7495">
        <v>4.3</v>
      </c>
      <c r="M7495">
        <v>107</v>
      </c>
      <c r="N7495" t="s">
        <v>41</v>
      </c>
      <c r="O7495">
        <v>1.236</v>
      </c>
      <c r="P7495" t="s">
        <v>28</v>
      </c>
      <c r="Q7495" t="s">
        <v>29</v>
      </c>
      <c r="R7495">
        <v>4.58</v>
      </c>
      <c r="S7495">
        <v>5</v>
      </c>
      <c r="T7495">
        <v>0.36</v>
      </c>
      <c r="U7495">
        <v>0.2</v>
      </c>
      <c r="V7495" t="s">
        <v>486</v>
      </c>
      <c r="W7495" t="s">
        <v>31</v>
      </c>
      <c r="X7495">
        <v>1</v>
      </c>
      <c r="Y7495" t="str">
        <f>IF(tblRides[[#This Row],[supply_demand_ratio]]&lt;0.8,"Below 0.8",IF(tblRides[[#This Row],[supply_demand_ratio]]&lt;1,"Between 0.8-1.0",IF(tblRides[[#This Row],[supply_demand_ratio]]&lt;=1.2,"Between 1.0-1.2","Above 1.2")))</f>
        <v>Above 1.2</v>
      </c>
    </row>
    <row r="7496" spans="1:25" x14ac:dyDescent="0.3">
      <c r="A7496" t="s">
        <v>7551</v>
      </c>
      <c r="B7496" s="1">
        <v>46090.109722222223</v>
      </c>
      <c r="C7496" s="2">
        <v>46090</v>
      </c>
      <c r="D7496">
        <v>2</v>
      </c>
      <c r="E7496" t="s">
        <v>33</v>
      </c>
      <c r="F7496" t="s">
        <v>26</v>
      </c>
      <c r="G7496">
        <v>3.9</v>
      </c>
      <c r="H7496">
        <v>98.07</v>
      </c>
      <c r="I7496">
        <v>94.84</v>
      </c>
      <c r="J7496">
        <v>1</v>
      </c>
      <c r="K7496">
        <v>8.6</v>
      </c>
      <c r="L7496">
        <v>9.4</v>
      </c>
      <c r="M7496">
        <v>102</v>
      </c>
      <c r="N7496" t="s">
        <v>41</v>
      </c>
      <c r="O7496">
        <v>1.3640000000000001</v>
      </c>
      <c r="P7496" t="s">
        <v>28</v>
      </c>
      <c r="Q7496" t="s">
        <v>29</v>
      </c>
      <c r="R7496">
        <v>4.59</v>
      </c>
      <c r="S7496">
        <v>40</v>
      </c>
      <c r="T7496">
        <v>-3.23</v>
      </c>
      <c r="U7496">
        <v>0.8</v>
      </c>
      <c r="V7496" t="s">
        <v>486</v>
      </c>
      <c r="W7496" t="s">
        <v>45</v>
      </c>
      <c r="X7496">
        <v>1</v>
      </c>
      <c r="Y7496" t="str">
        <f>IF(tblRides[[#This Row],[supply_demand_ratio]]&lt;0.8,"Below 0.8",IF(tblRides[[#This Row],[supply_demand_ratio]]&lt;1,"Between 0.8-1.0",IF(tblRides[[#This Row],[supply_demand_ratio]]&lt;=1.2,"Between 1.0-1.2","Above 1.2")))</f>
        <v>Above 1.2</v>
      </c>
    </row>
    <row r="7497" spans="1:25" x14ac:dyDescent="0.3">
      <c r="A7497" t="s">
        <v>7552</v>
      </c>
      <c r="B7497" s="1">
        <v>46090.11041666667</v>
      </c>
      <c r="C7497" s="2">
        <v>46090</v>
      </c>
      <c r="D7497">
        <v>2</v>
      </c>
      <c r="E7497" t="s">
        <v>62</v>
      </c>
      <c r="F7497" t="s">
        <v>26</v>
      </c>
      <c r="G7497">
        <v>9.6</v>
      </c>
      <c r="H7497">
        <v>172.7</v>
      </c>
      <c r="I7497">
        <v>176.81</v>
      </c>
      <c r="J7497">
        <v>1</v>
      </c>
      <c r="K7497">
        <v>2.1</v>
      </c>
      <c r="L7497">
        <v>6</v>
      </c>
      <c r="M7497">
        <v>62</v>
      </c>
      <c r="N7497" t="s">
        <v>41</v>
      </c>
      <c r="O7497">
        <v>2.2000000000000002</v>
      </c>
      <c r="P7497" t="s">
        <v>28</v>
      </c>
      <c r="Q7497" t="s">
        <v>29</v>
      </c>
      <c r="R7497">
        <v>4.58</v>
      </c>
      <c r="S7497">
        <v>6</v>
      </c>
      <c r="T7497">
        <v>4.1100000000000003</v>
      </c>
      <c r="U7497">
        <v>3.9</v>
      </c>
      <c r="V7497" t="s">
        <v>486</v>
      </c>
      <c r="W7497" t="s">
        <v>31</v>
      </c>
      <c r="X7497">
        <v>1</v>
      </c>
      <c r="Y7497" t="str">
        <f>IF(tblRides[[#This Row],[supply_demand_ratio]]&lt;0.8,"Below 0.8",IF(tblRides[[#This Row],[supply_demand_ratio]]&lt;1,"Between 0.8-1.0",IF(tblRides[[#This Row],[supply_demand_ratio]]&lt;=1.2,"Between 1.0-1.2","Above 1.2")))</f>
        <v>Above 1.2</v>
      </c>
    </row>
    <row r="7498" spans="1:25" x14ac:dyDescent="0.3">
      <c r="A7498" t="s">
        <v>7553</v>
      </c>
      <c r="B7498" s="1">
        <v>46090.111111111109</v>
      </c>
      <c r="C7498" s="2">
        <v>46090</v>
      </c>
      <c r="D7498">
        <v>2</v>
      </c>
      <c r="E7498" t="s">
        <v>43</v>
      </c>
      <c r="F7498" t="s">
        <v>26</v>
      </c>
      <c r="G7498">
        <v>10.9</v>
      </c>
      <c r="H7498">
        <v>178.55</v>
      </c>
      <c r="I7498">
        <v>177.3</v>
      </c>
      <c r="J7498">
        <v>1</v>
      </c>
      <c r="K7498">
        <v>5.2</v>
      </c>
      <c r="L7498">
        <v>8.4</v>
      </c>
      <c r="M7498">
        <v>70</v>
      </c>
      <c r="N7498" t="s">
        <v>41</v>
      </c>
      <c r="O7498">
        <v>2.2000000000000002</v>
      </c>
      <c r="P7498" t="s">
        <v>28</v>
      </c>
      <c r="Q7498" t="s">
        <v>29</v>
      </c>
      <c r="R7498">
        <v>4.95</v>
      </c>
      <c r="S7498">
        <v>19</v>
      </c>
      <c r="T7498">
        <v>-1.25</v>
      </c>
      <c r="U7498">
        <v>3.2</v>
      </c>
      <c r="V7498" t="s">
        <v>486</v>
      </c>
      <c r="W7498" t="s">
        <v>45</v>
      </c>
      <c r="X7498">
        <v>1</v>
      </c>
      <c r="Y7498" t="str">
        <f>IF(tblRides[[#This Row],[supply_demand_ratio]]&lt;0.8,"Below 0.8",IF(tblRides[[#This Row],[supply_demand_ratio]]&lt;1,"Between 0.8-1.0",IF(tblRides[[#This Row],[supply_demand_ratio]]&lt;=1.2,"Between 1.0-1.2","Above 1.2")))</f>
        <v>Above 1.2</v>
      </c>
    </row>
    <row r="7499" spans="1:25" x14ac:dyDescent="0.3">
      <c r="A7499" t="s">
        <v>7554</v>
      </c>
      <c r="B7499" s="1">
        <v>46090.121527777781</v>
      </c>
      <c r="C7499" s="2">
        <v>46090</v>
      </c>
      <c r="D7499">
        <v>2</v>
      </c>
      <c r="E7499" t="s">
        <v>43</v>
      </c>
      <c r="F7499" t="s">
        <v>26</v>
      </c>
      <c r="G7499">
        <v>11.8</v>
      </c>
      <c r="H7499">
        <v>240.72</v>
      </c>
      <c r="I7499">
        <v>233.32</v>
      </c>
      <c r="J7499">
        <v>1</v>
      </c>
      <c r="K7499">
        <v>5.8</v>
      </c>
      <c r="L7499">
        <v>7.7</v>
      </c>
      <c r="M7499">
        <v>65</v>
      </c>
      <c r="N7499" t="s">
        <v>41</v>
      </c>
      <c r="O7499">
        <v>2.105</v>
      </c>
      <c r="P7499" t="s">
        <v>28</v>
      </c>
      <c r="Q7499" t="s">
        <v>29</v>
      </c>
      <c r="R7499">
        <v>4.83</v>
      </c>
      <c r="S7499">
        <v>8</v>
      </c>
      <c r="T7499">
        <v>-7.4</v>
      </c>
      <c r="U7499">
        <v>1.9</v>
      </c>
      <c r="V7499" t="s">
        <v>486</v>
      </c>
      <c r="W7499" t="s">
        <v>45</v>
      </c>
      <c r="X7499">
        <v>1</v>
      </c>
      <c r="Y7499" t="str">
        <f>IF(tblRides[[#This Row],[supply_demand_ratio]]&lt;0.8,"Below 0.8",IF(tblRides[[#This Row],[supply_demand_ratio]]&lt;1,"Between 0.8-1.0",IF(tblRides[[#This Row],[supply_demand_ratio]]&lt;=1.2,"Between 1.0-1.2","Above 1.2")))</f>
        <v>Above 1.2</v>
      </c>
    </row>
    <row r="7500" spans="1:25" x14ac:dyDescent="0.3">
      <c r="A7500" t="s">
        <v>7555</v>
      </c>
      <c r="B7500" s="1">
        <v>46090.126388888886</v>
      </c>
      <c r="C7500" s="2">
        <v>46090</v>
      </c>
      <c r="D7500">
        <v>3</v>
      </c>
      <c r="E7500" t="s">
        <v>25</v>
      </c>
      <c r="F7500" t="s">
        <v>26</v>
      </c>
      <c r="G7500">
        <v>3.4</v>
      </c>
      <c r="H7500">
        <v>89.35</v>
      </c>
      <c r="I7500">
        <v>90.3</v>
      </c>
      <c r="J7500">
        <v>1</v>
      </c>
      <c r="K7500">
        <v>6.6</v>
      </c>
      <c r="L7500">
        <v>4.4000000000000004</v>
      </c>
      <c r="M7500">
        <v>136</v>
      </c>
      <c r="N7500" t="s">
        <v>41</v>
      </c>
      <c r="O7500">
        <v>1.4119999999999999</v>
      </c>
      <c r="P7500" t="s">
        <v>28</v>
      </c>
      <c r="Q7500" t="s">
        <v>29</v>
      </c>
      <c r="R7500">
        <v>4.63</v>
      </c>
      <c r="S7500">
        <v>6</v>
      </c>
      <c r="T7500">
        <v>0.95</v>
      </c>
      <c r="U7500">
        <v>-2.2000000000000002</v>
      </c>
      <c r="V7500" t="s">
        <v>486</v>
      </c>
      <c r="W7500" t="s">
        <v>45</v>
      </c>
      <c r="X7500">
        <v>1</v>
      </c>
      <c r="Y7500" t="str">
        <f>IF(tblRides[[#This Row],[supply_demand_ratio]]&lt;0.8,"Below 0.8",IF(tblRides[[#This Row],[supply_demand_ratio]]&lt;1,"Between 0.8-1.0",IF(tblRides[[#This Row],[supply_demand_ratio]]&lt;=1.2,"Between 1.0-1.2","Above 1.2")))</f>
        <v>Above 1.2</v>
      </c>
    </row>
    <row r="7501" spans="1:25" x14ac:dyDescent="0.3">
      <c r="A7501" t="s">
        <v>7556</v>
      </c>
      <c r="B7501" s="1">
        <v>46090.129861111112</v>
      </c>
      <c r="C7501" s="2">
        <v>46090</v>
      </c>
      <c r="D7501">
        <v>3</v>
      </c>
      <c r="E7501" t="s">
        <v>25</v>
      </c>
      <c r="F7501" t="s">
        <v>26</v>
      </c>
      <c r="G7501">
        <v>4.3</v>
      </c>
      <c r="H7501">
        <v>99.06</v>
      </c>
      <c r="I7501">
        <v>95.93</v>
      </c>
      <c r="J7501">
        <v>1</v>
      </c>
      <c r="K7501">
        <v>2</v>
      </c>
      <c r="L7501">
        <v>7.2</v>
      </c>
      <c r="M7501">
        <v>127</v>
      </c>
      <c r="N7501" t="s">
        <v>41</v>
      </c>
      <c r="O7501">
        <v>1.32</v>
      </c>
      <c r="P7501" t="s">
        <v>28</v>
      </c>
      <c r="Q7501" t="s">
        <v>29</v>
      </c>
      <c r="R7501">
        <v>4.87</v>
      </c>
      <c r="S7501">
        <v>20</v>
      </c>
      <c r="T7501">
        <v>-3.13</v>
      </c>
      <c r="U7501">
        <v>5.2</v>
      </c>
      <c r="V7501" t="s">
        <v>486</v>
      </c>
      <c r="W7501" t="s">
        <v>31</v>
      </c>
      <c r="X7501">
        <v>1</v>
      </c>
      <c r="Y7501" t="str">
        <f>IF(tblRides[[#This Row],[supply_demand_ratio]]&lt;0.8,"Below 0.8",IF(tblRides[[#This Row],[supply_demand_ratio]]&lt;1,"Between 0.8-1.0",IF(tblRides[[#This Row],[supply_demand_ratio]]&lt;=1.2,"Between 1.0-1.2","Above 1.2")))</f>
        <v>Above 1.2</v>
      </c>
    </row>
    <row r="7502" spans="1:25" x14ac:dyDescent="0.3">
      <c r="A7502" t="s">
        <v>7557</v>
      </c>
      <c r="B7502" s="1">
        <v>46090.131944444445</v>
      </c>
      <c r="C7502" s="2">
        <v>46090</v>
      </c>
      <c r="D7502">
        <v>3</v>
      </c>
      <c r="E7502" t="s">
        <v>36</v>
      </c>
      <c r="F7502" t="s">
        <v>26</v>
      </c>
      <c r="G7502">
        <v>7.3</v>
      </c>
      <c r="H7502">
        <v>133.35</v>
      </c>
      <c r="J7502">
        <v>1</v>
      </c>
      <c r="K7502">
        <v>5.2</v>
      </c>
      <c r="L7502">
        <v>8</v>
      </c>
      <c r="M7502">
        <v>115</v>
      </c>
      <c r="N7502" t="s">
        <v>41</v>
      </c>
      <c r="O7502">
        <v>1.714</v>
      </c>
      <c r="P7502" t="s">
        <v>37</v>
      </c>
      <c r="Q7502" t="s">
        <v>38</v>
      </c>
      <c r="R7502">
        <v>4.63</v>
      </c>
      <c r="S7502">
        <v>12</v>
      </c>
      <c r="U7502">
        <v>2.8</v>
      </c>
      <c r="V7502" t="s">
        <v>486</v>
      </c>
      <c r="W7502" t="s">
        <v>45</v>
      </c>
      <c r="X7502">
        <v>0</v>
      </c>
      <c r="Y7502" t="str">
        <f>IF(tblRides[[#This Row],[supply_demand_ratio]]&lt;0.8,"Below 0.8",IF(tblRides[[#This Row],[supply_demand_ratio]]&lt;1,"Between 0.8-1.0",IF(tblRides[[#This Row],[supply_demand_ratio]]&lt;=1.2,"Between 1.0-1.2","Above 1.2")))</f>
        <v>Above 1.2</v>
      </c>
    </row>
    <row r="7503" spans="1:25" x14ac:dyDescent="0.3">
      <c r="A7503" t="s">
        <v>7558</v>
      </c>
      <c r="B7503" s="1">
        <v>46090.134722222225</v>
      </c>
      <c r="C7503" s="2">
        <v>46090</v>
      </c>
      <c r="D7503">
        <v>3</v>
      </c>
      <c r="E7503" t="s">
        <v>25</v>
      </c>
      <c r="F7503" t="s">
        <v>34</v>
      </c>
      <c r="G7503">
        <v>16.5</v>
      </c>
      <c r="H7503">
        <v>268.43</v>
      </c>
      <c r="I7503">
        <v>262.44</v>
      </c>
      <c r="J7503">
        <v>1</v>
      </c>
      <c r="K7503">
        <v>3.3</v>
      </c>
      <c r="L7503">
        <v>5.5</v>
      </c>
      <c r="M7503">
        <v>133</v>
      </c>
      <c r="N7503" t="s">
        <v>27</v>
      </c>
      <c r="O7503">
        <v>1.2090000000000001</v>
      </c>
      <c r="P7503" t="s">
        <v>28</v>
      </c>
      <c r="Q7503" t="s">
        <v>29</v>
      </c>
      <c r="R7503">
        <v>4.67</v>
      </c>
      <c r="S7503">
        <v>0</v>
      </c>
      <c r="T7503">
        <v>-5.99</v>
      </c>
      <c r="U7503">
        <v>2.2000000000000002</v>
      </c>
      <c r="V7503" t="s">
        <v>486</v>
      </c>
      <c r="W7503" t="s">
        <v>31</v>
      </c>
      <c r="X7503">
        <v>1</v>
      </c>
      <c r="Y7503" t="str">
        <f>IF(tblRides[[#This Row],[supply_demand_ratio]]&lt;0.8,"Below 0.8",IF(tblRides[[#This Row],[supply_demand_ratio]]&lt;1,"Between 0.8-1.0",IF(tblRides[[#This Row],[supply_demand_ratio]]&lt;=1.2,"Between 1.0-1.2","Above 1.2")))</f>
        <v>Above 1.2</v>
      </c>
    </row>
    <row r="7504" spans="1:25" x14ac:dyDescent="0.3">
      <c r="A7504" t="s">
        <v>7559</v>
      </c>
      <c r="B7504" s="1">
        <v>46090.140972222223</v>
      </c>
      <c r="C7504" s="2">
        <v>46090</v>
      </c>
      <c r="D7504">
        <v>3</v>
      </c>
      <c r="E7504" t="s">
        <v>25</v>
      </c>
      <c r="F7504" t="s">
        <v>34</v>
      </c>
      <c r="G7504">
        <v>23.2</v>
      </c>
      <c r="H7504">
        <v>431.09</v>
      </c>
      <c r="I7504">
        <v>441.99</v>
      </c>
      <c r="J7504">
        <v>1</v>
      </c>
      <c r="K7504">
        <v>4.2</v>
      </c>
      <c r="L7504">
        <v>8.1999999999999993</v>
      </c>
      <c r="M7504">
        <v>130</v>
      </c>
      <c r="N7504" t="s">
        <v>41</v>
      </c>
      <c r="O7504">
        <v>1.2689999999999999</v>
      </c>
      <c r="P7504" t="s">
        <v>28</v>
      </c>
      <c r="Q7504" t="s">
        <v>29</v>
      </c>
      <c r="R7504">
        <v>4.66</v>
      </c>
      <c r="S7504">
        <v>0</v>
      </c>
      <c r="T7504">
        <v>10.9</v>
      </c>
      <c r="U7504">
        <v>4</v>
      </c>
      <c r="V7504" t="s">
        <v>486</v>
      </c>
      <c r="W7504" t="s">
        <v>31</v>
      </c>
      <c r="X7504">
        <v>1</v>
      </c>
      <c r="Y7504" t="str">
        <f>IF(tblRides[[#This Row],[supply_demand_ratio]]&lt;0.8,"Below 0.8",IF(tblRides[[#This Row],[supply_demand_ratio]]&lt;1,"Between 0.8-1.0",IF(tblRides[[#This Row],[supply_demand_ratio]]&lt;=1.2,"Between 1.0-1.2","Above 1.2")))</f>
        <v>Above 1.2</v>
      </c>
    </row>
    <row r="7505" spans="1:25" x14ac:dyDescent="0.3">
      <c r="A7505" t="s">
        <v>7560</v>
      </c>
      <c r="B7505" s="1">
        <v>46090.145833333336</v>
      </c>
      <c r="C7505" s="2">
        <v>46090</v>
      </c>
      <c r="D7505">
        <v>3</v>
      </c>
      <c r="E7505" t="s">
        <v>62</v>
      </c>
      <c r="F7505" t="s">
        <v>26</v>
      </c>
      <c r="G7505">
        <v>3.4</v>
      </c>
      <c r="H7505">
        <v>94.63</v>
      </c>
      <c r="I7505">
        <v>90.45</v>
      </c>
      <c r="J7505">
        <v>1</v>
      </c>
      <c r="K7505">
        <v>3.4</v>
      </c>
      <c r="L7505">
        <v>3.9</v>
      </c>
      <c r="M7505">
        <v>55</v>
      </c>
      <c r="N7505" t="s">
        <v>41</v>
      </c>
      <c r="O7505">
        <v>2.2000000000000002</v>
      </c>
      <c r="P7505" t="s">
        <v>28</v>
      </c>
      <c r="Q7505" t="s">
        <v>29</v>
      </c>
      <c r="R7505">
        <v>4.95</v>
      </c>
      <c r="S7505">
        <v>3</v>
      </c>
      <c r="T7505">
        <v>-4.18</v>
      </c>
      <c r="U7505">
        <v>0.5</v>
      </c>
      <c r="V7505" t="s">
        <v>486</v>
      </c>
      <c r="W7505" t="s">
        <v>31</v>
      </c>
      <c r="X7505">
        <v>1</v>
      </c>
      <c r="Y7505" t="str">
        <f>IF(tblRides[[#This Row],[supply_demand_ratio]]&lt;0.8,"Below 0.8",IF(tblRides[[#This Row],[supply_demand_ratio]]&lt;1,"Between 0.8-1.0",IF(tblRides[[#This Row],[supply_demand_ratio]]&lt;=1.2,"Between 1.0-1.2","Above 1.2")))</f>
        <v>Above 1.2</v>
      </c>
    </row>
    <row r="7506" spans="1:25" x14ac:dyDescent="0.3">
      <c r="A7506" t="s">
        <v>7561</v>
      </c>
      <c r="B7506" s="1">
        <v>46090.149305555555</v>
      </c>
      <c r="C7506" s="2">
        <v>46090</v>
      </c>
      <c r="D7506">
        <v>3</v>
      </c>
      <c r="E7506" t="s">
        <v>33</v>
      </c>
      <c r="F7506" t="s">
        <v>26</v>
      </c>
      <c r="G7506">
        <v>3.1</v>
      </c>
      <c r="H7506">
        <v>82.63</v>
      </c>
      <c r="I7506">
        <v>77.94</v>
      </c>
      <c r="J7506">
        <v>1</v>
      </c>
      <c r="K7506">
        <v>3.2</v>
      </c>
      <c r="L7506">
        <v>5.2</v>
      </c>
      <c r="M7506">
        <v>94</v>
      </c>
      <c r="N7506" t="s">
        <v>41</v>
      </c>
      <c r="O7506">
        <v>1.331</v>
      </c>
      <c r="P7506" t="s">
        <v>28</v>
      </c>
      <c r="Q7506" t="s">
        <v>29</v>
      </c>
      <c r="R7506">
        <v>4.7699999999999996</v>
      </c>
      <c r="S7506">
        <v>26</v>
      </c>
      <c r="T7506">
        <v>-4.6900000000000004</v>
      </c>
      <c r="U7506">
        <v>2</v>
      </c>
      <c r="V7506" t="s">
        <v>486</v>
      </c>
      <c r="W7506" t="s">
        <v>31</v>
      </c>
      <c r="X7506">
        <v>1</v>
      </c>
      <c r="Y7506" t="str">
        <f>IF(tblRides[[#This Row],[supply_demand_ratio]]&lt;0.8,"Below 0.8",IF(tblRides[[#This Row],[supply_demand_ratio]]&lt;1,"Between 0.8-1.0",IF(tblRides[[#This Row],[supply_demand_ratio]]&lt;=1.2,"Between 1.0-1.2","Above 1.2")))</f>
        <v>Above 1.2</v>
      </c>
    </row>
    <row r="7507" spans="1:25" x14ac:dyDescent="0.3">
      <c r="A7507" t="s">
        <v>7562</v>
      </c>
      <c r="B7507" s="1">
        <v>46090.151388888888</v>
      </c>
      <c r="C7507" s="2">
        <v>46090</v>
      </c>
      <c r="D7507">
        <v>3</v>
      </c>
      <c r="E7507" t="s">
        <v>25</v>
      </c>
      <c r="F7507" t="s">
        <v>26</v>
      </c>
      <c r="G7507">
        <v>1.8</v>
      </c>
      <c r="H7507">
        <v>72.05</v>
      </c>
      <c r="I7507">
        <v>73.52</v>
      </c>
      <c r="J7507">
        <v>1</v>
      </c>
      <c r="K7507">
        <v>7.7</v>
      </c>
      <c r="L7507">
        <v>7</v>
      </c>
      <c r="M7507">
        <v>137</v>
      </c>
      <c r="N7507" t="s">
        <v>27</v>
      </c>
      <c r="O7507">
        <v>1.1399999999999999</v>
      </c>
      <c r="P7507" t="s">
        <v>28</v>
      </c>
      <c r="Q7507" t="s">
        <v>29</v>
      </c>
      <c r="R7507">
        <v>4.6399999999999997</v>
      </c>
      <c r="S7507">
        <v>43</v>
      </c>
      <c r="T7507">
        <v>1.47</v>
      </c>
      <c r="U7507">
        <v>-0.7</v>
      </c>
      <c r="V7507" t="s">
        <v>486</v>
      </c>
      <c r="W7507" t="s">
        <v>45</v>
      </c>
      <c r="X7507">
        <v>1</v>
      </c>
      <c r="Y7507" t="str">
        <f>IF(tblRides[[#This Row],[supply_demand_ratio]]&lt;0.8,"Below 0.8",IF(tblRides[[#This Row],[supply_demand_ratio]]&lt;1,"Between 0.8-1.0",IF(tblRides[[#This Row],[supply_demand_ratio]]&lt;=1.2,"Between 1.0-1.2","Above 1.2")))</f>
        <v>Between 1.0-1.2</v>
      </c>
    </row>
    <row r="7508" spans="1:25" x14ac:dyDescent="0.3">
      <c r="A7508" t="s">
        <v>7563</v>
      </c>
      <c r="B7508" s="1">
        <v>46090.155555555553</v>
      </c>
      <c r="C7508" s="2">
        <v>46090</v>
      </c>
      <c r="D7508">
        <v>3</v>
      </c>
      <c r="E7508" t="s">
        <v>36</v>
      </c>
      <c r="F7508" t="s">
        <v>26</v>
      </c>
      <c r="G7508">
        <v>8.3000000000000007</v>
      </c>
      <c r="H7508">
        <v>183.88</v>
      </c>
      <c r="J7508">
        <v>1.1000000000000001</v>
      </c>
      <c r="K7508">
        <v>6.5</v>
      </c>
      <c r="L7508">
        <v>6.7</v>
      </c>
      <c r="M7508">
        <v>119</v>
      </c>
      <c r="N7508" t="s">
        <v>27</v>
      </c>
      <c r="O7508">
        <v>1.1000000000000001</v>
      </c>
      <c r="P7508" t="s">
        <v>58</v>
      </c>
      <c r="Q7508" t="s">
        <v>108</v>
      </c>
      <c r="R7508">
        <v>4.99</v>
      </c>
      <c r="S7508">
        <v>48</v>
      </c>
      <c r="U7508">
        <v>0.2</v>
      </c>
      <c r="V7508" t="s">
        <v>486</v>
      </c>
      <c r="W7508" t="s">
        <v>45</v>
      </c>
      <c r="X7508">
        <v>0</v>
      </c>
      <c r="Y7508" t="str">
        <f>IF(tblRides[[#This Row],[supply_demand_ratio]]&lt;0.8,"Below 0.8",IF(tblRides[[#This Row],[supply_demand_ratio]]&lt;1,"Between 0.8-1.0",IF(tblRides[[#This Row],[supply_demand_ratio]]&lt;=1.2,"Between 1.0-1.2","Above 1.2")))</f>
        <v>Between 1.0-1.2</v>
      </c>
    </row>
    <row r="7509" spans="1:25" x14ac:dyDescent="0.3">
      <c r="A7509" t="s">
        <v>7564</v>
      </c>
      <c r="B7509" s="1">
        <v>46090.15625</v>
      </c>
      <c r="C7509" s="2">
        <v>46090</v>
      </c>
      <c r="D7509">
        <v>3</v>
      </c>
      <c r="E7509" t="s">
        <v>33</v>
      </c>
      <c r="F7509" t="s">
        <v>26</v>
      </c>
      <c r="G7509">
        <v>1.5</v>
      </c>
      <c r="H7509">
        <v>60.92</v>
      </c>
      <c r="I7509">
        <v>61.19</v>
      </c>
      <c r="J7509">
        <v>1</v>
      </c>
      <c r="K7509">
        <v>2</v>
      </c>
      <c r="L7509">
        <v>4.5999999999999996</v>
      </c>
      <c r="M7509">
        <v>83</v>
      </c>
      <c r="N7509" t="s">
        <v>41</v>
      </c>
      <c r="O7509">
        <v>2.0960000000000001</v>
      </c>
      <c r="P7509" t="s">
        <v>28</v>
      </c>
      <c r="Q7509" t="s">
        <v>29</v>
      </c>
      <c r="R7509">
        <v>4.68</v>
      </c>
      <c r="S7509">
        <v>11</v>
      </c>
      <c r="T7509">
        <v>0.27</v>
      </c>
      <c r="U7509">
        <v>2.6</v>
      </c>
      <c r="V7509" t="s">
        <v>486</v>
      </c>
      <c r="W7509" t="s">
        <v>31</v>
      </c>
      <c r="X7509">
        <v>1</v>
      </c>
      <c r="Y7509" t="str">
        <f>IF(tblRides[[#This Row],[supply_demand_ratio]]&lt;0.8,"Below 0.8",IF(tblRides[[#This Row],[supply_demand_ratio]]&lt;1,"Between 0.8-1.0",IF(tblRides[[#This Row],[supply_demand_ratio]]&lt;=1.2,"Between 1.0-1.2","Above 1.2")))</f>
        <v>Above 1.2</v>
      </c>
    </row>
    <row r="7510" spans="1:25" x14ac:dyDescent="0.3">
      <c r="A7510" t="s">
        <v>7565</v>
      </c>
      <c r="B7510" s="1">
        <v>46090.15625</v>
      </c>
      <c r="C7510" s="2">
        <v>46090</v>
      </c>
      <c r="D7510">
        <v>3</v>
      </c>
      <c r="E7510" t="s">
        <v>36</v>
      </c>
      <c r="F7510" t="s">
        <v>26</v>
      </c>
      <c r="G7510">
        <v>7.7</v>
      </c>
      <c r="H7510">
        <v>146.56</v>
      </c>
      <c r="I7510">
        <v>151.93</v>
      </c>
      <c r="J7510">
        <v>1</v>
      </c>
      <c r="K7510">
        <v>3.7</v>
      </c>
      <c r="L7510">
        <v>4.8</v>
      </c>
      <c r="M7510">
        <v>127</v>
      </c>
      <c r="N7510" t="s">
        <v>41</v>
      </c>
      <c r="O7510">
        <v>1.59</v>
      </c>
      <c r="P7510" t="s">
        <v>28</v>
      </c>
      <c r="Q7510" t="s">
        <v>29</v>
      </c>
      <c r="R7510">
        <v>4.51</v>
      </c>
      <c r="S7510">
        <v>5</v>
      </c>
      <c r="T7510">
        <v>5.37</v>
      </c>
      <c r="U7510">
        <v>1.1000000000000001</v>
      </c>
      <c r="V7510" t="s">
        <v>486</v>
      </c>
      <c r="W7510" t="s">
        <v>31</v>
      </c>
      <c r="X7510">
        <v>1</v>
      </c>
      <c r="Y7510" t="str">
        <f>IF(tblRides[[#This Row],[supply_demand_ratio]]&lt;0.8,"Below 0.8",IF(tblRides[[#This Row],[supply_demand_ratio]]&lt;1,"Between 0.8-1.0",IF(tblRides[[#This Row],[supply_demand_ratio]]&lt;=1.2,"Between 1.0-1.2","Above 1.2")))</f>
        <v>Above 1.2</v>
      </c>
    </row>
    <row r="7511" spans="1:25" x14ac:dyDescent="0.3">
      <c r="A7511" t="s">
        <v>7566</v>
      </c>
      <c r="B7511" s="1">
        <v>46090.15902777778</v>
      </c>
      <c r="C7511" s="2">
        <v>46090</v>
      </c>
      <c r="D7511">
        <v>3</v>
      </c>
      <c r="E7511" t="s">
        <v>36</v>
      </c>
      <c r="F7511" t="s">
        <v>26</v>
      </c>
      <c r="G7511">
        <v>7.8</v>
      </c>
      <c r="H7511">
        <v>152.06</v>
      </c>
      <c r="I7511">
        <v>155.81</v>
      </c>
      <c r="J7511">
        <v>1</v>
      </c>
      <c r="K7511">
        <v>4</v>
      </c>
      <c r="L7511">
        <v>5.3</v>
      </c>
      <c r="M7511">
        <v>119</v>
      </c>
      <c r="N7511" t="s">
        <v>41</v>
      </c>
      <c r="O7511">
        <v>1.6890000000000001</v>
      </c>
      <c r="P7511" t="s">
        <v>28</v>
      </c>
      <c r="Q7511" t="s">
        <v>29</v>
      </c>
      <c r="R7511">
        <v>4.58</v>
      </c>
      <c r="S7511">
        <v>10</v>
      </c>
      <c r="T7511">
        <v>3.75</v>
      </c>
      <c r="U7511">
        <v>1.3</v>
      </c>
      <c r="V7511" t="s">
        <v>486</v>
      </c>
      <c r="W7511" t="s">
        <v>31</v>
      </c>
      <c r="X7511">
        <v>1</v>
      </c>
      <c r="Y7511" t="str">
        <f>IF(tblRides[[#This Row],[supply_demand_ratio]]&lt;0.8,"Below 0.8",IF(tblRides[[#This Row],[supply_demand_ratio]]&lt;1,"Between 0.8-1.0",IF(tblRides[[#This Row],[supply_demand_ratio]]&lt;=1.2,"Between 1.0-1.2","Above 1.2")))</f>
        <v>Above 1.2</v>
      </c>
    </row>
    <row r="7512" spans="1:25" x14ac:dyDescent="0.3">
      <c r="A7512" t="s">
        <v>7567</v>
      </c>
      <c r="B7512" s="1">
        <v>46090.175694444442</v>
      </c>
      <c r="C7512" s="2">
        <v>46090</v>
      </c>
      <c r="D7512">
        <v>4</v>
      </c>
      <c r="E7512" t="s">
        <v>25</v>
      </c>
      <c r="F7512" t="s">
        <v>26</v>
      </c>
      <c r="G7512">
        <v>14.9</v>
      </c>
      <c r="H7512">
        <v>238.9</v>
      </c>
      <c r="I7512">
        <v>236.87</v>
      </c>
      <c r="J7512">
        <v>1</v>
      </c>
      <c r="K7512">
        <v>7.2</v>
      </c>
      <c r="L7512">
        <v>7.4</v>
      </c>
      <c r="M7512">
        <v>120</v>
      </c>
      <c r="N7512" t="s">
        <v>41</v>
      </c>
      <c r="O7512">
        <v>1.2290000000000001</v>
      </c>
      <c r="P7512" t="s">
        <v>28</v>
      </c>
      <c r="Q7512" t="s">
        <v>29</v>
      </c>
      <c r="R7512">
        <v>4.4000000000000004</v>
      </c>
      <c r="S7512">
        <v>3</v>
      </c>
      <c r="T7512">
        <v>-2.0299999999999998</v>
      </c>
      <c r="U7512">
        <v>0.2</v>
      </c>
      <c r="V7512" t="s">
        <v>486</v>
      </c>
      <c r="W7512" t="s">
        <v>45</v>
      </c>
      <c r="X7512">
        <v>1</v>
      </c>
      <c r="Y7512" t="str">
        <f>IF(tblRides[[#This Row],[supply_demand_ratio]]&lt;0.8,"Below 0.8",IF(tblRides[[#This Row],[supply_demand_ratio]]&lt;1,"Between 0.8-1.0",IF(tblRides[[#This Row],[supply_demand_ratio]]&lt;=1.2,"Between 1.0-1.2","Above 1.2")))</f>
        <v>Above 1.2</v>
      </c>
    </row>
    <row r="7513" spans="1:25" x14ac:dyDescent="0.3">
      <c r="A7513" t="s">
        <v>7568</v>
      </c>
      <c r="B7513" s="1">
        <v>46090.193749999999</v>
      </c>
      <c r="C7513" s="2">
        <v>46090</v>
      </c>
      <c r="D7513">
        <v>4</v>
      </c>
      <c r="E7513" t="s">
        <v>25</v>
      </c>
      <c r="F7513" t="s">
        <v>26</v>
      </c>
      <c r="G7513">
        <v>3</v>
      </c>
      <c r="H7513">
        <v>98.18</v>
      </c>
      <c r="I7513">
        <v>101.6</v>
      </c>
      <c r="J7513">
        <v>1.1000000000000001</v>
      </c>
      <c r="K7513">
        <v>2.4</v>
      </c>
      <c r="L7513">
        <v>1</v>
      </c>
      <c r="M7513">
        <v>125</v>
      </c>
      <c r="N7513" t="s">
        <v>27</v>
      </c>
      <c r="O7513">
        <v>0.95799999999999996</v>
      </c>
      <c r="P7513" t="s">
        <v>28</v>
      </c>
      <c r="Q7513" t="s">
        <v>29</v>
      </c>
      <c r="R7513">
        <v>4.58</v>
      </c>
      <c r="S7513">
        <v>77</v>
      </c>
      <c r="T7513">
        <v>3.42</v>
      </c>
      <c r="U7513">
        <v>-1.4</v>
      </c>
      <c r="V7513" t="s">
        <v>486</v>
      </c>
      <c r="W7513" t="s">
        <v>31</v>
      </c>
      <c r="X7513">
        <v>1</v>
      </c>
      <c r="Y7513" t="str">
        <f>IF(tblRides[[#This Row],[supply_demand_ratio]]&lt;0.8,"Below 0.8",IF(tblRides[[#This Row],[supply_demand_ratio]]&lt;1,"Between 0.8-1.0",IF(tblRides[[#This Row],[supply_demand_ratio]]&lt;=1.2,"Between 1.0-1.2","Above 1.2")))</f>
        <v>Between 0.8-1.0</v>
      </c>
    </row>
    <row r="7514" spans="1:25" x14ac:dyDescent="0.3">
      <c r="A7514" t="s">
        <v>7569</v>
      </c>
      <c r="B7514" s="1">
        <v>46090.203472222223</v>
      </c>
      <c r="C7514" s="2">
        <v>46090</v>
      </c>
      <c r="D7514">
        <v>4</v>
      </c>
      <c r="E7514" t="s">
        <v>25</v>
      </c>
      <c r="F7514" t="s">
        <v>26</v>
      </c>
      <c r="G7514">
        <v>0.8</v>
      </c>
      <c r="H7514">
        <v>52.14</v>
      </c>
      <c r="I7514">
        <v>52.09</v>
      </c>
      <c r="J7514">
        <v>1</v>
      </c>
      <c r="K7514">
        <v>2.8</v>
      </c>
      <c r="L7514">
        <v>7.5</v>
      </c>
      <c r="M7514">
        <v>134</v>
      </c>
      <c r="N7514" t="s">
        <v>41</v>
      </c>
      <c r="O7514">
        <v>1.389</v>
      </c>
      <c r="P7514" t="s">
        <v>28</v>
      </c>
      <c r="Q7514" t="s">
        <v>29</v>
      </c>
      <c r="R7514">
        <v>4.63</v>
      </c>
      <c r="S7514">
        <v>24</v>
      </c>
      <c r="T7514">
        <v>-0.05</v>
      </c>
      <c r="U7514">
        <v>4.7</v>
      </c>
      <c r="V7514" t="s">
        <v>486</v>
      </c>
      <c r="W7514" t="s">
        <v>31</v>
      </c>
      <c r="X7514">
        <v>1</v>
      </c>
      <c r="Y7514" t="str">
        <f>IF(tblRides[[#This Row],[supply_demand_ratio]]&lt;0.8,"Below 0.8",IF(tblRides[[#This Row],[supply_demand_ratio]]&lt;1,"Between 0.8-1.0",IF(tblRides[[#This Row],[supply_demand_ratio]]&lt;=1.2,"Between 1.0-1.2","Above 1.2")))</f>
        <v>Above 1.2</v>
      </c>
    </row>
    <row r="7515" spans="1:25" x14ac:dyDescent="0.3">
      <c r="A7515" t="s">
        <v>7570</v>
      </c>
      <c r="B7515" s="1">
        <v>46090.20416666667</v>
      </c>
      <c r="C7515" s="2">
        <v>46090</v>
      </c>
      <c r="D7515">
        <v>4</v>
      </c>
      <c r="E7515" t="s">
        <v>36</v>
      </c>
      <c r="F7515" t="s">
        <v>26</v>
      </c>
      <c r="G7515">
        <v>1.9</v>
      </c>
      <c r="H7515">
        <v>71.209999999999994</v>
      </c>
      <c r="I7515">
        <v>68.349999999999994</v>
      </c>
      <c r="J7515">
        <v>1</v>
      </c>
      <c r="K7515">
        <v>2.7</v>
      </c>
      <c r="L7515">
        <v>1.1000000000000001</v>
      </c>
      <c r="M7515">
        <v>98</v>
      </c>
      <c r="N7515" t="s">
        <v>41</v>
      </c>
      <c r="O7515">
        <v>1.1679999999999999</v>
      </c>
      <c r="P7515" t="s">
        <v>28</v>
      </c>
      <c r="Q7515" t="s">
        <v>29</v>
      </c>
      <c r="R7515">
        <v>4.5</v>
      </c>
      <c r="S7515">
        <v>10</v>
      </c>
      <c r="T7515">
        <v>-2.86</v>
      </c>
      <c r="U7515">
        <v>-1.6</v>
      </c>
      <c r="V7515" t="s">
        <v>486</v>
      </c>
      <c r="W7515" t="s">
        <v>31</v>
      </c>
      <c r="X7515">
        <v>1</v>
      </c>
      <c r="Y7515" t="str">
        <f>IF(tblRides[[#This Row],[supply_demand_ratio]]&lt;0.8,"Below 0.8",IF(tblRides[[#This Row],[supply_demand_ratio]]&lt;1,"Between 0.8-1.0",IF(tblRides[[#This Row],[supply_demand_ratio]]&lt;=1.2,"Between 1.0-1.2","Above 1.2")))</f>
        <v>Between 1.0-1.2</v>
      </c>
    </row>
    <row r="7516" spans="1:25" x14ac:dyDescent="0.3">
      <c r="A7516" t="s">
        <v>7571</v>
      </c>
      <c r="B7516" s="1">
        <v>46090.205555555556</v>
      </c>
      <c r="C7516" s="2">
        <v>46090</v>
      </c>
      <c r="D7516">
        <v>4</v>
      </c>
      <c r="E7516" t="s">
        <v>33</v>
      </c>
      <c r="F7516" t="s">
        <v>26</v>
      </c>
      <c r="G7516">
        <v>4.5999999999999996</v>
      </c>
      <c r="H7516">
        <v>114.92</v>
      </c>
      <c r="I7516">
        <v>122.75</v>
      </c>
      <c r="J7516">
        <v>1</v>
      </c>
      <c r="K7516">
        <v>2</v>
      </c>
      <c r="L7516">
        <v>5.5</v>
      </c>
      <c r="M7516">
        <v>105</v>
      </c>
      <c r="N7516" t="s">
        <v>41</v>
      </c>
      <c r="O7516">
        <v>1.77</v>
      </c>
      <c r="P7516" t="s">
        <v>28</v>
      </c>
      <c r="Q7516" t="s">
        <v>29</v>
      </c>
      <c r="R7516">
        <v>4.57</v>
      </c>
      <c r="S7516">
        <v>20</v>
      </c>
      <c r="T7516">
        <v>7.83</v>
      </c>
      <c r="U7516">
        <v>3.5</v>
      </c>
      <c r="V7516" t="s">
        <v>486</v>
      </c>
      <c r="W7516" t="s">
        <v>31</v>
      </c>
      <c r="X7516">
        <v>1</v>
      </c>
      <c r="Y7516" t="str">
        <f>IF(tblRides[[#This Row],[supply_demand_ratio]]&lt;0.8,"Below 0.8",IF(tblRides[[#This Row],[supply_demand_ratio]]&lt;1,"Between 0.8-1.0",IF(tblRides[[#This Row],[supply_demand_ratio]]&lt;=1.2,"Between 1.0-1.2","Above 1.2")))</f>
        <v>Above 1.2</v>
      </c>
    </row>
    <row r="7517" spans="1:25" x14ac:dyDescent="0.3">
      <c r="A7517" t="s">
        <v>7572</v>
      </c>
      <c r="B7517" s="1">
        <v>46090.205555555556</v>
      </c>
      <c r="C7517" s="2">
        <v>46090</v>
      </c>
      <c r="D7517">
        <v>4</v>
      </c>
      <c r="E7517" t="s">
        <v>36</v>
      </c>
      <c r="F7517" t="s">
        <v>34</v>
      </c>
      <c r="G7517">
        <v>2.9</v>
      </c>
      <c r="H7517">
        <v>80.23</v>
      </c>
      <c r="I7517">
        <v>78.319999999999993</v>
      </c>
      <c r="J7517">
        <v>1</v>
      </c>
      <c r="K7517">
        <v>2</v>
      </c>
      <c r="L7517">
        <v>2.9</v>
      </c>
      <c r="M7517">
        <v>131</v>
      </c>
      <c r="N7517" t="s">
        <v>27</v>
      </c>
      <c r="O7517">
        <v>1.1419999999999999</v>
      </c>
      <c r="P7517" t="s">
        <v>28</v>
      </c>
      <c r="Q7517" t="s">
        <v>29</v>
      </c>
      <c r="R7517">
        <v>4.51</v>
      </c>
      <c r="S7517">
        <v>0</v>
      </c>
      <c r="T7517">
        <v>-1.91</v>
      </c>
      <c r="U7517">
        <v>0.9</v>
      </c>
      <c r="V7517" t="s">
        <v>486</v>
      </c>
      <c r="W7517" t="s">
        <v>31</v>
      </c>
      <c r="X7517">
        <v>1</v>
      </c>
      <c r="Y7517" t="str">
        <f>IF(tblRides[[#This Row],[supply_demand_ratio]]&lt;0.8,"Below 0.8",IF(tblRides[[#This Row],[supply_demand_ratio]]&lt;1,"Between 0.8-1.0",IF(tblRides[[#This Row],[supply_demand_ratio]]&lt;=1.2,"Between 1.0-1.2","Above 1.2")))</f>
        <v>Between 1.0-1.2</v>
      </c>
    </row>
    <row r="7518" spans="1:25" x14ac:dyDescent="0.3">
      <c r="A7518" t="s">
        <v>7573</v>
      </c>
      <c r="B7518" s="1">
        <v>46090.206250000003</v>
      </c>
      <c r="C7518" s="2">
        <v>46090</v>
      </c>
      <c r="D7518">
        <v>4</v>
      </c>
      <c r="E7518" t="s">
        <v>33</v>
      </c>
      <c r="F7518" t="s">
        <v>26</v>
      </c>
      <c r="G7518">
        <v>3.9</v>
      </c>
      <c r="H7518">
        <v>98.4</v>
      </c>
      <c r="J7518">
        <v>1</v>
      </c>
      <c r="K7518">
        <v>4.8</v>
      </c>
      <c r="M7518">
        <v>109</v>
      </c>
      <c r="N7518" t="s">
        <v>41</v>
      </c>
      <c r="O7518">
        <v>2.2000000000000002</v>
      </c>
      <c r="P7518" t="s">
        <v>82</v>
      </c>
      <c r="Q7518" t="s">
        <v>83</v>
      </c>
      <c r="R7518">
        <v>4.91</v>
      </c>
      <c r="S7518">
        <v>2</v>
      </c>
      <c r="V7518" t="s">
        <v>486</v>
      </c>
      <c r="W7518" t="s">
        <v>31</v>
      </c>
      <c r="X7518">
        <v>0</v>
      </c>
      <c r="Y7518" t="str">
        <f>IF(tblRides[[#This Row],[supply_demand_ratio]]&lt;0.8,"Below 0.8",IF(tblRides[[#This Row],[supply_demand_ratio]]&lt;1,"Between 0.8-1.0",IF(tblRides[[#This Row],[supply_demand_ratio]]&lt;=1.2,"Between 1.0-1.2","Above 1.2")))</f>
        <v>Above 1.2</v>
      </c>
    </row>
    <row r="7519" spans="1:25" x14ac:dyDescent="0.3">
      <c r="A7519" t="s">
        <v>7574</v>
      </c>
      <c r="B7519" s="1">
        <v>46090.210416666669</v>
      </c>
      <c r="C7519" s="2">
        <v>46090</v>
      </c>
      <c r="D7519">
        <v>5</v>
      </c>
      <c r="E7519" t="s">
        <v>43</v>
      </c>
      <c r="F7519" t="s">
        <v>26</v>
      </c>
      <c r="G7519">
        <v>9.5</v>
      </c>
      <c r="H7519">
        <v>194.11</v>
      </c>
      <c r="I7519">
        <v>194.44</v>
      </c>
      <c r="J7519">
        <v>1.1000000000000001</v>
      </c>
      <c r="K7519">
        <v>2.7</v>
      </c>
      <c r="L7519">
        <v>2.9</v>
      </c>
      <c r="M7519">
        <v>78</v>
      </c>
      <c r="N7519" t="s">
        <v>41</v>
      </c>
      <c r="O7519">
        <v>2.2000000000000002</v>
      </c>
      <c r="P7519" t="s">
        <v>28</v>
      </c>
      <c r="Q7519" t="s">
        <v>29</v>
      </c>
      <c r="R7519">
        <v>4.3899999999999997</v>
      </c>
      <c r="S7519">
        <v>1</v>
      </c>
      <c r="T7519">
        <v>0.33</v>
      </c>
      <c r="U7519">
        <v>0.2</v>
      </c>
      <c r="V7519" t="s">
        <v>486</v>
      </c>
      <c r="W7519" t="s">
        <v>31</v>
      </c>
      <c r="X7519">
        <v>1</v>
      </c>
      <c r="Y7519" t="str">
        <f>IF(tblRides[[#This Row],[supply_demand_ratio]]&lt;0.8,"Below 0.8",IF(tblRides[[#This Row],[supply_demand_ratio]]&lt;1,"Between 0.8-1.0",IF(tblRides[[#This Row],[supply_demand_ratio]]&lt;=1.2,"Between 1.0-1.2","Above 1.2")))</f>
        <v>Above 1.2</v>
      </c>
    </row>
    <row r="7520" spans="1:25" x14ac:dyDescent="0.3">
      <c r="A7520" t="s">
        <v>7575</v>
      </c>
      <c r="B7520" s="1">
        <v>46090.228472222225</v>
      </c>
      <c r="C7520" s="2">
        <v>46090</v>
      </c>
      <c r="D7520">
        <v>5</v>
      </c>
      <c r="E7520" t="s">
        <v>25</v>
      </c>
      <c r="F7520" t="s">
        <v>34</v>
      </c>
      <c r="G7520">
        <v>4.0999999999999996</v>
      </c>
      <c r="H7520">
        <v>112.76</v>
      </c>
      <c r="I7520">
        <v>107.36</v>
      </c>
      <c r="J7520">
        <v>1</v>
      </c>
      <c r="K7520">
        <v>4.8</v>
      </c>
      <c r="L7520">
        <v>4.5</v>
      </c>
      <c r="M7520">
        <v>123</v>
      </c>
      <c r="N7520" t="s">
        <v>41</v>
      </c>
      <c r="O7520">
        <v>1.284</v>
      </c>
      <c r="P7520" t="s">
        <v>28</v>
      </c>
      <c r="Q7520" t="s">
        <v>29</v>
      </c>
      <c r="R7520">
        <v>4.47</v>
      </c>
      <c r="S7520">
        <v>0</v>
      </c>
      <c r="T7520">
        <v>-5.4</v>
      </c>
      <c r="U7520">
        <v>-0.3</v>
      </c>
      <c r="V7520" t="s">
        <v>486</v>
      </c>
      <c r="W7520" t="s">
        <v>31</v>
      </c>
      <c r="X7520">
        <v>1</v>
      </c>
      <c r="Y7520" t="str">
        <f>IF(tblRides[[#This Row],[supply_demand_ratio]]&lt;0.8,"Below 0.8",IF(tblRides[[#This Row],[supply_demand_ratio]]&lt;1,"Between 0.8-1.0",IF(tblRides[[#This Row],[supply_demand_ratio]]&lt;=1.2,"Between 1.0-1.2","Above 1.2")))</f>
        <v>Above 1.2</v>
      </c>
    </row>
    <row r="7521" spans="1:25" x14ac:dyDescent="0.3">
      <c r="A7521" t="s">
        <v>7576</v>
      </c>
      <c r="B7521" s="1">
        <v>46090.236111111109</v>
      </c>
      <c r="C7521" s="2">
        <v>46090</v>
      </c>
      <c r="D7521">
        <v>5</v>
      </c>
      <c r="E7521" t="s">
        <v>25</v>
      </c>
      <c r="F7521" t="s">
        <v>26</v>
      </c>
      <c r="G7521">
        <v>4.2</v>
      </c>
      <c r="H7521">
        <v>104.81</v>
      </c>
      <c r="I7521">
        <v>108.13</v>
      </c>
      <c r="J7521">
        <v>1</v>
      </c>
      <c r="K7521">
        <v>2</v>
      </c>
      <c r="L7521">
        <v>1</v>
      </c>
      <c r="M7521">
        <v>144</v>
      </c>
      <c r="N7521" t="s">
        <v>41</v>
      </c>
      <c r="O7521">
        <v>1.756</v>
      </c>
      <c r="P7521" t="s">
        <v>28</v>
      </c>
      <c r="Q7521" t="s">
        <v>29</v>
      </c>
      <c r="R7521">
        <v>4.7300000000000004</v>
      </c>
      <c r="S7521">
        <v>6</v>
      </c>
      <c r="T7521">
        <v>3.32</v>
      </c>
      <c r="U7521">
        <v>-1</v>
      </c>
      <c r="V7521" t="s">
        <v>486</v>
      </c>
      <c r="W7521" t="s">
        <v>31</v>
      </c>
      <c r="X7521">
        <v>1</v>
      </c>
      <c r="Y7521" t="str">
        <f>IF(tblRides[[#This Row],[supply_demand_ratio]]&lt;0.8,"Below 0.8",IF(tblRides[[#This Row],[supply_demand_ratio]]&lt;1,"Between 0.8-1.0",IF(tblRides[[#This Row],[supply_demand_ratio]]&lt;=1.2,"Between 1.0-1.2","Above 1.2")))</f>
        <v>Above 1.2</v>
      </c>
    </row>
    <row r="7522" spans="1:25" x14ac:dyDescent="0.3">
      <c r="A7522" t="s">
        <v>7577</v>
      </c>
      <c r="B7522" s="1">
        <v>46090.236805555556</v>
      </c>
      <c r="C7522" s="2">
        <v>46090</v>
      </c>
      <c r="D7522">
        <v>5</v>
      </c>
      <c r="E7522" t="s">
        <v>43</v>
      </c>
      <c r="F7522" t="s">
        <v>34</v>
      </c>
      <c r="G7522">
        <v>6.6</v>
      </c>
      <c r="H7522">
        <v>166.94</v>
      </c>
      <c r="I7522">
        <v>164.9</v>
      </c>
      <c r="J7522">
        <v>1.1000000000000001</v>
      </c>
      <c r="K7522">
        <v>2</v>
      </c>
      <c r="L7522">
        <v>6.7</v>
      </c>
      <c r="M7522">
        <v>73</v>
      </c>
      <c r="N7522" t="s">
        <v>41</v>
      </c>
      <c r="O7522">
        <v>1.54</v>
      </c>
      <c r="P7522" t="s">
        <v>28</v>
      </c>
      <c r="Q7522" t="s">
        <v>29</v>
      </c>
      <c r="R7522">
        <v>4.4000000000000004</v>
      </c>
      <c r="S7522">
        <v>0</v>
      </c>
      <c r="T7522">
        <v>-2.04</v>
      </c>
      <c r="U7522">
        <v>4.7</v>
      </c>
      <c r="V7522" t="s">
        <v>486</v>
      </c>
      <c r="W7522" t="s">
        <v>31</v>
      </c>
      <c r="X7522">
        <v>1</v>
      </c>
      <c r="Y7522" t="str">
        <f>IF(tblRides[[#This Row],[supply_demand_ratio]]&lt;0.8,"Below 0.8",IF(tblRides[[#This Row],[supply_demand_ratio]]&lt;1,"Between 0.8-1.0",IF(tblRides[[#This Row],[supply_demand_ratio]]&lt;=1.2,"Between 1.0-1.2","Above 1.2")))</f>
        <v>Above 1.2</v>
      </c>
    </row>
    <row r="7523" spans="1:25" x14ac:dyDescent="0.3">
      <c r="A7523" t="s">
        <v>7578</v>
      </c>
      <c r="B7523" s="1">
        <v>46090.239583333336</v>
      </c>
      <c r="C7523" s="2">
        <v>46090</v>
      </c>
      <c r="D7523">
        <v>5</v>
      </c>
      <c r="E7523" t="s">
        <v>33</v>
      </c>
      <c r="F7523" t="s">
        <v>26</v>
      </c>
      <c r="G7523">
        <v>3.4</v>
      </c>
      <c r="H7523">
        <v>95.77</v>
      </c>
      <c r="I7523">
        <v>98.73</v>
      </c>
      <c r="J7523">
        <v>1</v>
      </c>
      <c r="K7523">
        <v>3.4</v>
      </c>
      <c r="L7523">
        <v>6.5</v>
      </c>
      <c r="M7523">
        <v>94</v>
      </c>
      <c r="N7523" t="s">
        <v>41</v>
      </c>
      <c r="O7523">
        <v>1.946</v>
      </c>
      <c r="P7523" t="s">
        <v>28</v>
      </c>
      <c r="Q7523" t="s">
        <v>29</v>
      </c>
      <c r="R7523">
        <v>4.75</v>
      </c>
      <c r="S7523">
        <v>7</v>
      </c>
      <c r="T7523">
        <v>2.96</v>
      </c>
      <c r="U7523">
        <v>3.1</v>
      </c>
      <c r="V7523" t="s">
        <v>486</v>
      </c>
      <c r="W7523" t="s">
        <v>31</v>
      </c>
      <c r="X7523">
        <v>1</v>
      </c>
      <c r="Y7523" t="str">
        <f>IF(tblRides[[#This Row],[supply_demand_ratio]]&lt;0.8,"Below 0.8",IF(tblRides[[#This Row],[supply_demand_ratio]]&lt;1,"Between 0.8-1.0",IF(tblRides[[#This Row],[supply_demand_ratio]]&lt;=1.2,"Between 1.0-1.2","Above 1.2")))</f>
        <v>Above 1.2</v>
      </c>
    </row>
    <row r="7524" spans="1:25" x14ac:dyDescent="0.3">
      <c r="A7524" t="s">
        <v>7579</v>
      </c>
      <c r="B7524" s="1">
        <v>46090.25</v>
      </c>
      <c r="C7524" s="2">
        <v>46090</v>
      </c>
      <c r="D7524">
        <v>6</v>
      </c>
      <c r="E7524" t="s">
        <v>62</v>
      </c>
      <c r="F7524" t="s">
        <v>26</v>
      </c>
      <c r="G7524">
        <v>7.8</v>
      </c>
      <c r="H7524">
        <v>180.14</v>
      </c>
      <c r="I7524">
        <v>173.62</v>
      </c>
      <c r="J7524">
        <v>1.1000000000000001</v>
      </c>
      <c r="K7524">
        <v>2</v>
      </c>
      <c r="L7524">
        <v>4.2</v>
      </c>
      <c r="M7524">
        <v>65</v>
      </c>
      <c r="N7524" t="s">
        <v>41</v>
      </c>
      <c r="O7524">
        <v>2.2000000000000002</v>
      </c>
      <c r="P7524" t="s">
        <v>28</v>
      </c>
      <c r="Q7524" t="s">
        <v>29</v>
      </c>
      <c r="R7524">
        <v>4.49</v>
      </c>
      <c r="S7524">
        <v>12</v>
      </c>
      <c r="T7524">
        <v>-6.52</v>
      </c>
      <c r="U7524">
        <v>2.2000000000000002</v>
      </c>
      <c r="V7524" t="s">
        <v>486</v>
      </c>
      <c r="W7524" t="s">
        <v>31</v>
      </c>
      <c r="X7524">
        <v>1</v>
      </c>
      <c r="Y7524" t="str">
        <f>IF(tblRides[[#This Row],[supply_demand_ratio]]&lt;0.8,"Below 0.8",IF(tblRides[[#This Row],[supply_demand_ratio]]&lt;1,"Between 0.8-1.0",IF(tblRides[[#This Row],[supply_demand_ratio]]&lt;=1.2,"Between 1.0-1.2","Above 1.2")))</f>
        <v>Above 1.2</v>
      </c>
    </row>
    <row r="7525" spans="1:25" x14ac:dyDescent="0.3">
      <c r="A7525" t="s">
        <v>7580</v>
      </c>
      <c r="B7525" s="1">
        <v>46090.254166666666</v>
      </c>
      <c r="C7525" s="2">
        <v>46090</v>
      </c>
      <c r="D7525">
        <v>6</v>
      </c>
      <c r="E7525" t="s">
        <v>25</v>
      </c>
      <c r="F7525" t="s">
        <v>34</v>
      </c>
      <c r="G7525">
        <v>9.8000000000000007</v>
      </c>
      <c r="H7525">
        <v>199.25</v>
      </c>
      <c r="J7525">
        <v>1</v>
      </c>
      <c r="K7525">
        <v>3.8</v>
      </c>
      <c r="L7525">
        <v>6.9</v>
      </c>
      <c r="M7525">
        <v>135</v>
      </c>
      <c r="N7525" t="s">
        <v>27</v>
      </c>
      <c r="O7525">
        <v>1.1879999999999999</v>
      </c>
      <c r="P7525" t="s">
        <v>37</v>
      </c>
      <c r="Q7525" t="s">
        <v>103</v>
      </c>
      <c r="R7525">
        <v>4.8099999999999996</v>
      </c>
      <c r="S7525">
        <v>0</v>
      </c>
      <c r="U7525">
        <v>3.1</v>
      </c>
      <c r="V7525" t="s">
        <v>486</v>
      </c>
      <c r="W7525" t="s">
        <v>31</v>
      </c>
      <c r="X7525">
        <v>0</v>
      </c>
      <c r="Y7525" t="str">
        <f>IF(tblRides[[#This Row],[supply_demand_ratio]]&lt;0.8,"Below 0.8",IF(tblRides[[#This Row],[supply_demand_ratio]]&lt;1,"Between 0.8-1.0",IF(tblRides[[#This Row],[supply_demand_ratio]]&lt;=1.2,"Between 1.0-1.2","Above 1.2")))</f>
        <v>Between 1.0-1.2</v>
      </c>
    </row>
    <row r="7526" spans="1:25" x14ac:dyDescent="0.3">
      <c r="A7526" t="s">
        <v>7581</v>
      </c>
      <c r="B7526" s="1">
        <v>46090.275694444441</v>
      </c>
      <c r="C7526" s="2">
        <v>46090</v>
      </c>
      <c r="D7526">
        <v>6</v>
      </c>
      <c r="E7526" t="s">
        <v>33</v>
      </c>
      <c r="F7526" t="s">
        <v>26</v>
      </c>
      <c r="G7526">
        <v>3</v>
      </c>
      <c r="H7526">
        <v>87.65</v>
      </c>
      <c r="I7526">
        <v>88.8</v>
      </c>
      <c r="J7526">
        <v>1</v>
      </c>
      <c r="K7526">
        <v>3.8</v>
      </c>
      <c r="L7526">
        <v>5.9</v>
      </c>
      <c r="M7526">
        <v>110</v>
      </c>
      <c r="N7526" t="s">
        <v>41</v>
      </c>
      <c r="O7526">
        <v>1.7030000000000001</v>
      </c>
      <c r="P7526" t="s">
        <v>28</v>
      </c>
      <c r="Q7526" t="s">
        <v>29</v>
      </c>
      <c r="R7526">
        <v>4.5999999999999996</v>
      </c>
      <c r="S7526">
        <v>2</v>
      </c>
      <c r="T7526">
        <v>1.1499999999999999</v>
      </c>
      <c r="U7526">
        <v>2.1</v>
      </c>
      <c r="V7526" t="s">
        <v>486</v>
      </c>
      <c r="W7526" t="s">
        <v>31</v>
      </c>
      <c r="X7526">
        <v>1</v>
      </c>
      <c r="Y7526" t="str">
        <f>IF(tblRides[[#This Row],[supply_demand_ratio]]&lt;0.8,"Below 0.8",IF(tblRides[[#This Row],[supply_demand_ratio]]&lt;1,"Between 0.8-1.0",IF(tblRides[[#This Row],[supply_demand_ratio]]&lt;=1.2,"Between 1.0-1.2","Above 1.2")))</f>
        <v>Above 1.2</v>
      </c>
    </row>
    <row r="7527" spans="1:25" x14ac:dyDescent="0.3">
      <c r="A7527" t="s">
        <v>7582</v>
      </c>
      <c r="B7527" s="1">
        <v>46090.284722222219</v>
      </c>
      <c r="C7527" s="2">
        <v>46090</v>
      </c>
      <c r="D7527">
        <v>6</v>
      </c>
      <c r="E7527" t="s">
        <v>25</v>
      </c>
      <c r="F7527" t="s">
        <v>26</v>
      </c>
      <c r="G7527">
        <v>14.1</v>
      </c>
      <c r="H7527">
        <v>246.21</v>
      </c>
      <c r="I7527">
        <v>255.5</v>
      </c>
      <c r="J7527">
        <v>1</v>
      </c>
      <c r="K7527">
        <v>3.6</v>
      </c>
      <c r="L7527">
        <v>1</v>
      </c>
      <c r="M7527">
        <v>143</v>
      </c>
      <c r="N7527" t="s">
        <v>41</v>
      </c>
      <c r="O7527">
        <v>1.6439999999999999</v>
      </c>
      <c r="P7527" t="s">
        <v>28</v>
      </c>
      <c r="Q7527" t="s">
        <v>29</v>
      </c>
      <c r="R7527">
        <v>4.63</v>
      </c>
      <c r="S7527">
        <v>18</v>
      </c>
      <c r="T7527">
        <v>9.2899999999999991</v>
      </c>
      <c r="U7527">
        <v>-2.6</v>
      </c>
      <c r="V7527" t="s">
        <v>486</v>
      </c>
      <c r="W7527" t="s">
        <v>31</v>
      </c>
      <c r="X7527">
        <v>1</v>
      </c>
      <c r="Y7527" t="str">
        <f>IF(tblRides[[#This Row],[supply_demand_ratio]]&lt;0.8,"Below 0.8",IF(tblRides[[#This Row],[supply_demand_ratio]]&lt;1,"Between 0.8-1.0",IF(tblRides[[#This Row],[supply_demand_ratio]]&lt;=1.2,"Between 1.0-1.2","Above 1.2")))</f>
        <v>Above 1.2</v>
      </c>
    </row>
    <row r="7528" spans="1:25" x14ac:dyDescent="0.3">
      <c r="A7528" t="s">
        <v>7583</v>
      </c>
      <c r="B7528" s="1">
        <v>46090.300694444442</v>
      </c>
      <c r="C7528" s="2">
        <v>46090</v>
      </c>
      <c r="D7528">
        <v>7</v>
      </c>
      <c r="E7528" t="s">
        <v>36</v>
      </c>
      <c r="F7528" t="s">
        <v>26</v>
      </c>
      <c r="G7528">
        <v>1.6</v>
      </c>
      <c r="H7528">
        <v>59.81</v>
      </c>
      <c r="J7528">
        <v>1</v>
      </c>
      <c r="K7528">
        <v>2</v>
      </c>
      <c r="M7528">
        <v>105</v>
      </c>
      <c r="N7528" t="s">
        <v>27</v>
      </c>
      <c r="O7528">
        <v>1.016</v>
      </c>
      <c r="P7528" t="s">
        <v>82</v>
      </c>
      <c r="Q7528" t="s">
        <v>83</v>
      </c>
      <c r="R7528">
        <v>4.8600000000000003</v>
      </c>
      <c r="S7528">
        <v>5</v>
      </c>
      <c r="V7528" t="s">
        <v>486</v>
      </c>
      <c r="W7528" t="s">
        <v>31</v>
      </c>
      <c r="X7528">
        <v>0</v>
      </c>
      <c r="Y7528" t="str">
        <f>IF(tblRides[[#This Row],[supply_demand_ratio]]&lt;0.8,"Below 0.8",IF(tblRides[[#This Row],[supply_demand_ratio]]&lt;1,"Between 0.8-1.0",IF(tblRides[[#This Row],[supply_demand_ratio]]&lt;=1.2,"Between 1.0-1.2","Above 1.2")))</f>
        <v>Between 1.0-1.2</v>
      </c>
    </row>
    <row r="7529" spans="1:25" x14ac:dyDescent="0.3">
      <c r="A7529" t="s">
        <v>7584</v>
      </c>
      <c r="B7529" s="1">
        <v>46090.304861111108</v>
      </c>
      <c r="C7529" s="2">
        <v>46090</v>
      </c>
      <c r="D7529">
        <v>7</v>
      </c>
      <c r="E7529" t="s">
        <v>25</v>
      </c>
      <c r="F7529" t="s">
        <v>26</v>
      </c>
      <c r="G7529">
        <v>2</v>
      </c>
      <c r="H7529">
        <v>72.040000000000006</v>
      </c>
      <c r="I7529">
        <v>67.53</v>
      </c>
      <c r="J7529">
        <v>1</v>
      </c>
      <c r="K7529">
        <v>7.2</v>
      </c>
      <c r="L7529">
        <v>6.8</v>
      </c>
      <c r="M7529">
        <v>127</v>
      </c>
      <c r="N7529" t="s">
        <v>27</v>
      </c>
      <c r="O7529">
        <v>1.1160000000000001</v>
      </c>
      <c r="P7529" t="s">
        <v>28</v>
      </c>
      <c r="Q7529" t="s">
        <v>29</v>
      </c>
      <c r="R7529">
        <v>4.7300000000000004</v>
      </c>
      <c r="S7529">
        <v>12</v>
      </c>
      <c r="T7529">
        <v>-4.51</v>
      </c>
      <c r="U7529">
        <v>-0.4</v>
      </c>
      <c r="V7529" t="s">
        <v>486</v>
      </c>
      <c r="W7529" t="s">
        <v>45</v>
      </c>
      <c r="X7529">
        <v>1</v>
      </c>
      <c r="Y7529" t="str">
        <f>IF(tblRides[[#This Row],[supply_demand_ratio]]&lt;0.8,"Below 0.8",IF(tblRides[[#This Row],[supply_demand_ratio]]&lt;1,"Between 0.8-1.0",IF(tblRides[[#This Row],[supply_demand_ratio]]&lt;=1.2,"Between 1.0-1.2","Above 1.2")))</f>
        <v>Between 1.0-1.2</v>
      </c>
    </row>
    <row r="7530" spans="1:25" x14ac:dyDescent="0.3">
      <c r="A7530" t="s">
        <v>7585</v>
      </c>
      <c r="B7530" s="1">
        <v>46090.311111111114</v>
      </c>
      <c r="C7530" s="2">
        <v>46090</v>
      </c>
      <c r="D7530">
        <v>7</v>
      </c>
      <c r="E7530" t="s">
        <v>33</v>
      </c>
      <c r="F7530" t="s">
        <v>34</v>
      </c>
      <c r="G7530">
        <v>4.3</v>
      </c>
      <c r="H7530">
        <v>121.65</v>
      </c>
      <c r="I7530">
        <v>125.41</v>
      </c>
      <c r="J7530">
        <v>1.1000000000000001</v>
      </c>
      <c r="K7530">
        <v>2.2999999999999998</v>
      </c>
      <c r="L7530">
        <v>4.7</v>
      </c>
      <c r="M7530">
        <v>97</v>
      </c>
      <c r="N7530" t="s">
        <v>27</v>
      </c>
      <c r="O7530">
        <v>1.0660000000000001</v>
      </c>
      <c r="P7530" t="s">
        <v>28</v>
      </c>
      <c r="Q7530" t="s">
        <v>29</v>
      </c>
      <c r="R7530">
        <v>4.38</v>
      </c>
      <c r="S7530">
        <v>0</v>
      </c>
      <c r="T7530">
        <v>3.76</v>
      </c>
      <c r="U7530">
        <v>2.4</v>
      </c>
      <c r="V7530" t="s">
        <v>486</v>
      </c>
      <c r="W7530" t="s">
        <v>31</v>
      </c>
      <c r="X7530">
        <v>1</v>
      </c>
      <c r="Y7530" t="str">
        <f>IF(tblRides[[#This Row],[supply_demand_ratio]]&lt;0.8,"Below 0.8",IF(tblRides[[#This Row],[supply_demand_ratio]]&lt;1,"Between 0.8-1.0",IF(tblRides[[#This Row],[supply_demand_ratio]]&lt;=1.2,"Between 1.0-1.2","Above 1.2")))</f>
        <v>Between 1.0-1.2</v>
      </c>
    </row>
    <row r="7531" spans="1:25" x14ac:dyDescent="0.3">
      <c r="A7531" t="s">
        <v>7586</v>
      </c>
      <c r="B7531" s="1">
        <v>46090.318749999999</v>
      </c>
      <c r="C7531" s="2">
        <v>46090</v>
      </c>
      <c r="D7531">
        <v>7</v>
      </c>
      <c r="E7531" t="s">
        <v>25</v>
      </c>
      <c r="F7531" t="s">
        <v>34</v>
      </c>
      <c r="G7531">
        <v>2.1</v>
      </c>
      <c r="H7531">
        <v>76.489999999999995</v>
      </c>
      <c r="I7531">
        <v>75.13</v>
      </c>
      <c r="J7531">
        <v>1.1000000000000001</v>
      </c>
      <c r="K7531">
        <v>5</v>
      </c>
      <c r="L7531">
        <v>4</v>
      </c>
      <c r="M7531">
        <v>126</v>
      </c>
      <c r="N7531" t="s">
        <v>27</v>
      </c>
      <c r="O7531">
        <v>0.93799999999999994</v>
      </c>
      <c r="P7531" t="s">
        <v>28</v>
      </c>
      <c r="Q7531" t="s">
        <v>29</v>
      </c>
      <c r="R7531">
        <v>4.7300000000000004</v>
      </c>
      <c r="S7531">
        <v>0</v>
      </c>
      <c r="T7531">
        <v>-1.36</v>
      </c>
      <c r="U7531">
        <v>-1</v>
      </c>
      <c r="V7531" t="s">
        <v>486</v>
      </c>
      <c r="W7531" t="s">
        <v>31</v>
      </c>
      <c r="X7531">
        <v>1</v>
      </c>
      <c r="Y7531" t="str">
        <f>IF(tblRides[[#This Row],[supply_demand_ratio]]&lt;0.8,"Below 0.8",IF(tblRides[[#This Row],[supply_demand_ratio]]&lt;1,"Between 0.8-1.0",IF(tblRides[[#This Row],[supply_demand_ratio]]&lt;=1.2,"Between 1.0-1.2","Above 1.2")))</f>
        <v>Between 0.8-1.0</v>
      </c>
    </row>
    <row r="7532" spans="1:25" x14ac:dyDescent="0.3">
      <c r="A7532" t="s">
        <v>7587</v>
      </c>
      <c r="B7532" s="1">
        <v>46090.324305555558</v>
      </c>
      <c r="C7532" s="2">
        <v>46090</v>
      </c>
      <c r="D7532">
        <v>7</v>
      </c>
      <c r="E7532" t="s">
        <v>25</v>
      </c>
      <c r="F7532" t="s">
        <v>26</v>
      </c>
      <c r="G7532">
        <v>6.6</v>
      </c>
      <c r="H7532">
        <v>168.13</v>
      </c>
      <c r="J7532">
        <v>1.2</v>
      </c>
      <c r="K7532">
        <v>6.4</v>
      </c>
      <c r="L7532">
        <v>1.2</v>
      </c>
      <c r="M7532">
        <v>120</v>
      </c>
      <c r="N7532" t="s">
        <v>72</v>
      </c>
      <c r="O7532">
        <v>0.76300000000000001</v>
      </c>
      <c r="P7532" t="s">
        <v>58</v>
      </c>
      <c r="Q7532" t="s">
        <v>108</v>
      </c>
      <c r="R7532">
        <v>4.67</v>
      </c>
      <c r="S7532">
        <v>8</v>
      </c>
      <c r="U7532">
        <v>-5.2</v>
      </c>
      <c r="V7532" t="s">
        <v>486</v>
      </c>
      <c r="W7532" t="s">
        <v>45</v>
      </c>
      <c r="X7532">
        <v>0</v>
      </c>
      <c r="Y7532" t="str">
        <f>IF(tblRides[[#This Row],[supply_demand_ratio]]&lt;0.8,"Below 0.8",IF(tblRides[[#This Row],[supply_demand_ratio]]&lt;1,"Between 0.8-1.0",IF(tblRides[[#This Row],[supply_demand_ratio]]&lt;=1.2,"Between 1.0-1.2","Above 1.2")))</f>
        <v>Below 0.8</v>
      </c>
    </row>
    <row r="7533" spans="1:25" x14ac:dyDescent="0.3">
      <c r="A7533" t="s">
        <v>7588</v>
      </c>
      <c r="B7533" s="1">
        <v>46090.325694444444</v>
      </c>
      <c r="C7533" s="2">
        <v>46090</v>
      </c>
      <c r="D7533">
        <v>7</v>
      </c>
      <c r="E7533" t="s">
        <v>33</v>
      </c>
      <c r="F7533" t="s">
        <v>26</v>
      </c>
      <c r="G7533">
        <v>22</v>
      </c>
      <c r="H7533">
        <v>342.94</v>
      </c>
      <c r="I7533">
        <v>355.89</v>
      </c>
      <c r="J7533">
        <v>1</v>
      </c>
      <c r="K7533">
        <v>4.8</v>
      </c>
      <c r="L7533">
        <v>4.3</v>
      </c>
      <c r="M7533">
        <v>110</v>
      </c>
      <c r="N7533" t="s">
        <v>27</v>
      </c>
      <c r="O7533">
        <v>1.335</v>
      </c>
      <c r="P7533" t="s">
        <v>28</v>
      </c>
      <c r="Q7533" t="s">
        <v>29</v>
      </c>
      <c r="R7533">
        <v>4.6500000000000004</v>
      </c>
      <c r="S7533">
        <v>9</v>
      </c>
      <c r="T7533">
        <v>12.95</v>
      </c>
      <c r="U7533">
        <v>-0.5</v>
      </c>
      <c r="V7533" t="s">
        <v>486</v>
      </c>
      <c r="W7533" t="s">
        <v>31</v>
      </c>
      <c r="X7533">
        <v>1</v>
      </c>
      <c r="Y7533" t="str">
        <f>IF(tblRides[[#This Row],[supply_demand_ratio]]&lt;0.8,"Below 0.8",IF(tblRides[[#This Row],[supply_demand_ratio]]&lt;1,"Between 0.8-1.0",IF(tblRides[[#This Row],[supply_demand_ratio]]&lt;=1.2,"Between 1.0-1.2","Above 1.2")))</f>
        <v>Above 1.2</v>
      </c>
    </row>
    <row r="7534" spans="1:25" x14ac:dyDescent="0.3">
      <c r="A7534" t="s">
        <v>7589</v>
      </c>
      <c r="B7534" s="1">
        <v>46090.365972222222</v>
      </c>
      <c r="C7534" s="2">
        <v>46090</v>
      </c>
      <c r="D7534">
        <v>8</v>
      </c>
      <c r="E7534" t="s">
        <v>43</v>
      </c>
      <c r="F7534" t="s">
        <v>26</v>
      </c>
      <c r="G7534">
        <v>4.3</v>
      </c>
      <c r="H7534">
        <v>101.48</v>
      </c>
      <c r="I7534">
        <v>99.42</v>
      </c>
      <c r="J7534">
        <v>1</v>
      </c>
      <c r="K7534">
        <v>2.2999999999999998</v>
      </c>
      <c r="L7534">
        <v>1.7</v>
      </c>
      <c r="M7534">
        <v>58</v>
      </c>
      <c r="N7534" t="s">
        <v>41</v>
      </c>
      <c r="O7534">
        <v>1.0860000000000001</v>
      </c>
      <c r="P7534" t="s">
        <v>28</v>
      </c>
      <c r="Q7534" t="s">
        <v>29</v>
      </c>
      <c r="R7534">
        <v>4.62</v>
      </c>
      <c r="S7534">
        <v>18</v>
      </c>
      <c r="T7534">
        <v>-2.06</v>
      </c>
      <c r="U7534">
        <v>-0.6</v>
      </c>
      <c r="V7534" t="s">
        <v>486</v>
      </c>
      <c r="W7534" t="s">
        <v>31</v>
      </c>
      <c r="X7534">
        <v>1</v>
      </c>
      <c r="Y7534" t="str">
        <f>IF(tblRides[[#This Row],[supply_demand_ratio]]&lt;0.8,"Below 0.8",IF(tblRides[[#This Row],[supply_demand_ratio]]&lt;1,"Between 0.8-1.0",IF(tblRides[[#This Row],[supply_demand_ratio]]&lt;=1.2,"Between 1.0-1.2","Above 1.2")))</f>
        <v>Between 1.0-1.2</v>
      </c>
    </row>
    <row r="7535" spans="1:25" x14ac:dyDescent="0.3">
      <c r="A7535" t="s">
        <v>7590</v>
      </c>
      <c r="B7535" s="1">
        <v>46090.374305555553</v>
      </c>
      <c r="C7535" s="2">
        <v>46090</v>
      </c>
      <c r="D7535">
        <v>8</v>
      </c>
      <c r="E7535" t="s">
        <v>43</v>
      </c>
      <c r="F7535" t="s">
        <v>34</v>
      </c>
      <c r="G7535">
        <v>4.0999999999999996</v>
      </c>
      <c r="H7535">
        <v>93.42</v>
      </c>
      <c r="J7535">
        <v>1</v>
      </c>
      <c r="K7535">
        <v>5.8</v>
      </c>
      <c r="L7535">
        <v>10.8</v>
      </c>
      <c r="M7535">
        <v>73</v>
      </c>
      <c r="N7535" t="s">
        <v>41</v>
      </c>
      <c r="O7535">
        <v>1.6160000000000001</v>
      </c>
      <c r="P7535" t="s">
        <v>58</v>
      </c>
      <c r="Q7535" t="s">
        <v>74</v>
      </c>
      <c r="R7535">
        <v>4.54</v>
      </c>
      <c r="S7535">
        <v>0</v>
      </c>
      <c r="U7535">
        <v>5</v>
      </c>
      <c r="V7535" t="s">
        <v>486</v>
      </c>
      <c r="W7535" t="s">
        <v>45</v>
      </c>
      <c r="X7535">
        <v>0</v>
      </c>
      <c r="Y7535" t="str">
        <f>IF(tblRides[[#This Row],[supply_demand_ratio]]&lt;0.8,"Below 0.8",IF(tblRides[[#This Row],[supply_demand_ratio]]&lt;1,"Between 0.8-1.0",IF(tblRides[[#This Row],[supply_demand_ratio]]&lt;=1.2,"Between 1.0-1.2","Above 1.2")))</f>
        <v>Above 1.2</v>
      </c>
    </row>
    <row r="7536" spans="1:25" x14ac:dyDescent="0.3">
      <c r="A7536" t="s">
        <v>7591</v>
      </c>
      <c r="B7536" s="1">
        <v>46090.393750000003</v>
      </c>
      <c r="C7536" s="2">
        <v>46090</v>
      </c>
      <c r="D7536">
        <v>9</v>
      </c>
      <c r="E7536" t="s">
        <v>43</v>
      </c>
      <c r="F7536" t="s">
        <v>26</v>
      </c>
      <c r="G7536">
        <v>2</v>
      </c>
      <c r="H7536">
        <v>76.75</v>
      </c>
      <c r="I7536">
        <v>77.37</v>
      </c>
      <c r="J7536">
        <v>1.1000000000000001</v>
      </c>
      <c r="K7536">
        <v>5.2</v>
      </c>
      <c r="L7536">
        <v>8.3000000000000007</v>
      </c>
      <c r="M7536">
        <v>51</v>
      </c>
      <c r="N7536" t="s">
        <v>27</v>
      </c>
      <c r="O7536">
        <v>0.77900000000000003</v>
      </c>
      <c r="P7536" t="s">
        <v>28</v>
      </c>
      <c r="Q7536" t="s">
        <v>29</v>
      </c>
      <c r="R7536">
        <v>4.76</v>
      </c>
      <c r="S7536">
        <v>3</v>
      </c>
      <c r="T7536">
        <v>0.62</v>
      </c>
      <c r="U7536">
        <v>3.1</v>
      </c>
      <c r="V7536" t="s">
        <v>486</v>
      </c>
      <c r="W7536" t="s">
        <v>45</v>
      </c>
      <c r="X7536">
        <v>1</v>
      </c>
      <c r="Y7536" t="str">
        <f>IF(tblRides[[#This Row],[supply_demand_ratio]]&lt;0.8,"Below 0.8",IF(tblRides[[#This Row],[supply_demand_ratio]]&lt;1,"Between 0.8-1.0",IF(tblRides[[#This Row],[supply_demand_ratio]]&lt;=1.2,"Between 1.0-1.2","Above 1.2")))</f>
        <v>Below 0.8</v>
      </c>
    </row>
    <row r="7537" spans="1:25" x14ac:dyDescent="0.3">
      <c r="A7537" t="s">
        <v>7592</v>
      </c>
      <c r="B7537" s="1">
        <v>46090.393750000003</v>
      </c>
      <c r="C7537" s="2">
        <v>46090</v>
      </c>
      <c r="D7537">
        <v>9</v>
      </c>
      <c r="E7537" t="s">
        <v>62</v>
      </c>
      <c r="F7537" t="s">
        <v>26</v>
      </c>
      <c r="G7537">
        <v>25.1</v>
      </c>
      <c r="H7537">
        <v>430.76</v>
      </c>
      <c r="I7537">
        <v>432.69</v>
      </c>
      <c r="J7537">
        <v>1</v>
      </c>
      <c r="K7537">
        <v>6.5</v>
      </c>
      <c r="L7537">
        <v>16.3</v>
      </c>
      <c r="M7537">
        <v>51</v>
      </c>
      <c r="N7537" t="s">
        <v>41</v>
      </c>
      <c r="O7537">
        <v>1.21</v>
      </c>
      <c r="P7537" t="s">
        <v>28</v>
      </c>
      <c r="Q7537" t="s">
        <v>29</v>
      </c>
      <c r="R7537">
        <v>4.59</v>
      </c>
      <c r="S7537">
        <v>6</v>
      </c>
      <c r="T7537">
        <v>1.93</v>
      </c>
      <c r="U7537">
        <v>9.8000000000000007</v>
      </c>
      <c r="V7537" t="s">
        <v>486</v>
      </c>
      <c r="W7537" t="s">
        <v>45</v>
      </c>
      <c r="X7537">
        <v>1</v>
      </c>
      <c r="Y7537" t="str">
        <f>IF(tblRides[[#This Row],[supply_demand_ratio]]&lt;0.8,"Below 0.8",IF(tblRides[[#This Row],[supply_demand_ratio]]&lt;1,"Between 0.8-1.0",IF(tblRides[[#This Row],[supply_demand_ratio]]&lt;=1.2,"Between 1.0-1.2","Above 1.2")))</f>
        <v>Above 1.2</v>
      </c>
    </row>
    <row r="7538" spans="1:25" x14ac:dyDescent="0.3">
      <c r="A7538" t="s">
        <v>7593</v>
      </c>
      <c r="B7538" s="1">
        <v>46090.393750000003</v>
      </c>
      <c r="C7538" s="2">
        <v>46090</v>
      </c>
      <c r="D7538">
        <v>9</v>
      </c>
      <c r="E7538" t="s">
        <v>25</v>
      </c>
      <c r="F7538" t="s">
        <v>26</v>
      </c>
      <c r="G7538">
        <v>14</v>
      </c>
      <c r="H7538">
        <v>296.47000000000003</v>
      </c>
      <c r="I7538">
        <v>307.01</v>
      </c>
      <c r="J7538">
        <v>1.2</v>
      </c>
      <c r="K7538">
        <v>8.6999999999999993</v>
      </c>
      <c r="L7538">
        <v>10</v>
      </c>
      <c r="M7538">
        <v>119</v>
      </c>
      <c r="N7538" t="s">
        <v>72</v>
      </c>
      <c r="O7538">
        <v>0.82099999999999995</v>
      </c>
      <c r="P7538" t="s">
        <v>28</v>
      </c>
      <c r="Q7538" t="s">
        <v>29</v>
      </c>
      <c r="R7538">
        <v>5</v>
      </c>
      <c r="S7538">
        <v>2</v>
      </c>
      <c r="T7538">
        <v>10.54</v>
      </c>
      <c r="U7538">
        <v>1.3</v>
      </c>
      <c r="V7538" t="s">
        <v>486</v>
      </c>
      <c r="W7538" t="s">
        <v>45</v>
      </c>
      <c r="X7538">
        <v>1</v>
      </c>
      <c r="Y7538" t="str">
        <f>IF(tblRides[[#This Row],[supply_demand_ratio]]&lt;0.8,"Below 0.8",IF(tblRides[[#This Row],[supply_demand_ratio]]&lt;1,"Between 0.8-1.0",IF(tblRides[[#This Row],[supply_demand_ratio]]&lt;=1.2,"Between 1.0-1.2","Above 1.2")))</f>
        <v>Between 0.8-1.0</v>
      </c>
    </row>
    <row r="7539" spans="1:25" x14ac:dyDescent="0.3">
      <c r="A7539" t="s">
        <v>7594</v>
      </c>
      <c r="B7539" s="1">
        <v>46090.409722222219</v>
      </c>
      <c r="C7539" s="2">
        <v>46090</v>
      </c>
      <c r="D7539">
        <v>9</v>
      </c>
      <c r="E7539" t="s">
        <v>33</v>
      </c>
      <c r="F7539" t="s">
        <v>26</v>
      </c>
      <c r="G7539">
        <v>10.8</v>
      </c>
      <c r="H7539">
        <v>226.31</v>
      </c>
      <c r="I7539">
        <v>218.87</v>
      </c>
      <c r="J7539">
        <v>1.2</v>
      </c>
      <c r="K7539">
        <v>7.1</v>
      </c>
      <c r="L7539">
        <v>7.7</v>
      </c>
      <c r="M7539">
        <v>75</v>
      </c>
      <c r="N7539" t="s">
        <v>27</v>
      </c>
      <c r="O7539">
        <v>0.74299999999999999</v>
      </c>
      <c r="P7539" t="s">
        <v>28</v>
      </c>
      <c r="Q7539" t="s">
        <v>29</v>
      </c>
      <c r="R7539">
        <v>5</v>
      </c>
      <c r="S7539">
        <v>6</v>
      </c>
      <c r="T7539">
        <v>-7.44</v>
      </c>
      <c r="U7539">
        <v>0.6</v>
      </c>
      <c r="V7539" t="s">
        <v>486</v>
      </c>
      <c r="W7539" t="s">
        <v>45</v>
      </c>
      <c r="X7539">
        <v>1</v>
      </c>
      <c r="Y7539" t="str">
        <f>IF(tblRides[[#This Row],[supply_demand_ratio]]&lt;0.8,"Below 0.8",IF(tblRides[[#This Row],[supply_demand_ratio]]&lt;1,"Between 0.8-1.0",IF(tblRides[[#This Row],[supply_demand_ratio]]&lt;=1.2,"Between 1.0-1.2","Above 1.2")))</f>
        <v>Below 0.8</v>
      </c>
    </row>
    <row r="7540" spans="1:25" x14ac:dyDescent="0.3">
      <c r="A7540" t="s">
        <v>7595</v>
      </c>
      <c r="B7540" s="1">
        <v>46090.425000000003</v>
      </c>
      <c r="C7540" s="2">
        <v>46090</v>
      </c>
      <c r="D7540">
        <v>10</v>
      </c>
      <c r="E7540" t="s">
        <v>36</v>
      </c>
      <c r="F7540" t="s">
        <v>26</v>
      </c>
      <c r="G7540">
        <v>5</v>
      </c>
      <c r="H7540">
        <v>141.01</v>
      </c>
      <c r="I7540">
        <v>146.49</v>
      </c>
      <c r="J7540">
        <v>1.3</v>
      </c>
      <c r="K7540">
        <v>4.7</v>
      </c>
      <c r="L7540">
        <v>5.0999999999999996</v>
      </c>
      <c r="M7540">
        <v>95</v>
      </c>
      <c r="N7540" t="s">
        <v>27</v>
      </c>
      <c r="O7540">
        <v>0.879</v>
      </c>
      <c r="P7540" t="s">
        <v>28</v>
      </c>
      <c r="Q7540" t="s">
        <v>29</v>
      </c>
      <c r="R7540">
        <v>4.71</v>
      </c>
      <c r="S7540">
        <v>5</v>
      </c>
      <c r="T7540">
        <v>5.48</v>
      </c>
      <c r="U7540">
        <v>0.4</v>
      </c>
      <c r="V7540" t="s">
        <v>486</v>
      </c>
      <c r="W7540" t="s">
        <v>31</v>
      </c>
      <c r="X7540">
        <v>1</v>
      </c>
      <c r="Y7540" t="str">
        <f>IF(tblRides[[#This Row],[supply_demand_ratio]]&lt;0.8,"Below 0.8",IF(tblRides[[#This Row],[supply_demand_ratio]]&lt;1,"Between 0.8-1.0",IF(tblRides[[#This Row],[supply_demand_ratio]]&lt;=1.2,"Between 1.0-1.2","Above 1.2")))</f>
        <v>Between 0.8-1.0</v>
      </c>
    </row>
    <row r="7541" spans="1:25" x14ac:dyDescent="0.3">
      <c r="A7541" t="s">
        <v>7596</v>
      </c>
      <c r="B7541" s="1">
        <v>46090.441666666666</v>
      </c>
      <c r="C7541" s="2">
        <v>46090</v>
      </c>
      <c r="D7541">
        <v>10</v>
      </c>
      <c r="E7541" t="s">
        <v>33</v>
      </c>
      <c r="F7541" t="s">
        <v>26</v>
      </c>
      <c r="G7541">
        <v>11.7</v>
      </c>
      <c r="H7541">
        <v>197.8</v>
      </c>
      <c r="I7541">
        <v>186.61</v>
      </c>
      <c r="J7541">
        <v>1</v>
      </c>
      <c r="K7541">
        <v>8.5</v>
      </c>
      <c r="L7541">
        <v>9.4</v>
      </c>
      <c r="M7541">
        <v>91</v>
      </c>
      <c r="N7541" t="s">
        <v>27</v>
      </c>
      <c r="O7541">
        <v>1.0860000000000001</v>
      </c>
      <c r="P7541" t="s">
        <v>28</v>
      </c>
      <c r="Q7541" t="s">
        <v>29</v>
      </c>
      <c r="R7541">
        <v>4.8899999999999997</v>
      </c>
      <c r="S7541">
        <v>8</v>
      </c>
      <c r="T7541">
        <v>-11.19</v>
      </c>
      <c r="U7541">
        <v>0.9</v>
      </c>
      <c r="V7541" t="s">
        <v>486</v>
      </c>
      <c r="W7541" t="s">
        <v>45</v>
      </c>
      <c r="X7541">
        <v>1</v>
      </c>
      <c r="Y7541" t="str">
        <f>IF(tblRides[[#This Row],[supply_demand_ratio]]&lt;0.8,"Below 0.8",IF(tblRides[[#This Row],[supply_demand_ratio]]&lt;1,"Between 0.8-1.0",IF(tblRides[[#This Row],[supply_demand_ratio]]&lt;=1.2,"Between 1.0-1.2","Above 1.2")))</f>
        <v>Between 1.0-1.2</v>
      </c>
    </row>
    <row r="7542" spans="1:25" x14ac:dyDescent="0.3">
      <c r="A7542" t="s">
        <v>7597</v>
      </c>
      <c r="B7542" s="1">
        <v>46090.447916666664</v>
      </c>
      <c r="C7542" s="2">
        <v>46090</v>
      </c>
      <c r="D7542">
        <v>10</v>
      </c>
      <c r="E7542" t="s">
        <v>43</v>
      </c>
      <c r="F7542" t="s">
        <v>34</v>
      </c>
      <c r="G7542">
        <v>8.4</v>
      </c>
      <c r="H7542">
        <v>201.95</v>
      </c>
      <c r="I7542">
        <v>203.3</v>
      </c>
      <c r="J7542">
        <v>1.1000000000000001</v>
      </c>
      <c r="K7542">
        <v>6.3</v>
      </c>
      <c r="L7542">
        <v>7.5</v>
      </c>
      <c r="M7542">
        <v>50</v>
      </c>
      <c r="N7542" t="s">
        <v>41</v>
      </c>
      <c r="O7542">
        <v>0.94399999999999995</v>
      </c>
      <c r="P7542" t="s">
        <v>28</v>
      </c>
      <c r="Q7542" t="s">
        <v>29</v>
      </c>
      <c r="R7542">
        <v>4.67</v>
      </c>
      <c r="S7542">
        <v>0</v>
      </c>
      <c r="T7542">
        <v>1.35</v>
      </c>
      <c r="U7542">
        <v>1.2</v>
      </c>
      <c r="V7542" t="s">
        <v>486</v>
      </c>
      <c r="W7542" t="s">
        <v>45</v>
      </c>
      <c r="X7542">
        <v>1</v>
      </c>
      <c r="Y7542" t="str">
        <f>IF(tblRides[[#This Row],[supply_demand_ratio]]&lt;0.8,"Below 0.8",IF(tblRides[[#This Row],[supply_demand_ratio]]&lt;1,"Between 0.8-1.0",IF(tblRides[[#This Row],[supply_demand_ratio]]&lt;=1.2,"Between 1.0-1.2","Above 1.2")))</f>
        <v>Between 0.8-1.0</v>
      </c>
    </row>
    <row r="7543" spans="1:25" x14ac:dyDescent="0.3">
      <c r="A7543" t="s">
        <v>7598</v>
      </c>
      <c r="B7543" s="1">
        <v>46090.456250000003</v>
      </c>
      <c r="C7543" s="2">
        <v>46090</v>
      </c>
      <c r="D7543">
        <v>10</v>
      </c>
      <c r="E7543" t="s">
        <v>33</v>
      </c>
      <c r="F7543" t="s">
        <v>26</v>
      </c>
      <c r="G7543">
        <v>3.5</v>
      </c>
      <c r="H7543">
        <v>96.55</v>
      </c>
      <c r="I7543">
        <v>101.99</v>
      </c>
      <c r="J7543">
        <v>1.1000000000000001</v>
      </c>
      <c r="K7543">
        <v>3.9</v>
      </c>
      <c r="L7543">
        <v>2.9</v>
      </c>
      <c r="M7543">
        <v>96</v>
      </c>
      <c r="N7543" t="s">
        <v>27</v>
      </c>
      <c r="O7543">
        <v>0.97</v>
      </c>
      <c r="P7543" t="s">
        <v>28</v>
      </c>
      <c r="Q7543" t="s">
        <v>29</v>
      </c>
      <c r="R7543">
        <v>4.63</v>
      </c>
      <c r="S7543">
        <v>22</v>
      </c>
      <c r="T7543">
        <v>5.44</v>
      </c>
      <c r="U7543">
        <v>-1</v>
      </c>
      <c r="V7543" t="s">
        <v>486</v>
      </c>
      <c r="W7543" t="s">
        <v>31</v>
      </c>
      <c r="X7543">
        <v>1</v>
      </c>
      <c r="Y7543" t="str">
        <f>IF(tblRides[[#This Row],[supply_demand_ratio]]&lt;0.8,"Below 0.8",IF(tblRides[[#This Row],[supply_demand_ratio]]&lt;1,"Between 0.8-1.0",IF(tblRides[[#This Row],[supply_demand_ratio]]&lt;=1.2,"Between 1.0-1.2","Above 1.2")))</f>
        <v>Between 0.8-1.0</v>
      </c>
    </row>
    <row r="7544" spans="1:25" x14ac:dyDescent="0.3">
      <c r="A7544" t="s">
        <v>7599</v>
      </c>
      <c r="B7544" s="1">
        <v>46090.463194444441</v>
      </c>
      <c r="C7544" s="2">
        <v>46090</v>
      </c>
      <c r="D7544">
        <v>11</v>
      </c>
      <c r="E7544" t="s">
        <v>25</v>
      </c>
      <c r="F7544" t="s">
        <v>26</v>
      </c>
      <c r="G7544">
        <v>24.7</v>
      </c>
      <c r="H7544">
        <v>443.67</v>
      </c>
      <c r="I7544">
        <v>458.09</v>
      </c>
      <c r="J7544">
        <v>1.1000000000000001</v>
      </c>
      <c r="K7544">
        <v>2.7</v>
      </c>
      <c r="L7544">
        <v>3.1</v>
      </c>
      <c r="M7544">
        <v>136</v>
      </c>
      <c r="N7544" t="s">
        <v>27</v>
      </c>
      <c r="O7544">
        <v>1.002</v>
      </c>
      <c r="P7544" t="s">
        <v>28</v>
      </c>
      <c r="Q7544" t="s">
        <v>29</v>
      </c>
      <c r="R7544">
        <v>4.72</v>
      </c>
      <c r="S7544">
        <v>13</v>
      </c>
      <c r="T7544">
        <v>14.42</v>
      </c>
      <c r="U7544">
        <v>0.4</v>
      </c>
      <c r="V7544" t="s">
        <v>486</v>
      </c>
      <c r="W7544" t="s">
        <v>31</v>
      </c>
      <c r="X7544">
        <v>1</v>
      </c>
      <c r="Y7544" t="str">
        <f>IF(tblRides[[#This Row],[supply_demand_ratio]]&lt;0.8,"Below 0.8",IF(tblRides[[#This Row],[supply_demand_ratio]]&lt;1,"Between 0.8-1.0",IF(tblRides[[#This Row],[supply_demand_ratio]]&lt;=1.2,"Between 1.0-1.2","Above 1.2")))</f>
        <v>Between 1.0-1.2</v>
      </c>
    </row>
    <row r="7545" spans="1:25" x14ac:dyDescent="0.3">
      <c r="A7545" t="s">
        <v>7600</v>
      </c>
      <c r="B7545" s="1">
        <v>46090.465277777781</v>
      </c>
      <c r="C7545" s="2">
        <v>46090</v>
      </c>
      <c r="D7545">
        <v>11</v>
      </c>
      <c r="E7545" t="s">
        <v>33</v>
      </c>
      <c r="F7545" t="s">
        <v>26</v>
      </c>
      <c r="G7545">
        <v>1</v>
      </c>
      <c r="H7545">
        <v>55.01</v>
      </c>
      <c r="I7545">
        <v>55.04</v>
      </c>
      <c r="J7545">
        <v>1</v>
      </c>
      <c r="K7545">
        <v>5.5</v>
      </c>
      <c r="L7545">
        <v>4.5999999999999996</v>
      </c>
      <c r="M7545">
        <v>104</v>
      </c>
      <c r="N7545" t="s">
        <v>27</v>
      </c>
      <c r="O7545">
        <v>1.2989999999999999</v>
      </c>
      <c r="P7545" t="s">
        <v>28</v>
      </c>
      <c r="Q7545" t="s">
        <v>29</v>
      </c>
      <c r="R7545">
        <v>4.53</v>
      </c>
      <c r="S7545">
        <v>7</v>
      </c>
      <c r="T7545">
        <v>0.03</v>
      </c>
      <c r="U7545">
        <v>-0.9</v>
      </c>
      <c r="V7545" t="s">
        <v>486</v>
      </c>
      <c r="W7545" t="s">
        <v>45</v>
      </c>
      <c r="X7545">
        <v>1</v>
      </c>
      <c r="Y7545" t="str">
        <f>IF(tblRides[[#This Row],[supply_demand_ratio]]&lt;0.8,"Below 0.8",IF(tblRides[[#This Row],[supply_demand_ratio]]&lt;1,"Between 0.8-1.0",IF(tblRides[[#This Row],[supply_demand_ratio]]&lt;=1.2,"Between 1.0-1.2","Above 1.2")))</f>
        <v>Above 1.2</v>
      </c>
    </row>
    <row r="7546" spans="1:25" x14ac:dyDescent="0.3">
      <c r="A7546" t="s">
        <v>7601</v>
      </c>
      <c r="B7546" s="1">
        <v>46090.472916666666</v>
      </c>
      <c r="C7546" s="2">
        <v>46090</v>
      </c>
      <c r="D7546">
        <v>11</v>
      </c>
      <c r="E7546" t="s">
        <v>43</v>
      </c>
      <c r="F7546" t="s">
        <v>26</v>
      </c>
      <c r="G7546">
        <v>4.5999999999999996</v>
      </c>
      <c r="H7546">
        <v>110.93</v>
      </c>
      <c r="I7546">
        <v>116.98</v>
      </c>
      <c r="J7546">
        <v>1</v>
      </c>
      <c r="K7546">
        <v>4.0999999999999996</v>
      </c>
      <c r="L7546">
        <v>5</v>
      </c>
      <c r="M7546">
        <v>66</v>
      </c>
      <c r="N7546" t="s">
        <v>41</v>
      </c>
      <c r="O7546">
        <v>1.44</v>
      </c>
      <c r="P7546" t="s">
        <v>28</v>
      </c>
      <c r="Q7546" t="s">
        <v>29</v>
      </c>
      <c r="R7546">
        <v>4.55</v>
      </c>
      <c r="S7546">
        <v>5</v>
      </c>
      <c r="T7546">
        <v>6.05</v>
      </c>
      <c r="U7546">
        <v>0.9</v>
      </c>
      <c r="V7546" t="s">
        <v>486</v>
      </c>
      <c r="W7546" t="s">
        <v>31</v>
      </c>
      <c r="X7546">
        <v>1</v>
      </c>
      <c r="Y7546" t="str">
        <f>IF(tblRides[[#This Row],[supply_demand_ratio]]&lt;0.8,"Below 0.8",IF(tblRides[[#This Row],[supply_demand_ratio]]&lt;1,"Between 0.8-1.0",IF(tblRides[[#This Row],[supply_demand_ratio]]&lt;=1.2,"Between 1.0-1.2","Above 1.2")))</f>
        <v>Above 1.2</v>
      </c>
    </row>
    <row r="7547" spans="1:25" x14ac:dyDescent="0.3">
      <c r="A7547" t="s">
        <v>7602</v>
      </c>
      <c r="B7547" s="1">
        <v>46090.474999999999</v>
      </c>
      <c r="C7547" s="2">
        <v>46090</v>
      </c>
      <c r="D7547">
        <v>11</v>
      </c>
      <c r="E7547" t="s">
        <v>36</v>
      </c>
      <c r="F7547" t="s">
        <v>26</v>
      </c>
      <c r="G7547">
        <v>3.2</v>
      </c>
      <c r="H7547">
        <v>100.12</v>
      </c>
      <c r="I7547">
        <v>97.61</v>
      </c>
      <c r="J7547">
        <v>1.1000000000000001</v>
      </c>
      <c r="K7547">
        <v>3.4</v>
      </c>
      <c r="L7547">
        <v>9.5</v>
      </c>
      <c r="M7547">
        <v>104</v>
      </c>
      <c r="N7547" t="s">
        <v>27</v>
      </c>
      <c r="O7547">
        <v>0.86699999999999999</v>
      </c>
      <c r="P7547" t="s">
        <v>28</v>
      </c>
      <c r="Q7547" t="s">
        <v>29</v>
      </c>
      <c r="R7547">
        <v>5</v>
      </c>
      <c r="S7547">
        <v>7</v>
      </c>
      <c r="T7547">
        <v>-2.5099999999999998</v>
      </c>
      <c r="U7547">
        <v>6.1</v>
      </c>
      <c r="V7547" t="s">
        <v>486</v>
      </c>
      <c r="W7547" t="s">
        <v>31</v>
      </c>
      <c r="X7547">
        <v>1</v>
      </c>
      <c r="Y7547" t="str">
        <f>IF(tblRides[[#This Row],[supply_demand_ratio]]&lt;0.8,"Below 0.8",IF(tblRides[[#This Row],[supply_demand_ratio]]&lt;1,"Between 0.8-1.0",IF(tblRides[[#This Row],[supply_demand_ratio]]&lt;=1.2,"Between 1.0-1.2","Above 1.2")))</f>
        <v>Between 0.8-1.0</v>
      </c>
    </row>
    <row r="7548" spans="1:25" x14ac:dyDescent="0.3">
      <c r="A7548" t="s">
        <v>7603</v>
      </c>
      <c r="B7548" s="1">
        <v>46090.497916666667</v>
      </c>
      <c r="C7548" s="2">
        <v>46090</v>
      </c>
      <c r="D7548">
        <v>11</v>
      </c>
      <c r="E7548" t="s">
        <v>36</v>
      </c>
      <c r="F7548" t="s">
        <v>26</v>
      </c>
      <c r="G7548">
        <v>0.7</v>
      </c>
      <c r="H7548">
        <v>49.1</v>
      </c>
      <c r="I7548">
        <v>49.67</v>
      </c>
      <c r="J7548">
        <v>1</v>
      </c>
      <c r="K7548">
        <v>4.9000000000000004</v>
      </c>
      <c r="L7548">
        <v>9.4</v>
      </c>
      <c r="M7548">
        <v>104</v>
      </c>
      <c r="N7548" t="s">
        <v>41</v>
      </c>
      <c r="O7548">
        <v>1.1579999999999999</v>
      </c>
      <c r="P7548" t="s">
        <v>28</v>
      </c>
      <c r="Q7548" t="s">
        <v>29</v>
      </c>
      <c r="R7548">
        <v>4.71</v>
      </c>
      <c r="S7548">
        <v>7</v>
      </c>
      <c r="T7548">
        <v>0.56999999999999995</v>
      </c>
      <c r="U7548">
        <v>4.5</v>
      </c>
      <c r="V7548" t="s">
        <v>486</v>
      </c>
      <c r="W7548" t="s">
        <v>31</v>
      </c>
      <c r="X7548">
        <v>1</v>
      </c>
      <c r="Y7548" t="str">
        <f>IF(tblRides[[#This Row],[supply_demand_ratio]]&lt;0.8,"Below 0.8",IF(tblRides[[#This Row],[supply_demand_ratio]]&lt;1,"Between 0.8-1.0",IF(tblRides[[#This Row],[supply_demand_ratio]]&lt;=1.2,"Between 1.0-1.2","Above 1.2")))</f>
        <v>Between 1.0-1.2</v>
      </c>
    </row>
    <row r="7549" spans="1:25" x14ac:dyDescent="0.3">
      <c r="A7549" t="s">
        <v>7604</v>
      </c>
      <c r="B7549" s="1">
        <v>46090.511111111111</v>
      </c>
      <c r="C7549" s="2">
        <v>46090</v>
      </c>
      <c r="D7549">
        <v>12</v>
      </c>
      <c r="E7549" t="s">
        <v>25</v>
      </c>
      <c r="F7549" t="s">
        <v>34</v>
      </c>
      <c r="G7549">
        <v>1</v>
      </c>
      <c r="H7549">
        <v>62.8</v>
      </c>
      <c r="I7549">
        <v>62.33</v>
      </c>
      <c r="J7549">
        <v>1.1000000000000001</v>
      </c>
      <c r="K7549">
        <v>2</v>
      </c>
      <c r="L7549">
        <v>12.1</v>
      </c>
      <c r="M7549">
        <v>126</v>
      </c>
      <c r="N7549" t="s">
        <v>27</v>
      </c>
      <c r="O7549">
        <v>1.095</v>
      </c>
      <c r="P7549" t="s">
        <v>28</v>
      </c>
      <c r="Q7549" t="s">
        <v>29</v>
      </c>
      <c r="R7549">
        <v>4.82</v>
      </c>
      <c r="S7549">
        <v>0</v>
      </c>
      <c r="T7549">
        <v>-0.47</v>
      </c>
      <c r="U7549">
        <v>10.1</v>
      </c>
      <c r="V7549" t="s">
        <v>486</v>
      </c>
      <c r="W7549" t="s">
        <v>31</v>
      </c>
      <c r="X7549">
        <v>1</v>
      </c>
      <c r="Y7549" t="str">
        <f>IF(tblRides[[#This Row],[supply_demand_ratio]]&lt;0.8,"Below 0.8",IF(tblRides[[#This Row],[supply_demand_ratio]]&lt;1,"Between 0.8-1.0",IF(tblRides[[#This Row],[supply_demand_ratio]]&lt;=1.2,"Between 1.0-1.2","Above 1.2")))</f>
        <v>Between 1.0-1.2</v>
      </c>
    </row>
    <row r="7550" spans="1:25" x14ac:dyDescent="0.3">
      <c r="A7550" t="s">
        <v>7605</v>
      </c>
      <c r="B7550" s="1">
        <v>46090.523611111108</v>
      </c>
      <c r="C7550" s="2">
        <v>46090</v>
      </c>
      <c r="D7550">
        <v>12</v>
      </c>
      <c r="E7550" t="s">
        <v>25</v>
      </c>
      <c r="F7550" t="s">
        <v>26</v>
      </c>
      <c r="G7550">
        <v>16.5</v>
      </c>
      <c r="H7550">
        <v>322.52</v>
      </c>
      <c r="I7550">
        <v>323.5</v>
      </c>
      <c r="J7550">
        <v>1</v>
      </c>
      <c r="K7550">
        <v>4.5999999999999996</v>
      </c>
      <c r="L7550">
        <v>6</v>
      </c>
      <c r="M7550">
        <v>124</v>
      </c>
      <c r="N7550" t="s">
        <v>41</v>
      </c>
      <c r="O7550">
        <v>1.8180000000000001</v>
      </c>
      <c r="P7550" t="s">
        <v>28</v>
      </c>
      <c r="Q7550" t="s">
        <v>29</v>
      </c>
      <c r="R7550">
        <v>4.8600000000000003</v>
      </c>
      <c r="S7550">
        <v>2</v>
      </c>
      <c r="T7550">
        <v>0.98</v>
      </c>
      <c r="U7550">
        <v>1.4</v>
      </c>
      <c r="V7550" t="s">
        <v>486</v>
      </c>
      <c r="W7550" t="s">
        <v>31</v>
      </c>
      <c r="X7550">
        <v>1</v>
      </c>
      <c r="Y7550" t="str">
        <f>IF(tblRides[[#This Row],[supply_demand_ratio]]&lt;0.8,"Below 0.8",IF(tblRides[[#This Row],[supply_demand_ratio]]&lt;1,"Between 0.8-1.0",IF(tblRides[[#This Row],[supply_demand_ratio]]&lt;=1.2,"Between 1.0-1.2","Above 1.2")))</f>
        <v>Above 1.2</v>
      </c>
    </row>
    <row r="7551" spans="1:25" x14ac:dyDescent="0.3">
      <c r="A7551" t="s">
        <v>7606</v>
      </c>
      <c r="B7551" s="1">
        <v>46090.536805555559</v>
      </c>
      <c r="C7551" s="2">
        <v>46090</v>
      </c>
      <c r="D7551">
        <v>12</v>
      </c>
      <c r="E7551" t="s">
        <v>43</v>
      </c>
      <c r="F7551" t="s">
        <v>26</v>
      </c>
      <c r="G7551">
        <v>3.9</v>
      </c>
      <c r="H7551">
        <v>88.99</v>
      </c>
      <c r="I7551">
        <v>91.58</v>
      </c>
      <c r="J7551">
        <v>1</v>
      </c>
      <c r="K7551">
        <v>5</v>
      </c>
      <c r="L7551">
        <v>9.9</v>
      </c>
      <c r="M7551">
        <v>64</v>
      </c>
      <c r="N7551" t="s">
        <v>41</v>
      </c>
      <c r="O7551">
        <v>1.387</v>
      </c>
      <c r="P7551" t="s">
        <v>28</v>
      </c>
      <c r="Q7551" t="s">
        <v>29</v>
      </c>
      <c r="R7551">
        <v>4.54</v>
      </c>
      <c r="S7551">
        <v>3</v>
      </c>
      <c r="T7551">
        <v>2.59</v>
      </c>
      <c r="U7551">
        <v>4.9000000000000004</v>
      </c>
      <c r="V7551" t="s">
        <v>486</v>
      </c>
      <c r="W7551" t="s">
        <v>31</v>
      </c>
      <c r="X7551">
        <v>1</v>
      </c>
      <c r="Y7551" t="str">
        <f>IF(tblRides[[#This Row],[supply_demand_ratio]]&lt;0.8,"Below 0.8",IF(tblRides[[#This Row],[supply_demand_ratio]]&lt;1,"Between 0.8-1.0",IF(tblRides[[#This Row],[supply_demand_ratio]]&lt;=1.2,"Between 1.0-1.2","Above 1.2")))</f>
        <v>Above 1.2</v>
      </c>
    </row>
    <row r="7552" spans="1:25" x14ac:dyDescent="0.3">
      <c r="A7552" t="s">
        <v>7607</v>
      </c>
      <c r="B7552" s="1">
        <v>46090.54791666667</v>
      </c>
      <c r="C7552" s="2">
        <v>46090</v>
      </c>
      <c r="D7552">
        <v>13</v>
      </c>
      <c r="E7552" t="s">
        <v>33</v>
      </c>
      <c r="F7552" t="s">
        <v>26</v>
      </c>
      <c r="G7552">
        <v>4.8</v>
      </c>
      <c r="H7552">
        <v>110.61</v>
      </c>
      <c r="J7552">
        <v>1</v>
      </c>
      <c r="K7552">
        <v>2.5</v>
      </c>
      <c r="L7552">
        <v>2.7</v>
      </c>
      <c r="M7552">
        <v>108</v>
      </c>
      <c r="N7552" t="s">
        <v>41</v>
      </c>
      <c r="O7552">
        <v>1.7569999999999999</v>
      </c>
      <c r="P7552" t="s">
        <v>37</v>
      </c>
      <c r="Q7552" t="s">
        <v>103</v>
      </c>
      <c r="R7552">
        <v>4.4400000000000004</v>
      </c>
      <c r="S7552">
        <v>3</v>
      </c>
      <c r="U7552">
        <v>0.2</v>
      </c>
      <c r="V7552" t="s">
        <v>486</v>
      </c>
      <c r="W7552" t="s">
        <v>31</v>
      </c>
      <c r="X7552">
        <v>0</v>
      </c>
      <c r="Y7552" t="str">
        <f>IF(tblRides[[#This Row],[supply_demand_ratio]]&lt;0.8,"Below 0.8",IF(tblRides[[#This Row],[supply_demand_ratio]]&lt;1,"Between 0.8-1.0",IF(tblRides[[#This Row],[supply_demand_ratio]]&lt;=1.2,"Between 1.0-1.2","Above 1.2")))</f>
        <v>Above 1.2</v>
      </c>
    </row>
    <row r="7553" spans="1:25" x14ac:dyDescent="0.3">
      <c r="A7553" t="s">
        <v>7608</v>
      </c>
      <c r="B7553" s="1">
        <v>46090.561111111114</v>
      </c>
      <c r="C7553" s="2">
        <v>46090</v>
      </c>
      <c r="D7553">
        <v>13</v>
      </c>
      <c r="E7553" t="s">
        <v>43</v>
      </c>
      <c r="F7553" t="s">
        <v>26</v>
      </c>
      <c r="G7553">
        <v>4</v>
      </c>
      <c r="H7553">
        <v>100.97</v>
      </c>
      <c r="I7553">
        <v>98.12</v>
      </c>
      <c r="J7553">
        <v>1.1000000000000001</v>
      </c>
      <c r="K7553">
        <v>5</v>
      </c>
      <c r="L7553">
        <v>7.6</v>
      </c>
      <c r="M7553">
        <v>65</v>
      </c>
      <c r="N7553" t="s">
        <v>41</v>
      </c>
      <c r="O7553">
        <v>2.056</v>
      </c>
      <c r="P7553" t="s">
        <v>28</v>
      </c>
      <c r="Q7553" t="s">
        <v>29</v>
      </c>
      <c r="R7553">
        <v>5</v>
      </c>
      <c r="S7553">
        <v>10</v>
      </c>
      <c r="T7553">
        <v>-2.85</v>
      </c>
      <c r="U7553">
        <v>2.6</v>
      </c>
      <c r="V7553" t="s">
        <v>486</v>
      </c>
      <c r="W7553" t="s">
        <v>31</v>
      </c>
      <c r="X7553">
        <v>1</v>
      </c>
      <c r="Y7553" t="str">
        <f>IF(tblRides[[#This Row],[supply_demand_ratio]]&lt;0.8,"Below 0.8",IF(tblRides[[#This Row],[supply_demand_ratio]]&lt;1,"Between 0.8-1.0",IF(tblRides[[#This Row],[supply_demand_ratio]]&lt;=1.2,"Between 1.0-1.2","Above 1.2")))</f>
        <v>Above 1.2</v>
      </c>
    </row>
    <row r="7554" spans="1:25" x14ac:dyDescent="0.3">
      <c r="A7554" t="s">
        <v>7609</v>
      </c>
      <c r="B7554" s="1">
        <v>46090.571527777778</v>
      </c>
      <c r="C7554" s="2">
        <v>46090</v>
      </c>
      <c r="D7554">
        <v>13</v>
      </c>
      <c r="E7554" t="s">
        <v>33</v>
      </c>
      <c r="F7554" t="s">
        <v>26</v>
      </c>
      <c r="G7554">
        <v>4.0999999999999996</v>
      </c>
      <c r="H7554">
        <v>92.2</v>
      </c>
      <c r="I7554">
        <v>84.01</v>
      </c>
      <c r="J7554">
        <v>1</v>
      </c>
      <c r="K7554">
        <v>2.7</v>
      </c>
      <c r="L7554">
        <v>3</v>
      </c>
      <c r="M7554">
        <v>107</v>
      </c>
      <c r="N7554" t="s">
        <v>41</v>
      </c>
      <c r="O7554">
        <v>1.5369999999999999</v>
      </c>
      <c r="P7554" t="s">
        <v>28</v>
      </c>
      <c r="Q7554" t="s">
        <v>29</v>
      </c>
      <c r="R7554">
        <v>4.76</v>
      </c>
      <c r="S7554">
        <v>9</v>
      </c>
      <c r="T7554">
        <v>-8.19</v>
      </c>
      <c r="U7554">
        <v>0.3</v>
      </c>
      <c r="V7554" t="s">
        <v>486</v>
      </c>
      <c r="W7554" t="s">
        <v>31</v>
      </c>
      <c r="X7554">
        <v>1</v>
      </c>
      <c r="Y7554" t="str">
        <f>IF(tblRides[[#This Row],[supply_demand_ratio]]&lt;0.8,"Below 0.8",IF(tblRides[[#This Row],[supply_demand_ratio]]&lt;1,"Between 0.8-1.0",IF(tblRides[[#This Row],[supply_demand_ratio]]&lt;=1.2,"Between 1.0-1.2","Above 1.2")))</f>
        <v>Above 1.2</v>
      </c>
    </row>
    <row r="7555" spans="1:25" x14ac:dyDescent="0.3">
      <c r="A7555" t="s">
        <v>7610</v>
      </c>
      <c r="B7555" s="1">
        <v>46090.572222222225</v>
      </c>
      <c r="C7555" s="2">
        <v>46090</v>
      </c>
      <c r="D7555">
        <v>13</v>
      </c>
      <c r="E7555" t="s">
        <v>33</v>
      </c>
      <c r="F7555" t="s">
        <v>26</v>
      </c>
      <c r="G7555">
        <v>0.9</v>
      </c>
      <c r="H7555">
        <v>57.15</v>
      </c>
      <c r="I7555">
        <v>59.59</v>
      </c>
      <c r="J7555">
        <v>1.1000000000000001</v>
      </c>
      <c r="K7555">
        <v>4.2</v>
      </c>
      <c r="L7555">
        <v>11.8</v>
      </c>
      <c r="M7555">
        <v>95</v>
      </c>
      <c r="N7555" t="s">
        <v>41</v>
      </c>
      <c r="O7555">
        <v>1.206</v>
      </c>
      <c r="P7555" t="s">
        <v>28</v>
      </c>
      <c r="Q7555" t="s">
        <v>29</v>
      </c>
      <c r="R7555">
        <v>4.72</v>
      </c>
      <c r="S7555">
        <v>4</v>
      </c>
      <c r="T7555">
        <v>2.44</v>
      </c>
      <c r="U7555">
        <v>7.6</v>
      </c>
      <c r="V7555" t="s">
        <v>486</v>
      </c>
      <c r="W7555" t="s">
        <v>31</v>
      </c>
      <c r="X7555">
        <v>1</v>
      </c>
      <c r="Y7555" t="str">
        <f>IF(tblRides[[#This Row],[supply_demand_ratio]]&lt;0.8,"Below 0.8",IF(tblRides[[#This Row],[supply_demand_ratio]]&lt;1,"Between 0.8-1.0",IF(tblRides[[#This Row],[supply_demand_ratio]]&lt;=1.2,"Between 1.0-1.2","Above 1.2")))</f>
        <v>Above 1.2</v>
      </c>
    </row>
    <row r="7556" spans="1:25" x14ac:dyDescent="0.3">
      <c r="A7556" t="s">
        <v>7611</v>
      </c>
      <c r="B7556" s="1">
        <v>46090.574999999997</v>
      </c>
      <c r="C7556" s="2">
        <v>46090</v>
      </c>
      <c r="D7556">
        <v>13</v>
      </c>
      <c r="E7556" t="s">
        <v>62</v>
      </c>
      <c r="F7556" t="s">
        <v>34</v>
      </c>
      <c r="G7556">
        <v>7.3</v>
      </c>
      <c r="H7556">
        <v>149.97</v>
      </c>
      <c r="I7556">
        <v>154.01</v>
      </c>
      <c r="J7556">
        <v>1.1000000000000001</v>
      </c>
      <c r="K7556">
        <v>2</v>
      </c>
      <c r="L7556">
        <v>2.8</v>
      </c>
      <c r="M7556">
        <v>59</v>
      </c>
      <c r="N7556" t="s">
        <v>27</v>
      </c>
      <c r="O7556">
        <v>1.1759999999999999</v>
      </c>
      <c r="P7556" t="s">
        <v>28</v>
      </c>
      <c r="Q7556" t="s">
        <v>29</v>
      </c>
      <c r="R7556">
        <v>4.8</v>
      </c>
      <c r="S7556">
        <v>0</v>
      </c>
      <c r="T7556">
        <v>4.04</v>
      </c>
      <c r="U7556">
        <v>0.8</v>
      </c>
      <c r="V7556" t="s">
        <v>486</v>
      </c>
      <c r="W7556" t="s">
        <v>31</v>
      </c>
      <c r="X7556">
        <v>1</v>
      </c>
      <c r="Y7556" t="str">
        <f>IF(tblRides[[#This Row],[supply_demand_ratio]]&lt;0.8,"Below 0.8",IF(tblRides[[#This Row],[supply_demand_ratio]]&lt;1,"Between 0.8-1.0",IF(tblRides[[#This Row],[supply_demand_ratio]]&lt;=1.2,"Between 1.0-1.2","Above 1.2")))</f>
        <v>Between 1.0-1.2</v>
      </c>
    </row>
    <row r="7557" spans="1:25" x14ac:dyDescent="0.3">
      <c r="A7557" t="s">
        <v>7612</v>
      </c>
      <c r="B7557" s="1">
        <v>46090.574999999997</v>
      </c>
      <c r="C7557" s="2">
        <v>46090</v>
      </c>
      <c r="D7557">
        <v>13</v>
      </c>
      <c r="E7557" t="s">
        <v>43</v>
      </c>
      <c r="F7557" t="s">
        <v>26</v>
      </c>
      <c r="G7557">
        <v>8</v>
      </c>
      <c r="H7557">
        <v>160.55000000000001</v>
      </c>
      <c r="I7557">
        <v>163.66</v>
      </c>
      <c r="J7557">
        <v>1</v>
      </c>
      <c r="K7557">
        <v>4.4000000000000004</v>
      </c>
      <c r="L7557">
        <v>3.5</v>
      </c>
      <c r="M7557">
        <v>70</v>
      </c>
      <c r="N7557" t="s">
        <v>41</v>
      </c>
      <c r="O7557">
        <v>2.2000000000000002</v>
      </c>
      <c r="P7557" t="s">
        <v>28</v>
      </c>
      <c r="Q7557" t="s">
        <v>29</v>
      </c>
      <c r="R7557">
        <v>4.8</v>
      </c>
      <c r="S7557">
        <v>11</v>
      </c>
      <c r="T7557">
        <v>3.11</v>
      </c>
      <c r="U7557">
        <v>-0.9</v>
      </c>
      <c r="V7557" t="s">
        <v>486</v>
      </c>
      <c r="W7557" t="s">
        <v>31</v>
      </c>
      <c r="X7557">
        <v>1</v>
      </c>
      <c r="Y7557" t="str">
        <f>IF(tblRides[[#This Row],[supply_demand_ratio]]&lt;0.8,"Below 0.8",IF(tblRides[[#This Row],[supply_demand_ratio]]&lt;1,"Between 0.8-1.0",IF(tblRides[[#This Row],[supply_demand_ratio]]&lt;=1.2,"Between 1.0-1.2","Above 1.2")))</f>
        <v>Above 1.2</v>
      </c>
    </row>
    <row r="7558" spans="1:25" x14ac:dyDescent="0.3">
      <c r="A7558" t="s">
        <v>7613</v>
      </c>
      <c r="B7558" s="1">
        <v>46090.578472222223</v>
      </c>
      <c r="C7558" s="2">
        <v>46090</v>
      </c>
      <c r="D7558">
        <v>13</v>
      </c>
      <c r="E7558" t="s">
        <v>25</v>
      </c>
      <c r="F7558" t="s">
        <v>26</v>
      </c>
      <c r="G7558">
        <v>3.6</v>
      </c>
      <c r="H7558">
        <v>110.88</v>
      </c>
      <c r="I7558">
        <v>112.44</v>
      </c>
      <c r="J7558">
        <v>1.1000000000000001</v>
      </c>
      <c r="K7558">
        <v>6.5</v>
      </c>
      <c r="L7558">
        <v>8.3000000000000007</v>
      </c>
      <c r="M7558">
        <v>129</v>
      </c>
      <c r="N7558" t="s">
        <v>41</v>
      </c>
      <c r="O7558">
        <v>1.33</v>
      </c>
      <c r="P7558" t="s">
        <v>28</v>
      </c>
      <c r="Q7558" t="s">
        <v>29</v>
      </c>
      <c r="R7558">
        <v>4.92</v>
      </c>
      <c r="S7558">
        <v>19</v>
      </c>
      <c r="T7558">
        <v>1.56</v>
      </c>
      <c r="U7558">
        <v>1.8</v>
      </c>
      <c r="V7558" t="s">
        <v>486</v>
      </c>
      <c r="W7558" t="s">
        <v>45</v>
      </c>
      <c r="X7558">
        <v>1</v>
      </c>
      <c r="Y7558" t="str">
        <f>IF(tblRides[[#This Row],[supply_demand_ratio]]&lt;0.8,"Below 0.8",IF(tblRides[[#This Row],[supply_demand_ratio]]&lt;1,"Between 0.8-1.0",IF(tblRides[[#This Row],[supply_demand_ratio]]&lt;=1.2,"Between 1.0-1.2","Above 1.2")))</f>
        <v>Above 1.2</v>
      </c>
    </row>
    <row r="7559" spans="1:25" x14ac:dyDescent="0.3">
      <c r="A7559" t="s">
        <v>7614</v>
      </c>
      <c r="B7559" s="1">
        <v>46090.586111111108</v>
      </c>
      <c r="C7559" s="2">
        <v>46090</v>
      </c>
      <c r="D7559">
        <v>14</v>
      </c>
      <c r="E7559" t="s">
        <v>43</v>
      </c>
      <c r="F7559" t="s">
        <v>26</v>
      </c>
      <c r="G7559">
        <v>9.8000000000000007</v>
      </c>
      <c r="H7559">
        <v>227.26</v>
      </c>
      <c r="I7559">
        <v>226.01</v>
      </c>
      <c r="J7559">
        <v>1.1000000000000001</v>
      </c>
      <c r="K7559">
        <v>2</v>
      </c>
      <c r="L7559">
        <v>1.6</v>
      </c>
      <c r="M7559">
        <v>64</v>
      </c>
      <c r="N7559" t="s">
        <v>41</v>
      </c>
      <c r="O7559">
        <v>1.5820000000000001</v>
      </c>
      <c r="P7559" t="s">
        <v>28</v>
      </c>
      <c r="Q7559" t="s">
        <v>29</v>
      </c>
      <c r="R7559">
        <v>4.8899999999999997</v>
      </c>
      <c r="S7559">
        <v>25</v>
      </c>
      <c r="T7559">
        <v>-1.25</v>
      </c>
      <c r="U7559">
        <v>-0.4</v>
      </c>
      <c r="V7559" t="s">
        <v>486</v>
      </c>
      <c r="W7559" t="s">
        <v>31</v>
      </c>
      <c r="X7559">
        <v>1</v>
      </c>
      <c r="Y7559" t="str">
        <f>IF(tblRides[[#This Row],[supply_demand_ratio]]&lt;0.8,"Below 0.8",IF(tblRides[[#This Row],[supply_demand_ratio]]&lt;1,"Between 0.8-1.0",IF(tblRides[[#This Row],[supply_demand_ratio]]&lt;=1.2,"Between 1.0-1.2","Above 1.2")))</f>
        <v>Above 1.2</v>
      </c>
    </row>
    <row r="7560" spans="1:25" x14ac:dyDescent="0.3">
      <c r="A7560" t="s">
        <v>7615</v>
      </c>
      <c r="B7560" s="1">
        <v>46090.590277777781</v>
      </c>
      <c r="C7560" s="2">
        <v>46090</v>
      </c>
      <c r="D7560">
        <v>14</v>
      </c>
      <c r="E7560" t="s">
        <v>33</v>
      </c>
      <c r="F7560" t="s">
        <v>26</v>
      </c>
      <c r="G7560">
        <v>16.7</v>
      </c>
      <c r="H7560">
        <v>328.76</v>
      </c>
      <c r="I7560">
        <v>315.27</v>
      </c>
      <c r="J7560">
        <v>1</v>
      </c>
      <c r="K7560">
        <v>5.8</v>
      </c>
      <c r="L7560">
        <v>13</v>
      </c>
      <c r="M7560">
        <v>98</v>
      </c>
      <c r="N7560" t="s">
        <v>41</v>
      </c>
      <c r="O7560">
        <v>1.5620000000000001</v>
      </c>
      <c r="P7560" t="s">
        <v>28</v>
      </c>
      <c r="Q7560" t="s">
        <v>29</v>
      </c>
      <c r="R7560">
        <v>4.72</v>
      </c>
      <c r="S7560">
        <v>1</v>
      </c>
      <c r="T7560">
        <v>-13.49</v>
      </c>
      <c r="U7560">
        <v>7.2</v>
      </c>
      <c r="V7560" t="s">
        <v>486</v>
      </c>
      <c r="W7560" t="s">
        <v>45</v>
      </c>
      <c r="X7560">
        <v>1</v>
      </c>
      <c r="Y7560" t="str">
        <f>IF(tblRides[[#This Row],[supply_demand_ratio]]&lt;0.8,"Below 0.8",IF(tblRides[[#This Row],[supply_demand_ratio]]&lt;1,"Between 0.8-1.0",IF(tblRides[[#This Row],[supply_demand_ratio]]&lt;=1.2,"Between 1.0-1.2","Above 1.2")))</f>
        <v>Above 1.2</v>
      </c>
    </row>
    <row r="7561" spans="1:25" x14ac:dyDescent="0.3">
      <c r="A7561" t="s">
        <v>7616</v>
      </c>
      <c r="B7561" s="1">
        <v>46090.597222222219</v>
      </c>
      <c r="C7561" s="2">
        <v>46090</v>
      </c>
      <c r="D7561">
        <v>14</v>
      </c>
      <c r="E7561" t="s">
        <v>25</v>
      </c>
      <c r="F7561" t="s">
        <v>26</v>
      </c>
      <c r="G7561">
        <v>1.1000000000000001</v>
      </c>
      <c r="H7561">
        <v>66.64</v>
      </c>
      <c r="I7561">
        <v>67.25</v>
      </c>
      <c r="J7561">
        <v>1.1000000000000001</v>
      </c>
      <c r="K7561">
        <v>3.3</v>
      </c>
      <c r="L7561">
        <v>5.4</v>
      </c>
      <c r="M7561">
        <v>129</v>
      </c>
      <c r="N7561" t="s">
        <v>27</v>
      </c>
      <c r="O7561">
        <v>1.032</v>
      </c>
      <c r="P7561" t="s">
        <v>28</v>
      </c>
      <c r="Q7561" t="s">
        <v>29</v>
      </c>
      <c r="R7561">
        <v>4.72</v>
      </c>
      <c r="S7561">
        <v>15</v>
      </c>
      <c r="T7561">
        <v>0.61</v>
      </c>
      <c r="U7561">
        <v>2.1</v>
      </c>
      <c r="V7561" t="s">
        <v>486</v>
      </c>
      <c r="W7561" t="s">
        <v>31</v>
      </c>
      <c r="X7561">
        <v>1</v>
      </c>
      <c r="Y7561" t="str">
        <f>IF(tblRides[[#This Row],[supply_demand_ratio]]&lt;0.8,"Below 0.8",IF(tblRides[[#This Row],[supply_demand_ratio]]&lt;1,"Between 0.8-1.0",IF(tblRides[[#This Row],[supply_demand_ratio]]&lt;=1.2,"Between 1.0-1.2","Above 1.2")))</f>
        <v>Between 1.0-1.2</v>
      </c>
    </row>
    <row r="7562" spans="1:25" x14ac:dyDescent="0.3">
      <c r="A7562" t="s">
        <v>7617</v>
      </c>
      <c r="B7562" s="1">
        <v>46090.598611111112</v>
      </c>
      <c r="C7562" s="2">
        <v>46090</v>
      </c>
      <c r="D7562">
        <v>14</v>
      </c>
      <c r="E7562" t="s">
        <v>25</v>
      </c>
      <c r="F7562" t="s">
        <v>26</v>
      </c>
      <c r="G7562">
        <v>4.9000000000000004</v>
      </c>
      <c r="H7562">
        <v>127.46</v>
      </c>
      <c r="J7562">
        <v>1.1000000000000001</v>
      </c>
      <c r="K7562">
        <v>6.2</v>
      </c>
      <c r="L7562">
        <v>13.4</v>
      </c>
      <c r="M7562">
        <v>140</v>
      </c>
      <c r="N7562" t="s">
        <v>27</v>
      </c>
      <c r="O7562">
        <v>1.286</v>
      </c>
      <c r="P7562" t="s">
        <v>58</v>
      </c>
      <c r="Q7562" t="s">
        <v>59</v>
      </c>
      <c r="R7562">
        <v>4.99</v>
      </c>
      <c r="S7562">
        <v>2</v>
      </c>
      <c r="U7562">
        <v>7.2</v>
      </c>
      <c r="V7562" t="s">
        <v>486</v>
      </c>
      <c r="W7562" t="s">
        <v>45</v>
      </c>
      <c r="X7562">
        <v>0</v>
      </c>
      <c r="Y7562" t="str">
        <f>IF(tblRides[[#This Row],[supply_demand_ratio]]&lt;0.8,"Below 0.8",IF(tblRides[[#This Row],[supply_demand_ratio]]&lt;1,"Between 0.8-1.0",IF(tblRides[[#This Row],[supply_demand_ratio]]&lt;=1.2,"Between 1.0-1.2","Above 1.2")))</f>
        <v>Above 1.2</v>
      </c>
    </row>
    <row r="7563" spans="1:25" x14ac:dyDescent="0.3">
      <c r="A7563" t="s">
        <v>7618</v>
      </c>
      <c r="B7563" s="1">
        <v>46090.602083333331</v>
      </c>
      <c r="C7563" s="2">
        <v>46090</v>
      </c>
      <c r="D7563">
        <v>14</v>
      </c>
      <c r="E7563" t="s">
        <v>43</v>
      </c>
      <c r="F7563" t="s">
        <v>26</v>
      </c>
      <c r="G7563">
        <v>7.3</v>
      </c>
      <c r="H7563">
        <v>144.72</v>
      </c>
      <c r="J7563">
        <v>1</v>
      </c>
      <c r="K7563">
        <v>7.9</v>
      </c>
      <c r="L7563">
        <v>9.6</v>
      </c>
      <c r="M7563">
        <v>66</v>
      </c>
      <c r="N7563" t="s">
        <v>41</v>
      </c>
      <c r="O7563">
        <v>1.43</v>
      </c>
      <c r="P7563" t="s">
        <v>58</v>
      </c>
      <c r="Q7563" t="s">
        <v>59</v>
      </c>
      <c r="R7563">
        <v>4.41</v>
      </c>
      <c r="S7563">
        <v>9</v>
      </c>
      <c r="U7563">
        <v>1.7</v>
      </c>
      <c r="V7563" t="s">
        <v>486</v>
      </c>
      <c r="W7563" t="s">
        <v>45</v>
      </c>
      <c r="X7563">
        <v>0</v>
      </c>
      <c r="Y7563" t="str">
        <f>IF(tblRides[[#This Row],[supply_demand_ratio]]&lt;0.8,"Below 0.8",IF(tblRides[[#This Row],[supply_demand_ratio]]&lt;1,"Between 0.8-1.0",IF(tblRides[[#This Row],[supply_demand_ratio]]&lt;=1.2,"Between 1.0-1.2","Above 1.2")))</f>
        <v>Above 1.2</v>
      </c>
    </row>
    <row r="7564" spans="1:25" x14ac:dyDescent="0.3">
      <c r="A7564" t="s">
        <v>7619</v>
      </c>
      <c r="B7564" s="1">
        <v>46090.611805555556</v>
      </c>
      <c r="C7564" s="2">
        <v>46090</v>
      </c>
      <c r="D7564">
        <v>14</v>
      </c>
      <c r="E7564" t="s">
        <v>36</v>
      </c>
      <c r="F7564" t="s">
        <v>26</v>
      </c>
      <c r="G7564">
        <v>1.2</v>
      </c>
      <c r="H7564">
        <v>56.7</v>
      </c>
      <c r="I7564">
        <v>56.48</v>
      </c>
      <c r="J7564">
        <v>1</v>
      </c>
      <c r="K7564">
        <v>4.5</v>
      </c>
      <c r="L7564">
        <v>6.2</v>
      </c>
      <c r="M7564">
        <v>102</v>
      </c>
      <c r="N7564" t="s">
        <v>41</v>
      </c>
      <c r="O7564">
        <v>1.133</v>
      </c>
      <c r="P7564" t="s">
        <v>28</v>
      </c>
      <c r="Q7564" t="s">
        <v>29</v>
      </c>
      <c r="R7564">
        <v>4.74</v>
      </c>
      <c r="S7564">
        <v>7</v>
      </c>
      <c r="T7564">
        <v>-0.22</v>
      </c>
      <c r="U7564">
        <v>1.7</v>
      </c>
      <c r="V7564" t="s">
        <v>486</v>
      </c>
      <c r="W7564" t="s">
        <v>31</v>
      </c>
      <c r="X7564">
        <v>1</v>
      </c>
      <c r="Y7564" t="str">
        <f>IF(tblRides[[#This Row],[supply_demand_ratio]]&lt;0.8,"Below 0.8",IF(tblRides[[#This Row],[supply_demand_ratio]]&lt;1,"Between 0.8-1.0",IF(tblRides[[#This Row],[supply_demand_ratio]]&lt;=1.2,"Between 1.0-1.2","Above 1.2")))</f>
        <v>Between 1.0-1.2</v>
      </c>
    </row>
    <row r="7565" spans="1:25" x14ac:dyDescent="0.3">
      <c r="A7565" t="s">
        <v>7620</v>
      </c>
      <c r="B7565" s="1">
        <v>46090.614583333336</v>
      </c>
      <c r="C7565" s="2">
        <v>46090</v>
      </c>
      <c r="D7565">
        <v>14</v>
      </c>
      <c r="E7565" t="s">
        <v>62</v>
      </c>
      <c r="F7565" t="s">
        <v>34</v>
      </c>
      <c r="G7565">
        <v>14.1</v>
      </c>
      <c r="H7565">
        <v>280.3</v>
      </c>
      <c r="I7565">
        <v>288.32</v>
      </c>
      <c r="J7565">
        <v>1</v>
      </c>
      <c r="K7565">
        <v>5.4</v>
      </c>
      <c r="L7565">
        <v>7.2</v>
      </c>
      <c r="M7565">
        <v>54</v>
      </c>
      <c r="N7565" t="s">
        <v>41</v>
      </c>
      <c r="O7565">
        <v>1.492</v>
      </c>
      <c r="P7565" t="s">
        <v>28</v>
      </c>
      <c r="Q7565" t="s">
        <v>29</v>
      </c>
      <c r="R7565">
        <v>4.49</v>
      </c>
      <c r="S7565">
        <v>0</v>
      </c>
      <c r="T7565">
        <v>8.02</v>
      </c>
      <c r="U7565">
        <v>1.8</v>
      </c>
      <c r="V7565" t="s">
        <v>486</v>
      </c>
      <c r="W7565" t="s">
        <v>45</v>
      </c>
      <c r="X7565">
        <v>1</v>
      </c>
      <c r="Y7565" t="str">
        <f>IF(tblRides[[#This Row],[supply_demand_ratio]]&lt;0.8,"Below 0.8",IF(tblRides[[#This Row],[supply_demand_ratio]]&lt;1,"Between 0.8-1.0",IF(tblRides[[#This Row],[supply_demand_ratio]]&lt;=1.2,"Between 1.0-1.2","Above 1.2")))</f>
        <v>Above 1.2</v>
      </c>
    </row>
    <row r="7566" spans="1:25" x14ac:dyDescent="0.3">
      <c r="A7566" t="s">
        <v>7621</v>
      </c>
      <c r="B7566" s="1">
        <v>46090.615277777775</v>
      </c>
      <c r="C7566" s="2">
        <v>46090</v>
      </c>
      <c r="D7566">
        <v>14</v>
      </c>
      <c r="E7566" t="s">
        <v>43</v>
      </c>
      <c r="F7566" t="s">
        <v>26</v>
      </c>
      <c r="G7566">
        <v>9.1</v>
      </c>
      <c r="H7566">
        <v>178.57</v>
      </c>
      <c r="I7566">
        <v>177.34</v>
      </c>
      <c r="J7566">
        <v>1</v>
      </c>
      <c r="K7566">
        <v>5.0999999999999996</v>
      </c>
      <c r="L7566">
        <v>6.9</v>
      </c>
      <c r="M7566">
        <v>78</v>
      </c>
      <c r="N7566" t="s">
        <v>41</v>
      </c>
      <c r="O7566">
        <v>2.2000000000000002</v>
      </c>
      <c r="P7566" t="s">
        <v>28</v>
      </c>
      <c r="Q7566" t="s">
        <v>29</v>
      </c>
      <c r="R7566">
        <v>4.3899999999999997</v>
      </c>
      <c r="S7566">
        <v>2</v>
      </c>
      <c r="T7566">
        <v>-1.23</v>
      </c>
      <c r="U7566">
        <v>1.8</v>
      </c>
      <c r="V7566" t="s">
        <v>486</v>
      </c>
      <c r="W7566" t="s">
        <v>45</v>
      </c>
      <c r="X7566">
        <v>1</v>
      </c>
      <c r="Y7566" t="str">
        <f>IF(tblRides[[#This Row],[supply_demand_ratio]]&lt;0.8,"Below 0.8",IF(tblRides[[#This Row],[supply_demand_ratio]]&lt;1,"Between 0.8-1.0",IF(tblRides[[#This Row],[supply_demand_ratio]]&lt;=1.2,"Between 1.0-1.2","Above 1.2")))</f>
        <v>Above 1.2</v>
      </c>
    </row>
    <row r="7567" spans="1:25" x14ac:dyDescent="0.3">
      <c r="A7567" t="s">
        <v>7622</v>
      </c>
      <c r="B7567" s="1">
        <v>46090.618055555555</v>
      </c>
      <c r="C7567" s="2">
        <v>46090</v>
      </c>
      <c r="D7567">
        <v>14</v>
      </c>
      <c r="E7567" t="s">
        <v>25</v>
      </c>
      <c r="F7567" t="s">
        <v>34</v>
      </c>
      <c r="G7567">
        <v>9.1999999999999993</v>
      </c>
      <c r="H7567">
        <v>267.79000000000002</v>
      </c>
      <c r="I7567">
        <v>270.72000000000003</v>
      </c>
      <c r="J7567">
        <v>1.4</v>
      </c>
      <c r="K7567">
        <v>8.4</v>
      </c>
      <c r="L7567">
        <v>11.6</v>
      </c>
      <c r="M7567">
        <v>99</v>
      </c>
      <c r="N7567" t="s">
        <v>27</v>
      </c>
      <c r="O7567">
        <v>0.69399999999999995</v>
      </c>
      <c r="P7567" t="s">
        <v>28</v>
      </c>
      <c r="Q7567" t="s">
        <v>29</v>
      </c>
      <c r="R7567">
        <v>4.57</v>
      </c>
      <c r="S7567">
        <v>0</v>
      </c>
      <c r="T7567">
        <v>2.93</v>
      </c>
      <c r="U7567">
        <v>3.2</v>
      </c>
      <c r="V7567" t="s">
        <v>486</v>
      </c>
      <c r="W7567" t="s">
        <v>45</v>
      </c>
      <c r="X7567">
        <v>1</v>
      </c>
      <c r="Y7567" t="str">
        <f>IF(tblRides[[#This Row],[supply_demand_ratio]]&lt;0.8,"Below 0.8",IF(tblRides[[#This Row],[supply_demand_ratio]]&lt;1,"Between 0.8-1.0",IF(tblRides[[#This Row],[supply_demand_ratio]]&lt;=1.2,"Between 1.0-1.2","Above 1.2")))</f>
        <v>Below 0.8</v>
      </c>
    </row>
    <row r="7568" spans="1:25" x14ac:dyDescent="0.3">
      <c r="A7568" t="s">
        <v>7623</v>
      </c>
      <c r="B7568" s="1">
        <v>46090.618750000001</v>
      </c>
      <c r="C7568" s="2">
        <v>46090</v>
      </c>
      <c r="D7568">
        <v>14</v>
      </c>
      <c r="E7568" t="s">
        <v>43</v>
      </c>
      <c r="F7568" t="s">
        <v>26</v>
      </c>
      <c r="G7568">
        <v>14.2</v>
      </c>
      <c r="H7568">
        <v>242.12</v>
      </c>
      <c r="I7568">
        <v>232.55</v>
      </c>
      <c r="J7568">
        <v>1.1000000000000001</v>
      </c>
      <c r="K7568">
        <v>3.8</v>
      </c>
      <c r="L7568">
        <v>6.3</v>
      </c>
      <c r="M7568">
        <v>58</v>
      </c>
      <c r="N7568" t="s">
        <v>41</v>
      </c>
      <c r="O7568">
        <v>2.0790000000000002</v>
      </c>
      <c r="P7568" t="s">
        <v>28</v>
      </c>
      <c r="Q7568" t="s">
        <v>29</v>
      </c>
      <c r="R7568">
        <v>4.49</v>
      </c>
      <c r="S7568">
        <v>2</v>
      </c>
      <c r="T7568">
        <v>-9.57</v>
      </c>
      <c r="U7568">
        <v>2.5</v>
      </c>
      <c r="V7568" t="s">
        <v>486</v>
      </c>
      <c r="W7568" t="s">
        <v>31</v>
      </c>
      <c r="X7568">
        <v>1</v>
      </c>
      <c r="Y7568" t="str">
        <f>IF(tblRides[[#This Row],[supply_demand_ratio]]&lt;0.8,"Below 0.8",IF(tblRides[[#This Row],[supply_demand_ratio]]&lt;1,"Between 0.8-1.0",IF(tblRides[[#This Row],[supply_demand_ratio]]&lt;=1.2,"Between 1.0-1.2","Above 1.2")))</f>
        <v>Above 1.2</v>
      </c>
    </row>
    <row r="7569" spans="1:25" x14ac:dyDescent="0.3">
      <c r="A7569" t="s">
        <v>7624</v>
      </c>
      <c r="B7569" s="1">
        <v>46090.634027777778</v>
      </c>
      <c r="C7569" s="2">
        <v>46090</v>
      </c>
      <c r="D7569">
        <v>15</v>
      </c>
      <c r="E7569" t="s">
        <v>43</v>
      </c>
      <c r="F7569" t="s">
        <v>34</v>
      </c>
      <c r="G7569">
        <v>4.8</v>
      </c>
      <c r="H7569">
        <v>145.63999999999999</v>
      </c>
      <c r="I7569">
        <v>137.22999999999999</v>
      </c>
      <c r="J7569">
        <v>1.2</v>
      </c>
      <c r="K7569">
        <v>5.9</v>
      </c>
      <c r="L7569">
        <v>4.7</v>
      </c>
      <c r="M7569">
        <v>63</v>
      </c>
      <c r="N7569" t="s">
        <v>41</v>
      </c>
      <c r="O7569">
        <v>1.837</v>
      </c>
      <c r="P7569" t="s">
        <v>28</v>
      </c>
      <c r="Q7569" t="s">
        <v>29</v>
      </c>
      <c r="R7569">
        <v>4.83</v>
      </c>
      <c r="S7569">
        <v>0</v>
      </c>
      <c r="T7569">
        <v>-8.41</v>
      </c>
      <c r="U7569">
        <v>-1.2</v>
      </c>
      <c r="V7569" t="s">
        <v>486</v>
      </c>
      <c r="W7569" t="s">
        <v>45</v>
      </c>
      <c r="X7569">
        <v>1</v>
      </c>
      <c r="Y7569" t="str">
        <f>IF(tblRides[[#This Row],[supply_demand_ratio]]&lt;0.8,"Below 0.8",IF(tblRides[[#This Row],[supply_demand_ratio]]&lt;1,"Between 0.8-1.0",IF(tblRides[[#This Row],[supply_demand_ratio]]&lt;=1.2,"Between 1.0-1.2","Above 1.2")))</f>
        <v>Above 1.2</v>
      </c>
    </row>
    <row r="7570" spans="1:25" x14ac:dyDescent="0.3">
      <c r="A7570" t="s">
        <v>7625</v>
      </c>
      <c r="B7570" s="1">
        <v>46090.636111111111</v>
      </c>
      <c r="C7570" s="2">
        <v>46090</v>
      </c>
      <c r="D7570">
        <v>15</v>
      </c>
      <c r="E7570" t="s">
        <v>62</v>
      </c>
      <c r="F7570" t="s">
        <v>26</v>
      </c>
      <c r="G7570">
        <v>4.9000000000000004</v>
      </c>
      <c r="H7570">
        <v>121.01</v>
      </c>
      <c r="I7570">
        <v>119.76</v>
      </c>
      <c r="J7570">
        <v>1.1000000000000001</v>
      </c>
      <c r="K7570">
        <v>3</v>
      </c>
      <c r="L7570">
        <v>4.2</v>
      </c>
      <c r="M7570">
        <v>52</v>
      </c>
      <c r="N7570" t="s">
        <v>41</v>
      </c>
      <c r="O7570">
        <v>2.101</v>
      </c>
      <c r="P7570" t="s">
        <v>28</v>
      </c>
      <c r="Q7570" t="s">
        <v>29</v>
      </c>
      <c r="R7570">
        <v>4.34</v>
      </c>
      <c r="S7570">
        <v>2</v>
      </c>
      <c r="T7570">
        <v>-1.25</v>
      </c>
      <c r="U7570">
        <v>1.2</v>
      </c>
      <c r="V7570" t="s">
        <v>486</v>
      </c>
      <c r="W7570" t="s">
        <v>31</v>
      </c>
      <c r="X7570">
        <v>1</v>
      </c>
      <c r="Y7570" t="str">
        <f>IF(tblRides[[#This Row],[supply_demand_ratio]]&lt;0.8,"Below 0.8",IF(tblRides[[#This Row],[supply_demand_ratio]]&lt;1,"Between 0.8-1.0",IF(tblRides[[#This Row],[supply_demand_ratio]]&lt;=1.2,"Between 1.0-1.2","Above 1.2")))</f>
        <v>Above 1.2</v>
      </c>
    </row>
    <row r="7571" spans="1:25" x14ac:dyDescent="0.3">
      <c r="A7571" t="s">
        <v>7626</v>
      </c>
      <c r="B7571" s="1">
        <v>46090.649305555555</v>
      </c>
      <c r="C7571" s="2">
        <v>46090</v>
      </c>
      <c r="D7571">
        <v>15</v>
      </c>
      <c r="E7571" t="s">
        <v>43</v>
      </c>
      <c r="F7571" t="s">
        <v>26</v>
      </c>
      <c r="G7571">
        <v>6</v>
      </c>
      <c r="H7571">
        <v>131.08000000000001</v>
      </c>
      <c r="I7571">
        <v>134.74</v>
      </c>
      <c r="J7571">
        <v>1</v>
      </c>
      <c r="K7571">
        <v>6.8</v>
      </c>
      <c r="L7571">
        <v>7</v>
      </c>
      <c r="M7571">
        <v>68</v>
      </c>
      <c r="N7571" t="s">
        <v>41</v>
      </c>
      <c r="O7571">
        <v>1.4350000000000001</v>
      </c>
      <c r="P7571" t="s">
        <v>28</v>
      </c>
      <c r="Q7571" t="s">
        <v>29</v>
      </c>
      <c r="R7571">
        <v>4.96</v>
      </c>
      <c r="S7571">
        <v>7</v>
      </c>
      <c r="T7571">
        <v>3.66</v>
      </c>
      <c r="U7571">
        <v>0.2</v>
      </c>
      <c r="V7571" t="s">
        <v>486</v>
      </c>
      <c r="W7571" t="s">
        <v>45</v>
      </c>
      <c r="X7571">
        <v>1</v>
      </c>
      <c r="Y7571" t="str">
        <f>IF(tblRides[[#This Row],[supply_demand_ratio]]&lt;0.8,"Below 0.8",IF(tblRides[[#This Row],[supply_demand_ratio]]&lt;1,"Between 0.8-1.0",IF(tblRides[[#This Row],[supply_demand_ratio]]&lt;=1.2,"Between 1.0-1.2","Above 1.2")))</f>
        <v>Above 1.2</v>
      </c>
    </row>
    <row r="7572" spans="1:25" x14ac:dyDescent="0.3">
      <c r="A7572" t="s">
        <v>7627</v>
      </c>
      <c r="B7572" s="1">
        <v>46090.659722222219</v>
      </c>
      <c r="C7572" s="2">
        <v>46090</v>
      </c>
      <c r="D7572">
        <v>15</v>
      </c>
      <c r="E7572" t="s">
        <v>33</v>
      </c>
      <c r="F7572" t="s">
        <v>26</v>
      </c>
      <c r="G7572">
        <v>7.7</v>
      </c>
      <c r="H7572">
        <v>167.35</v>
      </c>
      <c r="I7572">
        <v>168.29</v>
      </c>
      <c r="J7572">
        <v>1</v>
      </c>
      <c r="K7572">
        <v>2.2000000000000002</v>
      </c>
      <c r="L7572">
        <v>1.8</v>
      </c>
      <c r="M7572">
        <v>96</v>
      </c>
      <c r="N7572" t="s">
        <v>27</v>
      </c>
      <c r="O7572">
        <v>1.171</v>
      </c>
      <c r="P7572" t="s">
        <v>28</v>
      </c>
      <c r="Q7572" t="s">
        <v>29</v>
      </c>
      <c r="R7572">
        <v>4.6399999999999997</v>
      </c>
      <c r="S7572">
        <v>45</v>
      </c>
      <c r="T7572">
        <v>0.94</v>
      </c>
      <c r="U7572">
        <v>-0.4</v>
      </c>
      <c r="V7572" t="s">
        <v>486</v>
      </c>
      <c r="W7572" t="s">
        <v>31</v>
      </c>
      <c r="X7572">
        <v>1</v>
      </c>
      <c r="Y7572" t="str">
        <f>IF(tblRides[[#This Row],[supply_demand_ratio]]&lt;0.8,"Below 0.8",IF(tblRides[[#This Row],[supply_demand_ratio]]&lt;1,"Between 0.8-1.0",IF(tblRides[[#This Row],[supply_demand_ratio]]&lt;=1.2,"Between 1.0-1.2","Above 1.2")))</f>
        <v>Between 1.0-1.2</v>
      </c>
    </row>
    <row r="7573" spans="1:25" x14ac:dyDescent="0.3">
      <c r="A7573" t="s">
        <v>7628</v>
      </c>
      <c r="B7573" s="1">
        <v>46090.666666666664</v>
      </c>
      <c r="C7573" s="2">
        <v>46090</v>
      </c>
      <c r="D7573">
        <v>16</v>
      </c>
      <c r="E7573" t="s">
        <v>62</v>
      </c>
      <c r="F7573" t="s">
        <v>26</v>
      </c>
      <c r="G7573">
        <v>8.1</v>
      </c>
      <c r="H7573">
        <v>140.66999999999999</v>
      </c>
      <c r="J7573">
        <v>1</v>
      </c>
      <c r="K7573">
        <v>3.8</v>
      </c>
      <c r="L7573">
        <v>1</v>
      </c>
      <c r="M7573">
        <v>50</v>
      </c>
      <c r="N7573" t="s">
        <v>41</v>
      </c>
      <c r="O7573">
        <v>1.83</v>
      </c>
      <c r="P7573" t="s">
        <v>58</v>
      </c>
      <c r="Q7573" t="s">
        <v>59</v>
      </c>
      <c r="R7573">
        <v>4.88</v>
      </c>
      <c r="S7573">
        <v>78</v>
      </c>
      <c r="U7573">
        <v>-2.8</v>
      </c>
      <c r="V7573" t="s">
        <v>486</v>
      </c>
      <c r="W7573" t="s">
        <v>31</v>
      </c>
      <c r="X7573">
        <v>0</v>
      </c>
      <c r="Y7573" t="str">
        <f>IF(tblRides[[#This Row],[supply_demand_ratio]]&lt;0.8,"Below 0.8",IF(tblRides[[#This Row],[supply_demand_ratio]]&lt;1,"Between 0.8-1.0",IF(tblRides[[#This Row],[supply_demand_ratio]]&lt;=1.2,"Between 1.0-1.2","Above 1.2")))</f>
        <v>Above 1.2</v>
      </c>
    </row>
    <row r="7574" spans="1:25" x14ac:dyDescent="0.3">
      <c r="A7574" t="s">
        <v>7629</v>
      </c>
      <c r="B7574" s="1">
        <v>46090.675000000003</v>
      </c>
      <c r="C7574" s="2">
        <v>46090</v>
      </c>
      <c r="D7574">
        <v>16</v>
      </c>
      <c r="E7574" t="s">
        <v>33</v>
      </c>
      <c r="F7574" t="s">
        <v>34</v>
      </c>
      <c r="G7574">
        <v>2.6</v>
      </c>
      <c r="H7574">
        <v>72.66</v>
      </c>
      <c r="J7574">
        <v>1</v>
      </c>
      <c r="K7574">
        <v>3.6</v>
      </c>
      <c r="M7574">
        <v>97</v>
      </c>
      <c r="N7574" t="s">
        <v>27</v>
      </c>
      <c r="O7574">
        <v>1.026</v>
      </c>
      <c r="P7574" t="s">
        <v>82</v>
      </c>
      <c r="Q7574" t="s">
        <v>83</v>
      </c>
      <c r="R7574">
        <v>4.59</v>
      </c>
      <c r="S7574">
        <v>0</v>
      </c>
      <c r="V7574" t="s">
        <v>486</v>
      </c>
      <c r="W7574" t="s">
        <v>31</v>
      </c>
      <c r="X7574">
        <v>0</v>
      </c>
      <c r="Y7574" t="str">
        <f>IF(tblRides[[#This Row],[supply_demand_ratio]]&lt;0.8,"Below 0.8",IF(tblRides[[#This Row],[supply_demand_ratio]]&lt;1,"Between 0.8-1.0",IF(tblRides[[#This Row],[supply_demand_ratio]]&lt;=1.2,"Between 1.0-1.2","Above 1.2")))</f>
        <v>Between 1.0-1.2</v>
      </c>
    </row>
    <row r="7575" spans="1:25" x14ac:dyDescent="0.3">
      <c r="A7575" t="s">
        <v>7630</v>
      </c>
      <c r="B7575" s="1">
        <v>46090.676388888889</v>
      </c>
      <c r="C7575" s="2">
        <v>46090</v>
      </c>
      <c r="D7575">
        <v>16</v>
      </c>
      <c r="E7575" t="s">
        <v>25</v>
      </c>
      <c r="F7575" t="s">
        <v>26</v>
      </c>
      <c r="G7575">
        <v>1.9</v>
      </c>
      <c r="H7575">
        <v>74.83</v>
      </c>
      <c r="I7575">
        <v>70.42</v>
      </c>
      <c r="J7575">
        <v>1</v>
      </c>
      <c r="K7575">
        <v>6.5</v>
      </c>
      <c r="L7575">
        <v>6.5</v>
      </c>
      <c r="M7575">
        <v>97</v>
      </c>
      <c r="N7575" t="s">
        <v>27</v>
      </c>
      <c r="O7575">
        <v>0.83099999999999996</v>
      </c>
      <c r="P7575" t="s">
        <v>28</v>
      </c>
      <c r="Q7575" t="s">
        <v>29</v>
      </c>
      <c r="R7575">
        <v>4.57</v>
      </c>
      <c r="S7575">
        <v>4</v>
      </c>
      <c r="T7575">
        <v>-4.41</v>
      </c>
      <c r="U7575">
        <v>0</v>
      </c>
      <c r="V7575" t="s">
        <v>486</v>
      </c>
      <c r="W7575" t="s">
        <v>45</v>
      </c>
      <c r="X7575">
        <v>1</v>
      </c>
      <c r="Y7575" t="str">
        <f>IF(tblRides[[#This Row],[supply_demand_ratio]]&lt;0.8,"Below 0.8",IF(tblRides[[#This Row],[supply_demand_ratio]]&lt;1,"Between 0.8-1.0",IF(tblRides[[#This Row],[supply_demand_ratio]]&lt;=1.2,"Between 1.0-1.2","Above 1.2")))</f>
        <v>Between 0.8-1.0</v>
      </c>
    </row>
    <row r="7576" spans="1:25" x14ac:dyDescent="0.3">
      <c r="A7576" t="s">
        <v>7631</v>
      </c>
      <c r="B7576" s="1">
        <v>46090.676388888889</v>
      </c>
      <c r="C7576" s="2">
        <v>46090</v>
      </c>
      <c r="D7576">
        <v>16</v>
      </c>
      <c r="E7576" t="s">
        <v>33</v>
      </c>
      <c r="F7576" t="s">
        <v>26</v>
      </c>
      <c r="G7576">
        <v>8.6</v>
      </c>
      <c r="H7576">
        <v>172.34</v>
      </c>
      <c r="I7576">
        <v>175.46</v>
      </c>
      <c r="J7576">
        <v>1.1000000000000001</v>
      </c>
      <c r="K7576">
        <v>7</v>
      </c>
      <c r="L7576">
        <v>7.1</v>
      </c>
      <c r="M7576">
        <v>78</v>
      </c>
      <c r="N7576" t="s">
        <v>27</v>
      </c>
      <c r="O7576">
        <v>0.89700000000000002</v>
      </c>
      <c r="P7576" t="s">
        <v>28</v>
      </c>
      <c r="Q7576" t="s">
        <v>29</v>
      </c>
      <c r="R7576">
        <v>4.6399999999999997</v>
      </c>
      <c r="S7576">
        <v>4</v>
      </c>
      <c r="T7576">
        <v>3.12</v>
      </c>
      <c r="U7576">
        <v>0.1</v>
      </c>
      <c r="V7576" t="s">
        <v>486</v>
      </c>
      <c r="W7576" t="s">
        <v>45</v>
      </c>
      <c r="X7576">
        <v>1</v>
      </c>
      <c r="Y7576" t="str">
        <f>IF(tblRides[[#This Row],[supply_demand_ratio]]&lt;0.8,"Below 0.8",IF(tblRides[[#This Row],[supply_demand_ratio]]&lt;1,"Between 0.8-1.0",IF(tblRides[[#This Row],[supply_demand_ratio]]&lt;=1.2,"Between 1.0-1.2","Above 1.2")))</f>
        <v>Between 0.8-1.0</v>
      </c>
    </row>
    <row r="7577" spans="1:25" x14ac:dyDescent="0.3">
      <c r="A7577" t="s">
        <v>7632</v>
      </c>
      <c r="B7577" s="1">
        <v>46090.709027777775</v>
      </c>
      <c r="C7577" s="2">
        <v>46090</v>
      </c>
      <c r="D7577">
        <v>17</v>
      </c>
      <c r="E7577" t="s">
        <v>43</v>
      </c>
      <c r="F7577" t="s">
        <v>26</v>
      </c>
      <c r="G7577">
        <v>8.1</v>
      </c>
      <c r="H7577">
        <v>143.53</v>
      </c>
      <c r="I7577">
        <v>140.37</v>
      </c>
      <c r="J7577">
        <v>1</v>
      </c>
      <c r="K7577">
        <v>6.3</v>
      </c>
      <c r="L7577">
        <v>11.6</v>
      </c>
      <c r="M7577">
        <v>65</v>
      </c>
      <c r="N7577" t="s">
        <v>41</v>
      </c>
      <c r="O7577">
        <v>1.2</v>
      </c>
      <c r="P7577" t="s">
        <v>28</v>
      </c>
      <c r="Q7577" t="s">
        <v>29</v>
      </c>
      <c r="R7577">
        <v>4.6399999999999997</v>
      </c>
      <c r="S7577">
        <v>70</v>
      </c>
      <c r="T7577">
        <v>-3.16</v>
      </c>
      <c r="U7577">
        <v>5.3</v>
      </c>
      <c r="V7577" t="s">
        <v>486</v>
      </c>
      <c r="W7577" t="s">
        <v>45</v>
      </c>
      <c r="X7577">
        <v>1</v>
      </c>
      <c r="Y7577" t="str">
        <f>IF(tblRides[[#This Row],[supply_demand_ratio]]&lt;0.8,"Below 0.8",IF(tblRides[[#This Row],[supply_demand_ratio]]&lt;1,"Between 0.8-1.0",IF(tblRides[[#This Row],[supply_demand_ratio]]&lt;=1.2,"Between 1.0-1.2","Above 1.2")))</f>
        <v>Between 1.0-1.2</v>
      </c>
    </row>
    <row r="7578" spans="1:25" x14ac:dyDescent="0.3">
      <c r="A7578" t="s">
        <v>7633</v>
      </c>
      <c r="B7578" s="1">
        <v>46090.739583333336</v>
      </c>
      <c r="C7578" s="2">
        <v>46090</v>
      </c>
      <c r="D7578">
        <v>17</v>
      </c>
      <c r="E7578" t="s">
        <v>43</v>
      </c>
      <c r="F7578" t="s">
        <v>26</v>
      </c>
      <c r="G7578">
        <v>11.9</v>
      </c>
      <c r="H7578">
        <v>242.42</v>
      </c>
      <c r="I7578">
        <v>221.87</v>
      </c>
      <c r="J7578">
        <v>1</v>
      </c>
      <c r="K7578">
        <v>4.0999999999999996</v>
      </c>
      <c r="L7578">
        <v>3.4</v>
      </c>
      <c r="M7578">
        <v>47</v>
      </c>
      <c r="N7578" t="s">
        <v>41</v>
      </c>
      <c r="O7578">
        <v>1.008</v>
      </c>
      <c r="P7578" t="s">
        <v>28</v>
      </c>
      <c r="Q7578" t="s">
        <v>29</v>
      </c>
      <c r="R7578">
        <v>4.6500000000000004</v>
      </c>
      <c r="S7578">
        <v>7</v>
      </c>
      <c r="T7578">
        <v>-20.55</v>
      </c>
      <c r="U7578">
        <v>-0.7</v>
      </c>
      <c r="V7578" t="s">
        <v>486</v>
      </c>
      <c r="W7578" t="s">
        <v>31</v>
      </c>
      <c r="X7578">
        <v>1</v>
      </c>
      <c r="Y7578" t="str">
        <f>IF(tblRides[[#This Row],[supply_demand_ratio]]&lt;0.8,"Below 0.8",IF(tblRides[[#This Row],[supply_demand_ratio]]&lt;1,"Between 0.8-1.0",IF(tblRides[[#This Row],[supply_demand_ratio]]&lt;=1.2,"Between 1.0-1.2","Above 1.2")))</f>
        <v>Between 1.0-1.2</v>
      </c>
    </row>
    <row r="7579" spans="1:25" x14ac:dyDescent="0.3">
      <c r="A7579" t="s">
        <v>7634</v>
      </c>
      <c r="B7579" s="1">
        <v>46090.759722222225</v>
      </c>
      <c r="C7579" s="2">
        <v>46090</v>
      </c>
      <c r="D7579">
        <v>18</v>
      </c>
      <c r="E7579" t="s">
        <v>62</v>
      </c>
      <c r="F7579" t="s">
        <v>26</v>
      </c>
      <c r="G7579">
        <v>10.5</v>
      </c>
      <c r="H7579">
        <v>186.95</v>
      </c>
      <c r="I7579">
        <v>186.23</v>
      </c>
      <c r="J7579">
        <v>1</v>
      </c>
      <c r="K7579">
        <v>8.8000000000000007</v>
      </c>
      <c r="L7579">
        <v>5.3</v>
      </c>
      <c r="M7579">
        <v>48</v>
      </c>
      <c r="N7579" t="s">
        <v>27</v>
      </c>
      <c r="O7579">
        <v>0.95299999999999996</v>
      </c>
      <c r="P7579" t="s">
        <v>28</v>
      </c>
      <c r="Q7579" t="s">
        <v>29</v>
      </c>
      <c r="R7579">
        <v>4.5599999999999996</v>
      </c>
      <c r="S7579">
        <v>22</v>
      </c>
      <c r="T7579">
        <v>-0.72</v>
      </c>
      <c r="U7579">
        <v>-3.5</v>
      </c>
      <c r="V7579" t="s">
        <v>486</v>
      </c>
      <c r="W7579" t="s">
        <v>45</v>
      </c>
      <c r="X7579">
        <v>1</v>
      </c>
      <c r="Y7579" t="str">
        <f>IF(tblRides[[#This Row],[supply_demand_ratio]]&lt;0.8,"Below 0.8",IF(tblRides[[#This Row],[supply_demand_ratio]]&lt;1,"Between 0.8-1.0",IF(tblRides[[#This Row],[supply_demand_ratio]]&lt;=1.2,"Between 1.0-1.2","Above 1.2")))</f>
        <v>Between 0.8-1.0</v>
      </c>
    </row>
    <row r="7580" spans="1:25" x14ac:dyDescent="0.3">
      <c r="A7580" t="s">
        <v>7635</v>
      </c>
      <c r="B7580" s="1">
        <v>46090.762499999997</v>
      </c>
      <c r="C7580" s="2">
        <v>46090</v>
      </c>
      <c r="D7580">
        <v>18</v>
      </c>
      <c r="E7580" t="s">
        <v>25</v>
      </c>
      <c r="F7580" t="s">
        <v>34</v>
      </c>
      <c r="G7580">
        <v>1.5</v>
      </c>
      <c r="H7580">
        <v>80.59</v>
      </c>
      <c r="I7580">
        <v>82.61</v>
      </c>
      <c r="J7580">
        <v>1.2</v>
      </c>
      <c r="K7580">
        <v>9.6999999999999993</v>
      </c>
      <c r="L7580">
        <v>7</v>
      </c>
      <c r="M7580">
        <v>115</v>
      </c>
      <c r="N7580" t="s">
        <v>72</v>
      </c>
      <c r="O7580">
        <v>0.77300000000000002</v>
      </c>
      <c r="P7580" t="s">
        <v>28</v>
      </c>
      <c r="Q7580" t="s">
        <v>29</v>
      </c>
      <c r="R7580">
        <v>4.7</v>
      </c>
      <c r="S7580">
        <v>0</v>
      </c>
      <c r="T7580">
        <v>2.02</v>
      </c>
      <c r="U7580">
        <v>-2.7</v>
      </c>
      <c r="V7580" t="s">
        <v>486</v>
      </c>
      <c r="W7580" t="s">
        <v>45</v>
      </c>
      <c r="X7580">
        <v>1</v>
      </c>
      <c r="Y7580" t="str">
        <f>IF(tblRides[[#This Row],[supply_demand_ratio]]&lt;0.8,"Below 0.8",IF(tblRides[[#This Row],[supply_demand_ratio]]&lt;1,"Between 0.8-1.0",IF(tblRides[[#This Row],[supply_demand_ratio]]&lt;=1.2,"Between 1.0-1.2","Above 1.2")))</f>
        <v>Below 0.8</v>
      </c>
    </row>
    <row r="7581" spans="1:25" x14ac:dyDescent="0.3">
      <c r="A7581" t="s">
        <v>7636</v>
      </c>
      <c r="B7581" s="1">
        <v>46090.774305555555</v>
      </c>
      <c r="C7581" s="2">
        <v>46090</v>
      </c>
      <c r="D7581">
        <v>18</v>
      </c>
      <c r="E7581" t="s">
        <v>43</v>
      </c>
      <c r="F7581" t="s">
        <v>26</v>
      </c>
      <c r="G7581">
        <v>1.9</v>
      </c>
      <c r="H7581">
        <v>77.66</v>
      </c>
      <c r="I7581">
        <v>84.41</v>
      </c>
      <c r="J7581">
        <v>1.1000000000000001</v>
      </c>
      <c r="K7581">
        <v>7.9</v>
      </c>
      <c r="L7581">
        <v>8.6</v>
      </c>
      <c r="M7581">
        <v>36</v>
      </c>
      <c r="N7581" t="s">
        <v>41</v>
      </c>
      <c r="O7581">
        <v>0.65400000000000003</v>
      </c>
      <c r="P7581" t="s">
        <v>28</v>
      </c>
      <c r="Q7581" t="s">
        <v>29</v>
      </c>
      <c r="R7581">
        <v>4.7699999999999996</v>
      </c>
      <c r="S7581">
        <v>2</v>
      </c>
      <c r="T7581">
        <v>6.75</v>
      </c>
      <c r="U7581">
        <v>0.7</v>
      </c>
      <c r="V7581" t="s">
        <v>486</v>
      </c>
      <c r="W7581" t="s">
        <v>45</v>
      </c>
      <c r="X7581">
        <v>1</v>
      </c>
      <c r="Y7581" t="str">
        <f>IF(tblRides[[#This Row],[supply_demand_ratio]]&lt;0.8,"Below 0.8",IF(tblRides[[#This Row],[supply_demand_ratio]]&lt;1,"Between 0.8-1.0",IF(tblRides[[#This Row],[supply_demand_ratio]]&lt;=1.2,"Between 1.0-1.2","Above 1.2")))</f>
        <v>Below 0.8</v>
      </c>
    </row>
    <row r="7582" spans="1:25" x14ac:dyDescent="0.3">
      <c r="A7582" t="s">
        <v>7637</v>
      </c>
      <c r="B7582" s="1">
        <v>46090.776388888888</v>
      </c>
      <c r="C7582" s="2">
        <v>46090</v>
      </c>
      <c r="D7582">
        <v>18</v>
      </c>
      <c r="E7582" t="s">
        <v>25</v>
      </c>
      <c r="F7582" t="s">
        <v>34</v>
      </c>
      <c r="G7582">
        <v>2.9</v>
      </c>
      <c r="H7582">
        <v>105.43</v>
      </c>
      <c r="I7582">
        <v>110.23</v>
      </c>
      <c r="J7582">
        <v>1.3</v>
      </c>
      <c r="K7582">
        <v>6.7</v>
      </c>
      <c r="L7582">
        <v>10.199999999999999</v>
      </c>
      <c r="M7582">
        <v>93</v>
      </c>
      <c r="N7582" t="s">
        <v>72</v>
      </c>
      <c r="O7582">
        <v>0.63400000000000001</v>
      </c>
      <c r="P7582" t="s">
        <v>28</v>
      </c>
      <c r="Q7582" t="s">
        <v>29</v>
      </c>
      <c r="R7582">
        <v>4.8099999999999996</v>
      </c>
      <c r="S7582">
        <v>0</v>
      </c>
      <c r="T7582">
        <v>4.8</v>
      </c>
      <c r="U7582">
        <v>3.5</v>
      </c>
      <c r="V7582" t="s">
        <v>486</v>
      </c>
      <c r="W7582" t="s">
        <v>45</v>
      </c>
      <c r="X7582">
        <v>1</v>
      </c>
      <c r="Y7582" t="str">
        <f>IF(tblRides[[#This Row],[supply_demand_ratio]]&lt;0.8,"Below 0.8",IF(tblRides[[#This Row],[supply_demand_ratio]]&lt;1,"Between 0.8-1.0",IF(tblRides[[#This Row],[supply_demand_ratio]]&lt;=1.2,"Between 1.0-1.2","Above 1.2")))</f>
        <v>Below 0.8</v>
      </c>
    </row>
    <row r="7583" spans="1:25" x14ac:dyDescent="0.3">
      <c r="A7583" t="s">
        <v>7638</v>
      </c>
      <c r="B7583" s="1">
        <v>46090.776388888888</v>
      </c>
      <c r="C7583" s="2">
        <v>46090</v>
      </c>
      <c r="D7583">
        <v>18</v>
      </c>
      <c r="E7583" t="s">
        <v>25</v>
      </c>
      <c r="F7583" t="s">
        <v>26</v>
      </c>
      <c r="G7583">
        <v>6.6</v>
      </c>
      <c r="H7583">
        <v>139.46</v>
      </c>
      <c r="J7583">
        <v>1.1000000000000001</v>
      </c>
      <c r="K7583">
        <v>3.4</v>
      </c>
      <c r="L7583">
        <v>7.3</v>
      </c>
      <c r="M7583">
        <v>107</v>
      </c>
      <c r="N7583" t="s">
        <v>27</v>
      </c>
      <c r="O7583">
        <v>0.88500000000000001</v>
      </c>
      <c r="P7583" t="s">
        <v>58</v>
      </c>
      <c r="Q7583" t="s">
        <v>88</v>
      </c>
      <c r="R7583">
        <v>4.96</v>
      </c>
      <c r="S7583">
        <v>4</v>
      </c>
      <c r="U7583">
        <v>3.9</v>
      </c>
      <c r="V7583" t="s">
        <v>486</v>
      </c>
      <c r="W7583" t="s">
        <v>31</v>
      </c>
      <c r="X7583">
        <v>0</v>
      </c>
      <c r="Y7583" t="str">
        <f>IF(tblRides[[#This Row],[supply_demand_ratio]]&lt;0.8,"Below 0.8",IF(tblRides[[#This Row],[supply_demand_ratio]]&lt;1,"Between 0.8-1.0",IF(tblRides[[#This Row],[supply_demand_ratio]]&lt;=1.2,"Between 1.0-1.2","Above 1.2")))</f>
        <v>Between 0.8-1.0</v>
      </c>
    </row>
    <row r="7584" spans="1:25" x14ac:dyDescent="0.3">
      <c r="A7584" t="s">
        <v>7639</v>
      </c>
      <c r="B7584" s="1">
        <v>46090.78402777778</v>
      </c>
      <c r="C7584" s="2">
        <v>46090</v>
      </c>
      <c r="D7584">
        <v>18</v>
      </c>
      <c r="E7584" t="s">
        <v>33</v>
      </c>
      <c r="F7584" t="s">
        <v>26</v>
      </c>
      <c r="G7584">
        <v>13.4</v>
      </c>
      <c r="H7584">
        <v>210.13</v>
      </c>
      <c r="I7584">
        <v>208.97</v>
      </c>
      <c r="J7584">
        <v>1</v>
      </c>
      <c r="K7584">
        <v>8.5</v>
      </c>
      <c r="L7584">
        <v>9</v>
      </c>
      <c r="M7584">
        <v>71</v>
      </c>
      <c r="N7584" t="s">
        <v>27</v>
      </c>
      <c r="O7584">
        <v>0.74299999999999999</v>
      </c>
      <c r="P7584" t="s">
        <v>28</v>
      </c>
      <c r="Q7584" t="s">
        <v>29</v>
      </c>
      <c r="R7584">
        <v>4.74</v>
      </c>
      <c r="S7584">
        <v>75</v>
      </c>
      <c r="T7584">
        <v>-1.1599999999999999</v>
      </c>
      <c r="U7584">
        <v>0.5</v>
      </c>
      <c r="V7584" t="s">
        <v>486</v>
      </c>
      <c r="W7584" t="s">
        <v>45</v>
      </c>
      <c r="X7584">
        <v>1</v>
      </c>
      <c r="Y7584" t="str">
        <f>IF(tblRides[[#This Row],[supply_demand_ratio]]&lt;0.8,"Below 0.8",IF(tblRides[[#This Row],[supply_demand_ratio]]&lt;1,"Between 0.8-1.0",IF(tblRides[[#This Row],[supply_demand_ratio]]&lt;=1.2,"Between 1.0-1.2","Above 1.2")))</f>
        <v>Below 0.8</v>
      </c>
    </row>
    <row r="7585" spans="1:25" x14ac:dyDescent="0.3">
      <c r="A7585" t="s">
        <v>7640</v>
      </c>
      <c r="B7585" s="1">
        <v>46090.786805555559</v>
      </c>
      <c r="C7585" s="2">
        <v>46090</v>
      </c>
      <c r="D7585">
        <v>18</v>
      </c>
      <c r="E7585" t="s">
        <v>36</v>
      </c>
      <c r="F7585" t="s">
        <v>26</v>
      </c>
      <c r="G7585">
        <v>6.6</v>
      </c>
      <c r="H7585">
        <v>156.74</v>
      </c>
      <c r="J7585">
        <v>1.2</v>
      </c>
      <c r="K7585">
        <v>6.2</v>
      </c>
      <c r="M7585">
        <v>89</v>
      </c>
      <c r="N7585" t="s">
        <v>27</v>
      </c>
      <c r="O7585">
        <v>0.78</v>
      </c>
      <c r="P7585" t="s">
        <v>82</v>
      </c>
      <c r="Q7585" t="s">
        <v>83</v>
      </c>
      <c r="R7585">
        <v>4.84</v>
      </c>
      <c r="S7585">
        <v>10</v>
      </c>
      <c r="V7585" t="s">
        <v>486</v>
      </c>
      <c r="W7585" t="s">
        <v>45</v>
      </c>
      <c r="X7585">
        <v>0</v>
      </c>
      <c r="Y7585" t="str">
        <f>IF(tblRides[[#This Row],[supply_demand_ratio]]&lt;0.8,"Below 0.8",IF(tblRides[[#This Row],[supply_demand_ratio]]&lt;1,"Between 0.8-1.0",IF(tblRides[[#This Row],[supply_demand_ratio]]&lt;=1.2,"Between 1.0-1.2","Above 1.2")))</f>
        <v>Below 0.8</v>
      </c>
    </row>
    <row r="7586" spans="1:25" x14ac:dyDescent="0.3">
      <c r="A7586" t="s">
        <v>7641</v>
      </c>
      <c r="B7586" s="1">
        <v>46090.786805555559</v>
      </c>
      <c r="C7586" s="2">
        <v>46090</v>
      </c>
      <c r="D7586">
        <v>18</v>
      </c>
      <c r="E7586" t="s">
        <v>33</v>
      </c>
      <c r="F7586" t="s">
        <v>34</v>
      </c>
      <c r="G7586">
        <v>5.4</v>
      </c>
      <c r="H7586">
        <v>134.77000000000001</v>
      </c>
      <c r="J7586">
        <v>1.2</v>
      </c>
      <c r="K7586">
        <v>9.9</v>
      </c>
      <c r="L7586">
        <v>9.5</v>
      </c>
      <c r="M7586">
        <v>76</v>
      </c>
      <c r="N7586" t="s">
        <v>72</v>
      </c>
      <c r="O7586">
        <v>0.66500000000000004</v>
      </c>
      <c r="P7586" t="s">
        <v>58</v>
      </c>
      <c r="Q7586" t="s">
        <v>108</v>
      </c>
      <c r="R7586">
        <v>5</v>
      </c>
      <c r="S7586">
        <v>0</v>
      </c>
      <c r="U7586">
        <v>-0.4</v>
      </c>
      <c r="V7586" t="s">
        <v>486</v>
      </c>
      <c r="W7586" t="s">
        <v>45</v>
      </c>
      <c r="X7586">
        <v>0</v>
      </c>
      <c r="Y7586" t="str">
        <f>IF(tblRides[[#This Row],[supply_demand_ratio]]&lt;0.8,"Below 0.8",IF(tblRides[[#This Row],[supply_demand_ratio]]&lt;1,"Between 0.8-1.0",IF(tblRides[[#This Row],[supply_demand_ratio]]&lt;=1.2,"Between 1.0-1.2","Above 1.2")))</f>
        <v>Below 0.8</v>
      </c>
    </row>
    <row r="7587" spans="1:25" x14ac:dyDescent="0.3">
      <c r="A7587" t="s">
        <v>7642</v>
      </c>
      <c r="B7587" s="1">
        <v>46090.801388888889</v>
      </c>
      <c r="C7587" s="2">
        <v>46090</v>
      </c>
      <c r="D7587">
        <v>19</v>
      </c>
      <c r="E7587" t="s">
        <v>43</v>
      </c>
      <c r="F7587" t="s">
        <v>26</v>
      </c>
      <c r="G7587">
        <v>2</v>
      </c>
      <c r="H7587">
        <v>72.02</v>
      </c>
      <c r="I7587">
        <v>69.900000000000006</v>
      </c>
      <c r="J7587">
        <v>1</v>
      </c>
      <c r="K7587">
        <v>7.7</v>
      </c>
      <c r="L7587">
        <v>5</v>
      </c>
      <c r="M7587">
        <v>54</v>
      </c>
      <c r="N7587" t="s">
        <v>41</v>
      </c>
      <c r="O7587">
        <v>1.341</v>
      </c>
      <c r="P7587" t="s">
        <v>28</v>
      </c>
      <c r="Q7587" t="s">
        <v>29</v>
      </c>
      <c r="R7587">
        <v>4.57</v>
      </c>
      <c r="S7587">
        <v>2</v>
      </c>
      <c r="T7587">
        <v>-2.12</v>
      </c>
      <c r="U7587">
        <v>-2.7</v>
      </c>
      <c r="V7587" t="s">
        <v>486</v>
      </c>
      <c r="W7587" t="s">
        <v>45</v>
      </c>
      <c r="X7587">
        <v>1</v>
      </c>
      <c r="Y7587" t="str">
        <f>IF(tblRides[[#This Row],[supply_demand_ratio]]&lt;0.8,"Below 0.8",IF(tblRides[[#This Row],[supply_demand_ratio]]&lt;1,"Between 0.8-1.0",IF(tblRides[[#This Row],[supply_demand_ratio]]&lt;=1.2,"Between 1.0-1.2","Above 1.2")))</f>
        <v>Above 1.2</v>
      </c>
    </row>
    <row r="7588" spans="1:25" x14ac:dyDescent="0.3">
      <c r="A7588" t="s">
        <v>7643</v>
      </c>
      <c r="B7588" s="1">
        <v>46090.811111111114</v>
      </c>
      <c r="C7588" s="2">
        <v>46090</v>
      </c>
      <c r="D7588">
        <v>19</v>
      </c>
      <c r="E7588" t="s">
        <v>25</v>
      </c>
      <c r="F7588" t="s">
        <v>26</v>
      </c>
      <c r="G7588">
        <v>5.2</v>
      </c>
      <c r="H7588">
        <v>196.73</v>
      </c>
      <c r="I7588">
        <v>188.96</v>
      </c>
      <c r="J7588">
        <v>1.5</v>
      </c>
      <c r="K7588">
        <v>8.1</v>
      </c>
      <c r="L7588">
        <v>8.1</v>
      </c>
      <c r="M7588">
        <v>88</v>
      </c>
      <c r="N7588" t="s">
        <v>72</v>
      </c>
      <c r="O7588">
        <v>0.51500000000000001</v>
      </c>
      <c r="P7588" t="s">
        <v>28</v>
      </c>
      <c r="Q7588" t="s">
        <v>29</v>
      </c>
      <c r="R7588">
        <v>4.84</v>
      </c>
      <c r="S7588">
        <v>5</v>
      </c>
      <c r="T7588">
        <v>-7.77</v>
      </c>
      <c r="U7588">
        <v>0</v>
      </c>
      <c r="V7588" t="s">
        <v>486</v>
      </c>
      <c r="W7588" t="s">
        <v>45</v>
      </c>
      <c r="X7588">
        <v>1</v>
      </c>
      <c r="Y7588" t="str">
        <f>IF(tblRides[[#This Row],[supply_demand_ratio]]&lt;0.8,"Below 0.8",IF(tblRides[[#This Row],[supply_demand_ratio]]&lt;1,"Between 0.8-1.0",IF(tblRides[[#This Row],[supply_demand_ratio]]&lt;=1.2,"Between 1.0-1.2","Above 1.2")))</f>
        <v>Below 0.8</v>
      </c>
    </row>
    <row r="7589" spans="1:25" x14ac:dyDescent="0.3">
      <c r="A7589" t="s">
        <v>7644</v>
      </c>
      <c r="B7589" s="1">
        <v>46090.814583333333</v>
      </c>
      <c r="C7589" s="2">
        <v>46090</v>
      </c>
      <c r="D7589">
        <v>19</v>
      </c>
      <c r="E7589" t="s">
        <v>43</v>
      </c>
      <c r="F7589" t="s">
        <v>26</v>
      </c>
      <c r="G7589">
        <v>9.1</v>
      </c>
      <c r="H7589">
        <v>171.86</v>
      </c>
      <c r="I7589">
        <v>158.78</v>
      </c>
      <c r="J7589">
        <v>1</v>
      </c>
      <c r="K7589">
        <v>5.6</v>
      </c>
      <c r="L7589">
        <v>3</v>
      </c>
      <c r="M7589">
        <v>57</v>
      </c>
      <c r="N7589" t="s">
        <v>41</v>
      </c>
      <c r="O7589">
        <v>1.127</v>
      </c>
      <c r="P7589" t="s">
        <v>28</v>
      </c>
      <c r="Q7589" t="s">
        <v>29</v>
      </c>
      <c r="R7589">
        <v>4.58</v>
      </c>
      <c r="S7589">
        <v>16</v>
      </c>
      <c r="T7589">
        <v>-13.08</v>
      </c>
      <c r="U7589">
        <v>-2.6</v>
      </c>
      <c r="V7589" t="s">
        <v>486</v>
      </c>
      <c r="W7589" t="s">
        <v>45</v>
      </c>
      <c r="X7589">
        <v>1</v>
      </c>
      <c r="Y7589" t="str">
        <f>IF(tblRides[[#This Row],[supply_demand_ratio]]&lt;0.8,"Below 0.8",IF(tblRides[[#This Row],[supply_demand_ratio]]&lt;1,"Between 0.8-1.0",IF(tblRides[[#This Row],[supply_demand_ratio]]&lt;=1.2,"Between 1.0-1.2","Above 1.2")))</f>
        <v>Between 1.0-1.2</v>
      </c>
    </row>
    <row r="7590" spans="1:25" x14ac:dyDescent="0.3">
      <c r="A7590" t="s">
        <v>7645</v>
      </c>
      <c r="B7590" s="1">
        <v>46090.81527777778</v>
      </c>
      <c r="C7590" s="2">
        <v>46090</v>
      </c>
      <c r="D7590">
        <v>19</v>
      </c>
      <c r="E7590" t="s">
        <v>33</v>
      </c>
      <c r="F7590" t="s">
        <v>26</v>
      </c>
      <c r="G7590">
        <v>4.2</v>
      </c>
      <c r="H7590">
        <v>129.88</v>
      </c>
      <c r="I7590">
        <v>130.72999999999999</v>
      </c>
      <c r="J7590">
        <v>1.3</v>
      </c>
      <c r="K7590">
        <v>7.1</v>
      </c>
      <c r="L7590">
        <v>6.9</v>
      </c>
      <c r="M7590">
        <v>76</v>
      </c>
      <c r="N7590" t="s">
        <v>27</v>
      </c>
      <c r="O7590">
        <v>0.74399999999999999</v>
      </c>
      <c r="P7590" t="s">
        <v>28</v>
      </c>
      <c r="Q7590" t="s">
        <v>29</v>
      </c>
      <c r="R7590">
        <v>4.58</v>
      </c>
      <c r="S7590">
        <v>2</v>
      </c>
      <c r="T7590">
        <v>0.85</v>
      </c>
      <c r="U7590">
        <v>-0.2</v>
      </c>
      <c r="V7590" t="s">
        <v>486</v>
      </c>
      <c r="W7590" t="s">
        <v>45</v>
      </c>
      <c r="X7590">
        <v>1</v>
      </c>
      <c r="Y7590" t="str">
        <f>IF(tblRides[[#This Row],[supply_demand_ratio]]&lt;0.8,"Below 0.8",IF(tblRides[[#This Row],[supply_demand_ratio]]&lt;1,"Between 0.8-1.0",IF(tblRides[[#This Row],[supply_demand_ratio]]&lt;=1.2,"Between 1.0-1.2","Above 1.2")))</f>
        <v>Below 0.8</v>
      </c>
    </row>
    <row r="7591" spans="1:25" x14ac:dyDescent="0.3">
      <c r="A7591" t="s">
        <v>7646</v>
      </c>
      <c r="B7591" s="1">
        <v>46090.817361111112</v>
      </c>
      <c r="C7591" s="2">
        <v>46090</v>
      </c>
      <c r="D7591">
        <v>19</v>
      </c>
      <c r="E7591" t="s">
        <v>36</v>
      </c>
      <c r="F7591" t="s">
        <v>26</v>
      </c>
      <c r="G7591">
        <v>3.7</v>
      </c>
      <c r="H7591">
        <v>111.36</v>
      </c>
      <c r="I7591">
        <v>112.24</v>
      </c>
      <c r="J7591">
        <v>1.2</v>
      </c>
      <c r="K7591">
        <v>10.1</v>
      </c>
      <c r="L7591">
        <v>10.199999999999999</v>
      </c>
      <c r="M7591">
        <v>76</v>
      </c>
      <c r="N7591" t="s">
        <v>27</v>
      </c>
      <c r="O7591">
        <v>0.71299999999999997</v>
      </c>
      <c r="P7591" t="s">
        <v>28</v>
      </c>
      <c r="Q7591" t="s">
        <v>29</v>
      </c>
      <c r="R7591">
        <v>4.7300000000000004</v>
      </c>
      <c r="S7591">
        <v>7</v>
      </c>
      <c r="T7591">
        <v>0.88</v>
      </c>
      <c r="U7591">
        <v>0.1</v>
      </c>
      <c r="V7591" t="s">
        <v>486</v>
      </c>
      <c r="W7591" t="s">
        <v>77</v>
      </c>
      <c r="X7591">
        <v>1</v>
      </c>
      <c r="Y7591" t="str">
        <f>IF(tblRides[[#This Row],[supply_demand_ratio]]&lt;0.8,"Below 0.8",IF(tblRides[[#This Row],[supply_demand_ratio]]&lt;1,"Between 0.8-1.0",IF(tblRides[[#This Row],[supply_demand_ratio]]&lt;=1.2,"Between 1.0-1.2","Above 1.2")))</f>
        <v>Below 0.8</v>
      </c>
    </row>
    <row r="7592" spans="1:25" x14ac:dyDescent="0.3">
      <c r="A7592" t="s">
        <v>7647</v>
      </c>
      <c r="B7592" s="1">
        <v>46090.835416666669</v>
      </c>
      <c r="C7592" s="2">
        <v>46090</v>
      </c>
      <c r="D7592">
        <v>20</v>
      </c>
      <c r="E7592" t="s">
        <v>33</v>
      </c>
      <c r="F7592" t="s">
        <v>34</v>
      </c>
      <c r="G7592">
        <v>11.2</v>
      </c>
      <c r="H7592">
        <v>249.36</v>
      </c>
      <c r="I7592">
        <v>260.3</v>
      </c>
      <c r="J7592">
        <v>1.1000000000000001</v>
      </c>
      <c r="K7592">
        <v>5.2</v>
      </c>
      <c r="L7592">
        <v>10.9</v>
      </c>
      <c r="M7592">
        <v>74</v>
      </c>
      <c r="N7592" t="s">
        <v>27</v>
      </c>
      <c r="O7592">
        <v>0.85</v>
      </c>
      <c r="P7592" t="s">
        <v>28</v>
      </c>
      <c r="Q7592" t="s">
        <v>29</v>
      </c>
      <c r="R7592">
        <v>4.1399999999999997</v>
      </c>
      <c r="S7592">
        <v>0</v>
      </c>
      <c r="T7592">
        <v>10.94</v>
      </c>
      <c r="U7592">
        <v>5.7</v>
      </c>
      <c r="V7592" t="s">
        <v>486</v>
      </c>
      <c r="W7592" t="s">
        <v>45</v>
      </c>
      <c r="X7592">
        <v>1</v>
      </c>
      <c r="Y7592" t="str">
        <f>IF(tblRides[[#This Row],[supply_demand_ratio]]&lt;0.8,"Below 0.8",IF(tblRides[[#This Row],[supply_demand_ratio]]&lt;1,"Between 0.8-1.0",IF(tblRides[[#This Row],[supply_demand_ratio]]&lt;=1.2,"Between 1.0-1.2","Above 1.2")))</f>
        <v>Between 0.8-1.0</v>
      </c>
    </row>
    <row r="7593" spans="1:25" x14ac:dyDescent="0.3">
      <c r="A7593" t="s">
        <v>7648</v>
      </c>
      <c r="B7593" s="1">
        <v>46090.838888888888</v>
      </c>
      <c r="C7593" s="2">
        <v>46090</v>
      </c>
      <c r="D7593">
        <v>20</v>
      </c>
      <c r="E7593" t="s">
        <v>36</v>
      </c>
      <c r="F7593" t="s">
        <v>26</v>
      </c>
      <c r="G7593">
        <v>7.8</v>
      </c>
      <c r="H7593">
        <v>156.36000000000001</v>
      </c>
      <c r="I7593">
        <v>143.22999999999999</v>
      </c>
      <c r="J7593">
        <v>1.1000000000000001</v>
      </c>
      <c r="K7593">
        <v>8.1</v>
      </c>
      <c r="L7593">
        <v>6</v>
      </c>
      <c r="M7593">
        <v>79</v>
      </c>
      <c r="N7593" t="s">
        <v>27</v>
      </c>
      <c r="O7593">
        <v>0.72499999999999998</v>
      </c>
      <c r="P7593" t="s">
        <v>28</v>
      </c>
      <c r="Q7593" t="s">
        <v>29</v>
      </c>
      <c r="R7593">
        <v>4.66</v>
      </c>
      <c r="S7593">
        <v>17</v>
      </c>
      <c r="T7593">
        <v>-13.13</v>
      </c>
      <c r="U7593">
        <v>-2.1</v>
      </c>
      <c r="V7593" t="s">
        <v>486</v>
      </c>
      <c r="W7593" t="s">
        <v>45</v>
      </c>
      <c r="X7593">
        <v>1</v>
      </c>
      <c r="Y7593" t="str">
        <f>IF(tblRides[[#This Row],[supply_demand_ratio]]&lt;0.8,"Below 0.8",IF(tblRides[[#This Row],[supply_demand_ratio]]&lt;1,"Between 0.8-1.0",IF(tblRides[[#This Row],[supply_demand_ratio]]&lt;=1.2,"Between 1.0-1.2","Above 1.2")))</f>
        <v>Below 0.8</v>
      </c>
    </row>
    <row r="7594" spans="1:25" x14ac:dyDescent="0.3">
      <c r="A7594" t="s">
        <v>7649</v>
      </c>
      <c r="B7594" s="1">
        <v>46090.856249999997</v>
      </c>
      <c r="C7594" s="2">
        <v>46090</v>
      </c>
      <c r="D7594">
        <v>20</v>
      </c>
      <c r="E7594" t="s">
        <v>36</v>
      </c>
      <c r="F7594" t="s">
        <v>34</v>
      </c>
      <c r="G7594">
        <v>10.4</v>
      </c>
      <c r="H7594">
        <v>229.89</v>
      </c>
      <c r="I7594">
        <v>238.32</v>
      </c>
      <c r="J7594">
        <v>1.3</v>
      </c>
      <c r="K7594">
        <v>8.1</v>
      </c>
      <c r="L7594">
        <v>15.4</v>
      </c>
      <c r="M7594">
        <v>96</v>
      </c>
      <c r="N7594" t="s">
        <v>72</v>
      </c>
      <c r="O7594">
        <v>0.64200000000000002</v>
      </c>
      <c r="P7594" t="s">
        <v>28</v>
      </c>
      <c r="Q7594" t="s">
        <v>29</v>
      </c>
      <c r="R7594">
        <v>4.57</v>
      </c>
      <c r="S7594">
        <v>0</v>
      </c>
      <c r="T7594">
        <v>8.43</v>
      </c>
      <c r="U7594">
        <v>7.3</v>
      </c>
      <c r="V7594" t="s">
        <v>486</v>
      </c>
      <c r="W7594" t="s">
        <v>45</v>
      </c>
      <c r="X7594">
        <v>1</v>
      </c>
      <c r="Y7594" t="str">
        <f>IF(tblRides[[#This Row],[supply_demand_ratio]]&lt;0.8,"Below 0.8",IF(tblRides[[#This Row],[supply_demand_ratio]]&lt;1,"Between 0.8-1.0",IF(tblRides[[#This Row],[supply_demand_ratio]]&lt;=1.2,"Between 1.0-1.2","Above 1.2")))</f>
        <v>Below 0.8</v>
      </c>
    </row>
    <row r="7595" spans="1:25" x14ac:dyDescent="0.3">
      <c r="A7595" t="s">
        <v>7650</v>
      </c>
      <c r="B7595" s="1">
        <v>46090.868055555555</v>
      </c>
      <c r="C7595" s="2">
        <v>46090</v>
      </c>
      <c r="D7595">
        <v>20</v>
      </c>
      <c r="E7595" t="s">
        <v>43</v>
      </c>
      <c r="F7595" t="s">
        <v>26</v>
      </c>
      <c r="G7595">
        <v>3</v>
      </c>
      <c r="H7595">
        <v>87.67</v>
      </c>
      <c r="I7595">
        <v>88.47</v>
      </c>
      <c r="J7595">
        <v>1.1000000000000001</v>
      </c>
      <c r="K7595">
        <v>8.5</v>
      </c>
      <c r="L7595">
        <v>10.4</v>
      </c>
      <c r="M7595">
        <v>58</v>
      </c>
      <c r="N7595" t="s">
        <v>41</v>
      </c>
      <c r="O7595">
        <v>1.3560000000000001</v>
      </c>
      <c r="P7595" t="s">
        <v>28</v>
      </c>
      <c r="Q7595" t="s">
        <v>29</v>
      </c>
      <c r="R7595">
        <v>4.42</v>
      </c>
      <c r="S7595">
        <v>15</v>
      </c>
      <c r="T7595">
        <v>0.8</v>
      </c>
      <c r="U7595">
        <v>1.9</v>
      </c>
      <c r="V7595" t="s">
        <v>486</v>
      </c>
      <c r="W7595" t="s">
        <v>45</v>
      </c>
      <c r="X7595">
        <v>1</v>
      </c>
      <c r="Y7595" t="str">
        <f>IF(tblRides[[#This Row],[supply_demand_ratio]]&lt;0.8,"Below 0.8",IF(tblRides[[#This Row],[supply_demand_ratio]]&lt;1,"Between 0.8-1.0",IF(tblRides[[#This Row],[supply_demand_ratio]]&lt;=1.2,"Between 1.0-1.2","Above 1.2")))</f>
        <v>Above 1.2</v>
      </c>
    </row>
    <row r="7596" spans="1:25" x14ac:dyDescent="0.3">
      <c r="A7596" t="s">
        <v>7651</v>
      </c>
      <c r="B7596" s="1">
        <v>46090.884027777778</v>
      </c>
      <c r="C7596" s="2">
        <v>46090</v>
      </c>
      <c r="D7596">
        <v>21</v>
      </c>
      <c r="E7596" t="s">
        <v>33</v>
      </c>
      <c r="F7596" t="s">
        <v>26</v>
      </c>
      <c r="G7596">
        <v>16</v>
      </c>
      <c r="H7596">
        <v>286.63</v>
      </c>
      <c r="I7596">
        <v>299.07</v>
      </c>
      <c r="J7596">
        <v>1</v>
      </c>
      <c r="K7596">
        <v>4.0999999999999996</v>
      </c>
      <c r="L7596">
        <v>10.8</v>
      </c>
      <c r="M7596">
        <v>87</v>
      </c>
      <c r="N7596" t="s">
        <v>27</v>
      </c>
      <c r="O7596">
        <v>0.90200000000000002</v>
      </c>
      <c r="P7596" t="s">
        <v>28</v>
      </c>
      <c r="Q7596" t="s">
        <v>29</v>
      </c>
      <c r="R7596">
        <v>4.8499999999999996</v>
      </c>
      <c r="S7596">
        <v>18</v>
      </c>
      <c r="T7596">
        <v>12.44</v>
      </c>
      <c r="U7596">
        <v>6.7</v>
      </c>
      <c r="V7596" t="s">
        <v>486</v>
      </c>
      <c r="W7596" t="s">
        <v>31</v>
      </c>
      <c r="X7596">
        <v>1</v>
      </c>
      <c r="Y7596" t="str">
        <f>IF(tblRides[[#This Row],[supply_demand_ratio]]&lt;0.8,"Below 0.8",IF(tblRides[[#This Row],[supply_demand_ratio]]&lt;1,"Between 0.8-1.0",IF(tblRides[[#This Row],[supply_demand_ratio]]&lt;=1.2,"Between 1.0-1.2","Above 1.2")))</f>
        <v>Between 0.8-1.0</v>
      </c>
    </row>
    <row r="7597" spans="1:25" x14ac:dyDescent="0.3">
      <c r="A7597" t="s">
        <v>7652</v>
      </c>
      <c r="B7597" s="1">
        <v>46090.892361111109</v>
      </c>
      <c r="C7597" s="2">
        <v>46090</v>
      </c>
      <c r="D7597">
        <v>21</v>
      </c>
      <c r="E7597" t="s">
        <v>36</v>
      </c>
      <c r="F7597" t="s">
        <v>34</v>
      </c>
      <c r="G7597">
        <v>3.6</v>
      </c>
      <c r="H7597">
        <v>106.5</v>
      </c>
      <c r="J7597">
        <v>1.1000000000000001</v>
      </c>
      <c r="K7597">
        <v>3.7</v>
      </c>
      <c r="L7597">
        <v>7.3</v>
      </c>
      <c r="M7597">
        <v>107</v>
      </c>
      <c r="N7597" t="s">
        <v>27</v>
      </c>
      <c r="O7597">
        <v>0.85899999999999999</v>
      </c>
      <c r="P7597" t="s">
        <v>37</v>
      </c>
      <c r="Q7597" t="s">
        <v>38</v>
      </c>
      <c r="R7597">
        <v>4.57</v>
      </c>
      <c r="S7597">
        <v>0</v>
      </c>
      <c r="U7597">
        <v>3.6</v>
      </c>
      <c r="V7597" t="s">
        <v>486</v>
      </c>
      <c r="W7597" t="s">
        <v>31</v>
      </c>
      <c r="X7597">
        <v>0</v>
      </c>
      <c r="Y7597" t="str">
        <f>IF(tblRides[[#This Row],[supply_demand_ratio]]&lt;0.8,"Below 0.8",IF(tblRides[[#This Row],[supply_demand_ratio]]&lt;1,"Between 0.8-1.0",IF(tblRides[[#This Row],[supply_demand_ratio]]&lt;=1.2,"Between 1.0-1.2","Above 1.2")))</f>
        <v>Between 0.8-1.0</v>
      </c>
    </row>
    <row r="7598" spans="1:25" x14ac:dyDescent="0.3">
      <c r="A7598" t="s">
        <v>7653</v>
      </c>
      <c r="B7598" s="1">
        <v>46090.90347222222</v>
      </c>
      <c r="C7598" s="2">
        <v>46090</v>
      </c>
      <c r="D7598">
        <v>21</v>
      </c>
      <c r="E7598" t="s">
        <v>62</v>
      </c>
      <c r="F7598" t="s">
        <v>34</v>
      </c>
      <c r="G7598">
        <v>4.7</v>
      </c>
      <c r="H7598">
        <v>118.03</v>
      </c>
      <c r="I7598">
        <v>110.48</v>
      </c>
      <c r="J7598">
        <v>1</v>
      </c>
      <c r="K7598">
        <v>2</v>
      </c>
      <c r="L7598">
        <v>1.2</v>
      </c>
      <c r="M7598">
        <v>54</v>
      </c>
      <c r="N7598" t="s">
        <v>41</v>
      </c>
      <c r="O7598">
        <v>1.1870000000000001</v>
      </c>
      <c r="P7598" t="s">
        <v>28</v>
      </c>
      <c r="Q7598" t="s">
        <v>29</v>
      </c>
      <c r="R7598">
        <v>4.82</v>
      </c>
      <c r="S7598">
        <v>0</v>
      </c>
      <c r="T7598">
        <v>-7.55</v>
      </c>
      <c r="U7598">
        <v>-0.8</v>
      </c>
      <c r="V7598" t="s">
        <v>486</v>
      </c>
      <c r="W7598" t="s">
        <v>31</v>
      </c>
      <c r="X7598">
        <v>1</v>
      </c>
      <c r="Y7598" t="str">
        <f>IF(tblRides[[#This Row],[supply_demand_ratio]]&lt;0.8,"Below 0.8",IF(tblRides[[#This Row],[supply_demand_ratio]]&lt;1,"Between 0.8-1.0",IF(tblRides[[#This Row],[supply_demand_ratio]]&lt;=1.2,"Between 1.0-1.2","Above 1.2")))</f>
        <v>Between 1.0-1.2</v>
      </c>
    </row>
    <row r="7599" spans="1:25" x14ac:dyDescent="0.3">
      <c r="A7599" t="s">
        <v>7654</v>
      </c>
      <c r="B7599" s="1">
        <v>46090.907638888886</v>
      </c>
      <c r="C7599" s="2">
        <v>46090</v>
      </c>
      <c r="D7599">
        <v>21</v>
      </c>
      <c r="E7599" t="s">
        <v>43</v>
      </c>
      <c r="F7599" t="s">
        <v>26</v>
      </c>
      <c r="G7599">
        <v>8.5</v>
      </c>
      <c r="H7599">
        <v>145.99</v>
      </c>
      <c r="I7599">
        <v>148.47</v>
      </c>
      <c r="J7599">
        <v>1</v>
      </c>
      <c r="K7599">
        <v>5.2</v>
      </c>
      <c r="L7599">
        <v>5.0999999999999996</v>
      </c>
      <c r="M7599">
        <v>65</v>
      </c>
      <c r="N7599" t="s">
        <v>41</v>
      </c>
      <c r="O7599">
        <v>1.667</v>
      </c>
      <c r="P7599" t="s">
        <v>28</v>
      </c>
      <c r="Q7599" t="s">
        <v>29</v>
      </c>
      <c r="R7599">
        <v>4.87</v>
      </c>
      <c r="S7599">
        <v>4</v>
      </c>
      <c r="T7599">
        <v>2.48</v>
      </c>
      <c r="U7599">
        <v>-0.1</v>
      </c>
      <c r="V7599" t="s">
        <v>486</v>
      </c>
      <c r="W7599" t="s">
        <v>45</v>
      </c>
      <c r="X7599">
        <v>1</v>
      </c>
      <c r="Y7599" t="str">
        <f>IF(tblRides[[#This Row],[supply_demand_ratio]]&lt;0.8,"Below 0.8",IF(tblRides[[#This Row],[supply_demand_ratio]]&lt;1,"Between 0.8-1.0",IF(tblRides[[#This Row],[supply_demand_ratio]]&lt;=1.2,"Between 1.0-1.2","Above 1.2")))</f>
        <v>Above 1.2</v>
      </c>
    </row>
    <row r="7600" spans="1:25" x14ac:dyDescent="0.3">
      <c r="A7600" t="s">
        <v>7655</v>
      </c>
      <c r="B7600" s="1">
        <v>46090.911111111112</v>
      </c>
      <c r="C7600" s="2">
        <v>46090</v>
      </c>
      <c r="D7600">
        <v>21</v>
      </c>
      <c r="E7600" t="s">
        <v>33</v>
      </c>
      <c r="F7600" t="s">
        <v>26</v>
      </c>
      <c r="G7600">
        <v>3.6</v>
      </c>
      <c r="H7600">
        <v>100.56</v>
      </c>
      <c r="J7600">
        <v>1.1000000000000001</v>
      </c>
      <c r="K7600">
        <v>6.7</v>
      </c>
      <c r="L7600">
        <v>7.3</v>
      </c>
      <c r="M7600">
        <v>84</v>
      </c>
      <c r="N7600" t="s">
        <v>27</v>
      </c>
      <c r="O7600">
        <v>0.80400000000000005</v>
      </c>
      <c r="P7600" t="s">
        <v>37</v>
      </c>
      <c r="Q7600" t="s">
        <v>38</v>
      </c>
      <c r="R7600">
        <v>4.8899999999999997</v>
      </c>
      <c r="S7600">
        <v>14</v>
      </c>
      <c r="U7600">
        <v>0.6</v>
      </c>
      <c r="V7600" t="s">
        <v>486</v>
      </c>
      <c r="W7600" t="s">
        <v>45</v>
      </c>
      <c r="X7600">
        <v>0</v>
      </c>
      <c r="Y7600" t="str">
        <f>IF(tblRides[[#This Row],[supply_demand_ratio]]&lt;0.8,"Below 0.8",IF(tblRides[[#This Row],[supply_demand_ratio]]&lt;1,"Between 0.8-1.0",IF(tblRides[[#This Row],[supply_demand_ratio]]&lt;=1.2,"Between 1.0-1.2","Above 1.2")))</f>
        <v>Between 0.8-1.0</v>
      </c>
    </row>
    <row r="7601" spans="1:25" x14ac:dyDescent="0.3">
      <c r="A7601" t="s">
        <v>7656</v>
      </c>
      <c r="B7601" s="1">
        <v>46090.911111111112</v>
      </c>
      <c r="C7601" s="2">
        <v>46090</v>
      </c>
      <c r="D7601">
        <v>21</v>
      </c>
      <c r="E7601" t="s">
        <v>43</v>
      </c>
      <c r="F7601" t="s">
        <v>26</v>
      </c>
      <c r="G7601">
        <v>7.1</v>
      </c>
      <c r="H7601">
        <v>137.68</v>
      </c>
      <c r="J7601">
        <v>1</v>
      </c>
      <c r="K7601">
        <v>4.4000000000000004</v>
      </c>
      <c r="L7601">
        <v>4.2</v>
      </c>
      <c r="M7601">
        <v>64</v>
      </c>
      <c r="N7601" t="s">
        <v>27</v>
      </c>
      <c r="O7601">
        <v>1.0389999999999999</v>
      </c>
      <c r="P7601" t="s">
        <v>58</v>
      </c>
      <c r="Q7601" t="s">
        <v>108</v>
      </c>
      <c r="R7601">
        <v>5</v>
      </c>
      <c r="S7601">
        <v>1</v>
      </c>
      <c r="U7601">
        <v>-0.2</v>
      </c>
      <c r="V7601" t="s">
        <v>486</v>
      </c>
      <c r="W7601" t="s">
        <v>31</v>
      </c>
      <c r="X7601">
        <v>0</v>
      </c>
      <c r="Y7601" t="str">
        <f>IF(tblRides[[#This Row],[supply_demand_ratio]]&lt;0.8,"Below 0.8",IF(tblRides[[#This Row],[supply_demand_ratio]]&lt;1,"Between 0.8-1.0",IF(tblRides[[#This Row],[supply_demand_ratio]]&lt;=1.2,"Between 1.0-1.2","Above 1.2")))</f>
        <v>Between 1.0-1.2</v>
      </c>
    </row>
    <row r="7602" spans="1:25" x14ac:dyDescent="0.3">
      <c r="A7602" t="s">
        <v>7657</v>
      </c>
      <c r="B7602" s="1">
        <v>46090.913194444445</v>
      </c>
      <c r="C7602" s="2">
        <v>46090</v>
      </c>
      <c r="D7602">
        <v>21</v>
      </c>
      <c r="E7602" t="s">
        <v>36</v>
      </c>
      <c r="F7602" t="s">
        <v>26</v>
      </c>
      <c r="G7602">
        <v>7.2</v>
      </c>
      <c r="H7602">
        <v>143.57</v>
      </c>
      <c r="I7602">
        <v>151.66999999999999</v>
      </c>
      <c r="J7602">
        <v>1.1000000000000001</v>
      </c>
      <c r="K7602">
        <v>8</v>
      </c>
      <c r="L7602">
        <v>13.7</v>
      </c>
      <c r="M7602">
        <v>88</v>
      </c>
      <c r="N7602" t="s">
        <v>27</v>
      </c>
      <c r="O7602">
        <v>0.78</v>
      </c>
      <c r="P7602" t="s">
        <v>28</v>
      </c>
      <c r="Q7602" t="s">
        <v>29</v>
      </c>
      <c r="R7602">
        <v>4.59</v>
      </c>
      <c r="S7602">
        <v>4</v>
      </c>
      <c r="T7602">
        <v>8.1</v>
      </c>
      <c r="U7602">
        <v>5.7</v>
      </c>
      <c r="V7602" t="s">
        <v>486</v>
      </c>
      <c r="W7602" t="s">
        <v>45</v>
      </c>
      <c r="X7602">
        <v>1</v>
      </c>
      <c r="Y7602" t="str">
        <f>IF(tblRides[[#This Row],[supply_demand_ratio]]&lt;0.8,"Below 0.8",IF(tblRides[[#This Row],[supply_demand_ratio]]&lt;1,"Between 0.8-1.0",IF(tblRides[[#This Row],[supply_demand_ratio]]&lt;=1.2,"Between 1.0-1.2","Above 1.2")))</f>
        <v>Below 0.8</v>
      </c>
    </row>
    <row r="7603" spans="1:25" x14ac:dyDescent="0.3">
      <c r="A7603" t="s">
        <v>7658</v>
      </c>
      <c r="B7603" s="1">
        <v>46090.95208333333</v>
      </c>
      <c r="C7603" s="2">
        <v>46090</v>
      </c>
      <c r="D7603">
        <v>22</v>
      </c>
      <c r="E7603" t="s">
        <v>62</v>
      </c>
      <c r="F7603" t="s">
        <v>26</v>
      </c>
      <c r="G7603">
        <v>5</v>
      </c>
      <c r="H7603">
        <v>118.3</v>
      </c>
      <c r="I7603">
        <v>117.63</v>
      </c>
      <c r="J7603">
        <v>1</v>
      </c>
      <c r="K7603">
        <v>7.7</v>
      </c>
      <c r="L7603">
        <v>7.5</v>
      </c>
      <c r="M7603">
        <v>49</v>
      </c>
      <c r="N7603" t="s">
        <v>41</v>
      </c>
      <c r="O7603">
        <v>1.631</v>
      </c>
      <c r="P7603" t="s">
        <v>28</v>
      </c>
      <c r="Q7603" t="s">
        <v>29</v>
      </c>
      <c r="R7603">
        <v>4.4800000000000004</v>
      </c>
      <c r="S7603">
        <v>75</v>
      </c>
      <c r="T7603">
        <v>-0.67</v>
      </c>
      <c r="U7603">
        <v>-0.2</v>
      </c>
      <c r="V7603" t="s">
        <v>486</v>
      </c>
      <c r="W7603" t="s">
        <v>45</v>
      </c>
      <c r="X7603">
        <v>1</v>
      </c>
      <c r="Y7603" t="str">
        <f>IF(tblRides[[#This Row],[supply_demand_ratio]]&lt;0.8,"Below 0.8",IF(tblRides[[#This Row],[supply_demand_ratio]]&lt;1,"Between 0.8-1.0",IF(tblRides[[#This Row],[supply_demand_ratio]]&lt;=1.2,"Between 1.0-1.2","Above 1.2")))</f>
        <v>Above 1.2</v>
      </c>
    </row>
    <row r="7604" spans="1:25" x14ac:dyDescent="0.3">
      <c r="A7604" t="s">
        <v>7659</v>
      </c>
      <c r="B7604" s="1">
        <v>46090.97152777778</v>
      </c>
      <c r="C7604" s="2">
        <v>46090</v>
      </c>
      <c r="D7604">
        <v>23</v>
      </c>
      <c r="E7604" t="s">
        <v>62</v>
      </c>
      <c r="F7604" t="s">
        <v>26</v>
      </c>
      <c r="G7604">
        <v>7.5</v>
      </c>
      <c r="H7604">
        <v>145.72</v>
      </c>
      <c r="I7604">
        <v>142.44999999999999</v>
      </c>
      <c r="J7604">
        <v>1</v>
      </c>
      <c r="K7604">
        <v>2.7</v>
      </c>
      <c r="L7604">
        <v>1</v>
      </c>
      <c r="M7604">
        <v>59</v>
      </c>
      <c r="N7604" t="s">
        <v>41</v>
      </c>
      <c r="O7604">
        <v>2.2000000000000002</v>
      </c>
      <c r="P7604" t="s">
        <v>28</v>
      </c>
      <c r="Q7604" t="s">
        <v>29</v>
      </c>
      <c r="R7604">
        <v>5</v>
      </c>
      <c r="S7604">
        <v>14</v>
      </c>
      <c r="T7604">
        <v>-3.27</v>
      </c>
      <c r="U7604">
        <v>-1.7</v>
      </c>
      <c r="V7604" t="s">
        <v>486</v>
      </c>
      <c r="W7604" t="s">
        <v>31</v>
      </c>
      <c r="X7604">
        <v>1</v>
      </c>
      <c r="Y7604" t="str">
        <f>IF(tblRides[[#This Row],[supply_demand_ratio]]&lt;0.8,"Below 0.8",IF(tblRides[[#This Row],[supply_demand_ratio]]&lt;1,"Between 0.8-1.0",IF(tblRides[[#This Row],[supply_demand_ratio]]&lt;=1.2,"Between 1.0-1.2","Above 1.2")))</f>
        <v>Above 1.2</v>
      </c>
    </row>
    <row r="7605" spans="1:25" x14ac:dyDescent="0.3">
      <c r="A7605" t="s">
        <v>7660</v>
      </c>
      <c r="B7605" s="1">
        <v>46090.97152777778</v>
      </c>
      <c r="C7605" s="2">
        <v>46090</v>
      </c>
      <c r="D7605">
        <v>23</v>
      </c>
      <c r="E7605" t="s">
        <v>25</v>
      </c>
      <c r="F7605" t="s">
        <v>26</v>
      </c>
      <c r="G7605">
        <v>4.0999999999999996</v>
      </c>
      <c r="H7605">
        <v>116.42</v>
      </c>
      <c r="I7605">
        <v>114.88</v>
      </c>
      <c r="J7605">
        <v>1.1000000000000001</v>
      </c>
      <c r="K7605">
        <v>3.9</v>
      </c>
      <c r="L7605">
        <v>4.0999999999999996</v>
      </c>
      <c r="M7605">
        <v>131</v>
      </c>
      <c r="N7605" t="s">
        <v>27</v>
      </c>
      <c r="O7605">
        <v>1.103</v>
      </c>
      <c r="P7605" t="s">
        <v>28</v>
      </c>
      <c r="Q7605" t="s">
        <v>29</v>
      </c>
      <c r="R7605">
        <v>4.66</v>
      </c>
      <c r="S7605">
        <v>14</v>
      </c>
      <c r="T7605">
        <v>-1.54</v>
      </c>
      <c r="U7605">
        <v>0.2</v>
      </c>
      <c r="V7605" t="s">
        <v>486</v>
      </c>
      <c r="W7605" t="s">
        <v>31</v>
      </c>
      <c r="X7605">
        <v>1</v>
      </c>
      <c r="Y7605" t="str">
        <f>IF(tblRides[[#This Row],[supply_demand_ratio]]&lt;0.8,"Below 0.8",IF(tblRides[[#This Row],[supply_demand_ratio]]&lt;1,"Between 0.8-1.0",IF(tblRides[[#This Row],[supply_demand_ratio]]&lt;=1.2,"Between 1.0-1.2","Above 1.2")))</f>
        <v>Between 1.0-1.2</v>
      </c>
    </row>
    <row r="7606" spans="1:25" x14ac:dyDescent="0.3">
      <c r="A7606" t="s">
        <v>7661</v>
      </c>
      <c r="B7606" s="1">
        <v>46090.979166666664</v>
      </c>
      <c r="C7606" s="2">
        <v>46090</v>
      </c>
      <c r="D7606">
        <v>23</v>
      </c>
      <c r="E7606" t="s">
        <v>25</v>
      </c>
      <c r="F7606" t="s">
        <v>34</v>
      </c>
      <c r="G7606">
        <v>7.8</v>
      </c>
      <c r="H7606">
        <v>157.13999999999999</v>
      </c>
      <c r="I7606">
        <v>148.08000000000001</v>
      </c>
      <c r="J7606">
        <v>1</v>
      </c>
      <c r="K7606">
        <v>2</v>
      </c>
      <c r="L7606">
        <v>2.2000000000000002</v>
      </c>
      <c r="M7606">
        <v>120</v>
      </c>
      <c r="N7606" t="s">
        <v>27</v>
      </c>
      <c r="O7606">
        <v>1.069</v>
      </c>
      <c r="P7606" t="s">
        <v>28</v>
      </c>
      <c r="Q7606" t="s">
        <v>29</v>
      </c>
      <c r="R7606">
        <v>4.68</v>
      </c>
      <c r="S7606">
        <v>0</v>
      </c>
      <c r="T7606">
        <v>-9.06</v>
      </c>
      <c r="U7606">
        <v>0.2</v>
      </c>
      <c r="V7606" t="s">
        <v>486</v>
      </c>
      <c r="W7606" t="s">
        <v>31</v>
      </c>
      <c r="X7606">
        <v>1</v>
      </c>
      <c r="Y7606" t="str">
        <f>IF(tblRides[[#This Row],[supply_demand_ratio]]&lt;0.8,"Below 0.8",IF(tblRides[[#This Row],[supply_demand_ratio]]&lt;1,"Between 0.8-1.0",IF(tblRides[[#This Row],[supply_demand_ratio]]&lt;=1.2,"Between 1.0-1.2","Above 1.2")))</f>
        <v>Between 1.0-1.2</v>
      </c>
    </row>
    <row r="7607" spans="1:25" x14ac:dyDescent="0.3">
      <c r="A7607" t="s">
        <v>7662</v>
      </c>
      <c r="B7607" s="1">
        <v>46090.98333333333</v>
      </c>
      <c r="C7607" s="2">
        <v>46090</v>
      </c>
      <c r="D7607">
        <v>23</v>
      </c>
      <c r="E7607" t="s">
        <v>36</v>
      </c>
      <c r="F7607" t="s">
        <v>26</v>
      </c>
      <c r="G7607">
        <v>9.1</v>
      </c>
      <c r="H7607">
        <v>169.41</v>
      </c>
      <c r="I7607">
        <v>182.44</v>
      </c>
      <c r="J7607">
        <v>1</v>
      </c>
      <c r="K7607">
        <v>4.4000000000000004</v>
      </c>
      <c r="L7607">
        <v>4.5</v>
      </c>
      <c r="M7607">
        <v>119</v>
      </c>
      <c r="N7607" t="s">
        <v>27</v>
      </c>
      <c r="O7607">
        <v>1.2390000000000001</v>
      </c>
      <c r="P7607" t="s">
        <v>28</v>
      </c>
      <c r="Q7607" t="s">
        <v>29</v>
      </c>
      <c r="R7607">
        <v>4.8899999999999997</v>
      </c>
      <c r="S7607">
        <v>2</v>
      </c>
      <c r="T7607">
        <v>13.03</v>
      </c>
      <c r="U7607">
        <v>0.1</v>
      </c>
      <c r="V7607" t="s">
        <v>486</v>
      </c>
      <c r="W7607" t="s">
        <v>31</v>
      </c>
      <c r="X7607">
        <v>1</v>
      </c>
      <c r="Y7607" t="str">
        <f>IF(tblRides[[#This Row],[supply_demand_ratio]]&lt;0.8,"Below 0.8",IF(tblRides[[#This Row],[supply_demand_ratio]]&lt;1,"Between 0.8-1.0",IF(tblRides[[#This Row],[supply_demand_ratio]]&lt;=1.2,"Between 1.0-1.2","Above 1.2")))</f>
        <v>Above 1.2</v>
      </c>
    </row>
    <row r="7608" spans="1:25" x14ac:dyDescent="0.3">
      <c r="A7608" t="s">
        <v>7663</v>
      </c>
      <c r="B7608" s="1">
        <v>46090.997916666667</v>
      </c>
      <c r="C7608" s="2">
        <v>46090</v>
      </c>
      <c r="D7608">
        <v>23</v>
      </c>
      <c r="E7608" t="s">
        <v>33</v>
      </c>
      <c r="F7608" t="s">
        <v>34</v>
      </c>
      <c r="G7608">
        <v>5.8</v>
      </c>
      <c r="H7608">
        <v>116.49</v>
      </c>
      <c r="I7608">
        <v>123.24</v>
      </c>
      <c r="J7608">
        <v>1</v>
      </c>
      <c r="K7608">
        <v>3</v>
      </c>
      <c r="L7608">
        <v>4.0999999999999996</v>
      </c>
      <c r="M7608">
        <v>97</v>
      </c>
      <c r="N7608" t="s">
        <v>41</v>
      </c>
      <c r="O7608">
        <v>1.768</v>
      </c>
      <c r="P7608" t="s">
        <v>28</v>
      </c>
      <c r="Q7608" t="s">
        <v>29</v>
      </c>
      <c r="R7608">
        <v>4.71</v>
      </c>
      <c r="S7608">
        <v>0</v>
      </c>
      <c r="T7608">
        <v>6.75</v>
      </c>
      <c r="U7608">
        <v>1.1000000000000001</v>
      </c>
      <c r="V7608" t="s">
        <v>486</v>
      </c>
      <c r="W7608" t="s">
        <v>31</v>
      </c>
      <c r="X7608">
        <v>1</v>
      </c>
      <c r="Y7608" t="str">
        <f>IF(tblRides[[#This Row],[supply_demand_ratio]]&lt;0.8,"Below 0.8",IF(tblRides[[#This Row],[supply_demand_ratio]]&lt;1,"Between 0.8-1.0",IF(tblRides[[#This Row],[supply_demand_ratio]]&lt;=1.2,"Between 1.0-1.2","Above 1.2")))</f>
        <v>Above 1.2</v>
      </c>
    </row>
    <row r="7609" spans="1:25" x14ac:dyDescent="0.3">
      <c r="A7609" t="s">
        <v>7664</v>
      </c>
      <c r="B7609" s="1">
        <v>46091.021527777775</v>
      </c>
      <c r="C7609" s="2">
        <v>46091</v>
      </c>
      <c r="D7609">
        <v>0</v>
      </c>
      <c r="E7609" t="s">
        <v>62</v>
      </c>
      <c r="F7609" t="s">
        <v>26</v>
      </c>
      <c r="G7609">
        <v>9.9</v>
      </c>
      <c r="H7609">
        <v>224.24</v>
      </c>
      <c r="I7609">
        <v>222.37</v>
      </c>
      <c r="J7609">
        <v>1.1000000000000001</v>
      </c>
      <c r="K7609">
        <v>3.3</v>
      </c>
      <c r="L7609">
        <v>5</v>
      </c>
      <c r="M7609">
        <v>49</v>
      </c>
      <c r="N7609" t="s">
        <v>41</v>
      </c>
      <c r="O7609">
        <v>1.571</v>
      </c>
      <c r="P7609" t="s">
        <v>28</v>
      </c>
      <c r="Q7609" t="s">
        <v>29</v>
      </c>
      <c r="R7609">
        <v>4.68</v>
      </c>
      <c r="S7609">
        <v>7</v>
      </c>
      <c r="T7609">
        <v>-1.87</v>
      </c>
      <c r="U7609">
        <v>1.7</v>
      </c>
      <c r="V7609" t="s">
        <v>587</v>
      </c>
      <c r="W7609" t="s">
        <v>31</v>
      </c>
      <c r="X7609">
        <v>1</v>
      </c>
      <c r="Y7609" t="str">
        <f>IF(tblRides[[#This Row],[supply_demand_ratio]]&lt;0.8,"Below 0.8",IF(tblRides[[#This Row],[supply_demand_ratio]]&lt;1,"Between 0.8-1.0",IF(tblRides[[#This Row],[supply_demand_ratio]]&lt;=1.2,"Between 1.0-1.2","Above 1.2")))</f>
        <v>Above 1.2</v>
      </c>
    </row>
    <row r="7610" spans="1:25" x14ac:dyDescent="0.3">
      <c r="A7610" t="s">
        <v>7665</v>
      </c>
      <c r="B7610" s="1">
        <v>46091.02847222222</v>
      </c>
      <c r="C7610" s="2">
        <v>46091</v>
      </c>
      <c r="D7610">
        <v>0</v>
      </c>
      <c r="E7610" t="s">
        <v>43</v>
      </c>
      <c r="F7610" t="s">
        <v>26</v>
      </c>
      <c r="G7610">
        <v>3.1</v>
      </c>
      <c r="H7610">
        <v>78.599999999999994</v>
      </c>
      <c r="I7610">
        <v>79.2</v>
      </c>
      <c r="J7610">
        <v>1</v>
      </c>
      <c r="K7610">
        <v>3.9</v>
      </c>
      <c r="L7610">
        <v>9.3000000000000007</v>
      </c>
      <c r="M7610">
        <v>78</v>
      </c>
      <c r="N7610" t="s">
        <v>41</v>
      </c>
      <c r="O7610">
        <v>1.655</v>
      </c>
      <c r="P7610" t="s">
        <v>28</v>
      </c>
      <c r="Q7610" t="s">
        <v>29</v>
      </c>
      <c r="R7610">
        <v>4.9000000000000004</v>
      </c>
      <c r="S7610">
        <v>50</v>
      </c>
      <c r="T7610">
        <v>0.6</v>
      </c>
      <c r="U7610">
        <v>5.4</v>
      </c>
      <c r="V7610" t="s">
        <v>587</v>
      </c>
      <c r="W7610" t="s">
        <v>31</v>
      </c>
      <c r="X7610">
        <v>1</v>
      </c>
      <c r="Y7610" t="str">
        <f>IF(tblRides[[#This Row],[supply_demand_ratio]]&lt;0.8,"Below 0.8",IF(tblRides[[#This Row],[supply_demand_ratio]]&lt;1,"Between 0.8-1.0",IF(tblRides[[#This Row],[supply_demand_ratio]]&lt;=1.2,"Between 1.0-1.2","Above 1.2")))</f>
        <v>Above 1.2</v>
      </c>
    </row>
    <row r="7611" spans="1:25" x14ac:dyDescent="0.3">
      <c r="A7611" t="s">
        <v>7666</v>
      </c>
      <c r="B7611" s="1">
        <v>46091.032638888886</v>
      </c>
      <c r="C7611" s="2">
        <v>46091</v>
      </c>
      <c r="D7611">
        <v>0</v>
      </c>
      <c r="E7611" t="s">
        <v>36</v>
      </c>
      <c r="F7611" t="s">
        <v>34</v>
      </c>
      <c r="G7611">
        <v>6</v>
      </c>
      <c r="H7611">
        <v>131.36000000000001</v>
      </c>
      <c r="I7611">
        <v>126.54</v>
      </c>
      <c r="J7611">
        <v>1</v>
      </c>
      <c r="K7611">
        <v>5.2</v>
      </c>
      <c r="L7611">
        <v>7.7</v>
      </c>
      <c r="M7611">
        <v>102</v>
      </c>
      <c r="N7611" t="s">
        <v>27</v>
      </c>
      <c r="O7611">
        <v>0.995</v>
      </c>
      <c r="P7611" t="s">
        <v>28</v>
      </c>
      <c r="Q7611" t="s">
        <v>29</v>
      </c>
      <c r="R7611">
        <v>4.47</v>
      </c>
      <c r="S7611">
        <v>0</v>
      </c>
      <c r="T7611">
        <v>-4.82</v>
      </c>
      <c r="U7611">
        <v>2.5</v>
      </c>
      <c r="V7611" t="s">
        <v>587</v>
      </c>
      <c r="W7611" t="s">
        <v>45</v>
      </c>
      <c r="X7611">
        <v>1</v>
      </c>
      <c r="Y7611" t="str">
        <f>IF(tblRides[[#This Row],[supply_demand_ratio]]&lt;0.8,"Below 0.8",IF(tblRides[[#This Row],[supply_demand_ratio]]&lt;1,"Between 0.8-1.0",IF(tblRides[[#This Row],[supply_demand_ratio]]&lt;=1.2,"Between 1.0-1.2","Above 1.2")))</f>
        <v>Between 0.8-1.0</v>
      </c>
    </row>
    <row r="7612" spans="1:25" x14ac:dyDescent="0.3">
      <c r="A7612" t="s">
        <v>7667</v>
      </c>
      <c r="B7612" s="1">
        <v>46091.046527777777</v>
      </c>
      <c r="C7612" s="2">
        <v>46091</v>
      </c>
      <c r="D7612">
        <v>1</v>
      </c>
      <c r="E7612" t="s">
        <v>36</v>
      </c>
      <c r="F7612" t="s">
        <v>26</v>
      </c>
      <c r="G7612">
        <v>17.5</v>
      </c>
      <c r="H7612">
        <v>343.16</v>
      </c>
      <c r="I7612">
        <v>335.21</v>
      </c>
      <c r="J7612">
        <v>1</v>
      </c>
      <c r="K7612">
        <v>3.6</v>
      </c>
      <c r="L7612">
        <v>1</v>
      </c>
      <c r="M7612">
        <v>107</v>
      </c>
      <c r="N7612" t="s">
        <v>41</v>
      </c>
      <c r="O7612">
        <v>1.2669999999999999</v>
      </c>
      <c r="P7612" t="s">
        <v>28</v>
      </c>
      <c r="Q7612" t="s">
        <v>29</v>
      </c>
      <c r="R7612">
        <v>4.49</v>
      </c>
      <c r="S7612">
        <v>8</v>
      </c>
      <c r="T7612">
        <v>-7.95</v>
      </c>
      <c r="U7612">
        <v>-2.6</v>
      </c>
      <c r="V7612" t="s">
        <v>587</v>
      </c>
      <c r="W7612" t="s">
        <v>31</v>
      </c>
      <c r="X7612">
        <v>1</v>
      </c>
      <c r="Y7612" t="str">
        <f>IF(tblRides[[#This Row],[supply_demand_ratio]]&lt;0.8,"Below 0.8",IF(tblRides[[#This Row],[supply_demand_ratio]]&lt;1,"Between 0.8-1.0",IF(tblRides[[#This Row],[supply_demand_ratio]]&lt;=1.2,"Between 1.0-1.2","Above 1.2")))</f>
        <v>Above 1.2</v>
      </c>
    </row>
    <row r="7613" spans="1:25" x14ac:dyDescent="0.3">
      <c r="A7613" t="s">
        <v>7668</v>
      </c>
      <c r="B7613" s="1">
        <v>46091.04791666667</v>
      </c>
      <c r="C7613" s="2">
        <v>46091</v>
      </c>
      <c r="D7613">
        <v>1</v>
      </c>
      <c r="E7613" t="s">
        <v>25</v>
      </c>
      <c r="F7613" t="s">
        <v>34</v>
      </c>
      <c r="G7613">
        <v>5.9</v>
      </c>
      <c r="H7613">
        <v>136.62</v>
      </c>
      <c r="J7613">
        <v>1.1000000000000001</v>
      </c>
      <c r="K7613">
        <v>8.3000000000000007</v>
      </c>
      <c r="L7613">
        <v>5.8</v>
      </c>
      <c r="M7613">
        <v>142</v>
      </c>
      <c r="N7613" t="s">
        <v>27</v>
      </c>
      <c r="O7613">
        <v>1.339</v>
      </c>
      <c r="P7613" t="s">
        <v>58</v>
      </c>
      <c r="Q7613" t="s">
        <v>74</v>
      </c>
      <c r="R7613">
        <v>4.72</v>
      </c>
      <c r="S7613">
        <v>0</v>
      </c>
      <c r="U7613">
        <v>-2.5</v>
      </c>
      <c r="V7613" t="s">
        <v>587</v>
      </c>
      <c r="W7613" t="s">
        <v>45</v>
      </c>
      <c r="X7613">
        <v>0</v>
      </c>
      <c r="Y7613" t="str">
        <f>IF(tblRides[[#This Row],[supply_demand_ratio]]&lt;0.8,"Below 0.8",IF(tblRides[[#This Row],[supply_demand_ratio]]&lt;1,"Between 0.8-1.0",IF(tblRides[[#This Row],[supply_demand_ratio]]&lt;=1.2,"Between 1.0-1.2","Above 1.2")))</f>
        <v>Above 1.2</v>
      </c>
    </row>
    <row r="7614" spans="1:25" x14ac:dyDescent="0.3">
      <c r="A7614" t="s">
        <v>7669</v>
      </c>
      <c r="B7614" s="1">
        <v>46091.050694444442</v>
      </c>
      <c r="C7614" s="2">
        <v>46091</v>
      </c>
      <c r="D7614">
        <v>1</v>
      </c>
      <c r="E7614" t="s">
        <v>25</v>
      </c>
      <c r="F7614" t="s">
        <v>26</v>
      </c>
      <c r="G7614">
        <v>5</v>
      </c>
      <c r="H7614">
        <v>128.07</v>
      </c>
      <c r="I7614">
        <v>129.78</v>
      </c>
      <c r="J7614">
        <v>1.1000000000000001</v>
      </c>
      <c r="K7614">
        <v>4</v>
      </c>
      <c r="L7614">
        <v>3.8</v>
      </c>
      <c r="M7614">
        <v>129</v>
      </c>
      <c r="N7614" t="s">
        <v>41</v>
      </c>
      <c r="O7614">
        <v>1.5329999999999999</v>
      </c>
      <c r="P7614" t="s">
        <v>28</v>
      </c>
      <c r="Q7614" t="s">
        <v>29</v>
      </c>
      <c r="R7614">
        <v>4.34</v>
      </c>
      <c r="S7614">
        <v>16</v>
      </c>
      <c r="T7614">
        <v>1.71</v>
      </c>
      <c r="U7614">
        <v>-0.2</v>
      </c>
      <c r="V7614" t="s">
        <v>587</v>
      </c>
      <c r="W7614" t="s">
        <v>31</v>
      </c>
      <c r="X7614">
        <v>1</v>
      </c>
      <c r="Y7614" t="str">
        <f>IF(tblRides[[#This Row],[supply_demand_ratio]]&lt;0.8,"Below 0.8",IF(tblRides[[#This Row],[supply_demand_ratio]]&lt;1,"Between 0.8-1.0",IF(tblRides[[#This Row],[supply_demand_ratio]]&lt;=1.2,"Between 1.0-1.2","Above 1.2")))</f>
        <v>Above 1.2</v>
      </c>
    </row>
    <row r="7615" spans="1:25" x14ac:dyDescent="0.3">
      <c r="A7615" t="s">
        <v>7670</v>
      </c>
      <c r="B7615" s="1">
        <v>46091.064583333333</v>
      </c>
      <c r="C7615" s="2">
        <v>46091</v>
      </c>
      <c r="D7615">
        <v>1</v>
      </c>
      <c r="E7615" t="s">
        <v>36</v>
      </c>
      <c r="F7615" t="s">
        <v>26</v>
      </c>
      <c r="G7615">
        <v>2.2999999999999998</v>
      </c>
      <c r="H7615">
        <v>76.319999999999993</v>
      </c>
      <c r="J7615">
        <v>1</v>
      </c>
      <c r="K7615">
        <v>2</v>
      </c>
      <c r="M7615">
        <v>109</v>
      </c>
      <c r="N7615" t="s">
        <v>41</v>
      </c>
      <c r="O7615">
        <v>1.349</v>
      </c>
      <c r="P7615" t="s">
        <v>82</v>
      </c>
      <c r="Q7615" t="s">
        <v>83</v>
      </c>
      <c r="R7615">
        <v>4.38</v>
      </c>
      <c r="S7615">
        <v>2</v>
      </c>
      <c r="V7615" t="s">
        <v>587</v>
      </c>
      <c r="W7615" t="s">
        <v>31</v>
      </c>
      <c r="X7615">
        <v>0</v>
      </c>
      <c r="Y7615" t="str">
        <f>IF(tblRides[[#This Row],[supply_demand_ratio]]&lt;0.8,"Below 0.8",IF(tblRides[[#This Row],[supply_demand_ratio]]&lt;1,"Between 0.8-1.0",IF(tblRides[[#This Row],[supply_demand_ratio]]&lt;=1.2,"Between 1.0-1.2","Above 1.2")))</f>
        <v>Above 1.2</v>
      </c>
    </row>
    <row r="7616" spans="1:25" x14ac:dyDescent="0.3">
      <c r="A7616" t="s">
        <v>7671</v>
      </c>
      <c r="B7616" s="1">
        <v>46091.065972222219</v>
      </c>
      <c r="C7616" s="2">
        <v>46091</v>
      </c>
      <c r="D7616">
        <v>1</v>
      </c>
      <c r="E7616" t="s">
        <v>25</v>
      </c>
      <c r="F7616" t="s">
        <v>26</v>
      </c>
      <c r="G7616">
        <v>3.3</v>
      </c>
      <c r="H7616">
        <v>87.49</v>
      </c>
      <c r="I7616">
        <v>87.1</v>
      </c>
      <c r="J7616">
        <v>1</v>
      </c>
      <c r="K7616">
        <v>2.6</v>
      </c>
      <c r="L7616">
        <v>4.4000000000000004</v>
      </c>
      <c r="M7616">
        <v>123</v>
      </c>
      <c r="N7616" t="s">
        <v>41</v>
      </c>
      <c r="O7616">
        <v>1.202</v>
      </c>
      <c r="P7616" t="s">
        <v>28</v>
      </c>
      <c r="Q7616" t="s">
        <v>29</v>
      </c>
      <c r="R7616">
        <v>5</v>
      </c>
      <c r="S7616">
        <v>1</v>
      </c>
      <c r="T7616">
        <v>-0.39</v>
      </c>
      <c r="U7616">
        <v>1.8</v>
      </c>
      <c r="V7616" t="s">
        <v>587</v>
      </c>
      <c r="W7616" t="s">
        <v>31</v>
      </c>
      <c r="X7616">
        <v>1</v>
      </c>
      <c r="Y7616" t="str">
        <f>IF(tblRides[[#This Row],[supply_demand_ratio]]&lt;0.8,"Below 0.8",IF(tblRides[[#This Row],[supply_demand_ratio]]&lt;1,"Between 0.8-1.0",IF(tblRides[[#This Row],[supply_demand_ratio]]&lt;=1.2,"Between 1.0-1.2","Above 1.2")))</f>
        <v>Above 1.2</v>
      </c>
    </row>
    <row r="7617" spans="1:25" x14ac:dyDescent="0.3">
      <c r="A7617" t="s">
        <v>7672</v>
      </c>
      <c r="B7617" s="1">
        <v>46091.067361111112</v>
      </c>
      <c r="C7617" s="2">
        <v>46091</v>
      </c>
      <c r="D7617">
        <v>1</v>
      </c>
      <c r="E7617" t="s">
        <v>36</v>
      </c>
      <c r="F7617" t="s">
        <v>26</v>
      </c>
      <c r="G7617">
        <v>5.5</v>
      </c>
      <c r="H7617">
        <v>125.33</v>
      </c>
      <c r="I7617">
        <v>128.51</v>
      </c>
      <c r="J7617">
        <v>1.1000000000000001</v>
      </c>
      <c r="K7617">
        <v>5.4</v>
      </c>
      <c r="L7617">
        <v>3.1</v>
      </c>
      <c r="M7617">
        <v>108</v>
      </c>
      <c r="N7617" t="s">
        <v>27</v>
      </c>
      <c r="O7617">
        <v>1.081</v>
      </c>
      <c r="P7617" t="s">
        <v>28</v>
      </c>
      <c r="Q7617" t="s">
        <v>29</v>
      </c>
      <c r="R7617">
        <v>4.4000000000000004</v>
      </c>
      <c r="S7617">
        <v>16</v>
      </c>
      <c r="T7617">
        <v>3.18</v>
      </c>
      <c r="U7617">
        <v>-2.2999999999999998</v>
      </c>
      <c r="V7617" t="s">
        <v>587</v>
      </c>
      <c r="W7617" t="s">
        <v>45</v>
      </c>
      <c r="X7617">
        <v>1</v>
      </c>
      <c r="Y7617" t="str">
        <f>IF(tblRides[[#This Row],[supply_demand_ratio]]&lt;0.8,"Below 0.8",IF(tblRides[[#This Row],[supply_demand_ratio]]&lt;1,"Between 0.8-1.0",IF(tblRides[[#This Row],[supply_demand_ratio]]&lt;=1.2,"Between 1.0-1.2","Above 1.2")))</f>
        <v>Between 1.0-1.2</v>
      </c>
    </row>
    <row r="7618" spans="1:25" x14ac:dyDescent="0.3">
      <c r="A7618" t="s">
        <v>7673</v>
      </c>
      <c r="B7618" s="1">
        <v>46091.084722222222</v>
      </c>
      <c r="C7618" s="2">
        <v>46091</v>
      </c>
      <c r="D7618">
        <v>2</v>
      </c>
      <c r="E7618" t="s">
        <v>33</v>
      </c>
      <c r="F7618" t="s">
        <v>26</v>
      </c>
      <c r="G7618">
        <v>11.4</v>
      </c>
      <c r="H7618">
        <v>207.69</v>
      </c>
      <c r="I7618">
        <v>193.51</v>
      </c>
      <c r="J7618">
        <v>1.1000000000000001</v>
      </c>
      <c r="K7618">
        <v>5.5</v>
      </c>
      <c r="L7618">
        <v>8.3000000000000007</v>
      </c>
      <c r="M7618">
        <v>92</v>
      </c>
      <c r="N7618" t="s">
        <v>41</v>
      </c>
      <c r="O7618">
        <v>1.518</v>
      </c>
      <c r="P7618" t="s">
        <v>28</v>
      </c>
      <c r="Q7618" t="s">
        <v>29</v>
      </c>
      <c r="R7618">
        <v>4.6100000000000003</v>
      </c>
      <c r="S7618">
        <v>8</v>
      </c>
      <c r="T7618">
        <v>-14.18</v>
      </c>
      <c r="U7618">
        <v>2.8</v>
      </c>
      <c r="V7618" t="s">
        <v>587</v>
      </c>
      <c r="W7618" t="s">
        <v>45</v>
      </c>
      <c r="X7618">
        <v>1</v>
      </c>
      <c r="Y7618" t="str">
        <f>IF(tblRides[[#This Row],[supply_demand_ratio]]&lt;0.8,"Below 0.8",IF(tblRides[[#This Row],[supply_demand_ratio]]&lt;1,"Between 0.8-1.0",IF(tblRides[[#This Row],[supply_demand_ratio]]&lt;=1.2,"Between 1.0-1.2","Above 1.2")))</f>
        <v>Above 1.2</v>
      </c>
    </row>
    <row r="7619" spans="1:25" x14ac:dyDescent="0.3">
      <c r="A7619" t="s">
        <v>7674</v>
      </c>
      <c r="B7619" s="1">
        <v>46091.084722222222</v>
      </c>
      <c r="C7619" s="2">
        <v>46091</v>
      </c>
      <c r="D7619">
        <v>2</v>
      </c>
      <c r="E7619" t="s">
        <v>43</v>
      </c>
      <c r="F7619" t="s">
        <v>26</v>
      </c>
      <c r="G7619">
        <v>9.5</v>
      </c>
      <c r="H7619">
        <v>157.83000000000001</v>
      </c>
      <c r="I7619">
        <v>159.54</v>
      </c>
      <c r="J7619">
        <v>1</v>
      </c>
      <c r="K7619">
        <v>4.0999999999999996</v>
      </c>
      <c r="L7619">
        <v>6.7</v>
      </c>
      <c r="M7619">
        <v>75</v>
      </c>
      <c r="N7619" t="s">
        <v>41</v>
      </c>
      <c r="O7619">
        <v>2.2000000000000002</v>
      </c>
      <c r="P7619" t="s">
        <v>28</v>
      </c>
      <c r="Q7619" t="s">
        <v>29</v>
      </c>
      <c r="R7619">
        <v>4.88</v>
      </c>
      <c r="S7619">
        <v>2</v>
      </c>
      <c r="T7619">
        <v>1.71</v>
      </c>
      <c r="U7619">
        <v>2.6</v>
      </c>
      <c r="V7619" t="s">
        <v>587</v>
      </c>
      <c r="W7619" t="s">
        <v>31</v>
      </c>
      <c r="X7619">
        <v>1</v>
      </c>
      <c r="Y7619" t="str">
        <f>IF(tblRides[[#This Row],[supply_demand_ratio]]&lt;0.8,"Below 0.8",IF(tblRides[[#This Row],[supply_demand_ratio]]&lt;1,"Between 0.8-1.0",IF(tblRides[[#This Row],[supply_demand_ratio]]&lt;=1.2,"Between 1.0-1.2","Above 1.2")))</f>
        <v>Above 1.2</v>
      </c>
    </row>
    <row r="7620" spans="1:25" x14ac:dyDescent="0.3">
      <c r="A7620" t="s">
        <v>7675</v>
      </c>
      <c r="B7620" s="1">
        <v>46091.086111111108</v>
      </c>
      <c r="C7620" s="2">
        <v>46091</v>
      </c>
      <c r="D7620">
        <v>2</v>
      </c>
      <c r="E7620" t="s">
        <v>25</v>
      </c>
      <c r="F7620" t="s">
        <v>34</v>
      </c>
      <c r="G7620">
        <v>2.8</v>
      </c>
      <c r="H7620">
        <v>80.959999999999994</v>
      </c>
      <c r="I7620">
        <v>86.26</v>
      </c>
      <c r="J7620">
        <v>1</v>
      </c>
      <c r="K7620">
        <v>4.2</v>
      </c>
      <c r="L7620">
        <v>8.3000000000000007</v>
      </c>
      <c r="M7620">
        <v>124</v>
      </c>
      <c r="N7620" t="s">
        <v>27</v>
      </c>
      <c r="O7620">
        <v>1.0329999999999999</v>
      </c>
      <c r="P7620" t="s">
        <v>28</v>
      </c>
      <c r="Q7620" t="s">
        <v>29</v>
      </c>
      <c r="R7620">
        <v>4.91</v>
      </c>
      <c r="S7620">
        <v>0</v>
      </c>
      <c r="T7620">
        <v>5.3</v>
      </c>
      <c r="U7620">
        <v>4.0999999999999996</v>
      </c>
      <c r="V7620" t="s">
        <v>587</v>
      </c>
      <c r="W7620" t="s">
        <v>31</v>
      </c>
      <c r="X7620">
        <v>1</v>
      </c>
      <c r="Y7620" t="str">
        <f>IF(tblRides[[#This Row],[supply_demand_ratio]]&lt;0.8,"Below 0.8",IF(tblRides[[#This Row],[supply_demand_ratio]]&lt;1,"Between 0.8-1.0",IF(tblRides[[#This Row],[supply_demand_ratio]]&lt;=1.2,"Between 1.0-1.2","Above 1.2")))</f>
        <v>Between 1.0-1.2</v>
      </c>
    </row>
    <row r="7621" spans="1:25" x14ac:dyDescent="0.3">
      <c r="A7621" t="s">
        <v>7676</v>
      </c>
      <c r="B7621" s="1">
        <v>46091.086805555555</v>
      </c>
      <c r="C7621" s="2">
        <v>46091</v>
      </c>
      <c r="D7621">
        <v>2</v>
      </c>
      <c r="E7621" t="s">
        <v>62</v>
      </c>
      <c r="F7621" t="s">
        <v>26</v>
      </c>
      <c r="G7621">
        <v>7.3</v>
      </c>
      <c r="H7621">
        <v>167.24</v>
      </c>
      <c r="I7621">
        <v>172.13</v>
      </c>
      <c r="J7621">
        <v>1.1000000000000001</v>
      </c>
      <c r="K7621">
        <v>4.5</v>
      </c>
      <c r="L7621">
        <v>3.9</v>
      </c>
      <c r="M7621">
        <v>56</v>
      </c>
      <c r="N7621" t="s">
        <v>41</v>
      </c>
      <c r="O7621">
        <v>2.0230000000000001</v>
      </c>
      <c r="P7621" t="s">
        <v>28</v>
      </c>
      <c r="Q7621" t="s">
        <v>29</v>
      </c>
      <c r="R7621">
        <v>4.8</v>
      </c>
      <c r="S7621">
        <v>18</v>
      </c>
      <c r="T7621">
        <v>4.8899999999999997</v>
      </c>
      <c r="U7621">
        <v>-0.6</v>
      </c>
      <c r="V7621" t="s">
        <v>587</v>
      </c>
      <c r="W7621" t="s">
        <v>31</v>
      </c>
      <c r="X7621">
        <v>1</v>
      </c>
      <c r="Y7621" t="str">
        <f>IF(tblRides[[#This Row],[supply_demand_ratio]]&lt;0.8,"Below 0.8",IF(tblRides[[#This Row],[supply_demand_ratio]]&lt;1,"Between 0.8-1.0",IF(tblRides[[#This Row],[supply_demand_ratio]]&lt;=1.2,"Between 1.0-1.2","Above 1.2")))</f>
        <v>Above 1.2</v>
      </c>
    </row>
    <row r="7622" spans="1:25" x14ac:dyDescent="0.3">
      <c r="A7622" t="s">
        <v>7677</v>
      </c>
      <c r="B7622" s="1">
        <v>46091.088888888888</v>
      </c>
      <c r="C7622" s="2">
        <v>46091</v>
      </c>
      <c r="D7622">
        <v>2</v>
      </c>
      <c r="E7622" t="s">
        <v>36</v>
      </c>
      <c r="F7622" t="s">
        <v>26</v>
      </c>
      <c r="G7622">
        <v>5.9</v>
      </c>
      <c r="H7622">
        <v>114.97</v>
      </c>
      <c r="I7622">
        <v>108.95</v>
      </c>
      <c r="J7622">
        <v>1</v>
      </c>
      <c r="K7622">
        <v>5.5</v>
      </c>
      <c r="L7622">
        <v>8.5</v>
      </c>
      <c r="M7622">
        <v>111</v>
      </c>
      <c r="N7622" t="s">
        <v>41</v>
      </c>
      <c r="O7622">
        <v>1.419</v>
      </c>
      <c r="P7622" t="s">
        <v>28</v>
      </c>
      <c r="Q7622" t="s">
        <v>29</v>
      </c>
      <c r="R7622">
        <v>4.6100000000000003</v>
      </c>
      <c r="S7622">
        <v>4</v>
      </c>
      <c r="T7622">
        <v>-6.02</v>
      </c>
      <c r="U7622">
        <v>3</v>
      </c>
      <c r="V7622" t="s">
        <v>587</v>
      </c>
      <c r="W7622" t="s">
        <v>45</v>
      </c>
      <c r="X7622">
        <v>1</v>
      </c>
      <c r="Y7622" t="str">
        <f>IF(tblRides[[#This Row],[supply_demand_ratio]]&lt;0.8,"Below 0.8",IF(tblRides[[#This Row],[supply_demand_ratio]]&lt;1,"Between 0.8-1.0",IF(tblRides[[#This Row],[supply_demand_ratio]]&lt;=1.2,"Between 1.0-1.2","Above 1.2")))</f>
        <v>Above 1.2</v>
      </c>
    </row>
    <row r="7623" spans="1:25" x14ac:dyDescent="0.3">
      <c r="A7623" t="s">
        <v>7678</v>
      </c>
      <c r="B7623" s="1">
        <v>46091.097916666666</v>
      </c>
      <c r="C7623" s="2">
        <v>46091</v>
      </c>
      <c r="D7623">
        <v>2</v>
      </c>
      <c r="E7623" t="s">
        <v>36</v>
      </c>
      <c r="F7623" t="s">
        <v>34</v>
      </c>
      <c r="G7623">
        <v>6.2</v>
      </c>
      <c r="H7623">
        <v>140.30000000000001</v>
      </c>
      <c r="J7623">
        <v>1</v>
      </c>
      <c r="K7623">
        <v>4</v>
      </c>
      <c r="L7623">
        <v>5.6</v>
      </c>
      <c r="M7623">
        <v>117</v>
      </c>
      <c r="N7623" t="s">
        <v>27</v>
      </c>
      <c r="O7623">
        <v>1.141</v>
      </c>
      <c r="P7623" t="s">
        <v>58</v>
      </c>
      <c r="Q7623" t="s">
        <v>108</v>
      </c>
      <c r="R7623">
        <v>4.55</v>
      </c>
      <c r="S7623">
        <v>0</v>
      </c>
      <c r="U7623">
        <v>1.6</v>
      </c>
      <c r="V7623" t="s">
        <v>587</v>
      </c>
      <c r="W7623" t="s">
        <v>31</v>
      </c>
      <c r="X7623">
        <v>0</v>
      </c>
      <c r="Y7623" t="str">
        <f>IF(tblRides[[#This Row],[supply_demand_ratio]]&lt;0.8,"Below 0.8",IF(tblRides[[#This Row],[supply_demand_ratio]]&lt;1,"Between 0.8-1.0",IF(tblRides[[#This Row],[supply_demand_ratio]]&lt;=1.2,"Between 1.0-1.2","Above 1.2")))</f>
        <v>Between 1.0-1.2</v>
      </c>
    </row>
    <row r="7624" spans="1:25" x14ac:dyDescent="0.3">
      <c r="A7624" t="s">
        <v>7679</v>
      </c>
      <c r="B7624" s="1">
        <v>46091.117361111108</v>
      </c>
      <c r="C7624" s="2">
        <v>46091</v>
      </c>
      <c r="D7624">
        <v>2</v>
      </c>
      <c r="E7624" t="s">
        <v>36</v>
      </c>
      <c r="F7624" t="s">
        <v>34</v>
      </c>
      <c r="G7624">
        <v>9.1</v>
      </c>
      <c r="H7624">
        <v>172.19</v>
      </c>
      <c r="I7624">
        <v>169.63</v>
      </c>
      <c r="J7624">
        <v>1</v>
      </c>
      <c r="K7624">
        <v>2</v>
      </c>
      <c r="L7624">
        <v>1</v>
      </c>
      <c r="M7624">
        <v>111</v>
      </c>
      <c r="N7624" t="s">
        <v>27</v>
      </c>
      <c r="O7624">
        <v>1.141</v>
      </c>
      <c r="P7624" t="s">
        <v>28</v>
      </c>
      <c r="Q7624" t="s">
        <v>29</v>
      </c>
      <c r="R7624">
        <v>4.66</v>
      </c>
      <c r="S7624">
        <v>0</v>
      </c>
      <c r="T7624">
        <v>-2.56</v>
      </c>
      <c r="U7624">
        <v>-1</v>
      </c>
      <c r="V7624" t="s">
        <v>587</v>
      </c>
      <c r="W7624" t="s">
        <v>31</v>
      </c>
      <c r="X7624">
        <v>1</v>
      </c>
      <c r="Y7624" t="str">
        <f>IF(tblRides[[#This Row],[supply_demand_ratio]]&lt;0.8,"Below 0.8",IF(tblRides[[#This Row],[supply_demand_ratio]]&lt;1,"Between 0.8-1.0",IF(tblRides[[#This Row],[supply_demand_ratio]]&lt;=1.2,"Between 1.0-1.2","Above 1.2")))</f>
        <v>Between 1.0-1.2</v>
      </c>
    </row>
    <row r="7625" spans="1:25" x14ac:dyDescent="0.3">
      <c r="A7625" t="s">
        <v>7680</v>
      </c>
      <c r="B7625" s="1">
        <v>46091.12222222222</v>
      </c>
      <c r="C7625" s="2">
        <v>46091</v>
      </c>
      <c r="D7625">
        <v>2</v>
      </c>
      <c r="E7625" t="s">
        <v>33</v>
      </c>
      <c r="F7625" t="s">
        <v>34</v>
      </c>
      <c r="G7625">
        <v>8.5</v>
      </c>
      <c r="H7625">
        <v>169.79</v>
      </c>
      <c r="I7625">
        <v>178.73</v>
      </c>
      <c r="J7625">
        <v>1</v>
      </c>
      <c r="K7625">
        <v>2.6</v>
      </c>
      <c r="L7625">
        <v>5.9</v>
      </c>
      <c r="M7625">
        <v>97</v>
      </c>
      <c r="N7625" t="s">
        <v>41</v>
      </c>
      <c r="O7625">
        <v>1.4530000000000001</v>
      </c>
      <c r="P7625" t="s">
        <v>28</v>
      </c>
      <c r="Q7625" t="s">
        <v>29</v>
      </c>
      <c r="R7625">
        <v>4.7699999999999996</v>
      </c>
      <c r="S7625">
        <v>0</v>
      </c>
      <c r="T7625">
        <v>8.94</v>
      </c>
      <c r="U7625">
        <v>3.3</v>
      </c>
      <c r="V7625" t="s">
        <v>587</v>
      </c>
      <c r="W7625" t="s">
        <v>31</v>
      </c>
      <c r="X7625">
        <v>1</v>
      </c>
      <c r="Y7625" t="str">
        <f>IF(tblRides[[#This Row],[supply_demand_ratio]]&lt;0.8,"Below 0.8",IF(tblRides[[#This Row],[supply_demand_ratio]]&lt;1,"Between 0.8-1.0",IF(tblRides[[#This Row],[supply_demand_ratio]]&lt;=1.2,"Between 1.0-1.2","Above 1.2")))</f>
        <v>Above 1.2</v>
      </c>
    </row>
    <row r="7626" spans="1:25" x14ac:dyDescent="0.3">
      <c r="A7626" t="s">
        <v>7681</v>
      </c>
      <c r="B7626" s="1">
        <v>46091.123611111114</v>
      </c>
      <c r="C7626" s="2">
        <v>46091</v>
      </c>
      <c r="D7626">
        <v>2</v>
      </c>
      <c r="E7626" t="s">
        <v>62</v>
      </c>
      <c r="F7626" t="s">
        <v>34</v>
      </c>
      <c r="G7626">
        <v>8.1</v>
      </c>
      <c r="H7626">
        <v>149.88999999999999</v>
      </c>
      <c r="J7626">
        <v>1</v>
      </c>
      <c r="K7626">
        <v>2.8</v>
      </c>
      <c r="L7626">
        <v>3.8</v>
      </c>
      <c r="M7626">
        <v>64</v>
      </c>
      <c r="N7626" t="s">
        <v>41</v>
      </c>
      <c r="O7626">
        <v>2.2000000000000002</v>
      </c>
      <c r="P7626" t="s">
        <v>58</v>
      </c>
      <c r="Q7626" t="s">
        <v>74</v>
      </c>
      <c r="R7626">
        <v>4.4400000000000004</v>
      </c>
      <c r="S7626">
        <v>0</v>
      </c>
      <c r="U7626">
        <v>1</v>
      </c>
      <c r="V7626" t="s">
        <v>587</v>
      </c>
      <c r="W7626" t="s">
        <v>31</v>
      </c>
      <c r="X7626">
        <v>0</v>
      </c>
      <c r="Y7626" t="str">
        <f>IF(tblRides[[#This Row],[supply_demand_ratio]]&lt;0.8,"Below 0.8",IF(tblRides[[#This Row],[supply_demand_ratio]]&lt;1,"Between 0.8-1.0",IF(tblRides[[#This Row],[supply_demand_ratio]]&lt;=1.2,"Between 1.0-1.2","Above 1.2")))</f>
        <v>Above 1.2</v>
      </c>
    </row>
    <row r="7627" spans="1:25" x14ac:dyDescent="0.3">
      <c r="A7627" t="s">
        <v>7682</v>
      </c>
      <c r="B7627" s="1">
        <v>46091.127083333333</v>
      </c>
      <c r="C7627" s="2">
        <v>46091</v>
      </c>
      <c r="D7627">
        <v>3</v>
      </c>
      <c r="E7627" t="s">
        <v>33</v>
      </c>
      <c r="F7627" t="s">
        <v>34</v>
      </c>
      <c r="G7627">
        <v>8.5</v>
      </c>
      <c r="H7627">
        <v>174.27</v>
      </c>
      <c r="I7627">
        <v>187.47</v>
      </c>
      <c r="J7627">
        <v>1</v>
      </c>
      <c r="K7627">
        <v>2</v>
      </c>
      <c r="L7627">
        <v>4.7</v>
      </c>
      <c r="M7627">
        <v>96</v>
      </c>
      <c r="N7627" t="s">
        <v>41</v>
      </c>
      <c r="O7627">
        <v>1.2969999999999999</v>
      </c>
      <c r="P7627" t="s">
        <v>28</v>
      </c>
      <c r="Q7627" t="s">
        <v>29</v>
      </c>
      <c r="R7627">
        <v>4.83</v>
      </c>
      <c r="S7627">
        <v>0</v>
      </c>
      <c r="T7627">
        <v>13.2</v>
      </c>
      <c r="U7627">
        <v>2.7</v>
      </c>
      <c r="V7627" t="s">
        <v>587</v>
      </c>
      <c r="W7627" t="s">
        <v>31</v>
      </c>
      <c r="X7627">
        <v>1</v>
      </c>
      <c r="Y7627" t="str">
        <f>IF(tblRides[[#This Row],[supply_demand_ratio]]&lt;0.8,"Below 0.8",IF(tblRides[[#This Row],[supply_demand_ratio]]&lt;1,"Between 0.8-1.0",IF(tblRides[[#This Row],[supply_demand_ratio]]&lt;=1.2,"Between 1.0-1.2","Above 1.2")))</f>
        <v>Above 1.2</v>
      </c>
    </row>
    <row r="7628" spans="1:25" x14ac:dyDescent="0.3">
      <c r="A7628" t="s">
        <v>7683</v>
      </c>
      <c r="B7628" s="1">
        <v>46091.161111111112</v>
      </c>
      <c r="C7628" s="2">
        <v>46091</v>
      </c>
      <c r="D7628">
        <v>3</v>
      </c>
      <c r="E7628" t="s">
        <v>33</v>
      </c>
      <c r="F7628" t="s">
        <v>26</v>
      </c>
      <c r="G7628">
        <v>1</v>
      </c>
      <c r="H7628">
        <v>56.28</v>
      </c>
      <c r="I7628">
        <v>60.57</v>
      </c>
      <c r="J7628">
        <v>1</v>
      </c>
      <c r="K7628">
        <v>2</v>
      </c>
      <c r="L7628">
        <v>1</v>
      </c>
      <c r="M7628">
        <v>93</v>
      </c>
      <c r="N7628" t="s">
        <v>41</v>
      </c>
      <c r="O7628">
        <v>1.224</v>
      </c>
      <c r="P7628" t="s">
        <v>28</v>
      </c>
      <c r="Q7628" t="s">
        <v>29</v>
      </c>
      <c r="R7628">
        <v>4.72</v>
      </c>
      <c r="S7628">
        <v>13</v>
      </c>
      <c r="T7628">
        <v>4.29</v>
      </c>
      <c r="U7628">
        <v>-1</v>
      </c>
      <c r="V7628" t="s">
        <v>587</v>
      </c>
      <c r="W7628" t="s">
        <v>31</v>
      </c>
      <c r="X7628">
        <v>1</v>
      </c>
      <c r="Y7628" t="str">
        <f>IF(tblRides[[#This Row],[supply_demand_ratio]]&lt;0.8,"Below 0.8",IF(tblRides[[#This Row],[supply_demand_ratio]]&lt;1,"Between 0.8-1.0",IF(tblRides[[#This Row],[supply_demand_ratio]]&lt;=1.2,"Between 1.0-1.2","Above 1.2")))</f>
        <v>Above 1.2</v>
      </c>
    </row>
    <row r="7629" spans="1:25" x14ac:dyDescent="0.3">
      <c r="A7629" t="s">
        <v>7684</v>
      </c>
      <c r="B7629" s="1">
        <v>46091.172222222223</v>
      </c>
      <c r="C7629" s="2">
        <v>46091</v>
      </c>
      <c r="D7629">
        <v>4</v>
      </c>
      <c r="E7629" t="s">
        <v>25</v>
      </c>
      <c r="F7629" t="s">
        <v>26</v>
      </c>
      <c r="G7629">
        <v>17.899999999999999</v>
      </c>
      <c r="H7629">
        <v>273.37</v>
      </c>
      <c r="I7629">
        <v>277.93</v>
      </c>
      <c r="J7629">
        <v>1</v>
      </c>
      <c r="K7629">
        <v>4.8</v>
      </c>
      <c r="L7629">
        <v>5.2</v>
      </c>
      <c r="M7629">
        <v>124</v>
      </c>
      <c r="N7629" t="s">
        <v>27</v>
      </c>
      <c r="O7629">
        <v>1.1120000000000001</v>
      </c>
      <c r="P7629" t="s">
        <v>28</v>
      </c>
      <c r="Q7629" t="s">
        <v>29</v>
      </c>
      <c r="R7629">
        <v>4.59</v>
      </c>
      <c r="S7629">
        <v>6</v>
      </c>
      <c r="T7629">
        <v>4.5599999999999996</v>
      </c>
      <c r="U7629">
        <v>0.4</v>
      </c>
      <c r="V7629" t="s">
        <v>587</v>
      </c>
      <c r="W7629" t="s">
        <v>31</v>
      </c>
      <c r="X7629">
        <v>1</v>
      </c>
      <c r="Y7629" t="str">
        <f>IF(tblRides[[#This Row],[supply_demand_ratio]]&lt;0.8,"Below 0.8",IF(tblRides[[#This Row],[supply_demand_ratio]]&lt;1,"Between 0.8-1.0",IF(tblRides[[#This Row],[supply_demand_ratio]]&lt;=1.2,"Between 1.0-1.2","Above 1.2")))</f>
        <v>Between 1.0-1.2</v>
      </c>
    </row>
    <row r="7630" spans="1:25" x14ac:dyDescent="0.3">
      <c r="A7630" t="s">
        <v>7685</v>
      </c>
      <c r="B7630" s="1">
        <v>46091.173611111109</v>
      </c>
      <c r="C7630" s="2">
        <v>46091</v>
      </c>
      <c r="D7630">
        <v>4</v>
      </c>
      <c r="E7630" t="s">
        <v>25</v>
      </c>
      <c r="F7630" t="s">
        <v>26</v>
      </c>
      <c r="G7630">
        <v>6.1</v>
      </c>
      <c r="H7630">
        <v>145.33000000000001</v>
      </c>
      <c r="I7630">
        <v>146.24</v>
      </c>
      <c r="J7630">
        <v>1</v>
      </c>
      <c r="K7630">
        <v>4</v>
      </c>
      <c r="L7630">
        <v>2.9</v>
      </c>
      <c r="M7630">
        <v>144</v>
      </c>
      <c r="N7630" t="s">
        <v>27</v>
      </c>
      <c r="O7630">
        <v>1.3080000000000001</v>
      </c>
      <c r="P7630" t="s">
        <v>28</v>
      </c>
      <c r="Q7630" t="s">
        <v>29</v>
      </c>
      <c r="R7630">
        <v>4.84</v>
      </c>
      <c r="S7630">
        <v>5</v>
      </c>
      <c r="T7630">
        <v>0.91</v>
      </c>
      <c r="U7630">
        <v>-1.1000000000000001</v>
      </c>
      <c r="V7630" t="s">
        <v>587</v>
      </c>
      <c r="W7630" t="s">
        <v>31</v>
      </c>
      <c r="X7630">
        <v>1</v>
      </c>
      <c r="Y7630" t="str">
        <f>IF(tblRides[[#This Row],[supply_demand_ratio]]&lt;0.8,"Below 0.8",IF(tblRides[[#This Row],[supply_demand_ratio]]&lt;1,"Between 0.8-1.0",IF(tblRides[[#This Row],[supply_demand_ratio]]&lt;=1.2,"Between 1.0-1.2","Above 1.2")))</f>
        <v>Above 1.2</v>
      </c>
    </row>
    <row r="7631" spans="1:25" x14ac:dyDescent="0.3">
      <c r="A7631" t="s">
        <v>7686</v>
      </c>
      <c r="B7631" s="1">
        <v>46091.194444444445</v>
      </c>
      <c r="C7631" s="2">
        <v>46091</v>
      </c>
      <c r="D7631">
        <v>4</v>
      </c>
      <c r="E7631" t="s">
        <v>36</v>
      </c>
      <c r="F7631" t="s">
        <v>34</v>
      </c>
      <c r="G7631">
        <v>9.4</v>
      </c>
      <c r="H7631">
        <v>184.15</v>
      </c>
      <c r="I7631">
        <v>192.89</v>
      </c>
      <c r="J7631">
        <v>1</v>
      </c>
      <c r="K7631">
        <v>5.5</v>
      </c>
      <c r="L7631">
        <v>9.9</v>
      </c>
      <c r="M7631">
        <v>131</v>
      </c>
      <c r="N7631" t="s">
        <v>41</v>
      </c>
      <c r="O7631">
        <v>1.599</v>
      </c>
      <c r="P7631" t="s">
        <v>28</v>
      </c>
      <c r="Q7631" t="s">
        <v>29</v>
      </c>
      <c r="R7631">
        <v>4.99</v>
      </c>
      <c r="S7631">
        <v>0</v>
      </c>
      <c r="T7631">
        <v>8.74</v>
      </c>
      <c r="U7631">
        <v>4.4000000000000004</v>
      </c>
      <c r="V7631" t="s">
        <v>587</v>
      </c>
      <c r="W7631" t="s">
        <v>45</v>
      </c>
      <c r="X7631">
        <v>1</v>
      </c>
      <c r="Y7631" t="str">
        <f>IF(tblRides[[#This Row],[supply_demand_ratio]]&lt;0.8,"Below 0.8",IF(tblRides[[#This Row],[supply_demand_ratio]]&lt;1,"Between 0.8-1.0",IF(tblRides[[#This Row],[supply_demand_ratio]]&lt;=1.2,"Between 1.0-1.2","Above 1.2")))</f>
        <v>Above 1.2</v>
      </c>
    </row>
    <row r="7632" spans="1:25" x14ac:dyDescent="0.3">
      <c r="A7632" t="s">
        <v>7687</v>
      </c>
      <c r="B7632" s="1">
        <v>46091.211805555555</v>
      </c>
      <c r="C7632" s="2">
        <v>46091</v>
      </c>
      <c r="D7632">
        <v>5</v>
      </c>
      <c r="E7632" t="s">
        <v>43</v>
      </c>
      <c r="F7632" t="s">
        <v>26</v>
      </c>
      <c r="G7632">
        <v>11.4</v>
      </c>
      <c r="H7632">
        <v>217.52</v>
      </c>
      <c r="J7632">
        <v>1</v>
      </c>
      <c r="K7632">
        <v>7.8</v>
      </c>
      <c r="L7632">
        <v>7.8</v>
      </c>
      <c r="M7632">
        <v>72</v>
      </c>
      <c r="N7632" t="s">
        <v>41</v>
      </c>
      <c r="O7632">
        <v>2.1749999999999998</v>
      </c>
      <c r="P7632" t="s">
        <v>58</v>
      </c>
      <c r="Q7632" t="s">
        <v>88</v>
      </c>
      <c r="R7632">
        <v>4.75</v>
      </c>
      <c r="S7632">
        <v>15</v>
      </c>
      <c r="U7632">
        <v>0</v>
      </c>
      <c r="V7632" t="s">
        <v>587</v>
      </c>
      <c r="W7632" t="s">
        <v>45</v>
      </c>
      <c r="X7632">
        <v>0</v>
      </c>
      <c r="Y7632" t="str">
        <f>IF(tblRides[[#This Row],[supply_demand_ratio]]&lt;0.8,"Below 0.8",IF(tblRides[[#This Row],[supply_demand_ratio]]&lt;1,"Between 0.8-1.0",IF(tblRides[[#This Row],[supply_demand_ratio]]&lt;=1.2,"Between 1.0-1.2","Above 1.2")))</f>
        <v>Above 1.2</v>
      </c>
    </row>
    <row r="7633" spans="1:25" x14ac:dyDescent="0.3">
      <c r="A7633" t="s">
        <v>7688</v>
      </c>
      <c r="B7633" s="1">
        <v>46091.220138888886</v>
      </c>
      <c r="C7633" s="2">
        <v>46091</v>
      </c>
      <c r="D7633">
        <v>5</v>
      </c>
      <c r="E7633" t="s">
        <v>36</v>
      </c>
      <c r="F7633" t="s">
        <v>26</v>
      </c>
      <c r="G7633">
        <v>3.8</v>
      </c>
      <c r="H7633">
        <v>96.51</v>
      </c>
      <c r="J7633">
        <v>1</v>
      </c>
      <c r="K7633">
        <v>5.7</v>
      </c>
      <c r="M7633">
        <v>128</v>
      </c>
      <c r="N7633" t="s">
        <v>41</v>
      </c>
      <c r="O7633">
        <v>1.4279999999999999</v>
      </c>
      <c r="P7633" t="s">
        <v>82</v>
      </c>
      <c r="Q7633" t="s">
        <v>83</v>
      </c>
      <c r="R7633">
        <v>4.74</v>
      </c>
      <c r="S7633">
        <v>2</v>
      </c>
      <c r="V7633" t="s">
        <v>587</v>
      </c>
      <c r="W7633" t="s">
        <v>45</v>
      </c>
      <c r="X7633">
        <v>0</v>
      </c>
      <c r="Y7633" t="str">
        <f>IF(tblRides[[#This Row],[supply_demand_ratio]]&lt;0.8,"Below 0.8",IF(tblRides[[#This Row],[supply_demand_ratio]]&lt;1,"Between 0.8-1.0",IF(tblRides[[#This Row],[supply_demand_ratio]]&lt;=1.2,"Between 1.0-1.2","Above 1.2")))</f>
        <v>Above 1.2</v>
      </c>
    </row>
    <row r="7634" spans="1:25" x14ac:dyDescent="0.3">
      <c r="A7634" t="s">
        <v>7689</v>
      </c>
      <c r="B7634" s="1">
        <v>46091.22152777778</v>
      </c>
      <c r="C7634" s="2">
        <v>46091</v>
      </c>
      <c r="D7634">
        <v>5</v>
      </c>
      <c r="E7634" t="s">
        <v>62</v>
      </c>
      <c r="F7634" t="s">
        <v>26</v>
      </c>
      <c r="G7634">
        <v>5.3</v>
      </c>
      <c r="H7634">
        <v>104.72</v>
      </c>
      <c r="I7634">
        <v>103.77</v>
      </c>
      <c r="J7634">
        <v>1</v>
      </c>
      <c r="K7634">
        <v>5.5</v>
      </c>
      <c r="L7634">
        <v>5.7</v>
      </c>
      <c r="M7634">
        <v>58</v>
      </c>
      <c r="N7634" t="s">
        <v>41</v>
      </c>
      <c r="O7634">
        <v>2.2000000000000002</v>
      </c>
      <c r="P7634" t="s">
        <v>28</v>
      </c>
      <c r="Q7634" t="s">
        <v>29</v>
      </c>
      <c r="R7634">
        <v>4.6399999999999997</v>
      </c>
      <c r="S7634">
        <v>7</v>
      </c>
      <c r="T7634">
        <v>-0.95</v>
      </c>
      <c r="U7634">
        <v>0.2</v>
      </c>
      <c r="V7634" t="s">
        <v>587</v>
      </c>
      <c r="W7634" t="s">
        <v>45</v>
      </c>
      <c r="X7634">
        <v>1</v>
      </c>
      <c r="Y7634" t="str">
        <f>IF(tblRides[[#This Row],[supply_demand_ratio]]&lt;0.8,"Below 0.8",IF(tblRides[[#This Row],[supply_demand_ratio]]&lt;1,"Between 0.8-1.0",IF(tblRides[[#This Row],[supply_demand_ratio]]&lt;=1.2,"Between 1.0-1.2","Above 1.2")))</f>
        <v>Above 1.2</v>
      </c>
    </row>
    <row r="7635" spans="1:25" x14ac:dyDescent="0.3">
      <c r="A7635" t="s">
        <v>7690</v>
      </c>
      <c r="B7635" s="1">
        <v>46091.222916666666</v>
      </c>
      <c r="C7635" s="2">
        <v>46091</v>
      </c>
      <c r="D7635">
        <v>5</v>
      </c>
      <c r="E7635" t="s">
        <v>43</v>
      </c>
      <c r="F7635" t="s">
        <v>26</v>
      </c>
      <c r="G7635">
        <v>11.4</v>
      </c>
      <c r="H7635">
        <v>226.5</v>
      </c>
      <c r="I7635">
        <v>222.31</v>
      </c>
      <c r="J7635">
        <v>1.1000000000000001</v>
      </c>
      <c r="K7635">
        <v>2</v>
      </c>
      <c r="L7635">
        <v>4</v>
      </c>
      <c r="M7635">
        <v>68</v>
      </c>
      <c r="N7635" t="s">
        <v>41</v>
      </c>
      <c r="O7635">
        <v>2.2000000000000002</v>
      </c>
      <c r="P7635" t="s">
        <v>28</v>
      </c>
      <c r="Q7635" t="s">
        <v>29</v>
      </c>
      <c r="R7635">
        <v>4.38</v>
      </c>
      <c r="S7635">
        <v>4</v>
      </c>
      <c r="T7635">
        <v>-4.1900000000000004</v>
      </c>
      <c r="U7635">
        <v>2</v>
      </c>
      <c r="V7635" t="s">
        <v>587</v>
      </c>
      <c r="W7635" t="s">
        <v>31</v>
      </c>
      <c r="X7635">
        <v>1</v>
      </c>
      <c r="Y7635" t="str">
        <f>IF(tblRides[[#This Row],[supply_demand_ratio]]&lt;0.8,"Below 0.8",IF(tblRides[[#This Row],[supply_demand_ratio]]&lt;1,"Between 0.8-1.0",IF(tblRides[[#This Row],[supply_demand_ratio]]&lt;=1.2,"Between 1.0-1.2","Above 1.2")))</f>
        <v>Above 1.2</v>
      </c>
    </row>
    <row r="7636" spans="1:25" x14ac:dyDescent="0.3">
      <c r="A7636" t="s">
        <v>7691</v>
      </c>
      <c r="B7636" s="1">
        <v>46091.227777777778</v>
      </c>
      <c r="C7636" s="2">
        <v>46091</v>
      </c>
      <c r="D7636">
        <v>5</v>
      </c>
      <c r="E7636" t="s">
        <v>25</v>
      </c>
      <c r="F7636" t="s">
        <v>26</v>
      </c>
      <c r="G7636">
        <v>13.5</v>
      </c>
      <c r="H7636">
        <v>222.67</v>
      </c>
      <c r="I7636">
        <v>229.71</v>
      </c>
      <c r="J7636">
        <v>1</v>
      </c>
      <c r="K7636">
        <v>5.3</v>
      </c>
      <c r="L7636">
        <v>6.2</v>
      </c>
      <c r="M7636">
        <v>137</v>
      </c>
      <c r="N7636" t="s">
        <v>27</v>
      </c>
      <c r="O7636">
        <v>1.266</v>
      </c>
      <c r="P7636" t="s">
        <v>28</v>
      </c>
      <c r="Q7636" t="s">
        <v>29</v>
      </c>
      <c r="R7636">
        <v>4.54</v>
      </c>
      <c r="S7636">
        <v>7</v>
      </c>
      <c r="T7636">
        <v>7.04</v>
      </c>
      <c r="U7636">
        <v>0.9</v>
      </c>
      <c r="V7636" t="s">
        <v>587</v>
      </c>
      <c r="W7636" t="s">
        <v>45</v>
      </c>
      <c r="X7636">
        <v>1</v>
      </c>
      <c r="Y7636" t="str">
        <f>IF(tblRides[[#This Row],[supply_demand_ratio]]&lt;0.8,"Below 0.8",IF(tblRides[[#This Row],[supply_demand_ratio]]&lt;1,"Between 0.8-1.0",IF(tblRides[[#This Row],[supply_demand_ratio]]&lt;=1.2,"Between 1.0-1.2","Above 1.2")))</f>
        <v>Above 1.2</v>
      </c>
    </row>
    <row r="7637" spans="1:25" x14ac:dyDescent="0.3">
      <c r="A7637" t="s">
        <v>7692</v>
      </c>
      <c r="B7637" s="1">
        <v>46091.234027777777</v>
      </c>
      <c r="C7637" s="2">
        <v>46091</v>
      </c>
      <c r="D7637">
        <v>5</v>
      </c>
      <c r="E7637" t="s">
        <v>33</v>
      </c>
      <c r="F7637" t="s">
        <v>34</v>
      </c>
      <c r="G7637">
        <v>6</v>
      </c>
      <c r="H7637">
        <v>130.33000000000001</v>
      </c>
      <c r="I7637">
        <v>130.72999999999999</v>
      </c>
      <c r="J7637">
        <v>1</v>
      </c>
      <c r="K7637">
        <v>4.2</v>
      </c>
      <c r="L7637">
        <v>3.4</v>
      </c>
      <c r="M7637">
        <v>80</v>
      </c>
      <c r="N7637" t="s">
        <v>27</v>
      </c>
      <c r="O7637">
        <v>0.96699999999999997</v>
      </c>
      <c r="P7637" t="s">
        <v>28</v>
      </c>
      <c r="Q7637" t="s">
        <v>29</v>
      </c>
      <c r="R7637">
        <v>4.71</v>
      </c>
      <c r="S7637">
        <v>0</v>
      </c>
      <c r="T7637">
        <v>0.4</v>
      </c>
      <c r="U7637">
        <v>-0.8</v>
      </c>
      <c r="V7637" t="s">
        <v>587</v>
      </c>
      <c r="W7637" t="s">
        <v>31</v>
      </c>
      <c r="X7637">
        <v>1</v>
      </c>
      <c r="Y7637" t="str">
        <f>IF(tblRides[[#This Row],[supply_demand_ratio]]&lt;0.8,"Below 0.8",IF(tblRides[[#This Row],[supply_demand_ratio]]&lt;1,"Between 0.8-1.0",IF(tblRides[[#This Row],[supply_demand_ratio]]&lt;=1.2,"Between 1.0-1.2","Above 1.2")))</f>
        <v>Between 0.8-1.0</v>
      </c>
    </row>
    <row r="7638" spans="1:25" x14ac:dyDescent="0.3">
      <c r="A7638" t="s">
        <v>7693</v>
      </c>
      <c r="B7638" s="1">
        <v>46091.23541666667</v>
      </c>
      <c r="C7638" s="2">
        <v>46091</v>
      </c>
      <c r="D7638">
        <v>5</v>
      </c>
      <c r="E7638" t="s">
        <v>25</v>
      </c>
      <c r="F7638" t="s">
        <v>26</v>
      </c>
      <c r="G7638">
        <v>1.4</v>
      </c>
      <c r="H7638">
        <v>72.39</v>
      </c>
      <c r="I7638">
        <v>77.739999999999995</v>
      </c>
      <c r="J7638">
        <v>1.1000000000000001</v>
      </c>
      <c r="K7638">
        <v>6.6</v>
      </c>
      <c r="L7638">
        <v>8.9</v>
      </c>
      <c r="M7638">
        <v>141</v>
      </c>
      <c r="N7638" t="s">
        <v>41</v>
      </c>
      <c r="O7638">
        <v>1.847</v>
      </c>
      <c r="P7638" t="s">
        <v>28</v>
      </c>
      <c r="Q7638" t="s">
        <v>29</v>
      </c>
      <c r="R7638">
        <v>4.4400000000000004</v>
      </c>
      <c r="S7638">
        <v>11</v>
      </c>
      <c r="T7638">
        <v>5.35</v>
      </c>
      <c r="U7638">
        <v>2.2999999999999998</v>
      </c>
      <c r="V7638" t="s">
        <v>587</v>
      </c>
      <c r="W7638" t="s">
        <v>45</v>
      </c>
      <c r="X7638">
        <v>1</v>
      </c>
      <c r="Y7638" t="str">
        <f>IF(tblRides[[#This Row],[supply_demand_ratio]]&lt;0.8,"Below 0.8",IF(tblRides[[#This Row],[supply_demand_ratio]]&lt;1,"Between 0.8-1.0",IF(tblRides[[#This Row],[supply_demand_ratio]]&lt;=1.2,"Between 1.0-1.2","Above 1.2")))</f>
        <v>Above 1.2</v>
      </c>
    </row>
    <row r="7639" spans="1:25" x14ac:dyDescent="0.3">
      <c r="A7639" t="s">
        <v>7694</v>
      </c>
      <c r="B7639" s="1">
        <v>46091.246527777781</v>
      </c>
      <c r="C7639" s="2">
        <v>46091</v>
      </c>
      <c r="D7639">
        <v>5</v>
      </c>
      <c r="E7639" t="s">
        <v>36</v>
      </c>
      <c r="F7639" t="s">
        <v>26</v>
      </c>
      <c r="G7639">
        <v>3</v>
      </c>
      <c r="H7639">
        <v>83.57</v>
      </c>
      <c r="I7639">
        <v>81.78</v>
      </c>
      <c r="J7639">
        <v>1</v>
      </c>
      <c r="K7639">
        <v>2</v>
      </c>
      <c r="L7639">
        <v>2.8</v>
      </c>
      <c r="M7639">
        <v>115</v>
      </c>
      <c r="N7639" t="s">
        <v>41</v>
      </c>
      <c r="O7639">
        <v>1.331</v>
      </c>
      <c r="P7639" t="s">
        <v>28</v>
      </c>
      <c r="Q7639" t="s">
        <v>29</v>
      </c>
      <c r="R7639">
        <v>4.59</v>
      </c>
      <c r="S7639">
        <v>64</v>
      </c>
      <c r="T7639">
        <v>-1.79</v>
      </c>
      <c r="U7639">
        <v>0.8</v>
      </c>
      <c r="V7639" t="s">
        <v>587</v>
      </c>
      <c r="W7639" t="s">
        <v>31</v>
      </c>
      <c r="X7639">
        <v>1</v>
      </c>
      <c r="Y7639" t="str">
        <f>IF(tblRides[[#This Row],[supply_demand_ratio]]&lt;0.8,"Below 0.8",IF(tblRides[[#This Row],[supply_demand_ratio]]&lt;1,"Between 0.8-1.0",IF(tblRides[[#This Row],[supply_demand_ratio]]&lt;=1.2,"Between 1.0-1.2","Above 1.2")))</f>
        <v>Above 1.2</v>
      </c>
    </row>
    <row r="7640" spans="1:25" x14ac:dyDescent="0.3">
      <c r="A7640" t="s">
        <v>7695</v>
      </c>
      <c r="B7640" s="1">
        <v>46091.24722222222</v>
      </c>
      <c r="C7640" s="2">
        <v>46091</v>
      </c>
      <c r="D7640">
        <v>5</v>
      </c>
      <c r="E7640" t="s">
        <v>33</v>
      </c>
      <c r="F7640" t="s">
        <v>26</v>
      </c>
      <c r="G7640">
        <v>4.2</v>
      </c>
      <c r="H7640">
        <v>96.89</v>
      </c>
      <c r="J7640">
        <v>1</v>
      </c>
      <c r="K7640">
        <v>5.9</v>
      </c>
      <c r="L7640">
        <v>5.4</v>
      </c>
      <c r="M7640">
        <v>92</v>
      </c>
      <c r="N7640" t="s">
        <v>41</v>
      </c>
      <c r="O7640">
        <v>1.2450000000000001</v>
      </c>
      <c r="P7640" t="s">
        <v>58</v>
      </c>
      <c r="Q7640" t="s">
        <v>74</v>
      </c>
      <c r="R7640">
        <v>4.49</v>
      </c>
      <c r="S7640">
        <v>9</v>
      </c>
      <c r="U7640">
        <v>-0.5</v>
      </c>
      <c r="V7640" t="s">
        <v>587</v>
      </c>
      <c r="W7640" t="s">
        <v>45</v>
      </c>
      <c r="X7640">
        <v>0</v>
      </c>
      <c r="Y7640" t="str">
        <f>IF(tblRides[[#This Row],[supply_demand_ratio]]&lt;0.8,"Below 0.8",IF(tblRides[[#This Row],[supply_demand_ratio]]&lt;1,"Between 0.8-1.0",IF(tblRides[[#This Row],[supply_demand_ratio]]&lt;=1.2,"Between 1.0-1.2","Above 1.2")))</f>
        <v>Above 1.2</v>
      </c>
    </row>
    <row r="7641" spans="1:25" x14ac:dyDescent="0.3">
      <c r="A7641" t="s">
        <v>7696</v>
      </c>
      <c r="B7641" s="1">
        <v>46091.248611111114</v>
      </c>
      <c r="C7641" s="2">
        <v>46091</v>
      </c>
      <c r="D7641">
        <v>5</v>
      </c>
      <c r="E7641" t="s">
        <v>33</v>
      </c>
      <c r="F7641" t="s">
        <v>26</v>
      </c>
      <c r="G7641">
        <v>7.1</v>
      </c>
      <c r="H7641">
        <v>146.69</v>
      </c>
      <c r="I7641">
        <v>146.54</v>
      </c>
      <c r="J7641">
        <v>1</v>
      </c>
      <c r="K7641">
        <v>2.9</v>
      </c>
      <c r="L7641">
        <v>2.5</v>
      </c>
      <c r="M7641">
        <v>105</v>
      </c>
      <c r="N7641" t="s">
        <v>27</v>
      </c>
      <c r="O7641">
        <v>1.254</v>
      </c>
      <c r="P7641" t="s">
        <v>28</v>
      </c>
      <c r="Q7641" t="s">
        <v>29</v>
      </c>
      <c r="R7641">
        <v>4.7300000000000004</v>
      </c>
      <c r="S7641">
        <v>6</v>
      </c>
      <c r="T7641">
        <v>-0.15</v>
      </c>
      <c r="U7641">
        <v>-0.4</v>
      </c>
      <c r="V7641" t="s">
        <v>587</v>
      </c>
      <c r="W7641" t="s">
        <v>31</v>
      </c>
      <c r="X7641">
        <v>1</v>
      </c>
      <c r="Y7641" t="str">
        <f>IF(tblRides[[#This Row],[supply_demand_ratio]]&lt;0.8,"Below 0.8",IF(tblRides[[#This Row],[supply_demand_ratio]]&lt;1,"Between 0.8-1.0",IF(tblRides[[#This Row],[supply_demand_ratio]]&lt;=1.2,"Between 1.0-1.2","Above 1.2")))</f>
        <v>Above 1.2</v>
      </c>
    </row>
    <row r="7642" spans="1:25" x14ac:dyDescent="0.3">
      <c r="A7642" t="s">
        <v>7697</v>
      </c>
      <c r="B7642" s="1">
        <v>46091.251388888886</v>
      </c>
      <c r="C7642" s="2">
        <v>46091</v>
      </c>
      <c r="D7642">
        <v>6</v>
      </c>
      <c r="E7642" t="s">
        <v>33</v>
      </c>
      <c r="F7642" t="s">
        <v>26</v>
      </c>
      <c r="G7642">
        <v>7.6</v>
      </c>
      <c r="H7642">
        <v>147.83000000000001</v>
      </c>
      <c r="I7642">
        <v>150.57</v>
      </c>
      <c r="J7642">
        <v>1</v>
      </c>
      <c r="K7642">
        <v>2.2999999999999998</v>
      </c>
      <c r="L7642">
        <v>5.7</v>
      </c>
      <c r="M7642">
        <v>110</v>
      </c>
      <c r="N7642" t="s">
        <v>27</v>
      </c>
      <c r="O7642">
        <v>1.1459999999999999</v>
      </c>
      <c r="P7642" t="s">
        <v>28</v>
      </c>
      <c r="Q7642" t="s">
        <v>29</v>
      </c>
      <c r="R7642">
        <v>4.8499999999999996</v>
      </c>
      <c r="S7642">
        <v>7</v>
      </c>
      <c r="T7642">
        <v>2.74</v>
      </c>
      <c r="U7642">
        <v>3.4</v>
      </c>
      <c r="V7642" t="s">
        <v>587</v>
      </c>
      <c r="W7642" t="s">
        <v>31</v>
      </c>
      <c r="X7642">
        <v>1</v>
      </c>
      <c r="Y7642" t="str">
        <f>IF(tblRides[[#This Row],[supply_demand_ratio]]&lt;0.8,"Below 0.8",IF(tblRides[[#This Row],[supply_demand_ratio]]&lt;1,"Between 0.8-1.0",IF(tblRides[[#This Row],[supply_demand_ratio]]&lt;=1.2,"Between 1.0-1.2","Above 1.2")))</f>
        <v>Between 1.0-1.2</v>
      </c>
    </row>
    <row r="7643" spans="1:25" x14ac:dyDescent="0.3">
      <c r="A7643" t="s">
        <v>7698</v>
      </c>
      <c r="B7643" s="1">
        <v>46091.253472222219</v>
      </c>
      <c r="C7643" s="2">
        <v>46091</v>
      </c>
      <c r="D7643">
        <v>6</v>
      </c>
      <c r="E7643" t="s">
        <v>33</v>
      </c>
      <c r="F7643" t="s">
        <v>26</v>
      </c>
      <c r="G7643">
        <v>9.6</v>
      </c>
      <c r="H7643">
        <v>225.04</v>
      </c>
      <c r="I7643">
        <v>223.66</v>
      </c>
      <c r="J7643">
        <v>1.1000000000000001</v>
      </c>
      <c r="K7643">
        <v>8.5</v>
      </c>
      <c r="L7643">
        <v>10.4</v>
      </c>
      <c r="M7643">
        <v>96</v>
      </c>
      <c r="N7643" t="s">
        <v>41</v>
      </c>
      <c r="O7643">
        <v>1.3580000000000001</v>
      </c>
      <c r="P7643" t="s">
        <v>28</v>
      </c>
      <c r="Q7643" t="s">
        <v>29</v>
      </c>
      <c r="R7643">
        <v>4.8499999999999996</v>
      </c>
      <c r="S7643">
        <v>9</v>
      </c>
      <c r="T7643">
        <v>-1.38</v>
      </c>
      <c r="U7643">
        <v>1.9</v>
      </c>
      <c r="V7643" t="s">
        <v>587</v>
      </c>
      <c r="W7643" t="s">
        <v>45</v>
      </c>
      <c r="X7643">
        <v>1</v>
      </c>
      <c r="Y7643" t="str">
        <f>IF(tblRides[[#This Row],[supply_demand_ratio]]&lt;0.8,"Below 0.8",IF(tblRides[[#This Row],[supply_demand_ratio]]&lt;1,"Between 0.8-1.0",IF(tblRides[[#This Row],[supply_demand_ratio]]&lt;=1.2,"Between 1.0-1.2","Above 1.2")))</f>
        <v>Above 1.2</v>
      </c>
    </row>
    <row r="7644" spans="1:25" x14ac:dyDescent="0.3">
      <c r="A7644" t="s">
        <v>7699</v>
      </c>
      <c r="B7644" s="1">
        <v>46091.257638888892</v>
      </c>
      <c r="C7644" s="2">
        <v>46091</v>
      </c>
      <c r="D7644">
        <v>6</v>
      </c>
      <c r="E7644" t="s">
        <v>43</v>
      </c>
      <c r="F7644" t="s">
        <v>26</v>
      </c>
      <c r="G7644">
        <v>11</v>
      </c>
      <c r="H7644">
        <v>218.83</v>
      </c>
      <c r="I7644">
        <v>223.84</v>
      </c>
      <c r="J7644">
        <v>1.1000000000000001</v>
      </c>
      <c r="K7644">
        <v>4.4000000000000004</v>
      </c>
      <c r="L7644">
        <v>1.2</v>
      </c>
      <c r="M7644">
        <v>72</v>
      </c>
      <c r="N7644" t="s">
        <v>27</v>
      </c>
      <c r="O7644">
        <v>1.268</v>
      </c>
      <c r="P7644" t="s">
        <v>28</v>
      </c>
      <c r="Q7644" t="s">
        <v>29</v>
      </c>
      <c r="R7644">
        <v>5</v>
      </c>
      <c r="S7644">
        <v>10</v>
      </c>
      <c r="T7644">
        <v>5.01</v>
      </c>
      <c r="U7644">
        <v>-3.2</v>
      </c>
      <c r="V7644" t="s">
        <v>587</v>
      </c>
      <c r="W7644" t="s">
        <v>31</v>
      </c>
      <c r="X7644">
        <v>1</v>
      </c>
      <c r="Y7644" t="str">
        <f>IF(tblRides[[#This Row],[supply_demand_ratio]]&lt;0.8,"Below 0.8",IF(tblRides[[#This Row],[supply_demand_ratio]]&lt;1,"Between 0.8-1.0",IF(tblRides[[#This Row],[supply_demand_ratio]]&lt;=1.2,"Between 1.0-1.2","Above 1.2")))</f>
        <v>Above 1.2</v>
      </c>
    </row>
    <row r="7645" spans="1:25" x14ac:dyDescent="0.3">
      <c r="A7645" t="s">
        <v>7700</v>
      </c>
      <c r="B7645" s="1">
        <v>46091.259027777778</v>
      </c>
      <c r="C7645" s="2">
        <v>46091</v>
      </c>
      <c r="D7645">
        <v>6</v>
      </c>
      <c r="E7645" t="s">
        <v>25</v>
      </c>
      <c r="F7645" t="s">
        <v>26</v>
      </c>
      <c r="G7645">
        <v>0.7</v>
      </c>
      <c r="H7645">
        <v>64.25</v>
      </c>
      <c r="I7645">
        <v>62.31</v>
      </c>
      <c r="J7645">
        <v>1.2</v>
      </c>
      <c r="K7645">
        <v>4.2</v>
      </c>
      <c r="L7645">
        <v>4.9000000000000004</v>
      </c>
      <c r="M7645">
        <v>135</v>
      </c>
      <c r="N7645" t="s">
        <v>27</v>
      </c>
      <c r="O7645">
        <v>1.1040000000000001</v>
      </c>
      <c r="P7645" t="s">
        <v>28</v>
      </c>
      <c r="Q7645" t="s">
        <v>29</v>
      </c>
      <c r="R7645">
        <v>4.47</v>
      </c>
      <c r="S7645">
        <v>3</v>
      </c>
      <c r="T7645">
        <v>-1.94</v>
      </c>
      <c r="U7645">
        <v>0.7</v>
      </c>
      <c r="V7645" t="s">
        <v>587</v>
      </c>
      <c r="W7645" t="s">
        <v>31</v>
      </c>
      <c r="X7645">
        <v>1</v>
      </c>
      <c r="Y7645" t="str">
        <f>IF(tblRides[[#This Row],[supply_demand_ratio]]&lt;0.8,"Below 0.8",IF(tblRides[[#This Row],[supply_demand_ratio]]&lt;1,"Between 0.8-1.0",IF(tblRides[[#This Row],[supply_demand_ratio]]&lt;=1.2,"Between 1.0-1.2","Above 1.2")))</f>
        <v>Between 1.0-1.2</v>
      </c>
    </row>
    <row r="7646" spans="1:25" x14ac:dyDescent="0.3">
      <c r="A7646" t="s">
        <v>7701</v>
      </c>
      <c r="B7646" s="1">
        <v>46091.26666666667</v>
      </c>
      <c r="C7646" s="2">
        <v>46091</v>
      </c>
      <c r="D7646">
        <v>6</v>
      </c>
      <c r="E7646" t="s">
        <v>43</v>
      </c>
      <c r="F7646" t="s">
        <v>26</v>
      </c>
      <c r="G7646">
        <v>4.5999999999999996</v>
      </c>
      <c r="H7646">
        <v>117.24</v>
      </c>
      <c r="I7646">
        <v>120.5</v>
      </c>
      <c r="J7646">
        <v>1.1000000000000001</v>
      </c>
      <c r="K7646">
        <v>3.2</v>
      </c>
      <c r="L7646">
        <v>8.6</v>
      </c>
      <c r="M7646">
        <v>71</v>
      </c>
      <c r="N7646" t="s">
        <v>41</v>
      </c>
      <c r="O7646">
        <v>1.52</v>
      </c>
      <c r="P7646" t="s">
        <v>28</v>
      </c>
      <c r="Q7646" t="s">
        <v>29</v>
      </c>
      <c r="R7646">
        <v>4.9000000000000004</v>
      </c>
      <c r="S7646">
        <v>6</v>
      </c>
      <c r="T7646">
        <v>3.26</v>
      </c>
      <c r="U7646">
        <v>5.4</v>
      </c>
      <c r="V7646" t="s">
        <v>587</v>
      </c>
      <c r="W7646" t="s">
        <v>31</v>
      </c>
      <c r="X7646">
        <v>1</v>
      </c>
      <c r="Y7646" t="str">
        <f>IF(tblRides[[#This Row],[supply_demand_ratio]]&lt;0.8,"Below 0.8",IF(tblRides[[#This Row],[supply_demand_ratio]]&lt;1,"Between 0.8-1.0",IF(tblRides[[#This Row],[supply_demand_ratio]]&lt;=1.2,"Between 1.0-1.2","Above 1.2")))</f>
        <v>Above 1.2</v>
      </c>
    </row>
    <row r="7647" spans="1:25" x14ac:dyDescent="0.3">
      <c r="A7647" t="s">
        <v>7702</v>
      </c>
      <c r="B7647" s="1">
        <v>46091.277083333334</v>
      </c>
      <c r="C7647" s="2">
        <v>46091</v>
      </c>
      <c r="D7647">
        <v>6</v>
      </c>
      <c r="E7647" t="s">
        <v>62</v>
      </c>
      <c r="F7647" t="s">
        <v>26</v>
      </c>
      <c r="G7647">
        <v>10.9</v>
      </c>
      <c r="H7647">
        <v>185.12</v>
      </c>
      <c r="I7647">
        <v>178.79</v>
      </c>
      <c r="J7647">
        <v>1</v>
      </c>
      <c r="K7647">
        <v>3.6</v>
      </c>
      <c r="L7647">
        <v>2.5</v>
      </c>
      <c r="M7647">
        <v>57</v>
      </c>
      <c r="N7647" t="s">
        <v>41</v>
      </c>
      <c r="O7647">
        <v>2.2000000000000002</v>
      </c>
      <c r="P7647" t="s">
        <v>28</v>
      </c>
      <c r="Q7647" t="s">
        <v>29</v>
      </c>
      <c r="R7647">
        <v>4.7699999999999996</v>
      </c>
      <c r="S7647">
        <v>4</v>
      </c>
      <c r="T7647">
        <v>-6.33</v>
      </c>
      <c r="U7647">
        <v>-1.1000000000000001</v>
      </c>
      <c r="V7647" t="s">
        <v>587</v>
      </c>
      <c r="W7647" t="s">
        <v>31</v>
      </c>
      <c r="X7647">
        <v>1</v>
      </c>
      <c r="Y7647" t="str">
        <f>IF(tblRides[[#This Row],[supply_demand_ratio]]&lt;0.8,"Below 0.8",IF(tblRides[[#This Row],[supply_demand_ratio]]&lt;1,"Between 0.8-1.0",IF(tblRides[[#This Row],[supply_demand_ratio]]&lt;=1.2,"Between 1.0-1.2","Above 1.2")))</f>
        <v>Above 1.2</v>
      </c>
    </row>
    <row r="7648" spans="1:25" x14ac:dyDescent="0.3">
      <c r="A7648" t="s">
        <v>7703</v>
      </c>
      <c r="B7648" s="1">
        <v>46091.281944444447</v>
      </c>
      <c r="C7648" s="2">
        <v>46091</v>
      </c>
      <c r="D7648">
        <v>6</v>
      </c>
      <c r="E7648" t="s">
        <v>25</v>
      </c>
      <c r="F7648" t="s">
        <v>26</v>
      </c>
      <c r="G7648">
        <v>14.9</v>
      </c>
      <c r="H7648">
        <v>277.66000000000003</v>
      </c>
      <c r="I7648">
        <v>263.05</v>
      </c>
      <c r="J7648">
        <v>1</v>
      </c>
      <c r="K7648">
        <v>3.6</v>
      </c>
      <c r="L7648">
        <v>4.9000000000000004</v>
      </c>
      <c r="M7648">
        <v>132</v>
      </c>
      <c r="N7648" t="s">
        <v>27</v>
      </c>
      <c r="O7648">
        <v>1.08</v>
      </c>
      <c r="P7648" t="s">
        <v>28</v>
      </c>
      <c r="Q7648" t="s">
        <v>29</v>
      </c>
      <c r="R7648">
        <v>4.8</v>
      </c>
      <c r="S7648">
        <v>21</v>
      </c>
      <c r="T7648">
        <v>-14.61</v>
      </c>
      <c r="U7648">
        <v>1.3</v>
      </c>
      <c r="V7648" t="s">
        <v>587</v>
      </c>
      <c r="W7648" t="s">
        <v>31</v>
      </c>
      <c r="X7648">
        <v>1</v>
      </c>
      <c r="Y7648" t="str">
        <f>IF(tblRides[[#This Row],[supply_demand_ratio]]&lt;0.8,"Below 0.8",IF(tblRides[[#This Row],[supply_demand_ratio]]&lt;1,"Between 0.8-1.0",IF(tblRides[[#This Row],[supply_demand_ratio]]&lt;=1.2,"Between 1.0-1.2","Above 1.2")))</f>
        <v>Between 1.0-1.2</v>
      </c>
    </row>
    <row r="7649" spans="1:25" x14ac:dyDescent="0.3">
      <c r="A7649" t="s">
        <v>7704</v>
      </c>
      <c r="B7649" s="1">
        <v>46091.340277777781</v>
      </c>
      <c r="C7649" s="2">
        <v>46091</v>
      </c>
      <c r="D7649">
        <v>8</v>
      </c>
      <c r="E7649" t="s">
        <v>43</v>
      </c>
      <c r="F7649" t="s">
        <v>34</v>
      </c>
      <c r="G7649">
        <v>8</v>
      </c>
      <c r="H7649">
        <v>138.75</v>
      </c>
      <c r="I7649">
        <v>130.18</v>
      </c>
      <c r="J7649">
        <v>1</v>
      </c>
      <c r="K7649">
        <v>4.5</v>
      </c>
      <c r="L7649">
        <v>2.5</v>
      </c>
      <c r="M7649">
        <v>63</v>
      </c>
      <c r="N7649" t="s">
        <v>27</v>
      </c>
      <c r="O7649">
        <v>1.123</v>
      </c>
      <c r="P7649" t="s">
        <v>28</v>
      </c>
      <c r="Q7649" t="s">
        <v>29</v>
      </c>
      <c r="R7649">
        <v>5</v>
      </c>
      <c r="S7649">
        <v>0</v>
      </c>
      <c r="T7649">
        <v>-8.57</v>
      </c>
      <c r="U7649">
        <v>-2</v>
      </c>
      <c r="V7649" t="s">
        <v>587</v>
      </c>
      <c r="W7649" t="s">
        <v>31</v>
      </c>
      <c r="X7649">
        <v>1</v>
      </c>
      <c r="Y7649" t="str">
        <f>IF(tblRides[[#This Row],[supply_demand_ratio]]&lt;0.8,"Below 0.8",IF(tblRides[[#This Row],[supply_demand_ratio]]&lt;1,"Between 0.8-1.0",IF(tblRides[[#This Row],[supply_demand_ratio]]&lt;=1.2,"Between 1.0-1.2","Above 1.2")))</f>
        <v>Between 1.0-1.2</v>
      </c>
    </row>
    <row r="7650" spans="1:25" x14ac:dyDescent="0.3">
      <c r="A7650" t="s">
        <v>7705</v>
      </c>
      <c r="B7650" s="1">
        <v>46091.350694444445</v>
      </c>
      <c r="C7650" s="2">
        <v>46091</v>
      </c>
      <c r="D7650">
        <v>8</v>
      </c>
      <c r="E7650" t="s">
        <v>25</v>
      </c>
      <c r="F7650" t="s">
        <v>34</v>
      </c>
      <c r="G7650">
        <v>2.5</v>
      </c>
      <c r="H7650">
        <v>91.81</v>
      </c>
      <c r="I7650">
        <v>96.49</v>
      </c>
      <c r="J7650">
        <v>1.1000000000000001</v>
      </c>
      <c r="K7650">
        <v>6.8</v>
      </c>
      <c r="L7650">
        <v>6.5</v>
      </c>
      <c r="M7650">
        <v>84</v>
      </c>
      <c r="N7650" t="s">
        <v>27</v>
      </c>
      <c r="O7650">
        <v>0.65200000000000002</v>
      </c>
      <c r="P7650" t="s">
        <v>28</v>
      </c>
      <c r="Q7650" t="s">
        <v>29</v>
      </c>
      <c r="R7650">
        <v>4.37</v>
      </c>
      <c r="S7650">
        <v>0</v>
      </c>
      <c r="T7650">
        <v>4.68</v>
      </c>
      <c r="U7650">
        <v>-0.3</v>
      </c>
      <c r="V7650" t="s">
        <v>587</v>
      </c>
      <c r="W7650" t="s">
        <v>45</v>
      </c>
      <c r="X7650">
        <v>1</v>
      </c>
      <c r="Y7650" t="str">
        <f>IF(tblRides[[#This Row],[supply_demand_ratio]]&lt;0.8,"Below 0.8",IF(tblRides[[#This Row],[supply_demand_ratio]]&lt;1,"Between 0.8-1.0",IF(tblRides[[#This Row],[supply_demand_ratio]]&lt;=1.2,"Between 1.0-1.2","Above 1.2")))</f>
        <v>Below 0.8</v>
      </c>
    </row>
    <row r="7651" spans="1:25" x14ac:dyDescent="0.3">
      <c r="A7651" t="s">
        <v>7706</v>
      </c>
      <c r="B7651" s="1">
        <v>46091.367361111108</v>
      </c>
      <c r="C7651" s="2">
        <v>46091</v>
      </c>
      <c r="D7651">
        <v>8</v>
      </c>
      <c r="E7651" t="s">
        <v>43</v>
      </c>
      <c r="F7651" t="s">
        <v>34</v>
      </c>
      <c r="G7651">
        <v>6.5</v>
      </c>
      <c r="H7651">
        <v>148.24</v>
      </c>
      <c r="I7651">
        <v>151.41999999999999</v>
      </c>
      <c r="J7651">
        <v>1</v>
      </c>
      <c r="K7651">
        <v>4.5</v>
      </c>
      <c r="L7651">
        <v>4.8</v>
      </c>
      <c r="M7651">
        <v>68</v>
      </c>
      <c r="N7651" t="s">
        <v>41</v>
      </c>
      <c r="O7651">
        <v>2.2000000000000002</v>
      </c>
      <c r="P7651" t="s">
        <v>28</v>
      </c>
      <c r="Q7651" t="s">
        <v>29</v>
      </c>
      <c r="R7651">
        <v>4.6900000000000004</v>
      </c>
      <c r="S7651">
        <v>0</v>
      </c>
      <c r="T7651">
        <v>3.18</v>
      </c>
      <c r="U7651">
        <v>0.3</v>
      </c>
      <c r="V7651" t="s">
        <v>587</v>
      </c>
      <c r="W7651" t="s">
        <v>31</v>
      </c>
      <c r="X7651">
        <v>1</v>
      </c>
      <c r="Y7651" t="str">
        <f>IF(tblRides[[#This Row],[supply_demand_ratio]]&lt;0.8,"Below 0.8",IF(tblRides[[#This Row],[supply_demand_ratio]]&lt;1,"Between 0.8-1.0",IF(tblRides[[#This Row],[supply_demand_ratio]]&lt;=1.2,"Between 1.0-1.2","Above 1.2")))</f>
        <v>Above 1.2</v>
      </c>
    </row>
    <row r="7652" spans="1:25" x14ac:dyDescent="0.3">
      <c r="A7652" t="s">
        <v>7707</v>
      </c>
      <c r="B7652" s="1">
        <v>46091.368055555555</v>
      </c>
      <c r="C7652" s="2">
        <v>46091</v>
      </c>
      <c r="D7652">
        <v>8</v>
      </c>
      <c r="E7652" t="s">
        <v>25</v>
      </c>
      <c r="F7652" t="s">
        <v>26</v>
      </c>
      <c r="G7652">
        <v>12.3</v>
      </c>
      <c r="H7652">
        <v>298.26</v>
      </c>
      <c r="I7652">
        <v>304.47000000000003</v>
      </c>
      <c r="J7652">
        <v>1.3</v>
      </c>
      <c r="K7652">
        <v>4.9000000000000004</v>
      </c>
      <c r="L7652">
        <v>7.7</v>
      </c>
      <c r="M7652">
        <v>98</v>
      </c>
      <c r="N7652" t="s">
        <v>27</v>
      </c>
      <c r="O7652">
        <v>0.68799999999999994</v>
      </c>
      <c r="P7652" t="s">
        <v>28</v>
      </c>
      <c r="Q7652" t="s">
        <v>29</v>
      </c>
      <c r="R7652">
        <v>4.62</v>
      </c>
      <c r="S7652">
        <v>11</v>
      </c>
      <c r="T7652">
        <v>6.21</v>
      </c>
      <c r="U7652">
        <v>2.8</v>
      </c>
      <c r="V7652" t="s">
        <v>587</v>
      </c>
      <c r="W7652" t="s">
        <v>31</v>
      </c>
      <c r="X7652">
        <v>1</v>
      </c>
      <c r="Y7652" t="str">
        <f>IF(tblRides[[#This Row],[supply_demand_ratio]]&lt;0.8,"Below 0.8",IF(tblRides[[#This Row],[supply_demand_ratio]]&lt;1,"Between 0.8-1.0",IF(tblRides[[#This Row],[supply_demand_ratio]]&lt;=1.2,"Between 1.0-1.2","Above 1.2")))</f>
        <v>Below 0.8</v>
      </c>
    </row>
    <row r="7653" spans="1:25" x14ac:dyDescent="0.3">
      <c r="A7653" t="s">
        <v>7708</v>
      </c>
      <c r="B7653" s="1">
        <v>46091.368750000001</v>
      </c>
      <c r="C7653" s="2">
        <v>46091</v>
      </c>
      <c r="D7653">
        <v>8</v>
      </c>
      <c r="E7653" t="s">
        <v>36</v>
      </c>
      <c r="F7653" t="s">
        <v>26</v>
      </c>
      <c r="G7653">
        <v>1.8</v>
      </c>
      <c r="H7653">
        <v>76.48</v>
      </c>
      <c r="I7653">
        <v>75.59</v>
      </c>
      <c r="J7653">
        <v>1.2</v>
      </c>
      <c r="K7653">
        <v>5.6</v>
      </c>
      <c r="L7653">
        <v>4.9000000000000004</v>
      </c>
      <c r="M7653">
        <v>107</v>
      </c>
      <c r="N7653" t="s">
        <v>27</v>
      </c>
      <c r="O7653">
        <v>0.93500000000000005</v>
      </c>
      <c r="P7653" t="s">
        <v>28</v>
      </c>
      <c r="Q7653" t="s">
        <v>29</v>
      </c>
      <c r="R7653">
        <v>4.53</v>
      </c>
      <c r="S7653">
        <v>5</v>
      </c>
      <c r="T7653">
        <v>-0.89</v>
      </c>
      <c r="U7653">
        <v>-0.7</v>
      </c>
      <c r="V7653" t="s">
        <v>587</v>
      </c>
      <c r="W7653" t="s">
        <v>45</v>
      </c>
      <c r="X7653">
        <v>1</v>
      </c>
      <c r="Y7653" t="str">
        <f>IF(tblRides[[#This Row],[supply_demand_ratio]]&lt;0.8,"Below 0.8",IF(tblRides[[#This Row],[supply_demand_ratio]]&lt;1,"Between 0.8-1.0",IF(tblRides[[#This Row],[supply_demand_ratio]]&lt;=1.2,"Between 1.0-1.2","Above 1.2")))</f>
        <v>Between 0.8-1.0</v>
      </c>
    </row>
    <row r="7654" spans="1:25" x14ac:dyDescent="0.3">
      <c r="A7654" t="s">
        <v>7709</v>
      </c>
      <c r="B7654" s="1">
        <v>46091.374305555553</v>
      </c>
      <c r="C7654" s="2">
        <v>46091</v>
      </c>
      <c r="D7654">
        <v>8</v>
      </c>
      <c r="E7654" t="s">
        <v>25</v>
      </c>
      <c r="F7654" t="s">
        <v>26</v>
      </c>
      <c r="G7654">
        <v>2.6</v>
      </c>
      <c r="H7654">
        <v>92.12</v>
      </c>
      <c r="J7654">
        <v>1.2</v>
      </c>
      <c r="K7654">
        <v>7.3</v>
      </c>
      <c r="L7654">
        <v>13</v>
      </c>
      <c r="M7654">
        <v>133</v>
      </c>
      <c r="N7654" t="s">
        <v>72</v>
      </c>
      <c r="O7654">
        <v>0.82299999999999995</v>
      </c>
      <c r="P7654" t="s">
        <v>58</v>
      </c>
      <c r="Q7654" t="s">
        <v>59</v>
      </c>
      <c r="R7654">
        <v>4.68</v>
      </c>
      <c r="S7654">
        <v>1</v>
      </c>
      <c r="U7654">
        <v>5.7</v>
      </c>
      <c r="V7654" t="s">
        <v>587</v>
      </c>
      <c r="W7654" t="s">
        <v>45</v>
      </c>
      <c r="X7654">
        <v>0</v>
      </c>
      <c r="Y7654" t="str">
        <f>IF(tblRides[[#This Row],[supply_demand_ratio]]&lt;0.8,"Below 0.8",IF(tblRides[[#This Row],[supply_demand_ratio]]&lt;1,"Between 0.8-1.0",IF(tblRides[[#This Row],[supply_demand_ratio]]&lt;=1.2,"Between 1.0-1.2","Above 1.2")))</f>
        <v>Between 0.8-1.0</v>
      </c>
    </row>
    <row r="7655" spans="1:25" x14ac:dyDescent="0.3">
      <c r="A7655" t="s">
        <v>7710</v>
      </c>
      <c r="B7655" s="1">
        <v>46091.375694444447</v>
      </c>
      <c r="C7655" s="2">
        <v>46091</v>
      </c>
      <c r="D7655">
        <v>9</v>
      </c>
      <c r="E7655" t="s">
        <v>33</v>
      </c>
      <c r="F7655" t="s">
        <v>26</v>
      </c>
      <c r="G7655">
        <v>2.6</v>
      </c>
      <c r="H7655">
        <v>81.88</v>
      </c>
      <c r="I7655">
        <v>79.650000000000006</v>
      </c>
      <c r="J7655">
        <v>1</v>
      </c>
      <c r="K7655">
        <v>7.2</v>
      </c>
      <c r="L7655">
        <v>5</v>
      </c>
      <c r="M7655">
        <v>83</v>
      </c>
      <c r="N7655" t="s">
        <v>27</v>
      </c>
      <c r="O7655">
        <v>0.94699999999999995</v>
      </c>
      <c r="P7655" t="s">
        <v>28</v>
      </c>
      <c r="Q7655" t="s">
        <v>29</v>
      </c>
      <c r="R7655">
        <v>4.8</v>
      </c>
      <c r="S7655">
        <v>19</v>
      </c>
      <c r="T7655">
        <v>-2.23</v>
      </c>
      <c r="U7655">
        <v>-2.2000000000000002</v>
      </c>
      <c r="V7655" t="s">
        <v>587</v>
      </c>
      <c r="W7655" t="s">
        <v>45</v>
      </c>
      <c r="X7655">
        <v>1</v>
      </c>
      <c r="Y7655" t="str">
        <f>IF(tblRides[[#This Row],[supply_demand_ratio]]&lt;0.8,"Below 0.8",IF(tblRides[[#This Row],[supply_demand_ratio]]&lt;1,"Between 0.8-1.0",IF(tblRides[[#This Row],[supply_demand_ratio]]&lt;=1.2,"Between 1.0-1.2","Above 1.2")))</f>
        <v>Between 0.8-1.0</v>
      </c>
    </row>
    <row r="7656" spans="1:25" x14ac:dyDescent="0.3">
      <c r="A7656" t="s">
        <v>7711</v>
      </c>
      <c r="B7656" s="1">
        <v>46091.390277777777</v>
      </c>
      <c r="C7656" s="2">
        <v>46091</v>
      </c>
      <c r="D7656">
        <v>9</v>
      </c>
      <c r="E7656" t="s">
        <v>25</v>
      </c>
      <c r="F7656" t="s">
        <v>26</v>
      </c>
      <c r="G7656">
        <v>8.4</v>
      </c>
      <c r="H7656">
        <v>187.21</v>
      </c>
      <c r="I7656">
        <v>181.73</v>
      </c>
      <c r="J7656">
        <v>1.2</v>
      </c>
      <c r="K7656">
        <v>9.3000000000000007</v>
      </c>
      <c r="L7656">
        <v>11.1</v>
      </c>
      <c r="M7656">
        <v>99</v>
      </c>
      <c r="N7656" t="s">
        <v>27</v>
      </c>
      <c r="O7656">
        <v>0.73199999999999998</v>
      </c>
      <c r="P7656" t="s">
        <v>28</v>
      </c>
      <c r="Q7656" t="s">
        <v>29</v>
      </c>
      <c r="R7656">
        <v>4.71</v>
      </c>
      <c r="S7656">
        <v>1</v>
      </c>
      <c r="T7656">
        <v>-5.48</v>
      </c>
      <c r="U7656">
        <v>1.8</v>
      </c>
      <c r="V7656" t="s">
        <v>587</v>
      </c>
      <c r="W7656" t="s">
        <v>45</v>
      </c>
      <c r="X7656">
        <v>1</v>
      </c>
      <c r="Y7656" t="str">
        <f>IF(tblRides[[#This Row],[supply_demand_ratio]]&lt;0.8,"Below 0.8",IF(tblRides[[#This Row],[supply_demand_ratio]]&lt;1,"Between 0.8-1.0",IF(tblRides[[#This Row],[supply_demand_ratio]]&lt;=1.2,"Between 1.0-1.2","Above 1.2")))</f>
        <v>Below 0.8</v>
      </c>
    </row>
    <row r="7657" spans="1:25" x14ac:dyDescent="0.3">
      <c r="A7657" t="s">
        <v>7712</v>
      </c>
      <c r="B7657" s="1">
        <v>46091.393055555556</v>
      </c>
      <c r="C7657" s="2">
        <v>46091</v>
      </c>
      <c r="D7657">
        <v>9</v>
      </c>
      <c r="E7657" t="s">
        <v>43</v>
      </c>
      <c r="F7657" t="s">
        <v>26</v>
      </c>
      <c r="G7657">
        <v>3.2</v>
      </c>
      <c r="H7657">
        <v>86.18</v>
      </c>
      <c r="I7657">
        <v>86.6</v>
      </c>
      <c r="J7657">
        <v>1</v>
      </c>
      <c r="K7657">
        <v>4.5999999999999996</v>
      </c>
      <c r="L7657">
        <v>1</v>
      </c>
      <c r="M7657">
        <v>63</v>
      </c>
      <c r="N7657" t="s">
        <v>41</v>
      </c>
      <c r="O7657">
        <v>1.5580000000000001</v>
      </c>
      <c r="P7657" t="s">
        <v>28</v>
      </c>
      <c r="Q7657" t="s">
        <v>29</v>
      </c>
      <c r="R7657">
        <v>4.38</v>
      </c>
      <c r="S7657">
        <v>7</v>
      </c>
      <c r="T7657">
        <v>0.42</v>
      </c>
      <c r="U7657">
        <v>-3.6</v>
      </c>
      <c r="V7657" t="s">
        <v>587</v>
      </c>
      <c r="W7657" t="s">
        <v>31</v>
      </c>
      <c r="X7657">
        <v>1</v>
      </c>
      <c r="Y7657" t="str">
        <f>IF(tblRides[[#This Row],[supply_demand_ratio]]&lt;0.8,"Below 0.8",IF(tblRides[[#This Row],[supply_demand_ratio]]&lt;1,"Between 0.8-1.0",IF(tblRides[[#This Row],[supply_demand_ratio]]&lt;=1.2,"Between 1.0-1.2","Above 1.2")))</f>
        <v>Above 1.2</v>
      </c>
    </row>
    <row r="7658" spans="1:25" x14ac:dyDescent="0.3">
      <c r="A7658" t="s">
        <v>7713</v>
      </c>
      <c r="B7658" s="1">
        <v>46091.394444444442</v>
      </c>
      <c r="C7658" s="2">
        <v>46091</v>
      </c>
      <c r="D7658">
        <v>9</v>
      </c>
      <c r="E7658" t="s">
        <v>25</v>
      </c>
      <c r="F7658" t="s">
        <v>34</v>
      </c>
      <c r="G7658">
        <v>0.7</v>
      </c>
      <c r="H7658">
        <v>64.52</v>
      </c>
      <c r="I7658">
        <v>65.47</v>
      </c>
      <c r="J7658">
        <v>1.2</v>
      </c>
      <c r="K7658">
        <v>6.7</v>
      </c>
      <c r="L7658">
        <v>8</v>
      </c>
      <c r="M7658">
        <v>127</v>
      </c>
      <c r="N7658" t="s">
        <v>27</v>
      </c>
      <c r="O7658">
        <v>0.93100000000000005</v>
      </c>
      <c r="P7658" t="s">
        <v>28</v>
      </c>
      <c r="Q7658" t="s">
        <v>29</v>
      </c>
      <c r="R7658">
        <v>4.67</v>
      </c>
      <c r="S7658">
        <v>0</v>
      </c>
      <c r="T7658">
        <v>0.95</v>
      </c>
      <c r="U7658">
        <v>1.3</v>
      </c>
      <c r="V7658" t="s">
        <v>587</v>
      </c>
      <c r="W7658" t="s">
        <v>45</v>
      </c>
      <c r="X7658">
        <v>1</v>
      </c>
      <c r="Y7658" t="str">
        <f>IF(tblRides[[#This Row],[supply_demand_ratio]]&lt;0.8,"Below 0.8",IF(tblRides[[#This Row],[supply_demand_ratio]]&lt;1,"Between 0.8-1.0",IF(tblRides[[#This Row],[supply_demand_ratio]]&lt;=1.2,"Between 1.0-1.2","Above 1.2")))</f>
        <v>Between 0.8-1.0</v>
      </c>
    </row>
    <row r="7659" spans="1:25" x14ac:dyDescent="0.3">
      <c r="A7659" t="s">
        <v>7714</v>
      </c>
      <c r="B7659" s="1">
        <v>46091.396527777775</v>
      </c>
      <c r="C7659" s="2">
        <v>46091</v>
      </c>
      <c r="D7659">
        <v>9</v>
      </c>
      <c r="E7659" t="s">
        <v>36</v>
      </c>
      <c r="F7659" t="s">
        <v>26</v>
      </c>
      <c r="G7659">
        <v>12.4</v>
      </c>
      <c r="H7659">
        <v>362.06</v>
      </c>
      <c r="J7659">
        <v>1.5</v>
      </c>
      <c r="K7659">
        <v>10.3</v>
      </c>
      <c r="L7659">
        <v>14.7</v>
      </c>
      <c r="M7659">
        <v>89</v>
      </c>
      <c r="N7659" t="s">
        <v>72</v>
      </c>
      <c r="O7659">
        <v>0.54800000000000004</v>
      </c>
      <c r="P7659" t="s">
        <v>58</v>
      </c>
      <c r="Q7659" t="s">
        <v>59</v>
      </c>
      <c r="R7659">
        <v>4.49</v>
      </c>
      <c r="S7659">
        <v>29</v>
      </c>
      <c r="U7659">
        <v>4.4000000000000004</v>
      </c>
      <c r="V7659" t="s">
        <v>587</v>
      </c>
      <c r="W7659" t="s">
        <v>77</v>
      </c>
      <c r="X7659">
        <v>0</v>
      </c>
      <c r="Y7659" t="str">
        <f>IF(tblRides[[#This Row],[supply_demand_ratio]]&lt;0.8,"Below 0.8",IF(tblRides[[#This Row],[supply_demand_ratio]]&lt;1,"Between 0.8-1.0",IF(tblRides[[#This Row],[supply_demand_ratio]]&lt;=1.2,"Between 1.0-1.2","Above 1.2")))</f>
        <v>Below 0.8</v>
      </c>
    </row>
    <row r="7660" spans="1:25" x14ac:dyDescent="0.3">
      <c r="A7660" t="s">
        <v>7715</v>
      </c>
      <c r="B7660" s="1">
        <v>46091.398611111108</v>
      </c>
      <c r="C7660" s="2">
        <v>46091</v>
      </c>
      <c r="D7660">
        <v>9</v>
      </c>
      <c r="E7660" t="s">
        <v>62</v>
      </c>
      <c r="F7660" t="s">
        <v>26</v>
      </c>
      <c r="G7660">
        <v>5.7</v>
      </c>
      <c r="H7660">
        <v>107.67</v>
      </c>
      <c r="I7660">
        <v>111.58</v>
      </c>
      <c r="J7660">
        <v>1</v>
      </c>
      <c r="K7660">
        <v>4.0999999999999996</v>
      </c>
      <c r="L7660">
        <v>5.9</v>
      </c>
      <c r="M7660">
        <v>40</v>
      </c>
      <c r="N7660" t="s">
        <v>41</v>
      </c>
      <c r="O7660">
        <v>1.34</v>
      </c>
      <c r="P7660" t="s">
        <v>28</v>
      </c>
      <c r="Q7660" t="s">
        <v>29</v>
      </c>
      <c r="R7660">
        <v>4.54</v>
      </c>
      <c r="S7660">
        <v>1</v>
      </c>
      <c r="T7660">
        <v>3.91</v>
      </c>
      <c r="U7660">
        <v>1.8</v>
      </c>
      <c r="V7660" t="s">
        <v>587</v>
      </c>
      <c r="W7660" t="s">
        <v>31</v>
      </c>
      <c r="X7660">
        <v>1</v>
      </c>
      <c r="Y7660" t="str">
        <f>IF(tblRides[[#This Row],[supply_demand_ratio]]&lt;0.8,"Below 0.8",IF(tblRides[[#This Row],[supply_demand_ratio]]&lt;1,"Between 0.8-1.0",IF(tblRides[[#This Row],[supply_demand_ratio]]&lt;=1.2,"Between 1.0-1.2","Above 1.2")))</f>
        <v>Above 1.2</v>
      </c>
    </row>
    <row r="7661" spans="1:25" x14ac:dyDescent="0.3">
      <c r="A7661" t="s">
        <v>7716</v>
      </c>
      <c r="B7661" s="1">
        <v>46091.400694444441</v>
      </c>
      <c r="C7661" s="2">
        <v>46091</v>
      </c>
      <c r="D7661">
        <v>9</v>
      </c>
      <c r="E7661" t="s">
        <v>25</v>
      </c>
      <c r="F7661" t="s">
        <v>26</v>
      </c>
      <c r="G7661">
        <v>18.100000000000001</v>
      </c>
      <c r="H7661">
        <v>331.92</v>
      </c>
      <c r="I7661">
        <v>319.48</v>
      </c>
      <c r="J7661">
        <v>1</v>
      </c>
      <c r="K7661">
        <v>5.9</v>
      </c>
      <c r="L7661">
        <v>3.1</v>
      </c>
      <c r="M7661">
        <v>124</v>
      </c>
      <c r="N7661" t="s">
        <v>27</v>
      </c>
      <c r="O7661">
        <v>0.99099999999999999</v>
      </c>
      <c r="P7661" t="s">
        <v>28</v>
      </c>
      <c r="Q7661" t="s">
        <v>29</v>
      </c>
      <c r="R7661">
        <v>4.53</v>
      </c>
      <c r="S7661">
        <v>4</v>
      </c>
      <c r="T7661">
        <v>-12.44</v>
      </c>
      <c r="U7661">
        <v>-2.8</v>
      </c>
      <c r="V7661" t="s">
        <v>587</v>
      </c>
      <c r="W7661" t="s">
        <v>45</v>
      </c>
      <c r="X7661">
        <v>1</v>
      </c>
      <c r="Y7661" t="str">
        <f>IF(tblRides[[#This Row],[supply_demand_ratio]]&lt;0.8,"Below 0.8",IF(tblRides[[#This Row],[supply_demand_ratio]]&lt;1,"Between 0.8-1.0",IF(tblRides[[#This Row],[supply_demand_ratio]]&lt;=1.2,"Between 1.0-1.2","Above 1.2")))</f>
        <v>Between 0.8-1.0</v>
      </c>
    </row>
    <row r="7662" spans="1:25" x14ac:dyDescent="0.3">
      <c r="A7662" t="s">
        <v>7717</v>
      </c>
      <c r="B7662" s="1">
        <v>46091.40625</v>
      </c>
      <c r="C7662" s="2">
        <v>46091</v>
      </c>
      <c r="D7662">
        <v>9</v>
      </c>
      <c r="E7662" t="s">
        <v>62</v>
      </c>
      <c r="F7662" t="s">
        <v>26</v>
      </c>
      <c r="G7662">
        <v>9.3000000000000007</v>
      </c>
      <c r="H7662">
        <v>168.09</v>
      </c>
      <c r="I7662">
        <v>168.25</v>
      </c>
      <c r="J7662">
        <v>1.1000000000000001</v>
      </c>
      <c r="K7662">
        <v>6</v>
      </c>
      <c r="L7662">
        <v>12.9</v>
      </c>
      <c r="M7662">
        <v>58</v>
      </c>
      <c r="N7662" t="s">
        <v>41</v>
      </c>
      <c r="O7662">
        <v>1.3919999999999999</v>
      </c>
      <c r="P7662" t="s">
        <v>28</v>
      </c>
      <c r="Q7662" t="s">
        <v>29</v>
      </c>
      <c r="R7662">
        <v>5</v>
      </c>
      <c r="S7662">
        <v>22</v>
      </c>
      <c r="T7662">
        <v>0.16</v>
      </c>
      <c r="U7662">
        <v>6.9</v>
      </c>
      <c r="V7662" t="s">
        <v>587</v>
      </c>
      <c r="W7662" t="s">
        <v>45</v>
      </c>
      <c r="X7662">
        <v>1</v>
      </c>
      <c r="Y7662" t="str">
        <f>IF(tblRides[[#This Row],[supply_demand_ratio]]&lt;0.8,"Below 0.8",IF(tblRides[[#This Row],[supply_demand_ratio]]&lt;1,"Between 0.8-1.0",IF(tblRides[[#This Row],[supply_demand_ratio]]&lt;=1.2,"Between 1.0-1.2","Above 1.2")))</f>
        <v>Above 1.2</v>
      </c>
    </row>
    <row r="7663" spans="1:25" x14ac:dyDescent="0.3">
      <c r="A7663" t="s">
        <v>7718</v>
      </c>
      <c r="B7663" s="1">
        <v>46091.419444444444</v>
      </c>
      <c r="C7663" s="2">
        <v>46091</v>
      </c>
      <c r="D7663">
        <v>10</v>
      </c>
      <c r="E7663" t="s">
        <v>43</v>
      </c>
      <c r="F7663" t="s">
        <v>26</v>
      </c>
      <c r="G7663">
        <v>5.8</v>
      </c>
      <c r="H7663">
        <v>131.88999999999999</v>
      </c>
      <c r="I7663">
        <v>134.87</v>
      </c>
      <c r="J7663">
        <v>1.1000000000000001</v>
      </c>
      <c r="K7663">
        <v>2</v>
      </c>
      <c r="L7663">
        <v>6</v>
      </c>
      <c r="M7663">
        <v>63</v>
      </c>
      <c r="N7663" t="s">
        <v>27</v>
      </c>
      <c r="O7663">
        <v>0.96299999999999997</v>
      </c>
      <c r="P7663" t="s">
        <v>28</v>
      </c>
      <c r="Q7663" t="s">
        <v>29</v>
      </c>
      <c r="R7663">
        <v>4.63</v>
      </c>
      <c r="S7663">
        <v>23</v>
      </c>
      <c r="T7663">
        <v>2.98</v>
      </c>
      <c r="U7663">
        <v>4</v>
      </c>
      <c r="V7663" t="s">
        <v>587</v>
      </c>
      <c r="W7663" t="s">
        <v>31</v>
      </c>
      <c r="X7663">
        <v>1</v>
      </c>
      <c r="Y7663" t="str">
        <f>IF(tblRides[[#This Row],[supply_demand_ratio]]&lt;0.8,"Below 0.8",IF(tblRides[[#This Row],[supply_demand_ratio]]&lt;1,"Between 0.8-1.0",IF(tblRides[[#This Row],[supply_demand_ratio]]&lt;=1.2,"Between 1.0-1.2","Above 1.2")))</f>
        <v>Between 0.8-1.0</v>
      </c>
    </row>
    <row r="7664" spans="1:25" x14ac:dyDescent="0.3">
      <c r="A7664" t="s">
        <v>7719</v>
      </c>
      <c r="B7664" s="1">
        <v>46091.426388888889</v>
      </c>
      <c r="C7664" s="2">
        <v>46091</v>
      </c>
      <c r="D7664">
        <v>10</v>
      </c>
      <c r="E7664" t="s">
        <v>33</v>
      </c>
      <c r="F7664" t="s">
        <v>26</v>
      </c>
      <c r="G7664">
        <v>10.1</v>
      </c>
      <c r="H7664">
        <v>240.7</v>
      </c>
      <c r="I7664">
        <v>224.99</v>
      </c>
      <c r="J7664">
        <v>1.3</v>
      </c>
      <c r="K7664">
        <v>6.8</v>
      </c>
      <c r="L7664">
        <v>6.7</v>
      </c>
      <c r="M7664">
        <v>70</v>
      </c>
      <c r="N7664" t="s">
        <v>27</v>
      </c>
      <c r="O7664">
        <v>0.70599999999999996</v>
      </c>
      <c r="P7664" t="s">
        <v>28</v>
      </c>
      <c r="Q7664" t="s">
        <v>29</v>
      </c>
      <c r="R7664">
        <v>4.62</v>
      </c>
      <c r="S7664">
        <v>27</v>
      </c>
      <c r="T7664">
        <v>-15.71</v>
      </c>
      <c r="U7664">
        <v>-0.1</v>
      </c>
      <c r="V7664" t="s">
        <v>587</v>
      </c>
      <c r="W7664" t="s">
        <v>45</v>
      </c>
      <c r="X7664">
        <v>1</v>
      </c>
      <c r="Y7664" t="str">
        <f>IF(tblRides[[#This Row],[supply_demand_ratio]]&lt;0.8,"Below 0.8",IF(tblRides[[#This Row],[supply_demand_ratio]]&lt;1,"Between 0.8-1.0",IF(tblRides[[#This Row],[supply_demand_ratio]]&lt;=1.2,"Between 1.0-1.2","Above 1.2")))</f>
        <v>Below 0.8</v>
      </c>
    </row>
    <row r="7665" spans="1:25" x14ac:dyDescent="0.3">
      <c r="A7665" t="s">
        <v>7720</v>
      </c>
      <c r="B7665" s="1">
        <v>46091.432638888888</v>
      </c>
      <c r="C7665" s="2">
        <v>46091</v>
      </c>
      <c r="D7665">
        <v>10</v>
      </c>
      <c r="E7665" t="s">
        <v>36</v>
      </c>
      <c r="F7665" t="s">
        <v>26</v>
      </c>
      <c r="G7665">
        <v>2.9</v>
      </c>
      <c r="H7665">
        <v>98.51</v>
      </c>
      <c r="J7665">
        <v>1.2</v>
      </c>
      <c r="K7665">
        <v>7.2</v>
      </c>
      <c r="L7665">
        <v>8.5</v>
      </c>
      <c r="M7665">
        <v>109</v>
      </c>
      <c r="N7665" t="s">
        <v>72</v>
      </c>
      <c r="O7665">
        <v>0.77700000000000002</v>
      </c>
      <c r="P7665" t="s">
        <v>58</v>
      </c>
      <c r="Q7665" t="s">
        <v>108</v>
      </c>
      <c r="R7665">
        <v>4.72</v>
      </c>
      <c r="S7665">
        <v>96</v>
      </c>
      <c r="U7665">
        <v>1.3</v>
      </c>
      <c r="V7665" t="s">
        <v>587</v>
      </c>
      <c r="W7665" t="s">
        <v>45</v>
      </c>
      <c r="X7665">
        <v>0</v>
      </c>
      <c r="Y7665" t="str">
        <f>IF(tblRides[[#This Row],[supply_demand_ratio]]&lt;0.8,"Below 0.8",IF(tblRides[[#This Row],[supply_demand_ratio]]&lt;1,"Between 0.8-1.0",IF(tblRides[[#This Row],[supply_demand_ratio]]&lt;=1.2,"Between 1.0-1.2","Above 1.2")))</f>
        <v>Below 0.8</v>
      </c>
    </row>
    <row r="7666" spans="1:25" x14ac:dyDescent="0.3">
      <c r="A7666" t="s">
        <v>7721</v>
      </c>
      <c r="B7666" s="1">
        <v>46091.4375</v>
      </c>
      <c r="C7666" s="2">
        <v>46091</v>
      </c>
      <c r="D7666">
        <v>10</v>
      </c>
      <c r="E7666" t="s">
        <v>25</v>
      </c>
      <c r="F7666" t="s">
        <v>34</v>
      </c>
      <c r="G7666">
        <v>7.4</v>
      </c>
      <c r="H7666">
        <v>190.48</v>
      </c>
      <c r="I7666">
        <v>194.78</v>
      </c>
      <c r="J7666">
        <v>1.2</v>
      </c>
      <c r="K7666">
        <v>4.3</v>
      </c>
      <c r="L7666">
        <v>5.7</v>
      </c>
      <c r="M7666">
        <v>125</v>
      </c>
      <c r="N7666" t="s">
        <v>27</v>
      </c>
      <c r="O7666">
        <v>0.93500000000000005</v>
      </c>
      <c r="P7666" t="s">
        <v>28</v>
      </c>
      <c r="Q7666" t="s">
        <v>29</v>
      </c>
      <c r="R7666">
        <v>4.59</v>
      </c>
      <c r="S7666">
        <v>0</v>
      </c>
      <c r="T7666">
        <v>4.3</v>
      </c>
      <c r="U7666">
        <v>1.4</v>
      </c>
      <c r="V7666" t="s">
        <v>587</v>
      </c>
      <c r="W7666" t="s">
        <v>31</v>
      </c>
      <c r="X7666">
        <v>1</v>
      </c>
      <c r="Y7666" t="str">
        <f>IF(tblRides[[#This Row],[supply_demand_ratio]]&lt;0.8,"Below 0.8",IF(tblRides[[#This Row],[supply_demand_ratio]]&lt;1,"Between 0.8-1.0",IF(tblRides[[#This Row],[supply_demand_ratio]]&lt;=1.2,"Between 1.0-1.2","Above 1.2")))</f>
        <v>Between 0.8-1.0</v>
      </c>
    </row>
    <row r="7667" spans="1:25" x14ac:dyDescent="0.3">
      <c r="A7667" t="s">
        <v>7722</v>
      </c>
      <c r="B7667" s="1">
        <v>46091.448611111111</v>
      </c>
      <c r="C7667" s="2">
        <v>46091</v>
      </c>
      <c r="D7667">
        <v>10</v>
      </c>
      <c r="E7667" t="s">
        <v>43</v>
      </c>
      <c r="F7667" t="s">
        <v>26</v>
      </c>
      <c r="G7667">
        <v>7.3</v>
      </c>
      <c r="H7667">
        <v>165.42</v>
      </c>
      <c r="I7667">
        <v>167.11</v>
      </c>
      <c r="J7667">
        <v>1</v>
      </c>
      <c r="K7667">
        <v>7</v>
      </c>
      <c r="L7667">
        <v>3.2</v>
      </c>
      <c r="M7667">
        <v>74</v>
      </c>
      <c r="N7667" t="s">
        <v>41</v>
      </c>
      <c r="O7667">
        <v>2.0430000000000001</v>
      </c>
      <c r="P7667" t="s">
        <v>28</v>
      </c>
      <c r="Q7667" t="s">
        <v>29</v>
      </c>
      <c r="R7667">
        <v>4.92</v>
      </c>
      <c r="S7667">
        <v>11</v>
      </c>
      <c r="T7667">
        <v>1.69</v>
      </c>
      <c r="U7667">
        <v>-3.8</v>
      </c>
      <c r="V7667" t="s">
        <v>587</v>
      </c>
      <c r="W7667" t="s">
        <v>45</v>
      </c>
      <c r="X7667">
        <v>1</v>
      </c>
      <c r="Y7667" t="str">
        <f>IF(tblRides[[#This Row],[supply_demand_ratio]]&lt;0.8,"Below 0.8",IF(tblRides[[#This Row],[supply_demand_ratio]]&lt;1,"Between 0.8-1.0",IF(tblRides[[#This Row],[supply_demand_ratio]]&lt;=1.2,"Between 1.0-1.2","Above 1.2")))</f>
        <v>Above 1.2</v>
      </c>
    </row>
    <row r="7668" spans="1:25" x14ac:dyDescent="0.3">
      <c r="A7668" t="s">
        <v>7723</v>
      </c>
      <c r="B7668" s="1">
        <v>46091.459027777775</v>
      </c>
      <c r="C7668" s="2">
        <v>46091</v>
      </c>
      <c r="D7668">
        <v>11</v>
      </c>
      <c r="E7668" t="s">
        <v>25</v>
      </c>
      <c r="F7668" t="s">
        <v>26</v>
      </c>
      <c r="G7668">
        <v>5.3</v>
      </c>
      <c r="H7668">
        <v>112.94</v>
      </c>
      <c r="I7668">
        <v>114.32</v>
      </c>
      <c r="J7668">
        <v>1</v>
      </c>
      <c r="K7668">
        <v>8.5</v>
      </c>
      <c r="L7668">
        <v>7.1</v>
      </c>
      <c r="M7668">
        <v>115</v>
      </c>
      <c r="N7668" t="s">
        <v>27</v>
      </c>
      <c r="O7668">
        <v>0.96799999999999997</v>
      </c>
      <c r="P7668" t="s">
        <v>28</v>
      </c>
      <c r="Q7668" t="s">
        <v>29</v>
      </c>
      <c r="R7668">
        <v>4.84</v>
      </c>
      <c r="S7668">
        <v>5</v>
      </c>
      <c r="T7668">
        <v>1.38</v>
      </c>
      <c r="U7668">
        <v>-1.4</v>
      </c>
      <c r="V7668" t="s">
        <v>587</v>
      </c>
      <c r="W7668" t="s">
        <v>45</v>
      </c>
      <c r="X7668">
        <v>1</v>
      </c>
      <c r="Y7668" t="str">
        <f>IF(tblRides[[#This Row],[supply_demand_ratio]]&lt;0.8,"Below 0.8",IF(tblRides[[#This Row],[supply_demand_ratio]]&lt;1,"Between 0.8-1.0",IF(tblRides[[#This Row],[supply_demand_ratio]]&lt;=1.2,"Between 1.0-1.2","Above 1.2")))</f>
        <v>Between 0.8-1.0</v>
      </c>
    </row>
    <row r="7669" spans="1:25" x14ac:dyDescent="0.3">
      <c r="A7669" t="s">
        <v>7724</v>
      </c>
      <c r="B7669" s="1">
        <v>46091.474999999999</v>
      </c>
      <c r="C7669" s="2">
        <v>46091</v>
      </c>
      <c r="D7669">
        <v>11</v>
      </c>
      <c r="E7669" t="s">
        <v>36</v>
      </c>
      <c r="F7669" t="s">
        <v>26</v>
      </c>
      <c r="G7669">
        <v>2</v>
      </c>
      <c r="H7669">
        <v>70.709999999999994</v>
      </c>
      <c r="I7669">
        <v>68.34</v>
      </c>
      <c r="J7669">
        <v>1</v>
      </c>
      <c r="K7669">
        <v>5.4</v>
      </c>
      <c r="L7669">
        <v>6.3</v>
      </c>
      <c r="M7669">
        <v>110</v>
      </c>
      <c r="N7669" t="s">
        <v>27</v>
      </c>
      <c r="O7669">
        <v>1.0569999999999999</v>
      </c>
      <c r="P7669" t="s">
        <v>28</v>
      </c>
      <c r="Q7669" t="s">
        <v>29</v>
      </c>
      <c r="R7669">
        <v>4.79</v>
      </c>
      <c r="S7669">
        <v>1</v>
      </c>
      <c r="T7669">
        <v>-2.37</v>
      </c>
      <c r="U7669">
        <v>0.9</v>
      </c>
      <c r="V7669" t="s">
        <v>587</v>
      </c>
      <c r="W7669" t="s">
        <v>45</v>
      </c>
      <c r="X7669">
        <v>1</v>
      </c>
      <c r="Y7669" t="str">
        <f>IF(tblRides[[#This Row],[supply_demand_ratio]]&lt;0.8,"Below 0.8",IF(tblRides[[#This Row],[supply_demand_ratio]]&lt;1,"Between 0.8-1.0",IF(tblRides[[#This Row],[supply_demand_ratio]]&lt;=1.2,"Between 1.0-1.2","Above 1.2")))</f>
        <v>Between 1.0-1.2</v>
      </c>
    </row>
    <row r="7670" spans="1:25" x14ac:dyDescent="0.3">
      <c r="A7670" t="s">
        <v>7725</v>
      </c>
      <c r="B7670" s="1">
        <v>46091.48541666667</v>
      </c>
      <c r="C7670" s="2">
        <v>46091</v>
      </c>
      <c r="D7670">
        <v>11</v>
      </c>
      <c r="E7670" t="s">
        <v>43</v>
      </c>
      <c r="F7670" t="s">
        <v>26</v>
      </c>
      <c r="G7670">
        <v>7.1</v>
      </c>
      <c r="H7670">
        <v>133.19</v>
      </c>
      <c r="I7670">
        <v>131.08000000000001</v>
      </c>
      <c r="J7670">
        <v>1</v>
      </c>
      <c r="K7670">
        <v>2.2000000000000002</v>
      </c>
      <c r="L7670">
        <v>7.2</v>
      </c>
      <c r="M7670">
        <v>51</v>
      </c>
      <c r="N7670" t="s">
        <v>41</v>
      </c>
      <c r="O7670">
        <v>1.17</v>
      </c>
      <c r="P7670" t="s">
        <v>28</v>
      </c>
      <c r="Q7670" t="s">
        <v>29</v>
      </c>
      <c r="R7670">
        <v>4.7</v>
      </c>
      <c r="S7670">
        <v>7</v>
      </c>
      <c r="T7670">
        <v>-2.11</v>
      </c>
      <c r="U7670">
        <v>5</v>
      </c>
      <c r="V7670" t="s">
        <v>587</v>
      </c>
      <c r="W7670" t="s">
        <v>31</v>
      </c>
      <c r="X7670">
        <v>1</v>
      </c>
      <c r="Y7670" t="str">
        <f>IF(tblRides[[#This Row],[supply_demand_ratio]]&lt;0.8,"Below 0.8",IF(tblRides[[#This Row],[supply_demand_ratio]]&lt;1,"Between 0.8-1.0",IF(tblRides[[#This Row],[supply_demand_ratio]]&lt;=1.2,"Between 1.0-1.2","Above 1.2")))</f>
        <v>Between 1.0-1.2</v>
      </c>
    </row>
    <row r="7671" spans="1:25" x14ac:dyDescent="0.3">
      <c r="A7671" t="s">
        <v>7726</v>
      </c>
      <c r="B7671" s="1">
        <v>46091.491666666669</v>
      </c>
      <c r="C7671" s="2">
        <v>46091</v>
      </c>
      <c r="D7671">
        <v>11</v>
      </c>
      <c r="E7671" t="s">
        <v>62</v>
      </c>
      <c r="F7671" t="s">
        <v>26</v>
      </c>
      <c r="G7671">
        <v>6.8</v>
      </c>
      <c r="H7671">
        <v>132.30000000000001</v>
      </c>
      <c r="I7671">
        <v>136.53</v>
      </c>
      <c r="J7671">
        <v>1</v>
      </c>
      <c r="K7671">
        <v>4.2</v>
      </c>
      <c r="L7671">
        <v>3</v>
      </c>
      <c r="M7671">
        <v>62</v>
      </c>
      <c r="N7671" t="s">
        <v>41</v>
      </c>
      <c r="O7671">
        <v>1.796</v>
      </c>
      <c r="P7671" t="s">
        <v>28</v>
      </c>
      <c r="Q7671" t="s">
        <v>29</v>
      </c>
      <c r="R7671">
        <v>4.84</v>
      </c>
      <c r="S7671">
        <v>1</v>
      </c>
      <c r="T7671">
        <v>4.2300000000000004</v>
      </c>
      <c r="U7671">
        <v>-1.2</v>
      </c>
      <c r="V7671" t="s">
        <v>587</v>
      </c>
      <c r="W7671" t="s">
        <v>31</v>
      </c>
      <c r="X7671">
        <v>1</v>
      </c>
      <c r="Y7671" t="str">
        <f>IF(tblRides[[#This Row],[supply_demand_ratio]]&lt;0.8,"Below 0.8",IF(tblRides[[#This Row],[supply_demand_ratio]]&lt;1,"Between 0.8-1.0",IF(tblRides[[#This Row],[supply_demand_ratio]]&lt;=1.2,"Between 1.0-1.2","Above 1.2")))</f>
        <v>Above 1.2</v>
      </c>
    </row>
    <row r="7672" spans="1:25" x14ac:dyDescent="0.3">
      <c r="A7672" t="s">
        <v>7727</v>
      </c>
      <c r="B7672" s="1">
        <v>46091.498611111114</v>
      </c>
      <c r="C7672" s="2">
        <v>46091</v>
      </c>
      <c r="D7672">
        <v>11</v>
      </c>
      <c r="E7672" t="s">
        <v>25</v>
      </c>
      <c r="F7672" t="s">
        <v>26</v>
      </c>
      <c r="G7672">
        <v>3.6</v>
      </c>
      <c r="H7672">
        <v>111.82</v>
      </c>
      <c r="I7672">
        <v>118.2</v>
      </c>
      <c r="J7672">
        <v>1.1000000000000001</v>
      </c>
      <c r="K7672">
        <v>3.4</v>
      </c>
      <c r="L7672">
        <v>3.7</v>
      </c>
      <c r="M7672">
        <v>129</v>
      </c>
      <c r="N7672" t="s">
        <v>27</v>
      </c>
      <c r="O7672">
        <v>0.95099999999999996</v>
      </c>
      <c r="P7672" t="s">
        <v>28</v>
      </c>
      <c r="Q7672" t="s">
        <v>29</v>
      </c>
      <c r="R7672">
        <v>4.6900000000000004</v>
      </c>
      <c r="S7672">
        <v>4</v>
      </c>
      <c r="T7672">
        <v>6.38</v>
      </c>
      <c r="U7672">
        <v>0.3</v>
      </c>
      <c r="V7672" t="s">
        <v>587</v>
      </c>
      <c r="W7672" t="s">
        <v>31</v>
      </c>
      <c r="X7672">
        <v>1</v>
      </c>
      <c r="Y7672" t="str">
        <f>IF(tblRides[[#This Row],[supply_demand_ratio]]&lt;0.8,"Below 0.8",IF(tblRides[[#This Row],[supply_demand_ratio]]&lt;1,"Between 0.8-1.0",IF(tblRides[[#This Row],[supply_demand_ratio]]&lt;=1.2,"Between 1.0-1.2","Above 1.2")))</f>
        <v>Between 0.8-1.0</v>
      </c>
    </row>
    <row r="7673" spans="1:25" x14ac:dyDescent="0.3">
      <c r="A7673" t="s">
        <v>7728</v>
      </c>
      <c r="B7673" s="1">
        <v>46091.502083333333</v>
      </c>
      <c r="C7673" s="2">
        <v>46091</v>
      </c>
      <c r="D7673">
        <v>12</v>
      </c>
      <c r="E7673" t="s">
        <v>62</v>
      </c>
      <c r="F7673" t="s">
        <v>26</v>
      </c>
      <c r="G7673">
        <v>1.9</v>
      </c>
      <c r="H7673">
        <v>60.43</v>
      </c>
      <c r="I7673">
        <v>57.96</v>
      </c>
      <c r="J7673">
        <v>1</v>
      </c>
      <c r="K7673">
        <v>8.6</v>
      </c>
      <c r="L7673">
        <v>12.2</v>
      </c>
      <c r="M7673">
        <v>61</v>
      </c>
      <c r="N7673" t="s">
        <v>41</v>
      </c>
      <c r="O7673">
        <v>2.2000000000000002</v>
      </c>
      <c r="P7673" t="s">
        <v>28</v>
      </c>
      <c r="Q7673" t="s">
        <v>29</v>
      </c>
      <c r="R7673">
        <v>4.88</v>
      </c>
      <c r="S7673">
        <v>2</v>
      </c>
      <c r="T7673">
        <v>-2.4700000000000002</v>
      </c>
      <c r="U7673">
        <v>3.6</v>
      </c>
      <c r="V7673" t="s">
        <v>587</v>
      </c>
      <c r="W7673" t="s">
        <v>45</v>
      </c>
      <c r="X7673">
        <v>1</v>
      </c>
      <c r="Y7673" t="str">
        <f>IF(tblRides[[#This Row],[supply_demand_ratio]]&lt;0.8,"Below 0.8",IF(tblRides[[#This Row],[supply_demand_ratio]]&lt;1,"Between 0.8-1.0",IF(tblRides[[#This Row],[supply_demand_ratio]]&lt;=1.2,"Between 1.0-1.2","Above 1.2")))</f>
        <v>Above 1.2</v>
      </c>
    </row>
    <row r="7674" spans="1:25" x14ac:dyDescent="0.3">
      <c r="A7674" t="s">
        <v>7729</v>
      </c>
      <c r="B7674" s="1">
        <v>46091.52847222222</v>
      </c>
      <c r="C7674" s="2">
        <v>46091</v>
      </c>
      <c r="D7674">
        <v>12</v>
      </c>
      <c r="E7674" t="s">
        <v>25</v>
      </c>
      <c r="F7674" t="s">
        <v>34</v>
      </c>
      <c r="G7674">
        <v>3.2</v>
      </c>
      <c r="H7674">
        <v>82.32</v>
      </c>
      <c r="J7674">
        <v>1</v>
      </c>
      <c r="K7674">
        <v>3.2</v>
      </c>
      <c r="L7674">
        <v>6</v>
      </c>
      <c r="M7674">
        <v>136</v>
      </c>
      <c r="N7674" t="s">
        <v>41</v>
      </c>
      <c r="O7674">
        <v>1.3580000000000001</v>
      </c>
      <c r="P7674" t="s">
        <v>37</v>
      </c>
      <c r="Q7674" t="s">
        <v>103</v>
      </c>
      <c r="R7674">
        <v>4.7699999999999996</v>
      </c>
      <c r="S7674">
        <v>0</v>
      </c>
      <c r="U7674">
        <v>2.8</v>
      </c>
      <c r="V7674" t="s">
        <v>587</v>
      </c>
      <c r="W7674" t="s">
        <v>31</v>
      </c>
      <c r="X7674">
        <v>0</v>
      </c>
      <c r="Y7674" t="str">
        <f>IF(tblRides[[#This Row],[supply_demand_ratio]]&lt;0.8,"Below 0.8",IF(tblRides[[#This Row],[supply_demand_ratio]]&lt;1,"Between 0.8-1.0",IF(tblRides[[#This Row],[supply_demand_ratio]]&lt;=1.2,"Between 1.0-1.2","Above 1.2")))</f>
        <v>Above 1.2</v>
      </c>
    </row>
    <row r="7675" spans="1:25" x14ac:dyDescent="0.3">
      <c r="A7675" t="s">
        <v>7730</v>
      </c>
      <c r="B7675" s="1">
        <v>46091.535416666666</v>
      </c>
      <c r="C7675" s="2">
        <v>46091</v>
      </c>
      <c r="D7675">
        <v>12</v>
      </c>
      <c r="E7675" t="s">
        <v>33</v>
      </c>
      <c r="F7675" t="s">
        <v>26</v>
      </c>
      <c r="G7675">
        <v>15.7</v>
      </c>
      <c r="H7675">
        <v>264.54000000000002</v>
      </c>
      <c r="I7675">
        <v>248.83</v>
      </c>
      <c r="J7675">
        <v>1</v>
      </c>
      <c r="K7675">
        <v>4.7</v>
      </c>
      <c r="L7675">
        <v>9.6999999999999993</v>
      </c>
      <c r="M7675">
        <v>87</v>
      </c>
      <c r="N7675" t="s">
        <v>41</v>
      </c>
      <c r="O7675">
        <v>1.4710000000000001</v>
      </c>
      <c r="P7675" t="s">
        <v>28</v>
      </c>
      <c r="Q7675" t="s">
        <v>29</v>
      </c>
      <c r="R7675">
        <v>4.5999999999999996</v>
      </c>
      <c r="S7675">
        <v>3</v>
      </c>
      <c r="T7675">
        <v>-15.71</v>
      </c>
      <c r="U7675">
        <v>5</v>
      </c>
      <c r="V7675" t="s">
        <v>587</v>
      </c>
      <c r="W7675" t="s">
        <v>31</v>
      </c>
      <c r="X7675">
        <v>1</v>
      </c>
      <c r="Y7675" t="str">
        <f>IF(tblRides[[#This Row],[supply_demand_ratio]]&lt;0.8,"Below 0.8",IF(tblRides[[#This Row],[supply_demand_ratio]]&lt;1,"Between 0.8-1.0",IF(tblRides[[#This Row],[supply_demand_ratio]]&lt;=1.2,"Between 1.0-1.2","Above 1.2")))</f>
        <v>Above 1.2</v>
      </c>
    </row>
    <row r="7676" spans="1:25" x14ac:dyDescent="0.3">
      <c r="A7676" t="s">
        <v>7731</v>
      </c>
      <c r="B7676" s="1">
        <v>46091.543749999997</v>
      </c>
      <c r="C7676" s="2">
        <v>46091</v>
      </c>
      <c r="D7676">
        <v>13</v>
      </c>
      <c r="E7676" t="s">
        <v>43</v>
      </c>
      <c r="F7676" t="s">
        <v>26</v>
      </c>
      <c r="G7676">
        <v>3.8</v>
      </c>
      <c r="H7676">
        <v>93.85</v>
      </c>
      <c r="I7676">
        <v>94.17</v>
      </c>
      <c r="J7676">
        <v>1</v>
      </c>
      <c r="K7676">
        <v>6.5</v>
      </c>
      <c r="L7676">
        <v>9.5</v>
      </c>
      <c r="M7676">
        <v>65</v>
      </c>
      <c r="N7676" t="s">
        <v>41</v>
      </c>
      <c r="O7676">
        <v>1.627</v>
      </c>
      <c r="P7676" t="s">
        <v>28</v>
      </c>
      <c r="Q7676" t="s">
        <v>29</v>
      </c>
      <c r="R7676">
        <v>4.71</v>
      </c>
      <c r="S7676">
        <v>1</v>
      </c>
      <c r="T7676">
        <v>0.32</v>
      </c>
      <c r="U7676">
        <v>3</v>
      </c>
      <c r="V7676" t="s">
        <v>587</v>
      </c>
      <c r="W7676" t="s">
        <v>45</v>
      </c>
      <c r="X7676">
        <v>1</v>
      </c>
      <c r="Y7676" t="str">
        <f>IF(tblRides[[#This Row],[supply_demand_ratio]]&lt;0.8,"Below 0.8",IF(tblRides[[#This Row],[supply_demand_ratio]]&lt;1,"Between 0.8-1.0",IF(tblRides[[#This Row],[supply_demand_ratio]]&lt;=1.2,"Between 1.0-1.2","Above 1.2")))</f>
        <v>Above 1.2</v>
      </c>
    </row>
    <row r="7677" spans="1:25" x14ac:dyDescent="0.3">
      <c r="A7677" t="s">
        <v>7732</v>
      </c>
      <c r="B7677" s="1">
        <v>46091.55972222222</v>
      </c>
      <c r="C7677" s="2">
        <v>46091</v>
      </c>
      <c r="D7677">
        <v>13</v>
      </c>
      <c r="E7677" t="s">
        <v>25</v>
      </c>
      <c r="F7677" t="s">
        <v>26</v>
      </c>
      <c r="G7677">
        <v>7</v>
      </c>
      <c r="H7677">
        <v>143.91</v>
      </c>
      <c r="I7677">
        <v>145.24</v>
      </c>
      <c r="J7677">
        <v>1</v>
      </c>
      <c r="K7677">
        <v>2.4</v>
      </c>
      <c r="L7677">
        <v>4.2</v>
      </c>
      <c r="M7677">
        <v>121</v>
      </c>
      <c r="N7677" t="s">
        <v>27</v>
      </c>
      <c r="O7677">
        <v>1.077</v>
      </c>
      <c r="P7677" t="s">
        <v>28</v>
      </c>
      <c r="Q7677" t="s">
        <v>29</v>
      </c>
      <c r="R7677">
        <v>4.87</v>
      </c>
      <c r="S7677">
        <v>18</v>
      </c>
      <c r="T7677">
        <v>1.33</v>
      </c>
      <c r="U7677">
        <v>1.8</v>
      </c>
      <c r="V7677" t="s">
        <v>587</v>
      </c>
      <c r="W7677" t="s">
        <v>31</v>
      </c>
      <c r="X7677">
        <v>1</v>
      </c>
      <c r="Y7677" t="str">
        <f>IF(tblRides[[#This Row],[supply_demand_ratio]]&lt;0.8,"Below 0.8",IF(tblRides[[#This Row],[supply_demand_ratio]]&lt;1,"Between 0.8-1.0",IF(tblRides[[#This Row],[supply_demand_ratio]]&lt;=1.2,"Between 1.0-1.2","Above 1.2")))</f>
        <v>Between 1.0-1.2</v>
      </c>
    </row>
    <row r="7678" spans="1:25" x14ac:dyDescent="0.3">
      <c r="A7678" t="s">
        <v>7733</v>
      </c>
      <c r="B7678" s="1">
        <v>46091.55972222222</v>
      </c>
      <c r="C7678" s="2">
        <v>46091</v>
      </c>
      <c r="D7678">
        <v>13</v>
      </c>
      <c r="E7678" t="s">
        <v>25</v>
      </c>
      <c r="F7678" t="s">
        <v>26</v>
      </c>
      <c r="G7678">
        <v>6.8</v>
      </c>
      <c r="H7678">
        <v>161.65</v>
      </c>
      <c r="I7678">
        <v>161.28</v>
      </c>
      <c r="J7678">
        <v>1.1000000000000001</v>
      </c>
      <c r="K7678">
        <v>2.9</v>
      </c>
      <c r="L7678">
        <v>4.8</v>
      </c>
      <c r="M7678">
        <v>136</v>
      </c>
      <c r="N7678" t="s">
        <v>27</v>
      </c>
      <c r="O7678">
        <v>1.0609999999999999</v>
      </c>
      <c r="P7678" t="s">
        <v>28</v>
      </c>
      <c r="Q7678" t="s">
        <v>29</v>
      </c>
      <c r="R7678">
        <v>4.74</v>
      </c>
      <c r="S7678">
        <v>4</v>
      </c>
      <c r="T7678">
        <v>-0.37</v>
      </c>
      <c r="U7678">
        <v>1.9</v>
      </c>
      <c r="V7678" t="s">
        <v>587</v>
      </c>
      <c r="W7678" t="s">
        <v>31</v>
      </c>
      <c r="X7678">
        <v>1</v>
      </c>
      <c r="Y7678" t="str">
        <f>IF(tblRides[[#This Row],[supply_demand_ratio]]&lt;0.8,"Below 0.8",IF(tblRides[[#This Row],[supply_demand_ratio]]&lt;1,"Between 0.8-1.0",IF(tblRides[[#This Row],[supply_demand_ratio]]&lt;=1.2,"Between 1.0-1.2","Above 1.2")))</f>
        <v>Between 1.0-1.2</v>
      </c>
    </row>
    <row r="7679" spans="1:25" x14ac:dyDescent="0.3">
      <c r="A7679" t="s">
        <v>7734</v>
      </c>
      <c r="B7679" s="1">
        <v>46091.574999999997</v>
      </c>
      <c r="C7679" s="2">
        <v>46091</v>
      </c>
      <c r="D7679">
        <v>13</v>
      </c>
      <c r="E7679" t="s">
        <v>33</v>
      </c>
      <c r="F7679" t="s">
        <v>26</v>
      </c>
      <c r="G7679">
        <v>5.2</v>
      </c>
      <c r="H7679">
        <v>124.11</v>
      </c>
      <c r="I7679">
        <v>127.31</v>
      </c>
      <c r="J7679">
        <v>1</v>
      </c>
      <c r="K7679">
        <v>6.8</v>
      </c>
      <c r="L7679">
        <v>11.5</v>
      </c>
      <c r="M7679">
        <v>104</v>
      </c>
      <c r="N7679" t="s">
        <v>27</v>
      </c>
      <c r="O7679">
        <v>1.153</v>
      </c>
      <c r="P7679" t="s">
        <v>28</v>
      </c>
      <c r="Q7679" t="s">
        <v>29</v>
      </c>
      <c r="R7679">
        <v>4.55</v>
      </c>
      <c r="S7679">
        <v>5</v>
      </c>
      <c r="T7679">
        <v>3.2</v>
      </c>
      <c r="U7679">
        <v>4.7</v>
      </c>
      <c r="V7679" t="s">
        <v>587</v>
      </c>
      <c r="W7679" t="s">
        <v>45</v>
      </c>
      <c r="X7679">
        <v>1</v>
      </c>
      <c r="Y7679" t="str">
        <f>IF(tblRides[[#This Row],[supply_demand_ratio]]&lt;0.8,"Below 0.8",IF(tblRides[[#This Row],[supply_demand_ratio]]&lt;1,"Between 0.8-1.0",IF(tblRides[[#This Row],[supply_demand_ratio]]&lt;=1.2,"Between 1.0-1.2","Above 1.2")))</f>
        <v>Between 1.0-1.2</v>
      </c>
    </row>
    <row r="7680" spans="1:25" x14ac:dyDescent="0.3">
      <c r="A7680" t="s">
        <v>7735</v>
      </c>
      <c r="B7680" s="1">
        <v>46091.581944444442</v>
      </c>
      <c r="C7680" s="2">
        <v>46091</v>
      </c>
      <c r="D7680">
        <v>13</v>
      </c>
      <c r="E7680" t="s">
        <v>25</v>
      </c>
      <c r="F7680" t="s">
        <v>26</v>
      </c>
      <c r="G7680">
        <v>16.2</v>
      </c>
      <c r="H7680">
        <v>296.56</v>
      </c>
      <c r="I7680">
        <v>275.83</v>
      </c>
      <c r="J7680">
        <v>1</v>
      </c>
      <c r="K7680">
        <v>6.7</v>
      </c>
      <c r="L7680">
        <v>5.6</v>
      </c>
      <c r="M7680">
        <v>127</v>
      </c>
      <c r="N7680" t="s">
        <v>41</v>
      </c>
      <c r="O7680">
        <v>1.393</v>
      </c>
      <c r="P7680" t="s">
        <v>28</v>
      </c>
      <c r="Q7680" t="s">
        <v>29</v>
      </c>
      <c r="R7680">
        <v>5</v>
      </c>
      <c r="S7680">
        <v>3</v>
      </c>
      <c r="T7680">
        <v>-20.73</v>
      </c>
      <c r="U7680">
        <v>-1.1000000000000001</v>
      </c>
      <c r="V7680" t="s">
        <v>587</v>
      </c>
      <c r="W7680" t="s">
        <v>45</v>
      </c>
      <c r="X7680">
        <v>1</v>
      </c>
      <c r="Y7680" t="str">
        <f>IF(tblRides[[#This Row],[supply_demand_ratio]]&lt;0.8,"Below 0.8",IF(tblRides[[#This Row],[supply_demand_ratio]]&lt;1,"Between 0.8-1.0",IF(tblRides[[#This Row],[supply_demand_ratio]]&lt;=1.2,"Between 1.0-1.2","Above 1.2")))</f>
        <v>Above 1.2</v>
      </c>
    </row>
    <row r="7681" spans="1:25" x14ac:dyDescent="0.3">
      <c r="A7681" t="s">
        <v>7736</v>
      </c>
      <c r="B7681" s="1">
        <v>46091.586111111108</v>
      </c>
      <c r="C7681" s="2">
        <v>46091</v>
      </c>
      <c r="D7681">
        <v>14</v>
      </c>
      <c r="E7681" t="s">
        <v>33</v>
      </c>
      <c r="F7681" t="s">
        <v>26</v>
      </c>
      <c r="G7681">
        <v>8.9</v>
      </c>
      <c r="H7681">
        <v>184.1</v>
      </c>
      <c r="I7681">
        <v>183.3</v>
      </c>
      <c r="J7681">
        <v>1</v>
      </c>
      <c r="K7681">
        <v>2.2000000000000002</v>
      </c>
      <c r="L7681">
        <v>5.3</v>
      </c>
      <c r="M7681">
        <v>95</v>
      </c>
      <c r="N7681" t="s">
        <v>41</v>
      </c>
      <c r="O7681">
        <v>1.32</v>
      </c>
      <c r="P7681" t="s">
        <v>28</v>
      </c>
      <c r="Q7681" t="s">
        <v>29</v>
      </c>
      <c r="R7681">
        <v>4.63</v>
      </c>
      <c r="S7681">
        <v>23</v>
      </c>
      <c r="T7681">
        <v>-0.8</v>
      </c>
      <c r="U7681">
        <v>3.1</v>
      </c>
      <c r="V7681" t="s">
        <v>587</v>
      </c>
      <c r="W7681" t="s">
        <v>31</v>
      </c>
      <c r="X7681">
        <v>1</v>
      </c>
      <c r="Y7681" t="str">
        <f>IF(tblRides[[#This Row],[supply_demand_ratio]]&lt;0.8,"Below 0.8",IF(tblRides[[#This Row],[supply_demand_ratio]]&lt;1,"Between 0.8-1.0",IF(tblRides[[#This Row],[supply_demand_ratio]]&lt;=1.2,"Between 1.0-1.2","Above 1.2")))</f>
        <v>Above 1.2</v>
      </c>
    </row>
    <row r="7682" spans="1:25" x14ac:dyDescent="0.3">
      <c r="A7682" t="s">
        <v>7737</v>
      </c>
      <c r="B7682" s="1">
        <v>46091.59652777778</v>
      </c>
      <c r="C7682" s="2">
        <v>46091</v>
      </c>
      <c r="D7682">
        <v>14</v>
      </c>
      <c r="E7682" t="s">
        <v>62</v>
      </c>
      <c r="F7682" t="s">
        <v>26</v>
      </c>
      <c r="G7682">
        <v>8.1999999999999993</v>
      </c>
      <c r="H7682">
        <v>175.8</v>
      </c>
      <c r="I7682">
        <v>179.74</v>
      </c>
      <c r="J7682">
        <v>1.1000000000000001</v>
      </c>
      <c r="K7682">
        <v>2.1</v>
      </c>
      <c r="L7682">
        <v>1.6</v>
      </c>
      <c r="M7682">
        <v>61</v>
      </c>
      <c r="N7682" t="s">
        <v>41</v>
      </c>
      <c r="O7682">
        <v>2.0049999999999999</v>
      </c>
      <c r="P7682" t="s">
        <v>28</v>
      </c>
      <c r="Q7682" t="s">
        <v>29</v>
      </c>
      <c r="R7682">
        <v>4.7300000000000004</v>
      </c>
      <c r="S7682">
        <v>10</v>
      </c>
      <c r="T7682">
        <v>3.94</v>
      </c>
      <c r="U7682">
        <v>-0.5</v>
      </c>
      <c r="V7682" t="s">
        <v>587</v>
      </c>
      <c r="W7682" t="s">
        <v>31</v>
      </c>
      <c r="X7682">
        <v>1</v>
      </c>
      <c r="Y7682" t="str">
        <f>IF(tblRides[[#This Row],[supply_demand_ratio]]&lt;0.8,"Below 0.8",IF(tblRides[[#This Row],[supply_demand_ratio]]&lt;1,"Between 0.8-1.0",IF(tblRides[[#This Row],[supply_demand_ratio]]&lt;=1.2,"Between 1.0-1.2","Above 1.2")))</f>
        <v>Above 1.2</v>
      </c>
    </row>
    <row r="7683" spans="1:25" x14ac:dyDescent="0.3">
      <c r="A7683" t="s">
        <v>7738</v>
      </c>
      <c r="B7683" s="1">
        <v>46091.600694444445</v>
      </c>
      <c r="C7683" s="2">
        <v>46091</v>
      </c>
      <c r="D7683">
        <v>14</v>
      </c>
      <c r="E7683" t="s">
        <v>43</v>
      </c>
      <c r="F7683" t="s">
        <v>26</v>
      </c>
      <c r="G7683">
        <v>5.9</v>
      </c>
      <c r="H7683">
        <v>124.78</v>
      </c>
      <c r="J7683">
        <v>1</v>
      </c>
      <c r="K7683">
        <v>5.4</v>
      </c>
      <c r="M7683">
        <v>63</v>
      </c>
      <c r="N7683" t="s">
        <v>41</v>
      </c>
      <c r="O7683">
        <v>2.2000000000000002</v>
      </c>
      <c r="P7683" t="s">
        <v>82</v>
      </c>
      <c r="Q7683" t="s">
        <v>83</v>
      </c>
      <c r="R7683">
        <v>4.71</v>
      </c>
      <c r="S7683">
        <v>4</v>
      </c>
      <c r="V7683" t="s">
        <v>587</v>
      </c>
      <c r="W7683" t="s">
        <v>45</v>
      </c>
      <c r="X7683">
        <v>0</v>
      </c>
      <c r="Y7683" t="str">
        <f>IF(tblRides[[#This Row],[supply_demand_ratio]]&lt;0.8,"Below 0.8",IF(tblRides[[#This Row],[supply_demand_ratio]]&lt;1,"Between 0.8-1.0",IF(tblRides[[#This Row],[supply_demand_ratio]]&lt;=1.2,"Between 1.0-1.2","Above 1.2")))</f>
        <v>Above 1.2</v>
      </c>
    </row>
    <row r="7684" spans="1:25" x14ac:dyDescent="0.3">
      <c r="A7684" t="s">
        <v>7739</v>
      </c>
      <c r="B7684" s="1">
        <v>46091.602083333331</v>
      </c>
      <c r="C7684" s="2">
        <v>46091</v>
      </c>
      <c r="D7684">
        <v>14</v>
      </c>
      <c r="E7684" t="s">
        <v>25</v>
      </c>
      <c r="F7684" t="s">
        <v>26</v>
      </c>
      <c r="G7684">
        <v>3.8</v>
      </c>
      <c r="H7684">
        <v>91.99</v>
      </c>
      <c r="J7684">
        <v>1</v>
      </c>
      <c r="K7684">
        <v>5.4</v>
      </c>
      <c r="L7684">
        <v>6.9</v>
      </c>
      <c r="M7684">
        <v>137</v>
      </c>
      <c r="N7684" t="s">
        <v>41</v>
      </c>
      <c r="O7684">
        <v>1.33</v>
      </c>
      <c r="P7684" t="s">
        <v>58</v>
      </c>
      <c r="Q7684" t="s">
        <v>108</v>
      </c>
      <c r="R7684">
        <v>5</v>
      </c>
      <c r="S7684">
        <v>1</v>
      </c>
      <c r="U7684">
        <v>1.5</v>
      </c>
      <c r="V7684" t="s">
        <v>587</v>
      </c>
      <c r="W7684" t="s">
        <v>45</v>
      </c>
      <c r="X7684">
        <v>0</v>
      </c>
      <c r="Y7684" t="str">
        <f>IF(tblRides[[#This Row],[supply_demand_ratio]]&lt;0.8,"Below 0.8",IF(tblRides[[#This Row],[supply_demand_ratio]]&lt;1,"Between 0.8-1.0",IF(tblRides[[#This Row],[supply_demand_ratio]]&lt;=1.2,"Between 1.0-1.2","Above 1.2")))</f>
        <v>Above 1.2</v>
      </c>
    </row>
    <row r="7685" spans="1:25" x14ac:dyDescent="0.3">
      <c r="A7685" t="s">
        <v>7740</v>
      </c>
      <c r="B7685" s="1">
        <v>46091.609027777777</v>
      </c>
      <c r="C7685" s="2">
        <v>46091</v>
      </c>
      <c r="D7685">
        <v>14</v>
      </c>
      <c r="E7685" t="s">
        <v>25</v>
      </c>
      <c r="F7685" t="s">
        <v>34</v>
      </c>
      <c r="G7685">
        <v>6</v>
      </c>
      <c r="H7685">
        <v>161.22999999999999</v>
      </c>
      <c r="I7685">
        <v>164.02</v>
      </c>
      <c r="J7685">
        <v>1.1000000000000001</v>
      </c>
      <c r="K7685">
        <v>4.2</v>
      </c>
      <c r="L7685">
        <v>5.0999999999999996</v>
      </c>
      <c r="M7685">
        <v>116</v>
      </c>
      <c r="N7685" t="s">
        <v>27</v>
      </c>
      <c r="O7685">
        <v>0.84799999999999998</v>
      </c>
      <c r="P7685" t="s">
        <v>28</v>
      </c>
      <c r="Q7685" t="s">
        <v>29</v>
      </c>
      <c r="R7685">
        <v>4.7</v>
      </c>
      <c r="S7685">
        <v>0</v>
      </c>
      <c r="T7685">
        <v>2.79</v>
      </c>
      <c r="U7685">
        <v>0.9</v>
      </c>
      <c r="V7685" t="s">
        <v>587</v>
      </c>
      <c r="W7685" t="s">
        <v>31</v>
      </c>
      <c r="X7685">
        <v>1</v>
      </c>
      <c r="Y7685" t="str">
        <f>IF(tblRides[[#This Row],[supply_demand_ratio]]&lt;0.8,"Below 0.8",IF(tblRides[[#This Row],[supply_demand_ratio]]&lt;1,"Between 0.8-1.0",IF(tblRides[[#This Row],[supply_demand_ratio]]&lt;=1.2,"Between 1.0-1.2","Above 1.2")))</f>
        <v>Between 0.8-1.0</v>
      </c>
    </row>
    <row r="7686" spans="1:25" x14ac:dyDescent="0.3">
      <c r="A7686" t="s">
        <v>7741</v>
      </c>
      <c r="B7686" s="1">
        <v>46091.618750000001</v>
      </c>
      <c r="C7686" s="2">
        <v>46091</v>
      </c>
      <c r="D7686">
        <v>14</v>
      </c>
      <c r="E7686" t="s">
        <v>25</v>
      </c>
      <c r="F7686" t="s">
        <v>26</v>
      </c>
      <c r="G7686">
        <v>9</v>
      </c>
      <c r="H7686">
        <v>184.05</v>
      </c>
      <c r="J7686">
        <v>1</v>
      </c>
      <c r="K7686">
        <v>4.8</v>
      </c>
      <c r="L7686">
        <v>3.9</v>
      </c>
      <c r="M7686">
        <v>126</v>
      </c>
      <c r="N7686" t="s">
        <v>41</v>
      </c>
      <c r="O7686">
        <v>1.2430000000000001</v>
      </c>
      <c r="P7686" t="s">
        <v>37</v>
      </c>
      <c r="Q7686" t="s">
        <v>103</v>
      </c>
      <c r="R7686">
        <v>4.8899999999999997</v>
      </c>
      <c r="S7686">
        <v>53</v>
      </c>
      <c r="U7686">
        <v>-0.9</v>
      </c>
      <c r="V7686" t="s">
        <v>587</v>
      </c>
      <c r="W7686" t="s">
        <v>31</v>
      </c>
      <c r="X7686">
        <v>0</v>
      </c>
      <c r="Y7686" t="str">
        <f>IF(tblRides[[#This Row],[supply_demand_ratio]]&lt;0.8,"Below 0.8",IF(tblRides[[#This Row],[supply_demand_ratio]]&lt;1,"Between 0.8-1.0",IF(tblRides[[#This Row],[supply_demand_ratio]]&lt;=1.2,"Between 1.0-1.2","Above 1.2")))</f>
        <v>Above 1.2</v>
      </c>
    </row>
    <row r="7687" spans="1:25" x14ac:dyDescent="0.3">
      <c r="A7687" t="s">
        <v>7742</v>
      </c>
      <c r="B7687" s="1">
        <v>46091.62777777778</v>
      </c>
      <c r="C7687" s="2">
        <v>46091</v>
      </c>
      <c r="D7687">
        <v>15</v>
      </c>
      <c r="E7687" t="s">
        <v>43</v>
      </c>
      <c r="F7687" t="s">
        <v>26</v>
      </c>
      <c r="G7687">
        <v>10.3</v>
      </c>
      <c r="H7687">
        <v>178.61</v>
      </c>
      <c r="I7687">
        <v>171.05</v>
      </c>
      <c r="J7687">
        <v>1</v>
      </c>
      <c r="K7687">
        <v>2.1</v>
      </c>
      <c r="L7687">
        <v>2.4</v>
      </c>
      <c r="M7687">
        <v>59</v>
      </c>
      <c r="N7687" t="s">
        <v>41</v>
      </c>
      <c r="O7687">
        <v>1.7609999999999999</v>
      </c>
      <c r="P7687" t="s">
        <v>28</v>
      </c>
      <c r="Q7687" t="s">
        <v>29</v>
      </c>
      <c r="R7687">
        <v>4.8899999999999997</v>
      </c>
      <c r="S7687">
        <v>31</v>
      </c>
      <c r="T7687">
        <v>-7.56</v>
      </c>
      <c r="U7687">
        <v>0.3</v>
      </c>
      <c r="V7687" t="s">
        <v>587</v>
      </c>
      <c r="W7687" t="s">
        <v>31</v>
      </c>
      <c r="X7687">
        <v>1</v>
      </c>
      <c r="Y7687" t="str">
        <f>IF(tblRides[[#This Row],[supply_demand_ratio]]&lt;0.8,"Below 0.8",IF(tblRides[[#This Row],[supply_demand_ratio]]&lt;1,"Between 0.8-1.0",IF(tblRides[[#This Row],[supply_demand_ratio]]&lt;=1.2,"Between 1.0-1.2","Above 1.2")))</f>
        <v>Above 1.2</v>
      </c>
    </row>
    <row r="7688" spans="1:25" x14ac:dyDescent="0.3">
      <c r="A7688" t="s">
        <v>7743</v>
      </c>
      <c r="B7688" s="1">
        <v>46091.632638888892</v>
      </c>
      <c r="C7688" s="2">
        <v>46091</v>
      </c>
      <c r="D7688">
        <v>15</v>
      </c>
      <c r="E7688" t="s">
        <v>36</v>
      </c>
      <c r="F7688" t="s">
        <v>26</v>
      </c>
      <c r="G7688">
        <v>9.1</v>
      </c>
      <c r="H7688">
        <v>184.02</v>
      </c>
      <c r="I7688">
        <v>194.7</v>
      </c>
      <c r="J7688">
        <v>1</v>
      </c>
      <c r="K7688">
        <v>5.5</v>
      </c>
      <c r="L7688">
        <v>6.2</v>
      </c>
      <c r="M7688">
        <v>116</v>
      </c>
      <c r="N7688" t="s">
        <v>27</v>
      </c>
      <c r="O7688">
        <v>1.1870000000000001</v>
      </c>
      <c r="P7688" t="s">
        <v>28</v>
      </c>
      <c r="Q7688" t="s">
        <v>29</v>
      </c>
      <c r="R7688">
        <v>4.49</v>
      </c>
      <c r="S7688">
        <v>4</v>
      </c>
      <c r="T7688">
        <v>10.68</v>
      </c>
      <c r="U7688">
        <v>0.7</v>
      </c>
      <c r="V7688" t="s">
        <v>587</v>
      </c>
      <c r="W7688" t="s">
        <v>45</v>
      </c>
      <c r="X7688">
        <v>1</v>
      </c>
      <c r="Y7688" t="str">
        <f>IF(tblRides[[#This Row],[supply_demand_ratio]]&lt;0.8,"Below 0.8",IF(tblRides[[#This Row],[supply_demand_ratio]]&lt;1,"Between 0.8-1.0",IF(tblRides[[#This Row],[supply_demand_ratio]]&lt;=1.2,"Between 1.0-1.2","Above 1.2")))</f>
        <v>Between 1.0-1.2</v>
      </c>
    </row>
    <row r="7689" spans="1:25" x14ac:dyDescent="0.3">
      <c r="A7689" t="s">
        <v>7744</v>
      </c>
      <c r="B7689" s="1">
        <v>46091.63958333333</v>
      </c>
      <c r="C7689" s="2">
        <v>46091</v>
      </c>
      <c r="D7689">
        <v>15</v>
      </c>
      <c r="E7689" t="s">
        <v>25</v>
      </c>
      <c r="F7689" t="s">
        <v>26</v>
      </c>
      <c r="G7689">
        <v>0.8</v>
      </c>
      <c r="H7689">
        <v>59.57</v>
      </c>
      <c r="I7689">
        <v>60.15</v>
      </c>
      <c r="J7689">
        <v>1.1000000000000001</v>
      </c>
      <c r="K7689">
        <v>5.9</v>
      </c>
      <c r="L7689">
        <v>8.5</v>
      </c>
      <c r="M7689">
        <v>115</v>
      </c>
      <c r="N7689" t="s">
        <v>27</v>
      </c>
      <c r="O7689">
        <v>0.872</v>
      </c>
      <c r="P7689" t="s">
        <v>28</v>
      </c>
      <c r="Q7689" t="s">
        <v>29</v>
      </c>
      <c r="R7689">
        <v>5</v>
      </c>
      <c r="S7689">
        <v>4</v>
      </c>
      <c r="T7689">
        <v>0.57999999999999996</v>
      </c>
      <c r="U7689">
        <v>2.6</v>
      </c>
      <c r="V7689" t="s">
        <v>587</v>
      </c>
      <c r="W7689" t="s">
        <v>45</v>
      </c>
      <c r="X7689">
        <v>1</v>
      </c>
      <c r="Y7689" t="str">
        <f>IF(tblRides[[#This Row],[supply_demand_ratio]]&lt;0.8,"Below 0.8",IF(tblRides[[#This Row],[supply_demand_ratio]]&lt;1,"Between 0.8-1.0",IF(tblRides[[#This Row],[supply_demand_ratio]]&lt;=1.2,"Between 1.0-1.2","Above 1.2")))</f>
        <v>Between 0.8-1.0</v>
      </c>
    </row>
    <row r="7690" spans="1:25" x14ac:dyDescent="0.3">
      <c r="A7690" t="s">
        <v>7745</v>
      </c>
      <c r="B7690" s="1">
        <v>46091.64166666667</v>
      </c>
      <c r="C7690" s="2">
        <v>46091</v>
      </c>
      <c r="D7690">
        <v>15</v>
      </c>
      <c r="E7690" t="s">
        <v>25</v>
      </c>
      <c r="F7690" t="s">
        <v>34</v>
      </c>
      <c r="G7690">
        <v>1.4</v>
      </c>
      <c r="H7690">
        <v>62.33</v>
      </c>
      <c r="I7690">
        <v>62.36</v>
      </c>
      <c r="J7690">
        <v>1</v>
      </c>
      <c r="K7690">
        <v>2</v>
      </c>
      <c r="L7690">
        <v>2.9</v>
      </c>
      <c r="M7690">
        <v>140</v>
      </c>
      <c r="N7690" t="s">
        <v>27</v>
      </c>
      <c r="O7690">
        <v>1.2470000000000001</v>
      </c>
      <c r="P7690" t="s">
        <v>28</v>
      </c>
      <c r="Q7690" t="s">
        <v>29</v>
      </c>
      <c r="R7690">
        <v>4.75</v>
      </c>
      <c r="S7690">
        <v>0</v>
      </c>
      <c r="T7690">
        <v>0.03</v>
      </c>
      <c r="U7690">
        <v>0.9</v>
      </c>
      <c r="V7690" t="s">
        <v>587</v>
      </c>
      <c r="W7690" t="s">
        <v>31</v>
      </c>
      <c r="X7690">
        <v>1</v>
      </c>
      <c r="Y7690" t="str">
        <f>IF(tblRides[[#This Row],[supply_demand_ratio]]&lt;0.8,"Below 0.8",IF(tblRides[[#This Row],[supply_demand_ratio]]&lt;1,"Between 0.8-1.0",IF(tblRides[[#This Row],[supply_demand_ratio]]&lt;=1.2,"Between 1.0-1.2","Above 1.2")))</f>
        <v>Above 1.2</v>
      </c>
    </row>
    <row r="7691" spans="1:25" x14ac:dyDescent="0.3">
      <c r="A7691" t="s">
        <v>7746</v>
      </c>
      <c r="B7691" s="1">
        <v>46091.645833333336</v>
      </c>
      <c r="C7691" s="2">
        <v>46091</v>
      </c>
      <c r="D7691">
        <v>15</v>
      </c>
      <c r="E7691" t="s">
        <v>33</v>
      </c>
      <c r="F7691" t="s">
        <v>26</v>
      </c>
      <c r="G7691">
        <v>4.8</v>
      </c>
      <c r="H7691">
        <v>126.24</v>
      </c>
      <c r="I7691">
        <v>124.94</v>
      </c>
      <c r="J7691">
        <v>1.1000000000000001</v>
      </c>
      <c r="K7691">
        <v>3.7</v>
      </c>
      <c r="L7691">
        <v>5.8</v>
      </c>
      <c r="M7691">
        <v>88</v>
      </c>
      <c r="N7691" t="s">
        <v>41</v>
      </c>
      <c r="O7691">
        <v>1.1439999999999999</v>
      </c>
      <c r="P7691" t="s">
        <v>28</v>
      </c>
      <c r="Q7691" t="s">
        <v>29</v>
      </c>
      <c r="R7691">
        <v>4.72</v>
      </c>
      <c r="S7691">
        <v>3</v>
      </c>
      <c r="T7691">
        <v>-1.3</v>
      </c>
      <c r="U7691">
        <v>2.1</v>
      </c>
      <c r="V7691" t="s">
        <v>587</v>
      </c>
      <c r="W7691" t="s">
        <v>31</v>
      </c>
      <c r="X7691">
        <v>1</v>
      </c>
      <c r="Y7691" t="str">
        <f>IF(tblRides[[#This Row],[supply_demand_ratio]]&lt;0.8,"Below 0.8",IF(tblRides[[#This Row],[supply_demand_ratio]]&lt;1,"Between 0.8-1.0",IF(tblRides[[#This Row],[supply_demand_ratio]]&lt;=1.2,"Between 1.0-1.2","Above 1.2")))</f>
        <v>Between 1.0-1.2</v>
      </c>
    </row>
    <row r="7692" spans="1:25" x14ac:dyDescent="0.3">
      <c r="A7692" t="s">
        <v>7747</v>
      </c>
      <c r="B7692" s="1">
        <v>46091.661111111112</v>
      </c>
      <c r="C7692" s="2">
        <v>46091</v>
      </c>
      <c r="D7692">
        <v>15</v>
      </c>
      <c r="E7692" t="s">
        <v>43</v>
      </c>
      <c r="F7692" t="s">
        <v>26</v>
      </c>
      <c r="G7692">
        <v>1.4</v>
      </c>
      <c r="H7692">
        <v>57.06</v>
      </c>
      <c r="I7692">
        <v>57.62</v>
      </c>
      <c r="J7692">
        <v>1</v>
      </c>
      <c r="K7692">
        <v>3.8</v>
      </c>
      <c r="L7692">
        <v>5.7</v>
      </c>
      <c r="M7692">
        <v>69</v>
      </c>
      <c r="N7692" t="s">
        <v>41</v>
      </c>
      <c r="O7692">
        <v>2.2000000000000002</v>
      </c>
      <c r="P7692" t="s">
        <v>28</v>
      </c>
      <c r="Q7692" t="s">
        <v>29</v>
      </c>
      <c r="R7692">
        <v>4.79</v>
      </c>
      <c r="S7692">
        <v>3</v>
      </c>
      <c r="T7692">
        <v>0.56000000000000005</v>
      </c>
      <c r="U7692">
        <v>1.9</v>
      </c>
      <c r="V7692" t="s">
        <v>587</v>
      </c>
      <c r="W7692" t="s">
        <v>31</v>
      </c>
      <c r="X7692">
        <v>1</v>
      </c>
      <c r="Y7692" t="str">
        <f>IF(tblRides[[#This Row],[supply_demand_ratio]]&lt;0.8,"Below 0.8",IF(tblRides[[#This Row],[supply_demand_ratio]]&lt;1,"Between 0.8-1.0",IF(tblRides[[#This Row],[supply_demand_ratio]]&lt;=1.2,"Between 1.0-1.2","Above 1.2")))</f>
        <v>Above 1.2</v>
      </c>
    </row>
    <row r="7693" spans="1:25" x14ac:dyDescent="0.3">
      <c r="A7693" t="s">
        <v>7748</v>
      </c>
      <c r="B7693" s="1">
        <v>46091.670138888891</v>
      </c>
      <c r="C7693" s="2">
        <v>46091</v>
      </c>
      <c r="D7693">
        <v>16</v>
      </c>
      <c r="E7693" t="s">
        <v>33</v>
      </c>
      <c r="F7693" t="s">
        <v>26</v>
      </c>
      <c r="G7693">
        <v>2.8</v>
      </c>
      <c r="H7693">
        <v>88.6</v>
      </c>
      <c r="I7693">
        <v>84.19</v>
      </c>
      <c r="J7693">
        <v>1</v>
      </c>
      <c r="K7693">
        <v>6.8</v>
      </c>
      <c r="L7693">
        <v>5.9</v>
      </c>
      <c r="M7693">
        <v>78</v>
      </c>
      <c r="N7693" t="s">
        <v>27</v>
      </c>
      <c r="O7693">
        <v>0.874</v>
      </c>
      <c r="P7693" t="s">
        <v>28</v>
      </c>
      <c r="Q7693" t="s">
        <v>29</v>
      </c>
      <c r="R7693">
        <v>5</v>
      </c>
      <c r="S7693">
        <v>32</v>
      </c>
      <c r="T7693">
        <v>-4.41</v>
      </c>
      <c r="U7693">
        <v>-0.9</v>
      </c>
      <c r="V7693" t="s">
        <v>587</v>
      </c>
      <c r="W7693" t="s">
        <v>45</v>
      </c>
      <c r="X7693">
        <v>1</v>
      </c>
      <c r="Y7693" t="str">
        <f>IF(tblRides[[#This Row],[supply_demand_ratio]]&lt;0.8,"Below 0.8",IF(tblRides[[#This Row],[supply_demand_ratio]]&lt;1,"Between 0.8-1.0",IF(tblRides[[#This Row],[supply_demand_ratio]]&lt;=1.2,"Between 1.0-1.2","Above 1.2")))</f>
        <v>Between 0.8-1.0</v>
      </c>
    </row>
    <row r="7694" spans="1:25" x14ac:dyDescent="0.3">
      <c r="A7694" t="s">
        <v>7749</v>
      </c>
      <c r="B7694" s="1">
        <v>46091.671527777777</v>
      </c>
      <c r="C7694" s="2">
        <v>46091</v>
      </c>
      <c r="D7694">
        <v>16</v>
      </c>
      <c r="E7694" t="s">
        <v>62</v>
      </c>
      <c r="F7694" t="s">
        <v>26</v>
      </c>
      <c r="G7694">
        <v>2.2000000000000002</v>
      </c>
      <c r="H7694">
        <v>68.319999999999993</v>
      </c>
      <c r="I7694">
        <v>71.13</v>
      </c>
      <c r="J7694">
        <v>1</v>
      </c>
      <c r="K7694">
        <v>2.6</v>
      </c>
      <c r="L7694">
        <v>4.5</v>
      </c>
      <c r="M7694">
        <v>51</v>
      </c>
      <c r="N7694" t="s">
        <v>41</v>
      </c>
      <c r="O7694">
        <v>1.3280000000000001</v>
      </c>
      <c r="P7694" t="s">
        <v>28</v>
      </c>
      <c r="Q7694" t="s">
        <v>29</v>
      </c>
      <c r="R7694">
        <v>4.72</v>
      </c>
      <c r="S7694">
        <v>7</v>
      </c>
      <c r="T7694">
        <v>2.81</v>
      </c>
      <c r="U7694">
        <v>1.9</v>
      </c>
      <c r="V7694" t="s">
        <v>587</v>
      </c>
      <c r="W7694" t="s">
        <v>31</v>
      </c>
      <c r="X7694">
        <v>1</v>
      </c>
      <c r="Y7694" t="str">
        <f>IF(tblRides[[#This Row],[supply_demand_ratio]]&lt;0.8,"Below 0.8",IF(tblRides[[#This Row],[supply_demand_ratio]]&lt;1,"Between 0.8-1.0",IF(tblRides[[#This Row],[supply_demand_ratio]]&lt;=1.2,"Between 1.0-1.2","Above 1.2")))</f>
        <v>Above 1.2</v>
      </c>
    </row>
    <row r="7695" spans="1:25" x14ac:dyDescent="0.3">
      <c r="A7695" t="s">
        <v>7750</v>
      </c>
      <c r="B7695" s="1">
        <v>46091.671527777777</v>
      </c>
      <c r="C7695" s="2">
        <v>46091</v>
      </c>
      <c r="D7695">
        <v>16</v>
      </c>
      <c r="E7695" t="s">
        <v>25</v>
      </c>
      <c r="F7695" t="s">
        <v>34</v>
      </c>
      <c r="G7695">
        <v>5</v>
      </c>
      <c r="H7695">
        <v>166.31</v>
      </c>
      <c r="I7695">
        <v>167.38</v>
      </c>
      <c r="J7695">
        <v>1.4</v>
      </c>
      <c r="K7695">
        <v>8.8000000000000007</v>
      </c>
      <c r="L7695">
        <v>2.2999999999999998</v>
      </c>
      <c r="M7695">
        <v>109</v>
      </c>
      <c r="N7695" t="s">
        <v>27</v>
      </c>
      <c r="O7695">
        <v>0.76700000000000002</v>
      </c>
      <c r="P7695" t="s">
        <v>28</v>
      </c>
      <c r="Q7695" t="s">
        <v>29</v>
      </c>
      <c r="R7695">
        <v>4.76</v>
      </c>
      <c r="S7695">
        <v>0</v>
      </c>
      <c r="T7695">
        <v>1.07</v>
      </c>
      <c r="U7695">
        <v>-6.5</v>
      </c>
      <c r="V7695" t="s">
        <v>587</v>
      </c>
      <c r="W7695" t="s">
        <v>45</v>
      </c>
      <c r="X7695">
        <v>1</v>
      </c>
      <c r="Y7695" t="str">
        <f>IF(tblRides[[#This Row],[supply_demand_ratio]]&lt;0.8,"Below 0.8",IF(tblRides[[#This Row],[supply_demand_ratio]]&lt;1,"Between 0.8-1.0",IF(tblRides[[#This Row],[supply_demand_ratio]]&lt;=1.2,"Between 1.0-1.2","Above 1.2")))</f>
        <v>Below 0.8</v>
      </c>
    </row>
    <row r="7696" spans="1:25" x14ac:dyDescent="0.3">
      <c r="A7696" t="s">
        <v>7751</v>
      </c>
      <c r="B7696" s="1">
        <v>46091.674305555556</v>
      </c>
      <c r="C7696" s="2">
        <v>46091</v>
      </c>
      <c r="D7696">
        <v>16</v>
      </c>
      <c r="E7696" t="s">
        <v>33</v>
      </c>
      <c r="F7696" t="s">
        <v>26</v>
      </c>
      <c r="G7696">
        <v>5.9</v>
      </c>
      <c r="H7696">
        <v>116.78</v>
      </c>
      <c r="I7696">
        <v>109.84</v>
      </c>
      <c r="J7696">
        <v>1</v>
      </c>
      <c r="K7696">
        <v>4.9000000000000004</v>
      </c>
      <c r="L7696">
        <v>11.5</v>
      </c>
      <c r="M7696">
        <v>87</v>
      </c>
      <c r="N7696" t="s">
        <v>41</v>
      </c>
      <c r="O7696">
        <v>1.4690000000000001</v>
      </c>
      <c r="P7696" t="s">
        <v>28</v>
      </c>
      <c r="Q7696" t="s">
        <v>29</v>
      </c>
      <c r="R7696">
        <v>4.88</v>
      </c>
      <c r="S7696">
        <v>19</v>
      </c>
      <c r="T7696">
        <v>-6.94</v>
      </c>
      <c r="U7696">
        <v>6.6</v>
      </c>
      <c r="V7696" t="s">
        <v>587</v>
      </c>
      <c r="W7696" t="s">
        <v>31</v>
      </c>
      <c r="X7696">
        <v>1</v>
      </c>
      <c r="Y7696" t="str">
        <f>IF(tblRides[[#This Row],[supply_demand_ratio]]&lt;0.8,"Below 0.8",IF(tblRides[[#This Row],[supply_demand_ratio]]&lt;1,"Between 0.8-1.0",IF(tblRides[[#This Row],[supply_demand_ratio]]&lt;=1.2,"Between 1.0-1.2","Above 1.2")))</f>
        <v>Above 1.2</v>
      </c>
    </row>
    <row r="7697" spans="1:25" x14ac:dyDescent="0.3">
      <c r="A7697" t="s">
        <v>7752</v>
      </c>
      <c r="B7697" s="1">
        <v>46091.677777777775</v>
      </c>
      <c r="C7697" s="2">
        <v>46091</v>
      </c>
      <c r="D7697">
        <v>16</v>
      </c>
      <c r="E7697" t="s">
        <v>36</v>
      </c>
      <c r="F7697" t="s">
        <v>26</v>
      </c>
      <c r="G7697">
        <v>2</v>
      </c>
      <c r="H7697">
        <v>87.36</v>
      </c>
      <c r="I7697">
        <v>88.14</v>
      </c>
      <c r="J7697">
        <v>1.2</v>
      </c>
      <c r="K7697">
        <v>7.5</v>
      </c>
      <c r="L7697">
        <v>14.8</v>
      </c>
      <c r="M7697">
        <v>92</v>
      </c>
      <c r="N7697" t="s">
        <v>27</v>
      </c>
      <c r="O7697">
        <v>0.89300000000000002</v>
      </c>
      <c r="P7697" t="s">
        <v>28</v>
      </c>
      <c r="Q7697" t="s">
        <v>29</v>
      </c>
      <c r="R7697">
        <v>4.78</v>
      </c>
      <c r="S7697">
        <v>4</v>
      </c>
      <c r="T7697">
        <v>0.78</v>
      </c>
      <c r="U7697">
        <v>7.3</v>
      </c>
      <c r="V7697" t="s">
        <v>587</v>
      </c>
      <c r="W7697" t="s">
        <v>45</v>
      </c>
      <c r="X7697">
        <v>1</v>
      </c>
      <c r="Y7697" t="str">
        <f>IF(tblRides[[#This Row],[supply_demand_ratio]]&lt;0.8,"Below 0.8",IF(tblRides[[#This Row],[supply_demand_ratio]]&lt;1,"Between 0.8-1.0",IF(tblRides[[#This Row],[supply_demand_ratio]]&lt;=1.2,"Between 1.0-1.2","Above 1.2")))</f>
        <v>Between 0.8-1.0</v>
      </c>
    </row>
    <row r="7698" spans="1:25" x14ac:dyDescent="0.3">
      <c r="A7698" t="s">
        <v>7753</v>
      </c>
      <c r="B7698" s="1">
        <v>46091.679166666669</v>
      </c>
      <c r="C7698" s="2">
        <v>46091</v>
      </c>
      <c r="D7698">
        <v>16</v>
      </c>
      <c r="E7698" t="s">
        <v>36</v>
      </c>
      <c r="F7698" t="s">
        <v>26</v>
      </c>
      <c r="G7698">
        <v>13.3</v>
      </c>
      <c r="H7698">
        <v>275.55</v>
      </c>
      <c r="I7698">
        <v>267.57</v>
      </c>
      <c r="J7698">
        <v>1.1000000000000001</v>
      </c>
      <c r="K7698">
        <v>3.4</v>
      </c>
      <c r="L7698">
        <v>4.9000000000000004</v>
      </c>
      <c r="M7698">
        <v>94</v>
      </c>
      <c r="N7698" t="s">
        <v>27</v>
      </c>
      <c r="O7698">
        <v>0.77300000000000002</v>
      </c>
      <c r="P7698" t="s">
        <v>28</v>
      </c>
      <c r="Q7698" t="s">
        <v>29</v>
      </c>
      <c r="R7698">
        <v>4.95</v>
      </c>
      <c r="S7698">
        <v>1</v>
      </c>
      <c r="T7698">
        <v>-7.98</v>
      </c>
      <c r="U7698">
        <v>1.5</v>
      </c>
      <c r="V7698" t="s">
        <v>587</v>
      </c>
      <c r="W7698" t="s">
        <v>31</v>
      </c>
      <c r="X7698">
        <v>1</v>
      </c>
      <c r="Y7698" t="str">
        <f>IF(tblRides[[#This Row],[supply_demand_ratio]]&lt;0.8,"Below 0.8",IF(tblRides[[#This Row],[supply_demand_ratio]]&lt;1,"Between 0.8-1.0",IF(tblRides[[#This Row],[supply_demand_ratio]]&lt;=1.2,"Between 1.0-1.2","Above 1.2")))</f>
        <v>Below 0.8</v>
      </c>
    </row>
    <row r="7699" spans="1:25" x14ac:dyDescent="0.3">
      <c r="A7699" t="s">
        <v>7754</v>
      </c>
      <c r="B7699" s="1">
        <v>46091.683333333334</v>
      </c>
      <c r="C7699" s="2">
        <v>46091</v>
      </c>
      <c r="D7699">
        <v>16</v>
      </c>
      <c r="E7699" t="s">
        <v>36</v>
      </c>
      <c r="F7699" t="s">
        <v>34</v>
      </c>
      <c r="G7699">
        <v>7.4</v>
      </c>
      <c r="H7699">
        <v>135.18</v>
      </c>
      <c r="I7699">
        <v>141.79</v>
      </c>
      <c r="J7699">
        <v>1</v>
      </c>
      <c r="K7699">
        <v>5.3</v>
      </c>
      <c r="L7699">
        <v>4.2</v>
      </c>
      <c r="M7699">
        <v>101</v>
      </c>
      <c r="N7699" t="s">
        <v>27</v>
      </c>
      <c r="O7699">
        <v>1.0169999999999999</v>
      </c>
      <c r="P7699" t="s">
        <v>28</v>
      </c>
      <c r="Q7699" t="s">
        <v>29</v>
      </c>
      <c r="R7699">
        <v>4.8099999999999996</v>
      </c>
      <c r="S7699">
        <v>0</v>
      </c>
      <c r="T7699">
        <v>6.61</v>
      </c>
      <c r="U7699">
        <v>-1.1000000000000001</v>
      </c>
      <c r="V7699" t="s">
        <v>587</v>
      </c>
      <c r="W7699" t="s">
        <v>45</v>
      </c>
      <c r="X7699">
        <v>1</v>
      </c>
      <c r="Y7699" t="str">
        <f>IF(tblRides[[#This Row],[supply_demand_ratio]]&lt;0.8,"Below 0.8",IF(tblRides[[#This Row],[supply_demand_ratio]]&lt;1,"Between 0.8-1.0",IF(tblRides[[#This Row],[supply_demand_ratio]]&lt;=1.2,"Between 1.0-1.2","Above 1.2")))</f>
        <v>Between 1.0-1.2</v>
      </c>
    </row>
    <row r="7700" spans="1:25" x14ac:dyDescent="0.3">
      <c r="A7700" t="s">
        <v>7755</v>
      </c>
      <c r="B7700" s="1">
        <v>46091.686805555553</v>
      </c>
      <c r="C7700" s="2">
        <v>46091</v>
      </c>
      <c r="D7700">
        <v>16</v>
      </c>
      <c r="E7700" t="s">
        <v>36</v>
      </c>
      <c r="F7700" t="s">
        <v>34</v>
      </c>
      <c r="G7700">
        <v>5.7</v>
      </c>
      <c r="H7700">
        <v>122.44</v>
      </c>
      <c r="I7700">
        <v>119.31</v>
      </c>
      <c r="J7700">
        <v>1</v>
      </c>
      <c r="K7700">
        <v>5.4</v>
      </c>
      <c r="L7700">
        <v>7.7</v>
      </c>
      <c r="M7700">
        <v>104</v>
      </c>
      <c r="N7700" t="s">
        <v>27</v>
      </c>
      <c r="O7700">
        <v>0.96099999999999997</v>
      </c>
      <c r="P7700" t="s">
        <v>28</v>
      </c>
      <c r="Q7700" t="s">
        <v>29</v>
      </c>
      <c r="R7700">
        <v>4.95</v>
      </c>
      <c r="S7700">
        <v>0</v>
      </c>
      <c r="T7700">
        <v>-3.13</v>
      </c>
      <c r="U7700">
        <v>2.2999999999999998</v>
      </c>
      <c r="V7700" t="s">
        <v>587</v>
      </c>
      <c r="W7700" t="s">
        <v>45</v>
      </c>
      <c r="X7700">
        <v>1</v>
      </c>
      <c r="Y7700" t="str">
        <f>IF(tblRides[[#This Row],[supply_demand_ratio]]&lt;0.8,"Below 0.8",IF(tblRides[[#This Row],[supply_demand_ratio]]&lt;1,"Between 0.8-1.0",IF(tblRides[[#This Row],[supply_demand_ratio]]&lt;=1.2,"Between 1.0-1.2","Above 1.2")))</f>
        <v>Between 0.8-1.0</v>
      </c>
    </row>
    <row r="7701" spans="1:25" x14ac:dyDescent="0.3">
      <c r="A7701" t="s">
        <v>7756</v>
      </c>
      <c r="B7701" s="1">
        <v>46091.688194444447</v>
      </c>
      <c r="C7701" s="2">
        <v>46091</v>
      </c>
      <c r="D7701">
        <v>16</v>
      </c>
      <c r="E7701" t="s">
        <v>33</v>
      </c>
      <c r="F7701" t="s">
        <v>26</v>
      </c>
      <c r="G7701">
        <v>9.9</v>
      </c>
      <c r="H7701">
        <v>176.66</v>
      </c>
      <c r="I7701">
        <v>175.76</v>
      </c>
      <c r="J7701">
        <v>1</v>
      </c>
      <c r="K7701">
        <v>5.2</v>
      </c>
      <c r="L7701">
        <v>2.1</v>
      </c>
      <c r="M7701">
        <v>84</v>
      </c>
      <c r="N7701" t="s">
        <v>41</v>
      </c>
      <c r="O7701">
        <v>1.0880000000000001</v>
      </c>
      <c r="P7701" t="s">
        <v>28</v>
      </c>
      <c r="Q7701" t="s">
        <v>29</v>
      </c>
      <c r="R7701">
        <v>4.8499999999999996</v>
      </c>
      <c r="S7701">
        <v>9</v>
      </c>
      <c r="T7701">
        <v>-0.9</v>
      </c>
      <c r="U7701">
        <v>-3.1</v>
      </c>
      <c r="V7701" t="s">
        <v>587</v>
      </c>
      <c r="W7701" t="s">
        <v>45</v>
      </c>
      <c r="X7701">
        <v>1</v>
      </c>
      <c r="Y7701" t="str">
        <f>IF(tblRides[[#This Row],[supply_demand_ratio]]&lt;0.8,"Below 0.8",IF(tblRides[[#This Row],[supply_demand_ratio]]&lt;1,"Between 0.8-1.0",IF(tblRides[[#This Row],[supply_demand_ratio]]&lt;=1.2,"Between 1.0-1.2","Above 1.2")))</f>
        <v>Between 1.0-1.2</v>
      </c>
    </row>
    <row r="7702" spans="1:25" x14ac:dyDescent="0.3">
      <c r="A7702" t="s">
        <v>7757</v>
      </c>
      <c r="B7702" s="1">
        <v>46091.706944444442</v>
      </c>
      <c r="C7702" s="2">
        <v>46091</v>
      </c>
      <c r="D7702">
        <v>16</v>
      </c>
      <c r="E7702" t="s">
        <v>33</v>
      </c>
      <c r="F7702" t="s">
        <v>26</v>
      </c>
      <c r="G7702">
        <v>5.6</v>
      </c>
      <c r="H7702">
        <v>123.55</v>
      </c>
      <c r="I7702">
        <v>123.57</v>
      </c>
      <c r="J7702">
        <v>1</v>
      </c>
      <c r="K7702">
        <v>5.5</v>
      </c>
      <c r="L7702">
        <v>10.4</v>
      </c>
      <c r="M7702">
        <v>82</v>
      </c>
      <c r="N7702" t="s">
        <v>41</v>
      </c>
      <c r="O7702">
        <v>1.0580000000000001</v>
      </c>
      <c r="P7702" t="s">
        <v>28</v>
      </c>
      <c r="Q7702" t="s">
        <v>29</v>
      </c>
      <c r="R7702">
        <v>4.76</v>
      </c>
      <c r="S7702">
        <v>9</v>
      </c>
      <c r="T7702">
        <v>0.02</v>
      </c>
      <c r="U7702">
        <v>4.9000000000000004</v>
      </c>
      <c r="V7702" t="s">
        <v>587</v>
      </c>
      <c r="W7702" t="s">
        <v>45</v>
      </c>
      <c r="X7702">
        <v>1</v>
      </c>
      <c r="Y7702" t="str">
        <f>IF(tblRides[[#This Row],[supply_demand_ratio]]&lt;0.8,"Below 0.8",IF(tblRides[[#This Row],[supply_demand_ratio]]&lt;1,"Between 0.8-1.0",IF(tblRides[[#This Row],[supply_demand_ratio]]&lt;=1.2,"Between 1.0-1.2","Above 1.2")))</f>
        <v>Between 1.0-1.2</v>
      </c>
    </row>
    <row r="7703" spans="1:25" x14ac:dyDescent="0.3">
      <c r="A7703" t="s">
        <v>7758</v>
      </c>
      <c r="B7703" s="1">
        <v>46091.711805555555</v>
      </c>
      <c r="C7703" s="2">
        <v>46091</v>
      </c>
      <c r="D7703">
        <v>17</v>
      </c>
      <c r="E7703" t="s">
        <v>36</v>
      </c>
      <c r="F7703" t="s">
        <v>26</v>
      </c>
      <c r="G7703">
        <v>7.8</v>
      </c>
      <c r="H7703">
        <v>198.56</v>
      </c>
      <c r="I7703">
        <v>203.6</v>
      </c>
      <c r="J7703">
        <v>1.3</v>
      </c>
      <c r="K7703">
        <v>8.5</v>
      </c>
      <c r="L7703">
        <v>11.1</v>
      </c>
      <c r="M7703">
        <v>79</v>
      </c>
      <c r="N7703" t="s">
        <v>72</v>
      </c>
      <c r="O7703">
        <v>0.58099999999999996</v>
      </c>
      <c r="P7703" t="s">
        <v>28</v>
      </c>
      <c r="Q7703" t="s">
        <v>29</v>
      </c>
      <c r="R7703">
        <v>4.9400000000000004</v>
      </c>
      <c r="S7703">
        <v>25</v>
      </c>
      <c r="T7703">
        <v>5.04</v>
      </c>
      <c r="U7703">
        <v>2.6</v>
      </c>
      <c r="V7703" t="s">
        <v>587</v>
      </c>
      <c r="W7703" t="s">
        <v>45</v>
      </c>
      <c r="X7703">
        <v>1</v>
      </c>
      <c r="Y7703" t="str">
        <f>IF(tblRides[[#This Row],[supply_demand_ratio]]&lt;0.8,"Below 0.8",IF(tblRides[[#This Row],[supply_demand_ratio]]&lt;1,"Between 0.8-1.0",IF(tblRides[[#This Row],[supply_demand_ratio]]&lt;=1.2,"Between 1.0-1.2","Above 1.2")))</f>
        <v>Below 0.8</v>
      </c>
    </row>
    <row r="7704" spans="1:25" x14ac:dyDescent="0.3">
      <c r="A7704" t="s">
        <v>7759</v>
      </c>
      <c r="B7704" s="1">
        <v>46091.715277777781</v>
      </c>
      <c r="C7704" s="2">
        <v>46091</v>
      </c>
      <c r="D7704">
        <v>17</v>
      </c>
      <c r="E7704" t="s">
        <v>36</v>
      </c>
      <c r="F7704" t="s">
        <v>34</v>
      </c>
      <c r="G7704">
        <v>3.9</v>
      </c>
      <c r="H7704">
        <v>102.9</v>
      </c>
      <c r="J7704">
        <v>1</v>
      </c>
      <c r="K7704">
        <v>2</v>
      </c>
      <c r="L7704">
        <v>1</v>
      </c>
      <c r="M7704">
        <v>98</v>
      </c>
      <c r="N7704" t="s">
        <v>27</v>
      </c>
      <c r="O7704">
        <v>1.002</v>
      </c>
      <c r="P7704" t="s">
        <v>58</v>
      </c>
      <c r="Q7704" t="s">
        <v>108</v>
      </c>
      <c r="R7704">
        <v>4.88</v>
      </c>
      <c r="S7704">
        <v>0</v>
      </c>
      <c r="U7704">
        <v>-1</v>
      </c>
      <c r="V7704" t="s">
        <v>587</v>
      </c>
      <c r="W7704" t="s">
        <v>31</v>
      </c>
      <c r="X7704">
        <v>0</v>
      </c>
      <c r="Y7704" t="str">
        <f>IF(tblRides[[#This Row],[supply_demand_ratio]]&lt;0.8,"Below 0.8",IF(tblRides[[#This Row],[supply_demand_ratio]]&lt;1,"Between 0.8-1.0",IF(tblRides[[#This Row],[supply_demand_ratio]]&lt;=1.2,"Between 1.0-1.2","Above 1.2")))</f>
        <v>Between 1.0-1.2</v>
      </c>
    </row>
    <row r="7705" spans="1:25" x14ac:dyDescent="0.3">
      <c r="A7705" t="s">
        <v>7760</v>
      </c>
      <c r="B7705" s="1">
        <v>46091.745833333334</v>
      </c>
      <c r="C7705" s="2">
        <v>46091</v>
      </c>
      <c r="D7705">
        <v>17</v>
      </c>
      <c r="E7705" t="s">
        <v>33</v>
      </c>
      <c r="F7705" t="s">
        <v>26</v>
      </c>
      <c r="G7705">
        <v>3</v>
      </c>
      <c r="H7705">
        <v>86.02</v>
      </c>
      <c r="I7705">
        <v>86.43</v>
      </c>
      <c r="J7705">
        <v>1</v>
      </c>
      <c r="K7705">
        <v>9</v>
      </c>
      <c r="L7705">
        <v>6.3</v>
      </c>
      <c r="M7705">
        <v>85</v>
      </c>
      <c r="N7705" t="s">
        <v>27</v>
      </c>
      <c r="O7705">
        <v>0.94199999999999995</v>
      </c>
      <c r="P7705" t="s">
        <v>28</v>
      </c>
      <c r="Q7705" t="s">
        <v>29</v>
      </c>
      <c r="R7705">
        <v>4.6900000000000004</v>
      </c>
      <c r="S7705">
        <v>5</v>
      </c>
      <c r="T7705">
        <v>0.41</v>
      </c>
      <c r="U7705">
        <v>-2.7</v>
      </c>
      <c r="V7705" t="s">
        <v>587</v>
      </c>
      <c r="W7705" t="s">
        <v>45</v>
      </c>
      <c r="X7705">
        <v>1</v>
      </c>
      <c r="Y7705" t="str">
        <f>IF(tblRides[[#This Row],[supply_demand_ratio]]&lt;0.8,"Below 0.8",IF(tblRides[[#This Row],[supply_demand_ratio]]&lt;1,"Between 0.8-1.0",IF(tblRides[[#This Row],[supply_demand_ratio]]&lt;=1.2,"Between 1.0-1.2","Above 1.2")))</f>
        <v>Between 0.8-1.0</v>
      </c>
    </row>
    <row r="7706" spans="1:25" x14ac:dyDescent="0.3">
      <c r="A7706" t="s">
        <v>7761</v>
      </c>
      <c r="B7706" s="1">
        <v>46091.75277777778</v>
      </c>
      <c r="C7706" s="2">
        <v>46091</v>
      </c>
      <c r="D7706">
        <v>18</v>
      </c>
      <c r="E7706" t="s">
        <v>43</v>
      </c>
      <c r="F7706" t="s">
        <v>26</v>
      </c>
      <c r="G7706">
        <v>2.2000000000000002</v>
      </c>
      <c r="H7706">
        <v>70.349999999999994</v>
      </c>
      <c r="I7706">
        <v>71.98</v>
      </c>
      <c r="J7706">
        <v>1</v>
      </c>
      <c r="K7706">
        <v>4.2</v>
      </c>
      <c r="L7706">
        <v>1</v>
      </c>
      <c r="M7706">
        <v>58</v>
      </c>
      <c r="N7706" t="s">
        <v>41</v>
      </c>
      <c r="O7706">
        <v>1.0680000000000001</v>
      </c>
      <c r="P7706" t="s">
        <v>28</v>
      </c>
      <c r="Q7706" t="s">
        <v>29</v>
      </c>
      <c r="R7706">
        <v>4.58</v>
      </c>
      <c r="S7706">
        <v>26</v>
      </c>
      <c r="T7706">
        <v>1.63</v>
      </c>
      <c r="U7706">
        <v>-3.2</v>
      </c>
      <c r="V7706" t="s">
        <v>587</v>
      </c>
      <c r="W7706" t="s">
        <v>31</v>
      </c>
      <c r="X7706">
        <v>1</v>
      </c>
      <c r="Y7706" t="str">
        <f>IF(tblRides[[#This Row],[supply_demand_ratio]]&lt;0.8,"Below 0.8",IF(tblRides[[#This Row],[supply_demand_ratio]]&lt;1,"Between 0.8-1.0",IF(tblRides[[#This Row],[supply_demand_ratio]]&lt;=1.2,"Between 1.0-1.2","Above 1.2")))</f>
        <v>Between 1.0-1.2</v>
      </c>
    </row>
    <row r="7707" spans="1:25" x14ac:dyDescent="0.3">
      <c r="A7707" t="s">
        <v>7762</v>
      </c>
      <c r="B7707" s="1">
        <v>46091.759722222225</v>
      </c>
      <c r="C7707" s="2">
        <v>46091</v>
      </c>
      <c r="D7707">
        <v>18</v>
      </c>
      <c r="E7707" t="s">
        <v>36</v>
      </c>
      <c r="F7707" t="s">
        <v>26</v>
      </c>
      <c r="G7707">
        <v>6.1</v>
      </c>
      <c r="H7707">
        <v>144.66999999999999</v>
      </c>
      <c r="J7707">
        <v>1.2</v>
      </c>
      <c r="K7707">
        <v>6.8</v>
      </c>
      <c r="L7707">
        <v>9.1999999999999993</v>
      </c>
      <c r="M7707">
        <v>90</v>
      </c>
      <c r="N7707" t="s">
        <v>72</v>
      </c>
      <c r="O7707">
        <v>0.64</v>
      </c>
      <c r="P7707" t="s">
        <v>58</v>
      </c>
      <c r="Q7707" t="s">
        <v>108</v>
      </c>
      <c r="R7707">
        <v>4.76</v>
      </c>
      <c r="S7707">
        <v>20</v>
      </c>
      <c r="U7707">
        <v>2.4</v>
      </c>
      <c r="V7707" t="s">
        <v>587</v>
      </c>
      <c r="W7707" t="s">
        <v>45</v>
      </c>
      <c r="X7707">
        <v>0</v>
      </c>
      <c r="Y7707" t="str">
        <f>IF(tblRides[[#This Row],[supply_demand_ratio]]&lt;0.8,"Below 0.8",IF(tblRides[[#This Row],[supply_demand_ratio]]&lt;1,"Between 0.8-1.0",IF(tblRides[[#This Row],[supply_demand_ratio]]&lt;=1.2,"Between 1.0-1.2","Above 1.2")))</f>
        <v>Below 0.8</v>
      </c>
    </row>
    <row r="7708" spans="1:25" x14ac:dyDescent="0.3">
      <c r="A7708" t="s">
        <v>7763</v>
      </c>
      <c r="B7708" s="1">
        <v>46091.76666666667</v>
      </c>
      <c r="C7708" s="2">
        <v>46091</v>
      </c>
      <c r="D7708">
        <v>18</v>
      </c>
      <c r="E7708" t="s">
        <v>25</v>
      </c>
      <c r="F7708" t="s">
        <v>26</v>
      </c>
      <c r="G7708">
        <v>7.2</v>
      </c>
      <c r="H7708">
        <v>215.85</v>
      </c>
      <c r="I7708">
        <v>214.67</v>
      </c>
      <c r="J7708">
        <v>1.3</v>
      </c>
      <c r="K7708">
        <v>8.3000000000000007</v>
      </c>
      <c r="L7708">
        <v>4.5999999999999996</v>
      </c>
      <c r="M7708">
        <v>90</v>
      </c>
      <c r="N7708" t="s">
        <v>72</v>
      </c>
      <c r="O7708">
        <v>0.60399999999999998</v>
      </c>
      <c r="P7708" t="s">
        <v>28</v>
      </c>
      <c r="Q7708" t="s">
        <v>29</v>
      </c>
      <c r="R7708">
        <v>4.97</v>
      </c>
      <c r="S7708">
        <v>6</v>
      </c>
      <c r="T7708">
        <v>-1.18</v>
      </c>
      <c r="U7708">
        <v>-3.7</v>
      </c>
      <c r="V7708" t="s">
        <v>587</v>
      </c>
      <c r="W7708" t="s">
        <v>45</v>
      </c>
      <c r="X7708">
        <v>1</v>
      </c>
      <c r="Y7708" t="str">
        <f>IF(tblRides[[#This Row],[supply_demand_ratio]]&lt;0.8,"Below 0.8",IF(tblRides[[#This Row],[supply_demand_ratio]]&lt;1,"Between 0.8-1.0",IF(tblRides[[#This Row],[supply_demand_ratio]]&lt;=1.2,"Between 1.0-1.2","Above 1.2")))</f>
        <v>Below 0.8</v>
      </c>
    </row>
    <row r="7709" spans="1:25" x14ac:dyDescent="0.3">
      <c r="A7709" t="s">
        <v>7764</v>
      </c>
      <c r="B7709" s="1">
        <v>46091.77847222222</v>
      </c>
      <c r="C7709" s="2">
        <v>46091</v>
      </c>
      <c r="D7709">
        <v>18</v>
      </c>
      <c r="E7709" t="s">
        <v>25</v>
      </c>
      <c r="F7709" t="s">
        <v>26</v>
      </c>
      <c r="G7709">
        <v>19.899999999999999</v>
      </c>
      <c r="H7709">
        <v>449.29</v>
      </c>
      <c r="I7709">
        <v>454.35</v>
      </c>
      <c r="J7709">
        <v>1.4</v>
      </c>
      <c r="K7709">
        <v>9.6999999999999993</v>
      </c>
      <c r="L7709">
        <v>9.6</v>
      </c>
      <c r="M7709">
        <v>93</v>
      </c>
      <c r="N7709" t="s">
        <v>72</v>
      </c>
      <c r="O7709">
        <v>0.55800000000000005</v>
      </c>
      <c r="P7709" t="s">
        <v>28</v>
      </c>
      <c r="Q7709" t="s">
        <v>29</v>
      </c>
      <c r="R7709">
        <v>4.5199999999999996</v>
      </c>
      <c r="S7709">
        <v>10</v>
      </c>
      <c r="T7709">
        <v>5.0599999999999996</v>
      </c>
      <c r="U7709">
        <v>-0.1</v>
      </c>
      <c r="V7709" t="s">
        <v>587</v>
      </c>
      <c r="W7709" t="s">
        <v>45</v>
      </c>
      <c r="X7709">
        <v>1</v>
      </c>
      <c r="Y7709" t="str">
        <f>IF(tblRides[[#This Row],[supply_demand_ratio]]&lt;0.8,"Below 0.8",IF(tblRides[[#This Row],[supply_demand_ratio]]&lt;1,"Between 0.8-1.0",IF(tblRides[[#This Row],[supply_demand_ratio]]&lt;=1.2,"Between 1.0-1.2","Above 1.2")))</f>
        <v>Below 0.8</v>
      </c>
    </row>
    <row r="7710" spans="1:25" x14ac:dyDescent="0.3">
      <c r="A7710" t="s">
        <v>7765</v>
      </c>
      <c r="B7710" s="1">
        <v>46091.779861111114</v>
      </c>
      <c r="C7710" s="2">
        <v>46091</v>
      </c>
      <c r="D7710">
        <v>18</v>
      </c>
      <c r="E7710" t="s">
        <v>43</v>
      </c>
      <c r="F7710" t="s">
        <v>34</v>
      </c>
      <c r="G7710">
        <v>0.8</v>
      </c>
      <c r="H7710">
        <v>53.08</v>
      </c>
      <c r="I7710">
        <v>52.79</v>
      </c>
      <c r="J7710">
        <v>1.1000000000000001</v>
      </c>
      <c r="K7710">
        <v>2.8</v>
      </c>
      <c r="L7710">
        <v>3.5</v>
      </c>
      <c r="M7710">
        <v>53</v>
      </c>
      <c r="N7710" t="s">
        <v>41</v>
      </c>
      <c r="O7710">
        <v>1.026</v>
      </c>
      <c r="P7710" t="s">
        <v>28</v>
      </c>
      <c r="Q7710" t="s">
        <v>29</v>
      </c>
      <c r="R7710">
        <v>4.6900000000000004</v>
      </c>
      <c r="S7710">
        <v>0</v>
      </c>
      <c r="T7710">
        <v>-0.28999999999999998</v>
      </c>
      <c r="U7710">
        <v>0.7</v>
      </c>
      <c r="V7710" t="s">
        <v>587</v>
      </c>
      <c r="W7710" t="s">
        <v>31</v>
      </c>
      <c r="X7710">
        <v>1</v>
      </c>
      <c r="Y7710" t="str">
        <f>IF(tblRides[[#This Row],[supply_demand_ratio]]&lt;0.8,"Below 0.8",IF(tblRides[[#This Row],[supply_demand_ratio]]&lt;1,"Between 0.8-1.0",IF(tblRides[[#This Row],[supply_demand_ratio]]&lt;=1.2,"Between 1.0-1.2","Above 1.2")))</f>
        <v>Between 1.0-1.2</v>
      </c>
    </row>
    <row r="7711" spans="1:25" x14ac:dyDescent="0.3">
      <c r="A7711" t="s">
        <v>7766</v>
      </c>
      <c r="B7711" s="1">
        <v>46091.780555555553</v>
      </c>
      <c r="C7711" s="2">
        <v>46091</v>
      </c>
      <c r="D7711">
        <v>18</v>
      </c>
      <c r="E7711" t="s">
        <v>25</v>
      </c>
      <c r="F7711" t="s">
        <v>34</v>
      </c>
      <c r="G7711">
        <v>5.6</v>
      </c>
      <c r="H7711">
        <v>144.36000000000001</v>
      </c>
      <c r="J7711">
        <v>1.2</v>
      </c>
      <c r="K7711">
        <v>5</v>
      </c>
      <c r="L7711">
        <v>4.4000000000000004</v>
      </c>
      <c r="M7711">
        <v>96</v>
      </c>
      <c r="N7711" t="s">
        <v>72</v>
      </c>
      <c r="O7711">
        <v>0.628</v>
      </c>
      <c r="P7711" t="s">
        <v>58</v>
      </c>
      <c r="Q7711" t="s">
        <v>59</v>
      </c>
      <c r="R7711">
        <v>4.71</v>
      </c>
      <c r="S7711">
        <v>0</v>
      </c>
      <c r="U7711">
        <v>-0.6</v>
      </c>
      <c r="V7711" t="s">
        <v>587</v>
      </c>
      <c r="W7711" t="s">
        <v>31</v>
      </c>
      <c r="X7711">
        <v>0</v>
      </c>
      <c r="Y7711" t="str">
        <f>IF(tblRides[[#This Row],[supply_demand_ratio]]&lt;0.8,"Below 0.8",IF(tblRides[[#This Row],[supply_demand_ratio]]&lt;1,"Between 0.8-1.0",IF(tblRides[[#This Row],[supply_demand_ratio]]&lt;=1.2,"Between 1.0-1.2","Above 1.2")))</f>
        <v>Below 0.8</v>
      </c>
    </row>
    <row r="7712" spans="1:25" x14ac:dyDescent="0.3">
      <c r="A7712" t="s">
        <v>7767</v>
      </c>
      <c r="B7712" s="1">
        <v>46091.790277777778</v>
      </c>
      <c r="C7712" s="2">
        <v>46091</v>
      </c>
      <c r="D7712">
        <v>18</v>
      </c>
      <c r="E7712" t="s">
        <v>33</v>
      </c>
      <c r="F7712" t="s">
        <v>26</v>
      </c>
      <c r="G7712">
        <v>10.1</v>
      </c>
      <c r="H7712">
        <v>228.18</v>
      </c>
      <c r="J7712">
        <v>1.3</v>
      </c>
      <c r="K7712">
        <v>10.6</v>
      </c>
      <c r="L7712">
        <v>7.4</v>
      </c>
      <c r="M7712">
        <v>66</v>
      </c>
      <c r="N7712" t="s">
        <v>27</v>
      </c>
      <c r="O7712">
        <v>0.67300000000000004</v>
      </c>
      <c r="P7712" t="s">
        <v>58</v>
      </c>
      <c r="Q7712" t="s">
        <v>108</v>
      </c>
      <c r="R7712">
        <v>4.93</v>
      </c>
      <c r="S7712">
        <v>67</v>
      </c>
      <c r="U7712">
        <v>-3.2</v>
      </c>
      <c r="V7712" t="s">
        <v>587</v>
      </c>
      <c r="W7712" t="s">
        <v>77</v>
      </c>
      <c r="X7712">
        <v>0</v>
      </c>
      <c r="Y7712" t="str">
        <f>IF(tblRides[[#This Row],[supply_demand_ratio]]&lt;0.8,"Below 0.8",IF(tblRides[[#This Row],[supply_demand_ratio]]&lt;1,"Between 0.8-1.0",IF(tblRides[[#This Row],[supply_demand_ratio]]&lt;=1.2,"Between 1.0-1.2","Above 1.2")))</f>
        <v>Below 0.8</v>
      </c>
    </row>
    <row r="7713" spans="1:25" x14ac:dyDescent="0.3">
      <c r="A7713" t="s">
        <v>7768</v>
      </c>
      <c r="B7713" s="1">
        <v>46091.819444444445</v>
      </c>
      <c r="C7713" s="2">
        <v>46091</v>
      </c>
      <c r="D7713">
        <v>19</v>
      </c>
      <c r="E7713" t="s">
        <v>25</v>
      </c>
      <c r="F7713" t="s">
        <v>26</v>
      </c>
      <c r="G7713">
        <v>2.8</v>
      </c>
      <c r="H7713">
        <v>115</v>
      </c>
      <c r="I7713">
        <v>114.54</v>
      </c>
      <c r="J7713">
        <v>1.4</v>
      </c>
      <c r="K7713">
        <v>8.3000000000000007</v>
      </c>
      <c r="L7713">
        <v>9.5</v>
      </c>
      <c r="M7713">
        <v>77</v>
      </c>
      <c r="N7713" t="s">
        <v>72</v>
      </c>
      <c r="O7713">
        <v>0.47599999999999998</v>
      </c>
      <c r="P7713" t="s">
        <v>28</v>
      </c>
      <c r="Q7713" t="s">
        <v>29</v>
      </c>
      <c r="R7713">
        <v>4.5</v>
      </c>
      <c r="S7713">
        <v>4</v>
      </c>
      <c r="T7713">
        <v>-0.46</v>
      </c>
      <c r="U7713">
        <v>1.2</v>
      </c>
      <c r="V7713" t="s">
        <v>587</v>
      </c>
      <c r="W7713" t="s">
        <v>45</v>
      </c>
      <c r="X7713">
        <v>1</v>
      </c>
      <c r="Y7713" t="str">
        <f>IF(tblRides[[#This Row],[supply_demand_ratio]]&lt;0.8,"Below 0.8",IF(tblRides[[#This Row],[supply_demand_ratio]]&lt;1,"Between 0.8-1.0",IF(tblRides[[#This Row],[supply_demand_ratio]]&lt;=1.2,"Between 1.0-1.2","Above 1.2")))</f>
        <v>Below 0.8</v>
      </c>
    </row>
    <row r="7714" spans="1:25" x14ac:dyDescent="0.3">
      <c r="A7714" t="s">
        <v>7769</v>
      </c>
      <c r="B7714" s="1">
        <v>46091.824999999997</v>
      </c>
      <c r="C7714" s="2">
        <v>46091</v>
      </c>
      <c r="D7714">
        <v>19</v>
      </c>
      <c r="E7714" t="s">
        <v>33</v>
      </c>
      <c r="F7714" t="s">
        <v>34</v>
      </c>
      <c r="G7714">
        <v>11.6</v>
      </c>
      <c r="H7714">
        <v>255.64</v>
      </c>
      <c r="I7714">
        <v>247.29</v>
      </c>
      <c r="J7714">
        <v>1.1000000000000001</v>
      </c>
      <c r="K7714">
        <v>8.3000000000000007</v>
      </c>
      <c r="L7714">
        <v>9.3000000000000007</v>
      </c>
      <c r="M7714">
        <v>69</v>
      </c>
      <c r="N7714" t="s">
        <v>27</v>
      </c>
      <c r="O7714">
        <v>0.66500000000000004</v>
      </c>
      <c r="P7714" t="s">
        <v>28</v>
      </c>
      <c r="Q7714" t="s">
        <v>29</v>
      </c>
      <c r="R7714">
        <v>4.93</v>
      </c>
      <c r="S7714">
        <v>0</v>
      </c>
      <c r="T7714">
        <v>-8.35</v>
      </c>
      <c r="U7714">
        <v>1</v>
      </c>
      <c r="V7714" t="s">
        <v>587</v>
      </c>
      <c r="W7714" t="s">
        <v>45</v>
      </c>
      <c r="X7714">
        <v>1</v>
      </c>
      <c r="Y7714" t="str">
        <f>IF(tblRides[[#This Row],[supply_demand_ratio]]&lt;0.8,"Below 0.8",IF(tblRides[[#This Row],[supply_demand_ratio]]&lt;1,"Between 0.8-1.0",IF(tblRides[[#This Row],[supply_demand_ratio]]&lt;=1.2,"Between 1.0-1.2","Above 1.2")))</f>
        <v>Below 0.8</v>
      </c>
    </row>
    <row r="7715" spans="1:25" x14ac:dyDescent="0.3">
      <c r="A7715" t="s">
        <v>7770</v>
      </c>
      <c r="B7715" s="1">
        <v>46091.827777777777</v>
      </c>
      <c r="C7715" s="2">
        <v>46091</v>
      </c>
      <c r="D7715">
        <v>19</v>
      </c>
      <c r="E7715" t="s">
        <v>33</v>
      </c>
      <c r="F7715" t="s">
        <v>26</v>
      </c>
      <c r="G7715">
        <v>10.1</v>
      </c>
      <c r="H7715">
        <v>185.35</v>
      </c>
      <c r="I7715">
        <v>190.76</v>
      </c>
      <c r="J7715">
        <v>1</v>
      </c>
      <c r="K7715">
        <v>4.0999999999999996</v>
      </c>
      <c r="L7715">
        <v>4.5</v>
      </c>
      <c r="M7715">
        <v>72</v>
      </c>
      <c r="N7715" t="s">
        <v>27</v>
      </c>
      <c r="O7715">
        <v>0.86399999999999999</v>
      </c>
      <c r="P7715" t="s">
        <v>28</v>
      </c>
      <c r="Q7715" t="s">
        <v>29</v>
      </c>
      <c r="R7715">
        <v>4.59</v>
      </c>
      <c r="S7715">
        <v>2</v>
      </c>
      <c r="T7715">
        <v>5.41</v>
      </c>
      <c r="U7715">
        <v>0.4</v>
      </c>
      <c r="V7715" t="s">
        <v>587</v>
      </c>
      <c r="W7715" t="s">
        <v>31</v>
      </c>
      <c r="X7715">
        <v>1</v>
      </c>
      <c r="Y7715" t="str">
        <f>IF(tblRides[[#This Row],[supply_demand_ratio]]&lt;0.8,"Below 0.8",IF(tblRides[[#This Row],[supply_demand_ratio]]&lt;1,"Between 0.8-1.0",IF(tblRides[[#This Row],[supply_demand_ratio]]&lt;=1.2,"Between 1.0-1.2","Above 1.2")))</f>
        <v>Between 0.8-1.0</v>
      </c>
    </row>
    <row r="7716" spans="1:25" x14ac:dyDescent="0.3">
      <c r="A7716" t="s">
        <v>7771</v>
      </c>
      <c r="B7716" s="1">
        <v>46091.82916666667</v>
      </c>
      <c r="C7716" s="2">
        <v>46091</v>
      </c>
      <c r="D7716">
        <v>19</v>
      </c>
      <c r="E7716" t="s">
        <v>25</v>
      </c>
      <c r="F7716" t="s">
        <v>26</v>
      </c>
      <c r="G7716">
        <v>12.2</v>
      </c>
      <c r="H7716">
        <v>266.95999999999998</v>
      </c>
      <c r="I7716">
        <v>270.08</v>
      </c>
      <c r="J7716">
        <v>1.2</v>
      </c>
      <c r="K7716">
        <v>11.4</v>
      </c>
      <c r="L7716">
        <v>17.600000000000001</v>
      </c>
      <c r="M7716">
        <v>100</v>
      </c>
      <c r="N7716" t="s">
        <v>72</v>
      </c>
      <c r="O7716">
        <v>0.64700000000000002</v>
      </c>
      <c r="P7716" t="s">
        <v>28</v>
      </c>
      <c r="Q7716" t="s">
        <v>29</v>
      </c>
      <c r="R7716">
        <v>4.7300000000000004</v>
      </c>
      <c r="S7716">
        <v>15</v>
      </c>
      <c r="T7716">
        <v>3.12</v>
      </c>
      <c r="U7716">
        <v>6.2</v>
      </c>
      <c r="V7716" t="s">
        <v>587</v>
      </c>
      <c r="W7716" t="s">
        <v>77</v>
      </c>
      <c r="X7716">
        <v>1</v>
      </c>
      <c r="Y7716" t="str">
        <f>IF(tblRides[[#This Row],[supply_demand_ratio]]&lt;0.8,"Below 0.8",IF(tblRides[[#This Row],[supply_demand_ratio]]&lt;1,"Between 0.8-1.0",IF(tblRides[[#This Row],[supply_demand_ratio]]&lt;=1.2,"Between 1.0-1.2","Above 1.2")))</f>
        <v>Below 0.8</v>
      </c>
    </row>
    <row r="7717" spans="1:25" x14ac:dyDescent="0.3">
      <c r="A7717" t="s">
        <v>7772</v>
      </c>
      <c r="B7717" s="1">
        <v>46091.831944444442</v>
      </c>
      <c r="C7717" s="2">
        <v>46091</v>
      </c>
      <c r="D7717">
        <v>19</v>
      </c>
      <c r="E7717" t="s">
        <v>25</v>
      </c>
      <c r="F7717" t="s">
        <v>26</v>
      </c>
      <c r="G7717">
        <v>8.1</v>
      </c>
      <c r="H7717">
        <v>210.55</v>
      </c>
      <c r="J7717">
        <v>1.2</v>
      </c>
      <c r="K7717">
        <v>10.3</v>
      </c>
      <c r="L7717">
        <v>17</v>
      </c>
      <c r="M7717">
        <v>92</v>
      </c>
      <c r="N7717" t="s">
        <v>72</v>
      </c>
      <c r="O7717">
        <v>0.57599999999999996</v>
      </c>
      <c r="P7717" t="s">
        <v>58</v>
      </c>
      <c r="Q7717" t="s">
        <v>59</v>
      </c>
      <c r="R7717">
        <v>4.8899999999999997</v>
      </c>
      <c r="S7717">
        <v>2</v>
      </c>
      <c r="U7717">
        <v>6.7</v>
      </c>
      <c r="V7717" t="s">
        <v>587</v>
      </c>
      <c r="W7717" t="s">
        <v>77</v>
      </c>
      <c r="X7717">
        <v>0</v>
      </c>
      <c r="Y7717" t="str">
        <f>IF(tblRides[[#This Row],[supply_demand_ratio]]&lt;0.8,"Below 0.8",IF(tblRides[[#This Row],[supply_demand_ratio]]&lt;1,"Between 0.8-1.0",IF(tblRides[[#This Row],[supply_demand_ratio]]&lt;=1.2,"Between 1.0-1.2","Above 1.2")))</f>
        <v>Below 0.8</v>
      </c>
    </row>
    <row r="7718" spans="1:25" x14ac:dyDescent="0.3">
      <c r="A7718" t="s">
        <v>7773</v>
      </c>
      <c r="B7718" s="1">
        <v>46091.832638888889</v>
      </c>
      <c r="C7718" s="2">
        <v>46091</v>
      </c>
      <c r="D7718">
        <v>19</v>
      </c>
      <c r="E7718" t="s">
        <v>33</v>
      </c>
      <c r="F7718" t="s">
        <v>26</v>
      </c>
      <c r="G7718">
        <v>3</v>
      </c>
      <c r="H7718">
        <v>110.67</v>
      </c>
      <c r="I7718">
        <v>108.82</v>
      </c>
      <c r="J7718">
        <v>1.3</v>
      </c>
      <c r="K7718">
        <v>6.9</v>
      </c>
      <c r="L7718">
        <v>7.4</v>
      </c>
      <c r="M7718">
        <v>72</v>
      </c>
      <c r="N7718" t="s">
        <v>72</v>
      </c>
      <c r="O7718">
        <v>0.626</v>
      </c>
      <c r="P7718" t="s">
        <v>28</v>
      </c>
      <c r="Q7718" t="s">
        <v>29</v>
      </c>
      <c r="R7718">
        <v>5</v>
      </c>
      <c r="S7718">
        <v>40</v>
      </c>
      <c r="T7718">
        <v>-1.85</v>
      </c>
      <c r="U7718">
        <v>0.5</v>
      </c>
      <c r="V7718" t="s">
        <v>587</v>
      </c>
      <c r="W7718" t="s">
        <v>45</v>
      </c>
      <c r="X7718">
        <v>1</v>
      </c>
      <c r="Y7718" t="str">
        <f>IF(tblRides[[#This Row],[supply_demand_ratio]]&lt;0.8,"Below 0.8",IF(tblRides[[#This Row],[supply_demand_ratio]]&lt;1,"Between 0.8-1.0",IF(tblRides[[#This Row],[supply_demand_ratio]]&lt;=1.2,"Between 1.0-1.2","Above 1.2")))</f>
        <v>Below 0.8</v>
      </c>
    </row>
    <row r="7719" spans="1:25" x14ac:dyDescent="0.3">
      <c r="A7719" t="s">
        <v>7774</v>
      </c>
      <c r="B7719" s="1">
        <v>46091.832638888889</v>
      </c>
      <c r="C7719" s="2">
        <v>46091</v>
      </c>
      <c r="D7719">
        <v>19</v>
      </c>
      <c r="E7719" t="s">
        <v>36</v>
      </c>
      <c r="F7719" t="s">
        <v>26</v>
      </c>
      <c r="G7719">
        <v>5.8</v>
      </c>
      <c r="H7719">
        <v>145.77000000000001</v>
      </c>
      <c r="I7719">
        <v>159.46</v>
      </c>
      <c r="J7719">
        <v>1.1000000000000001</v>
      </c>
      <c r="K7719">
        <v>9.9</v>
      </c>
      <c r="L7719">
        <v>13.3</v>
      </c>
      <c r="M7719">
        <v>90</v>
      </c>
      <c r="N7719" t="s">
        <v>27</v>
      </c>
      <c r="O7719">
        <v>0.80300000000000005</v>
      </c>
      <c r="P7719" t="s">
        <v>28</v>
      </c>
      <c r="Q7719" t="s">
        <v>29</v>
      </c>
      <c r="R7719">
        <v>4.96</v>
      </c>
      <c r="S7719">
        <v>45</v>
      </c>
      <c r="T7719">
        <v>13.69</v>
      </c>
      <c r="U7719">
        <v>3.4</v>
      </c>
      <c r="V7719" t="s">
        <v>587</v>
      </c>
      <c r="W7719" t="s">
        <v>45</v>
      </c>
      <c r="X7719">
        <v>1</v>
      </c>
      <c r="Y7719" t="str">
        <f>IF(tblRides[[#This Row],[supply_demand_ratio]]&lt;0.8,"Below 0.8",IF(tblRides[[#This Row],[supply_demand_ratio]]&lt;1,"Between 0.8-1.0",IF(tblRides[[#This Row],[supply_demand_ratio]]&lt;=1.2,"Between 1.0-1.2","Above 1.2")))</f>
        <v>Between 0.8-1.0</v>
      </c>
    </row>
    <row r="7720" spans="1:25" x14ac:dyDescent="0.3">
      <c r="A7720" t="s">
        <v>7775</v>
      </c>
      <c r="B7720" s="1">
        <v>46091.849305555559</v>
      </c>
      <c r="C7720" s="2">
        <v>46091</v>
      </c>
      <c r="D7720">
        <v>20</v>
      </c>
      <c r="E7720" t="s">
        <v>43</v>
      </c>
      <c r="F7720" t="s">
        <v>34</v>
      </c>
      <c r="G7720">
        <v>10.8</v>
      </c>
      <c r="H7720">
        <v>199.06</v>
      </c>
      <c r="I7720">
        <v>201.25</v>
      </c>
      <c r="J7720">
        <v>1</v>
      </c>
      <c r="K7720">
        <v>6.6</v>
      </c>
      <c r="L7720">
        <v>6</v>
      </c>
      <c r="M7720">
        <v>65</v>
      </c>
      <c r="N7720" t="s">
        <v>41</v>
      </c>
      <c r="O7720">
        <v>1.216</v>
      </c>
      <c r="P7720" t="s">
        <v>28</v>
      </c>
      <c r="Q7720" t="s">
        <v>29</v>
      </c>
      <c r="R7720">
        <v>4.6100000000000003</v>
      </c>
      <c r="S7720">
        <v>0</v>
      </c>
      <c r="T7720">
        <v>2.19</v>
      </c>
      <c r="U7720">
        <v>-0.6</v>
      </c>
      <c r="V7720" t="s">
        <v>587</v>
      </c>
      <c r="W7720" t="s">
        <v>45</v>
      </c>
      <c r="X7720">
        <v>1</v>
      </c>
      <c r="Y7720" t="str">
        <f>IF(tblRides[[#This Row],[supply_demand_ratio]]&lt;0.8,"Below 0.8",IF(tblRides[[#This Row],[supply_demand_ratio]]&lt;1,"Between 0.8-1.0",IF(tblRides[[#This Row],[supply_demand_ratio]]&lt;=1.2,"Between 1.0-1.2","Above 1.2")))</f>
        <v>Above 1.2</v>
      </c>
    </row>
    <row r="7721" spans="1:25" x14ac:dyDescent="0.3">
      <c r="A7721" t="s">
        <v>7776</v>
      </c>
      <c r="B7721" s="1">
        <v>46091.852083333331</v>
      </c>
      <c r="C7721" s="2">
        <v>46091</v>
      </c>
      <c r="D7721">
        <v>20</v>
      </c>
      <c r="E7721" t="s">
        <v>25</v>
      </c>
      <c r="F7721" t="s">
        <v>26</v>
      </c>
      <c r="G7721">
        <v>3.3</v>
      </c>
      <c r="H7721">
        <v>97.83</v>
      </c>
      <c r="J7721">
        <v>1.1000000000000001</v>
      </c>
      <c r="K7721">
        <v>8.6</v>
      </c>
      <c r="L7721">
        <v>5</v>
      </c>
      <c r="M7721">
        <v>101</v>
      </c>
      <c r="N7721" t="s">
        <v>27</v>
      </c>
      <c r="O7721">
        <v>0.74399999999999999</v>
      </c>
      <c r="P7721" t="s">
        <v>58</v>
      </c>
      <c r="Q7721" t="s">
        <v>59</v>
      </c>
      <c r="R7721">
        <v>4.54</v>
      </c>
      <c r="S7721">
        <v>8</v>
      </c>
      <c r="U7721">
        <v>-3.6</v>
      </c>
      <c r="V7721" t="s">
        <v>587</v>
      </c>
      <c r="W7721" t="s">
        <v>45</v>
      </c>
      <c r="X7721">
        <v>0</v>
      </c>
      <c r="Y7721" t="str">
        <f>IF(tblRides[[#This Row],[supply_demand_ratio]]&lt;0.8,"Below 0.8",IF(tblRides[[#This Row],[supply_demand_ratio]]&lt;1,"Between 0.8-1.0",IF(tblRides[[#This Row],[supply_demand_ratio]]&lt;=1.2,"Between 1.0-1.2","Above 1.2")))</f>
        <v>Below 0.8</v>
      </c>
    </row>
    <row r="7722" spans="1:25" x14ac:dyDescent="0.3">
      <c r="A7722" t="s">
        <v>7777</v>
      </c>
      <c r="B7722" s="1">
        <v>46091.859722222223</v>
      </c>
      <c r="C7722" s="2">
        <v>46091</v>
      </c>
      <c r="D7722">
        <v>20</v>
      </c>
      <c r="E7722" t="s">
        <v>25</v>
      </c>
      <c r="F7722" t="s">
        <v>26</v>
      </c>
      <c r="G7722">
        <v>1.5</v>
      </c>
      <c r="H7722">
        <v>77.42</v>
      </c>
      <c r="J7722">
        <v>1.2</v>
      </c>
      <c r="K7722">
        <v>9.6999999999999993</v>
      </c>
      <c r="L7722">
        <v>11.8</v>
      </c>
      <c r="M7722">
        <v>85</v>
      </c>
      <c r="N7722" t="s">
        <v>72</v>
      </c>
      <c r="O7722">
        <v>0.58899999999999997</v>
      </c>
      <c r="P7722" t="s">
        <v>58</v>
      </c>
      <c r="Q7722" t="s">
        <v>59</v>
      </c>
      <c r="R7722">
        <v>5</v>
      </c>
      <c r="S7722">
        <v>6</v>
      </c>
      <c r="U7722">
        <v>2.1</v>
      </c>
      <c r="V7722" t="s">
        <v>587</v>
      </c>
      <c r="W7722" t="s">
        <v>45</v>
      </c>
      <c r="X7722">
        <v>0</v>
      </c>
      <c r="Y7722" t="str">
        <f>IF(tblRides[[#This Row],[supply_demand_ratio]]&lt;0.8,"Below 0.8",IF(tblRides[[#This Row],[supply_demand_ratio]]&lt;1,"Between 0.8-1.0",IF(tblRides[[#This Row],[supply_demand_ratio]]&lt;=1.2,"Between 1.0-1.2","Above 1.2")))</f>
        <v>Below 0.8</v>
      </c>
    </row>
    <row r="7723" spans="1:25" x14ac:dyDescent="0.3">
      <c r="A7723" t="s">
        <v>7778</v>
      </c>
      <c r="B7723" s="1">
        <v>46091.863194444442</v>
      </c>
      <c r="C7723" s="2">
        <v>46091</v>
      </c>
      <c r="D7723">
        <v>20</v>
      </c>
      <c r="E7723" t="s">
        <v>25</v>
      </c>
      <c r="F7723" t="s">
        <v>26</v>
      </c>
      <c r="G7723">
        <v>2</v>
      </c>
      <c r="H7723">
        <v>92.14</v>
      </c>
      <c r="I7723">
        <v>92.16</v>
      </c>
      <c r="J7723">
        <v>1.2</v>
      </c>
      <c r="K7723">
        <v>5.8</v>
      </c>
      <c r="L7723">
        <v>2.5</v>
      </c>
      <c r="M7723">
        <v>95</v>
      </c>
      <c r="N7723" t="s">
        <v>27</v>
      </c>
      <c r="O7723">
        <v>0.76600000000000001</v>
      </c>
      <c r="P7723" t="s">
        <v>28</v>
      </c>
      <c r="Q7723" t="s">
        <v>29</v>
      </c>
      <c r="R7723">
        <v>4.47</v>
      </c>
      <c r="S7723">
        <v>7</v>
      </c>
      <c r="T7723">
        <v>0.02</v>
      </c>
      <c r="U7723">
        <v>-3.3</v>
      </c>
      <c r="V7723" t="s">
        <v>587</v>
      </c>
      <c r="W7723" t="s">
        <v>45</v>
      </c>
      <c r="X7723">
        <v>1</v>
      </c>
      <c r="Y7723" t="str">
        <f>IF(tblRides[[#This Row],[supply_demand_ratio]]&lt;0.8,"Below 0.8",IF(tblRides[[#This Row],[supply_demand_ratio]]&lt;1,"Between 0.8-1.0",IF(tblRides[[#This Row],[supply_demand_ratio]]&lt;=1.2,"Between 1.0-1.2","Above 1.2")))</f>
        <v>Below 0.8</v>
      </c>
    </row>
    <row r="7724" spans="1:25" x14ac:dyDescent="0.3">
      <c r="A7724" t="s">
        <v>7779</v>
      </c>
      <c r="B7724" s="1">
        <v>46091.878472222219</v>
      </c>
      <c r="C7724" s="2">
        <v>46091</v>
      </c>
      <c r="D7724">
        <v>21</v>
      </c>
      <c r="E7724" t="s">
        <v>25</v>
      </c>
      <c r="F7724" t="s">
        <v>34</v>
      </c>
      <c r="G7724">
        <v>9</v>
      </c>
      <c r="H7724">
        <v>175.28</v>
      </c>
      <c r="J7724">
        <v>1.1000000000000001</v>
      </c>
      <c r="K7724">
        <v>8.8000000000000007</v>
      </c>
      <c r="L7724">
        <v>12.9</v>
      </c>
      <c r="M7724">
        <v>132</v>
      </c>
      <c r="N7724" t="s">
        <v>27</v>
      </c>
      <c r="O7724">
        <v>1.034</v>
      </c>
      <c r="P7724" t="s">
        <v>58</v>
      </c>
      <c r="Q7724" t="s">
        <v>108</v>
      </c>
      <c r="R7724">
        <v>5</v>
      </c>
      <c r="S7724">
        <v>0</v>
      </c>
      <c r="U7724">
        <v>4.0999999999999996</v>
      </c>
      <c r="V7724" t="s">
        <v>587</v>
      </c>
      <c r="W7724" t="s">
        <v>45</v>
      </c>
      <c r="X7724">
        <v>0</v>
      </c>
      <c r="Y7724" t="str">
        <f>IF(tblRides[[#This Row],[supply_demand_ratio]]&lt;0.8,"Below 0.8",IF(tblRides[[#This Row],[supply_demand_ratio]]&lt;1,"Between 0.8-1.0",IF(tblRides[[#This Row],[supply_demand_ratio]]&lt;=1.2,"Between 1.0-1.2","Above 1.2")))</f>
        <v>Between 1.0-1.2</v>
      </c>
    </row>
    <row r="7725" spans="1:25" x14ac:dyDescent="0.3">
      <c r="A7725" t="s">
        <v>7780</v>
      </c>
      <c r="B7725" s="1">
        <v>46091.883333333331</v>
      </c>
      <c r="C7725" s="2">
        <v>46091</v>
      </c>
      <c r="D7725">
        <v>21</v>
      </c>
      <c r="E7725" t="s">
        <v>62</v>
      </c>
      <c r="F7725" t="s">
        <v>26</v>
      </c>
      <c r="G7725">
        <v>3.5</v>
      </c>
      <c r="H7725">
        <v>95.25</v>
      </c>
      <c r="I7725">
        <v>94.94</v>
      </c>
      <c r="J7725">
        <v>1</v>
      </c>
      <c r="K7725">
        <v>8.5</v>
      </c>
      <c r="L7725">
        <v>9.1</v>
      </c>
      <c r="M7725">
        <v>61</v>
      </c>
      <c r="N7725" t="s">
        <v>41</v>
      </c>
      <c r="O7725">
        <v>1.5580000000000001</v>
      </c>
      <c r="P7725" t="s">
        <v>28</v>
      </c>
      <c r="Q7725" t="s">
        <v>29</v>
      </c>
      <c r="R7725">
        <v>4.92</v>
      </c>
      <c r="S7725">
        <v>8</v>
      </c>
      <c r="T7725">
        <v>-0.31</v>
      </c>
      <c r="U7725">
        <v>0.6</v>
      </c>
      <c r="V7725" t="s">
        <v>587</v>
      </c>
      <c r="W7725" t="s">
        <v>45</v>
      </c>
      <c r="X7725">
        <v>1</v>
      </c>
      <c r="Y7725" t="str">
        <f>IF(tblRides[[#This Row],[supply_demand_ratio]]&lt;0.8,"Below 0.8",IF(tblRides[[#This Row],[supply_demand_ratio]]&lt;1,"Between 0.8-1.0",IF(tblRides[[#This Row],[supply_demand_ratio]]&lt;=1.2,"Between 1.0-1.2","Above 1.2")))</f>
        <v>Above 1.2</v>
      </c>
    </row>
    <row r="7726" spans="1:25" x14ac:dyDescent="0.3">
      <c r="A7726" t="s">
        <v>7781</v>
      </c>
      <c r="B7726" s="1">
        <v>46091.886805555558</v>
      </c>
      <c r="C7726" s="2">
        <v>46091</v>
      </c>
      <c r="D7726">
        <v>21</v>
      </c>
      <c r="E7726" t="s">
        <v>25</v>
      </c>
      <c r="F7726" t="s">
        <v>26</v>
      </c>
      <c r="G7726">
        <v>7.3</v>
      </c>
      <c r="H7726">
        <v>156.09</v>
      </c>
      <c r="J7726">
        <v>1</v>
      </c>
      <c r="K7726">
        <v>8.6</v>
      </c>
      <c r="L7726">
        <v>8.5</v>
      </c>
      <c r="M7726">
        <v>122</v>
      </c>
      <c r="N7726" t="s">
        <v>27</v>
      </c>
      <c r="O7726">
        <v>1.0860000000000001</v>
      </c>
      <c r="P7726" t="s">
        <v>37</v>
      </c>
      <c r="Q7726" t="s">
        <v>38</v>
      </c>
      <c r="R7726">
        <v>4.9000000000000004</v>
      </c>
      <c r="S7726">
        <v>20</v>
      </c>
      <c r="U7726">
        <v>-0.1</v>
      </c>
      <c r="V7726" t="s">
        <v>587</v>
      </c>
      <c r="W7726" t="s">
        <v>45</v>
      </c>
      <c r="X7726">
        <v>0</v>
      </c>
      <c r="Y7726" t="str">
        <f>IF(tblRides[[#This Row],[supply_demand_ratio]]&lt;0.8,"Below 0.8",IF(tblRides[[#This Row],[supply_demand_ratio]]&lt;1,"Between 0.8-1.0",IF(tblRides[[#This Row],[supply_demand_ratio]]&lt;=1.2,"Between 1.0-1.2","Above 1.2")))</f>
        <v>Between 1.0-1.2</v>
      </c>
    </row>
    <row r="7727" spans="1:25" x14ac:dyDescent="0.3">
      <c r="A7727" t="s">
        <v>7782</v>
      </c>
      <c r="B7727" s="1">
        <v>46091.899305555555</v>
      </c>
      <c r="C7727" s="2">
        <v>46091</v>
      </c>
      <c r="D7727">
        <v>21</v>
      </c>
      <c r="E7727" t="s">
        <v>25</v>
      </c>
      <c r="F7727" t="s">
        <v>26</v>
      </c>
      <c r="G7727">
        <v>9.8000000000000007</v>
      </c>
      <c r="H7727">
        <v>233.13</v>
      </c>
      <c r="I7727">
        <v>230.08</v>
      </c>
      <c r="J7727">
        <v>1.1000000000000001</v>
      </c>
      <c r="K7727">
        <v>2</v>
      </c>
      <c r="L7727">
        <v>1</v>
      </c>
      <c r="M7727">
        <v>119</v>
      </c>
      <c r="N7727" t="s">
        <v>72</v>
      </c>
      <c r="O7727">
        <v>0.78700000000000003</v>
      </c>
      <c r="P7727" t="s">
        <v>28</v>
      </c>
      <c r="Q7727" t="s">
        <v>29</v>
      </c>
      <c r="R7727">
        <v>4.87</v>
      </c>
      <c r="S7727">
        <v>3</v>
      </c>
      <c r="T7727">
        <v>-3.05</v>
      </c>
      <c r="U7727">
        <v>-1</v>
      </c>
      <c r="V7727" t="s">
        <v>587</v>
      </c>
      <c r="W7727" t="s">
        <v>31</v>
      </c>
      <c r="X7727">
        <v>1</v>
      </c>
      <c r="Y7727" t="str">
        <f>IF(tblRides[[#This Row],[supply_demand_ratio]]&lt;0.8,"Below 0.8",IF(tblRides[[#This Row],[supply_demand_ratio]]&lt;1,"Between 0.8-1.0",IF(tblRides[[#This Row],[supply_demand_ratio]]&lt;=1.2,"Between 1.0-1.2","Above 1.2")))</f>
        <v>Below 0.8</v>
      </c>
    </row>
    <row r="7728" spans="1:25" x14ac:dyDescent="0.3">
      <c r="A7728" t="s">
        <v>7783</v>
      </c>
      <c r="B7728" s="1">
        <v>46091.915972222225</v>
      </c>
      <c r="C7728" s="2">
        <v>46091</v>
      </c>
      <c r="D7728">
        <v>21</v>
      </c>
      <c r="E7728" t="s">
        <v>36</v>
      </c>
      <c r="F7728" t="s">
        <v>34</v>
      </c>
      <c r="G7728">
        <v>4.2</v>
      </c>
      <c r="H7728">
        <v>106.43</v>
      </c>
      <c r="I7728">
        <v>107.44</v>
      </c>
      <c r="J7728">
        <v>1.1000000000000001</v>
      </c>
      <c r="K7728">
        <v>4.9000000000000004</v>
      </c>
      <c r="L7728">
        <v>5.7</v>
      </c>
      <c r="M7728">
        <v>109</v>
      </c>
      <c r="N7728" t="s">
        <v>41</v>
      </c>
      <c r="O7728">
        <v>1.286</v>
      </c>
      <c r="P7728" t="s">
        <v>28</v>
      </c>
      <c r="Q7728" t="s">
        <v>29</v>
      </c>
      <c r="R7728">
        <v>4.54</v>
      </c>
      <c r="S7728">
        <v>0</v>
      </c>
      <c r="T7728">
        <v>1.01</v>
      </c>
      <c r="U7728">
        <v>0.8</v>
      </c>
      <c r="V7728" t="s">
        <v>587</v>
      </c>
      <c r="W7728" t="s">
        <v>31</v>
      </c>
      <c r="X7728">
        <v>1</v>
      </c>
      <c r="Y7728" t="str">
        <f>IF(tblRides[[#This Row],[supply_demand_ratio]]&lt;0.8,"Below 0.8",IF(tblRides[[#This Row],[supply_demand_ratio]]&lt;1,"Between 0.8-1.0",IF(tblRides[[#This Row],[supply_demand_ratio]]&lt;=1.2,"Between 1.0-1.2","Above 1.2")))</f>
        <v>Above 1.2</v>
      </c>
    </row>
    <row r="7729" spans="1:25" x14ac:dyDescent="0.3">
      <c r="A7729" t="s">
        <v>7784</v>
      </c>
      <c r="B7729" s="1">
        <v>46091.920138888891</v>
      </c>
      <c r="C7729" s="2">
        <v>46091</v>
      </c>
      <c r="D7729">
        <v>22</v>
      </c>
      <c r="E7729" t="s">
        <v>33</v>
      </c>
      <c r="F7729" t="s">
        <v>26</v>
      </c>
      <c r="G7729">
        <v>2.4</v>
      </c>
      <c r="H7729">
        <v>74.58</v>
      </c>
      <c r="J7729">
        <v>1</v>
      </c>
      <c r="K7729">
        <v>5.3</v>
      </c>
      <c r="L7729">
        <v>4.9000000000000004</v>
      </c>
      <c r="M7729">
        <v>88</v>
      </c>
      <c r="N7729" t="s">
        <v>27</v>
      </c>
      <c r="O7729">
        <v>1.0740000000000001</v>
      </c>
      <c r="P7729" t="s">
        <v>58</v>
      </c>
      <c r="Q7729" t="s">
        <v>59</v>
      </c>
      <c r="R7729">
        <v>4.66</v>
      </c>
      <c r="S7729">
        <v>5</v>
      </c>
      <c r="U7729">
        <v>-0.4</v>
      </c>
      <c r="V7729" t="s">
        <v>587</v>
      </c>
      <c r="W7729" t="s">
        <v>45</v>
      </c>
      <c r="X7729">
        <v>0</v>
      </c>
      <c r="Y7729" t="str">
        <f>IF(tblRides[[#This Row],[supply_demand_ratio]]&lt;0.8,"Below 0.8",IF(tblRides[[#This Row],[supply_demand_ratio]]&lt;1,"Between 0.8-1.0",IF(tblRides[[#This Row],[supply_demand_ratio]]&lt;=1.2,"Between 1.0-1.2","Above 1.2")))</f>
        <v>Between 1.0-1.2</v>
      </c>
    </row>
    <row r="7730" spans="1:25" x14ac:dyDescent="0.3">
      <c r="A7730" t="s">
        <v>7785</v>
      </c>
      <c r="B7730" s="1">
        <v>46091.929861111108</v>
      </c>
      <c r="C7730" s="2">
        <v>46091</v>
      </c>
      <c r="D7730">
        <v>22</v>
      </c>
      <c r="E7730" t="s">
        <v>43</v>
      </c>
      <c r="F7730" t="s">
        <v>34</v>
      </c>
      <c r="G7730">
        <v>2.7</v>
      </c>
      <c r="H7730">
        <v>73.23</v>
      </c>
      <c r="I7730">
        <v>74.900000000000006</v>
      </c>
      <c r="J7730">
        <v>1</v>
      </c>
      <c r="K7730">
        <v>3.8</v>
      </c>
      <c r="L7730">
        <v>1</v>
      </c>
      <c r="M7730">
        <v>69</v>
      </c>
      <c r="N7730" t="s">
        <v>41</v>
      </c>
      <c r="O7730">
        <v>2.2000000000000002</v>
      </c>
      <c r="P7730" t="s">
        <v>28</v>
      </c>
      <c r="Q7730" t="s">
        <v>29</v>
      </c>
      <c r="R7730">
        <v>5</v>
      </c>
      <c r="S7730">
        <v>0</v>
      </c>
      <c r="T7730">
        <v>1.67</v>
      </c>
      <c r="U7730">
        <v>-2.8</v>
      </c>
      <c r="V7730" t="s">
        <v>587</v>
      </c>
      <c r="W7730" t="s">
        <v>31</v>
      </c>
      <c r="X7730">
        <v>1</v>
      </c>
      <c r="Y7730" t="str">
        <f>IF(tblRides[[#This Row],[supply_demand_ratio]]&lt;0.8,"Below 0.8",IF(tblRides[[#This Row],[supply_demand_ratio]]&lt;1,"Between 0.8-1.0",IF(tblRides[[#This Row],[supply_demand_ratio]]&lt;=1.2,"Between 1.0-1.2","Above 1.2")))</f>
        <v>Above 1.2</v>
      </c>
    </row>
    <row r="7731" spans="1:25" x14ac:dyDescent="0.3">
      <c r="A7731" t="s">
        <v>7786</v>
      </c>
      <c r="B7731" s="1">
        <v>46091.942361111112</v>
      </c>
      <c r="C7731" s="2">
        <v>46091</v>
      </c>
      <c r="D7731">
        <v>22</v>
      </c>
      <c r="E7731" t="s">
        <v>33</v>
      </c>
      <c r="F7731" t="s">
        <v>26</v>
      </c>
      <c r="G7731">
        <v>18.2</v>
      </c>
      <c r="H7731">
        <v>299.5</v>
      </c>
      <c r="J7731">
        <v>1.1000000000000001</v>
      </c>
      <c r="K7731">
        <v>4.5</v>
      </c>
      <c r="L7731">
        <v>4.5999999999999996</v>
      </c>
      <c r="M7731">
        <v>98</v>
      </c>
      <c r="N7731" t="s">
        <v>41</v>
      </c>
      <c r="O7731">
        <v>1.3580000000000001</v>
      </c>
      <c r="P7731" t="s">
        <v>58</v>
      </c>
      <c r="Q7731" t="s">
        <v>59</v>
      </c>
      <c r="R7731">
        <v>4.47</v>
      </c>
      <c r="S7731">
        <v>11</v>
      </c>
      <c r="U7731">
        <v>0.1</v>
      </c>
      <c r="V7731" t="s">
        <v>587</v>
      </c>
      <c r="W7731" t="s">
        <v>31</v>
      </c>
      <c r="X7731">
        <v>0</v>
      </c>
      <c r="Y7731" t="str">
        <f>IF(tblRides[[#This Row],[supply_demand_ratio]]&lt;0.8,"Below 0.8",IF(tblRides[[#This Row],[supply_demand_ratio]]&lt;1,"Between 0.8-1.0",IF(tblRides[[#This Row],[supply_demand_ratio]]&lt;=1.2,"Between 1.0-1.2","Above 1.2")))</f>
        <v>Above 1.2</v>
      </c>
    </row>
    <row r="7732" spans="1:25" x14ac:dyDescent="0.3">
      <c r="A7732" t="s">
        <v>7787</v>
      </c>
      <c r="B7732" s="1">
        <v>46091.956250000003</v>
      </c>
      <c r="C7732" s="2">
        <v>46091</v>
      </c>
      <c r="D7732">
        <v>22</v>
      </c>
      <c r="E7732" t="s">
        <v>62</v>
      </c>
      <c r="F7732" t="s">
        <v>34</v>
      </c>
      <c r="G7732">
        <v>2.8</v>
      </c>
      <c r="H7732">
        <v>77.5</v>
      </c>
      <c r="I7732">
        <v>77.69</v>
      </c>
      <c r="J7732">
        <v>1</v>
      </c>
      <c r="K7732">
        <v>4.4000000000000004</v>
      </c>
      <c r="L7732">
        <v>5.2</v>
      </c>
      <c r="M7732">
        <v>61</v>
      </c>
      <c r="N7732" t="s">
        <v>41</v>
      </c>
      <c r="O7732">
        <v>1.635</v>
      </c>
      <c r="P7732" t="s">
        <v>28</v>
      </c>
      <c r="Q7732" t="s">
        <v>29</v>
      </c>
      <c r="R7732">
        <v>5</v>
      </c>
      <c r="S7732">
        <v>0</v>
      </c>
      <c r="T7732">
        <v>0.19</v>
      </c>
      <c r="U7732">
        <v>0.8</v>
      </c>
      <c r="V7732" t="s">
        <v>587</v>
      </c>
      <c r="W7732" t="s">
        <v>31</v>
      </c>
      <c r="X7732">
        <v>1</v>
      </c>
      <c r="Y7732" t="str">
        <f>IF(tblRides[[#This Row],[supply_demand_ratio]]&lt;0.8,"Below 0.8",IF(tblRides[[#This Row],[supply_demand_ratio]]&lt;1,"Between 0.8-1.0",IF(tblRides[[#This Row],[supply_demand_ratio]]&lt;=1.2,"Between 1.0-1.2","Above 1.2")))</f>
        <v>Above 1.2</v>
      </c>
    </row>
    <row r="7733" spans="1:25" x14ac:dyDescent="0.3">
      <c r="A7733" t="s">
        <v>7788</v>
      </c>
      <c r="B7733" s="1">
        <v>46091.965277777781</v>
      </c>
      <c r="C7733" s="2">
        <v>46091</v>
      </c>
      <c r="D7733">
        <v>23</v>
      </c>
      <c r="E7733" t="s">
        <v>25</v>
      </c>
      <c r="F7733" t="s">
        <v>26</v>
      </c>
      <c r="G7733">
        <v>7.7</v>
      </c>
      <c r="H7733">
        <v>141.69999999999999</v>
      </c>
      <c r="I7733">
        <v>137.77000000000001</v>
      </c>
      <c r="J7733">
        <v>1</v>
      </c>
      <c r="K7733">
        <v>7.6</v>
      </c>
      <c r="L7733">
        <v>9.9</v>
      </c>
      <c r="M7733">
        <v>116</v>
      </c>
      <c r="N7733" t="s">
        <v>27</v>
      </c>
      <c r="O7733">
        <v>0.94599999999999995</v>
      </c>
      <c r="P7733" t="s">
        <v>28</v>
      </c>
      <c r="Q7733" t="s">
        <v>29</v>
      </c>
      <c r="R7733">
        <v>5</v>
      </c>
      <c r="S7733">
        <v>1</v>
      </c>
      <c r="T7733">
        <v>-3.93</v>
      </c>
      <c r="U7733">
        <v>2.2999999999999998</v>
      </c>
      <c r="V7733" t="s">
        <v>587</v>
      </c>
      <c r="W7733" t="s">
        <v>45</v>
      </c>
      <c r="X7733">
        <v>1</v>
      </c>
      <c r="Y7733" t="str">
        <f>IF(tblRides[[#This Row],[supply_demand_ratio]]&lt;0.8,"Below 0.8",IF(tblRides[[#This Row],[supply_demand_ratio]]&lt;1,"Between 0.8-1.0",IF(tblRides[[#This Row],[supply_demand_ratio]]&lt;=1.2,"Between 1.0-1.2","Above 1.2")))</f>
        <v>Between 0.8-1.0</v>
      </c>
    </row>
    <row r="7734" spans="1:25" x14ac:dyDescent="0.3">
      <c r="A7734" t="s">
        <v>7789</v>
      </c>
      <c r="B7734" s="1">
        <v>46091.990972222222</v>
      </c>
      <c r="C7734" s="2">
        <v>46091</v>
      </c>
      <c r="D7734">
        <v>23</v>
      </c>
      <c r="E7734" t="s">
        <v>25</v>
      </c>
      <c r="F7734" t="s">
        <v>34</v>
      </c>
      <c r="G7734">
        <v>0.9</v>
      </c>
      <c r="H7734">
        <v>61.56</v>
      </c>
      <c r="I7734">
        <v>61.08</v>
      </c>
      <c r="J7734">
        <v>1.1000000000000001</v>
      </c>
      <c r="K7734">
        <v>6.8</v>
      </c>
      <c r="L7734">
        <v>6</v>
      </c>
      <c r="M7734">
        <v>119</v>
      </c>
      <c r="N7734" t="s">
        <v>27</v>
      </c>
      <c r="O7734">
        <v>1.087</v>
      </c>
      <c r="P7734" t="s">
        <v>28</v>
      </c>
      <c r="Q7734" t="s">
        <v>29</v>
      </c>
      <c r="R7734">
        <v>4.55</v>
      </c>
      <c r="S7734">
        <v>0</v>
      </c>
      <c r="T7734">
        <v>-0.48</v>
      </c>
      <c r="U7734">
        <v>-0.8</v>
      </c>
      <c r="V7734" t="s">
        <v>587</v>
      </c>
      <c r="W7734" t="s">
        <v>45</v>
      </c>
      <c r="X7734">
        <v>1</v>
      </c>
      <c r="Y7734" t="str">
        <f>IF(tblRides[[#This Row],[supply_demand_ratio]]&lt;0.8,"Below 0.8",IF(tblRides[[#This Row],[supply_demand_ratio]]&lt;1,"Between 0.8-1.0",IF(tblRides[[#This Row],[supply_demand_ratio]]&lt;=1.2,"Between 1.0-1.2","Above 1.2")))</f>
        <v>Between 1.0-1.2</v>
      </c>
    </row>
    <row r="7735" spans="1:25" x14ac:dyDescent="0.3">
      <c r="A7735" t="s">
        <v>7790</v>
      </c>
      <c r="B7735" s="1">
        <v>46092.010416666664</v>
      </c>
      <c r="C7735" s="2">
        <v>46092</v>
      </c>
      <c r="D7735">
        <v>0</v>
      </c>
      <c r="E7735" t="s">
        <v>36</v>
      </c>
      <c r="F7735" t="s">
        <v>26</v>
      </c>
      <c r="G7735">
        <v>10.4</v>
      </c>
      <c r="H7735">
        <v>198.32</v>
      </c>
      <c r="I7735">
        <v>205.18</v>
      </c>
      <c r="J7735">
        <v>1</v>
      </c>
      <c r="K7735">
        <v>4.9000000000000004</v>
      </c>
      <c r="L7735">
        <v>5.4</v>
      </c>
      <c r="M7735">
        <v>109</v>
      </c>
      <c r="N7735" t="s">
        <v>41</v>
      </c>
      <c r="O7735">
        <v>1.2529999999999999</v>
      </c>
      <c r="P7735" t="s">
        <v>28</v>
      </c>
      <c r="Q7735" t="s">
        <v>29</v>
      </c>
      <c r="R7735">
        <v>4.91</v>
      </c>
      <c r="S7735">
        <v>1</v>
      </c>
      <c r="T7735">
        <v>6.86</v>
      </c>
      <c r="U7735">
        <v>0.5</v>
      </c>
      <c r="V7735" t="s">
        <v>697</v>
      </c>
      <c r="W7735" t="s">
        <v>31</v>
      </c>
      <c r="X7735">
        <v>1</v>
      </c>
      <c r="Y7735" t="str">
        <f>IF(tblRides[[#This Row],[supply_demand_ratio]]&lt;0.8,"Below 0.8",IF(tblRides[[#This Row],[supply_demand_ratio]]&lt;1,"Between 0.8-1.0",IF(tblRides[[#This Row],[supply_demand_ratio]]&lt;=1.2,"Between 1.0-1.2","Above 1.2")))</f>
        <v>Above 1.2</v>
      </c>
    </row>
    <row r="7736" spans="1:25" x14ac:dyDescent="0.3">
      <c r="A7736" t="s">
        <v>7791</v>
      </c>
      <c r="B7736" s="1">
        <v>46092.018750000003</v>
      </c>
      <c r="C7736" s="2">
        <v>46092</v>
      </c>
      <c r="D7736">
        <v>0</v>
      </c>
      <c r="E7736" t="s">
        <v>36</v>
      </c>
      <c r="F7736" t="s">
        <v>26</v>
      </c>
      <c r="G7736">
        <v>7.4</v>
      </c>
      <c r="H7736">
        <v>166.48</v>
      </c>
      <c r="I7736">
        <v>180.28</v>
      </c>
      <c r="J7736">
        <v>1</v>
      </c>
      <c r="K7736">
        <v>5.0999999999999996</v>
      </c>
      <c r="L7736">
        <v>4.5</v>
      </c>
      <c r="M7736">
        <v>126</v>
      </c>
      <c r="N7736" t="s">
        <v>27</v>
      </c>
      <c r="O7736">
        <v>1.274</v>
      </c>
      <c r="P7736" t="s">
        <v>28</v>
      </c>
      <c r="Q7736" t="s">
        <v>29</v>
      </c>
      <c r="R7736">
        <v>5</v>
      </c>
      <c r="S7736">
        <v>4</v>
      </c>
      <c r="T7736">
        <v>13.8</v>
      </c>
      <c r="U7736">
        <v>-0.6</v>
      </c>
      <c r="V7736" t="s">
        <v>697</v>
      </c>
      <c r="W7736" t="s">
        <v>45</v>
      </c>
      <c r="X7736">
        <v>1</v>
      </c>
      <c r="Y7736" t="str">
        <f>IF(tblRides[[#This Row],[supply_demand_ratio]]&lt;0.8,"Below 0.8",IF(tblRides[[#This Row],[supply_demand_ratio]]&lt;1,"Between 0.8-1.0",IF(tblRides[[#This Row],[supply_demand_ratio]]&lt;=1.2,"Between 1.0-1.2","Above 1.2")))</f>
        <v>Above 1.2</v>
      </c>
    </row>
    <row r="7737" spans="1:25" x14ac:dyDescent="0.3">
      <c r="A7737" t="s">
        <v>7792</v>
      </c>
      <c r="B7737" s="1">
        <v>46092.072222222225</v>
      </c>
      <c r="C7737" s="2">
        <v>46092</v>
      </c>
      <c r="D7737">
        <v>1</v>
      </c>
      <c r="E7737" t="s">
        <v>62</v>
      </c>
      <c r="F7737" t="s">
        <v>26</v>
      </c>
      <c r="G7737">
        <v>5</v>
      </c>
      <c r="H7737">
        <v>133.41999999999999</v>
      </c>
      <c r="I7737">
        <v>129.27000000000001</v>
      </c>
      <c r="J7737">
        <v>1.1000000000000001</v>
      </c>
      <c r="K7737">
        <v>4.3</v>
      </c>
      <c r="L7737">
        <v>3.7</v>
      </c>
      <c r="M7737">
        <v>63</v>
      </c>
      <c r="N7737" t="s">
        <v>41</v>
      </c>
      <c r="O7737">
        <v>1.647</v>
      </c>
      <c r="P7737" t="s">
        <v>28</v>
      </c>
      <c r="Q7737" t="s">
        <v>29</v>
      </c>
      <c r="R7737">
        <v>5</v>
      </c>
      <c r="S7737">
        <v>4</v>
      </c>
      <c r="T7737">
        <v>-4.1500000000000004</v>
      </c>
      <c r="U7737">
        <v>-0.6</v>
      </c>
      <c r="V7737" t="s">
        <v>697</v>
      </c>
      <c r="W7737" t="s">
        <v>31</v>
      </c>
      <c r="X7737">
        <v>1</v>
      </c>
      <c r="Y7737" t="str">
        <f>IF(tblRides[[#This Row],[supply_demand_ratio]]&lt;0.8,"Below 0.8",IF(tblRides[[#This Row],[supply_demand_ratio]]&lt;1,"Between 0.8-1.0",IF(tblRides[[#This Row],[supply_demand_ratio]]&lt;=1.2,"Between 1.0-1.2","Above 1.2")))</f>
        <v>Above 1.2</v>
      </c>
    </row>
    <row r="7738" spans="1:25" x14ac:dyDescent="0.3">
      <c r="A7738" t="s">
        <v>7793</v>
      </c>
      <c r="B7738" s="1">
        <v>46092.074999999997</v>
      </c>
      <c r="C7738" s="2">
        <v>46092</v>
      </c>
      <c r="D7738">
        <v>1</v>
      </c>
      <c r="E7738" t="s">
        <v>43</v>
      </c>
      <c r="F7738" t="s">
        <v>34</v>
      </c>
      <c r="G7738">
        <v>5.6</v>
      </c>
      <c r="H7738">
        <v>127.89</v>
      </c>
      <c r="J7738">
        <v>1.1000000000000001</v>
      </c>
      <c r="K7738">
        <v>8.4</v>
      </c>
      <c r="L7738">
        <v>8.1</v>
      </c>
      <c r="M7738">
        <v>72</v>
      </c>
      <c r="N7738" t="s">
        <v>41</v>
      </c>
      <c r="O7738">
        <v>1.464</v>
      </c>
      <c r="P7738" t="s">
        <v>58</v>
      </c>
      <c r="Q7738" t="s">
        <v>59</v>
      </c>
      <c r="R7738">
        <v>4.3099999999999996</v>
      </c>
      <c r="S7738">
        <v>0</v>
      </c>
      <c r="U7738">
        <v>-0.3</v>
      </c>
      <c r="V7738" t="s">
        <v>697</v>
      </c>
      <c r="W7738" t="s">
        <v>45</v>
      </c>
      <c r="X7738">
        <v>0</v>
      </c>
      <c r="Y7738" t="str">
        <f>IF(tblRides[[#This Row],[supply_demand_ratio]]&lt;0.8,"Below 0.8",IF(tblRides[[#This Row],[supply_demand_ratio]]&lt;1,"Between 0.8-1.0",IF(tblRides[[#This Row],[supply_demand_ratio]]&lt;=1.2,"Between 1.0-1.2","Above 1.2")))</f>
        <v>Above 1.2</v>
      </c>
    </row>
    <row r="7739" spans="1:25" x14ac:dyDescent="0.3">
      <c r="A7739" t="s">
        <v>7794</v>
      </c>
      <c r="B7739" s="1">
        <v>46092.085416666669</v>
      </c>
      <c r="C7739" s="2">
        <v>46092</v>
      </c>
      <c r="D7739">
        <v>2</v>
      </c>
      <c r="E7739" t="s">
        <v>62</v>
      </c>
      <c r="F7739" t="s">
        <v>34</v>
      </c>
      <c r="G7739">
        <v>6.6</v>
      </c>
      <c r="H7739">
        <v>149</v>
      </c>
      <c r="I7739">
        <v>149.84</v>
      </c>
      <c r="J7739">
        <v>1</v>
      </c>
      <c r="K7739">
        <v>5</v>
      </c>
      <c r="L7739">
        <v>6.6</v>
      </c>
      <c r="M7739">
        <v>65</v>
      </c>
      <c r="N7739" t="s">
        <v>41</v>
      </c>
      <c r="O7739">
        <v>2.2000000000000002</v>
      </c>
      <c r="P7739" t="s">
        <v>28</v>
      </c>
      <c r="Q7739" t="s">
        <v>29</v>
      </c>
      <c r="R7739">
        <v>4.9400000000000004</v>
      </c>
      <c r="S7739">
        <v>0</v>
      </c>
      <c r="T7739">
        <v>0.84</v>
      </c>
      <c r="U7739">
        <v>1.6</v>
      </c>
      <c r="V7739" t="s">
        <v>697</v>
      </c>
      <c r="W7739" t="s">
        <v>31</v>
      </c>
      <c r="X7739">
        <v>1</v>
      </c>
      <c r="Y7739" t="str">
        <f>IF(tblRides[[#This Row],[supply_demand_ratio]]&lt;0.8,"Below 0.8",IF(tblRides[[#This Row],[supply_demand_ratio]]&lt;1,"Between 0.8-1.0",IF(tblRides[[#This Row],[supply_demand_ratio]]&lt;=1.2,"Between 1.0-1.2","Above 1.2")))</f>
        <v>Above 1.2</v>
      </c>
    </row>
    <row r="7740" spans="1:25" x14ac:dyDescent="0.3">
      <c r="A7740" t="s">
        <v>7795</v>
      </c>
      <c r="B7740" s="1">
        <v>46092.086111111108</v>
      </c>
      <c r="C7740" s="2">
        <v>46092</v>
      </c>
      <c r="D7740">
        <v>2</v>
      </c>
      <c r="E7740" t="s">
        <v>43</v>
      </c>
      <c r="F7740" t="s">
        <v>34</v>
      </c>
      <c r="G7740">
        <v>1.6</v>
      </c>
      <c r="H7740">
        <v>58.44</v>
      </c>
      <c r="J7740">
        <v>1</v>
      </c>
      <c r="K7740">
        <v>7.9</v>
      </c>
      <c r="L7740">
        <v>7.6</v>
      </c>
      <c r="M7740">
        <v>61</v>
      </c>
      <c r="N7740" t="s">
        <v>41</v>
      </c>
      <c r="O7740">
        <v>1.72</v>
      </c>
      <c r="P7740" t="s">
        <v>37</v>
      </c>
      <c r="Q7740" t="s">
        <v>103</v>
      </c>
      <c r="R7740">
        <v>4.79</v>
      </c>
      <c r="S7740">
        <v>0</v>
      </c>
      <c r="U7740">
        <v>-0.3</v>
      </c>
      <c r="V7740" t="s">
        <v>697</v>
      </c>
      <c r="W7740" t="s">
        <v>45</v>
      </c>
      <c r="X7740">
        <v>0</v>
      </c>
      <c r="Y7740" t="str">
        <f>IF(tblRides[[#This Row],[supply_demand_ratio]]&lt;0.8,"Below 0.8",IF(tblRides[[#This Row],[supply_demand_ratio]]&lt;1,"Between 0.8-1.0",IF(tblRides[[#This Row],[supply_demand_ratio]]&lt;=1.2,"Between 1.0-1.2","Above 1.2")))</f>
        <v>Above 1.2</v>
      </c>
    </row>
    <row r="7741" spans="1:25" x14ac:dyDescent="0.3">
      <c r="A7741" t="s">
        <v>7796</v>
      </c>
      <c r="B7741" s="1">
        <v>46092.088888888888</v>
      </c>
      <c r="C7741" s="2">
        <v>46092</v>
      </c>
      <c r="D7741">
        <v>2</v>
      </c>
      <c r="E7741" t="s">
        <v>36</v>
      </c>
      <c r="F7741" t="s">
        <v>26</v>
      </c>
      <c r="G7741">
        <v>8.5</v>
      </c>
      <c r="H7741">
        <v>176.4</v>
      </c>
      <c r="I7741">
        <v>170.46</v>
      </c>
      <c r="J7741">
        <v>1</v>
      </c>
      <c r="K7741">
        <v>6.3</v>
      </c>
      <c r="L7741">
        <v>6.1</v>
      </c>
      <c r="M7741">
        <v>128</v>
      </c>
      <c r="N7741" t="s">
        <v>41</v>
      </c>
      <c r="O7741">
        <v>2.1949999999999998</v>
      </c>
      <c r="P7741" t="s">
        <v>28</v>
      </c>
      <c r="Q7741" t="s">
        <v>29</v>
      </c>
      <c r="R7741">
        <v>5</v>
      </c>
      <c r="S7741">
        <v>27</v>
      </c>
      <c r="T7741">
        <v>-5.94</v>
      </c>
      <c r="U7741">
        <v>-0.2</v>
      </c>
      <c r="V7741" t="s">
        <v>697</v>
      </c>
      <c r="W7741" t="s">
        <v>45</v>
      </c>
      <c r="X7741">
        <v>1</v>
      </c>
      <c r="Y7741" t="str">
        <f>IF(tblRides[[#This Row],[supply_demand_ratio]]&lt;0.8,"Below 0.8",IF(tblRides[[#This Row],[supply_demand_ratio]]&lt;1,"Between 0.8-1.0",IF(tblRides[[#This Row],[supply_demand_ratio]]&lt;=1.2,"Between 1.0-1.2","Above 1.2")))</f>
        <v>Above 1.2</v>
      </c>
    </row>
    <row r="7742" spans="1:25" x14ac:dyDescent="0.3">
      <c r="A7742" t="s">
        <v>7797</v>
      </c>
      <c r="B7742" s="1">
        <v>46092.105555555558</v>
      </c>
      <c r="C7742" s="2">
        <v>46092</v>
      </c>
      <c r="D7742">
        <v>2</v>
      </c>
      <c r="E7742" t="s">
        <v>62</v>
      </c>
      <c r="F7742" t="s">
        <v>26</v>
      </c>
      <c r="G7742">
        <v>16.5</v>
      </c>
      <c r="H7742">
        <v>290.14</v>
      </c>
      <c r="I7742">
        <v>297.68</v>
      </c>
      <c r="J7742">
        <v>1</v>
      </c>
      <c r="K7742">
        <v>5.5</v>
      </c>
      <c r="L7742">
        <v>9.3000000000000007</v>
      </c>
      <c r="M7742">
        <v>59</v>
      </c>
      <c r="N7742" t="s">
        <v>41</v>
      </c>
      <c r="O7742">
        <v>2.2000000000000002</v>
      </c>
      <c r="P7742" t="s">
        <v>28</v>
      </c>
      <c r="Q7742" t="s">
        <v>29</v>
      </c>
      <c r="R7742">
        <v>4.83</v>
      </c>
      <c r="S7742">
        <v>58</v>
      </c>
      <c r="T7742">
        <v>7.54</v>
      </c>
      <c r="U7742">
        <v>3.8</v>
      </c>
      <c r="V7742" t="s">
        <v>697</v>
      </c>
      <c r="W7742" t="s">
        <v>45</v>
      </c>
      <c r="X7742">
        <v>1</v>
      </c>
      <c r="Y7742" t="str">
        <f>IF(tblRides[[#This Row],[supply_demand_ratio]]&lt;0.8,"Below 0.8",IF(tblRides[[#This Row],[supply_demand_ratio]]&lt;1,"Between 0.8-1.0",IF(tblRides[[#This Row],[supply_demand_ratio]]&lt;=1.2,"Between 1.0-1.2","Above 1.2")))</f>
        <v>Above 1.2</v>
      </c>
    </row>
    <row r="7743" spans="1:25" x14ac:dyDescent="0.3">
      <c r="A7743" t="s">
        <v>7798</v>
      </c>
      <c r="B7743" s="1">
        <v>46092.106944444444</v>
      </c>
      <c r="C7743" s="2">
        <v>46092</v>
      </c>
      <c r="D7743">
        <v>2</v>
      </c>
      <c r="E7743" t="s">
        <v>25</v>
      </c>
      <c r="F7743" t="s">
        <v>26</v>
      </c>
      <c r="G7743">
        <v>0.7</v>
      </c>
      <c r="H7743">
        <v>51.99</v>
      </c>
      <c r="I7743">
        <v>50.43</v>
      </c>
      <c r="J7743">
        <v>1</v>
      </c>
      <c r="K7743">
        <v>2</v>
      </c>
      <c r="L7743">
        <v>2.9</v>
      </c>
      <c r="M7743">
        <v>125</v>
      </c>
      <c r="N7743" t="s">
        <v>41</v>
      </c>
      <c r="O7743">
        <v>1.296</v>
      </c>
      <c r="P7743" t="s">
        <v>28</v>
      </c>
      <c r="Q7743" t="s">
        <v>29</v>
      </c>
      <c r="R7743">
        <v>4.75</v>
      </c>
      <c r="S7743">
        <v>3</v>
      </c>
      <c r="T7743">
        <v>-1.56</v>
      </c>
      <c r="U7743">
        <v>0.9</v>
      </c>
      <c r="V7743" t="s">
        <v>697</v>
      </c>
      <c r="W7743" t="s">
        <v>31</v>
      </c>
      <c r="X7743">
        <v>1</v>
      </c>
      <c r="Y7743" t="str">
        <f>IF(tblRides[[#This Row],[supply_demand_ratio]]&lt;0.8,"Below 0.8",IF(tblRides[[#This Row],[supply_demand_ratio]]&lt;1,"Between 0.8-1.0",IF(tblRides[[#This Row],[supply_demand_ratio]]&lt;=1.2,"Between 1.0-1.2","Above 1.2")))</f>
        <v>Above 1.2</v>
      </c>
    </row>
    <row r="7744" spans="1:25" x14ac:dyDescent="0.3">
      <c r="A7744" t="s">
        <v>7799</v>
      </c>
      <c r="B7744" s="1">
        <v>46092.112500000003</v>
      </c>
      <c r="C7744" s="2">
        <v>46092</v>
      </c>
      <c r="D7744">
        <v>2</v>
      </c>
      <c r="E7744" t="s">
        <v>25</v>
      </c>
      <c r="F7744" t="s">
        <v>26</v>
      </c>
      <c r="G7744">
        <v>3.2</v>
      </c>
      <c r="H7744">
        <v>95.14</v>
      </c>
      <c r="I7744">
        <v>90.06</v>
      </c>
      <c r="J7744">
        <v>1</v>
      </c>
      <c r="K7744">
        <v>7</v>
      </c>
      <c r="L7744">
        <v>10.4</v>
      </c>
      <c r="M7744">
        <v>120</v>
      </c>
      <c r="N7744" t="s">
        <v>27</v>
      </c>
      <c r="O7744">
        <v>0.98599999999999999</v>
      </c>
      <c r="P7744" t="s">
        <v>28</v>
      </c>
      <c r="Q7744" t="s">
        <v>29</v>
      </c>
      <c r="R7744">
        <v>5</v>
      </c>
      <c r="S7744">
        <v>20</v>
      </c>
      <c r="T7744">
        <v>-5.08</v>
      </c>
      <c r="U7744">
        <v>3.4</v>
      </c>
      <c r="V7744" t="s">
        <v>697</v>
      </c>
      <c r="W7744" t="s">
        <v>45</v>
      </c>
      <c r="X7744">
        <v>1</v>
      </c>
      <c r="Y7744" t="str">
        <f>IF(tblRides[[#This Row],[supply_demand_ratio]]&lt;0.8,"Below 0.8",IF(tblRides[[#This Row],[supply_demand_ratio]]&lt;1,"Between 0.8-1.0",IF(tblRides[[#This Row],[supply_demand_ratio]]&lt;=1.2,"Between 1.0-1.2","Above 1.2")))</f>
        <v>Between 0.8-1.0</v>
      </c>
    </row>
    <row r="7745" spans="1:25" x14ac:dyDescent="0.3">
      <c r="A7745" t="s">
        <v>7800</v>
      </c>
      <c r="B7745" s="1">
        <v>46092.115277777775</v>
      </c>
      <c r="C7745" s="2">
        <v>46092</v>
      </c>
      <c r="D7745">
        <v>2</v>
      </c>
      <c r="E7745" t="s">
        <v>33</v>
      </c>
      <c r="F7745" t="s">
        <v>26</v>
      </c>
      <c r="G7745">
        <v>5.6</v>
      </c>
      <c r="H7745">
        <v>119.9</v>
      </c>
      <c r="I7745">
        <v>115.34</v>
      </c>
      <c r="J7745">
        <v>1</v>
      </c>
      <c r="K7745">
        <v>2</v>
      </c>
      <c r="L7745">
        <v>1</v>
      </c>
      <c r="M7745">
        <v>100</v>
      </c>
      <c r="N7745" t="s">
        <v>41</v>
      </c>
      <c r="O7745">
        <v>1.5780000000000001</v>
      </c>
      <c r="P7745" t="s">
        <v>28</v>
      </c>
      <c r="Q7745" t="s">
        <v>29</v>
      </c>
      <c r="R7745">
        <v>4.78</v>
      </c>
      <c r="S7745">
        <v>11</v>
      </c>
      <c r="T7745">
        <v>-4.5599999999999996</v>
      </c>
      <c r="U7745">
        <v>-1</v>
      </c>
      <c r="V7745" t="s">
        <v>697</v>
      </c>
      <c r="W7745" t="s">
        <v>31</v>
      </c>
      <c r="X7745">
        <v>1</v>
      </c>
      <c r="Y7745" t="str">
        <f>IF(tblRides[[#This Row],[supply_demand_ratio]]&lt;0.8,"Below 0.8",IF(tblRides[[#This Row],[supply_demand_ratio]]&lt;1,"Between 0.8-1.0",IF(tblRides[[#This Row],[supply_demand_ratio]]&lt;=1.2,"Between 1.0-1.2","Above 1.2")))</f>
        <v>Above 1.2</v>
      </c>
    </row>
    <row r="7746" spans="1:25" x14ac:dyDescent="0.3">
      <c r="A7746" t="s">
        <v>7801</v>
      </c>
      <c r="B7746" s="1">
        <v>46092.127083333333</v>
      </c>
      <c r="C7746" s="2">
        <v>46092</v>
      </c>
      <c r="D7746">
        <v>3</v>
      </c>
      <c r="E7746" t="s">
        <v>36</v>
      </c>
      <c r="F7746" t="s">
        <v>26</v>
      </c>
      <c r="G7746">
        <v>13</v>
      </c>
      <c r="H7746">
        <v>235.97</v>
      </c>
      <c r="I7746">
        <v>242.61</v>
      </c>
      <c r="J7746">
        <v>1</v>
      </c>
      <c r="K7746">
        <v>3.8</v>
      </c>
      <c r="L7746">
        <v>9.5</v>
      </c>
      <c r="M7746">
        <v>119</v>
      </c>
      <c r="N7746" t="s">
        <v>41</v>
      </c>
      <c r="O7746">
        <v>1.3779999999999999</v>
      </c>
      <c r="P7746" t="s">
        <v>28</v>
      </c>
      <c r="Q7746" t="s">
        <v>29</v>
      </c>
      <c r="R7746">
        <v>5</v>
      </c>
      <c r="S7746">
        <v>1</v>
      </c>
      <c r="T7746">
        <v>6.64</v>
      </c>
      <c r="U7746">
        <v>5.7</v>
      </c>
      <c r="V7746" t="s">
        <v>697</v>
      </c>
      <c r="W7746" t="s">
        <v>31</v>
      </c>
      <c r="X7746">
        <v>1</v>
      </c>
      <c r="Y7746" t="str">
        <f>IF(tblRides[[#This Row],[supply_demand_ratio]]&lt;0.8,"Below 0.8",IF(tblRides[[#This Row],[supply_demand_ratio]]&lt;1,"Between 0.8-1.0",IF(tblRides[[#This Row],[supply_demand_ratio]]&lt;=1.2,"Between 1.0-1.2","Above 1.2")))</f>
        <v>Above 1.2</v>
      </c>
    </row>
    <row r="7747" spans="1:25" x14ac:dyDescent="0.3">
      <c r="A7747" t="s">
        <v>7802</v>
      </c>
      <c r="B7747" s="1">
        <v>46092.165972222225</v>
      </c>
      <c r="C7747" s="2">
        <v>46092</v>
      </c>
      <c r="D7747">
        <v>3</v>
      </c>
      <c r="E7747" t="s">
        <v>25</v>
      </c>
      <c r="F7747" t="s">
        <v>26</v>
      </c>
      <c r="G7747">
        <v>15.6</v>
      </c>
      <c r="H7747">
        <v>290.45</v>
      </c>
      <c r="I7747">
        <v>288.45</v>
      </c>
      <c r="J7747">
        <v>1</v>
      </c>
      <c r="K7747">
        <v>2</v>
      </c>
      <c r="L7747">
        <v>3.7</v>
      </c>
      <c r="M7747">
        <v>115</v>
      </c>
      <c r="N7747" t="s">
        <v>27</v>
      </c>
      <c r="O7747">
        <v>1.0209999999999999</v>
      </c>
      <c r="P7747" t="s">
        <v>28</v>
      </c>
      <c r="Q7747" t="s">
        <v>29</v>
      </c>
      <c r="R7747">
        <v>4.88</v>
      </c>
      <c r="S7747">
        <v>3</v>
      </c>
      <c r="T7747">
        <v>-2</v>
      </c>
      <c r="U7747">
        <v>1.7</v>
      </c>
      <c r="V7747" t="s">
        <v>697</v>
      </c>
      <c r="W7747" t="s">
        <v>31</v>
      </c>
      <c r="X7747">
        <v>1</v>
      </c>
      <c r="Y7747" t="str">
        <f>IF(tblRides[[#This Row],[supply_demand_ratio]]&lt;0.8,"Below 0.8",IF(tblRides[[#This Row],[supply_demand_ratio]]&lt;1,"Between 0.8-1.0",IF(tblRides[[#This Row],[supply_demand_ratio]]&lt;=1.2,"Between 1.0-1.2","Above 1.2")))</f>
        <v>Between 1.0-1.2</v>
      </c>
    </row>
    <row r="7748" spans="1:25" x14ac:dyDescent="0.3">
      <c r="A7748" t="s">
        <v>7803</v>
      </c>
      <c r="B7748" s="1">
        <v>46092.176388888889</v>
      </c>
      <c r="C7748" s="2">
        <v>46092</v>
      </c>
      <c r="D7748">
        <v>4</v>
      </c>
      <c r="E7748" t="s">
        <v>36</v>
      </c>
      <c r="F7748" t="s">
        <v>26</v>
      </c>
      <c r="G7748">
        <v>0.7</v>
      </c>
      <c r="H7748">
        <v>53.56</v>
      </c>
      <c r="I7748">
        <v>49.51</v>
      </c>
      <c r="J7748">
        <v>1.1000000000000001</v>
      </c>
      <c r="K7748">
        <v>6.3</v>
      </c>
      <c r="L7748">
        <v>6.7</v>
      </c>
      <c r="M7748">
        <v>102</v>
      </c>
      <c r="N7748" t="s">
        <v>41</v>
      </c>
      <c r="O7748">
        <v>1.2589999999999999</v>
      </c>
      <c r="P7748" t="s">
        <v>28</v>
      </c>
      <c r="Q7748" t="s">
        <v>29</v>
      </c>
      <c r="R7748">
        <v>4.5199999999999996</v>
      </c>
      <c r="S7748">
        <v>1</v>
      </c>
      <c r="T7748">
        <v>-4.05</v>
      </c>
      <c r="U7748">
        <v>0.4</v>
      </c>
      <c r="V7748" t="s">
        <v>697</v>
      </c>
      <c r="W7748" t="s">
        <v>45</v>
      </c>
      <c r="X7748">
        <v>1</v>
      </c>
      <c r="Y7748" t="str">
        <f>IF(tblRides[[#This Row],[supply_demand_ratio]]&lt;0.8,"Below 0.8",IF(tblRides[[#This Row],[supply_demand_ratio]]&lt;1,"Between 0.8-1.0",IF(tblRides[[#This Row],[supply_demand_ratio]]&lt;=1.2,"Between 1.0-1.2","Above 1.2")))</f>
        <v>Above 1.2</v>
      </c>
    </row>
    <row r="7749" spans="1:25" x14ac:dyDescent="0.3">
      <c r="A7749" t="s">
        <v>7804</v>
      </c>
      <c r="B7749" s="1">
        <v>46092.177777777775</v>
      </c>
      <c r="C7749" s="2">
        <v>46092</v>
      </c>
      <c r="D7749">
        <v>4</v>
      </c>
      <c r="E7749" t="s">
        <v>43</v>
      </c>
      <c r="F7749" t="s">
        <v>26</v>
      </c>
      <c r="G7749">
        <v>9.6999999999999993</v>
      </c>
      <c r="H7749">
        <v>181.39</v>
      </c>
      <c r="I7749">
        <v>184.29</v>
      </c>
      <c r="J7749">
        <v>1.1000000000000001</v>
      </c>
      <c r="K7749">
        <v>3.4</v>
      </c>
      <c r="L7749">
        <v>6.4</v>
      </c>
      <c r="M7749">
        <v>70</v>
      </c>
      <c r="N7749" t="s">
        <v>41</v>
      </c>
      <c r="O7749">
        <v>2.2000000000000002</v>
      </c>
      <c r="P7749" t="s">
        <v>28</v>
      </c>
      <c r="Q7749" t="s">
        <v>29</v>
      </c>
      <c r="R7749">
        <v>4.83</v>
      </c>
      <c r="S7749">
        <v>10</v>
      </c>
      <c r="T7749">
        <v>2.9</v>
      </c>
      <c r="U7749">
        <v>3</v>
      </c>
      <c r="V7749" t="s">
        <v>697</v>
      </c>
      <c r="W7749" t="s">
        <v>31</v>
      </c>
      <c r="X7749">
        <v>1</v>
      </c>
      <c r="Y7749" t="str">
        <f>IF(tblRides[[#This Row],[supply_demand_ratio]]&lt;0.8,"Below 0.8",IF(tblRides[[#This Row],[supply_demand_ratio]]&lt;1,"Between 0.8-1.0",IF(tblRides[[#This Row],[supply_demand_ratio]]&lt;=1.2,"Between 1.0-1.2","Above 1.2")))</f>
        <v>Above 1.2</v>
      </c>
    </row>
    <row r="7750" spans="1:25" x14ac:dyDescent="0.3">
      <c r="A7750" t="s">
        <v>7805</v>
      </c>
      <c r="B7750" s="1">
        <v>46092.20208333333</v>
      </c>
      <c r="C7750" s="2">
        <v>46092</v>
      </c>
      <c r="D7750">
        <v>4</v>
      </c>
      <c r="E7750" t="s">
        <v>43</v>
      </c>
      <c r="F7750" t="s">
        <v>26</v>
      </c>
      <c r="G7750">
        <v>14.7</v>
      </c>
      <c r="H7750">
        <v>272.83</v>
      </c>
      <c r="I7750">
        <v>273.89999999999998</v>
      </c>
      <c r="J7750">
        <v>1</v>
      </c>
      <c r="K7750">
        <v>5.6</v>
      </c>
      <c r="L7750">
        <v>11.2</v>
      </c>
      <c r="M7750">
        <v>76</v>
      </c>
      <c r="N7750" t="s">
        <v>41</v>
      </c>
      <c r="O7750">
        <v>2.2000000000000002</v>
      </c>
      <c r="P7750" t="s">
        <v>28</v>
      </c>
      <c r="Q7750" t="s">
        <v>29</v>
      </c>
      <c r="R7750">
        <v>5</v>
      </c>
      <c r="S7750">
        <v>3</v>
      </c>
      <c r="T7750">
        <v>1.07</v>
      </c>
      <c r="U7750">
        <v>5.6</v>
      </c>
      <c r="V7750" t="s">
        <v>697</v>
      </c>
      <c r="W7750" t="s">
        <v>45</v>
      </c>
      <c r="X7750">
        <v>1</v>
      </c>
      <c r="Y7750" t="str">
        <f>IF(tblRides[[#This Row],[supply_demand_ratio]]&lt;0.8,"Below 0.8",IF(tblRides[[#This Row],[supply_demand_ratio]]&lt;1,"Between 0.8-1.0",IF(tblRides[[#This Row],[supply_demand_ratio]]&lt;=1.2,"Between 1.0-1.2","Above 1.2")))</f>
        <v>Above 1.2</v>
      </c>
    </row>
    <row r="7751" spans="1:25" x14ac:dyDescent="0.3">
      <c r="A7751" t="s">
        <v>7806</v>
      </c>
      <c r="B7751" s="1">
        <v>46092.215277777781</v>
      </c>
      <c r="C7751" s="2">
        <v>46092</v>
      </c>
      <c r="D7751">
        <v>5</v>
      </c>
      <c r="E7751" t="s">
        <v>43</v>
      </c>
      <c r="F7751" t="s">
        <v>34</v>
      </c>
      <c r="G7751">
        <v>1.1000000000000001</v>
      </c>
      <c r="H7751">
        <v>52.77</v>
      </c>
      <c r="I7751">
        <v>54.92</v>
      </c>
      <c r="J7751">
        <v>1</v>
      </c>
      <c r="K7751">
        <v>2</v>
      </c>
      <c r="L7751">
        <v>1</v>
      </c>
      <c r="M7751">
        <v>76</v>
      </c>
      <c r="N7751" t="s">
        <v>41</v>
      </c>
      <c r="O7751">
        <v>2.0649999999999999</v>
      </c>
      <c r="P7751" t="s">
        <v>28</v>
      </c>
      <c r="Q7751" t="s">
        <v>29</v>
      </c>
      <c r="R7751">
        <v>4.55</v>
      </c>
      <c r="S7751">
        <v>0</v>
      </c>
      <c r="T7751">
        <v>2.15</v>
      </c>
      <c r="U7751">
        <v>-1</v>
      </c>
      <c r="V7751" t="s">
        <v>697</v>
      </c>
      <c r="W7751" t="s">
        <v>31</v>
      </c>
      <c r="X7751">
        <v>1</v>
      </c>
      <c r="Y7751" t="str">
        <f>IF(tblRides[[#This Row],[supply_demand_ratio]]&lt;0.8,"Below 0.8",IF(tblRides[[#This Row],[supply_demand_ratio]]&lt;1,"Between 0.8-1.0",IF(tblRides[[#This Row],[supply_demand_ratio]]&lt;=1.2,"Between 1.0-1.2","Above 1.2")))</f>
        <v>Above 1.2</v>
      </c>
    </row>
    <row r="7752" spans="1:25" x14ac:dyDescent="0.3">
      <c r="A7752" t="s">
        <v>7807</v>
      </c>
      <c r="B7752" s="1">
        <v>46092.218055555553</v>
      </c>
      <c r="C7752" s="2">
        <v>46092</v>
      </c>
      <c r="D7752">
        <v>5</v>
      </c>
      <c r="E7752" t="s">
        <v>62</v>
      </c>
      <c r="F7752" t="s">
        <v>26</v>
      </c>
      <c r="G7752">
        <v>7.8</v>
      </c>
      <c r="H7752">
        <v>141.78</v>
      </c>
      <c r="I7752">
        <v>142.41999999999999</v>
      </c>
      <c r="J7752">
        <v>1</v>
      </c>
      <c r="K7752">
        <v>6.2</v>
      </c>
      <c r="L7752">
        <v>1.1000000000000001</v>
      </c>
      <c r="M7752">
        <v>69</v>
      </c>
      <c r="N7752" t="s">
        <v>41</v>
      </c>
      <c r="O7752">
        <v>1.9670000000000001</v>
      </c>
      <c r="P7752" t="s">
        <v>28</v>
      </c>
      <c r="Q7752" t="s">
        <v>29</v>
      </c>
      <c r="R7752">
        <v>4.78</v>
      </c>
      <c r="S7752">
        <v>97</v>
      </c>
      <c r="T7752">
        <v>0.64</v>
      </c>
      <c r="U7752">
        <v>-5.0999999999999996</v>
      </c>
      <c r="V7752" t="s">
        <v>697</v>
      </c>
      <c r="W7752" t="s">
        <v>45</v>
      </c>
      <c r="X7752">
        <v>1</v>
      </c>
      <c r="Y7752" t="str">
        <f>IF(tblRides[[#This Row],[supply_demand_ratio]]&lt;0.8,"Below 0.8",IF(tblRides[[#This Row],[supply_demand_ratio]]&lt;1,"Between 0.8-1.0",IF(tblRides[[#This Row],[supply_demand_ratio]]&lt;=1.2,"Between 1.0-1.2","Above 1.2")))</f>
        <v>Above 1.2</v>
      </c>
    </row>
    <row r="7753" spans="1:25" x14ac:dyDescent="0.3">
      <c r="A7753" t="s">
        <v>7808</v>
      </c>
      <c r="B7753" s="1">
        <v>46092.231249999997</v>
      </c>
      <c r="C7753" s="2">
        <v>46092</v>
      </c>
      <c r="D7753">
        <v>5</v>
      </c>
      <c r="E7753" t="s">
        <v>25</v>
      </c>
      <c r="F7753" t="s">
        <v>26</v>
      </c>
      <c r="G7753">
        <v>14.8</v>
      </c>
      <c r="H7753">
        <v>241.8</v>
      </c>
      <c r="I7753">
        <v>243.78</v>
      </c>
      <c r="J7753">
        <v>1</v>
      </c>
      <c r="K7753">
        <v>6</v>
      </c>
      <c r="L7753">
        <v>7.5</v>
      </c>
      <c r="M7753">
        <v>130</v>
      </c>
      <c r="N7753" t="s">
        <v>27</v>
      </c>
      <c r="O7753">
        <v>1.222</v>
      </c>
      <c r="P7753" t="s">
        <v>28</v>
      </c>
      <c r="Q7753" t="s">
        <v>29</v>
      </c>
      <c r="R7753">
        <v>4.22</v>
      </c>
      <c r="S7753">
        <v>36</v>
      </c>
      <c r="T7753">
        <v>1.98</v>
      </c>
      <c r="U7753">
        <v>1.5</v>
      </c>
      <c r="V7753" t="s">
        <v>697</v>
      </c>
      <c r="W7753" t="s">
        <v>45</v>
      </c>
      <c r="X7753">
        <v>1</v>
      </c>
      <c r="Y7753" t="str">
        <f>IF(tblRides[[#This Row],[supply_demand_ratio]]&lt;0.8,"Below 0.8",IF(tblRides[[#This Row],[supply_demand_ratio]]&lt;1,"Between 0.8-1.0",IF(tblRides[[#This Row],[supply_demand_ratio]]&lt;=1.2,"Between 1.0-1.2","Above 1.2")))</f>
        <v>Above 1.2</v>
      </c>
    </row>
    <row r="7754" spans="1:25" x14ac:dyDescent="0.3">
      <c r="A7754" t="s">
        <v>7809</v>
      </c>
      <c r="B7754" s="1">
        <v>46092.232638888891</v>
      </c>
      <c r="C7754" s="2">
        <v>46092</v>
      </c>
      <c r="D7754">
        <v>5</v>
      </c>
      <c r="E7754" t="s">
        <v>33</v>
      </c>
      <c r="F7754" t="s">
        <v>26</v>
      </c>
      <c r="G7754">
        <v>4.5</v>
      </c>
      <c r="H7754">
        <v>124.38</v>
      </c>
      <c r="I7754">
        <v>123</v>
      </c>
      <c r="J7754">
        <v>1.1000000000000001</v>
      </c>
      <c r="K7754">
        <v>2.1</v>
      </c>
      <c r="L7754">
        <v>1</v>
      </c>
      <c r="M7754">
        <v>98</v>
      </c>
      <c r="N7754" t="s">
        <v>41</v>
      </c>
      <c r="O7754">
        <v>1.288</v>
      </c>
      <c r="P7754" t="s">
        <v>28</v>
      </c>
      <c r="Q7754" t="s">
        <v>29</v>
      </c>
      <c r="R7754">
        <v>4.55</v>
      </c>
      <c r="S7754">
        <v>3</v>
      </c>
      <c r="T7754">
        <v>-1.38</v>
      </c>
      <c r="U7754">
        <v>-1.1000000000000001</v>
      </c>
      <c r="V7754" t="s">
        <v>697</v>
      </c>
      <c r="W7754" t="s">
        <v>31</v>
      </c>
      <c r="X7754">
        <v>1</v>
      </c>
      <c r="Y7754" t="str">
        <f>IF(tblRides[[#This Row],[supply_demand_ratio]]&lt;0.8,"Below 0.8",IF(tblRides[[#This Row],[supply_demand_ratio]]&lt;1,"Between 0.8-1.0",IF(tblRides[[#This Row],[supply_demand_ratio]]&lt;=1.2,"Between 1.0-1.2","Above 1.2")))</f>
        <v>Above 1.2</v>
      </c>
    </row>
    <row r="7755" spans="1:25" x14ac:dyDescent="0.3">
      <c r="A7755" t="s">
        <v>7810</v>
      </c>
      <c r="B7755" s="1">
        <v>46092.240277777775</v>
      </c>
      <c r="C7755" s="2">
        <v>46092</v>
      </c>
      <c r="D7755">
        <v>5</v>
      </c>
      <c r="E7755" t="s">
        <v>25</v>
      </c>
      <c r="F7755" t="s">
        <v>26</v>
      </c>
      <c r="G7755">
        <v>7.1</v>
      </c>
      <c r="H7755">
        <v>141.91999999999999</v>
      </c>
      <c r="I7755">
        <v>139.43</v>
      </c>
      <c r="J7755">
        <v>1</v>
      </c>
      <c r="K7755">
        <v>3.3</v>
      </c>
      <c r="L7755">
        <v>1.1000000000000001</v>
      </c>
      <c r="M7755">
        <v>131</v>
      </c>
      <c r="N7755" t="s">
        <v>27</v>
      </c>
      <c r="O7755">
        <v>1.0509999999999999</v>
      </c>
      <c r="P7755" t="s">
        <v>28</v>
      </c>
      <c r="Q7755" t="s">
        <v>29</v>
      </c>
      <c r="R7755">
        <v>4.47</v>
      </c>
      <c r="S7755">
        <v>3</v>
      </c>
      <c r="T7755">
        <v>-2.4900000000000002</v>
      </c>
      <c r="U7755">
        <v>-2.2000000000000002</v>
      </c>
      <c r="V7755" t="s">
        <v>697</v>
      </c>
      <c r="W7755" t="s">
        <v>31</v>
      </c>
      <c r="X7755">
        <v>1</v>
      </c>
      <c r="Y7755" t="str">
        <f>IF(tblRides[[#This Row],[supply_demand_ratio]]&lt;0.8,"Below 0.8",IF(tblRides[[#This Row],[supply_demand_ratio]]&lt;1,"Between 0.8-1.0",IF(tblRides[[#This Row],[supply_demand_ratio]]&lt;=1.2,"Between 1.0-1.2","Above 1.2")))</f>
        <v>Between 1.0-1.2</v>
      </c>
    </row>
    <row r="7756" spans="1:25" x14ac:dyDescent="0.3">
      <c r="A7756" t="s">
        <v>7811</v>
      </c>
      <c r="B7756" s="1">
        <v>46092.246527777781</v>
      </c>
      <c r="C7756" s="2">
        <v>46092</v>
      </c>
      <c r="D7756">
        <v>5</v>
      </c>
      <c r="E7756" t="s">
        <v>62</v>
      </c>
      <c r="F7756" t="s">
        <v>34</v>
      </c>
      <c r="G7756">
        <v>4.3</v>
      </c>
      <c r="H7756">
        <v>116.24</v>
      </c>
      <c r="J7756">
        <v>1.1000000000000001</v>
      </c>
      <c r="K7756">
        <v>7.1</v>
      </c>
      <c r="L7756">
        <v>14.1</v>
      </c>
      <c r="M7756">
        <v>68</v>
      </c>
      <c r="N7756" t="s">
        <v>41</v>
      </c>
      <c r="O7756">
        <v>1.6950000000000001</v>
      </c>
      <c r="P7756" t="s">
        <v>58</v>
      </c>
      <c r="Q7756" t="s">
        <v>59</v>
      </c>
      <c r="R7756">
        <v>4.49</v>
      </c>
      <c r="S7756">
        <v>0</v>
      </c>
      <c r="U7756">
        <v>7</v>
      </c>
      <c r="V7756" t="s">
        <v>697</v>
      </c>
      <c r="W7756" t="s">
        <v>45</v>
      </c>
      <c r="X7756">
        <v>0</v>
      </c>
      <c r="Y7756" t="str">
        <f>IF(tblRides[[#This Row],[supply_demand_ratio]]&lt;0.8,"Below 0.8",IF(tblRides[[#This Row],[supply_demand_ratio]]&lt;1,"Between 0.8-1.0",IF(tblRides[[#This Row],[supply_demand_ratio]]&lt;=1.2,"Between 1.0-1.2","Above 1.2")))</f>
        <v>Above 1.2</v>
      </c>
    </row>
    <row r="7757" spans="1:25" x14ac:dyDescent="0.3">
      <c r="A7757" t="s">
        <v>7812</v>
      </c>
      <c r="B7757" s="1">
        <v>46092.270138888889</v>
      </c>
      <c r="C7757" s="2">
        <v>46092</v>
      </c>
      <c r="D7757">
        <v>6</v>
      </c>
      <c r="E7757" t="s">
        <v>36</v>
      </c>
      <c r="F7757" t="s">
        <v>26</v>
      </c>
      <c r="G7757">
        <v>7.8</v>
      </c>
      <c r="H7757">
        <v>174.49</v>
      </c>
      <c r="I7757">
        <v>167.39</v>
      </c>
      <c r="J7757">
        <v>1.1000000000000001</v>
      </c>
      <c r="K7757">
        <v>5</v>
      </c>
      <c r="L7757">
        <v>2.5</v>
      </c>
      <c r="M7757">
        <v>131</v>
      </c>
      <c r="N7757" t="s">
        <v>27</v>
      </c>
      <c r="O7757">
        <v>1.323</v>
      </c>
      <c r="P7757" t="s">
        <v>28</v>
      </c>
      <c r="Q7757" t="s">
        <v>29</v>
      </c>
      <c r="R7757">
        <v>4.9800000000000004</v>
      </c>
      <c r="S7757">
        <v>3</v>
      </c>
      <c r="T7757">
        <v>-7.1</v>
      </c>
      <c r="U7757">
        <v>-2.5</v>
      </c>
      <c r="V7757" t="s">
        <v>697</v>
      </c>
      <c r="W7757" t="s">
        <v>31</v>
      </c>
      <c r="X7757">
        <v>1</v>
      </c>
      <c r="Y7757" t="str">
        <f>IF(tblRides[[#This Row],[supply_demand_ratio]]&lt;0.8,"Below 0.8",IF(tblRides[[#This Row],[supply_demand_ratio]]&lt;1,"Between 0.8-1.0",IF(tblRides[[#This Row],[supply_demand_ratio]]&lt;=1.2,"Between 1.0-1.2","Above 1.2")))</f>
        <v>Above 1.2</v>
      </c>
    </row>
    <row r="7758" spans="1:25" x14ac:dyDescent="0.3">
      <c r="A7758" t="s">
        <v>7813</v>
      </c>
      <c r="B7758" s="1">
        <v>46092.277083333334</v>
      </c>
      <c r="C7758" s="2">
        <v>46092</v>
      </c>
      <c r="D7758">
        <v>6</v>
      </c>
      <c r="E7758" t="s">
        <v>25</v>
      </c>
      <c r="F7758" t="s">
        <v>26</v>
      </c>
      <c r="G7758">
        <v>11.2</v>
      </c>
      <c r="H7758">
        <v>210.4</v>
      </c>
      <c r="I7758">
        <v>213.11</v>
      </c>
      <c r="J7758">
        <v>1</v>
      </c>
      <c r="K7758">
        <v>6.2</v>
      </c>
      <c r="L7758">
        <v>3</v>
      </c>
      <c r="M7758">
        <v>124</v>
      </c>
      <c r="N7758" t="s">
        <v>41</v>
      </c>
      <c r="O7758">
        <v>1.284</v>
      </c>
      <c r="P7758" t="s">
        <v>28</v>
      </c>
      <c r="Q7758" t="s">
        <v>29</v>
      </c>
      <c r="R7758">
        <v>4.6399999999999997</v>
      </c>
      <c r="S7758">
        <v>20</v>
      </c>
      <c r="T7758">
        <v>2.71</v>
      </c>
      <c r="U7758">
        <v>-3.2</v>
      </c>
      <c r="V7758" t="s">
        <v>697</v>
      </c>
      <c r="W7758" t="s">
        <v>45</v>
      </c>
      <c r="X7758">
        <v>1</v>
      </c>
      <c r="Y7758" t="str">
        <f>IF(tblRides[[#This Row],[supply_demand_ratio]]&lt;0.8,"Below 0.8",IF(tblRides[[#This Row],[supply_demand_ratio]]&lt;1,"Between 0.8-1.0",IF(tblRides[[#This Row],[supply_demand_ratio]]&lt;=1.2,"Between 1.0-1.2","Above 1.2")))</f>
        <v>Above 1.2</v>
      </c>
    </row>
    <row r="7759" spans="1:25" x14ac:dyDescent="0.3">
      <c r="A7759" t="s">
        <v>7814</v>
      </c>
      <c r="B7759" s="1">
        <v>46092.307638888888</v>
      </c>
      <c r="C7759" s="2">
        <v>46092</v>
      </c>
      <c r="D7759">
        <v>7</v>
      </c>
      <c r="E7759" t="s">
        <v>25</v>
      </c>
      <c r="F7759" t="s">
        <v>26</v>
      </c>
      <c r="G7759">
        <v>12.6</v>
      </c>
      <c r="H7759">
        <v>256.45999999999998</v>
      </c>
      <c r="J7759">
        <v>1</v>
      </c>
      <c r="K7759">
        <v>2</v>
      </c>
      <c r="L7759">
        <v>4.9000000000000004</v>
      </c>
      <c r="M7759">
        <v>120</v>
      </c>
      <c r="N7759" t="s">
        <v>27</v>
      </c>
      <c r="O7759">
        <v>1.1319999999999999</v>
      </c>
      <c r="P7759" t="s">
        <v>37</v>
      </c>
      <c r="Q7759" t="s">
        <v>38</v>
      </c>
      <c r="R7759">
        <v>4.63</v>
      </c>
      <c r="S7759">
        <v>114</v>
      </c>
      <c r="U7759">
        <v>2.9</v>
      </c>
      <c r="V7759" t="s">
        <v>697</v>
      </c>
      <c r="W7759" t="s">
        <v>31</v>
      </c>
      <c r="X7759">
        <v>0</v>
      </c>
      <c r="Y7759" t="str">
        <f>IF(tblRides[[#This Row],[supply_demand_ratio]]&lt;0.8,"Below 0.8",IF(tblRides[[#This Row],[supply_demand_ratio]]&lt;1,"Between 0.8-1.0",IF(tblRides[[#This Row],[supply_demand_ratio]]&lt;=1.2,"Between 1.0-1.2","Above 1.2")))</f>
        <v>Between 1.0-1.2</v>
      </c>
    </row>
    <row r="7760" spans="1:25" x14ac:dyDescent="0.3">
      <c r="A7760" t="s">
        <v>7815</v>
      </c>
      <c r="B7760" s="1">
        <v>46092.316666666666</v>
      </c>
      <c r="C7760" s="2">
        <v>46092</v>
      </c>
      <c r="D7760">
        <v>7</v>
      </c>
      <c r="E7760" t="s">
        <v>43</v>
      </c>
      <c r="F7760" t="s">
        <v>26</v>
      </c>
      <c r="G7760">
        <v>3.4</v>
      </c>
      <c r="H7760">
        <v>90.33</v>
      </c>
      <c r="I7760">
        <v>89.58</v>
      </c>
      <c r="J7760">
        <v>1</v>
      </c>
      <c r="K7760">
        <v>4.4000000000000004</v>
      </c>
      <c r="L7760">
        <v>7.4</v>
      </c>
      <c r="M7760">
        <v>67</v>
      </c>
      <c r="N7760" t="s">
        <v>41</v>
      </c>
      <c r="O7760">
        <v>2.0009999999999999</v>
      </c>
      <c r="P7760" t="s">
        <v>28</v>
      </c>
      <c r="Q7760" t="s">
        <v>29</v>
      </c>
      <c r="R7760">
        <v>4.57</v>
      </c>
      <c r="S7760">
        <v>15</v>
      </c>
      <c r="T7760">
        <v>-0.75</v>
      </c>
      <c r="U7760">
        <v>3</v>
      </c>
      <c r="V7760" t="s">
        <v>697</v>
      </c>
      <c r="W7760" t="s">
        <v>31</v>
      </c>
      <c r="X7760">
        <v>1</v>
      </c>
      <c r="Y7760" t="str">
        <f>IF(tblRides[[#This Row],[supply_demand_ratio]]&lt;0.8,"Below 0.8",IF(tblRides[[#This Row],[supply_demand_ratio]]&lt;1,"Between 0.8-1.0",IF(tblRides[[#This Row],[supply_demand_ratio]]&lt;=1.2,"Between 1.0-1.2","Above 1.2")))</f>
        <v>Above 1.2</v>
      </c>
    </row>
    <row r="7761" spans="1:25" x14ac:dyDescent="0.3">
      <c r="A7761" t="s">
        <v>7816</v>
      </c>
      <c r="B7761" s="1">
        <v>46092.317361111112</v>
      </c>
      <c r="C7761" s="2">
        <v>46092</v>
      </c>
      <c r="D7761">
        <v>7</v>
      </c>
      <c r="E7761" t="s">
        <v>43</v>
      </c>
      <c r="F7761" t="s">
        <v>26</v>
      </c>
      <c r="G7761">
        <v>2</v>
      </c>
      <c r="H7761">
        <v>65.37</v>
      </c>
      <c r="J7761">
        <v>1</v>
      </c>
      <c r="K7761">
        <v>6.9</v>
      </c>
      <c r="M7761">
        <v>65</v>
      </c>
      <c r="N7761" t="s">
        <v>41</v>
      </c>
      <c r="O7761">
        <v>1.903</v>
      </c>
      <c r="P7761" t="s">
        <v>82</v>
      </c>
      <c r="Q7761" t="s">
        <v>83</v>
      </c>
      <c r="R7761">
        <v>4.8600000000000003</v>
      </c>
      <c r="S7761">
        <v>24</v>
      </c>
      <c r="V7761" t="s">
        <v>697</v>
      </c>
      <c r="W7761" t="s">
        <v>45</v>
      </c>
      <c r="X7761">
        <v>0</v>
      </c>
      <c r="Y7761" t="str">
        <f>IF(tblRides[[#This Row],[supply_demand_ratio]]&lt;0.8,"Below 0.8",IF(tblRides[[#This Row],[supply_demand_ratio]]&lt;1,"Between 0.8-1.0",IF(tblRides[[#This Row],[supply_demand_ratio]]&lt;=1.2,"Between 1.0-1.2","Above 1.2")))</f>
        <v>Above 1.2</v>
      </c>
    </row>
    <row r="7762" spans="1:25" x14ac:dyDescent="0.3">
      <c r="A7762" t="s">
        <v>7817</v>
      </c>
      <c r="B7762" s="1">
        <v>46092.322222222225</v>
      </c>
      <c r="C7762" s="2">
        <v>46092</v>
      </c>
      <c r="D7762">
        <v>7</v>
      </c>
      <c r="E7762" t="s">
        <v>36</v>
      </c>
      <c r="F7762" t="s">
        <v>26</v>
      </c>
      <c r="G7762">
        <v>7.8</v>
      </c>
      <c r="H7762">
        <v>174.86</v>
      </c>
      <c r="J7762">
        <v>1</v>
      </c>
      <c r="K7762">
        <v>3.3</v>
      </c>
      <c r="M7762">
        <v>107</v>
      </c>
      <c r="N7762" t="s">
        <v>27</v>
      </c>
      <c r="O7762">
        <v>0.997</v>
      </c>
      <c r="P7762" t="s">
        <v>82</v>
      </c>
      <c r="Q7762" t="s">
        <v>83</v>
      </c>
      <c r="R7762">
        <v>5</v>
      </c>
      <c r="S7762">
        <v>21</v>
      </c>
      <c r="V7762" t="s">
        <v>697</v>
      </c>
      <c r="W7762" t="s">
        <v>31</v>
      </c>
      <c r="X7762">
        <v>0</v>
      </c>
      <c r="Y7762" t="str">
        <f>IF(tblRides[[#This Row],[supply_demand_ratio]]&lt;0.8,"Below 0.8",IF(tblRides[[#This Row],[supply_demand_ratio]]&lt;1,"Between 0.8-1.0",IF(tblRides[[#This Row],[supply_demand_ratio]]&lt;=1.2,"Between 1.0-1.2","Above 1.2")))</f>
        <v>Between 0.8-1.0</v>
      </c>
    </row>
    <row r="7763" spans="1:25" x14ac:dyDescent="0.3">
      <c r="A7763" t="s">
        <v>7818</v>
      </c>
      <c r="B7763" s="1">
        <v>46092.325694444444</v>
      </c>
      <c r="C7763" s="2">
        <v>46092</v>
      </c>
      <c r="D7763">
        <v>7</v>
      </c>
      <c r="E7763" t="s">
        <v>33</v>
      </c>
      <c r="F7763" t="s">
        <v>26</v>
      </c>
      <c r="G7763">
        <v>9.1</v>
      </c>
      <c r="H7763">
        <v>201.44</v>
      </c>
      <c r="I7763">
        <v>203.99</v>
      </c>
      <c r="J7763">
        <v>1.2</v>
      </c>
      <c r="K7763">
        <v>4.4000000000000004</v>
      </c>
      <c r="L7763">
        <v>4.3</v>
      </c>
      <c r="M7763">
        <v>93</v>
      </c>
      <c r="N7763" t="s">
        <v>27</v>
      </c>
      <c r="O7763">
        <v>0.89200000000000002</v>
      </c>
      <c r="P7763" t="s">
        <v>28</v>
      </c>
      <c r="Q7763" t="s">
        <v>29</v>
      </c>
      <c r="R7763">
        <v>4.8499999999999996</v>
      </c>
      <c r="S7763">
        <v>4</v>
      </c>
      <c r="T7763">
        <v>2.5499999999999998</v>
      </c>
      <c r="U7763">
        <v>-0.1</v>
      </c>
      <c r="V7763" t="s">
        <v>697</v>
      </c>
      <c r="W7763" t="s">
        <v>31</v>
      </c>
      <c r="X7763">
        <v>1</v>
      </c>
      <c r="Y7763" t="str">
        <f>IF(tblRides[[#This Row],[supply_demand_ratio]]&lt;0.8,"Below 0.8",IF(tblRides[[#This Row],[supply_demand_ratio]]&lt;1,"Between 0.8-1.0",IF(tblRides[[#This Row],[supply_demand_ratio]]&lt;=1.2,"Between 1.0-1.2","Above 1.2")))</f>
        <v>Between 0.8-1.0</v>
      </c>
    </row>
    <row r="7764" spans="1:25" x14ac:dyDescent="0.3">
      <c r="A7764" t="s">
        <v>7819</v>
      </c>
      <c r="B7764" s="1">
        <v>46092.335416666669</v>
      </c>
      <c r="C7764" s="2">
        <v>46092</v>
      </c>
      <c r="D7764">
        <v>8</v>
      </c>
      <c r="E7764" t="s">
        <v>43</v>
      </c>
      <c r="F7764" t="s">
        <v>26</v>
      </c>
      <c r="G7764">
        <v>1.8</v>
      </c>
      <c r="H7764">
        <v>64.760000000000005</v>
      </c>
      <c r="I7764">
        <v>65.69</v>
      </c>
      <c r="J7764">
        <v>1</v>
      </c>
      <c r="K7764">
        <v>5.2</v>
      </c>
      <c r="L7764">
        <v>8</v>
      </c>
      <c r="M7764">
        <v>57</v>
      </c>
      <c r="N7764" t="s">
        <v>41</v>
      </c>
      <c r="O7764">
        <v>1.137</v>
      </c>
      <c r="P7764" t="s">
        <v>28</v>
      </c>
      <c r="Q7764" t="s">
        <v>29</v>
      </c>
      <c r="R7764">
        <v>4.8899999999999997</v>
      </c>
      <c r="S7764">
        <v>10</v>
      </c>
      <c r="T7764">
        <v>0.93</v>
      </c>
      <c r="U7764">
        <v>2.8</v>
      </c>
      <c r="V7764" t="s">
        <v>697</v>
      </c>
      <c r="W7764" t="s">
        <v>45</v>
      </c>
      <c r="X7764">
        <v>1</v>
      </c>
      <c r="Y7764" t="str">
        <f>IF(tblRides[[#This Row],[supply_demand_ratio]]&lt;0.8,"Below 0.8",IF(tblRides[[#This Row],[supply_demand_ratio]]&lt;1,"Between 0.8-1.0",IF(tblRides[[#This Row],[supply_demand_ratio]]&lt;=1.2,"Between 1.0-1.2","Above 1.2")))</f>
        <v>Between 1.0-1.2</v>
      </c>
    </row>
    <row r="7765" spans="1:25" x14ac:dyDescent="0.3">
      <c r="A7765" t="s">
        <v>7820</v>
      </c>
      <c r="B7765" s="1">
        <v>46092.345833333333</v>
      </c>
      <c r="C7765" s="2">
        <v>46092</v>
      </c>
      <c r="D7765">
        <v>8</v>
      </c>
      <c r="E7765" t="s">
        <v>36</v>
      </c>
      <c r="F7765" t="s">
        <v>26</v>
      </c>
      <c r="G7765">
        <v>4.7</v>
      </c>
      <c r="H7765">
        <v>106.6</v>
      </c>
      <c r="I7765">
        <v>104.24</v>
      </c>
      <c r="J7765">
        <v>1</v>
      </c>
      <c r="K7765">
        <v>4</v>
      </c>
      <c r="L7765">
        <v>3.5</v>
      </c>
      <c r="M7765">
        <v>113</v>
      </c>
      <c r="N7765" t="s">
        <v>27</v>
      </c>
      <c r="O7765">
        <v>0.97199999999999998</v>
      </c>
      <c r="P7765" t="s">
        <v>28</v>
      </c>
      <c r="Q7765" t="s">
        <v>29</v>
      </c>
      <c r="R7765">
        <v>4.9400000000000004</v>
      </c>
      <c r="S7765">
        <v>3</v>
      </c>
      <c r="T7765">
        <v>-2.36</v>
      </c>
      <c r="U7765">
        <v>-0.5</v>
      </c>
      <c r="V7765" t="s">
        <v>697</v>
      </c>
      <c r="W7765" t="s">
        <v>31</v>
      </c>
      <c r="X7765">
        <v>1</v>
      </c>
      <c r="Y7765" t="str">
        <f>IF(tblRides[[#This Row],[supply_demand_ratio]]&lt;0.8,"Below 0.8",IF(tblRides[[#This Row],[supply_demand_ratio]]&lt;1,"Between 0.8-1.0",IF(tblRides[[#This Row],[supply_demand_ratio]]&lt;=1.2,"Between 1.0-1.2","Above 1.2")))</f>
        <v>Between 0.8-1.0</v>
      </c>
    </row>
    <row r="7766" spans="1:25" x14ac:dyDescent="0.3">
      <c r="A7766" t="s">
        <v>7821</v>
      </c>
      <c r="B7766" s="1">
        <v>46092.348611111112</v>
      </c>
      <c r="C7766" s="2">
        <v>46092</v>
      </c>
      <c r="D7766">
        <v>8</v>
      </c>
      <c r="E7766" t="s">
        <v>43</v>
      </c>
      <c r="F7766" t="s">
        <v>26</v>
      </c>
      <c r="G7766">
        <v>14.3</v>
      </c>
      <c r="H7766">
        <v>269.60000000000002</v>
      </c>
      <c r="J7766">
        <v>1</v>
      </c>
      <c r="K7766">
        <v>8.1999999999999993</v>
      </c>
      <c r="L7766">
        <v>13.1</v>
      </c>
      <c r="M7766">
        <v>71</v>
      </c>
      <c r="N7766" t="s">
        <v>27</v>
      </c>
      <c r="O7766">
        <v>1.254</v>
      </c>
      <c r="P7766" t="s">
        <v>37</v>
      </c>
      <c r="Q7766" t="s">
        <v>280</v>
      </c>
      <c r="R7766">
        <v>4.76</v>
      </c>
      <c r="S7766">
        <v>27</v>
      </c>
      <c r="U7766">
        <v>4.9000000000000004</v>
      </c>
      <c r="V7766" t="s">
        <v>697</v>
      </c>
      <c r="W7766" t="s">
        <v>45</v>
      </c>
      <c r="X7766">
        <v>0</v>
      </c>
      <c r="Y7766" t="str">
        <f>IF(tblRides[[#This Row],[supply_demand_ratio]]&lt;0.8,"Below 0.8",IF(tblRides[[#This Row],[supply_demand_ratio]]&lt;1,"Between 0.8-1.0",IF(tblRides[[#This Row],[supply_demand_ratio]]&lt;=1.2,"Between 1.0-1.2","Above 1.2")))</f>
        <v>Above 1.2</v>
      </c>
    </row>
    <row r="7767" spans="1:25" x14ac:dyDescent="0.3">
      <c r="A7767" t="s">
        <v>7822</v>
      </c>
      <c r="B7767" s="1">
        <v>46092.35</v>
      </c>
      <c r="C7767" s="2">
        <v>46092</v>
      </c>
      <c r="D7767">
        <v>8</v>
      </c>
      <c r="E7767" t="s">
        <v>25</v>
      </c>
      <c r="F7767" t="s">
        <v>26</v>
      </c>
      <c r="G7767">
        <v>4.7</v>
      </c>
      <c r="H7767">
        <v>122.83</v>
      </c>
      <c r="I7767">
        <v>126.4</v>
      </c>
      <c r="J7767">
        <v>1.1000000000000001</v>
      </c>
      <c r="K7767">
        <v>7.5</v>
      </c>
      <c r="L7767">
        <v>7</v>
      </c>
      <c r="M7767">
        <v>112</v>
      </c>
      <c r="N7767" t="s">
        <v>27</v>
      </c>
      <c r="O7767">
        <v>0.88500000000000001</v>
      </c>
      <c r="P7767" t="s">
        <v>28</v>
      </c>
      <c r="Q7767" t="s">
        <v>29</v>
      </c>
      <c r="R7767">
        <v>4.38</v>
      </c>
      <c r="S7767">
        <v>2</v>
      </c>
      <c r="T7767">
        <v>3.57</v>
      </c>
      <c r="U7767">
        <v>-0.5</v>
      </c>
      <c r="V7767" t="s">
        <v>697</v>
      </c>
      <c r="W7767" t="s">
        <v>45</v>
      </c>
      <c r="X7767">
        <v>1</v>
      </c>
      <c r="Y7767" t="str">
        <f>IF(tblRides[[#This Row],[supply_demand_ratio]]&lt;0.8,"Below 0.8",IF(tblRides[[#This Row],[supply_demand_ratio]]&lt;1,"Between 0.8-1.0",IF(tblRides[[#This Row],[supply_demand_ratio]]&lt;=1.2,"Between 1.0-1.2","Above 1.2")))</f>
        <v>Between 0.8-1.0</v>
      </c>
    </row>
    <row r="7768" spans="1:25" x14ac:dyDescent="0.3">
      <c r="A7768" t="s">
        <v>7823</v>
      </c>
      <c r="B7768" s="1">
        <v>46092.353472222225</v>
      </c>
      <c r="C7768" s="2">
        <v>46092</v>
      </c>
      <c r="D7768">
        <v>8</v>
      </c>
      <c r="E7768" t="s">
        <v>25</v>
      </c>
      <c r="F7768" t="s">
        <v>26</v>
      </c>
      <c r="G7768">
        <v>11.9</v>
      </c>
      <c r="H7768">
        <v>232.74</v>
      </c>
      <c r="I7768">
        <v>238.94</v>
      </c>
      <c r="J7768">
        <v>1.1000000000000001</v>
      </c>
      <c r="K7768">
        <v>6.7</v>
      </c>
      <c r="L7768">
        <v>6.8</v>
      </c>
      <c r="M7768">
        <v>134</v>
      </c>
      <c r="N7768" t="s">
        <v>72</v>
      </c>
      <c r="O7768">
        <v>0.85499999999999998</v>
      </c>
      <c r="P7768" t="s">
        <v>28</v>
      </c>
      <c r="Q7768" t="s">
        <v>29</v>
      </c>
      <c r="R7768">
        <v>4.96</v>
      </c>
      <c r="S7768">
        <v>15</v>
      </c>
      <c r="T7768">
        <v>6.2</v>
      </c>
      <c r="U7768">
        <v>0.1</v>
      </c>
      <c r="V7768" t="s">
        <v>697</v>
      </c>
      <c r="W7768" t="s">
        <v>45</v>
      </c>
      <c r="X7768">
        <v>1</v>
      </c>
      <c r="Y7768" t="str">
        <f>IF(tblRides[[#This Row],[supply_demand_ratio]]&lt;0.8,"Below 0.8",IF(tblRides[[#This Row],[supply_demand_ratio]]&lt;1,"Between 0.8-1.0",IF(tblRides[[#This Row],[supply_demand_ratio]]&lt;=1.2,"Between 1.0-1.2","Above 1.2")))</f>
        <v>Between 0.8-1.0</v>
      </c>
    </row>
    <row r="7769" spans="1:25" x14ac:dyDescent="0.3">
      <c r="A7769" t="s">
        <v>7824</v>
      </c>
      <c r="B7769" s="1">
        <v>46092.354166666664</v>
      </c>
      <c r="C7769" s="2">
        <v>46092</v>
      </c>
      <c r="D7769">
        <v>8</v>
      </c>
      <c r="E7769" t="s">
        <v>43</v>
      </c>
      <c r="F7769" t="s">
        <v>26</v>
      </c>
      <c r="G7769">
        <v>3.7</v>
      </c>
      <c r="H7769">
        <v>96.23</v>
      </c>
      <c r="I7769">
        <v>90.22</v>
      </c>
      <c r="J7769">
        <v>1</v>
      </c>
      <c r="K7769">
        <v>9.6</v>
      </c>
      <c r="L7769">
        <v>9.3000000000000007</v>
      </c>
      <c r="M7769">
        <v>62</v>
      </c>
      <c r="N7769" t="s">
        <v>27</v>
      </c>
      <c r="O7769">
        <v>1.0940000000000001</v>
      </c>
      <c r="P7769" t="s">
        <v>28</v>
      </c>
      <c r="Q7769" t="s">
        <v>29</v>
      </c>
      <c r="R7769">
        <v>4.67</v>
      </c>
      <c r="S7769">
        <v>23</v>
      </c>
      <c r="T7769">
        <v>-6.01</v>
      </c>
      <c r="U7769">
        <v>-0.3</v>
      </c>
      <c r="V7769" t="s">
        <v>697</v>
      </c>
      <c r="W7769" t="s">
        <v>45</v>
      </c>
      <c r="X7769">
        <v>1</v>
      </c>
      <c r="Y7769" t="str">
        <f>IF(tblRides[[#This Row],[supply_demand_ratio]]&lt;0.8,"Below 0.8",IF(tblRides[[#This Row],[supply_demand_ratio]]&lt;1,"Between 0.8-1.0",IF(tblRides[[#This Row],[supply_demand_ratio]]&lt;=1.2,"Between 1.0-1.2","Above 1.2")))</f>
        <v>Between 1.0-1.2</v>
      </c>
    </row>
    <row r="7770" spans="1:25" x14ac:dyDescent="0.3">
      <c r="A7770" t="s">
        <v>7825</v>
      </c>
      <c r="B7770" s="1">
        <v>46092.369444444441</v>
      </c>
      <c r="C7770" s="2">
        <v>46092</v>
      </c>
      <c r="D7770">
        <v>8</v>
      </c>
      <c r="E7770" t="s">
        <v>33</v>
      </c>
      <c r="F7770" t="s">
        <v>26</v>
      </c>
      <c r="G7770">
        <v>11.9</v>
      </c>
      <c r="H7770">
        <v>218.04</v>
      </c>
      <c r="J7770">
        <v>1</v>
      </c>
      <c r="K7770">
        <v>5.5</v>
      </c>
      <c r="M7770">
        <v>82</v>
      </c>
      <c r="N7770" t="s">
        <v>27</v>
      </c>
      <c r="O7770">
        <v>0.90400000000000003</v>
      </c>
      <c r="P7770" t="s">
        <v>82</v>
      </c>
      <c r="Q7770" t="s">
        <v>83</v>
      </c>
      <c r="R7770">
        <v>4.3600000000000003</v>
      </c>
      <c r="S7770">
        <v>5</v>
      </c>
      <c r="V7770" t="s">
        <v>697</v>
      </c>
      <c r="W7770" t="s">
        <v>45</v>
      </c>
      <c r="X7770">
        <v>0</v>
      </c>
      <c r="Y7770" t="str">
        <f>IF(tblRides[[#This Row],[supply_demand_ratio]]&lt;0.8,"Below 0.8",IF(tblRides[[#This Row],[supply_demand_ratio]]&lt;1,"Between 0.8-1.0",IF(tblRides[[#This Row],[supply_demand_ratio]]&lt;=1.2,"Between 1.0-1.2","Above 1.2")))</f>
        <v>Between 0.8-1.0</v>
      </c>
    </row>
    <row r="7771" spans="1:25" x14ac:dyDescent="0.3">
      <c r="A7771" t="s">
        <v>7826</v>
      </c>
      <c r="B7771" s="1">
        <v>46092.372916666667</v>
      </c>
      <c r="C7771" s="2">
        <v>46092</v>
      </c>
      <c r="D7771">
        <v>8</v>
      </c>
      <c r="E7771" t="s">
        <v>25</v>
      </c>
      <c r="F7771" t="s">
        <v>26</v>
      </c>
      <c r="G7771">
        <v>5.7</v>
      </c>
      <c r="H7771">
        <v>147.88</v>
      </c>
      <c r="J7771">
        <v>1.3</v>
      </c>
      <c r="K7771">
        <v>8.8000000000000007</v>
      </c>
      <c r="L7771">
        <v>11.1</v>
      </c>
      <c r="M7771">
        <v>123</v>
      </c>
      <c r="N7771" t="s">
        <v>72</v>
      </c>
      <c r="O7771">
        <v>0.70799999999999996</v>
      </c>
      <c r="P7771" t="s">
        <v>58</v>
      </c>
      <c r="Q7771" t="s">
        <v>108</v>
      </c>
      <c r="R7771">
        <v>4.83</v>
      </c>
      <c r="S7771">
        <v>4</v>
      </c>
      <c r="U7771">
        <v>2.2999999999999998</v>
      </c>
      <c r="V7771" t="s">
        <v>697</v>
      </c>
      <c r="W7771" t="s">
        <v>45</v>
      </c>
      <c r="X7771">
        <v>0</v>
      </c>
      <c r="Y7771" t="str">
        <f>IF(tblRides[[#This Row],[supply_demand_ratio]]&lt;0.8,"Below 0.8",IF(tblRides[[#This Row],[supply_demand_ratio]]&lt;1,"Between 0.8-1.0",IF(tblRides[[#This Row],[supply_demand_ratio]]&lt;=1.2,"Between 1.0-1.2","Above 1.2")))</f>
        <v>Below 0.8</v>
      </c>
    </row>
    <row r="7772" spans="1:25" x14ac:dyDescent="0.3">
      <c r="A7772" t="s">
        <v>7827</v>
      </c>
      <c r="B7772" s="1">
        <v>46092.372916666667</v>
      </c>
      <c r="C7772" s="2">
        <v>46092</v>
      </c>
      <c r="D7772">
        <v>8</v>
      </c>
      <c r="E7772" t="s">
        <v>33</v>
      </c>
      <c r="F7772" t="s">
        <v>26</v>
      </c>
      <c r="G7772">
        <v>4.9000000000000004</v>
      </c>
      <c r="H7772">
        <v>140.46</v>
      </c>
      <c r="J7772">
        <v>1.2</v>
      </c>
      <c r="K7772">
        <v>4.9000000000000004</v>
      </c>
      <c r="L7772">
        <v>4.7</v>
      </c>
      <c r="M7772">
        <v>80</v>
      </c>
      <c r="N7772" t="s">
        <v>27</v>
      </c>
      <c r="O7772">
        <v>0.77200000000000002</v>
      </c>
      <c r="P7772" t="s">
        <v>58</v>
      </c>
      <c r="Q7772" t="s">
        <v>108</v>
      </c>
      <c r="R7772">
        <v>5</v>
      </c>
      <c r="S7772">
        <v>6</v>
      </c>
      <c r="U7772">
        <v>-0.2</v>
      </c>
      <c r="V7772" t="s">
        <v>697</v>
      </c>
      <c r="W7772" t="s">
        <v>31</v>
      </c>
      <c r="X7772">
        <v>0</v>
      </c>
      <c r="Y7772" t="str">
        <f>IF(tblRides[[#This Row],[supply_demand_ratio]]&lt;0.8,"Below 0.8",IF(tblRides[[#This Row],[supply_demand_ratio]]&lt;1,"Between 0.8-1.0",IF(tblRides[[#This Row],[supply_demand_ratio]]&lt;=1.2,"Between 1.0-1.2","Above 1.2")))</f>
        <v>Below 0.8</v>
      </c>
    </row>
    <row r="7773" spans="1:25" x14ac:dyDescent="0.3">
      <c r="A7773" t="s">
        <v>7828</v>
      </c>
      <c r="B7773" s="1">
        <v>46092.378472222219</v>
      </c>
      <c r="C7773" s="2">
        <v>46092</v>
      </c>
      <c r="D7773">
        <v>9</v>
      </c>
      <c r="E7773" t="s">
        <v>25</v>
      </c>
      <c r="F7773" t="s">
        <v>34</v>
      </c>
      <c r="G7773">
        <v>6</v>
      </c>
      <c r="H7773">
        <v>146.12</v>
      </c>
      <c r="I7773">
        <v>140.97999999999999</v>
      </c>
      <c r="J7773">
        <v>1.2</v>
      </c>
      <c r="K7773">
        <v>7</v>
      </c>
      <c r="L7773">
        <v>5.5</v>
      </c>
      <c r="M7773">
        <v>118</v>
      </c>
      <c r="N7773" t="s">
        <v>72</v>
      </c>
      <c r="O7773">
        <v>0.80100000000000005</v>
      </c>
      <c r="P7773" t="s">
        <v>28</v>
      </c>
      <c r="Q7773" t="s">
        <v>29</v>
      </c>
      <c r="R7773">
        <v>4.9800000000000004</v>
      </c>
      <c r="S7773">
        <v>0</v>
      </c>
      <c r="T7773">
        <v>-5.14</v>
      </c>
      <c r="U7773">
        <v>-1.5</v>
      </c>
      <c r="V7773" t="s">
        <v>697</v>
      </c>
      <c r="W7773" t="s">
        <v>45</v>
      </c>
      <c r="X7773">
        <v>1</v>
      </c>
      <c r="Y7773" t="str">
        <f>IF(tblRides[[#This Row],[supply_demand_ratio]]&lt;0.8,"Below 0.8",IF(tblRides[[#This Row],[supply_demand_ratio]]&lt;1,"Between 0.8-1.0",IF(tblRides[[#This Row],[supply_demand_ratio]]&lt;=1.2,"Between 1.0-1.2","Above 1.2")))</f>
        <v>Between 0.8-1.0</v>
      </c>
    </row>
    <row r="7774" spans="1:25" x14ac:dyDescent="0.3">
      <c r="A7774" t="s">
        <v>7829</v>
      </c>
      <c r="B7774" s="1">
        <v>46092.386111111111</v>
      </c>
      <c r="C7774" s="2">
        <v>46092</v>
      </c>
      <c r="D7774">
        <v>9</v>
      </c>
      <c r="E7774" t="s">
        <v>36</v>
      </c>
      <c r="F7774" t="s">
        <v>34</v>
      </c>
      <c r="G7774">
        <v>3.1</v>
      </c>
      <c r="H7774">
        <v>101.9</v>
      </c>
      <c r="I7774">
        <v>105.24</v>
      </c>
      <c r="J7774">
        <v>1.1000000000000001</v>
      </c>
      <c r="K7774">
        <v>7.9</v>
      </c>
      <c r="L7774">
        <v>9.1999999999999993</v>
      </c>
      <c r="M7774">
        <v>104</v>
      </c>
      <c r="N7774" t="s">
        <v>27</v>
      </c>
      <c r="O7774">
        <v>0.85899999999999999</v>
      </c>
      <c r="P7774" t="s">
        <v>28</v>
      </c>
      <c r="Q7774" t="s">
        <v>29</v>
      </c>
      <c r="R7774">
        <v>4.42</v>
      </c>
      <c r="S7774">
        <v>0</v>
      </c>
      <c r="T7774">
        <v>3.34</v>
      </c>
      <c r="U7774">
        <v>1.3</v>
      </c>
      <c r="V7774" t="s">
        <v>697</v>
      </c>
      <c r="W7774" t="s">
        <v>45</v>
      </c>
      <c r="X7774">
        <v>1</v>
      </c>
      <c r="Y7774" t="str">
        <f>IF(tblRides[[#This Row],[supply_demand_ratio]]&lt;0.8,"Below 0.8",IF(tblRides[[#This Row],[supply_demand_ratio]]&lt;1,"Between 0.8-1.0",IF(tblRides[[#This Row],[supply_demand_ratio]]&lt;=1.2,"Between 1.0-1.2","Above 1.2")))</f>
        <v>Between 0.8-1.0</v>
      </c>
    </row>
    <row r="7775" spans="1:25" x14ac:dyDescent="0.3">
      <c r="A7775" t="s">
        <v>7830</v>
      </c>
      <c r="B7775" s="1">
        <v>46092.394444444442</v>
      </c>
      <c r="C7775" s="2">
        <v>46092</v>
      </c>
      <c r="D7775">
        <v>9</v>
      </c>
      <c r="E7775" t="s">
        <v>25</v>
      </c>
      <c r="F7775" t="s">
        <v>34</v>
      </c>
      <c r="G7775">
        <v>1.9</v>
      </c>
      <c r="H7775">
        <v>80.099999999999994</v>
      </c>
      <c r="I7775">
        <v>76.47</v>
      </c>
      <c r="J7775">
        <v>1.1000000000000001</v>
      </c>
      <c r="K7775">
        <v>8.5</v>
      </c>
      <c r="L7775">
        <v>10.6</v>
      </c>
      <c r="M7775">
        <v>106</v>
      </c>
      <c r="N7775" t="s">
        <v>27</v>
      </c>
      <c r="O7775">
        <v>0.75900000000000001</v>
      </c>
      <c r="P7775" t="s">
        <v>28</v>
      </c>
      <c r="Q7775" t="s">
        <v>29</v>
      </c>
      <c r="R7775">
        <v>4.7</v>
      </c>
      <c r="S7775">
        <v>0</v>
      </c>
      <c r="T7775">
        <v>-3.63</v>
      </c>
      <c r="U7775">
        <v>2.1</v>
      </c>
      <c r="V7775" t="s">
        <v>697</v>
      </c>
      <c r="W7775" t="s">
        <v>45</v>
      </c>
      <c r="X7775">
        <v>1</v>
      </c>
      <c r="Y7775" t="str">
        <f>IF(tblRides[[#This Row],[supply_demand_ratio]]&lt;0.8,"Below 0.8",IF(tblRides[[#This Row],[supply_demand_ratio]]&lt;1,"Between 0.8-1.0",IF(tblRides[[#This Row],[supply_demand_ratio]]&lt;=1.2,"Between 1.0-1.2","Above 1.2")))</f>
        <v>Below 0.8</v>
      </c>
    </row>
    <row r="7776" spans="1:25" x14ac:dyDescent="0.3">
      <c r="A7776" t="s">
        <v>7831</v>
      </c>
      <c r="B7776" s="1">
        <v>46092.4375</v>
      </c>
      <c r="C7776" s="2">
        <v>46092</v>
      </c>
      <c r="D7776">
        <v>10</v>
      </c>
      <c r="E7776" t="s">
        <v>43</v>
      </c>
      <c r="F7776" t="s">
        <v>26</v>
      </c>
      <c r="G7776">
        <v>4.5</v>
      </c>
      <c r="H7776">
        <v>102.66</v>
      </c>
      <c r="I7776">
        <v>96.07</v>
      </c>
      <c r="J7776">
        <v>1</v>
      </c>
      <c r="K7776">
        <v>3.3</v>
      </c>
      <c r="L7776">
        <v>4.8</v>
      </c>
      <c r="M7776">
        <v>58</v>
      </c>
      <c r="N7776" t="s">
        <v>41</v>
      </c>
      <c r="O7776">
        <v>1.23</v>
      </c>
      <c r="P7776" t="s">
        <v>28</v>
      </c>
      <c r="Q7776" t="s">
        <v>29</v>
      </c>
      <c r="R7776">
        <v>4.59</v>
      </c>
      <c r="S7776">
        <v>3</v>
      </c>
      <c r="T7776">
        <v>-6.59</v>
      </c>
      <c r="U7776">
        <v>1.5</v>
      </c>
      <c r="V7776" t="s">
        <v>697</v>
      </c>
      <c r="W7776" t="s">
        <v>31</v>
      </c>
      <c r="X7776">
        <v>1</v>
      </c>
      <c r="Y7776" t="str">
        <f>IF(tblRides[[#This Row],[supply_demand_ratio]]&lt;0.8,"Below 0.8",IF(tblRides[[#This Row],[supply_demand_ratio]]&lt;1,"Between 0.8-1.0",IF(tblRides[[#This Row],[supply_demand_ratio]]&lt;=1.2,"Between 1.0-1.2","Above 1.2")))</f>
        <v>Above 1.2</v>
      </c>
    </row>
    <row r="7777" spans="1:25" x14ac:dyDescent="0.3">
      <c r="A7777" t="s">
        <v>7832</v>
      </c>
      <c r="B7777" s="1">
        <v>46092.439583333333</v>
      </c>
      <c r="C7777" s="2">
        <v>46092</v>
      </c>
      <c r="D7777">
        <v>10</v>
      </c>
      <c r="E7777" t="s">
        <v>25</v>
      </c>
      <c r="F7777" t="s">
        <v>26</v>
      </c>
      <c r="G7777">
        <v>9.1</v>
      </c>
      <c r="H7777">
        <v>190.19</v>
      </c>
      <c r="J7777">
        <v>1.2</v>
      </c>
      <c r="K7777">
        <v>4.2</v>
      </c>
      <c r="L7777">
        <v>5.0999999999999996</v>
      </c>
      <c r="M7777">
        <v>103</v>
      </c>
      <c r="N7777" t="s">
        <v>27</v>
      </c>
      <c r="O7777">
        <v>0.745</v>
      </c>
      <c r="P7777" t="s">
        <v>58</v>
      </c>
      <c r="Q7777" t="s">
        <v>88</v>
      </c>
      <c r="R7777">
        <v>4.47</v>
      </c>
      <c r="S7777">
        <v>13</v>
      </c>
      <c r="U7777">
        <v>0.9</v>
      </c>
      <c r="V7777" t="s">
        <v>697</v>
      </c>
      <c r="W7777" t="s">
        <v>31</v>
      </c>
      <c r="X7777">
        <v>0</v>
      </c>
      <c r="Y7777" t="str">
        <f>IF(tblRides[[#This Row],[supply_demand_ratio]]&lt;0.8,"Below 0.8",IF(tblRides[[#This Row],[supply_demand_ratio]]&lt;1,"Between 0.8-1.0",IF(tblRides[[#This Row],[supply_demand_ratio]]&lt;=1.2,"Between 1.0-1.2","Above 1.2")))</f>
        <v>Below 0.8</v>
      </c>
    </row>
    <row r="7778" spans="1:25" x14ac:dyDescent="0.3">
      <c r="A7778" t="s">
        <v>7833</v>
      </c>
      <c r="B7778" s="1">
        <v>46092.439583333333</v>
      </c>
      <c r="C7778" s="2">
        <v>46092</v>
      </c>
      <c r="D7778">
        <v>10</v>
      </c>
      <c r="E7778" t="s">
        <v>43</v>
      </c>
      <c r="F7778" t="s">
        <v>26</v>
      </c>
      <c r="G7778">
        <v>1.2</v>
      </c>
      <c r="H7778">
        <v>60.47</v>
      </c>
      <c r="I7778">
        <v>64.55</v>
      </c>
      <c r="J7778">
        <v>1.1000000000000001</v>
      </c>
      <c r="K7778">
        <v>5.4</v>
      </c>
      <c r="L7778">
        <v>7.1</v>
      </c>
      <c r="M7778">
        <v>67</v>
      </c>
      <c r="N7778" t="s">
        <v>41</v>
      </c>
      <c r="O7778">
        <v>1.472</v>
      </c>
      <c r="P7778" t="s">
        <v>28</v>
      </c>
      <c r="Q7778" t="s">
        <v>29</v>
      </c>
      <c r="R7778">
        <v>4.7</v>
      </c>
      <c r="S7778">
        <v>14</v>
      </c>
      <c r="T7778">
        <v>4.08</v>
      </c>
      <c r="U7778">
        <v>1.7</v>
      </c>
      <c r="V7778" t="s">
        <v>697</v>
      </c>
      <c r="W7778" t="s">
        <v>45</v>
      </c>
      <c r="X7778">
        <v>1</v>
      </c>
      <c r="Y7778" t="str">
        <f>IF(tblRides[[#This Row],[supply_demand_ratio]]&lt;0.8,"Below 0.8",IF(tblRides[[#This Row],[supply_demand_ratio]]&lt;1,"Between 0.8-1.0",IF(tblRides[[#This Row],[supply_demand_ratio]]&lt;=1.2,"Between 1.0-1.2","Above 1.2")))</f>
        <v>Above 1.2</v>
      </c>
    </row>
    <row r="7779" spans="1:25" x14ac:dyDescent="0.3">
      <c r="A7779" t="s">
        <v>7834</v>
      </c>
      <c r="B7779" s="1">
        <v>46092.445833333331</v>
      </c>
      <c r="C7779" s="2">
        <v>46092</v>
      </c>
      <c r="D7779">
        <v>10</v>
      </c>
      <c r="E7779" t="s">
        <v>25</v>
      </c>
      <c r="F7779" t="s">
        <v>26</v>
      </c>
      <c r="G7779">
        <v>12.7</v>
      </c>
      <c r="H7779">
        <v>266.33</v>
      </c>
      <c r="J7779">
        <v>1.1000000000000001</v>
      </c>
      <c r="K7779">
        <v>7.4</v>
      </c>
      <c r="L7779">
        <v>6.4</v>
      </c>
      <c r="M7779">
        <v>110</v>
      </c>
      <c r="N7779" t="s">
        <v>27</v>
      </c>
      <c r="O7779">
        <v>0.80600000000000005</v>
      </c>
      <c r="P7779" t="s">
        <v>58</v>
      </c>
      <c r="Q7779" t="s">
        <v>88</v>
      </c>
      <c r="R7779">
        <v>4.6900000000000004</v>
      </c>
      <c r="S7779">
        <v>6</v>
      </c>
      <c r="U7779">
        <v>-1</v>
      </c>
      <c r="V7779" t="s">
        <v>697</v>
      </c>
      <c r="W7779" t="s">
        <v>45</v>
      </c>
      <c r="X7779">
        <v>0</v>
      </c>
      <c r="Y7779" t="str">
        <f>IF(tblRides[[#This Row],[supply_demand_ratio]]&lt;0.8,"Below 0.8",IF(tblRides[[#This Row],[supply_demand_ratio]]&lt;1,"Between 0.8-1.0",IF(tblRides[[#This Row],[supply_demand_ratio]]&lt;=1.2,"Between 1.0-1.2","Above 1.2")))</f>
        <v>Between 0.8-1.0</v>
      </c>
    </row>
    <row r="7780" spans="1:25" x14ac:dyDescent="0.3">
      <c r="A7780" t="s">
        <v>7835</v>
      </c>
      <c r="B7780" s="1">
        <v>46092.46597222222</v>
      </c>
      <c r="C7780" s="2">
        <v>46092</v>
      </c>
      <c r="D7780">
        <v>11</v>
      </c>
      <c r="E7780" t="s">
        <v>43</v>
      </c>
      <c r="F7780" t="s">
        <v>34</v>
      </c>
      <c r="G7780">
        <v>4.9000000000000004</v>
      </c>
      <c r="H7780">
        <v>121.27</v>
      </c>
      <c r="I7780">
        <v>127.6</v>
      </c>
      <c r="J7780">
        <v>1</v>
      </c>
      <c r="K7780">
        <v>2</v>
      </c>
      <c r="L7780">
        <v>3.3</v>
      </c>
      <c r="M7780">
        <v>66</v>
      </c>
      <c r="N7780" t="s">
        <v>41</v>
      </c>
      <c r="O7780">
        <v>1.9910000000000001</v>
      </c>
      <c r="P7780" t="s">
        <v>28</v>
      </c>
      <c r="Q7780" t="s">
        <v>29</v>
      </c>
      <c r="R7780">
        <v>4.49</v>
      </c>
      <c r="S7780">
        <v>0</v>
      </c>
      <c r="T7780">
        <v>6.33</v>
      </c>
      <c r="U7780">
        <v>1.3</v>
      </c>
      <c r="V7780" t="s">
        <v>697</v>
      </c>
      <c r="W7780" t="s">
        <v>31</v>
      </c>
      <c r="X7780">
        <v>1</v>
      </c>
      <c r="Y7780" t="str">
        <f>IF(tblRides[[#This Row],[supply_demand_ratio]]&lt;0.8,"Below 0.8",IF(tblRides[[#This Row],[supply_demand_ratio]]&lt;1,"Between 0.8-1.0",IF(tblRides[[#This Row],[supply_demand_ratio]]&lt;=1.2,"Between 1.0-1.2","Above 1.2")))</f>
        <v>Above 1.2</v>
      </c>
    </row>
    <row r="7781" spans="1:25" x14ac:dyDescent="0.3">
      <c r="A7781" t="s">
        <v>7836</v>
      </c>
      <c r="B7781" s="1">
        <v>46092.467361111114</v>
      </c>
      <c r="C7781" s="2">
        <v>46092</v>
      </c>
      <c r="D7781">
        <v>11</v>
      </c>
      <c r="E7781" t="s">
        <v>36</v>
      </c>
      <c r="F7781" t="s">
        <v>26</v>
      </c>
      <c r="G7781">
        <v>9.3000000000000007</v>
      </c>
      <c r="H7781">
        <v>190.02</v>
      </c>
      <c r="I7781">
        <v>197.49</v>
      </c>
      <c r="J7781">
        <v>1</v>
      </c>
      <c r="K7781">
        <v>9.3000000000000007</v>
      </c>
      <c r="L7781">
        <v>9.6999999999999993</v>
      </c>
      <c r="M7781">
        <v>108</v>
      </c>
      <c r="N7781" t="s">
        <v>27</v>
      </c>
      <c r="O7781">
        <v>1.107</v>
      </c>
      <c r="P7781" t="s">
        <v>28</v>
      </c>
      <c r="Q7781" t="s">
        <v>29</v>
      </c>
      <c r="R7781">
        <v>4.6399999999999997</v>
      </c>
      <c r="S7781">
        <v>24</v>
      </c>
      <c r="T7781">
        <v>7.47</v>
      </c>
      <c r="U7781">
        <v>0.4</v>
      </c>
      <c r="V7781" t="s">
        <v>697</v>
      </c>
      <c r="W7781" t="s">
        <v>45</v>
      </c>
      <c r="X7781">
        <v>1</v>
      </c>
      <c r="Y7781" t="str">
        <f>IF(tblRides[[#This Row],[supply_demand_ratio]]&lt;0.8,"Below 0.8",IF(tblRides[[#This Row],[supply_demand_ratio]]&lt;1,"Between 0.8-1.0",IF(tblRides[[#This Row],[supply_demand_ratio]]&lt;=1.2,"Between 1.0-1.2","Above 1.2")))</f>
        <v>Between 1.0-1.2</v>
      </c>
    </row>
    <row r="7782" spans="1:25" x14ac:dyDescent="0.3">
      <c r="A7782" t="s">
        <v>7837</v>
      </c>
      <c r="B7782" s="1">
        <v>46092.480555555558</v>
      </c>
      <c r="C7782" s="2">
        <v>46092</v>
      </c>
      <c r="D7782">
        <v>11</v>
      </c>
      <c r="E7782" t="s">
        <v>25</v>
      </c>
      <c r="F7782" t="s">
        <v>34</v>
      </c>
      <c r="G7782">
        <v>4.5</v>
      </c>
      <c r="H7782">
        <v>115.58</v>
      </c>
      <c r="I7782">
        <v>114.54</v>
      </c>
      <c r="J7782">
        <v>1</v>
      </c>
      <c r="K7782">
        <v>5.5</v>
      </c>
      <c r="L7782">
        <v>3.2</v>
      </c>
      <c r="M7782">
        <v>116</v>
      </c>
      <c r="N7782" t="s">
        <v>41</v>
      </c>
      <c r="O7782">
        <v>1.1559999999999999</v>
      </c>
      <c r="P7782" t="s">
        <v>28</v>
      </c>
      <c r="Q7782" t="s">
        <v>29</v>
      </c>
      <c r="R7782">
        <v>4.67</v>
      </c>
      <c r="S7782">
        <v>0</v>
      </c>
      <c r="T7782">
        <v>-1.04</v>
      </c>
      <c r="U7782">
        <v>-2.2999999999999998</v>
      </c>
      <c r="V7782" t="s">
        <v>697</v>
      </c>
      <c r="W7782" t="s">
        <v>45</v>
      </c>
      <c r="X7782">
        <v>1</v>
      </c>
      <c r="Y7782" t="str">
        <f>IF(tblRides[[#This Row],[supply_demand_ratio]]&lt;0.8,"Below 0.8",IF(tblRides[[#This Row],[supply_demand_ratio]]&lt;1,"Between 0.8-1.0",IF(tblRides[[#This Row],[supply_demand_ratio]]&lt;=1.2,"Between 1.0-1.2","Above 1.2")))</f>
        <v>Between 1.0-1.2</v>
      </c>
    </row>
    <row r="7783" spans="1:25" x14ac:dyDescent="0.3">
      <c r="A7783" t="s">
        <v>7838</v>
      </c>
      <c r="B7783" s="1">
        <v>46092.484027777777</v>
      </c>
      <c r="C7783" s="2">
        <v>46092</v>
      </c>
      <c r="D7783">
        <v>11</v>
      </c>
      <c r="E7783" t="s">
        <v>36</v>
      </c>
      <c r="F7783" t="s">
        <v>34</v>
      </c>
      <c r="G7783">
        <v>8.6</v>
      </c>
      <c r="H7783">
        <v>182.52</v>
      </c>
      <c r="I7783">
        <v>182.07</v>
      </c>
      <c r="J7783">
        <v>1.2</v>
      </c>
      <c r="K7783">
        <v>2</v>
      </c>
      <c r="L7783">
        <v>3</v>
      </c>
      <c r="M7783">
        <v>112</v>
      </c>
      <c r="N7783" t="s">
        <v>27</v>
      </c>
      <c r="O7783">
        <v>1</v>
      </c>
      <c r="P7783" t="s">
        <v>28</v>
      </c>
      <c r="Q7783" t="s">
        <v>29</v>
      </c>
      <c r="R7783">
        <v>4.53</v>
      </c>
      <c r="S7783">
        <v>0</v>
      </c>
      <c r="T7783">
        <v>-0.45</v>
      </c>
      <c r="U7783">
        <v>1</v>
      </c>
      <c r="V7783" t="s">
        <v>697</v>
      </c>
      <c r="W7783" t="s">
        <v>31</v>
      </c>
      <c r="X7783">
        <v>1</v>
      </c>
      <c r="Y7783" t="str">
        <f>IF(tblRides[[#This Row],[supply_demand_ratio]]&lt;0.8,"Below 0.8",IF(tblRides[[#This Row],[supply_demand_ratio]]&lt;1,"Between 0.8-1.0",IF(tblRides[[#This Row],[supply_demand_ratio]]&lt;=1.2,"Between 1.0-1.2","Above 1.2")))</f>
        <v>Between 1.0-1.2</v>
      </c>
    </row>
    <row r="7784" spans="1:25" x14ac:dyDescent="0.3">
      <c r="A7784" t="s">
        <v>7839</v>
      </c>
      <c r="B7784" s="1">
        <v>46092.486805555556</v>
      </c>
      <c r="C7784" s="2">
        <v>46092</v>
      </c>
      <c r="D7784">
        <v>11</v>
      </c>
      <c r="E7784" t="s">
        <v>33</v>
      </c>
      <c r="F7784" t="s">
        <v>26</v>
      </c>
      <c r="G7784">
        <v>9</v>
      </c>
      <c r="H7784">
        <v>162.82</v>
      </c>
      <c r="I7784">
        <v>161.18</v>
      </c>
      <c r="J7784">
        <v>1</v>
      </c>
      <c r="K7784">
        <v>5.7</v>
      </c>
      <c r="L7784">
        <v>6.6</v>
      </c>
      <c r="M7784">
        <v>95</v>
      </c>
      <c r="N7784" t="s">
        <v>27</v>
      </c>
      <c r="O7784">
        <v>1.1579999999999999</v>
      </c>
      <c r="P7784" t="s">
        <v>28</v>
      </c>
      <c r="Q7784" t="s">
        <v>29</v>
      </c>
      <c r="R7784">
        <v>4.3600000000000003</v>
      </c>
      <c r="S7784">
        <v>6</v>
      </c>
      <c r="T7784">
        <v>-1.64</v>
      </c>
      <c r="U7784">
        <v>0.9</v>
      </c>
      <c r="V7784" t="s">
        <v>697</v>
      </c>
      <c r="W7784" t="s">
        <v>45</v>
      </c>
      <c r="X7784">
        <v>1</v>
      </c>
      <c r="Y7784" t="str">
        <f>IF(tblRides[[#This Row],[supply_demand_ratio]]&lt;0.8,"Below 0.8",IF(tblRides[[#This Row],[supply_demand_ratio]]&lt;1,"Between 0.8-1.0",IF(tblRides[[#This Row],[supply_demand_ratio]]&lt;=1.2,"Between 1.0-1.2","Above 1.2")))</f>
        <v>Between 1.0-1.2</v>
      </c>
    </row>
    <row r="7785" spans="1:25" x14ac:dyDescent="0.3">
      <c r="A7785" t="s">
        <v>7840</v>
      </c>
      <c r="B7785" s="1">
        <v>46092.488888888889</v>
      </c>
      <c r="C7785" s="2">
        <v>46092</v>
      </c>
      <c r="D7785">
        <v>11</v>
      </c>
      <c r="E7785" t="s">
        <v>33</v>
      </c>
      <c r="F7785" t="s">
        <v>34</v>
      </c>
      <c r="G7785">
        <v>14.1</v>
      </c>
      <c r="H7785">
        <v>326.38</v>
      </c>
      <c r="J7785">
        <v>1.2</v>
      </c>
      <c r="K7785">
        <v>2</v>
      </c>
      <c r="L7785">
        <v>1</v>
      </c>
      <c r="M7785">
        <v>92</v>
      </c>
      <c r="N7785" t="s">
        <v>27</v>
      </c>
      <c r="O7785">
        <v>1.157</v>
      </c>
      <c r="P7785" t="s">
        <v>58</v>
      </c>
      <c r="Q7785" t="s">
        <v>59</v>
      </c>
      <c r="R7785">
        <v>4.5599999999999996</v>
      </c>
      <c r="S7785">
        <v>0</v>
      </c>
      <c r="U7785">
        <v>-1</v>
      </c>
      <c r="V7785" t="s">
        <v>697</v>
      </c>
      <c r="W7785" t="s">
        <v>31</v>
      </c>
      <c r="X7785">
        <v>0</v>
      </c>
      <c r="Y7785" t="str">
        <f>IF(tblRides[[#This Row],[supply_demand_ratio]]&lt;0.8,"Below 0.8",IF(tblRides[[#This Row],[supply_demand_ratio]]&lt;1,"Between 0.8-1.0",IF(tblRides[[#This Row],[supply_demand_ratio]]&lt;=1.2,"Between 1.0-1.2","Above 1.2")))</f>
        <v>Between 1.0-1.2</v>
      </c>
    </row>
    <row r="7786" spans="1:25" x14ac:dyDescent="0.3">
      <c r="A7786" t="s">
        <v>7841</v>
      </c>
      <c r="B7786" s="1">
        <v>46092.489583333336</v>
      </c>
      <c r="C7786" s="2">
        <v>46092</v>
      </c>
      <c r="D7786">
        <v>11</v>
      </c>
      <c r="E7786" t="s">
        <v>33</v>
      </c>
      <c r="F7786" t="s">
        <v>26</v>
      </c>
      <c r="G7786">
        <v>1.2</v>
      </c>
      <c r="H7786">
        <v>57.26</v>
      </c>
      <c r="I7786">
        <v>55.05</v>
      </c>
      <c r="J7786">
        <v>1</v>
      </c>
      <c r="K7786">
        <v>2.9</v>
      </c>
      <c r="L7786">
        <v>6.5</v>
      </c>
      <c r="M7786">
        <v>89</v>
      </c>
      <c r="N7786" t="s">
        <v>27</v>
      </c>
      <c r="O7786">
        <v>0.96799999999999997</v>
      </c>
      <c r="P7786" t="s">
        <v>28</v>
      </c>
      <c r="Q7786" t="s">
        <v>29</v>
      </c>
      <c r="R7786">
        <v>4.3899999999999997</v>
      </c>
      <c r="S7786">
        <v>5</v>
      </c>
      <c r="T7786">
        <v>-2.21</v>
      </c>
      <c r="U7786">
        <v>3.6</v>
      </c>
      <c r="V7786" t="s">
        <v>697</v>
      </c>
      <c r="W7786" t="s">
        <v>31</v>
      </c>
      <c r="X7786">
        <v>1</v>
      </c>
      <c r="Y7786" t="str">
        <f>IF(tblRides[[#This Row],[supply_demand_ratio]]&lt;0.8,"Below 0.8",IF(tblRides[[#This Row],[supply_demand_ratio]]&lt;1,"Between 0.8-1.0",IF(tblRides[[#This Row],[supply_demand_ratio]]&lt;=1.2,"Between 1.0-1.2","Above 1.2")))</f>
        <v>Between 0.8-1.0</v>
      </c>
    </row>
    <row r="7787" spans="1:25" x14ac:dyDescent="0.3">
      <c r="A7787" t="s">
        <v>7842</v>
      </c>
      <c r="B7787" s="1">
        <v>46092.49722222222</v>
      </c>
      <c r="C7787" s="2">
        <v>46092</v>
      </c>
      <c r="D7787">
        <v>11</v>
      </c>
      <c r="E7787" t="s">
        <v>43</v>
      </c>
      <c r="F7787" t="s">
        <v>26</v>
      </c>
      <c r="G7787">
        <v>5.4</v>
      </c>
      <c r="H7787">
        <v>128.68</v>
      </c>
      <c r="I7787">
        <v>131.84</v>
      </c>
      <c r="J7787">
        <v>1</v>
      </c>
      <c r="K7787">
        <v>5.8</v>
      </c>
      <c r="L7787">
        <v>5.2</v>
      </c>
      <c r="M7787">
        <v>57</v>
      </c>
      <c r="N7787" t="s">
        <v>41</v>
      </c>
      <c r="O7787">
        <v>1.583</v>
      </c>
      <c r="P7787" t="s">
        <v>28</v>
      </c>
      <c r="Q7787" t="s">
        <v>29</v>
      </c>
      <c r="R7787">
        <v>4.78</v>
      </c>
      <c r="S7787">
        <v>9</v>
      </c>
      <c r="T7787">
        <v>3.16</v>
      </c>
      <c r="U7787">
        <v>-0.6</v>
      </c>
      <c r="V7787" t="s">
        <v>697</v>
      </c>
      <c r="W7787" t="s">
        <v>45</v>
      </c>
      <c r="X7787">
        <v>1</v>
      </c>
      <c r="Y7787" t="str">
        <f>IF(tblRides[[#This Row],[supply_demand_ratio]]&lt;0.8,"Below 0.8",IF(tblRides[[#This Row],[supply_demand_ratio]]&lt;1,"Between 0.8-1.0",IF(tblRides[[#This Row],[supply_demand_ratio]]&lt;=1.2,"Between 1.0-1.2","Above 1.2")))</f>
        <v>Above 1.2</v>
      </c>
    </row>
    <row r="7788" spans="1:25" x14ac:dyDescent="0.3">
      <c r="A7788" t="s">
        <v>7843</v>
      </c>
      <c r="B7788" s="1">
        <v>46092.499305555553</v>
      </c>
      <c r="C7788" s="2">
        <v>46092</v>
      </c>
      <c r="D7788">
        <v>11</v>
      </c>
      <c r="E7788" t="s">
        <v>36</v>
      </c>
      <c r="F7788" t="s">
        <v>26</v>
      </c>
      <c r="G7788">
        <v>11.2</v>
      </c>
      <c r="H7788">
        <v>199.39</v>
      </c>
      <c r="I7788">
        <v>194.45</v>
      </c>
      <c r="J7788">
        <v>1.1000000000000001</v>
      </c>
      <c r="K7788">
        <v>2.1</v>
      </c>
      <c r="L7788">
        <v>3</v>
      </c>
      <c r="M7788">
        <v>102</v>
      </c>
      <c r="N7788" t="s">
        <v>27</v>
      </c>
      <c r="O7788">
        <v>1.069</v>
      </c>
      <c r="P7788" t="s">
        <v>28</v>
      </c>
      <c r="Q7788" t="s">
        <v>29</v>
      </c>
      <c r="R7788">
        <v>4.72</v>
      </c>
      <c r="S7788">
        <v>239</v>
      </c>
      <c r="T7788">
        <v>-4.9400000000000004</v>
      </c>
      <c r="U7788">
        <v>0.9</v>
      </c>
      <c r="V7788" t="s">
        <v>697</v>
      </c>
      <c r="W7788" t="s">
        <v>31</v>
      </c>
      <c r="X7788">
        <v>1</v>
      </c>
      <c r="Y7788" t="str">
        <f>IF(tblRides[[#This Row],[supply_demand_ratio]]&lt;0.8,"Below 0.8",IF(tblRides[[#This Row],[supply_demand_ratio]]&lt;1,"Between 0.8-1.0",IF(tblRides[[#This Row],[supply_demand_ratio]]&lt;=1.2,"Between 1.0-1.2","Above 1.2")))</f>
        <v>Between 1.0-1.2</v>
      </c>
    </row>
    <row r="7789" spans="1:25" x14ac:dyDescent="0.3">
      <c r="A7789" t="s">
        <v>7844</v>
      </c>
      <c r="B7789" s="1">
        <v>46092.507638888892</v>
      </c>
      <c r="C7789" s="2">
        <v>46092</v>
      </c>
      <c r="D7789">
        <v>12</v>
      </c>
      <c r="E7789" t="s">
        <v>36</v>
      </c>
      <c r="F7789" t="s">
        <v>26</v>
      </c>
      <c r="G7789">
        <v>5.6</v>
      </c>
      <c r="H7789">
        <v>138.91</v>
      </c>
      <c r="I7789">
        <v>139.26</v>
      </c>
      <c r="J7789">
        <v>1.1000000000000001</v>
      </c>
      <c r="K7789">
        <v>2.5</v>
      </c>
      <c r="L7789">
        <v>1</v>
      </c>
      <c r="M7789">
        <v>109</v>
      </c>
      <c r="N7789" t="s">
        <v>41</v>
      </c>
      <c r="O7789">
        <v>1.4550000000000001</v>
      </c>
      <c r="P7789" t="s">
        <v>28</v>
      </c>
      <c r="Q7789" t="s">
        <v>29</v>
      </c>
      <c r="R7789">
        <v>4.97</v>
      </c>
      <c r="S7789">
        <v>5</v>
      </c>
      <c r="T7789">
        <v>0.35</v>
      </c>
      <c r="U7789">
        <v>-1.5</v>
      </c>
      <c r="V7789" t="s">
        <v>697</v>
      </c>
      <c r="W7789" t="s">
        <v>31</v>
      </c>
      <c r="X7789">
        <v>1</v>
      </c>
      <c r="Y7789" t="str">
        <f>IF(tblRides[[#This Row],[supply_demand_ratio]]&lt;0.8,"Below 0.8",IF(tblRides[[#This Row],[supply_demand_ratio]]&lt;1,"Between 0.8-1.0",IF(tblRides[[#This Row],[supply_demand_ratio]]&lt;=1.2,"Between 1.0-1.2","Above 1.2")))</f>
        <v>Above 1.2</v>
      </c>
    </row>
    <row r="7790" spans="1:25" x14ac:dyDescent="0.3">
      <c r="A7790" t="s">
        <v>7845</v>
      </c>
      <c r="B7790" s="1">
        <v>46092.511111111111</v>
      </c>
      <c r="C7790" s="2">
        <v>46092</v>
      </c>
      <c r="D7790">
        <v>12</v>
      </c>
      <c r="E7790" t="s">
        <v>36</v>
      </c>
      <c r="F7790" t="s">
        <v>26</v>
      </c>
      <c r="G7790">
        <v>5</v>
      </c>
      <c r="H7790">
        <v>114.22</v>
      </c>
      <c r="J7790">
        <v>1</v>
      </c>
      <c r="K7790">
        <v>6.4</v>
      </c>
      <c r="L7790">
        <v>6.7</v>
      </c>
      <c r="M7790">
        <v>112</v>
      </c>
      <c r="N7790" t="s">
        <v>27</v>
      </c>
      <c r="O7790">
        <v>1.0029999999999999</v>
      </c>
      <c r="P7790" t="s">
        <v>58</v>
      </c>
      <c r="Q7790" t="s">
        <v>59</v>
      </c>
      <c r="R7790">
        <v>4.26</v>
      </c>
      <c r="S7790">
        <v>26</v>
      </c>
      <c r="U7790">
        <v>0.3</v>
      </c>
      <c r="V7790" t="s">
        <v>697</v>
      </c>
      <c r="W7790" t="s">
        <v>45</v>
      </c>
      <c r="X7790">
        <v>0</v>
      </c>
      <c r="Y7790" t="str">
        <f>IF(tblRides[[#This Row],[supply_demand_ratio]]&lt;0.8,"Below 0.8",IF(tblRides[[#This Row],[supply_demand_ratio]]&lt;1,"Between 0.8-1.0",IF(tblRides[[#This Row],[supply_demand_ratio]]&lt;=1.2,"Between 1.0-1.2","Above 1.2")))</f>
        <v>Between 1.0-1.2</v>
      </c>
    </row>
    <row r="7791" spans="1:25" x14ac:dyDescent="0.3">
      <c r="A7791" t="s">
        <v>7846</v>
      </c>
      <c r="B7791" s="1">
        <v>46092.525000000001</v>
      </c>
      <c r="C7791" s="2">
        <v>46092</v>
      </c>
      <c r="D7791">
        <v>12</v>
      </c>
      <c r="E7791" t="s">
        <v>25</v>
      </c>
      <c r="F7791" t="s">
        <v>26</v>
      </c>
      <c r="G7791">
        <v>4.5999999999999996</v>
      </c>
      <c r="H7791">
        <v>129.81</v>
      </c>
      <c r="I7791">
        <v>128.16999999999999</v>
      </c>
      <c r="J7791">
        <v>1.1000000000000001</v>
      </c>
      <c r="K7791">
        <v>5.3</v>
      </c>
      <c r="L7791">
        <v>12.6</v>
      </c>
      <c r="M7791">
        <v>103</v>
      </c>
      <c r="N7791" t="s">
        <v>27</v>
      </c>
      <c r="O7791">
        <v>0.82499999999999996</v>
      </c>
      <c r="P7791" t="s">
        <v>28</v>
      </c>
      <c r="Q7791" t="s">
        <v>29</v>
      </c>
      <c r="R7791">
        <v>4.9800000000000004</v>
      </c>
      <c r="S7791">
        <v>8</v>
      </c>
      <c r="T7791">
        <v>-1.64</v>
      </c>
      <c r="U7791">
        <v>7.3</v>
      </c>
      <c r="V7791" t="s">
        <v>697</v>
      </c>
      <c r="W7791" t="s">
        <v>45</v>
      </c>
      <c r="X7791">
        <v>1</v>
      </c>
      <c r="Y7791" t="str">
        <f>IF(tblRides[[#This Row],[supply_demand_ratio]]&lt;0.8,"Below 0.8",IF(tblRides[[#This Row],[supply_demand_ratio]]&lt;1,"Between 0.8-1.0",IF(tblRides[[#This Row],[supply_demand_ratio]]&lt;=1.2,"Between 1.0-1.2","Above 1.2")))</f>
        <v>Between 0.8-1.0</v>
      </c>
    </row>
    <row r="7792" spans="1:25" x14ac:dyDescent="0.3">
      <c r="A7792" t="s">
        <v>7847</v>
      </c>
      <c r="B7792" s="1">
        <v>46092.534722222219</v>
      </c>
      <c r="C7792" s="2">
        <v>46092</v>
      </c>
      <c r="D7792">
        <v>12</v>
      </c>
      <c r="E7792" t="s">
        <v>33</v>
      </c>
      <c r="F7792" t="s">
        <v>26</v>
      </c>
      <c r="G7792">
        <v>6.2</v>
      </c>
      <c r="H7792">
        <v>135.04</v>
      </c>
      <c r="J7792">
        <v>1.1000000000000001</v>
      </c>
      <c r="K7792">
        <v>3.6</v>
      </c>
      <c r="L7792">
        <v>5.8</v>
      </c>
      <c r="M7792">
        <v>99</v>
      </c>
      <c r="N7792" t="s">
        <v>27</v>
      </c>
      <c r="O7792">
        <v>1.0960000000000001</v>
      </c>
      <c r="P7792" t="s">
        <v>58</v>
      </c>
      <c r="Q7792" t="s">
        <v>59</v>
      </c>
      <c r="R7792">
        <v>4.47</v>
      </c>
      <c r="S7792">
        <v>24</v>
      </c>
      <c r="U7792">
        <v>2.2000000000000002</v>
      </c>
      <c r="V7792" t="s">
        <v>697</v>
      </c>
      <c r="W7792" t="s">
        <v>31</v>
      </c>
      <c r="X7792">
        <v>0</v>
      </c>
      <c r="Y7792" t="str">
        <f>IF(tblRides[[#This Row],[supply_demand_ratio]]&lt;0.8,"Below 0.8",IF(tblRides[[#This Row],[supply_demand_ratio]]&lt;1,"Between 0.8-1.0",IF(tblRides[[#This Row],[supply_demand_ratio]]&lt;=1.2,"Between 1.0-1.2","Above 1.2")))</f>
        <v>Between 1.0-1.2</v>
      </c>
    </row>
    <row r="7793" spans="1:25" x14ac:dyDescent="0.3">
      <c r="A7793" t="s">
        <v>7848</v>
      </c>
      <c r="B7793" s="1">
        <v>46092.540277777778</v>
      </c>
      <c r="C7793" s="2">
        <v>46092</v>
      </c>
      <c r="D7793">
        <v>12</v>
      </c>
      <c r="E7793" t="s">
        <v>25</v>
      </c>
      <c r="F7793" t="s">
        <v>26</v>
      </c>
      <c r="G7793">
        <v>8.9</v>
      </c>
      <c r="H7793">
        <v>194.47</v>
      </c>
      <c r="I7793">
        <v>183.12</v>
      </c>
      <c r="J7793">
        <v>1.2</v>
      </c>
      <c r="K7793">
        <v>5.0999999999999996</v>
      </c>
      <c r="L7793">
        <v>5.3</v>
      </c>
      <c r="M7793">
        <v>126</v>
      </c>
      <c r="N7793" t="s">
        <v>27</v>
      </c>
      <c r="O7793">
        <v>0.89600000000000002</v>
      </c>
      <c r="P7793" t="s">
        <v>28</v>
      </c>
      <c r="Q7793" t="s">
        <v>29</v>
      </c>
      <c r="R7793">
        <v>4.7</v>
      </c>
      <c r="S7793">
        <v>1</v>
      </c>
      <c r="T7793">
        <v>-11.35</v>
      </c>
      <c r="U7793">
        <v>0.2</v>
      </c>
      <c r="V7793" t="s">
        <v>697</v>
      </c>
      <c r="W7793" t="s">
        <v>45</v>
      </c>
      <c r="X7793">
        <v>1</v>
      </c>
      <c r="Y7793" t="str">
        <f>IF(tblRides[[#This Row],[supply_demand_ratio]]&lt;0.8,"Below 0.8",IF(tblRides[[#This Row],[supply_demand_ratio]]&lt;1,"Between 0.8-1.0",IF(tblRides[[#This Row],[supply_demand_ratio]]&lt;=1.2,"Between 1.0-1.2","Above 1.2")))</f>
        <v>Between 0.8-1.0</v>
      </c>
    </row>
    <row r="7794" spans="1:25" x14ac:dyDescent="0.3">
      <c r="A7794" t="s">
        <v>7849</v>
      </c>
      <c r="B7794" s="1">
        <v>46092.560416666667</v>
      </c>
      <c r="C7794" s="2">
        <v>46092</v>
      </c>
      <c r="D7794">
        <v>13</v>
      </c>
      <c r="E7794" t="s">
        <v>33</v>
      </c>
      <c r="F7794" t="s">
        <v>34</v>
      </c>
      <c r="G7794">
        <v>5</v>
      </c>
      <c r="H7794">
        <v>114.82</v>
      </c>
      <c r="I7794">
        <v>114.7</v>
      </c>
      <c r="J7794">
        <v>1</v>
      </c>
      <c r="K7794">
        <v>7.9</v>
      </c>
      <c r="L7794">
        <v>5.0999999999999996</v>
      </c>
      <c r="M7794">
        <v>89</v>
      </c>
      <c r="N7794" t="s">
        <v>41</v>
      </c>
      <c r="O7794">
        <v>1.351</v>
      </c>
      <c r="P7794" t="s">
        <v>28</v>
      </c>
      <c r="Q7794" t="s">
        <v>29</v>
      </c>
      <c r="R7794">
        <v>4.6500000000000004</v>
      </c>
      <c r="S7794">
        <v>0</v>
      </c>
      <c r="T7794">
        <v>-0.12</v>
      </c>
      <c r="U7794">
        <v>-2.8</v>
      </c>
      <c r="V7794" t="s">
        <v>697</v>
      </c>
      <c r="W7794" t="s">
        <v>45</v>
      </c>
      <c r="X7794">
        <v>1</v>
      </c>
      <c r="Y7794" t="str">
        <f>IF(tblRides[[#This Row],[supply_demand_ratio]]&lt;0.8,"Below 0.8",IF(tblRides[[#This Row],[supply_demand_ratio]]&lt;1,"Between 0.8-1.0",IF(tblRides[[#This Row],[supply_demand_ratio]]&lt;=1.2,"Between 1.0-1.2","Above 1.2")))</f>
        <v>Above 1.2</v>
      </c>
    </row>
    <row r="7795" spans="1:25" x14ac:dyDescent="0.3">
      <c r="A7795" t="s">
        <v>7850</v>
      </c>
      <c r="B7795" s="1">
        <v>46092.563888888886</v>
      </c>
      <c r="C7795" s="2">
        <v>46092</v>
      </c>
      <c r="D7795">
        <v>13</v>
      </c>
      <c r="E7795" t="s">
        <v>25</v>
      </c>
      <c r="F7795" t="s">
        <v>26</v>
      </c>
      <c r="G7795">
        <v>11.4</v>
      </c>
      <c r="H7795">
        <v>218.94</v>
      </c>
      <c r="I7795">
        <v>223.49</v>
      </c>
      <c r="J7795">
        <v>1</v>
      </c>
      <c r="K7795">
        <v>6.1</v>
      </c>
      <c r="L7795">
        <v>5.8</v>
      </c>
      <c r="M7795">
        <v>113</v>
      </c>
      <c r="N7795" t="s">
        <v>41</v>
      </c>
      <c r="O7795">
        <v>1.139</v>
      </c>
      <c r="P7795" t="s">
        <v>28</v>
      </c>
      <c r="Q7795" t="s">
        <v>29</v>
      </c>
      <c r="R7795">
        <v>4.45</v>
      </c>
      <c r="S7795">
        <v>10</v>
      </c>
      <c r="T7795">
        <v>4.55</v>
      </c>
      <c r="U7795">
        <v>-0.3</v>
      </c>
      <c r="V7795" t="s">
        <v>697</v>
      </c>
      <c r="W7795" t="s">
        <v>45</v>
      </c>
      <c r="X7795">
        <v>1</v>
      </c>
      <c r="Y7795" t="str">
        <f>IF(tblRides[[#This Row],[supply_demand_ratio]]&lt;0.8,"Below 0.8",IF(tblRides[[#This Row],[supply_demand_ratio]]&lt;1,"Between 0.8-1.0",IF(tblRides[[#This Row],[supply_demand_ratio]]&lt;=1.2,"Between 1.0-1.2","Above 1.2")))</f>
        <v>Between 1.0-1.2</v>
      </c>
    </row>
    <row r="7796" spans="1:25" x14ac:dyDescent="0.3">
      <c r="A7796" t="s">
        <v>7851</v>
      </c>
      <c r="B7796" s="1">
        <v>46092.564583333333</v>
      </c>
      <c r="C7796" s="2">
        <v>46092</v>
      </c>
      <c r="D7796">
        <v>13</v>
      </c>
      <c r="E7796" t="s">
        <v>25</v>
      </c>
      <c r="F7796" t="s">
        <v>34</v>
      </c>
      <c r="G7796">
        <v>7</v>
      </c>
      <c r="H7796">
        <v>135.19</v>
      </c>
      <c r="I7796">
        <v>135.04</v>
      </c>
      <c r="J7796">
        <v>1</v>
      </c>
      <c r="K7796">
        <v>2</v>
      </c>
      <c r="L7796">
        <v>1.4</v>
      </c>
      <c r="M7796">
        <v>115</v>
      </c>
      <c r="N7796" t="s">
        <v>41</v>
      </c>
      <c r="O7796">
        <v>1.407</v>
      </c>
      <c r="P7796" t="s">
        <v>28</v>
      </c>
      <c r="Q7796" t="s">
        <v>29</v>
      </c>
      <c r="R7796">
        <v>4.7699999999999996</v>
      </c>
      <c r="S7796">
        <v>0</v>
      </c>
      <c r="T7796">
        <v>-0.15</v>
      </c>
      <c r="U7796">
        <v>-0.6</v>
      </c>
      <c r="V7796" t="s">
        <v>697</v>
      </c>
      <c r="W7796" t="s">
        <v>31</v>
      </c>
      <c r="X7796">
        <v>1</v>
      </c>
      <c r="Y7796" t="str">
        <f>IF(tblRides[[#This Row],[supply_demand_ratio]]&lt;0.8,"Below 0.8",IF(tblRides[[#This Row],[supply_demand_ratio]]&lt;1,"Between 0.8-1.0",IF(tblRides[[#This Row],[supply_demand_ratio]]&lt;=1.2,"Between 1.0-1.2","Above 1.2")))</f>
        <v>Above 1.2</v>
      </c>
    </row>
    <row r="7797" spans="1:25" x14ac:dyDescent="0.3">
      <c r="A7797" t="s">
        <v>7852</v>
      </c>
      <c r="B7797" s="1">
        <v>46092.569444444445</v>
      </c>
      <c r="C7797" s="2">
        <v>46092</v>
      </c>
      <c r="D7797">
        <v>13</v>
      </c>
      <c r="E7797" t="s">
        <v>33</v>
      </c>
      <c r="F7797" t="s">
        <v>34</v>
      </c>
      <c r="G7797">
        <v>5.2</v>
      </c>
      <c r="H7797">
        <v>128.56</v>
      </c>
      <c r="I7797">
        <v>124.24</v>
      </c>
      <c r="J7797">
        <v>1</v>
      </c>
      <c r="K7797">
        <v>7.5</v>
      </c>
      <c r="L7797">
        <v>9.5</v>
      </c>
      <c r="M7797">
        <v>83</v>
      </c>
      <c r="N7797" t="s">
        <v>41</v>
      </c>
      <c r="O7797">
        <v>1.4410000000000001</v>
      </c>
      <c r="P7797" t="s">
        <v>28</v>
      </c>
      <c r="Q7797" t="s">
        <v>29</v>
      </c>
      <c r="R7797">
        <v>4.7300000000000004</v>
      </c>
      <c r="S7797">
        <v>0</v>
      </c>
      <c r="T7797">
        <v>-4.32</v>
      </c>
      <c r="U7797">
        <v>2</v>
      </c>
      <c r="V7797" t="s">
        <v>697</v>
      </c>
      <c r="W7797" t="s">
        <v>45</v>
      </c>
      <c r="X7797">
        <v>1</v>
      </c>
      <c r="Y7797" t="str">
        <f>IF(tblRides[[#This Row],[supply_demand_ratio]]&lt;0.8,"Below 0.8",IF(tblRides[[#This Row],[supply_demand_ratio]]&lt;1,"Between 0.8-1.0",IF(tblRides[[#This Row],[supply_demand_ratio]]&lt;=1.2,"Between 1.0-1.2","Above 1.2")))</f>
        <v>Above 1.2</v>
      </c>
    </row>
    <row r="7798" spans="1:25" x14ac:dyDescent="0.3">
      <c r="A7798" t="s">
        <v>7853</v>
      </c>
      <c r="B7798" s="1">
        <v>46092.574999999997</v>
      </c>
      <c r="C7798" s="2">
        <v>46092</v>
      </c>
      <c r="D7798">
        <v>13</v>
      </c>
      <c r="E7798" t="s">
        <v>36</v>
      </c>
      <c r="F7798" t="s">
        <v>26</v>
      </c>
      <c r="G7798">
        <v>6.2</v>
      </c>
      <c r="H7798">
        <v>142.63999999999999</v>
      </c>
      <c r="I7798">
        <v>142.85</v>
      </c>
      <c r="J7798">
        <v>1</v>
      </c>
      <c r="K7798">
        <v>3.4</v>
      </c>
      <c r="L7798">
        <v>2.2000000000000002</v>
      </c>
      <c r="M7798">
        <v>109</v>
      </c>
      <c r="N7798" t="s">
        <v>41</v>
      </c>
      <c r="O7798">
        <v>1.236</v>
      </c>
      <c r="P7798" t="s">
        <v>28</v>
      </c>
      <c r="Q7798" t="s">
        <v>29</v>
      </c>
      <c r="R7798">
        <v>5</v>
      </c>
      <c r="S7798">
        <v>9</v>
      </c>
      <c r="T7798">
        <v>0.21</v>
      </c>
      <c r="U7798">
        <v>-1.2</v>
      </c>
      <c r="V7798" t="s">
        <v>697</v>
      </c>
      <c r="W7798" t="s">
        <v>31</v>
      </c>
      <c r="X7798">
        <v>1</v>
      </c>
      <c r="Y7798" t="str">
        <f>IF(tblRides[[#This Row],[supply_demand_ratio]]&lt;0.8,"Below 0.8",IF(tblRides[[#This Row],[supply_demand_ratio]]&lt;1,"Between 0.8-1.0",IF(tblRides[[#This Row],[supply_demand_ratio]]&lt;=1.2,"Between 1.0-1.2","Above 1.2")))</f>
        <v>Above 1.2</v>
      </c>
    </row>
    <row r="7799" spans="1:25" x14ac:dyDescent="0.3">
      <c r="A7799" t="s">
        <v>7854</v>
      </c>
      <c r="B7799" s="1">
        <v>46092.57708333333</v>
      </c>
      <c r="C7799" s="2">
        <v>46092</v>
      </c>
      <c r="D7799">
        <v>13</v>
      </c>
      <c r="E7799" t="s">
        <v>25</v>
      </c>
      <c r="F7799" t="s">
        <v>26</v>
      </c>
      <c r="G7799">
        <v>11.2</v>
      </c>
      <c r="H7799">
        <v>189.04</v>
      </c>
      <c r="I7799">
        <v>180.01</v>
      </c>
      <c r="J7799">
        <v>1</v>
      </c>
      <c r="K7799">
        <v>4.0999999999999996</v>
      </c>
      <c r="L7799">
        <v>7.1</v>
      </c>
      <c r="M7799">
        <v>121</v>
      </c>
      <c r="N7799" t="s">
        <v>41</v>
      </c>
      <c r="O7799">
        <v>1.5620000000000001</v>
      </c>
      <c r="P7799" t="s">
        <v>28</v>
      </c>
      <c r="Q7799" t="s">
        <v>29</v>
      </c>
      <c r="R7799">
        <v>4.75</v>
      </c>
      <c r="S7799">
        <v>2</v>
      </c>
      <c r="T7799">
        <v>-9.0299999999999994</v>
      </c>
      <c r="U7799">
        <v>3</v>
      </c>
      <c r="V7799" t="s">
        <v>697</v>
      </c>
      <c r="W7799" t="s">
        <v>31</v>
      </c>
      <c r="X7799">
        <v>1</v>
      </c>
      <c r="Y7799" t="str">
        <f>IF(tblRides[[#This Row],[supply_demand_ratio]]&lt;0.8,"Below 0.8",IF(tblRides[[#This Row],[supply_demand_ratio]]&lt;1,"Between 0.8-1.0",IF(tblRides[[#This Row],[supply_demand_ratio]]&lt;=1.2,"Between 1.0-1.2","Above 1.2")))</f>
        <v>Above 1.2</v>
      </c>
    </row>
    <row r="7800" spans="1:25" x14ac:dyDescent="0.3">
      <c r="A7800" t="s">
        <v>7855</v>
      </c>
      <c r="B7800" s="1">
        <v>46092.582638888889</v>
      </c>
      <c r="C7800" s="2">
        <v>46092</v>
      </c>
      <c r="D7800">
        <v>13</v>
      </c>
      <c r="E7800" t="s">
        <v>33</v>
      </c>
      <c r="F7800" t="s">
        <v>34</v>
      </c>
      <c r="G7800">
        <v>3.5</v>
      </c>
      <c r="H7800">
        <v>108.48</v>
      </c>
      <c r="I7800">
        <v>107.81</v>
      </c>
      <c r="J7800">
        <v>1.1000000000000001</v>
      </c>
      <c r="K7800">
        <v>2.2999999999999998</v>
      </c>
      <c r="L7800">
        <v>2.4</v>
      </c>
      <c r="M7800">
        <v>102</v>
      </c>
      <c r="N7800" t="s">
        <v>41</v>
      </c>
      <c r="O7800">
        <v>1.7629999999999999</v>
      </c>
      <c r="P7800" t="s">
        <v>28</v>
      </c>
      <c r="Q7800" t="s">
        <v>29</v>
      </c>
      <c r="R7800">
        <v>4.6500000000000004</v>
      </c>
      <c r="S7800">
        <v>0</v>
      </c>
      <c r="T7800">
        <v>-0.67</v>
      </c>
      <c r="U7800">
        <v>0.1</v>
      </c>
      <c r="V7800" t="s">
        <v>697</v>
      </c>
      <c r="W7800" t="s">
        <v>31</v>
      </c>
      <c r="X7800">
        <v>1</v>
      </c>
      <c r="Y7800" t="str">
        <f>IF(tblRides[[#This Row],[supply_demand_ratio]]&lt;0.8,"Below 0.8",IF(tblRides[[#This Row],[supply_demand_ratio]]&lt;1,"Between 0.8-1.0",IF(tblRides[[#This Row],[supply_demand_ratio]]&lt;=1.2,"Between 1.0-1.2","Above 1.2")))</f>
        <v>Above 1.2</v>
      </c>
    </row>
    <row r="7801" spans="1:25" x14ac:dyDescent="0.3">
      <c r="A7801" t="s">
        <v>7856</v>
      </c>
      <c r="B7801" s="1">
        <v>46092.59652777778</v>
      </c>
      <c r="C7801" s="2">
        <v>46092</v>
      </c>
      <c r="D7801">
        <v>14</v>
      </c>
      <c r="E7801" t="s">
        <v>33</v>
      </c>
      <c r="F7801" t="s">
        <v>26</v>
      </c>
      <c r="G7801">
        <v>4.7</v>
      </c>
      <c r="H7801">
        <v>120.24</v>
      </c>
      <c r="I7801">
        <v>116.23</v>
      </c>
      <c r="J7801">
        <v>1</v>
      </c>
      <c r="K7801">
        <v>3.4</v>
      </c>
      <c r="L7801">
        <v>1</v>
      </c>
      <c r="M7801">
        <v>97</v>
      </c>
      <c r="N7801" t="s">
        <v>41</v>
      </c>
      <c r="O7801">
        <v>1.373</v>
      </c>
      <c r="P7801" t="s">
        <v>28</v>
      </c>
      <c r="Q7801" t="s">
        <v>29</v>
      </c>
      <c r="R7801">
        <v>4.57</v>
      </c>
      <c r="S7801">
        <v>46</v>
      </c>
      <c r="T7801">
        <v>-4.01</v>
      </c>
      <c r="U7801">
        <v>-2.4</v>
      </c>
      <c r="V7801" t="s">
        <v>697</v>
      </c>
      <c r="W7801" t="s">
        <v>31</v>
      </c>
      <c r="X7801">
        <v>1</v>
      </c>
      <c r="Y7801" t="str">
        <f>IF(tblRides[[#This Row],[supply_demand_ratio]]&lt;0.8,"Below 0.8",IF(tblRides[[#This Row],[supply_demand_ratio]]&lt;1,"Between 0.8-1.0",IF(tblRides[[#This Row],[supply_demand_ratio]]&lt;=1.2,"Between 1.0-1.2","Above 1.2")))</f>
        <v>Above 1.2</v>
      </c>
    </row>
    <row r="7802" spans="1:25" x14ac:dyDescent="0.3">
      <c r="A7802" t="s">
        <v>7857</v>
      </c>
      <c r="B7802" s="1">
        <v>46092.603472222225</v>
      </c>
      <c r="C7802" s="2">
        <v>46092</v>
      </c>
      <c r="D7802">
        <v>14</v>
      </c>
      <c r="E7802" t="s">
        <v>62</v>
      </c>
      <c r="F7802" t="s">
        <v>34</v>
      </c>
      <c r="G7802">
        <v>3.7</v>
      </c>
      <c r="H7802">
        <v>95.45</v>
      </c>
      <c r="J7802">
        <v>1.1000000000000001</v>
      </c>
      <c r="K7802">
        <v>4.7</v>
      </c>
      <c r="L7802">
        <v>8.6999999999999993</v>
      </c>
      <c r="M7802">
        <v>65</v>
      </c>
      <c r="N7802" t="s">
        <v>41</v>
      </c>
      <c r="O7802">
        <v>1.6719999999999999</v>
      </c>
      <c r="P7802" t="s">
        <v>58</v>
      </c>
      <c r="Q7802" t="s">
        <v>59</v>
      </c>
      <c r="R7802">
        <v>4.58</v>
      </c>
      <c r="S7802">
        <v>0</v>
      </c>
      <c r="U7802">
        <v>4</v>
      </c>
      <c r="V7802" t="s">
        <v>697</v>
      </c>
      <c r="W7802" t="s">
        <v>31</v>
      </c>
      <c r="X7802">
        <v>0</v>
      </c>
      <c r="Y7802" t="str">
        <f>IF(tblRides[[#This Row],[supply_demand_ratio]]&lt;0.8,"Below 0.8",IF(tblRides[[#This Row],[supply_demand_ratio]]&lt;1,"Between 0.8-1.0",IF(tblRides[[#This Row],[supply_demand_ratio]]&lt;=1.2,"Between 1.0-1.2","Above 1.2")))</f>
        <v>Above 1.2</v>
      </c>
    </row>
    <row r="7803" spans="1:25" x14ac:dyDescent="0.3">
      <c r="A7803" t="s">
        <v>7858</v>
      </c>
      <c r="B7803" s="1">
        <v>46092.618055555555</v>
      </c>
      <c r="C7803" s="2">
        <v>46092</v>
      </c>
      <c r="D7803">
        <v>14</v>
      </c>
      <c r="E7803" t="s">
        <v>33</v>
      </c>
      <c r="F7803" t="s">
        <v>26</v>
      </c>
      <c r="G7803">
        <v>4.7</v>
      </c>
      <c r="H7803">
        <v>119.07</v>
      </c>
      <c r="I7803">
        <v>126.87</v>
      </c>
      <c r="J7803">
        <v>1</v>
      </c>
      <c r="K7803">
        <v>4.5</v>
      </c>
      <c r="L7803">
        <v>4.0999999999999996</v>
      </c>
      <c r="M7803">
        <v>94</v>
      </c>
      <c r="N7803" t="s">
        <v>41</v>
      </c>
      <c r="O7803">
        <v>1.496</v>
      </c>
      <c r="P7803" t="s">
        <v>28</v>
      </c>
      <c r="Q7803" t="s">
        <v>29</v>
      </c>
      <c r="R7803">
        <v>4.28</v>
      </c>
      <c r="S7803">
        <v>4</v>
      </c>
      <c r="T7803">
        <v>7.8</v>
      </c>
      <c r="U7803">
        <v>-0.4</v>
      </c>
      <c r="V7803" t="s">
        <v>697</v>
      </c>
      <c r="W7803" t="s">
        <v>31</v>
      </c>
      <c r="X7803">
        <v>1</v>
      </c>
      <c r="Y7803" t="str">
        <f>IF(tblRides[[#This Row],[supply_demand_ratio]]&lt;0.8,"Below 0.8",IF(tblRides[[#This Row],[supply_demand_ratio]]&lt;1,"Between 0.8-1.0",IF(tblRides[[#This Row],[supply_demand_ratio]]&lt;=1.2,"Between 1.0-1.2","Above 1.2")))</f>
        <v>Above 1.2</v>
      </c>
    </row>
    <row r="7804" spans="1:25" x14ac:dyDescent="0.3">
      <c r="A7804" t="s">
        <v>7859</v>
      </c>
      <c r="B7804" s="1">
        <v>46092.632638888892</v>
      </c>
      <c r="C7804" s="2">
        <v>46092</v>
      </c>
      <c r="D7804">
        <v>15</v>
      </c>
      <c r="E7804" t="s">
        <v>25</v>
      </c>
      <c r="F7804" t="s">
        <v>26</v>
      </c>
      <c r="G7804">
        <v>5.9</v>
      </c>
      <c r="H7804">
        <v>132.36000000000001</v>
      </c>
      <c r="I7804">
        <v>137.74</v>
      </c>
      <c r="J7804">
        <v>1</v>
      </c>
      <c r="K7804">
        <v>8.8000000000000007</v>
      </c>
      <c r="L7804">
        <v>7.2</v>
      </c>
      <c r="M7804">
        <v>106</v>
      </c>
      <c r="N7804" t="s">
        <v>27</v>
      </c>
      <c r="O7804">
        <v>0.88900000000000001</v>
      </c>
      <c r="P7804" t="s">
        <v>28</v>
      </c>
      <c r="Q7804" t="s">
        <v>29</v>
      </c>
      <c r="R7804">
        <v>4.59</v>
      </c>
      <c r="S7804">
        <v>4</v>
      </c>
      <c r="T7804">
        <v>5.38</v>
      </c>
      <c r="U7804">
        <v>-1.6</v>
      </c>
      <c r="V7804" t="s">
        <v>697</v>
      </c>
      <c r="W7804" t="s">
        <v>45</v>
      </c>
      <c r="X7804">
        <v>1</v>
      </c>
      <c r="Y7804" t="str">
        <f>IF(tblRides[[#This Row],[supply_demand_ratio]]&lt;0.8,"Below 0.8",IF(tblRides[[#This Row],[supply_demand_ratio]]&lt;1,"Between 0.8-1.0",IF(tblRides[[#This Row],[supply_demand_ratio]]&lt;=1.2,"Between 1.0-1.2","Above 1.2")))</f>
        <v>Between 0.8-1.0</v>
      </c>
    </row>
    <row r="7805" spans="1:25" x14ac:dyDescent="0.3">
      <c r="A7805" t="s">
        <v>7860</v>
      </c>
      <c r="B7805" s="1">
        <v>46092.634722222225</v>
      </c>
      <c r="C7805" s="2">
        <v>46092</v>
      </c>
      <c r="D7805">
        <v>15</v>
      </c>
      <c r="E7805" t="s">
        <v>25</v>
      </c>
      <c r="F7805" t="s">
        <v>26</v>
      </c>
      <c r="G7805">
        <v>11.1</v>
      </c>
      <c r="H7805">
        <v>247.81</v>
      </c>
      <c r="J7805">
        <v>1.1000000000000001</v>
      </c>
      <c r="K7805">
        <v>3</v>
      </c>
      <c r="L7805">
        <v>3.8</v>
      </c>
      <c r="M7805">
        <v>137</v>
      </c>
      <c r="N7805" t="s">
        <v>72</v>
      </c>
      <c r="O7805">
        <v>0.93100000000000005</v>
      </c>
      <c r="P7805" t="s">
        <v>58</v>
      </c>
      <c r="Q7805" t="s">
        <v>59</v>
      </c>
      <c r="R7805">
        <v>4.82</v>
      </c>
      <c r="S7805">
        <v>32</v>
      </c>
      <c r="U7805">
        <v>0.8</v>
      </c>
      <c r="V7805" t="s">
        <v>697</v>
      </c>
      <c r="W7805" t="s">
        <v>31</v>
      </c>
      <c r="X7805">
        <v>0</v>
      </c>
      <c r="Y7805" t="str">
        <f>IF(tblRides[[#This Row],[supply_demand_ratio]]&lt;0.8,"Below 0.8",IF(tblRides[[#This Row],[supply_demand_ratio]]&lt;1,"Between 0.8-1.0",IF(tblRides[[#This Row],[supply_demand_ratio]]&lt;=1.2,"Between 1.0-1.2","Above 1.2")))</f>
        <v>Between 0.8-1.0</v>
      </c>
    </row>
    <row r="7806" spans="1:25" x14ac:dyDescent="0.3">
      <c r="A7806" t="s">
        <v>7861</v>
      </c>
      <c r="B7806" s="1">
        <v>46092.640972222223</v>
      </c>
      <c r="C7806" s="2">
        <v>46092</v>
      </c>
      <c r="D7806">
        <v>15</v>
      </c>
      <c r="E7806" t="s">
        <v>33</v>
      </c>
      <c r="F7806" t="s">
        <v>34</v>
      </c>
      <c r="G7806">
        <v>8.9</v>
      </c>
      <c r="H7806">
        <v>178.06</v>
      </c>
      <c r="J7806">
        <v>1</v>
      </c>
      <c r="K7806">
        <v>4.2</v>
      </c>
      <c r="L7806">
        <v>6.2</v>
      </c>
      <c r="M7806">
        <v>86</v>
      </c>
      <c r="N7806" t="s">
        <v>41</v>
      </c>
      <c r="O7806">
        <v>1.62</v>
      </c>
      <c r="P7806" t="s">
        <v>37</v>
      </c>
      <c r="Q7806" t="s">
        <v>280</v>
      </c>
      <c r="R7806">
        <v>4.5599999999999996</v>
      </c>
      <c r="S7806">
        <v>0</v>
      </c>
      <c r="U7806">
        <v>2</v>
      </c>
      <c r="V7806" t="s">
        <v>697</v>
      </c>
      <c r="W7806" t="s">
        <v>31</v>
      </c>
      <c r="X7806">
        <v>0</v>
      </c>
      <c r="Y7806" t="str">
        <f>IF(tblRides[[#This Row],[supply_demand_ratio]]&lt;0.8,"Below 0.8",IF(tblRides[[#This Row],[supply_demand_ratio]]&lt;1,"Between 0.8-1.0",IF(tblRides[[#This Row],[supply_demand_ratio]]&lt;=1.2,"Between 1.0-1.2","Above 1.2")))</f>
        <v>Above 1.2</v>
      </c>
    </row>
    <row r="7807" spans="1:25" x14ac:dyDescent="0.3">
      <c r="A7807" t="s">
        <v>7862</v>
      </c>
      <c r="B7807" s="1">
        <v>46092.645833333336</v>
      </c>
      <c r="C7807" s="2">
        <v>46092</v>
      </c>
      <c r="D7807">
        <v>15</v>
      </c>
      <c r="E7807" t="s">
        <v>25</v>
      </c>
      <c r="F7807" t="s">
        <v>26</v>
      </c>
      <c r="G7807">
        <v>5.8</v>
      </c>
      <c r="H7807">
        <v>147.77000000000001</v>
      </c>
      <c r="I7807">
        <v>150.02000000000001</v>
      </c>
      <c r="J7807">
        <v>1.2</v>
      </c>
      <c r="K7807">
        <v>2</v>
      </c>
      <c r="L7807">
        <v>1.3</v>
      </c>
      <c r="M7807">
        <v>99</v>
      </c>
      <c r="N7807" t="s">
        <v>27</v>
      </c>
      <c r="O7807">
        <v>0.73499999999999999</v>
      </c>
      <c r="P7807" t="s">
        <v>28</v>
      </c>
      <c r="Q7807" t="s">
        <v>29</v>
      </c>
      <c r="R7807">
        <v>4.92</v>
      </c>
      <c r="S7807">
        <v>14</v>
      </c>
      <c r="T7807">
        <v>2.25</v>
      </c>
      <c r="U7807">
        <v>-0.7</v>
      </c>
      <c r="V7807" t="s">
        <v>697</v>
      </c>
      <c r="W7807" t="s">
        <v>31</v>
      </c>
      <c r="X7807">
        <v>1</v>
      </c>
      <c r="Y7807" t="str">
        <f>IF(tblRides[[#This Row],[supply_demand_ratio]]&lt;0.8,"Below 0.8",IF(tblRides[[#This Row],[supply_demand_ratio]]&lt;1,"Between 0.8-1.0",IF(tblRides[[#This Row],[supply_demand_ratio]]&lt;=1.2,"Between 1.0-1.2","Above 1.2")))</f>
        <v>Below 0.8</v>
      </c>
    </row>
    <row r="7808" spans="1:25" x14ac:dyDescent="0.3">
      <c r="A7808" t="s">
        <v>7863</v>
      </c>
      <c r="B7808" s="1">
        <v>46092.654166666667</v>
      </c>
      <c r="C7808" s="2">
        <v>46092</v>
      </c>
      <c r="D7808">
        <v>15</v>
      </c>
      <c r="E7808" t="s">
        <v>62</v>
      </c>
      <c r="F7808" t="s">
        <v>26</v>
      </c>
      <c r="G7808">
        <v>5.6</v>
      </c>
      <c r="H7808">
        <v>125.38</v>
      </c>
      <c r="J7808">
        <v>1</v>
      </c>
      <c r="K7808">
        <v>3.3</v>
      </c>
      <c r="L7808">
        <v>6</v>
      </c>
      <c r="M7808">
        <v>57</v>
      </c>
      <c r="N7808" t="s">
        <v>41</v>
      </c>
      <c r="O7808">
        <v>1.5589999999999999</v>
      </c>
      <c r="P7808" t="s">
        <v>58</v>
      </c>
      <c r="Q7808" t="s">
        <v>74</v>
      </c>
      <c r="R7808">
        <v>4.71</v>
      </c>
      <c r="S7808">
        <v>5</v>
      </c>
      <c r="U7808">
        <v>2.7</v>
      </c>
      <c r="V7808" t="s">
        <v>697</v>
      </c>
      <c r="W7808" t="s">
        <v>31</v>
      </c>
      <c r="X7808">
        <v>0</v>
      </c>
      <c r="Y7808" t="str">
        <f>IF(tblRides[[#This Row],[supply_demand_ratio]]&lt;0.8,"Below 0.8",IF(tblRides[[#This Row],[supply_demand_ratio]]&lt;1,"Between 0.8-1.0",IF(tblRides[[#This Row],[supply_demand_ratio]]&lt;=1.2,"Between 1.0-1.2","Above 1.2")))</f>
        <v>Above 1.2</v>
      </c>
    </row>
    <row r="7809" spans="1:25" x14ac:dyDescent="0.3">
      <c r="A7809" t="s">
        <v>7864</v>
      </c>
      <c r="B7809" s="1">
        <v>46092.655555555553</v>
      </c>
      <c r="C7809" s="2">
        <v>46092</v>
      </c>
      <c r="D7809">
        <v>15</v>
      </c>
      <c r="E7809" t="s">
        <v>62</v>
      </c>
      <c r="F7809" t="s">
        <v>26</v>
      </c>
      <c r="G7809">
        <v>7.9</v>
      </c>
      <c r="H7809">
        <v>162.38999999999999</v>
      </c>
      <c r="J7809">
        <v>1</v>
      </c>
      <c r="K7809">
        <v>6.7</v>
      </c>
      <c r="L7809">
        <v>4.7</v>
      </c>
      <c r="M7809">
        <v>47</v>
      </c>
      <c r="N7809" t="s">
        <v>41</v>
      </c>
      <c r="O7809">
        <v>1.083</v>
      </c>
      <c r="P7809" t="s">
        <v>37</v>
      </c>
      <c r="Q7809" t="s">
        <v>103</v>
      </c>
      <c r="R7809">
        <v>4.87</v>
      </c>
      <c r="S7809">
        <v>2</v>
      </c>
      <c r="U7809">
        <v>-2</v>
      </c>
      <c r="V7809" t="s">
        <v>697</v>
      </c>
      <c r="W7809" t="s">
        <v>45</v>
      </c>
      <c r="X7809">
        <v>0</v>
      </c>
      <c r="Y7809" t="str">
        <f>IF(tblRides[[#This Row],[supply_demand_ratio]]&lt;0.8,"Below 0.8",IF(tblRides[[#This Row],[supply_demand_ratio]]&lt;1,"Between 0.8-1.0",IF(tblRides[[#This Row],[supply_demand_ratio]]&lt;=1.2,"Between 1.0-1.2","Above 1.2")))</f>
        <v>Between 1.0-1.2</v>
      </c>
    </row>
    <row r="7810" spans="1:25" x14ac:dyDescent="0.3">
      <c r="A7810" t="s">
        <v>7865</v>
      </c>
      <c r="B7810" s="1">
        <v>46092.662499999999</v>
      </c>
      <c r="C7810" s="2">
        <v>46092</v>
      </c>
      <c r="D7810">
        <v>15</v>
      </c>
      <c r="E7810" t="s">
        <v>62</v>
      </c>
      <c r="F7810" t="s">
        <v>26</v>
      </c>
      <c r="G7810">
        <v>4.5</v>
      </c>
      <c r="H7810">
        <v>119.33</v>
      </c>
      <c r="J7810">
        <v>1.1000000000000001</v>
      </c>
      <c r="K7810">
        <v>7.7</v>
      </c>
      <c r="L7810">
        <v>12</v>
      </c>
      <c r="M7810">
        <v>55</v>
      </c>
      <c r="N7810" t="s">
        <v>41</v>
      </c>
      <c r="O7810">
        <v>1.339</v>
      </c>
      <c r="P7810" t="s">
        <v>58</v>
      </c>
      <c r="Q7810" t="s">
        <v>59</v>
      </c>
      <c r="R7810">
        <v>4.66</v>
      </c>
      <c r="S7810">
        <v>18</v>
      </c>
      <c r="U7810">
        <v>4.3</v>
      </c>
      <c r="V7810" t="s">
        <v>697</v>
      </c>
      <c r="W7810" t="s">
        <v>45</v>
      </c>
      <c r="X7810">
        <v>0</v>
      </c>
      <c r="Y7810" t="str">
        <f>IF(tblRides[[#This Row],[supply_demand_ratio]]&lt;0.8,"Below 0.8",IF(tblRides[[#This Row],[supply_demand_ratio]]&lt;1,"Between 0.8-1.0",IF(tblRides[[#This Row],[supply_demand_ratio]]&lt;=1.2,"Between 1.0-1.2","Above 1.2")))</f>
        <v>Above 1.2</v>
      </c>
    </row>
    <row r="7811" spans="1:25" x14ac:dyDescent="0.3">
      <c r="A7811" t="s">
        <v>7866</v>
      </c>
      <c r="B7811" s="1">
        <v>46092.686111111114</v>
      </c>
      <c r="C7811" s="2">
        <v>46092</v>
      </c>
      <c r="D7811">
        <v>16</v>
      </c>
      <c r="E7811" t="s">
        <v>25</v>
      </c>
      <c r="F7811" t="s">
        <v>26</v>
      </c>
      <c r="G7811">
        <v>3.4</v>
      </c>
      <c r="H7811">
        <v>107.16</v>
      </c>
      <c r="I7811">
        <v>107.41</v>
      </c>
      <c r="J7811">
        <v>1.1000000000000001</v>
      </c>
      <c r="K7811">
        <v>8.8000000000000007</v>
      </c>
      <c r="L7811">
        <v>4.8</v>
      </c>
      <c r="M7811">
        <v>104</v>
      </c>
      <c r="N7811" t="s">
        <v>27</v>
      </c>
      <c r="O7811">
        <v>0.88700000000000001</v>
      </c>
      <c r="P7811" t="s">
        <v>28</v>
      </c>
      <c r="Q7811" t="s">
        <v>29</v>
      </c>
      <c r="R7811">
        <v>4.5599999999999996</v>
      </c>
      <c r="S7811">
        <v>22</v>
      </c>
      <c r="T7811">
        <v>0.25</v>
      </c>
      <c r="U7811">
        <v>-4</v>
      </c>
      <c r="V7811" t="s">
        <v>697</v>
      </c>
      <c r="W7811" t="s">
        <v>45</v>
      </c>
      <c r="X7811">
        <v>1</v>
      </c>
      <c r="Y7811" t="str">
        <f>IF(tblRides[[#This Row],[supply_demand_ratio]]&lt;0.8,"Below 0.8",IF(tblRides[[#This Row],[supply_demand_ratio]]&lt;1,"Between 0.8-1.0",IF(tblRides[[#This Row],[supply_demand_ratio]]&lt;=1.2,"Between 1.0-1.2","Above 1.2")))</f>
        <v>Between 0.8-1.0</v>
      </c>
    </row>
    <row r="7812" spans="1:25" x14ac:dyDescent="0.3">
      <c r="A7812" t="s">
        <v>7867</v>
      </c>
      <c r="B7812" s="1">
        <v>46092.686805555553</v>
      </c>
      <c r="C7812" s="2">
        <v>46092</v>
      </c>
      <c r="D7812">
        <v>16</v>
      </c>
      <c r="E7812" t="s">
        <v>36</v>
      </c>
      <c r="F7812" t="s">
        <v>26</v>
      </c>
      <c r="G7812">
        <v>8</v>
      </c>
      <c r="H7812">
        <v>181.34</v>
      </c>
      <c r="I7812">
        <v>173.67</v>
      </c>
      <c r="J7812">
        <v>1.1000000000000001</v>
      </c>
      <c r="K7812">
        <v>4.0999999999999996</v>
      </c>
      <c r="L7812">
        <v>3.3</v>
      </c>
      <c r="M7812">
        <v>106</v>
      </c>
      <c r="N7812" t="s">
        <v>27</v>
      </c>
      <c r="O7812">
        <v>0.98599999999999999</v>
      </c>
      <c r="P7812" t="s">
        <v>28</v>
      </c>
      <c r="Q7812" t="s">
        <v>29</v>
      </c>
      <c r="R7812">
        <v>4.9800000000000004</v>
      </c>
      <c r="S7812">
        <v>4</v>
      </c>
      <c r="T7812">
        <v>-7.67</v>
      </c>
      <c r="U7812">
        <v>-0.8</v>
      </c>
      <c r="V7812" t="s">
        <v>697</v>
      </c>
      <c r="W7812" t="s">
        <v>31</v>
      </c>
      <c r="X7812">
        <v>1</v>
      </c>
      <c r="Y7812" t="str">
        <f>IF(tblRides[[#This Row],[supply_demand_ratio]]&lt;0.8,"Below 0.8",IF(tblRides[[#This Row],[supply_demand_ratio]]&lt;1,"Between 0.8-1.0",IF(tblRides[[#This Row],[supply_demand_ratio]]&lt;=1.2,"Between 1.0-1.2","Above 1.2")))</f>
        <v>Between 0.8-1.0</v>
      </c>
    </row>
    <row r="7813" spans="1:25" x14ac:dyDescent="0.3">
      <c r="A7813" t="s">
        <v>7868</v>
      </c>
      <c r="B7813" s="1">
        <v>46092.688888888886</v>
      </c>
      <c r="C7813" s="2">
        <v>46092</v>
      </c>
      <c r="D7813">
        <v>16</v>
      </c>
      <c r="E7813" t="s">
        <v>33</v>
      </c>
      <c r="F7813" t="s">
        <v>26</v>
      </c>
      <c r="G7813">
        <v>3.5</v>
      </c>
      <c r="H7813">
        <v>109.62</v>
      </c>
      <c r="I7813">
        <v>110.12</v>
      </c>
      <c r="J7813">
        <v>1.2</v>
      </c>
      <c r="K7813">
        <v>4.2</v>
      </c>
      <c r="L7813">
        <v>8.1999999999999993</v>
      </c>
      <c r="M7813">
        <v>92</v>
      </c>
      <c r="N7813" t="s">
        <v>41</v>
      </c>
      <c r="O7813">
        <v>1.4319999999999999</v>
      </c>
      <c r="P7813" t="s">
        <v>28</v>
      </c>
      <c r="Q7813" t="s">
        <v>29</v>
      </c>
      <c r="R7813">
        <v>4.71</v>
      </c>
      <c r="S7813">
        <v>7</v>
      </c>
      <c r="T7813">
        <v>0.5</v>
      </c>
      <c r="U7813">
        <v>4</v>
      </c>
      <c r="V7813" t="s">
        <v>697</v>
      </c>
      <c r="W7813" t="s">
        <v>31</v>
      </c>
      <c r="X7813">
        <v>1</v>
      </c>
      <c r="Y7813" t="str">
        <f>IF(tblRides[[#This Row],[supply_demand_ratio]]&lt;0.8,"Below 0.8",IF(tblRides[[#This Row],[supply_demand_ratio]]&lt;1,"Between 0.8-1.0",IF(tblRides[[#This Row],[supply_demand_ratio]]&lt;=1.2,"Between 1.0-1.2","Above 1.2")))</f>
        <v>Above 1.2</v>
      </c>
    </row>
    <row r="7814" spans="1:25" x14ac:dyDescent="0.3">
      <c r="A7814" t="s">
        <v>7869</v>
      </c>
      <c r="B7814" s="1">
        <v>46092.689583333333</v>
      </c>
      <c r="C7814" s="2">
        <v>46092</v>
      </c>
      <c r="D7814">
        <v>16</v>
      </c>
      <c r="E7814" t="s">
        <v>25</v>
      </c>
      <c r="F7814" t="s">
        <v>26</v>
      </c>
      <c r="G7814">
        <v>2.9</v>
      </c>
      <c r="H7814">
        <v>91.38</v>
      </c>
      <c r="I7814">
        <v>95.26</v>
      </c>
      <c r="J7814">
        <v>1.1000000000000001</v>
      </c>
      <c r="K7814">
        <v>3.5</v>
      </c>
      <c r="L7814">
        <v>2.6</v>
      </c>
      <c r="M7814">
        <v>106</v>
      </c>
      <c r="N7814" t="s">
        <v>27</v>
      </c>
      <c r="O7814">
        <v>0.88700000000000001</v>
      </c>
      <c r="P7814" t="s">
        <v>28</v>
      </c>
      <c r="Q7814" t="s">
        <v>29</v>
      </c>
      <c r="R7814">
        <v>4.95</v>
      </c>
      <c r="S7814">
        <v>8</v>
      </c>
      <c r="T7814">
        <v>3.88</v>
      </c>
      <c r="U7814">
        <v>-0.9</v>
      </c>
      <c r="V7814" t="s">
        <v>697</v>
      </c>
      <c r="W7814" t="s">
        <v>31</v>
      </c>
      <c r="X7814">
        <v>1</v>
      </c>
      <c r="Y7814" t="str">
        <f>IF(tblRides[[#This Row],[supply_demand_ratio]]&lt;0.8,"Below 0.8",IF(tblRides[[#This Row],[supply_demand_ratio]]&lt;1,"Between 0.8-1.0",IF(tblRides[[#This Row],[supply_demand_ratio]]&lt;=1.2,"Between 1.0-1.2","Above 1.2")))</f>
        <v>Between 0.8-1.0</v>
      </c>
    </row>
    <row r="7815" spans="1:25" x14ac:dyDescent="0.3">
      <c r="A7815" t="s">
        <v>7870</v>
      </c>
      <c r="B7815" s="1">
        <v>46092.697222222225</v>
      </c>
      <c r="C7815" s="2">
        <v>46092</v>
      </c>
      <c r="D7815">
        <v>16</v>
      </c>
      <c r="E7815" t="s">
        <v>25</v>
      </c>
      <c r="F7815" t="s">
        <v>26</v>
      </c>
      <c r="G7815">
        <v>21</v>
      </c>
      <c r="H7815">
        <v>440.01</v>
      </c>
      <c r="J7815">
        <v>1.1000000000000001</v>
      </c>
      <c r="K7815">
        <v>5.6</v>
      </c>
      <c r="L7815">
        <v>5.3</v>
      </c>
      <c r="M7815">
        <v>105</v>
      </c>
      <c r="N7815" t="s">
        <v>27</v>
      </c>
      <c r="O7815">
        <v>0.81799999999999995</v>
      </c>
      <c r="P7815" t="s">
        <v>58</v>
      </c>
      <c r="Q7815" t="s">
        <v>59</v>
      </c>
      <c r="R7815">
        <v>4.63</v>
      </c>
      <c r="S7815">
        <v>12</v>
      </c>
      <c r="U7815">
        <v>-0.3</v>
      </c>
      <c r="V7815" t="s">
        <v>697</v>
      </c>
      <c r="W7815" t="s">
        <v>45</v>
      </c>
      <c r="X7815">
        <v>0</v>
      </c>
      <c r="Y7815" t="str">
        <f>IF(tblRides[[#This Row],[supply_demand_ratio]]&lt;0.8,"Below 0.8",IF(tblRides[[#This Row],[supply_demand_ratio]]&lt;1,"Between 0.8-1.0",IF(tblRides[[#This Row],[supply_demand_ratio]]&lt;=1.2,"Between 1.0-1.2","Above 1.2")))</f>
        <v>Between 0.8-1.0</v>
      </c>
    </row>
    <row r="7816" spans="1:25" x14ac:dyDescent="0.3">
      <c r="A7816" t="s">
        <v>7871</v>
      </c>
      <c r="B7816" s="1">
        <v>46092.697222222225</v>
      </c>
      <c r="C7816" s="2">
        <v>46092</v>
      </c>
      <c r="D7816">
        <v>16</v>
      </c>
      <c r="E7816" t="s">
        <v>25</v>
      </c>
      <c r="F7816" t="s">
        <v>26</v>
      </c>
      <c r="G7816">
        <v>1</v>
      </c>
      <c r="H7816">
        <v>58.57</v>
      </c>
      <c r="I7816">
        <v>58.86</v>
      </c>
      <c r="J7816">
        <v>1</v>
      </c>
      <c r="K7816">
        <v>8.1999999999999993</v>
      </c>
      <c r="L7816">
        <v>4.4000000000000004</v>
      </c>
      <c r="M7816">
        <v>119</v>
      </c>
      <c r="N7816" t="s">
        <v>27</v>
      </c>
      <c r="O7816">
        <v>0.89600000000000002</v>
      </c>
      <c r="P7816" t="s">
        <v>28</v>
      </c>
      <c r="Q7816" t="s">
        <v>29</v>
      </c>
      <c r="R7816">
        <v>3.99</v>
      </c>
      <c r="S7816">
        <v>53</v>
      </c>
      <c r="T7816">
        <v>0.28999999999999998</v>
      </c>
      <c r="U7816">
        <v>-3.8</v>
      </c>
      <c r="V7816" t="s">
        <v>697</v>
      </c>
      <c r="W7816" t="s">
        <v>45</v>
      </c>
      <c r="X7816">
        <v>1</v>
      </c>
      <c r="Y7816" t="str">
        <f>IF(tblRides[[#This Row],[supply_demand_ratio]]&lt;0.8,"Below 0.8",IF(tblRides[[#This Row],[supply_demand_ratio]]&lt;1,"Between 0.8-1.0",IF(tblRides[[#This Row],[supply_demand_ratio]]&lt;=1.2,"Between 1.0-1.2","Above 1.2")))</f>
        <v>Between 0.8-1.0</v>
      </c>
    </row>
    <row r="7817" spans="1:25" x14ac:dyDescent="0.3">
      <c r="A7817" t="s">
        <v>7872</v>
      </c>
      <c r="B7817" s="1">
        <v>46092.698611111111</v>
      </c>
      <c r="C7817" s="2">
        <v>46092</v>
      </c>
      <c r="D7817">
        <v>16</v>
      </c>
      <c r="E7817" t="s">
        <v>43</v>
      </c>
      <c r="F7817" t="s">
        <v>26</v>
      </c>
      <c r="G7817">
        <v>0.8</v>
      </c>
      <c r="H7817">
        <v>51.34</v>
      </c>
      <c r="I7817">
        <v>48.5</v>
      </c>
      <c r="J7817">
        <v>1</v>
      </c>
      <c r="K7817">
        <v>6.6</v>
      </c>
      <c r="L7817">
        <v>10.199999999999999</v>
      </c>
      <c r="M7817">
        <v>54</v>
      </c>
      <c r="N7817" t="s">
        <v>41</v>
      </c>
      <c r="O7817">
        <v>1.0589999999999999</v>
      </c>
      <c r="P7817" t="s">
        <v>28</v>
      </c>
      <c r="Q7817" t="s">
        <v>29</v>
      </c>
      <c r="R7817">
        <v>5</v>
      </c>
      <c r="S7817">
        <v>5</v>
      </c>
      <c r="T7817">
        <v>-2.84</v>
      </c>
      <c r="U7817">
        <v>3.6</v>
      </c>
      <c r="V7817" t="s">
        <v>697</v>
      </c>
      <c r="W7817" t="s">
        <v>45</v>
      </c>
      <c r="X7817">
        <v>1</v>
      </c>
      <c r="Y7817" t="str">
        <f>IF(tblRides[[#This Row],[supply_demand_ratio]]&lt;0.8,"Below 0.8",IF(tblRides[[#This Row],[supply_demand_ratio]]&lt;1,"Between 0.8-1.0",IF(tblRides[[#This Row],[supply_demand_ratio]]&lt;=1.2,"Between 1.0-1.2","Above 1.2")))</f>
        <v>Between 1.0-1.2</v>
      </c>
    </row>
    <row r="7818" spans="1:25" x14ac:dyDescent="0.3">
      <c r="A7818" t="s">
        <v>7873</v>
      </c>
      <c r="B7818" s="1">
        <v>46092.71597222222</v>
      </c>
      <c r="C7818" s="2">
        <v>46092</v>
      </c>
      <c r="D7818">
        <v>17</v>
      </c>
      <c r="E7818" t="s">
        <v>62</v>
      </c>
      <c r="F7818" t="s">
        <v>34</v>
      </c>
      <c r="G7818">
        <v>5.5</v>
      </c>
      <c r="H7818">
        <v>128.71</v>
      </c>
      <c r="I7818">
        <v>126.49</v>
      </c>
      <c r="J7818">
        <v>1.2</v>
      </c>
      <c r="K7818">
        <v>4.5</v>
      </c>
      <c r="L7818">
        <v>5.0999999999999996</v>
      </c>
      <c r="M7818">
        <v>49</v>
      </c>
      <c r="N7818" t="s">
        <v>27</v>
      </c>
      <c r="O7818">
        <v>0.92900000000000005</v>
      </c>
      <c r="P7818" t="s">
        <v>28</v>
      </c>
      <c r="Q7818" t="s">
        <v>29</v>
      </c>
      <c r="R7818">
        <v>4.54</v>
      </c>
      <c r="S7818">
        <v>0</v>
      </c>
      <c r="T7818">
        <v>-2.2200000000000002</v>
      </c>
      <c r="U7818">
        <v>0.6</v>
      </c>
      <c r="V7818" t="s">
        <v>697</v>
      </c>
      <c r="W7818" t="s">
        <v>31</v>
      </c>
      <c r="X7818">
        <v>1</v>
      </c>
      <c r="Y7818" t="str">
        <f>IF(tblRides[[#This Row],[supply_demand_ratio]]&lt;0.8,"Below 0.8",IF(tblRides[[#This Row],[supply_demand_ratio]]&lt;1,"Between 0.8-1.0",IF(tblRides[[#This Row],[supply_demand_ratio]]&lt;=1.2,"Between 1.0-1.2","Above 1.2")))</f>
        <v>Between 0.8-1.0</v>
      </c>
    </row>
    <row r="7819" spans="1:25" x14ac:dyDescent="0.3">
      <c r="A7819" t="s">
        <v>7874</v>
      </c>
      <c r="B7819" s="1">
        <v>46092.741666666669</v>
      </c>
      <c r="C7819" s="2">
        <v>46092</v>
      </c>
      <c r="D7819">
        <v>17</v>
      </c>
      <c r="E7819" t="s">
        <v>36</v>
      </c>
      <c r="F7819" t="s">
        <v>26</v>
      </c>
      <c r="G7819">
        <v>8.5</v>
      </c>
      <c r="H7819">
        <v>178.78</v>
      </c>
      <c r="I7819">
        <v>193.52</v>
      </c>
      <c r="J7819">
        <v>1.1000000000000001</v>
      </c>
      <c r="K7819">
        <v>5.3</v>
      </c>
      <c r="L7819">
        <v>8.3000000000000007</v>
      </c>
      <c r="M7819">
        <v>99</v>
      </c>
      <c r="N7819" t="s">
        <v>27</v>
      </c>
      <c r="O7819">
        <v>0.88200000000000001</v>
      </c>
      <c r="P7819" t="s">
        <v>28</v>
      </c>
      <c r="Q7819" t="s">
        <v>29</v>
      </c>
      <c r="R7819">
        <v>4.4400000000000004</v>
      </c>
      <c r="S7819">
        <v>6</v>
      </c>
      <c r="T7819">
        <v>14.74</v>
      </c>
      <c r="U7819">
        <v>3</v>
      </c>
      <c r="V7819" t="s">
        <v>697</v>
      </c>
      <c r="W7819" t="s">
        <v>45</v>
      </c>
      <c r="X7819">
        <v>1</v>
      </c>
      <c r="Y7819" t="str">
        <f>IF(tblRides[[#This Row],[supply_demand_ratio]]&lt;0.8,"Below 0.8",IF(tblRides[[#This Row],[supply_demand_ratio]]&lt;1,"Between 0.8-1.0",IF(tblRides[[#This Row],[supply_demand_ratio]]&lt;=1.2,"Between 1.0-1.2","Above 1.2")))</f>
        <v>Between 0.8-1.0</v>
      </c>
    </row>
    <row r="7820" spans="1:25" x14ac:dyDescent="0.3">
      <c r="A7820" t="s">
        <v>7875</v>
      </c>
      <c r="B7820" s="1">
        <v>46092.76666666667</v>
      </c>
      <c r="C7820" s="2">
        <v>46092</v>
      </c>
      <c r="D7820">
        <v>18</v>
      </c>
      <c r="E7820" t="s">
        <v>25</v>
      </c>
      <c r="F7820" t="s">
        <v>26</v>
      </c>
      <c r="G7820">
        <v>5.0999999999999996</v>
      </c>
      <c r="H7820">
        <v>149.21</v>
      </c>
      <c r="I7820">
        <v>150.19999999999999</v>
      </c>
      <c r="J7820">
        <v>1.3</v>
      </c>
      <c r="K7820">
        <v>8.4</v>
      </c>
      <c r="L7820">
        <v>10.5</v>
      </c>
      <c r="M7820">
        <v>87</v>
      </c>
      <c r="N7820" t="s">
        <v>72</v>
      </c>
      <c r="O7820">
        <v>0.51300000000000001</v>
      </c>
      <c r="P7820" t="s">
        <v>28</v>
      </c>
      <c r="Q7820" t="s">
        <v>29</v>
      </c>
      <c r="R7820">
        <v>4.88</v>
      </c>
      <c r="S7820">
        <v>3</v>
      </c>
      <c r="T7820">
        <v>0.99</v>
      </c>
      <c r="U7820">
        <v>2.1</v>
      </c>
      <c r="V7820" t="s">
        <v>697</v>
      </c>
      <c r="W7820" t="s">
        <v>45</v>
      </c>
      <c r="X7820">
        <v>1</v>
      </c>
      <c r="Y7820" t="str">
        <f>IF(tblRides[[#This Row],[supply_demand_ratio]]&lt;0.8,"Below 0.8",IF(tblRides[[#This Row],[supply_demand_ratio]]&lt;1,"Between 0.8-1.0",IF(tblRides[[#This Row],[supply_demand_ratio]]&lt;=1.2,"Between 1.0-1.2","Above 1.2")))</f>
        <v>Below 0.8</v>
      </c>
    </row>
    <row r="7821" spans="1:25" x14ac:dyDescent="0.3">
      <c r="A7821" t="s">
        <v>7876</v>
      </c>
      <c r="B7821" s="1">
        <v>46092.770833333336</v>
      </c>
      <c r="C7821" s="2">
        <v>46092</v>
      </c>
      <c r="D7821">
        <v>18</v>
      </c>
      <c r="E7821" t="s">
        <v>33</v>
      </c>
      <c r="F7821" t="s">
        <v>26</v>
      </c>
      <c r="G7821">
        <v>4.5</v>
      </c>
      <c r="H7821">
        <v>139.15</v>
      </c>
      <c r="I7821">
        <v>134.69999999999999</v>
      </c>
      <c r="J7821">
        <v>1.2</v>
      </c>
      <c r="K7821">
        <v>6.2</v>
      </c>
      <c r="L7821">
        <v>1.8</v>
      </c>
      <c r="M7821">
        <v>71</v>
      </c>
      <c r="N7821" t="s">
        <v>27</v>
      </c>
      <c r="O7821">
        <v>0.70699999999999996</v>
      </c>
      <c r="P7821" t="s">
        <v>28</v>
      </c>
      <c r="Q7821" t="s">
        <v>29</v>
      </c>
      <c r="R7821">
        <v>4.3499999999999996</v>
      </c>
      <c r="S7821">
        <v>1</v>
      </c>
      <c r="T7821">
        <v>-4.45</v>
      </c>
      <c r="U7821">
        <v>-4.4000000000000004</v>
      </c>
      <c r="V7821" t="s">
        <v>697</v>
      </c>
      <c r="W7821" t="s">
        <v>45</v>
      </c>
      <c r="X7821">
        <v>1</v>
      </c>
      <c r="Y7821" t="str">
        <f>IF(tblRides[[#This Row],[supply_demand_ratio]]&lt;0.8,"Below 0.8",IF(tblRides[[#This Row],[supply_demand_ratio]]&lt;1,"Between 0.8-1.0",IF(tblRides[[#This Row],[supply_demand_ratio]]&lt;=1.2,"Between 1.0-1.2","Above 1.2")))</f>
        <v>Below 0.8</v>
      </c>
    </row>
    <row r="7822" spans="1:25" x14ac:dyDescent="0.3">
      <c r="A7822" t="s">
        <v>7877</v>
      </c>
      <c r="B7822" s="1">
        <v>46092.775694444441</v>
      </c>
      <c r="C7822" s="2">
        <v>46092</v>
      </c>
      <c r="D7822">
        <v>18</v>
      </c>
      <c r="E7822" t="s">
        <v>25</v>
      </c>
      <c r="F7822" t="s">
        <v>26</v>
      </c>
      <c r="G7822">
        <v>17.3</v>
      </c>
      <c r="H7822">
        <v>315.60000000000002</v>
      </c>
      <c r="I7822">
        <v>316.7</v>
      </c>
      <c r="J7822">
        <v>1.1000000000000001</v>
      </c>
      <c r="K7822">
        <v>7.6</v>
      </c>
      <c r="L7822">
        <v>2.9</v>
      </c>
      <c r="M7822">
        <v>98</v>
      </c>
      <c r="N7822" t="s">
        <v>27</v>
      </c>
      <c r="O7822">
        <v>0.754</v>
      </c>
      <c r="P7822" t="s">
        <v>28</v>
      </c>
      <c r="Q7822" t="s">
        <v>29</v>
      </c>
      <c r="R7822">
        <v>4.91</v>
      </c>
      <c r="S7822">
        <v>8</v>
      </c>
      <c r="T7822">
        <v>1.1000000000000001</v>
      </c>
      <c r="U7822">
        <v>-4.7</v>
      </c>
      <c r="V7822" t="s">
        <v>697</v>
      </c>
      <c r="W7822" t="s">
        <v>45</v>
      </c>
      <c r="X7822">
        <v>1</v>
      </c>
      <c r="Y7822" t="str">
        <f>IF(tblRides[[#This Row],[supply_demand_ratio]]&lt;0.8,"Below 0.8",IF(tblRides[[#This Row],[supply_demand_ratio]]&lt;1,"Between 0.8-1.0",IF(tblRides[[#This Row],[supply_demand_ratio]]&lt;=1.2,"Between 1.0-1.2","Above 1.2")))</f>
        <v>Below 0.8</v>
      </c>
    </row>
    <row r="7823" spans="1:25" x14ac:dyDescent="0.3">
      <c r="A7823" t="s">
        <v>7878</v>
      </c>
      <c r="B7823" s="1">
        <v>46092.788194444445</v>
      </c>
      <c r="C7823" s="2">
        <v>46092</v>
      </c>
      <c r="D7823">
        <v>18</v>
      </c>
      <c r="E7823" t="s">
        <v>25</v>
      </c>
      <c r="F7823" t="s">
        <v>26</v>
      </c>
      <c r="G7823">
        <v>3.7</v>
      </c>
      <c r="H7823">
        <v>126.78</v>
      </c>
      <c r="I7823">
        <v>128.16</v>
      </c>
      <c r="J7823">
        <v>1.2</v>
      </c>
      <c r="K7823">
        <v>9</v>
      </c>
      <c r="L7823">
        <v>8.1</v>
      </c>
      <c r="M7823">
        <v>112</v>
      </c>
      <c r="N7823" t="s">
        <v>72</v>
      </c>
      <c r="O7823">
        <v>0.754</v>
      </c>
      <c r="P7823" t="s">
        <v>28</v>
      </c>
      <c r="Q7823" t="s">
        <v>29</v>
      </c>
      <c r="R7823">
        <v>4.7300000000000004</v>
      </c>
      <c r="S7823">
        <v>13</v>
      </c>
      <c r="T7823">
        <v>1.38</v>
      </c>
      <c r="U7823">
        <v>-0.9</v>
      </c>
      <c r="V7823" t="s">
        <v>697</v>
      </c>
      <c r="W7823" t="s">
        <v>45</v>
      </c>
      <c r="X7823">
        <v>1</v>
      </c>
      <c r="Y7823" t="str">
        <f>IF(tblRides[[#This Row],[supply_demand_ratio]]&lt;0.8,"Below 0.8",IF(tblRides[[#This Row],[supply_demand_ratio]]&lt;1,"Between 0.8-1.0",IF(tblRides[[#This Row],[supply_demand_ratio]]&lt;=1.2,"Between 1.0-1.2","Above 1.2")))</f>
        <v>Below 0.8</v>
      </c>
    </row>
    <row r="7824" spans="1:25" x14ac:dyDescent="0.3">
      <c r="A7824" t="s">
        <v>7879</v>
      </c>
      <c r="B7824" s="1">
        <v>46092.804861111108</v>
      </c>
      <c r="C7824" s="2">
        <v>46092</v>
      </c>
      <c r="D7824">
        <v>19</v>
      </c>
      <c r="E7824" t="s">
        <v>25</v>
      </c>
      <c r="F7824" t="s">
        <v>26</v>
      </c>
      <c r="G7824">
        <v>5.9</v>
      </c>
      <c r="H7824">
        <v>181.53</v>
      </c>
      <c r="I7824">
        <v>181.53</v>
      </c>
      <c r="J7824">
        <v>1.3</v>
      </c>
      <c r="K7824">
        <v>13.4</v>
      </c>
      <c r="L7824">
        <v>19.7</v>
      </c>
      <c r="M7824">
        <v>83</v>
      </c>
      <c r="N7824" t="s">
        <v>72</v>
      </c>
      <c r="O7824">
        <v>0.54300000000000004</v>
      </c>
      <c r="P7824" t="s">
        <v>28</v>
      </c>
      <c r="Q7824" t="s">
        <v>29</v>
      </c>
      <c r="R7824">
        <v>4.7699999999999996</v>
      </c>
      <c r="S7824">
        <v>7</v>
      </c>
      <c r="T7824">
        <v>0</v>
      </c>
      <c r="U7824">
        <v>6.3</v>
      </c>
      <c r="V7824" t="s">
        <v>697</v>
      </c>
      <c r="W7824" t="s">
        <v>77</v>
      </c>
      <c r="X7824">
        <v>1</v>
      </c>
      <c r="Y7824" t="str">
        <f>IF(tblRides[[#This Row],[supply_demand_ratio]]&lt;0.8,"Below 0.8",IF(tblRides[[#This Row],[supply_demand_ratio]]&lt;1,"Between 0.8-1.0",IF(tblRides[[#This Row],[supply_demand_ratio]]&lt;=1.2,"Between 1.0-1.2","Above 1.2")))</f>
        <v>Below 0.8</v>
      </c>
    </row>
    <row r="7825" spans="1:25" x14ac:dyDescent="0.3">
      <c r="A7825" t="s">
        <v>7880</v>
      </c>
      <c r="B7825" s="1">
        <v>46092.806250000001</v>
      </c>
      <c r="C7825" s="2">
        <v>46092</v>
      </c>
      <c r="D7825">
        <v>19</v>
      </c>
      <c r="E7825" t="s">
        <v>33</v>
      </c>
      <c r="F7825" t="s">
        <v>26</v>
      </c>
      <c r="G7825">
        <v>4.8</v>
      </c>
      <c r="H7825">
        <v>120.85</v>
      </c>
      <c r="I7825">
        <v>121.82</v>
      </c>
      <c r="J7825">
        <v>1</v>
      </c>
      <c r="K7825">
        <v>6.4</v>
      </c>
      <c r="L7825">
        <v>6.2</v>
      </c>
      <c r="M7825">
        <v>73</v>
      </c>
      <c r="N7825" t="s">
        <v>27</v>
      </c>
      <c r="O7825">
        <v>0.84099999999999997</v>
      </c>
      <c r="P7825" t="s">
        <v>28</v>
      </c>
      <c r="Q7825" t="s">
        <v>29</v>
      </c>
      <c r="R7825">
        <v>4.8099999999999996</v>
      </c>
      <c r="S7825">
        <v>7</v>
      </c>
      <c r="T7825">
        <v>0.97</v>
      </c>
      <c r="U7825">
        <v>-0.2</v>
      </c>
      <c r="V7825" t="s">
        <v>697</v>
      </c>
      <c r="W7825" t="s">
        <v>45</v>
      </c>
      <c r="X7825">
        <v>1</v>
      </c>
      <c r="Y7825" t="str">
        <f>IF(tblRides[[#This Row],[supply_demand_ratio]]&lt;0.8,"Below 0.8",IF(tblRides[[#This Row],[supply_demand_ratio]]&lt;1,"Between 0.8-1.0",IF(tblRides[[#This Row],[supply_demand_ratio]]&lt;=1.2,"Between 1.0-1.2","Above 1.2")))</f>
        <v>Between 0.8-1.0</v>
      </c>
    </row>
    <row r="7826" spans="1:25" x14ac:dyDescent="0.3">
      <c r="A7826" t="s">
        <v>7881</v>
      </c>
      <c r="B7826" s="1">
        <v>46092.81527777778</v>
      </c>
      <c r="C7826" s="2">
        <v>46092</v>
      </c>
      <c r="D7826">
        <v>19</v>
      </c>
      <c r="E7826" t="s">
        <v>33</v>
      </c>
      <c r="F7826" t="s">
        <v>26</v>
      </c>
      <c r="G7826">
        <v>6.6</v>
      </c>
      <c r="H7826">
        <v>126.01</v>
      </c>
      <c r="I7826">
        <v>122.58</v>
      </c>
      <c r="J7826">
        <v>1</v>
      </c>
      <c r="K7826">
        <v>7</v>
      </c>
      <c r="L7826">
        <v>12.9</v>
      </c>
      <c r="M7826">
        <v>86</v>
      </c>
      <c r="N7826" t="s">
        <v>27</v>
      </c>
      <c r="O7826">
        <v>1.0209999999999999</v>
      </c>
      <c r="P7826" t="s">
        <v>28</v>
      </c>
      <c r="Q7826" t="s">
        <v>29</v>
      </c>
      <c r="R7826">
        <v>4.5</v>
      </c>
      <c r="S7826">
        <v>3</v>
      </c>
      <c r="T7826">
        <v>-3.43</v>
      </c>
      <c r="U7826">
        <v>5.9</v>
      </c>
      <c r="V7826" t="s">
        <v>697</v>
      </c>
      <c r="W7826" t="s">
        <v>45</v>
      </c>
      <c r="X7826">
        <v>1</v>
      </c>
      <c r="Y7826" t="str">
        <f>IF(tblRides[[#This Row],[supply_demand_ratio]]&lt;0.8,"Below 0.8",IF(tblRides[[#This Row],[supply_demand_ratio]]&lt;1,"Between 0.8-1.0",IF(tblRides[[#This Row],[supply_demand_ratio]]&lt;=1.2,"Between 1.0-1.2","Above 1.2")))</f>
        <v>Between 1.0-1.2</v>
      </c>
    </row>
    <row r="7827" spans="1:25" x14ac:dyDescent="0.3">
      <c r="A7827" t="s">
        <v>7882</v>
      </c>
      <c r="B7827" s="1">
        <v>46092.820833333331</v>
      </c>
      <c r="C7827" s="2">
        <v>46092</v>
      </c>
      <c r="D7827">
        <v>19</v>
      </c>
      <c r="E7827" t="s">
        <v>36</v>
      </c>
      <c r="F7827" t="s">
        <v>26</v>
      </c>
      <c r="G7827">
        <v>4.9000000000000004</v>
      </c>
      <c r="H7827">
        <v>124.16</v>
      </c>
      <c r="I7827">
        <v>131.79</v>
      </c>
      <c r="J7827">
        <v>1</v>
      </c>
      <c r="K7827">
        <v>4.0999999999999996</v>
      </c>
      <c r="L7827">
        <v>1</v>
      </c>
      <c r="M7827">
        <v>99</v>
      </c>
      <c r="N7827" t="s">
        <v>27</v>
      </c>
      <c r="O7827">
        <v>0.89100000000000001</v>
      </c>
      <c r="P7827" t="s">
        <v>28</v>
      </c>
      <c r="Q7827" t="s">
        <v>29</v>
      </c>
      <c r="R7827">
        <v>4.5</v>
      </c>
      <c r="S7827">
        <v>10</v>
      </c>
      <c r="T7827">
        <v>7.63</v>
      </c>
      <c r="U7827">
        <v>-3.1</v>
      </c>
      <c r="V7827" t="s">
        <v>697</v>
      </c>
      <c r="W7827" t="s">
        <v>31</v>
      </c>
      <c r="X7827">
        <v>1</v>
      </c>
      <c r="Y7827" t="str">
        <f>IF(tblRides[[#This Row],[supply_demand_ratio]]&lt;0.8,"Below 0.8",IF(tblRides[[#This Row],[supply_demand_ratio]]&lt;1,"Between 0.8-1.0",IF(tblRides[[#This Row],[supply_demand_ratio]]&lt;=1.2,"Between 1.0-1.2","Above 1.2")))</f>
        <v>Between 0.8-1.0</v>
      </c>
    </row>
    <row r="7828" spans="1:25" x14ac:dyDescent="0.3">
      <c r="A7828" t="s">
        <v>7883</v>
      </c>
      <c r="B7828" s="1">
        <v>46092.824305555558</v>
      </c>
      <c r="C7828" s="2">
        <v>46092</v>
      </c>
      <c r="D7828">
        <v>19</v>
      </c>
      <c r="E7828" t="s">
        <v>36</v>
      </c>
      <c r="F7828" t="s">
        <v>26</v>
      </c>
      <c r="G7828">
        <v>7.7</v>
      </c>
      <c r="H7828">
        <v>179.39</v>
      </c>
      <c r="I7828">
        <v>178.07</v>
      </c>
      <c r="J7828">
        <v>1.2</v>
      </c>
      <c r="K7828">
        <v>7.5</v>
      </c>
      <c r="L7828">
        <v>10.199999999999999</v>
      </c>
      <c r="M7828">
        <v>85</v>
      </c>
      <c r="N7828" t="s">
        <v>27</v>
      </c>
      <c r="O7828">
        <v>0.71499999999999997</v>
      </c>
      <c r="P7828" t="s">
        <v>28</v>
      </c>
      <c r="Q7828" t="s">
        <v>29</v>
      </c>
      <c r="R7828">
        <v>4.9000000000000004</v>
      </c>
      <c r="S7828">
        <v>9</v>
      </c>
      <c r="T7828">
        <v>-1.32</v>
      </c>
      <c r="U7828">
        <v>2.7</v>
      </c>
      <c r="V7828" t="s">
        <v>697</v>
      </c>
      <c r="W7828" t="s">
        <v>45</v>
      </c>
      <c r="X7828">
        <v>1</v>
      </c>
      <c r="Y7828" t="str">
        <f>IF(tblRides[[#This Row],[supply_demand_ratio]]&lt;0.8,"Below 0.8",IF(tblRides[[#This Row],[supply_demand_ratio]]&lt;1,"Between 0.8-1.0",IF(tblRides[[#This Row],[supply_demand_ratio]]&lt;=1.2,"Between 1.0-1.2","Above 1.2")))</f>
        <v>Below 0.8</v>
      </c>
    </row>
    <row r="7829" spans="1:25" x14ac:dyDescent="0.3">
      <c r="A7829" t="s">
        <v>7884</v>
      </c>
      <c r="B7829" s="1">
        <v>46092.868055555555</v>
      </c>
      <c r="C7829" s="2">
        <v>46092</v>
      </c>
      <c r="D7829">
        <v>20</v>
      </c>
      <c r="E7829" t="s">
        <v>25</v>
      </c>
      <c r="F7829" t="s">
        <v>34</v>
      </c>
      <c r="G7829">
        <v>6</v>
      </c>
      <c r="H7829">
        <v>143.29</v>
      </c>
      <c r="I7829">
        <v>143.1</v>
      </c>
      <c r="J7829">
        <v>1.2</v>
      </c>
      <c r="K7829">
        <v>6.2</v>
      </c>
      <c r="L7829">
        <v>9</v>
      </c>
      <c r="M7829">
        <v>102</v>
      </c>
      <c r="N7829" t="s">
        <v>27</v>
      </c>
      <c r="O7829">
        <v>0.80100000000000005</v>
      </c>
      <c r="P7829" t="s">
        <v>28</v>
      </c>
      <c r="Q7829" t="s">
        <v>29</v>
      </c>
      <c r="R7829">
        <v>4.59</v>
      </c>
      <c r="S7829">
        <v>0</v>
      </c>
      <c r="T7829">
        <v>-0.19</v>
      </c>
      <c r="U7829">
        <v>2.8</v>
      </c>
      <c r="V7829" t="s">
        <v>697</v>
      </c>
      <c r="W7829" t="s">
        <v>45</v>
      </c>
      <c r="X7829">
        <v>1</v>
      </c>
      <c r="Y7829" t="str">
        <f>IF(tblRides[[#This Row],[supply_demand_ratio]]&lt;0.8,"Below 0.8",IF(tblRides[[#This Row],[supply_demand_ratio]]&lt;1,"Between 0.8-1.0",IF(tblRides[[#This Row],[supply_demand_ratio]]&lt;=1.2,"Between 1.0-1.2","Above 1.2")))</f>
        <v>Between 0.8-1.0</v>
      </c>
    </row>
    <row r="7830" spans="1:25" x14ac:dyDescent="0.3">
      <c r="A7830" t="s">
        <v>7885</v>
      </c>
      <c r="B7830" s="1">
        <v>46092.877083333333</v>
      </c>
      <c r="C7830" s="2">
        <v>46092</v>
      </c>
      <c r="D7830">
        <v>21</v>
      </c>
      <c r="E7830" t="s">
        <v>36</v>
      </c>
      <c r="F7830" t="s">
        <v>26</v>
      </c>
      <c r="G7830">
        <v>4.4000000000000004</v>
      </c>
      <c r="H7830">
        <v>107.72</v>
      </c>
      <c r="J7830">
        <v>1</v>
      </c>
      <c r="K7830">
        <v>7.4</v>
      </c>
      <c r="L7830">
        <v>4.3</v>
      </c>
      <c r="M7830">
        <v>106</v>
      </c>
      <c r="N7830" t="s">
        <v>27</v>
      </c>
      <c r="O7830">
        <v>0.84399999999999997</v>
      </c>
      <c r="P7830" t="s">
        <v>37</v>
      </c>
      <c r="Q7830" t="s">
        <v>103</v>
      </c>
      <c r="R7830">
        <v>4.66</v>
      </c>
      <c r="S7830">
        <v>10</v>
      </c>
      <c r="U7830">
        <v>-3.1</v>
      </c>
      <c r="V7830" t="s">
        <v>697</v>
      </c>
      <c r="W7830" t="s">
        <v>45</v>
      </c>
      <c r="X7830">
        <v>0</v>
      </c>
      <c r="Y7830" t="str">
        <f>IF(tblRides[[#This Row],[supply_demand_ratio]]&lt;0.8,"Below 0.8",IF(tblRides[[#This Row],[supply_demand_ratio]]&lt;1,"Between 0.8-1.0",IF(tblRides[[#This Row],[supply_demand_ratio]]&lt;=1.2,"Between 1.0-1.2","Above 1.2")))</f>
        <v>Between 0.8-1.0</v>
      </c>
    </row>
    <row r="7831" spans="1:25" x14ac:dyDescent="0.3">
      <c r="A7831" t="s">
        <v>7886</v>
      </c>
      <c r="B7831" s="1">
        <v>46092.880555555559</v>
      </c>
      <c r="C7831" s="2">
        <v>46092</v>
      </c>
      <c r="D7831">
        <v>21</v>
      </c>
      <c r="E7831" t="s">
        <v>25</v>
      </c>
      <c r="F7831" t="s">
        <v>34</v>
      </c>
      <c r="G7831">
        <v>2</v>
      </c>
      <c r="H7831">
        <v>83.22</v>
      </c>
      <c r="I7831">
        <v>87.74</v>
      </c>
      <c r="J7831">
        <v>1.1000000000000001</v>
      </c>
      <c r="K7831">
        <v>5.9</v>
      </c>
      <c r="L7831">
        <v>1.1000000000000001</v>
      </c>
      <c r="M7831">
        <v>116</v>
      </c>
      <c r="N7831" t="s">
        <v>41</v>
      </c>
      <c r="O7831">
        <v>1.3109999999999999</v>
      </c>
      <c r="P7831" t="s">
        <v>28</v>
      </c>
      <c r="Q7831" t="s">
        <v>29</v>
      </c>
      <c r="R7831">
        <v>4.75</v>
      </c>
      <c r="S7831">
        <v>0</v>
      </c>
      <c r="T7831">
        <v>4.5199999999999996</v>
      </c>
      <c r="U7831">
        <v>-4.8</v>
      </c>
      <c r="V7831" t="s">
        <v>697</v>
      </c>
      <c r="W7831" t="s">
        <v>45</v>
      </c>
      <c r="X7831">
        <v>1</v>
      </c>
      <c r="Y7831" t="str">
        <f>IF(tblRides[[#This Row],[supply_demand_ratio]]&lt;0.8,"Below 0.8",IF(tblRides[[#This Row],[supply_demand_ratio]]&lt;1,"Between 0.8-1.0",IF(tblRides[[#This Row],[supply_demand_ratio]]&lt;=1.2,"Between 1.0-1.2","Above 1.2")))</f>
        <v>Above 1.2</v>
      </c>
    </row>
    <row r="7832" spans="1:25" x14ac:dyDescent="0.3">
      <c r="A7832" t="s">
        <v>7887</v>
      </c>
      <c r="B7832" s="1">
        <v>46092.897916666669</v>
      </c>
      <c r="C7832" s="2">
        <v>46092</v>
      </c>
      <c r="D7832">
        <v>21</v>
      </c>
      <c r="E7832" t="s">
        <v>43</v>
      </c>
      <c r="F7832" t="s">
        <v>26</v>
      </c>
      <c r="G7832">
        <v>0.7</v>
      </c>
      <c r="H7832">
        <v>49.3</v>
      </c>
      <c r="J7832">
        <v>1</v>
      </c>
      <c r="K7832">
        <v>6.3</v>
      </c>
      <c r="L7832">
        <v>11.4</v>
      </c>
      <c r="M7832">
        <v>68</v>
      </c>
      <c r="N7832" t="s">
        <v>41</v>
      </c>
      <c r="O7832">
        <v>1.508</v>
      </c>
      <c r="P7832" t="s">
        <v>58</v>
      </c>
      <c r="Q7832" t="s">
        <v>74</v>
      </c>
      <c r="R7832">
        <v>4.8600000000000003</v>
      </c>
      <c r="S7832">
        <v>28</v>
      </c>
      <c r="U7832">
        <v>5.0999999999999996</v>
      </c>
      <c r="V7832" t="s">
        <v>697</v>
      </c>
      <c r="W7832" t="s">
        <v>45</v>
      </c>
      <c r="X7832">
        <v>0</v>
      </c>
      <c r="Y7832" t="str">
        <f>IF(tblRides[[#This Row],[supply_demand_ratio]]&lt;0.8,"Below 0.8",IF(tblRides[[#This Row],[supply_demand_ratio]]&lt;1,"Between 0.8-1.0",IF(tblRides[[#This Row],[supply_demand_ratio]]&lt;=1.2,"Between 1.0-1.2","Above 1.2")))</f>
        <v>Above 1.2</v>
      </c>
    </row>
    <row r="7833" spans="1:25" x14ac:dyDescent="0.3">
      <c r="A7833" t="s">
        <v>7888</v>
      </c>
      <c r="B7833" s="1">
        <v>46092.901388888888</v>
      </c>
      <c r="C7833" s="2">
        <v>46092</v>
      </c>
      <c r="D7833">
        <v>21</v>
      </c>
      <c r="E7833" t="s">
        <v>33</v>
      </c>
      <c r="F7833" t="s">
        <v>26</v>
      </c>
      <c r="G7833">
        <v>8.1999999999999993</v>
      </c>
      <c r="H7833">
        <v>171.42</v>
      </c>
      <c r="J7833">
        <v>1</v>
      </c>
      <c r="K7833">
        <v>4.5</v>
      </c>
      <c r="L7833">
        <v>2.5</v>
      </c>
      <c r="M7833">
        <v>95</v>
      </c>
      <c r="N7833" t="s">
        <v>27</v>
      </c>
      <c r="O7833">
        <v>1.071</v>
      </c>
      <c r="P7833" t="s">
        <v>37</v>
      </c>
      <c r="Q7833" t="s">
        <v>103</v>
      </c>
      <c r="R7833">
        <v>4.38</v>
      </c>
      <c r="S7833">
        <v>13</v>
      </c>
      <c r="U7833">
        <v>-2</v>
      </c>
      <c r="V7833" t="s">
        <v>697</v>
      </c>
      <c r="W7833" t="s">
        <v>31</v>
      </c>
      <c r="X7833">
        <v>0</v>
      </c>
      <c r="Y7833" t="str">
        <f>IF(tblRides[[#This Row],[supply_demand_ratio]]&lt;0.8,"Below 0.8",IF(tblRides[[#This Row],[supply_demand_ratio]]&lt;1,"Between 0.8-1.0",IF(tblRides[[#This Row],[supply_demand_ratio]]&lt;=1.2,"Between 1.0-1.2","Above 1.2")))</f>
        <v>Between 1.0-1.2</v>
      </c>
    </row>
    <row r="7834" spans="1:25" x14ac:dyDescent="0.3">
      <c r="A7834" t="s">
        <v>7889</v>
      </c>
      <c r="B7834" s="1">
        <v>46092.90902777778</v>
      </c>
      <c r="C7834" s="2">
        <v>46092</v>
      </c>
      <c r="D7834">
        <v>21</v>
      </c>
      <c r="E7834" t="s">
        <v>25</v>
      </c>
      <c r="F7834" t="s">
        <v>34</v>
      </c>
      <c r="G7834">
        <v>2.9</v>
      </c>
      <c r="H7834">
        <v>101.09</v>
      </c>
      <c r="J7834">
        <v>1.1000000000000001</v>
      </c>
      <c r="K7834">
        <v>4.9000000000000004</v>
      </c>
      <c r="L7834">
        <v>9.3000000000000007</v>
      </c>
      <c r="M7834">
        <v>95</v>
      </c>
      <c r="N7834" t="s">
        <v>27</v>
      </c>
      <c r="O7834">
        <v>0.84499999999999997</v>
      </c>
      <c r="P7834" t="s">
        <v>58</v>
      </c>
      <c r="Q7834" t="s">
        <v>108</v>
      </c>
      <c r="R7834">
        <v>4.8099999999999996</v>
      </c>
      <c r="S7834">
        <v>0</v>
      </c>
      <c r="U7834">
        <v>4.4000000000000004</v>
      </c>
      <c r="V7834" t="s">
        <v>697</v>
      </c>
      <c r="W7834" t="s">
        <v>31</v>
      </c>
      <c r="X7834">
        <v>0</v>
      </c>
      <c r="Y7834" t="str">
        <f>IF(tblRides[[#This Row],[supply_demand_ratio]]&lt;0.8,"Below 0.8",IF(tblRides[[#This Row],[supply_demand_ratio]]&lt;1,"Between 0.8-1.0",IF(tblRides[[#This Row],[supply_demand_ratio]]&lt;=1.2,"Between 1.0-1.2","Above 1.2")))</f>
        <v>Between 0.8-1.0</v>
      </c>
    </row>
    <row r="7835" spans="1:25" x14ac:dyDescent="0.3">
      <c r="A7835" t="s">
        <v>7890</v>
      </c>
      <c r="B7835" s="1">
        <v>46092.921527777777</v>
      </c>
      <c r="C7835" s="2">
        <v>46092</v>
      </c>
      <c r="D7835">
        <v>22</v>
      </c>
      <c r="E7835" t="s">
        <v>25</v>
      </c>
      <c r="F7835" t="s">
        <v>26</v>
      </c>
      <c r="G7835">
        <v>6</v>
      </c>
      <c r="H7835">
        <v>160.62</v>
      </c>
      <c r="I7835">
        <v>155.21</v>
      </c>
      <c r="J7835">
        <v>1.1000000000000001</v>
      </c>
      <c r="K7835">
        <v>2.6</v>
      </c>
      <c r="L7835">
        <v>1.2</v>
      </c>
      <c r="M7835">
        <v>100</v>
      </c>
      <c r="N7835" t="s">
        <v>27</v>
      </c>
      <c r="O7835">
        <v>0.88200000000000001</v>
      </c>
      <c r="P7835" t="s">
        <v>28</v>
      </c>
      <c r="Q7835" t="s">
        <v>29</v>
      </c>
      <c r="R7835">
        <v>4.93</v>
      </c>
      <c r="S7835">
        <v>1</v>
      </c>
      <c r="T7835">
        <v>-5.41</v>
      </c>
      <c r="U7835">
        <v>-1.4</v>
      </c>
      <c r="V7835" t="s">
        <v>697</v>
      </c>
      <c r="W7835" t="s">
        <v>31</v>
      </c>
      <c r="X7835">
        <v>1</v>
      </c>
      <c r="Y7835" t="str">
        <f>IF(tblRides[[#This Row],[supply_demand_ratio]]&lt;0.8,"Below 0.8",IF(tblRides[[#This Row],[supply_demand_ratio]]&lt;1,"Between 0.8-1.0",IF(tblRides[[#This Row],[supply_demand_ratio]]&lt;=1.2,"Between 1.0-1.2","Above 1.2")))</f>
        <v>Between 0.8-1.0</v>
      </c>
    </row>
    <row r="7836" spans="1:25" x14ac:dyDescent="0.3">
      <c r="A7836" t="s">
        <v>7891</v>
      </c>
      <c r="B7836" s="1">
        <v>46092.960416666669</v>
      </c>
      <c r="C7836" s="2">
        <v>46092</v>
      </c>
      <c r="D7836">
        <v>23</v>
      </c>
      <c r="E7836" t="s">
        <v>25</v>
      </c>
      <c r="F7836" t="s">
        <v>26</v>
      </c>
      <c r="G7836">
        <v>2</v>
      </c>
      <c r="H7836">
        <v>82.76</v>
      </c>
      <c r="I7836">
        <v>78.67</v>
      </c>
      <c r="J7836">
        <v>1.1000000000000001</v>
      </c>
      <c r="K7836">
        <v>4.7</v>
      </c>
      <c r="L7836">
        <v>8.6</v>
      </c>
      <c r="M7836">
        <v>117</v>
      </c>
      <c r="N7836" t="s">
        <v>27</v>
      </c>
      <c r="O7836">
        <v>1.107</v>
      </c>
      <c r="P7836" t="s">
        <v>28</v>
      </c>
      <c r="Q7836" t="s">
        <v>29</v>
      </c>
      <c r="R7836">
        <v>4.8099999999999996</v>
      </c>
      <c r="S7836">
        <v>21</v>
      </c>
      <c r="T7836">
        <v>-4.09</v>
      </c>
      <c r="U7836">
        <v>3.9</v>
      </c>
      <c r="V7836" t="s">
        <v>697</v>
      </c>
      <c r="W7836" t="s">
        <v>31</v>
      </c>
      <c r="X7836">
        <v>1</v>
      </c>
      <c r="Y7836" t="str">
        <f>IF(tblRides[[#This Row],[supply_demand_ratio]]&lt;0.8,"Below 0.8",IF(tblRides[[#This Row],[supply_demand_ratio]]&lt;1,"Between 0.8-1.0",IF(tblRides[[#This Row],[supply_demand_ratio]]&lt;=1.2,"Between 1.0-1.2","Above 1.2")))</f>
        <v>Between 1.0-1.2</v>
      </c>
    </row>
    <row r="7837" spans="1:25" x14ac:dyDescent="0.3">
      <c r="A7837" t="s">
        <v>7892</v>
      </c>
      <c r="B7837" s="1">
        <v>46092.961805555555</v>
      </c>
      <c r="C7837" s="2">
        <v>46092</v>
      </c>
      <c r="D7837">
        <v>23</v>
      </c>
      <c r="E7837" t="s">
        <v>25</v>
      </c>
      <c r="F7837" t="s">
        <v>26</v>
      </c>
      <c r="G7837">
        <v>10</v>
      </c>
      <c r="H7837">
        <v>206.2</v>
      </c>
      <c r="I7837">
        <v>204.01</v>
      </c>
      <c r="J7837">
        <v>1</v>
      </c>
      <c r="K7837">
        <v>4.5</v>
      </c>
      <c r="L7837">
        <v>4.8</v>
      </c>
      <c r="M7837">
        <v>102</v>
      </c>
      <c r="N7837" t="s">
        <v>27</v>
      </c>
      <c r="O7837">
        <v>0.92800000000000005</v>
      </c>
      <c r="P7837" t="s">
        <v>28</v>
      </c>
      <c r="Q7837" t="s">
        <v>29</v>
      </c>
      <c r="R7837">
        <v>4.99</v>
      </c>
      <c r="S7837">
        <v>5</v>
      </c>
      <c r="T7837">
        <v>-2.19</v>
      </c>
      <c r="U7837">
        <v>0.3</v>
      </c>
      <c r="V7837" t="s">
        <v>697</v>
      </c>
      <c r="W7837" t="s">
        <v>31</v>
      </c>
      <c r="X7837">
        <v>1</v>
      </c>
      <c r="Y7837" t="str">
        <f>IF(tblRides[[#This Row],[supply_demand_ratio]]&lt;0.8,"Below 0.8",IF(tblRides[[#This Row],[supply_demand_ratio]]&lt;1,"Between 0.8-1.0",IF(tblRides[[#This Row],[supply_demand_ratio]]&lt;=1.2,"Between 1.0-1.2","Above 1.2")))</f>
        <v>Between 0.8-1.0</v>
      </c>
    </row>
    <row r="7838" spans="1:25" x14ac:dyDescent="0.3">
      <c r="A7838" t="s">
        <v>7893</v>
      </c>
      <c r="B7838" s="1">
        <v>46092.96597222222</v>
      </c>
      <c r="C7838" s="2">
        <v>46092</v>
      </c>
      <c r="D7838">
        <v>23</v>
      </c>
      <c r="E7838" t="s">
        <v>62</v>
      </c>
      <c r="F7838" t="s">
        <v>26</v>
      </c>
      <c r="G7838">
        <v>9.6999999999999993</v>
      </c>
      <c r="H7838">
        <v>209.1</v>
      </c>
      <c r="J7838">
        <v>1.2</v>
      </c>
      <c r="K7838">
        <v>7.2</v>
      </c>
      <c r="L7838">
        <v>10.6</v>
      </c>
      <c r="M7838">
        <v>66</v>
      </c>
      <c r="N7838" t="s">
        <v>41</v>
      </c>
      <c r="O7838">
        <v>1.7829999999999999</v>
      </c>
      <c r="P7838" t="s">
        <v>58</v>
      </c>
      <c r="Q7838" t="s">
        <v>59</v>
      </c>
      <c r="R7838">
        <v>4.66</v>
      </c>
      <c r="S7838">
        <v>8</v>
      </c>
      <c r="U7838">
        <v>3.4</v>
      </c>
      <c r="V7838" t="s">
        <v>697</v>
      </c>
      <c r="W7838" t="s">
        <v>45</v>
      </c>
      <c r="X7838">
        <v>0</v>
      </c>
      <c r="Y7838" t="str">
        <f>IF(tblRides[[#This Row],[supply_demand_ratio]]&lt;0.8,"Below 0.8",IF(tblRides[[#This Row],[supply_demand_ratio]]&lt;1,"Between 0.8-1.0",IF(tblRides[[#This Row],[supply_demand_ratio]]&lt;=1.2,"Between 1.0-1.2","Above 1.2")))</f>
        <v>Above 1.2</v>
      </c>
    </row>
    <row r="7839" spans="1:25" x14ac:dyDescent="0.3">
      <c r="A7839" t="s">
        <v>7894</v>
      </c>
      <c r="B7839" s="1">
        <v>46092.976388888892</v>
      </c>
      <c r="C7839" s="2">
        <v>46092</v>
      </c>
      <c r="D7839">
        <v>23</v>
      </c>
      <c r="E7839" t="s">
        <v>25</v>
      </c>
      <c r="F7839" t="s">
        <v>34</v>
      </c>
      <c r="G7839">
        <v>3.1</v>
      </c>
      <c r="H7839">
        <v>87.92</v>
      </c>
      <c r="I7839">
        <v>92.09</v>
      </c>
      <c r="J7839">
        <v>1</v>
      </c>
      <c r="K7839">
        <v>4.7</v>
      </c>
      <c r="L7839">
        <v>7.7</v>
      </c>
      <c r="M7839">
        <v>106</v>
      </c>
      <c r="N7839" t="s">
        <v>27</v>
      </c>
      <c r="O7839">
        <v>0.88</v>
      </c>
      <c r="P7839" t="s">
        <v>28</v>
      </c>
      <c r="Q7839" t="s">
        <v>29</v>
      </c>
      <c r="R7839">
        <v>4.41</v>
      </c>
      <c r="S7839">
        <v>0</v>
      </c>
      <c r="T7839">
        <v>4.17</v>
      </c>
      <c r="U7839">
        <v>3</v>
      </c>
      <c r="V7839" t="s">
        <v>697</v>
      </c>
      <c r="W7839" t="s">
        <v>31</v>
      </c>
      <c r="X7839">
        <v>1</v>
      </c>
      <c r="Y7839" t="str">
        <f>IF(tblRides[[#This Row],[supply_demand_ratio]]&lt;0.8,"Below 0.8",IF(tblRides[[#This Row],[supply_demand_ratio]]&lt;1,"Between 0.8-1.0",IF(tblRides[[#This Row],[supply_demand_ratio]]&lt;=1.2,"Between 1.0-1.2","Above 1.2")))</f>
        <v>Between 0.8-1.0</v>
      </c>
    </row>
    <row r="7840" spans="1:25" x14ac:dyDescent="0.3">
      <c r="A7840" t="s">
        <v>7895</v>
      </c>
      <c r="B7840" s="1">
        <v>46092.992361111108</v>
      </c>
      <c r="C7840" s="2">
        <v>46092</v>
      </c>
      <c r="D7840">
        <v>23</v>
      </c>
      <c r="E7840" t="s">
        <v>33</v>
      </c>
      <c r="F7840" t="s">
        <v>34</v>
      </c>
      <c r="G7840">
        <v>8.9</v>
      </c>
      <c r="H7840">
        <v>192.31</v>
      </c>
      <c r="I7840">
        <v>184.06</v>
      </c>
      <c r="J7840">
        <v>1.1000000000000001</v>
      </c>
      <c r="K7840">
        <v>3.2</v>
      </c>
      <c r="L7840">
        <v>8.4</v>
      </c>
      <c r="M7840">
        <v>91</v>
      </c>
      <c r="N7840" t="s">
        <v>41</v>
      </c>
      <c r="O7840">
        <v>1.42</v>
      </c>
      <c r="P7840" t="s">
        <v>28</v>
      </c>
      <c r="Q7840" t="s">
        <v>29</v>
      </c>
      <c r="R7840">
        <v>4.83</v>
      </c>
      <c r="S7840">
        <v>0</v>
      </c>
      <c r="T7840">
        <v>-8.25</v>
      </c>
      <c r="U7840">
        <v>5.2</v>
      </c>
      <c r="V7840" t="s">
        <v>697</v>
      </c>
      <c r="W7840" t="s">
        <v>31</v>
      </c>
      <c r="X7840">
        <v>1</v>
      </c>
      <c r="Y7840" t="str">
        <f>IF(tblRides[[#This Row],[supply_demand_ratio]]&lt;0.8,"Below 0.8",IF(tblRides[[#This Row],[supply_demand_ratio]]&lt;1,"Between 0.8-1.0",IF(tblRides[[#This Row],[supply_demand_ratio]]&lt;=1.2,"Between 1.0-1.2","Above 1.2")))</f>
        <v>Above 1.2</v>
      </c>
    </row>
    <row r="7841" spans="1:25" x14ac:dyDescent="0.3">
      <c r="A7841" t="s">
        <v>7896</v>
      </c>
      <c r="B7841" s="1">
        <v>46093.018750000003</v>
      </c>
      <c r="C7841" s="2">
        <v>46093</v>
      </c>
      <c r="D7841">
        <v>0</v>
      </c>
      <c r="E7841" t="s">
        <v>62</v>
      </c>
      <c r="F7841" t="s">
        <v>26</v>
      </c>
      <c r="G7841">
        <v>9.9</v>
      </c>
      <c r="H7841">
        <v>183.46</v>
      </c>
      <c r="I7841">
        <v>182.1</v>
      </c>
      <c r="J7841">
        <v>1</v>
      </c>
      <c r="K7841">
        <v>5.4</v>
      </c>
      <c r="L7841">
        <v>10.4</v>
      </c>
      <c r="M7841">
        <v>56</v>
      </c>
      <c r="N7841" t="s">
        <v>41</v>
      </c>
      <c r="O7841">
        <v>2.2000000000000002</v>
      </c>
      <c r="P7841" t="s">
        <v>28</v>
      </c>
      <c r="Q7841" t="s">
        <v>29</v>
      </c>
      <c r="R7841">
        <v>4.72</v>
      </c>
      <c r="S7841">
        <v>1</v>
      </c>
      <c r="T7841">
        <v>-1.36</v>
      </c>
      <c r="U7841">
        <v>5</v>
      </c>
      <c r="V7841" t="s">
        <v>30</v>
      </c>
      <c r="W7841" t="s">
        <v>45</v>
      </c>
      <c r="X7841">
        <v>1</v>
      </c>
      <c r="Y7841" t="str">
        <f>IF(tblRides[[#This Row],[supply_demand_ratio]]&lt;0.8,"Below 0.8",IF(tblRides[[#This Row],[supply_demand_ratio]]&lt;1,"Between 0.8-1.0",IF(tblRides[[#This Row],[supply_demand_ratio]]&lt;=1.2,"Between 1.0-1.2","Above 1.2")))</f>
        <v>Above 1.2</v>
      </c>
    </row>
    <row r="7842" spans="1:25" x14ac:dyDescent="0.3">
      <c r="A7842" t="s">
        <v>7897</v>
      </c>
      <c r="B7842" s="1">
        <v>46093.022916666669</v>
      </c>
      <c r="C7842" s="2">
        <v>46093</v>
      </c>
      <c r="D7842">
        <v>0</v>
      </c>
      <c r="E7842" t="s">
        <v>33</v>
      </c>
      <c r="F7842" t="s">
        <v>34</v>
      </c>
      <c r="G7842">
        <v>13.2</v>
      </c>
      <c r="H7842">
        <v>258.26</v>
      </c>
      <c r="I7842">
        <v>253.7</v>
      </c>
      <c r="J7842">
        <v>1</v>
      </c>
      <c r="K7842">
        <v>2</v>
      </c>
      <c r="L7842">
        <v>4.9000000000000004</v>
      </c>
      <c r="M7842">
        <v>83</v>
      </c>
      <c r="N7842" t="s">
        <v>41</v>
      </c>
      <c r="O7842">
        <v>1.1639999999999999</v>
      </c>
      <c r="P7842" t="s">
        <v>28</v>
      </c>
      <c r="Q7842" t="s">
        <v>29</v>
      </c>
      <c r="R7842">
        <v>5</v>
      </c>
      <c r="S7842">
        <v>0</v>
      </c>
      <c r="T7842">
        <v>-4.5599999999999996</v>
      </c>
      <c r="U7842">
        <v>2.9</v>
      </c>
      <c r="V7842" t="s">
        <v>30</v>
      </c>
      <c r="W7842" t="s">
        <v>31</v>
      </c>
      <c r="X7842">
        <v>1</v>
      </c>
      <c r="Y7842" t="str">
        <f>IF(tblRides[[#This Row],[supply_demand_ratio]]&lt;0.8,"Below 0.8",IF(tblRides[[#This Row],[supply_demand_ratio]]&lt;1,"Between 0.8-1.0",IF(tblRides[[#This Row],[supply_demand_ratio]]&lt;=1.2,"Between 1.0-1.2","Above 1.2")))</f>
        <v>Between 1.0-1.2</v>
      </c>
    </row>
    <row r="7843" spans="1:25" x14ac:dyDescent="0.3">
      <c r="A7843" t="s">
        <v>7898</v>
      </c>
      <c r="B7843" s="1">
        <v>46093.025694444441</v>
      </c>
      <c r="C7843" s="2">
        <v>46093</v>
      </c>
      <c r="D7843">
        <v>0</v>
      </c>
      <c r="E7843" t="s">
        <v>43</v>
      </c>
      <c r="F7843" t="s">
        <v>26</v>
      </c>
      <c r="G7843">
        <v>2.2000000000000002</v>
      </c>
      <c r="H7843">
        <v>84.07</v>
      </c>
      <c r="I7843">
        <v>80.489999999999995</v>
      </c>
      <c r="J7843">
        <v>1.1000000000000001</v>
      </c>
      <c r="K7843">
        <v>4.8</v>
      </c>
      <c r="L7843">
        <v>4.7</v>
      </c>
      <c r="M7843">
        <v>76</v>
      </c>
      <c r="N7843" t="s">
        <v>41</v>
      </c>
      <c r="O7843">
        <v>2.2000000000000002</v>
      </c>
      <c r="P7843" t="s">
        <v>28</v>
      </c>
      <c r="Q7843" t="s">
        <v>29</v>
      </c>
      <c r="R7843">
        <v>4.7699999999999996</v>
      </c>
      <c r="S7843">
        <v>11</v>
      </c>
      <c r="T7843">
        <v>-3.58</v>
      </c>
      <c r="U7843">
        <v>-0.1</v>
      </c>
      <c r="V7843" t="s">
        <v>30</v>
      </c>
      <c r="W7843" t="s">
        <v>31</v>
      </c>
      <c r="X7843">
        <v>1</v>
      </c>
      <c r="Y7843" t="str">
        <f>IF(tblRides[[#This Row],[supply_demand_ratio]]&lt;0.8,"Below 0.8",IF(tblRides[[#This Row],[supply_demand_ratio]]&lt;1,"Between 0.8-1.0",IF(tblRides[[#This Row],[supply_demand_ratio]]&lt;=1.2,"Between 1.0-1.2","Above 1.2")))</f>
        <v>Above 1.2</v>
      </c>
    </row>
    <row r="7844" spans="1:25" x14ac:dyDescent="0.3">
      <c r="A7844" t="s">
        <v>7899</v>
      </c>
      <c r="B7844" s="1">
        <v>46093.031944444447</v>
      </c>
      <c r="C7844" s="2">
        <v>46093</v>
      </c>
      <c r="D7844">
        <v>0</v>
      </c>
      <c r="E7844" t="s">
        <v>62</v>
      </c>
      <c r="F7844" t="s">
        <v>26</v>
      </c>
      <c r="G7844">
        <v>4.4000000000000004</v>
      </c>
      <c r="H7844">
        <v>95.53</v>
      </c>
      <c r="I7844">
        <v>92.59</v>
      </c>
      <c r="J7844">
        <v>1</v>
      </c>
      <c r="K7844">
        <v>2.9</v>
      </c>
      <c r="L7844">
        <v>1</v>
      </c>
      <c r="M7844">
        <v>57</v>
      </c>
      <c r="N7844" t="s">
        <v>41</v>
      </c>
      <c r="O7844">
        <v>2.121</v>
      </c>
      <c r="P7844" t="s">
        <v>28</v>
      </c>
      <c r="Q7844" t="s">
        <v>29</v>
      </c>
      <c r="R7844">
        <v>4.9000000000000004</v>
      </c>
      <c r="S7844">
        <v>1</v>
      </c>
      <c r="T7844">
        <v>-2.94</v>
      </c>
      <c r="U7844">
        <v>-1.9</v>
      </c>
      <c r="V7844" t="s">
        <v>30</v>
      </c>
      <c r="W7844" t="s">
        <v>31</v>
      </c>
      <c r="X7844">
        <v>1</v>
      </c>
      <c r="Y7844" t="str">
        <f>IF(tblRides[[#This Row],[supply_demand_ratio]]&lt;0.8,"Below 0.8",IF(tblRides[[#This Row],[supply_demand_ratio]]&lt;1,"Between 0.8-1.0",IF(tblRides[[#This Row],[supply_demand_ratio]]&lt;=1.2,"Between 1.0-1.2","Above 1.2")))</f>
        <v>Above 1.2</v>
      </c>
    </row>
    <row r="7845" spans="1:25" x14ac:dyDescent="0.3">
      <c r="A7845" t="s">
        <v>7900</v>
      </c>
      <c r="B7845" s="1">
        <v>46093.033333333333</v>
      </c>
      <c r="C7845" s="2">
        <v>46093</v>
      </c>
      <c r="D7845">
        <v>0</v>
      </c>
      <c r="E7845" t="s">
        <v>25</v>
      </c>
      <c r="F7845" t="s">
        <v>26</v>
      </c>
      <c r="G7845">
        <v>5.5</v>
      </c>
      <c r="H7845">
        <v>145.68</v>
      </c>
      <c r="I7845">
        <v>148.24</v>
      </c>
      <c r="J7845">
        <v>1.1000000000000001</v>
      </c>
      <c r="K7845">
        <v>2</v>
      </c>
      <c r="L7845">
        <v>2.2999999999999998</v>
      </c>
      <c r="M7845">
        <v>144</v>
      </c>
      <c r="N7845" t="s">
        <v>27</v>
      </c>
      <c r="O7845">
        <v>1.2929999999999999</v>
      </c>
      <c r="P7845" t="s">
        <v>28</v>
      </c>
      <c r="Q7845" t="s">
        <v>29</v>
      </c>
      <c r="R7845">
        <v>4.66</v>
      </c>
      <c r="S7845">
        <v>57</v>
      </c>
      <c r="T7845">
        <v>2.56</v>
      </c>
      <c r="U7845">
        <v>0.3</v>
      </c>
      <c r="V7845" t="s">
        <v>30</v>
      </c>
      <c r="W7845" t="s">
        <v>31</v>
      </c>
      <c r="X7845">
        <v>1</v>
      </c>
      <c r="Y7845" t="str">
        <f>IF(tblRides[[#This Row],[supply_demand_ratio]]&lt;0.8,"Below 0.8",IF(tblRides[[#This Row],[supply_demand_ratio]]&lt;1,"Between 0.8-1.0",IF(tblRides[[#This Row],[supply_demand_ratio]]&lt;=1.2,"Between 1.0-1.2","Above 1.2")))</f>
        <v>Above 1.2</v>
      </c>
    </row>
    <row r="7846" spans="1:25" x14ac:dyDescent="0.3">
      <c r="A7846" t="s">
        <v>7901</v>
      </c>
      <c r="B7846" s="1">
        <v>46093.034722222219</v>
      </c>
      <c r="C7846" s="2">
        <v>46093</v>
      </c>
      <c r="D7846">
        <v>0</v>
      </c>
      <c r="E7846" t="s">
        <v>25</v>
      </c>
      <c r="F7846" t="s">
        <v>26</v>
      </c>
      <c r="G7846">
        <v>4.7</v>
      </c>
      <c r="H7846">
        <v>115.11</v>
      </c>
      <c r="I7846">
        <v>121.98</v>
      </c>
      <c r="J7846">
        <v>1</v>
      </c>
      <c r="K7846">
        <v>4.5</v>
      </c>
      <c r="L7846">
        <v>4.5</v>
      </c>
      <c r="M7846">
        <v>143</v>
      </c>
      <c r="N7846" t="s">
        <v>41</v>
      </c>
      <c r="O7846">
        <v>1.419</v>
      </c>
      <c r="P7846" t="s">
        <v>28</v>
      </c>
      <c r="Q7846" t="s">
        <v>29</v>
      </c>
      <c r="R7846">
        <v>4.7300000000000004</v>
      </c>
      <c r="S7846">
        <v>12</v>
      </c>
      <c r="T7846">
        <v>6.87</v>
      </c>
      <c r="U7846">
        <v>0</v>
      </c>
      <c r="V7846" t="s">
        <v>30</v>
      </c>
      <c r="W7846" t="s">
        <v>31</v>
      </c>
      <c r="X7846">
        <v>1</v>
      </c>
      <c r="Y7846" t="str">
        <f>IF(tblRides[[#This Row],[supply_demand_ratio]]&lt;0.8,"Below 0.8",IF(tblRides[[#This Row],[supply_demand_ratio]]&lt;1,"Between 0.8-1.0",IF(tblRides[[#This Row],[supply_demand_ratio]]&lt;=1.2,"Between 1.0-1.2","Above 1.2")))</f>
        <v>Above 1.2</v>
      </c>
    </row>
    <row r="7847" spans="1:25" x14ac:dyDescent="0.3">
      <c r="A7847" t="s">
        <v>7902</v>
      </c>
      <c r="B7847" s="1">
        <v>46093.047222222223</v>
      </c>
      <c r="C7847" s="2">
        <v>46093</v>
      </c>
      <c r="D7847">
        <v>1</v>
      </c>
      <c r="E7847" t="s">
        <v>33</v>
      </c>
      <c r="F7847" t="s">
        <v>26</v>
      </c>
      <c r="G7847">
        <v>14.7</v>
      </c>
      <c r="H7847">
        <v>304.88</v>
      </c>
      <c r="I7847">
        <v>312.35000000000002</v>
      </c>
      <c r="J7847">
        <v>1.1000000000000001</v>
      </c>
      <c r="K7847">
        <v>2</v>
      </c>
      <c r="L7847">
        <v>7.4</v>
      </c>
      <c r="M7847">
        <v>98</v>
      </c>
      <c r="N7847" t="s">
        <v>41</v>
      </c>
      <c r="O7847">
        <v>1.341</v>
      </c>
      <c r="P7847" t="s">
        <v>28</v>
      </c>
      <c r="Q7847" t="s">
        <v>29</v>
      </c>
      <c r="R7847">
        <v>4.97</v>
      </c>
      <c r="S7847">
        <v>1</v>
      </c>
      <c r="T7847">
        <v>7.47</v>
      </c>
      <c r="U7847">
        <v>5.4</v>
      </c>
      <c r="V7847" t="s">
        <v>30</v>
      </c>
      <c r="W7847" t="s">
        <v>31</v>
      </c>
      <c r="X7847">
        <v>1</v>
      </c>
      <c r="Y7847" t="str">
        <f>IF(tblRides[[#This Row],[supply_demand_ratio]]&lt;0.8,"Below 0.8",IF(tblRides[[#This Row],[supply_demand_ratio]]&lt;1,"Between 0.8-1.0",IF(tblRides[[#This Row],[supply_demand_ratio]]&lt;=1.2,"Between 1.0-1.2","Above 1.2")))</f>
        <v>Above 1.2</v>
      </c>
    </row>
    <row r="7848" spans="1:25" x14ac:dyDescent="0.3">
      <c r="A7848" t="s">
        <v>7903</v>
      </c>
      <c r="B7848" s="1">
        <v>46093.052083333336</v>
      </c>
      <c r="C7848" s="2">
        <v>46093</v>
      </c>
      <c r="D7848">
        <v>1</v>
      </c>
      <c r="E7848" t="s">
        <v>43</v>
      </c>
      <c r="F7848" t="s">
        <v>26</v>
      </c>
      <c r="G7848">
        <v>7.8</v>
      </c>
      <c r="H7848">
        <v>155.02000000000001</v>
      </c>
      <c r="I7848">
        <v>162.65</v>
      </c>
      <c r="J7848">
        <v>1</v>
      </c>
      <c r="K7848">
        <v>5.7</v>
      </c>
      <c r="L7848">
        <v>10.5</v>
      </c>
      <c r="M7848">
        <v>56</v>
      </c>
      <c r="N7848" t="s">
        <v>27</v>
      </c>
      <c r="O7848">
        <v>0.94899999999999995</v>
      </c>
      <c r="P7848" t="s">
        <v>28</v>
      </c>
      <c r="Q7848" t="s">
        <v>29</v>
      </c>
      <c r="R7848">
        <v>4.8499999999999996</v>
      </c>
      <c r="S7848">
        <v>5</v>
      </c>
      <c r="T7848">
        <v>7.63</v>
      </c>
      <c r="U7848">
        <v>4.8</v>
      </c>
      <c r="V7848" t="s">
        <v>30</v>
      </c>
      <c r="W7848" t="s">
        <v>45</v>
      </c>
      <c r="X7848">
        <v>1</v>
      </c>
      <c r="Y7848" t="str">
        <f>IF(tblRides[[#This Row],[supply_demand_ratio]]&lt;0.8,"Below 0.8",IF(tblRides[[#This Row],[supply_demand_ratio]]&lt;1,"Between 0.8-1.0",IF(tblRides[[#This Row],[supply_demand_ratio]]&lt;=1.2,"Between 1.0-1.2","Above 1.2")))</f>
        <v>Between 0.8-1.0</v>
      </c>
    </row>
    <row r="7849" spans="1:25" x14ac:dyDescent="0.3">
      <c r="A7849" t="s">
        <v>7904</v>
      </c>
      <c r="B7849" s="1">
        <v>46093.054166666669</v>
      </c>
      <c r="C7849" s="2">
        <v>46093</v>
      </c>
      <c r="D7849">
        <v>1</v>
      </c>
      <c r="E7849" t="s">
        <v>36</v>
      </c>
      <c r="F7849" t="s">
        <v>26</v>
      </c>
      <c r="G7849">
        <v>2.8</v>
      </c>
      <c r="H7849">
        <v>83.75</v>
      </c>
      <c r="I7849">
        <v>75.23</v>
      </c>
      <c r="J7849">
        <v>1</v>
      </c>
      <c r="K7849">
        <v>4.4000000000000004</v>
      </c>
      <c r="L7849">
        <v>5.6</v>
      </c>
      <c r="M7849">
        <v>114</v>
      </c>
      <c r="N7849" t="s">
        <v>27</v>
      </c>
      <c r="O7849">
        <v>1.133</v>
      </c>
      <c r="P7849" t="s">
        <v>28</v>
      </c>
      <c r="Q7849" t="s">
        <v>29</v>
      </c>
      <c r="R7849">
        <v>5</v>
      </c>
      <c r="S7849">
        <v>13</v>
      </c>
      <c r="T7849">
        <v>-8.52</v>
      </c>
      <c r="U7849">
        <v>1.2</v>
      </c>
      <c r="V7849" t="s">
        <v>30</v>
      </c>
      <c r="W7849" t="s">
        <v>31</v>
      </c>
      <c r="X7849">
        <v>1</v>
      </c>
      <c r="Y7849" t="str">
        <f>IF(tblRides[[#This Row],[supply_demand_ratio]]&lt;0.8,"Below 0.8",IF(tblRides[[#This Row],[supply_demand_ratio]]&lt;1,"Between 0.8-1.0",IF(tblRides[[#This Row],[supply_demand_ratio]]&lt;=1.2,"Between 1.0-1.2","Above 1.2")))</f>
        <v>Between 1.0-1.2</v>
      </c>
    </row>
    <row r="7850" spans="1:25" x14ac:dyDescent="0.3">
      <c r="A7850" t="s">
        <v>7905</v>
      </c>
      <c r="B7850" s="1">
        <v>46093.054861111108</v>
      </c>
      <c r="C7850" s="2">
        <v>46093</v>
      </c>
      <c r="D7850">
        <v>1</v>
      </c>
      <c r="E7850" t="s">
        <v>25</v>
      </c>
      <c r="F7850" t="s">
        <v>26</v>
      </c>
      <c r="G7850">
        <v>17.3</v>
      </c>
      <c r="H7850">
        <v>312.33999999999997</v>
      </c>
      <c r="I7850">
        <v>309.81</v>
      </c>
      <c r="J7850">
        <v>1</v>
      </c>
      <c r="K7850">
        <v>3.2</v>
      </c>
      <c r="L7850">
        <v>5.8</v>
      </c>
      <c r="M7850">
        <v>144</v>
      </c>
      <c r="N7850" t="s">
        <v>27</v>
      </c>
      <c r="O7850">
        <v>1.1120000000000001</v>
      </c>
      <c r="P7850" t="s">
        <v>28</v>
      </c>
      <c r="Q7850" t="s">
        <v>29</v>
      </c>
      <c r="R7850">
        <v>4.91</v>
      </c>
      <c r="S7850">
        <v>41</v>
      </c>
      <c r="T7850">
        <v>-2.5299999999999998</v>
      </c>
      <c r="U7850">
        <v>2.6</v>
      </c>
      <c r="V7850" t="s">
        <v>30</v>
      </c>
      <c r="W7850" t="s">
        <v>31</v>
      </c>
      <c r="X7850">
        <v>1</v>
      </c>
      <c r="Y7850" t="str">
        <f>IF(tblRides[[#This Row],[supply_demand_ratio]]&lt;0.8,"Below 0.8",IF(tblRides[[#This Row],[supply_demand_ratio]]&lt;1,"Between 0.8-1.0",IF(tblRides[[#This Row],[supply_demand_ratio]]&lt;=1.2,"Between 1.0-1.2","Above 1.2")))</f>
        <v>Between 1.0-1.2</v>
      </c>
    </row>
    <row r="7851" spans="1:25" x14ac:dyDescent="0.3">
      <c r="A7851" t="s">
        <v>7906</v>
      </c>
      <c r="B7851" s="1">
        <v>46093.080555555556</v>
      </c>
      <c r="C7851" s="2">
        <v>46093</v>
      </c>
      <c r="D7851">
        <v>1</v>
      </c>
      <c r="E7851" t="s">
        <v>33</v>
      </c>
      <c r="F7851" t="s">
        <v>26</v>
      </c>
      <c r="G7851">
        <v>8.4</v>
      </c>
      <c r="H7851">
        <v>172.54</v>
      </c>
      <c r="I7851">
        <v>171.97</v>
      </c>
      <c r="J7851">
        <v>1</v>
      </c>
      <c r="K7851">
        <v>6.2</v>
      </c>
      <c r="L7851">
        <v>12.4</v>
      </c>
      <c r="M7851">
        <v>102</v>
      </c>
      <c r="N7851" t="s">
        <v>41</v>
      </c>
      <c r="O7851">
        <v>1.349</v>
      </c>
      <c r="P7851" t="s">
        <v>28</v>
      </c>
      <c r="Q7851" t="s">
        <v>29</v>
      </c>
      <c r="R7851">
        <v>4.74</v>
      </c>
      <c r="S7851">
        <v>5</v>
      </c>
      <c r="T7851">
        <v>-0.56999999999999995</v>
      </c>
      <c r="U7851">
        <v>6.2</v>
      </c>
      <c r="V7851" t="s">
        <v>30</v>
      </c>
      <c r="W7851" t="s">
        <v>45</v>
      </c>
      <c r="X7851">
        <v>1</v>
      </c>
      <c r="Y7851" t="str">
        <f>IF(tblRides[[#This Row],[supply_demand_ratio]]&lt;0.8,"Below 0.8",IF(tblRides[[#This Row],[supply_demand_ratio]]&lt;1,"Between 0.8-1.0",IF(tblRides[[#This Row],[supply_demand_ratio]]&lt;=1.2,"Between 1.0-1.2","Above 1.2")))</f>
        <v>Above 1.2</v>
      </c>
    </row>
    <row r="7852" spans="1:25" x14ac:dyDescent="0.3">
      <c r="A7852" t="s">
        <v>7907</v>
      </c>
      <c r="B7852" s="1">
        <v>46093.087500000001</v>
      </c>
      <c r="C7852" s="2">
        <v>46093</v>
      </c>
      <c r="D7852">
        <v>2</v>
      </c>
      <c r="E7852" t="s">
        <v>36</v>
      </c>
      <c r="F7852" t="s">
        <v>26</v>
      </c>
      <c r="G7852">
        <v>4.5999999999999996</v>
      </c>
      <c r="H7852">
        <v>118.37</v>
      </c>
      <c r="J7852">
        <v>1</v>
      </c>
      <c r="K7852">
        <v>5.3</v>
      </c>
      <c r="L7852">
        <v>3.9</v>
      </c>
      <c r="M7852">
        <v>117</v>
      </c>
      <c r="N7852" t="s">
        <v>41</v>
      </c>
      <c r="O7852">
        <v>1.276</v>
      </c>
      <c r="P7852" t="s">
        <v>37</v>
      </c>
      <c r="Q7852" t="s">
        <v>103</v>
      </c>
      <c r="R7852">
        <v>4.78</v>
      </c>
      <c r="S7852">
        <v>1</v>
      </c>
      <c r="U7852">
        <v>-1.4</v>
      </c>
      <c r="V7852" t="s">
        <v>30</v>
      </c>
      <c r="W7852" t="s">
        <v>45</v>
      </c>
      <c r="X7852">
        <v>0</v>
      </c>
      <c r="Y7852" t="str">
        <f>IF(tblRides[[#This Row],[supply_demand_ratio]]&lt;0.8,"Below 0.8",IF(tblRides[[#This Row],[supply_demand_ratio]]&lt;1,"Between 0.8-1.0",IF(tblRides[[#This Row],[supply_demand_ratio]]&lt;=1.2,"Between 1.0-1.2","Above 1.2")))</f>
        <v>Above 1.2</v>
      </c>
    </row>
    <row r="7853" spans="1:25" x14ac:dyDescent="0.3">
      <c r="A7853" t="s">
        <v>7908</v>
      </c>
      <c r="B7853" s="1">
        <v>46093.093055555553</v>
      </c>
      <c r="C7853" s="2">
        <v>46093</v>
      </c>
      <c r="D7853">
        <v>2</v>
      </c>
      <c r="E7853" t="s">
        <v>62</v>
      </c>
      <c r="F7853" t="s">
        <v>26</v>
      </c>
      <c r="G7853">
        <v>1.5</v>
      </c>
      <c r="H7853">
        <v>60.6</v>
      </c>
      <c r="I7853">
        <v>65.540000000000006</v>
      </c>
      <c r="J7853">
        <v>1.1000000000000001</v>
      </c>
      <c r="K7853">
        <v>2</v>
      </c>
      <c r="L7853">
        <v>3.6</v>
      </c>
      <c r="M7853">
        <v>59</v>
      </c>
      <c r="N7853" t="s">
        <v>41</v>
      </c>
      <c r="O7853">
        <v>1.6859999999999999</v>
      </c>
      <c r="P7853" t="s">
        <v>28</v>
      </c>
      <c r="Q7853" t="s">
        <v>29</v>
      </c>
      <c r="R7853">
        <v>4.8600000000000003</v>
      </c>
      <c r="S7853">
        <v>32</v>
      </c>
      <c r="T7853">
        <v>4.9400000000000004</v>
      </c>
      <c r="U7853">
        <v>1.6</v>
      </c>
      <c r="V7853" t="s">
        <v>30</v>
      </c>
      <c r="W7853" t="s">
        <v>31</v>
      </c>
      <c r="X7853">
        <v>1</v>
      </c>
      <c r="Y7853" t="str">
        <f>IF(tblRides[[#This Row],[supply_demand_ratio]]&lt;0.8,"Below 0.8",IF(tblRides[[#This Row],[supply_demand_ratio]]&lt;1,"Between 0.8-1.0",IF(tblRides[[#This Row],[supply_demand_ratio]]&lt;=1.2,"Between 1.0-1.2","Above 1.2")))</f>
        <v>Above 1.2</v>
      </c>
    </row>
    <row r="7854" spans="1:25" x14ac:dyDescent="0.3">
      <c r="A7854" t="s">
        <v>7909</v>
      </c>
      <c r="B7854" s="1">
        <v>46093.109027777777</v>
      </c>
      <c r="C7854" s="2">
        <v>46093</v>
      </c>
      <c r="D7854">
        <v>2</v>
      </c>
      <c r="E7854" t="s">
        <v>25</v>
      </c>
      <c r="F7854" t="s">
        <v>26</v>
      </c>
      <c r="G7854">
        <v>5</v>
      </c>
      <c r="H7854">
        <v>111.9</v>
      </c>
      <c r="I7854">
        <v>113.61</v>
      </c>
      <c r="J7854">
        <v>1</v>
      </c>
      <c r="K7854">
        <v>5.5</v>
      </c>
      <c r="L7854">
        <v>4.0999999999999996</v>
      </c>
      <c r="M7854">
        <v>140</v>
      </c>
      <c r="N7854" t="s">
        <v>27</v>
      </c>
      <c r="O7854">
        <v>1.212</v>
      </c>
      <c r="P7854" t="s">
        <v>28</v>
      </c>
      <c r="Q7854" t="s">
        <v>29</v>
      </c>
      <c r="R7854">
        <v>5</v>
      </c>
      <c r="S7854">
        <v>12</v>
      </c>
      <c r="T7854">
        <v>1.71</v>
      </c>
      <c r="U7854">
        <v>-1.4</v>
      </c>
      <c r="V7854" t="s">
        <v>30</v>
      </c>
      <c r="W7854" t="s">
        <v>45</v>
      </c>
      <c r="X7854">
        <v>1</v>
      </c>
      <c r="Y7854" t="str">
        <f>IF(tblRides[[#This Row],[supply_demand_ratio]]&lt;0.8,"Below 0.8",IF(tblRides[[#This Row],[supply_demand_ratio]]&lt;1,"Between 0.8-1.0",IF(tblRides[[#This Row],[supply_demand_ratio]]&lt;=1.2,"Between 1.0-1.2","Above 1.2")))</f>
        <v>Above 1.2</v>
      </c>
    </row>
    <row r="7855" spans="1:25" x14ac:dyDescent="0.3">
      <c r="A7855" t="s">
        <v>7910</v>
      </c>
      <c r="B7855" s="1">
        <v>46093.12222222222</v>
      </c>
      <c r="C7855" s="2">
        <v>46093</v>
      </c>
      <c r="D7855">
        <v>2</v>
      </c>
      <c r="E7855" t="s">
        <v>25</v>
      </c>
      <c r="F7855" t="s">
        <v>26</v>
      </c>
      <c r="G7855">
        <v>12.7</v>
      </c>
      <c r="H7855">
        <v>265.83999999999997</v>
      </c>
      <c r="J7855">
        <v>1.1000000000000001</v>
      </c>
      <c r="K7855">
        <v>5.4</v>
      </c>
      <c r="L7855">
        <v>8.5</v>
      </c>
      <c r="M7855">
        <v>134</v>
      </c>
      <c r="N7855" t="s">
        <v>27</v>
      </c>
      <c r="O7855">
        <v>1.101</v>
      </c>
      <c r="P7855" t="s">
        <v>58</v>
      </c>
      <c r="Q7855" t="s">
        <v>74</v>
      </c>
      <c r="R7855">
        <v>4.6900000000000004</v>
      </c>
      <c r="S7855">
        <v>1</v>
      </c>
      <c r="U7855">
        <v>3.1</v>
      </c>
      <c r="V7855" t="s">
        <v>30</v>
      </c>
      <c r="W7855" t="s">
        <v>45</v>
      </c>
      <c r="X7855">
        <v>0</v>
      </c>
      <c r="Y7855" t="str">
        <f>IF(tblRides[[#This Row],[supply_demand_ratio]]&lt;0.8,"Below 0.8",IF(tblRides[[#This Row],[supply_demand_ratio]]&lt;1,"Between 0.8-1.0",IF(tblRides[[#This Row],[supply_demand_ratio]]&lt;=1.2,"Between 1.0-1.2","Above 1.2")))</f>
        <v>Between 1.0-1.2</v>
      </c>
    </row>
    <row r="7856" spans="1:25" x14ac:dyDescent="0.3">
      <c r="A7856" t="s">
        <v>7911</v>
      </c>
      <c r="B7856" s="1">
        <v>46093.134027777778</v>
      </c>
      <c r="C7856" s="2">
        <v>46093</v>
      </c>
      <c r="D7856">
        <v>3</v>
      </c>
      <c r="E7856" t="s">
        <v>62</v>
      </c>
      <c r="F7856" t="s">
        <v>26</v>
      </c>
      <c r="G7856">
        <v>5.9</v>
      </c>
      <c r="H7856">
        <v>121.03</v>
      </c>
      <c r="I7856">
        <v>118.37</v>
      </c>
      <c r="J7856">
        <v>1</v>
      </c>
      <c r="K7856">
        <v>3.3</v>
      </c>
      <c r="L7856">
        <v>2.6</v>
      </c>
      <c r="M7856">
        <v>64</v>
      </c>
      <c r="N7856" t="s">
        <v>41</v>
      </c>
      <c r="O7856">
        <v>2.0379999999999998</v>
      </c>
      <c r="P7856" t="s">
        <v>28</v>
      </c>
      <c r="Q7856" t="s">
        <v>29</v>
      </c>
      <c r="R7856">
        <v>4.38</v>
      </c>
      <c r="S7856">
        <v>10</v>
      </c>
      <c r="T7856">
        <v>-2.66</v>
      </c>
      <c r="U7856">
        <v>-0.7</v>
      </c>
      <c r="V7856" t="s">
        <v>30</v>
      </c>
      <c r="W7856" t="s">
        <v>31</v>
      </c>
      <c r="X7856">
        <v>1</v>
      </c>
      <c r="Y7856" t="str">
        <f>IF(tblRides[[#This Row],[supply_demand_ratio]]&lt;0.8,"Below 0.8",IF(tblRides[[#This Row],[supply_demand_ratio]]&lt;1,"Between 0.8-1.0",IF(tblRides[[#This Row],[supply_demand_ratio]]&lt;=1.2,"Between 1.0-1.2","Above 1.2")))</f>
        <v>Above 1.2</v>
      </c>
    </row>
    <row r="7857" spans="1:25" x14ac:dyDescent="0.3">
      <c r="A7857" t="s">
        <v>7912</v>
      </c>
      <c r="B7857" s="1">
        <v>46093.14166666667</v>
      </c>
      <c r="C7857" s="2">
        <v>46093</v>
      </c>
      <c r="D7857">
        <v>3</v>
      </c>
      <c r="E7857" t="s">
        <v>33</v>
      </c>
      <c r="F7857" t="s">
        <v>26</v>
      </c>
      <c r="G7857">
        <v>4.7</v>
      </c>
      <c r="H7857">
        <v>109.32</v>
      </c>
      <c r="J7857">
        <v>1</v>
      </c>
      <c r="K7857">
        <v>3.7</v>
      </c>
      <c r="L7857">
        <v>1</v>
      </c>
      <c r="M7857">
        <v>110</v>
      </c>
      <c r="N7857" t="s">
        <v>41</v>
      </c>
      <c r="O7857">
        <v>2.0670000000000002</v>
      </c>
      <c r="P7857" t="s">
        <v>58</v>
      </c>
      <c r="Q7857" t="s">
        <v>59</v>
      </c>
      <c r="R7857">
        <v>4.8899999999999997</v>
      </c>
      <c r="S7857">
        <v>12</v>
      </c>
      <c r="U7857">
        <v>-2.7</v>
      </c>
      <c r="V7857" t="s">
        <v>30</v>
      </c>
      <c r="W7857" t="s">
        <v>31</v>
      </c>
      <c r="X7857">
        <v>0</v>
      </c>
      <c r="Y7857" t="str">
        <f>IF(tblRides[[#This Row],[supply_demand_ratio]]&lt;0.8,"Below 0.8",IF(tblRides[[#This Row],[supply_demand_ratio]]&lt;1,"Between 0.8-1.0",IF(tblRides[[#This Row],[supply_demand_ratio]]&lt;=1.2,"Between 1.0-1.2","Above 1.2")))</f>
        <v>Above 1.2</v>
      </c>
    </row>
    <row r="7858" spans="1:25" x14ac:dyDescent="0.3">
      <c r="A7858" t="s">
        <v>7913</v>
      </c>
      <c r="B7858" s="1">
        <v>46093.152777777781</v>
      </c>
      <c r="C7858" s="2">
        <v>46093</v>
      </c>
      <c r="D7858">
        <v>3</v>
      </c>
      <c r="E7858" t="s">
        <v>25</v>
      </c>
      <c r="F7858" t="s">
        <v>34</v>
      </c>
      <c r="G7858">
        <v>7.8</v>
      </c>
      <c r="H7858">
        <v>156.15</v>
      </c>
      <c r="I7858">
        <v>148.72999999999999</v>
      </c>
      <c r="J7858">
        <v>1</v>
      </c>
      <c r="K7858">
        <v>7.6</v>
      </c>
      <c r="L7858">
        <v>12</v>
      </c>
      <c r="M7858">
        <v>144</v>
      </c>
      <c r="N7858" t="s">
        <v>41</v>
      </c>
      <c r="O7858">
        <v>1.71</v>
      </c>
      <c r="P7858" t="s">
        <v>28</v>
      </c>
      <c r="Q7858" t="s">
        <v>29</v>
      </c>
      <c r="R7858">
        <v>4.9400000000000004</v>
      </c>
      <c r="S7858">
        <v>0</v>
      </c>
      <c r="T7858">
        <v>-7.42</v>
      </c>
      <c r="U7858">
        <v>4.4000000000000004</v>
      </c>
      <c r="V7858" t="s">
        <v>30</v>
      </c>
      <c r="W7858" t="s">
        <v>45</v>
      </c>
      <c r="X7858">
        <v>1</v>
      </c>
      <c r="Y7858" t="str">
        <f>IF(tblRides[[#This Row],[supply_demand_ratio]]&lt;0.8,"Below 0.8",IF(tblRides[[#This Row],[supply_demand_ratio]]&lt;1,"Between 0.8-1.0",IF(tblRides[[#This Row],[supply_demand_ratio]]&lt;=1.2,"Between 1.0-1.2","Above 1.2")))</f>
        <v>Above 1.2</v>
      </c>
    </row>
    <row r="7859" spans="1:25" x14ac:dyDescent="0.3">
      <c r="A7859" t="s">
        <v>7914</v>
      </c>
      <c r="B7859" s="1">
        <v>46093.15902777778</v>
      </c>
      <c r="C7859" s="2">
        <v>46093</v>
      </c>
      <c r="D7859">
        <v>3</v>
      </c>
      <c r="E7859" t="s">
        <v>25</v>
      </c>
      <c r="F7859" t="s">
        <v>26</v>
      </c>
      <c r="G7859">
        <v>5.2</v>
      </c>
      <c r="H7859">
        <v>139.94999999999999</v>
      </c>
      <c r="I7859">
        <v>132.83000000000001</v>
      </c>
      <c r="J7859">
        <v>1.1000000000000001</v>
      </c>
      <c r="K7859">
        <v>5.0999999999999996</v>
      </c>
      <c r="L7859">
        <v>5.7</v>
      </c>
      <c r="M7859">
        <v>136</v>
      </c>
      <c r="N7859" t="s">
        <v>27</v>
      </c>
      <c r="O7859">
        <v>1.18</v>
      </c>
      <c r="P7859" t="s">
        <v>28</v>
      </c>
      <c r="Q7859" t="s">
        <v>29</v>
      </c>
      <c r="R7859">
        <v>4.6399999999999997</v>
      </c>
      <c r="S7859">
        <v>3</v>
      </c>
      <c r="T7859">
        <v>-7.12</v>
      </c>
      <c r="U7859">
        <v>0.6</v>
      </c>
      <c r="V7859" t="s">
        <v>30</v>
      </c>
      <c r="W7859" t="s">
        <v>45</v>
      </c>
      <c r="X7859">
        <v>1</v>
      </c>
      <c r="Y7859" t="str">
        <f>IF(tblRides[[#This Row],[supply_demand_ratio]]&lt;0.8,"Below 0.8",IF(tblRides[[#This Row],[supply_demand_ratio]]&lt;1,"Between 0.8-1.0",IF(tblRides[[#This Row],[supply_demand_ratio]]&lt;=1.2,"Between 1.0-1.2","Above 1.2")))</f>
        <v>Between 1.0-1.2</v>
      </c>
    </row>
    <row r="7860" spans="1:25" x14ac:dyDescent="0.3">
      <c r="A7860" t="s">
        <v>7915</v>
      </c>
      <c r="B7860" s="1">
        <v>46093.164583333331</v>
      </c>
      <c r="C7860" s="2">
        <v>46093</v>
      </c>
      <c r="D7860">
        <v>3</v>
      </c>
      <c r="E7860" t="s">
        <v>36</v>
      </c>
      <c r="F7860" t="s">
        <v>26</v>
      </c>
      <c r="G7860">
        <v>9.1999999999999993</v>
      </c>
      <c r="H7860">
        <v>156.62</v>
      </c>
      <c r="I7860">
        <v>158.11000000000001</v>
      </c>
      <c r="J7860">
        <v>1</v>
      </c>
      <c r="K7860">
        <v>2</v>
      </c>
      <c r="L7860">
        <v>7</v>
      </c>
      <c r="M7860">
        <v>103</v>
      </c>
      <c r="N7860" t="s">
        <v>41</v>
      </c>
      <c r="O7860">
        <v>1.391</v>
      </c>
      <c r="P7860" t="s">
        <v>28</v>
      </c>
      <c r="Q7860" t="s">
        <v>29</v>
      </c>
      <c r="R7860">
        <v>5</v>
      </c>
      <c r="S7860">
        <v>4</v>
      </c>
      <c r="T7860">
        <v>1.49</v>
      </c>
      <c r="U7860">
        <v>5</v>
      </c>
      <c r="V7860" t="s">
        <v>30</v>
      </c>
      <c r="W7860" t="s">
        <v>31</v>
      </c>
      <c r="X7860">
        <v>1</v>
      </c>
      <c r="Y7860" t="str">
        <f>IF(tblRides[[#This Row],[supply_demand_ratio]]&lt;0.8,"Below 0.8",IF(tblRides[[#This Row],[supply_demand_ratio]]&lt;1,"Between 0.8-1.0",IF(tblRides[[#This Row],[supply_demand_ratio]]&lt;=1.2,"Between 1.0-1.2","Above 1.2")))</f>
        <v>Above 1.2</v>
      </c>
    </row>
    <row r="7861" spans="1:25" x14ac:dyDescent="0.3">
      <c r="A7861" t="s">
        <v>7916</v>
      </c>
      <c r="B7861" s="1">
        <v>46093.188194444447</v>
      </c>
      <c r="C7861" s="2">
        <v>46093</v>
      </c>
      <c r="D7861">
        <v>4</v>
      </c>
      <c r="E7861" t="s">
        <v>33</v>
      </c>
      <c r="F7861" t="s">
        <v>26</v>
      </c>
      <c r="G7861">
        <v>10.3</v>
      </c>
      <c r="H7861">
        <v>191.92</v>
      </c>
      <c r="I7861">
        <v>190.14</v>
      </c>
      <c r="J7861">
        <v>1</v>
      </c>
      <c r="K7861">
        <v>4.5</v>
      </c>
      <c r="L7861">
        <v>9.1</v>
      </c>
      <c r="M7861">
        <v>93</v>
      </c>
      <c r="N7861" t="s">
        <v>41</v>
      </c>
      <c r="O7861">
        <v>1.1930000000000001</v>
      </c>
      <c r="P7861" t="s">
        <v>28</v>
      </c>
      <c r="Q7861" t="s">
        <v>29</v>
      </c>
      <c r="R7861">
        <v>4.9000000000000004</v>
      </c>
      <c r="S7861">
        <v>5</v>
      </c>
      <c r="T7861">
        <v>-1.78</v>
      </c>
      <c r="U7861">
        <v>4.5999999999999996</v>
      </c>
      <c r="V7861" t="s">
        <v>30</v>
      </c>
      <c r="W7861" t="s">
        <v>31</v>
      </c>
      <c r="X7861">
        <v>1</v>
      </c>
      <c r="Y7861" t="str">
        <f>IF(tblRides[[#This Row],[supply_demand_ratio]]&lt;0.8,"Below 0.8",IF(tblRides[[#This Row],[supply_demand_ratio]]&lt;1,"Between 0.8-1.0",IF(tblRides[[#This Row],[supply_demand_ratio]]&lt;=1.2,"Between 1.0-1.2","Above 1.2")))</f>
        <v>Between 1.0-1.2</v>
      </c>
    </row>
    <row r="7862" spans="1:25" x14ac:dyDescent="0.3">
      <c r="A7862" t="s">
        <v>7917</v>
      </c>
      <c r="B7862" s="1">
        <v>46093.195833333331</v>
      </c>
      <c r="C7862" s="2">
        <v>46093</v>
      </c>
      <c r="D7862">
        <v>4</v>
      </c>
      <c r="E7862" t="s">
        <v>33</v>
      </c>
      <c r="F7862" t="s">
        <v>26</v>
      </c>
      <c r="G7862">
        <v>3.1</v>
      </c>
      <c r="H7862">
        <v>89.09</v>
      </c>
      <c r="I7862">
        <v>87.37</v>
      </c>
      <c r="J7862">
        <v>1</v>
      </c>
      <c r="K7862">
        <v>2</v>
      </c>
      <c r="L7862">
        <v>3.8</v>
      </c>
      <c r="M7862">
        <v>96</v>
      </c>
      <c r="N7862" t="s">
        <v>27</v>
      </c>
      <c r="O7862">
        <v>1.1160000000000001</v>
      </c>
      <c r="P7862" t="s">
        <v>28</v>
      </c>
      <c r="Q7862" t="s">
        <v>29</v>
      </c>
      <c r="R7862">
        <v>4.79</v>
      </c>
      <c r="S7862">
        <v>11</v>
      </c>
      <c r="T7862">
        <v>-1.72</v>
      </c>
      <c r="U7862">
        <v>1.8</v>
      </c>
      <c r="V7862" t="s">
        <v>30</v>
      </c>
      <c r="W7862" t="s">
        <v>31</v>
      </c>
      <c r="X7862">
        <v>1</v>
      </c>
      <c r="Y7862" t="str">
        <f>IF(tblRides[[#This Row],[supply_demand_ratio]]&lt;0.8,"Below 0.8",IF(tblRides[[#This Row],[supply_demand_ratio]]&lt;1,"Between 0.8-1.0",IF(tblRides[[#This Row],[supply_demand_ratio]]&lt;=1.2,"Between 1.0-1.2","Above 1.2")))</f>
        <v>Between 1.0-1.2</v>
      </c>
    </row>
    <row r="7863" spans="1:25" x14ac:dyDescent="0.3">
      <c r="A7863" t="s">
        <v>7918</v>
      </c>
      <c r="B7863" s="1">
        <v>46093.21875</v>
      </c>
      <c r="C7863" s="2">
        <v>46093</v>
      </c>
      <c r="D7863">
        <v>5</v>
      </c>
      <c r="E7863" t="s">
        <v>36</v>
      </c>
      <c r="F7863" t="s">
        <v>26</v>
      </c>
      <c r="G7863">
        <v>11.6</v>
      </c>
      <c r="H7863">
        <v>207.74</v>
      </c>
      <c r="J7863">
        <v>1</v>
      </c>
      <c r="K7863">
        <v>5.3</v>
      </c>
      <c r="L7863">
        <v>1.7</v>
      </c>
      <c r="M7863">
        <v>120</v>
      </c>
      <c r="N7863" t="s">
        <v>41</v>
      </c>
      <c r="O7863">
        <v>1.35</v>
      </c>
      <c r="P7863" t="s">
        <v>37</v>
      </c>
      <c r="Q7863" t="s">
        <v>103</v>
      </c>
      <c r="R7863">
        <v>4.63</v>
      </c>
      <c r="S7863">
        <v>16</v>
      </c>
      <c r="U7863">
        <v>-3.6</v>
      </c>
      <c r="V7863" t="s">
        <v>30</v>
      </c>
      <c r="W7863" t="s">
        <v>45</v>
      </c>
      <c r="X7863">
        <v>0</v>
      </c>
      <c r="Y7863" t="str">
        <f>IF(tblRides[[#This Row],[supply_demand_ratio]]&lt;0.8,"Below 0.8",IF(tblRides[[#This Row],[supply_demand_ratio]]&lt;1,"Between 0.8-1.0",IF(tblRides[[#This Row],[supply_demand_ratio]]&lt;=1.2,"Between 1.0-1.2","Above 1.2")))</f>
        <v>Above 1.2</v>
      </c>
    </row>
    <row r="7864" spans="1:25" x14ac:dyDescent="0.3">
      <c r="A7864" t="s">
        <v>7919</v>
      </c>
      <c r="B7864" s="1">
        <v>46093.227083333331</v>
      </c>
      <c r="C7864" s="2">
        <v>46093</v>
      </c>
      <c r="D7864">
        <v>5</v>
      </c>
      <c r="E7864" t="s">
        <v>25</v>
      </c>
      <c r="F7864" t="s">
        <v>26</v>
      </c>
      <c r="G7864">
        <v>3</v>
      </c>
      <c r="H7864">
        <v>88.52</v>
      </c>
      <c r="I7864">
        <v>98.6</v>
      </c>
      <c r="J7864">
        <v>1.1000000000000001</v>
      </c>
      <c r="K7864">
        <v>3.3</v>
      </c>
      <c r="L7864">
        <v>5.5</v>
      </c>
      <c r="M7864">
        <v>144</v>
      </c>
      <c r="N7864" t="s">
        <v>27</v>
      </c>
      <c r="O7864">
        <v>1.115</v>
      </c>
      <c r="P7864" t="s">
        <v>28</v>
      </c>
      <c r="Q7864" t="s">
        <v>29</v>
      </c>
      <c r="R7864">
        <v>4.55</v>
      </c>
      <c r="S7864">
        <v>1</v>
      </c>
      <c r="T7864">
        <v>10.08</v>
      </c>
      <c r="U7864">
        <v>2.2000000000000002</v>
      </c>
      <c r="V7864" t="s">
        <v>30</v>
      </c>
      <c r="W7864" t="s">
        <v>31</v>
      </c>
      <c r="X7864">
        <v>1</v>
      </c>
      <c r="Y7864" t="str">
        <f>IF(tblRides[[#This Row],[supply_demand_ratio]]&lt;0.8,"Below 0.8",IF(tblRides[[#This Row],[supply_demand_ratio]]&lt;1,"Between 0.8-1.0",IF(tblRides[[#This Row],[supply_demand_ratio]]&lt;=1.2,"Between 1.0-1.2","Above 1.2")))</f>
        <v>Between 1.0-1.2</v>
      </c>
    </row>
    <row r="7865" spans="1:25" x14ac:dyDescent="0.3">
      <c r="A7865" t="s">
        <v>7920</v>
      </c>
      <c r="B7865" s="1">
        <v>46093.232638888891</v>
      </c>
      <c r="C7865" s="2">
        <v>46093</v>
      </c>
      <c r="D7865">
        <v>5</v>
      </c>
      <c r="E7865" t="s">
        <v>25</v>
      </c>
      <c r="F7865" t="s">
        <v>34</v>
      </c>
      <c r="G7865">
        <v>6.5</v>
      </c>
      <c r="H7865">
        <v>154.12</v>
      </c>
      <c r="I7865">
        <v>151.35</v>
      </c>
      <c r="J7865">
        <v>1</v>
      </c>
      <c r="K7865">
        <v>3.3</v>
      </c>
      <c r="L7865">
        <v>3</v>
      </c>
      <c r="M7865">
        <v>144</v>
      </c>
      <c r="N7865" t="s">
        <v>27</v>
      </c>
      <c r="O7865">
        <v>1.2649999999999999</v>
      </c>
      <c r="P7865" t="s">
        <v>28</v>
      </c>
      <c r="Q7865" t="s">
        <v>29</v>
      </c>
      <c r="R7865">
        <v>4.8499999999999996</v>
      </c>
      <c r="S7865">
        <v>0</v>
      </c>
      <c r="T7865">
        <v>-2.77</v>
      </c>
      <c r="U7865">
        <v>-0.3</v>
      </c>
      <c r="V7865" t="s">
        <v>30</v>
      </c>
      <c r="W7865" t="s">
        <v>31</v>
      </c>
      <c r="X7865">
        <v>1</v>
      </c>
      <c r="Y7865" t="str">
        <f>IF(tblRides[[#This Row],[supply_demand_ratio]]&lt;0.8,"Below 0.8",IF(tblRides[[#This Row],[supply_demand_ratio]]&lt;1,"Between 0.8-1.0",IF(tblRides[[#This Row],[supply_demand_ratio]]&lt;=1.2,"Between 1.0-1.2","Above 1.2")))</f>
        <v>Above 1.2</v>
      </c>
    </row>
    <row r="7866" spans="1:25" x14ac:dyDescent="0.3">
      <c r="A7866" t="s">
        <v>7921</v>
      </c>
      <c r="B7866" s="1">
        <v>46093.244444444441</v>
      </c>
      <c r="C7866" s="2">
        <v>46093</v>
      </c>
      <c r="D7866">
        <v>5</v>
      </c>
      <c r="E7866" t="s">
        <v>33</v>
      </c>
      <c r="F7866" t="s">
        <v>26</v>
      </c>
      <c r="G7866">
        <v>15.1</v>
      </c>
      <c r="H7866">
        <v>283.11</v>
      </c>
      <c r="I7866">
        <v>273.67</v>
      </c>
      <c r="J7866">
        <v>1.1000000000000001</v>
      </c>
      <c r="K7866">
        <v>2.2999999999999998</v>
      </c>
      <c r="L7866">
        <v>10</v>
      </c>
      <c r="M7866">
        <v>105</v>
      </c>
      <c r="N7866" t="s">
        <v>41</v>
      </c>
      <c r="O7866">
        <v>1.482</v>
      </c>
      <c r="P7866" t="s">
        <v>28</v>
      </c>
      <c r="Q7866" t="s">
        <v>29</v>
      </c>
      <c r="R7866">
        <v>4.8</v>
      </c>
      <c r="S7866">
        <v>12</v>
      </c>
      <c r="T7866">
        <v>-9.44</v>
      </c>
      <c r="U7866">
        <v>7.7</v>
      </c>
      <c r="V7866" t="s">
        <v>30</v>
      </c>
      <c r="W7866" t="s">
        <v>31</v>
      </c>
      <c r="X7866">
        <v>1</v>
      </c>
      <c r="Y7866" t="str">
        <f>IF(tblRides[[#This Row],[supply_demand_ratio]]&lt;0.8,"Below 0.8",IF(tblRides[[#This Row],[supply_demand_ratio]]&lt;1,"Between 0.8-1.0",IF(tblRides[[#This Row],[supply_demand_ratio]]&lt;=1.2,"Between 1.0-1.2","Above 1.2")))</f>
        <v>Above 1.2</v>
      </c>
    </row>
    <row r="7867" spans="1:25" x14ac:dyDescent="0.3">
      <c r="A7867" t="s">
        <v>7922</v>
      </c>
      <c r="B7867" s="1">
        <v>46093.24722222222</v>
      </c>
      <c r="C7867" s="2">
        <v>46093</v>
      </c>
      <c r="D7867">
        <v>5</v>
      </c>
      <c r="E7867" t="s">
        <v>62</v>
      </c>
      <c r="F7867" t="s">
        <v>26</v>
      </c>
      <c r="G7867">
        <v>6.3</v>
      </c>
      <c r="H7867">
        <v>158.81</v>
      </c>
      <c r="I7867">
        <v>165.62</v>
      </c>
      <c r="J7867">
        <v>1.1000000000000001</v>
      </c>
      <c r="K7867">
        <v>3.6</v>
      </c>
      <c r="L7867">
        <v>6.1</v>
      </c>
      <c r="M7867">
        <v>66</v>
      </c>
      <c r="N7867" t="s">
        <v>41</v>
      </c>
      <c r="O7867">
        <v>2.06</v>
      </c>
      <c r="P7867" t="s">
        <v>28</v>
      </c>
      <c r="Q7867" t="s">
        <v>29</v>
      </c>
      <c r="R7867">
        <v>4.67</v>
      </c>
      <c r="S7867">
        <v>9</v>
      </c>
      <c r="T7867">
        <v>6.81</v>
      </c>
      <c r="U7867">
        <v>2.5</v>
      </c>
      <c r="V7867" t="s">
        <v>30</v>
      </c>
      <c r="W7867" t="s">
        <v>31</v>
      </c>
      <c r="X7867">
        <v>1</v>
      </c>
      <c r="Y7867" t="str">
        <f>IF(tblRides[[#This Row],[supply_demand_ratio]]&lt;0.8,"Below 0.8",IF(tblRides[[#This Row],[supply_demand_ratio]]&lt;1,"Between 0.8-1.0",IF(tblRides[[#This Row],[supply_demand_ratio]]&lt;=1.2,"Between 1.0-1.2","Above 1.2")))</f>
        <v>Above 1.2</v>
      </c>
    </row>
    <row r="7868" spans="1:25" x14ac:dyDescent="0.3">
      <c r="A7868" t="s">
        <v>7923</v>
      </c>
      <c r="B7868" s="1">
        <v>46093.252083333333</v>
      </c>
      <c r="C7868" s="2">
        <v>46093</v>
      </c>
      <c r="D7868">
        <v>6</v>
      </c>
      <c r="E7868" t="s">
        <v>25</v>
      </c>
      <c r="F7868" t="s">
        <v>26</v>
      </c>
      <c r="G7868">
        <v>1.5</v>
      </c>
      <c r="H7868">
        <v>67.66</v>
      </c>
      <c r="I7868">
        <v>65.02</v>
      </c>
      <c r="J7868">
        <v>1</v>
      </c>
      <c r="K7868">
        <v>4.9000000000000004</v>
      </c>
      <c r="L7868">
        <v>10.199999999999999</v>
      </c>
      <c r="M7868">
        <v>112</v>
      </c>
      <c r="N7868" t="s">
        <v>41</v>
      </c>
      <c r="O7868">
        <v>1.103</v>
      </c>
      <c r="P7868" t="s">
        <v>28</v>
      </c>
      <c r="Q7868" t="s">
        <v>29</v>
      </c>
      <c r="R7868">
        <v>4.3899999999999997</v>
      </c>
      <c r="S7868">
        <v>5</v>
      </c>
      <c r="T7868">
        <v>-2.64</v>
      </c>
      <c r="U7868">
        <v>5.3</v>
      </c>
      <c r="V7868" t="s">
        <v>30</v>
      </c>
      <c r="W7868" t="s">
        <v>31</v>
      </c>
      <c r="X7868">
        <v>1</v>
      </c>
      <c r="Y7868" t="str">
        <f>IF(tblRides[[#This Row],[supply_demand_ratio]]&lt;0.8,"Below 0.8",IF(tblRides[[#This Row],[supply_demand_ratio]]&lt;1,"Between 0.8-1.0",IF(tblRides[[#This Row],[supply_demand_ratio]]&lt;=1.2,"Between 1.0-1.2","Above 1.2")))</f>
        <v>Between 1.0-1.2</v>
      </c>
    </row>
    <row r="7869" spans="1:25" x14ac:dyDescent="0.3">
      <c r="A7869" t="s">
        <v>7924</v>
      </c>
      <c r="B7869" s="1">
        <v>46093.254861111112</v>
      </c>
      <c r="C7869" s="2">
        <v>46093</v>
      </c>
      <c r="D7869">
        <v>6</v>
      </c>
      <c r="E7869" t="s">
        <v>36</v>
      </c>
      <c r="F7869" t="s">
        <v>26</v>
      </c>
      <c r="G7869">
        <v>6.8</v>
      </c>
      <c r="H7869">
        <v>128.63999999999999</v>
      </c>
      <c r="I7869">
        <v>124.38</v>
      </c>
      <c r="J7869">
        <v>1</v>
      </c>
      <c r="K7869">
        <v>3.1</v>
      </c>
      <c r="L7869">
        <v>4.7</v>
      </c>
      <c r="M7869">
        <v>114</v>
      </c>
      <c r="N7869" t="s">
        <v>41</v>
      </c>
      <c r="O7869">
        <v>1.383</v>
      </c>
      <c r="P7869" t="s">
        <v>28</v>
      </c>
      <c r="Q7869" t="s">
        <v>29</v>
      </c>
      <c r="R7869">
        <v>4.8499999999999996</v>
      </c>
      <c r="S7869">
        <v>31</v>
      </c>
      <c r="T7869">
        <v>-4.26</v>
      </c>
      <c r="U7869">
        <v>1.6</v>
      </c>
      <c r="V7869" t="s">
        <v>30</v>
      </c>
      <c r="W7869" t="s">
        <v>31</v>
      </c>
      <c r="X7869">
        <v>1</v>
      </c>
      <c r="Y7869" t="str">
        <f>IF(tblRides[[#This Row],[supply_demand_ratio]]&lt;0.8,"Below 0.8",IF(tblRides[[#This Row],[supply_demand_ratio]]&lt;1,"Between 0.8-1.0",IF(tblRides[[#This Row],[supply_demand_ratio]]&lt;=1.2,"Between 1.0-1.2","Above 1.2")))</f>
        <v>Above 1.2</v>
      </c>
    </row>
    <row r="7870" spans="1:25" x14ac:dyDescent="0.3">
      <c r="A7870" t="s">
        <v>7925</v>
      </c>
      <c r="B7870" s="1">
        <v>46093.254861111112</v>
      </c>
      <c r="C7870" s="2">
        <v>46093</v>
      </c>
      <c r="D7870">
        <v>6</v>
      </c>
      <c r="E7870" t="s">
        <v>25</v>
      </c>
      <c r="F7870" t="s">
        <v>26</v>
      </c>
      <c r="G7870">
        <v>9.5</v>
      </c>
      <c r="H7870">
        <v>210.17</v>
      </c>
      <c r="I7870">
        <v>214.36</v>
      </c>
      <c r="J7870">
        <v>1.1000000000000001</v>
      </c>
      <c r="K7870">
        <v>2.8</v>
      </c>
      <c r="L7870">
        <v>7.9</v>
      </c>
      <c r="M7870">
        <v>123</v>
      </c>
      <c r="N7870" t="s">
        <v>41</v>
      </c>
      <c r="O7870">
        <v>1.391</v>
      </c>
      <c r="P7870" t="s">
        <v>28</v>
      </c>
      <c r="Q7870" t="s">
        <v>29</v>
      </c>
      <c r="R7870">
        <v>4.8600000000000003</v>
      </c>
      <c r="S7870">
        <v>28</v>
      </c>
      <c r="T7870">
        <v>4.1900000000000004</v>
      </c>
      <c r="U7870">
        <v>5.0999999999999996</v>
      </c>
      <c r="V7870" t="s">
        <v>30</v>
      </c>
      <c r="W7870" t="s">
        <v>31</v>
      </c>
      <c r="X7870">
        <v>1</v>
      </c>
      <c r="Y7870" t="str">
        <f>IF(tblRides[[#This Row],[supply_demand_ratio]]&lt;0.8,"Below 0.8",IF(tblRides[[#This Row],[supply_demand_ratio]]&lt;1,"Between 0.8-1.0",IF(tblRides[[#This Row],[supply_demand_ratio]]&lt;=1.2,"Between 1.0-1.2","Above 1.2")))</f>
        <v>Above 1.2</v>
      </c>
    </row>
    <row r="7871" spans="1:25" x14ac:dyDescent="0.3">
      <c r="A7871" t="s">
        <v>7926</v>
      </c>
      <c r="B7871" s="1">
        <v>46093.265277777777</v>
      </c>
      <c r="C7871" s="2">
        <v>46093</v>
      </c>
      <c r="D7871">
        <v>6</v>
      </c>
      <c r="E7871" t="s">
        <v>25</v>
      </c>
      <c r="F7871" t="s">
        <v>26</v>
      </c>
      <c r="G7871">
        <v>9.6</v>
      </c>
      <c r="H7871">
        <v>175.77</v>
      </c>
      <c r="J7871">
        <v>1</v>
      </c>
      <c r="K7871">
        <v>4.5999999999999996</v>
      </c>
      <c r="M7871">
        <v>122</v>
      </c>
      <c r="N7871" t="s">
        <v>41</v>
      </c>
      <c r="O7871">
        <v>1.1830000000000001</v>
      </c>
      <c r="P7871" t="s">
        <v>82</v>
      </c>
      <c r="Q7871" t="s">
        <v>83</v>
      </c>
      <c r="R7871">
        <v>4.7699999999999996</v>
      </c>
      <c r="S7871">
        <v>5</v>
      </c>
      <c r="V7871" t="s">
        <v>30</v>
      </c>
      <c r="W7871" t="s">
        <v>31</v>
      </c>
      <c r="X7871">
        <v>0</v>
      </c>
      <c r="Y7871" t="str">
        <f>IF(tblRides[[#This Row],[supply_demand_ratio]]&lt;0.8,"Below 0.8",IF(tblRides[[#This Row],[supply_demand_ratio]]&lt;1,"Between 0.8-1.0",IF(tblRides[[#This Row],[supply_demand_ratio]]&lt;=1.2,"Between 1.0-1.2","Above 1.2")))</f>
        <v>Between 1.0-1.2</v>
      </c>
    </row>
    <row r="7872" spans="1:25" x14ac:dyDescent="0.3">
      <c r="A7872" t="s">
        <v>7927</v>
      </c>
      <c r="B7872" s="1">
        <v>46093.275000000001</v>
      </c>
      <c r="C7872" s="2">
        <v>46093</v>
      </c>
      <c r="D7872">
        <v>6</v>
      </c>
      <c r="E7872" t="s">
        <v>62</v>
      </c>
      <c r="F7872" t="s">
        <v>26</v>
      </c>
      <c r="G7872">
        <v>11.4</v>
      </c>
      <c r="H7872">
        <v>209.26</v>
      </c>
      <c r="I7872">
        <v>208.92</v>
      </c>
      <c r="J7872">
        <v>1.1000000000000001</v>
      </c>
      <c r="K7872">
        <v>3.8</v>
      </c>
      <c r="L7872">
        <v>3.7</v>
      </c>
      <c r="M7872">
        <v>65</v>
      </c>
      <c r="N7872" t="s">
        <v>41</v>
      </c>
      <c r="O7872">
        <v>1.3149999999999999</v>
      </c>
      <c r="P7872" t="s">
        <v>28</v>
      </c>
      <c r="Q7872" t="s">
        <v>29</v>
      </c>
      <c r="R7872">
        <v>4.7</v>
      </c>
      <c r="S7872">
        <v>7</v>
      </c>
      <c r="T7872">
        <v>-0.34</v>
      </c>
      <c r="U7872">
        <v>-0.1</v>
      </c>
      <c r="V7872" t="s">
        <v>30</v>
      </c>
      <c r="W7872" t="s">
        <v>31</v>
      </c>
      <c r="X7872">
        <v>1</v>
      </c>
      <c r="Y7872" t="str">
        <f>IF(tblRides[[#This Row],[supply_demand_ratio]]&lt;0.8,"Below 0.8",IF(tblRides[[#This Row],[supply_demand_ratio]]&lt;1,"Between 0.8-1.0",IF(tblRides[[#This Row],[supply_demand_ratio]]&lt;=1.2,"Between 1.0-1.2","Above 1.2")))</f>
        <v>Above 1.2</v>
      </c>
    </row>
    <row r="7873" spans="1:25" x14ac:dyDescent="0.3">
      <c r="A7873" t="s">
        <v>7928</v>
      </c>
      <c r="B7873" s="1">
        <v>46093.282638888886</v>
      </c>
      <c r="C7873" s="2">
        <v>46093</v>
      </c>
      <c r="D7873">
        <v>6</v>
      </c>
      <c r="E7873" t="s">
        <v>25</v>
      </c>
      <c r="F7873" t="s">
        <v>26</v>
      </c>
      <c r="G7873">
        <v>6.7</v>
      </c>
      <c r="H7873">
        <v>144.56</v>
      </c>
      <c r="I7873">
        <v>144.19999999999999</v>
      </c>
      <c r="J7873">
        <v>1</v>
      </c>
      <c r="K7873">
        <v>3.9</v>
      </c>
      <c r="L7873">
        <v>8.3000000000000007</v>
      </c>
      <c r="M7873">
        <v>124</v>
      </c>
      <c r="N7873" t="s">
        <v>41</v>
      </c>
      <c r="O7873">
        <v>1.365</v>
      </c>
      <c r="P7873" t="s">
        <v>28</v>
      </c>
      <c r="Q7873" t="s">
        <v>29</v>
      </c>
      <c r="R7873">
        <v>4.5199999999999996</v>
      </c>
      <c r="S7873">
        <v>16</v>
      </c>
      <c r="T7873">
        <v>-0.36</v>
      </c>
      <c r="U7873">
        <v>4.4000000000000004</v>
      </c>
      <c r="V7873" t="s">
        <v>30</v>
      </c>
      <c r="W7873" t="s">
        <v>31</v>
      </c>
      <c r="X7873">
        <v>1</v>
      </c>
      <c r="Y7873" t="str">
        <f>IF(tblRides[[#This Row],[supply_demand_ratio]]&lt;0.8,"Below 0.8",IF(tblRides[[#This Row],[supply_demand_ratio]]&lt;1,"Between 0.8-1.0",IF(tblRides[[#This Row],[supply_demand_ratio]]&lt;=1.2,"Between 1.0-1.2","Above 1.2")))</f>
        <v>Above 1.2</v>
      </c>
    </row>
    <row r="7874" spans="1:25" x14ac:dyDescent="0.3">
      <c r="A7874" t="s">
        <v>7929</v>
      </c>
      <c r="B7874" s="1">
        <v>46093.315972222219</v>
      </c>
      <c r="C7874" s="2">
        <v>46093</v>
      </c>
      <c r="D7874">
        <v>7</v>
      </c>
      <c r="E7874" t="s">
        <v>25</v>
      </c>
      <c r="F7874" t="s">
        <v>26</v>
      </c>
      <c r="G7874">
        <v>10.4</v>
      </c>
      <c r="H7874">
        <v>199.89</v>
      </c>
      <c r="I7874">
        <v>212.7</v>
      </c>
      <c r="J7874">
        <v>1</v>
      </c>
      <c r="K7874">
        <v>3.6</v>
      </c>
      <c r="L7874">
        <v>1</v>
      </c>
      <c r="M7874">
        <v>102</v>
      </c>
      <c r="N7874" t="s">
        <v>27</v>
      </c>
      <c r="O7874">
        <v>0.95199999999999996</v>
      </c>
      <c r="P7874" t="s">
        <v>28</v>
      </c>
      <c r="Q7874" t="s">
        <v>29</v>
      </c>
      <c r="R7874">
        <v>4.8600000000000003</v>
      </c>
      <c r="S7874">
        <v>27</v>
      </c>
      <c r="T7874">
        <v>12.81</v>
      </c>
      <c r="U7874">
        <v>-2.6</v>
      </c>
      <c r="V7874" t="s">
        <v>30</v>
      </c>
      <c r="W7874" t="s">
        <v>31</v>
      </c>
      <c r="X7874">
        <v>1</v>
      </c>
      <c r="Y7874" t="str">
        <f>IF(tblRides[[#This Row],[supply_demand_ratio]]&lt;0.8,"Below 0.8",IF(tblRides[[#This Row],[supply_demand_ratio]]&lt;1,"Between 0.8-1.0",IF(tblRides[[#This Row],[supply_demand_ratio]]&lt;=1.2,"Between 1.0-1.2","Above 1.2")))</f>
        <v>Between 0.8-1.0</v>
      </c>
    </row>
    <row r="7875" spans="1:25" x14ac:dyDescent="0.3">
      <c r="A7875" t="s">
        <v>7930</v>
      </c>
      <c r="B7875" s="1">
        <v>46093.32708333333</v>
      </c>
      <c r="C7875" s="2">
        <v>46093</v>
      </c>
      <c r="D7875">
        <v>7</v>
      </c>
      <c r="E7875" t="s">
        <v>36</v>
      </c>
      <c r="F7875" t="s">
        <v>26</v>
      </c>
      <c r="G7875">
        <v>2.8</v>
      </c>
      <c r="H7875">
        <v>86.39</v>
      </c>
      <c r="I7875">
        <v>85.75</v>
      </c>
      <c r="J7875">
        <v>1</v>
      </c>
      <c r="K7875">
        <v>2.8</v>
      </c>
      <c r="L7875">
        <v>8.1</v>
      </c>
      <c r="M7875">
        <v>122</v>
      </c>
      <c r="N7875" t="s">
        <v>41</v>
      </c>
      <c r="O7875">
        <v>1.298</v>
      </c>
      <c r="P7875" t="s">
        <v>28</v>
      </c>
      <c r="Q7875" t="s">
        <v>29</v>
      </c>
      <c r="R7875">
        <v>5</v>
      </c>
      <c r="S7875">
        <v>3</v>
      </c>
      <c r="T7875">
        <v>-0.64</v>
      </c>
      <c r="U7875">
        <v>5.3</v>
      </c>
      <c r="V7875" t="s">
        <v>30</v>
      </c>
      <c r="W7875" t="s">
        <v>31</v>
      </c>
      <c r="X7875">
        <v>1</v>
      </c>
      <c r="Y7875" t="str">
        <f>IF(tblRides[[#This Row],[supply_demand_ratio]]&lt;0.8,"Below 0.8",IF(tblRides[[#This Row],[supply_demand_ratio]]&lt;1,"Between 0.8-1.0",IF(tblRides[[#This Row],[supply_demand_ratio]]&lt;=1.2,"Between 1.0-1.2","Above 1.2")))</f>
        <v>Above 1.2</v>
      </c>
    </row>
    <row r="7876" spans="1:25" x14ac:dyDescent="0.3">
      <c r="A7876" t="s">
        <v>7931</v>
      </c>
      <c r="B7876" s="1">
        <v>46093.331250000003</v>
      </c>
      <c r="C7876" s="2">
        <v>46093</v>
      </c>
      <c r="D7876">
        <v>7</v>
      </c>
      <c r="E7876" t="s">
        <v>43</v>
      </c>
      <c r="F7876" t="s">
        <v>26</v>
      </c>
      <c r="G7876">
        <v>9.1</v>
      </c>
      <c r="H7876">
        <v>200.82</v>
      </c>
      <c r="I7876">
        <v>209.47</v>
      </c>
      <c r="J7876">
        <v>1.1000000000000001</v>
      </c>
      <c r="K7876">
        <v>4.5</v>
      </c>
      <c r="L7876">
        <v>10.1</v>
      </c>
      <c r="M7876">
        <v>74</v>
      </c>
      <c r="N7876" t="s">
        <v>41</v>
      </c>
      <c r="O7876">
        <v>2.0049999999999999</v>
      </c>
      <c r="P7876" t="s">
        <v>28</v>
      </c>
      <c r="Q7876" t="s">
        <v>29</v>
      </c>
      <c r="R7876">
        <v>4.55</v>
      </c>
      <c r="S7876">
        <v>3</v>
      </c>
      <c r="T7876">
        <v>8.65</v>
      </c>
      <c r="U7876">
        <v>5.6</v>
      </c>
      <c r="V7876" t="s">
        <v>30</v>
      </c>
      <c r="W7876" t="s">
        <v>31</v>
      </c>
      <c r="X7876">
        <v>1</v>
      </c>
      <c r="Y7876" t="str">
        <f>IF(tblRides[[#This Row],[supply_demand_ratio]]&lt;0.8,"Below 0.8",IF(tblRides[[#This Row],[supply_demand_ratio]]&lt;1,"Between 0.8-1.0",IF(tblRides[[#This Row],[supply_demand_ratio]]&lt;=1.2,"Between 1.0-1.2","Above 1.2")))</f>
        <v>Above 1.2</v>
      </c>
    </row>
    <row r="7877" spans="1:25" x14ac:dyDescent="0.3">
      <c r="A7877" t="s">
        <v>7932</v>
      </c>
      <c r="B7877" s="1">
        <v>46093.331250000003</v>
      </c>
      <c r="C7877" s="2">
        <v>46093</v>
      </c>
      <c r="D7877">
        <v>7</v>
      </c>
      <c r="E7877" t="s">
        <v>43</v>
      </c>
      <c r="F7877" t="s">
        <v>26</v>
      </c>
      <c r="G7877">
        <v>4.3</v>
      </c>
      <c r="H7877">
        <v>118.27</v>
      </c>
      <c r="I7877">
        <v>119.78</v>
      </c>
      <c r="J7877">
        <v>1.1000000000000001</v>
      </c>
      <c r="K7877">
        <v>6.3</v>
      </c>
      <c r="L7877">
        <v>8.9</v>
      </c>
      <c r="M7877">
        <v>68</v>
      </c>
      <c r="N7877" t="s">
        <v>41</v>
      </c>
      <c r="O7877">
        <v>1.484</v>
      </c>
      <c r="P7877" t="s">
        <v>28</v>
      </c>
      <c r="Q7877" t="s">
        <v>29</v>
      </c>
      <c r="R7877">
        <v>4.57</v>
      </c>
      <c r="S7877">
        <v>10</v>
      </c>
      <c r="T7877">
        <v>1.51</v>
      </c>
      <c r="U7877">
        <v>2.6</v>
      </c>
      <c r="V7877" t="s">
        <v>30</v>
      </c>
      <c r="W7877" t="s">
        <v>45</v>
      </c>
      <c r="X7877">
        <v>1</v>
      </c>
      <c r="Y7877" t="str">
        <f>IF(tblRides[[#This Row],[supply_demand_ratio]]&lt;0.8,"Below 0.8",IF(tblRides[[#This Row],[supply_demand_ratio]]&lt;1,"Between 0.8-1.0",IF(tblRides[[#This Row],[supply_demand_ratio]]&lt;=1.2,"Between 1.0-1.2","Above 1.2")))</f>
        <v>Above 1.2</v>
      </c>
    </row>
    <row r="7878" spans="1:25" x14ac:dyDescent="0.3">
      <c r="A7878" t="s">
        <v>7933</v>
      </c>
      <c r="B7878" s="1">
        <v>46093.338194444441</v>
      </c>
      <c r="C7878" s="2">
        <v>46093</v>
      </c>
      <c r="D7878">
        <v>8</v>
      </c>
      <c r="E7878" t="s">
        <v>36</v>
      </c>
      <c r="F7878" t="s">
        <v>34</v>
      </c>
      <c r="G7878">
        <v>13.2</v>
      </c>
      <c r="H7878">
        <v>256.2</v>
      </c>
      <c r="I7878">
        <v>270.60000000000002</v>
      </c>
      <c r="J7878">
        <v>1</v>
      </c>
      <c r="K7878">
        <v>5.3</v>
      </c>
      <c r="L7878">
        <v>4.5999999999999996</v>
      </c>
      <c r="M7878">
        <v>104</v>
      </c>
      <c r="N7878" t="s">
        <v>27</v>
      </c>
      <c r="O7878">
        <v>0.95799999999999996</v>
      </c>
      <c r="P7878" t="s">
        <v>28</v>
      </c>
      <c r="Q7878" t="s">
        <v>29</v>
      </c>
      <c r="R7878">
        <v>4.6500000000000004</v>
      </c>
      <c r="S7878">
        <v>0</v>
      </c>
      <c r="T7878">
        <v>14.4</v>
      </c>
      <c r="U7878">
        <v>-0.7</v>
      </c>
      <c r="V7878" t="s">
        <v>30</v>
      </c>
      <c r="W7878" t="s">
        <v>45</v>
      </c>
      <c r="X7878">
        <v>1</v>
      </c>
      <c r="Y7878" t="str">
        <f>IF(tblRides[[#This Row],[supply_demand_ratio]]&lt;0.8,"Below 0.8",IF(tblRides[[#This Row],[supply_demand_ratio]]&lt;1,"Between 0.8-1.0",IF(tblRides[[#This Row],[supply_demand_ratio]]&lt;=1.2,"Between 1.0-1.2","Above 1.2")))</f>
        <v>Between 0.8-1.0</v>
      </c>
    </row>
    <row r="7879" spans="1:25" x14ac:dyDescent="0.3">
      <c r="A7879" t="s">
        <v>7934</v>
      </c>
      <c r="B7879" s="1">
        <v>46093.34097222222</v>
      </c>
      <c r="C7879" s="2">
        <v>46093</v>
      </c>
      <c r="D7879">
        <v>8</v>
      </c>
      <c r="E7879" t="s">
        <v>25</v>
      </c>
      <c r="F7879" t="s">
        <v>34</v>
      </c>
      <c r="G7879">
        <v>6.6</v>
      </c>
      <c r="H7879">
        <v>152.08000000000001</v>
      </c>
      <c r="I7879">
        <v>147.22</v>
      </c>
      <c r="J7879">
        <v>1.2</v>
      </c>
      <c r="K7879">
        <v>6.1</v>
      </c>
      <c r="L7879">
        <v>3.7</v>
      </c>
      <c r="M7879">
        <v>105</v>
      </c>
      <c r="N7879" t="s">
        <v>27</v>
      </c>
      <c r="O7879">
        <v>0.76800000000000002</v>
      </c>
      <c r="P7879" t="s">
        <v>28</v>
      </c>
      <c r="Q7879" t="s">
        <v>29</v>
      </c>
      <c r="R7879">
        <v>4.9800000000000004</v>
      </c>
      <c r="S7879">
        <v>0</v>
      </c>
      <c r="T7879">
        <v>-4.8600000000000003</v>
      </c>
      <c r="U7879">
        <v>-2.4</v>
      </c>
      <c r="V7879" t="s">
        <v>30</v>
      </c>
      <c r="W7879" t="s">
        <v>45</v>
      </c>
      <c r="X7879">
        <v>1</v>
      </c>
      <c r="Y7879" t="str">
        <f>IF(tblRides[[#This Row],[supply_demand_ratio]]&lt;0.8,"Below 0.8",IF(tblRides[[#This Row],[supply_demand_ratio]]&lt;1,"Between 0.8-1.0",IF(tblRides[[#This Row],[supply_demand_ratio]]&lt;=1.2,"Between 1.0-1.2","Above 1.2")))</f>
        <v>Below 0.8</v>
      </c>
    </row>
    <row r="7880" spans="1:25" x14ac:dyDescent="0.3">
      <c r="A7880" t="s">
        <v>7935</v>
      </c>
      <c r="B7880" s="1">
        <v>46093.357638888891</v>
      </c>
      <c r="C7880" s="2">
        <v>46093</v>
      </c>
      <c r="D7880">
        <v>8</v>
      </c>
      <c r="E7880" t="s">
        <v>33</v>
      </c>
      <c r="F7880" t="s">
        <v>26</v>
      </c>
      <c r="G7880">
        <v>4.7</v>
      </c>
      <c r="H7880">
        <v>107.27</v>
      </c>
      <c r="J7880">
        <v>1</v>
      </c>
      <c r="K7880">
        <v>2.2000000000000002</v>
      </c>
      <c r="L7880">
        <v>5.6</v>
      </c>
      <c r="M7880">
        <v>81</v>
      </c>
      <c r="N7880" t="s">
        <v>27</v>
      </c>
      <c r="O7880">
        <v>1.0189999999999999</v>
      </c>
      <c r="P7880" t="s">
        <v>58</v>
      </c>
      <c r="Q7880" t="s">
        <v>59</v>
      </c>
      <c r="R7880">
        <v>5</v>
      </c>
      <c r="S7880">
        <v>3</v>
      </c>
      <c r="U7880">
        <v>3.4</v>
      </c>
      <c r="V7880" t="s">
        <v>30</v>
      </c>
      <c r="W7880" t="s">
        <v>31</v>
      </c>
      <c r="X7880">
        <v>0</v>
      </c>
      <c r="Y7880" t="str">
        <f>IF(tblRides[[#This Row],[supply_demand_ratio]]&lt;0.8,"Below 0.8",IF(tblRides[[#This Row],[supply_demand_ratio]]&lt;1,"Between 0.8-1.0",IF(tblRides[[#This Row],[supply_demand_ratio]]&lt;=1.2,"Between 1.0-1.2","Above 1.2")))</f>
        <v>Between 1.0-1.2</v>
      </c>
    </row>
    <row r="7881" spans="1:25" x14ac:dyDescent="0.3">
      <c r="A7881" t="s">
        <v>7936</v>
      </c>
      <c r="B7881" s="1">
        <v>46093.372916666667</v>
      </c>
      <c r="C7881" s="2">
        <v>46093</v>
      </c>
      <c r="D7881">
        <v>8</v>
      </c>
      <c r="E7881" t="s">
        <v>43</v>
      </c>
      <c r="F7881" t="s">
        <v>26</v>
      </c>
      <c r="G7881">
        <v>10.5</v>
      </c>
      <c r="H7881">
        <v>201.35</v>
      </c>
      <c r="I7881">
        <v>196.08</v>
      </c>
      <c r="J7881">
        <v>1</v>
      </c>
      <c r="K7881">
        <v>4.2</v>
      </c>
      <c r="L7881">
        <v>6.9</v>
      </c>
      <c r="M7881">
        <v>69</v>
      </c>
      <c r="N7881" t="s">
        <v>41</v>
      </c>
      <c r="O7881">
        <v>1.5620000000000001</v>
      </c>
      <c r="P7881" t="s">
        <v>28</v>
      </c>
      <c r="Q7881" t="s">
        <v>29</v>
      </c>
      <c r="R7881">
        <v>4.71</v>
      </c>
      <c r="S7881">
        <v>11</v>
      </c>
      <c r="T7881">
        <v>-5.27</v>
      </c>
      <c r="U7881">
        <v>2.7</v>
      </c>
      <c r="V7881" t="s">
        <v>30</v>
      </c>
      <c r="W7881" t="s">
        <v>31</v>
      </c>
      <c r="X7881">
        <v>1</v>
      </c>
      <c r="Y7881" t="str">
        <f>IF(tblRides[[#This Row],[supply_demand_ratio]]&lt;0.8,"Below 0.8",IF(tblRides[[#This Row],[supply_demand_ratio]]&lt;1,"Between 0.8-1.0",IF(tblRides[[#This Row],[supply_demand_ratio]]&lt;=1.2,"Between 1.0-1.2","Above 1.2")))</f>
        <v>Above 1.2</v>
      </c>
    </row>
    <row r="7882" spans="1:25" x14ac:dyDescent="0.3">
      <c r="A7882" t="s">
        <v>7937</v>
      </c>
      <c r="B7882" s="1">
        <v>46093.379861111112</v>
      </c>
      <c r="C7882" s="2">
        <v>46093</v>
      </c>
      <c r="D7882">
        <v>9</v>
      </c>
      <c r="E7882" t="s">
        <v>25</v>
      </c>
      <c r="F7882" t="s">
        <v>26</v>
      </c>
      <c r="G7882">
        <v>6.2</v>
      </c>
      <c r="H7882">
        <v>172.26</v>
      </c>
      <c r="J7882">
        <v>1.2</v>
      </c>
      <c r="K7882">
        <v>6.4</v>
      </c>
      <c r="L7882">
        <v>1.6</v>
      </c>
      <c r="M7882">
        <v>102</v>
      </c>
      <c r="N7882" t="s">
        <v>72</v>
      </c>
      <c r="O7882">
        <v>0.7</v>
      </c>
      <c r="P7882" t="s">
        <v>58</v>
      </c>
      <c r="Q7882" t="s">
        <v>108</v>
      </c>
      <c r="R7882">
        <v>4.72</v>
      </c>
      <c r="S7882">
        <v>35</v>
      </c>
      <c r="U7882">
        <v>-4.8</v>
      </c>
      <c r="V7882" t="s">
        <v>30</v>
      </c>
      <c r="W7882" t="s">
        <v>45</v>
      </c>
      <c r="X7882">
        <v>0</v>
      </c>
      <c r="Y7882" t="str">
        <f>IF(tblRides[[#This Row],[supply_demand_ratio]]&lt;0.8,"Below 0.8",IF(tblRides[[#This Row],[supply_demand_ratio]]&lt;1,"Between 0.8-1.0",IF(tblRides[[#This Row],[supply_demand_ratio]]&lt;=1.2,"Between 1.0-1.2","Above 1.2")))</f>
        <v>Below 0.8</v>
      </c>
    </row>
    <row r="7883" spans="1:25" x14ac:dyDescent="0.3">
      <c r="A7883" t="s">
        <v>7938</v>
      </c>
      <c r="B7883" s="1">
        <v>46093.398611111108</v>
      </c>
      <c r="C7883" s="2">
        <v>46093</v>
      </c>
      <c r="D7883">
        <v>9</v>
      </c>
      <c r="E7883" t="s">
        <v>36</v>
      </c>
      <c r="F7883" t="s">
        <v>26</v>
      </c>
      <c r="G7883">
        <v>1.4</v>
      </c>
      <c r="H7883">
        <v>68.349999999999994</v>
      </c>
      <c r="I7883">
        <v>71.94</v>
      </c>
      <c r="J7883">
        <v>1.1000000000000001</v>
      </c>
      <c r="K7883">
        <v>5.9</v>
      </c>
      <c r="L7883">
        <v>5.6</v>
      </c>
      <c r="M7883">
        <v>122</v>
      </c>
      <c r="N7883" t="s">
        <v>27</v>
      </c>
      <c r="O7883">
        <v>1.0069999999999999</v>
      </c>
      <c r="P7883" t="s">
        <v>28</v>
      </c>
      <c r="Q7883" t="s">
        <v>29</v>
      </c>
      <c r="R7883">
        <v>4.7300000000000004</v>
      </c>
      <c r="S7883">
        <v>4</v>
      </c>
      <c r="T7883">
        <v>3.59</v>
      </c>
      <c r="U7883">
        <v>-0.3</v>
      </c>
      <c r="V7883" t="s">
        <v>30</v>
      </c>
      <c r="W7883" t="s">
        <v>45</v>
      </c>
      <c r="X7883">
        <v>1</v>
      </c>
      <c r="Y7883" t="str">
        <f>IF(tblRides[[#This Row],[supply_demand_ratio]]&lt;0.8,"Below 0.8",IF(tblRides[[#This Row],[supply_demand_ratio]]&lt;1,"Between 0.8-1.0",IF(tblRides[[#This Row],[supply_demand_ratio]]&lt;=1.2,"Between 1.0-1.2","Above 1.2")))</f>
        <v>Between 1.0-1.2</v>
      </c>
    </row>
    <row r="7884" spans="1:25" x14ac:dyDescent="0.3">
      <c r="A7884" t="s">
        <v>7939</v>
      </c>
      <c r="B7884" s="1">
        <v>46093.404861111114</v>
      </c>
      <c r="C7884" s="2">
        <v>46093</v>
      </c>
      <c r="D7884">
        <v>9</v>
      </c>
      <c r="E7884" t="s">
        <v>43</v>
      </c>
      <c r="F7884" t="s">
        <v>26</v>
      </c>
      <c r="G7884">
        <v>2.6</v>
      </c>
      <c r="H7884">
        <v>81.83</v>
      </c>
      <c r="I7884">
        <v>81.88</v>
      </c>
      <c r="J7884">
        <v>1</v>
      </c>
      <c r="K7884">
        <v>5.8</v>
      </c>
      <c r="L7884">
        <v>1.9</v>
      </c>
      <c r="M7884">
        <v>66</v>
      </c>
      <c r="N7884" t="s">
        <v>27</v>
      </c>
      <c r="O7884">
        <v>0.97399999999999998</v>
      </c>
      <c r="P7884" t="s">
        <v>28</v>
      </c>
      <c r="Q7884" t="s">
        <v>29</v>
      </c>
      <c r="R7884">
        <v>4.4400000000000004</v>
      </c>
      <c r="S7884">
        <v>7</v>
      </c>
      <c r="T7884">
        <v>0.05</v>
      </c>
      <c r="U7884">
        <v>-3.9</v>
      </c>
      <c r="V7884" t="s">
        <v>30</v>
      </c>
      <c r="W7884" t="s">
        <v>45</v>
      </c>
      <c r="X7884">
        <v>1</v>
      </c>
      <c r="Y7884" t="str">
        <f>IF(tblRides[[#This Row],[supply_demand_ratio]]&lt;0.8,"Below 0.8",IF(tblRides[[#This Row],[supply_demand_ratio]]&lt;1,"Between 0.8-1.0",IF(tblRides[[#This Row],[supply_demand_ratio]]&lt;=1.2,"Between 1.0-1.2","Above 1.2")))</f>
        <v>Between 0.8-1.0</v>
      </c>
    </row>
    <row r="7885" spans="1:25" x14ac:dyDescent="0.3">
      <c r="A7885" t="s">
        <v>7940</v>
      </c>
      <c r="B7885" s="1">
        <v>46093.436111111114</v>
      </c>
      <c r="C7885" s="2">
        <v>46093</v>
      </c>
      <c r="D7885">
        <v>10</v>
      </c>
      <c r="E7885" t="s">
        <v>36</v>
      </c>
      <c r="F7885" t="s">
        <v>34</v>
      </c>
      <c r="G7885">
        <v>19</v>
      </c>
      <c r="H7885">
        <v>442.81</v>
      </c>
      <c r="I7885">
        <v>427.77</v>
      </c>
      <c r="J7885">
        <v>1.3</v>
      </c>
      <c r="K7885">
        <v>10.8</v>
      </c>
      <c r="L7885">
        <v>11.5</v>
      </c>
      <c r="M7885">
        <v>107</v>
      </c>
      <c r="N7885" t="s">
        <v>27</v>
      </c>
      <c r="O7885">
        <v>0.91300000000000003</v>
      </c>
      <c r="P7885" t="s">
        <v>28</v>
      </c>
      <c r="Q7885" t="s">
        <v>29</v>
      </c>
      <c r="R7885">
        <v>4.41</v>
      </c>
      <c r="S7885">
        <v>0</v>
      </c>
      <c r="T7885">
        <v>-15.04</v>
      </c>
      <c r="U7885">
        <v>0.7</v>
      </c>
      <c r="V7885" t="s">
        <v>30</v>
      </c>
      <c r="W7885" t="s">
        <v>77</v>
      </c>
      <c r="X7885">
        <v>1</v>
      </c>
      <c r="Y7885" t="str">
        <f>IF(tblRides[[#This Row],[supply_demand_ratio]]&lt;0.8,"Below 0.8",IF(tblRides[[#This Row],[supply_demand_ratio]]&lt;1,"Between 0.8-1.0",IF(tblRides[[#This Row],[supply_demand_ratio]]&lt;=1.2,"Between 1.0-1.2","Above 1.2")))</f>
        <v>Between 0.8-1.0</v>
      </c>
    </row>
    <row r="7886" spans="1:25" x14ac:dyDescent="0.3">
      <c r="A7886" t="s">
        <v>7941</v>
      </c>
      <c r="B7886" s="1">
        <v>46093.443749999999</v>
      </c>
      <c r="C7886" s="2">
        <v>46093</v>
      </c>
      <c r="D7886">
        <v>10</v>
      </c>
      <c r="E7886" t="s">
        <v>62</v>
      </c>
      <c r="F7886" t="s">
        <v>34</v>
      </c>
      <c r="G7886">
        <v>7.6</v>
      </c>
      <c r="H7886">
        <v>136.36000000000001</v>
      </c>
      <c r="I7886">
        <v>135.47</v>
      </c>
      <c r="J7886">
        <v>1</v>
      </c>
      <c r="K7886">
        <v>4.4000000000000004</v>
      </c>
      <c r="L7886">
        <v>3.6</v>
      </c>
      <c r="M7886">
        <v>69</v>
      </c>
      <c r="N7886" t="s">
        <v>41</v>
      </c>
      <c r="O7886">
        <v>1.79</v>
      </c>
      <c r="P7886" t="s">
        <v>28</v>
      </c>
      <c r="Q7886" t="s">
        <v>29</v>
      </c>
      <c r="R7886">
        <v>4.8</v>
      </c>
      <c r="S7886">
        <v>0</v>
      </c>
      <c r="T7886">
        <v>-0.89</v>
      </c>
      <c r="U7886">
        <v>-0.8</v>
      </c>
      <c r="V7886" t="s">
        <v>30</v>
      </c>
      <c r="W7886" t="s">
        <v>31</v>
      </c>
      <c r="X7886">
        <v>1</v>
      </c>
      <c r="Y7886" t="str">
        <f>IF(tblRides[[#This Row],[supply_demand_ratio]]&lt;0.8,"Below 0.8",IF(tblRides[[#This Row],[supply_demand_ratio]]&lt;1,"Between 0.8-1.0",IF(tblRides[[#This Row],[supply_demand_ratio]]&lt;=1.2,"Between 1.0-1.2","Above 1.2")))</f>
        <v>Above 1.2</v>
      </c>
    </row>
    <row r="7887" spans="1:25" x14ac:dyDescent="0.3">
      <c r="A7887" t="s">
        <v>7942</v>
      </c>
      <c r="B7887" s="1">
        <v>46093.445833333331</v>
      </c>
      <c r="C7887" s="2">
        <v>46093</v>
      </c>
      <c r="D7887">
        <v>10</v>
      </c>
      <c r="E7887" t="s">
        <v>36</v>
      </c>
      <c r="F7887" t="s">
        <v>26</v>
      </c>
      <c r="G7887">
        <v>6.8</v>
      </c>
      <c r="H7887">
        <v>133.44</v>
      </c>
      <c r="I7887">
        <v>124.91</v>
      </c>
      <c r="J7887">
        <v>1</v>
      </c>
      <c r="K7887">
        <v>6.9</v>
      </c>
      <c r="L7887">
        <v>7.8</v>
      </c>
      <c r="M7887">
        <v>116</v>
      </c>
      <c r="N7887" t="s">
        <v>41</v>
      </c>
      <c r="O7887">
        <v>1.4350000000000001</v>
      </c>
      <c r="P7887" t="s">
        <v>28</v>
      </c>
      <c r="Q7887" t="s">
        <v>29</v>
      </c>
      <c r="R7887">
        <v>5</v>
      </c>
      <c r="S7887">
        <v>4</v>
      </c>
      <c r="T7887">
        <v>-8.5299999999999994</v>
      </c>
      <c r="U7887">
        <v>0.9</v>
      </c>
      <c r="V7887" t="s">
        <v>30</v>
      </c>
      <c r="W7887" t="s">
        <v>45</v>
      </c>
      <c r="X7887">
        <v>1</v>
      </c>
      <c r="Y7887" t="str">
        <f>IF(tblRides[[#This Row],[supply_demand_ratio]]&lt;0.8,"Below 0.8",IF(tblRides[[#This Row],[supply_demand_ratio]]&lt;1,"Between 0.8-1.0",IF(tblRides[[#This Row],[supply_demand_ratio]]&lt;=1.2,"Between 1.0-1.2","Above 1.2")))</f>
        <v>Above 1.2</v>
      </c>
    </row>
    <row r="7888" spans="1:25" x14ac:dyDescent="0.3">
      <c r="A7888" t="s">
        <v>7943</v>
      </c>
      <c r="B7888" s="1">
        <v>46093.447916666664</v>
      </c>
      <c r="C7888" s="2">
        <v>46093</v>
      </c>
      <c r="D7888">
        <v>10</v>
      </c>
      <c r="E7888" t="s">
        <v>43</v>
      </c>
      <c r="F7888" t="s">
        <v>34</v>
      </c>
      <c r="G7888">
        <v>5.2</v>
      </c>
      <c r="H7888">
        <v>118.78</v>
      </c>
      <c r="I7888">
        <v>118.18</v>
      </c>
      <c r="J7888">
        <v>1</v>
      </c>
      <c r="K7888">
        <v>6.9</v>
      </c>
      <c r="L7888">
        <v>4.5</v>
      </c>
      <c r="M7888">
        <v>58</v>
      </c>
      <c r="N7888" t="s">
        <v>41</v>
      </c>
      <c r="O7888">
        <v>1.151</v>
      </c>
      <c r="P7888" t="s">
        <v>28</v>
      </c>
      <c r="Q7888" t="s">
        <v>29</v>
      </c>
      <c r="R7888">
        <v>5</v>
      </c>
      <c r="S7888">
        <v>0</v>
      </c>
      <c r="T7888">
        <v>-0.6</v>
      </c>
      <c r="U7888">
        <v>-2.4</v>
      </c>
      <c r="V7888" t="s">
        <v>30</v>
      </c>
      <c r="W7888" t="s">
        <v>45</v>
      </c>
      <c r="X7888">
        <v>1</v>
      </c>
      <c r="Y7888" t="str">
        <f>IF(tblRides[[#This Row],[supply_demand_ratio]]&lt;0.8,"Below 0.8",IF(tblRides[[#This Row],[supply_demand_ratio]]&lt;1,"Between 0.8-1.0",IF(tblRides[[#This Row],[supply_demand_ratio]]&lt;=1.2,"Between 1.0-1.2","Above 1.2")))</f>
        <v>Between 1.0-1.2</v>
      </c>
    </row>
    <row r="7889" spans="1:25" x14ac:dyDescent="0.3">
      <c r="A7889" t="s">
        <v>7944</v>
      </c>
      <c r="B7889" s="1">
        <v>46093.449305555558</v>
      </c>
      <c r="C7889" s="2">
        <v>46093</v>
      </c>
      <c r="D7889">
        <v>10</v>
      </c>
      <c r="E7889" t="s">
        <v>25</v>
      </c>
      <c r="F7889" t="s">
        <v>34</v>
      </c>
      <c r="G7889">
        <v>7.5</v>
      </c>
      <c r="H7889">
        <v>159.41999999999999</v>
      </c>
      <c r="I7889">
        <v>163.31</v>
      </c>
      <c r="J7889">
        <v>1</v>
      </c>
      <c r="K7889">
        <v>6.9</v>
      </c>
      <c r="L7889">
        <v>11.8</v>
      </c>
      <c r="M7889">
        <v>101</v>
      </c>
      <c r="N7889" t="s">
        <v>27</v>
      </c>
      <c r="O7889">
        <v>0.93400000000000005</v>
      </c>
      <c r="P7889" t="s">
        <v>28</v>
      </c>
      <c r="Q7889" t="s">
        <v>29</v>
      </c>
      <c r="R7889">
        <v>4.67</v>
      </c>
      <c r="S7889">
        <v>0</v>
      </c>
      <c r="T7889">
        <v>3.89</v>
      </c>
      <c r="U7889">
        <v>4.9000000000000004</v>
      </c>
      <c r="V7889" t="s">
        <v>30</v>
      </c>
      <c r="W7889" t="s">
        <v>45</v>
      </c>
      <c r="X7889">
        <v>1</v>
      </c>
      <c r="Y7889" t="str">
        <f>IF(tblRides[[#This Row],[supply_demand_ratio]]&lt;0.8,"Below 0.8",IF(tblRides[[#This Row],[supply_demand_ratio]]&lt;1,"Between 0.8-1.0",IF(tblRides[[#This Row],[supply_demand_ratio]]&lt;=1.2,"Between 1.0-1.2","Above 1.2")))</f>
        <v>Between 0.8-1.0</v>
      </c>
    </row>
    <row r="7890" spans="1:25" x14ac:dyDescent="0.3">
      <c r="A7890" t="s">
        <v>7945</v>
      </c>
      <c r="B7890" s="1">
        <v>46093.453472222223</v>
      </c>
      <c r="C7890" s="2">
        <v>46093</v>
      </c>
      <c r="D7890">
        <v>10</v>
      </c>
      <c r="E7890" t="s">
        <v>62</v>
      </c>
      <c r="F7890" t="s">
        <v>26</v>
      </c>
      <c r="G7890">
        <v>8.1999999999999993</v>
      </c>
      <c r="H7890">
        <v>138.72999999999999</v>
      </c>
      <c r="I7890">
        <v>146.37</v>
      </c>
      <c r="J7890">
        <v>1</v>
      </c>
      <c r="K7890">
        <v>5.2</v>
      </c>
      <c r="L7890">
        <v>1</v>
      </c>
      <c r="M7890">
        <v>52</v>
      </c>
      <c r="N7890" t="s">
        <v>41</v>
      </c>
      <c r="O7890">
        <v>1.171</v>
      </c>
      <c r="P7890" t="s">
        <v>28</v>
      </c>
      <c r="Q7890" t="s">
        <v>29</v>
      </c>
      <c r="R7890">
        <v>4.5599999999999996</v>
      </c>
      <c r="S7890">
        <v>3</v>
      </c>
      <c r="T7890">
        <v>7.64</v>
      </c>
      <c r="U7890">
        <v>-4.2</v>
      </c>
      <c r="V7890" t="s">
        <v>30</v>
      </c>
      <c r="W7890" t="s">
        <v>45</v>
      </c>
      <c r="X7890">
        <v>1</v>
      </c>
      <c r="Y7890" t="str">
        <f>IF(tblRides[[#This Row],[supply_demand_ratio]]&lt;0.8,"Below 0.8",IF(tblRides[[#This Row],[supply_demand_ratio]]&lt;1,"Between 0.8-1.0",IF(tblRides[[#This Row],[supply_demand_ratio]]&lt;=1.2,"Between 1.0-1.2","Above 1.2")))</f>
        <v>Between 1.0-1.2</v>
      </c>
    </row>
    <row r="7891" spans="1:25" x14ac:dyDescent="0.3">
      <c r="A7891" t="s">
        <v>7946</v>
      </c>
      <c r="B7891" s="1">
        <v>46093.454861111109</v>
      </c>
      <c r="C7891" s="2">
        <v>46093</v>
      </c>
      <c r="D7891">
        <v>10</v>
      </c>
      <c r="E7891" t="s">
        <v>43</v>
      </c>
      <c r="F7891" t="s">
        <v>26</v>
      </c>
      <c r="G7891">
        <v>1.8</v>
      </c>
      <c r="H7891">
        <v>64.959999999999994</v>
      </c>
      <c r="I7891">
        <v>58.33</v>
      </c>
      <c r="J7891">
        <v>1</v>
      </c>
      <c r="K7891">
        <v>10.5</v>
      </c>
      <c r="L7891">
        <v>14.1</v>
      </c>
      <c r="M7891">
        <v>60</v>
      </c>
      <c r="N7891" t="s">
        <v>41</v>
      </c>
      <c r="O7891">
        <v>1.212</v>
      </c>
      <c r="P7891" t="s">
        <v>28</v>
      </c>
      <c r="Q7891" t="s">
        <v>29</v>
      </c>
      <c r="R7891">
        <v>4.5199999999999996</v>
      </c>
      <c r="S7891">
        <v>6</v>
      </c>
      <c r="T7891">
        <v>-6.63</v>
      </c>
      <c r="U7891">
        <v>3.6</v>
      </c>
      <c r="V7891" t="s">
        <v>30</v>
      </c>
      <c r="W7891" t="s">
        <v>77</v>
      </c>
      <c r="X7891">
        <v>1</v>
      </c>
      <c r="Y7891" t="str">
        <f>IF(tblRides[[#This Row],[supply_demand_ratio]]&lt;0.8,"Below 0.8",IF(tblRides[[#This Row],[supply_demand_ratio]]&lt;1,"Between 0.8-1.0",IF(tblRides[[#This Row],[supply_demand_ratio]]&lt;=1.2,"Between 1.0-1.2","Above 1.2")))</f>
        <v>Above 1.2</v>
      </c>
    </row>
    <row r="7892" spans="1:25" x14ac:dyDescent="0.3">
      <c r="A7892" t="s">
        <v>7947</v>
      </c>
      <c r="B7892" s="1">
        <v>46093.461111111108</v>
      </c>
      <c r="C7892" s="2">
        <v>46093</v>
      </c>
      <c r="D7892">
        <v>11</v>
      </c>
      <c r="E7892" t="s">
        <v>36</v>
      </c>
      <c r="F7892" t="s">
        <v>26</v>
      </c>
      <c r="G7892">
        <v>4.5999999999999996</v>
      </c>
      <c r="H7892">
        <v>119</v>
      </c>
      <c r="I7892">
        <v>116.52</v>
      </c>
      <c r="J7892">
        <v>1</v>
      </c>
      <c r="K7892">
        <v>4</v>
      </c>
      <c r="L7892">
        <v>8.1999999999999993</v>
      </c>
      <c r="M7892">
        <v>100</v>
      </c>
      <c r="N7892" t="s">
        <v>27</v>
      </c>
      <c r="O7892">
        <v>0.85</v>
      </c>
      <c r="P7892" t="s">
        <v>28</v>
      </c>
      <c r="Q7892" t="s">
        <v>29</v>
      </c>
      <c r="R7892">
        <v>5</v>
      </c>
      <c r="S7892">
        <v>10</v>
      </c>
      <c r="T7892">
        <v>-2.48</v>
      </c>
      <c r="U7892">
        <v>4.2</v>
      </c>
      <c r="V7892" t="s">
        <v>30</v>
      </c>
      <c r="W7892" t="s">
        <v>31</v>
      </c>
      <c r="X7892">
        <v>1</v>
      </c>
      <c r="Y7892" t="str">
        <f>IF(tblRides[[#This Row],[supply_demand_ratio]]&lt;0.8,"Below 0.8",IF(tblRides[[#This Row],[supply_demand_ratio]]&lt;1,"Between 0.8-1.0",IF(tblRides[[#This Row],[supply_demand_ratio]]&lt;=1.2,"Between 1.0-1.2","Above 1.2")))</f>
        <v>Between 0.8-1.0</v>
      </c>
    </row>
    <row r="7893" spans="1:25" x14ac:dyDescent="0.3">
      <c r="A7893" t="s">
        <v>7948</v>
      </c>
      <c r="B7893" s="1">
        <v>46093.46597222222</v>
      </c>
      <c r="C7893" s="2">
        <v>46093</v>
      </c>
      <c r="D7893">
        <v>11</v>
      </c>
      <c r="E7893" t="s">
        <v>36</v>
      </c>
      <c r="F7893" t="s">
        <v>34</v>
      </c>
      <c r="G7893">
        <v>3.3</v>
      </c>
      <c r="H7893">
        <v>81.23</v>
      </c>
      <c r="J7893">
        <v>1</v>
      </c>
      <c r="K7893">
        <v>5.8</v>
      </c>
      <c r="L7893">
        <v>2.8</v>
      </c>
      <c r="M7893">
        <v>96</v>
      </c>
      <c r="N7893" t="s">
        <v>27</v>
      </c>
      <c r="O7893">
        <v>0.99399999999999999</v>
      </c>
      <c r="P7893" t="s">
        <v>37</v>
      </c>
      <c r="Q7893" t="s">
        <v>103</v>
      </c>
      <c r="R7893">
        <v>4.49</v>
      </c>
      <c r="S7893">
        <v>0</v>
      </c>
      <c r="U7893">
        <v>-3</v>
      </c>
      <c r="V7893" t="s">
        <v>30</v>
      </c>
      <c r="W7893" t="s">
        <v>45</v>
      </c>
      <c r="X7893">
        <v>0</v>
      </c>
      <c r="Y7893" t="str">
        <f>IF(tblRides[[#This Row],[supply_demand_ratio]]&lt;0.8,"Below 0.8",IF(tblRides[[#This Row],[supply_demand_ratio]]&lt;1,"Between 0.8-1.0",IF(tblRides[[#This Row],[supply_demand_ratio]]&lt;=1.2,"Between 1.0-1.2","Above 1.2")))</f>
        <v>Between 0.8-1.0</v>
      </c>
    </row>
    <row r="7894" spans="1:25" x14ac:dyDescent="0.3">
      <c r="A7894" t="s">
        <v>7949</v>
      </c>
      <c r="B7894" s="1">
        <v>46093.470833333333</v>
      </c>
      <c r="C7894" s="2">
        <v>46093</v>
      </c>
      <c r="D7894">
        <v>11</v>
      </c>
      <c r="E7894" t="s">
        <v>25</v>
      </c>
      <c r="F7894" t="s">
        <v>26</v>
      </c>
      <c r="G7894">
        <v>2</v>
      </c>
      <c r="H7894">
        <v>70.69</v>
      </c>
      <c r="I7894">
        <v>71.77</v>
      </c>
      <c r="J7894">
        <v>1</v>
      </c>
      <c r="K7894">
        <v>6.7</v>
      </c>
      <c r="L7894">
        <v>6.2</v>
      </c>
      <c r="M7894">
        <v>121</v>
      </c>
      <c r="N7894" t="s">
        <v>27</v>
      </c>
      <c r="O7894">
        <v>0.95699999999999996</v>
      </c>
      <c r="P7894" t="s">
        <v>28</v>
      </c>
      <c r="Q7894" t="s">
        <v>29</v>
      </c>
      <c r="R7894">
        <v>4.72</v>
      </c>
      <c r="S7894">
        <v>6</v>
      </c>
      <c r="T7894">
        <v>1.08</v>
      </c>
      <c r="U7894">
        <v>-0.5</v>
      </c>
      <c r="V7894" t="s">
        <v>30</v>
      </c>
      <c r="W7894" t="s">
        <v>45</v>
      </c>
      <c r="X7894">
        <v>1</v>
      </c>
      <c r="Y7894" t="str">
        <f>IF(tblRides[[#This Row],[supply_demand_ratio]]&lt;0.8,"Below 0.8",IF(tblRides[[#This Row],[supply_demand_ratio]]&lt;1,"Between 0.8-1.0",IF(tblRides[[#This Row],[supply_demand_ratio]]&lt;=1.2,"Between 1.0-1.2","Above 1.2")))</f>
        <v>Between 0.8-1.0</v>
      </c>
    </row>
    <row r="7895" spans="1:25" x14ac:dyDescent="0.3">
      <c r="A7895" t="s">
        <v>7950</v>
      </c>
      <c r="B7895" s="1">
        <v>46093.477777777778</v>
      </c>
      <c r="C7895" s="2">
        <v>46093</v>
      </c>
      <c r="D7895">
        <v>11</v>
      </c>
      <c r="E7895" t="s">
        <v>25</v>
      </c>
      <c r="F7895" t="s">
        <v>26</v>
      </c>
      <c r="G7895">
        <v>0.9</v>
      </c>
      <c r="H7895">
        <v>55.89</v>
      </c>
      <c r="I7895">
        <v>54.66</v>
      </c>
      <c r="J7895">
        <v>1</v>
      </c>
      <c r="K7895">
        <v>2</v>
      </c>
      <c r="L7895">
        <v>3.1</v>
      </c>
      <c r="M7895">
        <v>129</v>
      </c>
      <c r="N7895" t="s">
        <v>27</v>
      </c>
      <c r="O7895">
        <v>0.94199999999999995</v>
      </c>
      <c r="P7895" t="s">
        <v>28</v>
      </c>
      <c r="Q7895" t="s">
        <v>29</v>
      </c>
      <c r="R7895">
        <v>4.93</v>
      </c>
      <c r="S7895">
        <v>2</v>
      </c>
      <c r="T7895">
        <v>-1.23</v>
      </c>
      <c r="U7895">
        <v>1.1000000000000001</v>
      </c>
      <c r="V7895" t="s">
        <v>30</v>
      </c>
      <c r="W7895" t="s">
        <v>31</v>
      </c>
      <c r="X7895">
        <v>1</v>
      </c>
      <c r="Y7895" t="str">
        <f>IF(tblRides[[#This Row],[supply_demand_ratio]]&lt;0.8,"Below 0.8",IF(tblRides[[#This Row],[supply_demand_ratio]]&lt;1,"Between 0.8-1.0",IF(tblRides[[#This Row],[supply_demand_ratio]]&lt;=1.2,"Between 1.0-1.2","Above 1.2")))</f>
        <v>Between 0.8-1.0</v>
      </c>
    </row>
    <row r="7896" spans="1:25" x14ac:dyDescent="0.3">
      <c r="A7896" t="s">
        <v>7951</v>
      </c>
      <c r="B7896" s="1">
        <v>46093.515972222223</v>
      </c>
      <c r="C7896" s="2">
        <v>46093</v>
      </c>
      <c r="D7896">
        <v>12</v>
      </c>
      <c r="E7896" t="s">
        <v>33</v>
      </c>
      <c r="F7896" t="s">
        <v>26</v>
      </c>
      <c r="G7896">
        <v>20.2</v>
      </c>
      <c r="H7896">
        <v>387.14</v>
      </c>
      <c r="I7896">
        <v>388.72</v>
      </c>
      <c r="J7896">
        <v>1</v>
      </c>
      <c r="K7896">
        <v>2</v>
      </c>
      <c r="L7896">
        <v>1</v>
      </c>
      <c r="M7896">
        <v>110</v>
      </c>
      <c r="N7896" t="s">
        <v>41</v>
      </c>
      <c r="O7896">
        <v>1.7589999999999999</v>
      </c>
      <c r="P7896" t="s">
        <v>28</v>
      </c>
      <c r="Q7896" t="s">
        <v>29</v>
      </c>
      <c r="R7896">
        <v>4.72</v>
      </c>
      <c r="S7896">
        <v>4</v>
      </c>
      <c r="T7896">
        <v>1.58</v>
      </c>
      <c r="U7896">
        <v>-1</v>
      </c>
      <c r="V7896" t="s">
        <v>30</v>
      </c>
      <c r="W7896" t="s">
        <v>31</v>
      </c>
      <c r="X7896">
        <v>1</v>
      </c>
      <c r="Y7896" t="str">
        <f>IF(tblRides[[#This Row],[supply_demand_ratio]]&lt;0.8,"Below 0.8",IF(tblRides[[#This Row],[supply_demand_ratio]]&lt;1,"Between 0.8-1.0",IF(tblRides[[#This Row],[supply_demand_ratio]]&lt;=1.2,"Between 1.0-1.2","Above 1.2")))</f>
        <v>Above 1.2</v>
      </c>
    </row>
    <row r="7897" spans="1:25" x14ac:dyDescent="0.3">
      <c r="A7897" t="s">
        <v>7952</v>
      </c>
      <c r="B7897" s="1">
        <v>46093.521527777775</v>
      </c>
      <c r="C7897" s="2">
        <v>46093</v>
      </c>
      <c r="D7897">
        <v>12</v>
      </c>
      <c r="E7897" t="s">
        <v>33</v>
      </c>
      <c r="F7897" t="s">
        <v>26</v>
      </c>
      <c r="G7897">
        <v>26.1</v>
      </c>
      <c r="H7897">
        <v>375.99</v>
      </c>
      <c r="I7897">
        <v>370.71</v>
      </c>
      <c r="J7897">
        <v>1</v>
      </c>
      <c r="K7897">
        <v>7</v>
      </c>
      <c r="L7897">
        <v>7.1</v>
      </c>
      <c r="M7897">
        <v>95</v>
      </c>
      <c r="N7897" t="s">
        <v>27</v>
      </c>
      <c r="O7897">
        <v>1.1659999999999999</v>
      </c>
      <c r="P7897" t="s">
        <v>28</v>
      </c>
      <c r="Q7897" t="s">
        <v>29</v>
      </c>
      <c r="R7897">
        <v>5</v>
      </c>
      <c r="S7897">
        <v>16</v>
      </c>
      <c r="T7897">
        <v>-5.28</v>
      </c>
      <c r="U7897">
        <v>0.1</v>
      </c>
      <c r="V7897" t="s">
        <v>30</v>
      </c>
      <c r="W7897" t="s">
        <v>45</v>
      </c>
      <c r="X7897">
        <v>1</v>
      </c>
      <c r="Y7897" t="str">
        <f>IF(tblRides[[#This Row],[supply_demand_ratio]]&lt;0.8,"Below 0.8",IF(tblRides[[#This Row],[supply_demand_ratio]]&lt;1,"Between 0.8-1.0",IF(tblRides[[#This Row],[supply_demand_ratio]]&lt;=1.2,"Between 1.0-1.2","Above 1.2")))</f>
        <v>Between 1.0-1.2</v>
      </c>
    </row>
    <row r="7898" spans="1:25" x14ac:dyDescent="0.3">
      <c r="A7898" t="s">
        <v>7953</v>
      </c>
      <c r="B7898" s="1">
        <v>46093.52847222222</v>
      </c>
      <c r="C7898" s="2">
        <v>46093</v>
      </c>
      <c r="D7898">
        <v>12</v>
      </c>
      <c r="E7898" t="s">
        <v>25</v>
      </c>
      <c r="F7898" t="s">
        <v>26</v>
      </c>
      <c r="G7898">
        <v>19.899999999999999</v>
      </c>
      <c r="H7898">
        <v>373.96</v>
      </c>
      <c r="I7898">
        <v>374.55</v>
      </c>
      <c r="J7898">
        <v>1</v>
      </c>
      <c r="K7898">
        <v>5.2</v>
      </c>
      <c r="L7898">
        <v>1.6</v>
      </c>
      <c r="M7898">
        <v>130</v>
      </c>
      <c r="N7898" t="s">
        <v>27</v>
      </c>
      <c r="O7898">
        <v>1.0469999999999999</v>
      </c>
      <c r="P7898" t="s">
        <v>28</v>
      </c>
      <c r="Q7898" t="s">
        <v>29</v>
      </c>
      <c r="R7898">
        <v>4.45</v>
      </c>
      <c r="S7898">
        <v>7</v>
      </c>
      <c r="T7898">
        <v>0.59</v>
      </c>
      <c r="U7898">
        <v>-3.6</v>
      </c>
      <c r="V7898" t="s">
        <v>30</v>
      </c>
      <c r="W7898" t="s">
        <v>45</v>
      </c>
      <c r="X7898">
        <v>1</v>
      </c>
      <c r="Y7898" t="str">
        <f>IF(tblRides[[#This Row],[supply_demand_ratio]]&lt;0.8,"Below 0.8",IF(tblRides[[#This Row],[supply_demand_ratio]]&lt;1,"Between 0.8-1.0",IF(tblRides[[#This Row],[supply_demand_ratio]]&lt;=1.2,"Between 1.0-1.2","Above 1.2")))</f>
        <v>Between 1.0-1.2</v>
      </c>
    </row>
    <row r="7899" spans="1:25" x14ac:dyDescent="0.3">
      <c r="A7899" t="s">
        <v>7954</v>
      </c>
      <c r="B7899" s="1">
        <v>46093.543749999997</v>
      </c>
      <c r="C7899" s="2">
        <v>46093</v>
      </c>
      <c r="D7899">
        <v>13</v>
      </c>
      <c r="E7899" t="s">
        <v>33</v>
      </c>
      <c r="F7899" t="s">
        <v>34</v>
      </c>
      <c r="G7899">
        <v>10.5</v>
      </c>
      <c r="H7899">
        <v>187.44</v>
      </c>
      <c r="I7899">
        <v>196.63</v>
      </c>
      <c r="J7899">
        <v>1</v>
      </c>
      <c r="K7899">
        <v>2</v>
      </c>
      <c r="L7899">
        <v>2.2000000000000002</v>
      </c>
      <c r="M7899">
        <v>78</v>
      </c>
      <c r="N7899" t="s">
        <v>41</v>
      </c>
      <c r="O7899">
        <v>1.123</v>
      </c>
      <c r="P7899" t="s">
        <v>28</v>
      </c>
      <c r="Q7899" t="s">
        <v>29</v>
      </c>
      <c r="R7899">
        <v>4.57</v>
      </c>
      <c r="S7899">
        <v>0</v>
      </c>
      <c r="T7899">
        <v>9.19</v>
      </c>
      <c r="U7899">
        <v>0.2</v>
      </c>
      <c r="V7899" t="s">
        <v>30</v>
      </c>
      <c r="W7899" t="s">
        <v>31</v>
      </c>
      <c r="X7899">
        <v>1</v>
      </c>
      <c r="Y7899" t="str">
        <f>IF(tblRides[[#This Row],[supply_demand_ratio]]&lt;0.8,"Below 0.8",IF(tblRides[[#This Row],[supply_demand_ratio]]&lt;1,"Between 0.8-1.0",IF(tblRides[[#This Row],[supply_demand_ratio]]&lt;=1.2,"Between 1.0-1.2","Above 1.2")))</f>
        <v>Between 1.0-1.2</v>
      </c>
    </row>
    <row r="7900" spans="1:25" x14ac:dyDescent="0.3">
      <c r="A7900" t="s">
        <v>7955</v>
      </c>
      <c r="B7900" s="1">
        <v>46093.550694444442</v>
      </c>
      <c r="C7900" s="2">
        <v>46093</v>
      </c>
      <c r="D7900">
        <v>13</v>
      </c>
      <c r="E7900" t="s">
        <v>36</v>
      </c>
      <c r="F7900" t="s">
        <v>34</v>
      </c>
      <c r="G7900">
        <v>7.1</v>
      </c>
      <c r="H7900">
        <v>138.36000000000001</v>
      </c>
      <c r="I7900">
        <v>142.63</v>
      </c>
      <c r="J7900">
        <v>1</v>
      </c>
      <c r="K7900">
        <v>7.1</v>
      </c>
      <c r="L7900">
        <v>6.1</v>
      </c>
      <c r="M7900">
        <v>122</v>
      </c>
      <c r="N7900" t="s">
        <v>27</v>
      </c>
      <c r="O7900">
        <v>1.05</v>
      </c>
      <c r="P7900" t="s">
        <v>28</v>
      </c>
      <c r="Q7900" t="s">
        <v>29</v>
      </c>
      <c r="R7900">
        <v>4.62</v>
      </c>
      <c r="S7900">
        <v>0</v>
      </c>
      <c r="T7900">
        <v>4.2699999999999996</v>
      </c>
      <c r="U7900">
        <v>-1</v>
      </c>
      <c r="V7900" t="s">
        <v>30</v>
      </c>
      <c r="W7900" t="s">
        <v>45</v>
      </c>
      <c r="X7900">
        <v>1</v>
      </c>
      <c r="Y7900" t="str">
        <f>IF(tblRides[[#This Row],[supply_demand_ratio]]&lt;0.8,"Below 0.8",IF(tblRides[[#This Row],[supply_demand_ratio]]&lt;1,"Between 0.8-1.0",IF(tblRides[[#This Row],[supply_demand_ratio]]&lt;=1.2,"Between 1.0-1.2","Above 1.2")))</f>
        <v>Between 1.0-1.2</v>
      </c>
    </row>
    <row r="7901" spans="1:25" x14ac:dyDescent="0.3">
      <c r="A7901" t="s">
        <v>7956</v>
      </c>
      <c r="B7901" s="1">
        <v>46093.557638888888</v>
      </c>
      <c r="C7901" s="2">
        <v>46093</v>
      </c>
      <c r="D7901">
        <v>13</v>
      </c>
      <c r="E7901" t="s">
        <v>43</v>
      </c>
      <c r="F7901" t="s">
        <v>26</v>
      </c>
      <c r="G7901">
        <v>4.0999999999999996</v>
      </c>
      <c r="H7901">
        <v>104.31</v>
      </c>
      <c r="I7901">
        <v>100.3</v>
      </c>
      <c r="J7901">
        <v>1.1000000000000001</v>
      </c>
      <c r="K7901">
        <v>3.9</v>
      </c>
      <c r="L7901">
        <v>5.3</v>
      </c>
      <c r="M7901">
        <v>60</v>
      </c>
      <c r="N7901" t="s">
        <v>41</v>
      </c>
      <c r="O7901">
        <v>1.407</v>
      </c>
      <c r="P7901" t="s">
        <v>28</v>
      </c>
      <c r="Q7901" t="s">
        <v>29</v>
      </c>
      <c r="R7901">
        <v>4.6900000000000004</v>
      </c>
      <c r="S7901">
        <v>19</v>
      </c>
      <c r="T7901">
        <v>-4.01</v>
      </c>
      <c r="U7901">
        <v>1.4</v>
      </c>
      <c r="V7901" t="s">
        <v>30</v>
      </c>
      <c r="W7901" t="s">
        <v>31</v>
      </c>
      <c r="X7901">
        <v>1</v>
      </c>
      <c r="Y7901" t="str">
        <f>IF(tblRides[[#This Row],[supply_demand_ratio]]&lt;0.8,"Below 0.8",IF(tblRides[[#This Row],[supply_demand_ratio]]&lt;1,"Between 0.8-1.0",IF(tblRides[[#This Row],[supply_demand_ratio]]&lt;=1.2,"Between 1.0-1.2","Above 1.2")))</f>
        <v>Above 1.2</v>
      </c>
    </row>
    <row r="7902" spans="1:25" x14ac:dyDescent="0.3">
      <c r="A7902" t="s">
        <v>7957</v>
      </c>
      <c r="B7902" s="1">
        <v>46093.566666666666</v>
      </c>
      <c r="C7902" s="2">
        <v>46093</v>
      </c>
      <c r="D7902">
        <v>13</v>
      </c>
      <c r="E7902" t="s">
        <v>25</v>
      </c>
      <c r="F7902" t="s">
        <v>34</v>
      </c>
      <c r="G7902">
        <v>4.7</v>
      </c>
      <c r="H7902">
        <v>133.72999999999999</v>
      </c>
      <c r="J7902">
        <v>1.1000000000000001</v>
      </c>
      <c r="K7902">
        <v>6.3</v>
      </c>
      <c r="L7902">
        <v>5.9</v>
      </c>
      <c r="M7902">
        <v>127</v>
      </c>
      <c r="N7902" t="s">
        <v>41</v>
      </c>
      <c r="O7902">
        <v>1.518</v>
      </c>
      <c r="P7902" t="s">
        <v>37</v>
      </c>
      <c r="Q7902" t="s">
        <v>38</v>
      </c>
      <c r="R7902">
        <v>4.93</v>
      </c>
      <c r="S7902">
        <v>0</v>
      </c>
      <c r="U7902">
        <v>-0.4</v>
      </c>
      <c r="V7902" t="s">
        <v>30</v>
      </c>
      <c r="W7902" t="s">
        <v>45</v>
      </c>
      <c r="X7902">
        <v>0</v>
      </c>
      <c r="Y7902" t="str">
        <f>IF(tblRides[[#This Row],[supply_demand_ratio]]&lt;0.8,"Below 0.8",IF(tblRides[[#This Row],[supply_demand_ratio]]&lt;1,"Between 0.8-1.0",IF(tblRides[[#This Row],[supply_demand_ratio]]&lt;=1.2,"Between 1.0-1.2","Above 1.2")))</f>
        <v>Above 1.2</v>
      </c>
    </row>
    <row r="7903" spans="1:25" x14ac:dyDescent="0.3">
      <c r="A7903" t="s">
        <v>7958</v>
      </c>
      <c r="B7903" s="1">
        <v>46093.572222222225</v>
      </c>
      <c r="C7903" s="2">
        <v>46093</v>
      </c>
      <c r="D7903">
        <v>13</v>
      </c>
      <c r="E7903" t="s">
        <v>36</v>
      </c>
      <c r="F7903" t="s">
        <v>34</v>
      </c>
      <c r="G7903">
        <v>2.2000000000000002</v>
      </c>
      <c r="H7903">
        <v>75.150000000000006</v>
      </c>
      <c r="I7903">
        <v>76.88</v>
      </c>
      <c r="J7903">
        <v>1.1000000000000001</v>
      </c>
      <c r="K7903">
        <v>7.9</v>
      </c>
      <c r="L7903">
        <v>9.6999999999999993</v>
      </c>
      <c r="M7903">
        <v>112</v>
      </c>
      <c r="N7903" t="s">
        <v>27</v>
      </c>
      <c r="O7903">
        <v>1.042</v>
      </c>
      <c r="P7903" t="s">
        <v>28</v>
      </c>
      <c r="Q7903" t="s">
        <v>29</v>
      </c>
      <c r="R7903">
        <v>4.29</v>
      </c>
      <c r="S7903">
        <v>0</v>
      </c>
      <c r="T7903">
        <v>1.73</v>
      </c>
      <c r="U7903">
        <v>1.8</v>
      </c>
      <c r="V7903" t="s">
        <v>30</v>
      </c>
      <c r="W7903" t="s">
        <v>45</v>
      </c>
      <c r="X7903">
        <v>1</v>
      </c>
      <c r="Y7903" t="str">
        <f>IF(tblRides[[#This Row],[supply_demand_ratio]]&lt;0.8,"Below 0.8",IF(tblRides[[#This Row],[supply_demand_ratio]]&lt;1,"Between 0.8-1.0",IF(tblRides[[#This Row],[supply_demand_ratio]]&lt;=1.2,"Between 1.0-1.2","Above 1.2")))</f>
        <v>Between 1.0-1.2</v>
      </c>
    </row>
    <row r="7904" spans="1:25" x14ac:dyDescent="0.3">
      <c r="A7904" t="s">
        <v>7959</v>
      </c>
      <c r="B7904" s="1">
        <v>46093.574305555558</v>
      </c>
      <c r="C7904" s="2">
        <v>46093</v>
      </c>
      <c r="D7904">
        <v>13</v>
      </c>
      <c r="E7904" t="s">
        <v>36</v>
      </c>
      <c r="F7904" t="s">
        <v>34</v>
      </c>
      <c r="G7904">
        <v>5.5</v>
      </c>
      <c r="H7904">
        <v>109.75</v>
      </c>
      <c r="I7904">
        <v>104.26</v>
      </c>
      <c r="J7904">
        <v>1</v>
      </c>
      <c r="K7904">
        <v>3.9</v>
      </c>
      <c r="L7904">
        <v>2.5</v>
      </c>
      <c r="M7904">
        <v>110</v>
      </c>
      <c r="N7904" t="s">
        <v>41</v>
      </c>
      <c r="O7904">
        <v>1.321</v>
      </c>
      <c r="P7904" t="s">
        <v>28</v>
      </c>
      <c r="Q7904" t="s">
        <v>29</v>
      </c>
      <c r="R7904">
        <v>4.68</v>
      </c>
      <c r="S7904">
        <v>0</v>
      </c>
      <c r="T7904">
        <v>-5.49</v>
      </c>
      <c r="U7904">
        <v>-1.4</v>
      </c>
      <c r="V7904" t="s">
        <v>30</v>
      </c>
      <c r="W7904" t="s">
        <v>31</v>
      </c>
      <c r="X7904">
        <v>1</v>
      </c>
      <c r="Y7904" t="str">
        <f>IF(tblRides[[#This Row],[supply_demand_ratio]]&lt;0.8,"Below 0.8",IF(tblRides[[#This Row],[supply_demand_ratio]]&lt;1,"Between 0.8-1.0",IF(tblRides[[#This Row],[supply_demand_ratio]]&lt;=1.2,"Between 1.0-1.2","Above 1.2")))</f>
        <v>Above 1.2</v>
      </c>
    </row>
    <row r="7905" spans="1:25" x14ac:dyDescent="0.3">
      <c r="A7905" t="s">
        <v>7960</v>
      </c>
      <c r="B7905" s="1">
        <v>46093.595833333333</v>
      </c>
      <c r="C7905" s="2">
        <v>46093</v>
      </c>
      <c r="D7905">
        <v>14</v>
      </c>
      <c r="E7905" t="s">
        <v>62</v>
      </c>
      <c r="F7905" t="s">
        <v>26</v>
      </c>
      <c r="G7905">
        <v>1.3</v>
      </c>
      <c r="H7905">
        <v>63.16</v>
      </c>
      <c r="I7905">
        <v>63.89</v>
      </c>
      <c r="J7905">
        <v>1.1000000000000001</v>
      </c>
      <c r="K7905">
        <v>2</v>
      </c>
      <c r="L7905">
        <v>1</v>
      </c>
      <c r="M7905">
        <v>50</v>
      </c>
      <c r="N7905" t="s">
        <v>41</v>
      </c>
      <c r="O7905">
        <v>1.3109999999999999</v>
      </c>
      <c r="P7905" t="s">
        <v>28</v>
      </c>
      <c r="Q7905" t="s">
        <v>29</v>
      </c>
      <c r="R7905">
        <v>4.8</v>
      </c>
      <c r="S7905">
        <v>7</v>
      </c>
      <c r="T7905">
        <v>0.73</v>
      </c>
      <c r="U7905">
        <v>-1</v>
      </c>
      <c r="V7905" t="s">
        <v>30</v>
      </c>
      <c r="W7905" t="s">
        <v>31</v>
      </c>
      <c r="X7905">
        <v>1</v>
      </c>
      <c r="Y7905" t="str">
        <f>IF(tblRides[[#This Row],[supply_demand_ratio]]&lt;0.8,"Below 0.8",IF(tblRides[[#This Row],[supply_demand_ratio]]&lt;1,"Between 0.8-1.0",IF(tblRides[[#This Row],[supply_demand_ratio]]&lt;=1.2,"Between 1.0-1.2","Above 1.2")))</f>
        <v>Above 1.2</v>
      </c>
    </row>
    <row r="7906" spans="1:25" x14ac:dyDescent="0.3">
      <c r="A7906" t="s">
        <v>7961</v>
      </c>
      <c r="B7906" s="1">
        <v>46093.623611111114</v>
      </c>
      <c r="C7906" s="2">
        <v>46093</v>
      </c>
      <c r="D7906">
        <v>14</v>
      </c>
      <c r="E7906" t="s">
        <v>25</v>
      </c>
      <c r="F7906" t="s">
        <v>26</v>
      </c>
      <c r="G7906">
        <v>6.6</v>
      </c>
      <c r="H7906">
        <v>153.30000000000001</v>
      </c>
      <c r="I7906">
        <v>157.19999999999999</v>
      </c>
      <c r="J7906">
        <v>1</v>
      </c>
      <c r="K7906">
        <v>2.9</v>
      </c>
      <c r="L7906">
        <v>2.8</v>
      </c>
      <c r="M7906">
        <v>112</v>
      </c>
      <c r="N7906" t="s">
        <v>27</v>
      </c>
      <c r="O7906">
        <v>0.96299999999999997</v>
      </c>
      <c r="P7906" t="s">
        <v>28</v>
      </c>
      <c r="Q7906" t="s">
        <v>29</v>
      </c>
      <c r="R7906">
        <v>4.9000000000000004</v>
      </c>
      <c r="S7906">
        <v>4</v>
      </c>
      <c r="T7906">
        <v>3.9</v>
      </c>
      <c r="U7906">
        <v>-0.1</v>
      </c>
      <c r="V7906" t="s">
        <v>30</v>
      </c>
      <c r="W7906" t="s">
        <v>31</v>
      </c>
      <c r="X7906">
        <v>1</v>
      </c>
      <c r="Y7906" t="str">
        <f>IF(tblRides[[#This Row],[supply_demand_ratio]]&lt;0.8,"Below 0.8",IF(tblRides[[#This Row],[supply_demand_ratio]]&lt;1,"Between 0.8-1.0",IF(tblRides[[#This Row],[supply_demand_ratio]]&lt;=1.2,"Between 1.0-1.2","Above 1.2")))</f>
        <v>Between 0.8-1.0</v>
      </c>
    </row>
    <row r="7907" spans="1:25" x14ac:dyDescent="0.3">
      <c r="A7907" t="s">
        <v>7962</v>
      </c>
      <c r="B7907" s="1">
        <v>46093.624305555553</v>
      </c>
      <c r="C7907" s="2">
        <v>46093</v>
      </c>
      <c r="D7907">
        <v>14</v>
      </c>
      <c r="E7907" t="s">
        <v>62</v>
      </c>
      <c r="F7907" t="s">
        <v>26</v>
      </c>
      <c r="G7907">
        <v>2.2999999999999998</v>
      </c>
      <c r="H7907">
        <v>67.709999999999994</v>
      </c>
      <c r="J7907">
        <v>1</v>
      </c>
      <c r="K7907">
        <v>2</v>
      </c>
      <c r="L7907">
        <v>1</v>
      </c>
      <c r="M7907">
        <v>53</v>
      </c>
      <c r="N7907" t="s">
        <v>41</v>
      </c>
      <c r="O7907">
        <v>2.141</v>
      </c>
      <c r="P7907" t="s">
        <v>58</v>
      </c>
      <c r="Q7907" t="s">
        <v>88</v>
      </c>
      <c r="R7907">
        <v>4.5999999999999996</v>
      </c>
      <c r="S7907">
        <v>4</v>
      </c>
      <c r="U7907">
        <v>-1</v>
      </c>
      <c r="V7907" t="s">
        <v>30</v>
      </c>
      <c r="W7907" t="s">
        <v>31</v>
      </c>
      <c r="X7907">
        <v>0</v>
      </c>
      <c r="Y7907" t="str">
        <f>IF(tblRides[[#This Row],[supply_demand_ratio]]&lt;0.8,"Below 0.8",IF(tblRides[[#This Row],[supply_demand_ratio]]&lt;1,"Between 0.8-1.0",IF(tblRides[[#This Row],[supply_demand_ratio]]&lt;=1.2,"Between 1.0-1.2","Above 1.2")))</f>
        <v>Above 1.2</v>
      </c>
    </row>
    <row r="7908" spans="1:25" x14ac:dyDescent="0.3">
      <c r="A7908" t="s">
        <v>7963</v>
      </c>
      <c r="B7908" s="1">
        <v>46093.628472222219</v>
      </c>
      <c r="C7908" s="2">
        <v>46093</v>
      </c>
      <c r="D7908">
        <v>15</v>
      </c>
      <c r="E7908" t="s">
        <v>36</v>
      </c>
      <c r="F7908" t="s">
        <v>26</v>
      </c>
      <c r="G7908">
        <v>10.9</v>
      </c>
      <c r="H7908">
        <v>251.12</v>
      </c>
      <c r="J7908">
        <v>1.1000000000000001</v>
      </c>
      <c r="K7908">
        <v>3</v>
      </c>
      <c r="L7908">
        <v>6.6</v>
      </c>
      <c r="M7908">
        <v>100</v>
      </c>
      <c r="N7908" t="s">
        <v>27</v>
      </c>
      <c r="O7908">
        <v>0.93200000000000005</v>
      </c>
      <c r="P7908" t="s">
        <v>37</v>
      </c>
      <c r="Q7908" t="s">
        <v>38</v>
      </c>
      <c r="R7908">
        <v>4.7</v>
      </c>
      <c r="S7908">
        <v>9</v>
      </c>
      <c r="U7908">
        <v>3.6</v>
      </c>
      <c r="V7908" t="s">
        <v>30</v>
      </c>
      <c r="W7908" t="s">
        <v>31</v>
      </c>
      <c r="X7908">
        <v>0</v>
      </c>
      <c r="Y7908" t="str">
        <f>IF(tblRides[[#This Row],[supply_demand_ratio]]&lt;0.8,"Below 0.8",IF(tblRides[[#This Row],[supply_demand_ratio]]&lt;1,"Between 0.8-1.0",IF(tblRides[[#This Row],[supply_demand_ratio]]&lt;=1.2,"Between 1.0-1.2","Above 1.2")))</f>
        <v>Between 0.8-1.0</v>
      </c>
    </row>
    <row r="7909" spans="1:25" x14ac:dyDescent="0.3">
      <c r="A7909" t="s">
        <v>7964</v>
      </c>
      <c r="B7909" s="1">
        <v>46093.677083333336</v>
      </c>
      <c r="C7909" s="2">
        <v>46093</v>
      </c>
      <c r="D7909">
        <v>16</v>
      </c>
      <c r="E7909" t="s">
        <v>36</v>
      </c>
      <c r="F7909" t="s">
        <v>26</v>
      </c>
      <c r="G7909">
        <v>4.4000000000000004</v>
      </c>
      <c r="H7909">
        <v>125.97</v>
      </c>
      <c r="I7909">
        <v>130.01</v>
      </c>
      <c r="J7909">
        <v>1.1000000000000001</v>
      </c>
      <c r="K7909">
        <v>7.7</v>
      </c>
      <c r="L7909">
        <v>4.8</v>
      </c>
      <c r="M7909">
        <v>113</v>
      </c>
      <c r="N7909" t="s">
        <v>27</v>
      </c>
      <c r="O7909">
        <v>1.0840000000000001</v>
      </c>
      <c r="P7909" t="s">
        <v>28</v>
      </c>
      <c r="Q7909" t="s">
        <v>29</v>
      </c>
      <c r="R7909">
        <v>4.76</v>
      </c>
      <c r="S7909">
        <v>2</v>
      </c>
      <c r="T7909">
        <v>4.04</v>
      </c>
      <c r="U7909">
        <v>-2.9</v>
      </c>
      <c r="V7909" t="s">
        <v>30</v>
      </c>
      <c r="W7909" t="s">
        <v>45</v>
      </c>
      <c r="X7909">
        <v>1</v>
      </c>
      <c r="Y7909" t="str">
        <f>IF(tblRides[[#This Row],[supply_demand_ratio]]&lt;0.8,"Below 0.8",IF(tblRides[[#This Row],[supply_demand_ratio]]&lt;1,"Between 0.8-1.0",IF(tblRides[[#This Row],[supply_demand_ratio]]&lt;=1.2,"Between 1.0-1.2","Above 1.2")))</f>
        <v>Between 1.0-1.2</v>
      </c>
    </row>
    <row r="7910" spans="1:25" x14ac:dyDescent="0.3">
      <c r="A7910" t="s">
        <v>7965</v>
      </c>
      <c r="B7910" s="1">
        <v>46093.70208333333</v>
      </c>
      <c r="C7910" s="2">
        <v>46093</v>
      </c>
      <c r="D7910">
        <v>16</v>
      </c>
      <c r="E7910" t="s">
        <v>43</v>
      </c>
      <c r="F7910" t="s">
        <v>26</v>
      </c>
      <c r="G7910">
        <v>12.8</v>
      </c>
      <c r="H7910">
        <v>226.34</v>
      </c>
      <c r="I7910">
        <v>246.51</v>
      </c>
      <c r="J7910">
        <v>1.1000000000000001</v>
      </c>
      <c r="K7910">
        <v>3.3</v>
      </c>
      <c r="L7910">
        <v>7.2</v>
      </c>
      <c r="M7910">
        <v>57</v>
      </c>
      <c r="N7910" t="s">
        <v>41</v>
      </c>
      <c r="O7910">
        <v>1.42</v>
      </c>
      <c r="P7910" t="s">
        <v>28</v>
      </c>
      <c r="Q7910" t="s">
        <v>29</v>
      </c>
      <c r="R7910">
        <v>4.8499999999999996</v>
      </c>
      <c r="S7910">
        <v>3</v>
      </c>
      <c r="T7910">
        <v>20.170000000000002</v>
      </c>
      <c r="U7910">
        <v>3.9</v>
      </c>
      <c r="V7910" t="s">
        <v>30</v>
      </c>
      <c r="W7910" t="s">
        <v>31</v>
      </c>
      <c r="X7910">
        <v>1</v>
      </c>
      <c r="Y7910" t="str">
        <f>IF(tblRides[[#This Row],[supply_demand_ratio]]&lt;0.8,"Below 0.8",IF(tblRides[[#This Row],[supply_demand_ratio]]&lt;1,"Between 0.8-1.0",IF(tblRides[[#This Row],[supply_demand_ratio]]&lt;=1.2,"Between 1.0-1.2","Above 1.2")))</f>
        <v>Above 1.2</v>
      </c>
    </row>
    <row r="7911" spans="1:25" x14ac:dyDescent="0.3">
      <c r="A7911" t="s">
        <v>7966</v>
      </c>
      <c r="B7911" s="1">
        <v>46093.717361111114</v>
      </c>
      <c r="C7911" s="2">
        <v>46093</v>
      </c>
      <c r="D7911">
        <v>17</v>
      </c>
      <c r="E7911" t="s">
        <v>25</v>
      </c>
      <c r="F7911" t="s">
        <v>26</v>
      </c>
      <c r="G7911">
        <v>13</v>
      </c>
      <c r="H7911">
        <v>257.54000000000002</v>
      </c>
      <c r="I7911">
        <v>263.36</v>
      </c>
      <c r="J7911">
        <v>1.2</v>
      </c>
      <c r="K7911">
        <v>4.8</v>
      </c>
      <c r="L7911">
        <v>7.4</v>
      </c>
      <c r="M7911">
        <v>94</v>
      </c>
      <c r="N7911" t="s">
        <v>27</v>
      </c>
      <c r="O7911">
        <v>0.69899999999999995</v>
      </c>
      <c r="P7911" t="s">
        <v>28</v>
      </c>
      <c r="Q7911" t="s">
        <v>29</v>
      </c>
      <c r="R7911">
        <v>5</v>
      </c>
      <c r="S7911">
        <v>3</v>
      </c>
      <c r="T7911">
        <v>5.82</v>
      </c>
      <c r="U7911">
        <v>2.6</v>
      </c>
      <c r="V7911" t="s">
        <v>30</v>
      </c>
      <c r="W7911" t="s">
        <v>31</v>
      </c>
      <c r="X7911">
        <v>1</v>
      </c>
      <c r="Y7911" t="str">
        <f>IF(tblRides[[#This Row],[supply_demand_ratio]]&lt;0.8,"Below 0.8",IF(tblRides[[#This Row],[supply_demand_ratio]]&lt;1,"Between 0.8-1.0",IF(tblRides[[#This Row],[supply_demand_ratio]]&lt;=1.2,"Between 1.0-1.2","Above 1.2")))</f>
        <v>Below 0.8</v>
      </c>
    </row>
    <row r="7912" spans="1:25" x14ac:dyDescent="0.3">
      <c r="A7912" t="s">
        <v>7967</v>
      </c>
      <c r="B7912" s="1">
        <v>46093.73541666667</v>
      </c>
      <c r="C7912" s="2">
        <v>46093</v>
      </c>
      <c r="D7912">
        <v>17</v>
      </c>
      <c r="E7912" t="s">
        <v>33</v>
      </c>
      <c r="F7912" t="s">
        <v>26</v>
      </c>
      <c r="G7912">
        <v>8.8000000000000007</v>
      </c>
      <c r="H7912">
        <v>183.37</v>
      </c>
      <c r="I7912">
        <v>184.35</v>
      </c>
      <c r="J7912">
        <v>1.1000000000000001</v>
      </c>
      <c r="K7912">
        <v>9.6</v>
      </c>
      <c r="L7912">
        <v>10.9</v>
      </c>
      <c r="M7912">
        <v>84</v>
      </c>
      <c r="N7912" t="s">
        <v>27</v>
      </c>
      <c r="O7912">
        <v>0.83499999999999996</v>
      </c>
      <c r="P7912" t="s">
        <v>28</v>
      </c>
      <c r="Q7912" t="s">
        <v>29</v>
      </c>
      <c r="R7912">
        <v>4.71</v>
      </c>
      <c r="S7912">
        <v>6</v>
      </c>
      <c r="T7912">
        <v>0.98</v>
      </c>
      <c r="U7912">
        <v>1.3</v>
      </c>
      <c r="V7912" t="s">
        <v>30</v>
      </c>
      <c r="W7912" t="s">
        <v>45</v>
      </c>
      <c r="X7912">
        <v>1</v>
      </c>
      <c r="Y7912" t="str">
        <f>IF(tblRides[[#This Row],[supply_demand_ratio]]&lt;0.8,"Below 0.8",IF(tblRides[[#This Row],[supply_demand_ratio]]&lt;1,"Between 0.8-1.0",IF(tblRides[[#This Row],[supply_demand_ratio]]&lt;=1.2,"Between 1.0-1.2","Above 1.2")))</f>
        <v>Between 0.8-1.0</v>
      </c>
    </row>
    <row r="7913" spans="1:25" x14ac:dyDescent="0.3">
      <c r="A7913" t="s">
        <v>7968</v>
      </c>
      <c r="B7913" s="1">
        <v>46093.737500000003</v>
      </c>
      <c r="C7913" s="2">
        <v>46093</v>
      </c>
      <c r="D7913">
        <v>17</v>
      </c>
      <c r="E7913" t="s">
        <v>25</v>
      </c>
      <c r="F7913" t="s">
        <v>26</v>
      </c>
      <c r="G7913">
        <v>14.3</v>
      </c>
      <c r="H7913">
        <v>322.58</v>
      </c>
      <c r="I7913">
        <v>308.13</v>
      </c>
      <c r="J7913">
        <v>1.2</v>
      </c>
      <c r="K7913">
        <v>5.9</v>
      </c>
      <c r="L7913">
        <v>10.4</v>
      </c>
      <c r="M7913">
        <v>106</v>
      </c>
      <c r="N7913" t="s">
        <v>27</v>
      </c>
      <c r="O7913">
        <v>0.83799999999999997</v>
      </c>
      <c r="P7913" t="s">
        <v>28</v>
      </c>
      <c r="Q7913" t="s">
        <v>29</v>
      </c>
      <c r="R7913">
        <v>4.84</v>
      </c>
      <c r="S7913">
        <v>3</v>
      </c>
      <c r="T7913">
        <v>-14.45</v>
      </c>
      <c r="U7913">
        <v>4.5</v>
      </c>
      <c r="V7913" t="s">
        <v>30</v>
      </c>
      <c r="W7913" t="s">
        <v>45</v>
      </c>
      <c r="X7913">
        <v>1</v>
      </c>
      <c r="Y7913" t="str">
        <f>IF(tblRides[[#This Row],[supply_demand_ratio]]&lt;0.8,"Below 0.8",IF(tblRides[[#This Row],[supply_demand_ratio]]&lt;1,"Between 0.8-1.0",IF(tblRides[[#This Row],[supply_demand_ratio]]&lt;=1.2,"Between 1.0-1.2","Above 1.2")))</f>
        <v>Between 0.8-1.0</v>
      </c>
    </row>
    <row r="7914" spans="1:25" x14ac:dyDescent="0.3">
      <c r="A7914" t="s">
        <v>7969</v>
      </c>
      <c r="B7914" s="1">
        <v>46093.739583333336</v>
      </c>
      <c r="C7914" s="2">
        <v>46093</v>
      </c>
      <c r="D7914">
        <v>17</v>
      </c>
      <c r="E7914" t="s">
        <v>25</v>
      </c>
      <c r="F7914" t="s">
        <v>34</v>
      </c>
      <c r="G7914">
        <v>6.3</v>
      </c>
      <c r="H7914">
        <v>145.18</v>
      </c>
      <c r="I7914">
        <v>134.36000000000001</v>
      </c>
      <c r="J7914">
        <v>1.2</v>
      </c>
      <c r="K7914">
        <v>7.6</v>
      </c>
      <c r="L7914">
        <v>1.1000000000000001</v>
      </c>
      <c r="M7914">
        <v>125</v>
      </c>
      <c r="N7914" t="s">
        <v>72</v>
      </c>
      <c r="O7914">
        <v>0.78500000000000003</v>
      </c>
      <c r="P7914" t="s">
        <v>28</v>
      </c>
      <c r="Q7914" t="s">
        <v>29</v>
      </c>
      <c r="R7914">
        <v>4.32</v>
      </c>
      <c r="S7914">
        <v>0</v>
      </c>
      <c r="T7914">
        <v>-10.82</v>
      </c>
      <c r="U7914">
        <v>-6.5</v>
      </c>
      <c r="V7914" t="s">
        <v>30</v>
      </c>
      <c r="W7914" t="s">
        <v>45</v>
      </c>
      <c r="X7914">
        <v>1</v>
      </c>
      <c r="Y7914" t="str">
        <f>IF(tblRides[[#This Row],[supply_demand_ratio]]&lt;0.8,"Below 0.8",IF(tblRides[[#This Row],[supply_demand_ratio]]&lt;1,"Between 0.8-1.0",IF(tblRides[[#This Row],[supply_demand_ratio]]&lt;=1.2,"Between 1.0-1.2","Above 1.2")))</f>
        <v>Below 0.8</v>
      </c>
    </row>
    <row r="7915" spans="1:25" x14ac:dyDescent="0.3">
      <c r="A7915" t="s">
        <v>7970</v>
      </c>
      <c r="B7915" s="1">
        <v>46093.745138888888</v>
      </c>
      <c r="C7915" s="2">
        <v>46093</v>
      </c>
      <c r="D7915">
        <v>17</v>
      </c>
      <c r="E7915" t="s">
        <v>62</v>
      </c>
      <c r="F7915" t="s">
        <v>26</v>
      </c>
      <c r="G7915">
        <v>12.3</v>
      </c>
      <c r="H7915">
        <v>250.14</v>
      </c>
      <c r="I7915">
        <v>246.93</v>
      </c>
      <c r="J7915">
        <v>1.1000000000000001</v>
      </c>
      <c r="K7915">
        <v>2.9</v>
      </c>
      <c r="L7915">
        <v>3.3</v>
      </c>
      <c r="M7915">
        <v>54</v>
      </c>
      <c r="N7915" t="s">
        <v>41</v>
      </c>
      <c r="O7915">
        <v>1.8720000000000001</v>
      </c>
      <c r="P7915" t="s">
        <v>28</v>
      </c>
      <c r="Q7915" t="s">
        <v>29</v>
      </c>
      <c r="R7915">
        <v>4.67</v>
      </c>
      <c r="S7915">
        <v>8</v>
      </c>
      <c r="T7915">
        <v>-3.21</v>
      </c>
      <c r="U7915">
        <v>0.4</v>
      </c>
      <c r="V7915" t="s">
        <v>30</v>
      </c>
      <c r="W7915" t="s">
        <v>31</v>
      </c>
      <c r="X7915">
        <v>1</v>
      </c>
      <c r="Y7915" t="str">
        <f>IF(tblRides[[#This Row],[supply_demand_ratio]]&lt;0.8,"Below 0.8",IF(tblRides[[#This Row],[supply_demand_ratio]]&lt;1,"Between 0.8-1.0",IF(tblRides[[#This Row],[supply_demand_ratio]]&lt;=1.2,"Between 1.0-1.2","Above 1.2")))</f>
        <v>Above 1.2</v>
      </c>
    </row>
    <row r="7916" spans="1:25" x14ac:dyDescent="0.3">
      <c r="A7916" t="s">
        <v>7971</v>
      </c>
      <c r="B7916" s="1">
        <v>46093.786805555559</v>
      </c>
      <c r="C7916" s="2">
        <v>46093</v>
      </c>
      <c r="D7916">
        <v>18</v>
      </c>
      <c r="E7916" t="s">
        <v>25</v>
      </c>
      <c r="F7916" t="s">
        <v>26</v>
      </c>
      <c r="G7916">
        <v>7.6</v>
      </c>
      <c r="H7916">
        <v>220.38</v>
      </c>
      <c r="I7916">
        <v>228.48</v>
      </c>
      <c r="J7916">
        <v>1.3</v>
      </c>
      <c r="K7916">
        <v>11.5</v>
      </c>
      <c r="L7916">
        <v>12.4</v>
      </c>
      <c r="M7916">
        <v>74</v>
      </c>
      <c r="N7916" t="s">
        <v>72</v>
      </c>
      <c r="O7916">
        <v>0.47499999999999998</v>
      </c>
      <c r="P7916" t="s">
        <v>28</v>
      </c>
      <c r="Q7916" t="s">
        <v>29</v>
      </c>
      <c r="R7916">
        <v>4.8600000000000003</v>
      </c>
      <c r="S7916">
        <v>5</v>
      </c>
      <c r="T7916">
        <v>8.1</v>
      </c>
      <c r="U7916">
        <v>0.9</v>
      </c>
      <c r="V7916" t="s">
        <v>30</v>
      </c>
      <c r="W7916" t="s">
        <v>77</v>
      </c>
      <c r="X7916">
        <v>1</v>
      </c>
      <c r="Y7916" t="str">
        <f>IF(tblRides[[#This Row],[supply_demand_ratio]]&lt;0.8,"Below 0.8",IF(tblRides[[#This Row],[supply_demand_ratio]]&lt;1,"Between 0.8-1.0",IF(tblRides[[#This Row],[supply_demand_ratio]]&lt;=1.2,"Between 1.0-1.2","Above 1.2")))</f>
        <v>Below 0.8</v>
      </c>
    </row>
    <row r="7917" spans="1:25" x14ac:dyDescent="0.3">
      <c r="A7917" t="s">
        <v>7972</v>
      </c>
      <c r="B7917" s="1">
        <v>46093.793749999997</v>
      </c>
      <c r="C7917" s="2">
        <v>46093</v>
      </c>
      <c r="D7917">
        <v>19</v>
      </c>
      <c r="E7917" t="s">
        <v>62</v>
      </c>
      <c r="F7917" t="s">
        <v>34</v>
      </c>
      <c r="G7917">
        <v>12.9</v>
      </c>
      <c r="H7917">
        <v>228.09</v>
      </c>
      <c r="I7917">
        <v>231.32</v>
      </c>
      <c r="J7917">
        <v>1</v>
      </c>
      <c r="K7917">
        <v>5.6</v>
      </c>
      <c r="L7917">
        <v>5.0999999999999996</v>
      </c>
      <c r="M7917">
        <v>51</v>
      </c>
      <c r="N7917" t="s">
        <v>41</v>
      </c>
      <c r="O7917">
        <v>1.0349999999999999</v>
      </c>
      <c r="P7917" t="s">
        <v>28</v>
      </c>
      <c r="Q7917" t="s">
        <v>29</v>
      </c>
      <c r="R7917">
        <v>4.95</v>
      </c>
      <c r="S7917">
        <v>0</v>
      </c>
      <c r="T7917">
        <v>3.23</v>
      </c>
      <c r="U7917">
        <v>-0.5</v>
      </c>
      <c r="V7917" t="s">
        <v>30</v>
      </c>
      <c r="W7917" t="s">
        <v>45</v>
      </c>
      <c r="X7917">
        <v>1</v>
      </c>
      <c r="Y7917" t="str">
        <f>IF(tblRides[[#This Row],[supply_demand_ratio]]&lt;0.8,"Below 0.8",IF(tblRides[[#This Row],[supply_demand_ratio]]&lt;1,"Between 0.8-1.0",IF(tblRides[[#This Row],[supply_demand_ratio]]&lt;=1.2,"Between 1.0-1.2","Above 1.2")))</f>
        <v>Between 1.0-1.2</v>
      </c>
    </row>
    <row r="7918" spans="1:25" x14ac:dyDescent="0.3">
      <c r="A7918" t="s">
        <v>7973</v>
      </c>
      <c r="B7918" s="1">
        <v>46093.795138888891</v>
      </c>
      <c r="C7918" s="2">
        <v>46093</v>
      </c>
      <c r="D7918">
        <v>19</v>
      </c>
      <c r="E7918" t="s">
        <v>33</v>
      </c>
      <c r="F7918" t="s">
        <v>26</v>
      </c>
      <c r="G7918">
        <v>6.9</v>
      </c>
      <c r="H7918">
        <v>141.91999999999999</v>
      </c>
      <c r="I7918">
        <v>145.88999999999999</v>
      </c>
      <c r="J7918">
        <v>1.1000000000000001</v>
      </c>
      <c r="K7918">
        <v>8.9</v>
      </c>
      <c r="L7918">
        <v>9.8000000000000007</v>
      </c>
      <c r="M7918">
        <v>80</v>
      </c>
      <c r="N7918" t="s">
        <v>27</v>
      </c>
      <c r="O7918">
        <v>0.753</v>
      </c>
      <c r="P7918" t="s">
        <v>28</v>
      </c>
      <c r="Q7918" t="s">
        <v>29</v>
      </c>
      <c r="R7918">
        <v>4.38</v>
      </c>
      <c r="S7918">
        <v>2</v>
      </c>
      <c r="T7918">
        <v>3.97</v>
      </c>
      <c r="U7918">
        <v>0.9</v>
      </c>
      <c r="V7918" t="s">
        <v>30</v>
      </c>
      <c r="W7918" t="s">
        <v>45</v>
      </c>
      <c r="X7918">
        <v>1</v>
      </c>
      <c r="Y7918" t="str">
        <f>IF(tblRides[[#This Row],[supply_demand_ratio]]&lt;0.8,"Below 0.8",IF(tblRides[[#This Row],[supply_demand_ratio]]&lt;1,"Between 0.8-1.0",IF(tblRides[[#This Row],[supply_demand_ratio]]&lt;=1.2,"Between 1.0-1.2","Above 1.2")))</f>
        <v>Below 0.8</v>
      </c>
    </row>
    <row r="7919" spans="1:25" x14ac:dyDescent="0.3">
      <c r="A7919" t="s">
        <v>7974</v>
      </c>
      <c r="B7919" s="1">
        <v>46093.79791666667</v>
      </c>
      <c r="C7919" s="2">
        <v>46093</v>
      </c>
      <c r="D7919">
        <v>19</v>
      </c>
      <c r="E7919" t="s">
        <v>36</v>
      </c>
      <c r="F7919" t="s">
        <v>34</v>
      </c>
      <c r="G7919">
        <v>12</v>
      </c>
      <c r="H7919">
        <v>260.52</v>
      </c>
      <c r="I7919">
        <v>263.45999999999998</v>
      </c>
      <c r="J7919">
        <v>1.3</v>
      </c>
      <c r="K7919">
        <v>3.9</v>
      </c>
      <c r="L7919">
        <v>4.0999999999999996</v>
      </c>
      <c r="M7919">
        <v>106</v>
      </c>
      <c r="N7919" t="s">
        <v>27</v>
      </c>
      <c r="O7919">
        <v>0.81799999999999995</v>
      </c>
      <c r="P7919" t="s">
        <v>28</v>
      </c>
      <c r="Q7919" t="s">
        <v>29</v>
      </c>
      <c r="R7919">
        <v>4.71</v>
      </c>
      <c r="S7919">
        <v>0</v>
      </c>
      <c r="T7919">
        <v>2.94</v>
      </c>
      <c r="U7919">
        <v>0.2</v>
      </c>
      <c r="V7919" t="s">
        <v>30</v>
      </c>
      <c r="W7919" t="s">
        <v>31</v>
      </c>
      <c r="X7919">
        <v>1</v>
      </c>
      <c r="Y7919" t="str">
        <f>IF(tblRides[[#This Row],[supply_demand_ratio]]&lt;0.8,"Below 0.8",IF(tblRides[[#This Row],[supply_demand_ratio]]&lt;1,"Between 0.8-1.0",IF(tblRides[[#This Row],[supply_demand_ratio]]&lt;=1.2,"Between 1.0-1.2","Above 1.2")))</f>
        <v>Between 0.8-1.0</v>
      </c>
    </row>
    <row r="7920" spans="1:25" x14ac:dyDescent="0.3">
      <c r="A7920" t="s">
        <v>7975</v>
      </c>
      <c r="B7920" s="1">
        <v>46093.802083333336</v>
      </c>
      <c r="C7920" s="2">
        <v>46093</v>
      </c>
      <c r="D7920">
        <v>19</v>
      </c>
      <c r="E7920" t="s">
        <v>25</v>
      </c>
      <c r="F7920" t="s">
        <v>34</v>
      </c>
      <c r="G7920">
        <v>11.4</v>
      </c>
      <c r="H7920">
        <v>263.51</v>
      </c>
      <c r="J7920">
        <v>1.2</v>
      </c>
      <c r="K7920">
        <v>10.7</v>
      </c>
      <c r="L7920">
        <v>7.5</v>
      </c>
      <c r="M7920">
        <v>94</v>
      </c>
      <c r="N7920" t="s">
        <v>72</v>
      </c>
      <c r="O7920">
        <v>0.63600000000000001</v>
      </c>
      <c r="P7920" t="s">
        <v>58</v>
      </c>
      <c r="Q7920" t="s">
        <v>59</v>
      </c>
      <c r="R7920">
        <v>4.62</v>
      </c>
      <c r="S7920">
        <v>0</v>
      </c>
      <c r="U7920">
        <v>-3.2</v>
      </c>
      <c r="V7920" t="s">
        <v>30</v>
      </c>
      <c r="W7920" t="s">
        <v>77</v>
      </c>
      <c r="X7920">
        <v>0</v>
      </c>
      <c r="Y7920" t="str">
        <f>IF(tblRides[[#This Row],[supply_demand_ratio]]&lt;0.8,"Below 0.8",IF(tblRides[[#This Row],[supply_demand_ratio]]&lt;1,"Between 0.8-1.0",IF(tblRides[[#This Row],[supply_demand_ratio]]&lt;=1.2,"Between 1.0-1.2","Above 1.2")))</f>
        <v>Below 0.8</v>
      </c>
    </row>
    <row r="7921" spans="1:25" x14ac:dyDescent="0.3">
      <c r="A7921" t="s">
        <v>7976</v>
      </c>
      <c r="B7921" s="1">
        <v>46093.810416666667</v>
      </c>
      <c r="C7921" s="2">
        <v>46093</v>
      </c>
      <c r="D7921">
        <v>19</v>
      </c>
      <c r="E7921" t="s">
        <v>33</v>
      </c>
      <c r="F7921" t="s">
        <v>34</v>
      </c>
      <c r="G7921">
        <v>6.9</v>
      </c>
      <c r="H7921">
        <v>162.28</v>
      </c>
      <c r="I7921">
        <v>160.55000000000001</v>
      </c>
      <c r="J7921">
        <v>1.1000000000000001</v>
      </c>
      <c r="K7921">
        <v>6.6</v>
      </c>
      <c r="L7921">
        <v>8.9</v>
      </c>
      <c r="M7921">
        <v>84</v>
      </c>
      <c r="N7921" t="s">
        <v>27</v>
      </c>
      <c r="O7921">
        <v>0.93</v>
      </c>
      <c r="P7921" t="s">
        <v>28</v>
      </c>
      <c r="Q7921" t="s">
        <v>29</v>
      </c>
      <c r="R7921">
        <v>4.96</v>
      </c>
      <c r="S7921">
        <v>0</v>
      </c>
      <c r="T7921">
        <v>-1.73</v>
      </c>
      <c r="U7921">
        <v>2.2999999999999998</v>
      </c>
      <c r="V7921" t="s">
        <v>30</v>
      </c>
      <c r="W7921" t="s">
        <v>45</v>
      </c>
      <c r="X7921">
        <v>1</v>
      </c>
      <c r="Y7921" t="str">
        <f>IF(tblRides[[#This Row],[supply_demand_ratio]]&lt;0.8,"Below 0.8",IF(tblRides[[#This Row],[supply_demand_ratio]]&lt;1,"Between 0.8-1.0",IF(tblRides[[#This Row],[supply_demand_ratio]]&lt;=1.2,"Between 1.0-1.2","Above 1.2")))</f>
        <v>Between 0.8-1.0</v>
      </c>
    </row>
    <row r="7922" spans="1:25" x14ac:dyDescent="0.3">
      <c r="A7922" t="s">
        <v>7977</v>
      </c>
      <c r="B7922" s="1">
        <v>46093.813194444447</v>
      </c>
      <c r="C7922" s="2">
        <v>46093</v>
      </c>
      <c r="D7922">
        <v>19</v>
      </c>
      <c r="E7922" t="s">
        <v>33</v>
      </c>
      <c r="F7922" t="s">
        <v>26</v>
      </c>
      <c r="G7922">
        <v>3.2</v>
      </c>
      <c r="H7922">
        <v>90.56</v>
      </c>
      <c r="I7922">
        <v>93.48</v>
      </c>
      <c r="J7922">
        <v>1.1000000000000001</v>
      </c>
      <c r="K7922">
        <v>4.7</v>
      </c>
      <c r="L7922">
        <v>3.9</v>
      </c>
      <c r="M7922">
        <v>71</v>
      </c>
      <c r="N7922" t="s">
        <v>27</v>
      </c>
      <c r="O7922">
        <v>0.86599999999999999</v>
      </c>
      <c r="P7922" t="s">
        <v>28</v>
      </c>
      <c r="Q7922" t="s">
        <v>29</v>
      </c>
      <c r="R7922">
        <v>4.41</v>
      </c>
      <c r="S7922">
        <v>1</v>
      </c>
      <c r="T7922">
        <v>2.92</v>
      </c>
      <c r="U7922">
        <v>-0.8</v>
      </c>
      <c r="V7922" t="s">
        <v>30</v>
      </c>
      <c r="W7922" t="s">
        <v>31</v>
      </c>
      <c r="X7922">
        <v>1</v>
      </c>
      <c r="Y7922" t="str">
        <f>IF(tblRides[[#This Row],[supply_demand_ratio]]&lt;0.8,"Below 0.8",IF(tblRides[[#This Row],[supply_demand_ratio]]&lt;1,"Between 0.8-1.0",IF(tblRides[[#This Row],[supply_demand_ratio]]&lt;=1.2,"Between 1.0-1.2","Above 1.2")))</f>
        <v>Between 0.8-1.0</v>
      </c>
    </row>
    <row r="7923" spans="1:25" x14ac:dyDescent="0.3">
      <c r="A7923" t="s">
        <v>7978</v>
      </c>
      <c r="B7923" s="1">
        <v>46093.819444444445</v>
      </c>
      <c r="C7923" s="2">
        <v>46093</v>
      </c>
      <c r="D7923">
        <v>19</v>
      </c>
      <c r="E7923" t="s">
        <v>62</v>
      </c>
      <c r="F7923" t="s">
        <v>34</v>
      </c>
      <c r="G7923">
        <v>12</v>
      </c>
      <c r="H7923">
        <v>245.84</v>
      </c>
      <c r="I7923">
        <v>255.61</v>
      </c>
      <c r="J7923">
        <v>1.1000000000000001</v>
      </c>
      <c r="K7923">
        <v>4.5999999999999996</v>
      </c>
      <c r="L7923">
        <v>6.2</v>
      </c>
      <c r="M7923">
        <v>48</v>
      </c>
      <c r="N7923" t="s">
        <v>41</v>
      </c>
      <c r="O7923">
        <v>1.2609999999999999</v>
      </c>
      <c r="P7923" t="s">
        <v>28</v>
      </c>
      <c r="Q7923" t="s">
        <v>29</v>
      </c>
      <c r="R7923">
        <v>4.84</v>
      </c>
      <c r="S7923">
        <v>0</v>
      </c>
      <c r="T7923">
        <v>9.77</v>
      </c>
      <c r="U7923">
        <v>1.6</v>
      </c>
      <c r="V7923" t="s">
        <v>30</v>
      </c>
      <c r="W7923" t="s">
        <v>31</v>
      </c>
      <c r="X7923">
        <v>1</v>
      </c>
      <c r="Y7923" t="str">
        <f>IF(tblRides[[#This Row],[supply_demand_ratio]]&lt;0.8,"Below 0.8",IF(tblRides[[#This Row],[supply_demand_ratio]]&lt;1,"Between 0.8-1.0",IF(tblRides[[#This Row],[supply_demand_ratio]]&lt;=1.2,"Between 1.0-1.2","Above 1.2")))</f>
        <v>Above 1.2</v>
      </c>
    </row>
    <row r="7924" spans="1:25" x14ac:dyDescent="0.3">
      <c r="A7924" t="s">
        <v>7979</v>
      </c>
      <c r="B7924" s="1">
        <v>46093.820138888892</v>
      </c>
      <c r="C7924" s="2">
        <v>46093</v>
      </c>
      <c r="D7924">
        <v>19</v>
      </c>
      <c r="E7924" t="s">
        <v>25</v>
      </c>
      <c r="F7924" t="s">
        <v>26</v>
      </c>
      <c r="G7924">
        <v>6.9</v>
      </c>
      <c r="H7924">
        <v>166.63</v>
      </c>
      <c r="I7924">
        <v>168.66</v>
      </c>
      <c r="J7924">
        <v>1.2</v>
      </c>
      <c r="K7924">
        <v>6.7</v>
      </c>
      <c r="L7924">
        <v>7.7</v>
      </c>
      <c r="M7924">
        <v>85</v>
      </c>
      <c r="N7924" t="s">
        <v>27</v>
      </c>
      <c r="O7924">
        <v>0.627</v>
      </c>
      <c r="P7924" t="s">
        <v>28</v>
      </c>
      <c r="Q7924" t="s">
        <v>29</v>
      </c>
      <c r="R7924">
        <v>4.8</v>
      </c>
      <c r="S7924">
        <v>4</v>
      </c>
      <c r="T7924">
        <v>2.0299999999999998</v>
      </c>
      <c r="U7924">
        <v>1</v>
      </c>
      <c r="V7924" t="s">
        <v>30</v>
      </c>
      <c r="W7924" t="s">
        <v>45</v>
      </c>
      <c r="X7924">
        <v>1</v>
      </c>
      <c r="Y7924" t="str">
        <f>IF(tblRides[[#This Row],[supply_demand_ratio]]&lt;0.8,"Below 0.8",IF(tblRides[[#This Row],[supply_demand_ratio]]&lt;1,"Between 0.8-1.0",IF(tblRides[[#This Row],[supply_demand_ratio]]&lt;=1.2,"Between 1.0-1.2","Above 1.2")))</f>
        <v>Below 0.8</v>
      </c>
    </row>
    <row r="7925" spans="1:25" x14ac:dyDescent="0.3">
      <c r="A7925" t="s">
        <v>7980</v>
      </c>
      <c r="B7925" s="1">
        <v>46093.822916666664</v>
      </c>
      <c r="C7925" s="2">
        <v>46093</v>
      </c>
      <c r="D7925">
        <v>19</v>
      </c>
      <c r="E7925" t="s">
        <v>25</v>
      </c>
      <c r="F7925" t="s">
        <v>26</v>
      </c>
      <c r="G7925">
        <v>12.5</v>
      </c>
      <c r="H7925">
        <v>245.62</v>
      </c>
      <c r="I7925">
        <v>246.52</v>
      </c>
      <c r="J7925">
        <v>1.2</v>
      </c>
      <c r="K7925">
        <v>8.4</v>
      </c>
      <c r="L7925">
        <v>12.2</v>
      </c>
      <c r="M7925">
        <v>81</v>
      </c>
      <c r="N7925" t="s">
        <v>27</v>
      </c>
      <c r="O7925">
        <v>0.60899999999999999</v>
      </c>
      <c r="P7925" t="s">
        <v>28</v>
      </c>
      <c r="Q7925" t="s">
        <v>29</v>
      </c>
      <c r="R7925">
        <v>4.87</v>
      </c>
      <c r="S7925">
        <v>9</v>
      </c>
      <c r="T7925">
        <v>0.9</v>
      </c>
      <c r="U7925">
        <v>3.8</v>
      </c>
      <c r="V7925" t="s">
        <v>30</v>
      </c>
      <c r="W7925" t="s">
        <v>45</v>
      </c>
      <c r="X7925">
        <v>1</v>
      </c>
      <c r="Y7925" t="str">
        <f>IF(tblRides[[#This Row],[supply_demand_ratio]]&lt;0.8,"Below 0.8",IF(tblRides[[#This Row],[supply_demand_ratio]]&lt;1,"Between 0.8-1.0",IF(tblRides[[#This Row],[supply_demand_ratio]]&lt;=1.2,"Between 1.0-1.2","Above 1.2")))</f>
        <v>Below 0.8</v>
      </c>
    </row>
    <row r="7926" spans="1:25" x14ac:dyDescent="0.3">
      <c r="A7926" t="s">
        <v>7981</v>
      </c>
      <c r="B7926" s="1">
        <v>46093.824305555558</v>
      </c>
      <c r="C7926" s="2">
        <v>46093</v>
      </c>
      <c r="D7926">
        <v>19</v>
      </c>
      <c r="E7926" t="s">
        <v>62</v>
      </c>
      <c r="F7926" t="s">
        <v>26</v>
      </c>
      <c r="G7926">
        <v>4.0999999999999996</v>
      </c>
      <c r="H7926">
        <v>98.64</v>
      </c>
      <c r="I7926">
        <v>91.5</v>
      </c>
      <c r="J7926">
        <v>1</v>
      </c>
      <c r="K7926">
        <v>6.4</v>
      </c>
      <c r="L7926">
        <v>12.6</v>
      </c>
      <c r="M7926">
        <v>51</v>
      </c>
      <c r="N7926" t="s">
        <v>27</v>
      </c>
      <c r="O7926">
        <v>0.89100000000000001</v>
      </c>
      <c r="P7926" t="s">
        <v>28</v>
      </c>
      <c r="Q7926" t="s">
        <v>29</v>
      </c>
      <c r="R7926">
        <v>4.75</v>
      </c>
      <c r="S7926">
        <v>7</v>
      </c>
      <c r="T7926">
        <v>-7.14</v>
      </c>
      <c r="U7926">
        <v>6.2</v>
      </c>
      <c r="V7926" t="s">
        <v>30</v>
      </c>
      <c r="W7926" t="s">
        <v>45</v>
      </c>
      <c r="X7926">
        <v>1</v>
      </c>
      <c r="Y7926" t="str">
        <f>IF(tblRides[[#This Row],[supply_demand_ratio]]&lt;0.8,"Below 0.8",IF(tblRides[[#This Row],[supply_demand_ratio]]&lt;1,"Between 0.8-1.0",IF(tblRides[[#This Row],[supply_demand_ratio]]&lt;=1.2,"Between 1.0-1.2","Above 1.2")))</f>
        <v>Between 0.8-1.0</v>
      </c>
    </row>
    <row r="7927" spans="1:25" x14ac:dyDescent="0.3">
      <c r="A7927" t="s">
        <v>7982</v>
      </c>
      <c r="B7927" s="1">
        <v>46093.840277777781</v>
      </c>
      <c r="C7927" s="2">
        <v>46093</v>
      </c>
      <c r="D7927">
        <v>20</v>
      </c>
      <c r="E7927" t="s">
        <v>25</v>
      </c>
      <c r="F7927" t="s">
        <v>26</v>
      </c>
      <c r="G7927">
        <v>1.3</v>
      </c>
      <c r="H7927">
        <v>68.97</v>
      </c>
      <c r="I7927">
        <v>68.680000000000007</v>
      </c>
      <c r="J7927">
        <v>1.1000000000000001</v>
      </c>
      <c r="K7927">
        <v>9</v>
      </c>
      <c r="L7927">
        <v>4.5</v>
      </c>
      <c r="M7927">
        <v>103</v>
      </c>
      <c r="N7927" t="s">
        <v>27</v>
      </c>
      <c r="O7927">
        <v>0.90600000000000003</v>
      </c>
      <c r="P7927" t="s">
        <v>28</v>
      </c>
      <c r="Q7927" t="s">
        <v>29</v>
      </c>
      <c r="R7927">
        <v>4.83</v>
      </c>
      <c r="S7927">
        <v>13</v>
      </c>
      <c r="T7927">
        <v>-0.28999999999999998</v>
      </c>
      <c r="U7927">
        <v>-4.5</v>
      </c>
      <c r="V7927" t="s">
        <v>30</v>
      </c>
      <c r="W7927" t="s">
        <v>45</v>
      </c>
      <c r="X7927">
        <v>1</v>
      </c>
      <c r="Y7927" t="str">
        <f>IF(tblRides[[#This Row],[supply_demand_ratio]]&lt;0.8,"Below 0.8",IF(tblRides[[#This Row],[supply_demand_ratio]]&lt;1,"Between 0.8-1.0",IF(tblRides[[#This Row],[supply_demand_ratio]]&lt;=1.2,"Between 1.0-1.2","Above 1.2")))</f>
        <v>Between 0.8-1.0</v>
      </c>
    </row>
    <row r="7928" spans="1:25" x14ac:dyDescent="0.3">
      <c r="A7928" t="s">
        <v>7983</v>
      </c>
      <c r="B7928" s="1">
        <v>46093.850694444445</v>
      </c>
      <c r="C7928" s="2">
        <v>46093</v>
      </c>
      <c r="D7928">
        <v>20</v>
      </c>
      <c r="E7928" t="s">
        <v>33</v>
      </c>
      <c r="F7928" t="s">
        <v>34</v>
      </c>
      <c r="G7928">
        <v>1.1000000000000001</v>
      </c>
      <c r="H7928">
        <v>71.75</v>
      </c>
      <c r="J7928">
        <v>1.3</v>
      </c>
      <c r="K7928">
        <v>3.2</v>
      </c>
      <c r="L7928">
        <v>7.4</v>
      </c>
      <c r="M7928">
        <v>67</v>
      </c>
      <c r="N7928" t="s">
        <v>27</v>
      </c>
      <c r="O7928">
        <v>0.64</v>
      </c>
      <c r="P7928" t="s">
        <v>58</v>
      </c>
      <c r="Q7928" t="s">
        <v>59</v>
      </c>
      <c r="R7928">
        <v>4.88</v>
      </c>
      <c r="S7928">
        <v>0</v>
      </c>
      <c r="U7928">
        <v>4.2</v>
      </c>
      <c r="V7928" t="s">
        <v>30</v>
      </c>
      <c r="W7928" t="s">
        <v>31</v>
      </c>
      <c r="X7928">
        <v>0</v>
      </c>
      <c r="Y7928" t="str">
        <f>IF(tblRides[[#This Row],[supply_demand_ratio]]&lt;0.8,"Below 0.8",IF(tblRides[[#This Row],[supply_demand_ratio]]&lt;1,"Between 0.8-1.0",IF(tblRides[[#This Row],[supply_demand_ratio]]&lt;=1.2,"Between 1.0-1.2","Above 1.2")))</f>
        <v>Below 0.8</v>
      </c>
    </row>
    <row r="7929" spans="1:25" x14ac:dyDescent="0.3">
      <c r="A7929" t="s">
        <v>7984</v>
      </c>
      <c r="B7929" s="1">
        <v>46093.852777777778</v>
      </c>
      <c r="C7929" s="2">
        <v>46093</v>
      </c>
      <c r="D7929">
        <v>20</v>
      </c>
      <c r="E7929" t="s">
        <v>25</v>
      </c>
      <c r="F7929" t="s">
        <v>26</v>
      </c>
      <c r="G7929">
        <v>3.1</v>
      </c>
      <c r="H7929">
        <v>92.78</v>
      </c>
      <c r="I7929">
        <v>93.46</v>
      </c>
      <c r="J7929">
        <v>1</v>
      </c>
      <c r="K7929">
        <v>7</v>
      </c>
      <c r="L7929">
        <v>9.9</v>
      </c>
      <c r="M7929">
        <v>112</v>
      </c>
      <c r="N7929" t="s">
        <v>27</v>
      </c>
      <c r="O7929">
        <v>0.92300000000000004</v>
      </c>
      <c r="P7929" t="s">
        <v>28</v>
      </c>
      <c r="Q7929" t="s">
        <v>29</v>
      </c>
      <c r="R7929">
        <v>4.5999999999999996</v>
      </c>
      <c r="S7929">
        <v>6</v>
      </c>
      <c r="T7929">
        <v>0.68</v>
      </c>
      <c r="U7929">
        <v>2.9</v>
      </c>
      <c r="V7929" t="s">
        <v>30</v>
      </c>
      <c r="W7929" t="s">
        <v>45</v>
      </c>
      <c r="X7929">
        <v>1</v>
      </c>
      <c r="Y7929" t="str">
        <f>IF(tblRides[[#This Row],[supply_demand_ratio]]&lt;0.8,"Below 0.8",IF(tblRides[[#This Row],[supply_demand_ratio]]&lt;1,"Between 0.8-1.0",IF(tblRides[[#This Row],[supply_demand_ratio]]&lt;=1.2,"Between 1.0-1.2","Above 1.2")))</f>
        <v>Between 0.8-1.0</v>
      </c>
    </row>
    <row r="7930" spans="1:25" x14ac:dyDescent="0.3">
      <c r="A7930" t="s">
        <v>7985</v>
      </c>
      <c r="B7930" s="1">
        <v>46093.868750000001</v>
      </c>
      <c r="C7930" s="2">
        <v>46093</v>
      </c>
      <c r="D7930">
        <v>20</v>
      </c>
      <c r="E7930" t="s">
        <v>25</v>
      </c>
      <c r="F7930" t="s">
        <v>26</v>
      </c>
      <c r="G7930">
        <v>12.3</v>
      </c>
      <c r="H7930">
        <v>279.58</v>
      </c>
      <c r="J7930">
        <v>1.4</v>
      </c>
      <c r="K7930">
        <v>4.2</v>
      </c>
      <c r="L7930">
        <v>6.1</v>
      </c>
      <c r="M7930">
        <v>71</v>
      </c>
      <c r="N7930" t="s">
        <v>27</v>
      </c>
      <c r="O7930">
        <v>0.56899999999999995</v>
      </c>
      <c r="P7930" t="s">
        <v>37</v>
      </c>
      <c r="Q7930" t="s">
        <v>38</v>
      </c>
      <c r="R7930">
        <v>4.6900000000000004</v>
      </c>
      <c r="S7930">
        <v>23</v>
      </c>
      <c r="U7930">
        <v>1.9</v>
      </c>
      <c r="V7930" t="s">
        <v>30</v>
      </c>
      <c r="W7930" t="s">
        <v>31</v>
      </c>
      <c r="X7930">
        <v>0</v>
      </c>
      <c r="Y7930" t="str">
        <f>IF(tblRides[[#This Row],[supply_demand_ratio]]&lt;0.8,"Below 0.8",IF(tblRides[[#This Row],[supply_demand_ratio]]&lt;1,"Between 0.8-1.0",IF(tblRides[[#This Row],[supply_demand_ratio]]&lt;=1.2,"Between 1.0-1.2","Above 1.2")))</f>
        <v>Below 0.8</v>
      </c>
    </row>
    <row r="7931" spans="1:25" x14ac:dyDescent="0.3">
      <c r="A7931" t="s">
        <v>7986</v>
      </c>
      <c r="B7931" s="1">
        <v>46093.871527777781</v>
      </c>
      <c r="C7931" s="2">
        <v>46093</v>
      </c>
      <c r="D7931">
        <v>20</v>
      </c>
      <c r="E7931" t="s">
        <v>33</v>
      </c>
      <c r="F7931" t="s">
        <v>26</v>
      </c>
      <c r="G7931">
        <v>4.5</v>
      </c>
      <c r="H7931">
        <v>102.31</v>
      </c>
      <c r="I7931">
        <v>101.97</v>
      </c>
      <c r="J7931">
        <v>1</v>
      </c>
      <c r="K7931">
        <v>11</v>
      </c>
      <c r="L7931">
        <v>14.7</v>
      </c>
      <c r="M7931">
        <v>71</v>
      </c>
      <c r="N7931" t="s">
        <v>41</v>
      </c>
      <c r="O7931">
        <v>0.91</v>
      </c>
      <c r="P7931" t="s">
        <v>28</v>
      </c>
      <c r="Q7931" t="s">
        <v>29</v>
      </c>
      <c r="R7931">
        <v>4.9000000000000004</v>
      </c>
      <c r="S7931">
        <v>1</v>
      </c>
      <c r="T7931">
        <v>-0.34</v>
      </c>
      <c r="U7931">
        <v>3.7</v>
      </c>
      <c r="V7931" t="s">
        <v>30</v>
      </c>
      <c r="W7931" t="s">
        <v>77</v>
      </c>
      <c r="X7931">
        <v>1</v>
      </c>
      <c r="Y7931" t="str">
        <f>IF(tblRides[[#This Row],[supply_demand_ratio]]&lt;0.8,"Below 0.8",IF(tblRides[[#This Row],[supply_demand_ratio]]&lt;1,"Between 0.8-1.0",IF(tblRides[[#This Row],[supply_demand_ratio]]&lt;=1.2,"Between 1.0-1.2","Above 1.2")))</f>
        <v>Between 0.8-1.0</v>
      </c>
    </row>
    <row r="7932" spans="1:25" x14ac:dyDescent="0.3">
      <c r="A7932" t="s">
        <v>7987</v>
      </c>
      <c r="B7932" s="1">
        <v>46093.879861111112</v>
      </c>
      <c r="C7932" s="2">
        <v>46093</v>
      </c>
      <c r="D7932">
        <v>21</v>
      </c>
      <c r="E7932" t="s">
        <v>33</v>
      </c>
      <c r="F7932" t="s">
        <v>34</v>
      </c>
      <c r="G7932">
        <v>8.5</v>
      </c>
      <c r="H7932">
        <v>165.16</v>
      </c>
      <c r="I7932">
        <v>181.05</v>
      </c>
      <c r="J7932">
        <v>1</v>
      </c>
      <c r="K7932">
        <v>7.9</v>
      </c>
      <c r="L7932">
        <v>14</v>
      </c>
      <c r="M7932">
        <v>70</v>
      </c>
      <c r="N7932" t="s">
        <v>41</v>
      </c>
      <c r="O7932">
        <v>1.0209999999999999</v>
      </c>
      <c r="P7932" t="s">
        <v>28</v>
      </c>
      <c r="Q7932" t="s">
        <v>29</v>
      </c>
      <c r="R7932">
        <v>4.7699999999999996</v>
      </c>
      <c r="S7932">
        <v>0</v>
      </c>
      <c r="T7932">
        <v>15.89</v>
      </c>
      <c r="U7932">
        <v>6.1</v>
      </c>
      <c r="V7932" t="s">
        <v>30</v>
      </c>
      <c r="W7932" t="s">
        <v>45</v>
      </c>
      <c r="X7932">
        <v>1</v>
      </c>
      <c r="Y7932" t="str">
        <f>IF(tblRides[[#This Row],[supply_demand_ratio]]&lt;0.8,"Below 0.8",IF(tblRides[[#This Row],[supply_demand_ratio]]&lt;1,"Between 0.8-1.0",IF(tblRides[[#This Row],[supply_demand_ratio]]&lt;=1.2,"Between 1.0-1.2","Above 1.2")))</f>
        <v>Between 1.0-1.2</v>
      </c>
    </row>
    <row r="7933" spans="1:25" x14ac:dyDescent="0.3">
      <c r="A7933" t="s">
        <v>7988</v>
      </c>
      <c r="B7933" s="1">
        <v>46093.880555555559</v>
      </c>
      <c r="C7933" s="2">
        <v>46093</v>
      </c>
      <c r="D7933">
        <v>21</v>
      </c>
      <c r="E7933" t="s">
        <v>33</v>
      </c>
      <c r="F7933" t="s">
        <v>26</v>
      </c>
      <c r="G7933">
        <v>8.3000000000000007</v>
      </c>
      <c r="H7933">
        <v>163.79</v>
      </c>
      <c r="J7933">
        <v>1</v>
      </c>
      <c r="K7933">
        <v>4.8</v>
      </c>
      <c r="L7933">
        <v>3.9</v>
      </c>
      <c r="M7933">
        <v>95</v>
      </c>
      <c r="N7933" t="s">
        <v>27</v>
      </c>
      <c r="O7933">
        <v>1.0149999999999999</v>
      </c>
      <c r="P7933" t="s">
        <v>58</v>
      </c>
      <c r="Q7933" t="s">
        <v>108</v>
      </c>
      <c r="R7933">
        <v>4.32</v>
      </c>
      <c r="S7933">
        <v>3</v>
      </c>
      <c r="U7933">
        <v>-0.9</v>
      </c>
      <c r="V7933" t="s">
        <v>30</v>
      </c>
      <c r="W7933" t="s">
        <v>31</v>
      </c>
      <c r="X7933">
        <v>0</v>
      </c>
      <c r="Y7933" t="str">
        <f>IF(tblRides[[#This Row],[supply_demand_ratio]]&lt;0.8,"Below 0.8",IF(tblRides[[#This Row],[supply_demand_ratio]]&lt;1,"Between 0.8-1.0",IF(tblRides[[#This Row],[supply_demand_ratio]]&lt;=1.2,"Between 1.0-1.2","Above 1.2")))</f>
        <v>Between 1.0-1.2</v>
      </c>
    </row>
    <row r="7934" spans="1:25" x14ac:dyDescent="0.3">
      <c r="A7934" t="s">
        <v>7989</v>
      </c>
      <c r="B7934" s="1">
        <v>46093.881944444445</v>
      </c>
      <c r="C7934" s="2">
        <v>46093</v>
      </c>
      <c r="D7934">
        <v>21</v>
      </c>
      <c r="E7934" t="s">
        <v>43</v>
      </c>
      <c r="F7934" t="s">
        <v>26</v>
      </c>
      <c r="G7934">
        <v>0.8</v>
      </c>
      <c r="H7934">
        <v>50.47</v>
      </c>
      <c r="I7934">
        <v>51.96</v>
      </c>
      <c r="J7934">
        <v>1</v>
      </c>
      <c r="K7934">
        <v>5.7</v>
      </c>
      <c r="L7934">
        <v>16.5</v>
      </c>
      <c r="M7934">
        <v>57</v>
      </c>
      <c r="N7934" t="s">
        <v>41</v>
      </c>
      <c r="O7934">
        <v>1.157</v>
      </c>
      <c r="P7934" t="s">
        <v>28</v>
      </c>
      <c r="Q7934" t="s">
        <v>29</v>
      </c>
      <c r="R7934">
        <v>4.42</v>
      </c>
      <c r="S7934">
        <v>1</v>
      </c>
      <c r="T7934">
        <v>1.49</v>
      </c>
      <c r="U7934">
        <v>10.8</v>
      </c>
      <c r="V7934" t="s">
        <v>30</v>
      </c>
      <c r="W7934" t="s">
        <v>45</v>
      </c>
      <c r="X7934">
        <v>1</v>
      </c>
      <c r="Y7934" t="str">
        <f>IF(tblRides[[#This Row],[supply_demand_ratio]]&lt;0.8,"Below 0.8",IF(tblRides[[#This Row],[supply_demand_ratio]]&lt;1,"Between 0.8-1.0",IF(tblRides[[#This Row],[supply_demand_ratio]]&lt;=1.2,"Between 1.0-1.2","Above 1.2")))</f>
        <v>Between 1.0-1.2</v>
      </c>
    </row>
    <row r="7935" spans="1:25" x14ac:dyDescent="0.3">
      <c r="A7935" t="s">
        <v>7990</v>
      </c>
      <c r="B7935" s="1">
        <v>46093.882638888892</v>
      </c>
      <c r="C7935" s="2">
        <v>46093</v>
      </c>
      <c r="D7935">
        <v>21</v>
      </c>
      <c r="E7935" t="s">
        <v>36</v>
      </c>
      <c r="F7935" t="s">
        <v>26</v>
      </c>
      <c r="G7935">
        <v>9</v>
      </c>
      <c r="H7935">
        <v>165.59</v>
      </c>
      <c r="I7935">
        <v>165.55</v>
      </c>
      <c r="J7935">
        <v>1</v>
      </c>
      <c r="K7935">
        <v>5</v>
      </c>
      <c r="L7935">
        <v>2</v>
      </c>
      <c r="M7935">
        <v>102</v>
      </c>
      <c r="N7935" t="s">
        <v>27</v>
      </c>
      <c r="O7935">
        <v>0.98</v>
      </c>
      <c r="P7935" t="s">
        <v>28</v>
      </c>
      <c r="Q7935" t="s">
        <v>29</v>
      </c>
      <c r="R7935">
        <v>5</v>
      </c>
      <c r="S7935">
        <v>5</v>
      </c>
      <c r="T7935">
        <v>-0.04</v>
      </c>
      <c r="U7935">
        <v>-3</v>
      </c>
      <c r="V7935" t="s">
        <v>30</v>
      </c>
      <c r="W7935" t="s">
        <v>31</v>
      </c>
      <c r="X7935">
        <v>1</v>
      </c>
      <c r="Y7935" t="str">
        <f>IF(tblRides[[#This Row],[supply_demand_ratio]]&lt;0.8,"Below 0.8",IF(tblRides[[#This Row],[supply_demand_ratio]]&lt;1,"Between 0.8-1.0",IF(tblRides[[#This Row],[supply_demand_ratio]]&lt;=1.2,"Between 1.0-1.2","Above 1.2")))</f>
        <v>Between 0.8-1.0</v>
      </c>
    </row>
    <row r="7936" spans="1:25" x14ac:dyDescent="0.3">
      <c r="A7936" t="s">
        <v>7991</v>
      </c>
      <c r="B7936" s="1">
        <v>46093.886805555558</v>
      </c>
      <c r="C7936" s="2">
        <v>46093</v>
      </c>
      <c r="D7936">
        <v>21</v>
      </c>
      <c r="E7936" t="s">
        <v>62</v>
      </c>
      <c r="F7936" t="s">
        <v>26</v>
      </c>
      <c r="G7936">
        <v>8.8000000000000007</v>
      </c>
      <c r="H7936">
        <v>168.45</v>
      </c>
      <c r="I7936">
        <v>159.71</v>
      </c>
      <c r="J7936">
        <v>1.1000000000000001</v>
      </c>
      <c r="K7936">
        <v>3.8</v>
      </c>
      <c r="L7936">
        <v>3.7</v>
      </c>
      <c r="M7936">
        <v>55</v>
      </c>
      <c r="N7936" t="s">
        <v>27</v>
      </c>
      <c r="O7936">
        <v>0.95599999999999996</v>
      </c>
      <c r="P7936" t="s">
        <v>28</v>
      </c>
      <c r="Q7936" t="s">
        <v>29</v>
      </c>
      <c r="R7936">
        <v>4.63</v>
      </c>
      <c r="S7936">
        <v>4</v>
      </c>
      <c r="T7936">
        <v>-8.74</v>
      </c>
      <c r="U7936">
        <v>-0.1</v>
      </c>
      <c r="V7936" t="s">
        <v>30</v>
      </c>
      <c r="W7936" t="s">
        <v>31</v>
      </c>
      <c r="X7936">
        <v>1</v>
      </c>
      <c r="Y7936" t="str">
        <f>IF(tblRides[[#This Row],[supply_demand_ratio]]&lt;0.8,"Below 0.8",IF(tblRides[[#This Row],[supply_demand_ratio]]&lt;1,"Between 0.8-1.0",IF(tblRides[[#This Row],[supply_demand_ratio]]&lt;=1.2,"Between 1.0-1.2","Above 1.2")))</f>
        <v>Between 0.8-1.0</v>
      </c>
    </row>
    <row r="7937" spans="1:25" x14ac:dyDescent="0.3">
      <c r="A7937" t="s">
        <v>7992</v>
      </c>
      <c r="B7937" s="1">
        <v>46093.900694444441</v>
      </c>
      <c r="C7937" s="2">
        <v>46093</v>
      </c>
      <c r="D7937">
        <v>21</v>
      </c>
      <c r="E7937" t="s">
        <v>25</v>
      </c>
      <c r="F7937" t="s">
        <v>26</v>
      </c>
      <c r="G7937">
        <v>3.2</v>
      </c>
      <c r="H7937">
        <v>107.24</v>
      </c>
      <c r="I7937">
        <v>107.47</v>
      </c>
      <c r="J7937">
        <v>1.1000000000000001</v>
      </c>
      <c r="K7937">
        <v>3.8</v>
      </c>
      <c r="L7937">
        <v>6.6</v>
      </c>
      <c r="M7937">
        <v>120</v>
      </c>
      <c r="N7937" t="s">
        <v>27</v>
      </c>
      <c r="O7937">
        <v>0.94</v>
      </c>
      <c r="P7937" t="s">
        <v>28</v>
      </c>
      <c r="Q7937" t="s">
        <v>29</v>
      </c>
      <c r="R7937">
        <v>4.28</v>
      </c>
      <c r="S7937">
        <v>20</v>
      </c>
      <c r="T7937">
        <v>0.23</v>
      </c>
      <c r="U7937">
        <v>2.8</v>
      </c>
      <c r="V7937" t="s">
        <v>30</v>
      </c>
      <c r="W7937" t="s">
        <v>31</v>
      </c>
      <c r="X7937">
        <v>1</v>
      </c>
      <c r="Y7937" t="str">
        <f>IF(tblRides[[#This Row],[supply_demand_ratio]]&lt;0.8,"Below 0.8",IF(tblRides[[#This Row],[supply_demand_ratio]]&lt;1,"Between 0.8-1.0",IF(tblRides[[#This Row],[supply_demand_ratio]]&lt;=1.2,"Between 1.0-1.2","Above 1.2")))</f>
        <v>Between 0.8-1.0</v>
      </c>
    </row>
    <row r="7938" spans="1:25" x14ac:dyDescent="0.3">
      <c r="A7938" t="s">
        <v>7993</v>
      </c>
      <c r="B7938" s="1">
        <v>46093.904166666667</v>
      </c>
      <c r="C7938" s="2">
        <v>46093</v>
      </c>
      <c r="D7938">
        <v>21</v>
      </c>
      <c r="E7938" t="s">
        <v>43</v>
      </c>
      <c r="F7938" t="s">
        <v>26</v>
      </c>
      <c r="G7938">
        <v>7.6</v>
      </c>
      <c r="H7938">
        <v>137.38999999999999</v>
      </c>
      <c r="I7938">
        <v>133.55000000000001</v>
      </c>
      <c r="J7938">
        <v>1</v>
      </c>
      <c r="K7938">
        <v>4.7</v>
      </c>
      <c r="L7938">
        <v>4</v>
      </c>
      <c r="M7938">
        <v>64</v>
      </c>
      <c r="N7938" t="s">
        <v>41</v>
      </c>
      <c r="O7938">
        <v>1.4330000000000001</v>
      </c>
      <c r="P7938" t="s">
        <v>28</v>
      </c>
      <c r="Q7938" t="s">
        <v>29</v>
      </c>
      <c r="R7938">
        <v>4.6100000000000003</v>
      </c>
      <c r="S7938">
        <v>7</v>
      </c>
      <c r="T7938">
        <v>-3.84</v>
      </c>
      <c r="U7938">
        <v>-0.7</v>
      </c>
      <c r="V7938" t="s">
        <v>30</v>
      </c>
      <c r="W7938" t="s">
        <v>31</v>
      </c>
      <c r="X7938">
        <v>1</v>
      </c>
      <c r="Y7938" t="str">
        <f>IF(tblRides[[#This Row],[supply_demand_ratio]]&lt;0.8,"Below 0.8",IF(tblRides[[#This Row],[supply_demand_ratio]]&lt;1,"Between 0.8-1.0",IF(tblRides[[#This Row],[supply_demand_ratio]]&lt;=1.2,"Between 1.0-1.2","Above 1.2")))</f>
        <v>Above 1.2</v>
      </c>
    </row>
    <row r="7939" spans="1:25" x14ac:dyDescent="0.3">
      <c r="A7939" t="s">
        <v>7994</v>
      </c>
      <c r="B7939" s="1">
        <v>46093.906944444447</v>
      </c>
      <c r="C7939" s="2">
        <v>46093</v>
      </c>
      <c r="D7939">
        <v>21</v>
      </c>
      <c r="E7939" t="s">
        <v>43</v>
      </c>
      <c r="F7939" t="s">
        <v>34</v>
      </c>
      <c r="G7939">
        <v>14.3</v>
      </c>
      <c r="H7939">
        <v>217.16</v>
      </c>
      <c r="I7939">
        <v>225.6</v>
      </c>
      <c r="J7939">
        <v>1</v>
      </c>
      <c r="K7939">
        <v>2</v>
      </c>
      <c r="L7939">
        <v>2.5</v>
      </c>
      <c r="M7939">
        <v>65</v>
      </c>
      <c r="N7939" t="s">
        <v>41</v>
      </c>
      <c r="O7939">
        <v>1.702</v>
      </c>
      <c r="P7939" t="s">
        <v>28</v>
      </c>
      <c r="Q7939" t="s">
        <v>29</v>
      </c>
      <c r="R7939">
        <v>4.88</v>
      </c>
      <c r="S7939">
        <v>0</v>
      </c>
      <c r="T7939">
        <v>8.44</v>
      </c>
      <c r="U7939">
        <v>0.5</v>
      </c>
      <c r="V7939" t="s">
        <v>30</v>
      </c>
      <c r="W7939" t="s">
        <v>31</v>
      </c>
      <c r="X7939">
        <v>1</v>
      </c>
      <c r="Y7939" t="str">
        <f>IF(tblRides[[#This Row],[supply_demand_ratio]]&lt;0.8,"Below 0.8",IF(tblRides[[#This Row],[supply_demand_ratio]]&lt;1,"Between 0.8-1.0",IF(tblRides[[#This Row],[supply_demand_ratio]]&lt;=1.2,"Between 1.0-1.2","Above 1.2")))</f>
        <v>Above 1.2</v>
      </c>
    </row>
    <row r="7940" spans="1:25" x14ac:dyDescent="0.3">
      <c r="A7940" t="s">
        <v>7995</v>
      </c>
      <c r="B7940" s="1">
        <v>46093.946527777778</v>
      </c>
      <c r="C7940" s="2">
        <v>46093</v>
      </c>
      <c r="D7940">
        <v>22</v>
      </c>
      <c r="E7940" t="s">
        <v>36</v>
      </c>
      <c r="F7940" t="s">
        <v>26</v>
      </c>
      <c r="G7940">
        <v>6.3</v>
      </c>
      <c r="H7940">
        <v>148.35</v>
      </c>
      <c r="I7940">
        <v>147.29</v>
      </c>
      <c r="J7940">
        <v>1.1000000000000001</v>
      </c>
      <c r="K7940">
        <v>7.2</v>
      </c>
      <c r="L7940">
        <v>9.6999999999999993</v>
      </c>
      <c r="M7940">
        <v>105</v>
      </c>
      <c r="N7940" t="s">
        <v>41</v>
      </c>
      <c r="O7940">
        <v>1.2130000000000001</v>
      </c>
      <c r="P7940" t="s">
        <v>28</v>
      </c>
      <c r="Q7940" t="s">
        <v>29</v>
      </c>
      <c r="R7940">
        <v>4.6100000000000003</v>
      </c>
      <c r="S7940">
        <v>5</v>
      </c>
      <c r="T7940">
        <v>-1.06</v>
      </c>
      <c r="U7940">
        <v>2.5</v>
      </c>
      <c r="V7940" t="s">
        <v>30</v>
      </c>
      <c r="W7940" t="s">
        <v>45</v>
      </c>
      <c r="X7940">
        <v>1</v>
      </c>
      <c r="Y7940" t="str">
        <f>IF(tblRides[[#This Row],[supply_demand_ratio]]&lt;0.8,"Below 0.8",IF(tblRides[[#This Row],[supply_demand_ratio]]&lt;1,"Between 0.8-1.0",IF(tblRides[[#This Row],[supply_demand_ratio]]&lt;=1.2,"Between 1.0-1.2","Above 1.2")))</f>
        <v>Above 1.2</v>
      </c>
    </row>
    <row r="7941" spans="1:25" x14ac:dyDescent="0.3">
      <c r="A7941" t="s">
        <v>7996</v>
      </c>
      <c r="B7941" s="1">
        <v>46093.95</v>
      </c>
      <c r="C7941" s="2">
        <v>46093</v>
      </c>
      <c r="D7941">
        <v>22</v>
      </c>
      <c r="E7941" t="s">
        <v>43</v>
      </c>
      <c r="F7941" t="s">
        <v>34</v>
      </c>
      <c r="G7941">
        <v>10.7</v>
      </c>
      <c r="H7941">
        <v>179.93</v>
      </c>
      <c r="I7941">
        <v>173.37</v>
      </c>
      <c r="J7941">
        <v>1</v>
      </c>
      <c r="K7941">
        <v>8.1</v>
      </c>
      <c r="L7941">
        <v>9.6</v>
      </c>
      <c r="M7941">
        <v>69</v>
      </c>
      <c r="N7941" t="s">
        <v>41</v>
      </c>
      <c r="O7941">
        <v>1.927</v>
      </c>
      <c r="P7941" t="s">
        <v>28</v>
      </c>
      <c r="Q7941" t="s">
        <v>29</v>
      </c>
      <c r="R7941">
        <v>5</v>
      </c>
      <c r="S7941">
        <v>0</v>
      </c>
      <c r="T7941">
        <v>-6.56</v>
      </c>
      <c r="U7941">
        <v>1.5</v>
      </c>
      <c r="V7941" t="s">
        <v>30</v>
      </c>
      <c r="W7941" t="s">
        <v>45</v>
      </c>
      <c r="X7941">
        <v>1</v>
      </c>
      <c r="Y7941" t="str">
        <f>IF(tblRides[[#This Row],[supply_demand_ratio]]&lt;0.8,"Below 0.8",IF(tblRides[[#This Row],[supply_demand_ratio]]&lt;1,"Between 0.8-1.0",IF(tblRides[[#This Row],[supply_demand_ratio]]&lt;=1.2,"Between 1.0-1.2","Above 1.2")))</f>
        <v>Above 1.2</v>
      </c>
    </row>
    <row r="7942" spans="1:25" x14ac:dyDescent="0.3">
      <c r="A7942" t="s">
        <v>7997</v>
      </c>
      <c r="B7942" s="1">
        <v>46093.986805555556</v>
      </c>
      <c r="C7942" s="2">
        <v>46093</v>
      </c>
      <c r="D7942">
        <v>23</v>
      </c>
      <c r="E7942" t="s">
        <v>33</v>
      </c>
      <c r="F7942" t="s">
        <v>34</v>
      </c>
      <c r="G7942">
        <v>5.4</v>
      </c>
      <c r="H7942">
        <v>125.35</v>
      </c>
      <c r="I7942">
        <v>130.22</v>
      </c>
      <c r="J7942">
        <v>1</v>
      </c>
      <c r="K7942">
        <v>3.7</v>
      </c>
      <c r="L7942">
        <v>9.6999999999999993</v>
      </c>
      <c r="M7942">
        <v>88</v>
      </c>
      <c r="N7942" t="s">
        <v>27</v>
      </c>
      <c r="O7942">
        <v>1.0740000000000001</v>
      </c>
      <c r="P7942" t="s">
        <v>28</v>
      </c>
      <c r="Q7942" t="s">
        <v>29</v>
      </c>
      <c r="R7942">
        <v>4.51</v>
      </c>
      <c r="S7942">
        <v>0</v>
      </c>
      <c r="T7942">
        <v>4.87</v>
      </c>
      <c r="U7942">
        <v>6</v>
      </c>
      <c r="V7942" t="s">
        <v>30</v>
      </c>
      <c r="W7942" t="s">
        <v>31</v>
      </c>
      <c r="X7942">
        <v>1</v>
      </c>
      <c r="Y7942" t="str">
        <f>IF(tblRides[[#This Row],[supply_demand_ratio]]&lt;0.8,"Below 0.8",IF(tblRides[[#This Row],[supply_demand_ratio]]&lt;1,"Between 0.8-1.0",IF(tblRides[[#This Row],[supply_demand_ratio]]&lt;=1.2,"Between 1.0-1.2","Above 1.2")))</f>
        <v>Between 1.0-1.2</v>
      </c>
    </row>
    <row r="7943" spans="1:25" x14ac:dyDescent="0.3">
      <c r="A7943" t="s">
        <v>7998</v>
      </c>
      <c r="B7943" s="1">
        <v>46093.990277777775</v>
      </c>
      <c r="C7943" s="2">
        <v>46093</v>
      </c>
      <c r="D7943">
        <v>23</v>
      </c>
      <c r="E7943" t="s">
        <v>43</v>
      </c>
      <c r="F7943" t="s">
        <v>34</v>
      </c>
      <c r="G7943">
        <v>19.600000000000001</v>
      </c>
      <c r="H7943">
        <v>347.43</v>
      </c>
      <c r="I7943">
        <v>357.42</v>
      </c>
      <c r="J7943">
        <v>1</v>
      </c>
      <c r="K7943">
        <v>7.3</v>
      </c>
      <c r="L7943">
        <v>12.3</v>
      </c>
      <c r="M7943">
        <v>64</v>
      </c>
      <c r="N7943" t="s">
        <v>41</v>
      </c>
      <c r="O7943">
        <v>1.4770000000000001</v>
      </c>
      <c r="P7943" t="s">
        <v>28</v>
      </c>
      <c r="Q7943" t="s">
        <v>29</v>
      </c>
      <c r="R7943">
        <v>4.82</v>
      </c>
      <c r="S7943">
        <v>0</v>
      </c>
      <c r="T7943">
        <v>9.99</v>
      </c>
      <c r="U7943">
        <v>5</v>
      </c>
      <c r="V7943" t="s">
        <v>30</v>
      </c>
      <c r="W7943" t="s">
        <v>45</v>
      </c>
      <c r="X7943">
        <v>1</v>
      </c>
      <c r="Y7943" t="str">
        <f>IF(tblRides[[#This Row],[supply_demand_ratio]]&lt;0.8,"Below 0.8",IF(tblRides[[#This Row],[supply_demand_ratio]]&lt;1,"Between 0.8-1.0",IF(tblRides[[#This Row],[supply_demand_ratio]]&lt;=1.2,"Between 1.0-1.2","Above 1.2")))</f>
        <v>Above 1.2</v>
      </c>
    </row>
    <row r="7944" spans="1:25" x14ac:dyDescent="0.3">
      <c r="A7944" t="s">
        <v>7999</v>
      </c>
      <c r="B7944" s="1">
        <v>46094.002083333333</v>
      </c>
      <c r="C7944" s="2">
        <v>46094</v>
      </c>
      <c r="D7944">
        <v>0</v>
      </c>
      <c r="E7944" t="s">
        <v>33</v>
      </c>
      <c r="F7944" t="s">
        <v>34</v>
      </c>
      <c r="G7944">
        <v>2.8</v>
      </c>
      <c r="H7944">
        <v>82.04</v>
      </c>
      <c r="I7944">
        <v>86.62</v>
      </c>
      <c r="J7944">
        <v>1</v>
      </c>
      <c r="K7944">
        <v>3.2</v>
      </c>
      <c r="L7944">
        <v>2.5</v>
      </c>
      <c r="M7944">
        <v>83</v>
      </c>
      <c r="N7944" t="s">
        <v>27</v>
      </c>
      <c r="O7944">
        <v>0.97399999999999998</v>
      </c>
      <c r="P7944" t="s">
        <v>28</v>
      </c>
      <c r="Q7944" t="s">
        <v>29</v>
      </c>
      <c r="R7944">
        <v>4.8899999999999997</v>
      </c>
      <c r="S7944">
        <v>0</v>
      </c>
      <c r="T7944">
        <v>4.58</v>
      </c>
      <c r="U7944">
        <v>-0.7</v>
      </c>
      <c r="V7944" t="s">
        <v>159</v>
      </c>
      <c r="W7944" t="s">
        <v>31</v>
      </c>
      <c r="X7944">
        <v>1</v>
      </c>
      <c r="Y7944" t="str">
        <f>IF(tblRides[[#This Row],[supply_demand_ratio]]&lt;0.8,"Below 0.8",IF(tblRides[[#This Row],[supply_demand_ratio]]&lt;1,"Between 0.8-1.0",IF(tblRides[[#This Row],[supply_demand_ratio]]&lt;=1.2,"Between 1.0-1.2","Above 1.2")))</f>
        <v>Between 0.8-1.0</v>
      </c>
    </row>
    <row r="7945" spans="1:25" x14ac:dyDescent="0.3">
      <c r="A7945" t="s">
        <v>8000</v>
      </c>
      <c r="B7945" s="1">
        <v>46094.00277777778</v>
      </c>
      <c r="C7945" s="2">
        <v>46094</v>
      </c>
      <c r="D7945">
        <v>0</v>
      </c>
      <c r="E7945" t="s">
        <v>36</v>
      </c>
      <c r="F7945" t="s">
        <v>26</v>
      </c>
      <c r="G7945">
        <v>7</v>
      </c>
      <c r="H7945">
        <v>138.29</v>
      </c>
      <c r="I7945">
        <v>142.65</v>
      </c>
      <c r="J7945">
        <v>1</v>
      </c>
      <c r="K7945">
        <v>3</v>
      </c>
      <c r="L7945">
        <v>4.8</v>
      </c>
      <c r="M7945">
        <v>131</v>
      </c>
      <c r="N7945" t="s">
        <v>41</v>
      </c>
      <c r="O7945">
        <v>1.637</v>
      </c>
      <c r="P7945" t="s">
        <v>28</v>
      </c>
      <c r="Q7945" t="s">
        <v>29</v>
      </c>
      <c r="R7945">
        <v>4.78</v>
      </c>
      <c r="S7945">
        <v>37</v>
      </c>
      <c r="T7945">
        <v>4.3600000000000003</v>
      </c>
      <c r="U7945">
        <v>1.8</v>
      </c>
      <c r="V7945" t="s">
        <v>159</v>
      </c>
      <c r="W7945" t="s">
        <v>31</v>
      </c>
      <c r="X7945">
        <v>1</v>
      </c>
      <c r="Y7945" t="str">
        <f>IF(tblRides[[#This Row],[supply_demand_ratio]]&lt;0.8,"Below 0.8",IF(tblRides[[#This Row],[supply_demand_ratio]]&lt;1,"Between 0.8-1.0",IF(tblRides[[#This Row],[supply_demand_ratio]]&lt;=1.2,"Between 1.0-1.2","Above 1.2")))</f>
        <v>Above 1.2</v>
      </c>
    </row>
    <row r="7946" spans="1:25" x14ac:dyDescent="0.3">
      <c r="A7946" t="s">
        <v>8001</v>
      </c>
      <c r="B7946" s="1">
        <v>46094.010416666664</v>
      </c>
      <c r="C7946" s="2">
        <v>46094</v>
      </c>
      <c r="D7946">
        <v>0</v>
      </c>
      <c r="E7946" t="s">
        <v>33</v>
      </c>
      <c r="F7946" t="s">
        <v>26</v>
      </c>
      <c r="G7946">
        <v>1.7</v>
      </c>
      <c r="H7946">
        <v>67.11</v>
      </c>
      <c r="I7946">
        <v>67.92</v>
      </c>
      <c r="J7946">
        <v>1</v>
      </c>
      <c r="K7946">
        <v>4.5999999999999996</v>
      </c>
      <c r="L7946">
        <v>8.3000000000000007</v>
      </c>
      <c r="M7946">
        <v>88</v>
      </c>
      <c r="N7946" t="s">
        <v>41</v>
      </c>
      <c r="O7946">
        <v>1.149</v>
      </c>
      <c r="P7946" t="s">
        <v>28</v>
      </c>
      <c r="Q7946" t="s">
        <v>29</v>
      </c>
      <c r="R7946">
        <v>4.8600000000000003</v>
      </c>
      <c r="S7946">
        <v>4</v>
      </c>
      <c r="T7946">
        <v>0.81</v>
      </c>
      <c r="U7946">
        <v>3.7</v>
      </c>
      <c r="V7946" t="s">
        <v>159</v>
      </c>
      <c r="W7946" t="s">
        <v>31</v>
      </c>
      <c r="X7946">
        <v>1</v>
      </c>
      <c r="Y7946" t="str">
        <f>IF(tblRides[[#This Row],[supply_demand_ratio]]&lt;0.8,"Below 0.8",IF(tblRides[[#This Row],[supply_demand_ratio]]&lt;1,"Between 0.8-1.0",IF(tblRides[[#This Row],[supply_demand_ratio]]&lt;=1.2,"Between 1.0-1.2","Above 1.2")))</f>
        <v>Between 1.0-1.2</v>
      </c>
    </row>
    <row r="7947" spans="1:25" x14ac:dyDescent="0.3">
      <c r="A7947" t="s">
        <v>8002</v>
      </c>
      <c r="B7947" s="1">
        <v>46094.01458333333</v>
      </c>
      <c r="C7947" s="2">
        <v>46094</v>
      </c>
      <c r="D7947">
        <v>0</v>
      </c>
      <c r="E7947" t="s">
        <v>43</v>
      </c>
      <c r="F7947" t="s">
        <v>26</v>
      </c>
      <c r="G7947">
        <v>8.1999999999999993</v>
      </c>
      <c r="H7947">
        <v>164.78</v>
      </c>
      <c r="J7947">
        <v>1</v>
      </c>
      <c r="K7947">
        <v>5.3</v>
      </c>
      <c r="L7947">
        <v>1</v>
      </c>
      <c r="M7947">
        <v>77</v>
      </c>
      <c r="N7947" t="s">
        <v>41</v>
      </c>
      <c r="O7947">
        <v>1.9319999999999999</v>
      </c>
      <c r="P7947" t="s">
        <v>58</v>
      </c>
      <c r="Q7947" t="s">
        <v>59</v>
      </c>
      <c r="R7947">
        <v>5</v>
      </c>
      <c r="S7947">
        <v>3</v>
      </c>
      <c r="U7947">
        <v>-4.3</v>
      </c>
      <c r="V7947" t="s">
        <v>159</v>
      </c>
      <c r="W7947" t="s">
        <v>45</v>
      </c>
      <c r="X7947">
        <v>0</v>
      </c>
      <c r="Y7947" t="str">
        <f>IF(tblRides[[#This Row],[supply_demand_ratio]]&lt;0.8,"Below 0.8",IF(tblRides[[#This Row],[supply_demand_ratio]]&lt;1,"Between 0.8-1.0",IF(tblRides[[#This Row],[supply_demand_ratio]]&lt;=1.2,"Between 1.0-1.2","Above 1.2")))</f>
        <v>Above 1.2</v>
      </c>
    </row>
    <row r="7948" spans="1:25" x14ac:dyDescent="0.3">
      <c r="A7948" t="s">
        <v>8003</v>
      </c>
      <c r="B7948" s="1">
        <v>46094.022222222222</v>
      </c>
      <c r="C7948" s="2">
        <v>46094</v>
      </c>
      <c r="D7948">
        <v>0</v>
      </c>
      <c r="E7948" t="s">
        <v>25</v>
      </c>
      <c r="F7948" t="s">
        <v>26</v>
      </c>
      <c r="G7948">
        <v>1</v>
      </c>
      <c r="H7948">
        <v>55.89</v>
      </c>
      <c r="I7948">
        <v>56.8</v>
      </c>
      <c r="J7948">
        <v>1</v>
      </c>
      <c r="K7948">
        <v>2.4</v>
      </c>
      <c r="L7948">
        <v>3.9</v>
      </c>
      <c r="M7948">
        <v>133</v>
      </c>
      <c r="N7948" t="s">
        <v>27</v>
      </c>
      <c r="O7948">
        <v>1.159</v>
      </c>
      <c r="P7948" t="s">
        <v>28</v>
      </c>
      <c r="Q7948" t="s">
        <v>29</v>
      </c>
      <c r="R7948">
        <v>4.84</v>
      </c>
      <c r="S7948">
        <v>12</v>
      </c>
      <c r="T7948">
        <v>0.91</v>
      </c>
      <c r="U7948">
        <v>1.5</v>
      </c>
      <c r="V7948" t="s">
        <v>159</v>
      </c>
      <c r="W7948" t="s">
        <v>31</v>
      </c>
      <c r="X7948">
        <v>1</v>
      </c>
      <c r="Y7948" t="str">
        <f>IF(tblRides[[#This Row],[supply_demand_ratio]]&lt;0.8,"Below 0.8",IF(tblRides[[#This Row],[supply_demand_ratio]]&lt;1,"Between 0.8-1.0",IF(tblRides[[#This Row],[supply_demand_ratio]]&lt;=1.2,"Between 1.0-1.2","Above 1.2")))</f>
        <v>Between 1.0-1.2</v>
      </c>
    </row>
    <row r="7949" spans="1:25" x14ac:dyDescent="0.3">
      <c r="A7949" t="s">
        <v>8004</v>
      </c>
      <c r="B7949" s="1">
        <v>46094.029166666667</v>
      </c>
      <c r="C7949" s="2">
        <v>46094</v>
      </c>
      <c r="D7949">
        <v>0</v>
      </c>
      <c r="E7949" t="s">
        <v>33</v>
      </c>
      <c r="F7949" t="s">
        <v>26</v>
      </c>
      <c r="G7949">
        <v>5.7</v>
      </c>
      <c r="H7949">
        <v>114.51</v>
      </c>
      <c r="I7949">
        <v>107.77</v>
      </c>
      <c r="J7949">
        <v>1</v>
      </c>
      <c r="K7949">
        <v>4.9000000000000004</v>
      </c>
      <c r="L7949">
        <v>4.5999999999999996</v>
      </c>
      <c r="M7949">
        <v>99</v>
      </c>
      <c r="N7949" t="s">
        <v>41</v>
      </c>
      <c r="O7949">
        <v>1.6879999999999999</v>
      </c>
      <c r="P7949" t="s">
        <v>28</v>
      </c>
      <c r="Q7949" t="s">
        <v>29</v>
      </c>
      <c r="R7949">
        <v>4.3499999999999996</v>
      </c>
      <c r="S7949">
        <v>13</v>
      </c>
      <c r="T7949">
        <v>-6.74</v>
      </c>
      <c r="U7949">
        <v>-0.3</v>
      </c>
      <c r="V7949" t="s">
        <v>159</v>
      </c>
      <c r="W7949" t="s">
        <v>31</v>
      </c>
      <c r="X7949">
        <v>1</v>
      </c>
      <c r="Y7949" t="str">
        <f>IF(tblRides[[#This Row],[supply_demand_ratio]]&lt;0.8,"Below 0.8",IF(tblRides[[#This Row],[supply_demand_ratio]]&lt;1,"Between 0.8-1.0",IF(tblRides[[#This Row],[supply_demand_ratio]]&lt;=1.2,"Between 1.0-1.2","Above 1.2")))</f>
        <v>Above 1.2</v>
      </c>
    </row>
    <row r="7950" spans="1:25" x14ac:dyDescent="0.3">
      <c r="A7950" t="s">
        <v>8005</v>
      </c>
      <c r="B7950" s="1">
        <v>46094.040277777778</v>
      </c>
      <c r="C7950" s="2">
        <v>46094</v>
      </c>
      <c r="D7950">
        <v>0</v>
      </c>
      <c r="E7950" t="s">
        <v>25</v>
      </c>
      <c r="F7950" t="s">
        <v>26</v>
      </c>
      <c r="G7950">
        <v>15.8</v>
      </c>
      <c r="H7950">
        <v>249.95</v>
      </c>
      <c r="I7950">
        <v>240.74</v>
      </c>
      <c r="J7950">
        <v>1</v>
      </c>
      <c r="K7950">
        <v>4.8</v>
      </c>
      <c r="L7950">
        <v>5.5</v>
      </c>
      <c r="M7950">
        <v>131</v>
      </c>
      <c r="N7950" t="s">
        <v>41</v>
      </c>
      <c r="O7950">
        <v>1.4379999999999999</v>
      </c>
      <c r="P7950" t="s">
        <v>28</v>
      </c>
      <c r="Q7950" t="s">
        <v>29</v>
      </c>
      <c r="R7950">
        <v>4.71</v>
      </c>
      <c r="S7950">
        <v>7</v>
      </c>
      <c r="T7950">
        <v>-9.2100000000000009</v>
      </c>
      <c r="U7950">
        <v>0.7</v>
      </c>
      <c r="V7950" t="s">
        <v>159</v>
      </c>
      <c r="W7950" t="s">
        <v>31</v>
      </c>
      <c r="X7950">
        <v>1</v>
      </c>
      <c r="Y7950" t="str">
        <f>IF(tblRides[[#This Row],[supply_demand_ratio]]&lt;0.8,"Below 0.8",IF(tblRides[[#This Row],[supply_demand_ratio]]&lt;1,"Between 0.8-1.0",IF(tblRides[[#This Row],[supply_demand_ratio]]&lt;=1.2,"Between 1.0-1.2","Above 1.2")))</f>
        <v>Above 1.2</v>
      </c>
    </row>
    <row r="7951" spans="1:25" x14ac:dyDescent="0.3">
      <c r="A7951" t="s">
        <v>8006</v>
      </c>
      <c r="B7951" s="1">
        <v>46094.05972222222</v>
      </c>
      <c r="C7951" s="2">
        <v>46094</v>
      </c>
      <c r="D7951">
        <v>1</v>
      </c>
      <c r="E7951" t="s">
        <v>36</v>
      </c>
      <c r="F7951" t="s">
        <v>26</v>
      </c>
      <c r="G7951">
        <v>10.6</v>
      </c>
      <c r="H7951">
        <v>201.78</v>
      </c>
      <c r="I7951">
        <v>200.81</v>
      </c>
      <c r="J7951">
        <v>1</v>
      </c>
      <c r="K7951">
        <v>2</v>
      </c>
      <c r="L7951">
        <v>8.5</v>
      </c>
      <c r="M7951">
        <v>106</v>
      </c>
      <c r="N7951" t="s">
        <v>27</v>
      </c>
      <c r="O7951">
        <v>1.0760000000000001</v>
      </c>
      <c r="P7951" t="s">
        <v>28</v>
      </c>
      <c r="Q7951" t="s">
        <v>29</v>
      </c>
      <c r="R7951">
        <v>4.82</v>
      </c>
      <c r="S7951">
        <v>5</v>
      </c>
      <c r="T7951">
        <v>-0.97</v>
      </c>
      <c r="U7951">
        <v>6.5</v>
      </c>
      <c r="V7951" t="s">
        <v>159</v>
      </c>
      <c r="W7951" t="s">
        <v>31</v>
      </c>
      <c r="X7951">
        <v>1</v>
      </c>
      <c r="Y7951" t="str">
        <f>IF(tblRides[[#This Row],[supply_demand_ratio]]&lt;0.8,"Below 0.8",IF(tblRides[[#This Row],[supply_demand_ratio]]&lt;1,"Between 0.8-1.0",IF(tblRides[[#This Row],[supply_demand_ratio]]&lt;=1.2,"Between 1.0-1.2","Above 1.2")))</f>
        <v>Between 1.0-1.2</v>
      </c>
    </row>
    <row r="7952" spans="1:25" x14ac:dyDescent="0.3">
      <c r="A7952" t="s">
        <v>8007</v>
      </c>
      <c r="B7952" s="1">
        <v>46094.09097222222</v>
      </c>
      <c r="C7952" s="2">
        <v>46094</v>
      </c>
      <c r="D7952">
        <v>2</v>
      </c>
      <c r="E7952" t="s">
        <v>43</v>
      </c>
      <c r="F7952" t="s">
        <v>26</v>
      </c>
      <c r="G7952">
        <v>2</v>
      </c>
      <c r="H7952">
        <v>67.540000000000006</v>
      </c>
      <c r="I7952">
        <v>67.09</v>
      </c>
      <c r="J7952">
        <v>1</v>
      </c>
      <c r="K7952">
        <v>3.6</v>
      </c>
      <c r="L7952">
        <v>7</v>
      </c>
      <c r="M7952">
        <v>78</v>
      </c>
      <c r="N7952" t="s">
        <v>41</v>
      </c>
      <c r="O7952">
        <v>1.742</v>
      </c>
      <c r="P7952" t="s">
        <v>28</v>
      </c>
      <c r="Q7952" t="s">
        <v>29</v>
      </c>
      <c r="R7952">
        <v>4.97</v>
      </c>
      <c r="S7952">
        <v>24</v>
      </c>
      <c r="T7952">
        <v>-0.45</v>
      </c>
      <c r="U7952">
        <v>3.4</v>
      </c>
      <c r="V7952" t="s">
        <v>159</v>
      </c>
      <c r="W7952" t="s">
        <v>31</v>
      </c>
      <c r="X7952">
        <v>1</v>
      </c>
      <c r="Y7952" t="str">
        <f>IF(tblRides[[#This Row],[supply_demand_ratio]]&lt;0.8,"Below 0.8",IF(tblRides[[#This Row],[supply_demand_ratio]]&lt;1,"Between 0.8-1.0",IF(tblRides[[#This Row],[supply_demand_ratio]]&lt;=1.2,"Between 1.0-1.2","Above 1.2")))</f>
        <v>Above 1.2</v>
      </c>
    </row>
    <row r="7953" spans="1:25" x14ac:dyDescent="0.3">
      <c r="A7953" t="s">
        <v>8008</v>
      </c>
      <c r="B7953" s="1">
        <v>46094.102083333331</v>
      </c>
      <c r="C7953" s="2">
        <v>46094</v>
      </c>
      <c r="D7953">
        <v>2</v>
      </c>
      <c r="E7953" t="s">
        <v>25</v>
      </c>
      <c r="F7953" t="s">
        <v>26</v>
      </c>
      <c r="G7953">
        <v>13.4</v>
      </c>
      <c r="H7953">
        <v>254.83</v>
      </c>
      <c r="I7953">
        <v>244.98</v>
      </c>
      <c r="J7953">
        <v>1</v>
      </c>
      <c r="K7953">
        <v>3.7</v>
      </c>
      <c r="L7953">
        <v>5.9</v>
      </c>
      <c r="M7953">
        <v>126</v>
      </c>
      <c r="N7953" t="s">
        <v>41</v>
      </c>
      <c r="O7953">
        <v>1.288</v>
      </c>
      <c r="P7953" t="s">
        <v>28</v>
      </c>
      <c r="Q7953" t="s">
        <v>29</v>
      </c>
      <c r="R7953">
        <v>4.8</v>
      </c>
      <c r="S7953">
        <v>4</v>
      </c>
      <c r="T7953">
        <v>-9.85</v>
      </c>
      <c r="U7953">
        <v>2.2000000000000002</v>
      </c>
      <c r="V7953" t="s">
        <v>159</v>
      </c>
      <c r="W7953" t="s">
        <v>31</v>
      </c>
      <c r="X7953">
        <v>1</v>
      </c>
      <c r="Y7953" t="str">
        <f>IF(tblRides[[#This Row],[supply_demand_ratio]]&lt;0.8,"Below 0.8",IF(tblRides[[#This Row],[supply_demand_ratio]]&lt;1,"Between 0.8-1.0",IF(tblRides[[#This Row],[supply_demand_ratio]]&lt;=1.2,"Between 1.0-1.2","Above 1.2")))</f>
        <v>Above 1.2</v>
      </c>
    </row>
    <row r="7954" spans="1:25" x14ac:dyDescent="0.3">
      <c r="A7954" t="s">
        <v>8009</v>
      </c>
      <c r="B7954" s="1">
        <v>46094.113888888889</v>
      </c>
      <c r="C7954" s="2">
        <v>46094</v>
      </c>
      <c r="D7954">
        <v>2</v>
      </c>
      <c r="E7954" t="s">
        <v>25</v>
      </c>
      <c r="F7954" t="s">
        <v>26</v>
      </c>
      <c r="G7954">
        <v>5.6</v>
      </c>
      <c r="H7954">
        <v>113.26</v>
      </c>
      <c r="I7954">
        <v>101.99</v>
      </c>
      <c r="J7954">
        <v>1</v>
      </c>
      <c r="K7954">
        <v>2.9</v>
      </c>
      <c r="L7954">
        <v>1.6</v>
      </c>
      <c r="M7954">
        <v>142</v>
      </c>
      <c r="N7954" t="s">
        <v>27</v>
      </c>
      <c r="O7954">
        <v>1.2070000000000001</v>
      </c>
      <c r="P7954" t="s">
        <v>28</v>
      </c>
      <c r="Q7954" t="s">
        <v>29</v>
      </c>
      <c r="R7954">
        <v>4.78</v>
      </c>
      <c r="S7954">
        <v>7</v>
      </c>
      <c r="T7954">
        <v>-11.27</v>
      </c>
      <c r="U7954">
        <v>-1.3</v>
      </c>
      <c r="V7954" t="s">
        <v>159</v>
      </c>
      <c r="W7954" t="s">
        <v>31</v>
      </c>
      <c r="X7954">
        <v>1</v>
      </c>
      <c r="Y7954" t="str">
        <f>IF(tblRides[[#This Row],[supply_demand_ratio]]&lt;0.8,"Below 0.8",IF(tblRides[[#This Row],[supply_demand_ratio]]&lt;1,"Between 0.8-1.0",IF(tblRides[[#This Row],[supply_demand_ratio]]&lt;=1.2,"Between 1.0-1.2","Above 1.2")))</f>
        <v>Above 1.2</v>
      </c>
    </row>
    <row r="7955" spans="1:25" x14ac:dyDescent="0.3">
      <c r="A7955" t="s">
        <v>8010</v>
      </c>
      <c r="B7955" s="1">
        <v>46094.121527777781</v>
      </c>
      <c r="C7955" s="2">
        <v>46094</v>
      </c>
      <c r="D7955">
        <v>2</v>
      </c>
      <c r="E7955" t="s">
        <v>33</v>
      </c>
      <c r="F7955" t="s">
        <v>26</v>
      </c>
      <c r="G7955">
        <v>5.0999999999999996</v>
      </c>
      <c r="H7955">
        <v>128.52000000000001</v>
      </c>
      <c r="I7955">
        <v>128.51</v>
      </c>
      <c r="J7955">
        <v>1</v>
      </c>
      <c r="K7955">
        <v>2.9</v>
      </c>
      <c r="L7955">
        <v>7.3</v>
      </c>
      <c r="M7955">
        <v>95</v>
      </c>
      <c r="N7955" t="s">
        <v>27</v>
      </c>
      <c r="O7955">
        <v>1.1299999999999999</v>
      </c>
      <c r="P7955" t="s">
        <v>28</v>
      </c>
      <c r="Q7955" t="s">
        <v>29</v>
      </c>
      <c r="R7955">
        <v>4.8600000000000003</v>
      </c>
      <c r="S7955">
        <v>40</v>
      </c>
      <c r="T7955">
        <v>-0.01</v>
      </c>
      <c r="U7955">
        <v>4.4000000000000004</v>
      </c>
      <c r="V7955" t="s">
        <v>159</v>
      </c>
      <c r="W7955" t="s">
        <v>31</v>
      </c>
      <c r="X7955">
        <v>1</v>
      </c>
      <c r="Y7955" t="str">
        <f>IF(tblRides[[#This Row],[supply_demand_ratio]]&lt;0.8,"Below 0.8",IF(tblRides[[#This Row],[supply_demand_ratio]]&lt;1,"Between 0.8-1.0",IF(tblRides[[#This Row],[supply_demand_ratio]]&lt;=1.2,"Between 1.0-1.2","Above 1.2")))</f>
        <v>Between 1.0-1.2</v>
      </c>
    </row>
    <row r="7956" spans="1:25" x14ac:dyDescent="0.3">
      <c r="A7956" t="s">
        <v>8011</v>
      </c>
      <c r="B7956" s="1">
        <v>46094.136805555558</v>
      </c>
      <c r="C7956" s="2">
        <v>46094</v>
      </c>
      <c r="D7956">
        <v>3</v>
      </c>
      <c r="E7956" t="s">
        <v>62</v>
      </c>
      <c r="F7956" t="s">
        <v>26</v>
      </c>
      <c r="G7956">
        <v>4.8</v>
      </c>
      <c r="H7956">
        <v>109.37</v>
      </c>
      <c r="I7956">
        <v>108.4</v>
      </c>
      <c r="J7956">
        <v>1</v>
      </c>
      <c r="K7956">
        <v>5.2</v>
      </c>
      <c r="L7956">
        <v>2.7</v>
      </c>
      <c r="M7956">
        <v>55</v>
      </c>
      <c r="N7956" t="s">
        <v>41</v>
      </c>
      <c r="O7956">
        <v>1.9530000000000001</v>
      </c>
      <c r="P7956" t="s">
        <v>28</v>
      </c>
      <c r="Q7956" t="s">
        <v>29</v>
      </c>
      <c r="R7956">
        <v>4.79</v>
      </c>
      <c r="S7956">
        <v>2</v>
      </c>
      <c r="T7956">
        <v>-0.97</v>
      </c>
      <c r="U7956">
        <v>-2.5</v>
      </c>
      <c r="V7956" t="s">
        <v>159</v>
      </c>
      <c r="W7956" t="s">
        <v>45</v>
      </c>
      <c r="X7956">
        <v>1</v>
      </c>
      <c r="Y7956" t="str">
        <f>IF(tblRides[[#This Row],[supply_demand_ratio]]&lt;0.8,"Below 0.8",IF(tblRides[[#This Row],[supply_demand_ratio]]&lt;1,"Between 0.8-1.0",IF(tblRides[[#This Row],[supply_demand_ratio]]&lt;=1.2,"Between 1.0-1.2","Above 1.2")))</f>
        <v>Above 1.2</v>
      </c>
    </row>
    <row r="7957" spans="1:25" x14ac:dyDescent="0.3">
      <c r="A7957" t="s">
        <v>8012</v>
      </c>
      <c r="B7957" s="1">
        <v>46094.145138888889</v>
      </c>
      <c r="C7957" s="2">
        <v>46094</v>
      </c>
      <c r="D7957">
        <v>3</v>
      </c>
      <c r="E7957" t="s">
        <v>43</v>
      </c>
      <c r="F7957" t="s">
        <v>26</v>
      </c>
      <c r="G7957">
        <v>4.5</v>
      </c>
      <c r="H7957">
        <v>99.02</v>
      </c>
      <c r="I7957">
        <v>95.02</v>
      </c>
      <c r="J7957">
        <v>1</v>
      </c>
      <c r="K7957">
        <v>2</v>
      </c>
      <c r="L7957">
        <v>2.4</v>
      </c>
      <c r="M7957">
        <v>78</v>
      </c>
      <c r="N7957" t="s">
        <v>41</v>
      </c>
      <c r="O7957">
        <v>2.2000000000000002</v>
      </c>
      <c r="P7957" t="s">
        <v>28</v>
      </c>
      <c r="Q7957" t="s">
        <v>29</v>
      </c>
      <c r="R7957">
        <v>4.54</v>
      </c>
      <c r="S7957">
        <v>5</v>
      </c>
      <c r="T7957">
        <v>-4</v>
      </c>
      <c r="U7957">
        <v>0.4</v>
      </c>
      <c r="V7957" t="s">
        <v>159</v>
      </c>
      <c r="W7957" t="s">
        <v>31</v>
      </c>
      <c r="X7957">
        <v>1</v>
      </c>
      <c r="Y7957" t="str">
        <f>IF(tblRides[[#This Row],[supply_demand_ratio]]&lt;0.8,"Below 0.8",IF(tblRides[[#This Row],[supply_demand_ratio]]&lt;1,"Between 0.8-1.0",IF(tblRides[[#This Row],[supply_demand_ratio]]&lt;=1.2,"Between 1.0-1.2","Above 1.2")))</f>
        <v>Above 1.2</v>
      </c>
    </row>
    <row r="7958" spans="1:25" x14ac:dyDescent="0.3">
      <c r="A7958" t="s">
        <v>8013</v>
      </c>
      <c r="B7958" s="1">
        <v>46094.15347222222</v>
      </c>
      <c r="C7958" s="2">
        <v>46094</v>
      </c>
      <c r="D7958">
        <v>3</v>
      </c>
      <c r="E7958" t="s">
        <v>25</v>
      </c>
      <c r="F7958" t="s">
        <v>26</v>
      </c>
      <c r="G7958">
        <v>2.6</v>
      </c>
      <c r="H7958">
        <v>77.14</v>
      </c>
      <c r="I7958">
        <v>74.39</v>
      </c>
      <c r="J7958">
        <v>1</v>
      </c>
      <c r="K7958">
        <v>6.5</v>
      </c>
      <c r="L7958">
        <v>8.6</v>
      </c>
      <c r="M7958">
        <v>124</v>
      </c>
      <c r="N7958" t="s">
        <v>41</v>
      </c>
      <c r="O7958">
        <v>1.43</v>
      </c>
      <c r="P7958" t="s">
        <v>28</v>
      </c>
      <c r="Q7958" t="s">
        <v>29</v>
      </c>
      <c r="R7958">
        <v>4.95</v>
      </c>
      <c r="S7958">
        <v>21</v>
      </c>
      <c r="T7958">
        <v>-2.75</v>
      </c>
      <c r="U7958">
        <v>2.1</v>
      </c>
      <c r="V7958" t="s">
        <v>159</v>
      </c>
      <c r="W7958" t="s">
        <v>45</v>
      </c>
      <c r="X7958">
        <v>1</v>
      </c>
      <c r="Y7958" t="str">
        <f>IF(tblRides[[#This Row],[supply_demand_ratio]]&lt;0.8,"Below 0.8",IF(tblRides[[#This Row],[supply_demand_ratio]]&lt;1,"Between 0.8-1.0",IF(tblRides[[#This Row],[supply_demand_ratio]]&lt;=1.2,"Between 1.0-1.2","Above 1.2")))</f>
        <v>Above 1.2</v>
      </c>
    </row>
    <row r="7959" spans="1:25" x14ac:dyDescent="0.3">
      <c r="A7959" t="s">
        <v>8014</v>
      </c>
      <c r="B7959" s="1">
        <v>46094.158333333333</v>
      </c>
      <c r="C7959" s="2">
        <v>46094</v>
      </c>
      <c r="D7959">
        <v>3</v>
      </c>
      <c r="E7959" t="s">
        <v>43</v>
      </c>
      <c r="F7959" t="s">
        <v>34</v>
      </c>
      <c r="G7959">
        <v>4.4000000000000004</v>
      </c>
      <c r="H7959">
        <v>112.26</v>
      </c>
      <c r="I7959">
        <v>110.09</v>
      </c>
      <c r="J7959">
        <v>1</v>
      </c>
      <c r="K7959">
        <v>3.9</v>
      </c>
      <c r="L7959">
        <v>5.5</v>
      </c>
      <c r="M7959">
        <v>74</v>
      </c>
      <c r="N7959" t="s">
        <v>41</v>
      </c>
      <c r="O7959">
        <v>2.2000000000000002</v>
      </c>
      <c r="P7959" t="s">
        <v>28</v>
      </c>
      <c r="Q7959" t="s">
        <v>29</v>
      </c>
      <c r="R7959">
        <v>4.57</v>
      </c>
      <c r="S7959">
        <v>0</v>
      </c>
      <c r="T7959">
        <v>-2.17</v>
      </c>
      <c r="U7959">
        <v>1.6</v>
      </c>
      <c r="V7959" t="s">
        <v>159</v>
      </c>
      <c r="W7959" t="s">
        <v>31</v>
      </c>
      <c r="X7959">
        <v>1</v>
      </c>
      <c r="Y7959" t="str">
        <f>IF(tblRides[[#This Row],[supply_demand_ratio]]&lt;0.8,"Below 0.8",IF(tblRides[[#This Row],[supply_demand_ratio]]&lt;1,"Between 0.8-1.0",IF(tblRides[[#This Row],[supply_demand_ratio]]&lt;=1.2,"Between 1.0-1.2","Above 1.2")))</f>
        <v>Above 1.2</v>
      </c>
    </row>
    <row r="7960" spans="1:25" x14ac:dyDescent="0.3">
      <c r="A7960" t="s">
        <v>8015</v>
      </c>
      <c r="B7960" s="1">
        <v>46094.160416666666</v>
      </c>
      <c r="C7960" s="2">
        <v>46094</v>
      </c>
      <c r="D7960">
        <v>3</v>
      </c>
      <c r="E7960" t="s">
        <v>62</v>
      </c>
      <c r="F7960" t="s">
        <v>26</v>
      </c>
      <c r="G7960">
        <v>5.5</v>
      </c>
      <c r="H7960">
        <v>107.05</v>
      </c>
      <c r="J7960">
        <v>1</v>
      </c>
      <c r="K7960">
        <v>6.8</v>
      </c>
      <c r="L7960">
        <v>6.5</v>
      </c>
      <c r="M7960">
        <v>46</v>
      </c>
      <c r="N7960" t="s">
        <v>41</v>
      </c>
      <c r="O7960">
        <v>1.6719999999999999</v>
      </c>
      <c r="P7960" t="s">
        <v>58</v>
      </c>
      <c r="Q7960" t="s">
        <v>59</v>
      </c>
      <c r="R7960">
        <v>4.4000000000000004</v>
      </c>
      <c r="S7960">
        <v>18</v>
      </c>
      <c r="U7960">
        <v>-0.3</v>
      </c>
      <c r="V7960" t="s">
        <v>159</v>
      </c>
      <c r="W7960" t="s">
        <v>45</v>
      </c>
      <c r="X7960">
        <v>0</v>
      </c>
      <c r="Y7960" t="str">
        <f>IF(tblRides[[#This Row],[supply_demand_ratio]]&lt;0.8,"Below 0.8",IF(tblRides[[#This Row],[supply_demand_ratio]]&lt;1,"Between 0.8-1.0",IF(tblRides[[#This Row],[supply_demand_ratio]]&lt;=1.2,"Between 1.0-1.2","Above 1.2")))</f>
        <v>Above 1.2</v>
      </c>
    </row>
    <row r="7961" spans="1:25" x14ac:dyDescent="0.3">
      <c r="A7961" t="s">
        <v>8016</v>
      </c>
      <c r="B7961" s="1">
        <v>46094.165972222225</v>
      </c>
      <c r="C7961" s="2">
        <v>46094</v>
      </c>
      <c r="D7961">
        <v>3</v>
      </c>
      <c r="E7961" t="s">
        <v>36</v>
      </c>
      <c r="F7961" t="s">
        <v>26</v>
      </c>
      <c r="G7961">
        <v>0.9</v>
      </c>
      <c r="H7961">
        <v>55.8</v>
      </c>
      <c r="I7961">
        <v>60.24</v>
      </c>
      <c r="J7961">
        <v>1.1000000000000001</v>
      </c>
      <c r="K7961">
        <v>2.9</v>
      </c>
      <c r="L7961">
        <v>1.6</v>
      </c>
      <c r="M7961">
        <v>119</v>
      </c>
      <c r="N7961" t="s">
        <v>41</v>
      </c>
      <c r="O7961">
        <v>1.321</v>
      </c>
      <c r="P7961" t="s">
        <v>28</v>
      </c>
      <c r="Q7961" t="s">
        <v>29</v>
      </c>
      <c r="R7961">
        <v>4.78</v>
      </c>
      <c r="S7961">
        <v>2</v>
      </c>
      <c r="T7961">
        <v>4.4400000000000004</v>
      </c>
      <c r="U7961">
        <v>-1.3</v>
      </c>
      <c r="V7961" t="s">
        <v>159</v>
      </c>
      <c r="W7961" t="s">
        <v>31</v>
      </c>
      <c r="X7961">
        <v>1</v>
      </c>
      <c r="Y7961" t="str">
        <f>IF(tblRides[[#This Row],[supply_demand_ratio]]&lt;0.8,"Below 0.8",IF(tblRides[[#This Row],[supply_demand_ratio]]&lt;1,"Between 0.8-1.0",IF(tblRides[[#This Row],[supply_demand_ratio]]&lt;=1.2,"Between 1.0-1.2","Above 1.2")))</f>
        <v>Above 1.2</v>
      </c>
    </row>
    <row r="7962" spans="1:25" x14ac:dyDescent="0.3">
      <c r="A7962" t="s">
        <v>8017</v>
      </c>
      <c r="B7962" s="1">
        <v>46094.175694444442</v>
      </c>
      <c r="C7962" s="2">
        <v>46094</v>
      </c>
      <c r="D7962">
        <v>4</v>
      </c>
      <c r="E7962" t="s">
        <v>25</v>
      </c>
      <c r="F7962" t="s">
        <v>26</v>
      </c>
      <c r="G7962">
        <v>3.5</v>
      </c>
      <c r="H7962">
        <v>99.42</v>
      </c>
      <c r="I7962">
        <v>99.67</v>
      </c>
      <c r="J7962">
        <v>1</v>
      </c>
      <c r="K7962">
        <v>6.2</v>
      </c>
      <c r="L7962">
        <v>12.4</v>
      </c>
      <c r="M7962">
        <v>139</v>
      </c>
      <c r="N7962" t="s">
        <v>27</v>
      </c>
      <c r="O7962">
        <v>1.288</v>
      </c>
      <c r="P7962" t="s">
        <v>28</v>
      </c>
      <c r="Q7962" t="s">
        <v>29</v>
      </c>
      <c r="R7962">
        <v>4.58</v>
      </c>
      <c r="S7962">
        <v>10</v>
      </c>
      <c r="T7962">
        <v>0.25</v>
      </c>
      <c r="U7962">
        <v>6.2</v>
      </c>
      <c r="V7962" t="s">
        <v>159</v>
      </c>
      <c r="W7962" t="s">
        <v>45</v>
      </c>
      <c r="X7962">
        <v>1</v>
      </c>
      <c r="Y7962" t="str">
        <f>IF(tblRides[[#This Row],[supply_demand_ratio]]&lt;0.8,"Below 0.8",IF(tblRides[[#This Row],[supply_demand_ratio]]&lt;1,"Between 0.8-1.0",IF(tblRides[[#This Row],[supply_demand_ratio]]&lt;=1.2,"Between 1.0-1.2","Above 1.2")))</f>
        <v>Above 1.2</v>
      </c>
    </row>
    <row r="7963" spans="1:25" x14ac:dyDescent="0.3">
      <c r="A7963" t="s">
        <v>8018</v>
      </c>
      <c r="B7963" s="1">
        <v>46094.177777777775</v>
      </c>
      <c r="C7963" s="2">
        <v>46094</v>
      </c>
      <c r="D7963">
        <v>4</v>
      </c>
      <c r="E7963" t="s">
        <v>33</v>
      </c>
      <c r="F7963" t="s">
        <v>34</v>
      </c>
      <c r="G7963">
        <v>9.5</v>
      </c>
      <c r="H7963">
        <v>224.13</v>
      </c>
      <c r="J7963">
        <v>1.1000000000000001</v>
      </c>
      <c r="K7963">
        <v>5.4</v>
      </c>
      <c r="M7963">
        <v>102</v>
      </c>
      <c r="N7963" t="s">
        <v>41</v>
      </c>
      <c r="O7963">
        <v>1.542</v>
      </c>
      <c r="P7963" t="s">
        <v>82</v>
      </c>
      <c r="Q7963" t="s">
        <v>83</v>
      </c>
      <c r="R7963">
        <v>4.75</v>
      </c>
      <c r="S7963">
        <v>0</v>
      </c>
      <c r="V7963" t="s">
        <v>159</v>
      </c>
      <c r="W7963" t="s">
        <v>45</v>
      </c>
      <c r="X7963">
        <v>0</v>
      </c>
      <c r="Y7963" t="str">
        <f>IF(tblRides[[#This Row],[supply_demand_ratio]]&lt;0.8,"Below 0.8",IF(tblRides[[#This Row],[supply_demand_ratio]]&lt;1,"Between 0.8-1.0",IF(tblRides[[#This Row],[supply_demand_ratio]]&lt;=1.2,"Between 1.0-1.2","Above 1.2")))</f>
        <v>Above 1.2</v>
      </c>
    </row>
    <row r="7964" spans="1:25" x14ac:dyDescent="0.3">
      <c r="A7964" t="s">
        <v>8019</v>
      </c>
      <c r="B7964" s="1">
        <v>46094.181944444441</v>
      </c>
      <c r="C7964" s="2">
        <v>46094</v>
      </c>
      <c r="D7964">
        <v>4</v>
      </c>
      <c r="E7964" t="s">
        <v>36</v>
      </c>
      <c r="F7964" t="s">
        <v>26</v>
      </c>
      <c r="G7964">
        <v>5.5</v>
      </c>
      <c r="H7964">
        <v>131.86000000000001</v>
      </c>
      <c r="I7964">
        <v>139.93</v>
      </c>
      <c r="J7964">
        <v>1.1000000000000001</v>
      </c>
      <c r="K7964">
        <v>2</v>
      </c>
      <c r="L7964">
        <v>5.7</v>
      </c>
      <c r="M7964">
        <v>120</v>
      </c>
      <c r="N7964" t="s">
        <v>27</v>
      </c>
      <c r="O7964">
        <v>1.19</v>
      </c>
      <c r="P7964" t="s">
        <v>28</v>
      </c>
      <c r="Q7964" t="s">
        <v>29</v>
      </c>
      <c r="R7964">
        <v>4.4400000000000004</v>
      </c>
      <c r="S7964">
        <v>72</v>
      </c>
      <c r="T7964">
        <v>8.07</v>
      </c>
      <c r="U7964">
        <v>3.7</v>
      </c>
      <c r="V7964" t="s">
        <v>159</v>
      </c>
      <c r="W7964" t="s">
        <v>31</v>
      </c>
      <c r="X7964">
        <v>1</v>
      </c>
      <c r="Y7964" t="str">
        <f>IF(tblRides[[#This Row],[supply_demand_ratio]]&lt;0.8,"Below 0.8",IF(tblRides[[#This Row],[supply_demand_ratio]]&lt;1,"Between 0.8-1.0",IF(tblRides[[#This Row],[supply_demand_ratio]]&lt;=1.2,"Between 1.0-1.2","Above 1.2")))</f>
        <v>Between 1.0-1.2</v>
      </c>
    </row>
    <row r="7965" spans="1:25" x14ac:dyDescent="0.3">
      <c r="A7965" t="s">
        <v>8020</v>
      </c>
      <c r="B7965" s="1">
        <v>46094.195138888892</v>
      </c>
      <c r="C7965" s="2">
        <v>46094</v>
      </c>
      <c r="D7965">
        <v>4</v>
      </c>
      <c r="E7965" t="s">
        <v>36</v>
      </c>
      <c r="F7965" t="s">
        <v>34</v>
      </c>
      <c r="G7965">
        <v>10.6</v>
      </c>
      <c r="H7965">
        <v>176.63</v>
      </c>
      <c r="I7965">
        <v>177.32</v>
      </c>
      <c r="J7965">
        <v>1</v>
      </c>
      <c r="K7965">
        <v>3.8</v>
      </c>
      <c r="L7965">
        <v>3.9</v>
      </c>
      <c r="M7965">
        <v>119</v>
      </c>
      <c r="N7965" t="s">
        <v>41</v>
      </c>
      <c r="O7965">
        <v>1.494</v>
      </c>
      <c r="P7965" t="s">
        <v>28</v>
      </c>
      <c r="Q7965" t="s">
        <v>29</v>
      </c>
      <c r="R7965">
        <v>4.75</v>
      </c>
      <c r="S7965">
        <v>0</v>
      </c>
      <c r="T7965">
        <v>0.69</v>
      </c>
      <c r="U7965">
        <v>0.1</v>
      </c>
      <c r="V7965" t="s">
        <v>159</v>
      </c>
      <c r="W7965" t="s">
        <v>31</v>
      </c>
      <c r="X7965">
        <v>1</v>
      </c>
      <c r="Y7965" t="str">
        <f>IF(tblRides[[#This Row],[supply_demand_ratio]]&lt;0.8,"Below 0.8",IF(tblRides[[#This Row],[supply_demand_ratio]]&lt;1,"Between 0.8-1.0",IF(tblRides[[#This Row],[supply_demand_ratio]]&lt;=1.2,"Between 1.0-1.2","Above 1.2")))</f>
        <v>Above 1.2</v>
      </c>
    </row>
    <row r="7966" spans="1:25" x14ac:dyDescent="0.3">
      <c r="A7966" t="s">
        <v>8021</v>
      </c>
      <c r="B7966" s="1">
        <v>46094.214583333334</v>
      </c>
      <c r="C7966" s="2">
        <v>46094</v>
      </c>
      <c r="D7966">
        <v>5</v>
      </c>
      <c r="E7966" t="s">
        <v>33</v>
      </c>
      <c r="F7966" t="s">
        <v>26</v>
      </c>
      <c r="G7966">
        <v>1.5</v>
      </c>
      <c r="H7966">
        <v>76.7</v>
      </c>
      <c r="I7966">
        <v>72.94</v>
      </c>
      <c r="J7966">
        <v>1.2</v>
      </c>
      <c r="K7966">
        <v>9.6</v>
      </c>
      <c r="L7966">
        <v>7.6</v>
      </c>
      <c r="M7966">
        <v>109</v>
      </c>
      <c r="N7966" t="s">
        <v>27</v>
      </c>
      <c r="O7966">
        <v>1.266</v>
      </c>
      <c r="P7966" t="s">
        <v>28</v>
      </c>
      <c r="Q7966" t="s">
        <v>29</v>
      </c>
      <c r="R7966">
        <v>4.6500000000000004</v>
      </c>
      <c r="S7966">
        <v>7</v>
      </c>
      <c r="T7966">
        <v>-3.76</v>
      </c>
      <c r="U7966">
        <v>-2</v>
      </c>
      <c r="V7966" t="s">
        <v>159</v>
      </c>
      <c r="W7966" t="s">
        <v>45</v>
      </c>
      <c r="X7966">
        <v>1</v>
      </c>
      <c r="Y7966" t="str">
        <f>IF(tblRides[[#This Row],[supply_demand_ratio]]&lt;0.8,"Below 0.8",IF(tblRides[[#This Row],[supply_demand_ratio]]&lt;1,"Between 0.8-1.0",IF(tblRides[[#This Row],[supply_demand_ratio]]&lt;=1.2,"Between 1.0-1.2","Above 1.2")))</f>
        <v>Above 1.2</v>
      </c>
    </row>
    <row r="7967" spans="1:25" x14ac:dyDescent="0.3">
      <c r="A7967" t="s">
        <v>8022</v>
      </c>
      <c r="B7967" s="1">
        <v>46094.230555555558</v>
      </c>
      <c r="C7967" s="2">
        <v>46094</v>
      </c>
      <c r="D7967">
        <v>5</v>
      </c>
      <c r="E7967" t="s">
        <v>36</v>
      </c>
      <c r="F7967" t="s">
        <v>26</v>
      </c>
      <c r="G7967">
        <v>1.4</v>
      </c>
      <c r="H7967">
        <v>64.239999999999995</v>
      </c>
      <c r="I7967">
        <v>60.62</v>
      </c>
      <c r="J7967">
        <v>1.1000000000000001</v>
      </c>
      <c r="K7967">
        <v>6.1</v>
      </c>
      <c r="L7967">
        <v>6</v>
      </c>
      <c r="M7967">
        <v>107</v>
      </c>
      <c r="N7967" t="s">
        <v>27</v>
      </c>
      <c r="O7967">
        <v>1.01</v>
      </c>
      <c r="P7967" t="s">
        <v>28</v>
      </c>
      <c r="Q7967" t="s">
        <v>29</v>
      </c>
      <c r="R7967">
        <v>4.6900000000000004</v>
      </c>
      <c r="S7967">
        <v>10</v>
      </c>
      <c r="T7967">
        <v>-3.62</v>
      </c>
      <c r="U7967">
        <v>-0.1</v>
      </c>
      <c r="V7967" t="s">
        <v>159</v>
      </c>
      <c r="W7967" t="s">
        <v>45</v>
      </c>
      <c r="X7967">
        <v>1</v>
      </c>
      <c r="Y7967" t="str">
        <f>IF(tblRides[[#This Row],[supply_demand_ratio]]&lt;0.8,"Below 0.8",IF(tblRides[[#This Row],[supply_demand_ratio]]&lt;1,"Between 0.8-1.0",IF(tblRides[[#This Row],[supply_demand_ratio]]&lt;=1.2,"Between 1.0-1.2","Above 1.2")))</f>
        <v>Between 1.0-1.2</v>
      </c>
    </row>
    <row r="7968" spans="1:25" x14ac:dyDescent="0.3">
      <c r="A7968" t="s">
        <v>8023</v>
      </c>
      <c r="B7968" s="1">
        <v>46094.237500000003</v>
      </c>
      <c r="C7968" s="2">
        <v>46094</v>
      </c>
      <c r="D7968">
        <v>5</v>
      </c>
      <c r="E7968" t="s">
        <v>33</v>
      </c>
      <c r="F7968" t="s">
        <v>26</v>
      </c>
      <c r="G7968">
        <v>7.1</v>
      </c>
      <c r="H7968">
        <v>162.44999999999999</v>
      </c>
      <c r="I7968">
        <v>169.54</v>
      </c>
      <c r="J7968">
        <v>1</v>
      </c>
      <c r="K7968">
        <v>2</v>
      </c>
      <c r="L7968">
        <v>2.1</v>
      </c>
      <c r="M7968">
        <v>99</v>
      </c>
      <c r="N7968" t="s">
        <v>27</v>
      </c>
      <c r="O7968">
        <v>1.2190000000000001</v>
      </c>
      <c r="P7968" t="s">
        <v>28</v>
      </c>
      <c r="Q7968" t="s">
        <v>29</v>
      </c>
      <c r="R7968">
        <v>4.75</v>
      </c>
      <c r="S7968">
        <v>8</v>
      </c>
      <c r="T7968">
        <v>7.09</v>
      </c>
      <c r="U7968">
        <v>0.1</v>
      </c>
      <c r="V7968" t="s">
        <v>159</v>
      </c>
      <c r="W7968" t="s">
        <v>31</v>
      </c>
      <c r="X7968">
        <v>1</v>
      </c>
      <c r="Y7968" t="str">
        <f>IF(tblRides[[#This Row],[supply_demand_ratio]]&lt;0.8,"Below 0.8",IF(tblRides[[#This Row],[supply_demand_ratio]]&lt;1,"Between 0.8-1.0",IF(tblRides[[#This Row],[supply_demand_ratio]]&lt;=1.2,"Between 1.0-1.2","Above 1.2")))</f>
        <v>Above 1.2</v>
      </c>
    </row>
    <row r="7969" spans="1:25" x14ac:dyDescent="0.3">
      <c r="A7969" t="s">
        <v>8024</v>
      </c>
      <c r="B7969" s="1">
        <v>46094.241666666669</v>
      </c>
      <c r="C7969" s="2">
        <v>46094</v>
      </c>
      <c r="D7969">
        <v>5</v>
      </c>
      <c r="E7969" t="s">
        <v>25</v>
      </c>
      <c r="F7969" t="s">
        <v>26</v>
      </c>
      <c r="G7969">
        <v>3.1</v>
      </c>
      <c r="H7969">
        <v>94.72</v>
      </c>
      <c r="I7969">
        <v>93.26</v>
      </c>
      <c r="J7969">
        <v>1</v>
      </c>
      <c r="K7969">
        <v>3.3</v>
      </c>
      <c r="L7969">
        <v>1</v>
      </c>
      <c r="M7969">
        <v>144</v>
      </c>
      <c r="N7969" t="s">
        <v>41</v>
      </c>
      <c r="O7969">
        <v>1.4530000000000001</v>
      </c>
      <c r="P7969" t="s">
        <v>28</v>
      </c>
      <c r="Q7969" t="s">
        <v>29</v>
      </c>
      <c r="R7969">
        <v>4.68</v>
      </c>
      <c r="S7969">
        <v>15</v>
      </c>
      <c r="T7969">
        <v>-1.46</v>
      </c>
      <c r="U7969">
        <v>-2.2999999999999998</v>
      </c>
      <c r="V7969" t="s">
        <v>159</v>
      </c>
      <c r="W7969" t="s">
        <v>31</v>
      </c>
      <c r="X7969">
        <v>1</v>
      </c>
      <c r="Y7969" t="str">
        <f>IF(tblRides[[#This Row],[supply_demand_ratio]]&lt;0.8,"Below 0.8",IF(tblRides[[#This Row],[supply_demand_ratio]]&lt;1,"Between 0.8-1.0",IF(tblRides[[#This Row],[supply_demand_ratio]]&lt;=1.2,"Between 1.0-1.2","Above 1.2")))</f>
        <v>Above 1.2</v>
      </c>
    </row>
    <row r="7970" spans="1:25" x14ac:dyDescent="0.3">
      <c r="A7970" t="s">
        <v>8025</v>
      </c>
      <c r="B7970" s="1">
        <v>46094.265972222223</v>
      </c>
      <c r="C7970" s="2">
        <v>46094</v>
      </c>
      <c r="D7970">
        <v>6</v>
      </c>
      <c r="E7970" t="s">
        <v>25</v>
      </c>
      <c r="F7970" t="s">
        <v>34</v>
      </c>
      <c r="G7970">
        <v>3.4</v>
      </c>
      <c r="H7970">
        <v>109.4</v>
      </c>
      <c r="I7970">
        <v>104.41</v>
      </c>
      <c r="J7970">
        <v>1.1000000000000001</v>
      </c>
      <c r="K7970">
        <v>6.2</v>
      </c>
      <c r="L7970">
        <v>11.3</v>
      </c>
      <c r="M7970">
        <v>113</v>
      </c>
      <c r="N7970" t="s">
        <v>27</v>
      </c>
      <c r="O7970">
        <v>1</v>
      </c>
      <c r="P7970" t="s">
        <v>28</v>
      </c>
      <c r="Q7970" t="s">
        <v>29</v>
      </c>
      <c r="R7970">
        <v>4.58</v>
      </c>
      <c r="S7970">
        <v>0</v>
      </c>
      <c r="T7970">
        <v>-4.99</v>
      </c>
      <c r="U7970">
        <v>5.0999999999999996</v>
      </c>
      <c r="V7970" t="s">
        <v>159</v>
      </c>
      <c r="W7970" t="s">
        <v>45</v>
      </c>
      <c r="X7970">
        <v>1</v>
      </c>
      <c r="Y7970" t="str">
        <f>IF(tblRides[[#This Row],[supply_demand_ratio]]&lt;0.8,"Below 0.8",IF(tblRides[[#This Row],[supply_demand_ratio]]&lt;1,"Between 0.8-1.0",IF(tblRides[[#This Row],[supply_demand_ratio]]&lt;=1.2,"Between 1.0-1.2","Above 1.2")))</f>
        <v>Between 1.0-1.2</v>
      </c>
    </row>
    <row r="7971" spans="1:25" x14ac:dyDescent="0.3">
      <c r="A7971" t="s">
        <v>8026</v>
      </c>
      <c r="B7971" s="1">
        <v>46094.268055555556</v>
      </c>
      <c r="C7971" s="2">
        <v>46094</v>
      </c>
      <c r="D7971">
        <v>6</v>
      </c>
      <c r="E7971" t="s">
        <v>43</v>
      </c>
      <c r="F7971" t="s">
        <v>26</v>
      </c>
      <c r="G7971">
        <v>4.3</v>
      </c>
      <c r="H7971">
        <v>91.81</v>
      </c>
      <c r="J7971">
        <v>1</v>
      </c>
      <c r="K7971">
        <v>5.0999999999999996</v>
      </c>
      <c r="L7971">
        <v>6.8</v>
      </c>
      <c r="M7971">
        <v>69</v>
      </c>
      <c r="N7971" t="s">
        <v>41</v>
      </c>
      <c r="O7971">
        <v>1.5029999999999999</v>
      </c>
      <c r="P7971" t="s">
        <v>58</v>
      </c>
      <c r="Q7971" t="s">
        <v>74</v>
      </c>
      <c r="R7971">
        <v>4.47</v>
      </c>
      <c r="S7971">
        <v>29</v>
      </c>
      <c r="U7971">
        <v>1.7</v>
      </c>
      <c r="V7971" t="s">
        <v>159</v>
      </c>
      <c r="W7971" t="s">
        <v>45</v>
      </c>
      <c r="X7971">
        <v>0</v>
      </c>
      <c r="Y7971" t="str">
        <f>IF(tblRides[[#This Row],[supply_demand_ratio]]&lt;0.8,"Below 0.8",IF(tblRides[[#This Row],[supply_demand_ratio]]&lt;1,"Between 0.8-1.0",IF(tblRides[[#This Row],[supply_demand_ratio]]&lt;=1.2,"Between 1.0-1.2","Above 1.2")))</f>
        <v>Above 1.2</v>
      </c>
    </row>
    <row r="7972" spans="1:25" x14ac:dyDescent="0.3">
      <c r="A7972" t="s">
        <v>8027</v>
      </c>
      <c r="B7972" s="1">
        <v>46094.277083333334</v>
      </c>
      <c r="C7972" s="2">
        <v>46094</v>
      </c>
      <c r="D7972">
        <v>6</v>
      </c>
      <c r="E7972" t="s">
        <v>25</v>
      </c>
      <c r="F7972" t="s">
        <v>34</v>
      </c>
      <c r="G7972">
        <v>3.6</v>
      </c>
      <c r="H7972">
        <v>103.91</v>
      </c>
      <c r="I7972">
        <v>99.75</v>
      </c>
      <c r="J7972">
        <v>1</v>
      </c>
      <c r="K7972">
        <v>2</v>
      </c>
      <c r="L7972">
        <v>1</v>
      </c>
      <c r="M7972">
        <v>117</v>
      </c>
      <c r="N7972" t="s">
        <v>27</v>
      </c>
      <c r="O7972">
        <v>1.048</v>
      </c>
      <c r="P7972" t="s">
        <v>28</v>
      </c>
      <c r="Q7972" t="s">
        <v>29</v>
      </c>
      <c r="R7972">
        <v>4.8099999999999996</v>
      </c>
      <c r="S7972">
        <v>0</v>
      </c>
      <c r="T7972">
        <v>-4.16</v>
      </c>
      <c r="U7972">
        <v>-1</v>
      </c>
      <c r="V7972" t="s">
        <v>159</v>
      </c>
      <c r="W7972" t="s">
        <v>31</v>
      </c>
      <c r="X7972">
        <v>1</v>
      </c>
      <c r="Y7972" t="str">
        <f>IF(tblRides[[#This Row],[supply_demand_ratio]]&lt;0.8,"Below 0.8",IF(tblRides[[#This Row],[supply_demand_ratio]]&lt;1,"Between 0.8-1.0",IF(tblRides[[#This Row],[supply_demand_ratio]]&lt;=1.2,"Between 1.0-1.2","Above 1.2")))</f>
        <v>Between 1.0-1.2</v>
      </c>
    </row>
    <row r="7973" spans="1:25" x14ac:dyDescent="0.3">
      <c r="A7973" t="s">
        <v>8028</v>
      </c>
      <c r="B7973" s="1">
        <v>46094.281944444447</v>
      </c>
      <c r="C7973" s="2">
        <v>46094</v>
      </c>
      <c r="D7973">
        <v>6</v>
      </c>
      <c r="E7973" t="s">
        <v>43</v>
      </c>
      <c r="F7973" t="s">
        <v>26</v>
      </c>
      <c r="G7973">
        <v>4.7</v>
      </c>
      <c r="H7973">
        <v>112.84</v>
      </c>
      <c r="I7973">
        <v>116.38</v>
      </c>
      <c r="J7973">
        <v>1</v>
      </c>
      <c r="K7973">
        <v>2</v>
      </c>
      <c r="L7973">
        <v>1</v>
      </c>
      <c r="M7973">
        <v>72</v>
      </c>
      <c r="N7973" t="s">
        <v>41</v>
      </c>
      <c r="O7973">
        <v>2.1440000000000001</v>
      </c>
      <c r="P7973" t="s">
        <v>28</v>
      </c>
      <c r="Q7973" t="s">
        <v>29</v>
      </c>
      <c r="R7973">
        <v>4.58</v>
      </c>
      <c r="S7973">
        <v>9</v>
      </c>
      <c r="T7973">
        <v>3.54</v>
      </c>
      <c r="U7973">
        <v>-1</v>
      </c>
      <c r="V7973" t="s">
        <v>159</v>
      </c>
      <c r="W7973" t="s">
        <v>31</v>
      </c>
      <c r="X7973">
        <v>1</v>
      </c>
      <c r="Y7973" t="str">
        <f>IF(tblRides[[#This Row],[supply_demand_ratio]]&lt;0.8,"Below 0.8",IF(tblRides[[#This Row],[supply_demand_ratio]]&lt;1,"Between 0.8-1.0",IF(tblRides[[#This Row],[supply_demand_ratio]]&lt;=1.2,"Between 1.0-1.2","Above 1.2")))</f>
        <v>Above 1.2</v>
      </c>
    </row>
    <row r="7974" spans="1:25" x14ac:dyDescent="0.3">
      <c r="A7974" t="s">
        <v>8029</v>
      </c>
      <c r="B7974" s="1">
        <v>46094.304166666669</v>
      </c>
      <c r="C7974" s="2">
        <v>46094</v>
      </c>
      <c r="D7974">
        <v>7</v>
      </c>
      <c r="E7974" t="s">
        <v>36</v>
      </c>
      <c r="F7974" t="s">
        <v>26</v>
      </c>
      <c r="G7974">
        <v>8</v>
      </c>
      <c r="H7974">
        <v>140.94</v>
      </c>
      <c r="I7974">
        <v>140.03</v>
      </c>
      <c r="J7974">
        <v>1</v>
      </c>
      <c r="K7974">
        <v>6.3</v>
      </c>
      <c r="L7974">
        <v>1.6</v>
      </c>
      <c r="M7974">
        <v>113</v>
      </c>
      <c r="N7974" t="s">
        <v>27</v>
      </c>
      <c r="O7974">
        <v>1.1890000000000001</v>
      </c>
      <c r="P7974" t="s">
        <v>28</v>
      </c>
      <c r="Q7974" t="s">
        <v>29</v>
      </c>
      <c r="R7974">
        <v>4.41</v>
      </c>
      <c r="S7974">
        <v>3</v>
      </c>
      <c r="T7974">
        <v>-0.91</v>
      </c>
      <c r="U7974">
        <v>-4.7</v>
      </c>
      <c r="V7974" t="s">
        <v>159</v>
      </c>
      <c r="W7974" t="s">
        <v>45</v>
      </c>
      <c r="X7974">
        <v>1</v>
      </c>
      <c r="Y7974" t="str">
        <f>IF(tblRides[[#This Row],[supply_demand_ratio]]&lt;0.8,"Below 0.8",IF(tblRides[[#This Row],[supply_demand_ratio]]&lt;1,"Between 0.8-1.0",IF(tblRides[[#This Row],[supply_demand_ratio]]&lt;=1.2,"Between 1.0-1.2","Above 1.2")))</f>
        <v>Between 1.0-1.2</v>
      </c>
    </row>
    <row r="7975" spans="1:25" x14ac:dyDescent="0.3">
      <c r="A7975" t="s">
        <v>8030</v>
      </c>
      <c r="B7975" s="1">
        <v>46094.31527777778</v>
      </c>
      <c r="C7975" s="2">
        <v>46094</v>
      </c>
      <c r="D7975">
        <v>7</v>
      </c>
      <c r="E7975" t="s">
        <v>36</v>
      </c>
      <c r="F7975" t="s">
        <v>34</v>
      </c>
      <c r="G7975">
        <v>25.5</v>
      </c>
      <c r="H7975">
        <v>494.27</v>
      </c>
      <c r="J7975">
        <v>1.1000000000000001</v>
      </c>
      <c r="K7975">
        <v>4.2</v>
      </c>
      <c r="L7975">
        <v>5.9</v>
      </c>
      <c r="M7975">
        <v>103</v>
      </c>
      <c r="N7975" t="s">
        <v>27</v>
      </c>
      <c r="O7975">
        <v>1.0760000000000001</v>
      </c>
      <c r="P7975" t="s">
        <v>58</v>
      </c>
      <c r="Q7975" t="s">
        <v>59</v>
      </c>
      <c r="R7975">
        <v>4.62</v>
      </c>
      <c r="S7975">
        <v>0</v>
      </c>
      <c r="U7975">
        <v>1.7</v>
      </c>
      <c r="V7975" t="s">
        <v>159</v>
      </c>
      <c r="W7975" t="s">
        <v>31</v>
      </c>
      <c r="X7975">
        <v>0</v>
      </c>
      <c r="Y7975" t="str">
        <f>IF(tblRides[[#This Row],[supply_demand_ratio]]&lt;0.8,"Below 0.8",IF(tblRides[[#This Row],[supply_demand_ratio]]&lt;1,"Between 0.8-1.0",IF(tblRides[[#This Row],[supply_demand_ratio]]&lt;=1.2,"Between 1.0-1.2","Above 1.2")))</f>
        <v>Between 1.0-1.2</v>
      </c>
    </row>
    <row r="7976" spans="1:25" x14ac:dyDescent="0.3">
      <c r="A7976" t="s">
        <v>8031</v>
      </c>
      <c r="B7976" s="1">
        <v>46094.318055555559</v>
      </c>
      <c r="C7976" s="2">
        <v>46094</v>
      </c>
      <c r="D7976">
        <v>7</v>
      </c>
      <c r="E7976" t="s">
        <v>25</v>
      </c>
      <c r="F7976" t="s">
        <v>26</v>
      </c>
      <c r="G7976">
        <v>3.6</v>
      </c>
      <c r="H7976">
        <v>103.56</v>
      </c>
      <c r="I7976">
        <v>107.04</v>
      </c>
      <c r="J7976">
        <v>1</v>
      </c>
      <c r="K7976">
        <v>7</v>
      </c>
      <c r="L7976">
        <v>6.7</v>
      </c>
      <c r="M7976">
        <v>124</v>
      </c>
      <c r="N7976" t="s">
        <v>27</v>
      </c>
      <c r="O7976">
        <v>1.155</v>
      </c>
      <c r="P7976" t="s">
        <v>28</v>
      </c>
      <c r="Q7976" t="s">
        <v>29</v>
      </c>
      <c r="R7976">
        <v>4.58</v>
      </c>
      <c r="S7976">
        <v>20</v>
      </c>
      <c r="T7976">
        <v>3.48</v>
      </c>
      <c r="U7976">
        <v>-0.3</v>
      </c>
      <c r="V7976" t="s">
        <v>159</v>
      </c>
      <c r="W7976" t="s">
        <v>45</v>
      </c>
      <c r="X7976">
        <v>1</v>
      </c>
      <c r="Y7976" t="str">
        <f>IF(tblRides[[#This Row],[supply_demand_ratio]]&lt;0.8,"Below 0.8",IF(tblRides[[#This Row],[supply_demand_ratio]]&lt;1,"Between 0.8-1.0",IF(tblRides[[#This Row],[supply_demand_ratio]]&lt;=1.2,"Between 1.0-1.2","Above 1.2")))</f>
        <v>Between 1.0-1.2</v>
      </c>
    </row>
    <row r="7977" spans="1:25" x14ac:dyDescent="0.3">
      <c r="A7977" t="s">
        <v>8032</v>
      </c>
      <c r="B7977" s="1">
        <v>46094.338194444441</v>
      </c>
      <c r="C7977" s="2">
        <v>46094</v>
      </c>
      <c r="D7977">
        <v>8</v>
      </c>
      <c r="E7977" t="s">
        <v>25</v>
      </c>
      <c r="F7977" t="s">
        <v>26</v>
      </c>
      <c r="G7977">
        <v>12.4</v>
      </c>
      <c r="H7977">
        <v>305.72000000000003</v>
      </c>
      <c r="J7977">
        <v>1.4</v>
      </c>
      <c r="K7977">
        <v>9.1</v>
      </c>
      <c r="L7977">
        <v>5.7</v>
      </c>
      <c r="M7977">
        <v>116</v>
      </c>
      <c r="N7977" t="s">
        <v>72</v>
      </c>
      <c r="O7977">
        <v>0.623</v>
      </c>
      <c r="P7977" t="s">
        <v>58</v>
      </c>
      <c r="Q7977" t="s">
        <v>88</v>
      </c>
      <c r="R7977">
        <v>4.6100000000000003</v>
      </c>
      <c r="S7977">
        <v>1</v>
      </c>
      <c r="U7977">
        <v>-3.4</v>
      </c>
      <c r="V7977" t="s">
        <v>159</v>
      </c>
      <c r="W7977" t="s">
        <v>45</v>
      </c>
      <c r="X7977">
        <v>0</v>
      </c>
      <c r="Y7977" t="str">
        <f>IF(tblRides[[#This Row],[supply_demand_ratio]]&lt;0.8,"Below 0.8",IF(tblRides[[#This Row],[supply_demand_ratio]]&lt;1,"Between 0.8-1.0",IF(tblRides[[#This Row],[supply_demand_ratio]]&lt;=1.2,"Between 1.0-1.2","Above 1.2")))</f>
        <v>Below 0.8</v>
      </c>
    </row>
    <row r="7978" spans="1:25" x14ac:dyDescent="0.3">
      <c r="A7978" t="s">
        <v>8033</v>
      </c>
      <c r="B7978" s="1">
        <v>46094.347222222219</v>
      </c>
      <c r="C7978" s="2">
        <v>46094</v>
      </c>
      <c r="D7978">
        <v>8</v>
      </c>
      <c r="E7978" t="s">
        <v>33</v>
      </c>
      <c r="F7978" t="s">
        <v>34</v>
      </c>
      <c r="G7978">
        <v>0.7</v>
      </c>
      <c r="H7978">
        <v>51.13</v>
      </c>
      <c r="J7978">
        <v>1</v>
      </c>
      <c r="K7978">
        <v>3.5</v>
      </c>
      <c r="M7978">
        <v>83</v>
      </c>
      <c r="N7978" t="s">
        <v>41</v>
      </c>
      <c r="O7978">
        <v>1.26</v>
      </c>
      <c r="P7978" t="s">
        <v>82</v>
      </c>
      <c r="Q7978" t="s">
        <v>83</v>
      </c>
      <c r="R7978">
        <v>4.91</v>
      </c>
      <c r="S7978">
        <v>0</v>
      </c>
      <c r="V7978" t="s">
        <v>159</v>
      </c>
      <c r="W7978" t="s">
        <v>31</v>
      </c>
      <c r="X7978">
        <v>0</v>
      </c>
      <c r="Y7978" t="str">
        <f>IF(tblRides[[#This Row],[supply_demand_ratio]]&lt;0.8,"Below 0.8",IF(tblRides[[#This Row],[supply_demand_ratio]]&lt;1,"Between 0.8-1.0",IF(tblRides[[#This Row],[supply_demand_ratio]]&lt;=1.2,"Between 1.0-1.2","Above 1.2")))</f>
        <v>Above 1.2</v>
      </c>
    </row>
    <row r="7979" spans="1:25" x14ac:dyDescent="0.3">
      <c r="A7979" t="s">
        <v>8034</v>
      </c>
      <c r="B7979" s="1">
        <v>46094.354861111111</v>
      </c>
      <c r="C7979" s="2">
        <v>46094</v>
      </c>
      <c r="D7979">
        <v>8</v>
      </c>
      <c r="E7979" t="s">
        <v>33</v>
      </c>
      <c r="F7979" t="s">
        <v>26</v>
      </c>
      <c r="G7979">
        <v>5.0999999999999996</v>
      </c>
      <c r="H7979">
        <v>112.23</v>
      </c>
      <c r="I7979">
        <v>116.83</v>
      </c>
      <c r="J7979">
        <v>1</v>
      </c>
      <c r="K7979">
        <v>5.0999999999999996</v>
      </c>
      <c r="L7979">
        <v>4</v>
      </c>
      <c r="M7979">
        <v>85</v>
      </c>
      <c r="N7979" t="s">
        <v>41</v>
      </c>
      <c r="O7979">
        <v>1.0920000000000001</v>
      </c>
      <c r="P7979" t="s">
        <v>28</v>
      </c>
      <c r="Q7979" t="s">
        <v>29</v>
      </c>
      <c r="R7979">
        <v>4.53</v>
      </c>
      <c r="S7979">
        <v>2</v>
      </c>
      <c r="T7979">
        <v>4.5999999999999996</v>
      </c>
      <c r="U7979">
        <v>-1.1000000000000001</v>
      </c>
      <c r="V7979" t="s">
        <v>159</v>
      </c>
      <c r="W7979" t="s">
        <v>45</v>
      </c>
      <c r="X7979">
        <v>1</v>
      </c>
      <c r="Y7979" t="str">
        <f>IF(tblRides[[#This Row],[supply_demand_ratio]]&lt;0.8,"Below 0.8",IF(tblRides[[#This Row],[supply_demand_ratio]]&lt;1,"Between 0.8-1.0",IF(tblRides[[#This Row],[supply_demand_ratio]]&lt;=1.2,"Between 1.0-1.2","Above 1.2")))</f>
        <v>Between 1.0-1.2</v>
      </c>
    </row>
    <row r="7980" spans="1:25" x14ac:dyDescent="0.3">
      <c r="A7980" t="s">
        <v>8035</v>
      </c>
      <c r="B7980" s="1">
        <v>46094.370138888888</v>
      </c>
      <c r="C7980" s="2">
        <v>46094</v>
      </c>
      <c r="D7980">
        <v>8</v>
      </c>
      <c r="E7980" t="s">
        <v>25</v>
      </c>
      <c r="F7980" t="s">
        <v>34</v>
      </c>
      <c r="G7980">
        <v>6.2</v>
      </c>
      <c r="H7980">
        <v>167.78</v>
      </c>
      <c r="I7980">
        <v>165.58</v>
      </c>
      <c r="J7980">
        <v>1.2</v>
      </c>
      <c r="K7980">
        <v>6.3</v>
      </c>
      <c r="L7980">
        <v>4.7</v>
      </c>
      <c r="M7980">
        <v>108</v>
      </c>
      <c r="N7980" t="s">
        <v>72</v>
      </c>
      <c r="O7980">
        <v>0.72199999999999998</v>
      </c>
      <c r="P7980" t="s">
        <v>28</v>
      </c>
      <c r="Q7980" t="s">
        <v>29</v>
      </c>
      <c r="R7980">
        <v>5</v>
      </c>
      <c r="S7980">
        <v>0</v>
      </c>
      <c r="T7980">
        <v>-2.2000000000000002</v>
      </c>
      <c r="U7980">
        <v>-1.6</v>
      </c>
      <c r="V7980" t="s">
        <v>159</v>
      </c>
      <c r="W7980" t="s">
        <v>45</v>
      </c>
      <c r="X7980">
        <v>1</v>
      </c>
      <c r="Y7980" t="str">
        <f>IF(tblRides[[#This Row],[supply_demand_ratio]]&lt;0.8,"Below 0.8",IF(tblRides[[#This Row],[supply_demand_ratio]]&lt;1,"Between 0.8-1.0",IF(tblRides[[#This Row],[supply_demand_ratio]]&lt;=1.2,"Between 1.0-1.2","Above 1.2")))</f>
        <v>Below 0.8</v>
      </c>
    </row>
    <row r="7981" spans="1:25" x14ac:dyDescent="0.3">
      <c r="A7981" t="s">
        <v>8036</v>
      </c>
      <c r="B7981" s="1">
        <v>46094.371527777781</v>
      </c>
      <c r="C7981" s="2">
        <v>46094</v>
      </c>
      <c r="D7981">
        <v>8</v>
      </c>
      <c r="E7981" t="s">
        <v>36</v>
      </c>
      <c r="F7981" t="s">
        <v>34</v>
      </c>
      <c r="G7981">
        <v>3.5</v>
      </c>
      <c r="H7981">
        <v>101.17</v>
      </c>
      <c r="I7981">
        <v>97.66</v>
      </c>
      <c r="J7981">
        <v>1.1000000000000001</v>
      </c>
      <c r="K7981">
        <v>7.1</v>
      </c>
      <c r="L7981">
        <v>15.6</v>
      </c>
      <c r="M7981">
        <v>81</v>
      </c>
      <c r="N7981" t="s">
        <v>27</v>
      </c>
      <c r="O7981">
        <v>0.753</v>
      </c>
      <c r="P7981" t="s">
        <v>28</v>
      </c>
      <c r="Q7981" t="s">
        <v>29</v>
      </c>
      <c r="R7981">
        <v>4.72</v>
      </c>
      <c r="S7981">
        <v>0</v>
      </c>
      <c r="T7981">
        <v>-3.51</v>
      </c>
      <c r="U7981">
        <v>8.5</v>
      </c>
      <c r="V7981" t="s">
        <v>159</v>
      </c>
      <c r="W7981" t="s">
        <v>45</v>
      </c>
      <c r="X7981">
        <v>1</v>
      </c>
      <c r="Y7981" t="str">
        <f>IF(tblRides[[#This Row],[supply_demand_ratio]]&lt;0.8,"Below 0.8",IF(tblRides[[#This Row],[supply_demand_ratio]]&lt;1,"Between 0.8-1.0",IF(tblRides[[#This Row],[supply_demand_ratio]]&lt;=1.2,"Between 1.0-1.2","Above 1.2")))</f>
        <v>Below 0.8</v>
      </c>
    </row>
    <row r="7982" spans="1:25" x14ac:dyDescent="0.3">
      <c r="A7982" t="s">
        <v>8037</v>
      </c>
      <c r="B7982" s="1">
        <v>46094.377083333333</v>
      </c>
      <c r="C7982" s="2">
        <v>46094</v>
      </c>
      <c r="D7982">
        <v>9</v>
      </c>
      <c r="E7982" t="s">
        <v>25</v>
      </c>
      <c r="F7982" t="s">
        <v>26</v>
      </c>
      <c r="G7982">
        <v>4.8</v>
      </c>
      <c r="H7982">
        <v>126.12</v>
      </c>
      <c r="J7982">
        <v>1.2</v>
      </c>
      <c r="K7982">
        <v>4.7</v>
      </c>
      <c r="L7982">
        <v>8.6</v>
      </c>
      <c r="M7982">
        <v>121</v>
      </c>
      <c r="N7982" t="s">
        <v>27</v>
      </c>
      <c r="O7982">
        <v>0.85799999999999998</v>
      </c>
      <c r="P7982" t="s">
        <v>58</v>
      </c>
      <c r="Q7982" t="s">
        <v>59</v>
      </c>
      <c r="R7982">
        <v>4.6399999999999997</v>
      </c>
      <c r="S7982">
        <v>9</v>
      </c>
      <c r="U7982">
        <v>3.9</v>
      </c>
      <c r="V7982" t="s">
        <v>159</v>
      </c>
      <c r="W7982" t="s">
        <v>31</v>
      </c>
      <c r="X7982">
        <v>0</v>
      </c>
      <c r="Y7982" t="str">
        <f>IF(tblRides[[#This Row],[supply_demand_ratio]]&lt;0.8,"Below 0.8",IF(tblRides[[#This Row],[supply_demand_ratio]]&lt;1,"Between 0.8-1.0",IF(tblRides[[#This Row],[supply_demand_ratio]]&lt;=1.2,"Between 1.0-1.2","Above 1.2")))</f>
        <v>Between 0.8-1.0</v>
      </c>
    </row>
    <row r="7983" spans="1:25" x14ac:dyDescent="0.3">
      <c r="A7983" t="s">
        <v>8038</v>
      </c>
      <c r="B7983" s="1">
        <v>46094.390972222223</v>
      </c>
      <c r="C7983" s="2">
        <v>46094</v>
      </c>
      <c r="D7983">
        <v>9</v>
      </c>
      <c r="E7983" t="s">
        <v>25</v>
      </c>
      <c r="F7983" t="s">
        <v>26</v>
      </c>
      <c r="G7983">
        <v>5.7</v>
      </c>
      <c r="H7983">
        <v>136.15</v>
      </c>
      <c r="I7983">
        <v>134.44</v>
      </c>
      <c r="J7983">
        <v>1.2</v>
      </c>
      <c r="K7983">
        <v>3.9</v>
      </c>
      <c r="L7983">
        <v>1</v>
      </c>
      <c r="M7983">
        <v>124</v>
      </c>
      <c r="N7983" t="s">
        <v>72</v>
      </c>
      <c r="O7983">
        <v>0.81100000000000005</v>
      </c>
      <c r="P7983" t="s">
        <v>28</v>
      </c>
      <c r="Q7983" t="s">
        <v>29</v>
      </c>
      <c r="R7983">
        <v>4.97</v>
      </c>
      <c r="S7983">
        <v>5</v>
      </c>
      <c r="T7983">
        <v>-1.71</v>
      </c>
      <c r="U7983">
        <v>-2.9</v>
      </c>
      <c r="V7983" t="s">
        <v>159</v>
      </c>
      <c r="W7983" t="s">
        <v>31</v>
      </c>
      <c r="X7983">
        <v>1</v>
      </c>
      <c r="Y7983" t="str">
        <f>IF(tblRides[[#This Row],[supply_demand_ratio]]&lt;0.8,"Below 0.8",IF(tblRides[[#This Row],[supply_demand_ratio]]&lt;1,"Between 0.8-1.0",IF(tblRides[[#This Row],[supply_demand_ratio]]&lt;=1.2,"Between 1.0-1.2","Above 1.2")))</f>
        <v>Between 0.8-1.0</v>
      </c>
    </row>
    <row r="7984" spans="1:25" x14ac:dyDescent="0.3">
      <c r="A7984" t="s">
        <v>8039</v>
      </c>
      <c r="B7984" s="1">
        <v>46094.413194444445</v>
      </c>
      <c r="C7984" s="2">
        <v>46094</v>
      </c>
      <c r="D7984">
        <v>9</v>
      </c>
      <c r="E7984" t="s">
        <v>36</v>
      </c>
      <c r="F7984" t="s">
        <v>26</v>
      </c>
      <c r="G7984">
        <v>2.6</v>
      </c>
      <c r="H7984">
        <v>97.72</v>
      </c>
      <c r="I7984">
        <v>102.41</v>
      </c>
      <c r="J7984">
        <v>1.2</v>
      </c>
      <c r="K7984">
        <v>7.8</v>
      </c>
      <c r="L7984">
        <v>10.6</v>
      </c>
      <c r="M7984">
        <v>83</v>
      </c>
      <c r="N7984" t="s">
        <v>72</v>
      </c>
      <c r="O7984">
        <v>0.6</v>
      </c>
      <c r="P7984" t="s">
        <v>28</v>
      </c>
      <c r="Q7984" t="s">
        <v>29</v>
      </c>
      <c r="R7984">
        <v>4.6900000000000004</v>
      </c>
      <c r="S7984">
        <v>16</v>
      </c>
      <c r="T7984">
        <v>4.6900000000000004</v>
      </c>
      <c r="U7984">
        <v>2.8</v>
      </c>
      <c r="V7984" t="s">
        <v>159</v>
      </c>
      <c r="W7984" t="s">
        <v>45</v>
      </c>
      <c r="X7984">
        <v>1</v>
      </c>
      <c r="Y7984" t="str">
        <f>IF(tblRides[[#This Row],[supply_demand_ratio]]&lt;0.8,"Below 0.8",IF(tblRides[[#This Row],[supply_demand_ratio]]&lt;1,"Between 0.8-1.0",IF(tblRides[[#This Row],[supply_demand_ratio]]&lt;=1.2,"Between 1.0-1.2","Above 1.2")))</f>
        <v>Below 0.8</v>
      </c>
    </row>
    <row r="7985" spans="1:25" x14ac:dyDescent="0.3">
      <c r="A7985" t="s">
        <v>8040</v>
      </c>
      <c r="B7985" s="1">
        <v>46094.418055555558</v>
      </c>
      <c r="C7985" s="2">
        <v>46094</v>
      </c>
      <c r="D7985">
        <v>10</v>
      </c>
      <c r="E7985" t="s">
        <v>33</v>
      </c>
      <c r="F7985" t="s">
        <v>26</v>
      </c>
      <c r="G7985">
        <v>7.5</v>
      </c>
      <c r="H7985">
        <v>156.27000000000001</v>
      </c>
      <c r="I7985">
        <v>148.63</v>
      </c>
      <c r="J7985">
        <v>1.1000000000000001</v>
      </c>
      <c r="K7985">
        <v>3.4</v>
      </c>
      <c r="L7985">
        <v>3.6</v>
      </c>
      <c r="M7985">
        <v>97</v>
      </c>
      <c r="N7985" t="s">
        <v>27</v>
      </c>
      <c r="O7985">
        <v>1.1200000000000001</v>
      </c>
      <c r="P7985" t="s">
        <v>28</v>
      </c>
      <c r="Q7985" t="s">
        <v>29</v>
      </c>
      <c r="R7985">
        <v>4.62</v>
      </c>
      <c r="S7985">
        <v>25</v>
      </c>
      <c r="T7985">
        <v>-7.64</v>
      </c>
      <c r="U7985">
        <v>0.2</v>
      </c>
      <c r="V7985" t="s">
        <v>159</v>
      </c>
      <c r="W7985" t="s">
        <v>31</v>
      </c>
      <c r="X7985">
        <v>1</v>
      </c>
      <c r="Y7985" t="str">
        <f>IF(tblRides[[#This Row],[supply_demand_ratio]]&lt;0.8,"Below 0.8",IF(tblRides[[#This Row],[supply_demand_ratio]]&lt;1,"Between 0.8-1.0",IF(tblRides[[#This Row],[supply_demand_ratio]]&lt;=1.2,"Between 1.0-1.2","Above 1.2")))</f>
        <v>Between 1.0-1.2</v>
      </c>
    </row>
    <row r="7986" spans="1:25" x14ac:dyDescent="0.3">
      <c r="A7986" t="s">
        <v>8041</v>
      </c>
      <c r="B7986" s="1">
        <v>46094.421527777777</v>
      </c>
      <c r="C7986" s="2">
        <v>46094</v>
      </c>
      <c r="D7986">
        <v>10</v>
      </c>
      <c r="E7986" t="s">
        <v>43</v>
      </c>
      <c r="F7986" t="s">
        <v>26</v>
      </c>
      <c r="G7986">
        <v>6.9</v>
      </c>
      <c r="H7986">
        <v>152.21</v>
      </c>
      <c r="I7986">
        <v>151.79</v>
      </c>
      <c r="J7986">
        <v>1.1000000000000001</v>
      </c>
      <c r="K7986">
        <v>7.2</v>
      </c>
      <c r="L7986">
        <v>8.5</v>
      </c>
      <c r="M7986">
        <v>63</v>
      </c>
      <c r="N7986" t="s">
        <v>27</v>
      </c>
      <c r="O7986">
        <v>1.119</v>
      </c>
      <c r="P7986" t="s">
        <v>28</v>
      </c>
      <c r="Q7986" t="s">
        <v>29</v>
      </c>
      <c r="R7986">
        <v>4.68</v>
      </c>
      <c r="S7986">
        <v>7</v>
      </c>
      <c r="T7986">
        <v>-0.42</v>
      </c>
      <c r="U7986">
        <v>1.3</v>
      </c>
      <c r="V7986" t="s">
        <v>159</v>
      </c>
      <c r="W7986" t="s">
        <v>45</v>
      </c>
      <c r="X7986">
        <v>1</v>
      </c>
      <c r="Y7986" t="str">
        <f>IF(tblRides[[#This Row],[supply_demand_ratio]]&lt;0.8,"Below 0.8",IF(tblRides[[#This Row],[supply_demand_ratio]]&lt;1,"Between 0.8-1.0",IF(tblRides[[#This Row],[supply_demand_ratio]]&lt;=1.2,"Between 1.0-1.2","Above 1.2")))</f>
        <v>Between 1.0-1.2</v>
      </c>
    </row>
    <row r="7987" spans="1:25" x14ac:dyDescent="0.3">
      <c r="A7987" t="s">
        <v>8042</v>
      </c>
      <c r="B7987" s="1">
        <v>46094.427083333336</v>
      </c>
      <c r="C7987" s="2">
        <v>46094</v>
      </c>
      <c r="D7987">
        <v>10</v>
      </c>
      <c r="E7987" t="s">
        <v>36</v>
      </c>
      <c r="F7987" t="s">
        <v>26</v>
      </c>
      <c r="G7987">
        <v>5.3</v>
      </c>
      <c r="H7987">
        <v>141.82</v>
      </c>
      <c r="I7987">
        <v>131.06</v>
      </c>
      <c r="J7987">
        <v>1.1000000000000001</v>
      </c>
      <c r="K7987">
        <v>4.8</v>
      </c>
      <c r="L7987">
        <v>4.5</v>
      </c>
      <c r="M7987">
        <v>91</v>
      </c>
      <c r="N7987" t="s">
        <v>41</v>
      </c>
      <c r="O7987">
        <v>0.98299999999999998</v>
      </c>
      <c r="P7987" t="s">
        <v>28</v>
      </c>
      <c r="Q7987" t="s">
        <v>29</v>
      </c>
      <c r="R7987">
        <v>5</v>
      </c>
      <c r="S7987">
        <v>18</v>
      </c>
      <c r="T7987">
        <v>-10.76</v>
      </c>
      <c r="U7987">
        <v>-0.3</v>
      </c>
      <c r="V7987" t="s">
        <v>159</v>
      </c>
      <c r="W7987" t="s">
        <v>31</v>
      </c>
      <c r="X7987">
        <v>1</v>
      </c>
      <c r="Y7987" t="str">
        <f>IF(tblRides[[#This Row],[supply_demand_ratio]]&lt;0.8,"Below 0.8",IF(tblRides[[#This Row],[supply_demand_ratio]]&lt;1,"Between 0.8-1.0",IF(tblRides[[#This Row],[supply_demand_ratio]]&lt;=1.2,"Between 1.0-1.2","Above 1.2")))</f>
        <v>Between 0.8-1.0</v>
      </c>
    </row>
    <row r="7988" spans="1:25" x14ac:dyDescent="0.3">
      <c r="A7988" t="s">
        <v>8043</v>
      </c>
      <c r="B7988" s="1">
        <v>46094.429861111108</v>
      </c>
      <c r="C7988" s="2">
        <v>46094</v>
      </c>
      <c r="D7988">
        <v>10</v>
      </c>
      <c r="E7988" t="s">
        <v>62</v>
      </c>
      <c r="F7988" t="s">
        <v>34</v>
      </c>
      <c r="G7988">
        <v>5</v>
      </c>
      <c r="H7988">
        <v>119.66</v>
      </c>
      <c r="J7988">
        <v>1</v>
      </c>
      <c r="K7988">
        <v>5.7</v>
      </c>
      <c r="M7988">
        <v>53</v>
      </c>
      <c r="N7988" t="s">
        <v>41</v>
      </c>
      <c r="O7988">
        <v>1.4930000000000001</v>
      </c>
      <c r="P7988" t="s">
        <v>82</v>
      </c>
      <c r="Q7988" t="s">
        <v>83</v>
      </c>
      <c r="R7988">
        <v>4.18</v>
      </c>
      <c r="S7988">
        <v>0</v>
      </c>
      <c r="V7988" t="s">
        <v>159</v>
      </c>
      <c r="W7988" t="s">
        <v>45</v>
      </c>
      <c r="X7988">
        <v>0</v>
      </c>
      <c r="Y7988" t="str">
        <f>IF(tblRides[[#This Row],[supply_demand_ratio]]&lt;0.8,"Below 0.8",IF(tblRides[[#This Row],[supply_demand_ratio]]&lt;1,"Between 0.8-1.0",IF(tblRides[[#This Row],[supply_demand_ratio]]&lt;=1.2,"Between 1.0-1.2","Above 1.2")))</f>
        <v>Above 1.2</v>
      </c>
    </row>
    <row r="7989" spans="1:25" x14ac:dyDescent="0.3">
      <c r="A7989" t="s">
        <v>8044</v>
      </c>
      <c r="B7989" s="1">
        <v>46094.431250000001</v>
      </c>
      <c r="C7989" s="2">
        <v>46094</v>
      </c>
      <c r="D7989">
        <v>10</v>
      </c>
      <c r="E7989" t="s">
        <v>25</v>
      </c>
      <c r="F7989" t="s">
        <v>34</v>
      </c>
      <c r="G7989">
        <v>9.6</v>
      </c>
      <c r="H7989">
        <v>250.38</v>
      </c>
      <c r="I7989">
        <v>242.88</v>
      </c>
      <c r="J7989">
        <v>1.3</v>
      </c>
      <c r="K7989">
        <v>6.5</v>
      </c>
      <c r="L7989">
        <v>11.5</v>
      </c>
      <c r="M7989">
        <v>105</v>
      </c>
      <c r="N7989" t="s">
        <v>72</v>
      </c>
      <c r="O7989">
        <v>0.71</v>
      </c>
      <c r="P7989" t="s">
        <v>28</v>
      </c>
      <c r="Q7989" t="s">
        <v>29</v>
      </c>
      <c r="R7989">
        <v>4.72</v>
      </c>
      <c r="S7989">
        <v>0</v>
      </c>
      <c r="T7989">
        <v>-7.5</v>
      </c>
      <c r="U7989">
        <v>5</v>
      </c>
      <c r="V7989" t="s">
        <v>159</v>
      </c>
      <c r="W7989" t="s">
        <v>45</v>
      </c>
      <c r="X7989">
        <v>1</v>
      </c>
      <c r="Y7989" t="str">
        <f>IF(tblRides[[#This Row],[supply_demand_ratio]]&lt;0.8,"Below 0.8",IF(tblRides[[#This Row],[supply_demand_ratio]]&lt;1,"Between 0.8-1.0",IF(tblRides[[#This Row],[supply_demand_ratio]]&lt;=1.2,"Between 1.0-1.2","Above 1.2")))</f>
        <v>Below 0.8</v>
      </c>
    </row>
    <row r="7990" spans="1:25" x14ac:dyDescent="0.3">
      <c r="A7990" t="s">
        <v>8045</v>
      </c>
      <c r="B7990" s="1">
        <v>46094.43472222222</v>
      </c>
      <c r="C7990" s="2">
        <v>46094</v>
      </c>
      <c r="D7990">
        <v>10</v>
      </c>
      <c r="E7990" t="s">
        <v>33</v>
      </c>
      <c r="F7990" t="s">
        <v>26</v>
      </c>
      <c r="G7990">
        <v>8.8000000000000007</v>
      </c>
      <c r="H7990">
        <v>210.83</v>
      </c>
      <c r="I7990">
        <v>216.49</v>
      </c>
      <c r="J7990">
        <v>1.3</v>
      </c>
      <c r="K7990">
        <v>7</v>
      </c>
      <c r="L7990">
        <v>8.4</v>
      </c>
      <c r="M7990">
        <v>94</v>
      </c>
      <c r="N7990" t="s">
        <v>72</v>
      </c>
      <c r="O7990">
        <v>0.82299999999999995</v>
      </c>
      <c r="P7990" t="s">
        <v>28</v>
      </c>
      <c r="Q7990" t="s">
        <v>29</v>
      </c>
      <c r="R7990">
        <v>4.9400000000000004</v>
      </c>
      <c r="S7990">
        <v>31</v>
      </c>
      <c r="T7990">
        <v>5.66</v>
      </c>
      <c r="U7990">
        <v>1.4</v>
      </c>
      <c r="V7990" t="s">
        <v>159</v>
      </c>
      <c r="W7990" t="s">
        <v>45</v>
      </c>
      <c r="X7990">
        <v>1</v>
      </c>
      <c r="Y7990" t="str">
        <f>IF(tblRides[[#This Row],[supply_demand_ratio]]&lt;0.8,"Below 0.8",IF(tblRides[[#This Row],[supply_demand_ratio]]&lt;1,"Between 0.8-1.0",IF(tblRides[[#This Row],[supply_demand_ratio]]&lt;=1.2,"Between 1.0-1.2","Above 1.2")))</f>
        <v>Between 0.8-1.0</v>
      </c>
    </row>
    <row r="7991" spans="1:25" x14ac:dyDescent="0.3">
      <c r="A7991" t="s">
        <v>8046</v>
      </c>
      <c r="B7991" s="1">
        <v>46094.447222222225</v>
      </c>
      <c r="C7991" s="2">
        <v>46094</v>
      </c>
      <c r="D7991">
        <v>10</v>
      </c>
      <c r="E7991" t="s">
        <v>25</v>
      </c>
      <c r="F7991" t="s">
        <v>26</v>
      </c>
      <c r="G7991">
        <v>3.6</v>
      </c>
      <c r="H7991">
        <v>107.09</v>
      </c>
      <c r="I7991">
        <v>109.17</v>
      </c>
      <c r="J7991">
        <v>1.2</v>
      </c>
      <c r="K7991">
        <v>7.6</v>
      </c>
      <c r="L7991">
        <v>5.6</v>
      </c>
      <c r="M7991">
        <v>102</v>
      </c>
      <c r="N7991" t="s">
        <v>27</v>
      </c>
      <c r="O7991">
        <v>0.82</v>
      </c>
      <c r="P7991" t="s">
        <v>28</v>
      </c>
      <c r="Q7991" t="s">
        <v>29</v>
      </c>
      <c r="R7991">
        <v>4.8099999999999996</v>
      </c>
      <c r="S7991">
        <v>7</v>
      </c>
      <c r="T7991">
        <v>2.08</v>
      </c>
      <c r="U7991">
        <v>-2</v>
      </c>
      <c r="V7991" t="s">
        <v>159</v>
      </c>
      <c r="W7991" t="s">
        <v>45</v>
      </c>
      <c r="X7991">
        <v>1</v>
      </c>
      <c r="Y7991" t="str">
        <f>IF(tblRides[[#This Row],[supply_demand_ratio]]&lt;0.8,"Below 0.8",IF(tblRides[[#This Row],[supply_demand_ratio]]&lt;1,"Between 0.8-1.0",IF(tblRides[[#This Row],[supply_demand_ratio]]&lt;=1.2,"Between 1.0-1.2","Above 1.2")))</f>
        <v>Between 0.8-1.0</v>
      </c>
    </row>
    <row r="7992" spans="1:25" x14ac:dyDescent="0.3">
      <c r="A7992" t="s">
        <v>8047</v>
      </c>
      <c r="B7992" s="1">
        <v>46094.461111111108</v>
      </c>
      <c r="C7992" s="2">
        <v>46094</v>
      </c>
      <c r="D7992">
        <v>11</v>
      </c>
      <c r="E7992" t="s">
        <v>43</v>
      </c>
      <c r="F7992" t="s">
        <v>26</v>
      </c>
      <c r="G7992">
        <v>12.6</v>
      </c>
      <c r="H7992">
        <v>206.77</v>
      </c>
      <c r="J7992">
        <v>1</v>
      </c>
      <c r="K7992">
        <v>5.3</v>
      </c>
      <c r="L7992">
        <v>6.2</v>
      </c>
      <c r="M7992">
        <v>77</v>
      </c>
      <c r="N7992" t="s">
        <v>41</v>
      </c>
      <c r="O7992">
        <v>2.2000000000000002</v>
      </c>
      <c r="P7992" t="s">
        <v>37</v>
      </c>
      <c r="Q7992" t="s">
        <v>38</v>
      </c>
      <c r="R7992">
        <v>4.8099999999999996</v>
      </c>
      <c r="S7992">
        <v>3</v>
      </c>
      <c r="U7992">
        <v>0.9</v>
      </c>
      <c r="V7992" t="s">
        <v>159</v>
      </c>
      <c r="W7992" t="s">
        <v>45</v>
      </c>
      <c r="X7992">
        <v>0</v>
      </c>
      <c r="Y7992" t="str">
        <f>IF(tblRides[[#This Row],[supply_demand_ratio]]&lt;0.8,"Below 0.8",IF(tblRides[[#This Row],[supply_demand_ratio]]&lt;1,"Between 0.8-1.0",IF(tblRides[[#This Row],[supply_demand_ratio]]&lt;=1.2,"Between 1.0-1.2","Above 1.2")))</f>
        <v>Above 1.2</v>
      </c>
    </row>
    <row r="7993" spans="1:25" x14ac:dyDescent="0.3">
      <c r="A7993" t="s">
        <v>8048</v>
      </c>
      <c r="B7993" s="1">
        <v>46094.492361111108</v>
      </c>
      <c r="C7993" s="2">
        <v>46094</v>
      </c>
      <c r="D7993">
        <v>11</v>
      </c>
      <c r="E7993" t="s">
        <v>43</v>
      </c>
      <c r="F7993" t="s">
        <v>34</v>
      </c>
      <c r="G7993">
        <v>7.1</v>
      </c>
      <c r="H7993">
        <v>160.44</v>
      </c>
      <c r="I7993">
        <v>156.61000000000001</v>
      </c>
      <c r="J7993">
        <v>1</v>
      </c>
      <c r="K7993">
        <v>2</v>
      </c>
      <c r="L7993">
        <v>5.2</v>
      </c>
      <c r="M7993">
        <v>71</v>
      </c>
      <c r="N7993" t="s">
        <v>41</v>
      </c>
      <c r="O7993">
        <v>1.528</v>
      </c>
      <c r="P7993" t="s">
        <v>28</v>
      </c>
      <c r="Q7993" t="s">
        <v>29</v>
      </c>
      <c r="R7993">
        <v>4.8899999999999997</v>
      </c>
      <c r="S7993">
        <v>0</v>
      </c>
      <c r="T7993">
        <v>-3.83</v>
      </c>
      <c r="U7993">
        <v>3.2</v>
      </c>
      <c r="V7993" t="s">
        <v>159</v>
      </c>
      <c r="W7993" t="s">
        <v>31</v>
      </c>
      <c r="X7993">
        <v>1</v>
      </c>
      <c r="Y7993" t="str">
        <f>IF(tblRides[[#This Row],[supply_demand_ratio]]&lt;0.8,"Below 0.8",IF(tblRides[[#This Row],[supply_demand_ratio]]&lt;1,"Between 0.8-1.0",IF(tblRides[[#This Row],[supply_demand_ratio]]&lt;=1.2,"Between 1.0-1.2","Above 1.2")))</f>
        <v>Above 1.2</v>
      </c>
    </row>
    <row r="7994" spans="1:25" x14ac:dyDescent="0.3">
      <c r="A7994" t="s">
        <v>8049</v>
      </c>
      <c r="B7994" s="1">
        <v>46094.492361111108</v>
      </c>
      <c r="C7994" s="2">
        <v>46094</v>
      </c>
      <c r="D7994">
        <v>11</v>
      </c>
      <c r="E7994" t="s">
        <v>43</v>
      </c>
      <c r="F7994" t="s">
        <v>26</v>
      </c>
      <c r="G7994">
        <v>4.9000000000000004</v>
      </c>
      <c r="H7994">
        <v>114.7</v>
      </c>
      <c r="J7994">
        <v>1</v>
      </c>
      <c r="K7994">
        <v>3.8</v>
      </c>
      <c r="L7994">
        <v>7.3</v>
      </c>
      <c r="M7994">
        <v>56</v>
      </c>
      <c r="N7994" t="s">
        <v>41</v>
      </c>
      <c r="O7994">
        <v>1.274</v>
      </c>
      <c r="P7994" t="s">
        <v>58</v>
      </c>
      <c r="Q7994" t="s">
        <v>74</v>
      </c>
      <c r="R7994">
        <v>4.87</v>
      </c>
      <c r="S7994">
        <v>7</v>
      </c>
      <c r="U7994">
        <v>3.5</v>
      </c>
      <c r="V7994" t="s">
        <v>159</v>
      </c>
      <c r="W7994" t="s">
        <v>31</v>
      </c>
      <c r="X7994">
        <v>0</v>
      </c>
      <c r="Y7994" t="str">
        <f>IF(tblRides[[#This Row],[supply_demand_ratio]]&lt;0.8,"Below 0.8",IF(tblRides[[#This Row],[supply_demand_ratio]]&lt;1,"Between 0.8-1.0",IF(tblRides[[#This Row],[supply_demand_ratio]]&lt;=1.2,"Between 1.0-1.2","Above 1.2")))</f>
        <v>Above 1.2</v>
      </c>
    </row>
    <row r="7995" spans="1:25" x14ac:dyDescent="0.3">
      <c r="A7995" t="s">
        <v>8050</v>
      </c>
      <c r="B7995" s="1">
        <v>46094.499305555553</v>
      </c>
      <c r="C7995" s="2">
        <v>46094</v>
      </c>
      <c r="D7995">
        <v>11</v>
      </c>
      <c r="E7995" t="s">
        <v>25</v>
      </c>
      <c r="F7995" t="s">
        <v>34</v>
      </c>
      <c r="G7995">
        <v>12.6</v>
      </c>
      <c r="H7995">
        <v>225.55</v>
      </c>
      <c r="J7995">
        <v>1</v>
      </c>
      <c r="K7995">
        <v>9.1</v>
      </c>
      <c r="L7995">
        <v>9.1</v>
      </c>
      <c r="M7995">
        <v>137</v>
      </c>
      <c r="N7995" t="s">
        <v>27</v>
      </c>
      <c r="O7995">
        <v>1.196</v>
      </c>
      <c r="P7995" t="s">
        <v>58</v>
      </c>
      <c r="Q7995" t="s">
        <v>59</v>
      </c>
      <c r="R7995">
        <v>4.67</v>
      </c>
      <c r="S7995">
        <v>0</v>
      </c>
      <c r="U7995">
        <v>0</v>
      </c>
      <c r="V7995" t="s">
        <v>159</v>
      </c>
      <c r="W7995" t="s">
        <v>45</v>
      </c>
      <c r="X7995">
        <v>0</v>
      </c>
      <c r="Y7995" t="str">
        <f>IF(tblRides[[#This Row],[supply_demand_ratio]]&lt;0.8,"Below 0.8",IF(tblRides[[#This Row],[supply_demand_ratio]]&lt;1,"Between 0.8-1.0",IF(tblRides[[#This Row],[supply_demand_ratio]]&lt;=1.2,"Between 1.0-1.2","Above 1.2")))</f>
        <v>Between 1.0-1.2</v>
      </c>
    </row>
    <row r="7996" spans="1:25" x14ac:dyDescent="0.3">
      <c r="A7996" t="s">
        <v>8051</v>
      </c>
      <c r="B7996" s="1">
        <v>46094.500694444447</v>
      </c>
      <c r="C7996" s="2">
        <v>46094</v>
      </c>
      <c r="D7996">
        <v>12</v>
      </c>
      <c r="E7996" t="s">
        <v>36</v>
      </c>
      <c r="F7996" t="s">
        <v>26</v>
      </c>
      <c r="G7996">
        <v>1.3</v>
      </c>
      <c r="H7996">
        <v>61.39</v>
      </c>
      <c r="I7996">
        <v>60.93</v>
      </c>
      <c r="J7996">
        <v>1</v>
      </c>
      <c r="K7996">
        <v>5.2</v>
      </c>
      <c r="L7996">
        <v>1.7</v>
      </c>
      <c r="M7996">
        <v>120</v>
      </c>
      <c r="N7996" t="s">
        <v>41</v>
      </c>
      <c r="O7996">
        <v>1.5229999999999999</v>
      </c>
      <c r="P7996" t="s">
        <v>28</v>
      </c>
      <c r="Q7996" t="s">
        <v>29</v>
      </c>
      <c r="R7996">
        <v>4.88</v>
      </c>
      <c r="S7996">
        <v>2</v>
      </c>
      <c r="T7996">
        <v>-0.46</v>
      </c>
      <c r="U7996">
        <v>-3.5</v>
      </c>
      <c r="V7996" t="s">
        <v>159</v>
      </c>
      <c r="W7996" t="s">
        <v>45</v>
      </c>
      <c r="X7996">
        <v>1</v>
      </c>
      <c r="Y7996" t="str">
        <f>IF(tblRides[[#This Row],[supply_demand_ratio]]&lt;0.8,"Below 0.8",IF(tblRides[[#This Row],[supply_demand_ratio]]&lt;1,"Between 0.8-1.0",IF(tblRides[[#This Row],[supply_demand_ratio]]&lt;=1.2,"Between 1.0-1.2","Above 1.2")))</f>
        <v>Above 1.2</v>
      </c>
    </row>
    <row r="7997" spans="1:25" x14ac:dyDescent="0.3">
      <c r="A7997" t="s">
        <v>8052</v>
      </c>
      <c r="B7997" s="1">
        <v>46094.508333333331</v>
      </c>
      <c r="C7997" s="2">
        <v>46094</v>
      </c>
      <c r="D7997">
        <v>12</v>
      </c>
      <c r="E7997" t="s">
        <v>43</v>
      </c>
      <c r="F7997" t="s">
        <v>26</v>
      </c>
      <c r="G7997">
        <v>3.4</v>
      </c>
      <c r="H7997">
        <v>98.52</v>
      </c>
      <c r="I7997">
        <v>106.24</v>
      </c>
      <c r="J7997">
        <v>1.1000000000000001</v>
      </c>
      <c r="K7997">
        <v>3.5</v>
      </c>
      <c r="L7997">
        <v>7.7</v>
      </c>
      <c r="M7997">
        <v>65</v>
      </c>
      <c r="N7997" t="s">
        <v>41</v>
      </c>
      <c r="O7997">
        <v>1.8440000000000001</v>
      </c>
      <c r="P7997" t="s">
        <v>28</v>
      </c>
      <c r="Q7997" t="s">
        <v>29</v>
      </c>
      <c r="R7997">
        <v>4.74</v>
      </c>
      <c r="S7997">
        <v>38</v>
      </c>
      <c r="T7997">
        <v>7.72</v>
      </c>
      <c r="U7997">
        <v>4.2</v>
      </c>
      <c r="V7997" t="s">
        <v>159</v>
      </c>
      <c r="W7997" t="s">
        <v>31</v>
      </c>
      <c r="X7997">
        <v>1</v>
      </c>
      <c r="Y7997" t="str">
        <f>IF(tblRides[[#This Row],[supply_demand_ratio]]&lt;0.8,"Below 0.8",IF(tblRides[[#This Row],[supply_demand_ratio]]&lt;1,"Between 0.8-1.0",IF(tblRides[[#This Row],[supply_demand_ratio]]&lt;=1.2,"Between 1.0-1.2","Above 1.2")))</f>
        <v>Above 1.2</v>
      </c>
    </row>
    <row r="7998" spans="1:25" x14ac:dyDescent="0.3">
      <c r="A7998" t="s">
        <v>8053</v>
      </c>
      <c r="B7998" s="1">
        <v>46094.527083333334</v>
      </c>
      <c r="C7998" s="2">
        <v>46094</v>
      </c>
      <c r="D7998">
        <v>12</v>
      </c>
      <c r="E7998" t="s">
        <v>62</v>
      </c>
      <c r="F7998" t="s">
        <v>34</v>
      </c>
      <c r="G7998">
        <v>13.1</v>
      </c>
      <c r="H7998">
        <v>226.13</v>
      </c>
      <c r="I7998">
        <v>216.44</v>
      </c>
      <c r="J7998">
        <v>1</v>
      </c>
      <c r="K7998">
        <v>3.4</v>
      </c>
      <c r="L7998">
        <v>3.7</v>
      </c>
      <c r="M7998">
        <v>62</v>
      </c>
      <c r="N7998" t="s">
        <v>41</v>
      </c>
      <c r="O7998">
        <v>1.6739999999999999</v>
      </c>
      <c r="P7998" t="s">
        <v>28</v>
      </c>
      <c r="Q7998" t="s">
        <v>29</v>
      </c>
      <c r="R7998">
        <v>4.78</v>
      </c>
      <c r="S7998">
        <v>0</v>
      </c>
      <c r="T7998">
        <v>-9.69</v>
      </c>
      <c r="U7998">
        <v>0.3</v>
      </c>
      <c r="V7998" t="s">
        <v>159</v>
      </c>
      <c r="W7998" t="s">
        <v>31</v>
      </c>
      <c r="X7998">
        <v>1</v>
      </c>
      <c r="Y7998" t="str">
        <f>IF(tblRides[[#This Row],[supply_demand_ratio]]&lt;0.8,"Below 0.8",IF(tblRides[[#This Row],[supply_demand_ratio]]&lt;1,"Between 0.8-1.0",IF(tblRides[[#This Row],[supply_demand_ratio]]&lt;=1.2,"Between 1.0-1.2","Above 1.2")))</f>
        <v>Above 1.2</v>
      </c>
    </row>
    <row r="7999" spans="1:25" x14ac:dyDescent="0.3">
      <c r="A7999" t="s">
        <v>8054</v>
      </c>
      <c r="B7999" s="1">
        <v>46094.532638888886</v>
      </c>
      <c r="C7999" s="2">
        <v>46094</v>
      </c>
      <c r="D7999">
        <v>12</v>
      </c>
      <c r="E7999" t="s">
        <v>43</v>
      </c>
      <c r="F7999" t="s">
        <v>26</v>
      </c>
      <c r="G7999">
        <v>7.3</v>
      </c>
      <c r="H7999">
        <v>133.85</v>
      </c>
      <c r="I7999">
        <v>143.91999999999999</v>
      </c>
      <c r="J7999">
        <v>1</v>
      </c>
      <c r="K7999">
        <v>7.4</v>
      </c>
      <c r="L7999">
        <v>9.4</v>
      </c>
      <c r="M7999">
        <v>72</v>
      </c>
      <c r="N7999" t="s">
        <v>41</v>
      </c>
      <c r="O7999">
        <v>1.9550000000000001</v>
      </c>
      <c r="P7999" t="s">
        <v>28</v>
      </c>
      <c r="Q7999" t="s">
        <v>29</v>
      </c>
      <c r="R7999">
        <v>4.53</v>
      </c>
      <c r="S7999">
        <v>33</v>
      </c>
      <c r="T7999">
        <v>10.07</v>
      </c>
      <c r="U7999">
        <v>2</v>
      </c>
      <c r="V7999" t="s">
        <v>159</v>
      </c>
      <c r="W7999" t="s">
        <v>45</v>
      </c>
      <c r="X7999">
        <v>1</v>
      </c>
      <c r="Y7999" t="str">
        <f>IF(tblRides[[#This Row],[supply_demand_ratio]]&lt;0.8,"Below 0.8",IF(tblRides[[#This Row],[supply_demand_ratio]]&lt;1,"Between 0.8-1.0",IF(tblRides[[#This Row],[supply_demand_ratio]]&lt;=1.2,"Between 1.0-1.2","Above 1.2")))</f>
        <v>Above 1.2</v>
      </c>
    </row>
    <row r="8000" spans="1:25" x14ac:dyDescent="0.3">
      <c r="A8000" t="s">
        <v>8055</v>
      </c>
      <c r="B8000" s="1">
        <v>46094.541666666664</v>
      </c>
      <c r="C8000" s="2">
        <v>46094</v>
      </c>
      <c r="D8000">
        <v>13</v>
      </c>
      <c r="E8000" t="s">
        <v>36</v>
      </c>
      <c r="F8000" t="s">
        <v>26</v>
      </c>
      <c r="G8000">
        <v>8</v>
      </c>
      <c r="H8000">
        <v>142.38</v>
      </c>
      <c r="I8000">
        <v>147.94</v>
      </c>
      <c r="J8000">
        <v>1</v>
      </c>
      <c r="K8000">
        <v>5.7</v>
      </c>
      <c r="L8000">
        <v>12.5</v>
      </c>
      <c r="M8000">
        <v>105</v>
      </c>
      <c r="N8000" t="s">
        <v>27</v>
      </c>
      <c r="O8000">
        <v>0.95299999999999996</v>
      </c>
      <c r="P8000" t="s">
        <v>28</v>
      </c>
      <c r="Q8000" t="s">
        <v>29</v>
      </c>
      <c r="R8000">
        <v>4.58</v>
      </c>
      <c r="S8000">
        <v>5</v>
      </c>
      <c r="T8000">
        <v>5.56</v>
      </c>
      <c r="U8000">
        <v>6.8</v>
      </c>
      <c r="V8000" t="s">
        <v>159</v>
      </c>
      <c r="W8000" t="s">
        <v>45</v>
      </c>
      <c r="X8000">
        <v>1</v>
      </c>
      <c r="Y8000" t="str">
        <f>IF(tblRides[[#This Row],[supply_demand_ratio]]&lt;0.8,"Below 0.8",IF(tblRides[[#This Row],[supply_demand_ratio]]&lt;1,"Between 0.8-1.0",IF(tblRides[[#This Row],[supply_demand_ratio]]&lt;=1.2,"Between 1.0-1.2","Above 1.2")))</f>
        <v>Between 0.8-1.0</v>
      </c>
    </row>
    <row r="8001" spans="1:25" x14ac:dyDescent="0.3">
      <c r="A8001" t="s">
        <v>8056</v>
      </c>
      <c r="B8001" s="1">
        <v>46094.552083333336</v>
      </c>
      <c r="C8001" s="2">
        <v>46094</v>
      </c>
      <c r="D8001">
        <v>13</v>
      </c>
      <c r="E8001" t="s">
        <v>33</v>
      </c>
      <c r="F8001" t="s">
        <v>26</v>
      </c>
      <c r="G8001">
        <v>5.5</v>
      </c>
      <c r="H8001">
        <v>139.88999999999999</v>
      </c>
      <c r="I8001">
        <v>138.35</v>
      </c>
      <c r="J8001">
        <v>1.1000000000000001</v>
      </c>
      <c r="K8001">
        <v>2</v>
      </c>
      <c r="L8001">
        <v>4.5</v>
      </c>
      <c r="M8001">
        <v>102</v>
      </c>
      <c r="N8001" t="s">
        <v>41</v>
      </c>
      <c r="O8001">
        <v>1.4690000000000001</v>
      </c>
      <c r="P8001" t="s">
        <v>28</v>
      </c>
      <c r="Q8001" t="s">
        <v>29</v>
      </c>
      <c r="R8001">
        <v>4.6100000000000003</v>
      </c>
      <c r="S8001">
        <v>3</v>
      </c>
      <c r="T8001">
        <v>-1.54</v>
      </c>
      <c r="U8001">
        <v>2.5</v>
      </c>
      <c r="V8001" t="s">
        <v>159</v>
      </c>
      <c r="W8001" t="s">
        <v>31</v>
      </c>
      <c r="X8001">
        <v>1</v>
      </c>
      <c r="Y8001" t="str">
        <f>IF(tblRides[[#This Row],[supply_demand_ratio]]&lt;0.8,"Below 0.8",IF(tblRides[[#This Row],[supply_demand_ratio]]&lt;1,"Between 0.8-1.0",IF(tblRides[[#This Row],[supply_demand_ratio]]&lt;=1.2,"Between 1.0-1.2","Above 1.2")))</f>
        <v>Above 1.2</v>
      </c>
    </row>
    <row r="8002" spans="1:25" x14ac:dyDescent="0.3">
      <c r="A8002" t="s">
        <v>8057</v>
      </c>
      <c r="B8002" s="1">
        <v>46094.55972222222</v>
      </c>
      <c r="C8002" s="2">
        <v>46094</v>
      </c>
      <c r="D8002">
        <v>13</v>
      </c>
      <c r="E8002" t="s">
        <v>43</v>
      </c>
      <c r="F8002" t="s">
        <v>26</v>
      </c>
      <c r="G8002">
        <v>3</v>
      </c>
      <c r="H8002">
        <v>76.33</v>
      </c>
      <c r="I8002">
        <v>74.52</v>
      </c>
      <c r="J8002">
        <v>1</v>
      </c>
      <c r="K8002">
        <v>8.5</v>
      </c>
      <c r="L8002">
        <v>11.3</v>
      </c>
      <c r="M8002">
        <v>64</v>
      </c>
      <c r="N8002" t="s">
        <v>41</v>
      </c>
      <c r="O8002">
        <v>1.4750000000000001</v>
      </c>
      <c r="P8002" t="s">
        <v>28</v>
      </c>
      <c r="Q8002" t="s">
        <v>29</v>
      </c>
      <c r="R8002">
        <v>4.55</v>
      </c>
      <c r="S8002">
        <v>1</v>
      </c>
      <c r="T8002">
        <v>-1.81</v>
      </c>
      <c r="U8002">
        <v>2.8</v>
      </c>
      <c r="V8002" t="s">
        <v>159</v>
      </c>
      <c r="W8002" t="s">
        <v>45</v>
      </c>
      <c r="X8002">
        <v>1</v>
      </c>
      <c r="Y8002" t="str">
        <f>IF(tblRides[[#This Row],[supply_demand_ratio]]&lt;0.8,"Below 0.8",IF(tblRides[[#This Row],[supply_demand_ratio]]&lt;1,"Between 0.8-1.0",IF(tblRides[[#This Row],[supply_demand_ratio]]&lt;=1.2,"Between 1.0-1.2","Above 1.2")))</f>
        <v>Above 1.2</v>
      </c>
    </row>
    <row r="8003" spans="1:25" x14ac:dyDescent="0.3">
      <c r="A8003" t="s">
        <v>8058</v>
      </c>
      <c r="B8003" s="1">
        <v>46094.569444444445</v>
      </c>
      <c r="C8003" s="2">
        <v>46094</v>
      </c>
      <c r="D8003">
        <v>13</v>
      </c>
      <c r="E8003" t="s">
        <v>36</v>
      </c>
      <c r="F8003" t="s">
        <v>34</v>
      </c>
      <c r="G8003">
        <v>5.4</v>
      </c>
      <c r="H8003">
        <v>108.72</v>
      </c>
      <c r="J8003">
        <v>1</v>
      </c>
      <c r="K8003">
        <v>4.9000000000000004</v>
      </c>
      <c r="L8003">
        <v>5.2</v>
      </c>
      <c r="M8003">
        <v>121</v>
      </c>
      <c r="N8003" t="s">
        <v>27</v>
      </c>
      <c r="O8003">
        <v>1.2470000000000001</v>
      </c>
      <c r="P8003" t="s">
        <v>58</v>
      </c>
      <c r="Q8003" t="s">
        <v>108</v>
      </c>
      <c r="R8003">
        <v>4.5</v>
      </c>
      <c r="S8003">
        <v>0</v>
      </c>
      <c r="U8003">
        <v>0.3</v>
      </c>
      <c r="V8003" t="s">
        <v>159</v>
      </c>
      <c r="W8003" t="s">
        <v>31</v>
      </c>
      <c r="X8003">
        <v>0</v>
      </c>
      <c r="Y8003" t="str">
        <f>IF(tblRides[[#This Row],[supply_demand_ratio]]&lt;0.8,"Below 0.8",IF(tblRides[[#This Row],[supply_demand_ratio]]&lt;1,"Between 0.8-1.0",IF(tblRides[[#This Row],[supply_demand_ratio]]&lt;=1.2,"Between 1.0-1.2","Above 1.2")))</f>
        <v>Above 1.2</v>
      </c>
    </row>
    <row r="8004" spans="1:25" x14ac:dyDescent="0.3">
      <c r="A8004" t="s">
        <v>8059</v>
      </c>
      <c r="B8004" s="1">
        <v>46094.570833333331</v>
      </c>
      <c r="C8004" s="2">
        <v>46094</v>
      </c>
      <c r="D8004">
        <v>13</v>
      </c>
      <c r="E8004" t="s">
        <v>36</v>
      </c>
      <c r="F8004" t="s">
        <v>34</v>
      </c>
      <c r="G8004">
        <v>9.1999999999999993</v>
      </c>
      <c r="H8004">
        <v>198.23</v>
      </c>
      <c r="I8004">
        <v>213.91</v>
      </c>
      <c r="J8004">
        <v>1</v>
      </c>
      <c r="K8004">
        <v>4.8</v>
      </c>
      <c r="L8004">
        <v>7.8</v>
      </c>
      <c r="M8004">
        <v>111</v>
      </c>
      <c r="N8004" t="s">
        <v>41</v>
      </c>
      <c r="O8004">
        <v>1.276</v>
      </c>
      <c r="P8004" t="s">
        <v>28</v>
      </c>
      <c r="Q8004" t="s">
        <v>29</v>
      </c>
      <c r="R8004">
        <v>4.9000000000000004</v>
      </c>
      <c r="S8004">
        <v>0</v>
      </c>
      <c r="T8004">
        <v>15.68</v>
      </c>
      <c r="U8004">
        <v>3</v>
      </c>
      <c r="V8004" t="s">
        <v>159</v>
      </c>
      <c r="W8004" t="s">
        <v>31</v>
      </c>
      <c r="X8004">
        <v>1</v>
      </c>
      <c r="Y8004" t="str">
        <f>IF(tblRides[[#This Row],[supply_demand_ratio]]&lt;0.8,"Below 0.8",IF(tblRides[[#This Row],[supply_demand_ratio]]&lt;1,"Between 0.8-1.0",IF(tblRides[[#This Row],[supply_demand_ratio]]&lt;=1.2,"Between 1.0-1.2","Above 1.2")))</f>
        <v>Above 1.2</v>
      </c>
    </row>
    <row r="8005" spans="1:25" x14ac:dyDescent="0.3">
      <c r="A8005" t="s">
        <v>8060</v>
      </c>
      <c r="B8005" s="1">
        <v>46094.578472222223</v>
      </c>
      <c r="C8005" s="2">
        <v>46094</v>
      </c>
      <c r="D8005">
        <v>13</v>
      </c>
      <c r="E8005" t="s">
        <v>33</v>
      </c>
      <c r="F8005" t="s">
        <v>34</v>
      </c>
      <c r="G8005">
        <v>5.4</v>
      </c>
      <c r="H8005">
        <v>123.51</v>
      </c>
      <c r="I8005">
        <v>119.74</v>
      </c>
      <c r="J8005">
        <v>1</v>
      </c>
      <c r="K8005">
        <v>7.4</v>
      </c>
      <c r="L8005">
        <v>1.7</v>
      </c>
      <c r="M8005">
        <v>85</v>
      </c>
      <c r="N8005" t="s">
        <v>27</v>
      </c>
      <c r="O8005">
        <v>1.044</v>
      </c>
      <c r="P8005" t="s">
        <v>28</v>
      </c>
      <c r="Q8005" t="s">
        <v>29</v>
      </c>
      <c r="R8005">
        <v>4.58</v>
      </c>
      <c r="S8005">
        <v>0</v>
      </c>
      <c r="T8005">
        <v>-3.77</v>
      </c>
      <c r="U8005">
        <v>-5.7</v>
      </c>
      <c r="V8005" t="s">
        <v>159</v>
      </c>
      <c r="W8005" t="s">
        <v>45</v>
      </c>
      <c r="X8005">
        <v>1</v>
      </c>
      <c r="Y8005" t="str">
        <f>IF(tblRides[[#This Row],[supply_demand_ratio]]&lt;0.8,"Below 0.8",IF(tblRides[[#This Row],[supply_demand_ratio]]&lt;1,"Between 0.8-1.0",IF(tblRides[[#This Row],[supply_demand_ratio]]&lt;=1.2,"Between 1.0-1.2","Above 1.2")))</f>
        <v>Between 1.0-1.2</v>
      </c>
    </row>
    <row r="8006" spans="1:25" x14ac:dyDescent="0.3">
      <c r="A8006" t="s">
        <v>8061</v>
      </c>
      <c r="B8006" s="1">
        <v>46094.597222222219</v>
      </c>
      <c r="C8006" s="2">
        <v>46094</v>
      </c>
      <c r="D8006">
        <v>14</v>
      </c>
      <c r="E8006" t="s">
        <v>43</v>
      </c>
      <c r="F8006" t="s">
        <v>34</v>
      </c>
      <c r="G8006">
        <v>9.1999999999999993</v>
      </c>
      <c r="H8006">
        <v>213.55</v>
      </c>
      <c r="I8006">
        <v>205.49</v>
      </c>
      <c r="J8006">
        <v>1.1000000000000001</v>
      </c>
      <c r="K8006">
        <v>4.7</v>
      </c>
      <c r="L8006">
        <v>1</v>
      </c>
      <c r="M8006">
        <v>69</v>
      </c>
      <c r="N8006" t="s">
        <v>41</v>
      </c>
      <c r="O8006">
        <v>2.2000000000000002</v>
      </c>
      <c r="P8006" t="s">
        <v>28</v>
      </c>
      <c r="Q8006" t="s">
        <v>29</v>
      </c>
      <c r="R8006">
        <v>4.5</v>
      </c>
      <c r="S8006">
        <v>0</v>
      </c>
      <c r="T8006">
        <v>-8.06</v>
      </c>
      <c r="U8006">
        <v>-3.7</v>
      </c>
      <c r="V8006" t="s">
        <v>159</v>
      </c>
      <c r="W8006" t="s">
        <v>31</v>
      </c>
      <c r="X8006">
        <v>1</v>
      </c>
      <c r="Y8006" t="str">
        <f>IF(tblRides[[#This Row],[supply_demand_ratio]]&lt;0.8,"Below 0.8",IF(tblRides[[#This Row],[supply_demand_ratio]]&lt;1,"Between 0.8-1.0",IF(tblRides[[#This Row],[supply_demand_ratio]]&lt;=1.2,"Between 1.0-1.2","Above 1.2")))</f>
        <v>Above 1.2</v>
      </c>
    </row>
    <row r="8007" spans="1:25" x14ac:dyDescent="0.3">
      <c r="A8007" t="s">
        <v>8062</v>
      </c>
      <c r="B8007" s="1">
        <v>46094.597222222219</v>
      </c>
      <c r="C8007" s="2">
        <v>46094</v>
      </c>
      <c r="D8007">
        <v>14</v>
      </c>
      <c r="E8007" t="s">
        <v>33</v>
      </c>
      <c r="F8007" t="s">
        <v>26</v>
      </c>
      <c r="G8007">
        <v>7.5</v>
      </c>
      <c r="H8007">
        <v>140.1</v>
      </c>
      <c r="I8007">
        <v>137.56</v>
      </c>
      <c r="J8007">
        <v>1</v>
      </c>
      <c r="K8007">
        <v>5.2</v>
      </c>
      <c r="L8007">
        <v>6.6</v>
      </c>
      <c r="M8007">
        <v>89</v>
      </c>
      <c r="N8007" t="s">
        <v>41</v>
      </c>
      <c r="O8007">
        <v>1.3720000000000001</v>
      </c>
      <c r="P8007" t="s">
        <v>28</v>
      </c>
      <c r="Q8007" t="s">
        <v>29</v>
      </c>
      <c r="R8007">
        <v>4.76</v>
      </c>
      <c r="S8007">
        <v>23</v>
      </c>
      <c r="T8007">
        <v>-2.54</v>
      </c>
      <c r="U8007">
        <v>1.4</v>
      </c>
      <c r="V8007" t="s">
        <v>159</v>
      </c>
      <c r="W8007" t="s">
        <v>45</v>
      </c>
      <c r="X8007">
        <v>1</v>
      </c>
      <c r="Y8007" t="str">
        <f>IF(tblRides[[#This Row],[supply_demand_ratio]]&lt;0.8,"Below 0.8",IF(tblRides[[#This Row],[supply_demand_ratio]]&lt;1,"Between 0.8-1.0",IF(tblRides[[#This Row],[supply_demand_ratio]]&lt;=1.2,"Between 1.0-1.2","Above 1.2")))</f>
        <v>Above 1.2</v>
      </c>
    </row>
    <row r="8008" spans="1:25" x14ac:dyDescent="0.3">
      <c r="A8008" t="s">
        <v>8063</v>
      </c>
      <c r="B8008" s="1">
        <v>46094.597222222219</v>
      </c>
      <c r="C8008" s="2">
        <v>46094</v>
      </c>
      <c r="D8008">
        <v>14</v>
      </c>
      <c r="E8008" t="s">
        <v>33</v>
      </c>
      <c r="F8008" t="s">
        <v>26</v>
      </c>
      <c r="G8008">
        <v>3.3</v>
      </c>
      <c r="H8008">
        <v>106.62</v>
      </c>
      <c r="I8008">
        <v>102.81</v>
      </c>
      <c r="J8008">
        <v>1.1000000000000001</v>
      </c>
      <c r="K8008">
        <v>2</v>
      </c>
      <c r="L8008">
        <v>1</v>
      </c>
      <c r="M8008">
        <v>94</v>
      </c>
      <c r="N8008" t="s">
        <v>41</v>
      </c>
      <c r="O8008">
        <v>1.4119999999999999</v>
      </c>
      <c r="P8008" t="s">
        <v>28</v>
      </c>
      <c r="Q8008" t="s">
        <v>29</v>
      </c>
      <c r="R8008">
        <v>4.54</v>
      </c>
      <c r="S8008">
        <v>6</v>
      </c>
      <c r="T8008">
        <v>-3.81</v>
      </c>
      <c r="U8008">
        <v>-1</v>
      </c>
      <c r="V8008" t="s">
        <v>159</v>
      </c>
      <c r="W8008" t="s">
        <v>31</v>
      </c>
      <c r="X8008">
        <v>1</v>
      </c>
      <c r="Y8008" t="str">
        <f>IF(tblRides[[#This Row],[supply_demand_ratio]]&lt;0.8,"Below 0.8",IF(tblRides[[#This Row],[supply_demand_ratio]]&lt;1,"Between 0.8-1.0",IF(tblRides[[#This Row],[supply_demand_ratio]]&lt;=1.2,"Between 1.0-1.2","Above 1.2")))</f>
        <v>Above 1.2</v>
      </c>
    </row>
    <row r="8009" spans="1:25" x14ac:dyDescent="0.3">
      <c r="A8009" t="s">
        <v>8064</v>
      </c>
      <c r="B8009" s="1">
        <v>46094.604166666664</v>
      </c>
      <c r="C8009" s="2">
        <v>46094</v>
      </c>
      <c r="D8009">
        <v>14</v>
      </c>
      <c r="E8009" t="s">
        <v>43</v>
      </c>
      <c r="F8009" t="s">
        <v>26</v>
      </c>
      <c r="G8009">
        <v>7.5</v>
      </c>
      <c r="H8009">
        <v>158.26</v>
      </c>
      <c r="I8009">
        <v>157.78</v>
      </c>
      <c r="J8009">
        <v>1</v>
      </c>
      <c r="K8009">
        <v>4.0999999999999996</v>
      </c>
      <c r="L8009">
        <v>10</v>
      </c>
      <c r="M8009">
        <v>68</v>
      </c>
      <c r="N8009" t="s">
        <v>41</v>
      </c>
      <c r="O8009">
        <v>1.627</v>
      </c>
      <c r="P8009" t="s">
        <v>28</v>
      </c>
      <c r="Q8009" t="s">
        <v>29</v>
      </c>
      <c r="R8009">
        <v>4.84</v>
      </c>
      <c r="S8009">
        <v>6</v>
      </c>
      <c r="T8009">
        <v>-0.48</v>
      </c>
      <c r="U8009">
        <v>5.9</v>
      </c>
      <c r="V8009" t="s">
        <v>159</v>
      </c>
      <c r="W8009" t="s">
        <v>31</v>
      </c>
      <c r="X8009">
        <v>1</v>
      </c>
      <c r="Y8009" t="str">
        <f>IF(tblRides[[#This Row],[supply_demand_ratio]]&lt;0.8,"Below 0.8",IF(tblRides[[#This Row],[supply_demand_ratio]]&lt;1,"Between 0.8-1.0",IF(tblRides[[#This Row],[supply_demand_ratio]]&lt;=1.2,"Between 1.0-1.2","Above 1.2")))</f>
        <v>Above 1.2</v>
      </c>
    </row>
    <row r="8010" spans="1:25" x14ac:dyDescent="0.3">
      <c r="A8010" t="s">
        <v>8065</v>
      </c>
      <c r="B8010" s="1">
        <v>46094.611111111109</v>
      </c>
      <c r="C8010" s="2">
        <v>46094</v>
      </c>
      <c r="D8010">
        <v>14</v>
      </c>
      <c r="E8010" t="s">
        <v>36</v>
      </c>
      <c r="F8010" t="s">
        <v>26</v>
      </c>
      <c r="G8010">
        <v>10.1</v>
      </c>
      <c r="H8010">
        <v>181.19</v>
      </c>
      <c r="I8010">
        <v>179.45</v>
      </c>
      <c r="J8010">
        <v>1</v>
      </c>
      <c r="K8010">
        <v>2</v>
      </c>
      <c r="L8010">
        <v>5.9</v>
      </c>
      <c r="M8010">
        <v>126</v>
      </c>
      <c r="N8010" t="s">
        <v>27</v>
      </c>
      <c r="O8010">
        <v>1.224</v>
      </c>
      <c r="P8010" t="s">
        <v>28</v>
      </c>
      <c r="Q8010" t="s">
        <v>29</v>
      </c>
      <c r="R8010">
        <v>4.78</v>
      </c>
      <c r="S8010">
        <v>4</v>
      </c>
      <c r="T8010">
        <v>-1.74</v>
      </c>
      <c r="U8010">
        <v>3.9</v>
      </c>
      <c r="V8010" t="s">
        <v>159</v>
      </c>
      <c r="W8010" t="s">
        <v>31</v>
      </c>
      <c r="X8010">
        <v>1</v>
      </c>
      <c r="Y8010" t="str">
        <f>IF(tblRides[[#This Row],[supply_demand_ratio]]&lt;0.8,"Below 0.8",IF(tblRides[[#This Row],[supply_demand_ratio]]&lt;1,"Between 0.8-1.0",IF(tblRides[[#This Row],[supply_demand_ratio]]&lt;=1.2,"Between 1.0-1.2","Above 1.2")))</f>
        <v>Above 1.2</v>
      </c>
    </row>
    <row r="8011" spans="1:25" x14ac:dyDescent="0.3">
      <c r="A8011" t="s">
        <v>8066</v>
      </c>
      <c r="B8011" s="1">
        <v>46094.613194444442</v>
      </c>
      <c r="C8011" s="2">
        <v>46094</v>
      </c>
      <c r="D8011">
        <v>14</v>
      </c>
      <c r="E8011" t="s">
        <v>43</v>
      </c>
      <c r="F8011" t="s">
        <v>26</v>
      </c>
      <c r="G8011">
        <v>2.6</v>
      </c>
      <c r="H8011">
        <v>82.27</v>
      </c>
      <c r="I8011">
        <v>80.349999999999994</v>
      </c>
      <c r="J8011">
        <v>1</v>
      </c>
      <c r="K8011">
        <v>3.2</v>
      </c>
      <c r="L8011">
        <v>8.9</v>
      </c>
      <c r="M8011">
        <v>63</v>
      </c>
      <c r="N8011" t="s">
        <v>41</v>
      </c>
      <c r="O8011">
        <v>2.0059999999999998</v>
      </c>
      <c r="P8011" t="s">
        <v>28</v>
      </c>
      <c r="Q8011" t="s">
        <v>29</v>
      </c>
      <c r="R8011">
        <v>4.8099999999999996</v>
      </c>
      <c r="S8011">
        <v>5</v>
      </c>
      <c r="T8011">
        <v>-1.92</v>
      </c>
      <c r="U8011">
        <v>5.7</v>
      </c>
      <c r="V8011" t="s">
        <v>159</v>
      </c>
      <c r="W8011" t="s">
        <v>31</v>
      </c>
      <c r="X8011">
        <v>1</v>
      </c>
      <c r="Y8011" t="str">
        <f>IF(tblRides[[#This Row],[supply_demand_ratio]]&lt;0.8,"Below 0.8",IF(tblRides[[#This Row],[supply_demand_ratio]]&lt;1,"Between 0.8-1.0",IF(tblRides[[#This Row],[supply_demand_ratio]]&lt;=1.2,"Between 1.0-1.2","Above 1.2")))</f>
        <v>Above 1.2</v>
      </c>
    </row>
    <row r="8012" spans="1:25" x14ac:dyDescent="0.3">
      <c r="A8012" t="s">
        <v>8067</v>
      </c>
      <c r="B8012" s="1">
        <v>46094.620833333334</v>
      </c>
      <c r="C8012" s="2">
        <v>46094</v>
      </c>
      <c r="D8012">
        <v>14</v>
      </c>
      <c r="E8012" t="s">
        <v>43</v>
      </c>
      <c r="F8012" t="s">
        <v>34</v>
      </c>
      <c r="G8012">
        <v>4.5</v>
      </c>
      <c r="H8012">
        <v>96.6</v>
      </c>
      <c r="J8012">
        <v>1</v>
      </c>
      <c r="K8012">
        <v>4.8</v>
      </c>
      <c r="L8012">
        <v>4.5</v>
      </c>
      <c r="M8012">
        <v>60</v>
      </c>
      <c r="N8012" t="s">
        <v>41</v>
      </c>
      <c r="O8012">
        <v>1.988</v>
      </c>
      <c r="P8012" t="s">
        <v>37</v>
      </c>
      <c r="Q8012" t="s">
        <v>103</v>
      </c>
      <c r="R8012">
        <v>4.54</v>
      </c>
      <c r="S8012">
        <v>0</v>
      </c>
      <c r="U8012">
        <v>-0.3</v>
      </c>
      <c r="V8012" t="s">
        <v>159</v>
      </c>
      <c r="W8012" t="s">
        <v>31</v>
      </c>
      <c r="X8012">
        <v>0</v>
      </c>
      <c r="Y8012" t="str">
        <f>IF(tblRides[[#This Row],[supply_demand_ratio]]&lt;0.8,"Below 0.8",IF(tblRides[[#This Row],[supply_demand_ratio]]&lt;1,"Between 0.8-1.0",IF(tblRides[[#This Row],[supply_demand_ratio]]&lt;=1.2,"Between 1.0-1.2","Above 1.2")))</f>
        <v>Above 1.2</v>
      </c>
    </row>
    <row r="8013" spans="1:25" x14ac:dyDescent="0.3">
      <c r="A8013" t="s">
        <v>8068</v>
      </c>
      <c r="B8013" s="1">
        <v>46094.621527777781</v>
      </c>
      <c r="C8013" s="2">
        <v>46094</v>
      </c>
      <c r="D8013">
        <v>14</v>
      </c>
      <c r="E8013" t="s">
        <v>33</v>
      </c>
      <c r="F8013" t="s">
        <v>34</v>
      </c>
      <c r="G8013">
        <v>5.0999999999999996</v>
      </c>
      <c r="H8013">
        <v>126.57</v>
      </c>
      <c r="I8013">
        <v>126.73</v>
      </c>
      <c r="J8013">
        <v>1</v>
      </c>
      <c r="K8013">
        <v>2</v>
      </c>
      <c r="L8013">
        <v>3.8</v>
      </c>
      <c r="M8013">
        <v>107</v>
      </c>
      <c r="N8013" t="s">
        <v>41</v>
      </c>
      <c r="O8013">
        <v>1.4730000000000001</v>
      </c>
      <c r="P8013" t="s">
        <v>28</v>
      </c>
      <c r="Q8013" t="s">
        <v>29</v>
      </c>
      <c r="R8013">
        <v>4.62</v>
      </c>
      <c r="S8013">
        <v>0</v>
      </c>
      <c r="T8013">
        <v>0.16</v>
      </c>
      <c r="U8013">
        <v>1.8</v>
      </c>
      <c r="V8013" t="s">
        <v>159</v>
      </c>
      <c r="W8013" t="s">
        <v>31</v>
      </c>
      <c r="X8013">
        <v>1</v>
      </c>
      <c r="Y8013" t="str">
        <f>IF(tblRides[[#This Row],[supply_demand_ratio]]&lt;0.8,"Below 0.8",IF(tblRides[[#This Row],[supply_demand_ratio]]&lt;1,"Between 0.8-1.0",IF(tblRides[[#This Row],[supply_demand_ratio]]&lt;=1.2,"Between 1.0-1.2","Above 1.2")))</f>
        <v>Above 1.2</v>
      </c>
    </row>
    <row r="8014" spans="1:25" x14ac:dyDescent="0.3">
      <c r="A8014" t="s">
        <v>8069</v>
      </c>
      <c r="B8014" s="1">
        <v>46094.626388888886</v>
      </c>
      <c r="C8014" s="2">
        <v>46094</v>
      </c>
      <c r="D8014">
        <v>15</v>
      </c>
      <c r="E8014" t="s">
        <v>62</v>
      </c>
      <c r="F8014" t="s">
        <v>26</v>
      </c>
      <c r="G8014">
        <v>6.8</v>
      </c>
      <c r="H8014">
        <v>143.47</v>
      </c>
      <c r="I8014">
        <v>149.31</v>
      </c>
      <c r="J8014">
        <v>1</v>
      </c>
      <c r="K8014">
        <v>5.2</v>
      </c>
      <c r="L8014">
        <v>5.8</v>
      </c>
      <c r="M8014">
        <v>56</v>
      </c>
      <c r="N8014" t="s">
        <v>41</v>
      </c>
      <c r="O8014">
        <v>2.2000000000000002</v>
      </c>
      <c r="P8014" t="s">
        <v>28</v>
      </c>
      <c r="Q8014" t="s">
        <v>29</v>
      </c>
      <c r="R8014">
        <v>4.82</v>
      </c>
      <c r="S8014">
        <v>8</v>
      </c>
      <c r="T8014">
        <v>5.84</v>
      </c>
      <c r="U8014">
        <v>0.6</v>
      </c>
      <c r="V8014" t="s">
        <v>159</v>
      </c>
      <c r="W8014" t="s">
        <v>45</v>
      </c>
      <c r="X8014">
        <v>1</v>
      </c>
      <c r="Y8014" t="str">
        <f>IF(tblRides[[#This Row],[supply_demand_ratio]]&lt;0.8,"Below 0.8",IF(tblRides[[#This Row],[supply_demand_ratio]]&lt;1,"Between 0.8-1.0",IF(tblRides[[#This Row],[supply_demand_ratio]]&lt;=1.2,"Between 1.0-1.2","Above 1.2")))</f>
        <v>Above 1.2</v>
      </c>
    </row>
    <row r="8015" spans="1:25" x14ac:dyDescent="0.3">
      <c r="A8015" t="s">
        <v>8070</v>
      </c>
      <c r="B8015" s="1">
        <v>46094.631249999999</v>
      </c>
      <c r="C8015" s="2">
        <v>46094</v>
      </c>
      <c r="D8015">
        <v>15</v>
      </c>
      <c r="E8015" t="s">
        <v>25</v>
      </c>
      <c r="F8015" t="s">
        <v>26</v>
      </c>
      <c r="G8015">
        <v>16.600000000000001</v>
      </c>
      <c r="H8015">
        <v>320.88</v>
      </c>
      <c r="I8015">
        <v>308.52999999999997</v>
      </c>
      <c r="J8015">
        <v>1.1000000000000001</v>
      </c>
      <c r="K8015">
        <v>7.5</v>
      </c>
      <c r="L8015">
        <v>7.4</v>
      </c>
      <c r="M8015">
        <v>110</v>
      </c>
      <c r="N8015" t="s">
        <v>27</v>
      </c>
      <c r="O8015">
        <v>0.82399999999999995</v>
      </c>
      <c r="P8015" t="s">
        <v>28</v>
      </c>
      <c r="Q8015" t="s">
        <v>29</v>
      </c>
      <c r="R8015">
        <v>4.4000000000000004</v>
      </c>
      <c r="S8015">
        <v>19</v>
      </c>
      <c r="T8015">
        <v>-12.35</v>
      </c>
      <c r="U8015">
        <v>-0.1</v>
      </c>
      <c r="V8015" t="s">
        <v>159</v>
      </c>
      <c r="W8015" t="s">
        <v>45</v>
      </c>
      <c r="X8015">
        <v>1</v>
      </c>
      <c r="Y8015" t="str">
        <f>IF(tblRides[[#This Row],[supply_demand_ratio]]&lt;0.8,"Below 0.8",IF(tblRides[[#This Row],[supply_demand_ratio]]&lt;1,"Between 0.8-1.0",IF(tblRides[[#This Row],[supply_demand_ratio]]&lt;=1.2,"Between 1.0-1.2","Above 1.2")))</f>
        <v>Between 0.8-1.0</v>
      </c>
    </row>
    <row r="8016" spans="1:25" x14ac:dyDescent="0.3">
      <c r="A8016" t="s">
        <v>8071</v>
      </c>
      <c r="B8016" s="1">
        <v>46094.642361111109</v>
      </c>
      <c r="C8016" s="2">
        <v>46094</v>
      </c>
      <c r="D8016">
        <v>15</v>
      </c>
      <c r="E8016" t="s">
        <v>25</v>
      </c>
      <c r="F8016" t="s">
        <v>34</v>
      </c>
      <c r="G8016">
        <v>3.2</v>
      </c>
      <c r="H8016">
        <v>105.7</v>
      </c>
      <c r="J8016">
        <v>1.1000000000000001</v>
      </c>
      <c r="K8016">
        <v>2</v>
      </c>
      <c r="L8016">
        <v>1</v>
      </c>
      <c r="M8016">
        <v>121</v>
      </c>
      <c r="N8016" t="s">
        <v>27</v>
      </c>
      <c r="O8016">
        <v>1.0649999999999999</v>
      </c>
      <c r="P8016" t="s">
        <v>58</v>
      </c>
      <c r="Q8016" t="s">
        <v>88</v>
      </c>
      <c r="R8016">
        <v>4.79</v>
      </c>
      <c r="S8016">
        <v>0</v>
      </c>
      <c r="U8016">
        <v>-1</v>
      </c>
      <c r="V8016" t="s">
        <v>159</v>
      </c>
      <c r="W8016" t="s">
        <v>31</v>
      </c>
      <c r="X8016">
        <v>0</v>
      </c>
      <c r="Y8016" t="str">
        <f>IF(tblRides[[#This Row],[supply_demand_ratio]]&lt;0.8,"Below 0.8",IF(tblRides[[#This Row],[supply_demand_ratio]]&lt;1,"Between 0.8-1.0",IF(tblRides[[#This Row],[supply_demand_ratio]]&lt;=1.2,"Between 1.0-1.2","Above 1.2")))</f>
        <v>Between 1.0-1.2</v>
      </c>
    </row>
    <row r="8017" spans="1:25" x14ac:dyDescent="0.3">
      <c r="A8017" t="s">
        <v>8072</v>
      </c>
      <c r="B8017" s="1">
        <v>46094.645138888889</v>
      </c>
      <c r="C8017" s="2">
        <v>46094</v>
      </c>
      <c r="D8017">
        <v>15</v>
      </c>
      <c r="E8017" t="s">
        <v>25</v>
      </c>
      <c r="F8017" t="s">
        <v>26</v>
      </c>
      <c r="G8017">
        <v>4.9000000000000004</v>
      </c>
      <c r="H8017">
        <v>103.58</v>
      </c>
      <c r="I8017">
        <v>108.3</v>
      </c>
      <c r="J8017">
        <v>1</v>
      </c>
      <c r="K8017">
        <v>3.1</v>
      </c>
      <c r="L8017">
        <v>3</v>
      </c>
      <c r="M8017">
        <v>113</v>
      </c>
      <c r="N8017" t="s">
        <v>41</v>
      </c>
      <c r="O8017">
        <v>1.149</v>
      </c>
      <c r="P8017" t="s">
        <v>28</v>
      </c>
      <c r="Q8017" t="s">
        <v>29</v>
      </c>
      <c r="R8017">
        <v>4.72</v>
      </c>
      <c r="S8017">
        <v>21</v>
      </c>
      <c r="T8017">
        <v>4.72</v>
      </c>
      <c r="U8017">
        <v>-0.1</v>
      </c>
      <c r="V8017" t="s">
        <v>159</v>
      </c>
      <c r="W8017" t="s">
        <v>31</v>
      </c>
      <c r="X8017">
        <v>1</v>
      </c>
      <c r="Y8017" t="str">
        <f>IF(tblRides[[#This Row],[supply_demand_ratio]]&lt;0.8,"Below 0.8",IF(tblRides[[#This Row],[supply_demand_ratio]]&lt;1,"Between 0.8-1.0",IF(tblRides[[#This Row],[supply_demand_ratio]]&lt;=1.2,"Between 1.0-1.2","Above 1.2")))</f>
        <v>Between 1.0-1.2</v>
      </c>
    </row>
    <row r="8018" spans="1:25" x14ac:dyDescent="0.3">
      <c r="A8018" t="s">
        <v>8073</v>
      </c>
      <c r="B8018" s="1">
        <v>46094.674305555556</v>
      </c>
      <c r="C8018" s="2">
        <v>46094</v>
      </c>
      <c r="D8018">
        <v>16</v>
      </c>
      <c r="E8018" t="s">
        <v>36</v>
      </c>
      <c r="F8018" t="s">
        <v>34</v>
      </c>
      <c r="G8018">
        <v>3.3</v>
      </c>
      <c r="H8018">
        <v>89.43</v>
      </c>
      <c r="I8018">
        <v>91.39</v>
      </c>
      <c r="J8018">
        <v>1</v>
      </c>
      <c r="K8018">
        <v>2</v>
      </c>
      <c r="L8018">
        <v>1</v>
      </c>
      <c r="M8018">
        <v>97</v>
      </c>
      <c r="N8018" t="s">
        <v>41</v>
      </c>
      <c r="O8018">
        <v>1.0780000000000001</v>
      </c>
      <c r="P8018" t="s">
        <v>28</v>
      </c>
      <c r="Q8018" t="s">
        <v>29</v>
      </c>
      <c r="R8018">
        <v>4.9800000000000004</v>
      </c>
      <c r="S8018">
        <v>0</v>
      </c>
      <c r="T8018">
        <v>1.96</v>
      </c>
      <c r="U8018">
        <v>-1</v>
      </c>
      <c r="V8018" t="s">
        <v>159</v>
      </c>
      <c r="W8018" t="s">
        <v>31</v>
      </c>
      <c r="X8018">
        <v>1</v>
      </c>
      <c r="Y8018" t="str">
        <f>IF(tblRides[[#This Row],[supply_demand_ratio]]&lt;0.8,"Below 0.8",IF(tblRides[[#This Row],[supply_demand_ratio]]&lt;1,"Between 0.8-1.0",IF(tblRides[[#This Row],[supply_demand_ratio]]&lt;=1.2,"Between 1.0-1.2","Above 1.2")))</f>
        <v>Between 1.0-1.2</v>
      </c>
    </row>
    <row r="8019" spans="1:25" x14ac:dyDescent="0.3">
      <c r="A8019" t="s">
        <v>8074</v>
      </c>
      <c r="B8019" s="1">
        <v>46094.681944444441</v>
      </c>
      <c r="C8019" s="2">
        <v>46094</v>
      </c>
      <c r="D8019">
        <v>16</v>
      </c>
      <c r="E8019" t="s">
        <v>43</v>
      </c>
      <c r="F8019" t="s">
        <v>26</v>
      </c>
      <c r="G8019">
        <v>1.3</v>
      </c>
      <c r="H8019">
        <v>57.55</v>
      </c>
      <c r="I8019">
        <v>60.75</v>
      </c>
      <c r="J8019">
        <v>1</v>
      </c>
      <c r="K8019">
        <v>5.9</v>
      </c>
      <c r="L8019">
        <v>8.1999999999999993</v>
      </c>
      <c r="M8019">
        <v>75</v>
      </c>
      <c r="N8019" t="s">
        <v>41</v>
      </c>
      <c r="O8019">
        <v>1.601</v>
      </c>
      <c r="P8019" t="s">
        <v>28</v>
      </c>
      <c r="Q8019" t="s">
        <v>29</v>
      </c>
      <c r="R8019">
        <v>4.4000000000000004</v>
      </c>
      <c r="S8019">
        <v>18</v>
      </c>
      <c r="T8019">
        <v>3.2</v>
      </c>
      <c r="U8019">
        <v>2.2999999999999998</v>
      </c>
      <c r="V8019" t="s">
        <v>159</v>
      </c>
      <c r="W8019" t="s">
        <v>45</v>
      </c>
      <c r="X8019">
        <v>1</v>
      </c>
      <c r="Y8019" t="str">
        <f>IF(tblRides[[#This Row],[supply_demand_ratio]]&lt;0.8,"Below 0.8",IF(tblRides[[#This Row],[supply_demand_ratio]]&lt;1,"Between 0.8-1.0",IF(tblRides[[#This Row],[supply_demand_ratio]]&lt;=1.2,"Between 1.0-1.2","Above 1.2")))</f>
        <v>Above 1.2</v>
      </c>
    </row>
    <row r="8020" spans="1:25" x14ac:dyDescent="0.3">
      <c r="A8020" t="s">
        <v>8075</v>
      </c>
      <c r="B8020" s="1">
        <v>46094.682638888888</v>
      </c>
      <c r="C8020" s="2">
        <v>46094</v>
      </c>
      <c r="D8020">
        <v>16</v>
      </c>
      <c r="E8020" t="s">
        <v>43</v>
      </c>
      <c r="F8020" t="s">
        <v>26</v>
      </c>
      <c r="G8020">
        <v>8.6</v>
      </c>
      <c r="H8020">
        <v>152.16999999999999</v>
      </c>
      <c r="I8020">
        <v>158.15</v>
      </c>
      <c r="J8020">
        <v>1</v>
      </c>
      <c r="K8020">
        <v>3.8</v>
      </c>
      <c r="L8020">
        <v>2.9</v>
      </c>
      <c r="M8020">
        <v>53</v>
      </c>
      <c r="N8020" t="s">
        <v>41</v>
      </c>
      <c r="O8020">
        <v>1.137</v>
      </c>
      <c r="P8020" t="s">
        <v>28</v>
      </c>
      <c r="Q8020" t="s">
        <v>29</v>
      </c>
      <c r="R8020">
        <v>4.62</v>
      </c>
      <c r="S8020">
        <v>4</v>
      </c>
      <c r="T8020">
        <v>5.98</v>
      </c>
      <c r="U8020">
        <v>-0.9</v>
      </c>
      <c r="V8020" t="s">
        <v>159</v>
      </c>
      <c r="W8020" t="s">
        <v>31</v>
      </c>
      <c r="X8020">
        <v>1</v>
      </c>
      <c r="Y8020" t="str">
        <f>IF(tblRides[[#This Row],[supply_demand_ratio]]&lt;0.8,"Below 0.8",IF(tblRides[[#This Row],[supply_demand_ratio]]&lt;1,"Between 0.8-1.0",IF(tblRides[[#This Row],[supply_demand_ratio]]&lt;=1.2,"Between 1.0-1.2","Above 1.2")))</f>
        <v>Between 1.0-1.2</v>
      </c>
    </row>
    <row r="8021" spans="1:25" x14ac:dyDescent="0.3">
      <c r="A8021" t="s">
        <v>8076</v>
      </c>
      <c r="B8021" s="1">
        <v>46094.690972222219</v>
      </c>
      <c r="C8021" s="2">
        <v>46094</v>
      </c>
      <c r="D8021">
        <v>16</v>
      </c>
      <c r="E8021" t="s">
        <v>25</v>
      </c>
      <c r="F8021" t="s">
        <v>26</v>
      </c>
      <c r="G8021">
        <v>16.100000000000001</v>
      </c>
      <c r="H8021">
        <v>290.55</v>
      </c>
      <c r="I8021">
        <v>275.76</v>
      </c>
      <c r="J8021">
        <v>1.1000000000000001</v>
      </c>
      <c r="K8021">
        <v>8.1999999999999993</v>
      </c>
      <c r="L8021">
        <v>12.8</v>
      </c>
      <c r="M8021">
        <v>93</v>
      </c>
      <c r="N8021" t="s">
        <v>27</v>
      </c>
      <c r="O8021">
        <v>0.80500000000000005</v>
      </c>
      <c r="P8021" t="s">
        <v>28</v>
      </c>
      <c r="Q8021" t="s">
        <v>29</v>
      </c>
      <c r="R8021">
        <v>4.75</v>
      </c>
      <c r="S8021">
        <v>7</v>
      </c>
      <c r="T8021">
        <v>-14.79</v>
      </c>
      <c r="U8021">
        <v>4.5999999999999996</v>
      </c>
      <c r="V8021" t="s">
        <v>159</v>
      </c>
      <c r="W8021" t="s">
        <v>45</v>
      </c>
      <c r="X8021">
        <v>1</v>
      </c>
      <c r="Y8021" t="str">
        <f>IF(tblRides[[#This Row],[supply_demand_ratio]]&lt;0.8,"Below 0.8",IF(tblRides[[#This Row],[supply_demand_ratio]]&lt;1,"Between 0.8-1.0",IF(tblRides[[#This Row],[supply_demand_ratio]]&lt;=1.2,"Between 1.0-1.2","Above 1.2")))</f>
        <v>Between 0.8-1.0</v>
      </c>
    </row>
    <row r="8022" spans="1:25" x14ac:dyDescent="0.3">
      <c r="A8022" t="s">
        <v>8077</v>
      </c>
      <c r="B8022" s="1">
        <v>46094.706944444442</v>
      </c>
      <c r="C8022" s="2">
        <v>46094</v>
      </c>
      <c r="D8022">
        <v>16</v>
      </c>
      <c r="E8022" t="s">
        <v>62</v>
      </c>
      <c r="F8022" t="s">
        <v>26</v>
      </c>
      <c r="G8022">
        <v>9.1999999999999993</v>
      </c>
      <c r="H8022">
        <v>159.47</v>
      </c>
      <c r="I8022">
        <v>149.41999999999999</v>
      </c>
      <c r="J8022">
        <v>1</v>
      </c>
      <c r="K8022">
        <v>2.1</v>
      </c>
      <c r="L8022">
        <v>1</v>
      </c>
      <c r="M8022">
        <v>59</v>
      </c>
      <c r="N8022" t="s">
        <v>41</v>
      </c>
      <c r="O8022">
        <v>1.647</v>
      </c>
      <c r="P8022" t="s">
        <v>28</v>
      </c>
      <c r="Q8022" t="s">
        <v>29</v>
      </c>
      <c r="R8022">
        <v>4.9800000000000004</v>
      </c>
      <c r="S8022">
        <v>10</v>
      </c>
      <c r="T8022">
        <v>-10.050000000000001</v>
      </c>
      <c r="U8022">
        <v>-1.1000000000000001</v>
      </c>
      <c r="V8022" t="s">
        <v>159</v>
      </c>
      <c r="W8022" t="s">
        <v>31</v>
      </c>
      <c r="X8022">
        <v>1</v>
      </c>
      <c r="Y8022" t="str">
        <f>IF(tblRides[[#This Row],[supply_demand_ratio]]&lt;0.8,"Below 0.8",IF(tblRides[[#This Row],[supply_demand_ratio]]&lt;1,"Between 0.8-1.0",IF(tblRides[[#This Row],[supply_demand_ratio]]&lt;=1.2,"Between 1.0-1.2","Above 1.2")))</f>
        <v>Above 1.2</v>
      </c>
    </row>
    <row r="8023" spans="1:25" x14ac:dyDescent="0.3">
      <c r="A8023" t="s">
        <v>8078</v>
      </c>
      <c r="B8023" s="1">
        <v>46094.713194444441</v>
      </c>
      <c r="C8023" s="2">
        <v>46094</v>
      </c>
      <c r="D8023">
        <v>17</v>
      </c>
      <c r="E8023" t="s">
        <v>43</v>
      </c>
      <c r="F8023" t="s">
        <v>26</v>
      </c>
      <c r="G8023">
        <v>2.8</v>
      </c>
      <c r="H8023">
        <v>76.45</v>
      </c>
      <c r="J8023">
        <v>1</v>
      </c>
      <c r="K8023">
        <v>5.6</v>
      </c>
      <c r="M8023">
        <v>53</v>
      </c>
      <c r="N8023" t="s">
        <v>41</v>
      </c>
      <c r="O8023">
        <v>1.36</v>
      </c>
      <c r="P8023" t="s">
        <v>82</v>
      </c>
      <c r="Q8023" t="s">
        <v>83</v>
      </c>
      <c r="R8023">
        <v>4.87</v>
      </c>
      <c r="S8023">
        <v>5</v>
      </c>
      <c r="V8023" t="s">
        <v>159</v>
      </c>
      <c r="W8023" t="s">
        <v>45</v>
      </c>
      <c r="X8023">
        <v>0</v>
      </c>
      <c r="Y8023" t="str">
        <f>IF(tblRides[[#This Row],[supply_demand_ratio]]&lt;0.8,"Below 0.8",IF(tblRides[[#This Row],[supply_demand_ratio]]&lt;1,"Between 0.8-1.0",IF(tblRides[[#This Row],[supply_demand_ratio]]&lt;=1.2,"Between 1.0-1.2","Above 1.2")))</f>
        <v>Above 1.2</v>
      </c>
    </row>
    <row r="8024" spans="1:25" x14ac:dyDescent="0.3">
      <c r="A8024" t="s">
        <v>8079</v>
      </c>
      <c r="B8024" s="1">
        <v>46094.715277777781</v>
      </c>
      <c r="C8024" s="2">
        <v>46094</v>
      </c>
      <c r="D8024">
        <v>17</v>
      </c>
      <c r="E8024" t="s">
        <v>33</v>
      </c>
      <c r="F8024" t="s">
        <v>26</v>
      </c>
      <c r="G8024">
        <v>2.8</v>
      </c>
      <c r="H8024">
        <v>84.85</v>
      </c>
      <c r="I8024">
        <v>86.41</v>
      </c>
      <c r="J8024">
        <v>1</v>
      </c>
      <c r="K8024">
        <v>3.9</v>
      </c>
      <c r="L8024">
        <v>5.8</v>
      </c>
      <c r="M8024">
        <v>81</v>
      </c>
      <c r="N8024" t="s">
        <v>27</v>
      </c>
      <c r="O8024">
        <v>0.92400000000000004</v>
      </c>
      <c r="P8024" t="s">
        <v>28</v>
      </c>
      <c r="Q8024" t="s">
        <v>29</v>
      </c>
      <c r="R8024">
        <v>4.59</v>
      </c>
      <c r="S8024">
        <v>4</v>
      </c>
      <c r="T8024">
        <v>1.56</v>
      </c>
      <c r="U8024">
        <v>1.9</v>
      </c>
      <c r="V8024" t="s">
        <v>159</v>
      </c>
      <c r="W8024" t="s">
        <v>31</v>
      </c>
      <c r="X8024">
        <v>1</v>
      </c>
      <c r="Y8024" t="str">
        <f>IF(tblRides[[#This Row],[supply_demand_ratio]]&lt;0.8,"Below 0.8",IF(tblRides[[#This Row],[supply_demand_ratio]]&lt;1,"Between 0.8-1.0",IF(tblRides[[#This Row],[supply_demand_ratio]]&lt;=1.2,"Between 1.0-1.2","Above 1.2")))</f>
        <v>Between 0.8-1.0</v>
      </c>
    </row>
    <row r="8025" spans="1:25" x14ac:dyDescent="0.3">
      <c r="A8025" t="s">
        <v>8080</v>
      </c>
      <c r="B8025" s="1">
        <v>46094.753472222219</v>
      </c>
      <c r="C8025" s="2">
        <v>46094</v>
      </c>
      <c r="D8025">
        <v>18</v>
      </c>
      <c r="E8025" t="s">
        <v>25</v>
      </c>
      <c r="F8025" t="s">
        <v>26</v>
      </c>
      <c r="G8025">
        <v>4.8</v>
      </c>
      <c r="H8025">
        <v>175.22</v>
      </c>
      <c r="I8025">
        <v>175.01</v>
      </c>
      <c r="J8025">
        <v>1.4</v>
      </c>
      <c r="K8025">
        <v>8.6999999999999993</v>
      </c>
      <c r="L8025">
        <v>9.6</v>
      </c>
      <c r="M8025">
        <v>104</v>
      </c>
      <c r="N8025" t="s">
        <v>72</v>
      </c>
      <c r="O8025">
        <v>0.59499999999999997</v>
      </c>
      <c r="P8025" t="s">
        <v>28</v>
      </c>
      <c r="Q8025" t="s">
        <v>29</v>
      </c>
      <c r="R8025">
        <v>4.76</v>
      </c>
      <c r="S8025">
        <v>4</v>
      </c>
      <c r="T8025">
        <v>-0.21</v>
      </c>
      <c r="U8025">
        <v>0.9</v>
      </c>
      <c r="V8025" t="s">
        <v>159</v>
      </c>
      <c r="W8025" t="s">
        <v>45</v>
      </c>
      <c r="X8025">
        <v>1</v>
      </c>
      <c r="Y8025" t="str">
        <f>IF(tblRides[[#This Row],[supply_demand_ratio]]&lt;0.8,"Below 0.8",IF(tblRides[[#This Row],[supply_demand_ratio]]&lt;1,"Between 0.8-1.0",IF(tblRides[[#This Row],[supply_demand_ratio]]&lt;=1.2,"Between 1.0-1.2","Above 1.2")))</f>
        <v>Below 0.8</v>
      </c>
    </row>
    <row r="8026" spans="1:25" x14ac:dyDescent="0.3">
      <c r="A8026" t="s">
        <v>8081</v>
      </c>
      <c r="B8026" s="1">
        <v>46094.754861111112</v>
      </c>
      <c r="C8026" s="2">
        <v>46094</v>
      </c>
      <c r="D8026">
        <v>18</v>
      </c>
      <c r="E8026" t="s">
        <v>25</v>
      </c>
      <c r="F8026" t="s">
        <v>26</v>
      </c>
      <c r="G8026">
        <v>3.6</v>
      </c>
      <c r="H8026">
        <v>148.05000000000001</v>
      </c>
      <c r="J8026">
        <v>1.5</v>
      </c>
      <c r="K8026">
        <v>9.1</v>
      </c>
      <c r="L8026">
        <v>8.5</v>
      </c>
      <c r="M8026">
        <v>76</v>
      </c>
      <c r="N8026" t="s">
        <v>72</v>
      </c>
      <c r="O8026">
        <v>0.41</v>
      </c>
      <c r="P8026" t="s">
        <v>58</v>
      </c>
      <c r="Q8026" t="s">
        <v>88</v>
      </c>
      <c r="R8026">
        <v>4.9000000000000004</v>
      </c>
      <c r="S8026">
        <v>94</v>
      </c>
      <c r="U8026">
        <v>-0.6</v>
      </c>
      <c r="V8026" t="s">
        <v>159</v>
      </c>
      <c r="W8026" t="s">
        <v>45</v>
      </c>
      <c r="X8026">
        <v>0</v>
      </c>
      <c r="Y8026" t="str">
        <f>IF(tblRides[[#This Row],[supply_demand_ratio]]&lt;0.8,"Below 0.8",IF(tblRides[[#This Row],[supply_demand_ratio]]&lt;1,"Between 0.8-1.0",IF(tblRides[[#This Row],[supply_demand_ratio]]&lt;=1.2,"Between 1.0-1.2","Above 1.2")))</f>
        <v>Below 0.8</v>
      </c>
    </row>
    <row r="8027" spans="1:25" x14ac:dyDescent="0.3">
      <c r="A8027" t="s">
        <v>8082</v>
      </c>
      <c r="B8027" s="1">
        <v>46094.770138888889</v>
      </c>
      <c r="C8027" s="2">
        <v>46094</v>
      </c>
      <c r="D8027">
        <v>18</v>
      </c>
      <c r="E8027" t="s">
        <v>25</v>
      </c>
      <c r="F8027" t="s">
        <v>26</v>
      </c>
      <c r="G8027">
        <v>3</v>
      </c>
      <c r="H8027">
        <v>105.34</v>
      </c>
      <c r="I8027">
        <v>108.07</v>
      </c>
      <c r="J8027">
        <v>1.2</v>
      </c>
      <c r="K8027">
        <v>8.9</v>
      </c>
      <c r="L8027">
        <v>12.2</v>
      </c>
      <c r="M8027">
        <v>110</v>
      </c>
      <c r="N8027" t="s">
        <v>72</v>
      </c>
      <c r="O8027">
        <v>0.745</v>
      </c>
      <c r="P8027" t="s">
        <v>28</v>
      </c>
      <c r="Q8027" t="s">
        <v>29</v>
      </c>
      <c r="R8027">
        <v>4.8899999999999997</v>
      </c>
      <c r="S8027">
        <v>6</v>
      </c>
      <c r="T8027">
        <v>2.73</v>
      </c>
      <c r="U8027">
        <v>3.3</v>
      </c>
      <c r="V8027" t="s">
        <v>159</v>
      </c>
      <c r="W8027" t="s">
        <v>45</v>
      </c>
      <c r="X8027">
        <v>1</v>
      </c>
      <c r="Y8027" t="str">
        <f>IF(tblRides[[#This Row],[supply_demand_ratio]]&lt;0.8,"Below 0.8",IF(tblRides[[#This Row],[supply_demand_ratio]]&lt;1,"Between 0.8-1.0",IF(tblRides[[#This Row],[supply_demand_ratio]]&lt;=1.2,"Between 1.0-1.2","Above 1.2")))</f>
        <v>Below 0.8</v>
      </c>
    </row>
    <row r="8028" spans="1:25" x14ac:dyDescent="0.3">
      <c r="A8028" t="s">
        <v>8083</v>
      </c>
      <c r="B8028" s="1">
        <v>46094.770833333336</v>
      </c>
      <c r="C8028" s="2">
        <v>46094</v>
      </c>
      <c r="D8028">
        <v>18</v>
      </c>
      <c r="E8028" t="s">
        <v>43</v>
      </c>
      <c r="F8028" t="s">
        <v>34</v>
      </c>
      <c r="G8028">
        <v>10.6</v>
      </c>
      <c r="H8028">
        <v>216.26</v>
      </c>
      <c r="I8028">
        <v>207.1</v>
      </c>
      <c r="J8028">
        <v>1.1000000000000001</v>
      </c>
      <c r="K8028">
        <v>6.8</v>
      </c>
      <c r="L8028">
        <v>6.6</v>
      </c>
      <c r="M8028">
        <v>49</v>
      </c>
      <c r="N8028" t="s">
        <v>27</v>
      </c>
      <c r="O8028">
        <v>0.877</v>
      </c>
      <c r="P8028" t="s">
        <v>28</v>
      </c>
      <c r="Q8028" t="s">
        <v>29</v>
      </c>
      <c r="R8028">
        <v>4.96</v>
      </c>
      <c r="S8028">
        <v>0</v>
      </c>
      <c r="T8028">
        <v>-9.16</v>
      </c>
      <c r="U8028">
        <v>-0.2</v>
      </c>
      <c r="V8028" t="s">
        <v>159</v>
      </c>
      <c r="W8028" t="s">
        <v>45</v>
      </c>
      <c r="X8028">
        <v>1</v>
      </c>
      <c r="Y8028" t="str">
        <f>IF(tblRides[[#This Row],[supply_demand_ratio]]&lt;0.8,"Below 0.8",IF(tblRides[[#This Row],[supply_demand_ratio]]&lt;1,"Between 0.8-1.0",IF(tblRides[[#This Row],[supply_demand_ratio]]&lt;=1.2,"Between 1.0-1.2","Above 1.2")))</f>
        <v>Between 0.8-1.0</v>
      </c>
    </row>
    <row r="8029" spans="1:25" x14ac:dyDescent="0.3">
      <c r="A8029" t="s">
        <v>8084</v>
      </c>
      <c r="B8029" s="1">
        <v>46094.775694444441</v>
      </c>
      <c r="C8029" s="2">
        <v>46094</v>
      </c>
      <c r="D8029">
        <v>18</v>
      </c>
      <c r="E8029" t="s">
        <v>43</v>
      </c>
      <c r="F8029" t="s">
        <v>26</v>
      </c>
      <c r="G8029">
        <v>11</v>
      </c>
      <c r="H8029">
        <v>183.2</v>
      </c>
      <c r="I8029">
        <v>177.59</v>
      </c>
      <c r="J8029">
        <v>1</v>
      </c>
      <c r="K8029">
        <v>7.9</v>
      </c>
      <c r="L8029">
        <v>12</v>
      </c>
      <c r="M8029">
        <v>64</v>
      </c>
      <c r="N8029" t="s">
        <v>41</v>
      </c>
      <c r="O8029">
        <v>1.153</v>
      </c>
      <c r="P8029" t="s">
        <v>28</v>
      </c>
      <c r="Q8029" t="s">
        <v>29</v>
      </c>
      <c r="R8029">
        <v>4.5</v>
      </c>
      <c r="S8029">
        <v>3</v>
      </c>
      <c r="T8029">
        <v>-5.61</v>
      </c>
      <c r="U8029">
        <v>4.0999999999999996</v>
      </c>
      <c r="V8029" t="s">
        <v>159</v>
      </c>
      <c r="W8029" t="s">
        <v>45</v>
      </c>
      <c r="X8029">
        <v>1</v>
      </c>
      <c r="Y8029" t="str">
        <f>IF(tblRides[[#This Row],[supply_demand_ratio]]&lt;0.8,"Below 0.8",IF(tblRides[[#This Row],[supply_demand_ratio]]&lt;1,"Between 0.8-1.0",IF(tblRides[[#This Row],[supply_demand_ratio]]&lt;=1.2,"Between 1.0-1.2","Above 1.2")))</f>
        <v>Between 1.0-1.2</v>
      </c>
    </row>
    <row r="8030" spans="1:25" x14ac:dyDescent="0.3">
      <c r="A8030" t="s">
        <v>8085</v>
      </c>
      <c r="B8030" s="1">
        <v>46094.776388888888</v>
      </c>
      <c r="C8030" s="2">
        <v>46094</v>
      </c>
      <c r="D8030">
        <v>18</v>
      </c>
      <c r="E8030" t="s">
        <v>25</v>
      </c>
      <c r="F8030" t="s">
        <v>26</v>
      </c>
      <c r="G8030">
        <v>4.4000000000000004</v>
      </c>
      <c r="H8030">
        <v>136.21</v>
      </c>
      <c r="I8030">
        <v>127.09</v>
      </c>
      <c r="J8030">
        <v>1.2</v>
      </c>
      <c r="K8030">
        <v>7</v>
      </c>
      <c r="L8030">
        <v>7.6</v>
      </c>
      <c r="M8030">
        <v>87</v>
      </c>
      <c r="N8030" t="s">
        <v>27</v>
      </c>
      <c r="O8030">
        <v>0.70499999999999996</v>
      </c>
      <c r="P8030" t="s">
        <v>28</v>
      </c>
      <c r="Q8030" t="s">
        <v>29</v>
      </c>
      <c r="R8030">
        <v>5</v>
      </c>
      <c r="S8030">
        <v>41</v>
      </c>
      <c r="T8030">
        <v>-9.1199999999999992</v>
      </c>
      <c r="U8030">
        <v>0.6</v>
      </c>
      <c r="V8030" t="s">
        <v>159</v>
      </c>
      <c r="W8030" t="s">
        <v>45</v>
      </c>
      <c r="X8030">
        <v>1</v>
      </c>
      <c r="Y8030" t="str">
        <f>IF(tblRides[[#This Row],[supply_demand_ratio]]&lt;0.8,"Below 0.8",IF(tblRides[[#This Row],[supply_demand_ratio]]&lt;1,"Between 0.8-1.0",IF(tblRides[[#This Row],[supply_demand_ratio]]&lt;=1.2,"Between 1.0-1.2","Above 1.2")))</f>
        <v>Below 0.8</v>
      </c>
    </row>
    <row r="8031" spans="1:25" x14ac:dyDescent="0.3">
      <c r="A8031" t="s">
        <v>8086</v>
      </c>
      <c r="B8031" s="1">
        <v>46094.809027777781</v>
      </c>
      <c r="C8031" s="2">
        <v>46094</v>
      </c>
      <c r="D8031">
        <v>19</v>
      </c>
      <c r="E8031" t="s">
        <v>43</v>
      </c>
      <c r="F8031" t="s">
        <v>26</v>
      </c>
      <c r="G8031">
        <v>10.9</v>
      </c>
      <c r="H8031">
        <v>246.33</v>
      </c>
      <c r="I8031">
        <v>262.36</v>
      </c>
      <c r="J8031">
        <v>1.1000000000000001</v>
      </c>
      <c r="K8031">
        <v>3.6</v>
      </c>
      <c r="L8031">
        <v>6.2</v>
      </c>
      <c r="M8031">
        <v>62</v>
      </c>
      <c r="N8031" t="s">
        <v>41</v>
      </c>
      <c r="O8031">
        <v>1.4710000000000001</v>
      </c>
      <c r="P8031" t="s">
        <v>28</v>
      </c>
      <c r="Q8031" t="s">
        <v>29</v>
      </c>
      <c r="R8031">
        <v>4.54</v>
      </c>
      <c r="S8031">
        <v>5</v>
      </c>
      <c r="T8031">
        <v>16.03</v>
      </c>
      <c r="U8031">
        <v>2.6</v>
      </c>
      <c r="V8031" t="s">
        <v>159</v>
      </c>
      <c r="W8031" t="s">
        <v>31</v>
      </c>
      <c r="X8031">
        <v>1</v>
      </c>
      <c r="Y8031" t="str">
        <f>IF(tblRides[[#This Row],[supply_demand_ratio]]&lt;0.8,"Below 0.8",IF(tblRides[[#This Row],[supply_demand_ratio]]&lt;1,"Between 0.8-1.0",IF(tblRides[[#This Row],[supply_demand_ratio]]&lt;=1.2,"Between 1.0-1.2","Above 1.2")))</f>
        <v>Above 1.2</v>
      </c>
    </row>
    <row r="8032" spans="1:25" x14ac:dyDescent="0.3">
      <c r="A8032" t="s">
        <v>8087</v>
      </c>
      <c r="B8032" s="1">
        <v>46094.820138888892</v>
      </c>
      <c r="C8032" s="2">
        <v>46094</v>
      </c>
      <c r="D8032">
        <v>19</v>
      </c>
      <c r="E8032" t="s">
        <v>25</v>
      </c>
      <c r="F8032" t="s">
        <v>26</v>
      </c>
      <c r="G8032">
        <v>10.8</v>
      </c>
      <c r="H8032">
        <v>197.15</v>
      </c>
      <c r="I8032">
        <v>199.14</v>
      </c>
      <c r="J8032">
        <v>1</v>
      </c>
      <c r="K8032">
        <v>6.8</v>
      </c>
      <c r="L8032">
        <v>8.9</v>
      </c>
      <c r="M8032">
        <v>117</v>
      </c>
      <c r="N8032" t="s">
        <v>27</v>
      </c>
      <c r="O8032">
        <v>1.028</v>
      </c>
      <c r="P8032" t="s">
        <v>28</v>
      </c>
      <c r="Q8032" t="s">
        <v>29</v>
      </c>
      <c r="R8032">
        <v>4.7699999999999996</v>
      </c>
      <c r="S8032">
        <v>8</v>
      </c>
      <c r="T8032">
        <v>1.99</v>
      </c>
      <c r="U8032">
        <v>2.1</v>
      </c>
      <c r="V8032" t="s">
        <v>159</v>
      </c>
      <c r="W8032" t="s">
        <v>45</v>
      </c>
      <c r="X8032">
        <v>1</v>
      </c>
      <c r="Y8032" t="str">
        <f>IF(tblRides[[#This Row],[supply_demand_ratio]]&lt;0.8,"Below 0.8",IF(tblRides[[#This Row],[supply_demand_ratio]]&lt;1,"Between 0.8-1.0",IF(tblRides[[#This Row],[supply_demand_ratio]]&lt;=1.2,"Between 1.0-1.2","Above 1.2")))</f>
        <v>Between 1.0-1.2</v>
      </c>
    </row>
    <row r="8033" spans="1:25" x14ac:dyDescent="0.3">
      <c r="A8033" t="s">
        <v>8088</v>
      </c>
      <c r="B8033" s="1">
        <v>46094.822916666664</v>
      </c>
      <c r="C8033" s="2">
        <v>46094</v>
      </c>
      <c r="D8033">
        <v>19</v>
      </c>
      <c r="E8033" t="s">
        <v>43</v>
      </c>
      <c r="F8033" t="s">
        <v>26</v>
      </c>
      <c r="G8033">
        <v>2.6</v>
      </c>
      <c r="H8033">
        <v>72.010000000000005</v>
      </c>
      <c r="I8033">
        <v>74.08</v>
      </c>
      <c r="J8033">
        <v>1</v>
      </c>
      <c r="K8033">
        <v>6</v>
      </c>
      <c r="L8033">
        <v>1.8</v>
      </c>
      <c r="M8033">
        <v>49</v>
      </c>
      <c r="N8033" t="s">
        <v>27</v>
      </c>
      <c r="O8033">
        <v>0.875</v>
      </c>
      <c r="P8033" t="s">
        <v>28</v>
      </c>
      <c r="Q8033" t="s">
        <v>29</v>
      </c>
      <c r="R8033">
        <v>4.6100000000000003</v>
      </c>
      <c r="S8033">
        <v>1</v>
      </c>
      <c r="T8033">
        <v>2.0699999999999998</v>
      </c>
      <c r="U8033">
        <v>-4.2</v>
      </c>
      <c r="V8033" t="s">
        <v>159</v>
      </c>
      <c r="W8033" t="s">
        <v>45</v>
      </c>
      <c r="X8033">
        <v>1</v>
      </c>
      <c r="Y8033" t="str">
        <f>IF(tblRides[[#This Row],[supply_demand_ratio]]&lt;0.8,"Below 0.8",IF(tblRides[[#This Row],[supply_demand_ratio]]&lt;1,"Between 0.8-1.0",IF(tblRides[[#This Row],[supply_demand_ratio]]&lt;=1.2,"Between 1.0-1.2","Above 1.2")))</f>
        <v>Between 0.8-1.0</v>
      </c>
    </row>
    <row r="8034" spans="1:25" x14ac:dyDescent="0.3">
      <c r="A8034" t="s">
        <v>8089</v>
      </c>
      <c r="B8034" s="1">
        <v>46094.828472222223</v>
      </c>
      <c r="C8034" s="2">
        <v>46094</v>
      </c>
      <c r="D8034">
        <v>19</v>
      </c>
      <c r="E8034" t="s">
        <v>25</v>
      </c>
      <c r="F8034" t="s">
        <v>34</v>
      </c>
      <c r="G8034">
        <v>5.5</v>
      </c>
      <c r="H8034">
        <v>168.94</v>
      </c>
      <c r="J8034">
        <v>1.3</v>
      </c>
      <c r="K8034">
        <v>8.6</v>
      </c>
      <c r="L8034">
        <v>15.3</v>
      </c>
      <c r="M8034">
        <v>95</v>
      </c>
      <c r="N8034" t="s">
        <v>72</v>
      </c>
      <c r="O8034">
        <v>0.52100000000000002</v>
      </c>
      <c r="P8034" t="s">
        <v>58</v>
      </c>
      <c r="Q8034" t="s">
        <v>59</v>
      </c>
      <c r="R8034">
        <v>4.71</v>
      </c>
      <c r="S8034">
        <v>0</v>
      </c>
      <c r="U8034">
        <v>6.7</v>
      </c>
      <c r="V8034" t="s">
        <v>159</v>
      </c>
      <c r="W8034" t="s">
        <v>45</v>
      </c>
      <c r="X8034">
        <v>0</v>
      </c>
      <c r="Y8034" t="str">
        <f>IF(tblRides[[#This Row],[supply_demand_ratio]]&lt;0.8,"Below 0.8",IF(tblRides[[#This Row],[supply_demand_ratio]]&lt;1,"Between 0.8-1.0",IF(tblRides[[#This Row],[supply_demand_ratio]]&lt;=1.2,"Between 1.0-1.2","Above 1.2")))</f>
        <v>Below 0.8</v>
      </c>
    </row>
    <row r="8035" spans="1:25" x14ac:dyDescent="0.3">
      <c r="A8035" t="s">
        <v>8090</v>
      </c>
      <c r="B8035" s="1">
        <v>46094.834722222222</v>
      </c>
      <c r="C8035" s="2">
        <v>46094</v>
      </c>
      <c r="D8035">
        <v>20</v>
      </c>
      <c r="E8035" t="s">
        <v>25</v>
      </c>
      <c r="F8035" t="s">
        <v>34</v>
      </c>
      <c r="G8035">
        <v>1.6</v>
      </c>
      <c r="H8035">
        <v>88.36</v>
      </c>
      <c r="I8035">
        <v>91.24</v>
      </c>
      <c r="J8035">
        <v>1.3</v>
      </c>
      <c r="K8035">
        <v>8.6999999999999993</v>
      </c>
      <c r="L8035">
        <v>5.0999999999999996</v>
      </c>
      <c r="M8035">
        <v>99</v>
      </c>
      <c r="N8035" t="s">
        <v>72</v>
      </c>
      <c r="O8035">
        <v>0.625</v>
      </c>
      <c r="P8035" t="s">
        <v>28</v>
      </c>
      <c r="Q8035" t="s">
        <v>29</v>
      </c>
      <c r="R8035">
        <v>4.6500000000000004</v>
      </c>
      <c r="S8035">
        <v>0</v>
      </c>
      <c r="T8035">
        <v>2.88</v>
      </c>
      <c r="U8035">
        <v>-3.6</v>
      </c>
      <c r="V8035" t="s">
        <v>159</v>
      </c>
      <c r="W8035" t="s">
        <v>45</v>
      </c>
      <c r="X8035">
        <v>1</v>
      </c>
      <c r="Y8035" t="str">
        <f>IF(tblRides[[#This Row],[supply_demand_ratio]]&lt;0.8,"Below 0.8",IF(tblRides[[#This Row],[supply_demand_ratio]]&lt;1,"Between 0.8-1.0",IF(tblRides[[#This Row],[supply_demand_ratio]]&lt;=1.2,"Between 1.0-1.2","Above 1.2")))</f>
        <v>Below 0.8</v>
      </c>
    </row>
    <row r="8036" spans="1:25" x14ac:dyDescent="0.3">
      <c r="A8036" t="s">
        <v>8091</v>
      </c>
      <c r="B8036" s="1">
        <v>46094.836111111108</v>
      </c>
      <c r="C8036" s="2">
        <v>46094</v>
      </c>
      <c r="D8036">
        <v>20</v>
      </c>
      <c r="E8036" t="s">
        <v>25</v>
      </c>
      <c r="F8036" t="s">
        <v>26</v>
      </c>
      <c r="G8036">
        <v>3.2</v>
      </c>
      <c r="H8036">
        <v>109.55</v>
      </c>
      <c r="J8036">
        <v>1.3</v>
      </c>
      <c r="K8036">
        <v>4.9000000000000004</v>
      </c>
      <c r="M8036">
        <v>120</v>
      </c>
      <c r="N8036" t="s">
        <v>27</v>
      </c>
      <c r="O8036">
        <v>0.84499999999999997</v>
      </c>
      <c r="P8036" t="s">
        <v>82</v>
      </c>
      <c r="Q8036" t="s">
        <v>83</v>
      </c>
      <c r="R8036">
        <v>5</v>
      </c>
      <c r="S8036">
        <v>2</v>
      </c>
      <c r="V8036" t="s">
        <v>159</v>
      </c>
      <c r="W8036" t="s">
        <v>31</v>
      </c>
      <c r="X8036">
        <v>0</v>
      </c>
      <c r="Y8036" t="str">
        <f>IF(tblRides[[#This Row],[supply_demand_ratio]]&lt;0.8,"Below 0.8",IF(tblRides[[#This Row],[supply_demand_ratio]]&lt;1,"Between 0.8-1.0",IF(tblRides[[#This Row],[supply_demand_ratio]]&lt;=1.2,"Between 1.0-1.2","Above 1.2")))</f>
        <v>Between 0.8-1.0</v>
      </c>
    </row>
    <row r="8037" spans="1:25" x14ac:dyDescent="0.3">
      <c r="A8037" t="s">
        <v>8092</v>
      </c>
      <c r="B8037" s="1">
        <v>46094.838888888888</v>
      </c>
      <c r="C8037" s="2">
        <v>46094</v>
      </c>
      <c r="D8037">
        <v>20</v>
      </c>
      <c r="E8037" t="s">
        <v>36</v>
      </c>
      <c r="F8037" t="s">
        <v>34</v>
      </c>
      <c r="G8037">
        <v>13</v>
      </c>
      <c r="H8037">
        <v>260.63</v>
      </c>
      <c r="J8037">
        <v>1.2</v>
      </c>
      <c r="K8037">
        <v>10.199999999999999</v>
      </c>
      <c r="L8037">
        <v>9.9</v>
      </c>
      <c r="M8037">
        <v>96</v>
      </c>
      <c r="N8037" t="s">
        <v>27</v>
      </c>
      <c r="O8037">
        <v>0.81899999999999995</v>
      </c>
      <c r="P8037" t="s">
        <v>58</v>
      </c>
      <c r="Q8037" t="s">
        <v>59</v>
      </c>
      <c r="R8037">
        <v>4.47</v>
      </c>
      <c r="S8037">
        <v>0</v>
      </c>
      <c r="U8037">
        <v>-0.3</v>
      </c>
      <c r="V8037" t="s">
        <v>159</v>
      </c>
      <c r="W8037" t="s">
        <v>77</v>
      </c>
      <c r="X8037">
        <v>0</v>
      </c>
      <c r="Y8037" t="str">
        <f>IF(tblRides[[#This Row],[supply_demand_ratio]]&lt;0.8,"Below 0.8",IF(tblRides[[#This Row],[supply_demand_ratio]]&lt;1,"Between 0.8-1.0",IF(tblRides[[#This Row],[supply_demand_ratio]]&lt;=1.2,"Between 1.0-1.2","Above 1.2")))</f>
        <v>Between 0.8-1.0</v>
      </c>
    </row>
    <row r="8038" spans="1:25" x14ac:dyDescent="0.3">
      <c r="A8038" t="s">
        <v>8093</v>
      </c>
      <c r="B8038" s="1">
        <v>46094.847916666666</v>
      </c>
      <c r="C8038" s="2">
        <v>46094</v>
      </c>
      <c r="D8038">
        <v>20</v>
      </c>
      <c r="E8038" t="s">
        <v>62</v>
      </c>
      <c r="F8038" t="s">
        <v>26</v>
      </c>
      <c r="G8038">
        <v>15.6</v>
      </c>
      <c r="H8038">
        <v>257.52</v>
      </c>
      <c r="I8038">
        <v>255.74</v>
      </c>
      <c r="J8038">
        <v>1</v>
      </c>
      <c r="K8038">
        <v>7.4</v>
      </c>
      <c r="L8038">
        <v>8.1</v>
      </c>
      <c r="M8038">
        <v>52</v>
      </c>
      <c r="N8038" t="s">
        <v>41</v>
      </c>
      <c r="O8038">
        <v>1.3740000000000001</v>
      </c>
      <c r="P8038" t="s">
        <v>28</v>
      </c>
      <c r="Q8038" t="s">
        <v>29</v>
      </c>
      <c r="R8038">
        <v>4.3600000000000003</v>
      </c>
      <c r="S8038">
        <v>2</v>
      </c>
      <c r="T8038">
        <v>-1.78</v>
      </c>
      <c r="U8038">
        <v>0.7</v>
      </c>
      <c r="V8038" t="s">
        <v>159</v>
      </c>
      <c r="W8038" t="s">
        <v>45</v>
      </c>
      <c r="X8038">
        <v>1</v>
      </c>
      <c r="Y8038" t="str">
        <f>IF(tblRides[[#This Row],[supply_demand_ratio]]&lt;0.8,"Below 0.8",IF(tblRides[[#This Row],[supply_demand_ratio]]&lt;1,"Between 0.8-1.0",IF(tblRides[[#This Row],[supply_demand_ratio]]&lt;=1.2,"Between 1.0-1.2","Above 1.2")))</f>
        <v>Above 1.2</v>
      </c>
    </row>
    <row r="8039" spans="1:25" x14ac:dyDescent="0.3">
      <c r="A8039" t="s">
        <v>8094</v>
      </c>
      <c r="B8039" s="1">
        <v>46094.851388888892</v>
      </c>
      <c r="C8039" s="2">
        <v>46094</v>
      </c>
      <c r="D8039">
        <v>20</v>
      </c>
      <c r="E8039" t="s">
        <v>33</v>
      </c>
      <c r="F8039" t="s">
        <v>26</v>
      </c>
      <c r="G8039">
        <v>7.6</v>
      </c>
      <c r="H8039">
        <v>176.75</v>
      </c>
      <c r="I8039">
        <v>178.73</v>
      </c>
      <c r="J8039">
        <v>1.2</v>
      </c>
      <c r="K8039">
        <v>7.7</v>
      </c>
      <c r="L8039">
        <v>6.7</v>
      </c>
      <c r="M8039">
        <v>77</v>
      </c>
      <c r="N8039" t="s">
        <v>27</v>
      </c>
      <c r="O8039">
        <v>0.74099999999999999</v>
      </c>
      <c r="P8039" t="s">
        <v>28</v>
      </c>
      <c r="Q8039" t="s">
        <v>29</v>
      </c>
      <c r="R8039">
        <v>4.51</v>
      </c>
      <c r="S8039">
        <v>14</v>
      </c>
      <c r="T8039">
        <v>1.98</v>
      </c>
      <c r="U8039">
        <v>-1</v>
      </c>
      <c r="V8039" t="s">
        <v>159</v>
      </c>
      <c r="W8039" t="s">
        <v>45</v>
      </c>
      <c r="X8039">
        <v>1</v>
      </c>
      <c r="Y8039" t="str">
        <f>IF(tblRides[[#This Row],[supply_demand_ratio]]&lt;0.8,"Below 0.8",IF(tblRides[[#This Row],[supply_demand_ratio]]&lt;1,"Between 0.8-1.0",IF(tblRides[[#This Row],[supply_demand_ratio]]&lt;=1.2,"Between 1.0-1.2","Above 1.2")))</f>
        <v>Below 0.8</v>
      </c>
    </row>
    <row r="8040" spans="1:25" x14ac:dyDescent="0.3">
      <c r="A8040" t="s">
        <v>8095</v>
      </c>
      <c r="B8040" s="1">
        <v>46094.85833333333</v>
      </c>
      <c r="C8040" s="2">
        <v>46094</v>
      </c>
      <c r="D8040">
        <v>20</v>
      </c>
      <c r="E8040" t="s">
        <v>25</v>
      </c>
      <c r="F8040" t="s">
        <v>34</v>
      </c>
      <c r="G8040">
        <v>10.9</v>
      </c>
      <c r="H8040">
        <v>212.61</v>
      </c>
      <c r="I8040">
        <v>211.94</v>
      </c>
      <c r="J8040">
        <v>1.1000000000000001</v>
      </c>
      <c r="K8040">
        <v>7.6</v>
      </c>
      <c r="L8040">
        <v>11.5</v>
      </c>
      <c r="M8040">
        <v>108</v>
      </c>
      <c r="N8040" t="s">
        <v>72</v>
      </c>
      <c r="O8040">
        <v>0.746</v>
      </c>
      <c r="P8040" t="s">
        <v>28</v>
      </c>
      <c r="Q8040" t="s">
        <v>29</v>
      </c>
      <c r="R8040">
        <v>4.51</v>
      </c>
      <c r="S8040">
        <v>0</v>
      </c>
      <c r="T8040">
        <v>-0.67</v>
      </c>
      <c r="U8040">
        <v>3.9</v>
      </c>
      <c r="V8040" t="s">
        <v>159</v>
      </c>
      <c r="W8040" t="s">
        <v>45</v>
      </c>
      <c r="X8040">
        <v>1</v>
      </c>
      <c r="Y8040" t="str">
        <f>IF(tblRides[[#This Row],[supply_demand_ratio]]&lt;0.8,"Below 0.8",IF(tblRides[[#This Row],[supply_demand_ratio]]&lt;1,"Between 0.8-1.0",IF(tblRides[[#This Row],[supply_demand_ratio]]&lt;=1.2,"Between 1.0-1.2","Above 1.2")))</f>
        <v>Below 0.8</v>
      </c>
    </row>
    <row r="8041" spans="1:25" x14ac:dyDescent="0.3">
      <c r="A8041" t="s">
        <v>8096</v>
      </c>
      <c r="B8041" s="1">
        <v>46094.859722222223</v>
      </c>
      <c r="C8041" s="2">
        <v>46094</v>
      </c>
      <c r="D8041">
        <v>20</v>
      </c>
      <c r="E8041" t="s">
        <v>62</v>
      </c>
      <c r="F8041" t="s">
        <v>26</v>
      </c>
      <c r="G8041">
        <v>3.8</v>
      </c>
      <c r="H8041">
        <v>94.64</v>
      </c>
      <c r="I8041">
        <v>95.9</v>
      </c>
      <c r="J8041">
        <v>1</v>
      </c>
      <c r="K8041">
        <v>5.3</v>
      </c>
      <c r="L8041">
        <v>3.8</v>
      </c>
      <c r="M8041">
        <v>52</v>
      </c>
      <c r="N8041" t="s">
        <v>41</v>
      </c>
      <c r="O8041">
        <v>1.2669999999999999</v>
      </c>
      <c r="P8041" t="s">
        <v>28</v>
      </c>
      <c r="Q8041" t="s">
        <v>29</v>
      </c>
      <c r="R8041">
        <v>4.82</v>
      </c>
      <c r="S8041">
        <v>28</v>
      </c>
      <c r="T8041">
        <v>1.26</v>
      </c>
      <c r="U8041">
        <v>-1.5</v>
      </c>
      <c r="V8041" t="s">
        <v>159</v>
      </c>
      <c r="W8041" t="s">
        <v>45</v>
      </c>
      <c r="X8041">
        <v>1</v>
      </c>
      <c r="Y8041" t="str">
        <f>IF(tblRides[[#This Row],[supply_demand_ratio]]&lt;0.8,"Below 0.8",IF(tblRides[[#This Row],[supply_demand_ratio]]&lt;1,"Between 0.8-1.0",IF(tblRides[[#This Row],[supply_demand_ratio]]&lt;=1.2,"Between 1.0-1.2","Above 1.2")))</f>
        <v>Above 1.2</v>
      </c>
    </row>
    <row r="8042" spans="1:25" x14ac:dyDescent="0.3">
      <c r="A8042" t="s">
        <v>8097</v>
      </c>
      <c r="B8042" s="1">
        <v>46094.866666666669</v>
      </c>
      <c r="C8042" s="2">
        <v>46094</v>
      </c>
      <c r="D8042">
        <v>20</v>
      </c>
      <c r="E8042" t="s">
        <v>62</v>
      </c>
      <c r="F8042" t="s">
        <v>34</v>
      </c>
      <c r="G8042">
        <v>3.7</v>
      </c>
      <c r="H8042">
        <v>98</v>
      </c>
      <c r="I8042">
        <v>91.46</v>
      </c>
      <c r="J8042">
        <v>1</v>
      </c>
      <c r="K8042">
        <v>4.0999999999999996</v>
      </c>
      <c r="L8042">
        <v>1.5</v>
      </c>
      <c r="M8042">
        <v>46</v>
      </c>
      <c r="N8042" t="s">
        <v>41</v>
      </c>
      <c r="O8042">
        <v>1.4350000000000001</v>
      </c>
      <c r="P8042" t="s">
        <v>28</v>
      </c>
      <c r="Q8042" t="s">
        <v>29</v>
      </c>
      <c r="R8042">
        <v>4.68</v>
      </c>
      <c r="S8042">
        <v>0</v>
      </c>
      <c r="T8042">
        <v>-6.54</v>
      </c>
      <c r="U8042">
        <v>-2.6</v>
      </c>
      <c r="V8042" t="s">
        <v>159</v>
      </c>
      <c r="W8042" t="s">
        <v>31</v>
      </c>
      <c r="X8042">
        <v>1</v>
      </c>
      <c r="Y8042" t="str">
        <f>IF(tblRides[[#This Row],[supply_demand_ratio]]&lt;0.8,"Below 0.8",IF(tblRides[[#This Row],[supply_demand_ratio]]&lt;1,"Between 0.8-1.0",IF(tblRides[[#This Row],[supply_demand_ratio]]&lt;=1.2,"Between 1.0-1.2","Above 1.2")))</f>
        <v>Above 1.2</v>
      </c>
    </row>
    <row r="8043" spans="1:25" x14ac:dyDescent="0.3">
      <c r="A8043" t="s">
        <v>8098</v>
      </c>
      <c r="B8043" s="1">
        <v>46094.866666666669</v>
      </c>
      <c r="C8043" s="2">
        <v>46094</v>
      </c>
      <c r="D8043">
        <v>20</v>
      </c>
      <c r="E8043" t="s">
        <v>43</v>
      </c>
      <c r="F8043" t="s">
        <v>26</v>
      </c>
      <c r="G8043">
        <v>8.4</v>
      </c>
      <c r="H8043">
        <v>167.64</v>
      </c>
      <c r="I8043">
        <v>163.16999999999999</v>
      </c>
      <c r="J8043">
        <v>1</v>
      </c>
      <c r="K8043">
        <v>6.3</v>
      </c>
      <c r="L8043">
        <v>11.2</v>
      </c>
      <c r="M8043">
        <v>66</v>
      </c>
      <c r="N8043" t="s">
        <v>41</v>
      </c>
      <c r="O8043">
        <v>1.2230000000000001</v>
      </c>
      <c r="P8043" t="s">
        <v>28</v>
      </c>
      <c r="Q8043" t="s">
        <v>29</v>
      </c>
      <c r="R8043">
        <v>4.79</v>
      </c>
      <c r="S8043">
        <v>19</v>
      </c>
      <c r="T8043">
        <v>-4.47</v>
      </c>
      <c r="U8043">
        <v>4.9000000000000004</v>
      </c>
      <c r="V8043" t="s">
        <v>159</v>
      </c>
      <c r="W8043" t="s">
        <v>45</v>
      </c>
      <c r="X8043">
        <v>1</v>
      </c>
      <c r="Y8043" t="str">
        <f>IF(tblRides[[#This Row],[supply_demand_ratio]]&lt;0.8,"Below 0.8",IF(tblRides[[#This Row],[supply_demand_ratio]]&lt;1,"Between 0.8-1.0",IF(tblRides[[#This Row],[supply_demand_ratio]]&lt;=1.2,"Between 1.0-1.2","Above 1.2")))</f>
        <v>Above 1.2</v>
      </c>
    </row>
    <row r="8044" spans="1:25" x14ac:dyDescent="0.3">
      <c r="A8044" t="s">
        <v>8099</v>
      </c>
      <c r="B8044" s="1">
        <v>46094.886805555558</v>
      </c>
      <c r="C8044" s="2">
        <v>46094</v>
      </c>
      <c r="D8044">
        <v>21</v>
      </c>
      <c r="E8044" t="s">
        <v>25</v>
      </c>
      <c r="F8044" t="s">
        <v>34</v>
      </c>
      <c r="G8044">
        <v>4.9000000000000004</v>
      </c>
      <c r="H8044">
        <v>117.9</v>
      </c>
      <c r="I8044">
        <v>120.55</v>
      </c>
      <c r="J8044">
        <v>1.1000000000000001</v>
      </c>
      <c r="K8044">
        <v>4.8</v>
      </c>
      <c r="L8044">
        <v>9.8000000000000007</v>
      </c>
      <c r="M8044">
        <v>109</v>
      </c>
      <c r="N8044" t="s">
        <v>27</v>
      </c>
      <c r="O8044">
        <v>0.86799999999999999</v>
      </c>
      <c r="P8044" t="s">
        <v>28</v>
      </c>
      <c r="Q8044" t="s">
        <v>29</v>
      </c>
      <c r="R8044">
        <v>4.78</v>
      </c>
      <c r="S8044">
        <v>0</v>
      </c>
      <c r="T8044">
        <v>2.65</v>
      </c>
      <c r="U8044">
        <v>5</v>
      </c>
      <c r="V8044" t="s">
        <v>159</v>
      </c>
      <c r="W8044" t="s">
        <v>31</v>
      </c>
      <c r="X8044">
        <v>1</v>
      </c>
      <c r="Y8044" t="str">
        <f>IF(tblRides[[#This Row],[supply_demand_ratio]]&lt;0.8,"Below 0.8",IF(tblRides[[#This Row],[supply_demand_ratio]]&lt;1,"Between 0.8-1.0",IF(tblRides[[#This Row],[supply_demand_ratio]]&lt;=1.2,"Between 1.0-1.2","Above 1.2")))</f>
        <v>Between 0.8-1.0</v>
      </c>
    </row>
    <row r="8045" spans="1:25" x14ac:dyDescent="0.3">
      <c r="A8045" t="s">
        <v>8100</v>
      </c>
      <c r="B8045" s="1">
        <v>46094.895833333336</v>
      </c>
      <c r="C8045" s="2">
        <v>46094</v>
      </c>
      <c r="D8045">
        <v>21</v>
      </c>
      <c r="E8045" t="s">
        <v>36</v>
      </c>
      <c r="F8045" t="s">
        <v>26</v>
      </c>
      <c r="G8045">
        <v>0.9</v>
      </c>
      <c r="H8045">
        <v>50.89</v>
      </c>
      <c r="I8045">
        <v>54.13</v>
      </c>
      <c r="J8045">
        <v>1</v>
      </c>
      <c r="K8045">
        <v>8.5</v>
      </c>
      <c r="L8045">
        <v>9</v>
      </c>
      <c r="M8045">
        <v>112</v>
      </c>
      <c r="N8045" t="s">
        <v>27</v>
      </c>
      <c r="O8045">
        <v>0.98899999999999999</v>
      </c>
      <c r="P8045" t="s">
        <v>28</v>
      </c>
      <c r="Q8045" t="s">
        <v>29</v>
      </c>
      <c r="R8045">
        <v>4.55</v>
      </c>
      <c r="S8045">
        <v>6</v>
      </c>
      <c r="T8045">
        <v>3.24</v>
      </c>
      <c r="U8045">
        <v>0.5</v>
      </c>
      <c r="V8045" t="s">
        <v>159</v>
      </c>
      <c r="W8045" t="s">
        <v>45</v>
      </c>
      <c r="X8045">
        <v>1</v>
      </c>
      <c r="Y8045" t="str">
        <f>IF(tblRides[[#This Row],[supply_demand_ratio]]&lt;0.8,"Below 0.8",IF(tblRides[[#This Row],[supply_demand_ratio]]&lt;1,"Between 0.8-1.0",IF(tblRides[[#This Row],[supply_demand_ratio]]&lt;=1.2,"Between 1.0-1.2","Above 1.2")))</f>
        <v>Between 0.8-1.0</v>
      </c>
    </row>
    <row r="8046" spans="1:25" x14ac:dyDescent="0.3">
      <c r="A8046" t="s">
        <v>8101</v>
      </c>
      <c r="B8046" s="1">
        <v>46094.912499999999</v>
      </c>
      <c r="C8046" s="2">
        <v>46094</v>
      </c>
      <c r="D8046">
        <v>21</v>
      </c>
      <c r="E8046" t="s">
        <v>62</v>
      </c>
      <c r="F8046" t="s">
        <v>26</v>
      </c>
      <c r="G8046">
        <v>4.7</v>
      </c>
      <c r="H8046">
        <v>117.47</v>
      </c>
      <c r="J8046">
        <v>1</v>
      </c>
      <c r="K8046">
        <v>7.8</v>
      </c>
      <c r="L8046">
        <v>5</v>
      </c>
      <c r="M8046">
        <v>46</v>
      </c>
      <c r="N8046" t="s">
        <v>41</v>
      </c>
      <c r="O8046">
        <v>1.036</v>
      </c>
      <c r="P8046" t="s">
        <v>58</v>
      </c>
      <c r="Q8046" t="s">
        <v>108</v>
      </c>
      <c r="R8046">
        <v>4.58</v>
      </c>
      <c r="S8046">
        <v>7</v>
      </c>
      <c r="U8046">
        <v>-2.8</v>
      </c>
      <c r="V8046" t="s">
        <v>159</v>
      </c>
      <c r="W8046" t="s">
        <v>45</v>
      </c>
      <c r="X8046">
        <v>0</v>
      </c>
      <c r="Y8046" t="str">
        <f>IF(tblRides[[#This Row],[supply_demand_ratio]]&lt;0.8,"Below 0.8",IF(tblRides[[#This Row],[supply_demand_ratio]]&lt;1,"Between 0.8-1.0",IF(tblRides[[#This Row],[supply_demand_ratio]]&lt;=1.2,"Between 1.0-1.2","Above 1.2")))</f>
        <v>Between 1.0-1.2</v>
      </c>
    </row>
    <row r="8047" spans="1:25" x14ac:dyDescent="0.3">
      <c r="A8047" t="s">
        <v>8102</v>
      </c>
      <c r="B8047" s="1">
        <v>46094.913888888892</v>
      </c>
      <c r="C8047" s="2">
        <v>46094</v>
      </c>
      <c r="D8047">
        <v>21</v>
      </c>
      <c r="E8047" t="s">
        <v>36</v>
      </c>
      <c r="F8047" t="s">
        <v>26</v>
      </c>
      <c r="G8047">
        <v>12.1</v>
      </c>
      <c r="H8047">
        <v>209.85</v>
      </c>
      <c r="I8047">
        <v>214.64</v>
      </c>
      <c r="J8047">
        <v>1.1000000000000001</v>
      </c>
      <c r="K8047">
        <v>5.3</v>
      </c>
      <c r="L8047">
        <v>4.7</v>
      </c>
      <c r="M8047">
        <v>108</v>
      </c>
      <c r="N8047" t="s">
        <v>41</v>
      </c>
      <c r="O8047">
        <v>1.2949999999999999</v>
      </c>
      <c r="P8047" t="s">
        <v>28</v>
      </c>
      <c r="Q8047" t="s">
        <v>29</v>
      </c>
      <c r="R8047">
        <v>4.49</v>
      </c>
      <c r="S8047">
        <v>2</v>
      </c>
      <c r="T8047">
        <v>4.79</v>
      </c>
      <c r="U8047">
        <v>-0.6</v>
      </c>
      <c r="V8047" t="s">
        <v>159</v>
      </c>
      <c r="W8047" t="s">
        <v>45</v>
      </c>
      <c r="X8047">
        <v>1</v>
      </c>
      <c r="Y8047" t="str">
        <f>IF(tblRides[[#This Row],[supply_demand_ratio]]&lt;0.8,"Below 0.8",IF(tblRides[[#This Row],[supply_demand_ratio]]&lt;1,"Between 0.8-1.0",IF(tblRides[[#This Row],[supply_demand_ratio]]&lt;=1.2,"Between 1.0-1.2","Above 1.2")))</f>
        <v>Above 1.2</v>
      </c>
    </row>
    <row r="8048" spans="1:25" x14ac:dyDescent="0.3">
      <c r="A8048" t="s">
        <v>8103</v>
      </c>
      <c r="B8048" s="1">
        <v>46094.918749999997</v>
      </c>
      <c r="C8048" s="2">
        <v>46094</v>
      </c>
      <c r="D8048">
        <v>22</v>
      </c>
      <c r="E8048" t="s">
        <v>33</v>
      </c>
      <c r="F8048" t="s">
        <v>34</v>
      </c>
      <c r="G8048">
        <v>5.5</v>
      </c>
      <c r="H8048">
        <v>134.44999999999999</v>
      </c>
      <c r="J8048">
        <v>1</v>
      </c>
      <c r="K8048">
        <v>6.4</v>
      </c>
      <c r="L8048">
        <v>5.9</v>
      </c>
      <c r="M8048">
        <v>100</v>
      </c>
      <c r="N8048" t="s">
        <v>41</v>
      </c>
      <c r="O8048">
        <v>1.395</v>
      </c>
      <c r="P8048" t="s">
        <v>58</v>
      </c>
      <c r="Q8048" t="s">
        <v>59</v>
      </c>
      <c r="R8048">
        <v>4.8600000000000003</v>
      </c>
      <c r="S8048">
        <v>0</v>
      </c>
      <c r="U8048">
        <v>-0.5</v>
      </c>
      <c r="V8048" t="s">
        <v>159</v>
      </c>
      <c r="W8048" t="s">
        <v>45</v>
      </c>
      <c r="X8048">
        <v>0</v>
      </c>
      <c r="Y8048" t="str">
        <f>IF(tblRides[[#This Row],[supply_demand_ratio]]&lt;0.8,"Below 0.8",IF(tblRides[[#This Row],[supply_demand_ratio]]&lt;1,"Between 0.8-1.0",IF(tblRides[[#This Row],[supply_demand_ratio]]&lt;=1.2,"Between 1.0-1.2","Above 1.2")))</f>
        <v>Above 1.2</v>
      </c>
    </row>
    <row r="8049" spans="1:25" x14ac:dyDescent="0.3">
      <c r="A8049" t="s">
        <v>8104</v>
      </c>
      <c r="B8049" s="1">
        <v>46094.919444444444</v>
      </c>
      <c r="C8049" s="2">
        <v>46094</v>
      </c>
      <c r="D8049">
        <v>22</v>
      </c>
      <c r="E8049" t="s">
        <v>33</v>
      </c>
      <c r="F8049" t="s">
        <v>26</v>
      </c>
      <c r="G8049">
        <v>11.2</v>
      </c>
      <c r="H8049">
        <v>206.05</v>
      </c>
      <c r="J8049">
        <v>1</v>
      </c>
      <c r="K8049">
        <v>2</v>
      </c>
      <c r="L8049">
        <v>5.7</v>
      </c>
      <c r="M8049">
        <v>93</v>
      </c>
      <c r="N8049" t="s">
        <v>41</v>
      </c>
      <c r="O8049">
        <v>1.331</v>
      </c>
      <c r="P8049" t="s">
        <v>58</v>
      </c>
      <c r="Q8049" t="s">
        <v>74</v>
      </c>
      <c r="R8049">
        <v>4.46</v>
      </c>
      <c r="S8049">
        <v>51</v>
      </c>
      <c r="U8049">
        <v>3.7</v>
      </c>
      <c r="V8049" t="s">
        <v>159</v>
      </c>
      <c r="W8049" t="s">
        <v>31</v>
      </c>
      <c r="X8049">
        <v>0</v>
      </c>
      <c r="Y8049" t="str">
        <f>IF(tblRides[[#This Row],[supply_demand_ratio]]&lt;0.8,"Below 0.8",IF(tblRides[[#This Row],[supply_demand_ratio]]&lt;1,"Between 0.8-1.0",IF(tblRides[[#This Row],[supply_demand_ratio]]&lt;=1.2,"Between 1.0-1.2","Above 1.2")))</f>
        <v>Above 1.2</v>
      </c>
    </row>
    <row r="8050" spans="1:25" x14ac:dyDescent="0.3">
      <c r="A8050" t="s">
        <v>8105</v>
      </c>
      <c r="B8050" s="1">
        <v>46094.929166666669</v>
      </c>
      <c r="C8050" s="2">
        <v>46094</v>
      </c>
      <c r="D8050">
        <v>22</v>
      </c>
      <c r="E8050" t="s">
        <v>62</v>
      </c>
      <c r="F8050" t="s">
        <v>26</v>
      </c>
      <c r="G8050">
        <v>1.2</v>
      </c>
      <c r="H8050">
        <v>51.03</v>
      </c>
      <c r="I8050">
        <v>53.71</v>
      </c>
      <c r="J8050">
        <v>1</v>
      </c>
      <c r="K8050">
        <v>4.8</v>
      </c>
      <c r="L8050">
        <v>10.4</v>
      </c>
      <c r="M8050">
        <v>62</v>
      </c>
      <c r="N8050" t="s">
        <v>41</v>
      </c>
      <c r="O8050">
        <v>2.0979999999999999</v>
      </c>
      <c r="P8050" t="s">
        <v>28</v>
      </c>
      <c r="Q8050" t="s">
        <v>29</v>
      </c>
      <c r="R8050">
        <v>4.3</v>
      </c>
      <c r="S8050">
        <v>16</v>
      </c>
      <c r="T8050">
        <v>2.68</v>
      </c>
      <c r="U8050">
        <v>5.6</v>
      </c>
      <c r="V8050" t="s">
        <v>159</v>
      </c>
      <c r="W8050" t="s">
        <v>31</v>
      </c>
      <c r="X8050">
        <v>1</v>
      </c>
      <c r="Y8050" t="str">
        <f>IF(tblRides[[#This Row],[supply_demand_ratio]]&lt;0.8,"Below 0.8",IF(tblRides[[#This Row],[supply_demand_ratio]]&lt;1,"Between 0.8-1.0",IF(tblRides[[#This Row],[supply_demand_ratio]]&lt;=1.2,"Between 1.0-1.2","Above 1.2")))</f>
        <v>Above 1.2</v>
      </c>
    </row>
    <row r="8051" spans="1:25" x14ac:dyDescent="0.3">
      <c r="A8051" t="s">
        <v>8106</v>
      </c>
      <c r="B8051" s="1">
        <v>46094.929861111108</v>
      </c>
      <c r="C8051" s="2">
        <v>46094</v>
      </c>
      <c r="D8051">
        <v>22</v>
      </c>
      <c r="E8051" t="s">
        <v>25</v>
      </c>
      <c r="F8051" t="s">
        <v>26</v>
      </c>
      <c r="G8051">
        <v>5.8</v>
      </c>
      <c r="H8051">
        <v>121.59</v>
      </c>
      <c r="I8051">
        <v>119.42</v>
      </c>
      <c r="J8051">
        <v>1</v>
      </c>
      <c r="K8051">
        <v>2</v>
      </c>
      <c r="L8051">
        <v>4.5</v>
      </c>
      <c r="M8051">
        <v>110</v>
      </c>
      <c r="N8051" t="s">
        <v>41</v>
      </c>
      <c r="O8051">
        <v>1.109</v>
      </c>
      <c r="P8051" t="s">
        <v>28</v>
      </c>
      <c r="Q8051" t="s">
        <v>29</v>
      </c>
      <c r="R8051">
        <v>4.57</v>
      </c>
      <c r="S8051">
        <v>3</v>
      </c>
      <c r="T8051">
        <v>-2.17</v>
      </c>
      <c r="U8051">
        <v>2.5</v>
      </c>
      <c r="V8051" t="s">
        <v>159</v>
      </c>
      <c r="W8051" t="s">
        <v>31</v>
      </c>
      <c r="X8051">
        <v>1</v>
      </c>
      <c r="Y8051" t="str">
        <f>IF(tblRides[[#This Row],[supply_demand_ratio]]&lt;0.8,"Below 0.8",IF(tblRides[[#This Row],[supply_demand_ratio]]&lt;1,"Between 0.8-1.0",IF(tblRides[[#This Row],[supply_demand_ratio]]&lt;=1.2,"Between 1.0-1.2","Above 1.2")))</f>
        <v>Between 1.0-1.2</v>
      </c>
    </row>
    <row r="8052" spans="1:25" x14ac:dyDescent="0.3">
      <c r="A8052" t="s">
        <v>8107</v>
      </c>
      <c r="B8052" s="1">
        <v>46094.931944444441</v>
      </c>
      <c r="C8052" s="2">
        <v>46094</v>
      </c>
      <c r="D8052">
        <v>22</v>
      </c>
      <c r="E8052" t="s">
        <v>25</v>
      </c>
      <c r="F8052" t="s">
        <v>26</v>
      </c>
      <c r="G8052">
        <v>4.4000000000000004</v>
      </c>
      <c r="H8052">
        <v>110.55</v>
      </c>
      <c r="I8052">
        <v>114.06</v>
      </c>
      <c r="J8052">
        <v>1</v>
      </c>
      <c r="K8052">
        <v>4.7</v>
      </c>
      <c r="L8052">
        <v>5</v>
      </c>
      <c r="M8052">
        <v>123</v>
      </c>
      <c r="N8052" t="s">
        <v>27</v>
      </c>
      <c r="O8052">
        <v>1.1659999999999999</v>
      </c>
      <c r="P8052" t="s">
        <v>28</v>
      </c>
      <c r="Q8052" t="s">
        <v>29</v>
      </c>
      <c r="R8052">
        <v>5</v>
      </c>
      <c r="S8052">
        <v>38</v>
      </c>
      <c r="T8052">
        <v>3.51</v>
      </c>
      <c r="U8052">
        <v>0.3</v>
      </c>
      <c r="V8052" t="s">
        <v>159</v>
      </c>
      <c r="W8052" t="s">
        <v>31</v>
      </c>
      <c r="X8052">
        <v>1</v>
      </c>
      <c r="Y8052" t="str">
        <f>IF(tblRides[[#This Row],[supply_demand_ratio]]&lt;0.8,"Below 0.8",IF(tblRides[[#This Row],[supply_demand_ratio]]&lt;1,"Between 0.8-1.0",IF(tblRides[[#This Row],[supply_demand_ratio]]&lt;=1.2,"Between 1.0-1.2","Above 1.2")))</f>
        <v>Between 1.0-1.2</v>
      </c>
    </row>
    <row r="8053" spans="1:25" x14ac:dyDescent="0.3">
      <c r="A8053" t="s">
        <v>8108</v>
      </c>
      <c r="B8053" s="1">
        <v>46094.941666666666</v>
      </c>
      <c r="C8053" s="2">
        <v>46094</v>
      </c>
      <c r="D8053">
        <v>22</v>
      </c>
      <c r="E8053" t="s">
        <v>36</v>
      </c>
      <c r="F8053" t="s">
        <v>26</v>
      </c>
      <c r="G8053">
        <v>2</v>
      </c>
      <c r="H8053">
        <v>72.680000000000007</v>
      </c>
      <c r="I8053">
        <v>72.22</v>
      </c>
      <c r="J8053">
        <v>1.1000000000000001</v>
      </c>
      <c r="K8053">
        <v>2.8</v>
      </c>
      <c r="L8053">
        <v>1</v>
      </c>
      <c r="M8053">
        <v>92</v>
      </c>
      <c r="N8053" t="s">
        <v>41</v>
      </c>
      <c r="O8053">
        <v>1.1180000000000001</v>
      </c>
      <c r="P8053" t="s">
        <v>28</v>
      </c>
      <c r="Q8053" t="s">
        <v>29</v>
      </c>
      <c r="R8053">
        <v>4.54</v>
      </c>
      <c r="S8053">
        <v>11</v>
      </c>
      <c r="T8053">
        <v>-0.46</v>
      </c>
      <c r="U8053">
        <v>-1.8</v>
      </c>
      <c r="V8053" t="s">
        <v>159</v>
      </c>
      <c r="W8053" t="s">
        <v>31</v>
      </c>
      <c r="X8053">
        <v>1</v>
      </c>
      <c r="Y8053" t="str">
        <f>IF(tblRides[[#This Row],[supply_demand_ratio]]&lt;0.8,"Below 0.8",IF(tblRides[[#This Row],[supply_demand_ratio]]&lt;1,"Between 0.8-1.0",IF(tblRides[[#This Row],[supply_demand_ratio]]&lt;=1.2,"Between 1.0-1.2","Above 1.2")))</f>
        <v>Between 1.0-1.2</v>
      </c>
    </row>
    <row r="8054" spans="1:25" x14ac:dyDescent="0.3">
      <c r="A8054" t="s">
        <v>8109</v>
      </c>
      <c r="B8054" s="1">
        <v>46094.946527777778</v>
      </c>
      <c r="C8054" s="2">
        <v>46094</v>
      </c>
      <c r="D8054">
        <v>22</v>
      </c>
      <c r="E8054" t="s">
        <v>25</v>
      </c>
      <c r="F8054" t="s">
        <v>26</v>
      </c>
      <c r="G8054">
        <v>5.6</v>
      </c>
      <c r="H8054">
        <v>137.85</v>
      </c>
      <c r="I8054">
        <v>145.22</v>
      </c>
      <c r="J8054">
        <v>1</v>
      </c>
      <c r="K8054">
        <v>7.1</v>
      </c>
      <c r="L8054">
        <v>9.6</v>
      </c>
      <c r="M8054">
        <v>120</v>
      </c>
      <c r="N8054" t="s">
        <v>27</v>
      </c>
      <c r="O8054">
        <v>0.92</v>
      </c>
      <c r="P8054" t="s">
        <v>28</v>
      </c>
      <c r="Q8054" t="s">
        <v>29</v>
      </c>
      <c r="R8054">
        <v>4.67</v>
      </c>
      <c r="S8054">
        <v>17</v>
      </c>
      <c r="T8054">
        <v>7.37</v>
      </c>
      <c r="U8054">
        <v>2.5</v>
      </c>
      <c r="V8054" t="s">
        <v>159</v>
      </c>
      <c r="W8054" t="s">
        <v>45</v>
      </c>
      <c r="X8054">
        <v>1</v>
      </c>
      <c r="Y8054" t="str">
        <f>IF(tblRides[[#This Row],[supply_demand_ratio]]&lt;0.8,"Below 0.8",IF(tblRides[[#This Row],[supply_demand_ratio]]&lt;1,"Between 0.8-1.0",IF(tblRides[[#This Row],[supply_demand_ratio]]&lt;=1.2,"Between 1.0-1.2","Above 1.2")))</f>
        <v>Between 0.8-1.0</v>
      </c>
    </row>
    <row r="8055" spans="1:25" x14ac:dyDescent="0.3">
      <c r="A8055" t="s">
        <v>8110</v>
      </c>
      <c r="B8055" s="1">
        <v>46094.946527777778</v>
      </c>
      <c r="C8055" s="2">
        <v>46094</v>
      </c>
      <c r="D8055">
        <v>22</v>
      </c>
      <c r="E8055" t="s">
        <v>43</v>
      </c>
      <c r="F8055" t="s">
        <v>26</v>
      </c>
      <c r="G8055">
        <v>4.5999999999999996</v>
      </c>
      <c r="H8055">
        <v>105.83</v>
      </c>
      <c r="J8055">
        <v>1.1000000000000001</v>
      </c>
      <c r="K8055">
        <v>4.7</v>
      </c>
      <c r="M8055">
        <v>59</v>
      </c>
      <c r="N8055" t="s">
        <v>41</v>
      </c>
      <c r="O8055">
        <v>1.35</v>
      </c>
      <c r="P8055" t="s">
        <v>82</v>
      </c>
      <c r="Q8055" t="s">
        <v>83</v>
      </c>
      <c r="R8055">
        <v>4.49</v>
      </c>
      <c r="S8055">
        <v>12</v>
      </c>
      <c r="V8055" t="s">
        <v>159</v>
      </c>
      <c r="W8055" t="s">
        <v>31</v>
      </c>
      <c r="X8055">
        <v>0</v>
      </c>
      <c r="Y8055" t="str">
        <f>IF(tblRides[[#This Row],[supply_demand_ratio]]&lt;0.8,"Below 0.8",IF(tblRides[[#This Row],[supply_demand_ratio]]&lt;1,"Between 0.8-1.0",IF(tblRides[[#This Row],[supply_demand_ratio]]&lt;=1.2,"Between 1.0-1.2","Above 1.2")))</f>
        <v>Above 1.2</v>
      </c>
    </row>
    <row r="8056" spans="1:25" x14ac:dyDescent="0.3">
      <c r="A8056" t="s">
        <v>8111</v>
      </c>
      <c r="B8056" s="1">
        <v>46094.955555555556</v>
      </c>
      <c r="C8056" s="2">
        <v>46094</v>
      </c>
      <c r="D8056">
        <v>22</v>
      </c>
      <c r="E8056" t="s">
        <v>25</v>
      </c>
      <c r="F8056" t="s">
        <v>26</v>
      </c>
      <c r="G8056">
        <v>14.3</v>
      </c>
      <c r="H8056">
        <v>244.95</v>
      </c>
      <c r="I8056">
        <v>246.71</v>
      </c>
      <c r="J8056">
        <v>1</v>
      </c>
      <c r="K8056">
        <v>4</v>
      </c>
      <c r="L8056">
        <v>1</v>
      </c>
      <c r="M8056">
        <v>117</v>
      </c>
      <c r="N8056" t="s">
        <v>27</v>
      </c>
      <c r="O8056">
        <v>0.95799999999999996</v>
      </c>
      <c r="P8056" t="s">
        <v>28</v>
      </c>
      <c r="Q8056" t="s">
        <v>29</v>
      </c>
      <c r="R8056">
        <v>4.42</v>
      </c>
      <c r="S8056">
        <v>11</v>
      </c>
      <c r="T8056">
        <v>1.76</v>
      </c>
      <c r="U8056">
        <v>-3</v>
      </c>
      <c r="V8056" t="s">
        <v>159</v>
      </c>
      <c r="W8056" t="s">
        <v>31</v>
      </c>
      <c r="X8056">
        <v>1</v>
      </c>
      <c r="Y8056" t="str">
        <f>IF(tblRides[[#This Row],[supply_demand_ratio]]&lt;0.8,"Below 0.8",IF(tblRides[[#This Row],[supply_demand_ratio]]&lt;1,"Between 0.8-1.0",IF(tblRides[[#This Row],[supply_demand_ratio]]&lt;=1.2,"Between 1.0-1.2","Above 1.2")))</f>
        <v>Between 0.8-1.0</v>
      </c>
    </row>
    <row r="8057" spans="1:25" x14ac:dyDescent="0.3">
      <c r="A8057" t="s">
        <v>8112</v>
      </c>
      <c r="B8057" s="1">
        <v>46094.956250000003</v>
      </c>
      <c r="C8057" s="2">
        <v>46094</v>
      </c>
      <c r="D8057">
        <v>22</v>
      </c>
      <c r="E8057" t="s">
        <v>25</v>
      </c>
      <c r="F8057" t="s">
        <v>26</v>
      </c>
      <c r="G8057">
        <v>12.4</v>
      </c>
      <c r="H8057">
        <v>240.26</v>
      </c>
      <c r="I8057">
        <v>228.64</v>
      </c>
      <c r="J8057">
        <v>1.1000000000000001</v>
      </c>
      <c r="K8057">
        <v>3.7</v>
      </c>
      <c r="L8057">
        <v>4</v>
      </c>
      <c r="M8057">
        <v>134</v>
      </c>
      <c r="N8057" t="s">
        <v>41</v>
      </c>
      <c r="O8057">
        <v>1.556</v>
      </c>
      <c r="P8057" t="s">
        <v>28</v>
      </c>
      <c r="Q8057" t="s">
        <v>29</v>
      </c>
      <c r="R8057">
        <v>4.54</v>
      </c>
      <c r="S8057">
        <v>1</v>
      </c>
      <c r="T8057">
        <v>-11.62</v>
      </c>
      <c r="U8057">
        <v>0.3</v>
      </c>
      <c r="V8057" t="s">
        <v>159</v>
      </c>
      <c r="W8057" t="s">
        <v>31</v>
      </c>
      <c r="X8057">
        <v>1</v>
      </c>
      <c r="Y8057" t="str">
        <f>IF(tblRides[[#This Row],[supply_demand_ratio]]&lt;0.8,"Below 0.8",IF(tblRides[[#This Row],[supply_demand_ratio]]&lt;1,"Between 0.8-1.0",IF(tblRides[[#This Row],[supply_demand_ratio]]&lt;=1.2,"Between 1.0-1.2","Above 1.2")))</f>
        <v>Above 1.2</v>
      </c>
    </row>
    <row r="8058" spans="1:25" x14ac:dyDescent="0.3">
      <c r="A8058" t="s">
        <v>8113</v>
      </c>
      <c r="B8058" s="1">
        <v>46094.956944444442</v>
      </c>
      <c r="C8058" s="2">
        <v>46094</v>
      </c>
      <c r="D8058">
        <v>22</v>
      </c>
      <c r="E8058" t="s">
        <v>25</v>
      </c>
      <c r="F8058" t="s">
        <v>26</v>
      </c>
      <c r="G8058">
        <v>4.9000000000000004</v>
      </c>
      <c r="H8058">
        <v>144.53</v>
      </c>
      <c r="I8058">
        <v>140.87</v>
      </c>
      <c r="J8058">
        <v>1.2</v>
      </c>
      <c r="K8058">
        <v>2</v>
      </c>
      <c r="L8058">
        <v>5.2</v>
      </c>
      <c r="M8058">
        <v>138</v>
      </c>
      <c r="N8058" t="s">
        <v>72</v>
      </c>
      <c r="O8058">
        <v>0.92900000000000005</v>
      </c>
      <c r="P8058" t="s">
        <v>28</v>
      </c>
      <c r="Q8058" t="s">
        <v>29</v>
      </c>
      <c r="R8058">
        <v>4.8099999999999996</v>
      </c>
      <c r="S8058">
        <v>22</v>
      </c>
      <c r="T8058">
        <v>-3.66</v>
      </c>
      <c r="U8058">
        <v>3.2</v>
      </c>
      <c r="V8058" t="s">
        <v>159</v>
      </c>
      <c r="W8058" t="s">
        <v>31</v>
      </c>
      <c r="X8058">
        <v>1</v>
      </c>
      <c r="Y8058" t="str">
        <f>IF(tblRides[[#This Row],[supply_demand_ratio]]&lt;0.8,"Below 0.8",IF(tblRides[[#This Row],[supply_demand_ratio]]&lt;1,"Between 0.8-1.0",IF(tblRides[[#This Row],[supply_demand_ratio]]&lt;=1.2,"Between 1.0-1.2","Above 1.2")))</f>
        <v>Between 0.8-1.0</v>
      </c>
    </row>
    <row r="8059" spans="1:25" x14ac:dyDescent="0.3">
      <c r="A8059" t="s">
        <v>8114</v>
      </c>
      <c r="B8059" s="1">
        <v>46094.975694444445</v>
      </c>
      <c r="C8059" s="2">
        <v>46094</v>
      </c>
      <c r="D8059">
        <v>23</v>
      </c>
      <c r="E8059" t="s">
        <v>33</v>
      </c>
      <c r="F8059" t="s">
        <v>26</v>
      </c>
      <c r="G8059">
        <v>5.2</v>
      </c>
      <c r="H8059">
        <v>130.63999999999999</v>
      </c>
      <c r="I8059">
        <v>137.82</v>
      </c>
      <c r="J8059">
        <v>1</v>
      </c>
      <c r="K8059">
        <v>6.2</v>
      </c>
      <c r="L8059">
        <v>5.9</v>
      </c>
      <c r="M8059">
        <v>83</v>
      </c>
      <c r="N8059" t="s">
        <v>41</v>
      </c>
      <c r="O8059">
        <v>1.2490000000000001</v>
      </c>
      <c r="P8059" t="s">
        <v>28</v>
      </c>
      <c r="Q8059" t="s">
        <v>29</v>
      </c>
      <c r="R8059">
        <v>4.3600000000000003</v>
      </c>
      <c r="S8059">
        <v>1</v>
      </c>
      <c r="T8059">
        <v>7.18</v>
      </c>
      <c r="U8059">
        <v>-0.3</v>
      </c>
      <c r="V8059" t="s">
        <v>159</v>
      </c>
      <c r="W8059" t="s">
        <v>45</v>
      </c>
      <c r="X8059">
        <v>1</v>
      </c>
      <c r="Y8059" t="str">
        <f>IF(tblRides[[#This Row],[supply_demand_ratio]]&lt;0.8,"Below 0.8",IF(tblRides[[#This Row],[supply_demand_ratio]]&lt;1,"Between 0.8-1.0",IF(tblRides[[#This Row],[supply_demand_ratio]]&lt;=1.2,"Between 1.0-1.2","Above 1.2")))</f>
        <v>Above 1.2</v>
      </c>
    </row>
    <row r="8060" spans="1:25" x14ac:dyDescent="0.3">
      <c r="A8060" t="s">
        <v>8115</v>
      </c>
      <c r="B8060" s="1">
        <v>46094.988194444442</v>
      </c>
      <c r="C8060" s="2">
        <v>46094</v>
      </c>
      <c r="D8060">
        <v>23</v>
      </c>
      <c r="E8060" t="s">
        <v>43</v>
      </c>
      <c r="F8060" t="s">
        <v>34</v>
      </c>
      <c r="G8060">
        <v>3.4</v>
      </c>
      <c r="H8060">
        <v>96.65</v>
      </c>
      <c r="I8060">
        <v>95.12</v>
      </c>
      <c r="J8060">
        <v>1</v>
      </c>
      <c r="K8060">
        <v>7.2</v>
      </c>
      <c r="L8060">
        <v>8.1</v>
      </c>
      <c r="M8060">
        <v>74</v>
      </c>
      <c r="N8060" t="s">
        <v>41</v>
      </c>
      <c r="O8060">
        <v>1.383</v>
      </c>
      <c r="P8060" t="s">
        <v>28</v>
      </c>
      <c r="Q8060" t="s">
        <v>29</v>
      </c>
      <c r="R8060">
        <v>5</v>
      </c>
      <c r="S8060">
        <v>0</v>
      </c>
      <c r="T8060">
        <v>-1.53</v>
      </c>
      <c r="U8060">
        <v>0.9</v>
      </c>
      <c r="V8060" t="s">
        <v>159</v>
      </c>
      <c r="W8060" t="s">
        <v>45</v>
      </c>
      <c r="X8060">
        <v>1</v>
      </c>
      <c r="Y8060" t="str">
        <f>IF(tblRides[[#This Row],[supply_demand_ratio]]&lt;0.8,"Below 0.8",IF(tblRides[[#This Row],[supply_demand_ratio]]&lt;1,"Between 0.8-1.0",IF(tblRides[[#This Row],[supply_demand_ratio]]&lt;=1.2,"Between 1.0-1.2","Above 1.2")))</f>
        <v>Above 1.2</v>
      </c>
    </row>
    <row r="8061" spans="1:25" x14ac:dyDescent="0.3">
      <c r="A8061" t="s">
        <v>8116</v>
      </c>
      <c r="B8061" s="1">
        <v>46095.006944444445</v>
      </c>
      <c r="C8061" s="2">
        <v>46095</v>
      </c>
      <c r="D8061">
        <v>0</v>
      </c>
      <c r="E8061" t="s">
        <v>33</v>
      </c>
      <c r="F8061" t="s">
        <v>26</v>
      </c>
      <c r="G8061">
        <v>2.2999999999999998</v>
      </c>
      <c r="H8061">
        <v>73.569999999999993</v>
      </c>
      <c r="I8061">
        <v>72.760000000000005</v>
      </c>
      <c r="J8061">
        <v>1</v>
      </c>
      <c r="K8061">
        <v>5.8</v>
      </c>
      <c r="L8061">
        <v>9.4</v>
      </c>
      <c r="M8061">
        <v>109</v>
      </c>
      <c r="N8061" t="s">
        <v>41</v>
      </c>
      <c r="O8061">
        <v>1.3879999999999999</v>
      </c>
      <c r="P8061" t="s">
        <v>28</v>
      </c>
      <c r="Q8061" t="s">
        <v>29</v>
      </c>
      <c r="R8061">
        <v>4.38</v>
      </c>
      <c r="S8061">
        <v>8</v>
      </c>
      <c r="T8061">
        <v>-0.81</v>
      </c>
      <c r="U8061">
        <v>3.6</v>
      </c>
      <c r="V8061" t="s">
        <v>262</v>
      </c>
      <c r="W8061" t="s">
        <v>45</v>
      </c>
      <c r="X8061">
        <v>1</v>
      </c>
      <c r="Y8061" t="str">
        <f>IF(tblRides[[#This Row],[supply_demand_ratio]]&lt;0.8,"Below 0.8",IF(tblRides[[#This Row],[supply_demand_ratio]]&lt;1,"Between 0.8-1.0",IF(tblRides[[#This Row],[supply_demand_ratio]]&lt;=1.2,"Between 1.0-1.2","Above 1.2")))</f>
        <v>Above 1.2</v>
      </c>
    </row>
    <row r="8062" spans="1:25" x14ac:dyDescent="0.3">
      <c r="A8062" t="s">
        <v>8117</v>
      </c>
      <c r="B8062" s="1">
        <v>46095.017361111109</v>
      </c>
      <c r="C8062" s="2">
        <v>46095</v>
      </c>
      <c r="D8062">
        <v>0</v>
      </c>
      <c r="E8062" t="s">
        <v>43</v>
      </c>
      <c r="F8062" t="s">
        <v>26</v>
      </c>
      <c r="G8062">
        <v>6.5</v>
      </c>
      <c r="H8062">
        <v>167.95</v>
      </c>
      <c r="J8062">
        <v>1.2</v>
      </c>
      <c r="K8062">
        <v>3.2</v>
      </c>
      <c r="L8062">
        <v>4.2</v>
      </c>
      <c r="M8062">
        <v>70</v>
      </c>
      <c r="N8062" t="s">
        <v>41</v>
      </c>
      <c r="O8062">
        <v>1.9890000000000001</v>
      </c>
      <c r="P8062" t="s">
        <v>58</v>
      </c>
      <c r="Q8062" t="s">
        <v>59</v>
      </c>
      <c r="R8062">
        <v>4.55</v>
      </c>
      <c r="S8062">
        <v>17</v>
      </c>
      <c r="U8062">
        <v>1</v>
      </c>
      <c r="V8062" t="s">
        <v>262</v>
      </c>
      <c r="W8062" t="s">
        <v>31</v>
      </c>
      <c r="X8062">
        <v>0</v>
      </c>
      <c r="Y8062" t="str">
        <f>IF(tblRides[[#This Row],[supply_demand_ratio]]&lt;0.8,"Below 0.8",IF(tblRides[[#This Row],[supply_demand_ratio]]&lt;1,"Between 0.8-1.0",IF(tblRides[[#This Row],[supply_demand_ratio]]&lt;=1.2,"Between 1.0-1.2","Above 1.2")))</f>
        <v>Above 1.2</v>
      </c>
    </row>
    <row r="8063" spans="1:25" x14ac:dyDescent="0.3">
      <c r="A8063" t="s">
        <v>8118</v>
      </c>
      <c r="B8063" s="1">
        <v>46095.031944444447</v>
      </c>
      <c r="C8063" s="2">
        <v>46095</v>
      </c>
      <c r="D8063">
        <v>0</v>
      </c>
      <c r="E8063" t="s">
        <v>62</v>
      </c>
      <c r="F8063" t="s">
        <v>26</v>
      </c>
      <c r="G8063">
        <v>1.1000000000000001</v>
      </c>
      <c r="H8063">
        <v>54.8</v>
      </c>
      <c r="I8063">
        <v>53.28</v>
      </c>
      <c r="J8063">
        <v>1</v>
      </c>
      <c r="K8063">
        <v>2.4</v>
      </c>
      <c r="L8063">
        <v>1</v>
      </c>
      <c r="M8063">
        <v>68</v>
      </c>
      <c r="N8063" t="s">
        <v>41</v>
      </c>
      <c r="O8063">
        <v>1.4570000000000001</v>
      </c>
      <c r="P8063" t="s">
        <v>28</v>
      </c>
      <c r="Q8063" t="s">
        <v>29</v>
      </c>
      <c r="R8063">
        <v>4.49</v>
      </c>
      <c r="S8063">
        <v>9</v>
      </c>
      <c r="T8063">
        <v>-1.52</v>
      </c>
      <c r="U8063">
        <v>-1.4</v>
      </c>
      <c r="V8063" t="s">
        <v>262</v>
      </c>
      <c r="W8063" t="s">
        <v>31</v>
      </c>
      <c r="X8063">
        <v>1</v>
      </c>
      <c r="Y8063" t="str">
        <f>IF(tblRides[[#This Row],[supply_demand_ratio]]&lt;0.8,"Below 0.8",IF(tblRides[[#This Row],[supply_demand_ratio]]&lt;1,"Between 0.8-1.0",IF(tblRides[[#This Row],[supply_demand_ratio]]&lt;=1.2,"Between 1.0-1.2","Above 1.2")))</f>
        <v>Above 1.2</v>
      </c>
    </row>
    <row r="8064" spans="1:25" x14ac:dyDescent="0.3">
      <c r="A8064" t="s">
        <v>8119</v>
      </c>
      <c r="B8064" s="1">
        <v>46095.035416666666</v>
      </c>
      <c r="C8064" s="2">
        <v>46095</v>
      </c>
      <c r="D8064">
        <v>0</v>
      </c>
      <c r="E8064" t="s">
        <v>33</v>
      </c>
      <c r="F8064" t="s">
        <v>26</v>
      </c>
      <c r="G8064">
        <v>4.0999999999999996</v>
      </c>
      <c r="H8064">
        <v>106.63</v>
      </c>
      <c r="I8064">
        <v>106.55</v>
      </c>
      <c r="J8064">
        <v>1</v>
      </c>
      <c r="K8064">
        <v>2</v>
      </c>
      <c r="L8064">
        <v>6.3</v>
      </c>
      <c r="M8064">
        <v>93</v>
      </c>
      <c r="N8064" t="s">
        <v>41</v>
      </c>
      <c r="O8064">
        <v>1.2190000000000001</v>
      </c>
      <c r="P8064" t="s">
        <v>28</v>
      </c>
      <c r="Q8064" t="s">
        <v>29</v>
      </c>
      <c r="R8064">
        <v>4.5999999999999996</v>
      </c>
      <c r="S8064">
        <v>21</v>
      </c>
      <c r="T8064">
        <v>-0.08</v>
      </c>
      <c r="U8064">
        <v>4.3</v>
      </c>
      <c r="V8064" t="s">
        <v>262</v>
      </c>
      <c r="W8064" t="s">
        <v>31</v>
      </c>
      <c r="X8064">
        <v>1</v>
      </c>
      <c r="Y8064" t="str">
        <f>IF(tblRides[[#This Row],[supply_demand_ratio]]&lt;0.8,"Below 0.8",IF(tblRides[[#This Row],[supply_demand_ratio]]&lt;1,"Between 0.8-1.0",IF(tblRides[[#This Row],[supply_demand_ratio]]&lt;=1.2,"Between 1.0-1.2","Above 1.2")))</f>
        <v>Above 1.2</v>
      </c>
    </row>
    <row r="8065" spans="1:25" x14ac:dyDescent="0.3">
      <c r="A8065" t="s">
        <v>8120</v>
      </c>
      <c r="B8065" s="1">
        <v>46095.041666666664</v>
      </c>
      <c r="C8065" s="2">
        <v>46095</v>
      </c>
      <c r="D8065">
        <v>1</v>
      </c>
      <c r="E8065" t="s">
        <v>62</v>
      </c>
      <c r="F8065" t="s">
        <v>26</v>
      </c>
      <c r="G8065">
        <v>2.2000000000000002</v>
      </c>
      <c r="H8065">
        <v>65.17</v>
      </c>
      <c r="I8065">
        <v>64.400000000000006</v>
      </c>
      <c r="J8065">
        <v>1</v>
      </c>
      <c r="K8065">
        <v>3.4</v>
      </c>
      <c r="L8065">
        <v>5.6</v>
      </c>
      <c r="M8065">
        <v>59</v>
      </c>
      <c r="N8065" t="s">
        <v>41</v>
      </c>
      <c r="O8065">
        <v>2.0219999999999998</v>
      </c>
      <c r="P8065" t="s">
        <v>28</v>
      </c>
      <c r="Q8065" t="s">
        <v>29</v>
      </c>
      <c r="R8065">
        <v>5</v>
      </c>
      <c r="S8065">
        <v>8</v>
      </c>
      <c r="T8065">
        <v>-0.77</v>
      </c>
      <c r="U8065">
        <v>2.2000000000000002</v>
      </c>
      <c r="V8065" t="s">
        <v>262</v>
      </c>
      <c r="W8065" t="s">
        <v>31</v>
      </c>
      <c r="X8065">
        <v>1</v>
      </c>
      <c r="Y8065" t="str">
        <f>IF(tblRides[[#This Row],[supply_demand_ratio]]&lt;0.8,"Below 0.8",IF(tblRides[[#This Row],[supply_demand_ratio]]&lt;1,"Between 0.8-1.0",IF(tblRides[[#This Row],[supply_demand_ratio]]&lt;=1.2,"Between 1.0-1.2","Above 1.2")))</f>
        <v>Above 1.2</v>
      </c>
    </row>
    <row r="8066" spans="1:25" x14ac:dyDescent="0.3">
      <c r="A8066" t="s">
        <v>8121</v>
      </c>
      <c r="B8066" s="1">
        <v>46095.051388888889</v>
      </c>
      <c r="C8066" s="2">
        <v>46095</v>
      </c>
      <c r="D8066">
        <v>1</v>
      </c>
      <c r="E8066" t="s">
        <v>43</v>
      </c>
      <c r="F8066" t="s">
        <v>34</v>
      </c>
      <c r="G8066">
        <v>7.8</v>
      </c>
      <c r="H8066">
        <v>171.36</v>
      </c>
      <c r="J8066">
        <v>1</v>
      </c>
      <c r="K8066">
        <v>2</v>
      </c>
      <c r="L8066">
        <v>1</v>
      </c>
      <c r="M8066">
        <v>66</v>
      </c>
      <c r="N8066" t="s">
        <v>41</v>
      </c>
      <c r="O8066">
        <v>1.952</v>
      </c>
      <c r="P8066" t="s">
        <v>58</v>
      </c>
      <c r="Q8066" t="s">
        <v>59</v>
      </c>
      <c r="R8066">
        <v>4.6399999999999997</v>
      </c>
      <c r="S8066">
        <v>0</v>
      </c>
      <c r="U8066">
        <v>-1</v>
      </c>
      <c r="V8066" t="s">
        <v>262</v>
      </c>
      <c r="W8066" t="s">
        <v>31</v>
      </c>
      <c r="X8066">
        <v>0</v>
      </c>
      <c r="Y8066" t="str">
        <f>IF(tblRides[[#This Row],[supply_demand_ratio]]&lt;0.8,"Below 0.8",IF(tblRides[[#This Row],[supply_demand_ratio]]&lt;1,"Between 0.8-1.0",IF(tblRides[[#This Row],[supply_demand_ratio]]&lt;=1.2,"Between 1.0-1.2","Above 1.2")))</f>
        <v>Above 1.2</v>
      </c>
    </row>
    <row r="8067" spans="1:25" x14ac:dyDescent="0.3">
      <c r="A8067" t="s">
        <v>8122</v>
      </c>
      <c r="B8067" s="1">
        <v>46095.052083333336</v>
      </c>
      <c r="C8067" s="2">
        <v>46095</v>
      </c>
      <c r="D8067">
        <v>1</v>
      </c>
      <c r="E8067" t="s">
        <v>25</v>
      </c>
      <c r="F8067" t="s">
        <v>26</v>
      </c>
      <c r="G8067">
        <v>9.9</v>
      </c>
      <c r="H8067">
        <v>206.79</v>
      </c>
      <c r="I8067">
        <v>211.36</v>
      </c>
      <c r="J8067">
        <v>1.1000000000000001</v>
      </c>
      <c r="K8067">
        <v>2</v>
      </c>
      <c r="L8067">
        <v>5.6</v>
      </c>
      <c r="M8067">
        <v>136</v>
      </c>
      <c r="N8067" t="s">
        <v>27</v>
      </c>
      <c r="O8067">
        <v>1.093</v>
      </c>
      <c r="P8067" t="s">
        <v>28</v>
      </c>
      <c r="Q8067" t="s">
        <v>29</v>
      </c>
      <c r="R8067">
        <v>4.62</v>
      </c>
      <c r="S8067">
        <v>11</v>
      </c>
      <c r="T8067">
        <v>4.57</v>
      </c>
      <c r="U8067">
        <v>3.6</v>
      </c>
      <c r="V8067" t="s">
        <v>262</v>
      </c>
      <c r="W8067" t="s">
        <v>31</v>
      </c>
      <c r="X8067">
        <v>1</v>
      </c>
      <c r="Y8067" t="str">
        <f>IF(tblRides[[#This Row],[supply_demand_ratio]]&lt;0.8,"Below 0.8",IF(tblRides[[#This Row],[supply_demand_ratio]]&lt;1,"Between 0.8-1.0",IF(tblRides[[#This Row],[supply_demand_ratio]]&lt;=1.2,"Between 1.0-1.2","Above 1.2")))</f>
        <v>Between 1.0-1.2</v>
      </c>
    </row>
    <row r="8068" spans="1:25" x14ac:dyDescent="0.3">
      <c r="A8068" t="s">
        <v>8123</v>
      </c>
      <c r="B8068" s="1">
        <v>46095.057638888888</v>
      </c>
      <c r="C8068" s="2">
        <v>46095</v>
      </c>
      <c r="D8068">
        <v>1</v>
      </c>
      <c r="E8068" t="s">
        <v>36</v>
      </c>
      <c r="F8068" t="s">
        <v>26</v>
      </c>
      <c r="G8068">
        <v>5.3</v>
      </c>
      <c r="H8068">
        <v>116.47</v>
      </c>
      <c r="I8068">
        <v>117.01</v>
      </c>
      <c r="J8068">
        <v>1</v>
      </c>
      <c r="K8068">
        <v>6.2</v>
      </c>
      <c r="L8068">
        <v>4.4000000000000004</v>
      </c>
      <c r="M8068">
        <v>116</v>
      </c>
      <c r="N8068" t="s">
        <v>41</v>
      </c>
      <c r="O8068">
        <v>1.403</v>
      </c>
      <c r="P8068" t="s">
        <v>28</v>
      </c>
      <c r="Q8068" t="s">
        <v>29</v>
      </c>
      <c r="R8068">
        <v>4.84</v>
      </c>
      <c r="S8068">
        <v>48</v>
      </c>
      <c r="T8068">
        <v>0.54</v>
      </c>
      <c r="U8068">
        <v>-1.8</v>
      </c>
      <c r="V8068" t="s">
        <v>262</v>
      </c>
      <c r="W8068" t="s">
        <v>45</v>
      </c>
      <c r="X8068">
        <v>1</v>
      </c>
      <c r="Y8068" t="str">
        <f>IF(tblRides[[#This Row],[supply_demand_ratio]]&lt;0.8,"Below 0.8",IF(tblRides[[#This Row],[supply_demand_ratio]]&lt;1,"Between 0.8-1.0",IF(tblRides[[#This Row],[supply_demand_ratio]]&lt;=1.2,"Between 1.0-1.2","Above 1.2")))</f>
        <v>Above 1.2</v>
      </c>
    </row>
    <row r="8069" spans="1:25" x14ac:dyDescent="0.3">
      <c r="A8069" t="s">
        <v>8124</v>
      </c>
      <c r="B8069" s="1">
        <v>46095.060416666667</v>
      </c>
      <c r="C8069" s="2">
        <v>46095</v>
      </c>
      <c r="D8069">
        <v>1</v>
      </c>
      <c r="E8069" t="s">
        <v>36</v>
      </c>
      <c r="F8069" t="s">
        <v>34</v>
      </c>
      <c r="G8069">
        <v>4.5999999999999996</v>
      </c>
      <c r="H8069">
        <v>98.05</v>
      </c>
      <c r="I8069">
        <v>91.07</v>
      </c>
      <c r="J8069">
        <v>1</v>
      </c>
      <c r="K8069">
        <v>7.6</v>
      </c>
      <c r="L8069">
        <v>11.1</v>
      </c>
      <c r="M8069">
        <v>110</v>
      </c>
      <c r="N8069" t="s">
        <v>41</v>
      </c>
      <c r="O8069">
        <v>1.294</v>
      </c>
      <c r="P8069" t="s">
        <v>28</v>
      </c>
      <c r="Q8069" t="s">
        <v>29</v>
      </c>
      <c r="R8069">
        <v>4.5199999999999996</v>
      </c>
      <c r="S8069">
        <v>0</v>
      </c>
      <c r="T8069">
        <v>-6.98</v>
      </c>
      <c r="U8069">
        <v>3.5</v>
      </c>
      <c r="V8069" t="s">
        <v>262</v>
      </c>
      <c r="W8069" t="s">
        <v>45</v>
      </c>
      <c r="X8069">
        <v>1</v>
      </c>
      <c r="Y8069" t="str">
        <f>IF(tblRides[[#This Row],[supply_demand_ratio]]&lt;0.8,"Below 0.8",IF(tblRides[[#This Row],[supply_demand_ratio]]&lt;1,"Between 0.8-1.0",IF(tblRides[[#This Row],[supply_demand_ratio]]&lt;=1.2,"Between 1.0-1.2","Above 1.2")))</f>
        <v>Above 1.2</v>
      </c>
    </row>
    <row r="8070" spans="1:25" x14ac:dyDescent="0.3">
      <c r="A8070" t="s">
        <v>8125</v>
      </c>
      <c r="B8070" s="1">
        <v>46095.060416666667</v>
      </c>
      <c r="C8070" s="2">
        <v>46095</v>
      </c>
      <c r="D8070">
        <v>1</v>
      </c>
      <c r="E8070" t="s">
        <v>25</v>
      </c>
      <c r="F8070" t="s">
        <v>34</v>
      </c>
      <c r="G8070">
        <v>10.6</v>
      </c>
      <c r="H8070">
        <v>242.07</v>
      </c>
      <c r="I8070">
        <v>241.16</v>
      </c>
      <c r="J8070">
        <v>1.1000000000000001</v>
      </c>
      <c r="K8070">
        <v>2.9</v>
      </c>
      <c r="L8070">
        <v>1</v>
      </c>
      <c r="M8070">
        <v>121</v>
      </c>
      <c r="N8070" t="s">
        <v>41</v>
      </c>
      <c r="O8070">
        <v>1.232</v>
      </c>
      <c r="P8070" t="s">
        <v>28</v>
      </c>
      <c r="Q8070" t="s">
        <v>29</v>
      </c>
      <c r="R8070">
        <v>4.7300000000000004</v>
      </c>
      <c r="S8070">
        <v>0</v>
      </c>
      <c r="T8070">
        <v>-0.91</v>
      </c>
      <c r="U8070">
        <v>-1.9</v>
      </c>
      <c r="V8070" t="s">
        <v>262</v>
      </c>
      <c r="W8070" t="s">
        <v>31</v>
      </c>
      <c r="X8070">
        <v>1</v>
      </c>
      <c r="Y8070" t="str">
        <f>IF(tblRides[[#This Row],[supply_demand_ratio]]&lt;0.8,"Below 0.8",IF(tblRides[[#This Row],[supply_demand_ratio]]&lt;1,"Between 0.8-1.0",IF(tblRides[[#This Row],[supply_demand_ratio]]&lt;=1.2,"Between 1.0-1.2","Above 1.2")))</f>
        <v>Above 1.2</v>
      </c>
    </row>
    <row r="8071" spans="1:25" x14ac:dyDescent="0.3">
      <c r="A8071" t="s">
        <v>8126</v>
      </c>
      <c r="B8071" s="1">
        <v>46095.0625</v>
      </c>
      <c r="C8071" s="2">
        <v>46095</v>
      </c>
      <c r="D8071">
        <v>1</v>
      </c>
      <c r="E8071" t="s">
        <v>33</v>
      </c>
      <c r="F8071" t="s">
        <v>26</v>
      </c>
      <c r="G8071">
        <v>3.5</v>
      </c>
      <c r="H8071">
        <v>109.72</v>
      </c>
      <c r="J8071">
        <v>1.1000000000000001</v>
      </c>
      <c r="K8071">
        <v>5.2</v>
      </c>
      <c r="L8071">
        <v>7.8</v>
      </c>
      <c r="M8071">
        <v>98</v>
      </c>
      <c r="N8071" t="s">
        <v>41</v>
      </c>
      <c r="O8071">
        <v>1.6339999999999999</v>
      </c>
      <c r="P8071" t="s">
        <v>37</v>
      </c>
      <c r="Q8071" t="s">
        <v>103</v>
      </c>
      <c r="R8071">
        <v>5</v>
      </c>
      <c r="S8071">
        <v>4</v>
      </c>
      <c r="U8071">
        <v>2.6</v>
      </c>
      <c r="V8071" t="s">
        <v>262</v>
      </c>
      <c r="W8071" t="s">
        <v>45</v>
      </c>
      <c r="X8071">
        <v>0</v>
      </c>
      <c r="Y8071" t="str">
        <f>IF(tblRides[[#This Row],[supply_demand_ratio]]&lt;0.8,"Below 0.8",IF(tblRides[[#This Row],[supply_demand_ratio]]&lt;1,"Between 0.8-1.0",IF(tblRides[[#This Row],[supply_demand_ratio]]&lt;=1.2,"Between 1.0-1.2","Above 1.2")))</f>
        <v>Above 1.2</v>
      </c>
    </row>
    <row r="8072" spans="1:25" x14ac:dyDescent="0.3">
      <c r="A8072" t="s">
        <v>8127</v>
      </c>
      <c r="B8072" s="1">
        <v>46095.063888888886</v>
      </c>
      <c r="C8072" s="2">
        <v>46095</v>
      </c>
      <c r="D8072">
        <v>1</v>
      </c>
      <c r="E8072" t="s">
        <v>33</v>
      </c>
      <c r="F8072" t="s">
        <v>26</v>
      </c>
      <c r="G8072">
        <v>10.3</v>
      </c>
      <c r="H8072">
        <v>214.84</v>
      </c>
      <c r="I8072">
        <v>204.75</v>
      </c>
      <c r="J8072">
        <v>1</v>
      </c>
      <c r="K8072">
        <v>3.2</v>
      </c>
      <c r="L8072">
        <v>4.7</v>
      </c>
      <c r="M8072">
        <v>91</v>
      </c>
      <c r="N8072" t="s">
        <v>41</v>
      </c>
      <c r="O8072">
        <v>1.498</v>
      </c>
      <c r="P8072" t="s">
        <v>28</v>
      </c>
      <c r="Q8072" t="s">
        <v>29</v>
      </c>
      <c r="R8072">
        <v>4.8499999999999996</v>
      </c>
      <c r="S8072">
        <v>13</v>
      </c>
      <c r="T8072">
        <v>-10.09</v>
      </c>
      <c r="U8072">
        <v>1.5</v>
      </c>
      <c r="V8072" t="s">
        <v>262</v>
      </c>
      <c r="W8072" t="s">
        <v>31</v>
      </c>
      <c r="X8072">
        <v>1</v>
      </c>
      <c r="Y8072" t="str">
        <f>IF(tblRides[[#This Row],[supply_demand_ratio]]&lt;0.8,"Below 0.8",IF(tblRides[[#This Row],[supply_demand_ratio]]&lt;1,"Between 0.8-1.0",IF(tblRides[[#This Row],[supply_demand_ratio]]&lt;=1.2,"Between 1.0-1.2","Above 1.2")))</f>
        <v>Above 1.2</v>
      </c>
    </row>
    <row r="8073" spans="1:25" x14ac:dyDescent="0.3">
      <c r="A8073" t="s">
        <v>8128</v>
      </c>
      <c r="B8073" s="1">
        <v>46095.077777777777</v>
      </c>
      <c r="C8073" s="2">
        <v>46095</v>
      </c>
      <c r="D8073">
        <v>1</v>
      </c>
      <c r="E8073" t="s">
        <v>25</v>
      </c>
      <c r="F8073" t="s">
        <v>26</v>
      </c>
      <c r="G8073">
        <v>7.3</v>
      </c>
      <c r="H8073">
        <v>140.32</v>
      </c>
      <c r="I8073">
        <v>125.68</v>
      </c>
      <c r="J8073">
        <v>1</v>
      </c>
      <c r="K8073">
        <v>7.1</v>
      </c>
      <c r="L8073">
        <v>5</v>
      </c>
      <c r="M8073">
        <v>136</v>
      </c>
      <c r="N8073" t="s">
        <v>27</v>
      </c>
      <c r="O8073">
        <v>0.997</v>
      </c>
      <c r="P8073" t="s">
        <v>28</v>
      </c>
      <c r="Q8073" t="s">
        <v>29</v>
      </c>
      <c r="R8073">
        <v>4.78</v>
      </c>
      <c r="S8073">
        <v>26</v>
      </c>
      <c r="T8073">
        <v>-14.64</v>
      </c>
      <c r="U8073">
        <v>-2.1</v>
      </c>
      <c r="V8073" t="s">
        <v>262</v>
      </c>
      <c r="W8073" t="s">
        <v>45</v>
      </c>
      <c r="X8073">
        <v>1</v>
      </c>
      <c r="Y8073" t="str">
        <f>IF(tblRides[[#This Row],[supply_demand_ratio]]&lt;0.8,"Below 0.8",IF(tblRides[[#This Row],[supply_demand_ratio]]&lt;1,"Between 0.8-1.0",IF(tblRides[[#This Row],[supply_demand_ratio]]&lt;=1.2,"Between 1.0-1.2","Above 1.2")))</f>
        <v>Between 0.8-1.0</v>
      </c>
    </row>
    <row r="8074" spans="1:25" x14ac:dyDescent="0.3">
      <c r="A8074" t="s">
        <v>8129</v>
      </c>
      <c r="B8074" s="1">
        <v>46095.07916666667</v>
      </c>
      <c r="C8074" s="2">
        <v>46095</v>
      </c>
      <c r="D8074">
        <v>1</v>
      </c>
      <c r="E8074" t="s">
        <v>33</v>
      </c>
      <c r="F8074" t="s">
        <v>26</v>
      </c>
      <c r="G8074">
        <v>5.6</v>
      </c>
      <c r="H8074">
        <v>113.06</v>
      </c>
      <c r="I8074">
        <v>109.76</v>
      </c>
      <c r="J8074">
        <v>1</v>
      </c>
      <c r="K8074">
        <v>4.7</v>
      </c>
      <c r="L8074">
        <v>5.7</v>
      </c>
      <c r="M8074">
        <v>109</v>
      </c>
      <c r="N8074" t="s">
        <v>27</v>
      </c>
      <c r="O8074">
        <v>1.3340000000000001</v>
      </c>
      <c r="P8074" t="s">
        <v>28</v>
      </c>
      <c r="Q8074" t="s">
        <v>29</v>
      </c>
      <c r="R8074">
        <v>4.7699999999999996</v>
      </c>
      <c r="S8074">
        <v>4</v>
      </c>
      <c r="T8074">
        <v>-3.3</v>
      </c>
      <c r="U8074">
        <v>1</v>
      </c>
      <c r="V8074" t="s">
        <v>262</v>
      </c>
      <c r="W8074" t="s">
        <v>31</v>
      </c>
      <c r="X8074">
        <v>1</v>
      </c>
      <c r="Y8074" t="str">
        <f>IF(tblRides[[#This Row],[supply_demand_ratio]]&lt;0.8,"Below 0.8",IF(tblRides[[#This Row],[supply_demand_ratio]]&lt;1,"Between 0.8-1.0",IF(tblRides[[#This Row],[supply_demand_ratio]]&lt;=1.2,"Between 1.0-1.2","Above 1.2")))</f>
        <v>Above 1.2</v>
      </c>
    </row>
    <row r="8075" spans="1:25" x14ac:dyDescent="0.3">
      <c r="A8075" t="s">
        <v>8130</v>
      </c>
      <c r="B8075" s="1">
        <v>46095.086111111108</v>
      </c>
      <c r="C8075" s="2">
        <v>46095</v>
      </c>
      <c r="D8075">
        <v>2</v>
      </c>
      <c r="E8075" t="s">
        <v>25</v>
      </c>
      <c r="F8075" t="s">
        <v>26</v>
      </c>
      <c r="G8075">
        <v>13.9</v>
      </c>
      <c r="H8075">
        <v>231.2</v>
      </c>
      <c r="I8075">
        <v>242.84</v>
      </c>
      <c r="J8075">
        <v>1</v>
      </c>
      <c r="K8075">
        <v>5.5</v>
      </c>
      <c r="L8075">
        <v>11</v>
      </c>
      <c r="M8075">
        <v>141</v>
      </c>
      <c r="N8075" t="s">
        <v>27</v>
      </c>
      <c r="O8075">
        <v>1.2629999999999999</v>
      </c>
      <c r="P8075" t="s">
        <v>28</v>
      </c>
      <c r="Q8075" t="s">
        <v>29</v>
      </c>
      <c r="R8075">
        <v>4.5999999999999996</v>
      </c>
      <c r="S8075">
        <v>69</v>
      </c>
      <c r="T8075">
        <v>11.64</v>
      </c>
      <c r="U8075">
        <v>5.5</v>
      </c>
      <c r="V8075" t="s">
        <v>262</v>
      </c>
      <c r="W8075" t="s">
        <v>45</v>
      </c>
      <c r="X8075">
        <v>1</v>
      </c>
      <c r="Y8075" t="str">
        <f>IF(tblRides[[#This Row],[supply_demand_ratio]]&lt;0.8,"Below 0.8",IF(tblRides[[#This Row],[supply_demand_ratio]]&lt;1,"Between 0.8-1.0",IF(tblRides[[#This Row],[supply_demand_ratio]]&lt;=1.2,"Between 1.0-1.2","Above 1.2")))</f>
        <v>Above 1.2</v>
      </c>
    </row>
    <row r="8076" spans="1:25" x14ac:dyDescent="0.3">
      <c r="A8076" t="s">
        <v>8131</v>
      </c>
      <c r="B8076" s="1">
        <v>46095.086111111108</v>
      </c>
      <c r="C8076" s="2">
        <v>46095</v>
      </c>
      <c r="D8076">
        <v>2</v>
      </c>
      <c r="E8076" t="s">
        <v>25</v>
      </c>
      <c r="F8076" t="s">
        <v>34</v>
      </c>
      <c r="G8076">
        <v>10.4</v>
      </c>
      <c r="H8076">
        <v>185.09</v>
      </c>
      <c r="I8076">
        <v>187.37</v>
      </c>
      <c r="J8076">
        <v>1</v>
      </c>
      <c r="K8076">
        <v>2</v>
      </c>
      <c r="L8076">
        <v>8.6</v>
      </c>
      <c r="M8076">
        <v>144</v>
      </c>
      <c r="N8076" t="s">
        <v>41</v>
      </c>
      <c r="O8076">
        <v>1.4550000000000001</v>
      </c>
      <c r="P8076" t="s">
        <v>28</v>
      </c>
      <c r="Q8076" t="s">
        <v>29</v>
      </c>
      <c r="R8076">
        <v>4.45</v>
      </c>
      <c r="S8076">
        <v>0</v>
      </c>
      <c r="T8076">
        <v>2.2799999999999998</v>
      </c>
      <c r="U8076">
        <v>6.6</v>
      </c>
      <c r="V8076" t="s">
        <v>262</v>
      </c>
      <c r="W8076" t="s">
        <v>31</v>
      </c>
      <c r="X8076">
        <v>1</v>
      </c>
      <c r="Y8076" t="str">
        <f>IF(tblRides[[#This Row],[supply_demand_ratio]]&lt;0.8,"Below 0.8",IF(tblRides[[#This Row],[supply_demand_ratio]]&lt;1,"Between 0.8-1.0",IF(tblRides[[#This Row],[supply_demand_ratio]]&lt;=1.2,"Between 1.0-1.2","Above 1.2")))</f>
        <v>Above 1.2</v>
      </c>
    </row>
    <row r="8077" spans="1:25" x14ac:dyDescent="0.3">
      <c r="A8077" t="s">
        <v>8132</v>
      </c>
      <c r="B8077" s="1">
        <v>46095.094444444447</v>
      </c>
      <c r="C8077" s="2">
        <v>46095</v>
      </c>
      <c r="D8077">
        <v>2</v>
      </c>
      <c r="E8077" t="s">
        <v>36</v>
      </c>
      <c r="F8077" t="s">
        <v>26</v>
      </c>
      <c r="G8077">
        <v>1.9</v>
      </c>
      <c r="H8077">
        <v>65.94</v>
      </c>
      <c r="J8077">
        <v>1</v>
      </c>
      <c r="K8077">
        <v>4</v>
      </c>
      <c r="L8077">
        <v>3.9</v>
      </c>
      <c r="M8077">
        <v>123</v>
      </c>
      <c r="N8077" t="s">
        <v>41</v>
      </c>
      <c r="O8077">
        <v>1.492</v>
      </c>
      <c r="P8077" t="s">
        <v>58</v>
      </c>
      <c r="Q8077" t="s">
        <v>74</v>
      </c>
      <c r="R8077">
        <v>4.8499999999999996</v>
      </c>
      <c r="S8077">
        <v>11</v>
      </c>
      <c r="U8077">
        <v>-0.1</v>
      </c>
      <c r="V8077" t="s">
        <v>262</v>
      </c>
      <c r="W8077" t="s">
        <v>31</v>
      </c>
      <c r="X8077">
        <v>0</v>
      </c>
      <c r="Y8077" t="str">
        <f>IF(tblRides[[#This Row],[supply_demand_ratio]]&lt;0.8,"Below 0.8",IF(tblRides[[#This Row],[supply_demand_ratio]]&lt;1,"Between 0.8-1.0",IF(tblRides[[#This Row],[supply_demand_ratio]]&lt;=1.2,"Between 1.0-1.2","Above 1.2")))</f>
        <v>Above 1.2</v>
      </c>
    </row>
    <row r="8078" spans="1:25" x14ac:dyDescent="0.3">
      <c r="A8078" t="s">
        <v>8133</v>
      </c>
      <c r="B8078" s="1">
        <v>46095.097916666666</v>
      </c>
      <c r="C8078" s="2">
        <v>46095</v>
      </c>
      <c r="D8078">
        <v>2</v>
      </c>
      <c r="E8078" t="s">
        <v>33</v>
      </c>
      <c r="F8078" t="s">
        <v>26</v>
      </c>
      <c r="G8078">
        <v>4.2</v>
      </c>
      <c r="H8078">
        <v>103.22</v>
      </c>
      <c r="I8078">
        <v>103.48</v>
      </c>
      <c r="J8078">
        <v>1</v>
      </c>
      <c r="K8078">
        <v>3.1</v>
      </c>
      <c r="L8078">
        <v>7</v>
      </c>
      <c r="M8078">
        <v>110</v>
      </c>
      <c r="N8078" t="s">
        <v>41</v>
      </c>
      <c r="O8078">
        <v>1.698</v>
      </c>
      <c r="P8078" t="s">
        <v>28</v>
      </c>
      <c r="Q8078" t="s">
        <v>29</v>
      </c>
      <c r="R8078">
        <v>4.7</v>
      </c>
      <c r="S8078">
        <v>2</v>
      </c>
      <c r="T8078">
        <v>0.26</v>
      </c>
      <c r="U8078">
        <v>3.9</v>
      </c>
      <c r="V8078" t="s">
        <v>262</v>
      </c>
      <c r="W8078" t="s">
        <v>31</v>
      </c>
      <c r="X8078">
        <v>1</v>
      </c>
      <c r="Y8078" t="str">
        <f>IF(tblRides[[#This Row],[supply_demand_ratio]]&lt;0.8,"Below 0.8",IF(tblRides[[#This Row],[supply_demand_ratio]]&lt;1,"Between 0.8-1.0",IF(tblRides[[#This Row],[supply_demand_ratio]]&lt;=1.2,"Between 1.0-1.2","Above 1.2")))</f>
        <v>Above 1.2</v>
      </c>
    </row>
    <row r="8079" spans="1:25" x14ac:dyDescent="0.3">
      <c r="A8079" t="s">
        <v>8134</v>
      </c>
      <c r="B8079" s="1">
        <v>46095.1</v>
      </c>
      <c r="C8079" s="2">
        <v>46095</v>
      </c>
      <c r="D8079">
        <v>2</v>
      </c>
      <c r="E8079" t="s">
        <v>36</v>
      </c>
      <c r="F8079" t="s">
        <v>26</v>
      </c>
      <c r="G8079">
        <v>2.4</v>
      </c>
      <c r="H8079">
        <v>88.92</v>
      </c>
      <c r="I8079">
        <v>93.23</v>
      </c>
      <c r="J8079">
        <v>1.1000000000000001</v>
      </c>
      <c r="K8079">
        <v>7.3</v>
      </c>
      <c r="L8079">
        <v>3.5</v>
      </c>
      <c r="M8079">
        <v>121</v>
      </c>
      <c r="N8079" t="s">
        <v>27</v>
      </c>
      <c r="O8079">
        <v>1.0349999999999999</v>
      </c>
      <c r="P8079" t="s">
        <v>28</v>
      </c>
      <c r="Q8079" t="s">
        <v>29</v>
      </c>
      <c r="R8079">
        <v>4.8499999999999996</v>
      </c>
      <c r="S8079">
        <v>23</v>
      </c>
      <c r="T8079">
        <v>4.3099999999999996</v>
      </c>
      <c r="U8079">
        <v>-3.8</v>
      </c>
      <c r="V8079" t="s">
        <v>262</v>
      </c>
      <c r="W8079" t="s">
        <v>45</v>
      </c>
      <c r="X8079">
        <v>1</v>
      </c>
      <c r="Y8079" t="str">
        <f>IF(tblRides[[#This Row],[supply_demand_ratio]]&lt;0.8,"Below 0.8",IF(tblRides[[#This Row],[supply_demand_ratio]]&lt;1,"Between 0.8-1.0",IF(tblRides[[#This Row],[supply_demand_ratio]]&lt;=1.2,"Between 1.0-1.2","Above 1.2")))</f>
        <v>Between 1.0-1.2</v>
      </c>
    </row>
    <row r="8080" spans="1:25" x14ac:dyDescent="0.3">
      <c r="A8080" t="s">
        <v>8135</v>
      </c>
      <c r="B8080" s="1">
        <v>46095.100694444445</v>
      </c>
      <c r="C8080" s="2">
        <v>46095</v>
      </c>
      <c r="D8080">
        <v>2</v>
      </c>
      <c r="E8080" t="s">
        <v>36</v>
      </c>
      <c r="F8080" t="s">
        <v>26</v>
      </c>
      <c r="G8080">
        <v>4.7</v>
      </c>
      <c r="H8080">
        <v>117.05</v>
      </c>
      <c r="I8080">
        <v>117.77</v>
      </c>
      <c r="J8080">
        <v>1.1000000000000001</v>
      </c>
      <c r="K8080">
        <v>3.1</v>
      </c>
      <c r="L8080">
        <v>7.9</v>
      </c>
      <c r="M8080">
        <v>116</v>
      </c>
      <c r="N8080" t="s">
        <v>27</v>
      </c>
      <c r="O8080">
        <v>1.2230000000000001</v>
      </c>
      <c r="P8080" t="s">
        <v>28</v>
      </c>
      <c r="Q8080" t="s">
        <v>29</v>
      </c>
      <c r="R8080">
        <v>5</v>
      </c>
      <c r="S8080">
        <v>5</v>
      </c>
      <c r="T8080">
        <v>0.72</v>
      </c>
      <c r="U8080">
        <v>4.8</v>
      </c>
      <c r="V8080" t="s">
        <v>262</v>
      </c>
      <c r="W8080" t="s">
        <v>31</v>
      </c>
      <c r="X8080">
        <v>1</v>
      </c>
      <c r="Y8080" t="str">
        <f>IF(tblRides[[#This Row],[supply_demand_ratio]]&lt;0.8,"Below 0.8",IF(tblRides[[#This Row],[supply_demand_ratio]]&lt;1,"Between 0.8-1.0",IF(tblRides[[#This Row],[supply_demand_ratio]]&lt;=1.2,"Between 1.0-1.2","Above 1.2")))</f>
        <v>Above 1.2</v>
      </c>
    </row>
    <row r="8081" spans="1:25" x14ac:dyDescent="0.3">
      <c r="A8081" t="s">
        <v>8136</v>
      </c>
      <c r="B8081" s="1">
        <v>46095.100694444445</v>
      </c>
      <c r="C8081" s="2">
        <v>46095</v>
      </c>
      <c r="D8081">
        <v>2</v>
      </c>
      <c r="E8081" t="s">
        <v>62</v>
      </c>
      <c r="F8081" t="s">
        <v>34</v>
      </c>
      <c r="G8081">
        <v>11.6</v>
      </c>
      <c r="H8081">
        <v>193.95</v>
      </c>
      <c r="I8081">
        <v>196.99</v>
      </c>
      <c r="J8081">
        <v>1</v>
      </c>
      <c r="K8081">
        <v>3.7</v>
      </c>
      <c r="L8081">
        <v>7.6</v>
      </c>
      <c r="M8081">
        <v>63</v>
      </c>
      <c r="N8081" t="s">
        <v>41</v>
      </c>
      <c r="O8081">
        <v>1.7170000000000001</v>
      </c>
      <c r="P8081" t="s">
        <v>28</v>
      </c>
      <c r="Q8081" t="s">
        <v>29</v>
      </c>
      <c r="R8081">
        <v>5</v>
      </c>
      <c r="S8081">
        <v>0</v>
      </c>
      <c r="T8081">
        <v>3.04</v>
      </c>
      <c r="U8081">
        <v>3.9</v>
      </c>
      <c r="V8081" t="s">
        <v>262</v>
      </c>
      <c r="W8081" t="s">
        <v>31</v>
      </c>
      <c r="X8081">
        <v>1</v>
      </c>
      <c r="Y8081" t="str">
        <f>IF(tblRides[[#This Row],[supply_demand_ratio]]&lt;0.8,"Below 0.8",IF(tblRides[[#This Row],[supply_demand_ratio]]&lt;1,"Between 0.8-1.0",IF(tblRides[[#This Row],[supply_demand_ratio]]&lt;=1.2,"Between 1.0-1.2","Above 1.2")))</f>
        <v>Above 1.2</v>
      </c>
    </row>
    <row r="8082" spans="1:25" x14ac:dyDescent="0.3">
      <c r="A8082" t="s">
        <v>8137</v>
      </c>
      <c r="B8082" s="1">
        <v>46095.120833333334</v>
      </c>
      <c r="C8082" s="2">
        <v>46095</v>
      </c>
      <c r="D8082">
        <v>2</v>
      </c>
      <c r="E8082" t="s">
        <v>43</v>
      </c>
      <c r="F8082" t="s">
        <v>26</v>
      </c>
      <c r="G8082">
        <v>9.4</v>
      </c>
      <c r="H8082">
        <v>165.2</v>
      </c>
      <c r="I8082">
        <v>163.92</v>
      </c>
      <c r="J8082">
        <v>1</v>
      </c>
      <c r="K8082">
        <v>2</v>
      </c>
      <c r="L8082">
        <v>7.8</v>
      </c>
      <c r="M8082">
        <v>71</v>
      </c>
      <c r="N8082" t="s">
        <v>41</v>
      </c>
      <c r="O8082">
        <v>1.8240000000000001</v>
      </c>
      <c r="P8082" t="s">
        <v>28</v>
      </c>
      <c r="Q8082" t="s">
        <v>29</v>
      </c>
      <c r="R8082">
        <v>4.72</v>
      </c>
      <c r="S8082">
        <v>5</v>
      </c>
      <c r="T8082">
        <v>-1.28</v>
      </c>
      <c r="U8082">
        <v>5.8</v>
      </c>
      <c r="V8082" t="s">
        <v>262</v>
      </c>
      <c r="W8082" t="s">
        <v>31</v>
      </c>
      <c r="X8082">
        <v>1</v>
      </c>
      <c r="Y8082" t="str">
        <f>IF(tblRides[[#This Row],[supply_demand_ratio]]&lt;0.8,"Below 0.8",IF(tblRides[[#This Row],[supply_demand_ratio]]&lt;1,"Between 0.8-1.0",IF(tblRides[[#This Row],[supply_demand_ratio]]&lt;=1.2,"Between 1.0-1.2","Above 1.2")))</f>
        <v>Above 1.2</v>
      </c>
    </row>
    <row r="8083" spans="1:25" x14ac:dyDescent="0.3">
      <c r="A8083" t="s">
        <v>8138</v>
      </c>
      <c r="B8083" s="1">
        <v>46095.120833333334</v>
      </c>
      <c r="C8083" s="2">
        <v>46095</v>
      </c>
      <c r="D8083">
        <v>2</v>
      </c>
      <c r="E8083" t="s">
        <v>43</v>
      </c>
      <c r="F8083" t="s">
        <v>26</v>
      </c>
      <c r="G8083">
        <v>2</v>
      </c>
      <c r="H8083">
        <v>68.92</v>
      </c>
      <c r="I8083">
        <v>68.900000000000006</v>
      </c>
      <c r="J8083">
        <v>1</v>
      </c>
      <c r="K8083">
        <v>4.5</v>
      </c>
      <c r="L8083">
        <v>3.8</v>
      </c>
      <c r="M8083">
        <v>69</v>
      </c>
      <c r="N8083" t="s">
        <v>41</v>
      </c>
      <c r="O8083">
        <v>2.2000000000000002</v>
      </c>
      <c r="P8083" t="s">
        <v>28</v>
      </c>
      <c r="Q8083" t="s">
        <v>29</v>
      </c>
      <c r="R8083">
        <v>4.76</v>
      </c>
      <c r="S8083">
        <v>29</v>
      </c>
      <c r="T8083">
        <v>-0.02</v>
      </c>
      <c r="U8083">
        <v>-0.7</v>
      </c>
      <c r="V8083" t="s">
        <v>262</v>
      </c>
      <c r="W8083" t="s">
        <v>31</v>
      </c>
      <c r="X8083">
        <v>1</v>
      </c>
      <c r="Y8083" t="str">
        <f>IF(tblRides[[#This Row],[supply_demand_ratio]]&lt;0.8,"Below 0.8",IF(tblRides[[#This Row],[supply_demand_ratio]]&lt;1,"Between 0.8-1.0",IF(tblRides[[#This Row],[supply_demand_ratio]]&lt;=1.2,"Between 1.0-1.2","Above 1.2")))</f>
        <v>Above 1.2</v>
      </c>
    </row>
    <row r="8084" spans="1:25" x14ac:dyDescent="0.3">
      <c r="A8084" t="s">
        <v>8139</v>
      </c>
      <c r="B8084" s="1">
        <v>46095.125</v>
      </c>
      <c r="C8084" s="2">
        <v>46095</v>
      </c>
      <c r="D8084">
        <v>3</v>
      </c>
      <c r="E8084" t="s">
        <v>25</v>
      </c>
      <c r="F8084" t="s">
        <v>26</v>
      </c>
      <c r="G8084">
        <v>3.6</v>
      </c>
      <c r="H8084">
        <v>109.34</v>
      </c>
      <c r="J8084">
        <v>1.1000000000000001</v>
      </c>
      <c r="K8084">
        <v>4.4000000000000004</v>
      </c>
      <c r="L8084">
        <v>3.6</v>
      </c>
      <c r="M8084">
        <v>119</v>
      </c>
      <c r="N8084" t="s">
        <v>27</v>
      </c>
      <c r="O8084">
        <v>1.087</v>
      </c>
      <c r="P8084" t="s">
        <v>58</v>
      </c>
      <c r="Q8084" t="s">
        <v>59</v>
      </c>
      <c r="R8084">
        <v>4.51</v>
      </c>
      <c r="S8084">
        <v>12</v>
      </c>
      <c r="U8084">
        <v>-0.8</v>
      </c>
      <c r="V8084" t="s">
        <v>262</v>
      </c>
      <c r="W8084" t="s">
        <v>31</v>
      </c>
      <c r="X8084">
        <v>0</v>
      </c>
      <c r="Y8084" t="str">
        <f>IF(tblRides[[#This Row],[supply_demand_ratio]]&lt;0.8,"Below 0.8",IF(tblRides[[#This Row],[supply_demand_ratio]]&lt;1,"Between 0.8-1.0",IF(tblRides[[#This Row],[supply_demand_ratio]]&lt;=1.2,"Between 1.0-1.2","Above 1.2")))</f>
        <v>Between 1.0-1.2</v>
      </c>
    </row>
    <row r="8085" spans="1:25" x14ac:dyDescent="0.3">
      <c r="A8085" t="s">
        <v>8140</v>
      </c>
      <c r="B8085" s="1">
        <v>46095.126388888886</v>
      </c>
      <c r="C8085" s="2">
        <v>46095</v>
      </c>
      <c r="D8085">
        <v>3</v>
      </c>
      <c r="E8085" t="s">
        <v>33</v>
      </c>
      <c r="F8085" t="s">
        <v>34</v>
      </c>
      <c r="G8085">
        <v>4.4000000000000004</v>
      </c>
      <c r="H8085">
        <v>105.13</v>
      </c>
      <c r="J8085">
        <v>1</v>
      </c>
      <c r="K8085">
        <v>3.6</v>
      </c>
      <c r="L8085">
        <v>7.9</v>
      </c>
      <c r="M8085">
        <v>92</v>
      </c>
      <c r="N8085" t="s">
        <v>41</v>
      </c>
      <c r="O8085">
        <v>1.641</v>
      </c>
      <c r="P8085" t="s">
        <v>37</v>
      </c>
      <c r="Q8085" t="s">
        <v>103</v>
      </c>
      <c r="R8085">
        <v>4.58</v>
      </c>
      <c r="S8085">
        <v>0</v>
      </c>
      <c r="U8085">
        <v>4.3</v>
      </c>
      <c r="V8085" t="s">
        <v>262</v>
      </c>
      <c r="W8085" t="s">
        <v>31</v>
      </c>
      <c r="X8085">
        <v>0</v>
      </c>
      <c r="Y8085" t="str">
        <f>IF(tblRides[[#This Row],[supply_demand_ratio]]&lt;0.8,"Below 0.8",IF(tblRides[[#This Row],[supply_demand_ratio]]&lt;1,"Between 0.8-1.0",IF(tblRides[[#This Row],[supply_demand_ratio]]&lt;=1.2,"Between 1.0-1.2","Above 1.2")))</f>
        <v>Above 1.2</v>
      </c>
    </row>
    <row r="8086" spans="1:25" x14ac:dyDescent="0.3">
      <c r="A8086" t="s">
        <v>8141</v>
      </c>
      <c r="B8086" s="1">
        <v>46095.133333333331</v>
      </c>
      <c r="C8086" s="2">
        <v>46095</v>
      </c>
      <c r="D8086">
        <v>3</v>
      </c>
      <c r="E8086" t="s">
        <v>33</v>
      </c>
      <c r="F8086" t="s">
        <v>34</v>
      </c>
      <c r="G8086">
        <v>7.2</v>
      </c>
      <c r="H8086">
        <v>159.34</v>
      </c>
      <c r="I8086">
        <v>164.53</v>
      </c>
      <c r="J8086">
        <v>1</v>
      </c>
      <c r="K8086">
        <v>6.9</v>
      </c>
      <c r="L8086">
        <v>8.6999999999999993</v>
      </c>
      <c r="M8086">
        <v>110</v>
      </c>
      <c r="N8086" t="s">
        <v>27</v>
      </c>
      <c r="O8086">
        <v>1.3089999999999999</v>
      </c>
      <c r="P8086" t="s">
        <v>28</v>
      </c>
      <c r="Q8086" t="s">
        <v>29</v>
      </c>
      <c r="R8086">
        <v>4.63</v>
      </c>
      <c r="S8086">
        <v>0</v>
      </c>
      <c r="T8086">
        <v>5.19</v>
      </c>
      <c r="U8086">
        <v>1.8</v>
      </c>
      <c r="V8086" t="s">
        <v>262</v>
      </c>
      <c r="W8086" t="s">
        <v>45</v>
      </c>
      <c r="X8086">
        <v>1</v>
      </c>
      <c r="Y8086" t="str">
        <f>IF(tblRides[[#This Row],[supply_demand_ratio]]&lt;0.8,"Below 0.8",IF(tblRides[[#This Row],[supply_demand_ratio]]&lt;1,"Between 0.8-1.0",IF(tblRides[[#This Row],[supply_demand_ratio]]&lt;=1.2,"Between 1.0-1.2","Above 1.2")))</f>
        <v>Above 1.2</v>
      </c>
    </row>
    <row r="8087" spans="1:25" x14ac:dyDescent="0.3">
      <c r="A8087" t="s">
        <v>8142</v>
      </c>
      <c r="B8087" s="1">
        <v>46095.146527777775</v>
      </c>
      <c r="C8087" s="2">
        <v>46095</v>
      </c>
      <c r="D8087">
        <v>3</v>
      </c>
      <c r="E8087" t="s">
        <v>36</v>
      </c>
      <c r="F8087" t="s">
        <v>26</v>
      </c>
      <c r="G8087">
        <v>7.7</v>
      </c>
      <c r="H8087">
        <v>149.41999999999999</v>
      </c>
      <c r="I8087">
        <v>150.78</v>
      </c>
      <c r="J8087">
        <v>1.1000000000000001</v>
      </c>
      <c r="K8087">
        <v>4.2</v>
      </c>
      <c r="L8087">
        <v>5.0999999999999996</v>
      </c>
      <c r="M8087">
        <v>129</v>
      </c>
      <c r="N8087" t="s">
        <v>41</v>
      </c>
      <c r="O8087">
        <v>1.621</v>
      </c>
      <c r="P8087" t="s">
        <v>28</v>
      </c>
      <c r="Q8087" t="s">
        <v>29</v>
      </c>
      <c r="R8087">
        <v>4.79</v>
      </c>
      <c r="S8087">
        <v>30</v>
      </c>
      <c r="T8087">
        <v>1.36</v>
      </c>
      <c r="U8087">
        <v>0.9</v>
      </c>
      <c r="V8087" t="s">
        <v>262</v>
      </c>
      <c r="W8087" t="s">
        <v>31</v>
      </c>
      <c r="X8087">
        <v>1</v>
      </c>
      <c r="Y8087" t="str">
        <f>IF(tblRides[[#This Row],[supply_demand_ratio]]&lt;0.8,"Below 0.8",IF(tblRides[[#This Row],[supply_demand_ratio]]&lt;1,"Between 0.8-1.0",IF(tblRides[[#This Row],[supply_demand_ratio]]&lt;=1.2,"Between 1.0-1.2","Above 1.2")))</f>
        <v>Above 1.2</v>
      </c>
    </row>
    <row r="8088" spans="1:25" x14ac:dyDescent="0.3">
      <c r="A8088" t="s">
        <v>8143</v>
      </c>
      <c r="B8088" s="1">
        <v>46095.161805555559</v>
      </c>
      <c r="C8088" s="2">
        <v>46095</v>
      </c>
      <c r="D8088">
        <v>3</v>
      </c>
      <c r="E8088" t="s">
        <v>43</v>
      </c>
      <c r="F8088" t="s">
        <v>26</v>
      </c>
      <c r="G8088">
        <v>1.2</v>
      </c>
      <c r="H8088">
        <v>56.66</v>
      </c>
      <c r="I8088">
        <v>58.02</v>
      </c>
      <c r="J8088">
        <v>1</v>
      </c>
      <c r="K8088">
        <v>2.9</v>
      </c>
      <c r="L8088">
        <v>6.2</v>
      </c>
      <c r="M8088">
        <v>78</v>
      </c>
      <c r="N8088" t="s">
        <v>41</v>
      </c>
      <c r="O8088">
        <v>2.2000000000000002</v>
      </c>
      <c r="P8088" t="s">
        <v>28</v>
      </c>
      <c r="Q8088" t="s">
        <v>29</v>
      </c>
      <c r="R8088">
        <v>4.66</v>
      </c>
      <c r="S8088">
        <v>6</v>
      </c>
      <c r="T8088">
        <v>1.36</v>
      </c>
      <c r="U8088">
        <v>3.3</v>
      </c>
      <c r="V8088" t="s">
        <v>262</v>
      </c>
      <c r="W8088" t="s">
        <v>31</v>
      </c>
      <c r="X8088">
        <v>1</v>
      </c>
      <c r="Y8088" t="str">
        <f>IF(tblRides[[#This Row],[supply_demand_ratio]]&lt;0.8,"Below 0.8",IF(tblRides[[#This Row],[supply_demand_ratio]]&lt;1,"Between 0.8-1.0",IF(tblRides[[#This Row],[supply_demand_ratio]]&lt;=1.2,"Between 1.0-1.2","Above 1.2")))</f>
        <v>Above 1.2</v>
      </c>
    </row>
    <row r="8089" spans="1:25" x14ac:dyDescent="0.3">
      <c r="A8089" t="s">
        <v>8144</v>
      </c>
      <c r="B8089" s="1">
        <v>46095.171527777777</v>
      </c>
      <c r="C8089" s="2">
        <v>46095</v>
      </c>
      <c r="D8089">
        <v>4</v>
      </c>
      <c r="E8089" t="s">
        <v>25</v>
      </c>
      <c r="F8089" t="s">
        <v>26</v>
      </c>
      <c r="G8089">
        <v>12.1</v>
      </c>
      <c r="H8089">
        <v>229.88</v>
      </c>
      <c r="I8089">
        <v>229.25</v>
      </c>
      <c r="J8089">
        <v>1</v>
      </c>
      <c r="K8089">
        <v>2.6</v>
      </c>
      <c r="L8089">
        <v>5.5</v>
      </c>
      <c r="M8089">
        <v>128</v>
      </c>
      <c r="N8089" t="s">
        <v>27</v>
      </c>
      <c r="O8089">
        <v>1.056</v>
      </c>
      <c r="P8089" t="s">
        <v>28</v>
      </c>
      <c r="Q8089" t="s">
        <v>29</v>
      </c>
      <c r="R8089">
        <v>4.75</v>
      </c>
      <c r="S8089">
        <v>13</v>
      </c>
      <c r="T8089">
        <v>-0.63</v>
      </c>
      <c r="U8089">
        <v>2.9</v>
      </c>
      <c r="V8089" t="s">
        <v>262</v>
      </c>
      <c r="W8089" t="s">
        <v>31</v>
      </c>
      <c r="X8089">
        <v>1</v>
      </c>
      <c r="Y8089" t="str">
        <f>IF(tblRides[[#This Row],[supply_demand_ratio]]&lt;0.8,"Below 0.8",IF(tblRides[[#This Row],[supply_demand_ratio]]&lt;1,"Between 0.8-1.0",IF(tblRides[[#This Row],[supply_demand_ratio]]&lt;=1.2,"Between 1.0-1.2","Above 1.2")))</f>
        <v>Between 1.0-1.2</v>
      </c>
    </row>
    <row r="8090" spans="1:25" x14ac:dyDescent="0.3">
      <c r="A8090" t="s">
        <v>8145</v>
      </c>
      <c r="B8090" s="1">
        <v>46095.181944444441</v>
      </c>
      <c r="C8090" s="2">
        <v>46095</v>
      </c>
      <c r="D8090">
        <v>4</v>
      </c>
      <c r="E8090" t="s">
        <v>36</v>
      </c>
      <c r="F8090" t="s">
        <v>26</v>
      </c>
      <c r="G8090">
        <v>4.5999999999999996</v>
      </c>
      <c r="H8090">
        <v>128.88999999999999</v>
      </c>
      <c r="I8090">
        <v>130.96</v>
      </c>
      <c r="J8090">
        <v>1.1000000000000001</v>
      </c>
      <c r="K8090">
        <v>5.8</v>
      </c>
      <c r="L8090">
        <v>6.8</v>
      </c>
      <c r="M8090">
        <v>116</v>
      </c>
      <c r="N8090" t="s">
        <v>41</v>
      </c>
      <c r="O8090">
        <v>1.4390000000000001</v>
      </c>
      <c r="P8090" t="s">
        <v>28</v>
      </c>
      <c r="Q8090" t="s">
        <v>29</v>
      </c>
      <c r="R8090">
        <v>4.6500000000000004</v>
      </c>
      <c r="S8090">
        <v>17</v>
      </c>
      <c r="T8090">
        <v>2.0699999999999998</v>
      </c>
      <c r="U8090">
        <v>1</v>
      </c>
      <c r="V8090" t="s">
        <v>262</v>
      </c>
      <c r="W8090" t="s">
        <v>45</v>
      </c>
      <c r="X8090">
        <v>1</v>
      </c>
      <c r="Y8090" t="str">
        <f>IF(tblRides[[#This Row],[supply_demand_ratio]]&lt;0.8,"Below 0.8",IF(tblRides[[#This Row],[supply_demand_ratio]]&lt;1,"Between 0.8-1.0",IF(tblRides[[#This Row],[supply_demand_ratio]]&lt;=1.2,"Between 1.0-1.2","Above 1.2")))</f>
        <v>Above 1.2</v>
      </c>
    </row>
    <row r="8091" spans="1:25" x14ac:dyDescent="0.3">
      <c r="A8091" t="s">
        <v>8146</v>
      </c>
      <c r="B8091" s="1">
        <v>46095.18472222222</v>
      </c>
      <c r="C8091" s="2">
        <v>46095</v>
      </c>
      <c r="D8091">
        <v>4</v>
      </c>
      <c r="E8091" t="s">
        <v>36</v>
      </c>
      <c r="F8091" t="s">
        <v>34</v>
      </c>
      <c r="G8091">
        <v>11</v>
      </c>
      <c r="H8091">
        <v>187.75</v>
      </c>
      <c r="I8091">
        <v>190.6</v>
      </c>
      <c r="J8091">
        <v>1</v>
      </c>
      <c r="K8091">
        <v>2</v>
      </c>
      <c r="L8091">
        <v>5.7</v>
      </c>
      <c r="M8091">
        <v>109</v>
      </c>
      <c r="N8091" t="s">
        <v>41</v>
      </c>
      <c r="O8091">
        <v>1.244</v>
      </c>
      <c r="P8091" t="s">
        <v>28</v>
      </c>
      <c r="Q8091" t="s">
        <v>29</v>
      </c>
      <c r="R8091">
        <v>4.57</v>
      </c>
      <c r="S8091">
        <v>0</v>
      </c>
      <c r="T8091">
        <v>2.85</v>
      </c>
      <c r="U8091">
        <v>3.7</v>
      </c>
      <c r="V8091" t="s">
        <v>262</v>
      </c>
      <c r="W8091" t="s">
        <v>31</v>
      </c>
      <c r="X8091">
        <v>1</v>
      </c>
      <c r="Y8091" t="str">
        <f>IF(tblRides[[#This Row],[supply_demand_ratio]]&lt;0.8,"Below 0.8",IF(tblRides[[#This Row],[supply_demand_ratio]]&lt;1,"Between 0.8-1.0",IF(tblRides[[#This Row],[supply_demand_ratio]]&lt;=1.2,"Between 1.0-1.2","Above 1.2")))</f>
        <v>Above 1.2</v>
      </c>
    </row>
    <row r="8092" spans="1:25" x14ac:dyDescent="0.3">
      <c r="A8092" t="s">
        <v>8147</v>
      </c>
      <c r="B8092" s="1">
        <v>46095.18472222222</v>
      </c>
      <c r="C8092" s="2">
        <v>46095</v>
      </c>
      <c r="D8092">
        <v>4</v>
      </c>
      <c r="E8092" t="s">
        <v>43</v>
      </c>
      <c r="F8092" t="s">
        <v>26</v>
      </c>
      <c r="G8092">
        <v>1.9</v>
      </c>
      <c r="H8092">
        <v>65.290000000000006</v>
      </c>
      <c r="I8092">
        <v>62.72</v>
      </c>
      <c r="J8092">
        <v>1</v>
      </c>
      <c r="K8092">
        <v>2.8</v>
      </c>
      <c r="L8092">
        <v>5.0999999999999996</v>
      </c>
      <c r="M8092">
        <v>78</v>
      </c>
      <c r="N8092" t="s">
        <v>41</v>
      </c>
      <c r="O8092">
        <v>2.2000000000000002</v>
      </c>
      <c r="P8092" t="s">
        <v>28</v>
      </c>
      <c r="Q8092" t="s">
        <v>29</v>
      </c>
      <c r="R8092">
        <v>4.84</v>
      </c>
      <c r="S8092">
        <v>26</v>
      </c>
      <c r="T8092">
        <v>-2.57</v>
      </c>
      <c r="U8092">
        <v>2.2999999999999998</v>
      </c>
      <c r="V8092" t="s">
        <v>262</v>
      </c>
      <c r="W8092" t="s">
        <v>31</v>
      </c>
      <c r="X8092">
        <v>1</v>
      </c>
      <c r="Y8092" t="str">
        <f>IF(tblRides[[#This Row],[supply_demand_ratio]]&lt;0.8,"Below 0.8",IF(tblRides[[#This Row],[supply_demand_ratio]]&lt;1,"Between 0.8-1.0",IF(tblRides[[#This Row],[supply_demand_ratio]]&lt;=1.2,"Between 1.0-1.2","Above 1.2")))</f>
        <v>Above 1.2</v>
      </c>
    </row>
    <row r="8093" spans="1:25" x14ac:dyDescent="0.3">
      <c r="A8093" t="s">
        <v>8148</v>
      </c>
      <c r="B8093" s="1">
        <v>46095.198611111111</v>
      </c>
      <c r="C8093" s="2">
        <v>46095</v>
      </c>
      <c r="D8093">
        <v>4</v>
      </c>
      <c r="E8093" t="s">
        <v>36</v>
      </c>
      <c r="F8093" t="s">
        <v>26</v>
      </c>
      <c r="G8093">
        <v>1.5</v>
      </c>
      <c r="H8093">
        <v>61.45</v>
      </c>
      <c r="I8093">
        <v>57.01</v>
      </c>
      <c r="J8093">
        <v>1</v>
      </c>
      <c r="K8093">
        <v>3.9</v>
      </c>
      <c r="L8093">
        <v>4.7</v>
      </c>
      <c r="M8093">
        <v>111</v>
      </c>
      <c r="N8093" t="s">
        <v>41</v>
      </c>
      <c r="O8093">
        <v>1.2889999999999999</v>
      </c>
      <c r="P8093" t="s">
        <v>28</v>
      </c>
      <c r="Q8093" t="s">
        <v>29</v>
      </c>
      <c r="R8093">
        <v>4.7699999999999996</v>
      </c>
      <c r="S8093">
        <v>3</v>
      </c>
      <c r="T8093">
        <v>-4.4400000000000004</v>
      </c>
      <c r="U8093">
        <v>0.8</v>
      </c>
      <c r="V8093" t="s">
        <v>262</v>
      </c>
      <c r="W8093" t="s">
        <v>31</v>
      </c>
      <c r="X8093">
        <v>1</v>
      </c>
      <c r="Y8093" t="str">
        <f>IF(tblRides[[#This Row],[supply_demand_ratio]]&lt;0.8,"Below 0.8",IF(tblRides[[#This Row],[supply_demand_ratio]]&lt;1,"Between 0.8-1.0",IF(tblRides[[#This Row],[supply_demand_ratio]]&lt;=1.2,"Between 1.0-1.2","Above 1.2")))</f>
        <v>Above 1.2</v>
      </c>
    </row>
    <row r="8094" spans="1:25" x14ac:dyDescent="0.3">
      <c r="A8094" t="s">
        <v>8149</v>
      </c>
      <c r="B8094" s="1">
        <v>46095.20416666667</v>
      </c>
      <c r="C8094" s="2">
        <v>46095</v>
      </c>
      <c r="D8094">
        <v>4</v>
      </c>
      <c r="E8094" t="s">
        <v>33</v>
      </c>
      <c r="F8094" t="s">
        <v>34</v>
      </c>
      <c r="G8094">
        <v>7.5</v>
      </c>
      <c r="H8094">
        <v>153.4</v>
      </c>
      <c r="I8094">
        <v>159.12</v>
      </c>
      <c r="J8094">
        <v>1</v>
      </c>
      <c r="K8094">
        <v>3.3</v>
      </c>
      <c r="L8094">
        <v>1</v>
      </c>
      <c r="M8094">
        <v>101</v>
      </c>
      <c r="N8094" t="s">
        <v>41</v>
      </c>
      <c r="O8094">
        <v>1.3140000000000001</v>
      </c>
      <c r="P8094" t="s">
        <v>28</v>
      </c>
      <c r="Q8094" t="s">
        <v>29</v>
      </c>
      <c r="R8094">
        <v>4.58</v>
      </c>
      <c r="S8094">
        <v>0</v>
      </c>
      <c r="T8094">
        <v>5.72</v>
      </c>
      <c r="U8094">
        <v>-2.2999999999999998</v>
      </c>
      <c r="V8094" t="s">
        <v>262</v>
      </c>
      <c r="W8094" t="s">
        <v>31</v>
      </c>
      <c r="X8094">
        <v>1</v>
      </c>
      <c r="Y8094" t="str">
        <f>IF(tblRides[[#This Row],[supply_demand_ratio]]&lt;0.8,"Below 0.8",IF(tblRides[[#This Row],[supply_demand_ratio]]&lt;1,"Between 0.8-1.0",IF(tblRides[[#This Row],[supply_demand_ratio]]&lt;=1.2,"Between 1.0-1.2","Above 1.2")))</f>
        <v>Above 1.2</v>
      </c>
    </row>
    <row r="8095" spans="1:25" x14ac:dyDescent="0.3">
      <c r="A8095" t="s">
        <v>8150</v>
      </c>
      <c r="B8095" s="1">
        <v>46095.212500000001</v>
      </c>
      <c r="C8095" s="2">
        <v>46095</v>
      </c>
      <c r="D8095">
        <v>5</v>
      </c>
      <c r="E8095" t="s">
        <v>36</v>
      </c>
      <c r="F8095" t="s">
        <v>26</v>
      </c>
      <c r="G8095">
        <v>3.9</v>
      </c>
      <c r="H8095">
        <v>102.59</v>
      </c>
      <c r="I8095">
        <v>102.51</v>
      </c>
      <c r="J8095">
        <v>1.1000000000000001</v>
      </c>
      <c r="K8095">
        <v>4.0999999999999996</v>
      </c>
      <c r="L8095">
        <v>3.7</v>
      </c>
      <c r="M8095">
        <v>124</v>
      </c>
      <c r="N8095" t="s">
        <v>41</v>
      </c>
      <c r="O8095">
        <v>1.4950000000000001</v>
      </c>
      <c r="P8095" t="s">
        <v>28</v>
      </c>
      <c r="Q8095" t="s">
        <v>29</v>
      </c>
      <c r="R8095">
        <v>4.79</v>
      </c>
      <c r="S8095">
        <v>34</v>
      </c>
      <c r="T8095">
        <v>-0.08</v>
      </c>
      <c r="U8095">
        <v>-0.4</v>
      </c>
      <c r="V8095" t="s">
        <v>262</v>
      </c>
      <c r="W8095" t="s">
        <v>31</v>
      </c>
      <c r="X8095">
        <v>1</v>
      </c>
      <c r="Y8095" t="str">
        <f>IF(tblRides[[#This Row],[supply_demand_ratio]]&lt;0.8,"Below 0.8",IF(tblRides[[#This Row],[supply_demand_ratio]]&lt;1,"Between 0.8-1.0",IF(tblRides[[#This Row],[supply_demand_ratio]]&lt;=1.2,"Between 1.0-1.2","Above 1.2")))</f>
        <v>Above 1.2</v>
      </c>
    </row>
    <row r="8096" spans="1:25" x14ac:dyDescent="0.3">
      <c r="A8096" t="s">
        <v>8151</v>
      </c>
      <c r="B8096" s="1">
        <v>46095.21875</v>
      </c>
      <c r="C8096" s="2">
        <v>46095</v>
      </c>
      <c r="D8096">
        <v>5</v>
      </c>
      <c r="E8096" t="s">
        <v>43</v>
      </c>
      <c r="F8096" t="s">
        <v>34</v>
      </c>
      <c r="G8096">
        <v>4.9000000000000004</v>
      </c>
      <c r="H8096">
        <v>111.74</v>
      </c>
      <c r="I8096">
        <v>111.16</v>
      </c>
      <c r="J8096">
        <v>1</v>
      </c>
      <c r="K8096">
        <v>6.6</v>
      </c>
      <c r="L8096">
        <v>8.3000000000000007</v>
      </c>
      <c r="M8096">
        <v>62</v>
      </c>
      <c r="N8096" t="s">
        <v>41</v>
      </c>
      <c r="O8096">
        <v>1.452</v>
      </c>
      <c r="P8096" t="s">
        <v>28</v>
      </c>
      <c r="Q8096" t="s">
        <v>29</v>
      </c>
      <c r="R8096">
        <v>4.62</v>
      </c>
      <c r="S8096">
        <v>0</v>
      </c>
      <c r="T8096">
        <v>-0.57999999999999996</v>
      </c>
      <c r="U8096">
        <v>1.7</v>
      </c>
      <c r="V8096" t="s">
        <v>262</v>
      </c>
      <c r="W8096" t="s">
        <v>45</v>
      </c>
      <c r="X8096">
        <v>1</v>
      </c>
      <c r="Y8096" t="str">
        <f>IF(tblRides[[#This Row],[supply_demand_ratio]]&lt;0.8,"Below 0.8",IF(tblRides[[#This Row],[supply_demand_ratio]]&lt;1,"Between 0.8-1.0",IF(tblRides[[#This Row],[supply_demand_ratio]]&lt;=1.2,"Between 1.0-1.2","Above 1.2")))</f>
        <v>Above 1.2</v>
      </c>
    </row>
    <row r="8097" spans="1:25" x14ac:dyDescent="0.3">
      <c r="A8097" t="s">
        <v>8152</v>
      </c>
      <c r="B8097" s="1">
        <v>46095.222916666666</v>
      </c>
      <c r="C8097" s="2">
        <v>46095</v>
      </c>
      <c r="D8097">
        <v>5</v>
      </c>
      <c r="E8097" t="s">
        <v>33</v>
      </c>
      <c r="F8097" t="s">
        <v>26</v>
      </c>
      <c r="G8097">
        <v>4.7</v>
      </c>
      <c r="H8097">
        <v>102.57</v>
      </c>
      <c r="I8097">
        <v>101.1</v>
      </c>
      <c r="J8097">
        <v>1</v>
      </c>
      <c r="K8097">
        <v>3.7</v>
      </c>
      <c r="L8097">
        <v>1</v>
      </c>
      <c r="M8097">
        <v>108</v>
      </c>
      <c r="N8097" t="s">
        <v>41</v>
      </c>
      <c r="O8097">
        <v>1.536</v>
      </c>
      <c r="P8097" t="s">
        <v>28</v>
      </c>
      <c r="Q8097" t="s">
        <v>29</v>
      </c>
      <c r="R8097">
        <v>4.8899999999999997</v>
      </c>
      <c r="S8097">
        <v>12</v>
      </c>
      <c r="T8097">
        <v>-1.47</v>
      </c>
      <c r="U8097">
        <v>-2.7</v>
      </c>
      <c r="V8097" t="s">
        <v>262</v>
      </c>
      <c r="W8097" t="s">
        <v>31</v>
      </c>
      <c r="X8097">
        <v>1</v>
      </c>
      <c r="Y8097" t="str">
        <f>IF(tblRides[[#This Row],[supply_demand_ratio]]&lt;0.8,"Below 0.8",IF(tblRides[[#This Row],[supply_demand_ratio]]&lt;1,"Between 0.8-1.0",IF(tblRides[[#This Row],[supply_demand_ratio]]&lt;=1.2,"Between 1.0-1.2","Above 1.2")))</f>
        <v>Above 1.2</v>
      </c>
    </row>
    <row r="8098" spans="1:25" x14ac:dyDescent="0.3">
      <c r="A8098" t="s">
        <v>8153</v>
      </c>
      <c r="B8098" s="1">
        <v>46095.237500000003</v>
      </c>
      <c r="C8098" s="2">
        <v>46095</v>
      </c>
      <c r="D8098">
        <v>5</v>
      </c>
      <c r="E8098" t="s">
        <v>25</v>
      </c>
      <c r="F8098" t="s">
        <v>26</v>
      </c>
      <c r="G8098">
        <v>7.1</v>
      </c>
      <c r="H8098">
        <v>158.31</v>
      </c>
      <c r="I8098">
        <v>156.86000000000001</v>
      </c>
      <c r="J8098">
        <v>1.1000000000000001</v>
      </c>
      <c r="K8098">
        <v>2.4</v>
      </c>
      <c r="L8098">
        <v>1</v>
      </c>
      <c r="M8098">
        <v>144</v>
      </c>
      <c r="N8098" t="s">
        <v>27</v>
      </c>
      <c r="O8098">
        <v>1.1319999999999999</v>
      </c>
      <c r="P8098" t="s">
        <v>28</v>
      </c>
      <c r="Q8098" t="s">
        <v>29</v>
      </c>
      <c r="R8098">
        <v>5</v>
      </c>
      <c r="S8098">
        <v>15</v>
      </c>
      <c r="T8098">
        <v>-1.45</v>
      </c>
      <c r="U8098">
        <v>-1.4</v>
      </c>
      <c r="V8098" t="s">
        <v>262</v>
      </c>
      <c r="W8098" t="s">
        <v>31</v>
      </c>
      <c r="X8098">
        <v>1</v>
      </c>
      <c r="Y8098" t="str">
        <f>IF(tblRides[[#This Row],[supply_demand_ratio]]&lt;0.8,"Below 0.8",IF(tblRides[[#This Row],[supply_demand_ratio]]&lt;1,"Between 0.8-1.0",IF(tblRides[[#This Row],[supply_demand_ratio]]&lt;=1.2,"Between 1.0-1.2","Above 1.2")))</f>
        <v>Between 1.0-1.2</v>
      </c>
    </row>
    <row r="8099" spans="1:25" x14ac:dyDescent="0.3">
      <c r="A8099" t="s">
        <v>8154</v>
      </c>
      <c r="B8099" s="1">
        <v>46095.243055555555</v>
      </c>
      <c r="C8099" s="2">
        <v>46095</v>
      </c>
      <c r="D8099">
        <v>5</v>
      </c>
      <c r="E8099" t="s">
        <v>25</v>
      </c>
      <c r="F8099" t="s">
        <v>26</v>
      </c>
      <c r="G8099">
        <v>6.7</v>
      </c>
      <c r="H8099">
        <v>157.38999999999999</v>
      </c>
      <c r="I8099">
        <v>161.97</v>
      </c>
      <c r="J8099">
        <v>1</v>
      </c>
      <c r="K8099">
        <v>7.5</v>
      </c>
      <c r="L8099">
        <v>4</v>
      </c>
      <c r="M8099">
        <v>135</v>
      </c>
      <c r="N8099" t="s">
        <v>41</v>
      </c>
      <c r="O8099">
        <v>1.379</v>
      </c>
      <c r="P8099" t="s">
        <v>28</v>
      </c>
      <c r="Q8099" t="s">
        <v>29</v>
      </c>
      <c r="R8099">
        <v>4.62</v>
      </c>
      <c r="S8099">
        <v>20</v>
      </c>
      <c r="T8099">
        <v>4.58</v>
      </c>
      <c r="U8099">
        <v>-3.5</v>
      </c>
      <c r="V8099" t="s">
        <v>262</v>
      </c>
      <c r="W8099" t="s">
        <v>45</v>
      </c>
      <c r="X8099">
        <v>1</v>
      </c>
      <c r="Y8099" t="str">
        <f>IF(tblRides[[#This Row],[supply_demand_ratio]]&lt;0.8,"Below 0.8",IF(tblRides[[#This Row],[supply_demand_ratio]]&lt;1,"Between 0.8-1.0",IF(tblRides[[#This Row],[supply_demand_ratio]]&lt;=1.2,"Between 1.0-1.2","Above 1.2")))</f>
        <v>Above 1.2</v>
      </c>
    </row>
    <row r="8100" spans="1:25" x14ac:dyDescent="0.3">
      <c r="A8100" t="s">
        <v>8155</v>
      </c>
      <c r="B8100" s="1">
        <v>46095.244444444441</v>
      </c>
      <c r="C8100" s="2">
        <v>46095</v>
      </c>
      <c r="D8100">
        <v>5</v>
      </c>
      <c r="E8100" t="s">
        <v>36</v>
      </c>
      <c r="F8100" t="s">
        <v>26</v>
      </c>
      <c r="G8100">
        <v>8.5</v>
      </c>
      <c r="H8100">
        <v>153.12</v>
      </c>
      <c r="I8100">
        <v>150.18</v>
      </c>
      <c r="J8100">
        <v>1</v>
      </c>
      <c r="K8100">
        <v>3.7</v>
      </c>
      <c r="L8100">
        <v>4.3</v>
      </c>
      <c r="M8100">
        <v>120</v>
      </c>
      <c r="N8100" t="s">
        <v>41</v>
      </c>
      <c r="O8100">
        <v>1.3540000000000001</v>
      </c>
      <c r="P8100" t="s">
        <v>28</v>
      </c>
      <c r="Q8100" t="s">
        <v>29</v>
      </c>
      <c r="R8100">
        <v>4.7699999999999996</v>
      </c>
      <c r="S8100">
        <v>31</v>
      </c>
      <c r="T8100">
        <v>-2.94</v>
      </c>
      <c r="U8100">
        <v>0.6</v>
      </c>
      <c r="V8100" t="s">
        <v>262</v>
      </c>
      <c r="W8100" t="s">
        <v>31</v>
      </c>
      <c r="X8100">
        <v>1</v>
      </c>
      <c r="Y8100" t="str">
        <f>IF(tblRides[[#This Row],[supply_demand_ratio]]&lt;0.8,"Below 0.8",IF(tblRides[[#This Row],[supply_demand_ratio]]&lt;1,"Between 0.8-1.0",IF(tblRides[[#This Row],[supply_demand_ratio]]&lt;=1.2,"Between 1.0-1.2","Above 1.2")))</f>
        <v>Above 1.2</v>
      </c>
    </row>
    <row r="8101" spans="1:25" x14ac:dyDescent="0.3">
      <c r="A8101" t="s">
        <v>8156</v>
      </c>
      <c r="B8101" s="1">
        <v>46095.24722222222</v>
      </c>
      <c r="C8101" s="2">
        <v>46095</v>
      </c>
      <c r="D8101">
        <v>5</v>
      </c>
      <c r="E8101" t="s">
        <v>43</v>
      </c>
      <c r="F8101" t="s">
        <v>26</v>
      </c>
      <c r="G8101">
        <v>13.2</v>
      </c>
      <c r="H8101">
        <v>212.05</v>
      </c>
      <c r="I8101">
        <v>210.95</v>
      </c>
      <c r="J8101">
        <v>1</v>
      </c>
      <c r="K8101">
        <v>5.0999999999999996</v>
      </c>
      <c r="L8101">
        <v>5.7</v>
      </c>
      <c r="M8101">
        <v>71</v>
      </c>
      <c r="N8101" t="s">
        <v>41</v>
      </c>
      <c r="O8101">
        <v>2.2000000000000002</v>
      </c>
      <c r="P8101" t="s">
        <v>28</v>
      </c>
      <c r="Q8101" t="s">
        <v>29</v>
      </c>
      <c r="R8101">
        <v>4.82</v>
      </c>
      <c r="S8101">
        <v>35</v>
      </c>
      <c r="T8101">
        <v>-1.1000000000000001</v>
      </c>
      <c r="U8101">
        <v>0.6</v>
      </c>
      <c r="V8101" t="s">
        <v>262</v>
      </c>
      <c r="W8101" t="s">
        <v>45</v>
      </c>
      <c r="X8101">
        <v>1</v>
      </c>
      <c r="Y8101" t="str">
        <f>IF(tblRides[[#This Row],[supply_demand_ratio]]&lt;0.8,"Below 0.8",IF(tblRides[[#This Row],[supply_demand_ratio]]&lt;1,"Between 0.8-1.0",IF(tblRides[[#This Row],[supply_demand_ratio]]&lt;=1.2,"Between 1.0-1.2","Above 1.2")))</f>
        <v>Above 1.2</v>
      </c>
    </row>
    <row r="8102" spans="1:25" x14ac:dyDescent="0.3">
      <c r="A8102" t="s">
        <v>8157</v>
      </c>
      <c r="B8102" s="1">
        <v>46095.248611111114</v>
      </c>
      <c r="C8102" s="2">
        <v>46095</v>
      </c>
      <c r="D8102">
        <v>5</v>
      </c>
      <c r="E8102" t="s">
        <v>25</v>
      </c>
      <c r="F8102" t="s">
        <v>34</v>
      </c>
      <c r="G8102">
        <v>19.100000000000001</v>
      </c>
      <c r="H8102">
        <v>311.98</v>
      </c>
      <c r="J8102">
        <v>1.1000000000000001</v>
      </c>
      <c r="K8102">
        <v>7.4</v>
      </c>
      <c r="L8102">
        <v>4.2</v>
      </c>
      <c r="M8102">
        <v>144</v>
      </c>
      <c r="N8102" t="s">
        <v>27</v>
      </c>
      <c r="O8102">
        <v>1.331</v>
      </c>
      <c r="P8102" t="s">
        <v>37</v>
      </c>
      <c r="Q8102" t="s">
        <v>280</v>
      </c>
      <c r="R8102">
        <v>4.6900000000000004</v>
      </c>
      <c r="S8102">
        <v>0</v>
      </c>
      <c r="U8102">
        <v>-3.2</v>
      </c>
      <c r="V8102" t="s">
        <v>262</v>
      </c>
      <c r="W8102" t="s">
        <v>45</v>
      </c>
      <c r="X8102">
        <v>0</v>
      </c>
      <c r="Y8102" t="str">
        <f>IF(tblRides[[#This Row],[supply_demand_ratio]]&lt;0.8,"Below 0.8",IF(tblRides[[#This Row],[supply_demand_ratio]]&lt;1,"Between 0.8-1.0",IF(tblRides[[#This Row],[supply_demand_ratio]]&lt;=1.2,"Between 1.0-1.2","Above 1.2")))</f>
        <v>Above 1.2</v>
      </c>
    </row>
    <row r="8103" spans="1:25" x14ac:dyDescent="0.3">
      <c r="A8103" t="s">
        <v>8158</v>
      </c>
      <c r="B8103" s="1">
        <v>46095.256249999999</v>
      </c>
      <c r="C8103" s="2">
        <v>46095</v>
      </c>
      <c r="D8103">
        <v>6</v>
      </c>
      <c r="E8103" t="s">
        <v>25</v>
      </c>
      <c r="F8103" t="s">
        <v>26</v>
      </c>
      <c r="G8103">
        <v>11.1</v>
      </c>
      <c r="H8103">
        <v>243.52</v>
      </c>
      <c r="I8103">
        <v>255.44</v>
      </c>
      <c r="J8103">
        <v>1.1000000000000001</v>
      </c>
      <c r="K8103">
        <v>2.9</v>
      </c>
      <c r="L8103">
        <v>1</v>
      </c>
      <c r="M8103">
        <v>130</v>
      </c>
      <c r="N8103" t="s">
        <v>27</v>
      </c>
      <c r="O8103">
        <v>1.2030000000000001</v>
      </c>
      <c r="P8103" t="s">
        <v>28</v>
      </c>
      <c r="Q8103" t="s">
        <v>29</v>
      </c>
      <c r="R8103">
        <v>4.55</v>
      </c>
      <c r="S8103">
        <v>4</v>
      </c>
      <c r="T8103">
        <v>11.92</v>
      </c>
      <c r="U8103">
        <v>-1.9</v>
      </c>
      <c r="V8103" t="s">
        <v>262</v>
      </c>
      <c r="W8103" t="s">
        <v>31</v>
      </c>
      <c r="X8103">
        <v>1</v>
      </c>
      <c r="Y8103" t="str">
        <f>IF(tblRides[[#This Row],[supply_demand_ratio]]&lt;0.8,"Below 0.8",IF(tblRides[[#This Row],[supply_demand_ratio]]&lt;1,"Between 0.8-1.0",IF(tblRides[[#This Row],[supply_demand_ratio]]&lt;=1.2,"Between 1.0-1.2","Above 1.2")))</f>
        <v>Above 1.2</v>
      </c>
    </row>
    <row r="8104" spans="1:25" x14ac:dyDescent="0.3">
      <c r="A8104" t="s">
        <v>8159</v>
      </c>
      <c r="B8104" s="1">
        <v>46095.27847222222</v>
      </c>
      <c r="C8104" s="2">
        <v>46095</v>
      </c>
      <c r="D8104">
        <v>6</v>
      </c>
      <c r="E8104" t="s">
        <v>43</v>
      </c>
      <c r="F8104" t="s">
        <v>26</v>
      </c>
      <c r="G8104">
        <v>9.6</v>
      </c>
      <c r="H8104">
        <v>187.73</v>
      </c>
      <c r="I8104">
        <v>193.07</v>
      </c>
      <c r="J8104">
        <v>1</v>
      </c>
      <c r="K8104">
        <v>8.1999999999999993</v>
      </c>
      <c r="L8104">
        <v>12.5</v>
      </c>
      <c r="M8104">
        <v>70</v>
      </c>
      <c r="N8104" t="s">
        <v>41</v>
      </c>
      <c r="O8104">
        <v>1.4590000000000001</v>
      </c>
      <c r="P8104" t="s">
        <v>28</v>
      </c>
      <c r="Q8104" t="s">
        <v>29</v>
      </c>
      <c r="R8104">
        <v>4.74</v>
      </c>
      <c r="S8104">
        <v>6</v>
      </c>
      <c r="T8104">
        <v>5.34</v>
      </c>
      <c r="U8104">
        <v>4.3</v>
      </c>
      <c r="V8104" t="s">
        <v>262</v>
      </c>
      <c r="W8104" t="s">
        <v>45</v>
      </c>
      <c r="X8104">
        <v>1</v>
      </c>
      <c r="Y8104" t="str">
        <f>IF(tblRides[[#This Row],[supply_demand_ratio]]&lt;0.8,"Below 0.8",IF(tblRides[[#This Row],[supply_demand_ratio]]&lt;1,"Between 0.8-1.0",IF(tblRides[[#This Row],[supply_demand_ratio]]&lt;=1.2,"Between 1.0-1.2","Above 1.2")))</f>
        <v>Above 1.2</v>
      </c>
    </row>
    <row r="8105" spans="1:25" x14ac:dyDescent="0.3">
      <c r="A8105" t="s">
        <v>8160</v>
      </c>
      <c r="B8105" s="1">
        <v>46095.287499999999</v>
      </c>
      <c r="C8105" s="2">
        <v>46095</v>
      </c>
      <c r="D8105">
        <v>6</v>
      </c>
      <c r="E8105" t="s">
        <v>36</v>
      </c>
      <c r="F8105" t="s">
        <v>26</v>
      </c>
      <c r="G8105">
        <v>5.6</v>
      </c>
      <c r="H8105">
        <v>126.12</v>
      </c>
      <c r="I8105">
        <v>136.15</v>
      </c>
      <c r="J8105">
        <v>1.1000000000000001</v>
      </c>
      <c r="K8105">
        <v>8.1999999999999993</v>
      </c>
      <c r="L8105">
        <v>10.7</v>
      </c>
      <c r="M8105">
        <v>111</v>
      </c>
      <c r="N8105" t="s">
        <v>41</v>
      </c>
      <c r="O8105">
        <v>1.2709999999999999</v>
      </c>
      <c r="P8105" t="s">
        <v>28</v>
      </c>
      <c r="Q8105" t="s">
        <v>29</v>
      </c>
      <c r="R8105">
        <v>4.8499999999999996</v>
      </c>
      <c r="S8105">
        <v>8</v>
      </c>
      <c r="T8105">
        <v>10.029999999999999</v>
      </c>
      <c r="U8105">
        <v>2.5</v>
      </c>
      <c r="V8105" t="s">
        <v>262</v>
      </c>
      <c r="W8105" t="s">
        <v>45</v>
      </c>
      <c r="X8105">
        <v>1</v>
      </c>
      <c r="Y8105" t="str">
        <f>IF(tblRides[[#This Row],[supply_demand_ratio]]&lt;0.8,"Below 0.8",IF(tblRides[[#This Row],[supply_demand_ratio]]&lt;1,"Between 0.8-1.0",IF(tblRides[[#This Row],[supply_demand_ratio]]&lt;=1.2,"Between 1.0-1.2","Above 1.2")))</f>
        <v>Above 1.2</v>
      </c>
    </row>
    <row r="8106" spans="1:25" x14ac:dyDescent="0.3">
      <c r="A8106" t="s">
        <v>8161</v>
      </c>
      <c r="B8106" s="1">
        <v>46095.289583333331</v>
      </c>
      <c r="C8106" s="2">
        <v>46095</v>
      </c>
      <c r="D8106">
        <v>6</v>
      </c>
      <c r="E8106" t="s">
        <v>43</v>
      </c>
      <c r="F8106" t="s">
        <v>34</v>
      </c>
      <c r="G8106">
        <v>0.7</v>
      </c>
      <c r="H8106">
        <v>48.16</v>
      </c>
      <c r="J8106">
        <v>1</v>
      </c>
      <c r="K8106">
        <v>2.9</v>
      </c>
      <c r="L8106">
        <v>5.3</v>
      </c>
      <c r="M8106">
        <v>53</v>
      </c>
      <c r="N8106" t="s">
        <v>41</v>
      </c>
      <c r="O8106">
        <v>1.474</v>
      </c>
      <c r="P8106" t="s">
        <v>37</v>
      </c>
      <c r="Q8106" t="s">
        <v>38</v>
      </c>
      <c r="R8106">
        <v>4.42</v>
      </c>
      <c r="S8106">
        <v>0</v>
      </c>
      <c r="U8106">
        <v>2.4</v>
      </c>
      <c r="V8106" t="s">
        <v>262</v>
      </c>
      <c r="W8106" t="s">
        <v>31</v>
      </c>
      <c r="X8106">
        <v>0</v>
      </c>
      <c r="Y8106" t="str">
        <f>IF(tblRides[[#This Row],[supply_demand_ratio]]&lt;0.8,"Below 0.8",IF(tblRides[[#This Row],[supply_demand_ratio]]&lt;1,"Between 0.8-1.0",IF(tblRides[[#This Row],[supply_demand_ratio]]&lt;=1.2,"Between 1.0-1.2","Above 1.2")))</f>
        <v>Above 1.2</v>
      </c>
    </row>
    <row r="8107" spans="1:25" x14ac:dyDescent="0.3">
      <c r="A8107" t="s">
        <v>8162</v>
      </c>
      <c r="B8107" s="1">
        <v>46095.338888888888</v>
      </c>
      <c r="C8107" s="2">
        <v>46095</v>
      </c>
      <c r="D8107">
        <v>8</v>
      </c>
      <c r="E8107" t="s">
        <v>36</v>
      </c>
      <c r="F8107" t="s">
        <v>26</v>
      </c>
      <c r="G8107">
        <v>3.8</v>
      </c>
      <c r="H8107">
        <v>90.15</v>
      </c>
      <c r="I8107">
        <v>89.83</v>
      </c>
      <c r="J8107">
        <v>1</v>
      </c>
      <c r="K8107">
        <v>4</v>
      </c>
      <c r="L8107">
        <v>1</v>
      </c>
      <c r="M8107">
        <v>117</v>
      </c>
      <c r="N8107" t="s">
        <v>27</v>
      </c>
      <c r="O8107">
        <v>1.087</v>
      </c>
      <c r="P8107" t="s">
        <v>28</v>
      </c>
      <c r="Q8107" t="s">
        <v>29</v>
      </c>
      <c r="R8107">
        <v>4.66</v>
      </c>
      <c r="S8107">
        <v>3</v>
      </c>
      <c r="T8107">
        <v>-0.32</v>
      </c>
      <c r="U8107">
        <v>-3</v>
      </c>
      <c r="V8107" t="s">
        <v>262</v>
      </c>
      <c r="W8107" t="s">
        <v>31</v>
      </c>
      <c r="X8107">
        <v>1</v>
      </c>
      <c r="Y8107" t="str">
        <f>IF(tblRides[[#This Row],[supply_demand_ratio]]&lt;0.8,"Below 0.8",IF(tblRides[[#This Row],[supply_demand_ratio]]&lt;1,"Between 0.8-1.0",IF(tblRides[[#This Row],[supply_demand_ratio]]&lt;=1.2,"Between 1.0-1.2","Above 1.2")))</f>
        <v>Between 1.0-1.2</v>
      </c>
    </row>
    <row r="8108" spans="1:25" x14ac:dyDescent="0.3">
      <c r="A8108" t="s">
        <v>8163</v>
      </c>
      <c r="B8108" s="1">
        <v>46095.349305555559</v>
      </c>
      <c r="C8108" s="2">
        <v>46095</v>
      </c>
      <c r="D8108">
        <v>8</v>
      </c>
      <c r="E8108" t="s">
        <v>36</v>
      </c>
      <c r="F8108" t="s">
        <v>34</v>
      </c>
      <c r="G8108">
        <v>7.6</v>
      </c>
      <c r="H8108">
        <v>160.55000000000001</v>
      </c>
      <c r="I8108">
        <v>164.47</v>
      </c>
      <c r="J8108">
        <v>1</v>
      </c>
      <c r="K8108">
        <v>7.6</v>
      </c>
      <c r="L8108">
        <v>9.9</v>
      </c>
      <c r="M8108">
        <v>105</v>
      </c>
      <c r="N8108" t="s">
        <v>27</v>
      </c>
      <c r="O8108">
        <v>0.89</v>
      </c>
      <c r="P8108" t="s">
        <v>28</v>
      </c>
      <c r="Q8108" t="s">
        <v>29</v>
      </c>
      <c r="R8108">
        <v>4.92</v>
      </c>
      <c r="S8108">
        <v>0</v>
      </c>
      <c r="T8108">
        <v>3.92</v>
      </c>
      <c r="U8108">
        <v>2.2999999999999998</v>
      </c>
      <c r="V8108" t="s">
        <v>262</v>
      </c>
      <c r="W8108" t="s">
        <v>45</v>
      </c>
      <c r="X8108">
        <v>1</v>
      </c>
      <c r="Y8108" t="str">
        <f>IF(tblRides[[#This Row],[supply_demand_ratio]]&lt;0.8,"Below 0.8",IF(tblRides[[#This Row],[supply_demand_ratio]]&lt;1,"Between 0.8-1.0",IF(tblRides[[#This Row],[supply_demand_ratio]]&lt;=1.2,"Between 1.0-1.2","Above 1.2")))</f>
        <v>Between 0.8-1.0</v>
      </c>
    </row>
    <row r="8109" spans="1:25" x14ac:dyDescent="0.3">
      <c r="A8109" t="s">
        <v>8164</v>
      </c>
      <c r="B8109" s="1">
        <v>46095.359722222223</v>
      </c>
      <c r="C8109" s="2">
        <v>46095</v>
      </c>
      <c r="D8109">
        <v>8</v>
      </c>
      <c r="E8109" t="s">
        <v>43</v>
      </c>
      <c r="F8109" t="s">
        <v>34</v>
      </c>
      <c r="G8109">
        <v>1.2</v>
      </c>
      <c r="H8109">
        <v>53.83</v>
      </c>
      <c r="I8109">
        <v>52.12</v>
      </c>
      <c r="J8109">
        <v>1</v>
      </c>
      <c r="K8109">
        <v>9</v>
      </c>
      <c r="L8109">
        <v>8.5</v>
      </c>
      <c r="M8109">
        <v>57</v>
      </c>
      <c r="N8109" t="s">
        <v>27</v>
      </c>
      <c r="O8109">
        <v>0.87</v>
      </c>
      <c r="P8109" t="s">
        <v>28</v>
      </c>
      <c r="Q8109" t="s">
        <v>29</v>
      </c>
      <c r="R8109">
        <v>4.91</v>
      </c>
      <c r="S8109">
        <v>0</v>
      </c>
      <c r="T8109">
        <v>-1.71</v>
      </c>
      <c r="U8109">
        <v>-0.5</v>
      </c>
      <c r="V8109" t="s">
        <v>262</v>
      </c>
      <c r="W8109" t="s">
        <v>45</v>
      </c>
      <c r="X8109">
        <v>1</v>
      </c>
      <c r="Y8109" t="str">
        <f>IF(tblRides[[#This Row],[supply_demand_ratio]]&lt;0.8,"Below 0.8",IF(tblRides[[#This Row],[supply_demand_ratio]]&lt;1,"Between 0.8-1.0",IF(tblRides[[#This Row],[supply_demand_ratio]]&lt;=1.2,"Between 1.0-1.2","Above 1.2")))</f>
        <v>Between 0.8-1.0</v>
      </c>
    </row>
    <row r="8110" spans="1:25" x14ac:dyDescent="0.3">
      <c r="A8110" t="s">
        <v>8165</v>
      </c>
      <c r="B8110" s="1">
        <v>46095.370833333334</v>
      </c>
      <c r="C8110" s="2">
        <v>46095</v>
      </c>
      <c r="D8110">
        <v>8</v>
      </c>
      <c r="E8110" t="s">
        <v>36</v>
      </c>
      <c r="F8110" t="s">
        <v>34</v>
      </c>
      <c r="G8110">
        <v>8.1999999999999993</v>
      </c>
      <c r="H8110">
        <v>172.47</v>
      </c>
      <c r="I8110">
        <v>178.23</v>
      </c>
      <c r="J8110">
        <v>1</v>
      </c>
      <c r="K8110">
        <v>6.9</v>
      </c>
      <c r="L8110">
        <v>3.3</v>
      </c>
      <c r="M8110">
        <v>127</v>
      </c>
      <c r="N8110" t="s">
        <v>41</v>
      </c>
      <c r="O8110">
        <v>1.92</v>
      </c>
      <c r="P8110" t="s">
        <v>28</v>
      </c>
      <c r="Q8110" t="s">
        <v>29</v>
      </c>
      <c r="R8110">
        <v>4.45</v>
      </c>
      <c r="S8110">
        <v>0</v>
      </c>
      <c r="T8110">
        <v>5.76</v>
      </c>
      <c r="U8110">
        <v>-3.6</v>
      </c>
      <c r="V8110" t="s">
        <v>262</v>
      </c>
      <c r="W8110" t="s">
        <v>45</v>
      </c>
      <c r="X8110">
        <v>1</v>
      </c>
      <c r="Y8110" t="str">
        <f>IF(tblRides[[#This Row],[supply_demand_ratio]]&lt;0.8,"Below 0.8",IF(tblRides[[#This Row],[supply_demand_ratio]]&lt;1,"Between 0.8-1.0",IF(tblRides[[#This Row],[supply_demand_ratio]]&lt;=1.2,"Between 1.0-1.2","Above 1.2")))</f>
        <v>Above 1.2</v>
      </c>
    </row>
    <row r="8111" spans="1:25" x14ac:dyDescent="0.3">
      <c r="A8111" t="s">
        <v>8166</v>
      </c>
      <c r="B8111" s="1">
        <v>46095.384722222225</v>
      </c>
      <c r="C8111" s="2">
        <v>46095</v>
      </c>
      <c r="D8111">
        <v>9</v>
      </c>
      <c r="E8111" t="s">
        <v>25</v>
      </c>
      <c r="F8111" t="s">
        <v>34</v>
      </c>
      <c r="G8111">
        <v>1.6</v>
      </c>
      <c r="H8111">
        <v>84.14</v>
      </c>
      <c r="I8111">
        <v>84.63</v>
      </c>
      <c r="J8111">
        <v>1.3</v>
      </c>
      <c r="K8111">
        <v>6.9</v>
      </c>
      <c r="L8111">
        <v>4.0999999999999996</v>
      </c>
      <c r="M8111">
        <v>116</v>
      </c>
      <c r="N8111" t="s">
        <v>72</v>
      </c>
      <c r="O8111">
        <v>0.79500000000000004</v>
      </c>
      <c r="P8111" t="s">
        <v>28</v>
      </c>
      <c r="Q8111" t="s">
        <v>29</v>
      </c>
      <c r="R8111">
        <v>4.41</v>
      </c>
      <c r="S8111">
        <v>0</v>
      </c>
      <c r="T8111">
        <v>0.49</v>
      </c>
      <c r="U8111">
        <v>-2.8</v>
      </c>
      <c r="V8111" t="s">
        <v>262</v>
      </c>
      <c r="W8111" t="s">
        <v>45</v>
      </c>
      <c r="X8111">
        <v>1</v>
      </c>
      <c r="Y8111" t="str">
        <f>IF(tblRides[[#This Row],[supply_demand_ratio]]&lt;0.8,"Below 0.8",IF(tblRides[[#This Row],[supply_demand_ratio]]&lt;1,"Between 0.8-1.0",IF(tblRides[[#This Row],[supply_demand_ratio]]&lt;=1.2,"Between 1.0-1.2","Above 1.2")))</f>
        <v>Below 0.8</v>
      </c>
    </row>
    <row r="8112" spans="1:25" x14ac:dyDescent="0.3">
      <c r="A8112" t="s">
        <v>8167</v>
      </c>
      <c r="B8112" s="1">
        <v>46095.386111111111</v>
      </c>
      <c r="C8112" s="2">
        <v>46095</v>
      </c>
      <c r="D8112">
        <v>9</v>
      </c>
      <c r="E8112" t="s">
        <v>43</v>
      </c>
      <c r="F8112" t="s">
        <v>26</v>
      </c>
      <c r="G8112">
        <v>3.5</v>
      </c>
      <c r="H8112">
        <v>90.07</v>
      </c>
      <c r="I8112">
        <v>92.97</v>
      </c>
      <c r="J8112">
        <v>1</v>
      </c>
      <c r="K8112">
        <v>6.8</v>
      </c>
      <c r="L8112">
        <v>10.7</v>
      </c>
      <c r="M8112">
        <v>58</v>
      </c>
      <c r="N8112" t="s">
        <v>27</v>
      </c>
      <c r="O8112">
        <v>0.95399999999999996</v>
      </c>
      <c r="P8112" t="s">
        <v>28</v>
      </c>
      <c r="Q8112" t="s">
        <v>29</v>
      </c>
      <c r="R8112">
        <v>4.9400000000000004</v>
      </c>
      <c r="S8112">
        <v>8</v>
      </c>
      <c r="T8112">
        <v>2.9</v>
      </c>
      <c r="U8112">
        <v>3.9</v>
      </c>
      <c r="V8112" t="s">
        <v>262</v>
      </c>
      <c r="W8112" t="s">
        <v>45</v>
      </c>
      <c r="X8112">
        <v>1</v>
      </c>
      <c r="Y8112" t="str">
        <f>IF(tblRides[[#This Row],[supply_demand_ratio]]&lt;0.8,"Below 0.8",IF(tblRides[[#This Row],[supply_demand_ratio]]&lt;1,"Between 0.8-1.0",IF(tblRides[[#This Row],[supply_demand_ratio]]&lt;=1.2,"Between 1.0-1.2","Above 1.2")))</f>
        <v>Between 0.8-1.0</v>
      </c>
    </row>
    <row r="8113" spans="1:25" x14ac:dyDescent="0.3">
      <c r="A8113" t="s">
        <v>8168</v>
      </c>
      <c r="B8113" s="1">
        <v>46095.392361111109</v>
      </c>
      <c r="C8113" s="2">
        <v>46095</v>
      </c>
      <c r="D8113">
        <v>9</v>
      </c>
      <c r="E8113" t="s">
        <v>25</v>
      </c>
      <c r="F8113" t="s">
        <v>26</v>
      </c>
      <c r="G8113">
        <v>4.5</v>
      </c>
      <c r="H8113">
        <v>151.33000000000001</v>
      </c>
      <c r="I8113">
        <v>147.93</v>
      </c>
      <c r="J8113">
        <v>1.3</v>
      </c>
      <c r="K8113">
        <v>7.9</v>
      </c>
      <c r="L8113">
        <v>3.6</v>
      </c>
      <c r="M8113">
        <v>122</v>
      </c>
      <c r="N8113" t="s">
        <v>27</v>
      </c>
      <c r="O8113">
        <v>0.88200000000000001</v>
      </c>
      <c r="P8113" t="s">
        <v>28</v>
      </c>
      <c r="Q8113" t="s">
        <v>29</v>
      </c>
      <c r="R8113">
        <v>4.34</v>
      </c>
      <c r="S8113">
        <v>17</v>
      </c>
      <c r="T8113">
        <v>-3.4</v>
      </c>
      <c r="U8113">
        <v>-4.3</v>
      </c>
      <c r="V8113" t="s">
        <v>262</v>
      </c>
      <c r="W8113" t="s">
        <v>45</v>
      </c>
      <c r="X8113">
        <v>1</v>
      </c>
      <c r="Y8113" t="str">
        <f>IF(tblRides[[#This Row],[supply_demand_ratio]]&lt;0.8,"Below 0.8",IF(tblRides[[#This Row],[supply_demand_ratio]]&lt;1,"Between 0.8-1.0",IF(tblRides[[#This Row],[supply_demand_ratio]]&lt;=1.2,"Between 1.0-1.2","Above 1.2")))</f>
        <v>Between 0.8-1.0</v>
      </c>
    </row>
    <row r="8114" spans="1:25" x14ac:dyDescent="0.3">
      <c r="A8114" t="s">
        <v>8169</v>
      </c>
      <c r="B8114" s="1">
        <v>46095.395138888889</v>
      </c>
      <c r="C8114" s="2">
        <v>46095</v>
      </c>
      <c r="D8114">
        <v>9</v>
      </c>
      <c r="E8114" t="s">
        <v>25</v>
      </c>
      <c r="F8114" t="s">
        <v>26</v>
      </c>
      <c r="G8114">
        <v>2.8</v>
      </c>
      <c r="H8114">
        <v>101.33</v>
      </c>
      <c r="J8114">
        <v>1.2</v>
      </c>
      <c r="K8114">
        <v>8.1</v>
      </c>
      <c r="L8114">
        <v>16.899999999999999</v>
      </c>
      <c r="M8114">
        <v>115</v>
      </c>
      <c r="N8114" t="s">
        <v>72</v>
      </c>
      <c r="O8114">
        <v>0.74099999999999999</v>
      </c>
      <c r="P8114" t="s">
        <v>58</v>
      </c>
      <c r="Q8114" t="s">
        <v>59</v>
      </c>
      <c r="R8114">
        <v>4.57</v>
      </c>
      <c r="S8114">
        <v>15</v>
      </c>
      <c r="U8114">
        <v>8.8000000000000007</v>
      </c>
      <c r="V8114" t="s">
        <v>262</v>
      </c>
      <c r="W8114" t="s">
        <v>45</v>
      </c>
      <c r="X8114">
        <v>0</v>
      </c>
      <c r="Y8114" t="str">
        <f>IF(tblRides[[#This Row],[supply_demand_ratio]]&lt;0.8,"Below 0.8",IF(tblRides[[#This Row],[supply_demand_ratio]]&lt;1,"Between 0.8-1.0",IF(tblRides[[#This Row],[supply_demand_ratio]]&lt;=1.2,"Between 1.0-1.2","Above 1.2")))</f>
        <v>Below 0.8</v>
      </c>
    </row>
    <row r="8115" spans="1:25" x14ac:dyDescent="0.3">
      <c r="A8115" t="s">
        <v>8170</v>
      </c>
      <c r="B8115" s="1">
        <v>46095.405555555553</v>
      </c>
      <c r="C8115" s="2">
        <v>46095</v>
      </c>
      <c r="D8115">
        <v>9</v>
      </c>
      <c r="E8115" t="s">
        <v>25</v>
      </c>
      <c r="F8115" t="s">
        <v>26</v>
      </c>
      <c r="G8115">
        <v>3.6</v>
      </c>
      <c r="H8115">
        <v>112.74</v>
      </c>
      <c r="I8115">
        <v>114</v>
      </c>
      <c r="J8115">
        <v>1.2</v>
      </c>
      <c r="K8115">
        <v>6.9</v>
      </c>
      <c r="L8115">
        <v>2.2000000000000002</v>
      </c>
      <c r="M8115">
        <v>115</v>
      </c>
      <c r="N8115" t="s">
        <v>72</v>
      </c>
      <c r="O8115">
        <v>0.69499999999999995</v>
      </c>
      <c r="P8115" t="s">
        <v>28</v>
      </c>
      <c r="Q8115" t="s">
        <v>29</v>
      </c>
      <c r="R8115">
        <v>4.8899999999999997</v>
      </c>
      <c r="S8115">
        <v>68</v>
      </c>
      <c r="T8115">
        <v>1.26</v>
      </c>
      <c r="U8115">
        <v>-4.7</v>
      </c>
      <c r="V8115" t="s">
        <v>262</v>
      </c>
      <c r="W8115" t="s">
        <v>45</v>
      </c>
      <c r="X8115">
        <v>1</v>
      </c>
      <c r="Y8115" t="str">
        <f>IF(tblRides[[#This Row],[supply_demand_ratio]]&lt;0.8,"Below 0.8",IF(tblRides[[#This Row],[supply_demand_ratio]]&lt;1,"Between 0.8-1.0",IF(tblRides[[#This Row],[supply_demand_ratio]]&lt;=1.2,"Between 1.0-1.2","Above 1.2")))</f>
        <v>Below 0.8</v>
      </c>
    </row>
    <row r="8116" spans="1:25" x14ac:dyDescent="0.3">
      <c r="A8116" t="s">
        <v>8171</v>
      </c>
      <c r="B8116" s="1">
        <v>46095.40902777778</v>
      </c>
      <c r="C8116" s="2">
        <v>46095</v>
      </c>
      <c r="D8116">
        <v>9</v>
      </c>
      <c r="E8116" t="s">
        <v>25</v>
      </c>
      <c r="F8116" t="s">
        <v>34</v>
      </c>
      <c r="G8116">
        <v>8</v>
      </c>
      <c r="H8116">
        <v>188.78</v>
      </c>
      <c r="I8116">
        <v>191.1</v>
      </c>
      <c r="J8116">
        <v>1.2</v>
      </c>
      <c r="K8116">
        <v>9</v>
      </c>
      <c r="L8116">
        <v>13.1</v>
      </c>
      <c r="M8116">
        <v>104</v>
      </c>
      <c r="N8116" t="s">
        <v>27</v>
      </c>
      <c r="O8116">
        <v>0.73099999999999998</v>
      </c>
      <c r="P8116" t="s">
        <v>28</v>
      </c>
      <c r="Q8116" t="s">
        <v>29</v>
      </c>
      <c r="R8116">
        <v>4.9800000000000004</v>
      </c>
      <c r="S8116">
        <v>0</v>
      </c>
      <c r="T8116">
        <v>2.3199999999999998</v>
      </c>
      <c r="U8116">
        <v>4.0999999999999996</v>
      </c>
      <c r="V8116" t="s">
        <v>262</v>
      </c>
      <c r="W8116" t="s">
        <v>45</v>
      </c>
      <c r="X8116">
        <v>1</v>
      </c>
      <c r="Y8116" t="str">
        <f>IF(tblRides[[#This Row],[supply_demand_ratio]]&lt;0.8,"Below 0.8",IF(tblRides[[#This Row],[supply_demand_ratio]]&lt;1,"Between 0.8-1.0",IF(tblRides[[#This Row],[supply_demand_ratio]]&lt;=1.2,"Between 1.0-1.2","Above 1.2")))</f>
        <v>Below 0.8</v>
      </c>
    </row>
    <row r="8117" spans="1:25" x14ac:dyDescent="0.3">
      <c r="A8117" t="s">
        <v>8172</v>
      </c>
      <c r="B8117" s="1">
        <v>46095.415277777778</v>
      </c>
      <c r="C8117" s="2">
        <v>46095</v>
      </c>
      <c r="D8117">
        <v>9</v>
      </c>
      <c r="E8117" t="s">
        <v>36</v>
      </c>
      <c r="F8117" t="s">
        <v>26</v>
      </c>
      <c r="G8117">
        <v>8.9</v>
      </c>
      <c r="H8117">
        <v>173.52</v>
      </c>
      <c r="I8117">
        <v>171.19</v>
      </c>
      <c r="J8117">
        <v>1</v>
      </c>
      <c r="K8117">
        <v>5.3</v>
      </c>
      <c r="L8117">
        <v>7</v>
      </c>
      <c r="M8117">
        <v>108</v>
      </c>
      <c r="N8117" t="s">
        <v>27</v>
      </c>
      <c r="O8117">
        <v>0.95099999999999996</v>
      </c>
      <c r="P8117" t="s">
        <v>28</v>
      </c>
      <c r="Q8117" t="s">
        <v>29</v>
      </c>
      <c r="R8117">
        <v>4.51</v>
      </c>
      <c r="S8117">
        <v>10</v>
      </c>
      <c r="T8117">
        <v>-2.33</v>
      </c>
      <c r="U8117">
        <v>1.7</v>
      </c>
      <c r="V8117" t="s">
        <v>262</v>
      </c>
      <c r="W8117" t="s">
        <v>45</v>
      </c>
      <c r="X8117">
        <v>1</v>
      </c>
      <c r="Y8117" t="str">
        <f>IF(tblRides[[#This Row],[supply_demand_ratio]]&lt;0.8,"Below 0.8",IF(tblRides[[#This Row],[supply_demand_ratio]]&lt;1,"Between 0.8-1.0",IF(tblRides[[#This Row],[supply_demand_ratio]]&lt;=1.2,"Between 1.0-1.2","Above 1.2")))</f>
        <v>Between 0.8-1.0</v>
      </c>
    </row>
    <row r="8118" spans="1:25" x14ac:dyDescent="0.3">
      <c r="A8118" t="s">
        <v>8173</v>
      </c>
      <c r="B8118" s="1">
        <v>46095.425000000003</v>
      </c>
      <c r="C8118" s="2">
        <v>46095</v>
      </c>
      <c r="D8118">
        <v>10</v>
      </c>
      <c r="E8118" t="s">
        <v>33</v>
      </c>
      <c r="F8118" t="s">
        <v>26</v>
      </c>
      <c r="G8118">
        <v>9</v>
      </c>
      <c r="H8118">
        <v>191.88</v>
      </c>
      <c r="I8118">
        <v>198.53</v>
      </c>
      <c r="J8118">
        <v>1.2</v>
      </c>
      <c r="K8118">
        <v>2</v>
      </c>
      <c r="L8118">
        <v>5.2</v>
      </c>
      <c r="M8118">
        <v>95</v>
      </c>
      <c r="N8118" t="s">
        <v>27</v>
      </c>
      <c r="O8118">
        <v>0.93600000000000005</v>
      </c>
      <c r="P8118" t="s">
        <v>28</v>
      </c>
      <c r="Q8118" t="s">
        <v>29</v>
      </c>
      <c r="R8118">
        <v>4.7699999999999996</v>
      </c>
      <c r="S8118">
        <v>9</v>
      </c>
      <c r="T8118">
        <v>6.65</v>
      </c>
      <c r="U8118">
        <v>3.2</v>
      </c>
      <c r="V8118" t="s">
        <v>262</v>
      </c>
      <c r="W8118" t="s">
        <v>31</v>
      </c>
      <c r="X8118">
        <v>1</v>
      </c>
      <c r="Y8118" t="str">
        <f>IF(tblRides[[#This Row],[supply_demand_ratio]]&lt;0.8,"Below 0.8",IF(tblRides[[#This Row],[supply_demand_ratio]]&lt;1,"Between 0.8-1.0",IF(tblRides[[#This Row],[supply_demand_ratio]]&lt;=1.2,"Between 1.0-1.2","Above 1.2")))</f>
        <v>Between 0.8-1.0</v>
      </c>
    </row>
    <row r="8119" spans="1:25" x14ac:dyDescent="0.3">
      <c r="A8119" t="s">
        <v>8174</v>
      </c>
      <c r="B8119" s="1">
        <v>46095.428472222222</v>
      </c>
      <c r="C8119" s="2">
        <v>46095</v>
      </c>
      <c r="D8119">
        <v>10</v>
      </c>
      <c r="E8119" t="s">
        <v>62</v>
      </c>
      <c r="F8119" t="s">
        <v>34</v>
      </c>
      <c r="G8119">
        <v>8.6999999999999993</v>
      </c>
      <c r="H8119">
        <v>156.82</v>
      </c>
      <c r="J8119">
        <v>1</v>
      </c>
      <c r="K8119">
        <v>2.2999999999999998</v>
      </c>
      <c r="M8119">
        <v>51</v>
      </c>
      <c r="N8119" t="s">
        <v>41</v>
      </c>
      <c r="O8119">
        <v>1.1599999999999999</v>
      </c>
      <c r="P8119" t="s">
        <v>82</v>
      </c>
      <c r="Q8119" t="s">
        <v>83</v>
      </c>
      <c r="R8119">
        <v>4.95</v>
      </c>
      <c r="S8119">
        <v>0</v>
      </c>
      <c r="V8119" t="s">
        <v>262</v>
      </c>
      <c r="W8119" t="s">
        <v>31</v>
      </c>
      <c r="X8119">
        <v>0</v>
      </c>
      <c r="Y8119" t="str">
        <f>IF(tblRides[[#This Row],[supply_demand_ratio]]&lt;0.8,"Below 0.8",IF(tblRides[[#This Row],[supply_demand_ratio]]&lt;1,"Between 0.8-1.0",IF(tblRides[[#This Row],[supply_demand_ratio]]&lt;=1.2,"Between 1.0-1.2","Above 1.2")))</f>
        <v>Between 1.0-1.2</v>
      </c>
    </row>
    <row r="8120" spans="1:25" x14ac:dyDescent="0.3">
      <c r="A8120" t="s">
        <v>8175</v>
      </c>
      <c r="B8120" s="1">
        <v>46095.44027777778</v>
      </c>
      <c r="C8120" s="2">
        <v>46095</v>
      </c>
      <c r="D8120">
        <v>10</v>
      </c>
      <c r="E8120" t="s">
        <v>33</v>
      </c>
      <c r="F8120" t="s">
        <v>26</v>
      </c>
      <c r="G8120">
        <v>10.9</v>
      </c>
      <c r="H8120">
        <v>206.6</v>
      </c>
      <c r="I8120">
        <v>210.62</v>
      </c>
      <c r="J8120">
        <v>1</v>
      </c>
      <c r="K8120">
        <v>9.1</v>
      </c>
      <c r="L8120">
        <v>13</v>
      </c>
      <c r="M8120">
        <v>70</v>
      </c>
      <c r="N8120" t="s">
        <v>27</v>
      </c>
      <c r="O8120">
        <v>0.78500000000000003</v>
      </c>
      <c r="P8120" t="s">
        <v>28</v>
      </c>
      <c r="Q8120" t="s">
        <v>29</v>
      </c>
      <c r="R8120">
        <v>4.6399999999999997</v>
      </c>
      <c r="S8120">
        <v>2</v>
      </c>
      <c r="T8120">
        <v>4.0199999999999996</v>
      </c>
      <c r="U8120">
        <v>3.9</v>
      </c>
      <c r="V8120" t="s">
        <v>262</v>
      </c>
      <c r="W8120" t="s">
        <v>45</v>
      </c>
      <c r="X8120">
        <v>1</v>
      </c>
      <c r="Y8120" t="str">
        <f>IF(tblRides[[#This Row],[supply_demand_ratio]]&lt;0.8,"Below 0.8",IF(tblRides[[#This Row],[supply_demand_ratio]]&lt;1,"Between 0.8-1.0",IF(tblRides[[#This Row],[supply_demand_ratio]]&lt;=1.2,"Between 1.0-1.2","Above 1.2")))</f>
        <v>Below 0.8</v>
      </c>
    </row>
    <row r="8121" spans="1:25" x14ac:dyDescent="0.3">
      <c r="A8121" t="s">
        <v>8176</v>
      </c>
      <c r="B8121" s="1">
        <v>46095.448611111111</v>
      </c>
      <c r="C8121" s="2">
        <v>46095</v>
      </c>
      <c r="D8121">
        <v>10</v>
      </c>
      <c r="E8121" t="s">
        <v>33</v>
      </c>
      <c r="F8121" t="s">
        <v>34</v>
      </c>
      <c r="G8121">
        <v>10.6</v>
      </c>
      <c r="H8121">
        <v>219.92</v>
      </c>
      <c r="I8121">
        <v>209.42</v>
      </c>
      <c r="J8121">
        <v>1.2</v>
      </c>
      <c r="K8121">
        <v>3.3</v>
      </c>
      <c r="L8121">
        <v>3.9</v>
      </c>
      <c r="M8121">
        <v>95</v>
      </c>
      <c r="N8121" t="s">
        <v>27</v>
      </c>
      <c r="O8121">
        <v>0.97499999999999998</v>
      </c>
      <c r="P8121" t="s">
        <v>28</v>
      </c>
      <c r="Q8121" t="s">
        <v>29</v>
      </c>
      <c r="R8121">
        <v>4.62</v>
      </c>
      <c r="S8121">
        <v>0</v>
      </c>
      <c r="T8121">
        <v>-10.5</v>
      </c>
      <c r="U8121">
        <v>0.6</v>
      </c>
      <c r="V8121" t="s">
        <v>262</v>
      </c>
      <c r="W8121" t="s">
        <v>31</v>
      </c>
      <c r="X8121">
        <v>1</v>
      </c>
      <c r="Y8121" t="str">
        <f>IF(tblRides[[#This Row],[supply_demand_ratio]]&lt;0.8,"Below 0.8",IF(tblRides[[#This Row],[supply_demand_ratio]]&lt;1,"Between 0.8-1.0",IF(tblRides[[#This Row],[supply_demand_ratio]]&lt;=1.2,"Between 1.0-1.2","Above 1.2")))</f>
        <v>Between 0.8-1.0</v>
      </c>
    </row>
    <row r="8122" spans="1:25" x14ac:dyDescent="0.3">
      <c r="A8122" t="s">
        <v>8177</v>
      </c>
      <c r="B8122" s="1">
        <v>46095.45</v>
      </c>
      <c r="C8122" s="2">
        <v>46095</v>
      </c>
      <c r="D8122">
        <v>10</v>
      </c>
      <c r="E8122" t="s">
        <v>25</v>
      </c>
      <c r="F8122" t="s">
        <v>26</v>
      </c>
      <c r="G8122">
        <v>11.9</v>
      </c>
      <c r="H8122">
        <v>272.69</v>
      </c>
      <c r="I8122">
        <v>257.18</v>
      </c>
      <c r="J8122">
        <v>1.2</v>
      </c>
      <c r="K8122">
        <v>7.3</v>
      </c>
      <c r="L8122">
        <v>9.4</v>
      </c>
      <c r="M8122">
        <v>120</v>
      </c>
      <c r="N8122" t="s">
        <v>72</v>
      </c>
      <c r="O8122">
        <v>0.77200000000000002</v>
      </c>
      <c r="P8122" t="s">
        <v>28</v>
      </c>
      <c r="Q8122" t="s">
        <v>29</v>
      </c>
      <c r="R8122">
        <v>5</v>
      </c>
      <c r="S8122">
        <v>7</v>
      </c>
      <c r="T8122">
        <v>-15.51</v>
      </c>
      <c r="U8122">
        <v>2.1</v>
      </c>
      <c r="V8122" t="s">
        <v>262</v>
      </c>
      <c r="W8122" t="s">
        <v>45</v>
      </c>
      <c r="X8122">
        <v>1</v>
      </c>
      <c r="Y8122" t="str">
        <f>IF(tblRides[[#This Row],[supply_demand_ratio]]&lt;0.8,"Below 0.8",IF(tblRides[[#This Row],[supply_demand_ratio]]&lt;1,"Between 0.8-1.0",IF(tblRides[[#This Row],[supply_demand_ratio]]&lt;=1.2,"Between 1.0-1.2","Above 1.2")))</f>
        <v>Below 0.8</v>
      </c>
    </row>
    <row r="8123" spans="1:25" x14ac:dyDescent="0.3">
      <c r="A8123" t="s">
        <v>8178</v>
      </c>
      <c r="B8123" s="1">
        <v>46095.465277777781</v>
      </c>
      <c r="C8123" s="2">
        <v>46095</v>
      </c>
      <c r="D8123">
        <v>11</v>
      </c>
      <c r="E8123" t="s">
        <v>33</v>
      </c>
      <c r="F8123" t="s">
        <v>26</v>
      </c>
      <c r="G8123">
        <v>7.7</v>
      </c>
      <c r="H8123">
        <v>146.16</v>
      </c>
      <c r="I8123">
        <v>142.35</v>
      </c>
      <c r="J8123">
        <v>1</v>
      </c>
      <c r="K8123">
        <v>7.5</v>
      </c>
      <c r="L8123">
        <v>9.3000000000000007</v>
      </c>
      <c r="M8123">
        <v>98</v>
      </c>
      <c r="N8123" t="s">
        <v>27</v>
      </c>
      <c r="O8123">
        <v>1.2190000000000001</v>
      </c>
      <c r="P8123" t="s">
        <v>28</v>
      </c>
      <c r="Q8123" t="s">
        <v>29</v>
      </c>
      <c r="R8123">
        <v>4.6900000000000004</v>
      </c>
      <c r="S8123">
        <v>2</v>
      </c>
      <c r="T8123">
        <v>-3.81</v>
      </c>
      <c r="U8123">
        <v>1.8</v>
      </c>
      <c r="V8123" t="s">
        <v>262</v>
      </c>
      <c r="W8123" t="s">
        <v>45</v>
      </c>
      <c r="X8123">
        <v>1</v>
      </c>
      <c r="Y8123" t="str">
        <f>IF(tblRides[[#This Row],[supply_demand_ratio]]&lt;0.8,"Below 0.8",IF(tblRides[[#This Row],[supply_demand_ratio]]&lt;1,"Between 0.8-1.0",IF(tblRides[[#This Row],[supply_demand_ratio]]&lt;=1.2,"Between 1.0-1.2","Above 1.2")))</f>
        <v>Above 1.2</v>
      </c>
    </row>
    <row r="8124" spans="1:25" x14ac:dyDescent="0.3">
      <c r="A8124" t="s">
        <v>8179</v>
      </c>
      <c r="B8124" s="1">
        <v>46095.475694444445</v>
      </c>
      <c r="C8124" s="2">
        <v>46095</v>
      </c>
      <c r="D8124">
        <v>11</v>
      </c>
      <c r="E8124" t="s">
        <v>43</v>
      </c>
      <c r="F8124" t="s">
        <v>34</v>
      </c>
      <c r="G8124">
        <v>11.2</v>
      </c>
      <c r="H8124">
        <v>213.66</v>
      </c>
      <c r="I8124">
        <v>218.37</v>
      </c>
      <c r="J8124">
        <v>1</v>
      </c>
      <c r="K8124">
        <v>5.0999999999999996</v>
      </c>
      <c r="L8124">
        <v>7.6</v>
      </c>
      <c r="M8124">
        <v>64</v>
      </c>
      <c r="N8124" t="s">
        <v>41</v>
      </c>
      <c r="O8124">
        <v>1.387</v>
      </c>
      <c r="P8124" t="s">
        <v>28</v>
      </c>
      <c r="Q8124" t="s">
        <v>29</v>
      </c>
      <c r="R8124">
        <v>4.26</v>
      </c>
      <c r="S8124">
        <v>0</v>
      </c>
      <c r="T8124">
        <v>4.71</v>
      </c>
      <c r="U8124">
        <v>2.5</v>
      </c>
      <c r="V8124" t="s">
        <v>262</v>
      </c>
      <c r="W8124" t="s">
        <v>45</v>
      </c>
      <c r="X8124">
        <v>1</v>
      </c>
      <c r="Y8124" t="str">
        <f>IF(tblRides[[#This Row],[supply_demand_ratio]]&lt;0.8,"Below 0.8",IF(tblRides[[#This Row],[supply_demand_ratio]]&lt;1,"Between 0.8-1.0",IF(tblRides[[#This Row],[supply_demand_ratio]]&lt;=1.2,"Between 1.0-1.2","Above 1.2")))</f>
        <v>Above 1.2</v>
      </c>
    </row>
    <row r="8125" spans="1:25" x14ac:dyDescent="0.3">
      <c r="A8125" t="s">
        <v>8180</v>
      </c>
      <c r="B8125" s="1">
        <v>46095.502083333333</v>
      </c>
      <c r="C8125" s="2">
        <v>46095</v>
      </c>
      <c r="D8125">
        <v>12</v>
      </c>
      <c r="E8125" t="s">
        <v>62</v>
      </c>
      <c r="F8125" t="s">
        <v>26</v>
      </c>
      <c r="G8125">
        <v>15.3</v>
      </c>
      <c r="H8125">
        <v>260.37</v>
      </c>
      <c r="I8125">
        <v>263.79000000000002</v>
      </c>
      <c r="J8125">
        <v>1.1000000000000001</v>
      </c>
      <c r="K8125">
        <v>9.3000000000000007</v>
      </c>
      <c r="L8125">
        <v>10.6</v>
      </c>
      <c r="M8125">
        <v>64</v>
      </c>
      <c r="N8125" t="s">
        <v>41</v>
      </c>
      <c r="O8125">
        <v>1.7270000000000001</v>
      </c>
      <c r="P8125" t="s">
        <v>28</v>
      </c>
      <c r="Q8125" t="s">
        <v>29</v>
      </c>
      <c r="R8125">
        <v>4.75</v>
      </c>
      <c r="S8125">
        <v>4</v>
      </c>
      <c r="T8125">
        <v>3.42</v>
      </c>
      <c r="U8125">
        <v>1.3</v>
      </c>
      <c r="V8125" t="s">
        <v>262</v>
      </c>
      <c r="W8125" t="s">
        <v>45</v>
      </c>
      <c r="X8125">
        <v>1</v>
      </c>
      <c r="Y8125" t="str">
        <f>IF(tblRides[[#This Row],[supply_demand_ratio]]&lt;0.8,"Below 0.8",IF(tblRides[[#This Row],[supply_demand_ratio]]&lt;1,"Between 0.8-1.0",IF(tblRides[[#This Row],[supply_demand_ratio]]&lt;=1.2,"Between 1.0-1.2","Above 1.2")))</f>
        <v>Above 1.2</v>
      </c>
    </row>
    <row r="8126" spans="1:25" x14ac:dyDescent="0.3">
      <c r="A8126" t="s">
        <v>8181</v>
      </c>
      <c r="B8126" s="1">
        <v>46095.512499999997</v>
      </c>
      <c r="C8126" s="2">
        <v>46095</v>
      </c>
      <c r="D8126">
        <v>12</v>
      </c>
      <c r="E8126" t="s">
        <v>62</v>
      </c>
      <c r="F8126" t="s">
        <v>26</v>
      </c>
      <c r="G8126">
        <v>2.4</v>
      </c>
      <c r="H8126">
        <v>79.23</v>
      </c>
      <c r="I8126">
        <v>83.5</v>
      </c>
      <c r="J8126">
        <v>1.1000000000000001</v>
      </c>
      <c r="K8126">
        <v>4.2</v>
      </c>
      <c r="L8126">
        <v>8.3000000000000007</v>
      </c>
      <c r="M8126">
        <v>55</v>
      </c>
      <c r="N8126" t="s">
        <v>41</v>
      </c>
      <c r="O8126">
        <v>1.8660000000000001</v>
      </c>
      <c r="P8126" t="s">
        <v>28</v>
      </c>
      <c r="Q8126" t="s">
        <v>29</v>
      </c>
      <c r="R8126">
        <v>4.83</v>
      </c>
      <c r="S8126">
        <v>5</v>
      </c>
      <c r="T8126">
        <v>4.2699999999999996</v>
      </c>
      <c r="U8126">
        <v>4.0999999999999996</v>
      </c>
      <c r="V8126" t="s">
        <v>262</v>
      </c>
      <c r="W8126" t="s">
        <v>31</v>
      </c>
      <c r="X8126">
        <v>1</v>
      </c>
      <c r="Y8126" t="str">
        <f>IF(tblRides[[#This Row],[supply_demand_ratio]]&lt;0.8,"Below 0.8",IF(tblRides[[#This Row],[supply_demand_ratio]]&lt;1,"Between 0.8-1.0",IF(tblRides[[#This Row],[supply_demand_ratio]]&lt;=1.2,"Between 1.0-1.2","Above 1.2")))</f>
        <v>Above 1.2</v>
      </c>
    </row>
    <row r="8127" spans="1:25" x14ac:dyDescent="0.3">
      <c r="A8127" t="s">
        <v>8182</v>
      </c>
      <c r="B8127" s="1">
        <v>46095.519444444442</v>
      </c>
      <c r="C8127" s="2">
        <v>46095</v>
      </c>
      <c r="D8127">
        <v>12</v>
      </c>
      <c r="E8127" t="s">
        <v>25</v>
      </c>
      <c r="F8127" t="s">
        <v>34</v>
      </c>
      <c r="G8127">
        <v>8.9</v>
      </c>
      <c r="H8127">
        <v>186.63</v>
      </c>
      <c r="I8127">
        <v>183.54</v>
      </c>
      <c r="J8127">
        <v>1</v>
      </c>
      <c r="K8127">
        <v>3.6</v>
      </c>
      <c r="L8127">
        <v>1</v>
      </c>
      <c r="M8127">
        <v>120</v>
      </c>
      <c r="N8127" t="s">
        <v>27</v>
      </c>
      <c r="O8127">
        <v>0.89400000000000002</v>
      </c>
      <c r="P8127" t="s">
        <v>28</v>
      </c>
      <c r="Q8127" t="s">
        <v>29</v>
      </c>
      <c r="R8127">
        <v>4.93</v>
      </c>
      <c r="S8127">
        <v>0</v>
      </c>
      <c r="T8127">
        <v>-3.09</v>
      </c>
      <c r="U8127">
        <v>-2.6</v>
      </c>
      <c r="V8127" t="s">
        <v>262</v>
      </c>
      <c r="W8127" t="s">
        <v>31</v>
      </c>
      <c r="X8127">
        <v>1</v>
      </c>
      <c r="Y8127" t="str">
        <f>IF(tblRides[[#This Row],[supply_demand_ratio]]&lt;0.8,"Below 0.8",IF(tblRides[[#This Row],[supply_demand_ratio]]&lt;1,"Between 0.8-1.0",IF(tblRides[[#This Row],[supply_demand_ratio]]&lt;=1.2,"Between 1.0-1.2","Above 1.2")))</f>
        <v>Between 0.8-1.0</v>
      </c>
    </row>
    <row r="8128" spans="1:25" x14ac:dyDescent="0.3">
      <c r="A8128" t="s">
        <v>8183</v>
      </c>
      <c r="B8128" s="1">
        <v>46095.522916666669</v>
      </c>
      <c r="C8128" s="2">
        <v>46095</v>
      </c>
      <c r="D8128">
        <v>12</v>
      </c>
      <c r="E8128" t="s">
        <v>33</v>
      </c>
      <c r="F8128" t="s">
        <v>26</v>
      </c>
      <c r="G8128">
        <v>1.9</v>
      </c>
      <c r="H8128">
        <v>73.430000000000007</v>
      </c>
      <c r="I8128">
        <v>73.900000000000006</v>
      </c>
      <c r="J8128">
        <v>1.1000000000000001</v>
      </c>
      <c r="K8128">
        <v>2</v>
      </c>
      <c r="L8128">
        <v>4.8</v>
      </c>
      <c r="M8128">
        <v>85</v>
      </c>
      <c r="N8128" t="s">
        <v>41</v>
      </c>
      <c r="O8128">
        <v>1.387</v>
      </c>
      <c r="P8128" t="s">
        <v>28</v>
      </c>
      <c r="Q8128" t="s">
        <v>29</v>
      </c>
      <c r="R8128">
        <v>4.8600000000000003</v>
      </c>
      <c r="S8128">
        <v>3</v>
      </c>
      <c r="T8128">
        <v>0.47</v>
      </c>
      <c r="U8128">
        <v>2.8</v>
      </c>
      <c r="V8128" t="s">
        <v>262</v>
      </c>
      <c r="W8128" t="s">
        <v>31</v>
      </c>
      <c r="X8128">
        <v>1</v>
      </c>
      <c r="Y8128" t="str">
        <f>IF(tblRides[[#This Row],[supply_demand_ratio]]&lt;0.8,"Below 0.8",IF(tblRides[[#This Row],[supply_demand_ratio]]&lt;1,"Between 0.8-1.0",IF(tblRides[[#This Row],[supply_demand_ratio]]&lt;=1.2,"Between 1.0-1.2","Above 1.2")))</f>
        <v>Above 1.2</v>
      </c>
    </row>
    <row r="8129" spans="1:25" x14ac:dyDescent="0.3">
      <c r="A8129" t="s">
        <v>8184</v>
      </c>
      <c r="B8129" s="1">
        <v>46095.531944444447</v>
      </c>
      <c r="C8129" s="2">
        <v>46095</v>
      </c>
      <c r="D8129">
        <v>12</v>
      </c>
      <c r="E8129" t="s">
        <v>33</v>
      </c>
      <c r="F8129" t="s">
        <v>26</v>
      </c>
      <c r="G8129">
        <v>7.1</v>
      </c>
      <c r="H8129">
        <v>155.86000000000001</v>
      </c>
      <c r="I8129">
        <v>150.55000000000001</v>
      </c>
      <c r="J8129">
        <v>1</v>
      </c>
      <c r="K8129">
        <v>2</v>
      </c>
      <c r="L8129">
        <v>1.4</v>
      </c>
      <c r="M8129">
        <v>104</v>
      </c>
      <c r="N8129" t="s">
        <v>41</v>
      </c>
      <c r="O8129">
        <v>1.4370000000000001</v>
      </c>
      <c r="P8129" t="s">
        <v>28</v>
      </c>
      <c r="Q8129" t="s">
        <v>29</v>
      </c>
      <c r="R8129">
        <v>4.8</v>
      </c>
      <c r="S8129">
        <v>18</v>
      </c>
      <c r="T8129">
        <v>-5.31</v>
      </c>
      <c r="U8129">
        <v>-0.6</v>
      </c>
      <c r="V8129" t="s">
        <v>262</v>
      </c>
      <c r="W8129" t="s">
        <v>31</v>
      </c>
      <c r="X8129">
        <v>1</v>
      </c>
      <c r="Y8129" t="str">
        <f>IF(tblRides[[#This Row],[supply_demand_ratio]]&lt;0.8,"Below 0.8",IF(tblRides[[#This Row],[supply_demand_ratio]]&lt;1,"Between 0.8-1.0",IF(tblRides[[#This Row],[supply_demand_ratio]]&lt;=1.2,"Between 1.0-1.2","Above 1.2")))</f>
        <v>Above 1.2</v>
      </c>
    </row>
    <row r="8130" spans="1:25" x14ac:dyDescent="0.3">
      <c r="A8130" t="s">
        <v>8185</v>
      </c>
      <c r="B8130" s="1">
        <v>46095.538888888892</v>
      </c>
      <c r="C8130" s="2">
        <v>46095</v>
      </c>
      <c r="D8130">
        <v>12</v>
      </c>
      <c r="E8130" t="s">
        <v>33</v>
      </c>
      <c r="F8130" t="s">
        <v>34</v>
      </c>
      <c r="G8130">
        <v>3.3</v>
      </c>
      <c r="H8130">
        <v>86.7</v>
      </c>
      <c r="I8130">
        <v>90.21</v>
      </c>
      <c r="J8130">
        <v>1</v>
      </c>
      <c r="K8130">
        <v>7.7</v>
      </c>
      <c r="L8130">
        <v>8.6999999999999993</v>
      </c>
      <c r="M8130">
        <v>93</v>
      </c>
      <c r="N8130" t="s">
        <v>27</v>
      </c>
      <c r="O8130">
        <v>1.115</v>
      </c>
      <c r="P8130" t="s">
        <v>28</v>
      </c>
      <c r="Q8130" t="s">
        <v>29</v>
      </c>
      <c r="R8130">
        <v>4.55</v>
      </c>
      <c r="S8130">
        <v>0</v>
      </c>
      <c r="T8130">
        <v>3.51</v>
      </c>
      <c r="U8130">
        <v>1</v>
      </c>
      <c r="V8130" t="s">
        <v>262</v>
      </c>
      <c r="W8130" t="s">
        <v>45</v>
      </c>
      <c r="X8130">
        <v>1</v>
      </c>
      <c r="Y8130" t="str">
        <f>IF(tblRides[[#This Row],[supply_demand_ratio]]&lt;0.8,"Below 0.8",IF(tblRides[[#This Row],[supply_demand_ratio]]&lt;1,"Between 0.8-1.0",IF(tblRides[[#This Row],[supply_demand_ratio]]&lt;=1.2,"Between 1.0-1.2","Above 1.2")))</f>
        <v>Between 1.0-1.2</v>
      </c>
    </row>
    <row r="8131" spans="1:25" x14ac:dyDescent="0.3">
      <c r="A8131" t="s">
        <v>8186</v>
      </c>
      <c r="B8131" s="1">
        <v>46095.556944444441</v>
      </c>
      <c r="C8131" s="2">
        <v>46095</v>
      </c>
      <c r="D8131">
        <v>13</v>
      </c>
      <c r="E8131" t="s">
        <v>25</v>
      </c>
      <c r="F8131" t="s">
        <v>26</v>
      </c>
      <c r="G8131">
        <v>11.2</v>
      </c>
      <c r="H8131">
        <v>225.27</v>
      </c>
      <c r="J8131">
        <v>1</v>
      </c>
      <c r="K8131">
        <v>2</v>
      </c>
      <c r="L8131">
        <v>9.6</v>
      </c>
      <c r="M8131">
        <v>126</v>
      </c>
      <c r="N8131" t="s">
        <v>41</v>
      </c>
      <c r="O8131">
        <v>1.3460000000000001</v>
      </c>
      <c r="P8131" t="s">
        <v>58</v>
      </c>
      <c r="Q8131" t="s">
        <v>59</v>
      </c>
      <c r="R8131">
        <v>5</v>
      </c>
      <c r="S8131">
        <v>5</v>
      </c>
      <c r="U8131">
        <v>7.6</v>
      </c>
      <c r="V8131" t="s">
        <v>262</v>
      </c>
      <c r="W8131" t="s">
        <v>31</v>
      </c>
      <c r="X8131">
        <v>0</v>
      </c>
      <c r="Y8131" t="str">
        <f>IF(tblRides[[#This Row],[supply_demand_ratio]]&lt;0.8,"Below 0.8",IF(tblRides[[#This Row],[supply_demand_ratio]]&lt;1,"Between 0.8-1.0",IF(tblRides[[#This Row],[supply_demand_ratio]]&lt;=1.2,"Between 1.0-1.2","Above 1.2")))</f>
        <v>Above 1.2</v>
      </c>
    </row>
    <row r="8132" spans="1:25" x14ac:dyDescent="0.3">
      <c r="A8132" t="s">
        <v>8187</v>
      </c>
      <c r="B8132" s="1">
        <v>46095.560416666667</v>
      </c>
      <c r="C8132" s="2">
        <v>46095</v>
      </c>
      <c r="D8132">
        <v>13</v>
      </c>
      <c r="E8132" t="s">
        <v>33</v>
      </c>
      <c r="F8132" t="s">
        <v>26</v>
      </c>
      <c r="G8132">
        <v>8.4</v>
      </c>
      <c r="H8132">
        <v>181.42</v>
      </c>
      <c r="I8132">
        <v>186.99</v>
      </c>
      <c r="J8132">
        <v>1</v>
      </c>
      <c r="K8132">
        <v>2</v>
      </c>
      <c r="L8132">
        <v>6.7</v>
      </c>
      <c r="M8132">
        <v>98</v>
      </c>
      <c r="N8132" t="s">
        <v>27</v>
      </c>
      <c r="O8132">
        <v>1.1970000000000001</v>
      </c>
      <c r="P8132" t="s">
        <v>28</v>
      </c>
      <c r="Q8132" t="s">
        <v>29</v>
      </c>
      <c r="R8132">
        <v>4.6900000000000004</v>
      </c>
      <c r="S8132">
        <v>12</v>
      </c>
      <c r="T8132">
        <v>5.57</v>
      </c>
      <c r="U8132">
        <v>4.7</v>
      </c>
      <c r="V8132" t="s">
        <v>262</v>
      </c>
      <c r="W8132" t="s">
        <v>31</v>
      </c>
      <c r="X8132">
        <v>1</v>
      </c>
      <c r="Y8132" t="str">
        <f>IF(tblRides[[#This Row],[supply_demand_ratio]]&lt;0.8,"Below 0.8",IF(tblRides[[#This Row],[supply_demand_ratio]]&lt;1,"Between 0.8-1.0",IF(tblRides[[#This Row],[supply_demand_ratio]]&lt;=1.2,"Between 1.0-1.2","Above 1.2")))</f>
        <v>Between 1.0-1.2</v>
      </c>
    </row>
    <row r="8133" spans="1:25" x14ac:dyDescent="0.3">
      <c r="A8133" t="s">
        <v>8188</v>
      </c>
      <c r="B8133" s="1">
        <v>46095.5625</v>
      </c>
      <c r="C8133" s="2">
        <v>46095</v>
      </c>
      <c r="D8133">
        <v>13</v>
      </c>
      <c r="E8133" t="s">
        <v>36</v>
      </c>
      <c r="F8133" t="s">
        <v>26</v>
      </c>
      <c r="G8133">
        <v>9.4</v>
      </c>
      <c r="H8133">
        <v>158.75</v>
      </c>
      <c r="I8133">
        <v>159.41</v>
      </c>
      <c r="J8133">
        <v>1</v>
      </c>
      <c r="K8133">
        <v>3.5</v>
      </c>
      <c r="L8133">
        <v>1</v>
      </c>
      <c r="M8133">
        <v>110</v>
      </c>
      <c r="N8133" t="s">
        <v>27</v>
      </c>
      <c r="O8133">
        <v>1.149</v>
      </c>
      <c r="P8133" t="s">
        <v>28</v>
      </c>
      <c r="Q8133" t="s">
        <v>29</v>
      </c>
      <c r="R8133">
        <v>4.88</v>
      </c>
      <c r="S8133">
        <v>6</v>
      </c>
      <c r="T8133">
        <v>0.66</v>
      </c>
      <c r="U8133">
        <v>-2.5</v>
      </c>
      <c r="V8133" t="s">
        <v>262</v>
      </c>
      <c r="W8133" t="s">
        <v>31</v>
      </c>
      <c r="X8133">
        <v>1</v>
      </c>
      <c r="Y8133" t="str">
        <f>IF(tblRides[[#This Row],[supply_demand_ratio]]&lt;0.8,"Below 0.8",IF(tblRides[[#This Row],[supply_demand_ratio]]&lt;1,"Between 0.8-1.0",IF(tblRides[[#This Row],[supply_demand_ratio]]&lt;=1.2,"Between 1.0-1.2","Above 1.2")))</f>
        <v>Between 1.0-1.2</v>
      </c>
    </row>
    <row r="8134" spans="1:25" x14ac:dyDescent="0.3">
      <c r="A8134" t="s">
        <v>8189</v>
      </c>
      <c r="B8134" s="1">
        <v>46095.575694444444</v>
      </c>
      <c r="C8134" s="2">
        <v>46095</v>
      </c>
      <c r="D8134">
        <v>13</v>
      </c>
      <c r="E8134" t="s">
        <v>43</v>
      </c>
      <c r="F8134" t="s">
        <v>26</v>
      </c>
      <c r="G8134">
        <v>4.4000000000000004</v>
      </c>
      <c r="H8134">
        <v>108.7</v>
      </c>
      <c r="I8134">
        <v>106.78</v>
      </c>
      <c r="J8134">
        <v>1.1000000000000001</v>
      </c>
      <c r="K8134">
        <v>3.1</v>
      </c>
      <c r="L8134">
        <v>2.7</v>
      </c>
      <c r="M8134">
        <v>72</v>
      </c>
      <c r="N8134" t="s">
        <v>41</v>
      </c>
      <c r="O8134">
        <v>1.4490000000000001</v>
      </c>
      <c r="P8134" t="s">
        <v>28</v>
      </c>
      <c r="Q8134" t="s">
        <v>29</v>
      </c>
      <c r="R8134">
        <v>4.8899999999999997</v>
      </c>
      <c r="S8134">
        <v>3</v>
      </c>
      <c r="T8134">
        <v>-1.92</v>
      </c>
      <c r="U8134">
        <v>-0.4</v>
      </c>
      <c r="V8134" t="s">
        <v>262</v>
      </c>
      <c r="W8134" t="s">
        <v>31</v>
      </c>
      <c r="X8134">
        <v>1</v>
      </c>
      <c r="Y8134" t="str">
        <f>IF(tblRides[[#This Row],[supply_demand_ratio]]&lt;0.8,"Below 0.8",IF(tblRides[[#This Row],[supply_demand_ratio]]&lt;1,"Between 0.8-1.0",IF(tblRides[[#This Row],[supply_demand_ratio]]&lt;=1.2,"Between 1.0-1.2","Above 1.2")))</f>
        <v>Above 1.2</v>
      </c>
    </row>
    <row r="8135" spans="1:25" x14ac:dyDescent="0.3">
      <c r="A8135" t="s">
        <v>8190</v>
      </c>
      <c r="B8135" s="1">
        <v>46095.599305555559</v>
      </c>
      <c r="C8135" s="2">
        <v>46095</v>
      </c>
      <c r="D8135">
        <v>14</v>
      </c>
      <c r="E8135" t="s">
        <v>33</v>
      </c>
      <c r="F8135" t="s">
        <v>26</v>
      </c>
      <c r="G8135">
        <v>14.3</v>
      </c>
      <c r="H8135">
        <v>287.89</v>
      </c>
      <c r="I8135">
        <v>277.62</v>
      </c>
      <c r="J8135">
        <v>1</v>
      </c>
      <c r="K8135">
        <v>2.9</v>
      </c>
      <c r="L8135">
        <v>1.5</v>
      </c>
      <c r="M8135">
        <v>107</v>
      </c>
      <c r="N8135" t="s">
        <v>27</v>
      </c>
      <c r="O8135">
        <v>1.35</v>
      </c>
      <c r="P8135" t="s">
        <v>28</v>
      </c>
      <c r="Q8135" t="s">
        <v>29</v>
      </c>
      <c r="R8135">
        <v>4.84</v>
      </c>
      <c r="S8135">
        <v>5</v>
      </c>
      <c r="T8135">
        <v>-10.27</v>
      </c>
      <c r="U8135">
        <v>-1.4</v>
      </c>
      <c r="V8135" t="s">
        <v>262</v>
      </c>
      <c r="W8135" t="s">
        <v>31</v>
      </c>
      <c r="X8135">
        <v>1</v>
      </c>
      <c r="Y8135" t="str">
        <f>IF(tblRides[[#This Row],[supply_demand_ratio]]&lt;0.8,"Below 0.8",IF(tblRides[[#This Row],[supply_demand_ratio]]&lt;1,"Between 0.8-1.0",IF(tblRides[[#This Row],[supply_demand_ratio]]&lt;=1.2,"Between 1.0-1.2","Above 1.2")))</f>
        <v>Above 1.2</v>
      </c>
    </row>
    <row r="8136" spans="1:25" x14ac:dyDescent="0.3">
      <c r="A8136" t="s">
        <v>8191</v>
      </c>
      <c r="B8136" s="1">
        <v>46095.609722222223</v>
      </c>
      <c r="C8136" s="2">
        <v>46095</v>
      </c>
      <c r="D8136">
        <v>14</v>
      </c>
      <c r="E8136" t="s">
        <v>25</v>
      </c>
      <c r="F8136" t="s">
        <v>26</v>
      </c>
      <c r="G8136">
        <v>5.0999999999999996</v>
      </c>
      <c r="H8136">
        <v>118.95</v>
      </c>
      <c r="I8136">
        <v>121.3</v>
      </c>
      <c r="J8136">
        <v>1.1000000000000001</v>
      </c>
      <c r="K8136">
        <v>7</v>
      </c>
      <c r="L8136">
        <v>9.8000000000000007</v>
      </c>
      <c r="M8136">
        <v>132</v>
      </c>
      <c r="N8136" t="s">
        <v>27</v>
      </c>
      <c r="O8136">
        <v>1.212</v>
      </c>
      <c r="P8136" t="s">
        <v>28</v>
      </c>
      <c r="Q8136" t="s">
        <v>29</v>
      </c>
      <c r="R8136">
        <v>4.6399999999999997</v>
      </c>
      <c r="S8136">
        <v>1</v>
      </c>
      <c r="T8136">
        <v>2.35</v>
      </c>
      <c r="U8136">
        <v>2.8</v>
      </c>
      <c r="V8136" t="s">
        <v>262</v>
      </c>
      <c r="W8136" t="s">
        <v>45</v>
      </c>
      <c r="X8136">
        <v>1</v>
      </c>
      <c r="Y8136" t="str">
        <f>IF(tblRides[[#This Row],[supply_demand_ratio]]&lt;0.8,"Below 0.8",IF(tblRides[[#This Row],[supply_demand_ratio]]&lt;1,"Between 0.8-1.0",IF(tblRides[[#This Row],[supply_demand_ratio]]&lt;=1.2,"Between 1.0-1.2","Above 1.2")))</f>
        <v>Above 1.2</v>
      </c>
    </row>
    <row r="8137" spans="1:25" x14ac:dyDescent="0.3">
      <c r="A8137" t="s">
        <v>8192</v>
      </c>
      <c r="B8137" s="1">
        <v>46095.614583333336</v>
      </c>
      <c r="C8137" s="2">
        <v>46095</v>
      </c>
      <c r="D8137">
        <v>14</v>
      </c>
      <c r="E8137" t="s">
        <v>62</v>
      </c>
      <c r="F8137" t="s">
        <v>26</v>
      </c>
      <c r="G8137">
        <v>3.1</v>
      </c>
      <c r="H8137">
        <v>76.760000000000005</v>
      </c>
      <c r="I8137">
        <v>75.78</v>
      </c>
      <c r="J8137">
        <v>1</v>
      </c>
      <c r="K8137">
        <v>4.8</v>
      </c>
      <c r="L8137">
        <v>9.1999999999999993</v>
      </c>
      <c r="M8137">
        <v>48</v>
      </c>
      <c r="N8137" t="s">
        <v>41</v>
      </c>
      <c r="O8137">
        <v>1.421</v>
      </c>
      <c r="P8137" t="s">
        <v>28</v>
      </c>
      <c r="Q8137" t="s">
        <v>29</v>
      </c>
      <c r="R8137">
        <v>5</v>
      </c>
      <c r="S8137">
        <v>11</v>
      </c>
      <c r="T8137">
        <v>-0.98</v>
      </c>
      <c r="U8137">
        <v>4.4000000000000004</v>
      </c>
      <c r="V8137" t="s">
        <v>262</v>
      </c>
      <c r="W8137" t="s">
        <v>31</v>
      </c>
      <c r="X8137">
        <v>1</v>
      </c>
      <c r="Y8137" t="str">
        <f>IF(tblRides[[#This Row],[supply_demand_ratio]]&lt;0.8,"Below 0.8",IF(tblRides[[#This Row],[supply_demand_ratio]]&lt;1,"Between 0.8-1.0",IF(tblRides[[#This Row],[supply_demand_ratio]]&lt;=1.2,"Between 1.0-1.2","Above 1.2")))</f>
        <v>Above 1.2</v>
      </c>
    </row>
    <row r="8138" spans="1:25" x14ac:dyDescent="0.3">
      <c r="A8138" t="s">
        <v>8193</v>
      </c>
      <c r="B8138" s="1">
        <v>46095.620833333334</v>
      </c>
      <c r="C8138" s="2">
        <v>46095</v>
      </c>
      <c r="D8138">
        <v>14</v>
      </c>
      <c r="E8138" t="s">
        <v>25</v>
      </c>
      <c r="F8138" t="s">
        <v>26</v>
      </c>
      <c r="G8138">
        <v>4.3</v>
      </c>
      <c r="H8138">
        <v>105.69</v>
      </c>
      <c r="I8138">
        <v>98.08</v>
      </c>
      <c r="J8138">
        <v>1.1000000000000001</v>
      </c>
      <c r="K8138">
        <v>6.2</v>
      </c>
      <c r="L8138">
        <v>4</v>
      </c>
      <c r="M8138">
        <v>122</v>
      </c>
      <c r="N8138" t="s">
        <v>27</v>
      </c>
      <c r="O8138">
        <v>1.0529999999999999</v>
      </c>
      <c r="P8138" t="s">
        <v>28</v>
      </c>
      <c r="Q8138" t="s">
        <v>29</v>
      </c>
      <c r="R8138">
        <v>4.74</v>
      </c>
      <c r="S8138">
        <v>1</v>
      </c>
      <c r="T8138">
        <v>-7.61</v>
      </c>
      <c r="U8138">
        <v>-2.2000000000000002</v>
      </c>
      <c r="V8138" t="s">
        <v>262</v>
      </c>
      <c r="W8138" t="s">
        <v>45</v>
      </c>
      <c r="X8138">
        <v>1</v>
      </c>
      <c r="Y8138" t="str">
        <f>IF(tblRides[[#This Row],[supply_demand_ratio]]&lt;0.8,"Below 0.8",IF(tblRides[[#This Row],[supply_demand_ratio]]&lt;1,"Between 0.8-1.0",IF(tblRides[[#This Row],[supply_demand_ratio]]&lt;=1.2,"Between 1.0-1.2","Above 1.2")))</f>
        <v>Between 1.0-1.2</v>
      </c>
    </row>
    <row r="8139" spans="1:25" x14ac:dyDescent="0.3">
      <c r="A8139" t="s">
        <v>8194</v>
      </c>
      <c r="B8139" s="1">
        <v>46095.622916666667</v>
      </c>
      <c r="C8139" s="2">
        <v>46095</v>
      </c>
      <c r="D8139">
        <v>14</v>
      </c>
      <c r="E8139" t="s">
        <v>25</v>
      </c>
      <c r="F8139" t="s">
        <v>34</v>
      </c>
      <c r="G8139">
        <v>2.9</v>
      </c>
      <c r="H8139">
        <v>82.11</v>
      </c>
      <c r="I8139">
        <v>88.2</v>
      </c>
      <c r="J8139">
        <v>1</v>
      </c>
      <c r="K8139">
        <v>10.4</v>
      </c>
      <c r="L8139">
        <v>10.7</v>
      </c>
      <c r="M8139">
        <v>123</v>
      </c>
      <c r="N8139" t="s">
        <v>72</v>
      </c>
      <c r="O8139">
        <v>0.85399999999999998</v>
      </c>
      <c r="P8139" t="s">
        <v>28</v>
      </c>
      <c r="Q8139" t="s">
        <v>29</v>
      </c>
      <c r="R8139">
        <v>4.78</v>
      </c>
      <c r="S8139">
        <v>0</v>
      </c>
      <c r="T8139">
        <v>6.09</v>
      </c>
      <c r="U8139">
        <v>0.3</v>
      </c>
      <c r="V8139" t="s">
        <v>262</v>
      </c>
      <c r="W8139" t="s">
        <v>77</v>
      </c>
      <c r="X8139">
        <v>1</v>
      </c>
      <c r="Y8139" t="str">
        <f>IF(tblRides[[#This Row],[supply_demand_ratio]]&lt;0.8,"Below 0.8",IF(tblRides[[#This Row],[supply_demand_ratio]]&lt;1,"Between 0.8-1.0",IF(tblRides[[#This Row],[supply_demand_ratio]]&lt;=1.2,"Between 1.0-1.2","Above 1.2")))</f>
        <v>Between 0.8-1.0</v>
      </c>
    </row>
    <row r="8140" spans="1:25" x14ac:dyDescent="0.3">
      <c r="A8140" t="s">
        <v>8195</v>
      </c>
      <c r="B8140" s="1">
        <v>46095.624305555553</v>
      </c>
      <c r="C8140" s="2">
        <v>46095</v>
      </c>
      <c r="D8140">
        <v>14</v>
      </c>
      <c r="E8140" t="s">
        <v>25</v>
      </c>
      <c r="F8140" t="s">
        <v>34</v>
      </c>
      <c r="G8140">
        <v>4</v>
      </c>
      <c r="H8140">
        <v>114.17</v>
      </c>
      <c r="I8140">
        <v>116.13</v>
      </c>
      <c r="J8140">
        <v>1.1000000000000001</v>
      </c>
      <c r="K8140">
        <v>2.7</v>
      </c>
      <c r="L8140">
        <v>3.9</v>
      </c>
      <c r="M8140">
        <v>135</v>
      </c>
      <c r="N8140" t="s">
        <v>27</v>
      </c>
      <c r="O8140">
        <v>1.196</v>
      </c>
      <c r="P8140" t="s">
        <v>28</v>
      </c>
      <c r="Q8140" t="s">
        <v>29</v>
      </c>
      <c r="R8140">
        <v>4.88</v>
      </c>
      <c r="S8140">
        <v>0</v>
      </c>
      <c r="T8140">
        <v>1.96</v>
      </c>
      <c r="U8140">
        <v>1.2</v>
      </c>
      <c r="V8140" t="s">
        <v>262</v>
      </c>
      <c r="W8140" t="s">
        <v>31</v>
      </c>
      <c r="X8140">
        <v>1</v>
      </c>
      <c r="Y8140" t="str">
        <f>IF(tblRides[[#This Row],[supply_demand_ratio]]&lt;0.8,"Below 0.8",IF(tblRides[[#This Row],[supply_demand_ratio]]&lt;1,"Between 0.8-1.0",IF(tblRides[[#This Row],[supply_demand_ratio]]&lt;=1.2,"Between 1.0-1.2","Above 1.2")))</f>
        <v>Between 1.0-1.2</v>
      </c>
    </row>
    <row r="8141" spans="1:25" x14ac:dyDescent="0.3">
      <c r="A8141" t="s">
        <v>8196</v>
      </c>
      <c r="B8141" s="1">
        <v>46095.629861111112</v>
      </c>
      <c r="C8141" s="2">
        <v>46095</v>
      </c>
      <c r="D8141">
        <v>15</v>
      </c>
      <c r="E8141" t="s">
        <v>36</v>
      </c>
      <c r="F8141" t="s">
        <v>34</v>
      </c>
      <c r="G8141">
        <v>5</v>
      </c>
      <c r="H8141">
        <v>107.89</v>
      </c>
      <c r="I8141">
        <v>110.81</v>
      </c>
      <c r="J8141">
        <v>1</v>
      </c>
      <c r="K8141">
        <v>5</v>
      </c>
      <c r="L8141">
        <v>4</v>
      </c>
      <c r="M8141">
        <v>101</v>
      </c>
      <c r="N8141" t="s">
        <v>27</v>
      </c>
      <c r="O8141">
        <v>1.0469999999999999</v>
      </c>
      <c r="P8141" t="s">
        <v>28</v>
      </c>
      <c r="Q8141" t="s">
        <v>29</v>
      </c>
      <c r="R8141">
        <v>4.7</v>
      </c>
      <c r="S8141">
        <v>0</v>
      </c>
      <c r="T8141">
        <v>2.92</v>
      </c>
      <c r="U8141">
        <v>-1</v>
      </c>
      <c r="V8141" t="s">
        <v>262</v>
      </c>
      <c r="W8141" t="s">
        <v>31</v>
      </c>
      <c r="X8141">
        <v>1</v>
      </c>
      <c r="Y8141" t="str">
        <f>IF(tblRides[[#This Row],[supply_demand_ratio]]&lt;0.8,"Below 0.8",IF(tblRides[[#This Row],[supply_demand_ratio]]&lt;1,"Between 0.8-1.0",IF(tblRides[[#This Row],[supply_demand_ratio]]&lt;=1.2,"Between 1.0-1.2","Above 1.2")))</f>
        <v>Between 1.0-1.2</v>
      </c>
    </row>
    <row r="8142" spans="1:25" x14ac:dyDescent="0.3">
      <c r="A8142" t="s">
        <v>8197</v>
      </c>
      <c r="B8142" s="1">
        <v>46095.630555555559</v>
      </c>
      <c r="C8142" s="2">
        <v>46095</v>
      </c>
      <c r="D8142">
        <v>15</v>
      </c>
      <c r="E8142" t="s">
        <v>36</v>
      </c>
      <c r="F8142" t="s">
        <v>26</v>
      </c>
      <c r="G8142">
        <v>13.1</v>
      </c>
      <c r="H8142">
        <v>266.2</v>
      </c>
      <c r="I8142">
        <v>260.79000000000002</v>
      </c>
      <c r="J8142">
        <v>1</v>
      </c>
      <c r="K8142">
        <v>2</v>
      </c>
      <c r="L8142">
        <v>3.2</v>
      </c>
      <c r="M8142">
        <v>96</v>
      </c>
      <c r="N8142" t="s">
        <v>27</v>
      </c>
      <c r="O8142">
        <v>1.004</v>
      </c>
      <c r="P8142" t="s">
        <v>28</v>
      </c>
      <c r="Q8142" t="s">
        <v>29</v>
      </c>
      <c r="R8142">
        <v>4.93</v>
      </c>
      <c r="S8142">
        <v>66</v>
      </c>
      <c r="T8142">
        <v>-5.41</v>
      </c>
      <c r="U8142">
        <v>1.2</v>
      </c>
      <c r="V8142" t="s">
        <v>262</v>
      </c>
      <c r="W8142" t="s">
        <v>31</v>
      </c>
      <c r="X8142">
        <v>1</v>
      </c>
      <c r="Y8142" t="str">
        <f>IF(tblRides[[#This Row],[supply_demand_ratio]]&lt;0.8,"Below 0.8",IF(tblRides[[#This Row],[supply_demand_ratio]]&lt;1,"Between 0.8-1.0",IF(tblRides[[#This Row],[supply_demand_ratio]]&lt;=1.2,"Between 1.0-1.2","Above 1.2")))</f>
        <v>Between 1.0-1.2</v>
      </c>
    </row>
    <row r="8143" spans="1:25" x14ac:dyDescent="0.3">
      <c r="A8143" t="s">
        <v>8198</v>
      </c>
      <c r="B8143" s="1">
        <v>46095.65</v>
      </c>
      <c r="C8143" s="2">
        <v>46095</v>
      </c>
      <c r="D8143">
        <v>15</v>
      </c>
      <c r="E8143" t="s">
        <v>25</v>
      </c>
      <c r="F8143" t="s">
        <v>26</v>
      </c>
      <c r="G8143">
        <v>1.7</v>
      </c>
      <c r="H8143">
        <v>67.17</v>
      </c>
      <c r="I8143">
        <v>64.459999999999994</v>
      </c>
      <c r="J8143">
        <v>1</v>
      </c>
      <c r="K8143">
        <v>7.8</v>
      </c>
      <c r="L8143">
        <v>11</v>
      </c>
      <c r="M8143">
        <v>126</v>
      </c>
      <c r="N8143" t="s">
        <v>27</v>
      </c>
      <c r="O8143">
        <v>1.048</v>
      </c>
      <c r="P8143" t="s">
        <v>28</v>
      </c>
      <c r="Q8143" t="s">
        <v>29</v>
      </c>
      <c r="R8143">
        <v>4.79</v>
      </c>
      <c r="S8143">
        <v>19</v>
      </c>
      <c r="T8143">
        <v>-2.71</v>
      </c>
      <c r="U8143">
        <v>3.2</v>
      </c>
      <c r="V8143" t="s">
        <v>262</v>
      </c>
      <c r="W8143" t="s">
        <v>45</v>
      </c>
      <c r="X8143">
        <v>1</v>
      </c>
      <c r="Y8143" t="str">
        <f>IF(tblRides[[#This Row],[supply_demand_ratio]]&lt;0.8,"Below 0.8",IF(tblRides[[#This Row],[supply_demand_ratio]]&lt;1,"Between 0.8-1.0",IF(tblRides[[#This Row],[supply_demand_ratio]]&lt;=1.2,"Between 1.0-1.2","Above 1.2")))</f>
        <v>Between 1.0-1.2</v>
      </c>
    </row>
    <row r="8144" spans="1:25" x14ac:dyDescent="0.3">
      <c r="A8144" t="s">
        <v>8199</v>
      </c>
      <c r="B8144" s="1">
        <v>46095.668749999997</v>
      </c>
      <c r="C8144" s="2">
        <v>46095</v>
      </c>
      <c r="D8144">
        <v>16</v>
      </c>
      <c r="E8144" t="s">
        <v>25</v>
      </c>
      <c r="F8144" t="s">
        <v>26</v>
      </c>
      <c r="G8144">
        <v>3.8</v>
      </c>
      <c r="H8144">
        <v>101.13</v>
      </c>
      <c r="I8144">
        <v>99.76</v>
      </c>
      <c r="J8144">
        <v>1</v>
      </c>
      <c r="K8144">
        <v>4.4000000000000004</v>
      </c>
      <c r="L8144">
        <v>6.7</v>
      </c>
      <c r="M8144">
        <v>110</v>
      </c>
      <c r="N8144" t="s">
        <v>27</v>
      </c>
      <c r="O8144">
        <v>1.002</v>
      </c>
      <c r="P8144" t="s">
        <v>28</v>
      </c>
      <c r="Q8144" t="s">
        <v>29</v>
      </c>
      <c r="R8144">
        <v>4.6399999999999997</v>
      </c>
      <c r="S8144">
        <v>4</v>
      </c>
      <c r="T8144">
        <v>-1.37</v>
      </c>
      <c r="U8144">
        <v>2.2999999999999998</v>
      </c>
      <c r="V8144" t="s">
        <v>262</v>
      </c>
      <c r="W8144" t="s">
        <v>31</v>
      </c>
      <c r="X8144">
        <v>1</v>
      </c>
      <c r="Y8144" t="str">
        <f>IF(tblRides[[#This Row],[supply_demand_ratio]]&lt;0.8,"Below 0.8",IF(tblRides[[#This Row],[supply_demand_ratio]]&lt;1,"Between 0.8-1.0",IF(tblRides[[#This Row],[supply_demand_ratio]]&lt;=1.2,"Between 1.0-1.2","Above 1.2")))</f>
        <v>Between 1.0-1.2</v>
      </c>
    </row>
    <row r="8145" spans="1:25" x14ac:dyDescent="0.3">
      <c r="A8145" t="s">
        <v>8200</v>
      </c>
      <c r="B8145" s="1">
        <v>46095.670138888891</v>
      </c>
      <c r="C8145" s="2">
        <v>46095</v>
      </c>
      <c r="D8145">
        <v>16</v>
      </c>
      <c r="E8145" t="s">
        <v>36</v>
      </c>
      <c r="F8145" t="s">
        <v>26</v>
      </c>
      <c r="G8145">
        <v>8.9</v>
      </c>
      <c r="H8145">
        <v>160.44</v>
      </c>
      <c r="I8145">
        <v>167.7</v>
      </c>
      <c r="J8145">
        <v>1</v>
      </c>
      <c r="K8145">
        <v>2</v>
      </c>
      <c r="L8145">
        <v>1.2</v>
      </c>
      <c r="M8145">
        <v>94</v>
      </c>
      <c r="N8145" t="s">
        <v>27</v>
      </c>
      <c r="O8145">
        <v>0.92200000000000004</v>
      </c>
      <c r="P8145" t="s">
        <v>28</v>
      </c>
      <c r="Q8145" t="s">
        <v>29</v>
      </c>
      <c r="R8145">
        <v>4.83</v>
      </c>
      <c r="S8145">
        <v>65</v>
      </c>
      <c r="T8145">
        <v>7.26</v>
      </c>
      <c r="U8145">
        <v>-0.8</v>
      </c>
      <c r="V8145" t="s">
        <v>262</v>
      </c>
      <c r="W8145" t="s">
        <v>31</v>
      </c>
      <c r="X8145">
        <v>1</v>
      </c>
      <c r="Y8145" t="str">
        <f>IF(tblRides[[#This Row],[supply_demand_ratio]]&lt;0.8,"Below 0.8",IF(tblRides[[#This Row],[supply_demand_ratio]]&lt;1,"Between 0.8-1.0",IF(tblRides[[#This Row],[supply_demand_ratio]]&lt;=1.2,"Between 1.0-1.2","Above 1.2")))</f>
        <v>Between 0.8-1.0</v>
      </c>
    </row>
    <row r="8146" spans="1:25" x14ac:dyDescent="0.3">
      <c r="A8146" t="s">
        <v>8201</v>
      </c>
      <c r="B8146" s="1">
        <v>46095.683333333334</v>
      </c>
      <c r="C8146" s="2">
        <v>46095</v>
      </c>
      <c r="D8146">
        <v>16</v>
      </c>
      <c r="E8146" t="s">
        <v>43</v>
      </c>
      <c r="F8146" t="s">
        <v>26</v>
      </c>
      <c r="G8146">
        <v>6.2</v>
      </c>
      <c r="H8146">
        <v>148.56</v>
      </c>
      <c r="J8146">
        <v>1.1000000000000001</v>
      </c>
      <c r="K8146">
        <v>2</v>
      </c>
      <c r="L8146">
        <v>7.5</v>
      </c>
      <c r="M8146">
        <v>58</v>
      </c>
      <c r="N8146" t="s">
        <v>41</v>
      </c>
      <c r="O8146">
        <v>1.6379999999999999</v>
      </c>
      <c r="P8146" t="s">
        <v>37</v>
      </c>
      <c r="Q8146" t="s">
        <v>280</v>
      </c>
      <c r="R8146">
        <v>4.5199999999999996</v>
      </c>
      <c r="S8146">
        <v>2</v>
      </c>
      <c r="U8146">
        <v>5.5</v>
      </c>
      <c r="V8146" t="s">
        <v>262</v>
      </c>
      <c r="W8146" t="s">
        <v>31</v>
      </c>
      <c r="X8146">
        <v>0</v>
      </c>
      <c r="Y8146" t="str">
        <f>IF(tblRides[[#This Row],[supply_demand_ratio]]&lt;0.8,"Below 0.8",IF(tblRides[[#This Row],[supply_demand_ratio]]&lt;1,"Between 0.8-1.0",IF(tblRides[[#This Row],[supply_demand_ratio]]&lt;=1.2,"Between 1.0-1.2","Above 1.2")))</f>
        <v>Above 1.2</v>
      </c>
    </row>
    <row r="8147" spans="1:25" x14ac:dyDescent="0.3">
      <c r="A8147" t="s">
        <v>8202</v>
      </c>
      <c r="B8147" s="1">
        <v>46095.689583333333</v>
      </c>
      <c r="C8147" s="2">
        <v>46095</v>
      </c>
      <c r="D8147">
        <v>16</v>
      </c>
      <c r="E8147" t="s">
        <v>25</v>
      </c>
      <c r="F8147" t="s">
        <v>34</v>
      </c>
      <c r="G8147">
        <v>9.1</v>
      </c>
      <c r="H8147">
        <v>184.95</v>
      </c>
      <c r="I8147">
        <v>185.93</v>
      </c>
      <c r="J8147">
        <v>1.1000000000000001</v>
      </c>
      <c r="K8147">
        <v>8.9</v>
      </c>
      <c r="L8147">
        <v>3.1</v>
      </c>
      <c r="M8147">
        <v>94</v>
      </c>
      <c r="N8147" t="s">
        <v>27</v>
      </c>
      <c r="O8147">
        <v>0.82499999999999996</v>
      </c>
      <c r="P8147" t="s">
        <v>28</v>
      </c>
      <c r="Q8147" t="s">
        <v>29</v>
      </c>
      <c r="R8147">
        <v>4.75</v>
      </c>
      <c r="S8147">
        <v>0</v>
      </c>
      <c r="T8147">
        <v>0.98</v>
      </c>
      <c r="U8147">
        <v>-5.8</v>
      </c>
      <c r="V8147" t="s">
        <v>262</v>
      </c>
      <c r="W8147" t="s">
        <v>45</v>
      </c>
      <c r="X8147">
        <v>1</v>
      </c>
      <c r="Y8147" t="str">
        <f>IF(tblRides[[#This Row],[supply_demand_ratio]]&lt;0.8,"Below 0.8",IF(tblRides[[#This Row],[supply_demand_ratio]]&lt;1,"Between 0.8-1.0",IF(tblRides[[#This Row],[supply_demand_ratio]]&lt;=1.2,"Between 1.0-1.2","Above 1.2")))</f>
        <v>Between 0.8-1.0</v>
      </c>
    </row>
    <row r="8148" spans="1:25" x14ac:dyDescent="0.3">
      <c r="A8148" t="s">
        <v>8203</v>
      </c>
      <c r="B8148" s="1">
        <v>46095.696527777778</v>
      </c>
      <c r="C8148" s="2">
        <v>46095</v>
      </c>
      <c r="D8148">
        <v>16</v>
      </c>
      <c r="E8148" t="s">
        <v>62</v>
      </c>
      <c r="F8148" t="s">
        <v>26</v>
      </c>
      <c r="G8148">
        <v>16.100000000000001</v>
      </c>
      <c r="H8148">
        <v>344.21</v>
      </c>
      <c r="I8148">
        <v>335.51</v>
      </c>
      <c r="J8148">
        <v>1.1000000000000001</v>
      </c>
      <c r="K8148">
        <v>2</v>
      </c>
      <c r="L8148">
        <v>1</v>
      </c>
      <c r="M8148">
        <v>53</v>
      </c>
      <c r="N8148" t="s">
        <v>41</v>
      </c>
      <c r="O8148">
        <v>1.234</v>
      </c>
      <c r="P8148" t="s">
        <v>28</v>
      </c>
      <c r="Q8148" t="s">
        <v>29</v>
      </c>
      <c r="R8148">
        <v>4.68</v>
      </c>
      <c r="S8148">
        <v>47</v>
      </c>
      <c r="T8148">
        <v>-8.6999999999999993</v>
      </c>
      <c r="U8148">
        <v>-1</v>
      </c>
      <c r="V8148" t="s">
        <v>262</v>
      </c>
      <c r="W8148" t="s">
        <v>31</v>
      </c>
      <c r="X8148">
        <v>1</v>
      </c>
      <c r="Y8148" t="str">
        <f>IF(tblRides[[#This Row],[supply_demand_ratio]]&lt;0.8,"Below 0.8",IF(tblRides[[#This Row],[supply_demand_ratio]]&lt;1,"Between 0.8-1.0",IF(tblRides[[#This Row],[supply_demand_ratio]]&lt;=1.2,"Between 1.0-1.2","Above 1.2")))</f>
        <v>Above 1.2</v>
      </c>
    </row>
    <row r="8149" spans="1:25" x14ac:dyDescent="0.3">
      <c r="A8149" t="s">
        <v>8204</v>
      </c>
      <c r="B8149" s="1">
        <v>46095.704861111109</v>
      </c>
      <c r="C8149" s="2">
        <v>46095</v>
      </c>
      <c r="D8149">
        <v>16</v>
      </c>
      <c r="E8149" t="s">
        <v>25</v>
      </c>
      <c r="F8149" t="s">
        <v>26</v>
      </c>
      <c r="G8149">
        <v>5.7</v>
      </c>
      <c r="H8149">
        <v>163.97</v>
      </c>
      <c r="I8149">
        <v>161.83000000000001</v>
      </c>
      <c r="J8149">
        <v>1.2</v>
      </c>
      <c r="K8149">
        <v>5.8</v>
      </c>
      <c r="L8149">
        <v>5.3</v>
      </c>
      <c r="M8149">
        <v>106</v>
      </c>
      <c r="N8149" t="s">
        <v>27</v>
      </c>
      <c r="O8149">
        <v>0.82499999999999996</v>
      </c>
      <c r="P8149" t="s">
        <v>28</v>
      </c>
      <c r="Q8149" t="s">
        <v>29</v>
      </c>
      <c r="R8149">
        <v>4.87</v>
      </c>
      <c r="S8149">
        <v>13</v>
      </c>
      <c r="T8149">
        <v>-2.14</v>
      </c>
      <c r="U8149">
        <v>-0.5</v>
      </c>
      <c r="V8149" t="s">
        <v>262</v>
      </c>
      <c r="W8149" t="s">
        <v>45</v>
      </c>
      <c r="X8149">
        <v>1</v>
      </c>
      <c r="Y8149" t="str">
        <f>IF(tblRides[[#This Row],[supply_demand_ratio]]&lt;0.8,"Below 0.8",IF(tblRides[[#This Row],[supply_demand_ratio]]&lt;1,"Between 0.8-1.0",IF(tblRides[[#This Row],[supply_demand_ratio]]&lt;=1.2,"Between 1.0-1.2","Above 1.2")))</f>
        <v>Between 0.8-1.0</v>
      </c>
    </row>
    <row r="8150" spans="1:25" x14ac:dyDescent="0.3">
      <c r="A8150" t="s">
        <v>8205</v>
      </c>
      <c r="B8150" s="1">
        <v>46095.71875</v>
      </c>
      <c r="C8150" s="2">
        <v>46095</v>
      </c>
      <c r="D8150">
        <v>17</v>
      </c>
      <c r="E8150" t="s">
        <v>33</v>
      </c>
      <c r="F8150" t="s">
        <v>26</v>
      </c>
      <c r="G8150">
        <v>2.9</v>
      </c>
      <c r="H8150">
        <v>76.42</v>
      </c>
      <c r="J8150">
        <v>1</v>
      </c>
      <c r="K8150">
        <v>6.3</v>
      </c>
      <c r="L8150">
        <v>8.1</v>
      </c>
      <c r="M8150">
        <v>83</v>
      </c>
      <c r="N8150" t="s">
        <v>27</v>
      </c>
      <c r="O8150">
        <v>1.01</v>
      </c>
      <c r="P8150" t="s">
        <v>37</v>
      </c>
      <c r="Q8150" t="s">
        <v>38</v>
      </c>
      <c r="R8150">
        <v>4.87</v>
      </c>
      <c r="S8150">
        <v>1</v>
      </c>
      <c r="U8150">
        <v>1.8</v>
      </c>
      <c r="V8150" t="s">
        <v>262</v>
      </c>
      <c r="W8150" t="s">
        <v>45</v>
      </c>
      <c r="X8150">
        <v>0</v>
      </c>
      <c r="Y8150" t="str">
        <f>IF(tblRides[[#This Row],[supply_demand_ratio]]&lt;0.8,"Below 0.8",IF(tblRides[[#This Row],[supply_demand_ratio]]&lt;1,"Between 0.8-1.0",IF(tblRides[[#This Row],[supply_demand_ratio]]&lt;=1.2,"Between 1.0-1.2","Above 1.2")))</f>
        <v>Between 1.0-1.2</v>
      </c>
    </row>
    <row r="8151" spans="1:25" x14ac:dyDescent="0.3">
      <c r="A8151" t="s">
        <v>8206</v>
      </c>
      <c r="B8151" s="1">
        <v>46095.729166666664</v>
      </c>
      <c r="C8151" s="2">
        <v>46095</v>
      </c>
      <c r="D8151">
        <v>17</v>
      </c>
      <c r="E8151" t="s">
        <v>25</v>
      </c>
      <c r="F8151" t="s">
        <v>26</v>
      </c>
      <c r="G8151">
        <v>5.5</v>
      </c>
      <c r="H8151">
        <v>158.69</v>
      </c>
      <c r="J8151">
        <v>1.3</v>
      </c>
      <c r="K8151">
        <v>8.3000000000000007</v>
      </c>
      <c r="L8151">
        <v>6</v>
      </c>
      <c r="M8151">
        <v>100</v>
      </c>
      <c r="N8151" t="s">
        <v>27</v>
      </c>
      <c r="O8151">
        <v>0.71599999999999997</v>
      </c>
      <c r="P8151" t="s">
        <v>58</v>
      </c>
      <c r="Q8151" t="s">
        <v>59</v>
      </c>
      <c r="R8151">
        <v>4.5999999999999996</v>
      </c>
      <c r="S8151">
        <v>2</v>
      </c>
      <c r="U8151">
        <v>-2.2999999999999998</v>
      </c>
      <c r="V8151" t="s">
        <v>262</v>
      </c>
      <c r="W8151" t="s">
        <v>45</v>
      </c>
      <c r="X8151">
        <v>0</v>
      </c>
      <c r="Y8151" t="str">
        <f>IF(tblRides[[#This Row],[supply_demand_ratio]]&lt;0.8,"Below 0.8",IF(tblRides[[#This Row],[supply_demand_ratio]]&lt;1,"Between 0.8-1.0",IF(tblRides[[#This Row],[supply_demand_ratio]]&lt;=1.2,"Between 1.0-1.2","Above 1.2")))</f>
        <v>Below 0.8</v>
      </c>
    </row>
    <row r="8152" spans="1:25" x14ac:dyDescent="0.3">
      <c r="A8152" t="s">
        <v>8207</v>
      </c>
      <c r="B8152" s="1">
        <v>46095.731249999997</v>
      </c>
      <c r="C8152" s="2">
        <v>46095</v>
      </c>
      <c r="D8152">
        <v>17</v>
      </c>
      <c r="E8152" t="s">
        <v>36</v>
      </c>
      <c r="F8152" t="s">
        <v>34</v>
      </c>
      <c r="G8152">
        <v>4.3</v>
      </c>
      <c r="H8152">
        <v>122</v>
      </c>
      <c r="I8152">
        <v>124.27</v>
      </c>
      <c r="J8152">
        <v>1.2</v>
      </c>
      <c r="K8152">
        <v>11.8</v>
      </c>
      <c r="L8152">
        <v>19.899999999999999</v>
      </c>
      <c r="M8152">
        <v>93</v>
      </c>
      <c r="N8152" t="s">
        <v>27</v>
      </c>
      <c r="O8152">
        <v>0.80400000000000005</v>
      </c>
      <c r="P8152" t="s">
        <v>28</v>
      </c>
      <c r="Q8152" t="s">
        <v>29</v>
      </c>
      <c r="R8152">
        <v>4.5599999999999996</v>
      </c>
      <c r="S8152">
        <v>0</v>
      </c>
      <c r="T8152">
        <v>2.27</v>
      </c>
      <c r="U8152">
        <v>8.1</v>
      </c>
      <c r="V8152" t="s">
        <v>262</v>
      </c>
      <c r="W8152" t="s">
        <v>77</v>
      </c>
      <c r="X8152">
        <v>1</v>
      </c>
      <c r="Y8152" t="str">
        <f>IF(tblRides[[#This Row],[supply_demand_ratio]]&lt;0.8,"Below 0.8",IF(tblRides[[#This Row],[supply_demand_ratio]]&lt;1,"Between 0.8-1.0",IF(tblRides[[#This Row],[supply_demand_ratio]]&lt;=1.2,"Between 1.0-1.2","Above 1.2")))</f>
        <v>Between 0.8-1.0</v>
      </c>
    </row>
    <row r="8153" spans="1:25" x14ac:dyDescent="0.3">
      <c r="A8153" t="s">
        <v>8208</v>
      </c>
      <c r="B8153" s="1">
        <v>46095.742361111108</v>
      </c>
      <c r="C8153" s="2">
        <v>46095</v>
      </c>
      <c r="D8153">
        <v>17</v>
      </c>
      <c r="E8153" t="s">
        <v>36</v>
      </c>
      <c r="F8153" t="s">
        <v>26</v>
      </c>
      <c r="G8153">
        <v>4.2</v>
      </c>
      <c r="H8153">
        <v>113.23</v>
      </c>
      <c r="I8153">
        <v>115.55</v>
      </c>
      <c r="J8153">
        <v>1.1000000000000001</v>
      </c>
      <c r="K8153">
        <v>6.7</v>
      </c>
      <c r="L8153">
        <v>8.1</v>
      </c>
      <c r="M8153">
        <v>88</v>
      </c>
      <c r="N8153" t="s">
        <v>27</v>
      </c>
      <c r="O8153">
        <v>0.73299999999999998</v>
      </c>
      <c r="P8153" t="s">
        <v>28</v>
      </c>
      <c r="Q8153" t="s">
        <v>29</v>
      </c>
      <c r="R8153">
        <v>5</v>
      </c>
      <c r="S8153">
        <v>3</v>
      </c>
      <c r="T8153">
        <v>2.3199999999999998</v>
      </c>
      <c r="U8153">
        <v>1.4</v>
      </c>
      <c r="V8153" t="s">
        <v>262</v>
      </c>
      <c r="W8153" t="s">
        <v>45</v>
      </c>
      <c r="X8153">
        <v>1</v>
      </c>
      <c r="Y8153" t="str">
        <f>IF(tblRides[[#This Row],[supply_demand_ratio]]&lt;0.8,"Below 0.8",IF(tblRides[[#This Row],[supply_demand_ratio]]&lt;1,"Between 0.8-1.0",IF(tblRides[[#This Row],[supply_demand_ratio]]&lt;=1.2,"Between 1.0-1.2","Above 1.2")))</f>
        <v>Below 0.8</v>
      </c>
    </row>
    <row r="8154" spans="1:25" x14ac:dyDescent="0.3">
      <c r="A8154" t="s">
        <v>8209</v>
      </c>
      <c r="B8154" s="1">
        <v>46095.744444444441</v>
      </c>
      <c r="C8154" s="2">
        <v>46095</v>
      </c>
      <c r="D8154">
        <v>17</v>
      </c>
      <c r="E8154" t="s">
        <v>43</v>
      </c>
      <c r="F8154" t="s">
        <v>26</v>
      </c>
      <c r="G8154">
        <v>2.9</v>
      </c>
      <c r="H8154">
        <v>85.91</v>
      </c>
      <c r="I8154">
        <v>83.43</v>
      </c>
      <c r="J8154">
        <v>1</v>
      </c>
      <c r="K8154">
        <v>3.2</v>
      </c>
      <c r="L8154">
        <v>3.5</v>
      </c>
      <c r="M8154">
        <v>53</v>
      </c>
      <c r="N8154" t="s">
        <v>41</v>
      </c>
      <c r="O8154">
        <v>1.4750000000000001</v>
      </c>
      <c r="P8154" t="s">
        <v>28</v>
      </c>
      <c r="Q8154" t="s">
        <v>29</v>
      </c>
      <c r="R8154">
        <v>5</v>
      </c>
      <c r="S8154">
        <v>4</v>
      </c>
      <c r="T8154">
        <v>-2.48</v>
      </c>
      <c r="U8154">
        <v>0.3</v>
      </c>
      <c r="V8154" t="s">
        <v>262</v>
      </c>
      <c r="W8154" t="s">
        <v>31</v>
      </c>
      <c r="X8154">
        <v>1</v>
      </c>
      <c r="Y8154" t="str">
        <f>IF(tblRides[[#This Row],[supply_demand_ratio]]&lt;0.8,"Below 0.8",IF(tblRides[[#This Row],[supply_demand_ratio]]&lt;1,"Between 0.8-1.0",IF(tblRides[[#This Row],[supply_demand_ratio]]&lt;=1.2,"Between 1.0-1.2","Above 1.2")))</f>
        <v>Above 1.2</v>
      </c>
    </row>
    <row r="8155" spans="1:25" x14ac:dyDescent="0.3">
      <c r="A8155" t="s">
        <v>8210</v>
      </c>
      <c r="B8155" s="1">
        <v>46095.746527777781</v>
      </c>
      <c r="C8155" s="2">
        <v>46095</v>
      </c>
      <c r="D8155">
        <v>17</v>
      </c>
      <c r="E8155" t="s">
        <v>33</v>
      </c>
      <c r="F8155" t="s">
        <v>26</v>
      </c>
      <c r="G8155">
        <v>11.9</v>
      </c>
      <c r="H8155">
        <v>288.62</v>
      </c>
      <c r="I8155">
        <v>304.97000000000003</v>
      </c>
      <c r="J8155">
        <v>1.2</v>
      </c>
      <c r="K8155">
        <v>4.0999999999999996</v>
      </c>
      <c r="L8155">
        <v>7.9</v>
      </c>
      <c r="M8155">
        <v>68</v>
      </c>
      <c r="N8155" t="s">
        <v>41</v>
      </c>
      <c r="O8155">
        <v>0.874</v>
      </c>
      <c r="P8155" t="s">
        <v>28</v>
      </c>
      <c r="Q8155" t="s">
        <v>29</v>
      </c>
      <c r="R8155">
        <v>5</v>
      </c>
      <c r="S8155">
        <v>53</v>
      </c>
      <c r="T8155">
        <v>16.350000000000001</v>
      </c>
      <c r="U8155">
        <v>3.8</v>
      </c>
      <c r="V8155" t="s">
        <v>262</v>
      </c>
      <c r="W8155" t="s">
        <v>31</v>
      </c>
      <c r="X8155">
        <v>1</v>
      </c>
      <c r="Y8155" t="str">
        <f>IF(tblRides[[#This Row],[supply_demand_ratio]]&lt;0.8,"Below 0.8",IF(tblRides[[#This Row],[supply_demand_ratio]]&lt;1,"Between 0.8-1.0",IF(tblRides[[#This Row],[supply_demand_ratio]]&lt;=1.2,"Between 1.0-1.2","Above 1.2")))</f>
        <v>Between 0.8-1.0</v>
      </c>
    </row>
    <row r="8156" spans="1:25" x14ac:dyDescent="0.3">
      <c r="A8156" t="s">
        <v>8211</v>
      </c>
      <c r="B8156" s="1">
        <v>46095.751388888886</v>
      </c>
      <c r="C8156" s="2">
        <v>46095</v>
      </c>
      <c r="D8156">
        <v>18</v>
      </c>
      <c r="E8156" t="s">
        <v>62</v>
      </c>
      <c r="F8156" t="s">
        <v>26</v>
      </c>
      <c r="G8156">
        <v>1.7</v>
      </c>
      <c r="H8156">
        <v>62.17</v>
      </c>
      <c r="J8156">
        <v>1</v>
      </c>
      <c r="K8156">
        <v>8</v>
      </c>
      <c r="L8156">
        <v>4.2</v>
      </c>
      <c r="M8156">
        <v>52</v>
      </c>
      <c r="N8156" t="s">
        <v>41</v>
      </c>
      <c r="O8156">
        <v>1.575</v>
      </c>
      <c r="P8156" t="s">
        <v>58</v>
      </c>
      <c r="Q8156" t="s">
        <v>59</v>
      </c>
      <c r="R8156">
        <v>4.6399999999999997</v>
      </c>
      <c r="S8156">
        <v>63</v>
      </c>
      <c r="U8156">
        <v>-3.8</v>
      </c>
      <c r="V8156" t="s">
        <v>262</v>
      </c>
      <c r="W8156" t="s">
        <v>45</v>
      </c>
      <c r="X8156">
        <v>0</v>
      </c>
      <c r="Y8156" t="str">
        <f>IF(tblRides[[#This Row],[supply_demand_ratio]]&lt;0.8,"Below 0.8",IF(tblRides[[#This Row],[supply_demand_ratio]]&lt;1,"Between 0.8-1.0",IF(tblRides[[#This Row],[supply_demand_ratio]]&lt;=1.2,"Between 1.0-1.2","Above 1.2")))</f>
        <v>Above 1.2</v>
      </c>
    </row>
    <row r="8157" spans="1:25" x14ac:dyDescent="0.3">
      <c r="A8157" t="s">
        <v>8212</v>
      </c>
      <c r="B8157" s="1">
        <v>46095.779166666667</v>
      </c>
      <c r="C8157" s="2">
        <v>46095</v>
      </c>
      <c r="D8157">
        <v>18</v>
      </c>
      <c r="E8157" t="s">
        <v>36</v>
      </c>
      <c r="F8157" t="s">
        <v>26</v>
      </c>
      <c r="G8157">
        <v>10.4</v>
      </c>
      <c r="H8157">
        <v>246.3</v>
      </c>
      <c r="J8157">
        <v>1.2</v>
      </c>
      <c r="K8157">
        <v>2</v>
      </c>
      <c r="L8157">
        <v>7.2</v>
      </c>
      <c r="M8157">
        <v>88</v>
      </c>
      <c r="N8157" t="s">
        <v>27</v>
      </c>
      <c r="O8157">
        <v>0.75900000000000001</v>
      </c>
      <c r="P8157" t="s">
        <v>37</v>
      </c>
      <c r="Q8157" t="s">
        <v>38</v>
      </c>
      <c r="R8157">
        <v>4.5999999999999996</v>
      </c>
      <c r="S8157">
        <v>9</v>
      </c>
      <c r="U8157">
        <v>5.2</v>
      </c>
      <c r="V8157" t="s">
        <v>262</v>
      </c>
      <c r="W8157" t="s">
        <v>31</v>
      </c>
      <c r="X8157">
        <v>0</v>
      </c>
      <c r="Y8157" t="str">
        <f>IF(tblRides[[#This Row],[supply_demand_ratio]]&lt;0.8,"Below 0.8",IF(tblRides[[#This Row],[supply_demand_ratio]]&lt;1,"Between 0.8-1.0",IF(tblRides[[#This Row],[supply_demand_ratio]]&lt;=1.2,"Between 1.0-1.2","Above 1.2")))</f>
        <v>Below 0.8</v>
      </c>
    </row>
    <row r="8158" spans="1:25" x14ac:dyDescent="0.3">
      <c r="A8158" t="s">
        <v>8213</v>
      </c>
      <c r="B8158" s="1">
        <v>46095.806944444441</v>
      </c>
      <c r="C8158" s="2">
        <v>46095</v>
      </c>
      <c r="D8158">
        <v>19</v>
      </c>
      <c r="E8158" t="s">
        <v>43</v>
      </c>
      <c r="F8158" t="s">
        <v>34</v>
      </c>
      <c r="G8158">
        <v>9</v>
      </c>
      <c r="H8158">
        <v>163.33000000000001</v>
      </c>
      <c r="I8158">
        <v>174.11</v>
      </c>
      <c r="J8158">
        <v>1</v>
      </c>
      <c r="K8158">
        <v>6.9</v>
      </c>
      <c r="L8158">
        <v>4.0999999999999996</v>
      </c>
      <c r="M8158">
        <v>40</v>
      </c>
      <c r="N8158" t="s">
        <v>41</v>
      </c>
      <c r="O8158">
        <v>0.82499999999999996</v>
      </c>
      <c r="P8158" t="s">
        <v>28</v>
      </c>
      <c r="Q8158" t="s">
        <v>29</v>
      </c>
      <c r="R8158">
        <v>4.5199999999999996</v>
      </c>
      <c r="S8158">
        <v>0</v>
      </c>
      <c r="T8158">
        <v>10.78</v>
      </c>
      <c r="U8158">
        <v>-2.8</v>
      </c>
      <c r="V8158" t="s">
        <v>262</v>
      </c>
      <c r="W8158" t="s">
        <v>45</v>
      </c>
      <c r="X8158">
        <v>1</v>
      </c>
      <c r="Y8158" t="str">
        <f>IF(tblRides[[#This Row],[supply_demand_ratio]]&lt;0.8,"Below 0.8",IF(tblRides[[#This Row],[supply_demand_ratio]]&lt;1,"Between 0.8-1.0",IF(tblRides[[#This Row],[supply_demand_ratio]]&lt;=1.2,"Between 1.0-1.2","Above 1.2")))</f>
        <v>Between 0.8-1.0</v>
      </c>
    </row>
    <row r="8159" spans="1:25" x14ac:dyDescent="0.3">
      <c r="A8159" t="s">
        <v>8214</v>
      </c>
      <c r="B8159" s="1">
        <v>46095.81527777778</v>
      </c>
      <c r="C8159" s="2">
        <v>46095</v>
      </c>
      <c r="D8159">
        <v>19</v>
      </c>
      <c r="E8159" t="s">
        <v>43</v>
      </c>
      <c r="F8159" t="s">
        <v>26</v>
      </c>
      <c r="G8159">
        <v>1.2</v>
      </c>
      <c r="H8159">
        <v>53.52</v>
      </c>
      <c r="I8159">
        <v>52.2</v>
      </c>
      <c r="J8159">
        <v>1</v>
      </c>
      <c r="K8159">
        <v>9.4</v>
      </c>
      <c r="L8159">
        <v>6.4</v>
      </c>
      <c r="M8159">
        <v>42</v>
      </c>
      <c r="N8159" t="s">
        <v>41</v>
      </c>
      <c r="O8159">
        <v>0.91800000000000004</v>
      </c>
      <c r="P8159" t="s">
        <v>28</v>
      </c>
      <c r="Q8159" t="s">
        <v>29</v>
      </c>
      <c r="R8159">
        <v>4.68</v>
      </c>
      <c r="S8159">
        <v>18</v>
      </c>
      <c r="T8159">
        <v>-1.32</v>
      </c>
      <c r="U8159">
        <v>-3</v>
      </c>
      <c r="V8159" t="s">
        <v>262</v>
      </c>
      <c r="W8159" t="s">
        <v>45</v>
      </c>
      <c r="X8159">
        <v>1</v>
      </c>
      <c r="Y8159" t="str">
        <f>IF(tblRides[[#This Row],[supply_demand_ratio]]&lt;0.8,"Below 0.8",IF(tblRides[[#This Row],[supply_demand_ratio]]&lt;1,"Between 0.8-1.0",IF(tblRides[[#This Row],[supply_demand_ratio]]&lt;=1.2,"Between 1.0-1.2","Above 1.2")))</f>
        <v>Between 0.8-1.0</v>
      </c>
    </row>
    <row r="8160" spans="1:25" x14ac:dyDescent="0.3">
      <c r="A8160" t="s">
        <v>8215</v>
      </c>
      <c r="B8160" s="1">
        <v>46095.822916666664</v>
      </c>
      <c r="C8160" s="2">
        <v>46095</v>
      </c>
      <c r="D8160">
        <v>19</v>
      </c>
      <c r="E8160" t="s">
        <v>62</v>
      </c>
      <c r="F8160" t="s">
        <v>34</v>
      </c>
      <c r="G8160">
        <v>7.3</v>
      </c>
      <c r="H8160">
        <v>140.25</v>
      </c>
      <c r="I8160">
        <v>134.22</v>
      </c>
      <c r="J8160">
        <v>1.1000000000000001</v>
      </c>
      <c r="K8160">
        <v>5.7</v>
      </c>
      <c r="L8160">
        <v>6.9</v>
      </c>
      <c r="M8160">
        <v>52</v>
      </c>
      <c r="N8160" t="s">
        <v>27</v>
      </c>
      <c r="O8160">
        <v>1.012</v>
      </c>
      <c r="P8160" t="s">
        <v>28</v>
      </c>
      <c r="Q8160" t="s">
        <v>29</v>
      </c>
      <c r="R8160">
        <v>4.42</v>
      </c>
      <c r="S8160">
        <v>0</v>
      </c>
      <c r="T8160">
        <v>-6.03</v>
      </c>
      <c r="U8160">
        <v>1.2</v>
      </c>
      <c r="V8160" t="s">
        <v>262</v>
      </c>
      <c r="W8160" t="s">
        <v>45</v>
      </c>
      <c r="X8160">
        <v>1</v>
      </c>
      <c r="Y8160" t="str">
        <f>IF(tblRides[[#This Row],[supply_demand_ratio]]&lt;0.8,"Below 0.8",IF(tblRides[[#This Row],[supply_demand_ratio]]&lt;1,"Between 0.8-1.0",IF(tblRides[[#This Row],[supply_demand_ratio]]&lt;=1.2,"Between 1.0-1.2","Above 1.2")))</f>
        <v>Between 1.0-1.2</v>
      </c>
    </row>
    <row r="8161" spans="1:25" x14ac:dyDescent="0.3">
      <c r="A8161" t="s">
        <v>8216</v>
      </c>
      <c r="B8161" s="1">
        <v>46095.82916666667</v>
      </c>
      <c r="C8161" s="2">
        <v>46095</v>
      </c>
      <c r="D8161">
        <v>19</v>
      </c>
      <c r="E8161" t="s">
        <v>25</v>
      </c>
      <c r="F8161" t="s">
        <v>26</v>
      </c>
      <c r="G8161">
        <v>2.1</v>
      </c>
      <c r="H8161">
        <v>95.89</v>
      </c>
      <c r="I8161">
        <v>97.02</v>
      </c>
      <c r="J8161">
        <v>1.4</v>
      </c>
      <c r="K8161">
        <v>12.1</v>
      </c>
      <c r="L8161">
        <v>11.6</v>
      </c>
      <c r="M8161">
        <v>96</v>
      </c>
      <c r="N8161" t="s">
        <v>72</v>
      </c>
      <c r="O8161">
        <v>0.51</v>
      </c>
      <c r="P8161" t="s">
        <v>28</v>
      </c>
      <c r="Q8161" t="s">
        <v>29</v>
      </c>
      <c r="R8161">
        <v>4.63</v>
      </c>
      <c r="S8161">
        <v>1</v>
      </c>
      <c r="T8161">
        <v>1.1299999999999999</v>
      </c>
      <c r="U8161">
        <v>-0.5</v>
      </c>
      <c r="V8161" t="s">
        <v>262</v>
      </c>
      <c r="W8161" t="s">
        <v>77</v>
      </c>
      <c r="X8161">
        <v>1</v>
      </c>
      <c r="Y8161" t="str">
        <f>IF(tblRides[[#This Row],[supply_demand_ratio]]&lt;0.8,"Below 0.8",IF(tblRides[[#This Row],[supply_demand_ratio]]&lt;1,"Between 0.8-1.0",IF(tblRides[[#This Row],[supply_demand_ratio]]&lt;=1.2,"Between 1.0-1.2","Above 1.2")))</f>
        <v>Below 0.8</v>
      </c>
    </row>
    <row r="8162" spans="1:25" x14ac:dyDescent="0.3">
      <c r="A8162" t="s">
        <v>8217</v>
      </c>
      <c r="B8162" s="1">
        <v>46095.831250000003</v>
      </c>
      <c r="C8162" s="2">
        <v>46095</v>
      </c>
      <c r="D8162">
        <v>19</v>
      </c>
      <c r="E8162" t="s">
        <v>25</v>
      </c>
      <c r="F8162" t="s">
        <v>34</v>
      </c>
      <c r="G8162">
        <v>5.5</v>
      </c>
      <c r="H8162">
        <v>170.01</v>
      </c>
      <c r="I8162">
        <v>170.49</v>
      </c>
      <c r="J8162">
        <v>1.3</v>
      </c>
      <c r="K8162">
        <v>4.3</v>
      </c>
      <c r="L8162">
        <v>7.7</v>
      </c>
      <c r="M8162">
        <v>97</v>
      </c>
      <c r="N8162" t="s">
        <v>72</v>
      </c>
      <c r="O8162">
        <v>0.56399999999999995</v>
      </c>
      <c r="P8162" t="s">
        <v>28</v>
      </c>
      <c r="Q8162" t="s">
        <v>29</v>
      </c>
      <c r="R8162">
        <v>4.74</v>
      </c>
      <c r="S8162">
        <v>0</v>
      </c>
      <c r="T8162">
        <v>0.48</v>
      </c>
      <c r="U8162">
        <v>3.4</v>
      </c>
      <c r="V8162" t="s">
        <v>262</v>
      </c>
      <c r="W8162" t="s">
        <v>31</v>
      </c>
      <c r="X8162">
        <v>1</v>
      </c>
      <c r="Y8162" t="str">
        <f>IF(tblRides[[#This Row],[supply_demand_ratio]]&lt;0.8,"Below 0.8",IF(tblRides[[#This Row],[supply_demand_ratio]]&lt;1,"Between 0.8-1.0",IF(tblRides[[#This Row],[supply_demand_ratio]]&lt;=1.2,"Between 1.0-1.2","Above 1.2")))</f>
        <v>Below 0.8</v>
      </c>
    </row>
    <row r="8163" spans="1:25" x14ac:dyDescent="0.3">
      <c r="A8163" t="s">
        <v>8218</v>
      </c>
      <c r="B8163" s="1">
        <v>46095.861805555556</v>
      </c>
      <c r="C8163" s="2">
        <v>46095</v>
      </c>
      <c r="D8163">
        <v>20</v>
      </c>
      <c r="E8163" t="s">
        <v>25</v>
      </c>
      <c r="F8163" t="s">
        <v>26</v>
      </c>
      <c r="G8163">
        <v>5.4</v>
      </c>
      <c r="H8163">
        <v>138.12</v>
      </c>
      <c r="I8163">
        <v>140.29</v>
      </c>
      <c r="J8163">
        <v>1.2</v>
      </c>
      <c r="K8163">
        <v>10.1</v>
      </c>
      <c r="L8163">
        <v>9.9</v>
      </c>
      <c r="M8163">
        <v>103</v>
      </c>
      <c r="N8163" t="s">
        <v>72</v>
      </c>
      <c r="O8163">
        <v>0.69499999999999995</v>
      </c>
      <c r="P8163" t="s">
        <v>28</v>
      </c>
      <c r="Q8163" t="s">
        <v>29</v>
      </c>
      <c r="R8163">
        <v>4.3899999999999997</v>
      </c>
      <c r="S8163">
        <v>7</v>
      </c>
      <c r="T8163">
        <v>2.17</v>
      </c>
      <c r="U8163">
        <v>-0.2</v>
      </c>
      <c r="V8163" t="s">
        <v>262</v>
      </c>
      <c r="W8163" t="s">
        <v>77</v>
      </c>
      <c r="X8163">
        <v>1</v>
      </c>
      <c r="Y8163" t="str">
        <f>IF(tblRides[[#This Row],[supply_demand_ratio]]&lt;0.8,"Below 0.8",IF(tblRides[[#This Row],[supply_demand_ratio]]&lt;1,"Between 0.8-1.0",IF(tblRides[[#This Row],[supply_demand_ratio]]&lt;=1.2,"Between 1.0-1.2","Above 1.2")))</f>
        <v>Below 0.8</v>
      </c>
    </row>
    <row r="8164" spans="1:25" x14ac:dyDescent="0.3">
      <c r="A8164" t="s">
        <v>8219</v>
      </c>
      <c r="B8164" s="1">
        <v>46095.885416666664</v>
      </c>
      <c r="C8164" s="2">
        <v>46095</v>
      </c>
      <c r="D8164">
        <v>21</v>
      </c>
      <c r="E8164" t="s">
        <v>36</v>
      </c>
      <c r="F8164" t="s">
        <v>26</v>
      </c>
      <c r="G8164">
        <v>3.4</v>
      </c>
      <c r="H8164">
        <v>102.89</v>
      </c>
      <c r="J8164">
        <v>1.1000000000000001</v>
      </c>
      <c r="K8164">
        <v>6.8</v>
      </c>
      <c r="L8164">
        <v>10.4</v>
      </c>
      <c r="M8164">
        <v>106</v>
      </c>
      <c r="N8164" t="s">
        <v>72</v>
      </c>
      <c r="O8164">
        <v>0.80700000000000005</v>
      </c>
      <c r="P8164" t="s">
        <v>37</v>
      </c>
      <c r="Q8164" t="s">
        <v>103</v>
      </c>
      <c r="R8164">
        <v>4.75</v>
      </c>
      <c r="S8164">
        <v>18</v>
      </c>
      <c r="U8164">
        <v>3.6</v>
      </c>
      <c r="V8164" t="s">
        <v>262</v>
      </c>
      <c r="W8164" t="s">
        <v>45</v>
      </c>
      <c r="X8164">
        <v>0</v>
      </c>
      <c r="Y8164" t="str">
        <f>IF(tblRides[[#This Row],[supply_demand_ratio]]&lt;0.8,"Below 0.8",IF(tblRides[[#This Row],[supply_demand_ratio]]&lt;1,"Between 0.8-1.0",IF(tblRides[[#This Row],[supply_demand_ratio]]&lt;=1.2,"Between 1.0-1.2","Above 1.2")))</f>
        <v>Between 0.8-1.0</v>
      </c>
    </row>
    <row r="8165" spans="1:25" x14ac:dyDescent="0.3">
      <c r="A8165" t="s">
        <v>8220</v>
      </c>
      <c r="B8165" s="1">
        <v>46095.886111111111</v>
      </c>
      <c r="C8165" s="2">
        <v>46095</v>
      </c>
      <c r="D8165">
        <v>21</v>
      </c>
      <c r="E8165" t="s">
        <v>25</v>
      </c>
      <c r="F8165" t="s">
        <v>26</v>
      </c>
      <c r="G8165">
        <v>5.2</v>
      </c>
      <c r="H8165">
        <v>120.33</v>
      </c>
      <c r="J8165">
        <v>1.1000000000000001</v>
      </c>
      <c r="K8165">
        <v>5.0999999999999996</v>
      </c>
      <c r="L8165">
        <v>8</v>
      </c>
      <c r="M8165">
        <v>128</v>
      </c>
      <c r="N8165" t="s">
        <v>72</v>
      </c>
      <c r="O8165">
        <v>0.84399999999999997</v>
      </c>
      <c r="P8165" t="s">
        <v>58</v>
      </c>
      <c r="Q8165" t="s">
        <v>59</v>
      </c>
      <c r="R8165">
        <v>4.9400000000000004</v>
      </c>
      <c r="S8165">
        <v>8</v>
      </c>
      <c r="U8165">
        <v>2.9</v>
      </c>
      <c r="V8165" t="s">
        <v>262</v>
      </c>
      <c r="W8165" t="s">
        <v>45</v>
      </c>
      <c r="X8165">
        <v>0</v>
      </c>
      <c r="Y8165" t="str">
        <f>IF(tblRides[[#This Row],[supply_demand_ratio]]&lt;0.8,"Below 0.8",IF(tblRides[[#This Row],[supply_demand_ratio]]&lt;1,"Between 0.8-1.0",IF(tblRides[[#This Row],[supply_demand_ratio]]&lt;=1.2,"Between 1.0-1.2","Above 1.2")))</f>
        <v>Between 0.8-1.0</v>
      </c>
    </row>
    <row r="8166" spans="1:25" x14ac:dyDescent="0.3">
      <c r="A8166" t="s">
        <v>8221</v>
      </c>
      <c r="B8166" s="1">
        <v>46095.893750000003</v>
      </c>
      <c r="C8166" s="2">
        <v>46095</v>
      </c>
      <c r="D8166">
        <v>21</v>
      </c>
      <c r="E8166" t="s">
        <v>25</v>
      </c>
      <c r="F8166" t="s">
        <v>26</v>
      </c>
      <c r="G8166">
        <v>13.4</v>
      </c>
      <c r="H8166">
        <v>316.68</v>
      </c>
      <c r="I8166">
        <v>312.58999999999997</v>
      </c>
      <c r="J8166">
        <v>1.2</v>
      </c>
      <c r="K8166">
        <v>5.2</v>
      </c>
      <c r="L8166">
        <v>7.2</v>
      </c>
      <c r="M8166">
        <v>116</v>
      </c>
      <c r="N8166" t="s">
        <v>27</v>
      </c>
      <c r="O8166">
        <v>0.81200000000000006</v>
      </c>
      <c r="P8166" t="s">
        <v>28</v>
      </c>
      <c r="Q8166" t="s">
        <v>29</v>
      </c>
      <c r="R8166">
        <v>4.79</v>
      </c>
      <c r="S8166">
        <v>17</v>
      </c>
      <c r="T8166">
        <v>-4.09</v>
      </c>
      <c r="U8166">
        <v>2</v>
      </c>
      <c r="V8166" t="s">
        <v>262</v>
      </c>
      <c r="W8166" t="s">
        <v>45</v>
      </c>
      <c r="X8166">
        <v>1</v>
      </c>
      <c r="Y8166" t="str">
        <f>IF(tblRides[[#This Row],[supply_demand_ratio]]&lt;0.8,"Below 0.8",IF(tblRides[[#This Row],[supply_demand_ratio]]&lt;1,"Between 0.8-1.0",IF(tblRides[[#This Row],[supply_demand_ratio]]&lt;=1.2,"Between 1.0-1.2","Above 1.2")))</f>
        <v>Between 0.8-1.0</v>
      </c>
    </row>
    <row r="8167" spans="1:25" x14ac:dyDescent="0.3">
      <c r="A8167" t="s">
        <v>8222</v>
      </c>
      <c r="B8167" s="1">
        <v>46095.894444444442</v>
      </c>
      <c r="C8167" s="2">
        <v>46095</v>
      </c>
      <c r="D8167">
        <v>21</v>
      </c>
      <c r="E8167" t="s">
        <v>33</v>
      </c>
      <c r="F8167" t="s">
        <v>26</v>
      </c>
      <c r="G8167">
        <v>1.8</v>
      </c>
      <c r="H8167">
        <v>88.57</v>
      </c>
      <c r="I8167">
        <v>91.38</v>
      </c>
      <c r="J8167">
        <v>1.3</v>
      </c>
      <c r="K8167">
        <v>10.3</v>
      </c>
      <c r="L8167">
        <v>11.3</v>
      </c>
      <c r="M8167">
        <v>88</v>
      </c>
      <c r="N8167" t="s">
        <v>72</v>
      </c>
      <c r="O8167">
        <v>0.76900000000000002</v>
      </c>
      <c r="P8167" t="s">
        <v>28</v>
      </c>
      <c r="Q8167" t="s">
        <v>29</v>
      </c>
      <c r="R8167">
        <v>4.88</v>
      </c>
      <c r="S8167">
        <v>18</v>
      </c>
      <c r="T8167">
        <v>2.81</v>
      </c>
      <c r="U8167">
        <v>1</v>
      </c>
      <c r="V8167" t="s">
        <v>262</v>
      </c>
      <c r="W8167" t="s">
        <v>77</v>
      </c>
      <c r="X8167">
        <v>1</v>
      </c>
      <c r="Y8167" t="str">
        <f>IF(tblRides[[#This Row],[supply_demand_ratio]]&lt;0.8,"Below 0.8",IF(tblRides[[#This Row],[supply_demand_ratio]]&lt;1,"Between 0.8-1.0",IF(tblRides[[#This Row],[supply_demand_ratio]]&lt;=1.2,"Between 1.0-1.2","Above 1.2")))</f>
        <v>Below 0.8</v>
      </c>
    </row>
    <row r="8168" spans="1:25" x14ac:dyDescent="0.3">
      <c r="A8168" t="s">
        <v>8223</v>
      </c>
      <c r="B8168" s="1">
        <v>46095.894444444442</v>
      </c>
      <c r="C8168" s="2">
        <v>46095</v>
      </c>
      <c r="D8168">
        <v>21</v>
      </c>
      <c r="E8168" t="s">
        <v>25</v>
      </c>
      <c r="F8168" t="s">
        <v>26</v>
      </c>
      <c r="G8168">
        <v>4.9000000000000004</v>
      </c>
      <c r="H8168">
        <v>157.56</v>
      </c>
      <c r="I8168">
        <v>161.69</v>
      </c>
      <c r="J8168">
        <v>1.4</v>
      </c>
      <c r="K8168">
        <v>6.6</v>
      </c>
      <c r="L8168">
        <v>6.6</v>
      </c>
      <c r="M8168">
        <v>104</v>
      </c>
      <c r="N8168" t="s">
        <v>72</v>
      </c>
      <c r="O8168">
        <v>0.56200000000000006</v>
      </c>
      <c r="P8168" t="s">
        <v>28</v>
      </c>
      <c r="Q8168" t="s">
        <v>29</v>
      </c>
      <c r="R8168">
        <v>4.5599999999999996</v>
      </c>
      <c r="S8168">
        <v>30</v>
      </c>
      <c r="T8168">
        <v>4.13</v>
      </c>
      <c r="U8168">
        <v>0</v>
      </c>
      <c r="V8168" t="s">
        <v>262</v>
      </c>
      <c r="W8168" t="s">
        <v>45</v>
      </c>
      <c r="X8168">
        <v>1</v>
      </c>
      <c r="Y8168" t="str">
        <f>IF(tblRides[[#This Row],[supply_demand_ratio]]&lt;0.8,"Below 0.8",IF(tblRides[[#This Row],[supply_demand_ratio]]&lt;1,"Between 0.8-1.0",IF(tblRides[[#This Row],[supply_demand_ratio]]&lt;=1.2,"Between 1.0-1.2","Above 1.2")))</f>
        <v>Below 0.8</v>
      </c>
    </row>
    <row r="8169" spans="1:25" x14ac:dyDescent="0.3">
      <c r="A8169" t="s">
        <v>8224</v>
      </c>
      <c r="B8169" s="1">
        <v>46095.90347222222</v>
      </c>
      <c r="C8169" s="2">
        <v>46095</v>
      </c>
      <c r="D8169">
        <v>21</v>
      </c>
      <c r="E8169" t="s">
        <v>43</v>
      </c>
      <c r="F8169" t="s">
        <v>26</v>
      </c>
      <c r="G8169">
        <v>1.8</v>
      </c>
      <c r="H8169">
        <v>67.91</v>
      </c>
      <c r="I8169">
        <v>68.209999999999994</v>
      </c>
      <c r="J8169">
        <v>1</v>
      </c>
      <c r="K8169">
        <v>3.2</v>
      </c>
      <c r="L8169">
        <v>3.4</v>
      </c>
      <c r="M8169">
        <v>50</v>
      </c>
      <c r="N8169" t="s">
        <v>41</v>
      </c>
      <c r="O8169">
        <v>1.252</v>
      </c>
      <c r="P8169" t="s">
        <v>28</v>
      </c>
      <c r="Q8169" t="s">
        <v>29</v>
      </c>
      <c r="R8169">
        <v>4.41</v>
      </c>
      <c r="S8169">
        <v>9</v>
      </c>
      <c r="T8169">
        <v>0.3</v>
      </c>
      <c r="U8169">
        <v>0.2</v>
      </c>
      <c r="V8169" t="s">
        <v>262</v>
      </c>
      <c r="W8169" t="s">
        <v>31</v>
      </c>
      <c r="X8169">
        <v>1</v>
      </c>
      <c r="Y8169" t="str">
        <f>IF(tblRides[[#This Row],[supply_demand_ratio]]&lt;0.8,"Below 0.8",IF(tblRides[[#This Row],[supply_demand_ratio]]&lt;1,"Between 0.8-1.0",IF(tblRides[[#This Row],[supply_demand_ratio]]&lt;=1.2,"Between 1.0-1.2","Above 1.2")))</f>
        <v>Above 1.2</v>
      </c>
    </row>
    <row r="8170" spans="1:25" x14ac:dyDescent="0.3">
      <c r="A8170" t="s">
        <v>8225</v>
      </c>
      <c r="B8170" s="1">
        <v>46095.921527777777</v>
      </c>
      <c r="C8170" s="2">
        <v>46095</v>
      </c>
      <c r="D8170">
        <v>22</v>
      </c>
      <c r="E8170" t="s">
        <v>43</v>
      </c>
      <c r="F8170" t="s">
        <v>34</v>
      </c>
      <c r="G8170">
        <v>19.3</v>
      </c>
      <c r="H8170">
        <v>346.3</v>
      </c>
      <c r="I8170">
        <v>380.22</v>
      </c>
      <c r="J8170">
        <v>1</v>
      </c>
      <c r="K8170">
        <v>7.9</v>
      </c>
      <c r="L8170">
        <v>8.8000000000000007</v>
      </c>
      <c r="M8170">
        <v>67</v>
      </c>
      <c r="N8170" t="s">
        <v>27</v>
      </c>
      <c r="O8170">
        <v>1.0660000000000001</v>
      </c>
      <c r="P8170" t="s">
        <v>28</v>
      </c>
      <c r="Q8170" t="s">
        <v>29</v>
      </c>
      <c r="R8170">
        <v>4.9400000000000004</v>
      </c>
      <c r="S8170">
        <v>0</v>
      </c>
      <c r="T8170">
        <v>33.92</v>
      </c>
      <c r="U8170">
        <v>0.9</v>
      </c>
      <c r="V8170" t="s">
        <v>262</v>
      </c>
      <c r="W8170" t="s">
        <v>45</v>
      </c>
      <c r="X8170">
        <v>1</v>
      </c>
      <c r="Y8170" t="str">
        <f>IF(tblRides[[#This Row],[supply_demand_ratio]]&lt;0.8,"Below 0.8",IF(tblRides[[#This Row],[supply_demand_ratio]]&lt;1,"Between 0.8-1.0",IF(tblRides[[#This Row],[supply_demand_ratio]]&lt;=1.2,"Between 1.0-1.2","Above 1.2")))</f>
        <v>Between 1.0-1.2</v>
      </c>
    </row>
    <row r="8171" spans="1:25" x14ac:dyDescent="0.3">
      <c r="A8171" t="s">
        <v>8226</v>
      </c>
      <c r="B8171" s="1">
        <v>46095.925694444442</v>
      </c>
      <c r="C8171" s="2">
        <v>46095</v>
      </c>
      <c r="D8171">
        <v>22</v>
      </c>
      <c r="E8171" t="s">
        <v>25</v>
      </c>
      <c r="F8171" t="s">
        <v>26</v>
      </c>
      <c r="G8171">
        <v>3.5</v>
      </c>
      <c r="H8171">
        <v>120.43</v>
      </c>
      <c r="I8171">
        <v>126.03</v>
      </c>
      <c r="J8171">
        <v>1.2</v>
      </c>
      <c r="K8171">
        <v>6</v>
      </c>
      <c r="L8171">
        <v>9.4</v>
      </c>
      <c r="M8171">
        <v>124</v>
      </c>
      <c r="N8171" t="s">
        <v>27</v>
      </c>
      <c r="O8171">
        <v>0.90900000000000003</v>
      </c>
      <c r="P8171" t="s">
        <v>28</v>
      </c>
      <c r="Q8171" t="s">
        <v>29</v>
      </c>
      <c r="R8171">
        <v>4.78</v>
      </c>
      <c r="S8171">
        <v>7</v>
      </c>
      <c r="T8171">
        <v>5.6</v>
      </c>
      <c r="U8171">
        <v>3.4</v>
      </c>
      <c r="V8171" t="s">
        <v>262</v>
      </c>
      <c r="W8171" t="s">
        <v>45</v>
      </c>
      <c r="X8171">
        <v>1</v>
      </c>
      <c r="Y8171" t="str">
        <f>IF(tblRides[[#This Row],[supply_demand_ratio]]&lt;0.8,"Below 0.8",IF(tblRides[[#This Row],[supply_demand_ratio]]&lt;1,"Between 0.8-1.0",IF(tblRides[[#This Row],[supply_demand_ratio]]&lt;=1.2,"Between 1.0-1.2","Above 1.2")))</f>
        <v>Between 0.8-1.0</v>
      </c>
    </row>
    <row r="8172" spans="1:25" x14ac:dyDescent="0.3">
      <c r="A8172" t="s">
        <v>8227</v>
      </c>
      <c r="B8172" s="1">
        <v>46095.927083333336</v>
      </c>
      <c r="C8172" s="2">
        <v>46095</v>
      </c>
      <c r="D8172">
        <v>22</v>
      </c>
      <c r="E8172" t="s">
        <v>62</v>
      </c>
      <c r="F8172" t="s">
        <v>26</v>
      </c>
      <c r="G8172">
        <v>3.3</v>
      </c>
      <c r="H8172">
        <v>88.96</v>
      </c>
      <c r="J8172">
        <v>1</v>
      </c>
      <c r="K8172">
        <v>5.5</v>
      </c>
      <c r="L8172">
        <v>6.8</v>
      </c>
      <c r="M8172">
        <v>63</v>
      </c>
      <c r="N8172" t="s">
        <v>41</v>
      </c>
      <c r="O8172">
        <v>1.581</v>
      </c>
      <c r="P8172" t="s">
        <v>58</v>
      </c>
      <c r="Q8172" t="s">
        <v>59</v>
      </c>
      <c r="R8172">
        <v>4.6900000000000004</v>
      </c>
      <c r="S8172">
        <v>6</v>
      </c>
      <c r="U8172">
        <v>1.3</v>
      </c>
      <c r="V8172" t="s">
        <v>262</v>
      </c>
      <c r="W8172" t="s">
        <v>45</v>
      </c>
      <c r="X8172">
        <v>0</v>
      </c>
      <c r="Y8172" t="str">
        <f>IF(tblRides[[#This Row],[supply_demand_ratio]]&lt;0.8,"Below 0.8",IF(tblRides[[#This Row],[supply_demand_ratio]]&lt;1,"Between 0.8-1.0",IF(tblRides[[#This Row],[supply_demand_ratio]]&lt;=1.2,"Between 1.0-1.2","Above 1.2")))</f>
        <v>Above 1.2</v>
      </c>
    </row>
    <row r="8173" spans="1:25" x14ac:dyDescent="0.3">
      <c r="A8173" t="s">
        <v>8228</v>
      </c>
      <c r="B8173" s="1">
        <v>46095.946527777778</v>
      </c>
      <c r="C8173" s="2">
        <v>46095</v>
      </c>
      <c r="D8173">
        <v>22</v>
      </c>
      <c r="E8173" t="s">
        <v>25</v>
      </c>
      <c r="F8173" t="s">
        <v>26</v>
      </c>
      <c r="G8173">
        <v>21.2</v>
      </c>
      <c r="H8173">
        <v>343.49</v>
      </c>
      <c r="J8173">
        <v>1.1000000000000001</v>
      </c>
      <c r="K8173">
        <v>3.4</v>
      </c>
      <c r="L8173">
        <v>2.5</v>
      </c>
      <c r="M8173">
        <v>138</v>
      </c>
      <c r="N8173" t="s">
        <v>72</v>
      </c>
      <c r="O8173">
        <v>0.91700000000000004</v>
      </c>
      <c r="P8173" t="s">
        <v>58</v>
      </c>
      <c r="Q8173" t="s">
        <v>88</v>
      </c>
      <c r="R8173">
        <v>4.71</v>
      </c>
      <c r="S8173">
        <v>2</v>
      </c>
      <c r="U8173">
        <v>-0.9</v>
      </c>
      <c r="V8173" t="s">
        <v>262</v>
      </c>
      <c r="W8173" t="s">
        <v>31</v>
      </c>
      <c r="X8173">
        <v>0</v>
      </c>
      <c r="Y8173" t="str">
        <f>IF(tblRides[[#This Row],[supply_demand_ratio]]&lt;0.8,"Below 0.8",IF(tblRides[[#This Row],[supply_demand_ratio]]&lt;1,"Between 0.8-1.0",IF(tblRides[[#This Row],[supply_demand_ratio]]&lt;=1.2,"Between 1.0-1.2","Above 1.2")))</f>
        <v>Between 0.8-1.0</v>
      </c>
    </row>
    <row r="8174" spans="1:25" x14ac:dyDescent="0.3">
      <c r="A8174" t="s">
        <v>8229</v>
      </c>
      <c r="B8174" s="1">
        <v>46095.980555555558</v>
      </c>
      <c r="C8174" s="2">
        <v>46095</v>
      </c>
      <c r="D8174">
        <v>23</v>
      </c>
      <c r="E8174" t="s">
        <v>36</v>
      </c>
      <c r="F8174" t="s">
        <v>26</v>
      </c>
      <c r="G8174">
        <v>8.1</v>
      </c>
      <c r="H8174">
        <v>212.25</v>
      </c>
      <c r="I8174">
        <v>226.3</v>
      </c>
      <c r="J8174">
        <v>1.3</v>
      </c>
      <c r="K8174">
        <v>4.0999999999999996</v>
      </c>
      <c r="L8174">
        <v>7.3</v>
      </c>
      <c r="M8174">
        <v>100</v>
      </c>
      <c r="N8174" t="s">
        <v>72</v>
      </c>
      <c r="O8174">
        <v>0.73</v>
      </c>
      <c r="P8174" t="s">
        <v>28</v>
      </c>
      <c r="Q8174" t="s">
        <v>29</v>
      </c>
      <c r="R8174">
        <v>4.51</v>
      </c>
      <c r="S8174">
        <v>24</v>
      </c>
      <c r="T8174">
        <v>14.05</v>
      </c>
      <c r="U8174">
        <v>3.2</v>
      </c>
      <c r="V8174" t="s">
        <v>262</v>
      </c>
      <c r="W8174" t="s">
        <v>31</v>
      </c>
      <c r="X8174">
        <v>1</v>
      </c>
      <c r="Y8174" t="str">
        <f>IF(tblRides[[#This Row],[supply_demand_ratio]]&lt;0.8,"Below 0.8",IF(tblRides[[#This Row],[supply_demand_ratio]]&lt;1,"Between 0.8-1.0",IF(tblRides[[#This Row],[supply_demand_ratio]]&lt;=1.2,"Between 1.0-1.2","Above 1.2")))</f>
        <v>Below 0.8</v>
      </c>
    </row>
    <row r="8175" spans="1:25" x14ac:dyDescent="0.3">
      <c r="A8175" t="s">
        <v>8230</v>
      </c>
      <c r="B8175" s="1">
        <v>46095.986111111109</v>
      </c>
      <c r="C8175" s="2">
        <v>46095</v>
      </c>
      <c r="D8175">
        <v>23</v>
      </c>
      <c r="E8175" t="s">
        <v>43</v>
      </c>
      <c r="F8175" t="s">
        <v>26</v>
      </c>
      <c r="G8175">
        <v>10.9</v>
      </c>
      <c r="H8175">
        <v>203.86</v>
      </c>
      <c r="I8175">
        <v>200.47</v>
      </c>
      <c r="J8175">
        <v>1</v>
      </c>
      <c r="K8175">
        <v>8</v>
      </c>
      <c r="L8175">
        <v>7.4</v>
      </c>
      <c r="M8175">
        <v>62</v>
      </c>
      <c r="N8175" t="s">
        <v>41</v>
      </c>
      <c r="O8175">
        <v>1.256</v>
      </c>
      <c r="P8175" t="s">
        <v>28</v>
      </c>
      <c r="Q8175" t="s">
        <v>29</v>
      </c>
      <c r="R8175">
        <v>4.78</v>
      </c>
      <c r="S8175">
        <v>5</v>
      </c>
      <c r="T8175">
        <v>-3.39</v>
      </c>
      <c r="U8175">
        <v>-0.6</v>
      </c>
      <c r="V8175" t="s">
        <v>262</v>
      </c>
      <c r="W8175" t="s">
        <v>45</v>
      </c>
      <c r="X8175">
        <v>1</v>
      </c>
      <c r="Y8175" t="str">
        <f>IF(tblRides[[#This Row],[supply_demand_ratio]]&lt;0.8,"Below 0.8",IF(tblRides[[#This Row],[supply_demand_ratio]]&lt;1,"Between 0.8-1.0",IF(tblRides[[#This Row],[supply_demand_ratio]]&lt;=1.2,"Between 1.0-1.2","Above 1.2")))</f>
        <v>Above 1.2</v>
      </c>
    </row>
    <row r="8176" spans="1:25" x14ac:dyDescent="0.3">
      <c r="A8176" t="s">
        <v>8231</v>
      </c>
      <c r="B8176" s="1">
        <v>46096.006249999999</v>
      </c>
      <c r="C8176" s="2">
        <v>46096</v>
      </c>
      <c r="D8176">
        <v>0</v>
      </c>
      <c r="E8176" t="s">
        <v>25</v>
      </c>
      <c r="F8176" t="s">
        <v>26</v>
      </c>
      <c r="G8176">
        <v>0.8</v>
      </c>
      <c r="H8176">
        <v>60.82</v>
      </c>
      <c r="I8176">
        <v>66.900000000000006</v>
      </c>
      <c r="J8176">
        <v>1.1000000000000001</v>
      </c>
      <c r="K8176">
        <v>4.9000000000000004</v>
      </c>
      <c r="L8176">
        <v>10.1</v>
      </c>
      <c r="M8176">
        <v>134</v>
      </c>
      <c r="N8176" t="s">
        <v>27</v>
      </c>
      <c r="O8176">
        <v>1.171</v>
      </c>
      <c r="P8176" t="s">
        <v>28</v>
      </c>
      <c r="Q8176" t="s">
        <v>29</v>
      </c>
      <c r="R8176">
        <v>4.78</v>
      </c>
      <c r="S8176">
        <v>5</v>
      </c>
      <c r="T8176">
        <v>6.08</v>
      </c>
      <c r="U8176">
        <v>5.2</v>
      </c>
      <c r="V8176" t="s">
        <v>374</v>
      </c>
      <c r="W8176" t="s">
        <v>31</v>
      </c>
      <c r="X8176">
        <v>1</v>
      </c>
      <c r="Y8176" t="str">
        <f>IF(tblRides[[#This Row],[supply_demand_ratio]]&lt;0.8,"Below 0.8",IF(tblRides[[#This Row],[supply_demand_ratio]]&lt;1,"Between 0.8-1.0",IF(tblRides[[#This Row],[supply_demand_ratio]]&lt;=1.2,"Between 1.0-1.2","Above 1.2")))</f>
        <v>Between 1.0-1.2</v>
      </c>
    </row>
    <row r="8177" spans="1:25" x14ac:dyDescent="0.3">
      <c r="A8177" t="s">
        <v>8232</v>
      </c>
      <c r="B8177" s="1">
        <v>46096.043055555558</v>
      </c>
      <c r="C8177" s="2">
        <v>46096</v>
      </c>
      <c r="D8177">
        <v>1</v>
      </c>
      <c r="E8177" t="s">
        <v>25</v>
      </c>
      <c r="F8177" t="s">
        <v>26</v>
      </c>
      <c r="G8177">
        <v>10.1</v>
      </c>
      <c r="H8177">
        <v>177.29</v>
      </c>
      <c r="I8177">
        <v>178.93</v>
      </c>
      <c r="J8177">
        <v>1</v>
      </c>
      <c r="K8177">
        <v>4.3</v>
      </c>
      <c r="L8177">
        <v>6.7</v>
      </c>
      <c r="M8177">
        <v>128</v>
      </c>
      <c r="N8177" t="s">
        <v>27</v>
      </c>
      <c r="O8177">
        <v>1.0529999999999999</v>
      </c>
      <c r="P8177" t="s">
        <v>28</v>
      </c>
      <c r="Q8177" t="s">
        <v>29</v>
      </c>
      <c r="R8177">
        <v>4.7699999999999996</v>
      </c>
      <c r="S8177">
        <v>4</v>
      </c>
      <c r="T8177">
        <v>1.64</v>
      </c>
      <c r="U8177">
        <v>2.4</v>
      </c>
      <c r="V8177" t="s">
        <v>374</v>
      </c>
      <c r="W8177" t="s">
        <v>31</v>
      </c>
      <c r="X8177">
        <v>1</v>
      </c>
      <c r="Y8177" t="str">
        <f>IF(tblRides[[#This Row],[supply_demand_ratio]]&lt;0.8,"Below 0.8",IF(tblRides[[#This Row],[supply_demand_ratio]]&lt;1,"Between 0.8-1.0",IF(tblRides[[#This Row],[supply_demand_ratio]]&lt;=1.2,"Between 1.0-1.2","Above 1.2")))</f>
        <v>Between 1.0-1.2</v>
      </c>
    </row>
    <row r="8178" spans="1:25" x14ac:dyDescent="0.3">
      <c r="A8178" t="s">
        <v>8233</v>
      </c>
      <c r="B8178" s="1">
        <v>46096.057638888888</v>
      </c>
      <c r="C8178" s="2">
        <v>46096</v>
      </c>
      <c r="D8178">
        <v>1</v>
      </c>
      <c r="E8178" t="s">
        <v>33</v>
      </c>
      <c r="F8178" t="s">
        <v>34</v>
      </c>
      <c r="G8178">
        <v>3.9</v>
      </c>
      <c r="H8178">
        <v>93.15</v>
      </c>
      <c r="I8178">
        <v>95.81</v>
      </c>
      <c r="J8178">
        <v>1</v>
      </c>
      <c r="K8178">
        <v>3.5</v>
      </c>
      <c r="L8178">
        <v>8.5</v>
      </c>
      <c r="M8178">
        <v>110</v>
      </c>
      <c r="N8178" t="s">
        <v>27</v>
      </c>
      <c r="O8178">
        <v>1.345</v>
      </c>
      <c r="P8178" t="s">
        <v>28</v>
      </c>
      <c r="Q8178" t="s">
        <v>29</v>
      </c>
      <c r="R8178">
        <v>4.63</v>
      </c>
      <c r="S8178">
        <v>0</v>
      </c>
      <c r="T8178">
        <v>2.66</v>
      </c>
      <c r="U8178">
        <v>5</v>
      </c>
      <c r="V8178" t="s">
        <v>374</v>
      </c>
      <c r="W8178" t="s">
        <v>31</v>
      </c>
      <c r="X8178">
        <v>1</v>
      </c>
      <c r="Y8178" t="str">
        <f>IF(tblRides[[#This Row],[supply_demand_ratio]]&lt;0.8,"Below 0.8",IF(tblRides[[#This Row],[supply_demand_ratio]]&lt;1,"Between 0.8-1.0",IF(tblRides[[#This Row],[supply_demand_ratio]]&lt;=1.2,"Between 1.0-1.2","Above 1.2")))</f>
        <v>Above 1.2</v>
      </c>
    </row>
    <row r="8179" spans="1:25" x14ac:dyDescent="0.3">
      <c r="A8179" t="s">
        <v>8234</v>
      </c>
      <c r="B8179" s="1">
        <v>46096.068055555559</v>
      </c>
      <c r="C8179" s="2">
        <v>46096</v>
      </c>
      <c r="D8179">
        <v>1</v>
      </c>
      <c r="E8179" t="s">
        <v>43</v>
      </c>
      <c r="F8179" t="s">
        <v>26</v>
      </c>
      <c r="G8179">
        <v>8.9</v>
      </c>
      <c r="H8179">
        <v>168.85</v>
      </c>
      <c r="I8179">
        <v>169.24</v>
      </c>
      <c r="J8179">
        <v>1.1000000000000001</v>
      </c>
      <c r="K8179">
        <v>3.9</v>
      </c>
      <c r="L8179">
        <v>4.5999999999999996</v>
      </c>
      <c r="M8179">
        <v>68</v>
      </c>
      <c r="N8179" t="s">
        <v>41</v>
      </c>
      <c r="O8179">
        <v>1.633</v>
      </c>
      <c r="P8179" t="s">
        <v>28</v>
      </c>
      <c r="Q8179" t="s">
        <v>29</v>
      </c>
      <c r="R8179">
        <v>4.8</v>
      </c>
      <c r="S8179">
        <v>7</v>
      </c>
      <c r="T8179">
        <v>0.39</v>
      </c>
      <c r="U8179">
        <v>0.7</v>
      </c>
      <c r="V8179" t="s">
        <v>374</v>
      </c>
      <c r="W8179" t="s">
        <v>31</v>
      </c>
      <c r="X8179">
        <v>1</v>
      </c>
      <c r="Y8179" t="str">
        <f>IF(tblRides[[#This Row],[supply_demand_ratio]]&lt;0.8,"Below 0.8",IF(tblRides[[#This Row],[supply_demand_ratio]]&lt;1,"Between 0.8-1.0",IF(tblRides[[#This Row],[supply_demand_ratio]]&lt;=1.2,"Between 1.0-1.2","Above 1.2")))</f>
        <v>Above 1.2</v>
      </c>
    </row>
    <row r="8180" spans="1:25" x14ac:dyDescent="0.3">
      <c r="A8180" t="s">
        <v>8235</v>
      </c>
      <c r="B8180" s="1">
        <v>46096.068749999999</v>
      </c>
      <c r="C8180" s="2">
        <v>46096</v>
      </c>
      <c r="D8180">
        <v>1</v>
      </c>
      <c r="E8180" t="s">
        <v>25</v>
      </c>
      <c r="F8180" t="s">
        <v>26</v>
      </c>
      <c r="G8180">
        <v>9.5</v>
      </c>
      <c r="H8180">
        <v>200.41</v>
      </c>
      <c r="I8180">
        <v>190.15</v>
      </c>
      <c r="J8180">
        <v>1.1000000000000001</v>
      </c>
      <c r="K8180">
        <v>2.7</v>
      </c>
      <c r="L8180">
        <v>5.5</v>
      </c>
      <c r="M8180">
        <v>144</v>
      </c>
      <c r="N8180" t="s">
        <v>27</v>
      </c>
      <c r="O8180">
        <v>1.159</v>
      </c>
      <c r="P8180" t="s">
        <v>28</v>
      </c>
      <c r="Q8180" t="s">
        <v>29</v>
      </c>
      <c r="R8180">
        <v>4.78</v>
      </c>
      <c r="S8180">
        <v>12</v>
      </c>
      <c r="T8180">
        <v>-10.26</v>
      </c>
      <c r="U8180">
        <v>2.8</v>
      </c>
      <c r="V8180" t="s">
        <v>374</v>
      </c>
      <c r="W8180" t="s">
        <v>31</v>
      </c>
      <c r="X8180">
        <v>1</v>
      </c>
      <c r="Y8180" t="str">
        <f>IF(tblRides[[#This Row],[supply_demand_ratio]]&lt;0.8,"Below 0.8",IF(tblRides[[#This Row],[supply_demand_ratio]]&lt;1,"Between 0.8-1.0",IF(tblRides[[#This Row],[supply_demand_ratio]]&lt;=1.2,"Between 1.0-1.2","Above 1.2")))</f>
        <v>Between 1.0-1.2</v>
      </c>
    </row>
    <row r="8181" spans="1:25" x14ac:dyDescent="0.3">
      <c r="A8181" t="s">
        <v>8236</v>
      </c>
      <c r="B8181" s="1">
        <v>46096.076388888891</v>
      </c>
      <c r="C8181" s="2">
        <v>46096</v>
      </c>
      <c r="D8181">
        <v>1</v>
      </c>
      <c r="E8181" t="s">
        <v>62</v>
      </c>
      <c r="F8181" t="s">
        <v>26</v>
      </c>
      <c r="G8181">
        <v>1.3</v>
      </c>
      <c r="H8181">
        <v>52.28</v>
      </c>
      <c r="J8181">
        <v>1</v>
      </c>
      <c r="K8181">
        <v>5</v>
      </c>
      <c r="L8181">
        <v>5.7</v>
      </c>
      <c r="M8181">
        <v>62</v>
      </c>
      <c r="N8181" t="s">
        <v>41</v>
      </c>
      <c r="O8181">
        <v>2.2000000000000002</v>
      </c>
      <c r="P8181" t="s">
        <v>58</v>
      </c>
      <c r="Q8181" t="s">
        <v>59</v>
      </c>
      <c r="R8181">
        <v>4.78</v>
      </c>
      <c r="S8181">
        <v>4</v>
      </c>
      <c r="U8181">
        <v>0.7</v>
      </c>
      <c r="V8181" t="s">
        <v>374</v>
      </c>
      <c r="W8181" t="s">
        <v>31</v>
      </c>
      <c r="X8181">
        <v>0</v>
      </c>
      <c r="Y8181" t="str">
        <f>IF(tblRides[[#This Row],[supply_demand_ratio]]&lt;0.8,"Below 0.8",IF(tblRides[[#This Row],[supply_demand_ratio]]&lt;1,"Between 0.8-1.0",IF(tblRides[[#This Row],[supply_demand_ratio]]&lt;=1.2,"Between 1.0-1.2","Above 1.2")))</f>
        <v>Above 1.2</v>
      </c>
    </row>
    <row r="8182" spans="1:25" x14ac:dyDescent="0.3">
      <c r="A8182" t="s">
        <v>8237</v>
      </c>
      <c r="B8182" s="1">
        <v>46096.078472222223</v>
      </c>
      <c r="C8182" s="2">
        <v>46096</v>
      </c>
      <c r="D8182">
        <v>1</v>
      </c>
      <c r="E8182" t="s">
        <v>43</v>
      </c>
      <c r="F8182" t="s">
        <v>26</v>
      </c>
      <c r="G8182">
        <v>1.9</v>
      </c>
      <c r="H8182">
        <v>74.39</v>
      </c>
      <c r="J8182">
        <v>1.1000000000000001</v>
      </c>
      <c r="K8182">
        <v>2.8</v>
      </c>
      <c r="L8182">
        <v>1.8</v>
      </c>
      <c r="M8182">
        <v>78</v>
      </c>
      <c r="N8182" t="s">
        <v>41</v>
      </c>
      <c r="O8182">
        <v>2.2000000000000002</v>
      </c>
      <c r="P8182" t="s">
        <v>58</v>
      </c>
      <c r="Q8182" t="s">
        <v>74</v>
      </c>
      <c r="R8182">
        <v>4.71</v>
      </c>
      <c r="S8182">
        <v>21</v>
      </c>
      <c r="U8182">
        <v>-1</v>
      </c>
      <c r="V8182" t="s">
        <v>374</v>
      </c>
      <c r="W8182" t="s">
        <v>31</v>
      </c>
      <c r="X8182">
        <v>0</v>
      </c>
      <c r="Y8182" t="str">
        <f>IF(tblRides[[#This Row],[supply_demand_ratio]]&lt;0.8,"Below 0.8",IF(tblRides[[#This Row],[supply_demand_ratio]]&lt;1,"Between 0.8-1.0",IF(tblRides[[#This Row],[supply_demand_ratio]]&lt;=1.2,"Between 1.0-1.2","Above 1.2")))</f>
        <v>Above 1.2</v>
      </c>
    </row>
    <row r="8183" spans="1:25" x14ac:dyDescent="0.3">
      <c r="A8183" t="s">
        <v>8238</v>
      </c>
      <c r="B8183" s="1">
        <v>46096.089583333334</v>
      </c>
      <c r="C8183" s="2">
        <v>46096</v>
      </c>
      <c r="D8183">
        <v>2</v>
      </c>
      <c r="E8183" t="s">
        <v>62</v>
      </c>
      <c r="F8183" t="s">
        <v>34</v>
      </c>
      <c r="G8183">
        <v>2.4</v>
      </c>
      <c r="H8183">
        <v>67.819999999999993</v>
      </c>
      <c r="I8183">
        <v>68.67</v>
      </c>
      <c r="J8183">
        <v>1</v>
      </c>
      <c r="K8183">
        <v>3.3</v>
      </c>
      <c r="L8183">
        <v>6.2</v>
      </c>
      <c r="M8183">
        <v>49</v>
      </c>
      <c r="N8183" t="s">
        <v>41</v>
      </c>
      <c r="O8183">
        <v>1.089</v>
      </c>
      <c r="P8183" t="s">
        <v>28</v>
      </c>
      <c r="Q8183" t="s">
        <v>29</v>
      </c>
      <c r="R8183">
        <v>4.7</v>
      </c>
      <c r="S8183">
        <v>0</v>
      </c>
      <c r="T8183">
        <v>0.85</v>
      </c>
      <c r="U8183">
        <v>2.9</v>
      </c>
      <c r="V8183" t="s">
        <v>374</v>
      </c>
      <c r="W8183" t="s">
        <v>31</v>
      </c>
      <c r="X8183">
        <v>1</v>
      </c>
      <c r="Y8183" t="str">
        <f>IF(tblRides[[#This Row],[supply_demand_ratio]]&lt;0.8,"Below 0.8",IF(tblRides[[#This Row],[supply_demand_ratio]]&lt;1,"Between 0.8-1.0",IF(tblRides[[#This Row],[supply_demand_ratio]]&lt;=1.2,"Between 1.0-1.2","Above 1.2")))</f>
        <v>Between 1.0-1.2</v>
      </c>
    </row>
    <row r="8184" spans="1:25" x14ac:dyDescent="0.3">
      <c r="A8184" t="s">
        <v>8239</v>
      </c>
      <c r="B8184" s="1">
        <v>46096.09097222222</v>
      </c>
      <c r="C8184" s="2">
        <v>46096</v>
      </c>
      <c r="D8184">
        <v>2</v>
      </c>
      <c r="E8184" t="s">
        <v>25</v>
      </c>
      <c r="F8184" t="s">
        <v>26</v>
      </c>
      <c r="G8184">
        <v>9.6</v>
      </c>
      <c r="H8184">
        <v>169.26</v>
      </c>
      <c r="I8184">
        <v>176.78</v>
      </c>
      <c r="J8184">
        <v>1</v>
      </c>
      <c r="K8184">
        <v>5.2</v>
      </c>
      <c r="L8184">
        <v>4.3</v>
      </c>
      <c r="M8184">
        <v>136</v>
      </c>
      <c r="N8184" t="s">
        <v>41</v>
      </c>
      <c r="O8184">
        <v>1.4930000000000001</v>
      </c>
      <c r="P8184" t="s">
        <v>28</v>
      </c>
      <c r="Q8184" t="s">
        <v>29</v>
      </c>
      <c r="R8184">
        <v>4.66</v>
      </c>
      <c r="S8184">
        <v>2</v>
      </c>
      <c r="T8184">
        <v>7.52</v>
      </c>
      <c r="U8184">
        <v>-0.9</v>
      </c>
      <c r="V8184" t="s">
        <v>374</v>
      </c>
      <c r="W8184" t="s">
        <v>45</v>
      </c>
      <c r="X8184">
        <v>1</v>
      </c>
      <c r="Y8184" t="str">
        <f>IF(tblRides[[#This Row],[supply_demand_ratio]]&lt;0.8,"Below 0.8",IF(tblRides[[#This Row],[supply_demand_ratio]]&lt;1,"Between 0.8-1.0",IF(tblRides[[#This Row],[supply_demand_ratio]]&lt;=1.2,"Between 1.0-1.2","Above 1.2")))</f>
        <v>Above 1.2</v>
      </c>
    </row>
    <row r="8185" spans="1:25" x14ac:dyDescent="0.3">
      <c r="A8185" t="s">
        <v>8240</v>
      </c>
      <c r="B8185" s="1">
        <v>46096.09652777778</v>
      </c>
      <c r="C8185" s="2">
        <v>46096</v>
      </c>
      <c r="D8185">
        <v>2</v>
      </c>
      <c r="E8185" t="s">
        <v>25</v>
      </c>
      <c r="F8185" t="s">
        <v>26</v>
      </c>
      <c r="G8185">
        <v>2</v>
      </c>
      <c r="H8185">
        <v>67.989999999999995</v>
      </c>
      <c r="I8185">
        <v>68.849999999999994</v>
      </c>
      <c r="J8185">
        <v>1</v>
      </c>
      <c r="K8185">
        <v>7.1</v>
      </c>
      <c r="L8185">
        <v>6.1</v>
      </c>
      <c r="M8185">
        <v>130</v>
      </c>
      <c r="N8185" t="s">
        <v>41</v>
      </c>
      <c r="O8185">
        <v>1.31</v>
      </c>
      <c r="P8185" t="s">
        <v>28</v>
      </c>
      <c r="Q8185" t="s">
        <v>29</v>
      </c>
      <c r="R8185">
        <v>4.74</v>
      </c>
      <c r="S8185">
        <v>29</v>
      </c>
      <c r="T8185">
        <v>0.86</v>
      </c>
      <c r="U8185">
        <v>-1</v>
      </c>
      <c r="V8185" t="s">
        <v>374</v>
      </c>
      <c r="W8185" t="s">
        <v>45</v>
      </c>
      <c r="X8185">
        <v>1</v>
      </c>
      <c r="Y8185" t="str">
        <f>IF(tblRides[[#This Row],[supply_demand_ratio]]&lt;0.8,"Below 0.8",IF(tblRides[[#This Row],[supply_demand_ratio]]&lt;1,"Between 0.8-1.0",IF(tblRides[[#This Row],[supply_demand_ratio]]&lt;=1.2,"Between 1.0-1.2","Above 1.2")))</f>
        <v>Above 1.2</v>
      </c>
    </row>
    <row r="8186" spans="1:25" x14ac:dyDescent="0.3">
      <c r="A8186" t="s">
        <v>8241</v>
      </c>
      <c r="B8186" s="1">
        <v>46096.106249999997</v>
      </c>
      <c r="C8186" s="2">
        <v>46096</v>
      </c>
      <c r="D8186">
        <v>2</v>
      </c>
      <c r="E8186" t="s">
        <v>33</v>
      </c>
      <c r="F8186" t="s">
        <v>26</v>
      </c>
      <c r="G8186">
        <v>1.3</v>
      </c>
      <c r="H8186">
        <v>65.14</v>
      </c>
      <c r="J8186">
        <v>1.1000000000000001</v>
      </c>
      <c r="K8186">
        <v>6.8</v>
      </c>
      <c r="L8186">
        <v>2.5</v>
      </c>
      <c r="M8186">
        <v>81</v>
      </c>
      <c r="N8186" t="s">
        <v>41</v>
      </c>
      <c r="O8186">
        <v>1.242</v>
      </c>
      <c r="P8186" t="s">
        <v>37</v>
      </c>
      <c r="Q8186" t="s">
        <v>103</v>
      </c>
      <c r="R8186">
        <v>4.43</v>
      </c>
      <c r="S8186">
        <v>9</v>
      </c>
      <c r="U8186">
        <v>-4.3</v>
      </c>
      <c r="V8186" t="s">
        <v>374</v>
      </c>
      <c r="W8186" t="s">
        <v>45</v>
      </c>
      <c r="X8186">
        <v>0</v>
      </c>
      <c r="Y8186" t="str">
        <f>IF(tblRides[[#This Row],[supply_demand_ratio]]&lt;0.8,"Below 0.8",IF(tblRides[[#This Row],[supply_demand_ratio]]&lt;1,"Between 0.8-1.0",IF(tblRides[[#This Row],[supply_demand_ratio]]&lt;=1.2,"Between 1.0-1.2","Above 1.2")))</f>
        <v>Above 1.2</v>
      </c>
    </row>
    <row r="8187" spans="1:25" x14ac:dyDescent="0.3">
      <c r="A8187" t="s">
        <v>8242</v>
      </c>
      <c r="B8187" s="1">
        <v>46096.115972222222</v>
      </c>
      <c r="C8187" s="2">
        <v>46096</v>
      </c>
      <c r="D8187">
        <v>2</v>
      </c>
      <c r="E8187" t="s">
        <v>25</v>
      </c>
      <c r="F8187" t="s">
        <v>26</v>
      </c>
      <c r="G8187">
        <v>2.6</v>
      </c>
      <c r="H8187">
        <v>77.3</v>
      </c>
      <c r="I8187">
        <v>76.37</v>
      </c>
      <c r="J8187">
        <v>1</v>
      </c>
      <c r="K8187">
        <v>2.8</v>
      </c>
      <c r="L8187">
        <v>7.6</v>
      </c>
      <c r="M8187">
        <v>130</v>
      </c>
      <c r="N8187" t="s">
        <v>41</v>
      </c>
      <c r="O8187">
        <v>1.304</v>
      </c>
      <c r="P8187" t="s">
        <v>28</v>
      </c>
      <c r="Q8187" t="s">
        <v>29</v>
      </c>
      <c r="R8187">
        <v>4.7300000000000004</v>
      </c>
      <c r="S8187">
        <v>18</v>
      </c>
      <c r="T8187">
        <v>-0.93</v>
      </c>
      <c r="U8187">
        <v>4.8</v>
      </c>
      <c r="V8187" t="s">
        <v>374</v>
      </c>
      <c r="W8187" t="s">
        <v>31</v>
      </c>
      <c r="X8187">
        <v>1</v>
      </c>
      <c r="Y8187" t="str">
        <f>IF(tblRides[[#This Row],[supply_demand_ratio]]&lt;0.8,"Below 0.8",IF(tblRides[[#This Row],[supply_demand_ratio]]&lt;1,"Between 0.8-1.0",IF(tblRides[[#This Row],[supply_demand_ratio]]&lt;=1.2,"Between 1.0-1.2","Above 1.2")))</f>
        <v>Above 1.2</v>
      </c>
    </row>
    <row r="8188" spans="1:25" x14ac:dyDescent="0.3">
      <c r="A8188" t="s">
        <v>8243</v>
      </c>
      <c r="B8188" s="1">
        <v>46096.125694444447</v>
      </c>
      <c r="C8188" s="2">
        <v>46096</v>
      </c>
      <c r="D8188">
        <v>3</v>
      </c>
      <c r="E8188" t="s">
        <v>25</v>
      </c>
      <c r="F8188" t="s">
        <v>34</v>
      </c>
      <c r="G8188">
        <v>1</v>
      </c>
      <c r="H8188">
        <v>60.15</v>
      </c>
      <c r="I8188">
        <v>56.13</v>
      </c>
      <c r="J8188">
        <v>1.1000000000000001</v>
      </c>
      <c r="K8188">
        <v>3.7</v>
      </c>
      <c r="L8188">
        <v>3.4</v>
      </c>
      <c r="M8188">
        <v>117</v>
      </c>
      <c r="N8188" t="s">
        <v>41</v>
      </c>
      <c r="O8188">
        <v>1.2170000000000001</v>
      </c>
      <c r="P8188" t="s">
        <v>28</v>
      </c>
      <c r="Q8188" t="s">
        <v>29</v>
      </c>
      <c r="R8188">
        <v>4.68</v>
      </c>
      <c r="S8188">
        <v>0</v>
      </c>
      <c r="T8188">
        <v>-4.0199999999999996</v>
      </c>
      <c r="U8188">
        <v>-0.3</v>
      </c>
      <c r="V8188" t="s">
        <v>374</v>
      </c>
      <c r="W8188" t="s">
        <v>31</v>
      </c>
      <c r="X8188">
        <v>1</v>
      </c>
      <c r="Y8188" t="str">
        <f>IF(tblRides[[#This Row],[supply_demand_ratio]]&lt;0.8,"Below 0.8",IF(tblRides[[#This Row],[supply_demand_ratio]]&lt;1,"Between 0.8-1.0",IF(tblRides[[#This Row],[supply_demand_ratio]]&lt;=1.2,"Between 1.0-1.2","Above 1.2")))</f>
        <v>Above 1.2</v>
      </c>
    </row>
    <row r="8189" spans="1:25" x14ac:dyDescent="0.3">
      <c r="A8189" t="s">
        <v>8244</v>
      </c>
      <c r="B8189" s="1">
        <v>46096.126388888886</v>
      </c>
      <c r="C8189" s="2">
        <v>46096</v>
      </c>
      <c r="D8189">
        <v>3</v>
      </c>
      <c r="E8189" t="s">
        <v>25</v>
      </c>
      <c r="F8189" t="s">
        <v>26</v>
      </c>
      <c r="G8189">
        <v>5.5</v>
      </c>
      <c r="H8189">
        <v>116.83</v>
      </c>
      <c r="I8189">
        <v>114.7</v>
      </c>
      <c r="J8189">
        <v>1</v>
      </c>
      <c r="K8189">
        <v>2</v>
      </c>
      <c r="L8189">
        <v>1.6</v>
      </c>
      <c r="M8189">
        <v>125</v>
      </c>
      <c r="N8189" t="s">
        <v>27</v>
      </c>
      <c r="O8189">
        <v>1.0840000000000001</v>
      </c>
      <c r="P8189" t="s">
        <v>28</v>
      </c>
      <c r="Q8189" t="s">
        <v>29</v>
      </c>
      <c r="R8189">
        <v>5</v>
      </c>
      <c r="S8189">
        <v>3</v>
      </c>
      <c r="T8189">
        <v>-2.13</v>
      </c>
      <c r="U8189">
        <v>-0.4</v>
      </c>
      <c r="V8189" t="s">
        <v>374</v>
      </c>
      <c r="W8189" t="s">
        <v>31</v>
      </c>
      <c r="X8189">
        <v>1</v>
      </c>
      <c r="Y8189" t="str">
        <f>IF(tblRides[[#This Row],[supply_demand_ratio]]&lt;0.8,"Below 0.8",IF(tblRides[[#This Row],[supply_demand_ratio]]&lt;1,"Between 0.8-1.0",IF(tblRides[[#This Row],[supply_demand_ratio]]&lt;=1.2,"Between 1.0-1.2","Above 1.2")))</f>
        <v>Between 1.0-1.2</v>
      </c>
    </row>
    <row r="8190" spans="1:25" x14ac:dyDescent="0.3">
      <c r="A8190" t="s">
        <v>8245</v>
      </c>
      <c r="B8190" s="1">
        <v>46096.146527777775</v>
      </c>
      <c r="C8190" s="2">
        <v>46096</v>
      </c>
      <c r="D8190">
        <v>3</v>
      </c>
      <c r="E8190" t="s">
        <v>25</v>
      </c>
      <c r="F8190" t="s">
        <v>26</v>
      </c>
      <c r="G8190">
        <v>3.4</v>
      </c>
      <c r="H8190">
        <v>96.84</v>
      </c>
      <c r="I8190">
        <v>97.44</v>
      </c>
      <c r="J8190">
        <v>1</v>
      </c>
      <c r="K8190">
        <v>5.5</v>
      </c>
      <c r="L8190">
        <v>4.5999999999999996</v>
      </c>
      <c r="M8190">
        <v>135</v>
      </c>
      <c r="N8190" t="s">
        <v>27</v>
      </c>
      <c r="O8190">
        <v>1.169</v>
      </c>
      <c r="P8190" t="s">
        <v>28</v>
      </c>
      <c r="Q8190" t="s">
        <v>29</v>
      </c>
      <c r="R8190">
        <v>4.5</v>
      </c>
      <c r="S8190">
        <v>4</v>
      </c>
      <c r="T8190">
        <v>0.6</v>
      </c>
      <c r="U8190">
        <v>-0.9</v>
      </c>
      <c r="V8190" t="s">
        <v>374</v>
      </c>
      <c r="W8190" t="s">
        <v>45</v>
      </c>
      <c r="X8190">
        <v>1</v>
      </c>
      <c r="Y8190" t="str">
        <f>IF(tblRides[[#This Row],[supply_demand_ratio]]&lt;0.8,"Below 0.8",IF(tblRides[[#This Row],[supply_demand_ratio]]&lt;1,"Between 0.8-1.0",IF(tblRides[[#This Row],[supply_demand_ratio]]&lt;=1.2,"Between 1.0-1.2","Above 1.2")))</f>
        <v>Between 1.0-1.2</v>
      </c>
    </row>
    <row r="8191" spans="1:25" x14ac:dyDescent="0.3">
      <c r="A8191" t="s">
        <v>8246</v>
      </c>
      <c r="B8191" s="1">
        <v>46096.147916666669</v>
      </c>
      <c r="C8191" s="2">
        <v>46096</v>
      </c>
      <c r="D8191">
        <v>3</v>
      </c>
      <c r="E8191" t="s">
        <v>36</v>
      </c>
      <c r="F8191" t="s">
        <v>26</v>
      </c>
      <c r="G8191">
        <v>2.7</v>
      </c>
      <c r="H8191">
        <v>80.099999999999994</v>
      </c>
      <c r="I8191">
        <v>80.52</v>
      </c>
      <c r="J8191">
        <v>1.1000000000000001</v>
      </c>
      <c r="K8191">
        <v>5.7</v>
      </c>
      <c r="L8191">
        <v>5.3</v>
      </c>
      <c r="M8191">
        <v>119</v>
      </c>
      <c r="N8191" t="s">
        <v>27</v>
      </c>
      <c r="O8191">
        <v>1.1930000000000001</v>
      </c>
      <c r="P8191" t="s">
        <v>28</v>
      </c>
      <c r="Q8191" t="s">
        <v>29</v>
      </c>
      <c r="R8191">
        <v>4.46</v>
      </c>
      <c r="S8191">
        <v>21</v>
      </c>
      <c r="T8191">
        <v>0.42</v>
      </c>
      <c r="U8191">
        <v>-0.4</v>
      </c>
      <c r="V8191" t="s">
        <v>374</v>
      </c>
      <c r="W8191" t="s">
        <v>45</v>
      </c>
      <c r="X8191">
        <v>1</v>
      </c>
      <c r="Y8191" t="str">
        <f>IF(tblRides[[#This Row],[supply_demand_ratio]]&lt;0.8,"Below 0.8",IF(tblRides[[#This Row],[supply_demand_ratio]]&lt;1,"Between 0.8-1.0",IF(tblRides[[#This Row],[supply_demand_ratio]]&lt;=1.2,"Between 1.0-1.2","Above 1.2")))</f>
        <v>Between 1.0-1.2</v>
      </c>
    </row>
    <row r="8192" spans="1:25" x14ac:dyDescent="0.3">
      <c r="A8192" t="s">
        <v>8247</v>
      </c>
      <c r="B8192" s="1">
        <v>46096.161111111112</v>
      </c>
      <c r="C8192" s="2">
        <v>46096</v>
      </c>
      <c r="D8192">
        <v>3</v>
      </c>
      <c r="E8192" t="s">
        <v>25</v>
      </c>
      <c r="F8192" t="s">
        <v>26</v>
      </c>
      <c r="G8192">
        <v>12.7</v>
      </c>
      <c r="H8192">
        <v>216.77</v>
      </c>
      <c r="J8192">
        <v>1</v>
      </c>
      <c r="K8192">
        <v>4.2</v>
      </c>
      <c r="L8192">
        <v>2.9</v>
      </c>
      <c r="M8192">
        <v>135</v>
      </c>
      <c r="N8192" t="s">
        <v>27</v>
      </c>
      <c r="O8192">
        <v>1.1559999999999999</v>
      </c>
      <c r="P8192" t="s">
        <v>58</v>
      </c>
      <c r="Q8192" t="s">
        <v>59</v>
      </c>
      <c r="R8192">
        <v>4.58</v>
      </c>
      <c r="S8192">
        <v>46</v>
      </c>
      <c r="U8192">
        <v>-1.3</v>
      </c>
      <c r="V8192" t="s">
        <v>374</v>
      </c>
      <c r="W8192" t="s">
        <v>31</v>
      </c>
      <c r="X8192">
        <v>0</v>
      </c>
      <c r="Y8192" t="str">
        <f>IF(tblRides[[#This Row],[supply_demand_ratio]]&lt;0.8,"Below 0.8",IF(tblRides[[#This Row],[supply_demand_ratio]]&lt;1,"Between 0.8-1.0",IF(tblRides[[#This Row],[supply_demand_ratio]]&lt;=1.2,"Between 1.0-1.2","Above 1.2")))</f>
        <v>Between 1.0-1.2</v>
      </c>
    </row>
    <row r="8193" spans="1:25" x14ac:dyDescent="0.3">
      <c r="A8193" t="s">
        <v>8248</v>
      </c>
      <c r="B8193" s="1">
        <v>46096.168055555558</v>
      </c>
      <c r="C8193" s="2">
        <v>46096</v>
      </c>
      <c r="D8193">
        <v>4</v>
      </c>
      <c r="E8193" t="s">
        <v>62</v>
      </c>
      <c r="F8193" t="s">
        <v>26</v>
      </c>
      <c r="G8193">
        <v>5.5</v>
      </c>
      <c r="H8193">
        <v>110.99</v>
      </c>
      <c r="I8193">
        <v>110.3</v>
      </c>
      <c r="J8193">
        <v>1</v>
      </c>
      <c r="K8193">
        <v>6.8</v>
      </c>
      <c r="L8193">
        <v>4.2</v>
      </c>
      <c r="M8193">
        <v>64</v>
      </c>
      <c r="N8193" t="s">
        <v>41</v>
      </c>
      <c r="O8193">
        <v>2.2000000000000002</v>
      </c>
      <c r="P8193" t="s">
        <v>28</v>
      </c>
      <c r="Q8193" t="s">
        <v>29</v>
      </c>
      <c r="R8193">
        <v>4.7699999999999996</v>
      </c>
      <c r="S8193">
        <v>8</v>
      </c>
      <c r="T8193">
        <v>-0.69</v>
      </c>
      <c r="U8193">
        <v>-2.6</v>
      </c>
      <c r="V8193" t="s">
        <v>374</v>
      </c>
      <c r="W8193" t="s">
        <v>45</v>
      </c>
      <c r="X8193">
        <v>1</v>
      </c>
      <c r="Y8193" t="str">
        <f>IF(tblRides[[#This Row],[supply_demand_ratio]]&lt;0.8,"Below 0.8",IF(tblRides[[#This Row],[supply_demand_ratio]]&lt;1,"Between 0.8-1.0",IF(tblRides[[#This Row],[supply_demand_ratio]]&lt;=1.2,"Between 1.0-1.2","Above 1.2")))</f>
        <v>Above 1.2</v>
      </c>
    </row>
    <row r="8194" spans="1:25" x14ac:dyDescent="0.3">
      <c r="A8194" t="s">
        <v>8249</v>
      </c>
      <c r="B8194" s="1">
        <v>46096.184027777781</v>
      </c>
      <c r="C8194" s="2">
        <v>46096</v>
      </c>
      <c r="D8194">
        <v>4</v>
      </c>
      <c r="E8194" t="s">
        <v>25</v>
      </c>
      <c r="F8194" t="s">
        <v>26</v>
      </c>
      <c r="G8194">
        <v>6.4</v>
      </c>
      <c r="H8194">
        <v>143.31</v>
      </c>
      <c r="I8194">
        <v>144.27000000000001</v>
      </c>
      <c r="J8194">
        <v>1.1000000000000001</v>
      </c>
      <c r="K8194">
        <v>2.9</v>
      </c>
      <c r="L8194">
        <v>5.5</v>
      </c>
      <c r="M8194">
        <v>144</v>
      </c>
      <c r="N8194" t="s">
        <v>41</v>
      </c>
      <c r="O8194">
        <v>1.42</v>
      </c>
      <c r="P8194" t="s">
        <v>28</v>
      </c>
      <c r="Q8194" t="s">
        <v>29</v>
      </c>
      <c r="R8194">
        <v>4.67</v>
      </c>
      <c r="S8194">
        <v>4</v>
      </c>
      <c r="T8194">
        <v>0.96</v>
      </c>
      <c r="U8194">
        <v>2.6</v>
      </c>
      <c r="V8194" t="s">
        <v>374</v>
      </c>
      <c r="W8194" t="s">
        <v>31</v>
      </c>
      <c r="X8194">
        <v>1</v>
      </c>
      <c r="Y8194" t="str">
        <f>IF(tblRides[[#This Row],[supply_demand_ratio]]&lt;0.8,"Below 0.8",IF(tblRides[[#This Row],[supply_demand_ratio]]&lt;1,"Between 0.8-1.0",IF(tblRides[[#This Row],[supply_demand_ratio]]&lt;=1.2,"Between 1.0-1.2","Above 1.2")))</f>
        <v>Above 1.2</v>
      </c>
    </row>
    <row r="8195" spans="1:25" x14ac:dyDescent="0.3">
      <c r="A8195" t="s">
        <v>8250</v>
      </c>
      <c r="B8195" s="1">
        <v>46096.198611111111</v>
      </c>
      <c r="C8195" s="2">
        <v>46096</v>
      </c>
      <c r="D8195">
        <v>4</v>
      </c>
      <c r="E8195" t="s">
        <v>43</v>
      </c>
      <c r="F8195" t="s">
        <v>26</v>
      </c>
      <c r="G8195">
        <v>5.2</v>
      </c>
      <c r="H8195">
        <v>108.73</v>
      </c>
      <c r="J8195">
        <v>1</v>
      </c>
      <c r="K8195">
        <v>4.4000000000000004</v>
      </c>
      <c r="L8195">
        <v>3.3</v>
      </c>
      <c r="M8195">
        <v>73</v>
      </c>
      <c r="N8195" t="s">
        <v>41</v>
      </c>
      <c r="O8195">
        <v>1.552</v>
      </c>
      <c r="P8195" t="s">
        <v>58</v>
      </c>
      <c r="Q8195" t="s">
        <v>59</v>
      </c>
      <c r="R8195">
        <v>4.37</v>
      </c>
      <c r="S8195">
        <v>40</v>
      </c>
      <c r="U8195">
        <v>-1.1000000000000001</v>
      </c>
      <c r="V8195" t="s">
        <v>374</v>
      </c>
      <c r="W8195" t="s">
        <v>31</v>
      </c>
      <c r="X8195">
        <v>0</v>
      </c>
      <c r="Y8195" t="str">
        <f>IF(tblRides[[#This Row],[supply_demand_ratio]]&lt;0.8,"Below 0.8",IF(tblRides[[#This Row],[supply_demand_ratio]]&lt;1,"Between 0.8-1.0",IF(tblRides[[#This Row],[supply_demand_ratio]]&lt;=1.2,"Between 1.0-1.2","Above 1.2")))</f>
        <v>Above 1.2</v>
      </c>
    </row>
    <row r="8196" spans="1:25" x14ac:dyDescent="0.3">
      <c r="A8196" t="s">
        <v>8251</v>
      </c>
      <c r="B8196" s="1">
        <v>46096.199305555558</v>
      </c>
      <c r="C8196" s="2">
        <v>46096</v>
      </c>
      <c r="D8196">
        <v>4</v>
      </c>
      <c r="E8196" t="s">
        <v>43</v>
      </c>
      <c r="F8196" t="s">
        <v>26</v>
      </c>
      <c r="G8196">
        <v>7.6</v>
      </c>
      <c r="H8196">
        <v>146.41999999999999</v>
      </c>
      <c r="I8196">
        <v>142.69999999999999</v>
      </c>
      <c r="J8196">
        <v>1</v>
      </c>
      <c r="K8196">
        <v>2</v>
      </c>
      <c r="L8196">
        <v>5.8</v>
      </c>
      <c r="M8196">
        <v>72</v>
      </c>
      <c r="N8196" t="s">
        <v>41</v>
      </c>
      <c r="O8196">
        <v>2.1960000000000002</v>
      </c>
      <c r="P8196" t="s">
        <v>28</v>
      </c>
      <c r="Q8196" t="s">
        <v>29</v>
      </c>
      <c r="R8196">
        <v>4.46</v>
      </c>
      <c r="S8196">
        <v>4</v>
      </c>
      <c r="T8196">
        <v>-3.72</v>
      </c>
      <c r="U8196">
        <v>3.8</v>
      </c>
      <c r="V8196" t="s">
        <v>374</v>
      </c>
      <c r="W8196" t="s">
        <v>31</v>
      </c>
      <c r="X8196">
        <v>1</v>
      </c>
      <c r="Y8196" t="str">
        <f>IF(tblRides[[#This Row],[supply_demand_ratio]]&lt;0.8,"Below 0.8",IF(tblRides[[#This Row],[supply_demand_ratio]]&lt;1,"Between 0.8-1.0",IF(tblRides[[#This Row],[supply_demand_ratio]]&lt;=1.2,"Between 1.0-1.2","Above 1.2")))</f>
        <v>Above 1.2</v>
      </c>
    </row>
    <row r="8197" spans="1:25" x14ac:dyDescent="0.3">
      <c r="A8197" t="s">
        <v>8252</v>
      </c>
      <c r="B8197" s="1">
        <v>46096.21597222222</v>
      </c>
      <c r="C8197" s="2">
        <v>46096</v>
      </c>
      <c r="D8197">
        <v>5</v>
      </c>
      <c r="E8197" t="s">
        <v>33</v>
      </c>
      <c r="F8197" t="s">
        <v>34</v>
      </c>
      <c r="G8197">
        <v>11.7</v>
      </c>
      <c r="H8197">
        <v>231.17</v>
      </c>
      <c r="I8197">
        <v>225.77</v>
      </c>
      <c r="J8197">
        <v>1</v>
      </c>
      <c r="K8197">
        <v>3.9</v>
      </c>
      <c r="L8197">
        <v>5</v>
      </c>
      <c r="M8197">
        <v>105</v>
      </c>
      <c r="N8197" t="s">
        <v>41</v>
      </c>
      <c r="O8197">
        <v>1.645</v>
      </c>
      <c r="P8197" t="s">
        <v>28</v>
      </c>
      <c r="Q8197" t="s">
        <v>29</v>
      </c>
      <c r="R8197">
        <v>4.9400000000000004</v>
      </c>
      <c r="S8197">
        <v>0</v>
      </c>
      <c r="T8197">
        <v>-5.4</v>
      </c>
      <c r="U8197">
        <v>1.1000000000000001</v>
      </c>
      <c r="V8197" t="s">
        <v>374</v>
      </c>
      <c r="W8197" t="s">
        <v>31</v>
      </c>
      <c r="X8197">
        <v>1</v>
      </c>
      <c r="Y8197" t="str">
        <f>IF(tblRides[[#This Row],[supply_demand_ratio]]&lt;0.8,"Below 0.8",IF(tblRides[[#This Row],[supply_demand_ratio]]&lt;1,"Between 0.8-1.0",IF(tblRides[[#This Row],[supply_demand_ratio]]&lt;=1.2,"Between 1.0-1.2","Above 1.2")))</f>
        <v>Above 1.2</v>
      </c>
    </row>
    <row r="8198" spans="1:25" x14ac:dyDescent="0.3">
      <c r="A8198" t="s">
        <v>8253</v>
      </c>
      <c r="B8198" s="1">
        <v>46096.217361111114</v>
      </c>
      <c r="C8198" s="2">
        <v>46096</v>
      </c>
      <c r="D8198">
        <v>5</v>
      </c>
      <c r="E8198" t="s">
        <v>36</v>
      </c>
      <c r="F8198" t="s">
        <v>26</v>
      </c>
      <c r="G8198">
        <v>5.7</v>
      </c>
      <c r="H8198">
        <v>128.43</v>
      </c>
      <c r="I8198">
        <v>142.82</v>
      </c>
      <c r="J8198">
        <v>1</v>
      </c>
      <c r="K8198">
        <v>3.2</v>
      </c>
      <c r="L8198">
        <v>1</v>
      </c>
      <c r="M8198">
        <v>120</v>
      </c>
      <c r="N8198" t="s">
        <v>27</v>
      </c>
      <c r="O8198">
        <v>1.1339999999999999</v>
      </c>
      <c r="P8198" t="s">
        <v>28</v>
      </c>
      <c r="Q8198" t="s">
        <v>29</v>
      </c>
      <c r="R8198">
        <v>5</v>
      </c>
      <c r="S8198">
        <v>5</v>
      </c>
      <c r="T8198">
        <v>14.39</v>
      </c>
      <c r="U8198">
        <v>-2.2000000000000002</v>
      </c>
      <c r="V8198" t="s">
        <v>374</v>
      </c>
      <c r="W8198" t="s">
        <v>31</v>
      </c>
      <c r="X8198">
        <v>1</v>
      </c>
      <c r="Y8198" t="str">
        <f>IF(tblRides[[#This Row],[supply_demand_ratio]]&lt;0.8,"Below 0.8",IF(tblRides[[#This Row],[supply_demand_ratio]]&lt;1,"Between 0.8-1.0",IF(tblRides[[#This Row],[supply_demand_ratio]]&lt;=1.2,"Between 1.0-1.2","Above 1.2")))</f>
        <v>Between 1.0-1.2</v>
      </c>
    </row>
    <row r="8199" spans="1:25" x14ac:dyDescent="0.3">
      <c r="A8199" t="s">
        <v>8254</v>
      </c>
      <c r="B8199" s="1">
        <v>46096.223611111112</v>
      </c>
      <c r="C8199" s="2">
        <v>46096</v>
      </c>
      <c r="D8199">
        <v>5</v>
      </c>
      <c r="E8199" t="s">
        <v>36</v>
      </c>
      <c r="F8199" t="s">
        <v>34</v>
      </c>
      <c r="G8199">
        <v>8.6999999999999993</v>
      </c>
      <c r="H8199">
        <v>162.04</v>
      </c>
      <c r="J8199">
        <v>1</v>
      </c>
      <c r="K8199">
        <v>5.5</v>
      </c>
      <c r="L8199">
        <v>8.1</v>
      </c>
      <c r="M8199">
        <v>104</v>
      </c>
      <c r="N8199" t="s">
        <v>41</v>
      </c>
      <c r="O8199">
        <v>1.1319999999999999</v>
      </c>
      <c r="P8199" t="s">
        <v>37</v>
      </c>
      <c r="Q8199" t="s">
        <v>280</v>
      </c>
      <c r="R8199">
        <v>4.83</v>
      </c>
      <c r="S8199">
        <v>0</v>
      </c>
      <c r="U8199">
        <v>2.6</v>
      </c>
      <c r="V8199" t="s">
        <v>374</v>
      </c>
      <c r="W8199" t="s">
        <v>45</v>
      </c>
      <c r="X8199">
        <v>0</v>
      </c>
      <c r="Y8199" t="str">
        <f>IF(tblRides[[#This Row],[supply_demand_ratio]]&lt;0.8,"Below 0.8",IF(tblRides[[#This Row],[supply_demand_ratio]]&lt;1,"Between 0.8-1.0",IF(tblRides[[#This Row],[supply_demand_ratio]]&lt;=1.2,"Between 1.0-1.2","Above 1.2")))</f>
        <v>Between 1.0-1.2</v>
      </c>
    </row>
    <row r="8200" spans="1:25" x14ac:dyDescent="0.3">
      <c r="A8200" t="s">
        <v>8255</v>
      </c>
      <c r="B8200" s="1">
        <v>46096.252083333333</v>
      </c>
      <c r="C8200" s="2">
        <v>46096</v>
      </c>
      <c r="D8200">
        <v>6</v>
      </c>
      <c r="E8200" t="s">
        <v>25</v>
      </c>
      <c r="F8200" t="s">
        <v>26</v>
      </c>
      <c r="G8200">
        <v>5.8</v>
      </c>
      <c r="H8200">
        <v>135.27000000000001</v>
      </c>
      <c r="I8200">
        <v>145.25</v>
      </c>
      <c r="J8200">
        <v>1</v>
      </c>
      <c r="K8200">
        <v>3.6</v>
      </c>
      <c r="L8200">
        <v>4.4000000000000004</v>
      </c>
      <c r="M8200">
        <v>138</v>
      </c>
      <c r="N8200" t="s">
        <v>27</v>
      </c>
      <c r="O8200">
        <v>1.2929999999999999</v>
      </c>
      <c r="P8200" t="s">
        <v>28</v>
      </c>
      <c r="Q8200" t="s">
        <v>29</v>
      </c>
      <c r="R8200">
        <v>4.6900000000000004</v>
      </c>
      <c r="S8200">
        <v>3</v>
      </c>
      <c r="T8200">
        <v>9.98</v>
      </c>
      <c r="U8200">
        <v>0.8</v>
      </c>
      <c r="V8200" t="s">
        <v>374</v>
      </c>
      <c r="W8200" t="s">
        <v>31</v>
      </c>
      <c r="X8200">
        <v>1</v>
      </c>
      <c r="Y8200" t="str">
        <f>IF(tblRides[[#This Row],[supply_demand_ratio]]&lt;0.8,"Below 0.8",IF(tblRides[[#This Row],[supply_demand_ratio]]&lt;1,"Between 0.8-1.0",IF(tblRides[[#This Row],[supply_demand_ratio]]&lt;=1.2,"Between 1.0-1.2","Above 1.2")))</f>
        <v>Above 1.2</v>
      </c>
    </row>
    <row r="8201" spans="1:25" x14ac:dyDescent="0.3">
      <c r="A8201" t="s">
        <v>8256</v>
      </c>
      <c r="B8201" s="1">
        <v>46096.261805555558</v>
      </c>
      <c r="C8201" s="2">
        <v>46096</v>
      </c>
      <c r="D8201">
        <v>6</v>
      </c>
      <c r="E8201" t="s">
        <v>43</v>
      </c>
      <c r="F8201" t="s">
        <v>34</v>
      </c>
      <c r="G8201">
        <v>3.8</v>
      </c>
      <c r="H8201">
        <v>91.84</v>
      </c>
      <c r="I8201">
        <v>89.87</v>
      </c>
      <c r="J8201">
        <v>1</v>
      </c>
      <c r="K8201">
        <v>6.9</v>
      </c>
      <c r="L8201">
        <v>8</v>
      </c>
      <c r="M8201">
        <v>78</v>
      </c>
      <c r="N8201" t="s">
        <v>41</v>
      </c>
      <c r="O8201">
        <v>2.2000000000000002</v>
      </c>
      <c r="P8201" t="s">
        <v>28</v>
      </c>
      <c r="Q8201" t="s">
        <v>29</v>
      </c>
      <c r="R8201">
        <v>4.76</v>
      </c>
      <c r="S8201">
        <v>0</v>
      </c>
      <c r="T8201">
        <v>-1.97</v>
      </c>
      <c r="U8201">
        <v>1.1000000000000001</v>
      </c>
      <c r="V8201" t="s">
        <v>374</v>
      </c>
      <c r="W8201" t="s">
        <v>45</v>
      </c>
      <c r="X8201">
        <v>1</v>
      </c>
      <c r="Y8201" t="str">
        <f>IF(tblRides[[#This Row],[supply_demand_ratio]]&lt;0.8,"Below 0.8",IF(tblRides[[#This Row],[supply_demand_ratio]]&lt;1,"Between 0.8-1.0",IF(tblRides[[#This Row],[supply_demand_ratio]]&lt;=1.2,"Between 1.0-1.2","Above 1.2")))</f>
        <v>Above 1.2</v>
      </c>
    </row>
    <row r="8202" spans="1:25" x14ac:dyDescent="0.3">
      <c r="A8202" t="s">
        <v>8257</v>
      </c>
      <c r="B8202" s="1">
        <v>46096.277777777781</v>
      </c>
      <c r="C8202" s="2">
        <v>46096</v>
      </c>
      <c r="D8202">
        <v>6</v>
      </c>
      <c r="E8202" t="s">
        <v>36</v>
      </c>
      <c r="F8202" t="s">
        <v>26</v>
      </c>
      <c r="G8202">
        <v>7.3</v>
      </c>
      <c r="H8202">
        <v>147.53</v>
      </c>
      <c r="I8202">
        <v>142.9</v>
      </c>
      <c r="J8202">
        <v>1</v>
      </c>
      <c r="K8202">
        <v>2</v>
      </c>
      <c r="L8202">
        <v>4.9000000000000004</v>
      </c>
      <c r="M8202">
        <v>131</v>
      </c>
      <c r="N8202" t="s">
        <v>27</v>
      </c>
      <c r="O8202">
        <v>1.159</v>
      </c>
      <c r="P8202" t="s">
        <v>28</v>
      </c>
      <c r="Q8202" t="s">
        <v>29</v>
      </c>
      <c r="R8202">
        <v>4.5599999999999996</v>
      </c>
      <c r="S8202">
        <v>4</v>
      </c>
      <c r="T8202">
        <v>-4.63</v>
      </c>
      <c r="U8202">
        <v>2.9</v>
      </c>
      <c r="V8202" t="s">
        <v>374</v>
      </c>
      <c r="W8202" t="s">
        <v>31</v>
      </c>
      <c r="X8202">
        <v>1</v>
      </c>
      <c r="Y8202" t="str">
        <f>IF(tblRides[[#This Row],[supply_demand_ratio]]&lt;0.8,"Below 0.8",IF(tblRides[[#This Row],[supply_demand_ratio]]&lt;1,"Between 0.8-1.0",IF(tblRides[[#This Row],[supply_demand_ratio]]&lt;=1.2,"Between 1.0-1.2","Above 1.2")))</f>
        <v>Between 1.0-1.2</v>
      </c>
    </row>
    <row r="8203" spans="1:25" x14ac:dyDescent="0.3">
      <c r="A8203" t="s">
        <v>8258</v>
      </c>
      <c r="B8203" s="1">
        <v>46096.28125</v>
      </c>
      <c r="C8203" s="2">
        <v>46096</v>
      </c>
      <c r="D8203">
        <v>6</v>
      </c>
      <c r="E8203" t="s">
        <v>25</v>
      </c>
      <c r="F8203" t="s">
        <v>26</v>
      </c>
      <c r="G8203">
        <v>14.4</v>
      </c>
      <c r="H8203">
        <v>291.74</v>
      </c>
      <c r="I8203">
        <v>279.47000000000003</v>
      </c>
      <c r="J8203">
        <v>1.1000000000000001</v>
      </c>
      <c r="K8203">
        <v>5.7</v>
      </c>
      <c r="L8203">
        <v>4.0999999999999996</v>
      </c>
      <c r="M8203">
        <v>138</v>
      </c>
      <c r="N8203" t="s">
        <v>27</v>
      </c>
      <c r="O8203">
        <v>1.1100000000000001</v>
      </c>
      <c r="P8203" t="s">
        <v>28</v>
      </c>
      <c r="Q8203" t="s">
        <v>29</v>
      </c>
      <c r="R8203">
        <v>4.9800000000000004</v>
      </c>
      <c r="S8203">
        <v>14</v>
      </c>
      <c r="T8203">
        <v>-12.27</v>
      </c>
      <c r="U8203">
        <v>-1.6</v>
      </c>
      <c r="V8203" t="s">
        <v>374</v>
      </c>
      <c r="W8203" t="s">
        <v>45</v>
      </c>
      <c r="X8203">
        <v>1</v>
      </c>
      <c r="Y8203" t="str">
        <f>IF(tblRides[[#This Row],[supply_demand_ratio]]&lt;0.8,"Below 0.8",IF(tblRides[[#This Row],[supply_demand_ratio]]&lt;1,"Between 0.8-1.0",IF(tblRides[[#This Row],[supply_demand_ratio]]&lt;=1.2,"Between 1.0-1.2","Above 1.2")))</f>
        <v>Between 1.0-1.2</v>
      </c>
    </row>
    <row r="8204" spans="1:25" x14ac:dyDescent="0.3">
      <c r="A8204" t="s">
        <v>8259</v>
      </c>
      <c r="B8204" s="1">
        <v>46096.302083333336</v>
      </c>
      <c r="C8204" s="2">
        <v>46096</v>
      </c>
      <c r="D8204">
        <v>7</v>
      </c>
      <c r="E8204" t="s">
        <v>33</v>
      </c>
      <c r="F8204" t="s">
        <v>34</v>
      </c>
      <c r="G8204">
        <v>10.4</v>
      </c>
      <c r="H8204">
        <v>198.97</v>
      </c>
      <c r="I8204">
        <v>193.76</v>
      </c>
      <c r="J8204">
        <v>1</v>
      </c>
      <c r="K8204">
        <v>2</v>
      </c>
      <c r="L8204">
        <v>6.6</v>
      </c>
      <c r="M8204">
        <v>92</v>
      </c>
      <c r="N8204" t="s">
        <v>27</v>
      </c>
      <c r="O8204">
        <v>1.0960000000000001</v>
      </c>
      <c r="P8204" t="s">
        <v>28</v>
      </c>
      <c r="Q8204" t="s">
        <v>29</v>
      </c>
      <c r="R8204">
        <v>5</v>
      </c>
      <c r="S8204">
        <v>0</v>
      </c>
      <c r="T8204">
        <v>-5.21</v>
      </c>
      <c r="U8204">
        <v>4.5999999999999996</v>
      </c>
      <c r="V8204" t="s">
        <v>374</v>
      </c>
      <c r="W8204" t="s">
        <v>31</v>
      </c>
      <c r="X8204">
        <v>1</v>
      </c>
      <c r="Y8204" t="str">
        <f>IF(tblRides[[#This Row],[supply_demand_ratio]]&lt;0.8,"Below 0.8",IF(tblRides[[#This Row],[supply_demand_ratio]]&lt;1,"Between 0.8-1.0",IF(tblRides[[#This Row],[supply_demand_ratio]]&lt;=1.2,"Between 1.0-1.2","Above 1.2")))</f>
        <v>Between 1.0-1.2</v>
      </c>
    </row>
    <row r="8205" spans="1:25" x14ac:dyDescent="0.3">
      <c r="A8205" t="s">
        <v>8260</v>
      </c>
      <c r="B8205" s="1">
        <v>46096.317361111112</v>
      </c>
      <c r="C8205" s="2">
        <v>46096</v>
      </c>
      <c r="D8205">
        <v>7</v>
      </c>
      <c r="E8205" t="s">
        <v>25</v>
      </c>
      <c r="F8205" t="s">
        <v>26</v>
      </c>
      <c r="G8205">
        <v>1.9</v>
      </c>
      <c r="H8205">
        <v>69.33</v>
      </c>
      <c r="J8205">
        <v>1</v>
      </c>
      <c r="K8205">
        <v>4.5</v>
      </c>
      <c r="L8205">
        <v>4.2</v>
      </c>
      <c r="M8205">
        <v>126</v>
      </c>
      <c r="N8205" t="s">
        <v>27</v>
      </c>
      <c r="O8205">
        <v>1.175</v>
      </c>
      <c r="P8205" t="s">
        <v>37</v>
      </c>
      <c r="Q8205" t="s">
        <v>280</v>
      </c>
      <c r="R8205">
        <v>4.57</v>
      </c>
      <c r="S8205">
        <v>18</v>
      </c>
      <c r="U8205">
        <v>-0.3</v>
      </c>
      <c r="V8205" t="s">
        <v>374</v>
      </c>
      <c r="W8205" t="s">
        <v>31</v>
      </c>
      <c r="X8205">
        <v>0</v>
      </c>
      <c r="Y8205" t="str">
        <f>IF(tblRides[[#This Row],[supply_demand_ratio]]&lt;0.8,"Below 0.8",IF(tblRides[[#This Row],[supply_demand_ratio]]&lt;1,"Between 0.8-1.0",IF(tblRides[[#This Row],[supply_demand_ratio]]&lt;=1.2,"Between 1.0-1.2","Above 1.2")))</f>
        <v>Between 1.0-1.2</v>
      </c>
    </row>
    <row r="8206" spans="1:25" x14ac:dyDescent="0.3">
      <c r="A8206" t="s">
        <v>8261</v>
      </c>
      <c r="B8206" s="1">
        <v>46096.321527777778</v>
      </c>
      <c r="C8206" s="2">
        <v>46096</v>
      </c>
      <c r="D8206">
        <v>7</v>
      </c>
      <c r="E8206" t="s">
        <v>43</v>
      </c>
      <c r="F8206" t="s">
        <v>26</v>
      </c>
      <c r="G8206">
        <v>7.6</v>
      </c>
      <c r="H8206">
        <v>143.03</v>
      </c>
      <c r="J8206">
        <v>1</v>
      </c>
      <c r="K8206">
        <v>7.2</v>
      </c>
      <c r="L8206">
        <v>13</v>
      </c>
      <c r="M8206">
        <v>78</v>
      </c>
      <c r="N8206" t="s">
        <v>41</v>
      </c>
      <c r="O8206">
        <v>1.7110000000000001</v>
      </c>
      <c r="P8206" t="s">
        <v>58</v>
      </c>
      <c r="Q8206" t="s">
        <v>59</v>
      </c>
      <c r="R8206">
        <v>4.82</v>
      </c>
      <c r="S8206">
        <v>3</v>
      </c>
      <c r="U8206">
        <v>5.8</v>
      </c>
      <c r="V8206" t="s">
        <v>374</v>
      </c>
      <c r="W8206" t="s">
        <v>45</v>
      </c>
      <c r="X8206">
        <v>0</v>
      </c>
      <c r="Y8206" t="str">
        <f>IF(tblRides[[#This Row],[supply_demand_ratio]]&lt;0.8,"Below 0.8",IF(tblRides[[#This Row],[supply_demand_ratio]]&lt;1,"Between 0.8-1.0",IF(tblRides[[#This Row],[supply_demand_ratio]]&lt;=1.2,"Between 1.0-1.2","Above 1.2")))</f>
        <v>Above 1.2</v>
      </c>
    </row>
    <row r="8207" spans="1:25" x14ac:dyDescent="0.3">
      <c r="A8207" t="s">
        <v>8262</v>
      </c>
      <c r="B8207" s="1">
        <v>46096.32916666667</v>
      </c>
      <c r="C8207" s="2">
        <v>46096</v>
      </c>
      <c r="D8207">
        <v>7</v>
      </c>
      <c r="E8207" t="s">
        <v>43</v>
      </c>
      <c r="F8207" t="s">
        <v>26</v>
      </c>
      <c r="G8207">
        <v>2.7</v>
      </c>
      <c r="H8207">
        <v>80.599999999999994</v>
      </c>
      <c r="I8207">
        <v>79.62</v>
      </c>
      <c r="J8207">
        <v>1</v>
      </c>
      <c r="K8207">
        <v>4.5</v>
      </c>
      <c r="L8207">
        <v>1.7</v>
      </c>
      <c r="M8207">
        <v>65</v>
      </c>
      <c r="N8207" t="s">
        <v>41</v>
      </c>
      <c r="O8207">
        <v>1.5609999999999999</v>
      </c>
      <c r="P8207" t="s">
        <v>28</v>
      </c>
      <c r="Q8207" t="s">
        <v>29</v>
      </c>
      <c r="R8207">
        <v>4.63</v>
      </c>
      <c r="S8207">
        <v>6</v>
      </c>
      <c r="T8207">
        <v>-0.98</v>
      </c>
      <c r="U8207">
        <v>-2.8</v>
      </c>
      <c r="V8207" t="s">
        <v>374</v>
      </c>
      <c r="W8207" t="s">
        <v>31</v>
      </c>
      <c r="X8207">
        <v>1</v>
      </c>
      <c r="Y8207" t="str">
        <f>IF(tblRides[[#This Row],[supply_demand_ratio]]&lt;0.8,"Below 0.8",IF(tblRides[[#This Row],[supply_demand_ratio]]&lt;1,"Between 0.8-1.0",IF(tblRides[[#This Row],[supply_demand_ratio]]&lt;=1.2,"Between 1.0-1.2","Above 1.2")))</f>
        <v>Above 1.2</v>
      </c>
    </row>
    <row r="8208" spans="1:25" x14ac:dyDescent="0.3">
      <c r="A8208" t="s">
        <v>8263</v>
      </c>
      <c r="B8208" s="1">
        <v>46096.338194444441</v>
      </c>
      <c r="C8208" s="2">
        <v>46096</v>
      </c>
      <c r="D8208">
        <v>8</v>
      </c>
      <c r="E8208" t="s">
        <v>43</v>
      </c>
      <c r="F8208" t="s">
        <v>26</v>
      </c>
      <c r="G8208">
        <v>6.7</v>
      </c>
      <c r="H8208">
        <v>135.04</v>
      </c>
      <c r="I8208">
        <v>136.93</v>
      </c>
      <c r="J8208">
        <v>1</v>
      </c>
      <c r="K8208">
        <v>7.7</v>
      </c>
      <c r="L8208">
        <v>5.4</v>
      </c>
      <c r="M8208">
        <v>55</v>
      </c>
      <c r="N8208" t="s">
        <v>41</v>
      </c>
      <c r="O8208">
        <v>1.363</v>
      </c>
      <c r="P8208" t="s">
        <v>28</v>
      </c>
      <c r="Q8208" t="s">
        <v>29</v>
      </c>
      <c r="R8208">
        <v>4.83</v>
      </c>
      <c r="S8208">
        <v>14</v>
      </c>
      <c r="T8208">
        <v>1.89</v>
      </c>
      <c r="U8208">
        <v>-2.2999999999999998</v>
      </c>
      <c r="V8208" t="s">
        <v>374</v>
      </c>
      <c r="W8208" t="s">
        <v>45</v>
      </c>
      <c r="X8208">
        <v>1</v>
      </c>
      <c r="Y8208" t="str">
        <f>IF(tblRides[[#This Row],[supply_demand_ratio]]&lt;0.8,"Below 0.8",IF(tblRides[[#This Row],[supply_demand_ratio]]&lt;1,"Between 0.8-1.0",IF(tblRides[[#This Row],[supply_demand_ratio]]&lt;=1.2,"Between 1.0-1.2","Above 1.2")))</f>
        <v>Above 1.2</v>
      </c>
    </row>
    <row r="8209" spans="1:25" x14ac:dyDescent="0.3">
      <c r="A8209" t="s">
        <v>8264</v>
      </c>
      <c r="B8209" s="1">
        <v>46096.34097222222</v>
      </c>
      <c r="C8209" s="2">
        <v>46096</v>
      </c>
      <c r="D8209">
        <v>8</v>
      </c>
      <c r="E8209" t="s">
        <v>62</v>
      </c>
      <c r="F8209" t="s">
        <v>26</v>
      </c>
      <c r="G8209">
        <v>1.6</v>
      </c>
      <c r="H8209">
        <v>60.64</v>
      </c>
      <c r="I8209">
        <v>62.18</v>
      </c>
      <c r="J8209">
        <v>1</v>
      </c>
      <c r="K8209">
        <v>3</v>
      </c>
      <c r="L8209">
        <v>4.4000000000000004</v>
      </c>
      <c r="M8209">
        <v>67</v>
      </c>
      <c r="N8209" t="s">
        <v>41</v>
      </c>
      <c r="O8209">
        <v>1.8859999999999999</v>
      </c>
      <c r="P8209" t="s">
        <v>28</v>
      </c>
      <c r="Q8209" t="s">
        <v>29</v>
      </c>
      <c r="R8209">
        <v>4.66</v>
      </c>
      <c r="S8209">
        <v>17</v>
      </c>
      <c r="T8209">
        <v>1.54</v>
      </c>
      <c r="U8209">
        <v>1.4</v>
      </c>
      <c r="V8209" t="s">
        <v>374</v>
      </c>
      <c r="W8209" t="s">
        <v>31</v>
      </c>
      <c r="X8209">
        <v>1</v>
      </c>
      <c r="Y8209" t="str">
        <f>IF(tblRides[[#This Row],[supply_demand_ratio]]&lt;0.8,"Below 0.8",IF(tblRides[[#This Row],[supply_demand_ratio]]&lt;1,"Between 0.8-1.0",IF(tblRides[[#This Row],[supply_demand_ratio]]&lt;=1.2,"Between 1.0-1.2","Above 1.2")))</f>
        <v>Above 1.2</v>
      </c>
    </row>
    <row r="8210" spans="1:25" x14ac:dyDescent="0.3">
      <c r="A8210" t="s">
        <v>8265</v>
      </c>
      <c r="B8210" s="1">
        <v>46096.353472222225</v>
      </c>
      <c r="C8210" s="2">
        <v>46096</v>
      </c>
      <c r="D8210">
        <v>8</v>
      </c>
      <c r="E8210" t="s">
        <v>33</v>
      </c>
      <c r="F8210" t="s">
        <v>26</v>
      </c>
      <c r="G8210">
        <v>6.4</v>
      </c>
      <c r="H8210">
        <v>146.53</v>
      </c>
      <c r="I8210">
        <v>150.19999999999999</v>
      </c>
      <c r="J8210">
        <v>1.1000000000000001</v>
      </c>
      <c r="K8210">
        <v>6.8</v>
      </c>
      <c r="L8210">
        <v>8.8000000000000007</v>
      </c>
      <c r="M8210">
        <v>79</v>
      </c>
      <c r="N8210" t="s">
        <v>27</v>
      </c>
      <c r="O8210">
        <v>0.80200000000000005</v>
      </c>
      <c r="P8210" t="s">
        <v>28</v>
      </c>
      <c r="Q8210" t="s">
        <v>29</v>
      </c>
      <c r="R8210">
        <v>4.57</v>
      </c>
      <c r="S8210">
        <v>2</v>
      </c>
      <c r="T8210">
        <v>3.67</v>
      </c>
      <c r="U8210">
        <v>2</v>
      </c>
      <c r="V8210" t="s">
        <v>374</v>
      </c>
      <c r="W8210" t="s">
        <v>45</v>
      </c>
      <c r="X8210">
        <v>1</v>
      </c>
      <c r="Y8210" t="str">
        <f>IF(tblRides[[#This Row],[supply_demand_ratio]]&lt;0.8,"Below 0.8",IF(tblRides[[#This Row],[supply_demand_ratio]]&lt;1,"Between 0.8-1.0",IF(tblRides[[#This Row],[supply_demand_ratio]]&lt;=1.2,"Between 1.0-1.2","Above 1.2")))</f>
        <v>Between 0.8-1.0</v>
      </c>
    </row>
    <row r="8211" spans="1:25" x14ac:dyDescent="0.3">
      <c r="A8211" t="s">
        <v>8266</v>
      </c>
      <c r="B8211" s="1">
        <v>46096.356249999997</v>
      </c>
      <c r="C8211" s="2">
        <v>46096</v>
      </c>
      <c r="D8211">
        <v>8</v>
      </c>
      <c r="E8211" t="s">
        <v>62</v>
      </c>
      <c r="F8211" t="s">
        <v>26</v>
      </c>
      <c r="G8211">
        <v>3</v>
      </c>
      <c r="H8211">
        <v>85.38</v>
      </c>
      <c r="I8211">
        <v>93.9</v>
      </c>
      <c r="J8211">
        <v>1</v>
      </c>
      <c r="K8211">
        <v>3.7</v>
      </c>
      <c r="L8211">
        <v>4.3</v>
      </c>
      <c r="M8211">
        <v>47</v>
      </c>
      <c r="N8211" t="s">
        <v>27</v>
      </c>
      <c r="O8211">
        <v>0.94499999999999995</v>
      </c>
      <c r="P8211" t="s">
        <v>28</v>
      </c>
      <c r="Q8211" t="s">
        <v>29</v>
      </c>
      <c r="R8211">
        <v>4.7699999999999996</v>
      </c>
      <c r="S8211">
        <v>10</v>
      </c>
      <c r="T8211">
        <v>8.52</v>
      </c>
      <c r="U8211">
        <v>0.6</v>
      </c>
      <c r="V8211" t="s">
        <v>374</v>
      </c>
      <c r="W8211" t="s">
        <v>31</v>
      </c>
      <c r="X8211">
        <v>1</v>
      </c>
      <c r="Y8211" t="str">
        <f>IF(tblRides[[#This Row],[supply_demand_ratio]]&lt;0.8,"Below 0.8",IF(tblRides[[#This Row],[supply_demand_ratio]]&lt;1,"Between 0.8-1.0",IF(tblRides[[#This Row],[supply_demand_ratio]]&lt;=1.2,"Between 1.0-1.2","Above 1.2")))</f>
        <v>Between 0.8-1.0</v>
      </c>
    </row>
    <row r="8212" spans="1:25" x14ac:dyDescent="0.3">
      <c r="A8212" t="s">
        <v>8267</v>
      </c>
      <c r="B8212" s="1">
        <v>46096.361805555556</v>
      </c>
      <c r="C8212" s="2">
        <v>46096</v>
      </c>
      <c r="D8212">
        <v>8</v>
      </c>
      <c r="E8212" t="s">
        <v>36</v>
      </c>
      <c r="F8212" t="s">
        <v>26</v>
      </c>
      <c r="G8212">
        <v>5.9</v>
      </c>
      <c r="H8212">
        <v>140.47</v>
      </c>
      <c r="J8212">
        <v>1</v>
      </c>
      <c r="K8212">
        <v>8.1999999999999993</v>
      </c>
      <c r="L8212">
        <v>9.5</v>
      </c>
      <c r="M8212">
        <v>109</v>
      </c>
      <c r="N8212" t="s">
        <v>27</v>
      </c>
      <c r="O8212">
        <v>1.069</v>
      </c>
      <c r="P8212" t="s">
        <v>37</v>
      </c>
      <c r="Q8212" t="s">
        <v>103</v>
      </c>
      <c r="R8212">
        <v>4.4400000000000004</v>
      </c>
      <c r="S8212">
        <v>3</v>
      </c>
      <c r="U8212">
        <v>1.3</v>
      </c>
      <c r="V8212" t="s">
        <v>374</v>
      </c>
      <c r="W8212" t="s">
        <v>45</v>
      </c>
      <c r="X8212">
        <v>0</v>
      </c>
      <c r="Y8212" t="str">
        <f>IF(tblRides[[#This Row],[supply_demand_ratio]]&lt;0.8,"Below 0.8",IF(tblRides[[#This Row],[supply_demand_ratio]]&lt;1,"Between 0.8-1.0",IF(tblRides[[#This Row],[supply_demand_ratio]]&lt;=1.2,"Between 1.0-1.2","Above 1.2")))</f>
        <v>Between 1.0-1.2</v>
      </c>
    </row>
    <row r="8213" spans="1:25" x14ac:dyDescent="0.3">
      <c r="A8213" t="s">
        <v>8268</v>
      </c>
      <c r="B8213" s="1">
        <v>46096.382638888892</v>
      </c>
      <c r="C8213" s="2">
        <v>46096</v>
      </c>
      <c r="D8213">
        <v>9</v>
      </c>
      <c r="E8213" t="s">
        <v>43</v>
      </c>
      <c r="F8213" t="s">
        <v>26</v>
      </c>
      <c r="G8213">
        <v>4.3</v>
      </c>
      <c r="H8213">
        <v>112.04</v>
      </c>
      <c r="I8213">
        <v>119.63</v>
      </c>
      <c r="J8213">
        <v>1</v>
      </c>
      <c r="K8213">
        <v>3.6</v>
      </c>
      <c r="L8213">
        <v>7.2</v>
      </c>
      <c r="M8213">
        <v>62</v>
      </c>
      <c r="N8213" t="s">
        <v>41</v>
      </c>
      <c r="O8213">
        <v>1.4590000000000001</v>
      </c>
      <c r="P8213" t="s">
        <v>28</v>
      </c>
      <c r="Q8213" t="s">
        <v>29</v>
      </c>
      <c r="R8213">
        <v>4.71</v>
      </c>
      <c r="S8213">
        <v>18</v>
      </c>
      <c r="T8213">
        <v>7.59</v>
      </c>
      <c r="U8213">
        <v>3.6</v>
      </c>
      <c r="V8213" t="s">
        <v>374</v>
      </c>
      <c r="W8213" t="s">
        <v>31</v>
      </c>
      <c r="X8213">
        <v>1</v>
      </c>
      <c r="Y8213" t="str">
        <f>IF(tblRides[[#This Row],[supply_demand_ratio]]&lt;0.8,"Below 0.8",IF(tblRides[[#This Row],[supply_demand_ratio]]&lt;1,"Between 0.8-1.0",IF(tblRides[[#This Row],[supply_demand_ratio]]&lt;=1.2,"Between 1.0-1.2","Above 1.2")))</f>
        <v>Above 1.2</v>
      </c>
    </row>
    <row r="8214" spans="1:25" x14ac:dyDescent="0.3">
      <c r="A8214" t="s">
        <v>8269</v>
      </c>
      <c r="B8214" s="1">
        <v>46096.382638888892</v>
      </c>
      <c r="C8214" s="2">
        <v>46096</v>
      </c>
      <c r="D8214">
        <v>9</v>
      </c>
      <c r="E8214" t="s">
        <v>33</v>
      </c>
      <c r="F8214" t="s">
        <v>26</v>
      </c>
      <c r="G8214">
        <v>4.8</v>
      </c>
      <c r="H8214">
        <v>121.04</v>
      </c>
      <c r="I8214">
        <v>125.36</v>
      </c>
      <c r="J8214">
        <v>1.2</v>
      </c>
      <c r="K8214">
        <v>4.3</v>
      </c>
      <c r="L8214">
        <v>4.4000000000000004</v>
      </c>
      <c r="M8214">
        <v>89</v>
      </c>
      <c r="N8214" t="s">
        <v>27</v>
      </c>
      <c r="O8214">
        <v>0.86599999999999999</v>
      </c>
      <c r="P8214" t="s">
        <v>28</v>
      </c>
      <c r="Q8214" t="s">
        <v>29</v>
      </c>
      <c r="R8214">
        <v>4.67</v>
      </c>
      <c r="S8214">
        <v>47</v>
      </c>
      <c r="T8214">
        <v>4.32</v>
      </c>
      <c r="U8214">
        <v>0.1</v>
      </c>
      <c r="V8214" t="s">
        <v>374</v>
      </c>
      <c r="W8214" t="s">
        <v>31</v>
      </c>
      <c r="X8214">
        <v>1</v>
      </c>
      <c r="Y8214" t="str">
        <f>IF(tblRides[[#This Row],[supply_demand_ratio]]&lt;0.8,"Below 0.8",IF(tblRides[[#This Row],[supply_demand_ratio]]&lt;1,"Between 0.8-1.0",IF(tblRides[[#This Row],[supply_demand_ratio]]&lt;=1.2,"Between 1.0-1.2","Above 1.2")))</f>
        <v>Between 0.8-1.0</v>
      </c>
    </row>
    <row r="8215" spans="1:25" x14ac:dyDescent="0.3">
      <c r="A8215" t="s">
        <v>8270</v>
      </c>
      <c r="B8215" s="1">
        <v>46096.395138888889</v>
      </c>
      <c r="C8215" s="2">
        <v>46096</v>
      </c>
      <c r="D8215">
        <v>9</v>
      </c>
      <c r="E8215" t="s">
        <v>43</v>
      </c>
      <c r="F8215" t="s">
        <v>26</v>
      </c>
      <c r="G8215">
        <v>14.8</v>
      </c>
      <c r="H8215">
        <v>258.05</v>
      </c>
      <c r="J8215">
        <v>1</v>
      </c>
      <c r="K8215">
        <v>8</v>
      </c>
      <c r="L8215">
        <v>5.6</v>
      </c>
      <c r="M8215">
        <v>65</v>
      </c>
      <c r="N8215" t="s">
        <v>41</v>
      </c>
      <c r="O8215">
        <v>1.3819999999999999</v>
      </c>
      <c r="P8215" t="s">
        <v>37</v>
      </c>
      <c r="Q8215" t="s">
        <v>103</v>
      </c>
      <c r="R8215">
        <v>4.84</v>
      </c>
      <c r="S8215">
        <v>1</v>
      </c>
      <c r="U8215">
        <v>-2.4</v>
      </c>
      <c r="V8215" t="s">
        <v>374</v>
      </c>
      <c r="W8215" t="s">
        <v>45</v>
      </c>
      <c r="X8215">
        <v>0</v>
      </c>
      <c r="Y8215" t="str">
        <f>IF(tblRides[[#This Row],[supply_demand_ratio]]&lt;0.8,"Below 0.8",IF(tblRides[[#This Row],[supply_demand_ratio]]&lt;1,"Between 0.8-1.0",IF(tblRides[[#This Row],[supply_demand_ratio]]&lt;=1.2,"Between 1.0-1.2","Above 1.2")))</f>
        <v>Above 1.2</v>
      </c>
    </row>
    <row r="8216" spans="1:25" x14ac:dyDescent="0.3">
      <c r="A8216" t="s">
        <v>8271</v>
      </c>
      <c r="B8216" s="1">
        <v>46096.415277777778</v>
      </c>
      <c r="C8216" s="2">
        <v>46096</v>
      </c>
      <c r="D8216">
        <v>9</v>
      </c>
      <c r="E8216" t="s">
        <v>36</v>
      </c>
      <c r="F8216" t="s">
        <v>26</v>
      </c>
      <c r="G8216">
        <v>6.7</v>
      </c>
      <c r="H8216">
        <v>148.44</v>
      </c>
      <c r="I8216">
        <v>150.30000000000001</v>
      </c>
      <c r="J8216">
        <v>1.1000000000000001</v>
      </c>
      <c r="K8216">
        <v>4.5</v>
      </c>
      <c r="L8216">
        <v>9.6</v>
      </c>
      <c r="M8216">
        <v>99</v>
      </c>
      <c r="N8216" t="s">
        <v>72</v>
      </c>
      <c r="O8216">
        <v>0.754</v>
      </c>
      <c r="P8216" t="s">
        <v>28</v>
      </c>
      <c r="Q8216" t="s">
        <v>29</v>
      </c>
      <c r="R8216">
        <v>4.76</v>
      </c>
      <c r="S8216">
        <v>4</v>
      </c>
      <c r="T8216">
        <v>1.86</v>
      </c>
      <c r="U8216">
        <v>5.0999999999999996</v>
      </c>
      <c r="V8216" t="s">
        <v>374</v>
      </c>
      <c r="W8216" t="s">
        <v>31</v>
      </c>
      <c r="X8216">
        <v>1</v>
      </c>
      <c r="Y8216" t="str">
        <f>IF(tblRides[[#This Row],[supply_demand_ratio]]&lt;0.8,"Below 0.8",IF(tblRides[[#This Row],[supply_demand_ratio]]&lt;1,"Between 0.8-1.0",IF(tblRides[[#This Row],[supply_demand_ratio]]&lt;=1.2,"Between 1.0-1.2","Above 1.2")))</f>
        <v>Below 0.8</v>
      </c>
    </row>
    <row r="8217" spans="1:25" x14ac:dyDescent="0.3">
      <c r="A8217" t="s">
        <v>8272</v>
      </c>
      <c r="B8217" s="1">
        <v>46096.418055555558</v>
      </c>
      <c r="C8217" s="2">
        <v>46096</v>
      </c>
      <c r="D8217">
        <v>10</v>
      </c>
      <c r="E8217" t="s">
        <v>25</v>
      </c>
      <c r="F8217" t="s">
        <v>26</v>
      </c>
      <c r="G8217">
        <v>5.0999999999999996</v>
      </c>
      <c r="H8217">
        <v>118.87</v>
      </c>
      <c r="I8217">
        <v>119.35</v>
      </c>
      <c r="J8217">
        <v>1.1000000000000001</v>
      </c>
      <c r="K8217">
        <v>4.5999999999999996</v>
      </c>
      <c r="L8217">
        <v>9</v>
      </c>
      <c r="M8217">
        <v>111</v>
      </c>
      <c r="N8217" t="s">
        <v>27</v>
      </c>
      <c r="O8217">
        <v>0.83399999999999996</v>
      </c>
      <c r="P8217" t="s">
        <v>28</v>
      </c>
      <c r="Q8217" t="s">
        <v>29</v>
      </c>
      <c r="R8217">
        <v>4.7300000000000004</v>
      </c>
      <c r="S8217">
        <v>10</v>
      </c>
      <c r="T8217">
        <v>0.48</v>
      </c>
      <c r="U8217">
        <v>4.4000000000000004</v>
      </c>
      <c r="V8217" t="s">
        <v>374</v>
      </c>
      <c r="W8217" t="s">
        <v>31</v>
      </c>
      <c r="X8217">
        <v>1</v>
      </c>
      <c r="Y8217" t="str">
        <f>IF(tblRides[[#This Row],[supply_demand_ratio]]&lt;0.8,"Below 0.8",IF(tblRides[[#This Row],[supply_demand_ratio]]&lt;1,"Between 0.8-1.0",IF(tblRides[[#This Row],[supply_demand_ratio]]&lt;=1.2,"Between 1.0-1.2","Above 1.2")))</f>
        <v>Between 0.8-1.0</v>
      </c>
    </row>
    <row r="8218" spans="1:25" x14ac:dyDescent="0.3">
      <c r="A8218" t="s">
        <v>8273</v>
      </c>
      <c r="B8218" s="1">
        <v>46096.421527777777</v>
      </c>
      <c r="C8218" s="2">
        <v>46096</v>
      </c>
      <c r="D8218">
        <v>10</v>
      </c>
      <c r="E8218" t="s">
        <v>62</v>
      </c>
      <c r="F8218" t="s">
        <v>26</v>
      </c>
      <c r="G8218">
        <v>12.7</v>
      </c>
      <c r="H8218">
        <v>248</v>
      </c>
      <c r="J8218">
        <v>1</v>
      </c>
      <c r="K8218">
        <v>6.3</v>
      </c>
      <c r="L8218">
        <v>10.1</v>
      </c>
      <c r="M8218">
        <v>51</v>
      </c>
      <c r="N8218" t="s">
        <v>41</v>
      </c>
      <c r="O8218">
        <v>1.143</v>
      </c>
      <c r="P8218" t="s">
        <v>58</v>
      </c>
      <c r="Q8218" t="s">
        <v>108</v>
      </c>
      <c r="R8218">
        <v>4.9000000000000004</v>
      </c>
      <c r="S8218">
        <v>7</v>
      </c>
      <c r="U8218">
        <v>3.8</v>
      </c>
      <c r="V8218" t="s">
        <v>374</v>
      </c>
      <c r="W8218" t="s">
        <v>45</v>
      </c>
      <c r="X8218">
        <v>0</v>
      </c>
      <c r="Y8218" t="str">
        <f>IF(tblRides[[#This Row],[supply_demand_ratio]]&lt;0.8,"Below 0.8",IF(tblRides[[#This Row],[supply_demand_ratio]]&lt;1,"Between 0.8-1.0",IF(tblRides[[#This Row],[supply_demand_ratio]]&lt;=1.2,"Between 1.0-1.2","Above 1.2")))</f>
        <v>Between 1.0-1.2</v>
      </c>
    </row>
    <row r="8219" spans="1:25" x14ac:dyDescent="0.3">
      <c r="A8219" t="s">
        <v>8274</v>
      </c>
      <c r="B8219" s="1">
        <v>46096.425000000003</v>
      </c>
      <c r="C8219" s="2">
        <v>46096</v>
      </c>
      <c r="D8219">
        <v>10</v>
      </c>
      <c r="E8219" t="s">
        <v>33</v>
      </c>
      <c r="F8219" t="s">
        <v>26</v>
      </c>
      <c r="G8219">
        <v>10.6</v>
      </c>
      <c r="H8219">
        <v>207.89</v>
      </c>
      <c r="J8219">
        <v>1</v>
      </c>
      <c r="K8219">
        <v>5.6</v>
      </c>
      <c r="L8219">
        <v>2.7</v>
      </c>
      <c r="M8219">
        <v>88</v>
      </c>
      <c r="N8219" t="s">
        <v>41</v>
      </c>
      <c r="O8219">
        <v>1.2050000000000001</v>
      </c>
      <c r="P8219" t="s">
        <v>58</v>
      </c>
      <c r="Q8219" t="s">
        <v>108</v>
      </c>
      <c r="R8219">
        <v>4.88</v>
      </c>
      <c r="S8219">
        <v>19</v>
      </c>
      <c r="U8219">
        <v>-2.9</v>
      </c>
      <c r="V8219" t="s">
        <v>374</v>
      </c>
      <c r="W8219" t="s">
        <v>45</v>
      </c>
      <c r="X8219">
        <v>0</v>
      </c>
      <c r="Y8219" t="str">
        <f>IF(tblRides[[#This Row],[supply_demand_ratio]]&lt;0.8,"Below 0.8",IF(tblRides[[#This Row],[supply_demand_ratio]]&lt;1,"Between 0.8-1.0",IF(tblRides[[#This Row],[supply_demand_ratio]]&lt;=1.2,"Between 1.0-1.2","Above 1.2")))</f>
        <v>Above 1.2</v>
      </c>
    </row>
    <row r="8220" spans="1:25" x14ac:dyDescent="0.3">
      <c r="A8220" t="s">
        <v>8275</v>
      </c>
      <c r="B8220" s="1">
        <v>46096.425694444442</v>
      </c>
      <c r="C8220" s="2">
        <v>46096</v>
      </c>
      <c r="D8220">
        <v>10</v>
      </c>
      <c r="E8220" t="s">
        <v>33</v>
      </c>
      <c r="F8220" t="s">
        <v>26</v>
      </c>
      <c r="G8220">
        <v>3.2</v>
      </c>
      <c r="H8220">
        <v>98.02</v>
      </c>
      <c r="I8220">
        <v>98.75</v>
      </c>
      <c r="J8220">
        <v>1.1000000000000001</v>
      </c>
      <c r="K8220">
        <v>4.2</v>
      </c>
      <c r="L8220">
        <v>2.5</v>
      </c>
      <c r="M8220">
        <v>91</v>
      </c>
      <c r="N8220" t="s">
        <v>27</v>
      </c>
      <c r="O8220">
        <v>0.94099999999999995</v>
      </c>
      <c r="P8220" t="s">
        <v>28</v>
      </c>
      <c r="Q8220" t="s">
        <v>29</v>
      </c>
      <c r="R8220">
        <v>4.8899999999999997</v>
      </c>
      <c r="S8220">
        <v>8</v>
      </c>
      <c r="T8220">
        <v>0.73</v>
      </c>
      <c r="U8220">
        <v>-1.7</v>
      </c>
      <c r="V8220" t="s">
        <v>374</v>
      </c>
      <c r="W8220" t="s">
        <v>31</v>
      </c>
      <c r="X8220">
        <v>1</v>
      </c>
      <c r="Y8220" t="str">
        <f>IF(tblRides[[#This Row],[supply_demand_ratio]]&lt;0.8,"Below 0.8",IF(tblRides[[#This Row],[supply_demand_ratio]]&lt;1,"Between 0.8-1.0",IF(tblRides[[#This Row],[supply_demand_ratio]]&lt;=1.2,"Between 1.0-1.2","Above 1.2")))</f>
        <v>Between 0.8-1.0</v>
      </c>
    </row>
    <row r="8221" spans="1:25" x14ac:dyDescent="0.3">
      <c r="A8221" t="s">
        <v>8276</v>
      </c>
      <c r="B8221" s="1">
        <v>46096.430555555555</v>
      </c>
      <c r="C8221" s="2">
        <v>46096</v>
      </c>
      <c r="D8221">
        <v>10</v>
      </c>
      <c r="E8221" t="s">
        <v>33</v>
      </c>
      <c r="F8221" t="s">
        <v>26</v>
      </c>
      <c r="G8221">
        <v>14.2</v>
      </c>
      <c r="H8221">
        <v>311.10000000000002</v>
      </c>
      <c r="I8221">
        <v>309.48</v>
      </c>
      <c r="J8221">
        <v>1.1000000000000001</v>
      </c>
      <c r="K8221">
        <v>4.9000000000000004</v>
      </c>
      <c r="L8221">
        <v>7.3</v>
      </c>
      <c r="M8221">
        <v>94</v>
      </c>
      <c r="N8221" t="s">
        <v>41</v>
      </c>
      <c r="O8221">
        <v>1.4670000000000001</v>
      </c>
      <c r="P8221" t="s">
        <v>28</v>
      </c>
      <c r="Q8221" t="s">
        <v>29</v>
      </c>
      <c r="R8221">
        <v>4.51</v>
      </c>
      <c r="S8221">
        <v>4</v>
      </c>
      <c r="T8221">
        <v>-1.62</v>
      </c>
      <c r="U8221">
        <v>2.4</v>
      </c>
      <c r="V8221" t="s">
        <v>374</v>
      </c>
      <c r="W8221" t="s">
        <v>31</v>
      </c>
      <c r="X8221">
        <v>1</v>
      </c>
      <c r="Y8221" t="str">
        <f>IF(tblRides[[#This Row],[supply_demand_ratio]]&lt;0.8,"Below 0.8",IF(tblRides[[#This Row],[supply_demand_ratio]]&lt;1,"Between 0.8-1.0",IF(tblRides[[#This Row],[supply_demand_ratio]]&lt;=1.2,"Between 1.0-1.2","Above 1.2")))</f>
        <v>Above 1.2</v>
      </c>
    </row>
    <row r="8222" spans="1:25" x14ac:dyDescent="0.3">
      <c r="A8222" t="s">
        <v>8277</v>
      </c>
      <c r="B8222" s="1">
        <v>46096.444444444445</v>
      </c>
      <c r="C8222" s="2">
        <v>46096</v>
      </c>
      <c r="D8222">
        <v>10</v>
      </c>
      <c r="E8222" t="s">
        <v>33</v>
      </c>
      <c r="F8222" t="s">
        <v>34</v>
      </c>
      <c r="G8222">
        <v>1.7</v>
      </c>
      <c r="H8222">
        <v>73.39</v>
      </c>
      <c r="J8222">
        <v>1.1000000000000001</v>
      </c>
      <c r="K8222">
        <v>10.4</v>
      </c>
      <c r="L8222">
        <v>16.7</v>
      </c>
      <c r="M8222">
        <v>78</v>
      </c>
      <c r="N8222" t="s">
        <v>27</v>
      </c>
      <c r="O8222">
        <v>0.77</v>
      </c>
      <c r="P8222" t="s">
        <v>58</v>
      </c>
      <c r="Q8222" t="s">
        <v>59</v>
      </c>
      <c r="R8222">
        <v>4.8499999999999996</v>
      </c>
      <c r="S8222">
        <v>0</v>
      </c>
      <c r="U8222">
        <v>6.3</v>
      </c>
      <c r="V8222" t="s">
        <v>374</v>
      </c>
      <c r="W8222" t="s">
        <v>77</v>
      </c>
      <c r="X8222">
        <v>0</v>
      </c>
      <c r="Y8222" t="str">
        <f>IF(tblRides[[#This Row],[supply_demand_ratio]]&lt;0.8,"Below 0.8",IF(tblRides[[#This Row],[supply_demand_ratio]]&lt;1,"Between 0.8-1.0",IF(tblRides[[#This Row],[supply_demand_ratio]]&lt;=1.2,"Between 1.0-1.2","Above 1.2")))</f>
        <v>Below 0.8</v>
      </c>
    </row>
    <row r="8223" spans="1:25" x14ac:dyDescent="0.3">
      <c r="A8223" t="s">
        <v>8278</v>
      </c>
      <c r="B8223" s="1">
        <v>46096.445833333331</v>
      </c>
      <c r="C8223" s="2">
        <v>46096</v>
      </c>
      <c r="D8223">
        <v>10</v>
      </c>
      <c r="E8223" t="s">
        <v>33</v>
      </c>
      <c r="F8223" t="s">
        <v>26</v>
      </c>
      <c r="G8223">
        <v>3</v>
      </c>
      <c r="H8223">
        <v>100.44</v>
      </c>
      <c r="J8223">
        <v>1.1000000000000001</v>
      </c>
      <c r="K8223">
        <v>3.9</v>
      </c>
      <c r="L8223">
        <v>9.1999999999999993</v>
      </c>
      <c r="M8223">
        <v>75</v>
      </c>
      <c r="N8223" t="s">
        <v>27</v>
      </c>
      <c r="O8223">
        <v>0.83799999999999997</v>
      </c>
      <c r="P8223" t="s">
        <v>58</v>
      </c>
      <c r="Q8223" t="s">
        <v>59</v>
      </c>
      <c r="R8223">
        <v>5</v>
      </c>
      <c r="S8223">
        <v>2</v>
      </c>
      <c r="U8223">
        <v>5.3</v>
      </c>
      <c r="V8223" t="s">
        <v>374</v>
      </c>
      <c r="W8223" t="s">
        <v>31</v>
      </c>
      <c r="X8223">
        <v>0</v>
      </c>
      <c r="Y8223" t="str">
        <f>IF(tblRides[[#This Row],[supply_demand_ratio]]&lt;0.8,"Below 0.8",IF(tblRides[[#This Row],[supply_demand_ratio]]&lt;1,"Between 0.8-1.0",IF(tblRides[[#This Row],[supply_demand_ratio]]&lt;=1.2,"Between 1.0-1.2","Above 1.2")))</f>
        <v>Between 0.8-1.0</v>
      </c>
    </row>
    <row r="8224" spans="1:25" x14ac:dyDescent="0.3">
      <c r="A8224" t="s">
        <v>8279</v>
      </c>
      <c r="B8224" s="1">
        <v>46096.47152777778</v>
      </c>
      <c r="C8224" s="2">
        <v>46096</v>
      </c>
      <c r="D8224">
        <v>11</v>
      </c>
      <c r="E8224" t="s">
        <v>33</v>
      </c>
      <c r="F8224" t="s">
        <v>34</v>
      </c>
      <c r="G8224">
        <v>7.1</v>
      </c>
      <c r="H8224">
        <v>152.54</v>
      </c>
      <c r="J8224">
        <v>1</v>
      </c>
      <c r="K8224">
        <v>4.7</v>
      </c>
      <c r="L8224">
        <v>5</v>
      </c>
      <c r="M8224">
        <v>99</v>
      </c>
      <c r="N8224" t="s">
        <v>27</v>
      </c>
      <c r="O8224">
        <v>1.145</v>
      </c>
      <c r="P8224" t="s">
        <v>37</v>
      </c>
      <c r="Q8224" t="s">
        <v>38</v>
      </c>
      <c r="R8224">
        <v>4.3899999999999997</v>
      </c>
      <c r="S8224">
        <v>0</v>
      </c>
      <c r="U8224">
        <v>0.3</v>
      </c>
      <c r="V8224" t="s">
        <v>374</v>
      </c>
      <c r="W8224" t="s">
        <v>31</v>
      </c>
      <c r="X8224">
        <v>0</v>
      </c>
      <c r="Y8224" t="str">
        <f>IF(tblRides[[#This Row],[supply_demand_ratio]]&lt;0.8,"Below 0.8",IF(tblRides[[#This Row],[supply_demand_ratio]]&lt;1,"Between 0.8-1.0",IF(tblRides[[#This Row],[supply_demand_ratio]]&lt;=1.2,"Between 1.0-1.2","Above 1.2")))</f>
        <v>Between 1.0-1.2</v>
      </c>
    </row>
    <row r="8225" spans="1:25" x14ac:dyDescent="0.3">
      <c r="A8225" t="s">
        <v>8280</v>
      </c>
      <c r="B8225" s="1">
        <v>46096.474305555559</v>
      </c>
      <c r="C8225" s="2">
        <v>46096</v>
      </c>
      <c r="D8225">
        <v>11</v>
      </c>
      <c r="E8225" t="s">
        <v>25</v>
      </c>
      <c r="F8225" t="s">
        <v>26</v>
      </c>
      <c r="G8225">
        <v>7.5</v>
      </c>
      <c r="H8225">
        <v>138.68</v>
      </c>
      <c r="J8225">
        <v>1</v>
      </c>
      <c r="K8225">
        <v>5.0999999999999996</v>
      </c>
      <c r="L8225">
        <v>3.5</v>
      </c>
      <c r="M8225">
        <v>112</v>
      </c>
      <c r="N8225" t="s">
        <v>27</v>
      </c>
      <c r="O8225">
        <v>0.86199999999999999</v>
      </c>
      <c r="P8225" t="s">
        <v>37</v>
      </c>
      <c r="Q8225" t="s">
        <v>103</v>
      </c>
      <c r="R8225">
        <v>4.47</v>
      </c>
      <c r="S8225">
        <v>4</v>
      </c>
      <c r="U8225">
        <v>-1.6</v>
      </c>
      <c r="V8225" t="s">
        <v>374</v>
      </c>
      <c r="W8225" t="s">
        <v>45</v>
      </c>
      <c r="X8225">
        <v>0</v>
      </c>
      <c r="Y8225" t="str">
        <f>IF(tblRides[[#This Row],[supply_demand_ratio]]&lt;0.8,"Below 0.8",IF(tblRides[[#This Row],[supply_demand_ratio]]&lt;1,"Between 0.8-1.0",IF(tblRides[[#This Row],[supply_demand_ratio]]&lt;=1.2,"Between 1.0-1.2","Above 1.2")))</f>
        <v>Between 0.8-1.0</v>
      </c>
    </row>
    <row r="8226" spans="1:25" x14ac:dyDescent="0.3">
      <c r="A8226" t="s">
        <v>8281</v>
      </c>
      <c r="B8226" s="1">
        <v>46096.476388888892</v>
      </c>
      <c r="C8226" s="2">
        <v>46096</v>
      </c>
      <c r="D8226">
        <v>11</v>
      </c>
      <c r="E8226" t="s">
        <v>33</v>
      </c>
      <c r="F8226" t="s">
        <v>34</v>
      </c>
      <c r="G8226">
        <v>13.6</v>
      </c>
      <c r="H8226">
        <v>211.2</v>
      </c>
      <c r="I8226">
        <v>208.5</v>
      </c>
      <c r="J8226">
        <v>1</v>
      </c>
      <c r="K8226">
        <v>6.8</v>
      </c>
      <c r="L8226">
        <v>4.4000000000000004</v>
      </c>
      <c r="M8226">
        <v>82</v>
      </c>
      <c r="N8226" t="s">
        <v>41</v>
      </c>
      <c r="O8226">
        <v>1.3660000000000001</v>
      </c>
      <c r="P8226" t="s">
        <v>28</v>
      </c>
      <c r="Q8226" t="s">
        <v>29</v>
      </c>
      <c r="R8226">
        <v>5</v>
      </c>
      <c r="S8226">
        <v>0</v>
      </c>
      <c r="T8226">
        <v>-2.7</v>
      </c>
      <c r="U8226">
        <v>-2.4</v>
      </c>
      <c r="V8226" t="s">
        <v>374</v>
      </c>
      <c r="W8226" t="s">
        <v>45</v>
      </c>
      <c r="X8226">
        <v>1</v>
      </c>
      <c r="Y8226" t="str">
        <f>IF(tblRides[[#This Row],[supply_demand_ratio]]&lt;0.8,"Below 0.8",IF(tblRides[[#This Row],[supply_demand_ratio]]&lt;1,"Between 0.8-1.0",IF(tblRides[[#This Row],[supply_demand_ratio]]&lt;=1.2,"Between 1.0-1.2","Above 1.2")))</f>
        <v>Above 1.2</v>
      </c>
    </row>
    <row r="8227" spans="1:25" x14ac:dyDescent="0.3">
      <c r="A8227" t="s">
        <v>8282</v>
      </c>
      <c r="B8227" s="1">
        <v>46096.484027777777</v>
      </c>
      <c r="C8227" s="2">
        <v>46096</v>
      </c>
      <c r="D8227">
        <v>11</v>
      </c>
      <c r="E8227" t="s">
        <v>43</v>
      </c>
      <c r="F8227" t="s">
        <v>34</v>
      </c>
      <c r="G8227">
        <v>5.0999999999999996</v>
      </c>
      <c r="H8227">
        <v>124.08</v>
      </c>
      <c r="I8227">
        <v>121.87</v>
      </c>
      <c r="J8227">
        <v>1</v>
      </c>
      <c r="K8227">
        <v>2.4</v>
      </c>
      <c r="L8227">
        <v>2.2999999999999998</v>
      </c>
      <c r="M8227">
        <v>52</v>
      </c>
      <c r="N8227" t="s">
        <v>41</v>
      </c>
      <c r="O8227">
        <v>0.93899999999999995</v>
      </c>
      <c r="P8227" t="s">
        <v>28</v>
      </c>
      <c r="Q8227" t="s">
        <v>29</v>
      </c>
      <c r="R8227">
        <v>4.8</v>
      </c>
      <c r="S8227">
        <v>0</v>
      </c>
      <c r="T8227">
        <v>-2.21</v>
      </c>
      <c r="U8227">
        <v>-0.1</v>
      </c>
      <c r="V8227" t="s">
        <v>374</v>
      </c>
      <c r="W8227" t="s">
        <v>31</v>
      </c>
      <c r="X8227">
        <v>1</v>
      </c>
      <c r="Y8227" t="str">
        <f>IF(tblRides[[#This Row],[supply_demand_ratio]]&lt;0.8,"Below 0.8",IF(tblRides[[#This Row],[supply_demand_ratio]]&lt;1,"Between 0.8-1.0",IF(tblRides[[#This Row],[supply_demand_ratio]]&lt;=1.2,"Between 1.0-1.2","Above 1.2")))</f>
        <v>Between 0.8-1.0</v>
      </c>
    </row>
    <row r="8228" spans="1:25" x14ac:dyDescent="0.3">
      <c r="A8228" t="s">
        <v>8283</v>
      </c>
      <c r="B8228" s="1">
        <v>46096.484722222223</v>
      </c>
      <c r="C8228" s="2">
        <v>46096</v>
      </c>
      <c r="D8228">
        <v>11</v>
      </c>
      <c r="E8228" t="s">
        <v>33</v>
      </c>
      <c r="F8228" t="s">
        <v>34</v>
      </c>
      <c r="G8228">
        <v>14.1</v>
      </c>
      <c r="H8228">
        <v>279.39999999999998</v>
      </c>
      <c r="I8228">
        <v>273.22000000000003</v>
      </c>
      <c r="J8228">
        <v>1.1000000000000001</v>
      </c>
      <c r="K8228">
        <v>3.3</v>
      </c>
      <c r="L8228">
        <v>12.4</v>
      </c>
      <c r="M8228">
        <v>103</v>
      </c>
      <c r="N8228" t="s">
        <v>27</v>
      </c>
      <c r="O8228">
        <v>1.21</v>
      </c>
      <c r="P8228" t="s">
        <v>28</v>
      </c>
      <c r="Q8228" t="s">
        <v>29</v>
      </c>
      <c r="R8228">
        <v>4.5999999999999996</v>
      </c>
      <c r="S8228">
        <v>0</v>
      </c>
      <c r="T8228">
        <v>-6.18</v>
      </c>
      <c r="U8228">
        <v>9.1</v>
      </c>
      <c r="V8228" t="s">
        <v>374</v>
      </c>
      <c r="W8228" t="s">
        <v>31</v>
      </c>
      <c r="X8228">
        <v>1</v>
      </c>
      <c r="Y8228" t="str">
        <f>IF(tblRides[[#This Row],[supply_demand_ratio]]&lt;0.8,"Below 0.8",IF(tblRides[[#This Row],[supply_demand_ratio]]&lt;1,"Between 0.8-1.0",IF(tblRides[[#This Row],[supply_demand_ratio]]&lt;=1.2,"Between 1.0-1.2","Above 1.2")))</f>
        <v>Above 1.2</v>
      </c>
    </row>
    <row r="8229" spans="1:25" x14ac:dyDescent="0.3">
      <c r="A8229" t="s">
        <v>8284</v>
      </c>
      <c r="B8229" s="1">
        <v>46096.489583333336</v>
      </c>
      <c r="C8229" s="2">
        <v>46096</v>
      </c>
      <c r="D8229">
        <v>11</v>
      </c>
      <c r="E8229" t="s">
        <v>33</v>
      </c>
      <c r="F8229" t="s">
        <v>26</v>
      </c>
      <c r="G8229">
        <v>22.3</v>
      </c>
      <c r="H8229">
        <v>355.71</v>
      </c>
      <c r="I8229">
        <v>358.24</v>
      </c>
      <c r="J8229">
        <v>1</v>
      </c>
      <c r="K8229">
        <v>4.0999999999999996</v>
      </c>
      <c r="L8229">
        <v>1.8</v>
      </c>
      <c r="M8229">
        <v>93</v>
      </c>
      <c r="N8229" t="s">
        <v>27</v>
      </c>
      <c r="O8229">
        <v>1.0289999999999999</v>
      </c>
      <c r="P8229" t="s">
        <v>28</v>
      </c>
      <c r="Q8229" t="s">
        <v>29</v>
      </c>
      <c r="R8229">
        <v>4.47</v>
      </c>
      <c r="S8229">
        <v>3</v>
      </c>
      <c r="T8229">
        <v>2.5299999999999998</v>
      </c>
      <c r="U8229">
        <v>-2.2999999999999998</v>
      </c>
      <c r="V8229" t="s">
        <v>374</v>
      </c>
      <c r="W8229" t="s">
        <v>31</v>
      </c>
      <c r="X8229">
        <v>1</v>
      </c>
      <c r="Y8229" t="str">
        <f>IF(tblRides[[#This Row],[supply_demand_ratio]]&lt;0.8,"Below 0.8",IF(tblRides[[#This Row],[supply_demand_ratio]]&lt;1,"Between 0.8-1.0",IF(tblRides[[#This Row],[supply_demand_ratio]]&lt;=1.2,"Between 1.0-1.2","Above 1.2")))</f>
        <v>Between 1.0-1.2</v>
      </c>
    </row>
    <row r="8230" spans="1:25" x14ac:dyDescent="0.3">
      <c r="A8230" t="s">
        <v>8285</v>
      </c>
      <c r="B8230" s="1">
        <v>46096.490972222222</v>
      </c>
      <c r="C8230" s="2">
        <v>46096</v>
      </c>
      <c r="D8230">
        <v>11</v>
      </c>
      <c r="E8230" t="s">
        <v>25</v>
      </c>
      <c r="F8230" t="s">
        <v>26</v>
      </c>
      <c r="G8230">
        <v>3.7</v>
      </c>
      <c r="H8230">
        <v>99.36</v>
      </c>
      <c r="I8230">
        <v>102.64</v>
      </c>
      <c r="J8230">
        <v>1</v>
      </c>
      <c r="K8230">
        <v>3.3</v>
      </c>
      <c r="L8230">
        <v>4.0999999999999996</v>
      </c>
      <c r="M8230">
        <v>125</v>
      </c>
      <c r="N8230" t="s">
        <v>27</v>
      </c>
      <c r="O8230">
        <v>1.1040000000000001</v>
      </c>
      <c r="P8230" t="s">
        <v>28</v>
      </c>
      <c r="Q8230" t="s">
        <v>29</v>
      </c>
      <c r="R8230">
        <v>4.59</v>
      </c>
      <c r="S8230">
        <v>4</v>
      </c>
      <c r="T8230">
        <v>3.28</v>
      </c>
      <c r="U8230">
        <v>0.8</v>
      </c>
      <c r="V8230" t="s">
        <v>374</v>
      </c>
      <c r="W8230" t="s">
        <v>31</v>
      </c>
      <c r="X8230">
        <v>1</v>
      </c>
      <c r="Y8230" t="str">
        <f>IF(tblRides[[#This Row],[supply_demand_ratio]]&lt;0.8,"Below 0.8",IF(tblRides[[#This Row],[supply_demand_ratio]]&lt;1,"Between 0.8-1.0",IF(tblRides[[#This Row],[supply_demand_ratio]]&lt;=1.2,"Between 1.0-1.2","Above 1.2")))</f>
        <v>Between 1.0-1.2</v>
      </c>
    </row>
    <row r="8231" spans="1:25" x14ac:dyDescent="0.3">
      <c r="A8231" t="s">
        <v>8286</v>
      </c>
      <c r="B8231" s="1">
        <v>46096.504166666666</v>
      </c>
      <c r="C8231" s="2">
        <v>46096</v>
      </c>
      <c r="D8231">
        <v>12</v>
      </c>
      <c r="E8231" t="s">
        <v>36</v>
      </c>
      <c r="F8231" t="s">
        <v>34</v>
      </c>
      <c r="G8231">
        <v>5.6</v>
      </c>
      <c r="H8231">
        <v>145.47999999999999</v>
      </c>
      <c r="I8231">
        <v>147.69999999999999</v>
      </c>
      <c r="J8231">
        <v>1.2</v>
      </c>
      <c r="K8231">
        <v>5.3</v>
      </c>
      <c r="L8231">
        <v>3.7</v>
      </c>
      <c r="M8231">
        <v>117</v>
      </c>
      <c r="N8231" t="s">
        <v>27</v>
      </c>
      <c r="O8231">
        <v>1.167</v>
      </c>
      <c r="P8231" t="s">
        <v>28</v>
      </c>
      <c r="Q8231" t="s">
        <v>29</v>
      </c>
      <c r="R8231">
        <v>4.3099999999999996</v>
      </c>
      <c r="S8231">
        <v>0</v>
      </c>
      <c r="T8231">
        <v>2.2200000000000002</v>
      </c>
      <c r="U8231">
        <v>-1.6</v>
      </c>
      <c r="V8231" t="s">
        <v>374</v>
      </c>
      <c r="W8231" t="s">
        <v>45</v>
      </c>
      <c r="X8231">
        <v>1</v>
      </c>
      <c r="Y8231" t="str">
        <f>IF(tblRides[[#This Row],[supply_demand_ratio]]&lt;0.8,"Below 0.8",IF(tblRides[[#This Row],[supply_demand_ratio]]&lt;1,"Between 0.8-1.0",IF(tblRides[[#This Row],[supply_demand_ratio]]&lt;=1.2,"Between 1.0-1.2","Above 1.2")))</f>
        <v>Between 1.0-1.2</v>
      </c>
    </row>
    <row r="8232" spans="1:25" x14ac:dyDescent="0.3">
      <c r="A8232" t="s">
        <v>8287</v>
      </c>
      <c r="B8232" s="1">
        <v>46096.521527777775</v>
      </c>
      <c r="C8232" s="2">
        <v>46096</v>
      </c>
      <c r="D8232">
        <v>12</v>
      </c>
      <c r="E8232" t="s">
        <v>43</v>
      </c>
      <c r="F8232" t="s">
        <v>34</v>
      </c>
      <c r="G8232">
        <v>3.1</v>
      </c>
      <c r="H8232">
        <v>81.33</v>
      </c>
      <c r="I8232">
        <v>83.53</v>
      </c>
      <c r="J8232">
        <v>1</v>
      </c>
      <c r="K8232">
        <v>5.8</v>
      </c>
      <c r="L8232">
        <v>7.4</v>
      </c>
      <c r="M8232">
        <v>67</v>
      </c>
      <c r="N8232" t="s">
        <v>41</v>
      </c>
      <c r="O8232">
        <v>2.2000000000000002</v>
      </c>
      <c r="P8232" t="s">
        <v>28</v>
      </c>
      <c r="Q8232" t="s">
        <v>29</v>
      </c>
      <c r="R8232">
        <v>4.79</v>
      </c>
      <c r="S8232">
        <v>0</v>
      </c>
      <c r="T8232">
        <v>2.2000000000000002</v>
      </c>
      <c r="U8232">
        <v>1.6</v>
      </c>
      <c r="V8232" t="s">
        <v>374</v>
      </c>
      <c r="W8232" t="s">
        <v>45</v>
      </c>
      <c r="X8232">
        <v>1</v>
      </c>
      <c r="Y8232" t="str">
        <f>IF(tblRides[[#This Row],[supply_demand_ratio]]&lt;0.8,"Below 0.8",IF(tblRides[[#This Row],[supply_demand_ratio]]&lt;1,"Between 0.8-1.0",IF(tblRides[[#This Row],[supply_demand_ratio]]&lt;=1.2,"Between 1.0-1.2","Above 1.2")))</f>
        <v>Above 1.2</v>
      </c>
    </row>
    <row r="8233" spans="1:25" x14ac:dyDescent="0.3">
      <c r="A8233" t="s">
        <v>8288</v>
      </c>
      <c r="B8233" s="1">
        <v>46096.525000000001</v>
      </c>
      <c r="C8233" s="2">
        <v>46096</v>
      </c>
      <c r="D8233">
        <v>12</v>
      </c>
      <c r="E8233" t="s">
        <v>33</v>
      </c>
      <c r="F8233" t="s">
        <v>26</v>
      </c>
      <c r="G8233">
        <v>3.3</v>
      </c>
      <c r="H8233">
        <v>87.03</v>
      </c>
      <c r="I8233">
        <v>86.54</v>
      </c>
      <c r="J8233">
        <v>1</v>
      </c>
      <c r="K8233">
        <v>5.2</v>
      </c>
      <c r="L8233">
        <v>1</v>
      </c>
      <c r="M8233">
        <v>94</v>
      </c>
      <c r="N8233" t="s">
        <v>41</v>
      </c>
      <c r="O8233">
        <v>1.24</v>
      </c>
      <c r="P8233" t="s">
        <v>28</v>
      </c>
      <c r="Q8233" t="s">
        <v>29</v>
      </c>
      <c r="R8233">
        <v>4.9000000000000004</v>
      </c>
      <c r="S8233">
        <v>14</v>
      </c>
      <c r="T8233">
        <v>-0.49</v>
      </c>
      <c r="U8233">
        <v>-4.2</v>
      </c>
      <c r="V8233" t="s">
        <v>374</v>
      </c>
      <c r="W8233" t="s">
        <v>45</v>
      </c>
      <c r="X8233">
        <v>1</v>
      </c>
      <c r="Y8233" t="str">
        <f>IF(tblRides[[#This Row],[supply_demand_ratio]]&lt;0.8,"Below 0.8",IF(tblRides[[#This Row],[supply_demand_ratio]]&lt;1,"Between 0.8-1.0",IF(tblRides[[#This Row],[supply_demand_ratio]]&lt;=1.2,"Between 1.0-1.2","Above 1.2")))</f>
        <v>Above 1.2</v>
      </c>
    </row>
    <row r="8234" spans="1:25" x14ac:dyDescent="0.3">
      <c r="A8234" t="s">
        <v>8289</v>
      </c>
      <c r="B8234" s="1">
        <v>46096.540277777778</v>
      </c>
      <c r="C8234" s="2">
        <v>46096</v>
      </c>
      <c r="D8234">
        <v>12</v>
      </c>
      <c r="E8234" t="s">
        <v>33</v>
      </c>
      <c r="F8234" t="s">
        <v>26</v>
      </c>
      <c r="G8234">
        <v>6.2</v>
      </c>
      <c r="H8234">
        <v>136.83000000000001</v>
      </c>
      <c r="I8234">
        <v>138.02000000000001</v>
      </c>
      <c r="J8234">
        <v>1</v>
      </c>
      <c r="K8234">
        <v>2</v>
      </c>
      <c r="L8234">
        <v>1</v>
      </c>
      <c r="M8234">
        <v>93</v>
      </c>
      <c r="N8234" t="s">
        <v>41</v>
      </c>
      <c r="O8234">
        <v>1.49</v>
      </c>
      <c r="P8234" t="s">
        <v>28</v>
      </c>
      <c r="Q8234" t="s">
        <v>29</v>
      </c>
      <c r="R8234">
        <v>4.99</v>
      </c>
      <c r="S8234">
        <v>29</v>
      </c>
      <c r="T8234">
        <v>1.19</v>
      </c>
      <c r="U8234">
        <v>-1</v>
      </c>
      <c r="V8234" t="s">
        <v>374</v>
      </c>
      <c r="W8234" t="s">
        <v>31</v>
      </c>
      <c r="X8234">
        <v>1</v>
      </c>
      <c r="Y8234" t="str">
        <f>IF(tblRides[[#This Row],[supply_demand_ratio]]&lt;0.8,"Below 0.8",IF(tblRides[[#This Row],[supply_demand_ratio]]&lt;1,"Between 0.8-1.0",IF(tblRides[[#This Row],[supply_demand_ratio]]&lt;=1.2,"Between 1.0-1.2","Above 1.2")))</f>
        <v>Above 1.2</v>
      </c>
    </row>
    <row r="8235" spans="1:25" x14ac:dyDescent="0.3">
      <c r="A8235" t="s">
        <v>8290</v>
      </c>
      <c r="B8235" s="1">
        <v>46096.557638888888</v>
      </c>
      <c r="C8235" s="2">
        <v>46096</v>
      </c>
      <c r="D8235">
        <v>13</v>
      </c>
      <c r="E8235" t="s">
        <v>33</v>
      </c>
      <c r="F8235" t="s">
        <v>26</v>
      </c>
      <c r="G8235">
        <v>4.2</v>
      </c>
      <c r="H8235">
        <v>148.27000000000001</v>
      </c>
      <c r="J8235">
        <v>1.4</v>
      </c>
      <c r="K8235">
        <v>6.4</v>
      </c>
      <c r="L8235">
        <v>4.5</v>
      </c>
      <c r="M8235">
        <v>86</v>
      </c>
      <c r="N8235" t="s">
        <v>72</v>
      </c>
      <c r="O8235">
        <v>0.64800000000000002</v>
      </c>
      <c r="P8235" t="s">
        <v>37</v>
      </c>
      <c r="Q8235" t="s">
        <v>103</v>
      </c>
      <c r="R8235">
        <v>4.3499999999999996</v>
      </c>
      <c r="S8235">
        <v>2</v>
      </c>
      <c r="U8235">
        <v>-1.9</v>
      </c>
      <c r="V8235" t="s">
        <v>374</v>
      </c>
      <c r="W8235" t="s">
        <v>45</v>
      </c>
      <c r="X8235">
        <v>0</v>
      </c>
      <c r="Y8235" t="str">
        <f>IF(tblRides[[#This Row],[supply_demand_ratio]]&lt;0.8,"Below 0.8",IF(tblRides[[#This Row],[supply_demand_ratio]]&lt;1,"Between 0.8-1.0",IF(tblRides[[#This Row],[supply_demand_ratio]]&lt;=1.2,"Between 1.0-1.2","Above 1.2")))</f>
        <v>Below 0.8</v>
      </c>
    </row>
    <row r="8236" spans="1:25" x14ac:dyDescent="0.3">
      <c r="A8236" t="s">
        <v>8291</v>
      </c>
      <c r="B8236" s="1">
        <v>46096.602777777778</v>
      </c>
      <c r="C8236" s="2">
        <v>46096</v>
      </c>
      <c r="D8236">
        <v>14</v>
      </c>
      <c r="E8236" t="s">
        <v>36</v>
      </c>
      <c r="F8236" t="s">
        <v>26</v>
      </c>
      <c r="G8236">
        <v>3.3</v>
      </c>
      <c r="H8236">
        <v>105.2</v>
      </c>
      <c r="I8236">
        <v>101.66</v>
      </c>
      <c r="J8236">
        <v>1.1000000000000001</v>
      </c>
      <c r="K8236">
        <v>4.3</v>
      </c>
      <c r="L8236">
        <v>1.5</v>
      </c>
      <c r="M8236">
        <v>92</v>
      </c>
      <c r="N8236" t="s">
        <v>27</v>
      </c>
      <c r="O8236">
        <v>0.89700000000000002</v>
      </c>
      <c r="P8236" t="s">
        <v>28</v>
      </c>
      <c r="Q8236" t="s">
        <v>29</v>
      </c>
      <c r="R8236">
        <v>4.83</v>
      </c>
      <c r="S8236">
        <v>23</v>
      </c>
      <c r="T8236">
        <v>-3.54</v>
      </c>
      <c r="U8236">
        <v>-2.8</v>
      </c>
      <c r="V8236" t="s">
        <v>374</v>
      </c>
      <c r="W8236" t="s">
        <v>31</v>
      </c>
      <c r="X8236">
        <v>1</v>
      </c>
      <c r="Y8236" t="str">
        <f>IF(tblRides[[#This Row],[supply_demand_ratio]]&lt;0.8,"Below 0.8",IF(tblRides[[#This Row],[supply_demand_ratio]]&lt;1,"Between 0.8-1.0",IF(tblRides[[#This Row],[supply_demand_ratio]]&lt;=1.2,"Between 1.0-1.2","Above 1.2")))</f>
        <v>Between 0.8-1.0</v>
      </c>
    </row>
    <row r="8237" spans="1:25" x14ac:dyDescent="0.3">
      <c r="A8237" t="s">
        <v>8292</v>
      </c>
      <c r="B8237" s="1">
        <v>46096.604861111111</v>
      </c>
      <c r="C8237" s="2">
        <v>46096</v>
      </c>
      <c r="D8237">
        <v>14</v>
      </c>
      <c r="E8237" t="s">
        <v>25</v>
      </c>
      <c r="F8237" t="s">
        <v>34</v>
      </c>
      <c r="G8237">
        <v>3.9</v>
      </c>
      <c r="H8237">
        <v>116.9</v>
      </c>
      <c r="I8237">
        <v>117.63</v>
      </c>
      <c r="J8237">
        <v>1.1000000000000001</v>
      </c>
      <c r="K8237">
        <v>2.2000000000000002</v>
      </c>
      <c r="L8237">
        <v>1</v>
      </c>
      <c r="M8237">
        <v>144</v>
      </c>
      <c r="N8237" t="s">
        <v>27</v>
      </c>
      <c r="O8237">
        <v>1.083</v>
      </c>
      <c r="P8237" t="s">
        <v>28</v>
      </c>
      <c r="Q8237" t="s">
        <v>29</v>
      </c>
      <c r="R8237">
        <v>4.74</v>
      </c>
      <c r="S8237">
        <v>0</v>
      </c>
      <c r="T8237">
        <v>0.73</v>
      </c>
      <c r="U8237">
        <v>-1.2</v>
      </c>
      <c r="V8237" t="s">
        <v>374</v>
      </c>
      <c r="W8237" t="s">
        <v>31</v>
      </c>
      <c r="X8237">
        <v>1</v>
      </c>
      <c r="Y8237" t="str">
        <f>IF(tblRides[[#This Row],[supply_demand_ratio]]&lt;0.8,"Below 0.8",IF(tblRides[[#This Row],[supply_demand_ratio]]&lt;1,"Between 0.8-1.0",IF(tblRides[[#This Row],[supply_demand_ratio]]&lt;=1.2,"Between 1.0-1.2","Above 1.2")))</f>
        <v>Between 1.0-1.2</v>
      </c>
    </row>
    <row r="8238" spans="1:25" x14ac:dyDescent="0.3">
      <c r="A8238" t="s">
        <v>8293</v>
      </c>
      <c r="B8238" s="1">
        <v>46096.611805555556</v>
      </c>
      <c r="C8238" s="2">
        <v>46096</v>
      </c>
      <c r="D8238">
        <v>14</v>
      </c>
      <c r="E8238" t="s">
        <v>25</v>
      </c>
      <c r="F8238" t="s">
        <v>26</v>
      </c>
      <c r="G8238">
        <v>3.7</v>
      </c>
      <c r="H8238">
        <v>112.29</v>
      </c>
      <c r="I8238">
        <v>113.13</v>
      </c>
      <c r="J8238">
        <v>1.1000000000000001</v>
      </c>
      <c r="K8238">
        <v>2.4</v>
      </c>
      <c r="L8238">
        <v>3.2</v>
      </c>
      <c r="M8238">
        <v>122</v>
      </c>
      <c r="N8238" t="s">
        <v>27</v>
      </c>
      <c r="O8238">
        <v>1.135</v>
      </c>
      <c r="P8238" t="s">
        <v>28</v>
      </c>
      <c r="Q8238" t="s">
        <v>29</v>
      </c>
      <c r="R8238">
        <v>4.87</v>
      </c>
      <c r="S8238">
        <v>9</v>
      </c>
      <c r="T8238">
        <v>0.84</v>
      </c>
      <c r="U8238">
        <v>0.8</v>
      </c>
      <c r="V8238" t="s">
        <v>374</v>
      </c>
      <c r="W8238" t="s">
        <v>31</v>
      </c>
      <c r="X8238">
        <v>1</v>
      </c>
      <c r="Y8238" t="str">
        <f>IF(tblRides[[#This Row],[supply_demand_ratio]]&lt;0.8,"Below 0.8",IF(tblRides[[#This Row],[supply_demand_ratio]]&lt;1,"Between 0.8-1.0",IF(tblRides[[#This Row],[supply_demand_ratio]]&lt;=1.2,"Between 1.0-1.2","Above 1.2")))</f>
        <v>Between 1.0-1.2</v>
      </c>
    </row>
    <row r="8239" spans="1:25" x14ac:dyDescent="0.3">
      <c r="A8239" t="s">
        <v>8294</v>
      </c>
      <c r="B8239" s="1">
        <v>46096.640277777777</v>
      </c>
      <c r="C8239" s="2">
        <v>46096</v>
      </c>
      <c r="D8239">
        <v>15</v>
      </c>
      <c r="E8239" t="s">
        <v>33</v>
      </c>
      <c r="F8239" t="s">
        <v>26</v>
      </c>
      <c r="G8239">
        <v>6.8</v>
      </c>
      <c r="H8239">
        <v>151.96</v>
      </c>
      <c r="J8239">
        <v>1</v>
      </c>
      <c r="K8239">
        <v>8.1</v>
      </c>
      <c r="L8239">
        <v>13</v>
      </c>
      <c r="M8239">
        <v>85</v>
      </c>
      <c r="N8239" t="s">
        <v>27</v>
      </c>
      <c r="O8239">
        <v>1.0589999999999999</v>
      </c>
      <c r="P8239" t="s">
        <v>37</v>
      </c>
      <c r="Q8239" t="s">
        <v>38</v>
      </c>
      <c r="R8239">
        <v>4.24</v>
      </c>
      <c r="S8239">
        <v>34</v>
      </c>
      <c r="U8239">
        <v>4.9000000000000004</v>
      </c>
      <c r="V8239" t="s">
        <v>374</v>
      </c>
      <c r="W8239" t="s">
        <v>45</v>
      </c>
      <c r="X8239">
        <v>0</v>
      </c>
      <c r="Y8239" t="str">
        <f>IF(tblRides[[#This Row],[supply_demand_ratio]]&lt;0.8,"Below 0.8",IF(tblRides[[#This Row],[supply_demand_ratio]]&lt;1,"Between 0.8-1.0",IF(tblRides[[#This Row],[supply_demand_ratio]]&lt;=1.2,"Between 1.0-1.2","Above 1.2")))</f>
        <v>Between 1.0-1.2</v>
      </c>
    </row>
    <row r="8240" spans="1:25" x14ac:dyDescent="0.3">
      <c r="A8240" t="s">
        <v>8295</v>
      </c>
      <c r="B8240" s="1">
        <v>46096.642361111109</v>
      </c>
      <c r="C8240" s="2">
        <v>46096</v>
      </c>
      <c r="D8240">
        <v>15</v>
      </c>
      <c r="E8240" t="s">
        <v>25</v>
      </c>
      <c r="F8240" t="s">
        <v>26</v>
      </c>
      <c r="G8240">
        <v>2.2999999999999998</v>
      </c>
      <c r="H8240">
        <v>85.14</v>
      </c>
      <c r="I8240">
        <v>85.65</v>
      </c>
      <c r="J8240">
        <v>1.2</v>
      </c>
      <c r="K8240">
        <v>7.4</v>
      </c>
      <c r="L8240">
        <v>7.6</v>
      </c>
      <c r="M8240">
        <v>107</v>
      </c>
      <c r="N8240" t="s">
        <v>27</v>
      </c>
      <c r="O8240">
        <v>0.81200000000000006</v>
      </c>
      <c r="P8240" t="s">
        <v>28</v>
      </c>
      <c r="Q8240" t="s">
        <v>29</v>
      </c>
      <c r="R8240">
        <v>4.71</v>
      </c>
      <c r="S8240">
        <v>6</v>
      </c>
      <c r="T8240">
        <v>0.51</v>
      </c>
      <c r="U8240">
        <v>0.2</v>
      </c>
      <c r="V8240" t="s">
        <v>374</v>
      </c>
      <c r="W8240" t="s">
        <v>45</v>
      </c>
      <c r="X8240">
        <v>1</v>
      </c>
      <c r="Y8240" t="str">
        <f>IF(tblRides[[#This Row],[supply_demand_ratio]]&lt;0.8,"Below 0.8",IF(tblRides[[#This Row],[supply_demand_ratio]]&lt;1,"Between 0.8-1.0",IF(tblRides[[#This Row],[supply_demand_ratio]]&lt;=1.2,"Between 1.0-1.2","Above 1.2")))</f>
        <v>Between 0.8-1.0</v>
      </c>
    </row>
    <row r="8241" spans="1:25" x14ac:dyDescent="0.3">
      <c r="A8241" t="s">
        <v>8296</v>
      </c>
      <c r="B8241" s="1">
        <v>46096.643055555556</v>
      </c>
      <c r="C8241" s="2">
        <v>46096</v>
      </c>
      <c r="D8241">
        <v>15</v>
      </c>
      <c r="E8241" t="s">
        <v>25</v>
      </c>
      <c r="F8241" t="s">
        <v>26</v>
      </c>
      <c r="G8241">
        <v>9.6</v>
      </c>
      <c r="H8241">
        <v>209.06</v>
      </c>
      <c r="I8241">
        <v>215.62</v>
      </c>
      <c r="J8241">
        <v>1</v>
      </c>
      <c r="K8241">
        <v>2</v>
      </c>
      <c r="L8241">
        <v>1</v>
      </c>
      <c r="M8241">
        <v>129</v>
      </c>
      <c r="N8241" t="s">
        <v>41</v>
      </c>
      <c r="O8241">
        <v>1.2909999999999999</v>
      </c>
      <c r="P8241" t="s">
        <v>28</v>
      </c>
      <c r="Q8241" t="s">
        <v>29</v>
      </c>
      <c r="R8241">
        <v>4.5</v>
      </c>
      <c r="S8241">
        <v>11</v>
      </c>
      <c r="T8241">
        <v>6.56</v>
      </c>
      <c r="U8241">
        <v>-1</v>
      </c>
      <c r="V8241" t="s">
        <v>374</v>
      </c>
      <c r="W8241" t="s">
        <v>31</v>
      </c>
      <c r="X8241">
        <v>1</v>
      </c>
      <c r="Y8241" t="str">
        <f>IF(tblRides[[#This Row],[supply_demand_ratio]]&lt;0.8,"Below 0.8",IF(tblRides[[#This Row],[supply_demand_ratio]]&lt;1,"Between 0.8-1.0",IF(tblRides[[#This Row],[supply_demand_ratio]]&lt;=1.2,"Between 1.0-1.2","Above 1.2")))</f>
        <v>Above 1.2</v>
      </c>
    </row>
    <row r="8242" spans="1:25" x14ac:dyDescent="0.3">
      <c r="A8242" t="s">
        <v>8297</v>
      </c>
      <c r="B8242" s="1">
        <v>46096.643055555556</v>
      </c>
      <c r="C8242" s="2">
        <v>46096</v>
      </c>
      <c r="D8242">
        <v>15</v>
      </c>
      <c r="E8242" t="s">
        <v>25</v>
      </c>
      <c r="F8242" t="s">
        <v>26</v>
      </c>
      <c r="G8242">
        <v>10.4</v>
      </c>
      <c r="H8242">
        <v>243.96</v>
      </c>
      <c r="I8242">
        <v>236.92</v>
      </c>
      <c r="J8242">
        <v>1.1000000000000001</v>
      </c>
      <c r="K8242">
        <v>5.8</v>
      </c>
      <c r="L8242">
        <v>8</v>
      </c>
      <c r="M8242">
        <v>118</v>
      </c>
      <c r="N8242" t="s">
        <v>27</v>
      </c>
      <c r="O8242">
        <v>1.109</v>
      </c>
      <c r="P8242" t="s">
        <v>28</v>
      </c>
      <c r="Q8242" t="s">
        <v>29</v>
      </c>
      <c r="R8242">
        <v>4.5</v>
      </c>
      <c r="S8242">
        <v>8</v>
      </c>
      <c r="T8242">
        <v>-7.04</v>
      </c>
      <c r="U8242">
        <v>2.2000000000000002</v>
      </c>
      <c r="V8242" t="s">
        <v>374</v>
      </c>
      <c r="W8242" t="s">
        <v>45</v>
      </c>
      <c r="X8242">
        <v>1</v>
      </c>
      <c r="Y8242" t="str">
        <f>IF(tblRides[[#This Row],[supply_demand_ratio]]&lt;0.8,"Below 0.8",IF(tblRides[[#This Row],[supply_demand_ratio]]&lt;1,"Between 0.8-1.0",IF(tblRides[[#This Row],[supply_demand_ratio]]&lt;=1.2,"Between 1.0-1.2","Above 1.2")))</f>
        <v>Between 1.0-1.2</v>
      </c>
    </row>
    <row r="8243" spans="1:25" x14ac:dyDescent="0.3">
      <c r="A8243" t="s">
        <v>8298</v>
      </c>
      <c r="B8243" s="1">
        <v>46096.647222222222</v>
      </c>
      <c r="C8243" s="2">
        <v>46096</v>
      </c>
      <c r="D8243">
        <v>15</v>
      </c>
      <c r="E8243" t="s">
        <v>43</v>
      </c>
      <c r="F8243" t="s">
        <v>26</v>
      </c>
      <c r="G8243">
        <v>0.7</v>
      </c>
      <c r="H8243">
        <v>47.56</v>
      </c>
      <c r="I8243">
        <v>49.11</v>
      </c>
      <c r="J8243">
        <v>1</v>
      </c>
      <c r="K8243">
        <v>5.6</v>
      </c>
      <c r="L8243">
        <v>9.4</v>
      </c>
      <c r="M8243">
        <v>58</v>
      </c>
      <c r="N8243" t="s">
        <v>41</v>
      </c>
      <c r="O8243">
        <v>1.1859999999999999</v>
      </c>
      <c r="P8243" t="s">
        <v>28</v>
      </c>
      <c r="Q8243" t="s">
        <v>29</v>
      </c>
      <c r="R8243">
        <v>5</v>
      </c>
      <c r="S8243">
        <v>8</v>
      </c>
      <c r="T8243">
        <v>1.55</v>
      </c>
      <c r="U8243">
        <v>3.8</v>
      </c>
      <c r="V8243" t="s">
        <v>374</v>
      </c>
      <c r="W8243" t="s">
        <v>45</v>
      </c>
      <c r="X8243">
        <v>1</v>
      </c>
      <c r="Y8243" t="str">
        <f>IF(tblRides[[#This Row],[supply_demand_ratio]]&lt;0.8,"Below 0.8",IF(tblRides[[#This Row],[supply_demand_ratio]]&lt;1,"Between 0.8-1.0",IF(tblRides[[#This Row],[supply_demand_ratio]]&lt;=1.2,"Between 1.0-1.2","Above 1.2")))</f>
        <v>Between 1.0-1.2</v>
      </c>
    </row>
    <row r="8244" spans="1:25" x14ac:dyDescent="0.3">
      <c r="A8244" t="s">
        <v>8299</v>
      </c>
      <c r="B8244" s="1">
        <v>46096.665972222225</v>
      </c>
      <c r="C8244" s="2">
        <v>46096</v>
      </c>
      <c r="D8244">
        <v>15</v>
      </c>
      <c r="E8244" t="s">
        <v>62</v>
      </c>
      <c r="F8244" t="s">
        <v>26</v>
      </c>
      <c r="G8244">
        <v>9.9</v>
      </c>
      <c r="H8244">
        <v>201.41</v>
      </c>
      <c r="I8244">
        <v>206.7</v>
      </c>
      <c r="J8244">
        <v>1</v>
      </c>
      <c r="K8244">
        <v>2.8</v>
      </c>
      <c r="L8244">
        <v>1</v>
      </c>
      <c r="M8244">
        <v>54</v>
      </c>
      <c r="N8244" t="s">
        <v>41</v>
      </c>
      <c r="O8244">
        <v>1.69</v>
      </c>
      <c r="P8244" t="s">
        <v>28</v>
      </c>
      <c r="Q8244" t="s">
        <v>29</v>
      </c>
      <c r="R8244">
        <v>5</v>
      </c>
      <c r="S8244">
        <v>12</v>
      </c>
      <c r="T8244">
        <v>5.29</v>
      </c>
      <c r="U8244">
        <v>-1.8</v>
      </c>
      <c r="V8244" t="s">
        <v>374</v>
      </c>
      <c r="W8244" t="s">
        <v>31</v>
      </c>
      <c r="X8244">
        <v>1</v>
      </c>
      <c r="Y8244" t="str">
        <f>IF(tblRides[[#This Row],[supply_demand_ratio]]&lt;0.8,"Below 0.8",IF(tblRides[[#This Row],[supply_demand_ratio]]&lt;1,"Between 0.8-1.0",IF(tblRides[[#This Row],[supply_demand_ratio]]&lt;=1.2,"Between 1.0-1.2","Above 1.2")))</f>
        <v>Above 1.2</v>
      </c>
    </row>
    <row r="8245" spans="1:25" x14ac:dyDescent="0.3">
      <c r="A8245" t="s">
        <v>8300</v>
      </c>
      <c r="B8245" s="1">
        <v>46096.727777777778</v>
      </c>
      <c r="C8245" s="2">
        <v>46096</v>
      </c>
      <c r="D8245">
        <v>17</v>
      </c>
      <c r="E8245" t="s">
        <v>25</v>
      </c>
      <c r="F8245" t="s">
        <v>26</v>
      </c>
      <c r="G8245">
        <v>4</v>
      </c>
      <c r="H8245">
        <v>99.59</v>
      </c>
      <c r="I8245">
        <v>93.18</v>
      </c>
      <c r="J8245">
        <v>1</v>
      </c>
      <c r="K8245">
        <v>7.4</v>
      </c>
      <c r="L8245">
        <v>5.8</v>
      </c>
      <c r="M8245">
        <v>106</v>
      </c>
      <c r="N8245" t="s">
        <v>27</v>
      </c>
      <c r="O8245">
        <v>0.81499999999999995</v>
      </c>
      <c r="P8245" t="s">
        <v>28</v>
      </c>
      <c r="Q8245" t="s">
        <v>29</v>
      </c>
      <c r="R8245">
        <v>4.76</v>
      </c>
      <c r="S8245">
        <v>8</v>
      </c>
      <c r="T8245">
        <v>-6.41</v>
      </c>
      <c r="U8245">
        <v>-1.6</v>
      </c>
      <c r="V8245" t="s">
        <v>374</v>
      </c>
      <c r="W8245" t="s">
        <v>45</v>
      </c>
      <c r="X8245">
        <v>1</v>
      </c>
      <c r="Y8245" t="str">
        <f>IF(tblRides[[#This Row],[supply_demand_ratio]]&lt;0.8,"Below 0.8",IF(tblRides[[#This Row],[supply_demand_ratio]]&lt;1,"Between 0.8-1.0",IF(tblRides[[#This Row],[supply_demand_ratio]]&lt;=1.2,"Between 1.0-1.2","Above 1.2")))</f>
        <v>Between 0.8-1.0</v>
      </c>
    </row>
    <row r="8246" spans="1:25" x14ac:dyDescent="0.3">
      <c r="A8246" t="s">
        <v>8301</v>
      </c>
      <c r="B8246" s="1">
        <v>46096.73333333333</v>
      </c>
      <c r="C8246" s="2">
        <v>46096</v>
      </c>
      <c r="D8246">
        <v>17</v>
      </c>
      <c r="E8246" t="s">
        <v>25</v>
      </c>
      <c r="F8246" t="s">
        <v>34</v>
      </c>
      <c r="G8246">
        <v>4.0999999999999996</v>
      </c>
      <c r="H8246">
        <v>118.73</v>
      </c>
      <c r="I8246">
        <v>114.95</v>
      </c>
      <c r="J8246">
        <v>1.1000000000000001</v>
      </c>
      <c r="K8246">
        <v>5.8</v>
      </c>
      <c r="L8246">
        <v>4.5</v>
      </c>
      <c r="M8246">
        <v>98</v>
      </c>
      <c r="N8246" t="s">
        <v>27</v>
      </c>
      <c r="O8246">
        <v>0.74299999999999999</v>
      </c>
      <c r="P8246" t="s">
        <v>28</v>
      </c>
      <c r="Q8246" t="s">
        <v>29</v>
      </c>
      <c r="R8246">
        <v>4.32</v>
      </c>
      <c r="S8246">
        <v>0</v>
      </c>
      <c r="T8246">
        <v>-3.78</v>
      </c>
      <c r="U8246">
        <v>-1.3</v>
      </c>
      <c r="V8246" t="s">
        <v>374</v>
      </c>
      <c r="W8246" t="s">
        <v>45</v>
      </c>
      <c r="X8246">
        <v>1</v>
      </c>
      <c r="Y8246" t="str">
        <f>IF(tblRides[[#This Row],[supply_demand_ratio]]&lt;0.8,"Below 0.8",IF(tblRides[[#This Row],[supply_demand_ratio]]&lt;1,"Between 0.8-1.0",IF(tblRides[[#This Row],[supply_demand_ratio]]&lt;=1.2,"Between 1.0-1.2","Above 1.2")))</f>
        <v>Below 0.8</v>
      </c>
    </row>
    <row r="8247" spans="1:25" x14ac:dyDescent="0.3">
      <c r="A8247" t="s">
        <v>8302</v>
      </c>
      <c r="B8247" s="1">
        <v>46096.73541666667</v>
      </c>
      <c r="C8247" s="2">
        <v>46096</v>
      </c>
      <c r="D8247">
        <v>17</v>
      </c>
      <c r="E8247" t="s">
        <v>62</v>
      </c>
      <c r="F8247" t="s">
        <v>26</v>
      </c>
      <c r="G8247">
        <v>7.1</v>
      </c>
      <c r="H8247">
        <v>134.13999999999999</v>
      </c>
      <c r="I8247">
        <v>137.88</v>
      </c>
      <c r="J8247">
        <v>1</v>
      </c>
      <c r="K8247">
        <v>2</v>
      </c>
      <c r="L8247">
        <v>1.9</v>
      </c>
      <c r="M8247">
        <v>53</v>
      </c>
      <c r="N8247" t="s">
        <v>41</v>
      </c>
      <c r="O8247">
        <v>1.6910000000000001</v>
      </c>
      <c r="P8247" t="s">
        <v>28</v>
      </c>
      <c r="Q8247" t="s">
        <v>29</v>
      </c>
      <c r="R8247">
        <v>4.58</v>
      </c>
      <c r="S8247">
        <v>4</v>
      </c>
      <c r="T8247">
        <v>3.74</v>
      </c>
      <c r="U8247">
        <v>-0.1</v>
      </c>
      <c r="V8247" t="s">
        <v>374</v>
      </c>
      <c r="W8247" t="s">
        <v>31</v>
      </c>
      <c r="X8247">
        <v>1</v>
      </c>
      <c r="Y8247" t="str">
        <f>IF(tblRides[[#This Row],[supply_demand_ratio]]&lt;0.8,"Below 0.8",IF(tblRides[[#This Row],[supply_demand_ratio]]&lt;1,"Between 0.8-1.0",IF(tblRides[[#This Row],[supply_demand_ratio]]&lt;=1.2,"Between 1.0-1.2","Above 1.2")))</f>
        <v>Above 1.2</v>
      </c>
    </row>
    <row r="8248" spans="1:25" x14ac:dyDescent="0.3">
      <c r="A8248" t="s">
        <v>8303</v>
      </c>
      <c r="B8248" s="1">
        <v>46096.75</v>
      </c>
      <c r="C8248" s="2">
        <v>46096</v>
      </c>
      <c r="D8248">
        <v>18</v>
      </c>
      <c r="E8248" t="s">
        <v>62</v>
      </c>
      <c r="F8248" t="s">
        <v>26</v>
      </c>
      <c r="G8248">
        <v>4</v>
      </c>
      <c r="H8248">
        <v>104.83</v>
      </c>
      <c r="J8248">
        <v>1</v>
      </c>
      <c r="K8248">
        <v>4.5</v>
      </c>
      <c r="L8248">
        <v>4.5999999999999996</v>
      </c>
      <c r="M8248">
        <v>58</v>
      </c>
      <c r="N8248" t="s">
        <v>41</v>
      </c>
      <c r="O8248">
        <v>1.998</v>
      </c>
      <c r="P8248" t="s">
        <v>37</v>
      </c>
      <c r="Q8248" t="s">
        <v>38</v>
      </c>
      <c r="R8248">
        <v>5</v>
      </c>
      <c r="S8248">
        <v>4</v>
      </c>
      <c r="U8248">
        <v>0.1</v>
      </c>
      <c r="V8248" t="s">
        <v>374</v>
      </c>
      <c r="W8248" t="s">
        <v>31</v>
      </c>
      <c r="X8248">
        <v>0</v>
      </c>
      <c r="Y8248" t="str">
        <f>IF(tblRides[[#This Row],[supply_demand_ratio]]&lt;0.8,"Below 0.8",IF(tblRides[[#This Row],[supply_demand_ratio]]&lt;1,"Between 0.8-1.0",IF(tblRides[[#This Row],[supply_demand_ratio]]&lt;=1.2,"Between 1.0-1.2","Above 1.2")))</f>
        <v>Above 1.2</v>
      </c>
    </row>
    <row r="8249" spans="1:25" x14ac:dyDescent="0.3">
      <c r="A8249" t="s">
        <v>8304</v>
      </c>
      <c r="B8249" s="1">
        <v>46096.756944444445</v>
      </c>
      <c r="C8249" s="2">
        <v>46096</v>
      </c>
      <c r="D8249">
        <v>18</v>
      </c>
      <c r="E8249" t="s">
        <v>25</v>
      </c>
      <c r="F8249" t="s">
        <v>26</v>
      </c>
      <c r="G8249">
        <v>6.4</v>
      </c>
      <c r="H8249">
        <v>180.82</v>
      </c>
      <c r="I8249">
        <v>182.45</v>
      </c>
      <c r="J8249">
        <v>1.2</v>
      </c>
      <c r="K8249">
        <v>4.8</v>
      </c>
      <c r="L8249">
        <v>6</v>
      </c>
      <c r="M8249">
        <v>92</v>
      </c>
      <c r="N8249" t="s">
        <v>27</v>
      </c>
      <c r="O8249">
        <v>0.72799999999999998</v>
      </c>
      <c r="P8249" t="s">
        <v>28</v>
      </c>
      <c r="Q8249" t="s">
        <v>29</v>
      </c>
      <c r="R8249">
        <v>4.68</v>
      </c>
      <c r="S8249">
        <v>4</v>
      </c>
      <c r="T8249">
        <v>1.63</v>
      </c>
      <c r="U8249">
        <v>1.2</v>
      </c>
      <c r="V8249" t="s">
        <v>374</v>
      </c>
      <c r="W8249" t="s">
        <v>31</v>
      </c>
      <c r="X8249">
        <v>1</v>
      </c>
      <c r="Y8249" t="str">
        <f>IF(tblRides[[#This Row],[supply_demand_ratio]]&lt;0.8,"Below 0.8",IF(tblRides[[#This Row],[supply_demand_ratio]]&lt;1,"Between 0.8-1.0",IF(tblRides[[#This Row],[supply_demand_ratio]]&lt;=1.2,"Between 1.0-1.2","Above 1.2")))</f>
        <v>Below 0.8</v>
      </c>
    </row>
    <row r="8250" spans="1:25" x14ac:dyDescent="0.3">
      <c r="A8250" t="s">
        <v>8305</v>
      </c>
      <c r="B8250" s="1">
        <v>46096.768750000003</v>
      </c>
      <c r="C8250" s="2">
        <v>46096</v>
      </c>
      <c r="D8250">
        <v>18</v>
      </c>
      <c r="E8250" t="s">
        <v>62</v>
      </c>
      <c r="F8250" t="s">
        <v>26</v>
      </c>
      <c r="G8250">
        <v>6.3</v>
      </c>
      <c r="H8250">
        <v>154.51</v>
      </c>
      <c r="I8250">
        <v>154.77000000000001</v>
      </c>
      <c r="J8250">
        <v>1.1000000000000001</v>
      </c>
      <c r="K8250">
        <v>4.2</v>
      </c>
      <c r="L8250">
        <v>3.9</v>
      </c>
      <c r="M8250">
        <v>45</v>
      </c>
      <c r="N8250" t="s">
        <v>41</v>
      </c>
      <c r="O8250">
        <v>1.012</v>
      </c>
      <c r="P8250" t="s">
        <v>28</v>
      </c>
      <c r="Q8250" t="s">
        <v>29</v>
      </c>
      <c r="R8250">
        <v>4.49</v>
      </c>
      <c r="S8250">
        <v>5</v>
      </c>
      <c r="T8250">
        <v>0.26</v>
      </c>
      <c r="U8250">
        <v>-0.3</v>
      </c>
      <c r="V8250" t="s">
        <v>374</v>
      </c>
      <c r="W8250" t="s">
        <v>31</v>
      </c>
      <c r="X8250">
        <v>1</v>
      </c>
      <c r="Y8250" t="str">
        <f>IF(tblRides[[#This Row],[supply_demand_ratio]]&lt;0.8,"Below 0.8",IF(tblRides[[#This Row],[supply_demand_ratio]]&lt;1,"Between 0.8-1.0",IF(tblRides[[#This Row],[supply_demand_ratio]]&lt;=1.2,"Between 1.0-1.2","Above 1.2")))</f>
        <v>Between 1.0-1.2</v>
      </c>
    </row>
    <row r="8251" spans="1:25" x14ac:dyDescent="0.3">
      <c r="A8251" t="s">
        <v>8306</v>
      </c>
      <c r="B8251" s="1">
        <v>46096.775000000001</v>
      </c>
      <c r="C8251" s="2">
        <v>46096</v>
      </c>
      <c r="D8251">
        <v>18</v>
      </c>
      <c r="E8251" t="s">
        <v>25</v>
      </c>
      <c r="F8251" t="s">
        <v>26</v>
      </c>
      <c r="G8251">
        <v>5.7</v>
      </c>
      <c r="H8251">
        <v>160.88999999999999</v>
      </c>
      <c r="J8251">
        <v>1.4</v>
      </c>
      <c r="K8251">
        <v>9.9</v>
      </c>
      <c r="L8251">
        <v>12.6</v>
      </c>
      <c r="M8251">
        <v>87</v>
      </c>
      <c r="N8251" t="s">
        <v>72</v>
      </c>
      <c r="O8251">
        <v>0.52900000000000003</v>
      </c>
      <c r="P8251" t="s">
        <v>58</v>
      </c>
      <c r="Q8251" t="s">
        <v>88</v>
      </c>
      <c r="R8251">
        <v>4.75</v>
      </c>
      <c r="S8251">
        <v>20</v>
      </c>
      <c r="U8251">
        <v>2.7</v>
      </c>
      <c r="V8251" t="s">
        <v>374</v>
      </c>
      <c r="W8251" t="s">
        <v>45</v>
      </c>
      <c r="X8251">
        <v>0</v>
      </c>
      <c r="Y8251" t="str">
        <f>IF(tblRides[[#This Row],[supply_demand_ratio]]&lt;0.8,"Below 0.8",IF(tblRides[[#This Row],[supply_demand_ratio]]&lt;1,"Between 0.8-1.0",IF(tblRides[[#This Row],[supply_demand_ratio]]&lt;=1.2,"Between 1.0-1.2","Above 1.2")))</f>
        <v>Below 0.8</v>
      </c>
    </row>
    <row r="8252" spans="1:25" x14ac:dyDescent="0.3">
      <c r="A8252" t="s">
        <v>8307</v>
      </c>
      <c r="B8252" s="1">
        <v>46096.776388888888</v>
      </c>
      <c r="C8252" s="2">
        <v>46096</v>
      </c>
      <c r="D8252">
        <v>18</v>
      </c>
      <c r="E8252" t="s">
        <v>36</v>
      </c>
      <c r="F8252" t="s">
        <v>26</v>
      </c>
      <c r="G8252">
        <v>9.3000000000000007</v>
      </c>
      <c r="H8252">
        <v>237.68</v>
      </c>
      <c r="I8252">
        <v>244.22</v>
      </c>
      <c r="J8252">
        <v>1.5</v>
      </c>
      <c r="K8252">
        <v>10.199999999999999</v>
      </c>
      <c r="L8252">
        <v>10.4</v>
      </c>
      <c r="M8252">
        <v>87</v>
      </c>
      <c r="N8252" t="s">
        <v>72</v>
      </c>
      <c r="O8252">
        <v>0.52400000000000002</v>
      </c>
      <c r="P8252" t="s">
        <v>28</v>
      </c>
      <c r="Q8252" t="s">
        <v>29</v>
      </c>
      <c r="R8252">
        <v>4.7</v>
      </c>
      <c r="S8252">
        <v>5</v>
      </c>
      <c r="T8252">
        <v>6.54</v>
      </c>
      <c r="U8252">
        <v>0.2</v>
      </c>
      <c r="V8252" t="s">
        <v>374</v>
      </c>
      <c r="W8252" t="s">
        <v>77</v>
      </c>
      <c r="X8252">
        <v>1</v>
      </c>
      <c r="Y8252" t="str">
        <f>IF(tblRides[[#This Row],[supply_demand_ratio]]&lt;0.8,"Below 0.8",IF(tblRides[[#This Row],[supply_demand_ratio]]&lt;1,"Between 0.8-1.0",IF(tblRides[[#This Row],[supply_demand_ratio]]&lt;=1.2,"Between 1.0-1.2","Above 1.2")))</f>
        <v>Below 0.8</v>
      </c>
    </row>
    <row r="8253" spans="1:25" x14ac:dyDescent="0.3">
      <c r="A8253" t="s">
        <v>8308</v>
      </c>
      <c r="B8253" s="1">
        <v>46096.781944444447</v>
      </c>
      <c r="C8253" s="2">
        <v>46096</v>
      </c>
      <c r="D8253">
        <v>18</v>
      </c>
      <c r="E8253" t="s">
        <v>25</v>
      </c>
      <c r="F8253" t="s">
        <v>26</v>
      </c>
      <c r="G8253">
        <v>6.4</v>
      </c>
      <c r="H8253">
        <v>194.47</v>
      </c>
      <c r="J8253">
        <v>1.4</v>
      </c>
      <c r="K8253">
        <v>9.6</v>
      </c>
      <c r="L8253">
        <v>5.8</v>
      </c>
      <c r="M8253">
        <v>74</v>
      </c>
      <c r="N8253" t="s">
        <v>72</v>
      </c>
      <c r="O8253">
        <v>0.48299999999999998</v>
      </c>
      <c r="P8253" t="s">
        <v>58</v>
      </c>
      <c r="Q8253" t="s">
        <v>108</v>
      </c>
      <c r="R8253">
        <v>4.5</v>
      </c>
      <c r="S8253">
        <v>14</v>
      </c>
      <c r="U8253">
        <v>-3.8</v>
      </c>
      <c r="V8253" t="s">
        <v>374</v>
      </c>
      <c r="W8253" t="s">
        <v>45</v>
      </c>
      <c r="X8253">
        <v>0</v>
      </c>
      <c r="Y8253" t="str">
        <f>IF(tblRides[[#This Row],[supply_demand_ratio]]&lt;0.8,"Below 0.8",IF(tblRides[[#This Row],[supply_demand_ratio]]&lt;1,"Between 0.8-1.0",IF(tblRides[[#This Row],[supply_demand_ratio]]&lt;=1.2,"Between 1.0-1.2","Above 1.2")))</f>
        <v>Below 0.8</v>
      </c>
    </row>
    <row r="8254" spans="1:25" x14ac:dyDescent="0.3">
      <c r="A8254" t="s">
        <v>8309</v>
      </c>
      <c r="B8254" s="1">
        <v>46096.782638888886</v>
      </c>
      <c r="C8254" s="2">
        <v>46096</v>
      </c>
      <c r="D8254">
        <v>18</v>
      </c>
      <c r="E8254" t="s">
        <v>43</v>
      </c>
      <c r="F8254" t="s">
        <v>34</v>
      </c>
      <c r="G8254">
        <v>2.1</v>
      </c>
      <c r="H8254">
        <v>73.48</v>
      </c>
      <c r="J8254">
        <v>1</v>
      </c>
      <c r="K8254">
        <v>6.1</v>
      </c>
      <c r="L8254">
        <v>8.5</v>
      </c>
      <c r="M8254">
        <v>59</v>
      </c>
      <c r="N8254" t="s">
        <v>41</v>
      </c>
      <c r="O8254">
        <v>1.407</v>
      </c>
      <c r="P8254" t="s">
        <v>37</v>
      </c>
      <c r="Q8254" t="s">
        <v>280</v>
      </c>
      <c r="R8254">
        <v>4.59</v>
      </c>
      <c r="S8254">
        <v>0</v>
      </c>
      <c r="U8254">
        <v>2.4</v>
      </c>
      <c r="V8254" t="s">
        <v>374</v>
      </c>
      <c r="W8254" t="s">
        <v>45</v>
      </c>
      <c r="X8254">
        <v>0</v>
      </c>
      <c r="Y8254" t="str">
        <f>IF(tblRides[[#This Row],[supply_demand_ratio]]&lt;0.8,"Below 0.8",IF(tblRides[[#This Row],[supply_demand_ratio]]&lt;1,"Between 0.8-1.0",IF(tblRides[[#This Row],[supply_demand_ratio]]&lt;=1.2,"Between 1.0-1.2","Above 1.2")))</f>
        <v>Above 1.2</v>
      </c>
    </row>
    <row r="8255" spans="1:25" x14ac:dyDescent="0.3">
      <c r="A8255" t="s">
        <v>8310</v>
      </c>
      <c r="B8255" s="1">
        <v>46096.782638888886</v>
      </c>
      <c r="C8255" s="2">
        <v>46096</v>
      </c>
      <c r="D8255">
        <v>18</v>
      </c>
      <c r="E8255" t="s">
        <v>25</v>
      </c>
      <c r="F8255" t="s">
        <v>26</v>
      </c>
      <c r="G8255">
        <v>8.5</v>
      </c>
      <c r="H8255">
        <v>220.63</v>
      </c>
      <c r="I8255">
        <v>217.91</v>
      </c>
      <c r="J8255">
        <v>1.4</v>
      </c>
      <c r="K8255">
        <v>6.4</v>
      </c>
      <c r="L8255">
        <v>4.8</v>
      </c>
      <c r="M8255">
        <v>81</v>
      </c>
      <c r="N8255" t="s">
        <v>72</v>
      </c>
      <c r="O8255">
        <v>0.52800000000000002</v>
      </c>
      <c r="P8255" t="s">
        <v>28</v>
      </c>
      <c r="Q8255" t="s">
        <v>29</v>
      </c>
      <c r="R8255">
        <v>4.4400000000000004</v>
      </c>
      <c r="S8255">
        <v>5</v>
      </c>
      <c r="T8255">
        <v>-2.72</v>
      </c>
      <c r="U8255">
        <v>-1.6</v>
      </c>
      <c r="V8255" t="s">
        <v>374</v>
      </c>
      <c r="W8255" t="s">
        <v>45</v>
      </c>
      <c r="X8255">
        <v>1</v>
      </c>
      <c r="Y8255" t="str">
        <f>IF(tblRides[[#This Row],[supply_demand_ratio]]&lt;0.8,"Below 0.8",IF(tblRides[[#This Row],[supply_demand_ratio]]&lt;1,"Between 0.8-1.0",IF(tblRides[[#This Row],[supply_demand_ratio]]&lt;=1.2,"Between 1.0-1.2","Above 1.2")))</f>
        <v>Below 0.8</v>
      </c>
    </row>
    <row r="8256" spans="1:25" x14ac:dyDescent="0.3">
      <c r="A8256" t="s">
        <v>8311</v>
      </c>
      <c r="B8256" s="1">
        <v>46096.787499999999</v>
      </c>
      <c r="C8256" s="2">
        <v>46096</v>
      </c>
      <c r="D8256">
        <v>18</v>
      </c>
      <c r="E8256" t="s">
        <v>36</v>
      </c>
      <c r="F8256" t="s">
        <v>34</v>
      </c>
      <c r="G8256">
        <v>1.6</v>
      </c>
      <c r="H8256">
        <v>78.05</v>
      </c>
      <c r="J8256">
        <v>1.3</v>
      </c>
      <c r="K8256">
        <v>6.7</v>
      </c>
      <c r="L8256">
        <v>6.3</v>
      </c>
      <c r="M8256">
        <v>80</v>
      </c>
      <c r="N8256" t="s">
        <v>72</v>
      </c>
      <c r="O8256">
        <v>0.57399999999999995</v>
      </c>
      <c r="P8256" t="s">
        <v>37</v>
      </c>
      <c r="Q8256" t="s">
        <v>38</v>
      </c>
      <c r="R8256">
        <v>5</v>
      </c>
      <c r="S8256">
        <v>0</v>
      </c>
      <c r="U8256">
        <v>-0.4</v>
      </c>
      <c r="V8256" t="s">
        <v>374</v>
      </c>
      <c r="W8256" t="s">
        <v>45</v>
      </c>
      <c r="X8256">
        <v>0</v>
      </c>
      <c r="Y8256" t="str">
        <f>IF(tblRides[[#This Row],[supply_demand_ratio]]&lt;0.8,"Below 0.8",IF(tblRides[[#This Row],[supply_demand_ratio]]&lt;1,"Between 0.8-1.0",IF(tblRides[[#This Row],[supply_demand_ratio]]&lt;=1.2,"Between 1.0-1.2","Above 1.2")))</f>
        <v>Below 0.8</v>
      </c>
    </row>
    <row r="8257" spans="1:25" x14ac:dyDescent="0.3">
      <c r="A8257" t="s">
        <v>8312</v>
      </c>
      <c r="B8257" s="1">
        <v>46096.789583333331</v>
      </c>
      <c r="C8257" s="2">
        <v>46096</v>
      </c>
      <c r="D8257">
        <v>18</v>
      </c>
      <c r="E8257" t="s">
        <v>25</v>
      </c>
      <c r="F8257" t="s">
        <v>26</v>
      </c>
      <c r="G8257">
        <v>15.9</v>
      </c>
      <c r="H8257">
        <v>388.05</v>
      </c>
      <c r="I8257">
        <v>377.92</v>
      </c>
      <c r="J8257">
        <v>1.4</v>
      </c>
      <c r="K8257">
        <v>11.1</v>
      </c>
      <c r="L8257">
        <v>14.5</v>
      </c>
      <c r="M8257">
        <v>98</v>
      </c>
      <c r="N8257" t="s">
        <v>72</v>
      </c>
      <c r="O8257">
        <v>0.57499999999999996</v>
      </c>
      <c r="P8257" t="s">
        <v>28</v>
      </c>
      <c r="Q8257" t="s">
        <v>29</v>
      </c>
      <c r="R8257">
        <v>4.55</v>
      </c>
      <c r="S8257">
        <v>15</v>
      </c>
      <c r="T8257">
        <v>-10.130000000000001</v>
      </c>
      <c r="U8257">
        <v>3.4</v>
      </c>
      <c r="V8257" t="s">
        <v>374</v>
      </c>
      <c r="W8257" t="s">
        <v>77</v>
      </c>
      <c r="X8257">
        <v>1</v>
      </c>
      <c r="Y8257" t="str">
        <f>IF(tblRides[[#This Row],[supply_demand_ratio]]&lt;0.8,"Below 0.8",IF(tblRides[[#This Row],[supply_demand_ratio]]&lt;1,"Between 0.8-1.0",IF(tblRides[[#This Row],[supply_demand_ratio]]&lt;=1.2,"Between 1.0-1.2","Above 1.2")))</f>
        <v>Below 0.8</v>
      </c>
    </row>
    <row r="8258" spans="1:25" x14ac:dyDescent="0.3">
      <c r="A8258" t="s">
        <v>8313</v>
      </c>
      <c r="B8258" s="1">
        <v>46096.79791666667</v>
      </c>
      <c r="C8258" s="2">
        <v>46096</v>
      </c>
      <c r="D8258">
        <v>19</v>
      </c>
      <c r="E8258" t="s">
        <v>43</v>
      </c>
      <c r="F8258" t="s">
        <v>26</v>
      </c>
      <c r="G8258">
        <v>2.9</v>
      </c>
      <c r="H8258">
        <v>87.79</v>
      </c>
      <c r="I8258">
        <v>86.52</v>
      </c>
      <c r="J8258">
        <v>1</v>
      </c>
      <c r="K8258">
        <v>9.4</v>
      </c>
      <c r="L8258">
        <v>11.3</v>
      </c>
      <c r="M8258">
        <v>61</v>
      </c>
      <c r="N8258" t="s">
        <v>27</v>
      </c>
      <c r="O8258">
        <v>0.97099999999999997</v>
      </c>
      <c r="P8258" t="s">
        <v>28</v>
      </c>
      <c r="Q8258" t="s">
        <v>29</v>
      </c>
      <c r="R8258">
        <v>4.62</v>
      </c>
      <c r="S8258">
        <v>7</v>
      </c>
      <c r="T8258">
        <v>-1.27</v>
      </c>
      <c r="U8258">
        <v>1.9</v>
      </c>
      <c r="V8258" t="s">
        <v>374</v>
      </c>
      <c r="W8258" t="s">
        <v>45</v>
      </c>
      <c r="X8258">
        <v>1</v>
      </c>
      <c r="Y8258" t="str">
        <f>IF(tblRides[[#This Row],[supply_demand_ratio]]&lt;0.8,"Below 0.8",IF(tblRides[[#This Row],[supply_demand_ratio]]&lt;1,"Between 0.8-1.0",IF(tblRides[[#This Row],[supply_demand_ratio]]&lt;=1.2,"Between 1.0-1.2","Above 1.2")))</f>
        <v>Between 0.8-1.0</v>
      </c>
    </row>
    <row r="8259" spans="1:25" x14ac:dyDescent="0.3">
      <c r="A8259" t="s">
        <v>8314</v>
      </c>
      <c r="B8259" s="1">
        <v>46096.800000000003</v>
      </c>
      <c r="C8259" s="2">
        <v>46096</v>
      </c>
      <c r="D8259">
        <v>19</v>
      </c>
      <c r="E8259" t="s">
        <v>36</v>
      </c>
      <c r="F8259" t="s">
        <v>26</v>
      </c>
      <c r="G8259">
        <v>3</v>
      </c>
      <c r="H8259">
        <v>108.8</v>
      </c>
      <c r="I8259">
        <v>105.19</v>
      </c>
      <c r="J8259">
        <v>1.2</v>
      </c>
      <c r="K8259">
        <v>8.5</v>
      </c>
      <c r="L8259">
        <v>7.8</v>
      </c>
      <c r="M8259">
        <v>79</v>
      </c>
      <c r="N8259" t="s">
        <v>72</v>
      </c>
      <c r="O8259">
        <v>0.55800000000000005</v>
      </c>
      <c r="P8259" t="s">
        <v>28</v>
      </c>
      <c r="Q8259" t="s">
        <v>29</v>
      </c>
      <c r="R8259">
        <v>4.6500000000000004</v>
      </c>
      <c r="S8259">
        <v>7</v>
      </c>
      <c r="T8259">
        <v>-3.61</v>
      </c>
      <c r="U8259">
        <v>-0.7</v>
      </c>
      <c r="V8259" t="s">
        <v>374</v>
      </c>
      <c r="W8259" t="s">
        <v>45</v>
      </c>
      <c r="X8259">
        <v>1</v>
      </c>
      <c r="Y8259" t="str">
        <f>IF(tblRides[[#This Row],[supply_demand_ratio]]&lt;0.8,"Below 0.8",IF(tblRides[[#This Row],[supply_demand_ratio]]&lt;1,"Between 0.8-1.0",IF(tblRides[[#This Row],[supply_demand_ratio]]&lt;=1.2,"Between 1.0-1.2","Above 1.2")))</f>
        <v>Below 0.8</v>
      </c>
    </row>
    <row r="8260" spans="1:25" x14ac:dyDescent="0.3">
      <c r="A8260" t="s">
        <v>8315</v>
      </c>
      <c r="B8260" s="1">
        <v>46096.809027777781</v>
      </c>
      <c r="C8260" s="2">
        <v>46096</v>
      </c>
      <c r="D8260">
        <v>19</v>
      </c>
      <c r="E8260" t="s">
        <v>25</v>
      </c>
      <c r="F8260" t="s">
        <v>26</v>
      </c>
      <c r="G8260">
        <v>14.7</v>
      </c>
      <c r="H8260">
        <v>382.43</v>
      </c>
      <c r="I8260">
        <v>407.14</v>
      </c>
      <c r="J8260">
        <v>1.3</v>
      </c>
      <c r="K8260">
        <v>9.1</v>
      </c>
      <c r="L8260">
        <v>13.6</v>
      </c>
      <c r="M8260">
        <v>95</v>
      </c>
      <c r="N8260" t="s">
        <v>72</v>
      </c>
      <c r="O8260">
        <v>0.59299999999999997</v>
      </c>
      <c r="P8260" t="s">
        <v>28</v>
      </c>
      <c r="Q8260" t="s">
        <v>29</v>
      </c>
      <c r="R8260">
        <v>4.8600000000000003</v>
      </c>
      <c r="S8260">
        <v>8</v>
      </c>
      <c r="T8260">
        <v>24.71</v>
      </c>
      <c r="U8260">
        <v>4.5</v>
      </c>
      <c r="V8260" t="s">
        <v>374</v>
      </c>
      <c r="W8260" t="s">
        <v>45</v>
      </c>
      <c r="X8260">
        <v>1</v>
      </c>
      <c r="Y8260" t="str">
        <f>IF(tblRides[[#This Row],[supply_demand_ratio]]&lt;0.8,"Below 0.8",IF(tblRides[[#This Row],[supply_demand_ratio]]&lt;1,"Between 0.8-1.0",IF(tblRides[[#This Row],[supply_demand_ratio]]&lt;=1.2,"Between 1.0-1.2","Above 1.2")))</f>
        <v>Below 0.8</v>
      </c>
    </row>
    <row r="8261" spans="1:25" x14ac:dyDescent="0.3">
      <c r="A8261" t="s">
        <v>8316</v>
      </c>
      <c r="B8261" s="1">
        <v>46096.845138888886</v>
      </c>
      <c r="C8261" s="2">
        <v>46096</v>
      </c>
      <c r="D8261">
        <v>20</v>
      </c>
      <c r="E8261" t="s">
        <v>62</v>
      </c>
      <c r="F8261" t="s">
        <v>26</v>
      </c>
      <c r="G8261">
        <v>5.0999999999999996</v>
      </c>
      <c r="H8261">
        <v>112.74</v>
      </c>
      <c r="I8261">
        <v>111.47</v>
      </c>
      <c r="J8261">
        <v>1</v>
      </c>
      <c r="K8261">
        <v>9.6999999999999993</v>
      </c>
      <c r="L8261">
        <v>13.7</v>
      </c>
      <c r="M8261">
        <v>51</v>
      </c>
      <c r="N8261" t="s">
        <v>27</v>
      </c>
      <c r="O8261">
        <v>1.004</v>
      </c>
      <c r="P8261" t="s">
        <v>28</v>
      </c>
      <c r="Q8261" t="s">
        <v>29</v>
      </c>
      <c r="R8261">
        <v>4.33</v>
      </c>
      <c r="S8261">
        <v>2</v>
      </c>
      <c r="T8261">
        <v>-1.27</v>
      </c>
      <c r="U8261">
        <v>4</v>
      </c>
      <c r="V8261" t="s">
        <v>374</v>
      </c>
      <c r="W8261" t="s">
        <v>45</v>
      </c>
      <c r="X8261">
        <v>1</v>
      </c>
      <c r="Y8261" t="str">
        <f>IF(tblRides[[#This Row],[supply_demand_ratio]]&lt;0.8,"Below 0.8",IF(tblRides[[#This Row],[supply_demand_ratio]]&lt;1,"Between 0.8-1.0",IF(tblRides[[#This Row],[supply_demand_ratio]]&lt;=1.2,"Between 1.0-1.2","Above 1.2")))</f>
        <v>Between 1.0-1.2</v>
      </c>
    </row>
    <row r="8262" spans="1:25" x14ac:dyDescent="0.3">
      <c r="A8262" t="s">
        <v>8317</v>
      </c>
      <c r="B8262" s="1">
        <v>46096.85</v>
      </c>
      <c r="C8262" s="2">
        <v>46096</v>
      </c>
      <c r="D8262">
        <v>20</v>
      </c>
      <c r="E8262" t="s">
        <v>43</v>
      </c>
      <c r="F8262" t="s">
        <v>26</v>
      </c>
      <c r="G8262">
        <v>4.5999999999999996</v>
      </c>
      <c r="H8262">
        <v>117.06</v>
      </c>
      <c r="I8262">
        <v>112.45</v>
      </c>
      <c r="J8262">
        <v>1</v>
      </c>
      <c r="K8262">
        <v>4.3</v>
      </c>
      <c r="L8262">
        <v>1.1000000000000001</v>
      </c>
      <c r="M8262">
        <v>51</v>
      </c>
      <c r="N8262" t="s">
        <v>41</v>
      </c>
      <c r="O8262">
        <v>1.1599999999999999</v>
      </c>
      <c r="P8262" t="s">
        <v>28</v>
      </c>
      <c r="Q8262" t="s">
        <v>29</v>
      </c>
      <c r="R8262">
        <v>4.7</v>
      </c>
      <c r="S8262">
        <v>3</v>
      </c>
      <c r="T8262">
        <v>-4.6100000000000003</v>
      </c>
      <c r="U8262">
        <v>-3.2</v>
      </c>
      <c r="V8262" t="s">
        <v>374</v>
      </c>
      <c r="W8262" t="s">
        <v>31</v>
      </c>
      <c r="X8262">
        <v>1</v>
      </c>
      <c r="Y8262" t="str">
        <f>IF(tblRides[[#This Row],[supply_demand_ratio]]&lt;0.8,"Below 0.8",IF(tblRides[[#This Row],[supply_demand_ratio]]&lt;1,"Between 0.8-1.0",IF(tblRides[[#This Row],[supply_demand_ratio]]&lt;=1.2,"Between 1.0-1.2","Above 1.2")))</f>
        <v>Between 1.0-1.2</v>
      </c>
    </row>
    <row r="8263" spans="1:25" x14ac:dyDescent="0.3">
      <c r="A8263" t="s">
        <v>8318</v>
      </c>
      <c r="B8263" s="1">
        <v>46096.892361111109</v>
      </c>
      <c r="C8263" s="2">
        <v>46096</v>
      </c>
      <c r="D8263">
        <v>21</v>
      </c>
      <c r="E8263" t="s">
        <v>25</v>
      </c>
      <c r="F8263" t="s">
        <v>26</v>
      </c>
      <c r="G8263">
        <v>4.3</v>
      </c>
      <c r="H8263">
        <v>128.54</v>
      </c>
      <c r="I8263">
        <v>133.76</v>
      </c>
      <c r="J8263">
        <v>1.1000000000000001</v>
      </c>
      <c r="K8263">
        <v>5.7</v>
      </c>
      <c r="L8263">
        <v>1</v>
      </c>
      <c r="M8263">
        <v>110</v>
      </c>
      <c r="N8263" t="s">
        <v>27</v>
      </c>
      <c r="O8263">
        <v>0.91400000000000003</v>
      </c>
      <c r="P8263" t="s">
        <v>28</v>
      </c>
      <c r="Q8263" t="s">
        <v>29</v>
      </c>
      <c r="R8263">
        <v>4.75</v>
      </c>
      <c r="S8263">
        <v>12</v>
      </c>
      <c r="T8263">
        <v>5.22</v>
      </c>
      <c r="U8263">
        <v>-4.7</v>
      </c>
      <c r="V8263" t="s">
        <v>374</v>
      </c>
      <c r="W8263" t="s">
        <v>45</v>
      </c>
      <c r="X8263">
        <v>1</v>
      </c>
      <c r="Y8263" t="str">
        <f>IF(tblRides[[#This Row],[supply_demand_ratio]]&lt;0.8,"Below 0.8",IF(tblRides[[#This Row],[supply_demand_ratio]]&lt;1,"Between 0.8-1.0",IF(tblRides[[#This Row],[supply_demand_ratio]]&lt;=1.2,"Between 1.0-1.2","Above 1.2")))</f>
        <v>Between 0.8-1.0</v>
      </c>
    </row>
    <row r="8264" spans="1:25" x14ac:dyDescent="0.3">
      <c r="A8264" t="s">
        <v>8319</v>
      </c>
      <c r="B8264" s="1">
        <v>46096.910416666666</v>
      </c>
      <c r="C8264" s="2">
        <v>46096</v>
      </c>
      <c r="D8264">
        <v>21</v>
      </c>
      <c r="E8264" t="s">
        <v>25</v>
      </c>
      <c r="F8264" t="s">
        <v>26</v>
      </c>
      <c r="G8264">
        <v>5.2</v>
      </c>
      <c r="H8264">
        <v>195.99</v>
      </c>
      <c r="J8264">
        <v>1.5</v>
      </c>
      <c r="K8264">
        <v>7.3</v>
      </c>
      <c r="L8264">
        <v>8.3000000000000007</v>
      </c>
      <c r="M8264">
        <v>93</v>
      </c>
      <c r="N8264" t="s">
        <v>72</v>
      </c>
      <c r="O8264">
        <v>0.499</v>
      </c>
      <c r="P8264" t="s">
        <v>37</v>
      </c>
      <c r="Q8264" t="s">
        <v>280</v>
      </c>
      <c r="R8264">
        <v>4.8099999999999996</v>
      </c>
      <c r="S8264">
        <v>2</v>
      </c>
      <c r="U8264">
        <v>1</v>
      </c>
      <c r="V8264" t="s">
        <v>374</v>
      </c>
      <c r="W8264" t="s">
        <v>45</v>
      </c>
      <c r="X8264">
        <v>0</v>
      </c>
      <c r="Y8264" t="str">
        <f>IF(tblRides[[#This Row],[supply_demand_ratio]]&lt;0.8,"Below 0.8",IF(tblRides[[#This Row],[supply_demand_ratio]]&lt;1,"Between 0.8-1.0",IF(tblRides[[#This Row],[supply_demand_ratio]]&lt;=1.2,"Between 1.0-1.2","Above 1.2")))</f>
        <v>Below 0.8</v>
      </c>
    </row>
    <row r="8265" spans="1:25" x14ac:dyDescent="0.3">
      <c r="A8265" t="s">
        <v>8320</v>
      </c>
      <c r="B8265" s="1">
        <v>46096.923611111109</v>
      </c>
      <c r="C8265" s="2">
        <v>46096</v>
      </c>
      <c r="D8265">
        <v>22</v>
      </c>
      <c r="E8265" t="s">
        <v>43</v>
      </c>
      <c r="F8265" t="s">
        <v>26</v>
      </c>
      <c r="G8265">
        <v>13.8</v>
      </c>
      <c r="H8265">
        <v>240.67</v>
      </c>
      <c r="I8265">
        <v>227.99</v>
      </c>
      <c r="J8265">
        <v>1</v>
      </c>
      <c r="K8265">
        <v>2</v>
      </c>
      <c r="L8265">
        <v>2.2000000000000002</v>
      </c>
      <c r="M8265">
        <v>60</v>
      </c>
      <c r="N8265" t="s">
        <v>41</v>
      </c>
      <c r="O8265">
        <v>1.2010000000000001</v>
      </c>
      <c r="P8265" t="s">
        <v>28</v>
      </c>
      <c r="Q8265" t="s">
        <v>29</v>
      </c>
      <c r="R8265">
        <v>4.75</v>
      </c>
      <c r="S8265">
        <v>3</v>
      </c>
      <c r="T8265">
        <v>-12.68</v>
      </c>
      <c r="U8265">
        <v>0.2</v>
      </c>
      <c r="V8265" t="s">
        <v>374</v>
      </c>
      <c r="W8265" t="s">
        <v>31</v>
      </c>
      <c r="X8265">
        <v>1</v>
      </c>
      <c r="Y8265" t="str">
        <f>IF(tblRides[[#This Row],[supply_demand_ratio]]&lt;0.8,"Below 0.8",IF(tblRides[[#This Row],[supply_demand_ratio]]&lt;1,"Between 0.8-1.0",IF(tblRides[[#This Row],[supply_demand_ratio]]&lt;=1.2,"Between 1.0-1.2","Above 1.2")))</f>
        <v>Above 1.2</v>
      </c>
    </row>
    <row r="8266" spans="1:25" x14ac:dyDescent="0.3">
      <c r="A8266" t="s">
        <v>8321</v>
      </c>
      <c r="B8266" s="1">
        <v>46096.931944444441</v>
      </c>
      <c r="C8266" s="2">
        <v>46096</v>
      </c>
      <c r="D8266">
        <v>22</v>
      </c>
      <c r="E8266" t="s">
        <v>25</v>
      </c>
      <c r="F8266" t="s">
        <v>34</v>
      </c>
      <c r="G8266">
        <v>4</v>
      </c>
      <c r="H8266">
        <v>126.11</v>
      </c>
      <c r="I8266">
        <v>132.69</v>
      </c>
      <c r="J8266">
        <v>1.3</v>
      </c>
      <c r="K8266">
        <v>4.7</v>
      </c>
      <c r="L8266">
        <v>8.1999999999999993</v>
      </c>
      <c r="M8266">
        <v>132</v>
      </c>
      <c r="N8266" t="s">
        <v>72</v>
      </c>
      <c r="O8266">
        <v>0.85399999999999998</v>
      </c>
      <c r="P8266" t="s">
        <v>28</v>
      </c>
      <c r="Q8266" t="s">
        <v>29</v>
      </c>
      <c r="R8266">
        <v>4.51</v>
      </c>
      <c r="S8266">
        <v>0</v>
      </c>
      <c r="T8266">
        <v>6.58</v>
      </c>
      <c r="U8266">
        <v>3.5</v>
      </c>
      <c r="V8266" t="s">
        <v>374</v>
      </c>
      <c r="W8266" t="s">
        <v>31</v>
      </c>
      <c r="X8266">
        <v>1</v>
      </c>
      <c r="Y8266" t="str">
        <f>IF(tblRides[[#This Row],[supply_demand_ratio]]&lt;0.8,"Below 0.8",IF(tblRides[[#This Row],[supply_demand_ratio]]&lt;1,"Between 0.8-1.0",IF(tblRides[[#This Row],[supply_demand_ratio]]&lt;=1.2,"Between 1.0-1.2","Above 1.2")))</f>
        <v>Between 0.8-1.0</v>
      </c>
    </row>
    <row r="8267" spans="1:25" x14ac:dyDescent="0.3">
      <c r="A8267" t="s">
        <v>8322</v>
      </c>
      <c r="B8267" s="1">
        <v>46096.939583333333</v>
      </c>
      <c r="C8267" s="2">
        <v>46096</v>
      </c>
      <c r="D8267">
        <v>22</v>
      </c>
      <c r="E8267" t="s">
        <v>33</v>
      </c>
      <c r="F8267" t="s">
        <v>34</v>
      </c>
      <c r="G8267">
        <v>14</v>
      </c>
      <c r="H8267">
        <v>267.63</v>
      </c>
      <c r="I8267">
        <v>262.24</v>
      </c>
      <c r="J8267">
        <v>1</v>
      </c>
      <c r="K8267">
        <v>5.3</v>
      </c>
      <c r="L8267">
        <v>10.3</v>
      </c>
      <c r="M8267">
        <v>98</v>
      </c>
      <c r="N8267" t="s">
        <v>41</v>
      </c>
      <c r="O8267">
        <v>1.653</v>
      </c>
      <c r="P8267" t="s">
        <v>28</v>
      </c>
      <c r="Q8267" t="s">
        <v>29</v>
      </c>
      <c r="R8267">
        <v>4.7</v>
      </c>
      <c r="S8267">
        <v>0</v>
      </c>
      <c r="T8267">
        <v>-5.39</v>
      </c>
      <c r="U8267">
        <v>5</v>
      </c>
      <c r="V8267" t="s">
        <v>374</v>
      </c>
      <c r="W8267" t="s">
        <v>45</v>
      </c>
      <c r="X8267">
        <v>1</v>
      </c>
      <c r="Y8267" t="str">
        <f>IF(tblRides[[#This Row],[supply_demand_ratio]]&lt;0.8,"Below 0.8",IF(tblRides[[#This Row],[supply_demand_ratio]]&lt;1,"Between 0.8-1.0",IF(tblRides[[#This Row],[supply_demand_ratio]]&lt;=1.2,"Between 1.0-1.2","Above 1.2")))</f>
        <v>Above 1.2</v>
      </c>
    </row>
    <row r="8268" spans="1:25" x14ac:dyDescent="0.3">
      <c r="A8268" t="s">
        <v>8323</v>
      </c>
      <c r="B8268" s="1">
        <v>46096.945138888892</v>
      </c>
      <c r="C8268" s="2">
        <v>46096</v>
      </c>
      <c r="D8268">
        <v>22</v>
      </c>
      <c r="E8268" t="s">
        <v>33</v>
      </c>
      <c r="F8268" t="s">
        <v>26</v>
      </c>
      <c r="G8268">
        <v>6.7</v>
      </c>
      <c r="H8268">
        <v>172.32</v>
      </c>
      <c r="I8268">
        <v>177.59</v>
      </c>
      <c r="J8268">
        <v>1.3</v>
      </c>
      <c r="K8268">
        <v>3</v>
      </c>
      <c r="L8268">
        <v>8.6</v>
      </c>
      <c r="M8268">
        <v>86</v>
      </c>
      <c r="N8268" t="s">
        <v>72</v>
      </c>
      <c r="O8268">
        <v>0.76200000000000001</v>
      </c>
      <c r="P8268" t="s">
        <v>28</v>
      </c>
      <c r="Q8268" t="s">
        <v>29</v>
      </c>
      <c r="R8268">
        <v>4.83</v>
      </c>
      <c r="S8268">
        <v>14</v>
      </c>
      <c r="T8268">
        <v>5.27</v>
      </c>
      <c r="U8268">
        <v>5.6</v>
      </c>
      <c r="V8268" t="s">
        <v>374</v>
      </c>
      <c r="W8268" t="s">
        <v>31</v>
      </c>
      <c r="X8268">
        <v>1</v>
      </c>
      <c r="Y8268" t="str">
        <f>IF(tblRides[[#This Row],[supply_demand_ratio]]&lt;0.8,"Below 0.8",IF(tblRides[[#This Row],[supply_demand_ratio]]&lt;1,"Between 0.8-1.0",IF(tblRides[[#This Row],[supply_demand_ratio]]&lt;=1.2,"Between 1.0-1.2","Above 1.2")))</f>
        <v>Below 0.8</v>
      </c>
    </row>
    <row r="8269" spans="1:25" x14ac:dyDescent="0.3">
      <c r="A8269" t="s">
        <v>8324</v>
      </c>
      <c r="B8269" s="1">
        <v>46096.947222222225</v>
      </c>
      <c r="C8269" s="2">
        <v>46096</v>
      </c>
      <c r="D8269">
        <v>22</v>
      </c>
      <c r="E8269" t="s">
        <v>43</v>
      </c>
      <c r="F8269" t="s">
        <v>26</v>
      </c>
      <c r="G8269">
        <v>12.1</v>
      </c>
      <c r="H8269">
        <v>231.68</v>
      </c>
      <c r="I8269">
        <v>245.02</v>
      </c>
      <c r="J8269">
        <v>1.1000000000000001</v>
      </c>
      <c r="K8269">
        <v>5.8</v>
      </c>
      <c r="L8269">
        <v>12.6</v>
      </c>
      <c r="M8269">
        <v>57</v>
      </c>
      <c r="N8269" t="s">
        <v>27</v>
      </c>
      <c r="O8269">
        <v>0.94399999999999995</v>
      </c>
      <c r="P8269" t="s">
        <v>28</v>
      </c>
      <c r="Q8269" t="s">
        <v>29</v>
      </c>
      <c r="R8269">
        <v>4.7300000000000004</v>
      </c>
      <c r="S8269">
        <v>22</v>
      </c>
      <c r="T8269">
        <v>13.34</v>
      </c>
      <c r="U8269">
        <v>6.8</v>
      </c>
      <c r="V8269" t="s">
        <v>374</v>
      </c>
      <c r="W8269" t="s">
        <v>45</v>
      </c>
      <c r="X8269">
        <v>1</v>
      </c>
      <c r="Y8269" t="str">
        <f>IF(tblRides[[#This Row],[supply_demand_ratio]]&lt;0.8,"Below 0.8",IF(tblRides[[#This Row],[supply_demand_ratio]]&lt;1,"Between 0.8-1.0",IF(tblRides[[#This Row],[supply_demand_ratio]]&lt;=1.2,"Between 1.0-1.2","Above 1.2")))</f>
        <v>Between 0.8-1.0</v>
      </c>
    </row>
    <row r="8270" spans="1:25" x14ac:dyDescent="0.3">
      <c r="A8270" t="s">
        <v>8325</v>
      </c>
      <c r="B8270" s="1">
        <v>46096.950694444444</v>
      </c>
      <c r="C8270" s="2">
        <v>46096</v>
      </c>
      <c r="D8270">
        <v>22</v>
      </c>
      <c r="E8270" t="s">
        <v>43</v>
      </c>
      <c r="F8270" t="s">
        <v>26</v>
      </c>
      <c r="G8270">
        <v>4.0999999999999996</v>
      </c>
      <c r="H8270">
        <v>100.26</v>
      </c>
      <c r="I8270">
        <v>94.57</v>
      </c>
      <c r="J8270">
        <v>1</v>
      </c>
      <c r="K8270">
        <v>2</v>
      </c>
      <c r="L8270">
        <v>1</v>
      </c>
      <c r="M8270">
        <v>62</v>
      </c>
      <c r="N8270" t="s">
        <v>41</v>
      </c>
      <c r="O8270">
        <v>1.6870000000000001</v>
      </c>
      <c r="P8270" t="s">
        <v>28</v>
      </c>
      <c r="Q8270" t="s">
        <v>29</v>
      </c>
      <c r="R8270">
        <v>4.7</v>
      </c>
      <c r="S8270">
        <v>3</v>
      </c>
      <c r="T8270">
        <v>-5.69</v>
      </c>
      <c r="U8270">
        <v>-1</v>
      </c>
      <c r="V8270" t="s">
        <v>374</v>
      </c>
      <c r="W8270" t="s">
        <v>31</v>
      </c>
      <c r="X8270">
        <v>1</v>
      </c>
      <c r="Y8270" t="str">
        <f>IF(tblRides[[#This Row],[supply_demand_ratio]]&lt;0.8,"Below 0.8",IF(tblRides[[#This Row],[supply_demand_ratio]]&lt;1,"Between 0.8-1.0",IF(tblRides[[#This Row],[supply_demand_ratio]]&lt;=1.2,"Between 1.0-1.2","Above 1.2")))</f>
        <v>Above 1.2</v>
      </c>
    </row>
    <row r="8271" spans="1:25" x14ac:dyDescent="0.3">
      <c r="A8271" t="s">
        <v>8326</v>
      </c>
      <c r="B8271" s="1">
        <v>46096.95416666667</v>
      </c>
      <c r="C8271" s="2">
        <v>46096</v>
      </c>
      <c r="D8271">
        <v>22</v>
      </c>
      <c r="E8271" t="s">
        <v>36</v>
      </c>
      <c r="F8271" t="s">
        <v>26</v>
      </c>
      <c r="G8271">
        <v>11.1</v>
      </c>
      <c r="H8271">
        <v>270.7</v>
      </c>
      <c r="I8271">
        <v>262.68</v>
      </c>
      <c r="J8271">
        <v>1.2</v>
      </c>
      <c r="K8271">
        <v>4.5999999999999996</v>
      </c>
      <c r="L8271">
        <v>9.9</v>
      </c>
      <c r="M8271">
        <v>92</v>
      </c>
      <c r="N8271" t="s">
        <v>27</v>
      </c>
      <c r="O8271">
        <v>0.78</v>
      </c>
      <c r="P8271" t="s">
        <v>28</v>
      </c>
      <c r="Q8271" t="s">
        <v>29</v>
      </c>
      <c r="R8271">
        <v>5</v>
      </c>
      <c r="S8271">
        <v>11</v>
      </c>
      <c r="T8271">
        <v>-8.02</v>
      </c>
      <c r="U8271">
        <v>5.3</v>
      </c>
      <c r="V8271" t="s">
        <v>374</v>
      </c>
      <c r="W8271" t="s">
        <v>31</v>
      </c>
      <c r="X8271">
        <v>1</v>
      </c>
      <c r="Y8271" t="str">
        <f>IF(tblRides[[#This Row],[supply_demand_ratio]]&lt;0.8,"Below 0.8",IF(tblRides[[#This Row],[supply_demand_ratio]]&lt;1,"Between 0.8-1.0",IF(tblRides[[#This Row],[supply_demand_ratio]]&lt;=1.2,"Between 1.0-1.2","Above 1.2")))</f>
        <v>Below 0.8</v>
      </c>
    </row>
    <row r="8272" spans="1:25" x14ac:dyDescent="0.3">
      <c r="A8272" t="s">
        <v>8327</v>
      </c>
      <c r="B8272" s="1">
        <v>46096.959027777775</v>
      </c>
      <c r="C8272" s="2">
        <v>46096</v>
      </c>
      <c r="D8272">
        <v>23</v>
      </c>
      <c r="E8272" t="s">
        <v>43</v>
      </c>
      <c r="F8272" t="s">
        <v>34</v>
      </c>
      <c r="G8272">
        <v>2.7</v>
      </c>
      <c r="H8272">
        <v>78.23</v>
      </c>
      <c r="I8272">
        <v>78.03</v>
      </c>
      <c r="J8272">
        <v>1</v>
      </c>
      <c r="K8272">
        <v>3.9</v>
      </c>
      <c r="L8272">
        <v>1</v>
      </c>
      <c r="M8272">
        <v>65</v>
      </c>
      <c r="N8272" t="s">
        <v>41</v>
      </c>
      <c r="O8272">
        <v>1.32</v>
      </c>
      <c r="P8272" t="s">
        <v>28</v>
      </c>
      <c r="Q8272" t="s">
        <v>29</v>
      </c>
      <c r="R8272">
        <v>4.88</v>
      </c>
      <c r="S8272">
        <v>0</v>
      </c>
      <c r="T8272">
        <v>-0.2</v>
      </c>
      <c r="U8272">
        <v>-2.9</v>
      </c>
      <c r="V8272" t="s">
        <v>374</v>
      </c>
      <c r="W8272" t="s">
        <v>31</v>
      </c>
      <c r="X8272">
        <v>1</v>
      </c>
      <c r="Y8272" t="str">
        <f>IF(tblRides[[#This Row],[supply_demand_ratio]]&lt;0.8,"Below 0.8",IF(tblRides[[#This Row],[supply_demand_ratio]]&lt;1,"Between 0.8-1.0",IF(tblRides[[#This Row],[supply_demand_ratio]]&lt;=1.2,"Between 1.0-1.2","Above 1.2")))</f>
        <v>Above 1.2</v>
      </c>
    </row>
    <row r="8273" spans="1:25" x14ac:dyDescent="0.3">
      <c r="A8273" t="s">
        <v>8328</v>
      </c>
      <c r="B8273" s="1">
        <v>46096.96875</v>
      </c>
      <c r="C8273" s="2">
        <v>46096</v>
      </c>
      <c r="D8273">
        <v>23</v>
      </c>
      <c r="E8273" t="s">
        <v>33</v>
      </c>
      <c r="F8273" t="s">
        <v>26</v>
      </c>
      <c r="G8273">
        <v>6.8</v>
      </c>
      <c r="H8273">
        <v>127.67</v>
      </c>
      <c r="I8273">
        <v>133.04</v>
      </c>
      <c r="J8273">
        <v>1</v>
      </c>
      <c r="K8273">
        <v>2.4</v>
      </c>
      <c r="L8273">
        <v>1</v>
      </c>
      <c r="M8273">
        <v>90</v>
      </c>
      <c r="N8273" t="s">
        <v>41</v>
      </c>
      <c r="O8273">
        <v>1.2529999999999999</v>
      </c>
      <c r="P8273" t="s">
        <v>28</v>
      </c>
      <c r="Q8273" t="s">
        <v>29</v>
      </c>
      <c r="R8273">
        <v>4.59</v>
      </c>
      <c r="S8273">
        <v>5</v>
      </c>
      <c r="T8273">
        <v>5.37</v>
      </c>
      <c r="U8273">
        <v>-1.4</v>
      </c>
      <c r="V8273" t="s">
        <v>374</v>
      </c>
      <c r="W8273" t="s">
        <v>31</v>
      </c>
      <c r="X8273">
        <v>1</v>
      </c>
      <c r="Y8273" t="str">
        <f>IF(tblRides[[#This Row],[supply_demand_ratio]]&lt;0.8,"Below 0.8",IF(tblRides[[#This Row],[supply_demand_ratio]]&lt;1,"Between 0.8-1.0",IF(tblRides[[#This Row],[supply_demand_ratio]]&lt;=1.2,"Between 1.0-1.2","Above 1.2")))</f>
        <v>Above 1.2</v>
      </c>
    </row>
    <row r="8274" spans="1:25" x14ac:dyDescent="0.3">
      <c r="A8274" t="s">
        <v>8329</v>
      </c>
      <c r="B8274" s="1">
        <v>46096.969444444447</v>
      </c>
      <c r="C8274" s="2">
        <v>46096</v>
      </c>
      <c r="D8274">
        <v>23</v>
      </c>
      <c r="E8274" t="s">
        <v>62</v>
      </c>
      <c r="F8274" t="s">
        <v>26</v>
      </c>
      <c r="G8274">
        <v>2.6</v>
      </c>
      <c r="H8274">
        <v>76.040000000000006</v>
      </c>
      <c r="I8274">
        <v>77.680000000000007</v>
      </c>
      <c r="J8274">
        <v>1</v>
      </c>
      <c r="K8274">
        <v>4.4000000000000004</v>
      </c>
      <c r="L8274">
        <v>1.3</v>
      </c>
      <c r="M8274">
        <v>56</v>
      </c>
      <c r="N8274" t="s">
        <v>41</v>
      </c>
      <c r="O8274">
        <v>1.3089999999999999</v>
      </c>
      <c r="P8274" t="s">
        <v>28</v>
      </c>
      <c r="Q8274" t="s">
        <v>29</v>
      </c>
      <c r="R8274">
        <v>4.66</v>
      </c>
      <c r="S8274">
        <v>12</v>
      </c>
      <c r="T8274">
        <v>1.64</v>
      </c>
      <c r="U8274">
        <v>-3.1</v>
      </c>
      <c r="V8274" t="s">
        <v>374</v>
      </c>
      <c r="W8274" t="s">
        <v>31</v>
      </c>
      <c r="X8274">
        <v>1</v>
      </c>
      <c r="Y8274" t="str">
        <f>IF(tblRides[[#This Row],[supply_demand_ratio]]&lt;0.8,"Below 0.8",IF(tblRides[[#This Row],[supply_demand_ratio]]&lt;1,"Between 0.8-1.0",IF(tblRides[[#This Row],[supply_demand_ratio]]&lt;=1.2,"Between 1.0-1.2","Above 1.2")))</f>
        <v>Above 1.2</v>
      </c>
    </row>
    <row r="8275" spans="1:25" x14ac:dyDescent="0.3">
      <c r="A8275" t="s">
        <v>8330</v>
      </c>
      <c r="B8275" s="1">
        <v>46096.990972222222</v>
      </c>
      <c r="C8275" s="2">
        <v>46096</v>
      </c>
      <c r="D8275">
        <v>23</v>
      </c>
      <c r="E8275" t="s">
        <v>25</v>
      </c>
      <c r="F8275" t="s">
        <v>26</v>
      </c>
      <c r="G8275">
        <v>3.6</v>
      </c>
      <c r="H8275">
        <v>97.24</v>
      </c>
      <c r="I8275">
        <v>98.08</v>
      </c>
      <c r="J8275">
        <v>1.1000000000000001</v>
      </c>
      <c r="K8275">
        <v>5.8</v>
      </c>
      <c r="L8275">
        <v>7</v>
      </c>
      <c r="M8275">
        <v>121</v>
      </c>
      <c r="N8275" t="s">
        <v>72</v>
      </c>
      <c r="O8275">
        <v>0.79200000000000004</v>
      </c>
      <c r="P8275" t="s">
        <v>28</v>
      </c>
      <c r="Q8275" t="s">
        <v>29</v>
      </c>
      <c r="R8275">
        <v>4.8</v>
      </c>
      <c r="S8275">
        <v>2</v>
      </c>
      <c r="T8275">
        <v>0.84</v>
      </c>
      <c r="U8275">
        <v>1.2</v>
      </c>
      <c r="V8275" t="s">
        <v>374</v>
      </c>
      <c r="W8275" t="s">
        <v>45</v>
      </c>
      <c r="X8275">
        <v>1</v>
      </c>
      <c r="Y8275" t="str">
        <f>IF(tblRides[[#This Row],[supply_demand_ratio]]&lt;0.8,"Below 0.8",IF(tblRides[[#This Row],[supply_demand_ratio]]&lt;1,"Between 0.8-1.0",IF(tblRides[[#This Row],[supply_demand_ratio]]&lt;=1.2,"Between 1.0-1.2","Above 1.2")))</f>
        <v>Below 0.8</v>
      </c>
    </row>
    <row r="8276" spans="1:25" x14ac:dyDescent="0.3">
      <c r="A8276" t="s">
        <v>8331</v>
      </c>
      <c r="B8276" s="1">
        <v>46096.993055555555</v>
      </c>
      <c r="C8276" s="2">
        <v>46096</v>
      </c>
      <c r="D8276">
        <v>23</v>
      </c>
      <c r="E8276" t="s">
        <v>33</v>
      </c>
      <c r="F8276" t="s">
        <v>26</v>
      </c>
      <c r="G8276">
        <v>2.5</v>
      </c>
      <c r="H8276">
        <v>81.64</v>
      </c>
      <c r="I8276">
        <v>83.2</v>
      </c>
      <c r="J8276">
        <v>1.1000000000000001</v>
      </c>
      <c r="K8276">
        <v>4.5</v>
      </c>
      <c r="L8276">
        <v>6.5</v>
      </c>
      <c r="M8276">
        <v>99</v>
      </c>
      <c r="N8276" t="s">
        <v>27</v>
      </c>
      <c r="O8276">
        <v>1.083</v>
      </c>
      <c r="P8276" t="s">
        <v>28</v>
      </c>
      <c r="Q8276" t="s">
        <v>29</v>
      </c>
      <c r="R8276">
        <v>4.5</v>
      </c>
      <c r="S8276">
        <v>11</v>
      </c>
      <c r="T8276">
        <v>1.56</v>
      </c>
      <c r="U8276">
        <v>2</v>
      </c>
      <c r="V8276" t="s">
        <v>374</v>
      </c>
      <c r="W8276" t="s">
        <v>31</v>
      </c>
      <c r="X8276">
        <v>1</v>
      </c>
      <c r="Y8276" t="str">
        <f>IF(tblRides[[#This Row],[supply_demand_ratio]]&lt;0.8,"Below 0.8",IF(tblRides[[#This Row],[supply_demand_ratio]]&lt;1,"Between 0.8-1.0",IF(tblRides[[#This Row],[supply_demand_ratio]]&lt;=1.2,"Between 1.0-1.2","Above 1.2")))</f>
        <v>Between 1.0-1.2</v>
      </c>
    </row>
    <row r="8277" spans="1:25" x14ac:dyDescent="0.3">
      <c r="A8277" t="s">
        <v>8332</v>
      </c>
      <c r="B8277" s="1">
        <v>46096.994444444441</v>
      </c>
      <c r="C8277" s="2">
        <v>46096</v>
      </c>
      <c r="D8277">
        <v>23</v>
      </c>
      <c r="E8277" t="s">
        <v>62</v>
      </c>
      <c r="F8277" t="s">
        <v>34</v>
      </c>
      <c r="G8277">
        <v>11.6</v>
      </c>
      <c r="H8277">
        <v>187.44</v>
      </c>
      <c r="I8277">
        <v>182.97</v>
      </c>
      <c r="J8277">
        <v>1</v>
      </c>
      <c r="K8277">
        <v>7.4</v>
      </c>
      <c r="L8277">
        <v>6.9</v>
      </c>
      <c r="M8277">
        <v>53</v>
      </c>
      <c r="N8277" t="s">
        <v>41</v>
      </c>
      <c r="O8277">
        <v>1.966</v>
      </c>
      <c r="P8277" t="s">
        <v>28</v>
      </c>
      <c r="Q8277" t="s">
        <v>29</v>
      </c>
      <c r="R8277">
        <v>4.72</v>
      </c>
      <c r="S8277">
        <v>0</v>
      </c>
      <c r="T8277">
        <v>-4.47</v>
      </c>
      <c r="U8277">
        <v>-0.5</v>
      </c>
      <c r="V8277" t="s">
        <v>374</v>
      </c>
      <c r="W8277" t="s">
        <v>45</v>
      </c>
      <c r="X8277">
        <v>1</v>
      </c>
      <c r="Y8277" t="str">
        <f>IF(tblRides[[#This Row],[supply_demand_ratio]]&lt;0.8,"Below 0.8",IF(tblRides[[#This Row],[supply_demand_ratio]]&lt;1,"Between 0.8-1.0",IF(tblRides[[#This Row],[supply_demand_ratio]]&lt;=1.2,"Between 1.0-1.2","Above 1.2")))</f>
        <v>Above 1.2</v>
      </c>
    </row>
    <row r="8278" spans="1:25" x14ac:dyDescent="0.3">
      <c r="A8278" t="s">
        <v>8333</v>
      </c>
      <c r="B8278" s="1">
        <v>46096.99722222222</v>
      </c>
      <c r="C8278" s="2">
        <v>46096</v>
      </c>
      <c r="D8278">
        <v>23</v>
      </c>
      <c r="E8278" t="s">
        <v>33</v>
      </c>
      <c r="F8278" t="s">
        <v>26</v>
      </c>
      <c r="G8278">
        <v>6.5</v>
      </c>
      <c r="H8278">
        <v>140.09</v>
      </c>
      <c r="I8278">
        <v>143.29</v>
      </c>
      <c r="J8278">
        <v>1</v>
      </c>
      <c r="K8278">
        <v>2.6</v>
      </c>
      <c r="L8278">
        <v>3.1</v>
      </c>
      <c r="M8278">
        <v>102</v>
      </c>
      <c r="N8278" t="s">
        <v>41</v>
      </c>
      <c r="O8278">
        <v>1.367</v>
      </c>
      <c r="P8278" t="s">
        <v>28</v>
      </c>
      <c r="Q8278" t="s">
        <v>29</v>
      </c>
      <c r="R8278">
        <v>4.8</v>
      </c>
      <c r="S8278">
        <v>4</v>
      </c>
      <c r="T8278">
        <v>3.2</v>
      </c>
      <c r="U8278">
        <v>0.5</v>
      </c>
      <c r="V8278" t="s">
        <v>374</v>
      </c>
      <c r="W8278" t="s">
        <v>31</v>
      </c>
      <c r="X8278">
        <v>1</v>
      </c>
      <c r="Y8278" t="str">
        <f>IF(tblRides[[#This Row],[supply_demand_ratio]]&lt;0.8,"Below 0.8",IF(tblRides[[#This Row],[supply_demand_ratio]]&lt;1,"Between 0.8-1.0",IF(tblRides[[#This Row],[supply_demand_ratio]]&lt;=1.2,"Between 1.0-1.2","Above 1.2")))</f>
        <v>Above 1.2</v>
      </c>
    </row>
    <row r="8279" spans="1:25" x14ac:dyDescent="0.3">
      <c r="A8279" t="s">
        <v>8334</v>
      </c>
      <c r="B8279" s="1">
        <v>46096.998611111114</v>
      </c>
      <c r="C8279" s="2">
        <v>46096</v>
      </c>
      <c r="D8279">
        <v>23</v>
      </c>
      <c r="E8279" t="s">
        <v>62</v>
      </c>
      <c r="F8279" t="s">
        <v>26</v>
      </c>
      <c r="G8279">
        <v>9.6</v>
      </c>
      <c r="H8279">
        <v>167.82</v>
      </c>
      <c r="I8279">
        <v>166.82</v>
      </c>
      <c r="J8279">
        <v>1</v>
      </c>
      <c r="K8279">
        <v>5.3</v>
      </c>
      <c r="L8279">
        <v>6.6</v>
      </c>
      <c r="M8279">
        <v>65</v>
      </c>
      <c r="N8279" t="s">
        <v>41</v>
      </c>
      <c r="O8279">
        <v>1.7070000000000001</v>
      </c>
      <c r="P8279" t="s">
        <v>28</v>
      </c>
      <c r="Q8279" t="s">
        <v>29</v>
      </c>
      <c r="R8279">
        <v>4.51</v>
      </c>
      <c r="S8279">
        <v>3</v>
      </c>
      <c r="T8279">
        <v>-1</v>
      </c>
      <c r="U8279">
        <v>1.3</v>
      </c>
      <c r="V8279" t="s">
        <v>374</v>
      </c>
      <c r="W8279" t="s">
        <v>45</v>
      </c>
      <c r="X8279">
        <v>1</v>
      </c>
      <c r="Y8279" t="str">
        <f>IF(tblRides[[#This Row],[supply_demand_ratio]]&lt;0.8,"Below 0.8",IF(tblRides[[#This Row],[supply_demand_ratio]]&lt;1,"Between 0.8-1.0",IF(tblRides[[#This Row],[supply_demand_ratio]]&lt;=1.2,"Between 1.0-1.2","Above 1.2")))</f>
        <v>Above 1.2</v>
      </c>
    </row>
    <row r="8280" spans="1:25" x14ac:dyDescent="0.3">
      <c r="A8280" t="s">
        <v>8335</v>
      </c>
      <c r="B8280" s="1">
        <v>46097.008333333331</v>
      </c>
      <c r="C8280" s="2">
        <v>46097</v>
      </c>
      <c r="D8280">
        <v>0</v>
      </c>
      <c r="E8280" t="s">
        <v>43</v>
      </c>
      <c r="F8280" t="s">
        <v>26</v>
      </c>
      <c r="G8280">
        <v>9.6999999999999993</v>
      </c>
      <c r="H8280">
        <v>208.01</v>
      </c>
      <c r="I8280">
        <v>212.6</v>
      </c>
      <c r="J8280">
        <v>1.1000000000000001</v>
      </c>
      <c r="K8280">
        <v>2.6</v>
      </c>
      <c r="L8280">
        <v>3.3</v>
      </c>
      <c r="M8280">
        <v>78</v>
      </c>
      <c r="N8280" t="s">
        <v>41</v>
      </c>
      <c r="O8280">
        <v>2.2000000000000002</v>
      </c>
      <c r="P8280" t="s">
        <v>28</v>
      </c>
      <c r="Q8280" t="s">
        <v>29</v>
      </c>
      <c r="R8280">
        <v>4.8899999999999997</v>
      </c>
      <c r="S8280">
        <v>4</v>
      </c>
      <c r="T8280">
        <v>4.59</v>
      </c>
      <c r="U8280">
        <v>0.7</v>
      </c>
      <c r="V8280" t="s">
        <v>486</v>
      </c>
      <c r="W8280" t="s">
        <v>31</v>
      </c>
      <c r="X8280">
        <v>1</v>
      </c>
      <c r="Y8280" t="str">
        <f>IF(tblRides[[#This Row],[supply_demand_ratio]]&lt;0.8,"Below 0.8",IF(tblRides[[#This Row],[supply_demand_ratio]]&lt;1,"Between 0.8-1.0",IF(tblRides[[#This Row],[supply_demand_ratio]]&lt;=1.2,"Between 1.0-1.2","Above 1.2")))</f>
        <v>Above 1.2</v>
      </c>
    </row>
    <row r="8281" spans="1:25" x14ac:dyDescent="0.3">
      <c r="A8281" t="s">
        <v>8336</v>
      </c>
      <c r="B8281" s="1">
        <v>46097.031944444447</v>
      </c>
      <c r="C8281" s="2">
        <v>46097</v>
      </c>
      <c r="D8281">
        <v>0</v>
      </c>
      <c r="E8281" t="s">
        <v>33</v>
      </c>
      <c r="F8281" t="s">
        <v>34</v>
      </c>
      <c r="G8281">
        <v>2.4</v>
      </c>
      <c r="H8281">
        <v>77.94</v>
      </c>
      <c r="I8281">
        <v>76.400000000000006</v>
      </c>
      <c r="J8281">
        <v>1</v>
      </c>
      <c r="K8281">
        <v>4.2</v>
      </c>
      <c r="L8281">
        <v>1.7</v>
      </c>
      <c r="M8281">
        <v>99</v>
      </c>
      <c r="N8281" t="s">
        <v>41</v>
      </c>
      <c r="O8281">
        <v>1.4890000000000001</v>
      </c>
      <c r="P8281" t="s">
        <v>28</v>
      </c>
      <c r="Q8281" t="s">
        <v>29</v>
      </c>
      <c r="R8281">
        <v>4.8899999999999997</v>
      </c>
      <c r="S8281">
        <v>0</v>
      </c>
      <c r="T8281">
        <v>-1.54</v>
      </c>
      <c r="U8281">
        <v>-2.5</v>
      </c>
      <c r="V8281" t="s">
        <v>486</v>
      </c>
      <c r="W8281" t="s">
        <v>31</v>
      </c>
      <c r="X8281">
        <v>1</v>
      </c>
      <c r="Y8281" t="str">
        <f>IF(tblRides[[#This Row],[supply_demand_ratio]]&lt;0.8,"Below 0.8",IF(tblRides[[#This Row],[supply_demand_ratio]]&lt;1,"Between 0.8-1.0",IF(tblRides[[#This Row],[supply_demand_ratio]]&lt;=1.2,"Between 1.0-1.2","Above 1.2")))</f>
        <v>Above 1.2</v>
      </c>
    </row>
    <row r="8282" spans="1:25" x14ac:dyDescent="0.3">
      <c r="A8282" t="s">
        <v>8337</v>
      </c>
      <c r="B8282" s="1">
        <v>46097.04791666667</v>
      </c>
      <c r="C8282" s="2">
        <v>46097</v>
      </c>
      <c r="D8282">
        <v>1</v>
      </c>
      <c r="E8282" t="s">
        <v>43</v>
      </c>
      <c r="F8282" t="s">
        <v>26</v>
      </c>
      <c r="G8282">
        <v>7.8</v>
      </c>
      <c r="H8282">
        <v>154.05000000000001</v>
      </c>
      <c r="I8282">
        <v>154.18</v>
      </c>
      <c r="J8282">
        <v>1</v>
      </c>
      <c r="K8282">
        <v>6.2</v>
      </c>
      <c r="L8282">
        <v>7.4</v>
      </c>
      <c r="M8282">
        <v>78</v>
      </c>
      <c r="N8282" t="s">
        <v>41</v>
      </c>
      <c r="O8282">
        <v>2.2000000000000002</v>
      </c>
      <c r="P8282" t="s">
        <v>28</v>
      </c>
      <c r="Q8282" t="s">
        <v>29</v>
      </c>
      <c r="R8282">
        <v>4.3099999999999996</v>
      </c>
      <c r="S8282">
        <v>5</v>
      </c>
      <c r="T8282">
        <v>0.13</v>
      </c>
      <c r="U8282">
        <v>1.2</v>
      </c>
      <c r="V8282" t="s">
        <v>486</v>
      </c>
      <c r="W8282" t="s">
        <v>45</v>
      </c>
      <c r="X8282">
        <v>1</v>
      </c>
      <c r="Y8282" t="str">
        <f>IF(tblRides[[#This Row],[supply_demand_ratio]]&lt;0.8,"Below 0.8",IF(tblRides[[#This Row],[supply_demand_ratio]]&lt;1,"Between 0.8-1.0",IF(tblRides[[#This Row],[supply_demand_ratio]]&lt;=1.2,"Between 1.0-1.2","Above 1.2")))</f>
        <v>Above 1.2</v>
      </c>
    </row>
    <row r="8283" spans="1:25" x14ac:dyDescent="0.3">
      <c r="A8283" t="s">
        <v>8338</v>
      </c>
      <c r="B8283" s="1">
        <v>46097.063888888886</v>
      </c>
      <c r="C8283" s="2">
        <v>46097</v>
      </c>
      <c r="D8283">
        <v>1</v>
      </c>
      <c r="E8283" t="s">
        <v>25</v>
      </c>
      <c r="F8283" t="s">
        <v>26</v>
      </c>
      <c r="G8283">
        <v>17.399999999999999</v>
      </c>
      <c r="H8283">
        <v>259.67</v>
      </c>
      <c r="I8283">
        <v>252.11</v>
      </c>
      <c r="J8283">
        <v>1</v>
      </c>
      <c r="K8283">
        <v>6.3</v>
      </c>
      <c r="L8283">
        <v>11.5</v>
      </c>
      <c r="M8283">
        <v>140</v>
      </c>
      <c r="N8283" t="s">
        <v>41</v>
      </c>
      <c r="O8283">
        <v>1.7769999999999999</v>
      </c>
      <c r="P8283" t="s">
        <v>28</v>
      </c>
      <c r="Q8283" t="s">
        <v>29</v>
      </c>
      <c r="R8283">
        <v>4.82</v>
      </c>
      <c r="S8283">
        <v>12</v>
      </c>
      <c r="T8283">
        <v>-7.56</v>
      </c>
      <c r="U8283">
        <v>5.2</v>
      </c>
      <c r="V8283" t="s">
        <v>486</v>
      </c>
      <c r="W8283" t="s">
        <v>45</v>
      </c>
      <c r="X8283">
        <v>1</v>
      </c>
      <c r="Y8283" t="str">
        <f>IF(tblRides[[#This Row],[supply_demand_ratio]]&lt;0.8,"Below 0.8",IF(tblRides[[#This Row],[supply_demand_ratio]]&lt;1,"Between 0.8-1.0",IF(tblRides[[#This Row],[supply_demand_ratio]]&lt;=1.2,"Between 1.0-1.2","Above 1.2")))</f>
        <v>Above 1.2</v>
      </c>
    </row>
    <row r="8284" spans="1:25" x14ac:dyDescent="0.3">
      <c r="A8284" t="s">
        <v>8339</v>
      </c>
      <c r="B8284" s="1">
        <v>46097.075694444444</v>
      </c>
      <c r="C8284" s="2">
        <v>46097</v>
      </c>
      <c r="D8284">
        <v>1</v>
      </c>
      <c r="E8284" t="s">
        <v>62</v>
      </c>
      <c r="F8284" t="s">
        <v>26</v>
      </c>
      <c r="G8284">
        <v>5.2</v>
      </c>
      <c r="H8284">
        <v>122.16</v>
      </c>
      <c r="I8284">
        <v>123.11</v>
      </c>
      <c r="J8284">
        <v>1.2</v>
      </c>
      <c r="K8284">
        <v>3.2</v>
      </c>
      <c r="L8284">
        <v>3.4</v>
      </c>
      <c r="M8284">
        <v>62</v>
      </c>
      <c r="N8284" t="s">
        <v>41</v>
      </c>
      <c r="O8284">
        <v>1.669</v>
      </c>
      <c r="P8284" t="s">
        <v>28</v>
      </c>
      <c r="Q8284" t="s">
        <v>29</v>
      </c>
      <c r="R8284">
        <v>5</v>
      </c>
      <c r="S8284">
        <v>4</v>
      </c>
      <c r="T8284">
        <v>0.95</v>
      </c>
      <c r="U8284">
        <v>0.2</v>
      </c>
      <c r="V8284" t="s">
        <v>486</v>
      </c>
      <c r="W8284" t="s">
        <v>31</v>
      </c>
      <c r="X8284">
        <v>1</v>
      </c>
      <c r="Y8284" t="str">
        <f>IF(tblRides[[#This Row],[supply_demand_ratio]]&lt;0.8,"Below 0.8",IF(tblRides[[#This Row],[supply_demand_ratio]]&lt;1,"Between 0.8-1.0",IF(tblRides[[#This Row],[supply_demand_ratio]]&lt;=1.2,"Between 1.0-1.2","Above 1.2")))</f>
        <v>Above 1.2</v>
      </c>
    </row>
    <row r="8285" spans="1:25" x14ac:dyDescent="0.3">
      <c r="A8285" t="s">
        <v>8340</v>
      </c>
      <c r="B8285" s="1">
        <v>46097.07916666667</v>
      </c>
      <c r="C8285" s="2">
        <v>46097</v>
      </c>
      <c r="D8285">
        <v>1</v>
      </c>
      <c r="E8285" t="s">
        <v>25</v>
      </c>
      <c r="F8285" t="s">
        <v>26</v>
      </c>
      <c r="G8285">
        <v>7.1</v>
      </c>
      <c r="H8285">
        <v>147.86000000000001</v>
      </c>
      <c r="I8285">
        <v>146.44999999999999</v>
      </c>
      <c r="J8285">
        <v>1</v>
      </c>
      <c r="K8285">
        <v>6.3</v>
      </c>
      <c r="L8285">
        <v>3.1</v>
      </c>
      <c r="M8285">
        <v>114</v>
      </c>
      <c r="N8285" t="s">
        <v>27</v>
      </c>
      <c r="O8285">
        <v>0.96699999999999997</v>
      </c>
      <c r="P8285" t="s">
        <v>28</v>
      </c>
      <c r="Q8285" t="s">
        <v>29</v>
      </c>
      <c r="R8285">
        <v>4.72</v>
      </c>
      <c r="S8285">
        <v>37</v>
      </c>
      <c r="T8285">
        <v>-1.41</v>
      </c>
      <c r="U8285">
        <v>-3.2</v>
      </c>
      <c r="V8285" t="s">
        <v>486</v>
      </c>
      <c r="W8285" t="s">
        <v>45</v>
      </c>
      <c r="X8285">
        <v>1</v>
      </c>
      <c r="Y8285" t="str">
        <f>IF(tblRides[[#This Row],[supply_demand_ratio]]&lt;0.8,"Below 0.8",IF(tblRides[[#This Row],[supply_demand_ratio]]&lt;1,"Between 0.8-1.0",IF(tblRides[[#This Row],[supply_demand_ratio]]&lt;=1.2,"Between 1.0-1.2","Above 1.2")))</f>
        <v>Between 0.8-1.0</v>
      </c>
    </row>
    <row r="8286" spans="1:25" x14ac:dyDescent="0.3">
      <c r="A8286" t="s">
        <v>8341</v>
      </c>
      <c r="B8286" s="1">
        <v>46097.080555555556</v>
      </c>
      <c r="C8286" s="2">
        <v>46097</v>
      </c>
      <c r="D8286">
        <v>1</v>
      </c>
      <c r="E8286" t="s">
        <v>62</v>
      </c>
      <c r="F8286" t="s">
        <v>34</v>
      </c>
      <c r="G8286">
        <v>12.2</v>
      </c>
      <c r="H8286">
        <v>221.44</v>
      </c>
      <c r="I8286">
        <v>217.87</v>
      </c>
      <c r="J8286">
        <v>1.1000000000000001</v>
      </c>
      <c r="K8286">
        <v>4.8</v>
      </c>
      <c r="L8286">
        <v>10.8</v>
      </c>
      <c r="M8286">
        <v>66</v>
      </c>
      <c r="N8286" t="s">
        <v>41</v>
      </c>
      <c r="O8286">
        <v>1.8879999999999999</v>
      </c>
      <c r="P8286" t="s">
        <v>28</v>
      </c>
      <c r="Q8286" t="s">
        <v>29</v>
      </c>
      <c r="R8286">
        <v>4.46</v>
      </c>
      <c r="S8286">
        <v>0</v>
      </c>
      <c r="T8286">
        <v>-3.57</v>
      </c>
      <c r="U8286">
        <v>6</v>
      </c>
      <c r="V8286" t="s">
        <v>486</v>
      </c>
      <c r="W8286" t="s">
        <v>31</v>
      </c>
      <c r="X8286">
        <v>1</v>
      </c>
      <c r="Y8286" t="str">
        <f>IF(tblRides[[#This Row],[supply_demand_ratio]]&lt;0.8,"Below 0.8",IF(tblRides[[#This Row],[supply_demand_ratio]]&lt;1,"Between 0.8-1.0",IF(tblRides[[#This Row],[supply_demand_ratio]]&lt;=1.2,"Between 1.0-1.2","Above 1.2")))</f>
        <v>Above 1.2</v>
      </c>
    </row>
    <row r="8287" spans="1:25" x14ac:dyDescent="0.3">
      <c r="A8287" t="s">
        <v>8342</v>
      </c>
      <c r="B8287" s="1">
        <v>46097.081250000003</v>
      </c>
      <c r="C8287" s="2">
        <v>46097</v>
      </c>
      <c r="D8287">
        <v>1</v>
      </c>
      <c r="E8287" t="s">
        <v>33</v>
      </c>
      <c r="F8287" t="s">
        <v>34</v>
      </c>
      <c r="G8287">
        <v>4.5999999999999996</v>
      </c>
      <c r="H8287">
        <v>108.59</v>
      </c>
      <c r="I8287">
        <v>108.83</v>
      </c>
      <c r="J8287">
        <v>1</v>
      </c>
      <c r="K8287">
        <v>4.5</v>
      </c>
      <c r="L8287">
        <v>5.5</v>
      </c>
      <c r="M8287">
        <v>100</v>
      </c>
      <c r="N8287" t="s">
        <v>41</v>
      </c>
      <c r="O8287">
        <v>1.341</v>
      </c>
      <c r="P8287" t="s">
        <v>28</v>
      </c>
      <c r="Q8287" t="s">
        <v>29</v>
      </c>
      <c r="R8287">
        <v>4.84</v>
      </c>
      <c r="S8287">
        <v>0</v>
      </c>
      <c r="T8287">
        <v>0.24</v>
      </c>
      <c r="U8287">
        <v>1</v>
      </c>
      <c r="V8287" t="s">
        <v>486</v>
      </c>
      <c r="W8287" t="s">
        <v>31</v>
      </c>
      <c r="X8287">
        <v>1</v>
      </c>
      <c r="Y8287" t="str">
        <f>IF(tblRides[[#This Row],[supply_demand_ratio]]&lt;0.8,"Below 0.8",IF(tblRides[[#This Row],[supply_demand_ratio]]&lt;1,"Between 0.8-1.0",IF(tblRides[[#This Row],[supply_demand_ratio]]&lt;=1.2,"Between 1.0-1.2","Above 1.2")))</f>
        <v>Above 1.2</v>
      </c>
    </row>
    <row r="8288" spans="1:25" x14ac:dyDescent="0.3">
      <c r="A8288" t="s">
        <v>8343</v>
      </c>
      <c r="B8288" s="1">
        <v>46097.094444444447</v>
      </c>
      <c r="C8288" s="2">
        <v>46097</v>
      </c>
      <c r="D8288">
        <v>2</v>
      </c>
      <c r="E8288" t="s">
        <v>62</v>
      </c>
      <c r="F8288" t="s">
        <v>34</v>
      </c>
      <c r="G8288">
        <v>10.4</v>
      </c>
      <c r="H8288">
        <v>195.99</v>
      </c>
      <c r="J8288">
        <v>1</v>
      </c>
      <c r="K8288">
        <v>4.8</v>
      </c>
      <c r="L8288">
        <v>4.8</v>
      </c>
      <c r="M8288">
        <v>69</v>
      </c>
      <c r="N8288" t="s">
        <v>41</v>
      </c>
      <c r="O8288">
        <v>2.2000000000000002</v>
      </c>
      <c r="P8288" t="s">
        <v>58</v>
      </c>
      <c r="Q8288" t="s">
        <v>59</v>
      </c>
      <c r="R8288">
        <v>4.6100000000000003</v>
      </c>
      <c r="S8288">
        <v>0</v>
      </c>
      <c r="U8288">
        <v>0</v>
      </c>
      <c r="V8288" t="s">
        <v>486</v>
      </c>
      <c r="W8288" t="s">
        <v>31</v>
      </c>
      <c r="X8288">
        <v>0</v>
      </c>
      <c r="Y8288" t="str">
        <f>IF(tblRides[[#This Row],[supply_demand_ratio]]&lt;0.8,"Below 0.8",IF(tblRides[[#This Row],[supply_demand_ratio]]&lt;1,"Between 0.8-1.0",IF(tblRides[[#This Row],[supply_demand_ratio]]&lt;=1.2,"Between 1.0-1.2","Above 1.2")))</f>
        <v>Above 1.2</v>
      </c>
    </row>
    <row r="8289" spans="1:25" x14ac:dyDescent="0.3">
      <c r="A8289" t="s">
        <v>8344</v>
      </c>
      <c r="B8289" s="1">
        <v>46097.152083333334</v>
      </c>
      <c r="C8289" s="2">
        <v>46097</v>
      </c>
      <c r="D8289">
        <v>3</v>
      </c>
      <c r="E8289" t="s">
        <v>62</v>
      </c>
      <c r="F8289" t="s">
        <v>34</v>
      </c>
      <c r="G8289">
        <v>8.5</v>
      </c>
      <c r="H8289">
        <v>162.07</v>
      </c>
      <c r="I8289">
        <v>168.02</v>
      </c>
      <c r="J8289">
        <v>1</v>
      </c>
      <c r="K8289">
        <v>4.2</v>
      </c>
      <c r="L8289">
        <v>9.8000000000000007</v>
      </c>
      <c r="M8289">
        <v>67</v>
      </c>
      <c r="N8289" t="s">
        <v>41</v>
      </c>
      <c r="O8289">
        <v>2.2000000000000002</v>
      </c>
      <c r="P8289" t="s">
        <v>28</v>
      </c>
      <c r="Q8289" t="s">
        <v>29</v>
      </c>
      <c r="R8289">
        <v>4.83</v>
      </c>
      <c r="S8289">
        <v>0</v>
      </c>
      <c r="T8289">
        <v>5.95</v>
      </c>
      <c r="U8289">
        <v>5.6</v>
      </c>
      <c r="V8289" t="s">
        <v>486</v>
      </c>
      <c r="W8289" t="s">
        <v>31</v>
      </c>
      <c r="X8289">
        <v>1</v>
      </c>
      <c r="Y8289" t="str">
        <f>IF(tblRides[[#This Row],[supply_demand_ratio]]&lt;0.8,"Below 0.8",IF(tblRides[[#This Row],[supply_demand_ratio]]&lt;1,"Between 0.8-1.0",IF(tblRides[[#This Row],[supply_demand_ratio]]&lt;=1.2,"Between 1.0-1.2","Above 1.2")))</f>
        <v>Above 1.2</v>
      </c>
    </row>
    <row r="8290" spans="1:25" x14ac:dyDescent="0.3">
      <c r="A8290" t="s">
        <v>8345</v>
      </c>
      <c r="B8290" s="1">
        <v>46097.168055555558</v>
      </c>
      <c r="C8290" s="2">
        <v>46097</v>
      </c>
      <c r="D8290">
        <v>4</v>
      </c>
      <c r="E8290" t="s">
        <v>33</v>
      </c>
      <c r="F8290" t="s">
        <v>34</v>
      </c>
      <c r="G8290">
        <v>6.1</v>
      </c>
      <c r="H8290">
        <v>132.65</v>
      </c>
      <c r="I8290">
        <v>127.53</v>
      </c>
      <c r="J8290">
        <v>1</v>
      </c>
      <c r="K8290">
        <v>2.4</v>
      </c>
      <c r="L8290">
        <v>1</v>
      </c>
      <c r="M8290">
        <v>110</v>
      </c>
      <c r="N8290" t="s">
        <v>41</v>
      </c>
      <c r="O8290">
        <v>1.93</v>
      </c>
      <c r="P8290" t="s">
        <v>28</v>
      </c>
      <c r="Q8290" t="s">
        <v>29</v>
      </c>
      <c r="R8290">
        <v>4.8499999999999996</v>
      </c>
      <c r="S8290">
        <v>0</v>
      </c>
      <c r="T8290">
        <v>-5.12</v>
      </c>
      <c r="U8290">
        <v>-1.4</v>
      </c>
      <c r="V8290" t="s">
        <v>486</v>
      </c>
      <c r="W8290" t="s">
        <v>31</v>
      </c>
      <c r="X8290">
        <v>1</v>
      </c>
      <c r="Y8290" t="str">
        <f>IF(tblRides[[#This Row],[supply_demand_ratio]]&lt;0.8,"Below 0.8",IF(tblRides[[#This Row],[supply_demand_ratio]]&lt;1,"Between 0.8-1.0",IF(tblRides[[#This Row],[supply_demand_ratio]]&lt;=1.2,"Between 1.0-1.2","Above 1.2")))</f>
        <v>Above 1.2</v>
      </c>
    </row>
    <row r="8291" spans="1:25" x14ac:dyDescent="0.3">
      <c r="A8291" t="s">
        <v>8346</v>
      </c>
      <c r="B8291" s="1">
        <v>46097.178472222222</v>
      </c>
      <c r="C8291" s="2">
        <v>46097</v>
      </c>
      <c r="D8291">
        <v>4</v>
      </c>
      <c r="E8291" t="s">
        <v>62</v>
      </c>
      <c r="F8291" t="s">
        <v>34</v>
      </c>
      <c r="G8291">
        <v>7.2</v>
      </c>
      <c r="H8291">
        <v>160.79</v>
      </c>
      <c r="I8291">
        <v>157.37</v>
      </c>
      <c r="J8291">
        <v>1</v>
      </c>
      <c r="K8291">
        <v>3.9</v>
      </c>
      <c r="L8291">
        <v>5.6</v>
      </c>
      <c r="M8291">
        <v>60</v>
      </c>
      <c r="N8291" t="s">
        <v>41</v>
      </c>
      <c r="O8291">
        <v>1.3979999999999999</v>
      </c>
      <c r="P8291" t="s">
        <v>28</v>
      </c>
      <c r="Q8291" t="s">
        <v>29</v>
      </c>
      <c r="R8291">
        <v>4.4800000000000004</v>
      </c>
      <c r="S8291">
        <v>0</v>
      </c>
      <c r="T8291">
        <v>-3.42</v>
      </c>
      <c r="U8291">
        <v>1.7</v>
      </c>
      <c r="V8291" t="s">
        <v>486</v>
      </c>
      <c r="W8291" t="s">
        <v>31</v>
      </c>
      <c r="X8291">
        <v>1</v>
      </c>
      <c r="Y8291" t="str">
        <f>IF(tblRides[[#This Row],[supply_demand_ratio]]&lt;0.8,"Below 0.8",IF(tblRides[[#This Row],[supply_demand_ratio]]&lt;1,"Between 0.8-1.0",IF(tblRides[[#This Row],[supply_demand_ratio]]&lt;=1.2,"Between 1.0-1.2","Above 1.2")))</f>
        <v>Above 1.2</v>
      </c>
    </row>
    <row r="8292" spans="1:25" x14ac:dyDescent="0.3">
      <c r="A8292" t="s">
        <v>8347</v>
      </c>
      <c r="B8292" s="1">
        <v>46097.181250000001</v>
      </c>
      <c r="C8292" s="2">
        <v>46097</v>
      </c>
      <c r="D8292">
        <v>4</v>
      </c>
      <c r="E8292" t="s">
        <v>36</v>
      </c>
      <c r="F8292" t="s">
        <v>26</v>
      </c>
      <c r="G8292">
        <v>2.7</v>
      </c>
      <c r="H8292">
        <v>81.290000000000006</v>
      </c>
      <c r="I8292">
        <v>79.3</v>
      </c>
      <c r="J8292">
        <v>1</v>
      </c>
      <c r="K8292">
        <v>7.2</v>
      </c>
      <c r="L8292">
        <v>2.8</v>
      </c>
      <c r="M8292">
        <v>123</v>
      </c>
      <c r="N8292" t="s">
        <v>41</v>
      </c>
      <c r="O8292">
        <v>1.3580000000000001</v>
      </c>
      <c r="P8292" t="s">
        <v>28</v>
      </c>
      <c r="Q8292" t="s">
        <v>29</v>
      </c>
      <c r="R8292">
        <v>4.7699999999999996</v>
      </c>
      <c r="S8292">
        <v>6</v>
      </c>
      <c r="T8292">
        <v>-1.99</v>
      </c>
      <c r="U8292">
        <v>-4.4000000000000004</v>
      </c>
      <c r="V8292" t="s">
        <v>486</v>
      </c>
      <c r="W8292" t="s">
        <v>45</v>
      </c>
      <c r="X8292">
        <v>1</v>
      </c>
      <c r="Y8292" t="str">
        <f>IF(tblRides[[#This Row],[supply_demand_ratio]]&lt;0.8,"Below 0.8",IF(tblRides[[#This Row],[supply_demand_ratio]]&lt;1,"Between 0.8-1.0",IF(tblRides[[#This Row],[supply_demand_ratio]]&lt;=1.2,"Between 1.0-1.2","Above 1.2")))</f>
        <v>Above 1.2</v>
      </c>
    </row>
    <row r="8293" spans="1:25" x14ac:dyDescent="0.3">
      <c r="A8293" t="s">
        <v>8348</v>
      </c>
      <c r="B8293" s="1">
        <v>46097.197222222225</v>
      </c>
      <c r="C8293" s="2">
        <v>46097</v>
      </c>
      <c r="D8293">
        <v>4</v>
      </c>
      <c r="E8293" t="s">
        <v>33</v>
      </c>
      <c r="F8293" t="s">
        <v>26</v>
      </c>
      <c r="G8293">
        <v>19.899999999999999</v>
      </c>
      <c r="H8293">
        <v>308.32</v>
      </c>
      <c r="I8293">
        <v>288.19</v>
      </c>
      <c r="J8293">
        <v>1</v>
      </c>
      <c r="K8293">
        <v>2.9</v>
      </c>
      <c r="L8293">
        <v>1.5</v>
      </c>
      <c r="M8293">
        <v>84</v>
      </c>
      <c r="N8293" t="s">
        <v>41</v>
      </c>
      <c r="O8293">
        <v>1.712</v>
      </c>
      <c r="P8293" t="s">
        <v>28</v>
      </c>
      <c r="Q8293" t="s">
        <v>29</v>
      </c>
      <c r="R8293">
        <v>4.5199999999999996</v>
      </c>
      <c r="S8293">
        <v>5</v>
      </c>
      <c r="T8293">
        <v>-20.13</v>
      </c>
      <c r="U8293">
        <v>-1.4</v>
      </c>
      <c r="V8293" t="s">
        <v>486</v>
      </c>
      <c r="W8293" t="s">
        <v>31</v>
      </c>
      <c r="X8293">
        <v>1</v>
      </c>
      <c r="Y8293" t="str">
        <f>IF(tblRides[[#This Row],[supply_demand_ratio]]&lt;0.8,"Below 0.8",IF(tblRides[[#This Row],[supply_demand_ratio]]&lt;1,"Between 0.8-1.0",IF(tblRides[[#This Row],[supply_demand_ratio]]&lt;=1.2,"Between 1.0-1.2","Above 1.2")))</f>
        <v>Above 1.2</v>
      </c>
    </row>
    <row r="8294" spans="1:25" x14ac:dyDescent="0.3">
      <c r="A8294" t="s">
        <v>8349</v>
      </c>
      <c r="B8294" s="1">
        <v>46097.204861111109</v>
      </c>
      <c r="C8294" s="2">
        <v>46097</v>
      </c>
      <c r="D8294">
        <v>4</v>
      </c>
      <c r="E8294" t="s">
        <v>33</v>
      </c>
      <c r="F8294" t="s">
        <v>26</v>
      </c>
      <c r="G8294">
        <v>5.0999999999999996</v>
      </c>
      <c r="H8294">
        <v>107.88</v>
      </c>
      <c r="I8294">
        <v>111.15</v>
      </c>
      <c r="J8294">
        <v>1</v>
      </c>
      <c r="K8294">
        <v>11</v>
      </c>
      <c r="L8294">
        <v>7.4</v>
      </c>
      <c r="M8294">
        <v>106</v>
      </c>
      <c r="N8294" t="s">
        <v>41</v>
      </c>
      <c r="O8294">
        <v>1.5329999999999999</v>
      </c>
      <c r="P8294" t="s">
        <v>28</v>
      </c>
      <c r="Q8294" t="s">
        <v>29</v>
      </c>
      <c r="R8294">
        <v>4.46</v>
      </c>
      <c r="S8294">
        <v>11</v>
      </c>
      <c r="T8294">
        <v>3.27</v>
      </c>
      <c r="U8294">
        <v>-3.6</v>
      </c>
      <c r="V8294" t="s">
        <v>486</v>
      </c>
      <c r="W8294" t="s">
        <v>77</v>
      </c>
      <c r="X8294">
        <v>1</v>
      </c>
      <c r="Y8294" t="str">
        <f>IF(tblRides[[#This Row],[supply_demand_ratio]]&lt;0.8,"Below 0.8",IF(tblRides[[#This Row],[supply_demand_ratio]]&lt;1,"Between 0.8-1.0",IF(tblRides[[#This Row],[supply_demand_ratio]]&lt;=1.2,"Between 1.0-1.2","Above 1.2")))</f>
        <v>Above 1.2</v>
      </c>
    </row>
    <row r="8295" spans="1:25" x14ac:dyDescent="0.3">
      <c r="A8295" t="s">
        <v>8350</v>
      </c>
      <c r="B8295" s="1">
        <v>46097.206250000003</v>
      </c>
      <c r="C8295" s="2">
        <v>46097</v>
      </c>
      <c r="D8295">
        <v>4</v>
      </c>
      <c r="E8295" t="s">
        <v>25</v>
      </c>
      <c r="F8295" t="s">
        <v>26</v>
      </c>
      <c r="G8295">
        <v>7.3</v>
      </c>
      <c r="H8295">
        <v>167.97</v>
      </c>
      <c r="J8295">
        <v>1</v>
      </c>
      <c r="K8295">
        <v>2.6</v>
      </c>
      <c r="L8295">
        <v>2.9</v>
      </c>
      <c r="M8295">
        <v>144</v>
      </c>
      <c r="N8295" t="s">
        <v>41</v>
      </c>
      <c r="O8295">
        <v>1.93</v>
      </c>
      <c r="P8295" t="s">
        <v>58</v>
      </c>
      <c r="Q8295" t="s">
        <v>108</v>
      </c>
      <c r="R8295">
        <v>4.87</v>
      </c>
      <c r="S8295">
        <v>8</v>
      </c>
      <c r="U8295">
        <v>0.3</v>
      </c>
      <c r="V8295" t="s">
        <v>486</v>
      </c>
      <c r="W8295" t="s">
        <v>31</v>
      </c>
      <c r="X8295">
        <v>0</v>
      </c>
      <c r="Y8295" t="str">
        <f>IF(tblRides[[#This Row],[supply_demand_ratio]]&lt;0.8,"Below 0.8",IF(tblRides[[#This Row],[supply_demand_ratio]]&lt;1,"Between 0.8-1.0",IF(tblRides[[#This Row],[supply_demand_ratio]]&lt;=1.2,"Between 1.0-1.2","Above 1.2")))</f>
        <v>Above 1.2</v>
      </c>
    </row>
    <row r="8296" spans="1:25" x14ac:dyDescent="0.3">
      <c r="A8296" t="s">
        <v>8351</v>
      </c>
      <c r="B8296" s="1">
        <v>46097.206944444442</v>
      </c>
      <c r="C8296" s="2">
        <v>46097</v>
      </c>
      <c r="D8296">
        <v>4</v>
      </c>
      <c r="E8296" t="s">
        <v>25</v>
      </c>
      <c r="F8296" t="s">
        <v>34</v>
      </c>
      <c r="G8296">
        <v>2.1</v>
      </c>
      <c r="H8296">
        <v>94.25</v>
      </c>
      <c r="I8296">
        <v>94.45</v>
      </c>
      <c r="J8296">
        <v>1.2</v>
      </c>
      <c r="K8296">
        <v>6</v>
      </c>
      <c r="L8296">
        <v>8.4</v>
      </c>
      <c r="M8296">
        <v>144</v>
      </c>
      <c r="N8296" t="s">
        <v>27</v>
      </c>
      <c r="O8296">
        <v>1.284</v>
      </c>
      <c r="P8296" t="s">
        <v>28</v>
      </c>
      <c r="Q8296" t="s">
        <v>29</v>
      </c>
      <c r="R8296">
        <v>4.74</v>
      </c>
      <c r="S8296">
        <v>0</v>
      </c>
      <c r="T8296">
        <v>0.2</v>
      </c>
      <c r="U8296">
        <v>2.4</v>
      </c>
      <c r="V8296" t="s">
        <v>486</v>
      </c>
      <c r="W8296" t="s">
        <v>45</v>
      </c>
      <c r="X8296">
        <v>1</v>
      </c>
      <c r="Y8296" t="str">
        <f>IF(tblRides[[#This Row],[supply_demand_ratio]]&lt;0.8,"Below 0.8",IF(tblRides[[#This Row],[supply_demand_ratio]]&lt;1,"Between 0.8-1.0",IF(tblRides[[#This Row],[supply_demand_ratio]]&lt;=1.2,"Between 1.0-1.2","Above 1.2")))</f>
        <v>Above 1.2</v>
      </c>
    </row>
    <row r="8297" spans="1:25" x14ac:dyDescent="0.3">
      <c r="A8297" t="s">
        <v>8352</v>
      </c>
      <c r="B8297" s="1">
        <v>46097.21875</v>
      </c>
      <c r="C8297" s="2">
        <v>46097</v>
      </c>
      <c r="D8297">
        <v>5</v>
      </c>
      <c r="E8297" t="s">
        <v>25</v>
      </c>
      <c r="F8297" t="s">
        <v>26</v>
      </c>
      <c r="G8297">
        <v>8.6999999999999993</v>
      </c>
      <c r="H8297">
        <v>170.69</v>
      </c>
      <c r="I8297">
        <v>182.13</v>
      </c>
      <c r="J8297">
        <v>1</v>
      </c>
      <c r="K8297">
        <v>2</v>
      </c>
      <c r="L8297">
        <v>2.2000000000000002</v>
      </c>
      <c r="M8297">
        <v>128</v>
      </c>
      <c r="N8297" t="s">
        <v>27</v>
      </c>
      <c r="O8297">
        <v>1.143</v>
      </c>
      <c r="P8297" t="s">
        <v>28</v>
      </c>
      <c r="Q8297" t="s">
        <v>29</v>
      </c>
      <c r="R8297">
        <v>4.21</v>
      </c>
      <c r="S8297">
        <v>8</v>
      </c>
      <c r="T8297">
        <v>11.44</v>
      </c>
      <c r="U8297">
        <v>0.2</v>
      </c>
      <c r="V8297" t="s">
        <v>486</v>
      </c>
      <c r="W8297" t="s">
        <v>31</v>
      </c>
      <c r="X8297">
        <v>1</v>
      </c>
      <c r="Y8297" t="str">
        <f>IF(tblRides[[#This Row],[supply_demand_ratio]]&lt;0.8,"Below 0.8",IF(tblRides[[#This Row],[supply_demand_ratio]]&lt;1,"Between 0.8-1.0",IF(tblRides[[#This Row],[supply_demand_ratio]]&lt;=1.2,"Between 1.0-1.2","Above 1.2")))</f>
        <v>Between 1.0-1.2</v>
      </c>
    </row>
    <row r="8298" spans="1:25" x14ac:dyDescent="0.3">
      <c r="A8298" t="s">
        <v>8353</v>
      </c>
      <c r="B8298" s="1">
        <v>46097.219444444447</v>
      </c>
      <c r="C8298" s="2">
        <v>46097</v>
      </c>
      <c r="D8298">
        <v>5</v>
      </c>
      <c r="E8298" t="s">
        <v>43</v>
      </c>
      <c r="F8298" t="s">
        <v>26</v>
      </c>
      <c r="G8298">
        <v>5.6</v>
      </c>
      <c r="H8298">
        <v>132.12</v>
      </c>
      <c r="I8298">
        <v>129.21</v>
      </c>
      <c r="J8298">
        <v>1</v>
      </c>
      <c r="K8298">
        <v>5.0999999999999996</v>
      </c>
      <c r="L8298">
        <v>7.5</v>
      </c>
      <c r="M8298">
        <v>60</v>
      </c>
      <c r="N8298" t="s">
        <v>41</v>
      </c>
      <c r="O8298">
        <v>1.81</v>
      </c>
      <c r="P8298" t="s">
        <v>28</v>
      </c>
      <c r="Q8298" t="s">
        <v>29</v>
      </c>
      <c r="R8298">
        <v>4.8499999999999996</v>
      </c>
      <c r="S8298">
        <v>4</v>
      </c>
      <c r="T8298">
        <v>-2.91</v>
      </c>
      <c r="U8298">
        <v>2.4</v>
      </c>
      <c r="V8298" t="s">
        <v>486</v>
      </c>
      <c r="W8298" t="s">
        <v>45</v>
      </c>
      <c r="X8298">
        <v>1</v>
      </c>
      <c r="Y8298" t="str">
        <f>IF(tblRides[[#This Row],[supply_demand_ratio]]&lt;0.8,"Below 0.8",IF(tblRides[[#This Row],[supply_demand_ratio]]&lt;1,"Between 0.8-1.0",IF(tblRides[[#This Row],[supply_demand_ratio]]&lt;=1.2,"Between 1.0-1.2","Above 1.2")))</f>
        <v>Above 1.2</v>
      </c>
    </row>
    <row r="8299" spans="1:25" x14ac:dyDescent="0.3">
      <c r="A8299" t="s">
        <v>8354</v>
      </c>
      <c r="B8299" s="1">
        <v>46097.24722222222</v>
      </c>
      <c r="C8299" s="2">
        <v>46097</v>
      </c>
      <c r="D8299">
        <v>5</v>
      </c>
      <c r="E8299" t="s">
        <v>25</v>
      </c>
      <c r="F8299" t="s">
        <v>34</v>
      </c>
      <c r="G8299">
        <v>6.9</v>
      </c>
      <c r="H8299">
        <v>165.26</v>
      </c>
      <c r="I8299">
        <v>155.03</v>
      </c>
      <c r="J8299">
        <v>1.1000000000000001</v>
      </c>
      <c r="K8299">
        <v>2</v>
      </c>
      <c r="L8299">
        <v>2.8</v>
      </c>
      <c r="M8299">
        <v>126</v>
      </c>
      <c r="N8299" t="s">
        <v>41</v>
      </c>
      <c r="O8299">
        <v>1.3320000000000001</v>
      </c>
      <c r="P8299" t="s">
        <v>28</v>
      </c>
      <c r="Q8299" t="s">
        <v>29</v>
      </c>
      <c r="R8299">
        <v>4.4800000000000004</v>
      </c>
      <c r="S8299">
        <v>0</v>
      </c>
      <c r="T8299">
        <v>-10.23</v>
      </c>
      <c r="U8299">
        <v>0.8</v>
      </c>
      <c r="V8299" t="s">
        <v>486</v>
      </c>
      <c r="W8299" t="s">
        <v>31</v>
      </c>
      <c r="X8299">
        <v>1</v>
      </c>
      <c r="Y8299" t="str">
        <f>IF(tblRides[[#This Row],[supply_demand_ratio]]&lt;0.8,"Below 0.8",IF(tblRides[[#This Row],[supply_demand_ratio]]&lt;1,"Between 0.8-1.0",IF(tblRides[[#This Row],[supply_demand_ratio]]&lt;=1.2,"Between 1.0-1.2","Above 1.2")))</f>
        <v>Above 1.2</v>
      </c>
    </row>
    <row r="8300" spans="1:25" x14ac:dyDescent="0.3">
      <c r="A8300" t="s">
        <v>8355</v>
      </c>
      <c r="B8300" s="1">
        <v>46097.285416666666</v>
      </c>
      <c r="C8300" s="2">
        <v>46097</v>
      </c>
      <c r="D8300">
        <v>6</v>
      </c>
      <c r="E8300" t="s">
        <v>33</v>
      </c>
      <c r="F8300" t="s">
        <v>26</v>
      </c>
      <c r="G8300">
        <v>4.3</v>
      </c>
      <c r="H8300">
        <v>94.7</v>
      </c>
      <c r="J8300">
        <v>1</v>
      </c>
      <c r="K8300">
        <v>6.3</v>
      </c>
      <c r="L8300">
        <v>4</v>
      </c>
      <c r="M8300">
        <v>99</v>
      </c>
      <c r="N8300" t="s">
        <v>27</v>
      </c>
      <c r="O8300">
        <v>1.226</v>
      </c>
      <c r="P8300" t="s">
        <v>37</v>
      </c>
      <c r="Q8300" t="s">
        <v>38</v>
      </c>
      <c r="R8300">
        <v>4.72</v>
      </c>
      <c r="S8300">
        <v>7</v>
      </c>
      <c r="U8300">
        <v>-2.2999999999999998</v>
      </c>
      <c r="V8300" t="s">
        <v>486</v>
      </c>
      <c r="W8300" t="s">
        <v>45</v>
      </c>
      <c r="X8300">
        <v>0</v>
      </c>
      <c r="Y8300" t="str">
        <f>IF(tblRides[[#This Row],[supply_demand_ratio]]&lt;0.8,"Below 0.8",IF(tblRides[[#This Row],[supply_demand_ratio]]&lt;1,"Between 0.8-1.0",IF(tblRides[[#This Row],[supply_demand_ratio]]&lt;=1.2,"Between 1.0-1.2","Above 1.2")))</f>
        <v>Above 1.2</v>
      </c>
    </row>
    <row r="8301" spans="1:25" x14ac:dyDescent="0.3">
      <c r="A8301" t="s">
        <v>8356</v>
      </c>
      <c r="B8301" s="1">
        <v>46097.286111111112</v>
      </c>
      <c r="C8301" s="2">
        <v>46097</v>
      </c>
      <c r="D8301">
        <v>6</v>
      </c>
      <c r="E8301" t="s">
        <v>33</v>
      </c>
      <c r="F8301" t="s">
        <v>26</v>
      </c>
      <c r="G8301">
        <v>8.6999999999999993</v>
      </c>
      <c r="H8301">
        <v>182.38</v>
      </c>
      <c r="I8301">
        <v>186.32</v>
      </c>
      <c r="J8301">
        <v>1</v>
      </c>
      <c r="K8301">
        <v>4.5</v>
      </c>
      <c r="L8301">
        <v>8.1</v>
      </c>
      <c r="M8301">
        <v>103</v>
      </c>
      <c r="N8301" t="s">
        <v>41</v>
      </c>
      <c r="O8301">
        <v>1.4139999999999999</v>
      </c>
      <c r="P8301" t="s">
        <v>28</v>
      </c>
      <c r="Q8301" t="s">
        <v>29</v>
      </c>
      <c r="R8301">
        <v>4.6399999999999997</v>
      </c>
      <c r="S8301">
        <v>4</v>
      </c>
      <c r="T8301">
        <v>3.94</v>
      </c>
      <c r="U8301">
        <v>3.6</v>
      </c>
      <c r="V8301" t="s">
        <v>486</v>
      </c>
      <c r="W8301" t="s">
        <v>31</v>
      </c>
      <c r="X8301">
        <v>1</v>
      </c>
      <c r="Y8301" t="str">
        <f>IF(tblRides[[#This Row],[supply_demand_ratio]]&lt;0.8,"Below 0.8",IF(tblRides[[#This Row],[supply_demand_ratio]]&lt;1,"Between 0.8-1.0",IF(tblRides[[#This Row],[supply_demand_ratio]]&lt;=1.2,"Between 1.0-1.2","Above 1.2")))</f>
        <v>Above 1.2</v>
      </c>
    </row>
    <row r="8302" spans="1:25" x14ac:dyDescent="0.3">
      <c r="A8302" t="s">
        <v>8357</v>
      </c>
      <c r="B8302" s="1">
        <v>46097.290972222225</v>
      </c>
      <c r="C8302" s="2">
        <v>46097</v>
      </c>
      <c r="D8302">
        <v>6</v>
      </c>
      <c r="E8302" t="s">
        <v>33</v>
      </c>
      <c r="F8302" t="s">
        <v>26</v>
      </c>
      <c r="G8302">
        <v>9.6999999999999993</v>
      </c>
      <c r="H8302">
        <v>179.16</v>
      </c>
      <c r="I8302">
        <v>164.87</v>
      </c>
      <c r="J8302">
        <v>1</v>
      </c>
      <c r="K8302">
        <v>6.5</v>
      </c>
      <c r="L8302">
        <v>9.1999999999999993</v>
      </c>
      <c r="M8302">
        <v>81</v>
      </c>
      <c r="N8302" t="s">
        <v>41</v>
      </c>
      <c r="O8302">
        <v>1.6220000000000001</v>
      </c>
      <c r="P8302" t="s">
        <v>28</v>
      </c>
      <c r="Q8302" t="s">
        <v>29</v>
      </c>
      <c r="R8302">
        <v>4.91</v>
      </c>
      <c r="S8302">
        <v>4</v>
      </c>
      <c r="T8302">
        <v>-14.29</v>
      </c>
      <c r="U8302">
        <v>2.7</v>
      </c>
      <c r="V8302" t="s">
        <v>486</v>
      </c>
      <c r="W8302" t="s">
        <v>45</v>
      </c>
      <c r="X8302">
        <v>1</v>
      </c>
      <c r="Y8302" t="str">
        <f>IF(tblRides[[#This Row],[supply_demand_ratio]]&lt;0.8,"Below 0.8",IF(tblRides[[#This Row],[supply_demand_ratio]]&lt;1,"Between 0.8-1.0",IF(tblRides[[#This Row],[supply_demand_ratio]]&lt;=1.2,"Between 1.0-1.2","Above 1.2")))</f>
        <v>Above 1.2</v>
      </c>
    </row>
    <row r="8303" spans="1:25" x14ac:dyDescent="0.3">
      <c r="A8303" t="s">
        <v>8358</v>
      </c>
      <c r="B8303" s="1">
        <v>46097.335416666669</v>
      </c>
      <c r="C8303" s="2">
        <v>46097</v>
      </c>
      <c r="D8303">
        <v>8</v>
      </c>
      <c r="E8303" t="s">
        <v>62</v>
      </c>
      <c r="F8303" t="s">
        <v>26</v>
      </c>
      <c r="G8303">
        <v>4.0999999999999996</v>
      </c>
      <c r="H8303">
        <v>99.09</v>
      </c>
      <c r="I8303">
        <v>93.53</v>
      </c>
      <c r="J8303">
        <v>1</v>
      </c>
      <c r="K8303">
        <v>2.7</v>
      </c>
      <c r="L8303">
        <v>5.5</v>
      </c>
      <c r="M8303">
        <v>55</v>
      </c>
      <c r="N8303" t="s">
        <v>41</v>
      </c>
      <c r="O8303">
        <v>1.113</v>
      </c>
      <c r="P8303" t="s">
        <v>28</v>
      </c>
      <c r="Q8303" t="s">
        <v>29</v>
      </c>
      <c r="R8303">
        <v>4.82</v>
      </c>
      <c r="S8303">
        <v>21</v>
      </c>
      <c r="T8303">
        <v>-5.56</v>
      </c>
      <c r="U8303">
        <v>2.8</v>
      </c>
      <c r="V8303" t="s">
        <v>486</v>
      </c>
      <c r="W8303" t="s">
        <v>31</v>
      </c>
      <c r="X8303">
        <v>1</v>
      </c>
      <c r="Y8303" t="str">
        <f>IF(tblRides[[#This Row],[supply_demand_ratio]]&lt;0.8,"Below 0.8",IF(tblRides[[#This Row],[supply_demand_ratio]]&lt;1,"Between 0.8-1.0",IF(tblRides[[#This Row],[supply_demand_ratio]]&lt;=1.2,"Between 1.0-1.2","Above 1.2")))</f>
        <v>Between 1.0-1.2</v>
      </c>
    </row>
    <row r="8304" spans="1:25" x14ac:dyDescent="0.3">
      <c r="A8304" t="s">
        <v>8359</v>
      </c>
      <c r="B8304" s="1">
        <v>46097.335416666669</v>
      </c>
      <c r="C8304" s="2">
        <v>46097</v>
      </c>
      <c r="D8304">
        <v>8</v>
      </c>
      <c r="E8304" t="s">
        <v>62</v>
      </c>
      <c r="F8304" t="s">
        <v>34</v>
      </c>
      <c r="G8304">
        <v>2.9</v>
      </c>
      <c r="H8304">
        <v>93.68</v>
      </c>
      <c r="I8304">
        <v>95.59</v>
      </c>
      <c r="J8304">
        <v>1.1000000000000001</v>
      </c>
      <c r="K8304">
        <v>5.6</v>
      </c>
      <c r="L8304">
        <v>4.5</v>
      </c>
      <c r="M8304">
        <v>49</v>
      </c>
      <c r="N8304" t="s">
        <v>41</v>
      </c>
      <c r="O8304">
        <v>1.488</v>
      </c>
      <c r="P8304" t="s">
        <v>28</v>
      </c>
      <c r="Q8304" t="s">
        <v>29</v>
      </c>
      <c r="R8304">
        <v>4.7699999999999996</v>
      </c>
      <c r="S8304">
        <v>0</v>
      </c>
      <c r="T8304">
        <v>1.91</v>
      </c>
      <c r="U8304">
        <v>-1.1000000000000001</v>
      </c>
      <c r="V8304" t="s">
        <v>486</v>
      </c>
      <c r="W8304" t="s">
        <v>45</v>
      </c>
      <c r="X8304">
        <v>1</v>
      </c>
      <c r="Y8304" t="str">
        <f>IF(tblRides[[#This Row],[supply_demand_ratio]]&lt;0.8,"Below 0.8",IF(tblRides[[#This Row],[supply_demand_ratio]]&lt;1,"Between 0.8-1.0",IF(tblRides[[#This Row],[supply_demand_ratio]]&lt;=1.2,"Between 1.0-1.2","Above 1.2")))</f>
        <v>Above 1.2</v>
      </c>
    </row>
    <row r="8305" spans="1:25" x14ac:dyDescent="0.3">
      <c r="A8305" t="s">
        <v>8360</v>
      </c>
      <c r="B8305" s="1">
        <v>46097.34097222222</v>
      </c>
      <c r="C8305" s="2">
        <v>46097</v>
      </c>
      <c r="D8305">
        <v>8</v>
      </c>
      <c r="E8305" t="s">
        <v>62</v>
      </c>
      <c r="F8305" t="s">
        <v>34</v>
      </c>
      <c r="G8305">
        <v>3</v>
      </c>
      <c r="H8305">
        <v>97.68</v>
      </c>
      <c r="I8305">
        <v>97.14</v>
      </c>
      <c r="J8305">
        <v>1.2</v>
      </c>
      <c r="K8305">
        <v>6.5</v>
      </c>
      <c r="L8305">
        <v>2.5</v>
      </c>
      <c r="M8305">
        <v>63</v>
      </c>
      <c r="N8305" t="s">
        <v>41</v>
      </c>
      <c r="O8305">
        <v>2.1</v>
      </c>
      <c r="P8305" t="s">
        <v>28</v>
      </c>
      <c r="Q8305" t="s">
        <v>29</v>
      </c>
      <c r="R8305">
        <v>4.83</v>
      </c>
      <c r="S8305">
        <v>0</v>
      </c>
      <c r="T8305">
        <v>-0.54</v>
      </c>
      <c r="U8305">
        <v>-4</v>
      </c>
      <c r="V8305" t="s">
        <v>486</v>
      </c>
      <c r="W8305" t="s">
        <v>45</v>
      </c>
      <c r="X8305">
        <v>1</v>
      </c>
      <c r="Y8305" t="str">
        <f>IF(tblRides[[#This Row],[supply_demand_ratio]]&lt;0.8,"Below 0.8",IF(tblRides[[#This Row],[supply_demand_ratio]]&lt;1,"Between 0.8-1.0",IF(tblRides[[#This Row],[supply_demand_ratio]]&lt;=1.2,"Between 1.0-1.2","Above 1.2")))</f>
        <v>Above 1.2</v>
      </c>
    </row>
    <row r="8306" spans="1:25" x14ac:dyDescent="0.3">
      <c r="A8306" t="s">
        <v>8361</v>
      </c>
      <c r="B8306" s="1">
        <v>46097.342361111114</v>
      </c>
      <c r="C8306" s="2">
        <v>46097</v>
      </c>
      <c r="D8306">
        <v>8</v>
      </c>
      <c r="E8306" t="s">
        <v>33</v>
      </c>
      <c r="F8306" t="s">
        <v>34</v>
      </c>
      <c r="G8306">
        <v>12.5</v>
      </c>
      <c r="H8306">
        <v>256.14</v>
      </c>
      <c r="J8306">
        <v>1.1000000000000001</v>
      </c>
      <c r="K8306">
        <v>8.8000000000000007</v>
      </c>
      <c r="L8306">
        <v>9.8000000000000007</v>
      </c>
      <c r="M8306">
        <v>68</v>
      </c>
      <c r="N8306" t="s">
        <v>27</v>
      </c>
      <c r="O8306">
        <v>0.63700000000000001</v>
      </c>
      <c r="P8306" t="s">
        <v>58</v>
      </c>
      <c r="Q8306" t="s">
        <v>88</v>
      </c>
      <c r="R8306">
        <v>4.7</v>
      </c>
      <c r="S8306">
        <v>0</v>
      </c>
      <c r="U8306">
        <v>1</v>
      </c>
      <c r="V8306" t="s">
        <v>486</v>
      </c>
      <c r="W8306" t="s">
        <v>45</v>
      </c>
      <c r="X8306">
        <v>0</v>
      </c>
      <c r="Y8306" t="str">
        <f>IF(tblRides[[#This Row],[supply_demand_ratio]]&lt;0.8,"Below 0.8",IF(tblRides[[#This Row],[supply_demand_ratio]]&lt;1,"Between 0.8-1.0",IF(tblRides[[#This Row],[supply_demand_ratio]]&lt;=1.2,"Between 1.0-1.2","Above 1.2")))</f>
        <v>Below 0.8</v>
      </c>
    </row>
    <row r="8307" spans="1:25" x14ac:dyDescent="0.3">
      <c r="A8307" t="s">
        <v>8362</v>
      </c>
      <c r="B8307" s="1">
        <v>46097.344444444447</v>
      </c>
      <c r="C8307" s="2">
        <v>46097</v>
      </c>
      <c r="D8307">
        <v>8</v>
      </c>
      <c r="E8307" t="s">
        <v>25</v>
      </c>
      <c r="F8307" t="s">
        <v>26</v>
      </c>
      <c r="G8307">
        <v>3.8</v>
      </c>
      <c r="H8307">
        <v>125.82</v>
      </c>
      <c r="J8307">
        <v>1.2</v>
      </c>
      <c r="K8307">
        <v>5.0999999999999996</v>
      </c>
      <c r="M8307">
        <v>127</v>
      </c>
      <c r="N8307" t="s">
        <v>72</v>
      </c>
      <c r="O8307">
        <v>0.80900000000000005</v>
      </c>
      <c r="P8307" t="s">
        <v>82</v>
      </c>
      <c r="Q8307" t="s">
        <v>83</v>
      </c>
      <c r="R8307">
        <v>4.8899999999999997</v>
      </c>
      <c r="S8307">
        <v>3</v>
      </c>
      <c r="V8307" t="s">
        <v>486</v>
      </c>
      <c r="W8307" t="s">
        <v>45</v>
      </c>
      <c r="X8307">
        <v>0</v>
      </c>
      <c r="Y8307" t="str">
        <f>IF(tblRides[[#This Row],[supply_demand_ratio]]&lt;0.8,"Below 0.8",IF(tblRides[[#This Row],[supply_demand_ratio]]&lt;1,"Between 0.8-1.0",IF(tblRides[[#This Row],[supply_demand_ratio]]&lt;=1.2,"Between 1.0-1.2","Above 1.2")))</f>
        <v>Between 0.8-1.0</v>
      </c>
    </row>
    <row r="8308" spans="1:25" x14ac:dyDescent="0.3">
      <c r="A8308" t="s">
        <v>8363</v>
      </c>
      <c r="B8308" s="1">
        <v>46097.345138888886</v>
      </c>
      <c r="C8308" s="2">
        <v>46097</v>
      </c>
      <c r="D8308">
        <v>8</v>
      </c>
      <c r="E8308" t="s">
        <v>62</v>
      </c>
      <c r="F8308" t="s">
        <v>26</v>
      </c>
      <c r="G8308">
        <v>11.4</v>
      </c>
      <c r="H8308">
        <v>224.45</v>
      </c>
      <c r="I8308">
        <v>226.69</v>
      </c>
      <c r="J8308">
        <v>1</v>
      </c>
      <c r="K8308">
        <v>5.5</v>
      </c>
      <c r="L8308">
        <v>5</v>
      </c>
      <c r="M8308">
        <v>54</v>
      </c>
      <c r="N8308" t="s">
        <v>41</v>
      </c>
      <c r="O8308">
        <v>1.4630000000000001</v>
      </c>
      <c r="P8308" t="s">
        <v>28</v>
      </c>
      <c r="Q8308" t="s">
        <v>29</v>
      </c>
      <c r="R8308">
        <v>4.78</v>
      </c>
      <c r="S8308">
        <v>24</v>
      </c>
      <c r="T8308">
        <v>2.2400000000000002</v>
      </c>
      <c r="U8308">
        <v>-0.5</v>
      </c>
      <c r="V8308" t="s">
        <v>486</v>
      </c>
      <c r="W8308" t="s">
        <v>45</v>
      </c>
      <c r="X8308">
        <v>1</v>
      </c>
      <c r="Y8308" t="str">
        <f>IF(tblRides[[#This Row],[supply_demand_ratio]]&lt;0.8,"Below 0.8",IF(tblRides[[#This Row],[supply_demand_ratio]]&lt;1,"Between 0.8-1.0",IF(tblRides[[#This Row],[supply_demand_ratio]]&lt;=1.2,"Between 1.0-1.2","Above 1.2")))</f>
        <v>Above 1.2</v>
      </c>
    </row>
    <row r="8309" spans="1:25" x14ac:dyDescent="0.3">
      <c r="A8309" t="s">
        <v>8364</v>
      </c>
      <c r="B8309" s="1">
        <v>46097.354166666664</v>
      </c>
      <c r="C8309" s="2">
        <v>46097</v>
      </c>
      <c r="D8309">
        <v>8</v>
      </c>
      <c r="E8309" t="s">
        <v>25</v>
      </c>
      <c r="F8309" t="s">
        <v>26</v>
      </c>
      <c r="G8309">
        <v>6.3</v>
      </c>
      <c r="H8309">
        <v>154.62</v>
      </c>
      <c r="I8309">
        <v>157.06</v>
      </c>
      <c r="J8309">
        <v>1.1000000000000001</v>
      </c>
      <c r="K8309">
        <v>5.4</v>
      </c>
      <c r="L8309">
        <v>4.2</v>
      </c>
      <c r="M8309">
        <v>92</v>
      </c>
      <c r="N8309" t="s">
        <v>27</v>
      </c>
      <c r="O8309">
        <v>0.76800000000000002</v>
      </c>
      <c r="P8309" t="s">
        <v>28</v>
      </c>
      <c r="Q8309" t="s">
        <v>29</v>
      </c>
      <c r="R8309">
        <v>4.91</v>
      </c>
      <c r="S8309">
        <v>4</v>
      </c>
      <c r="T8309">
        <v>2.44</v>
      </c>
      <c r="U8309">
        <v>-1.2</v>
      </c>
      <c r="V8309" t="s">
        <v>486</v>
      </c>
      <c r="W8309" t="s">
        <v>45</v>
      </c>
      <c r="X8309">
        <v>1</v>
      </c>
      <c r="Y8309" t="str">
        <f>IF(tblRides[[#This Row],[supply_demand_ratio]]&lt;0.8,"Below 0.8",IF(tblRides[[#This Row],[supply_demand_ratio]]&lt;1,"Between 0.8-1.0",IF(tblRides[[#This Row],[supply_demand_ratio]]&lt;=1.2,"Between 1.0-1.2","Above 1.2")))</f>
        <v>Below 0.8</v>
      </c>
    </row>
    <row r="8310" spans="1:25" x14ac:dyDescent="0.3">
      <c r="A8310" t="s">
        <v>8365</v>
      </c>
      <c r="B8310" s="1">
        <v>46097.365972222222</v>
      </c>
      <c r="C8310" s="2">
        <v>46097</v>
      </c>
      <c r="D8310">
        <v>8</v>
      </c>
      <c r="E8310" t="s">
        <v>25</v>
      </c>
      <c r="F8310" t="s">
        <v>26</v>
      </c>
      <c r="G8310">
        <v>4.7</v>
      </c>
      <c r="H8310">
        <v>111.8</v>
      </c>
      <c r="J8310">
        <v>1.1000000000000001</v>
      </c>
      <c r="K8310">
        <v>5.8</v>
      </c>
      <c r="L8310">
        <v>7.6</v>
      </c>
      <c r="M8310">
        <v>135</v>
      </c>
      <c r="N8310" t="s">
        <v>27</v>
      </c>
      <c r="O8310">
        <v>1.077</v>
      </c>
      <c r="P8310" t="s">
        <v>58</v>
      </c>
      <c r="Q8310" t="s">
        <v>59</v>
      </c>
      <c r="R8310">
        <v>5</v>
      </c>
      <c r="S8310">
        <v>53</v>
      </c>
      <c r="U8310">
        <v>1.8</v>
      </c>
      <c r="V8310" t="s">
        <v>486</v>
      </c>
      <c r="W8310" t="s">
        <v>45</v>
      </c>
      <c r="X8310">
        <v>0</v>
      </c>
      <c r="Y8310" t="str">
        <f>IF(tblRides[[#This Row],[supply_demand_ratio]]&lt;0.8,"Below 0.8",IF(tblRides[[#This Row],[supply_demand_ratio]]&lt;1,"Between 0.8-1.0",IF(tblRides[[#This Row],[supply_demand_ratio]]&lt;=1.2,"Between 1.0-1.2","Above 1.2")))</f>
        <v>Between 1.0-1.2</v>
      </c>
    </row>
    <row r="8311" spans="1:25" x14ac:dyDescent="0.3">
      <c r="A8311" t="s">
        <v>8366</v>
      </c>
      <c r="B8311" s="1">
        <v>46097.376388888886</v>
      </c>
      <c r="C8311" s="2">
        <v>46097</v>
      </c>
      <c r="D8311">
        <v>9</v>
      </c>
      <c r="E8311" t="s">
        <v>43</v>
      </c>
      <c r="F8311" t="s">
        <v>26</v>
      </c>
      <c r="G8311">
        <v>1.3</v>
      </c>
      <c r="H8311">
        <v>59.93</v>
      </c>
      <c r="I8311">
        <v>59.32</v>
      </c>
      <c r="J8311">
        <v>1</v>
      </c>
      <c r="K8311">
        <v>2</v>
      </c>
      <c r="L8311">
        <v>1</v>
      </c>
      <c r="M8311">
        <v>68</v>
      </c>
      <c r="N8311" t="s">
        <v>41</v>
      </c>
      <c r="O8311">
        <v>1.4530000000000001</v>
      </c>
      <c r="P8311" t="s">
        <v>28</v>
      </c>
      <c r="Q8311" t="s">
        <v>29</v>
      </c>
      <c r="R8311">
        <v>4.9400000000000004</v>
      </c>
      <c r="S8311">
        <v>9</v>
      </c>
      <c r="T8311">
        <v>-0.61</v>
      </c>
      <c r="U8311">
        <v>-1</v>
      </c>
      <c r="V8311" t="s">
        <v>486</v>
      </c>
      <c r="W8311" t="s">
        <v>31</v>
      </c>
      <c r="X8311">
        <v>1</v>
      </c>
      <c r="Y8311" t="str">
        <f>IF(tblRides[[#This Row],[supply_demand_ratio]]&lt;0.8,"Below 0.8",IF(tblRides[[#This Row],[supply_demand_ratio]]&lt;1,"Between 0.8-1.0",IF(tblRides[[#This Row],[supply_demand_ratio]]&lt;=1.2,"Between 1.0-1.2","Above 1.2")))</f>
        <v>Above 1.2</v>
      </c>
    </row>
    <row r="8312" spans="1:25" x14ac:dyDescent="0.3">
      <c r="A8312" t="s">
        <v>8367</v>
      </c>
      <c r="B8312" s="1">
        <v>46097.379861111112</v>
      </c>
      <c r="C8312" s="2">
        <v>46097</v>
      </c>
      <c r="D8312">
        <v>9</v>
      </c>
      <c r="E8312" t="s">
        <v>33</v>
      </c>
      <c r="F8312" t="s">
        <v>34</v>
      </c>
      <c r="G8312">
        <v>17.2</v>
      </c>
      <c r="H8312">
        <v>339.56</v>
      </c>
      <c r="I8312">
        <v>331.16</v>
      </c>
      <c r="J8312">
        <v>1.1000000000000001</v>
      </c>
      <c r="K8312">
        <v>9.6</v>
      </c>
      <c r="L8312">
        <v>4.8</v>
      </c>
      <c r="M8312">
        <v>96</v>
      </c>
      <c r="N8312" t="s">
        <v>27</v>
      </c>
      <c r="O8312">
        <v>0.879</v>
      </c>
      <c r="P8312" t="s">
        <v>28</v>
      </c>
      <c r="Q8312" t="s">
        <v>29</v>
      </c>
      <c r="R8312">
        <v>4.7300000000000004</v>
      </c>
      <c r="S8312">
        <v>0</v>
      </c>
      <c r="T8312">
        <v>-8.4</v>
      </c>
      <c r="U8312">
        <v>-4.8</v>
      </c>
      <c r="V8312" t="s">
        <v>486</v>
      </c>
      <c r="W8312" t="s">
        <v>45</v>
      </c>
      <c r="X8312">
        <v>1</v>
      </c>
      <c r="Y8312" t="str">
        <f>IF(tblRides[[#This Row],[supply_demand_ratio]]&lt;0.8,"Below 0.8",IF(tblRides[[#This Row],[supply_demand_ratio]]&lt;1,"Between 0.8-1.0",IF(tblRides[[#This Row],[supply_demand_ratio]]&lt;=1.2,"Between 1.0-1.2","Above 1.2")))</f>
        <v>Between 0.8-1.0</v>
      </c>
    </row>
    <row r="8313" spans="1:25" x14ac:dyDescent="0.3">
      <c r="A8313" t="s">
        <v>8368</v>
      </c>
      <c r="B8313" s="1">
        <v>46097.388888888891</v>
      </c>
      <c r="C8313" s="2">
        <v>46097</v>
      </c>
      <c r="D8313">
        <v>9</v>
      </c>
      <c r="E8313" t="s">
        <v>36</v>
      </c>
      <c r="F8313" t="s">
        <v>26</v>
      </c>
      <c r="G8313">
        <v>6</v>
      </c>
      <c r="H8313">
        <v>156.41</v>
      </c>
      <c r="I8313">
        <v>161.72</v>
      </c>
      <c r="J8313">
        <v>1.2</v>
      </c>
      <c r="K8313">
        <v>6.3</v>
      </c>
      <c r="L8313">
        <v>9.5</v>
      </c>
      <c r="M8313">
        <v>102</v>
      </c>
      <c r="N8313" t="s">
        <v>72</v>
      </c>
      <c r="O8313">
        <v>0.71699999999999997</v>
      </c>
      <c r="P8313" t="s">
        <v>28</v>
      </c>
      <c r="Q8313" t="s">
        <v>29</v>
      </c>
      <c r="R8313">
        <v>5</v>
      </c>
      <c r="S8313">
        <v>8</v>
      </c>
      <c r="T8313">
        <v>5.31</v>
      </c>
      <c r="U8313">
        <v>3.2</v>
      </c>
      <c r="V8313" t="s">
        <v>486</v>
      </c>
      <c r="W8313" t="s">
        <v>45</v>
      </c>
      <c r="X8313">
        <v>1</v>
      </c>
      <c r="Y8313" t="str">
        <f>IF(tblRides[[#This Row],[supply_demand_ratio]]&lt;0.8,"Below 0.8",IF(tblRides[[#This Row],[supply_demand_ratio]]&lt;1,"Between 0.8-1.0",IF(tblRides[[#This Row],[supply_demand_ratio]]&lt;=1.2,"Between 1.0-1.2","Above 1.2")))</f>
        <v>Below 0.8</v>
      </c>
    </row>
    <row r="8314" spans="1:25" x14ac:dyDescent="0.3">
      <c r="A8314" t="s">
        <v>8369</v>
      </c>
      <c r="B8314" s="1">
        <v>46097.39166666667</v>
      </c>
      <c r="C8314" s="2">
        <v>46097</v>
      </c>
      <c r="D8314">
        <v>9</v>
      </c>
      <c r="E8314" t="s">
        <v>25</v>
      </c>
      <c r="F8314" t="s">
        <v>34</v>
      </c>
      <c r="G8314">
        <v>4.5</v>
      </c>
      <c r="H8314">
        <v>152.54</v>
      </c>
      <c r="I8314">
        <v>162.87</v>
      </c>
      <c r="J8314">
        <v>1.3</v>
      </c>
      <c r="K8314">
        <v>8.6</v>
      </c>
      <c r="L8314">
        <v>10</v>
      </c>
      <c r="M8314">
        <v>103</v>
      </c>
      <c r="N8314" t="s">
        <v>72</v>
      </c>
      <c r="O8314">
        <v>0.69</v>
      </c>
      <c r="P8314" t="s">
        <v>28</v>
      </c>
      <c r="Q8314" t="s">
        <v>29</v>
      </c>
      <c r="R8314">
        <v>4.58</v>
      </c>
      <c r="S8314">
        <v>0</v>
      </c>
      <c r="T8314">
        <v>10.33</v>
      </c>
      <c r="U8314">
        <v>1.4</v>
      </c>
      <c r="V8314" t="s">
        <v>486</v>
      </c>
      <c r="W8314" t="s">
        <v>45</v>
      </c>
      <c r="X8314">
        <v>1</v>
      </c>
      <c r="Y8314" t="str">
        <f>IF(tblRides[[#This Row],[supply_demand_ratio]]&lt;0.8,"Below 0.8",IF(tblRides[[#This Row],[supply_demand_ratio]]&lt;1,"Between 0.8-1.0",IF(tblRides[[#This Row],[supply_demand_ratio]]&lt;=1.2,"Between 1.0-1.2","Above 1.2")))</f>
        <v>Below 0.8</v>
      </c>
    </row>
    <row r="8315" spans="1:25" x14ac:dyDescent="0.3">
      <c r="A8315" t="s">
        <v>8370</v>
      </c>
      <c r="B8315" s="1">
        <v>46097.394444444442</v>
      </c>
      <c r="C8315" s="2">
        <v>46097</v>
      </c>
      <c r="D8315">
        <v>9</v>
      </c>
      <c r="E8315" t="s">
        <v>36</v>
      </c>
      <c r="F8315" t="s">
        <v>26</v>
      </c>
      <c r="G8315">
        <v>6.2</v>
      </c>
      <c r="H8315">
        <v>153.82</v>
      </c>
      <c r="I8315">
        <v>158.57</v>
      </c>
      <c r="J8315">
        <v>1.2</v>
      </c>
      <c r="K8315">
        <v>4.7</v>
      </c>
      <c r="L8315">
        <v>6.9</v>
      </c>
      <c r="M8315">
        <v>102</v>
      </c>
      <c r="N8315" t="s">
        <v>72</v>
      </c>
      <c r="O8315">
        <v>0.76900000000000002</v>
      </c>
      <c r="P8315" t="s">
        <v>28</v>
      </c>
      <c r="Q8315" t="s">
        <v>29</v>
      </c>
      <c r="R8315">
        <v>4.71</v>
      </c>
      <c r="S8315">
        <v>6</v>
      </c>
      <c r="T8315">
        <v>4.75</v>
      </c>
      <c r="U8315">
        <v>2.2000000000000002</v>
      </c>
      <c r="V8315" t="s">
        <v>486</v>
      </c>
      <c r="W8315" t="s">
        <v>31</v>
      </c>
      <c r="X8315">
        <v>1</v>
      </c>
      <c r="Y8315" t="str">
        <f>IF(tblRides[[#This Row],[supply_demand_ratio]]&lt;0.8,"Below 0.8",IF(tblRides[[#This Row],[supply_demand_ratio]]&lt;1,"Between 0.8-1.0",IF(tblRides[[#This Row],[supply_demand_ratio]]&lt;=1.2,"Between 1.0-1.2","Above 1.2")))</f>
        <v>Below 0.8</v>
      </c>
    </row>
    <row r="8316" spans="1:25" x14ac:dyDescent="0.3">
      <c r="A8316" t="s">
        <v>8371</v>
      </c>
      <c r="B8316" s="1">
        <v>46097.404166666667</v>
      </c>
      <c r="C8316" s="2">
        <v>46097</v>
      </c>
      <c r="D8316">
        <v>9</v>
      </c>
      <c r="E8316" t="s">
        <v>25</v>
      </c>
      <c r="F8316" t="s">
        <v>26</v>
      </c>
      <c r="G8316">
        <v>6.9</v>
      </c>
      <c r="H8316">
        <v>171.14</v>
      </c>
      <c r="I8316">
        <v>166.68</v>
      </c>
      <c r="J8316">
        <v>1.3</v>
      </c>
      <c r="K8316">
        <v>3.4</v>
      </c>
      <c r="L8316">
        <v>4.7</v>
      </c>
      <c r="M8316">
        <v>117</v>
      </c>
      <c r="N8316" t="s">
        <v>27</v>
      </c>
      <c r="O8316">
        <v>0.81699999999999995</v>
      </c>
      <c r="P8316" t="s">
        <v>28</v>
      </c>
      <c r="Q8316" t="s">
        <v>29</v>
      </c>
      <c r="R8316">
        <v>4.83</v>
      </c>
      <c r="S8316">
        <v>3</v>
      </c>
      <c r="T8316">
        <v>-4.46</v>
      </c>
      <c r="U8316">
        <v>1.3</v>
      </c>
      <c r="V8316" t="s">
        <v>486</v>
      </c>
      <c r="W8316" t="s">
        <v>31</v>
      </c>
      <c r="X8316">
        <v>1</v>
      </c>
      <c r="Y8316" t="str">
        <f>IF(tblRides[[#This Row],[supply_demand_ratio]]&lt;0.8,"Below 0.8",IF(tblRides[[#This Row],[supply_demand_ratio]]&lt;1,"Between 0.8-1.0",IF(tblRides[[#This Row],[supply_demand_ratio]]&lt;=1.2,"Between 1.0-1.2","Above 1.2")))</f>
        <v>Between 0.8-1.0</v>
      </c>
    </row>
    <row r="8317" spans="1:25" x14ac:dyDescent="0.3">
      <c r="A8317" t="s">
        <v>8372</v>
      </c>
      <c r="B8317" s="1">
        <v>46097.408333333333</v>
      </c>
      <c r="C8317" s="2">
        <v>46097</v>
      </c>
      <c r="D8317">
        <v>9</v>
      </c>
      <c r="E8317" t="s">
        <v>25</v>
      </c>
      <c r="F8317" t="s">
        <v>26</v>
      </c>
      <c r="G8317">
        <v>3.7</v>
      </c>
      <c r="H8317">
        <v>102.3</v>
      </c>
      <c r="I8317">
        <v>98.54</v>
      </c>
      <c r="J8317">
        <v>1.1000000000000001</v>
      </c>
      <c r="K8317">
        <v>8.1999999999999993</v>
      </c>
      <c r="L8317">
        <v>4.7</v>
      </c>
      <c r="M8317">
        <v>104</v>
      </c>
      <c r="N8317" t="s">
        <v>27</v>
      </c>
      <c r="O8317">
        <v>0.78400000000000003</v>
      </c>
      <c r="P8317" t="s">
        <v>28</v>
      </c>
      <c r="Q8317" t="s">
        <v>29</v>
      </c>
      <c r="R8317">
        <v>4.66</v>
      </c>
      <c r="S8317">
        <v>10</v>
      </c>
      <c r="T8317">
        <v>-3.76</v>
      </c>
      <c r="U8317">
        <v>-3.5</v>
      </c>
      <c r="V8317" t="s">
        <v>486</v>
      </c>
      <c r="W8317" t="s">
        <v>45</v>
      </c>
      <c r="X8317">
        <v>1</v>
      </c>
      <c r="Y8317" t="str">
        <f>IF(tblRides[[#This Row],[supply_demand_ratio]]&lt;0.8,"Below 0.8",IF(tblRides[[#This Row],[supply_demand_ratio]]&lt;1,"Between 0.8-1.0",IF(tblRides[[#This Row],[supply_demand_ratio]]&lt;=1.2,"Between 1.0-1.2","Above 1.2")))</f>
        <v>Below 0.8</v>
      </c>
    </row>
    <row r="8318" spans="1:25" x14ac:dyDescent="0.3">
      <c r="A8318" t="s">
        <v>8373</v>
      </c>
      <c r="B8318" s="1">
        <v>46097.409722222219</v>
      </c>
      <c r="C8318" s="2">
        <v>46097</v>
      </c>
      <c r="D8318">
        <v>9</v>
      </c>
      <c r="E8318" t="s">
        <v>43</v>
      </c>
      <c r="F8318" t="s">
        <v>26</v>
      </c>
      <c r="G8318">
        <v>4.8</v>
      </c>
      <c r="H8318">
        <v>119.9</v>
      </c>
      <c r="I8318">
        <v>114.06</v>
      </c>
      <c r="J8318">
        <v>1</v>
      </c>
      <c r="K8318">
        <v>6.8</v>
      </c>
      <c r="L8318">
        <v>5.4</v>
      </c>
      <c r="M8318">
        <v>54</v>
      </c>
      <c r="N8318" t="s">
        <v>41</v>
      </c>
      <c r="O8318">
        <v>1.4370000000000001</v>
      </c>
      <c r="P8318" t="s">
        <v>28</v>
      </c>
      <c r="Q8318" t="s">
        <v>29</v>
      </c>
      <c r="R8318">
        <v>4.9000000000000004</v>
      </c>
      <c r="S8318">
        <v>21</v>
      </c>
      <c r="T8318">
        <v>-5.84</v>
      </c>
      <c r="U8318">
        <v>-1.4</v>
      </c>
      <c r="V8318" t="s">
        <v>486</v>
      </c>
      <c r="W8318" t="s">
        <v>45</v>
      </c>
      <c r="X8318">
        <v>1</v>
      </c>
      <c r="Y8318" t="str">
        <f>IF(tblRides[[#This Row],[supply_demand_ratio]]&lt;0.8,"Below 0.8",IF(tblRides[[#This Row],[supply_demand_ratio]]&lt;1,"Between 0.8-1.0",IF(tblRides[[#This Row],[supply_demand_ratio]]&lt;=1.2,"Between 1.0-1.2","Above 1.2")))</f>
        <v>Above 1.2</v>
      </c>
    </row>
    <row r="8319" spans="1:25" x14ac:dyDescent="0.3">
      <c r="A8319" t="s">
        <v>8374</v>
      </c>
      <c r="B8319" s="1">
        <v>46097.410416666666</v>
      </c>
      <c r="C8319" s="2">
        <v>46097</v>
      </c>
      <c r="D8319">
        <v>9</v>
      </c>
      <c r="E8319" t="s">
        <v>43</v>
      </c>
      <c r="F8319" t="s">
        <v>26</v>
      </c>
      <c r="G8319">
        <v>2.5</v>
      </c>
      <c r="H8319">
        <v>79.13</v>
      </c>
      <c r="J8319">
        <v>1</v>
      </c>
      <c r="K8319">
        <v>7.2</v>
      </c>
      <c r="L8319">
        <v>7</v>
      </c>
      <c r="M8319">
        <v>63</v>
      </c>
      <c r="N8319" t="s">
        <v>41</v>
      </c>
      <c r="O8319">
        <v>1.18</v>
      </c>
      <c r="P8319" t="s">
        <v>58</v>
      </c>
      <c r="Q8319" t="s">
        <v>108</v>
      </c>
      <c r="R8319">
        <v>4.7300000000000004</v>
      </c>
      <c r="S8319">
        <v>2</v>
      </c>
      <c r="U8319">
        <v>-0.2</v>
      </c>
      <c r="V8319" t="s">
        <v>486</v>
      </c>
      <c r="W8319" t="s">
        <v>45</v>
      </c>
      <c r="X8319">
        <v>0</v>
      </c>
      <c r="Y8319" t="str">
        <f>IF(tblRides[[#This Row],[supply_demand_ratio]]&lt;0.8,"Below 0.8",IF(tblRides[[#This Row],[supply_demand_ratio]]&lt;1,"Between 0.8-1.0",IF(tblRides[[#This Row],[supply_demand_ratio]]&lt;=1.2,"Between 1.0-1.2","Above 1.2")))</f>
        <v>Between 1.0-1.2</v>
      </c>
    </row>
    <row r="8320" spans="1:25" x14ac:dyDescent="0.3">
      <c r="A8320" t="s">
        <v>8375</v>
      </c>
      <c r="B8320" s="1">
        <v>46097.430555555555</v>
      </c>
      <c r="C8320" s="2">
        <v>46097</v>
      </c>
      <c r="D8320">
        <v>10</v>
      </c>
      <c r="E8320" t="s">
        <v>36</v>
      </c>
      <c r="F8320" t="s">
        <v>34</v>
      </c>
      <c r="G8320">
        <v>3.8</v>
      </c>
      <c r="H8320">
        <v>105.39</v>
      </c>
      <c r="J8320">
        <v>1.1000000000000001</v>
      </c>
      <c r="K8320">
        <v>7.5</v>
      </c>
      <c r="L8320">
        <v>9.9</v>
      </c>
      <c r="M8320">
        <v>105</v>
      </c>
      <c r="N8320" t="s">
        <v>27</v>
      </c>
      <c r="O8320">
        <v>0.80300000000000005</v>
      </c>
      <c r="P8320" t="s">
        <v>58</v>
      </c>
      <c r="Q8320" t="s">
        <v>59</v>
      </c>
      <c r="R8320">
        <v>4.3899999999999997</v>
      </c>
      <c r="S8320">
        <v>0</v>
      </c>
      <c r="U8320">
        <v>2.4</v>
      </c>
      <c r="V8320" t="s">
        <v>486</v>
      </c>
      <c r="W8320" t="s">
        <v>45</v>
      </c>
      <c r="X8320">
        <v>0</v>
      </c>
      <c r="Y8320" t="str">
        <f>IF(tblRides[[#This Row],[supply_demand_ratio]]&lt;0.8,"Below 0.8",IF(tblRides[[#This Row],[supply_demand_ratio]]&lt;1,"Between 0.8-1.0",IF(tblRides[[#This Row],[supply_demand_ratio]]&lt;=1.2,"Between 1.0-1.2","Above 1.2")))</f>
        <v>Between 0.8-1.0</v>
      </c>
    </row>
    <row r="8321" spans="1:25" x14ac:dyDescent="0.3">
      <c r="A8321" t="s">
        <v>8376</v>
      </c>
      <c r="B8321" s="1">
        <v>46097.445138888892</v>
      </c>
      <c r="C8321" s="2">
        <v>46097</v>
      </c>
      <c r="D8321">
        <v>10</v>
      </c>
      <c r="E8321" t="s">
        <v>25</v>
      </c>
      <c r="F8321" t="s">
        <v>26</v>
      </c>
      <c r="G8321">
        <v>5.7</v>
      </c>
      <c r="H8321">
        <v>150.32</v>
      </c>
      <c r="I8321">
        <v>147.94</v>
      </c>
      <c r="J8321">
        <v>1.1000000000000001</v>
      </c>
      <c r="K8321">
        <v>8.3000000000000007</v>
      </c>
      <c r="L8321">
        <v>7.7</v>
      </c>
      <c r="M8321">
        <v>123</v>
      </c>
      <c r="N8321" t="s">
        <v>27</v>
      </c>
      <c r="O8321">
        <v>0.93400000000000005</v>
      </c>
      <c r="P8321" t="s">
        <v>28</v>
      </c>
      <c r="Q8321" t="s">
        <v>29</v>
      </c>
      <c r="R8321">
        <v>4.46</v>
      </c>
      <c r="S8321">
        <v>13</v>
      </c>
      <c r="T8321">
        <v>-2.38</v>
      </c>
      <c r="U8321">
        <v>-0.6</v>
      </c>
      <c r="V8321" t="s">
        <v>486</v>
      </c>
      <c r="W8321" t="s">
        <v>45</v>
      </c>
      <c r="X8321">
        <v>1</v>
      </c>
      <c r="Y8321" t="str">
        <f>IF(tblRides[[#This Row],[supply_demand_ratio]]&lt;0.8,"Below 0.8",IF(tblRides[[#This Row],[supply_demand_ratio]]&lt;1,"Between 0.8-1.0",IF(tblRides[[#This Row],[supply_demand_ratio]]&lt;=1.2,"Between 1.0-1.2","Above 1.2")))</f>
        <v>Between 0.8-1.0</v>
      </c>
    </row>
    <row r="8322" spans="1:25" x14ac:dyDescent="0.3">
      <c r="A8322" t="s">
        <v>8377</v>
      </c>
      <c r="B8322" s="1">
        <v>46097.450694444444</v>
      </c>
      <c r="C8322" s="2">
        <v>46097</v>
      </c>
      <c r="D8322">
        <v>10</v>
      </c>
      <c r="E8322" t="s">
        <v>25</v>
      </c>
      <c r="F8322" t="s">
        <v>26</v>
      </c>
      <c r="G8322">
        <v>2.1</v>
      </c>
      <c r="H8322">
        <v>100.62</v>
      </c>
      <c r="I8322">
        <v>104.1</v>
      </c>
      <c r="J8322">
        <v>1.3</v>
      </c>
      <c r="K8322">
        <v>7.6</v>
      </c>
      <c r="L8322">
        <v>10</v>
      </c>
      <c r="M8322">
        <v>130</v>
      </c>
      <c r="N8322" t="s">
        <v>72</v>
      </c>
      <c r="O8322">
        <v>0.81699999999999995</v>
      </c>
      <c r="P8322" t="s">
        <v>28</v>
      </c>
      <c r="Q8322" t="s">
        <v>29</v>
      </c>
      <c r="R8322">
        <v>4.9000000000000004</v>
      </c>
      <c r="S8322">
        <v>5</v>
      </c>
      <c r="T8322">
        <v>3.48</v>
      </c>
      <c r="U8322">
        <v>2.4</v>
      </c>
      <c r="V8322" t="s">
        <v>486</v>
      </c>
      <c r="W8322" t="s">
        <v>45</v>
      </c>
      <c r="X8322">
        <v>1</v>
      </c>
      <c r="Y8322" t="str">
        <f>IF(tblRides[[#This Row],[supply_demand_ratio]]&lt;0.8,"Below 0.8",IF(tblRides[[#This Row],[supply_demand_ratio]]&lt;1,"Between 0.8-1.0",IF(tblRides[[#This Row],[supply_demand_ratio]]&lt;=1.2,"Between 1.0-1.2","Above 1.2")))</f>
        <v>Between 0.8-1.0</v>
      </c>
    </row>
    <row r="8323" spans="1:25" x14ac:dyDescent="0.3">
      <c r="A8323" t="s">
        <v>8378</v>
      </c>
      <c r="B8323" s="1">
        <v>46097.452777777777</v>
      </c>
      <c r="C8323" s="2">
        <v>46097</v>
      </c>
      <c r="D8323">
        <v>10</v>
      </c>
      <c r="E8323" t="s">
        <v>25</v>
      </c>
      <c r="F8323" t="s">
        <v>34</v>
      </c>
      <c r="G8323">
        <v>5.2</v>
      </c>
      <c r="H8323">
        <v>140.58000000000001</v>
      </c>
      <c r="I8323">
        <v>139.6</v>
      </c>
      <c r="J8323">
        <v>1.1000000000000001</v>
      </c>
      <c r="K8323">
        <v>4</v>
      </c>
      <c r="L8323">
        <v>2.5</v>
      </c>
      <c r="M8323">
        <v>123</v>
      </c>
      <c r="N8323" t="s">
        <v>27</v>
      </c>
      <c r="O8323">
        <v>0.92</v>
      </c>
      <c r="P8323" t="s">
        <v>28</v>
      </c>
      <c r="Q8323" t="s">
        <v>29</v>
      </c>
      <c r="R8323">
        <v>4.53</v>
      </c>
      <c r="S8323">
        <v>0</v>
      </c>
      <c r="T8323">
        <v>-0.98</v>
      </c>
      <c r="U8323">
        <v>-1.5</v>
      </c>
      <c r="V8323" t="s">
        <v>486</v>
      </c>
      <c r="W8323" t="s">
        <v>31</v>
      </c>
      <c r="X8323">
        <v>1</v>
      </c>
      <c r="Y8323" t="str">
        <f>IF(tblRides[[#This Row],[supply_demand_ratio]]&lt;0.8,"Below 0.8",IF(tblRides[[#This Row],[supply_demand_ratio]]&lt;1,"Between 0.8-1.0",IF(tblRides[[#This Row],[supply_demand_ratio]]&lt;=1.2,"Between 1.0-1.2","Above 1.2")))</f>
        <v>Between 0.8-1.0</v>
      </c>
    </row>
    <row r="8324" spans="1:25" x14ac:dyDescent="0.3">
      <c r="A8324" t="s">
        <v>8379</v>
      </c>
      <c r="B8324" s="1">
        <v>46097.454861111109</v>
      </c>
      <c r="C8324" s="2">
        <v>46097</v>
      </c>
      <c r="D8324">
        <v>10</v>
      </c>
      <c r="E8324" t="s">
        <v>36</v>
      </c>
      <c r="F8324" t="s">
        <v>34</v>
      </c>
      <c r="G8324">
        <v>4.8</v>
      </c>
      <c r="H8324">
        <v>147.49</v>
      </c>
      <c r="J8324">
        <v>1.2</v>
      </c>
      <c r="K8324">
        <v>11.7</v>
      </c>
      <c r="L8324">
        <v>17</v>
      </c>
      <c r="M8324">
        <v>91</v>
      </c>
      <c r="N8324" t="s">
        <v>27</v>
      </c>
      <c r="O8324">
        <v>0.76600000000000001</v>
      </c>
      <c r="P8324" t="s">
        <v>58</v>
      </c>
      <c r="Q8324" t="s">
        <v>108</v>
      </c>
      <c r="R8324">
        <v>4.7300000000000004</v>
      </c>
      <c r="S8324">
        <v>0</v>
      </c>
      <c r="U8324">
        <v>5.3</v>
      </c>
      <c r="V8324" t="s">
        <v>486</v>
      </c>
      <c r="W8324" t="s">
        <v>77</v>
      </c>
      <c r="X8324">
        <v>0</v>
      </c>
      <c r="Y8324" t="str">
        <f>IF(tblRides[[#This Row],[supply_demand_ratio]]&lt;0.8,"Below 0.8",IF(tblRides[[#This Row],[supply_demand_ratio]]&lt;1,"Between 0.8-1.0",IF(tblRides[[#This Row],[supply_demand_ratio]]&lt;=1.2,"Between 1.0-1.2","Above 1.2")))</f>
        <v>Below 0.8</v>
      </c>
    </row>
    <row r="8325" spans="1:25" x14ac:dyDescent="0.3">
      <c r="A8325" t="s">
        <v>8380</v>
      </c>
      <c r="B8325" s="1">
        <v>46097.459027777775</v>
      </c>
      <c r="C8325" s="2">
        <v>46097</v>
      </c>
      <c r="D8325">
        <v>11</v>
      </c>
      <c r="E8325" t="s">
        <v>62</v>
      </c>
      <c r="F8325" t="s">
        <v>26</v>
      </c>
      <c r="G8325">
        <v>4</v>
      </c>
      <c r="H8325">
        <v>105.18</v>
      </c>
      <c r="I8325">
        <v>101.81</v>
      </c>
      <c r="J8325">
        <v>1</v>
      </c>
      <c r="K8325">
        <v>3</v>
      </c>
      <c r="L8325">
        <v>4.2</v>
      </c>
      <c r="M8325">
        <v>57</v>
      </c>
      <c r="N8325" t="s">
        <v>41</v>
      </c>
      <c r="O8325">
        <v>1.653</v>
      </c>
      <c r="P8325" t="s">
        <v>28</v>
      </c>
      <c r="Q8325" t="s">
        <v>29</v>
      </c>
      <c r="R8325">
        <v>4.63</v>
      </c>
      <c r="S8325">
        <v>19</v>
      </c>
      <c r="T8325">
        <v>-3.37</v>
      </c>
      <c r="U8325">
        <v>1.2</v>
      </c>
      <c r="V8325" t="s">
        <v>486</v>
      </c>
      <c r="W8325" t="s">
        <v>31</v>
      </c>
      <c r="X8325">
        <v>1</v>
      </c>
      <c r="Y8325" t="str">
        <f>IF(tblRides[[#This Row],[supply_demand_ratio]]&lt;0.8,"Below 0.8",IF(tblRides[[#This Row],[supply_demand_ratio]]&lt;1,"Between 0.8-1.0",IF(tblRides[[#This Row],[supply_demand_ratio]]&lt;=1.2,"Between 1.0-1.2","Above 1.2")))</f>
        <v>Above 1.2</v>
      </c>
    </row>
    <row r="8326" spans="1:25" x14ac:dyDescent="0.3">
      <c r="A8326" t="s">
        <v>8381</v>
      </c>
      <c r="B8326" s="1">
        <v>46097.469444444447</v>
      </c>
      <c r="C8326" s="2">
        <v>46097</v>
      </c>
      <c r="D8326">
        <v>11</v>
      </c>
      <c r="E8326" t="s">
        <v>33</v>
      </c>
      <c r="F8326" t="s">
        <v>26</v>
      </c>
      <c r="G8326">
        <v>10.3</v>
      </c>
      <c r="H8326">
        <v>217.46</v>
      </c>
      <c r="I8326">
        <v>223.11</v>
      </c>
      <c r="J8326">
        <v>1.1000000000000001</v>
      </c>
      <c r="K8326">
        <v>6.8</v>
      </c>
      <c r="L8326">
        <v>8.8000000000000007</v>
      </c>
      <c r="M8326">
        <v>94</v>
      </c>
      <c r="N8326" t="s">
        <v>27</v>
      </c>
      <c r="O8326">
        <v>0.97599999999999998</v>
      </c>
      <c r="P8326" t="s">
        <v>28</v>
      </c>
      <c r="Q8326" t="s">
        <v>29</v>
      </c>
      <c r="R8326">
        <v>4.82</v>
      </c>
      <c r="S8326">
        <v>23</v>
      </c>
      <c r="T8326">
        <v>5.65</v>
      </c>
      <c r="U8326">
        <v>2</v>
      </c>
      <c r="V8326" t="s">
        <v>486</v>
      </c>
      <c r="W8326" t="s">
        <v>45</v>
      </c>
      <c r="X8326">
        <v>1</v>
      </c>
      <c r="Y8326" t="str">
        <f>IF(tblRides[[#This Row],[supply_demand_ratio]]&lt;0.8,"Below 0.8",IF(tblRides[[#This Row],[supply_demand_ratio]]&lt;1,"Between 0.8-1.0",IF(tblRides[[#This Row],[supply_demand_ratio]]&lt;=1.2,"Between 1.0-1.2","Above 1.2")))</f>
        <v>Between 0.8-1.0</v>
      </c>
    </row>
    <row r="8327" spans="1:25" x14ac:dyDescent="0.3">
      <c r="A8327" t="s">
        <v>8382</v>
      </c>
      <c r="B8327" s="1">
        <v>46097.472222222219</v>
      </c>
      <c r="C8327" s="2">
        <v>46097</v>
      </c>
      <c r="D8327">
        <v>11</v>
      </c>
      <c r="E8327" t="s">
        <v>33</v>
      </c>
      <c r="F8327" t="s">
        <v>26</v>
      </c>
      <c r="G8327">
        <v>2.6</v>
      </c>
      <c r="H8327">
        <v>81.180000000000007</v>
      </c>
      <c r="I8327">
        <v>80.05</v>
      </c>
      <c r="J8327">
        <v>1</v>
      </c>
      <c r="K8327">
        <v>5.8</v>
      </c>
      <c r="L8327">
        <v>8.1</v>
      </c>
      <c r="M8327">
        <v>98</v>
      </c>
      <c r="N8327" t="s">
        <v>27</v>
      </c>
      <c r="O8327">
        <v>1.125</v>
      </c>
      <c r="P8327" t="s">
        <v>28</v>
      </c>
      <c r="Q8327" t="s">
        <v>29</v>
      </c>
      <c r="R8327">
        <v>4.71</v>
      </c>
      <c r="S8327">
        <v>6</v>
      </c>
      <c r="T8327">
        <v>-1.1299999999999999</v>
      </c>
      <c r="U8327">
        <v>2.2999999999999998</v>
      </c>
      <c r="V8327" t="s">
        <v>486</v>
      </c>
      <c r="W8327" t="s">
        <v>45</v>
      </c>
      <c r="X8327">
        <v>1</v>
      </c>
      <c r="Y8327" t="str">
        <f>IF(tblRides[[#This Row],[supply_demand_ratio]]&lt;0.8,"Below 0.8",IF(tblRides[[#This Row],[supply_demand_ratio]]&lt;1,"Between 0.8-1.0",IF(tblRides[[#This Row],[supply_demand_ratio]]&lt;=1.2,"Between 1.0-1.2","Above 1.2")))</f>
        <v>Between 1.0-1.2</v>
      </c>
    </row>
    <row r="8328" spans="1:25" x14ac:dyDescent="0.3">
      <c r="A8328" t="s">
        <v>8383</v>
      </c>
      <c r="B8328" s="1">
        <v>46097.486111111109</v>
      </c>
      <c r="C8328" s="2">
        <v>46097</v>
      </c>
      <c r="D8328">
        <v>11</v>
      </c>
      <c r="E8328" t="s">
        <v>62</v>
      </c>
      <c r="F8328" t="s">
        <v>26</v>
      </c>
      <c r="G8328">
        <v>6.2</v>
      </c>
      <c r="H8328">
        <v>144.19999999999999</v>
      </c>
      <c r="I8328">
        <v>131.38</v>
      </c>
      <c r="J8328">
        <v>1</v>
      </c>
      <c r="K8328">
        <v>7</v>
      </c>
      <c r="L8328">
        <v>1</v>
      </c>
      <c r="M8328">
        <v>61</v>
      </c>
      <c r="N8328" t="s">
        <v>41</v>
      </c>
      <c r="O8328">
        <v>1.7070000000000001</v>
      </c>
      <c r="P8328" t="s">
        <v>28</v>
      </c>
      <c r="Q8328" t="s">
        <v>29</v>
      </c>
      <c r="R8328">
        <v>4.54</v>
      </c>
      <c r="S8328">
        <v>13</v>
      </c>
      <c r="T8328">
        <v>-12.82</v>
      </c>
      <c r="U8328">
        <v>-6</v>
      </c>
      <c r="V8328" t="s">
        <v>486</v>
      </c>
      <c r="W8328" t="s">
        <v>45</v>
      </c>
      <c r="X8328">
        <v>1</v>
      </c>
      <c r="Y8328" t="str">
        <f>IF(tblRides[[#This Row],[supply_demand_ratio]]&lt;0.8,"Below 0.8",IF(tblRides[[#This Row],[supply_demand_ratio]]&lt;1,"Between 0.8-1.0",IF(tblRides[[#This Row],[supply_demand_ratio]]&lt;=1.2,"Between 1.0-1.2","Above 1.2")))</f>
        <v>Above 1.2</v>
      </c>
    </row>
    <row r="8329" spans="1:25" x14ac:dyDescent="0.3">
      <c r="A8329" t="s">
        <v>8384</v>
      </c>
      <c r="B8329" s="1">
        <v>46097.496527777781</v>
      </c>
      <c r="C8329" s="2">
        <v>46097</v>
      </c>
      <c r="D8329">
        <v>11</v>
      </c>
      <c r="E8329" t="s">
        <v>25</v>
      </c>
      <c r="F8329" t="s">
        <v>34</v>
      </c>
      <c r="G8329">
        <v>3.8</v>
      </c>
      <c r="H8329">
        <v>106.74</v>
      </c>
      <c r="J8329">
        <v>1</v>
      </c>
      <c r="K8329">
        <v>5.2</v>
      </c>
      <c r="L8329">
        <v>7.1</v>
      </c>
      <c r="M8329">
        <v>118</v>
      </c>
      <c r="N8329" t="s">
        <v>27</v>
      </c>
      <c r="O8329">
        <v>0.92700000000000005</v>
      </c>
      <c r="P8329" t="s">
        <v>58</v>
      </c>
      <c r="Q8329" t="s">
        <v>59</v>
      </c>
      <c r="R8329">
        <v>4.42</v>
      </c>
      <c r="S8329">
        <v>0</v>
      </c>
      <c r="U8329">
        <v>1.9</v>
      </c>
      <c r="V8329" t="s">
        <v>486</v>
      </c>
      <c r="W8329" t="s">
        <v>45</v>
      </c>
      <c r="X8329">
        <v>0</v>
      </c>
      <c r="Y8329" t="str">
        <f>IF(tblRides[[#This Row],[supply_demand_ratio]]&lt;0.8,"Below 0.8",IF(tblRides[[#This Row],[supply_demand_ratio]]&lt;1,"Between 0.8-1.0",IF(tblRides[[#This Row],[supply_demand_ratio]]&lt;=1.2,"Between 1.0-1.2","Above 1.2")))</f>
        <v>Between 0.8-1.0</v>
      </c>
    </row>
    <row r="8330" spans="1:25" x14ac:dyDescent="0.3">
      <c r="A8330" t="s">
        <v>8385</v>
      </c>
      <c r="B8330" s="1">
        <v>46097.510416666664</v>
      </c>
      <c r="C8330" s="2">
        <v>46097</v>
      </c>
      <c r="D8330">
        <v>12</v>
      </c>
      <c r="E8330" t="s">
        <v>25</v>
      </c>
      <c r="F8330" t="s">
        <v>34</v>
      </c>
      <c r="G8330">
        <v>6.5</v>
      </c>
      <c r="H8330">
        <v>138.88999999999999</v>
      </c>
      <c r="J8330">
        <v>1</v>
      </c>
      <c r="K8330">
        <v>5.0999999999999996</v>
      </c>
      <c r="L8330">
        <v>5.6</v>
      </c>
      <c r="M8330">
        <v>117</v>
      </c>
      <c r="N8330" t="s">
        <v>41</v>
      </c>
      <c r="O8330">
        <v>1.2190000000000001</v>
      </c>
      <c r="P8330" t="s">
        <v>58</v>
      </c>
      <c r="Q8330" t="s">
        <v>59</v>
      </c>
      <c r="R8330">
        <v>4.8899999999999997</v>
      </c>
      <c r="S8330">
        <v>0</v>
      </c>
      <c r="U8330">
        <v>0.5</v>
      </c>
      <c r="V8330" t="s">
        <v>486</v>
      </c>
      <c r="W8330" t="s">
        <v>45</v>
      </c>
      <c r="X8330">
        <v>0</v>
      </c>
      <c r="Y8330" t="str">
        <f>IF(tblRides[[#This Row],[supply_demand_ratio]]&lt;0.8,"Below 0.8",IF(tblRides[[#This Row],[supply_demand_ratio]]&lt;1,"Between 0.8-1.0",IF(tblRides[[#This Row],[supply_demand_ratio]]&lt;=1.2,"Between 1.0-1.2","Above 1.2")))</f>
        <v>Above 1.2</v>
      </c>
    </row>
    <row r="8331" spans="1:25" x14ac:dyDescent="0.3">
      <c r="A8331" t="s">
        <v>8386</v>
      </c>
      <c r="B8331" s="1">
        <v>46097.530555555553</v>
      </c>
      <c r="C8331" s="2">
        <v>46097</v>
      </c>
      <c r="D8331">
        <v>12</v>
      </c>
      <c r="E8331" t="s">
        <v>33</v>
      </c>
      <c r="F8331" t="s">
        <v>26</v>
      </c>
      <c r="G8331">
        <v>6.3</v>
      </c>
      <c r="H8331">
        <v>138.38999999999999</v>
      </c>
      <c r="I8331">
        <v>132.22</v>
      </c>
      <c r="J8331">
        <v>1.1000000000000001</v>
      </c>
      <c r="K8331">
        <v>3.1</v>
      </c>
      <c r="L8331">
        <v>2.9</v>
      </c>
      <c r="M8331">
        <v>103</v>
      </c>
      <c r="N8331" t="s">
        <v>41</v>
      </c>
      <c r="O8331">
        <v>2.2000000000000002</v>
      </c>
      <c r="P8331" t="s">
        <v>28</v>
      </c>
      <c r="Q8331" t="s">
        <v>29</v>
      </c>
      <c r="R8331">
        <v>4.68</v>
      </c>
      <c r="S8331">
        <v>8</v>
      </c>
      <c r="T8331">
        <v>-6.17</v>
      </c>
      <c r="U8331">
        <v>-0.2</v>
      </c>
      <c r="V8331" t="s">
        <v>486</v>
      </c>
      <c r="W8331" t="s">
        <v>31</v>
      </c>
      <c r="X8331">
        <v>1</v>
      </c>
      <c r="Y8331" t="str">
        <f>IF(tblRides[[#This Row],[supply_demand_ratio]]&lt;0.8,"Below 0.8",IF(tblRides[[#This Row],[supply_demand_ratio]]&lt;1,"Between 0.8-1.0",IF(tblRides[[#This Row],[supply_demand_ratio]]&lt;=1.2,"Between 1.0-1.2","Above 1.2")))</f>
        <v>Above 1.2</v>
      </c>
    </row>
    <row r="8332" spans="1:25" x14ac:dyDescent="0.3">
      <c r="A8332" t="s">
        <v>8387</v>
      </c>
      <c r="B8332" s="1">
        <v>46097.537499999999</v>
      </c>
      <c r="C8332" s="2">
        <v>46097</v>
      </c>
      <c r="D8332">
        <v>12</v>
      </c>
      <c r="E8332" t="s">
        <v>25</v>
      </c>
      <c r="F8332" t="s">
        <v>34</v>
      </c>
      <c r="G8332">
        <v>20.5</v>
      </c>
      <c r="H8332">
        <v>315.32</v>
      </c>
      <c r="I8332">
        <v>299.48</v>
      </c>
      <c r="J8332">
        <v>1</v>
      </c>
      <c r="K8332">
        <v>5.6</v>
      </c>
      <c r="L8332">
        <v>7.5</v>
      </c>
      <c r="M8332">
        <v>127</v>
      </c>
      <c r="N8332" t="s">
        <v>27</v>
      </c>
      <c r="O8332">
        <v>1.1919999999999999</v>
      </c>
      <c r="P8332" t="s">
        <v>28</v>
      </c>
      <c r="Q8332" t="s">
        <v>29</v>
      </c>
      <c r="R8332">
        <v>4.43</v>
      </c>
      <c r="S8332">
        <v>0</v>
      </c>
      <c r="T8332">
        <v>-15.84</v>
      </c>
      <c r="U8332">
        <v>1.9</v>
      </c>
      <c r="V8332" t="s">
        <v>486</v>
      </c>
      <c r="W8332" t="s">
        <v>45</v>
      </c>
      <c r="X8332">
        <v>1</v>
      </c>
      <c r="Y8332" t="str">
        <f>IF(tblRides[[#This Row],[supply_demand_ratio]]&lt;0.8,"Below 0.8",IF(tblRides[[#This Row],[supply_demand_ratio]]&lt;1,"Between 0.8-1.0",IF(tblRides[[#This Row],[supply_demand_ratio]]&lt;=1.2,"Between 1.0-1.2","Above 1.2")))</f>
        <v>Between 1.0-1.2</v>
      </c>
    </row>
    <row r="8333" spans="1:25" x14ac:dyDescent="0.3">
      <c r="A8333" t="s">
        <v>8388</v>
      </c>
      <c r="B8333" s="1">
        <v>46097.537499999999</v>
      </c>
      <c r="C8333" s="2">
        <v>46097</v>
      </c>
      <c r="D8333">
        <v>12</v>
      </c>
      <c r="E8333" t="s">
        <v>43</v>
      </c>
      <c r="F8333" t="s">
        <v>26</v>
      </c>
      <c r="G8333">
        <v>25.6</v>
      </c>
      <c r="H8333">
        <v>375.85</v>
      </c>
      <c r="I8333">
        <v>381.74</v>
      </c>
      <c r="J8333">
        <v>1</v>
      </c>
      <c r="K8333">
        <v>2</v>
      </c>
      <c r="L8333">
        <v>1.4</v>
      </c>
      <c r="M8333">
        <v>68</v>
      </c>
      <c r="N8333" t="s">
        <v>41</v>
      </c>
      <c r="O8333">
        <v>1.788</v>
      </c>
      <c r="P8333" t="s">
        <v>28</v>
      </c>
      <c r="Q8333" t="s">
        <v>29</v>
      </c>
      <c r="R8333">
        <v>4.76</v>
      </c>
      <c r="S8333">
        <v>37</v>
      </c>
      <c r="T8333">
        <v>5.89</v>
      </c>
      <c r="U8333">
        <v>-0.6</v>
      </c>
      <c r="V8333" t="s">
        <v>486</v>
      </c>
      <c r="W8333" t="s">
        <v>31</v>
      </c>
      <c r="X8333">
        <v>1</v>
      </c>
      <c r="Y8333" t="str">
        <f>IF(tblRides[[#This Row],[supply_demand_ratio]]&lt;0.8,"Below 0.8",IF(tblRides[[#This Row],[supply_demand_ratio]]&lt;1,"Between 0.8-1.0",IF(tblRides[[#This Row],[supply_demand_ratio]]&lt;=1.2,"Between 1.0-1.2","Above 1.2")))</f>
        <v>Above 1.2</v>
      </c>
    </row>
    <row r="8334" spans="1:25" x14ac:dyDescent="0.3">
      <c r="A8334" t="s">
        <v>8389</v>
      </c>
      <c r="B8334" s="1">
        <v>46097.539583333331</v>
      </c>
      <c r="C8334" s="2">
        <v>46097</v>
      </c>
      <c r="D8334">
        <v>12</v>
      </c>
      <c r="E8334" t="s">
        <v>43</v>
      </c>
      <c r="F8334" t="s">
        <v>26</v>
      </c>
      <c r="G8334">
        <v>3.4</v>
      </c>
      <c r="H8334">
        <v>80.83</v>
      </c>
      <c r="I8334">
        <v>77.63</v>
      </c>
      <c r="J8334">
        <v>1</v>
      </c>
      <c r="K8334">
        <v>7.1</v>
      </c>
      <c r="L8334">
        <v>11.8</v>
      </c>
      <c r="M8334">
        <v>62</v>
      </c>
      <c r="N8334" t="s">
        <v>41</v>
      </c>
      <c r="O8334">
        <v>1.399</v>
      </c>
      <c r="P8334" t="s">
        <v>28</v>
      </c>
      <c r="Q8334" t="s">
        <v>29</v>
      </c>
      <c r="R8334">
        <v>4.79</v>
      </c>
      <c r="S8334">
        <v>6</v>
      </c>
      <c r="T8334">
        <v>-3.2</v>
      </c>
      <c r="U8334">
        <v>4.7</v>
      </c>
      <c r="V8334" t="s">
        <v>486</v>
      </c>
      <c r="W8334" t="s">
        <v>45</v>
      </c>
      <c r="X8334">
        <v>1</v>
      </c>
      <c r="Y8334" t="str">
        <f>IF(tblRides[[#This Row],[supply_demand_ratio]]&lt;0.8,"Below 0.8",IF(tblRides[[#This Row],[supply_demand_ratio]]&lt;1,"Between 0.8-1.0",IF(tblRides[[#This Row],[supply_demand_ratio]]&lt;=1.2,"Between 1.0-1.2","Above 1.2")))</f>
        <v>Above 1.2</v>
      </c>
    </row>
    <row r="8335" spans="1:25" x14ac:dyDescent="0.3">
      <c r="A8335" t="s">
        <v>8390</v>
      </c>
      <c r="B8335" s="1">
        <v>46097.563888888886</v>
      </c>
      <c r="C8335" s="2">
        <v>46097</v>
      </c>
      <c r="D8335">
        <v>13</v>
      </c>
      <c r="E8335" t="s">
        <v>43</v>
      </c>
      <c r="F8335" t="s">
        <v>26</v>
      </c>
      <c r="G8335">
        <v>5.5</v>
      </c>
      <c r="H8335">
        <v>140.16</v>
      </c>
      <c r="I8335">
        <v>141.19999999999999</v>
      </c>
      <c r="J8335">
        <v>1.1000000000000001</v>
      </c>
      <c r="K8335">
        <v>9.1999999999999993</v>
      </c>
      <c r="L8335">
        <v>15.4</v>
      </c>
      <c r="M8335">
        <v>78</v>
      </c>
      <c r="N8335" t="s">
        <v>41</v>
      </c>
      <c r="O8335">
        <v>2.1219999999999999</v>
      </c>
      <c r="P8335" t="s">
        <v>28</v>
      </c>
      <c r="Q8335" t="s">
        <v>29</v>
      </c>
      <c r="R8335">
        <v>4.6500000000000004</v>
      </c>
      <c r="S8335">
        <v>2</v>
      </c>
      <c r="T8335">
        <v>1.04</v>
      </c>
      <c r="U8335">
        <v>6.2</v>
      </c>
      <c r="V8335" t="s">
        <v>486</v>
      </c>
      <c r="W8335" t="s">
        <v>45</v>
      </c>
      <c r="X8335">
        <v>1</v>
      </c>
      <c r="Y8335" t="str">
        <f>IF(tblRides[[#This Row],[supply_demand_ratio]]&lt;0.8,"Below 0.8",IF(tblRides[[#This Row],[supply_demand_ratio]]&lt;1,"Between 0.8-1.0",IF(tblRides[[#This Row],[supply_demand_ratio]]&lt;=1.2,"Between 1.0-1.2","Above 1.2")))</f>
        <v>Above 1.2</v>
      </c>
    </row>
    <row r="8336" spans="1:25" x14ac:dyDescent="0.3">
      <c r="A8336" t="s">
        <v>8391</v>
      </c>
      <c r="B8336" s="1">
        <v>46097.564583333333</v>
      </c>
      <c r="C8336" s="2">
        <v>46097</v>
      </c>
      <c r="D8336">
        <v>13</v>
      </c>
      <c r="E8336" t="s">
        <v>33</v>
      </c>
      <c r="F8336" t="s">
        <v>26</v>
      </c>
      <c r="G8336">
        <v>3.4</v>
      </c>
      <c r="H8336">
        <v>91.56</v>
      </c>
      <c r="J8336">
        <v>1</v>
      </c>
      <c r="K8336">
        <v>6.6</v>
      </c>
      <c r="L8336">
        <v>7.9</v>
      </c>
      <c r="M8336">
        <v>96</v>
      </c>
      <c r="N8336" t="s">
        <v>41</v>
      </c>
      <c r="O8336">
        <v>1.4690000000000001</v>
      </c>
      <c r="P8336" t="s">
        <v>58</v>
      </c>
      <c r="Q8336" t="s">
        <v>108</v>
      </c>
      <c r="R8336">
        <v>4.7</v>
      </c>
      <c r="S8336">
        <v>38</v>
      </c>
      <c r="U8336">
        <v>1.3</v>
      </c>
      <c r="V8336" t="s">
        <v>486</v>
      </c>
      <c r="W8336" t="s">
        <v>45</v>
      </c>
      <c r="X8336">
        <v>0</v>
      </c>
      <c r="Y8336" t="str">
        <f>IF(tblRides[[#This Row],[supply_demand_ratio]]&lt;0.8,"Below 0.8",IF(tblRides[[#This Row],[supply_demand_ratio]]&lt;1,"Between 0.8-1.0",IF(tblRides[[#This Row],[supply_demand_ratio]]&lt;=1.2,"Between 1.0-1.2","Above 1.2")))</f>
        <v>Above 1.2</v>
      </c>
    </row>
    <row r="8337" spans="1:25" x14ac:dyDescent="0.3">
      <c r="A8337" t="s">
        <v>8392</v>
      </c>
      <c r="B8337" s="1">
        <v>46097.568749999999</v>
      </c>
      <c r="C8337" s="2">
        <v>46097</v>
      </c>
      <c r="D8337">
        <v>13</v>
      </c>
      <c r="E8337" t="s">
        <v>43</v>
      </c>
      <c r="F8337" t="s">
        <v>26</v>
      </c>
      <c r="G8337">
        <v>6.2</v>
      </c>
      <c r="H8337">
        <v>129.57</v>
      </c>
      <c r="I8337">
        <v>130.78</v>
      </c>
      <c r="J8337">
        <v>1</v>
      </c>
      <c r="K8337">
        <v>2</v>
      </c>
      <c r="L8337">
        <v>5.0999999999999996</v>
      </c>
      <c r="M8337">
        <v>66</v>
      </c>
      <c r="N8337" t="s">
        <v>41</v>
      </c>
      <c r="O8337">
        <v>2.2000000000000002</v>
      </c>
      <c r="P8337" t="s">
        <v>28</v>
      </c>
      <c r="Q8337" t="s">
        <v>29</v>
      </c>
      <c r="R8337">
        <v>4.93</v>
      </c>
      <c r="S8337">
        <v>39</v>
      </c>
      <c r="T8337">
        <v>1.21</v>
      </c>
      <c r="U8337">
        <v>3.1</v>
      </c>
      <c r="V8337" t="s">
        <v>486</v>
      </c>
      <c r="W8337" t="s">
        <v>31</v>
      </c>
      <c r="X8337">
        <v>1</v>
      </c>
      <c r="Y8337" t="str">
        <f>IF(tblRides[[#This Row],[supply_demand_ratio]]&lt;0.8,"Below 0.8",IF(tblRides[[#This Row],[supply_demand_ratio]]&lt;1,"Between 0.8-1.0",IF(tblRides[[#This Row],[supply_demand_ratio]]&lt;=1.2,"Between 1.0-1.2","Above 1.2")))</f>
        <v>Above 1.2</v>
      </c>
    </row>
    <row r="8338" spans="1:25" x14ac:dyDescent="0.3">
      <c r="A8338" t="s">
        <v>8393</v>
      </c>
      <c r="B8338" s="1">
        <v>46097.577777777777</v>
      </c>
      <c r="C8338" s="2">
        <v>46097</v>
      </c>
      <c r="D8338">
        <v>13</v>
      </c>
      <c r="E8338" t="s">
        <v>25</v>
      </c>
      <c r="F8338" t="s">
        <v>26</v>
      </c>
      <c r="G8338">
        <v>3.5</v>
      </c>
      <c r="H8338">
        <v>85.77</v>
      </c>
      <c r="I8338">
        <v>90.25</v>
      </c>
      <c r="J8338">
        <v>1</v>
      </c>
      <c r="K8338">
        <v>3.2</v>
      </c>
      <c r="L8338">
        <v>2.9</v>
      </c>
      <c r="M8338">
        <v>126</v>
      </c>
      <c r="N8338" t="s">
        <v>27</v>
      </c>
      <c r="O8338">
        <v>1.0580000000000001</v>
      </c>
      <c r="P8338" t="s">
        <v>28</v>
      </c>
      <c r="Q8338" t="s">
        <v>29</v>
      </c>
      <c r="R8338">
        <v>4.7300000000000004</v>
      </c>
      <c r="S8338">
        <v>11</v>
      </c>
      <c r="T8338">
        <v>4.4800000000000004</v>
      </c>
      <c r="U8338">
        <v>-0.3</v>
      </c>
      <c r="V8338" t="s">
        <v>486</v>
      </c>
      <c r="W8338" t="s">
        <v>31</v>
      </c>
      <c r="X8338">
        <v>1</v>
      </c>
      <c r="Y8338" t="str">
        <f>IF(tblRides[[#This Row],[supply_demand_ratio]]&lt;0.8,"Below 0.8",IF(tblRides[[#This Row],[supply_demand_ratio]]&lt;1,"Between 0.8-1.0",IF(tblRides[[#This Row],[supply_demand_ratio]]&lt;=1.2,"Between 1.0-1.2","Above 1.2")))</f>
        <v>Between 1.0-1.2</v>
      </c>
    </row>
    <row r="8339" spans="1:25" x14ac:dyDescent="0.3">
      <c r="A8339" t="s">
        <v>8394</v>
      </c>
      <c r="B8339" s="1">
        <v>46097.579861111109</v>
      </c>
      <c r="C8339" s="2">
        <v>46097</v>
      </c>
      <c r="D8339">
        <v>13</v>
      </c>
      <c r="E8339" t="s">
        <v>36</v>
      </c>
      <c r="F8339" t="s">
        <v>34</v>
      </c>
      <c r="G8339">
        <v>3.4</v>
      </c>
      <c r="H8339">
        <v>89.56</v>
      </c>
      <c r="I8339">
        <v>93.54</v>
      </c>
      <c r="J8339">
        <v>1</v>
      </c>
      <c r="K8339">
        <v>6.3</v>
      </c>
      <c r="L8339">
        <v>3.7</v>
      </c>
      <c r="M8339">
        <v>111</v>
      </c>
      <c r="N8339" t="s">
        <v>27</v>
      </c>
      <c r="O8339">
        <v>1.1559999999999999</v>
      </c>
      <c r="P8339" t="s">
        <v>28</v>
      </c>
      <c r="Q8339" t="s">
        <v>29</v>
      </c>
      <c r="R8339">
        <v>4.42</v>
      </c>
      <c r="S8339">
        <v>0</v>
      </c>
      <c r="T8339">
        <v>3.98</v>
      </c>
      <c r="U8339">
        <v>-2.6</v>
      </c>
      <c r="V8339" t="s">
        <v>486</v>
      </c>
      <c r="W8339" t="s">
        <v>45</v>
      </c>
      <c r="X8339">
        <v>1</v>
      </c>
      <c r="Y8339" t="str">
        <f>IF(tblRides[[#This Row],[supply_demand_ratio]]&lt;0.8,"Below 0.8",IF(tblRides[[#This Row],[supply_demand_ratio]]&lt;1,"Between 0.8-1.0",IF(tblRides[[#This Row],[supply_demand_ratio]]&lt;=1.2,"Between 1.0-1.2","Above 1.2")))</f>
        <v>Between 1.0-1.2</v>
      </c>
    </row>
    <row r="8340" spans="1:25" x14ac:dyDescent="0.3">
      <c r="A8340" t="s">
        <v>8395</v>
      </c>
      <c r="B8340" s="1">
        <v>46097.586111111108</v>
      </c>
      <c r="C8340" s="2">
        <v>46097</v>
      </c>
      <c r="D8340">
        <v>14</v>
      </c>
      <c r="E8340" t="s">
        <v>36</v>
      </c>
      <c r="F8340" t="s">
        <v>26</v>
      </c>
      <c r="G8340">
        <v>4.4000000000000004</v>
      </c>
      <c r="H8340">
        <v>94.32</v>
      </c>
      <c r="J8340">
        <v>1</v>
      </c>
      <c r="K8340">
        <v>2.4</v>
      </c>
      <c r="L8340">
        <v>4.4000000000000004</v>
      </c>
      <c r="M8340">
        <v>97</v>
      </c>
      <c r="N8340" t="s">
        <v>27</v>
      </c>
      <c r="O8340">
        <v>0.91800000000000004</v>
      </c>
      <c r="P8340" t="s">
        <v>58</v>
      </c>
      <c r="Q8340" t="s">
        <v>59</v>
      </c>
      <c r="R8340">
        <v>4.7300000000000004</v>
      </c>
      <c r="S8340">
        <v>10</v>
      </c>
      <c r="U8340">
        <v>2</v>
      </c>
      <c r="V8340" t="s">
        <v>486</v>
      </c>
      <c r="W8340" t="s">
        <v>31</v>
      </c>
      <c r="X8340">
        <v>0</v>
      </c>
      <c r="Y8340" t="str">
        <f>IF(tblRides[[#This Row],[supply_demand_ratio]]&lt;0.8,"Below 0.8",IF(tblRides[[#This Row],[supply_demand_ratio]]&lt;1,"Between 0.8-1.0",IF(tblRides[[#This Row],[supply_demand_ratio]]&lt;=1.2,"Between 1.0-1.2","Above 1.2")))</f>
        <v>Between 0.8-1.0</v>
      </c>
    </row>
    <row r="8341" spans="1:25" x14ac:dyDescent="0.3">
      <c r="A8341" t="s">
        <v>8396</v>
      </c>
      <c r="B8341" s="1">
        <v>46097.586805555555</v>
      </c>
      <c r="C8341" s="2">
        <v>46097</v>
      </c>
      <c r="D8341">
        <v>14</v>
      </c>
      <c r="E8341" t="s">
        <v>25</v>
      </c>
      <c r="F8341" t="s">
        <v>26</v>
      </c>
      <c r="G8341">
        <v>4.5</v>
      </c>
      <c r="H8341">
        <v>113.78</v>
      </c>
      <c r="I8341">
        <v>122.53</v>
      </c>
      <c r="J8341">
        <v>1</v>
      </c>
      <c r="K8341">
        <v>2</v>
      </c>
      <c r="L8341">
        <v>1</v>
      </c>
      <c r="M8341">
        <v>125</v>
      </c>
      <c r="N8341" t="s">
        <v>27</v>
      </c>
      <c r="O8341">
        <v>1.1160000000000001</v>
      </c>
      <c r="P8341" t="s">
        <v>28</v>
      </c>
      <c r="Q8341" t="s">
        <v>29</v>
      </c>
      <c r="R8341">
        <v>4.92</v>
      </c>
      <c r="S8341">
        <v>3</v>
      </c>
      <c r="T8341">
        <v>8.75</v>
      </c>
      <c r="U8341">
        <v>-1</v>
      </c>
      <c r="V8341" t="s">
        <v>486</v>
      </c>
      <c r="W8341" t="s">
        <v>31</v>
      </c>
      <c r="X8341">
        <v>1</v>
      </c>
      <c r="Y8341" t="str">
        <f>IF(tblRides[[#This Row],[supply_demand_ratio]]&lt;0.8,"Below 0.8",IF(tblRides[[#This Row],[supply_demand_ratio]]&lt;1,"Between 0.8-1.0",IF(tblRides[[#This Row],[supply_demand_ratio]]&lt;=1.2,"Between 1.0-1.2","Above 1.2")))</f>
        <v>Between 1.0-1.2</v>
      </c>
    </row>
    <row r="8342" spans="1:25" x14ac:dyDescent="0.3">
      <c r="A8342" t="s">
        <v>8397</v>
      </c>
      <c r="B8342" s="1">
        <v>46097.592361111114</v>
      </c>
      <c r="C8342" s="2">
        <v>46097</v>
      </c>
      <c r="D8342">
        <v>14</v>
      </c>
      <c r="E8342" t="s">
        <v>25</v>
      </c>
      <c r="F8342" t="s">
        <v>26</v>
      </c>
      <c r="G8342">
        <v>0.9</v>
      </c>
      <c r="H8342">
        <v>63.46</v>
      </c>
      <c r="I8342">
        <v>62.77</v>
      </c>
      <c r="J8342">
        <v>1.1000000000000001</v>
      </c>
      <c r="K8342">
        <v>5.9</v>
      </c>
      <c r="L8342">
        <v>4.7</v>
      </c>
      <c r="M8342">
        <v>104</v>
      </c>
      <c r="N8342" t="s">
        <v>27</v>
      </c>
      <c r="O8342">
        <v>0.8</v>
      </c>
      <c r="P8342" t="s">
        <v>28</v>
      </c>
      <c r="Q8342" t="s">
        <v>29</v>
      </c>
      <c r="R8342">
        <v>4.45</v>
      </c>
      <c r="S8342">
        <v>2</v>
      </c>
      <c r="T8342">
        <v>-0.69</v>
      </c>
      <c r="U8342">
        <v>-1.2</v>
      </c>
      <c r="V8342" t="s">
        <v>486</v>
      </c>
      <c r="W8342" t="s">
        <v>45</v>
      </c>
      <c r="X8342">
        <v>1</v>
      </c>
      <c r="Y8342" t="str">
        <f>IF(tblRides[[#This Row],[supply_demand_ratio]]&lt;0.8,"Below 0.8",IF(tblRides[[#This Row],[supply_demand_ratio]]&lt;1,"Between 0.8-1.0",IF(tblRides[[#This Row],[supply_demand_ratio]]&lt;=1.2,"Between 1.0-1.2","Above 1.2")))</f>
        <v>Between 0.8-1.0</v>
      </c>
    </row>
    <row r="8343" spans="1:25" x14ac:dyDescent="0.3">
      <c r="A8343" t="s">
        <v>8398</v>
      </c>
      <c r="B8343" s="1">
        <v>46097.617361111108</v>
      </c>
      <c r="C8343" s="2">
        <v>46097</v>
      </c>
      <c r="D8343">
        <v>14</v>
      </c>
      <c r="E8343" t="s">
        <v>25</v>
      </c>
      <c r="F8343" t="s">
        <v>34</v>
      </c>
      <c r="G8343">
        <v>4.7</v>
      </c>
      <c r="H8343">
        <v>121.67</v>
      </c>
      <c r="I8343">
        <v>116.59</v>
      </c>
      <c r="J8343">
        <v>1</v>
      </c>
      <c r="K8343">
        <v>3.3</v>
      </c>
      <c r="L8343">
        <v>4</v>
      </c>
      <c r="M8343">
        <v>122</v>
      </c>
      <c r="N8343" t="s">
        <v>41</v>
      </c>
      <c r="O8343">
        <v>1.1879999999999999</v>
      </c>
      <c r="P8343" t="s">
        <v>28</v>
      </c>
      <c r="Q8343" t="s">
        <v>29</v>
      </c>
      <c r="R8343">
        <v>4.8600000000000003</v>
      </c>
      <c r="S8343">
        <v>0</v>
      </c>
      <c r="T8343">
        <v>-5.08</v>
      </c>
      <c r="U8343">
        <v>0.7</v>
      </c>
      <c r="V8343" t="s">
        <v>486</v>
      </c>
      <c r="W8343" t="s">
        <v>31</v>
      </c>
      <c r="X8343">
        <v>1</v>
      </c>
      <c r="Y8343" t="str">
        <f>IF(tblRides[[#This Row],[supply_demand_ratio]]&lt;0.8,"Below 0.8",IF(tblRides[[#This Row],[supply_demand_ratio]]&lt;1,"Between 0.8-1.0",IF(tblRides[[#This Row],[supply_demand_ratio]]&lt;=1.2,"Between 1.0-1.2","Above 1.2")))</f>
        <v>Between 1.0-1.2</v>
      </c>
    </row>
    <row r="8344" spans="1:25" x14ac:dyDescent="0.3">
      <c r="A8344" t="s">
        <v>8399</v>
      </c>
      <c r="B8344" s="1">
        <v>46097.622916666667</v>
      </c>
      <c r="C8344" s="2">
        <v>46097</v>
      </c>
      <c r="D8344">
        <v>14</v>
      </c>
      <c r="E8344" t="s">
        <v>25</v>
      </c>
      <c r="F8344" t="s">
        <v>26</v>
      </c>
      <c r="G8344">
        <v>17.7</v>
      </c>
      <c r="H8344">
        <v>308.36</v>
      </c>
      <c r="I8344">
        <v>293.77</v>
      </c>
      <c r="J8344">
        <v>1.1000000000000001</v>
      </c>
      <c r="K8344">
        <v>3.6</v>
      </c>
      <c r="L8344">
        <v>4</v>
      </c>
      <c r="M8344">
        <v>103</v>
      </c>
      <c r="N8344" t="s">
        <v>27</v>
      </c>
      <c r="O8344">
        <v>0.92900000000000005</v>
      </c>
      <c r="P8344" t="s">
        <v>28</v>
      </c>
      <c r="Q8344" t="s">
        <v>29</v>
      </c>
      <c r="R8344">
        <v>4.7</v>
      </c>
      <c r="S8344">
        <v>7</v>
      </c>
      <c r="T8344">
        <v>-14.59</v>
      </c>
      <c r="U8344">
        <v>0.4</v>
      </c>
      <c r="V8344" t="s">
        <v>486</v>
      </c>
      <c r="W8344" t="s">
        <v>31</v>
      </c>
      <c r="X8344">
        <v>1</v>
      </c>
      <c r="Y8344" t="str">
        <f>IF(tblRides[[#This Row],[supply_demand_ratio]]&lt;0.8,"Below 0.8",IF(tblRides[[#This Row],[supply_demand_ratio]]&lt;1,"Between 0.8-1.0",IF(tblRides[[#This Row],[supply_demand_ratio]]&lt;=1.2,"Between 1.0-1.2","Above 1.2")))</f>
        <v>Between 0.8-1.0</v>
      </c>
    </row>
    <row r="8345" spans="1:25" x14ac:dyDescent="0.3">
      <c r="A8345" t="s">
        <v>8400</v>
      </c>
      <c r="B8345" s="1">
        <v>46097.629861111112</v>
      </c>
      <c r="C8345" s="2">
        <v>46097</v>
      </c>
      <c r="D8345">
        <v>15</v>
      </c>
      <c r="E8345" t="s">
        <v>25</v>
      </c>
      <c r="F8345" t="s">
        <v>26</v>
      </c>
      <c r="G8345">
        <v>3.5</v>
      </c>
      <c r="H8345">
        <v>106.65</v>
      </c>
      <c r="I8345">
        <v>108.62</v>
      </c>
      <c r="J8345">
        <v>1.1000000000000001</v>
      </c>
      <c r="K8345">
        <v>2.9</v>
      </c>
      <c r="L8345">
        <v>3.6</v>
      </c>
      <c r="M8345">
        <v>92</v>
      </c>
      <c r="N8345" t="s">
        <v>27</v>
      </c>
      <c r="O8345">
        <v>0.76</v>
      </c>
      <c r="P8345" t="s">
        <v>28</v>
      </c>
      <c r="Q8345" t="s">
        <v>29</v>
      </c>
      <c r="R8345">
        <v>4.42</v>
      </c>
      <c r="S8345">
        <v>5</v>
      </c>
      <c r="T8345">
        <v>1.97</v>
      </c>
      <c r="U8345">
        <v>0.7</v>
      </c>
      <c r="V8345" t="s">
        <v>486</v>
      </c>
      <c r="W8345" t="s">
        <v>31</v>
      </c>
      <c r="X8345">
        <v>1</v>
      </c>
      <c r="Y8345" t="str">
        <f>IF(tblRides[[#This Row],[supply_demand_ratio]]&lt;0.8,"Below 0.8",IF(tblRides[[#This Row],[supply_demand_ratio]]&lt;1,"Between 0.8-1.0",IF(tblRides[[#This Row],[supply_demand_ratio]]&lt;=1.2,"Between 1.0-1.2","Above 1.2")))</f>
        <v>Below 0.8</v>
      </c>
    </row>
    <row r="8346" spans="1:25" x14ac:dyDescent="0.3">
      <c r="A8346" t="s">
        <v>8401</v>
      </c>
      <c r="B8346" s="1">
        <v>46097.634027777778</v>
      </c>
      <c r="C8346" s="2">
        <v>46097</v>
      </c>
      <c r="D8346">
        <v>15</v>
      </c>
      <c r="E8346" t="s">
        <v>25</v>
      </c>
      <c r="F8346" t="s">
        <v>34</v>
      </c>
      <c r="G8346">
        <v>10.199999999999999</v>
      </c>
      <c r="H8346">
        <v>201.41</v>
      </c>
      <c r="I8346">
        <v>192.87</v>
      </c>
      <c r="J8346">
        <v>1.1000000000000001</v>
      </c>
      <c r="K8346">
        <v>8.4</v>
      </c>
      <c r="L8346">
        <v>12.5</v>
      </c>
      <c r="M8346">
        <v>124</v>
      </c>
      <c r="N8346" t="s">
        <v>27</v>
      </c>
      <c r="O8346">
        <v>0.97</v>
      </c>
      <c r="P8346" t="s">
        <v>28</v>
      </c>
      <c r="Q8346" t="s">
        <v>29</v>
      </c>
      <c r="R8346">
        <v>4.9000000000000004</v>
      </c>
      <c r="S8346">
        <v>0</v>
      </c>
      <c r="T8346">
        <v>-8.5399999999999991</v>
      </c>
      <c r="U8346">
        <v>4.0999999999999996</v>
      </c>
      <c r="V8346" t="s">
        <v>486</v>
      </c>
      <c r="W8346" t="s">
        <v>45</v>
      </c>
      <c r="X8346">
        <v>1</v>
      </c>
      <c r="Y8346" t="str">
        <f>IF(tblRides[[#This Row],[supply_demand_ratio]]&lt;0.8,"Below 0.8",IF(tblRides[[#This Row],[supply_demand_ratio]]&lt;1,"Between 0.8-1.0",IF(tblRides[[#This Row],[supply_demand_ratio]]&lt;=1.2,"Between 1.0-1.2","Above 1.2")))</f>
        <v>Between 0.8-1.0</v>
      </c>
    </row>
    <row r="8347" spans="1:25" x14ac:dyDescent="0.3">
      <c r="A8347" t="s">
        <v>8402</v>
      </c>
      <c r="B8347" s="1">
        <v>46097.647916666669</v>
      </c>
      <c r="C8347" s="2">
        <v>46097</v>
      </c>
      <c r="D8347">
        <v>15</v>
      </c>
      <c r="E8347" t="s">
        <v>36</v>
      </c>
      <c r="F8347" t="s">
        <v>26</v>
      </c>
      <c r="G8347">
        <v>7.9</v>
      </c>
      <c r="H8347">
        <v>175.03</v>
      </c>
      <c r="I8347">
        <v>177.47</v>
      </c>
      <c r="J8347">
        <v>1.1000000000000001</v>
      </c>
      <c r="K8347">
        <v>2.9</v>
      </c>
      <c r="L8347">
        <v>6.6</v>
      </c>
      <c r="M8347">
        <v>95</v>
      </c>
      <c r="N8347" t="s">
        <v>27</v>
      </c>
      <c r="O8347">
        <v>0.90800000000000003</v>
      </c>
      <c r="P8347" t="s">
        <v>28</v>
      </c>
      <c r="Q8347" t="s">
        <v>29</v>
      </c>
      <c r="R8347">
        <v>4.5599999999999996</v>
      </c>
      <c r="S8347">
        <v>7</v>
      </c>
      <c r="T8347">
        <v>2.44</v>
      </c>
      <c r="U8347">
        <v>3.7</v>
      </c>
      <c r="V8347" t="s">
        <v>486</v>
      </c>
      <c r="W8347" t="s">
        <v>31</v>
      </c>
      <c r="X8347">
        <v>1</v>
      </c>
      <c r="Y8347" t="str">
        <f>IF(tblRides[[#This Row],[supply_demand_ratio]]&lt;0.8,"Below 0.8",IF(tblRides[[#This Row],[supply_demand_ratio]]&lt;1,"Between 0.8-1.0",IF(tblRides[[#This Row],[supply_demand_ratio]]&lt;=1.2,"Between 1.0-1.2","Above 1.2")))</f>
        <v>Between 0.8-1.0</v>
      </c>
    </row>
    <row r="8348" spans="1:25" x14ac:dyDescent="0.3">
      <c r="A8348" t="s">
        <v>8403</v>
      </c>
      <c r="B8348" s="1">
        <v>46097.663194444445</v>
      </c>
      <c r="C8348" s="2">
        <v>46097</v>
      </c>
      <c r="D8348">
        <v>15</v>
      </c>
      <c r="E8348" t="s">
        <v>36</v>
      </c>
      <c r="F8348" t="s">
        <v>34</v>
      </c>
      <c r="G8348">
        <v>4.3</v>
      </c>
      <c r="H8348">
        <v>112.88</v>
      </c>
      <c r="I8348">
        <v>115.94</v>
      </c>
      <c r="J8348">
        <v>1.1000000000000001</v>
      </c>
      <c r="K8348">
        <v>3.6</v>
      </c>
      <c r="L8348">
        <v>7.3</v>
      </c>
      <c r="M8348">
        <v>111</v>
      </c>
      <c r="N8348" t="s">
        <v>27</v>
      </c>
      <c r="O8348">
        <v>1.052</v>
      </c>
      <c r="P8348" t="s">
        <v>28</v>
      </c>
      <c r="Q8348" t="s">
        <v>29</v>
      </c>
      <c r="R8348">
        <v>4.72</v>
      </c>
      <c r="S8348">
        <v>0</v>
      </c>
      <c r="T8348">
        <v>3.06</v>
      </c>
      <c r="U8348">
        <v>3.7</v>
      </c>
      <c r="V8348" t="s">
        <v>486</v>
      </c>
      <c r="W8348" t="s">
        <v>31</v>
      </c>
      <c r="X8348">
        <v>1</v>
      </c>
      <c r="Y8348" t="str">
        <f>IF(tblRides[[#This Row],[supply_demand_ratio]]&lt;0.8,"Below 0.8",IF(tblRides[[#This Row],[supply_demand_ratio]]&lt;1,"Between 0.8-1.0",IF(tblRides[[#This Row],[supply_demand_ratio]]&lt;=1.2,"Between 1.0-1.2","Above 1.2")))</f>
        <v>Between 1.0-1.2</v>
      </c>
    </row>
    <row r="8349" spans="1:25" x14ac:dyDescent="0.3">
      <c r="A8349" t="s">
        <v>8404</v>
      </c>
      <c r="B8349" s="1">
        <v>46097.667361111111</v>
      </c>
      <c r="C8349" s="2">
        <v>46097</v>
      </c>
      <c r="D8349">
        <v>16</v>
      </c>
      <c r="E8349" t="s">
        <v>36</v>
      </c>
      <c r="F8349" t="s">
        <v>26</v>
      </c>
      <c r="G8349">
        <v>3.1</v>
      </c>
      <c r="H8349">
        <v>81.739999999999995</v>
      </c>
      <c r="I8349">
        <v>82.35</v>
      </c>
      <c r="J8349">
        <v>1</v>
      </c>
      <c r="K8349">
        <v>6.3</v>
      </c>
      <c r="L8349">
        <v>7.7</v>
      </c>
      <c r="M8349">
        <v>102</v>
      </c>
      <c r="N8349" t="s">
        <v>27</v>
      </c>
      <c r="O8349">
        <v>0.91600000000000004</v>
      </c>
      <c r="P8349" t="s">
        <v>28</v>
      </c>
      <c r="Q8349" t="s">
        <v>29</v>
      </c>
      <c r="R8349">
        <v>4.78</v>
      </c>
      <c r="S8349">
        <v>4</v>
      </c>
      <c r="T8349">
        <v>0.61</v>
      </c>
      <c r="U8349">
        <v>1.4</v>
      </c>
      <c r="V8349" t="s">
        <v>486</v>
      </c>
      <c r="W8349" t="s">
        <v>45</v>
      </c>
      <c r="X8349">
        <v>1</v>
      </c>
      <c r="Y8349" t="str">
        <f>IF(tblRides[[#This Row],[supply_demand_ratio]]&lt;0.8,"Below 0.8",IF(tblRides[[#This Row],[supply_demand_ratio]]&lt;1,"Between 0.8-1.0",IF(tblRides[[#This Row],[supply_demand_ratio]]&lt;=1.2,"Between 1.0-1.2","Above 1.2")))</f>
        <v>Between 0.8-1.0</v>
      </c>
    </row>
    <row r="8350" spans="1:25" x14ac:dyDescent="0.3">
      <c r="A8350" t="s">
        <v>8405</v>
      </c>
      <c r="B8350" s="1">
        <v>46097.677083333336</v>
      </c>
      <c r="C8350" s="2">
        <v>46097</v>
      </c>
      <c r="D8350">
        <v>16</v>
      </c>
      <c r="E8350" t="s">
        <v>33</v>
      </c>
      <c r="F8350" t="s">
        <v>34</v>
      </c>
      <c r="G8350">
        <v>2.5</v>
      </c>
      <c r="H8350">
        <v>77.989999999999995</v>
      </c>
      <c r="I8350">
        <v>78.11</v>
      </c>
      <c r="J8350">
        <v>1</v>
      </c>
      <c r="K8350">
        <v>4.3</v>
      </c>
      <c r="L8350">
        <v>1.3</v>
      </c>
      <c r="M8350">
        <v>85</v>
      </c>
      <c r="N8350" t="s">
        <v>27</v>
      </c>
      <c r="O8350">
        <v>1.0640000000000001</v>
      </c>
      <c r="P8350" t="s">
        <v>28</v>
      </c>
      <c r="Q8350" t="s">
        <v>29</v>
      </c>
      <c r="R8350">
        <v>4.74</v>
      </c>
      <c r="S8350">
        <v>0</v>
      </c>
      <c r="T8350">
        <v>0.12</v>
      </c>
      <c r="U8350">
        <v>-3</v>
      </c>
      <c r="V8350" t="s">
        <v>486</v>
      </c>
      <c r="W8350" t="s">
        <v>31</v>
      </c>
      <c r="X8350">
        <v>1</v>
      </c>
      <c r="Y8350" t="str">
        <f>IF(tblRides[[#This Row],[supply_demand_ratio]]&lt;0.8,"Below 0.8",IF(tblRides[[#This Row],[supply_demand_ratio]]&lt;1,"Between 0.8-1.0",IF(tblRides[[#This Row],[supply_demand_ratio]]&lt;=1.2,"Between 1.0-1.2","Above 1.2")))</f>
        <v>Between 1.0-1.2</v>
      </c>
    </row>
    <row r="8351" spans="1:25" x14ac:dyDescent="0.3">
      <c r="A8351" t="s">
        <v>8406</v>
      </c>
      <c r="B8351" s="1">
        <v>46097.680555555555</v>
      </c>
      <c r="C8351" s="2">
        <v>46097</v>
      </c>
      <c r="D8351">
        <v>16</v>
      </c>
      <c r="E8351" t="s">
        <v>36</v>
      </c>
      <c r="F8351" t="s">
        <v>34</v>
      </c>
      <c r="G8351">
        <v>3.1</v>
      </c>
      <c r="H8351">
        <v>105.91</v>
      </c>
      <c r="I8351">
        <v>106.19</v>
      </c>
      <c r="J8351">
        <v>1.2</v>
      </c>
      <c r="K8351">
        <v>5.3</v>
      </c>
      <c r="L8351">
        <v>5.2</v>
      </c>
      <c r="M8351">
        <v>94</v>
      </c>
      <c r="N8351" t="s">
        <v>27</v>
      </c>
      <c r="O8351">
        <v>0.77900000000000003</v>
      </c>
      <c r="P8351" t="s">
        <v>28</v>
      </c>
      <c r="Q8351" t="s">
        <v>29</v>
      </c>
      <c r="R8351">
        <v>4.57</v>
      </c>
      <c r="S8351">
        <v>0</v>
      </c>
      <c r="T8351">
        <v>0.28000000000000003</v>
      </c>
      <c r="U8351">
        <v>-0.1</v>
      </c>
      <c r="V8351" t="s">
        <v>486</v>
      </c>
      <c r="W8351" t="s">
        <v>45</v>
      </c>
      <c r="X8351">
        <v>1</v>
      </c>
      <c r="Y8351" t="str">
        <f>IF(tblRides[[#This Row],[supply_demand_ratio]]&lt;0.8,"Below 0.8",IF(tblRides[[#This Row],[supply_demand_ratio]]&lt;1,"Between 0.8-1.0",IF(tblRides[[#This Row],[supply_demand_ratio]]&lt;=1.2,"Between 1.0-1.2","Above 1.2")))</f>
        <v>Below 0.8</v>
      </c>
    </row>
    <row r="8352" spans="1:25" x14ac:dyDescent="0.3">
      <c r="A8352" t="s">
        <v>8407</v>
      </c>
      <c r="B8352" s="1">
        <v>46097.7</v>
      </c>
      <c r="C8352" s="2">
        <v>46097</v>
      </c>
      <c r="D8352">
        <v>16</v>
      </c>
      <c r="E8352" t="s">
        <v>36</v>
      </c>
      <c r="F8352" t="s">
        <v>26</v>
      </c>
      <c r="G8352">
        <v>2</v>
      </c>
      <c r="H8352">
        <v>70.86</v>
      </c>
      <c r="I8352">
        <v>69.83</v>
      </c>
      <c r="J8352">
        <v>1</v>
      </c>
      <c r="K8352">
        <v>6.8</v>
      </c>
      <c r="L8352">
        <v>5.7</v>
      </c>
      <c r="M8352">
        <v>99</v>
      </c>
      <c r="N8352" t="s">
        <v>41</v>
      </c>
      <c r="O8352">
        <v>1.1950000000000001</v>
      </c>
      <c r="P8352" t="s">
        <v>28</v>
      </c>
      <c r="Q8352" t="s">
        <v>29</v>
      </c>
      <c r="R8352">
        <v>4.96</v>
      </c>
      <c r="S8352">
        <v>19</v>
      </c>
      <c r="T8352">
        <v>-1.03</v>
      </c>
      <c r="U8352">
        <v>-1.1000000000000001</v>
      </c>
      <c r="V8352" t="s">
        <v>486</v>
      </c>
      <c r="W8352" t="s">
        <v>45</v>
      </c>
      <c r="X8352">
        <v>1</v>
      </c>
      <c r="Y8352" t="str">
        <f>IF(tblRides[[#This Row],[supply_demand_ratio]]&lt;0.8,"Below 0.8",IF(tblRides[[#This Row],[supply_demand_ratio]]&lt;1,"Between 0.8-1.0",IF(tblRides[[#This Row],[supply_demand_ratio]]&lt;=1.2,"Between 1.0-1.2","Above 1.2")))</f>
        <v>Between 1.0-1.2</v>
      </c>
    </row>
    <row r="8353" spans="1:25" x14ac:dyDescent="0.3">
      <c r="A8353" t="s">
        <v>8408</v>
      </c>
      <c r="B8353" s="1">
        <v>46097.701388888891</v>
      </c>
      <c r="C8353" s="2">
        <v>46097</v>
      </c>
      <c r="D8353">
        <v>16</v>
      </c>
      <c r="E8353" t="s">
        <v>62</v>
      </c>
      <c r="F8353" t="s">
        <v>34</v>
      </c>
      <c r="G8353">
        <v>1.3</v>
      </c>
      <c r="H8353">
        <v>53.44</v>
      </c>
      <c r="J8353">
        <v>1</v>
      </c>
      <c r="K8353">
        <v>5.6</v>
      </c>
      <c r="L8353">
        <v>6.8</v>
      </c>
      <c r="M8353">
        <v>49</v>
      </c>
      <c r="N8353" t="s">
        <v>41</v>
      </c>
      <c r="O8353">
        <v>1.538</v>
      </c>
      <c r="P8353" t="s">
        <v>58</v>
      </c>
      <c r="Q8353" t="s">
        <v>74</v>
      </c>
      <c r="R8353">
        <v>4.54</v>
      </c>
      <c r="S8353">
        <v>0</v>
      </c>
      <c r="U8353">
        <v>1.2</v>
      </c>
      <c r="V8353" t="s">
        <v>486</v>
      </c>
      <c r="W8353" t="s">
        <v>45</v>
      </c>
      <c r="X8353">
        <v>0</v>
      </c>
      <c r="Y8353" t="str">
        <f>IF(tblRides[[#This Row],[supply_demand_ratio]]&lt;0.8,"Below 0.8",IF(tblRides[[#This Row],[supply_demand_ratio]]&lt;1,"Between 0.8-1.0",IF(tblRides[[#This Row],[supply_demand_ratio]]&lt;=1.2,"Between 1.0-1.2","Above 1.2")))</f>
        <v>Above 1.2</v>
      </c>
    </row>
    <row r="8354" spans="1:25" x14ac:dyDescent="0.3">
      <c r="A8354" t="s">
        <v>8409</v>
      </c>
      <c r="B8354" s="1">
        <v>46097.702777777777</v>
      </c>
      <c r="C8354" s="2">
        <v>46097</v>
      </c>
      <c r="D8354">
        <v>16</v>
      </c>
      <c r="E8354" t="s">
        <v>36</v>
      </c>
      <c r="F8354" t="s">
        <v>34</v>
      </c>
      <c r="G8354">
        <v>2.8</v>
      </c>
      <c r="H8354">
        <v>81.72</v>
      </c>
      <c r="I8354">
        <v>83.32</v>
      </c>
      <c r="J8354">
        <v>1.1000000000000001</v>
      </c>
      <c r="K8354">
        <v>6.8</v>
      </c>
      <c r="L8354">
        <v>11.1</v>
      </c>
      <c r="M8354">
        <v>110</v>
      </c>
      <c r="N8354" t="s">
        <v>27</v>
      </c>
      <c r="O8354">
        <v>0.84099999999999997</v>
      </c>
      <c r="P8354" t="s">
        <v>28</v>
      </c>
      <c r="Q8354" t="s">
        <v>29</v>
      </c>
      <c r="R8354">
        <v>4.6399999999999997</v>
      </c>
      <c r="S8354">
        <v>0</v>
      </c>
      <c r="T8354">
        <v>1.6</v>
      </c>
      <c r="U8354">
        <v>4.3</v>
      </c>
      <c r="V8354" t="s">
        <v>486</v>
      </c>
      <c r="W8354" t="s">
        <v>45</v>
      </c>
      <c r="X8354">
        <v>1</v>
      </c>
      <c r="Y8354" t="str">
        <f>IF(tblRides[[#This Row],[supply_demand_ratio]]&lt;0.8,"Below 0.8",IF(tblRides[[#This Row],[supply_demand_ratio]]&lt;1,"Between 0.8-1.0",IF(tblRides[[#This Row],[supply_demand_ratio]]&lt;=1.2,"Between 1.0-1.2","Above 1.2")))</f>
        <v>Between 0.8-1.0</v>
      </c>
    </row>
    <row r="8355" spans="1:25" x14ac:dyDescent="0.3">
      <c r="A8355" t="s">
        <v>8410</v>
      </c>
      <c r="B8355" s="1">
        <v>46097.734027777777</v>
      </c>
      <c r="C8355" s="2">
        <v>46097</v>
      </c>
      <c r="D8355">
        <v>17</v>
      </c>
      <c r="E8355" t="s">
        <v>36</v>
      </c>
      <c r="F8355" t="s">
        <v>34</v>
      </c>
      <c r="G8355">
        <v>10.8</v>
      </c>
      <c r="H8355">
        <v>238.69</v>
      </c>
      <c r="I8355">
        <v>230.72</v>
      </c>
      <c r="J8355">
        <v>1.1000000000000001</v>
      </c>
      <c r="K8355">
        <v>5.4</v>
      </c>
      <c r="L8355">
        <v>7.2</v>
      </c>
      <c r="M8355">
        <v>88</v>
      </c>
      <c r="N8355" t="s">
        <v>27</v>
      </c>
      <c r="O8355">
        <v>0.80900000000000005</v>
      </c>
      <c r="P8355" t="s">
        <v>28</v>
      </c>
      <c r="Q8355" t="s">
        <v>29</v>
      </c>
      <c r="R8355">
        <v>4.8899999999999997</v>
      </c>
      <c r="S8355">
        <v>0</v>
      </c>
      <c r="T8355">
        <v>-7.97</v>
      </c>
      <c r="U8355">
        <v>1.8</v>
      </c>
      <c r="V8355" t="s">
        <v>486</v>
      </c>
      <c r="W8355" t="s">
        <v>45</v>
      </c>
      <c r="X8355">
        <v>1</v>
      </c>
      <c r="Y8355" t="str">
        <f>IF(tblRides[[#This Row],[supply_demand_ratio]]&lt;0.8,"Below 0.8",IF(tblRides[[#This Row],[supply_demand_ratio]]&lt;1,"Between 0.8-1.0",IF(tblRides[[#This Row],[supply_demand_ratio]]&lt;=1.2,"Between 1.0-1.2","Above 1.2")))</f>
        <v>Between 0.8-1.0</v>
      </c>
    </row>
    <row r="8356" spans="1:25" x14ac:dyDescent="0.3">
      <c r="A8356" t="s">
        <v>8411</v>
      </c>
      <c r="B8356" s="1">
        <v>46097.738888888889</v>
      </c>
      <c r="C8356" s="2">
        <v>46097</v>
      </c>
      <c r="D8356">
        <v>17</v>
      </c>
      <c r="E8356" t="s">
        <v>36</v>
      </c>
      <c r="F8356" t="s">
        <v>26</v>
      </c>
      <c r="G8356">
        <v>8.6</v>
      </c>
      <c r="H8356">
        <v>209.86</v>
      </c>
      <c r="J8356">
        <v>1.2</v>
      </c>
      <c r="K8356">
        <v>3.9</v>
      </c>
      <c r="M8356">
        <v>90</v>
      </c>
      <c r="N8356" t="s">
        <v>27</v>
      </c>
      <c r="O8356">
        <v>0.76600000000000001</v>
      </c>
      <c r="P8356" t="s">
        <v>82</v>
      </c>
      <c r="Q8356" t="s">
        <v>83</v>
      </c>
      <c r="R8356">
        <v>4.6900000000000004</v>
      </c>
      <c r="S8356">
        <v>127</v>
      </c>
      <c r="V8356" t="s">
        <v>486</v>
      </c>
      <c r="W8356" t="s">
        <v>31</v>
      </c>
      <c r="X8356">
        <v>0</v>
      </c>
      <c r="Y8356" t="str">
        <f>IF(tblRides[[#This Row],[supply_demand_ratio]]&lt;0.8,"Below 0.8",IF(tblRides[[#This Row],[supply_demand_ratio]]&lt;1,"Between 0.8-1.0",IF(tblRides[[#This Row],[supply_demand_ratio]]&lt;=1.2,"Between 1.0-1.2","Above 1.2")))</f>
        <v>Below 0.8</v>
      </c>
    </row>
    <row r="8357" spans="1:25" x14ac:dyDescent="0.3">
      <c r="A8357" t="s">
        <v>8412</v>
      </c>
      <c r="B8357" s="1">
        <v>46097.754861111112</v>
      </c>
      <c r="C8357" s="2">
        <v>46097</v>
      </c>
      <c r="D8357">
        <v>18</v>
      </c>
      <c r="E8357" t="s">
        <v>33</v>
      </c>
      <c r="F8357" t="s">
        <v>34</v>
      </c>
      <c r="G8357">
        <v>3.9</v>
      </c>
      <c r="H8357">
        <v>126.88</v>
      </c>
      <c r="J8357">
        <v>1.3</v>
      </c>
      <c r="K8357">
        <v>10.1</v>
      </c>
      <c r="L8357">
        <v>13.2</v>
      </c>
      <c r="M8357">
        <v>80</v>
      </c>
      <c r="N8357" t="s">
        <v>72</v>
      </c>
      <c r="O8357">
        <v>0.70099999999999996</v>
      </c>
      <c r="P8357" t="s">
        <v>58</v>
      </c>
      <c r="Q8357" t="s">
        <v>108</v>
      </c>
      <c r="R8357">
        <v>4.6399999999999997</v>
      </c>
      <c r="S8357">
        <v>0</v>
      </c>
      <c r="U8357">
        <v>3.1</v>
      </c>
      <c r="V8357" t="s">
        <v>486</v>
      </c>
      <c r="W8357" t="s">
        <v>77</v>
      </c>
      <c r="X8357">
        <v>0</v>
      </c>
      <c r="Y8357" t="str">
        <f>IF(tblRides[[#This Row],[supply_demand_ratio]]&lt;0.8,"Below 0.8",IF(tblRides[[#This Row],[supply_demand_ratio]]&lt;1,"Between 0.8-1.0",IF(tblRides[[#This Row],[supply_demand_ratio]]&lt;=1.2,"Between 1.0-1.2","Above 1.2")))</f>
        <v>Below 0.8</v>
      </c>
    </row>
    <row r="8358" spans="1:25" x14ac:dyDescent="0.3">
      <c r="A8358" t="s">
        <v>8413</v>
      </c>
      <c r="B8358" s="1">
        <v>46097.763194444444</v>
      </c>
      <c r="C8358" s="2">
        <v>46097</v>
      </c>
      <c r="D8358">
        <v>18</v>
      </c>
      <c r="E8358" t="s">
        <v>25</v>
      </c>
      <c r="F8358" t="s">
        <v>26</v>
      </c>
      <c r="G8358">
        <v>11.7</v>
      </c>
      <c r="H8358">
        <v>292.92</v>
      </c>
      <c r="I8358">
        <v>302.14</v>
      </c>
      <c r="J8358">
        <v>1.3</v>
      </c>
      <c r="K8358">
        <v>6.7</v>
      </c>
      <c r="L8358">
        <v>7.5</v>
      </c>
      <c r="M8358">
        <v>89</v>
      </c>
      <c r="N8358" t="s">
        <v>72</v>
      </c>
      <c r="O8358">
        <v>0.59699999999999998</v>
      </c>
      <c r="P8358" t="s">
        <v>28</v>
      </c>
      <c r="Q8358" t="s">
        <v>29</v>
      </c>
      <c r="R8358">
        <v>4.6500000000000004</v>
      </c>
      <c r="S8358">
        <v>13</v>
      </c>
      <c r="T8358">
        <v>9.2200000000000006</v>
      </c>
      <c r="U8358">
        <v>0.8</v>
      </c>
      <c r="V8358" t="s">
        <v>486</v>
      </c>
      <c r="W8358" t="s">
        <v>45</v>
      </c>
      <c r="X8358">
        <v>1</v>
      </c>
      <c r="Y8358" t="str">
        <f>IF(tblRides[[#This Row],[supply_demand_ratio]]&lt;0.8,"Below 0.8",IF(tblRides[[#This Row],[supply_demand_ratio]]&lt;1,"Between 0.8-1.0",IF(tblRides[[#This Row],[supply_demand_ratio]]&lt;=1.2,"Between 1.0-1.2","Above 1.2")))</f>
        <v>Below 0.8</v>
      </c>
    </row>
    <row r="8359" spans="1:25" x14ac:dyDescent="0.3">
      <c r="A8359" t="s">
        <v>8414</v>
      </c>
      <c r="B8359" s="1">
        <v>46097.788888888892</v>
      </c>
      <c r="C8359" s="2">
        <v>46097</v>
      </c>
      <c r="D8359">
        <v>18</v>
      </c>
      <c r="E8359" t="s">
        <v>25</v>
      </c>
      <c r="F8359" t="s">
        <v>26</v>
      </c>
      <c r="G8359">
        <v>3.1</v>
      </c>
      <c r="H8359">
        <v>113.38</v>
      </c>
      <c r="I8359">
        <v>117.21</v>
      </c>
      <c r="J8359">
        <v>1.2</v>
      </c>
      <c r="K8359">
        <v>5.4</v>
      </c>
      <c r="L8359">
        <v>5.8</v>
      </c>
      <c r="M8359">
        <v>76</v>
      </c>
      <c r="N8359" t="s">
        <v>27</v>
      </c>
      <c r="O8359">
        <v>0.55200000000000005</v>
      </c>
      <c r="P8359" t="s">
        <v>28</v>
      </c>
      <c r="Q8359" t="s">
        <v>29</v>
      </c>
      <c r="R8359">
        <v>4.34</v>
      </c>
      <c r="S8359">
        <v>2</v>
      </c>
      <c r="T8359">
        <v>3.83</v>
      </c>
      <c r="U8359">
        <v>0.4</v>
      </c>
      <c r="V8359" t="s">
        <v>486</v>
      </c>
      <c r="W8359" t="s">
        <v>45</v>
      </c>
      <c r="X8359">
        <v>1</v>
      </c>
      <c r="Y8359" t="str">
        <f>IF(tblRides[[#This Row],[supply_demand_ratio]]&lt;0.8,"Below 0.8",IF(tblRides[[#This Row],[supply_demand_ratio]]&lt;1,"Between 0.8-1.0",IF(tblRides[[#This Row],[supply_demand_ratio]]&lt;=1.2,"Between 1.0-1.2","Above 1.2")))</f>
        <v>Below 0.8</v>
      </c>
    </row>
    <row r="8360" spans="1:25" x14ac:dyDescent="0.3">
      <c r="A8360" t="s">
        <v>8415</v>
      </c>
      <c r="B8360" s="1">
        <v>46097.8</v>
      </c>
      <c r="C8360" s="2">
        <v>46097</v>
      </c>
      <c r="D8360">
        <v>19</v>
      </c>
      <c r="E8360" t="s">
        <v>43</v>
      </c>
      <c r="F8360" t="s">
        <v>26</v>
      </c>
      <c r="G8360">
        <v>1.7</v>
      </c>
      <c r="H8360">
        <v>62.35</v>
      </c>
      <c r="I8360">
        <v>59.53</v>
      </c>
      <c r="J8360">
        <v>1</v>
      </c>
      <c r="K8360">
        <v>6.2</v>
      </c>
      <c r="L8360">
        <v>9.1</v>
      </c>
      <c r="M8360">
        <v>46</v>
      </c>
      <c r="N8360" t="s">
        <v>27</v>
      </c>
      <c r="O8360">
        <v>0.73599999999999999</v>
      </c>
      <c r="P8360" t="s">
        <v>28</v>
      </c>
      <c r="Q8360" t="s">
        <v>29</v>
      </c>
      <c r="R8360">
        <v>4.91</v>
      </c>
      <c r="S8360">
        <v>11</v>
      </c>
      <c r="T8360">
        <v>-2.82</v>
      </c>
      <c r="U8360">
        <v>2.9</v>
      </c>
      <c r="V8360" t="s">
        <v>486</v>
      </c>
      <c r="W8360" t="s">
        <v>45</v>
      </c>
      <c r="X8360">
        <v>1</v>
      </c>
      <c r="Y8360" t="str">
        <f>IF(tblRides[[#This Row],[supply_demand_ratio]]&lt;0.8,"Below 0.8",IF(tblRides[[#This Row],[supply_demand_ratio]]&lt;1,"Between 0.8-1.0",IF(tblRides[[#This Row],[supply_demand_ratio]]&lt;=1.2,"Between 1.0-1.2","Above 1.2")))</f>
        <v>Below 0.8</v>
      </c>
    </row>
    <row r="8361" spans="1:25" x14ac:dyDescent="0.3">
      <c r="A8361" t="s">
        <v>8416</v>
      </c>
      <c r="B8361" s="1">
        <v>46097.822222222225</v>
      </c>
      <c r="C8361" s="2">
        <v>46097</v>
      </c>
      <c r="D8361">
        <v>19</v>
      </c>
      <c r="E8361" t="s">
        <v>25</v>
      </c>
      <c r="F8361" t="s">
        <v>26</v>
      </c>
      <c r="G8361">
        <v>16.600000000000001</v>
      </c>
      <c r="H8361">
        <v>315.22000000000003</v>
      </c>
      <c r="I8361">
        <v>304.06</v>
      </c>
      <c r="J8361">
        <v>1.1000000000000001</v>
      </c>
      <c r="K8361">
        <v>7.3</v>
      </c>
      <c r="L8361">
        <v>9.6</v>
      </c>
      <c r="M8361">
        <v>109</v>
      </c>
      <c r="N8361" t="s">
        <v>72</v>
      </c>
      <c r="O8361">
        <v>0.745</v>
      </c>
      <c r="P8361" t="s">
        <v>28</v>
      </c>
      <c r="Q8361" t="s">
        <v>29</v>
      </c>
      <c r="R8361">
        <v>4.47</v>
      </c>
      <c r="S8361">
        <v>8</v>
      </c>
      <c r="T8361">
        <v>-11.16</v>
      </c>
      <c r="U8361">
        <v>2.2999999999999998</v>
      </c>
      <c r="V8361" t="s">
        <v>486</v>
      </c>
      <c r="W8361" t="s">
        <v>45</v>
      </c>
      <c r="X8361">
        <v>1</v>
      </c>
      <c r="Y8361" t="str">
        <f>IF(tblRides[[#This Row],[supply_demand_ratio]]&lt;0.8,"Below 0.8",IF(tblRides[[#This Row],[supply_demand_ratio]]&lt;1,"Between 0.8-1.0",IF(tblRides[[#This Row],[supply_demand_ratio]]&lt;=1.2,"Between 1.0-1.2","Above 1.2")))</f>
        <v>Below 0.8</v>
      </c>
    </row>
    <row r="8362" spans="1:25" x14ac:dyDescent="0.3">
      <c r="A8362" t="s">
        <v>8417</v>
      </c>
      <c r="B8362" s="1">
        <v>46097.823611111111</v>
      </c>
      <c r="C8362" s="2">
        <v>46097</v>
      </c>
      <c r="D8362">
        <v>19</v>
      </c>
      <c r="E8362" t="s">
        <v>25</v>
      </c>
      <c r="F8362" t="s">
        <v>26</v>
      </c>
      <c r="G8362">
        <v>6.6</v>
      </c>
      <c r="H8362">
        <v>170.09</v>
      </c>
      <c r="I8362">
        <v>173.94</v>
      </c>
      <c r="J8362">
        <v>1.2</v>
      </c>
      <c r="K8362">
        <v>4.9000000000000004</v>
      </c>
      <c r="L8362">
        <v>3.9</v>
      </c>
      <c r="M8362">
        <v>98</v>
      </c>
      <c r="N8362" t="s">
        <v>72</v>
      </c>
      <c r="O8362">
        <v>0.66400000000000003</v>
      </c>
      <c r="P8362" t="s">
        <v>28</v>
      </c>
      <c r="Q8362" t="s">
        <v>29</v>
      </c>
      <c r="R8362">
        <v>4.71</v>
      </c>
      <c r="S8362">
        <v>18</v>
      </c>
      <c r="T8362">
        <v>3.85</v>
      </c>
      <c r="U8362">
        <v>-1</v>
      </c>
      <c r="V8362" t="s">
        <v>486</v>
      </c>
      <c r="W8362" t="s">
        <v>31</v>
      </c>
      <c r="X8362">
        <v>1</v>
      </c>
      <c r="Y8362" t="str">
        <f>IF(tblRides[[#This Row],[supply_demand_ratio]]&lt;0.8,"Below 0.8",IF(tblRides[[#This Row],[supply_demand_ratio]]&lt;1,"Between 0.8-1.0",IF(tblRides[[#This Row],[supply_demand_ratio]]&lt;=1.2,"Between 1.0-1.2","Above 1.2")))</f>
        <v>Below 0.8</v>
      </c>
    </row>
    <row r="8363" spans="1:25" x14ac:dyDescent="0.3">
      <c r="A8363" t="s">
        <v>8418</v>
      </c>
      <c r="B8363" s="1">
        <v>46097.890277777777</v>
      </c>
      <c r="C8363" s="2">
        <v>46097</v>
      </c>
      <c r="D8363">
        <v>21</v>
      </c>
      <c r="E8363" t="s">
        <v>25</v>
      </c>
      <c r="F8363" t="s">
        <v>26</v>
      </c>
      <c r="G8363">
        <v>8</v>
      </c>
      <c r="H8363">
        <v>169.46</v>
      </c>
      <c r="I8363">
        <v>167.67</v>
      </c>
      <c r="J8363">
        <v>1</v>
      </c>
      <c r="K8363">
        <v>3.9</v>
      </c>
      <c r="L8363">
        <v>1</v>
      </c>
      <c r="M8363">
        <v>114</v>
      </c>
      <c r="N8363" t="s">
        <v>41</v>
      </c>
      <c r="O8363">
        <v>1.1870000000000001</v>
      </c>
      <c r="P8363" t="s">
        <v>28</v>
      </c>
      <c r="Q8363" t="s">
        <v>29</v>
      </c>
      <c r="R8363">
        <v>4.25</v>
      </c>
      <c r="S8363">
        <v>5</v>
      </c>
      <c r="T8363">
        <v>-1.79</v>
      </c>
      <c r="U8363">
        <v>-2.9</v>
      </c>
      <c r="V8363" t="s">
        <v>486</v>
      </c>
      <c r="W8363" t="s">
        <v>31</v>
      </c>
      <c r="X8363">
        <v>1</v>
      </c>
      <c r="Y8363" t="str">
        <f>IF(tblRides[[#This Row],[supply_demand_ratio]]&lt;0.8,"Below 0.8",IF(tblRides[[#This Row],[supply_demand_ratio]]&lt;1,"Between 0.8-1.0",IF(tblRides[[#This Row],[supply_demand_ratio]]&lt;=1.2,"Between 1.0-1.2","Above 1.2")))</f>
        <v>Between 1.0-1.2</v>
      </c>
    </row>
    <row r="8364" spans="1:25" x14ac:dyDescent="0.3">
      <c r="A8364" t="s">
        <v>8419</v>
      </c>
      <c r="B8364" s="1">
        <v>46097.89166666667</v>
      </c>
      <c r="C8364" s="2">
        <v>46097</v>
      </c>
      <c r="D8364">
        <v>21</v>
      </c>
      <c r="E8364" t="s">
        <v>43</v>
      </c>
      <c r="F8364" t="s">
        <v>26</v>
      </c>
      <c r="G8364">
        <v>3.3</v>
      </c>
      <c r="H8364">
        <v>87.37</v>
      </c>
      <c r="I8364">
        <v>86.89</v>
      </c>
      <c r="J8364">
        <v>1</v>
      </c>
      <c r="K8364">
        <v>4.8</v>
      </c>
      <c r="L8364">
        <v>6.1</v>
      </c>
      <c r="M8364">
        <v>62</v>
      </c>
      <c r="N8364" t="s">
        <v>41</v>
      </c>
      <c r="O8364">
        <v>1.4410000000000001</v>
      </c>
      <c r="P8364" t="s">
        <v>28</v>
      </c>
      <c r="Q8364" t="s">
        <v>29</v>
      </c>
      <c r="R8364">
        <v>4.7300000000000004</v>
      </c>
      <c r="S8364">
        <v>9</v>
      </c>
      <c r="T8364">
        <v>-0.48</v>
      </c>
      <c r="U8364">
        <v>1.3</v>
      </c>
      <c r="V8364" t="s">
        <v>486</v>
      </c>
      <c r="W8364" t="s">
        <v>31</v>
      </c>
      <c r="X8364">
        <v>1</v>
      </c>
      <c r="Y8364" t="str">
        <f>IF(tblRides[[#This Row],[supply_demand_ratio]]&lt;0.8,"Below 0.8",IF(tblRides[[#This Row],[supply_demand_ratio]]&lt;1,"Between 0.8-1.0",IF(tblRides[[#This Row],[supply_demand_ratio]]&lt;=1.2,"Between 1.0-1.2","Above 1.2")))</f>
        <v>Above 1.2</v>
      </c>
    </row>
    <row r="8365" spans="1:25" x14ac:dyDescent="0.3">
      <c r="A8365" t="s">
        <v>8420</v>
      </c>
      <c r="B8365" s="1">
        <v>46097.893055555556</v>
      </c>
      <c r="C8365" s="2">
        <v>46097</v>
      </c>
      <c r="D8365">
        <v>21</v>
      </c>
      <c r="E8365" t="s">
        <v>62</v>
      </c>
      <c r="F8365" t="s">
        <v>26</v>
      </c>
      <c r="G8365">
        <v>3.6</v>
      </c>
      <c r="H8365">
        <v>103.24</v>
      </c>
      <c r="I8365">
        <v>107.96</v>
      </c>
      <c r="J8365">
        <v>1.1000000000000001</v>
      </c>
      <c r="K8365">
        <v>2.1</v>
      </c>
      <c r="L8365">
        <v>1.9</v>
      </c>
      <c r="M8365">
        <v>63</v>
      </c>
      <c r="N8365" t="s">
        <v>41</v>
      </c>
      <c r="O8365">
        <v>1.5009999999999999</v>
      </c>
      <c r="P8365" t="s">
        <v>28</v>
      </c>
      <c r="Q8365" t="s">
        <v>29</v>
      </c>
      <c r="R8365">
        <v>4.45</v>
      </c>
      <c r="S8365">
        <v>14</v>
      </c>
      <c r="T8365">
        <v>4.72</v>
      </c>
      <c r="U8365">
        <v>-0.2</v>
      </c>
      <c r="V8365" t="s">
        <v>486</v>
      </c>
      <c r="W8365" t="s">
        <v>31</v>
      </c>
      <c r="X8365">
        <v>1</v>
      </c>
      <c r="Y8365" t="str">
        <f>IF(tblRides[[#This Row],[supply_demand_ratio]]&lt;0.8,"Below 0.8",IF(tblRides[[#This Row],[supply_demand_ratio]]&lt;1,"Between 0.8-1.0",IF(tblRides[[#This Row],[supply_demand_ratio]]&lt;=1.2,"Between 1.0-1.2","Above 1.2")))</f>
        <v>Above 1.2</v>
      </c>
    </row>
    <row r="8366" spans="1:25" x14ac:dyDescent="0.3">
      <c r="A8366" t="s">
        <v>8421</v>
      </c>
      <c r="B8366" s="1">
        <v>46097.902777777781</v>
      </c>
      <c r="C8366" s="2">
        <v>46097</v>
      </c>
      <c r="D8366">
        <v>21</v>
      </c>
      <c r="E8366" t="s">
        <v>43</v>
      </c>
      <c r="F8366" t="s">
        <v>26</v>
      </c>
      <c r="G8366">
        <v>4</v>
      </c>
      <c r="H8366">
        <v>93.48</v>
      </c>
      <c r="I8366">
        <v>93.76</v>
      </c>
      <c r="J8366">
        <v>1</v>
      </c>
      <c r="K8366">
        <v>7.1</v>
      </c>
      <c r="L8366">
        <v>6.6</v>
      </c>
      <c r="M8366">
        <v>47</v>
      </c>
      <c r="N8366" t="s">
        <v>41</v>
      </c>
      <c r="O8366">
        <v>1.163</v>
      </c>
      <c r="P8366" t="s">
        <v>28</v>
      </c>
      <c r="Q8366" t="s">
        <v>29</v>
      </c>
      <c r="R8366">
        <v>4.37</v>
      </c>
      <c r="S8366">
        <v>49</v>
      </c>
      <c r="T8366">
        <v>0.28000000000000003</v>
      </c>
      <c r="U8366">
        <v>-0.5</v>
      </c>
      <c r="V8366" t="s">
        <v>486</v>
      </c>
      <c r="W8366" t="s">
        <v>45</v>
      </c>
      <c r="X8366">
        <v>1</v>
      </c>
      <c r="Y8366" t="str">
        <f>IF(tblRides[[#This Row],[supply_demand_ratio]]&lt;0.8,"Below 0.8",IF(tblRides[[#This Row],[supply_demand_ratio]]&lt;1,"Between 0.8-1.0",IF(tblRides[[#This Row],[supply_demand_ratio]]&lt;=1.2,"Between 1.0-1.2","Above 1.2")))</f>
        <v>Between 1.0-1.2</v>
      </c>
    </row>
    <row r="8367" spans="1:25" x14ac:dyDescent="0.3">
      <c r="A8367" t="s">
        <v>8422</v>
      </c>
      <c r="B8367" s="1">
        <v>46097.908333333333</v>
      </c>
      <c r="C8367" s="2">
        <v>46097</v>
      </c>
      <c r="D8367">
        <v>21</v>
      </c>
      <c r="E8367" t="s">
        <v>25</v>
      </c>
      <c r="F8367" t="s">
        <v>26</v>
      </c>
      <c r="G8367">
        <v>8.5</v>
      </c>
      <c r="H8367">
        <v>153.43</v>
      </c>
      <c r="I8367">
        <v>154.59</v>
      </c>
      <c r="J8367">
        <v>1</v>
      </c>
      <c r="K8367">
        <v>2.1</v>
      </c>
      <c r="L8367">
        <v>1.3</v>
      </c>
      <c r="M8367">
        <v>109</v>
      </c>
      <c r="N8367" t="s">
        <v>27</v>
      </c>
      <c r="O8367">
        <v>1.016</v>
      </c>
      <c r="P8367" t="s">
        <v>28</v>
      </c>
      <c r="Q8367" t="s">
        <v>29</v>
      </c>
      <c r="R8367">
        <v>4.51</v>
      </c>
      <c r="S8367">
        <v>35</v>
      </c>
      <c r="T8367">
        <v>1.1599999999999999</v>
      </c>
      <c r="U8367">
        <v>-0.8</v>
      </c>
      <c r="V8367" t="s">
        <v>486</v>
      </c>
      <c r="W8367" t="s">
        <v>31</v>
      </c>
      <c r="X8367">
        <v>1</v>
      </c>
      <c r="Y8367" t="str">
        <f>IF(tblRides[[#This Row],[supply_demand_ratio]]&lt;0.8,"Below 0.8",IF(tblRides[[#This Row],[supply_demand_ratio]]&lt;1,"Between 0.8-1.0",IF(tblRides[[#This Row],[supply_demand_ratio]]&lt;=1.2,"Between 1.0-1.2","Above 1.2")))</f>
        <v>Between 1.0-1.2</v>
      </c>
    </row>
    <row r="8368" spans="1:25" x14ac:dyDescent="0.3">
      <c r="A8368" t="s">
        <v>8423</v>
      </c>
      <c r="B8368" s="1">
        <v>46097.912499999999</v>
      </c>
      <c r="C8368" s="2">
        <v>46097</v>
      </c>
      <c r="D8368">
        <v>21</v>
      </c>
      <c r="E8368" t="s">
        <v>43</v>
      </c>
      <c r="F8368" t="s">
        <v>26</v>
      </c>
      <c r="G8368">
        <v>2.5</v>
      </c>
      <c r="H8368">
        <v>70.040000000000006</v>
      </c>
      <c r="I8368">
        <v>72.37</v>
      </c>
      <c r="J8368">
        <v>1</v>
      </c>
      <c r="K8368">
        <v>6.2</v>
      </c>
      <c r="L8368">
        <v>6.7</v>
      </c>
      <c r="M8368">
        <v>60</v>
      </c>
      <c r="N8368" t="s">
        <v>41</v>
      </c>
      <c r="O8368">
        <v>1.5009999999999999</v>
      </c>
      <c r="P8368" t="s">
        <v>28</v>
      </c>
      <c r="Q8368" t="s">
        <v>29</v>
      </c>
      <c r="R8368">
        <v>4.38</v>
      </c>
      <c r="S8368">
        <v>26</v>
      </c>
      <c r="T8368">
        <v>2.33</v>
      </c>
      <c r="U8368">
        <v>0.5</v>
      </c>
      <c r="V8368" t="s">
        <v>486</v>
      </c>
      <c r="W8368" t="s">
        <v>45</v>
      </c>
      <c r="X8368">
        <v>1</v>
      </c>
      <c r="Y8368" t="str">
        <f>IF(tblRides[[#This Row],[supply_demand_ratio]]&lt;0.8,"Below 0.8",IF(tblRides[[#This Row],[supply_demand_ratio]]&lt;1,"Between 0.8-1.0",IF(tblRides[[#This Row],[supply_demand_ratio]]&lt;=1.2,"Between 1.0-1.2","Above 1.2")))</f>
        <v>Above 1.2</v>
      </c>
    </row>
    <row r="8369" spans="1:25" x14ac:dyDescent="0.3">
      <c r="A8369" t="s">
        <v>8424</v>
      </c>
      <c r="B8369" s="1">
        <v>46097.914583333331</v>
      </c>
      <c r="C8369" s="2">
        <v>46097</v>
      </c>
      <c r="D8369">
        <v>21</v>
      </c>
      <c r="E8369" t="s">
        <v>43</v>
      </c>
      <c r="F8369" t="s">
        <v>26</v>
      </c>
      <c r="G8369">
        <v>2.9</v>
      </c>
      <c r="H8369">
        <v>75.45</v>
      </c>
      <c r="I8369">
        <v>72.89</v>
      </c>
      <c r="J8369">
        <v>1</v>
      </c>
      <c r="K8369">
        <v>5.0999999999999996</v>
      </c>
      <c r="L8369">
        <v>6</v>
      </c>
      <c r="M8369">
        <v>60</v>
      </c>
      <c r="N8369" t="s">
        <v>41</v>
      </c>
      <c r="O8369">
        <v>1.546</v>
      </c>
      <c r="P8369" t="s">
        <v>28</v>
      </c>
      <c r="Q8369" t="s">
        <v>29</v>
      </c>
      <c r="R8369">
        <v>4.68</v>
      </c>
      <c r="S8369">
        <v>15</v>
      </c>
      <c r="T8369">
        <v>-2.56</v>
      </c>
      <c r="U8369">
        <v>0.9</v>
      </c>
      <c r="V8369" t="s">
        <v>486</v>
      </c>
      <c r="W8369" t="s">
        <v>45</v>
      </c>
      <c r="X8369">
        <v>1</v>
      </c>
      <c r="Y8369" t="str">
        <f>IF(tblRides[[#This Row],[supply_demand_ratio]]&lt;0.8,"Below 0.8",IF(tblRides[[#This Row],[supply_demand_ratio]]&lt;1,"Between 0.8-1.0",IF(tblRides[[#This Row],[supply_demand_ratio]]&lt;=1.2,"Between 1.0-1.2","Above 1.2")))</f>
        <v>Above 1.2</v>
      </c>
    </row>
    <row r="8370" spans="1:25" x14ac:dyDescent="0.3">
      <c r="A8370" t="s">
        <v>8425</v>
      </c>
      <c r="B8370" s="1">
        <v>46097.92083333333</v>
      </c>
      <c r="C8370" s="2">
        <v>46097</v>
      </c>
      <c r="D8370">
        <v>22</v>
      </c>
      <c r="E8370" t="s">
        <v>33</v>
      </c>
      <c r="F8370" t="s">
        <v>26</v>
      </c>
      <c r="G8370">
        <v>9.1999999999999993</v>
      </c>
      <c r="H8370">
        <v>155.99</v>
      </c>
      <c r="J8370">
        <v>1</v>
      </c>
      <c r="K8370">
        <v>9.8000000000000007</v>
      </c>
      <c r="L8370">
        <v>8.9</v>
      </c>
      <c r="M8370">
        <v>97</v>
      </c>
      <c r="N8370" t="s">
        <v>41</v>
      </c>
      <c r="O8370">
        <v>1.3440000000000001</v>
      </c>
      <c r="P8370" t="s">
        <v>58</v>
      </c>
      <c r="Q8370" t="s">
        <v>59</v>
      </c>
      <c r="R8370">
        <v>4.71</v>
      </c>
      <c r="S8370">
        <v>5</v>
      </c>
      <c r="U8370">
        <v>-0.9</v>
      </c>
      <c r="V8370" t="s">
        <v>486</v>
      </c>
      <c r="W8370" t="s">
        <v>45</v>
      </c>
      <c r="X8370">
        <v>0</v>
      </c>
      <c r="Y8370" t="str">
        <f>IF(tblRides[[#This Row],[supply_demand_ratio]]&lt;0.8,"Below 0.8",IF(tblRides[[#This Row],[supply_demand_ratio]]&lt;1,"Between 0.8-1.0",IF(tblRides[[#This Row],[supply_demand_ratio]]&lt;=1.2,"Between 1.0-1.2","Above 1.2")))</f>
        <v>Above 1.2</v>
      </c>
    </row>
    <row r="8371" spans="1:25" x14ac:dyDescent="0.3">
      <c r="A8371" t="s">
        <v>8426</v>
      </c>
      <c r="B8371" s="1">
        <v>46097.925000000003</v>
      </c>
      <c r="C8371" s="2">
        <v>46097</v>
      </c>
      <c r="D8371">
        <v>22</v>
      </c>
      <c r="E8371" t="s">
        <v>33</v>
      </c>
      <c r="F8371" t="s">
        <v>34</v>
      </c>
      <c r="G8371">
        <v>24.3</v>
      </c>
      <c r="H8371">
        <v>463.05</v>
      </c>
      <c r="J8371">
        <v>1</v>
      </c>
      <c r="K8371">
        <v>4.5999999999999996</v>
      </c>
      <c r="L8371">
        <v>2.9</v>
      </c>
      <c r="M8371">
        <v>98</v>
      </c>
      <c r="N8371" t="s">
        <v>41</v>
      </c>
      <c r="O8371">
        <v>1.4219999999999999</v>
      </c>
      <c r="P8371" t="s">
        <v>58</v>
      </c>
      <c r="Q8371" t="s">
        <v>74</v>
      </c>
      <c r="R8371">
        <v>4.68</v>
      </c>
      <c r="S8371">
        <v>0</v>
      </c>
      <c r="U8371">
        <v>-1.7</v>
      </c>
      <c r="V8371" t="s">
        <v>486</v>
      </c>
      <c r="W8371" t="s">
        <v>31</v>
      </c>
      <c r="X8371">
        <v>0</v>
      </c>
      <c r="Y8371" t="str">
        <f>IF(tblRides[[#This Row],[supply_demand_ratio]]&lt;0.8,"Below 0.8",IF(tblRides[[#This Row],[supply_demand_ratio]]&lt;1,"Between 0.8-1.0",IF(tblRides[[#This Row],[supply_demand_ratio]]&lt;=1.2,"Between 1.0-1.2","Above 1.2")))</f>
        <v>Above 1.2</v>
      </c>
    </row>
    <row r="8372" spans="1:25" x14ac:dyDescent="0.3">
      <c r="A8372" t="s">
        <v>8427</v>
      </c>
      <c r="B8372" s="1">
        <v>46097.927083333336</v>
      </c>
      <c r="C8372" s="2">
        <v>46097</v>
      </c>
      <c r="D8372">
        <v>22</v>
      </c>
      <c r="E8372" t="s">
        <v>25</v>
      </c>
      <c r="F8372" t="s">
        <v>34</v>
      </c>
      <c r="G8372">
        <v>4.9000000000000004</v>
      </c>
      <c r="H8372">
        <v>134.01</v>
      </c>
      <c r="I8372">
        <v>139.47999999999999</v>
      </c>
      <c r="J8372">
        <v>1.1000000000000001</v>
      </c>
      <c r="K8372">
        <v>3.1</v>
      </c>
      <c r="L8372">
        <v>1</v>
      </c>
      <c r="M8372">
        <v>116</v>
      </c>
      <c r="N8372" t="s">
        <v>72</v>
      </c>
      <c r="O8372">
        <v>0.80600000000000005</v>
      </c>
      <c r="P8372" t="s">
        <v>28</v>
      </c>
      <c r="Q8372" t="s">
        <v>29</v>
      </c>
      <c r="R8372">
        <v>4.57</v>
      </c>
      <c r="S8372">
        <v>0</v>
      </c>
      <c r="T8372">
        <v>5.47</v>
      </c>
      <c r="U8372">
        <v>-2.1</v>
      </c>
      <c r="V8372" t="s">
        <v>486</v>
      </c>
      <c r="W8372" t="s">
        <v>31</v>
      </c>
      <c r="X8372">
        <v>1</v>
      </c>
      <c r="Y8372" t="str">
        <f>IF(tblRides[[#This Row],[supply_demand_ratio]]&lt;0.8,"Below 0.8",IF(tblRides[[#This Row],[supply_demand_ratio]]&lt;1,"Between 0.8-1.0",IF(tblRides[[#This Row],[supply_demand_ratio]]&lt;=1.2,"Between 1.0-1.2","Above 1.2")))</f>
        <v>Between 0.8-1.0</v>
      </c>
    </row>
    <row r="8373" spans="1:25" x14ac:dyDescent="0.3">
      <c r="A8373" t="s">
        <v>8428</v>
      </c>
      <c r="B8373" s="1">
        <v>46097.940972222219</v>
      </c>
      <c r="C8373" s="2">
        <v>46097</v>
      </c>
      <c r="D8373">
        <v>22</v>
      </c>
      <c r="E8373" t="s">
        <v>33</v>
      </c>
      <c r="F8373" t="s">
        <v>26</v>
      </c>
      <c r="G8373">
        <v>2.4</v>
      </c>
      <c r="H8373">
        <v>84.1</v>
      </c>
      <c r="I8373">
        <v>82.9</v>
      </c>
      <c r="J8373">
        <v>1.1000000000000001</v>
      </c>
      <c r="K8373">
        <v>2.1</v>
      </c>
      <c r="L8373">
        <v>3</v>
      </c>
      <c r="M8373">
        <v>75</v>
      </c>
      <c r="N8373" t="s">
        <v>41</v>
      </c>
      <c r="O8373">
        <v>0.94899999999999995</v>
      </c>
      <c r="P8373" t="s">
        <v>28</v>
      </c>
      <c r="Q8373" t="s">
        <v>29</v>
      </c>
      <c r="R8373">
        <v>4.87</v>
      </c>
      <c r="S8373">
        <v>6</v>
      </c>
      <c r="T8373">
        <v>-1.2</v>
      </c>
      <c r="U8373">
        <v>0.9</v>
      </c>
      <c r="V8373" t="s">
        <v>486</v>
      </c>
      <c r="W8373" t="s">
        <v>31</v>
      </c>
      <c r="X8373">
        <v>1</v>
      </c>
      <c r="Y8373" t="str">
        <f>IF(tblRides[[#This Row],[supply_demand_ratio]]&lt;0.8,"Below 0.8",IF(tblRides[[#This Row],[supply_demand_ratio]]&lt;1,"Between 0.8-1.0",IF(tblRides[[#This Row],[supply_demand_ratio]]&lt;=1.2,"Between 1.0-1.2","Above 1.2")))</f>
        <v>Between 0.8-1.0</v>
      </c>
    </row>
    <row r="8374" spans="1:25" x14ac:dyDescent="0.3">
      <c r="A8374" t="s">
        <v>8429</v>
      </c>
      <c r="B8374" s="1">
        <v>46097.945833333331</v>
      </c>
      <c r="C8374" s="2">
        <v>46097</v>
      </c>
      <c r="D8374">
        <v>22</v>
      </c>
      <c r="E8374" t="s">
        <v>25</v>
      </c>
      <c r="F8374" t="s">
        <v>26</v>
      </c>
      <c r="G8374">
        <v>2.2999999999999998</v>
      </c>
      <c r="H8374">
        <v>81.14</v>
      </c>
      <c r="I8374">
        <v>81.69</v>
      </c>
      <c r="J8374">
        <v>1.1000000000000001</v>
      </c>
      <c r="K8374">
        <v>3.8</v>
      </c>
      <c r="L8374">
        <v>6.8</v>
      </c>
      <c r="M8374">
        <v>144</v>
      </c>
      <c r="N8374" t="s">
        <v>41</v>
      </c>
      <c r="O8374">
        <v>1.615</v>
      </c>
      <c r="P8374" t="s">
        <v>28</v>
      </c>
      <c r="Q8374" t="s">
        <v>29</v>
      </c>
      <c r="R8374">
        <v>4.6500000000000004</v>
      </c>
      <c r="S8374">
        <v>44</v>
      </c>
      <c r="T8374">
        <v>0.55000000000000004</v>
      </c>
      <c r="U8374">
        <v>3</v>
      </c>
      <c r="V8374" t="s">
        <v>486</v>
      </c>
      <c r="W8374" t="s">
        <v>31</v>
      </c>
      <c r="X8374">
        <v>1</v>
      </c>
      <c r="Y8374" t="str">
        <f>IF(tblRides[[#This Row],[supply_demand_ratio]]&lt;0.8,"Below 0.8",IF(tblRides[[#This Row],[supply_demand_ratio]]&lt;1,"Between 0.8-1.0",IF(tblRides[[#This Row],[supply_demand_ratio]]&lt;=1.2,"Between 1.0-1.2","Above 1.2")))</f>
        <v>Above 1.2</v>
      </c>
    </row>
    <row r="8375" spans="1:25" x14ac:dyDescent="0.3">
      <c r="A8375" t="s">
        <v>8430</v>
      </c>
      <c r="B8375" s="1">
        <v>46097.954861111109</v>
      </c>
      <c r="C8375" s="2">
        <v>46097</v>
      </c>
      <c r="D8375">
        <v>22</v>
      </c>
      <c r="E8375" t="s">
        <v>33</v>
      </c>
      <c r="F8375" t="s">
        <v>26</v>
      </c>
      <c r="G8375">
        <v>6.1</v>
      </c>
      <c r="H8375">
        <v>138.53</v>
      </c>
      <c r="I8375">
        <v>135.01</v>
      </c>
      <c r="J8375">
        <v>1</v>
      </c>
      <c r="K8375">
        <v>2</v>
      </c>
      <c r="L8375">
        <v>3.2</v>
      </c>
      <c r="M8375">
        <v>90</v>
      </c>
      <c r="N8375" t="s">
        <v>41</v>
      </c>
      <c r="O8375">
        <v>1.181</v>
      </c>
      <c r="P8375" t="s">
        <v>28</v>
      </c>
      <c r="Q8375" t="s">
        <v>29</v>
      </c>
      <c r="R8375">
        <v>4.93</v>
      </c>
      <c r="S8375">
        <v>13</v>
      </c>
      <c r="T8375">
        <v>-3.52</v>
      </c>
      <c r="U8375">
        <v>1.2</v>
      </c>
      <c r="V8375" t="s">
        <v>486</v>
      </c>
      <c r="W8375" t="s">
        <v>31</v>
      </c>
      <c r="X8375">
        <v>1</v>
      </c>
      <c r="Y8375" t="str">
        <f>IF(tblRides[[#This Row],[supply_demand_ratio]]&lt;0.8,"Below 0.8",IF(tblRides[[#This Row],[supply_demand_ratio]]&lt;1,"Between 0.8-1.0",IF(tblRides[[#This Row],[supply_demand_ratio]]&lt;=1.2,"Between 1.0-1.2","Above 1.2")))</f>
        <v>Between 1.0-1.2</v>
      </c>
    </row>
    <row r="8376" spans="1:25" x14ac:dyDescent="0.3">
      <c r="A8376" t="s">
        <v>8431</v>
      </c>
      <c r="B8376" s="1">
        <v>46097.99722222222</v>
      </c>
      <c r="C8376" s="2">
        <v>46097</v>
      </c>
      <c r="D8376">
        <v>23</v>
      </c>
      <c r="E8376" t="s">
        <v>62</v>
      </c>
      <c r="F8376" t="s">
        <v>26</v>
      </c>
      <c r="G8376">
        <v>13</v>
      </c>
      <c r="H8376">
        <v>263.25</v>
      </c>
      <c r="I8376">
        <v>262</v>
      </c>
      <c r="J8376">
        <v>1</v>
      </c>
      <c r="K8376">
        <v>2</v>
      </c>
      <c r="L8376">
        <v>1</v>
      </c>
      <c r="M8376">
        <v>59</v>
      </c>
      <c r="N8376" t="s">
        <v>41</v>
      </c>
      <c r="O8376">
        <v>1.867</v>
      </c>
      <c r="P8376" t="s">
        <v>28</v>
      </c>
      <c r="Q8376" t="s">
        <v>29</v>
      </c>
      <c r="R8376">
        <v>4.2699999999999996</v>
      </c>
      <c r="S8376">
        <v>9</v>
      </c>
      <c r="T8376">
        <v>-1.25</v>
      </c>
      <c r="U8376">
        <v>-1</v>
      </c>
      <c r="V8376" t="s">
        <v>486</v>
      </c>
      <c r="W8376" t="s">
        <v>31</v>
      </c>
      <c r="X8376">
        <v>1</v>
      </c>
      <c r="Y8376" t="str">
        <f>IF(tblRides[[#This Row],[supply_demand_ratio]]&lt;0.8,"Below 0.8",IF(tblRides[[#This Row],[supply_demand_ratio]]&lt;1,"Between 0.8-1.0",IF(tblRides[[#This Row],[supply_demand_ratio]]&lt;=1.2,"Between 1.0-1.2","Above 1.2")))</f>
        <v>Above 1.2</v>
      </c>
    </row>
    <row r="8377" spans="1:25" x14ac:dyDescent="0.3">
      <c r="A8377" t="s">
        <v>8432</v>
      </c>
      <c r="B8377" s="1">
        <v>46098.00277777778</v>
      </c>
      <c r="C8377" s="2">
        <v>46098</v>
      </c>
      <c r="D8377">
        <v>0</v>
      </c>
      <c r="E8377" t="s">
        <v>62</v>
      </c>
      <c r="F8377" t="s">
        <v>26</v>
      </c>
      <c r="G8377">
        <v>10.1</v>
      </c>
      <c r="H8377">
        <v>180.51</v>
      </c>
      <c r="I8377">
        <v>177.19</v>
      </c>
      <c r="J8377">
        <v>1</v>
      </c>
      <c r="K8377">
        <v>5.5</v>
      </c>
      <c r="L8377">
        <v>3.7</v>
      </c>
      <c r="M8377">
        <v>67</v>
      </c>
      <c r="N8377" t="s">
        <v>41</v>
      </c>
      <c r="O8377">
        <v>1.669</v>
      </c>
      <c r="P8377" t="s">
        <v>28</v>
      </c>
      <c r="Q8377" t="s">
        <v>29</v>
      </c>
      <c r="R8377">
        <v>4.75</v>
      </c>
      <c r="S8377">
        <v>11</v>
      </c>
      <c r="T8377">
        <v>-3.32</v>
      </c>
      <c r="U8377">
        <v>-1.8</v>
      </c>
      <c r="V8377" t="s">
        <v>587</v>
      </c>
      <c r="W8377" t="s">
        <v>45</v>
      </c>
      <c r="X8377">
        <v>1</v>
      </c>
      <c r="Y8377" t="str">
        <f>IF(tblRides[[#This Row],[supply_demand_ratio]]&lt;0.8,"Below 0.8",IF(tblRides[[#This Row],[supply_demand_ratio]]&lt;1,"Between 0.8-1.0",IF(tblRides[[#This Row],[supply_demand_ratio]]&lt;=1.2,"Between 1.0-1.2","Above 1.2")))</f>
        <v>Above 1.2</v>
      </c>
    </row>
    <row r="8378" spans="1:25" x14ac:dyDescent="0.3">
      <c r="A8378" t="s">
        <v>8433</v>
      </c>
      <c r="B8378" s="1">
        <v>46098.011111111111</v>
      </c>
      <c r="C8378" s="2">
        <v>46098</v>
      </c>
      <c r="D8378">
        <v>0</v>
      </c>
      <c r="E8378" t="s">
        <v>25</v>
      </c>
      <c r="F8378" t="s">
        <v>26</v>
      </c>
      <c r="G8378">
        <v>7.2</v>
      </c>
      <c r="H8378">
        <v>145.72999999999999</v>
      </c>
      <c r="I8378">
        <v>144.97</v>
      </c>
      <c r="J8378">
        <v>1</v>
      </c>
      <c r="K8378">
        <v>8.6999999999999993</v>
      </c>
      <c r="L8378">
        <v>6.3</v>
      </c>
      <c r="M8378">
        <v>122</v>
      </c>
      <c r="N8378" t="s">
        <v>27</v>
      </c>
      <c r="O8378">
        <v>1.159</v>
      </c>
      <c r="P8378" t="s">
        <v>28</v>
      </c>
      <c r="Q8378" t="s">
        <v>29</v>
      </c>
      <c r="R8378">
        <v>4.74</v>
      </c>
      <c r="S8378">
        <v>7</v>
      </c>
      <c r="T8378">
        <v>-0.76</v>
      </c>
      <c r="U8378">
        <v>-2.4</v>
      </c>
      <c r="V8378" t="s">
        <v>587</v>
      </c>
      <c r="W8378" t="s">
        <v>45</v>
      </c>
      <c r="X8378">
        <v>1</v>
      </c>
      <c r="Y8378" t="str">
        <f>IF(tblRides[[#This Row],[supply_demand_ratio]]&lt;0.8,"Below 0.8",IF(tblRides[[#This Row],[supply_demand_ratio]]&lt;1,"Between 0.8-1.0",IF(tblRides[[#This Row],[supply_demand_ratio]]&lt;=1.2,"Between 1.0-1.2","Above 1.2")))</f>
        <v>Between 1.0-1.2</v>
      </c>
    </row>
    <row r="8379" spans="1:25" x14ac:dyDescent="0.3">
      <c r="A8379" t="s">
        <v>8434</v>
      </c>
      <c r="B8379" s="1">
        <v>46098.022916666669</v>
      </c>
      <c r="C8379" s="2">
        <v>46098</v>
      </c>
      <c r="D8379">
        <v>0</v>
      </c>
      <c r="E8379" t="s">
        <v>36</v>
      </c>
      <c r="F8379" t="s">
        <v>26</v>
      </c>
      <c r="G8379">
        <v>2.2000000000000002</v>
      </c>
      <c r="H8379">
        <v>75.86</v>
      </c>
      <c r="J8379">
        <v>1</v>
      </c>
      <c r="K8379">
        <v>4</v>
      </c>
      <c r="M8379">
        <v>129</v>
      </c>
      <c r="N8379" t="s">
        <v>41</v>
      </c>
      <c r="O8379">
        <v>1.468</v>
      </c>
      <c r="P8379" t="s">
        <v>82</v>
      </c>
      <c r="Q8379" t="s">
        <v>83</v>
      </c>
      <c r="R8379">
        <v>4.54</v>
      </c>
      <c r="S8379">
        <v>1</v>
      </c>
      <c r="V8379" t="s">
        <v>587</v>
      </c>
      <c r="W8379" t="s">
        <v>31</v>
      </c>
      <c r="X8379">
        <v>0</v>
      </c>
      <c r="Y8379" t="str">
        <f>IF(tblRides[[#This Row],[supply_demand_ratio]]&lt;0.8,"Below 0.8",IF(tblRides[[#This Row],[supply_demand_ratio]]&lt;1,"Between 0.8-1.0",IF(tblRides[[#This Row],[supply_demand_ratio]]&lt;=1.2,"Between 1.0-1.2","Above 1.2")))</f>
        <v>Above 1.2</v>
      </c>
    </row>
    <row r="8380" spans="1:25" x14ac:dyDescent="0.3">
      <c r="A8380" t="s">
        <v>8435</v>
      </c>
      <c r="B8380" s="1">
        <v>46098.023611111108</v>
      </c>
      <c r="C8380" s="2">
        <v>46098</v>
      </c>
      <c r="D8380">
        <v>0</v>
      </c>
      <c r="E8380" t="s">
        <v>36</v>
      </c>
      <c r="F8380" t="s">
        <v>26</v>
      </c>
      <c r="G8380">
        <v>6.1</v>
      </c>
      <c r="H8380">
        <v>127.02</v>
      </c>
      <c r="J8380">
        <v>1</v>
      </c>
      <c r="K8380">
        <v>2.5</v>
      </c>
      <c r="L8380">
        <v>1.2</v>
      </c>
      <c r="M8380">
        <v>112</v>
      </c>
      <c r="N8380" t="s">
        <v>27</v>
      </c>
      <c r="O8380">
        <v>0.95</v>
      </c>
      <c r="P8380" t="s">
        <v>37</v>
      </c>
      <c r="Q8380" t="s">
        <v>280</v>
      </c>
      <c r="R8380">
        <v>4.92</v>
      </c>
      <c r="S8380">
        <v>2</v>
      </c>
      <c r="U8380">
        <v>-1.3</v>
      </c>
      <c r="V8380" t="s">
        <v>587</v>
      </c>
      <c r="W8380" t="s">
        <v>31</v>
      </c>
      <c r="X8380">
        <v>0</v>
      </c>
      <c r="Y8380" t="str">
        <f>IF(tblRides[[#This Row],[supply_demand_ratio]]&lt;0.8,"Below 0.8",IF(tblRides[[#This Row],[supply_demand_ratio]]&lt;1,"Between 0.8-1.0",IF(tblRides[[#This Row],[supply_demand_ratio]]&lt;=1.2,"Between 1.0-1.2","Above 1.2")))</f>
        <v>Between 0.8-1.0</v>
      </c>
    </row>
    <row r="8381" spans="1:25" x14ac:dyDescent="0.3">
      <c r="A8381" t="s">
        <v>8436</v>
      </c>
      <c r="B8381" s="1">
        <v>46098.032638888886</v>
      </c>
      <c r="C8381" s="2">
        <v>46098</v>
      </c>
      <c r="D8381">
        <v>0</v>
      </c>
      <c r="E8381" t="s">
        <v>36</v>
      </c>
      <c r="F8381" t="s">
        <v>26</v>
      </c>
      <c r="G8381">
        <v>1.6</v>
      </c>
      <c r="H8381">
        <v>72.63</v>
      </c>
      <c r="I8381">
        <v>75.59</v>
      </c>
      <c r="J8381">
        <v>1.1000000000000001</v>
      </c>
      <c r="K8381">
        <v>6.4</v>
      </c>
      <c r="L8381">
        <v>5.2</v>
      </c>
      <c r="M8381">
        <v>131</v>
      </c>
      <c r="N8381" t="s">
        <v>41</v>
      </c>
      <c r="O8381">
        <v>1.75</v>
      </c>
      <c r="P8381" t="s">
        <v>28</v>
      </c>
      <c r="Q8381" t="s">
        <v>29</v>
      </c>
      <c r="R8381">
        <v>4.6900000000000004</v>
      </c>
      <c r="S8381">
        <v>14</v>
      </c>
      <c r="T8381">
        <v>2.96</v>
      </c>
      <c r="U8381">
        <v>-1.2</v>
      </c>
      <c r="V8381" t="s">
        <v>587</v>
      </c>
      <c r="W8381" t="s">
        <v>45</v>
      </c>
      <c r="X8381">
        <v>1</v>
      </c>
      <c r="Y8381" t="str">
        <f>IF(tblRides[[#This Row],[supply_demand_ratio]]&lt;0.8,"Below 0.8",IF(tblRides[[#This Row],[supply_demand_ratio]]&lt;1,"Between 0.8-1.0",IF(tblRides[[#This Row],[supply_demand_ratio]]&lt;=1.2,"Between 1.0-1.2","Above 1.2")))</f>
        <v>Above 1.2</v>
      </c>
    </row>
    <row r="8382" spans="1:25" x14ac:dyDescent="0.3">
      <c r="A8382" t="s">
        <v>8437</v>
      </c>
      <c r="B8382" s="1">
        <v>46098.058333333334</v>
      </c>
      <c r="C8382" s="2">
        <v>46098</v>
      </c>
      <c r="D8382">
        <v>1</v>
      </c>
      <c r="E8382" t="s">
        <v>25</v>
      </c>
      <c r="F8382" t="s">
        <v>26</v>
      </c>
      <c r="G8382">
        <v>14.3</v>
      </c>
      <c r="H8382">
        <v>232.92</v>
      </c>
      <c r="I8382">
        <v>247.15</v>
      </c>
      <c r="J8382">
        <v>1</v>
      </c>
      <c r="K8382">
        <v>7</v>
      </c>
      <c r="L8382">
        <v>14.7</v>
      </c>
      <c r="M8382">
        <v>134</v>
      </c>
      <c r="N8382" t="s">
        <v>27</v>
      </c>
      <c r="O8382">
        <v>1.111</v>
      </c>
      <c r="P8382" t="s">
        <v>28</v>
      </c>
      <c r="Q8382" t="s">
        <v>29</v>
      </c>
      <c r="R8382">
        <v>4.72</v>
      </c>
      <c r="S8382">
        <v>3</v>
      </c>
      <c r="T8382">
        <v>14.23</v>
      </c>
      <c r="U8382">
        <v>7.7</v>
      </c>
      <c r="V8382" t="s">
        <v>587</v>
      </c>
      <c r="W8382" t="s">
        <v>45</v>
      </c>
      <c r="X8382">
        <v>1</v>
      </c>
      <c r="Y8382" t="str">
        <f>IF(tblRides[[#This Row],[supply_demand_ratio]]&lt;0.8,"Below 0.8",IF(tblRides[[#This Row],[supply_demand_ratio]]&lt;1,"Between 0.8-1.0",IF(tblRides[[#This Row],[supply_demand_ratio]]&lt;=1.2,"Between 1.0-1.2","Above 1.2")))</f>
        <v>Between 1.0-1.2</v>
      </c>
    </row>
    <row r="8383" spans="1:25" x14ac:dyDescent="0.3">
      <c r="A8383" t="s">
        <v>8438</v>
      </c>
      <c r="B8383" s="1">
        <v>46098.065972222219</v>
      </c>
      <c r="C8383" s="2">
        <v>46098</v>
      </c>
      <c r="D8383">
        <v>1</v>
      </c>
      <c r="E8383" t="s">
        <v>43</v>
      </c>
      <c r="F8383" t="s">
        <v>26</v>
      </c>
      <c r="G8383">
        <v>3.3</v>
      </c>
      <c r="H8383">
        <v>94.33</v>
      </c>
      <c r="I8383">
        <v>89.33</v>
      </c>
      <c r="J8383">
        <v>1</v>
      </c>
      <c r="K8383">
        <v>3.2</v>
      </c>
      <c r="L8383">
        <v>2.2999999999999998</v>
      </c>
      <c r="M8383">
        <v>65</v>
      </c>
      <c r="N8383" t="s">
        <v>41</v>
      </c>
      <c r="O8383">
        <v>1.722</v>
      </c>
      <c r="P8383" t="s">
        <v>28</v>
      </c>
      <c r="Q8383" t="s">
        <v>29</v>
      </c>
      <c r="R8383">
        <v>4.7699999999999996</v>
      </c>
      <c r="S8383">
        <v>7</v>
      </c>
      <c r="T8383">
        <v>-5</v>
      </c>
      <c r="U8383">
        <v>-0.9</v>
      </c>
      <c r="V8383" t="s">
        <v>587</v>
      </c>
      <c r="W8383" t="s">
        <v>31</v>
      </c>
      <c r="X8383">
        <v>1</v>
      </c>
      <c r="Y8383" t="str">
        <f>IF(tblRides[[#This Row],[supply_demand_ratio]]&lt;0.8,"Below 0.8",IF(tblRides[[#This Row],[supply_demand_ratio]]&lt;1,"Between 0.8-1.0",IF(tblRides[[#This Row],[supply_demand_ratio]]&lt;=1.2,"Between 1.0-1.2","Above 1.2")))</f>
        <v>Above 1.2</v>
      </c>
    </row>
    <row r="8384" spans="1:25" x14ac:dyDescent="0.3">
      <c r="A8384" t="s">
        <v>8439</v>
      </c>
      <c r="B8384" s="1">
        <v>46098.070833333331</v>
      </c>
      <c r="C8384" s="2">
        <v>46098</v>
      </c>
      <c r="D8384">
        <v>1</v>
      </c>
      <c r="E8384" t="s">
        <v>25</v>
      </c>
      <c r="F8384" t="s">
        <v>26</v>
      </c>
      <c r="G8384">
        <v>4.2</v>
      </c>
      <c r="H8384">
        <v>107.1</v>
      </c>
      <c r="J8384">
        <v>1.1000000000000001</v>
      </c>
      <c r="K8384">
        <v>5.5</v>
      </c>
      <c r="L8384">
        <v>1</v>
      </c>
      <c r="M8384">
        <v>144</v>
      </c>
      <c r="N8384" t="s">
        <v>41</v>
      </c>
      <c r="O8384">
        <v>1.444</v>
      </c>
      <c r="P8384" t="s">
        <v>58</v>
      </c>
      <c r="Q8384" t="s">
        <v>59</v>
      </c>
      <c r="R8384">
        <v>5</v>
      </c>
      <c r="S8384">
        <v>2</v>
      </c>
      <c r="U8384">
        <v>-4.5</v>
      </c>
      <c r="V8384" t="s">
        <v>587</v>
      </c>
      <c r="W8384" t="s">
        <v>45</v>
      </c>
      <c r="X8384">
        <v>0</v>
      </c>
      <c r="Y8384" t="str">
        <f>IF(tblRides[[#This Row],[supply_demand_ratio]]&lt;0.8,"Below 0.8",IF(tblRides[[#This Row],[supply_demand_ratio]]&lt;1,"Between 0.8-1.0",IF(tblRides[[#This Row],[supply_demand_ratio]]&lt;=1.2,"Between 1.0-1.2","Above 1.2")))</f>
        <v>Above 1.2</v>
      </c>
    </row>
    <row r="8385" spans="1:25" x14ac:dyDescent="0.3">
      <c r="A8385" t="s">
        <v>8440</v>
      </c>
      <c r="B8385" s="1">
        <v>46098.086805555555</v>
      </c>
      <c r="C8385" s="2">
        <v>46098</v>
      </c>
      <c r="D8385">
        <v>2</v>
      </c>
      <c r="E8385" t="s">
        <v>25</v>
      </c>
      <c r="F8385" t="s">
        <v>34</v>
      </c>
      <c r="G8385">
        <v>11.8</v>
      </c>
      <c r="H8385">
        <v>232.89</v>
      </c>
      <c r="I8385">
        <v>234.16</v>
      </c>
      <c r="J8385">
        <v>1</v>
      </c>
      <c r="K8385">
        <v>6.9</v>
      </c>
      <c r="L8385">
        <v>10.7</v>
      </c>
      <c r="M8385">
        <v>137</v>
      </c>
      <c r="N8385" t="s">
        <v>41</v>
      </c>
      <c r="O8385">
        <v>1.407</v>
      </c>
      <c r="P8385" t="s">
        <v>28</v>
      </c>
      <c r="Q8385" t="s">
        <v>29</v>
      </c>
      <c r="R8385">
        <v>4.62</v>
      </c>
      <c r="S8385">
        <v>0</v>
      </c>
      <c r="T8385">
        <v>1.27</v>
      </c>
      <c r="U8385">
        <v>3.8</v>
      </c>
      <c r="V8385" t="s">
        <v>587</v>
      </c>
      <c r="W8385" t="s">
        <v>45</v>
      </c>
      <c r="X8385">
        <v>1</v>
      </c>
      <c r="Y8385" t="str">
        <f>IF(tblRides[[#This Row],[supply_demand_ratio]]&lt;0.8,"Below 0.8",IF(tblRides[[#This Row],[supply_demand_ratio]]&lt;1,"Between 0.8-1.0",IF(tblRides[[#This Row],[supply_demand_ratio]]&lt;=1.2,"Between 1.0-1.2","Above 1.2")))</f>
        <v>Above 1.2</v>
      </c>
    </row>
    <row r="8386" spans="1:25" x14ac:dyDescent="0.3">
      <c r="A8386" t="s">
        <v>8441</v>
      </c>
      <c r="B8386" s="1">
        <v>46098.097916666666</v>
      </c>
      <c r="C8386" s="2">
        <v>46098</v>
      </c>
      <c r="D8386">
        <v>2</v>
      </c>
      <c r="E8386" t="s">
        <v>33</v>
      </c>
      <c r="F8386" t="s">
        <v>26</v>
      </c>
      <c r="G8386">
        <v>4.0999999999999996</v>
      </c>
      <c r="H8386">
        <v>107.54</v>
      </c>
      <c r="J8386">
        <v>1.1000000000000001</v>
      </c>
      <c r="K8386">
        <v>4.9000000000000004</v>
      </c>
      <c r="L8386">
        <v>6</v>
      </c>
      <c r="M8386">
        <v>94</v>
      </c>
      <c r="N8386" t="s">
        <v>27</v>
      </c>
      <c r="O8386">
        <v>1.093</v>
      </c>
      <c r="P8386" t="s">
        <v>37</v>
      </c>
      <c r="Q8386" t="s">
        <v>38</v>
      </c>
      <c r="R8386">
        <v>4.7300000000000004</v>
      </c>
      <c r="S8386">
        <v>7</v>
      </c>
      <c r="U8386">
        <v>1.1000000000000001</v>
      </c>
      <c r="V8386" t="s">
        <v>587</v>
      </c>
      <c r="W8386" t="s">
        <v>31</v>
      </c>
      <c r="X8386">
        <v>0</v>
      </c>
      <c r="Y8386" t="str">
        <f>IF(tblRides[[#This Row],[supply_demand_ratio]]&lt;0.8,"Below 0.8",IF(tblRides[[#This Row],[supply_demand_ratio]]&lt;1,"Between 0.8-1.0",IF(tblRides[[#This Row],[supply_demand_ratio]]&lt;=1.2,"Between 1.0-1.2","Above 1.2")))</f>
        <v>Between 1.0-1.2</v>
      </c>
    </row>
    <row r="8387" spans="1:25" x14ac:dyDescent="0.3">
      <c r="A8387" t="s">
        <v>8442</v>
      </c>
      <c r="B8387" s="1">
        <v>46098.123611111114</v>
      </c>
      <c r="C8387" s="2">
        <v>46098</v>
      </c>
      <c r="D8387">
        <v>2</v>
      </c>
      <c r="E8387" t="s">
        <v>43</v>
      </c>
      <c r="F8387" t="s">
        <v>34</v>
      </c>
      <c r="G8387">
        <v>14.7</v>
      </c>
      <c r="H8387">
        <v>281.27999999999997</v>
      </c>
      <c r="I8387">
        <v>282.43</v>
      </c>
      <c r="J8387">
        <v>1</v>
      </c>
      <c r="K8387">
        <v>2.7</v>
      </c>
      <c r="L8387">
        <v>6</v>
      </c>
      <c r="M8387">
        <v>61</v>
      </c>
      <c r="N8387" t="s">
        <v>41</v>
      </c>
      <c r="O8387">
        <v>1.4790000000000001</v>
      </c>
      <c r="P8387" t="s">
        <v>28</v>
      </c>
      <c r="Q8387" t="s">
        <v>29</v>
      </c>
      <c r="R8387">
        <v>4.93</v>
      </c>
      <c r="S8387">
        <v>0</v>
      </c>
      <c r="T8387">
        <v>1.1499999999999999</v>
      </c>
      <c r="U8387">
        <v>3.3</v>
      </c>
      <c r="V8387" t="s">
        <v>587</v>
      </c>
      <c r="W8387" t="s">
        <v>31</v>
      </c>
      <c r="X8387">
        <v>1</v>
      </c>
      <c r="Y8387" t="str">
        <f>IF(tblRides[[#This Row],[supply_demand_ratio]]&lt;0.8,"Below 0.8",IF(tblRides[[#This Row],[supply_demand_ratio]]&lt;1,"Between 0.8-1.0",IF(tblRides[[#This Row],[supply_demand_ratio]]&lt;=1.2,"Between 1.0-1.2","Above 1.2")))</f>
        <v>Above 1.2</v>
      </c>
    </row>
    <row r="8388" spans="1:25" x14ac:dyDescent="0.3">
      <c r="A8388" t="s">
        <v>8443</v>
      </c>
      <c r="B8388" s="1">
        <v>46098.14166666667</v>
      </c>
      <c r="C8388" s="2">
        <v>46098</v>
      </c>
      <c r="D8388">
        <v>3</v>
      </c>
      <c r="E8388" t="s">
        <v>25</v>
      </c>
      <c r="F8388" t="s">
        <v>26</v>
      </c>
      <c r="G8388">
        <v>0.7</v>
      </c>
      <c r="H8388">
        <v>51.34</v>
      </c>
      <c r="J8388">
        <v>1</v>
      </c>
      <c r="K8388">
        <v>3.1</v>
      </c>
      <c r="L8388">
        <v>3.7</v>
      </c>
      <c r="M8388">
        <v>139</v>
      </c>
      <c r="N8388" t="s">
        <v>27</v>
      </c>
      <c r="O8388">
        <v>1.1830000000000001</v>
      </c>
      <c r="P8388" t="s">
        <v>58</v>
      </c>
      <c r="Q8388" t="s">
        <v>108</v>
      </c>
      <c r="R8388">
        <v>4.67</v>
      </c>
      <c r="S8388">
        <v>23</v>
      </c>
      <c r="U8388">
        <v>0.6</v>
      </c>
      <c r="V8388" t="s">
        <v>587</v>
      </c>
      <c r="W8388" t="s">
        <v>31</v>
      </c>
      <c r="X8388">
        <v>0</v>
      </c>
      <c r="Y8388" t="str">
        <f>IF(tblRides[[#This Row],[supply_demand_ratio]]&lt;0.8,"Below 0.8",IF(tblRides[[#This Row],[supply_demand_ratio]]&lt;1,"Between 0.8-1.0",IF(tblRides[[#This Row],[supply_demand_ratio]]&lt;=1.2,"Between 1.0-1.2","Above 1.2")))</f>
        <v>Between 1.0-1.2</v>
      </c>
    </row>
    <row r="8389" spans="1:25" x14ac:dyDescent="0.3">
      <c r="A8389" t="s">
        <v>8444</v>
      </c>
      <c r="B8389" s="1">
        <v>46098.161111111112</v>
      </c>
      <c r="C8389" s="2">
        <v>46098</v>
      </c>
      <c r="D8389">
        <v>3</v>
      </c>
      <c r="E8389" t="s">
        <v>36</v>
      </c>
      <c r="F8389" t="s">
        <v>26</v>
      </c>
      <c r="G8389">
        <v>3</v>
      </c>
      <c r="H8389">
        <v>86.02</v>
      </c>
      <c r="J8389">
        <v>1</v>
      </c>
      <c r="K8389">
        <v>2</v>
      </c>
      <c r="L8389">
        <v>6.8</v>
      </c>
      <c r="M8389">
        <v>131</v>
      </c>
      <c r="N8389" t="s">
        <v>27</v>
      </c>
      <c r="O8389">
        <v>1.264</v>
      </c>
      <c r="P8389" t="s">
        <v>37</v>
      </c>
      <c r="Q8389" t="s">
        <v>103</v>
      </c>
      <c r="R8389">
        <v>4.91</v>
      </c>
      <c r="S8389">
        <v>4</v>
      </c>
      <c r="U8389">
        <v>4.8</v>
      </c>
      <c r="V8389" t="s">
        <v>587</v>
      </c>
      <c r="W8389" t="s">
        <v>31</v>
      </c>
      <c r="X8389">
        <v>0</v>
      </c>
      <c r="Y8389" t="str">
        <f>IF(tblRides[[#This Row],[supply_demand_ratio]]&lt;0.8,"Below 0.8",IF(tblRides[[#This Row],[supply_demand_ratio]]&lt;1,"Between 0.8-1.0",IF(tblRides[[#This Row],[supply_demand_ratio]]&lt;=1.2,"Between 1.0-1.2","Above 1.2")))</f>
        <v>Above 1.2</v>
      </c>
    </row>
    <row r="8390" spans="1:25" x14ac:dyDescent="0.3">
      <c r="A8390" t="s">
        <v>8445</v>
      </c>
      <c r="B8390" s="1">
        <v>46098.163888888892</v>
      </c>
      <c r="C8390" s="2">
        <v>46098</v>
      </c>
      <c r="D8390">
        <v>3</v>
      </c>
      <c r="E8390" t="s">
        <v>33</v>
      </c>
      <c r="F8390" t="s">
        <v>26</v>
      </c>
      <c r="G8390">
        <v>8.6999999999999993</v>
      </c>
      <c r="H8390">
        <v>170.79</v>
      </c>
      <c r="I8390">
        <v>178.89</v>
      </c>
      <c r="J8390">
        <v>1</v>
      </c>
      <c r="K8390">
        <v>2.6</v>
      </c>
      <c r="L8390">
        <v>3.9</v>
      </c>
      <c r="M8390">
        <v>104</v>
      </c>
      <c r="N8390" t="s">
        <v>41</v>
      </c>
      <c r="O8390">
        <v>1.4139999999999999</v>
      </c>
      <c r="P8390" t="s">
        <v>28</v>
      </c>
      <c r="Q8390" t="s">
        <v>29</v>
      </c>
      <c r="R8390">
        <v>4.6900000000000004</v>
      </c>
      <c r="S8390">
        <v>10</v>
      </c>
      <c r="T8390">
        <v>8.1</v>
      </c>
      <c r="U8390">
        <v>1.3</v>
      </c>
      <c r="V8390" t="s">
        <v>587</v>
      </c>
      <c r="W8390" t="s">
        <v>31</v>
      </c>
      <c r="X8390">
        <v>1</v>
      </c>
      <c r="Y8390" t="str">
        <f>IF(tblRides[[#This Row],[supply_demand_ratio]]&lt;0.8,"Below 0.8",IF(tblRides[[#This Row],[supply_demand_ratio]]&lt;1,"Between 0.8-1.0",IF(tblRides[[#This Row],[supply_demand_ratio]]&lt;=1.2,"Between 1.0-1.2","Above 1.2")))</f>
        <v>Above 1.2</v>
      </c>
    </row>
    <row r="8391" spans="1:25" x14ac:dyDescent="0.3">
      <c r="A8391" t="s">
        <v>8446</v>
      </c>
      <c r="B8391" s="1">
        <v>46098.168055555558</v>
      </c>
      <c r="C8391" s="2">
        <v>46098</v>
      </c>
      <c r="D8391">
        <v>4</v>
      </c>
      <c r="E8391" t="s">
        <v>62</v>
      </c>
      <c r="F8391" t="s">
        <v>26</v>
      </c>
      <c r="G8391">
        <v>9.6999999999999993</v>
      </c>
      <c r="H8391">
        <v>171.19</v>
      </c>
      <c r="I8391">
        <v>169.4</v>
      </c>
      <c r="J8391">
        <v>1</v>
      </c>
      <c r="K8391">
        <v>5.5</v>
      </c>
      <c r="L8391">
        <v>9.1999999999999993</v>
      </c>
      <c r="M8391">
        <v>65</v>
      </c>
      <c r="N8391" t="s">
        <v>41</v>
      </c>
      <c r="O8391">
        <v>2.2000000000000002</v>
      </c>
      <c r="P8391" t="s">
        <v>28</v>
      </c>
      <c r="Q8391" t="s">
        <v>29</v>
      </c>
      <c r="R8391">
        <v>4.7699999999999996</v>
      </c>
      <c r="S8391">
        <v>2</v>
      </c>
      <c r="T8391">
        <v>-1.79</v>
      </c>
      <c r="U8391">
        <v>3.7</v>
      </c>
      <c r="V8391" t="s">
        <v>587</v>
      </c>
      <c r="W8391" t="s">
        <v>45</v>
      </c>
      <c r="X8391">
        <v>1</v>
      </c>
      <c r="Y8391" t="str">
        <f>IF(tblRides[[#This Row],[supply_demand_ratio]]&lt;0.8,"Below 0.8",IF(tblRides[[#This Row],[supply_demand_ratio]]&lt;1,"Between 0.8-1.0",IF(tblRides[[#This Row],[supply_demand_ratio]]&lt;=1.2,"Between 1.0-1.2","Above 1.2")))</f>
        <v>Above 1.2</v>
      </c>
    </row>
    <row r="8392" spans="1:25" x14ac:dyDescent="0.3">
      <c r="A8392" t="s">
        <v>8447</v>
      </c>
      <c r="B8392" s="1">
        <v>46098.190972222219</v>
      </c>
      <c r="C8392" s="2">
        <v>46098</v>
      </c>
      <c r="D8392">
        <v>4</v>
      </c>
      <c r="E8392" t="s">
        <v>36</v>
      </c>
      <c r="F8392" t="s">
        <v>26</v>
      </c>
      <c r="G8392">
        <v>3.2</v>
      </c>
      <c r="H8392">
        <v>86.78</v>
      </c>
      <c r="I8392">
        <v>87.29</v>
      </c>
      <c r="J8392">
        <v>1</v>
      </c>
      <c r="K8392">
        <v>3.7</v>
      </c>
      <c r="L8392">
        <v>7.3</v>
      </c>
      <c r="M8392">
        <v>131</v>
      </c>
      <c r="N8392" t="s">
        <v>41</v>
      </c>
      <c r="O8392">
        <v>1.9339999999999999</v>
      </c>
      <c r="P8392" t="s">
        <v>28</v>
      </c>
      <c r="Q8392" t="s">
        <v>29</v>
      </c>
      <c r="R8392">
        <v>4.66</v>
      </c>
      <c r="S8392">
        <v>8</v>
      </c>
      <c r="T8392">
        <v>0.51</v>
      </c>
      <c r="U8392">
        <v>3.6</v>
      </c>
      <c r="V8392" t="s">
        <v>587</v>
      </c>
      <c r="W8392" t="s">
        <v>31</v>
      </c>
      <c r="X8392">
        <v>1</v>
      </c>
      <c r="Y8392" t="str">
        <f>IF(tblRides[[#This Row],[supply_demand_ratio]]&lt;0.8,"Below 0.8",IF(tblRides[[#This Row],[supply_demand_ratio]]&lt;1,"Between 0.8-1.0",IF(tblRides[[#This Row],[supply_demand_ratio]]&lt;=1.2,"Between 1.0-1.2","Above 1.2")))</f>
        <v>Above 1.2</v>
      </c>
    </row>
    <row r="8393" spans="1:25" x14ac:dyDescent="0.3">
      <c r="A8393" t="s">
        <v>8448</v>
      </c>
      <c r="B8393" s="1">
        <v>46098.195833333331</v>
      </c>
      <c r="C8393" s="2">
        <v>46098</v>
      </c>
      <c r="D8393">
        <v>4</v>
      </c>
      <c r="E8393" t="s">
        <v>36</v>
      </c>
      <c r="F8393" t="s">
        <v>34</v>
      </c>
      <c r="G8393">
        <v>2</v>
      </c>
      <c r="H8393">
        <v>80.959999999999994</v>
      </c>
      <c r="I8393">
        <v>82.68</v>
      </c>
      <c r="J8393">
        <v>1.1000000000000001</v>
      </c>
      <c r="K8393">
        <v>2</v>
      </c>
      <c r="L8393">
        <v>1.7</v>
      </c>
      <c r="M8393">
        <v>127</v>
      </c>
      <c r="N8393" t="s">
        <v>27</v>
      </c>
      <c r="O8393">
        <v>1.119</v>
      </c>
      <c r="P8393" t="s">
        <v>28</v>
      </c>
      <c r="Q8393" t="s">
        <v>29</v>
      </c>
      <c r="R8393">
        <v>4.63</v>
      </c>
      <c r="S8393">
        <v>0</v>
      </c>
      <c r="T8393">
        <v>1.72</v>
      </c>
      <c r="U8393">
        <v>-0.3</v>
      </c>
      <c r="V8393" t="s">
        <v>587</v>
      </c>
      <c r="W8393" t="s">
        <v>31</v>
      </c>
      <c r="X8393">
        <v>1</v>
      </c>
      <c r="Y8393" t="str">
        <f>IF(tblRides[[#This Row],[supply_demand_ratio]]&lt;0.8,"Below 0.8",IF(tblRides[[#This Row],[supply_demand_ratio]]&lt;1,"Between 0.8-1.0",IF(tblRides[[#This Row],[supply_demand_ratio]]&lt;=1.2,"Between 1.0-1.2","Above 1.2")))</f>
        <v>Between 1.0-1.2</v>
      </c>
    </row>
    <row r="8394" spans="1:25" x14ac:dyDescent="0.3">
      <c r="A8394" t="s">
        <v>8449</v>
      </c>
      <c r="B8394" s="1">
        <v>46098.197222222225</v>
      </c>
      <c r="C8394" s="2">
        <v>46098</v>
      </c>
      <c r="D8394">
        <v>4</v>
      </c>
      <c r="E8394" t="s">
        <v>36</v>
      </c>
      <c r="F8394" t="s">
        <v>26</v>
      </c>
      <c r="G8394">
        <v>7.3</v>
      </c>
      <c r="H8394">
        <v>157.91999999999999</v>
      </c>
      <c r="I8394">
        <v>150.94999999999999</v>
      </c>
      <c r="J8394">
        <v>1</v>
      </c>
      <c r="K8394">
        <v>4.9000000000000004</v>
      </c>
      <c r="L8394">
        <v>6.3</v>
      </c>
      <c r="M8394">
        <v>114</v>
      </c>
      <c r="N8394" t="s">
        <v>41</v>
      </c>
      <c r="O8394">
        <v>1.214</v>
      </c>
      <c r="P8394" t="s">
        <v>28</v>
      </c>
      <c r="Q8394" t="s">
        <v>29</v>
      </c>
      <c r="R8394">
        <v>4.7</v>
      </c>
      <c r="S8394">
        <v>7</v>
      </c>
      <c r="T8394">
        <v>-6.97</v>
      </c>
      <c r="U8394">
        <v>1.4</v>
      </c>
      <c r="V8394" t="s">
        <v>587</v>
      </c>
      <c r="W8394" t="s">
        <v>31</v>
      </c>
      <c r="X8394">
        <v>1</v>
      </c>
      <c r="Y8394" t="str">
        <f>IF(tblRides[[#This Row],[supply_demand_ratio]]&lt;0.8,"Below 0.8",IF(tblRides[[#This Row],[supply_demand_ratio]]&lt;1,"Between 0.8-1.0",IF(tblRides[[#This Row],[supply_demand_ratio]]&lt;=1.2,"Between 1.0-1.2","Above 1.2")))</f>
        <v>Above 1.2</v>
      </c>
    </row>
    <row r="8395" spans="1:25" x14ac:dyDescent="0.3">
      <c r="A8395" t="s">
        <v>8450</v>
      </c>
      <c r="B8395" s="1">
        <v>46098.213194444441</v>
      </c>
      <c r="C8395" s="2">
        <v>46098</v>
      </c>
      <c r="D8395">
        <v>5</v>
      </c>
      <c r="E8395" t="s">
        <v>25</v>
      </c>
      <c r="F8395" t="s">
        <v>34</v>
      </c>
      <c r="G8395">
        <v>5.0999999999999996</v>
      </c>
      <c r="H8395">
        <v>107.23</v>
      </c>
      <c r="J8395">
        <v>1</v>
      </c>
      <c r="K8395">
        <v>6.6</v>
      </c>
      <c r="L8395">
        <v>10.9</v>
      </c>
      <c r="M8395">
        <v>125</v>
      </c>
      <c r="N8395" t="s">
        <v>27</v>
      </c>
      <c r="O8395">
        <v>1.1259999999999999</v>
      </c>
      <c r="P8395" t="s">
        <v>58</v>
      </c>
      <c r="Q8395" t="s">
        <v>74</v>
      </c>
      <c r="R8395">
        <v>4.53</v>
      </c>
      <c r="S8395">
        <v>0</v>
      </c>
      <c r="U8395">
        <v>4.3</v>
      </c>
      <c r="V8395" t="s">
        <v>587</v>
      </c>
      <c r="W8395" t="s">
        <v>45</v>
      </c>
      <c r="X8395">
        <v>0</v>
      </c>
      <c r="Y8395" t="str">
        <f>IF(tblRides[[#This Row],[supply_demand_ratio]]&lt;0.8,"Below 0.8",IF(tblRides[[#This Row],[supply_demand_ratio]]&lt;1,"Between 0.8-1.0",IF(tblRides[[#This Row],[supply_demand_ratio]]&lt;=1.2,"Between 1.0-1.2","Above 1.2")))</f>
        <v>Between 1.0-1.2</v>
      </c>
    </row>
    <row r="8396" spans="1:25" x14ac:dyDescent="0.3">
      <c r="A8396" t="s">
        <v>8451</v>
      </c>
      <c r="B8396" s="1">
        <v>46098.21875</v>
      </c>
      <c r="C8396" s="2">
        <v>46098</v>
      </c>
      <c r="D8396">
        <v>5</v>
      </c>
      <c r="E8396" t="s">
        <v>25</v>
      </c>
      <c r="F8396" t="s">
        <v>26</v>
      </c>
      <c r="G8396">
        <v>0.7</v>
      </c>
      <c r="H8396">
        <v>59.59</v>
      </c>
      <c r="I8396">
        <v>56.45</v>
      </c>
      <c r="J8396">
        <v>1.1000000000000001</v>
      </c>
      <c r="K8396">
        <v>4.3</v>
      </c>
      <c r="L8396">
        <v>6.7</v>
      </c>
      <c r="M8396">
        <v>139</v>
      </c>
      <c r="N8396" t="s">
        <v>27</v>
      </c>
      <c r="O8396">
        <v>1.002</v>
      </c>
      <c r="P8396" t="s">
        <v>28</v>
      </c>
      <c r="Q8396" t="s">
        <v>29</v>
      </c>
      <c r="R8396">
        <v>4.54</v>
      </c>
      <c r="S8396">
        <v>17</v>
      </c>
      <c r="T8396">
        <v>-3.14</v>
      </c>
      <c r="U8396">
        <v>2.4</v>
      </c>
      <c r="V8396" t="s">
        <v>587</v>
      </c>
      <c r="W8396" t="s">
        <v>31</v>
      </c>
      <c r="X8396">
        <v>1</v>
      </c>
      <c r="Y8396" t="str">
        <f>IF(tblRides[[#This Row],[supply_demand_ratio]]&lt;0.8,"Below 0.8",IF(tblRides[[#This Row],[supply_demand_ratio]]&lt;1,"Between 0.8-1.0",IF(tblRides[[#This Row],[supply_demand_ratio]]&lt;=1.2,"Between 1.0-1.2","Above 1.2")))</f>
        <v>Between 1.0-1.2</v>
      </c>
    </row>
    <row r="8397" spans="1:25" x14ac:dyDescent="0.3">
      <c r="A8397" t="s">
        <v>8452</v>
      </c>
      <c r="B8397" s="1">
        <v>46098.227083333331</v>
      </c>
      <c r="C8397" s="2">
        <v>46098</v>
      </c>
      <c r="D8397">
        <v>5</v>
      </c>
      <c r="E8397" t="s">
        <v>62</v>
      </c>
      <c r="F8397" t="s">
        <v>26</v>
      </c>
      <c r="G8397">
        <v>2.1</v>
      </c>
      <c r="H8397">
        <v>69.81</v>
      </c>
      <c r="I8397">
        <v>71.989999999999995</v>
      </c>
      <c r="J8397">
        <v>1</v>
      </c>
      <c r="K8397">
        <v>4.0999999999999996</v>
      </c>
      <c r="L8397">
        <v>7.9</v>
      </c>
      <c r="M8397">
        <v>66</v>
      </c>
      <c r="N8397" t="s">
        <v>41</v>
      </c>
      <c r="O8397">
        <v>2.2000000000000002</v>
      </c>
      <c r="P8397" t="s">
        <v>28</v>
      </c>
      <c r="Q8397" t="s">
        <v>29</v>
      </c>
      <c r="R8397">
        <v>4.67</v>
      </c>
      <c r="S8397">
        <v>9</v>
      </c>
      <c r="T8397">
        <v>2.1800000000000002</v>
      </c>
      <c r="U8397">
        <v>3.8</v>
      </c>
      <c r="V8397" t="s">
        <v>587</v>
      </c>
      <c r="W8397" t="s">
        <v>31</v>
      </c>
      <c r="X8397">
        <v>1</v>
      </c>
      <c r="Y8397" t="str">
        <f>IF(tblRides[[#This Row],[supply_demand_ratio]]&lt;0.8,"Below 0.8",IF(tblRides[[#This Row],[supply_demand_ratio]]&lt;1,"Between 0.8-1.0",IF(tblRides[[#This Row],[supply_demand_ratio]]&lt;=1.2,"Between 1.0-1.2","Above 1.2")))</f>
        <v>Above 1.2</v>
      </c>
    </row>
    <row r="8398" spans="1:25" x14ac:dyDescent="0.3">
      <c r="A8398" t="s">
        <v>8453</v>
      </c>
      <c r="B8398" s="1">
        <v>46098.229166666664</v>
      </c>
      <c r="C8398" s="2">
        <v>46098</v>
      </c>
      <c r="D8398">
        <v>5</v>
      </c>
      <c r="E8398" t="s">
        <v>25</v>
      </c>
      <c r="F8398" t="s">
        <v>26</v>
      </c>
      <c r="G8398">
        <v>8.8000000000000007</v>
      </c>
      <c r="H8398">
        <v>179.43</v>
      </c>
      <c r="I8398">
        <v>176.89</v>
      </c>
      <c r="J8398">
        <v>1.1000000000000001</v>
      </c>
      <c r="K8398">
        <v>7.3</v>
      </c>
      <c r="L8398">
        <v>15.4</v>
      </c>
      <c r="M8398">
        <v>144</v>
      </c>
      <c r="N8398" t="s">
        <v>41</v>
      </c>
      <c r="O8398">
        <v>2.085</v>
      </c>
      <c r="P8398" t="s">
        <v>28</v>
      </c>
      <c r="Q8398" t="s">
        <v>29</v>
      </c>
      <c r="R8398">
        <v>4.7</v>
      </c>
      <c r="S8398">
        <v>6</v>
      </c>
      <c r="T8398">
        <v>-2.54</v>
      </c>
      <c r="U8398">
        <v>8.1</v>
      </c>
      <c r="V8398" t="s">
        <v>587</v>
      </c>
      <c r="W8398" t="s">
        <v>45</v>
      </c>
      <c r="X8398">
        <v>1</v>
      </c>
      <c r="Y8398" t="str">
        <f>IF(tblRides[[#This Row],[supply_demand_ratio]]&lt;0.8,"Below 0.8",IF(tblRides[[#This Row],[supply_demand_ratio]]&lt;1,"Between 0.8-1.0",IF(tblRides[[#This Row],[supply_demand_ratio]]&lt;=1.2,"Between 1.0-1.2","Above 1.2")))</f>
        <v>Above 1.2</v>
      </c>
    </row>
    <row r="8399" spans="1:25" x14ac:dyDescent="0.3">
      <c r="A8399" t="s">
        <v>8454</v>
      </c>
      <c r="B8399" s="1">
        <v>46098.232638888891</v>
      </c>
      <c r="C8399" s="2">
        <v>46098</v>
      </c>
      <c r="D8399">
        <v>5</v>
      </c>
      <c r="E8399" t="s">
        <v>43</v>
      </c>
      <c r="F8399" t="s">
        <v>26</v>
      </c>
      <c r="G8399">
        <v>7</v>
      </c>
      <c r="H8399">
        <v>159.1</v>
      </c>
      <c r="I8399">
        <v>153.36000000000001</v>
      </c>
      <c r="J8399">
        <v>1</v>
      </c>
      <c r="K8399">
        <v>6.7</v>
      </c>
      <c r="L8399">
        <v>6</v>
      </c>
      <c r="M8399">
        <v>74</v>
      </c>
      <c r="N8399" t="s">
        <v>41</v>
      </c>
      <c r="O8399">
        <v>2.2000000000000002</v>
      </c>
      <c r="P8399" t="s">
        <v>28</v>
      </c>
      <c r="Q8399" t="s">
        <v>29</v>
      </c>
      <c r="R8399">
        <v>4.82</v>
      </c>
      <c r="S8399">
        <v>4</v>
      </c>
      <c r="T8399">
        <v>-5.74</v>
      </c>
      <c r="U8399">
        <v>-0.7</v>
      </c>
      <c r="V8399" t="s">
        <v>587</v>
      </c>
      <c r="W8399" t="s">
        <v>45</v>
      </c>
      <c r="X8399">
        <v>1</v>
      </c>
      <c r="Y8399" t="str">
        <f>IF(tblRides[[#This Row],[supply_demand_ratio]]&lt;0.8,"Below 0.8",IF(tblRides[[#This Row],[supply_demand_ratio]]&lt;1,"Between 0.8-1.0",IF(tblRides[[#This Row],[supply_demand_ratio]]&lt;=1.2,"Between 1.0-1.2","Above 1.2")))</f>
        <v>Above 1.2</v>
      </c>
    </row>
    <row r="8400" spans="1:25" x14ac:dyDescent="0.3">
      <c r="A8400" t="s">
        <v>8455</v>
      </c>
      <c r="B8400" s="1">
        <v>46098.25</v>
      </c>
      <c r="C8400" s="2">
        <v>46098</v>
      </c>
      <c r="D8400">
        <v>6</v>
      </c>
      <c r="E8400" t="s">
        <v>33</v>
      </c>
      <c r="F8400" t="s">
        <v>26</v>
      </c>
      <c r="G8400">
        <v>3.6</v>
      </c>
      <c r="H8400">
        <v>93.92</v>
      </c>
      <c r="I8400">
        <v>94.89</v>
      </c>
      <c r="J8400">
        <v>1</v>
      </c>
      <c r="K8400">
        <v>5.6</v>
      </c>
      <c r="L8400">
        <v>5.4</v>
      </c>
      <c r="M8400">
        <v>105</v>
      </c>
      <c r="N8400" t="s">
        <v>41</v>
      </c>
      <c r="O8400">
        <v>1.56</v>
      </c>
      <c r="P8400" t="s">
        <v>28</v>
      </c>
      <c r="Q8400" t="s">
        <v>29</v>
      </c>
      <c r="R8400">
        <v>4.62</v>
      </c>
      <c r="S8400">
        <v>2</v>
      </c>
      <c r="T8400">
        <v>0.97</v>
      </c>
      <c r="U8400">
        <v>-0.2</v>
      </c>
      <c r="V8400" t="s">
        <v>587</v>
      </c>
      <c r="W8400" t="s">
        <v>45</v>
      </c>
      <c r="X8400">
        <v>1</v>
      </c>
      <c r="Y8400" t="str">
        <f>IF(tblRides[[#This Row],[supply_demand_ratio]]&lt;0.8,"Below 0.8",IF(tblRides[[#This Row],[supply_demand_ratio]]&lt;1,"Between 0.8-1.0",IF(tblRides[[#This Row],[supply_demand_ratio]]&lt;=1.2,"Between 1.0-1.2","Above 1.2")))</f>
        <v>Above 1.2</v>
      </c>
    </row>
    <row r="8401" spans="1:25" x14ac:dyDescent="0.3">
      <c r="A8401" t="s">
        <v>8456</v>
      </c>
      <c r="B8401" s="1">
        <v>46098.257638888892</v>
      </c>
      <c r="C8401" s="2">
        <v>46098</v>
      </c>
      <c r="D8401">
        <v>6</v>
      </c>
      <c r="E8401" t="s">
        <v>25</v>
      </c>
      <c r="F8401" t="s">
        <v>26</v>
      </c>
      <c r="G8401">
        <v>1.8</v>
      </c>
      <c r="H8401">
        <v>69.39</v>
      </c>
      <c r="I8401">
        <v>69.849999999999994</v>
      </c>
      <c r="J8401">
        <v>1</v>
      </c>
      <c r="K8401">
        <v>7.4</v>
      </c>
      <c r="L8401">
        <v>3.5</v>
      </c>
      <c r="M8401">
        <v>134</v>
      </c>
      <c r="N8401" t="s">
        <v>27</v>
      </c>
      <c r="O8401">
        <v>1.147</v>
      </c>
      <c r="P8401" t="s">
        <v>28</v>
      </c>
      <c r="Q8401" t="s">
        <v>29</v>
      </c>
      <c r="R8401">
        <v>4.99</v>
      </c>
      <c r="S8401">
        <v>2</v>
      </c>
      <c r="T8401">
        <v>0.46</v>
      </c>
      <c r="U8401">
        <v>-3.9</v>
      </c>
      <c r="V8401" t="s">
        <v>587</v>
      </c>
      <c r="W8401" t="s">
        <v>45</v>
      </c>
      <c r="X8401">
        <v>1</v>
      </c>
      <c r="Y8401" t="str">
        <f>IF(tblRides[[#This Row],[supply_demand_ratio]]&lt;0.8,"Below 0.8",IF(tblRides[[#This Row],[supply_demand_ratio]]&lt;1,"Between 0.8-1.0",IF(tblRides[[#This Row],[supply_demand_ratio]]&lt;=1.2,"Between 1.0-1.2","Above 1.2")))</f>
        <v>Between 1.0-1.2</v>
      </c>
    </row>
    <row r="8402" spans="1:25" x14ac:dyDescent="0.3">
      <c r="A8402" t="s">
        <v>8457</v>
      </c>
      <c r="B8402" s="1">
        <v>46098.261805555558</v>
      </c>
      <c r="C8402" s="2">
        <v>46098</v>
      </c>
      <c r="D8402">
        <v>6</v>
      </c>
      <c r="E8402" t="s">
        <v>25</v>
      </c>
      <c r="F8402" t="s">
        <v>26</v>
      </c>
      <c r="G8402">
        <v>8.1</v>
      </c>
      <c r="H8402">
        <v>183.95</v>
      </c>
      <c r="I8402">
        <v>172.03</v>
      </c>
      <c r="J8402">
        <v>1.2</v>
      </c>
      <c r="K8402">
        <v>7.3</v>
      </c>
      <c r="L8402">
        <v>5</v>
      </c>
      <c r="M8402">
        <v>141</v>
      </c>
      <c r="N8402" t="s">
        <v>27</v>
      </c>
      <c r="O8402">
        <v>1.0269999999999999</v>
      </c>
      <c r="P8402" t="s">
        <v>28</v>
      </c>
      <c r="Q8402" t="s">
        <v>29</v>
      </c>
      <c r="R8402">
        <v>4.46</v>
      </c>
      <c r="S8402">
        <v>20</v>
      </c>
      <c r="T8402">
        <v>-11.92</v>
      </c>
      <c r="U8402">
        <v>-2.2999999999999998</v>
      </c>
      <c r="V8402" t="s">
        <v>587</v>
      </c>
      <c r="W8402" t="s">
        <v>45</v>
      </c>
      <c r="X8402">
        <v>1</v>
      </c>
      <c r="Y8402" t="str">
        <f>IF(tblRides[[#This Row],[supply_demand_ratio]]&lt;0.8,"Below 0.8",IF(tblRides[[#This Row],[supply_demand_ratio]]&lt;1,"Between 0.8-1.0",IF(tblRides[[#This Row],[supply_demand_ratio]]&lt;=1.2,"Between 1.0-1.2","Above 1.2")))</f>
        <v>Between 1.0-1.2</v>
      </c>
    </row>
    <row r="8403" spans="1:25" x14ac:dyDescent="0.3">
      <c r="A8403" t="s">
        <v>8458</v>
      </c>
      <c r="B8403" s="1">
        <v>46098.261805555558</v>
      </c>
      <c r="C8403" s="2">
        <v>46098</v>
      </c>
      <c r="D8403">
        <v>6</v>
      </c>
      <c r="E8403" t="s">
        <v>43</v>
      </c>
      <c r="F8403" t="s">
        <v>26</v>
      </c>
      <c r="G8403">
        <v>10.9</v>
      </c>
      <c r="H8403">
        <v>228.55</v>
      </c>
      <c r="I8403">
        <v>213.88</v>
      </c>
      <c r="J8403">
        <v>1</v>
      </c>
      <c r="K8403">
        <v>4.2</v>
      </c>
      <c r="L8403">
        <v>2.8</v>
      </c>
      <c r="M8403">
        <v>75</v>
      </c>
      <c r="N8403" t="s">
        <v>41</v>
      </c>
      <c r="O8403">
        <v>1.597</v>
      </c>
      <c r="P8403" t="s">
        <v>28</v>
      </c>
      <c r="Q8403" t="s">
        <v>29</v>
      </c>
      <c r="R8403">
        <v>4.53</v>
      </c>
      <c r="S8403">
        <v>34</v>
      </c>
      <c r="T8403">
        <v>-14.67</v>
      </c>
      <c r="U8403">
        <v>-1.4</v>
      </c>
      <c r="V8403" t="s">
        <v>587</v>
      </c>
      <c r="W8403" t="s">
        <v>31</v>
      </c>
      <c r="X8403">
        <v>1</v>
      </c>
      <c r="Y8403" t="str">
        <f>IF(tblRides[[#This Row],[supply_demand_ratio]]&lt;0.8,"Below 0.8",IF(tblRides[[#This Row],[supply_demand_ratio]]&lt;1,"Between 0.8-1.0",IF(tblRides[[#This Row],[supply_demand_ratio]]&lt;=1.2,"Between 1.0-1.2","Above 1.2")))</f>
        <v>Above 1.2</v>
      </c>
    </row>
    <row r="8404" spans="1:25" x14ac:dyDescent="0.3">
      <c r="A8404" t="s">
        <v>8459</v>
      </c>
      <c r="B8404" s="1">
        <v>46098.267361111109</v>
      </c>
      <c r="C8404" s="2">
        <v>46098</v>
      </c>
      <c r="D8404">
        <v>6</v>
      </c>
      <c r="E8404" t="s">
        <v>43</v>
      </c>
      <c r="F8404" t="s">
        <v>34</v>
      </c>
      <c r="G8404">
        <v>7.3</v>
      </c>
      <c r="H8404">
        <v>140.35</v>
      </c>
      <c r="I8404">
        <v>139.44</v>
      </c>
      <c r="J8404">
        <v>1</v>
      </c>
      <c r="K8404">
        <v>5.2</v>
      </c>
      <c r="L8404">
        <v>7</v>
      </c>
      <c r="M8404">
        <v>68</v>
      </c>
      <c r="N8404" t="s">
        <v>41</v>
      </c>
      <c r="O8404">
        <v>2.2000000000000002</v>
      </c>
      <c r="P8404" t="s">
        <v>28</v>
      </c>
      <c r="Q8404" t="s">
        <v>29</v>
      </c>
      <c r="R8404">
        <v>4.7699999999999996</v>
      </c>
      <c r="S8404">
        <v>0</v>
      </c>
      <c r="T8404">
        <v>-0.91</v>
      </c>
      <c r="U8404">
        <v>1.8</v>
      </c>
      <c r="V8404" t="s">
        <v>587</v>
      </c>
      <c r="W8404" t="s">
        <v>45</v>
      </c>
      <c r="X8404">
        <v>1</v>
      </c>
      <c r="Y8404" t="str">
        <f>IF(tblRides[[#This Row],[supply_demand_ratio]]&lt;0.8,"Below 0.8",IF(tblRides[[#This Row],[supply_demand_ratio]]&lt;1,"Between 0.8-1.0",IF(tblRides[[#This Row],[supply_demand_ratio]]&lt;=1.2,"Between 1.0-1.2","Above 1.2")))</f>
        <v>Above 1.2</v>
      </c>
    </row>
    <row r="8405" spans="1:25" x14ac:dyDescent="0.3">
      <c r="A8405" t="s">
        <v>8460</v>
      </c>
      <c r="B8405" s="1">
        <v>46098.274305555555</v>
      </c>
      <c r="C8405" s="2">
        <v>46098</v>
      </c>
      <c r="D8405">
        <v>6</v>
      </c>
      <c r="E8405" t="s">
        <v>33</v>
      </c>
      <c r="F8405" t="s">
        <v>26</v>
      </c>
      <c r="G8405">
        <v>2.5</v>
      </c>
      <c r="H8405">
        <v>87.21</v>
      </c>
      <c r="J8405">
        <v>1.1000000000000001</v>
      </c>
      <c r="K8405">
        <v>5.6</v>
      </c>
      <c r="L8405">
        <v>5.8</v>
      </c>
      <c r="M8405">
        <v>98</v>
      </c>
      <c r="N8405" t="s">
        <v>27</v>
      </c>
      <c r="O8405">
        <v>0.90400000000000003</v>
      </c>
      <c r="P8405" t="s">
        <v>58</v>
      </c>
      <c r="Q8405" t="s">
        <v>59</v>
      </c>
      <c r="R8405">
        <v>4.96</v>
      </c>
      <c r="S8405">
        <v>8</v>
      </c>
      <c r="U8405">
        <v>0.2</v>
      </c>
      <c r="V8405" t="s">
        <v>587</v>
      </c>
      <c r="W8405" t="s">
        <v>45</v>
      </c>
      <c r="X8405">
        <v>0</v>
      </c>
      <c r="Y8405" t="str">
        <f>IF(tblRides[[#This Row],[supply_demand_ratio]]&lt;0.8,"Below 0.8",IF(tblRides[[#This Row],[supply_demand_ratio]]&lt;1,"Between 0.8-1.0",IF(tblRides[[#This Row],[supply_demand_ratio]]&lt;=1.2,"Between 1.0-1.2","Above 1.2")))</f>
        <v>Between 0.8-1.0</v>
      </c>
    </row>
    <row r="8406" spans="1:25" x14ac:dyDescent="0.3">
      <c r="A8406" t="s">
        <v>8461</v>
      </c>
      <c r="B8406" s="1">
        <v>46098.285416666666</v>
      </c>
      <c r="C8406" s="2">
        <v>46098</v>
      </c>
      <c r="D8406">
        <v>6</v>
      </c>
      <c r="E8406" t="s">
        <v>25</v>
      </c>
      <c r="F8406" t="s">
        <v>26</v>
      </c>
      <c r="G8406">
        <v>3.6</v>
      </c>
      <c r="H8406">
        <v>97.5</v>
      </c>
      <c r="I8406">
        <v>95.73</v>
      </c>
      <c r="J8406">
        <v>1</v>
      </c>
      <c r="K8406">
        <v>8.6</v>
      </c>
      <c r="L8406">
        <v>7.7</v>
      </c>
      <c r="M8406">
        <v>133</v>
      </c>
      <c r="N8406" t="s">
        <v>27</v>
      </c>
      <c r="O8406">
        <v>1.228</v>
      </c>
      <c r="P8406" t="s">
        <v>28</v>
      </c>
      <c r="Q8406" t="s">
        <v>29</v>
      </c>
      <c r="R8406">
        <v>4.55</v>
      </c>
      <c r="S8406">
        <v>2</v>
      </c>
      <c r="T8406">
        <v>-1.77</v>
      </c>
      <c r="U8406">
        <v>-0.9</v>
      </c>
      <c r="V8406" t="s">
        <v>587</v>
      </c>
      <c r="W8406" t="s">
        <v>45</v>
      </c>
      <c r="X8406">
        <v>1</v>
      </c>
      <c r="Y8406" t="str">
        <f>IF(tblRides[[#This Row],[supply_demand_ratio]]&lt;0.8,"Below 0.8",IF(tblRides[[#This Row],[supply_demand_ratio]]&lt;1,"Between 0.8-1.0",IF(tblRides[[#This Row],[supply_demand_ratio]]&lt;=1.2,"Between 1.0-1.2","Above 1.2")))</f>
        <v>Above 1.2</v>
      </c>
    </row>
    <row r="8407" spans="1:25" x14ac:dyDescent="0.3">
      <c r="A8407" t="s">
        <v>8462</v>
      </c>
      <c r="B8407" s="1">
        <v>46098.295138888891</v>
      </c>
      <c r="C8407" s="2">
        <v>46098</v>
      </c>
      <c r="D8407">
        <v>7</v>
      </c>
      <c r="E8407" t="s">
        <v>33</v>
      </c>
      <c r="F8407" t="s">
        <v>26</v>
      </c>
      <c r="G8407">
        <v>17.8</v>
      </c>
      <c r="H8407">
        <v>358.66</v>
      </c>
      <c r="I8407">
        <v>369.09</v>
      </c>
      <c r="J8407">
        <v>1.1000000000000001</v>
      </c>
      <c r="K8407">
        <v>5.9</v>
      </c>
      <c r="L8407">
        <v>6.2</v>
      </c>
      <c r="M8407">
        <v>95</v>
      </c>
      <c r="N8407" t="s">
        <v>27</v>
      </c>
      <c r="O8407">
        <v>0.98799999999999999</v>
      </c>
      <c r="P8407" t="s">
        <v>28</v>
      </c>
      <c r="Q8407" t="s">
        <v>29</v>
      </c>
      <c r="R8407">
        <v>5</v>
      </c>
      <c r="S8407">
        <v>3</v>
      </c>
      <c r="T8407">
        <v>10.43</v>
      </c>
      <c r="U8407">
        <v>0.3</v>
      </c>
      <c r="V8407" t="s">
        <v>587</v>
      </c>
      <c r="W8407" t="s">
        <v>45</v>
      </c>
      <c r="X8407">
        <v>1</v>
      </c>
      <c r="Y8407" t="str">
        <f>IF(tblRides[[#This Row],[supply_demand_ratio]]&lt;0.8,"Below 0.8",IF(tblRides[[#This Row],[supply_demand_ratio]]&lt;1,"Between 0.8-1.0",IF(tblRides[[#This Row],[supply_demand_ratio]]&lt;=1.2,"Between 1.0-1.2","Above 1.2")))</f>
        <v>Between 0.8-1.0</v>
      </c>
    </row>
    <row r="8408" spans="1:25" x14ac:dyDescent="0.3">
      <c r="A8408" t="s">
        <v>8463</v>
      </c>
      <c r="B8408" s="1">
        <v>46098.297222222223</v>
      </c>
      <c r="C8408" s="2">
        <v>46098</v>
      </c>
      <c r="D8408">
        <v>7</v>
      </c>
      <c r="E8408" t="s">
        <v>25</v>
      </c>
      <c r="F8408" t="s">
        <v>26</v>
      </c>
      <c r="G8408">
        <v>5.7</v>
      </c>
      <c r="H8408">
        <v>126.88</v>
      </c>
      <c r="I8408">
        <v>128.86000000000001</v>
      </c>
      <c r="J8408">
        <v>1.1000000000000001</v>
      </c>
      <c r="K8408">
        <v>5.9</v>
      </c>
      <c r="L8408">
        <v>5.0999999999999996</v>
      </c>
      <c r="M8408">
        <v>139</v>
      </c>
      <c r="N8408" t="s">
        <v>27</v>
      </c>
      <c r="O8408">
        <v>1.0309999999999999</v>
      </c>
      <c r="P8408" t="s">
        <v>28</v>
      </c>
      <c r="Q8408" t="s">
        <v>29</v>
      </c>
      <c r="R8408">
        <v>4.8499999999999996</v>
      </c>
      <c r="S8408">
        <v>10</v>
      </c>
      <c r="T8408">
        <v>1.98</v>
      </c>
      <c r="U8408">
        <v>-0.8</v>
      </c>
      <c r="V8408" t="s">
        <v>587</v>
      </c>
      <c r="W8408" t="s">
        <v>45</v>
      </c>
      <c r="X8408">
        <v>1</v>
      </c>
      <c r="Y8408" t="str">
        <f>IF(tblRides[[#This Row],[supply_demand_ratio]]&lt;0.8,"Below 0.8",IF(tblRides[[#This Row],[supply_demand_ratio]]&lt;1,"Between 0.8-1.0",IF(tblRides[[#This Row],[supply_demand_ratio]]&lt;=1.2,"Between 1.0-1.2","Above 1.2")))</f>
        <v>Between 1.0-1.2</v>
      </c>
    </row>
    <row r="8409" spans="1:25" x14ac:dyDescent="0.3">
      <c r="A8409" t="s">
        <v>8464</v>
      </c>
      <c r="B8409" s="1">
        <v>46098.320138888892</v>
      </c>
      <c r="C8409" s="2">
        <v>46098</v>
      </c>
      <c r="D8409">
        <v>7</v>
      </c>
      <c r="E8409" t="s">
        <v>33</v>
      </c>
      <c r="F8409" t="s">
        <v>26</v>
      </c>
      <c r="G8409">
        <v>19.5</v>
      </c>
      <c r="H8409">
        <v>365.38</v>
      </c>
      <c r="I8409">
        <v>358.44</v>
      </c>
      <c r="J8409">
        <v>1.1000000000000001</v>
      </c>
      <c r="K8409">
        <v>8.6999999999999993</v>
      </c>
      <c r="L8409">
        <v>8.6</v>
      </c>
      <c r="M8409">
        <v>96</v>
      </c>
      <c r="N8409" t="s">
        <v>27</v>
      </c>
      <c r="O8409">
        <v>1.1839999999999999</v>
      </c>
      <c r="P8409" t="s">
        <v>28</v>
      </c>
      <c r="Q8409" t="s">
        <v>29</v>
      </c>
      <c r="R8409">
        <v>4.8</v>
      </c>
      <c r="S8409">
        <v>4</v>
      </c>
      <c r="T8409">
        <v>-6.94</v>
      </c>
      <c r="U8409">
        <v>-0.1</v>
      </c>
      <c r="V8409" t="s">
        <v>587</v>
      </c>
      <c r="W8409" t="s">
        <v>45</v>
      </c>
      <c r="X8409">
        <v>1</v>
      </c>
      <c r="Y8409" t="str">
        <f>IF(tblRides[[#This Row],[supply_demand_ratio]]&lt;0.8,"Below 0.8",IF(tblRides[[#This Row],[supply_demand_ratio]]&lt;1,"Between 0.8-1.0",IF(tblRides[[#This Row],[supply_demand_ratio]]&lt;=1.2,"Between 1.0-1.2","Above 1.2")))</f>
        <v>Between 1.0-1.2</v>
      </c>
    </row>
    <row r="8410" spans="1:25" x14ac:dyDescent="0.3">
      <c r="A8410" t="s">
        <v>8465</v>
      </c>
      <c r="B8410" s="1">
        <v>46098.341666666667</v>
      </c>
      <c r="C8410" s="2">
        <v>46098</v>
      </c>
      <c r="D8410">
        <v>8</v>
      </c>
      <c r="E8410" t="s">
        <v>25</v>
      </c>
      <c r="F8410" t="s">
        <v>26</v>
      </c>
      <c r="G8410">
        <v>3.6</v>
      </c>
      <c r="H8410">
        <v>109.37</v>
      </c>
      <c r="I8410">
        <v>107.77</v>
      </c>
      <c r="J8410">
        <v>1.2</v>
      </c>
      <c r="K8410">
        <v>7.3</v>
      </c>
      <c r="L8410">
        <v>3.8</v>
      </c>
      <c r="M8410">
        <v>99</v>
      </c>
      <c r="N8410" t="s">
        <v>27</v>
      </c>
      <c r="O8410">
        <v>0.72699999999999998</v>
      </c>
      <c r="P8410" t="s">
        <v>28</v>
      </c>
      <c r="Q8410" t="s">
        <v>29</v>
      </c>
      <c r="R8410">
        <v>4.79</v>
      </c>
      <c r="S8410">
        <v>1</v>
      </c>
      <c r="T8410">
        <v>-1.6</v>
      </c>
      <c r="U8410">
        <v>-3.5</v>
      </c>
      <c r="V8410" t="s">
        <v>587</v>
      </c>
      <c r="W8410" t="s">
        <v>45</v>
      </c>
      <c r="X8410">
        <v>1</v>
      </c>
      <c r="Y8410" t="str">
        <f>IF(tblRides[[#This Row],[supply_demand_ratio]]&lt;0.8,"Below 0.8",IF(tblRides[[#This Row],[supply_demand_ratio]]&lt;1,"Between 0.8-1.0",IF(tblRides[[#This Row],[supply_demand_ratio]]&lt;=1.2,"Between 1.0-1.2","Above 1.2")))</f>
        <v>Below 0.8</v>
      </c>
    </row>
    <row r="8411" spans="1:25" x14ac:dyDescent="0.3">
      <c r="A8411" t="s">
        <v>8466</v>
      </c>
      <c r="B8411" s="1">
        <v>46098.347222222219</v>
      </c>
      <c r="C8411" s="2">
        <v>46098</v>
      </c>
      <c r="D8411">
        <v>8</v>
      </c>
      <c r="E8411" t="s">
        <v>25</v>
      </c>
      <c r="F8411" t="s">
        <v>26</v>
      </c>
      <c r="G8411">
        <v>4.9000000000000004</v>
      </c>
      <c r="H8411">
        <v>116.88</v>
      </c>
      <c r="I8411">
        <v>118.8</v>
      </c>
      <c r="J8411">
        <v>1.1000000000000001</v>
      </c>
      <c r="K8411">
        <v>5.5</v>
      </c>
      <c r="L8411">
        <v>10.4</v>
      </c>
      <c r="M8411">
        <v>102</v>
      </c>
      <c r="N8411" t="s">
        <v>27</v>
      </c>
      <c r="O8411">
        <v>0.83599999999999997</v>
      </c>
      <c r="P8411" t="s">
        <v>28</v>
      </c>
      <c r="Q8411" t="s">
        <v>29</v>
      </c>
      <c r="R8411">
        <v>4.79</v>
      </c>
      <c r="S8411">
        <v>41</v>
      </c>
      <c r="T8411">
        <v>1.92</v>
      </c>
      <c r="U8411">
        <v>4.9000000000000004</v>
      </c>
      <c r="V8411" t="s">
        <v>587</v>
      </c>
      <c r="W8411" t="s">
        <v>45</v>
      </c>
      <c r="X8411">
        <v>1</v>
      </c>
      <c r="Y8411" t="str">
        <f>IF(tblRides[[#This Row],[supply_demand_ratio]]&lt;0.8,"Below 0.8",IF(tblRides[[#This Row],[supply_demand_ratio]]&lt;1,"Between 0.8-1.0",IF(tblRides[[#This Row],[supply_demand_ratio]]&lt;=1.2,"Between 1.0-1.2","Above 1.2")))</f>
        <v>Between 0.8-1.0</v>
      </c>
    </row>
    <row r="8412" spans="1:25" x14ac:dyDescent="0.3">
      <c r="A8412" t="s">
        <v>8467</v>
      </c>
      <c r="B8412" s="1">
        <v>46098.347916666666</v>
      </c>
      <c r="C8412" s="2">
        <v>46098</v>
      </c>
      <c r="D8412">
        <v>8</v>
      </c>
      <c r="E8412" t="s">
        <v>36</v>
      </c>
      <c r="F8412" t="s">
        <v>26</v>
      </c>
      <c r="G8412">
        <v>1.8</v>
      </c>
      <c r="H8412">
        <v>66.23</v>
      </c>
      <c r="I8412">
        <v>64.739999999999995</v>
      </c>
      <c r="J8412">
        <v>1</v>
      </c>
      <c r="K8412">
        <v>2</v>
      </c>
      <c r="L8412">
        <v>2</v>
      </c>
      <c r="M8412">
        <v>103</v>
      </c>
      <c r="N8412" t="s">
        <v>27</v>
      </c>
      <c r="O8412">
        <v>1.044</v>
      </c>
      <c r="P8412" t="s">
        <v>28</v>
      </c>
      <c r="Q8412" t="s">
        <v>29</v>
      </c>
      <c r="R8412">
        <v>4.5999999999999996</v>
      </c>
      <c r="S8412">
        <v>7</v>
      </c>
      <c r="T8412">
        <v>-1.49</v>
      </c>
      <c r="U8412">
        <v>0</v>
      </c>
      <c r="V8412" t="s">
        <v>587</v>
      </c>
      <c r="W8412" t="s">
        <v>31</v>
      </c>
      <c r="X8412">
        <v>1</v>
      </c>
      <c r="Y8412" t="str">
        <f>IF(tblRides[[#This Row],[supply_demand_ratio]]&lt;0.8,"Below 0.8",IF(tblRides[[#This Row],[supply_demand_ratio]]&lt;1,"Between 0.8-1.0",IF(tblRides[[#This Row],[supply_demand_ratio]]&lt;=1.2,"Between 1.0-1.2","Above 1.2")))</f>
        <v>Between 1.0-1.2</v>
      </c>
    </row>
    <row r="8413" spans="1:25" x14ac:dyDescent="0.3">
      <c r="A8413" t="s">
        <v>8468</v>
      </c>
      <c r="B8413" s="1">
        <v>46098.356944444444</v>
      </c>
      <c r="C8413" s="2">
        <v>46098</v>
      </c>
      <c r="D8413">
        <v>8</v>
      </c>
      <c r="E8413" t="s">
        <v>25</v>
      </c>
      <c r="F8413" t="s">
        <v>26</v>
      </c>
      <c r="G8413">
        <v>2.2000000000000002</v>
      </c>
      <c r="H8413">
        <v>81.93</v>
      </c>
      <c r="I8413">
        <v>76.88</v>
      </c>
      <c r="J8413">
        <v>1.1000000000000001</v>
      </c>
      <c r="K8413">
        <v>5.2</v>
      </c>
      <c r="L8413">
        <v>4.3</v>
      </c>
      <c r="M8413">
        <v>124</v>
      </c>
      <c r="N8413" t="s">
        <v>27</v>
      </c>
      <c r="O8413">
        <v>0.90300000000000002</v>
      </c>
      <c r="P8413" t="s">
        <v>28</v>
      </c>
      <c r="Q8413" t="s">
        <v>29</v>
      </c>
      <c r="R8413">
        <v>4.5999999999999996</v>
      </c>
      <c r="S8413">
        <v>2</v>
      </c>
      <c r="T8413">
        <v>-5.05</v>
      </c>
      <c r="U8413">
        <v>-0.9</v>
      </c>
      <c r="V8413" t="s">
        <v>587</v>
      </c>
      <c r="W8413" t="s">
        <v>45</v>
      </c>
      <c r="X8413">
        <v>1</v>
      </c>
      <c r="Y8413" t="str">
        <f>IF(tblRides[[#This Row],[supply_demand_ratio]]&lt;0.8,"Below 0.8",IF(tblRides[[#This Row],[supply_demand_ratio]]&lt;1,"Between 0.8-1.0",IF(tblRides[[#This Row],[supply_demand_ratio]]&lt;=1.2,"Between 1.0-1.2","Above 1.2")))</f>
        <v>Between 0.8-1.0</v>
      </c>
    </row>
    <row r="8414" spans="1:25" x14ac:dyDescent="0.3">
      <c r="A8414" t="s">
        <v>8469</v>
      </c>
      <c r="B8414" s="1">
        <v>46098.363888888889</v>
      </c>
      <c r="C8414" s="2">
        <v>46098</v>
      </c>
      <c r="D8414">
        <v>8</v>
      </c>
      <c r="E8414" t="s">
        <v>36</v>
      </c>
      <c r="F8414" t="s">
        <v>26</v>
      </c>
      <c r="G8414">
        <v>1.8</v>
      </c>
      <c r="H8414">
        <v>65.59</v>
      </c>
      <c r="I8414">
        <v>64.05</v>
      </c>
      <c r="J8414">
        <v>1</v>
      </c>
      <c r="K8414">
        <v>5.6</v>
      </c>
      <c r="L8414">
        <v>5.6</v>
      </c>
      <c r="M8414">
        <v>98</v>
      </c>
      <c r="N8414" t="s">
        <v>27</v>
      </c>
      <c r="O8414">
        <v>1.0089999999999999</v>
      </c>
      <c r="P8414" t="s">
        <v>28</v>
      </c>
      <c r="Q8414" t="s">
        <v>29</v>
      </c>
      <c r="R8414">
        <v>4.5999999999999996</v>
      </c>
      <c r="S8414">
        <v>8</v>
      </c>
      <c r="T8414">
        <v>-1.54</v>
      </c>
      <c r="U8414">
        <v>0</v>
      </c>
      <c r="V8414" t="s">
        <v>587</v>
      </c>
      <c r="W8414" t="s">
        <v>45</v>
      </c>
      <c r="X8414">
        <v>1</v>
      </c>
      <c r="Y8414" t="str">
        <f>IF(tblRides[[#This Row],[supply_demand_ratio]]&lt;0.8,"Below 0.8",IF(tblRides[[#This Row],[supply_demand_ratio]]&lt;1,"Between 0.8-1.0",IF(tblRides[[#This Row],[supply_demand_ratio]]&lt;=1.2,"Between 1.0-1.2","Above 1.2")))</f>
        <v>Between 1.0-1.2</v>
      </c>
    </row>
    <row r="8415" spans="1:25" x14ac:dyDescent="0.3">
      <c r="A8415" t="s">
        <v>8470</v>
      </c>
      <c r="B8415" s="1">
        <v>46098.363888888889</v>
      </c>
      <c r="C8415" s="2">
        <v>46098</v>
      </c>
      <c r="D8415">
        <v>8</v>
      </c>
      <c r="E8415" t="s">
        <v>25</v>
      </c>
      <c r="F8415" t="s">
        <v>26</v>
      </c>
      <c r="G8415">
        <v>2.4</v>
      </c>
      <c r="H8415">
        <v>107.18</v>
      </c>
      <c r="J8415">
        <v>1.4</v>
      </c>
      <c r="K8415">
        <v>9.5</v>
      </c>
      <c r="L8415">
        <v>7.9</v>
      </c>
      <c r="M8415">
        <v>123</v>
      </c>
      <c r="N8415" t="s">
        <v>72</v>
      </c>
      <c r="O8415">
        <v>0.73899999999999999</v>
      </c>
      <c r="P8415" t="s">
        <v>58</v>
      </c>
      <c r="Q8415" t="s">
        <v>88</v>
      </c>
      <c r="R8415">
        <v>4.6100000000000003</v>
      </c>
      <c r="S8415">
        <v>7</v>
      </c>
      <c r="U8415">
        <v>-1.6</v>
      </c>
      <c r="V8415" t="s">
        <v>587</v>
      </c>
      <c r="W8415" t="s">
        <v>45</v>
      </c>
      <c r="X8415">
        <v>0</v>
      </c>
      <c r="Y8415" t="str">
        <f>IF(tblRides[[#This Row],[supply_demand_ratio]]&lt;0.8,"Below 0.8",IF(tblRides[[#This Row],[supply_demand_ratio]]&lt;1,"Between 0.8-1.0",IF(tblRides[[#This Row],[supply_demand_ratio]]&lt;=1.2,"Between 1.0-1.2","Above 1.2")))</f>
        <v>Below 0.8</v>
      </c>
    </row>
    <row r="8416" spans="1:25" x14ac:dyDescent="0.3">
      <c r="A8416" t="s">
        <v>8471</v>
      </c>
      <c r="B8416" s="1">
        <v>46098.37222222222</v>
      </c>
      <c r="C8416" s="2">
        <v>46098</v>
      </c>
      <c r="D8416">
        <v>8</v>
      </c>
      <c r="E8416" t="s">
        <v>25</v>
      </c>
      <c r="F8416" t="s">
        <v>26</v>
      </c>
      <c r="G8416">
        <v>8.1</v>
      </c>
      <c r="H8416">
        <v>187.08</v>
      </c>
      <c r="I8416">
        <v>178.07</v>
      </c>
      <c r="J8416">
        <v>1.2</v>
      </c>
      <c r="K8416">
        <v>6.9</v>
      </c>
      <c r="L8416">
        <v>11.2</v>
      </c>
      <c r="M8416">
        <v>107</v>
      </c>
      <c r="N8416" t="s">
        <v>27</v>
      </c>
      <c r="O8416">
        <v>0.75600000000000001</v>
      </c>
      <c r="P8416" t="s">
        <v>28</v>
      </c>
      <c r="Q8416" t="s">
        <v>29</v>
      </c>
      <c r="R8416">
        <v>4.83</v>
      </c>
      <c r="S8416">
        <v>11</v>
      </c>
      <c r="T8416">
        <v>-9.01</v>
      </c>
      <c r="U8416">
        <v>4.3</v>
      </c>
      <c r="V8416" t="s">
        <v>587</v>
      </c>
      <c r="W8416" t="s">
        <v>45</v>
      </c>
      <c r="X8416">
        <v>1</v>
      </c>
      <c r="Y8416" t="str">
        <f>IF(tblRides[[#This Row],[supply_demand_ratio]]&lt;0.8,"Below 0.8",IF(tblRides[[#This Row],[supply_demand_ratio]]&lt;1,"Between 0.8-1.0",IF(tblRides[[#This Row],[supply_demand_ratio]]&lt;=1.2,"Between 1.0-1.2","Above 1.2")))</f>
        <v>Below 0.8</v>
      </c>
    </row>
    <row r="8417" spans="1:25" x14ac:dyDescent="0.3">
      <c r="A8417" t="s">
        <v>8472</v>
      </c>
      <c r="B8417" s="1">
        <v>46098.385416666664</v>
      </c>
      <c r="C8417" s="2">
        <v>46098</v>
      </c>
      <c r="D8417">
        <v>9</v>
      </c>
      <c r="E8417" t="s">
        <v>25</v>
      </c>
      <c r="F8417" t="s">
        <v>34</v>
      </c>
      <c r="G8417">
        <v>17.399999999999999</v>
      </c>
      <c r="H8417">
        <v>340.59</v>
      </c>
      <c r="J8417">
        <v>1.3</v>
      </c>
      <c r="K8417">
        <v>6.7</v>
      </c>
      <c r="L8417">
        <v>3.6</v>
      </c>
      <c r="M8417">
        <v>113</v>
      </c>
      <c r="N8417" t="s">
        <v>72</v>
      </c>
      <c r="O8417">
        <v>0.627</v>
      </c>
      <c r="P8417" t="s">
        <v>37</v>
      </c>
      <c r="Q8417" t="s">
        <v>280</v>
      </c>
      <c r="R8417">
        <v>4.95</v>
      </c>
      <c r="S8417">
        <v>0</v>
      </c>
      <c r="U8417">
        <v>-3.1</v>
      </c>
      <c r="V8417" t="s">
        <v>587</v>
      </c>
      <c r="W8417" t="s">
        <v>45</v>
      </c>
      <c r="X8417">
        <v>0</v>
      </c>
      <c r="Y8417" t="str">
        <f>IF(tblRides[[#This Row],[supply_demand_ratio]]&lt;0.8,"Below 0.8",IF(tblRides[[#This Row],[supply_demand_ratio]]&lt;1,"Between 0.8-1.0",IF(tblRides[[#This Row],[supply_demand_ratio]]&lt;=1.2,"Between 1.0-1.2","Above 1.2")))</f>
        <v>Below 0.8</v>
      </c>
    </row>
    <row r="8418" spans="1:25" x14ac:dyDescent="0.3">
      <c r="A8418" t="s">
        <v>8473</v>
      </c>
      <c r="B8418" s="1">
        <v>46098.394444444442</v>
      </c>
      <c r="C8418" s="2">
        <v>46098</v>
      </c>
      <c r="D8418">
        <v>9</v>
      </c>
      <c r="E8418" t="s">
        <v>62</v>
      </c>
      <c r="F8418" t="s">
        <v>34</v>
      </c>
      <c r="G8418">
        <v>5.8</v>
      </c>
      <c r="H8418">
        <v>125.7</v>
      </c>
      <c r="I8418">
        <v>122.49</v>
      </c>
      <c r="J8418">
        <v>1</v>
      </c>
      <c r="K8418">
        <v>6.2</v>
      </c>
      <c r="L8418">
        <v>7.3</v>
      </c>
      <c r="M8418">
        <v>55</v>
      </c>
      <c r="N8418" t="s">
        <v>41</v>
      </c>
      <c r="O8418">
        <v>1.42</v>
      </c>
      <c r="P8418" t="s">
        <v>28</v>
      </c>
      <c r="Q8418" t="s">
        <v>29</v>
      </c>
      <c r="R8418">
        <v>4.5</v>
      </c>
      <c r="S8418">
        <v>0</v>
      </c>
      <c r="T8418">
        <v>-3.21</v>
      </c>
      <c r="U8418">
        <v>1.1000000000000001</v>
      </c>
      <c r="V8418" t="s">
        <v>587</v>
      </c>
      <c r="W8418" t="s">
        <v>45</v>
      </c>
      <c r="X8418">
        <v>1</v>
      </c>
      <c r="Y8418" t="str">
        <f>IF(tblRides[[#This Row],[supply_demand_ratio]]&lt;0.8,"Below 0.8",IF(tblRides[[#This Row],[supply_demand_ratio]]&lt;1,"Between 0.8-1.0",IF(tblRides[[#This Row],[supply_demand_ratio]]&lt;=1.2,"Between 1.0-1.2","Above 1.2")))</f>
        <v>Above 1.2</v>
      </c>
    </row>
    <row r="8419" spans="1:25" x14ac:dyDescent="0.3">
      <c r="A8419" t="s">
        <v>8474</v>
      </c>
      <c r="B8419" s="1">
        <v>46098.40625</v>
      </c>
      <c r="C8419" s="2">
        <v>46098</v>
      </c>
      <c r="D8419">
        <v>9</v>
      </c>
      <c r="E8419" t="s">
        <v>43</v>
      </c>
      <c r="F8419" t="s">
        <v>26</v>
      </c>
      <c r="G8419">
        <v>1</v>
      </c>
      <c r="H8419">
        <v>66.06</v>
      </c>
      <c r="J8419">
        <v>1.2</v>
      </c>
      <c r="K8419">
        <v>2</v>
      </c>
      <c r="M8419">
        <v>53</v>
      </c>
      <c r="N8419" t="s">
        <v>41</v>
      </c>
      <c r="O8419">
        <v>1.1659999999999999</v>
      </c>
      <c r="P8419" t="s">
        <v>82</v>
      </c>
      <c r="Q8419" t="s">
        <v>83</v>
      </c>
      <c r="R8419">
        <v>4.5199999999999996</v>
      </c>
      <c r="S8419">
        <v>19</v>
      </c>
      <c r="V8419" t="s">
        <v>587</v>
      </c>
      <c r="W8419" t="s">
        <v>31</v>
      </c>
      <c r="X8419">
        <v>0</v>
      </c>
      <c r="Y8419" t="str">
        <f>IF(tblRides[[#This Row],[supply_demand_ratio]]&lt;0.8,"Below 0.8",IF(tblRides[[#This Row],[supply_demand_ratio]]&lt;1,"Between 0.8-1.0",IF(tblRides[[#This Row],[supply_demand_ratio]]&lt;=1.2,"Between 1.0-1.2","Above 1.2")))</f>
        <v>Between 1.0-1.2</v>
      </c>
    </row>
    <row r="8420" spans="1:25" x14ac:dyDescent="0.3">
      <c r="A8420" t="s">
        <v>8475</v>
      </c>
      <c r="B8420" s="1">
        <v>46098.407638888886</v>
      </c>
      <c r="C8420" s="2">
        <v>46098</v>
      </c>
      <c r="D8420">
        <v>9</v>
      </c>
      <c r="E8420" t="s">
        <v>25</v>
      </c>
      <c r="F8420" t="s">
        <v>34</v>
      </c>
      <c r="G8420">
        <v>4.8</v>
      </c>
      <c r="H8420">
        <v>136.54</v>
      </c>
      <c r="J8420">
        <v>1.2</v>
      </c>
      <c r="K8420">
        <v>10.199999999999999</v>
      </c>
      <c r="L8420">
        <v>8.9</v>
      </c>
      <c r="M8420">
        <v>115</v>
      </c>
      <c r="N8420" t="s">
        <v>72</v>
      </c>
      <c r="O8420">
        <v>0.73699999999999999</v>
      </c>
      <c r="P8420" t="s">
        <v>37</v>
      </c>
      <c r="Q8420" t="s">
        <v>103</v>
      </c>
      <c r="R8420">
        <v>4.97</v>
      </c>
      <c r="S8420">
        <v>0</v>
      </c>
      <c r="U8420">
        <v>-1.3</v>
      </c>
      <c r="V8420" t="s">
        <v>587</v>
      </c>
      <c r="W8420" t="s">
        <v>77</v>
      </c>
      <c r="X8420">
        <v>0</v>
      </c>
      <c r="Y8420" t="str">
        <f>IF(tblRides[[#This Row],[supply_demand_ratio]]&lt;0.8,"Below 0.8",IF(tblRides[[#This Row],[supply_demand_ratio]]&lt;1,"Between 0.8-1.0",IF(tblRides[[#This Row],[supply_demand_ratio]]&lt;=1.2,"Between 1.0-1.2","Above 1.2")))</f>
        <v>Below 0.8</v>
      </c>
    </row>
    <row r="8421" spans="1:25" x14ac:dyDescent="0.3">
      <c r="A8421" t="s">
        <v>8476</v>
      </c>
      <c r="B8421" s="1">
        <v>46098.418055555558</v>
      </c>
      <c r="C8421" s="2">
        <v>46098</v>
      </c>
      <c r="D8421">
        <v>10</v>
      </c>
      <c r="E8421" t="s">
        <v>33</v>
      </c>
      <c r="F8421" t="s">
        <v>26</v>
      </c>
      <c r="G8421">
        <v>4.3</v>
      </c>
      <c r="H8421">
        <v>100.06</v>
      </c>
      <c r="I8421">
        <v>104.45</v>
      </c>
      <c r="J8421">
        <v>1</v>
      </c>
      <c r="K8421">
        <v>8.1999999999999993</v>
      </c>
      <c r="L8421">
        <v>2.6</v>
      </c>
      <c r="M8421">
        <v>101</v>
      </c>
      <c r="N8421" t="s">
        <v>27</v>
      </c>
      <c r="O8421">
        <v>1.1639999999999999</v>
      </c>
      <c r="P8421" t="s">
        <v>28</v>
      </c>
      <c r="Q8421" t="s">
        <v>29</v>
      </c>
      <c r="R8421">
        <v>4.6900000000000004</v>
      </c>
      <c r="S8421">
        <v>4</v>
      </c>
      <c r="T8421">
        <v>4.3899999999999997</v>
      </c>
      <c r="U8421">
        <v>-5.6</v>
      </c>
      <c r="V8421" t="s">
        <v>587</v>
      </c>
      <c r="W8421" t="s">
        <v>45</v>
      </c>
      <c r="X8421">
        <v>1</v>
      </c>
      <c r="Y8421" t="str">
        <f>IF(tblRides[[#This Row],[supply_demand_ratio]]&lt;0.8,"Below 0.8",IF(tblRides[[#This Row],[supply_demand_ratio]]&lt;1,"Between 0.8-1.0",IF(tblRides[[#This Row],[supply_demand_ratio]]&lt;=1.2,"Between 1.0-1.2","Above 1.2")))</f>
        <v>Between 1.0-1.2</v>
      </c>
    </row>
    <row r="8422" spans="1:25" x14ac:dyDescent="0.3">
      <c r="A8422" t="s">
        <v>8477</v>
      </c>
      <c r="B8422" s="1">
        <v>46098.430555555555</v>
      </c>
      <c r="C8422" s="2">
        <v>46098</v>
      </c>
      <c r="D8422">
        <v>10</v>
      </c>
      <c r="E8422" t="s">
        <v>43</v>
      </c>
      <c r="F8422" t="s">
        <v>34</v>
      </c>
      <c r="G8422">
        <v>9.1999999999999993</v>
      </c>
      <c r="H8422">
        <v>167.17</v>
      </c>
      <c r="I8422">
        <v>167.24</v>
      </c>
      <c r="J8422">
        <v>1</v>
      </c>
      <c r="K8422">
        <v>2</v>
      </c>
      <c r="L8422">
        <v>2.4</v>
      </c>
      <c r="M8422">
        <v>60</v>
      </c>
      <c r="N8422" t="s">
        <v>27</v>
      </c>
      <c r="O8422">
        <v>1.0580000000000001</v>
      </c>
      <c r="P8422" t="s">
        <v>28</v>
      </c>
      <c r="Q8422" t="s">
        <v>29</v>
      </c>
      <c r="R8422">
        <v>4.83</v>
      </c>
      <c r="S8422">
        <v>0</v>
      </c>
      <c r="T8422">
        <v>7.0000000000000007E-2</v>
      </c>
      <c r="U8422">
        <v>0.4</v>
      </c>
      <c r="V8422" t="s">
        <v>587</v>
      </c>
      <c r="W8422" t="s">
        <v>31</v>
      </c>
      <c r="X8422">
        <v>1</v>
      </c>
      <c r="Y8422" t="str">
        <f>IF(tblRides[[#This Row],[supply_demand_ratio]]&lt;0.8,"Below 0.8",IF(tblRides[[#This Row],[supply_demand_ratio]]&lt;1,"Between 0.8-1.0",IF(tblRides[[#This Row],[supply_demand_ratio]]&lt;=1.2,"Between 1.0-1.2","Above 1.2")))</f>
        <v>Between 1.0-1.2</v>
      </c>
    </row>
    <row r="8423" spans="1:25" x14ac:dyDescent="0.3">
      <c r="A8423" t="s">
        <v>8478</v>
      </c>
      <c r="B8423" s="1">
        <v>46098.431944444441</v>
      </c>
      <c r="C8423" s="2">
        <v>46098</v>
      </c>
      <c r="D8423">
        <v>10</v>
      </c>
      <c r="E8423" t="s">
        <v>36</v>
      </c>
      <c r="F8423" t="s">
        <v>34</v>
      </c>
      <c r="G8423">
        <v>2</v>
      </c>
      <c r="H8423">
        <v>79.930000000000007</v>
      </c>
      <c r="I8423">
        <v>75.77</v>
      </c>
      <c r="J8423">
        <v>1.2</v>
      </c>
      <c r="K8423">
        <v>5.4</v>
      </c>
      <c r="L8423">
        <v>5.8</v>
      </c>
      <c r="M8423">
        <v>104</v>
      </c>
      <c r="N8423" t="s">
        <v>72</v>
      </c>
      <c r="O8423">
        <v>0.75</v>
      </c>
      <c r="P8423" t="s">
        <v>28</v>
      </c>
      <c r="Q8423" t="s">
        <v>29</v>
      </c>
      <c r="R8423">
        <v>4.62</v>
      </c>
      <c r="S8423">
        <v>0</v>
      </c>
      <c r="T8423">
        <v>-4.16</v>
      </c>
      <c r="U8423">
        <v>0.4</v>
      </c>
      <c r="V8423" t="s">
        <v>587</v>
      </c>
      <c r="W8423" t="s">
        <v>45</v>
      </c>
      <c r="X8423">
        <v>1</v>
      </c>
      <c r="Y8423" t="str">
        <f>IF(tblRides[[#This Row],[supply_demand_ratio]]&lt;0.8,"Below 0.8",IF(tblRides[[#This Row],[supply_demand_ratio]]&lt;1,"Between 0.8-1.0",IF(tblRides[[#This Row],[supply_demand_ratio]]&lt;=1.2,"Between 1.0-1.2","Above 1.2")))</f>
        <v>Below 0.8</v>
      </c>
    </row>
    <row r="8424" spans="1:25" x14ac:dyDescent="0.3">
      <c r="A8424" t="s">
        <v>8479</v>
      </c>
      <c r="B8424" s="1">
        <v>46098.443055555559</v>
      </c>
      <c r="C8424" s="2">
        <v>46098</v>
      </c>
      <c r="D8424">
        <v>10</v>
      </c>
      <c r="E8424" t="s">
        <v>62</v>
      </c>
      <c r="F8424" t="s">
        <v>26</v>
      </c>
      <c r="G8424">
        <v>4.8</v>
      </c>
      <c r="H8424">
        <v>117.18</v>
      </c>
      <c r="I8424">
        <v>118.09</v>
      </c>
      <c r="J8424">
        <v>1.1000000000000001</v>
      </c>
      <c r="K8424">
        <v>5.9</v>
      </c>
      <c r="L8424">
        <v>6.3</v>
      </c>
      <c r="M8424">
        <v>55</v>
      </c>
      <c r="N8424" t="s">
        <v>41</v>
      </c>
      <c r="O8424">
        <v>1.131</v>
      </c>
      <c r="P8424" t="s">
        <v>28</v>
      </c>
      <c r="Q8424" t="s">
        <v>29</v>
      </c>
      <c r="R8424">
        <v>5</v>
      </c>
      <c r="S8424">
        <v>7</v>
      </c>
      <c r="T8424">
        <v>0.91</v>
      </c>
      <c r="U8424">
        <v>0.4</v>
      </c>
      <c r="V8424" t="s">
        <v>587</v>
      </c>
      <c r="W8424" t="s">
        <v>45</v>
      </c>
      <c r="X8424">
        <v>1</v>
      </c>
      <c r="Y8424" t="str">
        <f>IF(tblRides[[#This Row],[supply_demand_ratio]]&lt;0.8,"Below 0.8",IF(tblRides[[#This Row],[supply_demand_ratio]]&lt;1,"Between 0.8-1.0",IF(tblRides[[#This Row],[supply_demand_ratio]]&lt;=1.2,"Between 1.0-1.2","Above 1.2")))</f>
        <v>Between 1.0-1.2</v>
      </c>
    </row>
    <row r="8425" spans="1:25" x14ac:dyDescent="0.3">
      <c r="A8425" t="s">
        <v>8480</v>
      </c>
      <c r="B8425" s="1">
        <v>46098.448611111111</v>
      </c>
      <c r="C8425" s="2">
        <v>46098</v>
      </c>
      <c r="D8425">
        <v>10</v>
      </c>
      <c r="E8425" t="s">
        <v>33</v>
      </c>
      <c r="F8425" t="s">
        <v>26</v>
      </c>
      <c r="G8425">
        <v>12.4</v>
      </c>
      <c r="H8425">
        <v>238.01</v>
      </c>
      <c r="I8425">
        <v>226.57</v>
      </c>
      <c r="J8425">
        <v>1.2</v>
      </c>
      <c r="K8425">
        <v>10.3</v>
      </c>
      <c r="L8425">
        <v>9.3000000000000007</v>
      </c>
      <c r="M8425">
        <v>87</v>
      </c>
      <c r="N8425" t="s">
        <v>27</v>
      </c>
      <c r="O8425">
        <v>0.81499999999999995</v>
      </c>
      <c r="P8425" t="s">
        <v>28</v>
      </c>
      <c r="Q8425" t="s">
        <v>29</v>
      </c>
      <c r="R8425">
        <v>4.72</v>
      </c>
      <c r="S8425">
        <v>5</v>
      </c>
      <c r="T8425">
        <v>-11.44</v>
      </c>
      <c r="U8425">
        <v>-1</v>
      </c>
      <c r="V8425" t="s">
        <v>587</v>
      </c>
      <c r="W8425" t="s">
        <v>77</v>
      </c>
      <c r="X8425">
        <v>1</v>
      </c>
      <c r="Y8425" t="str">
        <f>IF(tblRides[[#This Row],[supply_demand_ratio]]&lt;0.8,"Below 0.8",IF(tblRides[[#This Row],[supply_demand_ratio]]&lt;1,"Between 0.8-1.0",IF(tblRides[[#This Row],[supply_demand_ratio]]&lt;=1.2,"Between 1.0-1.2","Above 1.2")))</f>
        <v>Between 0.8-1.0</v>
      </c>
    </row>
    <row r="8426" spans="1:25" x14ac:dyDescent="0.3">
      <c r="A8426" t="s">
        <v>8481</v>
      </c>
      <c r="B8426" s="1">
        <v>46098.462500000001</v>
      </c>
      <c r="C8426" s="2">
        <v>46098</v>
      </c>
      <c r="D8426">
        <v>11</v>
      </c>
      <c r="E8426" t="s">
        <v>43</v>
      </c>
      <c r="F8426" t="s">
        <v>26</v>
      </c>
      <c r="G8426">
        <v>18.100000000000001</v>
      </c>
      <c r="H8426">
        <v>285.64999999999998</v>
      </c>
      <c r="I8426">
        <v>270.35000000000002</v>
      </c>
      <c r="J8426">
        <v>1</v>
      </c>
      <c r="K8426">
        <v>4.7</v>
      </c>
      <c r="L8426">
        <v>6.2</v>
      </c>
      <c r="M8426">
        <v>64</v>
      </c>
      <c r="N8426" t="s">
        <v>41</v>
      </c>
      <c r="O8426">
        <v>1.2649999999999999</v>
      </c>
      <c r="P8426" t="s">
        <v>28</v>
      </c>
      <c r="Q8426" t="s">
        <v>29</v>
      </c>
      <c r="R8426">
        <v>4.8600000000000003</v>
      </c>
      <c r="S8426">
        <v>5</v>
      </c>
      <c r="T8426">
        <v>-15.3</v>
      </c>
      <c r="U8426">
        <v>1.5</v>
      </c>
      <c r="V8426" t="s">
        <v>587</v>
      </c>
      <c r="W8426" t="s">
        <v>31</v>
      </c>
      <c r="X8426">
        <v>1</v>
      </c>
      <c r="Y8426" t="str">
        <f>IF(tblRides[[#This Row],[supply_demand_ratio]]&lt;0.8,"Below 0.8",IF(tblRides[[#This Row],[supply_demand_ratio]]&lt;1,"Between 0.8-1.0",IF(tblRides[[#This Row],[supply_demand_ratio]]&lt;=1.2,"Between 1.0-1.2","Above 1.2")))</f>
        <v>Above 1.2</v>
      </c>
    </row>
    <row r="8427" spans="1:25" x14ac:dyDescent="0.3">
      <c r="A8427" t="s">
        <v>8482</v>
      </c>
      <c r="B8427" s="1">
        <v>46098.512499999997</v>
      </c>
      <c r="C8427" s="2">
        <v>46098</v>
      </c>
      <c r="D8427">
        <v>12</v>
      </c>
      <c r="E8427" t="s">
        <v>43</v>
      </c>
      <c r="F8427" t="s">
        <v>34</v>
      </c>
      <c r="G8427">
        <v>6.2</v>
      </c>
      <c r="H8427">
        <v>144.72999999999999</v>
      </c>
      <c r="I8427">
        <v>148.72</v>
      </c>
      <c r="J8427">
        <v>1</v>
      </c>
      <c r="K8427">
        <v>5.2</v>
      </c>
      <c r="L8427">
        <v>8.5</v>
      </c>
      <c r="M8427">
        <v>66</v>
      </c>
      <c r="N8427" t="s">
        <v>41</v>
      </c>
      <c r="O8427">
        <v>1.889</v>
      </c>
      <c r="P8427" t="s">
        <v>28</v>
      </c>
      <c r="Q8427" t="s">
        <v>29</v>
      </c>
      <c r="R8427">
        <v>4.88</v>
      </c>
      <c r="S8427">
        <v>0</v>
      </c>
      <c r="T8427">
        <v>3.99</v>
      </c>
      <c r="U8427">
        <v>3.3</v>
      </c>
      <c r="V8427" t="s">
        <v>587</v>
      </c>
      <c r="W8427" t="s">
        <v>45</v>
      </c>
      <c r="X8427">
        <v>1</v>
      </c>
      <c r="Y8427" t="str">
        <f>IF(tblRides[[#This Row],[supply_demand_ratio]]&lt;0.8,"Below 0.8",IF(tblRides[[#This Row],[supply_demand_ratio]]&lt;1,"Between 0.8-1.0",IF(tblRides[[#This Row],[supply_demand_ratio]]&lt;=1.2,"Between 1.0-1.2","Above 1.2")))</f>
        <v>Above 1.2</v>
      </c>
    </row>
    <row r="8428" spans="1:25" x14ac:dyDescent="0.3">
      <c r="A8428" t="s">
        <v>8483</v>
      </c>
      <c r="B8428" s="1">
        <v>46098.515972222223</v>
      </c>
      <c r="C8428" s="2">
        <v>46098</v>
      </c>
      <c r="D8428">
        <v>12</v>
      </c>
      <c r="E8428" t="s">
        <v>62</v>
      </c>
      <c r="F8428" t="s">
        <v>34</v>
      </c>
      <c r="G8428">
        <v>7.6</v>
      </c>
      <c r="H8428">
        <v>163.12</v>
      </c>
      <c r="J8428">
        <v>1.1000000000000001</v>
      </c>
      <c r="K8428">
        <v>5</v>
      </c>
      <c r="L8428">
        <v>4</v>
      </c>
      <c r="M8428">
        <v>50</v>
      </c>
      <c r="N8428" t="s">
        <v>41</v>
      </c>
      <c r="O8428">
        <v>1.196</v>
      </c>
      <c r="P8428" t="s">
        <v>58</v>
      </c>
      <c r="Q8428" t="s">
        <v>59</v>
      </c>
      <c r="R8428">
        <v>4.38</v>
      </c>
      <c r="S8428">
        <v>0</v>
      </c>
      <c r="U8428">
        <v>-1</v>
      </c>
      <c r="V8428" t="s">
        <v>587</v>
      </c>
      <c r="W8428" t="s">
        <v>31</v>
      </c>
      <c r="X8428">
        <v>0</v>
      </c>
      <c r="Y8428" t="str">
        <f>IF(tblRides[[#This Row],[supply_demand_ratio]]&lt;0.8,"Below 0.8",IF(tblRides[[#This Row],[supply_demand_ratio]]&lt;1,"Between 0.8-1.0",IF(tblRides[[#This Row],[supply_demand_ratio]]&lt;=1.2,"Between 1.0-1.2","Above 1.2")))</f>
        <v>Between 1.0-1.2</v>
      </c>
    </row>
    <row r="8429" spans="1:25" x14ac:dyDescent="0.3">
      <c r="A8429" t="s">
        <v>8484</v>
      </c>
      <c r="B8429" s="1">
        <v>46098.525000000001</v>
      </c>
      <c r="C8429" s="2">
        <v>46098</v>
      </c>
      <c r="D8429">
        <v>12</v>
      </c>
      <c r="E8429" t="s">
        <v>33</v>
      </c>
      <c r="F8429" t="s">
        <v>34</v>
      </c>
      <c r="G8429">
        <v>7.8</v>
      </c>
      <c r="H8429">
        <v>153.25</v>
      </c>
      <c r="I8429">
        <v>149.62</v>
      </c>
      <c r="J8429">
        <v>1.1000000000000001</v>
      </c>
      <c r="K8429">
        <v>2</v>
      </c>
      <c r="L8429">
        <v>3.4</v>
      </c>
      <c r="M8429">
        <v>98</v>
      </c>
      <c r="N8429" t="s">
        <v>27</v>
      </c>
      <c r="O8429">
        <v>1.1870000000000001</v>
      </c>
      <c r="P8429" t="s">
        <v>28</v>
      </c>
      <c r="Q8429" t="s">
        <v>29</v>
      </c>
      <c r="R8429">
        <v>4.3600000000000003</v>
      </c>
      <c r="S8429">
        <v>0</v>
      </c>
      <c r="T8429">
        <v>-3.63</v>
      </c>
      <c r="U8429">
        <v>1.4</v>
      </c>
      <c r="V8429" t="s">
        <v>587</v>
      </c>
      <c r="W8429" t="s">
        <v>31</v>
      </c>
      <c r="X8429">
        <v>1</v>
      </c>
      <c r="Y8429" t="str">
        <f>IF(tblRides[[#This Row],[supply_demand_ratio]]&lt;0.8,"Below 0.8",IF(tblRides[[#This Row],[supply_demand_ratio]]&lt;1,"Between 0.8-1.0",IF(tblRides[[#This Row],[supply_demand_ratio]]&lt;=1.2,"Between 1.0-1.2","Above 1.2")))</f>
        <v>Between 1.0-1.2</v>
      </c>
    </row>
    <row r="8430" spans="1:25" x14ac:dyDescent="0.3">
      <c r="A8430" t="s">
        <v>8485</v>
      </c>
      <c r="B8430" s="1">
        <v>46098.52847222222</v>
      </c>
      <c r="C8430" s="2">
        <v>46098</v>
      </c>
      <c r="D8430">
        <v>12</v>
      </c>
      <c r="E8430" t="s">
        <v>25</v>
      </c>
      <c r="F8430" t="s">
        <v>26</v>
      </c>
      <c r="G8430">
        <v>3.5</v>
      </c>
      <c r="H8430">
        <v>85.95</v>
      </c>
      <c r="I8430">
        <v>85.52</v>
      </c>
      <c r="J8430">
        <v>1</v>
      </c>
      <c r="K8430">
        <v>3.7</v>
      </c>
      <c r="L8430">
        <v>2.2999999999999998</v>
      </c>
      <c r="M8430">
        <v>110</v>
      </c>
      <c r="N8430" t="s">
        <v>27</v>
      </c>
      <c r="O8430">
        <v>1.046</v>
      </c>
      <c r="P8430" t="s">
        <v>28</v>
      </c>
      <c r="Q8430" t="s">
        <v>29</v>
      </c>
      <c r="R8430">
        <v>4.59</v>
      </c>
      <c r="S8430">
        <v>21</v>
      </c>
      <c r="T8430">
        <v>-0.43</v>
      </c>
      <c r="U8430">
        <v>-1.4</v>
      </c>
      <c r="V8430" t="s">
        <v>587</v>
      </c>
      <c r="W8430" t="s">
        <v>31</v>
      </c>
      <c r="X8430">
        <v>1</v>
      </c>
      <c r="Y8430" t="str">
        <f>IF(tblRides[[#This Row],[supply_demand_ratio]]&lt;0.8,"Below 0.8",IF(tblRides[[#This Row],[supply_demand_ratio]]&lt;1,"Between 0.8-1.0",IF(tblRides[[#This Row],[supply_demand_ratio]]&lt;=1.2,"Between 1.0-1.2","Above 1.2")))</f>
        <v>Between 1.0-1.2</v>
      </c>
    </row>
    <row r="8431" spans="1:25" x14ac:dyDescent="0.3">
      <c r="A8431" t="s">
        <v>8486</v>
      </c>
      <c r="B8431" s="1">
        <v>46098.571527777778</v>
      </c>
      <c r="C8431" s="2">
        <v>46098</v>
      </c>
      <c r="D8431">
        <v>13</v>
      </c>
      <c r="E8431" t="s">
        <v>62</v>
      </c>
      <c r="F8431" t="s">
        <v>34</v>
      </c>
      <c r="G8431">
        <v>9</v>
      </c>
      <c r="H8431">
        <v>211.82</v>
      </c>
      <c r="J8431">
        <v>1.1000000000000001</v>
      </c>
      <c r="K8431">
        <v>2.7</v>
      </c>
      <c r="L8431">
        <v>9.8000000000000007</v>
      </c>
      <c r="M8431">
        <v>61</v>
      </c>
      <c r="N8431" t="s">
        <v>41</v>
      </c>
      <c r="O8431">
        <v>2.181</v>
      </c>
      <c r="P8431" t="s">
        <v>58</v>
      </c>
      <c r="Q8431" t="s">
        <v>88</v>
      </c>
      <c r="R8431">
        <v>4.71</v>
      </c>
      <c r="S8431">
        <v>0</v>
      </c>
      <c r="U8431">
        <v>7.1</v>
      </c>
      <c r="V8431" t="s">
        <v>587</v>
      </c>
      <c r="W8431" t="s">
        <v>31</v>
      </c>
      <c r="X8431">
        <v>0</v>
      </c>
      <c r="Y8431" t="str">
        <f>IF(tblRides[[#This Row],[supply_demand_ratio]]&lt;0.8,"Below 0.8",IF(tblRides[[#This Row],[supply_demand_ratio]]&lt;1,"Between 0.8-1.0",IF(tblRides[[#This Row],[supply_demand_ratio]]&lt;=1.2,"Between 1.0-1.2","Above 1.2")))</f>
        <v>Above 1.2</v>
      </c>
    </row>
    <row r="8432" spans="1:25" x14ac:dyDescent="0.3">
      <c r="A8432" t="s">
        <v>8487</v>
      </c>
      <c r="B8432" s="1">
        <v>46098.57708333333</v>
      </c>
      <c r="C8432" s="2">
        <v>46098</v>
      </c>
      <c r="D8432">
        <v>13</v>
      </c>
      <c r="E8432" t="s">
        <v>62</v>
      </c>
      <c r="F8432" t="s">
        <v>26</v>
      </c>
      <c r="G8432">
        <v>3.2</v>
      </c>
      <c r="H8432">
        <v>88.5</v>
      </c>
      <c r="I8432">
        <v>86.53</v>
      </c>
      <c r="J8432">
        <v>1</v>
      </c>
      <c r="K8432">
        <v>4.8</v>
      </c>
      <c r="L8432">
        <v>8.6999999999999993</v>
      </c>
      <c r="M8432">
        <v>63</v>
      </c>
      <c r="N8432" t="s">
        <v>41</v>
      </c>
      <c r="O8432">
        <v>2.0299999999999998</v>
      </c>
      <c r="P8432" t="s">
        <v>28</v>
      </c>
      <c r="Q8432" t="s">
        <v>29</v>
      </c>
      <c r="R8432">
        <v>4.7</v>
      </c>
      <c r="S8432">
        <v>19</v>
      </c>
      <c r="T8432">
        <v>-1.97</v>
      </c>
      <c r="U8432">
        <v>3.9</v>
      </c>
      <c r="V8432" t="s">
        <v>587</v>
      </c>
      <c r="W8432" t="s">
        <v>31</v>
      </c>
      <c r="X8432">
        <v>1</v>
      </c>
      <c r="Y8432" t="str">
        <f>IF(tblRides[[#This Row],[supply_demand_ratio]]&lt;0.8,"Below 0.8",IF(tblRides[[#This Row],[supply_demand_ratio]]&lt;1,"Between 0.8-1.0",IF(tblRides[[#This Row],[supply_demand_ratio]]&lt;=1.2,"Between 1.0-1.2","Above 1.2")))</f>
        <v>Above 1.2</v>
      </c>
    </row>
    <row r="8433" spans="1:25" x14ac:dyDescent="0.3">
      <c r="A8433" t="s">
        <v>8488</v>
      </c>
      <c r="B8433" s="1">
        <v>46098.581944444442</v>
      </c>
      <c r="C8433" s="2">
        <v>46098</v>
      </c>
      <c r="D8433">
        <v>13</v>
      </c>
      <c r="E8433" t="s">
        <v>43</v>
      </c>
      <c r="F8433" t="s">
        <v>34</v>
      </c>
      <c r="G8433">
        <v>5.7</v>
      </c>
      <c r="H8433">
        <v>128.47</v>
      </c>
      <c r="I8433">
        <v>125.77</v>
      </c>
      <c r="J8433">
        <v>1.1000000000000001</v>
      </c>
      <c r="K8433">
        <v>2.9</v>
      </c>
      <c r="L8433">
        <v>9.4</v>
      </c>
      <c r="M8433">
        <v>69</v>
      </c>
      <c r="N8433" t="s">
        <v>41</v>
      </c>
      <c r="O8433">
        <v>1.4430000000000001</v>
      </c>
      <c r="P8433" t="s">
        <v>28</v>
      </c>
      <c r="Q8433" t="s">
        <v>29</v>
      </c>
      <c r="R8433">
        <v>4.9000000000000004</v>
      </c>
      <c r="S8433">
        <v>0</v>
      </c>
      <c r="T8433">
        <v>-2.7</v>
      </c>
      <c r="U8433">
        <v>6.5</v>
      </c>
      <c r="V8433" t="s">
        <v>587</v>
      </c>
      <c r="W8433" t="s">
        <v>31</v>
      </c>
      <c r="X8433">
        <v>1</v>
      </c>
      <c r="Y8433" t="str">
        <f>IF(tblRides[[#This Row],[supply_demand_ratio]]&lt;0.8,"Below 0.8",IF(tblRides[[#This Row],[supply_demand_ratio]]&lt;1,"Between 0.8-1.0",IF(tblRides[[#This Row],[supply_demand_ratio]]&lt;=1.2,"Between 1.0-1.2","Above 1.2")))</f>
        <v>Above 1.2</v>
      </c>
    </row>
    <row r="8434" spans="1:25" x14ac:dyDescent="0.3">
      <c r="A8434" t="s">
        <v>8489</v>
      </c>
      <c r="B8434" s="1">
        <v>46098.584722222222</v>
      </c>
      <c r="C8434" s="2">
        <v>46098</v>
      </c>
      <c r="D8434">
        <v>14</v>
      </c>
      <c r="E8434" t="s">
        <v>43</v>
      </c>
      <c r="F8434" t="s">
        <v>26</v>
      </c>
      <c r="G8434">
        <v>0.9</v>
      </c>
      <c r="H8434">
        <v>50.74</v>
      </c>
      <c r="I8434">
        <v>50.45</v>
      </c>
      <c r="J8434">
        <v>1</v>
      </c>
      <c r="K8434">
        <v>4.4000000000000004</v>
      </c>
      <c r="L8434">
        <v>7.8</v>
      </c>
      <c r="M8434">
        <v>60</v>
      </c>
      <c r="N8434" t="s">
        <v>41</v>
      </c>
      <c r="O8434">
        <v>1.5189999999999999</v>
      </c>
      <c r="P8434" t="s">
        <v>28</v>
      </c>
      <c r="Q8434" t="s">
        <v>29</v>
      </c>
      <c r="R8434">
        <v>4.51</v>
      </c>
      <c r="S8434">
        <v>4</v>
      </c>
      <c r="T8434">
        <v>-0.28999999999999998</v>
      </c>
      <c r="U8434">
        <v>3.4</v>
      </c>
      <c r="V8434" t="s">
        <v>587</v>
      </c>
      <c r="W8434" t="s">
        <v>31</v>
      </c>
      <c r="X8434">
        <v>1</v>
      </c>
      <c r="Y8434" t="str">
        <f>IF(tblRides[[#This Row],[supply_demand_ratio]]&lt;0.8,"Below 0.8",IF(tblRides[[#This Row],[supply_demand_ratio]]&lt;1,"Between 0.8-1.0",IF(tblRides[[#This Row],[supply_demand_ratio]]&lt;=1.2,"Between 1.0-1.2","Above 1.2")))</f>
        <v>Above 1.2</v>
      </c>
    </row>
    <row r="8435" spans="1:25" x14ac:dyDescent="0.3">
      <c r="A8435" t="s">
        <v>8490</v>
      </c>
      <c r="B8435" s="1">
        <v>46098.59375</v>
      </c>
      <c r="C8435" s="2">
        <v>46098</v>
      </c>
      <c r="D8435">
        <v>14</v>
      </c>
      <c r="E8435" t="s">
        <v>36</v>
      </c>
      <c r="F8435" t="s">
        <v>26</v>
      </c>
      <c r="G8435">
        <v>2</v>
      </c>
      <c r="H8435">
        <v>78.7</v>
      </c>
      <c r="I8435">
        <v>77.900000000000006</v>
      </c>
      <c r="J8435">
        <v>1.1000000000000001</v>
      </c>
      <c r="K8435">
        <v>4.2</v>
      </c>
      <c r="L8435">
        <v>1.1000000000000001</v>
      </c>
      <c r="M8435">
        <v>114</v>
      </c>
      <c r="N8435" t="s">
        <v>41</v>
      </c>
      <c r="O8435">
        <v>1.218</v>
      </c>
      <c r="P8435" t="s">
        <v>28</v>
      </c>
      <c r="Q8435" t="s">
        <v>29</v>
      </c>
      <c r="R8435">
        <v>4.5</v>
      </c>
      <c r="S8435">
        <v>11</v>
      </c>
      <c r="T8435">
        <v>-0.8</v>
      </c>
      <c r="U8435">
        <v>-3.1</v>
      </c>
      <c r="V8435" t="s">
        <v>587</v>
      </c>
      <c r="W8435" t="s">
        <v>31</v>
      </c>
      <c r="X8435">
        <v>1</v>
      </c>
      <c r="Y8435" t="str">
        <f>IF(tblRides[[#This Row],[supply_demand_ratio]]&lt;0.8,"Below 0.8",IF(tblRides[[#This Row],[supply_demand_ratio]]&lt;1,"Between 0.8-1.0",IF(tblRides[[#This Row],[supply_demand_ratio]]&lt;=1.2,"Between 1.0-1.2","Above 1.2")))</f>
        <v>Above 1.2</v>
      </c>
    </row>
    <row r="8436" spans="1:25" x14ac:dyDescent="0.3">
      <c r="A8436" t="s">
        <v>8491</v>
      </c>
      <c r="B8436" s="1">
        <v>46098.604861111111</v>
      </c>
      <c r="C8436" s="2">
        <v>46098</v>
      </c>
      <c r="D8436">
        <v>14</v>
      </c>
      <c r="E8436" t="s">
        <v>36</v>
      </c>
      <c r="F8436" t="s">
        <v>26</v>
      </c>
      <c r="G8436">
        <v>4.0999999999999996</v>
      </c>
      <c r="H8436">
        <v>103.39</v>
      </c>
      <c r="J8436">
        <v>1</v>
      </c>
      <c r="K8436">
        <v>4.4000000000000004</v>
      </c>
      <c r="L8436">
        <v>3</v>
      </c>
      <c r="M8436">
        <v>108</v>
      </c>
      <c r="N8436" t="s">
        <v>41</v>
      </c>
      <c r="O8436">
        <v>1.1819999999999999</v>
      </c>
      <c r="P8436" t="s">
        <v>58</v>
      </c>
      <c r="Q8436" t="s">
        <v>74</v>
      </c>
      <c r="R8436">
        <v>4.5199999999999996</v>
      </c>
      <c r="S8436">
        <v>11</v>
      </c>
      <c r="U8436">
        <v>-1.4</v>
      </c>
      <c r="V8436" t="s">
        <v>587</v>
      </c>
      <c r="W8436" t="s">
        <v>31</v>
      </c>
      <c r="X8436">
        <v>0</v>
      </c>
      <c r="Y8436" t="str">
        <f>IF(tblRides[[#This Row],[supply_demand_ratio]]&lt;0.8,"Below 0.8",IF(tblRides[[#This Row],[supply_demand_ratio]]&lt;1,"Between 0.8-1.0",IF(tblRides[[#This Row],[supply_demand_ratio]]&lt;=1.2,"Between 1.0-1.2","Above 1.2")))</f>
        <v>Between 1.0-1.2</v>
      </c>
    </row>
    <row r="8437" spans="1:25" x14ac:dyDescent="0.3">
      <c r="A8437" t="s">
        <v>8492</v>
      </c>
      <c r="B8437" s="1">
        <v>46098.609722222223</v>
      </c>
      <c r="C8437" s="2">
        <v>46098</v>
      </c>
      <c r="D8437">
        <v>14</v>
      </c>
      <c r="E8437" t="s">
        <v>33</v>
      </c>
      <c r="F8437" t="s">
        <v>34</v>
      </c>
      <c r="G8437">
        <v>4.7</v>
      </c>
      <c r="H8437">
        <v>114.26</v>
      </c>
      <c r="I8437">
        <v>115.09</v>
      </c>
      <c r="J8437">
        <v>1</v>
      </c>
      <c r="K8437">
        <v>6.6</v>
      </c>
      <c r="L8437">
        <v>9.4</v>
      </c>
      <c r="M8437">
        <v>87</v>
      </c>
      <c r="N8437" t="s">
        <v>41</v>
      </c>
      <c r="O8437">
        <v>1.292</v>
      </c>
      <c r="P8437" t="s">
        <v>28</v>
      </c>
      <c r="Q8437" t="s">
        <v>29</v>
      </c>
      <c r="R8437">
        <v>4.93</v>
      </c>
      <c r="S8437">
        <v>0</v>
      </c>
      <c r="T8437">
        <v>0.83</v>
      </c>
      <c r="U8437">
        <v>2.8</v>
      </c>
      <c r="V8437" t="s">
        <v>587</v>
      </c>
      <c r="W8437" t="s">
        <v>45</v>
      </c>
      <c r="X8437">
        <v>1</v>
      </c>
      <c r="Y8437" t="str">
        <f>IF(tblRides[[#This Row],[supply_demand_ratio]]&lt;0.8,"Below 0.8",IF(tblRides[[#This Row],[supply_demand_ratio]]&lt;1,"Between 0.8-1.0",IF(tblRides[[#This Row],[supply_demand_ratio]]&lt;=1.2,"Between 1.0-1.2","Above 1.2")))</f>
        <v>Above 1.2</v>
      </c>
    </row>
    <row r="8438" spans="1:25" x14ac:dyDescent="0.3">
      <c r="A8438" t="s">
        <v>8493</v>
      </c>
      <c r="B8438" s="1">
        <v>46098.611111111109</v>
      </c>
      <c r="C8438" s="2">
        <v>46098</v>
      </c>
      <c r="D8438">
        <v>14</v>
      </c>
      <c r="E8438" t="s">
        <v>43</v>
      </c>
      <c r="F8438" t="s">
        <v>34</v>
      </c>
      <c r="G8438">
        <v>3.4</v>
      </c>
      <c r="H8438">
        <v>86.85</v>
      </c>
      <c r="I8438">
        <v>90.41</v>
      </c>
      <c r="J8438">
        <v>1</v>
      </c>
      <c r="K8438">
        <v>5.0999999999999996</v>
      </c>
      <c r="L8438">
        <v>4.9000000000000004</v>
      </c>
      <c r="M8438">
        <v>78</v>
      </c>
      <c r="N8438" t="s">
        <v>41</v>
      </c>
      <c r="O8438">
        <v>2.2000000000000002</v>
      </c>
      <c r="P8438" t="s">
        <v>28</v>
      </c>
      <c r="Q8438" t="s">
        <v>29</v>
      </c>
      <c r="R8438">
        <v>4.8600000000000003</v>
      </c>
      <c r="S8438">
        <v>0</v>
      </c>
      <c r="T8438">
        <v>3.56</v>
      </c>
      <c r="U8438">
        <v>-0.2</v>
      </c>
      <c r="V8438" t="s">
        <v>587</v>
      </c>
      <c r="W8438" t="s">
        <v>45</v>
      </c>
      <c r="X8438">
        <v>1</v>
      </c>
      <c r="Y8438" t="str">
        <f>IF(tblRides[[#This Row],[supply_demand_ratio]]&lt;0.8,"Below 0.8",IF(tblRides[[#This Row],[supply_demand_ratio]]&lt;1,"Between 0.8-1.0",IF(tblRides[[#This Row],[supply_demand_ratio]]&lt;=1.2,"Between 1.0-1.2","Above 1.2")))</f>
        <v>Above 1.2</v>
      </c>
    </row>
    <row r="8439" spans="1:25" x14ac:dyDescent="0.3">
      <c r="A8439" t="s">
        <v>8494</v>
      </c>
      <c r="B8439" s="1">
        <v>46098.617361111108</v>
      </c>
      <c r="C8439" s="2">
        <v>46098</v>
      </c>
      <c r="D8439">
        <v>14</v>
      </c>
      <c r="E8439" t="s">
        <v>43</v>
      </c>
      <c r="F8439" t="s">
        <v>26</v>
      </c>
      <c r="G8439">
        <v>4.9000000000000004</v>
      </c>
      <c r="H8439">
        <v>131.75</v>
      </c>
      <c r="J8439">
        <v>1.1000000000000001</v>
      </c>
      <c r="K8439">
        <v>3.8</v>
      </c>
      <c r="L8439">
        <v>6.6</v>
      </c>
      <c r="M8439">
        <v>60</v>
      </c>
      <c r="N8439" t="s">
        <v>41</v>
      </c>
      <c r="O8439">
        <v>1.3220000000000001</v>
      </c>
      <c r="P8439" t="s">
        <v>58</v>
      </c>
      <c r="Q8439" t="s">
        <v>59</v>
      </c>
      <c r="R8439">
        <v>4.45</v>
      </c>
      <c r="S8439">
        <v>2</v>
      </c>
      <c r="U8439">
        <v>2.8</v>
      </c>
      <c r="V8439" t="s">
        <v>587</v>
      </c>
      <c r="W8439" t="s">
        <v>31</v>
      </c>
      <c r="X8439">
        <v>0</v>
      </c>
      <c r="Y8439" t="str">
        <f>IF(tblRides[[#This Row],[supply_demand_ratio]]&lt;0.8,"Below 0.8",IF(tblRides[[#This Row],[supply_demand_ratio]]&lt;1,"Between 0.8-1.0",IF(tblRides[[#This Row],[supply_demand_ratio]]&lt;=1.2,"Between 1.0-1.2","Above 1.2")))</f>
        <v>Above 1.2</v>
      </c>
    </row>
    <row r="8440" spans="1:25" x14ac:dyDescent="0.3">
      <c r="A8440" t="s">
        <v>8495</v>
      </c>
      <c r="B8440" s="1">
        <v>46098.62222222222</v>
      </c>
      <c r="C8440" s="2">
        <v>46098</v>
      </c>
      <c r="D8440">
        <v>14</v>
      </c>
      <c r="E8440" t="s">
        <v>43</v>
      </c>
      <c r="F8440" t="s">
        <v>26</v>
      </c>
      <c r="G8440">
        <v>1.3</v>
      </c>
      <c r="H8440">
        <v>64.739999999999995</v>
      </c>
      <c r="J8440">
        <v>1.1000000000000001</v>
      </c>
      <c r="K8440">
        <v>5.4</v>
      </c>
      <c r="L8440">
        <v>5.6</v>
      </c>
      <c r="M8440">
        <v>68</v>
      </c>
      <c r="N8440" t="s">
        <v>41</v>
      </c>
      <c r="O8440">
        <v>2.2000000000000002</v>
      </c>
      <c r="P8440" t="s">
        <v>58</v>
      </c>
      <c r="Q8440" t="s">
        <v>88</v>
      </c>
      <c r="R8440">
        <v>4.8499999999999996</v>
      </c>
      <c r="S8440">
        <v>5</v>
      </c>
      <c r="U8440">
        <v>0.2</v>
      </c>
      <c r="V8440" t="s">
        <v>587</v>
      </c>
      <c r="W8440" t="s">
        <v>45</v>
      </c>
      <c r="X8440">
        <v>0</v>
      </c>
      <c r="Y8440" t="str">
        <f>IF(tblRides[[#This Row],[supply_demand_ratio]]&lt;0.8,"Below 0.8",IF(tblRides[[#This Row],[supply_demand_ratio]]&lt;1,"Between 0.8-1.0",IF(tblRides[[#This Row],[supply_demand_ratio]]&lt;=1.2,"Between 1.0-1.2","Above 1.2")))</f>
        <v>Above 1.2</v>
      </c>
    </row>
    <row r="8441" spans="1:25" x14ac:dyDescent="0.3">
      <c r="A8441" t="s">
        <v>8496</v>
      </c>
      <c r="B8441" s="1">
        <v>46098.642361111109</v>
      </c>
      <c r="C8441" s="2">
        <v>46098</v>
      </c>
      <c r="D8441">
        <v>15</v>
      </c>
      <c r="E8441" t="s">
        <v>25</v>
      </c>
      <c r="F8441" t="s">
        <v>26</v>
      </c>
      <c r="G8441">
        <v>1</v>
      </c>
      <c r="H8441">
        <v>58.13</v>
      </c>
      <c r="I8441">
        <v>59.25</v>
      </c>
      <c r="J8441">
        <v>1</v>
      </c>
      <c r="K8441">
        <v>3.4</v>
      </c>
      <c r="L8441">
        <v>6.6</v>
      </c>
      <c r="M8441">
        <v>134</v>
      </c>
      <c r="N8441" t="s">
        <v>27</v>
      </c>
      <c r="O8441">
        <v>1.133</v>
      </c>
      <c r="P8441" t="s">
        <v>28</v>
      </c>
      <c r="Q8441" t="s">
        <v>29</v>
      </c>
      <c r="R8441">
        <v>4.59</v>
      </c>
      <c r="S8441">
        <v>19</v>
      </c>
      <c r="T8441">
        <v>1.1200000000000001</v>
      </c>
      <c r="U8441">
        <v>3.2</v>
      </c>
      <c r="V8441" t="s">
        <v>587</v>
      </c>
      <c r="W8441" t="s">
        <v>31</v>
      </c>
      <c r="X8441">
        <v>1</v>
      </c>
      <c r="Y8441" t="str">
        <f>IF(tblRides[[#This Row],[supply_demand_ratio]]&lt;0.8,"Below 0.8",IF(tblRides[[#This Row],[supply_demand_ratio]]&lt;1,"Between 0.8-1.0",IF(tblRides[[#This Row],[supply_demand_ratio]]&lt;=1.2,"Between 1.0-1.2","Above 1.2")))</f>
        <v>Between 1.0-1.2</v>
      </c>
    </row>
    <row r="8442" spans="1:25" x14ac:dyDescent="0.3">
      <c r="A8442" t="s">
        <v>8497</v>
      </c>
      <c r="B8442" s="1">
        <v>46098.649305555555</v>
      </c>
      <c r="C8442" s="2">
        <v>46098</v>
      </c>
      <c r="D8442">
        <v>15</v>
      </c>
      <c r="E8442" t="s">
        <v>36</v>
      </c>
      <c r="F8442" t="s">
        <v>26</v>
      </c>
      <c r="G8442">
        <v>9.6</v>
      </c>
      <c r="H8442">
        <v>168.45</v>
      </c>
      <c r="I8442">
        <v>165.59</v>
      </c>
      <c r="J8442">
        <v>1</v>
      </c>
      <c r="K8442">
        <v>2.2000000000000002</v>
      </c>
      <c r="L8442">
        <v>8.9</v>
      </c>
      <c r="M8442">
        <v>110</v>
      </c>
      <c r="N8442" t="s">
        <v>41</v>
      </c>
      <c r="O8442">
        <v>1.19</v>
      </c>
      <c r="P8442" t="s">
        <v>28</v>
      </c>
      <c r="Q8442" t="s">
        <v>29</v>
      </c>
      <c r="R8442">
        <v>4.43</v>
      </c>
      <c r="S8442">
        <v>19</v>
      </c>
      <c r="T8442">
        <v>-2.86</v>
      </c>
      <c r="U8442">
        <v>6.7</v>
      </c>
      <c r="V8442" t="s">
        <v>587</v>
      </c>
      <c r="W8442" t="s">
        <v>31</v>
      </c>
      <c r="X8442">
        <v>1</v>
      </c>
      <c r="Y8442" t="str">
        <f>IF(tblRides[[#This Row],[supply_demand_ratio]]&lt;0.8,"Below 0.8",IF(tblRides[[#This Row],[supply_demand_ratio]]&lt;1,"Between 0.8-1.0",IF(tblRides[[#This Row],[supply_demand_ratio]]&lt;=1.2,"Between 1.0-1.2","Above 1.2")))</f>
        <v>Between 1.0-1.2</v>
      </c>
    </row>
    <row r="8443" spans="1:25" x14ac:dyDescent="0.3">
      <c r="A8443" t="s">
        <v>8498</v>
      </c>
      <c r="B8443" s="1">
        <v>46098.652083333334</v>
      </c>
      <c r="C8443" s="2">
        <v>46098</v>
      </c>
      <c r="D8443">
        <v>15</v>
      </c>
      <c r="E8443" t="s">
        <v>25</v>
      </c>
      <c r="F8443" t="s">
        <v>26</v>
      </c>
      <c r="G8443">
        <v>9.6999999999999993</v>
      </c>
      <c r="H8443">
        <v>177.98</v>
      </c>
      <c r="I8443">
        <v>171.89</v>
      </c>
      <c r="J8443">
        <v>1</v>
      </c>
      <c r="K8443">
        <v>7.8</v>
      </c>
      <c r="L8443">
        <v>4.7</v>
      </c>
      <c r="M8443">
        <v>110</v>
      </c>
      <c r="N8443" t="s">
        <v>27</v>
      </c>
      <c r="O8443">
        <v>0.84899999999999998</v>
      </c>
      <c r="P8443" t="s">
        <v>28</v>
      </c>
      <c r="Q8443" t="s">
        <v>29</v>
      </c>
      <c r="R8443">
        <v>4.7</v>
      </c>
      <c r="S8443">
        <v>17</v>
      </c>
      <c r="T8443">
        <v>-6.09</v>
      </c>
      <c r="U8443">
        <v>-3.1</v>
      </c>
      <c r="V8443" t="s">
        <v>587</v>
      </c>
      <c r="W8443" t="s">
        <v>45</v>
      </c>
      <c r="X8443">
        <v>1</v>
      </c>
      <c r="Y8443" t="str">
        <f>IF(tblRides[[#This Row],[supply_demand_ratio]]&lt;0.8,"Below 0.8",IF(tblRides[[#This Row],[supply_demand_ratio]]&lt;1,"Between 0.8-1.0",IF(tblRides[[#This Row],[supply_demand_ratio]]&lt;=1.2,"Between 1.0-1.2","Above 1.2")))</f>
        <v>Between 0.8-1.0</v>
      </c>
    </row>
    <row r="8444" spans="1:25" x14ac:dyDescent="0.3">
      <c r="A8444" t="s">
        <v>8499</v>
      </c>
      <c r="B8444" s="1">
        <v>46098.662499999999</v>
      </c>
      <c r="C8444" s="2">
        <v>46098</v>
      </c>
      <c r="D8444">
        <v>15</v>
      </c>
      <c r="E8444" t="s">
        <v>43</v>
      </c>
      <c r="F8444" t="s">
        <v>26</v>
      </c>
      <c r="G8444">
        <v>3</v>
      </c>
      <c r="H8444">
        <v>80.930000000000007</v>
      </c>
      <c r="I8444">
        <v>80.48</v>
      </c>
      <c r="J8444">
        <v>1</v>
      </c>
      <c r="K8444">
        <v>3.1</v>
      </c>
      <c r="L8444">
        <v>1</v>
      </c>
      <c r="M8444">
        <v>59</v>
      </c>
      <c r="N8444" t="s">
        <v>41</v>
      </c>
      <c r="O8444">
        <v>1.5740000000000001</v>
      </c>
      <c r="P8444" t="s">
        <v>28</v>
      </c>
      <c r="Q8444" t="s">
        <v>29</v>
      </c>
      <c r="R8444">
        <v>4.68</v>
      </c>
      <c r="S8444">
        <v>21</v>
      </c>
      <c r="T8444">
        <v>-0.45</v>
      </c>
      <c r="U8444">
        <v>-2.1</v>
      </c>
      <c r="V8444" t="s">
        <v>587</v>
      </c>
      <c r="W8444" t="s">
        <v>31</v>
      </c>
      <c r="X8444">
        <v>1</v>
      </c>
      <c r="Y8444" t="str">
        <f>IF(tblRides[[#This Row],[supply_demand_ratio]]&lt;0.8,"Below 0.8",IF(tblRides[[#This Row],[supply_demand_ratio]]&lt;1,"Between 0.8-1.0",IF(tblRides[[#This Row],[supply_demand_ratio]]&lt;=1.2,"Between 1.0-1.2","Above 1.2")))</f>
        <v>Above 1.2</v>
      </c>
    </row>
    <row r="8445" spans="1:25" x14ac:dyDescent="0.3">
      <c r="A8445" t="s">
        <v>8500</v>
      </c>
      <c r="B8445" s="1">
        <v>46098.67083333333</v>
      </c>
      <c r="C8445" s="2">
        <v>46098</v>
      </c>
      <c r="D8445">
        <v>16</v>
      </c>
      <c r="E8445" t="s">
        <v>36</v>
      </c>
      <c r="F8445" t="s">
        <v>26</v>
      </c>
      <c r="G8445">
        <v>5.6</v>
      </c>
      <c r="H8445">
        <v>117.53</v>
      </c>
      <c r="I8445">
        <v>118.55</v>
      </c>
      <c r="J8445">
        <v>1</v>
      </c>
      <c r="K8445">
        <v>3.1</v>
      </c>
      <c r="L8445">
        <v>3.1</v>
      </c>
      <c r="M8445">
        <v>86</v>
      </c>
      <c r="N8445" t="s">
        <v>41</v>
      </c>
      <c r="O8445">
        <v>0.92800000000000005</v>
      </c>
      <c r="P8445" t="s">
        <v>28</v>
      </c>
      <c r="Q8445" t="s">
        <v>29</v>
      </c>
      <c r="R8445">
        <v>4.8600000000000003</v>
      </c>
      <c r="S8445">
        <v>5</v>
      </c>
      <c r="T8445">
        <v>1.02</v>
      </c>
      <c r="U8445">
        <v>0</v>
      </c>
      <c r="V8445" t="s">
        <v>587</v>
      </c>
      <c r="W8445" t="s">
        <v>31</v>
      </c>
      <c r="X8445">
        <v>1</v>
      </c>
      <c r="Y8445" t="str">
        <f>IF(tblRides[[#This Row],[supply_demand_ratio]]&lt;0.8,"Below 0.8",IF(tblRides[[#This Row],[supply_demand_ratio]]&lt;1,"Between 0.8-1.0",IF(tblRides[[#This Row],[supply_demand_ratio]]&lt;=1.2,"Between 1.0-1.2","Above 1.2")))</f>
        <v>Between 0.8-1.0</v>
      </c>
    </row>
    <row r="8446" spans="1:25" x14ac:dyDescent="0.3">
      <c r="A8446" t="s">
        <v>8501</v>
      </c>
      <c r="B8446" s="1">
        <v>46098.676388888889</v>
      </c>
      <c r="C8446" s="2">
        <v>46098</v>
      </c>
      <c r="D8446">
        <v>16</v>
      </c>
      <c r="E8446" t="s">
        <v>43</v>
      </c>
      <c r="F8446" t="s">
        <v>34</v>
      </c>
      <c r="G8446">
        <v>3.6</v>
      </c>
      <c r="H8446">
        <v>86.63</v>
      </c>
      <c r="I8446">
        <v>84.81</v>
      </c>
      <c r="J8446">
        <v>1</v>
      </c>
      <c r="K8446">
        <v>8</v>
      </c>
      <c r="L8446">
        <v>8.6</v>
      </c>
      <c r="M8446">
        <v>60</v>
      </c>
      <c r="N8446" t="s">
        <v>41</v>
      </c>
      <c r="O8446">
        <v>1.1379999999999999</v>
      </c>
      <c r="P8446" t="s">
        <v>28</v>
      </c>
      <c r="Q8446" t="s">
        <v>29</v>
      </c>
      <c r="R8446">
        <v>4.68</v>
      </c>
      <c r="S8446">
        <v>0</v>
      </c>
      <c r="T8446">
        <v>-1.82</v>
      </c>
      <c r="U8446">
        <v>0.6</v>
      </c>
      <c r="V8446" t="s">
        <v>587</v>
      </c>
      <c r="W8446" t="s">
        <v>45</v>
      </c>
      <c r="X8446">
        <v>1</v>
      </c>
      <c r="Y8446" t="str">
        <f>IF(tblRides[[#This Row],[supply_demand_ratio]]&lt;0.8,"Below 0.8",IF(tblRides[[#This Row],[supply_demand_ratio]]&lt;1,"Between 0.8-1.0",IF(tblRides[[#This Row],[supply_demand_ratio]]&lt;=1.2,"Between 1.0-1.2","Above 1.2")))</f>
        <v>Between 1.0-1.2</v>
      </c>
    </row>
    <row r="8447" spans="1:25" x14ac:dyDescent="0.3">
      <c r="A8447" t="s">
        <v>8502</v>
      </c>
      <c r="B8447" s="1">
        <v>46098.68472222222</v>
      </c>
      <c r="C8447" s="2">
        <v>46098</v>
      </c>
      <c r="D8447">
        <v>16</v>
      </c>
      <c r="E8447" t="s">
        <v>25</v>
      </c>
      <c r="F8447" t="s">
        <v>26</v>
      </c>
      <c r="G8447">
        <v>4</v>
      </c>
      <c r="H8447">
        <v>105.48</v>
      </c>
      <c r="I8447">
        <v>99.74</v>
      </c>
      <c r="J8447">
        <v>1</v>
      </c>
      <c r="K8447">
        <v>6.8</v>
      </c>
      <c r="L8447">
        <v>6</v>
      </c>
      <c r="M8447">
        <v>111</v>
      </c>
      <c r="N8447" t="s">
        <v>27</v>
      </c>
      <c r="O8447">
        <v>0.96799999999999997</v>
      </c>
      <c r="P8447" t="s">
        <v>28</v>
      </c>
      <c r="Q8447" t="s">
        <v>29</v>
      </c>
      <c r="R8447">
        <v>4.93</v>
      </c>
      <c r="S8447">
        <v>6</v>
      </c>
      <c r="T8447">
        <v>-5.74</v>
      </c>
      <c r="U8447">
        <v>-0.8</v>
      </c>
      <c r="V8447" t="s">
        <v>587</v>
      </c>
      <c r="W8447" t="s">
        <v>45</v>
      </c>
      <c r="X8447">
        <v>1</v>
      </c>
      <c r="Y8447" t="str">
        <f>IF(tblRides[[#This Row],[supply_demand_ratio]]&lt;0.8,"Below 0.8",IF(tblRides[[#This Row],[supply_demand_ratio]]&lt;1,"Between 0.8-1.0",IF(tblRides[[#This Row],[supply_demand_ratio]]&lt;=1.2,"Between 1.0-1.2","Above 1.2")))</f>
        <v>Between 0.8-1.0</v>
      </c>
    </row>
    <row r="8448" spans="1:25" x14ac:dyDescent="0.3">
      <c r="A8448" t="s">
        <v>8503</v>
      </c>
      <c r="B8448" s="1">
        <v>46098.695138888892</v>
      </c>
      <c r="C8448" s="2">
        <v>46098</v>
      </c>
      <c r="D8448">
        <v>16</v>
      </c>
      <c r="E8448" t="s">
        <v>62</v>
      </c>
      <c r="F8448" t="s">
        <v>26</v>
      </c>
      <c r="G8448">
        <v>5.2</v>
      </c>
      <c r="H8448">
        <v>117.9</v>
      </c>
      <c r="I8448">
        <v>122.82</v>
      </c>
      <c r="J8448">
        <v>1</v>
      </c>
      <c r="K8448">
        <v>4.4000000000000004</v>
      </c>
      <c r="L8448">
        <v>6.3</v>
      </c>
      <c r="M8448">
        <v>51</v>
      </c>
      <c r="N8448" t="s">
        <v>41</v>
      </c>
      <c r="O8448">
        <v>1.3460000000000001</v>
      </c>
      <c r="P8448" t="s">
        <v>28</v>
      </c>
      <c r="Q8448" t="s">
        <v>29</v>
      </c>
      <c r="R8448">
        <v>4.95</v>
      </c>
      <c r="S8448">
        <v>14</v>
      </c>
      <c r="T8448">
        <v>4.92</v>
      </c>
      <c r="U8448">
        <v>1.9</v>
      </c>
      <c r="V8448" t="s">
        <v>587</v>
      </c>
      <c r="W8448" t="s">
        <v>31</v>
      </c>
      <c r="X8448">
        <v>1</v>
      </c>
      <c r="Y8448" t="str">
        <f>IF(tblRides[[#This Row],[supply_demand_ratio]]&lt;0.8,"Below 0.8",IF(tblRides[[#This Row],[supply_demand_ratio]]&lt;1,"Between 0.8-1.0",IF(tblRides[[#This Row],[supply_demand_ratio]]&lt;=1.2,"Between 1.0-1.2","Above 1.2")))</f>
        <v>Above 1.2</v>
      </c>
    </row>
    <row r="8449" spans="1:25" x14ac:dyDescent="0.3">
      <c r="A8449" t="s">
        <v>8504</v>
      </c>
      <c r="B8449" s="1">
        <v>46098.700694444444</v>
      </c>
      <c r="C8449" s="2">
        <v>46098</v>
      </c>
      <c r="D8449">
        <v>16</v>
      </c>
      <c r="E8449" t="s">
        <v>25</v>
      </c>
      <c r="F8449" t="s">
        <v>26</v>
      </c>
      <c r="G8449">
        <v>4.3</v>
      </c>
      <c r="H8449">
        <v>139.84</v>
      </c>
      <c r="I8449">
        <v>139.07</v>
      </c>
      <c r="J8449">
        <v>1.3</v>
      </c>
      <c r="K8449">
        <v>8.1</v>
      </c>
      <c r="L8449">
        <v>8.1</v>
      </c>
      <c r="M8449">
        <v>126</v>
      </c>
      <c r="N8449" t="s">
        <v>72</v>
      </c>
      <c r="O8449">
        <v>0.84899999999999998</v>
      </c>
      <c r="P8449" t="s">
        <v>28</v>
      </c>
      <c r="Q8449" t="s">
        <v>29</v>
      </c>
      <c r="R8449">
        <v>4.59</v>
      </c>
      <c r="S8449">
        <v>16</v>
      </c>
      <c r="T8449">
        <v>-0.77</v>
      </c>
      <c r="U8449">
        <v>0</v>
      </c>
      <c r="V8449" t="s">
        <v>587</v>
      </c>
      <c r="W8449" t="s">
        <v>45</v>
      </c>
      <c r="X8449">
        <v>1</v>
      </c>
      <c r="Y8449" t="str">
        <f>IF(tblRides[[#This Row],[supply_demand_ratio]]&lt;0.8,"Below 0.8",IF(tblRides[[#This Row],[supply_demand_ratio]]&lt;1,"Between 0.8-1.0",IF(tblRides[[#This Row],[supply_demand_ratio]]&lt;=1.2,"Between 1.0-1.2","Above 1.2")))</f>
        <v>Between 0.8-1.0</v>
      </c>
    </row>
    <row r="8450" spans="1:25" x14ac:dyDescent="0.3">
      <c r="A8450" t="s">
        <v>8505</v>
      </c>
      <c r="B8450" s="1">
        <v>46098.704861111109</v>
      </c>
      <c r="C8450" s="2">
        <v>46098</v>
      </c>
      <c r="D8450">
        <v>16</v>
      </c>
      <c r="E8450" t="s">
        <v>62</v>
      </c>
      <c r="F8450" t="s">
        <v>26</v>
      </c>
      <c r="G8450">
        <v>10.4</v>
      </c>
      <c r="H8450">
        <v>217.67</v>
      </c>
      <c r="I8450">
        <v>226.15</v>
      </c>
      <c r="J8450">
        <v>1.1000000000000001</v>
      </c>
      <c r="K8450">
        <v>3.8</v>
      </c>
      <c r="L8450">
        <v>2.2000000000000002</v>
      </c>
      <c r="M8450">
        <v>52</v>
      </c>
      <c r="N8450" t="s">
        <v>41</v>
      </c>
      <c r="O8450">
        <v>1.673</v>
      </c>
      <c r="P8450" t="s">
        <v>28</v>
      </c>
      <c r="Q8450" t="s">
        <v>29</v>
      </c>
      <c r="R8450">
        <v>4.67</v>
      </c>
      <c r="S8450">
        <v>4</v>
      </c>
      <c r="T8450">
        <v>8.48</v>
      </c>
      <c r="U8450">
        <v>-1.6</v>
      </c>
      <c r="V8450" t="s">
        <v>587</v>
      </c>
      <c r="W8450" t="s">
        <v>31</v>
      </c>
      <c r="X8450">
        <v>1</v>
      </c>
      <c r="Y8450" t="str">
        <f>IF(tblRides[[#This Row],[supply_demand_ratio]]&lt;0.8,"Below 0.8",IF(tblRides[[#This Row],[supply_demand_ratio]]&lt;1,"Between 0.8-1.0",IF(tblRides[[#This Row],[supply_demand_ratio]]&lt;=1.2,"Between 1.0-1.2","Above 1.2")))</f>
        <v>Above 1.2</v>
      </c>
    </row>
    <row r="8451" spans="1:25" x14ac:dyDescent="0.3">
      <c r="A8451" t="s">
        <v>8506</v>
      </c>
      <c r="B8451" s="1">
        <v>46098.708333333336</v>
      </c>
      <c r="C8451" s="2">
        <v>46098</v>
      </c>
      <c r="D8451">
        <v>17</v>
      </c>
      <c r="E8451" t="s">
        <v>25</v>
      </c>
      <c r="F8451" t="s">
        <v>26</v>
      </c>
      <c r="G8451">
        <v>7.5</v>
      </c>
      <c r="H8451">
        <v>223.9</v>
      </c>
      <c r="I8451">
        <v>222.82</v>
      </c>
      <c r="J8451">
        <v>1.3</v>
      </c>
      <c r="K8451">
        <v>8.6999999999999993</v>
      </c>
      <c r="L8451">
        <v>10.4</v>
      </c>
      <c r="M8451">
        <v>84</v>
      </c>
      <c r="N8451" t="s">
        <v>27</v>
      </c>
      <c r="O8451">
        <v>0.60199999999999998</v>
      </c>
      <c r="P8451" t="s">
        <v>28</v>
      </c>
      <c r="Q8451" t="s">
        <v>29</v>
      </c>
      <c r="R8451">
        <v>4.9000000000000004</v>
      </c>
      <c r="S8451">
        <v>3</v>
      </c>
      <c r="T8451">
        <v>-1.08</v>
      </c>
      <c r="U8451">
        <v>1.7</v>
      </c>
      <c r="V8451" t="s">
        <v>587</v>
      </c>
      <c r="W8451" t="s">
        <v>45</v>
      </c>
      <c r="X8451">
        <v>1</v>
      </c>
      <c r="Y8451" t="str">
        <f>IF(tblRides[[#This Row],[supply_demand_ratio]]&lt;0.8,"Below 0.8",IF(tblRides[[#This Row],[supply_demand_ratio]]&lt;1,"Between 0.8-1.0",IF(tblRides[[#This Row],[supply_demand_ratio]]&lt;=1.2,"Between 1.0-1.2","Above 1.2")))</f>
        <v>Below 0.8</v>
      </c>
    </row>
    <row r="8452" spans="1:25" x14ac:dyDescent="0.3">
      <c r="A8452" t="s">
        <v>8507</v>
      </c>
      <c r="B8452" s="1">
        <v>46098.710416666669</v>
      </c>
      <c r="C8452" s="2">
        <v>46098</v>
      </c>
      <c r="D8452">
        <v>17</v>
      </c>
      <c r="E8452" t="s">
        <v>43</v>
      </c>
      <c r="F8452" t="s">
        <v>26</v>
      </c>
      <c r="G8452">
        <v>4.0999999999999996</v>
      </c>
      <c r="H8452">
        <v>90.65</v>
      </c>
      <c r="I8452">
        <v>93.75</v>
      </c>
      <c r="J8452">
        <v>1</v>
      </c>
      <c r="K8452">
        <v>5.4</v>
      </c>
      <c r="L8452">
        <v>8.6</v>
      </c>
      <c r="M8452">
        <v>64</v>
      </c>
      <c r="N8452" t="s">
        <v>41</v>
      </c>
      <c r="O8452">
        <v>1.4219999999999999</v>
      </c>
      <c r="P8452" t="s">
        <v>28</v>
      </c>
      <c r="Q8452" t="s">
        <v>29</v>
      </c>
      <c r="R8452">
        <v>4.71</v>
      </c>
      <c r="S8452">
        <v>3</v>
      </c>
      <c r="T8452">
        <v>3.1</v>
      </c>
      <c r="U8452">
        <v>3.2</v>
      </c>
      <c r="V8452" t="s">
        <v>587</v>
      </c>
      <c r="W8452" t="s">
        <v>45</v>
      </c>
      <c r="X8452">
        <v>1</v>
      </c>
      <c r="Y8452" t="str">
        <f>IF(tblRides[[#This Row],[supply_demand_ratio]]&lt;0.8,"Below 0.8",IF(tblRides[[#This Row],[supply_demand_ratio]]&lt;1,"Between 0.8-1.0",IF(tblRides[[#This Row],[supply_demand_ratio]]&lt;=1.2,"Between 1.0-1.2","Above 1.2")))</f>
        <v>Above 1.2</v>
      </c>
    </row>
    <row r="8453" spans="1:25" x14ac:dyDescent="0.3">
      <c r="A8453" t="s">
        <v>8508</v>
      </c>
      <c r="B8453" s="1">
        <v>46098.745138888888</v>
      </c>
      <c r="C8453" s="2">
        <v>46098</v>
      </c>
      <c r="D8453">
        <v>17</v>
      </c>
      <c r="E8453" t="s">
        <v>33</v>
      </c>
      <c r="F8453" t="s">
        <v>34</v>
      </c>
      <c r="G8453">
        <v>6.3</v>
      </c>
      <c r="H8453">
        <v>153.97999999999999</v>
      </c>
      <c r="I8453">
        <v>156.43</v>
      </c>
      <c r="J8453">
        <v>1.1000000000000001</v>
      </c>
      <c r="K8453">
        <v>5.9</v>
      </c>
      <c r="L8453">
        <v>7.4</v>
      </c>
      <c r="M8453">
        <v>68</v>
      </c>
      <c r="N8453" t="s">
        <v>27</v>
      </c>
      <c r="O8453">
        <v>0.73599999999999999</v>
      </c>
      <c r="P8453" t="s">
        <v>28</v>
      </c>
      <c r="Q8453" t="s">
        <v>29</v>
      </c>
      <c r="R8453">
        <v>4.91</v>
      </c>
      <c r="S8453">
        <v>0</v>
      </c>
      <c r="T8453">
        <v>2.4500000000000002</v>
      </c>
      <c r="U8453">
        <v>1.5</v>
      </c>
      <c r="V8453" t="s">
        <v>587</v>
      </c>
      <c r="W8453" t="s">
        <v>45</v>
      </c>
      <c r="X8453">
        <v>1</v>
      </c>
      <c r="Y8453" t="str">
        <f>IF(tblRides[[#This Row],[supply_demand_ratio]]&lt;0.8,"Below 0.8",IF(tblRides[[#This Row],[supply_demand_ratio]]&lt;1,"Between 0.8-1.0",IF(tblRides[[#This Row],[supply_demand_ratio]]&lt;=1.2,"Between 1.0-1.2","Above 1.2")))</f>
        <v>Below 0.8</v>
      </c>
    </row>
    <row r="8454" spans="1:25" x14ac:dyDescent="0.3">
      <c r="A8454" t="s">
        <v>8509</v>
      </c>
      <c r="B8454" s="1">
        <v>46098.752083333333</v>
      </c>
      <c r="C8454" s="2">
        <v>46098</v>
      </c>
      <c r="D8454">
        <v>18</v>
      </c>
      <c r="E8454" t="s">
        <v>43</v>
      </c>
      <c r="F8454" t="s">
        <v>34</v>
      </c>
      <c r="G8454">
        <v>9.1</v>
      </c>
      <c r="H8454">
        <v>188.59</v>
      </c>
      <c r="J8454">
        <v>1</v>
      </c>
      <c r="K8454">
        <v>6.1</v>
      </c>
      <c r="L8454">
        <v>12.6</v>
      </c>
      <c r="M8454">
        <v>55</v>
      </c>
      <c r="N8454" t="s">
        <v>41</v>
      </c>
      <c r="O8454">
        <v>1.0669999999999999</v>
      </c>
      <c r="P8454" t="s">
        <v>58</v>
      </c>
      <c r="Q8454" t="s">
        <v>88</v>
      </c>
      <c r="R8454">
        <v>4.91</v>
      </c>
      <c r="S8454">
        <v>0</v>
      </c>
      <c r="U8454">
        <v>6.5</v>
      </c>
      <c r="V8454" t="s">
        <v>587</v>
      </c>
      <c r="W8454" t="s">
        <v>45</v>
      </c>
      <c r="X8454">
        <v>0</v>
      </c>
      <c r="Y8454" t="str">
        <f>IF(tblRides[[#This Row],[supply_demand_ratio]]&lt;0.8,"Below 0.8",IF(tblRides[[#This Row],[supply_demand_ratio]]&lt;1,"Between 0.8-1.0",IF(tblRides[[#This Row],[supply_demand_ratio]]&lt;=1.2,"Between 1.0-1.2","Above 1.2")))</f>
        <v>Between 1.0-1.2</v>
      </c>
    </row>
    <row r="8455" spans="1:25" x14ac:dyDescent="0.3">
      <c r="A8455" t="s">
        <v>8510</v>
      </c>
      <c r="B8455" s="1">
        <v>46098.763194444444</v>
      </c>
      <c r="C8455" s="2">
        <v>46098</v>
      </c>
      <c r="D8455">
        <v>18</v>
      </c>
      <c r="E8455" t="s">
        <v>33</v>
      </c>
      <c r="F8455" t="s">
        <v>26</v>
      </c>
      <c r="G8455">
        <v>3.1</v>
      </c>
      <c r="H8455">
        <v>102.62</v>
      </c>
      <c r="I8455">
        <v>105.13</v>
      </c>
      <c r="J8455">
        <v>1.2</v>
      </c>
      <c r="K8455">
        <v>5</v>
      </c>
      <c r="L8455">
        <v>4.9000000000000004</v>
      </c>
      <c r="M8455">
        <v>80</v>
      </c>
      <c r="N8455" t="s">
        <v>27</v>
      </c>
      <c r="O8455">
        <v>0.73799999999999999</v>
      </c>
      <c r="P8455" t="s">
        <v>28</v>
      </c>
      <c r="Q8455" t="s">
        <v>29</v>
      </c>
      <c r="R8455">
        <v>4.38</v>
      </c>
      <c r="S8455">
        <v>4</v>
      </c>
      <c r="T8455">
        <v>2.5099999999999998</v>
      </c>
      <c r="U8455">
        <v>-0.1</v>
      </c>
      <c r="V8455" t="s">
        <v>587</v>
      </c>
      <c r="W8455" t="s">
        <v>31</v>
      </c>
      <c r="X8455">
        <v>1</v>
      </c>
      <c r="Y8455" t="str">
        <f>IF(tblRides[[#This Row],[supply_demand_ratio]]&lt;0.8,"Below 0.8",IF(tblRides[[#This Row],[supply_demand_ratio]]&lt;1,"Between 0.8-1.0",IF(tblRides[[#This Row],[supply_demand_ratio]]&lt;=1.2,"Between 1.0-1.2","Above 1.2")))</f>
        <v>Below 0.8</v>
      </c>
    </row>
    <row r="8456" spans="1:25" x14ac:dyDescent="0.3">
      <c r="A8456" t="s">
        <v>8511</v>
      </c>
      <c r="B8456" s="1">
        <v>46098.779166666667</v>
      </c>
      <c r="C8456" s="2">
        <v>46098</v>
      </c>
      <c r="D8456">
        <v>18</v>
      </c>
      <c r="E8456" t="s">
        <v>25</v>
      </c>
      <c r="F8456" t="s">
        <v>34</v>
      </c>
      <c r="G8456">
        <v>11.6</v>
      </c>
      <c r="H8456">
        <v>225.44</v>
      </c>
      <c r="I8456">
        <v>224.23</v>
      </c>
      <c r="J8456">
        <v>1.1000000000000001</v>
      </c>
      <c r="K8456">
        <v>6.5</v>
      </c>
      <c r="L8456">
        <v>4.7</v>
      </c>
      <c r="M8456">
        <v>96</v>
      </c>
      <c r="N8456" t="s">
        <v>27</v>
      </c>
      <c r="O8456">
        <v>0.68100000000000005</v>
      </c>
      <c r="P8456" t="s">
        <v>28</v>
      </c>
      <c r="Q8456" t="s">
        <v>29</v>
      </c>
      <c r="R8456">
        <v>4.82</v>
      </c>
      <c r="S8456">
        <v>0</v>
      </c>
      <c r="T8456">
        <v>-1.21</v>
      </c>
      <c r="U8456">
        <v>-1.8</v>
      </c>
      <c r="V8456" t="s">
        <v>587</v>
      </c>
      <c r="W8456" t="s">
        <v>45</v>
      </c>
      <c r="X8456">
        <v>1</v>
      </c>
      <c r="Y8456" t="str">
        <f>IF(tblRides[[#This Row],[supply_demand_ratio]]&lt;0.8,"Below 0.8",IF(tblRides[[#This Row],[supply_demand_ratio]]&lt;1,"Between 0.8-1.0",IF(tblRides[[#This Row],[supply_demand_ratio]]&lt;=1.2,"Between 1.0-1.2","Above 1.2")))</f>
        <v>Below 0.8</v>
      </c>
    </row>
    <row r="8457" spans="1:25" x14ac:dyDescent="0.3">
      <c r="A8457" t="s">
        <v>8512</v>
      </c>
      <c r="B8457" s="1">
        <v>46098.78125</v>
      </c>
      <c r="C8457" s="2">
        <v>46098</v>
      </c>
      <c r="D8457">
        <v>18</v>
      </c>
      <c r="E8457" t="s">
        <v>33</v>
      </c>
      <c r="F8457" t="s">
        <v>26</v>
      </c>
      <c r="G8457">
        <v>3.7</v>
      </c>
      <c r="H8457">
        <v>115.68</v>
      </c>
      <c r="I8457">
        <v>115.66</v>
      </c>
      <c r="J8457">
        <v>1.2</v>
      </c>
      <c r="K8457">
        <v>3.2</v>
      </c>
      <c r="L8457">
        <v>5</v>
      </c>
      <c r="M8457">
        <v>82</v>
      </c>
      <c r="N8457" t="s">
        <v>72</v>
      </c>
      <c r="O8457">
        <v>0.72699999999999998</v>
      </c>
      <c r="P8457" t="s">
        <v>28</v>
      </c>
      <c r="Q8457" t="s">
        <v>29</v>
      </c>
      <c r="R8457">
        <v>4.79</v>
      </c>
      <c r="S8457">
        <v>7</v>
      </c>
      <c r="T8457">
        <v>-0.02</v>
      </c>
      <c r="U8457">
        <v>1.8</v>
      </c>
      <c r="V8457" t="s">
        <v>587</v>
      </c>
      <c r="W8457" t="s">
        <v>31</v>
      </c>
      <c r="X8457">
        <v>1</v>
      </c>
      <c r="Y8457" t="str">
        <f>IF(tblRides[[#This Row],[supply_demand_ratio]]&lt;0.8,"Below 0.8",IF(tblRides[[#This Row],[supply_demand_ratio]]&lt;1,"Between 0.8-1.0",IF(tblRides[[#This Row],[supply_demand_ratio]]&lt;=1.2,"Between 1.0-1.2","Above 1.2")))</f>
        <v>Below 0.8</v>
      </c>
    </row>
    <row r="8458" spans="1:25" x14ac:dyDescent="0.3">
      <c r="A8458" t="s">
        <v>8513</v>
      </c>
      <c r="B8458" s="1">
        <v>46098.781944444447</v>
      </c>
      <c r="C8458" s="2">
        <v>46098</v>
      </c>
      <c r="D8458">
        <v>18</v>
      </c>
      <c r="E8458" t="s">
        <v>25</v>
      </c>
      <c r="F8458" t="s">
        <v>26</v>
      </c>
      <c r="G8458">
        <v>16.2</v>
      </c>
      <c r="H8458">
        <v>398.1</v>
      </c>
      <c r="I8458">
        <v>422.04</v>
      </c>
      <c r="J8458">
        <v>1.3</v>
      </c>
      <c r="K8458">
        <v>8.1999999999999993</v>
      </c>
      <c r="L8458">
        <v>4</v>
      </c>
      <c r="M8458">
        <v>98</v>
      </c>
      <c r="N8458" t="s">
        <v>72</v>
      </c>
      <c r="O8458">
        <v>0.55400000000000005</v>
      </c>
      <c r="P8458" t="s">
        <v>28</v>
      </c>
      <c r="Q8458" t="s">
        <v>29</v>
      </c>
      <c r="R8458">
        <v>4.8</v>
      </c>
      <c r="S8458">
        <v>5</v>
      </c>
      <c r="T8458">
        <v>23.94</v>
      </c>
      <c r="U8458">
        <v>-4.2</v>
      </c>
      <c r="V8458" t="s">
        <v>587</v>
      </c>
      <c r="W8458" t="s">
        <v>45</v>
      </c>
      <c r="X8458">
        <v>1</v>
      </c>
      <c r="Y8458" t="str">
        <f>IF(tblRides[[#This Row],[supply_demand_ratio]]&lt;0.8,"Below 0.8",IF(tblRides[[#This Row],[supply_demand_ratio]]&lt;1,"Between 0.8-1.0",IF(tblRides[[#This Row],[supply_demand_ratio]]&lt;=1.2,"Between 1.0-1.2","Above 1.2")))</f>
        <v>Below 0.8</v>
      </c>
    </row>
    <row r="8459" spans="1:25" x14ac:dyDescent="0.3">
      <c r="A8459" t="s">
        <v>8514</v>
      </c>
      <c r="B8459" s="1">
        <v>46098.786111111112</v>
      </c>
      <c r="C8459" s="2">
        <v>46098</v>
      </c>
      <c r="D8459">
        <v>18</v>
      </c>
      <c r="E8459" t="s">
        <v>36</v>
      </c>
      <c r="F8459" t="s">
        <v>26</v>
      </c>
      <c r="G8459">
        <v>6.4</v>
      </c>
      <c r="H8459">
        <v>176.04</v>
      </c>
      <c r="I8459">
        <v>174.32</v>
      </c>
      <c r="J8459">
        <v>1.2</v>
      </c>
      <c r="K8459">
        <v>8.4</v>
      </c>
      <c r="L8459">
        <v>15.3</v>
      </c>
      <c r="M8459">
        <v>85</v>
      </c>
      <c r="N8459" t="s">
        <v>27</v>
      </c>
      <c r="O8459">
        <v>0.65100000000000002</v>
      </c>
      <c r="P8459" t="s">
        <v>28</v>
      </c>
      <c r="Q8459" t="s">
        <v>29</v>
      </c>
      <c r="R8459">
        <v>4.78</v>
      </c>
      <c r="S8459">
        <v>4</v>
      </c>
      <c r="T8459">
        <v>-1.72</v>
      </c>
      <c r="U8459">
        <v>6.9</v>
      </c>
      <c r="V8459" t="s">
        <v>587</v>
      </c>
      <c r="W8459" t="s">
        <v>45</v>
      </c>
      <c r="X8459">
        <v>1</v>
      </c>
      <c r="Y8459" t="str">
        <f>IF(tblRides[[#This Row],[supply_demand_ratio]]&lt;0.8,"Below 0.8",IF(tblRides[[#This Row],[supply_demand_ratio]]&lt;1,"Between 0.8-1.0",IF(tblRides[[#This Row],[supply_demand_ratio]]&lt;=1.2,"Between 1.0-1.2","Above 1.2")))</f>
        <v>Below 0.8</v>
      </c>
    </row>
    <row r="8460" spans="1:25" x14ac:dyDescent="0.3">
      <c r="A8460" t="s">
        <v>8515</v>
      </c>
      <c r="B8460" s="1">
        <v>46098.793749999997</v>
      </c>
      <c r="C8460" s="2">
        <v>46098</v>
      </c>
      <c r="D8460">
        <v>19</v>
      </c>
      <c r="E8460" t="s">
        <v>33</v>
      </c>
      <c r="F8460" t="s">
        <v>34</v>
      </c>
      <c r="G8460">
        <v>1.5</v>
      </c>
      <c r="H8460">
        <v>76.459999999999994</v>
      </c>
      <c r="J8460">
        <v>1.2</v>
      </c>
      <c r="K8460">
        <v>4.4000000000000004</v>
      </c>
      <c r="L8460">
        <v>10.199999999999999</v>
      </c>
      <c r="M8460">
        <v>56</v>
      </c>
      <c r="N8460" t="s">
        <v>27</v>
      </c>
      <c r="O8460">
        <v>0.64100000000000001</v>
      </c>
      <c r="P8460" t="s">
        <v>58</v>
      </c>
      <c r="Q8460" t="s">
        <v>59</v>
      </c>
      <c r="R8460">
        <v>4.78</v>
      </c>
      <c r="S8460">
        <v>0</v>
      </c>
      <c r="U8460">
        <v>5.8</v>
      </c>
      <c r="V8460" t="s">
        <v>587</v>
      </c>
      <c r="W8460" t="s">
        <v>31</v>
      </c>
      <c r="X8460">
        <v>0</v>
      </c>
      <c r="Y8460" t="str">
        <f>IF(tblRides[[#This Row],[supply_demand_ratio]]&lt;0.8,"Below 0.8",IF(tblRides[[#This Row],[supply_demand_ratio]]&lt;1,"Between 0.8-1.0",IF(tblRides[[#This Row],[supply_demand_ratio]]&lt;=1.2,"Between 1.0-1.2","Above 1.2")))</f>
        <v>Below 0.8</v>
      </c>
    </row>
    <row r="8461" spans="1:25" x14ac:dyDescent="0.3">
      <c r="A8461" t="s">
        <v>8516</v>
      </c>
      <c r="B8461" s="1">
        <v>46098.801388888889</v>
      </c>
      <c r="C8461" s="2">
        <v>46098</v>
      </c>
      <c r="D8461">
        <v>19</v>
      </c>
      <c r="E8461" t="s">
        <v>33</v>
      </c>
      <c r="F8461" t="s">
        <v>26</v>
      </c>
      <c r="G8461">
        <v>2.5</v>
      </c>
      <c r="H8461">
        <v>95.16</v>
      </c>
      <c r="J8461">
        <v>1.2</v>
      </c>
      <c r="K8461">
        <v>8.6</v>
      </c>
      <c r="L8461">
        <v>13.4</v>
      </c>
      <c r="M8461">
        <v>59</v>
      </c>
      <c r="N8461" t="s">
        <v>27</v>
      </c>
      <c r="O8461">
        <v>0.61099999999999999</v>
      </c>
      <c r="P8461" t="s">
        <v>58</v>
      </c>
      <c r="Q8461" t="s">
        <v>59</v>
      </c>
      <c r="R8461">
        <v>5</v>
      </c>
      <c r="S8461">
        <v>4</v>
      </c>
      <c r="U8461">
        <v>4.8</v>
      </c>
      <c r="V8461" t="s">
        <v>587</v>
      </c>
      <c r="W8461" t="s">
        <v>45</v>
      </c>
      <c r="X8461">
        <v>0</v>
      </c>
      <c r="Y8461" t="str">
        <f>IF(tblRides[[#This Row],[supply_demand_ratio]]&lt;0.8,"Below 0.8",IF(tblRides[[#This Row],[supply_demand_ratio]]&lt;1,"Between 0.8-1.0",IF(tblRides[[#This Row],[supply_demand_ratio]]&lt;=1.2,"Between 1.0-1.2","Above 1.2")))</f>
        <v>Below 0.8</v>
      </c>
    </row>
    <row r="8462" spans="1:25" x14ac:dyDescent="0.3">
      <c r="A8462" t="s">
        <v>8517</v>
      </c>
      <c r="B8462" s="1">
        <v>46098.820833333331</v>
      </c>
      <c r="C8462" s="2">
        <v>46098</v>
      </c>
      <c r="D8462">
        <v>19</v>
      </c>
      <c r="E8462" t="s">
        <v>25</v>
      </c>
      <c r="F8462" t="s">
        <v>26</v>
      </c>
      <c r="G8462">
        <v>2.1</v>
      </c>
      <c r="H8462">
        <v>93.18</v>
      </c>
      <c r="I8462">
        <v>95.42</v>
      </c>
      <c r="J8462">
        <v>1.2</v>
      </c>
      <c r="K8462">
        <v>2.2000000000000002</v>
      </c>
      <c r="L8462">
        <v>1</v>
      </c>
      <c r="M8462">
        <v>129</v>
      </c>
      <c r="N8462" t="s">
        <v>72</v>
      </c>
      <c r="O8462">
        <v>0.86599999999999999</v>
      </c>
      <c r="P8462" t="s">
        <v>28</v>
      </c>
      <c r="Q8462" t="s">
        <v>29</v>
      </c>
      <c r="R8462">
        <v>4.79</v>
      </c>
      <c r="S8462">
        <v>15</v>
      </c>
      <c r="T8462">
        <v>2.2400000000000002</v>
      </c>
      <c r="U8462">
        <v>-1.2</v>
      </c>
      <c r="V8462" t="s">
        <v>587</v>
      </c>
      <c r="W8462" t="s">
        <v>31</v>
      </c>
      <c r="X8462">
        <v>1</v>
      </c>
      <c r="Y8462" t="str">
        <f>IF(tblRides[[#This Row],[supply_demand_ratio]]&lt;0.8,"Below 0.8",IF(tblRides[[#This Row],[supply_demand_ratio]]&lt;1,"Between 0.8-1.0",IF(tblRides[[#This Row],[supply_demand_ratio]]&lt;=1.2,"Between 1.0-1.2","Above 1.2")))</f>
        <v>Between 0.8-1.0</v>
      </c>
    </row>
    <row r="8463" spans="1:25" x14ac:dyDescent="0.3">
      <c r="A8463" t="s">
        <v>8518</v>
      </c>
      <c r="B8463" s="1">
        <v>46098.836805555555</v>
      </c>
      <c r="C8463" s="2">
        <v>46098</v>
      </c>
      <c r="D8463">
        <v>20</v>
      </c>
      <c r="E8463" t="s">
        <v>33</v>
      </c>
      <c r="F8463" t="s">
        <v>26</v>
      </c>
      <c r="G8463">
        <v>7.4</v>
      </c>
      <c r="H8463">
        <v>182.65</v>
      </c>
      <c r="I8463">
        <v>181.42</v>
      </c>
      <c r="J8463">
        <v>1.2</v>
      </c>
      <c r="K8463">
        <v>5.8</v>
      </c>
      <c r="L8463">
        <v>5.5</v>
      </c>
      <c r="M8463">
        <v>85</v>
      </c>
      <c r="N8463" t="s">
        <v>72</v>
      </c>
      <c r="O8463">
        <v>0.754</v>
      </c>
      <c r="P8463" t="s">
        <v>28</v>
      </c>
      <c r="Q8463" t="s">
        <v>29</v>
      </c>
      <c r="R8463">
        <v>4.62</v>
      </c>
      <c r="S8463">
        <v>7</v>
      </c>
      <c r="T8463">
        <v>-1.23</v>
      </c>
      <c r="U8463">
        <v>-0.3</v>
      </c>
      <c r="V8463" t="s">
        <v>587</v>
      </c>
      <c r="W8463" t="s">
        <v>45</v>
      </c>
      <c r="X8463">
        <v>1</v>
      </c>
      <c r="Y8463" t="str">
        <f>IF(tblRides[[#This Row],[supply_demand_ratio]]&lt;0.8,"Below 0.8",IF(tblRides[[#This Row],[supply_demand_ratio]]&lt;1,"Between 0.8-1.0",IF(tblRides[[#This Row],[supply_demand_ratio]]&lt;=1.2,"Between 1.0-1.2","Above 1.2")))</f>
        <v>Below 0.8</v>
      </c>
    </row>
    <row r="8464" spans="1:25" x14ac:dyDescent="0.3">
      <c r="A8464" t="s">
        <v>8519</v>
      </c>
      <c r="B8464" s="1">
        <v>46098.838194444441</v>
      </c>
      <c r="C8464" s="2">
        <v>46098</v>
      </c>
      <c r="D8464">
        <v>20</v>
      </c>
      <c r="E8464" t="s">
        <v>33</v>
      </c>
      <c r="F8464" t="s">
        <v>26</v>
      </c>
      <c r="G8464">
        <v>3</v>
      </c>
      <c r="H8464">
        <v>91.2</v>
      </c>
      <c r="I8464">
        <v>94.51</v>
      </c>
      <c r="J8464">
        <v>1.1000000000000001</v>
      </c>
      <c r="K8464">
        <v>5.0999999999999996</v>
      </c>
      <c r="L8464">
        <v>5.8</v>
      </c>
      <c r="M8464">
        <v>90</v>
      </c>
      <c r="N8464" t="s">
        <v>27</v>
      </c>
      <c r="O8464">
        <v>1.0049999999999999</v>
      </c>
      <c r="P8464" t="s">
        <v>28</v>
      </c>
      <c r="Q8464" t="s">
        <v>29</v>
      </c>
      <c r="R8464">
        <v>4.63</v>
      </c>
      <c r="S8464">
        <v>175</v>
      </c>
      <c r="T8464">
        <v>3.31</v>
      </c>
      <c r="U8464">
        <v>0.7</v>
      </c>
      <c r="V8464" t="s">
        <v>587</v>
      </c>
      <c r="W8464" t="s">
        <v>45</v>
      </c>
      <c r="X8464">
        <v>1</v>
      </c>
      <c r="Y8464" t="str">
        <f>IF(tblRides[[#This Row],[supply_demand_ratio]]&lt;0.8,"Below 0.8",IF(tblRides[[#This Row],[supply_demand_ratio]]&lt;1,"Between 0.8-1.0",IF(tblRides[[#This Row],[supply_demand_ratio]]&lt;=1.2,"Between 1.0-1.2","Above 1.2")))</f>
        <v>Between 1.0-1.2</v>
      </c>
    </row>
    <row r="8465" spans="1:25" x14ac:dyDescent="0.3">
      <c r="A8465" t="s">
        <v>8520</v>
      </c>
      <c r="B8465" s="1">
        <v>46098.838888888888</v>
      </c>
      <c r="C8465" s="2">
        <v>46098</v>
      </c>
      <c r="D8465">
        <v>20</v>
      </c>
      <c r="E8465" t="s">
        <v>25</v>
      </c>
      <c r="F8465" t="s">
        <v>26</v>
      </c>
      <c r="G8465">
        <v>6.4</v>
      </c>
      <c r="H8465">
        <v>166.43</v>
      </c>
      <c r="J8465">
        <v>1.3</v>
      </c>
      <c r="K8465">
        <v>7</v>
      </c>
      <c r="L8465">
        <v>8.3000000000000007</v>
      </c>
      <c r="M8465">
        <v>132</v>
      </c>
      <c r="N8465" t="s">
        <v>72</v>
      </c>
      <c r="O8465">
        <v>0.80700000000000005</v>
      </c>
      <c r="P8465" t="s">
        <v>37</v>
      </c>
      <c r="Q8465" t="s">
        <v>103</v>
      </c>
      <c r="R8465">
        <v>4.66</v>
      </c>
      <c r="S8465">
        <v>5</v>
      </c>
      <c r="U8465">
        <v>1.3</v>
      </c>
      <c r="V8465" t="s">
        <v>587</v>
      </c>
      <c r="W8465" t="s">
        <v>45</v>
      </c>
      <c r="X8465">
        <v>0</v>
      </c>
      <c r="Y8465" t="str">
        <f>IF(tblRides[[#This Row],[supply_demand_ratio]]&lt;0.8,"Below 0.8",IF(tblRides[[#This Row],[supply_demand_ratio]]&lt;1,"Between 0.8-1.0",IF(tblRides[[#This Row],[supply_demand_ratio]]&lt;=1.2,"Between 1.0-1.2","Above 1.2")))</f>
        <v>Between 0.8-1.0</v>
      </c>
    </row>
    <row r="8466" spans="1:25" x14ac:dyDescent="0.3">
      <c r="A8466" t="s">
        <v>8521</v>
      </c>
      <c r="B8466" s="1">
        <v>46098.839583333334</v>
      </c>
      <c r="C8466" s="2">
        <v>46098</v>
      </c>
      <c r="D8466">
        <v>20</v>
      </c>
      <c r="E8466" t="s">
        <v>33</v>
      </c>
      <c r="F8466" t="s">
        <v>26</v>
      </c>
      <c r="G8466">
        <v>7.1</v>
      </c>
      <c r="H8466">
        <v>133.51</v>
      </c>
      <c r="J8466">
        <v>1</v>
      </c>
      <c r="K8466">
        <v>6.7</v>
      </c>
      <c r="L8466">
        <v>9.6</v>
      </c>
      <c r="M8466">
        <v>76</v>
      </c>
      <c r="N8466" t="s">
        <v>27</v>
      </c>
      <c r="O8466">
        <v>0.82399999999999995</v>
      </c>
      <c r="P8466" t="s">
        <v>58</v>
      </c>
      <c r="Q8466" t="s">
        <v>108</v>
      </c>
      <c r="R8466">
        <v>4.97</v>
      </c>
      <c r="S8466">
        <v>11</v>
      </c>
      <c r="U8466">
        <v>2.9</v>
      </c>
      <c r="V8466" t="s">
        <v>587</v>
      </c>
      <c r="W8466" t="s">
        <v>45</v>
      </c>
      <c r="X8466">
        <v>0</v>
      </c>
      <c r="Y8466" t="str">
        <f>IF(tblRides[[#This Row],[supply_demand_ratio]]&lt;0.8,"Below 0.8",IF(tblRides[[#This Row],[supply_demand_ratio]]&lt;1,"Between 0.8-1.0",IF(tblRides[[#This Row],[supply_demand_ratio]]&lt;=1.2,"Between 1.0-1.2","Above 1.2")))</f>
        <v>Between 0.8-1.0</v>
      </c>
    </row>
    <row r="8467" spans="1:25" x14ac:dyDescent="0.3">
      <c r="A8467" t="s">
        <v>8522</v>
      </c>
      <c r="B8467" s="1">
        <v>46098.841666666667</v>
      </c>
      <c r="C8467" s="2">
        <v>46098</v>
      </c>
      <c r="D8467">
        <v>20</v>
      </c>
      <c r="E8467" t="s">
        <v>25</v>
      </c>
      <c r="F8467" t="s">
        <v>26</v>
      </c>
      <c r="G8467">
        <v>4.8</v>
      </c>
      <c r="H8467">
        <v>122.02</v>
      </c>
      <c r="I8467">
        <v>122.35</v>
      </c>
      <c r="J8467">
        <v>1.1000000000000001</v>
      </c>
      <c r="K8467">
        <v>3.7</v>
      </c>
      <c r="L8467">
        <v>7.8</v>
      </c>
      <c r="M8467">
        <v>102</v>
      </c>
      <c r="N8467" t="s">
        <v>27</v>
      </c>
      <c r="O8467">
        <v>0.71799999999999997</v>
      </c>
      <c r="P8467" t="s">
        <v>28</v>
      </c>
      <c r="Q8467" t="s">
        <v>29</v>
      </c>
      <c r="R8467">
        <v>4.5</v>
      </c>
      <c r="S8467">
        <v>5</v>
      </c>
      <c r="T8467">
        <v>0.33</v>
      </c>
      <c r="U8467">
        <v>4.0999999999999996</v>
      </c>
      <c r="V8467" t="s">
        <v>587</v>
      </c>
      <c r="W8467" t="s">
        <v>31</v>
      </c>
      <c r="X8467">
        <v>1</v>
      </c>
      <c r="Y8467" t="str">
        <f>IF(tblRides[[#This Row],[supply_demand_ratio]]&lt;0.8,"Below 0.8",IF(tblRides[[#This Row],[supply_demand_ratio]]&lt;1,"Between 0.8-1.0",IF(tblRides[[#This Row],[supply_demand_ratio]]&lt;=1.2,"Between 1.0-1.2","Above 1.2")))</f>
        <v>Below 0.8</v>
      </c>
    </row>
    <row r="8468" spans="1:25" x14ac:dyDescent="0.3">
      <c r="A8468" t="s">
        <v>8523</v>
      </c>
      <c r="B8468" s="1">
        <v>46098.844444444447</v>
      </c>
      <c r="C8468" s="2">
        <v>46098</v>
      </c>
      <c r="D8468">
        <v>20</v>
      </c>
      <c r="E8468" t="s">
        <v>25</v>
      </c>
      <c r="F8468" t="s">
        <v>26</v>
      </c>
      <c r="G8468">
        <v>12.9</v>
      </c>
      <c r="H8468">
        <v>225.57</v>
      </c>
      <c r="I8468">
        <v>228.37</v>
      </c>
      <c r="J8468">
        <v>1.1000000000000001</v>
      </c>
      <c r="K8468">
        <v>7.9</v>
      </c>
      <c r="L8468">
        <v>13.7</v>
      </c>
      <c r="M8468">
        <v>84</v>
      </c>
      <c r="N8468" t="s">
        <v>27</v>
      </c>
      <c r="O8468">
        <v>0.61899999999999999</v>
      </c>
      <c r="P8468" t="s">
        <v>28</v>
      </c>
      <c r="Q8468" t="s">
        <v>29</v>
      </c>
      <c r="R8468">
        <v>5</v>
      </c>
      <c r="S8468">
        <v>5</v>
      </c>
      <c r="T8468">
        <v>2.8</v>
      </c>
      <c r="U8468">
        <v>5.8</v>
      </c>
      <c r="V8468" t="s">
        <v>587</v>
      </c>
      <c r="W8468" t="s">
        <v>45</v>
      </c>
      <c r="X8468">
        <v>1</v>
      </c>
      <c r="Y8468" t="str">
        <f>IF(tblRides[[#This Row],[supply_demand_ratio]]&lt;0.8,"Below 0.8",IF(tblRides[[#This Row],[supply_demand_ratio]]&lt;1,"Between 0.8-1.0",IF(tblRides[[#This Row],[supply_demand_ratio]]&lt;=1.2,"Between 1.0-1.2","Above 1.2")))</f>
        <v>Below 0.8</v>
      </c>
    </row>
    <row r="8469" spans="1:25" x14ac:dyDescent="0.3">
      <c r="A8469" t="s">
        <v>8524</v>
      </c>
      <c r="B8469" s="1">
        <v>46098.845833333333</v>
      </c>
      <c r="C8469" s="2">
        <v>46098</v>
      </c>
      <c r="D8469">
        <v>20</v>
      </c>
      <c r="E8469" t="s">
        <v>36</v>
      </c>
      <c r="F8469" t="s">
        <v>26</v>
      </c>
      <c r="G8469">
        <v>6.7</v>
      </c>
      <c r="H8469">
        <v>158.55000000000001</v>
      </c>
      <c r="I8469">
        <v>156.81</v>
      </c>
      <c r="J8469">
        <v>1.1000000000000001</v>
      </c>
      <c r="K8469">
        <v>7.9</v>
      </c>
      <c r="L8469">
        <v>11</v>
      </c>
      <c r="M8469">
        <v>91</v>
      </c>
      <c r="N8469" t="s">
        <v>27</v>
      </c>
      <c r="O8469">
        <v>0.79200000000000004</v>
      </c>
      <c r="P8469" t="s">
        <v>28</v>
      </c>
      <c r="Q8469" t="s">
        <v>29</v>
      </c>
      <c r="R8469">
        <v>4.75</v>
      </c>
      <c r="S8469">
        <v>35</v>
      </c>
      <c r="T8469">
        <v>-1.74</v>
      </c>
      <c r="U8469">
        <v>3.1</v>
      </c>
      <c r="V8469" t="s">
        <v>587</v>
      </c>
      <c r="W8469" t="s">
        <v>45</v>
      </c>
      <c r="X8469">
        <v>1</v>
      </c>
      <c r="Y8469" t="str">
        <f>IF(tblRides[[#This Row],[supply_demand_ratio]]&lt;0.8,"Below 0.8",IF(tblRides[[#This Row],[supply_demand_ratio]]&lt;1,"Between 0.8-1.0",IF(tblRides[[#This Row],[supply_demand_ratio]]&lt;=1.2,"Between 1.0-1.2","Above 1.2")))</f>
        <v>Below 0.8</v>
      </c>
    </row>
    <row r="8470" spans="1:25" x14ac:dyDescent="0.3">
      <c r="A8470" t="s">
        <v>8525</v>
      </c>
      <c r="B8470" s="1">
        <v>46098.852083333331</v>
      </c>
      <c r="C8470" s="2">
        <v>46098</v>
      </c>
      <c r="D8470">
        <v>20</v>
      </c>
      <c r="E8470" t="s">
        <v>25</v>
      </c>
      <c r="F8470" t="s">
        <v>26</v>
      </c>
      <c r="G8470">
        <v>1.1000000000000001</v>
      </c>
      <c r="H8470">
        <v>78.73</v>
      </c>
      <c r="I8470">
        <v>78.78</v>
      </c>
      <c r="J8470">
        <v>1.3</v>
      </c>
      <c r="K8470">
        <v>6.9</v>
      </c>
      <c r="L8470">
        <v>7.5</v>
      </c>
      <c r="M8470">
        <v>100</v>
      </c>
      <c r="N8470" t="s">
        <v>72</v>
      </c>
      <c r="O8470">
        <v>0.64300000000000002</v>
      </c>
      <c r="P8470" t="s">
        <v>28</v>
      </c>
      <c r="Q8470" t="s">
        <v>29</v>
      </c>
      <c r="R8470">
        <v>4.29</v>
      </c>
      <c r="S8470">
        <v>20</v>
      </c>
      <c r="T8470">
        <v>0.05</v>
      </c>
      <c r="U8470">
        <v>0.6</v>
      </c>
      <c r="V8470" t="s">
        <v>587</v>
      </c>
      <c r="W8470" t="s">
        <v>45</v>
      </c>
      <c r="X8470">
        <v>1</v>
      </c>
      <c r="Y8470" t="str">
        <f>IF(tblRides[[#This Row],[supply_demand_ratio]]&lt;0.8,"Below 0.8",IF(tblRides[[#This Row],[supply_demand_ratio]]&lt;1,"Between 0.8-1.0",IF(tblRides[[#This Row],[supply_demand_ratio]]&lt;=1.2,"Between 1.0-1.2","Above 1.2")))</f>
        <v>Below 0.8</v>
      </c>
    </row>
    <row r="8471" spans="1:25" x14ac:dyDescent="0.3">
      <c r="A8471" t="s">
        <v>8526</v>
      </c>
      <c r="B8471" s="1">
        <v>46098.856249999997</v>
      </c>
      <c r="C8471" s="2">
        <v>46098</v>
      </c>
      <c r="D8471">
        <v>20</v>
      </c>
      <c r="E8471" t="s">
        <v>25</v>
      </c>
      <c r="F8471" t="s">
        <v>26</v>
      </c>
      <c r="G8471">
        <v>6.8</v>
      </c>
      <c r="H8471">
        <v>178.58</v>
      </c>
      <c r="I8471">
        <v>179.38</v>
      </c>
      <c r="J8471">
        <v>1.2</v>
      </c>
      <c r="K8471">
        <v>6.2</v>
      </c>
      <c r="L8471">
        <v>7</v>
      </c>
      <c r="M8471">
        <v>99</v>
      </c>
      <c r="N8471" t="s">
        <v>27</v>
      </c>
      <c r="O8471">
        <v>0.76400000000000001</v>
      </c>
      <c r="P8471" t="s">
        <v>28</v>
      </c>
      <c r="Q8471" t="s">
        <v>29</v>
      </c>
      <c r="R8471">
        <v>4.9800000000000004</v>
      </c>
      <c r="S8471">
        <v>1</v>
      </c>
      <c r="T8471">
        <v>0.8</v>
      </c>
      <c r="U8471">
        <v>0.8</v>
      </c>
      <c r="V8471" t="s">
        <v>587</v>
      </c>
      <c r="W8471" t="s">
        <v>45</v>
      </c>
      <c r="X8471">
        <v>1</v>
      </c>
      <c r="Y8471" t="str">
        <f>IF(tblRides[[#This Row],[supply_demand_ratio]]&lt;0.8,"Below 0.8",IF(tblRides[[#This Row],[supply_demand_ratio]]&lt;1,"Between 0.8-1.0",IF(tblRides[[#This Row],[supply_demand_ratio]]&lt;=1.2,"Between 1.0-1.2","Above 1.2")))</f>
        <v>Below 0.8</v>
      </c>
    </row>
    <row r="8472" spans="1:25" x14ac:dyDescent="0.3">
      <c r="A8472" t="s">
        <v>8527</v>
      </c>
      <c r="B8472" s="1">
        <v>46098.86041666667</v>
      </c>
      <c r="C8472" s="2">
        <v>46098</v>
      </c>
      <c r="D8472">
        <v>20</v>
      </c>
      <c r="E8472" t="s">
        <v>33</v>
      </c>
      <c r="F8472" t="s">
        <v>34</v>
      </c>
      <c r="G8472">
        <v>4.7</v>
      </c>
      <c r="H8472">
        <v>133.97999999999999</v>
      </c>
      <c r="I8472">
        <v>139.15</v>
      </c>
      <c r="J8472">
        <v>1.1000000000000001</v>
      </c>
      <c r="K8472">
        <v>3.3</v>
      </c>
      <c r="L8472">
        <v>6.4</v>
      </c>
      <c r="M8472">
        <v>88</v>
      </c>
      <c r="N8472" t="s">
        <v>27</v>
      </c>
      <c r="O8472">
        <v>0.85699999999999998</v>
      </c>
      <c r="P8472" t="s">
        <v>28</v>
      </c>
      <c r="Q8472" t="s">
        <v>29</v>
      </c>
      <c r="R8472">
        <v>4.88</v>
      </c>
      <c r="S8472">
        <v>0</v>
      </c>
      <c r="T8472">
        <v>5.17</v>
      </c>
      <c r="U8472">
        <v>3.1</v>
      </c>
      <c r="V8472" t="s">
        <v>587</v>
      </c>
      <c r="W8472" t="s">
        <v>31</v>
      </c>
      <c r="X8472">
        <v>1</v>
      </c>
      <c r="Y8472" t="str">
        <f>IF(tblRides[[#This Row],[supply_demand_ratio]]&lt;0.8,"Below 0.8",IF(tblRides[[#This Row],[supply_demand_ratio]]&lt;1,"Between 0.8-1.0",IF(tblRides[[#This Row],[supply_demand_ratio]]&lt;=1.2,"Between 1.0-1.2","Above 1.2")))</f>
        <v>Between 0.8-1.0</v>
      </c>
    </row>
    <row r="8473" spans="1:25" x14ac:dyDescent="0.3">
      <c r="A8473" t="s">
        <v>8528</v>
      </c>
      <c r="B8473" s="1">
        <v>46098.863194444442</v>
      </c>
      <c r="C8473" s="2">
        <v>46098</v>
      </c>
      <c r="D8473">
        <v>20</v>
      </c>
      <c r="E8473" t="s">
        <v>36</v>
      </c>
      <c r="F8473" t="s">
        <v>34</v>
      </c>
      <c r="G8473">
        <v>0.7</v>
      </c>
      <c r="H8473">
        <v>61.19</v>
      </c>
      <c r="I8473">
        <v>62.09</v>
      </c>
      <c r="J8473">
        <v>1.2</v>
      </c>
      <c r="K8473">
        <v>9.1</v>
      </c>
      <c r="L8473">
        <v>6.5</v>
      </c>
      <c r="M8473">
        <v>102</v>
      </c>
      <c r="N8473" t="s">
        <v>72</v>
      </c>
      <c r="O8473">
        <v>0.72899999999999998</v>
      </c>
      <c r="P8473" t="s">
        <v>28</v>
      </c>
      <c r="Q8473" t="s">
        <v>29</v>
      </c>
      <c r="R8473">
        <v>4.6500000000000004</v>
      </c>
      <c r="S8473">
        <v>0</v>
      </c>
      <c r="T8473">
        <v>0.9</v>
      </c>
      <c r="U8473">
        <v>-2.6</v>
      </c>
      <c r="V8473" t="s">
        <v>587</v>
      </c>
      <c r="W8473" t="s">
        <v>45</v>
      </c>
      <c r="X8473">
        <v>1</v>
      </c>
      <c r="Y8473" t="str">
        <f>IF(tblRides[[#This Row],[supply_demand_ratio]]&lt;0.8,"Below 0.8",IF(tblRides[[#This Row],[supply_demand_ratio]]&lt;1,"Between 0.8-1.0",IF(tblRides[[#This Row],[supply_demand_ratio]]&lt;=1.2,"Between 1.0-1.2","Above 1.2")))</f>
        <v>Below 0.8</v>
      </c>
    </row>
    <row r="8474" spans="1:25" x14ac:dyDescent="0.3">
      <c r="A8474" t="s">
        <v>8529</v>
      </c>
      <c r="B8474" s="1">
        <v>46098.864583333336</v>
      </c>
      <c r="C8474" s="2">
        <v>46098</v>
      </c>
      <c r="D8474">
        <v>20</v>
      </c>
      <c r="E8474" t="s">
        <v>25</v>
      </c>
      <c r="F8474" t="s">
        <v>26</v>
      </c>
      <c r="G8474">
        <v>11.3</v>
      </c>
      <c r="H8474">
        <v>216.79</v>
      </c>
      <c r="I8474">
        <v>228.97</v>
      </c>
      <c r="J8474">
        <v>1</v>
      </c>
      <c r="K8474">
        <v>3.6</v>
      </c>
      <c r="L8474">
        <v>4</v>
      </c>
      <c r="M8474">
        <v>114</v>
      </c>
      <c r="N8474" t="s">
        <v>27</v>
      </c>
      <c r="O8474">
        <v>0.86499999999999999</v>
      </c>
      <c r="P8474" t="s">
        <v>28</v>
      </c>
      <c r="Q8474" t="s">
        <v>29</v>
      </c>
      <c r="R8474">
        <v>4.76</v>
      </c>
      <c r="S8474">
        <v>4</v>
      </c>
      <c r="T8474">
        <v>12.18</v>
      </c>
      <c r="U8474">
        <v>0.4</v>
      </c>
      <c r="V8474" t="s">
        <v>587</v>
      </c>
      <c r="W8474" t="s">
        <v>31</v>
      </c>
      <c r="X8474">
        <v>1</v>
      </c>
      <c r="Y8474" t="str">
        <f>IF(tblRides[[#This Row],[supply_demand_ratio]]&lt;0.8,"Below 0.8",IF(tblRides[[#This Row],[supply_demand_ratio]]&lt;1,"Between 0.8-1.0",IF(tblRides[[#This Row],[supply_demand_ratio]]&lt;=1.2,"Between 1.0-1.2","Above 1.2")))</f>
        <v>Between 0.8-1.0</v>
      </c>
    </row>
    <row r="8475" spans="1:25" x14ac:dyDescent="0.3">
      <c r="A8475" t="s">
        <v>8530</v>
      </c>
      <c r="B8475" s="1">
        <v>46098.875</v>
      </c>
      <c r="C8475" s="2">
        <v>46098</v>
      </c>
      <c r="D8475">
        <v>21</v>
      </c>
      <c r="E8475" t="s">
        <v>25</v>
      </c>
      <c r="F8475" t="s">
        <v>26</v>
      </c>
      <c r="G8475">
        <v>8</v>
      </c>
      <c r="H8475">
        <v>176.66</v>
      </c>
      <c r="J8475">
        <v>1.2</v>
      </c>
      <c r="K8475">
        <v>9.4</v>
      </c>
      <c r="L8475">
        <v>15.3</v>
      </c>
      <c r="M8475">
        <v>97</v>
      </c>
      <c r="N8475" t="s">
        <v>72</v>
      </c>
      <c r="O8475">
        <v>0.65800000000000003</v>
      </c>
      <c r="P8475" t="s">
        <v>37</v>
      </c>
      <c r="Q8475" t="s">
        <v>38</v>
      </c>
      <c r="R8475">
        <v>4.9000000000000004</v>
      </c>
      <c r="S8475">
        <v>2</v>
      </c>
      <c r="U8475">
        <v>5.9</v>
      </c>
      <c r="V8475" t="s">
        <v>587</v>
      </c>
      <c r="W8475" t="s">
        <v>45</v>
      </c>
      <c r="X8475">
        <v>0</v>
      </c>
      <c r="Y8475" t="str">
        <f>IF(tblRides[[#This Row],[supply_demand_ratio]]&lt;0.8,"Below 0.8",IF(tblRides[[#This Row],[supply_demand_ratio]]&lt;1,"Between 0.8-1.0",IF(tblRides[[#This Row],[supply_demand_ratio]]&lt;=1.2,"Between 1.0-1.2","Above 1.2")))</f>
        <v>Below 0.8</v>
      </c>
    </row>
    <row r="8476" spans="1:25" x14ac:dyDescent="0.3">
      <c r="A8476" t="s">
        <v>8531</v>
      </c>
      <c r="B8476" s="1">
        <v>46098.898611111108</v>
      </c>
      <c r="C8476" s="2">
        <v>46098</v>
      </c>
      <c r="D8476">
        <v>21</v>
      </c>
      <c r="E8476" t="s">
        <v>43</v>
      </c>
      <c r="F8476" t="s">
        <v>34</v>
      </c>
      <c r="G8476">
        <v>4.2</v>
      </c>
      <c r="H8476">
        <v>94.62</v>
      </c>
      <c r="J8476">
        <v>1</v>
      </c>
      <c r="K8476">
        <v>9.4</v>
      </c>
      <c r="M8476">
        <v>60</v>
      </c>
      <c r="N8476" t="s">
        <v>41</v>
      </c>
      <c r="O8476">
        <v>1.127</v>
      </c>
      <c r="P8476" t="s">
        <v>82</v>
      </c>
      <c r="Q8476" t="s">
        <v>83</v>
      </c>
      <c r="R8476">
        <v>4.95</v>
      </c>
      <c r="S8476">
        <v>0</v>
      </c>
      <c r="V8476" t="s">
        <v>587</v>
      </c>
      <c r="W8476" t="s">
        <v>45</v>
      </c>
      <c r="X8476">
        <v>0</v>
      </c>
      <c r="Y8476" t="str">
        <f>IF(tblRides[[#This Row],[supply_demand_ratio]]&lt;0.8,"Below 0.8",IF(tblRides[[#This Row],[supply_demand_ratio]]&lt;1,"Between 0.8-1.0",IF(tblRides[[#This Row],[supply_demand_ratio]]&lt;=1.2,"Between 1.0-1.2","Above 1.2")))</f>
        <v>Between 1.0-1.2</v>
      </c>
    </row>
    <row r="8477" spans="1:25" x14ac:dyDescent="0.3">
      <c r="A8477" t="s">
        <v>8532</v>
      </c>
      <c r="B8477" s="1">
        <v>46098.921527777777</v>
      </c>
      <c r="C8477" s="2">
        <v>46098</v>
      </c>
      <c r="D8477">
        <v>22</v>
      </c>
      <c r="E8477" t="s">
        <v>33</v>
      </c>
      <c r="F8477" t="s">
        <v>34</v>
      </c>
      <c r="G8477">
        <v>3.2</v>
      </c>
      <c r="H8477">
        <v>85.68</v>
      </c>
      <c r="J8477">
        <v>1</v>
      </c>
      <c r="K8477">
        <v>3.4</v>
      </c>
      <c r="M8477">
        <v>94</v>
      </c>
      <c r="N8477" t="s">
        <v>27</v>
      </c>
      <c r="O8477">
        <v>1.093</v>
      </c>
      <c r="P8477" t="s">
        <v>82</v>
      </c>
      <c r="Q8477" t="s">
        <v>83</v>
      </c>
      <c r="R8477">
        <v>4.6900000000000004</v>
      </c>
      <c r="S8477">
        <v>0</v>
      </c>
      <c r="V8477" t="s">
        <v>587</v>
      </c>
      <c r="W8477" t="s">
        <v>31</v>
      </c>
      <c r="X8477">
        <v>0</v>
      </c>
      <c r="Y8477" t="str">
        <f>IF(tblRides[[#This Row],[supply_demand_ratio]]&lt;0.8,"Below 0.8",IF(tblRides[[#This Row],[supply_demand_ratio]]&lt;1,"Between 0.8-1.0",IF(tblRides[[#This Row],[supply_demand_ratio]]&lt;=1.2,"Between 1.0-1.2","Above 1.2")))</f>
        <v>Between 1.0-1.2</v>
      </c>
    </row>
    <row r="8478" spans="1:25" x14ac:dyDescent="0.3">
      <c r="A8478" t="s">
        <v>8533</v>
      </c>
      <c r="B8478" s="1">
        <v>46098.92291666667</v>
      </c>
      <c r="C8478" s="2">
        <v>46098</v>
      </c>
      <c r="D8478">
        <v>22</v>
      </c>
      <c r="E8478" t="s">
        <v>43</v>
      </c>
      <c r="F8478" t="s">
        <v>34</v>
      </c>
      <c r="G8478">
        <v>10.6</v>
      </c>
      <c r="H8478">
        <v>179.55</v>
      </c>
      <c r="I8478">
        <v>183.67</v>
      </c>
      <c r="J8478">
        <v>1</v>
      </c>
      <c r="K8478">
        <v>2.9</v>
      </c>
      <c r="L8478">
        <v>4.5999999999999996</v>
      </c>
      <c r="M8478">
        <v>76</v>
      </c>
      <c r="N8478" t="s">
        <v>41</v>
      </c>
      <c r="O8478">
        <v>2.177</v>
      </c>
      <c r="P8478" t="s">
        <v>28</v>
      </c>
      <c r="Q8478" t="s">
        <v>29</v>
      </c>
      <c r="R8478">
        <v>4.99</v>
      </c>
      <c r="S8478">
        <v>0</v>
      </c>
      <c r="T8478">
        <v>4.12</v>
      </c>
      <c r="U8478">
        <v>1.7</v>
      </c>
      <c r="V8478" t="s">
        <v>587</v>
      </c>
      <c r="W8478" t="s">
        <v>31</v>
      </c>
      <c r="X8478">
        <v>1</v>
      </c>
      <c r="Y8478" t="str">
        <f>IF(tblRides[[#This Row],[supply_demand_ratio]]&lt;0.8,"Below 0.8",IF(tblRides[[#This Row],[supply_demand_ratio]]&lt;1,"Between 0.8-1.0",IF(tblRides[[#This Row],[supply_demand_ratio]]&lt;=1.2,"Between 1.0-1.2","Above 1.2")))</f>
        <v>Above 1.2</v>
      </c>
    </row>
    <row r="8479" spans="1:25" x14ac:dyDescent="0.3">
      <c r="A8479" t="s">
        <v>8534</v>
      </c>
      <c r="B8479" s="1">
        <v>46098.939583333333</v>
      </c>
      <c r="C8479" s="2">
        <v>46098</v>
      </c>
      <c r="D8479">
        <v>22</v>
      </c>
      <c r="E8479" t="s">
        <v>33</v>
      </c>
      <c r="F8479" t="s">
        <v>34</v>
      </c>
      <c r="G8479">
        <v>6.4</v>
      </c>
      <c r="H8479">
        <v>133.25</v>
      </c>
      <c r="I8479">
        <v>137.69</v>
      </c>
      <c r="J8479">
        <v>1</v>
      </c>
      <c r="K8479">
        <v>4.0999999999999996</v>
      </c>
      <c r="L8479">
        <v>7.9</v>
      </c>
      <c r="M8479">
        <v>92</v>
      </c>
      <c r="N8479" t="s">
        <v>41</v>
      </c>
      <c r="O8479">
        <v>1.246</v>
      </c>
      <c r="P8479" t="s">
        <v>28</v>
      </c>
      <c r="Q8479" t="s">
        <v>29</v>
      </c>
      <c r="R8479">
        <v>4.68</v>
      </c>
      <c r="S8479">
        <v>0</v>
      </c>
      <c r="T8479">
        <v>4.4400000000000004</v>
      </c>
      <c r="U8479">
        <v>3.8</v>
      </c>
      <c r="V8479" t="s">
        <v>587</v>
      </c>
      <c r="W8479" t="s">
        <v>31</v>
      </c>
      <c r="X8479">
        <v>1</v>
      </c>
      <c r="Y8479" t="str">
        <f>IF(tblRides[[#This Row],[supply_demand_ratio]]&lt;0.8,"Below 0.8",IF(tblRides[[#This Row],[supply_demand_ratio]]&lt;1,"Between 0.8-1.0",IF(tblRides[[#This Row],[supply_demand_ratio]]&lt;=1.2,"Between 1.0-1.2","Above 1.2")))</f>
        <v>Above 1.2</v>
      </c>
    </row>
    <row r="8480" spans="1:25" x14ac:dyDescent="0.3">
      <c r="A8480" t="s">
        <v>8535</v>
      </c>
      <c r="B8480" s="1">
        <v>46098.981944444444</v>
      </c>
      <c r="C8480" s="2">
        <v>46098</v>
      </c>
      <c r="D8480">
        <v>23</v>
      </c>
      <c r="E8480" t="s">
        <v>36</v>
      </c>
      <c r="F8480" t="s">
        <v>26</v>
      </c>
      <c r="G8480">
        <v>0.7</v>
      </c>
      <c r="H8480">
        <v>51.23</v>
      </c>
      <c r="J8480">
        <v>1</v>
      </c>
      <c r="K8480">
        <v>6.4</v>
      </c>
      <c r="L8480">
        <v>8.8000000000000007</v>
      </c>
      <c r="M8480">
        <v>111</v>
      </c>
      <c r="N8480" t="s">
        <v>41</v>
      </c>
      <c r="O8480">
        <v>1.212</v>
      </c>
      <c r="P8480" t="s">
        <v>58</v>
      </c>
      <c r="Q8480" t="s">
        <v>108</v>
      </c>
      <c r="R8480">
        <v>4.96</v>
      </c>
      <c r="S8480">
        <v>18</v>
      </c>
      <c r="U8480">
        <v>2.4</v>
      </c>
      <c r="V8480" t="s">
        <v>587</v>
      </c>
      <c r="W8480" t="s">
        <v>45</v>
      </c>
      <c r="X8480">
        <v>0</v>
      </c>
      <c r="Y8480" t="str">
        <f>IF(tblRides[[#This Row],[supply_demand_ratio]]&lt;0.8,"Below 0.8",IF(tblRides[[#This Row],[supply_demand_ratio]]&lt;1,"Between 0.8-1.0",IF(tblRides[[#This Row],[supply_demand_ratio]]&lt;=1.2,"Between 1.0-1.2","Above 1.2")))</f>
        <v>Above 1.2</v>
      </c>
    </row>
    <row r="8481" spans="1:25" x14ac:dyDescent="0.3">
      <c r="A8481" t="s">
        <v>8536</v>
      </c>
      <c r="B8481" s="1">
        <v>46098.984027777777</v>
      </c>
      <c r="C8481" s="2">
        <v>46098</v>
      </c>
      <c r="D8481">
        <v>23</v>
      </c>
      <c r="E8481" t="s">
        <v>62</v>
      </c>
      <c r="F8481" t="s">
        <v>26</v>
      </c>
      <c r="G8481">
        <v>15</v>
      </c>
      <c r="H8481">
        <v>298.25</v>
      </c>
      <c r="I8481">
        <v>289.75</v>
      </c>
      <c r="J8481">
        <v>1</v>
      </c>
      <c r="K8481">
        <v>2.4</v>
      </c>
      <c r="L8481">
        <v>8.8000000000000007</v>
      </c>
      <c r="M8481">
        <v>65</v>
      </c>
      <c r="N8481" t="s">
        <v>41</v>
      </c>
      <c r="O8481">
        <v>1.3540000000000001</v>
      </c>
      <c r="P8481" t="s">
        <v>28</v>
      </c>
      <c r="Q8481" t="s">
        <v>29</v>
      </c>
      <c r="R8481">
        <v>4.4000000000000004</v>
      </c>
      <c r="S8481">
        <v>6</v>
      </c>
      <c r="T8481">
        <v>-8.5</v>
      </c>
      <c r="U8481">
        <v>6.4</v>
      </c>
      <c r="V8481" t="s">
        <v>587</v>
      </c>
      <c r="W8481" t="s">
        <v>31</v>
      </c>
      <c r="X8481">
        <v>1</v>
      </c>
      <c r="Y8481" t="str">
        <f>IF(tblRides[[#This Row],[supply_demand_ratio]]&lt;0.8,"Below 0.8",IF(tblRides[[#This Row],[supply_demand_ratio]]&lt;1,"Between 0.8-1.0",IF(tblRides[[#This Row],[supply_demand_ratio]]&lt;=1.2,"Between 1.0-1.2","Above 1.2")))</f>
        <v>Above 1.2</v>
      </c>
    </row>
    <row r="8482" spans="1:25" x14ac:dyDescent="0.3">
      <c r="A8482" t="s">
        <v>8537</v>
      </c>
      <c r="B8482" s="1">
        <v>46098.98541666667</v>
      </c>
      <c r="C8482" s="2">
        <v>46098</v>
      </c>
      <c r="D8482">
        <v>23</v>
      </c>
      <c r="E8482" t="s">
        <v>43</v>
      </c>
      <c r="F8482" t="s">
        <v>34</v>
      </c>
      <c r="G8482">
        <v>5.4</v>
      </c>
      <c r="H8482">
        <v>138.38999999999999</v>
      </c>
      <c r="I8482">
        <v>136.88</v>
      </c>
      <c r="J8482">
        <v>1.1000000000000001</v>
      </c>
      <c r="K8482">
        <v>2</v>
      </c>
      <c r="L8482">
        <v>1.5</v>
      </c>
      <c r="M8482">
        <v>65</v>
      </c>
      <c r="N8482" t="s">
        <v>41</v>
      </c>
      <c r="O8482">
        <v>1.698</v>
      </c>
      <c r="P8482" t="s">
        <v>28</v>
      </c>
      <c r="Q8482" t="s">
        <v>29</v>
      </c>
      <c r="R8482">
        <v>5</v>
      </c>
      <c r="S8482">
        <v>0</v>
      </c>
      <c r="T8482">
        <v>-1.51</v>
      </c>
      <c r="U8482">
        <v>-0.5</v>
      </c>
      <c r="V8482" t="s">
        <v>587</v>
      </c>
      <c r="W8482" t="s">
        <v>31</v>
      </c>
      <c r="X8482">
        <v>1</v>
      </c>
      <c r="Y8482" t="str">
        <f>IF(tblRides[[#This Row],[supply_demand_ratio]]&lt;0.8,"Below 0.8",IF(tblRides[[#This Row],[supply_demand_ratio]]&lt;1,"Between 0.8-1.0",IF(tblRides[[#This Row],[supply_demand_ratio]]&lt;=1.2,"Between 1.0-1.2","Above 1.2")))</f>
        <v>Above 1.2</v>
      </c>
    </row>
    <row r="8483" spans="1:25" x14ac:dyDescent="0.3">
      <c r="A8483" t="s">
        <v>8538</v>
      </c>
      <c r="B8483" s="1">
        <v>46098.988888888889</v>
      </c>
      <c r="C8483" s="2">
        <v>46098</v>
      </c>
      <c r="D8483">
        <v>23</v>
      </c>
      <c r="E8483" t="s">
        <v>25</v>
      </c>
      <c r="F8483" t="s">
        <v>26</v>
      </c>
      <c r="G8483">
        <v>12.4</v>
      </c>
      <c r="H8483">
        <v>235.02</v>
      </c>
      <c r="I8483">
        <v>215.98</v>
      </c>
      <c r="J8483">
        <v>1</v>
      </c>
      <c r="K8483">
        <v>6.7</v>
      </c>
      <c r="L8483">
        <v>5.3</v>
      </c>
      <c r="M8483">
        <v>129</v>
      </c>
      <c r="N8483" t="s">
        <v>27</v>
      </c>
      <c r="O8483">
        <v>1.1919999999999999</v>
      </c>
      <c r="P8483" t="s">
        <v>28</v>
      </c>
      <c r="Q8483" t="s">
        <v>29</v>
      </c>
      <c r="R8483">
        <v>4.37</v>
      </c>
      <c r="S8483">
        <v>10</v>
      </c>
      <c r="T8483">
        <v>-19.04</v>
      </c>
      <c r="U8483">
        <v>-1.4</v>
      </c>
      <c r="V8483" t="s">
        <v>587</v>
      </c>
      <c r="W8483" t="s">
        <v>45</v>
      </c>
      <c r="X8483">
        <v>1</v>
      </c>
      <c r="Y8483" t="str">
        <f>IF(tblRides[[#This Row],[supply_demand_ratio]]&lt;0.8,"Below 0.8",IF(tblRides[[#This Row],[supply_demand_ratio]]&lt;1,"Between 0.8-1.0",IF(tblRides[[#This Row],[supply_demand_ratio]]&lt;=1.2,"Between 1.0-1.2","Above 1.2")))</f>
        <v>Between 1.0-1.2</v>
      </c>
    </row>
    <row r="8484" spans="1:25" x14ac:dyDescent="0.3">
      <c r="A8484" t="s">
        <v>8539</v>
      </c>
      <c r="B8484" s="1">
        <v>46098.996527777781</v>
      </c>
      <c r="C8484" s="2">
        <v>46098</v>
      </c>
      <c r="D8484">
        <v>23</v>
      </c>
      <c r="E8484" t="s">
        <v>25</v>
      </c>
      <c r="F8484" t="s">
        <v>26</v>
      </c>
      <c r="G8484">
        <v>5.5</v>
      </c>
      <c r="H8484">
        <v>134.19</v>
      </c>
      <c r="I8484">
        <v>138.44</v>
      </c>
      <c r="J8484">
        <v>1</v>
      </c>
      <c r="K8484">
        <v>4.3</v>
      </c>
      <c r="L8484">
        <v>1</v>
      </c>
      <c r="M8484">
        <v>129</v>
      </c>
      <c r="N8484" t="s">
        <v>41</v>
      </c>
      <c r="O8484">
        <v>1.3919999999999999</v>
      </c>
      <c r="P8484" t="s">
        <v>28</v>
      </c>
      <c r="Q8484" t="s">
        <v>29</v>
      </c>
      <c r="R8484">
        <v>4.5599999999999996</v>
      </c>
      <c r="S8484">
        <v>17</v>
      </c>
      <c r="T8484">
        <v>4.25</v>
      </c>
      <c r="U8484">
        <v>-3.3</v>
      </c>
      <c r="V8484" t="s">
        <v>587</v>
      </c>
      <c r="W8484" t="s">
        <v>31</v>
      </c>
      <c r="X8484">
        <v>1</v>
      </c>
      <c r="Y8484" t="str">
        <f>IF(tblRides[[#This Row],[supply_demand_ratio]]&lt;0.8,"Below 0.8",IF(tblRides[[#This Row],[supply_demand_ratio]]&lt;1,"Between 0.8-1.0",IF(tblRides[[#This Row],[supply_demand_ratio]]&lt;=1.2,"Between 1.0-1.2","Above 1.2")))</f>
        <v>Above 1.2</v>
      </c>
    </row>
    <row r="8485" spans="1:25" x14ac:dyDescent="0.3">
      <c r="A8485" t="s">
        <v>8540</v>
      </c>
      <c r="B8485" s="1">
        <v>46098.996527777781</v>
      </c>
      <c r="C8485" s="2">
        <v>46098</v>
      </c>
      <c r="D8485">
        <v>23</v>
      </c>
      <c r="E8485" t="s">
        <v>25</v>
      </c>
      <c r="F8485" t="s">
        <v>26</v>
      </c>
      <c r="G8485">
        <v>3.8</v>
      </c>
      <c r="H8485">
        <v>107.78</v>
      </c>
      <c r="J8485">
        <v>1</v>
      </c>
      <c r="K8485">
        <v>3.8</v>
      </c>
      <c r="L8485">
        <v>4.5</v>
      </c>
      <c r="M8485">
        <v>117</v>
      </c>
      <c r="N8485" t="s">
        <v>41</v>
      </c>
      <c r="O8485">
        <v>1.2250000000000001</v>
      </c>
      <c r="P8485" t="s">
        <v>58</v>
      </c>
      <c r="Q8485" t="s">
        <v>108</v>
      </c>
      <c r="R8485">
        <v>4.92</v>
      </c>
      <c r="S8485">
        <v>4</v>
      </c>
      <c r="U8485">
        <v>0.7</v>
      </c>
      <c r="V8485" t="s">
        <v>587</v>
      </c>
      <c r="W8485" t="s">
        <v>31</v>
      </c>
      <c r="X8485">
        <v>0</v>
      </c>
      <c r="Y8485" t="str">
        <f>IF(tblRides[[#This Row],[supply_demand_ratio]]&lt;0.8,"Below 0.8",IF(tblRides[[#This Row],[supply_demand_ratio]]&lt;1,"Between 0.8-1.0",IF(tblRides[[#This Row],[supply_demand_ratio]]&lt;=1.2,"Between 1.0-1.2","Above 1.2")))</f>
        <v>Above 1.2</v>
      </c>
    </row>
    <row r="8486" spans="1:25" x14ac:dyDescent="0.3">
      <c r="A8486" t="s">
        <v>8541</v>
      </c>
      <c r="B8486" s="1">
        <v>46099.00277777778</v>
      </c>
      <c r="C8486" s="2">
        <v>46099</v>
      </c>
      <c r="D8486">
        <v>0</v>
      </c>
      <c r="E8486" t="s">
        <v>43</v>
      </c>
      <c r="F8486" t="s">
        <v>26</v>
      </c>
      <c r="G8486">
        <v>6</v>
      </c>
      <c r="H8486">
        <v>152.32</v>
      </c>
      <c r="I8486">
        <v>147.78</v>
      </c>
      <c r="J8486">
        <v>1.1000000000000001</v>
      </c>
      <c r="K8486">
        <v>4.3</v>
      </c>
      <c r="L8486">
        <v>7.9</v>
      </c>
      <c r="M8486">
        <v>64</v>
      </c>
      <c r="N8486" t="s">
        <v>41</v>
      </c>
      <c r="O8486">
        <v>2.0470000000000002</v>
      </c>
      <c r="P8486" t="s">
        <v>28</v>
      </c>
      <c r="Q8486" t="s">
        <v>29</v>
      </c>
      <c r="R8486">
        <v>4.74</v>
      </c>
      <c r="S8486">
        <v>34</v>
      </c>
      <c r="T8486">
        <v>-4.54</v>
      </c>
      <c r="U8486">
        <v>3.6</v>
      </c>
      <c r="V8486" t="s">
        <v>697</v>
      </c>
      <c r="W8486" t="s">
        <v>31</v>
      </c>
      <c r="X8486">
        <v>1</v>
      </c>
      <c r="Y8486" t="str">
        <f>IF(tblRides[[#This Row],[supply_demand_ratio]]&lt;0.8,"Below 0.8",IF(tblRides[[#This Row],[supply_demand_ratio]]&lt;1,"Between 0.8-1.0",IF(tblRides[[#This Row],[supply_demand_ratio]]&lt;=1.2,"Between 1.0-1.2","Above 1.2")))</f>
        <v>Above 1.2</v>
      </c>
    </row>
    <row r="8487" spans="1:25" x14ac:dyDescent="0.3">
      <c r="A8487" t="s">
        <v>8542</v>
      </c>
      <c r="B8487" s="1">
        <v>46099.053472222222</v>
      </c>
      <c r="C8487" s="2">
        <v>46099</v>
      </c>
      <c r="D8487">
        <v>1</v>
      </c>
      <c r="E8487" t="s">
        <v>36</v>
      </c>
      <c r="F8487" t="s">
        <v>26</v>
      </c>
      <c r="G8487">
        <v>17.3</v>
      </c>
      <c r="H8487">
        <v>311.56</v>
      </c>
      <c r="I8487">
        <v>313.01</v>
      </c>
      <c r="J8487">
        <v>1</v>
      </c>
      <c r="K8487">
        <v>2.5</v>
      </c>
      <c r="L8487">
        <v>7.1</v>
      </c>
      <c r="M8487">
        <v>117</v>
      </c>
      <c r="N8487" t="s">
        <v>27</v>
      </c>
      <c r="O8487">
        <v>1.22</v>
      </c>
      <c r="P8487" t="s">
        <v>28</v>
      </c>
      <c r="Q8487" t="s">
        <v>29</v>
      </c>
      <c r="R8487">
        <v>4.8600000000000003</v>
      </c>
      <c r="S8487">
        <v>7</v>
      </c>
      <c r="T8487">
        <v>1.45</v>
      </c>
      <c r="U8487">
        <v>4.5999999999999996</v>
      </c>
      <c r="V8487" t="s">
        <v>697</v>
      </c>
      <c r="W8487" t="s">
        <v>31</v>
      </c>
      <c r="X8487">
        <v>1</v>
      </c>
      <c r="Y8487" t="str">
        <f>IF(tblRides[[#This Row],[supply_demand_ratio]]&lt;0.8,"Below 0.8",IF(tblRides[[#This Row],[supply_demand_ratio]]&lt;1,"Between 0.8-1.0",IF(tblRides[[#This Row],[supply_demand_ratio]]&lt;=1.2,"Between 1.0-1.2","Above 1.2")))</f>
        <v>Above 1.2</v>
      </c>
    </row>
    <row r="8488" spans="1:25" x14ac:dyDescent="0.3">
      <c r="A8488" t="s">
        <v>8543</v>
      </c>
      <c r="B8488" s="1">
        <v>46099.060416666667</v>
      </c>
      <c r="C8488" s="2">
        <v>46099</v>
      </c>
      <c r="D8488">
        <v>1</v>
      </c>
      <c r="E8488" t="s">
        <v>43</v>
      </c>
      <c r="F8488" t="s">
        <v>34</v>
      </c>
      <c r="G8488">
        <v>4.4000000000000004</v>
      </c>
      <c r="H8488">
        <v>103.71</v>
      </c>
      <c r="I8488">
        <v>108.53</v>
      </c>
      <c r="J8488">
        <v>1</v>
      </c>
      <c r="K8488">
        <v>3.8</v>
      </c>
      <c r="L8488">
        <v>4.7</v>
      </c>
      <c r="M8488">
        <v>66</v>
      </c>
      <c r="N8488" t="s">
        <v>41</v>
      </c>
      <c r="O8488">
        <v>2.2000000000000002</v>
      </c>
      <c r="P8488" t="s">
        <v>28</v>
      </c>
      <c r="Q8488" t="s">
        <v>29</v>
      </c>
      <c r="R8488">
        <v>4.4800000000000004</v>
      </c>
      <c r="S8488">
        <v>0</v>
      </c>
      <c r="T8488">
        <v>4.82</v>
      </c>
      <c r="U8488">
        <v>0.9</v>
      </c>
      <c r="V8488" t="s">
        <v>697</v>
      </c>
      <c r="W8488" t="s">
        <v>31</v>
      </c>
      <c r="X8488">
        <v>1</v>
      </c>
      <c r="Y8488" t="str">
        <f>IF(tblRides[[#This Row],[supply_demand_ratio]]&lt;0.8,"Below 0.8",IF(tblRides[[#This Row],[supply_demand_ratio]]&lt;1,"Between 0.8-1.0",IF(tblRides[[#This Row],[supply_demand_ratio]]&lt;=1.2,"Between 1.0-1.2","Above 1.2")))</f>
        <v>Above 1.2</v>
      </c>
    </row>
    <row r="8489" spans="1:25" x14ac:dyDescent="0.3">
      <c r="A8489" t="s">
        <v>8544</v>
      </c>
      <c r="B8489" s="1">
        <v>46099.070833333331</v>
      </c>
      <c r="C8489" s="2">
        <v>46099</v>
      </c>
      <c r="D8489">
        <v>1</v>
      </c>
      <c r="E8489" t="s">
        <v>25</v>
      </c>
      <c r="F8489" t="s">
        <v>26</v>
      </c>
      <c r="G8489">
        <v>2.7</v>
      </c>
      <c r="H8489">
        <v>88.89</v>
      </c>
      <c r="I8489">
        <v>90.78</v>
      </c>
      <c r="J8489">
        <v>1.1000000000000001</v>
      </c>
      <c r="K8489">
        <v>4.7</v>
      </c>
      <c r="L8489">
        <v>9.6</v>
      </c>
      <c r="M8489">
        <v>111</v>
      </c>
      <c r="N8489" t="s">
        <v>41</v>
      </c>
      <c r="O8489">
        <v>1.143</v>
      </c>
      <c r="P8489" t="s">
        <v>28</v>
      </c>
      <c r="Q8489" t="s">
        <v>29</v>
      </c>
      <c r="R8489">
        <v>4.55</v>
      </c>
      <c r="S8489">
        <v>29</v>
      </c>
      <c r="T8489">
        <v>1.89</v>
      </c>
      <c r="U8489">
        <v>4.9000000000000004</v>
      </c>
      <c r="V8489" t="s">
        <v>697</v>
      </c>
      <c r="W8489" t="s">
        <v>31</v>
      </c>
      <c r="X8489">
        <v>1</v>
      </c>
      <c r="Y8489" t="str">
        <f>IF(tblRides[[#This Row],[supply_demand_ratio]]&lt;0.8,"Below 0.8",IF(tblRides[[#This Row],[supply_demand_ratio]]&lt;1,"Between 0.8-1.0",IF(tblRides[[#This Row],[supply_demand_ratio]]&lt;=1.2,"Between 1.0-1.2","Above 1.2")))</f>
        <v>Between 1.0-1.2</v>
      </c>
    </row>
    <row r="8490" spans="1:25" x14ac:dyDescent="0.3">
      <c r="A8490" t="s">
        <v>8545</v>
      </c>
      <c r="B8490" s="1">
        <v>46099.071527777778</v>
      </c>
      <c r="C8490" s="2">
        <v>46099</v>
      </c>
      <c r="D8490">
        <v>1</v>
      </c>
      <c r="E8490" t="s">
        <v>33</v>
      </c>
      <c r="F8490" t="s">
        <v>26</v>
      </c>
      <c r="G8490">
        <v>5.8</v>
      </c>
      <c r="H8490">
        <v>125.2</v>
      </c>
      <c r="I8490">
        <v>123.96</v>
      </c>
      <c r="J8490">
        <v>1</v>
      </c>
      <c r="K8490">
        <v>5.2</v>
      </c>
      <c r="L8490">
        <v>6.9</v>
      </c>
      <c r="M8490">
        <v>105</v>
      </c>
      <c r="N8490" t="s">
        <v>41</v>
      </c>
      <c r="O8490">
        <v>2.2000000000000002</v>
      </c>
      <c r="P8490" t="s">
        <v>28</v>
      </c>
      <c r="Q8490" t="s">
        <v>29</v>
      </c>
      <c r="R8490">
        <v>4.66</v>
      </c>
      <c r="S8490">
        <v>10</v>
      </c>
      <c r="T8490">
        <v>-1.24</v>
      </c>
      <c r="U8490">
        <v>1.7</v>
      </c>
      <c r="V8490" t="s">
        <v>697</v>
      </c>
      <c r="W8490" t="s">
        <v>45</v>
      </c>
      <c r="X8490">
        <v>1</v>
      </c>
      <c r="Y8490" t="str">
        <f>IF(tblRides[[#This Row],[supply_demand_ratio]]&lt;0.8,"Below 0.8",IF(tblRides[[#This Row],[supply_demand_ratio]]&lt;1,"Between 0.8-1.0",IF(tblRides[[#This Row],[supply_demand_ratio]]&lt;=1.2,"Between 1.0-1.2","Above 1.2")))</f>
        <v>Above 1.2</v>
      </c>
    </row>
    <row r="8491" spans="1:25" x14ac:dyDescent="0.3">
      <c r="A8491" t="s">
        <v>8546</v>
      </c>
      <c r="B8491" s="1">
        <v>46099.088888888888</v>
      </c>
      <c r="C8491" s="2">
        <v>46099</v>
      </c>
      <c r="D8491">
        <v>2</v>
      </c>
      <c r="E8491" t="s">
        <v>62</v>
      </c>
      <c r="F8491" t="s">
        <v>34</v>
      </c>
      <c r="G8491">
        <v>13.1</v>
      </c>
      <c r="H8491">
        <v>210.25</v>
      </c>
      <c r="I8491">
        <v>214.76</v>
      </c>
      <c r="J8491">
        <v>1</v>
      </c>
      <c r="K8491">
        <v>4.3</v>
      </c>
      <c r="L8491">
        <v>1.6</v>
      </c>
      <c r="M8491">
        <v>65</v>
      </c>
      <c r="N8491" t="s">
        <v>41</v>
      </c>
      <c r="O8491">
        <v>1.5580000000000001</v>
      </c>
      <c r="P8491" t="s">
        <v>28</v>
      </c>
      <c r="Q8491" t="s">
        <v>29</v>
      </c>
      <c r="R8491">
        <v>4.41</v>
      </c>
      <c r="S8491">
        <v>0</v>
      </c>
      <c r="T8491">
        <v>4.51</v>
      </c>
      <c r="U8491">
        <v>-2.7</v>
      </c>
      <c r="V8491" t="s">
        <v>697</v>
      </c>
      <c r="W8491" t="s">
        <v>31</v>
      </c>
      <c r="X8491">
        <v>1</v>
      </c>
      <c r="Y8491" t="str">
        <f>IF(tblRides[[#This Row],[supply_demand_ratio]]&lt;0.8,"Below 0.8",IF(tblRides[[#This Row],[supply_demand_ratio]]&lt;1,"Between 0.8-1.0",IF(tblRides[[#This Row],[supply_demand_ratio]]&lt;=1.2,"Between 1.0-1.2","Above 1.2")))</f>
        <v>Above 1.2</v>
      </c>
    </row>
    <row r="8492" spans="1:25" x14ac:dyDescent="0.3">
      <c r="A8492" t="s">
        <v>8547</v>
      </c>
      <c r="B8492" s="1">
        <v>46099.09097222222</v>
      </c>
      <c r="C8492" s="2">
        <v>46099</v>
      </c>
      <c r="D8492">
        <v>2</v>
      </c>
      <c r="E8492" t="s">
        <v>25</v>
      </c>
      <c r="F8492" t="s">
        <v>26</v>
      </c>
      <c r="G8492">
        <v>3.8</v>
      </c>
      <c r="H8492">
        <v>94.49</v>
      </c>
      <c r="I8492">
        <v>95.98</v>
      </c>
      <c r="J8492">
        <v>1</v>
      </c>
      <c r="K8492">
        <v>2</v>
      </c>
      <c r="L8492">
        <v>5.5</v>
      </c>
      <c r="M8492">
        <v>121</v>
      </c>
      <c r="N8492" t="s">
        <v>27</v>
      </c>
      <c r="O8492">
        <v>1.105</v>
      </c>
      <c r="P8492" t="s">
        <v>28</v>
      </c>
      <c r="Q8492" t="s">
        <v>29</v>
      </c>
      <c r="R8492">
        <v>4.95</v>
      </c>
      <c r="S8492">
        <v>6</v>
      </c>
      <c r="T8492">
        <v>1.49</v>
      </c>
      <c r="U8492">
        <v>3.5</v>
      </c>
      <c r="V8492" t="s">
        <v>697</v>
      </c>
      <c r="W8492" t="s">
        <v>31</v>
      </c>
      <c r="X8492">
        <v>1</v>
      </c>
      <c r="Y8492" t="str">
        <f>IF(tblRides[[#This Row],[supply_demand_ratio]]&lt;0.8,"Below 0.8",IF(tblRides[[#This Row],[supply_demand_ratio]]&lt;1,"Between 0.8-1.0",IF(tblRides[[#This Row],[supply_demand_ratio]]&lt;=1.2,"Between 1.0-1.2","Above 1.2")))</f>
        <v>Between 1.0-1.2</v>
      </c>
    </row>
    <row r="8493" spans="1:25" x14ac:dyDescent="0.3">
      <c r="A8493" t="s">
        <v>8548</v>
      </c>
      <c r="B8493" s="1">
        <v>46099.107638888891</v>
      </c>
      <c r="C8493" s="2">
        <v>46099</v>
      </c>
      <c r="D8493">
        <v>2</v>
      </c>
      <c r="E8493" t="s">
        <v>36</v>
      </c>
      <c r="F8493" t="s">
        <v>26</v>
      </c>
      <c r="G8493">
        <v>27.6</v>
      </c>
      <c r="H8493">
        <v>489.58</v>
      </c>
      <c r="I8493">
        <v>517.27</v>
      </c>
      <c r="J8493">
        <v>1</v>
      </c>
      <c r="K8493">
        <v>3.5</v>
      </c>
      <c r="L8493">
        <v>2.5</v>
      </c>
      <c r="M8493">
        <v>110</v>
      </c>
      <c r="N8493" t="s">
        <v>27</v>
      </c>
      <c r="O8493">
        <v>1.1559999999999999</v>
      </c>
      <c r="P8493" t="s">
        <v>28</v>
      </c>
      <c r="Q8493" t="s">
        <v>29</v>
      </c>
      <c r="R8493">
        <v>4.71</v>
      </c>
      <c r="S8493">
        <v>3</v>
      </c>
      <c r="T8493">
        <v>27.69</v>
      </c>
      <c r="U8493">
        <v>-1</v>
      </c>
      <c r="V8493" t="s">
        <v>697</v>
      </c>
      <c r="W8493" t="s">
        <v>31</v>
      </c>
      <c r="X8493">
        <v>1</v>
      </c>
      <c r="Y8493" t="str">
        <f>IF(tblRides[[#This Row],[supply_demand_ratio]]&lt;0.8,"Below 0.8",IF(tblRides[[#This Row],[supply_demand_ratio]]&lt;1,"Between 0.8-1.0",IF(tblRides[[#This Row],[supply_demand_ratio]]&lt;=1.2,"Between 1.0-1.2","Above 1.2")))</f>
        <v>Between 1.0-1.2</v>
      </c>
    </row>
    <row r="8494" spans="1:25" x14ac:dyDescent="0.3">
      <c r="A8494" t="s">
        <v>8549</v>
      </c>
      <c r="B8494" s="1">
        <v>46099.112500000003</v>
      </c>
      <c r="C8494" s="2">
        <v>46099</v>
      </c>
      <c r="D8494">
        <v>2</v>
      </c>
      <c r="E8494" t="s">
        <v>36</v>
      </c>
      <c r="F8494" t="s">
        <v>34</v>
      </c>
      <c r="G8494">
        <v>0.9</v>
      </c>
      <c r="H8494">
        <v>58.44</v>
      </c>
      <c r="I8494">
        <v>60.66</v>
      </c>
      <c r="J8494">
        <v>1.1000000000000001</v>
      </c>
      <c r="K8494">
        <v>4.3</v>
      </c>
      <c r="L8494">
        <v>3.8</v>
      </c>
      <c r="M8494">
        <v>124</v>
      </c>
      <c r="N8494" t="s">
        <v>41</v>
      </c>
      <c r="O8494">
        <v>1.663</v>
      </c>
      <c r="P8494" t="s">
        <v>28</v>
      </c>
      <c r="Q8494" t="s">
        <v>29</v>
      </c>
      <c r="R8494">
        <v>4.49</v>
      </c>
      <c r="S8494">
        <v>0</v>
      </c>
      <c r="T8494">
        <v>2.2200000000000002</v>
      </c>
      <c r="U8494">
        <v>-0.5</v>
      </c>
      <c r="V8494" t="s">
        <v>697</v>
      </c>
      <c r="W8494" t="s">
        <v>31</v>
      </c>
      <c r="X8494">
        <v>1</v>
      </c>
      <c r="Y8494" t="str">
        <f>IF(tblRides[[#This Row],[supply_demand_ratio]]&lt;0.8,"Below 0.8",IF(tblRides[[#This Row],[supply_demand_ratio]]&lt;1,"Between 0.8-1.0",IF(tblRides[[#This Row],[supply_demand_ratio]]&lt;=1.2,"Between 1.0-1.2","Above 1.2")))</f>
        <v>Above 1.2</v>
      </c>
    </row>
    <row r="8495" spans="1:25" x14ac:dyDescent="0.3">
      <c r="A8495" t="s">
        <v>8550</v>
      </c>
      <c r="B8495" s="1">
        <v>46099.121527777781</v>
      </c>
      <c r="C8495" s="2">
        <v>46099</v>
      </c>
      <c r="D8495">
        <v>2</v>
      </c>
      <c r="E8495" t="s">
        <v>43</v>
      </c>
      <c r="F8495" t="s">
        <v>26</v>
      </c>
      <c r="G8495">
        <v>7.2</v>
      </c>
      <c r="H8495">
        <v>139.37</v>
      </c>
      <c r="I8495">
        <v>137.83000000000001</v>
      </c>
      <c r="J8495">
        <v>1</v>
      </c>
      <c r="K8495">
        <v>4.5</v>
      </c>
      <c r="L8495">
        <v>9.1999999999999993</v>
      </c>
      <c r="M8495">
        <v>78</v>
      </c>
      <c r="N8495" t="s">
        <v>41</v>
      </c>
      <c r="O8495">
        <v>1.65</v>
      </c>
      <c r="P8495" t="s">
        <v>28</v>
      </c>
      <c r="Q8495" t="s">
        <v>29</v>
      </c>
      <c r="R8495">
        <v>4.71</v>
      </c>
      <c r="S8495">
        <v>13</v>
      </c>
      <c r="T8495">
        <v>-1.54</v>
      </c>
      <c r="U8495">
        <v>4.7</v>
      </c>
      <c r="V8495" t="s">
        <v>697</v>
      </c>
      <c r="W8495" t="s">
        <v>31</v>
      </c>
      <c r="X8495">
        <v>1</v>
      </c>
      <c r="Y8495" t="str">
        <f>IF(tblRides[[#This Row],[supply_demand_ratio]]&lt;0.8,"Below 0.8",IF(tblRides[[#This Row],[supply_demand_ratio]]&lt;1,"Between 0.8-1.0",IF(tblRides[[#This Row],[supply_demand_ratio]]&lt;=1.2,"Between 1.0-1.2","Above 1.2")))</f>
        <v>Above 1.2</v>
      </c>
    </row>
    <row r="8496" spans="1:25" x14ac:dyDescent="0.3">
      <c r="A8496" t="s">
        <v>8551</v>
      </c>
      <c r="B8496" s="1">
        <v>46099.136805555558</v>
      </c>
      <c r="C8496" s="2">
        <v>46099</v>
      </c>
      <c r="D8496">
        <v>3</v>
      </c>
      <c r="E8496" t="s">
        <v>33</v>
      </c>
      <c r="F8496" t="s">
        <v>34</v>
      </c>
      <c r="G8496">
        <v>5.3</v>
      </c>
      <c r="H8496">
        <v>119.87</v>
      </c>
      <c r="J8496">
        <v>1</v>
      </c>
      <c r="K8496">
        <v>3.3</v>
      </c>
      <c r="L8496">
        <v>8</v>
      </c>
      <c r="M8496">
        <v>109</v>
      </c>
      <c r="N8496" t="s">
        <v>27</v>
      </c>
      <c r="O8496">
        <v>1.2410000000000001</v>
      </c>
      <c r="P8496" t="s">
        <v>58</v>
      </c>
      <c r="Q8496" t="s">
        <v>108</v>
      </c>
      <c r="R8496">
        <v>4.72</v>
      </c>
      <c r="S8496">
        <v>0</v>
      </c>
      <c r="U8496">
        <v>4.7</v>
      </c>
      <c r="V8496" t="s">
        <v>697</v>
      </c>
      <c r="W8496" t="s">
        <v>31</v>
      </c>
      <c r="X8496">
        <v>0</v>
      </c>
      <c r="Y8496" t="str">
        <f>IF(tblRides[[#This Row],[supply_demand_ratio]]&lt;0.8,"Below 0.8",IF(tblRides[[#This Row],[supply_demand_ratio]]&lt;1,"Between 0.8-1.0",IF(tblRides[[#This Row],[supply_demand_ratio]]&lt;=1.2,"Between 1.0-1.2","Above 1.2")))</f>
        <v>Above 1.2</v>
      </c>
    </row>
    <row r="8497" spans="1:25" x14ac:dyDescent="0.3">
      <c r="A8497" t="s">
        <v>8552</v>
      </c>
      <c r="B8497" s="1">
        <v>46099.140277777777</v>
      </c>
      <c r="C8497" s="2">
        <v>46099</v>
      </c>
      <c r="D8497">
        <v>3</v>
      </c>
      <c r="E8497" t="s">
        <v>43</v>
      </c>
      <c r="F8497" t="s">
        <v>34</v>
      </c>
      <c r="G8497">
        <v>3.2</v>
      </c>
      <c r="H8497">
        <v>92.36</v>
      </c>
      <c r="I8497">
        <v>93.04</v>
      </c>
      <c r="J8497">
        <v>1.1000000000000001</v>
      </c>
      <c r="K8497">
        <v>8.3000000000000007</v>
      </c>
      <c r="L8497">
        <v>10.4</v>
      </c>
      <c r="M8497">
        <v>78</v>
      </c>
      <c r="N8497" t="s">
        <v>41</v>
      </c>
      <c r="O8497">
        <v>2.0640000000000001</v>
      </c>
      <c r="P8497" t="s">
        <v>28</v>
      </c>
      <c r="Q8497" t="s">
        <v>29</v>
      </c>
      <c r="R8497">
        <v>4.82</v>
      </c>
      <c r="S8497">
        <v>0</v>
      </c>
      <c r="T8497">
        <v>0.68</v>
      </c>
      <c r="U8497">
        <v>2.1</v>
      </c>
      <c r="V8497" t="s">
        <v>697</v>
      </c>
      <c r="W8497" t="s">
        <v>45</v>
      </c>
      <c r="X8497">
        <v>1</v>
      </c>
      <c r="Y8497" t="str">
        <f>IF(tblRides[[#This Row],[supply_demand_ratio]]&lt;0.8,"Below 0.8",IF(tblRides[[#This Row],[supply_demand_ratio]]&lt;1,"Between 0.8-1.0",IF(tblRides[[#This Row],[supply_demand_ratio]]&lt;=1.2,"Between 1.0-1.2","Above 1.2")))</f>
        <v>Above 1.2</v>
      </c>
    </row>
    <row r="8498" spans="1:25" x14ac:dyDescent="0.3">
      <c r="A8498" t="s">
        <v>8553</v>
      </c>
      <c r="B8498" s="1">
        <v>46099.151388888888</v>
      </c>
      <c r="C8498" s="2">
        <v>46099</v>
      </c>
      <c r="D8498">
        <v>3</v>
      </c>
      <c r="E8498" t="s">
        <v>25</v>
      </c>
      <c r="F8498" t="s">
        <v>34</v>
      </c>
      <c r="G8498">
        <v>15.5</v>
      </c>
      <c r="H8498">
        <v>254.28</v>
      </c>
      <c r="I8498">
        <v>237.37</v>
      </c>
      <c r="J8498">
        <v>1</v>
      </c>
      <c r="K8498">
        <v>3.2</v>
      </c>
      <c r="L8498">
        <v>1.8</v>
      </c>
      <c r="M8498">
        <v>128</v>
      </c>
      <c r="N8498" t="s">
        <v>41</v>
      </c>
      <c r="O8498">
        <v>1.278</v>
      </c>
      <c r="P8498" t="s">
        <v>28</v>
      </c>
      <c r="Q8498" t="s">
        <v>29</v>
      </c>
      <c r="R8498">
        <v>4.7</v>
      </c>
      <c r="S8498">
        <v>0</v>
      </c>
      <c r="T8498">
        <v>-16.91</v>
      </c>
      <c r="U8498">
        <v>-1.4</v>
      </c>
      <c r="V8498" t="s">
        <v>697</v>
      </c>
      <c r="W8498" t="s">
        <v>31</v>
      </c>
      <c r="X8498">
        <v>1</v>
      </c>
      <c r="Y8498" t="str">
        <f>IF(tblRides[[#This Row],[supply_demand_ratio]]&lt;0.8,"Below 0.8",IF(tblRides[[#This Row],[supply_demand_ratio]]&lt;1,"Between 0.8-1.0",IF(tblRides[[#This Row],[supply_demand_ratio]]&lt;=1.2,"Between 1.0-1.2","Above 1.2")))</f>
        <v>Above 1.2</v>
      </c>
    </row>
    <row r="8499" spans="1:25" x14ac:dyDescent="0.3">
      <c r="A8499" t="s">
        <v>8554</v>
      </c>
      <c r="B8499" s="1">
        <v>46099.15347222222</v>
      </c>
      <c r="C8499" s="2">
        <v>46099</v>
      </c>
      <c r="D8499">
        <v>3</v>
      </c>
      <c r="E8499" t="s">
        <v>43</v>
      </c>
      <c r="F8499" t="s">
        <v>26</v>
      </c>
      <c r="G8499">
        <v>6.8</v>
      </c>
      <c r="H8499">
        <v>126.62</v>
      </c>
      <c r="I8499">
        <v>113.14</v>
      </c>
      <c r="J8499">
        <v>1</v>
      </c>
      <c r="K8499">
        <v>5.0999999999999996</v>
      </c>
      <c r="L8499">
        <v>2.7</v>
      </c>
      <c r="M8499">
        <v>73</v>
      </c>
      <c r="N8499" t="s">
        <v>41</v>
      </c>
      <c r="O8499">
        <v>1.738</v>
      </c>
      <c r="P8499" t="s">
        <v>28</v>
      </c>
      <c r="Q8499" t="s">
        <v>29</v>
      </c>
      <c r="R8499">
        <v>4.57</v>
      </c>
      <c r="S8499">
        <v>32</v>
      </c>
      <c r="T8499">
        <v>-13.48</v>
      </c>
      <c r="U8499">
        <v>-2.4</v>
      </c>
      <c r="V8499" t="s">
        <v>697</v>
      </c>
      <c r="W8499" t="s">
        <v>45</v>
      </c>
      <c r="X8499">
        <v>1</v>
      </c>
      <c r="Y8499" t="str">
        <f>IF(tblRides[[#This Row],[supply_demand_ratio]]&lt;0.8,"Below 0.8",IF(tblRides[[#This Row],[supply_demand_ratio]]&lt;1,"Between 0.8-1.0",IF(tblRides[[#This Row],[supply_demand_ratio]]&lt;=1.2,"Between 1.0-1.2","Above 1.2")))</f>
        <v>Above 1.2</v>
      </c>
    </row>
    <row r="8500" spans="1:25" x14ac:dyDescent="0.3">
      <c r="A8500" t="s">
        <v>8555</v>
      </c>
      <c r="B8500" s="1">
        <v>46099.15625</v>
      </c>
      <c r="C8500" s="2">
        <v>46099</v>
      </c>
      <c r="D8500">
        <v>3</v>
      </c>
      <c r="E8500" t="s">
        <v>25</v>
      </c>
      <c r="F8500" t="s">
        <v>26</v>
      </c>
      <c r="G8500">
        <v>13.9</v>
      </c>
      <c r="H8500">
        <v>252.66</v>
      </c>
      <c r="I8500">
        <v>253.87</v>
      </c>
      <c r="J8500">
        <v>1</v>
      </c>
      <c r="K8500">
        <v>3.3</v>
      </c>
      <c r="L8500">
        <v>5.6</v>
      </c>
      <c r="M8500">
        <v>130</v>
      </c>
      <c r="N8500" t="s">
        <v>27</v>
      </c>
      <c r="O8500">
        <v>1.0860000000000001</v>
      </c>
      <c r="P8500" t="s">
        <v>28</v>
      </c>
      <c r="Q8500" t="s">
        <v>29</v>
      </c>
      <c r="R8500">
        <v>4.68</v>
      </c>
      <c r="S8500">
        <v>15</v>
      </c>
      <c r="T8500">
        <v>1.21</v>
      </c>
      <c r="U8500">
        <v>2.2999999999999998</v>
      </c>
      <c r="V8500" t="s">
        <v>697</v>
      </c>
      <c r="W8500" t="s">
        <v>31</v>
      </c>
      <c r="X8500">
        <v>1</v>
      </c>
      <c r="Y8500" t="str">
        <f>IF(tblRides[[#This Row],[supply_demand_ratio]]&lt;0.8,"Below 0.8",IF(tblRides[[#This Row],[supply_demand_ratio]]&lt;1,"Between 0.8-1.0",IF(tblRides[[#This Row],[supply_demand_ratio]]&lt;=1.2,"Between 1.0-1.2","Above 1.2")))</f>
        <v>Between 1.0-1.2</v>
      </c>
    </row>
    <row r="8501" spans="1:25" x14ac:dyDescent="0.3">
      <c r="A8501" t="s">
        <v>8556</v>
      </c>
      <c r="B8501" s="1">
        <v>46099.170138888891</v>
      </c>
      <c r="C8501" s="2">
        <v>46099</v>
      </c>
      <c r="D8501">
        <v>4</v>
      </c>
      <c r="E8501" t="s">
        <v>36</v>
      </c>
      <c r="F8501" t="s">
        <v>26</v>
      </c>
      <c r="G8501">
        <v>2.7</v>
      </c>
      <c r="H8501">
        <v>89.36</v>
      </c>
      <c r="I8501">
        <v>91.8</v>
      </c>
      <c r="J8501">
        <v>1.1000000000000001</v>
      </c>
      <c r="K8501">
        <v>5.2</v>
      </c>
      <c r="L8501">
        <v>6.8</v>
      </c>
      <c r="M8501">
        <v>113</v>
      </c>
      <c r="N8501" t="s">
        <v>27</v>
      </c>
      <c r="O8501">
        <v>1.0900000000000001</v>
      </c>
      <c r="P8501" t="s">
        <v>28</v>
      </c>
      <c r="Q8501" t="s">
        <v>29</v>
      </c>
      <c r="R8501">
        <v>5</v>
      </c>
      <c r="S8501">
        <v>2</v>
      </c>
      <c r="T8501">
        <v>2.44</v>
      </c>
      <c r="U8501">
        <v>1.6</v>
      </c>
      <c r="V8501" t="s">
        <v>697</v>
      </c>
      <c r="W8501" t="s">
        <v>45</v>
      </c>
      <c r="X8501">
        <v>1</v>
      </c>
      <c r="Y8501" t="str">
        <f>IF(tblRides[[#This Row],[supply_demand_ratio]]&lt;0.8,"Below 0.8",IF(tblRides[[#This Row],[supply_demand_ratio]]&lt;1,"Between 0.8-1.0",IF(tblRides[[#This Row],[supply_demand_ratio]]&lt;=1.2,"Between 1.0-1.2","Above 1.2")))</f>
        <v>Between 1.0-1.2</v>
      </c>
    </row>
    <row r="8502" spans="1:25" x14ac:dyDescent="0.3">
      <c r="A8502" t="s">
        <v>8557</v>
      </c>
      <c r="B8502" s="1">
        <v>46099.17083333333</v>
      </c>
      <c r="C8502" s="2">
        <v>46099</v>
      </c>
      <c r="D8502">
        <v>4</v>
      </c>
      <c r="E8502" t="s">
        <v>36</v>
      </c>
      <c r="F8502" t="s">
        <v>26</v>
      </c>
      <c r="G8502">
        <v>5.2</v>
      </c>
      <c r="H8502">
        <v>104.04</v>
      </c>
      <c r="I8502">
        <v>114.17</v>
      </c>
      <c r="J8502">
        <v>1</v>
      </c>
      <c r="K8502">
        <v>2</v>
      </c>
      <c r="L8502">
        <v>1.8</v>
      </c>
      <c r="M8502">
        <v>123</v>
      </c>
      <c r="N8502" t="s">
        <v>27</v>
      </c>
      <c r="O8502">
        <v>1.2230000000000001</v>
      </c>
      <c r="P8502" t="s">
        <v>28</v>
      </c>
      <c r="Q8502" t="s">
        <v>29</v>
      </c>
      <c r="R8502">
        <v>4.79</v>
      </c>
      <c r="S8502">
        <v>3</v>
      </c>
      <c r="T8502">
        <v>10.130000000000001</v>
      </c>
      <c r="U8502">
        <v>-0.2</v>
      </c>
      <c r="V8502" t="s">
        <v>697</v>
      </c>
      <c r="W8502" t="s">
        <v>31</v>
      </c>
      <c r="X8502">
        <v>1</v>
      </c>
      <c r="Y8502" t="str">
        <f>IF(tblRides[[#This Row],[supply_demand_ratio]]&lt;0.8,"Below 0.8",IF(tblRides[[#This Row],[supply_demand_ratio]]&lt;1,"Between 0.8-1.0",IF(tblRides[[#This Row],[supply_demand_ratio]]&lt;=1.2,"Between 1.0-1.2","Above 1.2")))</f>
        <v>Above 1.2</v>
      </c>
    </row>
    <row r="8503" spans="1:25" x14ac:dyDescent="0.3">
      <c r="A8503" t="s">
        <v>8558</v>
      </c>
      <c r="B8503" s="1">
        <v>46099.182638888888</v>
      </c>
      <c r="C8503" s="2">
        <v>46099</v>
      </c>
      <c r="D8503">
        <v>4</v>
      </c>
      <c r="E8503" t="s">
        <v>43</v>
      </c>
      <c r="F8503" t="s">
        <v>26</v>
      </c>
      <c r="G8503">
        <v>1.9</v>
      </c>
      <c r="H8503">
        <v>62.11</v>
      </c>
      <c r="I8503">
        <v>61.81</v>
      </c>
      <c r="J8503">
        <v>1</v>
      </c>
      <c r="K8503">
        <v>7.4</v>
      </c>
      <c r="L8503">
        <v>9.8000000000000007</v>
      </c>
      <c r="M8503">
        <v>66</v>
      </c>
      <c r="N8503" t="s">
        <v>41</v>
      </c>
      <c r="O8503">
        <v>1.4450000000000001</v>
      </c>
      <c r="P8503" t="s">
        <v>28</v>
      </c>
      <c r="Q8503" t="s">
        <v>29</v>
      </c>
      <c r="R8503">
        <v>4.53</v>
      </c>
      <c r="S8503">
        <v>5</v>
      </c>
      <c r="T8503">
        <v>-0.3</v>
      </c>
      <c r="U8503">
        <v>2.4</v>
      </c>
      <c r="V8503" t="s">
        <v>697</v>
      </c>
      <c r="W8503" t="s">
        <v>45</v>
      </c>
      <c r="X8503">
        <v>1</v>
      </c>
      <c r="Y8503" t="str">
        <f>IF(tblRides[[#This Row],[supply_demand_ratio]]&lt;0.8,"Below 0.8",IF(tblRides[[#This Row],[supply_demand_ratio]]&lt;1,"Between 0.8-1.0",IF(tblRides[[#This Row],[supply_demand_ratio]]&lt;=1.2,"Between 1.0-1.2","Above 1.2")))</f>
        <v>Above 1.2</v>
      </c>
    </row>
    <row r="8504" spans="1:25" x14ac:dyDescent="0.3">
      <c r="A8504" t="s">
        <v>8559</v>
      </c>
      <c r="B8504" s="1">
        <v>46099.193749999999</v>
      </c>
      <c r="C8504" s="2">
        <v>46099</v>
      </c>
      <c r="D8504">
        <v>4</v>
      </c>
      <c r="E8504" t="s">
        <v>33</v>
      </c>
      <c r="F8504" t="s">
        <v>34</v>
      </c>
      <c r="G8504">
        <v>13.4</v>
      </c>
      <c r="H8504">
        <v>242.01</v>
      </c>
      <c r="I8504">
        <v>239.86</v>
      </c>
      <c r="J8504">
        <v>1.1000000000000001</v>
      </c>
      <c r="K8504">
        <v>4.9000000000000004</v>
      </c>
      <c r="L8504">
        <v>6.1</v>
      </c>
      <c r="M8504">
        <v>95</v>
      </c>
      <c r="N8504" t="s">
        <v>41</v>
      </c>
      <c r="O8504">
        <v>1.5580000000000001</v>
      </c>
      <c r="P8504" t="s">
        <v>28</v>
      </c>
      <c r="Q8504" t="s">
        <v>29</v>
      </c>
      <c r="R8504">
        <v>4.92</v>
      </c>
      <c r="S8504">
        <v>0</v>
      </c>
      <c r="T8504">
        <v>-2.15</v>
      </c>
      <c r="U8504">
        <v>1.2</v>
      </c>
      <c r="V8504" t="s">
        <v>697</v>
      </c>
      <c r="W8504" t="s">
        <v>31</v>
      </c>
      <c r="X8504">
        <v>1</v>
      </c>
      <c r="Y8504" t="str">
        <f>IF(tblRides[[#This Row],[supply_demand_ratio]]&lt;0.8,"Below 0.8",IF(tblRides[[#This Row],[supply_demand_ratio]]&lt;1,"Between 0.8-1.0",IF(tblRides[[#This Row],[supply_demand_ratio]]&lt;=1.2,"Between 1.0-1.2","Above 1.2")))</f>
        <v>Above 1.2</v>
      </c>
    </row>
    <row r="8505" spans="1:25" x14ac:dyDescent="0.3">
      <c r="A8505" t="s">
        <v>8560</v>
      </c>
      <c r="B8505" s="1">
        <v>46099.199999999997</v>
      </c>
      <c r="C8505" s="2">
        <v>46099</v>
      </c>
      <c r="D8505">
        <v>4</v>
      </c>
      <c r="E8505" t="s">
        <v>25</v>
      </c>
      <c r="F8505" t="s">
        <v>26</v>
      </c>
      <c r="G8505">
        <v>3.1</v>
      </c>
      <c r="H8505">
        <v>101.62</v>
      </c>
      <c r="I8505">
        <v>105.9</v>
      </c>
      <c r="J8505">
        <v>1.1000000000000001</v>
      </c>
      <c r="K8505">
        <v>3.2</v>
      </c>
      <c r="L8505">
        <v>2.5</v>
      </c>
      <c r="M8505">
        <v>127</v>
      </c>
      <c r="N8505" t="s">
        <v>27</v>
      </c>
      <c r="O8505">
        <v>1.034</v>
      </c>
      <c r="P8505" t="s">
        <v>28</v>
      </c>
      <c r="Q8505" t="s">
        <v>29</v>
      </c>
      <c r="R8505">
        <v>5</v>
      </c>
      <c r="S8505">
        <v>4</v>
      </c>
      <c r="T8505">
        <v>4.28</v>
      </c>
      <c r="U8505">
        <v>-0.7</v>
      </c>
      <c r="V8505" t="s">
        <v>697</v>
      </c>
      <c r="W8505" t="s">
        <v>31</v>
      </c>
      <c r="X8505">
        <v>1</v>
      </c>
      <c r="Y8505" t="str">
        <f>IF(tblRides[[#This Row],[supply_demand_ratio]]&lt;0.8,"Below 0.8",IF(tblRides[[#This Row],[supply_demand_ratio]]&lt;1,"Between 0.8-1.0",IF(tblRides[[#This Row],[supply_demand_ratio]]&lt;=1.2,"Between 1.0-1.2","Above 1.2")))</f>
        <v>Between 1.0-1.2</v>
      </c>
    </row>
    <row r="8506" spans="1:25" x14ac:dyDescent="0.3">
      <c r="A8506" t="s">
        <v>8561</v>
      </c>
      <c r="B8506" s="1">
        <v>46099.20208333333</v>
      </c>
      <c r="C8506" s="2">
        <v>46099</v>
      </c>
      <c r="D8506">
        <v>4</v>
      </c>
      <c r="E8506" t="s">
        <v>25</v>
      </c>
      <c r="F8506" t="s">
        <v>26</v>
      </c>
      <c r="G8506">
        <v>2.2999999999999998</v>
      </c>
      <c r="H8506">
        <v>79.19</v>
      </c>
      <c r="I8506">
        <v>76.28</v>
      </c>
      <c r="J8506">
        <v>1</v>
      </c>
      <c r="K8506">
        <v>3.3</v>
      </c>
      <c r="L8506">
        <v>1</v>
      </c>
      <c r="M8506">
        <v>128</v>
      </c>
      <c r="N8506" t="s">
        <v>41</v>
      </c>
      <c r="O8506">
        <v>1.2689999999999999</v>
      </c>
      <c r="P8506" t="s">
        <v>28</v>
      </c>
      <c r="Q8506" t="s">
        <v>29</v>
      </c>
      <c r="R8506">
        <v>4.83</v>
      </c>
      <c r="S8506">
        <v>21</v>
      </c>
      <c r="T8506">
        <v>-2.91</v>
      </c>
      <c r="U8506">
        <v>-2.2999999999999998</v>
      </c>
      <c r="V8506" t="s">
        <v>697</v>
      </c>
      <c r="W8506" t="s">
        <v>31</v>
      </c>
      <c r="X8506">
        <v>1</v>
      </c>
      <c r="Y8506" t="str">
        <f>IF(tblRides[[#This Row],[supply_demand_ratio]]&lt;0.8,"Below 0.8",IF(tblRides[[#This Row],[supply_demand_ratio]]&lt;1,"Between 0.8-1.0",IF(tblRides[[#This Row],[supply_demand_ratio]]&lt;=1.2,"Between 1.0-1.2","Above 1.2")))</f>
        <v>Above 1.2</v>
      </c>
    </row>
    <row r="8507" spans="1:25" x14ac:dyDescent="0.3">
      <c r="A8507" t="s">
        <v>8562</v>
      </c>
      <c r="B8507" s="1">
        <v>46099.214583333334</v>
      </c>
      <c r="C8507" s="2">
        <v>46099</v>
      </c>
      <c r="D8507">
        <v>5</v>
      </c>
      <c r="E8507" t="s">
        <v>33</v>
      </c>
      <c r="F8507" t="s">
        <v>26</v>
      </c>
      <c r="G8507">
        <v>11.4</v>
      </c>
      <c r="H8507">
        <v>226.93</v>
      </c>
      <c r="J8507">
        <v>1.1000000000000001</v>
      </c>
      <c r="K8507">
        <v>2.7</v>
      </c>
      <c r="L8507">
        <v>3.4</v>
      </c>
      <c r="M8507">
        <v>101</v>
      </c>
      <c r="N8507" t="s">
        <v>41</v>
      </c>
      <c r="O8507">
        <v>2.2000000000000002</v>
      </c>
      <c r="P8507" t="s">
        <v>37</v>
      </c>
      <c r="Q8507" t="s">
        <v>103</v>
      </c>
      <c r="R8507">
        <v>4.71</v>
      </c>
      <c r="S8507">
        <v>4</v>
      </c>
      <c r="U8507">
        <v>0.7</v>
      </c>
      <c r="V8507" t="s">
        <v>697</v>
      </c>
      <c r="W8507" t="s">
        <v>31</v>
      </c>
      <c r="X8507">
        <v>0</v>
      </c>
      <c r="Y8507" t="str">
        <f>IF(tblRides[[#This Row],[supply_demand_ratio]]&lt;0.8,"Below 0.8",IF(tblRides[[#This Row],[supply_demand_ratio]]&lt;1,"Between 0.8-1.0",IF(tblRides[[#This Row],[supply_demand_ratio]]&lt;=1.2,"Between 1.0-1.2","Above 1.2")))</f>
        <v>Above 1.2</v>
      </c>
    </row>
    <row r="8508" spans="1:25" x14ac:dyDescent="0.3">
      <c r="A8508" t="s">
        <v>8563</v>
      </c>
      <c r="B8508" s="1">
        <v>46099.218055555553</v>
      </c>
      <c r="C8508" s="2">
        <v>46099</v>
      </c>
      <c r="D8508">
        <v>5</v>
      </c>
      <c r="E8508" t="s">
        <v>25</v>
      </c>
      <c r="F8508" t="s">
        <v>26</v>
      </c>
      <c r="G8508">
        <v>14.1</v>
      </c>
      <c r="H8508">
        <v>288.63</v>
      </c>
      <c r="J8508">
        <v>1</v>
      </c>
      <c r="K8508">
        <v>3.5</v>
      </c>
      <c r="L8508">
        <v>3.2</v>
      </c>
      <c r="M8508">
        <v>108</v>
      </c>
      <c r="N8508" t="s">
        <v>41</v>
      </c>
      <c r="O8508">
        <v>1.056</v>
      </c>
      <c r="P8508" t="s">
        <v>58</v>
      </c>
      <c r="Q8508" t="s">
        <v>88</v>
      </c>
      <c r="R8508">
        <v>4.42</v>
      </c>
      <c r="S8508">
        <v>13</v>
      </c>
      <c r="U8508">
        <v>-0.3</v>
      </c>
      <c r="V8508" t="s">
        <v>697</v>
      </c>
      <c r="W8508" t="s">
        <v>31</v>
      </c>
      <c r="X8508">
        <v>0</v>
      </c>
      <c r="Y8508" t="str">
        <f>IF(tblRides[[#This Row],[supply_demand_ratio]]&lt;0.8,"Below 0.8",IF(tblRides[[#This Row],[supply_demand_ratio]]&lt;1,"Between 0.8-1.0",IF(tblRides[[#This Row],[supply_demand_ratio]]&lt;=1.2,"Between 1.0-1.2","Above 1.2")))</f>
        <v>Between 1.0-1.2</v>
      </c>
    </row>
    <row r="8509" spans="1:25" x14ac:dyDescent="0.3">
      <c r="A8509" t="s">
        <v>8564</v>
      </c>
      <c r="B8509" s="1">
        <v>46099.219444444447</v>
      </c>
      <c r="C8509" s="2">
        <v>46099</v>
      </c>
      <c r="D8509">
        <v>5</v>
      </c>
      <c r="E8509" t="s">
        <v>36</v>
      </c>
      <c r="F8509" t="s">
        <v>26</v>
      </c>
      <c r="G8509">
        <v>5</v>
      </c>
      <c r="H8509">
        <v>114.14</v>
      </c>
      <c r="I8509">
        <v>115.86</v>
      </c>
      <c r="J8509">
        <v>1</v>
      </c>
      <c r="K8509">
        <v>4.2</v>
      </c>
      <c r="L8509">
        <v>4</v>
      </c>
      <c r="M8509">
        <v>111</v>
      </c>
      <c r="N8509" t="s">
        <v>41</v>
      </c>
      <c r="O8509">
        <v>1.321</v>
      </c>
      <c r="P8509" t="s">
        <v>28</v>
      </c>
      <c r="Q8509" t="s">
        <v>29</v>
      </c>
      <c r="R8509">
        <v>4.7</v>
      </c>
      <c r="S8509">
        <v>3</v>
      </c>
      <c r="T8509">
        <v>1.72</v>
      </c>
      <c r="U8509">
        <v>-0.2</v>
      </c>
      <c r="V8509" t="s">
        <v>697</v>
      </c>
      <c r="W8509" t="s">
        <v>31</v>
      </c>
      <c r="X8509">
        <v>1</v>
      </c>
      <c r="Y8509" t="str">
        <f>IF(tblRides[[#This Row],[supply_demand_ratio]]&lt;0.8,"Below 0.8",IF(tblRides[[#This Row],[supply_demand_ratio]]&lt;1,"Between 0.8-1.0",IF(tblRides[[#This Row],[supply_demand_ratio]]&lt;=1.2,"Between 1.0-1.2","Above 1.2")))</f>
        <v>Above 1.2</v>
      </c>
    </row>
    <row r="8510" spans="1:25" x14ac:dyDescent="0.3">
      <c r="A8510" t="s">
        <v>8565</v>
      </c>
      <c r="B8510" s="1">
        <v>46099.227777777778</v>
      </c>
      <c r="C8510" s="2">
        <v>46099</v>
      </c>
      <c r="D8510">
        <v>5</v>
      </c>
      <c r="E8510" t="s">
        <v>25</v>
      </c>
      <c r="F8510" t="s">
        <v>26</v>
      </c>
      <c r="G8510">
        <v>12.1</v>
      </c>
      <c r="H8510">
        <v>233</v>
      </c>
      <c r="I8510">
        <v>233.86</v>
      </c>
      <c r="J8510">
        <v>1</v>
      </c>
      <c r="K8510">
        <v>3</v>
      </c>
      <c r="L8510">
        <v>3.5</v>
      </c>
      <c r="M8510">
        <v>144</v>
      </c>
      <c r="N8510" t="s">
        <v>27</v>
      </c>
      <c r="O8510">
        <v>1.268</v>
      </c>
      <c r="P8510" t="s">
        <v>28</v>
      </c>
      <c r="Q8510" t="s">
        <v>29</v>
      </c>
      <c r="R8510">
        <v>4.47</v>
      </c>
      <c r="S8510">
        <v>6</v>
      </c>
      <c r="T8510">
        <v>0.86</v>
      </c>
      <c r="U8510">
        <v>0.5</v>
      </c>
      <c r="V8510" t="s">
        <v>697</v>
      </c>
      <c r="W8510" t="s">
        <v>31</v>
      </c>
      <c r="X8510">
        <v>1</v>
      </c>
      <c r="Y8510" t="str">
        <f>IF(tblRides[[#This Row],[supply_demand_ratio]]&lt;0.8,"Below 0.8",IF(tblRides[[#This Row],[supply_demand_ratio]]&lt;1,"Between 0.8-1.0",IF(tblRides[[#This Row],[supply_demand_ratio]]&lt;=1.2,"Between 1.0-1.2","Above 1.2")))</f>
        <v>Above 1.2</v>
      </c>
    </row>
    <row r="8511" spans="1:25" x14ac:dyDescent="0.3">
      <c r="A8511" t="s">
        <v>8566</v>
      </c>
      <c r="B8511" s="1">
        <v>46099.246527777781</v>
      </c>
      <c r="C8511" s="2">
        <v>46099</v>
      </c>
      <c r="D8511">
        <v>5</v>
      </c>
      <c r="E8511" t="s">
        <v>36</v>
      </c>
      <c r="F8511" t="s">
        <v>26</v>
      </c>
      <c r="G8511">
        <v>6.8</v>
      </c>
      <c r="H8511">
        <v>142.19999999999999</v>
      </c>
      <c r="I8511">
        <v>135.62</v>
      </c>
      <c r="J8511">
        <v>1</v>
      </c>
      <c r="K8511">
        <v>5.8</v>
      </c>
      <c r="L8511">
        <v>6.6</v>
      </c>
      <c r="M8511">
        <v>121</v>
      </c>
      <c r="N8511" t="s">
        <v>27</v>
      </c>
      <c r="O8511">
        <v>1.1579999999999999</v>
      </c>
      <c r="P8511" t="s">
        <v>28</v>
      </c>
      <c r="Q8511" t="s">
        <v>29</v>
      </c>
      <c r="R8511">
        <v>4.78</v>
      </c>
      <c r="S8511">
        <v>2</v>
      </c>
      <c r="T8511">
        <v>-6.58</v>
      </c>
      <c r="U8511">
        <v>0.8</v>
      </c>
      <c r="V8511" t="s">
        <v>697</v>
      </c>
      <c r="W8511" t="s">
        <v>45</v>
      </c>
      <c r="X8511">
        <v>1</v>
      </c>
      <c r="Y8511" t="str">
        <f>IF(tblRides[[#This Row],[supply_demand_ratio]]&lt;0.8,"Below 0.8",IF(tblRides[[#This Row],[supply_demand_ratio]]&lt;1,"Between 0.8-1.0",IF(tblRides[[#This Row],[supply_demand_ratio]]&lt;=1.2,"Between 1.0-1.2","Above 1.2")))</f>
        <v>Between 1.0-1.2</v>
      </c>
    </row>
    <row r="8512" spans="1:25" x14ac:dyDescent="0.3">
      <c r="A8512" t="s">
        <v>8567</v>
      </c>
      <c r="B8512" s="1">
        <v>46099.257638888892</v>
      </c>
      <c r="C8512" s="2">
        <v>46099</v>
      </c>
      <c r="D8512">
        <v>6</v>
      </c>
      <c r="E8512" t="s">
        <v>43</v>
      </c>
      <c r="F8512" t="s">
        <v>26</v>
      </c>
      <c r="G8512">
        <v>7.5</v>
      </c>
      <c r="H8512">
        <v>183.34</v>
      </c>
      <c r="I8512">
        <v>180.73</v>
      </c>
      <c r="J8512">
        <v>1.1000000000000001</v>
      </c>
      <c r="K8512">
        <v>9.1</v>
      </c>
      <c r="L8512">
        <v>8.3000000000000007</v>
      </c>
      <c r="M8512">
        <v>73</v>
      </c>
      <c r="N8512" t="s">
        <v>41</v>
      </c>
      <c r="O8512">
        <v>1.7669999999999999</v>
      </c>
      <c r="P8512" t="s">
        <v>28</v>
      </c>
      <c r="Q8512" t="s">
        <v>29</v>
      </c>
      <c r="R8512">
        <v>4.3</v>
      </c>
      <c r="S8512">
        <v>31</v>
      </c>
      <c r="T8512">
        <v>-2.61</v>
      </c>
      <c r="U8512">
        <v>-0.8</v>
      </c>
      <c r="V8512" t="s">
        <v>697</v>
      </c>
      <c r="W8512" t="s">
        <v>45</v>
      </c>
      <c r="X8512">
        <v>1</v>
      </c>
      <c r="Y8512" t="str">
        <f>IF(tblRides[[#This Row],[supply_demand_ratio]]&lt;0.8,"Below 0.8",IF(tblRides[[#This Row],[supply_demand_ratio]]&lt;1,"Between 0.8-1.0",IF(tblRides[[#This Row],[supply_demand_ratio]]&lt;=1.2,"Between 1.0-1.2","Above 1.2")))</f>
        <v>Above 1.2</v>
      </c>
    </row>
    <row r="8513" spans="1:25" x14ac:dyDescent="0.3">
      <c r="A8513" t="s">
        <v>8568</v>
      </c>
      <c r="B8513" s="1">
        <v>46099.26458333333</v>
      </c>
      <c r="C8513" s="2">
        <v>46099</v>
      </c>
      <c r="D8513">
        <v>6</v>
      </c>
      <c r="E8513" t="s">
        <v>43</v>
      </c>
      <c r="F8513" t="s">
        <v>26</v>
      </c>
      <c r="G8513">
        <v>2.2000000000000002</v>
      </c>
      <c r="H8513">
        <v>73.599999999999994</v>
      </c>
      <c r="I8513">
        <v>71.05</v>
      </c>
      <c r="J8513">
        <v>1.1000000000000001</v>
      </c>
      <c r="K8513">
        <v>3.9</v>
      </c>
      <c r="L8513">
        <v>6.6</v>
      </c>
      <c r="M8513">
        <v>72</v>
      </c>
      <c r="N8513" t="s">
        <v>27</v>
      </c>
      <c r="O8513">
        <v>1.2609999999999999</v>
      </c>
      <c r="P8513" t="s">
        <v>28</v>
      </c>
      <c r="Q8513" t="s">
        <v>29</v>
      </c>
      <c r="R8513">
        <v>4.84</v>
      </c>
      <c r="S8513">
        <v>4</v>
      </c>
      <c r="T8513">
        <v>-2.5499999999999998</v>
      </c>
      <c r="U8513">
        <v>2.7</v>
      </c>
      <c r="V8513" t="s">
        <v>697</v>
      </c>
      <c r="W8513" t="s">
        <v>31</v>
      </c>
      <c r="X8513">
        <v>1</v>
      </c>
      <c r="Y8513" t="str">
        <f>IF(tblRides[[#This Row],[supply_demand_ratio]]&lt;0.8,"Below 0.8",IF(tblRides[[#This Row],[supply_demand_ratio]]&lt;1,"Between 0.8-1.0",IF(tblRides[[#This Row],[supply_demand_ratio]]&lt;=1.2,"Between 1.0-1.2","Above 1.2")))</f>
        <v>Above 1.2</v>
      </c>
    </row>
    <row r="8514" spans="1:25" x14ac:dyDescent="0.3">
      <c r="A8514" t="s">
        <v>8569</v>
      </c>
      <c r="B8514" s="1">
        <v>46099.265277777777</v>
      </c>
      <c r="C8514" s="2">
        <v>46099</v>
      </c>
      <c r="D8514">
        <v>6</v>
      </c>
      <c r="E8514" t="s">
        <v>36</v>
      </c>
      <c r="F8514" t="s">
        <v>26</v>
      </c>
      <c r="G8514">
        <v>2.7</v>
      </c>
      <c r="H8514">
        <v>73.489999999999995</v>
      </c>
      <c r="I8514">
        <v>72.260000000000005</v>
      </c>
      <c r="J8514">
        <v>1</v>
      </c>
      <c r="K8514">
        <v>2</v>
      </c>
      <c r="L8514">
        <v>1.8</v>
      </c>
      <c r="M8514">
        <v>117</v>
      </c>
      <c r="N8514" t="s">
        <v>41</v>
      </c>
      <c r="O8514">
        <v>1.3180000000000001</v>
      </c>
      <c r="P8514" t="s">
        <v>28</v>
      </c>
      <c r="Q8514" t="s">
        <v>29</v>
      </c>
      <c r="R8514">
        <v>4.37</v>
      </c>
      <c r="S8514">
        <v>2</v>
      </c>
      <c r="T8514">
        <v>-1.23</v>
      </c>
      <c r="U8514">
        <v>-0.2</v>
      </c>
      <c r="V8514" t="s">
        <v>697</v>
      </c>
      <c r="W8514" t="s">
        <v>31</v>
      </c>
      <c r="X8514">
        <v>1</v>
      </c>
      <c r="Y8514" t="str">
        <f>IF(tblRides[[#This Row],[supply_demand_ratio]]&lt;0.8,"Below 0.8",IF(tblRides[[#This Row],[supply_demand_ratio]]&lt;1,"Between 0.8-1.0",IF(tblRides[[#This Row],[supply_demand_ratio]]&lt;=1.2,"Between 1.0-1.2","Above 1.2")))</f>
        <v>Above 1.2</v>
      </c>
    </row>
    <row r="8515" spans="1:25" x14ac:dyDescent="0.3">
      <c r="A8515" t="s">
        <v>8570</v>
      </c>
      <c r="B8515" s="1">
        <v>46099.289583333331</v>
      </c>
      <c r="C8515" s="2">
        <v>46099</v>
      </c>
      <c r="D8515">
        <v>6</v>
      </c>
      <c r="E8515" t="s">
        <v>33</v>
      </c>
      <c r="F8515" t="s">
        <v>34</v>
      </c>
      <c r="G8515">
        <v>9.8000000000000007</v>
      </c>
      <c r="H8515">
        <v>189.45</v>
      </c>
      <c r="I8515">
        <v>196.8</v>
      </c>
      <c r="J8515">
        <v>1</v>
      </c>
      <c r="K8515">
        <v>3.7</v>
      </c>
      <c r="L8515">
        <v>5.5</v>
      </c>
      <c r="M8515">
        <v>91</v>
      </c>
      <c r="N8515" t="s">
        <v>41</v>
      </c>
      <c r="O8515">
        <v>1.843</v>
      </c>
      <c r="P8515" t="s">
        <v>28</v>
      </c>
      <c r="Q8515" t="s">
        <v>29</v>
      </c>
      <c r="R8515">
        <v>4.74</v>
      </c>
      <c r="S8515">
        <v>0</v>
      </c>
      <c r="T8515">
        <v>7.35</v>
      </c>
      <c r="U8515">
        <v>1.8</v>
      </c>
      <c r="V8515" t="s">
        <v>697</v>
      </c>
      <c r="W8515" t="s">
        <v>31</v>
      </c>
      <c r="X8515">
        <v>1</v>
      </c>
      <c r="Y8515" t="str">
        <f>IF(tblRides[[#This Row],[supply_demand_ratio]]&lt;0.8,"Below 0.8",IF(tblRides[[#This Row],[supply_demand_ratio]]&lt;1,"Between 0.8-1.0",IF(tblRides[[#This Row],[supply_demand_ratio]]&lt;=1.2,"Between 1.0-1.2","Above 1.2")))</f>
        <v>Above 1.2</v>
      </c>
    </row>
    <row r="8516" spans="1:25" x14ac:dyDescent="0.3">
      <c r="A8516" t="s">
        <v>8571</v>
      </c>
      <c r="B8516" s="1">
        <v>46099.297222222223</v>
      </c>
      <c r="C8516" s="2">
        <v>46099</v>
      </c>
      <c r="D8516">
        <v>7</v>
      </c>
      <c r="E8516" t="s">
        <v>25</v>
      </c>
      <c r="F8516" t="s">
        <v>34</v>
      </c>
      <c r="G8516">
        <v>4.2</v>
      </c>
      <c r="H8516">
        <v>119.08</v>
      </c>
      <c r="I8516">
        <v>111.35</v>
      </c>
      <c r="J8516">
        <v>1.1000000000000001</v>
      </c>
      <c r="K8516">
        <v>5.3</v>
      </c>
      <c r="L8516">
        <v>3.6</v>
      </c>
      <c r="M8516">
        <v>117</v>
      </c>
      <c r="N8516" t="s">
        <v>27</v>
      </c>
      <c r="O8516">
        <v>0.89600000000000002</v>
      </c>
      <c r="P8516" t="s">
        <v>28</v>
      </c>
      <c r="Q8516" t="s">
        <v>29</v>
      </c>
      <c r="R8516">
        <v>5</v>
      </c>
      <c r="S8516">
        <v>0</v>
      </c>
      <c r="T8516">
        <v>-7.73</v>
      </c>
      <c r="U8516">
        <v>-1.7</v>
      </c>
      <c r="V8516" t="s">
        <v>697</v>
      </c>
      <c r="W8516" t="s">
        <v>45</v>
      </c>
      <c r="X8516">
        <v>1</v>
      </c>
      <c r="Y8516" t="str">
        <f>IF(tblRides[[#This Row],[supply_demand_ratio]]&lt;0.8,"Below 0.8",IF(tblRides[[#This Row],[supply_demand_ratio]]&lt;1,"Between 0.8-1.0",IF(tblRides[[#This Row],[supply_demand_ratio]]&lt;=1.2,"Between 1.0-1.2","Above 1.2")))</f>
        <v>Between 0.8-1.0</v>
      </c>
    </row>
    <row r="8517" spans="1:25" x14ac:dyDescent="0.3">
      <c r="A8517" t="s">
        <v>8572</v>
      </c>
      <c r="B8517" s="1">
        <v>46099.304861111108</v>
      </c>
      <c r="C8517" s="2">
        <v>46099</v>
      </c>
      <c r="D8517">
        <v>7</v>
      </c>
      <c r="E8517" t="s">
        <v>36</v>
      </c>
      <c r="F8517" t="s">
        <v>34</v>
      </c>
      <c r="G8517">
        <v>1</v>
      </c>
      <c r="H8517">
        <v>61.26</v>
      </c>
      <c r="I8517">
        <v>56.91</v>
      </c>
      <c r="J8517">
        <v>1.1000000000000001</v>
      </c>
      <c r="K8517">
        <v>6.3</v>
      </c>
      <c r="L8517">
        <v>5.6</v>
      </c>
      <c r="M8517">
        <v>131</v>
      </c>
      <c r="N8517" t="s">
        <v>27</v>
      </c>
      <c r="O8517">
        <v>1.339</v>
      </c>
      <c r="P8517" t="s">
        <v>28</v>
      </c>
      <c r="Q8517" t="s">
        <v>29</v>
      </c>
      <c r="R8517">
        <v>4.53</v>
      </c>
      <c r="S8517">
        <v>0</v>
      </c>
      <c r="T8517">
        <v>-4.3499999999999996</v>
      </c>
      <c r="U8517">
        <v>-0.7</v>
      </c>
      <c r="V8517" t="s">
        <v>697</v>
      </c>
      <c r="W8517" t="s">
        <v>45</v>
      </c>
      <c r="X8517">
        <v>1</v>
      </c>
      <c r="Y8517" t="str">
        <f>IF(tblRides[[#This Row],[supply_demand_ratio]]&lt;0.8,"Below 0.8",IF(tblRides[[#This Row],[supply_demand_ratio]]&lt;1,"Between 0.8-1.0",IF(tblRides[[#This Row],[supply_demand_ratio]]&lt;=1.2,"Between 1.0-1.2","Above 1.2")))</f>
        <v>Above 1.2</v>
      </c>
    </row>
    <row r="8518" spans="1:25" x14ac:dyDescent="0.3">
      <c r="A8518" t="s">
        <v>8573</v>
      </c>
      <c r="B8518" s="1">
        <v>46099.311111111114</v>
      </c>
      <c r="C8518" s="2">
        <v>46099</v>
      </c>
      <c r="D8518">
        <v>7</v>
      </c>
      <c r="E8518" t="s">
        <v>43</v>
      </c>
      <c r="F8518" t="s">
        <v>26</v>
      </c>
      <c r="G8518">
        <v>7.2</v>
      </c>
      <c r="H8518">
        <v>145.63999999999999</v>
      </c>
      <c r="J8518">
        <v>1</v>
      </c>
      <c r="K8518">
        <v>3.2</v>
      </c>
      <c r="L8518">
        <v>5.6</v>
      </c>
      <c r="M8518">
        <v>63</v>
      </c>
      <c r="N8518" t="s">
        <v>41</v>
      </c>
      <c r="O8518">
        <v>1.849</v>
      </c>
      <c r="P8518" t="s">
        <v>37</v>
      </c>
      <c r="Q8518" t="s">
        <v>38</v>
      </c>
      <c r="R8518">
        <v>4.59</v>
      </c>
      <c r="S8518">
        <v>14</v>
      </c>
      <c r="U8518">
        <v>2.4</v>
      </c>
      <c r="V8518" t="s">
        <v>697</v>
      </c>
      <c r="W8518" t="s">
        <v>31</v>
      </c>
      <c r="X8518">
        <v>0</v>
      </c>
      <c r="Y8518" t="str">
        <f>IF(tblRides[[#This Row],[supply_demand_ratio]]&lt;0.8,"Below 0.8",IF(tblRides[[#This Row],[supply_demand_ratio]]&lt;1,"Between 0.8-1.0",IF(tblRides[[#This Row],[supply_demand_ratio]]&lt;=1.2,"Between 1.0-1.2","Above 1.2")))</f>
        <v>Above 1.2</v>
      </c>
    </row>
    <row r="8519" spans="1:25" x14ac:dyDescent="0.3">
      <c r="A8519" t="s">
        <v>8574</v>
      </c>
      <c r="B8519" s="1">
        <v>46099.317361111112</v>
      </c>
      <c r="C8519" s="2">
        <v>46099</v>
      </c>
      <c r="D8519">
        <v>7</v>
      </c>
      <c r="E8519" t="s">
        <v>25</v>
      </c>
      <c r="F8519" t="s">
        <v>34</v>
      </c>
      <c r="G8519">
        <v>5.2</v>
      </c>
      <c r="H8519">
        <v>122.51</v>
      </c>
      <c r="I8519">
        <v>117.01</v>
      </c>
      <c r="J8519">
        <v>1.1000000000000001</v>
      </c>
      <c r="K8519">
        <v>3.4</v>
      </c>
      <c r="L8519">
        <v>1</v>
      </c>
      <c r="M8519">
        <v>143</v>
      </c>
      <c r="N8519" t="s">
        <v>27</v>
      </c>
      <c r="O8519">
        <v>1.179</v>
      </c>
      <c r="P8519" t="s">
        <v>28</v>
      </c>
      <c r="Q8519" t="s">
        <v>29</v>
      </c>
      <c r="R8519">
        <v>4.79</v>
      </c>
      <c r="S8519">
        <v>0</v>
      </c>
      <c r="T8519">
        <v>-5.5</v>
      </c>
      <c r="U8519">
        <v>-2.4</v>
      </c>
      <c r="V8519" t="s">
        <v>697</v>
      </c>
      <c r="W8519" t="s">
        <v>31</v>
      </c>
      <c r="X8519">
        <v>1</v>
      </c>
      <c r="Y8519" t="str">
        <f>IF(tblRides[[#This Row],[supply_demand_ratio]]&lt;0.8,"Below 0.8",IF(tblRides[[#This Row],[supply_demand_ratio]]&lt;1,"Between 0.8-1.0",IF(tblRides[[#This Row],[supply_demand_ratio]]&lt;=1.2,"Between 1.0-1.2","Above 1.2")))</f>
        <v>Between 1.0-1.2</v>
      </c>
    </row>
    <row r="8520" spans="1:25" x14ac:dyDescent="0.3">
      <c r="A8520" t="s">
        <v>8575</v>
      </c>
      <c r="B8520" s="1">
        <v>46099.336805555555</v>
      </c>
      <c r="C8520" s="2">
        <v>46099</v>
      </c>
      <c r="D8520">
        <v>8</v>
      </c>
      <c r="E8520" t="s">
        <v>43</v>
      </c>
      <c r="F8520" t="s">
        <v>26</v>
      </c>
      <c r="G8520">
        <v>3.5</v>
      </c>
      <c r="H8520">
        <v>88.08</v>
      </c>
      <c r="I8520">
        <v>90.39</v>
      </c>
      <c r="J8520">
        <v>1</v>
      </c>
      <c r="K8520">
        <v>3.7</v>
      </c>
      <c r="L8520">
        <v>8.3000000000000007</v>
      </c>
      <c r="M8520">
        <v>60</v>
      </c>
      <c r="N8520" t="s">
        <v>41</v>
      </c>
      <c r="O8520">
        <v>1.446</v>
      </c>
      <c r="P8520" t="s">
        <v>28</v>
      </c>
      <c r="Q8520" t="s">
        <v>29</v>
      </c>
      <c r="R8520">
        <v>4.6100000000000003</v>
      </c>
      <c r="S8520">
        <v>24</v>
      </c>
      <c r="T8520">
        <v>2.31</v>
      </c>
      <c r="U8520">
        <v>4.5999999999999996</v>
      </c>
      <c r="V8520" t="s">
        <v>697</v>
      </c>
      <c r="W8520" t="s">
        <v>31</v>
      </c>
      <c r="X8520">
        <v>1</v>
      </c>
      <c r="Y8520" t="str">
        <f>IF(tblRides[[#This Row],[supply_demand_ratio]]&lt;0.8,"Below 0.8",IF(tblRides[[#This Row],[supply_demand_ratio]]&lt;1,"Between 0.8-1.0",IF(tblRides[[#This Row],[supply_demand_ratio]]&lt;=1.2,"Between 1.0-1.2","Above 1.2")))</f>
        <v>Above 1.2</v>
      </c>
    </row>
    <row r="8521" spans="1:25" x14ac:dyDescent="0.3">
      <c r="A8521" t="s">
        <v>8576</v>
      </c>
      <c r="B8521" s="1">
        <v>46099.354166666664</v>
      </c>
      <c r="C8521" s="2">
        <v>46099</v>
      </c>
      <c r="D8521">
        <v>8</v>
      </c>
      <c r="E8521" t="s">
        <v>33</v>
      </c>
      <c r="F8521" t="s">
        <v>26</v>
      </c>
      <c r="G8521">
        <v>1.3</v>
      </c>
      <c r="H8521">
        <v>67.459999999999994</v>
      </c>
      <c r="J8521">
        <v>1.1000000000000001</v>
      </c>
      <c r="K8521">
        <v>2.5</v>
      </c>
      <c r="L8521">
        <v>5</v>
      </c>
      <c r="M8521">
        <v>85</v>
      </c>
      <c r="N8521" t="s">
        <v>27</v>
      </c>
      <c r="O8521">
        <v>1.0429999999999999</v>
      </c>
      <c r="P8521" t="s">
        <v>37</v>
      </c>
      <c r="Q8521" t="s">
        <v>103</v>
      </c>
      <c r="R8521">
        <v>4.96</v>
      </c>
      <c r="S8521">
        <v>5</v>
      </c>
      <c r="U8521">
        <v>2.5</v>
      </c>
      <c r="V8521" t="s">
        <v>697</v>
      </c>
      <c r="W8521" t="s">
        <v>31</v>
      </c>
      <c r="X8521">
        <v>0</v>
      </c>
      <c r="Y8521" t="str">
        <f>IF(tblRides[[#This Row],[supply_demand_ratio]]&lt;0.8,"Below 0.8",IF(tblRides[[#This Row],[supply_demand_ratio]]&lt;1,"Between 0.8-1.0",IF(tblRides[[#This Row],[supply_demand_ratio]]&lt;=1.2,"Between 1.0-1.2","Above 1.2")))</f>
        <v>Between 1.0-1.2</v>
      </c>
    </row>
    <row r="8522" spans="1:25" x14ac:dyDescent="0.3">
      <c r="A8522" t="s">
        <v>8577</v>
      </c>
      <c r="B8522" s="1">
        <v>46099.370138888888</v>
      </c>
      <c r="C8522" s="2">
        <v>46099</v>
      </c>
      <c r="D8522">
        <v>8</v>
      </c>
      <c r="E8522" t="s">
        <v>33</v>
      </c>
      <c r="F8522" t="s">
        <v>26</v>
      </c>
      <c r="G8522">
        <v>4.8</v>
      </c>
      <c r="H8522">
        <v>128.28</v>
      </c>
      <c r="I8522">
        <v>132.35</v>
      </c>
      <c r="J8522">
        <v>1.2</v>
      </c>
      <c r="K8522">
        <v>2.8</v>
      </c>
      <c r="L8522">
        <v>3.9</v>
      </c>
      <c r="M8522">
        <v>89</v>
      </c>
      <c r="N8522" t="s">
        <v>27</v>
      </c>
      <c r="O8522">
        <v>0.81899999999999995</v>
      </c>
      <c r="P8522" t="s">
        <v>28</v>
      </c>
      <c r="Q8522" t="s">
        <v>29</v>
      </c>
      <c r="R8522">
        <v>4.66</v>
      </c>
      <c r="S8522">
        <v>21</v>
      </c>
      <c r="T8522">
        <v>4.07</v>
      </c>
      <c r="U8522">
        <v>1.1000000000000001</v>
      </c>
      <c r="V8522" t="s">
        <v>697</v>
      </c>
      <c r="W8522" t="s">
        <v>31</v>
      </c>
      <c r="X8522">
        <v>1</v>
      </c>
      <c r="Y8522" t="str">
        <f>IF(tblRides[[#This Row],[supply_demand_ratio]]&lt;0.8,"Below 0.8",IF(tblRides[[#This Row],[supply_demand_ratio]]&lt;1,"Between 0.8-1.0",IF(tblRides[[#This Row],[supply_demand_ratio]]&lt;=1.2,"Between 1.0-1.2","Above 1.2")))</f>
        <v>Between 0.8-1.0</v>
      </c>
    </row>
    <row r="8523" spans="1:25" x14ac:dyDescent="0.3">
      <c r="A8523" t="s">
        <v>8578</v>
      </c>
      <c r="B8523" s="1">
        <v>46099.379861111112</v>
      </c>
      <c r="C8523" s="2">
        <v>46099</v>
      </c>
      <c r="D8523">
        <v>9</v>
      </c>
      <c r="E8523" t="s">
        <v>36</v>
      </c>
      <c r="F8523" t="s">
        <v>26</v>
      </c>
      <c r="G8523">
        <v>5</v>
      </c>
      <c r="H8523">
        <v>135.27000000000001</v>
      </c>
      <c r="I8523">
        <v>126.75</v>
      </c>
      <c r="J8523">
        <v>1.1000000000000001</v>
      </c>
      <c r="K8523">
        <v>7</v>
      </c>
      <c r="L8523">
        <v>9.5</v>
      </c>
      <c r="M8523">
        <v>99</v>
      </c>
      <c r="N8523" t="s">
        <v>27</v>
      </c>
      <c r="O8523">
        <v>0.79200000000000004</v>
      </c>
      <c r="P8523" t="s">
        <v>28</v>
      </c>
      <c r="Q8523" t="s">
        <v>29</v>
      </c>
      <c r="R8523">
        <v>4.91</v>
      </c>
      <c r="S8523">
        <v>3</v>
      </c>
      <c r="T8523">
        <v>-8.52</v>
      </c>
      <c r="U8523">
        <v>2.5</v>
      </c>
      <c r="V8523" t="s">
        <v>697</v>
      </c>
      <c r="W8523" t="s">
        <v>45</v>
      </c>
      <c r="X8523">
        <v>1</v>
      </c>
      <c r="Y8523" t="str">
        <f>IF(tblRides[[#This Row],[supply_demand_ratio]]&lt;0.8,"Below 0.8",IF(tblRides[[#This Row],[supply_demand_ratio]]&lt;1,"Between 0.8-1.0",IF(tblRides[[#This Row],[supply_demand_ratio]]&lt;=1.2,"Between 1.0-1.2","Above 1.2")))</f>
        <v>Below 0.8</v>
      </c>
    </row>
    <row r="8524" spans="1:25" x14ac:dyDescent="0.3">
      <c r="A8524" t="s">
        <v>8579</v>
      </c>
      <c r="B8524" s="1">
        <v>46099.388888888891</v>
      </c>
      <c r="C8524" s="2">
        <v>46099</v>
      </c>
      <c r="D8524">
        <v>9</v>
      </c>
      <c r="E8524" t="s">
        <v>33</v>
      </c>
      <c r="F8524" t="s">
        <v>34</v>
      </c>
      <c r="G8524">
        <v>5.6</v>
      </c>
      <c r="H8524">
        <v>124.7</v>
      </c>
      <c r="J8524">
        <v>1.1000000000000001</v>
      </c>
      <c r="K8524">
        <v>3.3</v>
      </c>
      <c r="L8524">
        <v>1</v>
      </c>
      <c r="M8524">
        <v>76</v>
      </c>
      <c r="N8524" t="s">
        <v>27</v>
      </c>
      <c r="O8524">
        <v>0.83499999999999996</v>
      </c>
      <c r="P8524" t="s">
        <v>37</v>
      </c>
      <c r="Q8524" t="s">
        <v>38</v>
      </c>
      <c r="R8524">
        <v>4.82</v>
      </c>
      <c r="S8524">
        <v>0</v>
      </c>
      <c r="U8524">
        <v>-2.2999999999999998</v>
      </c>
      <c r="V8524" t="s">
        <v>697</v>
      </c>
      <c r="W8524" t="s">
        <v>31</v>
      </c>
      <c r="X8524">
        <v>0</v>
      </c>
      <c r="Y8524" t="str">
        <f>IF(tblRides[[#This Row],[supply_demand_ratio]]&lt;0.8,"Below 0.8",IF(tblRides[[#This Row],[supply_demand_ratio]]&lt;1,"Between 0.8-1.0",IF(tblRides[[#This Row],[supply_demand_ratio]]&lt;=1.2,"Between 1.0-1.2","Above 1.2")))</f>
        <v>Between 0.8-1.0</v>
      </c>
    </row>
    <row r="8525" spans="1:25" x14ac:dyDescent="0.3">
      <c r="A8525" t="s">
        <v>8580</v>
      </c>
      <c r="B8525" s="1">
        <v>46099.388888888891</v>
      </c>
      <c r="C8525" s="2">
        <v>46099</v>
      </c>
      <c r="D8525">
        <v>9</v>
      </c>
      <c r="E8525" t="s">
        <v>25</v>
      </c>
      <c r="F8525" t="s">
        <v>26</v>
      </c>
      <c r="G8525">
        <v>0.7</v>
      </c>
      <c r="H8525">
        <v>67.91</v>
      </c>
      <c r="I8525">
        <v>74.209999999999994</v>
      </c>
      <c r="J8525">
        <v>1.3</v>
      </c>
      <c r="K8525">
        <v>7.6</v>
      </c>
      <c r="L8525">
        <v>9.8000000000000007</v>
      </c>
      <c r="M8525">
        <v>111</v>
      </c>
      <c r="N8525" t="s">
        <v>72</v>
      </c>
      <c r="O8525">
        <v>0.64400000000000002</v>
      </c>
      <c r="P8525" t="s">
        <v>28</v>
      </c>
      <c r="Q8525" t="s">
        <v>29</v>
      </c>
      <c r="R8525">
        <v>4.7300000000000004</v>
      </c>
      <c r="S8525">
        <v>3</v>
      </c>
      <c r="T8525">
        <v>6.3</v>
      </c>
      <c r="U8525">
        <v>2.2000000000000002</v>
      </c>
      <c r="V8525" t="s">
        <v>697</v>
      </c>
      <c r="W8525" t="s">
        <v>45</v>
      </c>
      <c r="X8525">
        <v>1</v>
      </c>
      <c r="Y8525" t="str">
        <f>IF(tblRides[[#This Row],[supply_demand_ratio]]&lt;0.8,"Below 0.8",IF(tblRides[[#This Row],[supply_demand_ratio]]&lt;1,"Between 0.8-1.0",IF(tblRides[[#This Row],[supply_demand_ratio]]&lt;=1.2,"Between 1.0-1.2","Above 1.2")))</f>
        <v>Below 0.8</v>
      </c>
    </row>
    <row r="8526" spans="1:25" x14ac:dyDescent="0.3">
      <c r="A8526" t="s">
        <v>8581</v>
      </c>
      <c r="B8526" s="1">
        <v>46099.38958333333</v>
      </c>
      <c r="C8526" s="2">
        <v>46099</v>
      </c>
      <c r="D8526">
        <v>9</v>
      </c>
      <c r="E8526" t="s">
        <v>25</v>
      </c>
      <c r="F8526" t="s">
        <v>26</v>
      </c>
      <c r="G8526">
        <v>8.6999999999999993</v>
      </c>
      <c r="H8526">
        <v>236.24</v>
      </c>
      <c r="I8526">
        <v>241.85</v>
      </c>
      <c r="J8526">
        <v>1.3</v>
      </c>
      <c r="K8526">
        <v>9</v>
      </c>
      <c r="L8526">
        <v>4.9000000000000004</v>
      </c>
      <c r="M8526">
        <v>94</v>
      </c>
      <c r="N8526" t="s">
        <v>27</v>
      </c>
      <c r="O8526">
        <v>0.66300000000000003</v>
      </c>
      <c r="P8526" t="s">
        <v>28</v>
      </c>
      <c r="Q8526" t="s">
        <v>29</v>
      </c>
      <c r="R8526">
        <v>4.75</v>
      </c>
      <c r="S8526">
        <v>2</v>
      </c>
      <c r="T8526">
        <v>5.61</v>
      </c>
      <c r="U8526">
        <v>-4.0999999999999996</v>
      </c>
      <c r="V8526" t="s">
        <v>697</v>
      </c>
      <c r="W8526" t="s">
        <v>45</v>
      </c>
      <c r="X8526">
        <v>1</v>
      </c>
      <c r="Y8526" t="str">
        <f>IF(tblRides[[#This Row],[supply_demand_ratio]]&lt;0.8,"Below 0.8",IF(tblRides[[#This Row],[supply_demand_ratio]]&lt;1,"Between 0.8-1.0",IF(tblRides[[#This Row],[supply_demand_ratio]]&lt;=1.2,"Between 1.0-1.2","Above 1.2")))</f>
        <v>Below 0.8</v>
      </c>
    </row>
    <row r="8527" spans="1:25" x14ac:dyDescent="0.3">
      <c r="A8527" t="s">
        <v>8582</v>
      </c>
      <c r="B8527" s="1">
        <v>46099.390972222223</v>
      </c>
      <c r="C8527" s="2">
        <v>46099</v>
      </c>
      <c r="D8527">
        <v>9</v>
      </c>
      <c r="E8527" t="s">
        <v>25</v>
      </c>
      <c r="F8527" t="s">
        <v>26</v>
      </c>
      <c r="G8527">
        <v>6.8</v>
      </c>
      <c r="H8527">
        <v>153.03</v>
      </c>
      <c r="I8527">
        <v>156.4</v>
      </c>
      <c r="J8527">
        <v>1.1000000000000001</v>
      </c>
      <c r="K8527">
        <v>4.0999999999999996</v>
      </c>
      <c r="L8527">
        <v>7.7</v>
      </c>
      <c r="M8527">
        <v>115</v>
      </c>
      <c r="N8527" t="s">
        <v>27</v>
      </c>
      <c r="O8527">
        <v>0.90700000000000003</v>
      </c>
      <c r="P8527" t="s">
        <v>28</v>
      </c>
      <c r="Q8527" t="s">
        <v>29</v>
      </c>
      <c r="R8527">
        <v>4.79</v>
      </c>
      <c r="S8527">
        <v>2</v>
      </c>
      <c r="T8527">
        <v>3.37</v>
      </c>
      <c r="U8527">
        <v>3.6</v>
      </c>
      <c r="V8527" t="s">
        <v>697</v>
      </c>
      <c r="W8527" t="s">
        <v>31</v>
      </c>
      <c r="X8527">
        <v>1</v>
      </c>
      <c r="Y8527" t="str">
        <f>IF(tblRides[[#This Row],[supply_demand_ratio]]&lt;0.8,"Below 0.8",IF(tblRides[[#This Row],[supply_demand_ratio]]&lt;1,"Between 0.8-1.0",IF(tblRides[[#This Row],[supply_demand_ratio]]&lt;=1.2,"Between 1.0-1.2","Above 1.2")))</f>
        <v>Between 0.8-1.0</v>
      </c>
    </row>
    <row r="8528" spans="1:25" x14ac:dyDescent="0.3">
      <c r="A8528" t="s">
        <v>8583</v>
      </c>
      <c r="B8528" s="1">
        <v>46099.407638888886</v>
      </c>
      <c r="C8528" s="2">
        <v>46099</v>
      </c>
      <c r="D8528">
        <v>9</v>
      </c>
      <c r="E8528" t="s">
        <v>36</v>
      </c>
      <c r="F8528" t="s">
        <v>26</v>
      </c>
      <c r="G8528">
        <v>1.4</v>
      </c>
      <c r="H8528">
        <v>67.25</v>
      </c>
      <c r="I8528">
        <v>69.599999999999994</v>
      </c>
      <c r="J8528">
        <v>1.1000000000000001</v>
      </c>
      <c r="K8528">
        <v>7.8</v>
      </c>
      <c r="L8528">
        <v>5.9</v>
      </c>
      <c r="M8528">
        <v>103</v>
      </c>
      <c r="N8528" t="s">
        <v>27</v>
      </c>
      <c r="O8528">
        <v>0.99399999999999999</v>
      </c>
      <c r="P8528" t="s">
        <v>28</v>
      </c>
      <c r="Q8528" t="s">
        <v>29</v>
      </c>
      <c r="R8528">
        <v>4.6399999999999997</v>
      </c>
      <c r="S8528">
        <v>11</v>
      </c>
      <c r="T8528">
        <v>2.35</v>
      </c>
      <c r="U8528">
        <v>-1.9</v>
      </c>
      <c r="V8528" t="s">
        <v>697</v>
      </c>
      <c r="W8528" t="s">
        <v>45</v>
      </c>
      <c r="X8528">
        <v>1</v>
      </c>
      <c r="Y8528" t="str">
        <f>IF(tblRides[[#This Row],[supply_demand_ratio]]&lt;0.8,"Below 0.8",IF(tblRides[[#This Row],[supply_demand_ratio]]&lt;1,"Between 0.8-1.0",IF(tblRides[[#This Row],[supply_demand_ratio]]&lt;=1.2,"Between 1.0-1.2","Above 1.2")))</f>
        <v>Between 0.8-1.0</v>
      </c>
    </row>
    <row r="8529" spans="1:25" x14ac:dyDescent="0.3">
      <c r="A8529" t="s">
        <v>8584</v>
      </c>
      <c r="B8529" s="1">
        <v>46099.43472222222</v>
      </c>
      <c r="C8529" s="2">
        <v>46099</v>
      </c>
      <c r="D8529">
        <v>10</v>
      </c>
      <c r="E8529" t="s">
        <v>25</v>
      </c>
      <c r="F8529" t="s">
        <v>26</v>
      </c>
      <c r="G8529">
        <v>8.3000000000000007</v>
      </c>
      <c r="H8529">
        <v>223.88</v>
      </c>
      <c r="J8529">
        <v>1.2</v>
      </c>
      <c r="K8529">
        <v>4.7</v>
      </c>
      <c r="L8529">
        <v>8.1</v>
      </c>
      <c r="M8529">
        <v>121</v>
      </c>
      <c r="N8529" t="s">
        <v>27</v>
      </c>
      <c r="O8529">
        <v>0.873</v>
      </c>
      <c r="P8529" t="s">
        <v>58</v>
      </c>
      <c r="Q8529" t="s">
        <v>59</v>
      </c>
      <c r="R8529">
        <v>4.95</v>
      </c>
      <c r="S8529">
        <v>6</v>
      </c>
      <c r="U8529">
        <v>3.4</v>
      </c>
      <c r="V8529" t="s">
        <v>697</v>
      </c>
      <c r="W8529" t="s">
        <v>31</v>
      </c>
      <c r="X8529">
        <v>0</v>
      </c>
      <c r="Y8529" t="str">
        <f>IF(tblRides[[#This Row],[supply_demand_ratio]]&lt;0.8,"Below 0.8",IF(tblRides[[#This Row],[supply_demand_ratio]]&lt;1,"Between 0.8-1.0",IF(tblRides[[#This Row],[supply_demand_ratio]]&lt;=1.2,"Between 1.0-1.2","Above 1.2")))</f>
        <v>Between 0.8-1.0</v>
      </c>
    </row>
    <row r="8530" spans="1:25" x14ac:dyDescent="0.3">
      <c r="A8530" t="s">
        <v>8585</v>
      </c>
      <c r="B8530" s="1">
        <v>46099.44027777778</v>
      </c>
      <c r="C8530" s="2">
        <v>46099</v>
      </c>
      <c r="D8530">
        <v>10</v>
      </c>
      <c r="E8530" t="s">
        <v>33</v>
      </c>
      <c r="F8530" t="s">
        <v>26</v>
      </c>
      <c r="G8530">
        <v>7.7</v>
      </c>
      <c r="H8530">
        <v>137.9</v>
      </c>
      <c r="I8530">
        <v>135.65</v>
      </c>
      <c r="J8530">
        <v>1</v>
      </c>
      <c r="K8530">
        <v>2</v>
      </c>
      <c r="L8530">
        <v>1</v>
      </c>
      <c r="M8530">
        <v>82</v>
      </c>
      <c r="N8530" t="s">
        <v>41</v>
      </c>
      <c r="O8530">
        <v>1.1759999999999999</v>
      </c>
      <c r="P8530" t="s">
        <v>28</v>
      </c>
      <c r="Q8530" t="s">
        <v>29</v>
      </c>
      <c r="R8530">
        <v>4.46</v>
      </c>
      <c r="S8530">
        <v>9</v>
      </c>
      <c r="T8530">
        <v>-2.25</v>
      </c>
      <c r="U8530">
        <v>-1</v>
      </c>
      <c r="V8530" t="s">
        <v>697</v>
      </c>
      <c r="W8530" t="s">
        <v>31</v>
      </c>
      <c r="X8530">
        <v>1</v>
      </c>
      <c r="Y8530" t="str">
        <f>IF(tblRides[[#This Row],[supply_demand_ratio]]&lt;0.8,"Below 0.8",IF(tblRides[[#This Row],[supply_demand_ratio]]&lt;1,"Between 0.8-1.0",IF(tblRides[[#This Row],[supply_demand_ratio]]&lt;=1.2,"Between 1.0-1.2","Above 1.2")))</f>
        <v>Between 1.0-1.2</v>
      </c>
    </row>
    <row r="8531" spans="1:25" x14ac:dyDescent="0.3">
      <c r="A8531" t="s">
        <v>8586</v>
      </c>
      <c r="B8531" s="1">
        <v>46099.444444444445</v>
      </c>
      <c r="C8531" s="2">
        <v>46099</v>
      </c>
      <c r="D8531">
        <v>10</v>
      </c>
      <c r="E8531" t="s">
        <v>33</v>
      </c>
      <c r="F8531" t="s">
        <v>26</v>
      </c>
      <c r="G8531">
        <v>6.8</v>
      </c>
      <c r="H8531">
        <v>126.11</v>
      </c>
      <c r="I8531">
        <v>120.68</v>
      </c>
      <c r="J8531">
        <v>1</v>
      </c>
      <c r="K8531">
        <v>4.3</v>
      </c>
      <c r="L8531">
        <v>5.2</v>
      </c>
      <c r="M8531">
        <v>93</v>
      </c>
      <c r="N8531" t="s">
        <v>41</v>
      </c>
      <c r="O8531">
        <v>1.232</v>
      </c>
      <c r="P8531" t="s">
        <v>28</v>
      </c>
      <c r="Q8531" t="s">
        <v>29</v>
      </c>
      <c r="R8531">
        <v>5</v>
      </c>
      <c r="S8531">
        <v>13</v>
      </c>
      <c r="T8531">
        <v>-5.43</v>
      </c>
      <c r="U8531">
        <v>0.9</v>
      </c>
      <c r="V8531" t="s">
        <v>697</v>
      </c>
      <c r="W8531" t="s">
        <v>31</v>
      </c>
      <c r="X8531">
        <v>1</v>
      </c>
      <c r="Y8531" t="str">
        <f>IF(tblRides[[#This Row],[supply_demand_ratio]]&lt;0.8,"Below 0.8",IF(tblRides[[#This Row],[supply_demand_ratio]]&lt;1,"Between 0.8-1.0",IF(tblRides[[#This Row],[supply_demand_ratio]]&lt;=1.2,"Between 1.0-1.2","Above 1.2")))</f>
        <v>Above 1.2</v>
      </c>
    </row>
    <row r="8532" spans="1:25" x14ac:dyDescent="0.3">
      <c r="A8532" t="s">
        <v>8587</v>
      </c>
      <c r="B8532" s="1">
        <v>46099.445138888892</v>
      </c>
      <c r="C8532" s="2">
        <v>46099</v>
      </c>
      <c r="D8532">
        <v>10</v>
      </c>
      <c r="E8532" t="s">
        <v>36</v>
      </c>
      <c r="F8532" t="s">
        <v>26</v>
      </c>
      <c r="G8532">
        <v>3.6</v>
      </c>
      <c r="H8532">
        <v>94.84</v>
      </c>
      <c r="J8532">
        <v>1</v>
      </c>
      <c r="K8532">
        <v>6.2</v>
      </c>
      <c r="M8532">
        <v>108</v>
      </c>
      <c r="N8532" t="s">
        <v>27</v>
      </c>
      <c r="O8532">
        <v>0.96499999999999997</v>
      </c>
      <c r="P8532" t="s">
        <v>82</v>
      </c>
      <c r="Q8532" t="s">
        <v>83</v>
      </c>
      <c r="R8532">
        <v>4.46</v>
      </c>
      <c r="S8532">
        <v>1</v>
      </c>
      <c r="V8532" t="s">
        <v>697</v>
      </c>
      <c r="W8532" t="s">
        <v>45</v>
      </c>
      <c r="X8532">
        <v>0</v>
      </c>
      <c r="Y8532" t="str">
        <f>IF(tblRides[[#This Row],[supply_demand_ratio]]&lt;0.8,"Below 0.8",IF(tblRides[[#This Row],[supply_demand_ratio]]&lt;1,"Between 0.8-1.0",IF(tblRides[[#This Row],[supply_demand_ratio]]&lt;=1.2,"Between 1.0-1.2","Above 1.2")))</f>
        <v>Between 0.8-1.0</v>
      </c>
    </row>
    <row r="8533" spans="1:25" x14ac:dyDescent="0.3">
      <c r="A8533" t="s">
        <v>8588</v>
      </c>
      <c r="B8533" s="1">
        <v>46099.446527777778</v>
      </c>
      <c r="C8533" s="2">
        <v>46099</v>
      </c>
      <c r="D8533">
        <v>10</v>
      </c>
      <c r="E8533" t="s">
        <v>25</v>
      </c>
      <c r="F8533" t="s">
        <v>26</v>
      </c>
      <c r="G8533">
        <v>10.1</v>
      </c>
      <c r="H8533">
        <v>259.61</v>
      </c>
      <c r="J8533">
        <v>1.2</v>
      </c>
      <c r="K8533">
        <v>9</v>
      </c>
      <c r="L8533">
        <v>10.199999999999999</v>
      </c>
      <c r="M8533">
        <v>114</v>
      </c>
      <c r="N8533" t="s">
        <v>72</v>
      </c>
      <c r="O8533">
        <v>0.72099999999999997</v>
      </c>
      <c r="P8533" t="s">
        <v>37</v>
      </c>
      <c r="Q8533" t="s">
        <v>103</v>
      </c>
      <c r="R8533">
        <v>4.93</v>
      </c>
      <c r="S8533">
        <v>13</v>
      </c>
      <c r="U8533">
        <v>1.2</v>
      </c>
      <c r="V8533" t="s">
        <v>697</v>
      </c>
      <c r="W8533" t="s">
        <v>45</v>
      </c>
      <c r="X8533">
        <v>0</v>
      </c>
      <c r="Y8533" t="str">
        <f>IF(tblRides[[#This Row],[supply_demand_ratio]]&lt;0.8,"Below 0.8",IF(tblRides[[#This Row],[supply_demand_ratio]]&lt;1,"Between 0.8-1.0",IF(tblRides[[#This Row],[supply_demand_ratio]]&lt;=1.2,"Between 1.0-1.2","Above 1.2")))</f>
        <v>Below 0.8</v>
      </c>
    </row>
    <row r="8534" spans="1:25" x14ac:dyDescent="0.3">
      <c r="A8534" t="s">
        <v>8589</v>
      </c>
      <c r="B8534" s="1">
        <v>46099.448611111111</v>
      </c>
      <c r="C8534" s="2">
        <v>46099</v>
      </c>
      <c r="D8534">
        <v>10</v>
      </c>
      <c r="E8534" t="s">
        <v>25</v>
      </c>
      <c r="F8534" t="s">
        <v>26</v>
      </c>
      <c r="G8534">
        <v>14.8</v>
      </c>
      <c r="H8534">
        <v>342.28</v>
      </c>
      <c r="I8534">
        <v>350.03</v>
      </c>
      <c r="J8534">
        <v>1.3</v>
      </c>
      <c r="K8534">
        <v>7.6</v>
      </c>
      <c r="L8534">
        <v>10.4</v>
      </c>
      <c r="M8534">
        <v>136</v>
      </c>
      <c r="N8534" t="s">
        <v>72</v>
      </c>
      <c r="O8534">
        <v>0.84599999999999997</v>
      </c>
      <c r="P8534" t="s">
        <v>28</v>
      </c>
      <c r="Q8534" t="s">
        <v>29</v>
      </c>
      <c r="R8534">
        <v>5</v>
      </c>
      <c r="S8534">
        <v>2</v>
      </c>
      <c r="T8534">
        <v>7.75</v>
      </c>
      <c r="U8534">
        <v>2.8</v>
      </c>
      <c r="V8534" t="s">
        <v>697</v>
      </c>
      <c r="W8534" t="s">
        <v>45</v>
      </c>
      <c r="X8534">
        <v>1</v>
      </c>
      <c r="Y8534" t="str">
        <f>IF(tblRides[[#This Row],[supply_demand_ratio]]&lt;0.8,"Below 0.8",IF(tblRides[[#This Row],[supply_demand_ratio]]&lt;1,"Between 0.8-1.0",IF(tblRides[[#This Row],[supply_demand_ratio]]&lt;=1.2,"Between 1.0-1.2","Above 1.2")))</f>
        <v>Between 0.8-1.0</v>
      </c>
    </row>
    <row r="8535" spans="1:25" x14ac:dyDescent="0.3">
      <c r="A8535" t="s">
        <v>8590</v>
      </c>
      <c r="B8535" s="1">
        <v>46099.451388888891</v>
      </c>
      <c r="C8535" s="2">
        <v>46099</v>
      </c>
      <c r="D8535">
        <v>10</v>
      </c>
      <c r="E8535" t="s">
        <v>62</v>
      </c>
      <c r="F8535" t="s">
        <v>26</v>
      </c>
      <c r="G8535">
        <v>4.9000000000000004</v>
      </c>
      <c r="H8535">
        <v>108.65</v>
      </c>
      <c r="I8535">
        <v>102.71</v>
      </c>
      <c r="J8535">
        <v>1</v>
      </c>
      <c r="K8535">
        <v>8.9</v>
      </c>
      <c r="L8535">
        <v>6.5</v>
      </c>
      <c r="M8535">
        <v>57</v>
      </c>
      <c r="N8535" t="s">
        <v>41</v>
      </c>
      <c r="O8535">
        <v>1.26</v>
      </c>
      <c r="P8535" t="s">
        <v>28</v>
      </c>
      <c r="Q8535" t="s">
        <v>29</v>
      </c>
      <c r="R8535">
        <v>5</v>
      </c>
      <c r="S8535">
        <v>4</v>
      </c>
      <c r="T8535">
        <v>-5.94</v>
      </c>
      <c r="U8535">
        <v>-2.4</v>
      </c>
      <c r="V8535" t="s">
        <v>697</v>
      </c>
      <c r="W8535" t="s">
        <v>45</v>
      </c>
      <c r="X8535">
        <v>1</v>
      </c>
      <c r="Y8535" t="str">
        <f>IF(tblRides[[#This Row],[supply_demand_ratio]]&lt;0.8,"Below 0.8",IF(tblRides[[#This Row],[supply_demand_ratio]]&lt;1,"Between 0.8-1.0",IF(tblRides[[#This Row],[supply_demand_ratio]]&lt;=1.2,"Between 1.0-1.2","Above 1.2")))</f>
        <v>Above 1.2</v>
      </c>
    </row>
    <row r="8536" spans="1:25" x14ac:dyDescent="0.3">
      <c r="A8536" t="s">
        <v>8591</v>
      </c>
      <c r="B8536" s="1">
        <v>46099.46875</v>
      </c>
      <c r="C8536" s="2">
        <v>46099</v>
      </c>
      <c r="D8536">
        <v>11</v>
      </c>
      <c r="E8536" t="s">
        <v>33</v>
      </c>
      <c r="F8536" t="s">
        <v>26</v>
      </c>
      <c r="G8536">
        <v>2</v>
      </c>
      <c r="H8536">
        <v>67.260000000000005</v>
      </c>
      <c r="I8536">
        <v>65.73</v>
      </c>
      <c r="J8536">
        <v>1</v>
      </c>
      <c r="K8536">
        <v>5.0999999999999996</v>
      </c>
      <c r="L8536">
        <v>1</v>
      </c>
      <c r="M8536">
        <v>87</v>
      </c>
      <c r="N8536" t="s">
        <v>27</v>
      </c>
      <c r="O8536">
        <v>1.0740000000000001</v>
      </c>
      <c r="P8536" t="s">
        <v>28</v>
      </c>
      <c r="Q8536" t="s">
        <v>29</v>
      </c>
      <c r="R8536">
        <v>4.3099999999999996</v>
      </c>
      <c r="S8536">
        <v>1</v>
      </c>
      <c r="T8536">
        <v>-1.53</v>
      </c>
      <c r="U8536">
        <v>-4.0999999999999996</v>
      </c>
      <c r="V8536" t="s">
        <v>697</v>
      </c>
      <c r="W8536" t="s">
        <v>45</v>
      </c>
      <c r="X8536">
        <v>1</v>
      </c>
      <c r="Y8536" t="str">
        <f>IF(tblRides[[#This Row],[supply_demand_ratio]]&lt;0.8,"Below 0.8",IF(tblRides[[#This Row],[supply_demand_ratio]]&lt;1,"Between 0.8-1.0",IF(tblRides[[#This Row],[supply_demand_ratio]]&lt;=1.2,"Between 1.0-1.2","Above 1.2")))</f>
        <v>Between 1.0-1.2</v>
      </c>
    </row>
    <row r="8537" spans="1:25" x14ac:dyDescent="0.3">
      <c r="A8537" t="s">
        <v>8592</v>
      </c>
      <c r="B8537" s="1">
        <v>46099.475694444445</v>
      </c>
      <c r="C8537" s="2">
        <v>46099</v>
      </c>
      <c r="D8537">
        <v>11</v>
      </c>
      <c r="E8537" t="s">
        <v>43</v>
      </c>
      <c r="F8537" t="s">
        <v>26</v>
      </c>
      <c r="G8537">
        <v>2.6</v>
      </c>
      <c r="H8537">
        <v>75.25</v>
      </c>
      <c r="I8537">
        <v>77.11</v>
      </c>
      <c r="J8537">
        <v>1</v>
      </c>
      <c r="K8537">
        <v>3.6</v>
      </c>
      <c r="L8537">
        <v>2.2999999999999998</v>
      </c>
      <c r="M8537">
        <v>73</v>
      </c>
      <c r="N8537" t="s">
        <v>41</v>
      </c>
      <c r="O8537">
        <v>1.8939999999999999</v>
      </c>
      <c r="P8537" t="s">
        <v>28</v>
      </c>
      <c r="Q8537" t="s">
        <v>29</v>
      </c>
      <c r="R8537">
        <v>4.7300000000000004</v>
      </c>
      <c r="S8537">
        <v>14</v>
      </c>
      <c r="T8537">
        <v>1.86</v>
      </c>
      <c r="U8537">
        <v>-1.3</v>
      </c>
      <c r="V8537" t="s">
        <v>697</v>
      </c>
      <c r="W8537" t="s">
        <v>31</v>
      </c>
      <c r="X8537">
        <v>1</v>
      </c>
      <c r="Y8537" t="str">
        <f>IF(tblRides[[#This Row],[supply_demand_ratio]]&lt;0.8,"Below 0.8",IF(tblRides[[#This Row],[supply_demand_ratio]]&lt;1,"Between 0.8-1.0",IF(tblRides[[#This Row],[supply_demand_ratio]]&lt;=1.2,"Between 1.0-1.2","Above 1.2")))</f>
        <v>Above 1.2</v>
      </c>
    </row>
    <row r="8538" spans="1:25" x14ac:dyDescent="0.3">
      <c r="A8538" t="s">
        <v>8593</v>
      </c>
      <c r="B8538" s="1">
        <v>46099.478472222225</v>
      </c>
      <c r="C8538" s="2">
        <v>46099</v>
      </c>
      <c r="D8538">
        <v>11</v>
      </c>
      <c r="E8538" t="s">
        <v>36</v>
      </c>
      <c r="F8538" t="s">
        <v>34</v>
      </c>
      <c r="G8538">
        <v>2.2999999999999998</v>
      </c>
      <c r="H8538">
        <v>74.58</v>
      </c>
      <c r="I8538">
        <v>75.31</v>
      </c>
      <c r="J8538">
        <v>1.1000000000000001</v>
      </c>
      <c r="K8538">
        <v>4.8</v>
      </c>
      <c r="L8538">
        <v>8.8000000000000007</v>
      </c>
      <c r="M8538">
        <v>114</v>
      </c>
      <c r="N8538" t="s">
        <v>27</v>
      </c>
      <c r="O8538">
        <v>1.0209999999999999</v>
      </c>
      <c r="P8538" t="s">
        <v>28</v>
      </c>
      <c r="Q8538" t="s">
        <v>29</v>
      </c>
      <c r="R8538">
        <v>4.7300000000000004</v>
      </c>
      <c r="S8538">
        <v>0</v>
      </c>
      <c r="T8538">
        <v>0.73</v>
      </c>
      <c r="U8538">
        <v>4</v>
      </c>
      <c r="V8538" t="s">
        <v>697</v>
      </c>
      <c r="W8538" t="s">
        <v>31</v>
      </c>
      <c r="X8538">
        <v>1</v>
      </c>
      <c r="Y8538" t="str">
        <f>IF(tblRides[[#This Row],[supply_demand_ratio]]&lt;0.8,"Below 0.8",IF(tblRides[[#This Row],[supply_demand_ratio]]&lt;1,"Between 0.8-1.0",IF(tblRides[[#This Row],[supply_demand_ratio]]&lt;=1.2,"Between 1.0-1.2","Above 1.2")))</f>
        <v>Between 1.0-1.2</v>
      </c>
    </row>
    <row r="8539" spans="1:25" x14ac:dyDescent="0.3">
      <c r="A8539" t="s">
        <v>8594</v>
      </c>
      <c r="B8539" s="1">
        <v>46099.479861111111</v>
      </c>
      <c r="C8539" s="2">
        <v>46099</v>
      </c>
      <c r="D8539">
        <v>11</v>
      </c>
      <c r="E8539" t="s">
        <v>62</v>
      </c>
      <c r="F8539" t="s">
        <v>34</v>
      </c>
      <c r="G8539">
        <v>6.6</v>
      </c>
      <c r="H8539">
        <v>135.81</v>
      </c>
      <c r="I8539">
        <v>134.91999999999999</v>
      </c>
      <c r="J8539">
        <v>1</v>
      </c>
      <c r="K8539">
        <v>2</v>
      </c>
      <c r="L8539">
        <v>1.6</v>
      </c>
      <c r="M8539">
        <v>66</v>
      </c>
      <c r="N8539" t="s">
        <v>27</v>
      </c>
      <c r="O8539">
        <v>1.323</v>
      </c>
      <c r="P8539" t="s">
        <v>28</v>
      </c>
      <c r="Q8539" t="s">
        <v>29</v>
      </c>
      <c r="R8539">
        <v>5</v>
      </c>
      <c r="S8539">
        <v>0</v>
      </c>
      <c r="T8539">
        <v>-0.89</v>
      </c>
      <c r="U8539">
        <v>-0.4</v>
      </c>
      <c r="V8539" t="s">
        <v>697</v>
      </c>
      <c r="W8539" t="s">
        <v>31</v>
      </c>
      <c r="X8539">
        <v>1</v>
      </c>
      <c r="Y8539" t="str">
        <f>IF(tblRides[[#This Row],[supply_demand_ratio]]&lt;0.8,"Below 0.8",IF(tblRides[[#This Row],[supply_demand_ratio]]&lt;1,"Between 0.8-1.0",IF(tblRides[[#This Row],[supply_demand_ratio]]&lt;=1.2,"Between 1.0-1.2","Above 1.2")))</f>
        <v>Above 1.2</v>
      </c>
    </row>
    <row r="8540" spans="1:25" x14ac:dyDescent="0.3">
      <c r="A8540" t="s">
        <v>8595</v>
      </c>
      <c r="B8540" s="1">
        <v>46099.480555555558</v>
      </c>
      <c r="C8540" s="2">
        <v>46099</v>
      </c>
      <c r="D8540">
        <v>11</v>
      </c>
      <c r="E8540" t="s">
        <v>25</v>
      </c>
      <c r="F8540" t="s">
        <v>26</v>
      </c>
      <c r="G8540">
        <v>7</v>
      </c>
      <c r="H8540">
        <v>189.66</v>
      </c>
      <c r="I8540">
        <v>184.68</v>
      </c>
      <c r="J8540">
        <v>1.2</v>
      </c>
      <c r="K8540">
        <v>8</v>
      </c>
      <c r="L8540">
        <v>7</v>
      </c>
      <c r="M8540">
        <v>97</v>
      </c>
      <c r="N8540" t="s">
        <v>27</v>
      </c>
      <c r="O8540">
        <v>0.75600000000000001</v>
      </c>
      <c r="P8540" t="s">
        <v>28</v>
      </c>
      <c r="Q8540" t="s">
        <v>29</v>
      </c>
      <c r="R8540">
        <v>4.45</v>
      </c>
      <c r="S8540">
        <v>2</v>
      </c>
      <c r="T8540">
        <v>-4.9800000000000004</v>
      </c>
      <c r="U8540">
        <v>-1</v>
      </c>
      <c r="V8540" t="s">
        <v>697</v>
      </c>
      <c r="W8540" t="s">
        <v>45</v>
      </c>
      <c r="X8540">
        <v>1</v>
      </c>
      <c r="Y8540" t="str">
        <f>IF(tblRides[[#This Row],[supply_demand_ratio]]&lt;0.8,"Below 0.8",IF(tblRides[[#This Row],[supply_demand_ratio]]&lt;1,"Between 0.8-1.0",IF(tblRides[[#This Row],[supply_demand_ratio]]&lt;=1.2,"Between 1.0-1.2","Above 1.2")))</f>
        <v>Below 0.8</v>
      </c>
    </row>
    <row r="8541" spans="1:25" x14ac:dyDescent="0.3">
      <c r="A8541" t="s">
        <v>8596</v>
      </c>
      <c r="B8541" s="1">
        <v>46099.486805555556</v>
      </c>
      <c r="C8541" s="2">
        <v>46099</v>
      </c>
      <c r="D8541">
        <v>11</v>
      </c>
      <c r="E8541" t="s">
        <v>62</v>
      </c>
      <c r="F8541" t="s">
        <v>26</v>
      </c>
      <c r="G8541">
        <v>0.7</v>
      </c>
      <c r="H8541">
        <v>52.23</v>
      </c>
      <c r="I8541">
        <v>50.14</v>
      </c>
      <c r="J8541">
        <v>1.1000000000000001</v>
      </c>
      <c r="K8541">
        <v>2</v>
      </c>
      <c r="L8541">
        <v>8.1999999999999993</v>
      </c>
      <c r="M8541">
        <v>55</v>
      </c>
      <c r="N8541" t="s">
        <v>41</v>
      </c>
      <c r="O8541">
        <v>1.6859999999999999</v>
      </c>
      <c r="P8541" t="s">
        <v>28</v>
      </c>
      <c r="Q8541" t="s">
        <v>29</v>
      </c>
      <c r="R8541">
        <v>4.71</v>
      </c>
      <c r="S8541">
        <v>6</v>
      </c>
      <c r="T8541">
        <v>-2.09</v>
      </c>
      <c r="U8541">
        <v>6.2</v>
      </c>
      <c r="V8541" t="s">
        <v>697</v>
      </c>
      <c r="W8541" t="s">
        <v>31</v>
      </c>
      <c r="X8541">
        <v>1</v>
      </c>
      <c r="Y8541" t="str">
        <f>IF(tblRides[[#This Row],[supply_demand_ratio]]&lt;0.8,"Below 0.8",IF(tblRides[[#This Row],[supply_demand_ratio]]&lt;1,"Between 0.8-1.0",IF(tblRides[[#This Row],[supply_demand_ratio]]&lt;=1.2,"Between 1.0-1.2","Above 1.2")))</f>
        <v>Above 1.2</v>
      </c>
    </row>
    <row r="8542" spans="1:25" x14ac:dyDescent="0.3">
      <c r="A8542" t="s">
        <v>8597</v>
      </c>
      <c r="B8542" s="1">
        <v>46099.51458333333</v>
      </c>
      <c r="C8542" s="2">
        <v>46099</v>
      </c>
      <c r="D8542">
        <v>12</v>
      </c>
      <c r="E8542" t="s">
        <v>25</v>
      </c>
      <c r="F8542" t="s">
        <v>26</v>
      </c>
      <c r="G8542">
        <v>3.2</v>
      </c>
      <c r="H8542">
        <v>97.96</v>
      </c>
      <c r="I8542">
        <v>93.12</v>
      </c>
      <c r="J8542">
        <v>1.1000000000000001</v>
      </c>
      <c r="K8542">
        <v>2.2000000000000002</v>
      </c>
      <c r="L8542">
        <v>1</v>
      </c>
      <c r="M8542">
        <v>119</v>
      </c>
      <c r="N8542" t="s">
        <v>27</v>
      </c>
      <c r="O8542">
        <v>1.0569999999999999</v>
      </c>
      <c r="P8542" t="s">
        <v>28</v>
      </c>
      <c r="Q8542" t="s">
        <v>29</v>
      </c>
      <c r="R8542">
        <v>4.53</v>
      </c>
      <c r="S8542">
        <v>6</v>
      </c>
      <c r="T8542">
        <v>-4.84</v>
      </c>
      <c r="U8542">
        <v>-1.2</v>
      </c>
      <c r="V8542" t="s">
        <v>697</v>
      </c>
      <c r="W8542" t="s">
        <v>31</v>
      </c>
      <c r="X8542">
        <v>1</v>
      </c>
      <c r="Y8542" t="str">
        <f>IF(tblRides[[#This Row],[supply_demand_ratio]]&lt;0.8,"Below 0.8",IF(tblRides[[#This Row],[supply_demand_ratio]]&lt;1,"Between 0.8-1.0",IF(tblRides[[#This Row],[supply_demand_ratio]]&lt;=1.2,"Between 1.0-1.2","Above 1.2")))</f>
        <v>Between 1.0-1.2</v>
      </c>
    </row>
    <row r="8543" spans="1:25" x14ac:dyDescent="0.3">
      <c r="A8543" t="s">
        <v>8598</v>
      </c>
      <c r="B8543" s="1">
        <v>46099.520138888889</v>
      </c>
      <c r="C8543" s="2">
        <v>46099</v>
      </c>
      <c r="D8543">
        <v>12</v>
      </c>
      <c r="E8543" t="s">
        <v>62</v>
      </c>
      <c r="F8543" t="s">
        <v>26</v>
      </c>
      <c r="G8543">
        <v>6.8</v>
      </c>
      <c r="H8543">
        <v>135.87</v>
      </c>
      <c r="I8543">
        <v>142.99</v>
      </c>
      <c r="J8543">
        <v>1</v>
      </c>
      <c r="K8543">
        <v>4.0999999999999996</v>
      </c>
      <c r="L8543">
        <v>7.7</v>
      </c>
      <c r="M8543">
        <v>48</v>
      </c>
      <c r="N8543" t="s">
        <v>41</v>
      </c>
      <c r="O8543">
        <v>1.55</v>
      </c>
      <c r="P8543" t="s">
        <v>28</v>
      </c>
      <c r="Q8543" t="s">
        <v>29</v>
      </c>
      <c r="R8543">
        <v>4.76</v>
      </c>
      <c r="S8543">
        <v>17</v>
      </c>
      <c r="T8543">
        <v>7.12</v>
      </c>
      <c r="U8543">
        <v>3.6</v>
      </c>
      <c r="V8543" t="s">
        <v>697</v>
      </c>
      <c r="W8543" t="s">
        <v>31</v>
      </c>
      <c r="X8543">
        <v>1</v>
      </c>
      <c r="Y8543" t="str">
        <f>IF(tblRides[[#This Row],[supply_demand_ratio]]&lt;0.8,"Below 0.8",IF(tblRides[[#This Row],[supply_demand_ratio]]&lt;1,"Between 0.8-1.0",IF(tblRides[[#This Row],[supply_demand_ratio]]&lt;=1.2,"Between 1.0-1.2","Above 1.2")))</f>
        <v>Above 1.2</v>
      </c>
    </row>
    <row r="8544" spans="1:25" x14ac:dyDescent="0.3">
      <c r="A8544" t="s">
        <v>8599</v>
      </c>
      <c r="B8544" s="1">
        <v>46099.522916666669</v>
      </c>
      <c r="C8544" s="2">
        <v>46099</v>
      </c>
      <c r="D8544">
        <v>12</v>
      </c>
      <c r="E8544" t="s">
        <v>25</v>
      </c>
      <c r="F8544" t="s">
        <v>26</v>
      </c>
      <c r="G8544">
        <v>6.4</v>
      </c>
      <c r="H8544">
        <v>143.68</v>
      </c>
      <c r="I8544">
        <v>144.97999999999999</v>
      </c>
      <c r="J8544">
        <v>1</v>
      </c>
      <c r="K8544">
        <v>2.6</v>
      </c>
      <c r="L8544">
        <v>1</v>
      </c>
      <c r="M8544">
        <v>125</v>
      </c>
      <c r="N8544" t="s">
        <v>27</v>
      </c>
      <c r="O8544">
        <v>1.0089999999999999</v>
      </c>
      <c r="P8544" t="s">
        <v>28</v>
      </c>
      <c r="Q8544" t="s">
        <v>29</v>
      </c>
      <c r="R8544">
        <v>4.6100000000000003</v>
      </c>
      <c r="S8544">
        <v>7</v>
      </c>
      <c r="T8544">
        <v>1.3</v>
      </c>
      <c r="U8544">
        <v>-1.6</v>
      </c>
      <c r="V8544" t="s">
        <v>697</v>
      </c>
      <c r="W8544" t="s">
        <v>31</v>
      </c>
      <c r="X8544">
        <v>1</v>
      </c>
      <c r="Y8544" t="str">
        <f>IF(tblRides[[#This Row],[supply_demand_ratio]]&lt;0.8,"Below 0.8",IF(tblRides[[#This Row],[supply_demand_ratio]]&lt;1,"Between 0.8-1.0",IF(tblRides[[#This Row],[supply_demand_ratio]]&lt;=1.2,"Between 1.0-1.2","Above 1.2")))</f>
        <v>Between 1.0-1.2</v>
      </c>
    </row>
    <row r="8545" spans="1:25" x14ac:dyDescent="0.3">
      <c r="A8545" t="s">
        <v>8600</v>
      </c>
      <c r="B8545" s="1">
        <v>46099.523611111108</v>
      </c>
      <c r="C8545" s="2">
        <v>46099</v>
      </c>
      <c r="D8545">
        <v>12</v>
      </c>
      <c r="E8545" t="s">
        <v>25</v>
      </c>
      <c r="F8545" t="s">
        <v>26</v>
      </c>
      <c r="G8545">
        <v>3.4</v>
      </c>
      <c r="H8545">
        <v>100.41</v>
      </c>
      <c r="I8545">
        <v>104.07</v>
      </c>
      <c r="J8545">
        <v>1</v>
      </c>
      <c r="K8545">
        <v>5.2</v>
      </c>
      <c r="L8545">
        <v>2.8</v>
      </c>
      <c r="M8545">
        <v>118</v>
      </c>
      <c r="N8545" t="s">
        <v>41</v>
      </c>
      <c r="O8545">
        <v>1.1479999999999999</v>
      </c>
      <c r="P8545" t="s">
        <v>28</v>
      </c>
      <c r="Q8545" t="s">
        <v>29</v>
      </c>
      <c r="R8545">
        <v>4.75</v>
      </c>
      <c r="S8545">
        <v>19</v>
      </c>
      <c r="T8545">
        <v>3.66</v>
      </c>
      <c r="U8545">
        <v>-2.4</v>
      </c>
      <c r="V8545" t="s">
        <v>697</v>
      </c>
      <c r="W8545" t="s">
        <v>45</v>
      </c>
      <c r="X8545">
        <v>1</v>
      </c>
      <c r="Y8545" t="str">
        <f>IF(tblRides[[#This Row],[supply_demand_ratio]]&lt;0.8,"Below 0.8",IF(tblRides[[#This Row],[supply_demand_ratio]]&lt;1,"Between 0.8-1.0",IF(tblRides[[#This Row],[supply_demand_ratio]]&lt;=1.2,"Between 1.0-1.2","Above 1.2")))</f>
        <v>Between 1.0-1.2</v>
      </c>
    </row>
    <row r="8546" spans="1:25" x14ac:dyDescent="0.3">
      <c r="A8546" t="s">
        <v>8601</v>
      </c>
      <c r="B8546" s="1">
        <v>46099.524305555555</v>
      </c>
      <c r="C8546" s="2">
        <v>46099</v>
      </c>
      <c r="D8546">
        <v>12</v>
      </c>
      <c r="E8546" t="s">
        <v>25</v>
      </c>
      <c r="F8546" t="s">
        <v>26</v>
      </c>
      <c r="G8546">
        <v>5.6</v>
      </c>
      <c r="H8546">
        <v>146.06</v>
      </c>
      <c r="J8546">
        <v>1.1000000000000001</v>
      </c>
      <c r="K8546">
        <v>6.1</v>
      </c>
      <c r="M8546">
        <v>100</v>
      </c>
      <c r="N8546" t="s">
        <v>27</v>
      </c>
      <c r="O8546">
        <v>0.82199999999999995</v>
      </c>
      <c r="P8546" t="s">
        <v>82</v>
      </c>
      <c r="Q8546" t="s">
        <v>83</v>
      </c>
      <c r="R8546">
        <v>4.6500000000000004</v>
      </c>
      <c r="S8546">
        <v>11</v>
      </c>
      <c r="V8546" t="s">
        <v>697</v>
      </c>
      <c r="W8546" t="s">
        <v>45</v>
      </c>
      <c r="X8546">
        <v>0</v>
      </c>
      <c r="Y8546" t="str">
        <f>IF(tblRides[[#This Row],[supply_demand_ratio]]&lt;0.8,"Below 0.8",IF(tblRides[[#This Row],[supply_demand_ratio]]&lt;1,"Between 0.8-1.0",IF(tblRides[[#This Row],[supply_demand_ratio]]&lt;=1.2,"Between 1.0-1.2","Above 1.2")))</f>
        <v>Between 0.8-1.0</v>
      </c>
    </row>
    <row r="8547" spans="1:25" x14ac:dyDescent="0.3">
      <c r="A8547" t="s">
        <v>8602</v>
      </c>
      <c r="B8547" s="1">
        <v>46099.525000000001</v>
      </c>
      <c r="C8547" s="2">
        <v>46099</v>
      </c>
      <c r="D8547">
        <v>12</v>
      </c>
      <c r="E8547" t="s">
        <v>36</v>
      </c>
      <c r="F8547" t="s">
        <v>26</v>
      </c>
      <c r="G8547">
        <v>26.4</v>
      </c>
      <c r="H8547">
        <v>434.83</v>
      </c>
      <c r="I8547">
        <v>438.02</v>
      </c>
      <c r="J8547">
        <v>1</v>
      </c>
      <c r="K8547">
        <v>6</v>
      </c>
      <c r="L8547">
        <v>8.6999999999999993</v>
      </c>
      <c r="M8547">
        <v>104</v>
      </c>
      <c r="N8547" t="s">
        <v>27</v>
      </c>
      <c r="O8547">
        <v>0.99</v>
      </c>
      <c r="P8547" t="s">
        <v>28</v>
      </c>
      <c r="Q8547" t="s">
        <v>29</v>
      </c>
      <c r="R8547">
        <v>4.43</v>
      </c>
      <c r="S8547">
        <v>3</v>
      </c>
      <c r="T8547">
        <v>3.19</v>
      </c>
      <c r="U8547">
        <v>2.7</v>
      </c>
      <c r="V8547" t="s">
        <v>697</v>
      </c>
      <c r="W8547" t="s">
        <v>45</v>
      </c>
      <c r="X8547">
        <v>1</v>
      </c>
      <c r="Y8547" t="str">
        <f>IF(tblRides[[#This Row],[supply_demand_ratio]]&lt;0.8,"Below 0.8",IF(tblRides[[#This Row],[supply_demand_ratio]]&lt;1,"Between 0.8-1.0",IF(tblRides[[#This Row],[supply_demand_ratio]]&lt;=1.2,"Between 1.0-1.2","Above 1.2")))</f>
        <v>Between 0.8-1.0</v>
      </c>
    </row>
    <row r="8548" spans="1:25" x14ac:dyDescent="0.3">
      <c r="A8548" t="s">
        <v>8603</v>
      </c>
      <c r="B8548" s="1">
        <v>46099.538194444445</v>
      </c>
      <c r="C8548" s="2">
        <v>46099</v>
      </c>
      <c r="D8548">
        <v>12</v>
      </c>
      <c r="E8548" t="s">
        <v>62</v>
      </c>
      <c r="F8548" t="s">
        <v>34</v>
      </c>
      <c r="G8548">
        <v>5.7</v>
      </c>
      <c r="H8548">
        <v>133.19999999999999</v>
      </c>
      <c r="J8548">
        <v>1</v>
      </c>
      <c r="K8548">
        <v>5.6</v>
      </c>
      <c r="L8548">
        <v>3.9</v>
      </c>
      <c r="M8548">
        <v>66</v>
      </c>
      <c r="N8548" t="s">
        <v>41</v>
      </c>
      <c r="O8548">
        <v>1.85</v>
      </c>
      <c r="P8548" t="s">
        <v>37</v>
      </c>
      <c r="Q8548" t="s">
        <v>38</v>
      </c>
      <c r="R8548">
        <v>4.92</v>
      </c>
      <c r="S8548">
        <v>0</v>
      </c>
      <c r="U8548">
        <v>-1.7</v>
      </c>
      <c r="V8548" t="s">
        <v>697</v>
      </c>
      <c r="W8548" t="s">
        <v>45</v>
      </c>
      <c r="X8548">
        <v>0</v>
      </c>
      <c r="Y8548" t="str">
        <f>IF(tblRides[[#This Row],[supply_demand_ratio]]&lt;0.8,"Below 0.8",IF(tblRides[[#This Row],[supply_demand_ratio]]&lt;1,"Between 0.8-1.0",IF(tblRides[[#This Row],[supply_demand_ratio]]&lt;=1.2,"Between 1.0-1.2","Above 1.2")))</f>
        <v>Above 1.2</v>
      </c>
    </row>
    <row r="8549" spans="1:25" x14ac:dyDescent="0.3">
      <c r="A8549" t="s">
        <v>8604</v>
      </c>
      <c r="B8549" s="1">
        <v>46099.543055555558</v>
      </c>
      <c r="C8549" s="2">
        <v>46099</v>
      </c>
      <c r="D8549">
        <v>13</v>
      </c>
      <c r="E8549" t="s">
        <v>25</v>
      </c>
      <c r="F8549" t="s">
        <v>26</v>
      </c>
      <c r="G8549">
        <v>2.2999999999999998</v>
      </c>
      <c r="H8549">
        <v>90.32</v>
      </c>
      <c r="I8549">
        <v>89.09</v>
      </c>
      <c r="J8549">
        <v>1.1000000000000001</v>
      </c>
      <c r="K8549">
        <v>4.7</v>
      </c>
      <c r="L8549">
        <v>1</v>
      </c>
      <c r="M8549">
        <v>134</v>
      </c>
      <c r="N8549" t="s">
        <v>41</v>
      </c>
      <c r="O8549">
        <v>1.4390000000000001</v>
      </c>
      <c r="P8549" t="s">
        <v>28</v>
      </c>
      <c r="Q8549" t="s">
        <v>29</v>
      </c>
      <c r="R8549">
        <v>4.32</v>
      </c>
      <c r="S8549">
        <v>33</v>
      </c>
      <c r="T8549">
        <v>-1.23</v>
      </c>
      <c r="U8549">
        <v>-3.7</v>
      </c>
      <c r="V8549" t="s">
        <v>697</v>
      </c>
      <c r="W8549" t="s">
        <v>31</v>
      </c>
      <c r="X8549">
        <v>1</v>
      </c>
      <c r="Y8549" t="str">
        <f>IF(tblRides[[#This Row],[supply_demand_ratio]]&lt;0.8,"Below 0.8",IF(tblRides[[#This Row],[supply_demand_ratio]]&lt;1,"Between 0.8-1.0",IF(tblRides[[#This Row],[supply_demand_ratio]]&lt;=1.2,"Between 1.0-1.2","Above 1.2")))</f>
        <v>Above 1.2</v>
      </c>
    </row>
    <row r="8550" spans="1:25" x14ac:dyDescent="0.3">
      <c r="A8550" t="s">
        <v>8605</v>
      </c>
      <c r="B8550" s="1">
        <v>46099.544444444444</v>
      </c>
      <c r="C8550" s="2">
        <v>46099</v>
      </c>
      <c r="D8550">
        <v>13</v>
      </c>
      <c r="E8550" t="s">
        <v>43</v>
      </c>
      <c r="F8550" t="s">
        <v>26</v>
      </c>
      <c r="G8550">
        <v>4.3</v>
      </c>
      <c r="H8550">
        <v>107.16</v>
      </c>
      <c r="I8550">
        <v>102.47</v>
      </c>
      <c r="J8550">
        <v>1</v>
      </c>
      <c r="K8550">
        <v>4.0999999999999996</v>
      </c>
      <c r="L8550">
        <v>4.5</v>
      </c>
      <c r="M8550">
        <v>62</v>
      </c>
      <c r="N8550" t="s">
        <v>41</v>
      </c>
      <c r="O8550">
        <v>1.681</v>
      </c>
      <c r="P8550" t="s">
        <v>28</v>
      </c>
      <c r="Q8550" t="s">
        <v>29</v>
      </c>
      <c r="R8550">
        <v>4.75</v>
      </c>
      <c r="S8550">
        <v>25</v>
      </c>
      <c r="T8550">
        <v>-4.6900000000000004</v>
      </c>
      <c r="U8550">
        <v>0.4</v>
      </c>
      <c r="V8550" t="s">
        <v>697</v>
      </c>
      <c r="W8550" t="s">
        <v>31</v>
      </c>
      <c r="X8550">
        <v>1</v>
      </c>
      <c r="Y8550" t="str">
        <f>IF(tblRides[[#This Row],[supply_demand_ratio]]&lt;0.8,"Below 0.8",IF(tblRides[[#This Row],[supply_demand_ratio]]&lt;1,"Between 0.8-1.0",IF(tblRides[[#This Row],[supply_demand_ratio]]&lt;=1.2,"Between 1.0-1.2","Above 1.2")))</f>
        <v>Above 1.2</v>
      </c>
    </row>
    <row r="8551" spans="1:25" x14ac:dyDescent="0.3">
      <c r="A8551" t="s">
        <v>8606</v>
      </c>
      <c r="B8551" s="1">
        <v>46099.546527777777</v>
      </c>
      <c r="C8551" s="2">
        <v>46099</v>
      </c>
      <c r="D8551">
        <v>13</v>
      </c>
      <c r="E8551" t="s">
        <v>25</v>
      </c>
      <c r="F8551" t="s">
        <v>26</v>
      </c>
      <c r="G8551">
        <v>11.3</v>
      </c>
      <c r="H8551">
        <v>234.31</v>
      </c>
      <c r="I8551">
        <v>228.48</v>
      </c>
      <c r="J8551">
        <v>1</v>
      </c>
      <c r="K8551">
        <v>5.8</v>
      </c>
      <c r="L8551">
        <v>6.1</v>
      </c>
      <c r="M8551">
        <v>115</v>
      </c>
      <c r="N8551" t="s">
        <v>41</v>
      </c>
      <c r="O8551">
        <v>1.1259999999999999</v>
      </c>
      <c r="P8551" t="s">
        <v>28</v>
      </c>
      <c r="Q8551" t="s">
        <v>29</v>
      </c>
      <c r="R8551">
        <v>4.66</v>
      </c>
      <c r="S8551">
        <v>17</v>
      </c>
      <c r="T8551">
        <v>-5.83</v>
      </c>
      <c r="U8551">
        <v>0.3</v>
      </c>
      <c r="V8551" t="s">
        <v>697</v>
      </c>
      <c r="W8551" t="s">
        <v>45</v>
      </c>
      <c r="X8551">
        <v>1</v>
      </c>
      <c r="Y8551" t="str">
        <f>IF(tblRides[[#This Row],[supply_demand_ratio]]&lt;0.8,"Below 0.8",IF(tblRides[[#This Row],[supply_demand_ratio]]&lt;1,"Between 0.8-1.0",IF(tblRides[[#This Row],[supply_demand_ratio]]&lt;=1.2,"Between 1.0-1.2","Above 1.2")))</f>
        <v>Between 1.0-1.2</v>
      </c>
    </row>
    <row r="8552" spans="1:25" x14ac:dyDescent="0.3">
      <c r="A8552" t="s">
        <v>8607</v>
      </c>
      <c r="B8552" s="1">
        <v>46099.54791666667</v>
      </c>
      <c r="C8552" s="2">
        <v>46099</v>
      </c>
      <c r="D8552">
        <v>13</v>
      </c>
      <c r="E8552" t="s">
        <v>25</v>
      </c>
      <c r="F8552" t="s">
        <v>34</v>
      </c>
      <c r="G8552">
        <v>4</v>
      </c>
      <c r="H8552">
        <v>110.81</v>
      </c>
      <c r="I8552">
        <v>104.39</v>
      </c>
      <c r="J8552">
        <v>1</v>
      </c>
      <c r="K8552">
        <v>4.3</v>
      </c>
      <c r="L8552">
        <v>10.9</v>
      </c>
      <c r="M8552">
        <v>133</v>
      </c>
      <c r="N8552" t="s">
        <v>27</v>
      </c>
      <c r="O8552">
        <v>1.2150000000000001</v>
      </c>
      <c r="P8552" t="s">
        <v>28</v>
      </c>
      <c r="Q8552" t="s">
        <v>29</v>
      </c>
      <c r="R8552">
        <v>4.8499999999999996</v>
      </c>
      <c r="S8552">
        <v>0</v>
      </c>
      <c r="T8552">
        <v>-6.42</v>
      </c>
      <c r="U8552">
        <v>6.6</v>
      </c>
      <c r="V8552" t="s">
        <v>697</v>
      </c>
      <c r="W8552" t="s">
        <v>31</v>
      </c>
      <c r="X8552">
        <v>1</v>
      </c>
      <c r="Y8552" t="str">
        <f>IF(tblRides[[#This Row],[supply_demand_ratio]]&lt;0.8,"Below 0.8",IF(tblRides[[#This Row],[supply_demand_ratio]]&lt;1,"Between 0.8-1.0",IF(tblRides[[#This Row],[supply_demand_ratio]]&lt;=1.2,"Between 1.0-1.2","Above 1.2")))</f>
        <v>Above 1.2</v>
      </c>
    </row>
    <row r="8553" spans="1:25" x14ac:dyDescent="0.3">
      <c r="A8553" t="s">
        <v>8608</v>
      </c>
      <c r="B8553" s="1">
        <v>46099.548611111109</v>
      </c>
      <c r="C8553" s="2">
        <v>46099</v>
      </c>
      <c r="D8553">
        <v>13</v>
      </c>
      <c r="E8553" t="s">
        <v>36</v>
      </c>
      <c r="F8553" t="s">
        <v>26</v>
      </c>
      <c r="G8553">
        <v>5</v>
      </c>
      <c r="H8553">
        <v>138.9</v>
      </c>
      <c r="I8553">
        <v>133.24</v>
      </c>
      <c r="J8553">
        <v>1.2</v>
      </c>
      <c r="K8553">
        <v>7.2</v>
      </c>
      <c r="L8553">
        <v>4.3</v>
      </c>
      <c r="M8553">
        <v>92</v>
      </c>
      <c r="N8553" t="s">
        <v>41</v>
      </c>
      <c r="O8553">
        <v>1.107</v>
      </c>
      <c r="P8553" t="s">
        <v>28</v>
      </c>
      <c r="Q8553" t="s">
        <v>29</v>
      </c>
      <c r="R8553">
        <v>5</v>
      </c>
      <c r="S8553">
        <v>12</v>
      </c>
      <c r="T8553">
        <v>-5.66</v>
      </c>
      <c r="U8553">
        <v>-2.9</v>
      </c>
      <c r="V8553" t="s">
        <v>697</v>
      </c>
      <c r="W8553" t="s">
        <v>45</v>
      </c>
      <c r="X8553">
        <v>1</v>
      </c>
      <c r="Y8553" t="str">
        <f>IF(tblRides[[#This Row],[supply_demand_ratio]]&lt;0.8,"Below 0.8",IF(tblRides[[#This Row],[supply_demand_ratio]]&lt;1,"Between 0.8-1.0",IF(tblRides[[#This Row],[supply_demand_ratio]]&lt;=1.2,"Between 1.0-1.2","Above 1.2")))</f>
        <v>Between 1.0-1.2</v>
      </c>
    </row>
    <row r="8554" spans="1:25" x14ac:dyDescent="0.3">
      <c r="A8554" t="s">
        <v>8609</v>
      </c>
      <c r="B8554" s="1">
        <v>46099.55</v>
      </c>
      <c r="C8554" s="2">
        <v>46099</v>
      </c>
      <c r="D8554">
        <v>13</v>
      </c>
      <c r="E8554" t="s">
        <v>25</v>
      </c>
      <c r="F8554" t="s">
        <v>34</v>
      </c>
      <c r="G8554">
        <v>13.5</v>
      </c>
      <c r="H8554">
        <v>253.66</v>
      </c>
      <c r="I8554">
        <v>253.95</v>
      </c>
      <c r="J8554">
        <v>1.1000000000000001</v>
      </c>
      <c r="K8554">
        <v>6.5</v>
      </c>
      <c r="L8554">
        <v>6.7</v>
      </c>
      <c r="M8554">
        <v>130</v>
      </c>
      <c r="N8554" t="s">
        <v>27</v>
      </c>
      <c r="O8554">
        <v>0.995</v>
      </c>
      <c r="P8554" t="s">
        <v>28</v>
      </c>
      <c r="Q8554" t="s">
        <v>29</v>
      </c>
      <c r="R8554">
        <v>4.3499999999999996</v>
      </c>
      <c r="S8554">
        <v>0</v>
      </c>
      <c r="T8554">
        <v>0.28999999999999998</v>
      </c>
      <c r="U8554">
        <v>0.2</v>
      </c>
      <c r="V8554" t="s">
        <v>697</v>
      </c>
      <c r="W8554" t="s">
        <v>45</v>
      </c>
      <c r="X8554">
        <v>1</v>
      </c>
      <c r="Y8554" t="str">
        <f>IF(tblRides[[#This Row],[supply_demand_ratio]]&lt;0.8,"Below 0.8",IF(tblRides[[#This Row],[supply_demand_ratio]]&lt;1,"Between 0.8-1.0",IF(tblRides[[#This Row],[supply_demand_ratio]]&lt;=1.2,"Between 1.0-1.2","Above 1.2")))</f>
        <v>Between 0.8-1.0</v>
      </c>
    </row>
    <row r="8555" spans="1:25" x14ac:dyDescent="0.3">
      <c r="A8555" t="s">
        <v>8610</v>
      </c>
      <c r="B8555" s="1">
        <v>46099.563888888886</v>
      </c>
      <c r="C8555" s="2">
        <v>46099</v>
      </c>
      <c r="D8555">
        <v>13</v>
      </c>
      <c r="E8555" t="s">
        <v>62</v>
      </c>
      <c r="F8555" t="s">
        <v>26</v>
      </c>
      <c r="G8555">
        <v>2.2999999999999998</v>
      </c>
      <c r="H8555">
        <v>73.180000000000007</v>
      </c>
      <c r="I8555">
        <v>72.03</v>
      </c>
      <c r="J8555">
        <v>1</v>
      </c>
      <c r="K8555">
        <v>3.7</v>
      </c>
      <c r="L8555">
        <v>4.2</v>
      </c>
      <c r="M8555">
        <v>49</v>
      </c>
      <c r="N8555" t="s">
        <v>41</v>
      </c>
      <c r="O8555">
        <v>1.476</v>
      </c>
      <c r="P8555" t="s">
        <v>28</v>
      </c>
      <c r="Q8555" t="s">
        <v>29</v>
      </c>
      <c r="R8555">
        <v>4.59</v>
      </c>
      <c r="S8555">
        <v>8</v>
      </c>
      <c r="T8555">
        <v>-1.1499999999999999</v>
      </c>
      <c r="U8555">
        <v>0.5</v>
      </c>
      <c r="V8555" t="s">
        <v>697</v>
      </c>
      <c r="W8555" t="s">
        <v>31</v>
      </c>
      <c r="X8555">
        <v>1</v>
      </c>
      <c r="Y8555" t="str">
        <f>IF(tblRides[[#This Row],[supply_demand_ratio]]&lt;0.8,"Below 0.8",IF(tblRides[[#This Row],[supply_demand_ratio]]&lt;1,"Between 0.8-1.0",IF(tblRides[[#This Row],[supply_demand_ratio]]&lt;=1.2,"Between 1.0-1.2","Above 1.2")))</f>
        <v>Above 1.2</v>
      </c>
    </row>
    <row r="8556" spans="1:25" x14ac:dyDescent="0.3">
      <c r="A8556" t="s">
        <v>8611</v>
      </c>
      <c r="B8556" s="1">
        <v>46099.566666666666</v>
      </c>
      <c r="C8556" s="2">
        <v>46099</v>
      </c>
      <c r="D8556">
        <v>13</v>
      </c>
      <c r="E8556" t="s">
        <v>62</v>
      </c>
      <c r="F8556" t="s">
        <v>26</v>
      </c>
      <c r="G8556">
        <v>6.3</v>
      </c>
      <c r="H8556">
        <v>119.97</v>
      </c>
      <c r="I8556">
        <v>119.64</v>
      </c>
      <c r="J8556">
        <v>1</v>
      </c>
      <c r="K8556">
        <v>6.8</v>
      </c>
      <c r="L8556">
        <v>7.4</v>
      </c>
      <c r="M8556">
        <v>68</v>
      </c>
      <c r="N8556" t="s">
        <v>41</v>
      </c>
      <c r="O8556">
        <v>2.2000000000000002</v>
      </c>
      <c r="P8556" t="s">
        <v>28</v>
      </c>
      <c r="Q8556" t="s">
        <v>29</v>
      </c>
      <c r="R8556">
        <v>4.68</v>
      </c>
      <c r="S8556">
        <v>40</v>
      </c>
      <c r="T8556">
        <v>-0.33</v>
      </c>
      <c r="U8556">
        <v>0.6</v>
      </c>
      <c r="V8556" t="s">
        <v>697</v>
      </c>
      <c r="W8556" t="s">
        <v>45</v>
      </c>
      <c r="X8556">
        <v>1</v>
      </c>
      <c r="Y8556" t="str">
        <f>IF(tblRides[[#This Row],[supply_demand_ratio]]&lt;0.8,"Below 0.8",IF(tblRides[[#This Row],[supply_demand_ratio]]&lt;1,"Between 0.8-1.0",IF(tblRides[[#This Row],[supply_demand_ratio]]&lt;=1.2,"Between 1.0-1.2","Above 1.2")))</f>
        <v>Above 1.2</v>
      </c>
    </row>
    <row r="8557" spans="1:25" x14ac:dyDescent="0.3">
      <c r="A8557" t="s">
        <v>8612</v>
      </c>
      <c r="B8557" s="1">
        <v>46099.579861111109</v>
      </c>
      <c r="C8557" s="2">
        <v>46099</v>
      </c>
      <c r="D8557">
        <v>13</v>
      </c>
      <c r="E8557" t="s">
        <v>25</v>
      </c>
      <c r="F8557" t="s">
        <v>26</v>
      </c>
      <c r="G8557">
        <v>4.3</v>
      </c>
      <c r="H8557">
        <v>102.93</v>
      </c>
      <c r="I8557">
        <v>107.28</v>
      </c>
      <c r="J8557">
        <v>1</v>
      </c>
      <c r="K8557">
        <v>7.4</v>
      </c>
      <c r="L8557">
        <v>6.3</v>
      </c>
      <c r="M8557">
        <v>131</v>
      </c>
      <c r="N8557" t="s">
        <v>41</v>
      </c>
      <c r="O8557">
        <v>1.468</v>
      </c>
      <c r="P8557" t="s">
        <v>28</v>
      </c>
      <c r="Q8557" t="s">
        <v>29</v>
      </c>
      <c r="R8557">
        <v>4.57</v>
      </c>
      <c r="S8557">
        <v>5</v>
      </c>
      <c r="T8557">
        <v>4.3499999999999996</v>
      </c>
      <c r="U8557">
        <v>-1.1000000000000001</v>
      </c>
      <c r="V8557" t="s">
        <v>697</v>
      </c>
      <c r="W8557" t="s">
        <v>45</v>
      </c>
      <c r="X8557">
        <v>1</v>
      </c>
      <c r="Y8557" t="str">
        <f>IF(tblRides[[#This Row],[supply_demand_ratio]]&lt;0.8,"Below 0.8",IF(tblRides[[#This Row],[supply_demand_ratio]]&lt;1,"Between 0.8-1.0",IF(tblRides[[#This Row],[supply_demand_ratio]]&lt;=1.2,"Between 1.0-1.2","Above 1.2")))</f>
        <v>Above 1.2</v>
      </c>
    </row>
    <row r="8558" spans="1:25" x14ac:dyDescent="0.3">
      <c r="A8558" t="s">
        <v>8613</v>
      </c>
      <c r="B8558" s="1">
        <v>46099.589583333334</v>
      </c>
      <c r="C8558" s="2">
        <v>46099</v>
      </c>
      <c r="D8558">
        <v>14</v>
      </c>
      <c r="E8558" t="s">
        <v>33</v>
      </c>
      <c r="F8558" t="s">
        <v>26</v>
      </c>
      <c r="G8558">
        <v>7.2</v>
      </c>
      <c r="H8558">
        <v>158.77000000000001</v>
      </c>
      <c r="I8558">
        <v>162.69999999999999</v>
      </c>
      <c r="J8558">
        <v>1.1000000000000001</v>
      </c>
      <c r="K8558">
        <v>9.4</v>
      </c>
      <c r="L8558">
        <v>8.6999999999999993</v>
      </c>
      <c r="M8558">
        <v>76</v>
      </c>
      <c r="N8558" t="s">
        <v>27</v>
      </c>
      <c r="O8558">
        <v>0.878</v>
      </c>
      <c r="P8558" t="s">
        <v>28</v>
      </c>
      <c r="Q8558" t="s">
        <v>29</v>
      </c>
      <c r="R8558">
        <v>4.8600000000000003</v>
      </c>
      <c r="S8558">
        <v>9</v>
      </c>
      <c r="T8558">
        <v>3.93</v>
      </c>
      <c r="U8558">
        <v>-0.7</v>
      </c>
      <c r="V8558" t="s">
        <v>697</v>
      </c>
      <c r="W8558" t="s">
        <v>45</v>
      </c>
      <c r="X8558">
        <v>1</v>
      </c>
      <c r="Y8558" t="str">
        <f>IF(tblRides[[#This Row],[supply_demand_ratio]]&lt;0.8,"Below 0.8",IF(tblRides[[#This Row],[supply_demand_ratio]]&lt;1,"Between 0.8-1.0",IF(tblRides[[#This Row],[supply_demand_ratio]]&lt;=1.2,"Between 1.0-1.2","Above 1.2")))</f>
        <v>Between 0.8-1.0</v>
      </c>
    </row>
    <row r="8559" spans="1:25" x14ac:dyDescent="0.3">
      <c r="A8559" t="s">
        <v>8614</v>
      </c>
      <c r="B8559" s="1">
        <v>46099.593055555553</v>
      </c>
      <c r="C8559" s="2">
        <v>46099</v>
      </c>
      <c r="D8559">
        <v>14</v>
      </c>
      <c r="E8559" t="s">
        <v>62</v>
      </c>
      <c r="F8559" t="s">
        <v>26</v>
      </c>
      <c r="G8559">
        <v>4.2</v>
      </c>
      <c r="H8559">
        <v>127.56</v>
      </c>
      <c r="I8559">
        <v>128.61000000000001</v>
      </c>
      <c r="J8559">
        <v>1.2</v>
      </c>
      <c r="K8559">
        <v>6.7</v>
      </c>
      <c r="L8559">
        <v>7</v>
      </c>
      <c r="M8559">
        <v>56</v>
      </c>
      <c r="N8559" t="s">
        <v>41</v>
      </c>
      <c r="O8559">
        <v>1.829</v>
      </c>
      <c r="P8559" t="s">
        <v>28</v>
      </c>
      <c r="Q8559" t="s">
        <v>29</v>
      </c>
      <c r="R8559">
        <v>4.71</v>
      </c>
      <c r="S8559">
        <v>1</v>
      </c>
      <c r="T8559">
        <v>1.05</v>
      </c>
      <c r="U8559">
        <v>0.3</v>
      </c>
      <c r="V8559" t="s">
        <v>697</v>
      </c>
      <c r="W8559" t="s">
        <v>45</v>
      </c>
      <c r="X8559">
        <v>1</v>
      </c>
      <c r="Y8559" t="str">
        <f>IF(tblRides[[#This Row],[supply_demand_ratio]]&lt;0.8,"Below 0.8",IF(tblRides[[#This Row],[supply_demand_ratio]]&lt;1,"Between 0.8-1.0",IF(tblRides[[#This Row],[supply_demand_ratio]]&lt;=1.2,"Between 1.0-1.2","Above 1.2")))</f>
        <v>Above 1.2</v>
      </c>
    </row>
    <row r="8560" spans="1:25" x14ac:dyDescent="0.3">
      <c r="A8560" t="s">
        <v>8615</v>
      </c>
      <c r="B8560" s="1">
        <v>46099.601388888892</v>
      </c>
      <c r="C8560" s="2">
        <v>46099</v>
      </c>
      <c r="D8560">
        <v>14</v>
      </c>
      <c r="E8560" t="s">
        <v>36</v>
      </c>
      <c r="F8560" t="s">
        <v>34</v>
      </c>
      <c r="G8560">
        <v>1.7</v>
      </c>
      <c r="H8560">
        <v>63.94</v>
      </c>
      <c r="I8560">
        <v>61.03</v>
      </c>
      <c r="J8560">
        <v>1</v>
      </c>
      <c r="K8560">
        <v>2.1</v>
      </c>
      <c r="L8560">
        <v>3.8</v>
      </c>
      <c r="M8560">
        <v>114</v>
      </c>
      <c r="N8560" t="s">
        <v>41</v>
      </c>
      <c r="O8560">
        <v>1.296</v>
      </c>
      <c r="P8560" t="s">
        <v>28</v>
      </c>
      <c r="Q8560" t="s">
        <v>29</v>
      </c>
      <c r="R8560">
        <v>4.57</v>
      </c>
      <c r="S8560">
        <v>0</v>
      </c>
      <c r="T8560">
        <v>-2.91</v>
      </c>
      <c r="U8560">
        <v>1.7</v>
      </c>
      <c r="V8560" t="s">
        <v>697</v>
      </c>
      <c r="W8560" t="s">
        <v>31</v>
      </c>
      <c r="X8560">
        <v>1</v>
      </c>
      <c r="Y8560" t="str">
        <f>IF(tblRides[[#This Row],[supply_demand_ratio]]&lt;0.8,"Below 0.8",IF(tblRides[[#This Row],[supply_demand_ratio]]&lt;1,"Between 0.8-1.0",IF(tblRides[[#This Row],[supply_demand_ratio]]&lt;=1.2,"Between 1.0-1.2","Above 1.2")))</f>
        <v>Above 1.2</v>
      </c>
    </row>
    <row r="8561" spans="1:25" x14ac:dyDescent="0.3">
      <c r="A8561" t="s">
        <v>8616</v>
      </c>
      <c r="B8561" s="1">
        <v>46099.601388888892</v>
      </c>
      <c r="C8561" s="2">
        <v>46099</v>
      </c>
      <c r="D8561">
        <v>14</v>
      </c>
      <c r="E8561" t="s">
        <v>36</v>
      </c>
      <c r="F8561" t="s">
        <v>26</v>
      </c>
      <c r="G8561">
        <v>2.1</v>
      </c>
      <c r="H8561">
        <v>86.15</v>
      </c>
      <c r="I8561">
        <v>82.75</v>
      </c>
      <c r="J8561">
        <v>1.2</v>
      </c>
      <c r="K8561">
        <v>3.4</v>
      </c>
      <c r="L8561">
        <v>6.9</v>
      </c>
      <c r="M8561">
        <v>90</v>
      </c>
      <c r="N8561" t="s">
        <v>27</v>
      </c>
      <c r="O8561">
        <v>0.81599999999999995</v>
      </c>
      <c r="P8561" t="s">
        <v>28</v>
      </c>
      <c r="Q8561" t="s">
        <v>29</v>
      </c>
      <c r="R8561">
        <v>4.5199999999999996</v>
      </c>
      <c r="S8561">
        <v>45</v>
      </c>
      <c r="T8561">
        <v>-3.4</v>
      </c>
      <c r="U8561">
        <v>3.5</v>
      </c>
      <c r="V8561" t="s">
        <v>697</v>
      </c>
      <c r="W8561" t="s">
        <v>31</v>
      </c>
      <c r="X8561">
        <v>1</v>
      </c>
      <c r="Y8561" t="str">
        <f>IF(tblRides[[#This Row],[supply_demand_ratio]]&lt;0.8,"Below 0.8",IF(tblRides[[#This Row],[supply_demand_ratio]]&lt;1,"Between 0.8-1.0",IF(tblRides[[#This Row],[supply_demand_ratio]]&lt;=1.2,"Between 1.0-1.2","Above 1.2")))</f>
        <v>Between 0.8-1.0</v>
      </c>
    </row>
    <row r="8562" spans="1:25" x14ac:dyDescent="0.3">
      <c r="A8562" t="s">
        <v>8617</v>
      </c>
      <c r="B8562" s="1">
        <v>46099.604861111111</v>
      </c>
      <c r="C8562" s="2">
        <v>46099</v>
      </c>
      <c r="D8562">
        <v>14</v>
      </c>
      <c r="E8562" t="s">
        <v>25</v>
      </c>
      <c r="F8562" t="s">
        <v>26</v>
      </c>
      <c r="G8562">
        <v>12.8</v>
      </c>
      <c r="H8562">
        <v>257.32</v>
      </c>
      <c r="I8562">
        <v>251.32</v>
      </c>
      <c r="J8562">
        <v>1</v>
      </c>
      <c r="K8562">
        <v>2.1</v>
      </c>
      <c r="L8562">
        <v>3.8</v>
      </c>
      <c r="M8562">
        <v>121</v>
      </c>
      <c r="N8562" t="s">
        <v>27</v>
      </c>
      <c r="O8562">
        <v>1.109</v>
      </c>
      <c r="P8562" t="s">
        <v>28</v>
      </c>
      <c r="Q8562" t="s">
        <v>29</v>
      </c>
      <c r="R8562">
        <v>4.3099999999999996</v>
      </c>
      <c r="S8562">
        <v>14</v>
      </c>
      <c r="T8562">
        <v>-6</v>
      </c>
      <c r="U8562">
        <v>1.7</v>
      </c>
      <c r="V8562" t="s">
        <v>697</v>
      </c>
      <c r="W8562" t="s">
        <v>31</v>
      </c>
      <c r="X8562">
        <v>1</v>
      </c>
      <c r="Y8562" t="str">
        <f>IF(tblRides[[#This Row],[supply_demand_ratio]]&lt;0.8,"Below 0.8",IF(tblRides[[#This Row],[supply_demand_ratio]]&lt;1,"Between 0.8-1.0",IF(tblRides[[#This Row],[supply_demand_ratio]]&lt;=1.2,"Between 1.0-1.2","Above 1.2")))</f>
        <v>Between 1.0-1.2</v>
      </c>
    </row>
    <row r="8563" spans="1:25" x14ac:dyDescent="0.3">
      <c r="A8563" t="s">
        <v>8618</v>
      </c>
      <c r="B8563" s="1">
        <v>46099.619444444441</v>
      </c>
      <c r="C8563" s="2">
        <v>46099</v>
      </c>
      <c r="D8563">
        <v>14</v>
      </c>
      <c r="E8563" t="s">
        <v>25</v>
      </c>
      <c r="F8563" t="s">
        <v>26</v>
      </c>
      <c r="G8563">
        <v>6</v>
      </c>
      <c r="H8563">
        <v>121.08</v>
      </c>
      <c r="I8563">
        <v>117.86</v>
      </c>
      <c r="J8563">
        <v>1</v>
      </c>
      <c r="K8563">
        <v>6.4</v>
      </c>
      <c r="L8563">
        <v>5.5</v>
      </c>
      <c r="M8563">
        <v>127</v>
      </c>
      <c r="N8563" t="s">
        <v>41</v>
      </c>
      <c r="O8563">
        <v>1.3759999999999999</v>
      </c>
      <c r="P8563" t="s">
        <v>28</v>
      </c>
      <c r="Q8563" t="s">
        <v>29</v>
      </c>
      <c r="R8563">
        <v>4.84</v>
      </c>
      <c r="S8563">
        <v>6</v>
      </c>
      <c r="T8563">
        <v>-3.22</v>
      </c>
      <c r="U8563">
        <v>-0.9</v>
      </c>
      <c r="V8563" t="s">
        <v>697</v>
      </c>
      <c r="W8563" t="s">
        <v>45</v>
      </c>
      <c r="X8563">
        <v>1</v>
      </c>
      <c r="Y8563" t="str">
        <f>IF(tblRides[[#This Row],[supply_demand_ratio]]&lt;0.8,"Below 0.8",IF(tblRides[[#This Row],[supply_demand_ratio]]&lt;1,"Between 0.8-1.0",IF(tblRides[[#This Row],[supply_demand_ratio]]&lt;=1.2,"Between 1.0-1.2","Above 1.2")))</f>
        <v>Above 1.2</v>
      </c>
    </row>
    <row r="8564" spans="1:25" x14ac:dyDescent="0.3">
      <c r="A8564" t="s">
        <v>8619</v>
      </c>
      <c r="B8564" s="1">
        <v>46099.633333333331</v>
      </c>
      <c r="C8564" s="2">
        <v>46099</v>
      </c>
      <c r="D8564">
        <v>15</v>
      </c>
      <c r="E8564" t="s">
        <v>36</v>
      </c>
      <c r="F8564" t="s">
        <v>26</v>
      </c>
      <c r="G8564">
        <v>4.7</v>
      </c>
      <c r="H8564">
        <v>113.66</v>
      </c>
      <c r="I8564">
        <v>105.49</v>
      </c>
      <c r="J8564">
        <v>1</v>
      </c>
      <c r="K8564">
        <v>9.8000000000000007</v>
      </c>
      <c r="L8564">
        <v>13.9</v>
      </c>
      <c r="M8564">
        <v>85</v>
      </c>
      <c r="N8564" t="s">
        <v>41</v>
      </c>
      <c r="O8564">
        <v>1.038</v>
      </c>
      <c r="P8564" t="s">
        <v>28</v>
      </c>
      <c r="Q8564" t="s">
        <v>29</v>
      </c>
      <c r="R8564">
        <v>4.59</v>
      </c>
      <c r="S8564">
        <v>8</v>
      </c>
      <c r="T8564">
        <v>-8.17</v>
      </c>
      <c r="U8564">
        <v>4.0999999999999996</v>
      </c>
      <c r="V8564" t="s">
        <v>697</v>
      </c>
      <c r="W8564" t="s">
        <v>45</v>
      </c>
      <c r="X8564">
        <v>1</v>
      </c>
      <c r="Y8564" t="str">
        <f>IF(tblRides[[#This Row],[supply_demand_ratio]]&lt;0.8,"Below 0.8",IF(tblRides[[#This Row],[supply_demand_ratio]]&lt;1,"Between 0.8-1.0",IF(tblRides[[#This Row],[supply_demand_ratio]]&lt;=1.2,"Between 1.0-1.2","Above 1.2")))</f>
        <v>Between 1.0-1.2</v>
      </c>
    </row>
    <row r="8565" spans="1:25" x14ac:dyDescent="0.3">
      <c r="A8565" t="s">
        <v>8620</v>
      </c>
      <c r="B8565" s="1">
        <v>46099.634027777778</v>
      </c>
      <c r="C8565" s="2">
        <v>46099</v>
      </c>
      <c r="D8565">
        <v>15</v>
      </c>
      <c r="E8565" t="s">
        <v>43</v>
      </c>
      <c r="F8565" t="s">
        <v>34</v>
      </c>
      <c r="G8565">
        <v>15.1</v>
      </c>
      <c r="H8565">
        <v>277.76</v>
      </c>
      <c r="I8565">
        <v>292.58</v>
      </c>
      <c r="J8565">
        <v>1</v>
      </c>
      <c r="K8565">
        <v>5.3</v>
      </c>
      <c r="L8565">
        <v>7</v>
      </c>
      <c r="M8565">
        <v>67</v>
      </c>
      <c r="N8565" t="s">
        <v>41</v>
      </c>
      <c r="O8565">
        <v>1.46</v>
      </c>
      <c r="P8565" t="s">
        <v>28</v>
      </c>
      <c r="Q8565" t="s">
        <v>29</v>
      </c>
      <c r="R8565">
        <v>5</v>
      </c>
      <c r="S8565">
        <v>0</v>
      </c>
      <c r="T8565">
        <v>14.82</v>
      </c>
      <c r="U8565">
        <v>1.7</v>
      </c>
      <c r="V8565" t="s">
        <v>697</v>
      </c>
      <c r="W8565" t="s">
        <v>45</v>
      </c>
      <c r="X8565">
        <v>1</v>
      </c>
      <c r="Y8565" t="str">
        <f>IF(tblRides[[#This Row],[supply_demand_ratio]]&lt;0.8,"Below 0.8",IF(tblRides[[#This Row],[supply_demand_ratio]]&lt;1,"Between 0.8-1.0",IF(tblRides[[#This Row],[supply_demand_ratio]]&lt;=1.2,"Between 1.0-1.2","Above 1.2")))</f>
        <v>Above 1.2</v>
      </c>
    </row>
    <row r="8566" spans="1:25" x14ac:dyDescent="0.3">
      <c r="A8566" t="s">
        <v>8621</v>
      </c>
      <c r="B8566" s="1">
        <v>46099.635416666664</v>
      </c>
      <c r="C8566" s="2">
        <v>46099</v>
      </c>
      <c r="D8566">
        <v>15</v>
      </c>
      <c r="E8566" t="s">
        <v>33</v>
      </c>
      <c r="F8566" t="s">
        <v>26</v>
      </c>
      <c r="G8566">
        <v>7.4</v>
      </c>
      <c r="H8566">
        <v>183.43</v>
      </c>
      <c r="J8566">
        <v>1.2</v>
      </c>
      <c r="K8566">
        <v>5.5</v>
      </c>
      <c r="L8566">
        <v>7.2</v>
      </c>
      <c r="M8566">
        <v>88</v>
      </c>
      <c r="N8566" t="s">
        <v>27</v>
      </c>
      <c r="O8566">
        <v>0.877</v>
      </c>
      <c r="P8566" t="s">
        <v>58</v>
      </c>
      <c r="Q8566" t="s">
        <v>74</v>
      </c>
      <c r="R8566">
        <v>4.97</v>
      </c>
      <c r="S8566">
        <v>5</v>
      </c>
      <c r="U8566">
        <v>1.7</v>
      </c>
      <c r="V8566" t="s">
        <v>697</v>
      </c>
      <c r="W8566" t="s">
        <v>45</v>
      </c>
      <c r="X8566">
        <v>0</v>
      </c>
      <c r="Y8566" t="str">
        <f>IF(tblRides[[#This Row],[supply_demand_ratio]]&lt;0.8,"Below 0.8",IF(tblRides[[#This Row],[supply_demand_ratio]]&lt;1,"Between 0.8-1.0",IF(tblRides[[#This Row],[supply_demand_ratio]]&lt;=1.2,"Between 1.0-1.2","Above 1.2")))</f>
        <v>Between 0.8-1.0</v>
      </c>
    </row>
    <row r="8567" spans="1:25" x14ac:dyDescent="0.3">
      <c r="A8567" t="s">
        <v>8622</v>
      </c>
      <c r="B8567" s="1">
        <v>46099.654861111114</v>
      </c>
      <c r="C8567" s="2">
        <v>46099</v>
      </c>
      <c r="D8567">
        <v>15</v>
      </c>
      <c r="E8567" t="s">
        <v>36</v>
      </c>
      <c r="F8567" t="s">
        <v>34</v>
      </c>
      <c r="G8567">
        <v>3.9</v>
      </c>
      <c r="H8567">
        <v>126.52</v>
      </c>
      <c r="I8567">
        <v>129.18</v>
      </c>
      <c r="J8567">
        <v>1.2</v>
      </c>
      <c r="K8567">
        <v>5.7</v>
      </c>
      <c r="L8567">
        <v>4.0999999999999996</v>
      </c>
      <c r="M8567">
        <v>116</v>
      </c>
      <c r="N8567" t="s">
        <v>27</v>
      </c>
      <c r="O8567">
        <v>1.0469999999999999</v>
      </c>
      <c r="P8567" t="s">
        <v>28</v>
      </c>
      <c r="Q8567" t="s">
        <v>29</v>
      </c>
      <c r="R8567">
        <v>4.66</v>
      </c>
      <c r="S8567">
        <v>0</v>
      </c>
      <c r="T8567">
        <v>2.66</v>
      </c>
      <c r="U8567">
        <v>-1.6</v>
      </c>
      <c r="V8567" t="s">
        <v>697</v>
      </c>
      <c r="W8567" t="s">
        <v>45</v>
      </c>
      <c r="X8567">
        <v>1</v>
      </c>
      <c r="Y8567" t="str">
        <f>IF(tblRides[[#This Row],[supply_demand_ratio]]&lt;0.8,"Below 0.8",IF(tblRides[[#This Row],[supply_demand_ratio]]&lt;1,"Between 0.8-1.0",IF(tblRides[[#This Row],[supply_demand_ratio]]&lt;=1.2,"Between 1.0-1.2","Above 1.2")))</f>
        <v>Between 1.0-1.2</v>
      </c>
    </row>
    <row r="8568" spans="1:25" x14ac:dyDescent="0.3">
      <c r="A8568" t="s">
        <v>8623</v>
      </c>
      <c r="B8568" s="1">
        <v>46099.661111111112</v>
      </c>
      <c r="C8568" s="2">
        <v>46099</v>
      </c>
      <c r="D8568">
        <v>15</v>
      </c>
      <c r="E8568" t="s">
        <v>43</v>
      </c>
      <c r="F8568" t="s">
        <v>34</v>
      </c>
      <c r="G8568">
        <v>6.8</v>
      </c>
      <c r="H8568">
        <v>155.1</v>
      </c>
      <c r="J8568">
        <v>1.1000000000000001</v>
      </c>
      <c r="K8568">
        <v>5.7</v>
      </c>
      <c r="L8568">
        <v>10</v>
      </c>
      <c r="M8568">
        <v>61</v>
      </c>
      <c r="N8568" t="s">
        <v>41</v>
      </c>
      <c r="O8568">
        <v>1.643</v>
      </c>
      <c r="P8568" t="s">
        <v>58</v>
      </c>
      <c r="Q8568" t="s">
        <v>59</v>
      </c>
      <c r="R8568">
        <v>4.6900000000000004</v>
      </c>
      <c r="S8568">
        <v>0</v>
      </c>
      <c r="U8568">
        <v>4.3</v>
      </c>
      <c r="V8568" t="s">
        <v>697</v>
      </c>
      <c r="W8568" t="s">
        <v>45</v>
      </c>
      <c r="X8568">
        <v>0</v>
      </c>
      <c r="Y8568" t="str">
        <f>IF(tblRides[[#This Row],[supply_demand_ratio]]&lt;0.8,"Below 0.8",IF(tblRides[[#This Row],[supply_demand_ratio]]&lt;1,"Between 0.8-1.0",IF(tblRides[[#This Row],[supply_demand_ratio]]&lt;=1.2,"Between 1.0-1.2","Above 1.2")))</f>
        <v>Above 1.2</v>
      </c>
    </row>
    <row r="8569" spans="1:25" x14ac:dyDescent="0.3">
      <c r="A8569" t="s">
        <v>8624</v>
      </c>
      <c r="B8569" s="1">
        <v>46099.666666666664</v>
      </c>
      <c r="C8569" s="2">
        <v>46099</v>
      </c>
      <c r="D8569">
        <v>16</v>
      </c>
      <c r="E8569" t="s">
        <v>25</v>
      </c>
      <c r="F8569" t="s">
        <v>26</v>
      </c>
      <c r="G8569">
        <v>12.6</v>
      </c>
      <c r="H8569">
        <v>230.38</v>
      </c>
      <c r="J8569">
        <v>1.1000000000000001</v>
      </c>
      <c r="K8569">
        <v>8.6999999999999993</v>
      </c>
      <c r="L8569">
        <v>9.8000000000000007</v>
      </c>
      <c r="M8569">
        <v>98</v>
      </c>
      <c r="N8569" t="s">
        <v>27</v>
      </c>
      <c r="O8569">
        <v>0.78900000000000003</v>
      </c>
      <c r="P8569" t="s">
        <v>37</v>
      </c>
      <c r="Q8569" t="s">
        <v>38</v>
      </c>
      <c r="R8569">
        <v>4.54</v>
      </c>
      <c r="S8569">
        <v>15</v>
      </c>
      <c r="U8569">
        <v>1.1000000000000001</v>
      </c>
      <c r="V8569" t="s">
        <v>697</v>
      </c>
      <c r="W8569" t="s">
        <v>45</v>
      </c>
      <c r="X8569">
        <v>0</v>
      </c>
      <c r="Y8569" t="str">
        <f>IF(tblRides[[#This Row],[supply_demand_ratio]]&lt;0.8,"Below 0.8",IF(tblRides[[#This Row],[supply_demand_ratio]]&lt;1,"Between 0.8-1.0",IF(tblRides[[#This Row],[supply_demand_ratio]]&lt;=1.2,"Between 1.0-1.2","Above 1.2")))</f>
        <v>Below 0.8</v>
      </c>
    </row>
    <row r="8570" spans="1:25" x14ac:dyDescent="0.3">
      <c r="A8570" t="s">
        <v>8625</v>
      </c>
      <c r="B8570" s="1">
        <v>46099.668055555558</v>
      </c>
      <c r="C8570" s="2">
        <v>46099</v>
      </c>
      <c r="D8570">
        <v>16</v>
      </c>
      <c r="E8570" t="s">
        <v>43</v>
      </c>
      <c r="F8570" t="s">
        <v>34</v>
      </c>
      <c r="G8570">
        <v>9.8000000000000007</v>
      </c>
      <c r="H8570">
        <v>193.39</v>
      </c>
      <c r="J8570">
        <v>1</v>
      </c>
      <c r="K8570">
        <v>3.6</v>
      </c>
      <c r="L8570">
        <v>7</v>
      </c>
      <c r="M8570">
        <v>52</v>
      </c>
      <c r="N8570" t="s">
        <v>41</v>
      </c>
      <c r="O8570">
        <v>1.167</v>
      </c>
      <c r="P8570" t="s">
        <v>58</v>
      </c>
      <c r="Q8570" t="s">
        <v>74</v>
      </c>
      <c r="R8570">
        <v>4.6900000000000004</v>
      </c>
      <c r="S8570">
        <v>0</v>
      </c>
      <c r="U8570">
        <v>3.4</v>
      </c>
      <c r="V8570" t="s">
        <v>697</v>
      </c>
      <c r="W8570" t="s">
        <v>31</v>
      </c>
      <c r="X8570">
        <v>0</v>
      </c>
      <c r="Y8570" t="str">
        <f>IF(tblRides[[#This Row],[supply_demand_ratio]]&lt;0.8,"Below 0.8",IF(tblRides[[#This Row],[supply_demand_ratio]]&lt;1,"Between 0.8-1.0",IF(tblRides[[#This Row],[supply_demand_ratio]]&lt;=1.2,"Between 1.0-1.2","Above 1.2")))</f>
        <v>Between 1.0-1.2</v>
      </c>
    </row>
    <row r="8571" spans="1:25" x14ac:dyDescent="0.3">
      <c r="A8571" t="s">
        <v>8626</v>
      </c>
      <c r="B8571" s="1">
        <v>46099.673611111109</v>
      </c>
      <c r="C8571" s="2">
        <v>46099</v>
      </c>
      <c r="D8571">
        <v>16</v>
      </c>
      <c r="E8571" t="s">
        <v>36</v>
      </c>
      <c r="F8571" t="s">
        <v>34</v>
      </c>
      <c r="G8571">
        <v>4</v>
      </c>
      <c r="H8571">
        <v>107.07</v>
      </c>
      <c r="J8571">
        <v>1.1000000000000001</v>
      </c>
      <c r="K8571">
        <v>5.8</v>
      </c>
      <c r="L8571">
        <v>5.4</v>
      </c>
      <c r="M8571">
        <v>97</v>
      </c>
      <c r="N8571" t="s">
        <v>41</v>
      </c>
      <c r="O8571">
        <v>1.2470000000000001</v>
      </c>
      <c r="P8571" t="s">
        <v>58</v>
      </c>
      <c r="Q8571" t="s">
        <v>59</v>
      </c>
      <c r="R8571">
        <v>4.63</v>
      </c>
      <c r="S8571">
        <v>0</v>
      </c>
      <c r="U8571">
        <v>-0.4</v>
      </c>
      <c r="V8571" t="s">
        <v>697</v>
      </c>
      <c r="W8571" t="s">
        <v>45</v>
      </c>
      <c r="X8571">
        <v>0</v>
      </c>
      <c r="Y8571" t="str">
        <f>IF(tblRides[[#This Row],[supply_demand_ratio]]&lt;0.8,"Below 0.8",IF(tblRides[[#This Row],[supply_demand_ratio]]&lt;1,"Between 0.8-1.0",IF(tblRides[[#This Row],[supply_demand_ratio]]&lt;=1.2,"Between 1.0-1.2","Above 1.2")))</f>
        <v>Above 1.2</v>
      </c>
    </row>
    <row r="8572" spans="1:25" x14ac:dyDescent="0.3">
      <c r="A8572" t="s">
        <v>8627</v>
      </c>
      <c r="B8572" s="1">
        <v>46099.676388888889</v>
      </c>
      <c r="C8572" s="2">
        <v>46099</v>
      </c>
      <c r="D8572">
        <v>16</v>
      </c>
      <c r="E8572" t="s">
        <v>43</v>
      </c>
      <c r="F8572" t="s">
        <v>26</v>
      </c>
      <c r="G8572">
        <v>6.3</v>
      </c>
      <c r="H8572">
        <v>147.97999999999999</v>
      </c>
      <c r="I8572">
        <v>151.74</v>
      </c>
      <c r="J8572">
        <v>1</v>
      </c>
      <c r="K8572">
        <v>6.5</v>
      </c>
      <c r="L8572">
        <v>5</v>
      </c>
      <c r="M8572">
        <v>58</v>
      </c>
      <c r="N8572" t="s">
        <v>41</v>
      </c>
      <c r="O8572">
        <v>1.3080000000000001</v>
      </c>
      <c r="P8572" t="s">
        <v>28</v>
      </c>
      <c r="Q8572" t="s">
        <v>29</v>
      </c>
      <c r="R8572">
        <v>4.7</v>
      </c>
      <c r="S8572">
        <v>10</v>
      </c>
      <c r="T8572">
        <v>3.76</v>
      </c>
      <c r="U8572">
        <v>-1.5</v>
      </c>
      <c r="V8572" t="s">
        <v>697</v>
      </c>
      <c r="W8572" t="s">
        <v>45</v>
      </c>
      <c r="X8572">
        <v>1</v>
      </c>
      <c r="Y8572" t="str">
        <f>IF(tblRides[[#This Row],[supply_demand_ratio]]&lt;0.8,"Below 0.8",IF(tblRides[[#This Row],[supply_demand_ratio]]&lt;1,"Between 0.8-1.0",IF(tblRides[[#This Row],[supply_demand_ratio]]&lt;=1.2,"Between 1.0-1.2","Above 1.2")))</f>
        <v>Above 1.2</v>
      </c>
    </row>
    <row r="8573" spans="1:25" x14ac:dyDescent="0.3">
      <c r="A8573" t="s">
        <v>8628</v>
      </c>
      <c r="B8573" s="1">
        <v>46099.678472222222</v>
      </c>
      <c r="C8573" s="2">
        <v>46099</v>
      </c>
      <c r="D8573">
        <v>16</v>
      </c>
      <c r="E8573" t="s">
        <v>25</v>
      </c>
      <c r="F8573" t="s">
        <v>26</v>
      </c>
      <c r="G8573">
        <v>4.9000000000000004</v>
      </c>
      <c r="H8573">
        <v>135.5</v>
      </c>
      <c r="I8573">
        <v>134.25</v>
      </c>
      <c r="J8573">
        <v>1.1000000000000001</v>
      </c>
      <c r="K8573">
        <v>6.3</v>
      </c>
      <c r="L8573">
        <v>2.6</v>
      </c>
      <c r="M8573">
        <v>122</v>
      </c>
      <c r="N8573" t="s">
        <v>27</v>
      </c>
      <c r="O8573">
        <v>0.88800000000000001</v>
      </c>
      <c r="P8573" t="s">
        <v>28</v>
      </c>
      <c r="Q8573" t="s">
        <v>29</v>
      </c>
      <c r="R8573">
        <v>4.88</v>
      </c>
      <c r="S8573">
        <v>1</v>
      </c>
      <c r="T8573">
        <v>-1.25</v>
      </c>
      <c r="U8573">
        <v>-3.7</v>
      </c>
      <c r="V8573" t="s">
        <v>697</v>
      </c>
      <c r="W8573" t="s">
        <v>45</v>
      </c>
      <c r="X8573">
        <v>1</v>
      </c>
      <c r="Y8573" t="str">
        <f>IF(tblRides[[#This Row],[supply_demand_ratio]]&lt;0.8,"Below 0.8",IF(tblRides[[#This Row],[supply_demand_ratio]]&lt;1,"Between 0.8-1.0",IF(tblRides[[#This Row],[supply_demand_ratio]]&lt;=1.2,"Between 1.0-1.2","Above 1.2")))</f>
        <v>Between 0.8-1.0</v>
      </c>
    </row>
    <row r="8574" spans="1:25" x14ac:dyDescent="0.3">
      <c r="A8574" t="s">
        <v>8629</v>
      </c>
      <c r="B8574" s="1">
        <v>46099.681250000001</v>
      </c>
      <c r="C8574" s="2">
        <v>46099</v>
      </c>
      <c r="D8574">
        <v>16</v>
      </c>
      <c r="E8574" t="s">
        <v>62</v>
      </c>
      <c r="F8574" t="s">
        <v>26</v>
      </c>
      <c r="G8574">
        <v>22.8</v>
      </c>
      <c r="H8574">
        <v>336.61</v>
      </c>
      <c r="I8574">
        <v>319.89</v>
      </c>
      <c r="J8574">
        <v>1</v>
      </c>
      <c r="K8574">
        <v>2</v>
      </c>
      <c r="L8574">
        <v>3.1</v>
      </c>
      <c r="M8574">
        <v>51</v>
      </c>
      <c r="N8574" t="s">
        <v>27</v>
      </c>
      <c r="O8574">
        <v>1.0129999999999999</v>
      </c>
      <c r="P8574" t="s">
        <v>28</v>
      </c>
      <c r="Q8574" t="s">
        <v>29</v>
      </c>
      <c r="R8574">
        <v>5</v>
      </c>
      <c r="S8574">
        <v>52</v>
      </c>
      <c r="T8574">
        <v>-16.72</v>
      </c>
      <c r="U8574">
        <v>1.1000000000000001</v>
      </c>
      <c r="V8574" t="s">
        <v>697</v>
      </c>
      <c r="W8574" t="s">
        <v>31</v>
      </c>
      <c r="X8574">
        <v>1</v>
      </c>
      <c r="Y8574" t="str">
        <f>IF(tblRides[[#This Row],[supply_demand_ratio]]&lt;0.8,"Below 0.8",IF(tblRides[[#This Row],[supply_demand_ratio]]&lt;1,"Between 0.8-1.0",IF(tblRides[[#This Row],[supply_demand_ratio]]&lt;=1.2,"Between 1.0-1.2","Above 1.2")))</f>
        <v>Between 1.0-1.2</v>
      </c>
    </row>
    <row r="8575" spans="1:25" x14ac:dyDescent="0.3">
      <c r="A8575" t="s">
        <v>8630</v>
      </c>
      <c r="B8575" s="1">
        <v>46099.693055555559</v>
      </c>
      <c r="C8575" s="2">
        <v>46099</v>
      </c>
      <c r="D8575">
        <v>16</v>
      </c>
      <c r="E8575" t="s">
        <v>36</v>
      </c>
      <c r="F8575" t="s">
        <v>26</v>
      </c>
      <c r="G8575">
        <v>9.6</v>
      </c>
      <c r="H8575">
        <v>194.61</v>
      </c>
      <c r="I8575">
        <v>186.38</v>
      </c>
      <c r="J8575">
        <v>1.1000000000000001</v>
      </c>
      <c r="K8575">
        <v>2.9</v>
      </c>
      <c r="L8575">
        <v>1</v>
      </c>
      <c r="M8575">
        <v>84</v>
      </c>
      <c r="N8575" t="s">
        <v>27</v>
      </c>
      <c r="O8575">
        <v>0.68</v>
      </c>
      <c r="P8575" t="s">
        <v>28</v>
      </c>
      <c r="Q8575" t="s">
        <v>29</v>
      </c>
      <c r="R8575">
        <v>4.58</v>
      </c>
      <c r="S8575">
        <v>3</v>
      </c>
      <c r="T8575">
        <v>-8.23</v>
      </c>
      <c r="U8575">
        <v>-1.9</v>
      </c>
      <c r="V8575" t="s">
        <v>697</v>
      </c>
      <c r="W8575" t="s">
        <v>31</v>
      </c>
      <c r="X8575">
        <v>1</v>
      </c>
      <c r="Y8575" t="str">
        <f>IF(tblRides[[#This Row],[supply_demand_ratio]]&lt;0.8,"Below 0.8",IF(tblRides[[#This Row],[supply_demand_ratio]]&lt;1,"Between 0.8-1.0",IF(tblRides[[#This Row],[supply_demand_ratio]]&lt;=1.2,"Between 1.0-1.2","Above 1.2")))</f>
        <v>Below 0.8</v>
      </c>
    </row>
    <row r="8576" spans="1:25" x14ac:dyDescent="0.3">
      <c r="A8576" t="s">
        <v>8631</v>
      </c>
      <c r="B8576" s="1">
        <v>46099.695833333331</v>
      </c>
      <c r="C8576" s="2">
        <v>46099</v>
      </c>
      <c r="D8576">
        <v>16</v>
      </c>
      <c r="E8576" t="s">
        <v>33</v>
      </c>
      <c r="F8576" t="s">
        <v>34</v>
      </c>
      <c r="G8576">
        <v>2.8</v>
      </c>
      <c r="H8576">
        <v>84.92</v>
      </c>
      <c r="I8576">
        <v>83.38</v>
      </c>
      <c r="J8576">
        <v>1.1000000000000001</v>
      </c>
      <c r="K8576">
        <v>3.6</v>
      </c>
      <c r="L8576">
        <v>1.5</v>
      </c>
      <c r="M8576">
        <v>80</v>
      </c>
      <c r="N8576" t="s">
        <v>27</v>
      </c>
      <c r="O8576">
        <v>0.755</v>
      </c>
      <c r="P8576" t="s">
        <v>28</v>
      </c>
      <c r="Q8576" t="s">
        <v>29</v>
      </c>
      <c r="R8576">
        <v>4.4000000000000004</v>
      </c>
      <c r="S8576">
        <v>0</v>
      </c>
      <c r="T8576">
        <v>-1.54</v>
      </c>
      <c r="U8576">
        <v>-2.1</v>
      </c>
      <c r="V8576" t="s">
        <v>697</v>
      </c>
      <c r="W8576" t="s">
        <v>31</v>
      </c>
      <c r="X8576">
        <v>1</v>
      </c>
      <c r="Y8576" t="str">
        <f>IF(tblRides[[#This Row],[supply_demand_ratio]]&lt;0.8,"Below 0.8",IF(tblRides[[#This Row],[supply_demand_ratio]]&lt;1,"Between 0.8-1.0",IF(tblRides[[#This Row],[supply_demand_ratio]]&lt;=1.2,"Between 1.0-1.2","Above 1.2")))</f>
        <v>Below 0.8</v>
      </c>
    </row>
    <row r="8577" spans="1:25" x14ac:dyDescent="0.3">
      <c r="A8577" t="s">
        <v>8632</v>
      </c>
      <c r="B8577" s="1">
        <v>46099.709722222222</v>
      </c>
      <c r="C8577" s="2">
        <v>46099</v>
      </c>
      <c r="D8577">
        <v>17</v>
      </c>
      <c r="E8577" t="s">
        <v>36</v>
      </c>
      <c r="F8577" t="s">
        <v>26</v>
      </c>
      <c r="G8577">
        <v>10.1</v>
      </c>
      <c r="H8577">
        <v>316.39999999999998</v>
      </c>
      <c r="J8577">
        <v>1.5</v>
      </c>
      <c r="K8577">
        <v>10.7</v>
      </c>
      <c r="L8577">
        <v>14.3</v>
      </c>
      <c r="M8577">
        <v>77</v>
      </c>
      <c r="N8577" t="s">
        <v>72</v>
      </c>
      <c r="O8577">
        <v>0.53700000000000003</v>
      </c>
      <c r="P8577" t="s">
        <v>58</v>
      </c>
      <c r="Q8577" t="s">
        <v>59</v>
      </c>
      <c r="R8577">
        <v>4.66</v>
      </c>
      <c r="S8577">
        <v>8</v>
      </c>
      <c r="U8577">
        <v>3.6</v>
      </c>
      <c r="V8577" t="s">
        <v>697</v>
      </c>
      <c r="W8577" t="s">
        <v>77</v>
      </c>
      <c r="X8577">
        <v>0</v>
      </c>
      <c r="Y8577" t="str">
        <f>IF(tblRides[[#This Row],[supply_demand_ratio]]&lt;0.8,"Below 0.8",IF(tblRides[[#This Row],[supply_demand_ratio]]&lt;1,"Between 0.8-1.0",IF(tblRides[[#This Row],[supply_demand_ratio]]&lt;=1.2,"Between 1.0-1.2","Above 1.2")))</f>
        <v>Below 0.8</v>
      </c>
    </row>
    <row r="8578" spans="1:25" x14ac:dyDescent="0.3">
      <c r="A8578" t="s">
        <v>8633</v>
      </c>
      <c r="B8578" s="1">
        <v>46099.713888888888</v>
      </c>
      <c r="C8578" s="2">
        <v>46099</v>
      </c>
      <c r="D8578">
        <v>17</v>
      </c>
      <c r="E8578" t="s">
        <v>43</v>
      </c>
      <c r="F8578" t="s">
        <v>26</v>
      </c>
      <c r="G8578">
        <v>1.2</v>
      </c>
      <c r="H8578">
        <v>53.18</v>
      </c>
      <c r="J8578">
        <v>1</v>
      </c>
      <c r="K8578">
        <v>8.9</v>
      </c>
      <c r="L8578">
        <v>11.2</v>
      </c>
      <c r="M8578">
        <v>57</v>
      </c>
      <c r="N8578" t="s">
        <v>27</v>
      </c>
      <c r="O8578">
        <v>0.93700000000000006</v>
      </c>
      <c r="P8578" t="s">
        <v>58</v>
      </c>
      <c r="Q8578" t="s">
        <v>59</v>
      </c>
      <c r="R8578">
        <v>4.7300000000000004</v>
      </c>
      <c r="S8578">
        <v>9</v>
      </c>
      <c r="U8578">
        <v>2.2999999999999998</v>
      </c>
      <c r="V8578" t="s">
        <v>697</v>
      </c>
      <c r="W8578" t="s">
        <v>45</v>
      </c>
      <c r="X8578">
        <v>0</v>
      </c>
      <c r="Y8578" t="str">
        <f>IF(tblRides[[#This Row],[supply_demand_ratio]]&lt;0.8,"Below 0.8",IF(tblRides[[#This Row],[supply_demand_ratio]]&lt;1,"Between 0.8-1.0",IF(tblRides[[#This Row],[supply_demand_ratio]]&lt;=1.2,"Between 1.0-1.2","Above 1.2")))</f>
        <v>Between 0.8-1.0</v>
      </c>
    </row>
    <row r="8579" spans="1:25" x14ac:dyDescent="0.3">
      <c r="A8579" t="s">
        <v>8634</v>
      </c>
      <c r="B8579" s="1">
        <v>46099.717361111114</v>
      </c>
      <c r="C8579" s="2">
        <v>46099</v>
      </c>
      <c r="D8579">
        <v>17</v>
      </c>
      <c r="E8579" t="s">
        <v>62</v>
      </c>
      <c r="F8579" t="s">
        <v>34</v>
      </c>
      <c r="G8579">
        <v>1.1000000000000001</v>
      </c>
      <c r="H8579">
        <v>57.17</v>
      </c>
      <c r="I8579">
        <v>56.57</v>
      </c>
      <c r="J8579">
        <v>1.1000000000000001</v>
      </c>
      <c r="K8579">
        <v>2.9</v>
      </c>
      <c r="L8579">
        <v>1.1000000000000001</v>
      </c>
      <c r="M8579">
        <v>52</v>
      </c>
      <c r="N8579" t="s">
        <v>41</v>
      </c>
      <c r="O8579">
        <v>1.276</v>
      </c>
      <c r="P8579" t="s">
        <v>28</v>
      </c>
      <c r="Q8579" t="s">
        <v>29</v>
      </c>
      <c r="R8579">
        <v>4.82</v>
      </c>
      <c r="S8579">
        <v>0</v>
      </c>
      <c r="T8579">
        <v>-0.6</v>
      </c>
      <c r="U8579">
        <v>-1.8</v>
      </c>
      <c r="V8579" t="s">
        <v>697</v>
      </c>
      <c r="W8579" t="s">
        <v>31</v>
      </c>
      <c r="X8579">
        <v>1</v>
      </c>
      <c r="Y8579" t="str">
        <f>IF(tblRides[[#This Row],[supply_demand_ratio]]&lt;0.8,"Below 0.8",IF(tblRides[[#This Row],[supply_demand_ratio]]&lt;1,"Between 0.8-1.0",IF(tblRides[[#This Row],[supply_demand_ratio]]&lt;=1.2,"Between 1.0-1.2","Above 1.2")))</f>
        <v>Above 1.2</v>
      </c>
    </row>
    <row r="8580" spans="1:25" x14ac:dyDescent="0.3">
      <c r="A8580" t="s">
        <v>8635</v>
      </c>
      <c r="B8580" s="1">
        <v>46099.73541666667</v>
      </c>
      <c r="C8580" s="2">
        <v>46099</v>
      </c>
      <c r="D8580">
        <v>17</v>
      </c>
      <c r="E8580" t="s">
        <v>36</v>
      </c>
      <c r="F8580" t="s">
        <v>26</v>
      </c>
      <c r="G8580">
        <v>6.4</v>
      </c>
      <c r="H8580">
        <v>138.16</v>
      </c>
      <c r="I8580">
        <v>142.93</v>
      </c>
      <c r="J8580">
        <v>1.1000000000000001</v>
      </c>
      <c r="K8580">
        <v>8.3000000000000007</v>
      </c>
      <c r="L8580">
        <v>1.1000000000000001</v>
      </c>
      <c r="M8580">
        <v>101</v>
      </c>
      <c r="N8580" t="s">
        <v>27</v>
      </c>
      <c r="O8580">
        <v>0.81599999999999995</v>
      </c>
      <c r="P8580" t="s">
        <v>28</v>
      </c>
      <c r="Q8580" t="s">
        <v>29</v>
      </c>
      <c r="R8580">
        <v>4.9400000000000004</v>
      </c>
      <c r="S8580">
        <v>8</v>
      </c>
      <c r="T8580">
        <v>4.7699999999999996</v>
      </c>
      <c r="U8580">
        <v>-7.2</v>
      </c>
      <c r="V8580" t="s">
        <v>697</v>
      </c>
      <c r="W8580" t="s">
        <v>45</v>
      </c>
      <c r="X8580">
        <v>1</v>
      </c>
      <c r="Y8580" t="str">
        <f>IF(tblRides[[#This Row],[supply_demand_ratio]]&lt;0.8,"Below 0.8",IF(tblRides[[#This Row],[supply_demand_ratio]]&lt;1,"Between 0.8-1.0",IF(tblRides[[#This Row],[supply_demand_ratio]]&lt;=1.2,"Between 1.0-1.2","Above 1.2")))</f>
        <v>Between 0.8-1.0</v>
      </c>
    </row>
    <row r="8581" spans="1:25" x14ac:dyDescent="0.3">
      <c r="A8581" t="s">
        <v>8636</v>
      </c>
      <c r="B8581" s="1">
        <v>46099.75</v>
      </c>
      <c r="C8581" s="2">
        <v>46099</v>
      </c>
      <c r="D8581">
        <v>18</v>
      </c>
      <c r="E8581" t="s">
        <v>25</v>
      </c>
      <c r="F8581" t="s">
        <v>26</v>
      </c>
      <c r="G8581">
        <v>6.3</v>
      </c>
      <c r="H8581">
        <v>162.05000000000001</v>
      </c>
      <c r="J8581">
        <v>1.2</v>
      </c>
      <c r="K8581">
        <v>2.7</v>
      </c>
      <c r="L8581">
        <v>1</v>
      </c>
      <c r="M8581">
        <v>93</v>
      </c>
      <c r="N8581" t="s">
        <v>27</v>
      </c>
      <c r="O8581">
        <v>0.749</v>
      </c>
      <c r="P8581" t="s">
        <v>58</v>
      </c>
      <c r="Q8581" t="s">
        <v>59</v>
      </c>
      <c r="R8581">
        <v>4.43</v>
      </c>
      <c r="S8581">
        <v>2</v>
      </c>
      <c r="U8581">
        <v>-1.7</v>
      </c>
      <c r="V8581" t="s">
        <v>697</v>
      </c>
      <c r="W8581" t="s">
        <v>31</v>
      </c>
      <c r="X8581">
        <v>0</v>
      </c>
      <c r="Y8581" t="str">
        <f>IF(tblRides[[#This Row],[supply_demand_ratio]]&lt;0.8,"Below 0.8",IF(tblRides[[#This Row],[supply_demand_ratio]]&lt;1,"Between 0.8-1.0",IF(tblRides[[#This Row],[supply_demand_ratio]]&lt;=1.2,"Between 1.0-1.2","Above 1.2")))</f>
        <v>Below 0.8</v>
      </c>
    </row>
    <row r="8582" spans="1:25" x14ac:dyDescent="0.3">
      <c r="A8582" t="s">
        <v>8637</v>
      </c>
      <c r="B8582" s="1">
        <v>46099.781944444447</v>
      </c>
      <c r="C8582" s="2">
        <v>46099</v>
      </c>
      <c r="D8582">
        <v>18</v>
      </c>
      <c r="E8582" t="s">
        <v>43</v>
      </c>
      <c r="F8582" t="s">
        <v>34</v>
      </c>
      <c r="G8582">
        <v>6.5</v>
      </c>
      <c r="H8582">
        <v>145</v>
      </c>
      <c r="I8582">
        <v>143.15</v>
      </c>
      <c r="J8582">
        <v>1</v>
      </c>
      <c r="K8582">
        <v>4.7</v>
      </c>
      <c r="L8582">
        <v>11.8</v>
      </c>
      <c r="M8582">
        <v>48</v>
      </c>
      <c r="N8582" t="s">
        <v>41</v>
      </c>
      <c r="O8582">
        <v>0.90100000000000002</v>
      </c>
      <c r="P8582" t="s">
        <v>28</v>
      </c>
      <c r="Q8582" t="s">
        <v>29</v>
      </c>
      <c r="R8582">
        <v>4.78</v>
      </c>
      <c r="S8582">
        <v>0</v>
      </c>
      <c r="T8582">
        <v>-1.85</v>
      </c>
      <c r="U8582">
        <v>7.1</v>
      </c>
      <c r="V8582" t="s">
        <v>697</v>
      </c>
      <c r="W8582" t="s">
        <v>31</v>
      </c>
      <c r="X8582">
        <v>1</v>
      </c>
      <c r="Y8582" t="str">
        <f>IF(tblRides[[#This Row],[supply_demand_ratio]]&lt;0.8,"Below 0.8",IF(tblRides[[#This Row],[supply_demand_ratio]]&lt;1,"Between 0.8-1.0",IF(tblRides[[#This Row],[supply_demand_ratio]]&lt;=1.2,"Between 1.0-1.2","Above 1.2")))</f>
        <v>Between 0.8-1.0</v>
      </c>
    </row>
    <row r="8583" spans="1:25" x14ac:dyDescent="0.3">
      <c r="A8583" t="s">
        <v>8638</v>
      </c>
      <c r="B8583" s="1">
        <v>46099.800694444442</v>
      </c>
      <c r="C8583" s="2">
        <v>46099</v>
      </c>
      <c r="D8583">
        <v>19</v>
      </c>
      <c r="E8583" t="s">
        <v>25</v>
      </c>
      <c r="F8583" t="s">
        <v>34</v>
      </c>
      <c r="G8583">
        <v>8.5</v>
      </c>
      <c r="H8583">
        <v>179.1</v>
      </c>
      <c r="I8583">
        <v>179</v>
      </c>
      <c r="J8583">
        <v>1.2</v>
      </c>
      <c r="K8583">
        <v>9.3000000000000007</v>
      </c>
      <c r="L8583">
        <v>10.7</v>
      </c>
      <c r="M8583">
        <v>91</v>
      </c>
      <c r="N8583" t="s">
        <v>72</v>
      </c>
      <c r="O8583">
        <v>0.56799999999999995</v>
      </c>
      <c r="P8583" t="s">
        <v>28</v>
      </c>
      <c r="Q8583" t="s">
        <v>29</v>
      </c>
      <c r="R8583">
        <v>5</v>
      </c>
      <c r="S8583">
        <v>0</v>
      </c>
      <c r="T8583">
        <v>-0.1</v>
      </c>
      <c r="U8583">
        <v>1.4</v>
      </c>
      <c r="V8583" t="s">
        <v>697</v>
      </c>
      <c r="W8583" t="s">
        <v>45</v>
      </c>
      <c r="X8583">
        <v>1</v>
      </c>
      <c r="Y8583" t="str">
        <f>IF(tblRides[[#This Row],[supply_demand_ratio]]&lt;0.8,"Below 0.8",IF(tblRides[[#This Row],[supply_demand_ratio]]&lt;1,"Between 0.8-1.0",IF(tblRides[[#This Row],[supply_demand_ratio]]&lt;=1.2,"Between 1.0-1.2","Above 1.2")))</f>
        <v>Below 0.8</v>
      </c>
    </row>
    <row r="8584" spans="1:25" x14ac:dyDescent="0.3">
      <c r="A8584" t="s">
        <v>8639</v>
      </c>
      <c r="B8584" s="1">
        <v>46099.802777777775</v>
      </c>
      <c r="C8584" s="2">
        <v>46099</v>
      </c>
      <c r="D8584">
        <v>19</v>
      </c>
      <c r="E8584" t="s">
        <v>33</v>
      </c>
      <c r="F8584" t="s">
        <v>26</v>
      </c>
      <c r="G8584">
        <v>4.5</v>
      </c>
      <c r="H8584">
        <v>112.39</v>
      </c>
      <c r="I8584">
        <v>117.08</v>
      </c>
      <c r="J8584">
        <v>1.1000000000000001</v>
      </c>
      <c r="K8584">
        <v>8.6</v>
      </c>
      <c r="L8584">
        <v>7.3</v>
      </c>
      <c r="M8584">
        <v>73</v>
      </c>
      <c r="N8584" t="s">
        <v>27</v>
      </c>
      <c r="O8584">
        <v>0.78</v>
      </c>
      <c r="P8584" t="s">
        <v>28</v>
      </c>
      <c r="Q8584" t="s">
        <v>29</v>
      </c>
      <c r="R8584">
        <v>4.79</v>
      </c>
      <c r="S8584">
        <v>8</v>
      </c>
      <c r="T8584">
        <v>4.6900000000000004</v>
      </c>
      <c r="U8584">
        <v>-1.3</v>
      </c>
      <c r="V8584" t="s">
        <v>697</v>
      </c>
      <c r="W8584" t="s">
        <v>45</v>
      </c>
      <c r="X8584">
        <v>1</v>
      </c>
      <c r="Y8584" t="str">
        <f>IF(tblRides[[#This Row],[supply_demand_ratio]]&lt;0.8,"Below 0.8",IF(tblRides[[#This Row],[supply_demand_ratio]]&lt;1,"Between 0.8-1.0",IF(tblRides[[#This Row],[supply_demand_ratio]]&lt;=1.2,"Between 1.0-1.2","Above 1.2")))</f>
        <v>Below 0.8</v>
      </c>
    </row>
    <row r="8585" spans="1:25" x14ac:dyDescent="0.3">
      <c r="A8585" t="s">
        <v>8640</v>
      </c>
      <c r="B8585" s="1">
        <v>46099.806250000001</v>
      </c>
      <c r="C8585" s="2">
        <v>46099</v>
      </c>
      <c r="D8585">
        <v>19</v>
      </c>
      <c r="E8585" t="s">
        <v>33</v>
      </c>
      <c r="F8585" t="s">
        <v>26</v>
      </c>
      <c r="G8585">
        <v>10.4</v>
      </c>
      <c r="H8585">
        <v>234.86</v>
      </c>
      <c r="I8585">
        <v>246.32</v>
      </c>
      <c r="J8585">
        <v>1.1000000000000001</v>
      </c>
      <c r="K8585">
        <v>4.7</v>
      </c>
      <c r="L8585">
        <v>7.8</v>
      </c>
      <c r="M8585">
        <v>70</v>
      </c>
      <c r="N8585" t="s">
        <v>41</v>
      </c>
      <c r="O8585">
        <v>0.89600000000000002</v>
      </c>
      <c r="P8585" t="s">
        <v>28</v>
      </c>
      <c r="Q8585" t="s">
        <v>29</v>
      </c>
      <c r="R8585">
        <v>4.49</v>
      </c>
      <c r="S8585">
        <v>47</v>
      </c>
      <c r="T8585">
        <v>11.46</v>
      </c>
      <c r="U8585">
        <v>3.1</v>
      </c>
      <c r="V8585" t="s">
        <v>697</v>
      </c>
      <c r="W8585" t="s">
        <v>31</v>
      </c>
      <c r="X8585">
        <v>1</v>
      </c>
      <c r="Y8585" t="str">
        <f>IF(tblRides[[#This Row],[supply_demand_ratio]]&lt;0.8,"Below 0.8",IF(tblRides[[#This Row],[supply_demand_ratio]]&lt;1,"Between 0.8-1.0",IF(tblRides[[#This Row],[supply_demand_ratio]]&lt;=1.2,"Between 1.0-1.2","Above 1.2")))</f>
        <v>Between 0.8-1.0</v>
      </c>
    </row>
    <row r="8586" spans="1:25" x14ac:dyDescent="0.3">
      <c r="A8586" t="s">
        <v>8641</v>
      </c>
      <c r="B8586" s="1">
        <v>46099.826388888891</v>
      </c>
      <c r="C8586" s="2">
        <v>46099</v>
      </c>
      <c r="D8586">
        <v>19</v>
      </c>
      <c r="E8586" t="s">
        <v>33</v>
      </c>
      <c r="F8586" t="s">
        <v>34</v>
      </c>
      <c r="G8586">
        <v>4.0999999999999996</v>
      </c>
      <c r="H8586">
        <v>126.43</v>
      </c>
      <c r="J8586">
        <v>1.3</v>
      </c>
      <c r="K8586">
        <v>7.2</v>
      </c>
      <c r="L8586">
        <v>6.1</v>
      </c>
      <c r="M8586">
        <v>88</v>
      </c>
      <c r="N8586" t="s">
        <v>72</v>
      </c>
      <c r="O8586">
        <v>0.755</v>
      </c>
      <c r="P8586" t="s">
        <v>58</v>
      </c>
      <c r="Q8586" t="s">
        <v>74</v>
      </c>
      <c r="R8586">
        <v>4.41</v>
      </c>
      <c r="S8586">
        <v>0</v>
      </c>
      <c r="U8586">
        <v>-1.1000000000000001</v>
      </c>
      <c r="V8586" t="s">
        <v>697</v>
      </c>
      <c r="W8586" t="s">
        <v>45</v>
      </c>
      <c r="X8586">
        <v>0</v>
      </c>
      <c r="Y8586" t="str">
        <f>IF(tblRides[[#This Row],[supply_demand_ratio]]&lt;0.8,"Below 0.8",IF(tblRides[[#This Row],[supply_demand_ratio]]&lt;1,"Between 0.8-1.0",IF(tblRides[[#This Row],[supply_demand_ratio]]&lt;=1.2,"Between 1.0-1.2","Above 1.2")))</f>
        <v>Below 0.8</v>
      </c>
    </row>
    <row r="8587" spans="1:25" x14ac:dyDescent="0.3">
      <c r="A8587" t="s">
        <v>8642</v>
      </c>
      <c r="B8587" s="1">
        <v>46099.826388888891</v>
      </c>
      <c r="C8587" s="2">
        <v>46099</v>
      </c>
      <c r="D8587">
        <v>19</v>
      </c>
      <c r="E8587" t="s">
        <v>62</v>
      </c>
      <c r="F8587" t="s">
        <v>26</v>
      </c>
      <c r="G8587">
        <v>6.6</v>
      </c>
      <c r="H8587">
        <v>128.72</v>
      </c>
      <c r="I8587">
        <v>132.58000000000001</v>
      </c>
      <c r="J8587">
        <v>1</v>
      </c>
      <c r="K8587">
        <v>5.7</v>
      </c>
      <c r="L8587">
        <v>3.5</v>
      </c>
      <c r="M8587">
        <v>44</v>
      </c>
      <c r="N8587" t="s">
        <v>41</v>
      </c>
      <c r="O8587">
        <v>0.94699999999999995</v>
      </c>
      <c r="P8587" t="s">
        <v>28</v>
      </c>
      <c r="Q8587" t="s">
        <v>29</v>
      </c>
      <c r="R8587">
        <v>4.68</v>
      </c>
      <c r="S8587">
        <v>18</v>
      </c>
      <c r="T8587">
        <v>3.86</v>
      </c>
      <c r="U8587">
        <v>-2.2000000000000002</v>
      </c>
      <c r="V8587" t="s">
        <v>697</v>
      </c>
      <c r="W8587" t="s">
        <v>45</v>
      </c>
      <c r="X8587">
        <v>1</v>
      </c>
      <c r="Y8587" t="str">
        <f>IF(tblRides[[#This Row],[supply_demand_ratio]]&lt;0.8,"Below 0.8",IF(tblRides[[#This Row],[supply_demand_ratio]]&lt;1,"Between 0.8-1.0",IF(tblRides[[#This Row],[supply_demand_ratio]]&lt;=1.2,"Between 1.0-1.2","Above 1.2")))</f>
        <v>Between 0.8-1.0</v>
      </c>
    </row>
    <row r="8588" spans="1:25" x14ac:dyDescent="0.3">
      <c r="A8588" t="s">
        <v>8643</v>
      </c>
      <c r="B8588" s="1">
        <v>46099.828472222223</v>
      </c>
      <c r="C8588" s="2">
        <v>46099</v>
      </c>
      <c r="D8588">
        <v>19</v>
      </c>
      <c r="E8588" t="s">
        <v>43</v>
      </c>
      <c r="F8588" t="s">
        <v>34</v>
      </c>
      <c r="G8588">
        <v>3.1</v>
      </c>
      <c r="H8588">
        <v>81.14</v>
      </c>
      <c r="I8588">
        <v>83.68</v>
      </c>
      <c r="J8588">
        <v>1</v>
      </c>
      <c r="K8588">
        <v>4.0999999999999996</v>
      </c>
      <c r="L8588">
        <v>5.6</v>
      </c>
      <c r="M8588">
        <v>52</v>
      </c>
      <c r="N8588" t="s">
        <v>27</v>
      </c>
      <c r="O8588">
        <v>0.77600000000000002</v>
      </c>
      <c r="P8588" t="s">
        <v>28</v>
      </c>
      <c r="Q8588" t="s">
        <v>29</v>
      </c>
      <c r="R8588">
        <v>5</v>
      </c>
      <c r="S8588">
        <v>0</v>
      </c>
      <c r="T8588">
        <v>2.54</v>
      </c>
      <c r="U8588">
        <v>1.5</v>
      </c>
      <c r="V8588" t="s">
        <v>697</v>
      </c>
      <c r="W8588" t="s">
        <v>31</v>
      </c>
      <c r="X8588">
        <v>1</v>
      </c>
      <c r="Y8588" t="str">
        <f>IF(tblRides[[#This Row],[supply_demand_ratio]]&lt;0.8,"Below 0.8",IF(tblRides[[#This Row],[supply_demand_ratio]]&lt;1,"Between 0.8-1.0",IF(tblRides[[#This Row],[supply_demand_ratio]]&lt;=1.2,"Between 1.0-1.2","Above 1.2")))</f>
        <v>Below 0.8</v>
      </c>
    </row>
    <row r="8589" spans="1:25" x14ac:dyDescent="0.3">
      <c r="A8589" t="s">
        <v>8644</v>
      </c>
      <c r="B8589" s="1">
        <v>46099.833333333336</v>
      </c>
      <c r="C8589" s="2">
        <v>46099</v>
      </c>
      <c r="D8589">
        <v>20</v>
      </c>
      <c r="E8589" t="s">
        <v>36</v>
      </c>
      <c r="F8589" t="s">
        <v>26</v>
      </c>
      <c r="G8589">
        <v>4.9000000000000004</v>
      </c>
      <c r="H8589">
        <v>152.06</v>
      </c>
      <c r="J8589">
        <v>1.3</v>
      </c>
      <c r="K8589">
        <v>9.6999999999999993</v>
      </c>
      <c r="L8589">
        <v>10.9</v>
      </c>
      <c r="M8589">
        <v>86</v>
      </c>
      <c r="N8589" t="s">
        <v>27</v>
      </c>
      <c r="O8589">
        <v>0.66400000000000003</v>
      </c>
      <c r="P8589" t="s">
        <v>58</v>
      </c>
      <c r="Q8589" t="s">
        <v>59</v>
      </c>
      <c r="R8589">
        <v>4.7</v>
      </c>
      <c r="S8589">
        <v>11</v>
      </c>
      <c r="U8589">
        <v>1.2</v>
      </c>
      <c r="V8589" t="s">
        <v>697</v>
      </c>
      <c r="W8589" t="s">
        <v>45</v>
      </c>
      <c r="X8589">
        <v>0</v>
      </c>
      <c r="Y8589" t="str">
        <f>IF(tblRides[[#This Row],[supply_demand_ratio]]&lt;0.8,"Below 0.8",IF(tblRides[[#This Row],[supply_demand_ratio]]&lt;1,"Between 0.8-1.0",IF(tblRides[[#This Row],[supply_demand_ratio]]&lt;=1.2,"Between 1.0-1.2","Above 1.2")))</f>
        <v>Below 0.8</v>
      </c>
    </row>
    <row r="8590" spans="1:25" x14ac:dyDescent="0.3">
      <c r="A8590" t="s">
        <v>8645</v>
      </c>
      <c r="B8590" s="1">
        <v>46099.85833333333</v>
      </c>
      <c r="C8590" s="2">
        <v>46099</v>
      </c>
      <c r="D8590">
        <v>20</v>
      </c>
      <c r="E8590" t="s">
        <v>33</v>
      </c>
      <c r="F8590" t="s">
        <v>34</v>
      </c>
      <c r="G8590">
        <v>4</v>
      </c>
      <c r="H8590">
        <v>129.25</v>
      </c>
      <c r="J8590">
        <v>1.2</v>
      </c>
      <c r="K8590">
        <v>7.8</v>
      </c>
      <c r="M8590">
        <v>72</v>
      </c>
      <c r="N8590" t="s">
        <v>27</v>
      </c>
      <c r="O8590">
        <v>0.66900000000000004</v>
      </c>
      <c r="P8590" t="s">
        <v>82</v>
      </c>
      <c r="Q8590" t="s">
        <v>83</v>
      </c>
      <c r="R8590">
        <v>4.5599999999999996</v>
      </c>
      <c r="S8590">
        <v>0</v>
      </c>
      <c r="V8590" t="s">
        <v>697</v>
      </c>
      <c r="W8590" t="s">
        <v>45</v>
      </c>
      <c r="X8590">
        <v>0</v>
      </c>
      <c r="Y8590" t="str">
        <f>IF(tblRides[[#This Row],[supply_demand_ratio]]&lt;0.8,"Below 0.8",IF(tblRides[[#This Row],[supply_demand_ratio]]&lt;1,"Between 0.8-1.0",IF(tblRides[[#This Row],[supply_demand_ratio]]&lt;=1.2,"Between 1.0-1.2","Above 1.2")))</f>
        <v>Below 0.8</v>
      </c>
    </row>
    <row r="8591" spans="1:25" x14ac:dyDescent="0.3">
      <c r="A8591" t="s">
        <v>8646</v>
      </c>
      <c r="B8591" s="1">
        <v>46099.870833333334</v>
      </c>
      <c r="C8591" s="2">
        <v>46099</v>
      </c>
      <c r="D8591">
        <v>20</v>
      </c>
      <c r="E8591" t="s">
        <v>33</v>
      </c>
      <c r="F8591" t="s">
        <v>26</v>
      </c>
      <c r="G8591">
        <v>5</v>
      </c>
      <c r="H8591">
        <v>134.27000000000001</v>
      </c>
      <c r="J8591">
        <v>1.2</v>
      </c>
      <c r="K8591">
        <v>5.8</v>
      </c>
      <c r="L8591">
        <v>5.7</v>
      </c>
      <c r="M8591">
        <v>67</v>
      </c>
      <c r="N8591" t="s">
        <v>27</v>
      </c>
      <c r="O8591">
        <v>0.63700000000000001</v>
      </c>
      <c r="P8591" t="s">
        <v>58</v>
      </c>
      <c r="Q8591" t="s">
        <v>88</v>
      </c>
      <c r="R8591">
        <v>4.4800000000000004</v>
      </c>
      <c r="S8591">
        <v>1</v>
      </c>
      <c r="U8591">
        <v>-0.1</v>
      </c>
      <c r="V8591" t="s">
        <v>697</v>
      </c>
      <c r="W8591" t="s">
        <v>45</v>
      </c>
      <c r="X8591">
        <v>0</v>
      </c>
      <c r="Y8591" t="str">
        <f>IF(tblRides[[#This Row],[supply_demand_ratio]]&lt;0.8,"Below 0.8",IF(tblRides[[#This Row],[supply_demand_ratio]]&lt;1,"Between 0.8-1.0",IF(tblRides[[#This Row],[supply_demand_ratio]]&lt;=1.2,"Between 1.0-1.2","Above 1.2")))</f>
        <v>Below 0.8</v>
      </c>
    </row>
    <row r="8592" spans="1:25" x14ac:dyDescent="0.3">
      <c r="A8592" t="s">
        <v>8647</v>
      </c>
      <c r="B8592" s="1">
        <v>46099.877083333333</v>
      </c>
      <c r="C8592" s="2">
        <v>46099</v>
      </c>
      <c r="D8592">
        <v>21</v>
      </c>
      <c r="E8592" t="s">
        <v>25</v>
      </c>
      <c r="F8592" t="s">
        <v>26</v>
      </c>
      <c r="G8592">
        <v>8.8000000000000007</v>
      </c>
      <c r="H8592">
        <v>194.77</v>
      </c>
      <c r="I8592">
        <v>204.01</v>
      </c>
      <c r="J8592">
        <v>1</v>
      </c>
      <c r="K8592">
        <v>5.5</v>
      </c>
      <c r="L8592">
        <v>3.1</v>
      </c>
      <c r="M8592">
        <v>99</v>
      </c>
      <c r="N8592" t="s">
        <v>27</v>
      </c>
      <c r="O8592">
        <v>0.84599999999999997</v>
      </c>
      <c r="P8592" t="s">
        <v>28</v>
      </c>
      <c r="Q8592" t="s">
        <v>29</v>
      </c>
      <c r="R8592">
        <v>5</v>
      </c>
      <c r="S8592">
        <v>2</v>
      </c>
      <c r="T8592">
        <v>9.24</v>
      </c>
      <c r="U8592">
        <v>-2.4</v>
      </c>
      <c r="V8592" t="s">
        <v>697</v>
      </c>
      <c r="W8592" t="s">
        <v>45</v>
      </c>
      <c r="X8592">
        <v>1</v>
      </c>
      <c r="Y8592" t="str">
        <f>IF(tblRides[[#This Row],[supply_demand_ratio]]&lt;0.8,"Below 0.8",IF(tblRides[[#This Row],[supply_demand_ratio]]&lt;1,"Between 0.8-1.0",IF(tblRides[[#This Row],[supply_demand_ratio]]&lt;=1.2,"Between 1.0-1.2","Above 1.2")))</f>
        <v>Between 0.8-1.0</v>
      </c>
    </row>
    <row r="8593" spans="1:25" x14ac:dyDescent="0.3">
      <c r="A8593" t="s">
        <v>8648</v>
      </c>
      <c r="B8593" s="1">
        <v>46099.87777777778</v>
      </c>
      <c r="C8593" s="2">
        <v>46099</v>
      </c>
      <c r="D8593">
        <v>21</v>
      </c>
      <c r="E8593" t="s">
        <v>33</v>
      </c>
      <c r="F8593" t="s">
        <v>26</v>
      </c>
      <c r="G8593">
        <v>10.1</v>
      </c>
      <c r="H8593">
        <v>173.98</v>
      </c>
      <c r="I8593">
        <v>170.28</v>
      </c>
      <c r="J8593">
        <v>1</v>
      </c>
      <c r="K8593">
        <v>7.1</v>
      </c>
      <c r="L8593">
        <v>8.8000000000000007</v>
      </c>
      <c r="M8593">
        <v>101</v>
      </c>
      <c r="N8593" t="s">
        <v>41</v>
      </c>
      <c r="O8593">
        <v>1.33</v>
      </c>
      <c r="P8593" t="s">
        <v>28</v>
      </c>
      <c r="Q8593" t="s">
        <v>29</v>
      </c>
      <c r="R8593">
        <v>4.3</v>
      </c>
      <c r="S8593">
        <v>36</v>
      </c>
      <c r="T8593">
        <v>-3.7</v>
      </c>
      <c r="U8593">
        <v>1.7</v>
      </c>
      <c r="V8593" t="s">
        <v>697</v>
      </c>
      <c r="W8593" t="s">
        <v>45</v>
      </c>
      <c r="X8593">
        <v>1</v>
      </c>
      <c r="Y8593" t="str">
        <f>IF(tblRides[[#This Row],[supply_demand_ratio]]&lt;0.8,"Below 0.8",IF(tblRides[[#This Row],[supply_demand_ratio]]&lt;1,"Between 0.8-1.0",IF(tblRides[[#This Row],[supply_demand_ratio]]&lt;=1.2,"Between 1.0-1.2","Above 1.2")))</f>
        <v>Above 1.2</v>
      </c>
    </row>
    <row r="8594" spans="1:25" x14ac:dyDescent="0.3">
      <c r="A8594" t="s">
        <v>8649</v>
      </c>
      <c r="B8594" s="1">
        <v>46099.885416666664</v>
      </c>
      <c r="C8594" s="2">
        <v>46099</v>
      </c>
      <c r="D8594">
        <v>21</v>
      </c>
      <c r="E8594" t="s">
        <v>33</v>
      </c>
      <c r="F8594" t="s">
        <v>34</v>
      </c>
      <c r="G8594">
        <v>11</v>
      </c>
      <c r="H8594">
        <v>225.44</v>
      </c>
      <c r="J8594">
        <v>1</v>
      </c>
      <c r="K8594">
        <v>3.1</v>
      </c>
      <c r="L8594">
        <v>3.4</v>
      </c>
      <c r="M8594">
        <v>90</v>
      </c>
      <c r="N8594" t="s">
        <v>41</v>
      </c>
      <c r="O8594">
        <v>1.17</v>
      </c>
      <c r="P8594" t="s">
        <v>58</v>
      </c>
      <c r="Q8594" t="s">
        <v>59</v>
      </c>
      <c r="R8594">
        <v>4.6399999999999997</v>
      </c>
      <c r="S8594">
        <v>0</v>
      </c>
      <c r="U8594">
        <v>0.3</v>
      </c>
      <c r="V8594" t="s">
        <v>697</v>
      </c>
      <c r="W8594" t="s">
        <v>31</v>
      </c>
      <c r="X8594">
        <v>0</v>
      </c>
      <c r="Y8594" t="str">
        <f>IF(tblRides[[#This Row],[supply_demand_ratio]]&lt;0.8,"Below 0.8",IF(tblRides[[#This Row],[supply_demand_ratio]]&lt;1,"Between 0.8-1.0",IF(tblRides[[#This Row],[supply_demand_ratio]]&lt;=1.2,"Between 1.0-1.2","Above 1.2")))</f>
        <v>Between 1.0-1.2</v>
      </c>
    </row>
    <row r="8595" spans="1:25" x14ac:dyDescent="0.3">
      <c r="A8595" t="s">
        <v>8650</v>
      </c>
      <c r="B8595" s="1">
        <v>46099.890972222223</v>
      </c>
      <c r="C8595" s="2">
        <v>46099</v>
      </c>
      <c r="D8595">
        <v>21</v>
      </c>
      <c r="E8595" t="s">
        <v>25</v>
      </c>
      <c r="F8595" t="s">
        <v>26</v>
      </c>
      <c r="G8595">
        <v>4.0999999999999996</v>
      </c>
      <c r="H8595">
        <v>100.51</v>
      </c>
      <c r="I8595">
        <v>98.68</v>
      </c>
      <c r="J8595">
        <v>1</v>
      </c>
      <c r="K8595">
        <v>2.7</v>
      </c>
      <c r="L8595">
        <v>6.6</v>
      </c>
      <c r="M8595">
        <v>107</v>
      </c>
      <c r="N8595" t="s">
        <v>27</v>
      </c>
      <c r="O8595">
        <v>0.95199999999999996</v>
      </c>
      <c r="P8595" t="s">
        <v>28</v>
      </c>
      <c r="Q8595" t="s">
        <v>29</v>
      </c>
      <c r="R8595">
        <v>4.49</v>
      </c>
      <c r="S8595">
        <v>55</v>
      </c>
      <c r="T8595">
        <v>-1.83</v>
      </c>
      <c r="U8595">
        <v>3.9</v>
      </c>
      <c r="V8595" t="s">
        <v>697</v>
      </c>
      <c r="W8595" t="s">
        <v>31</v>
      </c>
      <c r="X8595">
        <v>1</v>
      </c>
      <c r="Y8595" t="str">
        <f>IF(tblRides[[#This Row],[supply_demand_ratio]]&lt;0.8,"Below 0.8",IF(tblRides[[#This Row],[supply_demand_ratio]]&lt;1,"Between 0.8-1.0",IF(tblRides[[#This Row],[supply_demand_ratio]]&lt;=1.2,"Between 1.0-1.2","Above 1.2")))</f>
        <v>Between 0.8-1.0</v>
      </c>
    </row>
    <row r="8596" spans="1:25" x14ac:dyDescent="0.3">
      <c r="A8596" t="s">
        <v>8651</v>
      </c>
      <c r="B8596" s="1">
        <v>46099.893055555556</v>
      </c>
      <c r="C8596" s="2">
        <v>46099</v>
      </c>
      <c r="D8596">
        <v>21</v>
      </c>
      <c r="E8596" t="s">
        <v>36</v>
      </c>
      <c r="F8596" t="s">
        <v>26</v>
      </c>
      <c r="G8596">
        <v>7.2</v>
      </c>
      <c r="H8596">
        <v>175.63</v>
      </c>
      <c r="I8596">
        <v>164.58</v>
      </c>
      <c r="J8596">
        <v>1.3</v>
      </c>
      <c r="K8596">
        <v>4.5999999999999996</v>
      </c>
      <c r="L8596">
        <v>1.9</v>
      </c>
      <c r="M8596">
        <v>94</v>
      </c>
      <c r="N8596" t="s">
        <v>72</v>
      </c>
      <c r="O8596">
        <v>0.70499999999999996</v>
      </c>
      <c r="P8596" t="s">
        <v>28</v>
      </c>
      <c r="Q8596" t="s">
        <v>29</v>
      </c>
      <c r="R8596">
        <v>4.6900000000000004</v>
      </c>
      <c r="S8596">
        <v>27</v>
      </c>
      <c r="T8596">
        <v>-11.05</v>
      </c>
      <c r="U8596">
        <v>-2.7</v>
      </c>
      <c r="V8596" t="s">
        <v>697</v>
      </c>
      <c r="W8596" t="s">
        <v>31</v>
      </c>
      <c r="X8596">
        <v>1</v>
      </c>
      <c r="Y8596" t="str">
        <f>IF(tblRides[[#This Row],[supply_demand_ratio]]&lt;0.8,"Below 0.8",IF(tblRides[[#This Row],[supply_demand_ratio]]&lt;1,"Between 0.8-1.0",IF(tblRides[[#This Row],[supply_demand_ratio]]&lt;=1.2,"Between 1.0-1.2","Above 1.2")))</f>
        <v>Below 0.8</v>
      </c>
    </row>
    <row r="8597" spans="1:25" x14ac:dyDescent="0.3">
      <c r="A8597" t="s">
        <v>8652</v>
      </c>
      <c r="B8597" s="1">
        <v>46099.895138888889</v>
      </c>
      <c r="C8597" s="2">
        <v>46099</v>
      </c>
      <c r="D8597">
        <v>21</v>
      </c>
      <c r="E8597" t="s">
        <v>43</v>
      </c>
      <c r="F8597" t="s">
        <v>34</v>
      </c>
      <c r="G8597">
        <v>3.1</v>
      </c>
      <c r="H8597">
        <v>87.27</v>
      </c>
      <c r="I8597">
        <v>82.09</v>
      </c>
      <c r="J8597">
        <v>1</v>
      </c>
      <c r="K8597">
        <v>9.9</v>
      </c>
      <c r="L8597">
        <v>11.6</v>
      </c>
      <c r="M8597">
        <v>67</v>
      </c>
      <c r="N8597" t="s">
        <v>41</v>
      </c>
      <c r="O8597">
        <v>1.5049999999999999</v>
      </c>
      <c r="P8597" t="s">
        <v>28</v>
      </c>
      <c r="Q8597" t="s">
        <v>29</v>
      </c>
      <c r="R8597">
        <v>4.7</v>
      </c>
      <c r="S8597">
        <v>0</v>
      </c>
      <c r="T8597">
        <v>-5.18</v>
      </c>
      <c r="U8597">
        <v>1.7</v>
      </c>
      <c r="V8597" t="s">
        <v>697</v>
      </c>
      <c r="W8597" t="s">
        <v>45</v>
      </c>
      <c r="X8597">
        <v>1</v>
      </c>
      <c r="Y8597" t="str">
        <f>IF(tblRides[[#This Row],[supply_demand_ratio]]&lt;0.8,"Below 0.8",IF(tblRides[[#This Row],[supply_demand_ratio]]&lt;1,"Between 0.8-1.0",IF(tblRides[[#This Row],[supply_demand_ratio]]&lt;=1.2,"Between 1.0-1.2","Above 1.2")))</f>
        <v>Above 1.2</v>
      </c>
    </row>
    <row r="8598" spans="1:25" x14ac:dyDescent="0.3">
      <c r="A8598" t="s">
        <v>8653</v>
      </c>
      <c r="B8598" s="1">
        <v>46099.90347222222</v>
      </c>
      <c r="C8598" s="2">
        <v>46099</v>
      </c>
      <c r="D8598">
        <v>21</v>
      </c>
      <c r="E8598" t="s">
        <v>43</v>
      </c>
      <c r="F8598" t="s">
        <v>26</v>
      </c>
      <c r="G8598">
        <v>8.4</v>
      </c>
      <c r="H8598">
        <v>153.58000000000001</v>
      </c>
      <c r="I8598">
        <v>145.59</v>
      </c>
      <c r="J8598">
        <v>1</v>
      </c>
      <c r="K8598">
        <v>6.7</v>
      </c>
      <c r="L8598">
        <v>5.6</v>
      </c>
      <c r="M8598">
        <v>55</v>
      </c>
      <c r="N8598" t="s">
        <v>41</v>
      </c>
      <c r="O8598">
        <v>1.143</v>
      </c>
      <c r="P8598" t="s">
        <v>28</v>
      </c>
      <c r="Q8598" t="s">
        <v>29</v>
      </c>
      <c r="R8598">
        <v>4.8899999999999997</v>
      </c>
      <c r="S8598">
        <v>5</v>
      </c>
      <c r="T8598">
        <v>-7.99</v>
      </c>
      <c r="U8598">
        <v>-1.1000000000000001</v>
      </c>
      <c r="V8598" t="s">
        <v>697</v>
      </c>
      <c r="W8598" t="s">
        <v>45</v>
      </c>
      <c r="X8598">
        <v>1</v>
      </c>
      <c r="Y8598" t="str">
        <f>IF(tblRides[[#This Row],[supply_demand_ratio]]&lt;0.8,"Below 0.8",IF(tblRides[[#This Row],[supply_demand_ratio]]&lt;1,"Between 0.8-1.0",IF(tblRides[[#This Row],[supply_demand_ratio]]&lt;=1.2,"Between 1.0-1.2","Above 1.2")))</f>
        <v>Between 1.0-1.2</v>
      </c>
    </row>
    <row r="8599" spans="1:25" x14ac:dyDescent="0.3">
      <c r="A8599" t="s">
        <v>8654</v>
      </c>
      <c r="B8599" s="1">
        <v>46099.906944444447</v>
      </c>
      <c r="C8599" s="2">
        <v>46099</v>
      </c>
      <c r="D8599">
        <v>21</v>
      </c>
      <c r="E8599" t="s">
        <v>36</v>
      </c>
      <c r="F8599" t="s">
        <v>26</v>
      </c>
      <c r="G8599">
        <v>1.6</v>
      </c>
      <c r="H8599">
        <v>60.12</v>
      </c>
      <c r="I8599">
        <v>59.65</v>
      </c>
      <c r="J8599">
        <v>1</v>
      </c>
      <c r="K8599">
        <v>3.1</v>
      </c>
      <c r="L8599">
        <v>6</v>
      </c>
      <c r="M8599">
        <v>83</v>
      </c>
      <c r="N8599" t="s">
        <v>41</v>
      </c>
      <c r="O8599">
        <v>0.94399999999999995</v>
      </c>
      <c r="P8599" t="s">
        <v>28</v>
      </c>
      <c r="Q8599" t="s">
        <v>29</v>
      </c>
      <c r="R8599">
        <v>4.42</v>
      </c>
      <c r="S8599">
        <v>38</v>
      </c>
      <c r="T8599">
        <v>-0.47</v>
      </c>
      <c r="U8599">
        <v>2.9</v>
      </c>
      <c r="V8599" t="s">
        <v>697</v>
      </c>
      <c r="W8599" t="s">
        <v>31</v>
      </c>
      <c r="X8599">
        <v>1</v>
      </c>
      <c r="Y8599" t="str">
        <f>IF(tblRides[[#This Row],[supply_demand_ratio]]&lt;0.8,"Below 0.8",IF(tblRides[[#This Row],[supply_demand_ratio]]&lt;1,"Between 0.8-1.0",IF(tblRides[[#This Row],[supply_demand_ratio]]&lt;=1.2,"Between 1.0-1.2","Above 1.2")))</f>
        <v>Between 0.8-1.0</v>
      </c>
    </row>
    <row r="8600" spans="1:25" x14ac:dyDescent="0.3">
      <c r="A8600" t="s">
        <v>8655</v>
      </c>
      <c r="B8600" s="1">
        <v>46099.914583333331</v>
      </c>
      <c r="C8600" s="2">
        <v>46099</v>
      </c>
      <c r="D8600">
        <v>21</v>
      </c>
      <c r="E8600" t="s">
        <v>43</v>
      </c>
      <c r="F8600" t="s">
        <v>26</v>
      </c>
      <c r="G8600">
        <v>16.8</v>
      </c>
      <c r="H8600">
        <v>289.17</v>
      </c>
      <c r="J8600">
        <v>1</v>
      </c>
      <c r="K8600">
        <v>5.0999999999999996</v>
      </c>
      <c r="L8600">
        <v>1</v>
      </c>
      <c r="M8600">
        <v>63</v>
      </c>
      <c r="N8600" t="s">
        <v>41</v>
      </c>
      <c r="O8600">
        <v>1.2290000000000001</v>
      </c>
      <c r="P8600" t="s">
        <v>58</v>
      </c>
      <c r="Q8600" t="s">
        <v>59</v>
      </c>
      <c r="R8600">
        <v>4.71</v>
      </c>
      <c r="S8600">
        <v>61</v>
      </c>
      <c r="U8600">
        <v>-4.0999999999999996</v>
      </c>
      <c r="V8600" t="s">
        <v>697</v>
      </c>
      <c r="W8600" t="s">
        <v>45</v>
      </c>
      <c r="X8600">
        <v>0</v>
      </c>
      <c r="Y8600" t="str">
        <f>IF(tblRides[[#This Row],[supply_demand_ratio]]&lt;0.8,"Below 0.8",IF(tblRides[[#This Row],[supply_demand_ratio]]&lt;1,"Between 0.8-1.0",IF(tblRides[[#This Row],[supply_demand_ratio]]&lt;=1.2,"Between 1.0-1.2","Above 1.2")))</f>
        <v>Above 1.2</v>
      </c>
    </row>
    <row r="8601" spans="1:25" x14ac:dyDescent="0.3">
      <c r="A8601" t="s">
        <v>8656</v>
      </c>
      <c r="B8601" s="1">
        <v>46099.92083333333</v>
      </c>
      <c r="C8601" s="2">
        <v>46099</v>
      </c>
      <c r="D8601">
        <v>22</v>
      </c>
      <c r="E8601" t="s">
        <v>33</v>
      </c>
      <c r="F8601" t="s">
        <v>26</v>
      </c>
      <c r="G8601">
        <v>3.3</v>
      </c>
      <c r="H8601">
        <v>84.17</v>
      </c>
      <c r="I8601">
        <v>82.23</v>
      </c>
      <c r="J8601">
        <v>1</v>
      </c>
      <c r="K8601">
        <v>5</v>
      </c>
      <c r="L8601">
        <v>9.4</v>
      </c>
      <c r="M8601">
        <v>82</v>
      </c>
      <c r="N8601" t="s">
        <v>41</v>
      </c>
      <c r="O8601">
        <v>1.167</v>
      </c>
      <c r="P8601" t="s">
        <v>28</v>
      </c>
      <c r="Q8601" t="s">
        <v>29</v>
      </c>
      <c r="R8601">
        <v>4.38</v>
      </c>
      <c r="S8601">
        <v>6</v>
      </c>
      <c r="T8601">
        <v>-1.94</v>
      </c>
      <c r="U8601">
        <v>4.4000000000000004</v>
      </c>
      <c r="V8601" t="s">
        <v>697</v>
      </c>
      <c r="W8601" t="s">
        <v>31</v>
      </c>
      <c r="X8601">
        <v>1</v>
      </c>
      <c r="Y8601" t="str">
        <f>IF(tblRides[[#This Row],[supply_demand_ratio]]&lt;0.8,"Below 0.8",IF(tblRides[[#This Row],[supply_demand_ratio]]&lt;1,"Between 0.8-1.0",IF(tblRides[[#This Row],[supply_demand_ratio]]&lt;=1.2,"Between 1.0-1.2","Above 1.2")))</f>
        <v>Between 1.0-1.2</v>
      </c>
    </row>
    <row r="8602" spans="1:25" x14ac:dyDescent="0.3">
      <c r="A8602" t="s">
        <v>8657</v>
      </c>
      <c r="B8602" s="1">
        <v>46099.944444444445</v>
      </c>
      <c r="C8602" s="2">
        <v>46099</v>
      </c>
      <c r="D8602">
        <v>22</v>
      </c>
      <c r="E8602" t="s">
        <v>33</v>
      </c>
      <c r="F8602" t="s">
        <v>26</v>
      </c>
      <c r="G8602">
        <v>7.6</v>
      </c>
      <c r="H8602">
        <v>154.82</v>
      </c>
      <c r="I8602">
        <v>153.44999999999999</v>
      </c>
      <c r="J8602">
        <v>1</v>
      </c>
      <c r="K8602">
        <v>5.4</v>
      </c>
      <c r="L8602">
        <v>8.9</v>
      </c>
      <c r="M8602">
        <v>79</v>
      </c>
      <c r="N8602" t="s">
        <v>27</v>
      </c>
      <c r="O8602">
        <v>0.87</v>
      </c>
      <c r="P8602" t="s">
        <v>28</v>
      </c>
      <c r="Q8602" t="s">
        <v>29</v>
      </c>
      <c r="R8602">
        <v>4.37</v>
      </c>
      <c r="S8602">
        <v>34</v>
      </c>
      <c r="T8602">
        <v>-1.37</v>
      </c>
      <c r="U8602">
        <v>3.5</v>
      </c>
      <c r="V8602" t="s">
        <v>697</v>
      </c>
      <c r="W8602" t="s">
        <v>45</v>
      </c>
      <c r="X8602">
        <v>1</v>
      </c>
      <c r="Y8602" t="str">
        <f>IF(tblRides[[#This Row],[supply_demand_ratio]]&lt;0.8,"Below 0.8",IF(tblRides[[#This Row],[supply_demand_ratio]]&lt;1,"Between 0.8-1.0",IF(tblRides[[#This Row],[supply_demand_ratio]]&lt;=1.2,"Between 1.0-1.2","Above 1.2")))</f>
        <v>Between 0.8-1.0</v>
      </c>
    </row>
    <row r="8603" spans="1:25" x14ac:dyDescent="0.3">
      <c r="A8603" t="s">
        <v>8658</v>
      </c>
      <c r="B8603" s="1">
        <v>46099.952777777777</v>
      </c>
      <c r="C8603" s="2">
        <v>46099</v>
      </c>
      <c r="D8603">
        <v>22</v>
      </c>
      <c r="E8603" t="s">
        <v>25</v>
      </c>
      <c r="F8603" t="s">
        <v>26</v>
      </c>
      <c r="G8603">
        <v>25.8</v>
      </c>
      <c r="H8603">
        <v>485.08</v>
      </c>
      <c r="I8603">
        <v>507.98</v>
      </c>
      <c r="J8603">
        <v>1</v>
      </c>
      <c r="K8603">
        <v>3.3</v>
      </c>
      <c r="L8603">
        <v>4.5999999999999996</v>
      </c>
      <c r="M8603">
        <v>105</v>
      </c>
      <c r="N8603" t="s">
        <v>27</v>
      </c>
      <c r="O8603">
        <v>0.98899999999999999</v>
      </c>
      <c r="P8603" t="s">
        <v>28</v>
      </c>
      <c r="Q8603" t="s">
        <v>29</v>
      </c>
      <c r="R8603">
        <v>4.6500000000000004</v>
      </c>
      <c r="S8603">
        <v>21</v>
      </c>
      <c r="T8603">
        <v>22.9</v>
      </c>
      <c r="U8603">
        <v>1.3</v>
      </c>
      <c r="V8603" t="s">
        <v>697</v>
      </c>
      <c r="W8603" t="s">
        <v>31</v>
      </c>
      <c r="X8603">
        <v>1</v>
      </c>
      <c r="Y8603" t="str">
        <f>IF(tblRides[[#This Row],[supply_demand_ratio]]&lt;0.8,"Below 0.8",IF(tblRides[[#This Row],[supply_demand_ratio]]&lt;1,"Between 0.8-1.0",IF(tblRides[[#This Row],[supply_demand_ratio]]&lt;=1.2,"Between 1.0-1.2","Above 1.2")))</f>
        <v>Between 0.8-1.0</v>
      </c>
    </row>
    <row r="8604" spans="1:25" x14ac:dyDescent="0.3">
      <c r="A8604" t="s">
        <v>8659</v>
      </c>
      <c r="B8604" s="1">
        <v>46099.956944444442</v>
      </c>
      <c r="C8604" s="2">
        <v>46099</v>
      </c>
      <c r="D8604">
        <v>22</v>
      </c>
      <c r="E8604" t="s">
        <v>43</v>
      </c>
      <c r="F8604" t="s">
        <v>26</v>
      </c>
      <c r="G8604">
        <v>4.4000000000000004</v>
      </c>
      <c r="H8604">
        <v>93.09</v>
      </c>
      <c r="I8604">
        <v>93.82</v>
      </c>
      <c r="J8604">
        <v>1</v>
      </c>
      <c r="K8604">
        <v>2</v>
      </c>
      <c r="L8604">
        <v>7.6</v>
      </c>
      <c r="M8604">
        <v>66</v>
      </c>
      <c r="N8604" t="s">
        <v>41</v>
      </c>
      <c r="O8604">
        <v>1.27</v>
      </c>
      <c r="P8604" t="s">
        <v>28</v>
      </c>
      <c r="Q8604" t="s">
        <v>29</v>
      </c>
      <c r="R8604">
        <v>4.8099999999999996</v>
      </c>
      <c r="S8604">
        <v>25</v>
      </c>
      <c r="T8604">
        <v>0.73</v>
      </c>
      <c r="U8604">
        <v>5.6</v>
      </c>
      <c r="V8604" t="s">
        <v>697</v>
      </c>
      <c r="W8604" t="s">
        <v>31</v>
      </c>
      <c r="X8604">
        <v>1</v>
      </c>
      <c r="Y8604" t="str">
        <f>IF(tblRides[[#This Row],[supply_demand_ratio]]&lt;0.8,"Below 0.8",IF(tblRides[[#This Row],[supply_demand_ratio]]&lt;1,"Between 0.8-1.0",IF(tblRides[[#This Row],[supply_demand_ratio]]&lt;=1.2,"Between 1.0-1.2","Above 1.2")))</f>
        <v>Above 1.2</v>
      </c>
    </row>
    <row r="8605" spans="1:25" x14ac:dyDescent="0.3">
      <c r="A8605" t="s">
        <v>8660</v>
      </c>
      <c r="B8605" s="1">
        <v>46099.964583333334</v>
      </c>
      <c r="C8605" s="2">
        <v>46099</v>
      </c>
      <c r="D8605">
        <v>23</v>
      </c>
      <c r="E8605" t="s">
        <v>25</v>
      </c>
      <c r="F8605" t="s">
        <v>26</v>
      </c>
      <c r="G8605">
        <v>7.7</v>
      </c>
      <c r="H8605">
        <v>167.62</v>
      </c>
      <c r="I8605">
        <v>167.01</v>
      </c>
      <c r="J8605">
        <v>1.1000000000000001</v>
      </c>
      <c r="K8605">
        <v>3.2</v>
      </c>
      <c r="L8605">
        <v>2.6</v>
      </c>
      <c r="M8605">
        <v>122</v>
      </c>
      <c r="N8605" t="s">
        <v>27</v>
      </c>
      <c r="O8605">
        <v>0.96599999999999997</v>
      </c>
      <c r="P8605" t="s">
        <v>28</v>
      </c>
      <c r="Q8605" t="s">
        <v>29</v>
      </c>
      <c r="R8605">
        <v>4.8600000000000003</v>
      </c>
      <c r="S8605">
        <v>8</v>
      </c>
      <c r="T8605">
        <v>-0.61</v>
      </c>
      <c r="U8605">
        <v>-0.6</v>
      </c>
      <c r="V8605" t="s">
        <v>697</v>
      </c>
      <c r="W8605" t="s">
        <v>31</v>
      </c>
      <c r="X8605">
        <v>1</v>
      </c>
      <c r="Y8605" t="str">
        <f>IF(tblRides[[#This Row],[supply_demand_ratio]]&lt;0.8,"Below 0.8",IF(tblRides[[#This Row],[supply_demand_ratio]]&lt;1,"Between 0.8-1.0",IF(tblRides[[#This Row],[supply_demand_ratio]]&lt;=1.2,"Between 1.0-1.2","Above 1.2")))</f>
        <v>Between 0.8-1.0</v>
      </c>
    </row>
    <row r="8606" spans="1:25" x14ac:dyDescent="0.3">
      <c r="A8606" t="s">
        <v>8661</v>
      </c>
      <c r="B8606" s="1">
        <v>46099.986805555556</v>
      </c>
      <c r="C8606" s="2">
        <v>46099</v>
      </c>
      <c r="D8606">
        <v>23</v>
      </c>
      <c r="E8606" t="s">
        <v>25</v>
      </c>
      <c r="F8606" t="s">
        <v>26</v>
      </c>
      <c r="G8606">
        <v>1.7</v>
      </c>
      <c r="H8606">
        <v>68.489999999999995</v>
      </c>
      <c r="I8606">
        <v>69.77</v>
      </c>
      <c r="J8606">
        <v>1</v>
      </c>
      <c r="K8606">
        <v>3.2</v>
      </c>
      <c r="L8606">
        <v>8.1999999999999993</v>
      </c>
      <c r="M8606">
        <v>112</v>
      </c>
      <c r="N8606" t="s">
        <v>27</v>
      </c>
      <c r="O8606">
        <v>1.08</v>
      </c>
      <c r="P8606" t="s">
        <v>28</v>
      </c>
      <c r="Q8606" t="s">
        <v>29</v>
      </c>
      <c r="R8606">
        <v>4.82</v>
      </c>
      <c r="S8606">
        <v>4</v>
      </c>
      <c r="T8606">
        <v>1.28</v>
      </c>
      <c r="U8606">
        <v>5</v>
      </c>
      <c r="V8606" t="s">
        <v>697</v>
      </c>
      <c r="W8606" t="s">
        <v>31</v>
      </c>
      <c r="X8606">
        <v>1</v>
      </c>
      <c r="Y8606" t="str">
        <f>IF(tblRides[[#This Row],[supply_demand_ratio]]&lt;0.8,"Below 0.8",IF(tblRides[[#This Row],[supply_demand_ratio]]&lt;1,"Between 0.8-1.0",IF(tblRides[[#This Row],[supply_demand_ratio]]&lt;=1.2,"Between 1.0-1.2","Above 1.2")))</f>
        <v>Between 1.0-1.2</v>
      </c>
    </row>
    <row r="8607" spans="1:25" x14ac:dyDescent="0.3">
      <c r="A8607" t="s">
        <v>8662</v>
      </c>
      <c r="B8607" s="1">
        <v>46099.992361111108</v>
      </c>
      <c r="C8607" s="2">
        <v>46099</v>
      </c>
      <c r="D8607">
        <v>23</v>
      </c>
      <c r="E8607" t="s">
        <v>33</v>
      </c>
      <c r="F8607" t="s">
        <v>34</v>
      </c>
      <c r="G8607">
        <v>7.2</v>
      </c>
      <c r="H8607">
        <v>147.59</v>
      </c>
      <c r="I8607">
        <v>143.55000000000001</v>
      </c>
      <c r="J8607">
        <v>1</v>
      </c>
      <c r="K8607">
        <v>6.1</v>
      </c>
      <c r="L8607">
        <v>9</v>
      </c>
      <c r="M8607">
        <v>98</v>
      </c>
      <c r="N8607" t="s">
        <v>27</v>
      </c>
      <c r="O8607">
        <v>1.1020000000000001</v>
      </c>
      <c r="P8607" t="s">
        <v>28</v>
      </c>
      <c r="Q8607" t="s">
        <v>29</v>
      </c>
      <c r="R8607">
        <v>4.71</v>
      </c>
      <c r="S8607">
        <v>0</v>
      </c>
      <c r="T8607">
        <v>-4.04</v>
      </c>
      <c r="U8607">
        <v>2.9</v>
      </c>
      <c r="V8607" t="s">
        <v>697</v>
      </c>
      <c r="W8607" t="s">
        <v>45</v>
      </c>
      <c r="X8607">
        <v>1</v>
      </c>
      <c r="Y8607" t="str">
        <f>IF(tblRides[[#This Row],[supply_demand_ratio]]&lt;0.8,"Below 0.8",IF(tblRides[[#This Row],[supply_demand_ratio]]&lt;1,"Between 0.8-1.0",IF(tblRides[[#This Row],[supply_demand_ratio]]&lt;=1.2,"Between 1.0-1.2","Above 1.2")))</f>
        <v>Between 1.0-1.2</v>
      </c>
    </row>
    <row r="8608" spans="1:25" x14ac:dyDescent="0.3">
      <c r="A8608" t="s">
        <v>8663</v>
      </c>
      <c r="B8608" s="1">
        <v>46099.993750000001</v>
      </c>
      <c r="C8608" s="2">
        <v>46099</v>
      </c>
      <c r="D8608">
        <v>23</v>
      </c>
      <c r="E8608" t="s">
        <v>25</v>
      </c>
      <c r="F8608" t="s">
        <v>26</v>
      </c>
      <c r="G8608">
        <v>2.2999999999999998</v>
      </c>
      <c r="H8608">
        <v>93.04</v>
      </c>
      <c r="I8608">
        <v>92.87</v>
      </c>
      <c r="J8608">
        <v>1.2</v>
      </c>
      <c r="K8608">
        <v>5.6</v>
      </c>
      <c r="L8608">
        <v>5.9</v>
      </c>
      <c r="M8608">
        <v>113</v>
      </c>
      <c r="N8608" t="s">
        <v>27</v>
      </c>
      <c r="O8608">
        <v>0.871</v>
      </c>
      <c r="P8608" t="s">
        <v>28</v>
      </c>
      <c r="Q8608" t="s">
        <v>29</v>
      </c>
      <c r="R8608">
        <v>4.78</v>
      </c>
      <c r="S8608">
        <v>2</v>
      </c>
      <c r="T8608">
        <v>-0.17</v>
      </c>
      <c r="U8608">
        <v>0.3</v>
      </c>
      <c r="V8608" t="s">
        <v>697</v>
      </c>
      <c r="W8608" t="s">
        <v>45</v>
      </c>
      <c r="X8608">
        <v>1</v>
      </c>
      <c r="Y8608" t="str">
        <f>IF(tblRides[[#This Row],[supply_demand_ratio]]&lt;0.8,"Below 0.8",IF(tblRides[[#This Row],[supply_demand_ratio]]&lt;1,"Between 0.8-1.0",IF(tblRides[[#This Row],[supply_demand_ratio]]&lt;=1.2,"Between 1.0-1.2","Above 1.2")))</f>
        <v>Between 0.8-1.0</v>
      </c>
    </row>
    <row r="8609" spans="1:25" x14ac:dyDescent="0.3">
      <c r="A8609" t="s">
        <v>8664</v>
      </c>
      <c r="B8609" s="1">
        <v>46100.007638888892</v>
      </c>
      <c r="C8609" s="2">
        <v>46100</v>
      </c>
      <c r="D8609">
        <v>0</v>
      </c>
      <c r="E8609" t="s">
        <v>62</v>
      </c>
      <c r="F8609" t="s">
        <v>26</v>
      </c>
      <c r="G8609">
        <v>5.4</v>
      </c>
      <c r="H8609">
        <v>114.54</v>
      </c>
      <c r="J8609">
        <v>1.1000000000000001</v>
      </c>
      <c r="K8609">
        <v>5.4</v>
      </c>
      <c r="L8609">
        <v>11</v>
      </c>
      <c r="M8609">
        <v>52</v>
      </c>
      <c r="N8609" t="s">
        <v>41</v>
      </c>
      <c r="O8609">
        <v>1.498</v>
      </c>
      <c r="P8609" t="s">
        <v>37</v>
      </c>
      <c r="Q8609" t="s">
        <v>38</v>
      </c>
      <c r="R8609">
        <v>4.63</v>
      </c>
      <c r="S8609">
        <v>50</v>
      </c>
      <c r="U8609">
        <v>5.6</v>
      </c>
      <c r="V8609" t="s">
        <v>30</v>
      </c>
      <c r="W8609" t="s">
        <v>45</v>
      </c>
      <c r="X8609">
        <v>0</v>
      </c>
      <c r="Y8609" t="str">
        <f>IF(tblRides[[#This Row],[supply_demand_ratio]]&lt;0.8,"Below 0.8",IF(tblRides[[#This Row],[supply_demand_ratio]]&lt;1,"Between 0.8-1.0",IF(tblRides[[#This Row],[supply_demand_ratio]]&lt;=1.2,"Between 1.0-1.2","Above 1.2")))</f>
        <v>Above 1.2</v>
      </c>
    </row>
    <row r="8610" spans="1:25" x14ac:dyDescent="0.3">
      <c r="A8610" t="s">
        <v>8665</v>
      </c>
      <c r="B8610" s="1">
        <v>46100.009722222225</v>
      </c>
      <c r="C8610" s="2">
        <v>46100</v>
      </c>
      <c r="D8610">
        <v>0</v>
      </c>
      <c r="E8610" t="s">
        <v>43</v>
      </c>
      <c r="F8610" t="s">
        <v>26</v>
      </c>
      <c r="G8610">
        <v>1.4</v>
      </c>
      <c r="H8610">
        <v>59.24</v>
      </c>
      <c r="I8610">
        <v>55.34</v>
      </c>
      <c r="J8610">
        <v>1</v>
      </c>
      <c r="K8610">
        <v>2</v>
      </c>
      <c r="L8610">
        <v>3.8</v>
      </c>
      <c r="M8610">
        <v>60</v>
      </c>
      <c r="N8610" t="s">
        <v>41</v>
      </c>
      <c r="O8610">
        <v>2.1</v>
      </c>
      <c r="P8610" t="s">
        <v>28</v>
      </c>
      <c r="Q8610" t="s">
        <v>29</v>
      </c>
      <c r="R8610">
        <v>4.53</v>
      </c>
      <c r="S8610">
        <v>7</v>
      </c>
      <c r="T8610">
        <v>-3.9</v>
      </c>
      <c r="U8610">
        <v>1.8</v>
      </c>
      <c r="V8610" t="s">
        <v>30</v>
      </c>
      <c r="W8610" t="s">
        <v>31</v>
      </c>
      <c r="X8610">
        <v>1</v>
      </c>
      <c r="Y8610" t="str">
        <f>IF(tblRides[[#This Row],[supply_demand_ratio]]&lt;0.8,"Below 0.8",IF(tblRides[[#This Row],[supply_demand_ratio]]&lt;1,"Between 0.8-1.0",IF(tblRides[[#This Row],[supply_demand_ratio]]&lt;=1.2,"Between 1.0-1.2","Above 1.2")))</f>
        <v>Above 1.2</v>
      </c>
    </row>
    <row r="8611" spans="1:25" x14ac:dyDescent="0.3">
      <c r="A8611" t="s">
        <v>8666</v>
      </c>
      <c r="B8611" s="1">
        <v>46100.010416666664</v>
      </c>
      <c r="C8611" s="2">
        <v>46100</v>
      </c>
      <c r="D8611">
        <v>0</v>
      </c>
      <c r="E8611" t="s">
        <v>25</v>
      </c>
      <c r="F8611" t="s">
        <v>26</v>
      </c>
      <c r="G8611">
        <v>7</v>
      </c>
      <c r="H8611">
        <v>152.61000000000001</v>
      </c>
      <c r="I8611">
        <v>151.03</v>
      </c>
      <c r="J8611">
        <v>1</v>
      </c>
      <c r="K8611">
        <v>3.8</v>
      </c>
      <c r="L8611">
        <v>3.8</v>
      </c>
      <c r="M8611">
        <v>127</v>
      </c>
      <c r="N8611" t="s">
        <v>27</v>
      </c>
      <c r="O8611">
        <v>1.052</v>
      </c>
      <c r="P8611" t="s">
        <v>28</v>
      </c>
      <c r="Q8611" t="s">
        <v>29</v>
      </c>
      <c r="R8611">
        <v>4.54</v>
      </c>
      <c r="S8611">
        <v>2</v>
      </c>
      <c r="T8611">
        <v>-1.58</v>
      </c>
      <c r="U8611">
        <v>0</v>
      </c>
      <c r="V8611" t="s">
        <v>30</v>
      </c>
      <c r="W8611" t="s">
        <v>31</v>
      </c>
      <c r="X8611">
        <v>1</v>
      </c>
      <c r="Y8611" t="str">
        <f>IF(tblRides[[#This Row],[supply_demand_ratio]]&lt;0.8,"Below 0.8",IF(tblRides[[#This Row],[supply_demand_ratio]]&lt;1,"Between 0.8-1.0",IF(tblRides[[#This Row],[supply_demand_ratio]]&lt;=1.2,"Between 1.0-1.2","Above 1.2")))</f>
        <v>Between 1.0-1.2</v>
      </c>
    </row>
    <row r="8612" spans="1:25" x14ac:dyDescent="0.3">
      <c r="A8612" t="s">
        <v>8667</v>
      </c>
      <c r="B8612" s="1">
        <v>46100.036111111112</v>
      </c>
      <c r="C8612" s="2">
        <v>46100</v>
      </c>
      <c r="D8612">
        <v>0</v>
      </c>
      <c r="E8612" t="s">
        <v>62</v>
      </c>
      <c r="F8612" t="s">
        <v>26</v>
      </c>
      <c r="G8612">
        <v>4.8</v>
      </c>
      <c r="H8612">
        <v>110.37</v>
      </c>
      <c r="I8612">
        <v>110</v>
      </c>
      <c r="J8612">
        <v>1</v>
      </c>
      <c r="K8612">
        <v>6.4</v>
      </c>
      <c r="L8612">
        <v>9.6999999999999993</v>
      </c>
      <c r="M8612">
        <v>56</v>
      </c>
      <c r="N8612" t="s">
        <v>41</v>
      </c>
      <c r="O8612">
        <v>1.7809999999999999</v>
      </c>
      <c r="P8612" t="s">
        <v>28</v>
      </c>
      <c r="Q8612" t="s">
        <v>29</v>
      </c>
      <c r="R8612">
        <v>4.67</v>
      </c>
      <c r="S8612">
        <v>20</v>
      </c>
      <c r="T8612">
        <v>-0.37</v>
      </c>
      <c r="U8612">
        <v>3.3</v>
      </c>
      <c r="V8612" t="s">
        <v>30</v>
      </c>
      <c r="W8612" t="s">
        <v>45</v>
      </c>
      <c r="X8612">
        <v>1</v>
      </c>
      <c r="Y8612" t="str">
        <f>IF(tblRides[[#This Row],[supply_demand_ratio]]&lt;0.8,"Below 0.8",IF(tblRides[[#This Row],[supply_demand_ratio]]&lt;1,"Between 0.8-1.0",IF(tblRides[[#This Row],[supply_demand_ratio]]&lt;=1.2,"Between 1.0-1.2","Above 1.2")))</f>
        <v>Above 1.2</v>
      </c>
    </row>
    <row r="8613" spans="1:25" x14ac:dyDescent="0.3">
      <c r="A8613" t="s">
        <v>8668</v>
      </c>
      <c r="B8613" s="1">
        <v>46100.036805555559</v>
      </c>
      <c r="C8613" s="2">
        <v>46100</v>
      </c>
      <c r="D8613">
        <v>0</v>
      </c>
      <c r="E8613" t="s">
        <v>33</v>
      </c>
      <c r="F8613" t="s">
        <v>34</v>
      </c>
      <c r="G8613">
        <v>4.5999999999999996</v>
      </c>
      <c r="H8613">
        <v>98.48</v>
      </c>
      <c r="I8613">
        <v>96.77</v>
      </c>
      <c r="J8613">
        <v>1</v>
      </c>
      <c r="K8613">
        <v>2</v>
      </c>
      <c r="L8613">
        <v>1.7</v>
      </c>
      <c r="M8613">
        <v>98</v>
      </c>
      <c r="N8613" t="s">
        <v>41</v>
      </c>
      <c r="O8613">
        <v>1.4019999999999999</v>
      </c>
      <c r="P8613" t="s">
        <v>28</v>
      </c>
      <c r="Q8613" t="s">
        <v>29</v>
      </c>
      <c r="R8613">
        <v>4.5599999999999996</v>
      </c>
      <c r="S8613">
        <v>0</v>
      </c>
      <c r="T8613">
        <v>-1.71</v>
      </c>
      <c r="U8613">
        <v>-0.3</v>
      </c>
      <c r="V8613" t="s">
        <v>30</v>
      </c>
      <c r="W8613" t="s">
        <v>31</v>
      </c>
      <c r="X8613">
        <v>1</v>
      </c>
      <c r="Y8613" t="str">
        <f>IF(tblRides[[#This Row],[supply_demand_ratio]]&lt;0.8,"Below 0.8",IF(tblRides[[#This Row],[supply_demand_ratio]]&lt;1,"Between 0.8-1.0",IF(tblRides[[#This Row],[supply_demand_ratio]]&lt;=1.2,"Between 1.0-1.2","Above 1.2")))</f>
        <v>Above 1.2</v>
      </c>
    </row>
    <row r="8614" spans="1:25" x14ac:dyDescent="0.3">
      <c r="A8614" t="s">
        <v>8669</v>
      </c>
      <c r="B8614" s="1">
        <v>46100.056944444441</v>
      </c>
      <c r="C8614" s="2">
        <v>46100</v>
      </c>
      <c r="D8614">
        <v>1</v>
      </c>
      <c r="E8614" t="s">
        <v>33</v>
      </c>
      <c r="F8614" t="s">
        <v>26</v>
      </c>
      <c r="G8614">
        <v>1.2</v>
      </c>
      <c r="H8614">
        <v>55.63</v>
      </c>
      <c r="I8614">
        <v>57.79</v>
      </c>
      <c r="J8614">
        <v>1</v>
      </c>
      <c r="K8614">
        <v>7.8</v>
      </c>
      <c r="L8614">
        <v>5.3</v>
      </c>
      <c r="M8614">
        <v>108</v>
      </c>
      <c r="N8614" t="s">
        <v>41</v>
      </c>
      <c r="O8614">
        <v>1.538</v>
      </c>
      <c r="P8614" t="s">
        <v>28</v>
      </c>
      <c r="Q8614" t="s">
        <v>29</v>
      </c>
      <c r="R8614">
        <v>5</v>
      </c>
      <c r="S8614">
        <v>4</v>
      </c>
      <c r="T8614">
        <v>2.16</v>
      </c>
      <c r="U8614">
        <v>-2.5</v>
      </c>
      <c r="V8614" t="s">
        <v>30</v>
      </c>
      <c r="W8614" t="s">
        <v>45</v>
      </c>
      <c r="X8614">
        <v>1</v>
      </c>
      <c r="Y8614" t="str">
        <f>IF(tblRides[[#This Row],[supply_demand_ratio]]&lt;0.8,"Below 0.8",IF(tblRides[[#This Row],[supply_demand_ratio]]&lt;1,"Between 0.8-1.0",IF(tblRides[[#This Row],[supply_demand_ratio]]&lt;=1.2,"Between 1.0-1.2","Above 1.2")))</f>
        <v>Above 1.2</v>
      </c>
    </row>
    <row r="8615" spans="1:25" x14ac:dyDescent="0.3">
      <c r="A8615" t="s">
        <v>8670</v>
      </c>
      <c r="B8615" s="1">
        <v>46100.060416666667</v>
      </c>
      <c r="C8615" s="2">
        <v>46100</v>
      </c>
      <c r="D8615">
        <v>1</v>
      </c>
      <c r="E8615" t="s">
        <v>36</v>
      </c>
      <c r="F8615" t="s">
        <v>26</v>
      </c>
      <c r="G8615">
        <v>6.4</v>
      </c>
      <c r="H8615">
        <v>141.03</v>
      </c>
      <c r="J8615">
        <v>1</v>
      </c>
      <c r="K8615">
        <v>4.4000000000000004</v>
      </c>
      <c r="L8615">
        <v>6.3</v>
      </c>
      <c r="M8615">
        <v>111</v>
      </c>
      <c r="N8615" t="s">
        <v>41</v>
      </c>
      <c r="O8615">
        <v>1.232</v>
      </c>
      <c r="P8615" t="s">
        <v>37</v>
      </c>
      <c r="Q8615" t="s">
        <v>103</v>
      </c>
      <c r="R8615">
        <v>4.59</v>
      </c>
      <c r="S8615">
        <v>58</v>
      </c>
      <c r="U8615">
        <v>1.9</v>
      </c>
      <c r="V8615" t="s">
        <v>30</v>
      </c>
      <c r="W8615" t="s">
        <v>31</v>
      </c>
      <c r="X8615">
        <v>0</v>
      </c>
      <c r="Y8615" t="str">
        <f>IF(tblRides[[#This Row],[supply_demand_ratio]]&lt;0.8,"Below 0.8",IF(tblRides[[#This Row],[supply_demand_ratio]]&lt;1,"Between 0.8-1.0",IF(tblRides[[#This Row],[supply_demand_ratio]]&lt;=1.2,"Between 1.0-1.2","Above 1.2")))</f>
        <v>Above 1.2</v>
      </c>
    </row>
    <row r="8616" spans="1:25" x14ac:dyDescent="0.3">
      <c r="A8616" t="s">
        <v>8671</v>
      </c>
      <c r="B8616" s="1">
        <v>46100.076388888891</v>
      </c>
      <c r="C8616" s="2">
        <v>46100</v>
      </c>
      <c r="D8616">
        <v>1</v>
      </c>
      <c r="E8616" t="s">
        <v>36</v>
      </c>
      <c r="F8616" t="s">
        <v>26</v>
      </c>
      <c r="G8616">
        <v>4.5999999999999996</v>
      </c>
      <c r="H8616">
        <v>109.82</v>
      </c>
      <c r="I8616">
        <v>112.01</v>
      </c>
      <c r="J8616">
        <v>1.1000000000000001</v>
      </c>
      <c r="K8616">
        <v>5.6</v>
      </c>
      <c r="L8616">
        <v>7.3</v>
      </c>
      <c r="M8616">
        <v>131</v>
      </c>
      <c r="N8616" t="s">
        <v>41</v>
      </c>
      <c r="O8616">
        <v>1.6830000000000001</v>
      </c>
      <c r="P8616" t="s">
        <v>28</v>
      </c>
      <c r="Q8616" t="s">
        <v>29</v>
      </c>
      <c r="R8616">
        <v>4.33</v>
      </c>
      <c r="S8616">
        <v>2</v>
      </c>
      <c r="T8616">
        <v>2.19</v>
      </c>
      <c r="U8616">
        <v>1.7</v>
      </c>
      <c r="V8616" t="s">
        <v>30</v>
      </c>
      <c r="W8616" t="s">
        <v>45</v>
      </c>
      <c r="X8616">
        <v>1</v>
      </c>
      <c r="Y8616" t="str">
        <f>IF(tblRides[[#This Row],[supply_demand_ratio]]&lt;0.8,"Below 0.8",IF(tblRides[[#This Row],[supply_demand_ratio]]&lt;1,"Between 0.8-1.0",IF(tblRides[[#This Row],[supply_demand_ratio]]&lt;=1.2,"Between 1.0-1.2","Above 1.2")))</f>
        <v>Above 1.2</v>
      </c>
    </row>
    <row r="8617" spans="1:25" x14ac:dyDescent="0.3">
      <c r="A8617" t="s">
        <v>8672</v>
      </c>
      <c r="B8617" s="1">
        <v>46100.084027777775</v>
      </c>
      <c r="C8617" s="2">
        <v>46100</v>
      </c>
      <c r="D8617">
        <v>2</v>
      </c>
      <c r="E8617" t="s">
        <v>25</v>
      </c>
      <c r="F8617" t="s">
        <v>26</v>
      </c>
      <c r="G8617">
        <v>3.3</v>
      </c>
      <c r="H8617">
        <v>88.36</v>
      </c>
      <c r="I8617">
        <v>84.24</v>
      </c>
      <c r="J8617">
        <v>1</v>
      </c>
      <c r="K8617">
        <v>2</v>
      </c>
      <c r="L8617">
        <v>3</v>
      </c>
      <c r="M8617">
        <v>133</v>
      </c>
      <c r="N8617" t="s">
        <v>41</v>
      </c>
      <c r="O8617">
        <v>1.5940000000000001</v>
      </c>
      <c r="P8617" t="s">
        <v>28</v>
      </c>
      <c r="Q8617" t="s">
        <v>29</v>
      </c>
      <c r="R8617">
        <v>4.8600000000000003</v>
      </c>
      <c r="S8617">
        <v>9</v>
      </c>
      <c r="T8617">
        <v>-4.12</v>
      </c>
      <c r="U8617">
        <v>1</v>
      </c>
      <c r="V8617" t="s">
        <v>30</v>
      </c>
      <c r="W8617" t="s">
        <v>31</v>
      </c>
      <c r="X8617">
        <v>1</v>
      </c>
      <c r="Y8617" t="str">
        <f>IF(tblRides[[#This Row],[supply_demand_ratio]]&lt;0.8,"Below 0.8",IF(tblRides[[#This Row],[supply_demand_ratio]]&lt;1,"Between 0.8-1.0",IF(tblRides[[#This Row],[supply_demand_ratio]]&lt;=1.2,"Between 1.0-1.2","Above 1.2")))</f>
        <v>Above 1.2</v>
      </c>
    </row>
    <row r="8618" spans="1:25" x14ac:dyDescent="0.3">
      <c r="A8618" t="s">
        <v>8673</v>
      </c>
      <c r="B8618" s="1">
        <v>46100.086805555555</v>
      </c>
      <c r="C8618" s="2">
        <v>46100</v>
      </c>
      <c r="D8618">
        <v>2</v>
      </c>
      <c r="E8618" t="s">
        <v>25</v>
      </c>
      <c r="F8618" t="s">
        <v>34</v>
      </c>
      <c r="G8618">
        <v>2.6</v>
      </c>
      <c r="H8618">
        <v>88.32</v>
      </c>
      <c r="I8618">
        <v>91.85</v>
      </c>
      <c r="J8618">
        <v>1.1000000000000001</v>
      </c>
      <c r="K8618">
        <v>5.7</v>
      </c>
      <c r="L8618">
        <v>6.4</v>
      </c>
      <c r="M8618">
        <v>128</v>
      </c>
      <c r="N8618" t="s">
        <v>41</v>
      </c>
      <c r="O8618">
        <v>1.5980000000000001</v>
      </c>
      <c r="P8618" t="s">
        <v>28</v>
      </c>
      <c r="Q8618" t="s">
        <v>29</v>
      </c>
      <c r="R8618">
        <v>4.87</v>
      </c>
      <c r="S8618">
        <v>0</v>
      </c>
      <c r="T8618">
        <v>3.53</v>
      </c>
      <c r="U8618">
        <v>0.7</v>
      </c>
      <c r="V8618" t="s">
        <v>30</v>
      </c>
      <c r="W8618" t="s">
        <v>45</v>
      </c>
      <c r="X8618">
        <v>1</v>
      </c>
      <c r="Y8618" t="str">
        <f>IF(tblRides[[#This Row],[supply_demand_ratio]]&lt;0.8,"Below 0.8",IF(tblRides[[#This Row],[supply_demand_ratio]]&lt;1,"Between 0.8-1.0",IF(tblRides[[#This Row],[supply_demand_ratio]]&lt;=1.2,"Between 1.0-1.2","Above 1.2")))</f>
        <v>Above 1.2</v>
      </c>
    </row>
    <row r="8619" spans="1:25" x14ac:dyDescent="0.3">
      <c r="A8619" t="s">
        <v>8674</v>
      </c>
      <c r="B8619" s="1">
        <v>46100.088888888888</v>
      </c>
      <c r="C8619" s="2">
        <v>46100</v>
      </c>
      <c r="D8619">
        <v>2</v>
      </c>
      <c r="E8619" t="s">
        <v>62</v>
      </c>
      <c r="F8619" t="s">
        <v>26</v>
      </c>
      <c r="G8619">
        <v>8.1999999999999993</v>
      </c>
      <c r="H8619">
        <v>156.56</v>
      </c>
      <c r="I8619">
        <v>158.94</v>
      </c>
      <c r="J8619">
        <v>1</v>
      </c>
      <c r="K8619">
        <v>2.4</v>
      </c>
      <c r="L8619">
        <v>1.7</v>
      </c>
      <c r="M8619">
        <v>55</v>
      </c>
      <c r="N8619" t="s">
        <v>41</v>
      </c>
      <c r="O8619">
        <v>1.6539999999999999</v>
      </c>
      <c r="P8619" t="s">
        <v>28</v>
      </c>
      <c r="Q8619" t="s">
        <v>29</v>
      </c>
      <c r="R8619">
        <v>4.74</v>
      </c>
      <c r="S8619">
        <v>3</v>
      </c>
      <c r="T8619">
        <v>2.38</v>
      </c>
      <c r="U8619">
        <v>-0.7</v>
      </c>
      <c r="V8619" t="s">
        <v>30</v>
      </c>
      <c r="W8619" t="s">
        <v>31</v>
      </c>
      <c r="X8619">
        <v>1</v>
      </c>
      <c r="Y8619" t="str">
        <f>IF(tblRides[[#This Row],[supply_demand_ratio]]&lt;0.8,"Below 0.8",IF(tblRides[[#This Row],[supply_demand_ratio]]&lt;1,"Between 0.8-1.0",IF(tblRides[[#This Row],[supply_demand_ratio]]&lt;=1.2,"Between 1.0-1.2","Above 1.2")))</f>
        <v>Above 1.2</v>
      </c>
    </row>
    <row r="8620" spans="1:25" x14ac:dyDescent="0.3">
      <c r="A8620" t="s">
        <v>8675</v>
      </c>
      <c r="B8620" s="1">
        <v>46100.091666666667</v>
      </c>
      <c r="C8620" s="2">
        <v>46100</v>
      </c>
      <c r="D8620">
        <v>2</v>
      </c>
      <c r="E8620" t="s">
        <v>25</v>
      </c>
      <c r="F8620" t="s">
        <v>26</v>
      </c>
      <c r="G8620">
        <v>6.7</v>
      </c>
      <c r="H8620">
        <v>127.6</v>
      </c>
      <c r="I8620">
        <v>134.79</v>
      </c>
      <c r="J8620">
        <v>1</v>
      </c>
      <c r="K8620">
        <v>4.4000000000000004</v>
      </c>
      <c r="L8620">
        <v>2.8</v>
      </c>
      <c r="M8620">
        <v>126</v>
      </c>
      <c r="N8620" t="s">
        <v>41</v>
      </c>
      <c r="O8620">
        <v>1.8320000000000001</v>
      </c>
      <c r="P8620" t="s">
        <v>28</v>
      </c>
      <c r="Q8620" t="s">
        <v>29</v>
      </c>
      <c r="R8620">
        <v>4.72</v>
      </c>
      <c r="S8620">
        <v>2</v>
      </c>
      <c r="T8620">
        <v>7.19</v>
      </c>
      <c r="U8620">
        <v>-1.6</v>
      </c>
      <c r="V8620" t="s">
        <v>30</v>
      </c>
      <c r="W8620" t="s">
        <v>31</v>
      </c>
      <c r="X8620">
        <v>1</v>
      </c>
      <c r="Y8620" t="str">
        <f>IF(tblRides[[#This Row],[supply_demand_ratio]]&lt;0.8,"Below 0.8",IF(tblRides[[#This Row],[supply_demand_ratio]]&lt;1,"Between 0.8-1.0",IF(tblRides[[#This Row],[supply_demand_ratio]]&lt;=1.2,"Between 1.0-1.2","Above 1.2")))</f>
        <v>Above 1.2</v>
      </c>
    </row>
    <row r="8621" spans="1:25" x14ac:dyDescent="0.3">
      <c r="A8621" t="s">
        <v>8676</v>
      </c>
      <c r="B8621" s="1">
        <v>46100.095138888886</v>
      </c>
      <c r="C8621" s="2">
        <v>46100</v>
      </c>
      <c r="D8621">
        <v>2</v>
      </c>
      <c r="E8621" t="s">
        <v>36</v>
      </c>
      <c r="F8621" t="s">
        <v>26</v>
      </c>
      <c r="G8621">
        <v>5.7</v>
      </c>
      <c r="H8621">
        <v>123.12</v>
      </c>
      <c r="I8621">
        <v>127.99</v>
      </c>
      <c r="J8621">
        <v>1</v>
      </c>
      <c r="K8621">
        <v>2</v>
      </c>
      <c r="L8621">
        <v>5.9</v>
      </c>
      <c r="M8621">
        <v>116</v>
      </c>
      <c r="N8621" t="s">
        <v>27</v>
      </c>
      <c r="O8621">
        <v>1.1459999999999999</v>
      </c>
      <c r="P8621" t="s">
        <v>28</v>
      </c>
      <c r="Q8621" t="s">
        <v>29</v>
      </c>
      <c r="R8621">
        <v>4.67</v>
      </c>
      <c r="S8621">
        <v>8</v>
      </c>
      <c r="T8621">
        <v>4.87</v>
      </c>
      <c r="U8621">
        <v>3.9</v>
      </c>
      <c r="V8621" t="s">
        <v>30</v>
      </c>
      <c r="W8621" t="s">
        <v>31</v>
      </c>
      <c r="X8621">
        <v>1</v>
      </c>
      <c r="Y8621" t="str">
        <f>IF(tblRides[[#This Row],[supply_demand_ratio]]&lt;0.8,"Below 0.8",IF(tblRides[[#This Row],[supply_demand_ratio]]&lt;1,"Between 0.8-1.0",IF(tblRides[[#This Row],[supply_demand_ratio]]&lt;=1.2,"Between 1.0-1.2","Above 1.2")))</f>
        <v>Between 1.0-1.2</v>
      </c>
    </row>
    <row r="8622" spans="1:25" x14ac:dyDescent="0.3">
      <c r="A8622" t="s">
        <v>8677</v>
      </c>
      <c r="B8622" s="1">
        <v>46100.095138888886</v>
      </c>
      <c r="C8622" s="2">
        <v>46100</v>
      </c>
      <c r="D8622">
        <v>2</v>
      </c>
      <c r="E8622" t="s">
        <v>33</v>
      </c>
      <c r="F8622" t="s">
        <v>34</v>
      </c>
      <c r="G8622">
        <v>19.8</v>
      </c>
      <c r="H8622">
        <v>329.26</v>
      </c>
      <c r="J8622">
        <v>1</v>
      </c>
      <c r="K8622">
        <v>6.3</v>
      </c>
      <c r="L8622">
        <v>7.6</v>
      </c>
      <c r="M8622">
        <v>106</v>
      </c>
      <c r="N8622" t="s">
        <v>41</v>
      </c>
      <c r="O8622">
        <v>1.403</v>
      </c>
      <c r="P8622" t="s">
        <v>58</v>
      </c>
      <c r="Q8622" t="s">
        <v>59</v>
      </c>
      <c r="R8622">
        <v>4.66</v>
      </c>
      <c r="S8622">
        <v>0</v>
      </c>
      <c r="U8622">
        <v>1.3</v>
      </c>
      <c r="V8622" t="s">
        <v>30</v>
      </c>
      <c r="W8622" t="s">
        <v>45</v>
      </c>
      <c r="X8622">
        <v>0</v>
      </c>
      <c r="Y8622" t="str">
        <f>IF(tblRides[[#This Row],[supply_demand_ratio]]&lt;0.8,"Below 0.8",IF(tblRides[[#This Row],[supply_demand_ratio]]&lt;1,"Between 0.8-1.0",IF(tblRides[[#This Row],[supply_demand_ratio]]&lt;=1.2,"Between 1.0-1.2","Above 1.2")))</f>
        <v>Above 1.2</v>
      </c>
    </row>
    <row r="8623" spans="1:25" x14ac:dyDescent="0.3">
      <c r="A8623" t="s">
        <v>8678</v>
      </c>
      <c r="B8623" s="1">
        <v>46100.106249999997</v>
      </c>
      <c r="C8623" s="2">
        <v>46100</v>
      </c>
      <c r="D8623">
        <v>2</v>
      </c>
      <c r="E8623" t="s">
        <v>33</v>
      </c>
      <c r="F8623" t="s">
        <v>34</v>
      </c>
      <c r="G8623">
        <v>10.8</v>
      </c>
      <c r="H8623">
        <v>190.21</v>
      </c>
      <c r="I8623">
        <v>182.41</v>
      </c>
      <c r="J8623">
        <v>1</v>
      </c>
      <c r="K8623">
        <v>2</v>
      </c>
      <c r="L8623">
        <v>3.1</v>
      </c>
      <c r="M8623">
        <v>94</v>
      </c>
      <c r="N8623" t="s">
        <v>41</v>
      </c>
      <c r="O8623">
        <v>1.4339999999999999</v>
      </c>
      <c r="P8623" t="s">
        <v>28</v>
      </c>
      <c r="Q8623" t="s">
        <v>29</v>
      </c>
      <c r="R8623">
        <v>4.68</v>
      </c>
      <c r="S8623">
        <v>0</v>
      </c>
      <c r="T8623">
        <v>-7.8</v>
      </c>
      <c r="U8623">
        <v>1.1000000000000001</v>
      </c>
      <c r="V8623" t="s">
        <v>30</v>
      </c>
      <c r="W8623" t="s">
        <v>31</v>
      </c>
      <c r="X8623">
        <v>1</v>
      </c>
      <c r="Y8623" t="str">
        <f>IF(tblRides[[#This Row],[supply_demand_ratio]]&lt;0.8,"Below 0.8",IF(tblRides[[#This Row],[supply_demand_ratio]]&lt;1,"Between 0.8-1.0",IF(tblRides[[#This Row],[supply_demand_ratio]]&lt;=1.2,"Between 1.0-1.2","Above 1.2")))</f>
        <v>Above 1.2</v>
      </c>
    </row>
    <row r="8624" spans="1:25" x14ac:dyDescent="0.3">
      <c r="A8624" t="s">
        <v>8679</v>
      </c>
      <c r="B8624" s="1">
        <v>46100.10833333333</v>
      </c>
      <c r="C8624" s="2">
        <v>46100</v>
      </c>
      <c r="D8624">
        <v>2</v>
      </c>
      <c r="E8624" t="s">
        <v>36</v>
      </c>
      <c r="F8624" t="s">
        <v>26</v>
      </c>
      <c r="G8624">
        <v>8.3000000000000007</v>
      </c>
      <c r="H8624">
        <v>164.22</v>
      </c>
      <c r="J8624">
        <v>1</v>
      </c>
      <c r="K8624">
        <v>5.2</v>
      </c>
      <c r="M8624">
        <v>123</v>
      </c>
      <c r="N8624" t="s">
        <v>27</v>
      </c>
      <c r="O8624">
        <v>1.1639999999999999</v>
      </c>
      <c r="P8624" t="s">
        <v>82</v>
      </c>
      <c r="Q8624" t="s">
        <v>83</v>
      </c>
      <c r="R8624">
        <v>4.72</v>
      </c>
      <c r="S8624">
        <v>7</v>
      </c>
      <c r="V8624" t="s">
        <v>30</v>
      </c>
      <c r="W8624" t="s">
        <v>45</v>
      </c>
      <c r="X8624">
        <v>0</v>
      </c>
      <c r="Y8624" t="str">
        <f>IF(tblRides[[#This Row],[supply_demand_ratio]]&lt;0.8,"Below 0.8",IF(tblRides[[#This Row],[supply_demand_ratio]]&lt;1,"Between 0.8-1.0",IF(tblRides[[#This Row],[supply_demand_ratio]]&lt;=1.2,"Between 1.0-1.2","Above 1.2")))</f>
        <v>Between 1.0-1.2</v>
      </c>
    </row>
    <row r="8625" spans="1:25" x14ac:dyDescent="0.3">
      <c r="A8625" t="s">
        <v>8680</v>
      </c>
      <c r="B8625" s="1">
        <v>46100.117361111108</v>
      </c>
      <c r="C8625" s="2">
        <v>46100</v>
      </c>
      <c r="D8625">
        <v>2</v>
      </c>
      <c r="E8625" t="s">
        <v>62</v>
      </c>
      <c r="F8625" t="s">
        <v>26</v>
      </c>
      <c r="G8625">
        <v>5.8</v>
      </c>
      <c r="H8625">
        <v>129.69</v>
      </c>
      <c r="I8625">
        <v>130.36000000000001</v>
      </c>
      <c r="J8625">
        <v>1</v>
      </c>
      <c r="K8625">
        <v>5</v>
      </c>
      <c r="L8625">
        <v>8.1999999999999993</v>
      </c>
      <c r="M8625">
        <v>62</v>
      </c>
      <c r="N8625" t="s">
        <v>41</v>
      </c>
      <c r="O8625">
        <v>2.1429999999999998</v>
      </c>
      <c r="P8625" t="s">
        <v>28</v>
      </c>
      <c r="Q8625" t="s">
        <v>29</v>
      </c>
      <c r="R8625">
        <v>4.67</v>
      </c>
      <c r="S8625">
        <v>5</v>
      </c>
      <c r="T8625">
        <v>0.67</v>
      </c>
      <c r="U8625">
        <v>3.2</v>
      </c>
      <c r="V8625" t="s">
        <v>30</v>
      </c>
      <c r="W8625" t="s">
        <v>31</v>
      </c>
      <c r="X8625">
        <v>1</v>
      </c>
      <c r="Y8625" t="str">
        <f>IF(tblRides[[#This Row],[supply_demand_ratio]]&lt;0.8,"Below 0.8",IF(tblRides[[#This Row],[supply_demand_ratio]]&lt;1,"Between 0.8-1.0",IF(tblRides[[#This Row],[supply_demand_ratio]]&lt;=1.2,"Between 1.0-1.2","Above 1.2")))</f>
        <v>Above 1.2</v>
      </c>
    </row>
    <row r="8626" spans="1:25" x14ac:dyDescent="0.3">
      <c r="A8626" t="s">
        <v>8681</v>
      </c>
      <c r="B8626" s="1">
        <v>46100.143750000003</v>
      </c>
      <c r="C8626" s="2">
        <v>46100</v>
      </c>
      <c r="D8626">
        <v>3</v>
      </c>
      <c r="E8626" t="s">
        <v>25</v>
      </c>
      <c r="F8626" t="s">
        <v>26</v>
      </c>
      <c r="G8626">
        <v>7.8</v>
      </c>
      <c r="H8626">
        <v>178.2</v>
      </c>
      <c r="I8626">
        <v>184.26</v>
      </c>
      <c r="J8626">
        <v>1</v>
      </c>
      <c r="K8626">
        <v>4.8</v>
      </c>
      <c r="L8626">
        <v>3.6</v>
      </c>
      <c r="M8626">
        <v>143</v>
      </c>
      <c r="N8626" t="s">
        <v>27</v>
      </c>
      <c r="O8626">
        <v>1.248</v>
      </c>
      <c r="P8626" t="s">
        <v>28</v>
      </c>
      <c r="Q8626" t="s">
        <v>29</v>
      </c>
      <c r="R8626">
        <v>4.34</v>
      </c>
      <c r="S8626">
        <v>3</v>
      </c>
      <c r="T8626">
        <v>6.06</v>
      </c>
      <c r="U8626">
        <v>-1.2</v>
      </c>
      <c r="V8626" t="s">
        <v>30</v>
      </c>
      <c r="W8626" t="s">
        <v>31</v>
      </c>
      <c r="X8626">
        <v>1</v>
      </c>
      <c r="Y8626" t="str">
        <f>IF(tblRides[[#This Row],[supply_demand_ratio]]&lt;0.8,"Below 0.8",IF(tblRides[[#This Row],[supply_demand_ratio]]&lt;1,"Between 0.8-1.0",IF(tblRides[[#This Row],[supply_demand_ratio]]&lt;=1.2,"Between 1.0-1.2","Above 1.2")))</f>
        <v>Above 1.2</v>
      </c>
    </row>
    <row r="8627" spans="1:25" x14ac:dyDescent="0.3">
      <c r="A8627" t="s">
        <v>8682</v>
      </c>
      <c r="B8627" s="1">
        <v>46100.160416666666</v>
      </c>
      <c r="C8627" s="2">
        <v>46100</v>
      </c>
      <c r="D8627">
        <v>3</v>
      </c>
      <c r="E8627" t="s">
        <v>33</v>
      </c>
      <c r="F8627" t="s">
        <v>26</v>
      </c>
      <c r="G8627">
        <v>15.3</v>
      </c>
      <c r="H8627">
        <v>305.39</v>
      </c>
      <c r="I8627">
        <v>302.64999999999998</v>
      </c>
      <c r="J8627">
        <v>1</v>
      </c>
      <c r="K8627">
        <v>3.8</v>
      </c>
      <c r="L8627">
        <v>3.1</v>
      </c>
      <c r="M8627">
        <v>110</v>
      </c>
      <c r="N8627" t="s">
        <v>41</v>
      </c>
      <c r="O8627">
        <v>2.2000000000000002</v>
      </c>
      <c r="P8627" t="s">
        <v>28</v>
      </c>
      <c r="Q8627" t="s">
        <v>29</v>
      </c>
      <c r="R8627">
        <v>4.5</v>
      </c>
      <c r="S8627">
        <v>31</v>
      </c>
      <c r="T8627">
        <v>-2.74</v>
      </c>
      <c r="U8627">
        <v>-0.7</v>
      </c>
      <c r="V8627" t="s">
        <v>30</v>
      </c>
      <c r="W8627" t="s">
        <v>31</v>
      </c>
      <c r="X8627">
        <v>1</v>
      </c>
      <c r="Y8627" t="str">
        <f>IF(tblRides[[#This Row],[supply_demand_ratio]]&lt;0.8,"Below 0.8",IF(tblRides[[#This Row],[supply_demand_ratio]]&lt;1,"Between 0.8-1.0",IF(tblRides[[#This Row],[supply_demand_ratio]]&lt;=1.2,"Between 1.0-1.2","Above 1.2")))</f>
        <v>Above 1.2</v>
      </c>
    </row>
    <row r="8628" spans="1:25" x14ac:dyDescent="0.3">
      <c r="A8628" t="s">
        <v>8683</v>
      </c>
      <c r="B8628" s="1">
        <v>46100.181250000001</v>
      </c>
      <c r="C8628" s="2">
        <v>46100</v>
      </c>
      <c r="D8628">
        <v>4</v>
      </c>
      <c r="E8628" t="s">
        <v>36</v>
      </c>
      <c r="F8628" t="s">
        <v>34</v>
      </c>
      <c r="G8628">
        <v>1.5</v>
      </c>
      <c r="H8628">
        <v>69.2</v>
      </c>
      <c r="I8628">
        <v>69.92</v>
      </c>
      <c r="J8628">
        <v>1.1000000000000001</v>
      </c>
      <c r="K8628">
        <v>5.4</v>
      </c>
      <c r="L8628">
        <v>7.9</v>
      </c>
      <c r="M8628">
        <v>124</v>
      </c>
      <c r="N8628" t="s">
        <v>41</v>
      </c>
      <c r="O8628">
        <v>2.1419999999999999</v>
      </c>
      <c r="P8628" t="s">
        <v>28</v>
      </c>
      <c r="Q8628" t="s">
        <v>29</v>
      </c>
      <c r="R8628">
        <v>4.75</v>
      </c>
      <c r="S8628">
        <v>0</v>
      </c>
      <c r="T8628">
        <v>0.72</v>
      </c>
      <c r="U8628">
        <v>2.5</v>
      </c>
      <c r="V8628" t="s">
        <v>30</v>
      </c>
      <c r="W8628" t="s">
        <v>45</v>
      </c>
      <c r="X8628">
        <v>1</v>
      </c>
      <c r="Y8628" t="str">
        <f>IF(tblRides[[#This Row],[supply_demand_ratio]]&lt;0.8,"Below 0.8",IF(tblRides[[#This Row],[supply_demand_ratio]]&lt;1,"Between 0.8-1.0",IF(tblRides[[#This Row],[supply_demand_ratio]]&lt;=1.2,"Between 1.0-1.2","Above 1.2")))</f>
        <v>Above 1.2</v>
      </c>
    </row>
    <row r="8629" spans="1:25" x14ac:dyDescent="0.3">
      <c r="A8629" t="s">
        <v>8684</v>
      </c>
      <c r="B8629" s="1">
        <v>46100.188194444447</v>
      </c>
      <c r="C8629" s="2">
        <v>46100</v>
      </c>
      <c r="D8629">
        <v>4</v>
      </c>
      <c r="E8629" t="s">
        <v>43</v>
      </c>
      <c r="F8629" t="s">
        <v>34</v>
      </c>
      <c r="G8629">
        <v>6.8</v>
      </c>
      <c r="H8629">
        <v>131.01</v>
      </c>
      <c r="I8629">
        <v>126.73</v>
      </c>
      <c r="J8629">
        <v>1</v>
      </c>
      <c r="K8629">
        <v>4.0999999999999996</v>
      </c>
      <c r="L8629">
        <v>2.8</v>
      </c>
      <c r="M8629">
        <v>76</v>
      </c>
      <c r="N8629" t="s">
        <v>41</v>
      </c>
      <c r="O8629">
        <v>2.1539999999999999</v>
      </c>
      <c r="P8629" t="s">
        <v>28</v>
      </c>
      <c r="Q8629" t="s">
        <v>29</v>
      </c>
      <c r="R8629">
        <v>4.49</v>
      </c>
      <c r="S8629">
        <v>0</v>
      </c>
      <c r="T8629">
        <v>-4.28</v>
      </c>
      <c r="U8629">
        <v>-1.3</v>
      </c>
      <c r="V8629" t="s">
        <v>30</v>
      </c>
      <c r="W8629" t="s">
        <v>31</v>
      </c>
      <c r="X8629">
        <v>1</v>
      </c>
      <c r="Y8629" t="str">
        <f>IF(tblRides[[#This Row],[supply_demand_ratio]]&lt;0.8,"Below 0.8",IF(tblRides[[#This Row],[supply_demand_ratio]]&lt;1,"Between 0.8-1.0",IF(tblRides[[#This Row],[supply_demand_ratio]]&lt;=1.2,"Between 1.0-1.2","Above 1.2")))</f>
        <v>Above 1.2</v>
      </c>
    </row>
    <row r="8630" spans="1:25" x14ac:dyDescent="0.3">
      <c r="A8630" t="s">
        <v>8685</v>
      </c>
      <c r="B8630" s="1">
        <v>46100.192361111112</v>
      </c>
      <c r="C8630" s="2">
        <v>46100</v>
      </c>
      <c r="D8630">
        <v>4</v>
      </c>
      <c r="E8630" t="s">
        <v>62</v>
      </c>
      <c r="F8630" t="s">
        <v>26</v>
      </c>
      <c r="G8630">
        <v>7.6</v>
      </c>
      <c r="H8630">
        <v>162.52000000000001</v>
      </c>
      <c r="I8630">
        <v>158.63999999999999</v>
      </c>
      <c r="J8630">
        <v>1</v>
      </c>
      <c r="K8630">
        <v>3.7</v>
      </c>
      <c r="L8630">
        <v>4.5</v>
      </c>
      <c r="M8630">
        <v>69</v>
      </c>
      <c r="N8630" t="s">
        <v>41</v>
      </c>
      <c r="O8630">
        <v>2.012</v>
      </c>
      <c r="P8630" t="s">
        <v>28</v>
      </c>
      <c r="Q8630" t="s">
        <v>29</v>
      </c>
      <c r="R8630">
        <v>4.54</v>
      </c>
      <c r="S8630">
        <v>2</v>
      </c>
      <c r="T8630">
        <v>-3.88</v>
      </c>
      <c r="U8630">
        <v>0.8</v>
      </c>
      <c r="V8630" t="s">
        <v>30</v>
      </c>
      <c r="W8630" t="s">
        <v>31</v>
      </c>
      <c r="X8630">
        <v>1</v>
      </c>
      <c r="Y8630" t="str">
        <f>IF(tblRides[[#This Row],[supply_demand_ratio]]&lt;0.8,"Below 0.8",IF(tblRides[[#This Row],[supply_demand_ratio]]&lt;1,"Between 0.8-1.0",IF(tblRides[[#This Row],[supply_demand_ratio]]&lt;=1.2,"Between 1.0-1.2","Above 1.2")))</f>
        <v>Above 1.2</v>
      </c>
    </row>
    <row r="8631" spans="1:25" x14ac:dyDescent="0.3">
      <c r="A8631" t="s">
        <v>8686</v>
      </c>
      <c r="B8631" s="1">
        <v>46100.211111111108</v>
      </c>
      <c r="C8631" s="2">
        <v>46100</v>
      </c>
      <c r="D8631">
        <v>5</v>
      </c>
      <c r="E8631" t="s">
        <v>43</v>
      </c>
      <c r="F8631" t="s">
        <v>34</v>
      </c>
      <c r="G8631">
        <v>2.4</v>
      </c>
      <c r="H8631">
        <v>72</v>
      </c>
      <c r="I8631">
        <v>73.05</v>
      </c>
      <c r="J8631">
        <v>1</v>
      </c>
      <c r="K8631">
        <v>5.8</v>
      </c>
      <c r="L8631">
        <v>6.9</v>
      </c>
      <c r="M8631">
        <v>75</v>
      </c>
      <c r="N8631" t="s">
        <v>41</v>
      </c>
      <c r="O8631">
        <v>1.627</v>
      </c>
      <c r="P8631" t="s">
        <v>28</v>
      </c>
      <c r="Q8631" t="s">
        <v>29</v>
      </c>
      <c r="R8631">
        <v>4.8600000000000003</v>
      </c>
      <c r="S8631">
        <v>0</v>
      </c>
      <c r="T8631">
        <v>1.05</v>
      </c>
      <c r="U8631">
        <v>1.1000000000000001</v>
      </c>
      <c r="V8631" t="s">
        <v>30</v>
      </c>
      <c r="W8631" t="s">
        <v>45</v>
      </c>
      <c r="X8631">
        <v>1</v>
      </c>
      <c r="Y8631" t="str">
        <f>IF(tblRides[[#This Row],[supply_demand_ratio]]&lt;0.8,"Below 0.8",IF(tblRides[[#This Row],[supply_demand_ratio]]&lt;1,"Between 0.8-1.0",IF(tblRides[[#This Row],[supply_demand_ratio]]&lt;=1.2,"Between 1.0-1.2","Above 1.2")))</f>
        <v>Above 1.2</v>
      </c>
    </row>
    <row r="8632" spans="1:25" x14ac:dyDescent="0.3">
      <c r="A8632" t="s">
        <v>8687</v>
      </c>
      <c r="B8632" s="1">
        <v>46100.231249999997</v>
      </c>
      <c r="C8632" s="2">
        <v>46100</v>
      </c>
      <c r="D8632">
        <v>5</v>
      </c>
      <c r="E8632" t="s">
        <v>25</v>
      </c>
      <c r="F8632" t="s">
        <v>26</v>
      </c>
      <c r="G8632">
        <v>6</v>
      </c>
      <c r="H8632">
        <v>122.77</v>
      </c>
      <c r="I8632">
        <v>126.73</v>
      </c>
      <c r="J8632">
        <v>1</v>
      </c>
      <c r="K8632">
        <v>8.6</v>
      </c>
      <c r="L8632">
        <v>10</v>
      </c>
      <c r="M8632">
        <v>135</v>
      </c>
      <c r="N8632" t="s">
        <v>27</v>
      </c>
      <c r="O8632">
        <v>1.264</v>
      </c>
      <c r="P8632" t="s">
        <v>28</v>
      </c>
      <c r="Q8632" t="s">
        <v>29</v>
      </c>
      <c r="R8632">
        <v>4.38</v>
      </c>
      <c r="S8632">
        <v>23</v>
      </c>
      <c r="T8632">
        <v>3.96</v>
      </c>
      <c r="U8632">
        <v>1.4</v>
      </c>
      <c r="V8632" t="s">
        <v>30</v>
      </c>
      <c r="W8632" t="s">
        <v>45</v>
      </c>
      <c r="X8632">
        <v>1</v>
      </c>
      <c r="Y8632" t="str">
        <f>IF(tblRides[[#This Row],[supply_demand_ratio]]&lt;0.8,"Below 0.8",IF(tblRides[[#This Row],[supply_demand_ratio]]&lt;1,"Between 0.8-1.0",IF(tblRides[[#This Row],[supply_demand_ratio]]&lt;=1.2,"Between 1.0-1.2","Above 1.2")))</f>
        <v>Above 1.2</v>
      </c>
    </row>
    <row r="8633" spans="1:25" x14ac:dyDescent="0.3">
      <c r="A8633" t="s">
        <v>8688</v>
      </c>
      <c r="B8633" s="1">
        <v>46100.243055555555</v>
      </c>
      <c r="C8633" s="2">
        <v>46100</v>
      </c>
      <c r="D8633">
        <v>5</v>
      </c>
      <c r="E8633" t="s">
        <v>36</v>
      </c>
      <c r="F8633" t="s">
        <v>26</v>
      </c>
      <c r="G8633">
        <v>9</v>
      </c>
      <c r="H8633">
        <v>182.76</v>
      </c>
      <c r="I8633">
        <v>186.11</v>
      </c>
      <c r="J8633">
        <v>1.1000000000000001</v>
      </c>
      <c r="K8633">
        <v>4.2</v>
      </c>
      <c r="L8633">
        <v>5.4</v>
      </c>
      <c r="M8633">
        <v>125</v>
      </c>
      <c r="N8633" t="s">
        <v>27</v>
      </c>
      <c r="O8633">
        <v>1.3049999999999999</v>
      </c>
      <c r="P8633" t="s">
        <v>28</v>
      </c>
      <c r="Q8633" t="s">
        <v>29</v>
      </c>
      <c r="R8633">
        <v>4.5</v>
      </c>
      <c r="S8633">
        <v>18</v>
      </c>
      <c r="T8633">
        <v>3.35</v>
      </c>
      <c r="U8633">
        <v>1.2</v>
      </c>
      <c r="V8633" t="s">
        <v>30</v>
      </c>
      <c r="W8633" t="s">
        <v>31</v>
      </c>
      <c r="X8633">
        <v>1</v>
      </c>
      <c r="Y8633" t="str">
        <f>IF(tblRides[[#This Row],[supply_demand_ratio]]&lt;0.8,"Below 0.8",IF(tblRides[[#This Row],[supply_demand_ratio]]&lt;1,"Between 0.8-1.0",IF(tblRides[[#This Row],[supply_demand_ratio]]&lt;=1.2,"Between 1.0-1.2","Above 1.2")))</f>
        <v>Above 1.2</v>
      </c>
    </row>
    <row r="8634" spans="1:25" x14ac:dyDescent="0.3">
      <c r="A8634" t="s">
        <v>8689</v>
      </c>
      <c r="B8634" s="1">
        <v>46100.245833333334</v>
      </c>
      <c r="C8634" s="2">
        <v>46100</v>
      </c>
      <c r="D8634">
        <v>5</v>
      </c>
      <c r="E8634" t="s">
        <v>62</v>
      </c>
      <c r="F8634" t="s">
        <v>26</v>
      </c>
      <c r="G8634">
        <v>8.4</v>
      </c>
      <c r="H8634">
        <v>143.36000000000001</v>
      </c>
      <c r="I8634">
        <v>139.93</v>
      </c>
      <c r="J8634">
        <v>1</v>
      </c>
      <c r="K8634">
        <v>2</v>
      </c>
      <c r="L8634">
        <v>3.7</v>
      </c>
      <c r="M8634">
        <v>69</v>
      </c>
      <c r="N8634" t="s">
        <v>41</v>
      </c>
      <c r="O8634">
        <v>1.8380000000000001</v>
      </c>
      <c r="P8634" t="s">
        <v>28</v>
      </c>
      <c r="Q8634" t="s">
        <v>29</v>
      </c>
      <c r="R8634">
        <v>4.83</v>
      </c>
      <c r="S8634">
        <v>21</v>
      </c>
      <c r="T8634">
        <v>-3.43</v>
      </c>
      <c r="U8634">
        <v>1.7</v>
      </c>
      <c r="V8634" t="s">
        <v>30</v>
      </c>
      <c r="W8634" t="s">
        <v>31</v>
      </c>
      <c r="X8634">
        <v>1</v>
      </c>
      <c r="Y8634" t="str">
        <f>IF(tblRides[[#This Row],[supply_demand_ratio]]&lt;0.8,"Below 0.8",IF(tblRides[[#This Row],[supply_demand_ratio]]&lt;1,"Between 0.8-1.0",IF(tblRides[[#This Row],[supply_demand_ratio]]&lt;=1.2,"Between 1.0-1.2","Above 1.2")))</f>
        <v>Above 1.2</v>
      </c>
    </row>
    <row r="8635" spans="1:25" x14ac:dyDescent="0.3">
      <c r="A8635" t="s">
        <v>8690</v>
      </c>
      <c r="B8635" s="1">
        <v>46100.250694444447</v>
      </c>
      <c r="C8635" s="2">
        <v>46100</v>
      </c>
      <c r="D8635">
        <v>6</v>
      </c>
      <c r="E8635" t="s">
        <v>25</v>
      </c>
      <c r="F8635" t="s">
        <v>34</v>
      </c>
      <c r="G8635">
        <v>5.6</v>
      </c>
      <c r="H8635">
        <v>123.07</v>
      </c>
      <c r="I8635">
        <v>119.81</v>
      </c>
      <c r="J8635">
        <v>1</v>
      </c>
      <c r="K8635">
        <v>3.8</v>
      </c>
      <c r="L8635">
        <v>7.4</v>
      </c>
      <c r="M8635">
        <v>131</v>
      </c>
      <c r="N8635" t="s">
        <v>27</v>
      </c>
      <c r="O8635">
        <v>1.161</v>
      </c>
      <c r="P8635" t="s">
        <v>28</v>
      </c>
      <c r="Q8635" t="s">
        <v>29</v>
      </c>
      <c r="R8635">
        <v>4.5599999999999996</v>
      </c>
      <c r="S8635">
        <v>0</v>
      </c>
      <c r="T8635">
        <v>-3.26</v>
      </c>
      <c r="U8635">
        <v>3.6</v>
      </c>
      <c r="V8635" t="s">
        <v>30</v>
      </c>
      <c r="W8635" t="s">
        <v>31</v>
      </c>
      <c r="X8635">
        <v>1</v>
      </c>
      <c r="Y8635" t="str">
        <f>IF(tblRides[[#This Row],[supply_demand_ratio]]&lt;0.8,"Below 0.8",IF(tblRides[[#This Row],[supply_demand_ratio]]&lt;1,"Between 0.8-1.0",IF(tblRides[[#This Row],[supply_demand_ratio]]&lt;=1.2,"Between 1.0-1.2","Above 1.2")))</f>
        <v>Between 1.0-1.2</v>
      </c>
    </row>
    <row r="8636" spans="1:25" x14ac:dyDescent="0.3">
      <c r="A8636" t="s">
        <v>8691</v>
      </c>
      <c r="B8636" s="1">
        <v>46100.259027777778</v>
      </c>
      <c r="C8636" s="2">
        <v>46100</v>
      </c>
      <c r="D8636">
        <v>6</v>
      </c>
      <c r="E8636" t="s">
        <v>36</v>
      </c>
      <c r="F8636" t="s">
        <v>34</v>
      </c>
      <c r="G8636">
        <v>6.7</v>
      </c>
      <c r="H8636">
        <v>164.55</v>
      </c>
      <c r="I8636">
        <v>160.71</v>
      </c>
      <c r="J8636">
        <v>1.1000000000000001</v>
      </c>
      <c r="K8636">
        <v>5.8</v>
      </c>
      <c r="L8636">
        <v>7.4</v>
      </c>
      <c r="M8636">
        <v>126</v>
      </c>
      <c r="N8636" t="s">
        <v>27</v>
      </c>
      <c r="O8636">
        <v>1.198</v>
      </c>
      <c r="P8636" t="s">
        <v>28</v>
      </c>
      <c r="Q8636" t="s">
        <v>29</v>
      </c>
      <c r="R8636">
        <v>4.6900000000000004</v>
      </c>
      <c r="S8636">
        <v>0</v>
      </c>
      <c r="T8636">
        <v>-3.84</v>
      </c>
      <c r="U8636">
        <v>1.6</v>
      </c>
      <c r="V8636" t="s">
        <v>30</v>
      </c>
      <c r="W8636" t="s">
        <v>45</v>
      </c>
      <c r="X8636">
        <v>1</v>
      </c>
      <c r="Y8636" t="str">
        <f>IF(tblRides[[#This Row],[supply_demand_ratio]]&lt;0.8,"Below 0.8",IF(tblRides[[#This Row],[supply_demand_ratio]]&lt;1,"Between 0.8-1.0",IF(tblRides[[#This Row],[supply_demand_ratio]]&lt;=1.2,"Between 1.0-1.2","Above 1.2")))</f>
        <v>Between 1.0-1.2</v>
      </c>
    </row>
    <row r="8637" spans="1:25" x14ac:dyDescent="0.3">
      <c r="A8637" t="s">
        <v>8692</v>
      </c>
      <c r="B8637" s="1">
        <v>46100.273611111108</v>
      </c>
      <c r="C8637" s="2">
        <v>46100</v>
      </c>
      <c r="D8637">
        <v>6</v>
      </c>
      <c r="E8637" t="s">
        <v>25</v>
      </c>
      <c r="F8637" t="s">
        <v>26</v>
      </c>
      <c r="G8637">
        <v>6</v>
      </c>
      <c r="H8637">
        <v>117.23</v>
      </c>
      <c r="J8637">
        <v>1</v>
      </c>
      <c r="K8637">
        <v>3.7</v>
      </c>
      <c r="L8637">
        <v>9.1</v>
      </c>
      <c r="M8637">
        <v>122</v>
      </c>
      <c r="N8637" t="s">
        <v>41</v>
      </c>
      <c r="O8637">
        <v>1.2609999999999999</v>
      </c>
      <c r="P8637" t="s">
        <v>58</v>
      </c>
      <c r="Q8637" t="s">
        <v>59</v>
      </c>
      <c r="R8637">
        <v>4.18</v>
      </c>
      <c r="S8637">
        <v>21</v>
      </c>
      <c r="U8637">
        <v>5.4</v>
      </c>
      <c r="V8637" t="s">
        <v>30</v>
      </c>
      <c r="W8637" t="s">
        <v>31</v>
      </c>
      <c r="X8637">
        <v>0</v>
      </c>
      <c r="Y8637" t="str">
        <f>IF(tblRides[[#This Row],[supply_demand_ratio]]&lt;0.8,"Below 0.8",IF(tblRides[[#This Row],[supply_demand_ratio]]&lt;1,"Between 0.8-1.0",IF(tblRides[[#This Row],[supply_demand_ratio]]&lt;=1.2,"Between 1.0-1.2","Above 1.2")))</f>
        <v>Above 1.2</v>
      </c>
    </row>
    <row r="8638" spans="1:25" x14ac:dyDescent="0.3">
      <c r="A8638" t="s">
        <v>8693</v>
      </c>
      <c r="B8638" s="1">
        <v>46100.280555555553</v>
      </c>
      <c r="C8638" s="2">
        <v>46100</v>
      </c>
      <c r="D8638">
        <v>6</v>
      </c>
      <c r="E8638" t="s">
        <v>25</v>
      </c>
      <c r="F8638" t="s">
        <v>26</v>
      </c>
      <c r="G8638">
        <v>1.8</v>
      </c>
      <c r="H8638">
        <v>64.5</v>
      </c>
      <c r="I8638">
        <v>68.180000000000007</v>
      </c>
      <c r="J8638">
        <v>1</v>
      </c>
      <c r="K8638">
        <v>2</v>
      </c>
      <c r="L8638">
        <v>2.1</v>
      </c>
      <c r="M8638">
        <v>144</v>
      </c>
      <c r="N8638" t="s">
        <v>41</v>
      </c>
      <c r="O8638">
        <v>1.6319999999999999</v>
      </c>
      <c r="P8638" t="s">
        <v>28</v>
      </c>
      <c r="Q8638" t="s">
        <v>29</v>
      </c>
      <c r="R8638">
        <v>4.9000000000000004</v>
      </c>
      <c r="S8638">
        <v>7</v>
      </c>
      <c r="T8638">
        <v>3.68</v>
      </c>
      <c r="U8638">
        <v>0.1</v>
      </c>
      <c r="V8638" t="s">
        <v>30</v>
      </c>
      <c r="W8638" t="s">
        <v>31</v>
      </c>
      <c r="X8638">
        <v>1</v>
      </c>
      <c r="Y8638" t="str">
        <f>IF(tblRides[[#This Row],[supply_demand_ratio]]&lt;0.8,"Below 0.8",IF(tblRides[[#This Row],[supply_demand_ratio]]&lt;1,"Between 0.8-1.0",IF(tblRides[[#This Row],[supply_demand_ratio]]&lt;=1.2,"Between 1.0-1.2","Above 1.2")))</f>
        <v>Above 1.2</v>
      </c>
    </row>
    <row r="8639" spans="1:25" x14ac:dyDescent="0.3">
      <c r="A8639" t="s">
        <v>8694</v>
      </c>
      <c r="B8639" s="1">
        <v>46100.287499999999</v>
      </c>
      <c r="C8639" s="2">
        <v>46100</v>
      </c>
      <c r="D8639">
        <v>6</v>
      </c>
      <c r="E8639" t="s">
        <v>25</v>
      </c>
      <c r="F8639" t="s">
        <v>26</v>
      </c>
      <c r="G8639">
        <v>4.2</v>
      </c>
      <c r="H8639">
        <v>98.2</v>
      </c>
      <c r="I8639">
        <v>97.56</v>
      </c>
      <c r="J8639">
        <v>1</v>
      </c>
      <c r="K8639">
        <v>5</v>
      </c>
      <c r="L8639">
        <v>5.9</v>
      </c>
      <c r="M8639">
        <v>135</v>
      </c>
      <c r="N8639" t="s">
        <v>27</v>
      </c>
      <c r="O8639">
        <v>1.27</v>
      </c>
      <c r="P8639" t="s">
        <v>28</v>
      </c>
      <c r="Q8639" t="s">
        <v>29</v>
      </c>
      <c r="R8639">
        <v>4.9000000000000004</v>
      </c>
      <c r="S8639">
        <v>5</v>
      </c>
      <c r="T8639">
        <v>-0.64</v>
      </c>
      <c r="U8639">
        <v>0.9</v>
      </c>
      <c r="V8639" t="s">
        <v>30</v>
      </c>
      <c r="W8639" t="s">
        <v>31</v>
      </c>
      <c r="X8639">
        <v>1</v>
      </c>
      <c r="Y8639" t="str">
        <f>IF(tblRides[[#This Row],[supply_demand_ratio]]&lt;0.8,"Below 0.8",IF(tblRides[[#This Row],[supply_demand_ratio]]&lt;1,"Between 0.8-1.0",IF(tblRides[[#This Row],[supply_demand_ratio]]&lt;=1.2,"Between 1.0-1.2","Above 1.2")))</f>
        <v>Above 1.2</v>
      </c>
    </row>
    <row r="8640" spans="1:25" x14ac:dyDescent="0.3">
      <c r="A8640" t="s">
        <v>8695</v>
      </c>
      <c r="B8640" s="1">
        <v>46100.306944444441</v>
      </c>
      <c r="C8640" s="2">
        <v>46100</v>
      </c>
      <c r="D8640">
        <v>7</v>
      </c>
      <c r="E8640" t="s">
        <v>36</v>
      </c>
      <c r="F8640" t="s">
        <v>26</v>
      </c>
      <c r="G8640">
        <v>31.5</v>
      </c>
      <c r="H8640">
        <v>510.04</v>
      </c>
      <c r="I8640">
        <v>511.42</v>
      </c>
      <c r="J8640">
        <v>1.1000000000000001</v>
      </c>
      <c r="K8640">
        <v>4.9000000000000004</v>
      </c>
      <c r="L8640">
        <v>12.6</v>
      </c>
      <c r="M8640">
        <v>109</v>
      </c>
      <c r="N8640" t="s">
        <v>27</v>
      </c>
      <c r="O8640">
        <v>0.93</v>
      </c>
      <c r="P8640" t="s">
        <v>28</v>
      </c>
      <c r="Q8640" t="s">
        <v>29</v>
      </c>
      <c r="R8640">
        <v>4.71</v>
      </c>
      <c r="S8640">
        <v>3</v>
      </c>
      <c r="T8640">
        <v>1.38</v>
      </c>
      <c r="U8640">
        <v>7.7</v>
      </c>
      <c r="V8640" t="s">
        <v>30</v>
      </c>
      <c r="W8640" t="s">
        <v>31</v>
      </c>
      <c r="X8640">
        <v>1</v>
      </c>
      <c r="Y8640" t="str">
        <f>IF(tblRides[[#This Row],[supply_demand_ratio]]&lt;0.8,"Below 0.8",IF(tblRides[[#This Row],[supply_demand_ratio]]&lt;1,"Between 0.8-1.0",IF(tblRides[[#This Row],[supply_demand_ratio]]&lt;=1.2,"Between 1.0-1.2","Above 1.2")))</f>
        <v>Between 0.8-1.0</v>
      </c>
    </row>
    <row r="8641" spans="1:25" x14ac:dyDescent="0.3">
      <c r="A8641" t="s">
        <v>8696</v>
      </c>
      <c r="B8641" s="1">
        <v>46100.306944444441</v>
      </c>
      <c r="C8641" s="2">
        <v>46100</v>
      </c>
      <c r="D8641">
        <v>7</v>
      </c>
      <c r="E8641" t="s">
        <v>25</v>
      </c>
      <c r="F8641" t="s">
        <v>26</v>
      </c>
      <c r="G8641">
        <v>6</v>
      </c>
      <c r="H8641">
        <v>136.32</v>
      </c>
      <c r="I8641">
        <v>141.15</v>
      </c>
      <c r="J8641">
        <v>1</v>
      </c>
      <c r="K8641">
        <v>3.4</v>
      </c>
      <c r="L8641">
        <v>2.1</v>
      </c>
      <c r="M8641">
        <v>123</v>
      </c>
      <c r="N8641" t="s">
        <v>27</v>
      </c>
      <c r="O8641">
        <v>1.073</v>
      </c>
      <c r="P8641" t="s">
        <v>28</v>
      </c>
      <c r="Q8641" t="s">
        <v>29</v>
      </c>
      <c r="R8641">
        <v>4.49</v>
      </c>
      <c r="S8641">
        <v>11</v>
      </c>
      <c r="T8641">
        <v>4.83</v>
      </c>
      <c r="U8641">
        <v>-1.3</v>
      </c>
      <c r="V8641" t="s">
        <v>30</v>
      </c>
      <c r="W8641" t="s">
        <v>31</v>
      </c>
      <c r="X8641">
        <v>1</v>
      </c>
      <c r="Y8641" t="str">
        <f>IF(tblRides[[#This Row],[supply_demand_ratio]]&lt;0.8,"Below 0.8",IF(tblRides[[#This Row],[supply_demand_ratio]]&lt;1,"Between 0.8-1.0",IF(tblRides[[#This Row],[supply_demand_ratio]]&lt;=1.2,"Between 1.0-1.2","Above 1.2")))</f>
        <v>Between 1.0-1.2</v>
      </c>
    </row>
    <row r="8642" spans="1:25" x14ac:dyDescent="0.3">
      <c r="A8642" t="s">
        <v>8697</v>
      </c>
      <c r="B8642" s="1">
        <v>46100.308333333334</v>
      </c>
      <c r="C8642" s="2">
        <v>46100</v>
      </c>
      <c r="D8642">
        <v>7</v>
      </c>
      <c r="E8642" t="s">
        <v>25</v>
      </c>
      <c r="F8642" t="s">
        <v>34</v>
      </c>
      <c r="G8642">
        <v>3.9</v>
      </c>
      <c r="H8642">
        <v>103.27</v>
      </c>
      <c r="I8642">
        <v>105.29</v>
      </c>
      <c r="J8642">
        <v>1.1000000000000001</v>
      </c>
      <c r="K8642">
        <v>6.3</v>
      </c>
      <c r="L8642">
        <v>5.5</v>
      </c>
      <c r="M8642">
        <v>121</v>
      </c>
      <c r="N8642" t="s">
        <v>27</v>
      </c>
      <c r="O8642">
        <v>0.88600000000000001</v>
      </c>
      <c r="P8642" t="s">
        <v>28</v>
      </c>
      <c r="Q8642" t="s">
        <v>29</v>
      </c>
      <c r="R8642">
        <v>5</v>
      </c>
      <c r="S8642">
        <v>0</v>
      </c>
      <c r="T8642">
        <v>2.02</v>
      </c>
      <c r="U8642">
        <v>-0.8</v>
      </c>
      <c r="V8642" t="s">
        <v>30</v>
      </c>
      <c r="W8642" t="s">
        <v>45</v>
      </c>
      <c r="X8642">
        <v>1</v>
      </c>
      <c r="Y8642" t="str">
        <f>IF(tblRides[[#This Row],[supply_demand_ratio]]&lt;0.8,"Below 0.8",IF(tblRides[[#This Row],[supply_demand_ratio]]&lt;1,"Between 0.8-1.0",IF(tblRides[[#This Row],[supply_demand_ratio]]&lt;=1.2,"Between 1.0-1.2","Above 1.2")))</f>
        <v>Between 0.8-1.0</v>
      </c>
    </row>
    <row r="8643" spans="1:25" x14ac:dyDescent="0.3">
      <c r="A8643" t="s">
        <v>8698</v>
      </c>
      <c r="B8643" s="1">
        <v>46100.325694444444</v>
      </c>
      <c r="C8643" s="2">
        <v>46100</v>
      </c>
      <c r="D8643">
        <v>7</v>
      </c>
      <c r="E8643" t="s">
        <v>36</v>
      </c>
      <c r="F8643" t="s">
        <v>26</v>
      </c>
      <c r="G8643">
        <v>8.9</v>
      </c>
      <c r="H8643">
        <v>167.98</v>
      </c>
      <c r="I8643">
        <v>171.93</v>
      </c>
      <c r="J8643">
        <v>1</v>
      </c>
      <c r="K8643">
        <v>6.7</v>
      </c>
      <c r="L8643">
        <v>6.5</v>
      </c>
      <c r="M8643">
        <v>113</v>
      </c>
      <c r="N8643" t="s">
        <v>41</v>
      </c>
      <c r="O8643">
        <v>1.2450000000000001</v>
      </c>
      <c r="P8643" t="s">
        <v>28</v>
      </c>
      <c r="Q8643" t="s">
        <v>29</v>
      </c>
      <c r="R8643">
        <v>5</v>
      </c>
      <c r="S8643">
        <v>5</v>
      </c>
      <c r="T8643">
        <v>3.95</v>
      </c>
      <c r="U8643">
        <v>-0.2</v>
      </c>
      <c r="V8643" t="s">
        <v>30</v>
      </c>
      <c r="W8643" t="s">
        <v>45</v>
      </c>
      <c r="X8643">
        <v>1</v>
      </c>
      <c r="Y8643" t="str">
        <f>IF(tblRides[[#This Row],[supply_demand_ratio]]&lt;0.8,"Below 0.8",IF(tblRides[[#This Row],[supply_demand_ratio]]&lt;1,"Between 0.8-1.0",IF(tblRides[[#This Row],[supply_demand_ratio]]&lt;=1.2,"Between 1.0-1.2","Above 1.2")))</f>
        <v>Above 1.2</v>
      </c>
    </row>
    <row r="8644" spans="1:25" x14ac:dyDescent="0.3">
      <c r="A8644" t="s">
        <v>8699</v>
      </c>
      <c r="B8644" s="1">
        <v>46100.32708333333</v>
      </c>
      <c r="C8644" s="2">
        <v>46100</v>
      </c>
      <c r="D8644">
        <v>7</v>
      </c>
      <c r="E8644" t="s">
        <v>43</v>
      </c>
      <c r="F8644" t="s">
        <v>26</v>
      </c>
      <c r="G8644">
        <v>1.5</v>
      </c>
      <c r="H8644">
        <v>61.54</v>
      </c>
      <c r="I8644">
        <v>61.56</v>
      </c>
      <c r="J8644">
        <v>1</v>
      </c>
      <c r="K8644">
        <v>3.9</v>
      </c>
      <c r="L8644">
        <v>9.6</v>
      </c>
      <c r="M8644">
        <v>68</v>
      </c>
      <c r="N8644" t="s">
        <v>41</v>
      </c>
      <c r="O8644">
        <v>1.7689999999999999</v>
      </c>
      <c r="P8644" t="s">
        <v>28</v>
      </c>
      <c r="Q8644" t="s">
        <v>29</v>
      </c>
      <c r="R8644">
        <v>5</v>
      </c>
      <c r="S8644">
        <v>6</v>
      </c>
      <c r="T8644">
        <v>0.02</v>
      </c>
      <c r="U8644">
        <v>5.7</v>
      </c>
      <c r="V8644" t="s">
        <v>30</v>
      </c>
      <c r="W8644" t="s">
        <v>31</v>
      </c>
      <c r="X8644">
        <v>1</v>
      </c>
      <c r="Y8644" t="str">
        <f>IF(tblRides[[#This Row],[supply_demand_ratio]]&lt;0.8,"Below 0.8",IF(tblRides[[#This Row],[supply_demand_ratio]]&lt;1,"Between 0.8-1.0",IF(tblRides[[#This Row],[supply_demand_ratio]]&lt;=1.2,"Between 1.0-1.2","Above 1.2")))</f>
        <v>Above 1.2</v>
      </c>
    </row>
    <row r="8645" spans="1:25" x14ac:dyDescent="0.3">
      <c r="A8645" t="s">
        <v>8700</v>
      </c>
      <c r="B8645" s="1">
        <v>46100.356249999997</v>
      </c>
      <c r="C8645" s="2">
        <v>46100</v>
      </c>
      <c r="D8645">
        <v>8</v>
      </c>
      <c r="E8645" t="s">
        <v>25</v>
      </c>
      <c r="F8645" t="s">
        <v>34</v>
      </c>
      <c r="G8645">
        <v>4.2</v>
      </c>
      <c r="H8645">
        <v>109.56</v>
      </c>
      <c r="J8645">
        <v>1.1000000000000001</v>
      </c>
      <c r="K8645">
        <v>8.5</v>
      </c>
      <c r="L8645">
        <v>11.1</v>
      </c>
      <c r="M8645">
        <v>113</v>
      </c>
      <c r="N8645" t="s">
        <v>72</v>
      </c>
      <c r="O8645">
        <v>0.78600000000000003</v>
      </c>
      <c r="P8645" t="s">
        <v>58</v>
      </c>
      <c r="Q8645" t="s">
        <v>59</v>
      </c>
      <c r="R8645">
        <v>4.88</v>
      </c>
      <c r="S8645">
        <v>0</v>
      </c>
      <c r="U8645">
        <v>2.6</v>
      </c>
      <c r="V8645" t="s">
        <v>30</v>
      </c>
      <c r="W8645" t="s">
        <v>45</v>
      </c>
      <c r="X8645">
        <v>0</v>
      </c>
      <c r="Y8645" t="str">
        <f>IF(tblRides[[#This Row],[supply_demand_ratio]]&lt;0.8,"Below 0.8",IF(tblRides[[#This Row],[supply_demand_ratio]]&lt;1,"Between 0.8-1.0",IF(tblRides[[#This Row],[supply_demand_ratio]]&lt;=1.2,"Between 1.0-1.2","Above 1.2")))</f>
        <v>Below 0.8</v>
      </c>
    </row>
    <row r="8646" spans="1:25" x14ac:dyDescent="0.3">
      <c r="A8646" t="s">
        <v>8701</v>
      </c>
      <c r="B8646" s="1">
        <v>46100.357638888891</v>
      </c>
      <c r="C8646" s="2">
        <v>46100</v>
      </c>
      <c r="D8646">
        <v>8</v>
      </c>
      <c r="E8646" t="s">
        <v>25</v>
      </c>
      <c r="F8646" t="s">
        <v>26</v>
      </c>
      <c r="G8646">
        <v>4.5999999999999996</v>
      </c>
      <c r="H8646">
        <v>134.41999999999999</v>
      </c>
      <c r="I8646">
        <v>135.28</v>
      </c>
      <c r="J8646">
        <v>1.3</v>
      </c>
      <c r="K8646">
        <v>7</v>
      </c>
      <c r="L8646">
        <v>10.5</v>
      </c>
      <c r="M8646">
        <v>97</v>
      </c>
      <c r="N8646" t="s">
        <v>27</v>
      </c>
      <c r="O8646">
        <v>0.751</v>
      </c>
      <c r="P8646" t="s">
        <v>28</v>
      </c>
      <c r="Q8646" t="s">
        <v>29</v>
      </c>
      <c r="R8646">
        <v>4.74</v>
      </c>
      <c r="S8646">
        <v>16</v>
      </c>
      <c r="T8646">
        <v>0.86</v>
      </c>
      <c r="U8646">
        <v>3.5</v>
      </c>
      <c r="V8646" t="s">
        <v>30</v>
      </c>
      <c r="W8646" t="s">
        <v>45</v>
      </c>
      <c r="X8646">
        <v>1</v>
      </c>
      <c r="Y8646" t="str">
        <f>IF(tblRides[[#This Row],[supply_demand_ratio]]&lt;0.8,"Below 0.8",IF(tblRides[[#This Row],[supply_demand_ratio]]&lt;1,"Between 0.8-1.0",IF(tblRides[[#This Row],[supply_demand_ratio]]&lt;=1.2,"Between 1.0-1.2","Above 1.2")))</f>
        <v>Below 0.8</v>
      </c>
    </row>
    <row r="8647" spans="1:25" x14ac:dyDescent="0.3">
      <c r="A8647" t="s">
        <v>8702</v>
      </c>
      <c r="B8647" s="1">
        <v>46100.36041666667</v>
      </c>
      <c r="C8647" s="2">
        <v>46100</v>
      </c>
      <c r="D8647">
        <v>8</v>
      </c>
      <c r="E8647" t="s">
        <v>36</v>
      </c>
      <c r="F8647" t="s">
        <v>26</v>
      </c>
      <c r="G8647">
        <v>8.9</v>
      </c>
      <c r="H8647">
        <v>189.73</v>
      </c>
      <c r="I8647">
        <v>179.81</v>
      </c>
      <c r="J8647">
        <v>1</v>
      </c>
      <c r="K8647">
        <v>3.2</v>
      </c>
      <c r="L8647">
        <v>3.3</v>
      </c>
      <c r="M8647">
        <v>124</v>
      </c>
      <c r="N8647" t="s">
        <v>27</v>
      </c>
      <c r="O8647">
        <v>1.125</v>
      </c>
      <c r="P8647" t="s">
        <v>28</v>
      </c>
      <c r="Q8647" t="s">
        <v>29</v>
      </c>
      <c r="R8647">
        <v>4.6399999999999997</v>
      </c>
      <c r="S8647">
        <v>2</v>
      </c>
      <c r="T8647">
        <v>-9.92</v>
      </c>
      <c r="U8647">
        <v>0.1</v>
      </c>
      <c r="V8647" t="s">
        <v>30</v>
      </c>
      <c r="W8647" t="s">
        <v>31</v>
      </c>
      <c r="X8647">
        <v>1</v>
      </c>
      <c r="Y8647" t="str">
        <f>IF(tblRides[[#This Row],[supply_demand_ratio]]&lt;0.8,"Below 0.8",IF(tblRides[[#This Row],[supply_demand_ratio]]&lt;1,"Between 0.8-1.0",IF(tblRides[[#This Row],[supply_demand_ratio]]&lt;=1.2,"Between 1.0-1.2","Above 1.2")))</f>
        <v>Between 1.0-1.2</v>
      </c>
    </row>
    <row r="8648" spans="1:25" x14ac:dyDescent="0.3">
      <c r="A8648" t="s">
        <v>8703</v>
      </c>
      <c r="B8648" s="1">
        <v>46100.370833333334</v>
      </c>
      <c r="C8648" s="2">
        <v>46100</v>
      </c>
      <c r="D8648">
        <v>8</v>
      </c>
      <c r="E8648" t="s">
        <v>33</v>
      </c>
      <c r="F8648" t="s">
        <v>34</v>
      </c>
      <c r="G8648">
        <v>6</v>
      </c>
      <c r="H8648">
        <v>133.74</v>
      </c>
      <c r="I8648">
        <v>129.07</v>
      </c>
      <c r="J8648">
        <v>1.1000000000000001</v>
      </c>
      <c r="K8648">
        <v>2</v>
      </c>
      <c r="L8648">
        <v>1</v>
      </c>
      <c r="M8648">
        <v>91</v>
      </c>
      <c r="N8648" t="s">
        <v>41</v>
      </c>
      <c r="O8648">
        <v>1.5740000000000001</v>
      </c>
      <c r="P8648" t="s">
        <v>28</v>
      </c>
      <c r="Q8648" t="s">
        <v>29</v>
      </c>
      <c r="R8648">
        <v>4.9800000000000004</v>
      </c>
      <c r="S8648">
        <v>0</v>
      </c>
      <c r="T8648">
        <v>-4.67</v>
      </c>
      <c r="U8648">
        <v>-1</v>
      </c>
      <c r="V8648" t="s">
        <v>30</v>
      </c>
      <c r="W8648" t="s">
        <v>31</v>
      </c>
      <c r="X8648">
        <v>1</v>
      </c>
      <c r="Y8648" t="str">
        <f>IF(tblRides[[#This Row],[supply_demand_ratio]]&lt;0.8,"Below 0.8",IF(tblRides[[#This Row],[supply_demand_ratio]]&lt;1,"Between 0.8-1.0",IF(tblRides[[#This Row],[supply_demand_ratio]]&lt;=1.2,"Between 1.0-1.2","Above 1.2")))</f>
        <v>Above 1.2</v>
      </c>
    </row>
    <row r="8649" spans="1:25" x14ac:dyDescent="0.3">
      <c r="A8649" t="s">
        <v>8704</v>
      </c>
      <c r="B8649" s="1">
        <v>46100.384027777778</v>
      </c>
      <c r="C8649" s="2">
        <v>46100</v>
      </c>
      <c r="D8649">
        <v>9</v>
      </c>
      <c r="E8649" t="s">
        <v>36</v>
      </c>
      <c r="F8649" t="s">
        <v>26</v>
      </c>
      <c r="G8649">
        <v>6.2</v>
      </c>
      <c r="H8649">
        <v>173.02</v>
      </c>
      <c r="I8649">
        <v>170.48</v>
      </c>
      <c r="J8649">
        <v>1.2</v>
      </c>
      <c r="K8649">
        <v>7.7</v>
      </c>
      <c r="L8649">
        <v>5.8</v>
      </c>
      <c r="M8649">
        <v>104</v>
      </c>
      <c r="N8649" t="s">
        <v>72</v>
      </c>
      <c r="O8649">
        <v>0.76800000000000002</v>
      </c>
      <c r="P8649" t="s">
        <v>28</v>
      </c>
      <c r="Q8649" t="s">
        <v>29</v>
      </c>
      <c r="R8649">
        <v>4.6900000000000004</v>
      </c>
      <c r="S8649">
        <v>2</v>
      </c>
      <c r="T8649">
        <v>-2.54</v>
      </c>
      <c r="U8649">
        <v>-1.9</v>
      </c>
      <c r="V8649" t="s">
        <v>30</v>
      </c>
      <c r="W8649" t="s">
        <v>45</v>
      </c>
      <c r="X8649">
        <v>1</v>
      </c>
      <c r="Y8649" t="str">
        <f>IF(tblRides[[#This Row],[supply_demand_ratio]]&lt;0.8,"Below 0.8",IF(tblRides[[#This Row],[supply_demand_ratio]]&lt;1,"Between 0.8-1.0",IF(tblRides[[#This Row],[supply_demand_ratio]]&lt;=1.2,"Between 1.0-1.2","Above 1.2")))</f>
        <v>Below 0.8</v>
      </c>
    </row>
    <row r="8650" spans="1:25" x14ac:dyDescent="0.3">
      <c r="A8650" t="s">
        <v>8705</v>
      </c>
      <c r="B8650" s="1">
        <v>46100.386111111111</v>
      </c>
      <c r="C8650" s="2">
        <v>46100</v>
      </c>
      <c r="D8650">
        <v>9</v>
      </c>
      <c r="E8650" t="s">
        <v>25</v>
      </c>
      <c r="F8650" t="s">
        <v>34</v>
      </c>
      <c r="G8650">
        <v>5.7</v>
      </c>
      <c r="H8650">
        <v>168.29</v>
      </c>
      <c r="J8650">
        <v>1.2</v>
      </c>
      <c r="K8650">
        <v>7</v>
      </c>
      <c r="L8650">
        <v>7.1</v>
      </c>
      <c r="M8650">
        <v>110</v>
      </c>
      <c r="N8650" t="s">
        <v>72</v>
      </c>
      <c r="O8650">
        <v>0.76</v>
      </c>
      <c r="P8650" t="s">
        <v>58</v>
      </c>
      <c r="Q8650" t="s">
        <v>59</v>
      </c>
      <c r="R8650">
        <v>4.12</v>
      </c>
      <c r="S8650">
        <v>0</v>
      </c>
      <c r="U8650">
        <v>0.1</v>
      </c>
      <c r="V8650" t="s">
        <v>30</v>
      </c>
      <c r="W8650" t="s">
        <v>45</v>
      </c>
      <c r="X8650">
        <v>0</v>
      </c>
      <c r="Y8650" t="str">
        <f>IF(tblRides[[#This Row],[supply_demand_ratio]]&lt;0.8,"Below 0.8",IF(tblRides[[#This Row],[supply_demand_ratio]]&lt;1,"Between 0.8-1.0",IF(tblRides[[#This Row],[supply_demand_ratio]]&lt;=1.2,"Between 1.0-1.2","Above 1.2")))</f>
        <v>Below 0.8</v>
      </c>
    </row>
    <row r="8651" spans="1:25" x14ac:dyDescent="0.3">
      <c r="A8651" t="s">
        <v>8706</v>
      </c>
      <c r="B8651" s="1">
        <v>46100.397222222222</v>
      </c>
      <c r="C8651" s="2">
        <v>46100</v>
      </c>
      <c r="D8651">
        <v>9</v>
      </c>
      <c r="E8651" t="s">
        <v>43</v>
      </c>
      <c r="F8651" t="s">
        <v>34</v>
      </c>
      <c r="G8651">
        <v>2.8</v>
      </c>
      <c r="H8651">
        <v>85.99</v>
      </c>
      <c r="I8651">
        <v>83.89</v>
      </c>
      <c r="J8651">
        <v>1</v>
      </c>
      <c r="K8651">
        <v>3.9</v>
      </c>
      <c r="L8651">
        <v>7.8</v>
      </c>
      <c r="M8651">
        <v>65</v>
      </c>
      <c r="N8651" t="s">
        <v>41</v>
      </c>
      <c r="O8651">
        <v>1.5329999999999999</v>
      </c>
      <c r="P8651" t="s">
        <v>28</v>
      </c>
      <c r="Q8651" t="s">
        <v>29</v>
      </c>
      <c r="R8651">
        <v>4.72</v>
      </c>
      <c r="S8651">
        <v>0</v>
      </c>
      <c r="T8651">
        <v>-2.1</v>
      </c>
      <c r="U8651">
        <v>3.9</v>
      </c>
      <c r="V8651" t="s">
        <v>30</v>
      </c>
      <c r="W8651" t="s">
        <v>31</v>
      </c>
      <c r="X8651">
        <v>1</v>
      </c>
      <c r="Y8651" t="str">
        <f>IF(tblRides[[#This Row],[supply_demand_ratio]]&lt;0.8,"Below 0.8",IF(tblRides[[#This Row],[supply_demand_ratio]]&lt;1,"Between 0.8-1.0",IF(tblRides[[#This Row],[supply_demand_ratio]]&lt;=1.2,"Between 1.0-1.2","Above 1.2")))</f>
        <v>Above 1.2</v>
      </c>
    </row>
    <row r="8652" spans="1:25" x14ac:dyDescent="0.3">
      <c r="A8652" t="s">
        <v>8707</v>
      </c>
      <c r="B8652" s="1">
        <v>46100.4</v>
      </c>
      <c r="C8652" s="2">
        <v>46100</v>
      </c>
      <c r="D8652">
        <v>9</v>
      </c>
      <c r="E8652" t="s">
        <v>36</v>
      </c>
      <c r="F8652" t="s">
        <v>34</v>
      </c>
      <c r="G8652">
        <v>6.3</v>
      </c>
      <c r="H8652">
        <v>172.82</v>
      </c>
      <c r="I8652">
        <v>185.05</v>
      </c>
      <c r="J8652">
        <v>1.3</v>
      </c>
      <c r="K8652">
        <v>6.7</v>
      </c>
      <c r="L8652">
        <v>7.3</v>
      </c>
      <c r="M8652">
        <v>102</v>
      </c>
      <c r="N8652" t="s">
        <v>72</v>
      </c>
      <c r="O8652">
        <v>0.68</v>
      </c>
      <c r="P8652" t="s">
        <v>28</v>
      </c>
      <c r="Q8652" t="s">
        <v>29</v>
      </c>
      <c r="R8652">
        <v>4.68</v>
      </c>
      <c r="S8652">
        <v>0</v>
      </c>
      <c r="T8652">
        <v>12.23</v>
      </c>
      <c r="U8652">
        <v>0.6</v>
      </c>
      <c r="V8652" t="s">
        <v>30</v>
      </c>
      <c r="W8652" t="s">
        <v>45</v>
      </c>
      <c r="X8652">
        <v>1</v>
      </c>
      <c r="Y8652" t="str">
        <f>IF(tblRides[[#This Row],[supply_demand_ratio]]&lt;0.8,"Below 0.8",IF(tblRides[[#This Row],[supply_demand_ratio]]&lt;1,"Between 0.8-1.0",IF(tblRides[[#This Row],[supply_demand_ratio]]&lt;=1.2,"Between 1.0-1.2","Above 1.2")))</f>
        <v>Below 0.8</v>
      </c>
    </row>
    <row r="8653" spans="1:25" x14ac:dyDescent="0.3">
      <c r="A8653" t="s">
        <v>8708</v>
      </c>
      <c r="B8653" s="1">
        <v>46100.416666666664</v>
      </c>
      <c r="C8653" s="2">
        <v>46100</v>
      </c>
      <c r="D8653">
        <v>10</v>
      </c>
      <c r="E8653" t="s">
        <v>25</v>
      </c>
      <c r="F8653" t="s">
        <v>26</v>
      </c>
      <c r="G8653">
        <v>6.6</v>
      </c>
      <c r="H8653">
        <v>148.30000000000001</v>
      </c>
      <c r="J8653">
        <v>1</v>
      </c>
      <c r="K8653">
        <v>3.7</v>
      </c>
      <c r="M8653">
        <v>109</v>
      </c>
      <c r="N8653" t="s">
        <v>27</v>
      </c>
      <c r="O8653">
        <v>0.85699999999999998</v>
      </c>
      <c r="P8653" t="s">
        <v>82</v>
      </c>
      <c r="Q8653" t="s">
        <v>83</v>
      </c>
      <c r="R8653">
        <v>4.58</v>
      </c>
      <c r="S8653">
        <v>18</v>
      </c>
      <c r="V8653" t="s">
        <v>30</v>
      </c>
      <c r="W8653" t="s">
        <v>31</v>
      </c>
      <c r="X8653">
        <v>0</v>
      </c>
      <c r="Y8653" t="str">
        <f>IF(tblRides[[#This Row],[supply_demand_ratio]]&lt;0.8,"Below 0.8",IF(tblRides[[#This Row],[supply_demand_ratio]]&lt;1,"Between 0.8-1.0",IF(tblRides[[#This Row],[supply_demand_ratio]]&lt;=1.2,"Between 1.0-1.2","Above 1.2")))</f>
        <v>Between 0.8-1.0</v>
      </c>
    </row>
    <row r="8654" spans="1:25" x14ac:dyDescent="0.3">
      <c r="A8654" t="s">
        <v>8709</v>
      </c>
      <c r="B8654" s="1">
        <v>46100.425000000003</v>
      </c>
      <c r="C8654" s="2">
        <v>46100</v>
      </c>
      <c r="D8654">
        <v>10</v>
      </c>
      <c r="E8654" t="s">
        <v>25</v>
      </c>
      <c r="F8654" t="s">
        <v>26</v>
      </c>
      <c r="G8654">
        <v>4.5999999999999996</v>
      </c>
      <c r="H8654">
        <v>126.2</v>
      </c>
      <c r="J8654">
        <v>1.2</v>
      </c>
      <c r="K8654">
        <v>6.9</v>
      </c>
      <c r="L8654">
        <v>1.9</v>
      </c>
      <c r="M8654">
        <v>110</v>
      </c>
      <c r="N8654" t="s">
        <v>27</v>
      </c>
      <c r="O8654">
        <v>0.83599999999999997</v>
      </c>
      <c r="P8654" t="s">
        <v>58</v>
      </c>
      <c r="Q8654" t="s">
        <v>108</v>
      </c>
      <c r="R8654">
        <v>4.88</v>
      </c>
      <c r="S8654">
        <v>32</v>
      </c>
      <c r="U8654">
        <v>-5</v>
      </c>
      <c r="V8654" t="s">
        <v>30</v>
      </c>
      <c r="W8654" t="s">
        <v>45</v>
      </c>
      <c r="X8654">
        <v>0</v>
      </c>
      <c r="Y8654" t="str">
        <f>IF(tblRides[[#This Row],[supply_demand_ratio]]&lt;0.8,"Below 0.8",IF(tblRides[[#This Row],[supply_demand_ratio]]&lt;1,"Between 0.8-1.0",IF(tblRides[[#This Row],[supply_demand_ratio]]&lt;=1.2,"Between 1.0-1.2","Above 1.2")))</f>
        <v>Between 0.8-1.0</v>
      </c>
    </row>
    <row r="8655" spans="1:25" x14ac:dyDescent="0.3">
      <c r="A8655" t="s">
        <v>8710</v>
      </c>
      <c r="B8655" s="1">
        <v>46100.430555555555</v>
      </c>
      <c r="C8655" s="2">
        <v>46100</v>
      </c>
      <c r="D8655">
        <v>10</v>
      </c>
      <c r="E8655" t="s">
        <v>43</v>
      </c>
      <c r="F8655" t="s">
        <v>26</v>
      </c>
      <c r="G8655">
        <v>7.7</v>
      </c>
      <c r="H8655">
        <v>136.72999999999999</v>
      </c>
      <c r="J8655">
        <v>1</v>
      </c>
      <c r="K8655">
        <v>3</v>
      </c>
      <c r="L8655">
        <v>2.7</v>
      </c>
      <c r="M8655">
        <v>69</v>
      </c>
      <c r="N8655" t="s">
        <v>41</v>
      </c>
      <c r="O8655">
        <v>1.728</v>
      </c>
      <c r="P8655" t="s">
        <v>37</v>
      </c>
      <c r="Q8655" t="s">
        <v>38</v>
      </c>
      <c r="R8655">
        <v>4.58</v>
      </c>
      <c r="S8655">
        <v>11</v>
      </c>
      <c r="U8655">
        <v>-0.3</v>
      </c>
      <c r="V8655" t="s">
        <v>30</v>
      </c>
      <c r="W8655" t="s">
        <v>31</v>
      </c>
      <c r="X8655">
        <v>0</v>
      </c>
      <c r="Y8655" t="str">
        <f>IF(tblRides[[#This Row],[supply_demand_ratio]]&lt;0.8,"Below 0.8",IF(tblRides[[#This Row],[supply_demand_ratio]]&lt;1,"Between 0.8-1.0",IF(tblRides[[#This Row],[supply_demand_ratio]]&lt;=1.2,"Between 1.0-1.2","Above 1.2")))</f>
        <v>Above 1.2</v>
      </c>
    </row>
    <row r="8656" spans="1:25" x14ac:dyDescent="0.3">
      <c r="A8656" t="s">
        <v>8711</v>
      </c>
      <c r="B8656" s="1">
        <v>46100.431944444441</v>
      </c>
      <c r="C8656" s="2">
        <v>46100</v>
      </c>
      <c r="D8656">
        <v>10</v>
      </c>
      <c r="E8656" t="s">
        <v>43</v>
      </c>
      <c r="F8656" t="s">
        <v>26</v>
      </c>
      <c r="G8656">
        <v>3.3</v>
      </c>
      <c r="H8656">
        <v>87.83</v>
      </c>
      <c r="J8656">
        <v>1</v>
      </c>
      <c r="K8656">
        <v>4.5999999999999996</v>
      </c>
      <c r="L8656">
        <v>3.5</v>
      </c>
      <c r="M8656">
        <v>62</v>
      </c>
      <c r="N8656" t="s">
        <v>27</v>
      </c>
      <c r="O8656">
        <v>1.071</v>
      </c>
      <c r="P8656" t="s">
        <v>58</v>
      </c>
      <c r="Q8656" t="s">
        <v>59</v>
      </c>
      <c r="R8656">
        <v>4.76</v>
      </c>
      <c r="S8656">
        <v>23</v>
      </c>
      <c r="U8656">
        <v>-1.1000000000000001</v>
      </c>
      <c r="V8656" t="s">
        <v>30</v>
      </c>
      <c r="W8656" t="s">
        <v>31</v>
      </c>
      <c r="X8656">
        <v>0</v>
      </c>
      <c r="Y8656" t="str">
        <f>IF(tblRides[[#This Row],[supply_demand_ratio]]&lt;0.8,"Below 0.8",IF(tblRides[[#This Row],[supply_demand_ratio]]&lt;1,"Between 0.8-1.0",IF(tblRides[[#This Row],[supply_demand_ratio]]&lt;=1.2,"Between 1.0-1.2","Above 1.2")))</f>
        <v>Between 1.0-1.2</v>
      </c>
    </row>
    <row r="8657" spans="1:25" x14ac:dyDescent="0.3">
      <c r="A8657" t="s">
        <v>8712</v>
      </c>
      <c r="B8657" s="1">
        <v>46100.440972222219</v>
      </c>
      <c r="C8657" s="2">
        <v>46100</v>
      </c>
      <c r="D8657">
        <v>10</v>
      </c>
      <c r="E8657" t="s">
        <v>25</v>
      </c>
      <c r="F8657" t="s">
        <v>34</v>
      </c>
      <c r="G8657">
        <v>4.4000000000000004</v>
      </c>
      <c r="H8657">
        <v>119.09</v>
      </c>
      <c r="I8657">
        <v>114.54</v>
      </c>
      <c r="J8657">
        <v>1.2</v>
      </c>
      <c r="K8657">
        <v>6.7</v>
      </c>
      <c r="L8657">
        <v>8.5</v>
      </c>
      <c r="M8657">
        <v>112</v>
      </c>
      <c r="N8657" t="s">
        <v>72</v>
      </c>
      <c r="O8657">
        <v>0.68700000000000006</v>
      </c>
      <c r="P8657" t="s">
        <v>28</v>
      </c>
      <c r="Q8657" t="s">
        <v>29</v>
      </c>
      <c r="R8657">
        <v>4.2300000000000004</v>
      </c>
      <c r="S8657">
        <v>0</v>
      </c>
      <c r="T8657">
        <v>-4.55</v>
      </c>
      <c r="U8657">
        <v>1.8</v>
      </c>
      <c r="V8657" t="s">
        <v>30</v>
      </c>
      <c r="W8657" t="s">
        <v>45</v>
      </c>
      <c r="X8657">
        <v>1</v>
      </c>
      <c r="Y8657" t="str">
        <f>IF(tblRides[[#This Row],[supply_demand_ratio]]&lt;0.8,"Below 0.8",IF(tblRides[[#This Row],[supply_demand_ratio]]&lt;1,"Between 0.8-1.0",IF(tblRides[[#This Row],[supply_demand_ratio]]&lt;=1.2,"Between 1.0-1.2","Above 1.2")))</f>
        <v>Below 0.8</v>
      </c>
    </row>
    <row r="8658" spans="1:25" x14ac:dyDescent="0.3">
      <c r="A8658" t="s">
        <v>8713</v>
      </c>
      <c r="B8658" s="1">
        <v>46100.442361111112</v>
      </c>
      <c r="C8658" s="2">
        <v>46100</v>
      </c>
      <c r="D8658">
        <v>10</v>
      </c>
      <c r="E8658" t="s">
        <v>62</v>
      </c>
      <c r="F8658" t="s">
        <v>26</v>
      </c>
      <c r="G8658">
        <v>12.5</v>
      </c>
      <c r="H8658">
        <v>240.93</v>
      </c>
      <c r="J8658">
        <v>1</v>
      </c>
      <c r="K8658">
        <v>2</v>
      </c>
      <c r="L8658">
        <v>7.9</v>
      </c>
      <c r="M8658">
        <v>52</v>
      </c>
      <c r="N8658" t="s">
        <v>27</v>
      </c>
      <c r="O8658">
        <v>1.0309999999999999</v>
      </c>
      <c r="P8658" t="s">
        <v>58</v>
      </c>
      <c r="Q8658" t="s">
        <v>59</v>
      </c>
      <c r="R8658">
        <v>4.51</v>
      </c>
      <c r="S8658">
        <v>3</v>
      </c>
      <c r="U8658">
        <v>5.9</v>
      </c>
      <c r="V8658" t="s">
        <v>30</v>
      </c>
      <c r="W8658" t="s">
        <v>31</v>
      </c>
      <c r="X8658">
        <v>0</v>
      </c>
      <c r="Y8658" t="str">
        <f>IF(tblRides[[#This Row],[supply_demand_ratio]]&lt;0.8,"Below 0.8",IF(tblRides[[#This Row],[supply_demand_ratio]]&lt;1,"Between 0.8-1.0",IF(tblRides[[#This Row],[supply_demand_ratio]]&lt;=1.2,"Between 1.0-1.2","Above 1.2")))</f>
        <v>Between 1.0-1.2</v>
      </c>
    </row>
    <row r="8659" spans="1:25" x14ac:dyDescent="0.3">
      <c r="A8659" t="s">
        <v>8714</v>
      </c>
      <c r="B8659" s="1">
        <v>46100.450694444444</v>
      </c>
      <c r="C8659" s="2">
        <v>46100</v>
      </c>
      <c r="D8659">
        <v>10</v>
      </c>
      <c r="E8659" t="s">
        <v>33</v>
      </c>
      <c r="F8659" t="s">
        <v>26</v>
      </c>
      <c r="G8659">
        <v>3.5</v>
      </c>
      <c r="H8659">
        <v>92.62</v>
      </c>
      <c r="I8659">
        <v>90.72</v>
      </c>
      <c r="J8659">
        <v>1</v>
      </c>
      <c r="K8659">
        <v>8</v>
      </c>
      <c r="L8659">
        <v>12</v>
      </c>
      <c r="M8659">
        <v>84</v>
      </c>
      <c r="N8659" t="s">
        <v>27</v>
      </c>
      <c r="O8659">
        <v>0.79</v>
      </c>
      <c r="P8659" t="s">
        <v>28</v>
      </c>
      <c r="Q8659" t="s">
        <v>29</v>
      </c>
      <c r="R8659">
        <v>4.6500000000000004</v>
      </c>
      <c r="S8659">
        <v>12</v>
      </c>
      <c r="T8659">
        <v>-1.9</v>
      </c>
      <c r="U8659">
        <v>4</v>
      </c>
      <c r="V8659" t="s">
        <v>30</v>
      </c>
      <c r="W8659" t="s">
        <v>45</v>
      </c>
      <c r="X8659">
        <v>1</v>
      </c>
      <c r="Y8659" t="str">
        <f>IF(tblRides[[#This Row],[supply_demand_ratio]]&lt;0.8,"Below 0.8",IF(tblRides[[#This Row],[supply_demand_ratio]]&lt;1,"Between 0.8-1.0",IF(tblRides[[#This Row],[supply_demand_ratio]]&lt;=1.2,"Between 1.0-1.2","Above 1.2")))</f>
        <v>Below 0.8</v>
      </c>
    </row>
    <row r="8660" spans="1:25" x14ac:dyDescent="0.3">
      <c r="A8660" t="s">
        <v>8715</v>
      </c>
      <c r="B8660" s="1">
        <v>46100.450694444444</v>
      </c>
      <c r="C8660" s="2">
        <v>46100</v>
      </c>
      <c r="D8660">
        <v>10</v>
      </c>
      <c r="E8660" t="s">
        <v>33</v>
      </c>
      <c r="F8660" t="s">
        <v>26</v>
      </c>
      <c r="G8660">
        <v>4.2</v>
      </c>
      <c r="H8660">
        <v>93.84</v>
      </c>
      <c r="I8660">
        <v>90.12</v>
      </c>
      <c r="J8660">
        <v>1</v>
      </c>
      <c r="K8660">
        <v>4.8</v>
      </c>
      <c r="L8660">
        <v>4.2</v>
      </c>
      <c r="M8660">
        <v>96</v>
      </c>
      <c r="N8660" t="s">
        <v>27</v>
      </c>
      <c r="O8660">
        <v>1.1619999999999999</v>
      </c>
      <c r="P8660" t="s">
        <v>28</v>
      </c>
      <c r="Q8660" t="s">
        <v>29</v>
      </c>
      <c r="R8660">
        <v>4.3099999999999996</v>
      </c>
      <c r="S8660">
        <v>7</v>
      </c>
      <c r="T8660">
        <v>-3.72</v>
      </c>
      <c r="U8660">
        <v>-0.6</v>
      </c>
      <c r="V8660" t="s">
        <v>30</v>
      </c>
      <c r="W8660" t="s">
        <v>31</v>
      </c>
      <c r="X8660">
        <v>1</v>
      </c>
      <c r="Y8660" t="str">
        <f>IF(tblRides[[#This Row],[supply_demand_ratio]]&lt;0.8,"Below 0.8",IF(tblRides[[#This Row],[supply_demand_ratio]]&lt;1,"Between 0.8-1.0",IF(tblRides[[#This Row],[supply_demand_ratio]]&lt;=1.2,"Between 1.0-1.2","Above 1.2")))</f>
        <v>Between 1.0-1.2</v>
      </c>
    </row>
    <row r="8661" spans="1:25" x14ac:dyDescent="0.3">
      <c r="A8661" t="s">
        <v>8716</v>
      </c>
      <c r="B8661" s="1">
        <v>46100.456250000003</v>
      </c>
      <c r="C8661" s="2">
        <v>46100</v>
      </c>
      <c r="D8661">
        <v>10</v>
      </c>
      <c r="E8661" t="s">
        <v>25</v>
      </c>
      <c r="F8661" t="s">
        <v>26</v>
      </c>
      <c r="G8661">
        <v>6.8</v>
      </c>
      <c r="H8661">
        <v>212.06</v>
      </c>
      <c r="J8661">
        <v>1.4</v>
      </c>
      <c r="K8661">
        <v>13.1</v>
      </c>
      <c r="L8661">
        <v>10.199999999999999</v>
      </c>
      <c r="M8661">
        <v>102</v>
      </c>
      <c r="N8661" t="s">
        <v>72</v>
      </c>
      <c r="O8661">
        <v>0.61099999999999999</v>
      </c>
      <c r="P8661" t="s">
        <v>58</v>
      </c>
      <c r="Q8661" t="s">
        <v>59</v>
      </c>
      <c r="R8661">
        <v>4.5199999999999996</v>
      </c>
      <c r="S8661">
        <v>3</v>
      </c>
      <c r="U8661">
        <v>-2.9</v>
      </c>
      <c r="V8661" t="s">
        <v>30</v>
      </c>
      <c r="W8661" t="s">
        <v>77</v>
      </c>
      <c r="X8661">
        <v>0</v>
      </c>
      <c r="Y8661" t="str">
        <f>IF(tblRides[[#This Row],[supply_demand_ratio]]&lt;0.8,"Below 0.8",IF(tblRides[[#This Row],[supply_demand_ratio]]&lt;1,"Between 0.8-1.0",IF(tblRides[[#This Row],[supply_demand_ratio]]&lt;=1.2,"Between 1.0-1.2","Above 1.2")))</f>
        <v>Below 0.8</v>
      </c>
    </row>
    <row r="8662" spans="1:25" x14ac:dyDescent="0.3">
      <c r="A8662" t="s">
        <v>8717</v>
      </c>
      <c r="B8662" s="1">
        <v>46100.464583333334</v>
      </c>
      <c r="C8662" s="2">
        <v>46100</v>
      </c>
      <c r="D8662">
        <v>11</v>
      </c>
      <c r="E8662" t="s">
        <v>33</v>
      </c>
      <c r="F8662" t="s">
        <v>26</v>
      </c>
      <c r="G8662">
        <v>13.9</v>
      </c>
      <c r="H8662">
        <v>272.27</v>
      </c>
      <c r="I8662">
        <v>259.31</v>
      </c>
      <c r="J8662">
        <v>1.1000000000000001</v>
      </c>
      <c r="K8662">
        <v>3</v>
      </c>
      <c r="L8662">
        <v>5.0999999999999996</v>
      </c>
      <c r="M8662">
        <v>97</v>
      </c>
      <c r="N8662" t="s">
        <v>41</v>
      </c>
      <c r="O8662">
        <v>1.234</v>
      </c>
      <c r="P8662" t="s">
        <v>28</v>
      </c>
      <c r="Q8662" t="s">
        <v>29</v>
      </c>
      <c r="R8662">
        <v>4.8600000000000003</v>
      </c>
      <c r="S8662">
        <v>31</v>
      </c>
      <c r="T8662">
        <v>-12.96</v>
      </c>
      <c r="U8662">
        <v>2.1</v>
      </c>
      <c r="V8662" t="s">
        <v>30</v>
      </c>
      <c r="W8662" t="s">
        <v>31</v>
      </c>
      <c r="X8662">
        <v>1</v>
      </c>
      <c r="Y8662" t="str">
        <f>IF(tblRides[[#This Row],[supply_demand_ratio]]&lt;0.8,"Below 0.8",IF(tblRides[[#This Row],[supply_demand_ratio]]&lt;1,"Between 0.8-1.0",IF(tblRides[[#This Row],[supply_demand_ratio]]&lt;=1.2,"Between 1.0-1.2","Above 1.2")))</f>
        <v>Above 1.2</v>
      </c>
    </row>
    <row r="8663" spans="1:25" x14ac:dyDescent="0.3">
      <c r="A8663" t="s">
        <v>8718</v>
      </c>
      <c r="B8663" s="1">
        <v>46100.46597222222</v>
      </c>
      <c r="C8663" s="2">
        <v>46100</v>
      </c>
      <c r="D8663">
        <v>11</v>
      </c>
      <c r="E8663" t="s">
        <v>33</v>
      </c>
      <c r="F8663" t="s">
        <v>26</v>
      </c>
      <c r="G8663">
        <v>9.6999999999999993</v>
      </c>
      <c r="H8663">
        <v>183.7</v>
      </c>
      <c r="I8663">
        <v>182.23</v>
      </c>
      <c r="J8663">
        <v>1</v>
      </c>
      <c r="K8663">
        <v>8.5</v>
      </c>
      <c r="L8663">
        <v>9.8000000000000007</v>
      </c>
      <c r="M8663">
        <v>97</v>
      </c>
      <c r="N8663" t="s">
        <v>41</v>
      </c>
      <c r="O8663">
        <v>1.5640000000000001</v>
      </c>
      <c r="P8663" t="s">
        <v>28</v>
      </c>
      <c r="Q8663" t="s">
        <v>29</v>
      </c>
      <c r="R8663">
        <v>4.63</v>
      </c>
      <c r="S8663">
        <v>10</v>
      </c>
      <c r="T8663">
        <v>-1.47</v>
      </c>
      <c r="U8663">
        <v>1.3</v>
      </c>
      <c r="V8663" t="s">
        <v>30</v>
      </c>
      <c r="W8663" t="s">
        <v>45</v>
      </c>
      <c r="X8663">
        <v>1</v>
      </c>
      <c r="Y8663" t="str">
        <f>IF(tblRides[[#This Row],[supply_demand_ratio]]&lt;0.8,"Below 0.8",IF(tblRides[[#This Row],[supply_demand_ratio]]&lt;1,"Between 0.8-1.0",IF(tblRides[[#This Row],[supply_demand_ratio]]&lt;=1.2,"Between 1.0-1.2","Above 1.2")))</f>
        <v>Above 1.2</v>
      </c>
    </row>
    <row r="8664" spans="1:25" x14ac:dyDescent="0.3">
      <c r="A8664" t="s">
        <v>8719</v>
      </c>
      <c r="B8664" s="1">
        <v>46100.46875</v>
      </c>
      <c r="C8664" s="2">
        <v>46100</v>
      </c>
      <c r="D8664">
        <v>11</v>
      </c>
      <c r="E8664" t="s">
        <v>62</v>
      </c>
      <c r="F8664" t="s">
        <v>26</v>
      </c>
      <c r="G8664">
        <v>6.6</v>
      </c>
      <c r="H8664">
        <v>137.08000000000001</v>
      </c>
      <c r="J8664">
        <v>1</v>
      </c>
      <c r="K8664">
        <v>4.9000000000000004</v>
      </c>
      <c r="L8664">
        <v>6.3</v>
      </c>
      <c r="M8664">
        <v>58</v>
      </c>
      <c r="N8664" t="s">
        <v>41</v>
      </c>
      <c r="O8664">
        <v>1.7629999999999999</v>
      </c>
      <c r="P8664" t="s">
        <v>37</v>
      </c>
      <c r="Q8664" t="s">
        <v>38</v>
      </c>
      <c r="R8664">
        <v>5</v>
      </c>
      <c r="S8664">
        <v>15</v>
      </c>
      <c r="U8664">
        <v>1.4</v>
      </c>
      <c r="V8664" t="s">
        <v>30</v>
      </c>
      <c r="W8664" t="s">
        <v>31</v>
      </c>
      <c r="X8664">
        <v>0</v>
      </c>
      <c r="Y8664" t="str">
        <f>IF(tblRides[[#This Row],[supply_demand_ratio]]&lt;0.8,"Below 0.8",IF(tblRides[[#This Row],[supply_demand_ratio]]&lt;1,"Between 0.8-1.0",IF(tblRides[[#This Row],[supply_demand_ratio]]&lt;=1.2,"Between 1.0-1.2","Above 1.2")))</f>
        <v>Above 1.2</v>
      </c>
    </row>
    <row r="8665" spans="1:25" x14ac:dyDescent="0.3">
      <c r="A8665" t="s">
        <v>8720</v>
      </c>
      <c r="B8665" s="1">
        <v>46100.47152777778</v>
      </c>
      <c r="C8665" s="2">
        <v>46100</v>
      </c>
      <c r="D8665">
        <v>11</v>
      </c>
      <c r="E8665" t="s">
        <v>43</v>
      </c>
      <c r="F8665" t="s">
        <v>26</v>
      </c>
      <c r="G8665">
        <v>5.6</v>
      </c>
      <c r="H8665">
        <v>130.09</v>
      </c>
      <c r="I8665">
        <v>141.12</v>
      </c>
      <c r="J8665">
        <v>1</v>
      </c>
      <c r="K8665">
        <v>3.8</v>
      </c>
      <c r="L8665">
        <v>3</v>
      </c>
      <c r="M8665">
        <v>63</v>
      </c>
      <c r="N8665" t="s">
        <v>41</v>
      </c>
      <c r="O8665">
        <v>1.36</v>
      </c>
      <c r="P8665" t="s">
        <v>28</v>
      </c>
      <c r="Q8665" t="s">
        <v>29</v>
      </c>
      <c r="R8665">
        <v>4.78</v>
      </c>
      <c r="S8665">
        <v>4</v>
      </c>
      <c r="T8665">
        <v>11.03</v>
      </c>
      <c r="U8665">
        <v>-0.8</v>
      </c>
      <c r="V8665" t="s">
        <v>30</v>
      </c>
      <c r="W8665" t="s">
        <v>31</v>
      </c>
      <c r="X8665">
        <v>1</v>
      </c>
      <c r="Y8665" t="str">
        <f>IF(tblRides[[#This Row],[supply_demand_ratio]]&lt;0.8,"Below 0.8",IF(tblRides[[#This Row],[supply_demand_ratio]]&lt;1,"Between 0.8-1.0",IF(tblRides[[#This Row],[supply_demand_ratio]]&lt;=1.2,"Between 1.0-1.2","Above 1.2")))</f>
        <v>Above 1.2</v>
      </c>
    </row>
    <row r="8666" spans="1:25" x14ac:dyDescent="0.3">
      <c r="A8666" t="s">
        <v>8721</v>
      </c>
      <c r="B8666" s="1">
        <v>46100.479166666664</v>
      </c>
      <c r="C8666" s="2">
        <v>46100</v>
      </c>
      <c r="D8666">
        <v>11</v>
      </c>
      <c r="E8666" t="s">
        <v>36</v>
      </c>
      <c r="F8666" t="s">
        <v>34</v>
      </c>
      <c r="G8666">
        <v>1.1000000000000001</v>
      </c>
      <c r="H8666">
        <v>53.52</v>
      </c>
      <c r="I8666">
        <v>51.78</v>
      </c>
      <c r="J8666">
        <v>1</v>
      </c>
      <c r="K8666">
        <v>2.9</v>
      </c>
      <c r="L8666">
        <v>5.9</v>
      </c>
      <c r="M8666">
        <v>93</v>
      </c>
      <c r="N8666" t="s">
        <v>27</v>
      </c>
      <c r="O8666">
        <v>0.96499999999999997</v>
      </c>
      <c r="P8666" t="s">
        <v>28</v>
      </c>
      <c r="Q8666" t="s">
        <v>29</v>
      </c>
      <c r="R8666">
        <v>4.46</v>
      </c>
      <c r="S8666">
        <v>0</v>
      </c>
      <c r="T8666">
        <v>-1.74</v>
      </c>
      <c r="U8666">
        <v>3</v>
      </c>
      <c r="V8666" t="s">
        <v>30</v>
      </c>
      <c r="W8666" t="s">
        <v>31</v>
      </c>
      <c r="X8666">
        <v>1</v>
      </c>
      <c r="Y8666" t="str">
        <f>IF(tblRides[[#This Row],[supply_demand_ratio]]&lt;0.8,"Below 0.8",IF(tblRides[[#This Row],[supply_demand_ratio]]&lt;1,"Between 0.8-1.0",IF(tblRides[[#This Row],[supply_demand_ratio]]&lt;=1.2,"Between 1.0-1.2","Above 1.2")))</f>
        <v>Between 0.8-1.0</v>
      </c>
    </row>
    <row r="8667" spans="1:25" x14ac:dyDescent="0.3">
      <c r="A8667" t="s">
        <v>8722</v>
      </c>
      <c r="B8667" s="1">
        <v>46100.479861111111</v>
      </c>
      <c r="C8667" s="2">
        <v>46100</v>
      </c>
      <c r="D8667">
        <v>11</v>
      </c>
      <c r="E8667" t="s">
        <v>43</v>
      </c>
      <c r="F8667" t="s">
        <v>26</v>
      </c>
      <c r="G8667">
        <v>6.3</v>
      </c>
      <c r="H8667">
        <v>132.36000000000001</v>
      </c>
      <c r="I8667">
        <v>135.4</v>
      </c>
      <c r="J8667">
        <v>1.1000000000000001</v>
      </c>
      <c r="K8667">
        <v>2</v>
      </c>
      <c r="L8667">
        <v>2.1</v>
      </c>
      <c r="M8667">
        <v>68</v>
      </c>
      <c r="N8667" t="s">
        <v>41</v>
      </c>
      <c r="O8667">
        <v>1.5189999999999999</v>
      </c>
      <c r="P8667" t="s">
        <v>28</v>
      </c>
      <c r="Q8667" t="s">
        <v>29</v>
      </c>
      <c r="R8667">
        <v>4.9800000000000004</v>
      </c>
      <c r="S8667">
        <v>6</v>
      </c>
      <c r="T8667">
        <v>3.04</v>
      </c>
      <c r="U8667">
        <v>0.1</v>
      </c>
      <c r="V8667" t="s">
        <v>30</v>
      </c>
      <c r="W8667" t="s">
        <v>31</v>
      </c>
      <c r="X8667">
        <v>1</v>
      </c>
      <c r="Y8667" t="str">
        <f>IF(tblRides[[#This Row],[supply_demand_ratio]]&lt;0.8,"Below 0.8",IF(tblRides[[#This Row],[supply_demand_ratio]]&lt;1,"Between 0.8-1.0",IF(tblRides[[#This Row],[supply_demand_ratio]]&lt;=1.2,"Between 1.0-1.2","Above 1.2")))</f>
        <v>Above 1.2</v>
      </c>
    </row>
    <row r="8668" spans="1:25" x14ac:dyDescent="0.3">
      <c r="A8668" t="s">
        <v>8723</v>
      </c>
      <c r="B8668" s="1">
        <v>46100.486805555556</v>
      </c>
      <c r="C8668" s="2">
        <v>46100</v>
      </c>
      <c r="D8668">
        <v>11</v>
      </c>
      <c r="E8668" t="s">
        <v>33</v>
      </c>
      <c r="F8668" t="s">
        <v>26</v>
      </c>
      <c r="G8668">
        <v>3.1</v>
      </c>
      <c r="H8668">
        <v>81.400000000000006</v>
      </c>
      <c r="J8668">
        <v>1</v>
      </c>
      <c r="K8668">
        <v>4</v>
      </c>
      <c r="L8668">
        <v>1</v>
      </c>
      <c r="M8668">
        <v>77</v>
      </c>
      <c r="N8668" t="s">
        <v>27</v>
      </c>
      <c r="O8668">
        <v>0.879</v>
      </c>
      <c r="P8668" t="s">
        <v>58</v>
      </c>
      <c r="Q8668" t="s">
        <v>59</v>
      </c>
      <c r="R8668">
        <v>4.8499999999999996</v>
      </c>
      <c r="S8668">
        <v>20</v>
      </c>
      <c r="U8668">
        <v>-3</v>
      </c>
      <c r="V8668" t="s">
        <v>30</v>
      </c>
      <c r="W8668" t="s">
        <v>31</v>
      </c>
      <c r="X8668">
        <v>0</v>
      </c>
      <c r="Y8668" t="str">
        <f>IF(tblRides[[#This Row],[supply_demand_ratio]]&lt;0.8,"Below 0.8",IF(tblRides[[#This Row],[supply_demand_ratio]]&lt;1,"Between 0.8-1.0",IF(tblRides[[#This Row],[supply_demand_ratio]]&lt;=1.2,"Between 1.0-1.2","Above 1.2")))</f>
        <v>Between 0.8-1.0</v>
      </c>
    </row>
    <row r="8669" spans="1:25" x14ac:dyDescent="0.3">
      <c r="A8669" t="s">
        <v>8724</v>
      </c>
      <c r="B8669" s="1">
        <v>46100.498611111114</v>
      </c>
      <c r="C8669" s="2">
        <v>46100</v>
      </c>
      <c r="D8669">
        <v>11</v>
      </c>
      <c r="E8669" t="s">
        <v>62</v>
      </c>
      <c r="F8669" t="s">
        <v>26</v>
      </c>
      <c r="G8669">
        <v>2.9</v>
      </c>
      <c r="H8669">
        <v>76.680000000000007</v>
      </c>
      <c r="I8669">
        <v>78.27</v>
      </c>
      <c r="J8669">
        <v>1</v>
      </c>
      <c r="K8669">
        <v>3.2</v>
      </c>
      <c r="L8669">
        <v>8</v>
      </c>
      <c r="M8669">
        <v>58</v>
      </c>
      <c r="N8669" t="s">
        <v>41</v>
      </c>
      <c r="O8669">
        <v>1.474</v>
      </c>
      <c r="P8669" t="s">
        <v>28</v>
      </c>
      <c r="Q8669" t="s">
        <v>29</v>
      </c>
      <c r="R8669">
        <v>4.7699999999999996</v>
      </c>
      <c r="S8669">
        <v>4</v>
      </c>
      <c r="T8669">
        <v>1.59</v>
      </c>
      <c r="U8669">
        <v>4.8</v>
      </c>
      <c r="V8669" t="s">
        <v>30</v>
      </c>
      <c r="W8669" t="s">
        <v>31</v>
      </c>
      <c r="X8669">
        <v>1</v>
      </c>
      <c r="Y8669" t="str">
        <f>IF(tblRides[[#This Row],[supply_demand_ratio]]&lt;0.8,"Below 0.8",IF(tblRides[[#This Row],[supply_demand_ratio]]&lt;1,"Between 0.8-1.0",IF(tblRides[[#This Row],[supply_demand_ratio]]&lt;=1.2,"Between 1.0-1.2","Above 1.2")))</f>
        <v>Above 1.2</v>
      </c>
    </row>
    <row r="8670" spans="1:25" x14ac:dyDescent="0.3">
      <c r="A8670" t="s">
        <v>8725</v>
      </c>
      <c r="B8670" s="1">
        <v>46100.499305555553</v>
      </c>
      <c r="C8670" s="2">
        <v>46100</v>
      </c>
      <c r="D8670">
        <v>11</v>
      </c>
      <c r="E8670" t="s">
        <v>33</v>
      </c>
      <c r="F8670" t="s">
        <v>26</v>
      </c>
      <c r="G8670">
        <v>2.2000000000000002</v>
      </c>
      <c r="H8670">
        <v>75.75</v>
      </c>
      <c r="I8670">
        <v>74.59</v>
      </c>
      <c r="J8670">
        <v>1</v>
      </c>
      <c r="K8670">
        <v>3.9</v>
      </c>
      <c r="L8670">
        <v>5.6</v>
      </c>
      <c r="M8670">
        <v>91</v>
      </c>
      <c r="N8670" t="s">
        <v>27</v>
      </c>
      <c r="O8670">
        <v>1.0209999999999999</v>
      </c>
      <c r="P8670" t="s">
        <v>28</v>
      </c>
      <c r="Q8670" t="s">
        <v>29</v>
      </c>
      <c r="R8670">
        <v>4.92</v>
      </c>
      <c r="S8670">
        <v>9</v>
      </c>
      <c r="T8670">
        <v>-1.1599999999999999</v>
      </c>
      <c r="U8670">
        <v>1.7</v>
      </c>
      <c r="V8670" t="s">
        <v>30</v>
      </c>
      <c r="W8670" t="s">
        <v>31</v>
      </c>
      <c r="X8670">
        <v>1</v>
      </c>
      <c r="Y8670" t="str">
        <f>IF(tblRides[[#This Row],[supply_demand_ratio]]&lt;0.8,"Below 0.8",IF(tblRides[[#This Row],[supply_demand_ratio]]&lt;1,"Between 0.8-1.0",IF(tblRides[[#This Row],[supply_demand_ratio]]&lt;=1.2,"Between 1.0-1.2","Above 1.2")))</f>
        <v>Between 1.0-1.2</v>
      </c>
    </row>
    <row r="8671" spans="1:25" x14ac:dyDescent="0.3">
      <c r="A8671" t="s">
        <v>8726</v>
      </c>
      <c r="B8671" s="1">
        <v>46100.507638888892</v>
      </c>
      <c r="C8671" s="2">
        <v>46100</v>
      </c>
      <c r="D8671">
        <v>12</v>
      </c>
      <c r="E8671" t="s">
        <v>36</v>
      </c>
      <c r="F8671" t="s">
        <v>26</v>
      </c>
      <c r="G8671">
        <v>9.6999999999999993</v>
      </c>
      <c r="H8671">
        <v>189.05</v>
      </c>
      <c r="I8671">
        <v>191.44</v>
      </c>
      <c r="J8671">
        <v>1</v>
      </c>
      <c r="K8671">
        <v>2.9</v>
      </c>
      <c r="L8671">
        <v>7.3</v>
      </c>
      <c r="M8671">
        <v>120</v>
      </c>
      <c r="N8671" t="s">
        <v>41</v>
      </c>
      <c r="O8671">
        <v>1.276</v>
      </c>
      <c r="P8671" t="s">
        <v>28</v>
      </c>
      <c r="Q8671" t="s">
        <v>29</v>
      </c>
      <c r="R8671">
        <v>4.5199999999999996</v>
      </c>
      <c r="S8671">
        <v>13</v>
      </c>
      <c r="T8671">
        <v>2.39</v>
      </c>
      <c r="U8671">
        <v>4.4000000000000004</v>
      </c>
      <c r="V8671" t="s">
        <v>30</v>
      </c>
      <c r="W8671" t="s">
        <v>31</v>
      </c>
      <c r="X8671">
        <v>1</v>
      </c>
      <c r="Y8671" t="str">
        <f>IF(tblRides[[#This Row],[supply_demand_ratio]]&lt;0.8,"Below 0.8",IF(tblRides[[#This Row],[supply_demand_ratio]]&lt;1,"Between 0.8-1.0",IF(tblRides[[#This Row],[supply_demand_ratio]]&lt;=1.2,"Between 1.0-1.2","Above 1.2")))</f>
        <v>Above 1.2</v>
      </c>
    </row>
    <row r="8672" spans="1:25" x14ac:dyDescent="0.3">
      <c r="A8672" t="s">
        <v>8727</v>
      </c>
      <c r="B8672" s="1">
        <v>46100.540277777778</v>
      </c>
      <c r="C8672" s="2">
        <v>46100</v>
      </c>
      <c r="D8672">
        <v>12</v>
      </c>
      <c r="E8672" t="s">
        <v>36</v>
      </c>
      <c r="F8672" t="s">
        <v>34</v>
      </c>
      <c r="G8672">
        <v>3.8</v>
      </c>
      <c r="H8672">
        <v>96.46</v>
      </c>
      <c r="I8672">
        <v>103.43</v>
      </c>
      <c r="J8672">
        <v>1.1000000000000001</v>
      </c>
      <c r="K8672">
        <v>6.3</v>
      </c>
      <c r="L8672">
        <v>9.6</v>
      </c>
      <c r="M8672">
        <v>103</v>
      </c>
      <c r="N8672" t="s">
        <v>41</v>
      </c>
      <c r="O8672">
        <v>1.198</v>
      </c>
      <c r="P8672" t="s">
        <v>28</v>
      </c>
      <c r="Q8672" t="s">
        <v>29</v>
      </c>
      <c r="R8672">
        <v>4.7699999999999996</v>
      </c>
      <c r="S8672">
        <v>0</v>
      </c>
      <c r="T8672">
        <v>6.97</v>
      </c>
      <c r="U8672">
        <v>3.3</v>
      </c>
      <c r="V8672" t="s">
        <v>30</v>
      </c>
      <c r="W8672" t="s">
        <v>45</v>
      </c>
      <c r="X8672">
        <v>1</v>
      </c>
      <c r="Y8672" t="str">
        <f>IF(tblRides[[#This Row],[supply_demand_ratio]]&lt;0.8,"Below 0.8",IF(tblRides[[#This Row],[supply_demand_ratio]]&lt;1,"Between 0.8-1.0",IF(tblRides[[#This Row],[supply_demand_ratio]]&lt;=1.2,"Between 1.0-1.2","Above 1.2")))</f>
        <v>Between 1.0-1.2</v>
      </c>
    </row>
    <row r="8673" spans="1:25" x14ac:dyDescent="0.3">
      <c r="A8673" t="s">
        <v>8728</v>
      </c>
      <c r="B8673" s="1">
        <v>46100.563194444447</v>
      </c>
      <c r="C8673" s="2">
        <v>46100</v>
      </c>
      <c r="D8673">
        <v>13</v>
      </c>
      <c r="E8673" t="s">
        <v>62</v>
      </c>
      <c r="F8673" t="s">
        <v>34</v>
      </c>
      <c r="G8673">
        <v>2</v>
      </c>
      <c r="H8673">
        <v>69.209999999999994</v>
      </c>
      <c r="I8673">
        <v>69.05</v>
      </c>
      <c r="J8673">
        <v>1</v>
      </c>
      <c r="K8673">
        <v>2</v>
      </c>
      <c r="L8673">
        <v>5.0999999999999996</v>
      </c>
      <c r="M8673">
        <v>54</v>
      </c>
      <c r="N8673" t="s">
        <v>41</v>
      </c>
      <c r="O8673">
        <v>2.1819999999999999</v>
      </c>
      <c r="P8673" t="s">
        <v>28</v>
      </c>
      <c r="Q8673" t="s">
        <v>29</v>
      </c>
      <c r="R8673">
        <v>4.5599999999999996</v>
      </c>
      <c r="S8673">
        <v>0</v>
      </c>
      <c r="T8673">
        <v>-0.16</v>
      </c>
      <c r="U8673">
        <v>3.1</v>
      </c>
      <c r="V8673" t="s">
        <v>30</v>
      </c>
      <c r="W8673" t="s">
        <v>31</v>
      </c>
      <c r="X8673">
        <v>1</v>
      </c>
      <c r="Y8673" t="str">
        <f>IF(tblRides[[#This Row],[supply_demand_ratio]]&lt;0.8,"Below 0.8",IF(tblRides[[#This Row],[supply_demand_ratio]]&lt;1,"Between 0.8-1.0",IF(tblRides[[#This Row],[supply_demand_ratio]]&lt;=1.2,"Between 1.0-1.2","Above 1.2")))</f>
        <v>Above 1.2</v>
      </c>
    </row>
    <row r="8674" spans="1:25" x14ac:dyDescent="0.3">
      <c r="A8674" t="s">
        <v>8729</v>
      </c>
      <c r="B8674" s="1">
        <v>46100.563888888886</v>
      </c>
      <c r="C8674" s="2">
        <v>46100</v>
      </c>
      <c r="D8674">
        <v>13</v>
      </c>
      <c r="E8674" t="s">
        <v>25</v>
      </c>
      <c r="F8674" t="s">
        <v>26</v>
      </c>
      <c r="G8674">
        <v>4.9000000000000004</v>
      </c>
      <c r="H8674">
        <v>114.81</v>
      </c>
      <c r="I8674">
        <v>112.45</v>
      </c>
      <c r="J8674">
        <v>1.1000000000000001</v>
      </c>
      <c r="K8674">
        <v>2.7</v>
      </c>
      <c r="L8674">
        <v>10.4</v>
      </c>
      <c r="M8674">
        <v>129</v>
      </c>
      <c r="N8674" t="s">
        <v>27</v>
      </c>
      <c r="O8674">
        <v>1.181</v>
      </c>
      <c r="P8674" t="s">
        <v>28</v>
      </c>
      <c r="Q8674" t="s">
        <v>29</v>
      </c>
      <c r="R8674">
        <v>4.87</v>
      </c>
      <c r="S8674">
        <v>9</v>
      </c>
      <c r="T8674">
        <v>-2.36</v>
      </c>
      <c r="U8674">
        <v>7.7</v>
      </c>
      <c r="V8674" t="s">
        <v>30</v>
      </c>
      <c r="W8674" t="s">
        <v>31</v>
      </c>
      <c r="X8674">
        <v>1</v>
      </c>
      <c r="Y8674" t="str">
        <f>IF(tblRides[[#This Row],[supply_demand_ratio]]&lt;0.8,"Below 0.8",IF(tblRides[[#This Row],[supply_demand_ratio]]&lt;1,"Between 0.8-1.0",IF(tblRides[[#This Row],[supply_demand_ratio]]&lt;=1.2,"Between 1.0-1.2","Above 1.2")))</f>
        <v>Between 1.0-1.2</v>
      </c>
    </row>
    <row r="8675" spans="1:25" x14ac:dyDescent="0.3">
      <c r="A8675" t="s">
        <v>8730</v>
      </c>
      <c r="B8675" s="1">
        <v>46100.568749999999</v>
      </c>
      <c r="C8675" s="2">
        <v>46100</v>
      </c>
      <c r="D8675">
        <v>13</v>
      </c>
      <c r="E8675" t="s">
        <v>25</v>
      </c>
      <c r="F8675" t="s">
        <v>26</v>
      </c>
      <c r="G8675">
        <v>13</v>
      </c>
      <c r="H8675">
        <v>217.95</v>
      </c>
      <c r="I8675">
        <v>211.19</v>
      </c>
      <c r="J8675">
        <v>1</v>
      </c>
      <c r="K8675">
        <v>3.7</v>
      </c>
      <c r="L8675">
        <v>6.9</v>
      </c>
      <c r="M8675">
        <v>121</v>
      </c>
      <c r="N8675" t="s">
        <v>41</v>
      </c>
      <c r="O8675">
        <v>1.1859999999999999</v>
      </c>
      <c r="P8675" t="s">
        <v>28</v>
      </c>
      <c r="Q8675" t="s">
        <v>29</v>
      </c>
      <c r="R8675">
        <v>4.4800000000000004</v>
      </c>
      <c r="S8675">
        <v>13</v>
      </c>
      <c r="T8675">
        <v>-6.76</v>
      </c>
      <c r="U8675">
        <v>3.2</v>
      </c>
      <c r="V8675" t="s">
        <v>30</v>
      </c>
      <c r="W8675" t="s">
        <v>31</v>
      </c>
      <c r="X8675">
        <v>1</v>
      </c>
      <c r="Y8675" t="str">
        <f>IF(tblRides[[#This Row],[supply_demand_ratio]]&lt;0.8,"Below 0.8",IF(tblRides[[#This Row],[supply_demand_ratio]]&lt;1,"Between 0.8-1.0",IF(tblRides[[#This Row],[supply_demand_ratio]]&lt;=1.2,"Between 1.0-1.2","Above 1.2")))</f>
        <v>Between 1.0-1.2</v>
      </c>
    </row>
    <row r="8676" spans="1:25" x14ac:dyDescent="0.3">
      <c r="A8676" t="s">
        <v>8731</v>
      </c>
      <c r="B8676" s="1">
        <v>46100.571527777778</v>
      </c>
      <c r="C8676" s="2">
        <v>46100</v>
      </c>
      <c r="D8676">
        <v>13</v>
      </c>
      <c r="E8676" t="s">
        <v>33</v>
      </c>
      <c r="F8676" t="s">
        <v>26</v>
      </c>
      <c r="G8676">
        <v>2.5</v>
      </c>
      <c r="H8676">
        <v>82.35</v>
      </c>
      <c r="I8676">
        <v>82.99</v>
      </c>
      <c r="J8676">
        <v>1</v>
      </c>
      <c r="K8676">
        <v>2.5</v>
      </c>
      <c r="L8676">
        <v>1</v>
      </c>
      <c r="M8676">
        <v>77</v>
      </c>
      <c r="N8676" t="s">
        <v>41</v>
      </c>
      <c r="O8676">
        <v>1.105</v>
      </c>
      <c r="P8676" t="s">
        <v>28</v>
      </c>
      <c r="Q8676" t="s">
        <v>29</v>
      </c>
      <c r="R8676">
        <v>4.74</v>
      </c>
      <c r="S8676">
        <v>2</v>
      </c>
      <c r="T8676">
        <v>0.64</v>
      </c>
      <c r="U8676">
        <v>-1.5</v>
      </c>
      <c r="V8676" t="s">
        <v>30</v>
      </c>
      <c r="W8676" t="s">
        <v>31</v>
      </c>
      <c r="X8676">
        <v>1</v>
      </c>
      <c r="Y8676" t="str">
        <f>IF(tblRides[[#This Row],[supply_demand_ratio]]&lt;0.8,"Below 0.8",IF(tblRides[[#This Row],[supply_demand_ratio]]&lt;1,"Between 0.8-1.0",IF(tblRides[[#This Row],[supply_demand_ratio]]&lt;=1.2,"Between 1.0-1.2","Above 1.2")))</f>
        <v>Between 1.0-1.2</v>
      </c>
    </row>
    <row r="8677" spans="1:25" x14ac:dyDescent="0.3">
      <c r="A8677" t="s">
        <v>8732</v>
      </c>
      <c r="B8677" s="1">
        <v>46100.594444444447</v>
      </c>
      <c r="C8677" s="2">
        <v>46100</v>
      </c>
      <c r="D8677">
        <v>14</v>
      </c>
      <c r="E8677" t="s">
        <v>62</v>
      </c>
      <c r="F8677" t="s">
        <v>26</v>
      </c>
      <c r="G8677">
        <v>14.2</v>
      </c>
      <c r="H8677">
        <v>262.17</v>
      </c>
      <c r="J8677">
        <v>1.1000000000000001</v>
      </c>
      <c r="K8677">
        <v>6.3</v>
      </c>
      <c r="L8677">
        <v>4.0999999999999996</v>
      </c>
      <c r="M8677">
        <v>58</v>
      </c>
      <c r="N8677" t="s">
        <v>41</v>
      </c>
      <c r="O8677">
        <v>2.2000000000000002</v>
      </c>
      <c r="P8677" t="s">
        <v>58</v>
      </c>
      <c r="Q8677" t="s">
        <v>59</v>
      </c>
      <c r="R8677">
        <v>4.9400000000000004</v>
      </c>
      <c r="S8677">
        <v>1</v>
      </c>
      <c r="U8677">
        <v>-2.2000000000000002</v>
      </c>
      <c r="V8677" t="s">
        <v>30</v>
      </c>
      <c r="W8677" t="s">
        <v>45</v>
      </c>
      <c r="X8677">
        <v>0</v>
      </c>
      <c r="Y8677" t="str">
        <f>IF(tblRides[[#This Row],[supply_demand_ratio]]&lt;0.8,"Below 0.8",IF(tblRides[[#This Row],[supply_demand_ratio]]&lt;1,"Between 0.8-1.0",IF(tblRides[[#This Row],[supply_demand_ratio]]&lt;=1.2,"Between 1.0-1.2","Above 1.2")))</f>
        <v>Above 1.2</v>
      </c>
    </row>
    <row r="8678" spans="1:25" x14ac:dyDescent="0.3">
      <c r="A8678" t="s">
        <v>8733</v>
      </c>
      <c r="B8678" s="1">
        <v>46100.622916666667</v>
      </c>
      <c r="C8678" s="2">
        <v>46100</v>
      </c>
      <c r="D8678">
        <v>14</v>
      </c>
      <c r="E8678" t="s">
        <v>33</v>
      </c>
      <c r="F8678" t="s">
        <v>26</v>
      </c>
      <c r="G8678">
        <v>7.2</v>
      </c>
      <c r="H8678">
        <v>142.26</v>
      </c>
      <c r="I8678">
        <v>139.63</v>
      </c>
      <c r="J8678">
        <v>1</v>
      </c>
      <c r="K8678">
        <v>2.4</v>
      </c>
      <c r="L8678">
        <v>2.4</v>
      </c>
      <c r="M8678">
        <v>109</v>
      </c>
      <c r="N8678" t="s">
        <v>41</v>
      </c>
      <c r="O8678">
        <v>2.0569999999999999</v>
      </c>
      <c r="P8678" t="s">
        <v>28</v>
      </c>
      <c r="Q8678" t="s">
        <v>29</v>
      </c>
      <c r="R8678">
        <v>4.66</v>
      </c>
      <c r="S8678">
        <v>3</v>
      </c>
      <c r="T8678">
        <v>-2.63</v>
      </c>
      <c r="U8678">
        <v>0</v>
      </c>
      <c r="V8678" t="s">
        <v>30</v>
      </c>
      <c r="W8678" t="s">
        <v>31</v>
      </c>
      <c r="X8678">
        <v>1</v>
      </c>
      <c r="Y8678" t="str">
        <f>IF(tblRides[[#This Row],[supply_demand_ratio]]&lt;0.8,"Below 0.8",IF(tblRides[[#This Row],[supply_demand_ratio]]&lt;1,"Between 0.8-1.0",IF(tblRides[[#This Row],[supply_demand_ratio]]&lt;=1.2,"Between 1.0-1.2","Above 1.2")))</f>
        <v>Above 1.2</v>
      </c>
    </row>
    <row r="8679" spans="1:25" x14ac:dyDescent="0.3">
      <c r="A8679" t="s">
        <v>8734</v>
      </c>
      <c r="B8679" s="1">
        <v>46100.629166666666</v>
      </c>
      <c r="C8679" s="2">
        <v>46100</v>
      </c>
      <c r="D8679">
        <v>15</v>
      </c>
      <c r="E8679" t="s">
        <v>43</v>
      </c>
      <c r="F8679" t="s">
        <v>34</v>
      </c>
      <c r="G8679">
        <v>14</v>
      </c>
      <c r="H8679">
        <v>226.24</v>
      </c>
      <c r="I8679">
        <v>226.36</v>
      </c>
      <c r="J8679">
        <v>1</v>
      </c>
      <c r="K8679">
        <v>3.8</v>
      </c>
      <c r="L8679">
        <v>1</v>
      </c>
      <c r="M8679">
        <v>66</v>
      </c>
      <c r="N8679" t="s">
        <v>41</v>
      </c>
      <c r="O8679">
        <v>1.4710000000000001</v>
      </c>
      <c r="P8679" t="s">
        <v>28</v>
      </c>
      <c r="Q8679" t="s">
        <v>29</v>
      </c>
      <c r="R8679">
        <v>4.9800000000000004</v>
      </c>
      <c r="S8679">
        <v>0</v>
      </c>
      <c r="T8679">
        <v>0.12</v>
      </c>
      <c r="U8679">
        <v>-2.8</v>
      </c>
      <c r="V8679" t="s">
        <v>30</v>
      </c>
      <c r="W8679" t="s">
        <v>31</v>
      </c>
      <c r="X8679">
        <v>1</v>
      </c>
      <c r="Y8679" t="str">
        <f>IF(tblRides[[#This Row],[supply_demand_ratio]]&lt;0.8,"Below 0.8",IF(tblRides[[#This Row],[supply_demand_ratio]]&lt;1,"Between 0.8-1.0",IF(tblRides[[#This Row],[supply_demand_ratio]]&lt;=1.2,"Between 1.0-1.2","Above 1.2")))</f>
        <v>Above 1.2</v>
      </c>
    </row>
    <row r="8680" spans="1:25" x14ac:dyDescent="0.3">
      <c r="A8680" t="s">
        <v>8735</v>
      </c>
      <c r="B8680" s="1">
        <v>46100.629166666666</v>
      </c>
      <c r="C8680" s="2">
        <v>46100</v>
      </c>
      <c r="D8680">
        <v>15</v>
      </c>
      <c r="E8680" t="s">
        <v>33</v>
      </c>
      <c r="F8680" t="s">
        <v>34</v>
      </c>
      <c r="G8680">
        <v>4.8</v>
      </c>
      <c r="H8680">
        <v>104.29</v>
      </c>
      <c r="I8680">
        <v>101.37</v>
      </c>
      <c r="J8680">
        <v>1</v>
      </c>
      <c r="K8680">
        <v>3.6</v>
      </c>
      <c r="L8680">
        <v>1</v>
      </c>
      <c r="M8680">
        <v>79</v>
      </c>
      <c r="N8680" t="s">
        <v>41</v>
      </c>
      <c r="O8680">
        <v>1.431</v>
      </c>
      <c r="P8680" t="s">
        <v>28</v>
      </c>
      <c r="Q8680" t="s">
        <v>29</v>
      </c>
      <c r="R8680">
        <v>4.59</v>
      </c>
      <c r="S8680">
        <v>0</v>
      </c>
      <c r="T8680">
        <v>-2.92</v>
      </c>
      <c r="U8680">
        <v>-2.6</v>
      </c>
      <c r="V8680" t="s">
        <v>30</v>
      </c>
      <c r="W8680" t="s">
        <v>31</v>
      </c>
      <c r="X8680">
        <v>1</v>
      </c>
      <c r="Y8680" t="str">
        <f>IF(tblRides[[#This Row],[supply_demand_ratio]]&lt;0.8,"Below 0.8",IF(tblRides[[#This Row],[supply_demand_ratio]]&lt;1,"Between 0.8-1.0",IF(tblRides[[#This Row],[supply_demand_ratio]]&lt;=1.2,"Between 1.0-1.2","Above 1.2")))</f>
        <v>Above 1.2</v>
      </c>
    </row>
    <row r="8681" spans="1:25" x14ac:dyDescent="0.3">
      <c r="A8681" t="s">
        <v>8736</v>
      </c>
      <c r="B8681" s="1">
        <v>46100.632638888892</v>
      </c>
      <c r="C8681" s="2">
        <v>46100</v>
      </c>
      <c r="D8681">
        <v>15</v>
      </c>
      <c r="E8681" t="s">
        <v>25</v>
      </c>
      <c r="F8681" t="s">
        <v>34</v>
      </c>
      <c r="G8681">
        <v>9.3000000000000007</v>
      </c>
      <c r="H8681">
        <v>159.66</v>
      </c>
      <c r="I8681">
        <v>159.5</v>
      </c>
      <c r="J8681">
        <v>1</v>
      </c>
      <c r="K8681">
        <v>3.7</v>
      </c>
      <c r="L8681">
        <v>8.4</v>
      </c>
      <c r="M8681">
        <v>122</v>
      </c>
      <c r="N8681" t="s">
        <v>27</v>
      </c>
      <c r="O8681">
        <v>1.069</v>
      </c>
      <c r="P8681" t="s">
        <v>28</v>
      </c>
      <c r="Q8681" t="s">
        <v>29</v>
      </c>
      <c r="R8681">
        <v>4.4800000000000004</v>
      </c>
      <c r="S8681">
        <v>0</v>
      </c>
      <c r="T8681">
        <v>-0.16</v>
      </c>
      <c r="U8681">
        <v>4.7</v>
      </c>
      <c r="V8681" t="s">
        <v>30</v>
      </c>
      <c r="W8681" t="s">
        <v>31</v>
      </c>
      <c r="X8681">
        <v>1</v>
      </c>
      <c r="Y8681" t="str">
        <f>IF(tblRides[[#This Row],[supply_demand_ratio]]&lt;0.8,"Below 0.8",IF(tblRides[[#This Row],[supply_demand_ratio]]&lt;1,"Between 0.8-1.0",IF(tblRides[[#This Row],[supply_demand_ratio]]&lt;=1.2,"Between 1.0-1.2","Above 1.2")))</f>
        <v>Between 1.0-1.2</v>
      </c>
    </row>
    <row r="8682" spans="1:25" x14ac:dyDescent="0.3">
      <c r="A8682" t="s">
        <v>8737</v>
      </c>
      <c r="B8682" s="1">
        <v>46100.63958333333</v>
      </c>
      <c r="C8682" s="2">
        <v>46100</v>
      </c>
      <c r="D8682">
        <v>15</v>
      </c>
      <c r="E8682" t="s">
        <v>25</v>
      </c>
      <c r="F8682" t="s">
        <v>26</v>
      </c>
      <c r="G8682">
        <v>17</v>
      </c>
      <c r="H8682">
        <v>326.61</v>
      </c>
      <c r="I8682">
        <v>316.38</v>
      </c>
      <c r="J8682">
        <v>1</v>
      </c>
      <c r="K8682">
        <v>8.9</v>
      </c>
      <c r="L8682">
        <v>12.2</v>
      </c>
      <c r="M8682">
        <v>128</v>
      </c>
      <c r="N8682" t="s">
        <v>27</v>
      </c>
      <c r="O8682">
        <v>1.2330000000000001</v>
      </c>
      <c r="P8682" t="s">
        <v>28</v>
      </c>
      <c r="Q8682" t="s">
        <v>29</v>
      </c>
      <c r="R8682">
        <v>4.7699999999999996</v>
      </c>
      <c r="S8682">
        <v>2</v>
      </c>
      <c r="T8682">
        <v>-10.23</v>
      </c>
      <c r="U8682">
        <v>3.3</v>
      </c>
      <c r="V8682" t="s">
        <v>30</v>
      </c>
      <c r="W8682" t="s">
        <v>45</v>
      </c>
      <c r="X8682">
        <v>1</v>
      </c>
      <c r="Y8682" t="str">
        <f>IF(tblRides[[#This Row],[supply_demand_ratio]]&lt;0.8,"Below 0.8",IF(tblRides[[#This Row],[supply_demand_ratio]]&lt;1,"Between 0.8-1.0",IF(tblRides[[#This Row],[supply_demand_ratio]]&lt;=1.2,"Between 1.0-1.2","Above 1.2")))</f>
        <v>Above 1.2</v>
      </c>
    </row>
    <row r="8683" spans="1:25" x14ac:dyDescent="0.3">
      <c r="A8683" t="s">
        <v>8738</v>
      </c>
      <c r="B8683" s="1">
        <v>46100.648611111108</v>
      </c>
      <c r="C8683" s="2">
        <v>46100</v>
      </c>
      <c r="D8683">
        <v>15</v>
      </c>
      <c r="E8683" t="s">
        <v>25</v>
      </c>
      <c r="F8683" t="s">
        <v>34</v>
      </c>
      <c r="G8683">
        <v>3.7</v>
      </c>
      <c r="H8683">
        <v>101.77</v>
      </c>
      <c r="I8683">
        <v>105.62</v>
      </c>
      <c r="J8683">
        <v>1</v>
      </c>
      <c r="K8683">
        <v>7.4</v>
      </c>
      <c r="L8683">
        <v>10.6</v>
      </c>
      <c r="M8683">
        <v>97</v>
      </c>
      <c r="N8683" t="s">
        <v>41</v>
      </c>
      <c r="O8683">
        <v>0.94299999999999995</v>
      </c>
      <c r="P8683" t="s">
        <v>28</v>
      </c>
      <c r="Q8683" t="s">
        <v>29</v>
      </c>
      <c r="R8683">
        <v>4.6900000000000004</v>
      </c>
      <c r="S8683">
        <v>0</v>
      </c>
      <c r="T8683">
        <v>3.85</v>
      </c>
      <c r="U8683">
        <v>3.2</v>
      </c>
      <c r="V8683" t="s">
        <v>30</v>
      </c>
      <c r="W8683" t="s">
        <v>45</v>
      </c>
      <c r="X8683">
        <v>1</v>
      </c>
      <c r="Y8683" t="str">
        <f>IF(tblRides[[#This Row],[supply_demand_ratio]]&lt;0.8,"Below 0.8",IF(tblRides[[#This Row],[supply_demand_ratio]]&lt;1,"Between 0.8-1.0",IF(tblRides[[#This Row],[supply_demand_ratio]]&lt;=1.2,"Between 1.0-1.2","Above 1.2")))</f>
        <v>Between 0.8-1.0</v>
      </c>
    </row>
    <row r="8684" spans="1:25" x14ac:dyDescent="0.3">
      <c r="A8684" t="s">
        <v>8739</v>
      </c>
      <c r="B8684" s="1">
        <v>46100.663194444445</v>
      </c>
      <c r="C8684" s="2">
        <v>46100</v>
      </c>
      <c r="D8684">
        <v>15</v>
      </c>
      <c r="E8684" t="s">
        <v>25</v>
      </c>
      <c r="F8684" t="s">
        <v>26</v>
      </c>
      <c r="G8684">
        <v>5.0999999999999996</v>
      </c>
      <c r="H8684">
        <v>115.34</v>
      </c>
      <c r="I8684">
        <v>110.02</v>
      </c>
      <c r="J8684">
        <v>1</v>
      </c>
      <c r="K8684">
        <v>5.8</v>
      </c>
      <c r="L8684">
        <v>4.7</v>
      </c>
      <c r="M8684">
        <v>113</v>
      </c>
      <c r="N8684" t="s">
        <v>27</v>
      </c>
      <c r="O8684">
        <v>0.95299999999999996</v>
      </c>
      <c r="P8684" t="s">
        <v>28</v>
      </c>
      <c r="Q8684" t="s">
        <v>29</v>
      </c>
      <c r="R8684">
        <v>4.95</v>
      </c>
      <c r="S8684">
        <v>4</v>
      </c>
      <c r="T8684">
        <v>-5.32</v>
      </c>
      <c r="U8684">
        <v>-1.1000000000000001</v>
      </c>
      <c r="V8684" t="s">
        <v>30</v>
      </c>
      <c r="W8684" t="s">
        <v>45</v>
      </c>
      <c r="X8684">
        <v>1</v>
      </c>
      <c r="Y8684" t="str">
        <f>IF(tblRides[[#This Row],[supply_demand_ratio]]&lt;0.8,"Below 0.8",IF(tblRides[[#This Row],[supply_demand_ratio]]&lt;1,"Between 0.8-1.0",IF(tblRides[[#This Row],[supply_demand_ratio]]&lt;=1.2,"Between 1.0-1.2","Above 1.2")))</f>
        <v>Between 0.8-1.0</v>
      </c>
    </row>
    <row r="8685" spans="1:25" x14ac:dyDescent="0.3">
      <c r="A8685" t="s">
        <v>8740</v>
      </c>
      <c r="B8685" s="1">
        <v>46100.67083333333</v>
      </c>
      <c r="C8685" s="2">
        <v>46100</v>
      </c>
      <c r="D8685">
        <v>16</v>
      </c>
      <c r="E8685" t="s">
        <v>36</v>
      </c>
      <c r="F8685" t="s">
        <v>26</v>
      </c>
      <c r="G8685">
        <v>6.2</v>
      </c>
      <c r="H8685">
        <v>139.91</v>
      </c>
      <c r="J8685">
        <v>1</v>
      </c>
      <c r="K8685">
        <v>5.4</v>
      </c>
      <c r="M8685">
        <v>114</v>
      </c>
      <c r="N8685" t="s">
        <v>27</v>
      </c>
      <c r="O8685">
        <v>1.0569999999999999</v>
      </c>
      <c r="P8685" t="s">
        <v>82</v>
      </c>
      <c r="Q8685" t="s">
        <v>83</v>
      </c>
      <c r="R8685">
        <v>4.55</v>
      </c>
      <c r="S8685">
        <v>5</v>
      </c>
      <c r="V8685" t="s">
        <v>30</v>
      </c>
      <c r="W8685" t="s">
        <v>45</v>
      </c>
      <c r="X8685">
        <v>0</v>
      </c>
      <c r="Y8685" t="str">
        <f>IF(tblRides[[#This Row],[supply_demand_ratio]]&lt;0.8,"Below 0.8",IF(tblRides[[#This Row],[supply_demand_ratio]]&lt;1,"Between 0.8-1.0",IF(tblRides[[#This Row],[supply_demand_ratio]]&lt;=1.2,"Between 1.0-1.2","Above 1.2")))</f>
        <v>Between 1.0-1.2</v>
      </c>
    </row>
    <row r="8686" spans="1:25" x14ac:dyDescent="0.3">
      <c r="A8686" t="s">
        <v>8741</v>
      </c>
      <c r="B8686" s="1">
        <v>46100.675694444442</v>
      </c>
      <c r="C8686" s="2">
        <v>46100</v>
      </c>
      <c r="D8686">
        <v>16</v>
      </c>
      <c r="E8686" t="s">
        <v>43</v>
      </c>
      <c r="F8686" t="s">
        <v>26</v>
      </c>
      <c r="G8686">
        <v>6.9</v>
      </c>
      <c r="H8686">
        <v>134.01</v>
      </c>
      <c r="I8686">
        <v>142.35</v>
      </c>
      <c r="J8686">
        <v>1</v>
      </c>
      <c r="K8686">
        <v>8.6</v>
      </c>
      <c r="L8686">
        <v>8.5</v>
      </c>
      <c r="M8686">
        <v>50</v>
      </c>
      <c r="N8686" t="s">
        <v>41</v>
      </c>
      <c r="O8686">
        <v>1.0229999999999999</v>
      </c>
      <c r="P8686" t="s">
        <v>28</v>
      </c>
      <c r="Q8686" t="s">
        <v>29</v>
      </c>
      <c r="R8686">
        <v>4.91</v>
      </c>
      <c r="S8686">
        <v>32</v>
      </c>
      <c r="T8686">
        <v>8.34</v>
      </c>
      <c r="U8686">
        <v>-0.1</v>
      </c>
      <c r="V8686" t="s">
        <v>30</v>
      </c>
      <c r="W8686" t="s">
        <v>45</v>
      </c>
      <c r="X8686">
        <v>1</v>
      </c>
      <c r="Y8686" t="str">
        <f>IF(tblRides[[#This Row],[supply_demand_ratio]]&lt;0.8,"Below 0.8",IF(tblRides[[#This Row],[supply_demand_ratio]]&lt;1,"Between 0.8-1.0",IF(tblRides[[#This Row],[supply_demand_ratio]]&lt;=1.2,"Between 1.0-1.2","Above 1.2")))</f>
        <v>Between 1.0-1.2</v>
      </c>
    </row>
    <row r="8687" spans="1:25" x14ac:dyDescent="0.3">
      <c r="A8687" t="s">
        <v>8742</v>
      </c>
      <c r="B8687" s="1">
        <v>46100.686805555553</v>
      </c>
      <c r="C8687" s="2">
        <v>46100</v>
      </c>
      <c r="D8687">
        <v>16</v>
      </c>
      <c r="E8687" t="s">
        <v>25</v>
      </c>
      <c r="F8687" t="s">
        <v>34</v>
      </c>
      <c r="G8687">
        <v>0.7</v>
      </c>
      <c r="H8687">
        <v>51.95</v>
      </c>
      <c r="I8687">
        <v>50.81</v>
      </c>
      <c r="J8687">
        <v>1</v>
      </c>
      <c r="K8687">
        <v>4.5</v>
      </c>
      <c r="L8687">
        <v>8.3000000000000007</v>
      </c>
      <c r="M8687">
        <v>107</v>
      </c>
      <c r="N8687" t="s">
        <v>27</v>
      </c>
      <c r="O8687">
        <v>0.97099999999999997</v>
      </c>
      <c r="P8687" t="s">
        <v>28</v>
      </c>
      <c r="Q8687" t="s">
        <v>29</v>
      </c>
      <c r="R8687">
        <v>4.7300000000000004</v>
      </c>
      <c r="S8687">
        <v>0</v>
      </c>
      <c r="T8687">
        <v>-1.1399999999999999</v>
      </c>
      <c r="U8687">
        <v>3.8</v>
      </c>
      <c r="V8687" t="s">
        <v>30</v>
      </c>
      <c r="W8687" t="s">
        <v>31</v>
      </c>
      <c r="X8687">
        <v>1</v>
      </c>
      <c r="Y8687" t="str">
        <f>IF(tblRides[[#This Row],[supply_demand_ratio]]&lt;0.8,"Below 0.8",IF(tblRides[[#This Row],[supply_demand_ratio]]&lt;1,"Between 0.8-1.0",IF(tblRides[[#This Row],[supply_demand_ratio]]&lt;=1.2,"Between 1.0-1.2","Above 1.2")))</f>
        <v>Between 0.8-1.0</v>
      </c>
    </row>
    <row r="8688" spans="1:25" x14ac:dyDescent="0.3">
      <c r="A8688" t="s">
        <v>8743</v>
      </c>
      <c r="B8688" s="1">
        <v>46100.693055555559</v>
      </c>
      <c r="C8688" s="2">
        <v>46100</v>
      </c>
      <c r="D8688">
        <v>16</v>
      </c>
      <c r="E8688" t="s">
        <v>33</v>
      </c>
      <c r="F8688" t="s">
        <v>26</v>
      </c>
      <c r="G8688">
        <v>7.6</v>
      </c>
      <c r="H8688">
        <v>168.59</v>
      </c>
      <c r="I8688">
        <v>165.16</v>
      </c>
      <c r="J8688">
        <v>1</v>
      </c>
      <c r="K8688">
        <v>4.0999999999999996</v>
      </c>
      <c r="L8688">
        <v>4.4000000000000004</v>
      </c>
      <c r="M8688">
        <v>82</v>
      </c>
      <c r="N8688" t="s">
        <v>41</v>
      </c>
      <c r="O8688">
        <v>1.1499999999999999</v>
      </c>
      <c r="P8688" t="s">
        <v>28</v>
      </c>
      <c r="Q8688" t="s">
        <v>29</v>
      </c>
      <c r="R8688">
        <v>4.91</v>
      </c>
      <c r="S8688">
        <v>19</v>
      </c>
      <c r="T8688">
        <v>-3.43</v>
      </c>
      <c r="U8688">
        <v>0.3</v>
      </c>
      <c r="V8688" t="s">
        <v>30</v>
      </c>
      <c r="W8688" t="s">
        <v>31</v>
      </c>
      <c r="X8688">
        <v>1</v>
      </c>
      <c r="Y8688" t="str">
        <f>IF(tblRides[[#This Row],[supply_demand_ratio]]&lt;0.8,"Below 0.8",IF(tblRides[[#This Row],[supply_demand_ratio]]&lt;1,"Between 0.8-1.0",IF(tblRides[[#This Row],[supply_demand_ratio]]&lt;=1.2,"Between 1.0-1.2","Above 1.2")))</f>
        <v>Between 1.0-1.2</v>
      </c>
    </row>
    <row r="8689" spans="1:25" x14ac:dyDescent="0.3">
      <c r="A8689" t="s">
        <v>8744</v>
      </c>
      <c r="B8689" s="1">
        <v>46100.694444444445</v>
      </c>
      <c r="C8689" s="2">
        <v>46100</v>
      </c>
      <c r="D8689">
        <v>16</v>
      </c>
      <c r="E8689" t="s">
        <v>43</v>
      </c>
      <c r="F8689" t="s">
        <v>26</v>
      </c>
      <c r="G8689">
        <v>6.5</v>
      </c>
      <c r="H8689">
        <v>126.54</v>
      </c>
      <c r="I8689">
        <v>125.41</v>
      </c>
      <c r="J8689">
        <v>1</v>
      </c>
      <c r="K8689">
        <v>4.5999999999999996</v>
      </c>
      <c r="L8689">
        <v>7.7</v>
      </c>
      <c r="M8689">
        <v>57</v>
      </c>
      <c r="N8689" t="s">
        <v>41</v>
      </c>
      <c r="O8689">
        <v>1.0580000000000001</v>
      </c>
      <c r="P8689" t="s">
        <v>28</v>
      </c>
      <c r="Q8689" t="s">
        <v>29</v>
      </c>
      <c r="R8689">
        <v>4.5599999999999996</v>
      </c>
      <c r="S8689">
        <v>1</v>
      </c>
      <c r="T8689">
        <v>-1.1299999999999999</v>
      </c>
      <c r="U8689">
        <v>3.1</v>
      </c>
      <c r="V8689" t="s">
        <v>30</v>
      </c>
      <c r="W8689" t="s">
        <v>31</v>
      </c>
      <c r="X8689">
        <v>1</v>
      </c>
      <c r="Y8689" t="str">
        <f>IF(tblRides[[#This Row],[supply_demand_ratio]]&lt;0.8,"Below 0.8",IF(tblRides[[#This Row],[supply_demand_ratio]]&lt;1,"Between 0.8-1.0",IF(tblRides[[#This Row],[supply_demand_ratio]]&lt;=1.2,"Between 1.0-1.2","Above 1.2")))</f>
        <v>Between 1.0-1.2</v>
      </c>
    </row>
    <row r="8690" spans="1:25" x14ac:dyDescent="0.3">
      <c r="A8690" t="s">
        <v>8745</v>
      </c>
      <c r="B8690" s="1">
        <v>46100.702777777777</v>
      </c>
      <c r="C8690" s="2">
        <v>46100</v>
      </c>
      <c r="D8690">
        <v>16</v>
      </c>
      <c r="E8690" t="s">
        <v>43</v>
      </c>
      <c r="F8690" t="s">
        <v>26</v>
      </c>
      <c r="G8690">
        <v>4.2</v>
      </c>
      <c r="H8690">
        <v>108.44</v>
      </c>
      <c r="I8690">
        <v>111.42</v>
      </c>
      <c r="J8690">
        <v>1</v>
      </c>
      <c r="K8690">
        <v>4.5</v>
      </c>
      <c r="L8690">
        <v>10.199999999999999</v>
      </c>
      <c r="M8690">
        <v>68</v>
      </c>
      <c r="N8690" t="s">
        <v>41</v>
      </c>
      <c r="O8690">
        <v>1.6120000000000001</v>
      </c>
      <c r="P8690" t="s">
        <v>28</v>
      </c>
      <c r="Q8690" t="s">
        <v>29</v>
      </c>
      <c r="R8690">
        <v>4.6500000000000004</v>
      </c>
      <c r="S8690">
        <v>2</v>
      </c>
      <c r="T8690">
        <v>2.98</v>
      </c>
      <c r="U8690">
        <v>5.7</v>
      </c>
      <c r="V8690" t="s">
        <v>30</v>
      </c>
      <c r="W8690" t="s">
        <v>31</v>
      </c>
      <c r="X8690">
        <v>1</v>
      </c>
      <c r="Y8690" t="str">
        <f>IF(tblRides[[#This Row],[supply_demand_ratio]]&lt;0.8,"Below 0.8",IF(tblRides[[#This Row],[supply_demand_ratio]]&lt;1,"Between 0.8-1.0",IF(tblRides[[#This Row],[supply_demand_ratio]]&lt;=1.2,"Between 1.0-1.2","Above 1.2")))</f>
        <v>Above 1.2</v>
      </c>
    </row>
    <row r="8691" spans="1:25" x14ac:dyDescent="0.3">
      <c r="A8691" t="s">
        <v>8746</v>
      </c>
      <c r="B8691" s="1">
        <v>46100.709722222222</v>
      </c>
      <c r="C8691" s="2">
        <v>46100</v>
      </c>
      <c r="D8691">
        <v>17</v>
      </c>
      <c r="E8691" t="s">
        <v>43</v>
      </c>
      <c r="F8691" t="s">
        <v>26</v>
      </c>
      <c r="G8691">
        <v>23.4</v>
      </c>
      <c r="H8691">
        <v>359.35</v>
      </c>
      <c r="I8691">
        <v>339.16</v>
      </c>
      <c r="J8691">
        <v>1</v>
      </c>
      <c r="K8691">
        <v>5.8</v>
      </c>
      <c r="L8691">
        <v>5.7</v>
      </c>
      <c r="M8691">
        <v>63</v>
      </c>
      <c r="N8691" t="s">
        <v>41</v>
      </c>
      <c r="O8691">
        <v>1.2130000000000001</v>
      </c>
      <c r="P8691" t="s">
        <v>28</v>
      </c>
      <c r="Q8691" t="s">
        <v>29</v>
      </c>
      <c r="R8691">
        <v>4.7300000000000004</v>
      </c>
      <c r="S8691">
        <v>23</v>
      </c>
      <c r="T8691">
        <v>-20.190000000000001</v>
      </c>
      <c r="U8691">
        <v>-0.1</v>
      </c>
      <c r="V8691" t="s">
        <v>30</v>
      </c>
      <c r="W8691" t="s">
        <v>45</v>
      </c>
      <c r="X8691">
        <v>1</v>
      </c>
      <c r="Y8691" t="str">
        <f>IF(tblRides[[#This Row],[supply_demand_ratio]]&lt;0.8,"Below 0.8",IF(tblRides[[#This Row],[supply_demand_ratio]]&lt;1,"Between 0.8-1.0",IF(tblRides[[#This Row],[supply_demand_ratio]]&lt;=1.2,"Between 1.0-1.2","Above 1.2")))</f>
        <v>Above 1.2</v>
      </c>
    </row>
    <row r="8692" spans="1:25" x14ac:dyDescent="0.3">
      <c r="A8692" t="s">
        <v>8747</v>
      </c>
      <c r="B8692" s="1">
        <v>46100.731249999997</v>
      </c>
      <c r="C8692" s="2">
        <v>46100</v>
      </c>
      <c r="D8692">
        <v>17</v>
      </c>
      <c r="E8692" t="s">
        <v>25</v>
      </c>
      <c r="F8692" t="s">
        <v>26</v>
      </c>
      <c r="G8692">
        <v>10.7</v>
      </c>
      <c r="H8692">
        <v>269.45</v>
      </c>
      <c r="I8692">
        <v>273.07</v>
      </c>
      <c r="J8692">
        <v>1.2</v>
      </c>
      <c r="K8692">
        <v>7</v>
      </c>
      <c r="L8692">
        <v>4.5</v>
      </c>
      <c r="M8692">
        <v>98</v>
      </c>
      <c r="N8692" t="s">
        <v>27</v>
      </c>
      <c r="O8692">
        <v>0.73499999999999999</v>
      </c>
      <c r="P8692" t="s">
        <v>28</v>
      </c>
      <c r="Q8692" t="s">
        <v>29</v>
      </c>
      <c r="R8692">
        <v>4.95</v>
      </c>
      <c r="S8692">
        <v>10</v>
      </c>
      <c r="T8692">
        <v>3.62</v>
      </c>
      <c r="U8692">
        <v>-2.5</v>
      </c>
      <c r="V8692" t="s">
        <v>30</v>
      </c>
      <c r="W8692" t="s">
        <v>45</v>
      </c>
      <c r="X8692">
        <v>1</v>
      </c>
      <c r="Y8692" t="str">
        <f>IF(tblRides[[#This Row],[supply_demand_ratio]]&lt;0.8,"Below 0.8",IF(tblRides[[#This Row],[supply_demand_ratio]]&lt;1,"Between 0.8-1.0",IF(tblRides[[#This Row],[supply_demand_ratio]]&lt;=1.2,"Between 1.0-1.2","Above 1.2")))</f>
        <v>Below 0.8</v>
      </c>
    </row>
    <row r="8693" spans="1:25" x14ac:dyDescent="0.3">
      <c r="A8693" t="s">
        <v>8748</v>
      </c>
      <c r="B8693" s="1">
        <v>46100.736111111109</v>
      </c>
      <c r="C8693" s="2">
        <v>46100</v>
      </c>
      <c r="D8693">
        <v>17</v>
      </c>
      <c r="E8693" t="s">
        <v>36</v>
      </c>
      <c r="F8693" t="s">
        <v>26</v>
      </c>
      <c r="G8693">
        <v>14.3</v>
      </c>
      <c r="H8693">
        <v>280.86</v>
      </c>
      <c r="I8693">
        <v>265.69</v>
      </c>
      <c r="J8693">
        <v>1.2</v>
      </c>
      <c r="K8693">
        <v>2.8</v>
      </c>
      <c r="L8693">
        <v>9.1999999999999993</v>
      </c>
      <c r="M8693">
        <v>82</v>
      </c>
      <c r="N8693" t="s">
        <v>27</v>
      </c>
      <c r="O8693">
        <v>0.65400000000000003</v>
      </c>
      <c r="P8693" t="s">
        <v>28</v>
      </c>
      <c r="Q8693" t="s">
        <v>29</v>
      </c>
      <c r="R8693">
        <v>4.82</v>
      </c>
      <c r="S8693">
        <v>3</v>
      </c>
      <c r="T8693">
        <v>-15.17</v>
      </c>
      <c r="U8693">
        <v>6.4</v>
      </c>
      <c r="V8693" t="s">
        <v>30</v>
      </c>
      <c r="W8693" t="s">
        <v>31</v>
      </c>
      <c r="X8693">
        <v>1</v>
      </c>
      <c r="Y8693" t="str">
        <f>IF(tblRides[[#This Row],[supply_demand_ratio]]&lt;0.8,"Below 0.8",IF(tblRides[[#This Row],[supply_demand_ratio]]&lt;1,"Between 0.8-1.0",IF(tblRides[[#This Row],[supply_demand_ratio]]&lt;=1.2,"Between 1.0-1.2","Above 1.2")))</f>
        <v>Below 0.8</v>
      </c>
    </row>
    <row r="8694" spans="1:25" x14ac:dyDescent="0.3">
      <c r="A8694" t="s">
        <v>8749</v>
      </c>
      <c r="B8694" s="1">
        <v>46100.756944444445</v>
      </c>
      <c r="C8694" s="2">
        <v>46100</v>
      </c>
      <c r="D8694">
        <v>18</v>
      </c>
      <c r="E8694" t="s">
        <v>25</v>
      </c>
      <c r="F8694" t="s">
        <v>26</v>
      </c>
      <c r="G8694">
        <v>4.5</v>
      </c>
      <c r="H8694">
        <v>104.82</v>
      </c>
      <c r="J8694">
        <v>1</v>
      </c>
      <c r="K8694">
        <v>6</v>
      </c>
      <c r="L8694">
        <v>8.3000000000000007</v>
      </c>
      <c r="M8694">
        <v>111</v>
      </c>
      <c r="N8694" t="s">
        <v>27</v>
      </c>
      <c r="O8694">
        <v>1</v>
      </c>
      <c r="P8694" t="s">
        <v>37</v>
      </c>
      <c r="Q8694" t="s">
        <v>103</v>
      </c>
      <c r="R8694">
        <v>4.43</v>
      </c>
      <c r="S8694">
        <v>5</v>
      </c>
      <c r="U8694">
        <v>2.2999999999999998</v>
      </c>
      <c r="V8694" t="s">
        <v>30</v>
      </c>
      <c r="W8694" t="s">
        <v>45</v>
      </c>
      <c r="X8694">
        <v>0</v>
      </c>
      <c r="Y8694" t="str">
        <f>IF(tblRides[[#This Row],[supply_demand_ratio]]&lt;0.8,"Below 0.8",IF(tblRides[[#This Row],[supply_demand_ratio]]&lt;1,"Between 0.8-1.0",IF(tblRides[[#This Row],[supply_demand_ratio]]&lt;=1.2,"Between 1.0-1.2","Above 1.2")))</f>
        <v>Between 1.0-1.2</v>
      </c>
    </row>
    <row r="8695" spans="1:25" x14ac:dyDescent="0.3">
      <c r="A8695" t="s">
        <v>8750</v>
      </c>
      <c r="B8695" s="1">
        <v>46100.76666666667</v>
      </c>
      <c r="C8695" s="2">
        <v>46100</v>
      </c>
      <c r="D8695">
        <v>18</v>
      </c>
      <c r="E8695" t="s">
        <v>25</v>
      </c>
      <c r="F8695" t="s">
        <v>34</v>
      </c>
      <c r="G8695">
        <v>3.7</v>
      </c>
      <c r="H8695">
        <v>137.86000000000001</v>
      </c>
      <c r="I8695">
        <v>135.46</v>
      </c>
      <c r="J8695">
        <v>1.4</v>
      </c>
      <c r="K8695">
        <v>9.4</v>
      </c>
      <c r="L8695">
        <v>7.8</v>
      </c>
      <c r="M8695">
        <v>105</v>
      </c>
      <c r="N8695" t="s">
        <v>72</v>
      </c>
      <c r="O8695">
        <v>0.61899999999999999</v>
      </c>
      <c r="P8695" t="s">
        <v>28</v>
      </c>
      <c r="Q8695" t="s">
        <v>29</v>
      </c>
      <c r="R8695">
        <v>4.55</v>
      </c>
      <c r="S8695">
        <v>0</v>
      </c>
      <c r="T8695">
        <v>-2.4</v>
      </c>
      <c r="U8695">
        <v>-1.6</v>
      </c>
      <c r="V8695" t="s">
        <v>30</v>
      </c>
      <c r="W8695" t="s">
        <v>45</v>
      </c>
      <c r="X8695">
        <v>1</v>
      </c>
      <c r="Y8695" t="str">
        <f>IF(tblRides[[#This Row],[supply_demand_ratio]]&lt;0.8,"Below 0.8",IF(tblRides[[#This Row],[supply_demand_ratio]]&lt;1,"Between 0.8-1.0",IF(tblRides[[#This Row],[supply_demand_ratio]]&lt;=1.2,"Between 1.0-1.2","Above 1.2")))</f>
        <v>Below 0.8</v>
      </c>
    </row>
    <row r="8696" spans="1:25" x14ac:dyDescent="0.3">
      <c r="A8696" t="s">
        <v>8751</v>
      </c>
      <c r="B8696" s="1">
        <v>46100.769444444442</v>
      </c>
      <c r="C8696" s="2">
        <v>46100</v>
      </c>
      <c r="D8696">
        <v>18</v>
      </c>
      <c r="E8696" t="s">
        <v>25</v>
      </c>
      <c r="F8696" t="s">
        <v>26</v>
      </c>
      <c r="G8696">
        <v>7.9</v>
      </c>
      <c r="H8696">
        <v>178.4</v>
      </c>
      <c r="J8696">
        <v>1.2</v>
      </c>
      <c r="K8696">
        <v>8.6</v>
      </c>
      <c r="L8696">
        <v>7.3</v>
      </c>
      <c r="M8696">
        <v>96</v>
      </c>
      <c r="N8696" t="s">
        <v>27</v>
      </c>
      <c r="O8696">
        <v>0.66800000000000004</v>
      </c>
      <c r="P8696" t="s">
        <v>58</v>
      </c>
      <c r="Q8696" t="s">
        <v>59</v>
      </c>
      <c r="R8696">
        <v>4.6900000000000004</v>
      </c>
      <c r="S8696">
        <v>34</v>
      </c>
      <c r="U8696">
        <v>-1.3</v>
      </c>
      <c r="V8696" t="s">
        <v>30</v>
      </c>
      <c r="W8696" t="s">
        <v>45</v>
      </c>
      <c r="X8696">
        <v>0</v>
      </c>
      <c r="Y8696" t="str">
        <f>IF(tblRides[[#This Row],[supply_demand_ratio]]&lt;0.8,"Below 0.8",IF(tblRides[[#This Row],[supply_demand_ratio]]&lt;1,"Between 0.8-1.0",IF(tblRides[[#This Row],[supply_demand_ratio]]&lt;=1.2,"Between 1.0-1.2","Above 1.2")))</f>
        <v>Below 0.8</v>
      </c>
    </row>
    <row r="8697" spans="1:25" x14ac:dyDescent="0.3">
      <c r="A8697" t="s">
        <v>8752</v>
      </c>
      <c r="B8697" s="1">
        <v>46100.772222222222</v>
      </c>
      <c r="C8697" s="2">
        <v>46100</v>
      </c>
      <c r="D8697">
        <v>18</v>
      </c>
      <c r="E8697" t="s">
        <v>43</v>
      </c>
      <c r="F8697" t="s">
        <v>26</v>
      </c>
      <c r="G8697">
        <v>6.1</v>
      </c>
      <c r="H8697">
        <v>115.02</v>
      </c>
      <c r="I8697">
        <v>121.43</v>
      </c>
      <c r="J8697">
        <v>1</v>
      </c>
      <c r="K8697">
        <v>4.0999999999999996</v>
      </c>
      <c r="L8697">
        <v>8.1</v>
      </c>
      <c r="M8697">
        <v>56</v>
      </c>
      <c r="N8697" t="s">
        <v>41</v>
      </c>
      <c r="O8697">
        <v>1.357</v>
      </c>
      <c r="P8697" t="s">
        <v>28</v>
      </c>
      <c r="Q8697" t="s">
        <v>29</v>
      </c>
      <c r="R8697">
        <v>4.57</v>
      </c>
      <c r="S8697">
        <v>7</v>
      </c>
      <c r="T8697">
        <v>6.41</v>
      </c>
      <c r="U8697">
        <v>4</v>
      </c>
      <c r="V8697" t="s">
        <v>30</v>
      </c>
      <c r="W8697" t="s">
        <v>31</v>
      </c>
      <c r="X8697">
        <v>1</v>
      </c>
      <c r="Y8697" t="str">
        <f>IF(tblRides[[#This Row],[supply_demand_ratio]]&lt;0.8,"Below 0.8",IF(tblRides[[#This Row],[supply_demand_ratio]]&lt;1,"Between 0.8-1.0",IF(tblRides[[#This Row],[supply_demand_ratio]]&lt;=1.2,"Between 1.0-1.2","Above 1.2")))</f>
        <v>Above 1.2</v>
      </c>
    </row>
    <row r="8698" spans="1:25" x14ac:dyDescent="0.3">
      <c r="A8698" t="s">
        <v>8753</v>
      </c>
      <c r="B8698" s="1">
        <v>46100.772222222222</v>
      </c>
      <c r="C8698" s="2">
        <v>46100</v>
      </c>
      <c r="D8698">
        <v>18</v>
      </c>
      <c r="E8698" t="s">
        <v>25</v>
      </c>
      <c r="F8698" t="s">
        <v>26</v>
      </c>
      <c r="G8698">
        <v>4</v>
      </c>
      <c r="H8698">
        <v>107.82</v>
      </c>
      <c r="I8698">
        <v>111.56</v>
      </c>
      <c r="J8698">
        <v>1.1000000000000001</v>
      </c>
      <c r="K8698">
        <v>4</v>
      </c>
      <c r="L8698">
        <v>4.3</v>
      </c>
      <c r="M8698">
        <v>104</v>
      </c>
      <c r="N8698" t="s">
        <v>27</v>
      </c>
      <c r="O8698">
        <v>0.77600000000000002</v>
      </c>
      <c r="P8698" t="s">
        <v>28</v>
      </c>
      <c r="Q8698" t="s">
        <v>29</v>
      </c>
      <c r="R8698">
        <v>5</v>
      </c>
      <c r="S8698">
        <v>4</v>
      </c>
      <c r="T8698">
        <v>3.74</v>
      </c>
      <c r="U8698">
        <v>0.3</v>
      </c>
      <c r="V8698" t="s">
        <v>30</v>
      </c>
      <c r="W8698" t="s">
        <v>31</v>
      </c>
      <c r="X8698">
        <v>1</v>
      </c>
      <c r="Y8698" t="str">
        <f>IF(tblRides[[#This Row],[supply_demand_ratio]]&lt;0.8,"Below 0.8",IF(tblRides[[#This Row],[supply_demand_ratio]]&lt;1,"Between 0.8-1.0",IF(tblRides[[#This Row],[supply_demand_ratio]]&lt;=1.2,"Between 1.0-1.2","Above 1.2")))</f>
        <v>Below 0.8</v>
      </c>
    </row>
    <row r="8699" spans="1:25" x14ac:dyDescent="0.3">
      <c r="A8699" t="s">
        <v>8754</v>
      </c>
      <c r="B8699" s="1">
        <v>46100.772222222222</v>
      </c>
      <c r="C8699" s="2">
        <v>46100</v>
      </c>
      <c r="D8699">
        <v>18</v>
      </c>
      <c r="E8699" t="s">
        <v>43</v>
      </c>
      <c r="F8699" t="s">
        <v>26</v>
      </c>
      <c r="G8699">
        <v>4.0999999999999996</v>
      </c>
      <c r="H8699">
        <v>98.1</v>
      </c>
      <c r="I8699">
        <v>95.55</v>
      </c>
      <c r="J8699">
        <v>1</v>
      </c>
      <c r="K8699">
        <v>8.1999999999999993</v>
      </c>
      <c r="L8699">
        <v>5.8</v>
      </c>
      <c r="M8699">
        <v>47</v>
      </c>
      <c r="N8699" t="s">
        <v>41</v>
      </c>
      <c r="O8699">
        <v>0.94299999999999995</v>
      </c>
      <c r="P8699" t="s">
        <v>28</v>
      </c>
      <c r="Q8699" t="s">
        <v>29</v>
      </c>
      <c r="R8699">
        <v>4.58</v>
      </c>
      <c r="S8699">
        <v>6</v>
      </c>
      <c r="T8699">
        <v>-2.5499999999999998</v>
      </c>
      <c r="U8699">
        <v>-2.4</v>
      </c>
      <c r="V8699" t="s">
        <v>30</v>
      </c>
      <c r="W8699" t="s">
        <v>45</v>
      </c>
      <c r="X8699">
        <v>1</v>
      </c>
      <c r="Y8699" t="str">
        <f>IF(tblRides[[#This Row],[supply_demand_ratio]]&lt;0.8,"Below 0.8",IF(tblRides[[#This Row],[supply_demand_ratio]]&lt;1,"Between 0.8-1.0",IF(tblRides[[#This Row],[supply_demand_ratio]]&lt;=1.2,"Between 1.0-1.2","Above 1.2")))</f>
        <v>Between 0.8-1.0</v>
      </c>
    </row>
    <row r="8700" spans="1:25" x14ac:dyDescent="0.3">
      <c r="A8700" t="s">
        <v>8755</v>
      </c>
      <c r="B8700" s="1">
        <v>46100.788194444445</v>
      </c>
      <c r="C8700" s="2">
        <v>46100</v>
      </c>
      <c r="D8700">
        <v>18</v>
      </c>
      <c r="E8700" t="s">
        <v>25</v>
      </c>
      <c r="F8700" t="s">
        <v>26</v>
      </c>
      <c r="G8700">
        <v>1.8</v>
      </c>
      <c r="H8700">
        <v>77.53</v>
      </c>
      <c r="I8700">
        <v>74.489999999999995</v>
      </c>
      <c r="J8700">
        <v>1.2</v>
      </c>
      <c r="K8700">
        <v>7.4</v>
      </c>
      <c r="L8700">
        <v>4.9000000000000004</v>
      </c>
      <c r="M8700">
        <v>90</v>
      </c>
      <c r="N8700" t="s">
        <v>72</v>
      </c>
      <c r="O8700">
        <v>0.60299999999999998</v>
      </c>
      <c r="P8700" t="s">
        <v>28</v>
      </c>
      <c r="Q8700" t="s">
        <v>29</v>
      </c>
      <c r="R8700">
        <v>4.4800000000000004</v>
      </c>
      <c r="S8700">
        <v>28</v>
      </c>
      <c r="T8700">
        <v>-3.04</v>
      </c>
      <c r="U8700">
        <v>-2.5</v>
      </c>
      <c r="V8700" t="s">
        <v>30</v>
      </c>
      <c r="W8700" t="s">
        <v>45</v>
      </c>
      <c r="X8700">
        <v>1</v>
      </c>
      <c r="Y8700" t="str">
        <f>IF(tblRides[[#This Row],[supply_demand_ratio]]&lt;0.8,"Below 0.8",IF(tblRides[[#This Row],[supply_demand_ratio]]&lt;1,"Between 0.8-1.0",IF(tblRides[[#This Row],[supply_demand_ratio]]&lt;=1.2,"Between 1.0-1.2","Above 1.2")))</f>
        <v>Below 0.8</v>
      </c>
    </row>
    <row r="8701" spans="1:25" x14ac:dyDescent="0.3">
      <c r="A8701" t="s">
        <v>8756</v>
      </c>
      <c r="B8701" s="1">
        <v>46100.800000000003</v>
      </c>
      <c r="C8701" s="2">
        <v>46100</v>
      </c>
      <c r="D8701">
        <v>19</v>
      </c>
      <c r="E8701" t="s">
        <v>25</v>
      </c>
      <c r="F8701" t="s">
        <v>26</v>
      </c>
      <c r="G8701">
        <v>10.9</v>
      </c>
      <c r="H8701">
        <v>287.38</v>
      </c>
      <c r="I8701">
        <v>276.02</v>
      </c>
      <c r="J8701">
        <v>1.3</v>
      </c>
      <c r="K8701">
        <v>7.1</v>
      </c>
      <c r="L8701">
        <v>10.3</v>
      </c>
      <c r="M8701">
        <v>97</v>
      </c>
      <c r="N8701" t="s">
        <v>72</v>
      </c>
      <c r="O8701">
        <v>0.63300000000000001</v>
      </c>
      <c r="P8701" t="s">
        <v>28</v>
      </c>
      <c r="Q8701" t="s">
        <v>29</v>
      </c>
      <c r="R8701">
        <v>4.6100000000000003</v>
      </c>
      <c r="S8701">
        <v>28</v>
      </c>
      <c r="T8701">
        <v>-11.36</v>
      </c>
      <c r="U8701">
        <v>3.2</v>
      </c>
      <c r="V8701" t="s">
        <v>30</v>
      </c>
      <c r="W8701" t="s">
        <v>45</v>
      </c>
      <c r="X8701">
        <v>1</v>
      </c>
      <c r="Y8701" t="str">
        <f>IF(tblRides[[#This Row],[supply_demand_ratio]]&lt;0.8,"Below 0.8",IF(tblRides[[#This Row],[supply_demand_ratio]]&lt;1,"Between 0.8-1.0",IF(tblRides[[#This Row],[supply_demand_ratio]]&lt;=1.2,"Between 1.0-1.2","Above 1.2")))</f>
        <v>Below 0.8</v>
      </c>
    </row>
    <row r="8702" spans="1:25" x14ac:dyDescent="0.3">
      <c r="A8702" t="s">
        <v>8757</v>
      </c>
      <c r="B8702" s="1">
        <v>46100.824305555558</v>
      </c>
      <c r="C8702" s="2">
        <v>46100</v>
      </c>
      <c r="D8702">
        <v>19</v>
      </c>
      <c r="E8702" t="s">
        <v>36</v>
      </c>
      <c r="F8702" t="s">
        <v>26</v>
      </c>
      <c r="G8702">
        <v>9.6</v>
      </c>
      <c r="H8702">
        <v>189.63</v>
      </c>
      <c r="I8702">
        <v>182.96</v>
      </c>
      <c r="J8702">
        <v>1.1000000000000001</v>
      </c>
      <c r="K8702">
        <v>6.3</v>
      </c>
      <c r="L8702">
        <v>8.9</v>
      </c>
      <c r="M8702">
        <v>68</v>
      </c>
      <c r="N8702" t="s">
        <v>27</v>
      </c>
      <c r="O8702">
        <v>0.622</v>
      </c>
      <c r="P8702" t="s">
        <v>28</v>
      </c>
      <c r="Q8702" t="s">
        <v>29</v>
      </c>
      <c r="R8702">
        <v>4.84</v>
      </c>
      <c r="S8702">
        <v>9</v>
      </c>
      <c r="T8702">
        <v>-6.67</v>
      </c>
      <c r="U8702">
        <v>2.6</v>
      </c>
      <c r="V8702" t="s">
        <v>30</v>
      </c>
      <c r="W8702" t="s">
        <v>45</v>
      </c>
      <c r="X8702">
        <v>1</v>
      </c>
      <c r="Y8702" t="str">
        <f>IF(tblRides[[#This Row],[supply_demand_ratio]]&lt;0.8,"Below 0.8",IF(tblRides[[#This Row],[supply_demand_ratio]]&lt;1,"Between 0.8-1.0",IF(tblRides[[#This Row],[supply_demand_ratio]]&lt;=1.2,"Between 1.0-1.2","Above 1.2")))</f>
        <v>Below 0.8</v>
      </c>
    </row>
    <row r="8703" spans="1:25" x14ac:dyDescent="0.3">
      <c r="A8703" t="s">
        <v>8758</v>
      </c>
      <c r="B8703" s="1">
        <v>46100.825694444444</v>
      </c>
      <c r="C8703" s="2">
        <v>46100</v>
      </c>
      <c r="D8703">
        <v>19</v>
      </c>
      <c r="E8703" t="s">
        <v>43</v>
      </c>
      <c r="F8703" t="s">
        <v>34</v>
      </c>
      <c r="G8703">
        <v>0.7</v>
      </c>
      <c r="H8703">
        <v>47.36</v>
      </c>
      <c r="I8703">
        <v>48.11</v>
      </c>
      <c r="J8703">
        <v>1</v>
      </c>
      <c r="K8703">
        <v>7.4</v>
      </c>
      <c r="L8703">
        <v>13.2</v>
      </c>
      <c r="M8703">
        <v>50</v>
      </c>
      <c r="N8703" t="s">
        <v>27</v>
      </c>
      <c r="O8703">
        <v>0.83799999999999997</v>
      </c>
      <c r="P8703" t="s">
        <v>28</v>
      </c>
      <c r="Q8703" t="s">
        <v>29</v>
      </c>
      <c r="R8703">
        <v>4.6500000000000004</v>
      </c>
      <c r="S8703">
        <v>0</v>
      </c>
      <c r="T8703">
        <v>0.75</v>
      </c>
      <c r="U8703">
        <v>5.8</v>
      </c>
      <c r="V8703" t="s">
        <v>30</v>
      </c>
      <c r="W8703" t="s">
        <v>45</v>
      </c>
      <c r="X8703">
        <v>1</v>
      </c>
      <c r="Y8703" t="str">
        <f>IF(tblRides[[#This Row],[supply_demand_ratio]]&lt;0.8,"Below 0.8",IF(tblRides[[#This Row],[supply_demand_ratio]]&lt;1,"Between 0.8-1.0",IF(tblRides[[#This Row],[supply_demand_ratio]]&lt;=1.2,"Between 1.0-1.2","Above 1.2")))</f>
        <v>Between 0.8-1.0</v>
      </c>
    </row>
    <row r="8704" spans="1:25" x14ac:dyDescent="0.3">
      <c r="A8704" t="s">
        <v>8759</v>
      </c>
      <c r="B8704" s="1">
        <v>46100.82708333333</v>
      </c>
      <c r="C8704" s="2">
        <v>46100</v>
      </c>
      <c r="D8704">
        <v>19</v>
      </c>
      <c r="E8704" t="s">
        <v>25</v>
      </c>
      <c r="F8704" t="s">
        <v>26</v>
      </c>
      <c r="G8704">
        <v>9.5</v>
      </c>
      <c r="H8704">
        <v>247.66</v>
      </c>
      <c r="I8704">
        <v>254.2</v>
      </c>
      <c r="J8704">
        <v>1.3</v>
      </c>
      <c r="K8704">
        <v>9.9</v>
      </c>
      <c r="L8704">
        <v>3.3</v>
      </c>
      <c r="M8704">
        <v>88</v>
      </c>
      <c r="N8704" t="s">
        <v>27</v>
      </c>
      <c r="O8704">
        <v>0.61699999999999999</v>
      </c>
      <c r="P8704" t="s">
        <v>28</v>
      </c>
      <c r="Q8704" t="s">
        <v>29</v>
      </c>
      <c r="R8704">
        <v>5</v>
      </c>
      <c r="S8704">
        <v>22</v>
      </c>
      <c r="T8704">
        <v>6.54</v>
      </c>
      <c r="U8704">
        <v>-6.6</v>
      </c>
      <c r="V8704" t="s">
        <v>30</v>
      </c>
      <c r="W8704" t="s">
        <v>45</v>
      </c>
      <c r="X8704">
        <v>1</v>
      </c>
      <c r="Y8704" t="str">
        <f>IF(tblRides[[#This Row],[supply_demand_ratio]]&lt;0.8,"Below 0.8",IF(tblRides[[#This Row],[supply_demand_ratio]]&lt;1,"Between 0.8-1.0",IF(tblRides[[#This Row],[supply_demand_ratio]]&lt;=1.2,"Between 1.0-1.2","Above 1.2")))</f>
        <v>Below 0.8</v>
      </c>
    </row>
    <row r="8705" spans="1:25" x14ac:dyDescent="0.3">
      <c r="A8705" t="s">
        <v>8760</v>
      </c>
      <c r="B8705" s="1">
        <v>46100.828472222223</v>
      </c>
      <c r="C8705" s="2">
        <v>46100</v>
      </c>
      <c r="D8705">
        <v>19</v>
      </c>
      <c r="E8705" t="s">
        <v>33</v>
      </c>
      <c r="F8705" t="s">
        <v>26</v>
      </c>
      <c r="G8705">
        <v>17.8</v>
      </c>
      <c r="H8705">
        <v>374.67</v>
      </c>
      <c r="I8705">
        <v>344.47</v>
      </c>
      <c r="J8705">
        <v>1.1000000000000001</v>
      </c>
      <c r="K8705">
        <v>7.2</v>
      </c>
      <c r="L8705">
        <v>8.3000000000000007</v>
      </c>
      <c r="M8705">
        <v>76</v>
      </c>
      <c r="N8705" t="s">
        <v>27</v>
      </c>
      <c r="O8705">
        <v>0.84399999999999997</v>
      </c>
      <c r="P8705" t="s">
        <v>28</v>
      </c>
      <c r="Q8705" t="s">
        <v>29</v>
      </c>
      <c r="R8705">
        <v>4.4400000000000004</v>
      </c>
      <c r="S8705">
        <v>37</v>
      </c>
      <c r="T8705">
        <v>-30.2</v>
      </c>
      <c r="U8705">
        <v>1.1000000000000001</v>
      </c>
      <c r="V8705" t="s">
        <v>30</v>
      </c>
      <c r="W8705" t="s">
        <v>45</v>
      </c>
      <c r="X8705">
        <v>1</v>
      </c>
      <c r="Y8705" t="str">
        <f>IF(tblRides[[#This Row],[supply_demand_ratio]]&lt;0.8,"Below 0.8",IF(tblRides[[#This Row],[supply_demand_ratio]]&lt;1,"Between 0.8-1.0",IF(tblRides[[#This Row],[supply_demand_ratio]]&lt;=1.2,"Between 1.0-1.2","Above 1.2")))</f>
        <v>Between 0.8-1.0</v>
      </c>
    </row>
    <row r="8706" spans="1:25" x14ac:dyDescent="0.3">
      <c r="A8706" t="s">
        <v>8761</v>
      </c>
      <c r="B8706" s="1">
        <v>46100.830555555556</v>
      </c>
      <c r="C8706" s="2">
        <v>46100</v>
      </c>
      <c r="D8706">
        <v>19</v>
      </c>
      <c r="E8706" t="s">
        <v>25</v>
      </c>
      <c r="F8706" t="s">
        <v>34</v>
      </c>
      <c r="G8706">
        <v>9.9</v>
      </c>
      <c r="H8706">
        <v>244.52</v>
      </c>
      <c r="J8706">
        <v>1.3</v>
      </c>
      <c r="K8706">
        <v>9.1</v>
      </c>
      <c r="L8706">
        <v>7.6</v>
      </c>
      <c r="M8706">
        <v>84</v>
      </c>
      <c r="N8706" t="s">
        <v>72</v>
      </c>
      <c r="O8706">
        <v>0.56999999999999995</v>
      </c>
      <c r="P8706" t="s">
        <v>58</v>
      </c>
      <c r="Q8706" t="s">
        <v>74</v>
      </c>
      <c r="R8706">
        <v>4.67</v>
      </c>
      <c r="S8706">
        <v>0</v>
      </c>
      <c r="U8706">
        <v>-1.5</v>
      </c>
      <c r="V8706" t="s">
        <v>30</v>
      </c>
      <c r="W8706" t="s">
        <v>45</v>
      </c>
      <c r="X8706">
        <v>0</v>
      </c>
      <c r="Y8706" t="str">
        <f>IF(tblRides[[#This Row],[supply_demand_ratio]]&lt;0.8,"Below 0.8",IF(tblRides[[#This Row],[supply_demand_ratio]]&lt;1,"Between 0.8-1.0",IF(tblRides[[#This Row],[supply_demand_ratio]]&lt;=1.2,"Between 1.0-1.2","Above 1.2")))</f>
        <v>Below 0.8</v>
      </c>
    </row>
    <row r="8707" spans="1:25" x14ac:dyDescent="0.3">
      <c r="A8707" t="s">
        <v>8762</v>
      </c>
      <c r="B8707" s="1">
        <v>46100.838194444441</v>
      </c>
      <c r="C8707" s="2">
        <v>46100</v>
      </c>
      <c r="D8707">
        <v>20</v>
      </c>
      <c r="E8707" t="s">
        <v>36</v>
      </c>
      <c r="F8707" t="s">
        <v>26</v>
      </c>
      <c r="G8707">
        <v>3.6</v>
      </c>
      <c r="H8707">
        <v>110</v>
      </c>
      <c r="I8707">
        <v>110.91</v>
      </c>
      <c r="J8707">
        <v>1.2</v>
      </c>
      <c r="K8707">
        <v>6.1</v>
      </c>
      <c r="L8707">
        <v>2.7</v>
      </c>
      <c r="M8707">
        <v>98</v>
      </c>
      <c r="N8707" t="s">
        <v>27</v>
      </c>
      <c r="O8707">
        <v>0.76300000000000001</v>
      </c>
      <c r="P8707" t="s">
        <v>28</v>
      </c>
      <c r="Q8707" t="s">
        <v>29</v>
      </c>
      <c r="R8707">
        <v>5</v>
      </c>
      <c r="S8707">
        <v>6</v>
      </c>
      <c r="T8707">
        <v>0.91</v>
      </c>
      <c r="U8707">
        <v>-3.4</v>
      </c>
      <c r="V8707" t="s">
        <v>30</v>
      </c>
      <c r="W8707" t="s">
        <v>45</v>
      </c>
      <c r="X8707">
        <v>1</v>
      </c>
      <c r="Y8707" t="str">
        <f>IF(tblRides[[#This Row],[supply_demand_ratio]]&lt;0.8,"Below 0.8",IF(tblRides[[#This Row],[supply_demand_ratio]]&lt;1,"Between 0.8-1.0",IF(tblRides[[#This Row],[supply_demand_ratio]]&lt;=1.2,"Between 1.0-1.2","Above 1.2")))</f>
        <v>Below 0.8</v>
      </c>
    </row>
    <row r="8708" spans="1:25" x14ac:dyDescent="0.3">
      <c r="A8708" t="s">
        <v>8763</v>
      </c>
      <c r="B8708" s="1">
        <v>46100.84375</v>
      </c>
      <c r="C8708" s="2">
        <v>46100</v>
      </c>
      <c r="D8708">
        <v>20</v>
      </c>
      <c r="E8708" t="s">
        <v>25</v>
      </c>
      <c r="F8708" t="s">
        <v>34</v>
      </c>
      <c r="G8708">
        <v>6.8</v>
      </c>
      <c r="H8708">
        <v>158.29</v>
      </c>
      <c r="I8708">
        <v>151.47999999999999</v>
      </c>
      <c r="J8708">
        <v>1.1000000000000001</v>
      </c>
      <c r="K8708">
        <v>6</v>
      </c>
      <c r="L8708">
        <v>6.5</v>
      </c>
      <c r="M8708">
        <v>105</v>
      </c>
      <c r="N8708" t="s">
        <v>27</v>
      </c>
      <c r="O8708">
        <v>0.746</v>
      </c>
      <c r="P8708" t="s">
        <v>28</v>
      </c>
      <c r="Q8708" t="s">
        <v>29</v>
      </c>
      <c r="R8708">
        <v>4.83</v>
      </c>
      <c r="S8708">
        <v>0</v>
      </c>
      <c r="T8708">
        <v>-6.81</v>
      </c>
      <c r="U8708">
        <v>0.5</v>
      </c>
      <c r="V8708" t="s">
        <v>30</v>
      </c>
      <c r="W8708" t="s">
        <v>45</v>
      </c>
      <c r="X8708">
        <v>1</v>
      </c>
      <c r="Y8708" t="str">
        <f>IF(tblRides[[#This Row],[supply_demand_ratio]]&lt;0.8,"Below 0.8",IF(tblRides[[#This Row],[supply_demand_ratio]]&lt;1,"Between 0.8-1.0",IF(tblRides[[#This Row],[supply_demand_ratio]]&lt;=1.2,"Between 1.0-1.2","Above 1.2")))</f>
        <v>Below 0.8</v>
      </c>
    </row>
    <row r="8709" spans="1:25" x14ac:dyDescent="0.3">
      <c r="A8709" t="s">
        <v>8764</v>
      </c>
      <c r="B8709" s="1">
        <v>46100.852777777778</v>
      </c>
      <c r="C8709" s="2">
        <v>46100</v>
      </c>
      <c r="D8709">
        <v>20</v>
      </c>
      <c r="E8709" t="s">
        <v>43</v>
      </c>
      <c r="F8709" t="s">
        <v>34</v>
      </c>
      <c r="G8709">
        <v>1.2</v>
      </c>
      <c r="H8709">
        <v>53.95</v>
      </c>
      <c r="I8709">
        <v>55.57</v>
      </c>
      <c r="J8709">
        <v>1</v>
      </c>
      <c r="K8709">
        <v>4.4000000000000004</v>
      </c>
      <c r="L8709">
        <v>6.3</v>
      </c>
      <c r="M8709">
        <v>55</v>
      </c>
      <c r="N8709" t="s">
        <v>41</v>
      </c>
      <c r="O8709">
        <v>1.2490000000000001</v>
      </c>
      <c r="P8709" t="s">
        <v>28</v>
      </c>
      <c r="Q8709" t="s">
        <v>29</v>
      </c>
      <c r="R8709">
        <v>4.57</v>
      </c>
      <c r="S8709">
        <v>0</v>
      </c>
      <c r="T8709">
        <v>1.62</v>
      </c>
      <c r="U8709">
        <v>1.9</v>
      </c>
      <c r="V8709" t="s">
        <v>30</v>
      </c>
      <c r="W8709" t="s">
        <v>31</v>
      </c>
      <c r="X8709">
        <v>1</v>
      </c>
      <c r="Y8709" t="str">
        <f>IF(tblRides[[#This Row],[supply_demand_ratio]]&lt;0.8,"Below 0.8",IF(tblRides[[#This Row],[supply_demand_ratio]]&lt;1,"Between 0.8-1.0",IF(tblRides[[#This Row],[supply_demand_ratio]]&lt;=1.2,"Between 1.0-1.2","Above 1.2")))</f>
        <v>Above 1.2</v>
      </c>
    </row>
    <row r="8710" spans="1:25" x14ac:dyDescent="0.3">
      <c r="A8710" t="s">
        <v>8765</v>
      </c>
      <c r="B8710" s="1">
        <v>46100.85833333333</v>
      </c>
      <c r="C8710" s="2">
        <v>46100</v>
      </c>
      <c r="D8710">
        <v>20</v>
      </c>
      <c r="E8710" t="s">
        <v>62</v>
      </c>
      <c r="F8710" t="s">
        <v>26</v>
      </c>
      <c r="G8710">
        <v>2.7</v>
      </c>
      <c r="H8710">
        <v>81.33</v>
      </c>
      <c r="I8710">
        <v>75.25</v>
      </c>
      <c r="J8710">
        <v>1.1000000000000001</v>
      </c>
      <c r="K8710">
        <v>6</v>
      </c>
      <c r="L8710">
        <v>9.9</v>
      </c>
      <c r="M8710">
        <v>52</v>
      </c>
      <c r="N8710" t="s">
        <v>41</v>
      </c>
      <c r="O8710">
        <v>1.3660000000000001</v>
      </c>
      <c r="P8710" t="s">
        <v>28</v>
      </c>
      <c r="Q8710" t="s">
        <v>29</v>
      </c>
      <c r="R8710">
        <v>4.3899999999999997</v>
      </c>
      <c r="S8710">
        <v>5</v>
      </c>
      <c r="T8710">
        <v>-6.08</v>
      </c>
      <c r="U8710">
        <v>3.9</v>
      </c>
      <c r="V8710" t="s">
        <v>30</v>
      </c>
      <c r="W8710" t="s">
        <v>45</v>
      </c>
      <c r="X8710">
        <v>1</v>
      </c>
      <c r="Y8710" t="str">
        <f>IF(tblRides[[#This Row],[supply_demand_ratio]]&lt;0.8,"Below 0.8",IF(tblRides[[#This Row],[supply_demand_ratio]]&lt;1,"Between 0.8-1.0",IF(tblRides[[#This Row],[supply_demand_ratio]]&lt;=1.2,"Between 1.0-1.2","Above 1.2")))</f>
        <v>Above 1.2</v>
      </c>
    </row>
    <row r="8711" spans="1:25" x14ac:dyDescent="0.3">
      <c r="A8711" t="s">
        <v>8766</v>
      </c>
      <c r="B8711" s="1">
        <v>46100.865972222222</v>
      </c>
      <c r="C8711" s="2">
        <v>46100</v>
      </c>
      <c r="D8711">
        <v>20</v>
      </c>
      <c r="E8711" t="s">
        <v>25</v>
      </c>
      <c r="F8711" t="s">
        <v>26</v>
      </c>
      <c r="G8711">
        <v>9.5</v>
      </c>
      <c r="H8711">
        <v>255.3</v>
      </c>
      <c r="J8711">
        <v>1.4</v>
      </c>
      <c r="K8711">
        <v>6.5</v>
      </c>
      <c r="L8711">
        <v>12.9</v>
      </c>
      <c r="M8711">
        <v>109</v>
      </c>
      <c r="N8711" t="s">
        <v>72</v>
      </c>
      <c r="O8711">
        <v>0.67700000000000005</v>
      </c>
      <c r="P8711" t="s">
        <v>58</v>
      </c>
      <c r="Q8711" t="s">
        <v>108</v>
      </c>
      <c r="R8711">
        <v>4.53</v>
      </c>
      <c r="S8711">
        <v>9</v>
      </c>
      <c r="U8711">
        <v>6.4</v>
      </c>
      <c r="V8711" t="s">
        <v>30</v>
      </c>
      <c r="W8711" t="s">
        <v>45</v>
      </c>
      <c r="X8711">
        <v>0</v>
      </c>
      <c r="Y8711" t="str">
        <f>IF(tblRides[[#This Row],[supply_demand_ratio]]&lt;0.8,"Below 0.8",IF(tblRides[[#This Row],[supply_demand_ratio]]&lt;1,"Between 0.8-1.0",IF(tblRides[[#This Row],[supply_demand_ratio]]&lt;=1.2,"Between 1.0-1.2","Above 1.2")))</f>
        <v>Below 0.8</v>
      </c>
    </row>
    <row r="8712" spans="1:25" x14ac:dyDescent="0.3">
      <c r="A8712" t="s">
        <v>8767</v>
      </c>
      <c r="B8712" s="1">
        <v>46100.888194444444</v>
      </c>
      <c r="C8712" s="2">
        <v>46100</v>
      </c>
      <c r="D8712">
        <v>21</v>
      </c>
      <c r="E8712" t="s">
        <v>25</v>
      </c>
      <c r="F8712" t="s">
        <v>26</v>
      </c>
      <c r="G8712">
        <v>2.6</v>
      </c>
      <c r="H8712">
        <v>104.92</v>
      </c>
      <c r="I8712">
        <v>107.79</v>
      </c>
      <c r="J8712">
        <v>1.2</v>
      </c>
      <c r="K8712">
        <v>7.8</v>
      </c>
      <c r="L8712">
        <v>5.7</v>
      </c>
      <c r="M8712">
        <v>108</v>
      </c>
      <c r="N8712" t="s">
        <v>72</v>
      </c>
      <c r="O8712">
        <v>0.745</v>
      </c>
      <c r="P8712" t="s">
        <v>28</v>
      </c>
      <c r="Q8712" t="s">
        <v>29</v>
      </c>
      <c r="R8712">
        <v>4.72</v>
      </c>
      <c r="S8712">
        <v>11</v>
      </c>
      <c r="T8712">
        <v>2.87</v>
      </c>
      <c r="U8712">
        <v>-2.1</v>
      </c>
      <c r="V8712" t="s">
        <v>30</v>
      </c>
      <c r="W8712" t="s">
        <v>45</v>
      </c>
      <c r="X8712">
        <v>1</v>
      </c>
      <c r="Y8712" t="str">
        <f>IF(tblRides[[#This Row],[supply_demand_ratio]]&lt;0.8,"Below 0.8",IF(tblRides[[#This Row],[supply_demand_ratio]]&lt;1,"Between 0.8-1.0",IF(tblRides[[#This Row],[supply_demand_ratio]]&lt;=1.2,"Between 1.0-1.2","Above 1.2")))</f>
        <v>Below 0.8</v>
      </c>
    </row>
    <row r="8713" spans="1:25" x14ac:dyDescent="0.3">
      <c r="A8713" t="s">
        <v>8768</v>
      </c>
      <c r="B8713" s="1">
        <v>46100.890972222223</v>
      </c>
      <c r="C8713" s="2">
        <v>46100</v>
      </c>
      <c r="D8713">
        <v>21</v>
      </c>
      <c r="E8713" t="s">
        <v>33</v>
      </c>
      <c r="F8713" t="s">
        <v>26</v>
      </c>
      <c r="G8713">
        <v>4.8</v>
      </c>
      <c r="H8713">
        <v>109.36</v>
      </c>
      <c r="I8713">
        <v>108.5</v>
      </c>
      <c r="J8713">
        <v>1</v>
      </c>
      <c r="K8713">
        <v>6.2</v>
      </c>
      <c r="L8713">
        <v>7.8</v>
      </c>
      <c r="M8713">
        <v>85</v>
      </c>
      <c r="N8713" t="s">
        <v>27</v>
      </c>
      <c r="O8713">
        <v>0.98</v>
      </c>
      <c r="P8713" t="s">
        <v>28</v>
      </c>
      <c r="Q8713" t="s">
        <v>29</v>
      </c>
      <c r="R8713">
        <v>4.9400000000000004</v>
      </c>
      <c r="S8713">
        <v>2</v>
      </c>
      <c r="T8713">
        <v>-0.86</v>
      </c>
      <c r="U8713">
        <v>1.6</v>
      </c>
      <c r="V8713" t="s">
        <v>30</v>
      </c>
      <c r="W8713" t="s">
        <v>45</v>
      </c>
      <c r="X8713">
        <v>1</v>
      </c>
      <c r="Y8713" t="str">
        <f>IF(tblRides[[#This Row],[supply_demand_ratio]]&lt;0.8,"Below 0.8",IF(tblRides[[#This Row],[supply_demand_ratio]]&lt;1,"Between 0.8-1.0",IF(tblRides[[#This Row],[supply_demand_ratio]]&lt;=1.2,"Between 1.0-1.2","Above 1.2")))</f>
        <v>Between 0.8-1.0</v>
      </c>
    </row>
    <row r="8714" spans="1:25" x14ac:dyDescent="0.3">
      <c r="A8714" t="s">
        <v>8769</v>
      </c>
      <c r="B8714" s="1">
        <v>46100.901388888888</v>
      </c>
      <c r="C8714" s="2">
        <v>46100</v>
      </c>
      <c r="D8714">
        <v>21</v>
      </c>
      <c r="E8714" t="s">
        <v>62</v>
      </c>
      <c r="F8714" t="s">
        <v>26</v>
      </c>
      <c r="G8714">
        <v>5.3</v>
      </c>
      <c r="H8714">
        <v>103.58</v>
      </c>
      <c r="J8714">
        <v>1</v>
      </c>
      <c r="K8714">
        <v>6.2</v>
      </c>
      <c r="L8714">
        <v>5.5</v>
      </c>
      <c r="M8714">
        <v>49</v>
      </c>
      <c r="N8714" t="s">
        <v>41</v>
      </c>
      <c r="O8714">
        <v>1.294</v>
      </c>
      <c r="P8714" t="s">
        <v>37</v>
      </c>
      <c r="Q8714" t="s">
        <v>280</v>
      </c>
      <c r="R8714">
        <v>4.5</v>
      </c>
      <c r="S8714">
        <v>8</v>
      </c>
      <c r="U8714">
        <v>-0.7</v>
      </c>
      <c r="V8714" t="s">
        <v>30</v>
      </c>
      <c r="W8714" t="s">
        <v>45</v>
      </c>
      <c r="X8714">
        <v>0</v>
      </c>
      <c r="Y8714" t="str">
        <f>IF(tblRides[[#This Row],[supply_demand_ratio]]&lt;0.8,"Below 0.8",IF(tblRides[[#This Row],[supply_demand_ratio]]&lt;1,"Between 0.8-1.0",IF(tblRides[[#This Row],[supply_demand_ratio]]&lt;=1.2,"Between 1.0-1.2","Above 1.2")))</f>
        <v>Above 1.2</v>
      </c>
    </row>
    <row r="8715" spans="1:25" x14ac:dyDescent="0.3">
      <c r="A8715" t="s">
        <v>8770</v>
      </c>
      <c r="B8715" s="1">
        <v>46100.911805555559</v>
      </c>
      <c r="C8715" s="2">
        <v>46100</v>
      </c>
      <c r="D8715">
        <v>21</v>
      </c>
      <c r="E8715" t="s">
        <v>43</v>
      </c>
      <c r="F8715" t="s">
        <v>26</v>
      </c>
      <c r="G8715">
        <v>9.3000000000000007</v>
      </c>
      <c r="H8715">
        <v>166.16</v>
      </c>
      <c r="I8715">
        <v>168.09</v>
      </c>
      <c r="J8715">
        <v>1</v>
      </c>
      <c r="K8715">
        <v>4.7</v>
      </c>
      <c r="L8715">
        <v>1.6</v>
      </c>
      <c r="M8715">
        <v>56</v>
      </c>
      <c r="N8715" t="s">
        <v>27</v>
      </c>
      <c r="O8715">
        <v>0.872</v>
      </c>
      <c r="P8715" t="s">
        <v>28</v>
      </c>
      <c r="Q8715" t="s">
        <v>29</v>
      </c>
      <c r="R8715">
        <v>4.49</v>
      </c>
      <c r="S8715">
        <v>11</v>
      </c>
      <c r="T8715">
        <v>1.93</v>
      </c>
      <c r="U8715">
        <v>-3.1</v>
      </c>
      <c r="V8715" t="s">
        <v>30</v>
      </c>
      <c r="W8715" t="s">
        <v>31</v>
      </c>
      <c r="X8715">
        <v>1</v>
      </c>
      <c r="Y8715" t="str">
        <f>IF(tblRides[[#This Row],[supply_demand_ratio]]&lt;0.8,"Below 0.8",IF(tblRides[[#This Row],[supply_demand_ratio]]&lt;1,"Between 0.8-1.0",IF(tblRides[[#This Row],[supply_demand_ratio]]&lt;=1.2,"Between 1.0-1.2","Above 1.2")))</f>
        <v>Between 0.8-1.0</v>
      </c>
    </row>
    <row r="8716" spans="1:25" x14ac:dyDescent="0.3">
      <c r="A8716" t="s">
        <v>8771</v>
      </c>
      <c r="B8716" s="1">
        <v>46100.952777777777</v>
      </c>
      <c r="C8716" s="2">
        <v>46100</v>
      </c>
      <c r="D8716">
        <v>22</v>
      </c>
      <c r="E8716" t="s">
        <v>33</v>
      </c>
      <c r="F8716" t="s">
        <v>26</v>
      </c>
      <c r="G8716">
        <v>4.8</v>
      </c>
      <c r="H8716">
        <v>122.3</v>
      </c>
      <c r="I8716">
        <v>117.09</v>
      </c>
      <c r="J8716">
        <v>1</v>
      </c>
      <c r="K8716">
        <v>2.7</v>
      </c>
      <c r="L8716">
        <v>7.1</v>
      </c>
      <c r="M8716">
        <v>104</v>
      </c>
      <c r="N8716" t="s">
        <v>27</v>
      </c>
      <c r="O8716">
        <v>1.284</v>
      </c>
      <c r="P8716" t="s">
        <v>28</v>
      </c>
      <c r="Q8716" t="s">
        <v>29</v>
      </c>
      <c r="R8716">
        <v>4.6900000000000004</v>
      </c>
      <c r="S8716">
        <v>5</v>
      </c>
      <c r="T8716">
        <v>-5.21</v>
      </c>
      <c r="U8716">
        <v>4.4000000000000004</v>
      </c>
      <c r="V8716" t="s">
        <v>30</v>
      </c>
      <c r="W8716" t="s">
        <v>31</v>
      </c>
      <c r="X8716">
        <v>1</v>
      </c>
      <c r="Y8716" t="str">
        <f>IF(tblRides[[#This Row],[supply_demand_ratio]]&lt;0.8,"Below 0.8",IF(tblRides[[#This Row],[supply_demand_ratio]]&lt;1,"Between 0.8-1.0",IF(tblRides[[#This Row],[supply_demand_ratio]]&lt;=1.2,"Between 1.0-1.2","Above 1.2")))</f>
        <v>Above 1.2</v>
      </c>
    </row>
    <row r="8717" spans="1:25" x14ac:dyDescent="0.3">
      <c r="A8717" t="s">
        <v>8772</v>
      </c>
      <c r="B8717" s="1">
        <v>46100.964583333334</v>
      </c>
      <c r="C8717" s="2">
        <v>46100</v>
      </c>
      <c r="D8717">
        <v>23</v>
      </c>
      <c r="E8717" t="s">
        <v>25</v>
      </c>
      <c r="F8717" t="s">
        <v>34</v>
      </c>
      <c r="G8717">
        <v>2.7</v>
      </c>
      <c r="H8717">
        <v>95.81</v>
      </c>
      <c r="I8717">
        <v>98.72</v>
      </c>
      <c r="J8717">
        <v>1.1000000000000001</v>
      </c>
      <c r="K8717">
        <v>4.3</v>
      </c>
      <c r="L8717">
        <v>8.1999999999999993</v>
      </c>
      <c r="M8717">
        <v>121</v>
      </c>
      <c r="N8717" t="s">
        <v>27</v>
      </c>
      <c r="O8717">
        <v>1.0609999999999999</v>
      </c>
      <c r="P8717" t="s">
        <v>28</v>
      </c>
      <c r="Q8717" t="s">
        <v>29</v>
      </c>
      <c r="R8717">
        <v>5</v>
      </c>
      <c r="S8717">
        <v>0</v>
      </c>
      <c r="T8717">
        <v>2.91</v>
      </c>
      <c r="U8717">
        <v>3.9</v>
      </c>
      <c r="V8717" t="s">
        <v>30</v>
      </c>
      <c r="W8717" t="s">
        <v>31</v>
      </c>
      <c r="X8717">
        <v>1</v>
      </c>
      <c r="Y8717" t="str">
        <f>IF(tblRides[[#This Row],[supply_demand_ratio]]&lt;0.8,"Below 0.8",IF(tblRides[[#This Row],[supply_demand_ratio]]&lt;1,"Between 0.8-1.0",IF(tblRides[[#This Row],[supply_demand_ratio]]&lt;=1.2,"Between 1.0-1.2","Above 1.2")))</f>
        <v>Between 1.0-1.2</v>
      </c>
    </row>
    <row r="8718" spans="1:25" x14ac:dyDescent="0.3">
      <c r="A8718" t="s">
        <v>8773</v>
      </c>
      <c r="B8718" s="1">
        <v>46100.970138888886</v>
      </c>
      <c r="C8718" s="2">
        <v>46100</v>
      </c>
      <c r="D8718">
        <v>23</v>
      </c>
      <c r="E8718" t="s">
        <v>33</v>
      </c>
      <c r="F8718" t="s">
        <v>34</v>
      </c>
      <c r="G8718">
        <v>7</v>
      </c>
      <c r="H8718">
        <v>149.27000000000001</v>
      </c>
      <c r="I8718">
        <v>142.44</v>
      </c>
      <c r="J8718">
        <v>1</v>
      </c>
      <c r="K8718">
        <v>3.3</v>
      </c>
      <c r="L8718">
        <v>5.2</v>
      </c>
      <c r="M8718">
        <v>94</v>
      </c>
      <c r="N8718" t="s">
        <v>41</v>
      </c>
      <c r="O8718">
        <v>1.363</v>
      </c>
      <c r="P8718" t="s">
        <v>28</v>
      </c>
      <c r="Q8718" t="s">
        <v>29</v>
      </c>
      <c r="R8718">
        <v>4.95</v>
      </c>
      <c r="S8718">
        <v>0</v>
      </c>
      <c r="T8718">
        <v>-6.83</v>
      </c>
      <c r="U8718">
        <v>1.9</v>
      </c>
      <c r="V8718" t="s">
        <v>30</v>
      </c>
      <c r="W8718" t="s">
        <v>31</v>
      </c>
      <c r="X8718">
        <v>1</v>
      </c>
      <c r="Y8718" t="str">
        <f>IF(tblRides[[#This Row],[supply_demand_ratio]]&lt;0.8,"Below 0.8",IF(tblRides[[#This Row],[supply_demand_ratio]]&lt;1,"Between 0.8-1.0",IF(tblRides[[#This Row],[supply_demand_ratio]]&lt;=1.2,"Between 1.0-1.2","Above 1.2")))</f>
        <v>Above 1.2</v>
      </c>
    </row>
    <row r="8719" spans="1:25" x14ac:dyDescent="0.3">
      <c r="A8719" t="s">
        <v>8774</v>
      </c>
      <c r="B8719" s="1">
        <v>46100.994444444441</v>
      </c>
      <c r="C8719" s="2">
        <v>46100</v>
      </c>
      <c r="D8719">
        <v>23</v>
      </c>
      <c r="E8719" t="s">
        <v>25</v>
      </c>
      <c r="F8719" t="s">
        <v>26</v>
      </c>
      <c r="G8719">
        <v>2</v>
      </c>
      <c r="H8719">
        <v>72.349999999999994</v>
      </c>
      <c r="I8719">
        <v>75.27</v>
      </c>
      <c r="J8719">
        <v>1</v>
      </c>
      <c r="K8719">
        <v>3</v>
      </c>
      <c r="L8719">
        <v>5.4</v>
      </c>
      <c r="M8719">
        <v>122</v>
      </c>
      <c r="N8719" t="s">
        <v>27</v>
      </c>
      <c r="O8719">
        <v>1.0429999999999999</v>
      </c>
      <c r="P8719" t="s">
        <v>28</v>
      </c>
      <c r="Q8719" t="s">
        <v>29</v>
      </c>
      <c r="R8719">
        <v>4.3600000000000003</v>
      </c>
      <c r="S8719">
        <v>3</v>
      </c>
      <c r="T8719">
        <v>2.92</v>
      </c>
      <c r="U8719">
        <v>2.4</v>
      </c>
      <c r="V8719" t="s">
        <v>30</v>
      </c>
      <c r="W8719" t="s">
        <v>31</v>
      </c>
      <c r="X8719">
        <v>1</v>
      </c>
      <c r="Y8719" t="str">
        <f>IF(tblRides[[#This Row],[supply_demand_ratio]]&lt;0.8,"Below 0.8",IF(tblRides[[#This Row],[supply_demand_ratio]]&lt;1,"Between 0.8-1.0",IF(tblRides[[#This Row],[supply_demand_ratio]]&lt;=1.2,"Between 1.0-1.2","Above 1.2")))</f>
        <v>Between 1.0-1.2</v>
      </c>
    </row>
    <row r="8720" spans="1:25" x14ac:dyDescent="0.3">
      <c r="A8720" t="s">
        <v>8775</v>
      </c>
      <c r="B8720" s="1">
        <v>46101.011805555558</v>
      </c>
      <c r="C8720" s="2">
        <v>46101</v>
      </c>
      <c r="D8720">
        <v>0</v>
      </c>
      <c r="E8720" t="s">
        <v>33</v>
      </c>
      <c r="F8720" t="s">
        <v>26</v>
      </c>
      <c r="G8720">
        <v>13.3</v>
      </c>
      <c r="H8720">
        <v>248.84</v>
      </c>
      <c r="I8720">
        <v>257.39</v>
      </c>
      <c r="J8720">
        <v>1</v>
      </c>
      <c r="K8720">
        <v>3.6</v>
      </c>
      <c r="L8720">
        <v>3.3</v>
      </c>
      <c r="M8720">
        <v>100</v>
      </c>
      <c r="N8720" t="s">
        <v>41</v>
      </c>
      <c r="O8720">
        <v>2.2000000000000002</v>
      </c>
      <c r="P8720" t="s">
        <v>28</v>
      </c>
      <c r="Q8720" t="s">
        <v>29</v>
      </c>
      <c r="R8720">
        <v>4.6900000000000004</v>
      </c>
      <c r="S8720">
        <v>17</v>
      </c>
      <c r="T8720">
        <v>8.5500000000000007</v>
      </c>
      <c r="U8720">
        <v>-0.3</v>
      </c>
      <c r="V8720" t="s">
        <v>159</v>
      </c>
      <c r="W8720" t="s">
        <v>31</v>
      </c>
      <c r="X8720">
        <v>1</v>
      </c>
      <c r="Y8720" t="str">
        <f>IF(tblRides[[#This Row],[supply_demand_ratio]]&lt;0.8,"Below 0.8",IF(tblRides[[#This Row],[supply_demand_ratio]]&lt;1,"Between 0.8-1.0",IF(tblRides[[#This Row],[supply_demand_ratio]]&lt;=1.2,"Between 1.0-1.2","Above 1.2")))</f>
        <v>Above 1.2</v>
      </c>
    </row>
    <row r="8721" spans="1:25" x14ac:dyDescent="0.3">
      <c r="A8721" t="s">
        <v>8776</v>
      </c>
      <c r="B8721" s="1">
        <v>46101.015277777777</v>
      </c>
      <c r="C8721" s="2">
        <v>46101</v>
      </c>
      <c r="D8721">
        <v>0</v>
      </c>
      <c r="E8721" t="s">
        <v>25</v>
      </c>
      <c r="F8721" t="s">
        <v>26</v>
      </c>
      <c r="G8721">
        <v>1.9</v>
      </c>
      <c r="H8721">
        <v>74.89</v>
      </c>
      <c r="I8721">
        <v>80.33</v>
      </c>
      <c r="J8721">
        <v>1</v>
      </c>
      <c r="K8721">
        <v>5.8</v>
      </c>
      <c r="L8721">
        <v>7.7</v>
      </c>
      <c r="M8721">
        <v>120</v>
      </c>
      <c r="N8721" t="s">
        <v>27</v>
      </c>
      <c r="O8721">
        <v>0.96499999999999997</v>
      </c>
      <c r="P8721" t="s">
        <v>28</v>
      </c>
      <c r="Q8721" t="s">
        <v>29</v>
      </c>
      <c r="R8721">
        <v>4.8099999999999996</v>
      </c>
      <c r="S8721">
        <v>3</v>
      </c>
      <c r="T8721">
        <v>5.44</v>
      </c>
      <c r="U8721">
        <v>1.9</v>
      </c>
      <c r="V8721" t="s">
        <v>159</v>
      </c>
      <c r="W8721" t="s">
        <v>45</v>
      </c>
      <c r="X8721">
        <v>1</v>
      </c>
      <c r="Y8721" t="str">
        <f>IF(tblRides[[#This Row],[supply_demand_ratio]]&lt;0.8,"Below 0.8",IF(tblRides[[#This Row],[supply_demand_ratio]]&lt;1,"Between 0.8-1.0",IF(tblRides[[#This Row],[supply_demand_ratio]]&lt;=1.2,"Between 1.0-1.2","Above 1.2")))</f>
        <v>Between 0.8-1.0</v>
      </c>
    </row>
    <row r="8722" spans="1:25" x14ac:dyDescent="0.3">
      <c r="A8722" t="s">
        <v>8777</v>
      </c>
      <c r="B8722" s="1">
        <v>46101.026388888888</v>
      </c>
      <c r="C8722" s="2">
        <v>46101</v>
      </c>
      <c r="D8722">
        <v>0</v>
      </c>
      <c r="E8722" t="s">
        <v>33</v>
      </c>
      <c r="F8722" t="s">
        <v>26</v>
      </c>
      <c r="G8722">
        <v>9.9</v>
      </c>
      <c r="H8722">
        <v>185.51</v>
      </c>
      <c r="I8722">
        <v>181.97</v>
      </c>
      <c r="J8722">
        <v>1</v>
      </c>
      <c r="K8722">
        <v>2.4</v>
      </c>
      <c r="L8722">
        <v>3.7</v>
      </c>
      <c r="M8722">
        <v>93</v>
      </c>
      <c r="N8722" t="s">
        <v>41</v>
      </c>
      <c r="O8722">
        <v>1.734</v>
      </c>
      <c r="P8722" t="s">
        <v>28</v>
      </c>
      <c r="Q8722" t="s">
        <v>29</v>
      </c>
      <c r="R8722">
        <v>4.71</v>
      </c>
      <c r="S8722">
        <v>9</v>
      </c>
      <c r="T8722">
        <v>-3.54</v>
      </c>
      <c r="U8722">
        <v>1.3</v>
      </c>
      <c r="V8722" t="s">
        <v>159</v>
      </c>
      <c r="W8722" t="s">
        <v>31</v>
      </c>
      <c r="X8722">
        <v>1</v>
      </c>
      <c r="Y8722" t="str">
        <f>IF(tblRides[[#This Row],[supply_demand_ratio]]&lt;0.8,"Below 0.8",IF(tblRides[[#This Row],[supply_demand_ratio]]&lt;1,"Between 0.8-1.0",IF(tblRides[[#This Row],[supply_demand_ratio]]&lt;=1.2,"Between 1.0-1.2","Above 1.2")))</f>
        <v>Above 1.2</v>
      </c>
    </row>
    <row r="8723" spans="1:25" x14ac:dyDescent="0.3">
      <c r="A8723" t="s">
        <v>8778</v>
      </c>
      <c r="B8723" s="1">
        <v>46101.029861111114</v>
      </c>
      <c r="C8723" s="2">
        <v>46101</v>
      </c>
      <c r="D8723">
        <v>0</v>
      </c>
      <c r="E8723" t="s">
        <v>25</v>
      </c>
      <c r="F8723" t="s">
        <v>26</v>
      </c>
      <c r="G8723">
        <v>8</v>
      </c>
      <c r="H8723">
        <v>191.4</v>
      </c>
      <c r="I8723">
        <v>192.85</v>
      </c>
      <c r="J8723">
        <v>1.1000000000000001</v>
      </c>
      <c r="K8723">
        <v>7.7</v>
      </c>
      <c r="L8723">
        <v>7.8</v>
      </c>
      <c r="M8723">
        <v>137</v>
      </c>
      <c r="N8723" t="s">
        <v>41</v>
      </c>
      <c r="O8723">
        <v>1.423</v>
      </c>
      <c r="P8723" t="s">
        <v>28</v>
      </c>
      <c r="Q8723" t="s">
        <v>29</v>
      </c>
      <c r="R8723">
        <v>4.49</v>
      </c>
      <c r="S8723">
        <v>5</v>
      </c>
      <c r="T8723">
        <v>1.45</v>
      </c>
      <c r="U8723">
        <v>0.1</v>
      </c>
      <c r="V8723" t="s">
        <v>159</v>
      </c>
      <c r="W8723" t="s">
        <v>45</v>
      </c>
      <c r="X8723">
        <v>1</v>
      </c>
      <c r="Y8723" t="str">
        <f>IF(tblRides[[#This Row],[supply_demand_ratio]]&lt;0.8,"Below 0.8",IF(tblRides[[#This Row],[supply_demand_ratio]]&lt;1,"Between 0.8-1.0",IF(tblRides[[#This Row],[supply_demand_ratio]]&lt;=1.2,"Between 1.0-1.2","Above 1.2")))</f>
        <v>Above 1.2</v>
      </c>
    </row>
    <row r="8724" spans="1:25" x14ac:dyDescent="0.3">
      <c r="A8724" t="s">
        <v>8779</v>
      </c>
      <c r="B8724" s="1">
        <v>46101.03125</v>
      </c>
      <c r="C8724" s="2">
        <v>46101</v>
      </c>
      <c r="D8724">
        <v>0</v>
      </c>
      <c r="E8724" t="s">
        <v>36</v>
      </c>
      <c r="F8724" t="s">
        <v>26</v>
      </c>
      <c r="G8724">
        <v>9.8000000000000007</v>
      </c>
      <c r="H8724">
        <v>204.48</v>
      </c>
      <c r="I8724">
        <v>195.22</v>
      </c>
      <c r="J8724">
        <v>1</v>
      </c>
      <c r="K8724">
        <v>5.3</v>
      </c>
      <c r="L8724">
        <v>8.4</v>
      </c>
      <c r="M8724">
        <v>100</v>
      </c>
      <c r="N8724" t="s">
        <v>41</v>
      </c>
      <c r="O8724">
        <v>1.429</v>
      </c>
      <c r="P8724" t="s">
        <v>28</v>
      </c>
      <c r="Q8724" t="s">
        <v>29</v>
      </c>
      <c r="R8724">
        <v>4.91</v>
      </c>
      <c r="S8724">
        <v>4</v>
      </c>
      <c r="T8724">
        <v>-9.26</v>
      </c>
      <c r="U8724">
        <v>3.1</v>
      </c>
      <c r="V8724" t="s">
        <v>159</v>
      </c>
      <c r="W8724" t="s">
        <v>45</v>
      </c>
      <c r="X8724">
        <v>1</v>
      </c>
      <c r="Y8724" t="str">
        <f>IF(tblRides[[#This Row],[supply_demand_ratio]]&lt;0.8,"Below 0.8",IF(tblRides[[#This Row],[supply_demand_ratio]]&lt;1,"Between 0.8-1.0",IF(tblRides[[#This Row],[supply_demand_ratio]]&lt;=1.2,"Between 1.0-1.2","Above 1.2")))</f>
        <v>Above 1.2</v>
      </c>
    </row>
    <row r="8725" spans="1:25" x14ac:dyDescent="0.3">
      <c r="A8725" t="s">
        <v>8780</v>
      </c>
      <c r="B8725" s="1">
        <v>46101.03402777778</v>
      </c>
      <c r="C8725" s="2">
        <v>46101</v>
      </c>
      <c r="D8725">
        <v>0</v>
      </c>
      <c r="E8725" t="s">
        <v>36</v>
      </c>
      <c r="F8725" t="s">
        <v>26</v>
      </c>
      <c r="G8725">
        <v>2.5</v>
      </c>
      <c r="H8725">
        <v>72.87</v>
      </c>
      <c r="I8725">
        <v>76.48</v>
      </c>
      <c r="J8725">
        <v>1</v>
      </c>
      <c r="K8725">
        <v>3.2</v>
      </c>
      <c r="L8725">
        <v>2.2000000000000002</v>
      </c>
      <c r="M8725">
        <v>117</v>
      </c>
      <c r="N8725" t="s">
        <v>41</v>
      </c>
      <c r="O8725">
        <v>1.4670000000000001</v>
      </c>
      <c r="P8725" t="s">
        <v>28</v>
      </c>
      <c r="Q8725" t="s">
        <v>29</v>
      </c>
      <c r="R8725">
        <v>4.8499999999999996</v>
      </c>
      <c r="S8725">
        <v>29</v>
      </c>
      <c r="T8725">
        <v>3.61</v>
      </c>
      <c r="U8725">
        <v>-1</v>
      </c>
      <c r="V8725" t="s">
        <v>159</v>
      </c>
      <c r="W8725" t="s">
        <v>31</v>
      </c>
      <c r="X8725">
        <v>1</v>
      </c>
      <c r="Y8725" t="str">
        <f>IF(tblRides[[#This Row],[supply_demand_ratio]]&lt;0.8,"Below 0.8",IF(tblRides[[#This Row],[supply_demand_ratio]]&lt;1,"Between 0.8-1.0",IF(tblRides[[#This Row],[supply_demand_ratio]]&lt;=1.2,"Between 1.0-1.2","Above 1.2")))</f>
        <v>Above 1.2</v>
      </c>
    </row>
    <row r="8726" spans="1:25" x14ac:dyDescent="0.3">
      <c r="A8726" t="s">
        <v>8781</v>
      </c>
      <c r="B8726" s="1">
        <v>46101.045138888891</v>
      </c>
      <c r="C8726" s="2">
        <v>46101</v>
      </c>
      <c r="D8726">
        <v>1</v>
      </c>
      <c r="E8726" t="s">
        <v>36</v>
      </c>
      <c r="F8726" t="s">
        <v>26</v>
      </c>
      <c r="G8726">
        <v>3.4</v>
      </c>
      <c r="H8726">
        <v>96.88</v>
      </c>
      <c r="I8726">
        <v>96.13</v>
      </c>
      <c r="J8726">
        <v>1.1000000000000001</v>
      </c>
      <c r="K8726">
        <v>5.7</v>
      </c>
      <c r="L8726">
        <v>9.6</v>
      </c>
      <c r="M8726">
        <v>109</v>
      </c>
      <c r="N8726" t="s">
        <v>41</v>
      </c>
      <c r="O8726">
        <v>1.274</v>
      </c>
      <c r="P8726" t="s">
        <v>28</v>
      </c>
      <c r="Q8726" t="s">
        <v>29</v>
      </c>
      <c r="R8726">
        <v>5</v>
      </c>
      <c r="S8726">
        <v>6</v>
      </c>
      <c r="T8726">
        <v>-0.75</v>
      </c>
      <c r="U8726">
        <v>3.9</v>
      </c>
      <c r="V8726" t="s">
        <v>159</v>
      </c>
      <c r="W8726" t="s">
        <v>45</v>
      </c>
      <c r="X8726">
        <v>1</v>
      </c>
      <c r="Y8726" t="str">
        <f>IF(tblRides[[#This Row],[supply_demand_ratio]]&lt;0.8,"Below 0.8",IF(tblRides[[#This Row],[supply_demand_ratio]]&lt;1,"Between 0.8-1.0",IF(tblRides[[#This Row],[supply_demand_ratio]]&lt;=1.2,"Between 1.0-1.2","Above 1.2")))</f>
        <v>Above 1.2</v>
      </c>
    </row>
    <row r="8727" spans="1:25" x14ac:dyDescent="0.3">
      <c r="A8727" t="s">
        <v>8782</v>
      </c>
      <c r="B8727" s="1">
        <v>46101.056250000001</v>
      </c>
      <c r="C8727" s="2">
        <v>46101</v>
      </c>
      <c r="D8727">
        <v>1</v>
      </c>
      <c r="E8727" t="s">
        <v>62</v>
      </c>
      <c r="F8727" t="s">
        <v>34</v>
      </c>
      <c r="G8727">
        <v>3.7</v>
      </c>
      <c r="H8727">
        <v>95.57</v>
      </c>
      <c r="I8727">
        <v>100.36</v>
      </c>
      <c r="J8727">
        <v>1</v>
      </c>
      <c r="K8727">
        <v>2.2999999999999998</v>
      </c>
      <c r="L8727">
        <v>6.9</v>
      </c>
      <c r="M8727">
        <v>50</v>
      </c>
      <c r="N8727" t="s">
        <v>41</v>
      </c>
      <c r="O8727">
        <v>1.323</v>
      </c>
      <c r="P8727" t="s">
        <v>28</v>
      </c>
      <c r="Q8727" t="s">
        <v>29</v>
      </c>
      <c r="R8727">
        <v>4.75</v>
      </c>
      <c r="S8727">
        <v>0</v>
      </c>
      <c r="T8727">
        <v>4.79</v>
      </c>
      <c r="U8727">
        <v>4.5999999999999996</v>
      </c>
      <c r="V8727" t="s">
        <v>159</v>
      </c>
      <c r="W8727" t="s">
        <v>31</v>
      </c>
      <c r="X8727">
        <v>1</v>
      </c>
      <c r="Y8727" t="str">
        <f>IF(tblRides[[#This Row],[supply_demand_ratio]]&lt;0.8,"Below 0.8",IF(tblRides[[#This Row],[supply_demand_ratio]]&lt;1,"Between 0.8-1.0",IF(tblRides[[#This Row],[supply_demand_ratio]]&lt;=1.2,"Between 1.0-1.2","Above 1.2")))</f>
        <v>Above 1.2</v>
      </c>
    </row>
    <row r="8728" spans="1:25" x14ac:dyDescent="0.3">
      <c r="A8728" t="s">
        <v>8783</v>
      </c>
      <c r="B8728" s="1">
        <v>46101.056944444441</v>
      </c>
      <c r="C8728" s="2">
        <v>46101</v>
      </c>
      <c r="D8728">
        <v>1</v>
      </c>
      <c r="E8728" t="s">
        <v>43</v>
      </c>
      <c r="F8728" t="s">
        <v>26</v>
      </c>
      <c r="G8728">
        <v>4.7</v>
      </c>
      <c r="H8728">
        <v>102.26</v>
      </c>
      <c r="I8728">
        <v>106.16</v>
      </c>
      <c r="J8728">
        <v>1</v>
      </c>
      <c r="K8728">
        <v>4.5</v>
      </c>
      <c r="L8728">
        <v>7.1</v>
      </c>
      <c r="M8728">
        <v>69</v>
      </c>
      <c r="N8728" t="s">
        <v>41</v>
      </c>
      <c r="O8728">
        <v>1.4259999999999999</v>
      </c>
      <c r="P8728" t="s">
        <v>28</v>
      </c>
      <c r="Q8728" t="s">
        <v>29</v>
      </c>
      <c r="R8728">
        <v>4.63</v>
      </c>
      <c r="S8728">
        <v>3</v>
      </c>
      <c r="T8728">
        <v>3.9</v>
      </c>
      <c r="U8728">
        <v>2.6</v>
      </c>
      <c r="V8728" t="s">
        <v>159</v>
      </c>
      <c r="W8728" t="s">
        <v>31</v>
      </c>
      <c r="X8728">
        <v>1</v>
      </c>
      <c r="Y8728" t="str">
        <f>IF(tblRides[[#This Row],[supply_demand_ratio]]&lt;0.8,"Below 0.8",IF(tblRides[[#This Row],[supply_demand_ratio]]&lt;1,"Between 0.8-1.0",IF(tblRides[[#This Row],[supply_demand_ratio]]&lt;=1.2,"Between 1.0-1.2","Above 1.2")))</f>
        <v>Above 1.2</v>
      </c>
    </row>
    <row r="8729" spans="1:25" x14ac:dyDescent="0.3">
      <c r="A8729" t="s">
        <v>8784</v>
      </c>
      <c r="B8729" s="1">
        <v>46101.068055555559</v>
      </c>
      <c r="C8729" s="2">
        <v>46101</v>
      </c>
      <c r="D8729">
        <v>1</v>
      </c>
      <c r="E8729" t="s">
        <v>33</v>
      </c>
      <c r="F8729" t="s">
        <v>34</v>
      </c>
      <c r="G8729">
        <v>1.9</v>
      </c>
      <c r="H8729">
        <v>73.459999999999994</v>
      </c>
      <c r="I8729">
        <v>72.97</v>
      </c>
      <c r="J8729">
        <v>1.1000000000000001</v>
      </c>
      <c r="K8729">
        <v>5.5</v>
      </c>
      <c r="L8729">
        <v>6.8</v>
      </c>
      <c r="M8729">
        <v>88</v>
      </c>
      <c r="N8729" t="s">
        <v>27</v>
      </c>
      <c r="O8729">
        <v>0.94399999999999995</v>
      </c>
      <c r="P8729" t="s">
        <v>28</v>
      </c>
      <c r="Q8729" t="s">
        <v>29</v>
      </c>
      <c r="R8729">
        <v>4.8099999999999996</v>
      </c>
      <c r="S8729">
        <v>0</v>
      </c>
      <c r="T8729">
        <v>-0.49</v>
      </c>
      <c r="U8729">
        <v>1.3</v>
      </c>
      <c r="V8729" t="s">
        <v>159</v>
      </c>
      <c r="W8729" t="s">
        <v>45</v>
      </c>
      <c r="X8729">
        <v>1</v>
      </c>
      <c r="Y8729" t="str">
        <f>IF(tblRides[[#This Row],[supply_demand_ratio]]&lt;0.8,"Below 0.8",IF(tblRides[[#This Row],[supply_demand_ratio]]&lt;1,"Between 0.8-1.0",IF(tblRides[[#This Row],[supply_demand_ratio]]&lt;=1.2,"Between 1.0-1.2","Above 1.2")))</f>
        <v>Between 0.8-1.0</v>
      </c>
    </row>
    <row r="8730" spans="1:25" x14ac:dyDescent="0.3">
      <c r="A8730" t="s">
        <v>8785</v>
      </c>
      <c r="B8730" s="1">
        <v>46101.073611111111</v>
      </c>
      <c r="C8730" s="2">
        <v>46101</v>
      </c>
      <c r="D8730">
        <v>1</v>
      </c>
      <c r="E8730" t="s">
        <v>25</v>
      </c>
      <c r="F8730" t="s">
        <v>34</v>
      </c>
      <c r="G8730">
        <v>5.4</v>
      </c>
      <c r="H8730">
        <v>119.02</v>
      </c>
      <c r="I8730">
        <v>119</v>
      </c>
      <c r="J8730">
        <v>1</v>
      </c>
      <c r="K8730">
        <v>5.6</v>
      </c>
      <c r="L8730">
        <v>5.7</v>
      </c>
      <c r="M8730">
        <v>113</v>
      </c>
      <c r="N8730" t="s">
        <v>27</v>
      </c>
      <c r="O8730">
        <v>1.032</v>
      </c>
      <c r="P8730" t="s">
        <v>28</v>
      </c>
      <c r="Q8730" t="s">
        <v>29</v>
      </c>
      <c r="R8730">
        <v>4.5599999999999996</v>
      </c>
      <c r="S8730">
        <v>0</v>
      </c>
      <c r="T8730">
        <v>-0.02</v>
      </c>
      <c r="U8730">
        <v>0.1</v>
      </c>
      <c r="V8730" t="s">
        <v>159</v>
      </c>
      <c r="W8730" t="s">
        <v>45</v>
      </c>
      <c r="X8730">
        <v>1</v>
      </c>
      <c r="Y8730" t="str">
        <f>IF(tblRides[[#This Row],[supply_demand_ratio]]&lt;0.8,"Below 0.8",IF(tblRides[[#This Row],[supply_demand_ratio]]&lt;1,"Between 0.8-1.0",IF(tblRides[[#This Row],[supply_demand_ratio]]&lt;=1.2,"Between 1.0-1.2","Above 1.2")))</f>
        <v>Between 1.0-1.2</v>
      </c>
    </row>
    <row r="8731" spans="1:25" x14ac:dyDescent="0.3">
      <c r="A8731" t="s">
        <v>8786</v>
      </c>
      <c r="B8731" s="1">
        <v>46101.073611111111</v>
      </c>
      <c r="C8731" s="2">
        <v>46101</v>
      </c>
      <c r="D8731">
        <v>1</v>
      </c>
      <c r="E8731" t="s">
        <v>62</v>
      </c>
      <c r="F8731" t="s">
        <v>34</v>
      </c>
      <c r="G8731">
        <v>5.5</v>
      </c>
      <c r="H8731">
        <v>144.68</v>
      </c>
      <c r="I8731">
        <v>144.22</v>
      </c>
      <c r="J8731">
        <v>1.1000000000000001</v>
      </c>
      <c r="K8731">
        <v>3.9</v>
      </c>
      <c r="L8731">
        <v>3.5</v>
      </c>
      <c r="M8731">
        <v>69</v>
      </c>
      <c r="N8731" t="s">
        <v>41</v>
      </c>
      <c r="O8731">
        <v>2.2000000000000002</v>
      </c>
      <c r="P8731" t="s">
        <v>28</v>
      </c>
      <c r="Q8731" t="s">
        <v>29</v>
      </c>
      <c r="R8731">
        <v>4.8899999999999997</v>
      </c>
      <c r="S8731">
        <v>0</v>
      </c>
      <c r="T8731">
        <v>-0.46</v>
      </c>
      <c r="U8731">
        <v>-0.4</v>
      </c>
      <c r="V8731" t="s">
        <v>159</v>
      </c>
      <c r="W8731" t="s">
        <v>31</v>
      </c>
      <c r="X8731">
        <v>1</v>
      </c>
      <c r="Y8731" t="str">
        <f>IF(tblRides[[#This Row],[supply_demand_ratio]]&lt;0.8,"Below 0.8",IF(tblRides[[#This Row],[supply_demand_ratio]]&lt;1,"Between 0.8-1.0",IF(tblRides[[#This Row],[supply_demand_ratio]]&lt;=1.2,"Between 1.0-1.2","Above 1.2")))</f>
        <v>Above 1.2</v>
      </c>
    </row>
    <row r="8732" spans="1:25" x14ac:dyDescent="0.3">
      <c r="A8732" t="s">
        <v>8787</v>
      </c>
      <c r="B8732" s="1">
        <v>46101.083333333336</v>
      </c>
      <c r="C8732" s="2">
        <v>46101</v>
      </c>
      <c r="D8732">
        <v>2</v>
      </c>
      <c r="E8732" t="s">
        <v>33</v>
      </c>
      <c r="F8732" t="s">
        <v>26</v>
      </c>
      <c r="G8732">
        <v>9.6</v>
      </c>
      <c r="H8732">
        <v>193.39</v>
      </c>
      <c r="I8732">
        <v>193.2</v>
      </c>
      <c r="J8732">
        <v>1</v>
      </c>
      <c r="K8732">
        <v>2</v>
      </c>
      <c r="L8732">
        <v>3.9</v>
      </c>
      <c r="M8732">
        <v>104</v>
      </c>
      <c r="N8732" t="s">
        <v>41</v>
      </c>
      <c r="O8732">
        <v>1.3180000000000001</v>
      </c>
      <c r="P8732" t="s">
        <v>28</v>
      </c>
      <c r="Q8732" t="s">
        <v>29</v>
      </c>
      <c r="R8732">
        <v>5</v>
      </c>
      <c r="S8732">
        <v>6</v>
      </c>
      <c r="T8732">
        <v>-0.19</v>
      </c>
      <c r="U8732">
        <v>1.9</v>
      </c>
      <c r="V8732" t="s">
        <v>159</v>
      </c>
      <c r="W8732" t="s">
        <v>31</v>
      </c>
      <c r="X8732">
        <v>1</v>
      </c>
      <c r="Y8732" t="str">
        <f>IF(tblRides[[#This Row],[supply_demand_ratio]]&lt;0.8,"Below 0.8",IF(tblRides[[#This Row],[supply_demand_ratio]]&lt;1,"Between 0.8-1.0",IF(tblRides[[#This Row],[supply_demand_ratio]]&lt;=1.2,"Between 1.0-1.2","Above 1.2")))</f>
        <v>Above 1.2</v>
      </c>
    </row>
    <row r="8733" spans="1:25" x14ac:dyDescent="0.3">
      <c r="A8733" t="s">
        <v>8788</v>
      </c>
      <c r="B8733" s="1">
        <v>46101.095833333333</v>
      </c>
      <c r="C8733" s="2">
        <v>46101</v>
      </c>
      <c r="D8733">
        <v>2</v>
      </c>
      <c r="E8733" t="s">
        <v>43</v>
      </c>
      <c r="F8733" t="s">
        <v>34</v>
      </c>
      <c r="G8733">
        <v>5.2</v>
      </c>
      <c r="H8733">
        <v>116.56</v>
      </c>
      <c r="J8733">
        <v>1</v>
      </c>
      <c r="K8733">
        <v>4.2</v>
      </c>
      <c r="L8733">
        <v>2.2999999999999998</v>
      </c>
      <c r="M8733">
        <v>74</v>
      </c>
      <c r="N8733" t="s">
        <v>41</v>
      </c>
      <c r="O8733">
        <v>2.2000000000000002</v>
      </c>
      <c r="P8733" t="s">
        <v>37</v>
      </c>
      <c r="Q8733" t="s">
        <v>38</v>
      </c>
      <c r="R8733">
        <v>4.51</v>
      </c>
      <c r="S8733">
        <v>0</v>
      </c>
      <c r="U8733">
        <v>-1.9</v>
      </c>
      <c r="V8733" t="s">
        <v>159</v>
      </c>
      <c r="W8733" t="s">
        <v>31</v>
      </c>
      <c r="X8733">
        <v>0</v>
      </c>
      <c r="Y8733" t="str">
        <f>IF(tblRides[[#This Row],[supply_demand_ratio]]&lt;0.8,"Below 0.8",IF(tblRides[[#This Row],[supply_demand_ratio]]&lt;1,"Between 0.8-1.0",IF(tblRides[[#This Row],[supply_demand_ratio]]&lt;=1.2,"Between 1.0-1.2","Above 1.2")))</f>
        <v>Above 1.2</v>
      </c>
    </row>
    <row r="8734" spans="1:25" x14ac:dyDescent="0.3">
      <c r="A8734" t="s">
        <v>8789</v>
      </c>
      <c r="B8734" s="1">
        <v>46101.107638888891</v>
      </c>
      <c r="C8734" s="2">
        <v>46101</v>
      </c>
      <c r="D8734">
        <v>2</v>
      </c>
      <c r="E8734" t="s">
        <v>43</v>
      </c>
      <c r="F8734" t="s">
        <v>26</v>
      </c>
      <c r="G8734">
        <v>1.1000000000000001</v>
      </c>
      <c r="H8734">
        <v>54.21</v>
      </c>
      <c r="I8734">
        <v>52.15</v>
      </c>
      <c r="J8734">
        <v>1</v>
      </c>
      <c r="K8734">
        <v>6.8</v>
      </c>
      <c r="L8734">
        <v>4.7</v>
      </c>
      <c r="M8734">
        <v>70</v>
      </c>
      <c r="N8734" t="s">
        <v>41</v>
      </c>
      <c r="O8734">
        <v>2.2000000000000002</v>
      </c>
      <c r="P8734" t="s">
        <v>28</v>
      </c>
      <c r="Q8734" t="s">
        <v>29</v>
      </c>
      <c r="R8734">
        <v>4.5599999999999996</v>
      </c>
      <c r="S8734">
        <v>8</v>
      </c>
      <c r="T8734">
        <v>-2.06</v>
      </c>
      <c r="U8734">
        <v>-2.1</v>
      </c>
      <c r="V8734" t="s">
        <v>159</v>
      </c>
      <c r="W8734" t="s">
        <v>45</v>
      </c>
      <c r="X8734">
        <v>1</v>
      </c>
      <c r="Y8734" t="str">
        <f>IF(tblRides[[#This Row],[supply_demand_ratio]]&lt;0.8,"Below 0.8",IF(tblRides[[#This Row],[supply_demand_ratio]]&lt;1,"Between 0.8-1.0",IF(tblRides[[#This Row],[supply_demand_ratio]]&lt;=1.2,"Between 1.0-1.2","Above 1.2")))</f>
        <v>Above 1.2</v>
      </c>
    </row>
    <row r="8735" spans="1:25" x14ac:dyDescent="0.3">
      <c r="A8735" t="s">
        <v>8790</v>
      </c>
      <c r="B8735" s="1">
        <v>46101.118750000001</v>
      </c>
      <c r="C8735" s="2">
        <v>46101</v>
      </c>
      <c r="D8735">
        <v>2</v>
      </c>
      <c r="E8735" t="s">
        <v>36</v>
      </c>
      <c r="F8735" t="s">
        <v>26</v>
      </c>
      <c r="G8735">
        <v>1.4</v>
      </c>
      <c r="H8735">
        <v>61.29</v>
      </c>
      <c r="I8735">
        <v>61.67</v>
      </c>
      <c r="J8735">
        <v>1</v>
      </c>
      <c r="K8735">
        <v>2.8</v>
      </c>
      <c r="L8735">
        <v>1</v>
      </c>
      <c r="M8735">
        <v>106</v>
      </c>
      <c r="N8735" t="s">
        <v>41</v>
      </c>
      <c r="O8735">
        <v>1.2450000000000001</v>
      </c>
      <c r="P8735" t="s">
        <v>28</v>
      </c>
      <c r="Q8735" t="s">
        <v>29</v>
      </c>
      <c r="R8735">
        <v>5</v>
      </c>
      <c r="S8735">
        <v>9</v>
      </c>
      <c r="T8735">
        <v>0.38</v>
      </c>
      <c r="U8735">
        <v>-1.8</v>
      </c>
      <c r="V8735" t="s">
        <v>159</v>
      </c>
      <c r="W8735" t="s">
        <v>31</v>
      </c>
      <c r="X8735">
        <v>1</v>
      </c>
      <c r="Y8735" t="str">
        <f>IF(tblRides[[#This Row],[supply_demand_ratio]]&lt;0.8,"Below 0.8",IF(tblRides[[#This Row],[supply_demand_ratio]]&lt;1,"Between 0.8-1.0",IF(tblRides[[#This Row],[supply_demand_ratio]]&lt;=1.2,"Between 1.0-1.2","Above 1.2")))</f>
        <v>Above 1.2</v>
      </c>
    </row>
    <row r="8736" spans="1:25" x14ac:dyDescent="0.3">
      <c r="A8736" t="s">
        <v>8791</v>
      </c>
      <c r="B8736" s="1">
        <v>46101.121527777781</v>
      </c>
      <c r="C8736" s="2">
        <v>46101</v>
      </c>
      <c r="D8736">
        <v>2</v>
      </c>
      <c r="E8736" t="s">
        <v>36</v>
      </c>
      <c r="F8736" t="s">
        <v>26</v>
      </c>
      <c r="G8736">
        <v>3</v>
      </c>
      <c r="H8736">
        <v>98.89</v>
      </c>
      <c r="I8736">
        <v>100.13</v>
      </c>
      <c r="J8736">
        <v>1.1000000000000001</v>
      </c>
      <c r="K8736">
        <v>2.7</v>
      </c>
      <c r="L8736">
        <v>2.2999999999999998</v>
      </c>
      <c r="M8736">
        <v>117</v>
      </c>
      <c r="N8736" t="s">
        <v>41</v>
      </c>
      <c r="O8736">
        <v>1.2989999999999999</v>
      </c>
      <c r="P8736" t="s">
        <v>28</v>
      </c>
      <c r="Q8736" t="s">
        <v>29</v>
      </c>
      <c r="R8736">
        <v>4.88</v>
      </c>
      <c r="S8736">
        <v>3</v>
      </c>
      <c r="T8736">
        <v>1.24</v>
      </c>
      <c r="U8736">
        <v>-0.4</v>
      </c>
      <c r="V8736" t="s">
        <v>159</v>
      </c>
      <c r="W8736" t="s">
        <v>31</v>
      </c>
      <c r="X8736">
        <v>1</v>
      </c>
      <c r="Y8736" t="str">
        <f>IF(tblRides[[#This Row],[supply_demand_ratio]]&lt;0.8,"Below 0.8",IF(tblRides[[#This Row],[supply_demand_ratio]]&lt;1,"Between 0.8-1.0",IF(tblRides[[#This Row],[supply_demand_ratio]]&lt;=1.2,"Between 1.0-1.2","Above 1.2")))</f>
        <v>Above 1.2</v>
      </c>
    </row>
    <row r="8737" spans="1:25" x14ac:dyDescent="0.3">
      <c r="A8737" t="s">
        <v>8792</v>
      </c>
      <c r="B8737" s="1">
        <v>46101.124305555553</v>
      </c>
      <c r="C8737" s="2">
        <v>46101</v>
      </c>
      <c r="D8737">
        <v>2</v>
      </c>
      <c r="E8737" t="s">
        <v>36</v>
      </c>
      <c r="F8737" t="s">
        <v>26</v>
      </c>
      <c r="G8737">
        <v>4.5999999999999996</v>
      </c>
      <c r="H8737">
        <v>101.8</v>
      </c>
      <c r="J8737">
        <v>1</v>
      </c>
      <c r="K8737">
        <v>3.7</v>
      </c>
      <c r="L8737">
        <v>1.8</v>
      </c>
      <c r="M8737">
        <v>115</v>
      </c>
      <c r="N8737" t="s">
        <v>41</v>
      </c>
      <c r="O8737">
        <v>1.911</v>
      </c>
      <c r="P8737" t="s">
        <v>58</v>
      </c>
      <c r="Q8737" t="s">
        <v>108</v>
      </c>
      <c r="R8737">
        <v>4.72</v>
      </c>
      <c r="S8737">
        <v>32</v>
      </c>
      <c r="U8737">
        <v>-1.9</v>
      </c>
      <c r="V8737" t="s">
        <v>159</v>
      </c>
      <c r="W8737" t="s">
        <v>31</v>
      </c>
      <c r="X8737">
        <v>0</v>
      </c>
      <c r="Y8737" t="str">
        <f>IF(tblRides[[#This Row],[supply_demand_ratio]]&lt;0.8,"Below 0.8",IF(tblRides[[#This Row],[supply_demand_ratio]]&lt;1,"Between 0.8-1.0",IF(tblRides[[#This Row],[supply_demand_ratio]]&lt;=1.2,"Between 1.0-1.2","Above 1.2")))</f>
        <v>Above 1.2</v>
      </c>
    </row>
    <row r="8738" spans="1:25" x14ac:dyDescent="0.3">
      <c r="A8738" t="s">
        <v>8793</v>
      </c>
      <c r="B8738" s="1">
        <v>46101.133333333331</v>
      </c>
      <c r="C8738" s="2">
        <v>46101</v>
      </c>
      <c r="D8738">
        <v>3</v>
      </c>
      <c r="E8738" t="s">
        <v>33</v>
      </c>
      <c r="F8738" t="s">
        <v>26</v>
      </c>
      <c r="G8738">
        <v>14.9</v>
      </c>
      <c r="H8738">
        <v>281.49</v>
      </c>
      <c r="I8738">
        <v>296.33</v>
      </c>
      <c r="J8738">
        <v>1</v>
      </c>
      <c r="K8738">
        <v>5.4</v>
      </c>
      <c r="L8738">
        <v>2.7</v>
      </c>
      <c r="M8738">
        <v>84</v>
      </c>
      <c r="N8738" t="s">
        <v>27</v>
      </c>
      <c r="O8738">
        <v>1.0189999999999999</v>
      </c>
      <c r="P8738" t="s">
        <v>28</v>
      </c>
      <c r="Q8738" t="s">
        <v>29</v>
      </c>
      <c r="R8738">
        <v>4.42</v>
      </c>
      <c r="S8738">
        <v>8</v>
      </c>
      <c r="T8738">
        <v>14.84</v>
      </c>
      <c r="U8738">
        <v>-2.7</v>
      </c>
      <c r="V8738" t="s">
        <v>159</v>
      </c>
      <c r="W8738" t="s">
        <v>45</v>
      </c>
      <c r="X8738">
        <v>1</v>
      </c>
      <c r="Y8738" t="str">
        <f>IF(tblRides[[#This Row],[supply_demand_ratio]]&lt;0.8,"Below 0.8",IF(tblRides[[#This Row],[supply_demand_ratio]]&lt;1,"Between 0.8-1.0",IF(tblRides[[#This Row],[supply_demand_ratio]]&lt;=1.2,"Between 1.0-1.2","Above 1.2")))</f>
        <v>Between 1.0-1.2</v>
      </c>
    </row>
    <row r="8739" spans="1:25" x14ac:dyDescent="0.3">
      <c r="A8739" t="s">
        <v>8794</v>
      </c>
      <c r="B8739" s="1">
        <v>46101.140972222223</v>
      </c>
      <c r="C8739" s="2">
        <v>46101</v>
      </c>
      <c r="D8739">
        <v>3</v>
      </c>
      <c r="E8739" t="s">
        <v>43</v>
      </c>
      <c r="F8739" t="s">
        <v>26</v>
      </c>
      <c r="G8739">
        <v>11.1</v>
      </c>
      <c r="H8739">
        <v>209.4</v>
      </c>
      <c r="I8739">
        <v>193.47</v>
      </c>
      <c r="J8739">
        <v>1.1000000000000001</v>
      </c>
      <c r="K8739">
        <v>2</v>
      </c>
      <c r="L8739">
        <v>1</v>
      </c>
      <c r="M8739">
        <v>78</v>
      </c>
      <c r="N8739" t="s">
        <v>41</v>
      </c>
      <c r="O8739">
        <v>1.9850000000000001</v>
      </c>
      <c r="P8739" t="s">
        <v>28</v>
      </c>
      <c r="Q8739" t="s">
        <v>29</v>
      </c>
      <c r="R8739">
        <v>4.67</v>
      </c>
      <c r="S8739">
        <v>13</v>
      </c>
      <c r="T8739">
        <v>-15.93</v>
      </c>
      <c r="U8739">
        <v>-1</v>
      </c>
      <c r="V8739" t="s">
        <v>159</v>
      </c>
      <c r="W8739" t="s">
        <v>31</v>
      </c>
      <c r="X8739">
        <v>1</v>
      </c>
      <c r="Y8739" t="str">
        <f>IF(tblRides[[#This Row],[supply_demand_ratio]]&lt;0.8,"Below 0.8",IF(tblRides[[#This Row],[supply_demand_ratio]]&lt;1,"Between 0.8-1.0",IF(tblRides[[#This Row],[supply_demand_ratio]]&lt;=1.2,"Between 1.0-1.2","Above 1.2")))</f>
        <v>Above 1.2</v>
      </c>
    </row>
    <row r="8740" spans="1:25" x14ac:dyDescent="0.3">
      <c r="A8740" t="s">
        <v>8795</v>
      </c>
      <c r="B8740" s="1">
        <v>46101.140972222223</v>
      </c>
      <c r="C8740" s="2">
        <v>46101</v>
      </c>
      <c r="D8740">
        <v>3</v>
      </c>
      <c r="E8740" t="s">
        <v>62</v>
      </c>
      <c r="F8740" t="s">
        <v>34</v>
      </c>
      <c r="G8740">
        <v>4.3</v>
      </c>
      <c r="H8740">
        <v>106.45</v>
      </c>
      <c r="I8740">
        <v>107.81</v>
      </c>
      <c r="J8740">
        <v>1</v>
      </c>
      <c r="K8740">
        <v>2.9</v>
      </c>
      <c r="L8740">
        <v>3.4</v>
      </c>
      <c r="M8740">
        <v>62</v>
      </c>
      <c r="N8740" t="s">
        <v>41</v>
      </c>
      <c r="O8740">
        <v>1.671</v>
      </c>
      <c r="P8740" t="s">
        <v>28</v>
      </c>
      <c r="Q8740" t="s">
        <v>29</v>
      </c>
      <c r="R8740">
        <v>4.66</v>
      </c>
      <c r="S8740">
        <v>0</v>
      </c>
      <c r="T8740">
        <v>1.36</v>
      </c>
      <c r="U8740">
        <v>0.5</v>
      </c>
      <c r="V8740" t="s">
        <v>159</v>
      </c>
      <c r="W8740" t="s">
        <v>31</v>
      </c>
      <c r="X8740">
        <v>1</v>
      </c>
      <c r="Y8740" t="str">
        <f>IF(tblRides[[#This Row],[supply_demand_ratio]]&lt;0.8,"Below 0.8",IF(tblRides[[#This Row],[supply_demand_ratio]]&lt;1,"Between 0.8-1.0",IF(tblRides[[#This Row],[supply_demand_ratio]]&lt;=1.2,"Between 1.0-1.2","Above 1.2")))</f>
        <v>Above 1.2</v>
      </c>
    </row>
    <row r="8741" spans="1:25" x14ac:dyDescent="0.3">
      <c r="A8741" t="s">
        <v>8796</v>
      </c>
      <c r="B8741" s="1">
        <v>46101.163888888892</v>
      </c>
      <c r="C8741" s="2">
        <v>46101</v>
      </c>
      <c r="D8741">
        <v>3</v>
      </c>
      <c r="E8741" t="s">
        <v>33</v>
      </c>
      <c r="F8741" t="s">
        <v>34</v>
      </c>
      <c r="G8741">
        <v>3.2</v>
      </c>
      <c r="H8741">
        <v>101</v>
      </c>
      <c r="J8741">
        <v>1.1000000000000001</v>
      </c>
      <c r="K8741">
        <v>2.1</v>
      </c>
      <c r="L8741">
        <v>2</v>
      </c>
      <c r="M8741">
        <v>93</v>
      </c>
      <c r="N8741" t="s">
        <v>41</v>
      </c>
      <c r="O8741">
        <v>1.861</v>
      </c>
      <c r="P8741" t="s">
        <v>58</v>
      </c>
      <c r="Q8741" t="s">
        <v>74</v>
      </c>
      <c r="R8741">
        <v>4.6100000000000003</v>
      </c>
      <c r="S8741">
        <v>0</v>
      </c>
      <c r="U8741">
        <v>-0.1</v>
      </c>
      <c r="V8741" t="s">
        <v>159</v>
      </c>
      <c r="W8741" t="s">
        <v>31</v>
      </c>
      <c r="X8741">
        <v>0</v>
      </c>
      <c r="Y8741" t="str">
        <f>IF(tblRides[[#This Row],[supply_demand_ratio]]&lt;0.8,"Below 0.8",IF(tblRides[[#This Row],[supply_demand_ratio]]&lt;1,"Between 0.8-1.0",IF(tblRides[[#This Row],[supply_demand_ratio]]&lt;=1.2,"Between 1.0-1.2","Above 1.2")))</f>
        <v>Above 1.2</v>
      </c>
    </row>
    <row r="8742" spans="1:25" x14ac:dyDescent="0.3">
      <c r="A8742" t="s">
        <v>8797</v>
      </c>
      <c r="B8742" s="1">
        <v>46101.166666666664</v>
      </c>
      <c r="C8742" s="2">
        <v>46101</v>
      </c>
      <c r="D8742">
        <v>4</v>
      </c>
      <c r="E8742" t="s">
        <v>33</v>
      </c>
      <c r="F8742" t="s">
        <v>26</v>
      </c>
      <c r="G8742">
        <v>5.5</v>
      </c>
      <c r="H8742">
        <v>127.77</v>
      </c>
      <c r="I8742">
        <v>123.08</v>
      </c>
      <c r="J8742">
        <v>1</v>
      </c>
      <c r="K8742">
        <v>7.1</v>
      </c>
      <c r="L8742">
        <v>8.6</v>
      </c>
      <c r="M8742">
        <v>102</v>
      </c>
      <c r="N8742" t="s">
        <v>41</v>
      </c>
      <c r="O8742">
        <v>1.663</v>
      </c>
      <c r="P8742" t="s">
        <v>28</v>
      </c>
      <c r="Q8742" t="s">
        <v>29</v>
      </c>
      <c r="R8742">
        <v>4.75</v>
      </c>
      <c r="S8742">
        <v>3</v>
      </c>
      <c r="T8742">
        <v>-4.6900000000000004</v>
      </c>
      <c r="U8742">
        <v>1.5</v>
      </c>
      <c r="V8742" t="s">
        <v>159</v>
      </c>
      <c r="W8742" t="s">
        <v>45</v>
      </c>
      <c r="X8742">
        <v>1</v>
      </c>
      <c r="Y8742" t="str">
        <f>IF(tblRides[[#This Row],[supply_demand_ratio]]&lt;0.8,"Below 0.8",IF(tblRides[[#This Row],[supply_demand_ratio]]&lt;1,"Between 0.8-1.0",IF(tblRides[[#This Row],[supply_demand_ratio]]&lt;=1.2,"Between 1.0-1.2","Above 1.2")))</f>
        <v>Above 1.2</v>
      </c>
    </row>
    <row r="8743" spans="1:25" x14ac:dyDescent="0.3">
      <c r="A8743" t="s">
        <v>8798</v>
      </c>
      <c r="B8743" s="1">
        <v>46101.183333333334</v>
      </c>
      <c r="C8743" s="2">
        <v>46101</v>
      </c>
      <c r="D8743">
        <v>4</v>
      </c>
      <c r="E8743" t="s">
        <v>33</v>
      </c>
      <c r="F8743" t="s">
        <v>26</v>
      </c>
      <c r="G8743">
        <v>5.5</v>
      </c>
      <c r="H8743">
        <v>116.1</v>
      </c>
      <c r="J8743">
        <v>1</v>
      </c>
      <c r="K8743">
        <v>2.2000000000000002</v>
      </c>
      <c r="L8743">
        <v>6</v>
      </c>
      <c r="M8743">
        <v>89</v>
      </c>
      <c r="N8743" t="s">
        <v>41</v>
      </c>
      <c r="O8743">
        <v>1.466</v>
      </c>
      <c r="P8743" t="s">
        <v>37</v>
      </c>
      <c r="Q8743" t="s">
        <v>103</v>
      </c>
      <c r="R8743">
        <v>4.3499999999999996</v>
      </c>
      <c r="S8743">
        <v>7</v>
      </c>
      <c r="U8743">
        <v>3.8</v>
      </c>
      <c r="V8743" t="s">
        <v>159</v>
      </c>
      <c r="W8743" t="s">
        <v>31</v>
      </c>
      <c r="X8743">
        <v>0</v>
      </c>
      <c r="Y8743" t="str">
        <f>IF(tblRides[[#This Row],[supply_demand_ratio]]&lt;0.8,"Below 0.8",IF(tblRides[[#This Row],[supply_demand_ratio]]&lt;1,"Between 0.8-1.0",IF(tblRides[[#This Row],[supply_demand_ratio]]&lt;=1.2,"Between 1.0-1.2","Above 1.2")))</f>
        <v>Above 1.2</v>
      </c>
    </row>
    <row r="8744" spans="1:25" x14ac:dyDescent="0.3">
      <c r="A8744" t="s">
        <v>8799</v>
      </c>
      <c r="B8744" s="1">
        <v>46101.199305555558</v>
      </c>
      <c r="C8744" s="2">
        <v>46101</v>
      </c>
      <c r="D8744">
        <v>4</v>
      </c>
      <c r="E8744" t="s">
        <v>33</v>
      </c>
      <c r="F8744" t="s">
        <v>26</v>
      </c>
      <c r="G8744">
        <v>5.0999999999999996</v>
      </c>
      <c r="H8744">
        <v>129.04</v>
      </c>
      <c r="I8744">
        <v>125.8</v>
      </c>
      <c r="J8744">
        <v>1</v>
      </c>
      <c r="K8744">
        <v>4.5</v>
      </c>
      <c r="L8744">
        <v>6.1</v>
      </c>
      <c r="M8744">
        <v>93</v>
      </c>
      <c r="N8744" t="s">
        <v>41</v>
      </c>
      <c r="O8744">
        <v>1.3879999999999999</v>
      </c>
      <c r="P8744" t="s">
        <v>28</v>
      </c>
      <c r="Q8744" t="s">
        <v>29</v>
      </c>
      <c r="R8744">
        <v>4.74</v>
      </c>
      <c r="S8744">
        <v>72</v>
      </c>
      <c r="T8744">
        <v>-3.24</v>
      </c>
      <c r="U8744">
        <v>1.6</v>
      </c>
      <c r="V8744" t="s">
        <v>159</v>
      </c>
      <c r="W8744" t="s">
        <v>31</v>
      </c>
      <c r="X8744">
        <v>1</v>
      </c>
      <c r="Y8744" t="str">
        <f>IF(tblRides[[#This Row],[supply_demand_ratio]]&lt;0.8,"Below 0.8",IF(tblRides[[#This Row],[supply_demand_ratio]]&lt;1,"Between 0.8-1.0",IF(tblRides[[#This Row],[supply_demand_ratio]]&lt;=1.2,"Between 1.0-1.2","Above 1.2")))</f>
        <v>Above 1.2</v>
      </c>
    </row>
    <row r="8745" spans="1:25" x14ac:dyDescent="0.3">
      <c r="A8745" t="s">
        <v>8800</v>
      </c>
      <c r="B8745" s="1">
        <v>46101.214583333334</v>
      </c>
      <c r="C8745" s="2">
        <v>46101</v>
      </c>
      <c r="D8745">
        <v>5</v>
      </c>
      <c r="E8745" t="s">
        <v>36</v>
      </c>
      <c r="F8745" t="s">
        <v>34</v>
      </c>
      <c r="G8745">
        <v>1.9</v>
      </c>
      <c r="H8745">
        <v>65.92</v>
      </c>
      <c r="I8745">
        <v>68.37</v>
      </c>
      <c r="J8745">
        <v>1</v>
      </c>
      <c r="K8745">
        <v>2.8</v>
      </c>
      <c r="L8745">
        <v>1</v>
      </c>
      <c r="M8745">
        <v>131</v>
      </c>
      <c r="N8745" t="s">
        <v>41</v>
      </c>
      <c r="O8745">
        <v>1.429</v>
      </c>
      <c r="P8745" t="s">
        <v>28</v>
      </c>
      <c r="Q8745" t="s">
        <v>29</v>
      </c>
      <c r="R8745">
        <v>4.78</v>
      </c>
      <c r="S8745">
        <v>0</v>
      </c>
      <c r="T8745">
        <v>2.4500000000000002</v>
      </c>
      <c r="U8745">
        <v>-1.8</v>
      </c>
      <c r="V8745" t="s">
        <v>159</v>
      </c>
      <c r="W8745" t="s">
        <v>31</v>
      </c>
      <c r="X8745">
        <v>1</v>
      </c>
      <c r="Y8745" t="str">
        <f>IF(tblRides[[#This Row],[supply_demand_ratio]]&lt;0.8,"Below 0.8",IF(tblRides[[#This Row],[supply_demand_ratio]]&lt;1,"Between 0.8-1.0",IF(tblRides[[#This Row],[supply_demand_ratio]]&lt;=1.2,"Between 1.0-1.2","Above 1.2")))</f>
        <v>Above 1.2</v>
      </c>
    </row>
    <row r="8746" spans="1:25" x14ac:dyDescent="0.3">
      <c r="A8746" t="s">
        <v>8801</v>
      </c>
      <c r="B8746" s="1">
        <v>46101.215277777781</v>
      </c>
      <c r="C8746" s="2">
        <v>46101</v>
      </c>
      <c r="D8746">
        <v>5</v>
      </c>
      <c r="E8746" t="s">
        <v>33</v>
      </c>
      <c r="F8746" t="s">
        <v>26</v>
      </c>
      <c r="G8746">
        <v>3.8</v>
      </c>
      <c r="H8746">
        <v>114.65</v>
      </c>
      <c r="I8746">
        <v>106.46</v>
      </c>
      <c r="J8746">
        <v>1.1000000000000001</v>
      </c>
      <c r="K8746">
        <v>5.0999999999999996</v>
      </c>
      <c r="L8746">
        <v>9</v>
      </c>
      <c r="M8746">
        <v>97</v>
      </c>
      <c r="N8746" t="s">
        <v>27</v>
      </c>
      <c r="O8746">
        <v>1.194</v>
      </c>
      <c r="P8746" t="s">
        <v>28</v>
      </c>
      <c r="Q8746" t="s">
        <v>29</v>
      </c>
      <c r="R8746">
        <v>4.63</v>
      </c>
      <c r="S8746">
        <v>9</v>
      </c>
      <c r="T8746">
        <v>-8.19</v>
      </c>
      <c r="U8746">
        <v>3.9</v>
      </c>
      <c r="V8746" t="s">
        <v>159</v>
      </c>
      <c r="W8746" t="s">
        <v>45</v>
      </c>
      <c r="X8746">
        <v>1</v>
      </c>
      <c r="Y8746" t="str">
        <f>IF(tblRides[[#This Row],[supply_demand_ratio]]&lt;0.8,"Below 0.8",IF(tblRides[[#This Row],[supply_demand_ratio]]&lt;1,"Between 0.8-1.0",IF(tblRides[[#This Row],[supply_demand_ratio]]&lt;=1.2,"Between 1.0-1.2","Above 1.2")))</f>
        <v>Between 1.0-1.2</v>
      </c>
    </row>
    <row r="8747" spans="1:25" x14ac:dyDescent="0.3">
      <c r="A8747" t="s">
        <v>8802</v>
      </c>
      <c r="B8747" s="1">
        <v>46101.218055555553</v>
      </c>
      <c r="C8747" s="2">
        <v>46101</v>
      </c>
      <c r="D8747">
        <v>5</v>
      </c>
      <c r="E8747" t="s">
        <v>36</v>
      </c>
      <c r="F8747" t="s">
        <v>26</v>
      </c>
      <c r="G8747">
        <v>3.7</v>
      </c>
      <c r="H8747">
        <v>97.44</v>
      </c>
      <c r="I8747">
        <v>93.99</v>
      </c>
      <c r="J8747">
        <v>1.1000000000000001</v>
      </c>
      <c r="K8747">
        <v>6.2</v>
      </c>
      <c r="L8747">
        <v>6.7</v>
      </c>
      <c r="M8747">
        <v>120</v>
      </c>
      <c r="N8747" t="s">
        <v>41</v>
      </c>
      <c r="O8747">
        <v>1.282</v>
      </c>
      <c r="P8747" t="s">
        <v>28</v>
      </c>
      <c r="Q8747" t="s">
        <v>29</v>
      </c>
      <c r="R8747">
        <v>4.96</v>
      </c>
      <c r="S8747">
        <v>5</v>
      </c>
      <c r="T8747">
        <v>-3.45</v>
      </c>
      <c r="U8747">
        <v>0.5</v>
      </c>
      <c r="V8747" t="s">
        <v>159</v>
      </c>
      <c r="W8747" t="s">
        <v>45</v>
      </c>
      <c r="X8747">
        <v>1</v>
      </c>
      <c r="Y8747" t="str">
        <f>IF(tblRides[[#This Row],[supply_demand_ratio]]&lt;0.8,"Below 0.8",IF(tblRides[[#This Row],[supply_demand_ratio]]&lt;1,"Between 0.8-1.0",IF(tblRides[[#This Row],[supply_demand_ratio]]&lt;=1.2,"Between 1.0-1.2","Above 1.2")))</f>
        <v>Above 1.2</v>
      </c>
    </row>
    <row r="8748" spans="1:25" x14ac:dyDescent="0.3">
      <c r="A8748" t="s">
        <v>8803</v>
      </c>
      <c r="B8748" s="1">
        <v>46101.242361111108</v>
      </c>
      <c r="C8748" s="2">
        <v>46101</v>
      </c>
      <c r="D8748">
        <v>5</v>
      </c>
      <c r="E8748" t="s">
        <v>36</v>
      </c>
      <c r="F8748" t="s">
        <v>26</v>
      </c>
      <c r="G8748">
        <v>6.7</v>
      </c>
      <c r="H8748">
        <v>135.38</v>
      </c>
      <c r="I8748">
        <v>135.54</v>
      </c>
      <c r="J8748">
        <v>1</v>
      </c>
      <c r="K8748">
        <v>3.9</v>
      </c>
      <c r="L8748">
        <v>5.5</v>
      </c>
      <c r="M8748">
        <v>122</v>
      </c>
      <c r="N8748" t="s">
        <v>41</v>
      </c>
      <c r="O8748">
        <v>1.502</v>
      </c>
      <c r="P8748" t="s">
        <v>28</v>
      </c>
      <c r="Q8748" t="s">
        <v>29</v>
      </c>
      <c r="R8748">
        <v>4.5599999999999996</v>
      </c>
      <c r="S8748">
        <v>1</v>
      </c>
      <c r="T8748">
        <v>0.16</v>
      </c>
      <c r="U8748">
        <v>1.6</v>
      </c>
      <c r="V8748" t="s">
        <v>159</v>
      </c>
      <c r="W8748" t="s">
        <v>31</v>
      </c>
      <c r="X8748">
        <v>1</v>
      </c>
      <c r="Y8748" t="str">
        <f>IF(tblRides[[#This Row],[supply_demand_ratio]]&lt;0.8,"Below 0.8",IF(tblRides[[#This Row],[supply_demand_ratio]]&lt;1,"Between 0.8-1.0",IF(tblRides[[#This Row],[supply_demand_ratio]]&lt;=1.2,"Between 1.0-1.2","Above 1.2")))</f>
        <v>Above 1.2</v>
      </c>
    </row>
    <row r="8749" spans="1:25" x14ac:dyDescent="0.3">
      <c r="A8749" t="s">
        <v>8804</v>
      </c>
      <c r="B8749" s="1">
        <v>46101.245138888888</v>
      </c>
      <c r="C8749" s="2">
        <v>46101</v>
      </c>
      <c r="D8749">
        <v>5</v>
      </c>
      <c r="E8749" t="s">
        <v>43</v>
      </c>
      <c r="F8749" t="s">
        <v>34</v>
      </c>
      <c r="G8749">
        <v>11</v>
      </c>
      <c r="H8749">
        <v>194.45</v>
      </c>
      <c r="I8749">
        <v>186.45</v>
      </c>
      <c r="J8749">
        <v>1.1000000000000001</v>
      </c>
      <c r="K8749">
        <v>5.8</v>
      </c>
      <c r="L8749">
        <v>7.7</v>
      </c>
      <c r="M8749">
        <v>70</v>
      </c>
      <c r="N8749" t="s">
        <v>27</v>
      </c>
      <c r="O8749">
        <v>1.232</v>
      </c>
      <c r="P8749" t="s">
        <v>28</v>
      </c>
      <c r="Q8749" t="s">
        <v>29</v>
      </c>
      <c r="R8749">
        <v>4.82</v>
      </c>
      <c r="S8749">
        <v>0</v>
      </c>
      <c r="T8749">
        <v>-8</v>
      </c>
      <c r="U8749">
        <v>1.9</v>
      </c>
      <c r="V8749" t="s">
        <v>159</v>
      </c>
      <c r="W8749" t="s">
        <v>45</v>
      </c>
      <c r="X8749">
        <v>1</v>
      </c>
      <c r="Y8749" t="str">
        <f>IF(tblRides[[#This Row],[supply_demand_ratio]]&lt;0.8,"Below 0.8",IF(tblRides[[#This Row],[supply_demand_ratio]]&lt;1,"Between 0.8-1.0",IF(tblRides[[#This Row],[supply_demand_ratio]]&lt;=1.2,"Between 1.0-1.2","Above 1.2")))</f>
        <v>Above 1.2</v>
      </c>
    </row>
    <row r="8750" spans="1:25" x14ac:dyDescent="0.3">
      <c r="A8750" t="s">
        <v>8805</v>
      </c>
      <c r="B8750" s="1">
        <v>46101.250694444447</v>
      </c>
      <c r="C8750" s="2">
        <v>46101</v>
      </c>
      <c r="D8750">
        <v>6</v>
      </c>
      <c r="E8750" t="s">
        <v>25</v>
      </c>
      <c r="F8750" t="s">
        <v>26</v>
      </c>
      <c r="G8750">
        <v>3.7</v>
      </c>
      <c r="H8750">
        <v>90.11</v>
      </c>
      <c r="J8750">
        <v>1</v>
      </c>
      <c r="K8750">
        <v>5.6</v>
      </c>
      <c r="L8750">
        <v>7.1</v>
      </c>
      <c r="M8750">
        <v>123</v>
      </c>
      <c r="N8750" t="s">
        <v>27</v>
      </c>
      <c r="O8750">
        <v>1.1120000000000001</v>
      </c>
      <c r="P8750" t="s">
        <v>37</v>
      </c>
      <c r="Q8750" t="s">
        <v>38</v>
      </c>
      <c r="R8750">
        <v>4.99</v>
      </c>
      <c r="S8750">
        <v>7</v>
      </c>
      <c r="U8750">
        <v>1.5</v>
      </c>
      <c r="V8750" t="s">
        <v>159</v>
      </c>
      <c r="W8750" t="s">
        <v>45</v>
      </c>
      <c r="X8750">
        <v>0</v>
      </c>
      <c r="Y8750" t="str">
        <f>IF(tblRides[[#This Row],[supply_demand_ratio]]&lt;0.8,"Below 0.8",IF(tblRides[[#This Row],[supply_demand_ratio]]&lt;1,"Between 0.8-1.0",IF(tblRides[[#This Row],[supply_demand_ratio]]&lt;=1.2,"Between 1.0-1.2","Above 1.2")))</f>
        <v>Between 1.0-1.2</v>
      </c>
    </row>
    <row r="8751" spans="1:25" x14ac:dyDescent="0.3">
      <c r="A8751" t="s">
        <v>8806</v>
      </c>
      <c r="B8751" s="1">
        <v>46101.271527777775</v>
      </c>
      <c r="C8751" s="2">
        <v>46101</v>
      </c>
      <c r="D8751">
        <v>6</v>
      </c>
      <c r="E8751" t="s">
        <v>33</v>
      </c>
      <c r="F8751" t="s">
        <v>26</v>
      </c>
      <c r="G8751">
        <v>6.4</v>
      </c>
      <c r="H8751">
        <v>134.27000000000001</v>
      </c>
      <c r="I8751">
        <v>136.44</v>
      </c>
      <c r="J8751">
        <v>1</v>
      </c>
      <c r="K8751">
        <v>4.9000000000000004</v>
      </c>
      <c r="L8751">
        <v>11.1</v>
      </c>
      <c r="M8751">
        <v>110</v>
      </c>
      <c r="N8751" t="s">
        <v>41</v>
      </c>
      <c r="O8751">
        <v>1.7549999999999999</v>
      </c>
      <c r="P8751" t="s">
        <v>28</v>
      </c>
      <c r="Q8751" t="s">
        <v>29</v>
      </c>
      <c r="R8751">
        <v>4.8499999999999996</v>
      </c>
      <c r="S8751">
        <v>5</v>
      </c>
      <c r="T8751">
        <v>2.17</v>
      </c>
      <c r="U8751">
        <v>6.2</v>
      </c>
      <c r="V8751" t="s">
        <v>159</v>
      </c>
      <c r="W8751" t="s">
        <v>31</v>
      </c>
      <c r="X8751">
        <v>1</v>
      </c>
      <c r="Y8751" t="str">
        <f>IF(tblRides[[#This Row],[supply_demand_ratio]]&lt;0.8,"Below 0.8",IF(tblRides[[#This Row],[supply_demand_ratio]]&lt;1,"Between 0.8-1.0",IF(tblRides[[#This Row],[supply_demand_ratio]]&lt;=1.2,"Between 1.0-1.2","Above 1.2")))</f>
        <v>Above 1.2</v>
      </c>
    </row>
    <row r="8752" spans="1:25" x14ac:dyDescent="0.3">
      <c r="A8752" t="s">
        <v>8807</v>
      </c>
      <c r="B8752" s="1">
        <v>46101.295138888891</v>
      </c>
      <c r="C8752" s="2">
        <v>46101</v>
      </c>
      <c r="D8752">
        <v>7</v>
      </c>
      <c r="E8752" t="s">
        <v>33</v>
      </c>
      <c r="F8752" t="s">
        <v>26</v>
      </c>
      <c r="G8752">
        <v>0.7</v>
      </c>
      <c r="H8752">
        <v>51.63</v>
      </c>
      <c r="I8752">
        <v>49.54</v>
      </c>
      <c r="J8752">
        <v>1</v>
      </c>
      <c r="K8752">
        <v>6.6</v>
      </c>
      <c r="L8752">
        <v>7</v>
      </c>
      <c r="M8752">
        <v>88</v>
      </c>
      <c r="N8752" t="s">
        <v>41</v>
      </c>
      <c r="O8752">
        <v>1.5229999999999999</v>
      </c>
      <c r="P8752" t="s">
        <v>28</v>
      </c>
      <c r="Q8752" t="s">
        <v>29</v>
      </c>
      <c r="R8752">
        <v>4.45</v>
      </c>
      <c r="S8752">
        <v>6</v>
      </c>
      <c r="T8752">
        <v>-2.09</v>
      </c>
      <c r="U8752">
        <v>0.4</v>
      </c>
      <c r="V8752" t="s">
        <v>159</v>
      </c>
      <c r="W8752" t="s">
        <v>45</v>
      </c>
      <c r="X8752">
        <v>1</v>
      </c>
      <c r="Y8752" t="str">
        <f>IF(tblRides[[#This Row],[supply_demand_ratio]]&lt;0.8,"Below 0.8",IF(tblRides[[#This Row],[supply_demand_ratio]]&lt;1,"Between 0.8-1.0",IF(tblRides[[#This Row],[supply_demand_ratio]]&lt;=1.2,"Between 1.0-1.2","Above 1.2")))</f>
        <v>Above 1.2</v>
      </c>
    </row>
    <row r="8753" spans="1:25" x14ac:dyDescent="0.3">
      <c r="A8753" t="s">
        <v>8808</v>
      </c>
      <c r="B8753" s="1">
        <v>46101.308333333334</v>
      </c>
      <c r="C8753" s="2">
        <v>46101</v>
      </c>
      <c r="D8753">
        <v>7</v>
      </c>
      <c r="E8753" t="s">
        <v>33</v>
      </c>
      <c r="F8753" t="s">
        <v>34</v>
      </c>
      <c r="G8753">
        <v>6.1</v>
      </c>
      <c r="H8753">
        <v>150.30000000000001</v>
      </c>
      <c r="J8753">
        <v>1.1000000000000001</v>
      </c>
      <c r="K8753">
        <v>9.5</v>
      </c>
      <c r="L8753">
        <v>13.3</v>
      </c>
      <c r="M8753">
        <v>87</v>
      </c>
      <c r="N8753" t="s">
        <v>27</v>
      </c>
      <c r="O8753">
        <v>1.0589999999999999</v>
      </c>
      <c r="P8753" t="s">
        <v>58</v>
      </c>
      <c r="Q8753" t="s">
        <v>59</v>
      </c>
      <c r="R8753">
        <v>5</v>
      </c>
      <c r="S8753">
        <v>0</v>
      </c>
      <c r="U8753">
        <v>3.8</v>
      </c>
      <c r="V8753" t="s">
        <v>159</v>
      </c>
      <c r="W8753" t="s">
        <v>45</v>
      </c>
      <c r="X8753">
        <v>0</v>
      </c>
      <c r="Y8753" t="str">
        <f>IF(tblRides[[#This Row],[supply_demand_ratio]]&lt;0.8,"Below 0.8",IF(tblRides[[#This Row],[supply_demand_ratio]]&lt;1,"Between 0.8-1.0",IF(tblRides[[#This Row],[supply_demand_ratio]]&lt;=1.2,"Between 1.0-1.2","Above 1.2")))</f>
        <v>Between 1.0-1.2</v>
      </c>
    </row>
    <row r="8754" spans="1:25" x14ac:dyDescent="0.3">
      <c r="A8754" t="s">
        <v>8809</v>
      </c>
      <c r="B8754" s="1">
        <v>46101.349305555559</v>
      </c>
      <c r="C8754" s="2">
        <v>46101</v>
      </c>
      <c r="D8754">
        <v>8</v>
      </c>
      <c r="E8754" t="s">
        <v>62</v>
      </c>
      <c r="F8754" t="s">
        <v>26</v>
      </c>
      <c r="G8754">
        <v>0.7</v>
      </c>
      <c r="H8754">
        <v>46.76</v>
      </c>
      <c r="I8754">
        <v>44.35</v>
      </c>
      <c r="J8754">
        <v>1</v>
      </c>
      <c r="K8754">
        <v>7.8</v>
      </c>
      <c r="L8754">
        <v>8.6999999999999993</v>
      </c>
      <c r="M8754">
        <v>58</v>
      </c>
      <c r="N8754" t="s">
        <v>41</v>
      </c>
      <c r="O8754">
        <v>1.2749999999999999</v>
      </c>
      <c r="P8754" t="s">
        <v>28</v>
      </c>
      <c r="Q8754" t="s">
        <v>29</v>
      </c>
      <c r="R8754">
        <v>4.7</v>
      </c>
      <c r="S8754">
        <v>3</v>
      </c>
      <c r="T8754">
        <v>-2.41</v>
      </c>
      <c r="U8754">
        <v>0.9</v>
      </c>
      <c r="V8754" t="s">
        <v>159</v>
      </c>
      <c r="W8754" t="s">
        <v>45</v>
      </c>
      <c r="X8754">
        <v>1</v>
      </c>
      <c r="Y8754" t="str">
        <f>IF(tblRides[[#This Row],[supply_demand_ratio]]&lt;0.8,"Below 0.8",IF(tblRides[[#This Row],[supply_demand_ratio]]&lt;1,"Between 0.8-1.0",IF(tblRides[[#This Row],[supply_demand_ratio]]&lt;=1.2,"Between 1.0-1.2","Above 1.2")))</f>
        <v>Above 1.2</v>
      </c>
    </row>
    <row r="8755" spans="1:25" x14ac:dyDescent="0.3">
      <c r="A8755" t="s">
        <v>8810</v>
      </c>
      <c r="B8755" s="1">
        <v>46101.365972222222</v>
      </c>
      <c r="C8755" s="2">
        <v>46101</v>
      </c>
      <c r="D8755">
        <v>8</v>
      </c>
      <c r="E8755" t="s">
        <v>25</v>
      </c>
      <c r="F8755" t="s">
        <v>26</v>
      </c>
      <c r="G8755">
        <v>2.4</v>
      </c>
      <c r="H8755">
        <v>79.37</v>
      </c>
      <c r="I8755">
        <v>75.89</v>
      </c>
      <c r="J8755">
        <v>1.1000000000000001</v>
      </c>
      <c r="K8755">
        <v>2.8</v>
      </c>
      <c r="L8755">
        <v>3.9</v>
      </c>
      <c r="M8755">
        <v>101</v>
      </c>
      <c r="N8755" t="s">
        <v>27</v>
      </c>
      <c r="O8755">
        <v>0.83099999999999996</v>
      </c>
      <c r="P8755" t="s">
        <v>28</v>
      </c>
      <c r="Q8755" t="s">
        <v>29</v>
      </c>
      <c r="R8755">
        <v>4.9000000000000004</v>
      </c>
      <c r="S8755">
        <v>10</v>
      </c>
      <c r="T8755">
        <v>-3.48</v>
      </c>
      <c r="U8755">
        <v>1.1000000000000001</v>
      </c>
      <c r="V8755" t="s">
        <v>159</v>
      </c>
      <c r="W8755" t="s">
        <v>31</v>
      </c>
      <c r="X8755">
        <v>1</v>
      </c>
      <c r="Y8755" t="str">
        <f>IF(tblRides[[#This Row],[supply_demand_ratio]]&lt;0.8,"Below 0.8",IF(tblRides[[#This Row],[supply_demand_ratio]]&lt;1,"Between 0.8-1.0",IF(tblRides[[#This Row],[supply_demand_ratio]]&lt;=1.2,"Between 1.0-1.2","Above 1.2")))</f>
        <v>Between 0.8-1.0</v>
      </c>
    </row>
    <row r="8756" spans="1:25" x14ac:dyDescent="0.3">
      <c r="A8756" t="s">
        <v>8811</v>
      </c>
      <c r="B8756" s="1">
        <v>46101.400694444441</v>
      </c>
      <c r="C8756" s="2">
        <v>46101</v>
      </c>
      <c r="D8756">
        <v>9</v>
      </c>
      <c r="E8756" t="s">
        <v>25</v>
      </c>
      <c r="F8756" t="s">
        <v>26</v>
      </c>
      <c r="G8756">
        <v>3.2</v>
      </c>
      <c r="H8756">
        <v>104.84</v>
      </c>
      <c r="I8756">
        <v>107.3</v>
      </c>
      <c r="J8756">
        <v>1.1000000000000001</v>
      </c>
      <c r="K8756">
        <v>4.4000000000000004</v>
      </c>
      <c r="L8756">
        <v>4.5</v>
      </c>
      <c r="M8756">
        <v>122</v>
      </c>
      <c r="N8756" t="s">
        <v>72</v>
      </c>
      <c r="O8756">
        <v>0.77900000000000003</v>
      </c>
      <c r="P8756" t="s">
        <v>28</v>
      </c>
      <c r="Q8756" t="s">
        <v>29</v>
      </c>
      <c r="R8756">
        <v>4.76</v>
      </c>
      <c r="S8756">
        <v>7</v>
      </c>
      <c r="T8756">
        <v>2.46</v>
      </c>
      <c r="U8756">
        <v>0.1</v>
      </c>
      <c r="V8756" t="s">
        <v>159</v>
      </c>
      <c r="W8756" t="s">
        <v>31</v>
      </c>
      <c r="X8756">
        <v>1</v>
      </c>
      <c r="Y8756" t="str">
        <f>IF(tblRides[[#This Row],[supply_demand_ratio]]&lt;0.8,"Below 0.8",IF(tblRides[[#This Row],[supply_demand_ratio]]&lt;1,"Between 0.8-1.0",IF(tblRides[[#This Row],[supply_demand_ratio]]&lt;=1.2,"Between 1.0-1.2","Above 1.2")))</f>
        <v>Below 0.8</v>
      </c>
    </row>
    <row r="8757" spans="1:25" x14ac:dyDescent="0.3">
      <c r="A8757" t="s">
        <v>8812</v>
      </c>
      <c r="B8757" s="1">
        <v>46101.404166666667</v>
      </c>
      <c r="C8757" s="2">
        <v>46101</v>
      </c>
      <c r="D8757">
        <v>9</v>
      </c>
      <c r="E8757" t="s">
        <v>36</v>
      </c>
      <c r="F8757" t="s">
        <v>26</v>
      </c>
      <c r="G8757">
        <v>6.6</v>
      </c>
      <c r="H8757">
        <v>158.74</v>
      </c>
      <c r="I8757">
        <v>157.22999999999999</v>
      </c>
      <c r="J8757">
        <v>1.2</v>
      </c>
      <c r="K8757">
        <v>6.6</v>
      </c>
      <c r="L8757">
        <v>3</v>
      </c>
      <c r="M8757">
        <v>99</v>
      </c>
      <c r="N8757" t="s">
        <v>27</v>
      </c>
      <c r="O8757">
        <v>0.79600000000000004</v>
      </c>
      <c r="P8757" t="s">
        <v>28</v>
      </c>
      <c r="Q8757" t="s">
        <v>29</v>
      </c>
      <c r="R8757">
        <v>4.96</v>
      </c>
      <c r="S8757">
        <v>3</v>
      </c>
      <c r="T8757">
        <v>-1.51</v>
      </c>
      <c r="U8757">
        <v>-3.6</v>
      </c>
      <c r="V8757" t="s">
        <v>159</v>
      </c>
      <c r="W8757" t="s">
        <v>45</v>
      </c>
      <c r="X8757">
        <v>1</v>
      </c>
      <c r="Y8757" t="str">
        <f>IF(tblRides[[#This Row],[supply_demand_ratio]]&lt;0.8,"Below 0.8",IF(tblRides[[#This Row],[supply_demand_ratio]]&lt;1,"Between 0.8-1.0",IF(tblRides[[#This Row],[supply_demand_ratio]]&lt;=1.2,"Between 1.0-1.2","Above 1.2")))</f>
        <v>Below 0.8</v>
      </c>
    </row>
    <row r="8758" spans="1:25" x14ac:dyDescent="0.3">
      <c r="A8758" t="s">
        <v>8813</v>
      </c>
      <c r="B8758" s="1">
        <v>46101.411111111112</v>
      </c>
      <c r="C8758" s="2">
        <v>46101</v>
      </c>
      <c r="D8758">
        <v>9</v>
      </c>
      <c r="E8758" t="s">
        <v>62</v>
      </c>
      <c r="F8758" t="s">
        <v>26</v>
      </c>
      <c r="G8758">
        <v>5.5</v>
      </c>
      <c r="H8758">
        <v>131.9</v>
      </c>
      <c r="I8758">
        <v>127.79</v>
      </c>
      <c r="J8758">
        <v>1.1000000000000001</v>
      </c>
      <c r="K8758">
        <v>2</v>
      </c>
      <c r="L8758">
        <v>4.5999999999999996</v>
      </c>
      <c r="M8758">
        <v>54</v>
      </c>
      <c r="N8758" t="s">
        <v>41</v>
      </c>
      <c r="O8758">
        <v>1.9</v>
      </c>
      <c r="P8758" t="s">
        <v>28</v>
      </c>
      <c r="Q8758" t="s">
        <v>29</v>
      </c>
      <c r="R8758">
        <v>4.9000000000000004</v>
      </c>
      <c r="S8758">
        <v>39</v>
      </c>
      <c r="T8758">
        <v>-4.1100000000000003</v>
      </c>
      <c r="U8758">
        <v>2.6</v>
      </c>
      <c r="V8758" t="s">
        <v>159</v>
      </c>
      <c r="W8758" t="s">
        <v>31</v>
      </c>
      <c r="X8758">
        <v>1</v>
      </c>
      <c r="Y8758" t="str">
        <f>IF(tblRides[[#This Row],[supply_demand_ratio]]&lt;0.8,"Below 0.8",IF(tblRides[[#This Row],[supply_demand_ratio]]&lt;1,"Between 0.8-1.0",IF(tblRides[[#This Row],[supply_demand_ratio]]&lt;=1.2,"Between 1.0-1.2","Above 1.2")))</f>
        <v>Above 1.2</v>
      </c>
    </row>
    <row r="8759" spans="1:25" x14ac:dyDescent="0.3">
      <c r="A8759" t="s">
        <v>8814</v>
      </c>
      <c r="B8759" s="1">
        <v>46101.411111111112</v>
      </c>
      <c r="C8759" s="2">
        <v>46101</v>
      </c>
      <c r="D8759">
        <v>9</v>
      </c>
      <c r="E8759" t="s">
        <v>43</v>
      </c>
      <c r="F8759" t="s">
        <v>34</v>
      </c>
      <c r="G8759">
        <v>1</v>
      </c>
      <c r="H8759">
        <v>60.07</v>
      </c>
      <c r="I8759">
        <v>56.78</v>
      </c>
      <c r="J8759">
        <v>1.1000000000000001</v>
      </c>
      <c r="K8759">
        <v>5.0999999999999996</v>
      </c>
      <c r="L8759">
        <v>8</v>
      </c>
      <c r="M8759">
        <v>62</v>
      </c>
      <c r="N8759" t="s">
        <v>27</v>
      </c>
      <c r="O8759">
        <v>1.107</v>
      </c>
      <c r="P8759" t="s">
        <v>28</v>
      </c>
      <c r="Q8759" t="s">
        <v>29</v>
      </c>
      <c r="R8759">
        <v>4.66</v>
      </c>
      <c r="S8759">
        <v>0</v>
      </c>
      <c r="T8759">
        <v>-3.29</v>
      </c>
      <c r="U8759">
        <v>2.9</v>
      </c>
      <c r="V8759" t="s">
        <v>159</v>
      </c>
      <c r="W8759" t="s">
        <v>45</v>
      </c>
      <c r="X8759">
        <v>1</v>
      </c>
      <c r="Y8759" t="str">
        <f>IF(tblRides[[#This Row],[supply_demand_ratio]]&lt;0.8,"Below 0.8",IF(tblRides[[#This Row],[supply_demand_ratio]]&lt;1,"Between 0.8-1.0",IF(tblRides[[#This Row],[supply_demand_ratio]]&lt;=1.2,"Between 1.0-1.2","Above 1.2")))</f>
        <v>Between 1.0-1.2</v>
      </c>
    </row>
    <row r="8760" spans="1:25" x14ac:dyDescent="0.3">
      <c r="A8760" t="s">
        <v>8815</v>
      </c>
      <c r="B8760" s="1">
        <v>46101.426388888889</v>
      </c>
      <c r="C8760" s="2">
        <v>46101</v>
      </c>
      <c r="D8760">
        <v>10</v>
      </c>
      <c r="E8760" t="s">
        <v>25</v>
      </c>
      <c r="F8760" t="s">
        <v>34</v>
      </c>
      <c r="G8760">
        <v>6.7</v>
      </c>
      <c r="H8760">
        <v>140.27000000000001</v>
      </c>
      <c r="J8760">
        <v>1.1000000000000001</v>
      </c>
      <c r="K8760">
        <v>3.4</v>
      </c>
      <c r="L8760">
        <v>1</v>
      </c>
      <c r="M8760">
        <v>109</v>
      </c>
      <c r="N8760" t="s">
        <v>27</v>
      </c>
      <c r="O8760">
        <v>0.80300000000000005</v>
      </c>
      <c r="P8760" t="s">
        <v>58</v>
      </c>
      <c r="Q8760" t="s">
        <v>59</v>
      </c>
      <c r="R8760">
        <v>4.6500000000000004</v>
      </c>
      <c r="S8760">
        <v>0</v>
      </c>
      <c r="U8760">
        <v>-2.4</v>
      </c>
      <c r="V8760" t="s">
        <v>159</v>
      </c>
      <c r="W8760" t="s">
        <v>31</v>
      </c>
      <c r="X8760">
        <v>0</v>
      </c>
      <c r="Y8760" t="str">
        <f>IF(tblRides[[#This Row],[supply_demand_ratio]]&lt;0.8,"Below 0.8",IF(tblRides[[#This Row],[supply_demand_ratio]]&lt;1,"Between 0.8-1.0",IF(tblRides[[#This Row],[supply_demand_ratio]]&lt;=1.2,"Between 1.0-1.2","Above 1.2")))</f>
        <v>Between 0.8-1.0</v>
      </c>
    </row>
    <row r="8761" spans="1:25" x14ac:dyDescent="0.3">
      <c r="A8761" t="s">
        <v>8816</v>
      </c>
      <c r="B8761" s="1">
        <v>46101.453472222223</v>
      </c>
      <c r="C8761" s="2">
        <v>46101</v>
      </c>
      <c r="D8761">
        <v>10</v>
      </c>
      <c r="E8761" t="s">
        <v>43</v>
      </c>
      <c r="F8761" t="s">
        <v>26</v>
      </c>
      <c r="G8761">
        <v>14.6</v>
      </c>
      <c r="H8761">
        <v>243.59</v>
      </c>
      <c r="I8761">
        <v>238.98</v>
      </c>
      <c r="J8761">
        <v>1</v>
      </c>
      <c r="K8761">
        <v>5.5</v>
      </c>
      <c r="L8761">
        <v>6.2</v>
      </c>
      <c r="M8761">
        <v>66</v>
      </c>
      <c r="N8761" t="s">
        <v>41</v>
      </c>
      <c r="O8761">
        <v>1.714</v>
      </c>
      <c r="P8761" t="s">
        <v>28</v>
      </c>
      <c r="Q8761" t="s">
        <v>29</v>
      </c>
      <c r="R8761">
        <v>4.83</v>
      </c>
      <c r="S8761">
        <v>12</v>
      </c>
      <c r="T8761">
        <v>-4.6100000000000003</v>
      </c>
      <c r="U8761">
        <v>0.7</v>
      </c>
      <c r="V8761" t="s">
        <v>159</v>
      </c>
      <c r="W8761" t="s">
        <v>45</v>
      </c>
      <c r="X8761">
        <v>1</v>
      </c>
      <c r="Y8761" t="str">
        <f>IF(tblRides[[#This Row],[supply_demand_ratio]]&lt;0.8,"Below 0.8",IF(tblRides[[#This Row],[supply_demand_ratio]]&lt;1,"Between 0.8-1.0",IF(tblRides[[#This Row],[supply_demand_ratio]]&lt;=1.2,"Between 1.0-1.2","Above 1.2")))</f>
        <v>Above 1.2</v>
      </c>
    </row>
    <row r="8762" spans="1:25" x14ac:dyDescent="0.3">
      <c r="A8762" t="s">
        <v>8817</v>
      </c>
      <c r="B8762" s="1">
        <v>46101.453472222223</v>
      </c>
      <c r="C8762" s="2">
        <v>46101</v>
      </c>
      <c r="D8762">
        <v>10</v>
      </c>
      <c r="E8762" t="s">
        <v>43</v>
      </c>
      <c r="F8762" t="s">
        <v>26</v>
      </c>
      <c r="G8762">
        <v>1.8</v>
      </c>
      <c r="H8762">
        <v>69.09</v>
      </c>
      <c r="I8762">
        <v>64.2</v>
      </c>
      <c r="J8762">
        <v>1</v>
      </c>
      <c r="K8762">
        <v>6</v>
      </c>
      <c r="L8762">
        <v>7.1</v>
      </c>
      <c r="M8762">
        <v>65</v>
      </c>
      <c r="N8762" t="s">
        <v>27</v>
      </c>
      <c r="O8762">
        <v>1.149</v>
      </c>
      <c r="P8762" t="s">
        <v>28</v>
      </c>
      <c r="Q8762" t="s">
        <v>29</v>
      </c>
      <c r="R8762">
        <v>4.6399999999999997</v>
      </c>
      <c r="S8762">
        <v>2</v>
      </c>
      <c r="T8762">
        <v>-4.8899999999999997</v>
      </c>
      <c r="U8762">
        <v>1.1000000000000001</v>
      </c>
      <c r="V8762" t="s">
        <v>159</v>
      </c>
      <c r="W8762" t="s">
        <v>45</v>
      </c>
      <c r="X8762">
        <v>1</v>
      </c>
      <c r="Y8762" t="str">
        <f>IF(tblRides[[#This Row],[supply_demand_ratio]]&lt;0.8,"Below 0.8",IF(tblRides[[#This Row],[supply_demand_ratio]]&lt;1,"Between 0.8-1.0",IF(tblRides[[#This Row],[supply_demand_ratio]]&lt;=1.2,"Between 1.0-1.2","Above 1.2")))</f>
        <v>Between 1.0-1.2</v>
      </c>
    </row>
    <row r="8763" spans="1:25" x14ac:dyDescent="0.3">
      <c r="A8763" t="s">
        <v>8818</v>
      </c>
      <c r="B8763" s="1">
        <v>46101.475694444445</v>
      </c>
      <c r="C8763" s="2">
        <v>46101</v>
      </c>
      <c r="D8763">
        <v>11</v>
      </c>
      <c r="E8763" t="s">
        <v>33</v>
      </c>
      <c r="F8763" t="s">
        <v>26</v>
      </c>
      <c r="G8763">
        <v>3.7</v>
      </c>
      <c r="H8763">
        <v>88.04</v>
      </c>
      <c r="I8763">
        <v>88.63</v>
      </c>
      <c r="J8763">
        <v>1</v>
      </c>
      <c r="K8763">
        <v>4.5</v>
      </c>
      <c r="L8763">
        <v>5.3</v>
      </c>
      <c r="M8763">
        <v>95</v>
      </c>
      <c r="N8763" t="s">
        <v>27</v>
      </c>
      <c r="O8763">
        <v>1.026</v>
      </c>
      <c r="P8763" t="s">
        <v>28</v>
      </c>
      <c r="Q8763" t="s">
        <v>29</v>
      </c>
      <c r="R8763">
        <v>4.91</v>
      </c>
      <c r="S8763">
        <v>4</v>
      </c>
      <c r="T8763">
        <v>0.59</v>
      </c>
      <c r="U8763">
        <v>0.8</v>
      </c>
      <c r="V8763" t="s">
        <v>159</v>
      </c>
      <c r="W8763" t="s">
        <v>31</v>
      </c>
      <c r="X8763">
        <v>1</v>
      </c>
      <c r="Y8763" t="str">
        <f>IF(tblRides[[#This Row],[supply_demand_ratio]]&lt;0.8,"Below 0.8",IF(tblRides[[#This Row],[supply_demand_ratio]]&lt;1,"Between 0.8-1.0",IF(tblRides[[#This Row],[supply_demand_ratio]]&lt;=1.2,"Between 1.0-1.2","Above 1.2")))</f>
        <v>Between 1.0-1.2</v>
      </c>
    </row>
    <row r="8764" spans="1:25" x14ac:dyDescent="0.3">
      <c r="A8764" t="s">
        <v>8819</v>
      </c>
      <c r="B8764" s="1">
        <v>46101.488888888889</v>
      </c>
      <c r="C8764" s="2">
        <v>46101</v>
      </c>
      <c r="D8764">
        <v>11</v>
      </c>
      <c r="E8764" t="s">
        <v>25</v>
      </c>
      <c r="F8764" t="s">
        <v>26</v>
      </c>
      <c r="G8764">
        <v>4.5999999999999996</v>
      </c>
      <c r="H8764">
        <v>118.68</v>
      </c>
      <c r="I8764">
        <v>114.48</v>
      </c>
      <c r="J8764">
        <v>1.1000000000000001</v>
      </c>
      <c r="K8764">
        <v>4.3</v>
      </c>
      <c r="L8764">
        <v>6.4</v>
      </c>
      <c r="M8764">
        <v>101</v>
      </c>
      <c r="N8764" t="s">
        <v>27</v>
      </c>
      <c r="O8764">
        <v>0.93899999999999995</v>
      </c>
      <c r="P8764" t="s">
        <v>28</v>
      </c>
      <c r="Q8764" t="s">
        <v>29</v>
      </c>
      <c r="R8764">
        <v>5</v>
      </c>
      <c r="S8764">
        <v>28</v>
      </c>
      <c r="T8764">
        <v>-4.2</v>
      </c>
      <c r="U8764">
        <v>2.1</v>
      </c>
      <c r="V8764" t="s">
        <v>159</v>
      </c>
      <c r="W8764" t="s">
        <v>31</v>
      </c>
      <c r="X8764">
        <v>1</v>
      </c>
      <c r="Y8764" t="str">
        <f>IF(tblRides[[#This Row],[supply_demand_ratio]]&lt;0.8,"Below 0.8",IF(tblRides[[#This Row],[supply_demand_ratio]]&lt;1,"Between 0.8-1.0",IF(tblRides[[#This Row],[supply_demand_ratio]]&lt;=1.2,"Between 1.0-1.2","Above 1.2")))</f>
        <v>Between 0.8-1.0</v>
      </c>
    </row>
    <row r="8765" spans="1:25" x14ac:dyDescent="0.3">
      <c r="A8765" t="s">
        <v>8820</v>
      </c>
      <c r="B8765" s="1">
        <v>46101.490277777775</v>
      </c>
      <c r="C8765" s="2">
        <v>46101</v>
      </c>
      <c r="D8765">
        <v>11</v>
      </c>
      <c r="E8765" t="s">
        <v>43</v>
      </c>
      <c r="F8765" t="s">
        <v>34</v>
      </c>
      <c r="G8765">
        <v>4.4000000000000004</v>
      </c>
      <c r="H8765">
        <v>124.06</v>
      </c>
      <c r="I8765">
        <v>120.03</v>
      </c>
      <c r="J8765">
        <v>1.1000000000000001</v>
      </c>
      <c r="K8765">
        <v>3.3</v>
      </c>
      <c r="L8765">
        <v>2.9</v>
      </c>
      <c r="M8765">
        <v>62</v>
      </c>
      <c r="N8765" t="s">
        <v>41</v>
      </c>
      <c r="O8765">
        <v>1.3460000000000001</v>
      </c>
      <c r="P8765" t="s">
        <v>28</v>
      </c>
      <c r="Q8765" t="s">
        <v>29</v>
      </c>
      <c r="R8765">
        <v>4.8</v>
      </c>
      <c r="S8765">
        <v>0</v>
      </c>
      <c r="T8765">
        <v>-4.03</v>
      </c>
      <c r="U8765">
        <v>-0.4</v>
      </c>
      <c r="V8765" t="s">
        <v>159</v>
      </c>
      <c r="W8765" t="s">
        <v>31</v>
      </c>
      <c r="X8765">
        <v>1</v>
      </c>
      <c r="Y8765" t="str">
        <f>IF(tblRides[[#This Row],[supply_demand_ratio]]&lt;0.8,"Below 0.8",IF(tblRides[[#This Row],[supply_demand_ratio]]&lt;1,"Between 0.8-1.0",IF(tblRides[[#This Row],[supply_demand_ratio]]&lt;=1.2,"Between 1.0-1.2","Above 1.2")))</f>
        <v>Above 1.2</v>
      </c>
    </row>
    <row r="8766" spans="1:25" x14ac:dyDescent="0.3">
      <c r="A8766" t="s">
        <v>8821</v>
      </c>
      <c r="B8766" s="1">
        <v>46101.508333333331</v>
      </c>
      <c r="C8766" s="2">
        <v>46101</v>
      </c>
      <c r="D8766">
        <v>12</v>
      </c>
      <c r="E8766" t="s">
        <v>33</v>
      </c>
      <c r="F8766" t="s">
        <v>34</v>
      </c>
      <c r="G8766">
        <v>9.4</v>
      </c>
      <c r="H8766">
        <v>163.16</v>
      </c>
      <c r="I8766">
        <v>161.76</v>
      </c>
      <c r="J8766">
        <v>1</v>
      </c>
      <c r="K8766">
        <v>4.5999999999999996</v>
      </c>
      <c r="L8766">
        <v>6</v>
      </c>
      <c r="M8766">
        <v>93</v>
      </c>
      <c r="N8766" t="s">
        <v>41</v>
      </c>
      <c r="O8766">
        <v>1.216</v>
      </c>
      <c r="P8766" t="s">
        <v>28</v>
      </c>
      <c r="Q8766" t="s">
        <v>29</v>
      </c>
      <c r="R8766">
        <v>4.6500000000000004</v>
      </c>
      <c r="S8766">
        <v>0</v>
      </c>
      <c r="T8766">
        <v>-1.4</v>
      </c>
      <c r="U8766">
        <v>1.4</v>
      </c>
      <c r="V8766" t="s">
        <v>159</v>
      </c>
      <c r="W8766" t="s">
        <v>31</v>
      </c>
      <c r="X8766">
        <v>1</v>
      </c>
      <c r="Y8766" t="str">
        <f>IF(tblRides[[#This Row],[supply_demand_ratio]]&lt;0.8,"Below 0.8",IF(tblRides[[#This Row],[supply_demand_ratio]]&lt;1,"Between 0.8-1.0",IF(tblRides[[#This Row],[supply_demand_ratio]]&lt;=1.2,"Between 1.0-1.2","Above 1.2")))</f>
        <v>Above 1.2</v>
      </c>
    </row>
    <row r="8767" spans="1:25" x14ac:dyDescent="0.3">
      <c r="A8767" t="s">
        <v>8822</v>
      </c>
      <c r="B8767" s="1">
        <v>46101.510416666664</v>
      </c>
      <c r="C8767" s="2">
        <v>46101</v>
      </c>
      <c r="D8767">
        <v>12</v>
      </c>
      <c r="E8767" t="s">
        <v>33</v>
      </c>
      <c r="F8767" t="s">
        <v>26</v>
      </c>
      <c r="G8767">
        <v>7.9</v>
      </c>
      <c r="H8767">
        <v>182.34</v>
      </c>
      <c r="I8767">
        <v>185.03</v>
      </c>
      <c r="J8767">
        <v>1.1000000000000001</v>
      </c>
      <c r="K8767">
        <v>2</v>
      </c>
      <c r="L8767">
        <v>8</v>
      </c>
      <c r="M8767">
        <v>109</v>
      </c>
      <c r="N8767" t="s">
        <v>41</v>
      </c>
      <c r="O8767">
        <v>1.49</v>
      </c>
      <c r="P8767" t="s">
        <v>28</v>
      </c>
      <c r="Q8767" t="s">
        <v>29</v>
      </c>
      <c r="R8767">
        <v>4.9000000000000004</v>
      </c>
      <c r="S8767">
        <v>20</v>
      </c>
      <c r="T8767">
        <v>2.69</v>
      </c>
      <c r="U8767">
        <v>6</v>
      </c>
      <c r="V8767" t="s">
        <v>159</v>
      </c>
      <c r="W8767" t="s">
        <v>31</v>
      </c>
      <c r="X8767">
        <v>1</v>
      </c>
      <c r="Y8767" t="str">
        <f>IF(tblRides[[#This Row],[supply_demand_ratio]]&lt;0.8,"Below 0.8",IF(tblRides[[#This Row],[supply_demand_ratio]]&lt;1,"Between 0.8-1.0",IF(tblRides[[#This Row],[supply_demand_ratio]]&lt;=1.2,"Between 1.0-1.2","Above 1.2")))</f>
        <v>Above 1.2</v>
      </c>
    </row>
    <row r="8768" spans="1:25" x14ac:dyDescent="0.3">
      <c r="A8768" t="s">
        <v>8823</v>
      </c>
      <c r="B8768" s="1">
        <v>46101.515277777777</v>
      </c>
      <c r="C8768" s="2">
        <v>46101</v>
      </c>
      <c r="D8768">
        <v>12</v>
      </c>
      <c r="E8768" t="s">
        <v>33</v>
      </c>
      <c r="F8768" t="s">
        <v>26</v>
      </c>
      <c r="G8768">
        <v>6.2</v>
      </c>
      <c r="H8768">
        <v>138.86000000000001</v>
      </c>
      <c r="I8768">
        <v>130.12</v>
      </c>
      <c r="J8768">
        <v>1</v>
      </c>
      <c r="K8768">
        <v>2.5</v>
      </c>
      <c r="L8768">
        <v>1</v>
      </c>
      <c r="M8768">
        <v>81</v>
      </c>
      <c r="N8768" t="s">
        <v>41</v>
      </c>
      <c r="O8768">
        <v>1.198</v>
      </c>
      <c r="P8768" t="s">
        <v>28</v>
      </c>
      <c r="Q8768" t="s">
        <v>29</v>
      </c>
      <c r="R8768">
        <v>4.97</v>
      </c>
      <c r="S8768">
        <v>14</v>
      </c>
      <c r="T8768">
        <v>-8.74</v>
      </c>
      <c r="U8768">
        <v>-1.5</v>
      </c>
      <c r="V8768" t="s">
        <v>159</v>
      </c>
      <c r="W8768" t="s">
        <v>31</v>
      </c>
      <c r="X8768">
        <v>1</v>
      </c>
      <c r="Y8768" t="str">
        <f>IF(tblRides[[#This Row],[supply_demand_ratio]]&lt;0.8,"Below 0.8",IF(tblRides[[#This Row],[supply_demand_ratio]]&lt;1,"Between 0.8-1.0",IF(tblRides[[#This Row],[supply_demand_ratio]]&lt;=1.2,"Between 1.0-1.2","Above 1.2")))</f>
        <v>Between 1.0-1.2</v>
      </c>
    </row>
    <row r="8769" spans="1:25" x14ac:dyDescent="0.3">
      <c r="A8769" t="s">
        <v>8824</v>
      </c>
      <c r="B8769" s="1">
        <v>46101.527777777781</v>
      </c>
      <c r="C8769" s="2">
        <v>46101</v>
      </c>
      <c r="D8769">
        <v>12</v>
      </c>
      <c r="E8769" t="s">
        <v>43</v>
      </c>
      <c r="F8769" t="s">
        <v>26</v>
      </c>
      <c r="G8769">
        <v>4.8</v>
      </c>
      <c r="H8769">
        <v>103.84</v>
      </c>
      <c r="I8769">
        <v>100.52</v>
      </c>
      <c r="J8769">
        <v>1</v>
      </c>
      <c r="K8769">
        <v>5.3</v>
      </c>
      <c r="L8769">
        <v>7.7</v>
      </c>
      <c r="M8769">
        <v>62</v>
      </c>
      <c r="N8769" t="s">
        <v>41</v>
      </c>
      <c r="O8769">
        <v>1.6140000000000001</v>
      </c>
      <c r="P8769" t="s">
        <v>28</v>
      </c>
      <c r="Q8769" t="s">
        <v>29</v>
      </c>
      <c r="R8769">
        <v>4.66</v>
      </c>
      <c r="S8769">
        <v>6</v>
      </c>
      <c r="T8769">
        <v>-3.32</v>
      </c>
      <c r="U8769">
        <v>2.4</v>
      </c>
      <c r="V8769" t="s">
        <v>159</v>
      </c>
      <c r="W8769" t="s">
        <v>45</v>
      </c>
      <c r="X8769">
        <v>1</v>
      </c>
      <c r="Y8769" t="str">
        <f>IF(tblRides[[#This Row],[supply_demand_ratio]]&lt;0.8,"Below 0.8",IF(tblRides[[#This Row],[supply_demand_ratio]]&lt;1,"Between 0.8-1.0",IF(tblRides[[#This Row],[supply_demand_ratio]]&lt;=1.2,"Between 1.0-1.2","Above 1.2")))</f>
        <v>Above 1.2</v>
      </c>
    </row>
    <row r="8770" spans="1:25" x14ac:dyDescent="0.3">
      <c r="A8770" t="s">
        <v>8825</v>
      </c>
      <c r="B8770" s="1">
        <v>46101.53125</v>
      </c>
      <c r="C8770" s="2">
        <v>46101</v>
      </c>
      <c r="D8770">
        <v>12</v>
      </c>
      <c r="E8770" t="s">
        <v>43</v>
      </c>
      <c r="F8770" t="s">
        <v>26</v>
      </c>
      <c r="G8770">
        <v>8</v>
      </c>
      <c r="H8770">
        <v>143.80000000000001</v>
      </c>
      <c r="I8770">
        <v>139.57</v>
      </c>
      <c r="J8770">
        <v>1</v>
      </c>
      <c r="K8770">
        <v>3.7</v>
      </c>
      <c r="L8770">
        <v>3.5</v>
      </c>
      <c r="M8770">
        <v>73</v>
      </c>
      <c r="N8770" t="s">
        <v>41</v>
      </c>
      <c r="O8770">
        <v>1.5249999999999999</v>
      </c>
      <c r="P8770" t="s">
        <v>28</v>
      </c>
      <c r="Q8770" t="s">
        <v>29</v>
      </c>
      <c r="R8770">
        <v>4.55</v>
      </c>
      <c r="S8770">
        <v>19</v>
      </c>
      <c r="T8770">
        <v>-4.2300000000000004</v>
      </c>
      <c r="U8770">
        <v>-0.2</v>
      </c>
      <c r="V8770" t="s">
        <v>159</v>
      </c>
      <c r="W8770" t="s">
        <v>31</v>
      </c>
      <c r="X8770">
        <v>1</v>
      </c>
      <c r="Y8770" t="str">
        <f>IF(tblRides[[#This Row],[supply_demand_ratio]]&lt;0.8,"Below 0.8",IF(tblRides[[#This Row],[supply_demand_ratio]]&lt;1,"Between 0.8-1.0",IF(tblRides[[#This Row],[supply_demand_ratio]]&lt;=1.2,"Between 1.0-1.2","Above 1.2")))</f>
        <v>Above 1.2</v>
      </c>
    </row>
    <row r="8771" spans="1:25" x14ac:dyDescent="0.3">
      <c r="A8771" t="s">
        <v>8826</v>
      </c>
      <c r="B8771" s="1">
        <v>46101.538194444445</v>
      </c>
      <c r="C8771" s="2">
        <v>46101</v>
      </c>
      <c r="D8771">
        <v>12</v>
      </c>
      <c r="E8771" t="s">
        <v>43</v>
      </c>
      <c r="F8771" t="s">
        <v>26</v>
      </c>
      <c r="G8771">
        <v>0.9</v>
      </c>
      <c r="H8771">
        <v>52.67</v>
      </c>
      <c r="I8771">
        <v>49.61</v>
      </c>
      <c r="J8771">
        <v>1</v>
      </c>
      <c r="K8771">
        <v>3.4</v>
      </c>
      <c r="L8771">
        <v>2.7</v>
      </c>
      <c r="M8771">
        <v>60</v>
      </c>
      <c r="N8771" t="s">
        <v>41</v>
      </c>
      <c r="O8771">
        <v>1.387</v>
      </c>
      <c r="P8771" t="s">
        <v>28</v>
      </c>
      <c r="Q8771" t="s">
        <v>29</v>
      </c>
      <c r="R8771">
        <v>4.51</v>
      </c>
      <c r="S8771">
        <v>1</v>
      </c>
      <c r="T8771">
        <v>-3.06</v>
      </c>
      <c r="U8771">
        <v>-0.7</v>
      </c>
      <c r="V8771" t="s">
        <v>159</v>
      </c>
      <c r="W8771" t="s">
        <v>31</v>
      </c>
      <c r="X8771">
        <v>1</v>
      </c>
      <c r="Y8771" t="str">
        <f>IF(tblRides[[#This Row],[supply_demand_ratio]]&lt;0.8,"Below 0.8",IF(tblRides[[#This Row],[supply_demand_ratio]]&lt;1,"Between 0.8-1.0",IF(tblRides[[#This Row],[supply_demand_ratio]]&lt;=1.2,"Between 1.0-1.2","Above 1.2")))</f>
        <v>Above 1.2</v>
      </c>
    </row>
    <row r="8772" spans="1:25" x14ac:dyDescent="0.3">
      <c r="A8772" t="s">
        <v>8827</v>
      </c>
      <c r="B8772" s="1">
        <v>46101.541666666664</v>
      </c>
      <c r="C8772" s="2">
        <v>46101</v>
      </c>
      <c r="D8772">
        <v>13</v>
      </c>
      <c r="E8772" t="s">
        <v>62</v>
      </c>
      <c r="F8772" t="s">
        <v>34</v>
      </c>
      <c r="G8772">
        <v>15.9</v>
      </c>
      <c r="H8772">
        <v>252.95</v>
      </c>
      <c r="I8772">
        <v>260.08</v>
      </c>
      <c r="J8772">
        <v>1</v>
      </c>
      <c r="K8772">
        <v>6.3</v>
      </c>
      <c r="L8772">
        <v>11</v>
      </c>
      <c r="M8772">
        <v>55</v>
      </c>
      <c r="N8772" t="s">
        <v>41</v>
      </c>
      <c r="O8772">
        <v>2.2000000000000002</v>
      </c>
      <c r="P8772" t="s">
        <v>28</v>
      </c>
      <c r="Q8772" t="s">
        <v>29</v>
      </c>
      <c r="R8772">
        <v>4.54</v>
      </c>
      <c r="S8772">
        <v>0</v>
      </c>
      <c r="T8772">
        <v>7.13</v>
      </c>
      <c r="U8772">
        <v>4.7</v>
      </c>
      <c r="V8772" t="s">
        <v>159</v>
      </c>
      <c r="W8772" t="s">
        <v>45</v>
      </c>
      <c r="X8772">
        <v>1</v>
      </c>
      <c r="Y8772" t="str">
        <f>IF(tblRides[[#This Row],[supply_demand_ratio]]&lt;0.8,"Below 0.8",IF(tblRides[[#This Row],[supply_demand_ratio]]&lt;1,"Between 0.8-1.0",IF(tblRides[[#This Row],[supply_demand_ratio]]&lt;=1.2,"Between 1.0-1.2","Above 1.2")))</f>
        <v>Above 1.2</v>
      </c>
    </row>
    <row r="8773" spans="1:25" x14ac:dyDescent="0.3">
      <c r="A8773" t="s">
        <v>8828</v>
      </c>
      <c r="B8773" s="1">
        <v>46101.547222222223</v>
      </c>
      <c r="C8773" s="2">
        <v>46101</v>
      </c>
      <c r="D8773">
        <v>13</v>
      </c>
      <c r="E8773" t="s">
        <v>43</v>
      </c>
      <c r="F8773" t="s">
        <v>34</v>
      </c>
      <c r="G8773">
        <v>9.6999999999999993</v>
      </c>
      <c r="H8773">
        <v>216.66</v>
      </c>
      <c r="I8773">
        <v>220.8</v>
      </c>
      <c r="J8773">
        <v>1.1000000000000001</v>
      </c>
      <c r="K8773">
        <v>4.2</v>
      </c>
      <c r="L8773">
        <v>5.2</v>
      </c>
      <c r="M8773">
        <v>77</v>
      </c>
      <c r="N8773" t="s">
        <v>41</v>
      </c>
      <c r="O8773">
        <v>2.2000000000000002</v>
      </c>
      <c r="P8773" t="s">
        <v>28</v>
      </c>
      <c r="Q8773" t="s">
        <v>29</v>
      </c>
      <c r="R8773">
        <v>4.76</v>
      </c>
      <c r="S8773">
        <v>0</v>
      </c>
      <c r="T8773">
        <v>4.1399999999999997</v>
      </c>
      <c r="U8773">
        <v>1</v>
      </c>
      <c r="V8773" t="s">
        <v>159</v>
      </c>
      <c r="W8773" t="s">
        <v>31</v>
      </c>
      <c r="X8773">
        <v>1</v>
      </c>
      <c r="Y8773" t="str">
        <f>IF(tblRides[[#This Row],[supply_demand_ratio]]&lt;0.8,"Below 0.8",IF(tblRides[[#This Row],[supply_demand_ratio]]&lt;1,"Between 0.8-1.0",IF(tblRides[[#This Row],[supply_demand_ratio]]&lt;=1.2,"Between 1.0-1.2","Above 1.2")))</f>
        <v>Above 1.2</v>
      </c>
    </row>
    <row r="8774" spans="1:25" x14ac:dyDescent="0.3">
      <c r="A8774" t="s">
        <v>8829</v>
      </c>
      <c r="B8774" s="1">
        <v>46101.552083333336</v>
      </c>
      <c r="C8774" s="2">
        <v>46101</v>
      </c>
      <c r="D8774">
        <v>13</v>
      </c>
      <c r="E8774" t="s">
        <v>33</v>
      </c>
      <c r="F8774" t="s">
        <v>26</v>
      </c>
      <c r="G8774">
        <v>10.4</v>
      </c>
      <c r="H8774">
        <v>238.9</v>
      </c>
      <c r="I8774">
        <v>234.49</v>
      </c>
      <c r="J8774">
        <v>1.1000000000000001</v>
      </c>
      <c r="K8774">
        <v>3.3</v>
      </c>
      <c r="L8774">
        <v>3.5</v>
      </c>
      <c r="M8774">
        <v>97</v>
      </c>
      <c r="N8774" t="s">
        <v>41</v>
      </c>
      <c r="O8774">
        <v>2.0110000000000001</v>
      </c>
      <c r="P8774" t="s">
        <v>28</v>
      </c>
      <c r="Q8774" t="s">
        <v>29</v>
      </c>
      <c r="R8774">
        <v>4.91</v>
      </c>
      <c r="S8774">
        <v>13</v>
      </c>
      <c r="T8774">
        <v>-4.41</v>
      </c>
      <c r="U8774">
        <v>0.2</v>
      </c>
      <c r="V8774" t="s">
        <v>159</v>
      </c>
      <c r="W8774" t="s">
        <v>31</v>
      </c>
      <c r="X8774">
        <v>1</v>
      </c>
      <c r="Y8774" t="str">
        <f>IF(tblRides[[#This Row],[supply_demand_ratio]]&lt;0.8,"Below 0.8",IF(tblRides[[#This Row],[supply_demand_ratio]]&lt;1,"Between 0.8-1.0",IF(tblRides[[#This Row],[supply_demand_ratio]]&lt;=1.2,"Between 1.0-1.2","Above 1.2")))</f>
        <v>Above 1.2</v>
      </c>
    </row>
    <row r="8775" spans="1:25" x14ac:dyDescent="0.3">
      <c r="A8775" t="s">
        <v>8830</v>
      </c>
      <c r="B8775" s="1">
        <v>46101.556944444441</v>
      </c>
      <c r="C8775" s="2">
        <v>46101</v>
      </c>
      <c r="D8775">
        <v>13</v>
      </c>
      <c r="E8775" t="s">
        <v>33</v>
      </c>
      <c r="F8775" t="s">
        <v>34</v>
      </c>
      <c r="G8775">
        <v>19</v>
      </c>
      <c r="H8775">
        <v>281.97000000000003</v>
      </c>
      <c r="J8775">
        <v>1</v>
      </c>
      <c r="K8775">
        <v>5.7</v>
      </c>
      <c r="M8775">
        <v>102</v>
      </c>
      <c r="N8775" t="s">
        <v>41</v>
      </c>
      <c r="O8775">
        <v>1.8759999999999999</v>
      </c>
      <c r="P8775" t="s">
        <v>82</v>
      </c>
      <c r="Q8775" t="s">
        <v>83</v>
      </c>
      <c r="R8775">
        <v>4.45</v>
      </c>
      <c r="S8775">
        <v>0</v>
      </c>
      <c r="V8775" t="s">
        <v>159</v>
      </c>
      <c r="W8775" t="s">
        <v>45</v>
      </c>
      <c r="X8775">
        <v>0</v>
      </c>
      <c r="Y8775" t="str">
        <f>IF(tblRides[[#This Row],[supply_demand_ratio]]&lt;0.8,"Below 0.8",IF(tblRides[[#This Row],[supply_demand_ratio]]&lt;1,"Between 0.8-1.0",IF(tblRides[[#This Row],[supply_demand_ratio]]&lt;=1.2,"Between 1.0-1.2","Above 1.2")))</f>
        <v>Above 1.2</v>
      </c>
    </row>
    <row r="8776" spans="1:25" x14ac:dyDescent="0.3">
      <c r="A8776" t="s">
        <v>8831</v>
      </c>
      <c r="B8776" s="1">
        <v>46101.561805555553</v>
      </c>
      <c r="C8776" s="2">
        <v>46101</v>
      </c>
      <c r="D8776">
        <v>13</v>
      </c>
      <c r="E8776" t="s">
        <v>36</v>
      </c>
      <c r="F8776" t="s">
        <v>34</v>
      </c>
      <c r="G8776">
        <v>9.5</v>
      </c>
      <c r="H8776">
        <v>171.04</v>
      </c>
      <c r="J8776">
        <v>1</v>
      </c>
      <c r="K8776">
        <v>2.4</v>
      </c>
      <c r="M8776">
        <v>120</v>
      </c>
      <c r="N8776" t="s">
        <v>41</v>
      </c>
      <c r="O8776">
        <v>1.466</v>
      </c>
      <c r="P8776" t="s">
        <v>82</v>
      </c>
      <c r="Q8776" t="s">
        <v>83</v>
      </c>
      <c r="R8776">
        <v>4.88</v>
      </c>
      <c r="S8776">
        <v>0</v>
      </c>
      <c r="V8776" t="s">
        <v>159</v>
      </c>
      <c r="W8776" t="s">
        <v>31</v>
      </c>
      <c r="X8776">
        <v>0</v>
      </c>
      <c r="Y8776" t="str">
        <f>IF(tblRides[[#This Row],[supply_demand_ratio]]&lt;0.8,"Below 0.8",IF(tblRides[[#This Row],[supply_demand_ratio]]&lt;1,"Between 0.8-1.0",IF(tblRides[[#This Row],[supply_demand_ratio]]&lt;=1.2,"Between 1.0-1.2","Above 1.2")))</f>
        <v>Above 1.2</v>
      </c>
    </row>
    <row r="8777" spans="1:25" x14ac:dyDescent="0.3">
      <c r="A8777" t="s">
        <v>8832</v>
      </c>
      <c r="B8777" s="1">
        <v>46101.561805555553</v>
      </c>
      <c r="C8777" s="2">
        <v>46101</v>
      </c>
      <c r="D8777">
        <v>13</v>
      </c>
      <c r="E8777" t="s">
        <v>43</v>
      </c>
      <c r="F8777" t="s">
        <v>34</v>
      </c>
      <c r="G8777">
        <v>2.1</v>
      </c>
      <c r="H8777">
        <v>93.46</v>
      </c>
      <c r="I8777">
        <v>89.91</v>
      </c>
      <c r="J8777">
        <v>1.3</v>
      </c>
      <c r="K8777">
        <v>2</v>
      </c>
      <c r="L8777">
        <v>6.6</v>
      </c>
      <c r="M8777">
        <v>67</v>
      </c>
      <c r="N8777" t="s">
        <v>41</v>
      </c>
      <c r="O8777">
        <v>1.956</v>
      </c>
      <c r="P8777" t="s">
        <v>28</v>
      </c>
      <c r="Q8777" t="s">
        <v>29</v>
      </c>
      <c r="R8777">
        <v>4.9000000000000004</v>
      </c>
      <c r="S8777">
        <v>0</v>
      </c>
      <c r="T8777">
        <v>-3.55</v>
      </c>
      <c r="U8777">
        <v>4.5999999999999996</v>
      </c>
      <c r="V8777" t="s">
        <v>159</v>
      </c>
      <c r="W8777" t="s">
        <v>31</v>
      </c>
      <c r="X8777">
        <v>1</v>
      </c>
      <c r="Y8777" t="str">
        <f>IF(tblRides[[#This Row],[supply_demand_ratio]]&lt;0.8,"Below 0.8",IF(tblRides[[#This Row],[supply_demand_ratio]]&lt;1,"Between 0.8-1.0",IF(tblRides[[#This Row],[supply_demand_ratio]]&lt;=1.2,"Between 1.0-1.2","Above 1.2")))</f>
        <v>Above 1.2</v>
      </c>
    </row>
    <row r="8778" spans="1:25" x14ac:dyDescent="0.3">
      <c r="A8778" t="s">
        <v>8833</v>
      </c>
      <c r="B8778" s="1">
        <v>46101.568749999999</v>
      </c>
      <c r="C8778" s="2">
        <v>46101</v>
      </c>
      <c r="D8778">
        <v>13</v>
      </c>
      <c r="E8778" t="s">
        <v>43</v>
      </c>
      <c r="F8778" t="s">
        <v>34</v>
      </c>
      <c r="G8778">
        <v>5.9</v>
      </c>
      <c r="H8778">
        <v>141.28</v>
      </c>
      <c r="I8778">
        <v>135.32</v>
      </c>
      <c r="J8778">
        <v>1.1000000000000001</v>
      </c>
      <c r="K8778">
        <v>7.1</v>
      </c>
      <c r="L8778">
        <v>9.5</v>
      </c>
      <c r="M8778">
        <v>67</v>
      </c>
      <c r="N8778" t="s">
        <v>41</v>
      </c>
      <c r="O8778">
        <v>1.782</v>
      </c>
      <c r="P8778" t="s">
        <v>28</v>
      </c>
      <c r="Q8778" t="s">
        <v>29</v>
      </c>
      <c r="R8778">
        <v>5</v>
      </c>
      <c r="S8778">
        <v>0</v>
      </c>
      <c r="T8778">
        <v>-5.96</v>
      </c>
      <c r="U8778">
        <v>2.4</v>
      </c>
      <c r="V8778" t="s">
        <v>159</v>
      </c>
      <c r="W8778" t="s">
        <v>45</v>
      </c>
      <c r="X8778">
        <v>1</v>
      </c>
      <c r="Y8778" t="str">
        <f>IF(tblRides[[#This Row],[supply_demand_ratio]]&lt;0.8,"Below 0.8",IF(tblRides[[#This Row],[supply_demand_ratio]]&lt;1,"Between 0.8-1.0",IF(tblRides[[#This Row],[supply_demand_ratio]]&lt;=1.2,"Between 1.0-1.2","Above 1.2")))</f>
        <v>Above 1.2</v>
      </c>
    </row>
    <row r="8779" spans="1:25" x14ac:dyDescent="0.3">
      <c r="A8779" t="s">
        <v>8834</v>
      </c>
      <c r="B8779" s="1">
        <v>46101.574305555558</v>
      </c>
      <c r="C8779" s="2">
        <v>46101</v>
      </c>
      <c r="D8779">
        <v>13</v>
      </c>
      <c r="E8779" t="s">
        <v>36</v>
      </c>
      <c r="F8779" t="s">
        <v>26</v>
      </c>
      <c r="G8779">
        <v>9.3000000000000007</v>
      </c>
      <c r="H8779">
        <v>197.18</v>
      </c>
      <c r="I8779">
        <v>200.17</v>
      </c>
      <c r="J8779">
        <v>1.1000000000000001</v>
      </c>
      <c r="K8779">
        <v>2</v>
      </c>
      <c r="L8779">
        <v>1</v>
      </c>
      <c r="M8779">
        <v>122</v>
      </c>
      <c r="N8779" t="s">
        <v>41</v>
      </c>
      <c r="O8779">
        <v>1.32</v>
      </c>
      <c r="P8779" t="s">
        <v>28</v>
      </c>
      <c r="Q8779" t="s">
        <v>29</v>
      </c>
      <c r="R8779">
        <v>4.6399999999999997</v>
      </c>
      <c r="S8779">
        <v>5</v>
      </c>
      <c r="T8779">
        <v>2.99</v>
      </c>
      <c r="U8779">
        <v>-1</v>
      </c>
      <c r="V8779" t="s">
        <v>159</v>
      </c>
      <c r="W8779" t="s">
        <v>31</v>
      </c>
      <c r="X8779">
        <v>1</v>
      </c>
      <c r="Y8779" t="str">
        <f>IF(tblRides[[#This Row],[supply_demand_ratio]]&lt;0.8,"Below 0.8",IF(tblRides[[#This Row],[supply_demand_ratio]]&lt;1,"Between 0.8-1.0",IF(tblRides[[#This Row],[supply_demand_ratio]]&lt;=1.2,"Between 1.0-1.2","Above 1.2")))</f>
        <v>Above 1.2</v>
      </c>
    </row>
    <row r="8780" spans="1:25" x14ac:dyDescent="0.3">
      <c r="A8780" t="s">
        <v>8835</v>
      </c>
      <c r="B8780" s="1">
        <v>46101.59097222222</v>
      </c>
      <c r="C8780" s="2">
        <v>46101</v>
      </c>
      <c r="D8780">
        <v>14</v>
      </c>
      <c r="E8780" t="s">
        <v>25</v>
      </c>
      <c r="F8780" t="s">
        <v>34</v>
      </c>
      <c r="G8780">
        <v>5.8</v>
      </c>
      <c r="H8780">
        <v>128.08000000000001</v>
      </c>
      <c r="J8780">
        <v>1</v>
      </c>
      <c r="K8780">
        <v>7.8</v>
      </c>
      <c r="L8780">
        <v>7.2</v>
      </c>
      <c r="M8780">
        <v>111</v>
      </c>
      <c r="N8780" t="s">
        <v>27</v>
      </c>
      <c r="O8780">
        <v>1.002</v>
      </c>
      <c r="P8780" t="s">
        <v>37</v>
      </c>
      <c r="Q8780" t="s">
        <v>103</v>
      </c>
      <c r="R8780">
        <v>5</v>
      </c>
      <c r="S8780">
        <v>0</v>
      </c>
      <c r="U8780">
        <v>-0.6</v>
      </c>
      <c r="V8780" t="s">
        <v>159</v>
      </c>
      <c r="W8780" t="s">
        <v>45</v>
      </c>
      <c r="X8780">
        <v>0</v>
      </c>
      <c r="Y8780" t="str">
        <f>IF(tblRides[[#This Row],[supply_demand_ratio]]&lt;0.8,"Below 0.8",IF(tblRides[[#This Row],[supply_demand_ratio]]&lt;1,"Between 0.8-1.0",IF(tblRides[[#This Row],[supply_demand_ratio]]&lt;=1.2,"Between 1.0-1.2","Above 1.2")))</f>
        <v>Between 1.0-1.2</v>
      </c>
    </row>
    <row r="8781" spans="1:25" x14ac:dyDescent="0.3">
      <c r="A8781" t="s">
        <v>8836</v>
      </c>
      <c r="B8781" s="1">
        <v>46101.626388888886</v>
      </c>
      <c r="C8781" s="2">
        <v>46101</v>
      </c>
      <c r="D8781">
        <v>15</v>
      </c>
      <c r="E8781" t="s">
        <v>33</v>
      </c>
      <c r="F8781" t="s">
        <v>26</v>
      </c>
      <c r="G8781">
        <v>6.2</v>
      </c>
      <c r="H8781">
        <v>147.16999999999999</v>
      </c>
      <c r="I8781">
        <v>147.44</v>
      </c>
      <c r="J8781">
        <v>1</v>
      </c>
      <c r="K8781">
        <v>3.3</v>
      </c>
      <c r="L8781">
        <v>4.3</v>
      </c>
      <c r="M8781">
        <v>104</v>
      </c>
      <c r="N8781" t="s">
        <v>27</v>
      </c>
      <c r="O8781">
        <v>1.163</v>
      </c>
      <c r="P8781" t="s">
        <v>28</v>
      </c>
      <c r="Q8781" t="s">
        <v>29</v>
      </c>
      <c r="R8781">
        <v>4.76</v>
      </c>
      <c r="S8781">
        <v>3</v>
      </c>
      <c r="T8781">
        <v>0.27</v>
      </c>
      <c r="U8781">
        <v>1</v>
      </c>
      <c r="V8781" t="s">
        <v>159</v>
      </c>
      <c r="W8781" t="s">
        <v>31</v>
      </c>
      <c r="X8781">
        <v>1</v>
      </c>
      <c r="Y8781" t="str">
        <f>IF(tblRides[[#This Row],[supply_demand_ratio]]&lt;0.8,"Below 0.8",IF(tblRides[[#This Row],[supply_demand_ratio]]&lt;1,"Between 0.8-1.0",IF(tblRides[[#This Row],[supply_demand_ratio]]&lt;=1.2,"Between 1.0-1.2","Above 1.2")))</f>
        <v>Between 1.0-1.2</v>
      </c>
    </row>
    <row r="8782" spans="1:25" x14ac:dyDescent="0.3">
      <c r="A8782" t="s">
        <v>8837</v>
      </c>
      <c r="B8782" s="1">
        <v>46101.649305555555</v>
      </c>
      <c r="C8782" s="2">
        <v>46101</v>
      </c>
      <c r="D8782">
        <v>15</v>
      </c>
      <c r="E8782" t="s">
        <v>43</v>
      </c>
      <c r="F8782" t="s">
        <v>26</v>
      </c>
      <c r="G8782">
        <v>11.3</v>
      </c>
      <c r="H8782">
        <v>223.16</v>
      </c>
      <c r="I8782">
        <v>216.25</v>
      </c>
      <c r="J8782">
        <v>1</v>
      </c>
      <c r="K8782">
        <v>2</v>
      </c>
      <c r="L8782">
        <v>5.5</v>
      </c>
      <c r="M8782">
        <v>60</v>
      </c>
      <c r="N8782" t="s">
        <v>41</v>
      </c>
      <c r="O8782">
        <v>2.1509999999999998</v>
      </c>
      <c r="P8782" t="s">
        <v>28</v>
      </c>
      <c r="Q8782" t="s">
        <v>29</v>
      </c>
      <c r="R8782">
        <v>4.6500000000000004</v>
      </c>
      <c r="S8782">
        <v>8</v>
      </c>
      <c r="T8782">
        <v>-6.91</v>
      </c>
      <c r="U8782">
        <v>3.5</v>
      </c>
      <c r="V8782" t="s">
        <v>159</v>
      </c>
      <c r="W8782" t="s">
        <v>31</v>
      </c>
      <c r="X8782">
        <v>1</v>
      </c>
      <c r="Y8782" t="str">
        <f>IF(tblRides[[#This Row],[supply_demand_ratio]]&lt;0.8,"Below 0.8",IF(tblRides[[#This Row],[supply_demand_ratio]]&lt;1,"Between 0.8-1.0",IF(tblRides[[#This Row],[supply_demand_ratio]]&lt;=1.2,"Between 1.0-1.2","Above 1.2")))</f>
        <v>Above 1.2</v>
      </c>
    </row>
    <row r="8783" spans="1:25" x14ac:dyDescent="0.3">
      <c r="A8783" t="s">
        <v>8838</v>
      </c>
      <c r="B8783" s="1">
        <v>46101.688194444447</v>
      </c>
      <c r="C8783" s="2">
        <v>46101</v>
      </c>
      <c r="D8783">
        <v>16</v>
      </c>
      <c r="E8783" t="s">
        <v>62</v>
      </c>
      <c r="F8783" t="s">
        <v>34</v>
      </c>
      <c r="G8783">
        <v>4.7</v>
      </c>
      <c r="H8783">
        <v>107.75</v>
      </c>
      <c r="I8783">
        <v>105.4</v>
      </c>
      <c r="J8783">
        <v>1</v>
      </c>
      <c r="K8783">
        <v>2.8</v>
      </c>
      <c r="L8783">
        <v>1</v>
      </c>
      <c r="M8783">
        <v>58</v>
      </c>
      <c r="N8783" t="s">
        <v>41</v>
      </c>
      <c r="O8783">
        <v>1.4770000000000001</v>
      </c>
      <c r="P8783" t="s">
        <v>28</v>
      </c>
      <c r="Q8783" t="s">
        <v>29</v>
      </c>
      <c r="R8783">
        <v>4.5599999999999996</v>
      </c>
      <c r="S8783">
        <v>0</v>
      </c>
      <c r="T8783">
        <v>-2.35</v>
      </c>
      <c r="U8783">
        <v>-1.8</v>
      </c>
      <c r="V8783" t="s">
        <v>159</v>
      </c>
      <c r="W8783" t="s">
        <v>31</v>
      </c>
      <c r="X8783">
        <v>1</v>
      </c>
      <c r="Y8783" t="str">
        <f>IF(tblRides[[#This Row],[supply_demand_ratio]]&lt;0.8,"Below 0.8",IF(tblRides[[#This Row],[supply_demand_ratio]]&lt;1,"Between 0.8-1.0",IF(tblRides[[#This Row],[supply_demand_ratio]]&lt;=1.2,"Between 1.0-1.2","Above 1.2")))</f>
        <v>Above 1.2</v>
      </c>
    </row>
    <row r="8784" spans="1:25" x14ac:dyDescent="0.3">
      <c r="A8784" t="s">
        <v>8839</v>
      </c>
      <c r="B8784" s="1">
        <v>46101.688194444447</v>
      </c>
      <c r="C8784" s="2">
        <v>46101</v>
      </c>
      <c r="D8784">
        <v>16</v>
      </c>
      <c r="E8784" t="s">
        <v>36</v>
      </c>
      <c r="F8784" t="s">
        <v>34</v>
      </c>
      <c r="G8784">
        <v>12.9</v>
      </c>
      <c r="H8784">
        <v>221.34</v>
      </c>
      <c r="I8784">
        <v>219.46</v>
      </c>
      <c r="J8784">
        <v>1</v>
      </c>
      <c r="K8784">
        <v>6</v>
      </c>
      <c r="L8784">
        <v>4.4000000000000004</v>
      </c>
      <c r="M8784">
        <v>106</v>
      </c>
      <c r="N8784" t="s">
        <v>27</v>
      </c>
      <c r="O8784">
        <v>0.94399999999999995</v>
      </c>
      <c r="P8784" t="s">
        <v>28</v>
      </c>
      <c r="Q8784" t="s">
        <v>29</v>
      </c>
      <c r="R8784">
        <v>4.6900000000000004</v>
      </c>
      <c r="S8784">
        <v>0</v>
      </c>
      <c r="T8784">
        <v>-1.88</v>
      </c>
      <c r="U8784">
        <v>-1.6</v>
      </c>
      <c r="V8784" t="s">
        <v>159</v>
      </c>
      <c r="W8784" t="s">
        <v>45</v>
      </c>
      <c r="X8784">
        <v>1</v>
      </c>
      <c r="Y8784" t="str">
        <f>IF(tblRides[[#This Row],[supply_demand_ratio]]&lt;0.8,"Below 0.8",IF(tblRides[[#This Row],[supply_demand_ratio]]&lt;1,"Between 0.8-1.0",IF(tblRides[[#This Row],[supply_demand_ratio]]&lt;=1.2,"Between 1.0-1.2","Above 1.2")))</f>
        <v>Between 0.8-1.0</v>
      </c>
    </row>
    <row r="8785" spans="1:25" x14ac:dyDescent="0.3">
      <c r="A8785" t="s">
        <v>8840</v>
      </c>
      <c r="B8785" s="1">
        <v>46101.689583333333</v>
      </c>
      <c r="C8785" s="2">
        <v>46101</v>
      </c>
      <c r="D8785">
        <v>16</v>
      </c>
      <c r="E8785" t="s">
        <v>25</v>
      </c>
      <c r="F8785" t="s">
        <v>26</v>
      </c>
      <c r="G8785">
        <v>3.4</v>
      </c>
      <c r="H8785">
        <v>84.9</v>
      </c>
      <c r="I8785">
        <v>79.760000000000005</v>
      </c>
      <c r="J8785">
        <v>1</v>
      </c>
      <c r="K8785">
        <v>8.1999999999999993</v>
      </c>
      <c r="L8785">
        <v>10.7</v>
      </c>
      <c r="M8785">
        <v>104</v>
      </c>
      <c r="N8785" t="s">
        <v>27</v>
      </c>
      <c r="O8785">
        <v>0.96699999999999997</v>
      </c>
      <c r="P8785" t="s">
        <v>28</v>
      </c>
      <c r="Q8785" t="s">
        <v>29</v>
      </c>
      <c r="R8785">
        <v>4.51</v>
      </c>
      <c r="S8785">
        <v>28</v>
      </c>
      <c r="T8785">
        <v>-5.14</v>
      </c>
      <c r="U8785">
        <v>2.5</v>
      </c>
      <c r="V8785" t="s">
        <v>159</v>
      </c>
      <c r="W8785" t="s">
        <v>45</v>
      </c>
      <c r="X8785">
        <v>1</v>
      </c>
      <c r="Y8785" t="str">
        <f>IF(tblRides[[#This Row],[supply_demand_ratio]]&lt;0.8,"Below 0.8",IF(tblRides[[#This Row],[supply_demand_ratio]]&lt;1,"Between 0.8-1.0",IF(tblRides[[#This Row],[supply_demand_ratio]]&lt;=1.2,"Between 1.0-1.2","Above 1.2")))</f>
        <v>Between 0.8-1.0</v>
      </c>
    </row>
    <row r="8786" spans="1:25" x14ac:dyDescent="0.3">
      <c r="A8786" t="s">
        <v>8841</v>
      </c>
      <c r="B8786" s="1">
        <v>46101.710416666669</v>
      </c>
      <c r="C8786" s="2">
        <v>46101</v>
      </c>
      <c r="D8786">
        <v>17</v>
      </c>
      <c r="E8786" t="s">
        <v>36</v>
      </c>
      <c r="F8786" t="s">
        <v>26</v>
      </c>
      <c r="G8786">
        <v>6.3</v>
      </c>
      <c r="H8786">
        <v>166.92</v>
      </c>
      <c r="J8786">
        <v>1.2</v>
      </c>
      <c r="K8786">
        <v>8.6999999999999993</v>
      </c>
      <c r="L8786">
        <v>7.9</v>
      </c>
      <c r="M8786">
        <v>98</v>
      </c>
      <c r="N8786" t="s">
        <v>27</v>
      </c>
      <c r="O8786">
        <v>0.77400000000000002</v>
      </c>
      <c r="P8786" t="s">
        <v>58</v>
      </c>
      <c r="Q8786" t="s">
        <v>108</v>
      </c>
      <c r="R8786">
        <v>4.66</v>
      </c>
      <c r="S8786">
        <v>5</v>
      </c>
      <c r="U8786">
        <v>-0.8</v>
      </c>
      <c r="V8786" t="s">
        <v>159</v>
      </c>
      <c r="W8786" t="s">
        <v>45</v>
      </c>
      <c r="X8786">
        <v>0</v>
      </c>
      <c r="Y8786" t="str">
        <f>IF(tblRides[[#This Row],[supply_demand_ratio]]&lt;0.8,"Below 0.8",IF(tblRides[[#This Row],[supply_demand_ratio]]&lt;1,"Between 0.8-1.0",IF(tblRides[[#This Row],[supply_demand_ratio]]&lt;=1.2,"Between 1.0-1.2","Above 1.2")))</f>
        <v>Below 0.8</v>
      </c>
    </row>
    <row r="8787" spans="1:25" x14ac:dyDescent="0.3">
      <c r="A8787" t="s">
        <v>8842</v>
      </c>
      <c r="B8787" s="1">
        <v>46101.711111111108</v>
      </c>
      <c r="C8787" s="2">
        <v>46101</v>
      </c>
      <c r="D8787">
        <v>17</v>
      </c>
      <c r="E8787" t="s">
        <v>36</v>
      </c>
      <c r="F8787" t="s">
        <v>26</v>
      </c>
      <c r="G8787">
        <v>1.1000000000000001</v>
      </c>
      <c r="H8787">
        <v>58.96</v>
      </c>
      <c r="I8787">
        <v>59.43</v>
      </c>
      <c r="J8787">
        <v>1.1000000000000001</v>
      </c>
      <c r="K8787">
        <v>9</v>
      </c>
      <c r="L8787">
        <v>8.9</v>
      </c>
      <c r="M8787">
        <v>94</v>
      </c>
      <c r="N8787" t="s">
        <v>27</v>
      </c>
      <c r="O8787">
        <v>0.75700000000000001</v>
      </c>
      <c r="P8787" t="s">
        <v>28</v>
      </c>
      <c r="Q8787" t="s">
        <v>29</v>
      </c>
      <c r="R8787">
        <v>4.59</v>
      </c>
      <c r="S8787">
        <v>12</v>
      </c>
      <c r="T8787">
        <v>0.47</v>
      </c>
      <c r="U8787">
        <v>-0.1</v>
      </c>
      <c r="V8787" t="s">
        <v>159</v>
      </c>
      <c r="W8787" t="s">
        <v>45</v>
      </c>
      <c r="X8787">
        <v>1</v>
      </c>
      <c r="Y8787" t="str">
        <f>IF(tblRides[[#This Row],[supply_demand_ratio]]&lt;0.8,"Below 0.8",IF(tblRides[[#This Row],[supply_demand_ratio]]&lt;1,"Between 0.8-1.0",IF(tblRides[[#This Row],[supply_demand_ratio]]&lt;=1.2,"Between 1.0-1.2","Above 1.2")))</f>
        <v>Below 0.8</v>
      </c>
    </row>
    <row r="8788" spans="1:25" x14ac:dyDescent="0.3">
      <c r="A8788" t="s">
        <v>8843</v>
      </c>
      <c r="B8788" s="1">
        <v>46101.716666666667</v>
      </c>
      <c r="C8788" s="2">
        <v>46101</v>
      </c>
      <c r="D8788">
        <v>17</v>
      </c>
      <c r="E8788" t="s">
        <v>33</v>
      </c>
      <c r="F8788" t="s">
        <v>26</v>
      </c>
      <c r="G8788">
        <v>1.1000000000000001</v>
      </c>
      <c r="H8788">
        <v>60.07</v>
      </c>
      <c r="I8788">
        <v>58.69</v>
      </c>
      <c r="J8788">
        <v>1.1000000000000001</v>
      </c>
      <c r="K8788">
        <v>4.3</v>
      </c>
      <c r="L8788">
        <v>6.1</v>
      </c>
      <c r="M8788">
        <v>62</v>
      </c>
      <c r="N8788" t="s">
        <v>27</v>
      </c>
      <c r="O8788">
        <v>0.68700000000000006</v>
      </c>
      <c r="P8788" t="s">
        <v>28</v>
      </c>
      <c r="Q8788" t="s">
        <v>29</v>
      </c>
      <c r="R8788">
        <v>4.3600000000000003</v>
      </c>
      <c r="S8788">
        <v>29</v>
      </c>
      <c r="T8788">
        <v>-1.38</v>
      </c>
      <c r="U8788">
        <v>1.8</v>
      </c>
      <c r="V8788" t="s">
        <v>159</v>
      </c>
      <c r="W8788" t="s">
        <v>31</v>
      </c>
      <c r="X8788">
        <v>1</v>
      </c>
      <c r="Y8788" t="str">
        <f>IF(tblRides[[#This Row],[supply_demand_ratio]]&lt;0.8,"Below 0.8",IF(tblRides[[#This Row],[supply_demand_ratio]]&lt;1,"Between 0.8-1.0",IF(tblRides[[#This Row],[supply_demand_ratio]]&lt;=1.2,"Between 1.0-1.2","Above 1.2")))</f>
        <v>Below 0.8</v>
      </c>
    </row>
    <row r="8789" spans="1:25" x14ac:dyDescent="0.3">
      <c r="A8789" t="s">
        <v>8844</v>
      </c>
      <c r="B8789" s="1">
        <v>46101.734027777777</v>
      </c>
      <c r="C8789" s="2">
        <v>46101</v>
      </c>
      <c r="D8789">
        <v>17</v>
      </c>
      <c r="E8789" t="s">
        <v>25</v>
      </c>
      <c r="F8789" t="s">
        <v>26</v>
      </c>
      <c r="G8789">
        <v>21.6</v>
      </c>
      <c r="H8789">
        <v>323.29000000000002</v>
      </c>
      <c r="I8789">
        <v>308.99</v>
      </c>
      <c r="J8789">
        <v>1</v>
      </c>
      <c r="K8789">
        <v>7</v>
      </c>
      <c r="L8789">
        <v>3.1</v>
      </c>
      <c r="M8789">
        <v>101</v>
      </c>
      <c r="N8789" t="s">
        <v>41</v>
      </c>
      <c r="O8789">
        <v>0.98599999999999999</v>
      </c>
      <c r="P8789" t="s">
        <v>28</v>
      </c>
      <c r="Q8789" t="s">
        <v>29</v>
      </c>
      <c r="R8789">
        <v>4.8099999999999996</v>
      </c>
      <c r="S8789">
        <v>6</v>
      </c>
      <c r="T8789">
        <v>-14.3</v>
      </c>
      <c r="U8789">
        <v>-3.9</v>
      </c>
      <c r="V8789" t="s">
        <v>159</v>
      </c>
      <c r="W8789" t="s">
        <v>45</v>
      </c>
      <c r="X8789">
        <v>1</v>
      </c>
      <c r="Y8789" t="str">
        <f>IF(tblRides[[#This Row],[supply_demand_ratio]]&lt;0.8,"Below 0.8",IF(tblRides[[#This Row],[supply_demand_ratio]]&lt;1,"Between 0.8-1.0",IF(tblRides[[#This Row],[supply_demand_ratio]]&lt;=1.2,"Between 1.0-1.2","Above 1.2")))</f>
        <v>Between 0.8-1.0</v>
      </c>
    </row>
    <row r="8790" spans="1:25" x14ac:dyDescent="0.3">
      <c r="A8790" t="s">
        <v>8845</v>
      </c>
      <c r="B8790" s="1">
        <v>46101.736111111109</v>
      </c>
      <c r="C8790" s="2">
        <v>46101</v>
      </c>
      <c r="D8790">
        <v>17</v>
      </c>
      <c r="E8790" t="s">
        <v>25</v>
      </c>
      <c r="F8790" t="s">
        <v>34</v>
      </c>
      <c r="G8790">
        <v>5.8</v>
      </c>
      <c r="H8790">
        <v>182.07</v>
      </c>
      <c r="I8790">
        <v>168.89</v>
      </c>
      <c r="J8790">
        <v>1.3</v>
      </c>
      <c r="K8790">
        <v>7.7</v>
      </c>
      <c r="L8790">
        <v>11.3</v>
      </c>
      <c r="M8790">
        <v>88</v>
      </c>
      <c r="N8790" t="s">
        <v>72</v>
      </c>
      <c r="O8790">
        <v>0.56100000000000005</v>
      </c>
      <c r="P8790" t="s">
        <v>28</v>
      </c>
      <c r="Q8790" t="s">
        <v>29</v>
      </c>
      <c r="R8790">
        <v>4.79</v>
      </c>
      <c r="S8790">
        <v>0</v>
      </c>
      <c r="T8790">
        <v>-13.18</v>
      </c>
      <c r="U8790">
        <v>3.6</v>
      </c>
      <c r="V8790" t="s">
        <v>159</v>
      </c>
      <c r="W8790" t="s">
        <v>45</v>
      </c>
      <c r="X8790">
        <v>1</v>
      </c>
      <c r="Y8790" t="str">
        <f>IF(tblRides[[#This Row],[supply_demand_ratio]]&lt;0.8,"Below 0.8",IF(tblRides[[#This Row],[supply_demand_ratio]]&lt;1,"Between 0.8-1.0",IF(tblRides[[#This Row],[supply_demand_ratio]]&lt;=1.2,"Between 1.0-1.2","Above 1.2")))</f>
        <v>Below 0.8</v>
      </c>
    </row>
    <row r="8791" spans="1:25" x14ac:dyDescent="0.3">
      <c r="A8791" t="s">
        <v>8846</v>
      </c>
      <c r="B8791" s="1">
        <v>46101.740277777775</v>
      </c>
      <c r="C8791" s="2">
        <v>46101</v>
      </c>
      <c r="D8791">
        <v>17</v>
      </c>
      <c r="E8791" t="s">
        <v>33</v>
      </c>
      <c r="F8791" t="s">
        <v>34</v>
      </c>
      <c r="G8791">
        <v>4.7</v>
      </c>
      <c r="H8791">
        <v>123.56</v>
      </c>
      <c r="J8791">
        <v>1.1000000000000001</v>
      </c>
      <c r="K8791">
        <v>9.6999999999999993</v>
      </c>
      <c r="L8791">
        <v>8.5</v>
      </c>
      <c r="M8791">
        <v>82</v>
      </c>
      <c r="N8791" t="s">
        <v>27</v>
      </c>
      <c r="O8791">
        <v>0.876</v>
      </c>
      <c r="P8791" t="s">
        <v>58</v>
      </c>
      <c r="Q8791" t="s">
        <v>88</v>
      </c>
      <c r="R8791">
        <v>4.6500000000000004</v>
      </c>
      <c r="S8791">
        <v>0</v>
      </c>
      <c r="U8791">
        <v>-1.2</v>
      </c>
      <c r="V8791" t="s">
        <v>159</v>
      </c>
      <c r="W8791" t="s">
        <v>45</v>
      </c>
      <c r="X8791">
        <v>0</v>
      </c>
      <c r="Y8791" t="str">
        <f>IF(tblRides[[#This Row],[supply_demand_ratio]]&lt;0.8,"Below 0.8",IF(tblRides[[#This Row],[supply_demand_ratio]]&lt;1,"Between 0.8-1.0",IF(tblRides[[#This Row],[supply_demand_ratio]]&lt;=1.2,"Between 1.0-1.2","Above 1.2")))</f>
        <v>Between 0.8-1.0</v>
      </c>
    </row>
    <row r="8792" spans="1:25" x14ac:dyDescent="0.3">
      <c r="A8792" t="s">
        <v>8847</v>
      </c>
      <c r="B8792" s="1">
        <v>46101.75</v>
      </c>
      <c r="C8792" s="2">
        <v>46101</v>
      </c>
      <c r="D8792">
        <v>18</v>
      </c>
      <c r="E8792" t="s">
        <v>43</v>
      </c>
      <c r="F8792" t="s">
        <v>26</v>
      </c>
      <c r="G8792">
        <v>6.7</v>
      </c>
      <c r="H8792">
        <v>148.65</v>
      </c>
      <c r="J8792">
        <v>1</v>
      </c>
      <c r="K8792">
        <v>6.9</v>
      </c>
      <c r="M8792">
        <v>51</v>
      </c>
      <c r="N8792" t="s">
        <v>41</v>
      </c>
      <c r="O8792">
        <v>0.91700000000000004</v>
      </c>
      <c r="P8792" t="s">
        <v>82</v>
      </c>
      <c r="Q8792" t="s">
        <v>83</v>
      </c>
      <c r="R8792">
        <v>4.82</v>
      </c>
      <c r="S8792">
        <v>13</v>
      </c>
      <c r="V8792" t="s">
        <v>159</v>
      </c>
      <c r="W8792" t="s">
        <v>45</v>
      </c>
      <c r="X8792">
        <v>0</v>
      </c>
      <c r="Y8792" t="str">
        <f>IF(tblRides[[#This Row],[supply_demand_ratio]]&lt;0.8,"Below 0.8",IF(tblRides[[#This Row],[supply_demand_ratio]]&lt;1,"Between 0.8-1.0",IF(tblRides[[#This Row],[supply_demand_ratio]]&lt;=1.2,"Between 1.0-1.2","Above 1.2")))</f>
        <v>Between 0.8-1.0</v>
      </c>
    </row>
    <row r="8793" spans="1:25" x14ac:dyDescent="0.3">
      <c r="A8793" t="s">
        <v>8848</v>
      </c>
      <c r="B8793" s="1">
        <v>46101.75</v>
      </c>
      <c r="C8793" s="2">
        <v>46101</v>
      </c>
      <c r="D8793">
        <v>18</v>
      </c>
      <c r="E8793" t="s">
        <v>36</v>
      </c>
      <c r="F8793" t="s">
        <v>34</v>
      </c>
      <c r="G8793">
        <v>8</v>
      </c>
      <c r="H8793">
        <v>153.56</v>
      </c>
      <c r="I8793">
        <v>140.82</v>
      </c>
      <c r="J8793">
        <v>1.1000000000000001</v>
      </c>
      <c r="K8793">
        <v>6.3</v>
      </c>
      <c r="L8793">
        <v>12.7</v>
      </c>
      <c r="M8793">
        <v>97</v>
      </c>
      <c r="N8793" t="s">
        <v>41</v>
      </c>
      <c r="O8793">
        <v>1.2589999999999999</v>
      </c>
      <c r="P8793" t="s">
        <v>28</v>
      </c>
      <c r="Q8793" t="s">
        <v>29</v>
      </c>
      <c r="R8793">
        <v>4.8099999999999996</v>
      </c>
      <c r="S8793">
        <v>0</v>
      </c>
      <c r="T8793">
        <v>-12.74</v>
      </c>
      <c r="U8793">
        <v>6.4</v>
      </c>
      <c r="V8793" t="s">
        <v>159</v>
      </c>
      <c r="W8793" t="s">
        <v>45</v>
      </c>
      <c r="X8793">
        <v>1</v>
      </c>
      <c r="Y8793" t="str">
        <f>IF(tblRides[[#This Row],[supply_demand_ratio]]&lt;0.8,"Below 0.8",IF(tblRides[[#This Row],[supply_demand_ratio]]&lt;1,"Between 0.8-1.0",IF(tblRides[[#This Row],[supply_demand_ratio]]&lt;=1.2,"Between 1.0-1.2","Above 1.2")))</f>
        <v>Above 1.2</v>
      </c>
    </row>
    <row r="8794" spans="1:25" x14ac:dyDescent="0.3">
      <c r="A8794" t="s">
        <v>8849</v>
      </c>
      <c r="B8794" s="1">
        <v>46101.752083333333</v>
      </c>
      <c r="C8794" s="2">
        <v>46101</v>
      </c>
      <c r="D8794">
        <v>18</v>
      </c>
      <c r="E8794" t="s">
        <v>25</v>
      </c>
      <c r="F8794" t="s">
        <v>26</v>
      </c>
      <c r="G8794">
        <v>2.2999999999999998</v>
      </c>
      <c r="H8794">
        <v>91.46</v>
      </c>
      <c r="I8794">
        <v>92.58</v>
      </c>
      <c r="J8794">
        <v>1.2</v>
      </c>
      <c r="K8794">
        <v>5</v>
      </c>
      <c r="L8794">
        <v>10.199999999999999</v>
      </c>
      <c r="M8794">
        <v>89</v>
      </c>
      <c r="N8794" t="s">
        <v>27</v>
      </c>
      <c r="O8794">
        <v>0.625</v>
      </c>
      <c r="P8794" t="s">
        <v>28</v>
      </c>
      <c r="Q8794" t="s">
        <v>29</v>
      </c>
      <c r="R8794">
        <v>4.46</v>
      </c>
      <c r="S8794">
        <v>10</v>
      </c>
      <c r="T8794">
        <v>1.1200000000000001</v>
      </c>
      <c r="U8794">
        <v>5.2</v>
      </c>
      <c r="V8794" t="s">
        <v>159</v>
      </c>
      <c r="W8794" t="s">
        <v>31</v>
      </c>
      <c r="X8794">
        <v>1</v>
      </c>
      <c r="Y8794" t="str">
        <f>IF(tblRides[[#This Row],[supply_demand_ratio]]&lt;0.8,"Below 0.8",IF(tblRides[[#This Row],[supply_demand_ratio]]&lt;1,"Between 0.8-1.0",IF(tblRides[[#This Row],[supply_demand_ratio]]&lt;=1.2,"Between 1.0-1.2","Above 1.2")))</f>
        <v>Below 0.8</v>
      </c>
    </row>
    <row r="8795" spans="1:25" x14ac:dyDescent="0.3">
      <c r="A8795" t="s">
        <v>8850</v>
      </c>
      <c r="B8795" s="1">
        <v>46101.756944444445</v>
      </c>
      <c r="C8795" s="2">
        <v>46101</v>
      </c>
      <c r="D8795">
        <v>18</v>
      </c>
      <c r="E8795" t="s">
        <v>33</v>
      </c>
      <c r="F8795" t="s">
        <v>34</v>
      </c>
      <c r="G8795">
        <v>9.5</v>
      </c>
      <c r="H8795">
        <v>188.41</v>
      </c>
      <c r="I8795">
        <v>189.31</v>
      </c>
      <c r="J8795">
        <v>1</v>
      </c>
      <c r="K8795">
        <v>8</v>
      </c>
      <c r="L8795">
        <v>6.5</v>
      </c>
      <c r="M8795">
        <v>62</v>
      </c>
      <c r="N8795" t="s">
        <v>27</v>
      </c>
      <c r="O8795">
        <v>0.78100000000000003</v>
      </c>
      <c r="P8795" t="s">
        <v>28</v>
      </c>
      <c r="Q8795" t="s">
        <v>29</v>
      </c>
      <c r="R8795">
        <v>4.79</v>
      </c>
      <c r="S8795">
        <v>0</v>
      </c>
      <c r="T8795">
        <v>0.9</v>
      </c>
      <c r="U8795">
        <v>-1.5</v>
      </c>
      <c r="V8795" t="s">
        <v>159</v>
      </c>
      <c r="W8795" t="s">
        <v>45</v>
      </c>
      <c r="X8795">
        <v>1</v>
      </c>
      <c r="Y8795" t="str">
        <f>IF(tblRides[[#This Row],[supply_demand_ratio]]&lt;0.8,"Below 0.8",IF(tblRides[[#This Row],[supply_demand_ratio]]&lt;1,"Between 0.8-1.0",IF(tblRides[[#This Row],[supply_demand_ratio]]&lt;=1.2,"Between 1.0-1.2","Above 1.2")))</f>
        <v>Below 0.8</v>
      </c>
    </row>
    <row r="8796" spans="1:25" x14ac:dyDescent="0.3">
      <c r="A8796" t="s">
        <v>8851</v>
      </c>
      <c r="B8796" s="1">
        <v>46101.758333333331</v>
      </c>
      <c r="C8796" s="2">
        <v>46101</v>
      </c>
      <c r="D8796">
        <v>18</v>
      </c>
      <c r="E8796" t="s">
        <v>25</v>
      </c>
      <c r="F8796" t="s">
        <v>26</v>
      </c>
      <c r="G8796">
        <v>4</v>
      </c>
      <c r="H8796">
        <v>154.44999999999999</v>
      </c>
      <c r="I8796">
        <v>164.11</v>
      </c>
      <c r="J8796">
        <v>1.4</v>
      </c>
      <c r="K8796">
        <v>7.9</v>
      </c>
      <c r="L8796">
        <v>5.8</v>
      </c>
      <c r="M8796">
        <v>84</v>
      </c>
      <c r="N8796" t="s">
        <v>72</v>
      </c>
      <c r="O8796">
        <v>0.48899999999999999</v>
      </c>
      <c r="P8796" t="s">
        <v>28</v>
      </c>
      <c r="Q8796" t="s">
        <v>29</v>
      </c>
      <c r="R8796">
        <v>4.78</v>
      </c>
      <c r="S8796">
        <v>2</v>
      </c>
      <c r="T8796">
        <v>9.66</v>
      </c>
      <c r="U8796">
        <v>-2.1</v>
      </c>
      <c r="V8796" t="s">
        <v>159</v>
      </c>
      <c r="W8796" t="s">
        <v>45</v>
      </c>
      <c r="X8796">
        <v>1</v>
      </c>
      <c r="Y8796" t="str">
        <f>IF(tblRides[[#This Row],[supply_demand_ratio]]&lt;0.8,"Below 0.8",IF(tblRides[[#This Row],[supply_demand_ratio]]&lt;1,"Between 0.8-1.0",IF(tblRides[[#This Row],[supply_demand_ratio]]&lt;=1.2,"Between 1.0-1.2","Above 1.2")))</f>
        <v>Below 0.8</v>
      </c>
    </row>
    <row r="8797" spans="1:25" x14ac:dyDescent="0.3">
      <c r="A8797" t="s">
        <v>8852</v>
      </c>
      <c r="B8797" s="1">
        <v>46101.759027777778</v>
      </c>
      <c r="C8797" s="2">
        <v>46101</v>
      </c>
      <c r="D8797">
        <v>18</v>
      </c>
      <c r="E8797" t="s">
        <v>33</v>
      </c>
      <c r="F8797" t="s">
        <v>26</v>
      </c>
      <c r="G8797">
        <v>20.7</v>
      </c>
      <c r="H8797">
        <v>360.76</v>
      </c>
      <c r="I8797">
        <v>391.48</v>
      </c>
      <c r="J8797">
        <v>1</v>
      </c>
      <c r="K8797">
        <v>6.9</v>
      </c>
      <c r="L8797">
        <v>7</v>
      </c>
      <c r="M8797">
        <v>92</v>
      </c>
      <c r="N8797" t="s">
        <v>27</v>
      </c>
      <c r="O8797">
        <v>1.1020000000000001</v>
      </c>
      <c r="P8797" t="s">
        <v>28</v>
      </c>
      <c r="Q8797" t="s">
        <v>29</v>
      </c>
      <c r="R8797">
        <v>4.66</v>
      </c>
      <c r="S8797">
        <v>7</v>
      </c>
      <c r="T8797">
        <v>30.72</v>
      </c>
      <c r="U8797">
        <v>0.1</v>
      </c>
      <c r="V8797" t="s">
        <v>159</v>
      </c>
      <c r="W8797" t="s">
        <v>45</v>
      </c>
      <c r="X8797">
        <v>1</v>
      </c>
      <c r="Y8797" t="str">
        <f>IF(tblRides[[#This Row],[supply_demand_ratio]]&lt;0.8,"Below 0.8",IF(tblRides[[#This Row],[supply_demand_ratio]]&lt;1,"Between 0.8-1.0",IF(tblRides[[#This Row],[supply_demand_ratio]]&lt;=1.2,"Between 1.0-1.2","Above 1.2")))</f>
        <v>Between 1.0-1.2</v>
      </c>
    </row>
    <row r="8798" spans="1:25" x14ac:dyDescent="0.3">
      <c r="A8798" t="s">
        <v>8853</v>
      </c>
      <c r="B8798" s="1">
        <v>46101.776388888888</v>
      </c>
      <c r="C8798" s="2">
        <v>46101</v>
      </c>
      <c r="D8798">
        <v>18</v>
      </c>
      <c r="E8798" t="s">
        <v>25</v>
      </c>
      <c r="F8798" t="s">
        <v>26</v>
      </c>
      <c r="G8798">
        <v>6.3</v>
      </c>
      <c r="H8798">
        <v>137.38</v>
      </c>
      <c r="I8798">
        <v>138.79</v>
      </c>
      <c r="J8798">
        <v>1.1000000000000001</v>
      </c>
      <c r="K8798">
        <v>7.5</v>
      </c>
      <c r="L8798">
        <v>11.1</v>
      </c>
      <c r="M8798">
        <v>131</v>
      </c>
      <c r="N8798" t="s">
        <v>72</v>
      </c>
      <c r="O8798">
        <v>0.749</v>
      </c>
      <c r="P8798" t="s">
        <v>28</v>
      </c>
      <c r="Q8798" t="s">
        <v>29</v>
      </c>
      <c r="R8798">
        <v>4.3600000000000003</v>
      </c>
      <c r="S8798">
        <v>6</v>
      </c>
      <c r="T8798">
        <v>1.41</v>
      </c>
      <c r="U8798">
        <v>3.6</v>
      </c>
      <c r="V8798" t="s">
        <v>159</v>
      </c>
      <c r="W8798" t="s">
        <v>45</v>
      </c>
      <c r="X8798">
        <v>1</v>
      </c>
      <c r="Y8798" t="str">
        <f>IF(tblRides[[#This Row],[supply_demand_ratio]]&lt;0.8,"Below 0.8",IF(tblRides[[#This Row],[supply_demand_ratio]]&lt;1,"Between 0.8-1.0",IF(tblRides[[#This Row],[supply_demand_ratio]]&lt;=1.2,"Between 1.0-1.2","Above 1.2")))</f>
        <v>Below 0.8</v>
      </c>
    </row>
    <row r="8799" spans="1:25" x14ac:dyDescent="0.3">
      <c r="A8799" t="s">
        <v>8854</v>
      </c>
      <c r="B8799" s="1">
        <v>46101.788888888892</v>
      </c>
      <c r="C8799" s="2">
        <v>46101</v>
      </c>
      <c r="D8799">
        <v>18</v>
      </c>
      <c r="E8799" t="s">
        <v>43</v>
      </c>
      <c r="F8799" t="s">
        <v>26</v>
      </c>
      <c r="G8799">
        <v>0.7</v>
      </c>
      <c r="H8799">
        <v>49.24</v>
      </c>
      <c r="J8799">
        <v>1</v>
      </c>
      <c r="K8799">
        <v>4.5</v>
      </c>
      <c r="L8799">
        <v>7.8</v>
      </c>
      <c r="M8799">
        <v>64</v>
      </c>
      <c r="N8799" t="s">
        <v>27</v>
      </c>
      <c r="O8799">
        <v>1.06</v>
      </c>
      <c r="P8799" t="s">
        <v>37</v>
      </c>
      <c r="Q8799" t="s">
        <v>103</v>
      </c>
      <c r="R8799">
        <v>5</v>
      </c>
      <c r="S8799">
        <v>9</v>
      </c>
      <c r="U8799">
        <v>3.3</v>
      </c>
      <c r="V8799" t="s">
        <v>159</v>
      </c>
      <c r="W8799" t="s">
        <v>31</v>
      </c>
      <c r="X8799">
        <v>0</v>
      </c>
      <c r="Y8799" t="str">
        <f>IF(tblRides[[#This Row],[supply_demand_ratio]]&lt;0.8,"Below 0.8",IF(tblRides[[#This Row],[supply_demand_ratio]]&lt;1,"Between 0.8-1.0",IF(tblRides[[#This Row],[supply_demand_ratio]]&lt;=1.2,"Between 1.0-1.2","Above 1.2")))</f>
        <v>Between 1.0-1.2</v>
      </c>
    </row>
    <row r="8800" spans="1:25" x14ac:dyDescent="0.3">
      <c r="A8800" t="s">
        <v>8855</v>
      </c>
      <c r="B8800" s="1">
        <v>46101.793055555558</v>
      </c>
      <c r="C8800" s="2">
        <v>46101</v>
      </c>
      <c r="D8800">
        <v>19</v>
      </c>
      <c r="E8800" t="s">
        <v>25</v>
      </c>
      <c r="F8800" t="s">
        <v>34</v>
      </c>
      <c r="G8800">
        <v>3.8</v>
      </c>
      <c r="H8800">
        <v>125.15</v>
      </c>
      <c r="I8800">
        <v>127.31</v>
      </c>
      <c r="J8800">
        <v>1.3</v>
      </c>
      <c r="K8800">
        <v>9.8000000000000007</v>
      </c>
      <c r="L8800">
        <v>10.3</v>
      </c>
      <c r="M8800">
        <v>79</v>
      </c>
      <c r="N8800" t="s">
        <v>72</v>
      </c>
      <c r="O8800">
        <v>0.51100000000000001</v>
      </c>
      <c r="P8800" t="s">
        <v>28</v>
      </c>
      <c r="Q8800" t="s">
        <v>29</v>
      </c>
      <c r="R8800">
        <v>4.63</v>
      </c>
      <c r="S8800">
        <v>0</v>
      </c>
      <c r="T8800">
        <v>2.16</v>
      </c>
      <c r="U8800">
        <v>0.5</v>
      </c>
      <c r="V8800" t="s">
        <v>159</v>
      </c>
      <c r="W8800" t="s">
        <v>45</v>
      </c>
      <c r="X8800">
        <v>1</v>
      </c>
      <c r="Y8800" t="str">
        <f>IF(tblRides[[#This Row],[supply_demand_ratio]]&lt;0.8,"Below 0.8",IF(tblRides[[#This Row],[supply_demand_ratio]]&lt;1,"Between 0.8-1.0",IF(tblRides[[#This Row],[supply_demand_ratio]]&lt;=1.2,"Between 1.0-1.2","Above 1.2")))</f>
        <v>Below 0.8</v>
      </c>
    </row>
    <row r="8801" spans="1:25" x14ac:dyDescent="0.3">
      <c r="A8801" t="s">
        <v>8856</v>
      </c>
      <c r="B8801" s="1">
        <v>46101.79791666667</v>
      </c>
      <c r="C8801" s="2">
        <v>46101</v>
      </c>
      <c r="D8801">
        <v>19</v>
      </c>
      <c r="E8801" t="s">
        <v>33</v>
      </c>
      <c r="F8801" t="s">
        <v>26</v>
      </c>
      <c r="G8801">
        <v>6.3</v>
      </c>
      <c r="H8801">
        <v>164.31</v>
      </c>
      <c r="J8801">
        <v>1.3</v>
      </c>
      <c r="K8801">
        <v>8.6999999999999993</v>
      </c>
      <c r="L8801">
        <v>2.2999999999999998</v>
      </c>
      <c r="M8801">
        <v>62</v>
      </c>
      <c r="N8801" t="s">
        <v>72</v>
      </c>
      <c r="O8801">
        <v>0.55800000000000005</v>
      </c>
      <c r="P8801" t="s">
        <v>37</v>
      </c>
      <c r="Q8801" t="s">
        <v>38</v>
      </c>
      <c r="R8801">
        <v>4.6100000000000003</v>
      </c>
      <c r="S8801">
        <v>36</v>
      </c>
      <c r="U8801">
        <v>-6.4</v>
      </c>
      <c r="V8801" t="s">
        <v>159</v>
      </c>
      <c r="W8801" t="s">
        <v>45</v>
      </c>
      <c r="X8801">
        <v>0</v>
      </c>
      <c r="Y8801" t="str">
        <f>IF(tblRides[[#This Row],[supply_demand_ratio]]&lt;0.8,"Below 0.8",IF(tblRides[[#This Row],[supply_demand_ratio]]&lt;1,"Between 0.8-1.0",IF(tblRides[[#This Row],[supply_demand_ratio]]&lt;=1.2,"Between 1.0-1.2","Above 1.2")))</f>
        <v>Below 0.8</v>
      </c>
    </row>
    <row r="8802" spans="1:25" x14ac:dyDescent="0.3">
      <c r="A8802" t="s">
        <v>8857</v>
      </c>
      <c r="B8802" s="1">
        <v>46101.815972222219</v>
      </c>
      <c r="C8802" s="2">
        <v>46101</v>
      </c>
      <c r="D8802">
        <v>19</v>
      </c>
      <c r="E8802" t="s">
        <v>43</v>
      </c>
      <c r="F8802" t="s">
        <v>26</v>
      </c>
      <c r="G8802">
        <v>1.7</v>
      </c>
      <c r="H8802">
        <v>66.47</v>
      </c>
      <c r="I8802">
        <v>64.239999999999995</v>
      </c>
      <c r="J8802">
        <v>1</v>
      </c>
      <c r="K8802">
        <v>2.9</v>
      </c>
      <c r="L8802">
        <v>4.0999999999999996</v>
      </c>
      <c r="M8802">
        <v>46</v>
      </c>
      <c r="N8802" t="s">
        <v>41</v>
      </c>
      <c r="O8802">
        <v>1.0469999999999999</v>
      </c>
      <c r="P8802" t="s">
        <v>28</v>
      </c>
      <c r="Q8802" t="s">
        <v>29</v>
      </c>
      <c r="R8802">
        <v>4.7699999999999996</v>
      </c>
      <c r="S8802">
        <v>4</v>
      </c>
      <c r="T8802">
        <v>-2.23</v>
      </c>
      <c r="U8802">
        <v>1.2</v>
      </c>
      <c r="V8802" t="s">
        <v>159</v>
      </c>
      <c r="W8802" t="s">
        <v>31</v>
      </c>
      <c r="X8802">
        <v>1</v>
      </c>
      <c r="Y8802" t="str">
        <f>IF(tblRides[[#This Row],[supply_demand_ratio]]&lt;0.8,"Below 0.8",IF(tblRides[[#This Row],[supply_demand_ratio]]&lt;1,"Between 0.8-1.0",IF(tblRides[[#This Row],[supply_demand_ratio]]&lt;=1.2,"Between 1.0-1.2","Above 1.2")))</f>
        <v>Between 1.0-1.2</v>
      </c>
    </row>
    <row r="8803" spans="1:25" x14ac:dyDescent="0.3">
      <c r="A8803" t="s">
        <v>8858</v>
      </c>
      <c r="B8803" s="1">
        <v>46101.816666666666</v>
      </c>
      <c r="C8803" s="2">
        <v>46101</v>
      </c>
      <c r="D8803">
        <v>19</v>
      </c>
      <c r="E8803" t="s">
        <v>36</v>
      </c>
      <c r="F8803" t="s">
        <v>34</v>
      </c>
      <c r="G8803">
        <v>7.3</v>
      </c>
      <c r="H8803">
        <v>165.74</v>
      </c>
      <c r="I8803">
        <v>169.65</v>
      </c>
      <c r="J8803">
        <v>1.1000000000000001</v>
      </c>
      <c r="K8803">
        <v>9.8000000000000007</v>
      </c>
      <c r="L8803">
        <v>6</v>
      </c>
      <c r="M8803">
        <v>96</v>
      </c>
      <c r="N8803" t="s">
        <v>27</v>
      </c>
      <c r="O8803">
        <v>0.83</v>
      </c>
      <c r="P8803" t="s">
        <v>28</v>
      </c>
      <c r="Q8803" t="s">
        <v>29</v>
      </c>
      <c r="R8803">
        <v>4.6399999999999997</v>
      </c>
      <c r="S8803">
        <v>0</v>
      </c>
      <c r="T8803">
        <v>3.91</v>
      </c>
      <c r="U8803">
        <v>-3.8</v>
      </c>
      <c r="V8803" t="s">
        <v>159</v>
      </c>
      <c r="W8803" t="s">
        <v>45</v>
      </c>
      <c r="X8803">
        <v>1</v>
      </c>
      <c r="Y8803" t="str">
        <f>IF(tblRides[[#This Row],[supply_demand_ratio]]&lt;0.8,"Below 0.8",IF(tblRides[[#This Row],[supply_demand_ratio]]&lt;1,"Between 0.8-1.0",IF(tblRides[[#This Row],[supply_demand_ratio]]&lt;=1.2,"Between 1.0-1.2","Above 1.2")))</f>
        <v>Between 0.8-1.0</v>
      </c>
    </row>
    <row r="8804" spans="1:25" x14ac:dyDescent="0.3">
      <c r="A8804" t="s">
        <v>8859</v>
      </c>
      <c r="B8804" s="1">
        <v>46101.852083333331</v>
      </c>
      <c r="C8804" s="2">
        <v>46101</v>
      </c>
      <c r="D8804">
        <v>20</v>
      </c>
      <c r="E8804" t="s">
        <v>25</v>
      </c>
      <c r="F8804" t="s">
        <v>26</v>
      </c>
      <c r="G8804">
        <v>8.1</v>
      </c>
      <c r="H8804">
        <v>195.84</v>
      </c>
      <c r="I8804">
        <v>196.54</v>
      </c>
      <c r="J8804">
        <v>1.2</v>
      </c>
      <c r="K8804">
        <v>6.5</v>
      </c>
      <c r="L8804">
        <v>8.3000000000000007</v>
      </c>
      <c r="M8804">
        <v>127</v>
      </c>
      <c r="N8804" t="s">
        <v>72</v>
      </c>
      <c r="O8804">
        <v>0.81299999999999994</v>
      </c>
      <c r="P8804" t="s">
        <v>28</v>
      </c>
      <c r="Q8804" t="s">
        <v>29</v>
      </c>
      <c r="R8804">
        <v>4.5599999999999996</v>
      </c>
      <c r="S8804">
        <v>2</v>
      </c>
      <c r="T8804">
        <v>0.7</v>
      </c>
      <c r="U8804">
        <v>1.8</v>
      </c>
      <c r="V8804" t="s">
        <v>159</v>
      </c>
      <c r="W8804" t="s">
        <v>45</v>
      </c>
      <c r="X8804">
        <v>1</v>
      </c>
      <c r="Y8804" t="str">
        <f>IF(tblRides[[#This Row],[supply_demand_ratio]]&lt;0.8,"Below 0.8",IF(tblRides[[#This Row],[supply_demand_ratio]]&lt;1,"Between 0.8-1.0",IF(tblRides[[#This Row],[supply_demand_ratio]]&lt;=1.2,"Between 1.0-1.2","Above 1.2")))</f>
        <v>Between 0.8-1.0</v>
      </c>
    </row>
    <row r="8805" spans="1:25" x14ac:dyDescent="0.3">
      <c r="A8805" t="s">
        <v>8860</v>
      </c>
      <c r="B8805" s="1">
        <v>46101.863888888889</v>
      </c>
      <c r="C8805" s="2">
        <v>46101</v>
      </c>
      <c r="D8805">
        <v>20</v>
      </c>
      <c r="E8805" t="s">
        <v>33</v>
      </c>
      <c r="F8805" t="s">
        <v>26</v>
      </c>
      <c r="G8805">
        <v>4.8</v>
      </c>
      <c r="H8805">
        <v>120.18</v>
      </c>
      <c r="I8805">
        <v>119.62</v>
      </c>
      <c r="J8805">
        <v>1</v>
      </c>
      <c r="K8805">
        <v>7</v>
      </c>
      <c r="L8805">
        <v>7.7</v>
      </c>
      <c r="M8805">
        <v>87</v>
      </c>
      <c r="N8805" t="s">
        <v>27</v>
      </c>
      <c r="O8805">
        <v>1.0980000000000001</v>
      </c>
      <c r="P8805" t="s">
        <v>28</v>
      </c>
      <c r="Q8805" t="s">
        <v>29</v>
      </c>
      <c r="R8805">
        <v>4.95</v>
      </c>
      <c r="S8805">
        <v>4</v>
      </c>
      <c r="T8805">
        <v>-0.56000000000000005</v>
      </c>
      <c r="U8805">
        <v>0.7</v>
      </c>
      <c r="V8805" t="s">
        <v>159</v>
      </c>
      <c r="W8805" t="s">
        <v>45</v>
      </c>
      <c r="X8805">
        <v>1</v>
      </c>
      <c r="Y8805" t="str">
        <f>IF(tblRides[[#This Row],[supply_demand_ratio]]&lt;0.8,"Below 0.8",IF(tblRides[[#This Row],[supply_demand_ratio]]&lt;1,"Between 0.8-1.0",IF(tblRides[[#This Row],[supply_demand_ratio]]&lt;=1.2,"Between 1.0-1.2","Above 1.2")))</f>
        <v>Between 1.0-1.2</v>
      </c>
    </row>
    <row r="8806" spans="1:25" x14ac:dyDescent="0.3">
      <c r="A8806" t="s">
        <v>8861</v>
      </c>
      <c r="B8806" s="1">
        <v>46101.866666666669</v>
      </c>
      <c r="C8806" s="2">
        <v>46101</v>
      </c>
      <c r="D8806">
        <v>20</v>
      </c>
      <c r="E8806" t="s">
        <v>33</v>
      </c>
      <c r="F8806" t="s">
        <v>26</v>
      </c>
      <c r="G8806">
        <v>0.7</v>
      </c>
      <c r="H8806">
        <v>52.04</v>
      </c>
      <c r="I8806">
        <v>53.04</v>
      </c>
      <c r="J8806">
        <v>1</v>
      </c>
      <c r="K8806">
        <v>5</v>
      </c>
      <c r="L8806">
        <v>2.7</v>
      </c>
      <c r="M8806">
        <v>80</v>
      </c>
      <c r="N8806" t="s">
        <v>41</v>
      </c>
      <c r="O8806">
        <v>1.0740000000000001</v>
      </c>
      <c r="P8806" t="s">
        <v>28</v>
      </c>
      <c r="Q8806" t="s">
        <v>29</v>
      </c>
      <c r="R8806">
        <v>4.42</v>
      </c>
      <c r="S8806">
        <v>22</v>
      </c>
      <c r="T8806">
        <v>1</v>
      </c>
      <c r="U8806">
        <v>-2.2999999999999998</v>
      </c>
      <c r="V8806" t="s">
        <v>159</v>
      </c>
      <c r="W8806" t="s">
        <v>31</v>
      </c>
      <c r="X8806">
        <v>1</v>
      </c>
      <c r="Y8806" t="str">
        <f>IF(tblRides[[#This Row],[supply_demand_ratio]]&lt;0.8,"Below 0.8",IF(tblRides[[#This Row],[supply_demand_ratio]]&lt;1,"Between 0.8-1.0",IF(tblRides[[#This Row],[supply_demand_ratio]]&lt;=1.2,"Between 1.0-1.2","Above 1.2")))</f>
        <v>Between 1.0-1.2</v>
      </c>
    </row>
    <row r="8807" spans="1:25" x14ac:dyDescent="0.3">
      <c r="A8807" t="s">
        <v>8862</v>
      </c>
      <c r="B8807" s="1">
        <v>46101.870833333334</v>
      </c>
      <c r="C8807" s="2">
        <v>46101</v>
      </c>
      <c r="D8807">
        <v>20</v>
      </c>
      <c r="E8807" t="s">
        <v>25</v>
      </c>
      <c r="F8807" t="s">
        <v>26</v>
      </c>
      <c r="G8807">
        <v>16.600000000000001</v>
      </c>
      <c r="H8807">
        <v>363.02</v>
      </c>
      <c r="J8807">
        <v>1.2</v>
      </c>
      <c r="K8807">
        <v>5.4</v>
      </c>
      <c r="L8807">
        <v>11.7</v>
      </c>
      <c r="M8807">
        <v>92</v>
      </c>
      <c r="N8807" t="s">
        <v>27</v>
      </c>
      <c r="O8807">
        <v>0.67600000000000005</v>
      </c>
      <c r="P8807" t="s">
        <v>58</v>
      </c>
      <c r="Q8807" t="s">
        <v>59</v>
      </c>
      <c r="R8807">
        <v>4.54</v>
      </c>
      <c r="S8807">
        <v>2</v>
      </c>
      <c r="U8807">
        <v>6.3</v>
      </c>
      <c r="V8807" t="s">
        <v>159</v>
      </c>
      <c r="W8807" t="s">
        <v>45</v>
      </c>
      <c r="X8807">
        <v>0</v>
      </c>
      <c r="Y8807" t="str">
        <f>IF(tblRides[[#This Row],[supply_demand_ratio]]&lt;0.8,"Below 0.8",IF(tblRides[[#This Row],[supply_demand_ratio]]&lt;1,"Between 0.8-1.0",IF(tblRides[[#This Row],[supply_demand_ratio]]&lt;=1.2,"Between 1.0-1.2","Above 1.2")))</f>
        <v>Below 0.8</v>
      </c>
    </row>
    <row r="8808" spans="1:25" x14ac:dyDescent="0.3">
      <c r="A8808" t="s">
        <v>8863</v>
      </c>
      <c r="B8808" s="1">
        <v>46101.875</v>
      </c>
      <c r="C8808" s="2">
        <v>46101</v>
      </c>
      <c r="D8808">
        <v>21</v>
      </c>
      <c r="E8808" t="s">
        <v>25</v>
      </c>
      <c r="F8808" t="s">
        <v>26</v>
      </c>
      <c r="G8808">
        <v>1.4</v>
      </c>
      <c r="H8808">
        <v>71.959999999999994</v>
      </c>
      <c r="I8808">
        <v>68.239999999999995</v>
      </c>
      <c r="J8808">
        <v>1.1000000000000001</v>
      </c>
      <c r="K8808">
        <v>4.7</v>
      </c>
      <c r="L8808">
        <v>5.8</v>
      </c>
      <c r="M8808">
        <v>108</v>
      </c>
      <c r="N8808" t="s">
        <v>27</v>
      </c>
      <c r="O8808">
        <v>0.95</v>
      </c>
      <c r="P8808" t="s">
        <v>28</v>
      </c>
      <c r="Q8808" t="s">
        <v>29</v>
      </c>
      <c r="R8808">
        <v>4.59</v>
      </c>
      <c r="S8808">
        <v>2</v>
      </c>
      <c r="T8808">
        <v>-3.72</v>
      </c>
      <c r="U8808">
        <v>1.1000000000000001</v>
      </c>
      <c r="V8808" t="s">
        <v>159</v>
      </c>
      <c r="W8808" t="s">
        <v>31</v>
      </c>
      <c r="X8808">
        <v>1</v>
      </c>
      <c r="Y8808" t="str">
        <f>IF(tblRides[[#This Row],[supply_demand_ratio]]&lt;0.8,"Below 0.8",IF(tblRides[[#This Row],[supply_demand_ratio]]&lt;1,"Between 0.8-1.0",IF(tblRides[[#This Row],[supply_demand_ratio]]&lt;=1.2,"Between 1.0-1.2","Above 1.2")))</f>
        <v>Between 0.8-1.0</v>
      </c>
    </row>
    <row r="8809" spans="1:25" x14ac:dyDescent="0.3">
      <c r="A8809" t="s">
        <v>8864</v>
      </c>
      <c r="B8809" s="1">
        <v>46101.900694444441</v>
      </c>
      <c r="C8809" s="2">
        <v>46101</v>
      </c>
      <c r="D8809">
        <v>21</v>
      </c>
      <c r="E8809" t="s">
        <v>43</v>
      </c>
      <c r="F8809" t="s">
        <v>26</v>
      </c>
      <c r="G8809">
        <v>4</v>
      </c>
      <c r="H8809">
        <v>96.44</v>
      </c>
      <c r="J8809">
        <v>1</v>
      </c>
      <c r="K8809">
        <v>6</v>
      </c>
      <c r="L8809">
        <v>8.9</v>
      </c>
      <c r="M8809">
        <v>60</v>
      </c>
      <c r="N8809" t="s">
        <v>27</v>
      </c>
      <c r="O8809">
        <v>0.995</v>
      </c>
      <c r="P8809" t="s">
        <v>58</v>
      </c>
      <c r="Q8809" t="s">
        <v>74</v>
      </c>
      <c r="R8809">
        <v>4.79</v>
      </c>
      <c r="S8809">
        <v>11</v>
      </c>
      <c r="U8809">
        <v>2.9</v>
      </c>
      <c r="V8809" t="s">
        <v>159</v>
      </c>
      <c r="W8809" t="s">
        <v>45</v>
      </c>
      <c r="X8809">
        <v>0</v>
      </c>
      <c r="Y8809" t="str">
        <f>IF(tblRides[[#This Row],[supply_demand_ratio]]&lt;0.8,"Below 0.8",IF(tblRides[[#This Row],[supply_demand_ratio]]&lt;1,"Between 0.8-1.0",IF(tblRides[[#This Row],[supply_demand_ratio]]&lt;=1.2,"Between 1.0-1.2","Above 1.2")))</f>
        <v>Between 0.8-1.0</v>
      </c>
    </row>
    <row r="8810" spans="1:25" x14ac:dyDescent="0.3">
      <c r="A8810" t="s">
        <v>8865</v>
      </c>
      <c r="B8810" s="1">
        <v>46101.90347222222</v>
      </c>
      <c r="C8810" s="2">
        <v>46101</v>
      </c>
      <c r="D8810">
        <v>21</v>
      </c>
      <c r="E8810" t="s">
        <v>33</v>
      </c>
      <c r="F8810" t="s">
        <v>34</v>
      </c>
      <c r="G8810">
        <v>9.1</v>
      </c>
      <c r="H8810">
        <v>194.86</v>
      </c>
      <c r="I8810">
        <v>192.81</v>
      </c>
      <c r="J8810">
        <v>1</v>
      </c>
      <c r="K8810">
        <v>10</v>
      </c>
      <c r="L8810">
        <v>14</v>
      </c>
      <c r="M8810">
        <v>93</v>
      </c>
      <c r="N8810" t="s">
        <v>27</v>
      </c>
      <c r="O8810">
        <v>1.0129999999999999</v>
      </c>
      <c r="P8810" t="s">
        <v>28</v>
      </c>
      <c r="Q8810" t="s">
        <v>29</v>
      </c>
      <c r="R8810">
        <v>4.99</v>
      </c>
      <c r="S8810">
        <v>0</v>
      </c>
      <c r="T8810">
        <v>-2.0499999999999998</v>
      </c>
      <c r="U8810">
        <v>4</v>
      </c>
      <c r="V8810" t="s">
        <v>159</v>
      </c>
      <c r="W8810" t="s">
        <v>45</v>
      </c>
      <c r="X8810">
        <v>1</v>
      </c>
      <c r="Y8810" t="str">
        <f>IF(tblRides[[#This Row],[supply_demand_ratio]]&lt;0.8,"Below 0.8",IF(tblRides[[#This Row],[supply_demand_ratio]]&lt;1,"Between 0.8-1.0",IF(tblRides[[#This Row],[supply_demand_ratio]]&lt;=1.2,"Between 1.0-1.2","Above 1.2")))</f>
        <v>Between 1.0-1.2</v>
      </c>
    </row>
    <row r="8811" spans="1:25" x14ac:dyDescent="0.3">
      <c r="A8811" t="s">
        <v>8866</v>
      </c>
      <c r="B8811" s="1">
        <v>46101.927777777775</v>
      </c>
      <c r="C8811" s="2">
        <v>46101</v>
      </c>
      <c r="D8811">
        <v>22</v>
      </c>
      <c r="E8811" t="s">
        <v>62</v>
      </c>
      <c r="F8811" t="s">
        <v>26</v>
      </c>
      <c r="G8811">
        <v>7.7</v>
      </c>
      <c r="H8811">
        <v>159.94</v>
      </c>
      <c r="I8811">
        <v>158.94</v>
      </c>
      <c r="J8811">
        <v>1</v>
      </c>
      <c r="K8811">
        <v>6.6</v>
      </c>
      <c r="L8811">
        <v>5.0999999999999996</v>
      </c>
      <c r="M8811">
        <v>54</v>
      </c>
      <c r="N8811" t="s">
        <v>41</v>
      </c>
      <c r="O8811">
        <v>1.85</v>
      </c>
      <c r="P8811" t="s">
        <v>28</v>
      </c>
      <c r="Q8811" t="s">
        <v>29</v>
      </c>
      <c r="R8811">
        <v>4.49</v>
      </c>
      <c r="S8811">
        <v>2</v>
      </c>
      <c r="T8811">
        <v>-1</v>
      </c>
      <c r="U8811">
        <v>-1.5</v>
      </c>
      <c r="V8811" t="s">
        <v>159</v>
      </c>
      <c r="W8811" t="s">
        <v>45</v>
      </c>
      <c r="X8811">
        <v>1</v>
      </c>
      <c r="Y8811" t="str">
        <f>IF(tblRides[[#This Row],[supply_demand_ratio]]&lt;0.8,"Below 0.8",IF(tblRides[[#This Row],[supply_demand_ratio]]&lt;1,"Between 0.8-1.0",IF(tblRides[[#This Row],[supply_demand_ratio]]&lt;=1.2,"Between 1.0-1.2","Above 1.2")))</f>
        <v>Above 1.2</v>
      </c>
    </row>
    <row r="8812" spans="1:25" x14ac:dyDescent="0.3">
      <c r="A8812" t="s">
        <v>8867</v>
      </c>
      <c r="B8812" s="1">
        <v>46101.945138888892</v>
      </c>
      <c r="C8812" s="2">
        <v>46101</v>
      </c>
      <c r="D8812">
        <v>22</v>
      </c>
      <c r="E8812" t="s">
        <v>25</v>
      </c>
      <c r="F8812" t="s">
        <v>34</v>
      </c>
      <c r="G8812">
        <v>2.9</v>
      </c>
      <c r="H8812">
        <v>91.45</v>
      </c>
      <c r="I8812">
        <v>92.7</v>
      </c>
      <c r="J8812">
        <v>1</v>
      </c>
      <c r="K8812">
        <v>3.3</v>
      </c>
      <c r="L8812">
        <v>4.9000000000000004</v>
      </c>
      <c r="M8812">
        <v>123</v>
      </c>
      <c r="N8812" t="s">
        <v>41</v>
      </c>
      <c r="O8812">
        <v>1.2170000000000001</v>
      </c>
      <c r="P8812" t="s">
        <v>28</v>
      </c>
      <c r="Q8812" t="s">
        <v>29</v>
      </c>
      <c r="R8812">
        <v>4.72</v>
      </c>
      <c r="S8812">
        <v>0</v>
      </c>
      <c r="T8812">
        <v>1.25</v>
      </c>
      <c r="U8812">
        <v>1.6</v>
      </c>
      <c r="V8812" t="s">
        <v>159</v>
      </c>
      <c r="W8812" t="s">
        <v>31</v>
      </c>
      <c r="X8812">
        <v>1</v>
      </c>
      <c r="Y8812" t="str">
        <f>IF(tblRides[[#This Row],[supply_demand_ratio]]&lt;0.8,"Below 0.8",IF(tblRides[[#This Row],[supply_demand_ratio]]&lt;1,"Between 0.8-1.0",IF(tblRides[[#This Row],[supply_demand_ratio]]&lt;=1.2,"Between 1.0-1.2","Above 1.2")))</f>
        <v>Above 1.2</v>
      </c>
    </row>
    <row r="8813" spans="1:25" x14ac:dyDescent="0.3">
      <c r="A8813" t="s">
        <v>8868</v>
      </c>
      <c r="B8813" s="1">
        <v>46101.954861111109</v>
      </c>
      <c r="C8813" s="2">
        <v>46101</v>
      </c>
      <c r="D8813">
        <v>22</v>
      </c>
      <c r="E8813" t="s">
        <v>36</v>
      </c>
      <c r="F8813" t="s">
        <v>26</v>
      </c>
      <c r="G8813">
        <v>2.9</v>
      </c>
      <c r="H8813">
        <v>87.78</v>
      </c>
      <c r="J8813">
        <v>1</v>
      </c>
      <c r="K8813">
        <v>2</v>
      </c>
      <c r="L8813">
        <v>1</v>
      </c>
      <c r="M8813">
        <v>111</v>
      </c>
      <c r="N8813" t="s">
        <v>27</v>
      </c>
      <c r="O8813">
        <v>1.0740000000000001</v>
      </c>
      <c r="P8813" t="s">
        <v>58</v>
      </c>
      <c r="Q8813" t="s">
        <v>108</v>
      </c>
      <c r="R8813">
        <v>4.37</v>
      </c>
      <c r="S8813">
        <v>3</v>
      </c>
      <c r="U8813">
        <v>-1</v>
      </c>
      <c r="V8813" t="s">
        <v>159</v>
      </c>
      <c r="W8813" t="s">
        <v>31</v>
      </c>
      <c r="X8813">
        <v>0</v>
      </c>
      <c r="Y8813" t="str">
        <f>IF(tblRides[[#This Row],[supply_demand_ratio]]&lt;0.8,"Below 0.8",IF(tblRides[[#This Row],[supply_demand_ratio]]&lt;1,"Between 0.8-1.0",IF(tblRides[[#This Row],[supply_demand_ratio]]&lt;=1.2,"Between 1.0-1.2","Above 1.2")))</f>
        <v>Between 1.0-1.2</v>
      </c>
    </row>
    <row r="8814" spans="1:25" x14ac:dyDescent="0.3">
      <c r="A8814" t="s">
        <v>8869</v>
      </c>
      <c r="B8814" s="1">
        <v>46101.955555555556</v>
      </c>
      <c r="C8814" s="2">
        <v>46101</v>
      </c>
      <c r="D8814">
        <v>22</v>
      </c>
      <c r="E8814" t="s">
        <v>36</v>
      </c>
      <c r="F8814" t="s">
        <v>34</v>
      </c>
      <c r="G8814">
        <v>5.8</v>
      </c>
      <c r="H8814">
        <v>133.99</v>
      </c>
      <c r="J8814">
        <v>1.1000000000000001</v>
      </c>
      <c r="K8814">
        <v>5.0999999999999996</v>
      </c>
      <c r="M8814">
        <v>109</v>
      </c>
      <c r="N8814" t="s">
        <v>27</v>
      </c>
      <c r="O8814">
        <v>0.94099999999999995</v>
      </c>
      <c r="P8814" t="s">
        <v>82</v>
      </c>
      <c r="Q8814" t="s">
        <v>83</v>
      </c>
      <c r="R8814">
        <v>4.54</v>
      </c>
      <c r="S8814">
        <v>0</v>
      </c>
      <c r="V8814" t="s">
        <v>159</v>
      </c>
      <c r="W8814" t="s">
        <v>45</v>
      </c>
      <c r="X8814">
        <v>0</v>
      </c>
      <c r="Y8814" t="str">
        <f>IF(tblRides[[#This Row],[supply_demand_ratio]]&lt;0.8,"Below 0.8",IF(tblRides[[#This Row],[supply_demand_ratio]]&lt;1,"Between 0.8-1.0",IF(tblRides[[#This Row],[supply_demand_ratio]]&lt;=1.2,"Between 1.0-1.2","Above 1.2")))</f>
        <v>Between 0.8-1.0</v>
      </c>
    </row>
    <row r="8815" spans="1:25" x14ac:dyDescent="0.3">
      <c r="A8815" t="s">
        <v>8870</v>
      </c>
      <c r="B8815" s="1">
        <v>46101.962500000001</v>
      </c>
      <c r="C8815" s="2">
        <v>46101</v>
      </c>
      <c r="D8815">
        <v>23</v>
      </c>
      <c r="E8815" t="s">
        <v>33</v>
      </c>
      <c r="F8815" t="s">
        <v>26</v>
      </c>
      <c r="G8815">
        <v>2.2000000000000002</v>
      </c>
      <c r="H8815">
        <v>77.23</v>
      </c>
      <c r="I8815">
        <v>78.61</v>
      </c>
      <c r="J8815">
        <v>1</v>
      </c>
      <c r="K8815">
        <v>4.4000000000000004</v>
      </c>
      <c r="L8815">
        <v>3</v>
      </c>
      <c r="M8815">
        <v>91</v>
      </c>
      <c r="N8815" t="s">
        <v>41</v>
      </c>
      <c r="O8815">
        <v>1.212</v>
      </c>
      <c r="P8815" t="s">
        <v>28</v>
      </c>
      <c r="Q8815" t="s">
        <v>29</v>
      </c>
      <c r="R8815">
        <v>4.68</v>
      </c>
      <c r="S8815">
        <v>9</v>
      </c>
      <c r="T8815">
        <v>1.38</v>
      </c>
      <c r="U8815">
        <v>-1.4</v>
      </c>
      <c r="V8815" t="s">
        <v>159</v>
      </c>
      <c r="W8815" t="s">
        <v>31</v>
      </c>
      <c r="X8815">
        <v>1</v>
      </c>
      <c r="Y8815" t="str">
        <f>IF(tblRides[[#This Row],[supply_demand_ratio]]&lt;0.8,"Below 0.8",IF(tblRides[[#This Row],[supply_demand_ratio]]&lt;1,"Between 0.8-1.0",IF(tblRides[[#This Row],[supply_demand_ratio]]&lt;=1.2,"Between 1.0-1.2","Above 1.2")))</f>
        <v>Above 1.2</v>
      </c>
    </row>
    <row r="8816" spans="1:25" x14ac:dyDescent="0.3">
      <c r="A8816" t="s">
        <v>8871</v>
      </c>
      <c r="B8816" s="1">
        <v>46101.968055555553</v>
      </c>
      <c r="C8816" s="2">
        <v>46101</v>
      </c>
      <c r="D8816">
        <v>23</v>
      </c>
      <c r="E8816" t="s">
        <v>33</v>
      </c>
      <c r="F8816" t="s">
        <v>26</v>
      </c>
      <c r="G8816">
        <v>5.8</v>
      </c>
      <c r="H8816">
        <v>141.13999999999999</v>
      </c>
      <c r="I8816">
        <v>145.38999999999999</v>
      </c>
      <c r="J8816">
        <v>1.1000000000000001</v>
      </c>
      <c r="K8816">
        <v>6.4</v>
      </c>
      <c r="L8816">
        <v>6.9</v>
      </c>
      <c r="M8816">
        <v>95</v>
      </c>
      <c r="N8816" t="s">
        <v>41</v>
      </c>
      <c r="O8816">
        <v>1.59</v>
      </c>
      <c r="P8816" t="s">
        <v>28</v>
      </c>
      <c r="Q8816" t="s">
        <v>29</v>
      </c>
      <c r="R8816">
        <v>4.7699999999999996</v>
      </c>
      <c r="S8816">
        <v>3</v>
      </c>
      <c r="T8816">
        <v>4.25</v>
      </c>
      <c r="U8816">
        <v>0.5</v>
      </c>
      <c r="V8816" t="s">
        <v>159</v>
      </c>
      <c r="W8816" t="s">
        <v>45</v>
      </c>
      <c r="X8816">
        <v>1</v>
      </c>
      <c r="Y8816" t="str">
        <f>IF(tblRides[[#This Row],[supply_demand_ratio]]&lt;0.8,"Below 0.8",IF(tblRides[[#This Row],[supply_demand_ratio]]&lt;1,"Between 0.8-1.0",IF(tblRides[[#This Row],[supply_demand_ratio]]&lt;=1.2,"Between 1.0-1.2","Above 1.2")))</f>
        <v>Above 1.2</v>
      </c>
    </row>
    <row r="8817" spans="1:25" x14ac:dyDescent="0.3">
      <c r="A8817" t="s">
        <v>8872</v>
      </c>
      <c r="B8817" s="1">
        <v>46101.972916666666</v>
      </c>
      <c r="C8817" s="2">
        <v>46101</v>
      </c>
      <c r="D8817">
        <v>23</v>
      </c>
      <c r="E8817" t="s">
        <v>62</v>
      </c>
      <c r="F8817" t="s">
        <v>34</v>
      </c>
      <c r="G8817">
        <v>9.6</v>
      </c>
      <c r="H8817">
        <v>194.17</v>
      </c>
      <c r="I8817">
        <v>178.88</v>
      </c>
      <c r="J8817">
        <v>1</v>
      </c>
      <c r="K8817">
        <v>7.1</v>
      </c>
      <c r="L8817">
        <v>7.5</v>
      </c>
      <c r="M8817">
        <v>58</v>
      </c>
      <c r="N8817" t="s">
        <v>41</v>
      </c>
      <c r="O8817">
        <v>2.2000000000000002</v>
      </c>
      <c r="P8817" t="s">
        <v>28</v>
      </c>
      <c r="Q8817" t="s">
        <v>29</v>
      </c>
      <c r="R8817">
        <v>4.26</v>
      </c>
      <c r="S8817">
        <v>0</v>
      </c>
      <c r="T8817">
        <v>-15.29</v>
      </c>
      <c r="U8817">
        <v>0.4</v>
      </c>
      <c r="V8817" t="s">
        <v>159</v>
      </c>
      <c r="W8817" t="s">
        <v>45</v>
      </c>
      <c r="X8817">
        <v>1</v>
      </c>
      <c r="Y8817" t="str">
        <f>IF(tblRides[[#This Row],[supply_demand_ratio]]&lt;0.8,"Below 0.8",IF(tblRides[[#This Row],[supply_demand_ratio]]&lt;1,"Between 0.8-1.0",IF(tblRides[[#This Row],[supply_demand_ratio]]&lt;=1.2,"Between 1.0-1.2","Above 1.2")))</f>
        <v>Above 1.2</v>
      </c>
    </row>
    <row r="8818" spans="1:25" x14ac:dyDescent="0.3">
      <c r="A8818" t="s">
        <v>8873</v>
      </c>
      <c r="B8818" s="1">
        <v>46101.995833333334</v>
      </c>
      <c r="C8818" s="2">
        <v>46101</v>
      </c>
      <c r="D8818">
        <v>23</v>
      </c>
      <c r="E8818" t="s">
        <v>33</v>
      </c>
      <c r="F8818" t="s">
        <v>26</v>
      </c>
      <c r="G8818">
        <v>3.7</v>
      </c>
      <c r="H8818">
        <v>99.38</v>
      </c>
      <c r="I8818">
        <v>100.63</v>
      </c>
      <c r="J8818">
        <v>1</v>
      </c>
      <c r="K8818">
        <v>5.6</v>
      </c>
      <c r="L8818">
        <v>4</v>
      </c>
      <c r="M8818">
        <v>87</v>
      </c>
      <c r="N8818" t="s">
        <v>41</v>
      </c>
      <c r="O8818">
        <v>1.302</v>
      </c>
      <c r="P8818" t="s">
        <v>28</v>
      </c>
      <c r="Q8818" t="s">
        <v>29</v>
      </c>
      <c r="R8818">
        <v>4.45</v>
      </c>
      <c r="S8818">
        <v>8</v>
      </c>
      <c r="T8818">
        <v>1.25</v>
      </c>
      <c r="U8818">
        <v>-1.6</v>
      </c>
      <c r="V8818" t="s">
        <v>159</v>
      </c>
      <c r="W8818" t="s">
        <v>45</v>
      </c>
      <c r="X8818">
        <v>1</v>
      </c>
      <c r="Y8818" t="str">
        <f>IF(tblRides[[#This Row],[supply_demand_ratio]]&lt;0.8,"Below 0.8",IF(tblRides[[#This Row],[supply_demand_ratio]]&lt;1,"Between 0.8-1.0",IF(tblRides[[#This Row],[supply_demand_ratio]]&lt;=1.2,"Between 1.0-1.2","Above 1.2")))</f>
        <v>Above 1.2</v>
      </c>
    </row>
    <row r="8819" spans="1:25" x14ac:dyDescent="0.3">
      <c r="A8819" t="s">
        <v>8874</v>
      </c>
      <c r="B8819" s="1">
        <v>46102.006944444445</v>
      </c>
      <c r="C8819" s="2">
        <v>46102</v>
      </c>
      <c r="D8819">
        <v>0</v>
      </c>
      <c r="E8819" t="s">
        <v>36</v>
      </c>
      <c r="F8819" t="s">
        <v>34</v>
      </c>
      <c r="G8819">
        <v>5</v>
      </c>
      <c r="H8819">
        <v>124.61</v>
      </c>
      <c r="I8819">
        <v>130.94999999999999</v>
      </c>
      <c r="J8819">
        <v>1</v>
      </c>
      <c r="K8819">
        <v>6.2</v>
      </c>
      <c r="L8819">
        <v>9.8000000000000007</v>
      </c>
      <c r="M8819">
        <v>125</v>
      </c>
      <c r="N8819" t="s">
        <v>27</v>
      </c>
      <c r="O8819">
        <v>1.3129999999999999</v>
      </c>
      <c r="P8819" t="s">
        <v>28</v>
      </c>
      <c r="Q8819" t="s">
        <v>29</v>
      </c>
      <c r="R8819">
        <v>4.83</v>
      </c>
      <c r="S8819">
        <v>0</v>
      </c>
      <c r="T8819">
        <v>6.34</v>
      </c>
      <c r="U8819">
        <v>3.6</v>
      </c>
      <c r="V8819" t="s">
        <v>262</v>
      </c>
      <c r="W8819" t="s">
        <v>45</v>
      </c>
      <c r="X8819">
        <v>1</v>
      </c>
      <c r="Y8819" t="str">
        <f>IF(tblRides[[#This Row],[supply_demand_ratio]]&lt;0.8,"Below 0.8",IF(tblRides[[#This Row],[supply_demand_ratio]]&lt;1,"Between 0.8-1.0",IF(tblRides[[#This Row],[supply_demand_ratio]]&lt;=1.2,"Between 1.0-1.2","Above 1.2")))</f>
        <v>Above 1.2</v>
      </c>
    </row>
    <row r="8820" spans="1:25" x14ac:dyDescent="0.3">
      <c r="A8820" t="s">
        <v>8875</v>
      </c>
      <c r="B8820" s="1">
        <v>46102.011805555558</v>
      </c>
      <c r="C8820" s="2">
        <v>46102</v>
      </c>
      <c r="D8820">
        <v>0</v>
      </c>
      <c r="E8820" t="s">
        <v>25</v>
      </c>
      <c r="F8820" t="s">
        <v>26</v>
      </c>
      <c r="G8820">
        <v>7.1</v>
      </c>
      <c r="H8820">
        <v>155.74</v>
      </c>
      <c r="I8820">
        <v>157.41</v>
      </c>
      <c r="J8820">
        <v>1</v>
      </c>
      <c r="K8820">
        <v>3.8</v>
      </c>
      <c r="L8820">
        <v>6.1</v>
      </c>
      <c r="M8820">
        <v>144</v>
      </c>
      <c r="N8820" t="s">
        <v>41</v>
      </c>
      <c r="O8820">
        <v>1.4370000000000001</v>
      </c>
      <c r="P8820" t="s">
        <v>28</v>
      </c>
      <c r="Q8820" t="s">
        <v>29</v>
      </c>
      <c r="R8820">
        <v>4.8600000000000003</v>
      </c>
      <c r="S8820">
        <v>1</v>
      </c>
      <c r="T8820">
        <v>1.67</v>
      </c>
      <c r="U8820">
        <v>2.2999999999999998</v>
      </c>
      <c r="V8820" t="s">
        <v>262</v>
      </c>
      <c r="W8820" t="s">
        <v>31</v>
      </c>
      <c r="X8820">
        <v>1</v>
      </c>
      <c r="Y8820" t="str">
        <f>IF(tblRides[[#This Row],[supply_demand_ratio]]&lt;0.8,"Below 0.8",IF(tblRides[[#This Row],[supply_demand_ratio]]&lt;1,"Between 0.8-1.0",IF(tblRides[[#This Row],[supply_demand_ratio]]&lt;=1.2,"Between 1.0-1.2","Above 1.2")))</f>
        <v>Above 1.2</v>
      </c>
    </row>
    <row r="8821" spans="1:25" x14ac:dyDescent="0.3">
      <c r="A8821" t="s">
        <v>8876</v>
      </c>
      <c r="B8821" s="1">
        <v>46102.013888888891</v>
      </c>
      <c r="C8821" s="2">
        <v>46102</v>
      </c>
      <c r="D8821">
        <v>0</v>
      </c>
      <c r="E8821" t="s">
        <v>36</v>
      </c>
      <c r="F8821" t="s">
        <v>26</v>
      </c>
      <c r="G8821">
        <v>12.6</v>
      </c>
      <c r="H8821">
        <v>241.9</v>
      </c>
      <c r="I8821">
        <v>237.25</v>
      </c>
      <c r="J8821">
        <v>1</v>
      </c>
      <c r="K8821">
        <v>6</v>
      </c>
      <c r="L8821">
        <v>6.5</v>
      </c>
      <c r="M8821">
        <v>117</v>
      </c>
      <c r="N8821" t="s">
        <v>27</v>
      </c>
      <c r="O8821">
        <v>1.1100000000000001</v>
      </c>
      <c r="P8821" t="s">
        <v>28</v>
      </c>
      <c r="Q8821" t="s">
        <v>29</v>
      </c>
      <c r="R8821">
        <v>4.59</v>
      </c>
      <c r="S8821">
        <v>3</v>
      </c>
      <c r="T8821">
        <v>-4.6500000000000004</v>
      </c>
      <c r="U8821">
        <v>0.5</v>
      </c>
      <c r="V8821" t="s">
        <v>262</v>
      </c>
      <c r="W8821" t="s">
        <v>45</v>
      </c>
      <c r="X8821">
        <v>1</v>
      </c>
      <c r="Y8821" t="str">
        <f>IF(tblRides[[#This Row],[supply_demand_ratio]]&lt;0.8,"Below 0.8",IF(tblRides[[#This Row],[supply_demand_ratio]]&lt;1,"Between 0.8-1.0",IF(tblRides[[#This Row],[supply_demand_ratio]]&lt;=1.2,"Between 1.0-1.2","Above 1.2")))</f>
        <v>Between 1.0-1.2</v>
      </c>
    </row>
    <row r="8822" spans="1:25" x14ac:dyDescent="0.3">
      <c r="A8822" t="s">
        <v>8877</v>
      </c>
      <c r="B8822" s="1">
        <v>46102.018750000003</v>
      </c>
      <c r="C8822" s="2">
        <v>46102</v>
      </c>
      <c r="D8822">
        <v>0</v>
      </c>
      <c r="E8822" t="s">
        <v>62</v>
      </c>
      <c r="F8822" t="s">
        <v>26</v>
      </c>
      <c r="G8822">
        <v>7.5</v>
      </c>
      <c r="H8822">
        <v>167.13</v>
      </c>
      <c r="I8822">
        <v>172.01</v>
      </c>
      <c r="J8822">
        <v>1</v>
      </c>
      <c r="K8822">
        <v>4.9000000000000004</v>
      </c>
      <c r="L8822">
        <v>13.4</v>
      </c>
      <c r="M8822">
        <v>60</v>
      </c>
      <c r="N8822" t="s">
        <v>41</v>
      </c>
      <c r="O8822">
        <v>1.714</v>
      </c>
      <c r="P8822" t="s">
        <v>28</v>
      </c>
      <c r="Q8822" t="s">
        <v>29</v>
      </c>
      <c r="R8822">
        <v>4.6100000000000003</v>
      </c>
      <c r="S8822">
        <v>52</v>
      </c>
      <c r="T8822">
        <v>4.88</v>
      </c>
      <c r="U8822">
        <v>8.5</v>
      </c>
      <c r="V8822" t="s">
        <v>262</v>
      </c>
      <c r="W8822" t="s">
        <v>31</v>
      </c>
      <c r="X8822">
        <v>1</v>
      </c>
      <c r="Y8822" t="str">
        <f>IF(tblRides[[#This Row],[supply_demand_ratio]]&lt;0.8,"Below 0.8",IF(tblRides[[#This Row],[supply_demand_ratio]]&lt;1,"Between 0.8-1.0",IF(tblRides[[#This Row],[supply_demand_ratio]]&lt;=1.2,"Between 1.0-1.2","Above 1.2")))</f>
        <v>Above 1.2</v>
      </c>
    </row>
    <row r="8823" spans="1:25" x14ac:dyDescent="0.3">
      <c r="A8823" t="s">
        <v>8878</v>
      </c>
      <c r="B8823" s="1">
        <v>46102.03125</v>
      </c>
      <c r="C8823" s="2">
        <v>46102</v>
      </c>
      <c r="D8823">
        <v>0</v>
      </c>
      <c r="E8823" t="s">
        <v>62</v>
      </c>
      <c r="F8823" t="s">
        <v>26</v>
      </c>
      <c r="G8823">
        <v>3.5</v>
      </c>
      <c r="H8823">
        <v>94.96</v>
      </c>
      <c r="I8823">
        <v>99.85</v>
      </c>
      <c r="J8823">
        <v>1</v>
      </c>
      <c r="K8823">
        <v>8.4</v>
      </c>
      <c r="L8823">
        <v>5.8</v>
      </c>
      <c r="M8823">
        <v>65</v>
      </c>
      <c r="N8823" t="s">
        <v>41</v>
      </c>
      <c r="O8823">
        <v>1.984</v>
      </c>
      <c r="P8823" t="s">
        <v>28</v>
      </c>
      <c r="Q8823" t="s">
        <v>29</v>
      </c>
      <c r="R8823">
        <v>4.58</v>
      </c>
      <c r="S8823">
        <v>5</v>
      </c>
      <c r="T8823">
        <v>4.8899999999999997</v>
      </c>
      <c r="U8823">
        <v>-2.6</v>
      </c>
      <c r="V8823" t="s">
        <v>262</v>
      </c>
      <c r="W8823" t="s">
        <v>45</v>
      </c>
      <c r="X8823">
        <v>1</v>
      </c>
      <c r="Y8823" t="str">
        <f>IF(tblRides[[#This Row],[supply_demand_ratio]]&lt;0.8,"Below 0.8",IF(tblRides[[#This Row],[supply_demand_ratio]]&lt;1,"Between 0.8-1.0",IF(tblRides[[#This Row],[supply_demand_ratio]]&lt;=1.2,"Between 1.0-1.2","Above 1.2")))</f>
        <v>Above 1.2</v>
      </c>
    </row>
    <row r="8824" spans="1:25" x14ac:dyDescent="0.3">
      <c r="A8824" t="s">
        <v>8879</v>
      </c>
      <c r="B8824" s="1">
        <v>46102.032638888886</v>
      </c>
      <c r="C8824" s="2">
        <v>46102</v>
      </c>
      <c r="D8824">
        <v>0</v>
      </c>
      <c r="E8824" t="s">
        <v>43</v>
      </c>
      <c r="F8824" t="s">
        <v>26</v>
      </c>
      <c r="G8824">
        <v>10.6</v>
      </c>
      <c r="H8824">
        <v>202.96</v>
      </c>
      <c r="I8824">
        <v>208.63</v>
      </c>
      <c r="J8824">
        <v>1</v>
      </c>
      <c r="K8824">
        <v>4.7</v>
      </c>
      <c r="L8824">
        <v>1.7</v>
      </c>
      <c r="M8824">
        <v>69</v>
      </c>
      <c r="N8824" t="s">
        <v>41</v>
      </c>
      <c r="O8824">
        <v>1.6579999999999999</v>
      </c>
      <c r="P8824" t="s">
        <v>28</v>
      </c>
      <c r="Q8824" t="s">
        <v>29</v>
      </c>
      <c r="R8824">
        <v>4.9800000000000004</v>
      </c>
      <c r="S8824">
        <v>3</v>
      </c>
      <c r="T8824">
        <v>5.67</v>
      </c>
      <c r="U8824">
        <v>-3</v>
      </c>
      <c r="V8824" t="s">
        <v>262</v>
      </c>
      <c r="W8824" t="s">
        <v>31</v>
      </c>
      <c r="X8824">
        <v>1</v>
      </c>
      <c r="Y8824" t="str">
        <f>IF(tblRides[[#This Row],[supply_demand_ratio]]&lt;0.8,"Below 0.8",IF(tblRides[[#This Row],[supply_demand_ratio]]&lt;1,"Between 0.8-1.0",IF(tblRides[[#This Row],[supply_demand_ratio]]&lt;=1.2,"Between 1.0-1.2","Above 1.2")))</f>
        <v>Above 1.2</v>
      </c>
    </row>
    <row r="8825" spans="1:25" x14ac:dyDescent="0.3">
      <c r="A8825" t="s">
        <v>8880</v>
      </c>
      <c r="B8825" s="1">
        <v>46102.04791666667</v>
      </c>
      <c r="C8825" s="2">
        <v>46102</v>
      </c>
      <c r="D8825">
        <v>1</v>
      </c>
      <c r="E8825" t="s">
        <v>36</v>
      </c>
      <c r="F8825" t="s">
        <v>34</v>
      </c>
      <c r="G8825">
        <v>9.1999999999999993</v>
      </c>
      <c r="H8825">
        <v>188.53</v>
      </c>
      <c r="I8825">
        <v>173.49</v>
      </c>
      <c r="J8825">
        <v>1</v>
      </c>
      <c r="K8825">
        <v>3.8</v>
      </c>
      <c r="L8825">
        <v>9</v>
      </c>
      <c r="M8825">
        <v>129</v>
      </c>
      <c r="N8825" t="s">
        <v>41</v>
      </c>
      <c r="O8825">
        <v>1.839</v>
      </c>
      <c r="P8825" t="s">
        <v>28</v>
      </c>
      <c r="Q8825" t="s">
        <v>29</v>
      </c>
      <c r="R8825">
        <v>4.8600000000000003</v>
      </c>
      <c r="S8825">
        <v>0</v>
      </c>
      <c r="T8825">
        <v>-15.04</v>
      </c>
      <c r="U8825">
        <v>5.2</v>
      </c>
      <c r="V8825" t="s">
        <v>262</v>
      </c>
      <c r="W8825" t="s">
        <v>31</v>
      </c>
      <c r="X8825">
        <v>1</v>
      </c>
      <c r="Y8825" t="str">
        <f>IF(tblRides[[#This Row],[supply_demand_ratio]]&lt;0.8,"Below 0.8",IF(tblRides[[#This Row],[supply_demand_ratio]]&lt;1,"Between 0.8-1.0",IF(tblRides[[#This Row],[supply_demand_ratio]]&lt;=1.2,"Between 1.0-1.2","Above 1.2")))</f>
        <v>Above 1.2</v>
      </c>
    </row>
    <row r="8826" spans="1:25" x14ac:dyDescent="0.3">
      <c r="A8826" t="s">
        <v>8881</v>
      </c>
      <c r="B8826" s="1">
        <v>46102.052777777775</v>
      </c>
      <c r="C8826" s="2">
        <v>46102</v>
      </c>
      <c r="D8826">
        <v>1</v>
      </c>
      <c r="E8826" t="s">
        <v>25</v>
      </c>
      <c r="F8826" t="s">
        <v>26</v>
      </c>
      <c r="G8826">
        <v>10.4</v>
      </c>
      <c r="H8826">
        <v>185.27</v>
      </c>
      <c r="J8826">
        <v>1</v>
      </c>
      <c r="K8826">
        <v>5.8</v>
      </c>
      <c r="L8826">
        <v>9.3000000000000007</v>
      </c>
      <c r="M8826">
        <v>130</v>
      </c>
      <c r="N8826" t="s">
        <v>41</v>
      </c>
      <c r="O8826">
        <v>1.3029999999999999</v>
      </c>
      <c r="P8826" t="s">
        <v>58</v>
      </c>
      <c r="Q8826" t="s">
        <v>108</v>
      </c>
      <c r="R8826">
        <v>5</v>
      </c>
      <c r="S8826">
        <v>8</v>
      </c>
      <c r="U8826">
        <v>3.5</v>
      </c>
      <c r="V8826" t="s">
        <v>262</v>
      </c>
      <c r="W8826" t="s">
        <v>45</v>
      </c>
      <c r="X8826">
        <v>0</v>
      </c>
      <c r="Y8826" t="str">
        <f>IF(tblRides[[#This Row],[supply_demand_ratio]]&lt;0.8,"Below 0.8",IF(tblRides[[#This Row],[supply_demand_ratio]]&lt;1,"Between 0.8-1.0",IF(tblRides[[#This Row],[supply_demand_ratio]]&lt;=1.2,"Between 1.0-1.2","Above 1.2")))</f>
        <v>Above 1.2</v>
      </c>
    </row>
    <row r="8827" spans="1:25" x14ac:dyDescent="0.3">
      <c r="A8827" t="s">
        <v>8882</v>
      </c>
      <c r="B8827" s="1">
        <v>46102.054166666669</v>
      </c>
      <c r="C8827" s="2">
        <v>46102</v>
      </c>
      <c r="D8827">
        <v>1</v>
      </c>
      <c r="E8827" t="s">
        <v>33</v>
      </c>
      <c r="F8827" t="s">
        <v>26</v>
      </c>
      <c r="G8827">
        <v>4.3</v>
      </c>
      <c r="H8827">
        <v>116.09</v>
      </c>
      <c r="I8827">
        <v>117.19</v>
      </c>
      <c r="J8827">
        <v>1.1000000000000001</v>
      </c>
      <c r="K8827">
        <v>7.4</v>
      </c>
      <c r="L8827">
        <v>11.6</v>
      </c>
      <c r="M8827">
        <v>103</v>
      </c>
      <c r="N8827" t="s">
        <v>41</v>
      </c>
      <c r="O8827">
        <v>1.8240000000000001</v>
      </c>
      <c r="P8827" t="s">
        <v>28</v>
      </c>
      <c r="Q8827" t="s">
        <v>29</v>
      </c>
      <c r="R8827">
        <v>4.9800000000000004</v>
      </c>
      <c r="S8827">
        <v>18</v>
      </c>
      <c r="T8827">
        <v>1.1000000000000001</v>
      </c>
      <c r="U8827">
        <v>4.2</v>
      </c>
      <c r="V8827" t="s">
        <v>262</v>
      </c>
      <c r="W8827" t="s">
        <v>45</v>
      </c>
      <c r="X8827">
        <v>1</v>
      </c>
      <c r="Y8827" t="str">
        <f>IF(tblRides[[#This Row],[supply_demand_ratio]]&lt;0.8,"Below 0.8",IF(tblRides[[#This Row],[supply_demand_ratio]]&lt;1,"Between 0.8-1.0",IF(tblRides[[#This Row],[supply_demand_ratio]]&lt;=1.2,"Between 1.0-1.2","Above 1.2")))</f>
        <v>Above 1.2</v>
      </c>
    </row>
    <row r="8828" spans="1:25" x14ac:dyDescent="0.3">
      <c r="A8828" t="s">
        <v>8883</v>
      </c>
      <c r="B8828" s="1">
        <v>46102.061805555553</v>
      </c>
      <c r="C8828" s="2">
        <v>46102</v>
      </c>
      <c r="D8828">
        <v>1</v>
      </c>
      <c r="E8828" t="s">
        <v>43</v>
      </c>
      <c r="F8828" t="s">
        <v>26</v>
      </c>
      <c r="G8828">
        <v>11.7</v>
      </c>
      <c r="H8828">
        <v>241.68</v>
      </c>
      <c r="I8828">
        <v>236.02</v>
      </c>
      <c r="J8828">
        <v>1</v>
      </c>
      <c r="K8828">
        <v>5.9</v>
      </c>
      <c r="L8828">
        <v>11</v>
      </c>
      <c r="M8828">
        <v>78</v>
      </c>
      <c r="N8828" t="s">
        <v>41</v>
      </c>
      <c r="O8828">
        <v>1.9239999999999999</v>
      </c>
      <c r="P8828" t="s">
        <v>28</v>
      </c>
      <c r="Q8828" t="s">
        <v>29</v>
      </c>
      <c r="R8828">
        <v>4.7</v>
      </c>
      <c r="S8828">
        <v>14</v>
      </c>
      <c r="T8828">
        <v>-5.66</v>
      </c>
      <c r="U8828">
        <v>5.0999999999999996</v>
      </c>
      <c r="V8828" t="s">
        <v>262</v>
      </c>
      <c r="W8828" t="s">
        <v>45</v>
      </c>
      <c r="X8828">
        <v>1</v>
      </c>
      <c r="Y8828" t="str">
        <f>IF(tblRides[[#This Row],[supply_demand_ratio]]&lt;0.8,"Below 0.8",IF(tblRides[[#This Row],[supply_demand_ratio]]&lt;1,"Between 0.8-1.0",IF(tblRides[[#This Row],[supply_demand_ratio]]&lt;=1.2,"Between 1.0-1.2","Above 1.2")))</f>
        <v>Above 1.2</v>
      </c>
    </row>
    <row r="8829" spans="1:25" x14ac:dyDescent="0.3">
      <c r="A8829" t="s">
        <v>8884</v>
      </c>
      <c r="B8829" s="1">
        <v>46102.066666666666</v>
      </c>
      <c r="C8829" s="2">
        <v>46102</v>
      </c>
      <c r="D8829">
        <v>1</v>
      </c>
      <c r="E8829" t="s">
        <v>33</v>
      </c>
      <c r="F8829" t="s">
        <v>26</v>
      </c>
      <c r="G8829">
        <v>3.7</v>
      </c>
      <c r="H8829">
        <v>98.37</v>
      </c>
      <c r="I8829">
        <v>103.32</v>
      </c>
      <c r="J8829">
        <v>1.1000000000000001</v>
      </c>
      <c r="K8829">
        <v>5.0999999999999996</v>
      </c>
      <c r="L8829">
        <v>10.1</v>
      </c>
      <c r="M8829">
        <v>109</v>
      </c>
      <c r="N8829" t="s">
        <v>41</v>
      </c>
      <c r="O8829">
        <v>1.923</v>
      </c>
      <c r="P8829" t="s">
        <v>28</v>
      </c>
      <c r="Q8829" t="s">
        <v>29</v>
      </c>
      <c r="R8829">
        <v>4.67</v>
      </c>
      <c r="S8829">
        <v>4</v>
      </c>
      <c r="T8829">
        <v>4.95</v>
      </c>
      <c r="U8829">
        <v>5</v>
      </c>
      <c r="V8829" t="s">
        <v>262</v>
      </c>
      <c r="W8829" t="s">
        <v>45</v>
      </c>
      <c r="X8829">
        <v>1</v>
      </c>
      <c r="Y8829" t="str">
        <f>IF(tblRides[[#This Row],[supply_demand_ratio]]&lt;0.8,"Below 0.8",IF(tblRides[[#This Row],[supply_demand_ratio]]&lt;1,"Between 0.8-1.0",IF(tblRides[[#This Row],[supply_demand_ratio]]&lt;=1.2,"Between 1.0-1.2","Above 1.2")))</f>
        <v>Above 1.2</v>
      </c>
    </row>
    <row r="8830" spans="1:25" x14ac:dyDescent="0.3">
      <c r="A8830" t="s">
        <v>8885</v>
      </c>
      <c r="B8830" s="1">
        <v>46102.077777777777</v>
      </c>
      <c r="C8830" s="2">
        <v>46102</v>
      </c>
      <c r="D8830">
        <v>1</v>
      </c>
      <c r="E8830" t="s">
        <v>43</v>
      </c>
      <c r="F8830" t="s">
        <v>26</v>
      </c>
      <c r="G8830">
        <v>2.9</v>
      </c>
      <c r="H8830">
        <v>87.25</v>
      </c>
      <c r="I8830">
        <v>82.98</v>
      </c>
      <c r="J8830">
        <v>1</v>
      </c>
      <c r="K8830">
        <v>4.0999999999999996</v>
      </c>
      <c r="L8830">
        <v>2.5</v>
      </c>
      <c r="M8830">
        <v>68</v>
      </c>
      <c r="N8830" t="s">
        <v>41</v>
      </c>
      <c r="O8830">
        <v>1.794</v>
      </c>
      <c r="P8830" t="s">
        <v>28</v>
      </c>
      <c r="Q8830" t="s">
        <v>29</v>
      </c>
      <c r="R8830">
        <v>4.75</v>
      </c>
      <c r="S8830">
        <v>26</v>
      </c>
      <c r="T8830">
        <v>-4.2699999999999996</v>
      </c>
      <c r="U8830">
        <v>-1.6</v>
      </c>
      <c r="V8830" t="s">
        <v>262</v>
      </c>
      <c r="W8830" t="s">
        <v>31</v>
      </c>
      <c r="X8830">
        <v>1</v>
      </c>
      <c r="Y8830" t="str">
        <f>IF(tblRides[[#This Row],[supply_demand_ratio]]&lt;0.8,"Below 0.8",IF(tblRides[[#This Row],[supply_demand_ratio]]&lt;1,"Between 0.8-1.0",IF(tblRides[[#This Row],[supply_demand_ratio]]&lt;=1.2,"Between 1.0-1.2","Above 1.2")))</f>
        <v>Above 1.2</v>
      </c>
    </row>
    <row r="8831" spans="1:25" x14ac:dyDescent="0.3">
      <c r="A8831" t="s">
        <v>8886</v>
      </c>
      <c r="B8831" s="1">
        <v>46102.088194444441</v>
      </c>
      <c r="C8831" s="2">
        <v>46102</v>
      </c>
      <c r="D8831">
        <v>2</v>
      </c>
      <c r="E8831" t="s">
        <v>25</v>
      </c>
      <c r="F8831" t="s">
        <v>34</v>
      </c>
      <c r="G8831">
        <v>11.9</v>
      </c>
      <c r="H8831">
        <v>234.99</v>
      </c>
      <c r="I8831">
        <v>239.69</v>
      </c>
      <c r="J8831">
        <v>1</v>
      </c>
      <c r="K8831">
        <v>2.4</v>
      </c>
      <c r="L8831">
        <v>2.8</v>
      </c>
      <c r="M8831">
        <v>142</v>
      </c>
      <c r="N8831" t="s">
        <v>27</v>
      </c>
      <c r="O8831">
        <v>1.35</v>
      </c>
      <c r="P8831" t="s">
        <v>28</v>
      </c>
      <c r="Q8831" t="s">
        <v>29</v>
      </c>
      <c r="R8831">
        <v>4.71</v>
      </c>
      <c r="S8831">
        <v>0</v>
      </c>
      <c r="T8831">
        <v>4.7</v>
      </c>
      <c r="U8831">
        <v>0.4</v>
      </c>
      <c r="V8831" t="s">
        <v>262</v>
      </c>
      <c r="W8831" t="s">
        <v>31</v>
      </c>
      <c r="X8831">
        <v>1</v>
      </c>
      <c r="Y8831" t="str">
        <f>IF(tblRides[[#This Row],[supply_demand_ratio]]&lt;0.8,"Below 0.8",IF(tblRides[[#This Row],[supply_demand_ratio]]&lt;1,"Between 0.8-1.0",IF(tblRides[[#This Row],[supply_demand_ratio]]&lt;=1.2,"Between 1.0-1.2","Above 1.2")))</f>
        <v>Above 1.2</v>
      </c>
    </row>
    <row r="8832" spans="1:25" x14ac:dyDescent="0.3">
      <c r="A8832" t="s">
        <v>8887</v>
      </c>
      <c r="B8832" s="1">
        <v>46102.090277777781</v>
      </c>
      <c r="C8832" s="2">
        <v>46102</v>
      </c>
      <c r="D8832">
        <v>2</v>
      </c>
      <c r="E8832" t="s">
        <v>25</v>
      </c>
      <c r="F8832" t="s">
        <v>34</v>
      </c>
      <c r="G8832">
        <v>5.6</v>
      </c>
      <c r="H8832">
        <v>120.1</v>
      </c>
      <c r="I8832">
        <v>122.52</v>
      </c>
      <c r="J8832">
        <v>1</v>
      </c>
      <c r="K8832">
        <v>6.7</v>
      </c>
      <c r="L8832">
        <v>9.6999999999999993</v>
      </c>
      <c r="M8832">
        <v>118</v>
      </c>
      <c r="N8832" t="s">
        <v>27</v>
      </c>
      <c r="O8832">
        <v>1.004</v>
      </c>
      <c r="P8832" t="s">
        <v>28</v>
      </c>
      <c r="Q8832" t="s">
        <v>29</v>
      </c>
      <c r="R8832">
        <v>4.8499999999999996</v>
      </c>
      <c r="S8832">
        <v>0</v>
      </c>
      <c r="T8832">
        <v>2.42</v>
      </c>
      <c r="U8832">
        <v>3</v>
      </c>
      <c r="V8832" t="s">
        <v>262</v>
      </c>
      <c r="W8832" t="s">
        <v>45</v>
      </c>
      <c r="X8832">
        <v>1</v>
      </c>
      <c r="Y8832" t="str">
        <f>IF(tblRides[[#This Row],[supply_demand_ratio]]&lt;0.8,"Below 0.8",IF(tblRides[[#This Row],[supply_demand_ratio]]&lt;1,"Between 0.8-1.0",IF(tblRides[[#This Row],[supply_demand_ratio]]&lt;=1.2,"Between 1.0-1.2","Above 1.2")))</f>
        <v>Between 1.0-1.2</v>
      </c>
    </row>
    <row r="8833" spans="1:25" x14ac:dyDescent="0.3">
      <c r="A8833" t="s">
        <v>8888</v>
      </c>
      <c r="B8833" s="1">
        <v>46102.097222222219</v>
      </c>
      <c r="C8833" s="2">
        <v>46102</v>
      </c>
      <c r="D8833">
        <v>2</v>
      </c>
      <c r="E8833" t="s">
        <v>25</v>
      </c>
      <c r="F8833" t="s">
        <v>26</v>
      </c>
      <c r="G8833">
        <v>5.7</v>
      </c>
      <c r="H8833">
        <v>140.22</v>
      </c>
      <c r="I8833">
        <v>138.65</v>
      </c>
      <c r="J8833">
        <v>1</v>
      </c>
      <c r="K8833">
        <v>6.7</v>
      </c>
      <c r="L8833">
        <v>3.5</v>
      </c>
      <c r="M8833">
        <v>128</v>
      </c>
      <c r="N8833" t="s">
        <v>41</v>
      </c>
      <c r="O8833">
        <v>1.446</v>
      </c>
      <c r="P8833" t="s">
        <v>28</v>
      </c>
      <c r="Q8833" t="s">
        <v>29</v>
      </c>
      <c r="R8833">
        <v>4.8099999999999996</v>
      </c>
      <c r="S8833">
        <v>6</v>
      </c>
      <c r="T8833">
        <v>-1.57</v>
      </c>
      <c r="U8833">
        <v>-3.2</v>
      </c>
      <c r="V8833" t="s">
        <v>262</v>
      </c>
      <c r="W8833" t="s">
        <v>45</v>
      </c>
      <c r="X8833">
        <v>1</v>
      </c>
      <c r="Y8833" t="str">
        <f>IF(tblRides[[#This Row],[supply_demand_ratio]]&lt;0.8,"Below 0.8",IF(tblRides[[#This Row],[supply_demand_ratio]]&lt;1,"Between 0.8-1.0",IF(tblRides[[#This Row],[supply_demand_ratio]]&lt;=1.2,"Between 1.0-1.2","Above 1.2")))</f>
        <v>Above 1.2</v>
      </c>
    </row>
    <row r="8834" spans="1:25" x14ac:dyDescent="0.3">
      <c r="A8834" t="s">
        <v>8889</v>
      </c>
      <c r="B8834" s="1">
        <v>46102.103472222225</v>
      </c>
      <c r="C8834" s="2">
        <v>46102</v>
      </c>
      <c r="D8834">
        <v>2</v>
      </c>
      <c r="E8834" t="s">
        <v>43</v>
      </c>
      <c r="F8834" t="s">
        <v>34</v>
      </c>
      <c r="G8834">
        <v>2.2999999999999998</v>
      </c>
      <c r="H8834">
        <v>71.64</v>
      </c>
      <c r="I8834">
        <v>72.61</v>
      </c>
      <c r="J8834">
        <v>1</v>
      </c>
      <c r="K8834">
        <v>2</v>
      </c>
      <c r="L8834">
        <v>1</v>
      </c>
      <c r="M8834">
        <v>75</v>
      </c>
      <c r="N8834" t="s">
        <v>41</v>
      </c>
      <c r="O8834">
        <v>1.8240000000000001</v>
      </c>
      <c r="P8834" t="s">
        <v>28</v>
      </c>
      <c r="Q8834" t="s">
        <v>29</v>
      </c>
      <c r="R8834">
        <v>4.9400000000000004</v>
      </c>
      <c r="S8834">
        <v>0</v>
      </c>
      <c r="T8834">
        <v>0.97</v>
      </c>
      <c r="U8834">
        <v>-1</v>
      </c>
      <c r="V8834" t="s">
        <v>262</v>
      </c>
      <c r="W8834" t="s">
        <v>31</v>
      </c>
      <c r="X8834">
        <v>1</v>
      </c>
      <c r="Y8834" t="str">
        <f>IF(tblRides[[#This Row],[supply_demand_ratio]]&lt;0.8,"Below 0.8",IF(tblRides[[#This Row],[supply_demand_ratio]]&lt;1,"Between 0.8-1.0",IF(tblRides[[#This Row],[supply_demand_ratio]]&lt;=1.2,"Between 1.0-1.2","Above 1.2")))</f>
        <v>Above 1.2</v>
      </c>
    </row>
    <row r="8835" spans="1:25" x14ac:dyDescent="0.3">
      <c r="A8835" t="s">
        <v>8890</v>
      </c>
      <c r="B8835" s="1">
        <v>46102.106944444444</v>
      </c>
      <c r="C8835" s="2">
        <v>46102</v>
      </c>
      <c r="D8835">
        <v>2</v>
      </c>
      <c r="E8835" t="s">
        <v>36</v>
      </c>
      <c r="F8835" t="s">
        <v>34</v>
      </c>
      <c r="G8835">
        <v>2.5</v>
      </c>
      <c r="H8835">
        <v>76.150000000000006</v>
      </c>
      <c r="I8835">
        <v>81.31</v>
      </c>
      <c r="J8835">
        <v>1</v>
      </c>
      <c r="K8835">
        <v>2.4</v>
      </c>
      <c r="L8835">
        <v>8.6</v>
      </c>
      <c r="M8835">
        <v>131</v>
      </c>
      <c r="N8835" t="s">
        <v>41</v>
      </c>
      <c r="O8835">
        <v>1.75</v>
      </c>
      <c r="P8835" t="s">
        <v>28</v>
      </c>
      <c r="Q8835" t="s">
        <v>29</v>
      </c>
      <c r="R8835">
        <v>4.5599999999999996</v>
      </c>
      <c r="S8835">
        <v>0</v>
      </c>
      <c r="T8835">
        <v>5.16</v>
      </c>
      <c r="U8835">
        <v>6.2</v>
      </c>
      <c r="V8835" t="s">
        <v>262</v>
      </c>
      <c r="W8835" t="s">
        <v>31</v>
      </c>
      <c r="X8835">
        <v>1</v>
      </c>
      <c r="Y8835" t="str">
        <f>IF(tblRides[[#This Row],[supply_demand_ratio]]&lt;0.8,"Below 0.8",IF(tblRides[[#This Row],[supply_demand_ratio]]&lt;1,"Between 0.8-1.0",IF(tblRides[[#This Row],[supply_demand_ratio]]&lt;=1.2,"Between 1.0-1.2","Above 1.2")))</f>
        <v>Above 1.2</v>
      </c>
    </row>
    <row r="8836" spans="1:25" x14ac:dyDescent="0.3">
      <c r="A8836" t="s">
        <v>8891</v>
      </c>
      <c r="B8836" s="1">
        <v>46102.109722222223</v>
      </c>
      <c r="C8836" s="2">
        <v>46102</v>
      </c>
      <c r="D8836">
        <v>2</v>
      </c>
      <c r="E8836" t="s">
        <v>36</v>
      </c>
      <c r="F8836" t="s">
        <v>26</v>
      </c>
      <c r="G8836">
        <v>3</v>
      </c>
      <c r="H8836">
        <v>83.74</v>
      </c>
      <c r="I8836">
        <v>83.68</v>
      </c>
      <c r="J8836">
        <v>1</v>
      </c>
      <c r="K8836">
        <v>5.7</v>
      </c>
      <c r="L8836">
        <v>3</v>
      </c>
      <c r="M8836">
        <v>111</v>
      </c>
      <c r="N8836" t="s">
        <v>41</v>
      </c>
      <c r="O8836">
        <v>1.4530000000000001</v>
      </c>
      <c r="P8836" t="s">
        <v>28</v>
      </c>
      <c r="Q8836" t="s">
        <v>29</v>
      </c>
      <c r="R8836">
        <v>4.8</v>
      </c>
      <c r="S8836">
        <v>2</v>
      </c>
      <c r="T8836">
        <v>-0.06</v>
      </c>
      <c r="U8836">
        <v>-2.7</v>
      </c>
      <c r="V8836" t="s">
        <v>262</v>
      </c>
      <c r="W8836" t="s">
        <v>45</v>
      </c>
      <c r="X8836">
        <v>1</v>
      </c>
      <c r="Y8836" t="str">
        <f>IF(tblRides[[#This Row],[supply_demand_ratio]]&lt;0.8,"Below 0.8",IF(tblRides[[#This Row],[supply_demand_ratio]]&lt;1,"Between 0.8-1.0",IF(tblRides[[#This Row],[supply_demand_ratio]]&lt;=1.2,"Between 1.0-1.2","Above 1.2")))</f>
        <v>Above 1.2</v>
      </c>
    </row>
    <row r="8837" spans="1:25" x14ac:dyDescent="0.3">
      <c r="A8837" t="s">
        <v>8892</v>
      </c>
      <c r="B8837" s="1">
        <v>46102.111805555556</v>
      </c>
      <c r="C8837" s="2">
        <v>46102</v>
      </c>
      <c r="D8837">
        <v>2</v>
      </c>
      <c r="E8837" t="s">
        <v>36</v>
      </c>
      <c r="F8837" t="s">
        <v>26</v>
      </c>
      <c r="G8837">
        <v>4</v>
      </c>
      <c r="H8837">
        <v>92.9</v>
      </c>
      <c r="I8837">
        <v>92.48</v>
      </c>
      <c r="J8837">
        <v>1</v>
      </c>
      <c r="K8837">
        <v>3.2</v>
      </c>
      <c r="L8837">
        <v>5.5</v>
      </c>
      <c r="M8837">
        <v>118</v>
      </c>
      <c r="N8837" t="s">
        <v>41</v>
      </c>
      <c r="O8837">
        <v>1.3340000000000001</v>
      </c>
      <c r="P8837" t="s">
        <v>28</v>
      </c>
      <c r="Q8837" t="s">
        <v>29</v>
      </c>
      <c r="R8837">
        <v>4.63</v>
      </c>
      <c r="S8837">
        <v>8</v>
      </c>
      <c r="T8837">
        <v>-0.42</v>
      </c>
      <c r="U8837">
        <v>2.2999999999999998</v>
      </c>
      <c r="V8837" t="s">
        <v>262</v>
      </c>
      <c r="W8837" t="s">
        <v>31</v>
      </c>
      <c r="X8837">
        <v>1</v>
      </c>
      <c r="Y8837" t="str">
        <f>IF(tblRides[[#This Row],[supply_demand_ratio]]&lt;0.8,"Below 0.8",IF(tblRides[[#This Row],[supply_demand_ratio]]&lt;1,"Between 0.8-1.0",IF(tblRides[[#This Row],[supply_demand_ratio]]&lt;=1.2,"Between 1.0-1.2","Above 1.2")))</f>
        <v>Above 1.2</v>
      </c>
    </row>
    <row r="8838" spans="1:25" x14ac:dyDescent="0.3">
      <c r="A8838" t="s">
        <v>8893</v>
      </c>
      <c r="B8838" s="1">
        <v>46102.115972222222</v>
      </c>
      <c r="C8838" s="2">
        <v>46102</v>
      </c>
      <c r="D8838">
        <v>2</v>
      </c>
      <c r="E8838" t="s">
        <v>36</v>
      </c>
      <c r="F8838" t="s">
        <v>26</v>
      </c>
      <c r="G8838">
        <v>4.0999999999999996</v>
      </c>
      <c r="H8838">
        <v>113.66</v>
      </c>
      <c r="J8838">
        <v>1.1000000000000001</v>
      </c>
      <c r="K8838">
        <v>5.4</v>
      </c>
      <c r="M8838">
        <v>119</v>
      </c>
      <c r="N8838" t="s">
        <v>27</v>
      </c>
      <c r="O8838">
        <v>1.101</v>
      </c>
      <c r="P8838" t="s">
        <v>82</v>
      </c>
      <c r="Q8838" t="s">
        <v>83</v>
      </c>
      <c r="R8838">
        <v>4.92</v>
      </c>
      <c r="S8838">
        <v>7</v>
      </c>
      <c r="V8838" t="s">
        <v>262</v>
      </c>
      <c r="W8838" t="s">
        <v>45</v>
      </c>
      <c r="X8838">
        <v>0</v>
      </c>
      <c r="Y8838" t="str">
        <f>IF(tblRides[[#This Row],[supply_demand_ratio]]&lt;0.8,"Below 0.8",IF(tblRides[[#This Row],[supply_demand_ratio]]&lt;1,"Between 0.8-1.0",IF(tblRides[[#This Row],[supply_demand_ratio]]&lt;=1.2,"Between 1.0-1.2","Above 1.2")))</f>
        <v>Between 1.0-1.2</v>
      </c>
    </row>
    <row r="8839" spans="1:25" x14ac:dyDescent="0.3">
      <c r="A8839" t="s">
        <v>8894</v>
      </c>
      <c r="B8839" s="1">
        <v>46102.118055555555</v>
      </c>
      <c r="C8839" s="2">
        <v>46102</v>
      </c>
      <c r="D8839">
        <v>2</v>
      </c>
      <c r="E8839" t="s">
        <v>43</v>
      </c>
      <c r="F8839" t="s">
        <v>26</v>
      </c>
      <c r="G8839">
        <v>1.1000000000000001</v>
      </c>
      <c r="H8839">
        <v>54.62</v>
      </c>
      <c r="J8839">
        <v>1</v>
      </c>
      <c r="K8839">
        <v>2.1</v>
      </c>
      <c r="L8839">
        <v>4.3</v>
      </c>
      <c r="M8839">
        <v>69</v>
      </c>
      <c r="N8839" t="s">
        <v>41</v>
      </c>
      <c r="O8839">
        <v>2.2000000000000002</v>
      </c>
      <c r="P8839" t="s">
        <v>37</v>
      </c>
      <c r="Q8839" t="s">
        <v>38</v>
      </c>
      <c r="R8839">
        <v>4.32</v>
      </c>
      <c r="S8839">
        <v>4</v>
      </c>
      <c r="U8839">
        <v>2.2000000000000002</v>
      </c>
      <c r="V8839" t="s">
        <v>262</v>
      </c>
      <c r="W8839" t="s">
        <v>31</v>
      </c>
      <c r="X8839">
        <v>0</v>
      </c>
      <c r="Y8839" t="str">
        <f>IF(tblRides[[#This Row],[supply_demand_ratio]]&lt;0.8,"Below 0.8",IF(tblRides[[#This Row],[supply_demand_ratio]]&lt;1,"Between 0.8-1.0",IF(tblRides[[#This Row],[supply_demand_ratio]]&lt;=1.2,"Between 1.0-1.2","Above 1.2")))</f>
        <v>Above 1.2</v>
      </c>
    </row>
    <row r="8840" spans="1:25" x14ac:dyDescent="0.3">
      <c r="A8840" t="s">
        <v>8895</v>
      </c>
      <c r="B8840" s="1">
        <v>46102.12777777778</v>
      </c>
      <c r="C8840" s="2">
        <v>46102</v>
      </c>
      <c r="D8840">
        <v>3</v>
      </c>
      <c r="E8840" t="s">
        <v>33</v>
      </c>
      <c r="F8840" t="s">
        <v>26</v>
      </c>
      <c r="G8840">
        <v>9.1</v>
      </c>
      <c r="H8840">
        <v>198.47</v>
      </c>
      <c r="I8840">
        <v>199.12</v>
      </c>
      <c r="J8840">
        <v>1</v>
      </c>
      <c r="K8840">
        <v>2.4</v>
      </c>
      <c r="L8840">
        <v>1</v>
      </c>
      <c r="M8840">
        <v>90</v>
      </c>
      <c r="N8840" t="s">
        <v>41</v>
      </c>
      <c r="O8840">
        <v>1.8979999999999999</v>
      </c>
      <c r="P8840" t="s">
        <v>28</v>
      </c>
      <c r="Q8840" t="s">
        <v>29</v>
      </c>
      <c r="R8840">
        <v>4.8499999999999996</v>
      </c>
      <c r="S8840">
        <v>4</v>
      </c>
      <c r="T8840">
        <v>0.65</v>
      </c>
      <c r="U8840">
        <v>-1.4</v>
      </c>
      <c r="V8840" t="s">
        <v>262</v>
      </c>
      <c r="W8840" t="s">
        <v>31</v>
      </c>
      <c r="X8840">
        <v>1</v>
      </c>
      <c r="Y8840" t="str">
        <f>IF(tblRides[[#This Row],[supply_demand_ratio]]&lt;0.8,"Below 0.8",IF(tblRides[[#This Row],[supply_demand_ratio]]&lt;1,"Between 0.8-1.0",IF(tblRides[[#This Row],[supply_demand_ratio]]&lt;=1.2,"Between 1.0-1.2","Above 1.2")))</f>
        <v>Above 1.2</v>
      </c>
    </row>
    <row r="8841" spans="1:25" x14ac:dyDescent="0.3">
      <c r="A8841" t="s">
        <v>8896</v>
      </c>
      <c r="B8841" s="1">
        <v>46102.133333333331</v>
      </c>
      <c r="C8841" s="2">
        <v>46102</v>
      </c>
      <c r="D8841">
        <v>3</v>
      </c>
      <c r="E8841" t="s">
        <v>33</v>
      </c>
      <c r="F8841" t="s">
        <v>34</v>
      </c>
      <c r="G8841">
        <v>16.399999999999999</v>
      </c>
      <c r="H8841">
        <v>339.42</v>
      </c>
      <c r="I8841">
        <v>325.39</v>
      </c>
      <c r="J8841">
        <v>1.1000000000000001</v>
      </c>
      <c r="K8841">
        <v>2</v>
      </c>
      <c r="L8841">
        <v>4.3</v>
      </c>
      <c r="M8841">
        <v>105</v>
      </c>
      <c r="N8841" t="s">
        <v>41</v>
      </c>
      <c r="O8841">
        <v>1.82</v>
      </c>
      <c r="P8841" t="s">
        <v>28</v>
      </c>
      <c r="Q8841" t="s">
        <v>29</v>
      </c>
      <c r="R8841">
        <v>4.5199999999999996</v>
      </c>
      <c r="S8841">
        <v>0</v>
      </c>
      <c r="T8841">
        <v>-14.03</v>
      </c>
      <c r="U8841">
        <v>2.2999999999999998</v>
      </c>
      <c r="V8841" t="s">
        <v>262</v>
      </c>
      <c r="W8841" t="s">
        <v>31</v>
      </c>
      <c r="X8841">
        <v>1</v>
      </c>
      <c r="Y8841" t="str">
        <f>IF(tblRides[[#This Row],[supply_demand_ratio]]&lt;0.8,"Below 0.8",IF(tblRides[[#This Row],[supply_demand_ratio]]&lt;1,"Between 0.8-1.0",IF(tblRides[[#This Row],[supply_demand_ratio]]&lt;=1.2,"Between 1.0-1.2","Above 1.2")))</f>
        <v>Above 1.2</v>
      </c>
    </row>
    <row r="8842" spans="1:25" x14ac:dyDescent="0.3">
      <c r="A8842" t="s">
        <v>8897</v>
      </c>
      <c r="B8842" s="1">
        <v>46102.146527777775</v>
      </c>
      <c r="C8842" s="2">
        <v>46102</v>
      </c>
      <c r="D8842">
        <v>3</v>
      </c>
      <c r="E8842" t="s">
        <v>25</v>
      </c>
      <c r="F8842" t="s">
        <v>26</v>
      </c>
      <c r="G8842">
        <v>2.2999999999999998</v>
      </c>
      <c r="H8842">
        <v>75.790000000000006</v>
      </c>
      <c r="I8842">
        <v>75.040000000000006</v>
      </c>
      <c r="J8842">
        <v>1</v>
      </c>
      <c r="K8842">
        <v>4</v>
      </c>
      <c r="L8842">
        <v>1</v>
      </c>
      <c r="M8842">
        <v>117</v>
      </c>
      <c r="N8842" t="s">
        <v>41</v>
      </c>
      <c r="O8842">
        <v>1.151</v>
      </c>
      <c r="P8842" t="s">
        <v>28</v>
      </c>
      <c r="Q8842" t="s">
        <v>29</v>
      </c>
      <c r="R8842">
        <v>4.71</v>
      </c>
      <c r="S8842">
        <v>13</v>
      </c>
      <c r="T8842">
        <v>-0.75</v>
      </c>
      <c r="U8842">
        <v>-3</v>
      </c>
      <c r="V8842" t="s">
        <v>262</v>
      </c>
      <c r="W8842" t="s">
        <v>31</v>
      </c>
      <c r="X8842">
        <v>1</v>
      </c>
      <c r="Y8842" t="str">
        <f>IF(tblRides[[#This Row],[supply_demand_ratio]]&lt;0.8,"Below 0.8",IF(tblRides[[#This Row],[supply_demand_ratio]]&lt;1,"Between 0.8-1.0",IF(tblRides[[#This Row],[supply_demand_ratio]]&lt;=1.2,"Between 1.0-1.2","Above 1.2")))</f>
        <v>Between 1.0-1.2</v>
      </c>
    </row>
    <row r="8843" spans="1:25" x14ac:dyDescent="0.3">
      <c r="A8843" t="s">
        <v>8898</v>
      </c>
      <c r="B8843" s="1">
        <v>46102.147916666669</v>
      </c>
      <c r="C8843" s="2">
        <v>46102</v>
      </c>
      <c r="D8843">
        <v>3</v>
      </c>
      <c r="E8843" t="s">
        <v>33</v>
      </c>
      <c r="F8843" t="s">
        <v>26</v>
      </c>
      <c r="G8843">
        <v>5.3</v>
      </c>
      <c r="H8843">
        <v>129.82</v>
      </c>
      <c r="I8843">
        <v>132.41999999999999</v>
      </c>
      <c r="J8843">
        <v>1</v>
      </c>
      <c r="K8843">
        <v>4.3</v>
      </c>
      <c r="L8843">
        <v>4.2</v>
      </c>
      <c r="M8843">
        <v>110</v>
      </c>
      <c r="N8843" t="s">
        <v>27</v>
      </c>
      <c r="O8843">
        <v>1.1910000000000001</v>
      </c>
      <c r="P8843" t="s">
        <v>28</v>
      </c>
      <c r="Q8843" t="s">
        <v>29</v>
      </c>
      <c r="R8843">
        <v>4.75</v>
      </c>
      <c r="S8843">
        <v>61</v>
      </c>
      <c r="T8843">
        <v>2.6</v>
      </c>
      <c r="U8843">
        <v>-0.1</v>
      </c>
      <c r="V8843" t="s">
        <v>262</v>
      </c>
      <c r="W8843" t="s">
        <v>31</v>
      </c>
      <c r="X8843">
        <v>1</v>
      </c>
      <c r="Y8843" t="str">
        <f>IF(tblRides[[#This Row],[supply_demand_ratio]]&lt;0.8,"Below 0.8",IF(tblRides[[#This Row],[supply_demand_ratio]]&lt;1,"Between 0.8-1.0",IF(tblRides[[#This Row],[supply_demand_ratio]]&lt;=1.2,"Between 1.0-1.2","Above 1.2")))</f>
        <v>Between 1.0-1.2</v>
      </c>
    </row>
    <row r="8844" spans="1:25" x14ac:dyDescent="0.3">
      <c r="A8844" t="s">
        <v>8899</v>
      </c>
      <c r="B8844" s="1">
        <v>46102.148611111108</v>
      </c>
      <c r="C8844" s="2">
        <v>46102</v>
      </c>
      <c r="D8844">
        <v>3</v>
      </c>
      <c r="E8844" t="s">
        <v>36</v>
      </c>
      <c r="F8844" t="s">
        <v>26</v>
      </c>
      <c r="G8844">
        <v>10.1</v>
      </c>
      <c r="H8844">
        <v>211.95</v>
      </c>
      <c r="I8844">
        <v>212.3</v>
      </c>
      <c r="J8844">
        <v>1</v>
      </c>
      <c r="K8844">
        <v>2</v>
      </c>
      <c r="L8844">
        <v>2.4</v>
      </c>
      <c r="M8844">
        <v>131</v>
      </c>
      <c r="N8844" t="s">
        <v>27</v>
      </c>
      <c r="O8844">
        <v>1.36</v>
      </c>
      <c r="P8844" t="s">
        <v>28</v>
      </c>
      <c r="Q8844" t="s">
        <v>29</v>
      </c>
      <c r="R8844">
        <v>4.57</v>
      </c>
      <c r="S8844">
        <v>4</v>
      </c>
      <c r="T8844">
        <v>0.35</v>
      </c>
      <c r="U8844">
        <v>0.4</v>
      </c>
      <c r="V8844" t="s">
        <v>262</v>
      </c>
      <c r="W8844" t="s">
        <v>31</v>
      </c>
      <c r="X8844">
        <v>1</v>
      </c>
      <c r="Y8844" t="str">
        <f>IF(tblRides[[#This Row],[supply_demand_ratio]]&lt;0.8,"Below 0.8",IF(tblRides[[#This Row],[supply_demand_ratio]]&lt;1,"Between 0.8-1.0",IF(tblRides[[#This Row],[supply_demand_ratio]]&lt;=1.2,"Between 1.0-1.2","Above 1.2")))</f>
        <v>Above 1.2</v>
      </c>
    </row>
    <row r="8845" spans="1:25" x14ac:dyDescent="0.3">
      <c r="A8845" t="s">
        <v>8900</v>
      </c>
      <c r="B8845" s="1">
        <v>46102.150694444441</v>
      </c>
      <c r="C8845" s="2">
        <v>46102</v>
      </c>
      <c r="D8845">
        <v>3</v>
      </c>
      <c r="E8845" t="s">
        <v>33</v>
      </c>
      <c r="F8845" t="s">
        <v>26</v>
      </c>
      <c r="G8845">
        <v>11.4</v>
      </c>
      <c r="H8845">
        <v>215.13</v>
      </c>
      <c r="I8845">
        <v>204.28</v>
      </c>
      <c r="J8845">
        <v>1</v>
      </c>
      <c r="K8845">
        <v>2</v>
      </c>
      <c r="L8845">
        <v>3.5</v>
      </c>
      <c r="M8845">
        <v>95</v>
      </c>
      <c r="N8845" t="s">
        <v>41</v>
      </c>
      <c r="O8845">
        <v>1.5820000000000001</v>
      </c>
      <c r="P8845" t="s">
        <v>28</v>
      </c>
      <c r="Q8845" t="s">
        <v>29</v>
      </c>
      <c r="R8845">
        <v>4.62</v>
      </c>
      <c r="S8845">
        <v>8</v>
      </c>
      <c r="T8845">
        <v>-10.85</v>
      </c>
      <c r="U8845">
        <v>1.5</v>
      </c>
      <c r="V8845" t="s">
        <v>262</v>
      </c>
      <c r="W8845" t="s">
        <v>31</v>
      </c>
      <c r="X8845">
        <v>1</v>
      </c>
      <c r="Y8845" t="str">
        <f>IF(tblRides[[#This Row],[supply_demand_ratio]]&lt;0.8,"Below 0.8",IF(tblRides[[#This Row],[supply_demand_ratio]]&lt;1,"Between 0.8-1.0",IF(tblRides[[#This Row],[supply_demand_ratio]]&lt;=1.2,"Between 1.0-1.2","Above 1.2")))</f>
        <v>Above 1.2</v>
      </c>
    </row>
    <row r="8846" spans="1:25" x14ac:dyDescent="0.3">
      <c r="A8846" t="s">
        <v>8901</v>
      </c>
      <c r="B8846" s="1">
        <v>46102.151388888888</v>
      </c>
      <c r="C8846" s="2">
        <v>46102</v>
      </c>
      <c r="D8846">
        <v>3</v>
      </c>
      <c r="E8846" t="s">
        <v>36</v>
      </c>
      <c r="F8846" t="s">
        <v>34</v>
      </c>
      <c r="G8846">
        <v>3.9</v>
      </c>
      <c r="H8846">
        <v>106.47</v>
      </c>
      <c r="I8846">
        <v>105.73</v>
      </c>
      <c r="J8846">
        <v>1</v>
      </c>
      <c r="K8846">
        <v>3.3</v>
      </c>
      <c r="L8846">
        <v>7.8</v>
      </c>
      <c r="M8846">
        <v>107</v>
      </c>
      <c r="N8846" t="s">
        <v>41</v>
      </c>
      <c r="O8846">
        <v>1.2090000000000001</v>
      </c>
      <c r="P8846" t="s">
        <v>28</v>
      </c>
      <c r="Q8846" t="s">
        <v>29</v>
      </c>
      <c r="R8846">
        <v>4.7699999999999996</v>
      </c>
      <c r="S8846">
        <v>0</v>
      </c>
      <c r="T8846">
        <v>-0.74</v>
      </c>
      <c r="U8846">
        <v>4.5</v>
      </c>
      <c r="V8846" t="s">
        <v>262</v>
      </c>
      <c r="W8846" t="s">
        <v>31</v>
      </c>
      <c r="X8846">
        <v>1</v>
      </c>
      <c r="Y8846" t="str">
        <f>IF(tblRides[[#This Row],[supply_demand_ratio]]&lt;0.8,"Below 0.8",IF(tblRides[[#This Row],[supply_demand_ratio]]&lt;1,"Between 0.8-1.0",IF(tblRides[[#This Row],[supply_demand_ratio]]&lt;=1.2,"Between 1.0-1.2","Above 1.2")))</f>
        <v>Above 1.2</v>
      </c>
    </row>
    <row r="8847" spans="1:25" x14ac:dyDescent="0.3">
      <c r="A8847" t="s">
        <v>8902</v>
      </c>
      <c r="B8847" s="1">
        <v>46102.152083333334</v>
      </c>
      <c r="C8847" s="2">
        <v>46102</v>
      </c>
      <c r="D8847">
        <v>3</v>
      </c>
      <c r="E8847" t="s">
        <v>25</v>
      </c>
      <c r="F8847" t="s">
        <v>26</v>
      </c>
      <c r="G8847">
        <v>10.5</v>
      </c>
      <c r="H8847">
        <v>220.62</v>
      </c>
      <c r="I8847">
        <v>225.89</v>
      </c>
      <c r="J8847">
        <v>1.1000000000000001</v>
      </c>
      <c r="K8847">
        <v>3.9</v>
      </c>
      <c r="L8847">
        <v>2.2000000000000002</v>
      </c>
      <c r="M8847">
        <v>131</v>
      </c>
      <c r="N8847" t="s">
        <v>27</v>
      </c>
      <c r="O8847">
        <v>0.98399999999999999</v>
      </c>
      <c r="P8847" t="s">
        <v>28</v>
      </c>
      <c r="Q8847" t="s">
        <v>29</v>
      </c>
      <c r="R8847">
        <v>4.67</v>
      </c>
      <c r="S8847">
        <v>18</v>
      </c>
      <c r="T8847">
        <v>5.27</v>
      </c>
      <c r="U8847">
        <v>-1.7</v>
      </c>
      <c r="V8847" t="s">
        <v>262</v>
      </c>
      <c r="W8847" t="s">
        <v>31</v>
      </c>
      <c r="X8847">
        <v>1</v>
      </c>
      <c r="Y8847" t="str">
        <f>IF(tblRides[[#This Row],[supply_demand_ratio]]&lt;0.8,"Below 0.8",IF(tblRides[[#This Row],[supply_demand_ratio]]&lt;1,"Between 0.8-1.0",IF(tblRides[[#This Row],[supply_demand_ratio]]&lt;=1.2,"Between 1.0-1.2","Above 1.2")))</f>
        <v>Between 0.8-1.0</v>
      </c>
    </row>
    <row r="8848" spans="1:25" x14ac:dyDescent="0.3">
      <c r="A8848" t="s">
        <v>8903</v>
      </c>
      <c r="B8848" s="1">
        <v>46102.179861111108</v>
      </c>
      <c r="C8848" s="2">
        <v>46102</v>
      </c>
      <c r="D8848">
        <v>4</v>
      </c>
      <c r="E8848" t="s">
        <v>36</v>
      </c>
      <c r="F8848" t="s">
        <v>26</v>
      </c>
      <c r="G8848">
        <v>1.9</v>
      </c>
      <c r="H8848">
        <v>64.83</v>
      </c>
      <c r="I8848">
        <v>63.25</v>
      </c>
      <c r="J8848">
        <v>1</v>
      </c>
      <c r="K8848">
        <v>2.6</v>
      </c>
      <c r="L8848">
        <v>6.2</v>
      </c>
      <c r="M8848">
        <v>115</v>
      </c>
      <c r="N8848" t="s">
        <v>41</v>
      </c>
      <c r="O8848">
        <v>1.3169999999999999</v>
      </c>
      <c r="P8848" t="s">
        <v>28</v>
      </c>
      <c r="Q8848" t="s">
        <v>29</v>
      </c>
      <c r="R8848">
        <v>4.78</v>
      </c>
      <c r="S8848">
        <v>29</v>
      </c>
      <c r="T8848">
        <v>-1.58</v>
      </c>
      <c r="U8848">
        <v>3.6</v>
      </c>
      <c r="V8848" t="s">
        <v>262</v>
      </c>
      <c r="W8848" t="s">
        <v>31</v>
      </c>
      <c r="X8848">
        <v>1</v>
      </c>
      <c r="Y8848" t="str">
        <f>IF(tblRides[[#This Row],[supply_demand_ratio]]&lt;0.8,"Below 0.8",IF(tblRides[[#This Row],[supply_demand_ratio]]&lt;1,"Between 0.8-1.0",IF(tblRides[[#This Row],[supply_demand_ratio]]&lt;=1.2,"Between 1.0-1.2","Above 1.2")))</f>
        <v>Above 1.2</v>
      </c>
    </row>
    <row r="8849" spans="1:25" x14ac:dyDescent="0.3">
      <c r="A8849" t="s">
        <v>8904</v>
      </c>
      <c r="B8849" s="1">
        <v>46102.199305555558</v>
      </c>
      <c r="C8849" s="2">
        <v>46102</v>
      </c>
      <c r="D8849">
        <v>4</v>
      </c>
      <c r="E8849" t="s">
        <v>25</v>
      </c>
      <c r="F8849" t="s">
        <v>34</v>
      </c>
      <c r="G8849">
        <v>0.7</v>
      </c>
      <c r="H8849">
        <v>52.59</v>
      </c>
      <c r="I8849">
        <v>53.59</v>
      </c>
      <c r="J8849">
        <v>1</v>
      </c>
      <c r="K8849">
        <v>5.5</v>
      </c>
      <c r="L8849">
        <v>10.6</v>
      </c>
      <c r="M8849">
        <v>130</v>
      </c>
      <c r="N8849" t="s">
        <v>27</v>
      </c>
      <c r="O8849">
        <v>1.244</v>
      </c>
      <c r="P8849" t="s">
        <v>28</v>
      </c>
      <c r="Q8849" t="s">
        <v>29</v>
      </c>
      <c r="R8849">
        <v>4.92</v>
      </c>
      <c r="S8849">
        <v>0</v>
      </c>
      <c r="T8849">
        <v>1</v>
      </c>
      <c r="U8849">
        <v>5.0999999999999996</v>
      </c>
      <c r="V8849" t="s">
        <v>262</v>
      </c>
      <c r="W8849" t="s">
        <v>45</v>
      </c>
      <c r="X8849">
        <v>1</v>
      </c>
      <c r="Y8849" t="str">
        <f>IF(tblRides[[#This Row],[supply_demand_ratio]]&lt;0.8,"Below 0.8",IF(tblRides[[#This Row],[supply_demand_ratio]]&lt;1,"Between 0.8-1.0",IF(tblRides[[#This Row],[supply_demand_ratio]]&lt;=1.2,"Between 1.0-1.2","Above 1.2")))</f>
        <v>Above 1.2</v>
      </c>
    </row>
    <row r="8850" spans="1:25" x14ac:dyDescent="0.3">
      <c r="A8850" t="s">
        <v>8905</v>
      </c>
      <c r="B8850" s="1">
        <v>46102.234027777777</v>
      </c>
      <c r="C8850" s="2">
        <v>46102</v>
      </c>
      <c r="D8850">
        <v>5</v>
      </c>
      <c r="E8850" t="s">
        <v>36</v>
      </c>
      <c r="F8850" t="s">
        <v>26</v>
      </c>
      <c r="G8850">
        <v>4</v>
      </c>
      <c r="H8850">
        <v>98.75</v>
      </c>
      <c r="I8850">
        <v>96.28</v>
      </c>
      <c r="J8850">
        <v>1</v>
      </c>
      <c r="K8850">
        <v>3.4</v>
      </c>
      <c r="L8850">
        <v>2</v>
      </c>
      <c r="M8850">
        <v>122</v>
      </c>
      <c r="N8850" t="s">
        <v>41</v>
      </c>
      <c r="O8850">
        <v>1.4159999999999999</v>
      </c>
      <c r="P8850" t="s">
        <v>28</v>
      </c>
      <c r="Q8850" t="s">
        <v>29</v>
      </c>
      <c r="R8850">
        <v>4.68</v>
      </c>
      <c r="S8850">
        <v>2</v>
      </c>
      <c r="T8850">
        <v>-2.4700000000000002</v>
      </c>
      <c r="U8850">
        <v>-1.4</v>
      </c>
      <c r="V8850" t="s">
        <v>262</v>
      </c>
      <c r="W8850" t="s">
        <v>31</v>
      </c>
      <c r="X8850">
        <v>1</v>
      </c>
      <c r="Y8850" t="str">
        <f>IF(tblRides[[#This Row],[supply_demand_ratio]]&lt;0.8,"Below 0.8",IF(tblRides[[#This Row],[supply_demand_ratio]]&lt;1,"Between 0.8-1.0",IF(tblRides[[#This Row],[supply_demand_ratio]]&lt;=1.2,"Between 1.0-1.2","Above 1.2")))</f>
        <v>Above 1.2</v>
      </c>
    </row>
    <row r="8851" spans="1:25" x14ac:dyDescent="0.3">
      <c r="A8851" t="s">
        <v>8906</v>
      </c>
      <c r="B8851" s="1">
        <v>46102.245138888888</v>
      </c>
      <c r="C8851" s="2">
        <v>46102</v>
      </c>
      <c r="D8851">
        <v>5</v>
      </c>
      <c r="E8851" t="s">
        <v>25</v>
      </c>
      <c r="F8851" t="s">
        <v>26</v>
      </c>
      <c r="G8851">
        <v>17.3</v>
      </c>
      <c r="H8851">
        <v>302.58</v>
      </c>
      <c r="I8851">
        <v>317.33999999999997</v>
      </c>
      <c r="J8851">
        <v>1</v>
      </c>
      <c r="K8851">
        <v>4.7</v>
      </c>
      <c r="L8851">
        <v>1</v>
      </c>
      <c r="M8851">
        <v>121</v>
      </c>
      <c r="N8851" t="s">
        <v>27</v>
      </c>
      <c r="O8851">
        <v>1.0009999999999999</v>
      </c>
      <c r="P8851" t="s">
        <v>28</v>
      </c>
      <c r="Q8851" t="s">
        <v>29</v>
      </c>
      <c r="R8851">
        <v>4.91</v>
      </c>
      <c r="S8851">
        <v>4</v>
      </c>
      <c r="T8851">
        <v>14.76</v>
      </c>
      <c r="U8851">
        <v>-3.7</v>
      </c>
      <c r="V8851" t="s">
        <v>262</v>
      </c>
      <c r="W8851" t="s">
        <v>31</v>
      </c>
      <c r="X8851">
        <v>1</v>
      </c>
      <c r="Y8851" t="str">
        <f>IF(tblRides[[#This Row],[supply_demand_ratio]]&lt;0.8,"Below 0.8",IF(tblRides[[#This Row],[supply_demand_ratio]]&lt;1,"Between 0.8-1.0",IF(tblRides[[#This Row],[supply_demand_ratio]]&lt;=1.2,"Between 1.0-1.2","Above 1.2")))</f>
        <v>Between 1.0-1.2</v>
      </c>
    </row>
    <row r="8852" spans="1:25" x14ac:dyDescent="0.3">
      <c r="A8852" t="s">
        <v>8907</v>
      </c>
      <c r="B8852" s="1">
        <v>46102.247916666667</v>
      </c>
      <c r="C8852" s="2">
        <v>46102</v>
      </c>
      <c r="D8852">
        <v>5</v>
      </c>
      <c r="E8852" t="s">
        <v>33</v>
      </c>
      <c r="F8852" t="s">
        <v>34</v>
      </c>
      <c r="G8852">
        <v>5.5</v>
      </c>
      <c r="H8852">
        <v>113.58</v>
      </c>
      <c r="I8852">
        <v>113.3</v>
      </c>
      <c r="J8852">
        <v>1</v>
      </c>
      <c r="K8852">
        <v>5.0999999999999996</v>
      </c>
      <c r="L8852">
        <v>4.9000000000000004</v>
      </c>
      <c r="M8852">
        <v>110</v>
      </c>
      <c r="N8852" t="s">
        <v>41</v>
      </c>
      <c r="O8852">
        <v>1.718</v>
      </c>
      <c r="P8852" t="s">
        <v>28</v>
      </c>
      <c r="Q8852" t="s">
        <v>29</v>
      </c>
      <c r="R8852">
        <v>4.5199999999999996</v>
      </c>
      <c r="S8852">
        <v>0</v>
      </c>
      <c r="T8852">
        <v>-0.28000000000000003</v>
      </c>
      <c r="U8852">
        <v>-0.2</v>
      </c>
      <c r="V8852" t="s">
        <v>262</v>
      </c>
      <c r="W8852" t="s">
        <v>45</v>
      </c>
      <c r="X8852">
        <v>1</v>
      </c>
      <c r="Y8852" t="str">
        <f>IF(tblRides[[#This Row],[supply_demand_ratio]]&lt;0.8,"Below 0.8",IF(tblRides[[#This Row],[supply_demand_ratio]]&lt;1,"Between 0.8-1.0",IF(tblRides[[#This Row],[supply_demand_ratio]]&lt;=1.2,"Between 1.0-1.2","Above 1.2")))</f>
        <v>Above 1.2</v>
      </c>
    </row>
    <row r="8853" spans="1:25" x14ac:dyDescent="0.3">
      <c r="A8853" t="s">
        <v>8908</v>
      </c>
      <c r="B8853" s="1">
        <v>46102.252083333333</v>
      </c>
      <c r="C8853" s="2">
        <v>46102</v>
      </c>
      <c r="D8853">
        <v>6</v>
      </c>
      <c r="E8853" t="s">
        <v>33</v>
      </c>
      <c r="F8853" t="s">
        <v>26</v>
      </c>
      <c r="G8853">
        <v>21.5</v>
      </c>
      <c r="H8853">
        <v>330.69</v>
      </c>
      <c r="I8853">
        <v>341.57</v>
      </c>
      <c r="J8853">
        <v>1</v>
      </c>
      <c r="K8853">
        <v>2.5</v>
      </c>
      <c r="L8853">
        <v>6.8</v>
      </c>
      <c r="M8853">
        <v>94</v>
      </c>
      <c r="N8853" t="s">
        <v>27</v>
      </c>
      <c r="O8853">
        <v>1.111</v>
      </c>
      <c r="P8853" t="s">
        <v>28</v>
      </c>
      <c r="Q8853" t="s">
        <v>29</v>
      </c>
      <c r="R8853">
        <v>5</v>
      </c>
      <c r="S8853">
        <v>23</v>
      </c>
      <c r="T8853">
        <v>10.88</v>
      </c>
      <c r="U8853">
        <v>4.3</v>
      </c>
      <c r="V8853" t="s">
        <v>262</v>
      </c>
      <c r="W8853" t="s">
        <v>31</v>
      </c>
      <c r="X8853">
        <v>1</v>
      </c>
      <c r="Y8853" t="str">
        <f>IF(tblRides[[#This Row],[supply_demand_ratio]]&lt;0.8,"Below 0.8",IF(tblRides[[#This Row],[supply_demand_ratio]]&lt;1,"Between 0.8-1.0",IF(tblRides[[#This Row],[supply_demand_ratio]]&lt;=1.2,"Between 1.0-1.2","Above 1.2")))</f>
        <v>Between 1.0-1.2</v>
      </c>
    </row>
    <row r="8854" spans="1:25" x14ac:dyDescent="0.3">
      <c r="A8854" t="s">
        <v>8909</v>
      </c>
      <c r="B8854" s="1">
        <v>46102.26458333333</v>
      </c>
      <c r="C8854" s="2">
        <v>46102</v>
      </c>
      <c r="D8854">
        <v>6</v>
      </c>
      <c r="E8854" t="s">
        <v>25</v>
      </c>
      <c r="F8854" t="s">
        <v>26</v>
      </c>
      <c r="G8854">
        <v>2</v>
      </c>
      <c r="H8854">
        <v>70.94</v>
      </c>
      <c r="I8854">
        <v>72.34</v>
      </c>
      <c r="J8854">
        <v>1</v>
      </c>
      <c r="K8854">
        <v>5.8</v>
      </c>
      <c r="L8854">
        <v>10.5</v>
      </c>
      <c r="M8854">
        <v>140</v>
      </c>
      <c r="N8854" t="s">
        <v>27</v>
      </c>
      <c r="O8854">
        <v>1.0609999999999999</v>
      </c>
      <c r="P8854" t="s">
        <v>28</v>
      </c>
      <c r="Q8854" t="s">
        <v>29</v>
      </c>
      <c r="R8854">
        <v>4.46</v>
      </c>
      <c r="S8854">
        <v>2</v>
      </c>
      <c r="T8854">
        <v>1.4</v>
      </c>
      <c r="U8854">
        <v>4.7</v>
      </c>
      <c r="V8854" t="s">
        <v>262</v>
      </c>
      <c r="W8854" t="s">
        <v>45</v>
      </c>
      <c r="X8854">
        <v>1</v>
      </c>
      <c r="Y8854" t="str">
        <f>IF(tblRides[[#This Row],[supply_demand_ratio]]&lt;0.8,"Below 0.8",IF(tblRides[[#This Row],[supply_demand_ratio]]&lt;1,"Between 0.8-1.0",IF(tblRides[[#This Row],[supply_demand_ratio]]&lt;=1.2,"Between 1.0-1.2","Above 1.2")))</f>
        <v>Between 1.0-1.2</v>
      </c>
    </row>
    <row r="8855" spans="1:25" x14ac:dyDescent="0.3">
      <c r="A8855" t="s">
        <v>8910</v>
      </c>
      <c r="B8855" s="1">
        <v>46102.272916666669</v>
      </c>
      <c r="C8855" s="2">
        <v>46102</v>
      </c>
      <c r="D8855">
        <v>6</v>
      </c>
      <c r="E8855" t="s">
        <v>43</v>
      </c>
      <c r="F8855" t="s">
        <v>26</v>
      </c>
      <c r="G8855">
        <v>3.5</v>
      </c>
      <c r="H8855">
        <v>94.97</v>
      </c>
      <c r="I8855">
        <v>100.76</v>
      </c>
      <c r="J8855">
        <v>1</v>
      </c>
      <c r="K8855">
        <v>4.7</v>
      </c>
      <c r="L8855">
        <v>3.4</v>
      </c>
      <c r="M8855">
        <v>64</v>
      </c>
      <c r="N8855" t="s">
        <v>41</v>
      </c>
      <c r="O8855">
        <v>1.423</v>
      </c>
      <c r="P8855" t="s">
        <v>28</v>
      </c>
      <c r="Q8855" t="s">
        <v>29</v>
      </c>
      <c r="R8855">
        <v>4.57</v>
      </c>
      <c r="S8855">
        <v>2</v>
      </c>
      <c r="T8855">
        <v>5.79</v>
      </c>
      <c r="U8855">
        <v>-1.3</v>
      </c>
      <c r="V8855" t="s">
        <v>262</v>
      </c>
      <c r="W8855" t="s">
        <v>31</v>
      </c>
      <c r="X8855">
        <v>1</v>
      </c>
      <c r="Y8855" t="str">
        <f>IF(tblRides[[#This Row],[supply_demand_ratio]]&lt;0.8,"Below 0.8",IF(tblRides[[#This Row],[supply_demand_ratio]]&lt;1,"Between 0.8-1.0",IF(tblRides[[#This Row],[supply_demand_ratio]]&lt;=1.2,"Between 1.0-1.2","Above 1.2")))</f>
        <v>Above 1.2</v>
      </c>
    </row>
    <row r="8856" spans="1:25" x14ac:dyDescent="0.3">
      <c r="A8856" t="s">
        <v>8911</v>
      </c>
      <c r="B8856" s="1">
        <v>46102.279861111114</v>
      </c>
      <c r="C8856" s="2">
        <v>46102</v>
      </c>
      <c r="D8856">
        <v>6</v>
      </c>
      <c r="E8856" t="s">
        <v>25</v>
      </c>
      <c r="F8856" t="s">
        <v>34</v>
      </c>
      <c r="G8856">
        <v>8.9</v>
      </c>
      <c r="H8856">
        <v>163.56</v>
      </c>
      <c r="I8856">
        <v>169.75</v>
      </c>
      <c r="J8856">
        <v>1</v>
      </c>
      <c r="K8856">
        <v>4.5999999999999996</v>
      </c>
      <c r="L8856">
        <v>5.9</v>
      </c>
      <c r="M8856">
        <v>130</v>
      </c>
      <c r="N8856" t="s">
        <v>27</v>
      </c>
      <c r="O8856">
        <v>1.1679999999999999</v>
      </c>
      <c r="P8856" t="s">
        <v>28</v>
      </c>
      <c r="Q8856" t="s">
        <v>29</v>
      </c>
      <c r="R8856">
        <v>4.9400000000000004</v>
      </c>
      <c r="S8856">
        <v>0</v>
      </c>
      <c r="T8856">
        <v>6.19</v>
      </c>
      <c r="U8856">
        <v>1.3</v>
      </c>
      <c r="V8856" t="s">
        <v>262</v>
      </c>
      <c r="W8856" t="s">
        <v>31</v>
      </c>
      <c r="X8856">
        <v>1</v>
      </c>
      <c r="Y8856" t="str">
        <f>IF(tblRides[[#This Row],[supply_demand_ratio]]&lt;0.8,"Below 0.8",IF(tblRides[[#This Row],[supply_demand_ratio]]&lt;1,"Between 0.8-1.0",IF(tblRides[[#This Row],[supply_demand_ratio]]&lt;=1.2,"Between 1.0-1.2","Above 1.2")))</f>
        <v>Between 1.0-1.2</v>
      </c>
    </row>
    <row r="8857" spans="1:25" x14ac:dyDescent="0.3">
      <c r="A8857" t="s">
        <v>8912</v>
      </c>
      <c r="B8857" s="1">
        <v>46102.293055555558</v>
      </c>
      <c r="C8857" s="2">
        <v>46102</v>
      </c>
      <c r="D8857">
        <v>7</v>
      </c>
      <c r="E8857" t="s">
        <v>33</v>
      </c>
      <c r="F8857" t="s">
        <v>26</v>
      </c>
      <c r="G8857">
        <v>11.8</v>
      </c>
      <c r="H8857">
        <v>192.3</v>
      </c>
      <c r="I8857">
        <v>194.3</v>
      </c>
      <c r="J8857">
        <v>1</v>
      </c>
      <c r="K8857">
        <v>3</v>
      </c>
      <c r="L8857">
        <v>6</v>
      </c>
      <c r="M8857">
        <v>98</v>
      </c>
      <c r="N8857" t="s">
        <v>41</v>
      </c>
      <c r="O8857">
        <v>1.536</v>
      </c>
      <c r="P8857" t="s">
        <v>28</v>
      </c>
      <c r="Q8857" t="s">
        <v>29</v>
      </c>
      <c r="R8857">
        <v>4.8600000000000003</v>
      </c>
      <c r="S8857">
        <v>2</v>
      </c>
      <c r="T8857">
        <v>2</v>
      </c>
      <c r="U8857">
        <v>3</v>
      </c>
      <c r="V8857" t="s">
        <v>262</v>
      </c>
      <c r="W8857" t="s">
        <v>31</v>
      </c>
      <c r="X8857">
        <v>1</v>
      </c>
      <c r="Y8857" t="str">
        <f>IF(tblRides[[#This Row],[supply_demand_ratio]]&lt;0.8,"Below 0.8",IF(tblRides[[#This Row],[supply_demand_ratio]]&lt;1,"Between 0.8-1.0",IF(tblRides[[#This Row],[supply_demand_ratio]]&lt;=1.2,"Between 1.0-1.2","Above 1.2")))</f>
        <v>Above 1.2</v>
      </c>
    </row>
    <row r="8858" spans="1:25" x14ac:dyDescent="0.3">
      <c r="A8858" t="s">
        <v>8913</v>
      </c>
      <c r="B8858" s="1">
        <v>46102.306250000001</v>
      </c>
      <c r="C8858" s="2">
        <v>46102</v>
      </c>
      <c r="D8858">
        <v>7</v>
      </c>
      <c r="E8858" t="s">
        <v>62</v>
      </c>
      <c r="F8858" t="s">
        <v>26</v>
      </c>
      <c r="G8858">
        <v>7.6</v>
      </c>
      <c r="H8858">
        <v>141.15</v>
      </c>
      <c r="J8858">
        <v>1</v>
      </c>
      <c r="K8858">
        <v>6.7</v>
      </c>
      <c r="L8858">
        <v>10.5</v>
      </c>
      <c r="M8858">
        <v>60</v>
      </c>
      <c r="N8858" t="s">
        <v>41</v>
      </c>
      <c r="O8858">
        <v>1.742</v>
      </c>
      <c r="P8858" t="s">
        <v>58</v>
      </c>
      <c r="Q8858" t="s">
        <v>108</v>
      </c>
      <c r="R8858">
        <v>4.8099999999999996</v>
      </c>
      <c r="S8858">
        <v>2</v>
      </c>
      <c r="U8858">
        <v>3.8</v>
      </c>
      <c r="V8858" t="s">
        <v>262</v>
      </c>
      <c r="W8858" t="s">
        <v>45</v>
      </c>
      <c r="X8858">
        <v>0</v>
      </c>
      <c r="Y8858" t="str">
        <f>IF(tblRides[[#This Row],[supply_demand_ratio]]&lt;0.8,"Below 0.8",IF(tblRides[[#This Row],[supply_demand_ratio]]&lt;1,"Between 0.8-1.0",IF(tblRides[[#This Row],[supply_demand_ratio]]&lt;=1.2,"Between 1.0-1.2","Above 1.2")))</f>
        <v>Above 1.2</v>
      </c>
    </row>
    <row r="8859" spans="1:25" x14ac:dyDescent="0.3">
      <c r="A8859" t="s">
        <v>8914</v>
      </c>
      <c r="B8859" s="1">
        <v>46102.308333333334</v>
      </c>
      <c r="C8859" s="2">
        <v>46102</v>
      </c>
      <c r="D8859">
        <v>7</v>
      </c>
      <c r="E8859" t="s">
        <v>43</v>
      </c>
      <c r="F8859" t="s">
        <v>26</v>
      </c>
      <c r="G8859">
        <v>3.8</v>
      </c>
      <c r="H8859">
        <v>93.04</v>
      </c>
      <c r="J8859">
        <v>1</v>
      </c>
      <c r="K8859">
        <v>2</v>
      </c>
      <c r="L8859">
        <v>5</v>
      </c>
      <c r="M8859">
        <v>65</v>
      </c>
      <c r="N8859" t="s">
        <v>41</v>
      </c>
      <c r="O8859">
        <v>1.7250000000000001</v>
      </c>
      <c r="P8859" t="s">
        <v>58</v>
      </c>
      <c r="Q8859" t="s">
        <v>108</v>
      </c>
      <c r="R8859">
        <v>4.71</v>
      </c>
      <c r="S8859">
        <v>23</v>
      </c>
      <c r="U8859">
        <v>3</v>
      </c>
      <c r="V8859" t="s">
        <v>262</v>
      </c>
      <c r="W8859" t="s">
        <v>31</v>
      </c>
      <c r="X8859">
        <v>0</v>
      </c>
      <c r="Y8859" t="str">
        <f>IF(tblRides[[#This Row],[supply_demand_ratio]]&lt;0.8,"Below 0.8",IF(tblRides[[#This Row],[supply_demand_ratio]]&lt;1,"Between 0.8-1.0",IF(tblRides[[#This Row],[supply_demand_ratio]]&lt;=1.2,"Between 1.0-1.2","Above 1.2")))</f>
        <v>Above 1.2</v>
      </c>
    </row>
    <row r="8860" spans="1:25" x14ac:dyDescent="0.3">
      <c r="A8860" t="s">
        <v>8915</v>
      </c>
      <c r="B8860" s="1">
        <v>46102.310416666667</v>
      </c>
      <c r="C8860" s="2">
        <v>46102</v>
      </c>
      <c r="D8860">
        <v>7</v>
      </c>
      <c r="E8860" t="s">
        <v>33</v>
      </c>
      <c r="F8860" t="s">
        <v>26</v>
      </c>
      <c r="G8860">
        <v>21</v>
      </c>
      <c r="H8860">
        <v>339.16</v>
      </c>
      <c r="I8860">
        <v>324.31</v>
      </c>
      <c r="J8860">
        <v>1.1000000000000001</v>
      </c>
      <c r="K8860">
        <v>4.5</v>
      </c>
      <c r="L8860">
        <v>9.6</v>
      </c>
      <c r="M8860">
        <v>90</v>
      </c>
      <c r="N8860" t="s">
        <v>41</v>
      </c>
      <c r="O8860">
        <v>1.26</v>
      </c>
      <c r="P8860" t="s">
        <v>28</v>
      </c>
      <c r="Q8860" t="s">
        <v>29</v>
      </c>
      <c r="R8860">
        <v>4.5599999999999996</v>
      </c>
      <c r="S8860">
        <v>6</v>
      </c>
      <c r="T8860">
        <v>-14.85</v>
      </c>
      <c r="U8860">
        <v>5.0999999999999996</v>
      </c>
      <c r="V8860" t="s">
        <v>262</v>
      </c>
      <c r="W8860" t="s">
        <v>31</v>
      </c>
      <c r="X8860">
        <v>1</v>
      </c>
      <c r="Y8860" t="str">
        <f>IF(tblRides[[#This Row],[supply_demand_ratio]]&lt;0.8,"Below 0.8",IF(tblRides[[#This Row],[supply_demand_ratio]]&lt;1,"Between 0.8-1.0",IF(tblRides[[#This Row],[supply_demand_ratio]]&lt;=1.2,"Between 1.0-1.2","Above 1.2")))</f>
        <v>Above 1.2</v>
      </c>
    </row>
    <row r="8861" spans="1:25" x14ac:dyDescent="0.3">
      <c r="A8861" t="s">
        <v>8916</v>
      </c>
      <c r="B8861" s="1">
        <v>46102.317361111112</v>
      </c>
      <c r="C8861" s="2">
        <v>46102</v>
      </c>
      <c r="D8861">
        <v>7</v>
      </c>
      <c r="E8861" t="s">
        <v>36</v>
      </c>
      <c r="F8861" t="s">
        <v>26</v>
      </c>
      <c r="G8861">
        <v>5</v>
      </c>
      <c r="H8861">
        <v>111.75</v>
      </c>
      <c r="J8861">
        <v>1</v>
      </c>
      <c r="K8861">
        <v>3</v>
      </c>
      <c r="L8861">
        <v>6.2</v>
      </c>
      <c r="M8861">
        <v>108</v>
      </c>
      <c r="N8861" t="s">
        <v>27</v>
      </c>
      <c r="O8861">
        <v>1.0549999999999999</v>
      </c>
      <c r="P8861" t="s">
        <v>58</v>
      </c>
      <c r="Q8861" t="s">
        <v>59</v>
      </c>
      <c r="R8861">
        <v>4.4400000000000004</v>
      </c>
      <c r="S8861">
        <v>5</v>
      </c>
      <c r="U8861">
        <v>3.2</v>
      </c>
      <c r="V8861" t="s">
        <v>262</v>
      </c>
      <c r="W8861" t="s">
        <v>31</v>
      </c>
      <c r="X8861">
        <v>0</v>
      </c>
      <c r="Y8861" t="str">
        <f>IF(tblRides[[#This Row],[supply_demand_ratio]]&lt;0.8,"Below 0.8",IF(tblRides[[#This Row],[supply_demand_ratio]]&lt;1,"Between 0.8-1.0",IF(tblRides[[#This Row],[supply_demand_ratio]]&lt;=1.2,"Between 1.0-1.2","Above 1.2")))</f>
        <v>Between 1.0-1.2</v>
      </c>
    </row>
    <row r="8862" spans="1:25" x14ac:dyDescent="0.3">
      <c r="A8862" t="s">
        <v>8917</v>
      </c>
      <c r="B8862" s="1">
        <v>46102.321527777778</v>
      </c>
      <c r="C8862" s="2">
        <v>46102</v>
      </c>
      <c r="D8862">
        <v>7</v>
      </c>
      <c r="E8862" t="s">
        <v>43</v>
      </c>
      <c r="F8862" t="s">
        <v>34</v>
      </c>
      <c r="G8862">
        <v>3.8</v>
      </c>
      <c r="H8862">
        <v>96.65</v>
      </c>
      <c r="I8862">
        <v>92.02</v>
      </c>
      <c r="J8862">
        <v>1</v>
      </c>
      <c r="K8862">
        <v>3.9</v>
      </c>
      <c r="L8862">
        <v>4.5999999999999996</v>
      </c>
      <c r="M8862">
        <v>62</v>
      </c>
      <c r="N8862" t="s">
        <v>41</v>
      </c>
      <c r="O8862">
        <v>1.3009999999999999</v>
      </c>
      <c r="P8862" t="s">
        <v>28</v>
      </c>
      <c r="Q8862" t="s">
        <v>29</v>
      </c>
      <c r="R8862">
        <v>4.83</v>
      </c>
      <c r="S8862">
        <v>0</v>
      </c>
      <c r="T8862">
        <v>-4.63</v>
      </c>
      <c r="U8862">
        <v>0.7</v>
      </c>
      <c r="V8862" t="s">
        <v>262</v>
      </c>
      <c r="W8862" t="s">
        <v>31</v>
      </c>
      <c r="X8862">
        <v>1</v>
      </c>
      <c r="Y8862" t="str">
        <f>IF(tblRides[[#This Row],[supply_demand_ratio]]&lt;0.8,"Below 0.8",IF(tblRides[[#This Row],[supply_demand_ratio]]&lt;1,"Between 0.8-1.0",IF(tblRides[[#This Row],[supply_demand_ratio]]&lt;=1.2,"Between 1.0-1.2","Above 1.2")))</f>
        <v>Above 1.2</v>
      </c>
    </row>
    <row r="8863" spans="1:25" x14ac:dyDescent="0.3">
      <c r="A8863" t="s">
        <v>8918</v>
      </c>
      <c r="B8863" s="1">
        <v>46102.331944444442</v>
      </c>
      <c r="C8863" s="2">
        <v>46102</v>
      </c>
      <c r="D8863">
        <v>7</v>
      </c>
      <c r="E8863" t="s">
        <v>36</v>
      </c>
      <c r="F8863" t="s">
        <v>26</v>
      </c>
      <c r="G8863">
        <v>7.1</v>
      </c>
      <c r="H8863">
        <v>157.02000000000001</v>
      </c>
      <c r="I8863">
        <v>153.6</v>
      </c>
      <c r="J8863">
        <v>1</v>
      </c>
      <c r="K8863">
        <v>2</v>
      </c>
      <c r="L8863">
        <v>3.6</v>
      </c>
      <c r="M8863">
        <v>116</v>
      </c>
      <c r="N8863" t="s">
        <v>27</v>
      </c>
      <c r="O8863">
        <v>1.1990000000000001</v>
      </c>
      <c r="P8863" t="s">
        <v>28</v>
      </c>
      <c r="Q8863" t="s">
        <v>29</v>
      </c>
      <c r="R8863">
        <v>4.8600000000000003</v>
      </c>
      <c r="S8863">
        <v>3</v>
      </c>
      <c r="T8863">
        <v>-3.42</v>
      </c>
      <c r="U8863">
        <v>1.6</v>
      </c>
      <c r="V8863" t="s">
        <v>262</v>
      </c>
      <c r="W8863" t="s">
        <v>31</v>
      </c>
      <c r="X8863">
        <v>1</v>
      </c>
      <c r="Y8863" t="str">
        <f>IF(tblRides[[#This Row],[supply_demand_ratio]]&lt;0.8,"Below 0.8",IF(tblRides[[#This Row],[supply_demand_ratio]]&lt;1,"Between 0.8-1.0",IF(tblRides[[#This Row],[supply_demand_ratio]]&lt;=1.2,"Between 1.0-1.2","Above 1.2")))</f>
        <v>Between 1.0-1.2</v>
      </c>
    </row>
    <row r="8864" spans="1:25" x14ac:dyDescent="0.3">
      <c r="A8864" t="s">
        <v>8919</v>
      </c>
      <c r="B8864" s="1">
        <v>46102.338888888888</v>
      </c>
      <c r="C8864" s="2">
        <v>46102</v>
      </c>
      <c r="D8864">
        <v>8</v>
      </c>
      <c r="E8864" t="s">
        <v>43</v>
      </c>
      <c r="F8864" t="s">
        <v>26</v>
      </c>
      <c r="G8864">
        <v>9.4</v>
      </c>
      <c r="H8864">
        <v>178.26</v>
      </c>
      <c r="I8864">
        <v>173.9</v>
      </c>
      <c r="J8864">
        <v>1</v>
      </c>
      <c r="K8864">
        <v>3.7</v>
      </c>
      <c r="L8864">
        <v>5.2</v>
      </c>
      <c r="M8864">
        <v>74</v>
      </c>
      <c r="N8864" t="s">
        <v>41</v>
      </c>
      <c r="O8864">
        <v>2.036</v>
      </c>
      <c r="P8864" t="s">
        <v>28</v>
      </c>
      <c r="Q8864" t="s">
        <v>29</v>
      </c>
      <c r="R8864">
        <v>4.82</v>
      </c>
      <c r="S8864">
        <v>2</v>
      </c>
      <c r="T8864">
        <v>-4.3600000000000003</v>
      </c>
      <c r="U8864">
        <v>1.5</v>
      </c>
      <c r="V8864" t="s">
        <v>262</v>
      </c>
      <c r="W8864" t="s">
        <v>31</v>
      </c>
      <c r="X8864">
        <v>1</v>
      </c>
      <c r="Y8864" t="str">
        <f>IF(tblRides[[#This Row],[supply_demand_ratio]]&lt;0.8,"Below 0.8",IF(tblRides[[#This Row],[supply_demand_ratio]]&lt;1,"Between 0.8-1.0",IF(tblRides[[#This Row],[supply_demand_ratio]]&lt;=1.2,"Between 1.0-1.2","Above 1.2")))</f>
        <v>Above 1.2</v>
      </c>
    </row>
    <row r="8865" spans="1:25" x14ac:dyDescent="0.3">
      <c r="A8865" t="s">
        <v>8920</v>
      </c>
      <c r="B8865" s="1">
        <v>46102.345138888886</v>
      </c>
      <c r="C8865" s="2">
        <v>46102</v>
      </c>
      <c r="D8865">
        <v>8</v>
      </c>
      <c r="E8865" t="s">
        <v>43</v>
      </c>
      <c r="F8865" t="s">
        <v>26</v>
      </c>
      <c r="G8865">
        <v>3.5</v>
      </c>
      <c r="H8865">
        <v>94.54</v>
      </c>
      <c r="I8865">
        <v>97.06</v>
      </c>
      <c r="J8865">
        <v>1</v>
      </c>
      <c r="K8865">
        <v>2.8</v>
      </c>
      <c r="L8865">
        <v>5.7</v>
      </c>
      <c r="M8865">
        <v>64</v>
      </c>
      <c r="N8865" t="s">
        <v>41</v>
      </c>
      <c r="O8865">
        <v>1.601</v>
      </c>
      <c r="P8865" t="s">
        <v>28</v>
      </c>
      <c r="Q8865" t="s">
        <v>29</v>
      </c>
      <c r="R8865">
        <v>4.68</v>
      </c>
      <c r="S8865">
        <v>38</v>
      </c>
      <c r="T8865">
        <v>2.52</v>
      </c>
      <c r="U8865">
        <v>2.9</v>
      </c>
      <c r="V8865" t="s">
        <v>262</v>
      </c>
      <c r="W8865" t="s">
        <v>31</v>
      </c>
      <c r="X8865">
        <v>1</v>
      </c>
      <c r="Y8865" t="str">
        <f>IF(tblRides[[#This Row],[supply_demand_ratio]]&lt;0.8,"Below 0.8",IF(tblRides[[#This Row],[supply_demand_ratio]]&lt;1,"Between 0.8-1.0",IF(tblRides[[#This Row],[supply_demand_ratio]]&lt;=1.2,"Between 1.0-1.2","Above 1.2")))</f>
        <v>Above 1.2</v>
      </c>
    </row>
    <row r="8866" spans="1:25" x14ac:dyDescent="0.3">
      <c r="A8866" t="s">
        <v>8921</v>
      </c>
      <c r="B8866" s="1">
        <v>46102.34652777778</v>
      </c>
      <c r="C8866" s="2">
        <v>46102</v>
      </c>
      <c r="D8866">
        <v>8</v>
      </c>
      <c r="E8866" t="s">
        <v>25</v>
      </c>
      <c r="F8866" t="s">
        <v>26</v>
      </c>
      <c r="G8866">
        <v>2.2999999999999998</v>
      </c>
      <c r="H8866">
        <v>102.1</v>
      </c>
      <c r="I8866">
        <v>105.09</v>
      </c>
      <c r="J8866">
        <v>1.3</v>
      </c>
      <c r="K8866">
        <v>4.3</v>
      </c>
      <c r="L8866">
        <v>1.1000000000000001</v>
      </c>
      <c r="M8866">
        <v>122</v>
      </c>
      <c r="N8866" t="s">
        <v>72</v>
      </c>
      <c r="O8866">
        <v>0.73</v>
      </c>
      <c r="P8866" t="s">
        <v>28</v>
      </c>
      <c r="Q8866" t="s">
        <v>29</v>
      </c>
      <c r="R8866">
        <v>5</v>
      </c>
      <c r="S8866">
        <v>9</v>
      </c>
      <c r="T8866">
        <v>2.99</v>
      </c>
      <c r="U8866">
        <v>-3.2</v>
      </c>
      <c r="V8866" t="s">
        <v>262</v>
      </c>
      <c r="W8866" t="s">
        <v>31</v>
      </c>
      <c r="X8866">
        <v>1</v>
      </c>
      <c r="Y8866" t="str">
        <f>IF(tblRides[[#This Row],[supply_demand_ratio]]&lt;0.8,"Below 0.8",IF(tblRides[[#This Row],[supply_demand_ratio]]&lt;1,"Between 0.8-1.0",IF(tblRides[[#This Row],[supply_demand_ratio]]&lt;=1.2,"Between 1.0-1.2","Above 1.2")))</f>
        <v>Below 0.8</v>
      </c>
    </row>
    <row r="8867" spans="1:25" x14ac:dyDescent="0.3">
      <c r="A8867" t="s">
        <v>8922</v>
      </c>
      <c r="B8867" s="1">
        <v>46102.354166666664</v>
      </c>
      <c r="C8867" s="2">
        <v>46102</v>
      </c>
      <c r="D8867">
        <v>8</v>
      </c>
      <c r="E8867" t="s">
        <v>25</v>
      </c>
      <c r="F8867" t="s">
        <v>26</v>
      </c>
      <c r="G8867">
        <v>10.3</v>
      </c>
      <c r="H8867">
        <v>238.3</v>
      </c>
      <c r="I8867">
        <v>227.85</v>
      </c>
      <c r="J8867">
        <v>1.2</v>
      </c>
      <c r="K8867">
        <v>7.6</v>
      </c>
      <c r="L8867">
        <v>6.8</v>
      </c>
      <c r="M8867">
        <v>128</v>
      </c>
      <c r="N8867" t="s">
        <v>72</v>
      </c>
      <c r="O8867">
        <v>0.86</v>
      </c>
      <c r="P8867" t="s">
        <v>28</v>
      </c>
      <c r="Q8867" t="s">
        <v>29</v>
      </c>
      <c r="R8867">
        <v>4.82</v>
      </c>
      <c r="S8867">
        <v>15</v>
      </c>
      <c r="T8867">
        <v>-10.45</v>
      </c>
      <c r="U8867">
        <v>-0.8</v>
      </c>
      <c r="V8867" t="s">
        <v>262</v>
      </c>
      <c r="W8867" t="s">
        <v>45</v>
      </c>
      <c r="X8867">
        <v>1</v>
      </c>
      <c r="Y8867" t="str">
        <f>IF(tblRides[[#This Row],[supply_demand_ratio]]&lt;0.8,"Below 0.8",IF(tblRides[[#This Row],[supply_demand_ratio]]&lt;1,"Between 0.8-1.0",IF(tblRides[[#This Row],[supply_demand_ratio]]&lt;=1.2,"Between 1.0-1.2","Above 1.2")))</f>
        <v>Between 0.8-1.0</v>
      </c>
    </row>
    <row r="8868" spans="1:25" x14ac:dyDescent="0.3">
      <c r="A8868" t="s">
        <v>8923</v>
      </c>
      <c r="B8868" s="1">
        <v>46102.357638888891</v>
      </c>
      <c r="C8868" s="2">
        <v>46102</v>
      </c>
      <c r="D8868">
        <v>8</v>
      </c>
      <c r="E8868" t="s">
        <v>33</v>
      </c>
      <c r="F8868" t="s">
        <v>26</v>
      </c>
      <c r="G8868">
        <v>0.7</v>
      </c>
      <c r="H8868">
        <v>50.71</v>
      </c>
      <c r="I8868">
        <v>47.62</v>
      </c>
      <c r="J8868">
        <v>1</v>
      </c>
      <c r="K8868">
        <v>3.7</v>
      </c>
      <c r="L8868">
        <v>5.6</v>
      </c>
      <c r="M8868">
        <v>84</v>
      </c>
      <c r="N8868" t="s">
        <v>41</v>
      </c>
      <c r="O8868">
        <v>1.075</v>
      </c>
      <c r="P8868" t="s">
        <v>28</v>
      </c>
      <c r="Q8868" t="s">
        <v>29</v>
      </c>
      <c r="R8868">
        <v>4.75</v>
      </c>
      <c r="S8868">
        <v>5</v>
      </c>
      <c r="T8868">
        <v>-3.09</v>
      </c>
      <c r="U8868">
        <v>1.9</v>
      </c>
      <c r="V8868" t="s">
        <v>262</v>
      </c>
      <c r="W8868" t="s">
        <v>31</v>
      </c>
      <c r="X8868">
        <v>1</v>
      </c>
      <c r="Y8868" t="str">
        <f>IF(tblRides[[#This Row],[supply_demand_ratio]]&lt;0.8,"Below 0.8",IF(tblRides[[#This Row],[supply_demand_ratio]]&lt;1,"Between 0.8-1.0",IF(tblRides[[#This Row],[supply_demand_ratio]]&lt;=1.2,"Between 1.0-1.2","Above 1.2")))</f>
        <v>Between 1.0-1.2</v>
      </c>
    </row>
    <row r="8869" spans="1:25" x14ac:dyDescent="0.3">
      <c r="A8869" t="s">
        <v>8924</v>
      </c>
      <c r="B8869" s="1">
        <v>46102.366666666669</v>
      </c>
      <c r="C8869" s="2">
        <v>46102</v>
      </c>
      <c r="D8869">
        <v>8</v>
      </c>
      <c r="E8869" t="s">
        <v>36</v>
      </c>
      <c r="F8869" t="s">
        <v>34</v>
      </c>
      <c r="G8869">
        <v>2.4</v>
      </c>
      <c r="H8869">
        <v>94.22</v>
      </c>
      <c r="J8869">
        <v>1.3</v>
      </c>
      <c r="K8869">
        <v>7.2</v>
      </c>
      <c r="M8869">
        <v>86</v>
      </c>
      <c r="N8869" t="s">
        <v>72</v>
      </c>
      <c r="O8869">
        <v>0.63</v>
      </c>
      <c r="P8869" t="s">
        <v>82</v>
      </c>
      <c r="Q8869" t="s">
        <v>83</v>
      </c>
      <c r="R8869">
        <v>4.79</v>
      </c>
      <c r="S8869">
        <v>0</v>
      </c>
      <c r="V8869" t="s">
        <v>262</v>
      </c>
      <c r="W8869" t="s">
        <v>45</v>
      </c>
      <c r="X8869">
        <v>0</v>
      </c>
      <c r="Y8869" t="str">
        <f>IF(tblRides[[#This Row],[supply_demand_ratio]]&lt;0.8,"Below 0.8",IF(tblRides[[#This Row],[supply_demand_ratio]]&lt;1,"Between 0.8-1.0",IF(tblRides[[#This Row],[supply_demand_ratio]]&lt;=1.2,"Between 1.0-1.2","Above 1.2")))</f>
        <v>Below 0.8</v>
      </c>
    </row>
    <row r="8870" spans="1:25" x14ac:dyDescent="0.3">
      <c r="A8870" t="s">
        <v>8925</v>
      </c>
      <c r="B8870" s="1">
        <v>46102.371527777781</v>
      </c>
      <c r="C8870" s="2">
        <v>46102</v>
      </c>
      <c r="D8870">
        <v>8</v>
      </c>
      <c r="E8870" t="s">
        <v>25</v>
      </c>
      <c r="F8870" t="s">
        <v>26</v>
      </c>
      <c r="G8870">
        <v>2.4</v>
      </c>
      <c r="H8870">
        <v>81.14</v>
      </c>
      <c r="I8870">
        <v>81.98</v>
      </c>
      <c r="J8870">
        <v>1.1000000000000001</v>
      </c>
      <c r="K8870">
        <v>7.1</v>
      </c>
      <c r="L8870">
        <v>10.9</v>
      </c>
      <c r="M8870">
        <v>115</v>
      </c>
      <c r="N8870" t="s">
        <v>27</v>
      </c>
      <c r="O8870">
        <v>0.84499999999999997</v>
      </c>
      <c r="P8870" t="s">
        <v>28</v>
      </c>
      <c r="Q8870" t="s">
        <v>29</v>
      </c>
      <c r="R8870">
        <v>5</v>
      </c>
      <c r="S8870">
        <v>4</v>
      </c>
      <c r="T8870">
        <v>0.84</v>
      </c>
      <c r="U8870">
        <v>3.8</v>
      </c>
      <c r="V8870" t="s">
        <v>262</v>
      </c>
      <c r="W8870" t="s">
        <v>45</v>
      </c>
      <c r="X8870">
        <v>1</v>
      </c>
      <c r="Y8870" t="str">
        <f>IF(tblRides[[#This Row],[supply_demand_ratio]]&lt;0.8,"Below 0.8",IF(tblRides[[#This Row],[supply_demand_ratio]]&lt;1,"Between 0.8-1.0",IF(tblRides[[#This Row],[supply_demand_ratio]]&lt;=1.2,"Between 1.0-1.2","Above 1.2")))</f>
        <v>Between 0.8-1.0</v>
      </c>
    </row>
    <row r="8871" spans="1:25" x14ac:dyDescent="0.3">
      <c r="A8871" t="s">
        <v>8926</v>
      </c>
      <c r="B8871" s="1">
        <v>46102.384027777778</v>
      </c>
      <c r="C8871" s="2">
        <v>46102</v>
      </c>
      <c r="D8871">
        <v>9</v>
      </c>
      <c r="E8871" t="s">
        <v>62</v>
      </c>
      <c r="F8871" t="s">
        <v>26</v>
      </c>
      <c r="G8871">
        <v>3.5</v>
      </c>
      <c r="H8871">
        <v>89.02</v>
      </c>
      <c r="I8871">
        <v>82.73</v>
      </c>
      <c r="J8871">
        <v>1</v>
      </c>
      <c r="K8871">
        <v>6.3</v>
      </c>
      <c r="L8871">
        <v>1</v>
      </c>
      <c r="M8871">
        <v>58</v>
      </c>
      <c r="N8871" t="s">
        <v>27</v>
      </c>
      <c r="O8871">
        <v>0.97299999999999998</v>
      </c>
      <c r="P8871" t="s">
        <v>28</v>
      </c>
      <c r="Q8871" t="s">
        <v>29</v>
      </c>
      <c r="R8871">
        <v>4.5599999999999996</v>
      </c>
      <c r="S8871">
        <v>10</v>
      </c>
      <c r="T8871">
        <v>-6.29</v>
      </c>
      <c r="U8871">
        <v>-5.3</v>
      </c>
      <c r="V8871" t="s">
        <v>262</v>
      </c>
      <c r="W8871" t="s">
        <v>45</v>
      </c>
      <c r="X8871">
        <v>1</v>
      </c>
      <c r="Y8871" t="str">
        <f>IF(tblRides[[#This Row],[supply_demand_ratio]]&lt;0.8,"Below 0.8",IF(tblRides[[#This Row],[supply_demand_ratio]]&lt;1,"Between 0.8-1.0",IF(tblRides[[#This Row],[supply_demand_ratio]]&lt;=1.2,"Between 1.0-1.2","Above 1.2")))</f>
        <v>Between 0.8-1.0</v>
      </c>
    </row>
    <row r="8872" spans="1:25" x14ac:dyDescent="0.3">
      <c r="A8872" t="s">
        <v>8927</v>
      </c>
      <c r="B8872" s="1">
        <v>46102.386805555558</v>
      </c>
      <c r="C8872" s="2">
        <v>46102</v>
      </c>
      <c r="D8872">
        <v>9</v>
      </c>
      <c r="E8872" t="s">
        <v>43</v>
      </c>
      <c r="F8872" t="s">
        <v>26</v>
      </c>
      <c r="G8872">
        <v>9.9</v>
      </c>
      <c r="H8872">
        <v>192.65</v>
      </c>
      <c r="I8872">
        <v>207.01</v>
      </c>
      <c r="J8872">
        <v>1.1000000000000001</v>
      </c>
      <c r="K8872">
        <v>5.0999999999999996</v>
      </c>
      <c r="L8872">
        <v>9.6</v>
      </c>
      <c r="M8872">
        <v>72</v>
      </c>
      <c r="N8872" t="s">
        <v>41</v>
      </c>
      <c r="O8872">
        <v>1.3620000000000001</v>
      </c>
      <c r="P8872" t="s">
        <v>28</v>
      </c>
      <c r="Q8872" t="s">
        <v>29</v>
      </c>
      <c r="R8872">
        <v>4.57</v>
      </c>
      <c r="S8872">
        <v>17</v>
      </c>
      <c r="T8872">
        <v>14.36</v>
      </c>
      <c r="U8872">
        <v>4.5</v>
      </c>
      <c r="V8872" t="s">
        <v>262</v>
      </c>
      <c r="W8872" t="s">
        <v>45</v>
      </c>
      <c r="X8872">
        <v>1</v>
      </c>
      <c r="Y8872" t="str">
        <f>IF(tblRides[[#This Row],[supply_demand_ratio]]&lt;0.8,"Below 0.8",IF(tblRides[[#This Row],[supply_demand_ratio]]&lt;1,"Between 0.8-1.0",IF(tblRides[[#This Row],[supply_demand_ratio]]&lt;=1.2,"Between 1.0-1.2","Above 1.2")))</f>
        <v>Above 1.2</v>
      </c>
    </row>
    <row r="8873" spans="1:25" x14ac:dyDescent="0.3">
      <c r="A8873" t="s">
        <v>8928</v>
      </c>
      <c r="B8873" s="1">
        <v>46102.387499999997</v>
      </c>
      <c r="C8873" s="2">
        <v>46102</v>
      </c>
      <c r="D8873">
        <v>9</v>
      </c>
      <c r="E8873" t="s">
        <v>43</v>
      </c>
      <c r="F8873" t="s">
        <v>26</v>
      </c>
      <c r="G8873">
        <v>10.9</v>
      </c>
      <c r="H8873">
        <v>194.42</v>
      </c>
      <c r="I8873">
        <v>196.9</v>
      </c>
      <c r="J8873">
        <v>1</v>
      </c>
      <c r="K8873">
        <v>4.0999999999999996</v>
      </c>
      <c r="L8873">
        <v>5.4</v>
      </c>
      <c r="M8873">
        <v>54</v>
      </c>
      <c r="N8873" t="s">
        <v>41</v>
      </c>
      <c r="O8873">
        <v>0.97299999999999998</v>
      </c>
      <c r="P8873" t="s">
        <v>28</v>
      </c>
      <c r="Q8873" t="s">
        <v>29</v>
      </c>
      <c r="R8873">
        <v>4.75</v>
      </c>
      <c r="S8873">
        <v>9</v>
      </c>
      <c r="T8873">
        <v>2.48</v>
      </c>
      <c r="U8873">
        <v>1.3</v>
      </c>
      <c r="V8873" t="s">
        <v>262</v>
      </c>
      <c r="W8873" t="s">
        <v>31</v>
      </c>
      <c r="X8873">
        <v>1</v>
      </c>
      <c r="Y8873" t="str">
        <f>IF(tblRides[[#This Row],[supply_demand_ratio]]&lt;0.8,"Below 0.8",IF(tblRides[[#This Row],[supply_demand_ratio]]&lt;1,"Between 0.8-1.0",IF(tblRides[[#This Row],[supply_demand_ratio]]&lt;=1.2,"Between 1.0-1.2","Above 1.2")))</f>
        <v>Between 0.8-1.0</v>
      </c>
    </row>
    <row r="8874" spans="1:25" x14ac:dyDescent="0.3">
      <c r="A8874" t="s">
        <v>8929</v>
      </c>
      <c r="B8874" s="1">
        <v>46102.395138888889</v>
      </c>
      <c r="C8874" s="2">
        <v>46102</v>
      </c>
      <c r="D8874">
        <v>9</v>
      </c>
      <c r="E8874" t="s">
        <v>62</v>
      </c>
      <c r="F8874" t="s">
        <v>26</v>
      </c>
      <c r="G8874">
        <v>5.3</v>
      </c>
      <c r="H8874">
        <v>122.11</v>
      </c>
      <c r="I8874">
        <v>121.09</v>
      </c>
      <c r="J8874">
        <v>1</v>
      </c>
      <c r="K8874">
        <v>4.5</v>
      </c>
      <c r="L8874">
        <v>1</v>
      </c>
      <c r="M8874">
        <v>59</v>
      </c>
      <c r="N8874" t="s">
        <v>41</v>
      </c>
      <c r="O8874">
        <v>1.216</v>
      </c>
      <c r="P8874" t="s">
        <v>28</v>
      </c>
      <c r="Q8874" t="s">
        <v>29</v>
      </c>
      <c r="R8874">
        <v>4.71</v>
      </c>
      <c r="S8874">
        <v>21</v>
      </c>
      <c r="T8874">
        <v>-1.02</v>
      </c>
      <c r="U8874">
        <v>-3.5</v>
      </c>
      <c r="V8874" t="s">
        <v>262</v>
      </c>
      <c r="W8874" t="s">
        <v>31</v>
      </c>
      <c r="X8874">
        <v>1</v>
      </c>
      <c r="Y8874" t="str">
        <f>IF(tblRides[[#This Row],[supply_demand_ratio]]&lt;0.8,"Below 0.8",IF(tblRides[[#This Row],[supply_demand_ratio]]&lt;1,"Between 0.8-1.0",IF(tblRides[[#This Row],[supply_demand_ratio]]&lt;=1.2,"Between 1.0-1.2","Above 1.2")))</f>
        <v>Above 1.2</v>
      </c>
    </row>
    <row r="8875" spans="1:25" x14ac:dyDescent="0.3">
      <c r="A8875" t="s">
        <v>8930</v>
      </c>
      <c r="B8875" s="1">
        <v>46102.400694444441</v>
      </c>
      <c r="C8875" s="2">
        <v>46102</v>
      </c>
      <c r="D8875">
        <v>9</v>
      </c>
      <c r="E8875" t="s">
        <v>62</v>
      </c>
      <c r="F8875" t="s">
        <v>34</v>
      </c>
      <c r="G8875">
        <v>13</v>
      </c>
      <c r="H8875">
        <v>242.07</v>
      </c>
      <c r="J8875">
        <v>1</v>
      </c>
      <c r="K8875">
        <v>5.8</v>
      </c>
      <c r="M8875">
        <v>54</v>
      </c>
      <c r="N8875" t="s">
        <v>27</v>
      </c>
      <c r="O8875">
        <v>1.0089999999999999</v>
      </c>
      <c r="P8875" t="s">
        <v>82</v>
      </c>
      <c r="Q8875" t="s">
        <v>83</v>
      </c>
      <c r="R8875">
        <v>4.87</v>
      </c>
      <c r="S8875">
        <v>0</v>
      </c>
      <c r="V8875" t="s">
        <v>262</v>
      </c>
      <c r="W8875" t="s">
        <v>45</v>
      </c>
      <c r="X8875">
        <v>0</v>
      </c>
      <c r="Y8875" t="str">
        <f>IF(tblRides[[#This Row],[supply_demand_ratio]]&lt;0.8,"Below 0.8",IF(tblRides[[#This Row],[supply_demand_ratio]]&lt;1,"Between 0.8-1.0",IF(tblRides[[#This Row],[supply_demand_ratio]]&lt;=1.2,"Between 1.0-1.2","Above 1.2")))</f>
        <v>Between 1.0-1.2</v>
      </c>
    </row>
    <row r="8876" spans="1:25" x14ac:dyDescent="0.3">
      <c r="A8876" t="s">
        <v>8931</v>
      </c>
      <c r="B8876" s="1">
        <v>46102.425694444442</v>
      </c>
      <c r="C8876" s="2">
        <v>46102</v>
      </c>
      <c r="D8876">
        <v>10</v>
      </c>
      <c r="E8876" t="s">
        <v>33</v>
      </c>
      <c r="F8876" t="s">
        <v>26</v>
      </c>
      <c r="G8876">
        <v>15.9</v>
      </c>
      <c r="H8876">
        <v>250.5</v>
      </c>
      <c r="I8876">
        <v>257.63</v>
      </c>
      <c r="J8876">
        <v>1</v>
      </c>
      <c r="K8876">
        <v>7.5</v>
      </c>
      <c r="L8876">
        <v>3.5</v>
      </c>
      <c r="M8876">
        <v>83</v>
      </c>
      <c r="N8876" t="s">
        <v>27</v>
      </c>
      <c r="O8876">
        <v>0.98199999999999998</v>
      </c>
      <c r="P8876" t="s">
        <v>28</v>
      </c>
      <c r="Q8876" t="s">
        <v>29</v>
      </c>
      <c r="R8876">
        <v>4.74</v>
      </c>
      <c r="S8876">
        <v>3</v>
      </c>
      <c r="T8876">
        <v>7.13</v>
      </c>
      <c r="U8876">
        <v>-4</v>
      </c>
      <c r="V8876" t="s">
        <v>262</v>
      </c>
      <c r="W8876" t="s">
        <v>45</v>
      </c>
      <c r="X8876">
        <v>1</v>
      </c>
      <c r="Y8876" t="str">
        <f>IF(tblRides[[#This Row],[supply_demand_ratio]]&lt;0.8,"Below 0.8",IF(tblRides[[#This Row],[supply_demand_ratio]]&lt;1,"Between 0.8-1.0",IF(tblRides[[#This Row],[supply_demand_ratio]]&lt;=1.2,"Between 1.0-1.2","Above 1.2")))</f>
        <v>Between 0.8-1.0</v>
      </c>
    </row>
    <row r="8877" spans="1:25" x14ac:dyDescent="0.3">
      <c r="A8877" t="s">
        <v>8932</v>
      </c>
      <c r="B8877" s="1">
        <v>46102.452777777777</v>
      </c>
      <c r="C8877" s="2">
        <v>46102</v>
      </c>
      <c r="D8877">
        <v>10</v>
      </c>
      <c r="E8877" t="s">
        <v>25</v>
      </c>
      <c r="F8877" t="s">
        <v>26</v>
      </c>
      <c r="G8877">
        <v>4.5999999999999996</v>
      </c>
      <c r="H8877">
        <v>133.24</v>
      </c>
      <c r="I8877">
        <v>130.59</v>
      </c>
      <c r="J8877">
        <v>1.3</v>
      </c>
      <c r="K8877">
        <v>3.1</v>
      </c>
      <c r="L8877">
        <v>5.2</v>
      </c>
      <c r="M8877">
        <v>101</v>
      </c>
      <c r="N8877" t="s">
        <v>72</v>
      </c>
      <c r="O8877">
        <v>0.622</v>
      </c>
      <c r="P8877" t="s">
        <v>28</v>
      </c>
      <c r="Q8877" t="s">
        <v>29</v>
      </c>
      <c r="R8877">
        <v>4.87</v>
      </c>
      <c r="S8877">
        <v>6</v>
      </c>
      <c r="T8877">
        <v>-2.65</v>
      </c>
      <c r="U8877">
        <v>2.1</v>
      </c>
      <c r="V8877" t="s">
        <v>262</v>
      </c>
      <c r="W8877" t="s">
        <v>31</v>
      </c>
      <c r="X8877">
        <v>1</v>
      </c>
      <c r="Y8877" t="str">
        <f>IF(tblRides[[#This Row],[supply_demand_ratio]]&lt;0.8,"Below 0.8",IF(tblRides[[#This Row],[supply_demand_ratio]]&lt;1,"Between 0.8-1.0",IF(tblRides[[#This Row],[supply_demand_ratio]]&lt;=1.2,"Between 1.0-1.2","Above 1.2")))</f>
        <v>Below 0.8</v>
      </c>
    </row>
    <row r="8878" spans="1:25" x14ac:dyDescent="0.3">
      <c r="A8878" t="s">
        <v>8933</v>
      </c>
      <c r="B8878" s="1">
        <v>46102.45416666667</v>
      </c>
      <c r="C8878" s="2">
        <v>46102</v>
      </c>
      <c r="D8878">
        <v>10</v>
      </c>
      <c r="E8878" t="s">
        <v>25</v>
      </c>
      <c r="F8878" t="s">
        <v>26</v>
      </c>
      <c r="G8878">
        <v>8.1999999999999993</v>
      </c>
      <c r="H8878">
        <v>179.62</v>
      </c>
      <c r="J8878">
        <v>1</v>
      </c>
      <c r="K8878">
        <v>7.2</v>
      </c>
      <c r="L8878">
        <v>6.9</v>
      </c>
      <c r="M8878">
        <v>106</v>
      </c>
      <c r="N8878" t="s">
        <v>27</v>
      </c>
      <c r="O8878">
        <v>0.81599999999999995</v>
      </c>
      <c r="P8878" t="s">
        <v>37</v>
      </c>
      <c r="Q8878" t="s">
        <v>38</v>
      </c>
      <c r="R8878">
        <v>4.96</v>
      </c>
      <c r="S8878">
        <v>5</v>
      </c>
      <c r="U8878">
        <v>-0.3</v>
      </c>
      <c r="V8878" t="s">
        <v>262</v>
      </c>
      <c r="W8878" t="s">
        <v>45</v>
      </c>
      <c r="X8878">
        <v>0</v>
      </c>
      <c r="Y8878" t="str">
        <f>IF(tblRides[[#This Row],[supply_demand_ratio]]&lt;0.8,"Below 0.8",IF(tblRides[[#This Row],[supply_demand_ratio]]&lt;1,"Between 0.8-1.0",IF(tblRides[[#This Row],[supply_demand_ratio]]&lt;=1.2,"Between 1.0-1.2","Above 1.2")))</f>
        <v>Between 0.8-1.0</v>
      </c>
    </row>
    <row r="8879" spans="1:25" x14ac:dyDescent="0.3">
      <c r="A8879" t="s">
        <v>8934</v>
      </c>
      <c r="B8879" s="1">
        <v>46102.456250000003</v>
      </c>
      <c r="C8879" s="2">
        <v>46102</v>
      </c>
      <c r="D8879">
        <v>10</v>
      </c>
      <c r="E8879" t="s">
        <v>25</v>
      </c>
      <c r="F8879" t="s">
        <v>26</v>
      </c>
      <c r="G8879">
        <v>3</v>
      </c>
      <c r="H8879">
        <v>102.4</v>
      </c>
      <c r="I8879">
        <v>100.65</v>
      </c>
      <c r="J8879">
        <v>1.2</v>
      </c>
      <c r="K8879">
        <v>3.6</v>
      </c>
      <c r="L8879">
        <v>3</v>
      </c>
      <c r="M8879">
        <v>119</v>
      </c>
      <c r="N8879" t="s">
        <v>27</v>
      </c>
      <c r="O8879">
        <v>0.88700000000000001</v>
      </c>
      <c r="P8879" t="s">
        <v>28</v>
      </c>
      <c r="Q8879" t="s">
        <v>29</v>
      </c>
      <c r="R8879">
        <v>4.6900000000000004</v>
      </c>
      <c r="S8879">
        <v>16</v>
      </c>
      <c r="T8879">
        <v>-1.75</v>
      </c>
      <c r="U8879">
        <v>-0.6</v>
      </c>
      <c r="V8879" t="s">
        <v>262</v>
      </c>
      <c r="W8879" t="s">
        <v>31</v>
      </c>
      <c r="X8879">
        <v>1</v>
      </c>
      <c r="Y8879" t="str">
        <f>IF(tblRides[[#This Row],[supply_demand_ratio]]&lt;0.8,"Below 0.8",IF(tblRides[[#This Row],[supply_demand_ratio]]&lt;1,"Between 0.8-1.0",IF(tblRides[[#This Row],[supply_demand_ratio]]&lt;=1.2,"Between 1.0-1.2","Above 1.2")))</f>
        <v>Between 0.8-1.0</v>
      </c>
    </row>
    <row r="8880" spans="1:25" x14ac:dyDescent="0.3">
      <c r="A8880" t="s">
        <v>8935</v>
      </c>
      <c r="B8880" s="1">
        <v>46102.46597222222</v>
      </c>
      <c r="C8880" s="2">
        <v>46102</v>
      </c>
      <c r="D8880">
        <v>11</v>
      </c>
      <c r="E8880" t="s">
        <v>36</v>
      </c>
      <c r="F8880" t="s">
        <v>26</v>
      </c>
      <c r="G8880">
        <v>0.9</v>
      </c>
      <c r="H8880">
        <v>56.18</v>
      </c>
      <c r="I8880">
        <v>57.04</v>
      </c>
      <c r="J8880">
        <v>1.1000000000000001</v>
      </c>
      <c r="K8880">
        <v>3.7</v>
      </c>
      <c r="L8880">
        <v>11.3</v>
      </c>
      <c r="M8880">
        <v>121</v>
      </c>
      <c r="N8880" t="s">
        <v>27</v>
      </c>
      <c r="O8880">
        <v>1.141</v>
      </c>
      <c r="P8880" t="s">
        <v>28</v>
      </c>
      <c r="Q8880" t="s">
        <v>29</v>
      </c>
      <c r="R8880">
        <v>5</v>
      </c>
      <c r="S8880">
        <v>12</v>
      </c>
      <c r="T8880">
        <v>0.86</v>
      </c>
      <c r="U8880">
        <v>7.6</v>
      </c>
      <c r="V8880" t="s">
        <v>262</v>
      </c>
      <c r="W8880" t="s">
        <v>31</v>
      </c>
      <c r="X8880">
        <v>1</v>
      </c>
      <c r="Y8880" t="str">
        <f>IF(tblRides[[#This Row],[supply_demand_ratio]]&lt;0.8,"Below 0.8",IF(tblRides[[#This Row],[supply_demand_ratio]]&lt;1,"Between 0.8-1.0",IF(tblRides[[#This Row],[supply_demand_ratio]]&lt;=1.2,"Between 1.0-1.2","Above 1.2")))</f>
        <v>Between 1.0-1.2</v>
      </c>
    </row>
    <row r="8881" spans="1:25" x14ac:dyDescent="0.3">
      <c r="A8881" t="s">
        <v>8936</v>
      </c>
      <c r="B8881" s="1">
        <v>46102.480555555558</v>
      </c>
      <c r="C8881" s="2">
        <v>46102</v>
      </c>
      <c r="D8881">
        <v>11</v>
      </c>
      <c r="E8881" t="s">
        <v>43</v>
      </c>
      <c r="F8881" t="s">
        <v>26</v>
      </c>
      <c r="G8881">
        <v>5.3</v>
      </c>
      <c r="H8881">
        <v>132.55000000000001</v>
      </c>
      <c r="I8881">
        <v>133.9</v>
      </c>
      <c r="J8881">
        <v>1.1000000000000001</v>
      </c>
      <c r="K8881">
        <v>4.7</v>
      </c>
      <c r="L8881">
        <v>7.2</v>
      </c>
      <c r="M8881">
        <v>47</v>
      </c>
      <c r="N8881" t="s">
        <v>41</v>
      </c>
      <c r="O8881">
        <v>0.91300000000000003</v>
      </c>
      <c r="P8881" t="s">
        <v>28</v>
      </c>
      <c r="Q8881" t="s">
        <v>29</v>
      </c>
      <c r="R8881">
        <v>4.71</v>
      </c>
      <c r="S8881">
        <v>8</v>
      </c>
      <c r="T8881">
        <v>1.35</v>
      </c>
      <c r="U8881">
        <v>2.5</v>
      </c>
      <c r="V8881" t="s">
        <v>262</v>
      </c>
      <c r="W8881" t="s">
        <v>31</v>
      </c>
      <c r="X8881">
        <v>1</v>
      </c>
      <c r="Y8881" t="str">
        <f>IF(tblRides[[#This Row],[supply_demand_ratio]]&lt;0.8,"Below 0.8",IF(tblRides[[#This Row],[supply_demand_ratio]]&lt;1,"Between 0.8-1.0",IF(tblRides[[#This Row],[supply_demand_ratio]]&lt;=1.2,"Between 1.0-1.2","Above 1.2")))</f>
        <v>Between 0.8-1.0</v>
      </c>
    </row>
    <row r="8882" spans="1:25" x14ac:dyDescent="0.3">
      <c r="A8882" t="s">
        <v>8937</v>
      </c>
      <c r="B8882" s="1">
        <v>46102.481249999997</v>
      </c>
      <c r="C8882" s="2">
        <v>46102</v>
      </c>
      <c r="D8882">
        <v>11</v>
      </c>
      <c r="E8882" t="s">
        <v>36</v>
      </c>
      <c r="F8882" t="s">
        <v>26</v>
      </c>
      <c r="G8882">
        <v>6.3</v>
      </c>
      <c r="H8882">
        <v>148.22999999999999</v>
      </c>
      <c r="I8882">
        <v>154.46</v>
      </c>
      <c r="J8882">
        <v>1</v>
      </c>
      <c r="K8882">
        <v>4.5</v>
      </c>
      <c r="L8882">
        <v>8.4</v>
      </c>
      <c r="M8882">
        <v>114</v>
      </c>
      <c r="N8882" t="s">
        <v>27</v>
      </c>
      <c r="O8882">
        <v>1.1279999999999999</v>
      </c>
      <c r="P8882" t="s">
        <v>28</v>
      </c>
      <c r="Q8882" t="s">
        <v>29</v>
      </c>
      <c r="R8882">
        <v>4.8499999999999996</v>
      </c>
      <c r="S8882">
        <v>20</v>
      </c>
      <c r="T8882">
        <v>6.23</v>
      </c>
      <c r="U8882">
        <v>3.9</v>
      </c>
      <c r="V8882" t="s">
        <v>262</v>
      </c>
      <c r="W8882" t="s">
        <v>31</v>
      </c>
      <c r="X8882">
        <v>1</v>
      </c>
      <c r="Y8882" t="str">
        <f>IF(tblRides[[#This Row],[supply_demand_ratio]]&lt;0.8,"Below 0.8",IF(tblRides[[#This Row],[supply_demand_ratio]]&lt;1,"Between 0.8-1.0",IF(tblRides[[#This Row],[supply_demand_ratio]]&lt;=1.2,"Between 1.0-1.2","Above 1.2")))</f>
        <v>Between 1.0-1.2</v>
      </c>
    </row>
    <row r="8883" spans="1:25" x14ac:dyDescent="0.3">
      <c r="A8883" t="s">
        <v>8938</v>
      </c>
      <c r="B8883" s="1">
        <v>46102.500694444447</v>
      </c>
      <c r="C8883" s="2">
        <v>46102</v>
      </c>
      <c r="D8883">
        <v>12</v>
      </c>
      <c r="E8883" t="s">
        <v>25</v>
      </c>
      <c r="F8883" t="s">
        <v>34</v>
      </c>
      <c r="G8883">
        <v>7.8</v>
      </c>
      <c r="H8883">
        <v>211.98</v>
      </c>
      <c r="J8883">
        <v>1.3</v>
      </c>
      <c r="K8883">
        <v>4.5</v>
      </c>
      <c r="L8883">
        <v>4.8</v>
      </c>
      <c r="M8883">
        <v>116</v>
      </c>
      <c r="N8883" t="s">
        <v>27</v>
      </c>
      <c r="O8883">
        <v>0.81899999999999995</v>
      </c>
      <c r="P8883" t="s">
        <v>58</v>
      </c>
      <c r="Q8883" t="s">
        <v>108</v>
      </c>
      <c r="R8883">
        <v>4.71</v>
      </c>
      <c r="S8883">
        <v>0</v>
      </c>
      <c r="U8883">
        <v>0.3</v>
      </c>
      <c r="V8883" t="s">
        <v>262</v>
      </c>
      <c r="W8883" t="s">
        <v>31</v>
      </c>
      <c r="X8883">
        <v>0</v>
      </c>
      <c r="Y8883" t="str">
        <f>IF(tblRides[[#This Row],[supply_demand_ratio]]&lt;0.8,"Below 0.8",IF(tblRides[[#This Row],[supply_demand_ratio]]&lt;1,"Between 0.8-1.0",IF(tblRides[[#This Row],[supply_demand_ratio]]&lt;=1.2,"Between 1.0-1.2","Above 1.2")))</f>
        <v>Between 0.8-1.0</v>
      </c>
    </row>
    <row r="8884" spans="1:25" x14ac:dyDescent="0.3">
      <c r="A8884" t="s">
        <v>8939</v>
      </c>
      <c r="B8884" s="1">
        <v>46102.517361111109</v>
      </c>
      <c r="C8884" s="2">
        <v>46102</v>
      </c>
      <c r="D8884">
        <v>12</v>
      </c>
      <c r="E8884" t="s">
        <v>43</v>
      </c>
      <c r="F8884" t="s">
        <v>34</v>
      </c>
      <c r="G8884">
        <v>5.3</v>
      </c>
      <c r="H8884">
        <v>132.22</v>
      </c>
      <c r="I8884">
        <v>129.38999999999999</v>
      </c>
      <c r="J8884">
        <v>1.1000000000000001</v>
      </c>
      <c r="K8884">
        <v>6.8</v>
      </c>
      <c r="L8884">
        <v>7.8</v>
      </c>
      <c r="M8884">
        <v>63</v>
      </c>
      <c r="N8884" t="s">
        <v>41</v>
      </c>
      <c r="O8884">
        <v>1.23</v>
      </c>
      <c r="P8884" t="s">
        <v>28</v>
      </c>
      <c r="Q8884" t="s">
        <v>29</v>
      </c>
      <c r="R8884">
        <v>4.51</v>
      </c>
      <c r="S8884">
        <v>0</v>
      </c>
      <c r="T8884">
        <v>-2.83</v>
      </c>
      <c r="U8884">
        <v>1</v>
      </c>
      <c r="V8884" t="s">
        <v>262</v>
      </c>
      <c r="W8884" t="s">
        <v>45</v>
      </c>
      <c r="X8884">
        <v>1</v>
      </c>
      <c r="Y8884" t="str">
        <f>IF(tblRides[[#This Row],[supply_demand_ratio]]&lt;0.8,"Below 0.8",IF(tblRides[[#This Row],[supply_demand_ratio]]&lt;1,"Between 0.8-1.0",IF(tblRides[[#This Row],[supply_demand_ratio]]&lt;=1.2,"Between 1.0-1.2","Above 1.2")))</f>
        <v>Above 1.2</v>
      </c>
    </row>
    <row r="8885" spans="1:25" x14ac:dyDescent="0.3">
      <c r="A8885" t="s">
        <v>8940</v>
      </c>
      <c r="B8885" s="1">
        <v>46102.519444444442</v>
      </c>
      <c r="C8885" s="2">
        <v>46102</v>
      </c>
      <c r="D8885">
        <v>12</v>
      </c>
      <c r="E8885" t="s">
        <v>43</v>
      </c>
      <c r="F8885" t="s">
        <v>26</v>
      </c>
      <c r="G8885">
        <v>1.4</v>
      </c>
      <c r="H8885">
        <v>67.89</v>
      </c>
      <c r="I8885">
        <v>67.400000000000006</v>
      </c>
      <c r="J8885">
        <v>1.1000000000000001</v>
      </c>
      <c r="K8885">
        <v>5.6</v>
      </c>
      <c r="L8885">
        <v>6.2</v>
      </c>
      <c r="M8885">
        <v>69</v>
      </c>
      <c r="N8885" t="s">
        <v>41</v>
      </c>
      <c r="O8885">
        <v>1.7230000000000001</v>
      </c>
      <c r="P8885" t="s">
        <v>28</v>
      </c>
      <c r="Q8885" t="s">
        <v>29</v>
      </c>
      <c r="R8885">
        <v>4.66</v>
      </c>
      <c r="S8885">
        <v>4</v>
      </c>
      <c r="T8885">
        <v>-0.49</v>
      </c>
      <c r="U8885">
        <v>0.6</v>
      </c>
      <c r="V8885" t="s">
        <v>262</v>
      </c>
      <c r="W8885" t="s">
        <v>45</v>
      </c>
      <c r="X8885">
        <v>1</v>
      </c>
      <c r="Y8885" t="str">
        <f>IF(tblRides[[#This Row],[supply_demand_ratio]]&lt;0.8,"Below 0.8",IF(tblRides[[#This Row],[supply_demand_ratio]]&lt;1,"Between 0.8-1.0",IF(tblRides[[#This Row],[supply_demand_ratio]]&lt;=1.2,"Between 1.0-1.2","Above 1.2")))</f>
        <v>Above 1.2</v>
      </c>
    </row>
    <row r="8886" spans="1:25" x14ac:dyDescent="0.3">
      <c r="A8886" t="s">
        <v>8941</v>
      </c>
      <c r="B8886" s="1">
        <v>46102.525000000001</v>
      </c>
      <c r="C8886" s="2">
        <v>46102</v>
      </c>
      <c r="D8886">
        <v>12</v>
      </c>
      <c r="E8886" t="s">
        <v>33</v>
      </c>
      <c r="F8886" t="s">
        <v>26</v>
      </c>
      <c r="G8886">
        <v>4</v>
      </c>
      <c r="H8886">
        <v>93.98</v>
      </c>
      <c r="I8886">
        <v>91.91</v>
      </c>
      <c r="J8886">
        <v>1</v>
      </c>
      <c r="K8886">
        <v>3.4</v>
      </c>
      <c r="L8886">
        <v>7.1</v>
      </c>
      <c r="M8886">
        <v>110</v>
      </c>
      <c r="N8886" t="s">
        <v>41</v>
      </c>
      <c r="O8886">
        <v>1.772</v>
      </c>
      <c r="P8886" t="s">
        <v>28</v>
      </c>
      <c r="Q8886" t="s">
        <v>29</v>
      </c>
      <c r="R8886">
        <v>5</v>
      </c>
      <c r="S8886">
        <v>10</v>
      </c>
      <c r="T8886">
        <v>-2.0699999999999998</v>
      </c>
      <c r="U8886">
        <v>3.7</v>
      </c>
      <c r="V8886" t="s">
        <v>262</v>
      </c>
      <c r="W8886" t="s">
        <v>31</v>
      </c>
      <c r="X8886">
        <v>1</v>
      </c>
      <c r="Y8886" t="str">
        <f>IF(tblRides[[#This Row],[supply_demand_ratio]]&lt;0.8,"Below 0.8",IF(tblRides[[#This Row],[supply_demand_ratio]]&lt;1,"Between 0.8-1.0",IF(tblRides[[#This Row],[supply_demand_ratio]]&lt;=1.2,"Between 1.0-1.2","Above 1.2")))</f>
        <v>Above 1.2</v>
      </c>
    </row>
    <row r="8887" spans="1:25" x14ac:dyDescent="0.3">
      <c r="A8887" t="s">
        <v>8942</v>
      </c>
      <c r="B8887" s="1">
        <v>46102.529861111114</v>
      </c>
      <c r="C8887" s="2">
        <v>46102</v>
      </c>
      <c r="D8887">
        <v>12</v>
      </c>
      <c r="E8887" t="s">
        <v>33</v>
      </c>
      <c r="F8887" t="s">
        <v>26</v>
      </c>
      <c r="G8887">
        <v>11.5</v>
      </c>
      <c r="H8887">
        <v>216.05</v>
      </c>
      <c r="I8887">
        <v>218.73</v>
      </c>
      <c r="J8887">
        <v>1</v>
      </c>
      <c r="K8887">
        <v>7.7</v>
      </c>
      <c r="L8887">
        <v>11.4</v>
      </c>
      <c r="M8887">
        <v>88</v>
      </c>
      <c r="N8887" t="s">
        <v>27</v>
      </c>
      <c r="O8887">
        <v>1.02</v>
      </c>
      <c r="P8887" t="s">
        <v>28</v>
      </c>
      <c r="Q8887" t="s">
        <v>29</v>
      </c>
      <c r="R8887">
        <v>4.43</v>
      </c>
      <c r="S8887">
        <v>13</v>
      </c>
      <c r="T8887">
        <v>2.68</v>
      </c>
      <c r="U8887">
        <v>3.7</v>
      </c>
      <c r="V8887" t="s">
        <v>262</v>
      </c>
      <c r="W8887" t="s">
        <v>45</v>
      </c>
      <c r="X8887">
        <v>1</v>
      </c>
      <c r="Y8887" t="str">
        <f>IF(tblRides[[#This Row],[supply_demand_ratio]]&lt;0.8,"Below 0.8",IF(tblRides[[#This Row],[supply_demand_ratio]]&lt;1,"Between 0.8-1.0",IF(tblRides[[#This Row],[supply_demand_ratio]]&lt;=1.2,"Between 1.0-1.2","Above 1.2")))</f>
        <v>Between 1.0-1.2</v>
      </c>
    </row>
    <row r="8888" spans="1:25" x14ac:dyDescent="0.3">
      <c r="A8888" t="s">
        <v>8943</v>
      </c>
      <c r="B8888" s="1">
        <v>46102.529861111114</v>
      </c>
      <c r="C8888" s="2">
        <v>46102</v>
      </c>
      <c r="D8888">
        <v>12</v>
      </c>
      <c r="E8888" t="s">
        <v>62</v>
      </c>
      <c r="F8888" t="s">
        <v>26</v>
      </c>
      <c r="G8888">
        <v>1.5</v>
      </c>
      <c r="H8888">
        <v>56.56</v>
      </c>
      <c r="J8888">
        <v>1</v>
      </c>
      <c r="K8888">
        <v>2.9</v>
      </c>
      <c r="L8888">
        <v>4.0999999999999996</v>
      </c>
      <c r="M8888">
        <v>58</v>
      </c>
      <c r="N8888" t="s">
        <v>41</v>
      </c>
      <c r="O8888">
        <v>2.2000000000000002</v>
      </c>
      <c r="P8888" t="s">
        <v>58</v>
      </c>
      <c r="Q8888" t="s">
        <v>88</v>
      </c>
      <c r="R8888">
        <v>4.97</v>
      </c>
      <c r="S8888">
        <v>7</v>
      </c>
      <c r="U8888">
        <v>1.2</v>
      </c>
      <c r="V8888" t="s">
        <v>262</v>
      </c>
      <c r="W8888" t="s">
        <v>31</v>
      </c>
      <c r="X8888">
        <v>0</v>
      </c>
      <c r="Y8888" t="str">
        <f>IF(tblRides[[#This Row],[supply_demand_ratio]]&lt;0.8,"Below 0.8",IF(tblRides[[#This Row],[supply_demand_ratio]]&lt;1,"Between 0.8-1.0",IF(tblRides[[#This Row],[supply_demand_ratio]]&lt;=1.2,"Between 1.0-1.2","Above 1.2")))</f>
        <v>Above 1.2</v>
      </c>
    </row>
    <row r="8889" spans="1:25" x14ac:dyDescent="0.3">
      <c r="A8889" t="s">
        <v>8944</v>
      </c>
      <c r="B8889" s="1">
        <v>46102.568749999999</v>
      </c>
      <c r="C8889" s="2">
        <v>46102</v>
      </c>
      <c r="D8889">
        <v>13</v>
      </c>
      <c r="E8889" t="s">
        <v>62</v>
      </c>
      <c r="F8889" t="s">
        <v>26</v>
      </c>
      <c r="G8889">
        <v>5.2</v>
      </c>
      <c r="H8889">
        <v>130.65</v>
      </c>
      <c r="I8889">
        <v>126.61</v>
      </c>
      <c r="J8889">
        <v>1.1000000000000001</v>
      </c>
      <c r="K8889">
        <v>2.6</v>
      </c>
      <c r="L8889">
        <v>1</v>
      </c>
      <c r="M8889">
        <v>50</v>
      </c>
      <c r="N8889" t="s">
        <v>41</v>
      </c>
      <c r="O8889">
        <v>1.335</v>
      </c>
      <c r="P8889" t="s">
        <v>28</v>
      </c>
      <c r="Q8889" t="s">
        <v>29</v>
      </c>
      <c r="R8889">
        <v>4.37</v>
      </c>
      <c r="S8889">
        <v>2</v>
      </c>
      <c r="T8889">
        <v>-4.04</v>
      </c>
      <c r="U8889">
        <v>-1.6</v>
      </c>
      <c r="V8889" t="s">
        <v>262</v>
      </c>
      <c r="W8889" t="s">
        <v>31</v>
      </c>
      <c r="X8889">
        <v>1</v>
      </c>
      <c r="Y8889" t="str">
        <f>IF(tblRides[[#This Row],[supply_demand_ratio]]&lt;0.8,"Below 0.8",IF(tblRides[[#This Row],[supply_demand_ratio]]&lt;1,"Between 0.8-1.0",IF(tblRides[[#This Row],[supply_demand_ratio]]&lt;=1.2,"Between 1.0-1.2","Above 1.2")))</f>
        <v>Above 1.2</v>
      </c>
    </row>
    <row r="8890" spans="1:25" x14ac:dyDescent="0.3">
      <c r="A8890" t="s">
        <v>8945</v>
      </c>
      <c r="B8890" s="1">
        <v>46102.572916666664</v>
      </c>
      <c r="C8890" s="2">
        <v>46102</v>
      </c>
      <c r="D8890">
        <v>13</v>
      </c>
      <c r="E8890" t="s">
        <v>36</v>
      </c>
      <c r="F8890" t="s">
        <v>26</v>
      </c>
      <c r="G8890">
        <v>3.7</v>
      </c>
      <c r="H8890">
        <v>95.75</v>
      </c>
      <c r="J8890">
        <v>1</v>
      </c>
      <c r="K8890">
        <v>4.5</v>
      </c>
      <c r="L8890">
        <v>9.4</v>
      </c>
      <c r="M8890">
        <v>117</v>
      </c>
      <c r="N8890" t="s">
        <v>41</v>
      </c>
      <c r="O8890">
        <v>1.448</v>
      </c>
      <c r="P8890" t="s">
        <v>58</v>
      </c>
      <c r="Q8890" t="s">
        <v>59</v>
      </c>
      <c r="R8890">
        <v>4.7699999999999996</v>
      </c>
      <c r="S8890">
        <v>11</v>
      </c>
      <c r="U8890">
        <v>4.9000000000000004</v>
      </c>
      <c r="V8890" t="s">
        <v>262</v>
      </c>
      <c r="W8890" t="s">
        <v>31</v>
      </c>
      <c r="X8890">
        <v>0</v>
      </c>
      <c r="Y8890" t="str">
        <f>IF(tblRides[[#This Row],[supply_demand_ratio]]&lt;0.8,"Below 0.8",IF(tblRides[[#This Row],[supply_demand_ratio]]&lt;1,"Between 0.8-1.0",IF(tblRides[[#This Row],[supply_demand_ratio]]&lt;=1.2,"Between 1.0-1.2","Above 1.2")))</f>
        <v>Above 1.2</v>
      </c>
    </row>
    <row r="8891" spans="1:25" x14ac:dyDescent="0.3">
      <c r="A8891" t="s">
        <v>8946</v>
      </c>
      <c r="B8891" s="1">
        <v>46102.574999999997</v>
      </c>
      <c r="C8891" s="2">
        <v>46102</v>
      </c>
      <c r="D8891">
        <v>13</v>
      </c>
      <c r="E8891" t="s">
        <v>25</v>
      </c>
      <c r="F8891" t="s">
        <v>34</v>
      </c>
      <c r="G8891">
        <v>4.3</v>
      </c>
      <c r="H8891">
        <v>125.57</v>
      </c>
      <c r="I8891">
        <v>126.94</v>
      </c>
      <c r="J8891">
        <v>1.1000000000000001</v>
      </c>
      <c r="K8891">
        <v>3.9</v>
      </c>
      <c r="L8891">
        <v>5.2</v>
      </c>
      <c r="M8891">
        <v>115</v>
      </c>
      <c r="N8891" t="s">
        <v>27</v>
      </c>
      <c r="O8891">
        <v>0.879</v>
      </c>
      <c r="P8891" t="s">
        <v>28</v>
      </c>
      <c r="Q8891" t="s">
        <v>29</v>
      </c>
      <c r="R8891">
        <v>4.96</v>
      </c>
      <c r="S8891">
        <v>0</v>
      </c>
      <c r="T8891">
        <v>1.37</v>
      </c>
      <c r="U8891">
        <v>1.3</v>
      </c>
      <c r="V8891" t="s">
        <v>262</v>
      </c>
      <c r="W8891" t="s">
        <v>31</v>
      </c>
      <c r="X8891">
        <v>1</v>
      </c>
      <c r="Y8891" t="str">
        <f>IF(tblRides[[#This Row],[supply_demand_ratio]]&lt;0.8,"Below 0.8",IF(tblRides[[#This Row],[supply_demand_ratio]]&lt;1,"Between 0.8-1.0",IF(tblRides[[#This Row],[supply_demand_ratio]]&lt;=1.2,"Between 1.0-1.2","Above 1.2")))</f>
        <v>Between 0.8-1.0</v>
      </c>
    </row>
    <row r="8892" spans="1:25" x14ac:dyDescent="0.3">
      <c r="A8892" t="s">
        <v>8947</v>
      </c>
      <c r="B8892" s="1">
        <v>46102.57708333333</v>
      </c>
      <c r="C8892" s="2">
        <v>46102</v>
      </c>
      <c r="D8892">
        <v>13</v>
      </c>
      <c r="E8892" t="s">
        <v>62</v>
      </c>
      <c r="F8892" t="s">
        <v>26</v>
      </c>
      <c r="G8892">
        <v>10.5</v>
      </c>
      <c r="H8892">
        <v>217.56</v>
      </c>
      <c r="I8892">
        <v>209.53</v>
      </c>
      <c r="J8892">
        <v>1.1000000000000001</v>
      </c>
      <c r="K8892">
        <v>5.0999999999999996</v>
      </c>
      <c r="L8892">
        <v>1</v>
      </c>
      <c r="M8892">
        <v>68</v>
      </c>
      <c r="N8892" t="s">
        <v>41</v>
      </c>
      <c r="O8892">
        <v>2.2000000000000002</v>
      </c>
      <c r="P8892" t="s">
        <v>28</v>
      </c>
      <c r="Q8892" t="s">
        <v>29</v>
      </c>
      <c r="R8892">
        <v>4.41</v>
      </c>
      <c r="S8892">
        <v>2</v>
      </c>
      <c r="T8892">
        <v>-8.0299999999999994</v>
      </c>
      <c r="U8892">
        <v>-4.0999999999999996</v>
      </c>
      <c r="V8892" t="s">
        <v>262</v>
      </c>
      <c r="W8892" t="s">
        <v>45</v>
      </c>
      <c r="X8892">
        <v>1</v>
      </c>
      <c r="Y8892" t="str">
        <f>IF(tblRides[[#This Row],[supply_demand_ratio]]&lt;0.8,"Below 0.8",IF(tblRides[[#This Row],[supply_demand_ratio]]&lt;1,"Between 0.8-1.0",IF(tblRides[[#This Row],[supply_demand_ratio]]&lt;=1.2,"Between 1.0-1.2","Above 1.2")))</f>
        <v>Above 1.2</v>
      </c>
    </row>
    <row r="8893" spans="1:25" x14ac:dyDescent="0.3">
      <c r="A8893" t="s">
        <v>8948</v>
      </c>
      <c r="B8893" s="1">
        <v>46102.581944444442</v>
      </c>
      <c r="C8893" s="2">
        <v>46102</v>
      </c>
      <c r="D8893">
        <v>13</v>
      </c>
      <c r="E8893" t="s">
        <v>62</v>
      </c>
      <c r="F8893" t="s">
        <v>34</v>
      </c>
      <c r="G8893">
        <v>18.399999999999999</v>
      </c>
      <c r="H8893">
        <v>353.3</v>
      </c>
      <c r="I8893">
        <v>351.5</v>
      </c>
      <c r="J8893">
        <v>1.1000000000000001</v>
      </c>
      <c r="K8893">
        <v>3.6</v>
      </c>
      <c r="L8893">
        <v>11.9</v>
      </c>
      <c r="M8893">
        <v>61</v>
      </c>
      <c r="N8893" t="s">
        <v>41</v>
      </c>
      <c r="O8893">
        <v>2.2000000000000002</v>
      </c>
      <c r="P8893" t="s">
        <v>28</v>
      </c>
      <c r="Q8893" t="s">
        <v>29</v>
      </c>
      <c r="R8893">
        <v>4.57</v>
      </c>
      <c r="S8893">
        <v>0</v>
      </c>
      <c r="T8893">
        <v>-1.8</v>
      </c>
      <c r="U8893">
        <v>8.3000000000000007</v>
      </c>
      <c r="V8893" t="s">
        <v>262</v>
      </c>
      <c r="W8893" t="s">
        <v>31</v>
      </c>
      <c r="X8893">
        <v>1</v>
      </c>
      <c r="Y8893" t="str">
        <f>IF(tblRides[[#This Row],[supply_demand_ratio]]&lt;0.8,"Below 0.8",IF(tblRides[[#This Row],[supply_demand_ratio]]&lt;1,"Between 0.8-1.0",IF(tblRides[[#This Row],[supply_demand_ratio]]&lt;=1.2,"Between 1.0-1.2","Above 1.2")))</f>
        <v>Above 1.2</v>
      </c>
    </row>
    <row r="8894" spans="1:25" x14ac:dyDescent="0.3">
      <c r="A8894" t="s">
        <v>8949</v>
      </c>
      <c r="B8894" s="1">
        <v>46102.614583333336</v>
      </c>
      <c r="C8894" s="2">
        <v>46102</v>
      </c>
      <c r="D8894">
        <v>14</v>
      </c>
      <c r="E8894" t="s">
        <v>62</v>
      </c>
      <c r="F8894" t="s">
        <v>26</v>
      </c>
      <c r="G8894">
        <v>3.2</v>
      </c>
      <c r="H8894">
        <v>83.78</v>
      </c>
      <c r="I8894">
        <v>87.05</v>
      </c>
      <c r="J8894">
        <v>1</v>
      </c>
      <c r="K8894">
        <v>5</v>
      </c>
      <c r="L8894">
        <v>6.9</v>
      </c>
      <c r="M8894">
        <v>56</v>
      </c>
      <c r="N8894" t="s">
        <v>41</v>
      </c>
      <c r="O8894">
        <v>1.583</v>
      </c>
      <c r="P8894" t="s">
        <v>28</v>
      </c>
      <c r="Q8894" t="s">
        <v>29</v>
      </c>
      <c r="R8894">
        <v>4.9800000000000004</v>
      </c>
      <c r="S8894">
        <v>11</v>
      </c>
      <c r="T8894">
        <v>3.27</v>
      </c>
      <c r="U8894">
        <v>1.9</v>
      </c>
      <c r="V8894" t="s">
        <v>262</v>
      </c>
      <c r="W8894" t="s">
        <v>31</v>
      </c>
      <c r="X8894">
        <v>1</v>
      </c>
      <c r="Y8894" t="str">
        <f>IF(tblRides[[#This Row],[supply_demand_ratio]]&lt;0.8,"Below 0.8",IF(tblRides[[#This Row],[supply_demand_ratio]]&lt;1,"Between 0.8-1.0",IF(tblRides[[#This Row],[supply_demand_ratio]]&lt;=1.2,"Between 1.0-1.2","Above 1.2")))</f>
        <v>Above 1.2</v>
      </c>
    </row>
    <row r="8895" spans="1:25" x14ac:dyDescent="0.3">
      <c r="A8895" t="s">
        <v>8950</v>
      </c>
      <c r="B8895" s="1">
        <v>46102.625694444447</v>
      </c>
      <c r="C8895" s="2">
        <v>46102</v>
      </c>
      <c r="D8895">
        <v>15</v>
      </c>
      <c r="E8895" t="s">
        <v>43</v>
      </c>
      <c r="F8895" t="s">
        <v>26</v>
      </c>
      <c r="G8895">
        <v>1.8</v>
      </c>
      <c r="H8895">
        <v>61</v>
      </c>
      <c r="I8895">
        <v>66.02</v>
      </c>
      <c r="J8895">
        <v>1</v>
      </c>
      <c r="K8895">
        <v>2.6</v>
      </c>
      <c r="L8895">
        <v>3.7</v>
      </c>
      <c r="M8895">
        <v>61</v>
      </c>
      <c r="N8895" t="s">
        <v>41</v>
      </c>
      <c r="O8895">
        <v>1.3360000000000001</v>
      </c>
      <c r="P8895" t="s">
        <v>28</v>
      </c>
      <c r="Q8895" t="s">
        <v>29</v>
      </c>
      <c r="R8895">
        <v>4.6100000000000003</v>
      </c>
      <c r="S8895">
        <v>39</v>
      </c>
      <c r="T8895">
        <v>5.0199999999999996</v>
      </c>
      <c r="U8895">
        <v>1.1000000000000001</v>
      </c>
      <c r="V8895" t="s">
        <v>262</v>
      </c>
      <c r="W8895" t="s">
        <v>31</v>
      </c>
      <c r="X8895">
        <v>1</v>
      </c>
      <c r="Y8895" t="str">
        <f>IF(tblRides[[#This Row],[supply_demand_ratio]]&lt;0.8,"Below 0.8",IF(tblRides[[#This Row],[supply_demand_ratio]]&lt;1,"Between 0.8-1.0",IF(tblRides[[#This Row],[supply_demand_ratio]]&lt;=1.2,"Between 1.0-1.2","Above 1.2")))</f>
        <v>Above 1.2</v>
      </c>
    </row>
    <row r="8896" spans="1:25" x14ac:dyDescent="0.3">
      <c r="A8896" t="s">
        <v>8951</v>
      </c>
      <c r="B8896" s="1">
        <v>46102.636111111111</v>
      </c>
      <c r="C8896" s="2">
        <v>46102</v>
      </c>
      <c r="D8896">
        <v>15</v>
      </c>
      <c r="E8896" t="s">
        <v>25</v>
      </c>
      <c r="F8896" t="s">
        <v>26</v>
      </c>
      <c r="G8896">
        <v>2.5</v>
      </c>
      <c r="H8896">
        <v>79.13</v>
      </c>
      <c r="I8896">
        <v>82.04</v>
      </c>
      <c r="J8896">
        <v>1</v>
      </c>
      <c r="K8896">
        <v>8.1999999999999993</v>
      </c>
      <c r="L8896">
        <v>3.5</v>
      </c>
      <c r="M8896">
        <v>121</v>
      </c>
      <c r="N8896" t="s">
        <v>27</v>
      </c>
      <c r="O8896">
        <v>1.129</v>
      </c>
      <c r="P8896" t="s">
        <v>28</v>
      </c>
      <c r="Q8896" t="s">
        <v>29</v>
      </c>
      <c r="R8896">
        <v>4.68</v>
      </c>
      <c r="S8896">
        <v>2</v>
      </c>
      <c r="T8896">
        <v>2.91</v>
      </c>
      <c r="U8896">
        <v>-4.7</v>
      </c>
      <c r="V8896" t="s">
        <v>262</v>
      </c>
      <c r="W8896" t="s">
        <v>45</v>
      </c>
      <c r="X8896">
        <v>1</v>
      </c>
      <c r="Y8896" t="str">
        <f>IF(tblRides[[#This Row],[supply_demand_ratio]]&lt;0.8,"Below 0.8",IF(tblRides[[#This Row],[supply_demand_ratio]]&lt;1,"Between 0.8-1.0",IF(tblRides[[#This Row],[supply_demand_ratio]]&lt;=1.2,"Between 1.0-1.2","Above 1.2")))</f>
        <v>Between 1.0-1.2</v>
      </c>
    </row>
    <row r="8897" spans="1:25" x14ac:dyDescent="0.3">
      <c r="A8897" t="s">
        <v>8952</v>
      </c>
      <c r="B8897" s="1">
        <v>46102.658333333333</v>
      </c>
      <c r="C8897" s="2">
        <v>46102</v>
      </c>
      <c r="D8897">
        <v>15</v>
      </c>
      <c r="E8897" t="s">
        <v>36</v>
      </c>
      <c r="F8897" t="s">
        <v>26</v>
      </c>
      <c r="G8897">
        <v>2.4</v>
      </c>
      <c r="H8897">
        <v>69.52</v>
      </c>
      <c r="J8897">
        <v>1</v>
      </c>
      <c r="K8897">
        <v>3.4</v>
      </c>
      <c r="L8897">
        <v>6.7</v>
      </c>
      <c r="M8897">
        <v>114</v>
      </c>
      <c r="N8897" t="s">
        <v>41</v>
      </c>
      <c r="O8897">
        <v>1.218</v>
      </c>
      <c r="P8897" t="s">
        <v>37</v>
      </c>
      <c r="Q8897" t="s">
        <v>103</v>
      </c>
      <c r="R8897">
        <v>4.66</v>
      </c>
      <c r="S8897">
        <v>16</v>
      </c>
      <c r="U8897">
        <v>3.3</v>
      </c>
      <c r="V8897" t="s">
        <v>262</v>
      </c>
      <c r="W8897" t="s">
        <v>31</v>
      </c>
      <c r="X8897">
        <v>0</v>
      </c>
      <c r="Y8897" t="str">
        <f>IF(tblRides[[#This Row],[supply_demand_ratio]]&lt;0.8,"Below 0.8",IF(tblRides[[#This Row],[supply_demand_ratio]]&lt;1,"Between 0.8-1.0",IF(tblRides[[#This Row],[supply_demand_ratio]]&lt;=1.2,"Between 1.0-1.2","Above 1.2")))</f>
        <v>Above 1.2</v>
      </c>
    </row>
    <row r="8898" spans="1:25" x14ac:dyDescent="0.3">
      <c r="A8898" t="s">
        <v>8953</v>
      </c>
      <c r="B8898" s="1">
        <v>46102.664583333331</v>
      </c>
      <c r="C8898" s="2">
        <v>46102</v>
      </c>
      <c r="D8898">
        <v>15</v>
      </c>
      <c r="E8898" t="s">
        <v>43</v>
      </c>
      <c r="F8898" t="s">
        <v>26</v>
      </c>
      <c r="G8898">
        <v>5.4</v>
      </c>
      <c r="H8898">
        <v>134.29</v>
      </c>
      <c r="I8898">
        <v>132.91999999999999</v>
      </c>
      <c r="J8898">
        <v>1.1000000000000001</v>
      </c>
      <c r="K8898">
        <v>7.4</v>
      </c>
      <c r="L8898">
        <v>4.0999999999999996</v>
      </c>
      <c r="M8898">
        <v>56</v>
      </c>
      <c r="N8898" t="s">
        <v>41</v>
      </c>
      <c r="O8898">
        <v>1.149</v>
      </c>
      <c r="P8898" t="s">
        <v>28</v>
      </c>
      <c r="Q8898" t="s">
        <v>29</v>
      </c>
      <c r="R8898">
        <v>4.47</v>
      </c>
      <c r="S8898">
        <v>3</v>
      </c>
      <c r="T8898">
        <v>-1.37</v>
      </c>
      <c r="U8898">
        <v>-3.3</v>
      </c>
      <c r="V8898" t="s">
        <v>262</v>
      </c>
      <c r="W8898" t="s">
        <v>45</v>
      </c>
      <c r="X8898">
        <v>1</v>
      </c>
      <c r="Y8898" t="str">
        <f>IF(tblRides[[#This Row],[supply_demand_ratio]]&lt;0.8,"Below 0.8",IF(tblRides[[#This Row],[supply_demand_ratio]]&lt;1,"Between 0.8-1.0",IF(tblRides[[#This Row],[supply_demand_ratio]]&lt;=1.2,"Between 1.0-1.2","Above 1.2")))</f>
        <v>Between 1.0-1.2</v>
      </c>
    </row>
    <row r="8899" spans="1:25" x14ac:dyDescent="0.3">
      <c r="A8899" t="s">
        <v>8954</v>
      </c>
      <c r="B8899" s="1">
        <v>46102.710416666669</v>
      </c>
      <c r="C8899" s="2">
        <v>46102</v>
      </c>
      <c r="D8899">
        <v>17</v>
      </c>
      <c r="E8899" t="s">
        <v>43</v>
      </c>
      <c r="F8899" t="s">
        <v>26</v>
      </c>
      <c r="G8899">
        <v>10.4</v>
      </c>
      <c r="H8899">
        <v>180.22</v>
      </c>
      <c r="I8899">
        <v>184.93</v>
      </c>
      <c r="J8899">
        <v>1</v>
      </c>
      <c r="K8899">
        <v>2.7</v>
      </c>
      <c r="L8899">
        <v>8.9</v>
      </c>
      <c r="M8899">
        <v>54</v>
      </c>
      <c r="N8899" t="s">
        <v>27</v>
      </c>
      <c r="O8899">
        <v>0.93500000000000005</v>
      </c>
      <c r="P8899" t="s">
        <v>28</v>
      </c>
      <c r="Q8899" t="s">
        <v>29</v>
      </c>
      <c r="R8899">
        <v>4.7699999999999996</v>
      </c>
      <c r="S8899">
        <v>2</v>
      </c>
      <c r="T8899">
        <v>4.71</v>
      </c>
      <c r="U8899">
        <v>6.2</v>
      </c>
      <c r="V8899" t="s">
        <v>262</v>
      </c>
      <c r="W8899" t="s">
        <v>31</v>
      </c>
      <c r="X8899">
        <v>1</v>
      </c>
      <c r="Y8899" t="str">
        <f>IF(tblRides[[#This Row],[supply_demand_ratio]]&lt;0.8,"Below 0.8",IF(tblRides[[#This Row],[supply_demand_ratio]]&lt;1,"Between 0.8-1.0",IF(tblRides[[#This Row],[supply_demand_ratio]]&lt;=1.2,"Between 1.0-1.2","Above 1.2")))</f>
        <v>Between 0.8-1.0</v>
      </c>
    </row>
    <row r="8900" spans="1:25" x14ac:dyDescent="0.3">
      <c r="A8900" t="s">
        <v>8955</v>
      </c>
      <c r="B8900" s="1">
        <v>46102.713194444441</v>
      </c>
      <c r="C8900" s="2">
        <v>46102</v>
      </c>
      <c r="D8900">
        <v>17</v>
      </c>
      <c r="E8900" t="s">
        <v>43</v>
      </c>
      <c r="F8900" t="s">
        <v>26</v>
      </c>
      <c r="G8900">
        <v>4</v>
      </c>
      <c r="H8900">
        <v>88.27</v>
      </c>
      <c r="I8900">
        <v>89.46</v>
      </c>
      <c r="J8900">
        <v>1</v>
      </c>
      <c r="K8900">
        <v>9</v>
      </c>
      <c r="L8900">
        <v>3.1</v>
      </c>
      <c r="M8900">
        <v>55</v>
      </c>
      <c r="N8900" t="s">
        <v>41</v>
      </c>
      <c r="O8900">
        <v>1.1970000000000001</v>
      </c>
      <c r="P8900" t="s">
        <v>28</v>
      </c>
      <c r="Q8900" t="s">
        <v>29</v>
      </c>
      <c r="R8900">
        <v>4.99</v>
      </c>
      <c r="S8900">
        <v>2</v>
      </c>
      <c r="T8900">
        <v>1.19</v>
      </c>
      <c r="U8900">
        <v>-5.9</v>
      </c>
      <c r="V8900" t="s">
        <v>262</v>
      </c>
      <c r="W8900" t="s">
        <v>45</v>
      </c>
      <c r="X8900">
        <v>1</v>
      </c>
      <c r="Y8900" t="str">
        <f>IF(tblRides[[#This Row],[supply_demand_ratio]]&lt;0.8,"Below 0.8",IF(tblRides[[#This Row],[supply_demand_ratio]]&lt;1,"Between 0.8-1.0",IF(tblRides[[#This Row],[supply_demand_ratio]]&lt;=1.2,"Between 1.0-1.2","Above 1.2")))</f>
        <v>Between 1.0-1.2</v>
      </c>
    </row>
    <row r="8901" spans="1:25" x14ac:dyDescent="0.3">
      <c r="A8901" t="s">
        <v>8956</v>
      </c>
      <c r="B8901" s="1">
        <v>46102.729861111111</v>
      </c>
      <c r="C8901" s="2">
        <v>46102</v>
      </c>
      <c r="D8901">
        <v>17</v>
      </c>
      <c r="E8901" t="s">
        <v>33</v>
      </c>
      <c r="F8901" t="s">
        <v>34</v>
      </c>
      <c r="G8901">
        <v>2.8</v>
      </c>
      <c r="H8901">
        <v>94.24</v>
      </c>
      <c r="I8901">
        <v>94.12</v>
      </c>
      <c r="J8901">
        <v>1.1000000000000001</v>
      </c>
      <c r="K8901">
        <v>5.2</v>
      </c>
      <c r="L8901">
        <v>8.5</v>
      </c>
      <c r="M8901">
        <v>80</v>
      </c>
      <c r="N8901" t="s">
        <v>27</v>
      </c>
      <c r="O8901">
        <v>0.95499999999999996</v>
      </c>
      <c r="P8901" t="s">
        <v>28</v>
      </c>
      <c r="Q8901" t="s">
        <v>29</v>
      </c>
      <c r="R8901">
        <v>4.76</v>
      </c>
      <c r="S8901">
        <v>0</v>
      </c>
      <c r="T8901">
        <v>-0.12</v>
      </c>
      <c r="U8901">
        <v>3.3</v>
      </c>
      <c r="V8901" t="s">
        <v>262</v>
      </c>
      <c r="W8901" t="s">
        <v>45</v>
      </c>
      <c r="X8901">
        <v>1</v>
      </c>
      <c r="Y8901" t="str">
        <f>IF(tblRides[[#This Row],[supply_demand_ratio]]&lt;0.8,"Below 0.8",IF(tblRides[[#This Row],[supply_demand_ratio]]&lt;1,"Between 0.8-1.0",IF(tblRides[[#This Row],[supply_demand_ratio]]&lt;=1.2,"Between 1.0-1.2","Above 1.2")))</f>
        <v>Between 0.8-1.0</v>
      </c>
    </row>
    <row r="8902" spans="1:25" x14ac:dyDescent="0.3">
      <c r="A8902" t="s">
        <v>8957</v>
      </c>
      <c r="B8902" s="1">
        <v>46102.737500000003</v>
      </c>
      <c r="C8902" s="2">
        <v>46102</v>
      </c>
      <c r="D8902">
        <v>17</v>
      </c>
      <c r="E8902" t="s">
        <v>43</v>
      </c>
      <c r="F8902" t="s">
        <v>34</v>
      </c>
      <c r="G8902">
        <v>10.6</v>
      </c>
      <c r="H8902">
        <v>187.92</v>
      </c>
      <c r="I8902">
        <v>177.12</v>
      </c>
      <c r="J8902">
        <v>1</v>
      </c>
      <c r="K8902">
        <v>4.7</v>
      </c>
      <c r="L8902">
        <v>10.1</v>
      </c>
      <c r="M8902">
        <v>63</v>
      </c>
      <c r="N8902" t="s">
        <v>41</v>
      </c>
      <c r="O8902">
        <v>1.6970000000000001</v>
      </c>
      <c r="P8902" t="s">
        <v>28</v>
      </c>
      <c r="Q8902" t="s">
        <v>29</v>
      </c>
      <c r="R8902">
        <v>4.97</v>
      </c>
      <c r="S8902">
        <v>0</v>
      </c>
      <c r="T8902">
        <v>-10.8</v>
      </c>
      <c r="U8902">
        <v>5.4</v>
      </c>
      <c r="V8902" t="s">
        <v>262</v>
      </c>
      <c r="W8902" t="s">
        <v>31</v>
      </c>
      <c r="X8902">
        <v>1</v>
      </c>
      <c r="Y8902" t="str">
        <f>IF(tblRides[[#This Row],[supply_demand_ratio]]&lt;0.8,"Below 0.8",IF(tblRides[[#This Row],[supply_demand_ratio]]&lt;1,"Between 0.8-1.0",IF(tblRides[[#This Row],[supply_demand_ratio]]&lt;=1.2,"Between 1.0-1.2","Above 1.2")))</f>
        <v>Above 1.2</v>
      </c>
    </row>
    <row r="8903" spans="1:25" x14ac:dyDescent="0.3">
      <c r="A8903" t="s">
        <v>8958</v>
      </c>
      <c r="B8903" s="1">
        <v>46102.759027777778</v>
      </c>
      <c r="C8903" s="2">
        <v>46102</v>
      </c>
      <c r="D8903">
        <v>18</v>
      </c>
      <c r="E8903" t="s">
        <v>36</v>
      </c>
      <c r="F8903" t="s">
        <v>34</v>
      </c>
      <c r="G8903">
        <v>1.8</v>
      </c>
      <c r="H8903">
        <v>87.57</v>
      </c>
      <c r="J8903">
        <v>1.3</v>
      </c>
      <c r="K8903">
        <v>3</v>
      </c>
      <c r="L8903">
        <v>4.7</v>
      </c>
      <c r="M8903">
        <v>73</v>
      </c>
      <c r="N8903" t="s">
        <v>72</v>
      </c>
      <c r="O8903">
        <v>0.54900000000000004</v>
      </c>
      <c r="P8903" t="s">
        <v>58</v>
      </c>
      <c r="Q8903" t="s">
        <v>59</v>
      </c>
      <c r="R8903">
        <v>4.67</v>
      </c>
      <c r="S8903">
        <v>0</v>
      </c>
      <c r="U8903">
        <v>1.7</v>
      </c>
      <c r="V8903" t="s">
        <v>262</v>
      </c>
      <c r="W8903" t="s">
        <v>31</v>
      </c>
      <c r="X8903">
        <v>0</v>
      </c>
      <c r="Y8903" t="str">
        <f>IF(tblRides[[#This Row],[supply_demand_ratio]]&lt;0.8,"Below 0.8",IF(tblRides[[#This Row],[supply_demand_ratio]]&lt;1,"Between 0.8-1.0",IF(tblRides[[#This Row],[supply_demand_ratio]]&lt;=1.2,"Between 1.0-1.2","Above 1.2")))</f>
        <v>Below 0.8</v>
      </c>
    </row>
    <row r="8904" spans="1:25" x14ac:dyDescent="0.3">
      <c r="A8904" t="s">
        <v>8959</v>
      </c>
      <c r="B8904" s="1">
        <v>46102.765972222223</v>
      </c>
      <c r="C8904" s="2">
        <v>46102</v>
      </c>
      <c r="D8904">
        <v>18</v>
      </c>
      <c r="E8904" t="s">
        <v>33</v>
      </c>
      <c r="F8904" t="s">
        <v>34</v>
      </c>
      <c r="G8904">
        <v>5.6</v>
      </c>
      <c r="H8904">
        <v>155.08000000000001</v>
      </c>
      <c r="I8904">
        <v>156.15</v>
      </c>
      <c r="J8904">
        <v>1.2</v>
      </c>
      <c r="K8904">
        <v>4.5</v>
      </c>
      <c r="L8904">
        <v>5.9</v>
      </c>
      <c r="M8904">
        <v>82</v>
      </c>
      <c r="N8904" t="s">
        <v>27</v>
      </c>
      <c r="O8904">
        <v>0.753</v>
      </c>
      <c r="P8904" t="s">
        <v>28</v>
      </c>
      <c r="Q8904" t="s">
        <v>29</v>
      </c>
      <c r="R8904">
        <v>4.78</v>
      </c>
      <c r="S8904">
        <v>0</v>
      </c>
      <c r="T8904">
        <v>1.07</v>
      </c>
      <c r="U8904">
        <v>1.4</v>
      </c>
      <c r="V8904" t="s">
        <v>262</v>
      </c>
      <c r="W8904" t="s">
        <v>31</v>
      </c>
      <c r="X8904">
        <v>1</v>
      </c>
      <c r="Y8904" t="str">
        <f>IF(tblRides[[#This Row],[supply_demand_ratio]]&lt;0.8,"Below 0.8",IF(tblRides[[#This Row],[supply_demand_ratio]]&lt;1,"Between 0.8-1.0",IF(tblRides[[#This Row],[supply_demand_ratio]]&lt;=1.2,"Between 1.0-1.2","Above 1.2")))</f>
        <v>Below 0.8</v>
      </c>
    </row>
    <row r="8905" spans="1:25" x14ac:dyDescent="0.3">
      <c r="A8905" t="s">
        <v>8960</v>
      </c>
      <c r="B8905" s="1">
        <v>46102.769444444442</v>
      </c>
      <c r="C8905" s="2">
        <v>46102</v>
      </c>
      <c r="D8905">
        <v>18</v>
      </c>
      <c r="E8905" t="s">
        <v>33</v>
      </c>
      <c r="F8905" t="s">
        <v>26</v>
      </c>
      <c r="G8905">
        <v>7.8</v>
      </c>
      <c r="H8905">
        <v>172.67</v>
      </c>
      <c r="I8905">
        <v>170</v>
      </c>
      <c r="J8905">
        <v>1.1000000000000001</v>
      </c>
      <c r="K8905">
        <v>5</v>
      </c>
      <c r="L8905">
        <v>6.8</v>
      </c>
      <c r="M8905">
        <v>77</v>
      </c>
      <c r="N8905" t="s">
        <v>27</v>
      </c>
      <c r="O8905">
        <v>0.76500000000000001</v>
      </c>
      <c r="P8905" t="s">
        <v>28</v>
      </c>
      <c r="Q8905" t="s">
        <v>29</v>
      </c>
      <c r="R8905">
        <v>4.92</v>
      </c>
      <c r="S8905">
        <v>8</v>
      </c>
      <c r="T8905">
        <v>-2.67</v>
      </c>
      <c r="U8905">
        <v>1.8</v>
      </c>
      <c r="V8905" t="s">
        <v>262</v>
      </c>
      <c r="W8905" t="s">
        <v>31</v>
      </c>
      <c r="X8905">
        <v>1</v>
      </c>
      <c r="Y8905" t="str">
        <f>IF(tblRides[[#This Row],[supply_demand_ratio]]&lt;0.8,"Below 0.8",IF(tblRides[[#This Row],[supply_demand_ratio]]&lt;1,"Between 0.8-1.0",IF(tblRides[[#This Row],[supply_demand_ratio]]&lt;=1.2,"Between 1.0-1.2","Above 1.2")))</f>
        <v>Below 0.8</v>
      </c>
    </row>
    <row r="8906" spans="1:25" x14ac:dyDescent="0.3">
      <c r="A8906" t="s">
        <v>8961</v>
      </c>
      <c r="B8906" s="1">
        <v>46102.775694444441</v>
      </c>
      <c r="C8906" s="2">
        <v>46102</v>
      </c>
      <c r="D8906">
        <v>18</v>
      </c>
      <c r="E8906" t="s">
        <v>25</v>
      </c>
      <c r="F8906" t="s">
        <v>26</v>
      </c>
      <c r="G8906">
        <v>2.2000000000000002</v>
      </c>
      <c r="H8906">
        <v>83.41</v>
      </c>
      <c r="I8906">
        <v>85.45</v>
      </c>
      <c r="J8906">
        <v>1.2</v>
      </c>
      <c r="K8906">
        <v>5.3</v>
      </c>
      <c r="L8906">
        <v>1</v>
      </c>
      <c r="M8906">
        <v>91</v>
      </c>
      <c r="N8906" t="s">
        <v>27</v>
      </c>
      <c r="O8906">
        <v>0.65500000000000003</v>
      </c>
      <c r="P8906" t="s">
        <v>28</v>
      </c>
      <c r="Q8906" t="s">
        <v>29</v>
      </c>
      <c r="R8906">
        <v>4.76</v>
      </c>
      <c r="S8906">
        <v>8</v>
      </c>
      <c r="T8906">
        <v>2.04</v>
      </c>
      <c r="U8906">
        <v>-4.3</v>
      </c>
      <c r="V8906" t="s">
        <v>262</v>
      </c>
      <c r="W8906" t="s">
        <v>45</v>
      </c>
      <c r="X8906">
        <v>1</v>
      </c>
      <c r="Y8906" t="str">
        <f>IF(tblRides[[#This Row],[supply_demand_ratio]]&lt;0.8,"Below 0.8",IF(tblRides[[#This Row],[supply_demand_ratio]]&lt;1,"Between 0.8-1.0",IF(tblRides[[#This Row],[supply_demand_ratio]]&lt;=1.2,"Between 1.0-1.2","Above 1.2")))</f>
        <v>Below 0.8</v>
      </c>
    </row>
    <row r="8907" spans="1:25" x14ac:dyDescent="0.3">
      <c r="A8907" t="s">
        <v>8962</v>
      </c>
      <c r="B8907" s="1">
        <v>46102.782638888886</v>
      </c>
      <c r="C8907" s="2">
        <v>46102</v>
      </c>
      <c r="D8907">
        <v>18</v>
      </c>
      <c r="E8907" t="s">
        <v>62</v>
      </c>
      <c r="F8907" t="s">
        <v>34</v>
      </c>
      <c r="G8907">
        <v>5.6</v>
      </c>
      <c r="H8907">
        <v>141.24</v>
      </c>
      <c r="I8907">
        <v>145.1</v>
      </c>
      <c r="J8907">
        <v>1.1000000000000001</v>
      </c>
      <c r="K8907">
        <v>7.5</v>
      </c>
      <c r="L8907">
        <v>6.7</v>
      </c>
      <c r="M8907">
        <v>51</v>
      </c>
      <c r="N8907" t="s">
        <v>27</v>
      </c>
      <c r="O8907">
        <v>0.88100000000000001</v>
      </c>
      <c r="P8907" t="s">
        <v>28</v>
      </c>
      <c r="Q8907" t="s">
        <v>29</v>
      </c>
      <c r="R8907">
        <v>4.51</v>
      </c>
      <c r="S8907">
        <v>0</v>
      </c>
      <c r="T8907">
        <v>3.86</v>
      </c>
      <c r="U8907">
        <v>-0.8</v>
      </c>
      <c r="V8907" t="s">
        <v>262</v>
      </c>
      <c r="W8907" t="s">
        <v>45</v>
      </c>
      <c r="X8907">
        <v>1</v>
      </c>
      <c r="Y8907" t="str">
        <f>IF(tblRides[[#This Row],[supply_demand_ratio]]&lt;0.8,"Below 0.8",IF(tblRides[[#This Row],[supply_demand_ratio]]&lt;1,"Between 0.8-1.0",IF(tblRides[[#This Row],[supply_demand_ratio]]&lt;=1.2,"Between 1.0-1.2","Above 1.2")))</f>
        <v>Between 0.8-1.0</v>
      </c>
    </row>
    <row r="8908" spans="1:25" x14ac:dyDescent="0.3">
      <c r="A8908" t="s">
        <v>8963</v>
      </c>
      <c r="B8908" s="1">
        <v>46102.789583333331</v>
      </c>
      <c r="C8908" s="2">
        <v>46102</v>
      </c>
      <c r="D8908">
        <v>18</v>
      </c>
      <c r="E8908" t="s">
        <v>43</v>
      </c>
      <c r="F8908" t="s">
        <v>26</v>
      </c>
      <c r="G8908">
        <v>10.5</v>
      </c>
      <c r="H8908">
        <v>188.85</v>
      </c>
      <c r="J8908">
        <v>1</v>
      </c>
      <c r="K8908">
        <v>4.5</v>
      </c>
      <c r="L8908">
        <v>6.2</v>
      </c>
      <c r="M8908">
        <v>50</v>
      </c>
      <c r="N8908" t="s">
        <v>41</v>
      </c>
      <c r="O8908">
        <v>1.4370000000000001</v>
      </c>
      <c r="P8908" t="s">
        <v>58</v>
      </c>
      <c r="Q8908" t="s">
        <v>108</v>
      </c>
      <c r="R8908">
        <v>4.57</v>
      </c>
      <c r="S8908">
        <v>3</v>
      </c>
      <c r="U8908">
        <v>1.7</v>
      </c>
      <c r="V8908" t="s">
        <v>262</v>
      </c>
      <c r="W8908" t="s">
        <v>31</v>
      </c>
      <c r="X8908">
        <v>0</v>
      </c>
      <c r="Y8908" t="str">
        <f>IF(tblRides[[#This Row],[supply_demand_ratio]]&lt;0.8,"Below 0.8",IF(tblRides[[#This Row],[supply_demand_ratio]]&lt;1,"Between 0.8-1.0",IF(tblRides[[#This Row],[supply_demand_ratio]]&lt;=1.2,"Between 1.0-1.2","Above 1.2")))</f>
        <v>Above 1.2</v>
      </c>
    </row>
    <row r="8909" spans="1:25" x14ac:dyDescent="0.3">
      <c r="A8909" t="s">
        <v>8964</v>
      </c>
      <c r="B8909" s="1">
        <v>46102.789583333331</v>
      </c>
      <c r="C8909" s="2">
        <v>46102</v>
      </c>
      <c r="D8909">
        <v>18</v>
      </c>
      <c r="E8909" t="s">
        <v>43</v>
      </c>
      <c r="F8909" t="s">
        <v>26</v>
      </c>
      <c r="G8909">
        <v>3.9</v>
      </c>
      <c r="H8909">
        <v>119.21</v>
      </c>
      <c r="J8909">
        <v>1.3</v>
      </c>
      <c r="K8909">
        <v>7.1</v>
      </c>
      <c r="L8909">
        <v>10.5</v>
      </c>
      <c r="M8909">
        <v>41</v>
      </c>
      <c r="N8909" t="s">
        <v>27</v>
      </c>
      <c r="O8909">
        <v>0.67600000000000005</v>
      </c>
      <c r="P8909" t="s">
        <v>37</v>
      </c>
      <c r="Q8909" t="s">
        <v>280</v>
      </c>
      <c r="R8909">
        <v>4.74</v>
      </c>
      <c r="S8909">
        <v>40</v>
      </c>
      <c r="U8909">
        <v>3.4</v>
      </c>
      <c r="V8909" t="s">
        <v>262</v>
      </c>
      <c r="W8909" t="s">
        <v>45</v>
      </c>
      <c r="X8909">
        <v>0</v>
      </c>
      <c r="Y8909" t="str">
        <f>IF(tblRides[[#This Row],[supply_demand_ratio]]&lt;0.8,"Below 0.8",IF(tblRides[[#This Row],[supply_demand_ratio]]&lt;1,"Between 0.8-1.0",IF(tblRides[[#This Row],[supply_demand_ratio]]&lt;=1.2,"Between 1.0-1.2","Above 1.2")))</f>
        <v>Below 0.8</v>
      </c>
    </row>
    <row r="8910" spans="1:25" x14ac:dyDescent="0.3">
      <c r="A8910" t="s">
        <v>8965</v>
      </c>
      <c r="B8910" s="1">
        <v>46102.79791666667</v>
      </c>
      <c r="C8910" s="2">
        <v>46102</v>
      </c>
      <c r="D8910">
        <v>19</v>
      </c>
      <c r="E8910" t="s">
        <v>43</v>
      </c>
      <c r="F8910" t="s">
        <v>26</v>
      </c>
      <c r="G8910">
        <v>8</v>
      </c>
      <c r="H8910">
        <v>184.48</v>
      </c>
      <c r="J8910">
        <v>1.1000000000000001</v>
      </c>
      <c r="K8910">
        <v>7.9</v>
      </c>
      <c r="L8910">
        <v>11.4</v>
      </c>
      <c r="M8910">
        <v>34</v>
      </c>
      <c r="N8910" t="s">
        <v>27</v>
      </c>
      <c r="O8910">
        <v>0.60099999999999998</v>
      </c>
      <c r="P8910" t="s">
        <v>58</v>
      </c>
      <c r="Q8910" t="s">
        <v>88</v>
      </c>
      <c r="R8910">
        <v>4.8899999999999997</v>
      </c>
      <c r="S8910">
        <v>30</v>
      </c>
      <c r="U8910">
        <v>3.5</v>
      </c>
      <c r="V8910" t="s">
        <v>262</v>
      </c>
      <c r="W8910" t="s">
        <v>45</v>
      </c>
      <c r="X8910">
        <v>0</v>
      </c>
      <c r="Y8910" t="str">
        <f>IF(tblRides[[#This Row],[supply_demand_ratio]]&lt;0.8,"Below 0.8",IF(tblRides[[#This Row],[supply_demand_ratio]]&lt;1,"Between 0.8-1.0",IF(tblRides[[#This Row],[supply_demand_ratio]]&lt;=1.2,"Between 1.0-1.2","Above 1.2")))</f>
        <v>Below 0.8</v>
      </c>
    </row>
    <row r="8911" spans="1:25" x14ac:dyDescent="0.3">
      <c r="A8911" t="s">
        <v>8966</v>
      </c>
      <c r="B8911" s="1">
        <v>46102.833333333336</v>
      </c>
      <c r="C8911" s="2">
        <v>46102</v>
      </c>
      <c r="D8911">
        <v>20</v>
      </c>
      <c r="E8911" t="s">
        <v>43</v>
      </c>
      <c r="F8911" t="s">
        <v>26</v>
      </c>
      <c r="G8911">
        <v>1.3</v>
      </c>
      <c r="H8911">
        <v>59.38</v>
      </c>
      <c r="J8911">
        <v>1</v>
      </c>
      <c r="K8911">
        <v>2</v>
      </c>
      <c r="L8911">
        <v>1</v>
      </c>
      <c r="M8911">
        <v>48</v>
      </c>
      <c r="N8911" t="s">
        <v>27</v>
      </c>
      <c r="O8911">
        <v>0.82299999999999995</v>
      </c>
      <c r="P8911" t="s">
        <v>37</v>
      </c>
      <c r="Q8911" t="s">
        <v>280</v>
      </c>
      <c r="R8911">
        <v>4.6900000000000004</v>
      </c>
      <c r="S8911">
        <v>36</v>
      </c>
      <c r="U8911">
        <v>-1</v>
      </c>
      <c r="V8911" t="s">
        <v>262</v>
      </c>
      <c r="W8911" t="s">
        <v>31</v>
      </c>
      <c r="X8911">
        <v>0</v>
      </c>
      <c r="Y8911" t="str">
        <f>IF(tblRides[[#This Row],[supply_demand_ratio]]&lt;0.8,"Below 0.8",IF(tblRides[[#This Row],[supply_demand_ratio]]&lt;1,"Between 0.8-1.0",IF(tblRides[[#This Row],[supply_demand_ratio]]&lt;=1.2,"Between 1.0-1.2","Above 1.2")))</f>
        <v>Between 0.8-1.0</v>
      </c>
    </row>
    <row r="8912" spans="1:25" x14ac:dyDescent="0.3">
      <c r="A8912" t="s">
        <v>8967</v>
      </c>
      <c r="B8912" s="1">
        <v>46102.854861111111</v>
      </c>
      <c r="C8912" s="2">
        <v>46102</v>
      </c>
      <c r="D8912">
        <v>20</v>
      </c>
      <c r="E8912" t="s">
        <v>33</v>
      </c>
      <c r="F8912" t="s">
        <v>26</v>
      </c>
      <c r="G8912">
        <v>2.9</v>
      </c>
      <c r="H8912">
        <v>88.03</v>
      </c>
      <c r="I8912">
        <v>90.2</v>
      </c>
      <c r="J8912">
        <v>1</v>
      </c>
      <c r="K8912">
        <v>5.6</v>
      </c>
      <c r="L8912">
        <v>8.8000000000000007</v>
      </c>
      <c r="M8912">
        <v>74</v>
      </c>
      <c r="N8912" t="s">
        <v>27</v>
      </c>
      <c r="O8912">
        <v>0.81</v>
      </c>
      <c r="P8912" t="s">
        <v>28</v>
      </c>
      <c r="Q8912" t="s">
        <v>29</v>
      </c>
      <c r="R8912">
        <v>4.92</v>
      </c>
      <c r="S8912">
        <v>4</v>
      </c>
      <c r="T8912">
        <v>2.17</v>
      </c>
      <c r="U8912">
        <v>3.2</v>
      </c>
      <c r="V8912" t="s">
        <v>262</v>
      </c>
      <c r="W8912" t="s">
        <v>45</v>
      </c>
      <c r="X8912">
        <v>1</v>
      </c>
      <c r="Y8912" t="str">
        <f>IF(tblRides[[#This Row],[supply_demand_ratio]]&lt;0.8,"Below 0.8",IF(tblRides[[#This Row],[supply_demand_ratio]]&lt;1,"Between 0.8-1.0",IF(tblRides[[#This Row],[supply_demand_ratio]]&lt;=1.2,"Between 1.0-1.2","Above 1.2")))</f>
        <v>Between 0.8-1.0</v>
      </c>
    </row>
    <row r="8913" spans="1:25" x14ac:dyDescent="0.3">
      <c r="A8913" t="s">
        <v>8968</v>
      </c>
      <c r="B8913" s="1">
        <v>46102.861111111109</v>
      </c>
      <c r="C8913" s="2">
        <v>46102</v>
      </c>
      <c r="D8913">
        <v>20</v>
      </c>
      <c r="E8913" t="s">
        <v>25</v>
      </c>
      <c r="F8913" t="s">
        <v>26</v>
      </c>
      <c r="G8913">
        <v>2.1</v>
      </c>
      <c r="H8913">
        <v>91.6</v>
      </c>
      <c r="I8913">
        <v>89.44</v>
      </c>
      <c r="J8913">
        <v>1.2</v>
      </c>
      <c r="K8913">
        <v>11.8</v>
      </c>
      <c r="L8913">
        <v>15</v>
      </c>
      <c r="M8913">
        <v>105</v>
      </c>
      <c r="N8913" t="s">
        <v>72</v>
      </c>
      <c r="O8913">
        <v>0.67800000000000005</v>
      </c>
      <c r="P8913" t="s">
        <v>28</v>
      </c>
      <c r="Q8913" t="s">
        <v>29</v>
      </c>
      <c r="R8913">
        <v>5</v>
      </c>
      <c r="S8913">
        <v>4</v>
      </c>
      <c r="T8913">
        <v>-2.16</v>
      </c>
      <c r="U8913">
        <v>3.2</v>
      </c>
      <c r="V8913" t="s">
        <v>262</v>
      </c>
      <c r="W8913" t="s">
        <v>77</v>
      </c>
      <c r="X8913">
        <v>1</v>
      </c>
      <c r="Y8913" t="str">
        <f>IF(tblRides[[#This Row],[supply_demand_ratio]]&lt;0.8,"Below 0.8",IF(tblRides[[#This Row],[supply_demand_ratio]]&lt;1,"Between 0.8-1.0",IF(tblRides[[#This Row],[supply_demand_ratio]]&lt;=1.2,"Between 1.0-1.2","Above 1.2")))</f>
        <v>Below 0.8</v>
      </c>
    </row>
    <row r="8914" spans="1:25" x14ac:dyDescent="0.3">
      <c r="A8914" t="s">
        <v>8969</v>
      </c>
      <c r="B8914" s="1">
        <v>46102.865277777775</v>
      </c>
      <c r="C8914" s="2">
        <v>46102</v>
      </c>
      <c r="D8914">
        <v>20</v>
      </c>
      <c r="E8914" t="s">
        <v>36</v>
      </c>
      <c r="F8914" t="s">
        <v>26</v>
      </c>
      <c r="G8914">
        <v>4.5999999999999996</v>
      </c>
      <c r="H8914">
        <v>120.92</v>
      </c>
      <c r="I8914">
        <v>119.33</v>
      </c>
      <c r="J8914">
        <v>1.2</v>
      </c>
      <c r="K8914">
        <v>9.4</v>
      </c>
      <c r="L8914">
        <v>4.3</v>
      </c>
      <c r="M8914">
        <v>100</v>
      </c>
      <c r="N8914" t="s">
        <v>72</v>
      </c>
      <c r="O8914">
        <v>0.73299999999999998</v>
      </c>
      <c r="P8914" t="s">
        <v>28</v>
      </c>
      <c r="Q8914" t="s">
        <v>29</v>
      </c>
      <c r="R8914">
        <v>4.95</v>
      </c>
      <c r="S8914">
        <v>5</v>
      </c>
      <c r="T8914">
        <v>-1.59</v>
      </c>
      <c r="U8914">
        <v>-5.0999999999999996</v>
      </c>
      <c r="V8914" t="s">
        <v>262</v>
      </c>
      <c r="W8914" t="s">
        <v>45</v>
      </c>
      <c r="X8914">
        <v>1</v>
      </c>
      <c r="Y8914" t="str">
        <f>IF(tblRides[[#This Row],[supply_demand_ratio]]&lt;0.8,"Below 0.8",IF(tblRides[[#This Row],[supply_demand_ratio]]&lt;1,"Between 0.8-1.0",IF(tblRides[[#This Row],[supply_demand_ratio]]&lt;=1.2,"Between 1.0-1.2","Above 1.2")))</f>
        <v>Below 0.8</v>
      </c>
    </row>
    <row r="8915" spans="1:25" x14ac:dyDescent="0.3">
      <c r="A8915" t="s">
        <v>8970</v>
      </c>
      <c r="B8915" s="1">
        <v>46102.865277777775</v>
      </c>
      <c r="C8915" s="2">
        <v>46102</v>
      </c>
      <c r="D8915">
        <v>20</v>
      </c>
      <c r="E8915" t="s">
        <v>25</v>
      </c>
      <c r="F8915" t="s">
        <v>26</v>
      </c>
      <c r="G8915">
        <v>2.8</v>
      </c>
      <c r="H8915">
        <v>105.46</v>
      </c>
      <c r="I8915">
        <v>106.55</v>
      </c>
      <c r="J8915">
        <v>1.2</v>
      </c>
      <c r="K8915">
        <v>8.6999999999999993</v>
      </c>
      <c r="L8915">
        <v>5.0999999999999996</v>
      </c>
      <c r="M8915">
        <v>100</v>
      </c>
      <c r="N8915" t="s">
        <v>72</v>
      </c>
      <c r="O8915">
        <v>0.64200000000000002</v>
      </c>
      <c r="P8915" t="s">
        <v>28</v>
      </c>
      <c r="Q8915" t="s">
        <v>29</v>
      </c>
      <c r="R8915">
        <v>4.63</v>
      </c>
      <c r="S8915">
        <v>22</v>
      </c>
      <c r="T8915">
        <v>1.0900000000000001</v>
      </c>
      <c r="U8915">
        <v>-3.6</v>
      </c>
      <c r="V8915" t="s">
        <v>262</v>
      </c>
      <c r="W8915" t="s">
        <v>45</v>
      </c>
      <c r="X8915">
        <v>1</v>
      </c>
      <c r="Y8915" t="str">
        <f>IF(tblRides[[#This Row],[supply_demand_ratio]]&lt;0.8,"Below 0.8",IF(tblRides[[#This Row],[supply_demand_ratio]]&lt;1,"Between 0.8-1.0",IF(tblRides[[#This Row],[supply_demand_ratio]]&lt;=1.2,"Between 1.0-1.2","Above 1.2")))</f>
        <v>Below 0.8</v>
      </c>
    </row>
    <row r="8916" spans="1:25" x14ac:dyDescent="0.3">
      <c r="A8916" t="s">
        <v>8971</v>
      </c>
      <c r="B8916" s="1">
        <v>46102.868055555555</v>
      </c>
      <c r="C8916" s="2">
        <v>46102</v>
      </c>
      <c r="D8916">
        <v>20</v>
      </c>
      <c r="E8916" t="s">
        <v>62</v>
      </c>
      <c r="F8916" t="s">
        <v>34</v>
      </c>
      <c r="G8916">
        <v>14.5</v>
      </c>
      <c r="H8916">
        <v>234.96</v>
      </c>
      <c r="I8916">
        <v>237.1</v>
      </c>
      <c r="J8916">
        <v>1</v>
      </c>
      <c r="K8916">
        <v>5.4</v>
      </c>
      <c r="L8916">
        <v>9</v>
      </c>
      <c r="M8916">
        <v>41</v>
      </c>
      <c r="N8916" t="s">
        <v>41</v>
      </c>
      <c r="O8916">
        <v>1.31</v>
      </c>
      <c r="P8916" t="s">
        <v>28</v>
      </c>
      <c r="Q8916" t="s">
        <v>29</v>
      </c>
      <c r="R8916">
        <v>4.66</v>
      </c>
      <c r="S8916">
        <v>0</v>
      </c>
      <c r="T8916">
        <v>2.14</v>
      </c>
      <c r="U8916">
        <v>3.6</v>
      </c>
      <c r="V8916" t="s">
        <v>262</v>
      </c>
      <c r="W8916" t="s">
        <v>45</v>
      </c>
      <c r="X8916">
        <v>1</v>
      </c>
      <c r="Y8916" t="str">
        <f>IF(tblRides[[#This Row],[supply_demand_ratio]]&lt;0.8,"Below 0.8",IF(tblRides[[#This Row],[supply_demand_ratio]]&lt;1,"Between 0.8-1.0",IF(tblRides[[#This Row],[supply_demand_ratio]]&lt;=1.2,"Between 1.0-1.2","Above 1.2")))</f>
        <v>Above 1.2</v>
      </c>
    </row>
    <row r="8917" spans="1:25" x14ac:dyDescent="0.3">
      <c r="A8917" t="s">
        <v>8972</v>
      </c>
      <c r="B8917" s="1">
        <v>46102.872916666667</v>
      </c>
      <c r="C8917" s="2">
        <v>46102</v>
      </c>
      <c r="D8917">
        <v>20</v>
      </c>
      <c r="E8917" t="s">
        <v>33</v>
      </c>
      <c r="F8917" t="s">
        <v>26</v>
      </c>
      <c r="G8917">
        <v>6.9</v>
      </c>
      <c r="H8917">
        <v>177.88</v>
      </c>
      <c r="I8917">
        <v>170.96</v>
      </c>
      <c r="J8917">
        <v>1.3</v>
      </c>
      <c r="K8917">
        <v>10.9</v>
      </c>
      <c r="L8917">
        <v>12</v>
      </c>
      <c r="M8917">
        <v>75</v>
      </c>
      <c r="N8917" t="s">
        <v>72</v>
      </c>
      <c r="O8917">
        <v>0.61399999999999999</v>
      </c>
      <c r="P8917" t="s">
        <v>28</v>
      </c>
      <c r="Q8917" t="s">
        <v>29</v>
      </c>
      <c r="R8917">
        <v>4.99</v>
      </c>
      <c r="S8917">
        <v>4</v>
      </c>
      <c r="T8917">
        <v>-6.92</v>
      </c>
      <c r="U8917">
        <v>1.1000000000000001</v>
      </c>
      <c r="V8917" t="s">
        <v>262</v>
      </c>
      <c r="W8917" t="s">
        <v>77</v>
      </c>
      <c r="X8917">
        <v>1</v>
      </c>
      <c r="Y8917" t="str">
        <f>IF(tblRides[[#This Row],[supply_demand_ratio]]&lt;0.8,"Below 0.8",IF(tblRides[[#This Row],[supply_demand_ratio]]&lt;1,"Between 0.8-1.0",IF(tblRides[[#This Row],[supply_demand_ratio]]&lt;=1.2,"Between 1.0-1.2","Above 1.2")))</f>
        <v>Below 0.8</v>
      </c>
    </row>
    <row r="8918" spans="1:25" x14ac:dyDescent="0.3">
      <c r="A8918" t="s">
        <v>8973</v>
      </c>
      <c r="B8918" s="1">
        <v>46102.881249999999</v>
      </c>
      <c r="C8918" s="2">
        <v>46102</v>
      </c>
      <c r="D8918">
        <v>21</v>
      </c>
      <c r="E8918" t="s">
        <v>25</v>
      </c>
      <c r="F8918" t="s">
        <v>26</v>
      </c>
      <c r="G8918">
        <v>2.1</v>
      </c>
      <c r="H8918">
        <v>85.16</v>
      </c>
      <c r="J8918">
        <v>1.2</v>
      </c>
      <c r="K8918">
        <v>8.6</v>
      </c>
      <c r="L8918">
        <v>13.1</v>
      </c>
      <c r="M8918">
        <v>108</v>
      </c>
      <c r="N8918" t="s">
        <v>72</v>
      </c>
      <c r="O8918">
        <v>0.66200000000000003</v>
      </c>
      <c r="P8918" t="s">
        <v>37</v>
      </c>
      <c r="Q8918" t="s">
        <v>38</v>
      </c>
      <c r="R8918">
        <v>4.78</v>
      </c>
      <c r="S8918">
        <v>11</v>
      </c>
      <c r="U8918">
        <v>4.5</v>
      </c>
      <c r="V8918" t="s">
        <v>262</v>
      </c>
      <c r="W8918" t="s">
        <v>45</v>
      </c>
      <c r="X8918">
        <v>0</v>
      </c>
      <c r="Y8918" t="str">
        <f>IF(tblRides[[#This Row],[supply_demand_ratio]]&lt;0.8,"Below 0.8",IF(tblRides[[#This Row],[supply_demand_ratio]]&lt;1,"Between 0.8-1.0",IF(tblRides[[#This Row],[supply_demand_ratio]]&lt;=1.2,"Between 1.0-1.2","Above 1.2")))</f>
        <v>Below 0.8</v>
      </c>
    </row>
    <row r="8919" spans="1:25" x14ac:dyDescent="0.3">
      <c r="A8919" t="s">
        <v>8974</v>
      </c>
      <c r="B8919" s="1">
        <v>46102.890972222223</v>
      </c>
      <c r="C8919" s="2">
        <v>46102</v>
      </c>
      <c r="D8919">
        <v>21</v>
      </c>
      <c r="E8919" t="s">
        <v>33</v>
      </c>
      <c r="F8919" t="s">
        <v>26</v>
      </c>
      <c r="G8919">
        <v>3.7</v>
      </c>
      <c r="H8919">
        <v>108.36</v>
      </c>
      <c r="I8919">
        <v>109.15</v>
      </c>
      <c r="J8919">
        <v>1.2</v>
      </c>
      <c r="K8919">
        <v>4.5999999999999996</v>
      </c>
      <c r="L8919">
        <v>11.4</v>
      </c>
      <c r="M8919">
        <v>100</v>
      </c>
      <c r="N8919" t="s">
        <v>27</v>
      </c>
      <c r="O8919">
        <v>1.014</v>
      </c>
      <c r="P8919" t="s">
        <v>28</v>
      </c>
      <c r="Q8919" t="s">
        <v>29</v>
      </c>
      <c r="R8919">
        <v>4.7300000000000004</v>
      </c>
      <c r="S8919">
        <v>4</v>
      </c>
      <c r="T8919">
        <v>0.79</v>
      </c>
      <c r="U8919">
        <v>6.8</v>
      </c>
      <c r="V8919" t="s">
        <v>262</v>
      </c>
      <c r="W8919" t="s">
        <v>31</v>
      </c>
      <c r="X8919">
        <v>1</v>
      </c>
      <c r="Y8919" t="str">
        <f>IF(tblRides[[#This Row],[supply_demand_ratio]]&lt;0.8,"Below 0.8",IF(tblRides[[#This Row],[supply_demand_ratio]]&lt;1,"Between 0.8-1.0",IF(tblRides[[#This Row],[supply_demand_ratio]]&lt;=1.2,"Between 1.0-1.2","Above 1.2")))</f>
        <v>Between 1.0-1.2</v>
      </c>
    </row>
    <row r="8920" spans="1:25" x14ac:dyDescent="0.3">
      <c r="A8920" t="s">
        <v>8975</v>
      </c>
      <c r="B8920" s="1">
        <v>46102.897916666669</v>
      </c>
      <c r="C8920" s="2">
        <v>46102</v>
      </c>
      <c r="D8920">
        <v>21</v>
      </c>
      <c r="E8920" t="s">
        <v>43</v>
      </c>
      <c r="F8920" t="s">
        <v>34</v>
      </c>
      <c r="G8920">
        <v>3.7</v>
      </c>
      <c r="H8920">
        <v>94.95</v>
      </c>
      <c r="I8920">
        <v>91.51</v>
      </c>
      <c r="J8920">
        <v>1</v>
      </c>
      <c r="K8920">
        <v>5.5</v>
      </c>
      <c r="L8920">
        <v>10.199999999999999</v>
      </c>
      <c r="M8920">
        <v>63</v>
      </c>
      <c r="N8920" t="s">
        <v>41</v>
      </c>
      <c r="O8920">
        <v>1.1759999999999999</v>
      </c>
      <c r="P8920" t="s">
        <v>28</v>
      </c>
      <c r="Q8920" t="s">
        <v>29</v>
      </c>
      <c r="R8920">
        <v>4.68</v>
      </c>
      <c r="S8920">
        <v>0</v>
      </c>
      <c r="T8920">
        <v>-3.44</v>
      </c>
      <c r="U8920">
        <v>4.7</v>
      </c>
      <c r="V8920" t="s">
        <v>262</v>
      </c>
      <c r="W8920" t="s">
        <v>45</v>
      </c>
      <c r="X8920">
        <v>1</v>
      </c>
      <c r="Y8920" t="str">
        <f>IF(tblRides[[#This Row],[supply_demand_ratio]]&lt;0.8,"Below 0.8",IF(tblRides[[#This Row],[supply_demand_ratio]]&lt;1,"Between 0.8-1.0",IF(tblRides[[#This Row],[supply_demand_ratio]]&lt;=1.2,"Between 1.0-1.2","Above 1.2")))</f>
        <v>Between 1.0-1.2</v>
      </c>
    </row>
    <row r="8921" spans="1:25" x14ac:dyDescent="0.3">
      <c r="A8921" t="s">
        <v>8976</v>
      </c>
      <c r="B8921" s="1">
        <v>46102.909722222219</v>
      </c>
      <c r="C8921" s="2">
        <v>46102</v>
      </c>
      <c r="D8921">
        <v>21</v>
      </c>
      <c r="E8921" t="s">
        <v>62</v>
      </c>
      <c r="F8921" t="s">
        <v>26</v>
      </c>
      <c r="G8921">
        <v>10.6</v>
      </c>
      <c r="H8921">
        <v>241.46</v>
      </c>
      <c r="I8921">
        <v>246.19</v>
      </c>
      <c r="J8921">
        <v>1.2</v>
      </c>
      <c r="K8921">
        <v>7.7</v>
      </c>
      <c r="L8921">
        <v>7</v>
      </c>
      <c r="M8921">
        <v>44</v>
      </c>
      <c r="N8921" t="s">
        <v>27</v>
      </c>
      <c r="O8921">
        <v>0.77500000000000002</v>
      </c>
      <c r="P8921" t="s">
        <v>28</v>
      </c>
      <c r="Q8921" t="s">
        <v>29</v>
      </c>
      <c r="R8921">
        <v>4.55</v>
      </c>
      <c r="S8921">
        <v>8</v>
      </c>
      <c r="T8921">
        <v>4.7300000000000004</v>
      </c>
      <c r="U8921">
        <v>-0.7</v>
      </c>
      <c r="V8921" t="s">
        <v>262</v>
      </c>
      <c r="W8921" t="s">
        <v>45</v>
      </c>
      <c r="X8921">
        <v>1</v>
      </c>
      <c r="Y8921" t="str">
        <f>IF(tblRides[[#This Row],[supply_demand_ratio]]&lt;0.8,"Below 0.8",IF(tblRides[[#This Row],[supply_demand_ratio]]&lt;1,"Between 0.8-1.0",IF(tblRides[[#This Row],[supply_demand_ratio]]&lt;=1.2,"Between 1.0-1.2","Above 1.2")))</f>
        <v>Below 0.8</v>
      </c>
    </row>
    <row r="8922" spans="1:25" x14ac:dyDescent="0.3">
      <c r="A8922" t="s">
        <v>8977</v>
      </c>
      <c r="B8922" s="1">
        <v>46102.918749999997</v>
      </c>
      <c r="C8922" s="2">
        <v>46102</v>
      </c>
      <c r="D8922">
        <v>22</v>
      </c>
      <c r="E8922" t="s">
        <v>36</v>
      </c>
      <c r="F8922" t="s">
        <v>34</v>
      </c>
      <c r="G8922">
        <v>7.4</v>
      </c>
      <c r="H8922">
        <v>159.16</v>
      </c>
      <c r="J8922">
        <v>1</v>
      </c>
      <c r="K8922">
        <v>7.5</v>
      </c>
      <c r="L8922">
        <v>7.1</v>
      </c>
      <c r="M8922">
        <v>104</v>
      </c>
      <c r="N8922" t="s">
        <v>27</v>
      </c>
      <c r="O8922">
        <v>0.93100000000000005</v>
      </c>
      <c r="P8922" t="s">
        <v>58</v>
      </c>
      <c r="Q8922" t="s">
        <v>108</v>
      </c>
      <c r="R8922">
        <v>4.53</v>
      </c>
      <c r="S8922">
        <v>0</v>
      </c>
      <c r="U8922">
        <v>-0.4</v>
      </c>
      <c r="V8922" t="s">
        <v>262</v>
      </c>
      <c r="W8922" t="s">
        <v>45</v>
      </c>
      <c r="X8922">
        <v>0</v>
      </c>
      <c r="Y8922" t="str">
        <f>IF(tblRides[[#This Row],[supply_demand_ratio]]&lt;0.8,"Below 0.8",IF(tblRides[[#This Row],[supply_demand_ratio]]&lt;1,"Between 0.8-1.0",IF(tblRides[[#This Row],[supply_demand_ratio]]&lt;=1.2,"Between 1.0-1.2","Above 1.2")))</f>
        <v>Between 0.8-1.0</v>
      </c>
    </row>
    <row r="8923" spans="1:25" x14ac:dyDescent="0.3">
      <c r="A8923" t="s">
        <v>8978</v>
      </c>
      <c r="B8923" s="1">
        <v>46102.922222222223</v>
      </c>
      <c r="C8923" s="2">
        <v>46102</v>
      </c>
      <c r="D8923">
        <v>22</v>
      </c>
      <c r="E8923" t="s">
        <v>33</v>
      </c>
      <c r="F8923" t="s">
        <v>26</v>
      </c>
      <c r="G8923">
        <v>5.3</v>
      </c>
      <c r="H8923">
        <v>111.5</v>
      </c>
      <c r="I8923">
        <v>112.26</v>
      </c>
      <c r="J8923">
        <v>1</v>
      </c>
      <c r="K8923">
        <v>2</v>
      </c>
      <c r="L8923">
        <v>2.5</v>
      </c>
      <c r="M8923">
        <v>96</v>
      </c>
      <c r="N8923" t="s">
        <v>27</v>
      </c>
      <c r="O8923">
        <v>1.173</v>
      </c>
      <c r="P8923" t="s">
        <v>28</v>
      </c>
      <c r="Q8923" t="s">
        <v>29</v>
      </c>
      <c r="R8923">
        <v>4.63</v>
      </c>
      <c r="S8923">
        <v>7</v>
      </c>
      <c r="T8923">
        <v>0.76</v>
      </c>
      <c r="U8923">
        <v>0.5</v>
      </c>
      <c r="V8923" t="s">
        <v>262</v>
      </c>
      <c r="W8923" t="s">
        <v>31</v>
      </c>
      <c r="X8923">
        <v>1</v>
      </c>
      <c r="Y8923" t="str">
        <f>IF(tblRides[[#This Row],[supply_demand_ratio]]&lt;0.8,"Below 0.8",IF(tblRides[[#This Row],[supply_demand_ratio]]&lt;1,"Between 0.8-1.0",IF(tblRides[[#This Row],[supply_demand_ratio]]&lt;=1.2,"Between 1.0-1.2","Above 1.2")))</f>
        <v>Between 1.0-1.2</v>
      </c>
    </row>
    <row r="8924" spans="1:25" x14ac:dyDescent="0.3">
      <c r="A8924" t="s">
        <v>8979</v>
      </c>
      <c r="B8924" s="1">
        <v>46102.92291666667</v>
      </c>
      <c r="C8924" s="2">
        <v>46102</v>
      </c>
      <c r="D8924">
        <v>22</v>
      </c>
      <c r="E8924" t="s">
        <v>43</v>
      </c>
      <c r="F8924" t="s">
        <v>26</v>
      </c>
      <c r="G8924">
        <v>7.6</v>
      </c>
      <c r="H8924">
        <v>150.97</v>
      </c>
      <c r="I8924">
        <v>146.86000000000001</v>
      </c>
      <c r="J8924">
        <v>1</v>
      </c>
      <c r="K8924">
        <v>4.7</v>
      </c>
      <c r="L8924">
        <v>7.3</v>
      </c>
      <c r="M8924">
        <v>64</v>
      </c>
      <c r="N8924" t="s">
        <v>27</v>
      </c>
      <c r="O8924">
        <v>1.109</v>
      </c>
      <c r="P8924" t="s">
        <v>28</v>
      </c>
      <c r="Q8924" t="s">
        <v>29</v>
      </c>
      <c r="R8924">
        <v>4.63</v>
      </c>
      <c r="S8924">
        <v>1</v>
      </c>
      <c r="T8924">
        <v>-4.1100000000000003</v>
      </c>
      <c r="U8924">
        <v>2.6</v>
      </c>
      <c r="V8924" t="s">
        <v>262</v>
      </c>
      <c r="W8924" t="s">
        <v>31</v>
      </c>
      <c r="X8924">
        <v>1</v>
      </c>
      <c r="Y8924" t="str">
        <f>IF(tblRides[[#This Row],[supply_demand_ratio]]&lt;0.8,"Below 0.8",IF(tblRides[[#This Row],[supply_demand_ratio]]&lt;1,"Between 0.8-1.0",IF(tblRides[[#This Row],[supply_demand_ratio]]&lt;=1.2,"Between 1.0-1.2","Above 1.2")))</f>
        <v>Between 1.0-1.2</v>
      </c>
    </row>
    <row r="8925" spans="1:25" x14ac:dyDescent="0.3">
      <c r="A8925" t="s">
        <v>8980</v>
      </c>
      <c r="B8925" s="1">
        <v>46102.925000000003</v>
      </c>
      <c r="C8925" s="2">
        <v>46102</v>
      </c>
      <c r="D8925">
        <v>22</v>
      </c>
      <c r="E8925" t="s">
        <v>62</v>
      </c>
      <c r="F8925" t="s">
        <v>26</v>
      </c>
      <c r="G8925">
        <v>11.6</v>
      </c>
      <c r="H8925">
        <v>215.56</v>
      </c>
      <c r="I8925">
        <v>213.1</v>
      </c>
      <c r="J8925">
        <v>1</v>
      </c>
      <c r="K8925">
        <v>6.4</v>
      </c>
      <c r="L8925">
        <v>10.9</v>
      </c>
      <c r="M8925">
        <v>48</v>
      </c>
      <c r="N8925" t="s">
        <v>41</v>
      </c>
      <c r="O8925">
        <v>1.056</v>
      </c>
      <c r="P8925" t="s">
        <v>28</v>
      </c>
      <c r="Q8925" t="s">
        <v>29</v>
      </c>
      <c r="R8925">
        <v>4.84</v>
      </c>
      <c r="S8925">
        <v>3</v>
      </c>
      <c r="T8925">
        <v>-2.46</v>
      </c>
      <c r="U8925">
        <v>4.5</v>
      </c>
      <c r="V8925" t="s">
        <v>262</v>
      </c>
      <c r="W8925" t="s">
        <v>45</v>
      </c>
      <c r="X8925">
        <v>1</v>
      </c>
      <c r="Y8925" t="str">
        <f>IF(tblRides[[#This Row],[supply_demand_ratio]]&lt;0.8,"Below 0.8",IF(tblRides[[#This Row],[supply_demand_ratio]]&lt;1,"Between 0.8-1.0",IF(tblRides[[#This Row],[supply_demand_ratio]]&lt;=1.2,"Between 1.0-1.2","Above 1.2")))</f>
        <v>Between 1.0-1.2</v>
      </c>
    </row>
    <row r="8926" spans="1:25" x14ac:dyDescent="0.3">
      <c r="A8926" t="s">
        <v>8981</v>
      </c>
      <c r="B8926" s="1">
        <v>46102.944444444445</v>
      </c>
      <c r="C8926" s="2">
        <v>46102</v>
      </c>
      <c r="D8926">
        <v>22</v>
      </c>
      <c r="E8926" t="s">
        <v>33</v>
      </c>
      <c r="F8926" t="s">
        <v>26</v>
      </c>
      <c r="G8926">
        <v>20.5</v>
      </c>
      <c r="H8926">
        <v>367.2</v>
      </c>
      <c r="I8926">
        <v>363.73</v>
      </c>
      <c r="J8926">
        <v>1.1000000000000001</v>
      </c>
      <c r="K8926">
        <v>3.2</v>
      </c>
      <c r="L8926">
        <v>1</v>
      </c>
      <c r="M8926">
        <v>98</v>
      </c>
      <c r="N8926" t="s">
        <v>27</v>
      </c>
      <c r="O8926">
        <v>1.2050000000000001</v>
      </c>
      <c r="P8926" t="s">
        <v>28</v>
      </c>
      <c r="Q8926" t="s">
        <v>29</v>
      </c>
      <c r="R8926">
        <v>4.6500000000000004</v>
      </c>
      <c r="S8926">
        <v>7</v>
      </c>
      <c r="T8926">
        <v>-3.47</v>
      </c>
      <c r="U8926">
        <v>-2.2000000000000002</v>
      </c>
      <c r="V8926" t="s">
        <v>262</v>
      </c>
      <c r="W8926" t="s">
        <v>31</v>
      </c>
      <c r="X8926">
        <v>1</v>
      </c>
      <c r="Y8926" t="str">
        <f>IF(tblRides[[#This Row],[supply_demand_ratio]]&lt;0.8,"Below 0.8",IF(tblRides[[#This Row],[supply_demand_ratio]]&lt;1,"Between 0.8-1.0",IF(tblRides[[#This Row],[supply_demand_ratio]]&lt;=1.2,"Between 1.0-1.2","Above 1.2")))</f>
        <v>Above 1.2</v>
      </c>
    </row>
    <row r="8927" spans="1:25" x14ac:dyDescent="0.3">
      <c r="A8927" t="s">
        <v>8982</v>
      </c>
      <c r="B8927" s="1">
        <v>46102.947916666664</v>
      </c>
      <c r="C8927" s="2">
        <v>46102</v>
      </c>
      <c r="D8927">
        <v>22</v>
      </c>
      <c r="E8927" t="s">
        <v>33</v>
      </c>
      <c r="F8927" t="s">
        <v>26</v>
      </c>
      <c r="G8927">
        <v>16.3</v>
      </c>
      <c r="H8927">
        <v>261.82</v>
      </c>
      <c r="I8927">
        <v>262.16000000000003</v>
      </c>
      <c r="J8927">
        <v>1</v>
      </c>
      <c r="K8927">
        <v>5.0999999999999996</v>
      </c>
      <c r="L8927">
        <v>6.5</v>
      </c>
      <c r="M8927">
        <v>94</v>
      </c>
      <c r="N8927" t="s">
        <v>27</v>
      </c>
      <c r="O8927">
        <v>0.877</v>
      </c>
      <c r="P8927" t="s">
        <v>28</v>
      </c>
      <c r="Q8927" t="s">
        <v>29</v>
      </c>
      <c r="R8927">
        <v>4.72</v>
      </c>
      <c r="S8927">
        <v>2</v>
      </c>
      <c r="T8927">
        <v>0.34</v>
      </c>
      <c r="U8927">
        <v>1.4</v>
      </c>
      <c r="V8927" t="s">
        <v>262</v>
      </c>
      <c r="W8927" t="s">
        <v>45</v>
      </c>
      <c r="X8927">
        <v>1</v>
      </c>
      <c r="Y8927" t="str">
        <f>IF(tblRides[[#This Row],[supply_demand_ratio]]&lt;0.8,"Below 0.8",IF(tblRides[[#This Row],[supply_demand_ratio]]&lt;1,"Between 0.8-1.0",IF(tblRides[[#This Row],[supply_demand_ratio]]&lt;=1.2,"Between 1.0-1.2","Above 1.2")))</f>
        <v>Between 0.8-1.0</v>
      </c>
    </row>
    <row r="8928" spans="1:25" x14ac:dyDescent="0.3">
      <c r="A8928" t="s">
        <v>8983</v>
      </c>
      <c r="B8928" s="1">
        <v>46102.952777777777</v>
      </c>
      <c r="C8928" s="2">
        <v>46102</v>
      </c>
      <c r="D8928">
        <v>22</v>
      </c>
      <c r="E8928" t="s">
        <v>43</v>
      </c>
      <c r="F8928" t="s">
        <v>26</v>
      </c>
      <c r="G8928">
        <v>6</v>
      </c>
      <c r="H8928">
        <v>138.41</v>
      </c>
      <c r="J8928">
        <v>1.2</v>
      </c>
      <c r="K8928">
        <v>7.8</v>
      </c>
      <c r="L8928">
        <v>11.4</v>
      </c>
      <c r="M8928">
        <v>63</v>
      </c>
      <c r="N8928" t="s">
        <v>41</v>
      </c>
      <c r="O8928">
        <v>1.1910000000000001</v>
      </c>
      <c r="P8928" t="s">
        <v>58</v>
      </c>
      <c r="Q8928" t="s">
        <v>59</v>
      </c>
      <c r="R8928">
        <v>4.6399999999999997</v>
      </c>
      <c r="S8928">
        <v>2</v>
      </c>
      <c r="U8928">
        <v>3.6</v>
      </c>
      <c r="V8928" t="s">
        <v>262</v>
      </c>
      <c r="W8928" t="s">
        <v>45</v>
      </c>
      <c r="X8928">
        <v>0</v>
      </c>
      <c r="Y8928" t="str">
        <f>IF(tblRides[[#This Row],[supply_demand_ratio]]&lt;0.8,"Below 0.8",IF(tblRides[[#This Row],[supply_demand_ratio]]&lt;1,"Between 0.8-1.0",IF(tblRides[[#This Row],[supply_demand_ratio]]&lt;=1.2,"Between 1.0-1.2","Above 1.2")))</f>
        <v>Between 1.0-1.2</v>
      </c>
    </row>
    <row r="8929" spans="1:25" x14ac:dyDescent="0.3">
      <c r="A8929" t="s">
        <v>8984</v>
      </c>
      <c r="B8929" s="1">
        <v>46102.974305555559</v>
      </c>
      <c r="C8929" s="2">
        <v>46102</v>
      </c>
      <c r="D8929">
        <v>23</v>
      </c>
      <c r="E8929" t="s">
        <v>43</v>
      </c>
      <c r="F8929" t="s">
        <v>26</v>
      </c>
      <c r="G8929">
        <v>4.2</v>
      </c>
      <c r="H8929">
        <v>105.97</v>
      </c>
      <c r="I8929">
        <v>107.83</v>
      </c>
      <c r="J8929">
        <v>1.1000000000000001</v>
      </c>
      <c r="K8929">
        <v>4.7</v>
      </c>
      <c r="L8929">
        <v>9.4</v>
      </c>
      <c r="M8929">
        <v>61</v>
      </c>
      <c r="N8929" t="s">
        <v>41</v>
      </c>
      <c r="O8929">
        <v>1.5589999999999999</v>
      </c>
      <c r="P8929" t="s">
        <v>28</v>
      </c>
      <c r="Q8929" t="s">
        <v>29</v>
      </c>
      <c r="R8929">
        <v>4.6500000000000004</v>
      </c>
      <c r="S8929">
        <v>8</v>
      </c>
      <c r="T8929">
        <v>1.86</v>
      </c>
      <c r="U8929">
        <v>4.7</v>
      </c>
      <c r="V8929" t="s">
        <v>262</v>
      </c>
      <c r="W8929" t="s">
        <v>31</v>
      </c>
      <c r="X8929">
        <v>1</v>
      </c>
      <c r="Y8929" t="str">
        <f>IF(tblRides[[#This Row],[supply_demand_ratio]]&lt;0.8,"Below 0.8",IF(tblRides[[#This Row],[supply_demand_ratio]]&lt;1,"Between 0.8-1.0",IF(tblRides[[#This Row],[supply_demand_ratio]]&lt;=1.2,"Between 1.0-1.2","Above 1.2")))</f>
        <v>Above 1.2</v>
      </c>
    </row>
    <row r="8930" spans="1:25" x14ac:dyDescent="0.3">
      <c r="A8930" t="s">
        <v>8985</v>
      </c>
      <c r="B8930" s="1">
        <v>46102.979166666664</v>
      </c>
      <c r="C8930" s="2">
        <v>46102</v>
      </c>
      <c r="D8930">
        <v>23</v>
      </c>
      <c r="E8930" t="s">
        <v>36</v>
      </c>
      <c r="F8930" t="s">
        <v>26</v>
      </c>
      <c r="G8930">
        <v>6.8</v>
      </c>
      <c r="H8930">
        <v>155.91</v>
      </c>
      <c r="I8930">
        <v>161.18</v>
      </c>
      <c r="J8930">
        <v>1.1000000000000001</v>
      </c>
      <c r="K8930">
        <v>3</v>
      </c>
      <c r="L8930">
        <v>7.8</v>
      </c>
      <c r="M8930">
        <v>123</v>
      </c>
      <c r="N8930" t="s">
        <v>27</v>
      </c>
      <c r="O8930">
        <v>1.0129999999999999</v>
      </c>
      <c r="P8930" t="s">
        <v>28</v>
      </c>
      <c r="Q8930" t="s">
        <v>29</v>
      </c>
      <c r="R8930">
        <v>4.78</v>
      </c>
      <c r="S8930">
        <v>15</v>
      </c>
      <c r="T8930">
        <v>5.27</v>
      </c>
      <c r="U8930">
        <v>4.8</v>
      </c>
      <c r="V8930" t="s">
        <v>262</v>
      </c>
      <c r="W8930" t="s">
        <v>31</v>
      </c>
      <c r="X8930">
        <v>1</v>
      </c>
      <c r="Y8930" t="str">
        <f>IF(tblRides[[#This Row],[supply_demand_ratio]]&lt;0.8,"Below 0.8",IF(tblRides[[#This Row],[supply_demand_ratio]]&lt;1,"Between 0.8-1.0",IF(tblRides[[#This Row],[supply_demand_ratio]]&lt;=1.2,"Between 1.0-1.2","Above 1.2")))</f>
        <v>Between 1.0-1.2</v>
      </c>
    </row>
    <row r="8931" spans="1:25" x14ac:dyDescent="0.3">
      <c r="A8931" t="s">
        <v>8986</v>
      </c>
      <c r="B8931" s="1">
        <v>46102.984722222223</v>
      </c>
      <c r="C8931" s="2">
        <v>46102</v>
      </c>
      <c r="D8931">
        <v>23</v>
      </c>
      <c r="E8931" t="s">
        <v>33</v>
      </c>
      <c r="F8931" t="s">
        <v>26</v>
      </c>
      <c r="G8931">
        <v>9.4</v>
      </c>
      <c r="H8931">
        <v>181.96</v>
      </c>
      <c r="I8931">
        <v>172.39</v>
      </c>
      <c r="J8931">
        <v>1.1000000000000001</v>
      </c>
      <c r="K8931">
        <v>2.1</v>
      </c>
      <c r="L8931">
        <v>1</v>
      </c>
      <c r="M8931">
        <v>78</v>
      </c>
      <c r="N8931" t="s">
        <v>27</v>
      </c>
      <c r="O8931">
        <v>0.85099999999999998</v>
      </c>
      <c r="P8931" t="s">
        <v>28</v>
      </c>
      <c r="Q8931" t="s">
        <v>29</v>
      </c>
      <c r="R8931">
        <v>4.17</v>
      </c>
      <c r="S8931">
        <v>3</v>
      </c>
      <c r="T8931">
        <v>-9.57</v>
      </c>
      <c r="U8931">
        <v>-1.1000000000000001</v>
      </c>
      <c r="V8931" t="s">
        <v>262</v>
      </c>
      <c r="W8931" t="s">
        <v>31</v>
      </c>
      <c r="X8931">
        <v>1</v>
      </c>
      <c r="Y8931" t="str">
        <f>IF(tblRides[[#This Row],[supply_demand_ratio]]&lt;0.8,"Below 0.8",IF(tblRides[[#This Row],[supply_demand_ratio]]&lt;1,"Between 0.8-1.0",IF(tblRides[[#This Row],[supply_demand_ratio]]&lt;=1.2,"Between 1.0-1.2","Above 1.2")))</f>
        <v>Between 0.8-1.0</v>
      </c>
    </row>
    <row r="8932" spans="1:25" x14ac:dyDescent="0.3">
      <c r="A8932" t="s">
        <v>8987</v>
      </c>
      <c r="B8932" s="1">
        <v>46102.990277777775</v>
      </c>
      <c r="C8932" s="2">
        <v>46102</v>
      </c>
      <c r="D8932">
        <v>23</v>
      </c>
      <c r="E8932" t="s">
        <v>36</v>
      </c>
      <c r="F8932" t="s">
        <v>26</v>
      </c>
      <c r="G8932">
        <v>3.3</v>
      </c>
      <c r="H8932">
        <v>104.17</v>
      </c>
      <c r="I8932">
        <v>108.97</v>
      </c>
      <c r="J8932">
        <v>1.1000000000000001</v>
      </c>
      <c r="K8932">
        <v>4.9000000000000004</v>
      </c>
      <c r="L8932">
        <v>1</v>
      </c>
      <c r="M8932">
        <v>96</v>
      </c>
      <c r="N8932" t="s">
        <v>27</v>
      </c>
      <c r="O8932">
        <v>0.85</v>
      </c>
      <c r="P8932" t="s">
        <v>28</v>
      </c>
      <c r="Q8932" t="s">
        <v>29</v>
      </c>
      <c r="R8932">
        <v>4.99</v>
      </c>
      <c r="S8932">
        <v>6</v>
      </c>
      <c r="T8932">
        <v>4.8</v>
      </c>
      <c r="U8932">
        <v>-3.9</v>
      </c>
      <c r="V8932" t="s">
        <v>262</v>
      </c>
      <c r="W8932" t="s">
        <v>31</v>
      </c>
      <c r="X8932">
        <v>1</v>
      </c>
      <c r="Y8932" t="str">
        <f>IF(tblRides[[#This Row],[supply_demand_ratio]]&lt;0.8,"Below 0.8",IF(tblRides[[#This Row],[supply_demand_ratio]]&lt;1,"Between 0.8-1.0",IF(tblRides[[#This Row],[supply_demand_ratio]]&lt;=1.2,"Between 1.0-1.2","Above 1.2")))</f>
        <v>Between 0.8-1.0</v>
      </c>
    </row>
    <row r="8933" spans="1:25" x14ac:dyDescent="0.3">
      <c r="A8933" t="s">
        <v>8988</v>
      </c>
      <c r="B8933" s="1">
        <v>46102.990972222222</v>
      </c>
      <c r="C8933" s="2">
        <v>46102</v>
      </c>
      <c r="D8933">
        <v>23</v>
      </c>
      <c r="E8933" t="s">
        <v>33</v>
      </c>
      <c r="F8933" t="s">
        <v>26</v>
      </c>
      <c r="G8933">
        <v>6.2</v>
      </c>
      <c r="H8933">
        <v>139.41999999999999</v>
      </c>
      <c r="I8933">
        <v>147.44</v>
      </c>
      <c r="J8933">
        <v>1</v>
      </c>
      <c r="K8933">
        <v>3.3</v>
      </c>
      <c r="L8933">
        <v>5.6</v>
      </c>
      <c r="M8933">
        <v>88</v>
      </c>
      <c r="N8933" t="s">
        <v>27</v>
      </c>
      <c r="O8933">
        <v>0.95499999999999996</v>
      </c>
      <c r="P8933" t="s">
        <v>28</v>
      </c>
      <c r="Q8933" t="s">
        <v>29</v>
      </c>
      <c r="R8933">
        <v>4.6900000000000004</v>
      </c>
      <c r="S8933">
        <v>6</v>
      </c>
      <c r="T8933">
        <v>8.02</v>
      </c>
      <c r="U8933">
        <v>2.2999999999999998</v>
      </c>
      <c r="V8933" t="s">
        <v>262</v>
      </c>
      <c r="W8933" t="s">
        <v>31</v>
      </c>
      <c r="X8933">
        <v>1</v>
      </c>
      <c r="Y8933" t="str">
        <f>IF(tblRides[[#This Row],[supply_demand_ratio]]&lt;0.8,"Below 0.8",IF(tblRides[[#This Row],[supply_demand_ratio]]&lt;1,"Between 0.8-1.0",IF(tblRides[[#This Row],[supply_demand_ratio]]&lt;=1.2,"Between 1.0-1.2","Above 1.2")))</f>
        <v>Between 0.8-1.0</v>
      </c>
    </row>
    <row r="8934" spans="1:25" x14ac:dyDescent="0.3">
      <c r="A8934" t="s">
        <v>8989</v>
      </c>
      <c r="B8934" s="1">
        <v>46102.99722222222</v>
      </c>
      <c r="C8934" s="2">
        <v>46102</v>
      </c>
      <c r="D8934">
        <v>23</v>
      </c>
      <c r="E8934" t="s">
        <v>33</v>
      </c>
      <c r="F8934" t="s">
        <v>26</v>
      </c>
      <c r="G8934">
        <v>7</v>
      </c>
      <c r="H8934">
        <v>131.07</v>
      </c>
      <c r="I8934">
        <v>119.4</v>
      </c>
      <c r="J8934">
        <v>1</v>
      </c>
      <c r="K8934">
        <v>7</v>
      </c>
      <c r="L8934">
        <v>13.1</v>
      </c>
      <c r="M8934">
        <v>97</v>
      </c>
      <c r="N8934" t="s">
        <v>27</v>
      </c>
      <c r="O8934">
        <v>1.02</v>
      </c>
      <c r="P8934" t="s">
        <v>28</v>
      </c>
      <c r="Q8934" t="s">
        <v>29</v>
      </c>
      <c r="R8934">
        <v>4.5199999999999996</v>
      </c>
      <c r="S8934">
        <v>2</v>
      </c>
      <c r="T8934">
        <v>-11.67</v>
      </c>
      <c r="U8934">
        <v>6.1</v>
      </c>
      <c r="V8934" t="s">
        <v>262</v>
      </c>
      <c r="W8934" t="s">
        <v>45</v>
      </c>
      <c r="X8934">
        <v>1</v>
      </c>
      <c r="Y8934" t="str">
        <f>IF(tblRides[[#This Row],[supply_demand_ratio]]&lt;0.8,"Below 0.8",IF(tblRides[[#This Row],[supply_demand_ratio]]&lt;1,"Between 0.8-1.0",IF(tblRides[[#This Row],[supply_demand_ratio]]&lt;=1.2,"Between 1.0-1.2","Above 1.2")))</f>
        <v>Between 1.0-1.2</v>
      </c>
    </row>
    <row r="8935" spans="1:25" x14ac:dyDescent="0.3">
      <c r="A8935" t="s">
        <v>8990</v>
      </c>
      <c r="B8935" s="1">
        <v>46103.005555555559</v>
      </c>
      <c r="C8935" s="2">
        <v>46103</v>
      </c>
      <c r="D8935">
        <v>0</v>
      </c>
      <c r="E8935" t="s">
        <v>43</v>
      </c>
      <c r="F8935" t="s">
        <v>26</v>
      </c>
      <c r="G8935">
        <v>14.7</v>
      </c>
      <c r="H8935">
        <v>236.64</v>
      </c>
      <c r="I8935">
        <v>223.92</v>
      </c>
      <c r="J8935">
        <v>1</v>
      </c>
      <c r="K8935">
        <v>2.6</v>
      </c>
      <c r="L8935">
        <v>4.3</v>
      </c>
      <c r="M8935">
        <v>60</v>
      </c>
      <c r="N8935" t="s">
        <v>41</v>
      </c>
      <c r="O8935">
        <v>1.329</v>
      </c>
      <c r="P8935" t="s">
        <v>28</v>
      </c>
      <c r="Q8935" t="s">
        <v>29</v>
      </c>
      <c r="R8935">
        <v>4.49</v>
      </c>
      <c r="S8935">
        <v>24</v>
      </c>
      <c r="T8935">
        <v>-12.72</v>
      </c>
      <c r="U8935">
        <v>1.7</v>
      </c>
      <c r="V8935" t="s">
        <v>374</v>
      </c>
      <c r="W8935" t="s">
        <v>31</v>
      </c>
      <c r="X8935">
        <v>1</v>
      </c>
      <c r="Y8935" t="str">
        <f>IF(tblRides[[#This Row],[supply_demand_ratio]]&lt;0.8,"Below 0.8",IF(tblRides[[#This Row],[supply_demand_ratio]]&lt;1,"Between 0.8-1.0",IF(tblRides[[#This Row],[supply_demand_ratio]]&lt;=1.2,"Between 1.0-1.2","Above 1.2")))</f>
        <v>Above 1.2</v>
      </c>
    </row>
    <row r="8936" spans="1:25" x14ac:dyDescent="0.3">
      <c r="A8936" t="s">
        <v>8991</v>
      </c>
      <c r="B8936" s="1">
        <v>46103.012499999997</v>
      </c>
      <c r="C8936" s="2">
        <v>46103</v>
      </c>
      <c r="D8936">
        <v>0</v>
      </c>
      <c r="E8936" t="s">
        <v>36</v>
      </c>
      <c r="F8936" t="s">
        <v>26</v>
      </c>
      <c r="G8936">
        <v>2.8</v>
      </c>
      <c r="H8936">
        <v>74.72</v>
      </c>
      <c r="I8936">
        <v>78.97</v>
      </c>
      <c r="J8936">
        <v>1</v>
      </c>
      <c r="K8936">
        <v>6</v>
      </c>
      <c r="L8936">
        <v>6.8</v>
      </c>
      <c r="M8936">
        <v>110</v>
      </c>
      <c r="N8936" t="s">
        <v>41</v>
      </c>
      <c r="O8936">
        <v>1.194</v>
      </c>
      <c r="P8936" t="s">
        <v>28</v>
      </c>
      <c r="Q8936" t="s">
        <v>29</v>
      </c>
      <c r="R8936">
        <v>4.7300000000000004</v>
      </c>
      <c r="S8936">
        <v>6</v>
      </c>
      <c r="T8936">
        <v>4.25</v>
      </c>
      <c r="U8936">
        <v>0.8</v>
      </c>
      <c r="V8936" t="s">
        <v>374</v>
      </c>
      <c r="W8936" t="s">
        <v>45</v>
      </c>
      <c r="X8936">
        <v>1</v>
      </c>
      <c r="Y8936" t="str">
        <f>IF(tblRides[[#This Row],[supply_demand_ratio]]&lt;0.8,"Below 0.8",IF(tblRides[[#This Row],[supply_demand_ratio]]&lt;1,"Between 0.8-1.0",IF(tblRides[[#This Row],[supply_demand_ratio]]&lt;=1.2,"Between 1.0-1.2","Above 1.2")))</f>
        <v>Between 1.0-1.2</v>
      </c>
    </row>
    <row r="8937" spans="1:25" x14ac:dyDescent="0.3">
      <c r="A8937" t="s">
        <v>8992</v>
      </c>
      <c r="B8937" s="1">
        <v>46103.020138888889</v>
      </c>
      <c r="C8937" s="2">
        <v>46103</v>
      </c>
      <c r="D8937">
        <v>0</v>
      </c>
      <c r="E8937" t="s">
        <v>43</v>
      </c>
      <c r="F8937" t="s">
        <v>26</v>
      </c>
      <c r="G8937">
        <v>1.3</v>
      </c>
      <c r="H8937">
        <v>65.790000000000006</v>
      </c>
      <c r="I8937">
        <v>64.42</v>
      </c>
      <c r="J8937">
        <v>1.1000000000000001</v>
      </c>
      <c r="K8937">
        <v>4.0999999999999996</v>
      </c>
      <c r="L8937">
        <v>1.4</v>
      </c>
      <c r="M8937">
        <v>66</v>
      </c>
      <c r="N8937" t="s">
        <v>41</v>
      </c>
      <c r="O8937">
        <v>1.8939999999999999</v>
      </c>
      <c r="P8937" t="s">
        <v>28</v>
      </c>
      <c r="Q8937" t="s">
        <v>29</v>
      </c>
      <c r="R8937">
        <v>4.1399999999999997</v>
      </c>
      <c r="S8937">
        <v>6</v>
      </c>
      <c r="T8937">
        <v>-1.37</v>
      </c>
      <c r="U8937">
        <v>-2.7</v>
      </c>
      <c r="V8937" t="s">
        <v>374</v>
      </c>
      <c r="W8937" t="s">
        <v>31</v>
      </c>
      <c r="X8937">
        <v>1</v>
      </c>
      <c r="Y8937" t="str">
        <f>IF(tblRides[[#This Row],[supply_demand_ratio]]&lt;0.8,"Below 0.8",IF(tblRides[[#This Row],[supply_demand_ratio]]&lt;1,"Between 0.8-1.0",IF(tblRides[[#This Row],[supply_demand_ratio]]&lt;=1.2,"Between 1.0-1.2","Above 1.2")))</f>
        <v>Above 1.2</v>
      </c>
    </row>
    <row r="8938" spans="1:25" x14ac:dyDescent="0.3">
      <c r="A8938" t="s">
        <v>8993</v>
      </c>
      <c r="B8938" s="1">
        <v>46103.02847222222</v>
      </c>
      <c r="C8938" s="2">
        <v>46103</v>
      </c>
      <c r="D8938">
        <v>0</v>
      </c>
      <c r="E8938" t="s">
        <v>36</v>
      </c>
      <c r="F8938" t="s">
        <v>26</v>
      </c>
      <c r="G8938">
        <v>1.2</v>
      </c>
      <c r="H8938">
        <v>55.39</v>
      </c>
      <c r="I8938">
        <v>53.22</v>
      </c>
      <c r="J8938">
        <v>1</v>
      </c>
      <c r="K8938">
        <v>3.2</v>
      </c>
      <c r="L8938">
        <v>1.9</v>
      </c>
      <c r="M8938">
        <v>119</v>
      </c>
      <c r="N8938" t="s">
        <v>41</v>
      </c>
      <c r="O8938">
        <v>1.2649999999999999</v>
      </c>
      <c r="P8938" t="s">
        <v>28</v>
      </c>
      <c r="Q8938" t="s">
        <v>29</v>
      </c>
      <c r="R8938">
        <v>4.97</v>
      </c>
      <c r="S8938">
        <v>11</v>
      </c>
      <c r="T8938">
        <v>-2.17</v>
      </c>
      <c r="U8938">
        <v>-1.3</v>
      </c>
      <c r="V8938" t="s">
        <v>374</v>
      </c>
      <c r="W8938" t="s">
        <v>31</v>
      </c>
      <c r="X8938">
        <v>1</v>
      </c>
      <c r="Y8938" t="str">
        <f>IF(tblRides[[#This Row],[supply_demand_ratio]]&lt;0.8,"Below 0.8",IF(tblRides[[#This Row],[supply_demand_ratio]]&lt;1,"Between 0.8-1.0",IF(tblRides[[#This Row],[supply_demand_ratio]]&lt;=1.2,"Between 1.0-1.2","Above 1.2")))</f>
        <v>Above 1.2</v>
      </c>
    </row>
    <row r="8939" spans="1:25" x14ac:dyDescent="0.3">
      <c r="A8939" t="s">
        <v>8994</v>
      </c>
      <c r="B8939" s="1">
        <v>46103.036111111112</v>
      </c>
      <c r="C8939" s="2">
        <v>46103</v>
      </c>
      <c r="D8939">
        <v>0</v>
      </c>
      <c r="E8939" t="s">
        <v>43</v>
      </c>
      <c r="F8939" t="s">
        <v>26</v>
      </c>
      <c r="G8939">
        <v>10.7</v>
      </c>
      <c r="H8939">
        <v>245.85</v>
      </c>
      <c r="I8939">
        <v>250.66</v>
      </c>
      <c r="J8939">
        <v>1.1000000000000001</v>
      </c>
      <c r="K8939">
        <v>3.5</v>
      </c>
      <c r="L8939">
        <v>1.6</v>
      </c>
      <c r="M8939">
        <v>66</v>
      </c>
      <c r="N8939" t="s">
        <v>41</v>
      </c>
      <c r="O8939">
        <v>1.3879999999999999</v>
      </c>
      <c r="P8939" t="s">
        <v>28</v>
      </c>
      <c r="Q8939" t="s">
        <v>29</v>
      </c>
      <c r="R8939">
        <v>4.5599999999999996</v>
      </c>
      <c r="S8939">
        <v>2</v>
      </c>
      <c r="T8939">
        <v>4.8099999999999996</v>
      </c>
      <c r="U8939">
        <v>-1.9</v>
      </c>
      <c r="V8939" t="s">
        <v>374</v>
      </c>
      <c r="W8939" t="s">
        <v>31</v>
      </c>
      <c r="X8939">
        <v>1</v>
      </c>
      <c r="Y8939" t="str">
        <f>IF(tblRides[[#This Row],[supply_demand_ratio]]&lt;0.8,"Below 0.8",IF(tblRides[[#This Row],[supply_demand_ratio]]&lt;1,"Between 0.8-1.0",IF(tblRides[[#This Row],[supply_demand_ratio]]&lt;=1.2,"Between 1.0-1.2","Above 1.2")))</f>
        <v>Above 1.2</v>
      </c>
    </row>
    <row r="8940" spans="1:25" x14ac:dyDescent="0.3">
      <c r="A8940" t="s">
        <v>8995</v>
      </c>
      <c r="B8940" s="1">
        <v>46103.036805555559</v>
      </c>
      <c r="C8940" s="2">
        <v>46103</v>
      </c>
      <c r="D8940">
        <v>0</v>
      </c>
      <c r="E8940" t="s">
        <v>36</v>
      </c>
      <c r="F8940" t="s">
        <v>26</v>
      </c>
      <c r="G8940">
        <v>12.9</v>
      </c>
      <c r="H8940">
        <v>263.23</v>
      </c>
      <c r="I8940">
        <v>253.89</v>
      </c>
      <c r="J8940">
        <v>1</v>
      </c>
      <c r="K8940">
        <v>6.8</v>
      </c>
      <c r="L8940">
        <v>6.9</v>
      </c>
      <c r="M8940">
        <v>113</v>
      </c>
      <c r="N8940" t="s">
        <v>27</v>
      </c>
      <c r="O8940">
        <v>1.1319999999999999</v>
      </c>
      <c r="P8940" t="s">
        <v>28</v>
      </c>
      <c r="Q8940" t="s">
        <v>29</v>
      </c>
      <c r="R8940">
        <v>4.9800000000000004</v>
      </c>
      <c r="S8940">
        <v>19</v>
      </c>
      <c r="T8940">
        <v>-9.34</v>
      </c>
      <c r="U8940">
        <v>0.1</v>
      </c>
      <c r="V8940" t="s">
        <v>374</v>
      </c>
      <c r="W8940" t="s">
        <v>45</v>
      </c>
      <c r="X8940">
        <v>1</v>
      </c>
      <c r="Y8940" t="str">
        <f>IF(tblRides[[#This Row],[supply_demand_ratio]]&lt;0.8,"Below 0.8",IF(tblRides[[#This Row],[supply_demand_ratio]]&lt;1,"Between 0.8-1.0",IF(tblRides[[#This Row],[supply_demand_ratio]]&lt;=1.2,"Between 1.0-1.2","Above 1.2")))</f>
        <v>Between 1.0-1.2</v>
      </c>
    </row>
    <row r="8941" spans="1:25" x14ac:dyDescent="0.3">
      <c r="A8941" t="s">
        <v>8996</v>
      </c>
      <c r="B8941" s="1">
        <v>46103.068749999999</v>
      </c>
      <c r="C8941" s="2">
        <v>46103</v>
      </c>
      <c r="D8941">
        <v>1</v>
      </c>
      <c r="E8941" t="s">
        <v>62</v>
      </c>
      <c r="F8941" t="s">
        <v>26</v>
      </c>
      <c r="G8941">
        <v>4</v>
      </c>
      <c r="H8941">
        <v>90.88</v>
      </c>
      <c r="I8941">
        <v>91.51</v>
      </c>
      <c r="J8941">
        <v>1</v>
      </c>
      <c r="K8941">
        <v>5.8</v>
      </c>
      <c r="L8941">
        <v>4.7</v>
      </c>
      <c r="M8941">
        <v>57</v>
      </c>
      <c r="N8941" t="s">
        <v>41</v>
      </c>
      <c r="O8941">
        <v>2.0059999999999998</v>
      </c>
      <c r="P8941" t="s">
        <v>28</v>
      </c>
      <c r="Q8941" t="s">
        <v>29</v>
      </c>
      <c r="R8941">
        <v>4.84</v>
      </c>
      <c r="S8941">
        <v>21</v>
      </c>
      <c r="T8941">
        <v>0.63</v>
      </c>
      <c r="U8941">
        <v>-1.1000000000000001</v>
      </c>
      <c r="V8941" t="s">
        <v>374</v>
      </c>
      <c r="W8941" t="s">
        <v>45</v>
      </c>
      <c r="X8941">
        <v>1</v>
      </c>
      <c r="Y8941" t="str">
        <f>IF(tblRides[[#This Row],[supply_demand_ratio]]&lt;0.8,"Below 0.8",IF(tblRides[[#This Row],[supply_demand_ratio]]&lt;1,"Between 0.8-1.0",IF(tblRides[[#This Row],[supply_demand_ratio]]&lt;=1.2,"Between 1.0-1.2","Above 1.2")))</f>
        <v>Above 1.2</v>
      </c>
    </row>
    <row r="8942" spans="1:25" x14ac:dyDescent="0.3">
      <c r="A8942" t="s">
        <v>8997</v>
      </c>
      <c r="B8942" s="1">
        <v>46103.079861111109</v>
      </c>
      <c r="C8942" s="2">
        <v>46103</v>
      </c>
      <c r="D8942">
        <v>1</v>
      </c>
      <c r="E8942" t="s">
        <v>36</v>
      </c>
      <c r="F8942" t="s">
        <v>26</v>
      </c>
      <c r="G8942">
        <v>9.4</v>
      </c>
      <c r="H8942">
        <v>199.99</v>
      </c>
      <c r="I8942">
        <v>211.21</v>
      </c>
      <c r="J8942">
        <v>1</v>
      </c>
      <c r="K8942">
        <v>4.5999999999999996</v>
      </c>
      <c r="L8942">
        <v>7.2</v>
      </c>
      <c r="M8942">
        <v>129</v>
      </c>
      <c r="N8942" t="s">
        <v>41</v>
      </c>
      <c r="O8942">
        <v>1.4119999999999999</v>
      </c>
      <c r="P8942" t="s">
        <v>28</v>
      </c>
      <c r="Q8942" t="s">
        <v>29</v>
      </c>
      <c r="R8942">
        <v>4.7</v>
      </c>
      <c r="S8942">
        <v>9</v>
      </c>
      <c r="T8942">
        <v>11.22</v>
      </c>
      <c r="U8942">
        <v>2.6</v>
      </c>
      <c r="V8942" t="s">
        <v>374</v>
      </c>
      <c r="W8942" t="s">
        <v>31</v>
      </c>
      <c r="X8942">
        <v>1</v>
      </c>
      <c r="Y8942" t="str">
        <f>IF(tblRides[[#This Row],[supply_demand_ratio]]&lt;0.8,"Below 0.8",IF(tblRides[[#This Row],[supply_demand_ratio]]&lt;1,"Between 0.8-1.0",IF(tblRides[[#This Row],[supply_demand_ratio]]&lt;=1.2,"Between 1.0-1.2","Above 1.2")))</f>
        <v>Above 1.2</v>
      </c>
    </row>
    <row r="8943" spans="1:25" x14ac:dyDescent="0.3">
      <c r="A8943" t="s">
        <v>8998</v>
      </c>
      <c r="B8943" s="1">
        <v>46103.090277777781</v>
      </c>
      <c r="C8943" s="2">
        <v>46103</v>
      </c>
      <c r="D8943">
        <v>2</v>
      </c>
      <c r="E8943" t="s">
        <v>43</v>
      </c>
      <c r="F8943" t="s">
        <v>26</v>
      </c>
      <c r="G8943">
        <v>11.9</v>
      </c>
      <c r="H8943">
        <v>207.74</v>
      </c>
      <c r="I8943">
        <v>195.49</v>
      </c>
      <c r="J8943">
        <v>1</v>
      </c>
      <c r="K8943">
        <v>2.8</v>
      </c>
      <c r="L8943">
        <v>7.5</v>
      </c>
      <c r="M8943">
        <v>74</v>
      </c>
      <c r="N8943" t="s">
        <v>41</v>
      </c>
      <c r="O8943">
        <v>1.4319999999999999</v>
      </c>
      <c r="P8943" t="s">
        <v>28</v>
      </c>
      <c r="Q8943" t="s">
        <v>29</v>
      </c>
      <c r="R8943">
        <v>4.87</v>
      </c>
      <c r="S8943">
        <v>12</v>
      </c>
      <c r="T8943">
        <v>-12.25</v>
      </c>
      <c r="U8943">
        <v>4.7</v>
      </c>
      <c r="V8943" t="s">
        <v>374</v>
      </c>
      <c r="W8943" t="s">
        <v>31</v>
      </c>
      <c r="X8943">
        <v>1</v>
      </c>
      <c r="Y8943" t="str">
        <f>IF(tblRides[[#This Row],[supply_demand_ratio]]&lt;0.8,"Below 0.8",IF(tblRides[[#This Row],[supply_demand_ratio]]&lt;1,"Between 0.8-1.0",IF(tblRides[[#This Row],[supply_demand_ratio]]&lt;=1.2,"Between 1.0-1.2","Above 1.2")))</f>
        <v>Above 1.2</v>
      </c>
    </row>
    <row r="8944" spans="1:25" x14ac:dyDescent="0.3">
      <c r="A8944" t="s">
        <v>8999</v>
      </c>
      <c r="B8944" s="1">
        <v>46103.100694444445</v>
      </c>
      <c r="C8944" s="2">
        <v>46103</v>
      </c>
      <c r="D8944">
        <v>2</v>
      </c>
      <c r="E8944" t="s">
        <v>36</v>
      </c>
      <c r="F8944" t="s">
        <v>34</v>
      </c>
      <c r="G8944">
        <v>7.2</v>
      </c>
      <c r="H8944">
        <v>155.07</v>
      </c>
      <c r="I8944">
        <v>155.86000000000001</v>
      </c>
      <c r="J8944">
        <v>1.1000000000000001</v>
      </c>
      <c r="K8944">
        <v>5.7</v>
      </c>
      <c r="L8944">
        <v>5.7</v>
      </c>
      <c r="M8944">
        <v>125</v>
      </c>
      <c r="N8944" t="s">
        <v>27</v>
      </c>
      <c r="O8944">
        <v>1.2310000000000001</v>
      </c>
      <c r="P8944" t="s">
        <v>28</v>
      </c>
      <c r="Q8944" t="s">
        <v>29</v>
      </c>
      <c r="R8944">
        <v>4.59</v>
      </c>
      <c r="S8944">
        <v>0</v>
      </c>
      <c r="T8944">
        <v>0.79</v>
      </c>
      <c r="U8944">
        <v>0</v>
      </c>
      <c r="V8944" t="s">
        <v>374</v>
      </c>
      <c r="W8944" t="s">
        <v>45</v>
      </c>
      <c r="X8944">
        <v>1</v>
      </c>
      <c r="Y8944" t="str">
        <f>IF(tblRides[[#This Row],[supply_demand_ratio]]&lt;0.8,"Below 0.8",IF(tblRides[[#This Row],[supply_demand_ratio]]&lt;1,"Between 0.8-1.0",IF(tblRides[[#This Row],[supply_demand_ratio]]&lt;=1.2,"Between 1.0-1.2","Above 1.2")))</f>
        <v>Above 1.2</v>
      </c>
    </row>
    <row r="8945" spans="1:25" x14ac:dyDescent="0.3">
      <c r="A8945" t="s">
        <v>9000</v>
      </c>
      <c r="B8945" s="1">
        <v>46103.101388888892</v>
      </c>
      <c r="C8945" s="2">
        <v>46103</v>
      </c>
      <c r="D8945">
        <v>2</v>
      </c>
      <c r="E8945" t="s">
        <v>25</v>
      </c>
      <c r="F8945" t="s">
        <v>34</v>
      </c>
      <c r="G8945">
        <v>18.399999999999999</v>
      </c>
      <c r="H8945">
        <v>355.64</v>
      </c>
      <c r="I8945">
        <v>341.02</v>
      </c>
      <c r="J8945">
        <v>1</v>
      </c>
      <c r="K8945">
        <v>4.4000000000000004</v>
      </c>
      <c r="L8945">
        <v>3.7</v>
      </c>
      <c r="M8945">
        <v>121</v>
      </c>
      <c r="N8945" t="s">
        <v>27</v>
      </c>
      <c r="O8945">
        <v>1.097</v>
      </c>
      <c r="P8945" t="s">
        <v>28</v>
      </c>
      <c r="Q8945" t="s">
        <v>29</v>
      </c>
      <c r="R8945">
        <v>4.66</v>
      </c>
      <c r="S8945">
        <v>0</v>
      </c>
      <c r="T8945">
        <v>-14.62</v>
      </c>
      <c r="U8945">
        <v>-0.7</v>
      </c>
      <c r="V8945" t="s">
        <v>374</v>
      </c>
      <c r="W8945" t="s">
        <v>31</v>
      </c>
      <c r="X8945">
        <v>1</v>
      </c>
      <c r="Y8945" t="str">
        <f>IF(tblRides[[#This Row],[supply_demand_ratio]]&lt;0.8,"Below 0.8",IF(tblRides[[#This Row],[supply_demand_ratio]]&lt;1,"Between 0.8-1.0",IF(tblRides[[#This Row],[supply_demand_ratio]]&lt;=1.2,"Between 1.0-1.2","Above 1.2")))</f>
        <v>Between 1.0-1.2</v>
      </c>
    </row>
    <row r="8946" spans="1:25" x14ac:dyDescent="0.3">
      <c r="A8946" t="s">
        <v>9001</v>
      </c>
      <c r="B8946" s="1">
        <v>46103.117361111108</v>
      </c>
      <c r="C8946" s="2">
        <v>46103</v>
      </c>
      <c r="D8946">
        <v>2</v>
      </c>
      <c r="E8946" t="s">
        <v>25</v>
      </c>
      <c r="F8946" t="s">
        <v>26</v>
      </c>
      <c r="G8946">
        <v>4.9000000000000004</v>
      </c>
      <c r="H8946">
        <v>141.36000000000001</v>
      </c>
      <c r="I8946">
        <v>146.80000000000001</v>
      </c>
      <c r="J8946">
        <v>1.2</v>
      </c>
      <c r="K8946">
        <v>3.5</v>
      </c>
      <c r="L8946">
        <v>2.6</v>
      </c>
      <c r="M8946">
        <v>124</v>
      </c>
      <c r="N8946" t="s">
        <v>27</v>
      </c>
      <c r="O8946">
        <v>0.98299999999999998</v>
      </c>
      <c r="P8946" t="s">
        <v>28</v>
      </c>
      <c r="Q8946" t="s">
        <v>29</v>
      </c>
      <c r="R8946">
        <v>5</v>
      </c>
      <c r="S8946">
        <v>3</v>
      </c>
      <c r="T8946">
        <v>5.44</v>
      </c>
      <c r="U8946">
        <v>-0.9</v>
      </c>
      <c r="V8946" t="s">
        <v>374</v>
      </c>
      <c r="W8946" t="s">
        <v>31</v>
      </c>
      <c r="X8946">
        <v>1</v>
      </c>
      <c r="Y8946" t="str">
        <f>IF(tblRides[[#This Row],[supply_demand_ratio]]&lt;0.8,"Below 0.8",IF(tblRides[[#This Row],[supply_demand_ratio]]&lt;1,"Between 0.8-1.0",IF(tblRides[[#This Row],[supply_demand_ratio]]&lt;=1.2,"Between 1.0-1.2","Above 1.2")))</f>
        <v>Between 0.8-1.0</v>
      </c>
    </row>
    <row r="8947" spans="1:25" x14ac:dyDescent="0.3">
      <c r="A8947" t="s">
        <v>9002</v>
      </c>
      <c r="B8947" s="1">
        <v>46103.122916666667</v>
      </c>
      <c r="C8947" s="2">
        <v>46103</v>
      </c>
      <c r="D8947">
        <v>2</v>
      </c>
      <c r="E8947" t="s">
        <v>36</v>
      </c>
      <c r="F8947" t="s">
        <v>34</v>
      </c>
      <c r="G8947">
        <v>9.1</v>
      </c>
      <c r="H8947">
        <v>183.92</v>
      </c>
      <c r="I8947">
        <v>184.38</v>
      </c>
      <c r="J8947">
        <v>1</v>
      </c>
      <c r="K8947">
        <v>2.2000000000000002</v>
      </c>
      <c r="L8947">
        <v>8.3000000000000007</v>
      </c>
      <c r="M8947">
        <v>124</v>
      </c>
      <c r="N8947" t="s">
        <v>41</v>
      </c>
      <c r="O8947">
        <v>1.502</v>
      </c>
      <c r="P8947" t="s">
        <v>28</v>
      </c>
      <c r="Q8947" t="s">
        <v>29</v>
      </c>
      <c r="R8947">
        <v>4.8499999999999996</v>
      </c>
      <c r="S8947">
        <v>0</v>
      </c>
      <c r="T8947">
        <v>0.46</v>
      </c>
      <c r="U8947">
        <v>6.1</v>
      </c>
      <c r="V8947" t="s">
        <v>374</v>
      </c>
      <c r="W8947" t="s">
        <v>31</v>
      </c>
      <c r="X8947">
        <v>1</v>
      </c>
      <c r="Y8947" t="str">
        <f>IF(tblRides[[#This Row],[supply_demand_ratio]]&lt;0.8,"Below 0.8",IF(tblRides[[#This Row],[supply_demand_ratio]]&lt;1,"Between 0.8-1.0",IF(tblRides[[#This Row],[supply_demand_ratio]]&lt;=1.2,"Between 1.0-1.2","Above 1.2")))</f>
        <v>Above 1.2</v>
      </c>
    </row>
    <row r="8948" spans="1:25" x14ac:dyDescent="0.3">
      <c r="A8948" t="s">
        <v>9003</v>
      </c>
      <c r="B8948" s="1">
        <v>46103.123611111114</v>
      </c>
      <c r="C8948" s="2">
        <v>46103</v>
      </c>
      <c r="D8948">
        <v>2</v>
      </c>
      <c r="E8948" t="s">
        <v>36</v>
      </c>
      <c r="F8948" t="s">
        <v>34</v>
      </c>
      <c r="G8948">
        <v>0.7</v>
      </c>
      <c r="H8948">
        <v>54.12</v>
      </c>
      <c r="I8948">
        <v>55.11</v>
      </c>
      <c r="J8948">
        <v>1.1000000000000001</v>
      </c>
      <c r="K8948">
        <v>2.9</v>
      </c>
      <c r="L8948">
        <v>1</v>
      </c>
      <c r="M8948">
        <v>112</v>
      </c>
      <c r="N8948" t="s">
        <v>27</v>
      </c>
      <c r="O8948">
        <v>1.1739999999999999</v>
      </c>
      <c r="P8948" t="s">
        <v>28</v>
      </c>
      <c r="Q8948" t="s">
        <v>29</v>
      </c>
      <c r="R8948">
        <v>4.8899999999999997</v>
      </c>
      <c r="S8948">
        <v>0</v>
      </c>
      <c r="T8948">
        <v>0.99</v>
      </c>
      <c r="U8948">
        <v>-1.9</v>
      </c>
      <c r="V8948" t="s">
        <v>374</v>
      </c>
      <c r="W8948" t="s">
        <v>31</v>
      </c>
      <c r="X8948">
        <v>1</v>
      </c>
      <c r="Y8948" t="str">
        <f>IF(tblRides[[#This Row],[supply_demand_ratio]]&lt;0.8,"Below 0.8",IF(tblRides[[#This Row],[supply_demand_ratio]]&lt;1,"Between 0.8-1.0",IF(tblRides[[#This Row],[supply_demand_ratio]]&lt;=1.2,"Between 1.0-1.2","Above 1.2")))</f>
        <v>Between 1.0-1.2</v>
      </c>
    </row>
    <row r="8949" spans="1:25" x14ac:dyDescent="0.3">
      <c r="A8949" t="s">
        <v>9004</v>
      </c>
      <c r="B8949" s="1">
        <v>46103.136805555558</v>
      </c>
      <c r="C8949" s="2">
        <v>46103</v>
      </c>
      <c r="D8949">
        <v>3</v>
      </c>
      <c r="E8949" t="s">
        <v>25</v>
      </c>
      <c r="F8949" t="s">
        <v>26</v>
      </c>
      <c r="G8949">
        <v>15.6</v>
      </c>
      <c r="H8949">
        <v>305.51</v>
      </c>
      <c r="I8949">
        <v>301.83999999999997</v>
      </c>
      <c r="J8949">
        <v>1.1000000000000001</v>
      </c>
      <c r="K8949">
        <v>2.9</v>
      </c>
      <c r="L8949">
        <v>4.3</v>
      </c>
      <c r="M8949">
        <v>121</v>
      </c>
      <c r="N8949" t="s">
        <v>27</v>
      </c>
      <c r="O8949">
        <v>0.876</v>
      </c>
      <c r="P8949" t="s">
        <v>28</v>
      </c>
      <c r="Q8949" t="s">
        <v>29</v>
      </c>
      <c r="R8949">
        <v>4.71</v>
      </c>
      <c r="S8949">
        <v>7</v>
      </c>
      <c r="T8949">
        <v>-3.67</v>
      </c>
      <c r="U8949">
        <v>1.4</v>
      </c>
      <c r="V8949" t="s">
        <v>374</v>
      </c>
      <c r="W8949" t="s">
        <v>31</v>
      </c>
      <c r="X8949">
        <v>1</v>
      </c>
      <c r="Y8949" t="str">
        <f>IF(tblRides[[#This Row],[supply_demand_ratio]]&lt;0.8,"Below 0.8",IF(tblRides[[#This Row],[supply_demand_ratio]]&lt;1,"Between 0.8-1.0",IF(tblRides[[#This Row],[supply_demand_ratio]]&lt;=1.2,"Between 1.0-1.2","Above 1.2")))</f>
        <v>Between 0.8-1.0</v>
      </c>
    </row>
    <row r="8950" spans="1:25" x14ac:dyDescent="0.3">
      <c r="A8950" t="s">
        <v>9005</v>
      </c>
      <c r="B8950" s="1">
        <v>46103.14166666667</v>
      </c>
      <c r="C8950" s="2">
        <v>46103</v>
      </c>
      <c r="D8950">
        <v>3</v>
      </c>
      <c r="E8950" t="s">
        <v>62</v>
      </c>
      <c r="F8950" t="s">
        <v>34</v>
      </c>
      <c r="G8950">
        <v>6.4</v>
      </c>
      <c r="H8950">
        <v>140.77000000000001</v>
      </c>
      <c r="I8950">
        <v>146.97</v>
      </c>
      <c r="J8950">
        <v>1</v>
      </c>
      <c r="K8950">
        <v>2.4</v>
      </c>
      <c r="L8950">
        <v>1</v>
      </c>
      <c r="M8950">
        <v>64</v>
      </c>
      <c r="N8950" t="s">
        <v>41</v>
      </c>
      <c r="O8950">
        <v>1.7789999999999999</v>
      </c>
      <c r="P8950" t="s">
        <v>28</v>
      </c>
      <c r="Q8950" t="s">
        <v>29</v>
      </c>
      <c r="R8950">
        <v>4.54</v>
      </c>
      <c r="S8950">
        <v>0</v>
      </c>
      <c r="T8950">
        <v>6.2</v>
      </c>
      <c r="U8950">
        <v>-1.4</v>
      </c>
      <c r="V8950" t="s">
        <v>374</v>
      </c>
      <c r="W8950" t="s">
        <v>31</v>
      </c>
      <c r="X8950">
        <v>1</v>
      </c>
      <c r="Y8950" t="str">
        <f>IF(tblRides[[#This Row],[supply_demand_ratio]]&lt;0.8,"Below 0.8",IF(tblRides[[#This Row],[supply_demand_ratio]]&lt;1,"Between 0.8-1.0",IF(tblRides[[#This Row],[supply_demand_ratio]]&lt;=1.2,"Between 1.0-1.2","Above 1.2")))</f>
        <v>Above 1.2</v>
      </c>
    </row>
    <row r="8951" spans="1:25" x14ac:dyDescent="0.3">
      <c r="A8951" t="s">
        <v>9006</v>
      </c>
      <c r="B8951" s="1">
        <v>46103.147916666669</v>
      </c>
      <c r="C8951" s="2">
        <v>46103</v>
      </c>
      <c r="D8951">
        <v>3</v>
      </c>
      <c r="E8951" t="s">
        <v>43</v>
      </c>
      <c r="F8951" t="s">
        <v>26</v>
      </c>
      <c r="G8951">
        <v>7</v>
      </c>
      <c r="H8951">
        <v>131.47</v>
      </c>
      <c r="I8951">
        <v>125.64</v>
      </c>
      <c r="J8951">
        <v>1</v>
      </c>
      <c r="K8951">
        <v>9.8000000000000007</v>
      </c>
      <c r="L8951">
        <v>4.9000000000000004</v>
      </c>
      <c r="M8951">
        <v>63</v>
      </c>
      <c r="N8951" t="s">
        <v>41</v>
      </c>
      <c r="O8951">
        <v>1.228</v>
      </c>
      <c r="P8951" t="s">
        <v>28</v>
      </c>
      <c r="Q8951" t="s">
        <v>29</v>
      </c>
      <c r="R8951">
        <v>4.6900000000000004</v>
      </c>
      <c r="S8951">
        <v>66</v>
      </c>
      <c r="T8951">
        <v>-5.83</v>
      </c>
      <c r="U8951">
        <v>-4.9000000000000004</v>
      </c>
      <c r="V8951" t="s">
        <v>374</v>
      </c>
      <c r="W8951" t="s">
        <v>45</v>
      </c>
      <c r="X8951">
        <v>1</v>
      </c>
      <c r="Y8951" t="str">
        <f>IF(tblRides[[#This Row],[supply_demand_ratio]]&lt;0.8,"Below 0.8",IF(tblRides[[#This Row],[supply_demand_ratio]]&lt;1,"Between 0.8-1.0",IF(tblRides[[#This Row],[supply_demand_ratio]]&lt;=1.2,"Between 1.0-1.2","Above 1.2")))</f>
        <v>Above 1.2</v>
      </c>
    </row>
    <row r="8952" spans="1:25" x14ac:dyDescent="0.3">
      <c r="A8952" t="s">
        <v>9007</v>
      </c>
      <c r="B8952" s="1">
        <v>46103.159722222219</v>
      </c>
      <c r="C8952" s="2">
        <v>46103</v>
      </c>
      <c r="D8952">
        <v>3</v>
      </c>
      <c r="E8952" t="s">
        <v>62</v>
      </c>
      <c r="F8952" t="s">
        <v>34</v>
      </c>
      <c r="G8952">
        <v>9.3000000000000007</v>
      </c>
      <c r="H8952">
        <v>217.99</v>
      </c>
      <c r="I8952">
        <v>224.72</v>
      </c>
      <c r="J8952">
        <v>1.1000000000000001</v>
      </c>
      <c r="K8952">
        <v>2</v>
      </c>
      <c r="L8952">
        <v>1.6</v>
      </c>
      <c r="M8952">
        <v>62</v>
      </c>
      <c r="N8952" t="s">
        <v>41</v>
      </c>
      <c r="O8952">
        <v>2.0459999999999998</v>
      </c>
      <c r="P8952" t="s">
        <v>28</v>
      </c>
      <c r="Q8952" t="s">
        <v>29</v>
      </c>
      <c r="R8952">
        <v>4.4800000000000004</v>
      </c>
      <c r="S8952">
        <v>0</v>
      </c>
      <c r="T8952">
        <v>6.73</v>
      </c>
      <c r="U8952">
        <v>-0.4</v>
      </c>
      <c r="V8952" t="s">
        <v>374</v>
      </c>
      <c r="W8952" t="s">
        <v>31</v>
      </c>
      <c r="X8952">
        <v>1</v>
      </c>
      <c r="Y8952" t="str">
        <f>IF(tblRides[[#This Row],[supply_demand_ratio]]&lt;0.8,"Below 0.8",IF(tblRides[[#This Row],[supply_demand_ratio]]&lt;1,"Between 0.8-1.0",IF(tblRides[[#This Row],[supply_demand_ratio]]&lt;=1.2,"Between 1.0-1.2","Above 1.2")))</f>
        <v>Above 1.2</v>
      </c>
    </row>
    <row r="8953" spans="1:25" x14ac:dyDescent="0.3">
      <c r="A8953" t="s">
        <v>9008</v>
      </c>
      <c r="B8953" s="1">
        <v>46103.17083333333</v>
      </c>
      <c r="C8953" s="2">
        <v>46103</v>
      </c>
      <c r="D8953">
        <v>4</v>
      </c>
      <c r="E8953" t="s">
        <v>36</v>
      </c>
      <c r="F8953" t="s">
        <v>34</v>
      </c>
      <c r="G8953">
        <v>11.3</v>
      </c>
      <c r="H8953">
        <v>248.03</v>
      </c>
      <c r="I8953">
        <v>261.95999999999998</v>
      </c>
      <c r="J8953">
        <v>1.1000000000000001</v>
      </c>
      <c r="K8953">
        <v>6</v>
      </c>
      <c r="L8953">
        <v>7.1</v>
      </c>
      <c r="M8953">
        <v>130</v>
      </c>
      <c r="N8953" t="s">
        <v>41</v>
      </c>
      <c r="O8953">
        <v>1.55</v>
      </c>
      <c r="P8953" t="s">
        <v>28</v>
      </c>
      <c r="Q8953" t="s">
        <v>29</v>
      </c>
      <c r="R8953">
        <v>4.42</v>
      </c>
      <c r="S8953">
        <v>0</v>
      </c>
      <c r="T8953">
        <v>13.93</v>
      </c>
      <c r="U8953">
        <v>1.1000000000000001</v>
      </c>
      <c r="V8953" t="s">
        <v>374</v>
      </c>
      <c r="W8953" t="s">
        <v>45</v>
      </c>
      <c r="X8953">
        <v>1</v>
      </c>
      <c r="Y8953" t="str">
        <f>IF(tblRides[[#This Row],[supply_demand_ratio]]&lt;0.8,"Below 0.8",IF(tblRides[[#This Row],[supply_demand_ratio]]&lt;1,"Between 0.8-1.0",IF(tblRides[[#This Row],[supply_demand_ratio]]&lt;=1.2,"Between 1.0-1.2","Above 1.2")))</f>
        <v>Above 1.2</v>
      </c>
    </row>
    <row r="8954" spans="1:25" x14ac:dyDescent="0.3">
      <c r="A8954" t="s">
        <v>9009</v>
      </c>
      <c r="B8954" s="1">
        <v>46103.178472222222</v>
      </c>
      <c r="C8954" s="2">
        <v>46103</v>
      </c>
      <c r="D8954">
        <v>4</v>
      </c>
      <c r="E8954" t="s">
        <v>62</v>
      </c>
      <c r="F8954" t="s">
        <v>26</v>
      </c>
      <c r="G8954">
        <v>5.4</v>
      </c>
      <c r="H8954">
        <v>121.8</v>
      </c>
      <c r="I8954">
        <v>127.33</v>
      </c>
      <c r="J8954">
        <v>1.1000000000000001</v>
      </c>
      <c r="K8954">
        <v>5.2</v>
      </c>
      <c r="L8954">
        <v>3.3</v>
      </c>
      <c r="M8954">
        <v>64</v>
      </c>
      <c r="N8954" t="s">
        <v>41</v>
      </c>
      <c r="O8954">
        <v>1.601</v>
      </c>
      <c r="P8954" t="s">
        <v>28</v>
      </c>
      <c r="Q8954" t="s">
        <v>29</v>
      </c>
      <c r="R8954">
        <v>4.7300000000000004</v>
      </c>
      <c r="S8954">
        <v>3</v>
      </c>
      <c r="T8954">
        <v>5.53</v>
      </c>
      <c r="U8954">
        <v>-1.9</v>
      </c>
      <c r="V8954" t="s">
        <v>374</v>
      </c>
      <c r="W8954" t="s">
        <v>45</v>
      </c>
      <c r="X8954">
        <v>1</v>
      </c>
      <c r="Y8954" t="str">
        <f>IF(tblRides[[#This Row],[supply_demand_ratio]]&lt;0.8,"Below 0.8",IF(tblRides[[#This Row],[supply_demand_ratio]]&lt;1,"Between 0.8-1.0",IF(tblRides[[#This Row],[supply_demand_ratio]]&lt;=1.2,"Between 1.0-1.2","Above 1.2")))</f>
        <v>Above 1.2</v>
      </c>
    </row>
    <row r="8955" spans="1:25" x14ac:dyDescent="0.3">
      <c r="A8955" t="s">
        <v>9010</v>
      </c>
      <c r="B8955" s="1">
        <v>46103.250694444447</v>
      </c>
      <c r="C8955" s="2">
        <v>46103</v>
      </c>
      <c r="D8955">
        <v>6</v>
      </c>
      <c r="E8955" t="s">
        <v>36</v>
      </c>
      <c r="F8955" t="s">
        <v>26</v>
      </c>
      <c r="G8955">
        <v>10.7</v>
      </c>
      <c r="H8955">
        <v>210.2</v>
      </c>
      <c r="I8955">
        <v>220.38</v>
      </c>
      <c r="J8955">
        <v>1</v>
      </c>
      <c r="K8955">
        <v>2</v>
      </c>
      <c r="L8955">
        <v>1</v>
      </c>
      <c r="M8955">
        <v>107</v>
      </c>
      <c r="N8955" t="s">
        <v>41</v>
      </c>
      <c r="O8955">
        <v>1.5369999999999999</v>
      </c>
      <c r="P8955" t="s">
        <v>28</v>
      </c>
      <c r="Q8955" t="s">
        <v>29</v>
      </c>
      <c r="R8955">
        <v>4.57</v>
      </c>
      <c r="S8955">
        <v>21</v>
      </c>
      <c r="T8955">
        <v>10.18</v>
      </c>
      <c r="U8955">
        <v>-1</v>
      </c>
      <c r="V8955" t="s">
        <v>374</v>
      </c>
      <c r="W8955" t="s">
        <v>31</v>
      </c>
      <c r="X8955">
        <v>1</v>
      </c>
      <c r="Y8955" t="str">
        <f>IF(tblRides[[#This Row],[supply_demand_ratio]]&lt;0.8,"Below 0.8",IF(tblRides[[#This Row],[supply_demand_ratio]]&lt;1,"Between 0.8-1.0",IF(tblRides[[#This Row],[supply_demand_ratio]]&lt;=1.2,"Between 1.0-1.2","Above 1.2")))</f>
        <v>Above 1.2</v>
      </c>
    </row>
    <row r="8956" spans="1:25" x14ac:dyDescent="0.3">
      <c r="A8956" t="s">
        <v>9011</v>
      </c>
      <c r="B8956" s="1">
        <v>46103.260416666664</v>
      </c>
      <c r="C8956" s="2">
        <v>46103</v>
      </c>
      <c r="D8956">
        <v>6</v>
      </c>
      <c r="E8956" t="s">
        <v>62</v>
      </c>
      <c r="F8956" t="s">
        <v>26</v>
      </c>
      <c r="G8956">
        <v>4.7</v>
      </c>
      <c r="H8956">
        <v>104.57</v>
      </c>
      <c r="I8956">
        <v>102.53</v>
      </c>
      <c r="J8956">
        <v>1.1000000000000001</v>
      </c>
      <c r="K8956">
        <v>6.1</v>
      </c>
      <c r="L8956">
        <v>3.3</v>
      </c>
      <c r="M8956">
        <v>65</v>
      </c>
      <c r="N8956" t="s">
        <v>41</v>
      </c>
      <c r="O8956">
        <v>1.8919999999999999</v>
      </c>
      <c r="P8956" t="s">
        <v>28</v>
      </c>
      <c r="Q8956" t="s">
        <v>29</v>
      </c>
      <c r="R8956">
        <v>4.8099999999999996</v>
      </c>
      <c r="S8956">
        <v>4</v>
      </c>
      <c r="T8956">
        <v>-2.04</v>
      </c>
      <c r="U8956">
        <v>-2.8</v>
      </c>
      <c r="V8956" t="s">
        <v>374</v>
      </c>
      <c r="W8956" t="s">
        <v>45</v>
      </c>
      <c r="X8956">
        <v>1</v>
      </c>
      <c r="Y8956" t="str">
        <f>IF(tblRides[[#This Row],[supply_demand_ratio]]&lt;0.8,"Below 0.8",IF(tblRides[[#This Row],[supply_demand_ratio]]&lt;1,"Between 0.8-1.0",IF(tblRides[[#This Row],[supply_demand_ratio]]&lt;=1.2,"Between 1.0-1.2","Above 1.2")))</f>
        <v>Above 1.2</v>
      </c>
    </row>
    <row r="8957" spans="1:25" x14ac:dyDescent="0.3">
      <c r="A8957" t="s">
        <v>9012</v>
      </c>
      <c r="B8957" s="1">
        <v>46103.262499999997</v>
      </c>
      <c r="C8957" s="2">
        <v>46103</v>
      </c>
      <c r="D8957">
        <v>6</v>
      </c>
      <c r="E8957" t="s">
        <v>33</v>
      </c>
      <c r="F8957" t="s">
        <v>26</v>
      </c>
      <c r="G8957">
        <v>13.3</v>
      </c>
      <c r="H8957">
        <v>256.2</v>
      </c>
      <c r="I8957">
        <v>259.56</v>
      </c>
      <c r="J8957">
        <v>1</v>
      </c>
      <c r="K8957">
        <v>8.8000000000000007</v>
      </c>
      <c r="L8957">
        <v>8.8000000000000007</v>
      </c>
      <c r="M8957">
        <v>94</v>
      </c>
      <c r="N8957" t="s">
        <v>27</v>
      </c>
      <c r="O8957">
        <v>1.0860000000000001</v>
      </c>
      <c r="P8957" t="s">
        <v>28</v>
      </c>
      <c r="Q8957" t="s">
        <v>29</v>
      </c>
      <c r="R8957">
        <v>4.5999999999999996</v>
      </c>
      <c r="S8957">
        <v>172</v>
      </c>
      <c r="T8957">
        <v>3.36</v>
      </c>
      <c r="U8957">
        <v>0</v>
      </c>
      <c r="V8957" t="s">
        <v>374</v>
      </c>
      <c r="W8957" t="s">
        <v>45</v>
      </c>
      <c r="X8957">
        <v>1</v>
      </c>
      <c r="Y8957" t="str">
        <f>IF(tblRides[[#This Row],[supply_demand_ratio]]&lt;0.8,"Below 0.8",IF(tblRides[[#This Row],[supply_demand_ratio]]&lt;1,"Between 0.8-1.0",IF(tblRides[[#This Row],[supply_demand_ratio]]&lt;=1.2,"Between 1.0-1.2","Above 1.2")))</f>
        <v>Between 1.0-1.2</v>
      </c>
    </row>
    <row r="8958" spans="1:25" x14ac:dyDescent="0.3">
      <c r="A8958" t="s">
        <v>9013</v>
      </c>
      <c r="B8958" s="1">
        <v>46103.262499999997</v>
      </c>
      <c r="C8958" s="2">
        <v>46103</v>
      </c>
      <c r="D8958">
        <v>6</v>
      </c>
      <c r="E8958" t="s">
        <v>25</v>
      </c>
      <c r="F8958" t="s">
        <v>26</v>
      </c>
      <c r="G8958">
        <v>9.6</v>
      </c>
      <c r="H8958">
        <v>200.28</v>
      </c>
      <c r="I8958">
        <v>214.81</v>
      </c>
      <c r="J8958">
        <v>1</v>
      </c>
      <c r="K8958">
        <v>4.5</v>
      </c>
      <c r="L8958">
        <v>4.8</v>
      </c>
      <c r="M8958">
        <v>139</v>
      </c>
      <c r="N8958" t="s">
        <v>27</v>
      </c>
      <c r="O8958">
        <v>1.121</v>
      </c>
      <c r="P8958" t="s">
        <v>28</v>
      </c>
      <c r="Q8958" t="s">
        <v>29</v>
      </c>
      <c r="R8958">
        <v>4.3600000000000003</v>
      </c>
      <c r="S8958">
        <v>1</v>
      </c>
      <c r="T8958">
        <v>14.53</v>
      </c>
      <c r="U8958">
        <v>0.3</v>
      </c>
      <c r="V8958" t="s">
        <v>374</v>
      </c>
      <c r="W8958" t="s">
        <v>31</v>
      </c>
      <c r="X8958">
        <v>1</v>
      </c>
      <c r="Y8958" t="str">
        <f>IF(tblRides[[#This Row],[supply_demand_ratio]]&lt;0.8,"Below 0.8",IF(tblRides[[#This Row],[supply_demand_ratio]]&lt;1,"Between 0.8-1.0",IF(tblRides[[#This Row],[supply_demand_ratio]]&lt;=1.2,"Between 1.0-1.2","Above 1.2")))</f>
        <v>Between 1.0-1.2</v>
      </c>
    </row>
    <row r="8959" spans="1:25" x14ac:dyDescent="0.3">
      <c r="A8959" t="s">
        <v>9014</v>
      </c>
      <c r="B8959" s="1">
        <v>46103.269444444442</v>
      </c>
      <c r="C8959" s="2">
        <v>46103</v>
      </c>
      <c r="D8959">
        <v>6</v>
      </c>
      <c r="E8959" t="s">
        <v>43</v>
      </c>
      <c r="F8959" t="s">
        <v>26</v>
      </c>
      <c r="G8959">
        <v>2.5</v>
      </c>
      <c r="H8959">
        <v>71</v>
      </c>
      <c r="I8959">
        <v>74.239999999999995</v>
      </c>
      <c r="J8959">
        <v>1</v>
      </c>
      <c r="K8959">
        <v>6.3</v>
      </c>
      <c r="L8959">
        <v>11.4</v>
      </c>
      <c r="M8959">
        <v>73</v>
      </c>
      <c r="N8959" t="s">
        <v>41</v>
      </c>
      <c r="O8959">
        <v>2.2000000000000002</v>
      </c>
      <c r="P8959" t="s">
        <v>28</v>
      </c>
      <c r="Q8959" t="s">
        <v>29</v>
      </c>
      <c r="R8959">
        <v>4.8600000000000003</v>
      </c>
      <c r="S8959">
        <v>63</v>
      </c>
      <c r="T8959">
        <v>3.24</v>
      </c>
      <c r="U8959">
        <v>5.0999999999999996</v>
      </c>
      <c r="V8959" t="s">
        <v>374</v>
      </c>
      <c r="W8959" t="s">
        <v>45</v>
      </c>
      <c r="X8959">
        <v>1</v>
      </c>
      <c r="Y8959" t="str">
        <f>IF(tblRides[[#This Row],[supply_demand_ratio]]&lt;0.8,"Below 0.8",IF(tblRides[[#This Row],[supply_demand_ratio]]&lt;1,"Between 0.8-1.0",IF(tblRides[[#This Row],[supply_demand_ratio]]&lt;=1.2,"Between 1.0-1.2","Above 1.2")))</f>
        <v>Above 1.2</v>
      </c>
    </row>
    <row r="8960" spans="1:25" x14ac:dyDescent="0.3">
      <c r="A8960" t="s">
        <v>9015</v>
      </c>
      <c r="B8960" s="1">
        <v>46103.271527777775</v>
      </c>
      <c r="C8960" s="2">
        <v>46103</v>
      </c>
      <c r="D8960">
        <v>6</v>
      </c>
      <c r="E8960" t="s">
        <v>36</v>
      </c>
      <c r="F8960" t="s">
        <v>26</v>
      </c>
      <c r="G8960">
        <v>2.4</v>
      </c>
      <c r="H8960">
        <v>72.66</v>
      </c>
      <c r="I8960">
        <v>75.27</v>
      </c>
      <c r="J8960">
        <v>1</v>
      </c>
      <c r="K8960">
        <v>4.0999999999999996</v>
      </c>
      <c r="L8960">
        <v>7.6</v>
      </c>
      <c r="M8960">
        <v>115</v>
      </c>
      <c r="N8960" t="s">
        <v>41</v>
      </c>
      <c r="O8960">
        <v>1.4990000000000001</v>
      </c>
      <c r="P8960" t="s">
        <v>28</v>
      </c>
      <c r="Q8960" t="s">
        <v>29</v>
      </c>
      <c r="R8960">
        <v>4.8499999999999996</v>
      </c>
      <c r="S8960">
        <v>20</v>
      </c>
      <c r="T8960">
        <v>2.61</v>
      </c>
      <c r="U8960">
        <v>3.5</v>
      </c>
      <c r="V8960" t="s">
        <v>374</v>
      </c>
      <c r="W8960" t="s">
        <v>31</v>
      </c>
      <c r="X8960">
        <v>1</v>
      </c>
      <c r="Y8960" t="str">
        <f>IF(tblRides[[#This Row],[supply_demand_ratio]]&lt;0.8,"Below 0.8",IF(tblRides[[#This Row],[supply_demand_ratio]]&lt;1,"Between 0.8-1.0",IF(tblRides[[#This Row],[supply_demand_ratio]]&lt;=1.2,"Between 1.0-1.2","Above 1.2")))</f>
        <v>Above 1.2</v>
      </c>
    </row>
    <row r="8961" spans="1:25" x14ac:dyDescent="0.3">
      <c r="A8961" t="s">
        <v>9016</v>
      </c>
      <c r="B8961" s="1">
        <v>46103.310416666667</v>
      </c>
      <c r="C8961" s="2">
        <v>46103</v>
      </c>
      <c r="D8961">
        <v>7</v>
      </c>
      <c r="E8961" t="s">
        <v>25</v>
      </c>
      <c r="F8961" t="s">
        <v>34</v>
      </c>
      <c r="G8961">
        <v>11.2</v>
      </c>
      <c r="H8961">
        <v>240.17</v>
      </c>
      <c r="J8961">
        <v>1.1000000000000001</v>
      </c>
      <c r="K8961">
        <v>6.2</v>
      </c>
      <c r="L8961">
        <v>6.9</v>
      </c>
      <c r="M8961">
        <v>115</v>
      </c>
      <c r="N8961" t="s">
        <v>27</v>
      </c>
      <c r="O8961">
        <v>0.92600000000000005</v>
      </c>
      <c r="P8961" t="s">
        <v>58</v>
      </c>
      <c r="Q8961" t="s">
        <v>59</v>
      </c>
      <c r="R8961">
        <v>4.82</v>
      </c>
      <c r="S8961">
        <v>0</v>
      </c>
      <c r="U8961">
        <v>0.7</v>
      </c>
      <c r="V8961" t="s">
        <v>374</v>
      </c>
      <c r="W8961" t="s">
        <v>45</v>
      </c>
      <c r="X8961">
        <v>0</v>
      </c>
      <c r="Y8961" t="str">
        <f>IF(tblRides[[#This Row],[supply_demand_ratio]]&lt;0.8,"Below 0.8",IF(tblRides[[#This Row],[supply_demand_ratio]]&lt;1,"Between 0.8-1.0",IF(tblRides[[#This Row],[supply_demand_ratio]]&lt;=1.2,"Between 1.0-1.2","Above 1.2")))</f>
        <v>Between 0.8-1.0</v>
      </c>
    </row>
    <row r="8962" spans="1:25" x14ac:dyDescent="0.3">
      <c r="A8962" t="s">
        <v>9017</v>
      </c>
      <c r="B8962" s="1">
        <v>46103.322916666664</v>
      </c>
      <c r="C8962" s="2">
        <v>46103</v>
      </c>
      <c r="D8962">
        <v>7</v>
      </c>
      <c r="E8962" t="s">
        <v>62</v>
      </c>
      <c r="F8962" t="s">
        <v>34</v>
      </c>
      <c r="G8962">
        <v>1</v>
      </c>
      <c r="H8962">
        <v>57.23</v>
      </c>
      <c r="I8962">
        <v>54.28</v>
      </c>
      <c r="J8962">
        <v>1.1000000000000001</v>
      </c>
      <c r="K8962">
        <v>2</v>
      </c>
      <c r="L8962">
        <v>1</v>
      </c>
      <c r="M8962">
        <v>54</v>
      </c>
      <c r="N8962" t="s">
        <v>41</v>
      </c>
      <c r="O8962">
        <v>1.3560000000000001</v>
      </c>
      <c r="P8962" t="s">
        <v>28</v>
      </c>
      <c r="Q8962" t="s">
        <v>29</v>
      </c>
      <c r="R8962">
        <v>4.6399999999999997</v>
      </c>
      <c r="S8962">
        <v>0</v>
      </c>
      <c r="T8962">
        <v>-2.95</v>
      </c>
      <c r="U8962">
        <v>-1</v>
      </c>
      <c r="V8962" t="s">
        <v>374</v>
      </c>
      <c r="W8962" t="s">
        <v>31</v>
      </c>
      <c r="X8962">
        <v>1</v>
      </c>
      <c r="Y8962" t="str">
        <f>IF(tblRides[[#This Row],[supply_demand_ratio]]&lt;0.8,"Below 0.8",IF(tblRides[[#This Row],[supply_demand_ratio]]&lt;1,"Between 0.8-1.0",IF(tblRides[[#This Row],[supply_demand_ratio]]&lt;=1.2,"Between 1.0-1.2","Above 1.2")))</f>
        <v>Above 1.2</v>
      </c>
    </row>
    <row r="8963" spans="1:25" x14ac:dyDescent="0.3">
      <c r="A8963" t="s">
        <v>9018</v>
      </c>
      <c r="B8963" s="1">
        <v>46103.322916666664</v>
      </c>
      <c r="C8963" s="2">
        <v>46103</v>
      </c>
      <c r="D8963">
        <v>7</v>
      </c>
      <c r="E8963" t="s">
        <v>25</v>
      </c>
      <c r="F8963" t="s">
        <v>26</v>
      </c>
      <c r="G8963">
        <v>4.7</v>
      </c>
      <c r="H8963">
        <v>112.6</v>
      </c>
      <c r="I8963">
        <v>104.33</v>
      </c>
      <c r="J8963">
        <v>1.1000000000000001</v>
      </c>
      <c r="K8963">
        <v>5.0999999999999996</v>
      </c>
      <c r="L8963">
        <v>2.4</v>
      </c>
      <c r="M8963">
        <v>144</v>
      </c>
      <c r="N8963" t="s">
        <v>27</v>
      </c>
      <c r="O8963">
        <v>1.0720000000000001</v>
      </c>
      <c r="P8963" t="s">
        <v>28</v>
      </c>
      <c r="Q8963" t="s">
        <v>29</v>
      </c>
      <c r="R8963">
        <v>4.95</v>
      </c>
      <c r="S8963">
        <v>3</v>
      </c>
      <c r="T8963">
        <v>-8.27</v>
      </c>
      <c r="U8963">
        <v>-2.7</v>
      </c>
      <c r="V8963" t="s">
        <v>374</v>
      </c>
      <c r="W8963" t="s">
        <v>45</v>
      </c>
      <c r="X8963">
        <v>1</v>
      </c>
      <c r="Y8963" t="str">
        <f>IF(tblRides[[#This Row],[supply_demand_ratio]]&lt;0.8,"Below 0.8",IF(tblRides[[#This Row],[supply_demand_ratio]]&lt;1,"Between 0.8-1.0",IF(tblRides[[#This Row],[supply_demand_ratio]]&lt;=1.2,"Between 1.0-1.2","Above 1.2")))</f>
        <v>Between 1.0-1.2</v>
      </c>
    </row>
    <row r="8964" spans="1:25" x14ac:dyDescent="0.3">
      <c r="A8964" t="s">
        <v>9019</v>
      </c>
      <c r="B8964" s="1">
        <v>46103.323611111111</v>
      </c>
      <c r="C8964" s="2">
        <v>46103</v>
      </c>
      <c r="D8964">
        <v>7</v>
      </c>
      <c r="E8964" t="s">
        <v>36</v>
      </c>
      <c r="F8964" t="s">
        <v>26</v>
      </c>
      <c r="G8964">
        <v>10.1</v>
      </c>
      <c r="H8964">
        <v>224.15</v>
      </c>
      <c r="I8964">
        <v>231.83</v>
      </c>
      <c r="J8964">
        <v>1.2</v>
      </c>
      <c r="K8964">
        <v>5.6</v>
      </c>
      <c r="L8964">
        <v>7.9</v>
      </c>
      <c r="M8964">
        <v>89</v>
      </c>
      <c r="N8964" t="s">
        <v>27</v>
      </c>
      <c r="O8964">
        <v>0.84099999999999997</v>
      </c>
      <c r="P8964" t="s">
        <v>28</v>
      </c>
      <c r="Q8964" t="s">
        <v>29</v>
      </c>
      <c r="R8964">
        <v>4.6900000000000004</v>
      </c>
      <c r="S8964">
        <v>5</v>
      </c>
      <c r="T8964">
        <v>7.68</v>
      </c>
      <c r="U8964">
        <v>2.2999999999999998</v>
      </c>
      <c r="V8964" t="s">
        <v>374</v>
      </c>
      <c r="W8964" t="s">
        <v>45</v>
      </c>
      <c r="X8964">
        <v>1</v>
      </c>
      <c r="Y8964" t="str">
        <f>IF(tblRides[[#This Row],[supply_demand_ratio]]&lt;0.8,"Below 0.8",IF(tblRides[[#This Row],[supply_demand_ratio]]&lt;1,"Between 0.8-1.0",IF(tblRides[[#This Row],[supply_demand_ratio]]&lt;=1.2,"Between 1.0-1.2","Above 1.2")))</f>
        <v>Between 0.8-1.0</v>
      </c>
    </row>
    <row r="8965" spans="1:25" x14ac:dyDescent="0.3">
      <c r="A8965" t="s">
        <v>9020</v>
      </c>
      <c r="B8965" s="1">
        <v>46103.328472222223</v>
      </c>
      <c r="C8965" s="2">
        <v>46103</v>
      </c>
      <c r="D8965">
        <v>7</v>
      </c>
      <c r="E8965" t="s">
        <v>33</v>
      </c>
      <c r="F8965" t="s">
        <v>26</v>
      </c>
      <c r="G8965">
        <v>3.6</v>
      </c>
      <c r="H8965">
        <v>93.64</v>
      </c>
      <c r="I8965">
        <v>92.24</v>
      </c>
      <c r="J8965">
        <v>1</v>
      </c>
      <c r="K8965">
        <v>4.5</v>
      </c>
      <c r="L8965">
        <v>12.1</v>
      </c>
      <c r="M8965">
        <v>79</v>
      </c>
      <c r="N8965" t="s">
        <v>27</v>
      </c>
      <c r="O8965">
        <v>0.878</v>
      </c>
      <c r="P8965" t="s">
        <v>28</v>
      </c>
      <c r="Q8965" t="s">
        <v>29</v>
      </c>
      <c r="R8965">
        <v>4.74</v>
      </c>
      <c r="S8965">
        <v>2</v>
      </c>
      <c r="T8965">
        <v>-1.4</v>
      </c>
      <c r="U8965">
        <v>7.6</v>
      </c>
      <c r="V8965" t="s">
        <v>374</v>
      </c>
      <c r="W8965" t="s">
        <v>31</v>
      </c>
      <c r="X8965">
        <v>1</v>
      </c>
      <c r="Y8965" t="str">
        <f>IF(tblRides[[#This Row],[supply_demand_ratio]]&lt;0.8,"Below 0.8",IF(tblRides[[#This Row],[supply_demand_ratio]]&lt;1,"Between 0.8-1.0",IF(tblRides[[#This Row],[supply_demand_ratio]]&lt;=1.2,"Between 1.0-1.2","Above 1.2")))</f>
        <v>Between 0.8-1.0</v>
      </c>
    </row>
    <row r="8966" spans="1:25" x14ac:dyDescent="0.3">
      <c r="A8966" t="s">
        <v>9021</v>
      </c>
      <c r="B8966" s="1">
        <v>46103.343055555553</v>
      </c>
      <c r="C8966" s="2">
        <v>46103</v>
      </c>
      <c r="D8966">
        <v>8</v>
      </c>
      <c r="E8966" t="s">
        <v>36</v>
      </c>
      <c r="F8966" t="s">
        <v>26</v>
      </c>
      <c r="G8966">
        <v>6.4</v>
      </c>
      <c r="H8966">
        <v>169</v>
      </c>
      <c r="I8966">
        <v>174.3</v>
      </c>
      <c r="J8966">
        <v>1.2</v>
      </c>
      <c r="K8966">
        <v>8.9</v>
      </c>
      <c r="L8966">
        <v>9.1</v>
      </c>
      <c r="M8966">
        <v>117</v>
      </c>
      <c r="N8966" t="s">
        <v>27</v>
      </c>
      <c r="O8966">
        <v>0.94399999999999995</v>
      </c>
      <c r="P8966" t="s">
        <v>28</v>
      </c>
      <c r="Q8966" t="s">
        <v>29</v>
      </c>
      <c r="R8966">
        <v>4.82</v>
      </c>
      <c r="S8966">
        <v>6</v>
      </c>
      <c r="T8966">
        <v>5.3</v>
      </c>
      <c r="U8966">
        <v>0.2</v>
      </c>
      <c r="V8966" t="s">
        <v>374</v>
      </c>
      <c r="W8966" t="s">
        <v>45</v>
      </c>
      <c r="X8966">
        <v>1</v>
      </c>
      <c r="Y8966" t="str">
        <f>IF(tblRides[[#This Row],[supply_demand_ratio]]&lt;0.8,"Below 0.8",IF(tblRides[[#This Row],[supply_demand_ratio]]&lt;1,"Between 0.8-1.0",IF(tblRides[[#This Row],[supply_demand_ratio]]&lt;=1.2,"Between 1.0-1.2","Above 1.2")))</f>
        <v>Between 0.8-1.0</v>
      </c>
    </row>
    <row r="8967" spans="1:25" x14ac:dyDescent="0.3">
      <c r="A8967" t="s">
        <v>9022</v>
      </c>
      <c r="B8967" s="1">
        <v>46103.361111111109</v>
      </c>
      <c r="C8967" s="2">
        <v>46103</v>
      </c>
      <c r="D8967">
        <v>8</v>
      </c>
      <c r="E8967" t="s">
        <v>62</v>
      </c>
      <c r="F8967" t="s">
        <v>26</v>
      </c>
      <c r="G8967">
        <v>3.5</v>
      </c>
      <c r="H8967">
        <v>85.87</v>
      </c>
      <c r="I8967">
        <v>85.06</v>
      </c>
      <c r="J8967">
        <v>1</v>
      </c>
      <c r="K8967">
        <v>5.0999999999999996</v>
      </c>
      <c r="L8967">
        <v>1</v>
      </c>
      <c r="M8967">
        <v>60</v>
      </c>
      <c r="N8967" t="s">
        <v>41</v>
      </c>
      <c r="O8967">
        <v>1.532</v>
      </c>
      <c r="P8967" t="s">
        <v>28</v>
      </c>
      <c r="Q8967" t="s">
        <v>29</v>
      </c>
      <c r="R8967">
        <v>4.47</v>
      </c>
      <c r="S8967">
        <v>7</v>
      </c>
      <c r="T8967">
        <v>-0.81</v>
      </c>
      <c r="U8967">
        <v>-4.0999999999999996</v>
      </c>
      <c r="V8967" t="s">
        <v>374</v>
      </c>
      <c r="W8967" t="s">
        <v>45</v>
      </c>
      <c r="X8967">
        <v>1</v>
      </c>
      <c r="Y8967" t="str">
        <f>IF(tblRides[[#This Row],[supply_demand_ratio]]&lt;0.8,"Below 0.8",IF(tblRides[[#This Row],[supply_demand_ratio]]&lt;1,"Between 0.8-1.0",IF(tblRides[[#This Row],[supply_demand_ratio]]&lt;=1.2,"Between 1.0-1.2","Above 1.2")))</f>
        <v>Above 1.2</v>
      </c>
    </row>
    <row r="8968" spans="1:25" x14ac:dyDescent="0.3">
      <c r="A8968" t="s">
        <v>9023</v>
      </c>
      <c r="B8968" s="1">
        <v>46103.37222222222</v>
      </c>
      <c r="C8968" s="2">
        <v>46103</v>
      </c>
      <c r="D8968">
        <v>8</v>
      </c>
      <c r="E8968" t="s">
        <v>43</v>
      </c>
      <c r="F8968" t="s">
        <v>26</v>
      </c>
      <c r="G8968">
        <v>2.2999999999999998</v>
      </c>
      <c r="H8968">
        <v>70.89</v>
      </c>
      <c r="I8968">
        <v>70.209999999999994</v>
      </c>
      <c r="J8968">
        <v>1</v>
      </c>
      <c r="K8968">
        <v>4.9000000000000004</v>
      </c>
      <c r="L8968">
        <v>7.7</v>
      </c>
      <c r="M8968">
        <v>64</v>
      </c>
      <c r="N8968" t="s">
        <v>41</v>
      </c>
      <c r="O8968">
        <v>1.2090000000000001</v>
      </c>
      <c r="P8968" t="s">
        <v>28</v>
      </c>
      <c r="Q8968" t="s">
        <v>29</v>
      </c>
      <c r="R8968">
        <v>4.72</v>
      </c>
      <c r="S8968">
        <v>17</v>
      </c>
      <c r="T8968">
        <v>-0.68</v>
      </c>
      <c r="U8968">
        <v>2.8</v>
      </c>
      <c r="V8968" t="s">
        <v>374</v>
      </c>
      <c r="W8968" t="s">
        <v>31</v>
      </c>
      <c r="X8968">
        <v>1</v>
      </c>
      <c r="Y8968" t="str">
        <f>IF(tblRides[[#This Row],[supply_demand_ratio]]&lt;0.8,"Below 0.8",IF(tblRides[[#This Row],[supply_demand_ratio]]&lt;1,"Between 0.8-1.0",IF(tblRides[[#This Row],[supply_demand_ratio]]&lt;=1.2,"Between 1.0-1.2","Above 1.2")))</f>
        <v>Above 1.2</v>
      </c>
    </row>
    <row r="8969" spans="1:25" x14ac:dyDescent="0.3">
      <c r="A8969" t="s">
        <v>9024</v>
      </c>
      <c r="B8969" s="1">
        <v>46103.374305555553</v>
      </c>
      <c r="C8969" s="2">
        <v>46103</v>
      </c>
      <c r="D8969">
        <v>8</v>
      </c>
      <c r="E8969" t="s">
        <v>36</v>
      </c>
      <c r="F8969" t="s">
        <v>26</v>
      </c>
      <c r="G8969">
        <v>12.6</v>
      </c>
      <c r="H8969">
        <v>231.2</v>
      </c>
      <c r="I8969">
        <v>222.76</v>
      </c>
      <c r="J8969">
        <v>1.1000000000000001</v>
      </c>
      <c r="K8969">
        <v>5.6</v>
      </c>
      <c r="L8969">
        <v>9.9</v>
      </c>
      <c r="M8969">
        <v>84</v>
      </c>
      <c r="N8969" t="s">
        <v>27</v>
      </c>
      <c r="O8969">
        <v>0.77800000000000002</v>
      </c>
      <c r="P8969" t="s">
        <v>28</v>
      </c>
      <c r="Q8969" t="s">
        <v>29</v>
      </c>
      <c r="R8969">
        <v>4.7</v>
      </c>
      <c r="S8969">
        <v>85</v>
      </c>
      <c r="T8969">
        <v>-8.44</v>
      </c>
      <c r="U8969">
        <v>4.3</v>
      </c>
      <c r="V8969" t="s">
        <v>374</v>
      </c>
      <c r="W8969" t="s">
        <v>45</v>
      </c>
      <c r="X8969">
        <v>1</v>
      </c>
      <c r="Y8969" t="str">
        <f>IF(tblRides[[#This Row],[supply_demand_ratio]]&lt;0.8,"Below 0.8",IF(tblRides[[#This Row],[supply_demand_ratio]]&lt;1,"Between 0.8-1.0",IF(tblRides[[#This Row],[supply_demand_ratio]]&lt;=1.2,"Between 1.0-1.2","Above 1.2")))</f>
        <v>Below 0.8</v>
      </c>
    </row>
    <row r="8970" spans="1:25" x14ac:dyDescent="0.3">
      <c r="A8970" t="s">
        <v>9025</v>
      </c>
      <c r="B8970" s="1">
        <v>46103.380555555559</v>
      </c>
      <c r="C8970" s="2">
        <v>46103</v>
      </c>
      <c r="D8970">
        <v>9</v>
      </c>
      <c r="E8970" t="s">
        <v>25</v>
      </c>
      <c r="F8970" t="s">
        <v>26</v>
      </c>
      <c r="G8970">
        <v>2.8</v>
      </c>
      <c r="H8970">
        <v>116.65</v>
      </c>
      <c r="J8970">
        <v>1.3</v>
      </c>
      <c r="K8970">
        <v>6.5</v>
      </c>
      <c r="L8970">
        <v>8.5</v>
      </c>
      <c r="M8970">
        <v>117</v>
      </c>
      <c r="N8970" t="s">
        <v>72</v>
      </c>
      <c r="O8970">
        <v>0.746</v>
      </c>
      <c r="P8970" t="s">
        <v>58</v>
      </c>
      <c r="Q8970" t="s">
        <v>59</v>
      </c>
      <c r="R8970">
        <v>4.82</v>
      </c>
      <c r="S8970">
        <v>4</v>
      </c>
      <c r="U8970">
        <v>2</v>
      </c>
      <c r="V8970" t="s">
        <v>374</v>
      </c>
      <c r="W8970" t="s">
        <v>45</v>
      </c>
      <c r="X8970">
        <v>0</v>
      </c>
      <c r="Y8970" t="str">
        <f>IF(tblRides[[#This Row],[supply_demand_ratio]]&lt;0.8,"Below 0.8",IF(tblRides[[#This Row],[supply_demand_ratio]]&lt;1,"Between 0.8-1.0",IF(tblRides[[#This Row],[supply_demand_ratio]]&lt;=1.2,"Between 1.0-1.2","Above 1.2")))</f>
        <v>Below 0.8</v>
      </c>
    </row>
    <row r="8971" spans="1:25" x14ac:dyDescent="0.3">
      <c r="A8971" t="s">
        <v>9026</v>
      </c>
      <c r="B8971" s="1">
        <v>46103.381249999999</v>
      </c>
      <c r="C8971" s="2">
        <v>46103</v>
      </c>
      <c r="D8971">
        <v>9</v>
      </c>
      <c r="E8971" t="s">
        <v>36</v>
      </c>
      <c r="F8971" t="s">
        <v>34</v>
      </c>
      <c r="G8971">
        <v>3.2</v>
      </c>
      <c r="H8971">
        <v>88.57</v>
      </c>
      <c r="I8971">
        <v>96.15</v>
      </c>
      <c r="J8971">
        <v>1.1000000000000001</v>
      </c>
      <c r="K8971">
        <v>6.1</v>
      </c>
      <c r="L8971">
        <v>6.7</v>
      </c>
      <c r="M8971">
        <v>91</v>
      </c>
      <c r="N8971" t="s">
        <v>27</v>
      </c>
      <c r="O8971">
        <v>0.82199999999999995</v>
      </c>
      <c r="P8971" t="s">
        <v>28</v>
      </c>
      <c r="Q8971" t="s">
        <v>29</v>
      </c>
      <c r="R8971">
        <v>4.8</v>
      </c>
      <c r="S8971">
        <v>0</v>
      </c>
      <c r="T8971">
        <v>7.58</v>
      </c>
      <c r="U8971">
        <v>0.6</v>
      </c>
      <c r="V8971" t="s">
        <v>374</v>
      </c>
      <c r="W8971" t="s">
        <v>45</v>
      </c>
      <c r="X8971">
        <v>1</v>
      </c>
      <c r="Y8971" t="str">
        <f>IF(tblRides[[#This Row],[supply_demand_ratio]]&lt;0.8,"Below 0.8",IF(tblRides[[#This Row],[supply_demand_ratio]]&lt;1,"Between 0.8-1.0",IF(tblRides[[#This Row],[supply_demand_ratio]]&lt;=1.2,"Between 1.0-1.2","Above 1.2")))</f>
        <v>Between 0.8-1.0</v>
      </c>
    </row>
    <row r="8972" spans="1:25" x14ac:dyDescent="0.3">
      <c r="A8972" t="s">
        <v>9027</v>
      </c>
      <c r="B8972" s="1">
        <v>46103.409722222219</v>
      </c>
      <c r="C8972" s="2">
        <v>46103</v>
      </c>
      <c r="D8972">
        <v>9</v>
      </c>
      <c r="E8972" t="s">
        <v>36</v>
      </c>
      <c r="F8972" t="s">
        <v>26</v>
      </c>
      <c r="G8972">
        <v>4.5</v>
      </c>
      <c r="H8972">
        <v>116.89</v>
      </c>
      <c r="I8972">
        <v>115.85</v>
      </c>
      <c r="J8972">
        <v>1.1000000000000001</v>
      </c>
      <c r="K8972">
        <v>6.5</v>
      </c>
      <c r="L8972">
        <v>5.0999999999999996</v>
      </c>
      <c r="M8972">
        <v>100</v>
      </c>
      <c r="N8972" t="s">
        <v>27</v>
      </c>
      <c r="O8972">
        <v>0.76700000000000002</v>
      </c>
      <c r="P8972" t="s">
        <v>28</v>
      </c>
      <c r="Q8972" t="s">
        <v>29</v>
      </c>
      <c r="R8972">
        <v>4.96</v>
      </c>
      <c r="S8972">
        <v>14</v>
      </c>
      <c r="T8972">
        <v>-1.04</v>
      </c>
      <c r="U8972">
        <v>-1.4</v>
      </c>
      <c r="V8972" t="s">
        <v>374</v>
      </c>
      <c r="W8972" t="s">
        <v>45</v>
      </c>
      <c r="X8972">
        <v>1</v>
      </c>
      <c r="Y8972" t="str">
        <f>IF(tblRides[[#This Row],[supply_demand_ratio]]&lt;0.8,"Below 0.8",IF(tblRides[[#This Row],[supply_demand_ratio]]&lt;1,"Between 0.8-1.0",IF(tblRides[[#This Row],[supply_demand_ratio]]&lt;=1.2,"Between 1.0-1.2","Above 1.2")))</f>
        <v>Below 0.8</v>
      </c>
    </row>
    <row r="8973" spans="1:25" x14ac:dyDescent="0.3">
      <c r="A8973" t="s">
        <v>9028</v>
      </c>
      <c r="B8973" s="1">
        <v>46103.418749999997</v>
      </c>
      <c r="C8973" s="2">
        <v>46103</v>
      </c>
      <c r="D8973">
        <v>10</v>
      </c>
      <c r="E8973" t="s">
        <v>25</v>
      </c>
      <c r="F8973" t="s">
        <v>26</v>
      </c>
      <c r="G8973">
        <v>4.5999999999999996</v>
      </c>
      <c r="H8973">
        <v>133.63</v>
      </c>
      <c r="I8973">
        <v>134.58000000000001</v>
      </c>
      <c r="J8973">
        <v>1.3</v>
      </c>
      <c r="K8973">
        <v>7.7</v>
      </c>
      <c r="L8973">
        <v>5.9</v>
      </c>
      <c r="M8973">
        <v>117</v>
      </c>
      <c r="N8973" t="s">
        <v>72</v>
      </c>
      <c r="O8973">
        <v>0.79400000000000004</v>
      </c>
      <c r="P8973" t="s">
        <v>28</v>
      </c>
      <c r="Q8973" t="s">
        <v>29</v>
      </c>
      <c r="R8973">
        <v>5</v>
      </c>
      <c r="S8973">
        <v>4</v>
      </c>
      <c r="T8973">
        <v>0.95</v>
      </c>
      <c r="U8973">
        <v>-1.8</v>
      </c>
      <c r="V8973" t="s">
        <v>374</v>
      </c>
      <c r="W8973" t="s">
        <v>45</v>
      </c>
      <c r="X8973">
        <v>1</v>
      </c>
      <c r="Y8973" t="str">
        <f>IF(tblRides[[#This Row],[supply_demand_ratio]]&lt;0.8,"Below 0.8",IF(tblRides[[#This Row],[supply_demand_ratio]]&lt;1,"Between 0.8-1.0",IF(tblRides[[#This Row],[supply_demand_ratio]]&lt;=1.2,"Between 1.0-1.2","Above 1.2")))</f>
        <v>Below 0.8</v>
      </c>
    </row>
    <row r="8974" spans="1:25" x14ac:dyDescent="0.3">
      <c r="A8974" t="s">
        <v>9029</v>
      </c>
      <c r="B8974" s="1">
        <v>46103.436805555553</v>
      </c>
      <c r="C8974" s="2">
        <v>46103</v>
      </c>
      <c r="D8974">
        <v>10</v>
      </c>
      <c r="E8974" t="s">
        <v>25</v>
      </c>
      <c r="F8974" t="s">
        <v>26</v>
      </c>
      <c r="G8974">
        <v>5</v>
      </c>
      <c r="H8974">
        <v>115.78</v>
      </c>
      <c r="I8974">
        <v>121.78</v>
      </c>
      <c r="J8974">
        <v>1.1000000000000001</v>
      </c>
      <c r="K8974">
        <v>7.3</v>
      </c>
      <c r="L8974">
        <v>9.5</v>
      </c>
      <c r="M8974">
        <v>119</v>
      </c>
      <c r="N8974" t="s">
        <v>27</v>
      </c>
      <c r="O8974">
        <v>0.88100000000000001</v>
      </c>
      <c r="P8974" t="s">
        <v>28</v>
      </c>
      <c r="Q8974" t="s">
        <v>29</v>
      </c>
      <c r="R8974">
        <v>4.66</v>
      </c>
      <c r="S8974">
        <v>46</v>
      </c>
      <c r="T8974">
        <v>6</v>
      </c>
      <c r="U8974">
        <v>2.2000000000000002</v>
      </c>
      <c r="V8974" t="s">
        <v>374</v>
      </c>
      <c r="W8974" t="s">
        <v>45</v>
      </c>
      <c r="X8974">
        <v>1</v>
      </c>
      <c r="Y8974" t="str">
        <f>IF(tblRides[[#This Row],[supply_demand_ratio]]&lt;0.8,"Below 0.8",IF(tblRides[[#This Row],[supply_demand_ratio]]&lt;1,"Between 0.8-1.0",IF(tblRides[[#This Row],[supply_demand_ratio]]&lt;=1.2,"Between 1.0-1.2","Above 1.2")))</f>
        <v>Between 0.8-1.0</v>
      </c>
    </row>
    <row r="8975" spans="1:25" x14ac:dyDescent="0.3">
      <c r="A8975" t="s">
        <v>9030</v>
      </c>
      <c r="B8975" s="1">
        <v>46103.486111111109</v>
      </c>
      <c r="C8975" s="2">
        <v>46103</v>
      </c>
      <c r="D8975">
        <v>11</v>
      </c>
      <c r="E8975" t="s">
        <v>43</v>
      </c>
      <c r="F8975" t="s">
        <v>26</v>
      </c>
      <c r="G8975">
        <v>12.2</v>
      </c>
      <c r="H8975">
        <v>256.17</v>
      </c>
      <c r="I8975">
        <v>268.61</v>
      </c>
      <c r="J8975">
        <v>1.1000000000000001</v>
      </c>
      <c r="K8975">
        <v>7.8</v>
      </c>
      <c r="L8975">
        <v>5.9</v>
      </c>
      <c r="M8975">
        <v>60</v>
      </c>
      <c r="N8975" t="s">
        <v>41</v>
      </c>
      <c r="O8975">
        <v>1.224</v>
      </c>
      <c r="P8975" t="s">
        <v>28</v>
      </c>
      <c r="Q8975" t="s">
        <v>29</v>
      </c>
      <c r="R8975">
        <v>4.34</v>
      </c>
      <c r="S8975">
        <v>7</v>
      </c>
      <c r="T8975">
        <v>12.44</v>
      </c>
      <c r="U8975">
        <v>-1.9</v>
      </c>
      <c r="V8975" t="s">
        <v>374</v>
      </c>
      <c r="W8975" t="s">
        <v>45</v>
      </c>
      <c r="X8975">
        <v>1</v>
      </c>
      <c r="Y8975" t="str">
        <f>IF(tblRides[[#This Row],[supply_demand_ratio]]&lt;0.8,"Below 0.8",IF(tblRides[[#This Row],[supply_demand_ratio]]&lt;1,"Between 0.8-1.0",IF(tblRides[[#This Row],[supply_demand_ratio]]&lt;=1.2,"Between 1.0-1.2","Above 1.2")))</f>
        <v>Above 1.2</v>
      </c>
    </row>
    <row r="8976" spans="1:25" x14ac:dyDescent="0.3">
      <c r="A8976" t="s">
        <v>9031</v>
      </c>
      <c r="B8976" s="1">
        <v>46103.504166666666</v>
      </c>
      <c r="C8976" s="2">
        <v>46103</v>
      </c>
      <c r="D8976">
        <v>12</v>
      </c>
      <c r="E8976" t="s">
        <v>25</v>
      </c>
      <c r="F8976" t="s">
        <v>26</v>
      </c>
      <c r="G8976">
        <v>6.7</v>
      </c>
      <c r="H8976">
        <v>131.30000000000001</v>
      </c>
      <c r="I8976">
        <v>129.28</v>
      </c>
      <c r="J8976">
        <v>1</v>
      </c>
      <c r="K8976">
        <v>4</v>
      </c>
      <c r="L8976">
        <v>5.9</v>
      </c>
      <c r="M8976">
        <v>137</v>
      </c>
      <c r="N8976" t="s">
        <v>27</v>
      </c>
      <c r="O8976">
        <v>0.97899999999999998</v>
      </c>
      <c r="P8976" t="s">
        <v>28</v>
      </c>
      <c r="Q8976" t="s">
        <v>29</v>
      </c>
      <c r="R8976">
        <v>4.3</v>
      </c>
      <c r="S8976">
        <v>3</v>
      </c>
      <c r="T8976">
        <v>-2.02</v>
      </c>
      <c r="U8976">
        <v>1.9</v>
      </c>
      <c r="V8976" t="s">
        <v>374</v>
      </c>
      <c r="W8976" t="s">
        <v>31</v>
      </c>
      <c r="X8976">
        <v>1</v>
      </c>
      <c r="Y8976" t="str">
        <f>IF(tblRides[[#This Row],[supply_demand_ratio]]&lt;0.8,"Below 0.8",IF(tblRides[[#This Row],[supply_demand_ratio]]&lt;1,"Between 0.8-1.0",IF(tblRides[[#This Row],[supply_demand_ratio]]&lt;=1.2,"Between 1.0-1.2","Above 1.2")))</f>
        <v>Between 0.8-1.0</v>
      </c>
    </row>
    <row r="8977" spans="1:25" x14ac:dyDescent="0.3">
      <c r="A8977" t="s">
        <v>9032</v>
      </c>
      <c r="B8977" s="1">
        <v>46103.505555555559</v>
      </c>
      <c r="C8977" s="2">
        <v>46103</v>
      </c>
      <c r="D8977">
        <v>12</v>
      </c>
      <c r="E8977" t="s">
        <v>36</v>
      </c>
      <c r="F8977" t="s">
        <v>34</v>
      </c>
      <c r="G8977">
        <v>3.8</v>
      </c>
      <c r="H8977">
        <v>97.57</v>
      </c>
      <c r="I8977">
        <v>96.98</v>
      </c>
      <c r="J8977">
        <v>1</v>
      </c>
      <c r="K8977">
        <v>2.2999999999999998</v>
      </c>
      <c r="L8977">
        <v>1</v>
      </c>
      <c r="M8977">
        <v>120</v>
      </c>
      <c r="N8977" t="s">
        <v>41</v>
      </c>
      <c r="O8977">
        <v>1.4690000000000001</v>
      </c>
      <c r="P8977" t="s">
        <v>28</v>
      </c>
      <c r="Q8977" t="s">
        <v>29</v>
      </c>
      <c r="R8977">
        <v>4.9400000000000004</v>
      </c>
      <c r="S8977">
        <v>0</v>
      </c>
      <c r="T8977">
        <v>-0.59</v>
      </c>
      <c r="U8977">
        <v>-1.3</v>
      </c>
      <c r="V8977" t="s">
        <v>374</v>
      </c>
      <c r="W8977" t="s">
        <v>31</v>
      </c>
      <c r="X8977">
        <v>1</v>
      </c>
      <c r="Y8977" t="str">
        <f>IF(tblRides[[#This Row],[supply_demand_ratio]]&lt;0.8,"Below 0.8",IF(tblRides[[#This Row],[supply_demand_ratio]]&lt;1,"Between 0.8-1.0",IF(tblRides[[#This Row],[supply_demand_ratio]]&lt;=1.2,"Between 1.0-1.2","Above 1.2")))</f>
        <v>Above 1.2</v>
      </c>
    </row>
    <row r="8978" spans="1:25" x14ac:dyDescent="0.3">
      <c r="A8978" t="s">
        <v>9033</v>
      </c>
      <c r="B8978" s="1">
        <v>46103.512499999997</v>
      </c>
      <c r="C8978" s="2">
        <v>46103</v>
      </c>
      <c r="D8978">
        <v>12</v>
      </c>
      <c r="E8978" t="s">
        <v>25</v>
      </c>
      <c r="F8978" t="s">
        <v>26</v>
      </c>
      <c r="G8978">
        <v>5</v>
      </c>
      <c r="H8978">
        <v>120.12</v>
      </c>
      <c r="J8978">
        <v>1</v>
      </c>
      <c r="K8978">
        <v>5.8</v>
      </c>
      <c r="L8978">
        <v>9.5</v>
      </c>
      <c r="M8978">
        <v>112</v>
      </c>
      <c r="N8978" t="s">
        <v>27</v>
      </c>
      <c r="O8978">
        <v>0.85899999999999999</v>
      </c>
      <c r="P8978" t="s">
        <v>58</v>
      </c>
      <c r="Q8978" t="s">
        <v>59</v>
      </c>
      <c r="R8978">
        <v>4.51</v>
      </c>
      <c r="S8978">
        <v>14</v>
      </c>
      <c r="U8978">
        <v>3.7</v>
      </c>
      <c r="V8978" t="s">
        <v>374</v>
      </c>
      <c r="W8978" t="s">
        <v>45</v>
      </c>
      <c r="X8978">
        <v>0</v>
      </c>
      <c r="Y8978" t="str">
        <f>IF(tblRides[[#This Row],[supply_demand_ratio]]&lt;0.8,"Below 0.8",IF(tblRides[[#This Row],[supply_demand_ratio]]&lt;1,"Between 0.8-1.0",IF(tblRides[[#This Row],[supply_demand_ratio]]&lt;=1.2,"Between 1.0-1.2","Above 1.2")))</f>
        <v>Between 0.8-1.0</v>
      </c>
    </row>
    <row r="8979" spans="1:25" x14ac:dyDescent="0.3">
      <c r="A8979" t="s">
        <v>9034</v>
      </c>
      <c r="B8979" s="1">
        <v>46103.521527777775</v>
      </c>
      <c r="C8979" s="2">
        <v>46103</v>
      </c>
      <c r="D8979">
        <v>12</v>
      </c>
      <c r="E8979" t="s">
        <v>62</v>
      </c>
      <c r="F8979" t="s">
        <v>34</v>
      </c>
      <c r="G8979">
        <v>8.3000000000000007</v>
      </c>
      <c r="H8979">
        <v>180.26</v>
      </c>
      <c r="I8979">
        <v>178.88</v>
      </c>
      <c r="J8979">
        <v>1</v>
      </c>
      <c r="K8979">
        <v>4.8</v>
      </c>
      <c r="L8979">
        <v>4.4000000000000004</v>
      </c>
      <c r="M8979">
        <v>56</v>
      </c>
      <c r="N8979" t="s">
        <v>41</v>
      </c>
      <c r="O8979">
        <v>1.353</v>
      </c>
      <c r="P8979" t="s">
        <v>28</v>
      </c>
      <c r="Q8979" t="s">
        <v>29</v>
      </c>
      <c r="R8979">
        <v>4.6500000000000004</v>
      </c>
      <c r="S8979">
        <v>0</v>
      </c>
      <c r="T8979">
        <v>-1.38</v>
      </c>
      <c r="U8979">
        <v>-0.4</v>
      </c>
      <c r="V8979" t="s">
        <v>374</v>
      </c>
      <c r="W8979" t="s">
        <v>31</v>
      </c>
      <c r="X8979">
        <v>1</v>
      </c>
      <c r="Y8979" t="str">
        <f>IF(tblRides[[#This Row],[supply_demand_ratio]]&lt;0.8,"Below 0.8",IF(tblRides[[#This Row],[supply_demand_ratio]]&lt;1,"Between 0.8-1.0",IF(tblRides[[#This Row],[supply_demand_ratio]]&lt;=1.2,"Between 1.0-1.2","Above 1.2")))</f>
        <v>Above 1.2</v>
      </c>
    </row>
    <row r="8980" spans="1:25" x14ac:dyDescent="0.3">
      <c r="A8980" t="s">
        <v>9035</v>
      </c>
      <c r="B8980" s="1">
        <v>46103.525000000001</v>
      </c>
      <c r="C8980" s="2">
        <v>46103</v>
      </c>
      <c r="D8980">
        <v>12</v>
      </c>
      <c r="E8980" t="s">
        <v>62</v>
      </c>
      <c r="F8980" t="s">
        <v>34</v>
      </c>
      <c r="G8980">
        <v>0.7</v>
      </c>
      <c r="H8980">
        <v>46.26</v>
      </c>
      <c r="I8980">
        <v>46.62</v>
      </c>
      <c r="J8980">
        <v>1</v>
      </c>
      <c r="K8980">
        <v>6.4</v>
      </c>
      <c r="L8980">
        <v>6.9</v>
      </c>
      <c r="M8980">
        <v>54</v>
      </c>
      <c r="N8980" t="s">
        <v>41</v>
      </c>
      <c r="O8980">
        <v>1.718</v>
      </c>
      <c r="P8980" t="s">
        <v>28</v>
      </c>
      <c r="Q8980" t="s">
        <v>29</v>
      </c>
      <c r="R8980">
        <v>4.93</v>
      </c>
      <c r="S8980">
        <v>0</v>
      </c>
      <c r="T8980">
        <v>0.36</v>
      </c>
      <c r="U8980">
        <v>0.5</v>
      </c>
      <c r="V8980" t="s">
        <v>374</v>
      </c>
      <c r="W8980" t="s">
        <v>45</v>
      </c>
      <c r="X8980">
        <v>1</v>
      </c>
      <c r="Y8980" t="str">
        <f>IF(tblRides[[#This Row],[supply_demand_ratio]]&lt;0.8,"Below 0.8",IF(tblRides[[#This Row],[supply_demand_ratio]]&lt;1,"Between 0.8-1.0",IF(tblRides[[#This Row],[supply_demand_ratio]]&lt;=1.2,"Between 1.0-1.2","Above 1.2")))</f>
        <v>Above 1.2</v>
      </c>
    </row>
    <row r="8981" spans="1:25" x14ac:dyDescent="0.3">
      <c r="A8981" t="s">
        <v>9036</v>
      </c>
      <c r="B8981" s="1">
        <v>46103.542361111111</v>
      </c>
      <c r="C8981" s="2">
        <v>46103</v>
      </c>
      <c r="D8981">
        <v>13</v>
      </c>
      <c r="E8981" t="s">
        <v>62</v>
      </c>
      <c r="F8981" t="s">
        <v>26</v>
      </c>
      <c r="G8981">
        <v>4.5999999999999996</v>
      </c>
      <c r="H8981">
        <v>104.75</v>
      </c>
      <c r="J8981">
        <v>1.1000000000000001</v>
      </c>
      <c r="K8981">
        <v>2</v>
      </c>
      <c r="L8981">
        <v>4.2</v>
      </c>
      <c r="M8981">
        <v>59</v>
      </c>
      <c r="N8981" t="s">
        <v>41</v>
      </c>
      <c r="O8981">
        <v>1.556</v>
      </c>
      <c r="P8981" t="s">
        <v>58</v>
      </c>
      <c r="Q8981" t="s">
        <v>59</v>
      </c>
      <c r="R8981">
        <v>4.76</v>
      </c>
      <c r="S8981">
        <v>6</v>
      </c>
      <c r="U8981">
        <v>2.2000000000000002</v>
      </c>
      <c r="V8981" t="s">
        <v>374</v>
      </c>
      <c r="W8981" t="s">
        <v>31</v>
      </c>
      <c r="X8981">
        <v>0</v>
      </c>
      <c r="Y8981" t="str">
        <f>IF(tblRides[[#This Row],[supply_demand_ratio]]&lt;0.8,"Below 0.8",IF(tblRides[[#This Row],[supply_demand_ratio]]&lt;1,"Between 0.8-1.0",IF(tblRides[[#This Row],[supply_demand_ratio]]&lt;=1.2,"Between 1.0-1.2","Above 1.2")))</f>
        <v>Above 1.2</v>
      </c>
    </row>
    <row r="8982" spans="1:25" x14ac:dyDescent="0.3">
      <c r="A8982" t="s">
        <v>9037</v>
      </c>
      <c r="B8982" s="1">
        <v>46103.542361111111</v>
      </c>
      <c r="C8982" s="2">
        <v>46103</v>
      </c>
      <c r="D8982">
        <v>13</v>
      </c>
      <c r="E8982" t="s">
        <v>33</v>
      </c>
      <c r="F8982" t="s">
        <v>34</v>
      </c>
      <c r="G8982">
        <v>13.9</v>
      </c>
      <c r="H8982">
        <v>245.74</v>
      </c>
      <c r="J8982">
        <v>1</v>
      </c>
      <c r="K8982">
        <v>4.0999999999999996</v>
      </c>
      <c r="L8982">
        <v>8.5</v>
      </c>
      <c r="M8982">
        <v>100</v>
      </c>
      <c r="N8982" t="s">
        <v>41</v>
      </c>
      <c r="O8982">
        <v>1.4710000000000001</v>
      </c>
      <c r="P8982" t="s">
        <v>58</v>
      </c>
      <c r="Q8982" t="s">
        <v>108</v>
      </c>
      <c r="R8982">
        <v>5</v>
      </c>
      <c r="S8982">
        <v>0</v>
      </c>
      <c r="U8982">
        <v>4.4000000000000004</v>
      </c>
      <c r="V8982" t="s">
        <v>374</v>
      </c>
      <c r="W8982" t="s">
        <v>31</v>
      </c>
      <c r="X8982">
        <v>0</v>
      </c>
      <c r="Y8982" t="str">
        <f>IF(tblRides[[#This Row],[supply_demand_ratio]]&lt;0.8,"Below 0.8",IF(tblRides[[#This Row],[supply_demand_ratio]]&lt;1,"Between 0.8-1.0",IF(tblRides[[#This Row],[supply_demand_ratio]]&lt;=1.2,"Between 1.0-1.2","Above 1.2")))</f>
        <v>Above 1.2</v>
      </c>
    </row>
    <row r="8983" spans="1:25" x14ac:dyDescent="0.3">
      <c r="A8983" t="s">
        <v>9038</v>
      </c>
      <c r="B8983" s="1">
        <v>46103.546527777777</v>
      </c>
      <c r="C8983" s="2">
        <v>46103</v>
      </c>
      <c r="D8983">
        <v>13</v>
      </c>
      <c r="E8983" t="s">
        <v>25</v>
      </c>
      <c r="F8983" t="s">
        <v>26</v>
      </c>
      <c r="G8983">
        <v>5.6</v>
      </c>
      <c r="H8983">
        <v>127.31</v>
      </c>
      <c r="J8983">
        <v>1.1000000000000001</v>
      </c>
      <c r="K8983">
        <v>8.1</v>
      </c>
      <c r="L8983">
        <v>11.3</v>
      </c>
      <c r="M8983">
        <v>102</v>
      </c>
      <c r="N8983" t="s">
        <v>27</v>
      </c>
      <c r="O8983">
        <v>0.77900000000000003</v>
      </c>
      <c r="P8983" t="s">
        <v>37</v>
      </c>
      <c r="Q8983" t="s">
        <v>103</v>
      </c>
      <c r="R8983">
        <v>4.9000000000000004</v>
      </c>
      <c r="S8983">
        <v>2</v>
      </c>
      <c r="U8983">
        <v>3.2</v>
      </c>
      <c r="V8983" t="s">
        <v>374</v>
      </c>
      <c r="W8983" t="s">
        <v>45</v>
      </c>
      <c r="X8983">
        <v>0</v>
      </c>
      <c r="Y8983" t="str">
        <f>IF(tblRides[[#This Row],[supply_demand_ratio]]&lt;0.8,"Below 0.8",IF(tblRides[[#This Row],[supply_demand_ratio]]&lt;1,"Between 0.8-1.0",IF(tblRides[[#This Row],[supply_demand_ratio]]&lt;=1.2,"Between 1.0-1.2","Above 1.2")))</f>
        <v>Below 0.8</v>
      </c>
    </row>
    <row r="8984" spans="1:25" x14ac:dyDescent="0.3">
      <c r="A8984" t="s">
        <v>9039</v>
      </c>
      <c r="B8984" s="1">
        <v>46103.564583333333</v>
      </c>
      <c r="C8984" s="2">
        <v>46103</v>
      </c>
      <c r="D8984">
        <v>13</v>
      </c>
      <c r="E8984" t="s">
        <v>36</v>
      </c>
      <c r="F8984" t="s">
        <v>26</v>
      </c>
      <c r="G8984">
        <v>6.1</v>
      </c>
      <c r="H8984">
        <v>131.06</v>
      </c>
      <c r="J8984">
        <v>1</v>
      </c>
      <c r="K8984">
        <v>6.1</v>
      </c>
      <c r="M8984">
        <v>92</v>
      </c>
      <c r="N8984" t="s">
        <v>41</v>
      </c>
      <c r="O8984">
        <v>1.7470000000000001</v>
      </c>
      <c r="P8984" t="s">
        <v>82</v>
      </c>
      <c r="Q8984" t="s">
        <v>83</v>
      </c>
      <c r="R8984">
        <v>4.6100000000000003</v>
      </c>
      <c r="S8984">
        <v>1</v>
      </c>
      <c r="V8984" t="s">
        <v>374</v>
      </c>
      <c r="W8984" t="s">
        <v>45</v>
      </c>
      <c r="X8984">
        <v>0</v>
      </c>
      <c r="Y8984" t="str">
        <f>IF(tblRides[[#This Row],[supply_demand_ratio]]&lt;0.8,"Below 0.8",IF(tblRides[[#This Row],[supply_demand_ratio]]&lt;1,"Between 0.8-1.0",IF(tblRides[[#This Row],[supply_demand_ratio]]&lt;=1.2,"Between 1.0-1.2","Above 1.2")))</f>
        <v>Above 1.2</v>
      </c>
    </row>
    <row r="8985" spans="1:25" x14ac:dyDescent="0.3">
      <c r="A8985" t="s">
        <v>9040</v>
      </c>
      <c r="B8985" s="1">
        <v>46103.574999999997</v>
      </c>
      <c r="C8985" s="2">
        <v>46103</v>
      </c>
      <c r="D8985">
        <v>13</v>
      </c>
      <c r="E8985" t="s">
        <v>36</v>
      </c>
      <c r="F8985" t="s">
        <v>26</v>
      </c>
      <c r="G8985">
        <v>4.9000000000000004</v>
      </c>
      <c r="H8985">
        <v>123.19</v>
      </c>
      <c r="I8985">
        <v>120.27</v>
      </c>
      <c r="J8985">
        <v>1.1000000000000001</v>
      </c>
      <c r="K8985">
        <v>7.4</v>
      </c>
      <c r="L8985">
        <v>8.4</v>
      </c>
      <c r="M8985">
        <v>104</v>
      </c>
      <c r="N8985" t="s">
        <v>27</v>
      </c>
      <c r="O8985">
        <v>0.91100000000000003</v>
      </c>
      <c r="P8985" t="s">
        <v>28</v>
      </c>
      <c r="Q8985" t="s">
        <v>29</v>
      </c>
      <c r="R8985">
        <v>4.59</v>
      </c>
      <c r="S8985">
        <v>17</v>
      </c>
      <c r="T8985">
        <v>-2.92</v>
      </c>
      <c r="U8985">
        <v>1</v>
      </c>
      <c r="V8985" t="s">
        <v>374</v>
      </c>
      <c r="W8985" t="s">
        <v>45</v>
      </c>
      <c r="X8985">
        <v>1</v>
      </c>
      <c r="Y8985" t="str">
        <f>IF(tblRides[[#This Row],[supply_demand_ratio]]&lt;0.8,"Below 0.8",IF(tblRides[[#This Row],[supply_demand_ratio]]&lt;1,"Between 0.8-1.0",IF(tblRides[[#This Row],[supply_demand_ratio]]&lt;=1.2,"Between 1.0-1.2","Above 1.2")))</f>
        <v>Between 0.8-1.0</v>
      </c>
    </row>
    <row r="8986" spans="1:25" x14ac:dyDescent="0.3">
      <c r="A8986" t="s">
        <v>9041</v>
      </c>
      <c r="B8986" s="1">
        <v>46103.595138888886</v>
      </c>
      <c r="C8986" s="2">
        <v>46103</v>
      </c>
      <c r="D8986">
        <v>14</v>
      </c>
      <c r="E8986" t="s">
        <v>62</v>
      </c>
      <c r="F8986" t="s">
        <v>26</v>
      </c>
      <c r="G8986">
        <v>12.3</v>
      </c>
      <c r="H8986">
        <v>217.7</v>
      </c>
      <c r="I8986">
        <v>225.98</v>
      </c>
      <c r="J8986">
        <v>1</v>
      </c>
      <c r="K8986">
        <v>3.6</v>
      </c>
      <c r="L8986">
        <v>1.1000000000000001</v>
      </c>
      <c r="M8986">
        <v>65</v>
      </c>
      <c r="N8986" t="s">
        <v>41</v>
      </c>
      <c r="O8986">
        <v>2.2000000000000002</v>
      </c>
      <c r="P8986" t="s">
        <v>28</v>
      </c>
      <c r="Q8986" t="s">
        <v>29</v>
      </c>
      <c r="R8986">
        <v>4.91</v>
      </c>
      <c r="S8986">
        <v>5</v>
      </c>
      <c r="T8986">
        <v>8.2799999999999994</v>
      </c>
      <c r="U8986">
        <v>-2.5</v>
      </c>
      <c r="V8986" t="s">
        <v>374</v>
      </c>
      <c r="W8986" t="s">
        <v>31</v>
      </c>
      <c r="X8986">
        <v>1</v>
      </c>
      <c r="Y8986" t="str">
        <f>IF(tblRides[[#This Row],[supply_demand_ratio]]&lt;0.8,"Below 0.8",IF(tblRides[[#This Row],[supply_demand_ratio]]&lt;1,"Between 0.8-1.0",IF(tblRides[[#This Row],[supply_demand_ratio]]&lt;=1.2,"Between 1.0-1.2","Above 1.2")))</f>
        <v>Above 1.2</v>
      </c>
    </row>
    <row r="8987" spans="1:25" x14ac:dyDescent="0.3">
      <c r="A8987" t="s">
        <v>9042</v>
      </c>
      <c r="B8987" s="1">
        <v>46103.600694444445</v>
      </c>
      <c r="C8987" s="2">
        <v>46103</v>
      </c>
      <c r="D8987">
        <v>14</v>
      </c>
      <c r="E8987" t="s">
        <v>43</v>
      </c>
      <c r="F8987" t="s">
        <v>26</v>
      </c>
      <c r="G8987">
        <v>15</v>
      </c>
      <c r="H8987">
        <v>284.92</v>
      </c>
      <c r="I8987">
        <v>285.70999999999998</v>
      </c>
      <c r="J8987">
        <v>1</v>
      </c>
      <c r="K8987">
        <v>2</v>
      </c>
      <c r="L8987">
        <v>2</v>
      </c>
      <c r="M8987">
        <v>67</v>
      </c>
      <c r="N8987" t="s">
        <v>41</v>
      </c>
      <c r="O8987">
        <v>1.706</v>
      </c>
      <c r="P8987" t="s">
        <v>28</v>
      </c>
      <c r="Q8987" t="s">
        <v>29</v>
      </c>
      <c r="R8987">
        <v>4.6500000000000004</v>
      </c>
      <c r="S8987">
        <v>6</v>
      </c>
      <c r="T8987">
        <v>0.79</v>
      </c>
      <c r="U8987">
        <v>0</v>
      </c>
      <c r="V8987" t="s">
        <v>374</v>
      </c>
      <c r="W8987" t="s">
        <v>31</v>
      </c>
      <c r="X8987">
        <v>1</v>
      </c>
      <c r="Y8987" t="str">
        <f>IF(tblRides[[#This Row],[supply_demand_ratio]]&lt;0.8,"Below 0.8",IF(tblRides[[#This Row],[supply_demand_ratio]]&lt;1,"Between 0.8-1.0",IF(tblRides[[#This Row],[supply_demand_ratio]]&lt;=1.2,"Between 1.0-1.2","Above 1.2")))</f>
        <v>Above 1.2</v>
      </c>
    </row>
    <row r="8988" spans="1:25" x14ac:dyDescent="0.3">
      <c r="A8988" t="s">
        <v>9043</v>
      </c>
      <c r="B8988" s="1">
        <v>46103.606944444444</v>
      </c>
      <c r="C8988" s="2">
        <v>46103</v>
      </c>
      <c r="D8988">
        <v>14</v>
      </c>
      <c r="E8988" t="s">
        <v>25</v>
      </c>
      <c r="F8988" t="s">
        <v>26</v>
      </c>
      <c r="G8988">
        <v>0.7</v>
      </c>
      <c r="H8988">
        <v>52.06</v>
      </c>
      <c r="J8988">
        <v>1</v>
      </c>
      <c r="K8988">
        <v>4.8</v>
      </c>
      <c r="L8988">
        <v>9.9</v>
      </c>
      <c r="M8988">
        <v>139</v>
      </c>
      <c r="N8988" t="s">
        <v>41</v>
      </c>
      <c r="O8988">
        <v>1.4119999999999999</v>
      </c>
      <c r="P8988" t="s">
        <v>58</v>
      </c>
      <c r="Q8988" t="s">
        <v>59</v>
      </c>
      <c r="R8988">
        <v>4.8600000000000003</v>
      </c>
      <c r="S8988">
        <v>3</v>
      </c>
      <c r="U8988">
        <v>5.0999999999999996</v>
      </c>
      <c r="V8988" t="s">
        <v>374</v>
      </c>
      <c r="W8988" t="s">
        <v>31</v>
      </c>
      <c r="X8988">
        <v>0</v>
      </c>
      <c r="Y8988" t="str">
        <f>IF(tblRides[[#This Row],[supply_demand_ratio]]&lt;0.8,"Below 0.8",IF(tblRides[[#This Row],[supply_demand_ratio]]&lt;1,"Between 0.8-1.0",IF(tblRides[[#This Row],[supply_demand_ratio]]&lt;=1.2,"Between 1.0-1.2","Above 1.2")))</f>
        <v>Above 1.2</v>
      </c>
    </row>
    <row r="8989" spans="1:25" x14ac:dyDescent="0.3">
      <c r="A8989" t="s">
        <v>9044</v>
      </c>
      <c r="B8989" s="1">
        <v>46103.650694444441</v>
      </c>
      <c r="C8989" s="2">
        <v>46103</v>
      </c>
      <c r="D8989">
        <v>15</v>
      </c>
      <c r="E8989" t="s">
        <v>62</v>
      </c>
      <c r="F8989" t="s">
        <v>34</v>
      </c>
      <c r="G8989">
        <v>17.5</v>
      </c>
      <c r="H8989">
        <v>321.27</v>
      </c>
      <c r="I8989">
        <v>324.02999999999997</v>
      </c>
      <c r="J8989">
        <v>1</v>
      </c>
      <c r="K8989">
        <v>5.5</v>
      </c>
      <c r="L8989">
        <v>6.7</v>
      </c>
      <c r="M8989">
        <v>55</v>
      </c>
      <c r="N8989" t="s">
        <v>41</v>
      </c>
      <c r="O8989">
        <v>1.218</v>
      </c>
      <c r="P8989" t="s">
        <v>28</v>
      </c>
      <c r="Q8989" t="s">
        <v>29</v>
      </c>
      <c r="R8989">
        <v>5</v>
      </c>
      <c r="S8989">
        <v>0</v>
      </c>
      <c r="T8989">
        <v>2.76</v>
      </c>
      <c r="U8989">
        <v>1.2</v>
      </c>
      <c r="V8989" t="s">
        <v>374</v>
      </c>
      <c r="W8989" t="s">
        <v>45</v>
      </c>
      <c r="X8989">
        <v>1</v>
      </c>
      <c r="Y8989" t="str">
        <f>IF(tblRides[[#This Row],[supply_demand_ratio]]&lt;0.8,"Below 0.8",IF(tblRides[[#This Row],[supply_demand_ratio]]&lt;1,"Between 0.8-1.0",IF(tblRides[[#This Row],[supply_demand_ratio]]&lt;=1.2,"Between 1.0-1.2","Above 1.2")))</f>
        <v>Above 1.2</v>
      </c>
    </row>
    <row r="8990" spans="1:25" x14ac:dyDescent="0.3">
      <c r="A8990" t="s">
        <v>9045</v>
      </c>
      <c r="B8990" s="1">
        <v>46103.654166666667</v>
      </c>
      <c r="C8990" s="2">
        <v>46103</v>
      </c>
      <c r="D8990">
        <v>15</v>
      </c>
      <c r="E8990" t="s">
        <v>36</v>
      </c>
      <c r="F8990" t="s">
        <v>26</v>
      </c>
      <c r="G8990">
        <v>1.8</v>
      </c>
      <c r="H8990">
        <v>68.540000000000006</v>
      </c>
      <c r="I8990">
        <v>71.040000000000006</v>
      </c>
      <c r="J8990">
        <v>1</v>
      </c>
      <c r="K8990">
        <v>3.1</v>
      </c>
      <c r="L8990">
        <v>1.7</v>
      </c>
      <c r="M8990">
        <v>98</v>
      </c>
      <c r="N8990" t="s">
        <v>27</v>
      </c>
      <c r="O8990">
        <v>1.03</v>
      </c>
      <c r="P8990" t="s">
        <v>28</v>
      </c>
      <c r="Q8990" t="s">
        <v>29</v>
      </c>
      <c r="R8990">
        <v>4.47</v>
      </c>
      <c r="S8990">
        <v>14</v>
      </c>
      <c r="T8990">
        <v>2.5</v>
      </c>
      <c r="U8990">
        <v>-1.4</v>
      </c>
      <c r="V8990" t="s">
        <v>374</v>
      </c>
      <c r="W8990" t="s">
        <v>31</v>
      </c>
      <c r="X8990">
        <v>1</v>
      </c>
      <c r="Y8990" t="str">
        <f>IF(tblRides[[#This Row],[supply_demand_ratio]]&lt;0.8,"Below 0.8",IF(tblRides[[#This Row],[supply_demand_ratio]]&lt;1,"Between 0.8-1.0",IF(tblRides[[#This Row],[supply_demand_ratio]]&lt;=1.2,"Between 1.0-1.2","Above 1.2")))</f>
        <v>Between 1.0-1.2</v>
      </c>
    </row>
    <row r="8991" spans="1:25" x14ac:dyDescent="0.3">
      <c r="A8991" t="s">
        <v>9046</v>
      </c>
      <c r="B8991" s="1">
        <v>46103.665277777778</v>
      </c>
      <c r="C8991" s="2">
        <v>46103</v>
      </c>
      <c r="D8991">
        <v>15</v>
      </c>
      <c r="E8991" t="s">
        <v>25</v>
      </c>
      <c r="F8991" t="s">
        <v>26</v>
      </c>
      <c r="G8991">
        <v>10.199999999999999</v>
      </c>
      <c r="H8991">
        <v>188.1</v>
      </c>
      <c r="J8991">
        <v>1</v>
      </c>
      <c r="K8991">
        <v>5.8</v>
      </c>
      <c r="L8991">
        <v>8.9</v>
      </c>
      <c r="M8991">
        <v>97</v>
      </c>
      <c r="N8991" t="s">
        <v>27</v>
      </c>
      <c r="O8991">
        <v>0.89400000000000002</v>
      </c>
      <c r="P8991" t="s">
        <v>37</v>
      </c>
      <c r="Q8991" t="s">
        <v>38</v>
      </c>
      <c r="R8991">
        <v>4.51</v>
      </c>
      <c r="S8991">
        <v>7</v>
      </c>
      <c r="U8991">
        <v>3.1</v>
      </c>
      <c r="V8991" t="s">
        <v>374</v>
      </c>
      <c r="W8991" t="s">
        <v>45</v>
      </c>
      <c r="X8991">
        <v>0</v>
      </c>
      <c r="Y8991" t="str">
        <f>IF(tblRides[[#This Row],[supply_demand_ratio]]&lt;0.8,"Below 0.8",IF(tblRides[[#This Row],[supply_demand_ratio]]&lt;1,"Between 0.8-1.0",IF(tblRides[[#This Row],[supply_demand_ratio]]&lt;=1.2,"Between 1.0-1.2","Above 1.2")))</f>
        <v>Between 0.8-1.0</v>
      </c>
    </row>
    <row r="8992" spans="1:25" x14ac:dyDescent="0.3">
      <c r="A8992" t="s">
        <v>9047</v>
      </c>
      <c r="B8992" s="1">
        <v>46103.694444444445</v>
      </c>
      <c r="C8992" s="2">
        <v>46103</v>
      </c>
      <c r="D8992">
        <v>16</v>
      </c>
      <c r="E8992" t="s">
        <v>36</v>
      </c>
      <c r="F8992" t="s">
        <v>26</v>
      </c>
      <c r="G8992">
        <v>10.3</v>
      </c>
      <c r="H8992">
        <v>202.39</v>
      </c>
      <c r="I8992">
        <v>201.49</v>
      </c>
      <c r="J8992">
        <v>1.1000000000000001</v>
      </c>
      <c r="K8992">
        <v>6.8</v>
      </c>
      <c r="L8992">
        <v>8.3000000000000007</v>
      </c>
      <c r="M8992">
        <v>92</v>
      </c>
      <c r="N8992" t="s">
        <v>27</v>
      </c>
      <c r="O8992">
        <v>0.74199999999999999</v>
      </c>
      <c r="P8992" t="s">
        <v>28</v>
      </c>
      <c r="Q8992" t="s">
        <v>29</v>
      </c>
      <c r="R8992">
        <v>4.43</v>
      </c>
      <c r="S8992">
        <v>3</v>
      </c>
      <c r="T8992">
        <v>-0.9</v>
      </c>
      <c r="U8992">
        <v>1.5</v>
      </c>
      <c r="V8992" t="s">
        <v>374</v>
      </c>
      <c r="W8992" t="s">
        <v>45</v>
      </c>
      <c r="X8992">
        <v>1</v>
      </c>
      <c r="Y8992" t="str">
        <f>IF(tblRides[[#This Row],[supply_demand_ratio]]&lt;0.8,"Below 0.8",IF(tblRides[[#This Row],[supply_demand_ratio]]&lt;1,"Between 0.8-1.0",IF(tblRides[[#This Row],[supply_demand_ratio]]&lt;=1.2,"Between 1.0-1.2","Above 1.2")))</f>
        <v>Below 0.8</v>
      </c>
    </row>
    <row r="8993" spans="1:25" x14ac:dyDescent="0.3">
      <c r="A8993" t="s">
        <v>9048</v>
      </c>
      <c r="B8993" s="1">
        <v>46103.702777777777</v>
      </c>
      <c r="C8993" s="2">
        <v>46103</v>
      </c>
      <c r="D8993">
        <v>16</v>
      </c>
      <c r="E8993" t="s">
        <v>25</v>
      </c>
      <c r="F8993" t="s">
        <v>26</v>
      </c>
      <c r="G8993">
        <v>2.2000000000000002</v>
      </c>
      <c r="H8993">
        <v>83.66</v>
      </c>
      <c r="J8993">
        <v>1.2</v>
      </c>
      <c r="K8993">
        <v>3.5</v>
      </c>
      <c r="L8993">
        <v>1</v>
      </c>
      <c r="M8993">
        <v>103</v>
      </c>
      <c r="N8993" t="s">
        <v>27</v>
      </c>
      <c r="O8993">
        <v>0.73599999999999999</v>
      </c>
      <c r="P8993" t="s">
        <v>58</v>
      </c>
      <c r="Q8993" t="s">
        <v>59</v>
      </c>
      <c r="R8993">
        <v>4.4400000000000004</v>
      </c>
      <c r="S8993">
        <v>16</v>
      </c>
      <c r="U8993">
        <v>-2.5</v>
      </c>
      <c r="V8993" t="s">
        <v>374</v>
      </c>
      <c r="W8993" t="s">
        <v>31</v>
      </c>
      <c r="X8993">
        <v>0</v>
      </c>
      <c r="Y8993" t="str">
        <f>IF(tblRides[[#This Row],[supply_demand_ratio]]&lt;0.8,"Below 0.8",IF(tblRides[[#This Row],[supply_demand_ratio]]&lt;1,"Between 0.8-1.0",IF(tblRides[[#This Row],[supply_demand_ratio]]&lt;=1.2,"Between 1.0-1.2","Above 1.2")))</f>
        <v>Below 0.8</v>
      </c>
    </row>
    <row r="8994" spans="1:25" x14ac:dyDescent="0.3">
      <c r="A8994" t="s">
        <v>9049</v>
      </c>
      <c r="B8994" s="1">
        <v>46103.70416666667</v>
      </c>
      <c r="C8994" s="2">
        <v>46103</v>
      </c>
      <c r="D8994">
        <v>16</v>
      </c>
      <c r="E8994" t="s">
        <v>33</v>
      </c>
      <c r="F8994" t="s">
        <v>26</v>
      </c>
      <c r="G8994">
        <v>4.7</v>
      </c>
      <c r="H8994">
        <v>117.04</v>
      </c>
      <c r="I8994">
        <v>114.41</v>
      </c>
      <c r="J8994">
        <v>1</v>
      </c>
      <c r="K8994">
        <v>8</v>
      </c>
      <c r="L8994">
        <v>6.2</v>
      </c>
      <c r="M8994">
        <v>63</v>
      </c>
      <c r="N8994" t="s">
        <v>41</v>
      </c>
      <c r="O8994">
        <v>0.80600000000000005</v>
      </c>
      <c r="P8994" t="s">
        <v>28</v>
      </c>
      <c r="Q8994" t="s">
        <v>29</v>
      </c>
      <c r="R8994">
        <v>4.57</v>
      </c>
      <c r="S8994">
        <v>24</v>
      </c>
      <c r="T8994">
        <v>-2.63</v>
      </c>
      <c r="U8994">
        <v>-1.8</v>
      </c>
      <c r="V8994" t="s">
        <v>374</v>
      </c>
      <c r="W8994" t="s">
        <v>45</v>
      </c>
      <c r="X8994">
        <v>1</v>
      </c>
      <c r="Y8994" t="str">
        <f>IF(tblRides[[#This Row],[supply_demand_ratio]]&lt;0.8,"Below 0.8",IF(tblRides[[#This Row],[supply_demand_ratio]]&lt;1,"Between 0.8-1.0",IF(tblRides[[#This Row],[supply_demand_ratio]]&lt;=1.2,"Between 1.0-1.2","Above 1.2")))</f>
        <v>Between 0.8-1.0</v>
      </c>
    </row>
    <row r="8995" spans="1:25" x14ac:dyDescent="0.3">
      <c r="A8995" t="s">
        <v>9050</v>
      </c>
      <c r="B8995" s="1">
        <v>46103.707638888889</v>
      </c>
      <c r="C8995" s="2">
        <v>46103</v>
      </c>
      <c r="D8995">
        <v>16</v>
      </c>
      <c r="E8995" t="s">
        <v>43</v>
      </c>
      <c r="F8995" t="s">
        <v>26</v>
      </c>
      <c r="G8995">
        <v>6.7</v>
      </c>
      <c r="H8995">
        <v>146.38</v>
      </c>
      <c r="I8995">
        <v>143.09</v>
      </c>
      <c r="J8995">
        <v>1</v>
      </c>
      <c r="K8995">
        <v>2</v>
      </c>
      <c r="L8995">
        <v>1</v>
      </c>
      <c r="M8995">
        <v>54</v>
      </c>
      <c r="N8995" t="s">
        <v>41</v>
      </c>
      <c r="O8995">
        <v>1.5169999999999999</v>
      </c>
      <c r="P8995" t="s">
        <v>28</v>
      </c>
      <c r="Q8995" t="s">
        <v>29</v>
      </c>
      <c r="R8995">
        <v>4.66</v>
      </c>
      <c r="S8995">
        <v>7</v>
      </c>
      <c r="T8995">
        <v>-3.29</v>
      </c>
      <c r="U8995">
        <v>-1</v>
      </c>
      <c r="V8995" t="s">
        <v>374</v>
      </c>
      <c r="W8995" t="s">
        <v>31</v>
      </c>
      <c r="X8995">
        <v>1</v>
      </c>
      <c r="Y8995" t="str">
        <f>IF(tblRides[[#This Row],[supply_demand_ratio]]&lt;0.8,"Below 0.8",IF(tblRides[[#This Row],[supply_demand_ratio]]&lt;1,"Between 0.8-1.0",IF(tblRides[[#This Row],[supply_demand_ratio]]&lt;=1.2,"Between 1.0-1.2","Above 1.2")))</f>
        <v>Above 1.2</v>
      </c>
    </row>
    <row r="8996" spans="1:25" x14ac:dyDescent="0.3">
      <c r="A8996" t="s">
        <v>9051</v>
      </c>
      <c r="B8996" s="1">
        <v>46103.729166666664</v>
      </c>
      <c r="C8996" s="2">
        <v>46103</v>
      </c>
      <c r="D8996">
        <v>17</v>
      </c>
      <c r="E8996" t="s">
        <v>43</v>
      </c>
      <c r="F8996" t="s">
        <v>26</v>
      </c>
      <c r="G8996">
        <v>18</v>
      </c>
      <c r="H8996">
        <v>276.58</v>
      </c>
      <c r="I8996">
        <v>275.29000000000002</v>
      </c>
      <c r="J8996">
        <v>1</v>
      </c>
      <c r="K8996">
        <v>6.7</v>
      </c>
      <c r="L8996">
        <v>4.4000000000000004</v>
      </c>
      <c r="M8996">
        <v>50</v>
      </c>
      <c r="N8996" t="s">
        <v>41</v>
      </c>
      <c r="O8996">
        <v>1.2749999999999999</v>
      </c>
      <c r="P8996" t="s">
        <v>28</v>
      </c>
      <c r="Q8996" t="s">
        <v>29</v>
      </c>
      <c r="R8996">
        <v>4.62</v>
      </c>
      <c r="S8996">
        <v>20</v>
      </c>
      <c r="T8996">
        <v>-1.29</v>
      </c>
      <c r="U8996">
        <v>-2.2999999999999998</v>
      </c>
      <c r="V8996" t="s">
        <v>374</v>
      </c>
      <c r="W8996" t="s">
        <v>45</v>
      </c>
      <c r="X8996">
        <v>1</v>
      </c>
      <c r="Y8996" t="str">
        <f>IF(tblRides[[#This Row],[supply_demand_ratio]]&lt;0.8,"Below 0.8",IF(tblRides[[#This Row],[supply_demand_ratio]]&lt;1,"Between 0.8-1.0",IF(tblRides[[#This Row],[supply_demand_ratio]]&lt;=1.2,"Between 1.0-1.2","Above 1.2")))</f>
        <v>Above 1.2</v>
      </c>
    </row>
    <row r="8997" spans="1:25" x14ac:dyDescent="0.3">
      <c r="A8997" t="s">
        <v>9052</v>
      </c>
      <c r="B8997" s="1">
        <v>46103.729166666664</v>
      </c>
      <c r="C8997" s="2">
        <v>46103</v>
      </c>
      <c r="D8997">
        <v>17</v>
      </c>
      <c r="E8997" t="s">
        <v>25</v>
      </c>
      <c r="F8997" t="s">
        <v>34</v>
      </c>
      <c r="G8997">
        <v>6.5</v>
      </c>
      <c r="H8997">
        <v>154.02000000000001</v>
      </c>
      <c r="I8997">
        <v>156.58000000000001</v>
      </c>
      <c r="J8997">
        <v>1.2</v>
      </c>
      <c r="K8997">
        <v>6.1</v>
      </c>
      <c r="L8997">
        <v>5.2</v>
      </c>
      <c r="M8997">
        <v>102</v>
      </c>
      <c r="N8997" t="s">
        <v>72</v>
      </c>
      <c r="O8997">
        <v>0.627</v>
      </c>
      <c r="P8997" t="s">
        <v>28</v>
      </c>
      <c r="Q8997" t="s">
        <v>29</v>
      </c>
      <c r="R8997">
        <v>4.76</v>
      </c>
      <c r="S8997">
        <v>0</v>
      </c>
      <c r="T8997">
        <v>2.56</v>
      </c>
      <c r="U8997">
        <v>-0.9</v>
      </c>
      <c r="V8997" t="s">
        <v>374</v>
      </c>
      <c r="W8997" t="s">
        <v>45</v>
      </c>
      <c r="X8997">
        <v>1</v>
      </c>
      <c r="Y8997" t="str">
        <f>IF(tblRides[[#This Row],[supply_demand_ratio]]&lt;0.8,"Below 0.8",IF(tblRides[[#This Row],[supply_demand_ratio]]&lt;1,"Between 0.8-1.0",IF(tblRides[[#This Row],[supply_demand_ratio]]&lt;=1.2,"Between 1.0-1.2","Above 1.2")))</f>
        <v>Below 0.8</v>
      </c>
    </row>
    <row r="8998" spans="1:25" x14ac:dyDescent="0.3">
      <c r="A8998" t="s">
        <v>9053</v>
      </c>
      <c r="B8998" s="1">
        <v>46103.732638888891</v>
      </c>
      <c r="C8998" s="2">
        <v>46103</v>
      </c>
      <c r="D8998">
        <v>17</v>
      </c>
      <c r="E8998" t="s">
        <v>25</v>
      </c>
      <c r="F8998" t="s">
        <v>26</v>
      </c>
      <c r="G8998">
        <v>7.2</v>
      </c>
      <c r="H8998">
        <v>191.57</v>
      </c>
      <c r="I8998">
        <v>189.07</v>
      </c>
      <c r="J8998">
        <v>1.2</v>
      </c>
      <c r="K8998">
        <v>7.9</v>
      </c>
      <c r="L8998">
        <v>10.8</v>
      </c>
      <c r="M8998">
        <v>101</v>
      </c>
      <c r="N8998" t="s">
        <v>72</v>
      </c>
      <c r="O8998">
        <v>0.67900000000000005</v>
      </c>
      <c r="P8998" t="s">
        <v>28</v>
      </c>
      <c r="Q8998" t="s">
        <v>29</v>
      </c>
      <c r="R8998">
        <v>4.66</v>
      </c>
      <c r="S8998">
        <v>13</v>
      </c>
      <c r="T8998">
        <v>-2.5</v>
      </c>
      <c r="U8998">
        <v>2.9</v>
      </c>
      <c r="V8998" t="s">
        <v>374</v>
      </c>
      <c r="W8998" t="s">
        <v>45</v>
      </c>
      <c r="X8998">
        <v>1</v>
      </c>
      <c r="Y8998" t="str">
        <f>IF(tblRides[[#This Row],[supply_demand_ratio]]&lt;0.8,"Below 0.8",IF(tblRides[[#This Row],[supply_demand_ratio]]&lt;1,"Between 0.8-1.0",IF(tblRides[[#This Row],[supply_demand_ratio]]&lt;=1.2,"Between 1.0-1.2","Above 1.2")))</f>
        <v>Below 0.8</v>
      </c>
    </row>
    <row r="8999" spans="1:25" x14ac:dyDescent="0.3">
      <c r="A8999" t="s">
        <v>9054</v>
      </c>
      <c r="B8999" s="1">
        <v>46103.756944444445</v>
      </c>
      <c r="C8999" s="2">
        <v>46103</v>
      </c>
      <c r="D8999">
        <v>18</v>
      </c>
      <c r="E8999" t="s">
        <v>43</v>
      </c>
      <c r="F8999" t="s">
        <v>26</v>
      </c>
      <c r="G8999">
        <v>11.7</v>
      </c>
      <c r="H8999">
        <v>191.74</v>
      </c>
      <c r="J8999">
        <v>1</v>
      </c>
      <c r="K8999">
        <v>5.8</v>
      </c>
      <c r="L8999">
        <v>3.7</v>
      </c>
      <c r="M8999">
        <v>54</v>
      </c>
      <c r="N8999" t="s">
        <v>41</v>
      </c>
      <c r="O8999">
        <v>0.99</v>
      </c>
      <c r="P8999" t="s">
        <v>58</v>
      </c>
      <c r="Q8999" t="s">
        <v>74</v>
      </c>
      <c r="R8999">
        <v>4.91</v>
      </c>
      <c r="S8999">
        <v>9</v>
      </c>
      <c r="U8999">
        <v>-2.1</v>
      </c>
      <c r="V8999" t="s">
        <v>374</v>
      </c>
      <c r="W8999" t="s">
        <v>45</v>
      </c>
      <c r="X8999">
        <v>0</v>
      </c>
      <c r="Y8999" t="str">
        <f>IF(tblRides[[#This Row],[supply_demand_ratio]]&lt;0.8,"Below 0.8",IF(tblRides[[#This Row],[supply_demand_ratio]]&lt;1,"Between 0.8-1.0",IF(tblRides[[#This Row],[supply_demand_ratio]]&lt;=1.2,"Between 1.0-1.2","Above 1.2")))</f>
        <v>Between 0.8-1.0</v>
      </c>
    </row>
    <row r="9000" spans="1:25" x14ac:dyDescent="0.3">
      <c r="A9000" t="s">
        <v>9055</v>
      </c>
      <c r="B9000" s="1">
        <v>46103.763194444444</v>
      </c>
      <c r="C9000" s="2">
        <v>46103</v>
      </c>
      <c r="D9000">
        <v>18</v>
      </c>
      <c r="E9000" t="s">
        <v>25</v>
      </c>
      <c r="F9000" t="s">
        <v>26</v>
      </c>
      <c r="G9000">
        <v>3.4</v>
      </c>
      <c r="H9000">
        <v>117.65</v>
      </c>
      <c r="I9000">
        <v>113.96</v>
      </c>
      <c r="J9000">
        <v>1.2</v>
      </c>
      <c r="K9000">
        <v>9.1999999999999993</v>
      </c>
      <c r="L9000">
        <v>6.2</v>
      </c>
      <c r="M9000">
        <v>78</v>
      </c>
      <c r="N9000" t="s">
        <v>72</v>
      </c>
      <c r="O9000">
        <v>0.48199999999999998</v>
      </c>
      <c r="P9000" t="s">
        <v>28</v>
      </c>
      <c r="Q9000" t="s">
        <v>29</v>
      </c>
      <c r="R9000">
        <v>5</v>
      </c>
      <c r="S9000">
        <v>3</v>
      </c>
      <c r="T9000">
        <v>-3.69</v>
      </c>
      <c r="U9000">
        <v>-3</v>
      </c>
      <c r="V9000" t="s">
        <v>374</v>
      </c>
      <c r="W9000" t="s">
        <v>45</v>
      </c>
      <c r="X9000">
        <v>1</v>
      </c>
      <c r="Y9000" t="str">
        <f>IF(tblRides[[#This Row],[supply_demand_ratio]]&lt;0.8,"Below 0.8",IF(tblRides[[#This Row],[supply_demand_ratio]]&lt;1,"Between 0.8-1.0",IF(tblRides[[#This Row],[supply_demand_ratio]]&lt;=1.2,"Between 1.0-1.2","Above 1.2")))</f>
        <v>Below 0.8</v>
      </c>
    </row>
    <row r="9001" spans="1:25" x14ac:dyDescent="0.3">
      <c r="A9001" t="s">
        <v>9056</v>
      </c>
      <c r="B9001" s="1">
        <v>46103.779861111114</v>
      </c>
      <c r="C9001" s="2">
        <v>46103</v>
      </c>
      <c r="D9001">
        <v>18</v>
      </c>
      <c r="E9001" t="s">
        <v>43</v>
      </c>
      <c r="F9001" t="s">
        <v>26</v>
      </c>
      <c r="G9001">
        <v>3.1</v>
      </c>
      <c r="H9001">
        <v>80.180000000000007</v>
      </c>
      <c r="J9001">
        <v>1</v>
      </c>
      <c r="K9001">
        <v>7.8</v>
      </c>
      <c r="L9001">
        <v>10.8</v>
      </c>
      <c r="M9001">
        <v>45</v>
      </c>
      <c r="N9001" t="s">
        <v>41</v>
      </c>
      <c r="O9001">
        <v>1.2450000000000001</v>
      </c>
      <c r="P9001" t="s">
        <v>37</v>
      </c>
      <c r="Q9001" t="s">
        <v>38</v>
      </c>
      <c r="R9001">
        <v>4.6900000000000004</v>
      </c>
      <c r="S9001">
        <v>58</v>
      </c>
      <c r="U9001">
        <v>3</v>
      </c>
      <c r="V9001" t="s">
        <v>374</v>
      </c>
      <c r="W9001" t="s">
        <v>45</v>
      </c>
      <c r="X9001">
        <v>0</v>
      </c>
      <c r="Y9001" t="str">
        <f>IF(tblRides[[#This Row],[supply_demand_ratio]]&lt;0.8,"Below 0.8",IF(tblRides[[#This Row],[supply_demand_ratio]]&lt;1,"Between 0.8-1.0",IF(tblRides[[#This Row],[supply_demand_ratio]]&lt;=1.2,"Between 1.0-1.2","Above 1.2")))</f>
        <v>Above 1.2</v>
      </c>
    </row>
    <row r="9002" spans="1:25" x14ac:dyDescent="0.3">
      <c r="A9002" t="s">
        <v>9057</v>
      </c>
      <c r="B9002" s="1">
        <v>46103.800694444442</v>
      </c>
      <c r="C9002" s="2">
        <v>46103</v>
      </c>
      <c r="D9002">
        <v>19</v>
      </c>
      <c r="E9002" t="s">
        <v>33</v>
      </c>
      <c r="F9002" t="s">
        <v>26</v>
      </c>
      <c r="G9002">
        <v>9.1999999999999993</v>
      </c>
      <c r="H9002">
        <v>194.92</v>
      </c>
      <c r="I9002">
        <v>188.69</v>
      </c>
      <c r="J9002">
        <v>1.1000000000000001</v>
      </c>
      <c r="K9002">
        <v>8.4</v>
      </c>
      <c r="L9002">
        <v>8.9</v>
      </c>
      <c r="M9002">
        <v>82</v>
      </c>
      <c r="N9002" t="s">
        <v>27</v>
      </c>
      <c r="O9002">
        <v>0.83699999999999997</v>
      </c>
      <c r="P9002" t="s">
        <v>28</v>
      </c>
      <c r="Q9002" t="s">
        <v>29</v>
      </c>
      <c r="R9002">
        <v>4.62</v>
      </c>
      <c r="S9002">
        <v>9</v>
      </c>
      <c r="T9002">
        <v>-6.23</v>
      </c>
      <c r="U9002">
        <v>0.5</v>
      </c>
      <c r="V9002" t="s">
        <v>374</v>
      </c>
      <c r="W9002" t="s">
        <v>45</v>
      </c>
      <c r="X9002">
        <v>1</v>
      </c>
      <c r="Y9002" t="str">
        <f>IF(tblRides[[#This Row],[supply_demand_ratio]]&lt;0.8,"Below 0.8",IF(tblRides[[#This Row],[supply_demand_ratio]]&lt;1,"Between 0.8-1.0",IF(tblRides[[#This Row],[supply_demand_ratio]]&lt;=1.2,"Between 1.0-1.2","Above 1.2")))</f>
        <v>Between 0.8-1.0</v>
      </c>
    </row>
    <row r="9003" spans="1:25" x14ac:dyDescent="0.3">
      <c r="A9003" t="s">
        <v>9058</v>
      </c>
      <c r="B9003" s="1">
        <v>46103.800694444442</v>
      </c>
      <c r="C9003" s="2">
        <v>46103</v>
      </c>
      <c r="D9003">
        <v>19</v>
      </c>
      <c r="E9003" t="s">
        <v>36</v>
      </c>
      <c r="F9003" t="s">
        <v>26</v>
      </c>
      <c r="G9003">
        <v>7.6</v>
      </c>
      <c r="H9003">
        <v>183.55</v>
      </c>
      <c r="I9003">
        <v>191.71</v>
      </c>
      <c r="J9003">
        <v>1.3</v>
      </c>
      <c r="K9003">
        <v>6.1</v>
      </c>
      <c r="L9003">
        <v>9.6</v>
      </c>
      <c r="M9003">
        <v>86</v>
      </c>
      <c r="N9003" t="s">
        <v>27</v>
      </c>
      <c r="O9003">
        <v>0.66700000000000004</v>
      </c>
      <c r="P9003" t="s">
        <v>28</v>
      </c>
      <c r="Q9003" t="s">
        <v>29</v>
      </c>
      <c r="R9003">
        <v>4.5599999999999996</v>
      </c>
      <c r="S9003">
        <v>4</v>
      </c>
      <c r="T9003">
        <v>8.16</v>
      </c>
      <c r="U9003">
        <v>3.5</v>
      </c>
      <c r="V9003" t="s">
        <v>374</v>
      </c>
      <c r="W9003" t="s">
        <v>45</v>
      </c>
      <c r="X9003">
        <v>1</v>
      </c>
      <c r="Y9003" t="str">
        <f>IF(tblRides[[#This Row],[supply_demand_ratio]]&lt;0.8,"Below 0.8",IF(tblRides[[#This Row],[supply_demand_ratio]]&lt;1,"Between 0.8-1.0",IF(tblRides[[#This Row],[supply_demand_ratio]]&lt;=1.2,"Between 1.0-1.2","Above 1.2")))</f>
        <v>Below 0.8</v>
      </c>
    </row>
    <row r="9004" spans="1:25" x14ac:dyDescent="0.3">
      <c r="A9004" t="s">
        <v>9059</v>
      </c>
      <c r="B9004" s="1">
        <v>46103.811111111114</v>
      </c>
      <c r="C9004" s="2">
        <v>46103</v>
      </c>
      <c r="D9004">
        <v>19</v>
      </c>
      <c r="E9004" t="s">
        <v>33</v>
      </c>
      <c r="F9004" t="s">
        <v>34</v>
      </c>
      <c r="G9004">
        <v>4.5</v>
      </c>
      <c r="H9004">
        <v>132.59</v>
      </c>
      <c r="I9004">
        <v>129.54</v>
      </c>
      <c r="J9004">
        <v>1.3</v>
      </c>
      <c r="K9004">
        <v>7.7</v>
      </c>
      <c r="L9004">
        <v>9.1</v>
      </c>
      <c r="M9004">
        <v>82</v>
      </c>
      <c r="N9004" t="s">
        <v>72</v>
      </c>
      <c r="O9004">
        <v>0.71899999999999997</v>
      </c>
      <c r="P9004" t="s">
        <v>28</v>
      </c>
      <c r="Q9004" t="s">
        <v>29</v>
      </c>
      <c r="R9004">
        <v>4.3899999999999997</v>
      </c>
      <c r="S9004">
        <v>0</v>
      </c>
      <c r="T9004">
        <v>-3.05</v>
      </c>
      <c r="U9004">
        <v>1.4</v>
      </c>
      <c r="V9004" t="s">
        <v>374</v>
      </c>
      <c r="W9004" t="s">
        <v>45</v>
      </c>
      <c r="X9004">
        <v>1</v>
      </c>
      <c r="Y9004" t="str">
        <f>IF(tblRides[[#This Row],[supply_demand_ratio]]&lt;0.8,"Below 0.8",IF(tblRides[[#This Row],[supply_demand_ratio]]&lt;1,"Between 0.8-1.0",IF(tblRides[[#This Row],[supply_demand_ratio]]&lt;=1.2,"Between 1.0-1.2","Above 1.2")))</f>
        <v>Below 0.8</v>
      </c>
    </row>
    <row r="9005" spans="1:25" x14ac:dyDescent="0.3">
      <c r="A9005" t="s">
        <v>9060</v>
      </c>
      <c r="B9005" s="1">
        <v>46103.827777777777</v>
      </c>
      <c r="C9005" s="2">
        <v>46103</v>
      </c>
      <c r="D9005">
        <v>19</v>
      </c>
      <c r="E9005" t="s">
        <v>25</v>
      </c>
      <c r="F9005" t="s">
        <v>34</v>
      </c>
      <c r="G9005">
        <v>11.4</v>
      </c>
      <c r="H9005">
        <v>239.23</v>
      </c>
      <c r="I9005">
        <v>243.85</v>
      </c>
      <c r="J9005">
        <v>1.1000000000000001</v>
      </c>
      <c r="K9005">
        <v>8.6999999999999993</v>
      </c>
      <c r="L9005">
        <v>20.8</v>
      </c>
      <c r="M9005">
        <v>95</v>
      </c>
      <c r="N9005" t="s">
        <v>27</v>
      </c>
      <c r="O9005">
        <v>0.70399999999999996</v>
      </c>
      <c r="P9005" t="s">
        <v>28</v>
      </c>
      <c r="Q9005" t="s">
        <v>29</v>
      </c>
      <c r="R9005">
        <v>4.5999999999999996</v>
      </c>
      <c r="S9005">
        <v>0</v>
      </c>
      <c r="T9005">
        <v>4.62</v>
      </c>
      <c r="U9005">
        <v>12.1</v>
      </c>
      <c r="V9005" t="s">
        <v>374</v>
      </c>
      <c r="W9005" t="s">
        <v>45</v>
      </c>
      <c r="X9005">
        <v>1</v>
      </c>
      <c r="Y9005" t="str">
        <f>IF(tblRides[[#This Row],[supply_demand_ratio]]&lt;0.8,"Below 0.8",IF(tblRides[[#This Row],[supply_demand_ratio]]&lt;1,"Between 0.8-1.0",IF(tblRides[[#This Row],[supply_demand_ratio]]&lt;=1.2,"Between 1.0-1.2","Above 1.2")))</f>
        <v>Below 0.8</v>
      </c>
    </row>
    <row r="9006" spans="1:25" x14ac:dyDescent="0.3">
      <c r="A9006" t="s">
        <v>9061</v>
      </c>
      <c r="B9006" s="1">
        <v>46103.830555555556</v>
      </c>
      <c r="C9006" s="2">
        <v>46103</v>
      </c>
      <c r="D9006">
        <v>19</v>
      </c>
      <c r="E9006" t="s">
        <v>25</v>
      </c>
      <c r="F9006" t="s">
        <v>26</v>
      </c>
      <c r="G9006">
        <v>15.3</v>
      </c>
      <c r="H9006">
        <v>388</v>
      </c>
      <c r="J9006">
        <v>1.3</v>
      </c>
      <c r="K9006">
        <v>10</v>
      </c>
      <c r="L9006">
        <v>10.6</v>
      </c>
      <c r="M9006">
        <v>99</v>
      </c>
      <c r="N9006" t="s">
        <v>72</v>
      </c>
      <c r="O9006">
        <v>0.56399999999999995</v>
      </c>
      <c r="P9006" t="s">
        <v>58</v>
      </c>
      <c r="Q9006" t="s">
        <v>74</v>
      </c>
      <c r="R9006">
        <v>4.74</v>
      </c>
      <c r="S9006">
        <v>2</v>
      </c>
      <c r="U9006">
        <v>0.6</v>
      </c>
      <c r="V9006" t="s">
        <v>374</v>
      </c>
      <c r="W9006" t="s">
        <v>45</v>
      </c>
      <c r="X9006">
        <v>0</v>
      </c>
      <c r="Y9006" t="str">
        <f>IF(tblRides[[#This Row],[supply_demand_ratio]]&lt;0.8,"Below 0.8",IF(tblRides[[#This Row],[supply_demand_ratio]]&lt;1,"Between 0.8-1.0",IF(tblRides[[#This Row],[supply_demand_ratio]]&lt;=1.2,"Between 1.0-1.2","Above 1.2")))</f>
        <v>Below 0.8</v>
      </c>
    </row>
    <row r="9007" spans="1:25" x14ac:dyDescent="0.3">
      <c r="A9007" t="s">
        <v>9062</v>
      </c>
      <c r="B9007" s="1">
        <v>46103.842361111114</v>
      </c>
      <c r="C9007" s="2">
        <v>46103</v>
      </c>
      <c r="D9007">
        <v>20</v>
      </c>
      <c r="E9007" t="s">
        <v>36</v>
      </c>
      <c r="F9007" t="s">
        <v>26</v>
      </c>
      <c r="G9007">
        <v>11.3</v>
      </c>
      <c r="H9007">
        <v>277.77999999999997</v>
      </c>
      <c r="I9007">
        <v>274.14</v>
      </c>
      <c r="J9007">
        <v>1.3</v>
      </c>
      <c r="K9007">
        <v>9.3000000000000007</v>
      </c>
      <c r="L9007">
        <v>7.9</v>
      </c>
      <c r="M9007">
        <v>99</v>
      </c>
      <c r="N9007" t="s">
        <v>72</v>
      </c>
      <c r="O9007">
        <v>0.625</v>
      </c>
      <c r="P9007" t="s">
        <v>28</v>
      </c>
      <c r="Q9007" t="s">
        <v>29</v>
      </c>
      <c r="R9007">
        <v>4.7</v>
      </c>
      <c r="S9007">
        <v>5</v>
      </c>
      <c r="T9007">
        <v>-3.64</v>
      </c>
      <c r="U9007">
        <v>-1.4</v>
      </c>
      <c r="V9007" t="s">
        <v>374</v>
      </c>
      <c r="W9007" t="s">
        <v>45</v>
      </c>
      <c r="X9007">
        <v>1</v>
      </c>
      <c r="Y9007" t="str">
        <f>IF(tblRides[[#This Row],[supply_demand_ratio]]&lt;0.8,"Below 0.8",IF(tblRides[[#This Row],[supply_demand_ratio]]&lt;1,"Between 0.8-1.0",IF(tblRides[[#This Row],[supply_demand_ratio]]&lt;=1.2,"Between 1.0-1.2","Above 1.2")))</f>
        <v>Below 0.8</v>
      </c>
    </row>
    <row r="9008" spans="1:25" x14ac:dyDescent="0.3">
      <c r="A9008" t="s">
        <v>9063</v>
      </c>
      <c r="B9008" s="1">
        <v>46103.843055555553</v>
      </c>
      <c r="C9008" s="2">
        <v>46103</v>
      </c>
      <c r="D9008">
        <v>20</v>
      </c>
      <c r="E9008" t="s">
        <v>36</v>
      </c>
      <c r="F9008" t="s">
        <v>34</v>
      </c>
      <c r="G9008">
        <v>4.3</v>
      </c>
      <c r="H9008">
        <v>107.01</v>
      </c>
      <c r="J9008">
        <v>1.1000000000000001</v>
      </c>
      <c r="K9008">
        <v>6.3</v>
      </c>
      <c r="L9008">
        <v>7.8</v>
      </c>
      <c r="M9008">
        <v>88</v>
      </c>
      <c r="N9008" t="s">
        <v>27</v>
      </c>
      <c r="O9008">
        <v>0.82399999999999995</v>
      </c>
      <c r="P9008" t="s">
        <v>37</v>
      </c>
      <c r="Q9008" t="s">
        <v>103</v>
      </c>
      <c r="R9008">
        <v>5</v>
      </c>
      <c r="S9008">
        <v>0</v>
      </c>
      <c r="U9008">
        <v>1.5</v>
      </c>
      <c r="V9008" t="s">
        <v>374</v>
      </c>
      <c r="W9008" t="s">
        <v>45</v>
      </c>
      <c r="X9008">
        <v>0</v>
      </c>
      <c r="Y9008" t="str">
        <f>IF(tblRides[[#This Row],[supply_demand_ratio]]&lt;0.8,"Below 0.8",IF(tblRides[[#This Row],[supply_demand_ratio]]&lt;1,"Between 0.8-1.0",IF(tblRides[[#This Row],[supply_demand_ratio]]&lt;=1.2,"Between 1.0-1.2","Above 1.2")))</f>
        <v>Between 0.8-1.0</v>
      </c>
    </row>
    <row r="9009" spans="1:25" x14ac:dyDescent="0.3">
      <c r="A9009" t="s">
        <v>9064</v>
      </c>
      <c r="B9009" s="1">
        <v>46103.852777777778</v>
      </c>
      <c r="C9009" s="2">
        <v>46103</v>
      </c>
      <c r="D9009">
        <v>20</v>
      </c>
      <c r="E9009" t="s">
        <v>62</v>
      </c>
      <c r="F9009" t="s">
        <v>26</v>
      </c>
      <c r="G9009">
        <v>6.2</v>
      </c>
      <c r="H9009">
        <v>130.65</v>
      </c>
      <c r="I9009">
        <v>133.46</v>
      </c>
      <c r="J9009">
        <v>1</v>
      </c>
      <c r="K9009">
        <v>7.1</v>
      </c>
      <c r="L9009">
        <v>6.9</v>
      </c>
      <c r="M9009">
        <v>45</v>
      </c>
      <c r="N9009" t="s">
        <v>41</v>
      </c>
      <c r="O9009">
        <v>0.995</v>
      </c>
      <c r="P9009" t="s">
        <v>28</v>
      </c>
      <c r="Q9009" t="s">
        <v>29</v>
      </c>
      <c r="R9009">
        <v>4.8099999999999996</v>
      </c>
      <c r="S9009">
        <v>3</v>
      </c>
      <c r="T9009">
        <v>2.81</v>
      </c>
      <c r="U9009">
        <v>-0.2</v>
      </c>
      <c r="V9009" t="s">
        <v>374</v>
      </c>
      <c r="W9009" t="s">
        <v>45</v>
      </c>
      <c r="X9009">
        <v>1</v>
      </c>
      <c r="Y9009" t="str">
        <f>IF(tblRides[[#This Row],[supply_demand_ratio]]&lt;0.8,"Below 0.8",IF(tblRides[[#This Row],[supply_demand_ratio]]&lt;1,"Between 0.8-1.0",IF(tblRides[[#This Row],[supply_demand_ratio]]&lt;=1.2,"Between 1.0-1.2","Above 1.2")))</f>
        <v>Between 0.8-1.0</v>
      </c>
    </row>
    <row r="9010" spans="1:25" x14ac:dyDescent="0.3">
      <c r="A9010" t="s">
        <v>9065</v>
      </c>
      <c r="B9010" s="1">
        <v>46103.853472222225</v>
      </c>
      <c r="C9010" s="2">
        <v>46103</v>
      </c>
      <c r="D9010">
        <v>20</v>
      </c>
      <c r="E9010" t="s">
        <v>62</v>
      </c>
      <c r="F9010" t="s">
        <v>26</v>
      </c>
      <c r="G9010">
        <v>3.5</v>
      </c>
      <c r="H9010">
        <v>82.82</v>
      </c>
      <c r="I9010">
        <v>80.11</v>
      </c>
      <c r="J9010">
        <v>1</v>
      </c>
      <c r="K9010">
        <v>7.3</v>
      </c>
      <c r="L9010">
        <v>9.1</v>
      </c>
      <c r="M9010">
        <v>45</v>
      </c>
      <c r="N9010" t="s">
        <v>41</v>
      </c>
      <c r="O9010">
        <v>0.91900000000000004</v>
      </c>
      <c r="P9010" t="s">
        <v>28</v>
      </c>
      <c r="Q9010" t="s">
        <v>29</v>
      </c>
      <c r="R9010">
        <v>4.96</v>
      </c>
      <c r="S9010">
        <v>26</v>
      </c>
      <c r="T9010">
        <v>-2.71</v>
      </c>
      <c r="U9010">
        <v>1.8</v>
      </c>
      <c r="V9010" t="s">
        <v>374</v>
      </c>
      <c r="W9010" t="s">
        <v>45</v>
      </c>
      <c r="X9010">
        <v>1</v>
      </c>
      <c r="Y9010" t="str">
        <f>IF(tblRides[[#This Row],[supply_demand_ratio]]&lt;0.8,"Below 0.8",IF(tblRides[[#This Row],[supply_demand_ratio]]&lt;1,"Between 0.8-1.0",IF(tblRides[[#This Row],[supply_demand_ratio]]&lt;=1.2,"Between 1.0-1.2","Above 1.2")))</f>
        <v>Between 0.8-1.0</v>
      </c>
    </row>
    <row r="9011" spans="1:25" x14ac:dyDescent="0.3">
      <c r="A9011" t="s">
        <v>9066</v>
      </c>
      <c r="B9011" s="1">
        <v>46103.893055555556</v>
      </c>
      <c r="C9011" s="2">
        <v>46103</v>
      </c>
      <c r="D9011">
        <v>21</v>
      </c>
      <c r="E9011" t="s">
        <v>33</v>
      </c>
      <c r="F9011" t="s">
        <v>26</v>
      </c>
      <c r="G9011">
        <v>14</v>
      </c>
      <c r="H9011">
        <v>326.47000000000003</v>
      </c>
      <c r="I9011">
        <v>321.52999999999997</v>
      </c>
      <c r="J9011">
        <v>1.3</v>
      </c>
      <c r="K9011">
        <v>7.2</v>
      </c>
      <c r="L9011">
        <v>7.2</v>
      </c>
      <c r="M9011">
        <v>84</v>
      </c>
      <c r="N9011" t="s">
        <v>27</v>
      </c>
      <c r="O9011">
        <v>0.77100000000000002</v>
      </c>
      <c r="P9011" t="s">
        <v>28</v>
      </c>
      <c r="Q9011" t="s">
        <v>29</v>
      </c>
      <c r="R9011">
        <v>4.6399999999999997</v>
      </c>
      <c r="S9011">
        <v>3</v>
      </c>
      <c r="T9011">
        <v>-4.9400000000000004</v>
      </c>
      <c r="U9011">
        <v>0</v>
      </c>
      <c r="V9011" t="s">
        <v>374</v>
      </c>
      <c r="W9011" t="s">
        <v>45</v>
      </c>
      <c r="X9011">
        <v>1</v>
      </c>
      <c r="Y9011" t="str">
        <f>IF(tblRides[[#This Row],[supply_demand_ratio]]&lt;0.8,"Below 0.8",IF(tblRides[[#This Row],[supply_demand_ratio]]&lt;1,"Between 0.8-1.0",IF(tblRides[[#This Row],[supply_demand_ratio]]&lt;=1.2,"Between 1.0-1.2","Above 1.2")))</f>
        <v>Below 0.8</v>
      </c>
    </row>
    <row r="9012" spans="1:25" x14ac:dyDescent="0.3">
      <c r="A9012" t="s">
        <v>9067</v>
      </c>
      <c r="B9012" s="1">
        <v>46103.894444444442</v>
      </c>
      <c r="C9012" s="2">
        <v>46103</v>
      </c>
      <c r="D9012">
        <v>21</v>
      </c>
      <c r="E9012" t="s">
        <v>62</v>
      </c>
      <c r="F9012" t="s">
        <v>26</v>
      </c>
      <c r="G9012">
        <v>6</v>
      </c>
      <c r="H9012">
        <v>117.64</v>
      </c>
      <c r="I9012">
        <v>126.76</v>
      </c>
      <c r="J9012">
        <v>1</v>
      </c>
      <c r="K9012">
        <v>4.4000000000000004</v>
      </c>
      <c r="L9012">
        <v>8.8000000000000007</v>
      </c>
      <c r="M9012">
        <v>56</v>
      </c>
      <c r="N9012" t="s">
        <v>41</v>
      </c>
      <c r="O9012">
        <v>2.0619999999999998</v>
      </c>
      <c r="P9012" t="s">
        <v>28</v>
      </c>
      <c r="Q9012" t="s">
        <v>29</v>
      </c>
      <c r="R9012">
        <v>4.41</v>
      </c>
      <c r="S9012">
        <v>3</v>
      </c>
      <c r="T9012">
        <v>9.1199999999999992</v>
      </c>
      <c r="U9012">
        <v>4.4000000000000004</v>
      </c>
      <c r="V9012" t="s">
        <v>374</v>
      </c>
      <c r="W9012" t="s">
        <v>31</v>
      </c>
      <c r="X9012">
        <v>1</v>
      </c>
      <c r="Y9012" t="str">
        <f>IF(tblRides[[#This Row],[supply_demand_ratio]]&lt;0.8,"Below 0.8",IF(tblRides[[#This Row],[supply_demand_ratio]]&lt;1,"Between 0.8-1.0",IF(tblRides[[#This Row],[supply_demand_ratio]]&lt;=1.2,"Between 1.0-1.2","Above 1.2")))</f>
        <v>Above 1.2</v>
      </c>
    </row>
    <row r="9013" spans="1:25" x14ac:dyDescent="0.3">
      <c r="A9013" t="s">
        <v>9068</v>
      </c>
      <c r="B9013" s="1">
        <v>46103.897916666669</v>
      </c>
      <c r="C9013" s="2">
        <v>46103</v>
      </c>
      <c r="D9013">
        <v>21</v>
      </c>
      <c r="E9013" t="s">
        <v>43</v>
      </c>
      <c r="F9013" t="s">
        <v>26</v>
      </c>
      <c r="G9013">
        <v>1.4</v>
      </c>
      <c r="H9013">
        <v>60.98</v>
      </c>
      <c r="I9013">
        <v>65.34</v>
      </c>
      <c r="J9013">
        <v>1</v>
      </c>
      <c r="K9013">
        <v>8.3000000000000007</v>
      </c>
      <c r="L9013">
        <v>12.9</v>
      </c>
      <c r="M9013">
        <v>57</v>
      </c>
      <c r="N9013" t="s">
        <v>41</v>
      </c>
      <c r="O9013">
        <v>1.0249999999999999</v>
      </c>
      <c r="P9013" t="s">
        <v>28</v>
      </c>
      <c r="Q9013" t="s">
        <v>29</v>
      </c>
      <c r="R9013">
        <v>4.88</v>
      </c>
      <c r="S9013">
        <v>2</v>
      </c>
      <c r="T9013">
        <v>4.3600000000000003</v>
      </c>
      <c r="U9013">
        <v>4.5999999999999996</v>
      </c>
      <c r="V9013" t="s">
        <v>374</v>
      </c>
      <c r="W9013" t="s">
        <v>45</v>
      </c>
      <c r="X9013">
        <v>1</v>
      </c>
      <c r="Y9013" t="str">
        <f>IF(tblRides[[#This Row],[supply_demand_ratio]]&lt;0.8,"Below 0.8",IF(tblRides[[#This Row],[supply_demand_ratio]]&lt;1,"Between 0.8-1.0",IF(tblRides[[#This Row],[supply_demand_ratio]]&lt;=1.2,"Between 1.0-1.2","Above 1.2")))</f>
        <v>Between 1.0-1.2</v>
      </c>
    </row>
    <row r="9014" spans="1:25" x14ac:dyDescent="0.3">
      <c r="A9014" t="s">
        <v>9069</v>
      </c>
      <c r="B9014" s="1">
        <v>46103.902777777781</v>
      </c>
      <c r="C9014" s="2">
        <v>46103</v>
      </c>
      <c r="D9014">
        <v>21</v>
      </c>
      <c r="E9014" t="s">
        <v>36</v>
      </c>
      <c r="F9014" t="s">
        <v>26</v>
      </c>
      <c r="G9014">
        <v>9</v>
      </c>
      <c r="H9014">
        <v>208.88</v>
      </c>
      <c r="I9014">
        <v>212.96</v>
      </c>
      <c r="J9014">
        <v>1.1000000000000001</v>
      </c>
      <c r="K9014">
        <v>5.0999999999999996</v>
      </c>
      <c r="L9014">
        <v>4.2</v>
      </c>
      <c r="M9014">
        <v>113</v>
      </c>
      <c r="N9014" t="s">
        <v>27</v>
      </c>
      <c r="O9014">
        <v>0.90300000000000002</v>
      </c>
      <c r="P9014" t="s">
        <v>28</v>
      </c>
      <c r="Q9014" t="s">
        <v>29</v>
      </c>
      <c r="R9014">
        <v>4.9000000000000004</v>
      </c>
      <c r="S9014">
        <v>2</v>
      </c>
      <c r="T9014">
        <v>4.08</v>
      </c>
      <c r="U9014">
        <v>-0.9</v>
      </c>
      <c r="V9014" t="s">
        <v>374</v>
      </c>
      <c r="W9014" t="s">
        <v>45</v>
      </c>
      <c r="X9014">
        <v>1</v>
      </c>
      <c r="Y9014" t="str">
        <f>IF(tblRides[[#This Row],[supply_demand_ratio]]&lt;0.8,"Below 0.8",IF(tblRides[[#This Row],[supply_demand_ratio]]&lt;1,"Between 0.8-1.0",IF(tblRides[[#This Row],[supply_demand_ratio]]&lt;=1.2,"Between 1.0-1.2","Above 1.2")))</f>
        <v>Between 0.8-1.0</v>
      </c>
    </row>
    <row r="9015" spans="1:25" x14ac:dyDescent="0.3">
      <c r="A9015" t="s">
        <v>9070</v>
      </c>
      <c r="B9015" s="1">
        <v>46103.911111111112</v>
      </c>
      <c r="C9015" s="2">
        <v>46103</v>
      </c>
      <c r="D9015">
        <v>21</v>
      </c>
      <c r="E9015" t="s">
        <v>62</v>
      </c>
      <c r="F9015" t="s">
        <v>34</v>
      </c>
      <c r="G9015">
        <v>6.2</v>
      </c>
      <c r="H9015">
        <v>132.85</v>
      </c>
      <c r="J9015">
        <v>1</v>
      </c>
      <c r="K9015">
        <v>3</v>
      </c>
      <c r="L9015">
        <v>5.9</v>
      </c>
      <c r="M9015">
        <v>63</v>
      </c>
      <c r="N9015" t="s">
        <v>41</v>
      </c>
      <c r="O9015">
        <v>1.5129999999999999</v>
      </c>
      <c r="P9015" t="s">
        <v>37</v>
      </c>
      <c r="Q9015" t="s">
        <v>38</v>
      </c>
      <c r="R9015">
        <v>4.51</v>
      </c>
      <c r="S9015">
        <v>0</v>
      </c>
      <c r="U9015">
        <v>2.9</v>
      </c>
      <c r="V9015" t="s">
        <v>374</v>
      </c>
      <c r="W9015" t="s">
        <v>31</v>
      </c>
      <c r="X9015">
        <v>0</v>
      </c>
      <c r="Y9015" t="str">
        <f>IF(tblRides[[#This Row],[supply_demand_ratio]]&lt;0.8,"Below 0.8",IF(tblRides[[#This Row],[supply_demand_ratio]]&lt;1,"Between 0.8-1.0",IF(tblRides[[#This Row],[supply_demand_ratio]]&lt;=1.2,"Between 1.0-1.2","Above 1.2")))</f>
        <v>Above 1.2</v>
      </c>
    </row>
    <row r="9016" spans="1:25" x14ac:dyDescent="0.3">
      <c r="A9016" t="s">
        <v>9071</v>
      </c>
      <c r="B9016" s="1">
        <v>46103.913194444445</v>
      </c>
      <c r="C9016" s="2">
        <v>46103</v>
      </c>
      <c r="D9016">
        <v>21</v>
      </c>
      <c r="E9016" t="s">
        <v>36</v>
      </c>
      <c r="F9016" t="s">
        <v>26</v>
      </c>
      <c r="G9016">
        <v>5.5</v>
      </c>
      <c r="H9016">
        <v>166.05</v>
      </c>
      <c r="I9016">
        <v>171.54</v>
      </c>
      <c r="J9016">
        <v>1.4</v>
      </c>
      <c r="K9016">
        <v>7.4</v>
      </c>
      <c r="L9016">
        <v>11.2</v>
      </c>
      <c r="M9016">
        <v>92</v>
      </c>
      <c r="N9016" t="s">
        <v>72</v>
      </c>
      <c r="O9016">
        <v>0.57999999999999996</v>
      </c>
      <c r="P9016" t="s">
        <v>28</v>
      </c>
      <c r="Q9016" t="s">
        <v>29</v>
      </c>
      <c r="R9016">
        <v>4.33</v>
      </c>
      <c r="S9016">
        <v>10</v>
      </c>
      <c r="T9016">
        <v>5.49</v>
      </c>
      <c r="U9016">
        <v>3.8</v>
      </c>
      <c r="V9016" t="s">
        <v>374</v>
      </c>
      <c r="W9016" t="s">
        <v>45</v>
      </c>
      <c r="X9016">
        <v>1</v>
      </c>
      <c r="Y9016" t="str">
        <f>IF(tblRides[[#This Row],[supply_demand_ratio]]&lt;0.8,"Below 0.8",IF(tblRides[[#This Row],[supply_demand_ratio]]&lt;1,"Between 0.8-1.0",IF(tblRides[[#This Row],[supply_demand_ratio]]&lt;=1.2,"Between 1.0-1.2","Above 1.2")))</f>
        <v>Below 0.8</v>
      </c>
    </row>
    <row r="9017" spans="1:25" x14ac:dyDescent="0.3">
      <c r="A9017" t="s">
        <v>9072</v>
      </c>
      <c r="B9017" s="1">
        <v>46103.948611111111</v>
      </c>
      <c r="C9017" s="2">
        <v>46103</v>
      </c>
      <c r="D9017">
        <v>22</v>
      </c>
      <c r="E9017" t="s">
        <v>43</v>
      </c>
      <c r="F9017" t="s">
        <v>26</v>
      </c>
      <c r="G9017">
        <v>1.5</v>
      </c>
      <c r="H9017">
        <v>75.650000000000006</v>
      </c>
      <c r="I9017">
        <v>73.92</v>
      </c>
      <c r="J9017">
        <v>1.2</v>
      </c>
      <c r="K9017">
        <v>4.8</v>
      </c>
      <c r="L9017">
        <v>8.6999999999999993</v>
      </c>
      <c r="M9017">
        <v>71</v>
      </c>
      <c r="N9017" t="s">
        <v>41</v>
      </c>
      <c r="O9017">
        <v>1.4650000000000001</v>
      </c>
      <c r="P9017" t="s">
        <v>28</v>
      </c>
      <c r="Q9017" t="s">
        <v>29</v>
      </c>
      <c r="R9017">
        <v>4.38</v>
      </c>
      <c r="S9017">
        <v>15</v>
      </c>
      <c r="T9017">
        <v>-1.73</v>
      </c>
      <c r="U9017">
        <v>3.9</v>
      </c>
      <c r="V9017" t="s">
        <v>374</v>
      </c>
      <c r="W9017" t="s">
        <v>31</v>
      </c>
      <c r="X9017">
        <v>1</v>
      </c>
      <c r="Y9017" t="str">
        <f>IF(tblRides[[#This Row],[supply_demand_ratio]]&lt;0.8,"Below 0.8",IF(tblRides[[#This Row],[supply_demand_ratio]]&lt;1,"Between 0.8-1.0",IF(tblRides[[#This Row],[supply_demand_ratio]]&lt;=1.2,"Between 1.0-1.2","Above 1.2")))</f>
        <v>Above 1.2</v>
      </c>
    </row>
    <row r="9018" spans="1:25" x14ac:dyDescent="0.3">
      <c r="A9018" t="s">
        <v>9073</v>
      </c>
      <c r="B9018" s="1">
        <v>46103.963888888888</v>
      </c>
      <c r="C9018" s="2">
        <v>46103</v>
      </c>
      <c r="D9018">
        <v>23</v>
      </c>
      <c r="E9018" t="s">
        <v>43</v>
      </c>
      <c r="F9018" t="s">
        <v>26</v>
      </c>
      <c r="G9018">
        <v>3.4</v>
      </c>
      <c r="H9018">
        <v>86.68</v>
      </c>
      <c r="I9018">
        <v>91.78</v>
      </c>
      <c r="J9018">
        <v>1</v>
      </c>
      <c r="K9018">
        <v>3.7</v>
      </c>
      <c r="L9018">
        <v>1</v>
      </c>
      <c r="M9018">
        <v>66</v>
      </c>
      <c r="N9018" t="s">
        <v>41</v>
      </c>
      <c r="O9018">
        <v>1.2989999999999999</v>
      </c>
      <c r="P9018" t="s">
        <v>28</v>
      </c>
      <c r="Q9018" t="s">
        <v>29</v>
      </c>
      <c r="R9018">
        <v>4.92</v>
      </c>
      <c r="S9018">
        <v>20</v>
      </c>
      <c r="T9018">
        <v>5.0999999999999996</v>
      </c>
      <c r="U9018">
        <v>-2.7</v>
      </c>
      <c r="V9018" t="s">
        <v>374</v>
      </c>
      <c r="W9018" t="s">
        <v>31</v>
      </c>
      <c r="X9018">
        <v>1</v>
      </c>
      <c r="Y9018" t="str">
        <f>IF(tblRides[[#This Row],[supply_demand_ratio]]&lt;0.8,"Below 0.8",IF(tblRides[[#This Row],[supply_demand_ratio]]&lt;1,"Between 0.8-1.0",IF(tblRides[[#This Row],[supply_demand_ratio]]&lt;=1.2,"Between 1.0-1.2","Above 1.2")))</f>
        <v>Above 1.2</v>
      </c>
    </row>
    <row r="9019" spans="1:25" x14ac:dyDescent="0.3">
      <c r="A9019" t="s">
        <v>9074</v>
      </c>
      <c r="B9019" s="1">
        <v>46103.963888888888</v>
      </c>
      <c r="C9019" s="2">
        <v>46103</v>
      </c>
      <c r="D9019">
        <v>23</v>
      </c>
      <c r="E9019" t="s">
        <v>25</v>
      </c>
      <c r="F9019" t="s">
        <v>34</v>
      </c>
      <c r="G9019">
        <v>6.6</v>
      </c>
      <c r="H9019">
        <v>149.72</v>
      </c>
      <c r="I9019">
        <v>159.88999999999999</v>
      </c>
      <c r="J9019">
        <v>1.1000000000000001</v>
      </c>
      <c r="K9019">
        <v>3.2</v>
      </c>
      <c r="L9019">
        <v>5.4</v>
      </c>
      <c r="M9019">
        <v>127</v>
      </c>
      <c r="N9019" t="s">
        <v>27</v>
      </c>
      <c r="O9019">
        <v>0.94699999999999995</v>
      </c>
      <c r="P9019" t="s">
        <v>28</v>
      </c>
      <c r="Q9019" t="s">
        <v>29</v>
      </c>
      <c r="R9019">
        <v>4.74</v>
      </c>
      <c r="S9019">
        <v>0</v>
      </c>
      <c r="T9019">
        <v>10.17</v>
      </c>
      <c r="U9019">
        <v>2.2000000000000002</v>
      </c>
      <c r="V9019" t="s">
        <v>374</v>
      </c>
      <c r="W9019" t="s">
        <v>31</v>
      </c>
      <c r="X9019">
        <v>1</v>
      </c>
      <c r="Y9019" t="str">
        <f>IF(tblRides[[#This Row],[supply_demand_ratio]]&lt;0.8,"Below 0.8",IF(tblRides[[#This Row],[supply_demand_ratio]]&lt;1,"Between 0.8-1.0",IF(tblRides[[#This Row],[supply_demand_ratio]]&lt;=1.2,"Between 1.0-1.2","Above 1.2")))</f>
        <v>Between 0.8-1.0</v>
      </c>
    </row>
    <row r="9020" spans="1:25" x14ac:dyDescent="0.3">
      <c r="A9020" t="s">
        <v>9075</v>
      </c>
      <c r="B9020" s="1">
        <v>46104.007638888892</v>
      </c>
      <c r="C9020" s="2">
        <v>46104</v>
      </c>
      <c r="D9020">
        <v>0</v>
      </c>
      <c r="E9020" t="s">
        <v>43</v>
      </c>
      <c r="F9020" t="s">
        <v>34</v>
      </c>
      <c r="G9020">
        <v>10.1</v>
      </c>
      <c r="H9020">
        <v>170.55</v>
      </c>
      <c r="I9020">
        <v>176.65</v>
      </c>
      <c r="J9020">
        <v>1</v>
      </c>
      <c r="K9020">
        <v>4</v>
      </c>
      <c r="L9020">
        <v>1.7</v>
      </c>
      <c r="M9020">
        <v>67</v>
      </c>
      <c r="N9020" t="s">
        <v>41</v>
      </c>
      <c r="O9020">
        <v>1.7050000000000001</v>
      </c>
      <c r="P9020" t="s">
        <v>28</v>
      </c>
      <c r="Q9020" t="s">
        <v>29</v>
      </c>
      <c r="R9020">
        <v>4.6900000000000004</v>
      </c>
      <c r="S9020">
        <v>0</v>
      </c>
      <c r="T9020">
        <v>6.1</v>
      </c>
      <c r="U9020">
        <v>-2.2999999999999998</v>
      </c>
      <c r="V9020" t="s">
        <v>486</v>
      </c>
      <c r="W9020" t="s">
        <v>31</v>
      </c>
      <c r="X9020">
        <v>1</v>
      </c>
      <c r="Y9020" t="str">
        <f>IF(tblRides[[#This Row],[supply_demand_ratio]]&lt;0.8,"Below 0.8",IF(tblRides[[#This Row],[supply_demand_ratio]]&lt;1,"Between 0.8-1.0",IF(tblRides[[#This Row],[supply_demand_ratio]]&lt;=1.2,"Between 1.0-1.2","Above 1.2")))</f>
        <v>Above 1.2</v>
      </c>
    </row>
    <row r="9021" spans="1:25" x14ac:dyDescent="0.3">
      <c r="A9021" t="s">
        <v>9076</v>
      </c>
      <c r="B9021" s="1">
        <v>46104.025000000001</v>
      </c>
      <c r="C9021" s="2">
        <v>46104</v>
      </c>
      <c r="D9021">
        <v>0</v>
      </c>
      <c r="E9021" t="s">
        <v>36</v>
      </c>
      <c r="F9021" t="s">
        <v>34</v>
      </c>
      <c r="G9021">
        <v>8</v>
      </c>
      <c r="H9021">
        <v>173.73</v>
      </c>
      <c r="J9021">
        <v>1</v>
      </c>
      <c r="K9021">
        <v>6.6</v>
      </c>
      <c r="M9021">
        <v>128</v>
      </c>
      <c r="N9021" t="s">
        <v>27</v>
      </c>
      <c r="O9021">
        <v>1.2969999999999999</v>
      </c>
      <c r="P9021" t="s">
        <v>82</v>
      </c>
      <c r="Q9021" t="s">
        <v>83</v>
      </c>
      <c r="R9021">
        <v>4.8600000000000003</v>
      </c>
      <c r="S9021">
        <v>0</v>
      </c>
      <c r="V9021" t="s">
        <v>486</v>
      </c>
      <c r="W9021" t="s">
        <v>45</v>
      </c>
      <c r="X9021">
        <v>0</v>
      </c>
      <c r="Y9021" t="str">
        <f>IF(tblRides[[#This Row],[supply_demand_ratio]]&lt;0.8,"Below 0.8",IF(tblRides[[#This Row],[supply_demand_ratio]]&lt;1,"Between 0.8-1.0",IF(tblRides[[#This Row],[supply_demand_ratio]]&lt;=1.2,"Between 1.0-1.2","Above 1.2")))</f>
        <v>Above 1.2</v>
      </c>
    </row>
    <row r="9022" spans="1:25" x14ac:dyDescent="0.3">
      <c r="A9022" t="s">
        <v>9077</v>
      </c>
      <c r="B9022" s="1">
        <v>46104.040277777778</v>
      </c>
      <c r="C9022" s="2">
        <v>46104</v>
      </c>
      <c r="D9022">
        <v>0</v>
      </c>
      <c r="E9022" t="s">
        <v>36</v>
      </c>
      <c r="F9022" t="s">
        <v>26</v>
      </c>
      <c r="G9022">
        <v>3</v>
      </c>
      <c r="H9022">
        <v>86.44</v>
      </c>
      <c r="I9022">
        <v>83.67</v>
      </c>
      <c r="J9022">
        <v>1.1000000000000001</v>
      </c>
      <c r="K9022">
        <v>2</v>
      </c>
      <c r="L9022">
        <v>3.1</v>
      </c>
      <c r="M9022">
        <v>119</v>
      </c>
      <c r="N9022" t="s">
        <v>27</v>
      </c>
      <c r="O9022">
        <v>1.1479999999999999</v>
      </c>
      <c r="P9022" t="s">
        <v>28</v>
      </c>
      <c r="Q9022" t="s">
        <v>29</v>
      </c>
      <c r="R9022">
        <v>4.67</v>
      </c>
      <c r="S9022">
        <v>2</v>
      </c>
      <c r="T9022">
        <v>-2.77</v>
      </c>
      <c r="U9022">
        <v>1.1000000000000001</v>
      </c>
      <c r="V9022" t="s">
        <v>486</v>
      </c>
      <c r="W9022" t="s">
        <v>31</v>
      </c>
      <c r="X9022">
        <v>1</v>
      </c>
      <c r="Y9022" t="str">
        <f>IF(tblRides[[#This Row],[supply_demand_ratio]]&lt;0.8,"Below 0.8",IF(tblRides[[#This Row],[supply_demand_ratio]]&lt;1,"Between 0.8-1.0",IF(tblRides[[#This Row],[supply_demand_ratio]]&lt;=1.2,"Between 1.0-1.2","Above 1.2")))</f>
        <v>Between 1.0-1.2</v>
      </c>
    </row>
    <row r="9023" spans="1:25" x14ac:dyDescent="0.3">
      <c r="A9023" t="s">
        <v>9078</v>
      </c>
      <c r="B9023" s="1">
        <v>46104.055555555555</v>
      </c>
      <c r="C9023" s="2">
        <v>46104</v>
      </c>
      <c r="D9023">
        <v>1</v>
      </c>
      <c r="E9023" t="s">
        <v>25</v>
      </c>
      <c r="F9023" t="s">
        <v>34</v>
      </c>
      <c r="G9023">
        <v>4</v>
      </c>
      <c r="H9023">
        <v>110.95</v>
      </c>
      <c r="I9023">
        <v>106.44</v>
      </c>
      <c r="J9023">
        <v>1</v>
      </c>
      <c r="K9023">
        <v>4.5</v>
      </c>
      <c r="L9023">
        <v>3.4</v>
      </c>
      <c r="M9023">
        <v>124</v>
      </c>
      <c r="N9023" t="s">
        <v>41</v>
      </c>
      <c r="O9023">
        <v>1.3009999999999999</v>
      </c>
      <c r="P9023" t="s">
        <v>28</v>
      </c>
      <c r="Q9023" t="s">
        <v>29</v>
      </c>
      <c r="R9023">
        <v>4.38</v>
      </c>
      <c r="S9023">
        <v>0</v>
      </c>
      <c r="T9023">
        <v>-4.51</v>
      </c>
      <c r="U9023">
        <v>-1.1000000000000001</v>
      </c>
      <c r="V9023" t="s">
        <v>486</v>
      </c>
      <c r="W9023" t="s">
        <v>31</v>
      </c>
      <c r="X9023">
        <v>1</v>
      </c>
      <c r="Y9023" t="str">
        <f>IF(tblRides[[#This Row],[supply_demand_ratio]]&lt;0.8,"Below 0.8",IF(tblRides[[#This Row],[supply_demand_ratio]]&lt;1,"Between 0.8-1.0",IF(tblRides[[#This Row],[supply_demand_ratio]]&lt;=1.2,"Between 1.0-1.2","Above 1.2")))</f>
        <v>Above 1.2</v>
      </c>
    </row>
    <row r="9024" spans="1:25" x14ac:dyDescent="0.3">
      <c r="A9024" t="s">
        <v>9079</v>
      </c>
      <c r="B9024" s="1">
        <v>46104.055555555555</v>
      </c>
      <c r="C9024" s="2">
        <v>46104</v>
      </c>
      <c r="D9024">
        <v>1</v>
      </c>
      <c r="E9024" t="s">
        <v>36</v>
      </c>
      <c r="F9024" t="s">
        <v>26</v>
      </c>
      <c r="G9024">
        <v>2.7</v>
      </c>
      <c r="H9024">
        <v>82.63</v>
      </c>
      <c r="I9024">
        <v>84.99</v>
      </c>
      <c r="J9024">
        <v>1</v>
      </c>
      <c r="K9024">
        <v>2</v>
      </c>
      <c r="L9024">
        <v>2.8</v>
      </c>
      <c r="M9024">
        <v>113</v>
      </c>
      <c r="N9024" t="s">
        <v>41</v>
      </c>
      <c r="O9024">
        <v>1.218</v>
      </c>
      <c r="P9024" t="s">
        <v>28</v>
      </c>
      <c r="Q9024" t="s">
        <v>29</v>
      </c>
      <c r="R9024">
        <v>4.5999999999999996</v>
      </c>
      <c r="S9024">
        <v>9</v>
      </c>
      <c r="T9024">
        <v>2.36</v>
      </c>
      <c r="U9024">
        <v>0.8</v>
      </c>
      <c r="V9024" t="s">
        <v>486</v>
      </c>
      <c r="W9024" t="s">
        <v>31</v>
      </c>
      <c r="X9024">
        <v>1</v>
      </c>
      <c r="Y9024" t="str">
        <f>IF(tblRides[[#This Row],[supply_demand_ratio]]&lt;0.8,"Below 0.8",IF(tblRides[[#This Row],[supply_demand_ratio]]&lt;1,"Between 0.8-1.0",IF(tblRides[[#This Row],[supply_demand_ratio]]&lt;=1.2,"Between 1.0-1.2","Above 1.2")))</f>
        <v>Above 1.2</v>
      </c>
    </row>
    <row r="9025" spans="1:25" x14ac:dyDescent="0.3">
      <c r="A9025" t="s">
        <v>9080</v>
      </c>
      <c r="B9025" s="1">
        <v>46104.071527777778</v>
      </c>
      <c r="C9025" s="2">
        <v>46104</v>
      </c>
      <c r="D9025">
        <v>1</v>
      </c>
      <c r="E9025" t="s">
        <v>43</v>
      </c>
      <c r="F9025" t="s">
        <v>26</v>
      </c>
      <c r="G9025">
        <v>4.9000000000000004</v>
      </c>
      <c r="H9025">
        <v>119.86</v>
      </c>
      <c r="I9025">
        <v>121.4</v>
      </c>
      <c r="J9025">
        <v>1</v>
      </c>
      <c r="K9025">
        <v>2</v>
      </c>
      <c r="L9025">
        <v>5.4</v>
      </c>
      <c r="M9025">
        <v>62</v>
      </c>
      <c r="N9025" t="s">
        <v>41</v>
      </c>
      <c r="O9025">
        <v>1.597</v>
      </c>
      <c r="P9025" t="s">
        <v>28</v>
      </c>
      <c r="Q9025" t="s">
        <v>29</v>
      </c>
      <c r="R9025">
        <v>5</v>
      </c>
      <c r="S9025">
        <v>9</v>
      </c>
      <c r="T9025">
        <v>1.54</v>
      </c>
      <c r="U9025">
        <v>3.4</v>
      </c>
      <c r="V9025" t="s">
        <v>486</v>
      </c>
      <c r="W9025" t="s">
        <v>31</v>
      </c>
      <c r="X9025">
        <v>1</v>
      </c>
      <c r="Y9025" t="str">
        <f>IF(tblRides[[#This Row],[supply_demand_ratio]]&lt;0.8,"Below 0.8",IF(tblRides[[#This Row],[supply_demand_ratio]]&lt;1,"Between 0.8-1.0",IF(tblRides[[#This Row],[supply_demand_ratio]]&lt;=1.2,"Between 1.0-1.2","Above 1.2")))</f>
        <v>Above 1.2</v>
      </c>
    </row>
    <row r="9026" spans="1:25" x14ac:dyDescent="0.3">
      <c r="A9026" t="s">
        <v>9081</v>
      </c>
      <c r="B9026" s="1">
        <v>46104.099305555559</v>
      </c>
      <c r="C9026" s="2">
        <v>46104</v>
      </c>
      <c r="D9026">
        <v>2</v>
      </c>
      <c r="E9026" t="s">
        <v>33</v>
      </c>
      <c r="F9026" t="s">
        <v>26</v>
      </c>
      <c r="G9026">
        <v>9.8000000000000007</v>
      </c>
      <c r="H9026">
        <v>186.25</v>
      </c>
      <c r="I9026">
        <v>192.88</v>
      </c>
      <c r="J9026">
        <v>1</v>
      </c>
      <c r="K9026">
        <v>2</v>
      </c>
      <c r="L9026">
        <v>3.7</v>
      </c>
      <c r="M9026">
        <v>94</v>
      </c>
      <c r="N9026" t="s">
        <v>41</v>
      </c>
      <c r="O9026">
        <v>1.9179999999999999</v>
      </c>
      <c r="P9026" t="s">
        <v>28</v>
      </c>
      <c r="Q9026" t="s">
        <v>29</v>
      </c>
      <c r="R9026">
        <v>4.97</v>
      </c>
      <c r="S9026">
        <v>20</v>
      </c>
      <c r="T9026">
        <v>6.63</v>
      </c>
      <c r="U9026">
        <v>1.7</v>
      </c>
      <c r="V9026" t="s">
        <v>486</v>
      </c>
      <c r="W9026" t="s">
        <v>31</v>
      </c>
      <c r="X9026">
        <v>1</v>
      </c>
      <c r="Y9026" t="str">
        <f>IF(tblRides[[#This Row],[supply_demand_ratio]]&lt;0.8,"Below 0.8",IF(tblRides[[#This Row],[supply_demand_ratio]]&lt;1,"Between 0.8-1.0",IF(tblRides[[#This Row],[supply_demand_ratio]]&lt;=1.2,"Between 1.0-1.2","Above 1.2")))</f>
        <v>Above 1.2</v>
      </c>
    </row>
    <row r="9027" spans="1:25" x14ac:dyDescent="0.3">
      <c r="A9027" t="s">
        <v>9082</v>
      </c>
      <c r="B9027" s="1">
        <v>46104.106249999997</v>
      </c>
      <c r="C9027" s="2">
        <v>46104</v>
      </c>
      <c r="D9027">
        <v>2</v>
      </c>
      <c r="E9027" t="s">
        <v>43</v>
      </c>
      <c r="F9027" t="s">
        <v>26</v>
      </c>
      <c r="G9027">
        <v>4.0999999999999996</v>
      </c>
      <c r="H9027">
        <v>103.84</v>
      </c>
      <c r="I9027">
        <v>105.79</v>
      </c>
      <c r="J9027">
        <v>1.1000000000000001</v>
      </c>
      <c r="K9027">
        <v>4.2</v>
      </c>
      <c r="L9027">
        <v>3.6</v>
      </c>
      <c r="M9027">
        <v>78</v>
      </c>
      <c r="N9027" t="s">
        <v>41</v>
      </c>
      <c r="O9027">
        <v>2.2000000000000002</v>
      </c>
      <c r="P9027" t="s">
        <v>28</v>
      </c>
      <c r="Q9027" t="s">
        <v>29</v>
      </c>
      <c r="R9027">
        <v>4.79</v>
      </c>
      <c r="S9027">
        <v>8</v>
      </c>
      <c r="T9027">
        <v>1.95</v>
      </c>
      <c r="U9027">
        <v>-0.6</v>
      </c>
      <c r="V9027" t="s">
        <v>486</v>
      </c>
      <c r="W9027" t="s">
        <v>31</v>
      </c>
      <c r="X9027">
        <v>1</v>
      </c>
      <c r="Y9027" t="str">
        <f>IF(tblRides[[#This Row],[supply_demand_ratio]]&lt;0.8,"Below 0.8",IF(tblRides[[#This Row],[supply_demand_ratio]]&lt;1,"Between 0.8-1.0",IF(tblRides[[#This Row],[supply_demand_ratio]]&lt;=1.2,"Between 1.0-1.2","Above 1.2")))</f>
        <v>Above 1.2</v>
      </c>
    </row>
    <row r="9028" spans="1:25" x14ac:dyDescent="0.3">
      <c r="A9028" t="s">
        <v>9083</v>
      </c>
      <c r="B9028" s="1">
        <v>46104.113194444442</v>
      </c>
      <c r="C9028" s="2">
        <v>46104</v>
      </c>
      <c r="D9028">
        <v>2</v>
      </c>
      <c r="E9028" t="s">
        <v>33</v>
      </c>
      <c r="F9028" t="s">
        <v>26</v>
      </c>
      <c r="G9028">
        <v>4.7</v>
      </c>
      <c r="H9028">
        <v>110.28</v>
      </c>
      <c r="I9028">
        <v>118.15</v>
      </c>
      <c r="J9028">
        <v>1</v>
      </c>
      <c r="K9028">
        <v>2</v>
      </c>
      <c r="L9028">
        <v>3.3</v>
      </c>
      <c r="M9028">
        <v>109</v>
      </c>
      <c r="N9028" t="s">
        <v>27</v>
      </c>
      <c r="O9028">
        <v>1.3580000000000001</v>
      </c>
      <c r="P9028" t="s">
        <v>28</v>
      </c>
      <c r="Q9028" t="s">
        <v>29</v>
      </c>
      <c r="R9028">
        <v>4.58</v>
      </c>
      <c r="S9028">
        <v>10</v>
      </c>
      <c r="T9028">
        <v>7.87</v>
      </c>
      <c r="U9028">
        <v>1.3</v>
      </c>
      <c r="V9028" t="s">
        <v>486</v>
      </c>
      <c r="W9028" t="s">
        <v>31</v>
      </c>
      <c r="X9028">
        <v>1</v>
      </c>
      <c r="Y9028" t="str">
        <f>IF(tblRides[[#This Row],[supply_demand_ratio]]&lt;0.8,"Below 0.8",IF(tblRides[[#This Row],[supply_demand_ratio]]&lt;1,"Between 0.8-1.0",IF(tblRides[[#This Row],[supply_demand_ratio]]&lt;=1.2,"Between 1.0-1.2","Above 1.2")))</f>
        <v>Above 1.2</v>
      </c>
    </row>
    <row r="9029" spans="1:25" x14ac:dyDescent="0.3">
      <c r="A9029" t="s">
        <v>9084</v>
      </c>
      <c r="B9029" s="1">
        <v>46104.120833333334</v>
      </c>
      <c r="C9029" s="2">
        <v>46104</v>
      </c>
      <c r="D9029">
        <v>2</v>
      </c>
      <c r="E9029" t="s">
        <v>36</v>
      </c>
      <c r="F9029" t="s">
        <v>26</v>
      </c>
      <c r="G9029">
        <v>5.7</v>
      </c>
      <c r="H9029">
        <v>146.41</v>
      </c>
      <c r="I9029">
        <v>149.9</v>
      </c>
      <c r="J9029">
        <v>1.1000000000000001</v>
      </c>
      <c r="K9029">
        <v>4.5</v>
      </c>
      <c r="L9029">
        <v>5.9</v>
      </c>
      <c r="M9029">
        <v>112</v>
      </c>
      <c r="N9029" t="s">
        <v>41</v>
      </c>
      <c r="O9029">
        <v>1.337</v>
      </c>
      <c r="P9029" t="s">
        <v>28</v>
      </c>
      <c r="Q9029" t="s">
        <v>29</v>
      </c>
      <c r="R9029">
        <v>4.8099999999999996</v>
      </c>
      <c r="S9029">
        <v>29</v>
      </c>
      <c r="T9029">
        <v>3.49</v>
      </c>
      <c r="U9029">
        <v>1.4</v>
      </c>
      <c r="V9029" t="s">
        <v>486</v>
      </c>
      <c r="W9029" t="s">
        <v>31</v>
      </c>
      <c r="X9029">
        <v>1</v>
      </c>
      <c r="Y9029" t="str">
        <f>IF(tblRides[[#This Row],[supply_demand_ratio]]&lt;0.8,"Below 0.8",IF(tblRides[[#This Row],[supply_demand_ratio]]&lt;1,"Between 0.8-1.0",IF(tblRides[[#This Row],[supply_demand_ratio]]&lt;=1.2,"Between 1.0-1.2","Above 1.2")))</f>
        <v>Above 1.2</v>
      </c>
    </row>
    <row r="9030" spans="1:25" x14ac:dyDescent="0.3">
      <c r="A9030" t="s">
        <v>9085</v>
      </c>
      <c r="B9030" s="1">
        <v>46104.147222222222</v>
      </c>
      <c r="C9030" s="2">
        <v>46104</v>
      </c>
      <c r="D9030">
        <v>3</v>
      </c>
      <c r="E9030" t="s">
        <v>36</v>
      </c>
      <c r="F9030" t="s">
        <v>26</v>
      </c>
      <c r="G9030">
        <v>1.8</v>
      </c>
      <c r="H9030">
        <v>72.31</v>
      </c>
      <c r="I9030">
        <v>70.17</v>
      </c>
      <c r="J9030">
        <v>1.1000000000000001</v>
      </c>
      <c r="K9030">
        <v>5.2</v>
      </c>
      <c r="L9030">
        <v>7.9</v>
      </c>
      <c r="M9030">
        <v>108</v>
      </c>
      <c r="N9030" t="s">
        <v>27</v>
      </c>
      <c r="O9030">
        <v>0.83699999999999997</v>
      </c>
      <c r="P9030" t="s">
        <v>28</v>
      </c>
      <c r="Q9030" t="s">
        <v>29</v>
      </c>
      <c r="R9030">
        <v>4.9400000000000004</v>
      </c>
      <c r="S9030">
        <v>10</v>
      </c>
      <c r="T9030">
        <v>-2.14</v>
      </c>
      <c r="U9030">
        <v>2.7</v>
      </c>
      <c r="V9030" t="s">
        <v>486</v>
      </c>
      <c r="W9030" t="s">
        <v>45</v>
      </c>
      <c r="X9030">
        <v>1</v>
      </c>
      <c r="Y9030" t="str">
        <f>IF(tblRides[[#This Row],[supply_demand_ratio]]&lt;0.8,"Below 0.8",IF(tblRides[[#This Row],[supply_demand_ratio]]&lt;1,"Between 0.8-1.0",IF(tblRides[[#This Row],[supply_demand_ratio]]&lt;=1.2,"Between 1.0-1.2","Above 1.2")))</f>
        <v>Between 0.8-1.0</v>
      </c>
    </row>
    <row r="9031" spans="1:25" x14ac:dyDescent="0.3">
      <c r="A9031" t="s">
        <v>9086</v>
      </c>
      <c r="B9031" s="1">
        <v>46104.164583333331</v>
      </c>
      <c r="C9031" s="2">
        <v>46104</v>
      </c>
      <c r="D9031">
        <v>3</v>
      </c>
      <c r="E9031" t="s">
        <v>36</v>
      </c>
      <c r="F9031" t="s">
        <v>26</v>
      </c>
      <c r="G9031">
        <v>6.8</v>
      </c>
      <c r="H9031">
        <v>146.66999999999999</v>
      </c>
      <c r="I9031">
        <v>143.99</v>
      </c>
      <c r="J9031">
        <v>1.1000000000000001</v>
      </c>
      <c r="K9031">
        <v>5.0999999999999996</v>
      </c>
      <c r="L9031">
        <v>3</v>
      </c>
      <c r="M9031">
        <v>130</v>
      </c>
      <c r="N9031" t="s">
        <v>27</v>
      </c>
      <c r="O9031">
        <v>1.2410000000000001</v>
      </c>
      <c r="P9031" t="s">
        <v>28</v>
      </c>
      <c r="Q9031" t="s">
        <v>29</v>
      </c>
      <c r="R9031">
        <v>4.8</v>
      </c>
      <c r="S9031">
        <v>12</v>
      </c>
      <c r="T9031">
        <v>-2.68</v>
      </c>
      <c r="U9031">
        <v>-2.1</v>
      </c>
      <c r="V9031" t="s">
        <v>486</v>
      </c>
      <c r="W9031" t="s">
        <v>45</v>
      </c>
      <c r="X9031">
        <v>1</v>
      </c>
      <c r="Y9031" t="str">
        <f>IF(tblRides[[#This Row],[supply_demand_ratio]]&lt;0.8,"Below 0.8",IF(tblRides[[#This Row],[supply_demand_ratio]]&lt;1,"Between 0.8-1.0",IF(tblRides[[#This Row],[supply_demand_ratio]]&lt;=1.2,"Between 1.0-1.2","Above 1.2")))</f>
        <v>Above 1.2</v>
      </c>
    </row>
    <row r="9032" spans="1:25" x14ac:dyDescent="0.3">
      <c r="A9032" t="s">
        <v>9087</v>
      </c>
      <c r="B9032" s="1">
        <v>46104.168749999997</v>
      </c>
      <c r="C9032" s="2">
        <v>46104</v>
      </c>
      <c r="D9032">
        <v>4</v>
      </c>
      <c r="E9032" t="s">
        <v>43</v>
      </c>
      <c r="F9032" t="s">
        <v>26</v>
      </c>
      <c r="G9032">
        <v>6.3</v>
      </c>
      <c r="H9032">
        <v>134.37</v>
      </c>
      <c r="I9032">
        <v>141.69</v>
      </c>
      <c r="J9032">
        <v>1</v>
      </c>
      <c r="K9032">
        <v>2</v>
      </c>
      <c r="L9032">
        <v>2</v>
      </c>
      <c r="M9032">
        <v>74</v>
      </c>
      <c r="N9032" t="s">
        <v>41</v>
      </c>
      <c r="O9032">
        <v>1.794</v>
      </c>
      <c r="P9032" t="s">
        <v>28</v>
      </c>
      <c r="Q9032" t="s">
        <v>29</v>
      </c>
      <c r="R9032">
        <v>4.72</v>
      </c>
      <c r="S9032">
        <v>2</v>
      </c>
      <c r="T9032">
        <v>7.32</v>
      </c>
      <c r="U9032">
        <v>0</v>
      </c>
      <c r="V9032" t="s">
        <v>486</v>
      </c>
      <c r="W9032" t="s">
        <v>31</v>
      </c>
      <c r="X9032">
        <v>1</v>
      </c>
      <c r="Y9032" t="str">
        <f>IF(tblRides[[#This Row],[supply_demand_ratio]]&lt;0.8,"Below 0.8",IF(tblRides[[#This Row],[supply_demand_ratio]]&lt;1,"Between 0.8-1.0",IF(tblRides[[#This Row],[supply_demand_ratio]]&lt;=1.2,"Between 1.0-1.2","Above 1.2")))</f>
        <v>Above 1.2</v>
      </c>
    </row>
    <row r="9033" spans="1:25" x14ac:dyDescent="0.3">
      <c r="A9033" t="s">
        <v>9088</v>
      </c>
      <c r="B9033" s="1">
        <v>46104.175694444442</v>
      </c>
      <c r="C9033" s="2">
        <v>46104</v>
      </c>
      <c r="D9033">
        <v>4</v>
      </c>
      <c r="E9033" t="s">
        <v>36</v>
      </c>
      <c r="F9033" t="s">
        <v>26</v>
      </c>
      <c r="G9033">
        <v>6.5</v>
      </c>
      <c r="H9033">
        <v>133.4</v>
      </c>
      <c r="I9033">
        <v>134.6</v>
      </c>
      <c r="J9033">
        <v>1.1000000000000001</v>
      </c>
      <c r="K9033">
        <v>2</v>
      </c>
      <c r="L9033">
        <v>2.9</v>
      </c>
      <c r="M9033">
        <v>100</v>
      </c>
      <c r="N9033" t="s">
        <v>27</v>
      </c>
      <c r="O9033">
        <v>0.88500000000000001</v>
      </c>
      <c r="P9033" t="s">
        <v>28</v>
      </c>
      <c r="Q9033" t="s">
        <v>29</v>
      </c>
      <c r="R9033">
        <v>4.6500000000000004</v>
      </c>
      <c r="S9033">
        <v>305</v>
      </c>
      <c r="T9033">
        <v>1.2</v>
      </c>
      <c r="U9033">
        <v>0.9</v>
      </c>
      <c r="V9033" t="s">
        <v>486</v>
      </c>
      <c r="W9033" t="s">
        <v>31</v>
      </c>
      <c r="X9033">
        <v>1</v>
      </c>
      <c r="Y9033" t="str">
        <f>IF(tblRides[[#This Row],[supply_demand_ratio]]&lt;0.8,"Below 0.8",IF(tblRides[[#This Row],[supply_demand_ratio]]&lt;1,"Between 0.8-1.0",IF(tblRides[[#This Row],[supply_demand_ratio]]&lt;=1.2,"Between 1.0-1.2","Above 1.2")))</f>
        <v>Between 0.8-1.0</v>
      </c>
    </row>
    <row r="9034" spans="1:25" x14ac:dyDescent="0.3">
      <c r="A9034" t="s">
        <v>9089</v>
      </c>
      <c r="B9034" s="1">
        <v>46104.193055555559</v>
      </c>
      <c r="C9034" s="2">
        <v>46104</v>
      </c>
      <c r="D9034">
        <v>4</v>
      </c>
      <c r="E9034" t="s">
        <v>25</v>
      </c>
      <c r="F9034" t="s">
        <v>26</v>
      </c>
      <c r="G9034">
        <v>2.7</v>
      </c>
      <c r="H9034">
        <v>85.77</v>
      </c>
      <c r="I9034">
        <v>86.74</v>
      </c>
      <c r="J9034">
        <v>1</v>
      </c>
      <c r="K9034">
        <v>3.4</v>
      </c>
      <c r="L9034">
        <v>9</v>
      </c>
      <c r="M9034">
        <v>144</v>
      </c>
      <c r="N9034" t="s">
        <v>27</v>
      </c>
      <c r="O9034">
        <v>1.194</v>
      </c>
      <c r="P9034" t="s">
        <v>28</v>
      </c>
      <c r="Q9034" t="s">
        <v>29</v>
      </c>
      <c r="R9034">
        <v>4.95</v>
      </c>
      <c r="S9034">
        <v>2</v>
      </c>
      <c r="T9034">
        <v>0.97</v>
      </c>
      <c r="U9034">
        <v>5.6</v>
      </c>
      <c r="V9034" t="s">
        <v>486</v>
      </c>
      <c r="W9034" t="s">
        <v>31</v>
      </c>
      <c r="X9034">
        <v>1</v>
      </c>
      <c r="Y9034" t="str">
        <f>IF(tblRides[[#This Row],[supply_demand_ratio]]&lt;0.8,"Below 0.8",IF(tblRides[[#This Row],[supply_demand_ratio]]&lt;1,"Between 0.8-1.0",IF(tblRides[[#This Row],[supply_demand_ratio]]&lt;=1.2,"Between 1.0-1.2","Above 1.2")))</f>
        <v>Between 1.0-1.2</v>
      </c>
    </row>
    <row r="9035" spans="1:25" x14ac:dyDescent="0.3">
      <c r="A9035" t="s">
        <v>9090</v>
      </c>
      <c r="B9035" s="1">
        <v>46104.206944444442</v>
      </c>
      <c r="C9035" s="2">
        <v>46104</v>
      </c>
      <c r="D9035">
        <v>4</v>
      </c>
      <c r="E9035" t="s">
        <v>43</v>
      </c>
      <c r="F9035" t="s">
        <v>26</v>
      </c>
      <c r="G9035">
        <v>17.100000000000001</v>
      </c>
      <c r="H9035">
        <v>308.56</v>
      </c>
      <c r="I9035">
        <v>294.70999999999998</v>
      </c>
      <c r="J9035">
        <v>1</v>
      </c>
      <c r="K9035">
        <v>4.2</v>
      </c>
      <c r="L9035">
        <v>2.7</v>
      </c>
      <c r="M9035">
        <v>71</v>
      </c>
      <c r="N9035" t="s">
        <v>41</v>
      </c>
      <c r="O9035">
        <v>1.8240000000000001</v>
      </c>
      <c r="P9035" t="s">
        <v>28</v>
      </c>
      <c r="Q9035" t="s">
        <v>29</v>
      </c>
      <c r="R9035">
        <v>4.7300000000000004</v>
      </c>
      <c r="S9035">
        <v>4</v>
      </c>
      <c r="T9035">
        <v>-13.85</v>
      </c>
      <c r="U9035">
        <v>-1.5</v>
      </c>
      <c r="V9035" t="s">
        <v>486</v>
      </c>
      <c r="W9035" t="s">
        <v>31</v>
      </c>
      <c r="X9035">
        <v>1</v>
      </c>
      <c r="Y9035" t="str">
        <f>IF(tblRides[[#This Row],[supply_demand_ratio]]&lt;0.8,"Below 0.8",IF(tblRides[[#This Row],[supply_demand_ratio]]&lt;1,"Between 0.8-1.0",IF(tblRides[[#This Row],[supply_demand_ratio]]&lt;=1.2,"Between 1.0-1.2","Above 1.2")))</f>
        <v>Above 1.2</v>
      </c>
    </row>
    <row r="9036" spans="1:25" x14ac:dyDescent="0.3">
      <c r="A9036" t="s">
        <v>9091</v>
      </c>
      <c r="B9036" s="1">
        <v>46104.213194444441</v>
      </c>
      <c r="C9036" s="2">
        <v>46104</v>
      </c>
      <c r="D9036">
        <v>5</v>
      </c>
      <c r="E9036" t="s">
        <v>33</v>
      </c>
      <c r="F9036" t="s">
        <v>26</v>
      </c>
      <c r="G9036">
        <v>17.8</v>
      </c>
      <c r="H9036">
        <v>282.47000000000003</v>
      </c>
      <c r="I9036">
        <v>276.67</v>
      </c>
      <c r="J9036">
        <v>1</v>
      </c>
      <c r="K9036">
        <v>6.3</v>
      </c>
      <c r="L9036">
        <v>7.9</v>
      </c>
      <c r="M9036">
        <v>110</v>
      </c>
      <c r="N9036" t="s">
        <v>41</v>
      </c>
      <c r="O9036">
        <v>2.0720000000000001</v>
      </c>
      <c r="P9036" t="s">
        <v>28</v>
      </c>
      <c r="Q9036" t="s">
        <v>29</v>
      </c>
      <c r="R9036">
        <v>4.68</v>
      </c>
      <c r="S9036">
        <v>4</v>
      </c>
      <c r="T9036">
        <v>-5.8</v>
      </c>
      <c r="U9036">
        <v>1.6</v>
      </c>
      <c r="V9036" t="s">
        <v>486</v>
      </c>
      <c r="W9036" t="s">
        <v>45</v>
      </c>
      <c r="X9036">
        <v>1</v>
      </c>
      <c r="Y9036" t="str">
        <f>IF(tblRides[[#This Row],[supply_demand_ratio]]&lt;0.8,"Below 0.8",IF(tblRides[[#This Row],[supply_demand_ratio]]&lt;1,"Between 0.8-1.0",IF(tblRides[[#This Row],[supply_demand_ratio]]&lt;=1.2,"Between 1.0-1.2","Above 1.2")))</f>
        <v>Above 1.2</v>
      </c>
    </row>
    <row r="9037" spans="1:25" x14ac:dyDescent="0.3">
      <c r="A9037" t="s">
        <v>9092</v>
      </c>
      <c r="B9037" s="1">
        <v>46104.223611111112</v>
      </c>
      <c r="C9037" s="2">
        <v>46104</v>
      </c>
      <c r="D9037">
        <v>5</v>
      </c>
      <c r="E9037" t="s">
        <v>36</v>
      </c>
      <c r="F9037" t="s">
        <v>34</v>
      </c>
      <c r="G9037">
        <v>4.7</v>
      </c>
      <c r="H9037">
        <v>102.86</v>
      </c>
      <c r="I9037">
        <v>110.25</v>
      </c>
      <c r="J9037">
        <v>1</v>
      </c>
      <c r="K9037">
        <v>3.9</v>
      </c>
      <c r="L9037">
        <v>3.2</v>
      </c>
      <c r="M9037">
        <v>122</v>
      </c>
      <c r="N9037" t="s">
        <v>27</v>
      </c>
      <c r="O9037">
        <v>1.1970000000000001</v>
      </c>
      <c r="P9037" t="s">
        <v>28</v>
      </c>
      <c r="Q9037" t="s">
        <v>29</v>
      </c>
      <c r="R9037">
        <v>4.6900000000000004</v>
      </c>
      <c r="S9037">
        <v>0</v>
      </c>
      <c r="T9037">
        <v>7.39</v>
      </c>
      <c r="U9037">
        <v>-0.7</v>
      </c>
      <c r="V9037" t="s">
        <v>486</v>
      </c>
      <c r="W9037" t="s">
        <v>31</v>
      </c>
      <c r="X9037">
        <v>1</v>
      </c>
      <c r="Y9037" t="str">
        <f>IF(tblRides[[#This Row],[supply_demand_ratio]]&lt;0.8,"Below 0.8",IF(tblRides[[#This Row],[supply_demand_ratio]]&lt;1,"Between 0.8-1.0",IF(tblRides[[#This Row],[supply_demand_ratio]]&lt;=1.2,"Between 1.0-1.2","Above 1.2")))</f>
        <v>Between 1.0-1.2</v>
      </c>
    </row>
    <row r="9038" spans="1:25" x14ac:dyDescent="0.3">
      <c r="A9038" t="s">
        <v>9093</v>
      </c>
      <c r="B9038" s="1">
        <v>46104.227777777778</v>
      </c>
      <c r="C9038" s="2">
        <v>46104</v>
      </c>
      <c r="D9038">
        <v>5</v>
      </c>
      <c r="E9038" t="s">
        <v>62</v>
      </c>
      <c r="F9038" t="s">
        <v>34</v>
      </c>
      <c r="G9038">
        <v>1</v>
      </c>
      <c r="H9038">
        <v>52.37</v>
      </c>
      <c r="I9038">
        <v>53.77</v>
      </c>
      <c r="J9038">
        <v>1</v>
      </c>
      <c r="K9038">
        <v>2.5</v>
      </c>
      <c r="L9038">
        <v>1</v>
      </c>
      <c r="M9038">
        <v>57</v>
      </c>
      <c r="N9038" t="s">
        <v>41</v>
      </c>
      <c r="O9038">
        <v>1.35</v>
      </c>
      <c r="P9038" t="s">
        <v>28</v>
      </c>
      <c r="Q9038" t="s">
        <v>29</v>
      </c>
      <c r="R9038">
        <v>4.5999999999999996</v>
      </c>
      <c r="S9038">
        <v>0</v>
      </c>
      <c r="T9038">
        <v>1.4</v>
      </c>
      <c r="U9038">
        <v>-1.5</v>
      </c>
      <c r="V9038" t="s">
        <v>486</v>
      </c>
      <c r="W9038" t="s">
        <v>31</v>
      </c>
      <c r="X9038">
        <v>1</v>
      </c>
      <c r="Y9038" t="str">
        <f>IF(tblRides[[#This Row],[supply_demand_ratio]]&lt;0.8,"Below 0.8",IF(tblRides[[#This Row],[supply_demand_ratio]]&lt;1,"Between 0.8-1.0",IF(tblRides[[#This Row],[supply_demand_ratio]]&lt;=1.2,"Between 1.0-1.2","Above 1.2")))</f>
        <v>Above 1.2</v>
      </c>
    </row>
    <row r="9039" spans="1:25" x14ac:dyDescent="0.3">
      <c r="A9039" t="s">
        <v>9094</v>
      </c>
      <c r="B9039" s="1">
        <v>46104.229166666664</v>
      </c>
      <c r="C9039" s="2">
        <v>46104</v>
      </c>
      <c r="D9039">
        <v>5</v>
      </c>
      <c r="E9039" t="s">
        <v>43</v>
      </c>
      <c r="F9039" t="s">
        <v>26</v>
      </c>
      <c r="G9039">
        <v>0.7</v>
      </c>
      <c r="H9039">
        <v>47.78</v>
      </c>
      <c r="I9039">
        <v>49.2</v>
      </c>
      <c r="J9039">
        <v>1</v>
      </c>
      <c r="K9039">
        <v>6.6</v>
      </c>
      <c r="L9039">
        <v>8.6</v>
      </c>
      <c r="M9039">
        <v>72</v>
      </c>
      <c r="N9039" t="s">
        <v>41</v>
      </c>
      <c r="O9039">
        <v>2.2000000000000002</v>
      </c>
      <c r="P9039" t="s">
        <v>28</v>
      </c>
      <c r="Q9039" t="s">
        <v>29</v>
      </c>
      <c r="R9039">
        <v>4.76</v>
      </c>
      <c r="S9039">
        <v>11</v>
      </c>
      <c r="T9039">
        <v>1.42</v>
      </c>
      <c r="U9039">
        <v>2</v>
      </c>
      <c r="V9039" t="s">
        <v>486</v>
      </c>
      <c r="W9039" t="s">
        <v>45</v>
      </c>
      <c r="X9039">
        <v>1</v>
      </c>
      <c r="Y9039" t="str">
        <f>IF(tblRides[[#This Row],[supply_demand_ratio]]&lt;0.8,"Below 0.8",IF(tblRides[[#This Row],[supply_demand_ratio]]&lt;1,"Between 0.8-1.0",IF(tblRides[[#This Row],[supply_demand_ratio]]&lt;=1.2,"Between 1.0-1.2","Above 1.2")))</f>
        <v>Above 1.2</v>
      </c>
    </row>
    <row r="9040" spans="1:25" x14ac:dyDescent="0.3">
      <c r="A9040" t="s">
        <v>9095</v>
      </c>
      <c r="B9040" s="1">
        <v>46104.234027777777</v>
      </c>
      <c r="C9040" s="2">
        <v>46104</v>
      </c>
      <c r="D9040">
        <v>5</v>
      </c>
      <c r="E9040" t="s">
        <v>36</v>
      </c>
      <c r="F9040" t="s">
        <v>26</v>
      </c>
      <c r="G9040">
        <v>2.4</v>
      </c>
      <c r="H9040">
        <v>75.78</v>
      </c>
      <c r="I9040">
        <v>73.989999999999995</v>
      </c>
      <c r="J9040">
        <v>1</v>
      </c>
      <c r="K9040">
        <v>2.9</v>
      </c>
      <c r="L9040">
        <v>2</v>
      </c>
      <c r="M9040">
        <v>105</v>
      </c>
      <c r="N9040" t="s">
        <v>41</v>
      </c>
      <c r="O9040">
        <v>1.6080000000000001</v>
      </c>
      <c r="P9040" t="s">
        <v>28</v>
      </c>
      <c r="Q9040" t="s">
        <v>29</v>
      </c>
      <c r="R9040">
        <v>4.37</v>
      </c>
      <c r="S9040">
        <v>4</v>
      </c>
      <c r="T9040">
        <v>-1.79</v>
      </c>
      <c r="U9040">
        <v>-0.9</v>
      </c>
      <c r="V9040" t="s">
        <v>486</v>
      </c>
      <c r="W9040" t="s">
        <v>31</v>
      </c>
      <c r="X9040">
        <v>1</v>
      </c>
      <c r="Y9040" t="str">
        <f>IF(tblRides[[#This Row],[supply_demand_ratio]]&lt;0.8,"Below 0.8",IF(tblRides[[#This Row],[supply_demand_ratio]]&lt;1,"Between 0.8-1.0",IF(tblRides[[#This Row],[supply_demand_ratio]]&lt;=1.2,"Between 1.0-1.2","Above 1.2")))</f>
        <v>Above 1.2</v>
      </c>
    </row>
    <row r="9041" spans="1:25" x14ac:dyDescent="0.3">
      <c r="A9041" t="s">
        <v>9096</v>
      </c>
      <c r="B9041" s="1">
        <v>46104.237500000003</v>
      </c>
      <c r="C9041" s="2">
        <v>46104</v>
      </c>
      <c r="D9041">
        <v>5</v>
      </c>
      <c r="E9041" t="s">
        <v>43</v>
      </c>
      <c r="F9041" t="s">
        <v>34</v>
      </c>
      <c r="G9041">
        <v>2.6</v>
      </c>
      <c r="H9041">
        <v>77.739999999999995</v>
      </c>
      <c r="I9041">
        <v>75.260000000000005</v>
      </c>
      <c r="J9041">
        <v>1</v>
      </c>
      <c r="K9041">
        <v>2</v>
      </c>
      <c r="L9041">
        <v>5.8</v>
      </c>
      <c r="M9041">
        <v>70</v>
      </c>
      <c r="N9041" t="s">
        <v>41</v>
      </c>
      <c r="O9041">
        <v>2.2000000000000002</v>
      </c>
      <c r="P9041" t="s">
        <v>28</v>
      </c>
      <c r="Q9041" t="s">
        <v>29</v>
      </c>
      <c r="R9041">
        <v>4.5999999999999996</v>
      </c>
      <c r="S9041">
        <v>0</v>
      </c>
      <c r="T9041">
        <v>-2.48</v>
      </c>
      <c r="U9041">
        <v>3.8</v>
      </c>
      <c r="V9041" t="s">
        <v>486</v>
      </c>
      <c r="W9041" t="s">
        <v>31</v>
      </c>
      <c r="X9041">
        <v>1</v>
      </c>
      <c r="Y9041" t="str">
        <f>IF(tblRides[[#This Row],[supply_demand_ratio]]&lt;0.8,"Below 0.8",IF(tblRides[[#This Row],[supply_demand_ratio]]&lt;1,"Between 0.8-1.0",IF(tblRides[[#This Row],[supply_demand_ratio]]&lt;=1.2,"Between 1.0-1.2","Above 1.2")))</f>
        <v>Above 1.2</v>
      </c>
    </row>
    <row r="9042" spans="1:25" x14ac:dyDescent="0.3">
      <c r="A9042" t="s">
        <v>9097</v>
      </c>
      <c r="B9042" s="1">
        <v>46104.238194444442</v>
      </c>
      <c r="C9042" s="2">
        <v>46104</v>
      </c>
      <c r="D9042">
        <v>5</v>
      </c>
      <c r="E9042" t="s">
        <v>33</v>
      </c>
      <c r="F9042" t="s">
        <v>26</v>
      </c>
      <c r="G9042">
        <v>5</v>
      </c>
      <c r="H9042">
        <v>129.44999999999999</v>
      </c>
      <c r="I9042">
        <v>128.55000000000001</v>
      </c>
      <c r="J9042">
        <v>1.1000000000000001</v>
      </c>
      <c r="K9042">
        <v>5.0999999999999996</v>
      </c>
      <c r="L9042">
        <v>3.5</v>
      </c>
      <c r="M9042">
        <v>92</v>
      </c>
      <c r="N9042" t="s">
        <v>27</v>
      </c>
      <c r="O9042">
        <v>0.998</v>
      </c>
      <c r="P9042" t="s">
        <v>28</v>
      </c>
      <c r="Q9042" t="s">
        <v>29</v>
      </c>
      <c r="R9042">
        <v>4.57</v>
      </c>
      <c r="S9042">
        <v>13</v>
      </c>
      <c r="T9042">
        <v>-0.9</v>
      </c>
      <c r="U9042">
        <v>-1.6</v>
      </c>
      <c r="V9042" t="s">
        <v>486</v>
      </c>
      <c r="W9042" t="s">
        <v>45</v>
      </c>
      <c r="X9042">
        <v>1</v>
      </c>
      <c r="Y9042" t="str">
        <f>IF(tblRides[[#This Row],[supply_demand_ratio]]&lt;0.8,"Below 0.8",IF(tblRides[[#This Row],[supply_demand_ratio]]&lt;1,"Between 0.8-1.0",IF(tblRides[[#This Row],[supply_demand_ratio]]&lt;=1.2,"Between 1.0-1.2","Above 1.2")))</f>
        <v>Between 0.8-1.0</v>
      </c>
    </row>
    <row r="9043" spans="1:25" x14ac:dyDescent="0.3">
      <c r="A9043" t="s">
        <v>9098</v>
      </c>
      <c r="B9043" s="1">
        <v>46104.238888888889</v>
      </c>
      <c r="C9043" s="2">
        <v>46104</v>
      </c>
      <c r="D9043">
        <v>5</v>
      </c>
      <c r="E9043" t="s">
        <v>36</v>
      </c>
      <c r="F9043" t="s">
        <v>26</v>
      </c>
      <c r="G9043">
        <v>3.4</v>
      </c>
      <c r="H9043">
        <v>82.15</v>
      </c>
      <c r="I9043">
        <v>83.3</v>
      </c>
      <c r="J9043">
        <v>1</v>
      </c>
      <c r="K9043">
        <v>4.3</v>
      </c>
      <c r="L9043">
        <v>4.8</v>
      </c>
      <c r="M9043">
        <v>119</v>
      </c>
      <c r="N9043" t="s">
        <v>41</v>
      </c>
      <c r="O9043">
        <v>1.2749999999999999</v>
      </c>
      <c r="P9043" t="s">
        <v>28</v>
      </c>
      <c r="Q9043" t="s">
        <v>29</v>
      </c>
      <c r="R9043">
        <v>4.87</v>
      </c>
      <c r="S9043">
        <v>4</v>
      </c>
      <c r="T9043">
        <v>1.1499999999999999</v>
      </c>
      <c r="U9043">
        <v>0.5</v>
      </c>
      <c r="V9043" t="s">
        <v>486</v>
      </c>
      <c r="W9043" t="s">
        <v>31</v>
      </c>
      <c r="X9043">
        <v>1</v>
      </c>
      <c r="Y9043" t="str">
        <f>IF(tblRides[[#This Row],[supply_demand_ratio]]&lt;0.8,"Below 0.8",IF(tblRides[[#This Row],[supply_demand_ratio]]&lt;1,"Between 0.8-1.0",IF(tblRides[[#This Row],[supply_demand_ratio]]&lt;=1.2,"Between 1.0-1.2","Above 1.2")))</f>
        <v>Above 1.2</v>
      </c>
    </row>
    <row r="9044" spans="1:25" x14ac:dyDescent="0.3">
      <c r="A9044" t="s">
        <v>9099</v>
      </c>
      <c r="B9044" s="1">
        <v>46104.239583333336</v>
      </c>
      <c r="C9044" s="2">
        <v>46104</v>
      </c>
      <c r="D9044">
        <v>5</v>
      </c>
      <c r="E9044" t="s">
        <v>36</v>
      </c>
      <c r="F9044" t="s">
        <v>26</v>
      </c>
      <c r="G9044">
        <v>4</v>
      </c>
      <c r="H9044">
        <v>108.03</v>
      </c>
      <c r="I9044">
        <v>105.44</v>
      </c>
      <c r="J9044">
        <v>1.1000000000000001</v>
      </c>
      <c r="K9044">
        <v>6.2</v>
      </c>
      <c r="L9044">
        <v>7.8</v>
      </c>
      <c r="M9044">
        <v>123</v>
      </c>
      <c r="N9044" t="s">
        <v>27</v>
      </c>
      <c r="O9044">
        <v>1.083</v>
      </c>
      <c r="P9044" t="s">
        <v>28</v>
      </c>
      <c r="Q9044" t="s">
        <v>29</v>
      </c>
      <c r="R9044">
        <v>4.8</v>
      </c>
      <c r="S9044">
        <v>9</v>
      </c>
      <c r="T9044">
        <v>-2.59</v>
      </c>
      <c r="U9044">
        <v>1.6</v>
      </c>
      <c r="V9044" t="s">
        <v>486</v>
      </c>
      <c r="W9044" t="s">
        <v>45</v>
      </c>
      <c r="X9044">
        <v>1</v>
      </c>
      <c r="Y9044" t="str">
        <f>IF(tblRides[[#This Row],[supply_demand_ratio]]&lt;0.8,"Below 0.8",IF(tblRides[[#This Row],[supply_demand_ratio]]&lt;1,"Between 0.8-1.0",IF(tblRides[[#This Row],[supply_demand_ratio]]&lt;=1.2,"Between 1.0-1.2","Above 1.2")))</f>
        <v>Between 1.0-1.2</v>
      </c>
    </row>
    <row r="9045" spans="1:25" x14ac:dyDescent="0.3">
      <c r="A9045" t="s">
        <v>9100</v>
      </c>
      <c r="B9045" s="1">
        <v>46104.250694444447</v>
      </c>
      <c r="C9045" s="2">
        <v>46104</v>
      </c>
      <c r="D9045">
        <v>6</v>
      </c>
      <c r="E9045" t="s">
        <v>36</v>
      </c>
      <c r="F9045" t="s">
        <v>34</v>
      </c>
      <c r="G9045">
        <v>11.4</v>
      </c>
      <c r="H9045">
        <v>225.57</v>
      </c>
      <c r="I9045">
        <v>224.48</v>
      </c>
      <c r="J9045">
        <v>1</v>
      </c>
      <c r="K9045">
        <v>2.2000000000000002</v>
      </c>
      <c r="L9045">
        <v>3</v>
      </c>
      <c r="M9045">
        <v>121</v>
      </c>
      <c r="N9045" t="s">
        <v>27</v>
      </c>
      <c r="O9045">
        <v>1.25</v>
      </c>
      <c r="P9045" t="s">
        <v>28</v>
      </c>
      <c r="Q9045" t="s">
        <v>29</v>
      </c>
      <c r="R9045">
        <v>5</v>
      </c>
      <c r="S9045">
        <v>0</v>
      </c>
      <c r="T9045">
        <v>-1.0900000000000001</v>
      </c>
      <c r="U9045">
        <v>0.8</v>
      </c>
      <c r="V9045" t="s">
        <v>486</v>
      </c>
      <c r="W9045" t="s">
        <v>31</v>
      </c>
      <c r="X9045">
        <v>1</v>
      </c>
      <c r="Y9045" t="str">
        <f>IF(tblRides[[#This Row],[supply_demand_ratio]]&lt;0.8,"Below 0.8",IF(tblRides[[#This Row],[supply_demand_ratio]]&lt;1,"Between 0.8-1.0",IF(tblRides[[#This Row],[supply_demand_ratio]]&lt;=1.2,"Between 1.0-1.2","Above 1.2")))</f>
        <v>Above 1.2</v>
      </c>
    </row>
    <row r="9046" spans="1:25" x14ac:dyDescent="0.3">
      <c r="A9046" t="s">
        <v>9101</v>
      </c>
      <c r="B9046" s="1">
        <v>46104.259722222225</v>
      </c>
      <c r="C9046" s="2">
        <v>46104</v>
      </c>
      <c r="D9046">
        <v>6</v>
      </c>
      <c r="E9046" t="s">
        <v>36</v>
      </c>
      <c r="F9046" t="s">
        <v>26</v>
      </c>
      <c r="G9046">
        <v>3.8</v>
      </c>
      <c r="H9046">
        <v>110.81</v>
      </c>
      <c r="I9046">
        <v>111.64</v>
      </c>
      <c r="J9046">
        <v>1.1000000000000001</v>
      </c>
      <c r="K9046">
        <v>4.5</v>
      </c>
      <c r="L9046">
        <v>1.1000000000000001</v>
      </c>
      <c r="M9046">
        <v>103</v>
      </c>
      <c r="N9046" t="s">
        <v>41</v>
      </c>
      <c r="O9046">
        <v>1.155</v>
      </c>
      <c r="P9046" t="s">
        <v>28</v>
      </c>
      <c r="Q9046" t="s">
        <v>29</v>
      </c>
      <c r="R9046">
        <v>4.67</v>
      </c>
      <c r="S9046">
        <v>50</v>
      </c>
      <c r="T9046">
        <v>0.83</v>
      </c>
      <c r="U9046">
        <v>-3.4</v>
      </c>
      <c r="V9046" t="s">
        <v>486</v>
      </c>
      <c r="W9046" t="s">
        <v>31</v>
      </c>
      <c r="X9046">
        <v>1</v>
      </c>
      <c r="Y9046" t="str">
        <f>IF(tblRides[[#This Row],[supply_demand_ratio]]&lt;0.8,"Below 0.8",IF(tblRides[[#This Row],[supply_demand_ratio]]&lt;1,"Between 0.8-1.0",IF(tblRides[[#This Row],[supply_demand_ratio]]&lt;=1.2,"Between 1.0-1.2","Above 1.2")))</f>
        <v>Between 1.0-1.2</v>
      </c>
    </row>
    <row r="9047" spans="1:25" x14ac:dyDescent="0.3">
      <c r="A9047" t="s">
        <v>9102</v>
      </c>
      <c r="B9047" s="1">
        <v>46104.268750000003</v>
      </c>
      <c r="C9047" s="2">
        <v>46104</v>
      </c>
      <c r="D9047">
        <v>6</v>
      </c>
      <c r="E9047" t="s">
        <v>25</v>
      </c>
      <c r="F9047" t="s">
        <v>34</v>
      </c>
      <c r="G9047">
        <v>14.1</v>
      </c>
      <c r="H9047">
        <v>323.36</v>
      </c>
      <c r="J9047">
        <v>1.3</v>
      </c>
      <c r="K9047">
        <v>4.5</v>
      </c>
      <c r="L9047">
        <v>1.5</v>
      </c>
      <c r="M9047">
        <v>122</v>
      </c>
      <c r="N9047" t="s">
        <v>72</v>
      </c>
      <c r="O9047">
        <v>0.81699999999999995</v>
      </c>
      <c r="P9047" t="s">
        <v>37</v>
      </c>
      <c r="Q9047" t="s">
        <v>103</v>
      </c>
      <c r="R9047">
        <v>4.87</v>
      </c>
      <c r="S9047">
        <v>0</v>
      </c>
      <c r="U9047">
        <v>-3</v>
      </c>
      <c r="V9047" t="s">
        <v>486</v>
      </c>
      <c r="W9047" t="s">
        <v>31</v>
      </c>
      <c r="X9047">
        <v>0</v>
      </c>
      <c r="Y9047" t="str">
        <f>IF(tblRides[[#This Row],[supply_demand_ratio]]&lt;0.8,"Below 0.8",IF(tblRides[[#This Row],[supply_demand_ratio]]&lt;1,"Between 0.8-1.0",IF(tblRides[[#This Row],[supply_demand_ratio]]&lt;=1.2,"Between 1.0-1.2","Above 1.2")))</f>
        <v>Between 0.8-1.0</v>
      </c>
    </row>
    <row r="9048" spans="1:25" x14ac:dyDescent="0.3">
      <c r="A9048" t="s">
        <v>9103</v>
      </c>
      <c r="B9048" s="1">
        <v>46104.280555555553</v>
      </c>
      <c r="C9048" s="2">
        <v>46104</v>
      </c>
      <c r="D9048">
        <v>6</v>
      </c>
      <c r="E9048" t="s">
        <v>62</v>
      </c>
      <c r="F9048" t="s">
        <v>26</v>
      </c>
      <c r="G9048">
        <v>5.8</v>
      </c>
      <c r="H9048">
        <v>122.99</v>
      </c>
      <c r="I9048">
        <v>125.83</v>
      </c>
      <c r="J9048">
        <v>1.1000000000000001</v>
      </c>
      <c r="K9048">
        <v>4.9000000000000004</v>
      </c>
      <c r="L9048">
        <v>7.2</v>
      </c>
      <c r="M9048">
        <v>51</v>
      </c>
      <c r="N9048" t="s">
        <v>41</v>
      </c>
      <c r="O9048">
        <v>1.694</v>
      </c>
      <c r="P9048" t="s">
        <v>28</v>
      </c>
      <c r="Q9048" t="s">
        <v>29</v>
      </c>
      <c r="R9048">
        <v>4.32</v>
      </c>
      <c r="S9048">
        <v>6</v>
      </c>
      <c r="T9048">
        <v>2.84</v>
      </c>
      <c r="U9048">
        <v>2.2999999999999998</v>
      </c>
      <c r="V9048" t="s">
        <v>486</v>
      </c>
      <c r="W9048" t="s">
        <v>31</v>
      </c>
      <c r="X9048">
        <v>1</v>
      </c>
      <c r="Y9048" t="str">
        <f>IF(tblRides[[#This Row],[supply_demand_ratio]]&lt;0.8,"Below 0.8",IF(tblRides[[#This Row],[supply_demand_ratio]]&lt;1,"Between 0.8-1.0",IF(tblRides[[#This Row],[supply_demand_ratio]]&lt;=1.2,"Between 1.0-1.2","Above 1.2")))</f>
        <v>Above 1.2</v>
      </c>
    </row>
    <row r="9049" spans="1:25" x14ac:dyDescent="0.3">
      <c r="A9049" t="s">
        <v>9104</v>
      </c>
      <c r="B9049" s="1">
        <v>46104.299305555556</v>
      </c>
      <c r="C9049" s="2">
        <v>46104</v>
      </c>
      <c r="D9049">
        <v>7</v>
      </c>
      <c r="E9049" t="s">
        <v>62</v>
      </c>
      <c r="F9049" t="s">
        <v>34</v>
      </c>
      <c r="G9049">
        <v>6.1</v>
      </c>
      <c r="H9049">
        <v>141.33000000000001</v>
      </c>
      <c r="I9049">
        <v>136.16</v>
      </c>
      <c r="J9049">
        <v>1.1000000000000001</v>
      </c>
      <c r="K9049">
        <v>3.3</v>
      </c>
      <c r="L9049">
        <v>7.9</v>
      </c>
      <c r="M9049">
        <v>62</v>
      </c>
      <c r="N9049" t="s">
        <v>41</v>
      </c>
      <c r="O9049">
        <v>1.81</v>
      </c>
      <c r="P9049" t="s">
        <v>28</v>
      </c>
      <c r="Q9049" t="s">
        <v>29</v>
      </c>
      <c r="R9049">
        <v>4.72</v>
      </c>
      <c r="S9049">
        <v>0</v>
      </c>
      <c r="T9049">
        <v>-5.17</v>
      </c>
      <c r="U9049">
        <v>4.5999999999999996</v>
      </c>
      <c r="V9049" t="s">
        <v>486</v>
      </c>
      <c r="W9049" t="s">
        <v>31</v>
      </c>
      <c r="X9049">
        <v>1</v>
      </c>
      <c r="Y9049" t="str">
        <f>IF(tblRides[[#This Row],[supply_demand_ratio]]&lt;0.8,"Below 0.8",IF(tblRides[[#This Row],[supply_demand_ratio]]&lt;1,"Between 0.8-1.0",IF(tblRides[[#This Row],[supply_demand_ratio]]&lt;=1.2,"Between 1.0-1.2","Above 1.2")))</f>
        <v>Above 1.2</v>
      </c>
    </row>
    <row r="9050" spans="1:25" x14ac:dyDescent="0.3">
      <c r="A9050" t="s">
        <v>9105</v>
      </c>
      <c r="B9050" s="1">
        <v>46104.304861111108</v>
      </c>
      <c r="C9050" s="2">
        <v>46104</v>
      </c>
      <c r="D9050">
        <v>7</v>
      </c>
      <c r="E9050" t="s">
        <v>43</v>
      </c>
      <c r="F9050" t="s">
        <v>26</v>
      </c>
      <c r="G9050">
        <v>10.199999999999999</v>
      </c>
      <c r="H9050">
        <v>216.17</v>
      </c>
      <c r="I9050">
        <v>224.21</v>
      </c>
      <c r="J9050">
        <v>1.1000000000000001</v>
      </c>
      <c r="K9050">
        <v>4.8</v>
      </c>
      <c r="L9050">
        <v>1.8</v>
      </c>
      <c r="M9050">
        <v>68</v>
      </c>
      <c r="N9050" t="s">
        <v>41</v>
      </c>
      <c r="O9050">
        <v>1.4319999999999999</v>
      </c>
      <c r="P9050" t="s">
        <v>28</v>
      </c>
      <c r="Q9050" t="s">
        <v>29</v>
      </c>
      <c r="R9050">
        <v>4.5999999999999996</v>
      </c>
      <c r="S9050">
        <v>7</v>
      </c>
      <c r="T9050">
        <v>8.0399999999999991</v>
      </c>
      <c r="U9050">
        <v>-3</v>
      </c>
      <c r="V9050" t="s">
        <v>486</v>
      </c>
      <c r="W9050" t="s">
        <v>31</v>
      </c>
      <c r="X9050">
        <v>1</v>
      </c>
      <c r="Y9050" t="str">
        <f>IF(tblRides[[#This Row],[supply_demand_ratio]]&lt;0.8,"Below 0.8",IF(tblRides[[#This Row],[supply_demand_ratio]]&lt;1,"Between 0.8-1.0",IF(tblRides[[#This Row],[supply_demand_ratio]]&lt;=1.2,"Between 1.0-1.2","Above 1.2")))</f>
        <v>Above 1.2</v>
      </c>
    </row>
    <row r="9051" spans="1:25" x14ac:dyDescent="0.3">
      <c r="A9051" t="s">
        <v>9106</v>
      </c>
      <c r="B9051" s="1">
        <v>46104.317361111112</v>
      </c>
      <c r="C9051" s="2">
        <v>46104</v>
      </c>
      <c r="D9051">
        <v>7</v>
      </c>
      <c r="E9051" t="s">
        <v>25</v>
      </c>
      <c r="F9051" t="s">
        <v>34</v>
      </c>
      <c r="G9051">
        <v>11.4</v>
      </c>
      <c r="H9051">
        <v>254.22</v>
      </c>
      <c r="J9051">
        <v>1.1000000000000001</v>
      </c>
      <c r="K9051">
        <v>7.8</v>
      </c>
      <c r="L9051">
        <v>1.6</v>
      </c>
      <c r="M9051">
        <v>110</v>
      </c>
      <c r="N9051" t="s">
        <v>27</v>
      </c>
      <c r="O9051">
        <v>0.90600000000000003</v>
      </c>
      <c r="P9051" t="s">
        <v>58</v>
      </c>
      <c r="Q9051" t="s">
        <v>88</v>
      </c>
      <c r="R9051">
        <v>4.47</v>
      </c>
      <c r="S9051">
        <v>0</v>
      </c>
      <c r="U9051">
        <v>-6.2</v>
      </c>
      <c r="V9051" t="s">
        <v>486</v>
      </c>
      <c r="W9051" t="s">
        <v>45</v>
      </c>
      <c r="X9051">
        <v>0</v>
      </c>
      <c r="Y9051" t="str">
        <f>IF(tblRides[[#This Row],[supply_demand_ratio]]&lt;0.8,"Below 0.8",IF(tblRides[[#This Row],[supply_demand_ratio]]&lt;1,"Between 0.8-1.0",IF(tblRides[[#This Row],[supply_demand_ratio]]&lt;=1.2,"Between 1.0-1.2","Above 1.2")))</f>
        <v>Between 0.8-1.0</v>
      </c>
    </row>
    <row r="9052" spans="1:25" x14ac:dyDescent="0.3">
      <c r="A9052" t="s">
        <v>9107</v>
      </c>
      <c r="B9052" s="1">
        <v>46104.344444444447</v>
      </c>
      <c r="C9052" s="2">
        <v>46104</v>
      </c>
      <c r="D9052">
        <v>8</v>
      </c>
      <c r="E9052" t="s">
        <v>43</v>
      </c>
      <c r="F9052" t="s">
        <v>34</v>
      </c>
      <c r="G9052">
        <v>7.8</v>
      </c>
      <c r="H9052">
        <v>182</v>
      </c>
      <c r="I9052">
        <v>173.26</v>
      </c>
      <c r="J9052">
        <v>1.1000000000000001</v>
      </c>
      <c r="K9052">
        <v>5.3</v>
      </c>
      <c r="L9052">
        <v>7.3</v>
      </c>
      <c r="M9052">
        <v>71</v>
      </c>
      <c r="N9052" t="s">
        <v>41</v>
      </c>
      <c r="O9052">
        <v>1.29</v>
      </c>
      <c r="P9052" t="s">
        <v>28</v>
      </c>
      <c r="Q9052" t="s">
        <v>29</v>
      </c>
      <c r="R9052">
        <v>4.76</v>
      </c>
      <c r="S9052">
        <v>0</v>
      </c>
      <c r="T9052">
        <v>-8.74</v>
      </c>
      <c r="U9052">
        <v>2</v>
      </c>
      <c r="V9052" t="s">
        <v>486</v>
      </c>
      <c r="W9052" t="s">
        <v>45</v>
      </c>
      <c r="X9052">
        <v>1</v>
      </c>
      <c r="Y9052" t="str">
        <f>IF(tblRides[[#This Row],[supply_demand_ratio]]&lt;0.8,"Below 0.8",IF(tblRides[[#This Row],[supply_demand_ratio]]&lt;1,"Between 0.8-1.0",IF(tblRides[[#This Row],[supply_demand_ratio]]&lt;=1.2,"Between 1.0-1.2","Above 1.2")))</f>
        <v>Above 1.2</v>
      </c>
    </row>
    <row r="9053" spans="1:25" x14ac:dyDescent="0.3">
      <c r="A9053" t="s">
        <v>9108</v>
      </c>
      <c r="B9053" s="1">
        <v>46104.345833333333</v>
      </c>
      <c r="C9053" s="2">
        <v>46104</v>
      </c>
      <c r="D9053">
        <v>8</v>
      </c>
      <c r="E9053" t="s">
        <v>36</v>
      </c>
      <c r="F9053" t="s">
        <v>26</v>
      </c>
      <c r="G9053">
        <v>5.8</v>
      </c>
      <c r="H9053">
        <v>134.51</v>
      </c>
      <c r="J9053">
        <v>1.1000000000000001</v>
      </c>
      <c r="K9053">
        <v>5.5</v>
      </c>
      <c r="L9053">
        <v>8.1</v>
      </c>
      <c r="M9053">
        <v>110</v>
      </c>
      <c r="N9053" t="s">
        <v>27</v>
      </c>
      <c r="O9053">
        <v>0.88600000000000001</v>
      </c>
      <c r="P9053" t="s">
        <v>37</v>
      </c>
      <c r="Q9053" t="s">
        <v>103</v>
      </c>
      <c r="R9053">
        <v>5</v>
      </c>
      <c r="S9053">
        <v>1</v>
      </c>
      <c r="U9053">
        <v>2.6</v>
      </c>
      <c r="V9053" t="s">
        <v>486</v>
      </c>
      <c r="W9053" t="s">
        <v>45</v>
      </c>
      <c r="X9053">
        <v>0</v>
      </c>
      <c r="Y9053" t="str">
        <f>IF(tblRides[[#This Row],[supply_demand_ratio]]&lt;0.8,"Below 0.8",IF(tblRides[[#This Row],[supply_demand_ratio]]&lt;1,"Between 0.8-1.0",IF(tblRides[[#This Row],[supply_demand_ratio]]&lt;=1.2,"Between 1.0-1.2","Above 1.2")))</f>
        <v>Between 0.8-1.0</v>
      </c>
    </row>
    <row r="9054" spans="1:25" x14ac:dyDescent="0.3">
      <c r="A9054" t="s">
        <v>9109</v>
      </c>
      <c r="B9054" s="1">
        <v>46104.35</v>
      </c>
      <c r="C9054" s="2">
        <v>46104</v>
      </c>
      <c r="D9054">
        <v>8</v>
      </c>
      <c r="E9054" t="s">
        <v>62</v>
      </c>
      <c r="F9054" t="s">
        <v>26</v>
      </c>
      <c r="G9054">
        <v>4.0999999999999996</v>
      </c>
      <c r="H9054">
        <v>100.07</v>
      </c>
      <c r="I9054">
        <v>94.7</v>
      </c>
      <c r="J9054">
        <v>1</v>
      </c>
      <c r="K9054">
        <v>8.1999999999999993</v>
      </c>
      <c r="L9054">
        <v>11.5</v>
      </c>
      <c r="M9054">
        <v>55</v>
      </c>
      <c r="N9054" t="s">
        <v>41</v>
      </c>
      <c r="O9054">
        <v>1.2529999999999999</v>
      </c>
      <c r="P9054" t="s">
        <v>28</v>
      </c>
      <c r="Q9054" t="s">
        <v>29</v>
      </c>
      <c r="R9054">
        <v>4.79</v>
      </c>
      <c r="S9054">
        <v>6</v>
      </c>
      <c r="T9054">
        <v>-5.37</v>
      </c>
      <c r="U9054">
        <v>3.3</v>
      </c>
      <c r="V9054" t="s">
        <v>486</v>
      </c>
      <c r="W9054" t="s">
        <v>45</v>
      </c>
      <c r="X9054">
        <v>1</v>
      </c>
      <c r="Y9054" t="str">
        <f>IF(tblRides[[#This Row],[supply_demand_ratio]]&lt;0.8,"Below 0.8",IF(tblRides[[#This Row],[supply_demand_ratio]]&lt;1,"Between 0.8-1.0",IF(tblRides[[#This Row],[supply_demand_ratio]]&lt;=1.2,"Between 1.0-1.2","Above 1.2")))</f>
        <v>Above 1.2</v>
      </c>
    </row>
    <row r="9055" spans="1:25" x14ac:dyDescent="0.3">
      <c r="A9055" t="s">
        <v>9110</v>
      </c>
      <c r="B9055" s="1">
        <v>46104.350694444445</v>
      </c>
      <c r="C9055" s="2">
        <v>46104</v>
      </c>
      <c r="D9055">
        <v>8</v>
      </c>
      <c r="E9055" t="s">
        <v>36</v>
      </c>
      <c r="F9055" t="s">
        <v>34</v>
      </c>
      <c r="G9055">
        <v>1.1000000000000001</v>
      </c>
      <c r="H9055">
        <v>61.2</v>
      </c>
      <c r="I9055">
        <v>58.62</v>
      </c>
      <c r="J9055">
        <v>1.1000000000000001</v>
      </c>
      <c r="K9055">
        <v>5.4</v>
      </c>
      <c r="L9055">
        <v>7.4</v>
      </c>
      <c r="M9055">
        <v>100</v>
      </c>
      <c r="N9055" t="s">
        <v>27</v>
      </c>
      <c r="O9055">
        <v>0.92200000000000004</v>
      </c>
      <c r="P9055" t="s">
        <v>28</v>
      </c>
      <c r="Q9055" t="s">
        <v>29</v>
      </c>
      <c r="R9055">
        <v>4.43</v>
      </c>
      <c r="S9055">
        <v>0</v>
      </c>
      <c r="T9055">
        <v>-2.58</v>
      </c>
      <c r="U9055">
        <v>2</v>
      </c>
      <c r="V9055" t="s">
        <v>486</v>
      </c>
      <c r="W9055" t="s">
        <v>45</v>
      </c>
      <c r="X9055">
        <v>1</v>
      </c>
      <c r="Y9055" t="str">
        <f>IF(tblRides[[#This Row],[supply_demand_ratio]]&lt;0.8,"Below 0.8",IF(tblRides[[#This Row],[supply_demand_ratio]]&lt;1,"Between 0.8-1.0",IF(tblRides[[#This Row],[supply_demand_ratio]]&lt;=1.2,"Between 1.0-1.2","Above 1.2")))</f>
        <v>Between 0.8-1.0</v>
      </c>
    </row>
    <row r="9056" spans="1:25" x14ac:dyDescent="0.3">
      <c r="A9056" t="s">
        <v>9111</v>
      </c>
      <c r="B9056" s="1">
        <v>46104.356944444444</v>
      </c>
      <c r="C9056" s="2">
        <v>46104</v>
      </c>
      <c r="D9056">
        <v>8</v>
      </c>
      <c r="E9056" t="s">
        <v>43</v>
      </c>
      <c r="F9056" t="s">
        <v>26</v>
      </c>
      <c r="G9056">
        <v>10.7</v>
      </c>
      <c r="H9056">
        <v>183.52</v>
      </c>
      <c r="I9056">
        <v>180.04</v>
      </c>
      <c r="J9056">
        <v>1</v>
      </c>
      <c r="K9056">
        <v>5.7</v>
      </c>
      <c r="L9056">
        <v>8.6</v>
      </c>
      <c r="M9056">
        <v>58</v>
      </c>
      <c r="N9056" t="s">
        <v>41</v>
      </c>
      <c r="O9056">
        <v>1.7130000000000001</v>
      </c>
      <c r="P9056" t="s">
        <v>28</v>
      </c>
      <c r="Q9056" t="s">
        <v>29</v>
      </c>
      <c r="R9056">
        <v>4.32</v>
      </c>
      <c r="S9056">
        <v>6</v>
      </c>
      <c r="T9056">
        <v>-3.48</v>
      </c>
      <c r="U9056">
        <v>2.9</v>
      </c>
      <c r="V9056" t="s">
        <v>486</v>
      </c>
      <c r="W9056" t="s">
        <v>45</v>
      </c>
      <c r="X9056">
        <v>1</v>
      </c>
      <c r="Y9056" t="str">
        <f>IF(tblRides[[#This Row],[supply_demand_ratio]]&lt;0.8,"Below 0.8",IF(tblRides[[#This Row],[supply_demand_ratio]]&lt;1,"Between 0.8-1.0",IF(tblRides[[#This Row],[supply_demand_ratio]]&lt;=1.2,"Between 1.0-1.2","Above 1.2")))</f>
        <v>Above 1.2</v>
      </c>
    </row>
    <row r="9057" spans="1:25" x14ac:dyDescent="0.3">
      <c r="A9057" t="s">
        <v>9112</v>
      </c>
      <c r="B9057" s="1">
        <v>46104.365277777775</v>
      </c>
      <c r="C9057" s="2">
        <v>46104</v>
      </c>
      <c r="D9057">
        <v>8</v>
      </c>
      <c r="E9057" t="s">
        <v>25</v>
      </c>
      <c r="F9057" t="s">
        <v>34</v>
      </c>
      <c r="G9057">
        <v>8.8000000000000007</v>
      </c>
      <c r="H9057">
        <v>196.39</v>
      </c>
      <c r="J9057">
        <v>1.2</v>
      </c>
      <c r="K9057">
        <v>8</v>
      </c>
      <c r="L9057">
        <v>14.7</v>
      </c>
      <c r="M9057">
        <v>106</v>
      </c>
      <c r="N9057" t="s">
        <v>27</v>
      </c>
      <c r="O9057">
        <v>0.83799999999999997</v>
      </c>
      <c r="P9057" t="s">
        <v>37</v>
      </c>
      <c r="Q9057" t="s">
        <v>38</v>
      </c>
      <c r="R9057">
        <v>4.76</v>
      </c>
      <c r="S9057">
        <v>0</v>
      </c>
      <c r="U9057">
        <v>6.7</v>
      </c>
      <c r="V9057" t="s">
        <v>486</v>
      </c>
      <c r="W9057" t="s">
        <v>45</v>
      </c>
      <c r="X9057">
        <v>0</v>
      </c>
      <c r="Y9057" t="str">
        <f>IF(tblRides[[#This Row],[supply_demand_ratio]]&lt;0.8,"Below 0.8",IF(tblRides[[#This Row],[supply_demand_ratio]]&lt;1,"Between 0.8-1.0",IF(tblRides[[#This Row],[supply_demand_ratio]]&lt;=1.2,"Between 1.0-1.2","Above 1.2")))</f>
        <v>Between 0.8-1.0</v>
      </c>
    </row>
    <row r="9058" spans="1:25" x14ac:dyDescent="0.3">
      <c r="A9058" t="s">
        <v>9113</v>
      </c>
      <c r="B9058" s="1">
        <v>46104.405555555553</v>
      </c>
      <c r="C9058" s="2">
        <v>46104</v>
      </c>
      <c r="D9058">
        <v>9</v>
      </c>
      <c r="E9058" t="s">
        <v>33</v>
      </c>
      <c r="F9058" t="s">
        <v>34</v>
      </c>
      <c r="G9058">
        <v>4</v>
      </c>
      <c r="H9058">
        <v>104.21</v>
      </c>
      <c r="I9058">
        <v>94.89</v>
      </c>
      <c r="J9058">
        <v>1</v>
      </c>
      <c r="K9058">
        <v>5</v>
      </c>
      <c r="L9058">
        <v>3.9</v>
      </c>
      <c r="M9058">
        <v>95</v>
      </c>
      <c r="N9058" t="s">
        <v>27</v>
      </c>
      <c r="O9058">
        <v>1.117</v>
      </c>
      <c r="P9058" t="s">
        <v>28</v>
      </c>
      <c r="Q9058" t="s">
        <v>29</v>
      </c>
      <c r="R9058">
        <v>4.5999999999999996</v>
      </c>
      <c r="S9058">
        <v>0</v>
      </c>
      <c r="T9058">
        <v>-9.32</v>
      </c>
      <c r="U9058">
        <v>-1.1000000000000001</v>
      </c>
      <c r="V9058" t="s">
        <v>486</v>
      </c>
      <c r="W9058" t="s">
        <v>31</v>
      </c>
      <c r="X9058">
        <v>1</v>
      </c>
      <c r="Y9058" t="str">
        <f>IF(tblRides[[#This Row],[supply_demand_ratio]]&lt;0.8,"Below 0.8",IF(tblRides[[#This Row],[supply_demand_ratio]]&lt;1,"Between 0.8-1.0",IF(tblRides[[#This Row],[supply_demand_ratio]]&lt;=1.2,"Between 1.0-1.2","Above 1.2")))</f>
        <v>Between 1.0-1.2</v>
      </c>
    </row>
    <row r="9059" spans="1:25" x14ac:dyDescent="0.3">
      <c r="A9059" t="s">
        <v>9114</v>
      </c>
      <c r="B9059" s="1">
        <v>46104.415277777778</v>
      </c>
      <c r="C9059" s="2">
        <v>46104</v>
      </c>
      <c r="D9059">
        <v>9</v>
      </c>
      <c r="E9059" t="s">
        <v>43</v>
      </c>
      <c r="F9059" t="s">
        <v>34</v>
      </c>
      <c r="G9059">
        <v>3.8</v>
      </c>
      <c r="H9059">
        <v>99.25</v>
      </c>
      <c r="J9059">
        <v>1</v>
      </c>
      <c r="K9059">
        <v>5.0999999999999996</v>
      </c>
      <c r="L9059">
        <v>9.4</v>
      </c>
      <c r="M9059">
        <v>61</v>
      </c>
      <c r="N9059" t="s">
        <v>41</v>
      </c>
      <c r="O9059">
        <v>1.1479999999999999</v>
      </c>
      <c r="P9059" t="s">
        <v>37</v>
      </c>
      <c r="Q9059" t="s">
        <v>38</v>
      </c>
      <c r="R9059">
        <v>4.46</v>
      </c>
      <c r="S9059">
        <v>0</v>
      </c>
      <c r="U9059">
        <v>4.3</v>
      </c>
      <c r="V9059" t="s">
        <v>486</v>
      </c>
      <c r="W9059" t="s">
        <v>45</v>
      </c>
      <c r="X9059">
        <v>0</v>
      </c>
      <c r="Y9059" t="str">
        <f>IF(tblRides[[#This Row],[supply_demand_ratio]]&lt;0.8,"Below 0.8",IF(tblRides[[#This Row],[supply_demand_ratio]]&lt;1,"Between 0.8-1.0",IF(tblRides[[#This Row],[supply_demand_ratio]]&lt;=1.2,"Between 1.0-1.2","Above 1.2")))</f>
        <v>Between 1.0-1.2</v>
      </c>
    </row>
    <row r="9060" spans="1:25" x14ac:dyDescent="0.3">
      <c r="A9060" t="s">
        <v>9115</v>
      </c>
      <c r="B9060" s="1">
        <v>46104.466666666667</v>
      </c>
      <c r="C9060" s="2">
        <v>46104</v>
      </c>
      <c r="D9060">
        <v>11</v>
      </c>
      <c r="E9060" t="s">
        <v>25</v>
      </c>
      <c r="F9060" t="s">
        <v>26</v>
      </c>
      <c r="G9060">
        <v>11.8</v>
      </c>
      <c r="H9060">
        <v>231.86</v>
      </c>
      <c r="I9060">
        <v>249.27</v>
      </c>
      <c r="J9060">
        <v>1</v>
      </c>
      <c r="K9060">
        <v>4.8</v>
      </c>
      <c r="L9060">
        <v>11.1</v>
      </c>
      <c r="M9060">
        <v>106</v>
      </c>
      <c r="N9060" t="s">
        <v>27</v>
      </c>
      <c r="O9060">
        <v>0.93899999999999995</v>
      </c>
      <c r="P9060" t="s">
        <v>28</v>
      </c>
      <c r="Q9060" t="s">
        <v>29</v>
      </c>
      <c r="R9060">
        <v>4.8499999999999996</v>
      </c>
      <c r="S9060">
        <v>10</v>
      </c>
      <c r="T9060">
        <v>17.41</v>
      </c>
      <c r="U9060">
        <v>6.3</v>
      </c>
      <c r="V9060" t="s">
        <v>486</v>
      </c>
      <c r="W9060" t="s">
        <v>31</v>
      </c>
      <c r="X9060">
        <v>1</v>
      </c>
      <c r="Y9060" t="str">
        <f>IF(tblRides[[#This Row],[supply_demand_ratio]]&lt;0.8,"Below 0.8",IF(tblRides[[#This Row],[supply_demand_ratio]]&lt;1,"Between 0.8-1.0",IF(tblRides[[#This Row],[supply_demand_ratio]]&lt;=1.2,"Between 1.0-1.2","Above 1.2")))</f>
        <v>Between 0.8-1.0</v>
      </c>
    </row>
    <row r="9061" spans="1:25" x14ac:dyDescent="0.3">
      <c r="A9061" t="s">
        <v>9116</v>
      </c>
      <c r="B9061" s="1">
        <v>46104.466666666667</v>
      </c>
      <c r="C9061" s="2">
        <v>46104</v>
      </c>
      <c r="D9061">
        <v>11</v>
      </c>
      <c r="E9061" t="s">
        <v>25</v>
      </c>
      <c r="F9061" t="s">
        <v>26</v>
      </c>
      <c r="G9061">
        <v>0.7</v>
      </c>
      <c r="H9061">
        <v>51.93</v>
      </c>
      <c r="I9061">
        <v>51.04</v>
      </c>
      <c r="J9061">
        <v>1</v>
      </c>
      <c r="K9061">
        <v>5.4</v>
      </c>
      <c r="L9061">
        <v>6.5</v>
      </c>
      <c r="M9061">
        <v>133</v>
      </c>
      <c r="N9061" t="s">
        <v>41</v>
      </c>
      <c r="O9061">
        <v>1.298</v>
      </c>
      <c r="P9061" t="s">
        <v>28</v>
      </c>
      <c r="Q9061" t="s">
        <v>29</v>
      </c>
      <c r="R9061">
        <v>4.9800000000000004</v>
      </c>
      <c r="S9061">
        <v>6</v>
      </c>
      <c r="T9061">
        <v>-0.89</v>
      </c>
      <c r="U9061">
        <v>1.1000000000000001</v>
      </c>
      <c r="V9061" t="s">
        <v>486</v>
      </c>
      <c r="W9061" t="s">
        <v>45</v>
      </c>
      <c r="X9061">
        <v>1</v>
      </c>
      <c r="Y9061" t="str">
        <f>IF(tblRides[[#This Row],[supply_demand_ratio]]&lt;0.8,"Below 0.8",IF(tblRides[[#This Row],[supply_demand_ratio]]&lt;1,"Between 0.8-1.0",IF(tblRides[[#This Row],[supply_demand_ratio]]&lt;=1.2,"Between 1.0-1.2","Above 1.2")))</f>
        <v>Above 1.2</v>
      </c>
    </row>
    <row r="9062" spans="1:25" x14ac:dyDescent="0.3">
      <c r="A9062" t="s">
        <v>9117</v>
      </c>
      <c r="B9062" s="1">
        <v>46104.474305555559</v>
      </c>
      <c r="C9062" s="2">
        <v>46104</v>
      </c>
      <c r="D9062">
        <v>11</v>
      </c>
      <c r="E9062" t="s">
        <v>25</v>
      </c>
      <c r="F9062" t="s">
        <v>34</v>
      </c>
      <c r="G9062">
        <v>5.8</v>
      </c>
      <c r="H9062">
        <v>129.27000000000001</v>
      </c>
      <c r="J9062">
        <v>1</v>
      </c>
      <c r="K9062">
        <v>9.8000000000000007</v>
      </c>
      <c r="L9062">
        <v>10</v>
      </c>
      <c r="M9062">
        <v>118</v>
      </c>
      <c r="N9062" t="s">
        <v>27</v>
      </c>
      <c r="O9062">
        <v>1.097</v>
      </c>
      <c r="P9062" t="s">
        <v>58</v>
      </c>
      <c r="Q9062" t="s">
        <v>59</v>
      </c>
      <c r="R9062">
        <v>4.4000000000000004</v>
      </c>
      <c r="S9062">
        <v>0</v>
      </c>
      <c r="U9062">
        <v>0.2</v>
      </c>
      <c r="V9062" t="s">
        <v>486</v>
      </c>
      <c r="W9062" t="s">
        <v>45</v>
      </c>
      <c r="X9062">
        <v>0</v>
      </c>
      <c r="Y9062" t="str">
        <f>IF(tblRides[[#This Row],[supply_demand_ratio]]&lt;0.8,"Below 0.8",IF(tblRides[[#This Row],[supply_demand_ratio]]&lt;1,"Between 0.8-1.0",IF(tblRides[[#This Row],[supply_demand_ratio]]&lt;=1.2,"Between 1.0-1.2","Above 1.2")))</f>
        <v>Between 1.0-1.2</v>
      </c>
    </row>
    <row r="9063" spans="1:25" x14ac:dyDescent="0.3">
      <c r="A9063" t="s">
        <v>9118</v>
      </c>
      <c r="B9063" s="1">
        <v>46104.49722222222</v>
      </c>
      <c r="C9063" s="2">
        <v>46104</v>
      </c>
      <c r="D9063">
        <v>11</v>
      </c>
      <c r="E9063" t="s">
        <v>25</v>
      </c>
      <c r="F9063" t="s">
        <v>26</v>
      </c>
      <c r="G9063">
        <v>5.0999999999999996</v>
      </c>
      <c r="H9063">
        <v>110.77</v>
      </c>
      <c r="I9063">
        <v>112.75</v>
      </c>
      <c r="J9063">
        <v>1</v>
      </c>
      <c r="K9063">
        <v>8.5</v>
      </c>
      <c r="L9063">
        <v>7.6</v>
      </c>
      <c r="M9063">
        <v>108</v>
      </c>
      <c r="N9063" t="s">
        <v>27</v>
      </c>
      <c r="O9063">
        <v>0.81599999999999995</v>
      </c>
      <c r="P9063" t="s">
        <v>28</v>
      </c>
      <c r="Q9063" t="s">
        <v>29</v>
      </c>
      <c r="R9063">
        <v>4.92</v>
      </c>
      <c r="S9063">
        <v>3</v>
      </c>
      <c r="T9063">
        <v>1.98</v>
      </c>
      <c r="U9063">
        <v>-0.9</v>
      </c>
      <c r="V9063" t="s">
        <v>486</v>
      </c>
      <c r="W9063" t="s">
        <v>45</v>
      </c>
      <c r="X9063">
        <v>1</v>
      </c>
      <c r="Y9063" t="str">
        <f>IF(tblRides[[#This Row],[supply_demand_ratio]]&lt;0.8,"Below 0.8",IF(tblRides[[#This Row],[supply_demand_ratio]]&lt;1,"Between 0.8-1.0",IF(tblRides[[#This Row],[supply_demand_ratio]]&lt;=1.2,"Between 1.0-1.2","Above 1.2")))</f>
        <v>Between 0.8-1.0</v>
      </c>
    </row>
    <row r="9064" spans="1:25" x14ac:dyDescent="0.3">
      <c r="A9064" t="s">
        <v>9119</v>
      </c>
      <c r="B9064" s="1">
        <v>46104.497916666667</v>
      </c>
      <c r="C9064" s="2">
        <v>46104</v>
      </c>
      <c r="D9064">
        <v>11</v>
      </c>
      <c r="E9064" t="s">
        <v>36</v>
      </c>
      <c r="F9064" t="s">
        <v>34</v>
      </c>
      <c r="G9064">
        <v>10.7</v>
      </c>
      <c r="H9064">
        <v>209.73</v>
      </c>
      <c r="I9064">
        <v>204.54</v>
      </c>
      <c r="J9064">
        <v>1</v>
      </c>
      <c r="K9064">
        <v>7.1</v>
      </c>
      <c r="L9064">
        <v>4</v>
      </c>
      <c r="M9064">
        <v>129</v>
      </c>
      <c r="N9064" t="s">
        <v>27</v>
      </c>
      <c r="O9064">
        <v>1.1120000000000001</v>
      </c>
      <c r="P9064" t="s">
        <v>28</v>
      </c>
      <c r="Q9064" t="s">
        <v>29</v>
      </c>
      <c r="R9064">
        <v>4.58</v>
      </c>
      <c r="S9064">
        <v>0</v>
      </c>
      <c r="T9064">
        <v>-5.19</v>
      </c>
      <c r="U9064">
        <v>-3.1</v>
      </c>
      <c r="V9064" t="s">
        <v>486</v>
      </c>
      <c r="W9064" t="s">
        <v>45</v>
      </c>
      <c r="X9064">
        <v>1</v>
      </c>
      <c r="Y9064" t="str">
        <f>IF(tblRides[[#This Row],[supply_demand_ratio]]&lt;0.8,"Below 0.8",IF(tblRides[[#This Row],[supply_demand_ratio]]&lt;1,"Between 0.8-1.0",IF(tblRides[[#This Row],[supply_demand_ratio]]&lt;=1.2,"Between 1.0-1.2","Above 1.2")))</f>
        <v>Between 1.0-1.2</v>
      </c>
    </row>
    <row r="9065" spans="1:25" x14ac:dyDescent="0.3">
      <c r="A9065" t="s">
        <v>9120</v>
      </c>
      <c r="B9065" s="1">
        <v>46104.505555555559</v>
      </c>
      <c r="C9065" s="2">
        <v>46104</v>
      </c>
      <c r="D9065">
        <v>12</v>
      </c>
      <c r="E9065" t="s">
        <v>43</v>
      </c>
      <c r="F9065" t="s">
        <v>34</v>
      </c>
      <c r="G9065">
        <v>8.6999999999999993</v>
      </c>
      <c r="H9065">
        <v>162.25</v>
      </c>
      <c r="J9065">
        <v>1</v>
      </c>
      <c r="K9065">
        <v>2.5</v>
      </c>
      <c r="L9065">
        <v>1</v>
      </c>
      <c r="M9065">
        <v>59</v>
      </c>
      <c r="N9065" t="s">
        <v>41</v>
      </c>
      <c r="O9065">
        <v>1.671</v>
      </c>
      <c r="P9065" t="s">
        <v>37</v>
      </c>
      <c r="Q9065" t="s">
        <v>103</v>
      </c>
      <c r="R9065">
        <v>4.7</v>
      </c>
      <c r="S9065">
        <v>0</v>
      </c>
      <c r="U9065">
        <v>-1.5</v>
      </c>
      <c r="V9065" t="s">
        <v>486</v>
      </c>
      <c r="W9065" t="s">
        <v>31</v>
      </c>
      <c r="X9065">
        <v>0</v>
      </c>
      <c r="Y9065" t="str">
        <f>IF(tblRides[[#This Row],[supply_demand_ratio]]&lt;0.8,"Below 0.8",IF(tblRides[[#This Row],[supply_demand_ratio]]&lt;1,"Between 0.8-1.0",IF(tblRides[[#This Row],[supply_demand_ratio]]&lt;=1.2,"Between 1.0-1.2","Above 1.2")))</f>
        <v>Above 1.2</v>
      </c>
    </row>
    <row r="9066" spans="1:25" x14ac:dyDescent="0.3">
      <c r="A9066" t="s">
        <v>9121</v>
      </c>
      <c r="B9066" s="1">
        <v>46104.520833333336</v>
      </c>
      <c r="C9066" s="2">
        <v>46104</v>
      </c>
      <c r="D9066">
        <v>12</v>
      </c>
      <c r="E9066" t="s">
        <v>43</v>
      </c>
      <c r="F9066" t="s">
        <v>26</v>
      </c>
      <c r="G9066">
        <v>2.2000000000000002</v>
      </c>
      <c r="H9066">
        <v>69.069999999999993</v>
      </c>
      <c r="I9066">
        <v>71.58</v>
      </c>
      <c r="J9066">
        <v>1</v>
      </c>
      <c r="K9066">
        <v>3.5</v>
      </c>
      <c r="L9066">
        <v>7.7</v>
      </c>
      <c r="M9066">
        <v>61</v>
      </c>
      <c r="N9066" t="s">
        <v>41</v>
      </c>
      <c r="O9066">
        <v>1.6830000000000001</v>
      </c>
      <c r="P9066" t="s">
        <v>28</v>
      </c>
      <c r="Q9066" t="s">
        <v>29</v>
      </c>
      <c r="R9066">
        <v>4.93</v>
      </c>
      <c r="S9066">
        <v>16</v>
      </c>
      <c r="T9066">
        <v>2.5099999999999998</v>
      </c>
      <c r="U9066">
        <v>4.2</v>
      </c>
      <c r="V9066" t="s">
        <v>486</v>
      </c>
      <c r="W9066" t="s">
        <v>31</v>
      </c>
      <c r="X9066">
        <v>1</v>
      </c>
      <c r="Y9066" t="str">
        <f>IF(tblRides[[#This Row],[supply_demand_ratio]]&lt;0.8,"Below 0.8",IF(tblRides[[#This Row],[supply_demand_ratio]]&lt;1,"Between 0.8-1.0",IF(tblRides[[#This Row],[supply_demand_ratio]]&lt;=1.2,"Between 1.0-1.2","Above 1.2")))</f>
        <v>Above 1.2</v>
      </c>
    </row>
    <row r="9067" spans="1:25" x14ac:dyDescent="0.3">
      <c r="A9067" t="s">
        <v>9122</v>
      </c>
      <c r="B9067" s="1">
        <v>46104.530555555553</v>
      </c>
      <c r="C9067" s="2">
        <v>46104</v>
      </c>
      <c r="D9067">
        <v>12</v>
      </c>
      <c r="E9067" t="s">
        <v>33</v>
      </c>
      <c r="F9067" t="s">
        <v>26</v>
      </c>
      <c r="G9067">
        <v>3.7</v>
      </c>
      <c r="H9067">
        <v>92.69</v>
      </c>
      <c r="J9067">
        <v>1</v>
      </c>
      <c r="K9067">
        <v>5.6</v>
      </c>
      <c r="M9067">
        <v>94</v>
      </c>
      <c r="N9067" t="s">
        <v>27</v>
      </c>
      <c r="O9067">
        <v>1.153</v>
      </c>
      <c r="P9067" t="s">
        <v>82</v>
      </c>
      <c r="Q9067" t="s">
        <v>83</v>
      </c>
      <c r="R9067">
        <v>4.55</v>
      </c>
      <c r="S9067">
        <v>2</v>
      </c>
      <c r="V9067" t="s">
        <v>486</v>
      </c>
      <c r="W9067" t="s">
        <v>45</v>
      </c>
      <c r="X9067">
        <v>0</v>
      </c>
      <c r="Y9067" t="str">
        <f>IF(tblRides[[#This Row],[supply_demand_ratio]]&lt;0.8,"Below 0.8",IF(tblRides[[#This Row],[supply_demand_ratio]]&lt;1,"Between 0.8-1.0",IF(tblRides[[#This Row],[supply_demand_ratio]]&lt;=1.2,"Between 1.0-1.2","Above 1.2")))</f>
        <v>Between 1.0-1.2</v>
      </c>
    </row>
    <row r="9068" spans="1:25" x14ac:dyDescent="0.3">
      <c r="A9068" t="s">
        <v>9123</v>
      </c>
      <c r="B9068" s="1">
        <v>46104.548611111109</v>
      </c>
      <c r="C9068" s="2">
        <v>46104</v>
      </c>
      <c r="D9068">
        <v>13</v>
      </c>
      <c r="E9068" t="s">
        <v>62</v>
      </c>
      <c r="F9068" t="s">
        <v>26</v>
      </c>
      <c r="G9068">
        <v>6.4</v>
      </c>
      <c r="H9068">
        <v>129.30000000000001</v>
      </c>
      <c r="I9068">
        <v>122.15</v>
      </c>
      <c r="J9068">
        <v>1.1000000000000001</v>
      </c>
      <c r="K9068">
        <v>2</v>
      </c>
      <c r="L9068">
        <v>2.2999999999999998</v>
      </c>
      <c r="M9068">
        <v>61</v>
      </c>
      <c r="N9068" t="s">
        <v>41</v>
      </c>
      <c r="O9068">
        <v>1.847</v>
      </c>
      <c r="P9068" t="s">
        <v>28</v>
      </c>
      <c r="Q9068" t="s">
        <v>29</v>
      </c>
      <c r="R9068">
        <v>4.7</v>
      </c>
      <c r="S9068">
        <v>12</v>
      </c>
      <c r="T9068">
        <v>-7.15</v>
      </c>
      <c r="U9068">
        <v>0.3</v>
      </c>
      <c r="V9068" t="s">
        <v>486</v>
      </c>
      <c r="W9068" t="s">
        <v>31</v>
      </c>
      <c r="X9068">
        <v>1</v>
      </c>
      <c r="Y9068" t="str">
        <f>IF(tblRides[[#This Row],[supply_demand_ratio]]&lt;0.8,"Below 0.8",IF(tblRides[[#This Row],[supply_demand_ratio]]&lt;1,"Between 0.8-1.0",IF(tblRides[[#This Row],[supply_demand_ratio]]&lt;=1.2,"Between 1.0-1.2","Above 1.2")))</f>
        <v>Above 1.2</v>
      </c>
    </row>
    <row r="9069" spans="1:25" x14ac:dyDescent="0.3">
      <c r="A9069" t="s">
        <v>9124</v>
      </c>
      <c r="B9069" s="1">
        <v>46104.549305555556</v>
      </c>
      <c r="C9069" s="2">
        <v>46104</v>
      </c>
      <c r="D9069">
        <v>13</v>
      </c>
      <c r="E9069" t="s">
        <v>36</v>
      </c>
      <c r="F9069" t="s">
        <v>34</v>
      </c>
      <c r="G9069">
        <v>3.8</v>
      </c>
      <c r="H9069">
        <v>104.37</v>
      </c>
      <c r="J9069">
        <v>1.1000000000000001</v>
      </c>
      <c r="K9069">
        <v>3</v>
      </c>
      <c r="M9069">
        <v>105</v>
      </c>
      <c r="N9069" t="s">
        <v>27</v>
      </c>
      <c r="O9069">
        <v>0.95099999999999996</v>
      </c>
      <c r="P9069" t="s">
        <v>82</v>
      </c>
      <c r="Q9069" t="s">
        <v>83</v>
      </c>
      <c r="R9069">
        <v>4.5199999999999996</v>
      </c>
      <c r="S9069">
        <v>0</v>
      </c>
      <c r="V9069" t="s">
        <v>486</v>
      </c>
      <c r="W9069" t="s">
        <v>31</v>
      </c>
      <c r="X9069">
        <v>0</v>
      </c>
      <c r="Y9069" t="str">
        <f>IF(tblRides[[#This Row],[supply_demand_ratio]]&lt;0.8,"Below 0.8",IF(tblRides[[#This Row],[supply_demand_ratio]]&lt;1,"Between 0.8-1.0",IF(tblRides[[#This Row],[supply_demand_ratio]]&lt;=1.2,"Between 1.0-1.2","Above 1.2")))</f>
        <v>Between 0.8-1.0</v>
      </c>
    </row>
    <row r="9070" spans="1:25" x14ac:dyDescent="0.3">
      <c r="A9070" t="s">
        <v>9125</v>
      </c>
      <c r="B9070" s="1">
        <v>46104.558333333334</v>
      </c>
      <c r="C9070" s="2">
        <v>46104</v>
      </c>
      <c r="D9070">
        <v>13</v>
      </c>
      <c r="E9070" t="s">
        <v>33</v>
      </c>
      <c r="F9070" t="s">
        <v>34</v>
      </c>
      <c r="G9070">
        <v>1.9</v>
      </c>
      <c r="H9070">
        <v>68.8</v>
      </c>
      <c r="J9070">
        <v>1</v>
      </c>
      <c r="K9070">
        <v>6.8</v>
      </c>
      <c r="L9070">
        <v>7.1</v>
      </c>
      <c r="M9070">
        <v>75</v>
      </c>
      <c r="N9070" t="s">
        <v>41</v>
      </c>
      <c r="O9070">
        <v>1.0840000000000001</v>
      </c>
      <c r="P9070" t="s">
        <v>58</v>
      </c>
      <c r="Q9070" t="s">
        <v>108</v>
      </c>
      <c r="R9070">
        <v>4.79</v>
      </c>
      <c r="S9070">
        <v>0</v>
      </c>
      <c r="U9070">
        <v>0.3</v>
      </c>
      <c r="V9070" t="s">
        <v>486</v>
      </c>
      <c r="W9070" t="s">
        <v>45</v>
      </c>
      <c r="X9070">
        <v>0</v>
      </c>
      <c r="Y9070" t="str">
        <f>IF(tblRides[[#This Row],[supply_demand_ratio]]&lt;0.8,"Below 0.8",IF(tblRides[[#This Row],[supply_demand_ratio]]&lt;1,"Between 0.8-1.0",IF(tblRides[[#This Row],[supply_demand_ratio]]&lt;=1.2,"Between 1.0-1.2","Above 1.2")))</f>
        <v>Between 1.0-1.2</v>
      </c>
    </row>
    <row r="9071" spans="1:25" x14ac:dyDescent="0.3">
      <c r="A9071" t="s">
        <v>9126</v>
      </c>
      <c r="B9071" s="1">
        <v>46104.55972222222</v>
      </c>
      <c r="C9071" s="2">
        <v>46104</v>
      </c>
      <c r="D9071">
        <v>13</v>
      </c>
      <c r="E9071" t="s">
        <v>36</v>
      </c>
      <c r="F9071" t="s">
        <v>26</v>
      </c>
      <c r="G9071">
        <v>2.5</v>
      </c>
      <c r="H9071">
        <v>71.12</v>
      </c>
      <c r="J9071">
        <v>1</v>
      </c>
      <c r="K9071">
        <v>6.5</v>
      </c>
      <c r="L9071">
        <v>10.6</v>
      </c>
      <c r="M9071">
        <v>113</v>
      </c>
      <c r="N9071" t="s">
        <v>41</v>
      </c>
      <c r="O9071">
        <v>1.4</v>
      </c>
      <c r="P9071" t="s">
        <v>58</v>
      </c>
      <c r="Q9071" t="s">
        <v>59</v>
      </c>
      <c r="R9071">
        <v>4.8099999999999996</v>
      </c>
      <c r="S9071">
        <v>1</v>
      </c>
      <c r="U9071">
        <v>4.0999999999999996</v>
      </c>
      <c r="V9071" t="s">
        <v>486</v>
      </c>
      <c r="W9071" t="s">
        <v>45</v>
      </c>
      <c r="X9071">
        <v>0</v>
      </c>
      <c r="Y9071" t="str">
        <f>IF(tblRides[[#This Row],[supply_demand_ratio]]&lt;0.8,"Below 0.8",IF(tblRides[[#This Row],[supply_demand_ratio]]&lt;1,"Between 0.8-1.0",IF(tblRides[[#This Row],[supply_demand_ratio]]&lt;=1.2,"Between 1.0-1.2","Above 1.2")))</f>
        <v>Above 1.2</v>
      </c>
    </row>
    <row r="9072" spans="1:25" x14ac:dyDescent="0.3">
      <c r="A9072" t="s">
        <v>9127</v>
      </c>
      <c r="B9072" s="1">
        <v>46104.584027777775</v>
      </c>
      <c r="C9072" s="2">
        <v>46104</v>
      </c>
      <c r="D9072">
        <v>14</v>
      </c>
      <c r="E9072" t="s">
        <v>36</v>
      </c>
      <c r="F9072" t="s">
        <v>26</v>
      </c>
      <c r="G9072">
        <v>15.6</v>
      </c>
      <c r="H9072">
        <v>262.98</v>
      </c>
      <c r="I9072">
        <v>273.18</v>
      </c>
      <c r="J9072">
        <v>1</v>
      </c>
      <c r="K9072">
        <v>5.5</v>
      </c>
      <c r="L9072">
        <v>4.4000000000000004</v>
      </c>
      <c r="M9072">
        <v>100</v>
      </c>
      <c r="N9072" t="s">
        <v>27</v>
      </c>
      <c r="O9072">
        <v>0.91200000000000003</v>
      </c>
      <c r="P9072" t="s">
        <v>28</v>
      </c>
      <c r="Q9072" t="s">
        <v>29</v>
      </c>
      <c r="R9072">
        <v>4.43</v>
      </c>
      <c r="S9072">
        <v>8</v>
      </c>
      <c r="T9072">
        <v>10.199999999999999</v>
      </c>
      <c r="U9072">
        <v>-1.1000000000000001</v>
      </c>
      <c r="V9072" t="s">
        <v>486</v>
      </c>
      <c r="W9072" t="s">
        <v>45</v>
      </c>
      <c r="X9072">
        <v>1</v>
      </c>
      <c r="Y9072" t="str">
        <f>IF(tblRides[[#This Row],[supply_demand_ratio]]&lt;0.8,"Below 0.8",IF(tblRides[[#This Row],[supply_demand_ratio]]&lt;1,"Between 0.8-1.0",IF(tblRides[[#This Row],[supply_demand_ratio]]&lt;=1.2,"Between 1.0-1.2","Above 1.2")))</f>
        <v>Between 0.8-1.0</v>
      </c>
    </row>
    <row r="9073" spans="1:25" x14ac:dyDescent="0.3">
      <c r="A9073" t="s">
        <v>9128</v>
      </c>
      <c r="B9073" s="1">
        <v>46104.612500000003</v>
      </c>
      <c r="C9073" s="2">
        <v>46104</v>
      </c>
      <c r="D9073">
        <v>14</v>
      </c>
      <c r="E9073" t="s">
        <v>36</v>
      </c>
      <c r="F9073" t="s">
        <v>26</v>
      </c>
      <c r="G9073">
        <v>4.0999999999999996</v>
      </c>
      <c r="H9073">
        <v>121.52</v>
      </c>
      <c r="I9073">
        <v>122.87</v>
      </c>
      <c r="J9073">
        <v>1.1000000000000001</v>
      </c>
      <c r="K9073">
        <v>5.8</v>
      </c>
      <c r="L9073">
        <v>12.3</v>
      </c>
      <c r="M9073">
        <v>107</v>
      </c>
      <c r="N9073" t="s">
        <v>41</v>
      </c>
      <c r="O9073">
        <v>1.2010000000000001</v>
      </c>
      <c r="P9073" t="s">
        <v>28</v>
      </c>
      <c r="Q9073" t="s">
        <v>29</v>
      </c>
      <c r="R9073">
        <v>4.55</v>
      </c>
      <c r="S9073">
        <v>12</v>
      </c>
      <c r="T9073">
        <v>1.35</v>
      </c>
      <c r="U9073">
        <v>6.5</v>
      </c>
      <c r="V9073" t="s">
        <v>486</v>
      </c>
      <c r="W9073" t="s">
        <v>45</v>
      </c>
      <c r="X9073">
        <v>1</v>
      </c>
      <c r="Y9073" t="str">
        <f>IF(tblRides[[#This Row],[supply_demand_ratio]]&lt;0.8,"Below 0.8",IF(tblRides[[#This Row],[supply_demand_ratio]]&lt;1,"Between 0.8-1.0",IF(tblRides[[#This Row],[supply_demand_ratio]]&lt;=1.2,"Between 1.0-1.2","Above 1.2")))</f>
        <v>Above 1.2</v>
      </c>
    </row>
    <row r="9074" spans="1:25" x14ac:dyDescent="0.3">
      <c r="A9074" t="s">
        <v>9129</v>
      </c>
      <c r="B9074" s="1">
        <v>46104.620833333334</v>
      </c>
      <c r="C9074" s="2">
        <v>46104</v>
      </c>
      <c r="D9074">
        <v>14</v>
      </c>
      <c r="E9074" t="s">
        <v>33</v>
      </c>
      <c r="F9074" t="s">
        <v>34</v>
      </c>
      <c r="G9074">
        <v>7.4</v>
      </c>
      <c r="H9074">
        <v>149.47999999999999</v>
      </c>
      <c r="I9074">
        <v>148.9</v>
      </c>
      <c r="J9074">
        <v>1</v>
      </c>
      <c r="K9074">
        <v>8.9</v>
      </c>
      <c r="L9074">
        <v>9</v>
      </c>
      <c r="M9074">
        <v>86</v>
      </c>
      <c r="N9074" t="s">
        <v>41</v>
      </c>
      <c r="O9074">
        <v>1.3879999999999999</v>
      </c>
      <c r="P9074" t="s">
        <v>28</v>
      </c>
      <c r="Q9074" t="s">
        <v>29</v>
      </c>
      <c r="R9074">
        <v>5</v>
      </c>
      <c r="S9074">
        <v>0</v>
      </c>
      <c r="T9074">
        <v>-0.57999999999999996</v>
      </c>
      <c r="U9074">
        <v>0.1</v>
      </c>
      <c r="V9074" t="s">
        <v>486</v>
      </c>
      <c r="W9074" t="s">
        <v>45</v>
      </c>
      <c r="X9074">
        <v>1</v>
      </c>
      <c r="Y9074" t="str">
        <f>IF(tblRides[[#This Row],[supply_demand_ratio]]&lt;0.8,"Below 0.8",IF(tblRides[[#This Row],[supply_demand_ratio]]&lt;1,"Between 0.8-1.0",IF(tblRides[[#This Row],[supply_demand_ratio]]&lt;=1.2,"Between 1.0-1.2","Above 1.2")))</f>
        <v>Above 1.2</v>
      </c>
    </row>
    <row r="9075" spans="1:25" x14ac:dyDescent="0.3">
      <c r="A9075" t="s">
        <v>9130</v>
      </c>
      <c r="B9075" s="1">
        <v>46104.637499999997</v>
      </c>
      <c r="C9075" s="2">
        <v>46104</v>
      </c>
      <c r="D9075">
        <v>15</v>
      </c>
      <c r="E9075" t="s">
        <v>33</v>
      </c>
      <c r="F9075" t="s">
        <v>26</v>
      </c>
      <c r="G9075">
        <v>0.8</v>
      </c>
      <c r="H9075">
        <v>51.6</v>
      </c>
      <c r="J9075">
        <v>1</v>
      </c>
      <c r="K9075">
        <v>4.3</v>
      </c>
      <c r="L9075">
        <v>5.4</v>
      </c>
      <c r="M9075">
        <v>80</v>
      </c>
      <c r="N9075" t="s">
        <v>27</v>
      </c>
      <c r="O9075">
        <v>0.92700000000000005</v>
      </c>
      <c r="P9075" t="s">
        <v>37</v>
      </c>
      <c r="Q9075" t="s">
        <v>38</v>
      </c>
      <c r="R9075">
        <v>4.84</v>
      </c>
      <c r="S9075">
        <v>32</v>
      </c>
      <c r="U9075">
        <v>1.1000000000000001</v>
      </c>
      <c r="V9075" t="s">
        <v>486</v>
      </c>
      <c r="W9075" t="s">
        <v>31</v>
      </c>
      <c r="X9075">
        <v>0</v>
      </c>
      <c r="Y9075" t="str">
        <f>IF(tblRides[[#This Row],[supply_demand_ratio]]&lt;0.8,"Below 0.8",IF(tblRides[[#This Row],[supply_demand_ratio]]&lt;1,"Between 0.8-1.0",IF(tblRides[[#This Row],[supply_demand_ratio]]&lt;=1.2,"Between 1.0-1.2","Above 1.2")))</f>
        <v>Between 0.8-1.0</v>
      </c>
    </row>
    <row r="9076" spans="1:25" x14ac:dyDescent="0.3">
      <c r="A9076" t="s">
        <v>9131</v>
      </c>
      <c r="B9076" s="1">
        <v>46104.638888888891</v>
      </c>
      <c r="C9076" s="2">
        <v>46104</v>
      </c>
      <c r="D9076">
        <v>15</v>
      </c>
      <c r="E9076" t="s">
        <v>43</v>
      </c>
      <c r="F9076" t="s">
        <v>34</v>
      </c>
      <c r="G9076">
        <v>9.8000000000000007</v>
      </c>
      <c r="H9076">
        <v>189.23</v>
      </c>
      <c r="I9076">
        <v>186.13</v>
      </c>
      <c r="J9076">
        <v>1</v>
      </c>
      <c r="K9076">
        <v>9</v>
      </c>
      <c r="L9076">
        <v>12.8</v>
      </c>
      <c r="M9076">
        <v>61</v>
      </c>
      <c r="N9076" t="s">
        <v>41</v>
      </c>
      <c r="O9076">
        <v>1.1499999999999999</v>
      </c>
      <c r="P9076" t="s">
        <v>28</v>
      </c>
      <c r="Q9076" t="s">
        <v>29</v>
      </c>
      <c r="R9076">
        <v>4.76</v>
      </c>
      <c r="S9076">
        <v>0</v>
      </c>
      <c r="T9076">
        <v>-3.1</v>
      </c>
      <c r="U9076">
        <v>3.8</v>
      </c>
      <c r="V9076" t="s">
        <v>486</v>
      </c>
      <c r="W9076" t="s">
        <v>45</v>
      </c>
      <c r="X9076">
        <v>1</v>
      </c>
      <c r="Y9076" t="str">
        <f>IF(tblRides[[#This Row],[supply_demand_ratio]]&lt;0.8,"Below 0.8",IF(tblRides[[#This Row],[supply_demand_ratio]]&lt;1,"Between 0.8-1.0",IF(tblRides[[#This Row],[supply_demand_ratio]]&lt;=1.2,"Between 1.0-1.2","Above 1.2")))</f>
        <v>Between 1.0-1.2</v>
      </c>
    </row>
    <row r="9077" spans="1:25" x14ac:dyDescent="0.3">
      <c r="A9077" t="s">
        <v>9132</v>
      </c>
      <c r="B9077" s="1">
        <v>46104.647222222222</v>
      </c>
      <c r="C9077" s="2">
        <v>46104</v>
      </c>
      <c r="D9077">
        <v>15</v>
      </c>
      <c r="E9077" t="s">
        <v>43</v>
      </c>
      <c r="F9077" t="s">
        <v>26</v>
      </c>
      <c r="G9077">
        <v>7.6</v>
      </c>
      <c r="H9077">
        <v>146.88999999999999</v>
      </c>
      <c r="I9077">
        <v>148.46</v>
      </c>
      <c r="J9077">
        <v>1</v>
      </c>
      <c r="K9077">
        <v>5.5</v>
      </c>
      <c r="L9077">
        <v>8.9</v>
      </c>
      <c r="M9077">
        <v>59</v>
      </c>
      <c r="N9077" t="s">
        <v>41</v>
      </c>
      <c r="O9077">
        <v>1.4039999999999999</v>
      </c>
      <c r="P9077" t="s">
        <v>28</v>
      </c>
      <c r="Q9077" t="s">
        <v>29</v>
      </c>
      <c r="R9077">
        <v>4.92</v>
      </c>
      <c r="S9077">
        <v>6</v>
      </c>
      <c r="T9077">
        <v>1.57</v>
      </c>
      <c r="U9077">
        <v>3.4</v>
      </c>
      <c r="V9077" t="s">
        <v>486</v>
      </c>
      <c r="W9077" t="s">
        <v>45</v>
      </c>
      <c r="X9077">
        <v>1</v>
      </c>
      <c r="Y9077" t="str">
        <f>IF(tblRides[[#This Row],[supply_demand_ratio]]&lt;0.8,"Below 0.8",IF(tblRides[[#This Row],[supply_demand_ratio]]&lt;1,"Between 0.8-1.0",IF(tblRides[[#This Row],[supply_demand_ratio]]&lt;=1.2,"Between 1.0-1.2","Above 1.2")))</f>
        <v>Above 1.2</v>
      </c>
    </row>
    <row r="9078" spans="1:25" x14ac:dyDescent="0.3">
      <c r="A9078" t="s">
        <v>9133</v>
      </c>
      <c r="B9078" s="1">
        <v>46104.667361111111</v>
      </c>
      <c r="C9078" s="2">
        <v>46104</v>
      </c>
      <c r="D9078">
        <v>16</v>
      </c>
      <c r="E9078" t="s">
        <v>25</v>
      </c>
      <c r="F9078" t="s">
        <v>26</v>
      </c>
      <c r="G9078">
        <v>10.4</v>
      </c>
      <c r="H9078">
        <v>178.33</v>
      </c>
      <c r="J9078">
        <v>1</v>
      </c>
      <c r="K9078">
        <v>5</v>
      </c>
      <c r="L9078">
        <v>8.5</v>
      </c>
      <c r="M9078">
        <v>100</v>
      </c>
      <c r="N9078" t="s">
        <v>27</v>
      </c>
      <c r="O9078">
        <v>0.89500000000000002</v>
      </c>
      <c r="P9078" t="s">
        <v>58</v>
      </c>
      <c r="Q9078" t="s">
        <v>88</v>
      </c>
      <c r="R9078">
        <v>4.5599999999999996</v>
      </c>
      <c r="S9078">
        <v>4</v>
      </c>
      <c r="U9078">
        <v>3.5</v>
      </c>
      <c r="V9078" t="s">
        <v>486</v>
      </c>
      <c r="W9078" t="s">
        <v>31</v>
      </c>
      <c r="X9078">
        <v>0</v>
      </c>
      <c r="Y9078" t="str">
        <f>IF(tblRides[[#This Row],[supply_demand_ratio]]&lt;0.8,"Below 0.8",IF(tblRides[[#This Row],[supply_demand_ratio]]&lt;1,"Between 0.8-1.0",IF(tblRides[[#This Row],[supply_demand_ratio]]&lt;=1.2,"Between 1.0-1.2","Above 1.2")))</f>
        <v>Between 0.8-1.0</v>
      </c>
    </row>
    <row r="9079" spans="1:25" x14ac:dyDescent="0.3">
      <c r="A9079" t="s">
        <v>9134</v>
      </c>
      <c r="B9079" s="1">
        <v>46104.684027777781</v>
      </c>
      <c r="C9079" s="2">
        <v>46104</v>
      </c>
      <c r="D9079">
        <v>16</v>
      </c>
      <c r="E9079" t="s">
        <v>43</v>
      </c>
      <c r="F9079" t="s">
        <v>34</v>
      </c>
      <c r="G9079">
        <v>1.8</v>
      </c>
      <c r="H9079">
        <v>67.69</v>
      </c>
      <c r="I9079">
        <v>71.06</v>
      </c>
      <c r="J9079">
        <v>1</v>
      </c>
      <c r="K9079">
        <v>7.8</v>
      </c>
      <c r="L9079">
        <v>16.3</v>
      </c>
      <c r="M9079">
        <v>65</v>
      </c>
      <c r="N9079" t="s">
        <v>27</v>
      </c>
      <c r="O9079">
        <v>1.131</v>
      </c>
      <c r="P9079" t="s">
        <v>28</v>
      </c>
      <c r="Q9079" t="s">
        <v>29</v>
      </c>
      <c r="R9079">
        <v>4.6500000000000004</v>
      </c>
      <c r="S9079">
        <v>0</v>
      </c>
      <c r="T9079">
        <v>3.37</v>
      </c>
      <c r="U9079">
        <v>8.5</v>
      </c>
      <c r="V9079" t="s">
        <v>486</v>
      </c>
      <c r="W9079" t="s">
        <v>45</v>
      </c>
      <c r="X9079">
        <v>1</v>
      </c>
      <c r="Y9079" t="str">
        <f>IF(tblRides[[#This Row],[supply_demand_ratio]]&lt;0.8,"Below 0.8",IF(tblRides[[#This Row],[supply_demand_ratio]]&lt;1,"Between 0.8-1.0",IF(tblRides[[#This Row],[supply_demand_ratio]]&lt;=1.2,"Between 1.0-1.2","Above 1.2")))</f>
        <v>Between 1.0-1.2</v>
      </c>
    </row>
    <row r="9080" spans="1:25" x14ac:dyDescent="0.3">
      <c r="A9080" t="s">
        <v>9135</v>
      </c>
      <c r="B9080" s="1">
        <v>46104.692361111112</v>
      </c>
      <c r="C9080" s="2">
        <v>46104</v>
      </c>
      <c r="D9080">
        <v>16</v>
      </c>
      <c r="E9080" t="s">
        <v>43</v>
      </c>
      <c r="F9080" t="s">
        <v>26</v>
      </c>
      <c r="G9080">
        <v>17.7</v>
      </c>
      <c r="H9080">
        <v>329.73</v>
      </c>
      <c r="I9080">
        <v>329.88</v>
      </c>
      <c r="J9080">
        <v>1</v>
      </c>
      <c r="K9080">
        <v>3.2</v>
      </c>
      <c r="L9080">
        <v>6.6</v>
      </c>
      <c r="M9080">
        <v>53</v>
      </c>
      <c r="N9080" t="s">
        <v>41</v>
      </c>
      <c r="O9080">
        <v>1.1180000000000001</v>
      </c>
      <c r="P9080" t="s">
        <v>28</v>
      </c>
      <c r="Q9080" t="s">
        <v>29</v>
      </c>
      <c r="R9080">
        <v>4.54</v>
      </c>
      <c r="S9080">
        <v>4</v>
      </c>
      <c r="T9080">
        <v>0.15</v>
      </c>
      <c r="U9080">
        <v>3.4</v>
      </c>
      <c r="V9080" t="s">
        <v>486</v>
      </c>
      <c r="W9080" t="s">
        <v>31</v>
      </c>
      <c r="X9080">
        <v>1</v>
      </c>
      <c r="Y9080" t="str">
        <f>IF(tblRides[[#This Row],[supply_demand_ratio]]&lt;0.8,"Below 0.8",IF(tblRides[[#This Row],[supply_demand_ratio]]&lt;1,"Between 0.8-1.0",IF(tblRides[[#This Row],[supply_demand_ratio]]&lt;=1.2,"Between 1.0-1.2","Above 1.2")))</f>
        <v>Between 1.0-1.2</v>
      </c>
    </row>
    <row r="9081" spans="1:25" x14ac:dyDescent="0.3">
      <c r="A9081" t="s">
        <v>9136</v>
      </c>
      <c r="B9081" s="1">
        <v>46104.703472222223</v>
      </c>
      <c r="C9081" s="2">
        <v>46104</v>
      </c>
      <c r="D9081">
        <v>16</v>
      </c>
      <c r="E9081" t="s">
        <v>33</v>
      </c>
      <c r="F9081" t="s">
        <v>26</v>
      </c>
      <c r="G9081">
        <v>12.4</v>
      </c>
      <c r="H9081">
        <v>288.35000000000002</v>
      </c>
      <c r="I9081">
        <v>295.19</v>
      </c>
      <c r="J9081">
        <v>1.2</v>
      </c>
      <c r="K9081">
        <v>5.0999999999999996</v>
      </c>
      <c r="L9081">
        <v>6.4</v>
      </c>
      <c r="M9081">
        <v>82</v>
      </c>
      <c r="N9081" t="s">
        <v>27</v>
      </c>
      <c r="O9081">
        <v>0.96499999999999997</v>
      </c>
      <c r="P9081" t="s">
        <v>28</v>
      </c>
      <c r="Q9081" t="s">
        <v>29</v>
      </c>
      <c r="R9081">
        <v>4.41</v>
      </c>
      <c r="S9081">
        <v>12</v>
      </c>
      <c r="T9081">
        <v>6.84</v>
      </c>
      <c r="U9081">
        <v>1.3</v>
      </c>
      <c r="V9081" t="s">
        <v>486</v>
      </c>
      <c r="W9081" t="s">
        <v>45</v>
      </c>
      <c r="X9081">
        <v>1</v>
      </c>
      <c r="Y9081" t="str">
        <f>IF(tblRides[[#This Row],[supply_demand_ratio]]&lt;0.8,"Below 0.8",IF(tblRides[[#This Row],[supply_demand_ratio]]&lt;1,"Between 0.8-1.0",IF(tblRides[[#This Row],[supply_demand_ratio]]&lt;=1.2,"Between 1.0-1.2","Above 1.2")))</f>
        <v>Between 0.8-1.0</v>
      </c>
    </row>
    <row r="9082" spans="1:25" x14ac:dyDescent="0.3">
      <c r="A9082" t="s">
        <v>9137</v>
      </c>
      <c r="B9082" s="1">
        <v>46104.750694444447</v>
      </c>
      <c r="C9082" s="2">
        <v>46104</v>
      </c>
      <c r="D9082">
        <v>18</v>
      </c>
      <c r="E9082" t="s">
        <v>33</v>
      </c>
      <c r="F9082" t="s">
        <v>26</v>
      </c>
      <c r="G9082">
        <v>1.7</v>
      </c>
      <c r="H9082">
        <v>76.28</v>
      </c>
      <c r="I9082">
        <v>70.22</v>
      </c>
      <c r="J9082">
        <v>1.2</v>
      </c>
      <c r="K9082">
        <v>6.2</v>
      </c>
      <c r="L9082">
        <v>9.6999999999999993</v>
      </c>
      <c r="M9082">
        <v>74</v>
      </c>
      <c r="N9082" t="s">
        <v>27</v>
      </c>
      <c r="O9082">
        <v>0.80300000000000005</v>
      </c>
      <c r="P9082" t="s">
        <v>28</v>
      </c>
      <c r="Q9082" t="s">
        <v>29</v>
      </c>
      <c r="R9082">
        <v>4.57</v>
      </c>
      <c r="S9082">
        <v>2</v>
      </c>
      <c r="T9082">
        <v>-6.06</v>
      </c>
      <c r="U9082">
        <v>3.5</v>
      </c>
      <c r="V9082" t="s">
        <v>486</v>
      </c>
      <c r="W9082" t="s">
        <v>45</v>
      </c>
      <c r="X9082">
        <v>1</v>
      </c>
      <c r="Y9082" t="str">
        <f>IF(tblRides[[#This Row],[supply_demand_ratio]]&lt;0.8,"Below 0.8",IF(tblRides[[#This Row],[supply_demand_ratio]]&lt;1,"Between 0.8-1.0",IF(tblRides[[#This Row],[supply_demand_ratio]]&lt;=1.2,"Between 1.0-1.2","Above 1.2")))</f>
        <v>Between 0.8-1.0</v>
      </c>
    </row>
    <row r="9083" spans="1:25" x14ac:dyDescent="0.3">
      <c r="A9083" t="s">
        <v>9138</v>
      </c>
      <c r="B9083" s="1">
        <v>46104.772222222222</v>
      </c>
      <c r="C9083" s="2">
        <v>46104</v>
      </c>
      <c r="D9083">
        <v>18</v>
      </c>
      <c r="E9083" t="s">
        <v>25</v>
      </c>
      <c r="F9083" t="s">
        <v>26</v>
      </c>
      <c r="G9083">
        <v>3.7</v>
      </c>
      <c r="H9083">
        <v>138.15</v>
      </c>
      <c r="J9083">
        <v>1.4</v>
      </c>
      <c r="K9083">
        <v>12.6</v>
      </c>
      <c r="L9083">
        <v>11.2</v>
      </c>
      <c r="M9083">
        <v>77</v>
      </c>
      <c r="N9083" t="s">
        <v>72</v>
      </c>
      <c r="O9083">
        <v>0.45500000000000002</v>
      </c>
      <c r="P9083" t="s">
        <v>37</v>
      </c>
      <c r="Q9083" t="s">
        <v>103</v>
      </c>
      <c r="R9083">
        <v>4.71</v>
      </c>
      <c r="S9083">
        <v>3</v>
      </c>
      <c r="U9083">
        <v>-1.4</v>
      </c>
      <c r="V9083" t="s">
        <v>486</v>
      </c>
      <c r="W9083" t="s">
        <v>77</v>
      </c>
      <c r="X9083">
        <v>0</v>
      </c>
      <c r="Y9083" t="str">
        <f>IF(tblRides[[#This Row],[supply_demand_ratio]]&lt;0.8,"Below 0.8",IF(tblRides[[#This Row],[supply_demand_ratio]]&lt;1,"Between 0.8-1.0",IF(tblRides[[#This Row],[supply_demand_ratio]]&lt;=1.2,"Between 1.0-1.2","Above 1.2")))</f>
        <v>Below 0.8</v>
      </c>
    </row>
    <row r="9084" spans="1:25" x14ac:dyDescent="0.3">
      <c r="A9084" t="s">
        <v>9139</v>
      </c>
      <c r="B9084" s="1">
        <v>46104.774305555555</v>
      </c>
      <c r="C9084" s="2">
        <v>46104</v>
      </c>
      <c r="D9084">
        <v>18</v>
      </c>
      <c r="E9084" t="s">
        <v>43</v>
      </c>
      <c r="F9084" t="s">
        <v>26</v>
      </c>
      <c r="G9084">
        <v>7.6</v>
      </c>
      <c r="H9084">
        <v>150.87</v>
      </c>
      <c r="I9084">
        <v>146.44</v>
      </c>
      <c r="J9084">
        <v>1</v>
      </c>
      <c r="K9084">
        <v>4.7</v>
      </c>
      <c r="L9084">
        <v>6.1</v>
      </c>
      <c r="M9084">
        <v>45</v>
      </c>
      <c r="N9084" t="s">
        <v>41</v>
      </c>
      <c r="O9084">
        <v>1.0589999999999999</v>
      </c>
      <c r="P9084" t="s">
        <v>28</v>
      </c>
      <c r="Q9084" t="s">
        <v>29</v>
      </c>
      <c r="R9084">
        <v>4.83</v>
      </c>
      <c r="S9084">
        <v>13</v>
      </c>
      <c r="T9084">
        <v>-4.43</v>
      </c>
      <c r="U9084">
        <v>1.4</v>
      </c>
      <c r="V9084" t="s">
        <v>486</v>
      </c>
      <c r="W9084" t="s">
        <v>31</v>
      </c>
      <c r="X9084">
        <v>1</v>
      </c>
      <c r="Y9084" t="str">
        <f>IF(tblRides[[#This Row],[supply_demand_ratio]]&lt;0.8,"Below 0.8",IF(tblRides[[#This Row],[supply_demand_ratio]]&lt;1,"Between 0.8-1.0",IF(tblRides[[#This Row],[supply_demand_ratio]]&lt;=1.2,"Between 1.0-1.2","Above 1.2")))</f>
        <v>Between 1.0-1.2</v>
      </c>
    </row>
    <row r="9085" spans="1:25" x14ac:dyDescent="0.3">
      <c r="A9085" t="s">
        <v>9140</v>
      </c>
      <c r="B9085" s="1">
        <v>46104.775000000001</v>
      </c>
      <c r="C9085" s="2">
        <v>46104</v>
      </c>
      <c r="D9085">
        <v>18</v>
      </c>
      <c r="E9085" t="s">
        <v>43</v>
      </c>
      <c r="F9085" t="s">
        <v>34</v>
      </c>
      <c r="G9085">
        <v>1.8</v>
      </c>
      <c r="H9085">
        <v>73.27</v>
      </c>
      <c r="I9085">
        <v>70.95</v>
      </c>
      <c r="J9085">
        <v>1.1000000000000001</v>
      </c>
      <c r="K9085">
        <v>5</v>
      </c>
      <c r="L9085">
        <v>12.5</v>
      </c>
      <c r="M9085">
        <v>52</v>
      </c>
      <c r="N9085" t="s">
        <v>41</v>
      </c>
      <c r="O9085">
        <v>1.248</v>
      </c>
      <c r="P9085" t="s">
        <v>28</v>
      </c>
      <c r="Q9085" t="s">
        <v>29</v>
      </c>
      <c r="R9085">
        <v>4.96</v>
      </c>
      <c r="S9085">
        <v>0</v>
      </c>
      <c r="T9085">
        <v>-2.3199999999999998</v>
      </c>
      <c r="U9085">
        <v>7.5</v>
      </c>
      <c r="V9085" t="s">
        <v>486</v>
      </c>
      <c r="W9085" t="s">
        <v>31</v>
      </c>
      <c r="X9085">
        <v>1</v>
      </c>
      <c r="Y9085" t="str">
        <f>IF(tblRides[[#This Row],[supply_demand_ratio]]&lt;0.8,"Below 0.8",IF(tblRides[[#This Row],[supply_demand_ratio]]&lt;1,"Between 0.8-1.0",IF(tblRides[[#This Row],[supply_demand_ratio]]&lt;=1.2,"Between 1.0-1.2","Above 1.2")))</f>
        <v>Above 1.2</v>
      </c>
    </row>
    <row r="9086" spans="1:25" x14ac:dyDescent="0.3">
      <c r="A9086" t="s">
        <v>9141</v>
      </c>
      <c r="B9086" s="1">
        <v>46104.775694444441</v>
      </c>
      <c r="C9086" s="2">
        <v>46104</v>
      </c>
      <c r="D9086">
        <v>18</v>
      </c>
      <c r="E9086" t="s">
        <v>36</v>
      </c>
      <c r="F9086" t="s">
        <v>26</v>
      </c>
      <c r="G9086">
        <v>15.1</v>
      </c>
      <c r="H9086">
        <v>394.74</v>
      </c>
      <c r="I9086">
        <v>405.28</v>
      </c>
      <c r="J9086">
        <v>1.4</v>
      </c>
      <c r="K9086">
        <v>8.6</v>
      </c>
      <c r="L9086">
        <v>8.5</v>
      </c>
      <c r="M9086">
        <v>87</v>
      </c>
      <c r="N9086" t="s">
        <v>72</v>
      </c>
      <c r="O9086">
        <v>0.56200000000000006</v>
      </c>
      <c r="P9086" t="s">
        <v>28</v>
      </c>
      <c r="Q9086" t="s">
        <v>29</v>
      </c>
      <c r="R9086">
        <v>4.74</v>
      </c>
      <c r="S9086">
        <v>11</v>
      </c>
      <c r="T9086">
        <v>10.54</v>
      </c>
      <c r="U9086">
        <v>-0.1</v>
      </c>
      <c r="V9086" t="s">
        <v>486</v>
      </c>
      <c r="W9086" t="s">
        <v>45</v>
      </c>
      <c r="X9086">
        <v>1</v>
      </c>
      <c r="Y9086" t="str">
        <f>IF(tblRides[[#This Row],[supply_demand_ratio]]&lt;0.8,"Below 0.8",IF(tblRides[[#This Row],[supply_demand_ratio]]&lt;1,"Between 0.8-1.0",IF(tblRides[[#This Row],[supply_demand_ratio]]&lt;=1.2,"Between 1.0-1.2","Above 1.2")))</f>
        <v>Below 0.8</v>
      </c>
    </row>
    <row r="9087" spans="1:25" x14ac:dyDescent="0.3">
      <c r="A9087" t="s">
        <v>9142</v>
      </c>
      <c r="B9087" s="1">
        <v>46104.806944444441</v>
      </c>
      <c r="C9087" s="2">
        <v>46104</v>
      </c>
      <c r="D9087">
        <v>19</v>
      </c>
      <c r="E9087" t="s">
        <v>43</v>
      </c>
      <c r="F9087" t="s">
        <v>26</v>
      </c>
      <c r="G9087">
        <v>9.4</v>
      </c>
      <c r="H9087">
        <v>191.41</v>
      </c>
      <c r="I9087">
        <v>184.6</v>
      </c>
      <c r="J9087">
        <v>1.1000000000000001</v>
      </c>
      <c r="K9087">
        <v>2</v>
      </c>
      <c r="L9087">
        <v>5.0999999999999996</v>
      </c>
      <c r="M9087">
        <v>47</v>
      </c>
      <c r="N9087" t="s">
        <v>41</v>
      </c>
      <c r="O9087">
        <v>1.0529999999999999</v>
      </c>
      <c r="P9087" t="s">
        <v>28</v>
      </c>
      <c r="Q9087" t="s">
        <v>29</v>
      </c>
      <c r="R9087">
        <v>4.84</v>
      </c>
      <c r="S9087">
        <v>3</v>
      </c>
      <c r="T9087">
        <v>-6.81</v>
      </c>
      <c r="U9087">
        <v>3.1</v>
      </c>
      <c r="V9087" t="s">
        <v>486</v>
      </c>
      <c r="W9087" t="s">
        <v>31</v>
      </c>
      <c r="X9087">
        <v>1</v>
      </c>
      <c r="Y9087" t="str">
        <f>IF(tblRides[[#This Row],[supply_demand_ratio]]&lt;0.8,"Below 0.8",IF(tblRides[[#This Row],[supply_demand_ratio]]&lt;1,"Between 0.8-1.0",IF(tblRides[[#This Row],[supply_demand_ratio]]&lt;=1.2,"Between 1.0-1.2","Above 1.2")))</f>
        <v>Between 1.0-1.2</v>
      </c>
    </row>
    <row r="9088" spans="1:25" x14ac:dyDescent="0.3">
      <c r="A9088" t="s">
        <v>9143</v>
      </c>
      <c r="B9088" s="1">
        <v>46104.814583333333</v>
      </c>
      <c r="C9088" s="2">
        <v>46104</v>
      </c>
      <c r="D9088">
        <v>19</v>
      </c>
      <c r="E9088" t="s">
        <v>25</v>
      </c>
      <c r="F9088" t="s">
        <v>26</v>
      </c>
      <c r="G9088">
        <v>3.8</v>
      </c>
      <c r="H9088">
        <v>156.38999999999999</v>
      </c>
      <c r="J9088">
        <v>1.5</v>
      </c>
      <c r="K9088">
        <v>11.3</v>
      </c>
      <c r="L9088">
        <v>10.7</v>
      </c>
      <c r="M9088">
        <v>96</v>
      </c>
      <c r="N9088" t="s">
        <v>72</v>
      </c>
      <c r="O9088">
        <v>0.57699999999999996</v>
      </c>
      <c r="P9088" t="s">
        <v>58</v>
      </c>
      <c r="Q9088" t="s">
        <v>108</v>
      </c>
      <c r="R9088">
        <v>4.9000000000000004</v>
      </c>
      <c r="S9088">
        <v>10</v>
      </c>
      <c r="U9088">
        <v>-0.6</v>
      </c>
      <c r="V9088" t="s">
        <v>486</v>
      </c>
      <c r="W9088" t="s">
        <v>77</v>
      </c>
      <c r="X9088">
        <v>0</v>
      </c>
      <c r="Y9088" t="str">
        <f>IF(tblRides[[#This Row],[supply_demand_ratio]]&lt;0.8,"Below 0.8",IF(tblRides[[#This Row],[supply_demand_ratio]]&lt;1,"Between 0.8-1.0",IF(tblRides[[#This Row],[supply_demand_ratio]]&lt;=1.2,"Between 1.0-1.2","Above 1.2")))</f>
        <v>Below 0.8</v>
      </c>
    </row>
    <row r="9089" spans="1:25" x14ac:dyDescent="0.3">
      <c r="A9089" t="s">
        <v>9144</v>
      </c>
      <c r="B9089" s="1">
        <v>46104.81527777778</v>
      </c>
      <c r="C9089" s="2">
        <v>46104</v>
      </c>
      <c r="D9089">
        <v>19</v>
      </c>
      <c r="E9089" t="s">
        <v>25</v>
      </c>
      <c r="F9089" t="s">
        <v>26</v>
      </c>
      <c r="G9089">
        <v>8.6999999999999993</v>
      </c>
      <c r="H9089">
        <v>231.27</v>
      </c>
      <c r="I9089">
        <v>248.71</v>
      </c>
      <c r="J9089">
        <v>1.3</v>
      </c>
      <c r="K9089">
        <v>8.6999999999999993</v>
      </c>
      <c r="L9089">
        <v>7.2</v>
      </c>
      <c r="M9089">
        <v>100</v>
      </c>
      <c r="N9089" t="s">
        <v>72</v>
      </c>
      <c r="O9089">
        <v>0.57699999999999996</v>
      </c>
      <c r="P9089" t="s">
        <v>28</v>
      </c>
      <c r="Q9089" t="s">
        <v>29</v>
      </c>
      <c r="R9089">
        <v>4.91</v>
      </c>
      <c r="S9089">
        <v>3</v>
      </c>
      <c r="T9089">
        <v>17.440000000000001</v>
      </c>
      <c r="U9089">
        <v>-1.5</v>
      </c>
      <c r="V9089" t="s">
        <v>486</v>
      </c>
      <c r="W9089" t="s">
        <v>45</v>
      </c>
      <c r="X9089">
        <v>1</v>
      </c>
      <c r="Y9089" t="str">
        <f>IF(tblRides[[#This Row],[supply_demand_ratio]]&lt;0.8,"Below 0.8",IF(tblRides[[#This Row],[supply_demand_ratio]]&lt;1,"Between 0.8-1.0",IF(tblRides[[#This Row],[supply_demand_ratio]]&lt;=1.2,"Between 1.0-1.2","Above 1.2")))</f>
        <v>Below 0.8</v>
      </c>
    </row>
    <row r="9090" spans="1:25" x14ac:dyDescent="0.3">
      <c r="A9090" t="s">
        <v>9145</v>
      </c>
      <c r="B9090" s="1">
        <v>46104.831944444442</v>
      </c>
      <c r="C9090" s="2">
        <v>46104</v>
      </c>
      <c r="D9090">
        <v>19</v>
      </c>
      <c r="E9090" t="s">
        <v>33</v>
      </c>
      <c r="F9090" t="s">
        <v>34</v>
      </c>
      <c r="G9090">
        <v>3.9</v>
      </c>
      <c r="H9090">
        <v>113.44</v>
      </c>
      <c r="I9090">
        <v>113.05</v>
      </c>
      <c r="J9090">
        <v>1.1000000000000001</v>
      </c>
      <c r="K9090">
        <v>6</v>
      </c>
      <c r="L9090">
        <v>5.4</v>
      </c>
      <c r="M9090">
        <v>79</v>
      </c>
      <c r="N9090" t="s">
        <v>27</v>
      </c>
      <c r="O9090">
        <v>0.79300000000000004</v>
      </c>
      <c r="P9090" t="s">
        <v>28</v>
      </c>
      <c r="Q9090" t="s">
        <v>29</v>
      </c>
      <c r="R9090">
        <v>4.5999999999999996</v>
      </c>
      <c r="S9090">
        <v>0</v>
      </c>
      <c r="T9090">
        <v>-0.39</v>
      </c>
      <c r="U9090">
        <v>-0.6</v>
      </c>
      <c r="V9090" t="s">
        <v>486</v>
      </c>
      <c r="W9090" t="s">
        <v>45</v>
      </c>
      <c r="X9090">
        <v>1</v>
      </c>
      <c r="Y9090" t="str">
        <f>IF(tblRides[[#This Row],[supply_demand_ratio]]&lt;0.8,"Below 0.8",IF(tblRides[[#This Row],[supply_demand_ratio]]&lt;1,"Between 0.8-1.0",IF(tblRides[[#This Row],[supply_demand_ratio]]&lt;=1.2,"Between 1.0-1.2","Above 1.2")))</f>
        <v>Below 0.8</v>
      </c>
    </row>
    <row r="9091" spans="1:25" x14ac:dyDescent="0.3">
      <c r="A9091" t="s">
        <v>9146</v>
      </c>
      <c r="B9091" s="1">
        <v>46104.836805555555</v>
      </c>
      <c r="C9091" s="2">
        <v>46104</v>
      </c>
      <c r="D9091">
        <v>20</v>
      </c>
      <c r="E9091" t="s">
        <v>25</v>
      </c>
      <c r="F9091" t="s">
        <v>34</v>
      </c>
      <c r="G9091">
        <v>15.8</v>
      </c>
      <c r="H9091">
        <v>325.27999999999997</v>
      </c>
      <c r="J9091">
        <v>1.1000000000000001</v>
      </c>
      <c r="K9091">
        <v>7.9</v>
      </c>
      <c r="L9091">
        <v>13.9</v>
      </c>
      <c r="M9091">
        <v>110</v>
      </c>
      <c r="N9091" t="s">
        <v>27</v>
      </c>
      <c r="O9091">
        <v>0.86499999999999999</v>
      </c>
      <c r="P9091" t="s">
        <v>58</v>
      </c>
      <c r="Q9091" t="s">
        <v>88</v>
      </c>
      <c r="R9091">
        <v>4.58</v>
      </c>
      <c r="S9091">
        <v>0</v>
      </c>
      <c r="U9091">
        <v>6</v>
      </c>
      <c r="V9091" t="s">
        <v>486</v>
      </c>
      <c r="W9091" t="s">
        <v>45</v>
      </c>
      <c r="X9091">
        <v>0</v>
      </c>
      <c r="Y9091" t="str">
        <f>IF(tblRides[[#This Row],[supply_demand_ratio]]&lt;0.8,"Below 0.8",IF(tblRides[[#This Row],[supply_demand_ratio]]&lt;1,"Between 0.8-1.0",IF(tblRides[[#This Row],[supply_demand_ratio]]&lt;=1.2,"Between 1.0-1.2","Above 1.2")))</f>
        <v>Between 0.8-1.0</v>
      </c>
    </row>
    <row r="9092" spans="1:25" x14ac:dyDescent="0.3">
      <c r="A9092" t="s">
        <v>9147</v>
      </c>
      <c r="B9092" s="1">
        <v>46104.84375</v>
      </c>
      <c r="C9092" s="2">
        <v>46104</v>
      </c>
      <c r="D9092">
        <v>20</v>
      </c>
      <c r="E9092" t="s">
        <v>33</v>
      </c>
      <c r="F9092" t="s">
        <v>34</v>
      </c>
      <c r="G9092">
        <v>6.3</v>
      </c>
      <c r="H9092">
        <v>143.08000000000001</v>
      </c>
      <c r="I9092">
        <v>148.69999999999999</v>
      </c>
      <c r="J9092">
        <v>1</v>
      </c>
      <c r="K9092">
        <v>5.5</v>
      </c>
      <c r="L9092">
        <v>7.6</v>
      </c>
      <c r="M9092">
        <v>89</v>
      </c>
      <c r="N9092" t="s">
        <v>27</v>
      </c>
      <c r="O9092">
        <v>0.90300000000000002</v>
      </c>
      <c r="P9092" t="s">
        <v>28</v>
      </c>
      <c r="Q9092" t="s">
        <v>29</v>
      </c>
      <c r="R9092">
        <v>4.72</v>
      </c>
      <c r="S9092">
        <v>0</v>
      </c>
      <c r="T9092">
        <v>5.62</v>
      </c>
      <c r="U9092">
        <v>2.1</v>
      </c>
      <c r="V9092" t="s">
        <v>486</v>
      </c>
      <c r="W9092" t="s">
        <v>45</v>
      </c>
      <c r="X9092">
        <v>1</v>
      </c>
      <c r="Y9092" t="str">
        <f>IF(tblRides[[#This Row],[supply_demand_ratio]]&lt;0.8,"Below 0.8",IF(tblRides[[#This Row],[supply_demand_ratio]]&lt;1,"Between 0.8-1.0",IF(tblRides[[#This Row],[supply_demand_ratio]]&lt;=1.2,"Between 1.0-1.2","Above 1.2")))</f>
        <v>Between 0.8-1.0</v>
      </c>
    </row>
    <row r="9093" spans="1:25" x14ac:dyDescent="0.3">
      <c r="A9093" t="s">
        <v>9148</v>
      </c>
      <c r="B9093" s="1">
        <v>46104.848611111112</v>
      </c>
      <c r="C9093" s="2">
        <v>46104</v>
      </c>
      <c r="D9093">
        <v>20</v>
      </c>
      <c r="E9093" t="s">
        <v>33</v>
      </c>
      <c r="F9093" t="s">
        <v>26</v>
      </c>
      <c r="G9093">
        <v>7.4</v>
      </c>
      <c r="H9093">
        <v>199.65</v>
      </c>
      <c r="I9093">
        <v>196.35</v>
      </c>
      <c r="J9093">
        <v>1.3</v>
      </c>
      <c r="K9093">
        <v>7.8</v>
      </c>
      <c r="L9093">
        <v>8</v>
      </c>
      <c r="M9093">
        <v>80</v>
      </c>
      <c r="N9093" t="s">
        <v>27</v>
      </c>
      <c r="O9093">
        <v>0.74099999999999999</v>
      </c>
      <c r="P9093" t="s">
        <v>28</v>
      </c>
      <c r="Q9093" t="s">
        <v>29</v>
      </c>
      <c r="R9093">
        <v>5</v>
      </c>
      <c r="S9093">
        <v>6</v>
      </c>
      <c r="T9093">
        <v>-3.3</v>
      </c>
      <c r="U9093">
        <v>0.2</v>
      </c>
      <c r="V9093" t="s">
        <v>486</v>
      </c>
      <c r="W9093" t="s">
        <v>45</v>
      </c>
      <c r="X9093">
        <v>1</v>
      </c>
      <c r="Y9093" t="str">
        <f>IF(tblRides[[#This Row],[supply_demand_ratio]]&lt;0.8,"Below 0.8",IF(tblRides[[#This Row],[supply_demand_ratio]]&lt;1,"Between 0.8-1.0",IF(tblRides[[#This Row],[supply_demand_ratio]]&lt;=1.2,"Between 1.0-1.2","Above 1.2")))</f>
        <v>Below 0.8</v>
      </c>
    </row>
    <row r="9094" spans="1:25" x14ac:dyDescent="0.3">
      <c r="A9094" t="s">
        <v>9149</v>
      </c>
      <c r="B9094" s="1">
        <v>46104.848611111112</v>
      </c>
      <c r="C9094" s="2">
        <v>46104</v>
      </c>
      <c r="D9094">
        <v>20</v>
      </c>
      <c r="E9094" t="s">
        <v>62</v>
      </c>
      <c r="F9094" t="s">
        <v>26</v>
      </c>
      <c r="G9094">
        <v>2.5</v>
      </c>
      <c r="H9094">
        <v>74.930000000000007</v>
      </c>
      <c r="I9094">
        <v>74.47</v>
      </c>
      <c r="J9094">
        <v>1</v>
      </c>
      <c r="K9094">
        <v>3.6</v>
      </c>
      <c r="L9094">
        <v>3.6</v>
      </c>
      <c r="M9094">
        <v>41</v>
      </c>
      <c r="N9094" t="s">
        <v>41</v>
      </c>
      <c r="O9094">
        <v>0.94899999999999995</v>
      </c>
      <c r="P9094" t="s">
        <v>28</v>
      </c>
      <c r="Q9094" t="s">
        <v>29</v>
      </c>
      <c r="R9094">
        <v>4.9000000000000004</v>
      </c>
      <c r="S9094">
        <v>4</v>
      </c>
      <c r="T9094">
        <v>-0.46</v>
      </c>
      <c r="U9094">
        <v>0</v>
      </c>
      <c r="V9094" t="s">
        <v>486</v>
      </c>
      <c r="W9094" t="s">
        <v>31</v>
      </c>
      <c r="X9094">
        <v>1</v>
      </c>
      <c r="Y9094" t="str">
        <f>IF(tblRides[[#This Row],[supply_demand_ratio]]&lt;0.8,"Below 0.8",IF(tblRides[[#This Row],[supply_demand_ratio]]&lt;1,"Between 0.8-1.0",IF(tblRides[[#This Row],[supply_demand_ratio]]&lt;=1.2,"Between 1.0-1.2","Above 1.2")))</f>
        <v>Between 0.8-1.0</v>
      </c>
    </row>
    <row r="9095" spans="1:25" x14ac:dyDescent="0.3">
      <c r="A9095" t="s">
        <v>9150</v>
      </c>
      <c r="B9095" s="1">
        <v>46104.856249999997</v>
      </c>
      <c r="C9095" s="2">
        <v>46104</v>
      </c>
      <c r="D9095">
        <v>20</v>
      </c>
      <c r="E9095" t="s">
        <v>33</v>
      </c>
      <c r="F9095" t="s">
        <v>26</v>
      </c>
      <c r="G9095">
        <v>4.4000000000000004</v>
      </c>
      <c r="H9095">
        <v>97.38</v>
      </c>
      <c r="I9095">
        <v>92.64</v>
      </c>
      <c r="J9095">
        <v>1</v>
      </c>
      <c r="K9095">
        <v>4.2</v>
      </c>
      <c r="L9095">
        <v>4.3</v>
      </c>
      <c r="M9095">
        <v>76</v>
      </c>
      <c r="N9095" t="s">
        <v>27</v>
      </c>
      <c r="O9095">
        <v>0.93100000000000005</v>
      </c>
      <c r="P9095" t="s">
        <v>28</v>
      </c>
      <c r="Q9095" t="s">
        <v>29</v>
      </c>
      <c r="R9095">
        <v>4.6399999999999997</v>
      </c>
      <c r="S9095">
        <v>13</v>
      </c>
      <c r="T9095">
        <v>-4.74</v>
      </c>
      <c r="U9095">
        <v>0.1</v>
      </c>
      <c r="V9095" t="s">
        <v>486</v>
      </c>
      <c r="W9095" t="s">
        <v>31</v>
      </c>
      <c r="X9095">
        <v>1</v>
      </c>
      <c r="Y9095" t="str">
        <f>IF(tblRides[[#This Row],[supply_demand_ratio]]&lt;0.8,"Below 0.8",IF(tblRides[[#This Row],[supply_demand_ratio]]&lt;1,"Between 0.8-1.0",IF(tblRides[[#This Row],[supply_demand_ratio]]&lt;=1.2,"Between 1.0-1.2","Above 1.2")))</f>
        <v>Between 0.8-1.0</v>
      </c>
    </row>
    <row r="9096" spans="1:25" x14ac:dyDescent="0.3">
      <c r="A9096" t="s">
        <v>9151</v>
      </c>
      <c r="B9096" s="1">
        <v>46104.859027777777</v>
      </c>
      <c r="C9096" s="2">
        <v>46104</v>
      </c>
      <c r="D9096">
        <v>20</v>
      </c>
      <c r="E9096" t="s">
        <v>25</v>
      </c>
      <c r="F9096" t="s">
        <v>26</v>
      </c>
      <c r="G9096">
        <v>11.6</v>
      </c>
      <c r="H9096">
        <v>283.08999999999997</v>
      </c>
      <c r="J9096">
        <v>1.3</v>
      </c>
      <c r="K9096">
        <v>8.4</v>
      </c>
      <c r="L9096">
        <v>9.8000000000000007</v>
      </c>
      <c r="M9096">
        <v>88</v>
      </c>
      <c r="N9096" t="s">
        <v>72</v>
      </c>
      <c r="O9096">
        <v>0.60199999999999998</v>
      </c>
      <c r="P9096" t="s">
        <v>58</v>
      </c>
      <c r="Q9096" t="s">
        <v>59</v>
      </c>
      <c r="R9096">
        <v>4.72</v>
      </c>
      <c r="S9096">
        <v>10</v>
      </c>
      <c r="U9096">
        <v>1.4</v>
      </c>
      <c r="V9096" t="s">
        <v>486</v>
      </c>
      <c r="W9096" t="s">
        <v>45</v>
      </c>
      <c r="X9096">
        <v>0</v>
      </c>
      <c r="Y9096" t="str">
        <f>IF(tblRides[[#This Row],[supply_demand_ratio]]&lt;0.8,"Below 0.8",IF(tblRides[[#This Row],[supply_demand_ratio]]&lt;1,"Between 0.8-1.0",IF(tblRides[[#This Row],[supply_demand_ratio]]&lt;=1.2,"Between 1.0-1.2","Above 1.2")))</f>
        <v>Below 0.8</v>
      </c>
    </row>
    <row r="9097" spans="1:25" x14ac:dyDescent="0.3">
      <c r="A9097" t="s">
        <v>9152</v>
      </c>
      <c r="B9097" s="1">
        <v>46104.881249999999</v>
      </c>
      <c r="C9097" s="2">
        <v>46104</v>
      </c>
      <c r="D9097">
        <v>21</v>
      </c>
      <c r="E9097" t="s">
        <v>43</v>
      </c>
      <c r="F9097" t="s">
        <v>26</v>
      </c>
      <c r="G9097">
        <v>4.7</v>
      </c>
      <c r="H9097">
        <v>118.07</v>
      </c>
      <c r="J9097">
        <v>1</v>
      </c>
      <c r="K9097">
        <v>3.6</v>
      </c>
      <c r="L9097">
        <v>1.8</v>
      </c>
      <c r="M9097">
        <v>65</v>
      </c>
      <c r="N9097" t="s">
        <v>41</v>
      </c>
      <c r="O9097">
        <v>2.024</v>
      </c>
      <c r="P9097" t="s">
        <v>37</v>
      </c>
      <c r="Q9097" t="s">
        <v>38</v>
      </c>
      <c r="R9097">
        <v>4.78</v>
      </c>
      <c r="S9097">
        <v>13</v>
      </c>
      <c r="U9097">
        <v>-1.8</v>
      </c>
      <c r="V9097" t="s">
        <v>486</v>
      </c>
      <c r="W9097" t="s">
        <v>31</v>
      </c>
      <c r="X9097">
        <v>0</v>
      </c>
      <c r="Y9097" t="str">
        <f>IF(tblRides[[#This Row],[supply_demand_ratio]]&lt;0.8,"Below 0.8",IF(tblRides[[#This Row],[supply_demand_ratio]]&lt;1,"Between 0.8-1.0",IF(tblRides[[#This Row],[supply_demand_ratio]]&lt;=1.2,"Between 1.0-1.2","Above 1.2")))</f>
        <v>Above 1.2</v>
      </c>
    </row>
    <row r="9098" spans="1:25" x14ac:dyDescent="0.3">
      <c r="A9098" t="s">
        <v>9153</v>
      </c>
      <c r="B9098" s="1">
        <v>46104.881249999999</v>
      </c>
      <c r="C9098" s="2">
        <v>46104</v>
      </c>
      <c r="D9098">
        <v>21</v>
      </c>
      <c r="E9098" t="s">
        <v>36</v>
      </c>
      <c r="F9098" t="s">
        <v>26</v>
      </c>
      <c r="G9098">
        <v>2.4</v>
      </c>
      <c r="H9098">
        <v>72.42</v>
      </c>
      <c r="I9098">
        <v>74.41</v>
      </c>
      <c r="J9098">
        <v>1</v>
      </c>
      <c r="K9098">
        <v>2</v>
      </c>
      <c r="L9098">
        <v>4.3</v>
      </c>
      <c r="M9098">
        <v>116</v>
      </c>
      <c r="N9098" t="s">
        <v>41</v>
      </c>
      <c r="O9098">
        <v>1.2450000000000001</v>
      </c>
      <c r="P9098" t="s">
        <v>28</v>
      </c>
      <c r="Q9098" t="s">
        <v>29</v>
      </c>
      <c r="R9098">
        <v>4.4800000000000004</v>
      </c>
      <c r="S9098">
        <v>4</v>
      </c>
      <c r="T9098">
        <v>1.99</v>
      </c>
      <c r="U9098">
        <v>2.2999999999999998</v>
      </c>
      <c r="V9098" t="s">
        <v>486</v>
      </c>
      <c r="W9098" t="s">
        <v>31</v>
      </c>
      <c r="X9098">
        <v>1</v>
      </c>
      <c r="Y9098" t="str">
        <f>IF(tblRides[[#This Row],[supply_demand_ratio]]&lt;0.8,"Below 0.8",IF(tblRides[[#This Row],[supply_demand_ratio]]&lt;1,"Between 0.8-1.0",IF(tblRides[[#This Row],[supply_demand_ratio]]&lt;=1.2,"Between 1.0-1.2","Above 1.2")))</f>
        <v>Above 1.2</v>
      </c>
    </row>
    <row r="9099" spans="1:25" x14ac:dyDescent="0.3">
      <c r="A9099" t="s">
        <v>9154</v>
      </c>
      <c r="B9099" s="1">
        <v>46104.881249999999</v>
      </c>
      <c r="C9099" s="2">
        <v>46104</v>
      </c>
      <c r="D9099">
        <v>21</v>
      </c>
      <c r="E9099" t="s">
        <v>25</v>
      </c>
      <c r="F9099" t="s">
        <v>26</v>
      </c>
      <c r="G9099">
        <v>1.7</v>
      </c>
      <c r="H9099">
        <v>66.64</v>
      </c>
      <c r="I9099">
        <v>70.05</v>
      </c>
      <c r="J9099">
        <v>1</v>
      </c>
      <c r="K9099">
        <v>8.5</v>
      </c>
      <c r="L9099">
        <v>12.6</v>
      </c>
      <c r="M9099">
        <v>111</v>
      </c>
      <c r="N9099" t="s">
        <v>27</v>
      </c>
      <c r="O9099">
        <v>0.89700000000000002</v>
      </c>
      <c r="P9099" t="s">
        <v>28</v>
      </c>
      <c r="Q9099" t="s">
        <v>29</v>
      </c>
      <c r="R9099">
        <v>4.57</v>
      </c>
      <c r="S9099">
        <v>7</v>
      </c>
      <c r="T9099">
        <v>3.41</v>
      </c>
      <c r="U9099">
        <v>4.0999999999999996</v>
      </c>
      <c r="V9099" t="s">
        <v>486</v>
      </c>
      <c r="W9099" t="s">
        <v>45</v>
      </c>
      <c r="X9099">
        <v>1</v>
      </c>
      <c r="Y9099" t="str">
        <f>IF(tblRides[[#This Row],[supply_demand_ratio]]&lt;0.8,"Below 0.8",IF(tblRides[[#This Row],[supply_demand_ratio]]&lt;1,"Between 0.8-1.0",IF(tblRides[[#This Row],[supply_demand_ratio]]&lt;=1.2,"Between 1.0-1.2","Above 1.2")))</f>
        <v>Between 0.8-1.0</v>
      </c>
    </row>
    <row r="9100" spans="1:25" x14ac:dyDescent="0.3">
      <c r="A9100" t="s">
        <v>9155</v>
      </c>
      <c r="B9100" s="1">
        <v>46104.890277777777</v>
      </c>
      <c r="C9100" s="2">
        <v>46104</v>
      </c>
      <c r="D9100">
        <v>21</v>
      </c>
      <c r="E9100" t="s">
        <v>62</v>
      </c>
      <c r="F9100" t="s">
        <v>26</v>
      </c>
      <c r="G9100">
        <v>6.8</v>
      </c>
      <c r="H9100">
        <v>141.30000000000001</v>
      </c>
      <c r="I9100">
        <v>143.74</v>
      </c>
      <c r="J9100">
        <v>1</v>
      </c>
      <c r="K9100">
        <v>2</v>
      </c>
      <c r="L9100">
        <v>2.5</v>
      </c>
      <c r="M9100">
        <v>59</v>
      </c>
      <c r="N9100" t="s">
        <v>41</v>
      </c>
      <c r="O9100">
        <v>1.587</v>
      </c>
      <c r="P9100" t="s">
        <v>28</v>
      </c>
      <c r="Q9100" t="s">
        <v>29</v>
      </c>
      <c r="R9100">
        <v>4.8099999999999996</v>
      </c>
      <c r="S9100">
        <v>11</v>
      </c>
      <c r="T9100">
        <v>2.44</v>
      </c>
      <c r="U9100">
        <v>0.5</v>
      </c>
      <c r="V9100" t="s">
        <v>486</v>
      </c>
      <c r="W9100" t="s">
        <v>31</v>
      </c>
      <c r="X9100">
        <v>1</v>
      </c>
      <c r="Y9100" t="str">
        <f>IF(tblRides[[#This Row],[supply_demand_ratio]]&lt;0.8,"Below 0.8",IF(tblRides[[#This Row],[supply_demand_ratio]]&lt;1,"Between 0.8-1.0",IF(tblRides[[#This Row],[supply_demand_ratio]]&lt;=1.2,"Between 1.0-1.2","Above 1.2")))</f>
        <v>Above 1.2</v>
      </c>
    </row>
    <row r="9101" spans="1:25" x14ac:dyDescent="0.3">
      <c r="A9101" t="s">
        <v>9156</v>
      </c>
      <c r="B9101" s="1">
        <v>46104.893750000003</v>
      </c>
      <c r="C9101" s="2">
        <v>46104</v>
      </c>
      <c r="D9101">
        <v>21</v>
      </c>
      <c r="E9101" t="s">
        <v>33</v>
      </c>
      <c r="F9101" t="s">
        <v>26</v>
      </c>
      <c r="G9101">
        <v>1.3</v>
      </c>
      <c r="H9101">
        <v>64</v>
      </c>
      <c r="I9101">
        <v>61.86</v>
      </c>
      <c r="J9101">
        <v>1.1000000000000001</v>
      </c>
      <c r="K9101">
        <v>6.6</v>
      </c>
      <c r="L9101">
        <v>3.5</v>
      </c>
      <c r="M9101">
        <v>94</v>
      </c>
      <c r="N9101" t="s">
        <v>41</v>
      </c>
      <c r="O9101">
        <v>1.3939999999999999</v>
      </c>
      <c r="P9101" t="s">
        <v>28</v>
      </c>
      <c r="Q9101" t="s">
        <v>29</v>
      </c>
      <c r="R9101">
        <v>4.8600000000000003</v>
      </c>
      <c r="S9101">
        <v>35</v>
      </c>
      <c r="T9101">
        <v>-2.14</v>
      </c>
      <c r="U9101">
        <v>-3.1</v>
      </c>
      <c r="V9101" t="s">
        <v>486</v>
      </c>
      <c r="W9101" t="s">
        <v>45</v>
      </c>
      <c r="X9101">
        <v>1</v>
      </c>
      <c r="Y9101" t="str">
        <f>IF(tblRides[[#This Row],[supply_demand_ratio]]&lt;0.8,"Below 0.8",IF(tblRides[[#This Row],[supply_demand_ratio]]&lt;1,"Between 0.8-1.0",IF(tblRides[[#This Row],[supply_demand_ratio]]&lt;=1.2,"Between 1.0-1.2","Above 1.2")))</f>
        <v>Above 1.2</v>
      </c>
    </row>
    <row r="9102" spans="1:25" x14ac:dyDescent="0.3">
      <c r="A9102" t="s">
        <v>9157</v>
      </c>
      <c r="B9102" s="1">
        <v>46104.895138888889</v>
      </c>
      <c r="C9102" s="2">
        <v>46104</v>
      </c>
      <c r="D9102">
        <v>21</v>
      </c>
      <c r="E9102" t="s">
        <v>25</v>
      </c>
      <c r="F9102" t="s">
        <v>26</v>
      </c>
      <c r="G9102">
        <v>1.1000000000000001</v>
      </c>
      <c r="H9102">
        <v>62.6</v>
      </c>
      <c r="I9102">
        <v>60.39</v>
      </c>
      <c r="J9102">
        <v>1.1000000000000001</v>
      </c>
      <c r="K9102">
        <v>5.4</v>
      </c>
      <c r="L9102">
        <v>7.1</v>
      </c>
      <c r="M9102">
        <v>114</v>
      </c>
      <c r="N9102" t="s">
        <v>27</v>
      </c>
      <c r="O9102">
        <v>0.86399999999999999</v>
      </c>
      <c r="P9102" t="s">
        <v>28</v>
      </c>
      <c r="Q9102" t="s">
        <v>29</v>
      </c>
      <c r="R9102">
        <v>4.6900000000000004</v>
      </c>
      <c r="S9102">
        <v>10</v>
      </c>
      <c r="T9102">
        <v>-2.21</v>
      </c>
      <c r="U9102">
        <v>1.7</v>
      </c>
      <c r="V9102" t="s">
        <v>486</v>
      </c>
      <c r="W9102" t="s">
        <v>45</v>
      </c>
      <c r="X9102">
        <v>1</v>
      </c>
      <c r="Y9102" t="str">
        <f>IF(tblRides[[#This Row],[supply_demand_ratio]]&lt;0.8,"Below 0.8",IF(tblRides[[#This Row],[supply_demand_ratio]]&lt;1,"Between 0.8-1.0",IF(tblRides[[#This Row],[supply_demand_ratio]]&lt;=1.2,"Between 1.0-1.2","Above 1.2")))</f>
        <v>Between 0.8-1.0</v>
      </c>
    </row>
    <row r="9103" spans="1:25" x14ac:dyDescent="0.3">
      <c r="A9103" t="s">
        <v>9158</v>
      </c>
      <c r="B9103" s="1">
        <v>46104.90625</v>
      </c>
      <c r="C9103" s="2">
        <v>46104</v>
      </c>
      <c r="D9103">
        <v>21</v>
      </c>
      <c r="E9103" t="s">
        <v>25</v>
      </c>
      <c r="F9103" t="s">
        <v>26</v>
      </c>
      <c r="G9103">
        <v>0.7</v>
      </c>
      <c r="H9103">
        <v>53.92</v>
      </c>
      <c r="I9103">
        <v>53.88</v>
      </c>
      <c r="J9103">
        <v>1</v>
      </c>
      <c r="K9103">
        <v>8.3000000000000007</v>
      </c>
      <c r="L9103">
        <v>5.5</v>
      </c>
      <c r="M9103">
        <v>117</v>
      </c>
      <c r="N9103" t="s">
        <v>27</v>
      </c>
      <c r="O9103">
        <v>0.85799999999999998</v>
      </c>
      <c r="P9103" t="s">
        <v>28</v>
      </c>
      <c r="Q9103" t="s">
        <v>29</v>
      </c>
      <c r="R9103">
        <v>4.63</v>
      </c>
      <c r="S9103">
        <v>3</v>
      </c>
      <c r="T9103">
        <v>-0.04</v>
      </c>
      <c r="U9103">
        <v>-2.8</v>
      </c>
      <c r="V9103" t="s">
        <v>486</v>
      </c>
      <c r="W9103" t="s">
        <v>45</v>
      </c>
      <c r="X9103">
        <v>1</v>
      </c>
      <c r="Y9103" t="str">
        <f>IF(tblRides[[#This Row],[supply_demand_ratio]]&lt;0.8,"Below 0.8",IF(tblRides[[#This Row],[supply_demand_ratio]]&lt;1,"Between 0.8-1.0",IF(tblRides[[#This Row],[supply_demand_ratio]]&lt;=1.2,"Between 1.0-1.2","Above 1.2")))</f>
        <v>Between 0.8-1.0</v>
      </c>
    </row>
    <row r="9104" spans="1:25" x14ac:dyDescent="0.3">
      <c r="A9104" t="s">
        <v>9159</v>
      </c>
      <c r="B9104" s="1">
        <v>46104.907638888886</v>
      </c>
      <c r="C9104" s="2">
        <v>46104</v>
      </c>
      <c r="D9104">
        <v>21</v>
      </c>
      <c r="E9104" t="s">
        <v>62</v>
      </c>
      <c r="F9104" t="s">
        <v>26</v>
      </c>
      <c r="G9104">
        <v>7</v>
      </c>
      <c r="H9104">
        <v>125.7</v>
      </c>
      <c r="I9104">
        <v>126.05</v>
      </c>
      <c r="J9104">
        <v>1</v>
      </c>
      <c r="K9104">
        <v>4.9000000000000004</v>
      </c>
      <c r="L9104">
        <v>1.4</v>
      </c>
      <c r="M9104">
        <v>58</v>
      </c>
      <c r="N9104" t="s">
        <v>41</v>
      </c>
      <c r="O9104">
        <v>1.655</v>
      </c>
      <c r="P9104" t="s">
        <v>28</v>
      </c>
      <c r="Q9104" t="s">
        <v>29</v>
      </c>
      <c r="R9104">
        <v>4.79</v>
      </c>
      <c r="S9104">
        <v>10</v>
      </c>
      <c r="T9104">
        <v>0.35</v>
      </c>
      <c r="U9104">
        <v>-3.5</v>
      </c>
      <c r="V9104" t="s">
        <v>486</v>
      </c>
      <c r="W9104" t="s">
        <v>31</v>
      </c>
      <c r="X9104">
        <v>1</v>
      </c>
      <c r="Y9104" t="str">
        <f>IF(tblRides[[#This Row],[supply_demand_ratio]]&lt;0.8,"Below 0.8",IF(tblRides[[#This Row],[supply_demand_ratio]]&lt;1,"Between 0.8-1.0",IF(tblRides[[#This Row],[supply_demand_ratio]]&lt;=1.2,"Between 1.0-1.2","Above 1.2")))</f>
        <v>Above 1.2</v>
      </c>
    </row>
    <row r="9105" spans="1:25" x14ac:dyDescent="0.3">
      <c r="A9105" t="s">
        <v>9160</v>
      </c>
      <c r="B9105" s="1">
        <v>46104.929166666669</v>
      </c>
      <c r="C9105" s="2">
        <v>46104</v>
      </c>
      <c r="D9105">
        <v>22</v>
      </c>
      <c r="E9105" t="s">
        <v>62</v>
      </c>
      <c r="F9105" t="s">
        <v>26</v>
      </c>
      <c r="G9105">
        <v>0.7</v>
      </c>
      <c r="H9105">
        <v>45.6</v>
      </c>
      <c r="I9105">
        <v>45.48</v>
      </c>
      <c r="J9105">
        <v>1</v>
      </c>
      <c r="K9105">
        <v>4.3</v>
      </c>
      <c r="L9105">
        <v>7.2</v>
      </c>
      <c r="M9105">
        <v>49</v>
      </c>
      <c r="N9105" t="s">
        <v>41</v>
      </c>
      <c r="O9105">
        <v>1.98</v>
      </c>
      <c r="P9105" t="s">
        <v>28</v>
      </c>
      <c r="Q9105" t="s">
        <v>29</v>
      </c>
      <c r="R9105">
        <v>4.5199999999999996</v>
      </c>
      <c r="S9105">
        <v>6</v>
      </c>
      <c r="T9105">
        <v>-0.12</v>
      </c>
      <c r="U9105">
        <v>2.9</v>
      </c>
      <c r="V9105" t="s">
        <v>486</v>
      </c>
      <c r="W9105" t="s">
        <v>31</v>
      </c>
      <c r="X9105">
        <v>1</v>
      </c>
      <c r="Y9105" t="str">
        <f>IF(tblRides[[#This Row],[supply_demand_ratio]]&lt;0.8,"Below 0.8",IF(tblRides[[#This Row],[supply_demand_ratio]]&lt;1,"Between 0.8-1.0",IF(tblRides[[#This Row],[supply_demand_ratio]]&lt;=1.2,"Between 1.0-1.2","Above 1.2")))</f>
        <v>Above 1.2</v>
      </c>
    </row>
    <row r="9106" spans="1:25" x14ac:dyDescent="0.3">
      <c r="A9106" t="s">
        <v>9161</v>
      </c>
      <c r="B9106" s="1">
        <v>46104.943055555559</v>
      </c>
      <c r="C9106" s="2">
        <v>46104</v>
      </c>
      <c r="D9106">
        <v>22</v>
      </c>
      <c r="E9106" t="s">
        <v>36</v>
      </c>
      <c r="F9106" t="s">
        <v>26</v>
      </c>
      <c r="G9106">
        <v>6.4</v>
      </c>
      <c r="H9106">
        <v>153.22</v>
      </c>
      <c r="I9106">
        <v>142.28</v>
      </c>
      <c r="J9106">
        <v>1.1000000000000001</v>
      </c>
      <c r="K9106">
        <v>5.5</v>
      </c>
      <c r="L9106">
        <v>1</v>
      </c>
      <c r="M9106">
        <v>110</v>
      </c>
      <c r="N9106" t="s">
        <v>27</v>
      </c>
      <c r="O9106">
        <v>1.1000000000000001</v>
      </c>
      <c r="P9106" t="s">
        <v>28</v>
      </c>
      <c r="Q9106" t="s">
        <v>29</v>
      </c>
      <c r="R9106">
        <v>4.54</v>
      </c>
      <c r="S9106">
        <v>1</v>
      </c>
      <c r="T9106">
        <v>-10.94</v>
      </c>
      <c r="U9106">
        <v>-4.5</v>
      </c>
      <c r="V9106" t="s">
        <v>486</v>
      </c>
      <c r="W9106" t="s">
        <v>45</v>
      </c>
      <c r="X9106">
        <v>1</v>
      </c>
      <c r="Y9106" t="str">
        <f>IF(tblRides[[#This Row],[supply_demand_ratio]]&lt;0.8,"Below 0.8",IF(tblRides[[#This Row],[supply_demand_ratio]]&lt;1,"Between 0.8-1.0",IF(tblRides[[#This Row],[supply_demand_ratio]]&lt;=1.2,"Between 1.0-1.2","Above 1.2")))</f>
        <v>Between 1.0-1.2</v>
      </c>
    </row>
    <row r="9107" spans="1:25" x14ac:dyDescent="0.3">
      <c r="A9107" t="s">
        <v>9162</v>
      </c>
      <c r="B9107" s="1">
        <v>46104.956944444442</v>
      </c>
      <c r="C9107" s="2">
        <v>46104</v>
      </c>
      <c r="D9107">
        <v>22</v>
      </c>
      <c r="E9107" t="s">
        <v>43</v>
      </c>
      <c r="F9107" t="s">
        <v>26</v>
      </c>
      <c r="G9107">
        <v>5.7</v>
      </c>
      <c r="H9107">
        <v>133.21</v>
      </c>
      <c r="I9107">
        <v>134.65</v>
      </c>
      <c r="J9107">
        <v>1</v>
      </c>
      <c r="K9107">
        <v>4.5999999999999996</v>
      </c>
      <c r="L9107">
        <v>5.9</v>
      </c>
      <c r="M9107">
        <v>67</v>
      </c>
      <c r="N9107" t="s">
        <v>27</v>
      </c>
      <c r="O9107">
        <v>1.1930000000000001</v>
      </c>
      <c r="P9107" t="s">
        <v>28</v>
      </c>
      <c r="Q9107" t="s">
        <v>29</v>
      </c>
      <c r="R9107">
        <v>5</v>
      </c>
      <c r="S9107">
        <v>1</v>
      </c>
      <c r="T9107">
        <v>1.44</v>
      </c>
      <c r="U9107">
        <v>1.3</v>
      </c>
      <c r="V9107" t="s">
        <v>486</v>
      </c>
      <c r="W9107" t="s">
        <v>31</v>
      </c>
      <c r="X9107">
        <v>1</v>
      </c>
      <c r="Y9107" t="str">
        <f>IF(tblRides[[#This Row],[supply_demand_ratio]]&lt;0.8,"Below 0.8",IF(tblRides[[#This Row],[supply_demand_ratio]]&lt;1,"Between 0.8-1.0",IF(tblRides[[#This Row],[supply_demand_ratio]]&lt;=1.2,"Between 1.0-1.2","Above 1.2")))</f>
        <v>Between 1.0-1.2</v>
      </c>
    </row>
    <row r="9108" spans="1:25" x14ac:dyDescent="0.3">
      <c r="A9108" t="s">
        <v>9163</v>
      </c>
      <c r="B9108" s="1">
        <v>46104.959722222222</v>
      </c>
      <c r="C9108" s="2">
        <v>46104</v>
      </c>
      <c r="D9108">
        <v>23</v>
      </c>
      <c r="E9108" t="s">
        <v>36</v>
      </c>
      <c r="F9108" t="s">
        <v>34</v>
      </c>
      <c r="G9108">
        <v>3.7</v>
      </c>
      <c r="H9108">
        <v>87.73</v>
      </c>
      <c r="I9108">
        <v>83.37</v>
      </c>
      <c r="J9108">
        <v>1</v>
      </c>
      <c r="K9108">
        <v>4.9000000000000004</v>
      </c>
      <c r="L9108">
        <v>8.3000000000000007</v>
      </c>
      <c r="M9108">
        <v>97</v>
      </c>
      <c r="N9108" t="s">
        <v>27</v>
      </c>
      <c r="O9108">
        <v>0.96899999999999997</v>
      </c>
      <c r="P9108" t="s">
        <v>28</v>
      </c>
      <c r="Q9108" t="s">
        <v>29</v>
      </c>
      <c r="R9108">
        <v>4.5599999999999996</v>
      </c>
      <c r="S9108">
        <v>0</v>
      </c>
      <c r="T9108">
        <v>-4.3600000000000003</v>
      </c>
      <c r="U9108">
        <v>3.4</v>
      </c>
      <c r="V9108" t="s">
        <v>486</v>
      </c>
      <c r="W9108" t="s">
        <v>31</v>
      </c>
      <c r="X9108">
        <v>1</v>
      </c>
      <c r="Y9108" t="str">
        <f>IF(tblRides[[#This Row],[supply_demand_ratio]]&lt;0.8,"Below 0.8",IF(tblRides[[#This Row],[supply_demand_ratio]]&lt;1,"Between 0.8-1.0",IF(tblRides[[#This Row],[supply_demand_ratio]]&lt;=1.2,"Between 1.0-1.2","Above 1.2")))</f>
        <v>Between 0.8-1.0</v>
      </c>
    </row>
    <row r="9109" spans="1:25" x14ac:dyDescent="0.3">
      <c r="A9109" t="s">
        <v>9164</v>
      </c>
      <c r="B9109" s="1">
        <v>46104.96597222222</v>
      </c>
      <c r="C9109" s="2">
        <v>46104</v>
      </c>
      <c r="D9109">
        <v>23</v>
      </c>
      <c r="E9109" t="s">
        <v>25</v>
      </c>
      <c r="F9109" t="s">
        <v>26</v>
      </c>
      <c r="G9109">
        <v>5.5</v>
      </c>
      <c r="H9109">
        <v>119.31</v>
      </c>
      <c r="I9109">
        <v>122.92</v>
      </c>
      <c r="J9109">
        <v>1</v>
      </c>
      <c r="K9109">
        <v>4.0999999999999996</v>
      </c>
      <c r="L9109">
        <v>11.4</v>
      </c>
      <c r="M9109">
        <v>144</v>
      </c>
      <c r="N9109" t="s">
        <v>27</v>
      </c>
      <c r="O9109">
        <v>1.292</v>
      </c>
      <c r="P9109" t="s">
        <v>28</v>
      </c>
      <c r="Q9109" t="s">
        <v>29</v>
      </c>
      <c r="R9109">
        <v>4.8899999999999997</v>
      </c>
      <c r="S9109">
        <v>8</v>
      </c>
      <c r="T9109">
        <v>3.61</v>
      </c>
      <c r="U9109">
        <v>7.3</v>
      </c>
      <c r="V9109" t="s">
        <v>486</v>
      </c>
      <c r="W9109" t="s">
        <v>31</v>
      </c>
      <c r="X9109">
        <v>1</v>
      </c>
      <c r="Y9109" t="str">
        <f>IF(tblRides[[#This Row],[supply_demand_ratio]]&lt;0.8,"Below 0.8",IF(tblRides[[#This Row],[supply_demand_ratio]]&lt;1,"Between 0.8-1.0",IF(tblRides[[#This Row],[supply_demand_ratio]]&lt;=1.2,"Between 1.0-1.2","Above 1.2")))</f>
        <v>Above 1.2</v>
      </c>
    </row>
    <row r="9110" spans="1:25" x14ac:dyDescent="0.3">
      <c r="A9110" t="s">
        <v>9165</v>
      </c>
      <c r="B9110" s="1">
        <v>46104.994444444441</v>
      </c>
      <c r="C9110" s="2">
        <v>46104</v>
      </c>
      <c r="D9110">
        <v>23</v>
      </c>
      <c r="E9110" t="s">
        <v>43</v>
      </c>
      <c r="F9110" t="s">
        <v>26</v>
      </c>
      <c r="G9110">
        <v>8.1999999999999993</v>
      </c>
      <c r="H9110">
        <v>173.92</v>
      </c>
      <c r="I9110">
        <v>166.2</v>
      </c>
      <c r="J9110">
        <v>1</v>
      </c>
      <c r="K9110">
        <v>6.2</v>
      </c>
      <c r="L9110">
        <v>2</v>
      </c>
      <c r="M9110">
        <v>73</v>
      </c>
      <c r="N9110" t="s">
        <v>41</v>
      </c>
      <c r="O9110">
        <v>2.0779999999999998</v>
      </c>
      <c r="P9110" t="s">
        <v>28</v>
      </c>
      <c r="Q9110" t="s">
        <v>29</v>
      </c>
      <c r="R9110">
        <v>4.6399999999999997</v>
      </c>
      <c r="S9110">
        <v>6</v>
      </c>
      <c r="T9110">
        <v>-7.72</v>
      </c>
      <c r="U9110">
        <v>-4.2</v>
      </c>
      <c r="V9110" t="s">
        <v>486</v>
      </c>
      <c r="W9110" t="s">
        <v>45</v>
      </c>
      <c r="X9110">
        <v>1</v>
      </c>
      <c r="Y9110" t="str">
        <f>IF(tblRides[[#This Row],[supply_demand_ratio]]&lt;0.8,"Below 0.8",IF(tblRides[[#This Row],[supply_demand_ratio]]&lt;1,"Between 0.8-1.0",IF(tblRides[[#This Row],[supply_demand_ratio]]&lt;=1.2,"Between 1.0-1.2","Above 1.2")))</f>
        <v>Above 1.2</v>
      </c>
    </row>
    <row r="9111" spans="1:25" x14ac:dyDescent="0.3">
      <c r="A9111" t="s">
        <v>9166</v>
      </c>
      <c r="B9111" s="1">
        <v>46105.030555555553</v>
      </c>
      <c r="C9111" s="2">
        <v>46105</v>
      </c>
      <c r="D9111">
        <v>0</v>
      </c>
      <c r="E9111" t="s">
        <v>36</v>
      </c>
      <c r="F9111" t="s">
        <v>34</v>
      </c>
      <c r="G9111">
        <v>13.6</v>
      </c>
      <c r="H9111">
        <v>242.28</v>
      </c>
      <c r="I9111">
        <v>250.7</v>
      </c>
      <c r="J9111">
        <v>1.1000000000000001</v>
      </c>
      <c r="K9111">
        <v>2.8</v>
      </c>
      <c r="L9111">
        <v>2.5</v>
      </c>
      <c r="M9111">
        <v>127</v>
      </c>
      <c r="N9111" t="s">
        <v>27</v>
      </c>
      <c r="O9111">
        <v>1.282</v>
      </c>
      <c r="P9111" t="s">
        <v>28</v>
      </c>
      <c r="Q9111" t="s">
        <v>29</v>
      </c>
      <c r="R9111">
        <v>4.84</v>
      </c>
      <c r="S9111">
        <v>0</v>
      </c>
      <c r="T9111">
        <v>8.42</v>
      </c>
      <c r="U9111">
        <v>-0.3</v>
      </c>
      <c r="V9111" t="s">
        <v>587</v>
      </c>
      <c r="W9111" t="s">
        <v>31</v>
      </c>
      <c r="X9111">
        <v>1</v>
      </c>
      <c r="Y9111" t="str">
        <f>IF(tblRides[[#This Row],[supply_demand_ratio]]&lt;0.8,"Below 0.8",IF(tblRides[[#This Row],[supply_demand_ratio]]&lt;1,"Between 0.8-1.0",IF(tblRides[[#This Row],[supply_demand_ratio]]&lt;=1.2,"Between 1.0-1.2","Above 1.2")))</f>
        <v>Above 1.2</v>
      </c>
    </row>
    <row r="9112" spans="1:25" x14ac:dyDescent="0.3">
      <c r="A9112" t="s">
        <v>9167</v>
      </c>
      <c r="B9112" s="1">
        <v>46105.035416666666</v>
      </c>
      <c r="C9112" s="2">
        <v>46105</v>
      </c>
      <c r="D9112">
        <v>0</v>
      </c>
      <c r="E9112" t="s">
        <v>62</v>
      </c>
      <c r="F9112" t="s">
        <v>26</v>
      </c>
      <c r="G9112">
        <v>4.9000000000000004</v>
      </c>
      <c r="H9112">
        <v>98.76</v>
      </c>
      <c r="I9112">
        <v>99.46</v>
      </c>
      <c r="J9112">
        <v>1</v>
      </c>
      <c r="K9112">
        <v>7.2</v>
      </c>
      <c r="L9112">
        <v>5.6</v>
      </c>
      <c r="M9112">
        <v>63</v>
      </c>
      <c r="N9112" t="s">
        <v>41</v>
      </c>
      <c r="O9112">
        <v>1.9359999999999999</v>
      </c>
      <c r="P9112" t="s">
        <v>28</v>
      </c>
      <c r="Q9112" t="s">
        <v>29</v>
      </c>
      <c r="R9112">
        <v>4.91</v>
      </c>
      <c r="S9112">
        <v>3</v>
      </c>
      <c r="T9112">
        <v>0.7</v>
      </c>
      <c r="U9112">
        <v>-1.6</v>
      </c>
      <c r="V9112" t="s">
        <v>587</v>
      </c>
      <c r="W9112" t="s">
        <v>45</v>
      </c>
      <c r="X9112">
        <v>1</v>
      </c>
      <c r="Y9112" t="str">
        <f>IF(tblRides[[#This Row],[supply_demand_ratio]]&lt;0.8,"Below 0.8",IF(tblRides[[#This Row],[supply_demand_ratio]]&lt;1,"Between 0.8-1.0",IF(tblRides[[#This Row],[supply_demand_ratio]]&lt;=1.2,"Between 1.0-1.2","Above 1.2")))</f>
        <v>Above 1.2</v>
      </c>
    </row>
    <row r="9113" spans="1:25" x14ac:dyDescent="0.3">
      <c r="A9113" t="s">
        <v>9168</v>
      </c>
      <c r="B9113" s="1">
        <v>46105.044444444444</v>
      </c>
      <c r="C9113" s="2">
        <v>46105</v>
      </c>
      <c r="D9113">
        <v>1</v>
      </c>
      <c r="E9113" t="s">
        <v>43</v>
      </c>
      <c r="F9113" t="s">
        <v>34</v>
      </c>
      <c r="G9113">
        <v>6.4</v>
      </c>
      <c r="H9113">
        <v>119.32</v>
      </c>
      <c r="I9113">
        <v>115.62</v>
      </c>
      <c r="J9113">
        <v>1</v>
      </c>
      <c r="K9113">
        <v>5</v>
      </c>
      <c r="L9113">
        <v>7.3</v>
      </c>
      <c r="M9113">
        <v>63</v>
      </c>
      <c r="N9113" t="s">
        <v>41</v>
      </c>
      <c r="O9113">
        <v>1.454</v>
      </c>
      <c r="P9113" t="s">
        <v>28</v>
      </c>
      <c r="Q9113" t="s">
        <v>29</v>
      </c>
      <c r="R9113">
        <v>4.41</v>
      </c>
      <c r="S9113">
        <v>0</v>
      </c>
      <c r="T9113">
        <v>-3.7</v>
      </c>
      <c r="U9113">
        <v>2.2999999999999998</v>
      </c>
      <c r="V9113" t="s">
        <v>587</v>
      </c>
      <c r="W9113" t="s">
        <v>31</v>
      </c>
      <c r="X9113">
        <v>1</v>
      </c>
      <c r="Y9113" t="str">
        <f>IF(tblRides[[#This Row],[supply_demand_ratio]]&lt;0.8,"Below 0.8",IF(tblRides[[#This Row],[supply_demand_ratio]]&lt;1,"Between 0.8-1.0",IF(tblRides[[#This Row],[supply_demand_ratio]]&lt;=1.2,"Between 1.0-1.2","Above 1.2")))</f>
        <v>Above 1.2</v>
      </c>
    </row>
    <row r="9114" spans="1:25" x14ac:dyDescent="0.3">
      <c r="A9114" t="s">
        <v>9169</v>
      </c>
      <c r="B9114" s="1">
        <v>46105.065972222219</v>
      </c>
      <c r="C9114" s="2">
        <v>46105</v>
      </c>
      <c r="D9114">
        <v>1</v>
      </c>
      <c r="E9114" t="s">
        <v>33</v>
      </c>
      <c r="F9114" t="s">
        <v>26</v>
      </c>
      <c r="G9114">
        <v>2.2000000000000002</v>
      </c>
      <c r="H9114">
        <v>77.37</v>
      </c>
      <c r="I9114">
        <v>78.650000000000006</v>
      </c>
      <c r="J9114">
        <v>1</v>
      </c>
      <c r="K9114">
        <v>6.5</v>
      </c>
      <c r="L9114">
        <v>4.3</v>
      </c>
      <c r="M9114">
        <v>87</v>
      </c>
      <c r="N9114" t="s">
        <v>41</v>
      </c>
      <c r="O9114">
        <v>1.5589999999999999</v>
      </c>
      <c r="P9114" t="s">
        <v>28</v>
      </c>
      <c r="Q9114" t="s">
        <v>29</v>
      </c>
      <c r="R9114">
        <v>4.7</v>
      </c>
      <c r="S9114">
        <v>3</v>
      </c>
      <c r="T9114">
        <v>1.28</v>
      </c>
      <c r="U9114">
        <v>-2.2000000000000002</v>
      </c>
      <c r="V9114" t="s">
        <v>587</v>
      </c>
      <c r="W9114" t="s">
        <v>45</v>
      </c>
      <c r="X9114">
        <v>1</v>
      </c>
      <c r="Y9114" t="str">
        <f>IF(tblRides[[#This Row],[supply_demand_ratio]]&lt;0.8,"Below 0.8",IF(tblRides[[#This Row],[supply_demand_ratio]]&lt;1,"Between 0.8-1.0",IF(tblRides[[#This Row],[supply_demand_ratio]]&lt;=1.2,"Between 1.0-1.2","Above 1.2")))</f>
        <v>Above 1.2</v>
      </c>
    </row>
    <row r="9115" spans="1:25" x14ac:dyDescent="0.3">
      <c r="A9115" t="s">
        <v>9170</v>
      </c>
      <c r="B9115" s="1">
        <v>46105.068055555559</v>
      </c>
      <c r="C9115" s="2">
        <v>46105</v>
      </c>
      <c r="D9115">
        <v>1</v>
      </c>
      <c r="E9115" t="s">
        <v>25</v>
      </c>
      <c r="F9115" t="s">
        <v>34</v>
      </c>
      <c r="G9115">
        <v>6.3</v>
      </c>
      <c r="H9115">
        <v>161.15</v>
      </c>
      <c r="J9115">
        <v>1.1000000000000001</v>
      </c>
      <c r="K9115">
        <v>2.8</v>
      </c>
      <c r="L9115">
        <v>10.3</v>
      </c>
      <c r="M9115">
        <v>127</v>
      </c>
      <c r="N9115" t="s">
        <v>27</v>
      </c>
      <c r="O9115">
        <v>1.157</v>
      </c>
      <c r="P9115" t="s">
        <v>37</v>
      </c>
      <c r="Q9115" t="s">
        <v>38</v>
      </c>
      <c r="R9115">
        <v>4.4800000000000004</v>
      </c>
      <c r="S9115">
        <v>0</v>
      </c>
      <c r="U9115">
        <v>7.5</v>
      </c>
      <c r="V9115" t="s">
        <v>587</v>
      </c>
      <c r="W9115" t="s">
        <v>31</v>
      </c>
      <c r="X9115">
        <v>0</v>
      </c>
      <c r="Y9115" t="str">
        <f>IF(tblRides[[#This Row],[supply_demand_ratio]]&lt;0.8,"Below 0.8",IF(tblRides[[#This Row],[supply_demand_ratio]]&lt;1,"Between 0.8-1.0",IF(tblRides[[#This Row],[supply_demand_ratio]]&lt;=1.2,"Between 1.0-1.2","Above 1.2")))</f>
        <v>Between 1.0-1.2</v>
      </c>
    </row>
    <row r="9116" spans="1:25" x14ac:dyDescent="0.3">
      <c r="A9116" t="s">
        <v>9171</v>
      </c>
      <c r="B9116" s="1">
        <v>46105.078472222223</v>
      </c>
      <c r="C9116" s="2">
        <v>46105</v>
      </c>
      <c r="D9116">
        <v>1</v>
      </c>
      <c r="E9116" t="s">
        <v>43</v>
      </c>
      <c r="F9116" t="s">
        <v>34</v>
      </c>
      <c r="G9116">
        <v>5</v>
      </c>
      <c r="H9116">
        <v>112.18</v>
      </c>
      <c r="J9116">
        <v>1</v>
      </c>
      <c r="K9116">
        <v>8.4</v>
      </c>
      <c r="L9116">
        <v>6.3</v>
      </c>
      <c r="M9116">
        <v>73</v>
      </c>
      <c r="N9116" t="s">
        <v>41</v>
      </c>
      <c r="O9116">
        <v>2.1989999999999998</v>
      </c>
      <c r="P9116" t="s">
        <v>58</v>
      </c>
      <c r="Q9116" t="s">
        <v>59</v>
      </c>
      <c r="R9116">
        <v>4.53</v>
      </c>
      <c r="S9116">
        <v>0</v>
      </c>
      <c r="U9116">
        <v>-2.1</v>
      </c>
      <c r="V9116" t="s">
        <v>587</v>
      </c>
      <c r="W9116" t="s">
        <v>45</v>
      </c>
      <c r="X9116">
        <v>0</v>
      </c>
      <c r="Y9116" t="str">
        <f>IF(tblRides[[#This Row],[supply_demand_ratio]]&lt;0.8,"Below 0.8",IF(tblRides[[#This Row],[supply_demand_ratio]]&lt;1,"Between 0.8-1.0",IF(tblRides[[#This Row],[supply_demand_ratio]]&lt;=1.2,"Between 1.0-1.2","Above 1.2")))</f>
        <v>Above 1.2</v>
      </c>
    </row>
    <row r="9117" spans="1:25" x14ac:dyDescent="0.3">
      <c r="A9117" t="s">
        <v>9172</v>
      </c>
      <c r="B9117" s="1">
        <v>46105.097916666666</v>
      </c>
      <c r="C9117" s="2">
        <v>46105</v>
      </c>
      <c r="D9117">
        <v>2</v>
      </c>
      <c r="E9117" t="s">
        <v>25</v>
      </c>
      <c r="F9117" t="s">
        <v>26</v>
      </c>
      <c r="G9117">
        <v>7.6</v>
      </c>
      <c r="H9117">
        <v>171.47</v>
      </c>
      <c r="I9117">
        <v>165.12</v>
      </c>
      <c r="J9117">
        <v>1</v>
      </c>
      <c r="K9117">
        <v>5.5</v>
      </c>
      <c r="L9117">
        <v>6.6</v>
      </c>
      <c r="M9117">
        <v>136</v>
      </c>
      <c r="N9117" t="s">
        <v>27</v>
      </c>
      <c r="O9117">
        <v>1.1950000000000001</v>
      </c>
      <c r="P9117" t="s">
        <v>28</v>
      </c>
      <c r="Q9117" t="s">
        <v>29</v>
      </c>
      <c r="R9117">
        <v>4.99</v>
      </c>
      <c r="S9117">
        <v>3</v>
      </c>
      <c r="T9117">
        <v>-6.35</v>
      </c>
      <c r="U9117">
        <v>1.1000000000000001</v>
      </c>
      <c r="V9117" t="s">
        <v>587</v>
      </c>
      <c r="W9117" t="s">
        <v>45</v>
      </c>
      <c r="X9117">
        <v>1</v>
      </c>
      <c r="Y9117" t="str">
        <f>IF(tblRides[[#This Row],[supply_demand_ratio]]&lt;0.8,"Below 0.8",IF(tblRides[[#This Row],[supply_demand_ratio]]&lt;1,"Between 0.8-1.0",IF(tblRides[[#This Row],[supply_demand_ratio]]&lt;=1.2,"Between 1.0-1.2","Above 1.2")))</f>
        <v>Between 1.0-1.2</v>
      </c>
    </row>
    <row r="9118" spans="1:25" x14ac:dyDescent="0.3">
      <c r="A9118" t="s">
        <v>9173</v>
      </c>
      <c r="B9118" s="1">
        <v>46105.120138888888</v>
      </c>
      <c r="C9118" s="2">
        <v>46105</v>
      </c>
      <c r="D9118">
        <v>2</v>
      </c>
      <c r="E9118" t="s">
        <v>36</v>
      </c>
      <c r="F9118" t="s">
        <v>34</v>
      </c>
      <c r="G9118">
        <v>2.1</v>
      </c>
      <c r="H9118">
        <v>66.239999999999995</v>
      </c>
      <c r="J9118">
        <v>1</v>
      </c>
      <c r="K9118">
        <v>8.3000000000000007</v>
      </c>
      <c r="L9118">
        <v>11</v>
      </c>
      <c r="M9118">
        <v>131</v>
      </c>
      <c r="N9118" t="s">
        <v>41</v>
      </c>
      <c r="O9118">
        <v>2.1139999999999999</v>
      </c>
      <c r="P9118" t="s">
        <v>58</v>
      </c>
      <c r="Q9118" t="s">
        <v>108</v>
      </c>
      <c r="R9118">
        <v>4.5599999999999996</v>
      </c>
      <c r="S9118">
        <v>0</v>
      </c>
      <c r="U9118">
        <v>2.7</v>
      </c>
      <c r="V9118" t="s">
        <v>587</v>
      </c>
      <c r="W9118" t="s">
        <v>45</v>
      </c>
      <c r="X9118">
        <v>0</v>
      </c>
      <c r="Y9118" t="str">
        <f>IF(tblRides[[#This Row],[supply_demand_ratio]]&lt;0.8,"Below 0.8",IF(tblRides[[#This Row],[supply_demand_ratio]]&lt;1,"Between 0.8-1.0",IF(tblRides[[#This Row],[supply_demand_ratio]]&lt;=1.2,"Between 1.0-1.2","Above 1.2")))</f>
        <v>Above 1.2</v>
      </c>
    </row>
    <row r="9119" spans="1:25" x14ac:dyDescent="0.3">
      <c r="A9119" t="s">
        <v>9174</v>
      </c>
      <c r="B9119" s="1">
        <v>46105.120138888888</v>
      </c>
      <c r="C9119" s="2">
        <v>46105</v>
      </c>
      <c r="D9119">
        <v>2</v>
      </c>
      <c r="E9119" t="s">
        <v>25</v>
      </c>
      <c r="F9119" t="s">
        <v>26</v>
      </c>
      <c r="G9119">
        <v>18.5</v>
      </c>
      <c r="H9119">
        <v>276.7</v>
      </c>
      <c r="I9119">
        <v>272.92</v>
      </c>
      <c r="J9119">
        <v>1</v>
      </c>
      <c r="K9119">
        <v>3.5</v>
      </c>
      <c r="L9119">
        <v>5.9</v>
      </c>
      <c r="M9119">
        <v>126</v>
      </c>
      <c r="N9119" t="s">
        <v>41</v>
      </c>
      <c r="O9119">
        <v>1.2410000000000001</v>
      </c>
      <c r="P9119" t="s">
        <v>28</v>
      </c>
      <c r="Q9119" t="s">
        <v>29</v>
      </c>
      <c r="R9119">
        <v>4.58</v>
      </c>
      <c r="S9119">
        <v>1</v>
      </c>
      <c r="T9119">
        <v>-3.78</v>
      </c>
      <c r="U9119">
        <v>2.4</v>
      </c>
      <c r="V9119" t="s">
        <v>587</v>
      </c>
      <c r="W9119" t="s">
        <v>31</v>
      </c>
      <c r="X9119">
        <v>1</v>
      </c>
      <c r="Y9119" t="str">
        <f>IF(tblRides[[#This Row],[supply_demand_ratio]]&lt;0.8,"Below 0.8",IF(tblRides[[#This Row],[supply_demand_ratio]]&lt;1,"Between 0.8-1.0",IF(tblRides[[#This Row],[supply_demand_ratio]]&lt;=1.2,"Between 1.0-1.2","Above 1.2")))</f>
        <v>Above 1.2</v>
      </c>
    </row>
    <row r="9120" spans="1:25" x14ac:dyDescent="0.3">
      <c r="A9120" t="s">
        <v>9175</v>
      </c>
      <c r="B9120" s="1">
        <v>46105.12222222222</v>
      </c>
      <c r="C9120" s="2">
        <v>46105</v>
      </c>
      <c r="D9120">
        <v>2</v>
      </c>
      <c r="E9120" t="s">
        <v>36</v>
      </c>
      <c r="F9120" t="s">
        <v>26</v>
      </c>
      <c r="G9120">
        <v>4.0999999999999996</v>
      </c>
      <c r="H9120">
        <v>100.27</v>
      </c>
      <c r="I9120">
        <v>97.55</v>
      </c>
      <c r="J9120">
        <v>1</v>
      </c>
      <c r="K9120">
        <v>2</v>
      </c>
      <c r="L9120">
        <v>2.1</v>
      </c>
      <c r="M9120">
        <v>115</v>
      </c>
      <c r="N9120" t="s">
        <v>27</v>
      </c>
      <c r="O9120">
        <v>1.167</v>
      </c>
      <c r="P9120" t="s">
        <v>28</v>
      </c>
      <c r="Q9120" t="s">
        <v>29</v>
      </c>
      <c r="R9120">
        <v>4.8499999999999996</v>
      </c>
      <c r="S9120">
        <v>8</v>
      </c>
      <c r="T9120">
        <v>-2.72</v>
      </c>
      <c r="U9120">
        <v>0.1</v>
      </c>
      <c r="V9120" t="s">
        <v>587</v>
      </c>
      <c r="W9120" t="s">
        <v>31</v>
      </c>
      <c r="X9120">
        <v>1</v>
      </c>
      <c r="Y9120" t="str">
        <f>IF(tblRides[[#This Row],[supply_demand_ratio]]&lt;0.8,"Below 0.8",IF(tblRides[[#This Row],[supply_demand_ratio]]&lt;1,"Between 0.8-1.0",IF(tblRides[[#This Row],[supply_demand_ratio]]&lt;=1.2,"Between 1.0-1.2","Above 1.2")))</f>
        <v>Between 1.0-1.2</v>
      </c>
    </row>
    <row r="9121" spans="1:25" x14ac:dyDescent="0.3">
      <c r="A9121" t="s">
        <v>9176</v>
      </c>
      <c r="B9121" s="1">
        <v>46105.131944444445</v>
      </c>
      <c r="C9121" s="2">
        <v>46105</v>
      </c>
      <c r="D9121">
        <v>3</v>
      </c>
      <c r="E9121" t="s">
        <v>25</v>
      </c>
      <c r="F9121" t="s">
        <v>26</v>
      </c>
      <c r="G9121">
        <v>6.8</v>
      </c>
      <c r="H9121">
        <v>153.35</v>
      </c>
      <c r="I9121">
        <v>144.04</v>
      </c>
      <c r="J9121">
        <v>1</v>
      </c>
      <c r="K9121">
        <v>4</v>
      </c>
      <c r="L9121">
        <v>1</v>
      </c>
      <c r="M9121">
        <v>131</v>
      </c>
      <c r="N9121" t="s">
        <v>27</v>
      </c>
      <c r="O9121">
        <v>1.099</v>
      </c>
      <c r="P9121" t="s">
        <v>28</v>
      </c>
      <c r="Q9121" t="s">
        <v>29</v>
      </c>
      <c r="R9121">
        <v>5</v>
      </c>
      <c r="S9121">
        <v>2</v>
      </c>
      <c r="T9121">
        <v>-9.31</v>
      </c>
      <c r="U9121">
        <v>-3</v>
      </c>
      <c r="V9121" t="s">
        <v>587</v>
      </c>
      <c r="W9121" t="s">
        <v>31</v>
      </c>
      <c r="X9121">
        <v>1</v>
      </c>
      <c r="Y9121" t="str">
        <f>IF(tblRides[[#This Row],[supply_demand_ratio]]&lt;0.8,"Below 0.8",IF(tblRides[[#This Row],[supply_demand_ratio]]&lt;1,"Between 0.8-1.0",IF(tblRides[[#This Row],[supply_demand_ratio]]&lt;=1.2,"Between 1.0-1.2","Above 1.2")))</f>
        <v>Between 1.0-1.2</v>
      </c>
    </row>
    <row r="9122" spans="1:25" x14ac:dyDescent="0.3">
      <c r="A9122" t="s">
        <v>9177</v>
      </c>
      <c r="B9122" s="1">
        <v>46105.140277777777</v>
      </c>
      <c r="C9122" s="2">
        <v>46105</v>
      </c>
      <c r="D9122">
        <v>3</v>
      </c>
      <c r="E9122" t="s">
        <v>43</v>
      </c>
      <c r="F9122" t="s">
        <v>34</v>
      </c>
      <c r="G9122">
        <v>0.7</v>
      </c>
      <c r="H9122">
        <v>47.01</v>
      </c>
      <c r="I9122">
        <v>50.13</v>
      </c>
      <c r="J9122">
        <v>1</v>
      </c>
      <c r="K9122">
        <v>5.9</v>
      </c>
      <c r="L9122">
        <v>5.9</v>
      </c>
      <c r="M9122">
        <v>64</v>
      </c>
      <c r="N9122" t="s">
        <v>41</v>
      </c>
      <c r="O9122">
        <v>1.732</v>
      </c>
      <c r="P9122" t="s">
        <v>28</v>
      </c>
      <c r="Q9122" t="s">
        <v>29</v>
      </c>
      <c r="R9122">
        <v>4.63</v>
      </c>
      <c r="S9122">
        <v>0</v>
      </c>
      <c r="T9122">
        <v>3.12</v>
      </c>
      <c r="U9122">
        <v>0</v>
      </c>
      <c r="V9122" t="s">
        <v>587</v>
      </c>
      <c r="W9122" t="s">
        <v>45</v>
      </c>
      <c r="X9122">
        <v>1</v>
      </c>
      <c r="Y9122" t="str">
        <f>IF(tblRides[[#This Row],[supply_demand_ratio]]&lt;0.8,"Below 0.8",IF(tblRides[[#This Row],[supply_demand_ratio]]&lt;1,"Between 0.8-1.0",IF(tblRides[[#This Row],[supply_demand_ratio]]&lt;=1.2,"Between 1.0-1.2","Above 1.2")))</f>
        <v>Above 1.2</v>
      </c>
    </row>
    <row r="9123" spans="1:25" x14ac:dyDescent="0.3">
      <c r="A9123" t="s">
        <v>9178</v>
      </c>
      <c r="B9123" s="1">
        <v>46105.145833333336</v>
      </c>
      <c r="C9123" s="2">
        <v>46105</v>
      </c>
      <c r="D9123">
        <v>3</v>
      </c>
      <c r="E9123" t="s">
        <v>25</v>
      </c>
      <c r="F9123" t="s">
        <v>34</v>
      </c>
      <c r="G9123">
        <v>5.7</v>
      </c>
      <c r="H9123">
        <v>123.17</v>
      </c>
      <c r="I9123">
        <v>119.99</v>
      </c>
      <c r="J9123">
        <v>1</v>
      </c>
      <c r="K9123">
        <v>6.9</v>
      </c>
      <c r="L9123">
        <v>3</v>
      </c>
      <c r="M9123">
        <v>144</v>
      </c>
      <c r="N9123" t="s">
        <v>41</v>
      </c>
      <c r="O9123">
        <v>1.9710000000000001</v>
      </c>
      <c r="P9123" t="s">
        <v>28</v>
      </c>
      <c r="Q9123" t="s">
        <v>29</v>
      </c>
      <c r="R9123">
        <v>4.57</v>
      </c>
      <c r="S9123">
        <v>0</v>
      </c>
      <c r="T9123">
        <v>-3.18</v>
      </c>
      <c r="U9123">
        <v>-3.9</v>
      </c>
      <c r="V9123" t="s">
        <v>587</v>
      </c>
      <c r="W9123" t="s">
        <v>45</v>
      </c>
      <c r="X9123">
        <v>1</v>
      </c>
      <c r="Y9123" t="str">
        <f>IF(tblRides[[#This Row],[supply_demand_ratio]]&lt;0.8,"Below 0.8",IF(tblRides[[#This Row],[supply_demand_ratio]]&lt;1,"Between 0.8-1.0",IF(tblRides[[#This Row],[supply_demand_ratio]]&lt;=1.2,"Between 1.0-1.2","Above 1.2")))</f>
        <v>Above 1.2</v>
      </c>
    </row>
    <row r="9124" spans="1:25" x14ac:dyDescent="0.3">
      <c r="A9124" t="s">
        <v>9179</v>
      </c>
      <c r="B9124" s="1">
        <v>46105.183333333334</v>
      </c>
      <c r="C9124" s="2">
        <v>46105</v>
      </c>
      <c r="D9124">
        <v>4</v>
      </c>
      <c r="E9124" t="s">
        <v>43</v>
      </c>
      <c r="F9124" t="s">
        <v>34</v>
      </c>
      <c r="G9124">
        <v>7</v>
      </c>
      <c r="H9124">
        <v>143.43</v>
      </c>
      <c r="J9124">
        <v>1.1000000000000001</v>
      </c>
      <c r="K9124">
        <v>3</v>
      </c>
      <c r="M9124">
        <v>70</v>
      </c>
      <c r="N9124" t="s">
        <v>41</v>
      </c>
      <c r="O9124">
        <v>1.6319999999999999</v>
      </c>
      <c r="P9124" t="s">
        <v>82</v>
      </c>
      <c r="Q9124" t="s">
        <v>83</v>
      </c>
      <c r="R9124">
        <v>4.68</v>
      </c>
      <c r="S9124">
        <v>0</v>
      </c>
      <c r="V9124" t="s">
        <v>587</v>
      </c>
      <c r="W9124" t="s">
        <v>31</v>
      </c>
      <c r="X9124">
        <v>0</v>
      </c>
      <c r="Y9124" t="str">
        <f>IF(tblRides[[#This Row],[supply_demand_ratio]]&lt;0.8,"Below 0.8",IF(tblRides[[#This Row],[supply_demand_ratio]]&lt;1,"Between 0.8-1.0",IF(tblRides[[#This Row],[supply_demand_ratio]]&lt;=1.2,"Between 1.0-1.2","Above 1.2")))</f>
        <v>Above 1.2</v>
      </c>
    </row>
    <row r="9125" spans="1:25" x14ac:dyDescent="0.3">
      <c r="A9125" t="s">
        <v>9180</v>
      </c>
      <c r="B9125" s="1">
        <v>46105.188888888886</v>
      </c>
      <c r="C9125" s="2">
        <v>46105</v>
      </c>
      <c r="D9125">
        <v>4</v>
      </c>
      <c r="E9125" t="s">
        <v>33</v>
      </c>
      <c r="F9125" t="s">
        <v>26</v>
      </c>
      <c r="G9125">
        <v>11</v>
      </c>
      <c r="H9125">
        <v>217.01</v>
      </c>
      <c r="I9125">
        <v>207.19</v>
      </c>
      <c r="J9125">
        <v>1</v>
      </c>
      <c r="K9125">
        <v>6.6</v>
      </c>
      <c r="L9125">
        <v>8.3000000000000007</v>
      </c>
      <c r="M9125">
        <v>103</v>
      </c>
      <c r="N9125" t="s">
        <v>27</v>
      </c>
      <c r="O9125">
        <v>1.157</v>
      </c>
      <c r="P9125" t="s">
        <v>28</v>
      </c>
      <c r="Q9125" t="s">
        <v>29</v>
      </c>
      <c r="R9125">
        <v>4.8600000000000003</v>
      </c>
      <c r="S9125">
        <v>7</v>
      </c>
      <c r="T9125">
        <v>-9.82</v>
      </c>
      <c r="U9125">
        <v>1.7</v>
      </c>
      <c r="V9125" t="s">
        <v>587</v>
      </c>
      <c r="W9125" t="s">
        <v>45</v>
      </c>
      <c r="X9125">
        <v>1</v>
      </c>
      <c r="Y9125" t="str">
        <f>IF(tblRides[[#This Row],[supply_demand_ratio]]&lt;0.8,"Below 0.8",IF(tblRides[[#This Row],[supply_demand_ratio]]&lt;1,"Between 0.8-1.0",IF(tblRides[[#This Row],[supply_demand_ratio]]&lt;=1.2,"Between 1.0-1.2","Above 1.2")))</f>
        <v>Between 1.0-1.2</v>
      </c>
    </row>
    <row r="9126" spans="1:25" x14ac:dyDescent="0.3">
      <c r="A9126" t="s">
        <v>9181</v>
      </c>
      <c r="B9126" s="1">
        <v>46105.19027777778</v>
      </c>
      <c r="C9126" s="2">
        <v>46105</v>
      </c>
      <c r="D9126">
        <v>4</v>
      </c>
      <c r="E9126" t="s">
        <v>33</v>
      </c>
      <c r="F9126" t="s">
        <v>26</v>
      </c>
      <c r="G9126">
        <v>7.5</v>
      </c>
      <c r="H9126">
        <v>158.15</v>
      </c>
      <c r="I9126">
        <v>153.58000000000001</v>
      </c>
      <c r="J9126">
        <v>1.1000000000000001</v>
      </c>
      <c r="K9126">
        <v>5</v>
      </c>
      <c r="L9126">
        <v>4.2</v>
      </c>
      <c r="M9126">
        <v>108</v>
      </c>
      <c r="N9126" t="s">
        <v>41</v>
      </c>
      <c r="O9126">
        <v>1.825</v>
      </c>
      <c r="P9126" t="s">
        <v>28</v>
      </c>
      <c r="Q9126" t="s">
        <v>29</v>
      </c>
      <c r="R9126">
        <v>4.93</v>
      </c>
      <c r="S9126">
        <v>10</v>
      </c>
      <c r="T9126">
        <v>-4.57</v>
      </c>
      <c r="U9126">
        <v>-0.8</v>
      </c>
      <c r="V9126" t="s">
        <v>587</v>
      </c>
      <c r="W9126" t="s">
        <v>31</v>
      </c>
      <c r="X9126">
        <v>1</v>
      </c>
      <c r="Y9126" t="str">
        <f>IF(tblRides[[#This Row],[supply_demand_ratio]]&lt;0.8,"Below 0.8",IF(tblRides[[#This Row],[supply_demand_ratio]]&lt;1,"Between 0.8-1.0",IF(tblRides[[#This Row],[supply_demand_ratio]]&lt;=1.2,"Between 1.0-1.2","Above 1.2")))</f>
        <v>Above 1.2</v>
      </c>
    </row>
    <row r="9127" spans="1:25" x14ac:dyDescent="0.3">
      <c r="A9127" t="s">
        <v>9182</v>
      </c>
      <c r="B9127" s="1">
        <v>46105.195138888892</v>
      </c>
      <c r="C9127" s="2">
        <v>46105</v>
      </c>
      <c r="D9127">
        <v>4</v>
      </c>
      <c r="E9127" t="s">
        <v>62</v>
      </c>
      <c r="F9127" t="s">
        <v>26</v>
      </c>
      <c r="G9127">
        <v>14.6</v>
      </c>
      <c r="H9127">
        <v>258.33</v>
      </c>
      <c r="J9127">
        <v>1</v>
      </c>
      <c r="K9127">
        <v>6.3</v>
      </c>
      <c r="L9127">
        <v>5.7</v>
      </c>
      <c r="M9127">
        <v>59</v>
      </c>
      <c r="N9127" t="s">
        <v>41</v>
      </c>
      <c r="O9127">
        <v>2.1259999999999999</v>
      </c>
      <c r="P9127" t="s">
        <v>58</v>
      </c>
      <c r="Q9127" t="s">
        <v>108</v>
      </c>
      <c r="R9127">
        <v>4.46</v>
      </c>
      <c r="S9127">
        <v>10</v>
      </c>
      <c r="U9127">
        <v>-0.6</v>
      </c>
      <c r="V9127" t="s">
        <v>587</v>
      </c>
      <c r="W9127" t="s">
        <v>45</v>
      </c>
      <c r="X9127">
        <v>0</v>
      </c>
      <c r="Y9127" t="str">
        <f>IF(tblRides[[#This Row],[supply_demand_ratio]]&lt;0.8,"Below 0.8",IF(tblRides[[#This Row],[supply_demand_ratio]]&lt;1,"Between 0.8-1.0",IF(tblRides[[#This Row],[supply_demand_ratio]]&lt;=1.2,"Between 1.0-1.2","Above 1.2")))</f>
        <v>Above 1.2</v>
      </c>
    </row>
    <row r="9128" spans="1:25" x14ac:dyDescent="0.3">
      <c r="A9128" t="s">
        <v>9183</v>
      </c>
      <c r="B9128" s="1">
        <v>46105.198611111111</v>
      </c>
      <c r="C9128" s="2">
        <v>46105</v>
      </c>
      <c r="D9128">
        <v>4</v>
      </c>
      <c r="E9128" t="s">
        <v>43</v>
      </c>
      <c r="F9128" t="s">
        <v>34</v>
      </c>
      <c r="G9128">
        <v>11.5</v>
      </c>
      <c r="H9128">
        <v>182.19</v>
      </c>
      <c r="I9128">
        <v>187.07</v>
      </c>
      <c r="J9128">
        <v>1</v>
      </c>
      <c r="K9128">
        <v>2</v>
      </c>
      <c r="L9128">
        <v>1</v>
      </c>
      <c r="M9128">
        <v>73</v>
      </c>
      <c r="N9128" t="s">
        <v>41</v>
      </c>
      <c r="O9128">
        <v>1.647</v>
      </c>
      <c r="P9128" t="s">
        <v>28</v>
      </c>
      <c r="Q9128" t="s">
        <v>29</v>
      </c>
      <c r="R9128">
        <v>5</v>
      </c>
      <c r="S9128">
        <v>0</v>
      </c>
      <c r="T9128">
        <v>4.88</v>
      </c>
      <c r="U9128">
        <v>-1</v>
      </c>
      <c r="V9128" t="s">
        <v>587</v>
      </c>
      <c r="W9128" t="s">
        <v>31</v>
      </c>
      <c r="X9128">
        <v>1</v>
      </c>
      <c r="Y9128" t="str">
        <f>IF(tblRides[[#This Row],[supply_demand_ratio]]&lt;0.8,"Below 0.8",IF(tblRides[[#This Row],[supply_demand_ratio]]&lt;1,"Between 0.8-1.0",IF(tblRides[[#This Row],[supply_demand_ratio]]&lt;=1.2,"Between 1.0-1.2","Above 1.2")))</f>
        <v>Above 1.2</v>
      </c>
    </row>
    <row r="9129" spans="1:25" x14ac:dyDescent="0.3">
      <c r="A9129" t="s">
        <v>9184</v>
      </c>
      <c r="B9129" s="1">
        <v>46105.20416666667</v>
      </c>
      <c r="C9129" s="2">
        <v>46105</v>
      </c>
      <c r="D9129">
        <v>4</v>
      </c>
      <c r="E9129" t="s">
        <v>33</v>
      </c>
      <c r="F9129" t="s">
        <v>34</v>
      </c>
      <c r="G9129">
        <v>1.6</v>
      </c>
      <c r="H9129">
        <v>63.43</v>
      </c>
      <c r="I9129">
        <v>64.69</v>
      </c>
      <c r="J9129">
        <v>1</v>
      </c>
      <c r="K9129">
        <v>2.6</v>
      </c>
      <c r="L9129">
        <v>11.4</v>
      </c>
      <c r="M9129">
        <v>101</v>
      </c>
      <c r="N9129" t="s">
        <v>27</v>
      </c>
      <c r="O9129">
        <v>1.266</v>
      </c>
      <c r="P9129" t="s">
        <v>28</v>
      </c>
      <c r="Q9129" t="s">
        <v>29</v>
      </c>
      <c r="R9129">
        <v>4.84</v>
      </c>
      <c r="S9129">
        <v>0</v>
      </c>
      <c r="T9129">
        <v>1.26</v>
      </c>
      <c r="U9129">
        <v>8.8000000000000007</v>
      </c>
      <c r="V9129" t="s">
        <v>587</v>
      </c>
      <c r="W9129" t="s">
        <v>31</v>
      </c>
      <c r="X9129">
        <v>1</v>
      </c>
      <c r="Y9129" t="str">
        <f>IF(tblRides[[#This Row],[supply_demand_ratio]]&lt;0.8,"Below 0.8",IF(tblRides[[#This Row],[supply_demand_ratio]]&lt;1,"Between 0.8-1.0",IF(tblRides[[#This Row],[supply_demand_ratio]]&lt;=1.2,"Between 1.0-1.2","Above 1.2")))</f>
        <v>Above 1.2</v>
      </c>
    </row>
    <row r="9130" spans="1:25" x14ac:dyDescent="0.3">
      <c r="A9130" t="s">
        <v>9185</v>
      </c>
      <c r="B9130" s="1">
        <v>46105.208333333336</v>
      </c>
      <c r="C9130" s="2">
        <v>46105</v>
      </c>
      <c r="D9130">
        <v>5</v>
      </c>
      <c r="E9130" t="s">
        <v>62</v>
      </c>
      <c r="F9130" t="s">
        <v>34</v>
      </c>
      <c r="G9130">
        <v>15</v>
      </c>
      <c r="H9130">
        <v>252.57</v>
      </c>
      <c r="J9130">
        <v>1.1000000000000001</v>
      </c>
      <c r="K9130">
        <v>2</v>
      </c>
      <c r="L9130">
        <v>4.5</v>
      </c>
      <c r="M9130">
        <v>69</v>
      </c>
      <c r="N9130" t="s">
        <v>41</v>
      </c>
      <c r="O9130">
        <v>1.728</v>
      </c>
      <c r="P9130" t="s">
        <v>58</v>
      </c>
      <c r="Q9130" t="s">
        <v>108</v>
      </c>
      <c r="R9130">
        <v>4.5599999999999996</v>
      </c>
      <c r="S9130">
        <v>0</v>
      </c>
      <c r="U9130">
        <v>2.5</v>
      </c>
      <c r="V9130" t="s">
        <v>587</v>
      </c>
      <c r="W9130" t="s">
        <v>31</v>
      </c>
      <c r="X9130">
        <v>0</v>
      </c>
      <c r="Y9130" t="str">
        <f>IF(tblRides[[#This Row],[supply_demand_ratio]]&lt;0.8,"Below 0.8",IF(tblRides[[#This Row],[supply_demand_ratio]]&lt;1,"Between 0.8-1.0",IF(tblRides[[#This Row],[supply_demand_ratio]]&lt;=1.2,"Between 1.0-1.2","Above 1.2")))</f>
        <v>Above 1.2</v>
      </c>
    </row>
    <row r="9131" spans="1:25" x14ac:dyDescent="0.3">
      <c r="A9131" t="s">
        <v>9186</v>
      </c>
      <c r="B9131" s="1">
        <v>46105.209027777775</v>
      </c>
      <c r="C9131" s="2">
        <v>46105</v>
      </c>
      <c r="D9131">
        <v>5</v>
      </c>
      <c r="E9131" t="s">
        <v>25</v>
      </c>
      <c r="F9131" t="s">
        <v>34</v>
      </c>
      <c r="G9131">
        <v>4.5</v>
      </c>
      <c r="H9131">
        <v>118.52</v>
      </c>
      <c r="I9131">
        <v>113.3</v>
      </c>
      <c r="J9131">
        <v>1</v>
      </c>
      <c r="K9131">
        <v>4.4000000000000004</v>
      </c>
      <c r="L9131">
        <v>1.6</v>
      </c>
      <c r="M9131">
        <v>132</v>
      </c>
      <c r="N9131" t="s">
        <v>27</v>
      </c>
      <c r="O9131">
        <v>1.0469999999999999</v>
      </c>
      <c r="P9131" t="s">
        <v>28</v>
      </c>
      <c r="Q9131" t="s">
        <v>29</v>
      </c>
      <c r="R9131">
        <v>4.67</v>
      </c>
      <c r="S9131">
        <v>0</v>
      </c>
      <c r="T9131">
        <v>-5.22</v>
      </c>
      <c r="U9131">
        <v>-2.8</v>
      </c>
      <c r="V9131" t="s">
        <v>587</v>
      </c>
      <c r="W9131" t="s">
        <v>31</v>
      </c>
      <c r="X9131">
        <v>1</v>
      </c>
      <c r="Y9131" t="str">
        <f>IF(tblRides[[#This Row],[supply_demand_ratio]]&lt;0.8,"Below 0.8",IF(tblRides[[#This Row],[supply_demand_ratio]]&lt;1,"Between 0.8-1.0",IF(tblRides[[#This Row],[supply_demand_ratio]]&lt;=1.2,"Between 1.0-1.2","Above 1.2")))</f>
        <v>Between 1.0-1.2</v>
      </c>
    </row>
    <row r="9132" spans="1:25" x14ac:dyDescent="0.3">
      <c r="A9132" t="s">
        <v>9187</v>
      </c>
      <c r="B9132" s="1">
        <v>46105.234027777777</v>
      </c>
      <c r="C9132" s="2">
        <v>46105</v>
      </c>
      <c r="D9132">
        <v>5</v>
      </c>
      <c r="E9132" t="s">
        <v>36</v>
      </c>
      <c r="F9132" t="s">
        <v>26</v>
      </c>
      <c r="G9132">
        <v>5.5</v>
      </c>
      <c r="H9132">
        <v>138.16</v>
      </c>
      <c r="J9132">
        <v>1.1000000000000001</v>
      </c>
      <c r="K9132">
        <v>6.4</v>
      </c>
      <c r="L9132">
        <v>4</v>
      </c>
      <c r="M9132">
        <v>91</v>
      </c>
      <c r="N9132" t="s">
        <v>41</v>
      </c>
      <c r="O9132">
        <v>1.3069999999999999</v>
      </c>
      <c r="P9132" t="s">
        <v>58</v>
      </c>
      <c r="Q9132" t="s">
        <v>88</v>
      </c>
      <c r="R9132">
        <v>4.8099999999999996</v>
      </c>
      <c r="S9132">
        <v>5</v>
      </c>
      <c r="U9132">
        <v>-2.4</v>
      </c>
      <c r="V9132" t="s">
        <v>587</v>
      </c>
      <c r="W9132" t="s">
        <v>45</v>
      </c>
      <c r="X9132">
        <v>0</v>
      </c>
      <c r="Y9132" t="str">
        <f>IF(tblRides[[#This Row],[supply_demand_ratio]]&lt;0.8,"Below 0.8",IF(tblRides[[#This Row],[supply_demand_ratio]]&lt;1,"Between 0.8-1.0",IF(tblRides[[#This Row],[supply_demand_ratio]]&lt;=1.2,"Between 1.0-1.2","Above 1.2")))</f>
        <v>Above 1.2</v>
      </c>
    </row>
    <row r="9133" spans="1:25" x14ac:dyDescent="0.3">
      <c r="A9133" t="s">
        <v>9188</v>
      </c>
      <c r="B9133" s="1">
        <v>46105.243750000001</v>
      </c>
      <c r="C9133" s="2">
        <v>46105</v>
      </c>
      <c r="D9133">
        <v>5</v>
      </c>
      <c r="E9133" t="s">
        <v>62</v>
      </c>
      <c r="F9133" t="s">
        <v>34</v>
      </c>
      <c r="G9133">
        <v>1.3</v>
      </c>
      <c r="H9133">
        <v>61.41</v>
      </c>
      <c r="I9133">
        <v>60.73</v>
      </c>
      <c r="J9133">
        <v>1.1000000000000001</v>
      </c>
      <c r="K9133">
        <v>7</v>
      </c>
      <c r="L9133">
        <v>9.1999999999999993</v>
      </c>
      <c r="M9133">
        <v>58</v>
      </c>
      <c r="N9133" t="s">
        <v>41</v>
      </c>
      <c r="O9133">
        <v>2.0870000000000002</v>
      </c>
      <c r="P9133" t="s">
        <v>28</v>
      </c>
      <c r="Q9133" t="s">
        <v>29</v>
      </c>
      <c r="R9133">
        <v>4.72</v>
      </c>
      <c r="S9133">
        <v>0</v>
      </c>
      <c r="T9133">
        <v>-0.68</v>
      </c>
      <c r="U9133">
        <v>2.2000000000000002</v>
      </c>
      <c r="V9133" t="s">
        <v>587</v>
      </c>
      <c r="W9133" t="s">
        <v>45</v>
      </c>
      <c r="X9133">
        <v>1</v>
      </c>
      <c r="Y9133" t="str">
        <f>IF(tblRides[[#This Row],[supply_demand_ratio]]&lt;0.8,"Below 0.8",IF(tblRides[[#This Row],[supply_demand_ratio]]&lt;1,"Between 0.8-1.0",IF(tblRides[[#This Row],[supply_demand_ratio]]&lt;=1.2,"Between 1.0-1.2","Above 1.2")))</f>
        <v>Above 1.2</v>
      </c>
    </row>
    <row r="9134" spans="1:25" x14ac:dyDescent="0.3">
      <c r="A9134" t="s">
        <v>9189</v>
      </c>
      <c r="B9134" s="1">
        <v>46105.251388888886</v>
      </c>
      <c r="C9134" s="2">
        <v>46105</v>
      </c>
      <c r="D9134">
        <v>6</v>
      </c>
      <c r="E9134" t="s">
        <v>36</v>
      </c>
      <c r="F9134" t="s">
        <v>26</v>
      </c>
      <c r="G9134">
        <v>10.5</v>
      </c>
      <c r="H9134">
        <v>206.31</v>
      </c>
      <c r="I9134">
        <v>216.12</v>
      </c>
      <c r="J9134">
        <v>1.1000000000000001</v>
      </c>
      <c r="K9134">
        <v>3.2</v>
      </c>
      <c r="L9134">
        <v>1</v>
      </c>
      <c r="M9134">
        <v>103</v>
      </c>
      <c r="N9134" t="s">
        <v>27</v>
      </c>
      <c r="O9134">
        <v>0.97399999999999998</v>
      </c>
      <c r="P9134" t="s">
        <v>28</v>
      </c>
      <c r="Q9134" t="s">
        <v>29</v>
      </c>
      <c r="R9134">
        <v>4.6900000000000004</v>
      </c>
      <c r="S9134">
        <v>29</v>
      </c>
      <c r="T9134">
        <v>9.81</v>
      </c>
      <c r="U9134">
        <v>-2.2000000000000002</v>
      </c>
      <c r="V9134" t="s">
        <v>587</v>
      </c>
      <c r="W9134" t="s">
        <v>31</v>
      </c>
      <c r="X9134">
        <v>1</v>
      </c>
      <c r="Y9134" t="str">
        <f>IF(tblRides[[#This Row],[supply_demand_ratio]]&lt;0.8,"Below 0.8",IF(tblRides[[#This Row],[supply_demand_ratio]]&lt;1,"Between 0.8-1.0",IF(tblRides[[#This Row],[supply_demand_ratio]]&lt;=1.2,"Between 1.0-1.2","Above 1.2")))</f>
        <v>Between 0.8-1.0</v>
      </c>
    </row>
    <row r="9135" spans="1:25" x14ac:dyDescent="0.3">
      <c r="A9135" t="s">
        <v>9190</v>
      </c>
      <c r="B9135" s="1">
        <v>46105.25277777778</v>
      </c>
      <c r="C9135" s="2">
        <v>46105</v>
      </c>
      <c r="D9135">
        <v>6</v>
      </c>
      <c r="E9135" t="s">
        <v>33</v>
      </c>
      <c r="F9135" t="s">
        <v>34</v>
      </c>
      <c r="G9135">
        <v>4.8</v>
      </c>
      <c r="H9135">
        <v>100.62</v>
      </c>
      <c r="I9135">
        <v>93.04</v>
      </c>
      <c r="J9135">
        <v>1</v>
      </c>
      <c r="K9135">
        <v>5.4</v>
      </c>
      <c r="L9135">
        <v>3.8</v>
      </c>
      <c r="M9135">
        <v>110</v>
      </c>
      <c r="N9135" t="s">
        <v>41</v>
      </c>
      <c r="O9135">
        <v>1.5109999999999999</v>
      </c>
      <c r="P9135" t="s">
        <v>28</v>
      </c>
      <c r="Q9135" t="s">
        <v>29</v>
      </c>
      <c r="R9135">
        <v>5</v>
      </c>
      <c r="S9135">
        <v>0</v>
      </c>
      <c r="T9135">
        <v>-7.58</v>
      </c>
      <c r="U9135">
        <v>-1.6</v>
      </c>
      <c r="V9135" t="s">
        <v>587</v>
      </c>
      <c r="W9135" t="s">
        <v>45</v>
      </c>
      <c r="X9135">
        <v>1</v>
      </c>
      <c r="Y9135" t="str">
        <f>IF(tblRides[[#This Row],[supply_demand_ratio]]&lt;0.8,"Below 0.8",IF(tblRides[[#This Row],[supply_demand_ratio]]&lt;1,"Between 0.8-1.0",IF(tblRides[[#This Row],[supply_demand_ratio]]&lt;=1.2,"Between 1.0-1.2","Above 1.2")))</f>
        <v>Above 1.2</v>
      </c>
    </row>
    <row r="9136" spans="1:25" x14ac:dyDescent="0.3">
      <c r="A9136" t="s">
        <v>9191</v>
      </c>
      <c r="B9136" s="1">
        <v>46105.260416666664</v>
      </c>
      <c r="C9136" s="2">
        <v>46105</v>
      </c>
      <c r="D9136">
        <v>6</v>
      </c>
      <c r="E9136" t="s">
        <v>36</v>
      </c>
      <c r="F9136" t="s">
        <v>26</v>
      </c>
      <c r="G9136">
        <v>5</v>
      </c>
      <c r="H9136">
        <v>111.13</v>
      </c>
      <c r="I9136">
        <v>107.48</v>
      </c>
      <c r="J9136">
        <v>1</v>
      </c>
      <c r="K9136">
        <v>5.3</v>
      </c>
      <c r="L9136">
        <v>8.6999999999999993</v>
      </c>
      <c r="M9136">
        <v>131</v>
      </c>
      <c r="N9136" t="s">
        <v>27</v>
      </c>
      <c r="O9136">
        <v>1.286</v>
      </c>
      <c r="P9136" t="s">
        <v>28</v>
      </c>
      <c r="Q9136" t="s">
        <v>29</v>
      </c>
      <c r="R9136">
        <v>4.83</v>
      </c>
      <c r="S9136">
        <v>18</v>
      </c>
      <c r="T9136">
        <v>-3.65</v>
      </c>
      <c r="U9136">
        <v>3.4</v>
      </c>
      <c r="V9136" t="s">
        <v>587</v>
      </c>
      <c r="W9136" t="s">
        <v>45</v>
      </c>
      <c r="X9136">
        <v>1</v>
      </c>
      <c r="Y9136" t="str">
        <f>IF(tblRides[[#This Row],[supply_demand_ratio]]&lt;0.8,"Below 0.8",IF(tblRides[[#This Row],[supply_demand_ratio]]&lt;1,"Between 0.8-1.0",IF(tblRides[[#This Row],[supply_demand_ratio]]&lt;=1.2,"Between 1.0-1.2","Above 1.2")))</f>
        <v>Above 1.2</v>
      </c>
    </row>
    <row r="9137" spans="1:25" x14ac:dyDescent="0.3">
      <c r="A9137" t="s">
        <v>9192</v>
      </c>
      <c r="B9137" s="1">
        <v>46105.261805555558</v>
      </c>
      <c r="C9137" s="2">
        <v>46105</v>
      </c>
      <c r="D9137">
        <v>6</v>
      </c>
      <c r="E9137" t="s">
        <v>33</v>
      </c>
      <c r="F9137" t="s">
        <v>26</v>
      </c>
      <c r="G9137">
        <v>5.9</v>
      </c>
      <c r="H9137">
        <v>119.79</v>
      </c>
      <c r="I9137">
        <v>115.19</v>
      </c>
      <c r="J9137">
        <v>1</v>
      </c>
      <c r="K9137">
        <v>2</v>
      </c>
      <c r="L9137">
        <v>5.7</v>
      </c>
      <c r="M9137">
        <v>80</v>
      </c>
      <c r="N9137" t="s">
        <v>41</v>
      </c>
      <c r="O9137">
        <v>1.107</v>
      </c>
      <c r="P9137" t="s">
        <v>28</v>
      </c>
      <c r="Q9137" t="s">
        <v>29</v>
      </c>
      <c r="R9137">
        <v>4.63</v>
      </c>
      <c r="S9137">
        <v>4</v>
      </c>
      <c r="T9137">
        <v>-4.5999999999999996</v>
      </c>
      <c r="U9137">
        <v>3.7</v>
      </c>
      <c r="V9137" t="s">
        <v>587</v>
      </c>
      <c r="W9137" t="s">
        <v>31</v>
      </c>
      <c r="X9137">
        <v>1</v>
      </c>
      <c r="Y9137" t="str">
        <f>IF(tblRides[[#This Row],[supply_demand_ratio]]&lt;0.8,"Below 0.8",IF(tblRides[[#This Row],[supply_demand_ratio]]&lt;1,"Between 0.8-1.0",IF(tblRides[[#This Row],[supply_demand_ratio]]&lt;=1.2,"Between 1.0-1.2","Above 1.2")))</f>
        <v>Between 1.0-1.2</v>
      </c>
    </row>
    <row r="9138" spans="1:25" x14ac:dyDescent="0.3">
      <c r="A9138" t="s">
        <v>9193</v>
      </c>
      <c r="B9138" s="1">
        <v>46105.275000000001</v>
      </c>
      <c r="C9138" s="2">
        <v>46105</v>
      </c>
      <c r="D9138">
        <v>6</v>
      </c>
      <c r="E9138" t="s">
        <v>33</v>
      </c>
      <c r="F9138" t="s">
        <v>34</v>
      </c>
      <c r="G9138">
        <v>9.6</v>
      </c>
      <c r="H9138">
        <v>183.97</v>
      </c>
      <c r="I9138">
        <v>175.79</v>
      </c>
      <c r="J9138">
        <v>1</v>
      </c>
      <c r="K9138">
        <v>5.0999999999999996</v>
      </c>
      <c r="L9138">
        <v>6.8</v>
      </c>
      <c r="M9138">
        <v>90</v>
      </c>
      <c r="N9138" t="s">
        <v>41</v>
      </c>
      <c r="O9138">
        <v>1.3140000000000001</v>
      </c>
      <c r="P9138" t="s">
        <v>28</v>
      </c>
      <c r="Q9138" t="s">
        <v>29</v>
      </c>
      <c r="R9138">
        <v>4.6500000000000004</v>
      </c>
      <c r="S9138">
        <v>0</v>
      </c>
      <c r="T9138">
        <v>-8.18</v>
      </c>
      <c r="U9138">
        <v>1.7</v>
      </c>
      <c r="V9138" t="s">
        <v>587</v>
      </c>
      <c r="W9138" t="s">
        <v>45</v>
      </c>
      <c r="X9138">
        <v>1</v>
      </c>
      <c r="Y9138" t="str">
        <f>IF(tblRides[[#This Row],[supply_demand_ratio]]&lt;0.8,"Below 0.8",IF(tblRides[[#This Row],[supply_demand_ratio]]&lt;1,"Between 0.8-1.0",IF(tblRides[[#This Row],[supply_demand_ratio]]&lt;=1.2,"Between 1.0-1.2","Above 1.2")))</f>
        <v>Above 1.2</v>
      </c>
    </row>
    <row r="9139" spans="1:25" x14ac:dyDescent="0.3">
      <c r="A9139" t="s">
        <v>9194</v>
      </c>
      <c r="B9139" s="1">
        <v>46105.276388888888</v>
      </c>
      <c r="C9139" s="2">
        <v>46105</v>
      </c>
      <c r="D9139">
        <v>6</v>
      </c>
      <c r="E9139" t="s">
        <v>62</v>
      </c>
      <c r="F9139" t="s">
        <v>26</v>
      </c>
      <c r="G9139">
        <v>13.8</v>
      </c>
      <c r="H9139">
        <v>215.69</v>
      </c>
      <c r="I9139">
        <v>219.54</v>
      </c>
      <c r="J9139">
        <v>1</v>
      </c>
      <c r="K9139">
        <v>2</v>
      </c>
      <c r="L9139">
        <v>2.8</v>
      </c>
      <c r="M9139">
        <v>54</v>
      </c>
      <c r="N9139" t="s">
        <v>41</v>
      </c>
      <c r="O9139">
        <v>1.736</v>
      </c>
      <c r="P9139" t="s">
        <v>28</v>
      </c>
      <c r="Q9139" t="s">
        <v>29</v>
      </c>
      <c r="R9139">
        <v>5</v>
      </c>
      <c r="S9139">
        <v>3</v>
      </c>
      <c r="T9139">
        <v>3.85</v>
      </c>
      <c r="U9139">
        <v>0.8</v>
      </c>
      <c r="V9139" t="s">
        <v>587</v>
      </c>
      <c r="W9139" t="s">
        <v>31</v>
      </c>
      <c r="X9139">
        <v>1</v>
      </c>
      <c r="Y9139" t="str">
        <f>IF(tblRides[[#This Row],[supply_demand_ratio]]&lt;0.8,"Below 0.8",IF(tblRides[[#This Row],[supply_demand_ratio]]&lt;1,"Between 0.8-1.0",IF(tblRides[[#This Row],[supply_demand_ratio]]&lt;=1.2,"Between 1.0-1.2","Above 1.2")))</f>
        <v>Above 1.2</v>
      </c>
    </row>
    <row r="9140" spans="1:25" x14ac:dyDescent="0.3">
      <c r="A9140" t="s">
        <v>9195</v>
      </c>
      <c r="B9140" s="1">
        <v>46105.284722222219</v>
      </c>
      <c r="C9140" s="2">
        <v>46105</v>
      </c>
      <c r="D9140">
        <v>6</v>
      </c>
      <c r="E9140" t="s">
        <v>25</v>
      </c>
      <c r="F9140" t="s">
        <v>34</v>
      </c>
      <c r="G9140">
        <v>1.2</v>
      </c>
      <c r="H9140">
        <v>60.35</v>
      </c>
      <c r="I9140">
        <v>62.86</v>
      </c>
      <c r="J9140">
        <v>1</v>
      </c>
      <c r="K9140">
        <v>4.2</v>
      </c>
      <c r="L9140">
        <v>9.8000000000000007</v>
      </c>
      <c r="M9140">
        <v>132</v>
      </c>
      <c r="N9140" t="s">
        <v>41</v>
      </c>
      <c r="O9140">
        <v>1.363</v>
      </c>
      <c r="P9140" t="s">
        <v>28</v>
      </c>
      <c r="Q9140" t="s">
        <v>29</v>
      </c>
      <c r="R9140">
        <v>4.79</v>
      </c>
      <c r="S9140">
        <v>0</v>
      </c>
      <c r="T9140">
        <v>2.5099999999999998</v>
      </c>
      <c r="U9140">
        <v>5.6</v>
      </c>
      <c r="V9140" t="s">
        <v>587</v>
      </c>
      <c r="W9140" t="s">
        <v>31</v>
      </c>
      <c r="X9140">
        <v>1</v>
      </c>
      <c r="Y9140" t="str">
        <f>IF(tblRides[[#This Row],[supply_demand_ratio]]&lt;0.8,"Below 0.8",IF(tblRides[[#This Row],[supply_demand_ratio]]&lt;1,"Between 0.8-1.0",IF(tblRides[[#This Row],[supply_demand_ratio]]&lt;=1.2,"Between 1.0-1.2","Above 1.2")))</f>
        <v>Above 1.2</v>
      </c>
    </row>
    <row r="9141" spans="1:25" x14ac:dyDescent="0.3">
      <c r="A9141" t="s">
        <v>9196</v>
      </c>
      <c r="B9141" s="1">
        <v>46105.294444444444</v>
      </c>
      <c r="C9141" s="2">
        <v>46105</v>
      </c>
      <c r="D9141">
        <v>7</v>
      </c>
      <c r="E9141" t="s">
        <v>36</v>
      </c>
      <c r="F9141" t="s">
        <v>26</v>
      </c>
      <c r="G9141">
        <v>4.3</v>
      </c>
      <c r="H9141">
        <v>110.52</v>
      </c>
      <c r="I9141">
        <v>113.43</v>
      </c>
      <c r="J9141">
        <v>1</v>
      </c>
      <c r="K9141">
        <v>3.4</v>
      </c>
      <c r="L9141">
        <v>1</v>
      </c>
      <c r="M9141">
        <v>103</v>
      </c>
      <c r="N9141" t="s">
        <v>27</v>
      </c>
      <c r="O9141">
        <v>1.0820000000000001</v>
      </c>
      <c r="P9141" t="s">
        <v>28</v>
      </c>
      <c r="Q9141" t="s">
        <v>29</v>
      </c>
      <c r="R9141">
        <v>4.51</v>
      </c>
      <c r="S9141">
        <v>5</v>
      </c>
      <c r="T9141">
        <v>2.91</v>
      </c>
      <c r="U9141">
        <v>-2.4</v>
      </c>
      <c r="V9141" t="s">
        <v>587</v>
      </c>
      <c r="W9141" t="s">
        <v>31</v>
      </c>
      <c r="X9141">
        <v>1</v>
      </c>
      <c r="Y9141" t="str">
        <f>IF(tblRides[[#This Row],[supply_demand_ratio]]&lt;0.8,"Below 0.8",IF(tblRides[[#This Row],[supply_demand_ratio]]&lt;1,"Between 0.8-1.0",IF(tblRides[[#This Row],[supply_demand_ratio]]&lt;=1.2,"Between 1.0-1.2","Above 1.2")))</f>
        <v>Between 1.0-1.2</v>
      </c>
    </row>
    <row r="9142" spans="1:25" x14ac:dyDescent="0.3">
      <c r="A9142" t="s">
        <v>9197</v>
      </c>
      <c r="B9142" s="1">
        <v>46105.313888888886</v>
      </c>
      <c r="C9142" s="2">
        <v>46105</v>
      </c>
      <c r="D9142">
        <v>7</v>
      </c>
      <c r="E9142" t="s">
        <v>33</v>
      </c>
      <c r="F9142" t="s">
        <v>26</v>
      </c>
      <c r="G9142">
        <v>2.6</v>
      </c>
      <c r="H9142">
        <v>77.89</v>
      </c>
      <c r="I9142">
        <v>77.91</v>
      </c>
      <c r="J9142">
        <v>1</v>
      </c>
      <c r="K9142">
        <v>6</v>
      </c>
      <c r="L9142">
        <v>4.7</v>
      </c>
      <c r="M9142">
        <v>92</v>
      </c>
      <c r="N9142" t="s">
        <v>27</v>
      </c>
      <c r="O9142">
        <v>1.147</v>
      </c>
      <c r="P9142" t="s">
        <v>28</v>
      </c>
      <c r="Q9142" t="s">
        <v>29</v>
      </c>
      <c r="R9142">
        <v>4.67</v>
      </c>
      <c r="S9142">
        <v>77</v>
      </c>
      <c r="T9142">
        <v>0.02</v>
      </c>
      <c r="U9142">
        <v>-1.3</v>
      </c>
      <c r="V9142" t="s">
        <v>587</v>
      </c>
      <c r="W9142" t="s">
        <v>45</v>
      </c>
      <c r="X9142">
        <v>1</v>
      </c>
      <c r="Y9142" t="str">
        <f>IF(tblRides[[#This Row],[supply_demand_ratio]]&lt;0.8,"Below 0.8",IF(tblRides[[#This Row],[supply_demand_ratio]]&lt;1,"Between 0.8-1.0",IF(tblRides[[#This Row],[supply_demand_ratio]]&lt;=1.2,"Between 1.0-1.2","Above 1.2")))</f>
        <v>Between 1.0-1.2</v>
      </c>
    </row>
    <row r="9143" spans="1:25" x14ac:dyDescent="0.3">
      <c r="A9143" t="s">
        <v>9198</v>
      </c>
      <c r="B9143" s="1">
        <v>46105.317361111112</v>
      </c>
      <c r="C9143" s="2">
        <v>46105</v>
      </c>
      <c r="D9143">
        <v>7</v>
      </c>
      <c r="E9143" t="s">
        <v>25</v>
      </c>
      <c r="F9143" t="s">
        <v>26</v>
      </c>
      <c r="G9143">
        <v>10.9</v>
      </c>
      <c r="H9143">
        <v>180.98</v>
      </c>
      <c r="J9143">
        <v>1</v>
      </c>
      <c r="K9143">
        <v>7.2</v>
      </c>
      <c r="L9143">
        <v>13.1</v>
      </c>
      <c r="M9143">
        <v>108</v>
      </c>
      <c r="N9143" t="s">
        <v>27</v>
      </c>
      <c r="O9143">
        <v>0.86199999999999999</v>
      </c>
      <c r="P9143" t="s">
        <v>58</v>
      </c>
      <c r="Q9143" t="s">
        <v>59</v>
      </c>
      <c r="R9143">
        <v>4.71</v>
      </c>
      <c r="S9143">
        <v>13</v>
      </c>
      <c r="U9143">
        <v>5.9</v>
      </c>
      <c r="V9143" t="s">
        <v>587</v>
      </c>
      <c r="W9143" t="s">
        <v>45</v>
      </c>
      <c r="X9143">
        <v>0</v>
      </c>
      <c r="Y9143" t="str">
        <f>IF(tblRides[[#This Row],[supply_demand_ratio]]&lt;0.8,"Below 0.8",IF(tblRides[[#This Row],[supply_demand_ratio]]&lt;1,"Between 0.8-1.0",IF(tblRides[[#This Row],[supply_demand_ratio]]&lt;=1.2,"Between 1.0-1.2","Above 1.2")))</f>
        <v>Between 0.8-1.0</v>
      </c>
    </row>
    <row r="9144" spans="1:25" x14ac:dyDescent="0.3">
      <c r="A9144" t="s">
        <v>9199</v>
      </c>
      <c r="B9144" s="1">
        <v>46105.321527777778</v>
      </c>
      <c r="C9144" s="2">
        <v>46105</v>
      </c>
      <c r="D9144">
        <v>7</v>
      </c>
      <c r="E9144" t="s">
        <v>33</v>
      </c>
      <c r="F9144" t="s">
        <v>26</v>
      </c>
      <c r="G9144">
        <v>9</v>
      </c>
      <c r="H9144">
        <v>178.68</v>
      </c>
      <c r="I9144">
        <v>182.09</v>
      </c>
      <c r="J9144">
        <v>1</v>
      </c>
      <c r="K9144">
        <v>7.7</v>
      </c>
      <c r="L9144">
        <v>8.1999999999999993</v>
      </c>
      <c r="M9144">
        <v>98</v>
      </c>
      <c r="N9144" t="s">
        <v>27</v>
      </c>
      <c r="O9144">
        <v>1.1140000000000001</v>
      </c>
      <c r="P9144" t="s">
        <v>28</v>
      </c>
      <c r="Q9144" t="s">
        <v>29</v>
      </c>
      <c r="R9144">
        <v>4.51</v>
      </c>
      <c r="S9144">
        <v>1</v>
      </c>
      <c r="T9144">
        <v>3.41</v>
      </c>
      <c r="U9144">
        <v>0.5</v>
      </c>
      <c r="V9144" t="s">
        <v>587</v>
      </c>
      <c r="W9144" t="s">
        <v>45</v>
      </c>
      <c r="X9144">
        <v>1</v>
      </c>
      <c r="Y9144" t="str">
        <f>IF(tblRides[[#This Row],[supply_demand_ratio]]&lt;0.8,"Below 0.8",IF(tblRides[[#This Row],[supply_demand_ratio]]&lt;1,"Between 0.8-1.0",IF(tblRides[[#This Row],[supply_demand_ratio]]&lt;=1.2,"Between 1.0-1.2","Above 1.2")))</f>
        <v>Between 1.0-1.2</v>
      </c>
    </row>
    <row r="9145" spans="1:25" x14ac:dyDescent="0.3">
      <c r="A9145" t="s">
        <v>9200</v>
      </c>
      <c r="B9145" s="1">
        <v>46105.334027777775</v>
      </c>
      <c r="C9145" s="2">
        <v>46105</v>
      </c>
      <c r="D9145">
        <v>8</v>
      </c>
      <c r="E9145" t="s">
        <v>36</v>
      </c>
      <c r="F9145" t="s">
        <v>34</v>
      </c>
      <c r="G9145">
        <v>7.5</v>
      </c>
      <c r="H9145">
        <v>201.38</v>
      </c>
      <c r="I9145">
        <v>195</v>
      </c>
      <c r="J9145">
        <v>1.2</v>
      </c>
      <c r="K9145">
        <v>6.7</v>
      </c>
      <c r="L9145">
        <v>9.1</v>
      </c>
      <c r="M9145">
        <v>88</v>
      </c>
      <c r="N9145" t="s">
        <v>27</v>
      </c>
      <c r="O9145">
        <v>0.77600000000000002</v>
      </c>
      <c r="P9145" t="s">
        <v>28</v>
      </c>
      <c r="Q9145" t="s">
        <v>29</v>
      </c>
      <c r="R9145">
        <v>5</v>
      </c>
      <c r="S9145">
        <v>0</v>
      </c>
      <c r="T9145">
        <v>-6.38</v>
      </c>
      <c r="U9145">
        <v>2.4</v>
      </c>
      <c r="V9145" t="s">
        <v>587</v>
      </c>
      <c r="W9145" t="s">
        <v>45</v>
      </c>
      <c r="X9145">
        <v>1</v>
      </c>
      <c r="Y9145" t="str">
        <f>IF(tblRides[[#This Row],[supply_demand_ratio]]&lt;0.8,"Below 0.8",IF(tblRides[[#This Row],[supply_demand_ratio]]&lt;1,"Between 0.8-1.0",IF(tblRides[[#This Row],[supply_demand_ratio]]&lt;=1.2,"Between 1.0-1.2","Above 1.2")))</f>
        <v>Below 0.8</v>
      </c>
    </row>
    <row r="9146" spans="1:25" x14ac:dyDescent="0.3">
      <c r="A9146" t="s">
        <v>9201</v>
      </c>
      <c r="B9146" s="1">
        <v>46105.361805555556</v>
      </c>
      <c r="C9146" s="2">
        <v>46105</v>
      </c>
      <c r="D9146">
        <v>8</v>
      </c>
      <c r="E9146" t="s">
        <v>33</v>
      </c>
      <c r="F9146" t="s">
        <v>26</v>
      </c>
      <c r="G9146">
        <v>5.2</v>
      </c>
      <c r="H9146">
        <v>155.33000000000001</v>
      </c>
      <c r="I9146">
        <v>156.37</v>
      </c>
      <c r="J9146">
        <v>1.2</v>
      </c>
      <c r="K9146">
        <v>6.4</v>
      </c>
      <c r="L9146">
        <v>7.7</v>
      </c>
      <c r="M9146">
        <v>110</v>
      </c>
      <c r="N9146" t="s">
        <v>72</v>
      </c>
      <c r="O9146">
        <v>0.995</v>
      </c>
      <c r="P9146" t="s">
        <v>28</v>
      </c>
      <c r="Q9146" t="s">
        <v>29</v>
      </c>
      <c r="R9146">
        <v>4.47</v>
      </c>
      <c r="S9146">
        <v>11</v>
      </c>
      <c r="T9146">
        <v>1.04</v>
      </c>
      <c r="U9146">
        <v>1.3</v>
      </c>
      <c r="V9146" t="s">
        <v>587</v>
      </c>
      <c r="W9146" t="s">
        <v>45</v>
      </c>
      <c r="X9146">
        <v>1</v>
      </c>
      <c r="Y9146" t="str">
        <f>IF(tblRides[[#This Row],[supply_demand_ratio]]&lt;0.8,"Below 0.8",IF(tblRides[[#This Row],[supply_demand_ratio]]&lt;1,"Between 0.8-1.0",IF(tblRides[[#This Row],[supply_demand_ratio]]&lt;=1.2,"Between 1.0-1.2","Above 1.2")))</f>
        <v>Between 0.8-1.0</v>
      </c>
    </row>
    <row r="9147" spans="1:25" x14ac:dyDescent="0.3">
      <c r="A9147" t="s">
        <v>9202</v>
      </c>
      <c r="B9147" s="1">
        <v>46105.373611111114</v>
      </c>
      <c r="C9147" s="2">
        <v>46105</v>
      </c>
      <c r="D9147">
        <v>8</v>
      </c>
      <c r="E9147" t="s">
        <v>36</v>
      </c>
      <c r="F9147" t="s">
        <v>26</v>
      </c>
      <c r="G9147">
        <v>9.6</v>
      </c>
      <c r="H9147">
        <v>194.95</v>
      </c>
      <c r="I9147">
        <v>193.93</v>
      </c>
      <c r="J9147">
        <v>1.1000000000000001</v>
      </c>
      <c r="K9147">
        <v>4.5999999999999996</v>
      </c>
      <c r="L9147">
        <v>14</v>
      </c>
      <c r="M9147">
        <v>121</v>
      </c>
      <c r="N9147" t="s">
        <v>72</v>
      </c>
      <c r="O9147">
        <v>0.89200000000000002</v>
      </c>
      <c r="P9147" t="s">
        <v>28</v>
      </c>
      <c r="Q9147" t="s">
        <v>29</v>
      </c>
      <c r="R9147">
        <v>5</v>
      </c>
      <c r="S9147">
        <v>5</v>
      </c>
      <c r="T9147">
        <v>-1.02</v>
      </c>
      <c r="U9147">
        <v>9.4</v>
      </c>
      <c r="V9147" t="s">
        <v>587</v>
      </c>
      <c r="W9147" t="s">
        <v>31</v>
      </c>
      <c r="X9147">
        <v>1</v>
      </c>
      <c r="Y9147" t="str">
        <f>IF(tblRides[[#This Row],[supply_demand_ratio]]&lt;0.8,"Below 0.8",IF(tblRides[[#This Row],[supply_demand_ratio]]&lt;1,"Between 0.8-1.0",IF(tblRides[[#This Row],[supply_demand_ratio]]&lt;=1.2,"Between 1.0-1.2","Above 1.2")))</f>
        <v>Between 0.8-1.0</v>
      </c>
    </row>
    <row r="9148" spans="1:25" x14ac:dyDescent="0.3">
      <c r="A9148" t="s">
        <v>9203</v>
      </c>
      <c r="B9148" s="1">
        <v>46105.374305555553</v>
      </c>
      <c r="C9148" s="2">
        <v>46105</v>
      </c>
      <c r="D9148">
        <v>8</v>
      </c>
      <c r="E9148" t="s">
        <v>43</v>
      </c>
      <c r="F9148" t="s">
        <v>26</v>
      </c>
      <c r="G9148">
        <v>6.4</v>
      </c>
      <c r="H9148">
        <v>144.94</v>
      </c>
      <c r="J9148">
        <v>1.1000000000000001</v>
      </c>
      <c r="K9148">
        <v>3.9</v>
      </c>
      <c r="L9148">
        <v>3.1</v>
      </c>
      <c r="M9148">
        <v>78</v>
      </c>
      <c r="N9148" t="s">
        <v>41</v>
      </c>
      <c r="O9148">
        <v>1.776</v>
      </c>
      <c r="P9148" t="s">
        <v>58</v>
      </c>
      <c r="Q9148" t="s">
        <v>59</v>
      </c>
      <c r="R9148">
        <v>4.4800000000000004</v>
      </c>
      <c r="S9148">
        <v>2</v>
      </c>
      <c r="U9148">
        <v>-0.8</v>
      </c>
      <c r="V9148" t="s">
        <v>587</v>
      </c>
      <c r="W9148" t="s">
        <v>31</v>
      </c>
      <c r="X9148">
        <v>0</v>
      </c>
      <c r="Y9148" t="str">
        <f>IF(tblRides[[#This Row],[supply_demand_ratio]]&lt;0.8,"Below 0.8",IF(tblRides[[#This Row],[supply_demand_ratio]]&lt;1,"Between 0.8-1.0",IF(tblRides[[#This Row],[supply_demand_ratio]]&lt;=1.2,"Between 1.0-1.2","Above 1.2")))</f>
        <v>Above 1.2</v>
      </c>
    </row>
    <row r="9149" spans="1:25" x14ac:dyDescent="0.3">
      <c r="A9149" t="s">
        <v>9204</v>
      </c>
      <c r="B9149" s="1">
        <v>46105.376388888886</v>
      </c>
      <c r="C9149" s="2">
        <v>46105</v>
      </c>
      <c r="D9149">
        <v>9</v>
      </c>
      <c r="E9149" t="s">
        <v>62</v>
      </c>
      <c r="F9149" t="s">
        <v>26</v>
      </c>
      <c r="G9149">
        <v>8.1</v>
      </c>
      <c r="H9149">
        <v>148.96</v>
      </c>
      <c r="I9149">
        <v>160.44</v>
      </c>
      <c r="J9149">
        <v>1</v>
      </c>
      <c r="K9149">
        <v>4.3</v>
      </c>
      <c r="L9149">
        <v>8</v>
      </c>
      <c r="M9149">
        <v>56</v>
      </c>
      <c r="N9149" t="s">
        <v>41</v>
      </c>
      <c r="O9149">
        <v>1.284</v>
      </c>
      <c r="P9149" t="s">
        <v>28</v>
      </c>
      <c r="Q9149" t="s">
        <v>29</v>
      </c>
      <c r="R9149">
        <v>4.78</v>
      </c>
      <c r="S9149">
        <v>14</v>
      </c>
      <c r="T9149">
        <v>11.48</v>
      </c>
      <c r="U9149">
        <v>3.7</v>
      </c>
      <c r="V9149" t="s">
        <v>587</v>
      </c>
      <c r="W9149" t="s">
        <v>31</v>
      </c>
      <c r="X9149">
        <v>1</v>
      </c>
      <c r="Y9149" t="str">
        <f>IF(tblRides[[#This Row],[supply_demand_ratio]]&lt;0.8,"Below 0.8",IF(tblRides[[#This Row],[supply_demand_ratio]]&lt;1,"Between 0.8-1.0",IF(tblRides[[#This Row],[supply_demand_ratio]]&lt;=1.2,"Between 1.0-1.2","Above 1.2")))</f>
        <v>Above 1.2</v>
      </c>
    </row>
    <row r="9150" spans="1:25" x14ac:dyDescent="0.3">
      <c r="A9150" t="s">
        <v>9205</v>
      </c>
      <c r="B9150" s="1">
        <v>46105.379166666666</v>
      </c>
      <c r="C9150" s="2">
        <v>46105</v>
      </c>
      <c r="D9150">
        <v>9</v>
      </c>
      <c r="E9150" t="s">
        <v>33</v>
      </c>
      <c r="F9150" t="s">
        <v>34</v>
      </c>
      <c r="G9150">
        <v>12.9</v>
      </c>
      <c r="H9150">
        <v>285.81</v>
      </c>
      <c r="I9150">
        <v>289.54000000000002</v>
      </c>
      <c r="J9150">
        <v>1.1000000000000001</v>
      </c>
      <c r="K9150">
        <v>6.1</v>
      </c>
      <c r="L9150">
        <v>1.8</v>
      </c>
      <c r="M9150">
        <v>98</v>
      </c>
      <c r="N9150" t="s">
        <v>27</v>
      </c>
      <c r="O9150">
        <v>0.89800000000000002</v>
      </c>
      <c r="P9150" t="s">
        <v>28</v>
      </c>
      <c r="Q9150" t="s">
        <v>29</v>
      </c>
      <c r="R9150">
        <v>4.97</v>
      </c>
      <c r="S9150">
        <v>0</v>
      </c>
      <c r="T9150">
        <v>3.73</v>
      </c>
      <c r="U9150">
        <v>-4.3</v>
      </c>
      <c r="V9150" t="s">
        <v>587</v>
      </c>
      <c r="W9150" t="s">
        <v>45</v>
      </c>
      <c r="X9150">
        <v>1</v>
      </c>
      <c r="Y9150" t="str">
        <f>IF(tblRides[[#This Row],[supply_demand_ratio]]&lt;0.8,"Below 0.8",IF(tblRides[[#This Row],[supply_demand_ratio]]&lt;1,"Between 0.8-1.0",IF(tblRides[[#This Row],[supply_demand_ratio]]&lt;=1.2,"Between 1.0-1.2","Above 1.2")))</f>
        <v>Between 0.8-1.0</v>
      </c>
    </row>
    <row r="9151" spans="1:25" x14ac:dyDescent="0.3">
      <c r="A9151" t="s">
        <v>9206</v>
      </c>
      <c r="B9151" s="1">
        <v>46105.385416666664</v>
      </c>
      <c r="C9151" s="2">
        <v>46105</v>
      </c>
      <c r="D9151">
        <v>9</v>
      </c>
      <c r="E9151" t="s">
        <v>36</v>
      </c>
      <c r="F9151" t="s">
        <v>26</v>
      </c>
      <c r="G9151">
        <v>8.1999999999999993</v>
      </c>
      <c r="H9151">
        <v>165.11</v>
      </c>
      <c r="J9151">
        <v>1.1000000000000001</v>
      </c>
      <c r="K9151">
        <v>10</v>
      </c>
      <c r="M9151">
        <v>110</v>
      </c>
      <c r="N9151" t="s">
        <v>27</v>
      </c>
      <c r="O9151">
        <v>0.96699999999999997</v>
      </c>
      <c r="P9151" t="s">
        <v>82</v>
      </c>
      <c r="Q9151" t="s">
        <v>83</v>
      </c>
      <c r="R9151">
        <v>4.6900000000000004</v>
      </c>
      <c r="S9151">
        <v>13</v>
      </c>
      <c r="V9151" t="s">
        <v>587</v>
      </c>
      <c r="W9151" t="s">
        <v>45</v>
      </c>
      <c r="X9151">
        <v>0</v>
      </c>
      <c r="Y9151" t="str">
        <f>IF(tblRides[[#This Row],[supply_demand_ratio]]&lt;0.8,"Below 0.8",IF(tblRides[[#This Row],[supply_demand_ratio]]&lt;1,"Between 0.8-1.0",IF(tblRides[[#This Row],[supply_demand_ratio]]&lt;=1.2,"Between 1.0-1.2","Above 1.2")))</f>
        <v>Between 0.8-1.0</v>
      </c>
    </row>
    <row r="9152" spans="1:25" x14ac:dyDescent="0.3">
      <c r="A9152" t="s">
        <v>9207</v>
      </c>
      <c r="B9152" s="1">
        <v>46105.388194444444</v>
      </c>
      <c r="C9152" s="2">
        <v>46105</v>
      </c>
      <c r="D9152">
        <v>9</v>
      </c>
      <c r="E9152" t="s">
        <v>25</v>
      </c>
      <c r="F9152" t="s">
        <v>26</v>
      </c>
      <c r="G9152">
        <v>5</v>
      </c>
      <c r="H9152">
        <v>130.24</v>
      </c>
      <c r="I9152">
        <v>128.12</v>
      </c>
      <c r="J9152">
        <v>1.1000000000000001</v>
      </c>
      <c r="K9152">
        <v>7.4</v>
      </c>
      <c r="L9152">
        <v>11.8</v>
      </c>
      <c r="M9152">
        <v>99</v>
      </c>
      <c r="N9152" t="s">
        <v>27</v>
      </c>
      <c r="O9152">
        <v>0.73599999999999999</v>
      </c>
      <c r="P9152" t="s">
        <v>28</v>
      </c>
      <c r="Q9152" t="s">
        <v>29</v>
      </c>
      <c r="R9152">
        <v>4.5599999999999996</v>
      </c>
      <c r="S9152">
        <v>3</v>
      </c>
      <c r="T9152">
        <v>-2.12</v>
      </c>
      <c r="U9152">
        <v>4.4000000000000004</v>
      </c>
      <c r="V9152" t="s">
        <v>587</v>
      </c>
      <c r="W9152" t="s">
        <v>45</v>
      </c>
      <c r="X9152">
        <v>1</v>
      </c>
      <c r="Y9152" t="str">
        <f>IF(tblRides[[#This Row],[supply_demand_ratio]]&lt;0.8,"Below 0.8",IF(tblRides[[#This Row],[supply_demand_ratio]]&lt;1,"Between 0.8-1.0",IF(tblRides[[#This Row],[supply_demand_ratio]]&lt;=1.2,"Between 1.0-1.2","Above 1.2")))</f>
        <v>Below 0.8</v>
      </c>
    </row>
    <row r="9153" spans="1:25" x14ac:dyDescent="0.3">
      <c r="A9153" t="s">
        <v>9208</v>
      </c>
      <c r="B9153" s="1">
        <v>46105.40902777778</v>
      </c>
      <c r="C9153" s="2">
        <v>46105</v>
      </c>
      <c r="D9153">
        <v>9</v>
      </c>
      <c r="E9153" t="s">
        <v>43</v>
      </c>
      <c r="F9153" t="s">
        <v>34</v>
      </c>
      <c r="G9153">
        <v>3.1</v>
      </c>
      <c r="H9153">
        <v>84.35</v>
      </c>
      <c r="J9153">
        <v>1</v>
      </c>
      <c r="K9153">
        <v>8.6999999999999993</v>
      </c>
      <c r="L9153">
        <v>12.2</v>
      </c>
      <c r="M9153">
        <v>57</v>
      </c>
      <c r="N9153" t="s">
        <v>27</v>
      </c>
      <c r="O9153">
        <v>0.92100000000000004</v>
      </c>
      <c r="P9153" t="s">
        <v>58</v>
      </c>
      <c r="Q9153" t="s">
        <v>59</v>
      </c>
      <c r="R9153">
        <v>4.75</v>
      </c>
      <c r="S9153">
        <v>0</v>
      </c>
      <c r="U9153">
        <v>3.5</v>
      </c>
      <c r="V9153" t="s">
        <v>587</v>
      </c>
      <c r="W9153" t="s">
        <v>45</v>
      </c>
      <c r="X9153">
        <v>0</v>
      </c>
      <c r="Y9153" t="str">
        <f>IF(tblRides[[#This Row],[supply_demand_ratio]]&lt;0.8,"Below 0.8",IF(tblRides[[#This Row],[supply_demand_ratio]]&lt;1,"Between 0.8-1.0",IF(tblRides[[#This Row],[supply_demand_ratio]]&lt;=1.2,"Between 1.0-1.2","Above 1.2")))</f>
        <v>Between 0.8-1.0</v>
      </c>
    </row>
    <row r="9154" spans="1:25" x14ac:dyDescent="0.3">
      <c r="A9154" t="s">
        <v>9209</v>
      </c>
      <c r="B9154" s="1">
        <v>46105.415277777778</v>
      </c>
      <c r="C9154" s="2">
        <v>46105</v>
      </c>
      <c r="D9154">
        <v>9</v>
      </c>
      <c r="E9154" t="s">
        <v>62</v>
      </c>
      <c r="F9154" t="s">
        <v>26</v>
      </c>
      <c r="G9154">
        <v>3.1</v>
      </c>
      <c r="H9154">
        <v>76.11</v>
      </c>
      <c r="J9154">
        <v>1</v>
      </c>
      <c r="K9154">
        <v>6.7</v>
      </c>
      <c r="L9154">
        <v>9.1</v>
      </c>
      <c r="M9154">
        <v>55</v>
      </c>
      <c r="N9154" t="s">
        <v>41</v>
      </c>
      <c r="O9154">
        <v>1.1599999999999999</v>
      </c>
      <c r="P9154" t="s">
        <v>37</v>
      </c>
      <c r="Q9154" t="s">
        <v>38</v>
      </c>
      <c r="R9154">
        <v>4.8</v>
      </c>
      <c r="S9154">
        <v>19</v>
      </c>
      <c r="U9154">
        <v>2.4</v>
      </c>
      <c r="V9154" t="s">
        <v>587</v>
      </c>
      <c r="W9154" t="s">
        <v>45</v>
      </c>
      <c r="X9154">
        <v>0</v>
      </c>
      <c r="Y9154" t="str">
        <f>IF(tblRides[[#This Row],[supply_demand_ratio]]&lt;0.8,"Below 0.8",IF(tblRides[[#This Row],[supply_demand_ratio]]&lt;1,"Between 0.8-1.0",IF(tblRides[[#This Row],[supply_demand_ratio]]&lt;=1.2,"Between 1.0-1.2","Above 1.2")))</f>
        <v>Between 1.0-1.2</v>
      </c>
    </row>
    <row r="9155" spans="1:25" x14ac:dyDescent="0.3">
      <c r="A9155" t="s">
        <v>9210</v>
      </c>
      <c r="B9155" s="1">
        <v>46105.416666666664</v>
      </c>
      <c r="C9155" s="2">
        <v>46105</v>
      </c>
      <c r="D9155">
        <v>10</v>
      </c>
      <c r="E9155" t="s">
        <v>25</v>
      </c>
      <c r="F9155" t="s">
        <v>26</v>
      </c>
      <c r="G9155">
        <v>3.9</v>
      </c>
      <c r="H9155">
        <v>120.67</v>
      </c>
      <c r="I9155">
        <v>119.94</v>
      </c>
      <c r="J9155">
        <v>1.2</v>
      </c>
      <c r="K9155">
        <v>8.6999999999999993</v>
      </c>
      <c r="L9155">
        <v>12.1</v>
      </c>
      <c r="M9155">
        <v>126</v>
      </c>
      <c r="N9155" t="s">
        <v>72</v>
      </c>
      <c r="O9155">
        <v>0.80100000000000005</v>
      </c>
      <c r="P9155" t="s">
        <v>28</v>
      </c>
      <c r="Q9155" t="s">
        <v>29</v>
      </c>
      <c r="R9155">
        <v>4.99</v>
      </c>
      <c r="S9155">
        <v>12</v>
      </c>
      <c r="T9155">
        <v>-0.73</v>
      </c>
      <c r="U9155">
        <v>3.4</v>
      </c>
      <c r="V9155" t="s">
        <v>587</v>
      </c>
      <c r="W9155" t="s">
        <v>45</v>
      </c>
      <c r="X9155">
        <v>1</v>
      </c>
      <c r="Y9155" t="str">
        <f>IF(tblRides[[#This Row],[supply_demand_ratio]]&lt;0.8,"Below 0.8",IF(tblRides[[#This Row],[supply_demand_ratio]]&lt;1,"Between 0.8-1.0",IF(tblRides[[#This Row],[supply_demand_ratio]]&lt;=1.2,"Between 1.0-1.2","Above 1.2")))</f>
        <v>Between 0.8-1.0</v>
      </c>
    </row>
    <row r="9156" spans="1:25" x14ac:dyDescent="0.3">
      <c r="A9156" t="s">
        <v>9211</v>
      </c>
      <c r="B9156" s="1">
        <v>46105.418055555558</v>
      </c>
      <c r="C9156" s="2">
        <v>46105</v>
      </c>
      <c r="D9156">
        <v>10</v>
      </c>
      <c r="E9156" t="s">
        <v>43</v>
      </c>
      <c r="F9156" t="s">
        <v>26</v>
      </c>
      <c r="G9156">
        <v>7.3</v>
      </c>
      <c r="H9156">
        <v>149.83000000000001</v>
      </c>
      <c r="I9156">
        <v>157.63999999999999</v>
      </c>
      <c r="J9156">
        <v>1</v>
      </c>
      <c r="K9156">
        <v>5.6</v>
      </c>
      <c r="L9156">
        <v>4.4000000000000004</v>
      </c>
      <c r="M9156">
        <v>61</v>
      </c>
      <c r="N9156" t="s">
        <v>41</v>
      </c>
      <c r="O9156">
        <v>1.1950000000000001</v>
      </c>
      <c r="P9156" t="s">
        <v>28</v>
      </c>
      <c r="Q9156" t="s">
        <v>29</v>
      </c>
      <c r="R9156">
        <v>4.4800000000000004</v>
      </c>
      <c r="S9156">
        <v>8</v>
      </c>
      <c r="T9156">
        <v>7.81</v>
      </c>
      <c r="U9156">
        <v>-1.2</v>
      </c>
      <c r="V9156" t="s">
        <v>587</v>
      </c>
      <c r="W9156" t="s">
        <v>45</v>
      </c>
      <c r="X9156">
        <v>1</v>
      </c>
      <c r="Y9156" t="str">
        <f>IF(tblRides[[#This Row],[supply_demand_ratio]]&lt;0.8,"Below 0.8",IF(tblRides[[#This Row],[supply_demand_ratio]]&lt;1,"Between 0.8-1.0",IF(tblRides[[#This Row],[supply_demand_ratio]]&lt;=1.2,"Between 1.0-1.2","Above 1.2")))</f>
        <v>Between 1.0-1.2</v>
      </c>
    </row>
    <row r="9157" spans="1:25" x14ac:dyDescent="0.3">
      <c r="A9157" t="s">
        <v>9212</v>
      </c>
      <c r="B9157" s="1">
        <v>46105.419444444444</v>
      </c>
      <c r="C9157" s="2">
        <v>46105</v>
      </c>
      <c r="D9157">
        <v>10</v>
      </c>
      <c r="E9157" t="s">
        <v>36</v>
      </c>
      <c r="F9157" t="s">
        <v>34</v>
      </c>
      <c r="G9157">
        <v>13.7</v>
      </c>
      <c r="H9157">
        <v>229.12</v>
      </c>
      <c r="J9157">
        <v>1</v>
      </c>
      <c r="K9157">
        <v>5.3</v>
      </c>
      <c r="M9157">
        <v>109</v>
      </c>
      <c r="N9157" t="s">
        <v>27</v>
      </c>
      <c r="O9157">
        <v>0.95799999999999996</v>
      </c>
      <c r="P9157" t="s">
        <v>82</v>
      </c>
      <c r="Q9157" t="s">
        <v>83</v>
      </c>
      <c r="R9157">
        <v>4.54</v>
      </c>
      <c r="S9157">
        <v>0</v>
      </c>
      <c r="V9157" t="s">
        <v>587</v>
      </c>
      <c r="W9157" t="s">
        <v>45</v>
      </c>
      <c r="X9157">
        <v>0</v>
      </c>
      <c r="Y9157" t="str">
        <f>IF(tblRides[[#This Row],[supply_demand_ratio]]&lt;0.8,"Below 0.8",IF(tblRides[[#This Row],[supply_demand_ratio]]&lt;1,"Between 0.8-1.0",IF(tblRides[[#This Row],[supply_demand_ratio]]&lt;=1.2,"Between 1.0-1.2","Above 1.2")))</f>
        <v>Between 0.8-1.0</v>
      </c>
    </row>
    <row r="9158" spans="1:25" x14ac:dyDescent="0.3">
      <c r="A9158" t="s">
        <v>9213</v>
      </c>
      <c r="B9158" s="1">
        <v>46105.436805555553</v>
      </c>
      <c r="C9158" s="2">
        <v>46105</v>
      </c>
      <c r="D9158">
        <v>10</v>
      </c>
      <c r="E9158" t="s">
        <v>36</v>
      </c>
      <c r="F9158" t="s">
        <v>26</v>
      </c>
      <c r="G9158">
        <v>2.8</v>
      </c>
      <c r="H9158">
        <v>76.44</v>
      </c>
      <c r="I9158">
        <v>78.53</v>
      </c>
      <c r="J9158">
        <v>1</v>
      </c>
      <c r="K9158">
        <v>5.6</v>
      </c>
      <c r="L9158">
        <v>12.4</v>
      </c>
      <c r="M9158">
        <v>100</v>
      </c>
      <c r="N9158" t="s">
        <v>27</v>
      </c>
      <c r="O9158">
        <v>1.022</v>
      </c>
      <c r="P9158" t="s">
        <v>28</v>
      </c>
      <c r="Q9158" t="s">
        <v>29</v>
      </c>
      <c r="R9158">
        <v>5</v>
      </c>
      <c r="S9158">
        <v>8</v>
      </c>
      <c r="T9158">
        <v>2.09</v>
      </c>
      <c r="U9158">
        <v>6.8</v>
      </c>
      <c r="V9158" t="s">
        <v>587</v>
      </c>
      <c r="W9158" t="s">
        <v>45</v>
      </c>
      <c r="X9158">
        <v>1</v>
      </c>
      <c r="Y9158" t="str">
        <f>IF(tblRides[[#This Row],[supply_demand_ratio]]&lt;0.8,"Below 0.8",IF(tblRides[[#This Row],[supply_demand_ratio]]&lt;1,"Between 0.8-1.0",IF(tblRides[[#This Row],[supply_demand_ratio]]&lt;=1.2,"Between 1.0-1.2","Above 1.2")))</f>
        <v>Between 1.0-1.2</v>
      </c>
    </row>
    <row r="9159" spans="1:25" x14ac:dyDescent="0.3">
      <c r="A9159" t="s">
        <v>9214</v>
      </c>
      <c r="B9159" s="1">
        <v>46105.440972222219</v>
      </c>
      <c r="C9159" s="2">
        <v>46105</v>
      </c>
      <c r="D9159">
        <v>10</v>
      </c>
      <c r="E9159" t="s">
        <v>36</v>
      </c>
      <c r="F9159" t="s">
        <v>34</v>
      </c>
      <c r="G9159">
        <v>12.5</v>
      </c>
      <c r="H9159">
        <v>267.77999999999997</v>
      </c>
      <c r="J9159">
        <v>1.2</v>
      </c>
      <c r="K9159">
        <v>4.7</v>
      </c>
      <c r="L9159">
        <v>3.7</v>
      </c>
      <c r="M9159">
        <v>99</v>
      </c>
      <c r="N9159" t="s">
        <v>27</v>
      </c>
      <c r="O9159">
        <v>0.82799999999999996</v>
      </c>
      <c r="P9159" t="s">
        <v>58</v>
      </c>
      <c r="Q9159" t="s">
        <v>108</v>
      </c>
      <c r="R9159">
        <v>4.76</v>
      </c>
      <c r="S9159">
        <v>0</v>
      </c>
      <c r="U9159">
        <v>-1</v>
      </c>
      <c r="V9159" t="s">
        <v>587</v>
      </c>
      <c r="W9159" t="s">
        <v>31</v>
      </c>
      <c r="X9159">
        <v>0</v>
      </c>
      <c r="Y9159" t="str">
        <f>IF(tblRides[[#This Row],[supply_demand_ratio]]&lt;0.8,"Below 0.8",IF(tblRides[[#This Row],[supply_demand_ratio]]&lt;1,"Between 0.8-1.0",IF(tblRides[[#This Row],[supply_demand_ratio]]&lt;=1.2,"Between 1.0-1.2","Above 1.2")))</f>
        <v>Between 0.8-1.0</v>
      </c>
    </row>
    <row r="9160" spans="1:25" x14ac:dyDescent="0.3">
      <c r="A9160" t="s">
        <v>9215</v>
      </c>
      <c r="B9160" s="1">
        <v>46105.442361111112</v>
      </c>
      <c r="C9160" s="2">
        <v>46105</v>
      </c>
      <c r="D9160">
        <v>10</v>
      </c>
      <c r="E9160" t="s">
        <v>36</v>
      </c>
      <c r="F9160" t="s">
        <v>26</v>
      </c>
      <c r="G9160">
        <v>3.6</v>
      </c>
      <c r="H9160">
        <v>131.79</v>
      </c>
      <c r="I9160">
        <v>135.99</v>
      </c>
      <c r="J9160">
        <v>1.3</v>
      </c>
      <c r="K9160">
        <v>6.4</v>
      </c>
      <c r="L9160">
        <v>12.4</v>
      </c>
      <c r="M9160">
        <v>88</v>
      </c>
      <c r="N9160" t="s">
        <v>72</v>
      </c>
      <c r="O9160">
        <v>0.64900000000000002</v>
      </c>
      <c r="P9160" t="s">
        <v>28</v>
      </c>
      <c r="Q9160" t="s">
        <v>29</v>
      </c>
      <c r="R9160">
        <v>4.8</v>
      </c>
      <c r="S9160">
        <v>2</v>
      </c>
      <c r="T9160">
        <v>4.2</v>
      </c>
      <c r="U9160">
        <v>6</v>
      </c>
      <c r="V9160" t="s">
        <v>587</v>
      </c>
      <c r="W9160" t="s">
        <v>45</v>
      </c>
      <c r="X9160">
        <v>1</v>
      </c>
      <c r="Y9160" t="str">
        <f>IF(tblRides[[#This Row],[supply_demand_ratio]]&lt;0.8,"Below 0.8",IF(tblRides[[#This Row],[supply_demand_ratio]]&lt;1,"Between 0.8-1.0",IF(tblRides[[#This Row],[supply_demand_ratio]]&lt;=1.2,"Between 1.0-1.2","Above 1.2")))</f>
        <v>Below 0.8</v>
      </c>
    </row>
    <row r="9161" spans="1:25" x14ac:dyDescent="0.3">
      <c r="A9161" t="s">
        <v>9216</v>
      </c>
      <c r="B9161" s="1">
        <v>46105.445138888892</v>
      </c>
      <c r="C9161" s="2">
        <v>46105</v>
      </c>
      <c r="D9161">
        <v>10</v>
      </c>
      <c r="E9161" t="s">
        <v>62</v>
      </c>
      <c r="F9161" t="s">
        <v>26</v>
      </c>
      <c r="G9161">
        <v>13.8</v>
      </c>
      <c r="H9161">
        <v>274.58</v>
      </c>
      <c r="I9161">
        <v>271.48</v>
      </c>
      <c r="J9161">
        <v>1</v>
      </c>
      <c r="K9161">
        <v>5.2</v>
      </c>
      <c r="L9161">
        <v>6.4</v>
      </c>
      <c r="M9161">
        <v>56</v>
      </c>
      <c r="N9161" t="s">
        <v>27</v>
      </c>
      <c r="O9161">
        <v>1.1259999999999999</v>
      </c>
      <c r="P9161" t="s">
        <v>28</v>
      </c>
      <c r="Q9161" t="s">
        <v>29</v>
      </c>
      <c r="R9161">
        <v>4.87</v>
      </c>
      <c r="S9161">
        <v>13</v>
      </c>
      <c r="T9161">
        <v>-3.1</v>
      </c>
      <c r="U9161">
        <v>1.2</v>
      </c>
      <c r="V9161" t="s">
        <v>587</v>
      </c>
      <c r="W9161" t="s">
        <v>45</v>
      </c>
      <c r="X9161">
        <v>1</v>
      </c>
      <c r="Y9161" t="str">
        <f>IF(tblRides[[#This Row],[supply_demand_ratio]]&lt;0.8,"Below 0.8",IF(tblRides[[#This Row],[supply_demand_ratio]]&lt;1,"Between 0.8-1.0",IF(tblRides[[#This Row],[supply_demand_ratio]]&lt;=1.2,"Between 1.0-1.2","Above 1.2")))</f>
        <v>Between 1.0-1.2</v>
      </c>
    </row>
    <row r="9162" spans="1:25" x14ac:dyDescent="0.3">
      <c r="A9162" t="s">
        <v>9217</v>
      </c>
      <c r="B9162" s="1">
        <v>46105.451388888891</v>
      </c>
      <c r="C9162" s="2">
        <v>46105</v>
      </c>
      <c r="D9162">
        <v>10</v>
      </c>
      <c r="E9162" t="s">
        <v>33</v>
      </c>
      <c r="F9162" t="s">
        <v>26</v>
      </c>
      <c r="G9162">
        <v>3.6</v>
      </c>
      <c r="H9162">
        <v>101.22</v>
      </c>
      <c r="I9162">
        <v>96.6</v>
      </c>
      <c r="J9162">
        <v>1.1000000000000001</v>
      </c>
      <c r="K9162">
        <v>6.8</v>
      </c>
      <c r="L9162">
        <v>9</v>
      </c>
      <c r="M9162">
        <v>82</v>
      </c>
      <c r="N9162" t="s">
        <v>27</v>
      </c>
      <c r="O9162">
        <v>0.79500000000000004</v>
      </c>
      <c r="P9162" t="s">
        <v>28</v>
      </c>
      <c r="Q9162" t="s">
        <v>29</v>
      </c>
      <c r="R9162">
        <v>4.74</v>
      </c>
      <c r="S9162">
        <v>34</v>
      </c>
      <c r="T9162">
        <v>-4.62</v>
      </c>
      <c r="U9162">
        <v>2.2000000000000002</v>
      </c>
      <c r="V9162" t="s">
        <v>587</v>
      </c>
      <c r="W9162" t="s">
        <v>45</v>
      </c>
      <c r="X9162">
        <v>1</v>
      </c>
      <c r="Y9162" t="str">
        <f>IF(tblRides[[#This Row],[supply_demand_ratio]]&lt;0.8,"Below 0.8",IF(tblRides[[#This Row],[supply_demand_ratio]]&lt;1,"Between 0.8-1.0",IF(tblRides[[#This Row],[supply_demand_ratio]]&lt;=1.2,"Between 1.0-1.2","Above 1.2")))</f>
        <v>Below 0.8</v>
      </c>
    </row>
    <row r="9163" spans="1:25" x14ac:dyDescent="0.3">
      <c r="A9163" t="s">
        <v>9218</v>
      </c>
      <c r="B9163" s="1">
        <v>46105.466666666667</v>
      </c>
      <c r="C9163" s="2">
        <v>46105</v>
      </c>
      <c r="D9163">
        <v>11</v>
      </c>
      <c r="E9163" t="s">
        <v>33</v>
      </c>
      <c r="F9163" t="s">
        <v>26</v>
      </c>
      <c r="G9163">
        <v>3.4</v>
      </c>
      <c r="H9163">
        <v>105.63</v>
      </c>
      <c r="I9163">
        <v>97.41</v>
      </c>
      <c r="J9163">
        <v>1.1000000000000001</v>
      </c>
      <c r="K9163">
        <v>2</v>
      </c>
      <c r="L9163">
        <v>1</v>
      </c>
      <c r="M9163">
        <v>79</v>
      </c>
      <c r="N9163" t="s">
        <v>27</v>
      </c>
      <c r="O9163">
        <v>0.871</v>
      </c>
      <c r="P9163" t="s">
        <v>28</v>
      </c>
      <c r="Q9163" t="s">
        <v>29</v>
      </c>
      <c r="R9163">
        <v>4.97</v>
      </c>
      <c r="S9163">
        <v>14</v>
      </c>
      <c r="T9163">
        <v>-8.2200000000000006</v>
      </c>
      <c r="U9163">
        <v>-1</v>
      </c>
      <c r="V9163" t="s">
        <v>587</v>
      </c>
      <c r="W9163" t="s">
        <v>31</v>
      </c>
      <c r="X9163">
        <v>1</v>
      </c>
      <c r="Y9163" t="str">
        <f>IF(tblRides[[#This Row],[supply_demand_ratio]]&lt;0.8,"Below 0.8",IF(tblRides[[#This Row],[supply_demand_ratio]]&lt;1,"Between 0.8-1.0",IF(tblRides[[#This Row],[supply_demand_ratio]]&lt;=1.2,"Between 1.0-1.2","Above 1.2")))</f>
        <v>Between 0.8-1.0</v>
      </c>
    </row>
    <row r="9164" spans="1:25" x14ac:dyDescent="0.3">
      <c r="A9164" t="s">
        <v>9219</v>
      </c>
      <c r="B9164" s="1">
        <v>46105.470833333333</v>
      </c>
      <c r="C9164" s="2">
        <v>46105</v>
      </c>
      <c r="D9164">
        <v>11</v>
      </c>
      <c r="E9164" t="s">
        <v>36</v>
      </c>
      <c r="F9164" t="s">
        <v>34</v>
      </c>
      <c r="G9164">
        <v>1.4</v>
      </c>
      <c r="H9164">
        <v>80.510000000000005</v>
      </c>
      <c r="I9164">
        <v>80.56</v>
      </c>
      <c r="J9164">
        <v>1.3</v>
      </c>
      <c r="K9164">
        <v>4.5999999999999996</v>
      </c>
      <c r="L9164">
        <v>2</v>
      </c>
      <c r="M9164">
        <v>102</v>
      </c>
      <c r="N9164" t="s">
        <v>72</v>
      </c>
      <c r="O9164">
        <v>0.73699999999999999</v>
      </c>
      <c r="P9164" t="s">
        <v>28</v>
      </c>
      <c r="Q9164" t="s">
        <v>29</v>
      </c>
      <c r="R9164">
        <v>4.8499999999999996</v>
      </c>
      <c r="S9164">
        <v>0</v>
      </c>
      <c r="T9164">
        <v>0.05</v>
      </c>
      <c r="U9164">
        <v>-2.6</v>
      </c>
      <c r="V9164" t="s">
        <v>587</v>
      </c>
      <c r="W9164" t="s">
        <v>31</v>
      </c>
      <c r="X9164">
        <v>1</v>
      </c>
      <c r="Y9164" t="str">
        <f>IF(tblRides[[#This Row],[supply_demand_ratio]]&lt;0.8,"Below 0.8",IF(tblRides[[#This Row],[supply_demand_ratio]]&lt;1,"Between 0.8-1.0",IF(tblRides[[#This Row],[supply_demand_ratio]]&lt;=1.2,"Between 1.0-1.2","Above 1.2")))</f>
        <v>Below 0.8</v>
      </c>
    </row>
    <row r="9165" spans="1:25" x14ac:dyDescent="0.3">
      <c r="A9165" t="s">
        <v>9220</v>
      </c>
      <c r="B9165" s="1">
        <v>46105.476388888892</v>
      </c>
      <c r="C9165" s="2">
        <v>46105</v>
      </c>
      <c r="D9165">
        <v>11</v>
      </c>
      <c r="E9165" t="s">
        <v>36</v>
      </c>
      <c r="F9165" t="s">
        <v>26</v>
      </c>
      <c r="G9165">
        <v>4.3</v>
      </c>
      <c r="H9165">
        <v>124.29</v>
      </c>
      <c r="I9165">
        <v>125.32</v>
      </c>
      <c r="J9165">
        <v>1.1000000000000001</v>
      </c>
      <c r="K9165">
        <v>6</v>
      </c>
      <c r="L9165">
        <v>6.7</v>
      </c>
      <c r="M9165">
        <v>111</v>
      </c>
      <c r="N9165" t="s">
        <v>41</v>
      </c>
      <c r="O9165">
        <v>1.3360000000000001</v>
      </c>
      <c r="P9165" t="s">
        <v>28</v>
      </c>
      <c r="Q9165" t="s">
        <v>29</v>
      </c>
      <c r="R9165">
        <v>4.7300000000000004</v>
      </c>
      <c r="S9165">
        <v>2</v>
      </c>
      <c r="T9165">
        <v>1.03</v>
      </c>
      <c r="U9165">
        <v>0.7</v>
      </c>
      <c r="V9165" t="s">
        <v>587</v>
      </c>
      <c r="W9165" t="s">
        <v>45</v>
      </c>
      <c r="X9165">
        <v>1</v>
      </c>
      <c r="Y9165" t="str">
        <f>IF(tblRides[[#This Row],[supply_demand_ratio]]&lt;0.8,"Below 0.8",IF(tblRides[[#This Row],[supply_demand_ratio]]&lt;1,"Between 0.8-1.0",IF(tblRides[[#This Row],[supply_demand_ratio]]&lt;=1.2,"Between 1.0-1.2","Above 1.2")))</f>
        <v>Above 1.2</v>
      </c>
    </row>
    <row r="9166" spans="1:25" x14ac:dyDescent="0.3">
      <c r="A9166" t="s">
        <v>9221</v>
      </c>
      <c r="B9166" s="1">
        <v>46105.478472222225</v>
      </c>
      <c r="C9166" s="2">
        <v>46105</v>
      </c>
      <c r="D9166">
        <v>11</v>
      </c>
      <c r="E9166" t="s">
        <v>25</v>
      </c>
      <c r="F9166" t="s">
        <v>26</v>
      </c>
      <c r="G9166">
        <v>3.9</v>
      </c>
      <c r="H9166">
        <v>113.98</v>
      </c>
      <c r="I9166">
        <v>110.97</v>
      </c>
      <c r="J9166">
        <v>1.1000000000000001</v>
      </c>
      <c r="K9166">
        <v>6.7</v>
      </c>
      <c r="L9166">
        <v>11.1</v>
      </c>
      <c r="M9166">
        <v>126</v>
      </c>
      <c r="N9166" t="s">
        <v>27</v>
      </c>
      <c r="O9166">
        <v>0.97099999999999997</v>
      </c>
      <c r="P9166" t="s">
        <v>28</v>
      </c>
      <c r="Q9166" t="s">
        <v>29</v>
      </c>
      <c r="R9166">
        <v>4.42</v>
      </c>
      <c r="S9166">
        <v>18</v>
      </c>
      <c r="T9166">
        <v>-3.01</v>
      </c>
      <c r="U9166">
        <v>4.4000000000000004</v>
      </c>
      <c r="V9166" t="s">
        <v>587</v>
      </c>
      <c r="W9166" t="s">
        <v>45</v>
      </c>
      <c r="X9166">
        <v>1</v>
      </c>
      <c r="Y9166" t="str">
        <f>IF(tblRides[[#This Row],[supply_demand_ratio]]&lt;0.8,"Below 0.8",IF(tblRides[[#This Row],[supply_demand_ratio]]&lt;1,"Between 0.8-1.0",IF(tblRides[[#This Row],[supply_demand_ratio]]&lt;=1.2,"Between 1.0-1.2","Above 1.2")))</f>
        <v>Between 0.8-1.0</v>
      </c>
    </row>
    <row r="9167" spans="1:25" x14ac:dyDescent="0.3">
      <c r="A9167" t="s">
        <v>9222</v>
      </c>
      <c r="B9167" s="1">
        <v>46105.478472222225</v>
      </c>
      <c r="C9167" s="2">
        <v>46105</v>
      </c>
      <c r="D9167">
        <v>11</v>
      </c>
      <c r="E9167" t="s">
        <v>43</v>
      </c>
      <c r="F9167" t="s">
        <v>34</v>
      </c>
      <c r="G9167">
        <v>8.1999999999999993</v>
      </c>
      <c r="H9167">
        <v>152.61000000000001</v>
      </c>
      <c r="I9167">
        <v>153.16999999999999</v>
      </c>
      <c r="J9167">
        <v>1</v>
      </c>
      <c r="K9167">
        <v>2</v>
      </c>
      <c r="L9167">
        <v>1.2</v>
      </c>
      <c r="M9167">
        <v>63</v>
      </c>
      <c r="N9167" t="s">
        <v>41</v>
      </c>
      <c r="O9167">
        <v>1.7809999999999999</v>
      </c>
      <c r="P9167" t="s">
        <v>28</v>
      </c>
      <c r="Q9167" t="s">
        <v>29</v>
      </c>
      <c r="R9167">
        <v>4.92</v>
      </c>
      <c r="S9167">
        <v>0</v>
      </c>
      <c r="T9167">
        <v>0.56000000000000005</v>
      </c>
      <c r="U9167">
        <v>-0.8</v>
      </c>
      <c r="V9167" t="s">
        <v>587</v>
      </c>
      <c r="W9167" t="s">
        <v>31</v>
      </c>
      <c r="X9167">
        <v>1</v>
      </c>
      <c r="Y9167" t="str">
        <f>IF(tblRides[[#This Row],[supply_demand_ratio]]&lt;0.8,"Below 0.8",IF(tblRides[[#This Row],[supply_demand_ratio]]&lt;1,"Between 0.8-1.0",IF(tblRides[[#This Row],[supply_demand_ratio]]&lt;=1.2,"Between 1.0-1.2","Above 1.2")))</f>
        <v>Above 1.2</v>
      </c>
    </row>
    <row r="9168" spans="1:25" x14ac:dyDescent="0.3">
      <c r="A9168" t="s">
        <v>9223</v>
      </c>
      <c r="B9168" s="1">
        <v>46105.500694444447</v>
      </c>
      <c r="C9168" s="2">
        <v>46105</v>
      </c>
      <c r="D9168">
        <v>12</v>
      </c>
      <c r="E9168" t="s">
        <v>33</v>
      </c>
      <c r="F9168" t="s">
        <v>26</v>
      </c>
      <c r="G9168">
        <v>2.9</v>
      </c>
      <c r="H9168">
        <v>90.51</v>
      </c>
      <c r="I9168">
        <v>93.6</v>
      </c>
      <c r="J9168">
        <v>1</v>
      </c>
      <c r="K9168">
        <v>4.9000000000000004</v>
      </c>
      <c r="L9168">
        <v>3.6</v>
      </c>
      <c r="M9168">
        <v>103</v>
      </c>
      <c r="N9168" t="s">
        <v>27</v>
      </c>
      <c r="O9168">
        <v>1.1060000000000001</v>
      </c>
      <c r="P9168" t="s">
        <v>28</v>
      </c>
      <c r="Q9168" t="s">
        <v>29</v>
      </c>
      <c r="R9168">
        <v>5</v>
      </c>
      <c r="S9168">
        <v>16</v>
      </c>
      <c r="T9168">
        <v>3.09</v>
      </c>
      <c r="U9168">
        <v>-1.3</v>
      </c>
      <c r="V9168" t="s">
        <v>587</v>
      </c>
      <c r="W9168" t="s">
        <v>31</v>
      </c>
      <c r="X9168">
        <v>1</v>
      </c>
      <c r="Y9168" t="str">
        <f>IF(tblRides[[#This Row],[supply_demand_ratio]]&lt;0.8,"Below 0.8",IF(tblRides[[#This Row],[supply_demand_ratio]]&lt;1,"Between 0.8-1.0",IF(tblRides[[#This Row],[supply_demand_ratio]]&lt;=1.2,"Between 1.0-1.2","Above 1.2")))</f>
        <v>Between 1.0-1.2</v>
      </c>
    </row>
    <row r="9169" spans="1:25" x14ac:dyDescent="0.3">
      <c r="A9169" t="s">
        <v>9224</v>
      </c>
      <c r="B9169" s="1">
        <v>46105.507638888892</v>
      </c>
      <c r="C9169" s="2">
        <v>46105</v>
      </c>
      <c r="D9169">
        <v>12</v>
      </c>
      <c r="E9169" t="s">
        <v>36</v>
      </c>
      <c r="F9169" t="s">
        <v>26</v>
      </c>
      <c r="G9169">
        <v>6.5</v>
      </c>
      <c r="H9169">
        <v>131.41</v>
      </c>
      <c r="I9169">
        <v>126.51</v>
      </c>
      <c r="J9169">
        <v>1</v>
      </c>
      <c r="K9169">
        <v>11.6</v>
      </c>
      <c r="L9169">
        <v>11</v>
      </c>
      <c r="M9169">
        <v>128</v>
      </c>
      <c r="N9169" t="s">
        <v>41</v>
      </c>
      <c r="O9169">
        <v>1.4450000000000001</v>
      </c>
      <c r="P9169" t="s">
        <v>28</v>
      </c>
      <c r="Q9169" t="s">
        <v>29</v>
      </c>
      <c r="R9169">
        <v>4.96</v>
      </c>
      <c r="S9169">
        <v>21</v>
      </c>
      <c r="T9169">
        <v>-4.9000000000000004</v>
      </c>
      <c r="U9169">
        <v>-0.6</v>
      </c>
      <c r="V9169" t="s">
        <v>587</v>
      </c>
      <c r="W9169" t="s">
        <v>77</v>
      </c>
      <c r="X9169">
        <v>1</v>
      </c>
      <c r="Y9169" t="str">
        <f>IF(tblRides[[#This Row],[supply_demand_ratio]]&lt;0.8,"Below 0.8",IF(tblRides[[#This Row],[supply_demand_ratio]]&lt;1,"Between 0.8-1.0",IF(tblRides[[#This Row],[supply_demand_ratio]]&lt;=1.2,"Between 1.0-1.2","Above 1.2")))</f>
        <v>Above 1.2</v>
      </c>
    </row>
    <row r="9170" spans="1:25" x14ac:dyDescent="0.3">
      <c r="A9170" t="s">
        <v>9225</v>
      </c>
      <c r="B9170" s="1">
        <v>46105.513194444444</v>
      </c>
      <c r="C9170" s="2">
        <v>46105</v>
      </c>
      <c r="D9170">
        <v>12</v>
      </c>
      <c r="E9170" t="s">
        <v>33</v>
      </c>
      <c r="F9170" t="s">
        <v>34</v>
      </c>
      <c r="G9170">
        <v>3.9</v>
      </c>
      <c r="H9170">
        <v>91.36</v>
      </c>
      <c r="I9170">
        <v>88.97</v>
      </c>
      <c r="J9170">
        <v>1</v>
      </c>
      <c r="K9170">
        <v>6.8</v>
      </c>
      <c r="L9170">
        <v>13.8</v>
      </c>
      <c r="M9170">
        <v>91</v>
      </c>
      <c r="N9170" t="s">
        <v>27</v>
      </c>
      <c r="O9170">
        <v>1.0529999999999999</v>
      </c>
      <c r="P9170" t="s">
        <v>28</v>
      </c>
      <c r="Q9170" t="s">
        <v>29</v>
      </c>
      <c r="R9170">
        <v>4.28</v>
      </c>
      <c r="S9170">
        <v>0</v>
      </c>
      <c r="T9170">
        <v>-2.39</v>
      </c>
      <c r="U9170">
        <v>7</v>
      </c>
      <c r="V9170" t="s">
        <v>587</v>
      </c>
      <c r="W9170" t="s">
        <v>45</v>
      </c>
      <c r="X9170">
        <v>1</v>
      </c>
      <c r="Y9170" t="str">
        <f>IF(tblRides[[#This Row],[supply_demand_ratio]]&lt;0.8,"Below 0.8",IF(tblRides[[#This Row],[supply_demand_ratio]]&lt;1,"Between 0.8-1.0",IF(tblRides[[#This Row],[supply_demand_ratio]]&lt;=1.2,"Between 1.0-1.2","Above 1.2")))</f>
        <v>Between 1.0-1.2</v>
      </c>
    </row>
    <row r="9171" spans="1:25" x14ac:dyDescent="0.3">
      <c r="A9171" t="s">
        <v>9226</v>
      </c>
      <c r="B9171" s="1">
        <v>46105.515972222223</v>
      </c>
      <c r="C9171" s="2">
        <v>46105</v>
      </c>
      <c r="D9171">
        <v>12</v>
      </c>
      <c r="E9171" t="s">
        <v>36</v>
      </c>
      <c r="F9171" t="s">
        <v>26</v>
      </c>
      <c r="G9171">
        <v>10.1</v>
      </c>
      <c r="H9171">
        <v>189.55</v>
      </c>
      <c r="I9171">
        <v>178.65</v>
      </c>
      <c r="J9171">
        <v>1</v>
      </c>
      <c r="K9171">
        <v>2</v>
      </c>
      <c r="L9171">
        <v>5.9</v>
      </c>
      <c r="M9171">
        <v>122</v>
      </c>
      <c r="N9171" t="s">
        <v>41</v>
      </c>
      <c r="O9171">
        <v>1.3540000000000001</v>
      </c>
      <c r="P9171" t="s">
        <v>28</v>
      </c>
      <c r="Q9171" t="s">
        <v>29</v>
      </c>
      <c r="R9171">
        <v>4.97</v>
      </c>
      <c r="S9171">
        <v>2</v>
      </c>
      <c r="T9171">
        <v>-10.9</v>
      </c>
      <c r="U9171">
        <v>3.9</v>
      </c>
      <c r="V9171" t="s">
        <v>587</v>
      </c>
      <c r="W9171" t="s">
        <v>31</v>
      </c>
      <c r="X9171">
        <v>1</v>
      </c>
      <c r="Y9171" t="str">
        <f>IF(tblRides[[#This Row],[supply_demand_ratio]]&lt;0.8,"Below 0.8",IF(tblRides[[#This Row],[supply_demand_ratio]]&lt;1,"Between 0.8-1.0",IF(tblRides[[#This Row],[supply_demand_ratio]]&lt;=1.2,"Between 1.0-1.2","Above 1.2")))</f>
        <v>Above 1.2</v>
      </c>
    </row>
    <row r="9172" spans="1:25" x14ac:dyDescent="0.3">
      <c r="A9172" t="s">
        <v>9227</v>
      </c>
      <c r="B9172" s="1">
        <v>46105.529166666667</v>
      </c>
      <c r="C9172" s="2">
        <v>46105</v>
      </c>
      <c r="D9172">
        <v>12</v>
      </c>
      <c r="E9172" t="s">
        <v>36</v>
      </c>
      <c r="F9172" t="s">
        <v>26</v>
      </c>
      <c r="G9172">
        <v>9.1999999999999993</v>
      </c>
      <c r="H9172">
        <v>198.26</v>
      </c>
      <c r="I9172">
        <v>194.87</v>
      </c>
      <c r="J9172">
        <v>1</v>
      </c>
      <c r="K9172">
        <v>4.8</v>
      </c>
      <c r="L9172">
        <v>4.9000000000000004</v>
      </c>
      <c r="M9172">
        <v>105</v>
      </c>
      <c r="N9172" t="s">
        <v>27</v>
      </c>
      <c r="O9172">
        <v>1.0209999999999999</v>
      </c>
      <c r="P9172" t="s">
        <v>28</v>
      </c>
      <c r="Q9172" t="s">
        <v>29</v>
      </c>
      <c r="R9172">
        <v>4.8600000000000003</v>
      </c>
      <c r="S9172">
        <v>2</v>
      </c>
      <c r="T9172">
        <v>-3.39</v>
      </c>
      <c r="U9172">
        <v>0.1</v>
      </c>
      <c r="V9172" t="s">
        <v>587</v>
      </c>
      <c r="W9172" t="s">
        <v>31</v>
      </c>
      <c r="X9172">
        <v>1</v>
      </c>
      <c r="Y9172" t="str">
        <f>IF(tblRides[[#This Row],[supply_demand_ratio]]&lt;0.8,"Below 0.8",IF(tblRides[[#This Row],[supply_demand_ratio]]&lt;1,"Between 0.8-1.0",IF(tblRides[[#This Row],[supply_demand_ratio]]&lt;=1.2,"Between 1.0-1.2","Above 1.2")))</f>
        <v>Between 1.0-1.2</v>
      </c>
    </row>
    <row r="9173" spans="1:25" x14ac:dyDescent="0.3">
      <c r="A9173" t="s">
        <v>9228</v>
      </c>
      <c r="B9173" s="1">
        <v>46105.55972222222</v>
      </c>
      <c r="C9173" s="2">
        <v>46105</v>
      </c>
      <c r="D9173">
        <v>13</v>
      </c>
      <c r="E9173" t="s">
        <v>25</v>
      </c>
      <c r="F9173" t="s">
        <v>26</v>
      </c>
      <c r="G9173">
        <v>8.6</v>
      </c>
      <c r="H9173">
        <v>177.28</v>
      </c>
      <c r="I9173">
        <v>180.99</v>
      </c>
      <c r="J9173">
        <v>1</v>
      </c>
      <c r="K9173">
        <v>4.8</v>
      </c>
      <c r="L9173">
        <v>5.6</v>
      </c>
      <c r="M9173">
        <v>108</v>
      </c>
      <c r="N9173" t="s">
        <v>27</v>
      </c>
      <c r="O9173">
        <v>0.99199999999999999</v>
      </c>
      <c r="P9173" t="s">
        <v>28</v>
      </c>
      <c r="Q9173" t="s">
        <v>29</v>
      </c>
      <c r="R9173">
        <v>4.7300000000000004</v>
      </c>
      <c r="S9173">
        <v>9</v>
      </c>
      <c r="T9173">
        <v>3.71</v>
      </c>
      <c r="U9173">
        <v>0.8</v>
      </c>
      <c r="V9173" t="s">
        <v>587</v>
      </c>
      <c r="W9173" t="s">
        <v>31</v>
      </c>
      <c r="X9173">
        <v>1</v>
      </c>
      <c r="Y9173" t="str">
        <f>IF(tblRides[[#This Row],[supply_demand_ratio]]&lt;0.8,"Below 0.8",IF(tblRides[[#This Row],[supply_demand_ratio]]&lt;1,"Between 0.8-1.0",IF(tblRides[[#This Row],[supply_demand_ratio]]&lt;=1.2,"Between 1.0-1.2","Above 1.2")))</f>
        <v>Between 0.8-1.0</v>
      </c>
    </row>
    <row r="9174" spans="1:25" x14ac:dyDescent="0.3">
      <c r="A9174" t="s">
        <v>9229</v>
      </c>
      <c r="B9174" s="1">
        <v>46105.56527777778</v>
      </c>
      <c r="C9174" s="2">
        <v>46105</v>
      </c>
      <c r="D9174">
        <v>13</v>
      </c>
      <c r="E9174" t="s">
        <v>33</v>
      </c>
      <c r="F9174" t="s">
        <v>26</v>
      </c>
      <c r="G9174">
        <v>0.7</v>
      </c>
      <c r="H9174">
        <v>50.9</v>
      </c>
      <c r="I9174">
        <v>50.07</v>
      </c>
      <c r="J9174">
        <v>1</v>
      </c>
      <c r="K9174">
        <v>3.9</v>
      </c>
      <c r="L9174">
        <v>1</v>
      </c>
      <c r="M9174">
        <v>86</v>
      </c>
      <c r="N9174" t="s">
        <v>41</v>
      </c>
      <c r="O9174">
        <v>1.212</v>
      </c>
      <c r="P9174" t="s">
        <v>28</v>
      </c>
      <c r="Q9174" t="s">
        <v>29</v>
      </c>
      <c r="R9174">
        <v>4.46</v>
      </c>
      <c r="S9174">
        <v>3</v>
      </c>
      <c r="T9174">
        <v>-0.83</v>
      </c>
      <c r="U9174">
        <v>-2.9</v>
      </c>
      <c r="V9174" t="s">
        <v>587</v>
      </c>
      <c r="W9174" t="s">
        <v>31</v>
      </c>
      <c r="X9174">
        <v>1</v>
      </c>
      <c r="Y9174" t="str">
        <f>IF(tblRides[[#This Row],[supply_demand_ratio]]&lt;0.8,"Below 0.8",IF(tblRides[[#This Row],[supply_demand_ratio]]&lt;1,"Between 0.8-1.0",IF(tblRides[[#This Row],[supply_demand_ratio]]&lt;=1.2,"Between 1.0-1.2","Above 1.2")))</f>
        <v>Above 1.2</v>
      </c>
    </row>
    <row r="9175" spans="1:25" x14ac:dyDescent="0.3">
      <c r="A9175" t="s">
        <v>9230</v>
      </c>
      <c r="B9175" s="1">
        <v>46105.588194444441</v>
      </c>
      <c r="C9175" s="2">
        <v>46105</v>
      </c>
      <c r="D9175">
        <v>14</v>
      </c>
      <c r="E9175" t="s">
        <v>33</v>
      </c>
      <c r="F9175" t="s">
        <v>34</v>
      </c>
      <c r="G9175">
        <v>2.8</v>
      </c>
      <c r="H9175">
        <v>79.64</v>
      </c>
      <c r="J9175">
        <v>1</v>
      </c>
      <c r="K9175">
        <v>6.4</v>
      </c>
      <c r="L9175">
        <v>4.2</v>
      </c>
      <c r="M9175">
        <v>85</v>
      </c>
      <c r="N9175" t="s">
        <v>41</v>
      </c>
      <c r="O9175">
        <v>1.121</v>
      </c>
      <c r="P9175" t="s">
        <v>58</v>
      </c>
      <c r="Q9175" t="s">
        <v>59</v>
      </c>
      <c r="R9175">
        <v>4.57</v>
      </c>
      <c r="S9175">
        <v>0</v>
      </c>
      <c r="U9175">
        <v>-2.2000000000000002</v>
      </c>
      <c r="V9175" t="s">
        <v>587</v>
      </c>
      <c r="W9175" t="s">
        <v>45</v>
      </c>
      <c r="X9175">
        <v>0</v>
      </c>
      <c r="Y9175" t="str">
        <f>IF(tblRides[[#This Row],[supply_demand_ratio]]&lt;0.8,"Below 0.8",IF(tblRides[[#This Row],[supply_demand_ratio]]&lt;1,"Between 0.8-1.0",IF(tblRides[[#This Row],[supply_demand_ratio]]&lt;=1.2,"Between 1.0-1.2","Above 1.2")))</f>
        <v>Between 1.0-1.2</v>
      </c>
    </row>
    <row r="9176" spans="1:25" x14ac:dyDescent="0.3">
      <c r="A9176" t="s">
        <v>9231</v>
      </c>
      <c r="B9176" s="1">
        <v>46105.606944444444</v>
      </c>
      <c r="C9176" s="2">
        <v>46105</v>
      </c>
      <c r="D9176">
        <v>14</v>
      </c>
      <c r="E9176" t="s">
        <v>25</v>
      </c>
      <c r="F9176" t="s">
        <v>34</v>
      </c>
      <c r="G9176">
        <v>10.7</v>
      </c>
      <c r="H9176">
        <v>257.98</v>
      </c>
      <c r="I9176">
        <v>247.04</v>
      </c>
      <c r="J9176">
        <v>1.2</v>
      </c>
      <c r="K9176">
        <v>7.3</v>
      </c>
      <c r="L9176">
        <v>5.2</v>
      </c>
      <c r="M9176">
        <v>116</v>
      </c>
      <c r="N9176" t="s">
        <v>27</v>
      </c>
      <c r="O9176">
        <v>0.91800000000000004</v>
      </c>
      <c r="P9176" t="s">
        <v>28</v>
      </c>
      <c r="Q9176" t="s">
        <v>29</v>
      </c>
      <c r="R9176">
        <v>4.8099999999999996</v>
      </c>
      <c r="S9176">
        <v>0</v>
      </c>
      <c r="T9176">
        <v>-10.94</v>
      </c>
      <c r="U9176">
        <v>-2.1</v>
      </c>
      <c r="V9176" t="s">
        <v>587</v>
      </c>
      <c r="W9176" t="s">
        <v>45</v>
      </c>
      <c r="X9176">
        <v>1</v>
      </c>
      <c r="Y9176" t="str">
        <f>IF(tblRides[[#This Row],[supply_demand_ratio]]&lt;0.8,"Below 0.8",IF(tblRides[[#This Row],[supply_demand_ratio]]&lt;1,"Between 0.8-1.0",IF(tblRides[[#This Row],[supply_demand_ratio]]&lt;=1.2,"Between 1.0-1.2","Above 1.2")))</f>
        <v>Between 0.8-1.0</v>
      </c>
    </row>
    <row r="9177" spans="1:25" x14ac:dyDescent="0.3">
      <c r="A9177" t="s">
        <v>9232</v>
      </c>
      <c r="B9177" s="1">
        <v>46105.607638888891</v>
      </c>
      <c r="C9177" s="2">
        <v>46105</v>
      </c>
      <c r="D9177">
        <v>14</v>
      </c>
      <c r="E9177" t="s">
        <v>33</v>
      </c>
      <c r="F9177" t="s">
        <v>34</v>
      </c>
      <c r="G9177">
        <v>3.5</v>
      </c>
      <c r="H9177">
        <v>86.91</v>
      </c>
      <c r="I9177">
        <v>91.04</v>
      </c>
      <c r="J9177">
        <v>1</v>
      </c>
      <c r="K9177">
        <v>3.2</v>
      </c>
      <c r="L9177">
        <v>3.3</v>
      </c>
      <c r="M9177">
        <v>110</v>
      </c>
      <c r="N9177" t="s">
        <v>41</v>
      </c>
      <c r="O9177">
        <v>1.5640000000000001</v>
      </c>
      <c r="P9177" t="s">
        <v>28</v>
      </c>
      <c r="Q9177" t="s">
        <v>29</v>
      </c>
      <c r="R9177">
        <v>4.63</v>
      </c>
      <c r="S9177">
        <v>0</v>
      </c>
      <c r="T9177">
        <v>4.13</v>
      </c>
      <c r="U9177">
        <v>0.1</v>
      </c>
      <c r="V9177" t="s">
        <v>587</v>
      </c>
      <c r="W9177" t="s">
        <v>31</v>
      </c>
      <c r="X9177">
        <v>1</v>
      </c>
      <c r="Y9177" t="str">
        <f>IF(tblRides[[#This Row],[supply_demand_ratio]]&lt;0.8,"Below 0.8",IF(tblRides[[#This Row],[supply_demand_ratio]]&lt;1,"Between 0.8-1.0",IF(tblRides[[#This Row],[supply_demand_ratio]]&lt;=1.2,"Between 1.0-1.2","Above 1.2")))</f>
        <v>Above 1.2</v>
      </c>
    </row>
    <row r="9178" spans="1:25" x14ac:dyDescent="0.3">
      <c r="A9178" t="s">
        <v>9233</v>
      </c>
      <c r="B9178" s="1">
        <v>46105.609027777777</v>
      </c>
      <c r="C9178" s="2">
        <v>46105</v>
      </c>
      <c r="D9178">
        <v>14</v>
      </c>
      <c r="E9178" t="s">
        <v>33</v>
      </c>
      <c r="F9178" t="s">
        <v>34</v>
      </c>
      <c r="G9178">
        <v>10</v>
      </c>
      <c r="H9178">
        <v>169.83</v>
      </c>
      <c r="J9178">
        <v>1</v>
      </c>
      <c r="K9178">
        <v>5.7</v>
      </c>
      <c r="M9178">
        <v>88</v>
      </c>
      <c r="N9178" t="s">
        <v>27</v>
      </c>
      <c r="O9178">
        <v>1.0640000000000001</v>
      </c>
      <c r="P9178" t="s">
        <v>82</v>
      </c>
      <c r="Q9178" t="s">
        <v>83</v>
      </c>
      <c r="R9178">
        <v>5</v>
      </c>
      <c r="S9178">
        <v>0</v>
      </c>
      <c r="V9178" t="s">
        <v>587</v>
      </c>
      <c r="W9178" t="s">
        <v>45</v>
      </c>
      <c r="X9178">
        <v>0</v>
      </c>
      <c r="Y9178" t="str">
        <f>IF(tblRides[[#This Row],[supply_demand_ratio]]&lt;0.8,"Below 0.8",IF(tblRides[[#This Row],[supply_demand_ratio]]&lt;1,"Between 0.8-1.0",IF(tblRides[[#This Row],[supply_demand_ratio]]&lt;=1.2,"Between 1.0-1.2","Above 1.2")))</f>
        <v>Between 1.0-1.2</v>
      </c>
    </row>
    <row r="9179" spans="1:25" x14ac:dyDescent="0.3">
      <c r="A9179" t="s">
        <v>9234</v>
      </c>
      <c r="B9179" s="1">
        <v>46105.642361111109</v>
      </c>
      <c r="C9179" s="2">
        <v>46105</v>
      </c>
      <c r="D9179">
        <v>15</v>
      </c>
      <c r="E9179" t="s">
        <v>36</v>
      </c>
      <c r="F9179" t="s">
        <v>26</v>
      </c>
      <c r="G9179">
        <v>1.6</v>
      </c>
      <c r="H9179">
        <v>72.59</v>
      </c>
      <c r="I9179">
        <v>69.95</v>
      </c>
      <c r="J9179">
        <v>1.1000000000000001</v>
      </c>
      <c r="K9179">
        <v>3.6</v>
      </c>
      <c r="L9179">
        <v>3.5</v>
      </c>
      <c r="M9179">
        <v>103</v>
      </c>
      <c r="N9179" t="s">
        <v>27</v>
      </c>
      <c r="O9179">
        <v>0.90600000000000003</v>
      </c>
      <c r="P9179" t="s">
        <v>28</v>
      </c>
      <c r="Q9179" t="s">
        <v>29</v>
      </c>
      <c r="R9179">
        <v>4.4000000000000004</v>
      </c>
      <c r="S9179">
        <v>1</v>
      </c>
      <c r="T9179">
        <v>-2.64</v>
      </c>
      <c r="U9179">
        <v>-0.1</v>
      </c>
      <c r="V9179" t="s">
        <v>587</v>
      </c>
      <c r="W9179" t="s">
        <v>31</v>
      </c>
      <c r="X9179">
        <v>1</v>
      </c>
      <c r="Y9179" t="str">
        <f>IF(tblRides[[#This Row],[supply_demand_ratio]]&lt;0.8,"Below 0.8",IF(tblRides[[#This Row],[supply_demand_ratio]]&lt;1,"Between 0.8-1.0",IF(tblRides[[#This Row],[supply_demand_ratio]]&lt;=1.2,"Between 1.0-1.2","Above 1.2")))</f>
        <v>Between 0.8-1.0</v>
      </c>
    </row>
    <row r="9180" spans="1:25" x14ac:dyDescent="0.3">
      <c r="A9180" t="s">
        <v>9235</v>
      </c>
      <c r="B9180" s="1">
        <v>46105.645833333336</v>
      </c>
      <c r="C9180" s="2">
        <v>46105</v>
      </c>
      <c r="D9180">
        <v>15</v>
      </c>
      <c r="E9180" t="s">
        <v>43</v>
      </c>
      <c r="F9180" t="s">
        <v>26</v>
      </c>
      <c r="G9180">
        <v>7.9</v>
      </c>
      <c r="H9180">
        <v>157.24</v>
      </c>
      <c r="I9180">
        <v>157.94999999999999</v>
      </c>
      <c r="J9180">
        <v>1</v>
      </c>
      <c r="K9180">
        <v>4.2</v>
      </c>
      <c r="L9180">
        <v>1.6</v>
      </c>
      <c r="M9180">
        <v>64</v>
      </c>
      <c r="N9180" t="s">
        <v>41</v>
      </c>
      <c r="O9180">
        <v>1.738</v>
      </c>
      <c r="P9180" t="s">
        <v>28</v>
      </c>
      <c r="Q9180" t="s">
        <v>29</v>
      </c>
      <c r="R9180">
        <v>4.7</v>
      </c>
      <c r="S9180">
        <v>8</v>
      </c>
      <c r="T9180">
        <v>0.71</v>
      </c>
      <c r="U9180">
        <v>-2.6</v>
      </c>
      <c r="V9180" t="s">
        <v>587</v>
      </c>
      <c r="W9180" t="s">
        <v>31</v>
      </c>
      <c r="X9180">
        <v>1</v>
      </c>
      <c r="Y9180" t="str">
        <f>IF(tblRides[[#This Row],[supply_demand_ratio]]&lt;0.8,"Below 0.8",IF(tblRides[[#This Row],[supply_demand_ratio]]&lt;1,"Between 0.8-1.0",IF(tblRides[[#This Row],[supply_demand_ratio]]&lt;=1.2,"Between 1.0-1.2","Above 1.2")))</f>
        <v>Above 1.2</v>
      </c>
    </row>
    <row r="9181" spans="1:25" x14ac:dyDescent="0.3">
      <c r="A9181" t="s">
        <v>9236</v>
      </c>
      <c r="B9181" s="1">
        <v>46105.65</v>
      </c>
      <c r="C9181" s="2">
        <v>46105</v>
      </c>
      <c r="D9181">
        <v>15</v>
      </c>
      <c r="E9181" t="s">
        <v>25</v>
      </c>
      <c r="F9181" t="s">
        <v>26</v>
      </c>
      <c r="G9181">
        <v>7.3</v>
      </c>
      <c r="H9181">
        <v>198.72</v>
      </c>
      <c r="J9181">
        <v>1.2</v>
      </c>
      <c r="K9181">
        <v>10.1</v>
      </c>
      <c r="L9181">
        <v>9.9</v>
      </c>
      <c r="M9181">
        <v>101</v>
      </c>
      <c r="N9181" t="s">
        <v>72</v>
      </c>
      <c r="O9181">
        <v>0.68400000000000005</v>
      </c>
      <c r="P9181" t="s">
        <v>58</v>
      </c>
      <c r="Q9181" t="s">
        <v>108</v>
      </c>
      <c r="R9181">
        <v>4.4000000000000004</v>
      </c>
      <c r="S9181">
        <v>24</v>
      </c>
      <c r="U9181">
        <v>-0.2</v>
      </c>
      <c r="V9181" t="s">
        <v>587</v>
      </c>
      <c r="W9181" t="s">
        <v>77</v>
      </c>
      <c r="X9181">
        <v>0</v>
      </c>
      <c r="Y9181" t="str">
        <f>IF(tblRides[[#This Row],[supply_demand_ratio]]&lt;0.8,"Below 0.8",IF(tblRides[[#This Row],[supply_demand_ratio]]&lt;1,"Between 0.8-1.0",IF(tblRides[[#This Row],[supply_demand_ratio]]&lt;=1.2,"Between 1.0-1.2","Above 1.2")))</f>
        <v>Below 0.8</v>
      </c>
    </row>
    <row r="9182" spans="1:25" x14ac:dyDescent="0.3">
      <c r="A9182" t="s">
        <v>9237</v>
      </c>
      <c r="B9182" s="1">
        <v>46105.655555555553</v>
      </c>
      <c r="C9182" s="2">
        <v>46105</v>
      </c>
      <c r="D9182">
        <v>15</v>
      </c>
      <c r="E9182" t="s">
        <v>33</v>
      </c>
      <c r="F9182" t="s">
        <v>26</v>
      </c>
      <c r="G9182">
        <v>7.4</v>
      </c>
      <c r="H9182">
        <v>160.57</v>
      </c>
      <c r="I9182">
        <v>171.7</v>
      </c>
      <c r="J9182">
        <v>1.2</v>
      </c>
      <c r="K9182">
        <v>2.5</v>
      </c>
      <c r="L9182">
        <v>2.4</v>
      </c>
      <c r="M9182">
        <v>91</v>
      </c>
      <c r="N9182" t="s">
        <v>27</v>
      </c>
      <c r="O9182">
        <v>1.077</v>
      </c>
      <c r="P9182" t="s">
        <v>28</v>
      </c>
      <c r="Q9182" t="s">
        <v>29</v>
      </c>
      <c r="R9182">
        <v>4.3899999999999997</v>
      </c>
      <c r="S9182">
        <v>25</v>
      </c>
      <c r="T9182">
        <v>11.13</v>
      </c>
      <c r="U9182">
        <v>-0.1</v>
      </c>
      <c r="V9182" t="s">
        <v>587</v>
      </c>
      <c r="W9182" t="s">
        <v>31</v>
      </c>
      <c r="X9182">
        <v>1</v>
      </c>
      <c r="Y9182" t="str">
        <f>IF(tblRides[[#This Row],[supply_demand_ratio]]&lt;0.8,"Below 0.8",IF(tblRides[[#This Row],[supply_demand_ratio]]&lt;1,"Between 0.8-1.0",IF(tblRides[[#This Row],[supply_demand_ratio]]&lt;=1.2,"Between 1.0-1.2","Above 1.2")))</f>
        <v>Between 1.0-1.2</v>
      </c>
    </row>
    <row r="9183" spans="1:25" x14ac:dyDescent="0.3">
      <c r="A9183" t="s">
        <v>9238</v>
      </c>
      <c r="B9183" s="1">
        <v>46105.659722222219</v>
      </c>
      <c r="C9183" s="2">
        <v>46105</v>
      </c>
      <c r="D9183">
        <v>15</v>
      </c>
      <c r="E9183" t="s">
        <v>36</v>
      </c>
      <c r="F9183" t="s">
        <v>26</v>
      </c>
      <c r="G9183">
        <v>14.8</v>
      </c>
      <c r="H9183">
        <v>276.11</v>
      </c>
      <c r="I9183">
        <v>284.37</v>
      </c>
      <c r="J9183">
        <v>1</v>
      </c>
      <c r="K9183">
        <v>6.2</v>
      </c>
      <c r="L9183">
        <v>6.5</v>
      </c>
      <c r="M9183">
        <v>113</v>
      </c>
      <c r="N9183" t="s">
        <v>41</v>
      </c>
      <c r="O9183">
        <v>1.2270000000000001</v>
      </c>
      <c r="P9183" t="s">
        <v>28</v>
      </c>
      <c r="Q9183" t="s">
        <v>29</v>
      </c>
      <c r="R9183">
        <v>4.49</v>
      </c>
      <c r="S9183">
        <v>21</v>
      </c>
      <c r="T9183">
        <v>8.26</v>
      </c>
      <c r="U9183">
        <v>0.3</v>
      </c>
      <c r="V9183" t="s">
        <v>587</v>
      </c>
      <c r="W9183" t="s">
        <v>45</v>
      </c>
      <c r="X9183">
        <v>1</v>
      </c>
      <c r="Y9183" t="str">
        <f>IF(tblRides[[#This Row],[supply_demand_ratio]]&lt;0.8,"Below 0.8",IF(tblRides[[#This Row],[supply_demand_ratio]]&lt;1,"Between 0.8-1.0",IF(tblRides[[#This Row],[supply_demand_ratio]]&lt;=1.2,"Between 1.0-1.2","Above 1.2")))</f>
        <v>Above 1.2</v>
      </c>
    </row>
    <row r="9184" spans="1:25" x14ac:dyDescent="0.3">
      <c r="A9184" t="s">
        <v>9239</v>
      </c>
      <c r="B9184" s="1">
        <v>46105.664583333331</v>
      </c>
      <c r="C9184" s="2">
        <v>46105</v>
      </c>
      <c r="D9184">
        <v>15</v>
      </c>
      <c r="E9184" t="s">
        <v>33</v>
      </c>
      <c r="F9184" t="s">
        <v>26</v>
      </c>
      <c r="G9184">
        <v>2.5</v>
      </c>
      <c r="H9184">
        <v>72.83</v>
      </c>
      <c r="I9184">
        <v>75.760000000000005</v>
      </c>
      <c r="J9184">
        <v>1</v>
      </c>
      <c r="K9184">
        <v>2</v>
      </c>
      <c r="L9184">
        <v>2.5</v>
      </c>
      <c r="M9184">
        <v>102</v>
      </c>
      <c r="N9184" t="s">
        <v>27</v>
      </c>
      <c r="O9184">
        <v>1.23</v>
      </c>
      <c r="P9184" t="s">
        <v>28</v>
      </c>
      <c r="Q9184" t="s">
        <v>29</v>
      </c>
      <c r="R9184">
        <v>4.3600000000000003</v>
      </c>
      <c r="S9184">
        <v>7</v>
      </c>
      <c r="T9184">
        <v>2.93</v>
      </c>
      <c r="U9184">
        <v>0.5</v>
      </c>
      <c r="V9184" t="s">
        <v>587</v>
      </c>
      <c r="W9184" t="s">
        <v>31</v>
      </c>
      <c r="X9184">
        <v>1</v>
      </c>
      <c r="Y9184" t="str">
        <f>IF(tblRides[[#This Row],[supply_demand_ratio]]&lt;0.8,"Below 0.8",IF(tblRides[[#This Row],[supply_demand_ratio]]&lt;1,"Between 0.8-1.0",IF(tblRides[[#This Row],[supply_demand_ratio]]&lt;=1.2,"Between 1.0-1.2","Above 1.2")))</f>
        <v>Above 1.2</v>
      </c>
    </row>
    <row r="9185" spans="1:25" x14ac:dyDescent="0.3">
      <c r="A9185" t="s">
        <v>9240</v>
      </c>
      <c r="B9185" s="1">
        <v>46105.676388888889</v>
      </c>
      <c r="C9185" s="2">
        <v>46105</v>
      </c>
      <c r="D9185">
        <v>16</v>
      </c>
      <c r="E9185" t="s">
        <v>43</v>
      </c>
      <c r="F9185" t="s">
        <v>26</v>
      </c>
      <c r="G9185">
        <v>10.1</v>
      </c>
      <c r="H9185">
        <v>171.75</v>
      </c>
      <c r="I9185">
        <v>171.27</v>
      </c>
      <c r="J9185">
        <v>1</v>
      </c>
      <c r="K9185">
        <v>3.6</v>
      </c>
      <c r="L9185">
        <v>5.9</v>
      </c>
      <c r="M9185">
        <v>67</v>
      </c>
      <c r="N9185" t="s">
        <v>41</v>
      </c>
      <c r="O9185">
        <v>1.26</v>
      </c>
      <c r="P9185" t="s">
        <v>28</v>
      </c>
      <c r="Q9185" t="s">
        <v>29</v>
      </c>
      <c r="R9185">
        <v>4.83</v>
      </c>
      <c r="S9185">
        <v>22</v>
      </c>
      <c r="T9185">
        <v>-0.48</v>
      </c>
      <c r="U9185">
        <v>2.2999999999999998</v>
      </c>
      <c r="V9185" t="s">
        <v>587</v>
      </c>
      <c r="W9185" t="s">
        <v>31</v>
      </c>
      <c r="X9185">
        <v>1</v>
      </c>
      <c r="Y9185" t="str">
        <f>IF(tblRides[[#This Row],[supply_demand_ratio]]&lt;0.8,"Below 0.8",IF(tblRides[[#This Row],[supply_demand_ratio]]&lt;1,"Between 0.8-1.0",IF(tblRides[[#This Row],[supply_demand_ratio]]&lt;=1.2,"Between 1.0-1.2","Above 1.2")))</f>
        <v>Above 1.2</v>
      </c>
    </row>
    <row r="9186" spans="1:25" x14ac:dyDescent="0.3">
      <c r="A9186" t="s">
        <v>9241</v>
      </c>
      <c r="B9186" s="1">
        <v>46105.679166666669</v>
      </c>
      <c r="C9186" s="2">
        <v>46105</v>
      </c>
      <c r="D9186">
        <v>16</v>
      </c>
      <c r="E9186" t="s">
        <v>62</v>
      </c>
      <c r="F9186" t="s">
        <v>34</v>
      </c>
      <c r="G9186">
        <v>6.5</v>
      </c>
      <c r="H9186">
        <v>124</v>
      </c>
      <c r="I9186">
        <v>124.1</v>
      </c>
      <c r="J9186">
        <v>1</v>
      </c>
      <c r="K9186">
        <v>3.4</v>
      </c>
      <c r="L9186">
        <v>1.2</v>
      </c>
      <c r="M9186">
        <v>55</v>
      </c>
      <c r="N9186" t="s">
        <v>41</v>
      </c>
      <c r="O9186">
        <v>1.333</v>
      </c>
      <c r="P9186" t="s">
        <v>28</v>
      </c>
      <c r="Q9186" t="s">
        <v>29</v>
      </c>
      <c r="R9186">
        <v>4.5599999999999996</v>
      </c>
      <c r="S9186">
        <v>0</v>
      </c>
      <c r="T9186">
        <v>0.1</v>
      </c>
      <c r="U9186">
        <v>-2.2000000000000002</v>
      </c>
      <c r="V9186" t="s">
        <v>587</v>
      </c>
      <c r="W9186" t="s">
        <v>31</v>
      </c>
      <c r="X9186">
        <v>1</v>
      </c>
      <c r="Y9186" t="str">
        <f>IF(tblRides[[#This Row],[supply_demand_ratio]]&lt;0.8,"Below 0.8",IF(tblRides[[#This Row],[supply_demand_ratio]]&lt;1,"Between 0.8-1.0",IF(tblRides[[#This Row],[supply_demand_ratio]]&lt;=1.2,"Between 1.0-1.2","Above 1.2")))</f>
        <v>Above 1.2</v>
      </c>
    </row>
    <row r="9187" spans="1:25" x14ac:dyDescent="0.3">
      <c r="A9187" t="s">
        <v>9242</v>
      </c>
      <c r="B9187" s="1">
        <v>46105.679166666669</v>
      </c>
      <c r="C9187" s="2">
        <v>46105</v>
      </c>
      <c r="D9187">
        <v>16</v>
      </c>
      <c r="E9187" t="s">
        <v>25</v>
      </c>
      <c r="F9187" t="s">
        <v>34</v>
      </c>
      <c r="G9187">
        <v>17.100000000000001</v>
      </c>
      <c r="H9187">
        <v>285.10000000000002</v>
      </c>
      <c r="J9187">
        <v>1.1000000000000001</v>
      </c>
      <c r="K9187">
        <v>4.2</v>
      </c>
      <c r="L9187">
        <v>9.4</v>
      </c>
      <c r="M9187">
        <v>107</v>
      </c>
      <c r="N9187" t="s">
        <v>27</v>
      </c>
      <c r="O9187">
        <v>0.81599999999999995</v>
      </c>
      <c r="P9187" t="s">
        <v>58</v>
      </c>
      <c r="Q9187" t="s">
        <v>59</v>
      </c>
      <c r="R9187">
        <v>4.5</v>
      </c>
      <c r="S9187">
        <v>0</v>
      </c>
      <c r="U9187">
        <v>5.2</v>
      </c>
      <c r="V9187" t="s">
        <v>587</v>
      </c>
      <c r="W9187" t="s">
        <v>31</v>
      </c>
      <c r="X9187">
        <v>0</v>
      </c>
      <c r="Y9187" t="str">
        <f>IF(tblRides[[#This Row],[supply_demand_ratio]]&lt;0.8,"Below 0.8",IF(tblRides[[#This Row],[supply_demand_ratio]]&lt;1,"Between 0.8-1.0",IF(tblRides[[#This Row],[supply_demand_ratio]]&lt;=1.2,"Between 1.0-1.2","Above 1.2")))</f>
        <v>Between 0.8-1.0</v>
      </c>
    </row>
    <row r="9188" spans="1:25" x14ac:dyDescent="0.3">
      <c r="A9188" t="s">
        <v>9243</v>
      </c>
      <c r="B9188" s="1">
        <v>46105.688888888886</v>
      </c>
      <c r="C9188" s="2">
        <v>46105</v>
      </c>
      <c r="D9188">
        <v>16</v>
      </c>
      <c r="E9188" t="s">
        <v>43</v>
      </c>
      <c r="F9188" t="s">
        <v>26</v>
      </c>
      <c r="G9188">
        <v>4.0999999999999996</v>
      </c>
      <c r="H9188">
        <v>109.5</v>
      </c>
      <c r="I9188">
        <v>107.92</v>
      </c>
      <c r="J9188">
        <v>1</v>
      </c>
      <c r="K9188">
        <v>2</v>
      </c>
      <c r="L9188">
        <v>1</v>
      </c>
      <c r="M9188">
        <v>58</v>
      </c>
      <c r="N9188" t="s">
        <v>41</v>
      </c>
      <c r="O9188">
        <v>2.0790000000000002</v>
      </c>
      <c r="P9188" t="s">
        <v>28</v>
      </c>
      <c r="Q9188" t="s">
        <v>29</v>
      </c>
      <c r="R9188">
        <v>4.71</v>
      </c>
      <c r="S9188">
        <v>11</v>
      </c>
      <c r="T9188">
        <v>-1.58</v>
      </c>
      <c r="U9188">
        <v>-1</v>
      </c>
      <c r="V9188" t="s">
        <v>587</v>
      </c>
      <c r="W9188" t="s">
        <v>31</v>
      </c>
      <c r="X9188">
        <v>1</v>
      </c>
      <c r="Y9188" t="str">
        <f>IF(tblRides[[#This Row],[supply_demand_ratio]]&lt;0.8,"Below 0.8",IF(tblRides[[#This Row],[supply_demand_ratio]]&lt;1,"Between 0.8-1.0",IF(tblRides[[#This Row],[supply_demand_ratio]]&lt;=1.2,"Between 1.0-1.2","Above 1.2")))</f>
        <v>Above 1.2</v>
      </c>
    </row>
    <row r="9189" spans="1:25" x14ac:dyDescent="0.3">
      <c r="A9189" t="s">
        <v>9244</v>
      </c>
      <c r="B9189" s="1">
        <v>46105.690972222219</v>
      </c>
      <c r="C9189" s="2">
        <v>46105</v>
      </c>
      <c r="D9189">
        <v>16</v>
      </c>
      <c r="E9189" t="s">
        <v>43</v>
      </c>
      <c r="F9189" t="s">
        <v>26</v>
      </c>
      <c r="G9189">
        <v>11.5</v>
      </c>
      <c r="H9189">
        <v>219.16</v>
      </c>
      <c r="I9189">
        <v>227.51</v>
      </c>
      <c r="J9189">
        <v>1</v>
      </c>
      <c r="K9189">
        <v>2.1</v>
      </c>
      <c r="L9189">
        <v>4.0999999999999996</v>
      </c>
      <c r="M9189">
        <v>62</v>
      </c>
      <c r="N9189" t="s">
        <v>41</v>
      </c>
      <c r="O9189">
        <v>1.7350000000000001</v>
      </c>
      <c r="P9189" t="s">
        <v>28</v>
      </c>
      <c r="Q9189" t="s">
        <v>29</v>
      </c>
      <c r="R9189">
        <v>4.68</v>
      </c>
      <c r="S9189">
        <v>18</v>
      </c>
      <c r="T9189">
        <v>8.35</v>
      </c>
      <c r="U9189">
        <v>2</v>
      </c>
      <c r="V9189" t="s">
        <v>587</v>
      </c>
      <c r="W9189" t="s">
        <v>31</v>
      </c>
      <c r="X9189">
        <v>1</v>
      </c>
      <c r="Y9189" t="str">
        <f>IF(tblRides[[#This Row],[supply_demand_ratio]]&lt;0.8,"Below 0.8",IF(tblRides[[#This Row],[supply_demand_ratio]]&lt;1,"Between 0.8-1.0",IF(tblRides[[#This Row],[supply_demand_ratio]]&lt;=1.2,"Between 1.0-1.2","Above 1.2")))</f>
        <v>Above 1.2</v>
      </c>
    </row>
    <row r="9190" spans="1:25" x14ac:dyDescent="0.3">
      <c r="A9190" t="s">
        <v>9245</v>
      </c>
      <c r="B9190" s="1">
        <v>46105.691666666666</v>
      </c>
      <c r="C9190" s="2">
        <v>46105</v>
      </c>
      <c r="D9190">
        <v>16</v>
      </c>
      <c r="E9190" t="s">
        <v>36</v>
      </c>
      <c r="F9190" t="s">
        <v>26</v>
      </c>
      <c r="G9190">
        <v>15.9</v>
      </c>
      <c r="H9190">
        <v>371.52</v>
      </c>
      <c r="I9190">
        <v>367.75</v>
      </c>
      <c r="J9190">
        <v>1.2</v>
      </c>
      <c r="K9190">
        <v>2</v>
      </c>
      <c r="L9190">
        <v>1</v>
      </c>
      <c r="M9190">
        <v>100</v>
      </c>
      <c r="N9190" t="s">
        <v>27</v>
      </c>
      <c r="O9190">
        <v>0.85199999999999998</v>
      </c>
      <c r="P9190" t="s">
        <v>28</v>
      </c>
      <c r="Q9190" t="s">
        <v>29</v>
      </c>
      <c r="R9190">
        <v>4.67</v>
      </c>
      <c r="S9190">
        <v>2</v>
      </c>
      <c r="T9190">
        <v>-3.77</v>
      </c>
      <c r="U9190">
        <v>-1</v>
      </c>
      <c r="V9190" t="s">
        <v>587</v>
      </c>
      <c r="W9190" t="s">
        <v>31</v>
      </c>
      <c r="X9190">
        <v>1</v>
      </c>
      <c r="Y9190" t="str">
        <f>IF(tblRides[[#This Row],[supply_demand_ratio]]&lt;0.8,"Below 0.8",IF(tblRides[[#This Row],[supply_demand_ratio]]&lt;1,"Between 0.8-1.0",IF(tblRides[[#This Row],[supply_demand_ratio]]&lt;=1.2,"Between 1.0-1.2","Above 1.2")))</f>
        <v>Between 0.8-1.0</v>
      </c>
    </row>
    <row r="9191" spans="1:25" x14ac:dyDescent="0.3">
      <c r="A9191" t="s">
        <v>9246</v>
      </c>
      <c r="B9191" s="1">
        <v>46105.693749999999</v>
      </c>
      <c r="C9191" s="2">
        <v>46105</v>
      </c>
      <c r="D9191">
        <v>16</v>
      </c>
      <c r="E9191" t="s">
        <v>36</v>
      </c>
      <c r="F9191" t="s">
        <v>34</v>
      </c>
      <c r="G9191">
        <v>2.7</v>
      </c>
      <c r="H9191">
        <v>74.709999999999994</v>
      </c>
      <c r="I9191">
        <v>75.83</v>
      </c>
      <c r="J9191">
        <v>1</v>
      </c>
      <c r="K9191">
        <v>3.1</v>
      </c>
      <c r="L9191">
        <v>1</v>
      </c>
      <c r="M9191">
        <v>99</v>
      </c>
      <c r="N9191" t="s">
        <v>41</v>
      </c>
      <c r="O9191">
        <v>1.0649999999999999</v>
      </c>
      <c r="P9191" t="s">
        <v>28</v>
      </c>
      <c r="Q9191" t="s">
        <v>29</v>
      </c>
      <c r="R9191">
        <v>4.6399999999999997</v>
      </c>
      <c r="S9191">
        <v>0</v>
      </c>
      <c r="T9191">
        <v>1.1200000000000001</v>
      </c>
      <c r="U9191">
        <v>-2.1</v>
      </c>
      <c r="V9191" t="s">
        <v>587</v>
      </c>
      <c r="W9191" t="s">
        <v>31</v>
      </c>
      <c r="X9191">
        <v>1</v>
      </c>
      <c r="Y9191" t="str">
        <f>IF(tblRides[[#This Row],[supply_demand_ratio]]&lt;0.8,"Below 0.8",IF(tblRides[[#This Row],[supply_demand_ratio]]&lt;1,"Between 0.8-1.0",IF(tblRides[[#This Row],[supply_demand_ratio]]&lt;=1.2,"Between 1.0-1.2","Above 1.2")))</f>
        <v>Between 1.0-1.2</v>
      </c>
    </row>
    <row r="9192" spans="1:25" x14ac:dyDescent="0.3">
      <c r="A9192" t="s">
        <v>9247</v>
      </c>
      <c r="B9192" s="1">
        <v>46105.701388888891</v>
      </c>
      <c r="C9192" s="2">
        <v>46105</v>
      </c>
      <c r="D9192">
        <v>16</v>
      </c>
      <c r="E9192" t="s">
        <v>25</v>
      </c>
      <c r="F9192" t="s">
        <v>26</v>
      </c>
      <c r="G9192">
        <v>3.8</v>
      </c>
      <c r="H9192">
        <v>125.54</v>
      </c>
      <c r="I9192">
        <v>119.82</v>
      </c>
      <c r="J9192">
        <v>1.2</v>
      </c>
      <c r="K9192">
        <v>4.7</v>
      </c>
      <c r="L9192">
        <v>9</v>
      </c>
      <c r="M9192">
        <v>99</v>
      </c>
      <c r="N9192" t="s">
        <v>27</v>
      </c>
      <c r="O9192">
        <v>0.72699999999999998</v>
      </c>
      <c r="P9192" t="s">
        <v>28</v>
      </c>
      <c r="Q9192" t="s">
        <v>29</v>
      </c>
      <c r="R9192">
        <v>4.79</v>
      </c>
      <c r="S9192">
        <v>6</v>
      </c>
      <c r="T9192">
        <v>-5.72</v>
      </c>
      <c r="U9192">
        <v>4.3</v>
      </c>
      <c r="V9192" t="s">
        <v>587</v>
      </c>
      <c r="W9192" t="s">
        <v>31</v>
      </c>
      <c r="X9192">
        <v>1</v>
      </c>
      <c r="Y9192" t="str">
        <f>IF(tblRides[[#This Row],[supply_demand_ratio]]&lt;0.8,"Below 0.8",IF(tblRides[[#This Row],[supply_demand_ratio]]&lt;1,"Between 0.8-1.0",IF(tblRides[[#This Row],[supply_demand_ratio]]&lt;=1.2,"Between 1.0-1.2","Above 1.2")))</f>
        <v>Below 0.8</v>
      </c>
    </row>
    <row r="9193" spans="1:25" x14ac:dyDescent="0.3">
      <c r="A9193" t="s">
        <v>9248</v>
      </c>
      <c r="B9193" s="1">
        <v>46105.703472222223</v>
      </c>
      <c r="C9193" s="2">
        <v>46105</v>
      </c>
      <c r="D9193">
        <v>16</v>
      </c>
      <c r="E9193" t="s">
        <v>36</v>
      </c>
      <c r="F9193" t="s">
        <v>34</v>
      </c>
      <c r="G9193">
        <v>10.199999999999999</v>
      </c>
      <c r="H9193">
        <v>205.42</v>
      </c>
      <c r="I9193">
        <v>198.58</v>
      </c>
      <c r="J9193">
        <v>1.2</v>
      </c>
      <c r="K9193">
        <v>5.6</v>
      </c>
      <c r="L9193">
        <v>8.9</v>
      </c>
      <c r="M9193">
        <v>107</v>
      </c>
      <c r="N9193" t="s">
        <v>27</v>
      </c>
      <c r="O9193">
        <v>0.88800000000000001</v>
      </c>
      <c r="P9193" t="s">
        <v>28</v>
      </c>
      <c r="Q9193" t="s">
        <v>29</v>
      </c>
      <c r="R9193">
        <v>4.84</v>
      </c>
      <c r="S9193">
        <v>0</v>
      </c>
      <c r="T9193">
        <v>-6.84</v>
      </c>
      <c r="U9193">
        <v>3.3</v>
      </c>
      <c r="V9193" t="s">
        <v>587</v>
      </c>
      <c r="W9193" t="s">
        <v>45</v>
      </c>
      <c r="X9193">
        <v>1</v>
      </c>
      <c r="Y9193" t="str">
        <f>IF(tblRides[[#This Row],[supply_demand_ratio]]&lt;0.8,"Below 0.8",IF(tblRides[[#This Row],[supply_demand_ratio]]&lt;1,"Between 0.8-1.0",IF(tblRides[[#This Row],[supply_demand_ratio]]&lt;=1.2,"Between 1.0-1.2","Above 1.2")))</f>
        <v>Between 0.8-1.0</v>
      </c>
    </row>
    <row r="9194" spans="1:25" x14ac:dyDescent="0.3">
      <c r="A9194" t="s">
        <v>9249</v>
      </c>
      <c r="B9194" s="1">
        <v>46105.70416666667</v>
      </c>
      <c r="C9194" s="2">
        <v>46105</v>
      </c>
      <c r="D9194">
        <v>16</v>
      </c>
      <c r="E9194" t="s">
        <v>36</v>
      </c>
      <c r="F9194" t="s">
        <v>26</v>
      </c>
      <c r="G9194">
        <v>8.3000000000000007</v>
      </c>
      <c r="H9194">
        <v>148.37</v>
      </c>
      <c r="I9194">
        <v>145.05000000000001</v>
      </c>
      <c r="J9194">
        <v>1</v>
      </c>
      <c r="K9194">
        <v>7.8</v>
      </c>
      <c r="L9194">
        <v>12.2</v>
      </c>
      <c r="M9194">
        <v>103</v>
      </c>
      <c r="N9194" t="s">
        <v>27</v>
      </c>
      <c r="O9194">
        <v>0.97299999999999998</v>
      </c>
      <c r="P9194" t="s">
        <v>28</v>
      </c>
      <c r="Q9194" t="s">
        <v>29</v>
      </c>
      <c r="R9194">
        <v>4.51</v>
      </c>
      <c r="S9194">
        <v>2</v>
      </c>
      <c r="T9194">
        <v>-3.32</v>
      </c>
      <c r="U9194">
        <v>4.4000000000000004</v>
      </c>
      <c r="V9194" t="s">
        <v>587</v>
      </c>
      <c r="W9194" t="s">
        <v>45</v>
      </c>
      <c r="X9194">
        <v>1</v>
      </c>
      <c r="Y9194" t="str">
        <f>IF(tblRides[[#This Row],[supply_demand_ratio]]&lt;0.8,"Below 0.8",IF(tblRides[[#This Row],[supply_demand_ratio]]&lt;1,"Between 0.8-1.0",IF(tblRides[[#This Row],[supply_demand_ratio]]&lt;=1.2,"Between 1.0-1.2","Above 1.2")))</f>
        <v>Between 0.8-1.0</v>
      </c>
    </row>
    <row r="9195" spans="1:25" x14ac:dyDescent="0.3">
      <c r="A9195" t="s">
        <v>9250</v>
      </c>
      <c r="B9195" s="1">
        <v>46105.717361111114</v>
      </c>
      <c r="C9195" s="2">
        <v>46105</v>
      </c>
      <c r="D9195">
        <v>17</v>
      </c>
      <c r="E9195" t="s">
        <v>62</v>
      </c>
      <c r="F9195" t="s">
        <v>26</v>
      </c>
      <c r="G9195">
        <v>4.9000000000000004</v>
      </c>
      <c r="H9195">
        <v>130.54</v>
      </c>
      <c r="I9195">
        <v>132.37</v>
      </c>
      <c r="J9195">
        <v>1.1000000000000001</v>
      </c>
      <c r="K9195">
        <v>6.3</v>
      </c>
      <c r="L9195">
        <v>10.3</v>
      </c>
      <c r="M9195">
        <v>45</v>
      </c>
      <c r="N9195" t="s">
        <v>41</v>
      </c>
      <c r="O9195">
        <v>1.669</v>
      </c>
      <c r="P9195" t="s">
        <v>28</v>
      </c>
      <c r="Q9195" t="s">
        <v>29</v>
      </c>
      <c r="R9195">
        <v>5</v>
      </c>
      <c r="S9195">
        <v>5</v>
      </c>
      <c r="T9195">
        <v>1.83</v>
      </c>
      <c r="U9195">
        <v>4</v>
      </c>
      <c r="V9195" t="s">
        <v>587</v>
      </c>
      <c r="W9195" t="s">
        <v>45</v>
      </c>
      <c r="X9195">
        <v>1</v>
      </c>
      <c r="Y9195" t="str">
        <f>IF(tblRides[[#This Row],[supply_demand_ratio]]&lt;0.8,"Below 0.8",IF(tblRides[[#This Row],[supply_demand_ratio]]&lt;1,"Between 0.8-1.0",IF(tblRides[[#This Row],[supply_demand_ratio]]&lt;=1.2,"Between 1.0-1.2","Above 1.2")))</f>
        <v>Above 1.2</v>
      </c>
    </row>
    <row r="9196" spans="1:25" x14ac:dyDescent="0.3">
      <c r="A9196" t="s">
        <v>9251</v>
      </c>
      <c r="B9196" s="1">
        <v>46105.719444444447</v>
      </c>
      <c r="C9196" s="2">
        <v>46105</v>
      </c>
      <c r="D9196">
        <v>17</v>
      </c>
      <c r="E9196" t="s">
        <v>62</v>
      </c>
      <c r="F9196" t="s">
        <v>26</v>
      </c>
      <c r="G9196">
        <v>6.8</v>
      </c>
      <c r="H9196">
        <v>127.05</v>
      </c>
      <c r="I9196">
        <v>132.16</v>
      </c>
      <c r="J9196">
        <v>1</v>
      </c>
      <c r="K9196">
        <v>5.9</v>
      </c>
      <c r="L9196">
        <v>1</v>
      </c>
      <c r="M9196">
        <v>57</v>
      </c>
      <c r="N9196" t="s">
        <v>41</v>
      </c>
      <c r="O9196">
        <v>1.6339999999999999</v>
      </c>
      <c r="P9196" t="s">
        <v>28</v>
      </c>
      <c r="Q9196" t="s">
        <v>29</v>
      </c>
      <c r="R9196">
        <v>4.72</v>
      </c>
      <c r="S9196">
        <v>20</v>
      </c>
      <c r="T9196">
        <v>5.1100000000000003</v>
      </c>
      <c r="U9196">
        <v>-4.9000000000000004</v>
      </c>
      <c r="V9196" t="s">
        <v>587</v>
      </c>
      <c r="W9196" t="s">
        <v>45</v>
      </c>
      <c r="X9196">
        <v>1</v>
      </c>
      <c r="Y9196" t="str">
        <f>IF(tblRides[[#This Row],[supply_demand_ratio]]&lt;0.8,"Below 0.8",IF(tblRides[[#This Row],[supply_demand_ratio]]&lt;1,"Between 0.8-1.0",IF(tblRides[[#This Row],[supply_demand_ratio]]&lt;=1.2,"Between 1.0-1.2","Above 1.2")))</f>
        <v>Above 1.2</v>
      </c>
    </row>
    <row r="9197" spans="1:25" x14ac:dyDescent="0.3">
      <c r="A9197" t="s">
        <v>9252</v>
      </c>
      <c r="B9197" s="1">
        <v>46105.724305555559</v>
      </c>
      <c r="C9197" s="2">
        <v>46105</v>
      </c>
      <c r="D9197">
        <v>17</v>
      </c>
      <c r="E9197" t="s">
        <v>36</v>
      </c>
      <c r="F9197" t="s">
        <v>26</v>
      </c>
      <c r="G9197">
        <v>4.8</v>
      </c>
      <c r="H9197">
        <v>130.13999999999999</v>
      </c>
      <c r="I9197">
        <v>124.46</v>
      </c>
      <c r="J9197">
        <v>1.1000000000000001</v>
      </c>
      <c r="K9197">
        <v>5.6</v>
      </c>
      <c r="L9197">
        <v>8.1999999999999993</v>
      </c>
      <c r="M9197">
        <v>95</v>
      </c>
      <c r="N9197" t="s">
        <v>27</v>
      </c>
      <c r="O9197">
        <v>0.73799999999999999</v>
      </c>
      <c r="P9197" t="s">
        <v>28</v>
      </c>
      <c r="Q9197" t="s">
        <v>29</v>
      </c>
      <c r="R9197">
        <v>4.95</v>
      </c>
      <c r="S9197">
        <v>20</v>
      </c>
      <c r="T9197">
        <v>-5.68</v>
      </c>
      <c r="U9197">
        <v>2.6</v>
      </c>
      <c r="V9197" t="s">
        <v>587</v>
      </c>
      <c r="W9197" t="s">
        <v>45</v>
      </c>
      <c r="X9197">
        <v>1</v>
      </c>
      <c r="Y9197" t="str">
        <f>IF(tblRides[[#This Row],[supply_demand_ratio]]&lt;0.8,"Below 0.8",IF(tblRides[[#This Row],[supply_demand_ratio]]&lt;1,"Between 0.8-1.0",IF(tblRides[[#This Row],[supply_demand_ratio]]&lt;=1.2,"Between 1.0-1.2","Above 1.2")))</f>
        <v>Below 0.8</v>
      </c>
    </row>
    <row r="9198" spans="1:25" x14ac:dyDescent="0.3">
      <c r="A9198" t="s">
        <v>9253</v>
      </c>
      <c r="B9198" s="1">
        <v>46105.729861111111</v>
      </c>
      <c r="C9198" s="2">
        <v>46105</v>
      </c>
      <c r="D9198">
        <v>17</v>
      </c>
      <c r="E9198" t="s">
        <v>25</v>
      </c>
      <c r="F9198" t="s">
        <v>26</v>
      </c>
      <c r="G9198">
        <v>4.9000000000000004</v>
      </c>
      <c r="H9198">
        <v>150.72999999999999</v>
      </c>
      <c r="J9198">
        <v>1.2</v>
      </c>
      <c r="K9198">
        <v>9.4</v>
      </c>
      <c r="L9198">
        <v>10.9</v>
      </c>
      <c r="M9198">
        <v>86</v>
      </c>
      <c r="N9198" t="s">
        <v>72</v>
      </c>
      <c r="O9198">
        <v>0.53200000000000003</v>
      </c>
      <c r="P9198" t="s">
        <v>37</v>
      </c>
      <c r="Q9198" t="s">
        <v>103</v>
      </c>
      <c r="R9198">
        <v>4.74</v>
      </c>
      <c r="S9198">
        <v>10</v>
      </c>
      <c r="U9198">
        <v>1.5</v>
      </c>
      <c r="V9198" t="s">
        <v>587</v>
      </c>
      <c r="W9198" t="s">
        <v>45</v>
      </c>
      <c r="X9198">
        <v>0</v>
      </c>
      <c r="Y9198" t="str">
        <f>IF(tblRides[[#This Row],[supply_demand_ratio]]&lt;0.8,"Below 0.8",IF(tblRides[[#This Row],[supply_demand_ratio]]&lt;1,"Between 0.8-1.0",IF(tblRides[[#This Row],[supply_demand_ratio]]&lt;=1.2,"Between 1.0-1.2","Above 1.2")))</f>
        <v>Below 0.8</v>
      </c>
    </row>
    <row r="9199" spans="1:25" x14ac:dyDescent="0.3">
      <c r="A9199" t="s">
        <v>9254</v>
      </c>
      <c r="B9199" s="1">
        <v>46105.731944444444</v>
      </c>
      <c r="C9199" s="2">
        <v>46105</v>
      </c>
      <c r="D9199">
        <v>17</v>
      </c>
      <c r="E9199" t="s">
        <v>43</v>
      </c>
      <c r="F9199" t="s">
        <v>26</v>
      </c>
      <c r="G9199">
        <v>3.5</v>
      </c>
      <c r="H9199">
        <v>82.41</v>
      </c>
      <c r="I9199">
        <v>83.26</v>
      </c>
      <c r="J9199">
        <v>1</v>
      </c>
      <c r="K9199">
        <v>6.5</v>
      </c>
      <c r="L9199">
        <v>4.0999999999999996</v>
      </c>
      <c r="M9199">
        <v>61</v>
      </c>
      <c r="N9199" t="s">
        <v>41</v>
      </c>
      <c r="O9199">
        <v>1.988</v>
      </c>
      <c r="P9199" t="s">
        <v>28</v>
      </c>
      <c r="Q9199" t="s">
        <v>29</v>
      </c>
      <c r="R9199">
        <v>4.8899999999999997</v>
      </c>
      <c r="S9199">
        <v>9</v>
      </c>
      <c r="T9199">
        <v>0.85</v>
      </c>
      <c r="U9199">
        <v>-2.4</v>
      </c>
      <c r="V9199" t="s">
        <v>587</v>
      </c>
      <c r="W9199" t="s">
        <v>45</v>
      </c>
      <c r="X9199">
        <v>1</v>
      </c>
      <c r="Y9199" t="str">
        <f>IF(tblRides[[#This Row],[supply_demand_ratio]]&lt;0.8,"Below 0.8",IF(tblRides[[#This Row],[supply_demand_ratio]]&lt;1,"Between 0.8-1.0",IF(tblRides[[#This Row],[supply_demand_ratio]]&lt;=1.2,"Between 1.0-1.2","Above 1.2")))</f>
        <v>Above 1.2</v>
      </c>
    </row>
    <row r="9200" spans="1:25" x14ac:dyDescent="0.3">
      <c r="A9200" t="s">
        <v>9255</v>
      </c>
      <c r="B9200" s="1">
        <v>46105.738194444442</v>
      </c>
      <c r="C9200" s="2">
        <v>46105</v>
      </c>
      <c r="D9200">
        <v>17</v>
      </c>
      <c r="E9200" t="s">
        <v>62</v>
      </c>
      <c r="F9200" t="s">
        <v>34</v>
      </c>
      <c r="G9200">
        <v>8.9</v>
      </c>
      <c r="H9200">
        <v>188.92</v>
      </c>
      <c r="I9200">
        <v>191.04</v>
      </c>
      <c r="J9200">
        <v>1</v>
      </c>
      <c r="K9200">
        <v>3.9</v>
      </c>
      <c r="L9200">
        <v>2.5</v>
      </c>
      <c r="M9200">
        <v>45</v>
      </c>
      <c r="N9200" t="s">
        <v>41</v>
      </c>
      <c r="O9200">
        <v>1.093</v>
      </c>
      <c r="P9200" t="s">
        <v>28</v>
      </c>
      <c r="Q9200" t="s">
        <v>29</v>
      </c>
      <c r="R9200">
        <v>4.42</v>
      </c>
      <c r="S9200">
        <v>0</v>
      </c>
      <c r="T9200">
        <v>2.12</v>
      </c>
      <c r="U9200">
        <v>-1.4</v>
      </c>
      <c r="V9200" t="s">
        <v>587</v>
      </c>
      <c r="W9200" t="s">
        <v>31</v>
      </c>
      <c r="X9200">
        <v>1</v>
      </c>
      <c r="Y9200" t="str">
        <f>IF(tblRides[[#This Row],[supply_demand_ratio]]&lt;0.8,"Below 0.8",IF(tblRides[[#This Row],[supply_demand_ratio]]&lt;1,"Between 0.8-1.0",IF(tblRides[[#This Row],[supply_demand_ratio]]&lt;=1.2,"Between 1.0-1.2","Above 1.2")))</f>
        <v>Between 1.0-1.2</v>
      </c>
    </row>
    <row r="9201" spans="1:25" x14ac:dyDescent="0.3">
      <c r="A9201" t="s">
        <v>9256</v>
      </c>
      <c r="B9201" s="1">
        <v>46105.745138888888</v>
      </c>
      <c r="C9201" s="2">
        <v>46105</v>
      </c>
      <c r="D9201">
        <v>17</v>
      </c>
      <c r="E9201" t="s">
        <v>33</v>
      </c>
      <c r="F9201" t="s">
        <v>34</v>
      </c>
      <c r="G9201">
        <v>3.7</v>
      </c>
      <c r="H9201">
        <v>115.7</v>
      </c>
      <c r="I9201">
        <v>121.69</v>
      </c>
      <c r="J9201">
        <v>1.2</v>
      </c>
      <c r="K9201">
        <v>7.4</v>
      </c>
      <c r="L9201">
        <v>5.0999999999999996</v>
      </c>
      <c r="M9201">
        <v>74</v>
      </c>
      <c r="N9201" t="s">
        <v>41</v>
      </c>
      <c r="O9201">
        <v>1.0169999999999999</v>
      </c>
      <c r="P9201" t="s">
        <v>28</v>
      </c>
      <c r="Q9201" t="s">
        <v>29</v>
      </c>
      <c r="R9201">
        <v>4.49</v>
      </c>
      <c r="S9201">
        <v>0</v>
      </c>
      <c r="T9201">
        <v>5.99</v>
      </c>
      <c r="U9201">
        <v>-2.2999999999999998</v>
      </c>
      <c r="V9201" t="s">
        <v>587</v>
      </c>
      <c r="W9201" t="s">
        <v>45</v>
      </c>
      <c r="X9201">
        <v>1</v>
      </c>
      <c r="Y9201" t="str">
        <f>IF(tblRides[[#This Row],[supply_demand_ratio]]&lt;0.8,"Below 0.8",IF(tblRides[[#This Row],[supply_demand_ratio]]&lt;1,"Between 0.8-1.0",IF(tblRides[[#This Row],[supply_demand_ratio]]&lt;=1.2,"Between 1.0-1.2","Above 1.2")))</f>
        <v>Between 1.0-1.2</v>
      </c>
    </row>
    <row r="9202" spans="1:25" x14ac:dyDescent="0.3">
      <c r="A9202" t="s">
        <v>9257</v>
      </c>
      <c r="B9202" s="1">
        <v>46105.791666666664</v>
      </c>
      <c r="C9202" s="2">
        <v>46105</v>
      </c>
      <c r="D9202">
        <v>19</v>
      </c>
      <c r="E9202" t="s">
        <v>33</v>
      </c>
      <c r="F9202" t="s">
        <v>26</v>
      </c>
      <c r="G9202">
        <v>1.4</v>
      </c>
      <c r="H9202">
        <v>74.17</v>
      </c>
      <c r="J9202">
        <v>1.2</v>
      </c>
      <c r="K9202">
        <v>6.4</v>
      </c>
      <c r="L9202">
        <v>8.8000000000000007</v>
      </c>
      <c r="M9202">
        <v>72</v>
      </c>
      <c r="N9202" t="s">
        <v>27</v>
      </c>
      <c r="O9202">
        <v>0.73299999999999998</v>
      </c>
      <c r="P9202" t="s">
        <v>58</v>
      </c>
      <c r="Q9202" t="s">
        <v>108</v>
      </c>
      <c r="R9202">
        <v>4.5999999999999996</v>
      </c>
      <c r="S9202">
        <v>9</v>
      </c>
      <c r="U9202">
        <v>2.4</v>
      </c>
      <c r="V9202" t="s">
        <v>587</v>
      </c>
      <c r="W9202" t="s">
        <v>45</v>
      </c>
      <c r="X9202">
        <v>0</v>
      </c>
      <c r="Y9202" t="str">
        <f>IF(tblRides[[#This Row],[supply_demand_ratio]]&lt;0.8,"Below 0.8",IF(tblRides[[#This Row],[supply_demand_ratio]]&lt;1,"Between 0.8-1.0",IF(tblRides[[#This Row],[supply_demand_ratio]]&lt;=1.2,"Between 1.0-1.2","Above 1.2")))</f>
        <v>Below 0.8</v>
      </c>
    </row>
    <row r="9203" spans="1:25" x14ac:dyDescent="0.3">
      <c r="A9203" t="s">
        <v>9258</v>
      </c>
      <c r="B9203" s="1">
        <v>46105.810416666667</v>
      </c>
      <c r="C9203" s="2">
        <v>46105</v>
      </c>
      <c r="D9203">
        <v>19</v>
      </c>
      <c r="E9203" t="s">
        <v>62</v>
      </c>
      <c r="F9203" t="s">
        <v>26</v>
      </c>
      <c r="G9203">
        <v>5.9</v>
      </c>
      <c r="H9203">
        <v>134.49</v>
      </c>
      <c r="J9203">
        <v>1</v>
      </c>
      <c r="K9203">
        <v>4.8</v>
      </c>
      <c r="L9203">
        <v>8.6999999999999993</v>
      </c>
      <c r="M9203">
        <v>51</v>
      </c>
      <c r="N9203" t="s">
        <v>41</v>
      </c>
      <c r="O9203">
        <v>1.21</v>
      </c>
      <c r="P9203" t="s">
        <v>37</v>
      </c>
      <c r="Q9203" t="s">
        <v>103</v>
      </c>
      <c r="R9203">
        <v>4.46</v>
      </c>
      <c r="S9203">
        <v>4</v>
      </c>
      <c r="U9203">
        <v>3.9</v>
      </c>
      <c r="V9203" t="s">
        <v>587</v>
      </c>
      <c r="W9203" t="s">
        <v>31</v>
      </c>
      <c r="X9203">
        <v>0</v>
      </c>
      <c r="Y9203" t="str">
        <f>IF(tblRides[[#This Row],[supply_demand_ratio]]&lt;0.8,"Below 0.8",IF(tblRides[[#This Row],[supply_demand_ratio]]&lt;1,"Between 0.8-1.0",IF(tblRides[[#This Row],[supply_demand_ratio]]&lt;=1.2,"Between 1.0-1.2","Above 1.2")))</f>
        <v>Above 1.2</v>
      </c>
    </row>
    <row r="9204" spans="1:25" x14ac:dyDescent="0.3">
      <c r="A9204" t="s">
        <v>9259</v>
      </c>
      <c r="B9204" s="1">
        <v>46105.810416666667</v>
      </c>
      <c r="C9204" s="2">
        <v>46105</v>
      </c>
      <c r="D9204">
        <v>19</v>
      </c>
      <c r="E9204" t="s">
        <v>36</v>
      </c>
      <c r="F9204" t="s">
        <v>26</v>
      </c>
      <c r="G9204">
        <v>7.3</v>
      </c>
      <c r="H9204">
        <v>216.66</v>
      </c>
      <c r="I9204">
        <v>217.29</v>
      </c>
      <c r="J9204">
        <v>1.4</v>
      </c>
      <c r="K9204">
        <v>9.6999999999999993</v>
      </c>
      <c r="L9204">
        <v>10.9</v>
      </c>
      <c r="M9204">
        <v>88</v>
      </c>
      <c r="N9204" t="s">
        <v>72</v>
      </c>
      <c r="O9204">
        <v>0.54500000000000004</v>
      </c>
      <c r="P9204" t="s">
        <v>28</v>
      </c>
      <c r="Q9204" t="s">
        <v>29</v>
      </c>
      <c r="R9204">
        <v>4.7699999999999996</v>
      </c>
      <c r="S9204">
        <v>2</v>
      </c>
      <c r="T9204">
        <v>0.63</v>
      </c>
      <c r="U9204">
        <v>1.2</v>
      </c>
      <c r="V9204" t="s">
        <v>587</v>
      </c>
      <c r="W9204" t="s">
        <v>45</v>
      </c>
      <c r="X9204">
        <v>1</v>
      </c>
      <c r="Y9204" t="str">
        <f>IF(tblRides[[#This Row],[supply_demand_ratio]]&lt;0.8,"Below 0.8",IF(tblRides[[#This Row],[supply_demand_ratio]]&lt;1,"Between 0.8-1.0",IF(tblRides[[#This Row],[supply_demand_ratio]]&lt;=1.2,"Between 1.0-1.2","Above 1.2")))</f>
        <v>Below 0.8</v>
      </c>
    </row>
    <row r="9205" spans="1:25" x14ac:dyDescent="0.3">
      <c r="A9205" t="s">
        <v>9260</v>
      </c>
      <c r="B9205" s="1">
        <v>46105.831944444442</v>
      </c>
      <c r="C9205" s="2">
        <v>46105</v>
      </c>
      <c r="D9205">
        <v>19</v>
      </c>
      <c r="E9205" t="s">
        <v>36</v>
      </c>
      <c r="F9205" t="s">
        <v>34</v>
      </c>
      <c r="G9205">
        <v>2.2999999999999998</v>
      </c>
      <c r="H9205">
        <v>86.71</v>
      </c>
      <c r="I9205">
        <v>89.02</v>
      </c>
      <c r="J9205">
        <v>1.1000000000000001</v>
      </c>
      <c r="K9205">
        <v>4.0999999999999996</v>
      </c>
      <c r="L9205">
        <v>1</v>
      </c>
      <c r="M9205">
        <v>95</v>
      </c>
      <c r="N9205" t="s">
        <v>27</v>
      </c>
      <c r="O9205">
        <v>0.79900000000000004</v>
      </c>
      <c r="P9205" t="s">
        <v>28</v>
      </c>
      <c r="Q9205" t="s">
        <v>29</v>
      </c>
      <c r="R9205">
        <v>4.72</v>
      </c>
      <c r="S9205">
        <v>0</v>
      </c>
      <c r="T9205">
        <v>2.31</v>
      </c>
      <c r="U9205">
        <v>-3.1</v>
      </c>
      <c r="V9205" t="s">
        <v>587</v>
      </c>
      <c r="W9205" t="s">
        <v>31</v>
      </c>
      <c r="X9205">
        <v>1</v>
      </c>
      <c r="Y9205" t="str">
        <f>IF(tblRides[[#This Row],[supply_demand_ratio]]&lt;0.8,"Below 0.8",IF(tblRides[[#This Row],[supply_demand_ratio]]&lt;1,"Between 0.8-1.0",IF(tblRides[[#This Row],[supply_demand_ratio]]&lt;=1.2,"Between 1.0-1.2","Above 1.2")))</f>
        <v>Below 0.8</v>
      </c>
    </row>
    <row r="9206" spans="1:25" x14ac:dyDescent="0.3">
      <c r="A9206" t="s">
        <v>9261</v>
      </c>
      <c r="B9206" s="1">
        <v>46105.832638888889</v>
      </c>
      <c r="C9206" s="2">
        <v>46105</v>
      </c>
      <c r="D9206">
        <v>19</v>
      </c>
      <c r="E9206" t="s">
        <v>62</v>
      </c>
      <c r="F9206" t="s">
        <v>34</v>
      </c>
      <c r="G9206">
        <v>6.6</v>
      </c>
      <c r="H9206">
        <v>178.57</v>
      </c>
      <c r="I9206">
        <v>197.66</v>
      </c>
      <c r="J9206">
        <v>1.2</v>
      </c>
      <c r="K9206">
        <v>5.7</v>
      </c>
      <c r="L9206">
        <v>5.9</v>
      </c>
      <c r="M9206">
        <v>38</v>
      </c>
      <c r="N9206" t="s">
        <v>27</v>
      </c>
      <c r="O9206">
        <v>0.73899999999999999</v>
      </c>
      <c r="P9206" t="s">
        <v>28</v>
      </c>
      <c r="Q9206" t="s">
        <v>29</v>
      </c>
      <c r="R9206">
        <v>4.5199999999999996</v>
      </c>
      <c r="S9206">
        <v>0</v>
      </c>
      <c r="T9206">
        <v>19.09</v>
      </c>
      <c r="U9206">
        <v>0.2</v>
      </c>
      <c r="V9206" t="s">
        <v>587</v>
      </c>
      <c r="W9206" t="s">
        <v>45</v>
      </c>
      <c r="X9206">
        <v>1</v>
      </c>
      <c r="Y9206" t="str">
        <f>IF(tblRides[[#This Row],[supply_demand_ratio]]&lt;0.8,"Below 0.8",IF(tblRides[[#This Row],[supply_demand_ratio]]&lt;1,"Between 0.8-1.0",IF(tblRides[[#This Row],[supply_demand_ratio]]&lt;=1.2,"Between 1.0-1.2","Above 1.2")))</f>
        <v>Below 0.8</v>
      </c>
    </row>
    <row r="9207" spans="1:25" x14ac:dyDescent="0.3">
      <c r="A9207" t="s">
        <v>9262</v>
      </c>
      <c r="B9207" s="1">
        <v>46105.835416666669</v>
      </c>
      <c r="C9207" s="2">
        <v>46105</v>
      </c>
      <c r="D9207">
        <v>20</v>
      </c>
      <c r="E9207" t="s">
        <v>25</v>
      </c>
      <c r="F9207" t="s">
        <v>26</v>
      </c>
      <c r="G9207">
        <v>2.2000000000000002</v>
      </c>
      <c r="H9207">
        <v>101.16</v>
      </c>
      <c r="I9207">
        <v>104.05</v>
      </c>
      <c r="J9207">
        <v>1.4</v>
      </c>
      <c r="K9207">
        <v>7.9</v>
      </c>
      <c r="L9207">
        <v>4.0999999999999996</v>
      </c>
      <c r="M9207">
        <v>90</v>
      </c>
      <c r="N9207" t="s">
        <v>72</v>
      </c>
      <c r="O9207">
        <v>0.57099999999999995</v>
      </c>
      <c r="P9207" t="s">
        <v>28</v>
      </c>
      <c r="Q9207" t="s">
        <v>29</v>
      </c>
      <c r="R9207">
        <v>4.83</v>
      </c>
      <c r="S9207">
        <v>15</v>
      </c>
      <c r="T9207">
        <v>2.89</v>
      </c>
      <c r="U9207">
        <v>-3.8</v>
      </c>
      <c r="V9207" t="s">
        <v>587</v>
      </c>
      <c r="W9207" t="s">
        <v>45</v>
      </c>
      <c r="X9207">
        <v>1</v>
      </c>
      <c r="Y9207" t="str">
        <f>IF(tblRides[[#This Row],[supply_demand_ratio]]&lt;0.8,"Below 0.8",IF(tblRides[[#This Row],[supply_demand_ratio]]&lt;1,"Between 0.8-1.0",IF(tblRides[[#This Row],[supply_demand_ratio]]&lt;=1.2,"Between 1.0-1.2","Above 1.2")))</f>
        <v>Below 0.8</v>
      </c>
    </row>
    <row r="9208" spans="1:25" x14ac:dyDescent="0.3">
      <c r="A9208" t="s">
        <v>9263</v>
      </c>
      <c r="B9208" s="1">
        <v>46105.84097222222</v>
      </c>
      <c r="C9208" s="2">
        <v>46105</v>
      </c>
      <c r="D9208">
        <v>20</v>
      </c>
      <c r="E9208" t="s">
        <v>36</v>
      </c>
      <c r="F9208" t="s">
        <v>26</v>
      </c>
      <c r="G9208">
        <v>3</v>
      </c>
      <c r="H9208">
        <v>96.36</v>
      </c>
      <c r="I9208">
        <v>100.93</v>
      </c>
      <c r="J9208">
        <v>1.1000000000000001</v>
      </c>
      <c r="K9208">
        <v>5.0999999999999996</v>
      </c>
      <c r="L9208">
        <v>12.9</v>
      </c>
      <c r="M9208">
        <v>94</v>
      </c>
      <c r="N9208" t="s">
        <v>27</v>
      </c>
      <c r="O9208">
        <v>0.81100000000000005</v>
      </c>
      <c r="P9208" t="s">
        <v>28</v>
      </c>
      <c r="Q9208" t="s">
        <v>29</v>
      </c>
      <c r="R9208">
        <v>4.88</v>
      </c>
      <c r="S9208">
        <v>6</v>
      </c>
      <c r="T9208">
        <v>4.57</v>
      </c>
      <c r="U9208">
        <v>7.8</v>
      </c>
      <c r="V9208" t="s">
        <v>587</v>
      </c>
      <c r="W9208" t="s">
        <v>45</v>
      </c>
      <c r="X9208">
        <v>1</v>
      </c>
      <c r="Y9208" t="str">
        <f>IF(tblRides[[#This Row],[supply_demand_ratio]]&lt;0.8,"Below 0.8",IF(tblRides[[#This Row],[supply_demand_ratio]]&lt;1,"Between 0.8-1.0",IF(tblRides[[#This Row],[supply_demand_ratio]]&lt;=1.2,"Between 1.0-1.2","Above 1.2")))</f>
        <v>Between 0.8-1.0</v>
      </c>
    </row>
    <row r="9209" spans="1:25" x14ac:dyDescent="0.3">
      <c r="A9209" t="s">
        <v>9264</v>
      </c>
      <c r="B9209" s="1">
        <v>46105.859722222223</v>
      </c>
      <c r="C9209" s="2">
        <v>46105</v>
      </c>
      <c r="D9209">
        <v>20</v>
      </c>
      <c r="E9209" t="s">
        <v>62</v>
      </c>
      <c r="F9209" t="s">
        <v>26</v>
      </c>
      <c r="G9209">
        <v>3.3</v>
      </c>
      <c r="H9209">
        <v>83.62</v>
      </c>
      <c r="J9209">
        <v>1</v>
      </c>
      <c r="K9209">
        <v>6.2</v>
      </c>
      <c r="L9209">
        <v>10.1</v>
      </c>
      <c r="M9209">
        <v>45</v>
      </c>
      <c r="N9209" t="s">
        <v>41</v>
      </c>
      <c r="O9209">
        <v>1.085</v>
      </c>
      <c r="P9209" t="s">
        <v>58</v>
      </c>
      <c r="Q9209" t="s">
        <v>74</v>
      </c>
      <c r="R9209">
        <v>4.3</v>
      </c>
      <c r="S9209">
        <v>26</v>
      </c>
      <c r="U9209">
        <v>3.9</v>
      </c>
      <c r="V9209" t="s">
        <v>587</v>
      </c>
      <c r="W9209" t="s">
        <v>45</v>
      </c>
      <c r="X9209">
        <v>0</v>
      </c>
      <c r="Y9209" t="str">
        <f>IF(tblRides[[#This Row],[supply_demand_ratio]]&lt;0.8,"Below 0.8",IF(tblRides[[#This Row],[supply_demand_ratio]]&lt;1,"Between 0.8-1.0",IF(tblRides[[#This Row],[supply_demand_ratio]]&lt;=1.2,"Between 1.0-1.2","Above 1.2")))</f>
        <v>Between 1.0-1.2</v>
      </c>
    </row>
    <row r="9210" spans="1:25" x14ac:dyDescent="0.3">
      <c r="A9210" t="s">
        <v>9265</v>
      </c>
      <c r="B9210" s="1">
        <v>46105.865277777775</v>
      </c>
      <c r="C9210" s="2">
        <v>46105</v>
      </c>
      <c r="D9210">
        <v>20</v>
      </c>
      <c r="E9210" t="s">
        <v>25</v>
      </c>
      <c r="F9210" t="s">
        <v>34</v>
      </c>
      <c r="G9210">
        <v>8.5</v>
      </c>
      <c r="H9210">
        <v>183.85</v>
      </c>
      <c r="J9210">
        <v>1.2</v>
      </c>
      <c r="K9210">
        <v>5.5</v>
      </c>
      <c r="L9210">
        <v>9.1</v>
      </c>
      <c r="M9210">
        <v>100</v>
      </c>
      <c r="N9210" t="s">
        <v>27</v>
      </c>
      <c r="O9210">
        <v>0.70799999999999996</v>
      </c>
      <c r="P9210" t="s">
        <v>58</v>
      </c>
      <c r="Q9210" t="s">
        <v>108</v>
      </c>
      <c r="R9210">
        <v>4.92</v>
      </c>
      <c r="S9210">
        <v>0</v>
      </c>
      <c r="U9210">
        <v>3.6</v>
      </c>
      <c r="V9210" t="s">
        <v>587</v>
      </c>
      <c r="W9210" t="s">
        <v>45</v>
      </c>
      <c r="X9210">
        <v>0</v>
      </c>
      <c r="Y9210" t="str">
        <f>IF(tblRides[[#This Row],[supply_demand_ratio]]&lt;0.8,"Below 0.8",IF(tblRides[[#This Row],[supply_demand_ratio]]&lt;1,"Between 0.8-1.0",IF(tblRides[[#This Row],[supply_demand_ratio]]&lt;=1.2,"Between 1.0-1.2","Above 1.2")))</f>
        <v>Below 0.8</v>
      </c>
    </row>
    <row r="9211" spans="1:25" x14ac:dyDescent="0.3">
      <c r="A9211" t="s">
        <v>9266</v>
      </c>
      <c r="B9211" s="1">
        <v>46105.884722222225</v>
      </c>
      <c r="C9211" s="2">
        <v>46105</v>
      </c>
      <c r="D9211">
        <v>21</v>
      </c>
      <c r="E9211" t="s">
        <v>25</v>
      </c>
      <c r="F9211" t="s">
        <v>34</v>
      </c>
      <c r="G9211">
        <v>2.5</v>
      </c>
      <c r="H9211">
        <v>77.040000000000006</v>
      </c>
      <c r="J9211">
        <v>1</v>
      </c>
      <c r="K9211">
        <v>3.6</v>
      </c>
      <c r="L9211">
        <v>1</v>
      </c>
      <c r="M9211">
        <v>119</v>
      </c>
      <c r="N9211" t="s">
        <v>27</v>
      </c>
      <c r="O9211">
        <v>1.026</v>
      </c>
      <c r="P9211" t="s">
        <v>58</v>
      </c>
      <c r="Q9211" t="s">
        <v>59</v>
      </c>
      <c r="R9211">
        <v>4.8499999999999996</v>
      </c>
      <c r="S9211">
        <v>0</v>
      </c>
      <c r="U9211">
        <v>-2.6</v>
      </c>
      <c r="V9211" t="s">
        <v>587</v>
      </c>
      <c r="W9211" t="s">
        <v>31</v>
      </c>
      <c r="X9211">
        <v>0</v>
      </c>
      <c r="Y9211" t="str">
        <f>IF(tblRides[[#This Row],[supply_demand_ratio]]&lt;0.8,"Below 0.8",IF(tblRides[[#This Row],[supply_demand_ratio]]&lt;1,"Between 0.8-1.0",IF(tblRides[[#This Row],[supply_demand_ratio]]&lt;=1.2,"Between 1.0-1.2","Above 1.2")))</f>
        <v>Between 1.0-1.2</v>
      </c>
    </row>
    <row r="9212" spans="1:25" x14ac:dyDescent="0.3">
      <c r="A9212" t="s">
        <v>9267</v>
      </c>
      <c r="B9212" s="1">
        <v>46105.885416666664</v>
      </c>
      <c r="C9212" s="2">
        <v>46105</v>
      </c>
      <c r="D9212">
        <v>21</v>
      </c>
      <c r="E9212" t="s">
        <v>36</v>
      </c>
      <c r="F9212" t="s">
        <v>26</v>
      </c>
      <c r="G9212">
        <v>11.2</v>
      </c>
      <c r="H9212">
        <v>200</v>
      </c>
      <c r="I9212">
        <v>197.19</v>
      </c>
      <c r="J9212">
        <v>1.1000000000000001</v>
      </c>
      <c r="K9212">
        <v>6.8</v>
      </c>
      <c r="L9212">
        <v>10.6</v>
      </c>
      <c r="M9212">
        <v>93</v>
      </c>
      <c r="N9212" t="s">
        <v>27</v>
      </c>
      <c r="O9212">
        <v>0.97599999999999998</v>
      </c>
      <c r="P9212" t="s">
        <v>28</v>
      </c>
      <c r="Q9212" t="s">
        <v>29</v>
      </c>
      <c r="R9212">
        <v>4.4000000000000004</v>
      </c>
      <c r="S9212">
        <v>18</v>
      </c>
      <c r="T9212">
        <v>-2.81</v>
      </c>
      <c r="U9212">
        <v>3.8</v>
      </c>
      <c r="V9212" t="s">
        <v>587</v>
      </c>
      <c r="W9212" t="s">
        <v>45</v>
      </c>
      <c r="X9212">
        <v>1</v>
      </c>
      <c r="Y9212" t="str">
        <f>IF(tblRides[[#This Row],[supply_demand_ratio]]&lt;0.8,"Below 0.8",IF(tblRides[[#This Row],[supply_demand_ratio]]&lt;1,"Between 0.8-1.0",IF(tblRides[[#This Row],[supply_demand_ratio]]&lt;=1.2,"Between 1.0-1.2","Above 1.2")))</f>
        <v>Between 0.8-1.0</v>
      </c>
    </row>
    <row r="9213" spans="1:25" x14ac:dyDescent="0.3">
      <c r="A9213" t="s">
        <v>9268</v>
      </c>
      <c r="B9213" s="1">
        <v>46105.886111111111</v>
      </c>
      <c r="C9213" s="2">
        <v>46105</v>
      </c>
      <c r="D9213">
        <v>21</v>
      </c>
      <c r="E9213" t="s">
        <v>33</v>
      </c>
      <c r="F9213" t="s">
        <v>26</v>
      </c>
      <c r="G9213">
        <v>12.2</v>
      </c>
      <c r="H9213">
        <v>224.48</v>
      </c>
      <c r="J9213">
        <v>1</v>
      </c>
      <c r="K9213">
        <v>4.7</v>
      </c>
      <c r="L9213">
        <v>6.2</v>
      </c>
      <c r="M9213">
        <v>78</v>
      </c>
      <c r="N9213" t="s">
        <v>41</v>
      </c>
      <c r="O9213">
        <v>1.0109999999999999</v>
      </c>
      <c r="P9213" t="s">
        <v>37</v>
      </c>
      <c r="Q9213" t="s">
        <v>103</v>
      </c>
      <c r="R9213">
        <v>4.58</v>
      </c>
      <c r="S9213">
        <v>1</v>
      </c>
      <c r="U9213">
        <v>1.5</v>
      </c>
      <c r="V9213" t="s">
        <v>587</v>
      </c>
      <c r="W9213" t="s">
        <v>31</v>
      </c>
      <c r="X9213">
        <v>0</v>
      </c>
      <c r="Y9213" t="str">
        <f>IF(tblRides[[#This Row],[supply_demand_ratio]]&lt;0.8,"Below 0.8",IF(tblRides[[#This Row],[supply_demand_ratio]]&lt;1,"Between 0.8-1.0",IF(tblRides[[#This Row],[supply_demand_ratio]]&lt;=1.2,"Between 1.0-1.2","Above 1.2")))</f>
        <v>Between 1.0-1.2</v>
      </c>
    </row>
    <row r="9214" spans="1:25" x14ac:dyDescent="0.3">
      <c r="A9214" t="s">
        <v>9269</v>
      </c>
      <c r="B9214" s="1">
        <v>46105.886805555558</v>
      </c>
      <c r="C9214" s="2">
        <v>46105</v>
      </c>
      <c r="D9214">
        <v>21</v>
      </c>
      <c r="E9214" t="s">
        <v>25</v>
      </c>
      <c r="F9214" t="s">
        <v>26</v>
      </c>
      <c r="G9214">
        <v>3</v>
      </c>
      <c r="H9214">
        <v>79.56</v>
      </c>
      <c r="I9214">
        <v>81.13</v>
      </c>
      <c r="J9214">
        <v>1</v>
      </c>
      <c r="K9214">
        <v>6.3</v>
      </c>
      <c r="L9214">
        <v>6.5</v>
      </c>
      <c r="M9214">
        <v>112</v>
      </c>
      <c r="N9214" t="s">
        <v>27</v>
      </c>
      <c r="O9214">
        <v>1.022</v>
      </c>
      <c r="P9214" t="s">
        <v>28</v>
      </c>
      <c r="Q9214" t="s">
        <v>29</v>
      </c>
      <c r="R9214">
        <v>4.59</v>
      </c>
      <c r="S9214">
        <v>4</v>
      </c>
      <c r="T9214">
        <v>1.57</v>
      </c>
      <c r="U9214">
        <v>0.2</v>
      </c>
      <c r="V9214" t="s">
        <v>587</v>
      </c>
      <c r="W9214" t="s">
        <v>45</v>
      </c>
      <c r="X9214">
        <v>1</v>
      </c>
      <c r="Y9214" t="str">
        <f>IF(tblRides[[#This Row],[supply_demand_ratio]]&lt;0.8,"Below 0.8",IF(tblRides[[#This Row],[supply_demand_ratio]]&lt;1,"Between 0.8-1.0",IF(tblRides[[#This Row],[supply_demand_ratio]]&lt;=1.2,"Between 1.0-1.2","Above 1.2")))</f>
        <v>Between 1.0-1.2</v>
      </c>
    </row>
    <row r="9215" spans="1:25" x14ac:dyDescent="0.3">
      <c r="A9215" t="s">
        <v>9270</v>
      </c>
      <c r="B9215" s="1">
        <v>46105.895138888889</v>
      </c>
      <c r="C9215" s="2">
        <v>46105</v>
      </c>
      <c r="D9215">
        <v>21</v>
      </c>
      <c r="E9215" t="s">
        <v>25</v>
      </c>
      <c r="F9215" t="s">
        <v>26</v>
      </c>
      <c r="G9215">
        <v>8.3000000000000007</v>
      </c>
      <c r="H9215">
        <v>183.6</v>
      </c>
      <c r="J9215">
        <v>1.2</v>
      </c>
      <c r="K9215">
        <v>7.5</v>
      </c>
      <c r="L9215">
        <v>9.6</v>
      </c>
      <c r="M9215">
        <v>86</v>
      </c>
      <c r="N9215" t="s">
        <v>27</v>
      </c>
      <c r="O9215">
        <v>0.71699999999999997</v>
      </c>
      <c r="P9215" t="s">
        <v>58</v>
      </c>
      <c r="Q9215" t="s">
        <v>108</v>
      </c>
      <c r="R9215">
        <v>4.53</v>
      </c>
      <c r="S9215">
        <v>21</v>
      </c>
      <c r="U9215">
        <v>2.1</v>
      </c>
      <c r="V9215" t="s">
        <v>587</v>
      </c>
      <c r="W9215" t="s">
        <v>45</v>
      </c>
      <c r="X9215">
        <v>0</v>
      </c>
      <c r="Y9215" t="str">
        <f>IF(tblRides[[#This Row],[supply_demand_ratio]]&lt;0.8,"Below 0.8",IF(tblRides[[#This Row],[supply_demand_ratio]]&lt;1,"Between 0.8-1.0",IF(tblRides[[#This Row],[supply_demand_ratio]]&lt;=1.2,"Between 1.0-1.2","Above 1.2")))</f>
        <v>Below 0.8</v>
      </c>
    </row>
    <row r="9216" spans="1:25" x14ac:dyDescent="0.3">
      <c r="A9216" t="s">
        <v>9271</v>
      </c>
      <c r="B9216" s="1">
        <v>46105.907638888886</v>
      </c>
      <c r="C9216" s="2">
        <v>46105</v>
      </c>
      <c r="D9216">
        <v>21</v>
      </c>
      <c r="E9216" t="s">
        <v>43</v>
      </c>
      <c r="F9216" t="s">
        <v>26</v>
      </c>
      <c r="G9216">
        <v>7.3</v>
      </c>
      <c r="H9216">
        <v>165.6</v>
      </c>
      <c r="I9216">
        <v>169.72</v>
      </c>
      <c r="J9216">
        <v>1</v>
      </c>
      <c r="K9216">
        <v>8.5</v>
      </c>
      <c r="L9216">
        <v>2.5</v>
      </c>
      <c r="M9216">
        <v>66</v>
      </c>
      <c r="N9216" t="s">
        <v>41</v>
      </c>
      <c r="O9216">
        <v>1.5549999999999999</v>
      </c>
      <c r="P9216" t="s">
        <v>28</v>
      </c>
      <c r="Q9216" t="s">
        <v>29</v>
      </c>
      <c r="R9216">
        <v>5</v>
      </c>
      <c r="S9216">
        <v>38</v>
      </c>
      <c r="T9216">
        <v>4.12</v>
      </c>
      <c r="U9216">
        <v>-6</v>
      </c>
      <c r="V9216" t="s">
        <v>587</v>
      </c>
      <c r="W9216" t="s">
        <v>45</v>
      </c>
      <c r="X9216">
        <v>1</v>
      </c>
      <c r="Y9216" t="str">
        <f>IF(tblRides[[#This Row],[supply_demand_ratio]]&lt;0.8,"Below 0.8",IF(tblRides[[#This Row],[supply_demand_ratio]]&lt;1,"Between 0.8-1.0",IF(tblRides[[#This Row],[supply_demand_ratio]]&lt;=1.2,"Between 1.0-1.2","Above 1.2")))</f>
        <v>Above 1.2</v>
      </c>
    </row>
    <row r="9217" spans="1:25" x14ac:dyDescent="0.3">
      <c r="A9217" t="s">
        <v>9272</v>
      </c>
      <c r="B9217" s="1">
        <v>46105.918749999997</v>
      </c>
      <c r="C9217" s="2">
        <v>46105</v>
      </c>
      <c r="D9217">
        <v>22</v>
      </c>
      <c r="E9217" t="s">
        <v>43</v>
      </c>
      <c r="F9217" t="s">
        <v>34</v>
      </c>
      <c r="G9217">
        <v>7</v>
      </c>
      <c r="H9217">
        <v>158.41</v>
      </c>
      <c r="J9217">
        <v>1</v>
      </c>
      <c r="K9217">
        <v>3.5</v>
      </c>
      <c r="L9217">
        <v>4.7</v>
      </c>
      <c r="M9217">
        <v>64</v>
      </c>
      <c r="N9217" t="s">
        <v>41</v>
      </c>
      <c r="O9217">
        <v>1.53</v>
      </c>
      <c r="P9217" t="s">
        <v>58</v>
      </c>
      <c r="Q9217" t="s">
        <v>88</v>
      </c>
      <c r="R9217">
        <v>4.62</v>
      </c>
      <c r="S9217">
        <v>0</v>
      </c>
      <c r="U9217">
        <v>1.2</v>
      </c>
      <c r="V9217" t="s">
        <v>587</v>
      </c>
      <c r="W9217" t="s">
        <v>31</v>
      </c>
      <c r="X9217">
        <v>0</v>
      </c>
      <c r="Y9217" t="str">
        <f>IF(tblRides[[#This Row],[supply_demand_ratio]]&lt;0.8,"Below 0.8",IF(tblRides[[#This Row],[supply_demand_ratio]]&lt;1,"Between 0.8-1.0",IF(tblRides[[#This Row],[supply_demand_ratio]]&lt;=1.2,"Between 1.0-1.2","Above 1.2")))</f>
        <v>Above 1.2</v>
      </c>
    </row>
    <row r="9218" spans="1:25" x14ac:dyDescent="0.3">
      <c r="A9218" t="s">
        <v>9273</v>
      </c>
      <c r="B9218" s="1">
        <v>46105.920138888891</v>
      </c>
      <c r="C9218" s="2">
        <v>46105</v>
      </c>
      <c r="D9218">
        <v>22</v>
      </c>
      <c r="E9218" t="s">
        <v>36</v>
      </c>
      <c r="F9218" t="s">
        <v>26</v>
      </c>
      <c r="G9218">
        <v>12.7</v>
      </c>
      <c r="H9218">
        <v>235.97</v>
      </c>
      <c r="J9218">
        <v>1</v>
      </c>
      <c r="K9218">
        <v>2</v>
      </c>
      <c r="L9218">
        <v>1.8</v>
      </c>
      <c r="M9218">
        <v>109</v>
      </c>
      <c r="N9218" t="s">
        <v>27</v>
      </c>
      <c r="O9218">
        <v>1.0389999999999999</v>
      </c>
      <c r="P9218" t="s">
        <v>58</v>
      </c>
      <c r="Q9218" t="s">
        <v>88</v>
      </c>
      <c r="R9218">
        <v>4.26</v>
      </c>
      <c r="S9218">
        <v>5</v>
      </c>
      <c r="U9218">
        <v>-0.2</v>
      </c>
      <c r="V9218" t="s">
        <v>587</v>
      </c>
      <c r="W9218" t="s">
        <v>31</v>
      </c>
      <c r="X9218">
        <v>0</v>
      </c>
      <c r="Y9218" t="str">
        <f>IF(tblRides[[#This Row],[supply_demand_ratio]]&lt;0.8,"Below 0.8",IF(tblRides[[#This Row],[supply_demand_ratio]]&lt;1,"Between 0.8-1.0",IF(tblRides[[#This Row],[supply_demand_ratio]]&lt;=1.2,"Between 1.0-1.2","Above 1.2")))</f>
        <v>Between 1.0-1.2</v>
      </c>
    </row>
    <row r="9219" spans="1:25" x14ac:dyDescent="0.3">
      <c r="A9219" t="s">
        <v>9274</v>
      </c>
      <c r="B9219" s="1">
        <v>46105.9375</v>
      </c>
      <c r="C9219" s="2">
        <v>46105</v>
      </c>
      <c r="D9219">
        <v>22</v>
      </c>
      <c r="E9219" t="s">
        <v>33</v>
      </c>
      <c r="F9219" t="s">
        <v>26</v>
      </c>
      <c r="G9219">
        <v>4.5</v>
      </c>
      <c r="H9219">
        <v>130.22999999999999</v>
      </c>
      <c r="I9219">
        <v>129.05000000000001</v>
      </c>
      <c r="J9219">
        <v>1.1000000000000001</v>
      </c>
      <c r="K9219">
        <v>2</v>
      </c>
      <c r="L9219">
        <v>1</v>
      </c>
      <c r="M9219">
        <v>86</v>
      </c>
      <c r="N9219" t="s">
        <v>41</v>
      </c>
      <c r="O9219">
        <v>1.18</v>
      </c>
      <c r="P9219" t="s">
        <v>28</v>
      </c>
      <c r="Q9219" t="s">
        <v>29</v>
      </c>
      <c r="R9219">
        <v>4.66</v>
      </c>
      <c r="S9219">
        <v>3</v>
      </c>
      <c r="T9219">
        <v>-1.18</v>
      </c>
      <c r="U9219">
        <v>-1</v>
      </c>
      <c r="V9219" t="s">
        <v>587</v>
      </c>
      <c r="W9219" t="s">
        <v>31</v>
      </c>
      <c r="X9219">
        <v>1</v>
      </c>
      <c r="Y9219" t="str">
        <f>IF(tblRides[[#This Row],[supply_demand_ratio]]&lt;0.8,"Below 0.8",IF(tblRides[[#This Row],[supply_demand_ratio]]&lt;1,"Between 0.8-1.0",IF(tblRides[[#This Row],[supply_demand_ratio]]&lt;=1.2,"Between 1.0-1.2","Above 1.2")))</f>
        <v>Between 1.0-1.2</v>
      </c>
    </row>
    <row r="9220" spans="1:25" x14ac:dyDescent="0.3">
      <c r="A9220" t="s">
        <v>9275</v>
      </c>
      <c r="B9220" s="1">
        <v>46105.945833333331</v>
      </c>
      <c r="C9220" s="2">
        <v>46105</v>
      </c>
      <c r="D9220">
        <v>22</v>
      </c>
      <c r="E9220" t="s">
        <v>36</v>
      </c>
      <c r="F9220" t="s">
        <v>34</v>
      </c>
      <c r="G9220">
        <v>6.6</v>
      </c>
      <c r="H9220">
        <v>136.80000000000001</v>
      </c>
      <c r="I9220">
        <v>131.55000000000001</v>
      </c>
      <c r="J9220">
        <v>1</v>
      </c>
      <c r="K9220">
        <v>3.2</v>
      </c>
      <c r="L9220">
        <v>1.2</v>
      </c>
      <c r="M9220">
        <v>115</v>
      </c>
      <c r="N9220" t="s">
        <v>41</v>
      </c>
      <c r="O9220">
        <v>1.32</v>
      </c>
      <c r="P9220" t="s">
        <v>28</v>
      </c>
      <c r="Q9220" t="s">
        <v>29</v>
      </c>
      <c r="R9220">
        <v>4.5999999999999996</v>
      </c>
      <c r="S9220">
        <v>0</v>
      </c>
      <c r="T9220">
        <v>-5.25</v>
      </c>
      <c r="U9220">
        <v>-2</v>
      </c>
      <c r="V9220" t="s">
        <v>587</v>
      </c>
      <c r="W9220" t="s">
        <v>31</v>
      </c>
      <c r="X9220">
        <v>1</v>
      </c>
      <c r="Y9220" t="str">
        <f>IF(tblRides[[#This Row],[supply_demand_ratio]]&lt;0.8,"Below 0.8",IF(tblRides[[#This Row],[supply_demand_ratio]]&lt;1,"Between 0.8-1.0",IF(tblRides[[#This Row],[supply_demand_ratio]]&lt;=1.2,"Between 1.0-1.2","Above 1.2")))</f>
        <v>Above 1.2</v>
      </c>
    </row>
    <row r="9221" spans="1:25" x14ac:dyDescent="0.3">
      <c r="A9221" t="s">
        <v>9276</v>
      </c>
      <c r="B9221" s="1">
        <v>46105.951388888891</v>
      </c>
      <c r="C9221" s="2">
        <v>46105</v>
      </c>
      <c r="D9221">
        <v>22</v>
      </c>
      <c r="E9221" t="s">
        <v>25</v>
      </c>
      <c r="F9221" t="s">
        <v>26</v>
      </c>
      <c r="G9221">
        <v>7.9</v>
      </c>
      <c r="H9221">
        <v>175.82</v>
      </c>
      <c r="J9221">
        <v>1.1000000000000001</v>
      </c>
      <c r="K9221">
        <v>7.2</v>
      </c>
      <c r="L9221">
        <v>6.6</v>
      </c>
      <c r="M9221">
        <v>116</v>
      </c>
      <c r="N9221" t="s">
        <v>27</v>
      </c>
      <c r="O9221">
        <v>0.93500000000000005</v>
      </c>
      <c r="P9221" t="s">
        <v>37</v>
      </c>
      <c r="Q9221" t="s">
        <v>38</v>
      </c>
      <c r="R9221">
        <v>4.58</v>
      </c>
      <c r="S9221">
        <v>5</v>
      </c>
      <c r="U9221">
        <v>-0.6</v>
      </c>
      <c r="V9221" t="s">
        <v>587</v>
      </c>
      <c r="W9221" t="s">
        <v>45</v>
      </c>
      <c r="X9221">
        <v>0</v>
      </c>
      <c r="Y9221" t="str">
        <f>IF(tblRides[[#This Row],[supply_demand_ratio]]&lt;0.8,"Below 0.8",IF(tblRides[[#This Row],[supply_demand_ratio]]&lt;1,"Between 0.8-1.0",IF(tblRides[[#This Row],[supply_demand_ratio]]&lt;=1.2,"Between 1.0-1.2","Above 1.2")))</f>
        <v>Between 0.8-1.0</v>
      </c>
    </row>
    <row r="9222" spans="1:25" x14ac:dyDescent="0.3">
      <c r="A9222" t="s">
        <v>9277</v>
      </c>
      <c r="B9222" s="1">
        <v>46105.953472222223</v>
      </c>
      <c r="C9222" s="2">
        <v>46105</v>
      </c>
      <c r="D9222">
        <v>22</v>
      </c>
      <c r="E9222" t="s">
        <v>43</v>
      </c>
      <c r="F9222" t="s">
        <v>34</v>
      </c>
      <c r="G9222">
        <v>0.9</v>
      </c>
      <c r="H9222">
        <v>51.25</v>
      </c>
      <c r="I9222">
        <v>52.08</v>
      </c>
      <c r="J9222">
        <v>1</v>
      </c>
      <c r="K9222">
        <v>5.8</v>
      </c>
      <c r="L9222">
        <v>5.5</v>
      </c>
      <c r="M9222">
        <v>71</v>
      </c>
      <c r="N9222" t="s">
        <v>41</v>
      </c>
      <c r="O9222">
        <v>1.5009999999999999</v>
      </c>
      <c r="P9222" t="s">
        <v>28</v>
      </c>
      <c r="Q9222" t="s">
        <v>29</v>
      </c>
      <c r="R9222">
        <v>4.78</v>
      </c>
      <c r="S9222">
        <v>0</v>
      </c>
      <c r="T9222">
        <v>0.83</v>
      </c>
      <c r="U9222">
        <v>-0.3</v>
      </c>
      <c r="V9222" t="s">
        <v>587</v>
      </c>
      <c r="W9222" t="s">
        <v>45</v>
      </c>
      <c r="X9222">
        <v>1</v>
      </c>
      <c r="Y9222" t="str">
        <f>IF(tblRides[[#This Row],[supply_demand_ratio]]&lt;0.8,"Below 0.8",IF(tblRides[[#This Row],[supply_demand_ratio]]&lt;1,"Between 0.8-1.0",IF(tblRides[[#This Row],[supply_demand_ratio]]&lt;=1.2,"Between 1.0-1.2","Above 1.2")))</f>
        <v>Above 1.2</v>
      </c>
    </row>
    <row r="9223" spans="1:25" x14ac:dyDescent="0.3">
      <c r="A9223" t="s">
        <v>9278</v>
      </c>
      <c r="B9223" s="1">
        <v>46105.954861111109</v>
      </c>
      <c r="C9223" s="2">
        <v>46105</v>
      </c>
      <c r="D9223">
        <v>22</v>
      </c>
      <c r="E9223" t="s">
        <v>43</v>
      </c>
      <c r="F9223" t="s">
        <v>26</v>
      </c>
      <c r="G9223">
        <v>9.6</v>
      </c>
      <c r="H9223">
        <v>159.72</v>
      </c>
      <c r="I9223">
        <v>155.11000000000001</v>
      </c>
      <c r="J9223">
        <v>1</v>
      </c>
      <c r="K9223">
        <v>4.0999999999999996</v>
      </c>
      <c r="L9223">
        <v>6.3</v>
      </c>
      <c r="M9223">
        <v>53</v>
      </c>
      <c r="N9223" t="s">
        <v>41</v>
      </c>
      <c r="O9223">
        <v>1.464</v>
      </c>
      <c r="P9223" t="s">
        <v>28</v>
      </c>
      <c r="Q9223" t="s">
        <v>29</v>
      </c>
      <c r="R9223">
        <v>4.4400000000000004</v>
      </c>
      <c r="S9223">
        <v>6</v>
      </c>
      <c r="T9223">
        <v>-4.6100000000000003</v>
      </c>
      <c r="U9223">
        <v>2.2000000000000002</v>
      </c>
      <c r="V9223" t="s">
        <v>587</v>
      </c>
      <c r="W9223" t="s">
        <v>31</v>
      </c>
      <c r="X9223">
        <v>1</v>
      </c>
      <c r="Y9223" t="str">
        <f>IF(tblRides[[#This Row],[supply_demand_ratio]]&lt;0.8,"Below 0.8",IF(tblRides[[#This Row],[supply_demand_ratio]]&lt;1,"Between 0.8-1.0",IF(tblRides[[#This Row],[supply_demand_ratio]]&lt;=1.2,"Between 1.0-1.2","Above 1.2")))</f>
        <v>Above 1.2</v>
      </c>
    </row>
    <row r="9224" spans="1:25" x14ac:dyDescent="0.3">
      <c r="A9224" t="s">
        <v>9279</v>
      </c>
      <c r="B9224" s="1">
        <v>46105.957638888889</v>
      </c>
      <c r="C9224" s="2">
        <v>46105</v>
      </c>
      <c r="D9224">
        <v>22</v>
      </c>
      <c r="E9224" t="s">
        <v>36</v>
      </c>
      <c r="F9224" t="s">
        <v>26</v>
      </c>
      <c r="G9224">
        <v>16.5</v>
      </c>
      <c r="H9224">
        <v>300.83</v>
      </c>
      <c r="I9224">
        <v>310.20999999999998</v>
      </c>
      <c r="J9224">
        <v>1.1000000000000001</v>
      </c>
      <c r="K9224">
        <v>9</v>
      </c>
      <c r="L9224">
        <v>8.8000000000000007</v>
      </c>
      <c r="M9224">
        <v>108</v>
      </c>
      <c r="N9224" t="s">
        <v>41</v>
      </c>
      <c r="O9224">
        <v>1.286</v>
      </c>
      <c r="P9224" t="s">
        <v>28</v>
      </c>
      <c r="Q9224" t="s">
        <v>29</v>
      </c>
      <c r="R9224">
        <v>5</v>
      </c>
      <c r="S9224">
        <v>18</v>
      </c>
      <c r="T9224">
        <v>9.3800000000000008</v>
      </c>
      <c r="U9224">
        <v>-0.2</v>
      </c>
      <c r="V9224" t="s">
        <v>587</v>
      </c>
      <c r="W9224" t="s">
        <v>45</v>
      </c>
      <c r="X9224">
        <v>1</v>
      </c>
      <c r="Y9224" t="str">
        <f>IF(tblRides[[#This Row],[supply_demand_ratio]]&lt;0.8,"Below 0.8",IF(tblRides[[#This Row],[supply_demand_ratio]]&lt;1,"Between 0.8-1.0",IF(tblRides[[#This Row],[supply_demand_ratio]]&lt;=1.2,"Between 1.0-1.2","Above 1.2")))</f>
        <v>Above 1.2</v>
      </c>
    </row>
    <row r="9225" spans="1:25" x14ac:dyDescent="0.3">
      <c r="A9225" t="s">
        <v>9280</v>
      </c>
      <c r="B9225" s="1">
        <v>46105.966666666667</v>
      </c>
      <c r="C9225" s="2">
        <v>46105</v>
      </c>
      <c r="D9225">
        <v>23</v>
      </c>
      <c r="E9225" t="s">
        <v>62</v>
      </c>
      <c r="F9225" t="s">
        <v>26</v>
      </c>
      <c r="G9225">
        <v>1</v>
      </c>
      <c r="H9225">
        <v>56.24</v>
      </c>
      <c r="I9225">
        <v>53.13</v>
      </c>
      <c r="J9225">
        <v>1.1000000000000001</v>
      </c>
      <c r="K9225">
        <v>2</v>
      </c>
      <c r="L9225">
        <v>1</v>
      </c>
      <c r="M9225">
        <v>59</v>
      </c>
      <c r="N9225" t="s">
        <v>41</v>
      </c>
      <c r="O9225">
        <v>2.0720000000000001</v>
      </c>
      <c r="P9225" t="s">
        <v>28</v>
      </c>
      <c r="Q9225" t="s">
        <v>29</v>
      </c>
      <c r="R9225">
        <v>4.6900000000000004</v>
      </c>
      <c r="S9225">
        <v>45</v>
      </c>
      <c r="T9225">
        <v>-3.11</v>
      </c>
      <c r="U9225">
        <v>-1</v>
      </c>
      <c r="V9225" t="s">
        <v>587</v>
      </c>
      <c r="W9225" t="s">
        <v>31</v>
      </c>
      <c r="X9225">
        <v>1</v>
      </c>
      <c r="Y9225" t="str">
        <f>IF(tblRides[[#This Row],[supply_demand_ratio]]&lt;0.8,"Below 0.8",IF(tblRides[[#This Row],[supply_demand_ratio]]&lt;1,"Between 0.8-1.0",IF(tblRides[[#This Row],[supply_demand_ratio]]&lt;=1.2,"Between 1.0-1.2","Above 1.2")))</f>
        <v>Above 1.2</v>
      </c>
    </row>
    <row r="9226" spans="1:25" x14ac:dyDescent="0.3">
      <c r="A9226" t="s">
        <v>9281</v>
      </c>
      <c r="B9226" s="1">
        <v>46105.970138888886</v>
      </c>
      <c r="C9226" s="2">
        <v>46105</v>
      </c>
      <c r="D9226">
        <v>23</v>
      </c>
      <c r="E9226" t="s">
        <v>43</v>
      </c>
      <c r="F9226" t="s">
        <v>26</v>
      </c>
      <c r="G9226">
        <v>6.9</v>
      </c>
      <c r="H9226">
        <v>141.97</v>
      </c>
      <c r="I9226">
        <v>137.66999999999999</v>
      </c>
      <c r="J9226">
        <v>1</v>
      </c>
      <c r="K9226">
        <v>6.3</v>
      </c>
      <c r="L9226">
        <v>5.4</v>
      </c>
      <c r="M9226">
        <v>68</v>
      </c>
      <c r="N9226" t="s">
        <v>41</v>
      </c>
      <c r="O9226">
        <v>1.8480000000000001</v>
      </c>
      <c r="P9226" t="s">
        <v>28</v>
      </c>
      <c r="Q9226" t="s">
        <v>29</v>
      </c>
      <c r="R9226">
        <v>4.7300000000000004</v>
      </c>
      <c r="S9226">
        <v>21</v>
      </c>
      <c r="T9226">
        <v>-4.3</v>
      </c>
      <c r="U9226">
        <v>-0.9</v>
      </c>
      <c r="V9226" t="s">
        <v>587</v>
      </c>
      <c r="W9226" t="s">
        <v>45</v>
      </c>
      <c r="X9226">
        <v>1</v>
      </c>
      <c r="Y9226" t="str">
        <f>IF(tblRides[[#This Row],[supply_demand_ratio]]&lt;0.8,"Below 0.8",IF(tblRides[[#This Row],[supply_demand_ratio]]&lt;1,"Between 0.8-1.0",IF(tblRides[[#This Row],[supply_demand_ratio]]&lt;=1.2,"Between 1.0-1.2","Above 1.2")))</f>
        <v>Above 1.2</v>
      </c>
    </row>
    <row r="9227" spans="1:25" x14ac:dyDescent="0.3">
      <c r="A9227" t="s">
        <v>9282</v>
      </c>
      <c r="B9227" s="1">
        <v>46105.976388888892</v>
      </c>
      <c r="C9227" s="2">
        <v>46105</v>
      </c>
      <c r="D9227">
        <v>23</v>
      </c>
      <c r="E9227" t="s">
        <v>62</v>
      </c>
      <c r="F9227" t="s">
        <v>26</v>
      </c>
      <c r="G9227">
        <v>5.0999999999999996</v>
      </c>
      <c r="H9227">
        <v>112.7</v>
      </c>
      <c r="I9227">
        <v>116.16</v>
      </c>
      <c r="J9227">
        <v>1</v>
      </c>
      <c r="K9227">
        <v>3.1</v>
      </c>
      <c r="L9227">
        <v>3.5</v>
      </c>
      <c r="M9227">
        <v>67</v>
      </c>
      <c r="N9227" t="s">
        <v>41</v>
      </c>
      <c r="O9227">
        <v>1.645</v>
      </c>
      <c r="P9227" t="s">
        <v>28</v>
      </c>
      <c r="Q9227" t="s">
        <v>29</v>
      </c>
      <c r="R9227">
        <v>4.63</v>
      </c>
      <c r="S9227">
        <v>7</v>
      </c>
      <c r="T9227">
        <v>3.46</v>
      </c>
      <c r="U9227">
        <v>0.4</v>
      </c>
      <c r="V9227" t="s">
        <v>587</v>
      </c>
      <c r="W9227" t="s">
        <v>31</v>
      </c>
      <c r="X9227">
        <v>1</v>
      </c>
      <c r="Y9227" t="str">
        <f>IF(tblRides[[#This Row],[supply_demand_ratio]]&lt;0.8,"Below 0.8",IF(tblRides[[#This Row],[supply_demand_ratio]]&lt;1,"Between 0.8-1.0",IF(tblRides[[#This Row],[supply_demand_ratio]]&lt;=1.2,"Between 1.0-1.2","Above 1.2")))</f>
        <v>Above 1.2</v>
      </c>
    </row>
    <row r="9228" spans="1:25" x14ac:dyDescent="0.3">
      <c r="A9228" t="s">
        <v>9283</v>
      </c>
      <c r="B9228" s="1">
        <v>46105.995833333334</v>
      </c>
      <c r="C9228" s="2">
        <v>46105</v>
      </c>
      <c r="D9228">
        <v>23</v>
      </c>
      <c r="E9228" t="s">
        <v>25</v>
      </c>
      <c r="F9228" t="s">
        <v>26</v>
      </c>
      <c r="G9228">
        <v>7.4</v>
      </c>
      <c r="H9228">
        <v>162.44999999999999</v>
      </c>
      <c r="I9228">
        <v>166.47</v>
      </c>
      <c r="J9228">
        <v>1.1000000000000001</v>
      </c>
      <c r="K9228">
        <v>8.6999999999999993</v>
      </c>
      <c r="L9228">
        <v>9.3000000000000007</v>
      </c>
      <c r="M9228">
        <v>107</v>
      </c>
      <c r="N9228" t="s">
        <v>27</v>
      </c>
      <c r="O9228">
        <v>0.875</v>
      </c>
      <c r="P9228" t="s">
        <v>28</v>
      </c>
      <c r="Q9228" t="s">
        <v>29</v>
      </c>
      <c r="R9228">
        <v>5</v>
      </c>
      <c r="S9228">
        <v>3</v>
      </c>
      <c r="T9228">
        <v>4.0199999999999996</v>
      </c>
      <c r="U9228">
        <v>0.6</v>
      </c>
      <c r="V9228" t="s">
        <v>587</v>
      </c>
      <c r="W9228" t="s">
        <v>45</v>
      </c>
      <c r="X9228">
        <v>1</v>
      </c>
      <c r="Y9228" t="str">
        <f>IF(tblRides[[#This Row],[supply_demand_ratio]]&lt;0.8,"Below 0.8",IF(tblRides[[#This Row],[supply_demand_ratio]]&lt;1,"Between 0.8-1.0",IF(tblRides[[#This Row],[supply_demand_ratio]]&lt;=1.2,"Between 1.0-1.2","Above 1.2")))</f>
        <v>Between 0.8-1.0</v>
      </c>
    </row>
    <row r="9229" spans="1:25" x14ac:dyDescent="0.3">
      <c r="A9229" t="s">
        <v>9284</v>
      </c>
      <c r="B9229" s="1">
        <v>46105.998611111114</v>
      </c>
      <c r="C9229" s="2">
        <v>46105</v>
      </c>
      <c r="D9229">
        <v>23</v>
      </c>
      <c r="E9229" t="s">
        <v>43</v>
      </c>
      <c r="F9229" t="s">
        <v>26</v>
      </c>
      <c r="G9229">
        <v>9.6</v>
      </c>
      <c r="H9229">
        <v>192.37</v>
      </c>
      <c r="I9229">
        <v>198.08</v>
      </c>
      <c r="J9229">
        <v>1</v>
      </c>
      <c r="K9229">
        <v>3.4</v>
      </c>
      <c r="L9229">
        <v>9.5</v>
      </c>
      <c r="M9229">
        <v>58</v>
      </c>
      <c r="N9229" t="s">
        <v>41</v>
      </c>
      <c r="O9229">
        <v>1.5129999999999999</v>
      </c>
      <c r="P9229" t="s">
        <v>28</v>
      </c>
      <c r="Q9229" t="s">
        <v>29</v>
      </c>
      <c r="R9229">
        <v>4.58</v>
      </c>
      <c r="S9229">
        <v>14</v>
      </c>
      <c r="T9229">
        <v>5.71</v>
      </c>
      <c r="U9229">
        <v>6.1</v>
      </c>
      <c r="V9229" t="s">
        <v>587</v>
      </c>
      <c r="W9229" t="s">
        <v>31</v>
      </c>
      <c r="X9229">
        <v>1</v>
      </c>
      <c r="Y9229" t="str">
        <f>IF(tblRides[[#This Row],[supply_demand_ratio]]&lt;0.8,"Below 0.8",IF(tblRides[[#This Row],[supply_demand_ratio]]&lt;1,"Between 0.8-1.0",IF(tblRides[[#This Row],[supply_demand_ratio]]&lt;=1.2,"Between 1.0-1.2","Above 1.2")))</f>
        <v>Above 1.2</v>
      </c>
    </row>
    <row r="9230" spans="1:25" x14ac:dyDescent="0.3">
      <c r="A9230" t="s">
        <v>9285</v>
      </c>
      <c r="B9230" s="1">
        <v>46106.011805555558</v>
      </c>
      <c r="C9230" s="2">
        <v>46106</v>
      </c>
      <c r="D9230">
        <v>0</v>
      </c>
      <c r="E9230" t="s">
        <v>36</v>
      </c>
      <c r="F9230" t="s">
        <v>34</v>
      </c>
      <c r="G9230">
        <v>3.5</v>
      </c>
      <c r="H9230">
        <v>99.39</v>
      </c>
      <c r="I9230">
        <v>100.99</v>
      </c>
      <c r="J9230">
        <v>1</v>
      </c>
      <c r="K9230">
        <v>7</v>
      </c>
      <c r="L9230">
        <v>5</v>
      </c>
      <c r="M9230">
        <v>112</v>
      </c>
      <c r="N9230" t="s">
        <v>27</v>
      </c>
      <c r="O9230">
        <v>0.94499999999999995</v>
      </c>
      <c r="P9230" t="s">
        <v>28</v>
      </c>
      <c r="Q9230" t="s">
        <v>29</v>
      </c>
      <c r="R9230">
        <v>4.76</v>
      </c>
      <c r="S9230">
        <v>0</v>
      </c>
      <c r="T9230">
        <v>1.6</v>
      </c>
      <c r="U9230">
        <v>-2</v>
      </c>
      <c r="V9230" t="s">
        <v>697</v>
      </c>
      <c r="W9230" t="s">
        <v>45</v>
      </c>
      <c r="X9230">
        <v>1</v>
      </c>
      <c r="Y9230" t="str">
        <f>IF(tblRides[[#This Row],[supply_demand_ratio]]&lt;0.8,"Below 0.8",IF(tblRides[[#This Row],[supply_demand_ratio]]&lt;1,"Between 0.8-1.0",IF(tblRides[[#This Row],[supply_demand_ratio]]&lt;=1.2,"Between 1.0-1.2","Above 1.2")))</f>
        <v>Between 0.8-1.0</v>
      </c>
    </row>
    <row r="9231" spans="1:25" x14ac:dyDescent="0.3">
      <c r="A9231" t="s">
        <v>9286</v>
      </c>
      <c r="B9231" s="1">
        <v>46106.01458333333</v>
      </c>
      <c r="C9231" s="2">
        <v>46106</v>
      </c>
      <c r="D9231">
        <v>0</v>
      </c>
      <c r="E9231" t="s">
        <v>43</v>
      </c>
      <c r="F9231" t="s">
        <v>26</v>
      </c>
      <c r="G9231">
        <v>7.5</v>
      </c>
      <c r="H9231">
        <v>161.77000000000001</v>
      </c>
      <c r="I9231">
        <v>161.38999999999999</v>
      </c>
      <c r="J9231">
        <v>1</v>
      </c>
      <c r="K9231">
        <v>3.8</v>
      </c>
      <c r="L9231">
        <v>1</v>
      </c>
      <c r="M9231">
        <v>56</v>
      </c>
      <c r="N9231" t="s">
        <v>41</v>
      </c>
      <c r="O9231">
        <v>1.518</v>
      </c>
      <c r="P9231" t="s">
        <v>28</v>
      </c>
      <c r="Q9231" t="s">
        <v>29</v>
      </c>
      <c r="R9231">
        <v>4.79</v>
      </c>
      <c r="S9231">
        <v>20</v>
      </c>
      <c r="T9231">
        <v>-0.38</v>
      </c>
      <c r="U9231">
        <v>-2.8</v>
      </c>
      <c r="V9231" t="s">
        <v>697</v>
      </c>
      <c r="W9231" t="s">
        <v>31</v>
      </c>
      <c r="X9231">
        <v>1</v>
      </c>
      <c r="Y9231" t="str">
        <f>IF(tblRides[[#This Row],[supply_demand_ratio]]&lt;0.8,"Below 0.8",IF(tblRides[[#This Row],[supply_demand_ratio]]&lt;1,"Between 0.8-1.0",IF(tblRides[[#This Row],[supply_demand_ratio]]&lt;=1.2,"Between 1.0-1.2","Above 1.2")))</f>
        <v>Above 1.2</v>
      </c>
    </row>
    <row r="9232" spans="1:25" x14ac:dyDescent="0.3">
      <c r="A9232" t="s">
        <v>9287</v>
      </c>
      <c r="B9232" s="1">
        <v>46106.015277777777</v>
      </c>
      <c r="C9232" s="2">
        <v>46106</v>
      </c>
      <c r="D9232">
        <v>0</v>
      </c>
      <c r="E9232" t="s">
        <v>62</v>
      </c>
      <c r="F9232" t="s">
        <v>34</v>
      </c>
      <c r="G9232">
        <v>12.7</v>
      </c>
      <c r="H9232">
        <v>215.24</v>
      </c>
      <c r="I9232">
        <v>209.72</v>
      </c>
      <c r="J9232">
        <v>1</v>
      </c>
      <c r="K9232">
        <v>9.5</v>
      </c>
      <c r="L9232">
        <v>13</v>
      </c>
      <c r="M9232">
        <v>69</v>
      </c>
      <c r="N9232" t="s">
        <v>41</v>
      </c>
      <c r="O9232">
        <v>1.65</v>
      </c>
      <c r="P9232" t="s">
        <v>28</v>
      </c>
      <c r="Q9232" t="s">
        <v>29</v>
      </c>
      <c r="R9232">
        <v>4.67</v>
      </c>
      <c r="S9232">
        <v>0</v>
      </c>
      <c r="T9232">
        <v>-5.52</v>
      </c>
      <c r="U9232">
        <v>3.5</v>
      </c>
      <c r="V9232" t="s">
        <v>697</v>
      </c>
      <c r="W9232" t="s">
        <v>45</v>
      </c>
      <c r="X9232">
        <v>1</v>
      </c>
      <c r="Y9232" t="str">
        <f>IF(tblRides[[#This Row],[supply_demand_ratio]]&lt;0.8,"Below 0.8",IF(tblRides[[#This Row],[supply_demand_ratio]]&lt;1,"Between 0.8-1.0",IF(tblRides[[#This Row],[supply_demand_ratio]]&lt;=1.2,"Between 1.0-1.2","Above 1.2")))</f>
        <v>Above 1.2</v>
      </c>
    </row>
    <row r="9233" spans="1:25" x14ac:dyDescent="0.3">
      <c r="A9233" t="s">
        <v>9288</v>
      </c>
      <c r="B9233" s="1">
        <v>46106.027083333334</v>
      </c>
      <c r="C9233" s="2">
        <v>46106</v>
      </c>
      <c r="D9233">
        <v>0</v>
      </c>
      <c r="E9233" t="s">
        <v>25</v>
      </c>
      <c r="F9233" t="s">
        <v>26</v>
      </c>
      <c r="G9233">
        <v>10.6</v>
      </c>
      <c r="H9233">
        <v>208.63</v>
      </c>
      <c r="I9233">
        <v>206.9</v>
      </c>
      <c r="J9233">
        <v>1.1000000000000001</v>
      </c>
      <c r="K9233">
        <v>4.9000000000000004</v>
      </c>
      <c r="L9233">
        <v>6.2</v>
      </c>
      <c r="M9233">
        <v>137</v>
      </c>
      <c r="N9233" t="s">
        <v>27</v>
      </c>
      <c r="O9233">
        <v>1.075</v>
      </c>
      <c r="P9233" t="s">
        <v>28</v>
      </c>
      <c r="Q9233" t="s">
        <v>29</v>
      </c>
      <c r="R9233">
        <v>4.83</v>
      </c>
      <c r="S9233">
        <v>5</v>
      </c>
      <c r="T9233">
        <v>-1.73</v>
      </c>
      <c r="U9233">
        <v>1.3</v>
      </c>
      <c r="V9233" t="s">
        <v>697</v>
      </c>
      <c r="W9233" t="s">
        <v>31</v>
      </c>
      <c r="X9233">
        <v>1</v>
      </c>
      <c r="Y9233" t="str">
        <f>IF(tblRides[[#This Row],[supply_demand_ratio]]&lt;0.8,"Below 0.8",IF(tblRides[[#This Row],[supply_demand_ratio]]&lt;1,"Between 0.8-1.0",IF(tblRides[[#This Row],[supply_demand_ratio]]&lt;=1.2,"Between 1.0-1.2","Above 1.2")))</f>
        <v>Between 1.0-1.2</v>
      </c>
    </row>
    <row r="9234" spans="1:25" x14ac:dyDescent="0.3">
      <c r="A9234" t="s">
        <v>9289</v>
      </c>
      <c r="B9234" s="1">
        <v>46106.035416666666</v>
      </c>
      <c r="C9234" s="2">
        <v>46106</v>
      </c>
      <c r="D9234">
        <v>0</v>
      </c>
      <c r="E9234" t="s">
        <v>36</v>
      </c>
      <c r="F9234" t="s">
        <v>26</v>
      </c>
      <c r="G9234">
        <v>9</v>
      </c>
      <c r="H9234">
        <v>191.3</v>
      </c>
      <c r="I9234">
        <v>203.44</v>
      </c>
      <c r="J9234">
        <v>1</v>
      </c>
      <c r="K9234">
        <v>4.2</v>
      </c>
      <c r="L9234">
        <v>7.8</v>
      </c>
      <c r="M9234">
        <v>121</v>
      </c>
      <c r="N9234" t="s">
        <v>27</v>
      </c>
      <c r="O9234">
        <v>1.1259999999999999</v>
      </c>
      <c r="P9234" t="s">
        <v>28</v>
      </c>
      <c r="Q9234" t="s">
        <v>29</v>
      </c>
      <c r="R9234">
        <v>4.8899999999999997</v>
      </c>
      <c r="S9234">
        <v>10</v>
      </c>
      <c r="T9234">
        <v>12.14</v>
      </c>
      <c r="U9234">
        <v>3.6</v>
      </c>
      <c r="V9234" t="s">
        <v>697</v>
      </c>
      <c r="W9234" t="s">
        <v>31</v>
      </c>
      <c r="X9234">
        <v>1</v>
      </c>
      <c r="Y9234" t="str">
        <f>IF(tblRides[[#This Row],[supply_demand_ratio]]&lt;0.8,"Below 0.8",IF(tblRides[[#This Row],[supply_demand_ratio]]&lt;1,"Between 0.8-1.0",IF(tblRides[[#This Row],[supply_demand_ratio]]&lt;=1.2,"Between 1.0-1.2","Above 1.2")))</f>
        <v>Between 1.0-1.2</v>
      </c>
    </row>
    <row r="9235" spans="1:25" x14ac:dyDescent="0.3">
      <c r="A9235" t="s">
        <v>9290</v>
      </c>
      <c r="B9235" s="1">
        <v>46106.04583333333</v>
      </c>
      <c r="C9235" s="2">
        <v>46106</v>
      </c>
      <c r="D9235">
        <v>1</v>
      </c>
      <c r="E9235" t="s">
        <v>25</v>
      </c>
      <c r="F9235" t="s">
        <v>26</v>
      </c>
      <c r="G9235">
        <v>4.5999999999999996</v>
      </c>
      <c r="H9235">
        <v>104.49</v>
      </c>
      <c r="I9235">
        <v>111.44</v>
      </c>
      <c r="J9235">
        <v>1</v>
      </c>
      <c r="K9235">
        <v>4.9000000000000004</v>
      </c>
      <c r="L9235">
        <v>1</v>
      </c>
      <c r="M9235">
        <v>137</v>
      </c>
      <c r="N9235" t="s">
        <v>27</v>
      </c>
      <c r="O9235">
        <v>1.2130000000000001</v>
      </c>
      <c r="P9235" t="s">
        <v>28</v>
      </c>
      <c r="Q9235" t="s">
        <v>29</v>
      </c>
      <c r="R9235">
        <v>4.87</v>
      </c>
      <c r="S9235">
        <v>23</v>
      </c>
      <c r="T9235">
        <v>6.95</v>
      </c>
      <c r="U9235">
        <v>-3.9</v>
      </c>
      <c r="V9235" t="s">
        <v>697</v>
      </c>
      <c r="W9235" t="s">
        <v>31</v>
      </c>
      <c r="X9235">
        <v>1</v>
      </c>
      <c r="Y9235" t="str">
        <f>IF(tblRides[[#This Row],[supply_demand_ratio]]&lt;0.8,"Below 0.8",IF(tblRides[[#This Row],[supply_demand_ratio]]&lt;1,"Between 0.8-1.0",IF(tblRides[[#This Row],[supply_demand_ratio]]&lt;=1.2,"Between 1.0-1.2","Above 1.2")))</f>
        <v>Above 1.2</v>
      </c>
    </row>
    <row r="9236" spans="1:25" x14ac:dyDescent="0.3">
      <c r="A9236" t="s">
        <v>9291</v>
      </c>
      <c r="B9236" s="1">
        <v>46106.057638888888</v>
      </c>
      <c r="C9236" s="2">
        <v>46106</v>
      </c>
      <c r="D9236">
        <v>1</v>
      </c>
      <c r="E9236" t="s">
        <v>25</v>
      </c>
      <c r="F9236" t="s">
        <v>26</v>
      </c>
      <c r="G9236">
        <v>4.2</v>
      </c>
      <c r="H9236">
        <v>106.67</v>
      </c>
      <c r="I9236">
        <v>105.53</v>
      </c>
      <c r="J9236">
        <v>1.1000000000000001</v>
      </c>
      <c r="K9236">
        <v>5.7</v>
      </c>
      <c r="L9236">
        <v>4.5</v>
      </c>
      <c r="M9236">
        <v>143</v>
      </c>
      <c r="N9236" t="s">
        <v>27</v>
      </c>
      <c r="O9236">
        <v>1.304</v>
      </c>
      <c r="P9236" t="s">
        <v>28</v>
      </c>
      <c r="Q9236" t="s">
        <v>29</v>
      </c>
      <c r="R9236">
        <v>4.7</v>
      </c>
      <c r="S9236">
        <v>9</v>
      </c>
      <c r="T9236">
        <v>-1.1399999999999999</v>
      </c>
      <c r="U9236">
        <v>-1.2</v>
      </c>
      <c r="V9236" t="s">
        <v>697</v>
      </c>
      <c r="W9236" t="s">
        <v>45</v>
      </c>
      <c r="X9236">
        <v>1</v>
      </c>
      <c r="Y9236" t="str">
        <f>IF(tblRides[[#This Row],[supply_demand_ratio]]&lt;0.8,"Below 0.8",IF(tblRides[[#This Row],[supply_demand_ratio]]&lt;1,"Between 0.8-1.0",IF(tblRides[[#This Row],[supply_demand_ratio]]&lt;=1.2,"Between 1.0-1.2","Above 1.2")))</f>
        <v>Above 1.2</v>
      </c>
    </row>
    <row r="9237" spans="1:25" x14ac:dyDescent="0.3">
      <c r="A9237" t="s">
        <v>9292</v>
      </c>
      <c r="B9237" s="1">
        <v>46106.061111111114</v>
      </c>
      <c r="C9237" s="2">
        <v>46106</v>
      </c>
      <c r="D9237">
        <v>1</v>
      </c>
      <c r="E9237" t="s">
        <v>43</v>
      </c>
      <c r="F9237" t="s">
        <v>26</v>
      </c>
      <c r="G9237">
        <v>7</v>
      </c>
      <c r="H9237">
        <v>134.80000000000001</v>
      </c>
      <c r="I9237">
        <v>143.28</v>
      </c>
      <c r="J9237">
        <v>1</v>
      </c>
      <c r="K9237">
        <v>7.6</v>
      </c>
      <c r="L9237">
        <v>10</v>
      </c>
      <c r="M9237">
        <v>65</v>
      </c>
      <c r="N9237" t="s">
        <v>41</v>
      </c>
      <c r="O9237">
        <v>1.7450000000000001</v>
      </c>
      <c r="P9237" t="s">
        <v>28</v>
      </c>
      <c r="Q9237" t="s">
        <v>29</v>
      </c>
      <c r="R9237">
        <v>4.67</v>
      </c>
      <c r="S9237">
        <v>7</v>
      </c>
      <c r="T9237">
        <v>8.48</v>
      </c>
      <c r="U9237">
        <v>2.4</v>
      </c>
      <c r="V9237" t="s">
        <v>697</v>
      </c>
      <c r="W9237" t="s">
        <v>45</v>
      </c>
      <c r="X9237">
        <v>1</v>
      </c>
      <c r="Y9237" t="str">
        <f>IF(tblRides[[#This Row],[supply_demand_ratio]]&lt;0.8,"Below 0.8",IF(tblRides[[#This Row],[supply_demand_ratio]]&lt;1,"Between 0.8-1.0",IF(tblRides[[#This Row],[supply_demand_ratio]]&lt;=1.2,"Between 1.0-1.2","Above 1.2")))</f>
        <v>Above 1.2</v>
      </c>
    </row>
    <row r="9238" spans="1:25" x14ac:dyDescent="0.3">
      <c r="A9238" t="s">
        <v>9293</v>
      </c>
      <c r="B9238" s="1">
        <v>46106.064583333333</v>
      </c>
      <c r="C9238" s="2">
        <v>46106</v>
      </c>
      <c r="D9238">
        <v>1</v>
      </c>
      <c r="E9238" t="s">
        <v>62</v>
      </c>
      <c r="F9238" t="s">
        <v>26</v>
      </c>
      <c r="G9238">
        <v>7.1</v>
      </c>
      <c r="H9238">
        <v>158.24</v>
      </c>
      <c r="I9238">
        <v>173.11</v>
      </c>
      <c r="J9238">
        <v>1.1000000000000001</v>
      </c>
      <c r="K9238">
        <v>7.3</v>
      </c>
      <c r="L9238">
        <v>6.1</v>
      </c>
      <c r="M9238">
        <v>59</v>
      </c>
      <c r="N9238" t="s">
        <v>41</v>
      </c>
      <c r="O9238">
        <v>1.5740000000000001</v>
      </c>
      <c r="P9238" t="s">
        <v>28</v>
      </c>
      <c r="Q9238" t="s">
        <v>29</v>
      </c>
      <c r="R9238">
        <v>4.75</v>
      </c>
      <c r="S9238">
        <v>4</v>
      </c>
      <c r="T9238">
        <v>14.87</v>
      </c>
      <c r="U9238">
        <v>-1.2</v>
      </c>
      <c r="V9238" t="s">
        <v>697</v>
      </c>
      <c r="W9238" t="s">
        <v>45</v>
      </c>
      <c r="X9238">
        <v>1</v>
      </c>
      <c r="Y9238" t="str">
        <f>IF(tblRides[[#This Row],[supply_demand_ratio]]&lt;0.8,"Below 0.8",IF(tblRides[[#This Row],[supply_demand_ratio]]&lt;1,"Between 0.8-1.0",IF(tblRides[[#This Row],[supply_demand_ratio]]&lt;=1.2,"Between 1.0-1.2","Above 1.2")))</f>
        <v>Above 1.2</v>
      </c>
    </row>
    <row r="9239" spans="1:25" x14ac:dyDescent="0.3">
      <c r="A9239" t="s">
        <v>9294</v>
      </c>
      <c r="B9239" s="1">
        <v>46106.070833333331</v>
      </c>
      <c r="C9239" s="2">
        <v>46106</v>
      </c>
      <c r="D9239">
        <v>1</v>
      </c>
      <c r="E9239" t="s">
        <v>33</v>
      </c>
      <c r="F9239" t="s">
        <v>26</v>
      </c>
      <c r="G9239">
        <v>10.6</v>
      </c>
      <c r="H9239">
        <v>190.2</v>
      </c>
      <c r="I9239">
        <v>181.37</v>
      </c>
      <c r="J9239">
        <v>1.1000000000000001</v>
      </c>
      <c r="K9239">
        <v>2</v>
      </c>
      <c r="L9239">
        <v>6.9</v>
      </c>
      <c r="M9239">
        <v>101</v>
      </c>
      <c r="N9239" t="s">
        <v>41</v>
      </c>
      <c r="O9239">
        <v>1.6950000000000001</v>
      </c>
      <c r="P9239" t="s">
        <v>28</v>
      </c>
      <c r="Q9239" t="s">
        <v>29</v>
      </c>
      <c r="R9239">
        <v>4.6399999999999997</v>
      </c>
      <c r="S9239">
        <v>98</v>
      </c>
      <c r="T9239">
        <v>-8.83</v>
      </c>
      <c r="U9239">
        <v>4.9000000000000004</v>
      </c>
      <c r="V9239" t="s">
        <v>697</v>
      </c>
      <c r="W9239" t="s">
        <v>31</v>
      </c>
      <c r="X9239">
        <v>1</v>
      </c>
      <c r="Y9239" t="str">
        <f>IF(tblRides[[#This Row],[supply_demand_ratio]]&lt;0.8,"Below 0.8",IF(tblRides[[#This Row],[supply_demand_ratio]]&lt;1,"Between 0.8-1.0",IF(tblRides[[#This Row],[supply_demand_ratio]]&lt;=1.2,"Between 1.0-1.2","Above 1.2")))</f>
        <v>Above 1.2</v>
      </c>
    </row>
    <row r="9240" spans="1:25" x14ac:dyDescent="0.3">
      <c r="A9240" t="s">
        <v>9295</v>
      </c>
      <c r="B9240" s="1">
        <v>46106.081250000003</v>
      </c>
      <c r="C9240" s="2">
        <v>46106</v>
      </c>
      <c r="D9240">
        <v>1</v>
      </c>
      <c r="E9240" t="s">
        <v>33</v>
      </c>
      <c r="F9240" t="s">
        <v>26</v>
      </c>
      <c r="G9240">
        <v>6.9</v>
      </c>
      <c r="H9240">
        <v>146.32</v>
      </c>
      <c r="I9240">
        <v>145.99</v>
      </c>
      <c r="J9240">
        <v>1.1000000000000001</v>
      </c>
      <c r="K9240">
        <v>3.6</v>
      </c>
      <c r="L9240">
        <v>1.2</v>
      </c>
      <c r="M9240">
        <v>94</v>
      </c>
      <c r="N9240" t="s">
        <v>41</v>
      </c>
      <c r="O9240">
        <v>1.423</v>
      </c>
      <c r="P9240" t="s">
        <v>28</v>
      </c>
      <c r="Q9240" t="s">
        <v>29</v>
      </c>
      <c r="R9240">
        <v>4.51</v>
      </c>
      <c r="S9240">
        <v>3</v>
      </c>
      <c r="T9240">
        <v>-0.33</v>
      </c>
      <c r="U9240">
        <v>-2.4</v>
      </c>
      <c r="V9240" t="s">
        <v>697</v>
      </c>
      <c r="W9240" t="s">
        <v>31</v>
      </c>
      <c r="X9240">
        <v>1</v>
      </c>
      <c r="Y9240" t="str">
        <f>IF(tblRides[[#This Row],[supply_demand_ratio]]&lt;0.8,"Below 0.8",IF(tblRides[[#This Row],[supply_demand_ratio]]&lt;1,"Between 0.8-1.0",IF(tblRides[[#This Row],[supply_demand_ratio]]&lt;=1.2,"Between 1.0-1.2","Above 1.2")))</f>
        <v>Above 1.2</v>
      </c>
    </row>
    <row r="9241" spans="1:25" x14ac:dyDescent="0.3">
      <c r="A9241" t="s">
        <v>9296</v>
      </c>
      <c r="B9241" s="1">
        <v>46106.081250000003</v>
      </c>
      <c r="C9241" s="2">
        <v>46106</v>
      </c>
      <c r="D9241">
        <v>1</v>
      </c>
      <c r="E9241" t="s">
        <v>25</v>
      </c>
      <c r="F9241" t="s">
        <v>34</v>
      </c>
      <c r="G9241">
        <v>9.6999999999999993</v>
      </c>
      <c r="H9241">
        <v>228.36</v>
      </c>
      <c r="J9241">
        <v>1.3</v>
      </c>
      <c r="K9241">
        <v>3.9</v>
      </c>
      <c r="L9241">
        <v>10.4</v>
      </c>
      <c r="M9241">
        <v>118</v>
      </c>
      <c r="N9241" t="s">
        <v>27</v>
      </c>
      <c r="O9241">
        <v>0.876</v>
      </c>
      <c r="P9241" t="s">
        <v>37</v>
      </c>
      <c r="Q9241" t="s">
        <v>280</v>
      </c>
      <c r="R9241">
        <v>4.75</v>
      </c>
      <c r="S9241">
        <v>0</v>
      </c>
      <c r="U9241">
        <v>6.5</v>
      </c>
      <c r="V9241" t="s">
        <v>697</v>
      </c>
      <c r="W9241" t="s">
        <v>31</v>
      </c>
      <c r="X9241">
        <v>0</v>
      </c>
      <c r="Y9241" t="str">
        <f>IF(tblRides[[#This Row],[supply_demand_ratio]]&lt;0.8,"Below 0.8",IF(tblRides[[#This Row],[supply_demand_ratio]]&lt;1,"Between 0.8-1.0",IF(tblRides[[#This Row],[supply_demand_ratio]]&lt;=1.2,"Between 1.0-1.2","Above 1.2")))</f>
        <v>Between 0.8-1.0</v>
      </c>
    </row>
    <row r="9242" spans="1:25" x14ac:dyDescent="0.3">
      <c r="A9242" t="s">
        <v>9297</v>
      </c>
      <c r="B9242" s="1">
        <v>46106.083333333336</v>
      </c>
      <c r="C9242" s="2">
        <v>46106</v>
      </c>
      <c r="D9242">
        <v>2</v>
      </c>
      <c r="E9242" t="s">
        <v>25</v>
      </c>
      <c r="F9242" t="s">
        <v>26</v>
      </c>
      <c r="G9242">
        <v>1.4</v>
      </c>
      <c r="H9242">
        <v>63.41</v>
      </c>
      <c r="J9242">
        <v>1</v>
      </c>
      <c r="K9242">
        <v>5.8</v>
      </c>
      <c r="L9242">
        <v>5.4</v>
      </c>
      <c r="M9242">
        <v>124</v>
      </c>
      <c r="N9242" t="s">
        <v>27</v>
      </c>
      <c r="O9242">
        <v>1.052</v>
      </c>
      <c r="P9242" t="s">
        <v>58</v>
      </c>
      <c r="Q9242" t="s">
        <v>59</v>
      </c>
      <c r="R9242">
        <v>5</v>
      </c>
      <c r="S9242">
        <v>9</v>
      </c>
      <c r="U9242">
        <v>-0.4</v>
      </c>
      <c r="V9242" t="s">
        <v>697</v>
      </c>
      <c r="W9242" t="s">
        <v>45</v>
      </c>
      <c r="X9242">
        <v>0</v>
      </c>
      <c r="Y9242" t="str">
        <f>IF(tblRides[[#This Row],[supply_demand_ratio]]&lt;0.8,"Below 0.8",IF(tblRides[[#This Row],[supply_demand_ratio]]&lt;1,"Between 0.8-1.0",IF(tblRides[[#This Row],[supply_demand_ratio]]&lt;=1.2,"Between 1.0-1.2","Above 1.2")))</f>
        <v>Between 1.0-1.2</v>
      </c>
    </row>
    <row r="9243" spans="1:25" x14ac:dyDescent="0.3">
      <c r="A9243" t="s">
        <v>9298</v>
      </c>
      <c r="B9243" s="1">
        <v>46106.089583333334</v>
      </c>
      <c r="C9243" s="2">
        <v>46106</v>
      </c>
      <c r="D9243">
        <v>2</v>
      </c>
      <c r="E9243" t="s">
        <v>25</v>
      </c>
      <c r="F9243" t="s">
        <v>34</v>
      </c>
      <c r="G9243">
        <v>8.8000000000000007</v>
      </c>
      <c r="H9243">
        <v>202.49</v>
      </c>
      <c r="I9243">
        <v>195.48</v>
      </c>
      <c r="J9243">
        <v>1.1000000000000001</v>
      </c>
      <c r="K9243">
        <v>3.1</v>
      </c>
      <c r="L9243">
        <v>5.2</v>
      </c>
      <c r="M9243">
        <v>134</v>
      </c>
      <c r="N9243" t="s">
        <v>27</v>
      </c>
      <c r="O9243">
        <v>1.0880000000000001</v>
      </c>
      <c r="P9243" t="s">
        <v>28</v>
      </c>
      <c r="Q9243" t="s">
        <v>29</v>
      </c>
      <c r="R9243">
        <v>4.82</v>
      </c>
      <c r="S9243">
        <v>0</v>
      </c>
      <c r="T9243">
        <v>-7.01</v>
      </c>
      <c r="U9243">
        <v>2.1</v>
      </c>
      <c r="V9243" t="s">
        <v>697</v>
      </c>
      <c r="W9243" t="s">
        <v>31</v>
      </c>
      <c r="X9243">
        <v>1</v>
      </c>
      <c r="Y9243" t="str">
        <f>IF(tblRides[[#This Row],[supply_demand_ratio]]&lt;0.8,"Below 0.8",IF(tblRides[[#This Row],[supply_demand_ratio]]&lt;1,"Between 0.8-1.0",IF(tblRides[[#This Row],[supply_demand_ratio]]&lt;=1.2,"Between 1.0-1.2","Above 1.2")))</f>
        <v>Between 1.0-1.2</v>
      </c>
    </row>
    <row r="9244" spans="1:25" x14ac:dyDescent="0.3">
      <c r="A9244" t="s">
        <v>9299</v>
      </c>
      <c r="B9244" s="1">
        <v>46106.097222222219</v>
      </c>
      <c r="C9244" s="2">
        <v>46106</v>
      </c>
      <c r="D9244">
        <v>2</v>
      </c>
      <c r="E9244" t="s">
        <v>36</v>
      </c>
      <c r="F9244" t="s">
        <v>26</v>
      </c>
      <c r="G9244">
        <v>9</v>
      </c>
      <c r="H9244">
        <v>195.7</v>
      </c>
      <c r="J9244">
        <v>1</v>
      </c>
      <c r="K9244">
        <v>8.4</v>
      </c>
      <c r="L9244">
        <v>6.5</v>
      </c>
      <c r="M9244">
        <v>128</v>
      </c>
      <c r="N9244" t="s">
        <v>41</v>
      </c>
      <c r="O9244">
        <v>1.7629999999999999</v>
      </c>
      <c r="P9244" t="s">
        <v>58</v>
      </c>
      <c r="Q9244" t="s">
        <v>88</v>
      </c>
      <c r="R9244">
        <v>4.45</v>
      </c>
      <c r="S9244">
        <v>21</v>
      </c>
      <c r="U9244">
        <v>-1.9</v>
      </c>
      <c r="V9244" t="s">
        <v>697</v>
      </c>
      <c r="W9244" t="s">
        <v>45</v>
      </c>
      <c r="X9244">
        <v>0</v>
      </c>
      <c r="Y9244" t="str">
        <f>IF(tblRides[[#This Row],[supply_demand_ratio]]&lt;0.8,"Below 0.8",IF(tblRides[[#This Row],[supply_demand_ratio]]&lt;1,"Between 0.8-1.0",IF(tblRides[[#This Row],[supply_demand_ratio]]&lt;=1.2,"Between 1.0-1.2","Above 1.2")))</f>
        <v>Above 1.2</v>
      </c>
    </row>
    <row r="9245" spans="1:25" x14ac:dyDescent="0.3">
      <c r="A9245" t="s">
        <v>9300</v>
      </c>
      <c r="B9245" s="1">
        <v>46106.097916666666</v>
      </c>
      <c r="C9245" s="2">
        <v>46106</v>
      </c>
      <c r="D9245">
        <v>2</v>
      </c>
      <c r="E9245" t="s">
        <v>25</v>
      </c>
      <c r="F9245" t="s">
        <v>34</v>
      </c>
      <c r="G9245">
        <v>12.2</v>
      </c>
      <c r="H9245">
        <v>206.67</v>
      </c>
      <c r="I9245">
        <v>209.09</v>
      </c>
      <c r="J9245">
        <v>1</v>
      </c>
      <c r="K9245">
        <v>2.4</v>
      </c>
      <c r="L9245">
        <v>2.1</v>
      </c>
      <c r="M9245">
        <v>115</v>
      </c>
      <c r="N9245" t="s">
        <v>41</v>
      </c>
      <c r="O9245">
        <v>1.1399999999999999</v>
      </c>
      <c r="P9245" t="s">
        <v>28</v>
      </c>
      <c r="Q9245" t="s">
        <v>29</v>
      </c>
      <c r="R9245">
        <v>4.74</v>
      </c>
      <c r="S9245">
        <v>0</v>
      </c>
      <c r="T9245">
        <v>2.42</v>
      </c>
      <c r="U9245">
        <v>-0.3</v>
      </c>
      <c r="V9245" t="s">
        <v>697</v>
      </c>
      <c r="W9245" t="s">
        <v>31</v>
      </c>
      <c r="X9245">
        <v>1</v>
      </c>
      <c r="Y9245" t="str">
        <f>IF(tblRides[[#This Row],[supply_demand_ratio]]&lt;0.8,"Below 0.8",IF(tblRides[[#This Row],[supply_demand_ratio]]&lt;1,"Between 0.8-1.0",IF(tblRides[[#This Row],[supply_demand_ratio]]&lt;=1.2,"Between 1.0-1.2","Above 1.2")))</f>
        <v>Between 1.0-1.2</v>
      </c>
    </row>
    <row r="9246" spans="1:25" x14ac:dyDescent="0.3">
      <c r="A9246" t="s">
        <v>9301</v>
      </c>
      <c r="B9246" s="1">
        <v>46106.100694444445</v>
      </c>
      <c r="C9246" s="2">
        <v>46106</v>
      </c>
      <c r="D9246">
        <v>2</v>
      </c>
      <c r="E9246" t="s">
        <v>43</v>
      </c>
      <c r="F9246" t="s">
        <v>26</v>
      </c>
      <c r="G9246">
        <v>1</v>
      </c>
      <c r="H9246">
        <v>53.99</v>
      </c>
      <c r="I9246">
        <v>53.89</v>
      </c>
      <c r="J9246">
        <v>1</v>
      </c>
      <c r="K9246">
        <v>2</v>
      </c>
      <c r="L9246">
        <v>8</v>
      </c>
      <c r="M9246">
        <v>69</v>
      </c>
      <c r="N9246" t="s">
        <v>41</v>
      </c>
      <c r="O9246">
        <v>1.7210000000000001</v>
      </c>
      <c r="P9246" t="s">
        <v>28</v>
      </c>
      <c r="Q9246" t="s">
        <v>29</v>
      </c>
      <c r="R9246">
        <v>4.9000000000000004</v>
      </c>
      <c r="S9246">
        <v>2</v>
      </c>
      <c r="T9246">
        <v>-0.1</v>
      </c>
      <c r="U9246">
        <v>6</v>
      </c>
      <c r="V9246" t="s">
        <v>697</v>
      </c>
      <c r="W9246" t="s">
        <v>31</v>
      </c>
      <c r="X9246">
        <v>1</v>
      </c>
      <c r="Y9246" t="str">
        <f>IF(tblRides[[#This Row],[supply_demand_ratio]]&lt;0.8,"Below 0.8",IF(tblRides[[#This Row],[supply_demand_ratio]]&lt;1,"Between 0.8-1.0",IF(tblRides[[#This Row],[supply_demand_ratio]]&lt;=1.2,"Between 1.0-1.2","Above 1.2")))</f>
        <v>Above 1.2</v>
      </c>
    </row>
    <row r="9247" spans="1:25" x14ac:dyDescent="0.3">
      <c r="A9247" t="s">
        <v>9302</v>
      </c>
      <c r="B9247" s="1">
        <v>46106.102083333331</v>
      </c>
      <c r="C9247" s="2">
        <v>46106</v>
      </c>
      <c r="D9247">
        <v>2</v>
      </c>
      <c r="E9247" t="s">
        <v>33</v>
      </c>
      <c r="F9247" t="s">
        <v>26</v>
      </c>
      <c r="G9247">
        <v>14.4</v>
      </c>
      <c r="H9247">
        <v>260.10000000000002</v>
      </c>
      <c r="I9247">
        <v>250.26</v>
      </c>
      <c r="J9247">
        <v>1.1000000000000001</v>
      </c>
      <c r="K9247">
        <v>4.5999999999999996</v>
      </c>
      <c r="L9247">
        <v>3.3</v>
      </c>
      <c r="M9247">
        <v>99</v>
      </c>
      <c r="N9247" t="s">
        <v>41</v>
      </c>
      <c r="O9247">
        <v>1.4390000000000001</v>
      </c>
      <c r="P9247" t="s">
        <v>28</v>
      </c>
      <c r="Q9247" t="s">
        <v>29</v>
      </c>
      <c r="R9247">
        <v>4.6900000000000004</v>
      </c>
      <c r="S9247">
        <v>3</v>
      </c>
      <c r="T9247">
        <v>-9.84</v>
      </c>
      <c r="U9247">
        <v>-1.3</v>
      </c>
      <c r="V9247" t="s">
        <v>697</v>
      </c>
      <c r="W9247" t="s">
        <v>31</v>
      </c>
      <c r="X9247">
        <v>1</v>
      </c>
      <c r="Y9247" t="str">
        <f>IF(tblRides[[#This Row],[supply_demand_ratio]]&lt;0.8,"Below 0.8",IF(tblRides[[#This Row],[supply_demand_ratio]]&lt;1,"Between 0.8-1.0",IF(tblRides[[#This Row],[supply_demand_ratio]]&lt;=1.2,"Between 1.0-1.2","Above 1.2")))</f>
        <v>Above 1.2</v>
      </c>
    </row>
    <row r="9248" spans="1:25" x14ac:dyDescent="0.3">
      <c r="A9248" t="s">
        <v>9303</v>
      </c>
      <c r="B9248" s="1">
        <v>46106.113194444442</v>
      </c>
      <c r="C9248" s="2">
        <v>46106</v>
      </c>
      <c r="D9248">
        <v>2</v>
      </c>
      <c r="E9248" t="s">
        <v>33</v>
      </c>
      <c r="F9248" t="s">
        <v>26</v>
      </c>
      <c r="G9248">
        <v>5.4</v>
      </c>
      <c r="H9248">
        <v>123.64</v>
      </c>
      <c r="J9248">
        <v>1</v>
      </c>
      <c r="K9248">
        <v>5.8</v>
      </c>
      <c r="L9248">
        <v>6.5</v>
      </c>
      <c r="M9248">
        <v>87</v>
      </c>
      <c r="N9248" t="s">
        <v>41</v>
      </c>
      <c r="O9248">
        <v>1.605</v>
      </c>
      <c r="P9248" t="s">
        <v>58</v>
      </c>
      <c r="Q9248" t="s">
        <v>74</v>
      </c>
      <c r="R9248">
        <v>4.76</v>
      </c>
      <c r="S9248">
        <v>3</v>
      </c>
      <c r="U9248">
        <v>0.7</v>
      </c>
      <c r="V9248" t="s">
        <v>697</v>
      </c>
      <c r="W9248" t="s">
        <v>45</v>
      </c>
      <c r="X9248">
        <v>0</v>
      </c>
      <c r="Y9248" t="str">
        <f>IF(tblRides[[#This Row],[supply_demand_ratio]]&lt;0.8,"Below 0.8",IF(tblRides[[#This Row],[supply_demand_ratio]]&lt;1,"Between 0.8-1.0",IF(tblRides[[#This Row],[supply_demand_ratio]]&lt;=1.2,"Between 1.0-1.2","Above 1.2")))</f>
        <v>Above 1.2</v>
      </c>
    </row>
    <row r="9249" spans="1:25" x14ac:dyDescent="0.3">
      <c r="A9249" t="s">
        <v>9304</v>
      </c>
      <c r="B9249" s="1">
        <v>46106.140277777777</v>
      </c>
      <c r="C9249" s="2">
        <v>46106</v>
      </c>
      <c r="D9249">
        <v>3</v>
      </c>
      <c r="E9249" t="s">
        <v>43</v>
      </c>
      <c r="F9249" t="s">
        <v>26</v>
      </c>
      <c r="G9249">
        <v>4.4000000000000004</v>
      </c>
      <c r="H9249">
        <v>98.62</v>
      </c>
      <c r="I9249">
        <v>96.32</v>
      </c>
      <c r="J9249">
        <v>1</v>
      </c>
      <c r="K9249">
        <v>2.1</v>
      </c>
      <c r="L9249">
        <v>7</v>
      </c>
      <c r="M9249">
        <v>74</v>
      </c>
      <c r="N9249" t="s">
        <v>41</v>
      </c>
      <c r="O9249">
        <v>1.6890000000000001</v>
      </c>
      <c r="P9249" t="s">
        <v>28</v>
      </c>
      <c r="Q9249" t="s">
        <v>29</v>
      </c>
      <c r="R9249">
        <v>5</v>
      </c>
      <c r="S9249">
        <v>16</v>
      </c>
      <c r="T9249">
        <v>-2.2999999999999998</v>
      </c>
      <c r="U9249">
        <v>4.9000000000000004</v>
      </c>
      <c r="V9249" t="s">
        <v>697</v>
      </c>
      <c r="W9249" t="s">
        <v>31</v>
      </c>
      <c r="X9249">
        <v>1</v>
      </c>
      <c r="Y9249" t="str">
        <f>IF(tblRides[[#This Row],[supply_demand_ratio]]&lt;0.8,"Below 0.8",IF(tblRides[[#This Row],[supply_demand_ratio]]&lt;1,"Between 0.8-1.0",IF(tblRides[[#This Row],[supply_demand_ratio]]&lt;=1.2,"Between 1.0-1.2","Above 1.2")))</f>
        <v>Above 1.2</v>
      </c>
    </row>
    <row r="9250" spans="1:25" x14ac:dyDescent="0.3">
      <c r="A9250" t="s">
        <v>9305</v>
      </c>
      <c r="B9250" s="1">
        <v>46106.148611111108</v>
      </c>
      <c r="C9250" s="2">
        <v>46106</v>
      </c>
      <c r="D9250">
        <v>3</v>
      </c>
      <c r="E9250" t="s">
        <v>25</v>
      </c>
      <c r="F9250" t="s">
        <v>26</v>
      </c>
      <c r="G9250">
        <v>10</v>
      </c>
      <c r="H9250">
        <v>190.21</v>
      </c>
      <c r="I9250">
        <v>182.35</v>
      </c>
      <c r="J9250">
        <v>1</v>
      </c>
      <c r="K9250">
        <v>7</v>
      </c>
      <c r="L9250">
        <v>5.3</v>
      </c>
      <c r="M9250">
        <v>130</v>
      </c>
      <c r="N9250" t="s">
        <v>27</v>
      </c>
      <c r="O9250">
        <v>1.038</v>
      </c>
      <c r="P9250" t="s">
        <v>28</v>
      </c>
      <c r="Q9250" t="s">
        <v>29</v>
      </c>
      <c r="R9250">
        <v>5</v>
      </c>
      <c r="S9250">
        <v>11</v>
      </c>
      <c r="T9250">
        <v>-7.86</v>
      </c>
      <c r="U9250">
        <v>-1.7</v>
      </c>
      <c r="V9250" t="s">
        <v>697</v>
      </c>
      <c r="W9250" t="s">
        <v>45</v>
      </c>
      <c r="X9250">
        <v>1</v>
      </c>
      <c r="Y9250" t="str">
        <f>IF(tblRides[[#This Row],[supply_demand_ratio]]&lt;0.8,"Below 0.8",IF(tblRides[[#This Row],[supply_demand_ratio]]&lt;1,"Between 0.8-1.0",IF(tblRides[[#This Row],[supply_demand_ratio]]&lt;=1.2,"Between 1.0-1.2","Above 1.2")))</f>
        <v>Between 1.0-1.2</v>
      </c>
    </row>
    <row r="9251" spans="1:25" x14ac:dyDescent="0.3">
      <c r="A9251" t="s">
        <v>9306</v>
      </c>
      <c r="B9251" s="1">
        <v>46106.150694444441</v>
      </c>
      <c r="C9251" s="2">
        <v>46106</v>
      </c>
      <c r="D9251">
        <v>3</v>
      </c>
      <c r="E9251" t="s">
        <v>43</v>
      </c>
      <c r="F9251" t="s">
        <v>34</v>
      </c>
      <c r="G9251">
        <v>4.9000000000000004</v>
      </c>
      <c r="H9251">
        <v>110.96</v>
      </c>
      <c r="I9251">
        <v>113.52</v>
      </c>
      <c r="J9251">
        <v>1</v>
      </c>
      <c r="K9251">
        <v>2.9</v>
      </c>
      <c r="L9251">
        <v>6.3</v>
      </c>
      <c r="M9251">
        <v>65</v>
      </c>
      <c r="N9251" t="s">
        <v>41</v>
      </c>
      <c r="O9251">
        <v>1.871</v>
      </c>
      <c r="P9251" t="s">
        <v>28</v>
      </c>
      <c r="Q9251" t="s">
        <v>29</v>
      </c>
      <c r="R9251">
        <v>4.72</v>
      </c>
      <c r="S9251">
        <v>0</v>
      </c>
      <c r="T9251">
        <v>2.56</v>
      </c>
      <c r="U9251">
        <v>3.4</v>
      </c>
      <c r="V9251" t="s">
        <v>697</v>
      </c>
      <c r="W9251" t="s">
        <v>31</v>
      </c>
      <c r="X9251">
        <v>1</v>
      </c>
      <c r="Y9251" t="str">
        <f>IF(tblRides[[#This Row],[supply_demand_ratio]]&lt;0.8,"Below 0.8",IF(tblRides[[#This Row],[supply_demand_ratio]]&lt;1,"Between 0.8-1.0",IF(tblRides[[#This Row],[supply_demand_ratio]]&lt;=1.2,"Between 1.0-1.2","Above 1.2")))</f>
        <v>Above 1.2</v>
      </c>
    </row>
    <row r="9252" spans="1:25" x14ac:dyDescent="0.3">
      <c r="A9252" t="s">
        <v>9307</v>
      </c>
      <c r="B9252" s="1">
        <v>46106.17083333333</v>
      </c>
      <c r="C9252" s="2">
        <v>46106</v>
      </c>
      <c r="D9252">
        <v>4</v>
      </c>
      <c r="E9252" t="s">
        <v>36</v>
      </c>
      <c r="F9252" t="s">
        <v>26</v>
      </c>
      <c r="G9252">
        <v>0.7</v>
      </c>
      <c r="H9252">
        <v>51.1</v>
      </c>
      <c r="I9252">
        <v>52.11</v>
      </c>
      <c r="J9252">
        <v>1</v>
      </c>
      <c r="K9252">
        <v>3.5</v>
      </c>
      <c r="L9252">
        <v>3.4</v>
      </c>
      <c r="M9252">
        <v>116</v>
      </c>
      <c r="N9252" t="s">
        <v>27</v>
      </c>
      <c r="O9252">
        <v>1.131</v>
      </c>
      <c r="P9252" t="s">
        <v>28</v>
      </c>
      <c r="Q9252" t="s">
        <v>29</v>
      </c>
      <c r="R9252">
        <v>4.87</v>
      </c>
      <c r="S9252">
        <v>9</v>
      </c>
      <c r="T9252">
        <v>1.01</v>
      </c>
      <c r="U9252">
        <v>-0.1</v>
      </c>
      <c r="V9252" t="s">
        <v>697</v>
      </c>
      <c r="W9252" t="s">
        <v>31</v>
      </c>
      <c r="X9252">
        <v>1</v>
      </c>
      <c r="Y9252" t="str">
        <f>IF(tblRides[[#This Row],[supply_demand_ratio]]&lt;0.8,"Below 0.8",IF(tblRides[[#This Row],[supply_demand_ratio]]&lt;1,"Between 0.8-1.0",IF(tblRides[[#This Row],[supply_demand_ratio]]&lt;=1.2,"Between 1.0-1.2","Above 1.2")))</f>
        <v>Between 1.0-1.2</v>
      </c>
    </row>
    <row r="9253" spans="1:25" x14ac:dyDescent="0.3">
      <c r="A9253" t="s">
        <v>9308</v>
      </c>
      <c r="B9253" s="1">
        <v>46106.174305555556</v>
      </c>
      <c r="C9253" s="2">
        <v>46106</v>
      </c>
      <c r="D9253">
        <v>4</v>
      </c>
      <c r="E9253" t="s">
        <v>25</v>
      </c>
      <c r="F9253" t="s">
        <v>26</v>
      </c>
      <c r="G9253">
        <v>7.9</v>
      </c>
      <c r="H9253">
        <v>166.08</v>
      </c>
      <c r="I9253">
        <v>163.76</v>
      </c>
      <c r="J9253">
        <v>1.1000000000000001</v>
      </c>
      <c r="K9253">
        <v>5</v>
      </c>
      <c r="L9253">
        <v>1.1000000000000001</v>
      </c>
      <c r="M9253">
        <v>138</v>
      </c>
      <c r="N9253" t="s">
        <v>27</v>
      </c>
      <c r="O9253">
        <v>0.98</v>
      </c>
      <c r="P9253" t="s">
        <v>28</v>
      </c>
      <c r="Q9253" t="s">
        <v>29</v>
      </c>
      <c r="R9253">
        <v>4.68</v>
      </c>
      <c r="S9253">
        <v>2</v>
      </c>
      <c r="T9253">
        <v>-2.3199999999999998</v>
      </c>
      <c r="U9253">
        <v>-3.9</v>
      </c>
      <c r="V9253" t="s">
        <v>697</v>
      </c>
      <c r="W9253" t="s">
        <v>31</v>
      </c>
      <c r="X9253">
        <v>1</v>
      </c>
      <c r="Y9253" t="str">
        <f>IF(tblRides[[#This Row],[supply_demand_ratio]]&lt;0.8,"Below 0.8",IF(tblRides[[#This Row],[supply_demand_ratio]]&lt;1,"Between 0.8-1.0",IF(tblRides[[#This Row],[supply_demand_ratio]]&lt;=1.2,"Between 1.0-1.2","Above 1.2")))</f>
        <v>Between 0.8-1.0</v>
      </c>
    </row>
    <row r="9254" spans="1:25" x14ac:dyDescent="0.3">
      <c r="A9254" t="s">
        <v>9309</v>
      </c>
      <c r="B9254" s="1">
        <v>46106.179861111108</v>
      </c>
      <c r="C9254" s="2">
        <v>46106</v>
      </c>
      <c r="D9254">
        <v>4</v>
      </c>
      <c r="E9254" t="s">
        <v>36</v>
      </c>
      <c r="F9254" t="s">
        <v>26</v>
      </c>
      <c r="G9254">
        <v>8</v>
      </c>
      <c r="H9254">
        <v>189.2</v>
      </c>
      <c r="I9254">
        <v>187.31</v>
      </c>
      <c r="J9254">
        <v>1.1000000000000001</v>
      </c>
      <c r="K9254">
        <v>3.2</v>
      </c>
      <c r="L9254">
        <v>6.8</v>
      </c>
      <c r="M9254">
        <v>131</v>
      </c>
      <c r="N9254" t="s">
        <v>27</v>
      </c>
      <c r="O9254">
        <v>1.1559999999999999</v>
      </c>
      <c r="P9254" t="s">
        <v>28</v>
      </c>
      <c r="Q9254" t="s">
        <v>29</v>
      </c>
      <c r="R9254">
        <v>4.66</v>
      </c>
      <c r="S9254">
        <v>4</v>
      </c>
      <c r="T9254">
        <v>-1.89</v>
      </c>
      <c r="U9254">
        <v>3.6</v>
      </c>
      <c r="V9254" t="s">
        <v>697</v>
      </c>
      <c r="W9254" t="s">
        <v>31</v>
      </c>
      <c r="X9254">
        <v>1</v>
      </c>
      <c r="Y9254" t="str">
        <f>IF(tblRides[[#This Row],[supply_demand_ratio]]&lt;0.8,"Below 0.8",IF(tblRides[[#This Row],[supply_demand_ratio]]&lt;1,"Between 0.8-1.0",IF(tblRides[[#This Row],[supply_demand_ratio]]&lt;=1.2,"Between 1.0-1.2","Above 1.2")))</f>
        <v>Between 1.0-1.2</v>
      </c>
    </row>
    <row r="9255" spans="1:25" x14ac:dyDescent="0.3">
      <c r="A9255" t="s">
        <v>9310</v>
      </c>
      <c r="B9255" s="1">
        <v>46106.18472222222</v>
      </c>
      <c r="C9255" s="2">
        <v>46106</v>
      </c>
      <c r="D9255">
        <v>4</v>
      </c>
      <c r="E9255" t="s">
        <v>25</v>
      </c>
      <c r="F9255" t="s">
        <v>26</v>
      </c>
      <c r="G9255">
        <v>23.4</v>
      </c>
      <c r="H9255">
        <v>461.87</v>
      </c>
      <c r="I9255">
        <v>454.34</v>
      </c>
      <c r="J9255">
        <v>1.1000000000000001</v>
      </c>
      <c r="K9255">
        <v>8.3000000000000007</v>
      </c>
      <c r="L9255">
        <v>16.600000000000001</v>
      </c>
      <c r="M9255">
        <v>136</v>
      </c>
      <c r="N9255" t="s">
        <v>27</v>
      </c>
      <c r="O9255">
        <v>1.304</v>
      </c>
      <c r="P9255" t="s">
        <v>28</v>
      </c>
      <c r="Q9255" t="s">
        <v>29</v>
      </c>
      <c r="R9255">
        <v>4.92</v>
      </c>
      <c r="S9255">
        <v>2</v>
      </c>
      <c r="T9255">
        <v>-7.53</v>
      </c>
      <c r="U9255">
        <v>8.3000000000000007</v>
      </c>
      <c r="V9255" t="s">
        <v>697</v>
      </c>
      <c r="W9255" t="s">
        <v>45</v>
      </c>
      <c r="X9255">
        <v>1</v>
      </c>
      <c r="Y9255" t="str">
        <f>IF(tblRides[[#This Row],[supply_demand_ratio]]&lt;0.8,"Below 0.8",IF(tblRides[[#This Row],[supply_demand_ratio]]&lt;1,"Between 0.8-1.0",IF(tblRides[[#This Row],[supply_demand_ratio]]&lt;=1.2,"Between 1.0-1.2","Above 1.2")))</f>
        <v>Above 1.2</v>
      </c>
    </row>
    <row r="9256" spans="1:25" x14ac:dyDescent="0.3">
      <c r="A9256" t="s">
        <v>9311</v>
      </c>
      <c r="B9256" s="1">
        <v>46106.185416666667</v>
      </c>
      <c r="C9256" s="2">
        <v>46106</v>
      </c>
      <c r="D9256">
        <v>4</v>
      </c>
      <c r="E9256" t="s">
        <v>62</v>
      </c>
      <c r="F9256" t="s">
        <v>26</v>
      </c>
      <c r="G9256">
        <v>21.5</v>
      </c>
      <c r="H9256">
        <v>399.94</v>
      </c>
      <c r="I9256">
        <v>380.67</v>
      </c>
      <c r="J9256">
        <v>1.1000000000000001</v>
      </c>
      <c r="K9256">
        <v>2</v>
      </c>
      <c r="L9256">
        <v>6.5</v>
      </c>
      <c r="M9256">
        <v>69</v>
      </c>
      <c r="N9256" t="s">
        <v>41</v>
      </c>
      <c r="O9256">
        <v>2.2000000000000002</v>
      </c>
      <c r="P9256" t="s">
        <v>28</v>
      </c>
      <c r="Q9256" t="s">
        <v>29</v>
      </c>
      <c r="R9256">
        <v>4.91</v>
      </c>
      <c r="S9256">
        <v>9</v>
      </c>
      <c r="T9256">
        <v>-19.27</v>
      </c>
      <c r="U9256">
        <v>4.5</v>
      </c>
      <c r="V9256" t="s">
        <v>697</v>
      </c>
      <c r="W9256" t="s">
        <v>31</v>
      </c>
      <c r="X9256">
        <v>1</v>
      </c>
      <c r="Y9256" t="str">
        <f>IF(tblRides[[#This Row],[supply_demand_ratio]]&lt;0.8,"Below 0.8",IF(tblRides[[#This Row],[supply_demand_ratio]]&lt;1,"Between 0.8-1.0",IF(tblRides[[#This Row],[supply_demand_ratio]]&lt;=1.2,"Between 1.0-1.2","Above 1.2")))</f>
        <v>Above 1.2</v>
      </c>
    </row>
    <row r="9257" spans="1:25" x14ac:dyDescent="0.3">
      <c r="A9257" t="s">
        <v>9312</v>
      </c>
      <c r="B9257" s="1">
        <v>46106.200694444444</v>
      </c>
      <c r="C9257" s="2">
        <v>46106</v>
      </c>
      <c r="D9257">
        <v>4</v>
      </c>
      <c r="E9257" t="s">
        <v>62</v>
      </c>
      <c r="F9257" t="s">
        <v>26</v>
      </c>
      <c r="G9257">
        <v>11.6</v>
      </c>
      <c r="H9257">
        <v>222.13</v>
      </c>
      <c r="I9257">
        <v>222.23</v>
      </c>
      <c r="J9257">
        <v>1</v>
      </c>
      <c r="K9257">
        <v>2</v>
      </c>
      <c r="L9257">
        <v>3.8</v>
      </c>
      <c r="M9257">
        <v>69</v>
      </c>
      <c r="N9257" t="s">
        <v>41</v>
      </c>
      <c r="O9257">
        <v>2.1030000000000002</v>
      </c>
      <c r="P9257" t="s">
        <v>28</v>
      </c>
      <c r="Q9257" t="s">
        <v>29</v>
      </c>
      <c r="R9257">
        <v>4.8600000000000003</v>
      </c>
      <c r="S9257">
        <v>9</v>
      </c>
      <c r="T9257">
        <v>0.1</v>
      </c>
      <c r="U9257">
        <v>1.8</v>
      </c>
      <c r="V9257" t="s">
        <v>697</v>
      </c>
      <c r="W9257" t="s">
        <v>31</v>
      </c>
      <c r="X9257">
        <v>1</v>
      </c>
      <c r="Y9257" t="str">
        <f>IF(tblRides[[#This Row],[supply_demand_ratio]]&lt;0.8,"Below 0.8",IF(tblRides[[#This Row],[supply_demand_ratio]]&lt;1,"Between 0.8-1.0",IF(tblRides[[#This Row],[supply_demand_ratio]]&lt;=1.2,"Between 1.0-1.2","Above 1.2")))</f>
        <v>Above 1.2</v>
      </c>
    </row>
    <row r="9258" spans="1:25" x14ac:dyDescent="0.3">
      <c r="A9258" t="s">
        <v>9313</v>
      </c>
      <c r="B9258" s="1">
        <v>46106.215277777781</v>
      </c>
      <c r="C9258" s="2">
        <v>46106</v>
      </c>
      <c r="D9258">
        <v>5</v>
      </c>
      <c r="E9258" t="s">
        <v>25</v>
      </c>
      <c r="F9258" t="s">
        <v>26</v>
      </c>
      <c r="G9258">
        <v>3.3</v>
      </c>
      <c r="H9258">
        <v>115.88</v>
      </c>
      <c r="I9258">
        <v>117.84</v>
      </c>
      <c r="J9258">
        <v>1.3</v>
      </c>
      <c r="K9258">
        <v>3.6</v>
      </c>
      <c r="L9258">
        <v>2.9</v>
      </c>
      <c r="M9258">
        <v>138</v>
      </c>
      <c r="N9258" t="s">
        <v>72</v>
      </c>
      <c r="O9258">
        <v>0.93600000000000005</v>
      </c>
      <c r="P9258" t="s">
        <v>28</v>
      </c>
      <c r="Q9258" t="s">
        <v>29</v>
      </c>
      <c r="R9258">
        <v>4.68</v>
      </c>
      <c r="S9258">
        <v>3</v>
      </c>
      <c r="T9258">
        <v>1.96</v>
      </c>
      <c r="U9258">
        <v>-0.7</v>
      </c>
      <c r="V9258" t="s">
        <v>697</v>
      </c>
      <c r="W9258" t="s">
        <v>31</v>
      </c>
      <c r="X9258">
        <v>1</v>
      </c>
      <c r="Y9258" t="str">
        <f>IF(tblRides[[#This Row],[supply_demand_ratio]]&lt;0.8,"Below 0.8",IF(tblRides[[#This Row],[supply_demand_ratio]]&lt;1,"Between 0.8-1.0",IF(tblRides[[#This Row],[supply_demand_ratio]]&lt;=1.2,"Between 1.0-1.2","Above 1.2")))</f>
        <v>Between 0.8-1.0</v>
      </c>
    </row>
    <row r="9259" spans="1:25" x14ac:dyDescent="0.3">
      <c r="A9259" t="s">
        <v>9314</v>
      </c>
      <c r="B9259" s="1">
        <v>46106.218055555553</v>
      </c>
      <c r="C9259" s="2">
        <v>46106</v>
      </c>
      <c r="D9259">
        <v>5</v>
      </c>
      <c r="E9259" t="s">
        <v>43</v>
      </c>
      <c r="F9259" t="s">
        <v>26</v>
      </c>
      <c r="G9259">
        <v>8.3000000000000007</v>
      </c>
      <c r="H9259">
        <v>167.88</v>
      </c>
      <c r="I9259">
        <v>159.62</v>
      </c>
      <c r="J9259">
        <v>1</v>
      </c>
      <c r="K9259">
        <v>2</v>
      </c>
      <c r="L9259">
        <v>3.6</v>
      </c>
      <c r="M9259">
        <v>67</v>
      </c>
      <c r="N9259" t="s">
        <v>41</v>
      </c>
      <c r="O9259">
        <v>1.3540000000000001</v>
      </c>
      <c r="P9259" t="s">
        <v>28</v>
      </c>
      <c r="Q9259" t="s">
        <v>29</v>
      </c>
      <c r="R9259">
        <v>5</v>
      </c>
      <c r="S9259">
        <v>11</v>
      </c>
      <c r="T9259">
        <v>-8.26</v>
      </c>
      <c r="U9259">
        <v>1.6</v>
      </c>
      <c r="V9259" t="s">
        <v>697</v>
      </c>
      <c r="W9259" t="s">
        <v>31</v>
      </c>
      <c r="X9259">
        <v>1</v>
      </c>
      <c r="Y9259" t="str">
        <f>IF(tblRides[[#This Row],[supply_demand_ratio]]&lt;0.8,"Below 0.8",IF(tblRides[[#This Row],[supply_demand_ratio]]&lt;1,"Between 0.8-1.0",IF(tblRides[[#This Row],[supply_demand_ratio]]&lt;=1.2,"Between 1.0-1.2","Above 1.2")))</f>
        <v>Above 1.2</v>
      </c>
    </row>
    <row r="9260" spans="1:25" x14ac:dyDescent="0.3">
      <c r="A9260" t="s">
        <v>9315</v>
      </c>
      <c r="B9260" s="1">
        <v>46106.222916666666</v>
      </c>
      <c r="C9260" s="2">
        <v>46106</v>
      </c>
      <c r="D9260">
        <v>5</v>
      </c>
      <c r="E9260" t="s">
        <v>43</v>
      </c>
      <c r="F9260" t="s">
        <v>34</v>
      </c>
      <c r="G9260">
        <v>2.6</v>
      </c>
      <c r="H9260">
        <v>72.400000000000006</v>
      </c>
      <c r="J9260">
        <v>1</v>
      </c>
      <c r="K9260">
        <v>2</v>
      </c>
      <c r="L9260">
        <v>5.4</v>
      </c>
      <c r="M9260">
        <v>78</v>
      </c>
      <c r="N9260" t="s">
        <v>41</v>
      </c>
      <c r="O9260">
        <v>2.0640000000000001</v>
      </c>
      <c r="P9260" t="s">
        <v>37</v>
      </c>
      <c r="Q9260" t="s">
        <v>103</v>
      </c>
      <c r="R9260">
        <v>4.51</v>
      </c>
      <c r="S9260">
        <v>0</v>
      </c>
      <c r="U9260">
        <v>3.4</v>
      </c>
      <c r="V9260" t="s">
        <v>697</v>
      </c>
      <c r="W9260" t="s">
        <v>31</v>
      </c>
      <c r="X9260">
        <v>0</v>
      </c>
      <c r="Y9260" t="str">
        <f>IF(tblRides[[#This Row],[supply_demand_ratio]]&lt;0.8,"Below 0.8",IF(tblRides[[#This Row],[supply_demand_ratio]]&lt;1,"Between 0.8-1.0",IF(tblRides[[#This Row],[supply_demand_ratio]]&lt;=1.2,"Between 1.0-1.2","Above 1.2")))</f>
        <v>Above 1.2</v>
      </c>
    </row>
    <row r="9261" spans="1:25" x14ac:dyDescent="0.3">
      <c r="A9261" t="s">
        <v>9316</v>
      </c>
      <c r="B9261" s="1">
        <v>46106.223611111112</v>
      </c>
      <c r="C9261" s="2">
        <v>46106</v>
      </c>
      <c r="D9261">
        <v>5</v>
      </c>
      <c r="E9261" t="s">
        <v>36</v>
      </c>
      <c r="F9261" t="s">
        <v>34</v>
      </c>
      <c r="G9261">
        <v>5.9</v>
      </c>
      <c r="H9261">
        <v>136.02000000000001</v>
      </c>
      <c r="I9261">
        <v>142.99</v>
      </c>
      <c r="J9261">
        <v>1</v>
      </c>
      <c r="K9261">
        <v>5.0999999999999996</v>
      </c>
      <c r="L9261">
        <v>2.2000000000000002</v>
      </c>
      <c r="M9261">
        <v>113</v>
      </c>
      <c r="N9261" t="s">
        <v>27</v>
      </c>
      <c r="O9261">
        <v>0.98199999999999998</v>
      </c>
      <c r="P9261" t="s">
        <v>28</v>
      </c>
      <c r="Q9261" t="s">
        <v>29</v>
      </c>
      <c r="R9261">
        <v>4.75</v>
      </c>
      <c r="S9261">
        <v>0</v>
      </c>
      <c r="T9261">
        <v>6.97</v>
      </c>
      <c r="U9261">
        <v>-2.9</v>
      </c>
      <c r="V9261" t="s">
        <v>697</v>
      </c>
      <c r="W9261" t="s">
        <v>45</v>
      </c>
      <c r="X9261">
        <v>1</v>
      </c>
      <c r="Y9261" t="str">
        <f>IF(tblRides[[#This Row],[supply_demand_ratio]]&lt;0.8,"Below 0.8",IF(tblRides[[#This Row],[supply_demand_ratio]]&lt;1,"Between 0.8-1.0",IF(tblRides[[#This Row],[supply_demand_ratio]]&lt;=1.2,"Between 1.0-1.2","Above 1.2")))</f>
        <v>Between 0.8-1.0</v>
      </c>
    </row>
    <row r="9262" spans="1:25" x14ac:dyDescent="0.3">
      <c r="A9262" t="s">
        <v>9317</v>
      </c>
      <c r="B9262" s="1">
        <v>46106.226388888892</v>
      </c>
      <c r="C9262" s="2">
        <v>46106</v>
      </c>
      <c r="D9262">
        <v>5</v>
      </c>
      <c r="E9262" t="s">
        <v>33</v>
      </c>
      <c r="F9262" t="s">
        <v>26</v>
      </c>
      <c r="G9262">
        <v>4.8</v>
      </c>
      <c r="H9262">
        <v>118.87</v>
      </c>
      <c r="I9262">
        <v>121.74</v>
      </c>
      <c r="J9262">
        <v>1.1000000000000001</v>
      </c>
      <c r="K9262">
        <v>2</v>
      </c>
      <c r="L9262">
        <v>1</v>
      </c>
      <c r="M9262">
        <v>108</v>
      </c>
      <c r="N9262" t="s">
        <v>27</v>
      </c>
      <c r="O9262">
        <v>1.272</v>
      </c>
      <c r="P9262" t="s">
        <v>28</v>
      </c>
      <c r="Q9262" t="s">
        <v>29</v>
      </c>
      <c r="R9262">
        <v>4.5</v>
      </c>
      <c r="S9262">
        <v>5</v>
      </c>
      <c r="T9262">
        <v>2.87</v>
      </c>
      <c r="U9262">
        <v>-1</v>
      </c>
      <c r="V9262" t="s">
        <v>697</v>
      </c>
      <c r="W9262" t="s">
        <v>31</v>
      </c>
      <c r="X9262">
        <v>1</v>
      </c>
      <c r="Y9262" t="str">
        <f>IF(tblRides[[#This Row],[supply_demand_ratio]]&lt;0.8,"Below 0.8",IF(tblRides[[#This Row],[supply_demand_ratio]]&lt;1,"Between 0.8-1.0",IF(tblRides[[#This Row],[supply_demand_ratio]]&lt;=1.2,"Between 1.0-1.2","Above 1.2")))</f>
        <v>Above 1.2</v>
      </c>
    </row>
    <row r="9263" spans="1:25" x14ac:dyDescent="0.3">
      <c r="A9263" t="s">
        <v>9318</v>
      </c>
      <c r="B9263" s="1">
        <v>46106.232638888891</v>
      </c>
      <c r="C9263" s="2">
        <v>46106</v>
      </c>
      <c r="D9263">
        <v>5</v>
      </c>
      <c r="E9263" t="s">
        <v>33</v>
      </c>
      <c r="F9263" t="s">
        <v>26</v>
      </c>
      <c r="G9263">
        <v>17.3</v>
      </c>
      <c r="H9263">
        <v>341.52</v>
      </c>
      <c r="I9263">
        <v>341.47</v>
      </c>
      <c r="J9263">
        <v>1</v>
      </c>
      <c r="K9263">
        <v>4</v>
      </c>
      <c r="L9263">
        <v>1</v>
      </c>
      <c r="M9263">
        <v>80</v>
      </c>
      <c r="N9263" t="s">
        <v>41</v>
      </c>
      <c r="O9263">
        <v>1.698</v>
      </c>
      <c r="P9263" t="s">
        <v>28</v>
      </c>
      <c r="Q9263" t="s">
        <v>29</v>
      </c>
      <c r="R9263">
        <v>4.75</v>
      </c>
      <c r="S9263">
        <v>12</v>
      </c>
      <c r="T9263">
        <v>-0.05</v>
      </c>
      <c r="U9263">
        <v>-3</v>
      </c>
      <c r="V9263" t="s">
        <v>697</v>
      </c>
      <c r="W9263" t="s">
        <v>31</v>
      </c>
      <c r="X9263">
        <v>1</v>
      </c>
      <c r="Y9263" t="str">
        <f>IF(tblRides[[#This Row],[supply_demand_ratio]]&lt;0.8,"Below 0.8",IF(tblRides[[#This Row],[supply_demand_ratio]]&lt;1,"Between 0.8-1.0",IF(tblRides[[#This Row],[supply_demand_ratio]]&lt;=1.2,"Between 1.0-1.2","Above 1.2")))</f>
        <v>Above 1.2</v>
      </c>
    </row>
    <row r="9264" spans="1:25" x14ac:dyDescent="0.3">
      <c r="A9264" t="s">
        <v>9319</v>
      </c>
      <c r="B9264" s="1">
        <v>46106.23541666667</v>
      </c>
      <c r="C9264" s="2">
        <v>46106</v>
      </c>
      <c r="D9264">
        <v>5</v>
      </c>
      <c r="E9264" t="s">
        <v>25</v>
      </c>
      <c r="F9264" t="s">
        <v>26</v>
      </c>
      <c r="G9264">
        <v>5.3</v>
      </c>
      <c r="H9264">
        <v>131.75</v>
      </c>
      <c r="J9264">
        <v>1.1000000000000001</v>
      </c>
      <c r="K9264">
        <v>3.5</v>
      </c>
      <c r="L9264">
        <v>2.1</v>
      </c>
      <c r="M9264">
        <v>126</v>
      </c>
      <c r="N9264" t="s">
        <v>27</v>
      </c>
      <c r="O9264">
        <v>0.99399999999999999</v>
      </c>
      <c r="P9264" t="s">
        <v>58</v>
      </c>
      <c r="Q9264" t="s">
        <v>88</v>
      </c>
      <c r="R9264">
        <v>4.67</v>
      </c>
      <c r="S9264">
        <v>7</v>
      </c>
      <c r="U9264">
        <v>-1.4</v>
      </c>
      <c r="V9264" t="s">
        <v>697</v>
      </c>
      <c r="W9264" t="s">
        <v>31</v>
      </c>
      <c r="X9264">
        <v>0</v>
      </c>
      <c r="Y9264" t="str">
        <f>IF(tblRides[[#This Row],[supply_demand_ratio]]&lt;0.8,"Below 0.8",IF(tblRides[[#This Row],[supply_demand_ratio]]&lt;1,"Between 0.8-1.0",IF(tblRides[[#This Row],[supply_demand_ratio]]&lt;=1.2,"Between 1.0-1.2","Above 1.2")))</f>
        <v>Between 0.8-1.0</v>
      </c>
    </row>
    <row r="9265" spans="1:25" x14ac:dyDescent="0.3">
      <c r="A9265" t="s">
        <v>9320</v>
      </c>
      <c r="B9265" s="1">
        <v>46106.244444444441</v>
      </c>
      <c r="C9265" s="2">
        <v>46106</v>
      </c>
      <c r="D9265">
        <v>5</v>
      </c>
      <c r="E9265" t="s">
        <v>25</v>
      </c>
      <c r="F9265" t="s">
        <v>26</v>
      </c>
      <c r="G9265">
        <v>11</v>
      </c>
      <c r="H9265">
        <v>230.67</v>
      </c>
      <c r="J9265">
        <v>1</v>
      </c>
      <c r="K9265">
        <v>7.1</v>
      </c>
      <c r="L9265">
        <v>6.8</v>
      </c>
      <c r="M9265">
        <v>116</v>
      </c>
      <c r="N9265" t="s">
        <v>27</v>
      </c>
      <c r="O9265">
        <v>1.0389999999999999</v>
      </c>
      <c r="P9265" t="s">
        <v>37</v>
      </c>
      <c r="Q9265" t="s">
        <v>280</v>
      </c>
      <c r="R9265">
        <v>5</v>
      </c>
      <c r="S9265">
        <v>2</v>
      </c>
      <c r="U9265">
        <v>-0.3</v>
      </c>
      <c r="V9265" t="s">
        <v>697</v>
      </c>
      <c r="W9265" t="s">
        <v>45</v>
      </c>
      <c r="X9265">
        <v>0</v>
      </c>
      <c r="Y9265" t="str">
        <f>IF(tblRides[[#This Row],[supply_demand_ratio]]&lt;0.8,"Below 0.8",IF(tblRides[[#This Row],[supply_demand_ratio]]&lt;1,"Between 0.8-1.0",IF(tblRides[[#This Row],[supply_demand_ratio]]&lt;=1.2,"Between 1.0-1.2","Above 1.2")))</f>
        <v>Between 1.0-1.2</v>
      </c>
    </row>
    <row r="9266" spans="1:25" x14ac:dyDescent="0.3">
      <c r="A9266" t="s">
        <v>9321</v>
      </c>
      <c r="B9266" s="1">
        <v>46106.246527777781</v>
      </c>
      <c r="C9266" s="2">
        <v>46106</v>
      </c>
      <c r="D9266">
        <v>5</v>
      </c>
      <c r="E9266" t="s">
        <v>36</v>
      </c>
      <c r="F9266" t="s">
        <v>26</v>
      </c>
      <c r="G9266">
        <v>6.5</v>
      </c>
      <c r="H9266">
        <v>141.56</v>
      </c>
      <c r="I9266">
        <v>146.56</v>
      </c>
      <c r="J9266">
        <v>1.1000000000000001</v>
      </c>
      <c r="K9266">
        <v>2</v>
      </c>
      <c r="L9266">
        <v>1.4</v>
      </c>
      <c r="M9266">
        <v>118</v>
      </c>
      <c r="N9266" t="s">
        <v>41</v>
      </c>
      <c r="O9266">
        <v>1.486</v>
      </c>
      <c r="P9266" t="s">
        <v>28</v>
      </c>
      <c r="Q9266" t="s">
        <v>29</v>
      </c>
      <c r="R9266">
        <v>4.7300000000000004</v>
      </c>
      <c r="S9266">
        <v>5</v>
      </c>
      <c r="T9266">
        <v>5</v>
      </c>
      <c r="U9266">
        <v>-0.6</v>
      </c>
      <c r="V9266" t="s">
        <v>697</v>
      </c>
      <c r="W9266" t="s">
        <v>31</v>
      </c>
      <c r="X9266">
        <v>1</v>
      </c>
      <c r="Y9266" t="str">
        <f>IF(tblRides[[#This Row],[supply_demand_ratio]]&lt;0.8,"Below 0.8",IF(tblRides[[#This Row],[supply_demand_ratio]]&lt;1,"Between 0.8-1.0",IF(tblRides[[#This Row],[supply_demand_ratio]]&lt;=1.2,"Between 1.0-1.2","Above 1.2")))</f>
        <v>Above 1.2</v>
      </c>
    </row>
    <row r="9267" spans="1:25" x14ac:dyDescent="0.3">
      <c r="A9267" t="s">
        <v>9322</v>
      </c>
      <c r="B9267" s="1">
        <v>46106.260416666664</v>
      </c>
      <c r="C9267" s="2">
        <v>46106</v>
      </c>
      <c r="D9267">
        <v>6</v>
      </c>
      <c r="E9267" t="s">
        <v>33</v>
      </c>
      <c r="F9267" t="s">
        <v>26</v>
      </c>
      <c r="G9267">
        <v>11.1</v>
      </c>
      <c r="H9267">
        <v>194.95</v>
      </c>
      <c r="I9267">
        <v>190.6</v>
      </c>
      <c r="J9267">
        <v>1</v>
      </c>
      <c r="K9267">
        <v>5.3</v>
      </c>
      <c r="L9267">
        <v>5.9</v>
      </c>
      <c r="M9267">
        <v>86</v>
      </c>
      <c r="N9267" t="s">
        <v>41</v>
      </c>
      <c r="O9267">
        <v>1.147</v>
      </c>
      <c r="P9267" t="s">
        <v>28</v>
      </c>
      <c r="Q9267" t="s">
        <v>29</v>
      </c>
      <c r="R9267">
        <v>5</v>
      </c>
      <c r="S9267">
        <v>5</v>
      </c>
      <c r="T9267">
        <v>-4.3499999999999996</v>
      </c>
      <c r="U9267">
        <v>0.6</v>
      </c>
      <c r="V9267" t="s">
        <v>697</v>
      </c>
      <c r="W9267" t="s">
        <v>45</v>
      </c>
      <c r="X9267">
        <v>1</v>
      </c>
      <c r="Y9267" t="str">
        <f>IF(tblRides[[#This Row],[supply_demand_ratio]]&lt;0.8,"Below 0.8",IF(tblRides[[#This Row],[supply_demand_ratio]]&lt;1,"Between 0.8-1.0",IF(tblRides[[#This Row],[supply_demand_ratio]]&lt;=1.2,"Between 1.0-1.2","Above 1.2")))</f>
        <v>Between 1.0-1.2</v>
      </c>
    </row>
    <row r="9268" spans="1:25" x14ac:dyDescent="0.3">
      <c r="A9268" t="s">
        <v>9323</v>
      </c>
      <c r="B9268" s="1">
        <v>46106.267361111109</v>
      </c>
      <c r="C9268" s="2">
        <v>46106</v>
      </c>
      <c r="D9268">
        <v>6</v>
      </c>
      <c r="E9268" t="s">
        <v>36</v>
      </c>
      <c r="F9268" t="s">
        <v>26</v>
      </c>
      <c r="G9268">
        <v>0.8</v>
      </c>
      <c r="H9268">
        <v>57.43</v>
      </c>
      <c r="J9268">
        <v>1.1000000000000001</v>
      </c>
      <c r="K9268">
        <v>4.3</v>
      </c>
      <c r="L9268">
        <v>2.1</v>
      </c>
      <c r="M9268">
        <v>119</v>
      </c>
      <c r="N9268" t="s">
        <v>27</v>
      </c>
      <c r="O9268">
        <v>1.1599999999999999</v>
      </c>
      <c r="P9268" t="s">
        <v>37</v>
      </c>
      <c r="Q9268" t="s">
        <v>103</v>
      </c>
      <c r="R9268">
        <v>4.6900000000000004</v>
      </c>
      <c r="S9268">
        <v>6</v>
      </c>
      <c r="U9268">
        <v>-2.2000000000000002</v>
      </c>
      <c r="V9268" t="s">
        <v>697</v>
      </c>
      <c r="W9268" t="s">
        <v>31</v>
      </c>
      <c r="X9268">
        <v>0</v>
      </c>
      <c r="Y9268" t="str">
        <f>IF(tblRides[[#This Row],[supply_demand_ratio]]&lt;0.8,"Below 0.8",IF(tblRides[[#This Row],[supply_demand_ratio]]&lt;1,"Between 0.8-1.0",IF(tblRides[[#This Row],[supply_demand_ratio]]&lt;=1.2,"Between 1.0-1.2","Above 1.2")))</f>
        <v>Between 1.0-1.2</v>
      </c>
    </row>
    <row r="9269" spans="1:25" x14ac:dyDescent="0.3">
      <c r="A9269" t="s">
        <v>9324</v>
      </c>
      <c r="B9269" s="1">
        <v>46106.308333333334</v>
      </c>
      <c r="C9269" s="2">
        <v>46106</v>
      </c>
      <c r="D9269">
        <v>7</v>
      </c>
      <c r="E9269" t="s">
        <v>36</v>
      </c>
      <c r="F9269" t="s">
        <v>26</v>
      </c>
      <c r="G9269">
        <v>5.6</v>
      </c>
      <c r="H9269">
        <v>133.69</v>
      </c>
      <c r="I9269">
        <v>132.29</v>
      </c>
      <c r="J9269">
        <v>1</v>
      </c>
      <c r="K9269">
        <v>3.3</v>
      </c>
      <c r="L9269">
        <v>4.5999999999999996</v>
      </c>
      <c r="M9269">
        <v>118</v>
      </c>
      <c r="N9269" t="s">
        <v>41</v>
      </c>
      <c r="O9269">
        <v>1.2529999999999999</v>
      </c>
      <c r="P9269" t="s">
        <v>28</v>
      </c>
      <c r="Q9269" t="s">
        <v>29</v>
      </c>
      <c r="R9269">
        <v>4.63</v>
      </c>
      <c r="S9269">
        <v>7</v>
      </c>
      <c r="T9269">
        <v>-1.4</v>
      </c>
      <c r="U9269">
        <v>1.3</v>
      </c>
      <c r="V9269" t="s">
        <v>697</v>
      </c>
      <c r="W9269" t="s">
        <v>31</v>
      </c>
      <c r="X9269">
        <v>1</v>
      </c>
      <c r="Y9269" t="str">
        <f>IF(tblRides[[#This Row],[supply_demand_ratio]]&lt;0.8,"Below 0.8",IF(tblRides[[#This Row],[supply_demand_ratio]]&lt;1,"Between 0.8-1.0",IF(tblRides[[#This Row],[supply_demand_ratio]]&lt;=1.2,"Between 1.0-1.2","Above 1.2")))</f>
        <v>Above 1.2</v>
      </c>
    </row>
    <row r="9270" spans="1:25" x14ac:dyDescent="0.3">
      <c r="A9270" t="s">
        <v>9325</v>
      </c>
      <c r="B9270" s="1">
        <v>46106.311111111114</v>
      </c>
      <c r="C9270" s="2">
        <v>46106</v>
      </c>
      <c r="D9270">
        <v>7</v>
      </c>
      <c r="E9270" t="s">
        <v>33</v>
      </c>
      <c r="F9270" t="s">
        <v>26</v>
      </c>
      <c r="G9270">
        <v>10.9</v>
      </c>
      <c r="H9270">
        <v>202.87</v>
      </c>
      <c r="I9270">
        <v>205.16</v>
      </c>
      <c r="J9270">
        <v>1</v>
      </c>
      <c r="K9270">
        <v>4.5</v>
      </c>
      <c r="L9270">
        <v>4.2</v>
      </c>
      <c r="M9270">
        <v>89</v>
      </c>
      <c r="N9270" t="s">
        <v>27</v>
      </c>
      <c r="O9270">
        <v>1.119</v>
      </c>
      <c r="P9270" t="s">
        <v>28</v>
      </c>
      <c r="Q9270" t="s">
        <v>29</v>
      </c>
      <c r="R9270">
        <v>4.8099999999999996</v>
      </c>
      <c r="S9270">
        <v>35</v>
      </c>
      <c r="T9270">
        <v>2.29</v>
      </c>
      <c r="U9270">
        <v>-0.3</v>
      </c>
      <c r="V9270" t="s">
        <v>697</v>
      </c>
      <c r="W9270" t="s">
        <v>31</v>
      </c>
      <c r="X9270">
        <v>1</v>
      </c>
      <c r="Y9270" t="str">
        <f>IF(tblRides[[#This Row],[supply_demand_ratio]]&lt;0.8,"Below 0.8",IF(tblRides[[#This Row],[supply_demand_ratio]]&lt;1,"Between 0.8-1.0",IF(tblRides[[#This Row],[supply_demand_ratio]]&lt;=1.2,"Between 1.0-1.2","Above 1.2")))</f>
        <v>Between 1.0-1.2</v>
      </c>
    </row>
    <row r="9271" spans="1:25" x14ac:dyDescent="0.3">
      <c r="A9271" t="s">
        <v>9326</v>
      </c>
      <c r="B9271" s="1">
        <v>46106.322916666664</v>
      </c>
      <c r="C9271" s="2">
        <v>46106</v>
      </c>
      <c r="D9271">
        <v>7</v>
      </c>
      <c r="E9271" t="s">
        <v>33</v>
      </c>
      <c r="F9271" t="s">
        <v>26</v>
      </c>
      <c r="G9271">
        <v>11</v>
      </c>
      <c r="H9271">
        <v>199.12</v>
      </c>
      <c r="J9271">
        <v>1.1000000000000001</v>
      </c>
      <c r="K9271">
        <v>5.6</v>
      </c>
      <c r="L9271">
        <v>4.7</v>
      </c>
      <c r="M9271">
        <v>92</v>
      </c>
      <c r="N9271" t="s">
        <v>41</v>
      </c>
      <c r="O9271">
        <v>1.196</v>
      </c>
      <c r="P9271" t="s">
        <v>58</v>
      </c>
      <c r="Q9271" t="s">
        <v>59</v>
      </c>
      <c r="R9271">
        <v>4.3099999999999996</v>
      </c>
      <c r="S9271">
        <v>6</v>
      </c>
      <c r="U9271">
        <v>-0.9</v>
      </c>
      <c r="V9271" t="s">
        <v>697</v>
      </c>
      <c r="W9271" t="s">
        <v>45</v>
      </c>
      <c r="X9271">
        <v>0</v>
      </c>
      <c r="Y9271" t="str">
        <f>IF(tblRides[[#This Row],[supply_demand_ratio]]&lt;0.8,"Below 0.8",IF(tblRides[[#This Row],[supply_demand_ratio]]&lt;1,"Between 0.8-1.0",IF(tblRides[[#This Row],[supply_demand_ratio]]&lt;=1.2,"Between 1.0-1.2","Above 1.2")))</f>
        <v>Between 1.0-1.2</v>
      </c>
    </row>
    <row r="9272" spans="1:25" x14ac:dyDescent="0.3">
      <c r="A9272" t="s">
        <v>9327</v>
      </c>
      <c r="B9272" s="1">
        <v>46106.325694444444</v>
      </c>
      <c r="C9272" s="2">
        <v>46106</v>
      </c>
      <c r="D9272">
        <v>7</v>
      </c>
      <c r="E9272" t="s">
        <v>62</v>
      </c>
      <c r="F9272" t="s">
        <v>26</v>
      </c>
      <c r="G9272">
        <v>9.4</v>
      </c>
      <c r="H9272">
        <v>169.92</v>
      </c>
      <c r="I9272">
        <v>159.31</v>
      </c>
      <c r="J9272">
        <v>1</v>
      </c>
      <c r="K9272">
        <v>2</v>
      </c>
      <c r="L9272">
        <v>2.7</v>
      </c>
      <c r="M9272">
        <v>60</v>
      </c>
      <c r="N9272" t="s">
        <v>41</v>
      </c>
      <c r="O9272">
        <v>1.419</v>
      </c>
      <c r="P9272" t="s">
        <v>28</v>
      </c>
      <c r="Q9272" t="s">
        <v>29</v>
      </c>
      <c r="R9272">
        <v>4.66</v>
      </c>
      <c r="S9272">
        <v>1</v>
      </c>
      <c r="T9272">
        <v>-10.61</v>
      </c>
      <c r="U9272">
        <v>0.7</v>
      </c>
      <c r="V9272" t="s">
        <v>697</v>
      </c>
      <c r="W9272" t="s">
        <v>31</v>
      </c>
      <c r="X9272">
        <v>1</v>
      </c>
      <c r="Y9272" t="str">
        <f>IF(tblRides[[#This Row],[supply_demand_ratio]]&lt;0.8,"Below 0.8",IF(tblRides[[#This Row],[supply_demand_ratio]]&lt;1,"Between 0.8-1.0",IF(tblRides[[#This Row],[supply_demand_ratio]]&lt;=1.2,"Between 1.0-1.2","Above 1.2")))</f>
        <v>Above 1.2</v>
      </c>
    </row>
    <row r="9273" spans="1:25" x14ac:dyDescent="0.3">
      <c r="A9273" t="s">
        <v>9328</v>
      </c>
      <c r="B9273" s="1">
        <v>46106.337500000001</v>
      </c>
      <c r="C9273" s="2">
        <v>46106</v>
      </c>
      <c r="D9273">
        <v>8</v>
      </c>
      <c r="E9273" t="s">
        <v>36</v>
      </c>
      <c r="F9273" t="s">
        <v>34</v>
      </c>
      <c r="G9273">
        <v>4.3</v>
      </c>
      <c r="H9273">
        <v>110.06</v>
      </c>
      <c r="I9273">
        <v>109.8</v>
      </c>
      <c r="J9273">
        <v>1</v>
      </c>
      <c r="K9273">
        <v>6.1</v>
      </c>
      <c r="L9273">
        <v>5.0999999999999996</v>
      </c>
      <c r="M9273">
        <v>105</v>
      </c>
      <c r="N9273" t="s">
        <v>27</v>
      </c>
      <c r="O9273">
        <v>0.92800000000000005</v>
      </c>
      <c r="P9273" t="s">
        <v>28</v>
      </c>
      <c r="Q9273" t="s">
        <v>29</v>
      </c>
      <c r="R9273">
        <v>4.7699999999999996</v>
      </c>
      <c r="S9273">
        <v>0</v>
      </c>
      <c r="T9273">
        <v>-0.26</v>
      </c>
      <c r="U9273">
        <v>-1</v>
      </c>
      <c r="V9273" t="s">
        <v>697</v>
      </c>
      <c r="W9273" t="s">
        <v>45</v>
      </c>
      <c r="X9273">
        <v>1</v>
      </c>
      <c r="Y9273" t="str">
        <f>IF(tblRides[[#This Row],[supply_demand_ratio]]&lt;0.8,"Below 0.8",IF(tblRides[[#This Row],[supply_demand_ratio]]&lt;1,"Between 0.8-1.0",IF(tblRides[[#This Row],[supply_demand_ratio]]&lt;=1.2,"Between 1.0-1.2","Above 1.2")))</f>
        <v>Between 0.8-1.0</v>
      </c>
    </row>
    <row r="9274" spans="1:25" x14ac:dyDescent="0.3">
      <c r="A9274" t="s">
        <v>9329</v>
      </c>
      <c r="B9274" s="1">
        <v>46106.356249999997</v>
      </c>
      <c r="C9274" s="2">
        <v>46106</v>
      </c>
      <c r="D9274">
        <v>8</v>
      </c>
      <c r="E9274" t="s">
        <v>62</v>
      </c>
      <c r="F9274" t="s">
        <v>34</v>
      </c>
      <c r="G9274">
        <v>9.5</v>
      </c>
      <c r="H9274">
        <v>177.52</v>
      </c>
      <c r="I9274">
        <v>171.22</v>
      </c>
      <c r="J9274">
        <v>1</v>
      </c>
      <c r="K9274">
        <v>5.2</v>
      </c>
      <c r="L9274">
        <v>10.199999999999999</v>
      </c>
      <c r="M9274">
        <v>63</v>
      </c>
      <c r="N9274" t="s">
        <v>41</v>
      </c>
      <c r="O9274">
        <v>2.2000000000000002</v>
      </c>
      <c r="P9274" t="s">
        <v>28</v>
      </c>
      <c r="Q9274" t="s">
        <v>29</v>
      </c>
      <c r="R9274">
        <v>5</v>
      </c>
      <c r="S9274">
        <v>0</v>
      </c>
      <c r="T9274">
        <v>-6.3</v>
      </c>
      <c r="U9274">
        <v>5</v>
      </c>
      <c r="V9274" t="s">
        <v>697</v>
      </c>
      <c r="W9274" t="s">
        <v>45</v>
      </c>
      <c r="X9274">
        <v>1</v>
      </c>
      <c r="Y9274" t="str">
        <f>IF(tblRides[[#This Row],[supply_demand_ratio]]&lt;0.8,"Below 0.8",IF(tblRides[[#This Row],[supply_demand_ratio]]&lt;1,"Between 0.8-1.0",IF(tblRides[[#This Row],[supply_demand_ratio]]&lt;=1.2,"Between 1.0-1.2","Above 1.2")))</f>
        <v>Above 1.2</v>
      </c>
    </row>
    <row r="9275" spans="1:25" x14ac:dyDescent="0.3">
      <c r="A9275" t="s">
        <v>9330</v>
      </c>
      <c r="B9275" s="1">
        <v>46106.381944444445</v>
      </c>
      <c r="C9275" s="2">
        <v>46106</v>
      </c>
      <c r="D9275">
        <v>9</v>
      </c>
      <c r="E9275" t="s">
        <v>62</v>
      </c>
      <c r="F9275" t="s">
        <v>26</v>
      </c>
      <c r="G9275">
        <v>8.6</v>
      </c>
      <c r="H9275">
        <v>174.39</v>
      </c>
      <c r="I9275">
        <v>180.02</v>
      </c>
      <c r="J9275">
        <v>1</v>
      </c>
      <c r="K9275">
        <v>7.1</v>
      </c>
      <c r="L9275">
        <v>6.4</v>
      </c>
      <c r="M9275">
        <v>49</v>
      </c>
      <c r="N9275" t="s">
        <v>41</v>
      </c>
      <c r="O9275">
        <v>1.268</v>
      </c>
      <c r="P9275" t="s">
        <v>28</v>
      </c>
      <c r="Q9275" t="s">
        <v>29</v>
      </c>
      <c r="R9275">
        <v>4.8600000000000003</v>
      </c>
      <c r="S9275">
        <v>6</v>
      </c>
      <c r="T9275">
        <v>5.63</v>
      </c>
      <c r="U9275">
        <v>-0.7</v>
      </c>
      <c r="V9275" t="s">
        <v>697</v>
      </c>
      <c r="W9275" t="s">
        <v>45</v>
      </c>
      <c r="X9275">
        <v>1</v>
      </c>
      <c r="Y9275" t="str">
        <f>IF(tblRides[[#This Row],[supply_demand_ratio]]&lt;0.8,"Below 0.8",IF(tblRides[[#This Row],[supply_demand_ratio]]&lt;1,"Between 0.8-1.0",IF(tblRides[[#This Row],[supply_demand_ratio]]&lt;=1.2,"Between 1.0-1.2","Above 1.2")))</f>
        <v>Above 1.2</v>
      </c>
    </row>
    <row r="9276" spans="1:25" x14ac:dyDescent="0.3">
      <c r="A9276" t="s">
        <v>9331</v>
      </c>
      <c r="B9276" s="1">
        <v>46106.381944444445</v>
      </c>
      <c r="C9276" s="2">
        <v>46106</v>
      </c>
      <c r="D9276">
        <v>9</v>
      </c>
      <c r="E9276" t="s">
        <v>43</v>
      </c>
      <c r="F9276" t="s">
        <v>26</v>
      </c>
      <c r="G9276">
        <v>6.8</v>
      </c>
      <c r="H9276">
        <v>135.87</v>
      </c>
      <c r="J9276">
        <v>1</v>
      </c>
      <c r="K9276">
        <v>6.3</v>
      </c>
      <c r="L9276">
        <v>6.7</v>
      </c>
      <c r="M9276">
        <v>63</v>
      </c>
      <c r="N9276" t="s">
        <v>41</v>
      </c>
      <c r="O9276">
        <v>1.4870000000000001</v>
      </c>
      <c r="P9276" t="s">
        <v>58</v>
      </c>
      <c r="Q9276" t="s">
        <v>59</v>
      </c>
      <c r="R9276">
        <v>4.37</v>
      </c>
      <c r="S9276">
        <v>5</v>
      </c>
      <c r="U9276">
        <v>0.4</v>
      </c>
      <c r="V9276" t="s">
        <v>697</v>
      </c>
      <c r="W9276" t="s">
        <v>45</v>
      </c>
      <c r="X9276">
        <v>0</v>
      </c>
      <c r="Y9276" t="str">
        <f>IF(tblRides[[#This Row],[supply_demand_ratio]]&lt;0.8,"Below 0.8",IF(tblRides[[#This Row],[supply_demand_ratio]]&lt;1,"Between 0.8-1.0",IF(tblRides[[#This Row],[supply_demand_ratio]]&lt;=1.2,"Between 1.0-1.2","Above 1.2")))</f>
        <v>Above 1.2</v>
      </c>
    </row>
    <row r="9277" spans="1:25" x14ac:dyDescent="0.3">
      <c r="A9277" t="s">
        <v>9332</v>
      </c>
      <c r="B9277" s="1">
        <v>46106.39166666667</v>
      </c>
      <c r="C9277" s="2">
        <v>46106</v>
      </c>
      <c r="D9277">
        <v>9</v>
      </c>
      <c r="E9277" t="s">
        <v>36</v>
      </c>
      <c r="F9277" t="s">
        <v>26</v>
      </c>
      <c r="G9277">
        <v>10.4</v>
      </c>
      <c r="H9277">
        <v>170.72</v>
      </c>
      <c r="I9277">
        <v>179.69</v>
      </c>
      <c r="J9277">
        <v>1</v>
      </c>
      <c r="K9277">
        <v>8.9</v>
      </c>
      <c r="L9277">
        <v>14.3</v>
      </c>
      <c r="M9277">
        <v>104</v>
      </c>
      <c r="N9277" t="s">
        <v>27</v>
      </c>
      <c r="O9277">
        <v>0.999</v>
      </c>
      <c r="P9277" t="s">
        <v>28</v>
      </c>
      <c r="Q9277" t="s">
        <v>29</v>
      </c>
      <c r="R9277">
        <v>4.59</v>
      </c>
      <c r="S9277">
        <v>5</v>
      </c>
      <c r="T9277">
        <v>8.9700000000000006</v>
      </c>
      <c r="U9277">
        <v>5.4</v>
      </c>
      <c r="V9277" t="s">
        <v>697</v>
      </c>
      <c r="W9277" t="s">
        <v>45</v>
      </c>
      <c r="X9277">
        <v>1</v>
      </c>
      <c r="Y9277" t="str">
        <f>IF(tblRides[[#This Row],[supply_demand_ratio]]&lt;0.8,"Below 0.8",IF(tblRides[[#This Row],[supply_demand_ratio]]&lt;1,"Between 0.8-1.0",IF(tblRides[[#This Row],[supply_demand_ratio]]&lt;=1.2,"Between 1.0-1.2","Above 1.2")))</f>
        <v>Between 0.8-1.0</v>
      </c>
    </row>
    <row r="9278" spans="1:25" x14ac:dyDescent="0.3">
      <c r="A9278" t="s">
        <v>9333</v>
      </c>
      <c r="B9278" s="1">
        <v>46106.393055555556</v>
      </c>
      <c r="C9278" s="2">
        <v>46106</v>
      </c>
      <c r="D9278">
        <v>9</v>
      </c>
      <c r="E9278" t="s">
        <v>36</v>
      </c>
      <c r="F9278" t="s">
        <v>26</v>
      </c>
      <c r="G9278">
        <v>2.9</v>
      </c>
      <c r="H9278">
        <v>102.07</v>
      </c>
      <c r="I9278">
        <v>103.89</v>
      </c>
      <c r="J9278">
        <v>1.2</v>
      </c>
      <c r="K9278">
        <v>10.5</v>
      </c>
      <c r="L9278">
        <v>9.3000000000000007</v>
      </c>
      <c r="M9278">
        <v>84</v>
      </c>
      <c r="N9278" t="s">
        <v>72</v>
      </c>
      <c r="O9278">
        <v>0.59799999999999998</v>
      </c>
      <c r="P9278" t="s">
        <v>28</v>
      </c>
      <c r="Q9278" t="s">
        <v>29</v>
      </c>
      <c r="R9278">
        <v>4.5</v>
      </c>
      <c r="S9278">
        <v>13</v>
      </c>
      <c r="T9278">
        <v>1.82</v>
      </c>
      <c r="U9278">
        <v>-1.2</v>
      </c>
      <c r="V9278" t="s">
        <v>697</v>
      </c>
      <c r="W9278" t="s">
        <v>77</v>
      </c>
      <c r="X9278">
        <v>1</v>
      </c>
      <c r="Y9278" t="str">
        <f>IF(tblRides[[#This Row],[supply_demand_ratio]]&lt;0.8,"Below 0.8",IF(tblRides[[#This Row],[supply_demand_ratio]]&lt;1,"Between 0.8-1.0",IF(tblRides[[#This Row],[supply_demand_ratio]]&lt;=1.2,"Between 1.0-1.2","Above 1.2")))</f>
        <v>Below 0.8</v>
      </c>
    </row>
    <row r="9279" spans="1:25" x14ac:dyDescent="0.3">
      <c r="A9279" t="s">
        <v>9334</v>
      </c>
      <c r="B9279" s="1">
        <v>46106.400000000001</v>
      </c>
      <c r="C9279" s="2">
        <v>46106</v>
      </c>
      <c r="D9279">
        <v>9</v>
      </c>
      <c r="E9279" t="s">
        <v>25</v>
      </c>
      <c r="F9279" t="s">
        <v>26</v>
      </c>
      <c r="G9279">
        <v>5.6</v>
      </c>
      <c r="H9279">
        <v>144.4</v>
      </c>
      <c r="I9279">
        <v>152.05000000000001</v>
      </c>
      <c r="J9279">
        <v>1.2</v>
      </c>
      <c r="K9279">
        <v>7.3</v>
      </c>
      <c r="L9279">
        <v>11.2</v>
      </c>
      <c r="M9279">
        <v>112</v>
      </c>
      <c r="N9279" t="s">
        <v>72</v>
      </c>
      <c r="O9279">
        <v>0.70199999999999996</v>
      </c>
      <c r="P9279" t="s">
        <v>28</v>
      </c>
      <c r="Q9279" t="s">
        <v>29</v>
      </c>
      <c r="R9279">
        <v>4.82</v>
      </c>
      <c r="S9279">
        <v>5</v>
      </c>
      <c r="T9279">
        <v>7.65</v>
      </c>
      <c r="U9279">
        <v>3.9</v>
      </c>
      <c r="V9279" t="s">
        <v>697</v>
      </c>
      <c r="W9279" t="s">
        <v>45</v>
      </c>
      <c r="X9279">
        <v>1</v>
      </c>
      <c r="Y9279" t="str">
        <f>IF(tblRides[[#This Row],[supply_demand_ratio]]&lt;0.8,"Below 0.8",IF(tblRides[[#This Row],[supply_demand_ratio]]&lt;1,"Between 0.8-1.0",IF(tblRides[[#This Row],[supply_demand_ratio]]&lt;=1.2,"Between 1.0-1.2","Above 1.2")))</f>
        <v>Below 0.8</v>
      </c>
    </row>
    <row r="9280" spans="1:25" x14ac:dyDescent="0.3">
      <c r="A9280" t="s">
        <v>9335</v>
      </c>
      <c r="B9280" s="1">
        <v>46106.408333333333</v>
      </c>
      <c r="C9280" s="2">
        <v>46106</v>
      </c>
      <c r="D9280">
        <v>9</v>
      </c>
      <c r="E9280" t="s">
        <v>33</v>
      </c>
      <c r="F9280" t="s">
        <v>26</v>
      </c>
      <c r="G9280">
        <v>1.7</v>
      </c>
      <c r="H9280">
        <v>65.39</v>
      </c>
      <c r="I9280">
        <v>65.3</v>
      </c>
      <c r="J9280">
        <v>1</v>
      </c>
      <c r="K9280">
        <v>8.3000000000000007</v>
      </c>
      <c r="L9280">
        <v>7.6</v>
      </c>
      <c r="M9280">
        <v>84</v>
      </c>
      <c r="N9280" t="s">
        <v>27</v>
      </c>
      <c r="O9280">
        <v>1.02</v>
      </c>
      <c r="P9280" t="s">
        <v>28</v>
      </c>
      <c r="Q9280" t="s">
        <v>29</v>
      </c>
      <c r="R9280">
        <v>4.92</v>
      </c>
      <c r="S9280">
        <v>2</v>
      </c>
      <c r="T9280">
        <v>-0.09</v>
      </c>
      <c r="U9280">
        <v>-0.7</v>
      </c>
      <c r="V9280" t="s">
        <v>697</v>
      </c>
      <c r="W9280" t="s">
        <v>45</v>
      </c>
      <c r="X9280">
        <v>1</v>
      </c>
      <c r="Y9280" t="str">
        <f>IF(tblRides[[#This Row],[supply_demand_ratio]]&lt;0.8,"Below 0.8",IF(tblRides[[#This Row],[supply_demand_ratio]]&lt;1,"Between 0.8-1.0",IF(tblRides[[#This Row],[supply_demand_ratio]]&lt;=1.2,"Between 1.0-1.2","Above 1.2")))</f>
        <v>Between 1.0-1.2</v>
      </c>
    </row>
    <row r="9281" spans="1:25" x14ac:dyDescent="0.3">
      <c r="A9281" t="s">
        <v>9336</v>
      </c>
      <c r="B9281" s="1">
        <v>46106.40902777778</v>
      </c>
      <c r="C9281" s="2">
        <v>46106</v>
      </c>
      <c r="D9281">
        <v>9</v>
      </c>
      <c r="E9281" t="s">
        <v>43</v>
      </c>
      <c r="F9281" t="s">
        <v>34</v>
      </c>
      <c r="G9281">
        <v>2</v>
      </c>
      <c r="H9281">
        <v>72.12</v>
      </c>
      <c r="J9281">
        <v>1</v>
      </c>
      <c r="K9281">
        <v>5.8</v>
      </c>
      <c r="M9281">
        <v>57</v>
      </c>
      <c r="N9281" t="s">
        <v>41</v>
      </c>
      <c r="O9281">
        <v>1.44</v>
      </c>
      <c r="P9281" t="s">
        <v>82</v>
      </c>
      <c r="Q9281" t="s">
        <v>83</v>
      </c>
      <c r="R9281">
        <v>4.43</v>
      </c>
      <c r="S9281">
        <v>0</v>
      </c>
      <c r="V9281" t="s">
        <v>697</v>
      </c>
      <c r="W9281" t="s">
        <v>45</v>
      </c>
      <c r="X9281">
        <v>0</v>
      </c>
      <c r="Y9281" t="str">
        <f>IF(tblRides[[#This Row],[supply_demand_ratio]]&lt;0.8,"Below 0.8",IF(tblRides[[#This Row],[supply_demand_ratio]]&lt;1,"Between 0.8-1.0",IF(tblRides[[#This Row],[supply_demand_ratio]]&lt;=1.2,"Between 1.0-1.2","Above 1.2")))</f>
        <v>Above 1.2</v>
      </c>
    </row>
    <row r="9282" spans="1:25" x14ac:dyDescent="0.3">
      <c r="A9282" t="s">
        <v>9337</v>
      </c>
      <c r="B9282" s="1">
        <v>46106.423611111109</v>
      </c>
      <c r="C9282" s="2">
        <v>46106</v>
      </c>
      <c r="D9282">
        <v>10</v>
      </c>
      <c r="E9282" t="s">
        <v>43</v>
      </c>
      <c r="F9282" t="s">
        <v>34</v>
      </c>
      <c r="G9282">
        <v>3.2</v>
      </c>
      <c r="H9282">
        <v>81.55</v>
      </c>
      <c r="I9282">
        <v>82.87</v>
      </c>
      <c r="J9282">
        <v>1</v>
      </c>
      <c r="K9282">
        <v>7.4</v>
      </c>
      <c r="L9282">
        <v>6.7</v>
      </c>
      <c r="M9282">
        <v>72</v>
      </c>
      <c r="N9282" t="s">
        <v>41</v>
      </c>
      <c r="O9282">
        <v>1.5189999999999999</v>
      </c>
      <c r="P9282" t="s">
        <v>28</v>
      </c>
      <c r="Q9282" t="s">
        <v>29</v>
      </c>
      <c r="R9282">
        <v>4.96</v>
      </c>
      <c r="S9282">
        <v>0</v>
      </c>
      <c r="T9282">
        <v>1.32</v>
      </c>
      <c r="U9282">
        <v>-0.7</v>
      </c>
      <c r="V9282" t="s">
        <v>697</v>
      </c>
      <c r="W9282" t="s">
        <v>45</v>
      </c>
      <c r="X9282">
        <v>1</v>
      </c>
      <c r="Y9282" t="str">
        <f>IF(tblRides[[#This Row],[supply_demand_ratio]]&lt;0.8,"Below 0.8",IF(tblRides[[#This Row],[supply_demand_ratio]]&lt;1,"Between 0.8-1.0",IF(tblRides[[#This Row],[supply_demand_ratio]]&lt;=1.2,"Between 1.0-1.2","Above 1.2")))</f>
        <v>Above 1.2</v>
      </c>
    </row>
    <row r="9283" spans="1:25" x14ac:dyDescent="0.3">
      <c r="A9283" t="s">
        <v>9338</v>
      </c>
      <c r="B9283" s="1">
        <v>46106.424305555556</v>
      </c>
      <c r="C9283" s="2">
        <v>46106</v>
      </c>
      <c r="D9283">
        <v>10</v>
      </c>
      <c r="E9283" t="s">
        <v>25</v>
      </c>
      <c r="F9283" t="s">
        <v>26</v>
      </c>
      <c r="G9283">
        <v>15.8</v>
      </c>
      <c r="H9283">
        <v>293.85000000000002</v>
      </c>
      <c r="I9283">
        <v>293.06</v>
      </c>
      <c r="J9283">
        <v>1.1000000000000001</v>
      </c>
      <c r="K9283">
        <v>5.0999999999999996</v>
      </c>
      <c r="L9283">
        <v>2.4</v>
      </c>
      <c r="M9283">
        <v>128</v>
      </c>
      <c r="N9283" t="s">
        <v>27</v>
      </c>
      <c r="O9283">
        <v>1.079</v>
      </c>
      <c r="P9283" t="s">
        <v>28</v>
      </c>
      <c r="Q9283" t="s">
        <v>29</v>
      </c>
      <c r="R9283">
        <v>4.55</v>
      </c>
      <c r="S9283">
        <v>13</v>
      </c>
      <c r="T9283">
        <v>-0.79</v>
      </c>
      <c r="U9283">
        <v>-2.7</v>
      </c>
      <c r="V9283" t="s">
        <v>697</v>
      </c>
      <c r="W9283" t="s">
        <v>45</v>
      </c>
      <c r="X9283">
        <v>1</v>
      </c>
      <c r="Y9283" t="str">
        <f>IF(tblRides[[#This Row],[supply_demand_ratio]]&lt;0.8,"Below 0.8",IF(tblRides[[#This Row],[supply_demand_ratio]]&lt;1,"Between 0.8-1.0",IF(tblRides[[#This Row],[supply_demand_ratio]]&lt;=1.2,"Between 1.0-1.2","Above 1.2")))</f>
        <v>Between 1.0-1.2</v>
      </c>
    </row>
    <row r="9284" spans="1:25" x14ac:dyDescent="0.3">
      <c r="A9284" t="s">
        <v>9339</v>
      </c>
      <c r="B9284" s="1">
        <v>46106.425000000003</v>
      </c>
      <c r="C9284" s="2">
        <v>46106</v>
      </c>
      <c r="D9284">
        <v>10</v>
      </c>
      <c r="E9284" t="s">
        <v>36</v>
      </c>
      <c r="F9284" t="s">
        <v>26</v>
      </c>
      <c r="G9284">
        <v>10.8</v>
      </c>
      <c r="H9284">
        <v>182.44</v>
      </c>
      <c r="I9284">
        <v>182.22</v>
      </c>
      <c r="J9284">
        <v>1</v>
      </c>
      <c r="K9284">
        <v>7</v>
      </c>
      <c r="L9284">
        <v>11.2</v>
      </c>
      <c r="M9284">
        <v>95</v>
      </c>
      <c r="N9284" t="s">
        <v>27</v>
      </c>
      <c r="O9284">
        <v>0.83299999999999996</v>
      </c>
      <c r="P9284" t="s">
        <v>28</v>
      </c>
      <c r="Q9284" t="s">
        <v>29</v>
      </c>
      <c r="R9284">
        <v>4.55</v>
      </c>
      <c r="S9284">
        <v>4</v>
      </c>
      <c r="T9284">
        <v>-0.22</v>
      </c>
      <c r="U9284">
        <v>4.2</v>
      </c>
      <c r="V9284" t="s">
        <v>697</v>
      </c>
      <c r="W9284" t="s">
        <v>45</v>
      </c>
      <c r="X9284">
        <v>1</v>
      </c>
      <c r="Y9284" t="str">
        <f>IF(tblRides[[#This Row],[supply_demand_ratio]]&lt;0.8,"Below 0.8",IF(tblRides[[#This Row],[supply_demand_ratio]]&lt;1,"Between 0.8-1.0",IF(tblRides[[#This Row],[supply_demand_ratio]]&lt;=1.2,"Between 1.0-1.2","Above 1.2")))</f>
        <v>Between 0.8-1.0</v>
      </c>
    </row>
    <row r="9285" spans="1:25" x14ac:dyDescent="0.3">
      <c r="A9285" t="s">
        <v>9340</v>
      </c>
      <c r="B9285" s="1">
        <v>46106.435416666667</v>
      </c>
      <c r="C9285" s="2">
        <v>46106</v>
      </c>
      <c r="D9285">
        <v>10</v>
      </c>
      <c r="E9285" t="s">
        <v>36</v>
      </c>
      <c r="F9285" t="s">
        <v>34</v>
      </c>
      <c r="G9285">
        <v>3.7</v>
      </c>
      <c r="H9285">
        <v>85.93</v>
      </c>
      <c r="I9285">
        <v>90.03</v>
      </c>
      <c r="J9285">
        <v>1</v>
      </c>
      <c r="K9285">
        <v>2.1</v>
      </c>
      <c r="L9285">
        <v>9.6999999999999993</v>
      </c>
      <c r="M9285">
        <v>110</v>
      </c>
      <c r="N9285" t="s">
        <v>27</v>
      </c>
      <c r="O9285">
        <v>0.92800000000000005</v>
      </c>
      <c r="P9285" t="s">
        <v>28</v>
      </c>
      <c r="Q9285" t="s">
        <v>29</v>
      </c>
      <c r="R9285">
        <v>4.49</v>
      </c>
      <c r="S9285">
        <v>0</v>
      </c>
      <c r="T9285">
        <v>4.0999999999999996</v>
      </c>
      <c r="U9285">
        <v>7.6</v>
      </c>
      <c r="V9285" t="s">
        <v>697</v>
      </c>
      <c r="W9285" t="s">
        <v>31</v>
      </c>
      <c r="X9285">
        <v>1</v>
      </c>
      <c r="Y9285" t="str">
        <f>IF(tblRides[[#This Row],[supply_demand_ratio]]&lt;0.8,"Below 0.8",IF(tblRides[[#This Row],[supply_demand_ratio]]&lt;1,"Between 0.8-1.0",IF(tblRides[[#This Row],[supply_demand_ratio]]&lt;=1.2,"Between 1.0-1.2","Above 1.2")))</f>
        <v>Between 0.8-1.0</v>
      </c>
    </row>
    <row r="9286" spans="1:25" x14ac:dyDescent="0.3">
      <c r="A9286" t="s">
        <v>9341</v>
      </c>
      <c r="B9286" s="1">
        <v>46106.435416666667</v>
      </c>
      <c r="C9286" s="2">
        <v>46106</v>
      </c>
      <c r="D9286">
        <v>10</v>
      </c>
      <c r="E9286" t="s">
        <v>33</v>
      </c>
      <c r="F9286" t="s">
        <v>34</v>
      </c>
      <c r="G9286">
        <v>5</v>
      </c>
      <c r="H9286">
        <v>112.81</v>
      </c>
      <c r="J9286">
        <v>1</v>
      </c>
      <c r="K9286">
        <v>5.8</v>
      </c>
      <c r="L9286">
        <v>8.3000000000000007</v>
      </c>
      <c r="M9286">
        <v>93</v>
      </c>
      <c r="N9286" t="s">
        <v>27</v>
      </c>
      <c r="O9286">
        <v>0.99199999999999999</v>
      </c>
      <c r="P9286" t="s">
        <v>37</v>
      </c>
      <c r="Q9286" t="s">
        <v>38</v>
      </c>
      <c r="R9286">
        <v>4.6100000000000003</v>
      </c>
      <c r="S9286">
        <v>0</v>
      </c>
      <c r="U9286">
        <v>2.5</v>
      </c>
      <c r="V9286" t="s">
        <v>697</v>
      </c>
      <c r="W9286" t="s">
        <v>45</v>
      </c>
      <c r="X9286">
        <v>0</v>
      </c>
      <c r="Y9286" t="str">
        <f>IF(tblRides[[#This Row],[supply_demand_ratio]]&lt;0.8,"Below 0.8",IF(tblRides[[#This Row],[supply_demand_ratio]]&lt;1,"Between 0.8-1.0",IF(tblRides[[#This Row],[supply_demand_ratio]]&lt;=1.2,"Between 1.0-1.2","Above 1.2")))</f>
        <v>Between 0.8-1.0</v>
      </c>
    </row>
    <row r="9287" spans="1:25" x14ac:dyDescent="0.3">
      <c r="A9287" t="s">
        <v>9342</v>
      </c>
      <c r="B9287" s="1">
        <v>46106.45208333333</v>
      </c>
      <c r="C9287" s="2">
        <v>46106</v>
      </c>
      <c r="D9287">
        <v>10</v>
      </c>
      <c r="E9287" t="s">
        <v>25</v>
      </c>
      <c r="F9287" t="s">
        <v>26</v>
      </c>
      <c r="G9287">
        <v>4.5</v>
      </c>
      <c r="H9287">
        <v>120.56</v>
      </c>
      <c r="I9287">
        <v>122.77</v>
      </c>
      <c r="J9287">
        <v>1.2</v>
      </c>
      <c r="K9287">
        <v>8.1</v>
      </c>
      <c r="L9287">
        <v>8.1</v>
      </c>
      <c r="M9287">
        <v>114</v>
      </c>
      <c r="N9287" t="s">
        <v>72</v>
      </c>
      <c r="O9287">
        <v>0.78400000000000003</v>
      </c>
      <c r="P9287" t="s">
        <v>28</v>
      </c>
      <c r="Q9287" t="s">
        <v>29</v>
      </c>
      <c r="R9287">
        <v>4.7300000000000004</v>
      </c>
      <c r="S9287">
        <v>3</v>
      </c>
      <c r="T9287">
        <v>2.21</v>
      </c>
      <c r="U9287">
        <v>0</v>
      </c>
      <c r="V9287" t="s">
        <v>697</v>
      </c>
      <c r="W9287" t="s">
        <v>45</v>
      </c>
      <c r="X9287">
        <v>1</v>
      </c>
      <c r="Y9287" t="str">
        <f>IF(tblRides[[#This Row],[supply_demand_ratio]]&lt;0.8,"Below 0.8",IF(tblRides[[#This Row],[supply_demand_ratio]]&lt;1,"Between 0.8-1.0",IF(tblRides[[#This Row],[supply_demand_ratio]]&lt;=1.2,"Between 1.0-1.2","Above 1.2")))</f>
        <v>Below 0.8</v>
      </c>
    </row>
    <row r="9288" spans="1:25" x14ac:dyDescent="0.3">
      <c r="A9288" t="s">
        <v>9343</v>
      </c>
      <c r="B9288" s="1">
        <v>46106.459027777775</v>
      </c>
      <c r="C9288" s="2">
        <v>46106</v>
      </c>
      <c r="D9288">
        <v>11</v>
      </c>
      <c r="E9288" t="s">
        <v>33</v>
      </c>
      <c r="F9288" t="s">
        <v>26</v>
      </c>
      <c r="G9288">
        <v>8.6</v>
      </c>
      <c r="H9288">
        <v>160.38999999999999</v>
      </c>
      <c r="J9288">
        <v>1</v>
      </c>
      <c r="K9288">
        <v>6</v>
      </c>
      <c r="L9288">
        <v>2.7</v>
      </c>
      <c r="M9288">
        <v>81</v>
      </c>
      <c r="N9288" t="s">
        <v>41</v>
      </c>
      <c r="O9288">
        <v>1.1339999999999999</v>
      </c>
      <c r="P9288" t="s">
        <v>58</v>
      </c>
      <c r="Q9288" t="s">
        <v>59</v>
      </c>
      <c r="R9288">
        <v>4.97</v>
      </c>
      <c r="S9288">
        <v>7</v>
      </c>
      <c r="U9288">
        <v>-3.3</v>
      </c>
      <c r="V9288" t="s">
        <v>697</v>
      </c>
      <c r="W9288" t="s">
        <v>45</v>
      </c>
      <c r="X9288">
        <v>0</v>
      </c>
      <c r="Y9288" t="str">
        <f>IF(tblRides[[#This Row],[supply_demand_ratio]]&lt;0.8,"Below 0.8",IF(tblRides[[#This Row],[supply_demand_ratio]]&lt;1,"Between 0.8-1.0",IF(tblRides[[#This Row],[supply_demand_ratio]]&lt;=1.2,"Between 1.0-1.2","Above 1.2")))</f>
        <v>Between 1.0-1.2</v>
      </c>
    </row>
    <row r="9289" spans="1:25" x14ac:dyDescent="0.3">
      <c r="A9289" t="s">
        <v>9344</v>
      </c>
      <c r="B9289" s="1">
        <v>46106.470833333333</v>
      </c>
      <c r="C9289" s="2">
        <v>46106</v>
      </c>
      <c r="D9289">
        <v>11</v>
      </c>
      <c r="E9289" t="s">
        <v>25</v>
      </c>
      <c r="F9289" t="s">
        <v>26</v>
      </c>
      <c r="G9289">
        <v>3.1</v>
      </c>
      <c r="H9289">
        <v>93.91</v>
      </c>
      <c r="I9289">
        <v>92.74</v>
      </c>
      <c r="J9289">
        <v>1</v>
      </c>
      <c r="K9289">
        <v>2.2000000000000002</v>
      </c>
      <c r="L9289">
        <v>3.9</v>
      </c>
      <c r="M9289">
        <v>108</v>
      </c>
      <c r="N9289" t="s">
        <v>27</v>
      </c>
      <c r="O9289">
        <v>0.84899999999999998</v>
      </c>
      <c r="P9289" t="s">
        <v>28</v>
      </c>
      <c r="Q9289" t="s">
        <v>29</v>
      </c>
      <c r="R9289">
        <v>4.47</v>
      </c>
      <c r="S9289">
        <v>12</v>
      </c>
      <c r="T9289">
        <v>-1.17</v>
      </c>
      <c r="U9289">
        <v>1.7</v>
      </c>
      <c r="V9289" t="s">
        <v>697</v>
      </c>
      <c r="W9289" t="s">
        <v>31</v>
      </c>
      <c r="X9289">
        <v>1</v>
      </c>
      <c r="Y9289" t="str">
        <f>IF(tblRides[[#This Row],[supply_demand_ratio]]&lt;0.8,"Below 0.8",IF(tblRides[[#This Row],[supply_demand_ratio]]&lt;1,"Between 0.8-1.0",IF(tblRides[[#This Row],[supply_demand_ratio]]&lt;=1.2,"Between 1.0-1.2","Above 1.2")))</f>
        <v>Between 0.8-1.0</v>
      </c>
    </row>
    <row r="9290" spans="1:25" x14ac:dyDescent="0.3">
      <c r="A9290" t="s">
        <v>9345</v>
      </c>
      <c r="B9290" s="1">
        <v>46106.474999999999</v>
      </c>
      <c r="C9290" s="2">
        <v>46106</v>
      </c>
      <c r="D9290">
        <v>11</v>
      </c>
      <c r="E9290" t="s">
        <v>43</v>
      </c>
      <c r="F9290" t="s">
        <v>26</v>
      </c>
      <c r="G9290">
        <v>17.5</v>
      </c>
      <c r="H9290">
        <v>286.56</v>
      </c>
      <c r="I9290">
        <v>304.89</v>
      </c>
      <c r="J9290">
        <v>1.1000000000000001</v>
      </c>
      <c r="K9290">
        <v>4</v>
      </c>
      <c r="L9290">
        <v>10</v>
      </c>
      <c r="M9290">
        <v>67</v>
      </c>
      <c r="N9290" t="s">
        <v>41</v>
      </c>
      <c r="O9290">
        <v>1.2270000000000001</v>
      </c>
      <c r="P9290" t="s">
        <v>28</v>
      </c>
      <c r="Q9290" t="s">
        <v>29</v>
      </c>
      <c r="R9290">
        <v>4.4800000000000004</v>
      </c>
      <c r="S9290">
        <v>2</v>
      </c>
      <c r="T9290">
        <v>18.329999999999998</v>
      </c>
      <c r="U9290">
        <v>6</v>
      </c>
      <c r="V9290" t="s">
        <v>697</v>
      </c>
      <c r="W9290" t="s">
        <v>31</v>
      </c>
      <c r="X9290">
        <v>1</v>
      </c>
      <c r="Y9290" t="str">
        <f>IF(tblRides[[#This Row],[supply_demand_ratio]]&lt;0.8,"Below 0.8",IF(tblRides[[#This Row],[supply_demand_ratio]]&lt;1,"Between 0.8-1.0",IF(tblRides[[#This Row],[supply_demand_ratio]]&lt;=1.2,"Between 1.0-1.2","Above 1.2")))</f>
        <v>Above 1.2</v>
      </c>
    </row>
    <row r="9291" spans="1:25" x14ac:dyDescent="0.3">
      <c r="A9291" t="s">
        <v>9346</v>
      </c>
      <c r="B9291" s="1">
        <v>46106.474999999999</v>
      </c>
      <c r="C9291" s="2">
        <v>46106</v>
      </c>
      <c r="D9291">
        <v>11</v>
      </c>
      <c r="E9291" t="s">
        <v>43</v>
      </c>
      <c r="F9291" t="s">
        <v>34</v>
      </c>
      <c r="G9291">
        <v>18.100000000000001</v>
      </c>
      <c r="H9291">
        <v>353.71</v>
      </c>
      <c r="I9291">
        <v>333.52</v>
      </c>
      <c r="J9291">
        <v>1.1000000000000001</v>
      </c>
      <c r="K9291">
        <v>3.1</v>
      </c>
      <c r="L9291">
        <v>6</v>
      </c>
      <c r="M9291">
        <v>67</v>
      </c>
      <c r="N9291" t="s">
        <v>41</v>
      </c>
      <c r="O9291">
        <v>2.2000000000000002</v>
      </c>
      <c r="P9291" t="s">
        <v>28</v>
      </c>
      <c r="Q9291" t="s">
        <v>29</v>
      </c>
      <c r="R9291">
        <v>4.91</v>
      </c>
      <c r="S9291">
        <v>0</v>
      </c>
      <c r="T9291">
        <v>-20.190000000000001</v>
      </c>
      <c r="U9291">
        <v>2.9</v>
      </c>
      <c r="V9291" t="s">
        <v>697</v>
      </c>
      <c r="W9291" t="s">
        <v>31</v>
      </c>
      <c r="X9291">
        <v>1</v>
      </c>
      <c r="Y9291" t="str">
        <f>IF(tblRides[[#This Row],[supply_demand_ratio]]&lt;0.8,"Below 0.8",IF(tblRides[[#This Row],[supply_demand_ratio]]&lt;1,"Between 0.8-1.0",IF(tblRides[[#This Row],[supply_demand_ratio]]&lt;=1.2,"Between 1.0-1.2","Above 1.2")))</f>
        <v>Above 1.2</v>
      </c>
    </row>
    <row r="9292" spans="1:25" x14ac:dyDescent="0.3">
      <c r="A9292" t="s">
        <v>9347</v>
      </c>
      <c r="B9292" s="1">
        <v>46106.480555555558</v>
      </c>
      <c r="C9292" s="2">
        <v>46106</v>
      </c>
      <c r="D9292">
        <v>11</v>
      </c>
      <c r="E9292" t="s">
        <v>62</v>
      </c>
      <c r="F9292" t="s">
        <v>26</v>
      </c>
      <c r="G9292">
        <v>7.6</v>
      </c>
      <c r="H9292">
        <v>145.77000000000001</v>
      </c>
      <c r="I9292">
        <v>144</v>
      </c>
      <c r="J9292">
        <v>1</v>
      </c>
      <c r="K9292">
        <v>4.7</v>
      </c>
      <c r="L9292">
        <v>4.5</v>
      </c>
      <c r="M9292">
        <v>55</v>
      </c>
      <c r="N9292" t="s">
        <v>41</v>
      </c>
      <c r="O9292">
        <v>1.4219999999999999</v>
      </c>
      <c r="P9292" t="s">
        <v>28</v>
      </c>
      <c r="Q9292" t="s">
        <v>29</v>
      </c>
      <c r="R9292">
        <v>4.66</v>
      </c>
      <c r="S9292">
        <v>2</v>
      </c>
      <c r="T9292">
        <v>-1.77</v>
      </c>
      <c r="U9292">
        <v>-0.2</v>
      </c>
      <c r="V9292" t="s">
        <v>697</v>
      </c>
      <c r="W9292" t="s">
        <v>31</v>
      </c>
      <c r="X9292">
        <v>1</v>
      </c>
      <c r="Y9292" t="str">
        <f>IF(tblRides[[#This Row],[supply_demand_ratio]]&lt;0.8,"Below 0.8",IF(tblRides[[#This Row],[supply_demand_ratio]]&lt;1,"Between 0.8-1.0",IF(tblRides[[#This Row],[supply_demand_ratio]]&lt;=1.2,"Between 1.0-1.2","Above 1.2")))</f>
        <v>Above 1.2</v>
      </c>
    </row>
    <row r="9293" spans="1:25" x14ac:dyDescent="0.3">
      <c r="A9293" t="s">
        <v>9348</v>
      </c>
      <c r="B9293" s="1">
        <v>46106.489583333336</v>
      </c>
      <c r="C9293" s="2">
        <v>46106</v>
      </c>
      <c r="D9293">
        <v>11</v>
      </c>
      <c r="E9293" t="s">
        <v>43</v>
      </c>
      <c r="F9293" t="s">
        <v>34</v>
      </c>
      <c r="G9293">
        <v>4.5999999999999996</v>
      </c>
      <c r="H9293">
        <v>104.49</v>
      </c>
      <c r="I9293">
        <v>101.64</v>
      </c>
      <c r="J9293">
        <v>1</v>
      </c>
      <c r="K9293">
        <v>2</v>
      </c>
      <c r="L9293">
        <v>1.5</v>
      </c>
      <c r="M9293">
        <v>72</v>
      </c>
      <c r="N9293" t="s">
        <v>41</v>
      </c>
      <c r="O9293">
        <v>2.1640000000000001</v>
      </c>
      <c r="P9293" t="s">
        <v>28</v>
      </c>
      <c r="Q9293" t="s">
        <v>29</v>
      </c>
      <c r="R9293">
        <v>4.59</v>
      </c>
      <c r="S9293">
        <v>0</v>
      </c>
      <c r="T9293">
        <v>-2.85</v>
      </c>
      <c r="U9293">
        <v>-0.5</v>
      </c>
      <c r="V9293" t="s">
        <v>697</v>
      </c>
      <c r="W9293" t="s">
        <v>31</v>
      </c>
      <c r="X9293">
        <v>1</v>
      </c>
      <c r="Y9293" t="str">
        <f>IF(tblRides[[#This Row],[supply_demand_ratio]]&lt;0.8,"Below 0.8",IF(tblRides[[#This Row],[supply_demand_ratio]]&lt;1,"Between 0.8-1.0",IF(tblRides[[#This Row],[supply_demand_ratio]]&lt;=1.2,"Between 1.0-1.2","Above 1.2")))</f>
        <v>Above 1.2</v>
      </c>
    </row>
    <row r="9294" spans="1:25" x14ac:dyDescent="0.3">
      <c r="A9294" t="s">
        <v>9349</v>
      </c>
      <c r="B9294" s="1">
        <v>46106.501388888886</v>
      </c>
      <c r="C9294" s="2">
        <v>46106</v>
      </c>
      <c r="D9294">
        <v>12</v>
      </c>
      <c r="E9294" t="s">
        <v>33</v>
      </c>
      <c r="F9294" t="s">
        <v>34</v>
      </c>
      <c r="G9294">
        <v>13.2</v>
      </c>
      <c r="H9294">
        <v>238.06</v>
      </c>
      <c r="I9294">
        <v>222.29</v>
      </c>
      <c r="J9294">
        <v>1</v>
      </c>
      <c r="K9294">
        <v>3</v>
      </c>
      <c r="L9294">
        <v>4.8</v>
      </c>
      <c r="M9294">
        <v>107</v>
      </c>
      <c r="N9294" t="s">
        <v>27</v>
      </c>
      <c r="O9294">
        <v>1.1719999999999999</v>
      </c>
      <c r="P9294" t="s">
        <v>28</v>
      </c>
      <c r="Q9294" t="s">
        <v>29</v>
      </c>
      <c r="R9294">
        <v>4.7699999999999996</v>
      </c>
      <c r="S9294">
        <v>0</v>
      </c>
      <c r="T9294">
        <v>-15.77</v>
      </c>
      <c r="U9294">
        <v>1.8</v>
      </c>
      <c r="V9294" t="s">
        <v>697</v>
      </c>
      <c r="W9294" t="s">
        <v>31</v>
      </c>
      <c r="X9294">
        <v>1</v>
      </c>
      <c r="Y9294" t="str">
        <f>IF(tblRides[[#This Row],[supply_demand_ratio]]&lt;0.8,"Below 0.8",IF(tblRides[[#This Row],[supply_demand_ratio]]&lt;1,"Between 0.8-1.0",IF(tblRides[[#This Row],[supply_demand_ratio]]&lt;=1.2,"Between 1.0-1.2","Above 1.2")))</f>
        <v>Between 1.0-1.2</v>
      </c>
    </row>
    <row r="9295" spans="1:25" x14ac:dyDescent="0.3">
      <c r="A9295" t="s">
        <v>9350</v>
      </c>
      <c r="B9295" s="1">
        <v>46106.506249999999</v>
      </c>
      <c r="C9295" s="2">
        <v>46106</v>
      </c>
      <c r="D9295">
        <v>12</v>
      </c>
      <c r="E9295" t="s">
        <v>36</v>
      </c>
      <c r="F9295" t="s">
        <v>26</v>
      </c>
      <c r="G9295">
        <v>10.4</v>
      </c>
      <c r="H9295">
        <v>186.93</v>
      </c>
      <c r="I9295">
        <v>192.45</v>
      </c>
      <c r="J9295">
        <v>1</v>
      </c>
      <c r="K9295">
        <v>4.7</v>
      </c>
      <c r="L9295">
        <v>2.6</v>
      </c>
      <c r="M9295">
        <v>128</v>
      </c>
      <c r="N9295" t="s">
        <v>27</v>
      </c>
      <c r="O9295">
        <v>1.1779999999999999</v>
      </c>
      <c r="P9295" t="s">
        <v>28</v>
      </c>
      <c r="Q9295" t="s">
        <v>29</v>
      </c>
      <c r="R9295">
        <v>4.62</v>
      </c>
      <c r="S9295">
        <v>29</v>
      </c>
      <c r="T9295">
        <v>5.52</v>
      </c>
      <c r="U9295">
        <v>-2.1</v>
      </c>
      <c r="V9295" t="s">
        <v>697</v>
      </c>
      <c r="W9295" t="s">
        <v>31</v>
      </c>
      <c r="X9295">
        <v>1</v>
      </c>
      <c r="Y9295" t="str">
        <f>IF(tblRides[[#This Row],[supply_demand_ratio]]&lt;0.8,"Below 0.8",IF(tblRides[[#This Row],[supply_demand_ratio]]&lt;1,"Between 0.8-1.0",IF(tblRides[[#This Row],[supply_demand_ratio]]&lt;=1.2,"Between 1.0-1.2","Above 1.2")))</f>
        <v>Between 1.0-1.2</v>
      </c>
    </row>
    <row r="9296" spans="1:25" x14ac:dyDescent="0.3">
      <c r="A9296" t="s">
        <v>9351</v>
      </c>
      <c r="B9296" s="1">
        <v>46106.506944444445</v>
      </c>
      <c r="C9296" s="2">
        <v>46106</v>
      </c>
      <c r="D9296">
        <v>12</v>
      </c>
      <c r="E9296" t="s">
        <v>43</v>
      </c>
      <c r="F9296" t="s">
        <v>26</v>
      </c>
      <c r="G9296">
        <v>2.7</v>
      </c>
      <c r="H9296">
        <v>72.849999999999994</v>
      </c>
      <c r="I9296">
        <v>76.42</v>
      </c>
      <c r="J9296">
        <v>1</v>
      </c>
      <c r="K9296">
        <v>3.4</v>
      </c>
      <c r="L9296">
        <v>5.0999999999999996</v>
      </c>
      <c r="M9296">
        <v>75</v>
      </c>
      <c r="N9296" t="s">
        <v>41</v>
      </c>
      <c r="O9296">
        <v>1.6120000000000001</v>
      </c>
      <c r="P9296" t="s">
        <v>28</v>
      </c>
      <c r="Q9296" t="s">
        <v>29</v>
      </c>
      <c r="R9296">
        <v>4.54</v>
      </c>
      <c r="S9296">
        <v>1</v>
      </c>
      <c r="T9296">
        <v>3.57</v>
      </c>
      <c r="U9296">
        <v>1.7</v>
      </c>
      <c r="V9296" t="s">
        <v>697</v>
      </c>
      <c r="W9296" t="s">
        <v>31</v>
      </c>
      <c r="X9296">
        <v>1</v>
      </c>
      <c r="Y9296" t="str">
        <f>IF(tblRides[[#This Row],[supply_demand_ratio]]&lt;0.8,"Below 0.8",IF(tblRides[[#This Row],[supply_demand_ratio]]&lt;1,"Between 0.8-1.0",IF(tblRides[[#This Row],[supply_demand_ratio]]&lt;=1.2,"Between 1.0-1.2","Above 1.2")))</f>
        <v>Above 1.2</v>
      </c>
    </row>
    <row r="9297" spans="1:25" x14ac:dyDescent="0.3">
      <c r="A9297" t="s">
        <v>9352</v>
      </c>
      <c r="B9297" s="1">
        <v>46106.508333333331</v>
      </c>
      <c r="C9297" s="2">
        <v>46106</v>
      </c>
      <c r="D9297">
        <v>12</v>
      </c>
      <c r="E9297" t="s">
        <v>62</v>
      </c>
      <c r="F9297" t="s">
        <v>26</v>
      </c>
      <c r="G9297">
        <v>6</v>
      </c>
      <c r="H9297">
        <v>137.57</v>
      </c>
      <c r="I9297">
        <v>140.53</v>
      </c>
      <c r="J9297">
        <v>1</v>
      </c>
      <c r="K9297">
        <v>8</v>
      </c>
      <c r="L9297">
        <v>12.1</v>
      </c>
      <c r="M9297">
        <v>59</v>
      </c>
      <c r="N9297" t="s">
        <v>41</v>
      </c>
      <c r="O9297">
        <v>2.2000000000000002</v>
      </c>
      <c r="P9297" t="s">
        <v>28</v>
      </c>
      <c r="Q9297" t="s">
        <v>29</v>
      </c>
      <c r="R9297">
        <v>4.67</v>
      </c>
      <c r="S9297">
        <v>5</v>
      </c>
      <c r="T9297">
        <v>2.96</v>
      </c>
      <c r="U9297">
        <v>4.0999999999999996</v>
      </c>
      <c r="V9297" t="s">
        <v>697</v>
      </c>
      <c r="W9297" t="s">
        <v>45</v>
      </c>
      <c r="X9297">
        <v>1</v>
      </c>
      <c r="Y9297" t="str">
        <f>IF(tblRides[[#This Row],[supply_demand_ratio]]&lt;0.8,"Below 0.8",IF(tblRides[[#This Row],[supply_demand_ratio]]&lt;1,"Between 0.8-1.0",IF(tblRides[[#This Row],[supply_demand_ratio]]&lt;=1.2,"Between 1.0-1.2","Above 1.2")))</f>
        <v>Above 1.2</v>
      </c>
    </row>
    <row r="9298" spans="1:25" x14ac:dyDescent="0.3">
      <c r="A9298" t="s">
        <v>9353</v>
      </c>
      <c r="B9298" s="1">
        <v>46106.51666666667</v>
      </c>
      <c r="C9298" s="2">
        <v>46106</v>
      </c>
      <c r="D9298">
        <v>12</v>
      </c>
      <c r="E9298" t="s">
        <v>25</v>
      </c>
      <c r="F9298" t="s">
        <v>26</v>
      </c>
      <c r="G9298">
        <v>5.8</v>
      </c>
      <c r="H9298">
        <v>120.08</v>
      </c>
      <c r="I9298">
        <v>124.13</v>
      </c>
      <c r="J9298">
        <v>1</v>
      </c>
      <c r="K9298">
        <v>4.3</v>
      </c>
      <c r="L9298">
        <v>6.5</v>
      </c>
      <c r="M9298">
        <v>107</v>
      </c>
      <c r="N9298" t="s">
        <v>27</v>
      </c>
      <c r="O9298">
        <v>0.89700000000000002</v>
      </c>
      <c r="P9298" t="s">
        <v>28</v>
      </c>
      <c r="Q9298" t="s">
        <v>29</v>
      </c>
      <c r="R9298">
        <v>4.7699999999999996</v>
      </c>
      <c r="S9298">
        <v>7</v>
      </c>
      <c r="T9298">
        <v>4.05</v>
      </c>
      <c r="U9298">
        <v>2.2000000000000002</v>
      </c>
      <c r="V9298" t="s">
        <v>697</v>
      </c>
      <c r="W9298" t="s">
        <v>31</v>
      </c>
      <c r="X9298">
        <v>1</v>
      </c>
      <c r="Y9298" t="str">
        <f>IF(tblRides[[#This Row],[supply_demand_ratio]]&lt;0.8,"Below 0.8",IF(tblRides[[#This Row],[supply_demand_ratio]]&lt;1,"Between 0.8-1.0",IF(tblRides[[#This Row],[supply_demand_ratio]]&lt;=1.2,"Between 1.0-1.2","Above 1.2")))</f>
        <v>Between 0.8-1.0</v>
      </c>
    </row>
    <row r="9299" spans="1:25" x14ac:dyDescent="0.3">
      <c r="A9299" t="s">
        <v>9354</v>
      </c>
      <c r="B9299" s="1">
        <v>46106.521527777775</v>
      </c>
      <c r="C9299" s="2">
        <v>46106</v>
      </c>
      <c r="D9299">
        <v>12</v>
      </c>
      <c r="E9299" t="s">
        <v>43</v>
      </c>
      <c r="F9299" t="s">
        <v>26</v>
      </c>
      <c r="G9299">
        <v>0.7</v>
      </c>
      <c r="H9299">
        <v>54.07</v>
      </c>
      <c r="I9299">
        <v>54.25</v>
      </c>
      <c r="J9299">
        <v>1.1000000000000001</v>
      </c>
      <c r="K9299">
        <v>4.3</v>
      </c>
      <c r="L9299">
        <v>5.5</v>
      </c>
      <c r="M9299">
        <v>64</v>
      </c>
      <c r="N9299" t="s">
        <v>41</v>
      </c>
      <c r="O9299">
        <v>1.4890000000000001</v>
      </c>
      <c r="P9299" t="s">
        <v>28</v>
      </c>
      <c r="Q9299" t="s">
        <v>29</v>
      </c>
      <c r="R9299">
        <v>4.5</v>
      </c>
      <c r="S9299">
        <v>24</v>
      </c>
      <c r="T9299">
        <v>0.18</v>
      </c>
      <c r="U9299">
        <v>1.2</v>
      </c>
      <c r="V9299" t="s">
        <v>697</v>
      </c>
      <c r="W9299" t="s">
        <v>31</v>
      </c>
      <c r="X9299">
        <v>1</v>
      </c>
      <c r="Y9299" t="str">
        <f>IF(tblRides[[#This Row],[supply_demand_ratio]]&lt;0.8,"Below 0.8",IF(tblRides[[#This Row],[supply_demand_ratio]]&lt;1,"Between 0.8-1.0",IF(tblRides[[#This Row],[supply_demand_ratio]]&lt;=1.2,"Between 1.0-1.2","Above 1.2")))</f>
        <v>Above 1.2</v>
      </c>
    </row>
    <row r="9300" spans="1:25" x14ac:dyDescent="0.3">
      <c r="A9300" t="s">
        <v>9355</v>
      </c>
      <c r="B9300" s="1">
        <v>46106.525000000001</v>
      </c>
      <c r="C9300" s="2">
        <v>46106</v>
      </c>
      <c r="D9300">
        <v>12</v>
      </c>
      <c r="E9300" t="s">
        <v>25</v>
      </c>
      <c r="F9300" t="s">
        <v>34</v>
      </c>
      <c r="G9300">
        <v>9.9</v>
      </c>
      <c r="H9300">
        <v>223.31</v>
      </c>
      <c r="J9300">
        <v>1.1000000000000001</v>
      </c>
      <c r="K9300">
        <v>2</v>
      </c>
      <c r="L9300">
        <v>1</v>
      </c>
      <c r="M9300">
        <v>121</v>
      </c>
      <c r="N9300" t="s">
        <v>41</v>
      </c>
      <c r="O9300">
        <v>1.573</v>
      </c>
      <c r="P9300" t="s">
        <v>58</v>
      </c>
      <c r="Q9300" t="s">
        <v>59</v>
      </c>
      <c r="R9300">
        <v>4.93</v>
      </c>
      <c r="S9300">
        <v>0</v>
      </c>
      <c r="U9300">
        <v>-1</v>
      </c>
      <c r="V9300" t="s">
        <v>697</v>
      </c>
      <c r="W9300" t="s">
        <v>31</v>
      </c>
      <c r="X9300">
        <v>0</v>
      </c>
      <c r="Y9300" t="str">
        <f>IF(tblRides[[#This Row],[supply_demand_ratio]]&lt;0.8,"Below 0.8",IF(tblRides[[#This Row],[supply_demand_ratio]]&lt;1,"Between 0.8-1.0",IF(tblRides[[#This Row],[supply_demand_ratio]]&lt;=1.2,"Between 1.0-1.2","Above 1.2")))</f>
        <v>Above 1.2</v>
      </c>
    </row>
    <row r="9301" spans="1:25" x14ac:dyDescent="0.3">
      <c r="A9301" t="s">
        <v>9356</v>
      </c>
      <c r="B9301" s="1">
        <v>46106.540972222225</v>
      </c>
      <c r="C9301" s="2">
        <v>46106</v>
      </c>
      <c r="D9301">
        <v>12</v>
      </c>
      <c r="E9301" t="s">
        <v>33</v>
      </c>
      <c r="F9301" t="s">
        <v>26</v>
      </c>
      <c r="G9301">
        <v>4.7</v>
      </c>
      <c r="H9301">
        <v>103.61</v>
      </c>
      <c r="I9301">
        <v>101.66</v>
      </c>
      <c r="J9301">
        <v>1</v>
      </c>
      <c r="K9301">
        <v>2.2999999999999998</v>
      </c>
      <c r="L9301">
        <v>4.5</v>
      </c>
      <c r="M9301">
        <v>88</v>
      </c>
      <c r="N9301" t="s">
        <v>41</v>
      </c>
      <c r="O9301">
        <v>1.161</v>
      </c>
      <c r="P9301" t="s">
        <v>28</v>
      </c>
      <c r="Q9301" t="s">
        <v>29</v>
      </c>
      <c r="R9301">
        <v>4.6900000000000004</v>
      </c>
      <c r="S9301">
        <v>5</v>
      </c>
      <c r="T9301">
        <v>-1.95</v>
      </c>
      <c r="U9301">
        <v>2.2000000000000002</v>
      </c>
      <c r="V9301" t="s">
        <v>697</v>
      </c>
      <c r="W9301" t="s">
        <v>31</v>
      </c>
      <c r="X9301">
        <v>1</v>
      </c>
      <c r="Y9301" t="str">
        <f>IF(tblRides[[#This Row],[supply_demand_ratio]]&lt;0.8,"Below 0.8",IF(tblRides[[#This Row],[supply_demand_ratio]]&lt;1,"Between 0.8-1.0",IF(tblRides[[#This Row],[supply_demand_ratio]]&lt;=1.2,"Between 1.0-1.2","Above 1.2")))</f>
        <v>Between 1.0-1.2</v>
      </c>
    </row>
    <row r="9302" spans="1:25" x14ac:dyDescent="0.3">
      <c r="A9302" t="s">
        <v>9357</v>
      </c>
      <c r="B9302" s="1">
        <v>46106.566666666666</v>
      </c>
      <c r="C9302" s="2">
        <v>46106</v>
      </c>
      <c r="D9302">
        <v>13</v>
      </c>
      <c r="E9302" t="s">
        <v>62</v>
      </c>
      <c r="F9302" t="s">
        <v>26</v>
      </c>
      <c r="G9302">
        <v>7.4</v>
      </c>
      <c r="H9302">
        <v>134.38999999999999</v>
      </c>
      <c r="I9302">
        <v>134.34</v>
      </c>
      <c r="J9302">
        <v>1</v>
      </c>
      <c r="K9302">
        <v>6</v>
      </c>
      <c r="L9302">
        <v>4</v>
      </c>
      <c r="M9302">
        <v>57</v>
      </c>
      <c r="N9302" t="s">
        <v>41</v>
      </c>
      <c r="O9302">
        <v>1.5629999999999999</v>
      </c>
      <c r="P9302" t="s">
        <v>28</v>
      </c>
      <c r="Q9302" t="s">
        <v>29</v>
      </c>
      <c r="R9302">
        <v>4.6900000000000004</v>
      </c>
      <c r="S9302">
        <v>13</v>
      </c>
      <c r="T9302">
        <v>-0.05</v>
      </c>
      <c r="U9302">
        <v>-2</v>
      </c>
      <c r="V9302" t="s">
        <v>697</v>
      </c>
      <c r="W9302" t="s">
        <v>45</v>
      </c>
      <c r="X9302">
        <v>1</v>
      </c>
      <c r="Y9302" t="str">
        <f>IF(tblRides[[#This Row],[supply_demand_ratio]]&lt;0.8,"Below 0.8",IF(tblRides[[#This Row],[supply_demand_ratio]]&lt;1,"Between 0.8-1.0",IF(tblRides[[#This Row],[supply_demand_ratio]]&lt;=1.2,"Between 1.0-1.2","Above 1.2")))</f>
        <v>Above 1.2</v>
      </c>
    </row>
    <row r="9303" spans="1:25" x14ac:dyDescent="0.3">
      <c r="A9303" t="s">
        <v>9358</v>
      </c>
      <c r="B9303" s="1">
        <v>46106.586805555555</v>
      </c>
      <c r="C9303" s="2">
        <v>46106</v>
      </c>
      <c r="D9303">
        <v>14</v>
      </c>
      <c r="E9303" t="s">
        <v>33</v>
      </c>
      <c r="F9303" t="s">
        <v>34</v>
      </c>
      <c r="G9303">
        <v>12.5</v>
      </c>
      <c r="H9303">
        <v>253.31</v>
      </c>
      <c r="I9303">
        <v>249.59</v>
      </c>
      <c r="J9303">
        <v>1</v>
      </c>
      <c r="K9303">
        <v>3.1</v>
      </c>
      <c r="L9303">
        <v>6.3</v>
      </c>
      <c r="M9303">
        <v>82</v>
      </c>
      <c r="N9303" t="s">
        <v>41</v>
      </c>
      <c r="O9303">
        <v>1.5109999999999999</v>
      </c>
      <c r="P9303" t="s">
        <v>28</v>
      </c>
      <c r="Q9303" t="s">
        <v>29</v>
      </c>
      <c r="R9303">
        <v>4.6100000000000003</v>
      </c>
      <c r="S9303">
        <v>0</v>
      </c>
      <c r="T9303">
        <v>-3.72</v>
      </c>
      <c r="U9303">
        <v>3.2</v>
      </c>
      <c r="V9303" t="s">
        <v>697</v>
      </c>
      <c r="W9303" t="s">
        <v>31</v>
      </c>
      <c r="X9303">
        <v>1</v>
      </c>
      <c r="Y9303" t="str">
        <f>IF(tblRides[[#This Row],[supply_demand_ratio]]&lt;0.8,"Below 0.8",IF(tblRides[[#This Row],[supply_demand_ratio]]&lt;1,"Between 0.8-1.0",IF(tblRides[[#This Row],[supply_demand_ratio]]&lt;=1.2,"Between 1.0-1.2","Above 1.2")))</f>
        <v>Above 1.2</v>
      </c>
    </row>
    <row r="9304" spans="1:25" x14ac:dyDescent="0.3">
      <c r="A9304" t="s">
        <v>9359</v>
      </c>
      <c r="B9304" s="1">
        <v>46106.593055555553</v>
      </c>
      <c r="C9304" s="2">
        <v>46106</v>
      </c>
      <c r="D9304">
        <v>14</v>
      </c>
      <c r="E9304" t="s">
        <v>33</v>
      </c>
      <c r="F9304" t="s">
        <v>26</v>
      </c>
      <c r="G9304">
        <v>6.6</v>
      </c>
      <c r="H9304">
        <v>123.35</v>
      </c>
      <c r="I9304">
        <v>126.77</v>
      </c>
      <c r="J9304">
        <v>1</v>
      </c>
      <c r="K9304">
        <v>4.0999999999999996</v>
      </c>
      <c r="L9304">
        <v>7.3</v>
      </c>
      <c r="M9304">
        <v>99</v>
      </c>
      <c r="N9304" t="s">
        <v>41</v>
      </c>
      <c r="O9304">
        <v>1.2509999999999999</v>
      </c>
      <c r="P9304" t="s">
        <v>28</v>
      </c>
      <c r="Q9304" t="s">
        <v>29</v>
      </c>
      <c r="R9304">
        <v>4.6399999999999997</v>
      </c>
      <c r="S9304">
        <v>7</v>
      </c>
      <c r="T9304">
        <v>3.42</v>
      </c>
      <c r="U9304">
        <v>3.2</v>
      </c>
      <c r="V9304" t="s">
        <v>697</v>
      </c>
      <c r="W9304" t="s">
        <v>31</v>
      </c>
      <c r="X9304">
        <v>1</v>
      </c>
      <c r="Y9304" t="str">
        <f>IF(tblRides[[#This Row],[supply_demand_ratio]]&lt;0.8,"Below 0.8",IF(tblRides[[#This Row],[supply_demand_ratio]]&lt;1,"Between 0.8-1.0",IF(tblRides[[#This Row],[supply_demand_ratio]]&lt;=1.2,"Between 1.0-1.2","Above 1.2")))</f>
        <v>Above 1.2</v>
      </c>
    </row>
    <row r="9305" spans="1:25" x14ac:dyDescent="0.3">
      <c r="A9305" t="s">
        <v>9360</v>
      </c>
      <c r="B9305" s="1">
        <v>46106.59375</v>
      </c>
      <c r="C9305" s="2">
        <v>46106</v>
      </c>
      <c r="D9305">
        <v>14</v>
      </c>
      <c r="E9305" t="s">
        <v>25</v>
      </c>
      <c r="F9305" t="s">
        <v>34</v>
      </c>
      <c r="G9305">
        <v>10.3</v>
      </c>
      <c r="H9305">
        <v>212.54</v>
      </c>
      <c r="I9305">
        <v>196.08</v>
      </c>
      <c r="J9305">
        <v>1.1000000000000001</v>
      </c>
      <c r="K9305">
        <v>3.2</v>
      </c>
      <c r="L9305">
        <v>1</v>
      </c>
      <c r="M9305">
        <v>140</v>
      </c>
      <c r="N9305" t="s">
        <v>27</v>
      </c>
      <c r="O9305">
        <v>1.2370000000000001</v>
      </c>
      <c r="P9305" t="s">
        <v>28</v>
      </c>
      <c r="Q9305" t="s">
        <v>29</v>
      </c>
      <c r="R9305">
        <v>4.57</v>
      </c>
      <c r="S9305">
        <v>0</v>
      </c>
      <c r="T9305">
        <v>-16.46</v>
      </c>
      <c r="U9305">
        <v>-2.2000000000000002</v>
      </c>
      <c r="V9305" t="s">
        <v>697</v>
      </c>
      <c r="W9305" t="s">
        <v>31</v>
      </c>
      <c r="X9305">
        <v>1</v>
      </c>
      <c r="Y9305" t="str">
        <f>IF(tblRides[[#This Row],[supply_demand_ratio]]&lt;0.8,"Below 0.8",IF(tblRides[[#This Row],[supply_demand_ratio]]&lt;1,"Between 0.8-1.0",IF(tblRides[[#This Row],[supply_demand_ratio]]&lt;=1.2,"Between 1.0-1.2","Above 1.2")))</f>
        <v>Above 1.2</v>
      </c>
    </row>
    <row r="9306" spans="1:25" x14ac:dyDescent="0.3">
      <c r="A9306" t="s">
        <v>9361</v>
      </c>
      <c r="B9306" s="1">
        <v>46106.603472222225</v>
      </c>
      <c r="C9306" s="2">
        <v>46106</v>
      </c>
      <c r="D9306">
        <v>14</v>
      </c>
      <c r="E9306" t="s">
        <v>62</v>
      </c>
      <c r="F9306" t="s">
        <v>34</v>
      </c>
      <c r="G9306">
        <v>5.6</v>
      </c>
      <c r="H9306">
        <v>107.95</v>
      </c>
      <c r="I9306">
        <v>118.57</v>
      </c>
      <c r="J9306">
        <v>1</v>
      </c>
      <c r="K9306">
        <v>5.7</v>
      </c>
      <c r="L9306">
        <v>3.9</v>
      </c>
      <c r="M9306">
        <v>69</v>
      </c>
      <c r="N9306" t="s">
        <v>41</v>
      </c>
      <c r="O9306">
        <v>1.6180000000000001</v>
      </c>
      <c r="P9306" t="s">
        <v>28</v>
      </c>
      <c r="Q9306" t="s">
        <v>29</v>
      </c>
      <c r="R9306">
        <v>4.95</v>
      </c>
      <c r="S9306">
        <v>0</v>
      </c>
      <c r="T9306">
        <v>10.62</v>
      </c>
      <c r="U9306">
        <v>-1.8</v>
      </c>
      <c r="V9306" t="s">
        <v>697</v>
      </c>
      <c r="W9306" t="s">
        <v>45</v>
      </c>
      <c r="X9306">
        <v>1</v>
      </c>
      <c r="Y9306" t="str">
        <f>IF(tblRides[[#This Row],[supply_demand_ratio]]&lt;0.8,"Below 0.8",IF(tblRides[[#This Row],[supply_demand_ratio]]&lt;1,"Between 0.8-1.0",IF(tblRides[[#This Row],[supply_demand_ratio]]&lt;=1.2,"Between 1.0-1.2","Above 1.2")))</f>
        <v>Above 1.2</v>
      </c>
    </row>
    <row r="9307" spans="1:25" x14ac:dyDescent="0.3">
      <c r="A9307" t="s">
        <v>9362</v>
      </c>
      <c r="B9307" s="1">
        <v>46106.617361111108</v>
      </c>
      <c r="C9307" s="2">
        <v>46106</v>
      </c>
      <c r="D9307">
        <v>14</v>
      </c>
      <c r="E9307" t="s">
        <v>43</v>
      </c>
      <c r="F9307" t="s">
        <v>26</v>
      </c>
      <c r="G9307">
        <v>1.6</v>
      </c>
      <c r="H9307">
        <v>61.4</v>
      </c>
      <c r="J9307">
        <v>1</v>
      </c>
      <c r="K9307">
        <v>2</v>
      </c>
      <c r="M9307">
        <v>67</v>
      </c>
      <c r="N9307" t="s">
        <v>41</v>
      </c>
      <c r="O9307">
        <v>1.92</v>
      </c>
      <c r="P9307" t="s">
        <v>82</v>
      </c>
      <c r="Q9307" t="s">
        <v>83</v>
      </c>
      <c r="R9307">
        <v>4.75</v>
      </c>
      <c r="S9307">
        <v>7</v>
      </c>
      <c r="V9307" t="s">
        <v>697</v>
      </c>
      <c r="W9307" t="s">
        <v>31</v>
      </c>
      <c r="X9307">
        <v>0</v>
      </c>
      <c r="Y9307" t="str">
        <f>IF(tblRides[[#This Row],[supply_demand_ratio]]&lt;0.8,"Below 0.8",IF(tblRides[[#This Row],[supply_demand_ratio]]&lt;1,"Between 0.8-1.0",IF(tblRides[[#This Row],[supply_demand_ratio]]&lt;=1.2,"Between 1.0-1.2","Above 1.2")))</f>
        <v>Above 1.2</v>
      </c>
    </row>
    <row r="9308" spans="1:25" x14ac:dyDescent="0.3">
      <c r="A9308" t="s">
        <v>9363</v>
      </c>
      <c r="B9308" s="1">
        <v>46106.624305555553</v>
      </c>
      <c r="C9308" s="2">
        <v>46106</v>
      </c>
      <c r="D9308">
        <v>14</v>
      </c>
      <c r="E9308" t="s">
        <v>25</v>
      </c>
      <c r="F9308" t="s">
        <v>34</v>
      </c>
      <c r="G9308">
        <v>14.8</v>
      </c>
      <c r="H9308">
        <v>241.15</v>
      </c>
      <c r="I9308">
        <v>249.79</v>
      </c>
      <c r="J9308">
        <v>1</v>
      </c>
      <c r="K9308">
        <v>3.1</v>
      </c>
      <c r="L9308">
        <v>2</v>
      </c>
      <c r="M9308">
        <v>119</v>
      </c>
      <c r="N9308" t="s">
        <v>27</v>
      </c>
      <c r="O9308">
        <v>1.04</v>
      </c>
      <c r="P9308" t="s">
        <v>28</v>
      </c>
      <c r="Q9308" t="s">
        <v>29</v>
      </c>
      <c r="R9308">
        <v>4.63</v>
      </c>
      <c r="S9308">
        <v>0</v>
      </c>
      <c r="T9308">
        <v>8.64</v>
      </c>
      <c r="U9308">
        <v>-1.1000000000000001</v>
      </c>
      <c r="V9308" t="s">
        <v>697</v>
      </c>
      <c r="W9308" t="s">
        <v>31</v>
      </c>
      <c r="X9308">
        <v>1</v>
      </c>
      <c r="Y9308" t="str">
        <f>IF(tblRides[[#This Row],[supply_demand_ratio]]&lt;0.8,"Below 0.8",IF(tblRides[[#This Row],[supply_demand_ratio]]&lt;1,"Between 0.8-1.0",IF(tblRides[[#This Row],[supply_demand_ratio]]&lt;=1.2,"Between 1.0-1.2","Above 1.2")))</f>
        <v>Between 1.0-1.2</v>
      </c>
    </row>
    <row r="9309" spans="1:25" x14ac:dyDescent="0.3">
      <c r="A9309" t="s">
        <v>9364</v>
      </c>
      <c r="B9309" s="1">
        <v>46106.631249999999</v>
      </c>
      <c r="C9309" s="2">
        <v>46106</v>
      </c>
      <c r="D9309">
        <v>15</v>
      </c>
      <c r="E9309" t="s">
        <v>62</v>
      </c>
      <c r="F9309" t="s">
        <v>26</v>
      </c>
      <c r="G9309">
        <v>15.4</v>
      </c>
      <c r="H9309">
        <v>299.22000000000003</v>
      </c>
      <c r="I9309">
        <v>299.08999999999997</v>
      </c>
      <c r="J9309">
        <v>1</v>
      </c>
      <c r="K9309">
        <v>5.4</v>
      </c>
      <c r="L9309">
        <v>4.5</v>
      </c>
      <c r="M9309">
        <v>56</v>
      </c>
      <c r="N9309" t="s">
        <v>41</v>
      </c>
      <c r="O9309">
        <v>1.544</v>
      </c>
      <c r="P9309" t="s">
        <v>28</v>
      </c>
      <c r="Q9309" t="s">
        <v>29</v>
      </c>
      <c r="R9309">
        <v>4.55</v>
      </c>
      <c r="S9309">
        <v>3</v>
      </c>
      <c r="T9309">
        <v>-0.13</v>
      </c>
      <c r="U9309">
        <v>-0.9</v>
      </c>
      <c r="V9309" t="s">
        <v>697</v>
      </c>
      <c r="W9309" t="s">
        <v>45</v>
      </c>
      <c r="X9309">
        <v>1</v>
      </c>
      <c r="Y9309" t="str">
        <f>IF(tblRides[[#This Row],[supply_demand_ratio]]&lt;0.8,"Below 0.8",IF(tblRides[[#This Row],[supply_demand_ratio]]&lt;1,"Between 0.8-1.0",IF(tblRides[[#This Row],[supply_demand_ratio]]&lt;=1.2,"Between 1.0-1.2","Above 1.2")))</f>
        <v>Above 1.2</v>
      </c>
    </row>
    <row r="9310" spans="1:25" x14ac:dyDescent="0.3">
      <c r="A9310" t="s">
        <v>9365</v>
      </c>
      <c r="B9310" s="1">
        <v>46106.640277777777</v>
      </c>
      <c r="C9310" s="2">
        <v>46106</v>
      </c>
      <c r="D9310">
        <v>15</v>
      </c>
      <c r="E9310" t="s">
        <v>43</v>
      </c>
      <c r="F9310" t="s">
        <v>26</v>
      </c>
      <c r="G9310">
        <v>2.6</v>
      </c>
      <c r="H9310">
        <v>74.59</v>
      </c>
      <c r="J9310">
        <v>1</v>
      </c>
      <c r="K9310">
        <v>3.8</v>
      </c>
      <c r="M9310">
        <v>71</v>
      </c>
      <c r="N9310" t="s">
        <v>41</v>
      </c>
      <c r="O9310">
        <v>2.2000000000000002</v>
      </c>
      <c r="P9310" t="s">
        <v>82</v>
      </c>
      <c r="Q9310" t="s">
        <v>83</v>
      </c>
      <c r="R9310">
        <v>4.63</v>
      </c>
      <c r="S9310">
        <v>12</v>
      </c>
      <c r="V9310" t="s">
        <v>697</v>
      </c>
      <c r="W9310" t="s">
        <v>31</v>
      </c>
      <c r="X9310">
        <v>0</v>
      </c>
      <c r="Y9310" t="str">
        <f>IF(tblRides[[#This Row],[supply_demand_ratio]]&lt;0.8,"Below 0.8",IF(tblRides[[#This Row],[supply_demand_ratio]]&lt;1,"Between 0.8-1.0",IF(tblRides[[#This Row],[supply_demand_ratio]]&lt;=1.2,"Between 1.0-1.2","Above 1.2")))</f>
        <v>Above 1.2</v>
      </c>
    </row>
    <row r="9311" spans="1:25" x14ac:dyDescent="0.3">
      <c r="A9311" t="s">
        <v>9366</v>
      </c>
      <c r="B9311" s="1">
        <v>46106.661111111112</v>
      </c>
      <c r="C9311" s="2">
        <v>46106</v>
      </c>
      <c r="D9311">
        <v>15</v>
      </c>
      <c r="E9311" t="s">
        <v>43</v>
      </c>
      <c r="F9311" t="s">
        <v>26</v>
      </c>
      <c r="G9311">
        <v>18.5</v>
      </c>
      <c r="H9311">
        <v>343.03</v>
      </c>
      <c r="I9311">
        <v>341.22</v>
      </c>
      <c r="J9311">
        <v>1</v>
      </c>
      <c r="K9311">
        <v>2</v>
      </c>
      <c r="L9311">
        <v>4.8</v>
      </c>
      <c r="M9311">
        <v>71</v>
      </c>
      <c r="N9311" t="s">
        <v>41</v>
      </c>
      <c r="O9311">
        <v>1.9</v>
      </c>
      <c r="P9311" t="s">
        <v>28</v>
      </c>
      <c r="Q9311" t="s">
        <v>29</v>
      </c>
      <c r="R9311">
        <v>4.82</v>
      </c>
      <c r="S9311">
        <v>1</v>
      </c>
      <c r="T9311">
        <v>-1.81</v>
      </c>
      <c r="U9311">
        <v>2.8</v>
      </c>
      <c r="V9311" t="s">
        <v>697</v>
      </c>
      <c r="W9311" t="s">
        <v>31</v>
      </c>
      <c r="X9311">
        <v>1</v>
      </c>
      <c r="Y9311" t="str">
        <f>IF(tblRides[[#This Row],[supply_demand_ratio]]&lt;0.8,"Below 0.8",IF(tblRides[[#This Row],[supply_demand_ratio]]&lt;1,"Between 0.8-1.0",IF(tblRides[[#This Row],[supply_demand_ratio]]&lt;=1.2,"Between 1.0-1.2","Above 1.2")))</f>
        <v>Above 1.2</v>
      </c>
    </row>
    <row r="9312" spans="1:25" x14ac:dyDescent="0.3">
      <c r="A9312" t="s">
        <v>9367</v>
      </c>
      <c r="B9312" s="1">
        <v>46106.663888888892</v>
      </c>
      <c r="C9312" s="2">
        <v>46106</v>
      </c>
      <c r="D9312">
        <v>15</v>
      </c>
      <c r="E9312" t="s">
        <v>25</v>
      </c>
      <c r="F9312" t="s">
        <v>26</v>
      </c>
      <c r="G9312">
        <v>5.0999999999999996</v>
      </c>
      <c r="H9312">
        <v>126.82</v>
      </c>
      <c r="I9312">
        <v>127.84</v>
      </c>
      <c r="J9312">
        <v>1.1000000000000001</v>
      </c>
      <c r="K9312">
        <v>4.5999999999999996</v>
      </c>
      <c r="L9312">
        <v>7.6</v>
      </c>
      <c r="M9312">
        <v>114</v>
      </c>
      <c r="N9312" t="s">
        <v>27</v>
      </c>
      <c r="O9312">
        <v>0.96099999999999997</v>
      </c>
      <c r="P9312" t="s">
        <v>28</v>
      </c>
      <c r="Q9312" t="s">
        <v>29</v>
      </c>
      <c r="R9312">
        <v>4.6500000000000004</v>
      </c>
      <c r="S9312">
        <v>8</v>
      </c>
      <c r="T9312">
        <v>1.02</v>
      </c>
      <c r="U9312">
        <v>3</v>
      </c>
      <c r="V9312" t="s">
        <v>697</v>
      </c>
      <c r="W9312" t="s">
        <v>31</v>
      </c>
      <c r="X9312">
        <v>1</v>
      </c>
      <c r="Y9312" t="str">
        <f>IF(tblRides[[#This Row],[supply_demand_ratio]]&lt;0.8,"Below 0.8",IF(tblRides[[#This Row],[supply_demand_ratio]]&lt;1,"Between 0.8-1.0",IF(tblRides[[#This Row],[supply_demand_ratio]]&lt;=1.2,"Between 1.0-1.2","Above 1.2")))</f>
        <v>Between 0.8-1.0</v>
      </c>
    </row>
    <row r="9313" spans="1:25" x14ac:dyDescent="0.3">
      <c r="A9313" t="s">
        <v>9368</v>
      </c>
      <c r="B9313" s="1">
        <v>46106.666666666664</v>
      </c>
      <c r="C9313" s="2">
        <v>46106</v>
      </c>
      <c r="D9313">
        <v>16</v>
      </c>
      <c r="E9313" t="s">
        <v>25</v>
      </c>
      <c r="F9313" t="s">
        <v>26</v>
      </c>
      <c r="G9313">
        <v>6.1</v>
      </c>
      <c r="H9313">
        <v>134.43</v>
      </c>
      <c r="I9313">
        <v>146.81</v>
      </c>
      <c r="J9313">
        <v>1</v>
      </c>
      <c r="K9313">
        <v>2</v>
      </c>
      <c r="L9313">
        <v>4.8</v>
      </c>
      <c r="M9313">
        <v>124</v>
      </c>
      <c r="N9313" t="s">
        <v>41</v>
      </c>
      <c r="O9313">
        <v>1.3779999999999999</v>
      </c>
      <c r="P9313" t="s">
        <v>28</v>
      </c>
      <c r="Q9313" t="s">
        <v>29</v>
      </c>
      <c r="R9313">
        <v>4.68</v>
      </c>
      <c r="S9313">
        <v>28</v>
      </c>
      <c r="T9313">
        <v>12.38</v>
      </c>
      <c r="U9313">
        <v>2.8</v>
      </c>
      <c r="V9313" t="s">
        <v>697</v>
      </c>
      <c r="W9313" t="s">
        <v>31</v>
      </c>
      <c r="X9313">
        <v>1</v>
      </c>
      <c r="Y9313" t="str">
        <f>IF(tblRides[[#This Row],[supply_demand_ratio]]&lt;0.8,"Below 0.8",IF(tblRides[[#This Row],[supply_demand_ratio]]&lt;1,"Between 0.8-1.0",IF(tblRides[[#This Row],[supply_demand_ratio]]&lt;=1.2,"Between 1.0-1.2","Above 1.2")))</f>
        <v>Above 1.2</v>
      </c>
    </row>
    <row r="9314" spans="1:25" x14ac:dyDescent="0.3">
      <c r="A9314" t="s">
        <v>9369</v>
      </c>
      <c r="B9314" s="1">
        <v>46106.669444444444</v>
      </c>
      <c r="C9314" s="2">
        <v>46106</v>
      </c>
      <c r="D9314">
        <v>16</v>
      </c>
      <c r="E9314" t="s">
        <v>36</v>
      </c>
      <c r="F9314" t="s">
        <v>26</v>
      </c>
      <c r="G9314">
        <v>9.6</v>
      </c>
      <c r="H9314">
        <v>210.63</v>
      </c>
      <c r="I9314">
        <v>205.43</v>
      </c>
      <c r="J9314">
        <v>1.1000000000000001</v>
      </c>
      <c r="K9314">
        <v>5.6</v>
      </c>
      <c r="L9314">
        <v>11.8</v>
      </c>
      <c r="M9314">
        <v>102</v>
      </c>
      <c r="N9314" t="s">
        <v>27</v>
      </c>
      <c r="O9314">
        <v>0.86899999999999999</v>
      </c>
      <c r="P9314" t="s">
        <v>28</v>
      </c>
      <c r="Q9314" t="s">
        <v>29</v>
      </c>
      <c r="R9314">
        <v>4.74</v>
      </c>
      <c r="S9314">
        <v>6</v>
      </c>
      <c r="T9314">
        <v>-5.2</v>
      </c>
      <c r="U9314">
        <v>6.2</v>
      </c>
      <c r="V9314" t="s">
        <v>697</v>
      </c>
      <c r="W9314" t="s">
        <v>45</v>
      </c>
      <c r="X9314">
        <v>1</v>
      </c>
      <c r="Y9314" t="str">
        <f>IF(tblRides[[#This Row],[supply_demand_ratio]]&lt;0.8,"Below 0.8",IF(tblRides[[#This Row],[supply_demand_ratio]]&lt;1,"Between 0.8-1.0",IF(tblRides[[#This Row],[supply_demand_ratio]]&lt;=1.2,"Between 1.0-1.2","Above 1.2")))</f>
        <v>Between 0.8-1.0</v>
      </c>
    </row>
    <row r="9315" spans="1:25" x14ac:dyDescent="0.3">
      <c r="A9315" t="s">
        <v>9370</v>
      </c>
      <c r="B9315" s="1">
        <v>46106.678472222222</v>
      </c>
      <c r="C9315" s="2">
        <v>46106</v>
      </c>
      <c r="D9315">
        <v>16</v>
      </c>
      <c r="E9315" t="s">
        <v>33</v>
      </c>
      <c r="F9315" t="s">
        <v>26</v>
      </c>
      <c r="G9315">
        <v>8.1</v>
      </c>
      <c r="H9315">
        <v>168.47</v>
      </c>
      <c r="I9315">
        <v>169.19</v>
      </c>
      <c r="J9315">
        <v>1</v>
      </c>
      <c r="K9315">
        <v>6.9</v>
      </c>
      <c r="L9315">
        <v>7</v>
      </c>
      <c r="M9315">
        <v>78</v>
      </c>
      <c r="N9315" t="s">
        <v>27</v>
      </c>
      <c r="O9315">
        <v>0.93700000000000006</v>
      </c>
      <c r="P9315" t="s">
        <v>28</v>
      </c>
      <c r="Q9315" t="s">
        <v>29</v>
      </c>
      <c r="R9315">
        <v>4.6100000000000003</v>
      </c>
      <c r="S9315">
        <v>3</v>
      </c>
      <c r="T9315">
        <v>0.72</v>
      </c>
      <c r="U9315">
        <v>0.1</v>
      </c>
      <c r="V9315" t="s">
        <v>697</v>
      </c>
      <c r="W9315" t="s">
        <v>45</v>
      </c>
      <c r="X9315">
        <v>1</v>
      </c>
      <c r="Y9315" t="str">
        <f>IF(tblRides[[#This Row],[supply_demand_ratio]]&lt;0.8,"Below 0.8",IF(tblRides[[#This Row],[supply_demand_ratio]]&lt;1,"Between 0.8-1.0",IF(tblRides[[#This Row],[supply_demand_ratio]]&lt;=1.2,"Between 1.0-1.2","Above 1.2")))</f>
        <v>Between 0.8-1.0</v>
      </c>
    </row>
    <row r="9316" spans="1:25" x14ac:dyDescent="0.3">
      <c r="A9316" t="s">
        <v>9371</v>
      </c>
      <c r="B9316" s="1">
        <v>46106.680555555555</v>
      </c>
      <c r="C9316" s="2">
        <v>46106</v>
      </c>
      <c r="D9316">
        <v>16</v>
      </c>
      <c r="E9316" t="s">
        <v>62</v>
      </c>
      <c r="F9316" t="s">
        <v>26</v>
      </c>
      <c r="G9316">
        <v>1.1000000000000001</v>
      </c>
      <c r="H9316">
        <v>54.43</v>
      </c>
      <c r="I9316">
        <v>53</v>
      </c>
      <c r="J9316">
        <v>1</v>
      </c>
      <c r="K9316">
        <v>3.5</v>
      </c>
      <c r="L9316">
        <v>6.3</v>
      </c>
      <c r="M9316">
        <v>52</v>
      </c>
      <c r="N9316" t="s">
        <v>41</v>
      </c>
      <c r="O9316">
        <v>1.393</v>
      </c>
      <c r="P9316" t="s">
        <v>28</v>
      </c>
      <c r="Q9316" t="s">
        <v>29</v>
      </c>
      <c r="R9316">
        <v>4.7</v>
      </c>
      <c r="S9316">
        <v>2</v>
      </c>
      <c r="T9316">
        <v>-1.43</v>
      </c>
      <c r="U9316">
        <v>2.8</v>
      </c>
      <c r="V9316" t="s">
        <v>697</v>
      </c>
      <c r="W9316" t="s">
        <v>31</v>
      </c>
      <c r="X9316">
        <v>1</v>
      </c>
      <c r="Y9316" t="str">
        <f>IF(tblRides[[#This Row],[supply_demand_ratio]]&lt;0.8,"Below 0.8",IF(tblRides[[#This Row],[supply_demand_ratio]]&lt;1,"Between 0.8-1.0",IF(tblRides[[#This Row],[supply_demand_ratio]]&lt;=1.2,"Between 1.0-1.2","Above 1.2")))</f>
        <v>Above 1.2</v>
      </c>
    </row>
    <row r="9317" spans="1:25" x14ac:dyDescent="0.3">
      <c r="A9317" t="s">
        <v>9372</v>
      </c>
      <c r="B9317" s="1">
        <v>46106.69027777778</v>
      </c>
      <c r="C9317" s="2">
        <v>46106</v>
      </c>
      <c r="D9317">
        <v>16</v>
      </c>
      <c r="E9317" t="s">
        <v>25</v>
      </c>
      <c r="F9317" t="s">
        <v>26</v>
      </c>
      <c r="G9317">
        <v>13.5</v>
      </c>
      <c r="H9317">
        <v>255.42</v>
      </c>
      <c r="I9317">
        <v>260.95999999999998</v>
      </c>
      <c r="J9317">
        <v>1.1000000000000001</v>
      </c>
      <c r="K9317">
        <v>7.7</v>
      </c>
      <c r="L9317">
        <v>1.7</v>
      </c>
      <c r="M9317">
        <v>129</v>
      </c>
      <c r="N9317" t="s">
        <v>27</v>
      </c>
      <c r="O9317">
        <v>0.92400000000000004</v>
      </c>
      <c r="P9317" t="s">
        <v>28</v>
      </c>
      <c r="Q9317" t="s">
        <v>29</v>
      </c>
      <c r="R9317">
        <v>5</v>
      </c>
      <c r="S9317">
        <v>11</v>
      </c>
      <c r="T9317">
        <v>5.54</v>
      </c>
      <c r="U9317">
        <v>-6</v>
      </c>
      <c r="V9317" t="s">
        <v>697</v>
      </c>
      <c r="W9317" t="s">
        <v>45</v>
      </c>
      <c r="X9317">
        <v>1</v>
      </c>
      <c r="Y9317" t="str">
        <f>IF(tblRides[[#This Row],[supply_demand_ratio]]&lt;0.8,"Below 0.8",IF(tblRides[[#This Row],[supply_demand_ratio]]&lt;1,"Between 0.8-1.0",IF(tblRides[[#This Row],[supply_demand_ratio]]&lt;=1.2,"Between 1.0-1.2","Above 1.2")))</f>
        <v>Between 0.8-1.0</v>
      </c>
    </row>
    <row r="9318" spans="1:25" x14ac:dyDescent="0.3">
      <c r="A9318" t="s">
        <v>9373</v>
      </c>
      <c r="B9318" s="1">
        <v>46106.693749999999</v>
      </c>
      <c r="C9318" s="2">
        <v>46106</v>
      </c>
      <c r="D9318">
        <v>16</v>
      </c>
      <c r="E9318" t="s">
        <v>33</v>
      </c>
      <c r="F9318" t="s">
        <v>26</v>
      </c>
      <c r="G9318">
        <v>5.6</v>
      </c>
      <c r="H9318">
        <v>136.02000000000001</v>
      </c>
      <c r="J9318">
        <v>1.1000000000000001</v>
      </c>
      <c r="K9318">
        <v>6.2</v>
      </c>
      <c r="L9318">
        <v>2.9</v>
      </c>
      <c r="M9318">
        <v>90</v>
      </c>
      <c r="N9318" t="s">
        <v>41</v>
      </c>
      <c r="O9318">
        <v>1.1659999999999999</v>
      </c>
      <c r="P9318" t="s">
        <v>37</v>
      </c>
      <c r="Q9318" t="s">
        <v>103</v>
      </c>
      <c r="R9318">
        <v>4.76</v>
      </c>
      <c r="S9318">
        <v>19</v>
      </c>
      <c r="U9318">
        <v>-3.3</v>
      </c>
      <c r="V9318" t="s">
        <v>697</v>
      </c>
      <c r="W9318" t="s">
        <v>45</v>
      </c>
      <c r="X9318">
        <v>0</v>
      </c>
      <c r="Y9318" t="str">
        <f>IF(tblRides[[#This Row],[supply_demand_ratio]]&lt;0.8,"Below 0.8",IF(tblRides[[#This Row],[supply_demand_ratio]]&lt;1,"Between 0.8-1.0",IF(tblRides[[#This Row],[supply_demand_ratio]]&lt;=1.2,"Between 1.0-1.2","Above 1.2")))</f>
        <v>Between 1.0-1.2</v>
      </c>
    </row>
    <row r="9319" spans="1:25" x14ac:dyDescent="0.3">
      <c r="A9319" t="s">
        <v>9374</v>
      </c>
      <c r="B9319" s="1">
        <v>46106.695138888892</v>
      </c>
      <c r="C9319" s="2">
        <v>46106</v>
      </c>
      <c r="D9319">
        <v>16</v>
      </c>
      <c r="E9319" t="s">
        <v>36</v>
      </c>
      <c r="F9319" t="s">
        <v>34</v>
      </c>
      <c r="G9319">
        <v>4.2</v>
      </c>
      <c r="H9319">
        <v>109.04</v>
      </c>
      <c r="J9319">
        <v>1</v>
      </c>
      <c r="K9319">
        <v>7.2</v>
      </c>
      <c r="L9319">
        <v>10</v>
      </c>
      <c r="M9319">
        <v>95</v>
      </c>
      <c r="N9319" t="s">
        <v>27</v>
      </c>
      <c r="O9319">
        <v>0.879</v>
      </c>
      <c r="P9319" t="s">
        <v>58</v>
      </c>
      <c r="Q9319" t="s">
        <v>59</v>
      </c>
      <c r="R9319">
        <v>4.76</v>
      </c>
      <c r="S9319">
        <v>0</v>
      </c>
      <c r="U9319">
        <v>2.8</v>
      </c>
      <c r="V9319" t="s">
        <v>697</v>
      </c>
      <c r="W9319" t="s">
        <v>45</v>
      </c>
      <c r="X9319">
        <v>0</v>
      </c>
      <c r="Y9319" t="str">
        <f>IF(tblRides[[#This Row],[supply_demand_ratio]]&lt;0.8,"Below 0.8",IF(tblRides[[#This Row],[supply_demand_ratio]]&lt;1,"Between 0.8-1.0",IF(tblRides[[#This Row],[supply_demand_ratio]]&lt;=1.2,"Between 1.0-1.2","Above 1.2")))</f>
        <v>Between 0.8-1.0</v>
      </c>
    </row>
    <row r="9320" spans="1:25" x14ac:dyDescent="0.3">
      <c r="A9320" t="s">
        <v>9375</v>
      </c>
      <c r="B9320" s="1">
        <v>46106.7</v>
      </c>
      <c r="C9320" s="2">
        <v>46106</v>
      </c>
      <c r="D9320">
        <v>16</v>
      </c>
      <c r="E9320" t="s">
        <v>33</v>
      </c>
      <c r="F9320" t="s">
        <v>26</v>
      </c>
      <c r="G9320">
        <v>9.1999999999999993</v>
      </c>
      <c r="H9320">
        <v>186.75</v>
      </c>
      <c r="I9320">
        <v>180.83</v>
      </c>
      <c r="J9320">
        <v>1.1000000000000001</v>
      </c>
      <c r="K9320">
        <v>2</v>
      </c>
      <c r="L9320">
        <v>3</v>
      </c>
      <c r="M9320">
        <v>92</v>
      </c>
      <c r="N9320" t="s">
        <v>27</v>
      </c>
      <c r="O9320">
        <v>0.99</v>
      </c>
      <c r="P9320" t="s">
        <v>28</v>
      </c>
      <c r="Q9320" t="s">
        <v>29</v>
      </c>
      <c r="R9320">
        <v>4.57</v>
      </c>
      <c r="S9320">
        <v>5</v>
      </c>
      <c r="T9320">
        <v>-5.92</v>
      </c>
      <c r="U9320">
        <v>1</v>
      </c>
      <c r="V9320" t="s">
        <v>697</v>
      </c>
      <c r="W9320" t="s">
        <v>31</v>
      </c>
      <c r="X9320">
        <v>1</v>
      </c>
      <c r="Y9320" t="str">
        <f>IF(tblRides[[#This Row],[supply_demand_ratio]]&lt;0.8,"Below 0.8",IF(tblRides[[#This Row],[supply_demand_ratio]]&lt;1,"Between 0.8-1.0",IF(tblRides[[#This Row],[supply_demand_ratio]]&lt;=1.2,"Between 1.0-1.2","Above 1.2")))</f>
        <v>Between 0.8-1.0</v>
      </c>
    </row>
    <row r="9321" spans="1:25" x14ac:dyDescent="0.3">
      <c r="A9321" t="s">
        <v>9376</v>
      </c>
      <c r="B9321" s="1">
        <v>46106.70416666667</v>
      </c>
      <c r="C9321" s="2">
        <v>46106</v>
      </c>
      <c r="D9321">
        <v>16</v>
      </c>
      <c r="E9321" t="s">
        <v>33</v>
      </c>
      <c r="F9321" t="s">
        <v>34</v>
      </c>
      <c r="G9321">
        <v>7.4</v>
      </c>
      <c r="H9321">
        <v>154.30000000000001</v>
      </c>
      <c r="I9321">
        <v>154.97</v>
      </c>
      <c r="J9321">
        <v>1.1000000000000001</v>
      </c>
      <c r="K9321">
        <v>4.2</v>
      </c>
      <c r="L9321">
        <v>5</v>
      </c>
      <c r="M9321">
        <v>90</v>
      </c>
      <c r="N9321" t="s">
        <v>27</v>
      </c>
      <c r="O9321">
        <v>1.085</v>
      </c>
      <c r="P9321" t="s">
        <v>28</v>
      </c>
      <c r="Q9321" t="s">
        <v>29</v>
      </c>
      <c r="R9321">
        <v>4.8899999999999997</v>
      </c>
      <c r="S9321">
        <v>0</v>
      </c>
      <c r="T9321">
        <v>0.67</v>
      </c>
      <c r="U9321">
        <v>0.8</v>
      </c>
      <c r="V9321" t="s">
        <v>697</v>
      </c>
      <c r="W9321" t="s">
        <v>31</v>
      </c>
      <c r="X9321">
        <v>1</v>
      </c>
      <c r="Y9321" t="str">
        <f>IF(tblRides[[#This Row],[supply_demand_ratio]]&lt;0.8,"Below 0.8",IF(tblRides[[#This Row],[supply_demand_ratio]]&lt;1,"Between 0.8-1.0",IF(tblRides[[#This Row],[supply_demand_ratio]]&lt;=1.2,"Between 1.0-1.2","Above 1.2")))</f>
        <v>Between 1.0-1.2</v>
      </c>
    </row>
    <row r="9322" spans="1:25" x14ac:dyDescent="0.3">
      <c r="A9322" t="s">
        <v>9377</v>
      </c>
      <c r="B9322" s="1">
        <v>46106.709027777775</v>
      </c>
      <c r="C9322" s="2">
        <v>46106</v>
      </c>
      <c r="D9322">
        <v>17</v>
      </c>
      <c r="E9322" t="s">
        <v>33</v>
      </c>
      <c r="F9322" t="s">
        <v>34</v>
      </c>
      <c r="G9322">
        <v>15</v>
      </c>
      <c r="H9322">
        <v>248.35</v>
      </c>
      <c r="J9322">
        <v>1</v>
      </c>
      <c r="K9322">
        <v>6.5</v>
      </c>
      <c r="L9322">
        <v>6.8</v>
      </c>
      <c r="M9322">
        <v>75</v>
      </c>
      <c r="N9322" t="s">
        <v>41</v>
      </c>
      <c r="O9322">
        <v>1.101</v>
      </c>
      <c r="P9322" t="s">
        <v>58</v>
      </c>
      <c r="Q9322" t="s">
        <v>59</v>
      </c>
      <c r="R9322">
        <v>4.59</v>
      </c>
      <c r="S9322">
        <v>0</v>
      </c>
      <c r="U9322">
        <v>0.3</v>
      </c>
      <c r="V9322" t="s">
        <v>697</v>
      </c>
      <c r="W9322" t="s">
        <v>45</v>
      </c>
      <c r="X9322">
        <v>0</v>
      </c>
      <c r="Y9322" t="str">
        <f>IF(tblRides[[#This Row],[supply_demand_ratio]]&lt;0.8,"Below 0.8",IF(tblRides[[#This Row],[supply_demand_ratio]]&lt;1,"Between 0.8-1.0",IF(tblRides[[#This Row],[supply_demand_ratio]]&lt;=1.2,"Between 1.0-1.2","Above 1.2")))</f>
        <v>Between 1.0-1.2</v>
      </c>
    </row>
    <row r="9323" spans="1:25" x14ac:dyDescent="0.3">
      <c r="A9323" t="s">
        <v>9378</v>
      </c>
      <c r="B9323" s="1">
        <v>46106.712500000001</v>
      </c>
      <c r="C9323" s="2">
        <v>46106</v>
      </c>
      <c r="D9323">
        <v>17</v>
      </c>
      <c r="E9323" t="s">
        <v>36</v>
      </c>
      <c r="F9323" t="s">
        <v>26</v>
      </c>
      <c r="G9323">
        <v>14.2</v>
      </c>
      <c r="H9323">
        <v>311.77</v>
      </c>
      <c r="I9323">
        <v>314.32</v>
      </c>
      <c r="J9323">
        <v>1.3</v>
      </c>
      <c r="K9323">
        <v>5.8</v>
      </c>
      <c r="L9323">
        <v>1</v>
      </c>
      <c r="M9323">
        <v>85</v>
      </c>
      <c r="N9323" t="s">
        <v>27</v>
      </c>
      <c r="O9323">
        <v>0.71199999999999997</v>
      </c>
      <c r="P9323" t="s">
        <v>28</v>
      </c>
      <c r="Q9323" t="s">
        <v>29</v>
      </c>
      <c r="R9323">
        <v>4.79</v>
      </c>
      <c r="S9323">
        <v>4</v>
      </c>
      <c r="T9323">
        <v>2.5499999999999998</v>
      </c>
      <c r="U9323">
        <v>-4.8</v>
      </c>
      <c r="V9323" t="s">
        <v>697</v>
      </c>
      <c r="W9323" t="s">
        <v>45</v>
      </c>
      <c r="X9323">
        <v>1</v>
      </c>
      <c r="Y9323" t="str">
        <f>IF(tblRides[[#This Row],[supply_demand_ratio]]&lt;0.8,"Below 0.8",IF(tblRides[[#This Row],[supply_demand_ratio]]&lt;1,"Between 0.8-1.0",IF(tblRides[[#This Row],[supply_demand_ratio]]&lt;=1.2,"Between 1.0-1.2","Above 1.2")))</f>
        <v>Below 0.8</v>
      </c>
    </row>
    <row r="9324" spans="1:25" x14ac:dyDescent="0.3">
      <c r="A9324" t="s">
        <v>9379</v>
      </c>
      <c r="B9324" s="1">
        <v>46106.734027777777</v>
      </c>
      <c r="C9324" s="2">
        <v>46106</v>
      </c>
      <c r="D9324">
        <v>17</v>
      </c>
      <c r="E9324" t="s">
        <v>36</v>
      </c>
      <c r="F9324" t="s">
        <v>26</v>
      </c>
      <c r="G9324">
        <v>4.2</v>
      </c>
      <c r="H9324">
        <v>104.29</v>
      </c>
      <c r="I9324">
        <v>100.3</v>
      </c>
      <c r="J9324">
        <v>1.1000000000000001</v>
      </c>
      <c r="K9324">
        <v>3.4</v>
      </c>
      <c r="L9324">
        <v>1.4</v>
      </c>
      <c r="M9324">
        <v>81</v>
      </c>
      <c r="N9324" t="s">
        <v>27</v>
      </c>
      <c r="O9324">
        <v>0.67700000000000005</v>
      </c>
      <c r="P9324" t="s">
        <v>28</v>
      </c>
      <c r="Q9324" t="s">
        <v>29</v>
      </c>
      <c r="R9324">
        <v>4.3099999999999996</v>
      </c>
      <c r="S9324">
        <v>4</v>
      </c>
      <c r="T9324">
        <v>-3.99</v>
      </c>
      <c r="U9324">
        <v>-2</v>
      </c>
      <c r="V9324" t="s">
        <v>697</v>
      </c>
      <c r="W9324" t="s">
        <v>31</v>
      </c>
      <c r="X9324">
        <v>1</v>
      </c>
      <c r="Y9324" t="str">
        <f>IF(tblRides[[#This Row],[supply_demand_ratio]]&lt;0.8,"Below 0.8",IF(tblRides[[#This Row],[supply_demand_ratio]]&lt;1,"Between 0.8-1.0",IF(tblRides[[#This Row],[supply_demand_ratio]]&lt;=1.2,"Between 1.0-1.2","Above 1.2")))</f>
        <v>Below 0.8</v>
      </c>
    </row>
    <row r="9325" spans="1:25" x14ac:dyDescent="0.3">
      <c r="A9325" t="s">
        <v>9380</v>
      </c>
      <c r="B9325" s="1">
        <v>46106.753472222219</v>
      </c>
      <c r="C9325" s="2">
        <v>46106</v>
      </c>
      <c r="D9325">
        <v>18</v>
      </c>
      <c r="E9325" t="s">
        <v>43</v>
      </c>
      <c r="F9325" t="s">
        <v>34</v>
      </c>
      <c r="G9325">
        <v>5.2</v>
      </c>
      <c r="H9325">
        <v>118.5</v>
      </c>
      <c r="I9325">
        <v>127.4</v>
      </c>
      <c r="J9325">
        <v>1.1000000000000001</v>
      </c>
      <c r="K9325">
        <v>9.1</v>
      </c>
      <c r="L9325">
        <v>9.8000000000000007</v>
      </c>
      <c r="M9325">
        <v>42</v>
      </c>
      <c r="N9325" t="s">
        <v>27</v>
      </c>
      <c r="O9325">
        <v>0.70099999999999996</v>
      </c>
      <c r="P9325" t="s">
        <v>28</v>
      </c>
      <c r="Q9325" t="s">
        <v>29</v>
      </c>
      <c r="R9325">
        <v>4.5599999999999996</v>
      </c>
      <c r="S9325">
        <v>0</v>
      </c>
      <c r="T9325">
        <v>8.9</v>
      </c>
      <c r="U9325">
        <v>0.7</v>
      </c>
      <c r="V9325" t="s">
        <v>697</v>
      </c>
      <c r="W9325" t="s">
        <v>45</v>
      </c>
      <c r="X9325">
        <v>1</v>
      </c>
      <c r="Y9325" t="str">
        <f>IF(tblRides[[#This Row],[supply_demand_ratio]]&lt;0.8,"Below 0.8",IF(tblRides[[#This Row],[supply_demand_ratio]]&lt;1,"Between 0.8-1.0",IF(tblRides[[#This Row],[supply_demand_ratio]]&lt;=1.2,"Between 1.0-1.2","Above 1.2")))</f>
        <v>Below 0.8</v>
      </c>
    </row>
    <row r="9326" spans="1:25" x14ac:dyDescent="0.3">
      <c r="A9326" t="s">
        <v>9381</v>
      </c>
      <c r="B9326" s="1">
        <v>46106.761111111111</v>
      </c>
      <c r="C9326" s="2">
        <v>46106</v>
      </c>
      <c r="D9326">
        <v>18</v>
      </c>
      <c r="E9326" t="s">
        <v>43</v>
      </c>
      <c r="F9326" t="s">
        <v>26</v>
      </c>
      <c r="G9326">
        <v>2.6</v>
      </c>
      <c r="H9326">
        <v>78.3</v>
      </c>
      <c r="I9326">
        <v>78.260000000000005</v>
      </c>
      <c r="J9326">
        <v>1.1000000000000001</v>
      </c>
      <c r="K9326">
        <v>7.5</v>
      </c>
      <c r="L9326">
        <v>12.2</v>
      </c>
      <c r="M9326">
        <v>48</v>
      </c>
      <c r="N9326" t="s">
        <v>41</v>
      </c>
      <c r="O9326">
        <v>0.97699999999999998</v>
      </c>
      <c r="P9326" t="s">
        <v>28</v>
      </c>
      <c r="Q9326" t="s">
        <v>29</v>
      </c>
      <c r="R9326">
        <v>4.6100000000000003</v>
      </c>
      <c r="S9326">
        <v>1</v>
      </c>
      <c r="T9326">
        <v>-0.04</v>
      </c>
      <c r="U9326">
        <v>4.7</v>
      </c>
      <c r="V9326" t="s">
        <v>697</v>
      </c>
      <c r="W9326" t="s">
        <v>45</v>
      </c>
      <c r="X9326">
        <v>1</v>
      </c>
      <c r="Y9326" t="str">
        <f>IF(tblRides[[#This Row],[supply_demand_ratio]]&lt;0.8,"Below 0.8",IF(tblRides[[#This Row],[supply_demand_ratio]]&lt;1,"Between 0.8-1.0",IF(tblRides[[#This Row],[supply_demand_ratio]]&lt;=1.2,"Between 1.0-1.2","Above 1.2")))</f>
        <v>Between 0.8-1.0</v>
      </c>
    </row>
    <row r="9327" spans="1:25" x14ac:dyDescent="0.3">
      <c r="A9327" t="s">
        <v>9382</v>
      </c>
      <c r="B9327" s="1">
        <v>46106.763888888891</v>
      </c>
      <c r="C9327" s="2">
        <v>46106</v>
      </c>
      <c r="D9327">
        <v>18</v>
      </c>
      <c r="E9327" t="s">
        <v>33</v>
      </c>
      <c r="F9327" t="s">
        <v>26</v>
      </c>
      <c r="G9327">
        <v>14.2</v>
      </c>
      <c r="H9327">
        <v>233.33</v>
      </c>
      <c r="I9327">
        <v>216.37</v>
      </c>
      <c r="J9327">
        <v>1</v>
      </c>
      <c r="K9327">
        <v>9.1</v>
      </c>
      <c r="L9327">
        <v>10.6</v>
      </c>
      <c r="M9327">
        <v>72</v>
      </c>
      <c r="N9327" t="s">
        <v>27</v>
      </c>
      <c r="O9327">
        <v>0.84699999999999998</v>
      </c>
      <c r="P9327" t="s">
        <v>28</v>
      </c>
      <c r="Q9327" t="s">
        <v>29</v>
      </c>
      <c r="R9327">
        <v>4.66</v>
      </c>
      <c r="S9327">
        <v>1</v>
      </c>
      <c r="T9327">
        <v>-16.96</v>
      </c>
      <c r="U9327">
        <v>1.5</v>
      </c>
      <c r="V9327" t="s">
        <v>697</v>
      </c>
      <c r="W9327" t="s">
        <v>45</v>
      </c>
      <c r="X9327">
        <v>1</v>
      </c>
      <c r="Y9327" t="str">
        <f>IF(tblRides[[#This Row],[supply_demand_ratio]]&lt;0.8,"Below 0.8",IF(tblRides[[#This Row],[supply_demand_ratio]]&lt;1,"Between 0.8-1.0",IF(tblRides[[#This Row],[supply_demand_ratio]]&lt;=1.2,"Between 1.0-1.2","Above 1.2")))</f>
        <v>Between 0.8-1.0</v>
      </c>
    </row>
    <row r="9328" spans="1:25" x14ac:dyDescent="0.3">
      <c r="A9328" t="s">
        <v>9383</v>
      </c>
      <c r="B9328" s="1">
        <v>46106.768750000003</v>
      </c>
      <c r="C9328" s="2">
        <v>46106</v>
      </c>
      <c r="D9328">
        <v>18</v>
      </c>
      <c r="E9328" t="s">
        <v>43</v>
      </c>
      <c r="F9328" t="s">
        <v>34</v>
      </c>
      <c r="G9328">
        <v>11.8</v>
      </c>
      <c r="H9328">
        <v>239.01</v>
      </c>
      <c r="I9328">
        <v>251.55</v>
      </c>
      <c r="J9328">
        <v>1</v>
      </c>
      <c r="K9328">
        <v>2</v>
      </c>
      <c r="L9328">
        <v>2.2999999999999998</v>
      </c>
      <c r="M9328">
        <v>60</v>
      </c>
      <c r="N9328" t="s">
        <v>41</v>
      </c>
      <c r="O9328">
        <v>1.3740000000000001</v>
      </c>
      <c r="P9328" t="s">
        <v>28</v>
      </c>
      <c r="Q9328" t="s">
        <v>29</v>
      </c>
      <c r="R9328">
        <v>4.6399999999999997</v>
      </c>
      <c r="S9328">
        <v>0</v>
      </c>
      <c r="T9328">
        <v>12.54</v>
      </c>
      <c r="U9328">
        <v>0.3</v>
      </c>
      <c r="V9328" t="s">
        <v>697</v>
      </c>
      <c r="W9328" t="s">
        <v>31</v>
      </c>
      <c r="X9328">
        <v>1</v>
      </c>
      <c r="Y9328" t="str">
        <f>IF(tblRides[[#This Row],[supply_demand_ratio]]&lt;0.8,"Below 0.8",IF(tblRides[[#This Row],[supply_demand_ratio]]&lt;1,"Between 0.8-1.0",IF(tblRides[[#This Row],[supply_demand_ratio]]&lt;=1.2,"Between 1.0-1.2","Above 1.2")))</f>
        <v>Above 1.2</v>
      </c>
    </row>
    <row r="9329" spans="1:25" x14ac:dyDescent="0.3">
      <c r="A9329" t="s">
        <v>9384</v>
      </c>
      <c r="B9329" s="1">
        <v>46106.786111111112</v>
      </c>
      <c r="C9329" s="2">
        <v>46106</v>
      </c>
      <c r="D9329">
        <v>18</v>
      </c>
      <c r="E9329" t="s">
        <v>25</v>
      </c>
      <c r="F9329" t="s">
        <v>26</v>
      </c>
      <c r="G9329">
        <v>4.2</v>
      </c>
      <c r="H9329">
        <v>150.28</v>
      </c>
      <c r="I9329">
        <v>146.71</v>
      </c>
      <c r="J9329">
        <v>1.4</v>
      </c>
      <c r="K9329">
        <v>8.1</v>
      </c>
      <c r="L9329">
        <v>9</v>
      </c>
      <c r="M9329">
        <v>106</v>
      </c>
      <c r="N9329" t="s">
        <v>72</v>
      </c>
      <c r="O9329">
        <v>0.60799999999999998</v>
      </c>
      <c r="P9329" t="s">
        <v>28</v>
      </c>
      <c r="Q9329" t="s">
        <v>29</v>
      </c>
      <c r="R9329">
        <v>4.96</v>
      </c>
      <c r="S9329">
        <v>5</v>
      </c>
      <c r="T9329">
        <v>-3.57</v>
      </c>
      <c r="U9329">
        <v>0.9</v>
      </c>
      <c r="V9329" t="s">
        <v>697</v>
      </c>
      <c r="W9329" t="s">
        <v>45</v>
      </c>
      <c r="X9329">
        <v>1</v>
      </c>
      <c r="Y9329" t="str">
        <f>IF(tblRides[[#This Row],[supply_demand_ratio]]&lt;0.8,"Below 0.8",IF(tblRides[[#This Row],[supply_demand_ratio]]&lt;1,"Between 0.8-1.0",IF(tblRides[[#This Row],[supply_demand_ratio]]&lt;=1.2,"Between 1.0-1.2","Above 1.2")))</f>
        <v>Below 0.8</v>
      </c>
    </row>
    <row r="9330" spans="1:25" x14ac:dyDescent="0.3">
      <c r="A9330" t="s">
        <v>9385</v>
      </c>
      <c r="B9330" s="1">
        <v>46106.79791666667</v>
      </c>
      <c r="C9330" s="2">
        <v>46106</v>
      </c>
      <c r="D9330">
        <v>19</v>
      </c>
      <c r="E9330" t="s">
        <v>62</v>
      </c>
      <c r="F9330" t="s">
        <v>26</v>
      </c>
      <c r="G9330">
        <v>10.9</v>
      </c>
      <c r="H9330">
        <v>190.29</v>
      </c>
      <c r="J9330">
        <v>1</v>
      </c>
      <c r="K9330">
        <v>4.5</v>
      </c>
      <c r="L9330">
        <v>3.1</v>
      </c>
      <c r="M9330">
        <v>47</v>
      </c>
      <c r="N9330" t="s">
        <v>41</v>
      </c>
      <c r="O9330">
        <v>1.0309999999999999</v>
      </c>
      <c r="P9330" t="s">
        <v>37</v>
      </c>
      <c r="Q9330" t="s">
        <v>103</v>
      </c>
      <c r="R9330">
        <v>4.71</v>
      </c>
      <c r="S9330">
        <v>4</v>
      </c>
      <c r="U9330">
        <v>-1.4</v>
      </c>
      <c r="V9330" t="s">
        <v>697</v>
      </c>
      <c r="W9330" t="s">
        <v>31</v>
      </c>
      <c r="X9330">
        <v>0</v>
      </c>
      <c r="Y9330" t="str">
        <f>IF(tblRides[[#This Row],[supply_demand_ratio]]&lt;0.8,"Below 0.8",IF(tblRides[[#This Row],[supply_demand_ratio]]&lt;1,"Between 0.8-1.0",IF(tblRides[[#This Row],[supply_demand_ratio]]&lt;=1.2,"Between 1.0-1.2","Above 1.2")))</f>
        <v>Between 1.0-1.2</v>
      </c>
    </row>
    <row r="9331" spans="1:25" x14ac:dyDescent="0.3">
      <c r="A9331" t="s">
        <v>9386</v>
      </c>
      <c r="B9331" s="1">
        <v>46106.808333333334</v>
      </c>
      <c r="C9331" s="2">
        <v>46106</v>
      </c>
      <c r="D9331">
        <v>19</v>
      </c>
      <c r="E9331" t="s">
        <v>25</v>
      </c>
      <c r="F9331" t="s">
        <v>26</v>
      </c>
      <c r="G9331">
        <v>3.2</v>
      </c>
      <c r="H9331">
        <v>132.75</v>
      </c>
      <c r="I9331">
        <v>129.75</v>
      </c>
      <c r="J9331">
        <v>1.4</v>
      </c>
      <c r="K9331">
        <v>7.3</v>
      </c>
      <c r="L9331">
        <v>12.8</v>
      </c>
      <c r="M9331">
        <v>75</v>
      </c>
      <c r="N9331" t="s">
        <v>72</v>
      </c>
      <c r="O9331">
        <v>0.432</v>
      </c>
      <c r="P9331" t="s">
        <v>28</v>
      </c>
      <c r="Q9331" t="s">
        <v>29</v>
      </c>
      <c r="R9331">
        <v>4.96</v>
      </c>
      <c r="S9331">
        <v>10</v>
      </c>
      <c r="T9331">
        <v>-3</v>
      </c>
      <c r="U9331">
        <v>5.5</v>
      </c>
      <c r="V9331" t="s">
        <v>697</v>
      </c>
      <c r="W9331" t="s">
        <v>45</v>
      </c>
      <c r="X9331">
        <v>1</v>
      </c>
      <c r="Y9331" t="str">
        <f>IF(tblRides[[#This Row],[supply_demand_ratio]]&lt;0.8,"Below 0.8",IF(tblRides[[#This Row],[supply_demand_ratio]]&lt;1,"Between 0.8-1.0",IF(tblRides[[#This Row],[supply_demand_ratio]]&lt;=1.2,"Between 1.0-1.2","Above 1.2")))</f>
        <v>Below 0.8</v>
      </c>
    </row>
    <row r="9332" spans="1:25" x14ac:dyDescent="0.3">
      <c r="A9332" t="s">
        <v>9387</v>
      </c>
      <c r="B9332" s="1">
        <v>46106.811111111114</v>
      </c>
      <c r="C9332" s="2">
        <v>46106</v>
      </c>
      <c r="D9332">
        <v>19</v>
      </c>
      <c r="E9332" t="s">
        <v>25</v>
      </c>
      <c r="F9332" t="s">
        <v>34</v>
      </c>
      <c r="G9332">
        <v>7.7</v>
      </c>
      <c r="H9332">
        <v>241.98</v>
      </c>
      <c r="I9332">
        <v>229.23</v>
      </c>
      <c r="J9332">
        <v>1.5</v>
      </c>
      <c r="K9332">
        <v>9.1</v>
      </c>
      <c r="L9332">
        <v>9.4</v>
      </c>
      <c r="M9332">
        <v>100</v>
      </c>
      <c r="N9332" t="s">
        <v>72</v>
      </c>
      <c r="O9332">
        <v>0.56899999999999995</v>
      </c>
      <c r="P9332" t="s">
        <v>28</v>
      </c>
      <c r="Q9332" t="s">
        <v>29</v>
      </c>
      <c r="R9332">
        <v>4.53</v>
      </c>
      <c r="S9332">
        <v>0</v>
      </c>
      <c r="T9332">
        <v>-12.75</v>
      </c>
      <c r="U9332">
        <v>0.3</v>
      </c>
      <c r="V9332" t="s">
        <v>697</v>
      </c>
      <c r="W9332" t="s">
        <v>45</v>
      </c>
      <c r="X9332">
        <v>1</v>
      </c>
      <c r="Y9332" t="str">
        <f>IF(tblRides[[#This Row],[supply_demand_ratio]]&lt;0.8,"Below 0.8",IF(tblRides[[#This Row],[supply_demand_ratio]]&lt;1,"Between 0.8-1.0",IF(tblRides[[#This Row],[supply_demand_ratio]]&lt;=1.2,"Between 1.0-1.2","Above 1.2")))</f>
        <v>Below 0.8</v>
      </c>
    </row>
    <row r="9333" spans="1:25" x14ac:dyDescent="0.3">
      <c r="A9333" t="s">
        <v>9388</v>
      </c>
      <c r="B9333" s="1">
        <v>46106.811805555553</v>
      </c>
      <c r="C9333" s="2">
        <v>46106</v>
      </c>
      <c r="D9333">
        <v>19</v>
      </c>
      <c r="E9333" t="s">
        <v>33</v>
      </c>
      <c r="F9333" t="s">
        <v>26</v>
      </c>
      <c r="G9333">
        <v>8.3000000000000007</v>
      </c>
      <c r="H9333">
        <v>181.79</v>
      </c>
      <c r="I9333">
        <v>179.13</v>
      </c>
      <c r="J9333">
        <v>1.2</v>
      </c>
      <c r="K9333">
        <v>7.8</v>
      </c>
      <c r="L9333">
        <v>13.5</v>
      </c>
      <c r="M9333">
        <v>60</v>
      </c>
      <c r="N9333" t="s">
        <v>27</v>
      </c>
      <c r="O9333">
        <v>0.68200000000000005</v>
      </c>
      <c r="P9333" t="s">
        <v>28</v>
      </c>
      <c r="Q9333" t="s">
        <v>29</v>
      </c>
      <c r="R9333">
        <v>4.4800000000000004</v>
      </c>
      <c r="S9333">
        <v>3</v>
      </c>
      <c r="T9333">
        <v>-2.66</v>
      </c>
      <c r="U9333">
        <v>5.7</v>
      </c>
      <c r="V9333" t="s">
        <v>697</v>
      </c>
      <c r="W9333" t="s">
        <v>45</v>
      </c>
      <c r="X9333">
        <v>1</v>
      </c>
      <c r="Y9333" t="str">
        <f>IF(tblRides[[#This Row],[supply_demand_ratio]]&lt;0.8,"Below 0.8",IF(tblRides[[#This Row],[supply_demand_ratio]]&lt;1,"Between 0.8-1.0",IF(tblRides[[#This Row],[supply_demand_ratio]]&lt;=1.2,"Between 1.0-1.2","Above 1.2")))</f>
        <v>Below 0.8</v>
      </c>
    </row>
    <row r="9334" spans="1:25" x14ac:dyDescent="0.3">
      <c r="A9334" t="s">
        <v>9389</v>
      </c>
      <c r="B9334" s="1">
        <v>46106.813888888886</v>
      </c>
      <c r="C9334" s="2">
        <v>46106</v>
      </c>
      <c r="D9334">
        <v>19</v>
      </c>
      <c r="E9334" t="s">
        <v>25</v>
      </c>
      <c r="F9334" t="s">
        <v>26</v>
      </c>
      <c r="G9334">
        <v>7.4</v>
      </c>
      <c r="H9334">
        <v>173.24</v>
      </c>
      <c r="I9334">
        <v>174.21</v>
      </c>
      <c r="J9334">
        <v>1.1000000000000001</v>
      </c>
      <c r="K9334">
        <v>6.4</v>
      </c>
      <c r="L9334">
        <v>6.4</v>
      </c>
      <c r="M9334">
        <v>107</v>
      </c>
      <c r="N9334" t="s">
        <v>27</v>
      </c>
      <c r="O9334">
        <v>0.77600000000000002</v>
      </c>
      <c r="P9334" t="s">
        <v>28</v>
      </c>
      <c r="Q9334" t="s">
        <v>29</v>
      </c>
      <c r="R9334">
        <v>5</v>
      </c>
      <c r="S9334">
        <v>4</v>
      </c>
      <c r="T9334">
        <v>0.97</v>
      </c>
      <c r="U9334">
        <v>0</v>
      </c>
      <c r="V9334" t="s">
        <v>697</v>
      </c>
      <c r="W9334" t="s">
        <v>45</v>
      </c>
      <c r="X9334">
        <v>1</v>
      </c>
      <c r="Y9334" t="str">
        <f>IF(tblRides[[#This Row],[supply_demand_ratio]]&lt;0.8,"Below 0.8",IF(tblRides[[#This Row],[supply_demand_ratio]]&lt;1,"Between 0.8-1.0",IF(tblRides[[#This Row],[supply_demand_ratio]]&lt;=1.2,"Between 1.0-1.2","Above 1.2")))</f>
        <v>Below 0.8</v>
      </c>
    </row>
    <row r="9335" spans="1:25" x14ac:dyDescent="0.3">
      <c r="A9335" t="s">
        <v>9390</v>
      </c>
      <c r="B9335" s="1">
        <v>46106.822916666664</v>
      </c>
      <c r="C9335" s="2">
        <v>46106</v>
      </c>
      <c r="D9335">
        <v>19</v>
      </c>
      <c r="E9335" t="s">
        <v>25</v>
      </c>
      <c r="F9335" t="s">
        <v>34</v>
      </c>
      <c r="G9335">
        <v>1.9</v>
      </c>
      <c r="H9335">
        <v>89.57</v>
      </c>
      <c r="J9335">
        <v>1.2</v>
      </c>
      <c r="K9335">
        <v>11</v>
      </c>
      <c r="L9335">
        <v>11.7</v>
      </c>
      <c r="M9335">
        <v>107</v>
      </c>
      <c r="N9335" t="s">
        <v>72</v>
      </c>
      <c r="O9335">
        <v>0.71799999999999997</v>
      </c>
      <c r="P9335" t="s">
        <v>37</v>
      </c>
      <c r="Q9335" t="s">
        <v>103</v>
      </c>
      <c r="R9335">
        <v>4.54</v>
      </c>
      <c r="S9335">
        <v>0</v>
      </c>
      <c r="U9335">
        <v>0.7</v>
      </c>
      <c r="V9335" t="s">
        <v>697</v>
      </c>
      <c r="W9335" t="s">
        <v>77</v>
      </c>
      <c r="X9335">
        <v>0</v>
      </c>
      <c r="Y9335" t="str">
        <f>IF(tblRides[[#This Row],[supply_demand_ratio]]&lt;0.8,"Below 0.8",IF(tblRides[[#This Row],[supply_demand_ratio]]&lt;1,"Between 0.8-1.0",IF(tblRides[[#This Row],[supply_demand_ratio]]&lt;=1.2,"Between 1.0-1.2","Above 1.2")))</f>
        <v>Below 0.8</v>
      </c>
    </row>
    <row r="9336" spans="1:25" x14ac:dyDescent="0.3">
      <c r="A9336" t="s">
        <v>9391</v>
      </c>
      <c r="B9336" s="1">
        <v>46106.824999999997</v>
      </c>
      <c r="C9336" s="2">
        <v>46106</v>
      </c>
      <c r="D9336">
        <v>19</v>
      </c>
      <c r="E9336" t="s">
        <v>25</v>
      </c>
      <c r="F9336" t="s">
        <v>26</v>
      </c>
      <c r="G9336">
        <v>10.1</v>
      </c>
      <c r="H9336">
        <v>223.76</v>
      </c>
      <c r="I9336">
        <v>224.4</v>
      </c>
      <c r="J9336">
        <v>1.3</v>
      </c>
      <c r="K9336">
        <v>4.0999999999999996</v>
      </c>
      <c r="L9336">
        <v>4.8</v>
      </c>
      <c r="M9336">
        <v>97</v>
      </c>
      <c r="N9336" t="s">
        <v>72</v>
      </c>
      <c r="O9336">
        <v>0.60299999999999998</v>
      </c>
      <c r="P9336" t="s">
        <v>28</v>
      </c>
      <c r="Q9336" t="s">
        <v>29</v>
      </c>
      <c r="R9336">
        <v>4.78</v>
      </c>
      <c r="S9336">
        <v>9</v>
      </c>
      <c r="T9336">
        <v>0.64</v>
      </c>
      <c r="U9336">
        <v>0.7</v>
      </c>
      <c r="V9336" t="s">
        <v>697</v>
      </c>
      <c r="W9336" t="s">
        <v>31</v>
      </c>
      <c r="X9336">
        <v>1</v>
      </c>
      <c r="Y9336" t="str">
        <f>IF(tblRides[[#This Row],[supply_demand_ratio]]&lt;0.8,"Below 0.8",IF(tblRides[[#This Row],[supply_demand_ratio]]&lt;1,"Between 0.8-1.0",IF(tblRides[[#This Row],[supply_demand_ratio]]&lt;=1.2,"Between 1.0-1.2","Above 1.2")))</f>
        <v>Below 0.8</v>
      </c>
    </row>
    <row r="9337" spans="1:25" x14ac:dyDescent="0.3">
      <c r="A9337" t="s">
        <v>9392</v>
      </c>
      <c r="B9337" s="1">
        <v>46106.831250000003</v>
      </c>
      <c r="C9337" s="2">
        <v>46106</v>
      </c>
      <c r="D9337">
        <v>19</v>
      </c>
      <c r="E9337" t="s">
        <v>25</v>
      </c>
      <c r="F9337" t="s">
        <v>26</v>
      </c>
      <c r="G9337">
        <v>3.6</v>
      </c>
      <c r="H9337">
        <v>115.31</v>
      </c>
      <c r="J9337">
        <v>1.1000000000000001</v>
      </c>
      <c r="K9337">
        <v>7.5</v>
      </c>
      <c r="L9337">
        <v>9.1999999999999993</v>
      </c>
      <c r="M9337">
        <v>106</v>
      </c>
      <c r="N9337" t="s">
        <v>27</v>
      </c>
      <c r="O9337">
        <v>0.82499999999999996</v>
      </c>
      <c r="P9337" t="s">
        <v>58</v>
      </c>
      <c r="Q9337" t="s">
        <v>108</v>
      </c>
      <c r="R9337">
        <v>4.67</v>
      </c>
      <c r="S9337">
        <v>12</v>
      </c>
      <c r="U9337">
        <v>1.7</v>
      </c>
      <c r="V9337" t="s">
        <v>697</v>
      </c>
      <c r="W9337" t="s">
        <v>45</v>
      </c>
      <c r="X9337">
        <v>0</v>
      </c>
      <c r="Y9337" t="str">
        <f>IF(tblRides[[#This Row],[supply_demand_ratio]]&lt;0.8,"Below 0.8",IF(tblRides[[#This Row],[supply_demand_ratio]]&lt;1,"Between 0.8-1.0",IF(tblRides[[#This Row],[supply_demand_ratio]]&lt;=1.2,"Between 1.0-1.2","Above 1.2")))</f>
        <v>Between 0.8-1.0</v>
      </c>
    </row>
    <row r="9338" spans="1:25" x14ac:dyDescent="0.3">
      <c r="A9338" t="s">
        <v>9393</v>
      </c>
      <c r="B9338" s="1">
        <v>46106.833333333336</v>
      </c>
      <c r="C9338" s="2">
        <v>46106</v>
      </c>
      <c r="D9338">
        <v>20</v>
      </c>
      <c r="E9338" t="s">
        <v>43</v>
      </c>
      <c r="F9338" t="s">
        <v>34</v>
      </c>
      <c r="G9338">
        <v>2.1</v>
      </c>
      <c r="H9338">
        <v>68.7</v>
      </c>
      <c r="I9338">
        <v>65.89</v>
      </c>
      <c r="J9338">
        <v>1</v>
      </c>
      <c r="K9338">
        <v>2.4</v>
      </c>
      <c r="L9338">
        <v>1</v>
      </c>
      <c r="M9338">
        <v>62</v>
      </c>
      <c r="N9338" t="s">
        <v>41</v>
      </c>
      <c r="O9338">
        <v>1.1759999999999999</v>
      </c>
      <c r="P9338" t="s">
        <v>28</v>
      </c>
      <c r="Q9338" t="s">
        <v>29</v>
      </c>
      <c r="R9338">
        <v>4.49</v>
      </c>
      <c r="S9338">
        <v>0</v>
      </c>
      <c r="T9338">
        <v>-2.81</v>
      </c>
      <c r="U9338">
        <v>-1.4</v>
      </c>
      <c r="V9338" t="s">
        <v>697</v>
      </c>
      <c r="W9338" t="s">
        <v>31</v>
      </c>
      <c r="X9338">
        <v>1</v>
      </c>
      <c r="Y9338" t="str">
        <f>IF(tblRides[[#This Row],[supply_demand_ratio]]&lt;0.8,"Below 0.8",IF(tblRides[[#This Row],[supply_demand_ratio]]&lt;1,"Between 0.8-1.0",IF(tblRides[[#This Row],[supply_demand_ratio]]&lt;=1.2,"Between 1.0-1.2","Above 1.2")))</f>
        <v>Between 1.0-1.2</v>
      </c>
    </row>
    <row r="9339" spans="1:25" x14ac:dyDescent="0.3">
      <c r="A9339" t="s">
        <v>9394</v>
      </c>
      <c r="B9339" s="1">
        <v>46106.840277777781</v>
      </c>
      <c r="C9339" s="2">
        <v>46106</v>
      </c>
      <c r="D9339">
        <v>20</v>
      </c>
      <c r="E9339" t="s">
        <v>36</v>
      </c>
      <c r="F9339" t="s">
        <v>26</v>
      </c>
      <c r="G9339">
        <v>9.9</v>
      </c>
      <c r="H9339">
        <v>205.63</v>
      </c>
      <c r="I9339">
        <v>194.55</v>
      </c>
      <c r="J9339">
        <v>1.1000000000000001</v>
      </c>
      <c r="K9339">
        <v>7</v>
      </c>
      <c r="L9339">
        <v>8</v>
      </c>
      <c r="M9339">
        <v>95</v>
      </c>
      <c r="N9339" t="s">
        <v>27</v>
      </c>
      <c r="O9339">
        <v>0.76200000000000001</v>
      </c>
      <c r="P9339" t="s">
        <v>28</v>
      </c>
      <c r="Q9339" t="s">
        <v>29</v>
      </c>
      <c r="R9339">
        <v>4.45</v>
      </c>
      <c r="S9339">
        <v>10</v>
      </c>
      <c r="T9339">
        <v>-11.08</v>
      </c>
      <c r="U9339">
        <v>1</v>
      </c>
      <c r="V9339" t="s">
        <v>697</v>
      </c>
      <c r="W9339" t="s">
        <v>45</v>
      </c>
      <c r="X9339">
        <v>1</v>
      </c>
      <c r="Y9339" t="str">
        <f>IF(tblRides[[#This Row],[supply_demand_ratio]]&lt;0.8,"Below 0.8",IF(tblRides[[#This Row],[supply_demand_ratio]]&lt;1,"Between 0.8-1.0",IF(tblRides[[#This Row],[supply_demand_ratio]]&lt;=1.2,"Between 1.0-1.2","Above 1.2")))</f>
        <v>Below 0.8</v>
      </c>
    </row>
    <row r="9340" spans="1:25" x14ac:dyDescent="0.3">
      <c r="A9340" t="s">
        <v>9395</v>
      </c>
      <c r="B9340" s="1">
        <v>46106.841666666667</v>
      </c>
      <c r="C9340" s="2">
        <v>46106</v>
      </c>
      <c r="D9340">
        <v>20</v>
      </c>
      <c r="E9340" t="s">
        <v>43</v>
      </c>
      <c r="F9340" t="s">
        <v>26</v>
      </c>
      <c r="G9340">
        <v>15.3</v>
      </c>
      <c r="H9340">
        <v>230.99</v>
      </c>
      <c r="I9340">
        <v>230.94</v>
      </c>
      <c r="J9340">
        <v>1</v>
      </c>
      <c r="K9340">
        <v>6.1</v>
      </c>
      <c r="L9340">
        <v>5</v>
      </c>
      <c r="M9340">
        <v>54</v>
      </c>
      <c r="N9340" t="s">
        <v>41</v>
      </c>
      <c r="O9340">
        <v>1.385</v>
      </c>
      <c r="P9340" t="s">
        <v>28</v>
      </c>
      <c r="Q9340" t="s">
        <v>29</v>
      </c>
      <c r="R9340">
        <v>4.5599999999999996</v>
      </c>
      <c r="S9340">
        <v>19</v>
      </c>
      <c r="T9340">
        <v>-0.05</v>
      </c>
      <c r="U9340">
        <v>-1.1000000000000001</v>
      </c>
      <c r="V9340" t="s">
        <v>697</v>
      </c>
      <c r="W9340" t="s">
        <v>45</v>
      </c>
      <c r="X9340">
        <v>1</v>
      </c>
      <c r="Y9340" t="str">
        <f>IF(tblRides[[#This Row],[supply_demand_ratio]]&lt;0.8,"Below 0.8",IF(tblRides[[#This Row],[supply_demand_ratio]]&lt;1,"Between 0.8-1.0",IF(tblRides[[#This Row],[supply_demand_ratio]]&lt;=1.2,"Between 1.0-1.2","Above 1.2")))</f>
        <v>Above 1.2</v>
      </c>
    </row>
    <row r="9341" spans="1:25" x14ac:dyDescent="0.3">
      <c r="A9341" t="s">
        <v>9396</v>
      </c>
      <c r="B9341" s="1">
        <v>46106.85</v>
      </c>
      <c r="C9341" s="2">
        <v>46106</v>
      </c>
      <c r="D9341">
        <v>20</v>
      </c>
      <c r="E9341" t="s">
        <v>43</v>
      </c>
      <c r="F9341" t="s">
        <v>26</v>
      </c>
      <c r="G9341">
        <v>2</v>
      </c>
      <c r="H9341">
        <v>65.64</v>
      </c>
      <c r="I9341">
        <v>68.400000000000006</v>
      </c>
      <c r="J9341">
        <v>1</v>
      </c>
      <c r="K9341">
        <v>7.9</v>
      </c>
      <c r="L9341">
        <v>8.5</v>
      </c>
      <c r="M9341">
        <v>47</v>
      </c>
      <c r="N9341" t="s">
        <v>41</v>
      </c>
      <c r="O9341">
        <v>1.196</v>
      </c>
      <c r="P9341" t="s">
        <v>28</v>
      </c>
      <c r="Q9341" t="s">
        <v>29</v>
      </c>
      <c r="R9341">
        <v>4.63</v>
      </c>
      <c r="S9341">
        <v>8</v>
      </c>
      <c r="T9341">
        <v>2.76</v>
      </c>
      <c r="U9341">
        <v>0.6</v>
      </c>
      <c r="V9341" t="s">
        <v>697</v>
      </c>
      <c r="W9341" t="s">
        <v>45</v>
      </c>
      <c r="X9341">
        <v>1</v>
      </c>
      <c r="Y9341" t="str">
        <f>IF(tblRides[[#This Row],[supply_demand_ratio]]&lt;0.8,"Below 0.8",IF(tblRides[[#This Row],[supply_demand_ratio]]&lt;1,"Between 0.8-1.0",IF(tblRides[[#This Row],[supply_demand_ratio]]&lt;=1.2,"Between 1.0-1.2","Above 1.2")))</f>
        <v>Between 1.0-1.2</v>
      </c>
    </row>
    <row r="9342" spans="1:25" x14ac:dyDescent="0.3">
      <c r="A9342" t="s">
        <v>9397</v>
      </c>
      <c r="B9342" s="1">
        <v>46106.856249999997</v>
      </c>
      <c r="C9342" s="2">
        <v>46106</v>
      </c>
      <c r="D9342">
        <v>20</v>
      </c>
      <c r="E9342" t="s">
        <v>33</v>
      </c>
      <c r="F9342" t="s">
        <v>26</v>
      </c>
      <c r="G9342">
        <v>0.7</v>
      </c>
      <c r="H9342">
        <v>60.08</v>
      </c>
      <c r="I9342">
        <v>59.36</v>
      </c>
      <c r="J9342">
        <v>1.2</v>
      </c>
      <c r="K9342">
        <v>5.9</v>
      </c>
      <c r="L9342">
        <v>5.6</v>
      </c>
      <c r="M9342">
        <v>75</v>
      </c>
      <c r="N9342" t="s">
        <v>27</v>
      </c>
      <c r="O9342">
        <v>0.77900000000000003</v>
      </c>
      <c r="P9342" t="s">
        <v>28</v>
      </c>
      <c r="Q9342" t="s">
        <v>29</v>
      </c>
      <c r="R9342">
        <v>4.8</v>
      </c>
      <c r="S9342">
        <v>7</v>
      </c>
      <c r="T9342">
        <v>-0.72</v>
      </c>
      <c r="U9342">
        <v>-0.3</v>
      </c>
      <c r="V9342" t="s">
        <v>697</v>
      </c>
      <c r="W9342" t="s">
        <v>45</v>
      </c>
      <c r="X9342">
        <v>1</v>
      </c>
      <c r="Y9342" t="str">
        <f>IF(tblRides[[#This Row],[supply_demand_ratio]]&lt;0.8,"Below 0.8",IF(tblRides[[#This Row],[supply_demand_ratio]]&lt;1,"Between 0.8-1.0",IF(tblRides[[#This Row],[supply_demand_ratio]]&lt;=1.2,"Between 1.0-1.2","Above 1.2")))</f>
        <v>Below 0.8</v>
      </c>
    </row>
    <row r="9343" spans="1:25" x14ac:dyDescent="0.3">
      <c r="A9343" t="s">
        <v>9398</v>
      </c>
      <c r="B9343" s="1">
        <v>46106.861111111109</v>
      </c>
      <c r="C9343" s="2">
        <v>46106</v>
      </c>
      <c r="D9343">
        <v>20</v>
      </c>
      <c r="E9343" t="s">
        <v>43</v>
      </c>
      <c r="F9343" t="s">
        <v>34</v>
      </c>
      <c r="G9343">
        <v>4.2</v>
      </c>
      <c r="H9343">
        <v>110.83</v>
      </c>
      <c r="I9343">
        <v>113.12</v>
      </c>
      <c r="J9343">
        <v>1</v>
      </c>
      <c r="K9343">
        <v>7</v>
      </c>
      <c r="L9343">
        <v>2.7</v>
      </c>
      <c r="M9343">
        <v>49</v>
      </c>
      <c r="N9343" t="s">
        <v>27</v>
      </c>
      <c r="O9343">
        <v>0.73399999999999999</v>
      </c>
      <c r="P9343" t="s">
        <v>28</v>
      </c>
      <c r="Q9343" t="s">
        <v>29</v>
      </c>
      <c r="R9343">
        <v>4.7300000000000004</v>
      </c>
      <c r="S9343">
        <v>0</v>
      </c>
      <c r="T9343">
        <v>2.29</v>
      </c>
      <c r="U9343">
        <v>-4.3</v>
      </c>
      <c r="V9343" t="s">
        <v>697</v>
      </c>
      <c r="W9343" t="s">
        <v>45</v>
      </c>
      <c r="X9343">
        <v>1</v>
      </c>
      <c r="Y9343" t="str">
        <f>IF(tblRides[[#This Row],[supply_demand_ratio]]&lt;0.8,"Below 0.8",IF(tblRides[[#This Row],[supply_demand_ratio]]&lt;1,"Between 0.8-1.0",IF(tblRides[[#This Row],[supply_demand_ratio]]&lt;=1.2,"Between 1.0-1.2","Above 1.2")))</f>
        <v>Below 0.8</v>
      </c>
    </row>
    <row r="9344" spans="1:25" x14ac:dyDescent="0.3">
      <c r="A9344" t="s">
        <v>9399</v>
      </c>
      <c r="B9344" s="1">
        <v>46106.861805555556</v>
      </c>
      <c r="C9344" s="2">
        <v>46106</v>
      </c>
      <c r="D9344">
        <v>20</v>
      </c>
      <c r="E9344" t="s">
        <v>43</v>
      </c>
      <c r="F9344" t="s">
        <v>26</v>
      </c>
      <c r="G9344">
        <v>7.9</v>
      </c>
      <c r="H9344">
        <v>165.92</v>
      </c>
      <c r="I9344">
        <v>164.84</v>
      </c>
      <c r="J9344">
        <v>1</v>
      </c>
      <c r="K9344">
        <v>2</v>
      </c>
      <c r="L9344">
        <v>1.7</v>
      </c>
      <c r="M9344">
        <v>49</v>
      </c>
      <c r="N9344" t="s">
        <v>41</v>
      </c>
      <c r="O9344">
        <v>1.0609999999999999</v>
      </c>
      <c r="P9344" t="s">
        <v>28</v>
      </c>
      <c r="Q9344" t="s">
        <v>29</v>
      </c>
      <c r="R9344">
        <v>4.6500000000000004</v>
      </c>
      <c r="S9344">
        <v>4</v>
      </c>
      <c r="T9344">
        <v>-1.08</v>
      </c>
      <c r="U9344">
        <v>-0.3</v>
      </c>
      <c r="V9344" t="s">
        <v>697</v>
      </c>
      <c r="W9344" t="s">
        <v>31</v>
      </c>
      <c r="X9344">
        <v>1</v>
      </c>
      <c r="Y9344" t="str">
        <f>IF(tblRides[[#This Row],[supply_demand_ratio]]&lt;0.8,"Below 0.8",IF(tblRides[[#This Row],[supply_demand_ratio]]&lt;1,"Between 0.8-1.0",IF(tblRides[[#This Row],[supply_demand_ratio]]&lt;=1.2,"Between 1.0-1.2","Above 1.2")))</f>
        <v>Between 1.0-1.2</v>
      </c>
    </row>
    <row r="9345" spans="1:25" x14ac:dyDescent="0.3">
      <c r="A9345" t="s">
        <v>9400</v>
      </c>
      <c r="B9345" s="1">
        <v>46106.863888888889</v>
      </c>
      <c r="C9345" s="2">
        <v>46106</v>
      </c>
      <c r="D9345">
        <v>20</v>
      </c>
      <c r="E9345" t="s">
        <v>43</v>
      </c>
      <c r="F9345" t="s">
        <v>26</v>
      </c>
      <c r="G9345">
        <v>3.3</v>
      </c>
      <c r="H9345">
        <v>94.74</v>
      </c>
      <c r="J9345">
        <v>1</v>
      </c>
      <c r="K9345">
        <v>7.6</v>
      </c>
      <c r="M9345">
        <v>51</v>
      </c>
      <c r="N9345" t="s">
        <v>41</v>
      </c>
      <c r="O9345">
        <v>0.98799999999999999</v>
      </c>
      <c r="P9345" t="s">
        <v>82</v>
      </c>
      <c r="Q9345" t="s">
        <v>83</v>
      </c>
      <c r="R9345">
        <v>4.93</v>
      </c>
      <c r="S9345">
        <v>3</v>
      </c>
      <c r="V9345" t="s">
        <v>697</v>
      </c>
      <c r="W9345" t="s">
        <v>45</v>
      </c>
      <c r="X9345">
        <v>0</v>
      </c>
      <c r="Y9345" t="str">
        <f>IF(tblRides[[#This Row],[supply_demand_ratio]]&lt;0.8,"Below 0.8",IF(tblRides[[#This Row],[supply_demand_ratio]]&lt;1,"Between 0.8-1.0",IF(tblRides[[#This Row],[supply_demand_ratio]]&lt;=1.2,"Between 1.0-1.2","Above 1.2")))</f>
        <v>Between 0.8-1.0</v>
      </c>
    </row>
    <row r="9346" spans="1:25" x14ac:dyDescent="0.3">
      <c r="A9346" t="s">
        <v>9401</v>
      </c>
      <c r="B9346" s="1">
        <v>46106.873611111114</v>
      </c>
      <c r="C9346" s="2">
        <v>46106</v>
      </c>
      <c r="D9346">
        <v>20</v>
      </c>
      <c r="E9346" t="s">
        <v>43</v>
      </c>
      <c r="F9346" t="s">
        <v>34</v>
      </c>
      <c r="G9346">
        <v>8</v>
      </c>
      <c r="H9346">
        <v>167.29</v>
      </c>
      <c r="I9346">
        <v>175.09</v>
      </c>
      <c r="J9346">
        <v>1</v>
      </c>
      <c r="K9346">
        <v>6.5</v>
      </c>
      <c r="L9346">
        <v>6.8</v>
      </c>
      <c r="M9346">
        <v>43</v>
      </c>
      <c r="N9346" t="s">
        <v>41</v>
      </c>
      <c r="O9346">
        <v>0.98799999999999999</v>
      </c>
      <c r="P9346" t="s">
        <v>28</v>
      </c>
      <c r="Q9346" t="s">
        <v>29</v>
      </c>
      <c r="R9346">
        <v>4.9800000000000004</v>
      </c>
      <c r="S9346">
        <v>0</v>
      </c>
      <c r="T9346">
        <v>7.8</v>
      </c>
      <c r="U9346">
        <v>0.3</v>
      </c>
      <c r="V9346" t="s">
        <v>697</v>
      </c>
      <c r="W9346" t="s">
        <v>45</v>
      </c>
      <c r="X9346">
        <v>1</v>
      </c>
      <c r="Y9346" t="str">
        <f>IF(tblRides[[#This Row],[supply_demand_ratio]]&lt;0.8,"Below 0.8",IF(tblRides[[#This Row],[supply_demand_ratio]]&lt;1,"Between 0.8-1.0",IF(tblRides[[#This Row],[supply_demand_ratio]]&lt;=1.2,"Between 1.0-1.2","Above 1.2")))</f>
        <v>Between 0.8-1.0</v>
      </c>
    </row>
    <row r="9347" spans="1:25" x14ac:dyDescent="0.3">
      <c r="A9347" t="s">
        <v>9402</v>
      </c>
      <c r="B9347" s="1">
        <v>46106.874305555553</v>
      </c>
      <c r="C9347" s="2">
        <v>46106</v>
      </c>
      <c r="D9347">
        <v>20</v>
      </c>
      <c r="E9347" t="s">
        <v>43</v>
      </c>
      <c r="F9347" t="s">
        <v>26</v>
      </c>
      <c r="G9347">
        <v>4</v>
      </c>
      <c r="H9347">
        <v>115.44</v>
      </c>
      <c r="I9347">
        <v>115.49</v>
      </c>
      <c r="J9347">
        <v>1.1000000000000001</v>
      </c>
      <c r="K9347">
        <v>5.5</v>
      </c>
      <c r="L9347">
        <v>4.5999999999999996</v>
      </c>
      <c r="M9347">
        <v>61</v>
      </c>
      <c r="N9347" t="s">
        <v>41</v>
      </c>
      <c r="O9347">
        <v>1.2010000000000001</v>
      </c>
      <c r="P9347" t="s">
        <v>28</v>
      </c>
      <c r="Q9347" t="s">
        <v>29</v>
      </c>
      <c r="R9347">
        <v>4.75</v>
      </c>
      <c r="S9347">
        <v>12</v>
      </c>
      <c r="T9347">
        <v>0.05</v>
      </c>
      <c r="U9347">
        <v>-0.9</v>
      </c>
      <c r="V9347" t="s">
        <v>697</v>
      </c>
      <c r="W9347" t="s">
        <v>45</v>
      </c>
      <c r="X9347">
        <v>1</v>
      </c>
      <c r="Y9347" t="str">
        <f>IF(tblRides[[#This Row],[supply_demand_ratio]]&lt;0.8,"Below 0.8",IF(tblRides[[#This Row],[supply_demand_ratio]]&lt;1,"Between 0.8-1.0",IF(tblRides[[#This Row],[supply_demand_ratio]]&lt;=1.2,"Between 1.0-1.2","Above 1.2")))</f>
        <v>Above 1.2</v>
      </c>
    </row>
    <row r="9348" spans="1:25" x14ac:dyDescent="0.3">
      <c r="A9348" t="s">
        <v>9403</v>
      </c>
      <c r="B9348" s="1">
        <v>46106.883333333331</v>
      </c>
      <c r="C9348" s="2">
        <v>46106</v>
      </c>
      <c r="D9348">
        <v>21</v>
      </c>
      <c r="E9348" t="s">
        <v>25</v>
      </c>
      <c r="F9348" t="s">
        <v>26</v>
      </c>
      <c r="G9348">
        <v>2.4</v>
      </c>
      <c r="H9348">
        <v>79.62</v>
      </c>
      <c r="I9348">
        <v>80.73</v>
      </c>
      <c r="J9348">
        <v>1.1000000000000001</v>
      </c>
      <c r="K9348">
        <v>5.4</v>
      </c>
      <c r="L9348">
        <v>1</v>
      </c>
      <c r="M9348">
        <v>113</v>
      </c>
      <c r="N9348" t="s">
        <v>27</v>
      </c>
      <c r="O9348">
        <v>0.95899999999999996</v>
      </c>
      <c r="P9348" t="s">
        <v>28</v>
      </c>
      <c r="Q9348" t="s">
        <v>29</v>
      </c>
      <c r="R9348">
        <v>4.62</v>
      </c>
      <c r="S9348">
        <v>3</v>
      </c>
      <c r="T9348">
        <v>1.1100000000000001</v>
      </c>
      <c r="U9348">
        <v>-4.4000000000000004</v>
      </c>
      <c r="V9348" t="s">
        <v>697</v>
      </c>
      <c r="W9348" t="s">
        <v>45</v>
      </c>
      <c r="X9348">
        <v>1</v>
      </c>
      <c r="Y9348" t="str">
        <f>IF(tblRides[[#This Row],[supply_demand_ratio]]&lt;0.8,"Below 0.8",IF(tblRides[[#This Row],[supply_demand_ratio]]&lt;1,"Between 0.8-1.0",IF(tblRides[[#This Row],[supply_demand_ratio]]&lt;=1.2,"Between 1.0-1.2","Above 1.2")))</f>
        <v>Between 0.8-1.0</v>
      </c>
    </row>
    <row r="9349" spans="1:25" x14ac:dyDescent="0.3">
      <c r="A9349" t="s">
        <v>9404</v>
      </c>
      <c r="B9349" s="1">
        <v>46106.88958333333</v>
      </c>
      <c r="C9349" s="2">
        <v>46106</v>
      </c>
      <c r="D9349">
        <v>21</v>
      </c>
      <c r="E9349" t="s">
        <v>62</v>
      </c>
      <c r="F9349" t="s">
        <v>26</v>
      </c>
      <c r="G9349">
        <v>0.9</v>
      </c>
      <c r="H9349">
        <v>51.14</v>
      </c>
      <c r="I9349">
        <v>48.01</v>
      </c>
      <c r="J9349">
        <v>1</v>
      </c>
      <c r="K9349">
        <v>3.4</v>
      </c>
      <c r="L9349">
        <v>3</v>
      </c>
      <c r="M9349">
        <v>59</v>
      </c>
      <c r="N9349" t="s">
        <v>41</v>
      </c>
      <c r="O9349">
        <v>1.7</v>
      </c>
      <c r="P9349" t="s">
        <v>28</v>
      </c>
      <c r="Q9349" t="s">
        <v>29</v>
      </c>
      <c r="R9349">
        <v>4.72</v>
      </c>
      <c r="S9349">
        <v>7</v>
      </c>
      <c r="T9349">
        <v>-3.13</v>
      </c>
      <c r="U9349">
        <v>-0.4</v>
      </c>
      <c r="V9349" t="s">
        <v>697</v>
      </c>
      <c r="W9349" t="s">
        <v>31</v>
      </c>
      <c r="X9349">
        <v>1</v>
      </c>
      <c r="Y9349" t="str">
        <f>IF(tblRides[[#This Row],[supply_demand_ratio]]&lt;0.8,"Below 0.8",IF(tblRides[[#This Row],[supply_demand_ratio]]&lt;1,"Between 0.8-1.0",IF(tblRides[[#This Row],[supply_demand_ratio]]&lt;=1.2,"Between 1.0-1.2","Above 1.2")))</f>
        <v>Above 1.2</v>
      </c>
    </row>
    <row r="9350" spans="1:25" x14ac:dyDescent="0.3">
      <c r="A9350" t="s">
        <v>9405</v>
      </c>
      <c r="B9350" s="1">
        <v>46106.88958333333</v>
      </c>
      <c r="C9350" s="2">
        <v>46106</v>
      </c>
      <c r="D9350">
        <v>21</v>
      </c>
      <c r="E9350" t="s">
        <v>62</v>
      </c>
      <c r="F9350" t="s">
        <v>34</v>
      </c>
      <c r="G9350">
        <v>13.1</v>
      </c>
      <c r="H9350">
        <v>253.01</v>
      </c>
      <c r="I9350">
        <v>244.09</v>
      </c>
      <c r="J9350">
        <v>1</v>
      </c>
      <c r="K9350">
        <v>3.8</v>
      </c>
      <c r="L9350">
        <v>5.5</v>
      </c>
      <c r="M9350">
        <v>57</v>
      </c>
      <c r="N9350" t="s">
        <v>27</v>
      </c>
      <c r="O9350">
        <v>1.026</v>
      </c>
      <c r="P9350" t="s">
        <v>28</v>
      </c>
      <c r="Q9350" t="s">
        <v>29</v>
      </c>
      <c r="R9350">
        <v>4.7699999999999996</v>
      </c>
      <c r="S9350">
        <v>0</v>
      </c>
      <c r="T9350">
        <v>-8.92</v>
      </c>
      <c r="U9350">
        <v>1.7</v>
      </c>
      <c r="V9350" t="s">
        <v>697</v>
      </c>
      <c r="W9350" t="s">
        <v>31</v>
      </c>
      <c r="X9350">
        <v>1</v>
      </c>
      <c r="Y9350" t="str">
        <f>IF(tblRides[[#This Row],[supply_demand_ratio]]&lt;0.8,"Below 0.8",IF(tblRides[[#This Row],[supply_demand_ratio]]&lt;1,"Between 0.8-1.0",IF(tblRides[[#This Row],[supply_demand_ratio]]&lt;=1.2,"Between 1.0-1.2","Above 1.2")))</f>
        <v>Between 1.0-1.2</v>
      </c>
    </row>
    <row r="9351" spans="1:25" x14ac:dyDescent="0.3">
      <c r="A9351" t="s">
        <v>9406</v>
      </c>
      <c r="B9351" s="1">
        <v>46106.911805555559</v>
      </c>
      <c r="C9351" s="2">
        <v>46106</v>
      </c>
      <c r="D9351">
        <v>21</v>
      </c>
      <c r="E9351" t="s">
        <v>36</v>
      </c>
      <c r="F9351" t="s">
        <v>26</v>
      </c>
      <c r="G9351">
        <v>8.5</v>
      </c>
      <c r="H9351">
        <v>170.49</v>
      </c>
      <c r="I9351">
        <v>162.1</v>
      </c>
      <c r="J9351">
        <v>1</v>
      </c>
      <c r="K9351">
        <v>3.5</v>
      </c>
      <c r="L9351">
        <v>8.1</v>
      </c>
      <c r="M9351">
        <v>106</v>
      </c>
      <c r="N9351" t="s">
        <v>27</v>
      </c>
      <c r="O9351">
        <v>0.97199999999999998</v>
      </c>
      <c r="P9351" t="s">
        <v>28</v>
      </c>
      <c r="Q9351" t="s">
        <v>29</v>
      </c>
      <c r="R9351">
        <v>4.43</v>
      </c>
      <c r="S9351">
        <v>44</v>
      </c>
      <c r="T9351">
        <v>-8.39</v>
      </c>
      <c r="U9351">
        <v>4.5999999999999996</v>
      </c>
      <c r="V9351" t="s">
        <v>697</v>
      </c>
      <c r="W9351" t="s">
        <v>31</v>
      </c>
      <c r="X9351">
        <v>1</v>
      </c>
      <c r="Y9351" t="str">
        <f>IF(tblRides[[#This Row],[supply_demand_ratio]]&lt;0.8,"Below 0.8",IF(tblRides[[#This Row],[supply_demand_ratio]]&lt;1,"Between 0.8-1.0",IF(tblRides[[#This Row],[supply_demand_ratio]]&lt;=1.2,"Between 1.0-1.2","Above 1.2")))</f>
        <v>Between 0.8-1.0</v>
      </c>
    </row>
    <row r="9352" spans="1:25" x14ac:dyDescent="0.3">
      <c r="A9352" t="s">
        <v>9407</v>
      </c>
      <c r="B9352" s="1">
        <v>46106.95</v>
      </c>
      <c r="C9352" s="2">
        <v>46106</v>
      </c>
      <c r="D9352">
        <v>22</v>
      </c>
      <c r="E9352" t="s">
        <v>25</v>
      </c>
      <c r="F9352" t="s">
        <v>26</v>
      </c>
      <c r="G9352">
        <v>9.9</v>
      </c>
      <c r="H9352">
        <v>200.48</v>
      </c>
      <c r="I9352">
        <v>203.06</v>
      </c>
      <c r="J9352">
        <v>1</v>
      </c>
      <c r="K9352">
        <v>2.6</v>
      </c>
      <c r="L9352">
        <v>1</v>
      </c>
      <c r="M9352">
        <v>127</v>
      </c>
      <c r="N9352" t="s">
        <v>41</v>
      </c>
      <c r="O9352">
        <v>1.381</v>
      </c>
      <c r="P9352" t="s">
        <v>28</v>
      </c>
      <c r="Q9352" t="s">
        <v>29</v>
      </c>
      <c r="R9352">
        <v>4.71</v>
      </c>
      <c r="S9352">
        <v>15</v>
      </c>
      <c r="T9352">
        <v>2.58</v>
      </c>
      <c r="U9352">
        <v>-1.6</v>
      </c>
      <c r="V9352" t="s">
        <v>697</v>
      </c>
      <c r="W9352" t="s">
        <v>31</v>
      </c>
      <c r="X9352">
        <v>1</v>
      </c>
      <c r="Y9352" t="str">
        <f>IF(tblRides[[#This Row],[supply_demand_ratio]]&lt;0.8,"Below 0.8",IF(tblRides[[#This Row],[supply_demand_ratio]]&lt;1,"Between 0.8-1.0",IF(tblRides[[#This Row],[supply_demand_ratio]]&lt;=1.2,"Between 1.0-1.2","Above 1.2")))</f>
        <v>Above 1.2</v>
      </c>
    </row>
    <row r="9353" spans="1:25" x14ac:dyDescent="0.3">
      <c r="A9353" t="s">
        <v>9408</v>
      </c>
      <c r="B9353" s="1">
        <v>46106.959722222222</v>
      </c>
      <c r="C9353" s="2">
        <v>46106</v>
      </c>
      <c r="D9353">
        <v>23</v>
      </c>
      <c r="E9353" t="s">
        <v>36</v>
      </c>
      <c r="F9353" t="s">
        <v>26</v>
      </c>
      <c r="G9353">
        <v>0.7</v>
      </c>
      <c r="H9353">
        <v>50.45</v>
      </c>
      <c r="I9353">
        <v>49.08</v>
      </c>
      <c r="J9353">
        <v>1</v>
      </c>
      <c r="K9353">
        <v>4.5999999999999996</v>
      </c>
      <c r="L9353">
        <v>9.3000000000000007</v>
      </c>
      <c r="M9353">
        <v>114</v>
      </c>
      <c r="N9353" t="s">
        <v>27</v>
      </c>
      <c r="O9353">
        <v>1.1080000000000001</v>
      </c>
      <c r="P9353" t="s">
        <v>28</v>
      </c>
      <c r="Q9353" t="s">
        <v>29</v>
      </c>
      <c r="R9353">
        <v>4.7300000000000004</v>
      </c>
      <c r="S9353">
        <v>15</v>
      </c>
      <c r="T9353">
        <v>-1.37</v>
      </c>
      <c r="U9353">
        <v>4.7</v>
      </c>
      <c r="V9353" t="s">
        <v>697</v>
      </c>
      <c r="W9353" t="s">
        <v>31</v>
      </c>
      <c r="X9353">
        <v>1</v>
      </c>
      <c r="Y9353" t="str">
        <f>IF(tblRides[[#This Row],[supply_demand_ratio]]&lt;0.8,"Below 0.8",IF(tblRides[[#This Row],[supply_demand_ratio]]&lt;1,"Between 0.8-1.0",IF(tblRides[[#This Row],[supply_demand_ratio]]&lt;=1.2,"Between 1.0-1.2","Above 1.2")))</f>
        <v>Between 1.0-1.2</v>
      </c>
    </row>
    <row r="9354" spans="1:25" x14ac:dyDescent="0.3">
      <c r="A9354" t="s">
        <v>9409</v>
      </c>
      <c r="B9354" s="1">
        <v>46106.960416666669</v>
      </c>
      <c r="C9354" s="2">
        <v>46106</v>
      </c>
      <c r="D9354">
        <v>23</v>
      </c>
      <c r="E9354" t="s">
        <v>33</v>
      </c>
      <c r="F9354" t="s">
        <v>26</v>
      </c>
      <c r="G9354">
        <v>5</v>
      </c>
      <c r="H9354">
        <v>103.77</v>
      </c>
      <c r="I9354">
        <v>106.18</v>
      </c>
      <c r="J9354">
        <v>1</v>
      </c>
      <c r="K9354">
        <v>7.2</v>
      </c>
      <c r="L9354">
        <v>9.8000000000000007</v>
      </c>
      <c r="M9354">
        <v>106</v>
      </c>
      <c r="N9354" t="s">
        <v>27</v>
      </c>
      <c r="O9354">
        <v>1.2410000000000001</v>
      </c>
      <c r="P9354" t="s">
        <v>28</v>
      </c>
      <c r="Q9354" t="s">
        <v>29</v>
      </c>
      <c r="R9354">
        <v>4.5199999999999996</v>
      </c>
      <c r="S9354">
        <v>19</v>
      </c>
      <c r="T9354">
        <v>2.41</v>
      </c>
      <c r="U9354">
        <v>2.6</v>
      </c>
      <c r="V9354" t="s">
        <v>697</v>
      </c>
      <c r="W9354" t="s">
        <v>45</v>
      </c>
      <c r="X9354">
        <v>1</v>
      </c>
      <c r="Y9354" t="str">
        <f>IF(tblRides[[#This Row],[supply_demand_ratio]]&lt;0.8,"Below 0.8",IF(tblRides[[#This Row],[supply_demand_ratio]]&lt;1,"Between 0.8-1.0",IF(tblRides[[#This Row],[supply_demand_ratio]]&lt;=1.2,"Between 1.0-1.2","Above 1.2")))</f>
        <v>Above 1.2</v>
      </c>
    </row>
    <row r="9355" spans="1:25" x14ac:dyDescent="0.3">
      <c r="A9355" t="s">
        <v>9410</v>
      </c>
      <c r="B9355" s="1">
        <v>46106.962500000001</v>
      </c>
      <c r="C9355" s="2">
        <v>46106</v>
      </c>
      <c r="D9355">
        <v>23</v>
      </c>
      <c r="E9355" t="s">
        <v>25</v>
      </c>
      <c r="F9355" t="s">
        <v>26</v>
      </c>
      <c r="G9355">
        <v>14.4</v>
      </c>
      <c r="H9355">
        <v>239.92</v>
      </c>
      <c r="I9355">
        <v>232.02</v>
      </c>
      <c r="J9355">
        <v>1</v>
      </c>
      <c r="K9355">
        <v>3.6</v>
      </c>
      <c r="L9355">
        <v>4</v>
      </c>
      <c r="M9355">
        <v>117</v>
      </c>
      <c r="N9355" t="s">
        <v>27</v>
      </c>
      <c r="O9355">
        <v>0.95899999999999996</v>
      </c>
      <c r="P9355" t="s">
        <v>28</v>
      </c>
      <c r="Q9355" t="s">
        <v>29</v>
      </c>
      <c r="R9355">
        <v>4.6100000000000003</v>
      </c>
      <c r="S9355">
        <v>4</v>
      </c>
      <c r="T9355">
        <v>-7.9</v>
      </c>
      <c r="U9355">
        <v>0.4</v>
      </c>
      <c r="V9355" t="s">
        <v>697</v>
      </c>
      <c r="W9355" t="s">
        <v>31</v>
      </c>
      <c r="X9355">
        <v>1</v>
      </c>
      <c r="Y9355" t="str">
        <f>IF(tblRides[[#This Row],[supply_demand_ratio]]&lt;0.8,"Below 0.8",IF(tblRides[[#This Row],[supply_demand_ratio]]&lt;1,"Between 0.8-1.0",IF(tblRides[[#This Row],[supply_demand_ratio]]&lt;=1.2,"Between 1.0-1.2","Above 1.2")))</f>
        <v>Between 0.8-1.0</v>
      </c>
    </row>
    <row r="9356" spans="1:25" x14ac:dyDescent="0.3">
      <c r="A9356" t="s">
        <v>9411</v>
      </c>
      <c r="B9356" s="1">
        <v>46106.963888888888</v>
      </c>
      <c r="C9356" s="2">
        <v>46106</v>
      </c>
      <c r="D9356">
        <v>23</v>
      </c>
      <c r="E9356" t="s">
        <v>62</v>
      </c>
      <c r="F9356" t="s">
        <v>26</v>
      </c>
      <c r="G9356">
        <v>24.3</v>
      </c>
      <c r="H9356">
        <v>453.76</v>
      </c>
      <c r="I9356">
        <v>443.2</v>
      </c>
      <c r="J9356">
        <v>1</v>
      </c>
      <c r="K9356">
        <v>4.5</v>
      </c>
      <c r="L9356">
        <v>3</v>
      </c>
      <c r="M9356">
        <v>59</v>
      </c>
      <c r="N9356" t="s">
        <v>41</v>
      </c>
      <c r="O9356">
        <v>1.9319999999999999</v>
      </c>
      <c r="P9356" t="s">
        <v>28</v>
      </c>
      <c r="Q9356" t="s">
        <v>29</v>
      </c>
      <c r="R9356">
        <v>4.57</v>
      </c>
      <c r="S9356">
        <v>29</v>
      </c>
      <c r="T9356">
        <v>-10.56</v>
      </c>
      <c r="U9356">
        <v>-1.5</v>
      </c>
      <c r="V9356" t="s">
        <v>697</v>
      </c>
      <c r="W9356" t="s">
        <v>31</v>
      </c>
      <c r="X9356">
        <v>1</v>
      </c>
      <c r="Y9356" t="str">
        <f>IF(tblRides[[#This Row],[supply_demand_ratio]]&lt;0.8,"Below 0.8",IF(tblRides[[#This Row],[supply_demand_ratio]]&lt;1,"Between 0.8-1.0",IF(tblRides[[#This Row],[supply_demand_ratio]]&lt;=1.2,"Between 1.0-1.2","Above 1.2")))</f>
        <v>Above 1.2</v>
      </c>
    </row>
    <row r="9357" spans="1:25" x14ac:dyDescent="0.3">
      <c r="A9357" t="s">
        <v>9412</v>
      </c>
      <c r="B9357" s="1">
        <v>46106.968055555553</v>
      </c>
      <c r="C9357" s="2">
        <v>46106</v>
      </c>
      <c r="D9357">
        <v>23</v>
      </c>
      <c r="E9357" t="s">
        <v>36</v>
      </c>
      <c r="F9357" t="s">
        <v>34</v>
      </c>
      <c r="G9357">
        <v>11.4</v>
      </c>
      <c r="H9357">
        <v>198.62</v>
      </c>
      <c r="I9357">
        <v>204.25</v>
      </c>
      <c r="J9357">
        <v>1</v>
      </c>
      <c r="K9357">
        <v>3.9</v>
      </c>
      <c r="L9357">
        <v>7.4</v>
      </c>
      <c r="M9357">
        <v>109</v>
      </c>
      <c r="N9357" t="s">
        <v>41</v>
      </c>
      <c r="O9357">
        <v>1.3640000000000001</v>
      </c>
      <c r="P9357" t="s">
        <v>28</v>
      </c>
      <c r="Q9357" t="s">
        <v>29</v>
      </c>
      <c r="R9357">
        <v>4.96</v>
      </c>
      <c r="S9357">
        <v>0</v>
      </c>
      <c r="T9357">
        <v>5.63</v>
      </c>
      <c r="U9357">
        <v>3.5</v>
      </c>
      <c r="V9357" t="s">
        <v>697</v>
      </c>
      <c r="W9357" t="s">
        <v>31</v>
      </c>
      <c r="X9357">
        <v>1</v>
      </c>
      <c r="Y9357" t="str">
        <f>IF(tblRides[[#This Row],[supply_demand_ratio]]&lt;0.8,"Below 0.8",IF(tblRides[[#This Row],[supply_demand_ratio]]&lt;1,"Between 0.8-1.0",IF(tblRides[[#This Row],[supply_demand_ratio]]&lt;=1.2,"Between 1.0-1.2","Above 1.2")))</f>
        <v>Above 1.2</v>
      </c>
    </row>
    <row r="9358" spans="1:25" x14ac:dyDescent="0.3">
      <c r="A9358" t="s">
        <v>9413</v>
      </c>
      <c r="B9358" s="1">
        <v>46106.97152777778</v>
      </c>
      <c r="C9358" s="2">
        <v>46106</v>
      </c>
      <c r="D9358">
        <v>23</v>
      </c>
      <c r="E9358" t="s">
        <v>25</v>
      </c>
      <c r="F9358" t="s">
        <v>26</v>
      </c>
      <c r="G9358">
        <v>6.2</v>
      </c>
      <c r="H9358">
        <v>122.71</v>
      </c>
      <c r="I9358">
        <v>122.91</v>
      </c>
      <c r="J9358">
        <v>1</v>
      </c>
      <c r="K9358">
        <v>3.9</v>
      </c>
      <c r="L9358">
        <v>5.0999999999999996</v>
      </c>
      <c r="M9358">
        <v>144</v>
      </c>
      <c r="N9358" t="s">
        <v>41</v>
      </c>
      <c r="O9358">
        <v>1.4870000000000001</v>
      </c>
      <c r="P9358" t="s">
        <v>28</v>
      </c>
      <c r="Q9358" t="s">
        <v>29</v>
      </c>
      <c r="R9358">
        <v>4.47</v>
      </c>
      <c r="S9358">
        <v>7</v>
      </c>
      <c r="T9358">
        <v>0.2</v>
      </c>
      <c r="U9358">
        <v>1.2</v>
      </c>
      <c r="V9358" t="s">
        <v>697</v>
      </c>
      <c r="W9358" t="s">
        <v>31</v>
      </c>
      <c r="X9358">
        <v>1</v>
      </c>
      <c r="Y9358" t="str">
        <f>IF(tblRides[[#This Row],[supply_demand_ratio]]&lt;0.8,"Below 0.8",IF(tblRides[[#This Row],[supply_demand_ratio]]&lt;1,"Between 0.8-1.0",IF(tblRides[[#This Row],[supply_demand_ratio]]&lt;=1.2,"Between 1.0-1.2","Above 1.2")))</f>
        <v>Above 1.2</v>
      </c>
    </row>
    <row r="9359" spans="1:25" x14ac:dyDescent="0.3">
      <c r="A9359" t="s">
        <v>9414</v>
      </c>
      <c r="B9359" s="1">
        <v>46106.989583333336</v>
      </c>
      <c r="C9359" s="2">
        <v>46106</v>
      </c>
      <c r="D9359">
        <v>23</v>
      </c>
      <c r="E9359" t="s">
        <v>62</v>
      </c>
      <c r="F9359" t="s">
        <v>26</v>
      </c>
      <c r="G9359">
        <v>3.5</v>
      </c>
      <c r="H9359">
        <v>110.04</v>
      </c>
      <c r="I9359">
        <v>108.58</v>
      </c>
      <c r="J9359">
        <v>1.2</v>
      </c>
      <c r="K9359">
        <v>3.7</v>
      </c>
      <c r="L9359">
        <v>1</v>
      </c>
      <c r="M9359">
        <v>55</v>
      </c>
      <c r="N9359" t="s">
        <v>41</v>
      </c>
      <c r="O9359">
        <v>1.8069999999999999</v>
      </c>
      <c r="P9359" t="s">
        <v>28</v>
      </c>
      <c r="Q9359" t="s">
        <v>29</v>
      </c>
      <c r="R9359">
        <v>4.8</v>
      </c>
      <c r="S9359">
        <v>2</v>
      </c>
      <c r="T9359">
        <v>-1.46</v>
      </c>
      <c r="U9359">
        <v>-2.7</v>
      </c>
      <c r="V9359" t="s">
        <v>697</v>
      </c>
      <c r="W9359" t="s">
        <v>31</v>
      </c>
      <c r="X9359">
        <v>1</v>
      </c>
      <c r="Y9359" t="str">
        <f>IF(tblRides[[#This Row],[supply_demand_ratio]]&lt;0.8,"Below 0.8",IF(tblRides[[#This Row],[supply_demand_ratio]]&lt;1,"Between 0.8-1.0",IF(tblRides[[#This Row],[supply_demand_ratio]]&lt;=1.2,"Between 1.0-1.2","Above 1.2")))</f>
        <v>Above 1.2</v>
      </c>
    </row>
    <row r="9360" spans="1:25" x14ac:dyDescent="0.3">
      <c r="A9360" t="s">
        <v>9415</v>
      </c>
      <c r="B9360" s="1">
        <v>46106.997916666667</v>
      </c>
      <c r="C9360" s="2">
        <v>46106</v>
      </c>
      <c r="D9360">
        <v>23</v>
      </c>
      <c r="E9360" t="s">
        <v>25</v>
      </c>
      <c r="F9360" t="s">
        <v>26</v>
      </c>
      <c r="G9360">
        <v>8.3000000000000007</v>
      </c>
      <c r="H9360">
        <v>161.51</v>
      </c>
      <c r="J9360">
        <v>1</v>
      </c>
      <c r="K9360">
        <v>7.6</v>
      </c>
      <c r="L9360">
        <v>11</v>
      </c>
      <c r="M9360">
        <v>138</v>
      </c>
      <c r="N9360" t="s">
        <v>27</v>
      </c>
      <c r="O9360">
        <v>1.3109999999999999</v>
      </c>
      <c r="P9360" t="s">
        <v>37</v>
      </c>
      <c r="Q9360" t="s">
        <v>38</v>
      </c>
      <c r="R9360">
        <v>5</v>
      </c>
      <c r="S9360">
        <v>5</v>
      </c>
      <c r="U9360">
        <v>3.4</v>
      </c>
      <c r="V9360" t="s">
        <v>697</v>
      </c>
      <c r="W9360" t="s">
        <v>45</v>
      </c>
      <c r="X9360">
        <v>0</v>
      </c>
      <c r="Y9360" t="str">
        <f>IF(tblRides[[#This Row],[supply_demand_ratio]]&lt;0.8,"Below 0.8",IF(tblRides[[#This Row],[supply_demand_ratio]]&lt;1,"Between 0.8-1.0",IF(tblRides[[#This Row],[supply_demand_ratio]]&lt;=1.2,"Between 1.0-1.2","Above 1.2")))</f>
        <v>Above 1.2</v>
      </c>
    </row>
    <row r="9361" spans="1:25" x14ac:dyDescent="0.3">
      <c r="A9361" t="s">
        <v>9416</v>
      </c>
      <c r="B9361" s="1">
        <v>46107.004861111112</v>
      </c>
      <c r="C9361" s="2">
        <v>46107</v>
      </c>
      <c r="D9361">
        <v>0</v>
      </c>
      <c r="E9361" t="s">
        <v>43</v>
      </c>
      <c r="F9361" t="s">
        <v>34</v>
      </c>
      <c r="G9361">
        <v>1.3</v>
      </c>
      <c r="H9361">
        <v>59.62</v>
      </c>
      <c r="I9361">
        <v>61.02</v>
      </c>
      <c r="J9361">
        <v>1</v>
      </c>
      <c r="K9361">
        <v>4</v>
      </c>
      <c r="L9361">
        <v>5.9</v>
      </c>
      <c r="M9361">
        <v>60</v>
      </c>
      <c r="N9361" t="s">
        <v>41</v>
      </c>
      <c r="O9361">
        <v>1.8540000000000001</v>
      </c>
      <c r="P9361" t="s">
        <v>28</v>
      </c>
      <c r="Q9361" t="s">
        <v>29</v>
      </c>
      <c r="R9361">
        <v>4.7</v>
      </c>
      <c r="S9361">
        <v>0</v>
      </c>
      <c r="T9361">
        <v>1.4</v>
      </c>
      <c r="U9361">
        <v>1.9</v>
      </c>
      <c r="V9361" t="s">
        <v>30</v>
      </c>
      <c r="W9361" t="s">
        <v>31</v>
      </c>
      <c r="X9361">
        <v>1</v>
      </c>
      <c r="Y9361" t="str">
        <f>IF(tblRides[[#This Row],[supply_demand_ratio]]&lt;0.8,"Below 0.8",IF(tblRides[[#This Row],[supply_demand_ratio]]&lt;1,"Between 0.8-1.0",IF(tblRides[[#This Row],[supply_demand_ratio]]&lt;=1.2,"Between 1.0-1.2","Above 1.2")))</f>
        <v>Above 1.2</v>
      </c>
    </row>
    <row r="9362" spans="1:25" x14ac:dyDescent="0.3">
      <c r="A9362" t="s">
        <v>9417</v>
      </c>
      <c r="B9362" s="1">
        <v>46107.029861111114</v>
      </c>
      <c r="C9362" s="2">
        <v>46107</v>
      </c>
      <c r="D9362">
        <v>0</v>
      </c>
      <c r="E9362" t="s">
        <v>25</v>
      </c>
      <c r="F9362" t="s">
        <v>26</v>
      </c>
      <c r="G9362">
        <v>2.7</v>
      </c>
      <c r="H9362">
        <v>100.27</v>
      </c>
      <c r="I9362">
        <v>96.54</v>
      </c>
      <c r="J9362">
        <v>1.2</v>
      </c>
      <c r="K9362">
        <v>6.3</v>
      </c>
      <c r="L9362">
        <v>11.4</v>
      </c>
      <c r="M9362">
        <v>128</v>
      </c>
      <c r="N9362" t="s">
        <v>27</v>
      </c>
      <c r="O9362">
        <v>1.0049999999999999</v>
      </c>
      <c r="P9362" t="s">
        <v>28</v>
      </c>
      <c r="Q9362" t="s">
        <v>29</v>
      </c>
      <c r="R9362">
        <v>5</v>
      </c>
      <c r="S9362">
        <v>6</v>
      </c>
      <c r="T9362">
        <v>-3.73</v>
      </c>
      <c r="U9362">
        <v>5.0999999999999996</v>
      </c>
      <c r="V9362" t="s">
        <v>30</v>
      </c>
      <c r="W9362" t="s">
        <v>45</v>
      </c>
      <c r="X9362">
        <v>1</v>
      </c>
      <c r="Y9362" t="str">
        <f>IF(tblRides[[#This Row],[supply_demand_ratio]]&lt;0.8,"Below 0.8",IF(tblRides[[#This Row],[supply_demand_ratio]]&lt;1,"Between 0.8-1.0",IF(tblRides[[#This Row],[supply_demand_ratio]]&lt;=1.2,"Between 1.0-1.2","Above 1.2")))</f>
        <v>Between 1.0-1.2</v>
      </c>
    </row>
    <row r="9363" spans="1:25" x14ac:dyDescent="0.3">
      <c r="A9363" t="s">
        <v>9418</v>
      </c>
      <c r="B9363" s="1">
        <v>46107.033333333333</v>
      </c>
      <c r="C9363" s="2">
        <v>46107</v>
      </c>
      <c r="D9363">
        <v>0</v>
      </c>
      <c r="E9363" t="s">
        <v>25</v>
      </c>
      <c r="F9363" t="s">
        <v>26</v>
      </c>
      <c r="G9363">
        <v>5.4</v>
      </c>
      <c r="H9363">
        <v>149.91</v>
      </c>
      <c r="I9363">
        <v>146.33000000000001</v>
      </c>
      <c r="J9363">
        <v>1.1000000000000001</v>
      </c>
      <c r="K9363">
        <v>4.2</v>
      </c>
      <c r="L9363">
        <v>6.2</v>
      </c>
      <c r="M9363">
        <v>124</v>
      </c>
      <c r="N9363" t="s">
        <v>27</v>
      </c>
      <c r="O9363">
        <v>1.0109999999999999</v>
      </c>
      <c r="P9363" t="s">
        <v>28</v>
      </c>
      <c r="Q9363" t="s">
        <v>29</v>
      </c>
      <c r="R9363">
        <v>4.74</v>
      </c>
      <c r="S9363">
        <v>4</v>
      </c>
      <c r="T9363">
        <v>-3.58</v>
      </c>
      <c r="U9363">
        <v>2</v>
      </c>
      <c r="V9363" t="s">
        <v>30</v>
      </c>
      <c r="W9363" t="s">
        <v>31</v>
      </c>
      <c r="X9363">
        <v>1</v>
      </c>
      <c r="Y9363" t="str">
        <f>IF(tblRides[[#This Row],[supply_demand_ratio]]&lt;0.8,"Below 0.8",IF(tblRides[[#This Row],[supply_demand_ratio]]&lt;1,"Between 0.8-1.0",IF(tblRides[[#This Row],[supply_demand_ratio]]&lt;=1.2,"Between 1.0-1.2","Above 1.2")))</f>
        <v>Between 1.0-1.2</v>
      </c>
    </row>
    <row r="9364" spans="1:25" x14ac:dyDescent="0.3">
      <c r="A9364" t="s">
        <v>9419</v>
      </c>
      <c r="B9364" s="1">
        <v>46107.046527777777</v>
      </c>
      <c r="C9364" s="2">
        <v>46107</v>
      </c>
      <c r="D9364">
        <v>1</v>
      </c>
      <c r="E9364" t="s">
        <v>62</v>
      </c>
      <c r="F9364" t="s">
        <v>26</v>
      </c>
      <c r="G9364">
        <v>11.3</v>
      </c>
      <c r="H9364">
        <v>217.7</v>
      </c>
      <c r="I9364">
        <v>222.9</v>
      </c>
      <c r="J9364">
        <v>1</v>
      </c>
      <c r="K9364">
        <v>7.8</v>
      </c>
      <c r="L9364">
        <v>13.7</v>
      </c>
      <c r="M9364">
        <v>56</v>
      </c>
      <c r="N9364" t="s">
        <v>41</v>
      </c>
      <c r="O9364">
        <v>1.3759999999999999</v>
      </c>
      <c r="P9364" t="s">
        <v>28</v>
      </c>
      <c r="Q9364" t="s">
        <v>29</v>
      </c>
      <c r="R9364">
        <v>4.82</v>
      </c>
      <c r="S9364">
        <v>5</v>
      </c>
      <c r="T9364">
        <v>5.2</v>
      </c>
      <c r="U9364">
        <v>5.9</v>
      </c>
      <c r="V9364" t="s">
        <v>30</v>
      </c>
      <c r="W9364" t="s">
        <v>45</v>
      </c>
      <c r="X9364">
        <v>1</v>
      </c>
      <c r="Y9364" t="str">
        <f>IF(tblRides[[#This Row],[supply_demand_ratio]]&lt;0.8,"Below 0.8",IF(tblRides[[#This Row],[supply_demand_ratio]]&lt;1,"Between 0.8-1.0",IF(tblRides[[#This Row],[supply_demand_ratio]]&lt;=1.2,"Between 1.0-1.2","Above 1.2")))</f>
        <v>Above 1.2</v>
      </c>
    </row>
    <row r="9365" spans="1:25" x14ac:dyDescent="0.3">
      <c r="A9365" t="s">
        <v>9420</v>
      </c>
      <c r="B9365" s="1">
        <v>46107.093055555553</v>
      </c>
      <c r="C9365" s="2">
        <v>46107</v>
      </c>
      <c r="D9365">
        <v>2</v>
      </c>
      <c r="E9365" t="s">
        <v>33</v>
      </c>
      <c r="F9365" t="s">
        <v>34</v>
      </c>
      <c r="G9365">
        <v>6.6</v>
      </c>
      <c r="H9365">
        <v>158.33000000000001</v>
      </c>
      <c r="I9365">
        <v>151.72999999999999</v>
      </c>
      <c r="J9365">
        <v>1.1000000000000001</v>
      </c>
      <c r="K9365">
        <v>6.9</v>
      </c>
      <c r="L9365">
        <v>12.3</v>
      </c>
      <c r="M9365">
        <v>94</v>
      </c>
      <c r="N9365" t="s">
        <v>41</v>
      </c>
      <c r="O9365">
        <v>1.577</v>
      </c>
      <c r="P9365" t="s">
        <v>28</v>
      </c>
      <c r="Q9365" t="s">
        <v>29</v>
      </c>
      <c r="R9365">
        <v>4.4400000000000004</v>
      </c>
      <c r="S9365">
        <v>0</v>
      </c>
      <c r="T9365">
        <v>-6.6</v>
      </c>
      <c r="U9365">
        <v>5.4</v>
      </c>
      <c r="V9365" t="s">
        <v>30</v>
      </c>
      <c r="W9365" t="s">
        <v>45</v>
      </c>
      <c r="X9365">
        <v>1</v>
      </c>
      <c r="Y9365" t="str">
        <f>IF(tblRides[[#This Row],[supply_demand_ratio]]&lt;0.8,"Below 0.8",IF(tblRides[[#This Row],[supply_demand_ratio]]&lt;1,"Between 0.8-1.0",IF(tblRides[[#This Row],[supply_demand_ratio]]&lt;=1.2,"Between 1.0-1.2","Above 1.2")))</f>
        <v>Above 1.2</v>
      </c>
    </row>
    <row r="9366" spans="1:25" x14ac:dyDescent="0.3">
      <c r="A9366" t="s">
        <v>9421</v>
      </c>
      <c r="B9366" s="1">
        <v>46107.118750000001</v>
      </c>
      <c r="C9366" s="2">
        <v>46107</v>
      </c>
      <c r="D9366">
        <v>2</v>
      </c>
      <c r="E9366" t="s">
        <v>25</v>
      </c>
      <c r="F9366" t="s">
        <v>26</v>
      </c>
      <c r="G9366">
        <v>9.5</v>
      </c>
      <c r="H9366">
        <v>184.21</v>
      </c>
      <c r="I9366">
        <v>192.47</v>
      </c>
      <c r="J9366">
        <v>1</v>
      </c>
      <c r="K9366">
        <v>5.9</v>
      </c>
      <c r="L9366">
        <v>5.4</v>
      </c>
      <c r="M9366">
        <v>136</v>
      </c>
      <c r="N9366" t="s">
        <v>41</v>
      </c>
      <c r="O9366">
        <v>1.4630000000000001</v>
      </c>
      <c r="P9366" t="s">
        <v>28</v>
      </c>
      <c r="Q9366" t="s">
        <v>29</v>
      </c>
      <c r="R9366">
        <v>4.9800000000000004</v>
      </c>
      <c r="S9366">
        <v>15</v>
      </c>
      <c r="T9366">
        <v>8.26</v>
      </c>
      <c r="U9366">
        <v>-0.5</v>
      </c>
      <c r="V9366" t="s">
        <v>30</v>
      </c>
      <c r="W9366" t="s">
        <v>45</v>
      </c>
      <c r="X9366">
        <v>1</v>
      </c>
      <c r="Y9366" t="str">
        <f>IF(tblRides[[#This Row],[supply_demand_ratio]]&lt;0.8,"Below 0.8",IF(tblRides[[#This Row],[supply_demand_ratio]]&lt;1,"Between 0.8-1.0",IF(tblRides[[#This Row],[supply_demand_ratio]]&lt;=1.2,"Between 1.0-1.2","Above 1.2")))</f>
        <v>Above 1.2</v>
      </c>
    </row>
    <row r="9367" spans="1:25" x14ac:dyDescent="0.3">
      <c r="A9367" t="s">
        <v>9422</v>
      </c>
      <c r="B9367" s="1">
        <v>46107.120833333334</v>
      </c>
      <c r="C9367" s="2">
        <v>46107</v>
      </c>
      <c r="D9367">
        <v>2</v>
      </c>
      <c r="E9367" t="s">
        <v>36</v>
      </c>
      <c r="F9367" t="s">
        <v>34</v>
      </c>
      <c r="G9367">
        <v>8</v>
      </c>
      <c r="H9367">
        <v>141.57</v>
      </c>
      <c r="I9367">
        <v>141.22</v>
      </c>
      <c r="J9367">
        <v>1</v>
      </c>
      <c r="K9367">
        <v>5.7</v>
      </c>
      <c r="L9367">
        <v>10.7</v>
      </c>
      <c r="M9367">
        <v>115</v>
      </c>
      <c r="N9367" t="s">
        <v>41</v>
      </c>
      <c r="O9367">
        <v>1.254</v>
      </c>
      <c r="P9367" t="s">
        <v>28</v>
      </c>
      <c r="Q9367" t="s">
        <v>29</v>
      </c>
      <c r="R9367">
        <v>4.66</v>
      </c>
      <c r="S9367">
        <v>0</v>
      </c>
      <c r="T9367">
        <v>-0.35</v>
      </c>
      <c r="U9367">
        <v>5</v>
      </c>
      <c r="V9367" t="s">
        <v>30</v>
      </c>
      <c r="W9367" t="s">
        <v>45</v>
      </c>
      <c r="X9367">
        <v>1</v>
      </c>
      <c r="Y9367" t="str">
        <f>IF(tblRides[[#This Row],[supply_demand_ratio]]&lt;0.8,"Below 0.8",IF(tblRides[[#This Row],[supply_demand_ratio]]&lt;1,"Between 0.8-1.0",IF(tblRides[[#This Row],[supply_demand_ratio]]&lt;=1.2,"Between 1.0-1.2","Above 1.2")))</f>
        <v>Above 1.2</v>
      </c>
    </row>
    <row r="9368" spans="1:25" x14ac:dyDescent="0.3">
      <c r="A9368" t="s">
        <v>9423</v>
      </c>
      <c r="B9368" s="1">
        <v>46107.12777777778</v>
      </c>
      <c r="C9368" s="2">
        <v>46107</v>
      </c>
      <c r="D9368">
        <v>3</v>
      </c>
      <c r="E9368" t="s">
        <v>36</v>
      </c>
      <c r="F9368" t="s">
        <v>34</v>
      </c>
      <c r="G9368">
        <v>4.3</v>
      </c>
      <c r="H9368">
        <v>93.45</v>
      </c>
      <c r="I9368">
        <v>93.67</v>
      </c>
      <c r="J9368">
        <v>1</v>
      </c>
      <c r="K9368">
        <v>5.5</v>
      </c>
      <c r="L9368">
        <v>3.6</v>
      </c>
      <c r="M9368">
        <v>110</v>
      </c>
      <c r="N9368" t="s">
        <v>27</v>
      </c>
      <c r="O9368">
        <v>1.1379999999999999</v>
      </c>
      <c r="P9368" t="s">
        <v>28</v>
      </c>
      <c r="Q9368" t="s">
        <v>29</v>
      </c>
      <c r="R9368">
        <v>4.71</v>
      </c>
      <c r="S9368">
        <v>0</v>
      </c>
      <c r="T9368">
        <v>0.22</v>
      </c>
      <c r="U9368">
        <v>-1.9</v>
      </c>
      <c r="V9368" t="s">
        <v>30</v>
      </c>
      <c r="W9368" t="s">
        <v>45</v>
      </c>
      <c r="X9368">
        <v>1</v>
      </c>
      <c r="Y9368" t="str">
        <f>IF(tblRides[[#This Row],[supply_demand_ratio]]&lt;0.8,"Below 0.8",IF(tblRides[[#This Row],[supply_demand_ratio]]&lt;1,"Between 0.8-1.0",IF(tblRides[[#This Row],[supply_demand_ratio]]&lt;=1.2,"Between 1.0-1.2","Above 1.2")))</f>
        <v>Between 1.0-1.2</v>
      </c>
    </row>
    <row r="9369" spans="1:25" x14ac:dyDescent="0.3">
      <c r="A9369" t="s">
        <v>9424</v>
      </c>
      <c r="B9369" s="1">
        <v>46107.135416666664</v>
      </c>
      <c r="C9369" s="2">
        <v>46107</v>
      </c>
      <c r="D9369">
        <v>3</v>
      </c>
      <c r="E9369" t="s">
        <v>62</v>
      </c>
      <c r="F9369" t="s">
        <v>26</v>
      </c>
      <c r="G9369">
        <v>1.6</v>
      </c>
      <c r="H9369">
        <v>61.99</v>
      </c>
      <c r="I9369">
        <v>63.75</v>
      </c>
      <c r="J9369">
        <v>1</v>
      </c>
      <c r="K9369">
        <v>3.2</v>
      </c>
      <c r="L9369">
        <v>1</v>
      </c>
      <c r="M9369">
        <v>68</v>
      </c>
      <c r="N9369" t="s">
        <v>41</v>
      </c>
      <c r="O9369">
        <v>2.1589999999999998</v>
      </c>
      <c r="P9369" t="s">
        <v>28</v>
      </c>
      <c r="Q9369" t="s">
        <v>29</v>
      </c>
      <c r="R9369">
        <v>4.6500000000000004</v>
      </c>
      <c r="S9369">
        <v>39</v>
      </c>
      <c r="T9369">
        <v>1.76</v>
      </c>
      <c r="U9369">
        <v>-2.2000000000000002</v>
      </c>
      <c r="V9369" t="s">
        <v>30</v>
      </c>
      <c r="W9369" t="s">
        <v>31</v>
      </c>
      <c r="X9369">
        <v>1</v>
      </c>
      <c r="Y9369" t="str">
        <f>IF(tblRides[[#This Row],[supply_demand_ratio]]&lt;0.8,"Below 0.8",IF(tblRides[[#This Row],[supply_demand_ratio]]&lt;1,"Between 0.8-1.0",IF(tblRides[[#This Row],[supply_demand_ratio]]&lt;=1.2,"Between 1.0-1.2","Above 1.2")))</f>
        <v>Above 1.2</v>
      </c>
    </row>
    <row r="9370" spans="1:25" x14ac:dyDescent="0.3">
      <c r="A9370" t="s">
        <v>9425</v>
      </c>
      <c r="B9370" s="1">
        <v>46107.140277777777</v>
      </c>
      <c r="C9370" s="2">
        <v>46107</v>
      </c>
      <c r="D9370">
        <v>3</v>
      </c>
      <c r="E9370" t="s">
        <v>62</v>
      </c>
      <c r="F9370" t="s">
        <v>26</v>
      </c>
      <c r="G9370">
        <v>3.4</v>
      </c>
      <c r="H9370">
        <v>100.57</v>
      </c>
      <c r="I9370">
        <v>100.87</v>
      </c>
      <c r="J9370">
        <v>1.1000000000000001</v>
      </c>
      <c r="K9370">
        <v>4.7</v>
      </c>
      <c r="L9370">
        <v>4.0999999999999996</v>
      </c>
      <c r="M9370">
        <v>63</v>
      </c>
      <c r="N9370" t="s">
        <v>41</v>
      </c>
      <c r="O9370">
        <v>1.8740000000000001</v>
      </c>
      <c r="P9370" t="s">
        <v>28</v>
      </c>
      <c r="Q9370" t="s">
        <v>29</v>
      </c>
      <c r="R9370">
        <v>4.57</v>
      </c>
      <c r="S9370">
        <v>9</v>
      </c>
      <c r="T9370">
        <v>0.3</v>
      </c>
      <c r="U9370">
        <v>-0.6</v>
      </c>
      <c r="V9370" t="s">
        <v>30</v>
      </c>
      <c r="W9370" t="s">
        <v>31</v>
      </c>
      <c r="X9370">
        <v>1</v>
      </c>
      <c r="Y9370" t="str">
        <f>IF(tblRides[[#This Row],[supply_demand_ratio]]&lt;0.8,"Below 0.8",IF(tblRides[[#This Row],[supply_demand_ratio]]&lt;1,"Between 0.8-1.0",IF(tblRides[[#This Row],[supply_demand_ratio]]&lt;=1.2,"Between 1.0-1.2","Above 1.2")))</f>
        <v>Above 1.2</v>
      </c>
    </row>
    <row r="9371" spans="1:25" x14ac:dyDescent="0.3">
      <c r="A9371" t="s">
        <v>9426</v>
      </c>
      <c r="B9371" s="1">
        <v>46107.143750000003</v>
      </c>
      <c r="C9371" s="2">
        <v>46107</v>
      </c>
      <c r="D9371">
        <v>3</v>
      </c>
      <c r="E9371" t="s">
        <v>62</v>
      </c>
      <c r="F9371" t="s">
        <v>26</v>
      </c>
      <c r="G9371">
        <v>7.3</v>
      </c>
      <c r="H9371">
        <v>134.91999999999999</v>
      </c>
      <c r="I9371">
        <v>127.8</v>
      </c>
      <c r="J9371">
        <v>1</v>
      </c>
      <c r="K9371">
        <v>9.1</v>
      </c>
      <c r="L9371">
        <v>14.4</v>
      </c>
      <c r="M9371">
        <v>65</v>
      </c>
      <c r="N9371" t="s">
        <v>41</v>
      </c>
      <c r="O9371">
        <v>1.506</v>
      </c>
      <c r="P9371" t="s">
        <v>28</v>
      </c>
      <c r="Q9371" t="s">
        <v>29</v>
      </c>
      <c r="R9371">
        <v>4.88</v>
      </c>
      <c r="S9371">
        <v>21</v>
      </c>
      <c r="T9371">
        <v>-7.12</v>
      </c>
      <c r="U9371">
        <v>5.3</v>
      </c>
      <c r="V9371" t="s">
        <v>30</v>
      </c>
      <c r="W9371" t="s">
        <v>45</v>
      </c>
      <c r="X9371">
        <v>1</v>
      </c>
      <c r="Y9371" t="str">
        <f>IF(tblRides[[#This Row],[supply_demand_ratio]]&lt;0.8,"Below 0.8",IF(tblRides[[#This Row],[supply_demand_ratio]]&lt;1,"Between 0.8-1.0",IF(tblRides[[#This Row],[supply_demand_ratio]]&lt;=1.2,"Between 1.0-1.2","Above 1.2")))</f>
        <v>Above 1.2</v>
      </c>
    </row>
    <row r="9372" spans="1:25" x14ac:dyDescent="0.3">
      <c r="A9372" t="s">
        <v>9427</v>
      </c>
      <c r="B9372" s="1">
        <v>46107.145138888889</v>
      </c>
      <c r="C9372" s="2">
        <v>46107</v>
      </c>
      <c r="D9372">
        <v>3</v>
      </c>
      <c r="E9372" t="s">
        <v>33</v>
      </c>
      <c r="F9372" t="s">
        <v>34</v>
      </c>
      <c r="G9372">
        <v>3.5</v>
      </c>
      <c r="H9372">
        <v>93.4</v>
      </c>
      <c r="I9372">
        <v>92.72</v>
      </c>
      <c r="J9372">
        <v>1</v>
      </c>
      <c r="K9372">
        <v>5.0999999999999996</v>
      </c>
      <c r="L9372">
        <v>7.1</v>
      </c>
      <c r="M9372">
        <v>110</v>
      </c>
      <c r="N9372" t="s">
        <v>41</v>
      </c>
      <c r="O9372">
        <v>1.651</v>
      </c>
      <c r="P9372" t="s">
        <v>28</v>
      </c>
      <c r="Q9372" t="s">
        <v>29</v>
      </c>
      <c r="R9372">
        <v>4.6500000000000004</v>
      </c>
      <c r="S9372">
        <v>0</v>
      </c>
      <c r="T9372">
        <v>-0.68</v>
      </c>
      <c r="U9372">
        <v>2</v>
      </c>
      <c r="V9372" t="s">
        <v>30</v>
      </c>
      <c r="W9372" t="s">
        <v>45</v>
      </c>
      <c r="X9372">
        <v>1</v>
      </c>
      <c r="Y9372" t="str">
        <f>IF(tblRides[[#This Row],[supply_demand_ratio]]&lt;0.8,"Below 0.8",IF(tblRides[[#This Row],[supply_demand_ratio]]&lt;1,"Between 0.8-1.0",IF(tblRides[[#This Row],[supply_demand_ratio]]&lt;=1.2,"Between 1.0-1.2","Above 1.2")))</f>
        <v>Above 1.2</v>
      </c>
    </row>
    <row r="9373" spans="1:25" x14ac:dyDescent="0.3">
      <c r="A9373" t="s">
        <v>9428</v>
      </c>
      <c r="B9373" s="1">
        <v>46107.145833333336</v>
      </c>
      <c r="C9373" s="2">
        <v>46107</v>
      </c>
      <c r="D9373">
        <v>3</v>
      </c>
      <c r="E9373" t="s">
        <v>43</v>
      </c>
      <c r="F9373" t="s">
        <v>34</v>
      </c>
      <c r="G9373">
        <v>7.1</v>
      </c>
      <c r="H9373">
        <v>138.38</v>
      </c>
      <c r="I9373">
        <v>139.47</v>
      </c>
      <c r="J9373">
        <v>1</v>
      </c>
      <c r="K9373">
        <v>2.9</v>
      </c>
      <c r="L9373">
        <v>4.3</v>
      </c>
      <c r="M9373">
        <v>78</v>
      </c>
      <c r="N9373" t="s">
        <v>41</v>
      </c>
      <c r="O9373">
        <v>1.764</v>
      </c>
      <c r="P9373" t="s">
        <v>28</v>
      </c>
      <c r="Q9373" t="s">
        <v>29</v>
      </c>
      <c r="R9373">
        <v>4.5599999999999996</v>
      </c>
      <c r="S9373">
        <v>0</v>
      </c>
      <c r="T9373">
        <v>1.0900000000000001</v>
      </c>
      <c r="U9373">
        <v>1.4</v>
      </c>
      <c r="V9373" t="s">
        <v>30</v>
      </c>
      <c r="W9373" t="s">
        <v>31</v>
      </c>
      <c r="X9373">
        <v>1</v>
      </c>
      <c r="Y9373" t="str">
        <f>IF(tblRides[[#This Row],[supply_demand_ratio]]&lt;0.8,"Below 0.8",IF(tblRides[[#This Row],[supply_demand_ratio]]&lt;1,"Between 0.8-1.0",IF(tblRides[[#This Row],[supply_demand_ratio]]&lt;=1.2,"Between 1.0-1.2","Above 1.2")))</f>
        <v>Above 1.2</v>
      </c>
    </row>
    <row r="9374" spans="1:25" x14ac:dyDescent="0.3">
      <c r="A9374" t="s">
        <v>9429</v>
      </c>
      <c r="B9374" s="1">
        <v>46107.184027777781</v>
      </c>
      <c r="C9374" s="2">
        <v>46107</v>
      </c>
      <c r="D9374">
        <v>4</v>
      </c>
      <c r="E9374" t="s">
        <v>62</v>
      </c>
      <c r="F9374" t="s">
        <v>26</v>
      </c>
      <c r="G9374">
        <v>17.399999999999999</v>
      </c>
      <c r="H9374">
        <v>349.14</v>
      </c>
      <c r="I9374">
        <v>359.14</v>
      </c>
      <c r="J9374">
        <v>1.1000000000000001</v>
      </c>
      <c r="K9374">
        <v>2</v>
      </c>
      <c r="L9374">
        <v>5.5</v>
      </c>
      <c r="M9374">
        <v>51</v>
      </c>
      <c r="N9374" t="s">
        <v>41</v>
      </c>
      <c r="O9374">
        <v>1.456</v>
      </c>
      <c r="P9374" t="s">
        <v>28</v>
      </c>
      <c r="Q9374" t="s">
        <v>29</v>
      </c>
      <c r="R9374">
        <v>4.57</v>
      </c>
      <c r="S9374">
        <v>6</v>
      </c>
      <c r="T9374">
        <v>10</v>
      </c>
      <c r="U9374">
        <v>3.5</v>
      </c>
      <c r="V9374" t="s">
        <v>30</v>
      </c>
      <c r="W9374" t="s">
        <v>31</v>
      </c>
      <c r="X9374">
        <v>1</v>
      </c>
      <c r="Y9374" t="str">
        <f>IF(tblRides[[#This Row],[supply_demand_ratio]]&lt;0.8,"Below 0.8",IF(tblRides[[#This Row],[supply_demand_ratio]]&lt;1,"Between 0.8-1.0",IF(tblRides[[#This Row],[supply_demand_ratio]]&lt;=1.2,"Between 1.0-1.2","Above 1.2")))</f>
        <v>Above 1.2</v>
      </c>
    </row>
    <row r="9375" spans="1:25" x14ac:dyDescent="0.3">
      <c r="A9375" t="s">
        <v>9430</v>
      </c>
      <c r="B9375" s="1">
        <v>46107.198611111111</v>
      </c>
      <c r="C9375" s="2">
        <v>46107</v>
      </c>
      <c r="D9375">
        <v>4</v>
      </c>
      <c r="E9375" t="s">
        <v>25</v>
      </c>
      <c r="F9375" t="s">
        <v>34</v>
      </c>
      <c r="G9375">
        <v>1.4</v>
      </c>
      <c r="H9375">
        <v>65.239999999999995</v>
      </c>
      <c r="I9375">
        <v>62.46</v>
      </c>
      <c r="J9375">
        <v>1</v>
      </c>
      <c r="K9375">
        <v>3.2</v>
      </c>
      <c r="L9375">
        <v>1</v>
      </c>
      <c r="M9375">
        <v>131</v>
      </c>
      <c r="N9375" t="s">
        <v>27</v>
      </c>
      <c r="O9375">
        <v>1.194</v>
      </c>
      <c r="P9375" t="s">
        <v>28</v>
      </c>
      <c r="Q9375" t="s">
        <v>29</v>
      </c>
      <c r="R9375">
        <v>4.53</v>
      </c>
      <c r="S9375">
        <v>0</v>
      </c>
      <c r="T9375">
        <v>-2.78</v>
      </c>
      <c r="U9375">
        <v>-2.2000000000000002</v>
      </c>
      <c r="V9375" t="s">
        <v>30</v>
      </c>
      <c r="W9375" t="s">
        <v>31</v>
      </c>
      <c r="X9375">
        <v>1</v>
      </c>
      <c r="Y9375" t="str">
        <f>IF(tblRides[[#This Row],[supply_demand_ratio]]&lt;0.8,"Below 0.8",IF(tblRides[[#This Row],[supply_demand_ratio]]&lt;1,"Between 0.8-1.0",IF(tblRides[[#This Row],[supply_demand_ratio]]&lt;=1.2,"Between 1.0-1.2","Above 1.2")))</f>
        <v>Between 1.0-1.2</v>
      </c>
    </row>
    <row r="9376" spans="1:25" x14ac:dyDescent="0.3">
      <c r="A9376" t="s">
        <v>9431</v>
      </c>
      <c r="B9376" s="1">
        <v>46107.199305555558</v>
      </c>
      <c r="C9376" s="2">
        <v>46107</v>
      </c>
      <c r="D9376">
        <v>4</v>
      </c>
      <c r="E9376" t="s">
        <v>25</v>
      </c>
      <c r="F9376" t="s">
        <v>26</v>
      </c>
      <c r="G9376">
        <v>9.6</v>
      </c>
      <c r="H9376">
        <v>183.2</v>
      </c>
      <c r="I9376">
        <v>177.3</v>
      </c>
      <c r="J9376">
        <v>1</v>
      </c>
      <c r="K9376">
        <v>2.2000000000000002</v>
      </c>
      <c r="L9376">
        <v>1.9</v>
      </c>
      <c r="M9376">
        <v>113</v>
      </c>
      <c r="N9376" t="s">
        <v>27</v>
      </c>
      <c r="O9376">
        <v>0.93799999999999994</v>
      </c>
      <c r="P9376" t="s">
        <v>28</v>
      </c>
      <c r="Q9376" t="s">
        <v>29</v>
      </c>
      <c r="R9376">
        <v>5</v>
      </c>
      <c r="S9376">
        <v>441</v>
      </c>
      <c r="T9376">
        <v>-5.9</v>
      </c>
      <c r="U9376">
        <v>-0.3</v>
      </c>
      <c r="V9376" t="s">
        <v>30</v>
      </c>
      <c r="W9376" t="s">
        <v>31</v>
      </c>
      <c r="X9376">
        <v>1</v>
      </c>
      <c r="Y9376" t="str">
        <f>IF(tblRides[[#This Row],[supply_demand_ratio]]&lt;0.8,"Below 0.8",IF(tblRides[[#This Row],[supply_demand_ratio]]&lt;1,"Between 0.8-1.0",IF(tblRides[[#This Row],[supply_demand_ratio]]&lt;=1.2,"Between 1.0-1.2","Above 1.2")))</f>
        <v>Between 0.8-1.0</v>
      </c>
    </row>
    <row r="9377" spans="1:25" x14ac:dyDescent="0.3">
      <c r="A9377" t="s">
        <v>9432</v>
      </c>
      <c r="B9377" s="1">
        <v>46107.20416666667</v>
      </c>
      <c r="C9377" s="2">
        <v>46107</v>
      </c>
      <c r="D9377">
        <v>4</v>
      </c>
      <c r="E9377" t="s">
        <v>43</v>
      </c>
      <c r="F9377" t="s">
        <v>34</v>
      </c>
      <c r="G9377">
        <v>1.3</v>
      </c>
      <c r="H9377">
        <v>64.599999999999994</v>
      </c>
      <c r="I9377">
        <v>61.52</v>
      </c>
      <c r="J9377">
        <v>1.1000000000000001</v>
      </c>
      <c r="K9377">
        <v>5</v>
      </c>
      <c r="L9377">
        <v>6.4</v>
      </c>
      <c r="M9377">
        <v>78</v>
      </c>
      <c r="N9377" t="s">
        <v>41</v>
      </c>
      <c r="O9377">
        <v>2.2000000000000002</v>
      </c>
      <c r="P9377" t="s">
        <v>28</v>
      </c>
      <c r="Q9377" t="s">
        <v>29</v>
      </c>
      <c r="R9377">
        <v>4.75</v>
      </c>
      <c r="S9377">
        <v>0</v>
      </c>
      <c r="T9377">
        <v>-3.08</v>
      </c>
      <c r="U9377">
        <v>1.4</v>
      </c>
      <c r="V9377" t="s">
        <v>30</v>
      </c>
      <c r="W9377" t="s">
        <v>31</v>
      </c>
      <c r="X9377">
        <v>1</v>
      </c>
      <c r="Y9377" t="str">
        <f>IF(tblRides[[#This Row],[supply_demand_ratio]]&lt;0.8,"Below 0.8",IF(tblRides[[#This Row],[supply_demand_ratio]]&lt;1,"Between 0.8-1.0",IF(tblRides[[#This Row],[supply_demand_ratio]]&lt;=1.2,"Between 1.0-1.2","Above 1.2")))</f>
        <v>Above 1.2</v>
      </c>
    </row>
    <row r="9378" spans="1:25" x14ac:dyDescent="0.3">
      <c r="A9378" t="s">
        <v>9433</v>
      </c>
      <c r="B9378" s="1">
        <v>46107.211111111108</v>
      </c>
      <c r="C9378" s="2">
        <v>46107</v>
      </c>
      <c r="D9378">
        <v>5</v>
      </c>
      <c r="E9378" t="s">
        <v>25</v>
      </c>
      <c r="F9378" t="s">
        <v>34</v>
      </c>
      <c r="G9378">
        <v>8.3000000000000007</v>
      </c>
      <c r="H9378">
        <v>160.74</v>
      </c>
      <c r="I9378">
        <v>159.9</v>
      </c>
      <c r="J9378">
        <v>1</v>
      </c>
      <c r="K9378">
        <v>2</v>
      </c>
      <c r="L9378">
        <v>3.5</v>
      </c>
      <c r="M9378">
        <v>134</v>
      </c>
      <c r="N9378" t="s">
        <v>41</v>
      </c>
      <c r="O9378">
        <v>1.4239999999999999</v>
      </c>
      <c r="P9378" t="s">
        <v>28</v>
      </c>
      <c r="Q9378" t="s">
        <v>29</v>
      </c>
      <c r="R9378">
        <v>4.5599999999999996</v>
      </c>
      <c r="S9378">
        <v>0</v>
      </c>
      <c r="T9378">
        <v>-0.84</v>
      </c>
      <c r="U9378">
        <v>1.5</v>
      </c>
      <c r="V9378" t="s">
        <v>30</v>
      </c>
      <c r="W9378" t="s">
        <v>31</v>
      </c>
      <c r="X9378">
        <v>1</v>
      </c>
      <c r="Y9378" t="str">
        <f>IF(tblRides[[#This Row],[supply_demand_ratio]]&lt;0.8,"Below 0.8",IF(tblRides[[#This Row],[supply_demand_ratio]]&lt;1,"Between 0.8-1.0",IF(tblRides[[#This Row],[supply_demand_ratio]]&lt;=1.2,"Between 1.0-1.2","Above 1.2")))</f>
        <v>Above 1.2</v>
      </c>
    </row>
    <row r="9379" spans="1:25" x14ac:dyDescent="0.3">
      <c r="A9379" t="s">
        <v>9434</v>
      </c>
      <c r="B9379" s="1">
        <v>46107.211805555555</v>
      </c>
      <c r="C9379" s="2">
        <v>46107</v>
      </c>
      <c r="D9379">
        <v>5</v>
      </c>
      <c r="E9379" t="s">
        <v>33</v>
      </c>
      <c r="F9379" t="s">
        <v>26</v>
      </c>
      <c r="G9379">
        <v>9.5</v>
      </c>
      <c r="H9379">
        <v>201.92</v>
      </c>
      <c r="I9379">
        <v>200.1</v>
      </c>
      <c r="J9379">
        <v>1.1000000000000001</v>
      </c>
      <c r="K9379">
        <v>2</v>
      </c>
      <c r="L9379">
        <v>2.8</v>
      </c>
      <c r="M9379">
        <v>110</v>
      </c>
      <c r="N9379" t="s">
        <v>41</v>
      </c>
      <c r="O9379">
        <v>1.45</v>
      </c>
      <c r="P9379" t="s">
        <v>28</v>
      </c>
      <c r="Q9379" t="s">
        <v>29</v>
      </c>
      <c r="R9379">
        <v>4.5599999999999996</v>
      </c>
      <c r="S9379">
        <v>12</v>
      </c>
      <c r="T9379">
        <v>-1.82</v>
      </c>
      <c r="U9379">
        <v>0.8</v>
      </c>
      <c r="V9379" t="s">
        <v>30</v>
      </c>
      <c r="W9379" t="s">
        <v>31</v>
      </c>
      <c r="X9379">
        <v>1</v>
      </c>
      <c r="Y9379" t="str">
        <f>IF(tblRides[[#This Row],[supply_demand_ratio]]&lt;0.8,"Below 0.8",IF(tblRides[[#This Row],[supply_demand_ratio]]&lt;1,"Between 0.8-1.0",IF(tblRides[[#This Row],[supply_demand_ratio]]&lt;=1.2,"Between 1.0-1.2","Above 1.2")))</f>
        <v>Above 1.2</v>
      </c>
    </row>
    <row r="9380" spans="1:25" x14ac:dyDescent="0.3">
      <c r="A9380" t="s">
        <v>9435</v>
      </c>
      <c r="B9380" s="1">
        <v>46107.228472222225</v>
      </c>
      <c r="C9380" s="2">
        <v>46107</v>
      </c>
      <c r="D9380">
        <v>5</v>
      </c>
      <c r="E9380" t="s">
        <v>62</v>
      </c>
      <c r="F9380" t="s">
        <v>34</v>
      </c>
      <c r="G9380">
        <v>3.7</v>
      </c>
      <c r="H9380">
        <v>95.94</v>
      </c>
      <c r="I9380">
        <v>92.94</v>
      </c>
      <c r="J9380">
        <v>1</v>
      </c>
      <c r="K9380">
        <v>4.7</v>
      </c>
      <c r="L9380">
        <v>1</v>
      </c>
      <c r="M9380">
        <v>60</v>
      </c>
      <c r="N9380" t="s">
        <v>41</v>
      </c>
      <c r="O9380">
        <v>2.2000000000000002</v>
      </c>
      <c r="P9380" t="s">
        <v>28</v>
      </c>
      <c r="Q9380" t="s">
        <v>29</v>
      </c>
      <c r="R9380">
        <v>4.93</v>
      </c>
      <c r="S9380">
        <v>0</v>
      </c>
      <c r="T9380">
        <v>-3</v>
      </c>
      <c r="U9380">
        <v>-3.7</v>
      </c>
      <c r="V9380" t="s">
        <v>30</v>
      </c>
      <c r="W9380" t="s">
        <v>31</v>
      </c>
      <c r="X9380">
        <v>1</v>
      </c>
      <c r="Y9380" t="str">
        <f>IF(tblRides[[#This Row],[supply_demand_ratio]]&lt;0.8,"Below 0.8",IF(tblRides[[#This Row],[supply_demand_ratio]]&lt;1,"Between 0.8-1.0",IF(tblRides[[#This Row],[supply_demand_ratio]]&lt;=1.2,"Between 1.0-1.2","Above 1.2")))</f>
        <v>Above 1.2</v>
      </c>
    </row>
    <row r="9381" spans="1:25" x14ac:dyDescent="0.3">
      <c r="A9381" t="s">
        <v>9436</v>
      </c>
      <c r="B9381" s="1">
        <v>46107.234027777777</v>
      </c>
      <c r="C9381" s="2">
        <v>46107</v>
      </c>
      <c r="D9381">
        <v>5</v>
      </c>
      <c r="E9381" t="s">
        <v>33</v>
      </c>
      <c r="F9381" t="s">
        <v>26</v>
      </c>
      <c r="G9381">
        <v>12.6</v>
      </c>
      <c r="H9381">
        <v>205.16</v>
      </c>
      <c r="I9381">
        <v>206.31</v>
      </c>
      <c r="J9381">
        <v>1</v>
      </c>
      <c r="K9381">
        <v>2</v>
      </c>
      <c r="L9381">
        <v>1</v>
      </c>
      <c r="M9381">
        <v>98</v>
      </c>
      <c r="N9381" t="s">
        <v>41</v>
      </c>
      <c r="O9381">
        <v>1.276</v>
      </c>
      <c r="P9381" t="s">
        <v>28</v>
      </c>
      <c r="Q9381" t="s">
        <v>29</v>
      </c>
      <c r="R9381">
        <v>4.7699999999999996</v>
      </c>
      <c r="S9381">
        <v>7</v>
      </c>
      <c r="T9381">
        <v>1.1499999999999999</v>
      </c>
      <c r="U9381">
        <v>-1</v>
      </c>
      <c r="V9381" t="s">
        <v>30</v>
      </c>
      <c r="W9381" t="s">
        <v>31</v>
      </c>
      <c r="X9381">
        <v>1</v>
      </c>
      <c r="Y9381" t="str">
        <f>IF(tblRides[[#This Row],[supply_demand_ratio]]&lt;0.8,"Below 0.8",IF(tblRides[[#This Row],[supply_demand_ratio]]&lt;1,"Between 0.8-1.0",IF(tblRides[[#This Row],[supply_demand_ratio]]&lt;=1.2,"Between 1.0-1.2","Above 1.2")))</f>
        <v>Above 1.2</v>
      </c>
    </row>
    <row r="9382" spans="1:25" x14ac:dyDescent="0.3">
      <c r="A9382" t="s">
        <v>9437</v>
      </c>
      <c r="B9382" s="1">
        <v>46107.234027777777</v>
      </c>
      <c r="C9382" s="2">
        <v>46107</v>
      </c>
      <c r="D9382">
        <v>5</v>
      </c>
      <c r="E9382" t="s">
        <v>33</v>
      </c>
      <c r="F9382" t="s">
        <v>26</v>
      </c>
      <c r="G9382">
        <v>8.4</v>
      </c>
      <c r="H9382">
        <v>160.35</v>
      </c>
      <c r="I9382">
        <v>148.63999999999999</v>
      </c>
      <c r="J9382">
        <v>1.1000000000000001</v>
      </c>
      <c r="K9382">
        <v>4.7</v>
      </c>
      <c r="L9382">
        <v>4.7</v>
      </c>
      <c r="M9382">
        <v>110</v>
      </c>
      <c r="N9382" t="s">
        <v>41</v>
      </c>
      <c r="O9382">
        <v>1.9430000000000001</v>
      </c>
      <c r="P9382" t="s">
        <v>28</v>
      </c>
      <c r="Q9382" t="s">
        <v>29</v>
      </c>
      <c r="R9382">
        <v>4.42</v>
      </c>
      <c r="S9382">
        <v>16</v>
      </c>
      <c r="T9382">
        <v>-11.71</v>
      </c>
      <c r="U9382">
        <v>0</v>
      </c>
      <c r="V9382" t="s">
        <v>30</v>
      </c>
      <c r="W9382" t="s">
        <v>31</v>
      </c>
      <c r="X9382">
        <v>1</v>
      </c>
      <c r="Y9382" t="str">
        <f>IF(tblRides[[#This Row],[supply_demand_ratio]]&lt;0.8,"Below 0.8",IF(tblRides[[#This Row],[supply_demand_ratio]]&lt;1,"Between 0.8-1.0",IF(tblRides[[#This Row],[supply_demand_ratio]]&lt;=1.2,"Between 1.0-1.2","Above 1.2")))</f>
        <v>Above 1.2</v>
      </c>
    </row>
    <row r="9383" spans="1:25" x14ac:dyDescent="0.3">
      <c r="A9383" t="s">
        <v>9438</v>
      </c>
      <c r="B9383" s="1">
        <v>46107.238194444442</v>
      </c>
      <c r="C9383" s="2">
        <v>46107</v>
      </c>
      <c r="D9383">
        <v>5</v>
      </c>
      <c r="E9383" t="s">
        <v>43</v>
      </c>
      <c r="F9383" t="s">
        <v>34</v>
      </c>
      <c r="G9383">
        <v>19.399999999999999</v>
      </c>
      <c r="H9383">
        <v>343.21</v>
      </c>
      <c r="I9383">
        <v>338.86</v>
      </c>
      <c r="J9383">
        <v>1</v>
      </c>
      <c r="K9383">
        <v>7.6</v>
      </c>
      <c r="L9383">
        <v>4.9000000000000004</v>
      </c>
      <c r="M9383">
        <v>74</v>
      </c>
      <c r="N9383" t="s">
        <v>41</v>
      </c>
      <c r="O9383">
        <v>1.45</v>
      </c>
      <c r="P9383" t="s">
        <v>28</v>
      </c>
      <c r="Q9383" t="s">
        <v>29</v>
      </c>
      <c r="R9383">
        <v>4.12</v>
      </c>
      <c r="S9383">
        <v>0</v>
      </c>
      <c r="T9383">
        <v>-4.3499999999999996</v>
      </c>
      <c r="U9383">
        <v>-2.7</v>
      </c>
      <c r="V9383" t="s">
        <v>30</v>
      </c>
      <c r="W9383" t="s">
        <v>45</v>
      </c>
      <c r="X9383">
        <v>1</v>
      </c>
      <c r="Y9383" t="str">
        <f>IF(tblRides[[#This Row],[supply_demand_ratio]]&lt;0.8,"Below 0.8",IF(tblRides[[#This Row],[supply_demand_ratio]]&lt;1,"Between 0.8-1.0",IF(tblRides[[#This Row],[supply_demand_ratio]]&lt;=1.2,"Between 1.0-1.2","Above 1.2")))</f>
        <v>Above 1.2</v>
      </c>
    </row>
    <row r="9384" spans="1:25" x14ac:dyDescent="0.3">
      <c r="A9384" t="s">
        <v>9439</v>
      </c>
      <c r="B9384" s="1">
        <v>46107.243750000001</v>
      </c>
      <c r="C9384" s="2">
        <v>46107</v>
      </c>
      <c r="D9384">
        <v>5</v>
      </c>
      <c r="E9384" t="s">
        <v>36</v>
      </c>
      <c r="F9384" t="s">
        <v>26</v>
      </c>
      <c r="G9384">
        <v>4.0999999999999996</v>
      </c>
      <c r="H9384">
        <v>117.07</v>
      </c>
      <c r="I9384">
        <v>119.98</v>
      </c>
      <c r="J9384">
        <v>1.1000000000000001</v>
      </c>
      <c r="K9384">
        <v>5.0999999999999996</v>
      </c>
      <c r="L9384">
        <v>2.5</v>
      </c>
      <c r="M9384">
        <v>131</v>
      </c>
      <c r="N9384" t="s">
        <v>41</v>
      </c>
      <c r="O9384">
        <v>1.518</v>
      </c>
      <c r="P9384" t="s">
        <v>28</v>
      </c>
      <c r="Q9384" t="s">
        <v>29</v>
      </c>
      <c r="R9384">
        <v>4.75</v>
      </c>
      <c r="S9384">
        <v>3</v>
      </c>
      <c r="T9384">
        <v>2.91</v>
      </c>
      <c r="U9384">
        <v>-2.6</v>
      </c>
      <c r="V9384" t="s">
        <v>30</v>
      </c>
      <c r="W9384" t="s">
        <v>45</v>
      </c>
      <c r="X9384">
        <v>1</v>
      </c>
      <c r="Y9384" t="str">
        <f>IF(tblRides[[#This Row],[supply_demand_ratio]]&lt;0.8,"Below 0.8",IF(tblRides[[#This Row],[supply_demand_ratio]]&lt;1,"Between 0.8-1.0",IF(tblRides[[#This Row],[supply_demand_ratio]]&lt;=1.2,"Between 1.0-1.2","Above 1.2")))</f>
        <v>Above 1.2</v>
      </c>
    </row>
    <row r="9385" spans="1:25" x14ac:dyDescent="0.3">
      <c r="A9385" t="s">
        <v>9440</v>
      </c>
      <c r="B9385" s="1">
        <v>46107.24722222222</v>
      </c>
      <c r="C9385" s="2">
        <v>46107</v>
      </c>
      <c r="D9385">
        <v>5</v>
      </c>
      <c r="E9385" t="s">
        <v>25</v>
      </c>
      <c r="F9385" t="s">
        <v>26</v>
      </c>
      <c r="G9385">
        <v>4.3</v>
      </c>
      <c r="H9385">
        <v>109.25</v>
      </c>
      <c r="I9385">
        <v>111.67</v>
      </c>
      <c r="J9385">
        <v>1</v>
      </c>
      <c r="K9385">
        <v>6.4</v>
      </c>
      <c r="L9385">
        <v>8.5</v>
      </c>
      <c r="M9385">
        <v>123</v>
      </c>
      <c r="N9385" t="s">
        <v>27</v>
      </c>
      <c r="O9385">
        <v>0.92400000000000004</v>
      </c>
      <c r="P9385" t="s">
        <v>28</v>
      </c>
      <c r="Q9385" t="s">
        <v>29</v>
      </c>
      <c r="R9385">
        <v>4.99</v>
      </c>
      <c r="S9385">
        <v>12</v>
      </c>
      <c r="T9385">
        <v>2.42</v>
      </c>
      <c r="U9385">
        <v>2.1</v>
      </c>
      <c r="V9385" t="s">
        <v>30</v>
      </c>
      <c r="W9385" t="s">
        <v>45</v>
      </c>
      <c r="X9385">
        <v>1</v>
      </c>
      <c r="Y9385" t="str">
        <f>IF(tblRides[[#This Row],[supply_demand_ratio]]&lt;0.8,"Below 0.8",IF(tblRides[[#This Row],[supply_demand_ratio]]&lt;1,"Between 0.8-1.0",IF(tblRides[[#This Row],[supply_demand_ratio]]&lt;=1.2,"Between 1.0-1.2","Above 1.2")))</f>
        <v>Between 0.8-1.0</v>
      </c>
    </row>
    <row r="9386" spans="1:25" x14ac:dyDescent="0.3">
      <c r="A9386" t="s">
        <v>9441</v>
      </c>
      <c r="B9386" s="1">
        <v>46107.251388888886</v>
      </c>
      <c r="C9386" s="2">
        <v>46107</v>
      </c>
      <c r="D9386">
        <v>6</v>
      </c>
      <c r="E9386" t="s">
        <v>25</v>
      </c>
      <c r="F9386" t="s">
        <v>26</v>
      </c>
      <c r="G9386">
        <v>1.7</v>
      </c>
      <c r="H9386">
        <v>71.28</v>
      </c>
      <c r="I9386">
        <v>74.66</v>
      </c>
      <c r="J9386">
        <v>1.1000000000000001</v>
      </c>
      <c r="K9386">
        <v>5.7</v>
      </c>
      <c r="L9386">
        <v>1.8</v>
      </c>
      <c r="M9386">
        <v>127</v>
      </c>
      <c r="N9386" t="s">
        <v>27</v>
      </c>
      <c r="O9386">
        <v>1.139</v>
      </c>
      <c r="P9386" t="s">
        <v>28</v>
      </c>
      <c r="Q9386" t="s">
        <v>29</v>
      </c>
      <c r="R9386">
        <v>4.5599999999999996</v>
      </c>
      <c r="S9386">
        <v>14</v>
      </c>
      <c r="T9386">
        <v>3.38</v>
      </c>
      <c r="U9386">
        <v>-3.9</v>
      </c>
      <c r="V9386" t="s">
        <v>30</v>
      </c>
      <c r="W9386" t="s">
        <v>45</v>
      </c>
      <c r="X9386">
        <v>1</v>
      </c>
      <c r="Y9386" t="str">
        <f>IF(tblRides[[#This Row],[supply_demand_ratio]]&lt;0.8,"Below 0.8",IF(tblRides[[#This Row],[supply_demand_ratio]]&lt;1,"Between 0.8-1.0",IF(tblRides[[#This Row],[supply_demand_ratio]]&lt;=1.2,"Between 1.0-1.2","Above 1.2")))</f>
        <v>Between 1.0-1.2</v>
      </c>
    </row>
    <row r="9387" spans="1:25" x14ac:dyDescent="0.3">
      <c r="A9387" t="s">
        <v>9442</v>
      </c>
      <c r="B9387" s="1">
        <v>46107.252083333333</v>
      </c>
      <c r="C9387" s="2">
        <v>46107</v>
      </c>
      <c r="D9387">
        <v>6</v>
      </c>
      <c r="E9387" t="s">
        <v>33</v>
      </c>
      <c r="F9387" t="s">
        <v>34</v>
      </c>
      <c r="G9387">
        <v>23.2</v>
      </c>
      <c r="H9387">
        <v>388.49</v>
      </c>
      <c r="I9387">
        <v>401.8</v>
      </c>
      <c r="J9387">
        <v>1</v>
      </c>
      <c r="K9387">
        <v>2</v>
      </c>
      <c r="L9387">
        <v>1</v>
      </c>
      <c r="M9387">
        <v>104</v>
      </c>
      <c r="N9387" t="s">
        <v>41</v>
      </c>
      <c r="O9387">
        <v>1.47</v>
      </c>
      <c r="P9387" t="s">
        <v>28</v>
      </c>
      <c r="Q9387" t="s">
        <v>29</v>
      </c>
      <c r="R9387">
        <v>4.84</v>
      </c>
      <c r="S9387">
        <v>0</v>
      </c>
      <c r="T9387">
        <v>13.31</v>
      </c>
      <c r="U9387">
        <v>-1</v>
      </c>
      <c r="V9387" t="s">
        <v>30</v>
      </c>
      <c r="W9387" t="s">
        <v>31</v>
      </c>
      <c r="X9387">
        <v>1</v>
      </c>
      <c r="Y9387" t="str">
        <f>IF(tblRides[[#This Row],[supply_demand_ratio]]&lt;0.8,"Below 0.8",IF(tblRides[[#This Row],[supply_demand_ratio]]&lt;1,"Between 0.8-1.0",IF(tblRides[[#This Row],[supply_demand_ratio]]&lt;=1.2,"Between 1.0-1.2","Above 1.2")))</f>
        <v>Above 1.2</v>
      </c>
    </row>
    <row r="9388" spans="1:25" x14ac:dyDescent="0.3">
      <c r="A9388" t="s">
        <v>9443</v>
      </c>
      <c r="B9388" s="1">
        <v>46107.255555555559</v>
      </c>
      <c r="C9388" s="2">
        <v>46107</v>
      </c>
      <c r="D9388">
        <v>6</v>
      </c>
      <c r="E9388" t="s">
        <v>33</v>
      </c>
      <c r="F9388" t="s">
        <v>26</v>
      </c>
      <c r="G9388">
        <v>13.1</v>
      </c>
      <c r="H9388">
        <v>253.35</v>
      </c>
      <c r="I9388">
        <v>255.19</v>
      </c>
      <c r="J9388">
        <v>1.1000000000000001</v>
      </c>
      <c r="K9388">
        <v>2</v>
      </c>
      <c r="L9388">
        <v>1</v>
      </c>
      <c r="M9388">
        <v>105</v>
      </c>
      <c r="N9388" t="s">
        <v>27</v>
      </c>
      <c r="O9388">
        <v>1.242</v>
      </c>
      <c r="P9388" t="s">
        <v>28</v>
      </c>
      <c r="Q9388" t="s">
        <v>29</v>
      </c>
      <c r="R9388">
        <v>5</v>
      </c>
      <c r="S9388">
        <v>10</v>
      </c>
      <c r="T9388">
        <v>1.84</v>
      </c>
      <c r="U9388">
        <v>-1</v>
      </c>
      <c r="V9388" t="s">
        <v>30</v>
      </c>
      <c r="W9388" t="s">
        <v>31</v>
      </c>
      <c r="X9388">
        <v>1</v>
      </c>
      <c r="Y9388" t="str">
        <f>IF(tblRides[[#This Row],[supply_demand_ratio]]&lt;0.8,"Below 0.8",IF(tblRides[[#This Row],[supply_demand_ratio]]&lt;1,"Between 0.8-1.0",IF(tblRides[[#This Row],[supply_demand_ratio]]&lt;=1.2,"Between 1.0-1.2","Above 1.2")))</f>
        <v>Above 1.2</v>
      </c>
    </row>
    <row r="9389" spans="1:25" x14ac:dyDescent="0.3">
      <c r="A9389" t="s">
        <v>9444</v>
      </c>
      <c r="B9389" s="1">
        <v>46107.26458333333</v>
      </c>
      <c r="C9389" s="2">
        <v>46107</v>
      </c>
      <c r="D9389">
        <v>6</v>
      </c>
      <c r="E9389" t="s">
        <v>43</v>
      </c>
      <c r="F9389" t="s">
        <v>26</v>
      </c>
      <c r="G9389">
        <v>2.2999999999999998</v>
      </c>
      <c r="H9389">
        <v>77.61</v>
      </c>
      <c r="I9389">
        <v>74.13</v>
      </c>
      <c r="J9389">
        <v>1</v>
      </c>
      <c r="K9389">
        <v>5.3</v>
      </c>
      <c r="L9389">
        <v>10.6</v>
      </c>
      <c r="M9389">
        <v>72</v>
      </c>
      <c r="N9389" t="s">
        <v>41</v>
      </c>
      <c r="O9389">
        <v>1.7070000000000001</v>
      </c>
      <c r="P9389" t="s">
        <v>28</v>
      </c>
      <c r="Q9389" t="s">
        <v>29</v>
      </c>
      <c r="R9389">
        <v>4.46</v>
      </c>
      <c r="S9389">
        <v>19</v>
      </c>
      <c r="T9389">
        <v>-3.48</v>
      </c>
      <c r="U9389">
        <v>5.3</v>
      </c>
      <c r="V9389" t="s">
        <v>30</v>
      </c>
      <c r="W9389" t="s">
        <v>45</v>
      </c>
      <c r="X9389">
        <v>1</v>
      </c>
      <c r="Y9389" t="str">
        <f>IF(tblRides[[#This Row],[supply_demand_ratio]]&lt;0.8,"Below 0.8",IF(tblRides[[#This Row],[supply_demand_ratio]]&lt;1,"Between 0.8-1.0",IF(tblRides[[#This Row],[supply_demand_ratio]]&lt;=1.2,"Between 1.0-1.2","Above 1.2")))</f>
        <v>Above 1.2</v>
      </c>
    </row>
    <row r="9390" spans="1:25" x14ac:dyDescent="0.3">
      <c r="A9390" t="s">
        <v>9445</v>
      </c>
      <c r="B9390" s="1">
        <v>46107.26458333333</v>
      </c>
      <c r="C9390" s="2">
        <v>46107</v>
      </c>
      <c r="D9390">
        <v>6</v>
      </c>
      <c r="E9390" t="s">
        <v>43</v>
      </c>
      <c r="F9390" t="s">
        <v>34</v>
      </c>
      <c r="G9390">
        <v>9.4</v>
      </c>
      <c r="H9390">
        <v>206.81</v>
      </c>
      <c r="J9390">
        <v>1.1000000000000001</v>
      </c>
      <c r="K9390">
        <v>5.8</v>
      </c>
      <c r="L9390">
        <v>10.199999999999999</v>
      </c>
      <c r="M9390">
        <v>62</v>
      </c>
      <c r="N9390" t="s">
        <v>41</v>
      </c>
      <c r="O9390">
        <v>1.587</v>
      </c>
      <c r="P9390" t="s">
        <v>37</v>
      </c>
      <c r="Q9390" t="s">
        <v>103</v>
      </c>
      <c r="R9390">
        <v>4.53</v>
      </c>
      <c r="S9390">
        <v>0</v>
      </c>
      <c r="U9390">
        <v>4.4000000000000004</v>
      </c>
      <c r="V9390" t="s">
        <v>30</v>
      </c>
      <c r="W9390" t="s">
        <v>45</v>
      </c>
      <c r="X9390">
        <v>0</v>
      </c>
      <c r="Y9390" t="str">
        <f>IF(tblRides[[#This Row],[supply_demand_ratio]]&lt;0.8,"Below 0.8",IF(tblRides[[#This Row],[supply_demand_ratio]]&lt;1,"Between 0.8-1.0",IF(tblRides[[#This Row],[supply_demand_ratio]]&lt;=1.2,"Between 1.0-1.2","Above 1.2")))</f>
        <v>Above 1.2</v>
      </c>
    </row>
    <row r="9391" spans="1:25" x14ac:dyDescent="0.3">
      <c r="A9391" t="s">
        <v>9446</v>
      </c>
      <c r="B9391" s="1">
        <v>46107.26458333333</v>
      </c>
      <c r="C9391" s="2">
        <v>46107</v>
      </c>
      <c r="D9391">
        <v>6</v>
      </c>
      <c r="E9391" t="s">
        <v>25</v>
      </c>
      <c r="F9391" t="s">
        <v>34</v>
      </c>
      <c r="G9391">
        <v>16.399999999999999</v>
      </c>
      <c r="H9391">
        <v>289.60000000000002</v>
      </c>
      <c r="J9391">
        <v>1</v>
      </c>
      <c r="K9391">
        <v>5.4</v>
      </c>
      <c r="L9391">
        <v>1.1000000000000001</v>
      </c>
      <c r="M9391">
        <v>119</v>
      </c>
      <c r="N9391" t="s">
        <v>27</v>
      </c>
      <c r="O9391">
        <v>1.0980000000000001</v>
      </c>
      <c r="P9391" t="s">
        <v>58</v>
      </c>
      <c r="Q9391" t="s">
        <v>108</v>
      </c>
      <c r="R9391">
        <v>4.6500000000000004</v>
      </c>
      <c r="S9391">
        <v>0</v>
      </c>
      <c r="U9391">
        <v>-4.3</v>
      </c>
      <c r="V9391" t="s">
        <v>30</v>
      </c>
      <c r="W9391" t="s">
        <v>45</v>
      </c>
      <c r="X9391">
        <v>0</v>
      </c>
      <c r="Y9391" t="str">
        <f>IF(tblRides[[#This Row],[supply_demand_ratio]]&lt;0.8,"Below 0.8",IF(tblRides[[#This Row],[supply_demand_ratio]]&lt;1,"Between 0.8-1.0",IF(tblRides[[#This Row],[supply_demand_ratio]]&lt;=1.2,"Between 1.0-1.2","Above 1.2")))</f>
        <v>Between 1.0-1.2</v>
      </c>
    </row>
    <row r="9392" spans="1:25" x14ac:dyDescent="0.3">
      <c r="A9392" t="s">
        <v>9447</v>
      </c>
      <c r="B9392" s="1">
        <v>46107.283333333333</v>
      </c>
      <c r="C9392" s="2">
        <v>46107</v>
      </c>
      <c r="D9392">
        <v>6</v>
      </c>
      <c r="E9392" t="s">
        <v>36</v>
      </c>
      <c r="F9392" t="s">
        <v>26</v>
      </c>
      <c r="G9392">
        <v>4.3</v>
      </c>
      <c r="H9392">
        <v>101.3</v>
      </c>
      <c r="I9392">
        <v>105.78</v>
      </c>
      <c r="J9392">
        <v>1</v>
      </c>
      <c r="K9392">
        <v>5</v>
      </c>
      <c r="L9392">
        <v>4.3</v>
      </c>
      <c r="M9392">
        <v>122</v>
      </c>
      <c r="N9392" t="s">
        <v>41</v>
      </c>
      <c r="O9392">
        <v>1.345</v>
      </c>
      <c r="P9392" t="s">
        <v>28</v>
      </c>
      <c r="Q9392" t="s">
        <v>29</v>
      </c>
      <c r="R9392">
        <v>4.8</v>
      </c>
      <c r="S9392">
        <v>4</v>
      </c>
      <c r="T9392">
        <v>4.4800000000000004</v>
      </c>
      <c r="U9392">
        <v>-0.7</v>
      </c>
      <c r="V9392" t="s">
        <v>30</v>
      </c>
      <c r="W9392" t="s">
        <v>31</v>
      </c>
      <c r="X9392">
        <v>1</v>
      </c>
      <c r="Y9392" t="str">
        <f>IF(tblRides[[#This Row],[supply_demand_ratio]]&lt;0.8,"Below 0.8",IF(tblRides[[#This Row],[supply_demand_ratio]]&lt;1,"Between 0.8-1.0",IF(tblRides[[#This Row],[supply_demand_ratio]]&lt;=1.2,"Between 1.0-1.2","Above 1.2")))</f>
        <v>Above 1.2</v>
      </c>
    </row>
    <row r="9393" spans="1:25" x14ac:dyDescent="0.3">
      <c r="A9393" t="s">
        <v>9448</v>
      </c>
      <c r="B9393" s="1">
        <v>46107.3</v>
      </c>
      <c r="C9393" s="2">
        <v>46107</v>
      </c>
      <c r="D9393">
        <v>7</v>
      </c>
      <c r="E9393" t="s">
        <v>43</v>
      </c>
      <c r="F9393" t="s">
        <v>34</v>
      </c>
      <c r="G9393">
        <v>3.8</v>
      </c>
      <c r="H9393">
        <v>101.13</v>
      </c>
      <c r="J9393">
        <v>1.1000000000000001</v>
      </c>
      <c r="K9393">
        <v>3.9</v>
      </c>
      <c r="L9393">
        <v>7.3</v>
      </c>
      <c r="M9393">
        <v>57</v>
      </c>
      <c r="N9393" t="s">
        <v>27</v>
      </c>
      <c r="O9393">
        <v>0.89100000000000001</v>
      </c>
      <c r="P9393" t="s">
        <v>37</v>
      </c>
      <c r="Q9393" t="s">
        <v>280</v>
      </c>
      <c r="R9393">
        <v>4.79</v>
      </c>
      <c r="S9393">
        <v>0</v>
      </c>
      <c r="U9393">
        <v>3.4</v>
      </c>
      <c r="V9393" t="s">
        <v>30</v>
      </c>
      <c r="W9393" t="s">
        <v>31</v>
      </c>
      <c r="X9393">
        <v>0</v>
      </c>
      <c r="Y9393" t="str">
        <f>IF(tblRides[[#This Row],[supply_demand_ratio]]&lt;0.8,"Below 0.8",IF(tblRides[[#This Row],[supply_demand_ratio]]&lt;1,"Between 0.8-1.0",IF(tblRides[[#This Row],[supply_demand_ratio]]&lt;=1.2,"Between 1.0-1.2","Above 1.2")))</f>
        <v>Between 0.8-1.0</v>
      </c>
    </row>
    <row r="9394" spans="1:25" x14ac:dyDescent="0.3">
      <c r="A9394" t="s">
        <v>9449</v>
      </c>
      <c r="B9394" s="1">
        <v>46107.305555555555</v>
      </c>
      <c r="C9394" s="2">
        <v>46107</v>
      </c>
      <c r="D9394">
        <v>7</v>
      </c>
      <c r="E9394" t="s">
        <v>43</v>
      </c>
      <c r="F9394" t="s">
        <v>34</v>
      </c>
      <c r="G9394">
        <v>1.3</v>
      </c>
      <c r="H9394">
        <v>55.13</v>
      </c>
      <c r="J9394">
        <v>1</v>
      </c>
      <c r="K9394">
        <v>5.6</v>
      </c>
      <c r="L9394">
        <v>11</v>
      </c>
      <c r="M9394">
        <v>61</v>
      </c>
      <c r="N9394" t="s">
        <v>41</v>
      </c>
      <c r="O9394">
        <v>2.1070000000000002</v>
      </c>
      <c r="P9394" t="s">
        <v>58</v>
      </c>
      <c r="Q9394" t="s">
        <v>108</v>
      </c>
      <c r="R9394">
        <v>4.7</v>
      </c>
      <c r="S9394">
        <v>0</v>
      </c>
      <c r="U9394">
        <v>5.4</v>
      </c>
      <c r="V9394" t="s">
        <v>30</v>
      </c>
      <c r="W9394" t="s">
        <v>45</v>
      </c>
      <c r="X9394">
        <v>0</v>
      </c>
      <c r="Y9394" t="str">
        <f>IF(tblRides[[#This Row],[supply_demand_ratio]]&lt;0.8,"Below 0.8",IF(tblRides[[#This Row],[supply_demand_ratio]]&lt;1,"Between 0.8-1.0",IF(tblRides[[#This Row],[supply_demand_ratio]]&lt;=1.2,"Between 1.0-1.2","Above 1.2")))</f>
        <v>Above 1.2</v>
      </c>
    </row>
    <row r="9395" spans="1:25" x14ac:dyDescent="0.3">
      <c r="A9395" t="s">
        <v>9450</v>
      </c>
      <c r="B9395" s="1">
        <v>46107.306944444441</v>
      </c>
      <c r="C9395" s="2">
        <v>46107</v>
      </c>
      <c r="D9395">
        <v>7</v>
      </c>
      <c r="E9395" t="s">
        <v>62</v>
      </c>
      <c r="F9395" t="s">
        <v>26</v>
      </c>
      <c r="G9395">
        <v>12</v>
      </c>
      <c r="H9395">
        <v>228.18</v>
      </c>
      <c r="I9395">
        <v>246.64</v>
      </c>
      <c r="J9395">
        <v>1</v>
      </c>
      <c r="K9395">
        <v>6.6</v>
      </c>
      <c r="L9395">
        <v>4.8</v>
      </c>
      <c r="M9395">
        <v>59</v>
      </c>
      <c r="N9395" t="s">
        <v>41</v>
      </c>
      <c r="O9395">
        <v>2.1930000000000001</v>
      </c>
      <c r="P9395" t="s">
        <v>28</v>
      </c>
      <c r="Q9395" t="s">
        <v>29</v>
      </c>
      <c r="R9395">
        <v>5</v>
      </c>
      <c r="S9395">
        <v>6</v>
      </c>
      <c r="T9395">
        <v>18.46</v>
      </c>
      <c r="U9395">
        <v>-1.8</v>
      </c>
      <c r="V9395" t="s">
        <v>30</v>
      </c>
      <c r="W9395" t="s">
        <v>45</v>
      </c>
      <c r="X9395">
        <v>1</v>
      </c>
      <c r="Y9395" t="str">
        <f>IF(tblRides[[#This Row],[supply_demand_ratio]]&lt;0.8,"Below 0.8",IF(tblRides[[#This Row],[supply_demand_ratio]]&lt;1,"Between 0.8-1.0",IF(tblRides[[#This Row],[supply_demand_ratio]]&lt;=1.2,"Between 1.0-1.2","Above 1.2")))</f>
        <v>Above 1.2</v>
      </c>
    </row>
    <row r="9396" spans="1:25" x14ac:dyDescent="0.3">
      <c r="A9396" t="s">
        <v>9451</v>
      </c>
      <c r="B9396" s="1">
        <v>46107.3125</v>
      </c>
      <c r="C9396" s="2">
        <v>46107</v>
      </c>
      <c r="D9396">
        <v>7</v>
      </c>
      <c r="E9396" t="s">
        <v>36</v>
      </c>
      <c r="F9396" t="s">
        <v>26</v>
      </c>
      <c r="G9396">
        <v>3.5</v>
      </c>
      <c r="H9396">
        <v>101.41</v>
      </c>
      <c r="J9396">
        <v>1.1000000000000001</v>
      </c>
      <c r="K9396">
        <v>4.9000000000000004</v>
      </c>
      <c r="L9396">
        <v>7</v>
      </c>
      <c r="M9396">
        <v>105</v>
      </c>
      <c r="N9396" t="s">
        <v>27</v>
      </c>
      <c r="O9396">
        <v>0.85199999999999998</v>
      </c>
      <c r="P9396" t="s">
        <v>37</v>
      </c>
      <c r="Q9396" t="s">
        <v>38</v>
      </c>
      <c r="R9396">
        <v>4.88</v>
      </c>
      <c r="S9396">
        <v>11</v>
      </c>
      <c r="U9396">
        <v>2.1</v>
      </c>
      <c r="V9396" t="s">
        <v>30</v>
      </c>
      <c r="W9396" t="s">
        <v>31</v>
      </c>
      <c r="X9396">
        <v>0</v>
      </c>
      <c r="Y9396" t="str">
        <f>IF(tblRides[[#This Row],[supply_demand_ratio]]&lt;0.8,"Below 0.8",IF(tblRides[[#This Row],[supply_demand_ratio]]&lt;1,"Between 0.8-1.0",IF(tblRides[[#This Row],[supply_demand_ratio]]&lt;=1.2,"Between 1.0-1.2","Above 1.2")))</f>
        <v>Between 0.8-1.0</v>
      </c>
    </row>
    <row r="9397" spans="1:25" x14ac:dyDescent="0.3">
      <c r="A9397" t="s">
        <v>9452</v>
      </c>
      <c r="B9397" s="1">
        <v>46107.318055555559</v>
      </c>
      <c r="C9397" s="2">
        <v>46107</v>
      </c>
      <c r="D9397">
        <v>7</v>
      </c>
      <c r="E9397" t="s">
        <v>25</v>
      </c>
      <c r="F9397" t="s">
        <v>26</v>
      </c>
      <c r="G9397">
        <v>1.9</v>
      </c>
      <c r="H9397">
        <v>79.790000000000006</v>
      </c>
      <c r="I9397">
        <v>78.08</v>
      </c>
      <c r="J9397">
        <v>1.2</v>
      </c>
      <c r="K9397">
        <v>4.2</v>
      </c>
      <c r="L9397">
        <v>2.4</v>
      </c>
      <c r="M9397">
        <v>126</v>
      </c>
      <c r="N9397" t="s">
        <v>72</v>
      </c>
      <c r="O9397">
        <v>0.876</v>
      </c>
      <c r="P9397" t="s">
        <v>28</v>
      </c>
      <c r="Q9397" t="s">
        <v>29</v>
      </c>
      <c r="R9397">
        <v>4.6500000000000004</v>
      </c>
      <c r="S9397">
        <v>5</v>
      </c>
      <c r="T9397">
        <v>-1.71</v>
      </c>
      <c r="U9397">
        <v>-1.8</v>
      </c>
      <c r="V9397" t="s">
        <v>30</v>
      </c>
      <c r="W9397" t="s">
        <v>31</v>
      </c>
      <c r="X9397">
        <v>1</v>
      </c>
      <c r="Y9397" t="str">
        <f>IF(tblRides[[#This Row],[supply_demand_ratio]]&lt;0.8,"Below 0.8",IF(tblRides[[#This Row],[supply_demand_ratio]]&lt;1,"Between 0.8-1.0",IF(tblRides[[#This Row],[supply_demand_ratio]]&lt;=1.2,"Between 1.0-1.2","Above 1.2")))</f>
        <v>Between 0.8-1.0</v>
      </c>
    </row>
    <row r="9398" spans="1:25" x14ac:dyDescent="0.3">
      <c r="A9398" t="s">
        <v>9453</v>
      </c>
      <c r="B9398" s="1">
        <v>46107.321527777778</v>
      </c>
      <c r="C9398" s="2">
        <v>46107</v>
      </c>
      <c r="D9398">
        <v>7</v>
      </c>
      <c r="E9398" t="s">
        <v>33</v>
      </c>
      <c r="F9398" t="s">
        <v>34</v>
      </c>
      <c r="G9398">
        <v>9</v>
      </c>
      <c r="H9398">
        <v>170.92</v>
      </c>
      <c r="I9398">
        <v>167.52</v>
      </c>
      <c r="J9398">
        <v>1</v>
      </c>
      <c r="K9398">
        <v>2</v>
      </c>
      <c r="L9398">
        <v>5.7</v>
      </c>
      <c r="M9398">
        <v>94</v>
      </c>
      <c r="N9398" t="s">
        <v>41</v>
      </c>
      <c r="O9398">
        <v>1.35</v>
      </c>
      <c r="P9398" t="s">
        <v>28</v>
      </c>
      <c r="Q9398" t="s">
        <v>29</v>
      </c>
      <c r="R9398">
        <v>4.68</v>
      </c>
      <c r="S9398">
        <v>0</v>
      </c>
      <c r="T9398">
        <v>-3.4</v>
      </c>
      <c r="U9398">
        <v>3.7</v>
      </c>
      <c r="V9398" t="s">
        <v>30</v>
      </c>
      <c r="W9398" t="s">
        <v>31</v>
      </c>
      <c r="X9398">
        <v>1</v>
      </c>
      <c r="Y9398" t="str">
        <f>IF(tblRides[[#This Row],[supply_demand_ratio]]&lt;0.8,"Below 0.8",IF(tblRides[[#This Row],[supply_demand_ratio]]&lt;1,"Between 0.8-1.0",IF(tblRides[[#This Row],[supply_demand_ratio]]&lt;=1.2,"Between 1.0-1.2","Above 1.2")))</f>
        <v>Above 1.2</v>
      </c>
    </row>
    <row r="9399" spans="1:25" x14ac:dyDescent="0.3">
      <c r="A9399" t="s">
        <v>9454</v>
      </c>
      <c r="B9399" s="1">
        <v>46107.321527777778</v>
      </c>
      <c r="C9399" s="2">
        <v>46107</v>
      </c>
      <c r="D9399">
        <v>7</v>
      </c>
      <c r="E9399" t="s">
        <v>25</v>
      </c>
      <c r="F9399" t="s">
        <v>34</v>
      </c>
      <c r="G9399">
        <v>1.5</v>
      </c>
      <c r="H9399">
        <v>66.5</v>
      </c>
      <c r="I9399">
        <v>63.15</v>
      </c>
      <c r="J9399">
        <v>1</v>
      </c>
      <c r="K9399">
        <v>2</v>
      </c>
      <c r="L9399">
        <v>1.6</v>
      </c>
      <c r="M9399">
        <v>114</v>
      </c>
      <c r="N9399" t="s">
        <v>41</v>
      </c>
      <c r="O9399">
        <v>1.165</v>
      </c>
      <c r="P9399" t="s">
        <v>28</v>
      </c>
      <c r="Q9399" t="s">
        <v>29</v>
      </c>
      <c r="R9399">
        <v>4.6500000000000004</v>
      </c>
      <c r="S9399">
        <v>0</v>
      </c>
      <c r="T9399">
        <v>-3.35</v>
      </c>
      <c r="U9399">
        <v>-0.4</v>
      </c>
      <c r="V9399" t="s">
        <v>30</v>
      </c>
      <c r="W9399" t="s">
        <v>31</v>
      </c>
      <c r="X9399">
        <v>1</v>
      </c>
      <c r="Y9399" t="str">
        <f>IF(tblRides[[#This Row],[supply_demand_ratio]]&lt;0.8,"Below 0.8",IF(tblRides[[#This Row],[supply_demand_ratio]]&lt;1,"Between 0.8-1.0",IF(tblRides[[#This Row],[supply_demand_ratio]]&lt;=1.2,"Between 1.0-1.2","Above 1.2")))</f>
        <v>Between 1.0-1.2</v>
      </c>
    </row>
    <row r="9400" spans="1:25" x14ac:dyDescent="0.3">
      <c r="A9400" t="s">
        <v>9455</v>
      </c>
      <c r="B9400" s="1">
        <v>46107.324999999997</v>
      </c>
      <c r="C9400" s="2">
        <v>46107</v>
      </c>
      <c r="D9400">
        <v>7</v>
      </c>
      <c r="E9400" t="s">
        <v>25</v>
      </c>
      <c r="F9400" t="s">
        <v>26</v>
      </c>
      <c r="G9400">
        <v>7.6</v>
      </c>
      <c r="H9400">
        <v>156.77000000000001</v>
      </c>
      <c r="J9400">
        <v>1.1000000000000001</v>
      </c>
      <c r="K9400">
        <v>5.5</v>
      </c>
      <c r="L9400">
        <v>5.8</v>
      </c>
      <c r="M9400">
        <v>115</v>
      </c>
      <c r="N9400" t="s">
        <v>72</v>
      </c>
      <c r="O9400">
        <v>0.78500000000000003</v>
      </c>
      <c r="P9400" t="s">
        <v>58</v>
      </c>
      <c r="Q9400" t="s">
        <v>59</v>
      </c>
      <c r="R9400">
        <v>4.97</v>
      </c>
      <c r="S9400">
        <v>8</v>
      </c>
      <c r="U9400">
        <v>0.3</v>
      </c>
      <c r="V9400" t="s">
        <v>30</v>
      </c>
      <c r="W9400" t="s">
        <v>45</v>
      </c>
      <c r="X9400">
        <v>0</v>
      </c>
      <c r="Y9400" t="str">
        <f>IF(tblRides[[#This Row],[supply_demand_ratio]]&lt;0.8,"Below 0.8",IF(tblRides[[#This Row],[supply_demand_ratio]]&lt;1,"Between 0.8-1.0",IF(tblRides[[#This Row],[supply_demand_ratio]]&lt;=1.2,"Between 1.0-1.2","Above 1.2")))</f>
        <v>Below 0.8</v>
      </c>
    </row>
    <row r="9401" spans="1:25" x14ac:dyDescent="0.3">
      <c r="A9401" t="s">
        <v>9456</v>
      </c>
      <c r="B9401" s="1">
        <v>46107.331250000003</v>
      </c>
      <c r="C9401" s="2">
        <v>46107</v>
      </c>
      <c r="D9401">
        <v>7</v>
      </c>
      <c r="E9401" t="s">
        <v>36</v>
      </c>
      <c r="F9401" t="s">
        <v>26</v>
      </c>
      <c r="G9401">
        <v>2.1</v>
      </c>
      <c r="H9401">
        <v>73.41</v>
      </c>
      <c r="I9401">
        <v>78.06</v>
      </c>
      <c r="J9401">
        <v>1</v>
      </c>
      <c r="K9401">
        <v>5.0999999999999996</v>
      </c>
      <c r="L9401">
        <v>1.6</v>
      </c>
      <c r="M9401">
        <v>126</v>
      </c>
      <c r="N9401" t="s">
        <v>41</v>
      </c>
      <c r="O9401">
        <v>1.393</v>
      </c>
      <c r="P9401" t="s">
        <v>28</v>
      </c>
      <c r="Q9401" t="s">
        <v>29</v>
      </c>
      <c r="R9401">
        <v>4.42</v>
      </c>
      <c r="S9401">
        <v>4</v>
      </c>
      <c r="T9401">
        <v>4.6500000000000004</v>
      </c>
      <c r="U9401">
        <v>-3.5</v>
      </c>
      <c r="V9401" t="s">
        <v>30</v>
      </c>
      <c r="W9401" t="s">
        <v>45</v>
      </c>
      <c r="X9401">
        <v>1</v>
      </c>
      <c r="Y9401" t="str">
        <f>IF(tblRides[[#This Row],[supply_demand_ratio]]&lt;0.8,"Below 0.8",IF(tblRides[[#This Row],[supply_demand_ratio]]&lt;1,"Between 0.8-1.0",IF(tblRides[[#This Row],[supply_demand_ratio]]&lt;=1.2,"Between 1.0-1.2","Above 1.2")))</f>
        <v>Above 1.2</v>
      </c>
    </row>
    <row r="9402" spans="1:25" x14ac:dyDescent="0.3">
      <c r="A9402" t="s">
        <v>9457</v>
      </c>
      <c r="B9402" s="1">
        <v>46107.334027777775</v>
      </c>
      <c r="C9402" s="2">
        <v>46107</v>
      </c>
      <c r="D9402">
        <v>8</v>
      </c>
      <c r="E9402" t="s">
        <v>25</v>
      </c>
      <c r="F9402" t="s">
        <v>26</v>
      </c>
      <c r="G9402">
        <v>9.8000000000000007</v>
      </c>
      <c r="H9402">
        <v>186.94</v>
      </c>
      <c r="I9402">
        <v>193.91</v>
      </c>
      <c r="J9402">
        <v>1</v>
      </c>
      <c r="K9402">
        <v>8.9</v>
      </c>
      <c r="L9402">
        <v>12.3</v>
      </c>
      <c r="M9402">
        <v>120</v>
      </c>
      <c r="N9402" t="s">
        <v>27</v>
      </c>
      <c r="O9402">
        <v>0.90900000000000003</v>
      </c>
      <c r="P9402" t="s">
        <v>28</v>
      </c>
      <c r="Q9402" t="s">
        <v>29</v>
      </c>
      <c r="R9402">
        <v>4.67</v>
      </c>
      <c r="S9402">
        <v>26</v>
      </c>
      <c r="T9402">
        <v>6.97</v>
      </c>
      <c r="U9402">
        <v>3.4</v>
      </c>
      <c r="V9402" t="s">
        <v>30</v>
      </c>
      <c r="W9402" t="s">
        <v>45</v>
      </c>
      <c r="X9402">
        <v>1</v>
      </c>
      <c r="Y9402" t="str">
        <f>IF(tblRides[[#This Row],[supply_demand_ratio]]&lt;0.8,"Below 0.8",IF(tblRides[[#This Row],[supply_demand_ratio]]&lt;1,"Between 0.8-1.0",IF(tblRides[[#This Row],[supply_demand_ratio]]&lt;=1.2,"Between 1.0-1.2","Above 1.2")))</f>
        <v>Between 0.8-1.0</v>
      </c>
    </row>
    <row r="9403" spans="1:25" x14ac:dyDescent="0.3">
      <c r="A9403" t="s">
        <v>9458</v>
      </c>
      <c r="B9403" s="1">
        <v>46107.335416666669</v>
      </c>
      <c r="C9403" s="2">
        <v>46107</v>
      </c>
      <c r="D9403">
        <v>8</v>
      </c>
      <c r="E9403" t="s">
        <v>25</v>
      </c>
      <c r="F9403" t="s">
        <v>34</v>
      </c>
      <c r="G9403">
        <v>2.4</v>
      </c>
      <c r="H9403">
        <v>87.4</v>
      </c>
      <c r="I9403">
        <v>88.02</v>
      </c>
      <c r="J9403">
        <v>1.2</v>
      </c>
      <c r="K9403">
        <v>5.3</v>
      </c>
      <c r="L9403">
        <v>7.4</v>
      </c>
      <c r="M9403">
        <v>118</v>
      </c>
      <c r="N9403" t="s">
        <v>27</v>
      </c>
      <c r="O9403">
        <v>0.83399999999999996</v>
      </c>
      <c r="P9403" t="s">
        <v>28</v>
      </c>
      <c r="Q9403" t="s">
        <v>29</v>
      </c>
      <c r="R9403">
        <v>4.34</v>
      </c>
      <c r="S9403">
        <v>0</v>
      </c>
      <c r="T9403">
        <v>0.62</v>
      </c>
      <c r="U9403">
        <v>2.1</v>
      </c>
      <c r="V9403" t="s">
        <v>30</v>
      </c>
      <c r="W9403" t="s">
        <v>45</v>
      </c>
      <c r="X9403">
        <v>1</v>
      </c>
      <c r="Y9403" t="str">
        <f>IF(tblRides[[#This Row],[supply_demand_ratio]]&lt;0.8,"Below 0.8",IF(tblRides[[#This Row],[supply_demand_ratio]]&lt;1,"Between 0.8-1.0",IF(tblRides[[#This Row],[supply_demand_ratio]]&lt;=1.2,"Between 1.0-1.2","Above 1.2")))</f>
        <v>Between 0.8-1.0</v>
      </c>
    </row>
    <row r="9404" spans="1:25" x14ac:dyDescent="0.3">
      <c r="A9404" t="s">
        <v>9459</v>
      </c>
      <c r="B9404" s="1">
        <v>46107.343055555553</v>
      </c>
      <c r="C9404" s="2">
        <v>46107</v>
      </c>
      <c r="D9404">
        <v>8</v>
      </c>
      <c r="E9404" t="s">
        <v>62</v>
      </c>
      <c r="F9404" t="s">
        <v>34</v>
      </c>
      <c r="G9404">
        <v>3.7</v>
      </c>
      <c r="H9404">
        <v>99.64</v>
      </c>
      <c r="I9404">
        <v>103.88</v>
      </c>
      <c r="J9404">
        <v>1</v>
      </c>
      <c r="K9404">
        <v>2.6</v>
      </c>
      <c r="L9404">
        <v>4.0999999999999996</v>
      </c>
      <c r="M9404">
        <v>55</v>
      </c>
      <c r="N9404" t="s">
        <v>41</v>
      </c>
      <c r="O9404">
        <v>1.724</v>
      </c>
      <c r="P9404" t="s">
        <v>28</v>
      </c>
      <c r="Q9404" t="s">
        <v>29</v>
      </c>
      <c r="R9404">
        <v>4.78</v>
      </c>
      <c r="S9404">
        <v>0</v>
      </c>
      <c r="T9404">
        <v>4.24</v>
      </c>
      <c r="U9404">
        <v>1.5</v>
      </c>
      <c r="V9404" t="s">
        <v>30</v>
      </c>
      <c r="W9404" t="s">
        <v>31</v>
      </c>
      <c r="X9404">
        <v>1</v>
      </c>
      <c r="Y9404" t="str">
        <f>IF(tblRides[[#This Row],[supply_demand_ratio]]&lt;0.8,"Below 0.8",IF(tblRides[[#This Row],[supply_demand_ratio]]&lt;1,"Between 0.8-1.0",IF(tblRides[[#This Row],[supply_demand_ratio]]&lt;=1.2,"Between 1.0-1.2","Above 1.2")))</f>
        <v>Above 1.2</v>
      </c>
    </row>
    <row r="9405" spans="1:25" x14ac:dyDescent="0.3">
      <c r="A9405" t="s">
        <v>9460</v>
      </c>
      <c r="B9405" s="1">
        <v>46107.380555555559</v>
      </c>
      <c r="C9405" s="2">
        <v>46107</v>
      </c>
      <c r="D9405">
        <v>9</v>
      </c>
      <c r="E9405" t="s">
        <v>36</v>
      </c>
      <c r="F9405" t="s">
        <v>26</v>
      </c>
      <c r="G9405">
        <v>6.4</v>
      </c>
      <c r="H9405">
        <v>162.44</v>
      </c>
      <c r="I9405">
        <v>160.44999999999999</v>
      </c>
      <c r="J9405">
        <v>1.3</v>
      </c>
      <c r="K9405">
        <v>8.3000000000000007</v>
      </c>
      <c r="L9405">
        <v>7.9</v>
      </c>
      <c r="M9405">
        <v>92</v>
      </c>
      <c r="N9405" t="s">
        <v>72</v>
      </c>
      <c r="O9405">
        <v>0.67300000000000004</v>
      </c>
      <c r="P9405" t="s">
        <v>28</v>
      </c>
      <c r="Q9405" t="s">
        <v>29</v>
      </c>
      <c r="R9405">
        <v>4.82</v>
      </c>
      <c r="S9405">
        <v>6</v>
      </c>
      <c r="T9405">
        <v>-1.99</v>
      </c>
      <c r="U9405">
        <v>-0.4</v>
      </c>
      <c r="V9405" t="s">
        <v>30</v>
      </c>
      <c r="W9405" t="s">
        <v>45</v>
      </c>
      <c r="X9405">
        <v>1</v>
      </c>
      <c r="Y9405" t="str">
        <f>IF(tblRides[[#This Row],[supply_demand_ratio]]&lt;0.8,"Below 0.8",IF(tblRides[[#This Row],[supply_demand_ratio]]&lt;1,"Between 0.8-1.0",IF(tblRides[[#This Row],[supply_demand_ratio]]&lt;=1.2,"Between 1.0-1.2","Above 1.2")))</f>
        <v>Below 0.8</v>
      </c>
    </row>
    <row r="9406" spans="1:25" x14ac:dyDescent="0.3">
      <c r="A9406" t="s">
        <v>9461</v>
      </c>
      <c r="B9406" s="1">
        <v>46107.390277777777</v>
      </c>
      <c r="C9406" s="2">
        <v>46107</v>
      </c>
      <c r="D9406">
        <v>9</v>
      </c>
      <c r="E9406" t="s">
        <v>62</v>
      </c>
      <c r="F9406" t="s">
        <v>26</v>
      </c>
      <c r="G9406">
        <v>4.0999999999999996</v>
      </c>
      <c r="H9406">
        <v>88.11</v>
      </c>
      <c r="I9406">
        <v>89.65</v>
      </c>
      <c r="J9406">
        <v>1</v>
      </c>
      <c r="K9406">
        <v>4.3</v>
      </c>
      <c r="L9406">
        <v>3.6</v>
      </c>
      <c r="M9406">
        <v>50</v>
      </c>
      <c r="N9406" t="s">
        <v>41</v>
      </c>
      <c r="O9406">
        <v>1.1839999999999999</v>
      </c>
      <c r="P9406" t="s">
        <v>28</v>
      </c>
      <c r="Q9406" t="s">
        <v>29</v>
      </c>
      <c r="R9406">
        <v>4.43</v>
      </c>
      <c r="S9406">
        <v>11</v>
      </c>
      <c r="T9406">
        <v>1.54</v>
      </c>
      <c r="U9406">
        <v>-0.7</v>
      </c>
      <c r="V9406" t="s">
        <v>30</v>
      </c>
      <c r="W9406" t="s">
        <v>31</v>
      </c>
      <c r="X9406">
        <v>1</v>
      </c>
      <c r="Y9406" t="str">
        <f>IF(tblRides[[#This Row],[supply_demand_ratio]]&lt;0.8,"Below 0.8",IF(tblRides[[#This Row],[supply_demand_ratio]]&lt;1,"Between 0.8-1.0",IF(tblRides[[#This Row],[supply_demand_ratio]]&lt;=1.2,"Between 1.0-1.2","Above 1.2")))</f>
        <v>Between 1.0-1.2</v>
      </c>
    </row>
    <row r="9407" spans="1:25" x14ac:dyDescent="0.3">
      <c r="A9407" t="s">
        <v>9462</v>
      </c>
      <c r="B9407" s="1">
        <v>46107.393055555556</v>
      </c>
      <c r="C9407" s="2">
        <v>46107</v>
      </c>
      <c r="D9407">
        <v>9</v>
      </c>
      <c r="E9407" t="s">
        <v>62</v>
      </c>
      <c r="F9407" t="s">
        <v>34</v>
      </c>
      <c r="G9407">
        <v>23.8</v>
      </c>
      <c r="H9407">
        <v>436.25</v>
      </c>
      <c r="J9407">
        <v>1.1000000000000001</v>
      </c>
      <c r="K9407">
        <v>8</v>
      </c>
      <c r="L9407">
        <v>10.5</v>
      </c>
      <c r="M9407">
        <v>40</v>
      </c>
      <c r="N9407" t="s">
        <v>41</v>
      </c>
      <c r="O9407">
        <v>1.1339999999999999</v>
      </c>
      <c r="P9407" t="s">
        <v>58</v>
      </c>
      <c r="Q9407" t="s">
        <v>88</v>
      </c>
      <c r="R9407">
        <v>4.4000000000000004</v>
      </c>
      <c r="S9407">
        <v>0</v>
      </c>
      <c r="U9407">
        <v>2.5</v>
      </c>
      <c r="V9407" t="s">
        <v>30</v>
      </c>
      <c r="W9407" t="s">
        <v>45</v>
      </c>
      <c r="X9407">
        <v>0</v>
      </c>
      <c r="Y9407" t="str">
        <f>IF(tblRides[[#This Row],[supply_demand_ratio]]&lt;0.8,"Below 0.8",IF(tblRides[[#This Row],[supply_demand_ratio]]&lt;1,"Between 0.8-1.0",IF(tblRides[[#This Row],[supply_demand_ratio]]&lt;=1.2,"Between 1.0-1.2","Above 1.2")))</f>
        <v>Between 1.0-1.2</v>
      </c>
    </row>
    <row r="9408" spans="1:25" x14ac:dyDescent="0.3">
      <c r="A9408" t="s">
        <v>9463</v>
      </c>
      <c r="B9408" s="1">
        <v>46107.400694444441</v>
      </c>
      <c r="C9408" s="2">
        <v>46107</v>
      </c>
      <c r="D9408">
        <v>9</v>
      </c>
      <c r="E9408" t="s">
        <v>43</v>
      </c>
      <c r="F9408" t="s">
        <v>26</v>
      </c>
      <c r="G9408">
        <v>2.8</v>
      </c>
      <c r="H9408">
        <v>75.09</v>
      </c>
      <c r="I9408">
        <v>79.400000000000006</v>
      </c>
      <c r="J9408">
        <v>1</v>
      </c>
      <c r="K9408">
        <v>6.9</v>
      </c>
      <c r="L9408">
        <v>5.9</v>
      </c>
      <c r="M9408">
        <v>56</v>
      </c>
      <c r="N9408" t="s">
        <v>41</v>
      </c>
      <c r="O9408">
        <v>1.2809999999999999</v>
      </c>
      <c r="P9408" t="s">
        <v>28</v>
      </c>
      <c r="Q9408" t="s">
        <v>29</v>
      </c>
      <c r="R9408">
        <v>4.72</v>
      </c>
      <c r="S9408">
        <v>3</v>
      </c>
      <c r="T9408">
        <v>4.3099999999999996</v>
      </c>
      <c r="U9408">
        <v>-1</v>
      </c>
      <c r="V9408" t="s">
        <v>30</v>
      </c>
      <c r="W9408" t="s">
        <v>45</v>
      </c>
      <c r="X9408">
        <v>1</v>
      </c>
      <c r="Y9408" t="str">
        <f>IF(tblRides[[#This Row],[supply_demand_ratio]]&lt;0.8,"Below 0.8",IF(tblRides[[#This Row],[supply_demand_ratio]]&lt;1,"Between 0.8-1.0",IF(tblRides[[#This Row],[supply_demand_ratio]]&lt;=1.2,"Between 1.0-1.2","Above 1.2")))</f>
        <v>Above 1.2</v>
      </c>
    </row>
    <row r="9409" spans="1:25" x14ac:dyDescent="0.3">
      <c r="A9409" t="s">
        <v>9464</v>
      </c>
      <c r="B9409" s="1">
        <v>46107.404166666667</v>
      </c>
      <c r="C9409" s="2">
        <v>46107</v>
      </c>
      <c r="D9409">
        <v>9</v>
      </c>
      <c r="E9409" t="s">
        <v>33</v>
      </c>
      <c r="F9409" t="s">
        <v>34</v>
      </c>
      <c r="G9409">
        <v>1.9</v>
      </c>
      <c r="H9409">
        <v>83.47</v>
      </c>
      <c r="J9409">
        <v>1.3</v>
      </c>
      <c r="K9409">
        <v>8.6</v>
      </c>
      <c r="L9409">
        <v>12</v>
      </c>
      <c r="M9409">
        <v>79</v>
      </c>
      <c r="N9409" t="s">
        <v>72</v>
      </c>
      <c r="O9409">
        <v>0.71699999999999997</v>
      </c>
      <c r="P9409" t="s">
        <v>58</v>
      </c>
      <c r="Q9409" t="s">
        <v>59</v>
      </c>
      <c r="R9409">
        <v>4.79</v>
      </c>
      <c r="S9409">
        <v>0</v>
      </c>
      <c r="U9409">
        <v>3.4</v>
      </c>
      <c r="V9409" t="s">
        <v>30</v>
      </c>
      <c r="W9409" t="s">
        <v>45</v>
      </c>
      <c r="X9409">
        <v>0</v>
      </c>
      <c r="Y9409" t="str">
        <f>IF(tblRides[[#This Row],[supply_demand_ratio]]&lt;0.8,"Below 0.8",IF(tblRides[[#This Row],[supply_demand_ratio]]&lt;1,"Between 0.8-1.0",IF(tblRides[[#This Row],[supply_demand_ratio]]&lt;=1.2,"Between 1.0-1.2","Above 1.2")))</f>
        <v>Below 0.8</v>
      </c>
    </row>
    <row r="9410" spans="1:25" x14ac:dyDescent="0.3">
      <c r="A9410" t="s">
        <v>9465</v>
      </c>
      <c r="B9410" s="1">
        <v>46107.407638888886</v>
      </c>
      <c r="C9410" s="2">
        <v>46107</v>
      </c>
      <c r="D9410">
        <v>9</v>
      </c>
      <c r="E9410" t="s">
        <v>43</v>
      </c>
      <c r="F9410" t="s">
        <v>26</v>
      </c>
      <c r="G9410">
        <v>17.2</v>
      </c>
      <c r="H9410">
        <v>310.83999999999997</v>
      </c>
      <c r="I9410">
        <v>295.43</v>
      </c>
      <c r="J9410">
        <v>1</v>
      </c>
      <c r="K9410">
        <v>2.5</v>
      </c>
      <c r="L9410">
        <v>6.9</v>
      </c>
      <c r="M9410">
        <v>63</v>
      </c>
      <c r="N9410" t="s">
        <v>41</v>
      </c>
      <c r="O9410">
        <v>1.3080000000000001</v>
      </c>
      <c r="P9410" t="s">
        <v>28</v>
      </c>
      <c r="Q9410" t="s">
        <v>29</v>
      </c>
      <c r="R9410">
        <v>4.43</v>
      </c>
      <c r="S9410">
        <v>2</v>
      </c>
      <c r="T9410">
        <v>-15.41</v>
      </c>
      <c r="U9410">
        <v>4.4000000000000004</v>
      </c>
      <c r="V9410" t="s">
        <v>30</v>
      </c>
      <c r="W9410" t="s">
        <v>31</v>
      </c>
      <c r="X9410">
        <v>1</v>
      </c>
      <c r="Y9410" t="str">
        <f>IF(tblRides[[#This Row],[supply_demand_ratio]]&lt;0.8,"Below 0.8",IF(tblRides[[#This Row],[supply_demand_ratio]]&lt;1,"Between 0.8-1.0",IF(tblRides[[#This Row],[supply_demand_ratio]]&lt;=1.2,"Between 1.0-1.2","Above 1.2")))</f>
        <v>Above 1.2</v>
      </c>
    </row>
    <row r="9411" spans="1:25" x14ac:dyDescent="0.3">
      <c r="A9411" t="s">
        <v>9466</v>
      </c>
      <c r="B9411" s="1">
        <v>46107.421527777777</v>
      </c>
      <c r="C9411" s="2">
        <v>46107</v>
      </c>
      <c r="D9411">
        <v>10</v>
      </c>
      <c r="E9411" t="s">
        <v>36</v>
      </c>
      <c r="F9411" t="s">
        <v>26</v>
      </c>
      <c r="G9411">
        <v>4.8</v>
      </c>
      <c r="H9411">
        <v>121.91</v>
      </c>
      <c r="I9411">
        <v>127.69</v>
      </c>
      <c r="J9411">
        <v>1.2</v>
      </c>
      <c r="K9411">
        <v>5.5</v>
      </c>
      <c r="L9411">
        <v>5.0999999999999996</v>
      </c>
      <c r="M9411">
        <v>97</v>
      </c>
      <c r="N9411" t="s">
        <v>27</v>
      </c>
      <c r="O9411">
        <v>0.76600000000000001</v>
      </c>
      <c r="P9411" t="s">
        <v>28</v>
      </c>
      <c r="Q9411" t="s">
        <v>29</v>
      </c>
      <c r="R9411">
        <v>4.67</v>
      </c>
      <c r="S9411">
        <v>25</v>
      </c>
      <c r="T9411">
        <v>5.78</v>
      </c>
      <c r="U9411">
        <v>-0.4</v>
      </c>
      <c r="V9411" t="s">
        <v>30</v>
      </c>
      <c r="W9411" t="s">
        <v>45</v>
      </c>
      <c r="X9411">
        <v>1</v>
      </c>
      <c r="Y9411" t="str">
        <f>IF(tblRides[[#This Row],[supply_demand_ratio]]&lt;0.8,"Below 0.8",IF(tblRides[[#This Row],[supply_demand_ratio]]&lt;1,"Between 0.8-1.0",IF(tblRides[[#This Row],[supply_demand_ratio]]&lt;=1.2,"Between 1.0-1.2","Above 1.2")))</f>
        <v>Below 0.8</v>
      </c>
    </row>
    <row r="9412" spans="1:25" x14ac:dyDescent="0.3">
      <c r="A9412" t="s">
        <v>9467</v>
      </c>
      <c r="B9412" s="1">
        <v>46107.424305555556</v>
      </c>
      <c r="C9412" s="2">
        <v>46107</v>
      </c>
      <c r="D9412">
        <v>10</v>
      </c>
      <c r="E9412" t="s">
        <v>43</v>
      </c>
      <c r="F9412" t="s">
        <v>26</v>
      </c>
      <c r="G9412">
        <v>9.1999999999999993</v>
      </c>
      <c r="H9412">
        <v>197.42</v>
      </c>
      <c r="J9412">
        <v>1</v>
      </c>
      <c r="K9412">
        <v>7.3</v>
      </c>
      <c r="L9412">
        <v>8.1999999999999993</v>
      </c>
      <c r="M9412">
        <v>66</v>
      </c>
      <c r="N9412" t="s">
        <v>41</v>
      </c>
      <c r="O9412">
        <v>1.369</v>
      </c>
      <c r="P9412" t="s">
        <v>37</v>
      </c>
      <c r="Q9412" t="s">
        <v>38</v>
      </c>
      <c r="R9412">
        <v>4.8499999999999996</v>
      </c>
      <c r="S9412">
        <v>7</v>
      </c>
      <c r="U9412">
        <v>0.9</v>
      </c>
      <c r="V9412" t="s">
        <v>30</v>
      </c>
      <c r="W9412" t="s">
        <v>45</v>
      </c>
      <c r="X9412">
        <v>0</v>
      </c>
      <c r="Y9412" t="str">
        <f>IF(tblRides[[#This Row],[supply_demand_ratio]]&lt;0.8,"Below 0.8",IF(tblRides[[#This Row],[supply_demand_ratio]]&lt;1,"Between 0.8-1.0",IF(tblRides[[#This Row],[supply_demand_ratio]]&lt;=1.2,"Between 1.0-1.2","Above 1.2")))</f>
        <v>Above 1.2</v>
      </c>
    </row>
    <row r="9413" spans="1:25" x14ac:dyDescent="0.3">
      <c r="A9413" t="s">
        <v>9468</v>
      </c>
      <c r="B9413" s="1">
        <v>46107.430555555555</v>
      </c>
      <c r="C9413" s="2">
        <v>46107</v>
      </c>
      <c r="D9413">
        <v>10</v>
      </c>
      <c r="E9413" t="s">
        <v>25</v>
      </c>
      <c r="F9413" t="s">
        <v>26</v>
      </c>
      <c r="G9413">
        <v>3.3</v>
      </c>
      <c r="H9413">
        <v>106.32</v>
      </c>
      <c r="I9413">
        <v>103.98</v>
      </c>
      <c r="J9413">
        <v>1.1000000000000001</v>
      </c>
      <c r="K9413">
        <v>4.8</v>
      </c>
      <c r="L9413">
        <v>1</v>
      </c>
      <c r="M9413">
        <v>110</v>
      </c>
      <c r="N9413" t="s">
        <v>27</v>
      </c>
      <c r="O9413">
        <v>0.98499999999999999</v>
      </c>
      <c r="P9413" t="s">
        <v>28</v>
      </c>
      <c r="Q9413" t="s">
        <v>29</v>
      </c>
      <c r="R9413">
        <v>4.82</v>
      </c>
      <c r="S9413">
        <v>2</v>
      </c>
      <c r="T9413">
        <v>-2.34</v>
      </c>
      <c r="U9413">
        <v>-3.8</v>
      </c>
      <c r="V9413" t="s">
        <v>30</v>
      </c>
      <c r="W9413" t="s">
        <v>31</v>
      </c>
      <c r="X9413">
        <v>1</v>
      </c>
      <c r="Y9413" t="str">
        <f>IF(tblRides[[#This Row],[supply_demand_ratio]]&lt;0.8,"Below 0.8",IF(tblRides[[#This Row],[supply_demand_ratio]]&lt;1,"Between 0.8-1.0",IF(tblRides[[#This Row],[supply_demand_ratio]]&lt;=1.2,"Between 1.0-1.2","Above 1.2")))</f>
        <v>Between 0.8-1.0</v>
      </c>
    </row>
    <row r="9414" spans="1:25" x14ac:dyDescent="0.3">
      <c r="A9414" t="s">
        <v>9469</v>
      </c>
      <c r="B9414" s="1">
        <v>46107.439583333333</v>
      </c>
      <c r="C9414" s="2">
        <v>46107</v>
      </c>
      <c r="D9414">
        <v>10</v>
      </c>
      <c r="E9414" t="s">
        <v>25</v>
      </c>
      <c r="F9414" t="s">
        <v>26</v>
      </c>
      <c r="G9414">
        <v>4.5</v>
      </c>
      <c r="H9414">
        <v>141.43</v>
      </c>
      <c r="I9414">
        <v>128.38</v>
      </c>
      <c r="J9414">
        <v>1.2</v>
      </c>
      <c r="K9414">
        <v>2.4</v>
      </c>
      <c r="L9414">
        <v>2.8</v>
      </c>
      <c r="M9414">
        <v>115</v>
      </c>
      <c r="N9414" t="s">
        <v>72</v>
      </c>
      <c r="O9414">
        <v>0.75700000000000001</v>
      </c>
      <c r="P9414" t="s">
        <v>28</v>
      </c>
      <c r="Q9414" t="s">
        <v>29</v>
      </c>
      <c r="R9414">
        <v>4.6399999999999997</v>
      </c>
      <c r="S9414">
        <v>2</v>
      </c>
      <c r="T9414">
        <v>-13.05</v>
      </c>
      <c r="U9414">
        <v>0.4</v>
      </c>
      <c r="V9414" t="s">
        <v>30</v>
      </c>
      <c r="W9414" t="s">
        <v>31</v>
      </c>
      <c r="X9414">
        <v>1</v>
      </c>
      <c r="Y9414" t="str">
        <f>IF(tblRides[[#This Row],[supply_demand_ratio]]&lt;0.8,"Below 0.8",IF(tblRides[[#This Row],[supply_demand_ratio]]&lt;1,"Between 0.8-1.0",IF(tblRides[[#This Row],[supply_demand_ratio]]&lt;=1.2,"Between 1.0-1.2","Above 1.2")))</f>
        <v>Below 0.8</v>
      </c>
    </row>
    <row r="9415" spans="1:25" x14ac:dyDescent="0.3">
      <c r="A9415" t="s">
        <v>9470</v>
      </c>
      <c r="B9415" s="1">
        <v>46107.445138888892</v>
      </c>
      <c r="C9415" s="2">
        <v>46107</v>
      </c>
      <c r="D9415">
        <v>10</v>
      </c>
      <c r="E9415" t="s">
        <v>36</v>
      </c>
      <c r="F9415" t="s">
        <v>26</v>
      </c>
      <c r="G9415">
        <v>7.6</v>
      </c>
      <c r="H9415">
        <v>191.3</v>
      </c>
      <c r="I9415">
        <v>179.97</v>
      </c>
      <c r="J9415">
        <v>1.2</v>
      </c>
      <c r="K9415">
        <v>10.4</v>
      </c>
      <c r="L9415">
        <v>10.8</v>
      </c>
      <c r="M9415">
        <v>103</v>
      </c>
      <c r="N9415" t="s">
        <v>72</v>
      </c>
      <c r="O9415">
        <v>0.77200000000000002</v>
      </c>
      <c r="P9415" t="s">
        <v>28</v>
      </c>
      <c r="Q9415" t="s">
        <v>29</v>
      </c>
      <c r="R9415">
        <v>4.58</v>
      </c>
      <c r="S9415">
        <v>17</v>
      </c>
      <c r="T9415">
        <v>-11.33</v>
      </c>
      <c r="U9415">
        <v>0.4</v>
      </c>
      <c r="V9415" t="s">
        <v>30</v>
      </c>
      <c r="W9415" t="s">
        <v>77</v>
      </c>
      <c r="X9415">
        <v>1</v>
      </c>
      <c r="Y9415" t="str">
        <f>IF(tblRides[[#This Row],[supply_demand_ratio]]&lt;0.8,"Below 0.8",IF(tblRides[[#This Row],[supply_demand_ratio]]&lt;1,"Between 0.8-1.0",IF(tblRides[[#This Row],[supply_demand_ratio]]&lt;=1.2,"Between 1.0-1.2","Above 1.2")))</f>
        <v>Below 0.8</v>
      </c>
    </row>
    <row r="9416" spans="1:25" x14ac:dyDescent="0.3">
      <c r="A9416" t="s">
        <v>9471</v>
      </c>
      <c r="B9416" s="1">
        <v>46107.445138888892</v>
      </c>
      <c r="C9416" s="2">
        <v>46107</v>
      </c>
      <c r="D9416">
        <v>10</v>
      </c>
      <c r="E9416" t="s">
        <v>25</v>
      </c>
      <c r="F9416" t="s">
        <v>26</v>
      </c>
      <c r="G9416">
        <v>7.1</v>
      </c>
      <c r="H9416">
        <v>195.14</v>
      </c>
      <c r="I9416">
        <v>197.46</v>
      </c>
      <c r="J9416">
        <v>1.3</v>
      </c>
      <c r="K9416">
        <v>7</v>
      </c>
      <c r="L9416">
        <v>9</v>
      </c>
      <c r="M9416">
        <v>121</v>
      </c>
      <c r="N9416" t="s">
        <v>72</v>
      </c>
      <c r="O9416">
        <v>0.71299999999999997</v>
      </c>
      <c r="P9416" t="s">
        <v>28</v>
      </c>
      <c r="Q9416" t="s">
        <v>29</v>
      </c>
      <c r="R9416">
        <v>4.22</v>
      </c>
      <c r="S9416">
        <v>1</v>
      </c>
      <c r="T9416">
        <v>2.3199999999999998</v>
      </c>
      <c r="U9416">
        <v>2</v>
      </c>
      <c r="V9416" t="s">
        <v>30</v>
      </c>
      <c r="W9416" t="s">
        <v>45</v>
      </c>
      <c r="X9416">
        <v>1</v>
      </c>
      <c r="Y9416" t="str">
        <f>IF(tblRides[[#This Row],[supply_demand_ratio]]&lt;0.8,"Below 0.8",IF(tblRides[[#This Row],[supply_demand_ratio]]&lt;1,"Between 0.8-1.0",IF(tblRides[[#This Row],[supply_demand_ratio]]&lt;=1.2,"Between 1.0-1.2","Above 1.2")))</f>
        <v>Below 0.8</v>
      </c>
    </row>
    <row r="9417" spans="1:25" x14ac:dyDescent="0.3">
      <c r="A9417" t="s">
        <v>9472</v>
      </c>
      <c r="B9417" s="1">
        <v>46107.456250000003</v>
      </c>
      <c r="C9417" s="2">
        <v>46107</v>
      </c>
      <c r="D9417">
        <v>10</v>
      </c>
      <c r="E9417" t="s">
        <v>33</v>
      </c>
      <c r="F9417" t="s">
        <v>26</v>
      </c>
      <c r="G9417">
        <v>13.1</v>
      </c>
      <c r="H9417">
        <v>248.59</v>
      </c>
      <c r="I9417">
        <v>243.14</v>
      </c>
      <c r="J9417">
        <v>1</v>
      </c>
      <c r="K9417">
        <v>5.8</v>
      </c>
      <c r="L9417">
        <v>8.6999999999999993</v>
      </c>
      <c r="M9417">
        <v>97</v>
      </c>
      <c r="N9417" t="s">
        <v>41</v>
      </c>
      <c r="O9417">
        <v>1.458</v>
      </c>
      <c r="P9417" t="s">
        <v>28</v>
      </c>
      <c r="Q9417" t="s">
        <v>29</v>
      </c>
      <c r="R9417">
        <v>4.57</v>
      </c>
      <c r="S9417">
        <v>10</v>
      </c>
      <c r="T9417">
        <v>-5.45</v>
      </c>
      <c r="U9417">
        <v>2.9</v>
      </c>
      <c r="V9417" t="s">
        <v>30</v>
      </c>
      <c r="W9417" t="s">
        <v>45</v>
      </c>
      <c r="X9417">
        <v>1</v>
      </c>
      <c r="Y9417" t="str">
        <f>IF(tblRides[[#This Row],[supply_demand_ratio]]&lt;0.8,"Below 0.8",IF(tblRides[[#This Row],[supply_demand_ratio]]&lt;1,"Between 0.8-1.0",IF(tblRides[[#This Row],[supply_demand_ratio]]&lt;=1.2,"Between 1.0-1.2","Above 1.2")))</f>
        <v>Above 1.2</v>
      </c>
    </row>
    <row r="9418" spans="1:25" x14ac:dyDescent="0.3">
      <c r="A9418" t="s">
        <v>9473</v>
      </c>
      <c r="B9418" s="1">
        <v>46107.459722222222</v>
      </c>
      <c r="C9418" s="2">
        <v>46107</v>
      </c>
      <c r="D9418">
        <v>11</v>
      </c>
      <c r="E9418" t="s">
        <v>36</v>
      </c>
      <c r="F9418" t="s">
        <v>26</v>
      </c>
      <c r="G9418">
        <v>1.8</v>
      </c>
      <c r="H9418">
        <v>66.78</v>
      </c>
      <c r="I9418">
        <v>64.34</v>
      </c>
      <c r="J9418">
        <v>1</v>
      </c>
      <c r="K9418">
        <v>5.6</v>
      </c>
      <c r="L9418">
        <v>7.5</v>
      </c>
      <c r="M9418">
        <v>98</v>
      </c>
      <c r="N9418" t="s">
        <v>41</v>
      </c>
      <c r="O9418">
        <v>1.6479999999999999</v>
      </c>
      <c r="P9418" t="s">
        <v>28</v>
      </c>
      <c r="Q9418" t="s">
        <v>29</v>
      </c>
      <c r="R9418">
        <v>4.79</v>
      </c>
      <c r="S9418">
        <v>5</v>
      </c>
      <c r="T9418">
        <v>-2.44</v>
      </c>
      <c r="U9418">
        <v>1.9</v>
      </c>
      <c r="V9418" t="s">
        <v>30</v>
      </c>
      <c r="W9418" t="s">
        <v>45</v>
      </c>
      <c r="X9418">
        <v>1</v>
      </c>
      <c r="Y9418" t="str">
        <f>IF(tblRides[[#This Row],[supply_demand_ratio]]&lt;0.8,"Below 0.8",IF(tblRides[[#This Row],[supply_demand_ratio]]&lt;1,"Between 0.8-1.0",IF(tblRides[[#This Row],[supply_demand_ratio]]&lt;=1.2,"Between 1.0-1.2","Above 1.2")))</f>
        <v>Above 1.2</v>
      </c>
    </row>
    <row r="9419" spans="1:25" x14ac:dyDescent="0.3">
      <c r="A9419" t="s">
        <v>9474</v>
      </c>
      <c r="B9419" s="1">
        <v>46107.463194444441</v>
      </c>
      <c r="C9419" s="2">
        <v>46107</v>
      </c>
      <c r="D9419">
        <v>11</v>
      </c>
      <c r="E9419" t="s">
        <v>36</v>
      </c>
      <c r="F9419" t="s">
        <v>26</v>
      </c>
      <c r="G9419">
        <v>6.8</v>
      </c>
      <c r="H9419">
        <v>151.47</v>
      </c>
      <c r="I9419">
        <v>152.86000000000001</v>
      </c>
      <c r="J9419">
        <v>1</v>
      </c>
      <c r="K9419">
        <v>4.7</v>
      </c>
      <c r="L9419">
        <v>8.9</v>
      </c>
      <c r="M9419">
        <v>127</v>
      </c>
      <c r="N9419" t="s">
        <v>27</v>
      </c>
      <c r="O9419">
        <v>1.1020000000000001</v>
      </c>
      <c r="P9419" t="s">
        <v>28</v>
      </c>
      <c r="Q9419" t="s">
        <v>29</v>
      </c>
      <c r="R9419">
        <v>4.71</v>
      </c>
      <c r="S9419">
        <v>6</v>
      </c>
      <c r="T9419">
        <v>1.39</v>
      </c>
      <c r="U9419">
        <v>4.2</v>
      </c>
      <c r="V9419" t="s">
        <v>30</v>
      </c>
      <c r="W9419" t="s">
        <v>31</v>
      </c>
      <c r="X9419">
        <v>1</v>
      </c>
      <c r="Y9419" t="str">
        <f>IF(tblRides[[#This Row],[supply_demand_ratio]]&lt;0.8,"Below 0.8",IF(tblRides[[#This Row],[supply_demand_ratio]]&lt;1,"Between 0.8-1.0",IF(tblRides[[#This Row],[supply_demand_ratio]]&lt;=1.2,"Between 1.0-1.2","Above 1.2")))</f>
        <v>Between 1.0-1.2</v>
      </c>
    </row>
    <row r="9420" spans="1:25" x14ac:dyDescent="0.3">
      <c r="A9420" t="s">
        <v>9475</v>
      </c>
      <c r="B9420" s="1">
        <v>46107.463194444441</v>
      </c>
      <c r="C9420" s="2">
        <v>46107</v>
      </c>
      <c r="D9420">
        <v>11</v>
      </c>
      <c r="E9420" t="s">
        <v>43</v>
      </c>
      <c r="F9420" t="s">
        <v>26</v>
      </c>
      <c r="G9420">
        <v>0.8</v>
      </c>
      <c r="H9420">
        <v>48.74</v>
      </c>
      <c r="I9420">
        <v>48.74</v>
      </c>
      <c r="J9420">
        <v>1</v>
      </c>
      <c r="K9420">
        <v>7.3</v>
      </c>
      <c r="L9420">
        <v>8.1999999999999993</v>
      </c>
      <c r="M9420">
        <v>59</v>
      </c>
      <c r="N9420" t="s">
        <v>41</v>
      </c>
      <c r="O9420">
        <v>1.5409999999999999</v>
      </c>
      <c r="P9420" t="s">
        <v>28</v>
      </c>
      <c r="Q9420" t="s">
        <v>29</v>
      </c>
      <c r="R9420">
        <v>4.87</v>
      </c>
      <c r="S9420">
        <v>4</v>
      </c>
      <c r="T9420">
        <v>0</v>
      </c>
      <c r="U9420">
        <v>0.9</v>
      </c>
      <c r="V9420" t="s">
        <v>30</v>
      </c>
      <c r="W9420" t="s">
        <v>45</v>
      </c>
      <c r="X9420">
        <v>1</v>
      </c>
      <c r="Y9420" t="str">
        <f>IF(tblRides[[#This Row],[supply_demand_ratio]]&lt;0.8,"Below 0.8",IF(tblRides[[#This Row],[supply_demand_ratio]]&lt;1,"Between 0.8-1.0",IF(tblRides[[#This Row],[supply_demand_ratio]]&lt;=1.2,"Between 1.0-1.2","Above 1.2")))</f>
        <v>Above 1.2</v>
      </c>
    </row>
    <row r="9421" spans="1:25" x14ac:dyDescent="0.3">
      <c r="A9421" t="s">
        <v>9476</v>
      </c>
      <c r="B9421" s="1">
        <v>46107.46597222222</v>
      </c>
      <c r="C9421" s="2">
        <v>46107</v>
      </c>
      <c r="D9421">
        <v>11</v>
      </c>
      <c r="E9421" t="s">
        <v>25</v>
      </c>
      <c r="F9421" t="s">
        <v>26</v>
      </c>
      <c r="G9421">
        <v>5.2</v>
      </c>
      <c r="H9421">
        <v>110.45</v>
      </c>
      <c r="I9421">
        <v>109.13</v>
      </c>
      <c r="J9421">
        <v>1</v>
      </c>
      <c r="K9421">
        <v>4.4000000000000004</v>
      </c>
      <c r="L9421">
        <v>2.1</v>
      </c>
      <c r="M9421">
        <v>116</v>
      </c>
      <c r="N9421" t="s">
        <v>41</v>
      </c>
      <c r="O9421">
        <v>1.1259999999999999</v>
      </c>
      <c r="P9421" t="s">
        <v>28</v>
      </c>
      <c r="Q9421" t="s">
        <v>29</v>
      </c>
      <c r="R9421">
        <v>5</v>
      </c>
      <c r="S9421">
        <v>3</v>
      </c>
      <c r="T9421">
        <v>-1.32</v>
      </c>
      <c r="U9421">
        <v>-2.2999999999999998</v>
      </c>
      <c r="V9421" t="s">
        <v>30</v>
      </c>
      <c r="W9421" t="s">
        <v>31</v>
      </c>
      <c r="X9421">
        <v>1</v>
      </c>
      <c r="Y9421" t="str">
        <f>IF(tblRides[[#This Row],[supply_demand_ratio]]&lt;0.8,"Below 0.8",IF(tblRides[[#This Row],[supply_demand_ratio]]&lt;1,"Between 0.8-1.0",IF(tblRides[[#This Row],[supply_demand_ratio]]&lt;=1.2,"Between 1.0-1.2","Above 1.2")))</f>
        <v>Between 1.0-1.2</v>
      </c>
    </row>
    <row r="9422" spans="1:25" x14ac:dyDescent="0.3">
      <c r="A9422" t="s">
        <v>9477</v>
      </c>
      <c r="B9422" s="1">
        <v>46107.474305555559</v>
      </c>
      <c r="C9422" s="2">
        <v>46107</v>
      </c>
      <c r="D9422">
        <v>11</v>
      </c>
      <c r="E9422" t="s">
        <v>62</v>
      </c>
      <c r="F9422" t="s">
        <v>26</v>
      </c>
      <c r="G9422">
        <v>11.6</v>
      </c>
      <c r="H9422">
        <v>220.32</v>
      </c>
      <c r="J9422">
        <v>1</v>
      </c>
      <c r="K9422">
        <v>4.0999999999999996</v>
      </c>
      <c r="L9422">
        <v>8.5</v>
      </c>
      <c r="M9422">
        <v>54</v>
      </c>
      <c r="N9422" t="s">
        <v>41</v>
      </c>
      <c r="O9422">
        <v>1.4590000000000001</v>
      </c>
      <c r="P9422" t="s">
        <v>58</v>
      </c>
      <c r="Q9422" t="s">
        <v>74</v>
      </c>
      <c r="R9422">
        <v>4.72</v>
      </c>
      <c r="S9422">
        <v>5</v>
      </c>
      <c r="U9422">
        <v>4.4000000000000004</v>
      </c>
      <c r="V9422" t="s">
        <v>30</v>
      </c>
      <c r="W9422" t="s">
        <v>31</v>
      </c>
      <c r="X9422">
        <v>0</v>
      </c>
      <c r="Y9422" t="str">
        <f>IF(tblRides[[#This Row],[supply_demand_ratio]]&lt;0.8,"Below 0.8",IF(tblRides[[#This Row],[supply_demand_ratio]]&lt;1,"Between 0.8-1.0",IF(tblRides[[#This Row],[supply_demand_ratio]]&lt;=1.2,"Between 1.0-1.2","Above 1.2")))</f>
        <v>Above 1.2</v>
      </c>
    </row>
    <row r="9423" spans="1:25" x14ac:dyDescent="0.3">
      <c r="A9423" t="s">
        <v>9478</v>
      </c>
      <c r="B9423" s="1">
        <v>46107.480555555558</v>
      </c>
      <c r="C9423" s="2">
        <v>46107</v>
      </c>
      <c r="D9423">
        <v>11</v>
      </c>
      <c r="E9423" t="s">
        <v>33</v>
      </c>
      <c r="F9423" t="s">
        <v>26</v>
      </c>
      <c r="G9423">
        <v>30.4</v>
      </c>
      <c r="H9423">
        <v>540.42999999999995</v>
      </c>
      <c r="I9423">
        <v>529.26</v>
      </c>
      <c r="J9423">
        <v>1.2</v>
      </c>
      <c r="K9423">
        <v>9.9</v>
      </c>
      <c r="L9423">
        <v>7.3</v>
      </c>
      <c r="M9423">
        <v>104</v>
      </c>
      <c r="N9423" t="s">
        <v>41</v>
      </c>
      <c r="O9423">
        <v>1.3779999999999999</v>
      </c>
      <c r="P9423" t="s">
        <v>28</v>
      </c>
      <c r="Q9423" t="s">
        <v>29</v>
      </c>
      <c r="R9423">
        <v>4.3099999999999996</v>
      </c>
      <c r="S9423">
        <v>13</v>
      </c>
      <c r="T9423">
        <v>-11.17</v>
      </c>
      <c r="U9423">
        <v>-2.6</v>
      </c>
      <c r="V9423" t="s">
        <v>30</v>
      </c>
      <c r="W9423" t="s">
        <v>45</v>
      </c>
      <c r="X9423">
        <v>1</v>
      </c>
      <c r="Y9423" t="str">
        <f>IF(tblRides[[#This Row],[supply_demand_ratio]]&lt;0.8,"Below 0.8",IF(tblRides[[#This Row],[supply_demand_ratio]]&lt;1,"Between 0.8-1.0",IF(tblRides[[#This Row],[supply_demand_ratio]]&lt;=1.2,"Between 1.0-1.2","Above 1.2")))</f>
        <v>Above 1.2</v>
      </c>
    </row>
    <row r="9424" spans="1:25" x14ac:dyDescent="0.3">
      <c r="A9424" t="s">
        <v>9479</v>
      </c>
      <c r="B9424" s="1">
        <v>46107.482638888891</v>
      </c>
      <c r="C9424" s="2">
        <v>46107</v>
      </c>
      <c r="D9424">
        <v>11</v>
      </c>
      <c r="E9424" t="s">
        <v>43</v>
      </c>
      <c r="F9424" t="s">
        <v>26</v>
      </c>
      <c r="G9424">
        <v>8</v>
      </c>
      <c r="H9424">
        <v>177.19</v>
      </c>
      <c r="I9424">
        <v>169.23</v>
      </c>
      <c r="J9424">
        <v>1</v>
      </c>
      <c r="K9424">
        <v>2</v>
      </c>
      <c r="L9424">
        <v>1</v>
      </c>
      <c r="M9424">
        <v>57</v>
      </c>
      <c r="N9424" t="s">
        <v>41</v>
      </c>
      <c r="O9424">
        <v>1.758</v>
      </c>
      <c r="P9424" t="s">
        <v>28</v>
      </c>
      <c r="Q9424" t="s">
        <v>29</v>
      </c>
      <c r="R9424">
        <v>4.62</v>
      </c>
      <c r="S9424">
        <v>6</v>
      </c>
      <c r="T9424">
        <v>-7.96</v>
      </c>
      <c r="U9424">
        <v>-1</v>
      </c>
      <c r="V9424" t="s">
        <v>30</v>
      </c>
      <c r="W9424" t="s">
        <v>31</v>
      </c>
      <c r="X9424">
        <v>1</v>
      </c>
      <c r="Y9424" t="str">
        <f>IF(tblRides[[#This Row],[supply_demand_ratio]]&lt;0.8,"Below 0.8",IF(tblRides[[#This Row],[supply_demand_ratio]]&lt;1,"Between 0.8-1.0",IF(tblRides[[#This Row],[supply_demand_ratio]]&lt;=1.2,"Between 1.0-1.2","Above 1.2")))</f>
        <v>Above 1.2</v>
      </c>
    </row>
    <row r="9425" spans="1:25" x14ac:dyDescent="0.3">
      <c r="A9425" t="s">
        <v>9480</v>
      </c>
      <c r="B9425" s="1">
        <v>46107.488194444442</v>
      </c>
      <c r="C9425" s="2">
        <v>46107</v>
      </c>
      <c r="D9425">
        <v>11</v>
      </c>
      <c r="E9425" t="s">
        <v>62</v>
      </c>
      <c r="F9425" t="s">
        <v>26</v>
      </c>
      <c r="G9425">
        <v>12.3</v>
      </c>
      <c r="H9425">
        <v>198.97</v>
      </c>
      <c r="I9425">
        <v>201.47</v>
      </c>
      <c r="J9425">
        <v>1</v>
      </c>
      <c r="K9425">
        <v>5.0999999999999996</v>
      </c>
      <c r="L9425">
        <v>5.6</v>
      </c>
      <c r="M9425">
        <v>61</v>
      </c>
      <c r="N9425" t="s">
        <v>41</v>
      </c>
      <c r="O9425">
        <v>1.716</v>
      </c>
      <c r="P9425" t="s">
        <v>28</v>
      </c>
      <c r="Q9425" t="s">
        <v>29</v>
      </c>
      <c r="R9425">
        <v>4.95</v>
      </c>
      <c r="S9425">
        <v>11</v>
      </c>
      <c r="T9425">
        <v>2.5</v>
      </c>
      <c r="U9425">
        <v>0.5</v>
      </c>
      <c r="V9425" t="s">
        <v>30</v>
      </c>
      <c r="W9425" t="s">
        <v>45</v>
      </c>
      <c r="X9425">
        <v>1</v>
      </c>
      <c r="Y9425" t="str">
        <f>IF(tblRides[[#This Row],[supply_demand_ratio]]&lt;0.8,"Below 0.8",IF(tblRides[[#This Row],[supply_demand_ratio]]&lt;1,"Between 0.8-1.0",IF(tblRides[[#This Row],[supply_demand_ratio]]&lt;=1.2,"Between 1.0-1.2","Above 1.2")))</f>
        <v>Above 1.2</v>
      </c>
    </row>
    <row r="9426" spans="1:25" x14ac:dyDescent="0.3">
      <c r="A9426" t="s">
        <v>9481</v>
      </c>
      <c r="B9426" s="1">
        <v>46107.491666666669</v>
      </c>
      <c r="C9426" s="2">
        <v>46107</v>
      </c>
      <c r="D9426">
        <v>11</v>
      </c>
      <c r="E9426" t="s">
        <v>25</v>
      </c>
      <c r="F9426" t="s">
        <v>26</v>
      </c>
      <c r="G9426">
        <v>4.0999999999999996</v>
      </c>
      <c r="H9426">
        <v>138.85</v>
      </c>
      <c r="I9426">
        <v>135.65</v>
      </c>
      <c r="J9426">
        <v>1.3</v>
      </c>
      <c r="K9426">
        <v>7.5</v>
      </c>
      <c r="L9426">
        <v>4.9000000000000004</v>
      </c>
      <c r="M9426">
        <v>93</v>
      </c>
      <c r="N9426" t="s">
        <v>27</v>
      </c>
      <c r="O9426">
        <v>0.68799999999999994</v>
      </c>
      <c r="P9426" t="s">
        <v>28</v>
      </c>
      <c r="Q9426" t="s">
        <v>29</v>
      </c>
      <c r="R9426">
        <v>4.96</v>
      </c>
      <c r="S9426">
        <v>6</v>
      </c>
      <c r="T9426">
        <v>-3.2</v>
      </c>
      <c r="U9426">
        <v>-2.6</v>
      </c>
      <c r="V9426" t="s">
        <v>30</v>
      </c>
      <c r="W9426" t="s">
        <v>45</v>
      </c>
      <c r="X9426">
        <v>1</v>
      </c>
      <c r="Y9426" t="str">
        <f>IF(tblRides[[#This Row],[supply_demand_ratio]]&lt;0.8,"Below 0.8",IF(tblRides[[#This Row],[supply_demand_ratio]]&lt;1,"Between 0.8-1.0",IF(tblRides[[#This Row],[supply_demand_ratio]]&lt;=1.2,"Between 1.0-1.2","Above 1.2")))</f>
        <v>Below 0.8</v>
      </c>
    </row>
    <row r="9427" spans="1:25" x14ac:dyDescent="0.3">
      <c r="A9427" t="s">
        <v>9482</v>
      </c>
      <c r="B9427" s="1">
        <v>46107.492361111108</v>
      </c>
      <c r="C9427" s="2">
        <v>46107</v>
      </c>
      <c r="D9427">
        <v>11</v>
      </c>
      <c r="E9427" t="s">
        <v>43</v>
      </c>
      <c r="F9427" t="s">
        <v>26</v>
      </c>
      <c r="G9427">
        <v>4.2</v>
      </c>
      <c r="H9427">
        <v>107.25</v>
      </c>
      <c r="I9427">
        <v>104.17</v>
      </c>
      <c r="J9427">
        <v>1</v>
      </c>
      <c r="K9427">
        <v>6</v>
      </c>
      <c r="L9427">
        <v>5.8</v>
      </c>
      <c r="M9427">
        <v>69</v>
      </c>
      <c r="N9427" t="s">
        <v>41</v>
      </c>
      <c r="O9427">
        <v>1.5329999999999999</v>
      </c>
      <c r="P9427" t="s">
        <v>28</v>
      </c>
      <c r="Q9427" t="s">
        <v>29</v>
      </c>
      <c r="R9427">
        <v>4.3899999999999997</v>
      </c>
      <c r="S9427">
        <v>14</v>
      </c>
      <c r="T9427">
        <v>-3.08</v>
      </c>
      <c r="U9427">
        <v>-0.2</v>
      </c>
      <c r="V9427" t="s">
        <v>30</v>
      </c>
      <c r="W9427" t="s">
        <v>45</v>
      </c>
      <c r="X9427">
        <v>1</v>
      </c>
      <c r="Y9427" t="str">
        <f>IF(tblRides[[#This Row],[supply_demand_ratio]]&lt;0.8,"Below 0.8",IF(tblRides[[#This Row],[supply_demand_ratio]]&lt;1,"Between 0.8-1.0",IF(tblRides[[#This Row],[supply_demand_ratio]]&lt;=1.2,"Between 1.0-1.2","Above 1.2")))</f>
        <v>Above 1.2</v>
      </c>
    </row>
    <row r="9428" spans="1:25" x14ac:dyDescent="0.3">
      <c r="A9428" t="s">
        <v>9483</v>
      </c>
      <c r="B9428" s="1">
        <v>46107.495138888888</v>
      </c>
      <c r="C9428" s="2">
        <v>46107</v>
      </c>
      <c r="D9428">
        <v>11</v>
      </c>
      <c r="E9428" t="s">
        <v>25</v>
      </c>
      <c r="F9428" t="s">
        <v>34</v>
      </c>
      <c r="G9428">
        <v>5.9</v>
      </c>
      <c r="H9428">
        <v>136.54</v>
      </c>
      <c r="I9428">
        <v>146.36000000000001</v>
      </c>
      <c r="J9428">
        <v>1.1000000000000001</v>
      </c>
      <c r="K9428">
        <v>9.6</v>
      </c>
      <c r="L9428">
        <v>5.8</v>
      </c>
      <c r="M9428">
        <v>116</v>
      </c>
      <c r="N9428" t="s">
        <v>27</v>
      </c>
      <c r="O9428">
        <v>0.89900000000000002</v>
      </c>
      <c r="P9428" t="s">
        <v>28</v>
      </c>
      <c r="Q9428" t="s">
        <v>29</v>
      </c>
      <c r="R9428">
        <v>4.55</v>
      </c>
      <c r="S9428">
        <v>0</v>
      </c>
      <c r="T9428">
        <v>9.82</v>
      </c>
      <c r="U9428">
        <v>-3.8</v>
      </c>
      <c r="V9428" t="s">
        <v>30</v>
      </c>
      <c r="W9428" t="s">
        <v>45</v>
      </c>
      <c r="X9428">
        <v>1</v>
      </c>
      <c r="Y9428" t="str">
        <f>IF(tblRides[[#This Row],[supply_demand_ratio]]&lt;0.8,"Below 0.8",IF(tblRides[[#This Row],[supply_demand_ratio]]&lt;1,"Between 0.8-1.0",IF(tblRides[[#This Row],[supply_demand_ratio]]&lt;=1.2,"Between 1.0-1.2","Above 1.2")))</f>
        <v>Between 0.8-1.0</v>
      </c>
    </row>
    <row r="9429" spans="1:25" x14ac:dyDescent="0.3">
      <c r="A9429" t="s">
        <v>9484</v>
      </c>
      <c r="B9429" s="1">
        <v>46107.530555555553</v>
      </c>
      <c r="C9429" s="2">
        <v>46107</v>
      </c>
      <c r="D9429">
        <v>12</v>
      </c>
      <c r="E9429" t="s">
        <v>25</v>
      </c>
      <c r="F9429" t="s">
        <v>26</v>
      </c>
      <c r="G9429">
        <v>5.8</v>
      </c>
      <c r="H9429">
        <v>147.34</v>
      </c>
      <c r="I9429">
        <v>143.19</v>
      </c>
      <c r="J9429">
        <v>1.1000000000000001</v>
      </c>
      <c r="K9429">
        <v>5</v>
      </c>
      <c r="L9429">
        <v>4.2</v>
      </c>
      <c r="M9429">
        <v>118</v>
      </c>
      <c r="N9429" t="s">
        <v>27</v>
      </c>
      <c r="O9429">
        <v>0.96499999999999997</v>
      </c>
      <c r="P9429" t="s">
        <v>28</v>
      </c>
      <c r="Q9429" t="s">
        <v>29</v>
      </c>
      <c r="R9429">
        <v>4.68</v>
      </c>
      <c r="S9429">
        <v>4</v>
      </c>
      <c r="T9429">
        <v>-4.1500000000000004</v>
      </c>
      <c r="U9429">
        <v>-0.8</v>
      </c>
      <c r="V9429" t="s">
        <v>30</v>
      </c>
      <c r="W9429" t="s">
        <v>31</v>
      </c>
      <c r="X9429">
        <v>1</v>
      </c>
      <c r="Y9429" t="str">
        <f>IF(tblRides[[#This Row],[supply_demand_ratio]]&lt;0.8,"Below 0.8",IF(tblRides[[#This Row],[supply_demand_ratio]]&lt;1,"Between 0.8-1.0",IF(tblRides[[#This Row],[supply_demand_ratio]]&lt;=1.2,"Between 1.0-1.2","Above 1.2")))</f>
        <v>Between 0.8-1.0</v>
      </c>
    </row>
    <row r="9430" spans="1:25" x14ac:dyDescent="0.3">
      <c r="A9430" t="s">
        <v>9485</v>
      </c>
      <c r="B9430" s="1">
        <v>46107.533333333333</v>
      </c>
      <c r="C9430" s="2">
        <v>46107</v>
      </c>
      <c r="D9430">
        <v>12</v>
      </c>
      <c r="E9430" t="s">
        <v>43</v>
      </c>
      <c r="F9430" t="s">
        <v>26</v>
      </c>
      <c r="G9430">
        <v>7.4</v>
      </c>
      <c r="H9430">
        <v>165.91</v>
      </c>
      <c r="I9430">
        <v>168.69</v>
      </c>
      <c r="J9430">
        <v>1</v>
      </c>
      <c r="K9430">
        <v>2.1</v>
      </c>
      <c r="L9430">
        <v>1</v>
      </c>
      <c r="M9430">
        <v>62</v>
      </c>
      <c r="N9430" t="s">
        <v>41</v>
      </c>
      <c r="O9430">
        <v>2.2000000000000002</v>
      </c>
      <c r="P9430" t="s">
        <v>28</v>
      </c>
      <c r="Q9430" t="s">
        <v>29</v>
      </c>
      <c r="R9430">
        <v>4.9000000000000004</v>
      </c>
      <c r="S9430">
        <v>3</v>
      </c>
      <c r="T9430">
        <v>2.78</v>
      </c>
      <c r="U9430">
        <v>-1.1000000000000001</v>
      </c>
      <c r="V9430" t="s">
        <v>30</v>
      </c>
      <c r="W9430" t="s">
        <v>31</v>
      </c>
      <c r="X9430">
        <v>1</v>
      </c>
      <c r="Y9430" t="str">
        <f>IF(tblRides[[#This Row],[supply_demand_ratio]]&lt;0.8,"Below 0.8",IF(tblRides[[#This Row],[supply_demand_ratio]]&lt;1,"Between 0.8-1.0",IF(tblRides[[#This Row],[supply_demand_ratio]]&lt;=1.2,"Between 1.0-1.2","Above 1.2")))</f>
        <v>Above 1.2</v>
      </c>
    </row>
    <row r="9431" spans="1:25" x14ac:dyDescent="0.3">
      <c r="A9431" t="s">
        <v>9486</v>
      </c>
      <c r="B9431" s="1">
        <v>46107.541666666664</v>
      </c>
      <c r="C9431" s="2">
        <v>46107</v>
      </c>
      <c r="D9431">
        <v>13</v>
      </c>
      <c r="E9431" t="s">
        <v>36</v>
      </c>
      <c r="F9431" t="s">
        <v>26</v>
      </c>
      <c r="G9431">
        <v>2</v>
      </c>
      <c r="H9431">
        <v>73.540000000000006</v>
      </c>
      <c r="I9431">
        <v>68.66</v>
      </c>
      <c r="J9431">
        <v>1</v>
      </c>
      <c r="K9431">
        <v>4.8</v>
      </c>
      <c r="L9431">
        <v>7.2</v>
      </c>
      <c r="M9431">
        <v>112</v>
      </c>
      <c r="N9431" t="s">
        <v>41</v>
      </c>
      <c r="O9431">
        <v>1.2150000000000001</v>
      </c>
      <c r="P9431" t="s">
        <v>28</v>
      </c>
      <c r="Q9431" t="s">
        <v>29</v>
      </c>
      <c r="R9431">
        <v>4.54</v>
      </c>
      <c r="S9431">
        <v>19</v>
      </c>
      <c r="T9431">
        <v>-4.88</v>
      </c>
      <c r="U9431">
        <v>2.4</v>
      </c>
      <c r="V9431" t="s">
        <v>30</v>
      </c>
      <c r="W9431" t="s">
        <v>31</v>
      </c>
      <c r="X9431">
        <v>1</v>
      </c>
      <c r="Y9431" t="str">
        <f>IF(tblRides[[#This Row],[supply_demand_ratio]]&lt;0.8,"Below 0.8",IF(tblRides[[#This Row],[supply_demand_ratio]]&lt;1,"Between 0.8-1.0",IF(tblRides[[#This Row],[supply_demand_ratio]]&lt;=1.2,"Between 1.0-1.2","Above 1.2")))</f>
        <v>Above 1.2</v>
      </c>
    </row>
    <row r="9432" spans="1:25" x14ac:dyDescent="0.3">
      <c r="A9432" t="s">
        <v>9487</v>
      </c>
      <c r="B9432" s="1">
        <v>46107.54791666667</v>
      </c>
      <c r="C9432" s="2">
        <v>46107</v>
      </c>
      <c r="D9432">
        <v>13</v>
      </c>
      <c r="E9432" t="s">
        <v>43</v>
      </c>
      <c r="F9432" t="s">
        <v>26</v>
      </c>
      <c r="G9432">
        <v>15.2</v>
      </c>
      <c r="H9432">
        <v>239.25</v>
      </c>
      <c r="I9432">
        <v>240.48</v>
      </c>
      <c r="J9432">
        <v>1</v>
      </c>
      <c r="K9432">
        <v>4.2</v>
      </c>
      <c r="L9432">
        <v>5.5</v>
      </c>
      <c r="M9432">
        <v>64</v>
      </c>
      <c r="N9432" t="s">
        <v>41</v>
      </c>
      <c r="O9432">
        <v>1.59</v>
      </c>
      <c r="P9432" t="s">
        <v>28</v>
      </c>
      <c r="Q9432" t="s">
        <v>29</v>
      </c>
      <c r="R9432">
        <v>4.84</v>
      </c>
      <c r="S9432">
        <v>3</v>
      </c>
      <c r="T9432">
        <v>1.23</v>
      </c>
      <c r="U9432">
        <v>1.3</v>
      </c>
      <c r="V9432" t="s">
        <v>30</v>
      </c>
      <c r="W9432" t="s">
        <v>31</v>
      </c>
      <c r="X9432">
        <v>1</v>
      </c>
      <c r="Y9432" t="str">
        <f>IF(tblRides[[#This Row],[supply_demand_ratio]]&lt;0.8,"Below 0.8",IF(tblRides[[#This Row],[supply_demand_ratio]]&lt;1,"Between 0.8-1.0",IF(tblRides[[#This Row],[supply_demand_ratio]]&lt;=1.2,"Between 1.0-1.2","Above 1.2")))</f>
        <v>Above 1.2</v>
      </c>
    </row>
    <row r="9433" spans="1:25" x14ac:dyDescent="0.3">
      <c r="A9433" t="s">
        <v>9488</v>
      </c>
      <c r="B9433" s="1">
        <v>46107.552083333336</v>
      </c>
      <c r="C9433" s="2">
        <v>46107</v>
      </c>
      <c r="D9433">
        <v>13</v>
      </c>
      <c r="E9433" t="s">
        <v>36</v>
      </c>
      <c r="F9433" t="s">
        <v>34</v>
      </c>
      <c r="G9433">
        <v>6.5</v>
      </c>
      <c r="H9433">
        <v>136.36000000000001</v>
      </c>
      <c r="I9433">
        <v>138.87</v>
      </c>
      <c r="J9433">
        <v>1.1000000000000001</v>
      </c>
      <c r="K9433">
        <v>6.8</v>
      </c>
      <c r="L9433">
        <v>4.0999999999999996</v>
      </c>
      <c r="M9433">
        <v>97</v>
      </c>
      <c r="N9433" t="s">
        <v>41</v>
      </c>
      <c r="O9433">
        <v>1.1100000000000001</v>
      </c>
      <c r="P9433" t="s">
        <v>28</v>
      </c>
      <c r="Q9433" t="s">
        <v>29</v>
      </c>
      <c r="R9433">
        <v>4.17</v>
      </c>
      <c r="S9433">
        <v>0</v>
      </c>
      <c r="T9433">
        <v>2.5099999999999998</v>
      </c>
      <c r="U9433">
        <v>-2.7</v>
      </c>
      <c r="V9433" t="s">
        <v>30</v>
      </c>
      <c r="W9433" t="s">
        <v>45</v>
      </c>
      <c r="X9433">
        <v>1</v>
      </c>
      <c r="Y9433" t="str">
        <f>IF(tblRides[[#This Row],[supply_demand_ratio]]&lt;0.8,"Below 0.8",IF(tblRides[[#This Row],[supply_demand_ratio]]&lt;1,"Between 0.8-1.0",IF(tblRides[[#This Row],[supply_demand_ratio]]&lt;=1.2,"Between 1.0-1.2","Above 1.2")))</f>
        <v>Between 1.0-1.2</v>
      </c>
    </row>
    <row r="9434" spans="1:25" x14ac:dyDescent="0.3">
      <c r="A9434" t="s">
        <v>9489</v>
      </c>
      <c r="B9434" s="1">
        <v>46107.559027777781</v>
      </c>
      <c r="C9434" s="2">
        <v>46107</v>
      </c>
      <c r="D9434">
        <v>13</v>
      </c>
      <c r="E9434" t="s">
        <v>36</v>
      </c>
      <c r="F9434" t="s">
        <v>26</v>
      </c>
      <c r="G9434">
        <v>9.8000000000000007</v>
      </c>
      <c r="H9434">
        <v>194.07</v>
      </c>
      <c r="J9434">
        <v>1.1000000000000001</v>
      </c>
      <c r="K9434">
        <v>5.8</v>
      </c>
      <c r="L9434">
        <v>2.6</v>
      </c>
      <c r="M9434">
        <v>104</v>
      </c>
      <c r="N9434" t="s">
        <v>41</v>
      </c>
      <c r="O9434">
        <v>1.288</v>
      </c>
      <c r="P9434" t="s">
        <v>58</v>
      </c>
      <c r="Q9434" t="s">
        <v>108</v>
      </c>
      <c r="R9434">
        <v>4.6900000000000004</v>
      </c>
      <c r="S9434">
        <v>8</v>
      </c>
      <c r="U9434">
        <v>-3.2</v>
      </c>
      <c r="V9434" t="s">
        <v>30</v>
      </c>
      <c r="W9434" t="s">
        <v>45</v>
      </c>
      <c r="X9434">
        <v>0</v>
      </c>
      <c r="Y9434" t="str">
        <f>IF(tblRides[[#This Row],[supply_demand_ratio]]&lt;0.8,"Below 0.8",IF(tblRides[[#This Row],[supply_demand_ratio]]&lt;1,"Between 0.8-1.0",IF(tblRides[[#This Row],[supply_demand_ratio]]&lt;=1.2,"Between 1.0-1.2","Above 1.2")))</f>
        <v>Above 1.2</v>
      </c>
    </row>
    <row r="9435" spans="1:25" x14ac:dyDescent="0.3">
      <c r="A9435" t="s">
        <v>9490</v>
      </c>
      <c r="B9435" s="1">
        <v>46107.574305555558</v>
      </c>
      <c r="C9435" s="2">
        <v>46107</v>
      </c>
      <c r="D9435">
        <v>13</v>
      </c>
      <c r="E9435" t="s">
        <v>36</v>
      </c>
      <c r="F9435" t="s">
        <v>34</v>
      </c>
      <c r="G9435">
        <v>12.5</v>
      </c>
      <c r="H9435">
        <v>198.95</v>
      </c>
      <c r="I9435">
        <v>198.01</v>
      </c>
      <c r="J9435">
        <v>1</v>
      </c>
      <c r="K9435">
        <v>3.9</v>
      </c>
      <c r="L9435">
        <v>3</v>
      </c>
      <c r="M9435">
        <v>121</v>
      </c>
      <c r="N9435" t="s">
        <v>41</v>
      </c>
      <c r="O9435">
        <v>1.476</v>
      </c>
      <c r="P9435" t="s">
        <v>28</v>
      </c>
      <c r="Q9435" t="s">
        <v>29</v>
      </c>
      <c r="R9435">
        <v>4.4800000000000004</v>
      </c>
      <c r="S9435">
        <v>0</v>
      </c>
      <c r="T9435">
        <v>-0.94</v>
      </c>
      <c r="U9435">
        <v>-0.9</v>
      </c>
      <c r="V9435" t="s">
        <v>30</v>
      </c>
      <c r="W9435" t="s">
        <v>31</v>
      </c>
      <c r="X9435">
        <v>1</v>
      </c>
      <c r="Y9435" t="str">
        <f>IF(tblRides[[#This Row],[supply_demand_ratio]]&lt;0.8,"Below 0.8",IF(tblRides[[#This Row],[supply_demand_ratio]]&lt;1,"Between 0.8-1.0",IF(tblRides[[#This Row],[supply_demand_ratio]]&lt;=1.2,"Between 1.0-1.2","Above 1.2")))</f>
        <v>Above 1.2</v>
      </c>
    </row>
    <row r="9436" spans="1:25" x14ac:dyDescent="0.3">
      <c r="A9436" t="s">
        <v>9491</v>
      </c>
      <c r="B9436" s="1">
        <v>46107.575694444444</v>
      </c>
      <c r="C9436" s="2">
        <v>46107</v>
      </c>
      <c r="D9436">
        <v>13</v>
      </c>
      <c r="E9436" t="s">
        <v>25</v>
      </c>
      <c r="F9436" t="s">
        <v>34</v>
      </c>
      <c r="G9436">
        <v>2.5</v>
      </c>
      <c r="H9436">
        <v>75.010000000000005</v>
      </c>
      <c r="I9436">
        <v>74.900000000000006</v>
      </c>
      <c r="J9436">
        <v>1</v>
      </c>
      <c r="K9436">
        <v>3.3</v>
      </c>
      <c r="L9436">
        <v>3.1</v>
      </c>
      <c r="M9436">
        <v>119</v>
      </c>
      <c r="N9436" t="s">
        <v>27</v>
      </c>
      <c r="O9436">
        <v>1.1240000000000001</v>
      </c>
      <c r="P9436" t="s">
        <v>28</v>
      </c>
      <c r="Q9436" t="s">
        <v>29</v>
      </c>
      <c r="R9436">
        <v>4.66</v>
      </c>
      <c r="S9436">
        <v>0</v>
      </c>
      <c r="T9436">
        <v>-0.11</v>
      </c>
      <c r="U9436">
        <v>-0.2</v>
      </c>
      <c r="V9436" t="s">
        <v>30</v>
      </c>
      <c r="W9436" t="s">
        <v>31</v>
      </c>
      <c r="X9436">
        <v>1</v>
      </c>
      <c r="Y9436" t="str">
        <f>IF(tblRides[[#This Row],[supply_demand_ratio]]&lt;0.8,"Below 0.8",IF(tblRides[[#This Row],[supply_demand_ratio]]&lt;1,"Between 0.8-1.0",IF(tblRides[[#This Row],[supply_demand_ratio]]&lt;=1.2,"Between 1.0-1.2","Above 1.2")))</f>
        <v>Between 1.0-1.2</v>
      </c>
    </row>
    <row r="9437" spans="1:25" x14ac:dyDescent="0.3">
      <c r="A9437" t="s">
        <v>9492</v>
      </c>
      <c r="B9437" s="1">
        <v>46107.588194444441</v>
      </c>
      <c r="C9437" s="2">
        <v>46107</v>
      </c>
      <c r="D9437">
        <v>14</v>
      </c>
      <c r="E9437" t="s">
        <v>36</v>
      </c>
      <c r="F9437" t="s">
        <v>26</v>
      </c>
      <c r="G9437">
        <v>14.3</v>
      </c>
      <c r="H9437">
        <v>245.2</v>
      </c>
      <c r="I9437">
        <v>249.42</v>
      </c>
      <c r="J9437">
        <v>1</v>
      </c>
      <c r="K9437">
        <v>5.5</v>
      </c>
      <c r="L9437">
        <v>8.6</v>
      </c>
      <c r="M9437">
        <v>102</v>
      </c>
      <c r="N9437" t="s">
        <v>27</v>
      </c>
      <c r="O9437">
        <v>0.95199999999999996</v>
      </c>
      <c r="P9437" t="s">
        <v>28</v>
      </c>
      <c r="Q9437" t="s">
        <v>29</v>
      </c>
      <c r="R9437">
        <v>4.41</v>
      </c>
      <c r="S9437">
        <v>29</v>
      </c>
      <c r="T9437">
        <v>4.22</v>
      </c>
      <c r="U9437">
        <v>3.1</v>
      </c>
      <c r="V9437" t="s">
        <v>30</v>
      </c>
      <c r="W9437" t="s">
        <v>45</v>
      </c>
      <c r="X9437">
        <v>1</v>
      </c>
      <c r="Y9437" t="str">
        <f>IF(tblRides[[#This Row],[supply_demand_ratio]]&lt;0.8,"Below 0.8",IF(tblRides[[#This Row],[supply_demand_ratio]]&lt;1,"Between 0.8-1.0",IF(tblRides[[#This Row],[supply_demand_ratio]]&lt;=1.2,"Between 1.0-1.2","Above 1.2")))</f>
        <v>Between 0.8-1.0</v>
      </c>
    </row>
    <row r="9438" spans="1:25" x14ac:dyDescent="0.3">
      <c r="A9438" t="s">
        <v>9493</v>
      </c>
      <c r="B9438" s="1">
        <v>46107.597916666666</v>
      </c>
      <c r="C9438" s="2">
        <v>46107</v>
      </c>
      <c r="D9438">
        <v>14</v>
      </c>
      <c r="E9438" t="s">
        <v>25</v>
      </c>
      <c r="F9438" t="s">
        <v>26</v>
      </c>
      <c r="G9438">
        <v>8.3000000000000007</v>
      </c>
      <c r="H9438">
        <v>175.52</v>
      </c>
      <c r="J9438">
        <v>1.2</v>
      </c>
      <c r="K9438">
        <v>5.8</v>
      </c>
      <c r="L9438">
        <v>2.4</v>
      </c>
      <c r="M9438">
        <v>122</v>
      </c>
      <c r="N9438" t="s">
        <v>27</v>
      </c>
      <c r="O9438">
        <v>0.89600000000000002</v>
      </c>
      <c r="P9438" t="s">
        <v>37</v>
      </c>
      <c r="Q9438" t="s">
        <v>103</v>
      </c>
      <c r="R9438">
        <v>4.72</v>
      </c>
      <c r="S9438">
        <v>14</v>
      </c>
      <c r="U9438">
        <v>-3.4</v>
      </c>
      <c r="V9438" t="s">
        <v>30</v>
      </c>
      <c r="W9438" t="s">
        <v>45</v>
      </c>
      <c r="X9438">
        <v>0</v>
      </c>
      <c r="Y9438" t="str">
        <f>IF(tblRides[[#This Row],[supply_demand_ratio]]&lt;0.8,"Below 0.8",IF(tblRides[[#This Row],[supply_demand_ratio]]&lt;1,"Between 0.8-1.0",IF(tblRides[[#This Row],[supply_demand_ratio]]&lt;=1.2,"Between 1.0-1.2","Above 1.2")))</f>
        <v>Between 0.8-1.0</v>
      </c>
    </row>
    <row r="9439" spans="1:25" x14ac:dyDescent="0.3">
      <c r="A9439" t="s">
        <v>9494</v>
      </c>
      <c r="B9439" s="1">
        <v>46107.6</v>
      </c>
      <c r="C9439" s="2">
        <v>46107</v>
      </c>
      <c r="D9439">
        <v>14</v>
      </c>
      <c r="E9439" t="s">
        <v>36</v>
      </c>
      <c r="F9439" t="s">
        <v>34</v>
      </c>
      <c r="G9439">
        <v>8.8000000000000007</v>
      </c>
      <c r="H9439">
        <v>167.28</v>
      </c>
      <c r="I9439">
        <v>169.92</v>
      </c>
      <c r="J9439">
        <v>1.1000000000000001</v>
      </c>
      <c r="K9439">
        <v>2</v>
      </c>
      <c r="L9439">
        <v>5.7</v>
      </c>
      <c r="M9439">
        <v>116</v>
      </c>
      <c r="N9439" t="s">
        <v>27</v>
      </c>
      <c r="O9439">
        <v>1.0249999999999999</v>
      </c>
      <c r="P9439" t="s">
        <v>28</v>
      </c>
      <c r="Q9439" t="s">
        <v>29</v>
      </c>
      <c r="R9439">
        <v>4.83</v>
      </c>
      <c r="S9439">
        <v>0</v>
      </c>
      <c r="T9439">
        <v>2.64</v>
      </c>
      <c r="U9439">
        <v>3.7</v>
      </c>
      <c r="V9439" t="s">
        <v>30</v>
      </c>
      <c r="W9439" t="s">
        <v>31</v>
      </c>
      <c r="X9439">
        <v>1</v>
      </c>
      <c r="Y9439" t="str">
        <f>IF(tblRides[[#This Row],[supply_demand_ratio]]&lt;0.8,"Below 0.8",IF(tblRides[[#This Row],[supply_demand_ratio]]&lt;1,"Between 0.8-1.0",IF(tblRides[[#This Row],[supply_demand_ratio]]&lt;=1.2,"Between 1.0-1.2","Above 1.2")))</f>
        <v>Between 1.0-1.2</v>
      </c>
    </row>
    <row r="9440" spans="1:25" x14ac:dyDescent="0.3">
      <c r="A9440" t="s">
        <v>9495</v>
      </c>
      <c r="B9440" s="1">
        <v>46107.601388888892</v>
      </c>
      <c r="C9440" s="2">
        <v>46107</v>
      </c>
      <c r="D9440">
        <v>14</v>
      </c>
      <c r="E9440" t="s">
        <v>43</v>
      </c>
      <c r="F9440" t="s">
        <v>26</v>
      </c>
      <c r="G9440">
        <v>5.7</v>
      </c>
      <c r="H9440">
        <v>136.75</v>
      </c>
      <c r="I9440">
        <v>137.36000000000001</v>
      </c>
      <c r="J9440">
        <v>1</v>
      </c>
      <c r="K9440">
        <v>2</v>
      </c>
      <c r="L9440">
        <v>1.4</v>
      </c>
      <c r="M9440">
        <v>69</v>
      </c>
      <c r="N9440" t="s">
        <v>41</v>
      </c>
      <c r="O9440">
        <v>2.2000000000000002</v>
      </c>
      <c r="P9440" t="s">
        <v>28</v>
      </c>
      <c r="Q9440" t="s">
        <v>29</v>
      </c>
      <c r="R9440">
        <v>4.76</v>
      </c>
      <c r="S9440">
        <v>37</v>
      </c>
      <c r="T9440">
        <v>0.61</v>
      </c>
      <c r="U9440">
        <v>-0.6</v>
      </c>
      <c r="V9440" t="s">
        <v>30</v>
      </c>
      <c r="W9440" t="s">
        <v>31</v>
      </c>
      <c r="X9440">
        <v>1</v>
      </c>
      <c r="Y9440" t="str">
        <f>IF(tblRides[[#This Row],[supply_demand_ratio]]&lt;0.8,"Below 0.8",IF(tblRides[[#This Row],[supply_demand_ratio]]&lt;1,"Between 0.8-1.0",IF(tblRides[[#This Row],[supply_demand_ratio]]&lt;=1.2,"Between 1.0-1.2","Above 1.2")))</f>
        <v>Above 1.2</v>
      </c>
    </row>
    <row r="9441" spans="1:25" x14ac:dyDescent="0.3">
      <c r="A9441" t="s">
        <v>9496</v>
      </c>
      <c r="B9441" s="1">
        <v>46107.605555555558</v>
      </c>
      <c r="C9441" s="2">
        <v>46107</v>
      </c>
      <c r="D9441">
        <v>14</v>
      </c>
      <c r="E9441" t="s">
        <v>36</v>
      </c>
      <c r="F9441" t="s">
        <v>34</v>
      </c>
      <c r="G9441">
        <v>17.399999999999999</v>
      </c>
      <c r="H9441">
        <v>319.08</v>
      </c>
      <c r="I9441">
        <v>310.57</v>
      </c>
      <c r="J9441">
        <v>1</v>
      </c>
      <c r="K9441">
        <v>5.3</v>
      </c>
      <c r="L9441">
        <v>4.5</v>
      </c>
      <c r="M9441">
        <v>114</v>
      </c>
      <c r="N9441" t="s">
        <v>41</v>
      </c>
      <c r="O9441">
        <v>1.427</v>
      </c>
      <c r="P9441" t="s">
        <v>28</v>
      </c>
      <c r="Q9441" t="s">
        <v>29</v>
      </c>
      <c r="R9441">
        <v>4.9400000000000004</v>
      </c>
      <c r="S9441">
        <v>0</v>
      </c>
      <c r="T9441">
        <v>-8.51</v>
      </c>
      <c r="U9441">
        <v>-0.8</v>
      </c>
      <c r="V9441" t="s">
        <v>30</v>
      </c>
      <c r="W9441" t="s">
        <v>45</v>
      </c>
      <c r="X9441">
        <v>1</v>
      </c>
      <c r="Y9441" t="str">
        <f>IF(tblRides[[#This Row],[supply_demand_ratio]]&lt;0.8,"Below 0.8",IF(tblRides[[#This Row],[supply_demand_ratio]]&lt;1,"Between 0.8-1.0",IF(tblRides[[#This Row],[supply_demand_ratio]]&lt;=1.2,"Between 1.0-1.2","Above 1.2")))</f>
        <v>Above 1.2</v>
      </c>
    </row>
    <row r="9442" spans="1:25" x14ac:dyDescent="0.3">
      <c r="A9442" t="s">
        <v>9497</v>
      </c>
      <c r="B9442" s="1">
        <v>46107.624305555553</v>
      </c>
      <c r="C9442" s="2">
        <v>46107</v>
      </c>
      <c r="D9442">
        <v>14</v>
      </c>
      <c r="E9442" t="s">
        <v>25</v>
      </c>
      <c r="F9442" t="s">
        <v>26</v>
      </c>
      <c r="G9442">
        <v>14.3</v>
      </c>
      <c r="H9442">
        <v>291.7</v>
      </c>
      <c r="I9442">
        <v>277.26</v>
      </c>
      <c r="J9442">
        <v>1.2</v>
      </c>
      <c r="K9442">
        <v>2.4</v>
      </c>
      <c r="L9442">
        <v>1</v>
      </c>
      <c r="M9442">
        <v>135</v>
      </c>
      <c r="N9442" t="s">
        <v>27</v>
      </c>
      <c r="O9442">
        <v>1.1060000000000001</v>
      </c>
      <c r="P9442" t="s">
        <v>28</v>
      </c>
      <c r="Q9442" t="s">
        <v>29</v>
      </c>
      <c r="R9442">
        <v>4.74</v>
      </c>
      <c r="S9442">
        <v>2</v>
      </c>
      <c r="T9442">
        <v>-14.44</v>
      </c>
      <c r="U9442">
        <v>-1.4</v>
      </c>
      <c r="V9442" t="s">
        <v>30</v>
      </c>
      <c r="W9442" t="s">
        <v>31</v>
      </c>
      <c r="X9442">
        <v>1</v>
      </c>
      <c r="Y9442" t="str">
        <f>IF(tblRides[[#This Row],[supply_demand_ratio]]&lt;0.8,"Below 0.8",IF(tblRides[[#This Row],[supply_demand_ratio]]&lt;1,"Between 0.8-1.0",IF(tblRides[[#This Row],[supply_demand_ratio]]&lt;=1.2,"Between 1.0-1.2","Above 1.2")))</f>
        <v>Between 1.0-1.2</v>
      </c>
    </row>
    <row r="9443" spans="1:25" x14ac:dyDescent="0.3">
      <c r="A9443" t="s">
        <v>9498</v>
      </c>
      <c r="B9443" s="1">
        <v>46107.627083333333</v>
      </c>
      <c r="C9443" s="2">
        <v>46107</v>
      </c>
      <c r="D9443">
        <v>15</v>
      </c>
      <c r="E9443" t="s">
        <v>33</v>
      </c>
      <c r="F9443" t="s">
        <v>34</v>
      </c>
      <c r="G9443">
        <v>3.7</v>
      </c>
      <c r="H9443">
        <v>88.48</v>
      </c>
      <c r="J9443">
        <v>1</v>
      </c>
      <c r="K9443">
        <v>2</v>
      </c>
      <c r="L9443">
        <v>1.8</v>
      </c>
      <c r="M9443">
        <v>90</v>
      </c>
      <c r="N9443" t="s">
        <v>27</v>
      </c>
      <c r="O9443">
        <v>0.98499999999999999</v>
      </c>
      <c r="P9443" t="s">
        <v>58</v>
      </c>
      <c r="Q9443" t="s">
        <v>88</v>
      </c>
      <c r="R9443">
        <v>4.75</v>
      </c>
      <c r="S9443">
        <v>0</v>
      </c>
      <c r="U9443">
        <v>-0.2</v>
      </c>
      <c r="V9443" t="s">
        <v>30</v>
      </c>
      <c r="W9443" t="s">
        <v>31</v>
      </c>
      <c r="X9443">
        <v>0</v>
      </c>
      <c r="Y9443" t="str">
        <f>IF(tblRides[[#This Row],[supply_demand_ratio]]&lt;0.8,"Below 0.8",IF(tblRides[[#This Row],[supply_demand_ratio]]&lt;1,"Between 0.8-1.0",IF(tblRides[[#This Row],[supply_demand_ratio]]&lt;=1.2,"Between 1.0-1.2","Above 1.2")))</f>
        <v>Between 0.8-1.0</v>
      </c>
    </row>
    <row r="9444" spans="1:25" x14ac:dyDescent="0.3">
      <c r="A9444" t="s">
        <v>9499</v>
      </c>
      <c r="B9444" s="1">
        <v>46107.631249999999</v>
      </c>
      <c r="C9444" s="2">
        <v>46107</v>
      </c>
      <c r="D9444">
        <v>15</v>
      </c>
      <c r="E9444" t="s">
        <v>25</v>
      </c>
      <c r="F9444" t="s">
        <v>34</v>
      </c>
      <c r="G9444">
        <v>5.3</v>
      </c>
      <c r="H9444">
        <v>120.95</v>
      </c>
      <c r="I9444">
        <v>122.51</v>
      </c>
      <c r="J9444">
        <v>1</v>
      </c>
      <c r="K9444">
        <v>5.2</v>
      </c>
      <c r="L9444">
        <v>2.2000000000000002</v>
      </c>
      <c r="M9444">
        <v>114</v>
      </c>
      <c r="N9444" t="s">
        <v>41</v>
      </c>
      <c r="O9444">
        <v>1.1220000000000001</v>
      </c>
      <c r="P9444" t="s">
        <v>28</v>
      </c>
      <c r="Q9444" t="s">
        <v>29</v>
      </c>
      <c r="R9444">
        <v>4.5999999999999996</v>
      </c>
      <c r="S9444">
        <v>0</v>
      </c>
      <c r="T9444">
        <v>1.56</v>
      </c>
      <c r="U9444">
        <v>-3</v>
      </c>
      <c r="V9444" t="s">
        <v>30</v>
      </c>
      <c r="W9444" t="s">
        <v>45</v>
      </c>
      <c r="X9444">
        <v>1</v>
      </c>
      <c r="Y9444" t="str">
        <f>IF(tblRides[[#This Row],[supply_demand_ratio]]&lt;0.8,"Below 0.8",IF(tblRides[[#This Row],[supply_demand_ratio]]&lt;1,"Between 0.8-1.0",IF(tblRides[[#This Row],[supply_demand_ratio]]&lt;=1.2,"Between 1.0-1.2","Above 1.2")))</f>
        <v>Between 1.0-1.2</v>
      </c>
    </row>
    <row r="9445" spans="1:25" x14ac:dyDescent="0.3">
      <c r="A9445" t="s">
        <v>9500</v>
      </c>
      <c r="B9445" s="1">
        <v>46107.65347222222</v>
      </c>
      <c r="C9445" s="2">
        <v>46107</v>
      </c>
      <c r="D9445">
        <v>15</v>
      </c>
      <c r="E9445" t="s">
        <v>25</v>
      </c>
      <c r="F9445" t="s">
        <v>26</v>
      </c>
      <c r="G9445">
        <v>7.6</v>
      </c>
      <c r="H9445">
        <v>159.69</v>
      </c>
      <c r="J9445">
        <v>1</v>
      </c>
      <c r="K9445">
        <v>2</v>
      </c>
      <c r="M9445">
        <v>127</v>
      </c>
      <c r="N9445" t="s">
        <v>27</v>
      </c>
      <c r="O9445">
        <v>1.0569999999999999</v>
      </c>
      <c r="P9445" t="s">
        <v>82</v>
      </c>
      <c r="Q9445" t="s">
        <v>83</v>
      </c>
      <c r="R9445">
        <v>4.8</v>
      </c>
      <c r="S9445">
        <v>19</v>
      </c>
      <c r="V9445" t="s">
        <v>30</v>
      </c>
      <c r="W9445" t="s">
        <v>31</v>
      </c>
      <c r="X9445">
        <v>0</v>
      </c>
      <c r="Y9445" t="str">
        <f>IF(tblRides[[#This Row],[supply_demand_ratio]]&lt;0.8,"Below 0.8",IF(tblRides[[#This Row],[supply_demand_ratio]]&lt;1,"Between 0.8-1.0",IF(tblRides[[#This Row],[supply_demand_ratio]]&lt;=1.2,"Between 1.0-1.2","Above 1.2")))</f>
        <v>Between 1.0-1.2</v>
      </c>
    </row>
    <row r="9446" spans="1:25" x14ac:dyDescent="0.3">
      <c r="A9446" t="s">
        <v>9501</v>
      </c>
      <c r="B9446" s="1">
        <v>46107.654861111114</v>
      </c>
      <c r="C9446" s="2">
        <v>46107</v>
      </c>
      <c r="D9446">
        <v>15</v>
      </c>
      <c r="E9446" t="s">
        <v>33</v>
      </c>
      <c r="F9446" t="s">
        <v>26</v>
      </c>
      <c r="G9446">
        <v>5.6</v>
      </c>
      <c r="H9446">
        <v>129.43</v>
      </c>
      <c r="I9446">
        <v>137.19</v>
      </c>
      <c r="J9446">
        <v>1.1000000000000001</v>
      </c>
      <c r="K9446">
        <v>3.9</v>
      </c>
      <c r="L9446">
        <v>7.9</v>
      </c>
      <c r="M9446">
        <v>83</v>
      </c>
      <c r="N9446" t="s">
        <v>41</v>
      </c>
      <c r="O9446">
        <v>1.3520000000000001</v>
      </c>
      <c r="P9446" t="s">
        <v>28</v>
      </c>
      <c r="Q9446" t="s">
        <v>29</v>
      </c>
      <c r="R9446">
        <v>4.6100000000000003</v>
      </c>
      <c r="S9446">
        <v>1</v>
      </c>
      <c r="T9446">
        <v>7.76</v>
      </c>
      <c r="U9446">
        <v>4</v>
      </c>
      <c r="V9446" t="s">
        <v>30</v>
      </c>
      <c r="W9446" t="s">
        <v>31</v>
      </c>
      <c r="X9446">
        <v>1</v>
      </c>
      <c r="Y9446" t="str">
        <f>IF(tblRides[[#This Row],[supply_demand_ratio]]&lt;0.8,"Below 0.8",IF(tblRides[[#This Row],[supply_demand_ratio]]&lt;1,"Between 0.8-1.0",IF(tblRides[[#This Row],[supply_demand_ratio]]&lt;=1.2,"Between 1.0-1.2","Above 1.2")))</f>
        <v>Above 1.2</v>
      </c>
    </row>
    <row r="9447" spans="1:25" x14ac:dyDescent="0.3">
      <c r="A9447" t="s">
        <v>9502</v>
      </c>
      <c r="B9447" s="1">
        <v>46107.664583333331</v>
      </c>
      <c r="C9447" s="2">
        <v>46107</v>
      </c>
      <c r="D9447">
        <v>15</v>
      </c>
      <c r="E9447" t="s">
        <v>43</v>
      </c>
      <c r="F9447" t="s">
        <v>26</v>
      </c>
      <c r="G9447">
        <v>13.3</v>
      </c>
      <c r="H9447">
        <v>241.95</v>
      </c>
      <c r="I9447">
        <v>230.96</v>
      </c>
      <c r="J9447">
        <v>1</v>
      </c>
      <c r="K9447">
        <v>6</v>
      </c>
      <c r="L9447">
        <v>13.1</v>
      </c>
      <c r="M9447">
        <v>60</v>
      </c>
      <c r="N9447" t="s">
        <v>41</v>
      </c>
      <c r="O9447">
        <v>1.4</v>
      </c>
      <c r="P9447" t="s">
        <v>28</v>
      </c>
      <c r="Q9447" t="s">
        <v>29</v>
      </c>
      <c r="R9447">
        <v>4.66</v>
      </c>
      <c r="S9447">
        <v>5</v>
      </c>
      <c r="T9447">
        <v>-10.99</v>
      </c>
      <c r="U9447">
        <v>7.1</v>
      </c>
      <c r="V9447" t="s">
        <v>30</v>
      </c>
      <c r="W9447" t="s">
        <v>45</v>
      </c>
      <c r="X9447">
        <v>1</v>
      </c>
      <c r="Y9447" t="str">
        <f>IF(tblRides[[#This Row],[supply_demand_ratio]]&lt;0.8,"Below 0.8",IF(tblRides[[#This Row],[supply_demand_ratio]]&lt;1,"Between 0.8-1.0",IF(tblRides[[#This Row],[supply_demand_ratio]]&lt;=1.2,"Between 1.0-1.2","Above 1.2")))</f>
        <v>Above 1.2</v>
      </c>
    </row>
    <row r="9448" spans="1:25" x14ac:dyDescent="0.3">
      <c r="A9448" t="s">
        <v>9503</v>
      </c>
      <c r="B9448" s="1">
        <v>46107.696527777778</v>
      </c>
      <c r="C9448" s="2">
        <v>46107</v>
      </c>
      <c r="D9448">
        <v>16</v>
      </c>
      <c r="E9448" t="s">
        <v>36</v>
      </c>
      <c r="F9448" t="s">
        <v>26</v>
      </c>
      <c r="G9448">
        <v>14.4</v>
      </c>
      <c r="H9448">
        <v>251.6</v>
      </c>
      <c r="I9448">
        <v>251.23</v>
      </c>
      <c r="J9448">
        <v>1</v>
      </c>
      <c r="K9448">
        <v>3.1</v>
      </c>
      <c r="L9448">
        <v>3.7</v>
      </c>
      <c r="M9448">
        <v>84</v>
      </c>
      <c r="N9448" t="s">
        <v>27</v>
      </c>
      <c r="O9448">
        <v>0.85699999999999998</v>
      </c>
      <c r="P9448" t="s">
        <v>28</v>
      </c>
      <c r="Q9448" t="s">
        <v>29</v>
      </c>
      <c r="R9448">
        <v>4.93</v>
      </c>
      <c r="S9448">
        <v>2</v>
      </c>
      <c r="T9448">
        <v>-0.37</v>
      </c>
      <c r="U9448">
        <v>0.6</v>
      </c>
      <c r="V9448" t="s">
        <v>30</v>
      </c>
      <c r="W9448" t="s">
        <v>31</v>
      </c>
      <c r="X9448">
        <v>1</v>
      </c>
      <c r="Y9448" t="str">
        <f>IF(tblRides[[#This Row],[supply_demand_ratio]]&lt;0.8,"Below 0.8",IF(tblRides[[#This Row],[supply_demand_ratio]]&lt;1,"Between 0.8-1.0",IF(tblRides[[#This Row],[supply_demand_ratio]]&lt;=1.2,"Between 1.0-1.2","Above 1.2")))</f>
        <v>Between 0.8-1.0</v>
      </c>
    </row>
    <row r="9449" spans="1:25" x14ac:dyDescent="0.3">
      <c r="A9449" t="s">
        <v>9504</v>
      </c>
      <c r="B9449" s="1">
        <v>46107.705555555556</v>
      </c>
      <c r="C9449" s="2">
        <v>46107</v>
      </c>
      <c r="D9449">
        <v>16</v>
      </c>
      <c r="E9449" t="s">
        <v>36</v>
      </c>
      <c r="F9449" t="s">
        <v>26</v>
      </c>
      <c r="G9449">
        <v>4.5</v>
      </c>
      <c r="H9449">
        <v>109.58</v>
      </c>
      <c r="I9449">
        <v>108.26</v>
      </c>
      <c r="J9449">
        <v>1</v>
      </c>
      <c r="K9449">
        <v>6</v>
      </c>
      <c r="L9449">
        <v>7.5</v>
      </c>
      <c r="M9449">
        <v>119</v>
      </c>
      <c r="N9449" t="s">
        <v>27</v>
      </c>
      <c r="O9449">
        <v>1.08</v>
      </c>
      <c r="P9449" t="s">
        <v>28</v>
      </c>
      <c r="Q9449" t="s">
        <v>29</v>
      </c>
      <c r="R9449">
        <v>5</v>
      </c>
      <c r="S9449">
        <v>7</v>
      </c>
      <c r="T9449">
        <v>-1.32</v>
      </c>
      <c r="U9449">
        <v>1.5</v>
      </c>
      <c r="V9449" t="s">
        <v>30</v>
      </c>
      <c r="W9449" t="s">
        <v>45</v>
      </c>
      <c r="X9449">
        <v>1</v>
      </c>
      <c r="Y9449" t="str">
        <f>IF(tblRides[[#This Row],[supply_demand_ratio]]&lt;0.8,"Below 0.8",IF(tblRides[[#This Row],[supply_demand_ratio]]&lt;1,"Between 0.8-1.0",IF(tblRides[[#This Row],[supply_demand_ratio]]&lt;=1.2,"Between 1.0-1.2","Above 1.2")))</f>
        <v>Between 1.0-1.2</v>
      </c>
    </row>
    <row r="9450" spans="1:25" x14ac:dyDescent="0.3">
      <c r="A9450" t="s">
        <v>9505</v>
      </c>
      <c r="B9450" s="1">
        <v>46107.714583333334</v>
      </c>
      <c r="C9450" s="2">
        <v>46107</v>
      </c>
      <c r="D9450">
        <v>17</v>
      </c>
      <c r="E9450" t="s">
        <v>33</v>
      </c>
      <c r="F9450" t="s">
        <v>26</v>
      </c>
      <c r="G9450">
        <v>3.8</v>
      </c>
      <c r="H9450">
        <v>114.56</v>
      </c>
      <c r="I9450">
        <v>117.57</v>
      </c>
      <c r="J9450">
        <v>1.2</v>
      </c>
      <c r="K9450">
        <v>6.9</v>
      </c>
      <c r="L9450">
        <v>8.4</v>
      </c>
      <c r="M9450">
        <v>96</v>
      </c>
      <c r="N9450" t="s">
        <v>41</v>
      </c>
      <c r="O9450">
        <v>1.2649999999999999</v>
      </c>
      <c r="P9450" t="s">
        <v>28</v>
      </c>
      <c r="Q9450" t="s">
        <v>29</v>
      </c>
      <c r="R9450">
        <v>4.6500000000000004</v>
      </c>
      <c r="S9450">
        <v>18</v>
      </c>
      <c r="T9450">
        <v>3.01</v>
      </c>
      <c r="U9450">
        <v>1.5</v>
      </c>
      <c r="V9450" t="s">
        <v>30</v>
      </c>
      <c r="W9450" t="s">
        <v>45</v>
      </c>
      <c r="X9450">
        <v>1</v>
      </c>
      <c r="Y9450" t="str">
        <f>IF(tblRides[[#This Row],[supply_demand_ratio]]&lt;0.8,"Below 0.8",IF(tblRides[[#This Row],[supply_demand_ratio]]&lt;1,"Between 0.8-1.0",IF(tblRides[[#This Row],[supply_demand_ratio]]&lt;=1.2,"Between 1.0-1.2","Above 1.2")))</f>
        <v>Above 1.2</v>
      </c>
    </row>
    <row r="9451" spans="1:25" x14ac:dyDescent="0.3">
      <c r="A9451" t="s">
        <v>9506</v>
      </c>
      <c r="B9451" s="1">
        <v>46107.722916666666</v>
      </c>
      <c r="C9451" s="2">
        <v>46107</v>
      </c>
      <c r="D9451">
        <v>17</v>
      </c>
      <c r="E9451" t="s">
        <v>36</v>
      </c>
      <c r="F9451" t="s">
        <v>26</v>
      </c>
      <c r="G9451">
        <v>5.9</v>
      </c>
      <c r="H9451">
        <v>140.33000000000001</v>
      </c>
      <c r="I9451">
        <v>139.53</v>
      </c>
      <c r="J9451">
        <v>1.1000000000000001</v>
      </c>
      <c r="K9451">
        <v>3.3</v>
      </c>
      <c r="L9451">
        <v>9.3000000000000007</v>
      </c>
      <c r="M9451">
        <v>91</v>
      </c>
      <c r="N9451" t="s">
        <v>27</v>
      </c>
      <c r="O9451">
        <v>0.96099999999999997</v>
      </c>
      <c r="P9451" t="s">
        <v>28</v>
      </c>
      <c r="Q9451" t="s">
        <v>29</v>
      </c>
      <c r="R9451">
        <v>4.8</v>
      </c>
      <c r="S9451">
        <v>20</v>
      </c>
      <c r="T9451">
        <v>-0.8</v>
      </c>
      <c r="U9451">
        <v>6</v>
      </c>
      <c r="V9451" t="s">
        <v>30</v>
      </c>
      <c r="W9451" t="s">
        <v>31</v>
      </c>
      <c r="X9451">
        <v>1</v>
      </c>
      <c r="Y9451" t="str">
        <f>IF(tblRides[[#This Row],[supply_demand_ratio]]&lt;0.8,"Below 0.8",IF(tblRides[[#This Row],[supply_demand_ratio]]&lt;1,"Between 0.8-1.0",IF(tblRides[[#This Row],[supply_demand_ratio]]&lt;=1.2,"Between 1.0-1.2","Above 1.2")))</f>
        <v>Between 0.8-1.0</v>
      </c>
    </row>
    <row r="9452" spans="1:25" x14ac:dyDescent="0.3">
      <c r="A9452" t="s">
        <v>9507</v>
      </c>
      <c r="B9452" s="1">
        <v>46107.738194444442</v>
      </c>
      <c r="C9452" s="2">
        <v>46107</v>
      </c>
      <c r="D9452">
        <v>17</v>
      </c>
      <c r="E9452" t="s">
        <v>36</v>
      </c>
      <c r="F9452" t="s">
        <v>26</v>
      </c>
      <c r="G9452">
        <v>7.7</v>
      </c>
      <c r="H9452">
        <v>195.94</v>
      </c>
      <c r="I9452">
        <v>193.13</v>
      </c>
      <c r="J9452">
        <v>1.4</v>
      </c>
      <c r="K9452">
        <v>11.5</v>
      </c>
      <c r="L9452">
        <v>12.7</v>
      </c>
      <c r="M9452">
        <v>101</v>
      </c>
      <c r="N9452" t="s">
        <v>72</v>
      </c>
      <c r="O9452">
        <v>0.61499999999999999</v>
      </c>
      <c r="P9452" t="s">
        <v>28</v>
      </c>
      <c r="Q9452" t="s">
        <v>29</v>
      </c>
      <c r="R9452">
        <v>4.57</v>
      </c>
      <c r="S9452">
        <v>10</v>
      </c>
      <c r="T9452">
        <v>-2.81</v>
      </c>
      <c r="U9452">
        <v>1.2</v>
      </c>
      <c r="V9452" t="s">
        <v>30</v>
      </c>
      <c r="W9452" t="s">
        <v>77</v>
      </c>
      <c r="X9452">
        <v>1</v>
      </c>
      <c r="Y9452" t="str">
        <f>IF(tblRides[[#This Row],[supply_demand_ratio]]&lt;0.8,"Below 0.8",IF(tblRides[[#This Row],[supply_demand_ratio]]&lt;1,"Between 0.8-1.0",IF(tblRides[[#This Row],[supply_demand_ratio]]&lt;=1.2,"Between 1.0-1.2","Above 1.2")))</f>
        <v>Below 0.8</v>
      </c>
    </row>
    <row r="9453" spans="1:25" x14ac:dyDescent="0.3">
      <c r="A9453" t="s">
        <v>9508</v>
      </c>
      <c r="B9453" s="1">
        <v>46107.741666666669</v>
      </c>
      <c r="C9453" s="2">
        <v>46107</v>
      </c>
      <c r="D9453">
        <v>17</v>
      </c>
      <c r="E9453" t="s">
        <v>62</v>
      </c>
      <c r="F9453" t="s">
        <v>26</v>
      </c>
      <c r="G9453">
        <v>7.8</v>
      </c>
      <c r="H9453">
        <v>141.83000000000001</v>
      </c>
      <c r="I9453">
        <v>146.09</v>
      </c>
      <c r="J9453">
        <v>1</v>
      </c>
      <c r="K9453">
        <v>3.6</v>
      </c>
      <c r="L9453">
        <v>1.7</v>
      </c>
      <c r="M9453">
        <v>53</v>
      </c>
      <c r="N9453" t="s">
        <v>41</v>
      </c>
      <c r="O9453">
        <v>1.29</v>
      </c>
      <c r="P9453" t="s">
        <v>28</v>
      </c>
      <c r="Q9453" t="s">
        <v>29</v>
      </c>
      <c r="R9453">
        <v>4.59</v>
      </c>
      <c r="S9453">
        <v>5</v>
      </c>
      <c r="T9453">
        <v>4.26</v>
      </c>
      <c r="U9453">
        <v>-1.9</v>
      </c>
      <c r="V9453" t="s">
        <v>30</v>
      </c>
      <c r="W9453" t="s">
        <v>31</v>
      </c>
      <c r="X9453">
        <v>1</v>
      </c>
      <c r="Y9453" t="str">
        <f>IF(tblRides[[#This Row],[supply_demand_ratio]]&lt;0.8,"Below 0.8",IF(tblRides[[#This Row],[supply_demand_ratio]]&lt;1,"Between 0.8-1.0",IF(tblRides[[#This Row],[supply_demand_ratio]]&lt;=1.2,"Between 1.0-1.2","Above 1.2")))</f>
        <v>Above 1.2</v>
      </c>
    </row>
    <row r="9454" spans="1:25" x14ac:dyDescent="0.3">
      <c r="A9454" t="s">
        <v>9509</v>
      </c>
      <c r="B9454" s="1">
        <v>46107.741666666669</v>
      </c>
      <c r="C9454" s="2">
        <v>46107</v>
      </c>
      <c r="D9454">
        <v>17</v>
      </c>
      <c r="E9454" t="s">
        <v>25</v>
      </c>
      <c r="F9454" t="s">
        <v>26</v>
      </c>
      <c r="G9454">
        <v>2.8</v>
      </c>
      <c r="H9454">
        <v>116.97</v>
      </c>
      <c r="J9454">
        <v>1.4</v>
      </c>
      <c r="K9454">
        <v>9</v>
      </c>
      <c r="L9454">
        <v>9.5</v>
      </c>
      <c r="M9454">
        <v>104</v>
      </c>
      <c r="N9454" t="s">
        <v>72</v>
      </c>
      <c r="O9454">
        <v>0.59199999999999997</v>
      </c>
      <c r="P9454" t="s">
        <v>37</v>
      </c>
      <c r="Q9454" t="s">
        <v>103</v>
      </c>
      <c r="R9454">
        <v>4.2300000000000004</v>
      </c>
      <c r="S9454">
        <v>7</v>
      </c>
      <c r="U9454">
        <v>0.5</v>
      </c>
      <c r="V9454" t="s">
        <v>30</v>
      </c>
      <c r="W9454" t="s">
        <v>45</v>
      </c>
      <c r="X9454">
        <v>0</v>
      </c>
      <c r="Y9454" t="str">
        <f>IF(tblRides[[#This Row],[supply_demand_ratio]]&lt;0.8,"Below 0.8",IF(tblRides[[#This Row],[supply_demand_ratio]]&lt;1,"Between 0.8-1.0",IF(tblRides[[#This Row],[supply_demand_ratio]]&lt;=1.2,"Between 1.0-1.2","Above 1.2")))</f>
        <v>Below 0.8</v>
      </c>
    </row>
    <row r="9455" spans="1:25" x14ac:dyDescent="0.3">
      <c r="A9455" t="s">
        <v>9510</v>
      </c>
      <c r="B9455" s="1">
        <v>46107.815972222219</v>
      </c>
      <c r="C9455" s="2">
        <v>46107</v>
      </c>
      <c r="D9455">
        <v>19</v>
      </c>
      <c r="E9455" t="s">
        <v>33</v>
      </c>
      <c r="F9455" t="s">
        <v>34</v>
      </c>
      <c r="G9455">
        <v>2.1</v>
      </c>
      <c r="H9455">
        <v>86.18</v>
      </c>
      <c r="I9455">
        <v>83.96</v>
      </c>
      <c r="J9455">
        <v>1.2</v>
      </c>
      <c r="K9455">
        <v>5.3</v>
      </c>
      <c r="L9455">
        <v>2.5</v>
      </c>
      <c r="M9455">
        <v>85</v>
      </c>
      <c r="N9455" t="s">
        <v>72</v>
      </c>
      <c r="O9455">
        <v>0.73499999999999999</v>
      </c>
      <c r="P9455" t="s">
        <v>28</v>
      </c>
      <c r="Q9455" t="s">
        <v>29</v>
      </c>
      <c r="R9455">
        <v>4.83</v>
      </c>
      <c r="S9455">
        <v>0</v>
      </c>
      <c r="T9455">
        <v>-2.2200000000000002</v>
      </c>
      <c r="U9455">
        <v>-2.8</v>
      </c>
      <c r="V9455" t="s">
        <v>30</v>
      </c>
      <c r="W9455" t="s">
        <v>45</v>
      </c>
      <c r="X9455">
        <v>1</v>
      </c>
      <c r="Y9455" t="str">
        <f>IF(tblRides[[#This Row],[supply_demand_ratio]]&lt;0.8,"Below 0.8",IF(tblRides[[#This Row],[supply_demand_ratio]]&lt;1,"Between 0.8-1.0",IF(tblRides[[#This Row],[supply_demand_ratio]]&lt;=1.2,"Between 1.0-1.2","Above 1.2")))</f>
        <v>Below 0.8</v>
      </c>
    </row>
    <row r="9456" spans="1:25" x14ac:dyDescent="0.3">
      <c r="A9456" t="s">
        <v>9511</v>
      </c>
      <c r="B9456" s="1">
        <v>46107.824999999997</v>
      </c>
      <c r="C9456" s="2">
        <v>46107</v>
      </c>
      <c r="D9456">
        <v>19</v>
      </c>
      <c r="E9456" t="s">
        <v>36</v>
      </c>
      <c r="F9456" t="s">
        <v>26</v>
      </c>
      <c r="G9456">
        <v>12.5</v>
      </c>
      <c r="H9456">
        <v>292.31</v>
      </c>
      <c r="I9456">
        <v>287.61</v>
      </c>
      <c r="J9456">
        <v>1.2</v>
      </c>
      <c r="K9456">
        <v>5.2</v>
      </c>
      <c r="L9456">
        <v>11.1</v>
      </c>
      <c r="M9456">
        <v>75</v>
      </c>
      <c r="N9456" t="s">
        <v>27</v>
      </c>
      <c r="O9456">
        <v>0.72899999999999998</v>
      </c>
      <c r="P9456" t="s">
        <v>28</v>
      </c>
      <c r="Q9456" t="s">
        <v>29</v>
      </c>
      <c r="R9456">
        <v>4.63</v>
      </c>
      <c r="S9456">
        <v>77</v>
      </c>
      <c r="T9456">
        <v>-4.7</v>
      </c>
      <c r="U9456">
        <v>5.9</v>
      </c>
      <c r="V9456" t="s">
        <v>30</v>
      </c>
      <c r="W9456" t="s">
        <v>45</v>
      </c>
      <c r="X9456">
        <v>1</v>
      </c>
      <c r="Y9456" t="str">
        <f>IF(tblRides[[#This Row],[supply_demand_ratio]]&lt;0.8,"Below 0.8",IF(tblRides[[#This Row],[supply_demand_ratio]]&lt;1,"Between 0.8-1.0",IF(tblRides[[#This Row],[supply_demand_ratio]]&lt;=1.2,"Between 1.0-1.2","Above 1.2")))</f>
        <v>Below 0.8</v>
      </c>
    </row>
    <row r="9457" spans="1:25" x14ac:dyDescent="0.3">
      <c r="A9457" t="s">
        <v>9512</v>
      </c>
      <c r="B9457" s="1">
        <v>46107.825694444444</v>
      </c>
      <c r="C9457" s="2">
        <v>46107</v>
      </c>
      <c r="D9457">
        <v>19</v>
      </c>
      <c r="E9457" t="s">
        <v>25</v>
      </c>
      <c r="F9457" t="s">
        <v>26</v>
      </c>
      <c r="G9457">
        <v>3.9</v>
      </c>
      <c r="H9457">
        <v>141.46</v>
      </c>
      <c r="I9457">
        <v>140.47</v>
      </c>
      <c r="J9457">
        <v>1.5</v>
      </c>
      <c r="K9457">
        <v>11.3</v>
      </c>
      <c r="L9457">
        <v>13.7</v>
      </c>
      <c r="M9457">
        <v>95</v>
      </c>
      <c r="N9457" t="s">
        <v>72</v>
      </c>
      <c r="O9457">
        <v>0.60599999999999998</v>
      </c>
      <c r="P9457" t="s">
        <v>28</v>
      </c>
      <c r="Q9457" t="s">
        <v>29</v>
      </c>
      <c r="R9457">
        <v>5</v>
      </c>
      <c r="S9457">
        <v>2</v>
      </c>
      <c r="T9457">
        <v>-0.99</v>
      </c>
      <c r="U9457">
        <v>2.4</v>
      </c>
      <c r="V9457" t="s">
        <v>30</v>
      </c>
      <c r="W9457" t="s">
        <v>77</v>
      </c>
      <c r="X9457">
        <v>1</v>
      </c>
      <c r="Y9457" t="str">
        <f>IF(tblRides[[#This Row],[supply_demand_ratio]]&lt;0.8,"Below 0.8",IF(tblRides[[#This Row],[supply_demand_ratio]]&lt;1,"Between 0.8-1.0",IF(tblRides[[#This Row],[supply_demand_ratio]]&lt;=1.2,"Between 1.0-1.2","Above 1.2")))</f>
        <v>Below 0.8</v>
      </c>
    </row>
    <row r="9458" spans="1:25" x14ac:dyDescent="0.3">
      <c r="A9458" t="s">
        <v>9513</v>
      </c>
      <c r="B9458" s="1">
        <v>46107.830555555556</v>
      </c>
      <c r="C9458" s="2">
        <v>46107</v>
      </c>
      <c r="D9458">
        <v>19</v>
      </c>
      <c r="E9458" t="s">
        <v>25</v>
      </c>
      <c r="F9458" t="s">
        <v>26</v>
      </c>
      <c r="G9458">
        <v>5.3</v>
      </c>
      <c r="H9458">
        <v>164.74</v>
      </c>
      <c r="I9458">
        <v>152.19</v>
      </c>
      <c r="J9458">
        <v>1.3</v>
      </c>
      <c r="K9458">
        <v>11.7</v>
      </c>
      <c r="L9458">
        <v>15.6</v>
      </c>
      <c r="M9458">
        <v>73</v>
      </c>
      <c r="N9458" t="s">
        <v>27</v>
      </c>
      <c r="O9458">
        <v>0.56100000000000005</v>
      </c>
      <c r="P9458" t="s">
        <v>28</v>
      </c>
      <c r="Q9458" t="s">
        <v>29</v>
      </c>
      <c r="R9458">
        <v>4.57</v>
      </c>
      <c r="S9458">
        <v>36</v>
      </c>
      <c r="T9458">
        <v>-12.55</v>
      </c>
      <c r="U9458">
        <v>3.9</v>
      </c>
      <c r="V9458" t="s">
        <v>30</v>
      </c>
      <c r="W9458" t="s">
        <v>77</v>
      </c>
      <c r="X9458">
        <v>1</v>
      </c>
      <c r="Y9458" t="str">
        <f>IF(tblRides[[#This Row],[supply_demand_ratio]]&lt;0.8,"Below 0.8",IF(tblRides[[#This Row],[supply_demand_ratio]]&lt;1,"Between 0.8-1.0",IF(tblRides[[#This Row],[supply_demand_ratio]]&lt;=1.2,"Between 1.0-1.2","Above 1.2")))</f>
        <v>Below 0.8</v>
      </c>
    </row>
    <row r="9459" spans="1:25" x14ac:dyDescent="0.3">
      <c r="A9459" t="s">
        <v>9514</v>
      </c>
      <c r="B9459" s="1">
        <v>46107.835416666669</v>
      </c>
      <c r="C9459" s="2">
        <v>46107</v>
      </c>
      <c r="D9459">
        <v>20</v>
      </c>
      <c r="E9459" t="s">
        <v>25</v>
      </c>
      <c r="F9459" t="s">
        <v>26</v>
      </c>
      <c r="G9459">
        <v>11.1</v>
      </c>
      <c r="H9459">
        <v>267.88</v>
      </c>
      <c r="I9459">
        <v>270.26</v>
      </c>
      <c r="J9459">
        <v>1.3</v>
      </c>
      <c r="K9459">
        <v>9.3000000000000007</v>
      </c>
      <c r="L9459">
        <v>8</v>
      </c>
      <c r="M9459">
        <v>91</v>
      </c>
      <c r="N9459" t="s">
        <v>27</v>
      </c>
      <c r="O9459">
        <v>0.66600000000000004</v>
      </c>
      <c r="P9459" t="s">
        <v>28</v>
      </c>
      <c r="Q9459" t="s">
        <v>29</v>
      </c>
      <c r="R9459">
        <v>4.72</v>
      </c>
      <c r="S9459">
        <v>9</v>
      </c>
      <c r="T9459">
        <v>2.38</v>
      </c>
      <c r="U9459">
        <v>-1.3</v>
      </c>
      <c r="V9459" t="s">
        <v>30</v>
      </c>
      <c r="W9459" t="s">
        <v>45</v>
      </c>
      <c r="X9459">
        <v>1</v>
      </c>
      <c r="Y9459" t="str">
        <f>IF(tblRides[[#This Row],[supply_demand_ratio]]&lt;0.8,"Below 0.8",IF(tblRides[[#This Row],[supply_demand_ratio]]&lt;1,"Between 0.8-1.0",IF(tblRides[[#This Row],[supply_demand_ratio]]&lt;=1.2,"Between 1.0-1.2","Above 1.2")))</f>
        <v>Below 0.8</v>
      </c>
    </row>
    <row r="9460" spans="1:25" x14ac:dyDescent="0.3">
      <c r="A9460" t="s">
        <v>9515</v>
      </c>
      <c r="B9460" s="1">
        <v>46107.855555555558</v>
      </c>
      <c r="C9460" s="2">
        <v>46107</v>
      </c>
      <c r="D9460">
        <v>20</v>
      </c>
      <c r="E9460" t="s">
        <v>33</v>
      </c>
      <c r="F9460" t="s">
        <v>26</v>
      </c>
      <c r="G9460">
        <v>6.9</v>
      </c>
      <c r="H9460">
        <v>140</v>
      </c>
      <c r="J9460">
        <v>1.1000000000000001</v>
      </c>
      <c r="K9460">
        <v>4.5</v>
      </c>
      <c r="L9460">
        <v>6.7</v>
      </c>
      <c r="M9460">
        <v>64</v>
      </c>
      <c r="N9460" t="s">
        <v>41</v>
      </c>
      <c r="O9460">
        <v>0.94699999999999995</v>
      </c>
      <c r="P9460" t="s">
        <v>58</v>
      </c>
      <c r="Q9460" t="s">
        <v>59</v>
      </c>
      <c r="R9460">
        <v>4.87</v>
      </c>
      <c r="S9460">
        <v>17</v>
      </c>
      <c r="U9460">
        <v>2.2000000000000002</v>
      </c>
      <c r="V9460" t="s">
        <v>30</v>
      </c>
      <c r="W9460" t="s">
        <v>31</v>
      </c>
      <c r="X9460">
        <v>0</v>
      </c>
      <c r="Y9460" t="str">
        <f>IF(tblRides[[#This Row],[supply_demand_ratio]]&lt;0.8,"Below 0.8",IF(tblRides[[#This Row],[supply_demand_ratio]]&lt;1,"Between 0.8-1.0",IF(tblRides[[#This Row],[supply_demand_ratio]]&lt;=1.2,"Between 1.0-1.2","Above 1.2")))</f>
        <v>Between 0.8-1.0</v>
      </c>
    </row>
    <row r="9461" spans="1:25" x14ac:dyDescent="0.3">
      <c r="A9461" t="s">
        <v>9516</v>
      </c>
      <c r="B9461" s="1">
        <v>46107.904166666667</v>
      </c>
      <c r="C9461" s="2">
        <v>46107</v>
      </c>
      <c r="D9461">
        <v>21</v>
      </c>
      <c r="E9461" t="s">
        <v>43</v>
      </c>
      <c r="F9461" t="s">
        <v>26</v>
      </c>
      <c r="G9461">
        <v>5.4</v>
      </c>
      <c r="H9461">
        <v>106.89</v>
      </c>
      <c r="I9461">
        <v>114.95</v>
      </c>
      <c r="J9461">
        <v>1</v>
      </c>
      <c r="K9461">
        <v>2.6</v>
      </c>
      <c r="L9461">
        <v>3</v>
      </c>
      <c r="M9461">
        <v>48</v>
      </c>
      <c r="N9461" t="s">
        <v>41</v>
      </c>
      <c r="O9461">
        <v>1.575</v>
      </c>
      <c r="P9461" t="s">
        <v>28</v>
      </c>
      <c r="Q9461" t="s">
        <v>29</v>
      </c>
      <c r="R9461">
        <v>5</v>
      </c>
      <c r="S9461">
        <v>9</v>
      </c>
      <c r="T9461">
        <v>8.06</v>
      </c>
      <c r="U9461">
        <v>0.4</v>
      </c>
      <c r="V9461" t="s">
        <v>30</v>
      </c>
      <c r="W9461" t="s">
        <v>31</v>
      </c>
      <c r="X9461">
        <v>1</v>
      </c>
      <c r="Y9461" t="str">
        <f>IF(tblRides[[#This Row],[supply_demand_ratio]]&lt;0.8,"Below 0.8",IF(tblRides[[#This Row],[supply_demand_ratio]]&lt;1,"Between 0.8-1.0",IF(tblRides[[#This Row],[supply_demand_ratio]]&lt;=1.2,"Between 1.0-1.2","Above 1.2")))</f>
        <v>Above 1.2</v>
      </c>
    </row>
    <row r="9462" spans="1:25" x14ac:dyDescent="0.3">
      <c r="A9462" t="s">
        <v>9517</v>
      </c>
      <c r="B9462" s="1">
        <v>46107.93472222222</v>
      </c>
      <c r="C9462" s="2">
        <v>46107</v>
      </c>
      <c r="D9462">
        <v>22</v>
      </c>
      <c r="E9462" t="s">
        <v>33</v>
      </c>
      <c r="F9462" t="s">
        <v>26</v>
      </c>
      <c r="G9462">
        <v>2.6</v>
      </c>
      <c r="H9462">
        <v>79.27</v>
      </c>
      <c r="I9462">
        <v>74.5</v>
      </c>
      <c r="J9462">
        <v>1</v>
      </c>
      <c r="K9462">
        <v>2</v>
      </c>
      <c r="L9462">
        <v>1</v>
      </c>
      <c r="M9462">
        <v>86</v>
      </c>
      <c r="N9462" t="s">
        <v>41</v>
      </c>
      <c r="O9462">
        <v>1.3280000000000001</v>
      </c>
      <c r="P9462" t="s">
        <v>28</v>
      </c>
      <c r="Q9462" t="s">
        <v>29</v>
      </c>
      <c r="R9462">
        <v>4.55</v>
      </c>
      <c r="S9462">
        <v>30</v>
      </c>
      <c r="T9462">
        <v>-4.7699999999999996</v>
      </c>
      <c r="U9462">
        <v>-1</v>
      </c>
      <c r="V9462" t="s">
        <v>30</v>
      </c>
      <c r="W9462" t="s">
        <v>31</v>
      </c>
      <c r="X9462">
        <v>1</v>
      </c>
      <c r="Y9462" t="str">
        <f>IF(tblRides[[#This Row],[supply_demand_ratio]]&lt;0.8,"Below 0.8",IF(tblRides[[#This Row],[supply_demand_ratio]]&lt;1,"Between 0.8-1.0",IF(tblRides[[#This Row],[supply_demand_ratio]]&lt;=1.2,"Between 1.0-1.2","Above 1.2")))</f>
        <v>Above 1.2</v>
      </c>
    </row>
    <row r="9463" spans="1:25" x14ac:dyDescent="0.3">
      <c r="A9463" t="s">
        <v>9518</v>
      </c>
      <c r="B9463" s="1">
        <v>46107.936111111114</v>
      </c>
      <c r="C9463" s="2">
        <v>46107</v>
      </c>
      <c r="D9463">
        <v>22</v>
      </c>
      <c r="E9463" t="s">
        <v>33</v>
      </c>
      <c r="F9463" t="s">
        <v>34</v>
      </c>
      <c r="G9463">
        <v>4</v>
      </c>
      <c r="H9463">
        <v>103.5</v>
      </c>
      <c r="I9463">
        <v>100.99</v>
      </c>
      <c r="J9463">
        <v>1</v>
      </c>
      <c r="K9463">
        <v>4.9000000000000004</v>
      </c>
      <c r="L9463">
        <v>2.1</v>
      </c>
      <c r="M9463">
        <v>94</v>
      </c>
      <c r="N9463" t="s">
        <v>41</v>
      </c>
      <c r="O9463">
        <v>1.37</v>
      </c>
      <c r="P9463" t="s">
        <v>28</v>
      </c>
      <c r="Q9463" t="s">
        <v>29</v>
      </c>
      <c r="R9463">
        <v>4.62</v>
      </c>
      <c r="S9463">
        <v>0</v>
      </c>
      <c r="T9463">
        <v>-2.5099999999999998</v>
      </c>
      <c r="U9463">
        <v>-2.8</v>
      </c>
      <c r="V9463" t="s">
        <v>30</v>
      </c>
      <c r="W9463" t="s">
        <v>31</v>
      </c>
      <c r="X9463">
        <v>1</v>
      </c>
      <c r="Y9463" t="str">
        <f>IF(tblRides[[#This Row],[supply_demand_ratio]]&lt;0.8,"Below 0.8",IF(tblRides[[#This Row],[supply_demand_ratio]]&lt;1,"Between 0.8-1.0",IF(tblRides[[#This Row],[supply_demand_ratio]]&lt;=1.2,"Between 1.0-1.2","Above 1.2")))</f>
        <v>Above 1.2</v>
      </c>
    </row>
    <row r="9464" spans="1:25" x14ac:dyDescent="0.3">
      <c r="A9464" t="s">
        <v>9519</v>
      </c>
      <c r="B9464" s="1">
        <v>46107.941666666666</v>
      </c>
      <c r="C9464" s="2">
        <v>46107</v>
      </c>
      <c r="D9464">
        <v>22</v>
      </c>
      <c r="E9464" t="s">
        <v>33</v>
      </c>
      <c r="F9464" t="s">
        <v>26</v>
      </c>
      <c r="G9464">
        <v>3.4</v>
      </c>
      <c r="H9464">
        <v>97.15</v>
      </c>
      <c r="I9464">
        <v>91.57</v>
      </c>
      <c r="J9464">
        <v>1</v>
      </c>
      <c r="K9464">
        <v>2</v>
      </c>
      <c r="L9464">
        <v>3.7</v>
      </c>
      <c r="M9464">
        <v>84</v>
      </c>
      <c r="N9464" t="s">
        <v>41</v>
      </c>
      <c r="O9464">
        <v>1.1080000000000001</v>
      </c>
      <c r="P9464" t="s">
        <v>28</v>
      </c>
      <c r="Q9464" t="s">
        <v>29</v>
      </c>
      <c r="R9464">
        <v>4.75</v>
      </c>
      <c r="S9464">
        <v>4</v>
      </c>
      <c r="T9464">
        <v>-5.58</v>
      </c>
      <c r="U9464">
        <v>1.7</v>
      </c>
      <c r="V9464" t="s">
        <v>30</v>
      </c>
      <c r="W9464" t="s">
        <v>31</v>
      </c>
      <c r="X9464">
        <v>1</v>
      </c>
      <c r="Y9464" t="str">
        <f>IF(tblRides[[#This Row],[supply_demand_ratio]]&lt;0.8,"Below 0.8",IF(tblRides[[#This Row],[supply_demand_ratio]]&lt;1,"Between 0.8-1.0",IF(tblRides[[#This Row],[supply_demand_ratio]]&lt;=1.2,"Between 1.0-1.2","Above 1.2")))</f>
        <v>Between 1.0-1.2</v>
      </c>
    </row>
    <row r="9465" spans="1:25" x14ac:dyDescent="0.3">
      <c r="A9465" t="s">
        <v>9520</v>
      </c>
      <c r="B9465" s="1">
        <v>46107.954861111109</v>
      </c>
      <c r="C9465" s="2">
        <v>46107</v>
      </c>
      <c r="D9465">
        <v>22</v>
      </c>
      <c r="E9465" t="s">
        <v>25</v>
      </c>
      <c r="F9465" t="s">
        <v>34</v>
      </c>
      <c r="G9465">
        <v>4.9000000000000004</v>
      </c>
      <c r="H9465">
        <v>108.95</v>
      </c>
      <c r="I9465">
        <v>109.75</v>
      </c>
      <c r="J9465">
        <v>1</v>
      </c>
      <c r="K9465">
        <v>3.7</v>
      </c>
      <c r="L9465">
        <v>11.7</v>
      </c>
      <c r="M9465">
        <v>112</v>
      </c>
      <c r="N9465" t="s">
        <v>41</v>
      </c>
      <c r="O9465">
        <v>1.115</v>
      </c>
      <c r="P9465" t="s">
        <v>28</v>
      </c>
      <c r="Q9465" t="s">
        <v>29</v>
      </c>
      <c r="R9465">
        <v>4.66</v>
      </c>
      <c r="S9465">
        <v>0</v>
      </c>
      <c r="T9465">
        <v>0.8</v>
      </c>
      <c r="U9465">
        <v>8</v>
      </c>
      <c r="V9465" t="s">
        <v>30</v>
      </c>
      <c r="W9465" t="s">
        <v>31</v>
      </c>
      <c r="X9465">
        <v>1</v>
      </c>
      <c r="Y9465" t="str">
        <f>IF(tblRides[[#This Row],[supply_demand_ratio]]&lt;0.8,"Below 0.8",IF(tblRides[[#This Row],[supply_demand_ratio]]&lt;1,"Between 0.8-1.0",IF(tblRides[[#This Row],[supply_demand_ratio]]&lt;=1.2,"Between 1.0-1.2","Above 1.2")))</f>
        <v>Between 1.0-1.2</v>
      </c>
    </row>
    <row r="9466" spans="1:25" x14ac:dyDescent="0.3">
      <c r="A9466" t="s">
        <v>9521</v>
      </c>
      <c r="B9466" s="1">
        <v>46107.970138888886</v>
      </c>
      <c r="C9466" s="2">
        <v>46107</v>
      </c>
      <c r="D9466">
        <v>23</v>
      </c>
      <c r="E9466" t="s">
        <v>36</v>
      </c>
      <c r="F9466" t="s">
        <v>34</v>
      </c>
      <c r="G9466">
        <v>3.1</v>
      </c>
      <c r="H9466">
        <v>90.42</v>
      </c>
      <c r="I9466">
        <v>93.24</v>
      </c>
      <c r="J9466">
        <v>1</v>
      </c>
      <c r="K9466">
        <v>5.3</v>
      </c>
      <c r="L9466">
        <v>8.8000000000000007</v>
      </c>
      <c r="M9466">
        <v>105</v>
      </c>
      <c r="N9466" t="s">
        <v>27</v>
      </c>
      <c r="O9466">
        <v>1.0980000000000001</v>
      </c>
      <c r="P9466" t="s">
        <v>28</v>
      </c>
      <c r="Q9466" t="s">
        <v>29</v>
      </c>
      <c r="R9466">
        <v>4.8600000000000003</v>
      </c>
      <c r="S9466">
        <v>0</v>
      </c>
      <c r="T9466">
        <v>2.82</v>
      </c>
      <c r="U9466">
        <v>3.5</v>
      </c>
      <c r="V9466" t="s">
        <v>30</v>
      </c>
      <c r="W9466" t="s">
        <v>45</v>
      </c>
      <c r="X9466">
        <v>1</v>
      </c>
      <c r="Y9466" t="str">
        <f>IF(tblRides[[#This Row],[supply_demand_ratio]]&lt;0.8,"Below 0.8",IF(tblRides[[#This Row],[supply_demand_ratio]]&lt;1,"Between 0.8-1.0",IF(tblRides[[#This Row],[supply_demand_ratio]]&lt;=1.2,"Between 1.0-1.2","Above 1.2")))</f>
        <v>Between 1.0-1.2</v>
      </c>
    </row>
    <row r="9467" spans="1:25" x14ac:dyDescent="0.3">
      <c r="A9467" t="s">
        <v>9522</v>
      </c>
      <c r="B9467" s="1">
        <v>46107.972916666666</v>
      </c>
      <c r="C9467" s="2">
        <v>46107</v>
      </c>
      <c r="D9467">
        <v>23</v>
      </c>
      <c r="E9467" t="s">
        <v>33</v>
      </c>
      <c r="F9467" t="s">
        <v>26</v>
      </c>
      <c r="G9467">
        <v>2.1</v>
      </c>
      <c r="H9467">
        <v>68.099999999999994</v>
      </c>
      <c r="I9467">
        <v>71.23</v>
      </c>
      <c r="J9467">
        <v>1</v>
      </c>
      <c r="K9467">
        <v>2.2999999999999998</v>
      </c>
      <c r="L9467">
        <v>5</v>
      </c>
      <c r="M9467">
        <v>95</v>
      </c>
      <c r="N9467" t="s">
        <v>27</v>
      </c>
      <c r="O9467">
        <v>1.1120000000000001</v>
      </c>
      <c r="P9467" t="s">
        <v>28</v>
      </c>
      <c r="Q9467" t="s">
        <v>29</v>
      </c>
      <c r="R9467">
        <v>4.75</v>
      </c>
      <c r="S9467">
        <v>7</v>
      </c>
      <c r="T9467">
        <v>3.13</v>
      </c>
      <c r="U9467">
        <v>2.7</v>
      </c>
      <c r="V9467" t="s">
        <v>30</v>
      </c>
      <c r="W9467" t="s">
        <v>31</v>
      </c>
      <c r="X9467">
        <v>1</v>
      </c>
      <c r="Y9467" t="str">
        <f>IF(tblRides[[#This Row],[supply_demand_ratio]]&lt;0.8,"Below 0.8",IF(tblRides[[#This Row],[supply_demand_ratio]]&lt;1,"Between 0.8-1.0",IF(tblRides[[#This Row],[supply_demand_ratio]]&lt;=1.2,"Between 1.0-1.2","Above 1.2")))</f>
        <v>Between 1.0-1.2</v>
      </c>
    </row>
    <row r="9468" spans="1:25" x14ac:dyDescent="0.3">
      <c r="A9468" t="s">
        <v>9523</v>
      </c>
      <c r="B9468" s="1">
        <v>46107.972916666666</v>
      </c>
      <c r="C9468" s="2">
        <v>46107</v>
      </c>
      <c r="D9468">
        <v>23</v>
      </c>
      <c r="E9468" t="s">
        <v>25</v>
      </c>
      <c r="F9468" t="s">
        <v>34</v>
      </c>
      <c r="G9468">
        <v>5.7</v>
      </c>
      <c r="H9468">
        <v>131.80000000000001</v>
      </c>
      <c r="I9468">
        <v>136.68</v>
      </c>
      <c r="J9468">
        <v>1</v>
      </c>
      <c r="K9468">
        <v>4.0999999999999996</v>
      </c>
      <c r="L9468">
        <v>9.4</v>
      </c>
      <c r="M9468">
        <v>116</v>
      </c>
      <c r="N9468" t="s">
        <v>27</v>
      </c>
      <c r="O9468">
        <v>1.004</v>
      </c>
      <c r="P9468" t="s">
        <v>28</v>
      </c>
      <c r="Q9468" t="s">
        <v>29</v>
      </c>
      <c r="R9468">
        <v>4.97</v>
      </c>
      <c r="S9468">
        <v>0</v>
      </c>
      <c r="T9468">
        <v>4.88</v>
      </c>
      <c r="U9468">
        <v>5.3</v>
      </c>
      <c r="V9468" t="s">
        <v>30</v>
      </c>
      <c r="W9468" t="s">
        <v>31</v>
      </c>
      <c r="X9468">
        <v>1</v>
      </c>
      <c r="Y9468" t="str">
        <f>IF(tblRides[[#This Row],[supply_demand_ratio]]&lt;0.8,"Below 0.8",IF(tblRides[[#This Row],[supply_demand_ratio]]&lt;1,"Between 0.8-1.0",IF(tblRides[[#This Row],[supply_demand_ratio]]&lt;=1.2,"Between 1.0-1.2","Above 1.2")))</f>
        <v>Between 1.0-1.2</v>
      </c>
    </row>
    <row r="9469" spans="1:25" x14ac:dyDescent="0.3">
      <c r="A9469" t="s">
        <v>9524</v>
      </c>
      <c r="B9469" s="1">
        <v>46107.993055555555</v>
      </c>
      <c r="C9469" s="2">
        <v>46107</v>
      </c>
      <c r="D9469">
        <v>23</v>
      </c>
      <c r="E9469" t="s">
        <v>25</v>
      </c>
      <c r="F9469" t="s">
        <v>26</v>
      </c>
      <c r="G9469">
        <v>8.5</v>
      </c>
      <c r="H9469">
        <v>155.47</v>
      </c>
      <c r="I9469">
        <v>152.29</v>
      </c>
      <c r="J9469">
        <v>1</v>
      </c>
      <c r="K9469">
        <v>3.3</v>
      </c>
      <c r="L9469">
        <v>2.2999999999999998</v>
      </c>
      <c r="M9469">
        <v>111</v>
      </c>
      <c r="N9469" t="s">
        <v>27</v>
      </c>
      <c r="O9469">
        <v>1.008</v>
      </c>
      <c r="P9469" t="s">
        <v>28</v>
      </c>
      <c r="Q9469" t="s">
        <v>29</v>
      </c>
      <c r="R9469">
        <v>4.67</v>
      </c>
      <c r="S9469">
        <v>7</v>
      </c>
      <c r="T9469">
        <v>-3.18</v>
      </c>
      <c r="U9469">
        <v>-1</v>
      </c>
      <c r="V9469" t="s">
        <v>30</v>
      </c>
      <c r="W9469" t="s">
        <v>31</v>
      </c>
      <c r="X9469">
        <v>1</v>
      </c>
      <c r="Y9469" t="str">
        <f>IF(tblRides[[#This Row],[supply_demand_ratio]]&lt;0.8,"Below 0.8",IF(tblRides[[#This Row],[supply_demand_ratio]]&lt;1,"Between 0.8-1.0",IF(tblRides[[#This Row],[supply_demand_ratio]]&lt;=1.2,"Between 1.0-1.2","Above 1.2")))</f>
        <v>Between 1.0-1.2</v>
      </c>
    </row>
    <row r="9470" spans="1:25" x14ac:dyDescent="0.3">
      <c r="A9470" t="s">
        <v>9525</v>
      </c>
      <c r="B9470" s="1">
        <v>46108.00277777778</v>
      </c>
      <c r="C9470" s="2">
        <v>46108</v>
      </c>
      <c r="D9470">
        <v>0</v>
      </c>
      <c r="E9470" t="s">
        <v>43</v>
      </c>
      <c r="F9470" t="s">
        <v>26</v>
      </c>
      <c r="G9470">
        <v>1.2</v>
      </c>
      <c r="H9470">
        <v>56.76</v>
      </c>
      <c r="I9470">
        <v>56.96</v>
      </c>
      <c r="J9470">
        <v>1</v>
      </c>
      <c r="K9470">
        <v>5.2</v>
      </c>
      <c r="L9470">
        <v>7.8</v>
      </c>
      <c r="M9470">
        <v>74</v>
      </c>
      <c r="N9470" t="s">
        <v>41</v>
      </c>
      <c r="O9470">
        <v>1.8420000000000001</v>
      </c>
      <c r="P9470" t="s">
        <v>28</v>
      </c>
      <c r="Q9470" t="s">
        <v>29</v>
      </c>
      <c r="R9470">
        <v>4.8899999999999997</v>
      </c>
      <c r="S9470">
        <v>8</v>
      </c>
      <c r="T9470">
        <v>0.2</v>
      </c>
      <c r="U9470">
        <v>2.6</v>
      </c>
      <c r="V9470" t="s">
        <v>159</v>
      </c>
      <c r="W9470" t="s">
        <v>45</v>
      </c>
      <c r="X9470">
        <v>1</v>
      </c>
      <c r="Y9470" t="str">
        <f>IF(tblRides[[#This Row],[supply_demand_ratio]]&lt;0.8,"Below 0.8",IF(tblRides[[#This Row],[supply_demand_ratio]]&lt;1,"Between 0.8-1.0",IF(tblRides[[#This Row],[supply_demand_ratio]]&lt;=1.2,"Between 1.0-1.2","Above 1.2")))</f>
        <v>Above 1.2</v>
      </c>
    </row>
    <row r="9471" spans="1:25" x14ac:dyDescent="0.3">
      <c r="A9471" t="s">
        <v>9526</v>
      </c>
      <c r="B9471" s="1">
        <v>46108.007638888892</v>
      </c>
      <c r="C9471" s="2">
        <v>46108</v>
      </c>
      <c r="D9471">
        <v>0</v>
      </c>
      <c r="E9471" t="s">
        <v>62</v>
      </c>
      <c r="F9471" t="s">
        <v>26</v>
      </c>
      <c r="G9471">
        <v>2.7</v>
      </c>
      <c r="H9471">
        <v>80.77</v>
      </c>
      <c r="I9471">
        <v>78.02</v>
      </c>
      <c r="J9471">
        <v>1.1000000000000001</v>
      </c>
      <c r="K9471">
        <v>4.0999999999999996</v>
      </c>
      <c r="L9471">
        <v>1.4</v>
      </c>
      <c r="M9471">
        <v>56</v>
      </c>
      <c r="N9471" t="s">
        <v>41</v>
      </c>
      <c r="O9471">
        <v>2.2000000000000002</v>
      </c>
      <c r="P9471" t="s">
        <v>28</v>
      </c>
      <c r="Q9471" t="s">
        <v>29</v>
      </c>
      <c r="R9471">
        <v>4.71</v>
      </c>
      <c r="S9471">
        <v>7</v>
      </c>
      <c r="T9471">
        <v>-2.75</v>
      </c>
      <c r="U9471">
        <v>-2.7</v>
      </c>
      <c r="V9471" t="s">
        <v>159</v>
      </c>
      <c r="W9471" t="s">
        <v>31</v>
      </c>
      <c r="X9471">
        <v>1</v>
      </c>
      <c r="Y9471" t="str">
        <f>IF(tblRides[[#This Row],[supply_demand_ratio]]&lt;0.8,"Below 0.8",IF(tblRides[[#This Row],[supply_demand_ratio]]&lt;1,"Between 0.8-1.0",IF(tblRides[[#This Row],[supply_demand_ratio]]&lt;=1.2,"Between 1.0-1.2","Above 1.2")))</f>
        <v>Above 1.2</v>
      </c>
    </row>
    <row r="9472" spans="1:25" x14ac:dyDescent="0.3">
      <c r="A9472" t="s">
        <v>9527</v>
      </c>
      <c r="B9472" s="1">
        <v>46108.023611111108</v>
      </c>
      <c r="C9472" s="2">
        <v>46108</v>
      </c>
      <c r="D9472">
        <v>0</v>
      </c>
      <c r="E9472" t="s">
        <v>43</v>
      </c>
      <c r="F9472" t="s">
        <v>34</v>
      </c>
      <c r="G9472">
        <v>9.3000000000000007</v>
      </c>
      <c r="H9472">
        <v>171.84</v>
      </c>
      <c r="I9472">
        <v>179.9</v>
      </c>
      <c r="J9472">
        <v>1</v>
      </c>
      <c r="K9472">
        <v>2.7</v>
      </c>
      <c r="L9472">
        <v>3.5</v>
      </c>
      <c r="M9472">
        <v>60</v>
      </c>
      <c r="N9472" t="s">
        <v>41</v>
      </c>
      <c r="O9472">
        <v>1.32</v>
      </c>
      <c r="P9472" t="s">
        <v>28</v>
      </c>
      <c r="Q9472" t="s">
        <v>29</v>
      </c>
      <c r="R9472">
        <v>4.83</v>
      </c>
      <c r="S9472">
        <v>0</v>
      </c>
      <c r="T9472">
        <v>8.06</v>
      </c>
      <c r="U9472">
        <v>0.8</v>
      </c>
      <c r="V9472" t="s">
        <v>159</v>
      </c>
      <c r="W9472" t="s">
        <v>31</v>
      </c>
      <c r="X9472">
        <v>1</v>
      </c>
      <c r="Y9472" t="str">
        <f>IF(tblRides[[#This Row],[supply_demand_ratio]]&lt;0.8,"Below 0.8",IF(tblRides[[#This Row],[supply_demand_ratio]]&lt;1,"Between 0.8-1.0",IF(tblRides[[#This Row],[supply_demand_ratio]]&lt;=1.2,"Between 1.0-1.2","Above 1.2")))</f>
        <v>Above 1.2</v>
      </c>
    </row>
    <row r="9473" spans="1:25" x14ac:dyDescent="0.3">
      <c r="A9473" t="s">
        <v>9528</v>
      </c>
      <c r="B9473" s="1">
        <v>46108.029861111114</v>
      </c>
      <c r="C9473" s="2">
        <v>46108</v>
      </c>
      <c r="D9473">
        <v>0</v>
      </c>
      <c r="E9473" t="s">
        <v>25</v>
      </c>
      <c r="F9473" t="s">
        <v>26</v>
      </c>
      <c r="G9473">
        <v>7.2</v>
      </c>
      <c r="H9473">
        <v>155.28</v>
      </c>
      <c r="I9473">
        <v>154.41999999999999</v>
      </c>
      <c r="J9473">
        <v>1</v>
      </c>
      <c r="K9473">
        <v>2</v>
      </c>
      <c r="L9473">
        <v>1</v>
      </c>
      <c r="M9473">
        <v>135</v>
      </c>
      <c r="N9473" t="s">
        <v>41</v>
      </c>
      <c r="O9473">
        <v>1.5249999999999999</v>
      </c>
      <c r="P9473" t="s">
        <v>28</v>
      </c>
      <c r="Q9473" t="s">
        <v>29</v>
      </c>
      <c r="R9473">
        <v>4.7699999999999996</v>
      </c>
      <c r="S9473">
        <v>28</v>
      </c>
      <c r="T9473">
        <v>-0.86</v>
      </c>
      <c r="U9473">
        <v>-1</v>
      </c>
      <c r="V9473" t="s">
        <v>159</v>
      </c>
      <c r="W9473" t="s">
        <v>31</v>
      </c>
      <c r="X9473">
        <v>1</v>
      </c>
      <c r="Y9473" t="str">
        <f>IF(tblRides[[#This Row],[supply_demand_ratio]]&lt;0.8,"Below 0.8",IF(tblRides[[#This Row],[supply_demand_ratio]]&lt;1,"Between 0.8-1.0",IF(tblRides[[#This Row],[supply_demand_ratio]]&lt;=1.2,"Between 1.0-1.2","Above 1.2")))</f>
        <v>Above 1.2</v>
      </c>
    </row>
    <row r="9474" spans="1:25" x14ac:dyDescent="0.3">
      <c r="A9474" t="s">
        <v>9529</v>
      </c>
      <c r="B9474" s="1">
        <v>46108.031944444447</v>
      </c>
      <c r="C9474" s="2">
        <v>46108</v>
      </c>
      <c r="D9474">
        <v>0</v>
      </c>
      <c r="E9474" t="s">
        <v>25</v>
      </c>
      <c r="F9474" t="s">
        <v>26</v>
      </c>
      <c r="G9474">
        <v>7.8</v>
      </c>
      <c r="H9474">
        <v>176.21</v>
      </c>
      <c r="I9474">
        <v>185.15</v>
      </c>
      <c r="J9474">
        <v>1.1000000000000001</v>
      </c>
      <c r="K9474">
        <v>9.6</v>
      </c>
      <c r="L9474">
        <v>13.2</v>
      </c>
      <c r="M9474">
        <v>107</v>
      </c>
      <c r="N9474" t="s">
        <v>27</v>
      </c>
      <c r="O9474">
        <v>0.80600000000000005</v>
      </c>
      <c r="P9474" t="s">
        <v>28</v>
      </c>
      <c r="Q9474" t="s">
        <v>29</v>
      </c>
      <c r="R9474">
        <v>4.71</v>
      </c>
      <c r="S9474">
        <v>1</v>
      </c>
      <c r="T9474">
        <v>8.94</v>
      </c>
      <c r="U9474">
        <v>3.6</v>
      </c>
      <c r="V9474" t="s">
        <v>159</v>
      </c>
      <c r="W9474" t="s">
        <v>45</v>
      </c>
      <c r="X9474">
        <v>1</v>
      </c>
      <c r="Y9474" t="str">
        <f>IF(tblRides[[#This Row],[supply_demand_ratio]]&lt;0.8,"Below 0.8",IF(tblRides[[#This Row],[supply_demand_ratio]]&lt;1,"Between 0.8-1.0",IF(tblRides[[#This Row],[supply_demand_ratio]]&lt;=1.2,"Between 1.0-1.2","Above 1.2")))</f>
        <v>Between 0.8-1.0</v>
      </c>
    </row>
    <row r="9475" spans="1:25" x14ac:dyDescent="0.3">
      <c r="A9475" t="s">
        <v>9530</v>
      </c>
      <c r="B9475" s="1">
        <v>46108.05</v>
      </c>
      <c r="C9475" s="2">
        <v>46108</v>
      </c>
      <c r="D9475">
        <v>1</v>
      </c>
      <c r="E9475" t="s">
        <v>25</v>
      </c>
      <c r="F9475" t="s">
        <v>26</v>
      </c>
      <c r="G9475">
        <v>9.1</v>
      </c>
      <c r="H9475">
        <v>159.79</v>
      </c>
      <c r="I9475">
        <v>159.13999999999999</v>
      </c>
      <c r="J9475">
        <v>1</v>
      </c>
      <c r="K9475">
        <v>2.9</v>
      </c>
      <c r="L9475">
        <v>1</v>
      </c>
      <c r="M9475">
        <v>142</v>
      </c>
      <c r="N9475" t="s">
        <v>27</v>
      </c>
      <c r="O9475">
        <v>1.181</v>
      </c>
      <c r="P9475" t="s">
        <v>28</v>
      </c>
      <c r="Q9475" t="s">
        <v>29</v>
      </c>
      <c r="R9475">
        <v>4.57</v>
      </c>
      <c r="S9475">
        <v>8</v>
      </c>
      <c r="T9475">
        <v>-0.65</v>
      </c>
      <c r="U9475">
        <v>-1.9</v>
      </c>
      <c r="V9475" t="s">
        <v>159</v>
      </c>
      <c r="W9475" t="s">
        <v>31</v>
      </c>
      <c r="X9475">
        <v>1</v>
      </c>
      <c r="Y9475" t="str">
        <f>IF(tblRides[[#This Row],[supply_demand_ratio]]&lt;0.8,"Below 0.8",IF(tblRides[[#This Row],[supply_demand_ratio]]&lt;1,"Between 0.8-1.0",IF(tblRides[[#This Row],[supply_demand_ratio]]&lt;=1.2,"Between 1.0-1.2","Above 1.2")))</f>
        <v>Between 1.0-1.2</v>
      </c>
    </row>
    <row r="9476" spans="1:25" x14ac:dyDescent="0.3">
      <c r="A9476" t="s">
        <v>9531</v>
      </c>
      <c r="B9476" s="1">
        <v>46108.054166666669</v>
      </c>
      <c r="C9476" s="2">
        <v>46108</v>
      </c>
      <c r="D9476">
        <v>1</v>
      </c>
      <c r="E9476" t="s">
        <v>43</v>
      </c>
      <c r="F9476" t="s">
        <v>26</v>
      </c>
      <c r="G9476">
        <v>10.5</v>
      </c>
      <c r="H9476">
        <v>201.68</v>
      </c>
      <c r="I9476">
        <v>204.88</v>
      </c>
      <c r="J9476">
        <v>1</v>
      </c>
      <c r="K9476">
        <v>2.2999999999999998</v>
      </c>
      <c r="L9476">
        <v>1</v>
      </c>
      <c r="M9476">
        <v>63</v>
      </c>
      <c r="N9476" t="s">
        <v>41</v>
      </c>
      <c r="O9476">
        <v>1.4990000000000001</v>
      </c>
      <c r="P9476" t="s">
        <v>28</v>
      </c>
      <c r="Q9476" t="s">
        <v>29</v>
      </c>
      <c r="R9476">
        <v>4.8899999999999997</v>
      </c>
      <c r="S9476">
        <v>8</v>
      </c>
      <c r="T9476">
        <v>3.2</v>
      </c>
      <c r="U9476">
        <v>-1.3</v>
      </c>
      <c r="V9476" t="s">
        <v>159</v>
      </c>
      <c r="W9476" t="s">
        <v>31</v>
      </c>
      <c r="X9476">
        <v>1</v>
      </c>
      <c r="Y9476" t="str">
        <f>IF(tblRides[[#This Row],[supply_demand_ratio]]&lt;0.8,"Below 0.8",IF(tblRides[[#This Row],[supply_demand_ratio]]&lt;1,"Between 0.8-1.0",IF(tblRides[[#This Row],[supply_demand_ratio]]&lt;=1.2,"Between 1.0-1.2","Above 1.2")))</f>
        <v>Above 1.2</v>
      </c>
    </row>
    <row r="9477" spans="1:25" x14ac:dyDescent="0.3">
      <c r="A9477" t="s">
        <v>9532</v>
      </c>
      <c r="B9477" s="1">
        <v>46108.063194444447</v>
      </c>
      <c r="C9477" s="2">
        <v>46108</v>
      </c>
      <c r="D9477">
        <v>1</v>
      </c>
      <c r="E9477" t="s">
        <v>36</v>
      </c>
      <c r="F9477" t="s">
        <v>26</v>
      </c>
      <c r="G9477">
        <v>5</v>
      </c>
      <c r="H9477">
        <v>115.57</v>
      </c>
      <c r="I9477">
        <v>113.24</v>
      </c>
      <c r="J9477">
        <v>1</v>
      </c>
      <c r="K9477">
        <v>6.6</v>
      </c>
      <c r="L9477">
        <v>11.8</v>
      </c>
      <c r="M9477">
        <v>118</v>
      </c>
      <c r="N9477" t="s">
        <v>27</v>
      </c>
      <c r="O9477">
        <v>1.1870000000000001</v>
      </c>
      <c r="P9477" t="s">
        <v>28</v>
      </c>
      <c r="Q9477" t="s">
        <v>29</v>
      </c>
      <c r="R9477">
        <v>4.51</v>
      </c>
      <c r="S9477">
        <v>60</v>
      </c>
      <c r="T9477">
        <v>-2.33</v>
      </c>
      <c r="U9477">
        <v>5.2</v>
      </c>
      <c r="V9477" t="s">
        <v>159</v>
      </c>
      <c r="W9477" t="s">
        <v>45</v>
      </c>
      <c r="X9477">
        <v>1</v>
      </c>
      <c r="Y9477" t="str">
        <f>IF(tblRides[[#This Row],[supply_demand_ratio]]&lt;0.8,"Below 0.8",IF(tblRides[[#This Row],[supply_demand_ratio]]&lt;1,"Between 0.8-1.0",IF(tblRides[[#This Row],[supply_demand_ratio]]&lt;=1.2,"Between 1.0-1.2","Above 1.2")))</f>
        <v>Between 1.0-1.2</v>
      </c>
    </row>
    <row r="9478" spans="1:25" x14ac:dyDescent="0.3">
      <c r="A9478" t="s">
        <v>9533</v>
      </c>
      <c r="B9478" s="1">
        <v>46108.086805555555</v>
      </c>
      <c r="C9478" s="2">
        <v>46108</v>
      </c>
      <c r="D9478">
        <v>2</v>
      </c>
      <c r="E9478" t="s">
        <v>43</v>
      </c>
      <c r="F9478" t="s">
        <v>26</v>
      </c>
      <c r="G9478">
        <v>5.9</v>
      </c>
      <c r="H9478">
        <v>133.61000000000001</v>
      </c>
      <c r="I9478">
        <v>134.69</v>
      </c>
      <c r="J9478">
        <v>1</v>
      </c>
      <c r="K9478">
        <v>3.8</v>
      </c>
      <c r="L9478">
        <v>7.5</v>
      </c>
      <c r="M9478">
        <v>64</v>
      </c>
      <c r="N9478" t="s">
        <v>41</v>
      </c>
      <c r="O9478">
        <v>1.7210000000000001</v>
      </c>
      <c r="P9478" t="s">
        <v>28</v>
      </c>
      <c r="Q9478" t="s">
        <v>29</v>
      </c>
      <c r="R9478">
        <v>4.8499999999999996</v>
      </c>
      <c r="S9478">
        <v>7</v>
      </c>
      <c r="T9478">
        <v>1.08</v>
      </c>
      <c r="U9478">
        <v>3.7</v>
      </c>
      <c r="V9478" t="s">
        <v>159</v>
      </c>
      <c r="W9478" t="s">
        <v>31</v>
      </c>
      <c r="X9478">
        <v>1</v>
      </c>
      <c r="Y9478" t="str">
        <f>IF(tblRides[[#This Row],[supply_demand_ratio]]&lt;0.8,"Below 0.8",IF(tblRides[[#This Row],[supply_demand_ratio]]&lt;1,"Between 0.8-1.0",IF(tblRides[[#This Row],[supply_demand_ratio]]&lt;=1.2,"Between 1.0-1.2","Above 1.2")))</f>
        <v>Above 1.2</v>
      </c>
    </row>
    <row r="9479" spans="1:25" x14ac:dyDescent="0.3">
      <c r="A9479" t="s">
        <v>9534</v>
      </c>
      <c r="B9479" s="1">
        <v>46108.09652777778</v>
      </c>
      <c r="C9479" s="2">
        <v>46108</v>
      </c>
      <c r="D9479">
        <v>2</v>
      </c>
      <c r="E9479" t="s">
        <v>36</v>
      </c>
      <c r="F9479" t="s">
        <v>26</v>
      </c>
      <c r="G9479">
        <v>2.2999999999999998</v>
      </c>
      <c r="H9479">
        <v>77.55</v>
      </c>
      <c r="J9479">
        <v>1</v>
      </c>
      <c r="K9479">
        <v>6.2</v>
      </c>
      <c r="L9479">
        <v>7.3</v>
      </c>
      <c r="M9479">
        <v>119</v>
      </c>
      <c r="N9479" t="s">
        <v>41</v>
      </c>
      <c r="O9479">
        <v>1.506</v>
      </c>
      <c r="P9479" t="s">
        <v>58</v>
      </c>
      <c r="Q9479" t="s">
        <v>108</v>
      </c>
      <c r="R9479">
        <v>4.84</v>
      </c>
      <c r="S9479">
        <v>12</v>
      </c>
      <c r="U9479">
        <v>1.1000000000000001</v>
      </c>
      <c r="V9479" t="s">
        <v>159</v>
      </c>
      <c r="W9479" t="s">
        <v>45</v>
      </c>
      <c r="X9479">
        <v>0</v>
      </c>
      <c r="Y9479" t="str">
        <f>IF(tblRides[[#This Row],[supply_demand_ratio]]&lt;0.8,"Below 0.8",IF(tblRides[[#This Row],[supply_demand_ratio]]&lt;1,"Between 0.8-1.0",IF(tblRides[[#This Row],[supply_demand_ratio]]&lt;=1.2,"Between 1.0-1.2","Above 1.2")))</f>
        <v>Above 1.2</v>
      </c>
    </row>
    <row r="9480" spans="1:25" x14ac:dyDescent="0.3">
      <c r="A9480" t="s">
        <v>9535</v>
      </c>
      <c r="B9480" s="1">
        <v>46108.111805555556</v>
      </c>
      <c r="C9480" s="2">
        <v>46108</v>
      </c>
      <c r="D9480">
        <v>2</v>
      </c>
      <c r="E9480" t="s">
        <v>25</v>
      </c>
      <c r="F9480" t="s">
        <v>26</v>
      </c>
      <c r="G9480">
        <v>5.5</v>
      </c>
      <c r="H9480">
        <v>127.78</v>
      </c>
      <c r="J9480">
        <v>1.1000000000000001</v>
      </c>
      <c r="K9480">
        <v>4.2</v>
      </c>
      <c r="L9480">
        <v>6.5</v>
      </c>
      <c r="M9480">
        <v>124</v>
      </c>
      <c r="N9480" t="s">
        <v>41</v>
      </c>
      <c r="O9480">
        <v>1.3380000000000001</v>
      </c>
      <c r="P9480" t="s">
        <v>58</v>
      </c>
      <c r="Q9480" t="s">
        <v>108</v>
      </c>
      <c r="R9480">
        <v>5</v>
      </c>
      <c r="S9480">
        <v>8</v>
      </c>
      <c r="U9480">
        <v>2.2999999999999998</v>
      </c>
      <c r="V9480" t="s">
        <v>159</v>
      </c>
      <c r="W9480" t="s">
        <v>31</v>
      </c>
      <c r="X9480">
        <v>0</v>
      </c>
      <c r="Y9480" t="str">
        <f>IF(tblRides[[#This Row],[supply_demand_ratio]]&lt;0.8,"Below 0.8",IF(tblRides[[#This Row],[supply_demand_ratio]]&lt;1,"Between 0.8-1.0",IF(tblRides[[#This Row],[supply_demand_ratio]]&lt;=1.2,"Between 1.0-1.2","Above 1.2")))</f>
        <v>Above 1.2</v>
      </c>
    </row>
    <row r="9481" spans="1:25" x14ac:dyDescent="0.3">
      <c r="A9481" t="s">
        <v>9536</v>
      </c>
      <c r="B9481" s="1">
        <v>46108.130555555559</v>
      </c>
      <c r="C9481" s="2">
        <v>46108</v>
      </c>
      <c r="D9481">
        <v>3</v>
      </c>
      <c r="E9481" t="s">
        <v>43</v>
      </c>
      <c r="F9481" t="s">
        <v>26</v>
      </c>
      <c r="G9481">
        <v>8.8000000000000007</v>
      </c>
      <c r="H9481">
        <v>177.65</v>
      </c>
      <c r="I9481">
        <v>173.76</v>
      </c>
      <c r="J9481">
        <v>1</v>
      </c>
      <c r="K9481">
        <v>4.7</v>
      </c>
      <c r="L9481">
        <v>6.4</v>
      </c>
      <c r="M9481">
        <v>65</v>
      </c>
      <c r="N9481" t="s">
        <v>41</v>
      </c>
      <c r="O9481">
        <v>1.24</v>
      </c>
      <c r="P9481" t="s">
        <v>28</v>
      </c>
      <c r="Q9481" t="s">
        <v>29</v>
      </c>
      <c r="R9481">
        <v>4.8899999999999997</v>
      </c>
      <c r="S9481">
        <v>8</v>
      </c>
      <c r="T9481">
        <v>-3.89</v>
      </c>
      <c r="U9481">
        <v>1.7</v>
      </c>
      <c r="V9481" t="s">
        <v>159</v>
      </c>
      <c r="W9481" t="s">
        <v>31</v>
      </c>
      <c r="X9481">
        <v>1</v>
      </c>
      <c r="Y9481" t="str">
        <f>IF(tblRides[[#This Row],[supply_demand_ratio]]&lt;0.8,"Below 0.8",IF(tblRides[[#This Row],[supply_demand_ratio]]&lt;1,"Between 0.8-1.0",IF(tblRides[[#This Row],[supply_demand_ratio]]&lt;=1.2,"Between 1.0-1.2","Above 1.2")))</f>
        <v>Above 1.2</v>
      </c>
    </row>
    <row r="9482" spans="1:25" x14ac:dyDescent="0.3">
      <c r="A9482" t="s">
        <v>9537</v>
      </c>
      <c r="B9482" s="1">
        <v>46108.135416666664</v>
      </c>
      <c r="C9482" s="2">
        <v>46108</v>
      </c>
      <c r="D9482">
        <v>3</v>
      </c>
      <c r="E9482" t="s">
        <v>36</v>
      </c>
      <c r="F9482" t="s">
        <v>26</v>
      </c>
      <c r="G9482">
        <v>4.8</v>
      </c>
      <c r="H9482">
        <v>118.22</v>
      </c>
      <c r="J9482">
        <v>1.1000000000000001</v>
      </c>
      <c r="K9482">
        <v>5.2</v>
      </c>
      <c r="L9482">
        <v>13</v>
      </c>
      <c r="M9482">
        <v>103</v>
      </c>
      <c r="N9482" t="s">
        <v>41</v>
      </c>
      <c r="O9482">
        <v>1.1180000000000001</v>
      </c>
      <c r="P9482" t="s">
        <v>58</v>
      </c>
      <c r="Q9482" t="s">
        <v>59</v>
      </c>
      <c r="R9482">
        <v>4.3499999999999996</v>
      </c>
      <c r="S9482">
        <v>43</v>
      </c>
      <c r="U9482">
        <v>7.8</v>
      </c>
      <c r="V9482" t="s">
        <v>159</v>
      </c>
      <c r="W9482" t="s">
        <v>45</v>
      </c>
      <c r="X9482">
        <v>0</v>
      </c>
      <c r="Y9482" t="str">
        <f>IF(tblRides[[#This Row],[supply_demand_ratio]]&lt;0.8,"Below 0.8",IF(tblRides[[#This Row],[supply_demand_ratio]]&lt;1,"Between 0.8-1.0",IF(tblRides[[#This Row],[supply_demand_ratio]]&lt;=1.2,"Between 1.0-1.2","Above 1.2")))</f>
        <v>Between 1.0-1.2</v>
      </c>
    </row>
    <row r="9483" spans="1:25" x14ac:dyDescent="0.3">
      <c r="A9483" t="s">
        <v>9538</v>
      </c>
      <c r="B9483" s="1">
        <v>46108.14166666667</v>
      </c>
      <c r="C9483" s="2">
        <v>46108</v>
      </c>
      <c r="D9483">
        <v>3</v>
      </c>
      <c r="E9483" t="s">
        <v>33</v>
      </c>
      <c r="F9483" t="s">
        <v>26</v>
      </c>
      <c r="G9483">
        <v>4.8</v>
      </c>
      <c r="H9483">
        <v>105.66</v>
      </c>
      <c r="I9483">
        <v>103.87</v>
      </c>
      <c r="J9483">
        <v>1</v>
      </c>
      <c r="K9483">
        <v>4.0999999999999996</v>
      </c>
      <c r="L9483">
        <v>5.7</v>
      </c>
      <c r="M9483">
        <v>96</v>
      </c>
      <c r="N9483" t="s">
        <v>41</v>
      </c>
      <c r="O9483">
        <v>1.7270000000000001</v>
      </c>
      <c r="P9483" t="s">
        <v>28</v>
      </c>
      <c r="Q9483" t="s">
        <v>29</v>
      </c>
      <c r="R9483">
        <v>4.53</v>
      </c>
      <c r="S9483">
        <v>2</v>
      </c>
      <c r="T9483">
        <v>-1.79</v>
      </c>
      <c r="U9483">
        <v>1.6</v>
      </c>
      <c r="V9483" t="s">
        <v>159</v>
      </c>
      <c r="W9483" t="s">
        <v>31</v>
      </c>
      <c r="X9483">
        <v>1</v>
      </c>
      <c r="Y9483" t="str">
        <f>IF(tblRides[[#This Row],[supply_demand_ratio]]&lt;0.8,"Below 0.8",IF(tblRides[[#This Row],[supply_demand_ratio]]&lt;1,"Between 0.8-1.0",IF(tblRides[[#This Row],[supply_demand_ratio]]&lt;=1.2,"Between 1.0-1.2","Above 1.2")))</f>
        <v>Above 1.2</v>
      </c>
    </row>
    <row r="9484" spans="1:25" x14ac:dyDescent="0.3">
      <c r="A9484" t="s">
        <v>9539</v>
      </c>
      <c r="B9484" s="1">
        <v>46108.142361111109</v>
      </c>
      <c r="C9484" s="2">
        <v>46108</v>
      </c>
      <c r="D9484">
        <v>3</v>
      </c>
      <c r="E9484" t="s">
        <v>36</v>
      </c>
      <c r="F9484" t="s">
        <v>26</v>
      </c>
      <c r="G9484">
        <v>2.5</v>
      </c>
      <c r="H9484">
        <v>87.08</v>
      </c>
      <c r="I9484">
        <v>88.33</v>
      </c>
      <c r="J9484">
        <v>1.1000000000000001</v>
      </c>
      <c r="K9484">
        <v>2</v>
      </c>
      <c r="L9484">
        <v>4.0999999999999996</v>
      </c>
      <c r="M9484">
        <v>125</v>
      </c>
      <c r="N9484" t="s">
        <v>27</v>
      </c>
      <c r="O9484">
        <v>1.2729999999999999</v>
      </c>
      <c r="P9484" t="s">
        <v>28</v>
      </c>
      <c r="Q9484" t="s">
        <v>29</v>
      </c>
      <c r="R9484">
        <v>4.72</v>
      </c>
      <c r="S9484">
        <v>4</v>
      </c>
      <c r="T9484">
        <v>1.25</v>
      </c>
      <c r="U9484">
        <v>2.1</v>
      </c>
      <c r="V9484" t="s">
        <v>159</v>
      </c>
      <c r="W9484" t="s">
        <v>31</v>
      </c>
      <c r="X9484">
        <v>1</v>
      </c>
      <c r="Y9484" t="str">
        <f>IF(tblRides[[#This Row],[supply_demand_ratio]]&lt;0.8,"Below 0.8",IF(tblRides[[#This Row],[supply_demand_ratio]]&lt;1,"Between 0.8-1.0",IF(tblRides[[#This Row],[supply_demand_ratio]]&lt;=1.2,"Between 1.0-1.2","Above 1.2")))</f>
        <v>Above 1.2</v>
      </c>
    </row>
    <row r="9485" spans="1:25" x14ac:dyDescent="0.3">
      <c r="A9485" t="s">
        <v>9540</v>
      </c>
      <c r="B9485" s="1">
        <v>46108.144444444442</v>
      </c>
      <c r="C9485" s="2">
        <v>46108</v>
      </c>
      <c r="D9485">
        <v>3</v>
      </c>
      <c r="E9485" t="s">
        <v>25</v>
      </c>
      <c r="F9485" t="s">
        <v>26</v>
      </c>
      <c r="G9485">
        <v>4.3</v>
      </c>
      <c r="H9485">
        <v>117.48</v>
      </c>
      <c r="I9485">
        <v>125.27</v>
      </c>
      <c r="J9485">
        <v>1.1000000000000001</v>
      </c>
      <c r="K9485">
        <v>3.2</v>
      </c>
      <c r="L9485">
        <v>2.5</v>
      </c>
      <c r="M9485">
        <v>139</v>
      </c>
      <c r="N9485" t="s">
        <v>27</v>
      </c>
      <c r="O9485">
        <v>1.226</v>
      </c>
      <c r="P9485" t="s">
        <v>28</v>
      </c>
      <c r="Q9485" t="s">
        <v>29</v>
      </c>
      <c r="R9485">
        <v>4.6399999999999997</v>
      </c>
      <c r="S9485">
        <v>16</v>
      </c>
      <c r="T9485">
        <v>7.79</v>
      </c>
      <c r="U9485">
        <v>-0.7</v>
      </c>
      <c r="V9485" t="s">
        <v>159</v>
      </c>
      <c r="W9485" t="s">
        <v>31</v>
      </c>
      <c r="X9485">
        <v>1</v>
      </c>
      <c r="Y9485" t="str">
        <f>IF(tblRides[[#This Row],[supply_demand_ratio]]&lt;0.8,"Below 0.8",IF(tblRides[[#This Row],[supply_demand_ratio]]&lt;1,"Between 0.8-1.0",IF(tblRides[[#This Row],[supply_demand_ratio]]&lt;=1.2,"Between 1.0-1.2","Above 1.2")))</f>
        <v>Above 1.2</v>
      </c>
    </row>
    <row r="9486" spans="1:25" x14ac:dyDescent="0.3">
      <c r="A9486" t="s">
        <v>9541</v>
      </c>
      <c r="B9486" s="1">
        <v>46108.15625</v>
      </c>
      <c r="C9486" s="2">
        <v>46108</v>
      </c>
      <c r="D9486">
        <v>3</v>
      </c>
      <c r="E9486" t="s">
        <v>33</v>
      </c>
      <c r="F9486" t="s">
        <v>26</v>
      </c>
      <c r="G9486">
        <v>5.5</v>
      </c>
      <c r="H9486">
        <v>133.33000000000001</v>
      </c>
      <c r="I9486">
        <v>124.61</v>
      </c>
      <c r="J9486">
        <v>1</v>
      </c>
      <c r="K9486">
        <v>2</v>
      </c>
      <c r="L9486">
        <v>3.1</v>
      </c>
      <c r="M9486">
        <v>94</v>
      </c>
      <c r="N9486" t="s">
        <v>41</v>
      </c>
      <c r="O9486">
        <v>1.44</v>
      </c>
      <c r="P9486" t="s">
        <v>28</v>
      </c>
      <c r="Q9486" t="s">
        <v>29</v>
      </c>
      <c r="R9486">
        <v>4.79</v>
      </c>
      <c r="S9486">
        <v>10</v>
      </c>
      <c r="T9486">
        <v>-8.7200000000000006</v>
      </c>
      <c r="U9486">
        <v>1.1000000000000001</v>
      </c>
      <c r="V9486" t="s">
        <v>159</v>
      </c>
      <c r="W9486" t="s">
        <v>31</v>
      </c>
      <c r="X9486">
        <v>1</v>
      </c>
      <c r="Y9486" t="str">
        <f>IF(tblRides[[#This Row],[supply_demand_ratio]]&lt;0.8,"Below 0.8",IF(tblRides[[#This Row],[supply_demand_ratio]]&lt;1,"Between 0.8-1.0",IF(tblRides[[#This Row],[supply_demand_ratio]]&lt;=1.2,"Between 1.0-1.2","Above 1.2")))</f>
        <v>Above 1.2</v>
      </c>
    </row>
    <row r="9487" spans="1:25" x14ac:dyDescent="0.3">
      <c r="A9487" t="s">
        <v>9542</v>
      </c>
      <c r="B9487" s="1">
        <v>46108.191666666666</v>
      </c>
      <c r="C9487" s="2">
        <v>46108</v>
      </c>
      <c r="D9487">
        <v>4</v>
      </c>
      <c r="E9487" t="s">
        <v>33</v>
      </c>
      <c r="F9487" t="s">
        <v>26</v>
      </c>
      <c r="G9487">
        <v>10</v>
      </c>
      <c r="H9487">
        <v>194.73</v>
      </c>
      <c r="I9487">
        <v>185.56</v>
      </c>
      <c r="J9487">
        <v>1.1000000000000001</v>
      </c>
      <c r="K9487">
        <v>5.6</v>
      </c>
      <c r="L9487">
        <v>2.2000000000000002</v>
      </c>
      <c r="M9487">
        <v>95</v>
      </c>
      <c r="N9487" t="s">
        <v>41</v>
      </c>
      <c r="O9487">
        <v>1.625</v>
      </c>
      <c r="P9487" t="s">
        <v>28</v>
      </c>
      <c r="Q9487" t="s">
        <v>29</v>
      </c>
      <c r="R9487">
        <v>4.47</v>
      </c>
      <c r="S9487">
        <v>6</v>
      </c>
      <c r="T9487">
        <v>-9.17</v>
      </c>
      <c r="U9487">
        <v>-3.4</v>
      </c>
      <c r="V9487" t="s">
        <v>159</v>
      </c>
      <c r="W9487" t="s">
        <v>45</v>
      </c>
      <c r="X9487">
        <v>1</v>
      </c>
      <c r="Y9487" t="str">
        <f>IF(tblRides[[#This Row],[supply_demand_ratio]]&lt;0.8,"Below 0.8",IF(tblRides[[#This Row],[supply_demand_ratio]]&lt;1,"Between 0.8-1.0",IF(tblRides[[#This Row],[supply_demand_ratio]]&lt;=1.2,"Between 1.0-1.2","Above 1.2")))</f>
        <v>Above 1.2</v>
      </c>
    </row>
    <row r="9488" spans="1:25" x14ac:dyDescent="0.3">
      <c r="A9488" t="s">
        <v>9543</v>
      </c>
      <c r="B9488" s="1">
        <v>46108.202777777777</v>
      </c>
      <c r="C9488" s="2">
        <v>46108</v>
      </c>
      <c r="D9488">
        <v>4</v>
      </c>
      <c r="E9488" t="s">
        <v>25</v>
      </c>
      <c r="F9488" t="s">
        <v>26</v>
      </c>
      <c r="G9488">
        <v>3.4</v>
      </c>
      <c r="H9488">
        <v>96.2</v>
      </c>
      <c r="I9488">
        <v>96.27</v>
      </c>
      <c r="J9488">
        <v>1.1000000000000001</v>
      </c>
      <c r="K9488">
        <v>2.7</v>
      </c>
      <c r="L9488">
        <v>4.2</v>
      </c>
      <c r="M9488">
        <v>130</v>
      </c>
      <c r="N9488" t="s">
        <v>27</v>
      </c>
      <c r="O9488">
        <v>1.083</v>
      </c>
      <c r="P9488" t="s">
        <v>28</v>
      </c>
      <c r="Q9488" t="s">
        <v>29</v>
      </c>
      <c r="R9488">
        <v>4.3600000000000003</v>
      </c>
      <c r="S9488">
        <v>7</v>
      </c>
      <c r="T9488">
        <v>7.0000000000000007E-2</v>
      </c>
      <c r="U9488">
        <v>1.5</v>
      </c>
      <c r="V9488" t="s">
        <v>159</v>
      </c>
      <c r="W9488" t="s">
        <v>31</v>
      </c>
      <c r="X9488">
        <v>1</v>
      </c>
      <c r="Y9488" t="str">
        <f>IF(tblRides[[#This Row],[supply_demand_ratio]]&lt;0.8,"Below 0.8",IF(tblRides[[#This Row],[supply_demand_ratio]]&lt;1,"Between 0.8-1.0",IF(tblRides[[#This Row],[supply_demand_ratio]]&lt;=1.2,"Between 1.0-1.2","Above 1.2")))</f>
        <v>Between 1.0-1.2</v>
      </c>
    </row>
    <row r="9489" spans="1:25" x14ac:dyDescent="0.3">
      <c r="A9489" t="s">
        <v>9544</v>
      </c>
      <c r="B9489" s="1">
        <v>46108.217361111114</v>
      </c>
      <c r="C9489" s="2">
        <v>46108</v>
      </c>
      <c r="D9489">
        <v>5</v>
      </c>
      <c r="E9489" t="s">
        <v>36</v>
      </c>
      <c r="F9489" t="s">
        <v>26</v>
      </c>
      <c r="G9489">
        <v>3.8</v>
      </c>
      <c r="H9489">
        <v>105.68</v>
      </c>
      <c r="I9489">
        <v>107.59</v>
      </c>
      <c r="J9489">
        <v>1.1000000000000001</v>
      </c>
      <c r="K9489">
        <v>2</v>
      </c>
      <c r="L9489">
        <v>4.2</v>
      </c>
      <c r="M9489">
        <v>121</v>
      </c>
      <c r="N9489" t="s">
        <v>27</v>
      </c>
      <c r="O9489">
        <v>1.141</v>
      </c>
      <c r="P9489" t="s">
        <v>28</v>
      </c>
      <c r="Q9489" t="s">
        <v>29</v>
      </c>
      <c r="R9489">
        <v>4.53</v>
      </c>
      <c r="S9489">
        <v>18</v>
      </c>
      <c r="T9489">
        <v>1.91</v>
      </c>
      <c r="U9489">
        <v>2.2000000000000002</v>
      </c>
      <c r="V9489" t="s">
        <v>159</v>
      </c>
      <c r="W9489" t="s">
        <v>31</v>
      </c>
      <c r="X9489">
        <v>1</v>
      </c>
      <c r="Y9489" t="str">
        <f>IF(tblRides[[#This Row],[supply_demand_ratio]]&lt;0.8,"Below 0.8",IF(tblRides[[#This Row],[supply_demand_ratio]]&lt;1,"Between 0.8-1.0",IF(tblRides[[#This Row],[supply_demand_ratio]]&lt;=1.2,"Between 1.0-1.2","Above 1.2")))</f>
        <v>Between 1.0-1.2</v>
      </c>
    </row>
    <row r="9490" spans="1:25" x14ac:dyDescent="0.3">
      <c r="A9490" t="s">
        <v>9545</v>
      </c>
      <c r="B9490" s="1">
        <v>46108.220138888886</v>
      </c>
      <c r="C9490" s="2">
        <v>46108</v>
      </c>
      <c r="D9490">
        <v>5</v>
      </c>
      <c r="E9490" t="s">
        <v>43</v>
      </c>
      <c r="F9490" t="s">
        <v>26</v>
      </c>
      <c r="G9490">
        <v>9.5</v>
      </c>
      <c r="H9490">
        <v>194.17</v>
      </c>
      <c r="I9490">
        <v>184.8</v>
      </c>
      <c r="J9490">
        <v>1</v>
      </c>
      <c r="K9490">
        <v>5.6</v>
      </c>
      <c r="L9490">
        <v>7.3</v>
      </c>
      <c r="M9490">
        <v>71</v>
      </c>
      <c r="N9490" t="s">
        <v>41</v>
      </c>
      <c r="O9490">
        <v>1.7470000000000001</v>
      </c>
      <c r="P9490" t="s">
        <v>28</v>
      </c>
      <c r="Q9490" t="s">
        <v>29</v>
      </c>
      <c r="R9490">
        <v>5</v>
      </c>
      <c r="S9490">
        <v>12</v>
      </c>
      <c r="T9490">
        <v>-9.3699999999999992</v>
      </c>
      <c r="U9490">
        <v>1.7</v>
      </c>
      <c r="V9490" t="s">
        <v>159</v>
      </c>
      <c r="W9490" t="s">
        <v>45</v>
      </c>
      <c r="X9490">
        <v>1</v>
      </c>
      <c r="Y9490" t="str">
        <f>IF(tblRides[[#This Row],[supply_demand_ratio]]&lt;0.8,"Below 0.8",IF(tblRides[[#This Row],[supply_demand_ratio]]&lt;1,"Between 0.8-1.0",IF(tblRides[[#This Row],[supply_demand_ratio]]&lt;=1.2,"Between 1.0-1.2","Above 1.2")))</f>
        <v>Above 1.2</v>
      </c>
    </row>
    <row r="9491" spans="1:25" x14ac:dyDescent="0.3">
      <c r="A9491" t="s">
        <v>9546</v>
      </c>
      <c r="B9491" s="1">
        <v>46108.222222222219</v>
      </c>
      <c r="C9491" s="2">
        <v>46108</v>
      </c>
      <c r="D9491">
        <v>5</v>
      </c>
      <c r="E9491" t="s">
        <v>25</v>
      </c>
      <c r="F9491" t="s">
        <v>34</v>
      </c>
      <c r="G9491">
        <v>0.7</v>
      </c>
      <c r="H9491">
        <v>52.56</v>
      </c>
      <c r="I9491">
        <v>54.49</v>
      </c>
      <c r="J9491">
        <v>1</v>
      </c>
      <c r="K9491">
        <v>4.2</v>
      </c>
      <c r="L9491">
        <v>8.8000000000000007</v>
      </c>
      <c r="M9491">
        <v>127</v>
      </c>
      <c r="N9491" t="s">
        <v>27</v>
      </c>
      <c r="O9491">
        <v>1.1459999999999999</v>
      </c>
      <c r="P9491" t="s">
        <v>28</v>
      </c>
      <c r="Q9491" t="s">
        <v>29</v>
      </c>
      <c r="R9491">
        <v>4.9400000000000004</v>
      </c>
      <c r="S9491">
        <v>0</v>
      </c>
      <c r="T9491">
        <v>1.93</v>
      </c>
      <c r="U9491">
        <v>4.5999999999999996</v>
      </c>
      <c r="V9491" t="s">
        <v>159</v>
      </c>
      <c r="W9491" t="s">
        <v>31</v>
      </c>
      <c r="X9491">
        <v>1</v>
      </c>
      <c r="Y9491" t="str">
        <f>IF(tblRides[[#This Row],[supply_demand_ratio]]&lt;0.8,"Below 0.8",IF(tblRides[[#This Row],[supply_demand_ratio]]&lt;1,"Between 0.8-1.0",IF(tblRides[[#This Row],[supply_demand_ratio]]&lt;=1.2,"Between 1.0-1.2","Above 1.2")))</f>
        <v>Between 1.0-1.2</v>
      </c>
    </row>
    <row r="9492" spans="1:25" x14ac:dyDescent="0.3">
      <c r="A9492" t="s">
        <v>9547</v>
      </c>
      <c r="B9492" s="1">
        <v>46108.258333333331</v>
      </c>
      <c r="C9492" s="2">
        <v>46108</v>
      </c>
      <c r="D9492">
        <v>6</v>
      </c>
      <c r="E9492" t="s">
        <v>36</v>
      </c>
      <c r="F9492" t="s">
        <v>26</v>
      </c>
      <c r="G9492">
        <v>10.7</v>
      </c>
      <c r="H9492">
        <v>234.71</v>
      </c>
      <c r="I9492">
        <v>242.25</v>
      </c>
      <c r="J9492">
        <v>1.2</v>
      </c>
      <c r="K9492">
        <v>6.8</v>
      </c>
      <c r="L9492">
        <v>11.7</v>
      </c>
      <c r="M9492">
        <v>115</v>
      </c>
      <c r="N9492" t="s">
        <v>41</v>
      </c>
      <c r="O9492">
        <v>1.353</v>
      </c>
      <c r="P9492" t="s">
        <v>28</v>
      </c>
      <c r="Q9492" t="s">
        <v>29</v>
      </c>
      <c r="R9492">
        <v>4.6100000000000003</v>
      </c>
      <c r="S9492">
        <v>9</v>
      </c>
      <c r="T9492">
        <v>7.54</v>
      </c>
      <c r="U9492">
        <v>4.9000000000000004</v>
      </c>
      <c r="V9492" t="s">
        <v>159</v>
      </c>
      <c r="W9492" t="s">
        <v>45</v>
      </c>
      <c r="X9492">
        <v>1</v>
      </c>
      <c r="Y9492" t="str">
        <f>IF(tblRides[[#This Row],[supply_demand_ratio]]&lt;0.8,"Below 0.8",IF(tblRides[[#This Row],[supply_demand_ratio]]&lt;1,"Between 0.8-1.0",IF(tblRides[[#This Row],[supply_demand_ratio]]&lt;=1.2,"Between 1.0-1.2","Above 1.2")))</f>
        <v>Above 1.2</v>
      </c>
    </row>
    <row r="9493" spans="1:25" x14ac:dyDescent="0.3">
      <c r="A9493" t="s">
        <v>9548</v>
      </c>
      <c r="B9493" s="1">
        <v>46108.263888888891</v>
      </c>
      <c r="C9493" s="2">
        <v>46108</v>
      </c>
      <c r="D9493">
        <v>6</v>
      </c>
      <c r="E9493" t="s">
        <v>36</v>
      </c>
      <c r="F9493" t="s">
        <v>34</v>
      </c>
      <c r="G9493">
        <v>4.4000000000000004</v>
      </c>
      <c r="H9493">
        <v>108.18</v>
      </c>
      <c r="I9493">
        <v>113.78</v>
      </c>
      <c r="J9493">
        <v>1</v>
      </c>
      <c r="K9493">
        <v>2</v>
      </c>
      <c r="L9493">
        <v>7.2</v>
      </c>
      <c r="M9493">
        <v>115</v>
      </c>
      <c r="N9493" t="s">
        <v>27</v>
      </c>
      <c r="O9493">
        <v>1.1100000000000001</v>
      </c>
      <c r="P9493" t="s">
        <v>28</v>
      </c>
      <c r="Q9493" t="s">
        <v>29</v>
      </c>
      <c r="R9493">
        <v>4.76</v>
      </c>
      <c r="S9493">
        <v>0</v>
      </c>
      <c r="T9493">
        <v>5.6</v>
      </c>
      <c r="U9493">
        <v>5.2</v>
      </c>
      <c r="V9493" t="s">
        <v>159</v>
      </c>
      <c r="W9493" t="s">
        <v>31</v>
      </c>
      <c r="X9493">
        <v>1</v>
      </c>
      <c r="Y9493" t="str">
        <f>IF(tblRides[[#This Row],[supply_demand_ratio]]&lt;0.8,"Below 0.8",IF(tblRides[[#This Row],[supply_demand_ratio]]&lt;1,"Between 0.8-1.0",IF(tblRides[[#This Row],[supply_demand_ratio]]&lt;=1.2,"Between 1.0-1.2","Above 1.2")))</f>
        <v>Between 1.0-1.2</v>
      </c>
    </row>
    <row r="9494" spans="1:25" x14ac:dyDescent="0.3">
      <c r="A9494" t="s">
        <v>9549</v>
      </c>
      <c r="B9494" s="1">
        <v>46108.274305555555</v>
      </c>
      <c r="C9494" s="2">
        <v>46108</v>
      </c>
      <c r="D9494">
        <v>6</v>
      </c>
      <c r="E9494" t="s">
        <v>62</v>
      </c>
      <c r="F9494" t="s">
        <v>26</v>
      </c>
      <c r="G9494">
        <v>4.0999999999999996</v>
      </c>
      <c r="H9494">
        <v>107.97</v>
      </c>
      <c r="J9494">
        <v>1.1000000000000001</v>
      </c>
      <c r="K9494">
        <v>3.6</v>
      </c>
      <c r="L9494">
        <v>1</v>
      </c>
      <c r="M9494">
        <v>49</v>
      </c>
      <c r="N9494" t="s">
        <v>41</v>
      </c>
      <c r="O9494">
        <v>1.7450000000000001</v>
      </c>
      <c r="P9494" t="s">
        <v>58</v>
      </c>
      <c r="Q9494" t="s">
        <v>59</v>
      </c>
      <c r="R9494">
        <v>4.5199999999999996</v>
      </c>
      <c r="S9494">
        <v>12</v>
      </c>
      <c r="U9494">
        <v>-2.6</v>
      </c>
      <c r="V9494" t="s">
        <v>159</v>
      </c>
      <c r="W9494" t="s">
        <v>31</v>
      </c>
      <c r="X9494">
        <v>0</v>
      </c>
      <c r="Y9494" t="str">
        <f>IF(tblRides[[#This Row],[supply_demand_ratio]]&lt;0.8,"Below 0.8",IF(tblRides[[#This Row],[supply_demand_ratio]]&lt;1,"Between 0.8-1.0",IF(tblRides[[#This Row],[supply_demand_ratio]]&lt;=1.2,"Between 1.0-1.2","Above 1.2")))</f>
        <v>Above 1.2</v>
      </c>
    </row>
    <row r="9495" spans="1:25" x14ac:dyDescent="0.3">
      <c r="A9495" t="s">
        <v>9550</v>
      </c>
      <c r="B9495" s="1">
        <v>46108.277777777781</v>
      </c>
      <c r="C9495" s="2">
        <v>46108</v>
      </c>
      <c r="D9495">
        <v>6</v>
      </c>
      <c r="E9495" t="s">
        <v>62</v>
      </c>
      <c r="F9495" t="s">
        <v>26</v>
      </c>
      <c r="G9495">
        <v>10.5</v>
      </c>
      <c r="H9495">
        <v>200.73</v>
      </c>
      <c r="I9495">
        <v>209.63</v>
      </c>
      <c r="J9495">
        <v>1</v>
      </c>
      <c r="K9495">
        <v>3.1</v>
      </c>
      <c r="L9495">
        <v>6.5</v>
      </c>
      <c r="M9495">
        <v>60</v>
      </c>
      <c r="N9495" t="s">
        <v>41</v>
      </c>
      <c r="O9495">
        <v>2.2000000000000002</v>
      </c>
      <c r="P9495" t="s">
        <v>28</v>
      </c>
      <c r="Q9495" t="s">
        <v>29</v>
      </c>
      <c r="R9495">
        <v>4.8899999999999997</v>
      </c>
      <c r="S9495">
        <v>5</v>
      </c>
      <c r="T9495">
        <v>8.9</v>
      </c>
      <c r="U9495">
        <v>3.4</v>
      </c>
      <c r="V9495" t="s">
        <v>159</v>
      </c>
      <c r="W9495" t="s">
        <v>31</v>
      </c>
      <c r="X9495">
        <v>1</v>
      </c>
      <c r="Y9495" t="str">
        <f>IF(tblRides[[#This Row],[supply_demand_ratio]]&lt;0.8,"Below 0.8",IF(tblRides[[#This Row],[supply_demand_ratio]]&lt;1,"Between 0.8-1.0",IF(tblRides[[#This Row],[supply_demand_ratio]]&lt;=1.2,"Between 1.0-1.2","Above 1.2")))</f>
        <v>Above 1.2</v>
      </c>
    </row>
    <row r="9496" spans="1:25" x14ac:dyDescent="0.3">
      <c r="A9496" t="s">
        <v>9551</v>
      </c>
      <c r="B9496" s="1">
        <v>46108.295138888891</v>
      </c>
      <c r="C9496" s="2">
        <v>46108</v>
      </c>
      <c r="D9496">
        <v>7</v>
      </c>
      <c r="E9496" t="s">
        <v>25</v>
      </c>
      <c r="F9496" t="s">
        <v>26</v>
      </c>
      <c r="G9496">
        <v>6.8</v>
      </c>
      <c r="H9496">
        <v>152.76</v>
      </c>
      <c r="I9496">
        <v>157.26</v>
      </c>
      <c r="J9496">
        <v>1</v>
      </c>
      <c r="K9496">
        <v>7.3</v>
      </c>
      <c r="L9496">
        <v>10</v>
      </c>
      <c r="M9496">
        <v>132</v>
      </c>
      <c r="N9496" t="s">
        <v>72</v>
      </c>
      <c r="O9496">
        <v>0.91600000000000004</v>
      </c>
      <c r="P9496" t="s">
        <v>28</v>
      </c>
      <c r="Q9496" t="s">
        <v>29</v>
      </c>
      <c r="R9496">
        <v>4.51</v>
      </c>
      <c r="S9496">
        <v>2</v>
      </c>
      <c r="T9496">
        <v>4.5</v>
      </c>
      <c r="U9496">
        <v>2.7</v>
      </c>
      <c r="V9496" t="s">
        <v>159</v>
      </c>
      <c r="W9496" t="s">
        <v>45</v>
      </c>
      <c r="X9496">
        <v>1</v>
      </c>
      <c r="Y9496" t="str">
        <f>IF(tblRides[[#This Row],[supply_demand_ratio]]&lt;0.8,"Below 0.8",IF(tblRides[[#This Row],[supply_demand_ratio]]&lt;1,"Between 0.8-1.0",IF(tblRides[[#This Row],[supply_demand_ratio]]&lt;=1.2,"Between 1.0-1.2","Above 1.2")))</f>
        <v>Between 0.8-1.0</v>
      </c>
    </row>
    <row r="9497" spans="1:25" x14ac:dyDescent="0.3">
      <c r="A9497" t="s">
        <v>9552</v>
      </c>
      <c r="B9497" s="1">
        <v>46108.297222222223</v>
      </c>
      <c r="C9497" s="2">
        <v>46108</v>
      </c>
      <c r="D9497">
        <v>7</v>
      </c>
      <c r="E9497" t="s">
        <v>33</v>
      </c>
      <c r="F9497" t="s">
        <v>26</v>
      </c>
      <c r="G9497">
        <v>5.8</v>
      </c>
      <c r="H9497">
        <v>140.97999999999999</v>
      </c>
      <c r="I9497">
        <v>148.52000000000001</v>
      </c>
      <c r="J9497">
        <v>1</v>
      </c>
      <c r="K9497">
        <v>5.0999999999999996</v>
      </c>
      <c r="L9497">
        <v>8.8000000000000007</v>
      </c>
      <c r="M9497">
        <v>107</v>
      </c>
      <c r="N9497" t="s">
        <v>41</v>
      </c>
      <c r="O9497">
        <v>1.5660000000000001</v>
      </c>
      <c r="P9497" t="s">
        <v>28</v>
      </c>
      <c r="Q9497" t="s">
        <v>29</v>
      </c>
      <c r="R9497">
        <v>4.6399999999999997</v>
      </c>
      <c r="S9497">
        <v>14</v>
      </c>
      <c r="T9497">
        <v>7.54</v>
      </c>
      <c r="U9497">
        <v>3.7</v>
      </c>
      <c r="V9497" t="s">
        <v>159</v>
      </c>
      <c r="W9497" t="s">
        <v>45</v>
      </c>
      <c r="X9497">
        <v>1</v>
      </c>
      <c r="Y9497" t="str">
        <f>IF(tblRides[[#This Row],[supply_demand_ratio]]&lt;0.8,"Below 0.8",IF(tblRides[[#This Row],[supply_demand_ratio]]&lt;1,"Between 0.8-1.0",IF(tblRides[[#This Row],[supply_demand_ratio]]&lt;=1.2,"Between 1.0-1.2","Above 1.2")))</f>
        <v>Above 1.2</v>
      </c>
    </row>
    <row r="9498" spans="1:25" x14ac:dyDescent="0.3">
      <c r="A9498" t="s">
        <v>9553</v>
      </c>
      <c r="B9498" s="1">
        <v>46108.306250000001</v>
      </c>
      <c r="C9498" s="2">
        <v>46108</v>
      </c>
      <c r="D9498">
        <v>7</v>
      </c>
      <c r="E9498" t="s">
        <v>62</v>
      </c>
      <c r="F9498" t="s">
        <v>34</v>
      </c>
      <c r="G9498">
        <v>4.3</v>
      </c>
      <c r="H9498">
        <v>95.01</v>
      </c>
      <c r="J9498">
        <v>1</v>
      </c>
      <c r="K9498">
        <v>8.1</v>
      </c>
      <c r="L9498">
        <v>8.3000000000000007</v>
      </c>
      <c r="M9498">
        <v>66</v>
      </c>
      <c r="N9498" t="s">
        <v>41</v>
      </c>
      <c r="O9498">
        <v>2.2000000000000002</v>
      </c>
      <c r="P9498" t="s">
        <v>37</v>
      </c>
      <c r="Q9498" t="s">
        <v>103</v>
      </c>
      <c r="R9498">
        <v>4.57</v>
      </c>
      <c r="S9498">
        <v>0</v>
      </c>
      <c r="U9498">
        <v>0.2</v>
      </c>
      <c r="V9498" t="s">
        <v>159</v>
      </c>
      <c r="W9498" t="s">
        <v>45</v>
      </c>
      <c r="X9498">
        <v>0</v>
      </c>
      <c r="Y9498" t="str">
        <f>IF(tblRides[[#This Row],[supply_demand_ratio]]&lt;0.8,"Below 0.8",IF(tblRides[[#This Row],[supply_demand_ratio]]&lt;1,"Between 0.8-1.0",IF(tblRides[[#This Row],[supply_demand_ratio]]&lt;=1.2,"Between 1.0-1.2","Above 1.2")))</f>
        <v>Above 1.2</v>
      </c>
    </row>
    <row r="9499" spans="1:25" x14ac:dyDescent="0.3">
      <c r="A9499" t="s">
        <v>9554</v>
      </c>
      <c r="B9499" s="1">
        <v>46108.31527777778</v>
      </c>
      <c r="C9499" s="2">
        <v>46108</v>
      </c>
      <c r="D9499">
        <v>7</v>
      </c>
      <c r="E9499" t="s">
        <v>25</v>
      </c>
      <c r="F9499" t="s">
        <v>34</v>
      </c>
      <c r="G9499">
        <v>2.9</v>
      </c>
      <c r="H9499">
        <v>113.07</v>
      </c>
      <c r="J9499">
        <v>1.3</v>
      </c>
      <c r="K9499">
        <v>9.6999999999999993</v>
      </c>
      <c r="L9499">
        <v>11</v>
      </c>
      <c r="M9499">
        <v>124</v>
      </c>
      <c r="N9499" t="s">
        <v>72</v>
      </c>
      <c r="O9499">
        <v>0.84299999999999997</v>
      </c>
      <c r="P9499" t="s">
        <v>58</v>
      </c>
      <c r="Q9499" t="s">
        <v>59</v>
      </c>
      <c r="R9499">
        <v>4.67</v>
      </c>
      <c r="S9499">
        <v>0</v>
      </c>
      <c r="U9499">
        <v>1.3</v>
      </c>
      <c r="V9499" t="s">
        <v>159</v>
      </c>
      <c r="W9499" t="s">
        <v>45</v>
      </c>
      <c r="X9499">
        <v>0</v>
      </c>
      <c r="Y9499" t="str">
        <f>IF(tblRides[[#This Row],[supply_demand_ratio]]&lt;0.8,"Below 0.8",IF(tblRides[[#This Row],[supply_demand_ratio]]&lt;1,"Between 0.8-1.0",IF(tblRides[[#This Row],[supply_demand_ratio]]&lt;=1.2,"Between 1.0-1.2","Above 1.2")))</f>
        <v>Between 0.8-1.0</v>
      </c>
    </row>
    <row r="9500" spans="1:25" x14ac:dyDescent="0.3">
      <c r="A9500" t="s">
        <v>9555</v>
      </c>
      <c r="B9500" s="1">
        <v>46108.332638888889</v>
      </c>
      <c r="C9500" s="2">
        <v>46108</v>
      </c>
      <c r="D9500">
        <v>7</v>
      </c>
      <c r="E9500" t="s">
        <v>43</v>
      </c>
      <c r="F9500" t="s">
        <v>26</v>
      </c>
      <c r="G9500">
        <v>10.7</v>
      </c>
      <c r="H9500">
        <v>203.94</v>
      </c>
      <c r="I9500">
        <v>200.69</v>
      </c>
      <c r="J9500">
        <v>1</v>
      </c>
      <c r="K9500">
        <v>6.2</v>
      </c>
      <c r="L9500">
        <v>4.8</v>
      </c>
      <c r="M9500">
        <v>59</v>
      </c>
      <c r="N9500" t="s">
        <v>41</v>
      </c>
      <c r="O9500">
        <v>2.081</v>
      </c>
      <c r="P9500" t="s">
        <v>28</v>
      </c>
      <c r="Q9500" t="s">
        <v>29</v>
      </c>
      <c r="R9500">
        <v>4.78</v>
      </c>
      <c r="S9500">
        <v>2</v>
      </c>
      <c r="T9500">
        <v>-3.25</v>
      </c>
      <c r="U9500">
        <v>-1.4</v>
      </c>
      <c r="V9500" t="s">
        <v>159</v>
      </c>
      <c r="W9500" t="s">
        <v>45</v>
      </c>
      <c r="X9500">
        <v>1</v>
      </c>
      <c r="Y9500" t="str">
        <f>IF(tblRides[[#This Row],[supply_demand_ratio]]&lt;0.8,"Below 0.8",IF(tblRides[[#This Row],[supply_demand_ratio]]&lt;1,"Between 0.8-1.0",IF(tblRides[[#This Row],[supply_demand_ratio]]&lt;=1.2,"Between 1.0-1.2","Above 1.2")))</f>
        <v>Above 1.2</v>
      </c>
    </row>
    <row r="9501" spans="1:25" x14ac:dyDescent="0.3">
      <c r="A9501" t="s">
        <v>9556</v>
      </c>
      <c r="B9501" s="1">
        <v>46108.353472222225</v>
      </c>
      <c r="C9501" s="2">
        <v>46108</v>
      </c>
      <c r="D9501">
        <v>8</v>
      </c>
      <c r="E9501" t="s">
        <v>62</v>
      </c>
      <c r="F9501" t="s">
        <v>34</v>
      </c>
      <c r="G9501">
        <v>7.6</v>
      </c>
      <c r="H9501">
        <v>153.69</v>
      </c>
      <c r="I9501">
        <v>153.41</v>
      </c>
      <c r="J9501">
        <v>1.1000000000000001</v>
      </c>
      <c r="K9501">
        <v>5.8</v>
      </c>
      <c r="L9501">
        <v>10.7</v>
      </c>
      <c r="M9501">
        <v>52</v>
      </c>
      <c r="N9501" t="s">
        <v>41</v>
      </c>
      <c r="O9501">
        <v>1.4</v>
      </c>
      <c r="P9501" t="s">
        <v>28</v>
      </c>
      <c r="Q9501" t="s">
        <v>29</v>
      </c>
      <c r="R9501">
        <v>4.72</v>
      </c>
      <c r="S9501">
        <v>0</v>
      </c>
      <c r="T9501">
        <v>-0.28000000000000003</v>
      </c>
      <c r="U9501">
        <v>4.9000000000000004</v>
      </c>
      <c r="V9501" t="s">
        <v>159</v>
      </c>
      <c r="W9501" t="s">
        <v>45</v>
      </c>
      <c r="X9501">
        <v>1</v>
      </c>
      <c r="Y9501" t="str">
        <f>IF(tblRides[[#This Row],[supply_demand_ratio]]&lt;0.8,"Below 0.8",IF(tblRides[[#This Row],[supply_demand_ratio]]&lt;1,"Between 0.8-1.0",IF(tblRides[[#This Row],[supply_demand_ratio]]&lt;=1.2,"Between 1.0-1.2","Above 1.2")))</f>
        <v>Above 1.2</v>
      </c>
    </row>
    <row r="9502" spans="1:25" x14ac:dyDescent="0.3">
      <c r="A9502" t="s">
        <v>9557</v>
      </c>
      <c r="B9502" s="1">
        <v>46108.356249999997</v>
      </c>
      <c r="C9502" s="2">
        <v>46108</v>
      </c>
      <c r="D9502">
        <v>8</v>
      </c>
      <c r="E9502" t="s">
        <v>25</v>
      </c>
      <c r="F9502" t="s">
        <v>26</v>
      </c>
      <c r="G9502">
        <v>2</v>
      </c>
      <c r="H9502">
        <v>84.28</v>
      </c>
      <c r="J9502">
        <v>1.1000000000000001</v>
      </c>
      <c r="K9502">
        <v>3</v>
      </c>
      <c r="L9502">
        <v>4.0999999999999996</v>
      </c>
      <c r="M9502">
        <v>107</v>
      </c>
      <c r="N9502" t="s">
        <v>27</v>
      </c>
      <c r="O9502">
        <v>0.875</v>
      </c>
      <c r="P9502" t="s">
        <v>37</v>
      </c>
      <c r="Q9502" t="s">
        <v>280</v>
      </c>
      <c r="R9502">
        <v>4.92</v>
      </c>
      <c r="S9502">
        <v>6</v>
      </c>
      <c r="U9502">
        <v>1.1000000000000001</v>
      </c>
      <c r="V9502" t="s">
        <v>159</v>
      </c>
      <c r="W9502" t="s">
        <v>31</v>
      </c>
      <c r="X9502">
        <v>0</v>
      </c>
      <c r="Y9502" t="str">
        <f>IF(tblRides[[#This Row],[supply_demand_ratio]]&lt;0.8,"Below 0.8",IF(tblRides[[#This Row],[supply_demand_ratio]]&lt;1,"Between 0.8-1.0",IF(tblRides[[#This Row],[supply_demand_ratio]]&lt;=1.2,"Between 1.0-1.2","Above 1.2")))</f>
        <v>Between 0.8-1.0</v>
      </c>
    </row>
    <row r="9503" spans="1:25" x14ac:dyDescent="0.3">
      <c r="A9503" t="s">
        <v>9558</v>
      </c>
      <c r="B9503" s="1">
        <v>46108.37777777778</v>
      </c>
      <c r="C9503" s="2">
        <v>46108</v>
      </c>
      <c r="D9503">
        <v>9</v>
      </c>
      <c r="E9503" t="s">
        <v>62</v>
      </c>
      <c r="F9503" t="s">
        <v>26</v>
      </c>
      <c r="G9503">
        <v>11.8</v>
      </c>
      <c r="H9503">
        <v>229.98</v>
      </c>
      <c r="I9503">
        <v>227.41</v>
      </c>
      <c r="J9503">
        <v>1</v>
      </c>
      <c r="K9503">
        <v>6.6</v>
      </c>
      <c r="L9503">
        <v>12.5</v>
      </c>
      <c r="M9503">
        <v>45</v>
      </c>
      <c r="N9503" t="s">
        <v>41</v>
      </c>
      <c r="O9503">
        <v>1.2330000000000001</v>
      </c>
      <c r="P9503" t="s">
        <v>28</v>
      </c>
      <c r="Q9503" t="s">
        <v>29</v>
      </c>
      <c r="R9503">
        <v>4.5199999999999996</v>
      </c>
      <c r="S9503">
        <v>5</v>
      </c>
      <c r="T9503">
        <v>-2.57</v>
      </c>
      <c r="U9503">
        <v>5.9</v>
      </c>
      <c r="V9503" t="s">
        <v>159</v>
      </c>
      <c r="W9503" t="s">
        <v>45</v>
      </c>
      <c r="X9503">
        <v>1</v>
      </c>
      <c r="Y9503" t="str">
        <f>IF(tblRides[[#This Row],[supply_demand_ratio]]&lt;0.8,"Below 0.8",IF(tblRides[[#This Row],[supply_demand_ratio]]&lt;1,"Between 0.8-1.0",IF(tblRides[[#This Row],[supply_demand_ratio]]&lt;=1.2,"Between 1.0-1.2","Above 1.2")))</f>
        <v>Above 1.2</v>
      </c>
    </row>
    <row r="9504" spans="1:25" x14ac:dyDescent="0.3">
      <c r="A9504" t="s">
        <v>9559</v>
      </c>
      <c r="B9504" s="1">
        <v>46108.37777777778</v>
      </c>
      <c r="C9504" s="2">
        <v>46108</v>
      </c>
      <c r="D9504">
        <v>9</v>
      </c>
      <c r="E9504" t="s">
        <v>33</v>
      </c>
      <c r="F9504" t="s">
        <v>26</v>
      </c>
      <c r="G9504">
        <v>1</v>
      </c>
      <c r="H9504">
        <v>69.709999999999994</v>
      </c>
      <c r="I9504">
        <v>70.319999999999993</v>
      </c>
      <c r="J9504">
        <v>1.3</v>
      </c>
      <c r="K9504">
        <v>12.6</v>
      </c>
      <c r="L9504">
        <v>10.199999999999999</v>
      </c>
      <c r="M9504">
        <v>76</v>
      </c>
      <c r="N9504" t="s">
        <v>72</v>
      </c>
      <c r="O9504">
        <v>0.625</v>
      </c>
      <c r="P9504" t="s">
        <v>28</v>
      </c>
      <c r="Q9504" t="s">
        <v>29</v>
      </c>
      <c r="R9504">
        <v>4.22</v>
      </c>
      <c r="S9504">
        <v>2</v>
      </c>
      <c r="T9504">
        <v>0.61</v>
      </c>
      <c r="U9504">
        <v>-2.4</v>
      </c>
      <c r="V9504" t="s">
        <v>159</v>
      </c>
      <c r="W9504" t="s">
        <v>77</v>
      </c>
      <c r="X9504">
        <v>1</v>
      </c>
      <c r="Y9504" t="str">
        <f>IF(tblRides[[#This Row],[supply_demand_ratio]]&lt;0.8,"Below 0.8",IF(tblRides[[#This Row],[supply_demand_ratio]]&lt;1,"Between 0.8-1.0",IF(tblRides[[#This Row],[supply_demand_ratio]]&lt;=1.2,"Between 1.0-1.2","Above 1.2")))</f>
        <v>Below 0.8</v>
      </c>
    </row>
    <row r="9505" spans="1:25" x14ac:dyDescent="0.3">
      <c r="A9505" t="s">
        <v>9560</v>
      </c>
      <c r="B9505" s="1">
        <v>46108.395138888889</v>
      </c>
      <c r="C9505" s="2">
        <v>46108</v>
      </c>
      <c r="D9505">
        <v>9</v>
      </c>
      <c r="E9505" t="s">
        <v>62</v>
      </c>
      <c r="F9505" t="s">
        <v>26</v>
      </c>
      <c r="G9505">
        <v>3.2</v>
      </c>
      <c r="H9505">
        <v>91.69</v>
      </c>
      <c r="I9505">
        <v>91.96</v>
      </c>
      <c r="J9505">
        <v>1</v>
      </c>
      <c r="K9505">
        <v>8.1</v>
      </c>
      <c r="L9505">
        <v>9.4</v>
      </c>
      <c r="M9505">
        <v>49</v>
      </c>
      <c r="N9505" t="s">
        <v>41</v>
      </c>
      <c r="O9505">
        <v>1.1870000000000001</v>
      </c>
      <c r="P9505" t="s">
        <v>28</v>
      </c>
      <c r="Q9505" t="s">
        <v>29</v>
      </c>
      <c r="R9505">
        <v>4.75</v>
      </c>
      <c r="S9505">
        <v>3</v>
      </c>
      <c r="T9505">
        <v>0.27</v>
      </c>
      <c r="U9505">
        <v>1.3</v>
      </c>
      <c r="V9505" t="s">
        <v>159</v>
      </c>
      <c r="W9505" t="s">
        <v>45</v>
      </c>
      <c r="X9505">
        <v>1</v>
      </c>
      <c r="Y9505" t="str">
        <f>IF(tblRides[[#This Row],[supply_demand_ratio]]&lt;0.8,"Below 0.8",IF(tblRides[[#This Row],[supply_demand_ratio]]&lt;1,"Between 0.8-1.0",IF(tblRides[[#This Row],[supply_demand_ratio]]&lt;=1.2,"Between 1.0-1.2","Above 1.2")))</f>
        <v>Between 1.0-1.2</v>
      </c>
    </row>
    <row r="9506" spans="1:25" x14ac:dyDescent="0.3">
      <c r="A9506" t="s">
        <v>9561</v>
      </c>
      <c r="B9506" s="1">
        <v>46108.395833333336</v>
      </c>
      <c r="C9506" s="2">
        <v>46108</v>
      </c>
      <c r="D9506">
        <v>9</v>
      </c>
      <c r="E9506" t="s">
        <v>33</v>
      </c>
      <c r="F9506" t="s">
        <v>26</v>
      </c>
      <c r="G9506">
        <v>2.5</v>
      </c>
      <c r="H9506">
        <v>88.88</v>
      </c>
      <c r="J9506">
        <v>1.2</v>
      </c>
      <c r="K9506">
        <v>5.9</v>
      </c>
      <c r="L9506">
        <v>7</v>
      </c>
      <c r="M9506">
        <v>72</v>
      </c>
      <c r="N9506" t="s">
        <v>27</v>
      </c>
      <c r="O9506">
        <v>0.73</v>
      </c>
      <c r="P9506" t="s">
        <v>58</v>
      </c>
      <c r="Q9506" t="s">
        <v>59</v>
      </c>
      <c r="R9506">
        <v>5</v>
      </c>
      <c r="S9506">
        <v>10</v>
      </c>
      <c r="U9506">
        <v>1.1000000000000001</v>
      </c>
      <c r="V9506" t="s">
        <v>159</v>
      </c>
      <c r="W9506" t="s">
        <v>45</v>
      </c>
      <c r="X9506">
        <v>0</v>
      </c>
      <c r="Y9506" t="str">
        <f>IF(tblRides[[#This Row],[supply_demand_ratio]]&lt;0.8,"Below 0.8",IF(tblRides[[#This Row],[supply_demand_ratio]]&lt;1,"Between 0.8-1.0",IF(tblRides[[#This Row],[supply_demand_ratio]]&lt;=1.2,"Between 1.0-1.2","Above 1.2")))</f>
        <v>Below 0.8</v>
      </c>
    </row>
    <row r="9507" spans="1:25" x14ac:dyDescent="0.3">
      <c r="A9507" t="s">
        <v>9562</v>
      </c>
      <c r="B9507" s="1">
        <v>46108.396527777775</v>
      </c>
      <c r="C9507" s="2">
        <v>46108</v>
      </c>
      <c r="D9507">
        <v>9</v>
      </c>
      <c r="E9507" t="s">
        <v>33</v>
      </c>
      <c r="F9507" t="s">
        <v>26</v>
      </c>
      <c r="G9507">
        <v>1.2</v>
      </c>
      <c r="H9507">
        <v>62.17</v>
      </c>
      <c r="I9507">
        <v>63.82</v>
      </c>
      <c r="J9507">
        <v>1.1000000000000001</v>
      </c>
      <c r="K9507">
        <v>5.7</v>
      </c>
      <c r="L9507">
        <v>1.5</v>
      </c>
      <c r="M9507">
        <v>93</v>
      </c>
      <c r="N9507" t="s">
        <v>27</v>
      </c>
      <c r="O9507">
        <v>0.89400000000000002</v>
      </c>
      <c r="P9507" t="s">
        <v>28</v>
      </c>
      <c r="Q9507" t="s">
        <v>29</v>
      </c>
      <c r="R9507">
        <v>4.5199999999999996</v>
      </c>
      <c r="S9507">
        <v>4</v>
      </c>
      <c r="T9507">
        <v>1.65</v>
      </c>
      <c r="U9507">
        <v>-4.2</v>
      </c>
      <c r="V9507" t="s">
        <v>159</v>
      </c>
      <c r="W9507" t="s">
        <v>45</v>
      </c>
      <c r="X9507">
        <v>1</v>
      </c>
      <c r="Y9507" t="str">
        <f>IF(tblRides[[#This Row],[supply_demand_ratio]]&lt;0.8,"Below 0.8",IF(tblRides[[#This Row],[supply_demand_ratio]]&lt;1,"Between 0.8-1.0",IF(tblRides[[#This Row],[supply_demand_ratio]]&lt;=1.2,"Between 1.0-1.2","Above 1.2")))</f>
        <v>Between 0.8-1.0</v>
      </c>
    </row>
    <row r="9508" spans="1:25" x14ac:dyDescent="0.3">
      <c r="A9508" t="s">
        <v>9563</v>
      </c>
      <c r="B9508" s="1">
        <v>46108.398611111108</v>
      </c>
      <c r="C9508" s="2">
        <v>46108</v>
      </c>
      <c r="D9508">
        <v>9</v>
      </c>
      <c r="E9508" t="s">
        <v>36</v>
      </c>
      <c r="F9508" t="s">
        <v>26</v>
      </c>
      <c r="G9508">
        <v>5.8</v>
      </c>
      <c r="H9508">
        <v>134.26</v>
      </c>
      <c r="I9508">
        <v>130.85</v>
      </c>
      <c r="J9508">
        <v>1.2</v>
      </c>
      <c r="K9508">
        <v>9.6</v>
      </c>
      <c r="L9508">
        <v>12.6</v>
      </c>
      <c r="M9508">
        <v>107</v>
      </c>
      <c r="N9508" t="s">
        <v>27</v>
      </c>
      <c r="O9508">
        <v>0.94099999999999995</v>
      </c>
      <c r="P9508" t="s">
        <v>28</v>
      </c>
      <c r="Q9508" t="s">
        <v>29</v>
      </c>
      <c r="R9508">
        <v>4.84</v>
      </c>
      <c r="S9508">
        <v>3</v>
      </c>
      <c r="T9508">
        <v>-3.41</v>
      </c>
      <c r="U9508">
        <v>3</v>
      </c>
      <c r="V9508" t="s">
        <v>159</v>
      </c>
      <c r="W9508" t="s">
        <v>45</v>
      </c>
      <c r="X9508">
        <v>1</v>
      </c>
      <c r="Y9508" t="str">
        <f>IF(tblRides[[#This Row],[supply_demand_ratio]]&lt;0.8,"Below 0.8",IF(tblRides[[#This Row],[supply_demand_ratio]]&lt;1,"Between 0.8-1.0",IF(tblRides[[#This Row],[supply_demand_ratio]]&lt;=1.2,"Between 1.0-1.2","Above 1.2")))</f>
        <v>Between 0.8-1.0</v>
      </c>
    </row>
    <row r="9509" spans="1:25" x14ac:dyDescent="0.3">
      <c r="A9509" t="s">
        <v>9564</v>
      </c>
      <c r="B9509" s="1">
        <v>46108.415277777778</v>
      </c>
      <c r="C9509" s="2">
        <v>46108</v>
      </c>
      <c r="D9509">
        <v>9</v>
      </c>
      <c r="E9509" t="s">
        <v>25</v>
      </c>
      <c r="F9509" t="s">
        <v>34</v>
      </c>
      <c r="G9509">
        <v>4</v>
      </c>
      <c r="H9509">
        <v>122.52</v>
      </c>
      <c r="I9509">
        <v>129.12</v>
      </c>
      <c r="J9509">
        <v>1.3</v>
      </c>
      <c r="K9509">
        <v>5.6</v>
      </c>
      <c r="L9509">
        <v>10.1</v>
      </c>
      <c r="M9509">
        <v>110</v>
      </c>
      <c r="N9509" t="s">
        <v>72</v>
      </c>
      <c r="O9509">
        <v>0.67100000000000004</v>
      </c>
      <c r="P9509" t="s">
        <v>28</v>
      </c>
      <c r="Q9509" t="s">
        <v>29</v>
      </c>
      <c r="R9509">
        <v>4.63</v>
      </c>
      <c r="S9509">
        <v>0</v>
      </c>
      <c r="T9509">
        <v>6.6</v>
      </c>
      <c r="U9509">
        <v>4.5</v>
      </c>
      <c r="V9509" t="s">
        <v>159</v>
      </c>
      <c r="W9509" t="s">
        <v>45</v>
      </c>
      <c r="X9509">
        <v>1</v>
      </c>
      <c r="Y9509" t="str">
        <f>IF(tblRides[[#This Row],[supply_demand_ratio]]&lt;0.8,"Below 0.8",IF(tblRides[[#This Row],[supply_demand_ratio]]&lt;1,"Between 0.8-1.0",IF(tblRides[[#This Row],[supply_demand_ratio]]&lt;=1.2,"Between 1.0-1.2","Above 1.2")))</f>
        <v>Below 0.8</v>
      </c>
    </row>
    <row r="9510" spans="1:25" x14ac:dyDescent="0.3">
      <c r="A9510" t="s">
        <v>9565</v>
      </c>
      <c r="B9510" s="1">
        <v>46108.422222222223</v>
      </c>
      <c r="C9510" s="2">
        <v>46108</v>
      </c>
      <c r="D9510">
        <v>10</v>
      </c>
      <c r="E9510" t="s">
        <v>33</v>
      </c>
      <c r="F9510" t="s">
        <v>26</v>
      </c>
      <c r="G9510">
        <v>4.3</v>
      </c>
      <c r="H9510">
        <v>95.45</v>
      </c>
      <c r="I9510">
        <v>89.83</v>
      </c>
      <c r="J9510">
        <v>1</v>
      </c>
      <c r="K9510">
        <v>6.1</v>
      </c>
      <c r="L9510">
        <v>4.7</v>
      </c>
      <c r="M9510">
        <v>90</v>
      </c>
      <c r="N9510" t="s">
        <v>27</v>
      </c>
      <c r="O9510">
        <v>0.95199999999999996</v>
      </c>
      <c r="P9510" t="s">
        <v>28</v>
      </c>
      <c r="Q9510" t="s">
        <v>29</v>
      </c>
      <c r="R9510">
        <v>4.5599999999999996</v>
      </c>
      <c r="S9510">
        <v>79</v>
      </c>
      <c r="T9510">
        <v>-5.62</v>
      </c>
      <c r="U9510">
        <v>-1.4</v>
      </c>
      <c r="V9510" t="s">
        <v>159</v>
      </c>
      <c r="W9510" t="s">
        <v>45</v>
      </c>
      <c r="X9510">
        <v>1</v>
      </c>
      <c r="Y9510" t="str">
        <f>IF(tblRides[[#This Row],[supply_demand_ratio]]&lt;0.8,"Below 0.8",IF(tblRides[[#This Row],[supply_demand_ratio]]&lt;1,"Between 0.8-1.0",IF(tblRides[[#This Row],[supply_demand_ratio]]&lt;=1.2,"Between 1.0-1.2","Above 1.2")))</f>
        <v>Between 0.8-1.0</v>
      </c>
    </row>
    <row r="9511" spans="1:25" x14ac:dyDescent="0.3">
      <c r="A9511" t="s">
        <v>9566</v>
      </c>
      <c r="B9511" s="1">
        <v>46108.432638888888</v>
      </c>
      <c r="C9511" s="2">
        <v>46108</v>
      </c>
      <c r="D9511">
        <v>10</v>
      </c>
      <c r="E9511" t="s">
        <v>62</v>
      </c>
      <c r="F9511" t="s">
        <v>26</v>
      </c>
      <c r="G9511">
        <v>7.6</v>
      </c>
      <c r="H9511">
        <v>166.48</v>
      </c>
      <c r="I9511">
        <v>168.3</v>
      </c>
      <c r="J9511">
        <v>1</v>
      </c>
      <c r="K9511">
        <v>3.8</v>
      </c>
      <c r="L9511">
        <v>4.7</v>
      </c>
      <c r="M9511">
        <v>56</v>
      </c>
      <c r="N9511" t="s">
        <v>41</v>
      </c>
      <c r="O9511">
        <v>1.218</v>
      </c>
      <c r="P9511" t="s">
        <v>28</v>
      </c>
      <c r="Q9511" t="s">
        <v>29</v>
      </c>
      <c r="R9511">
        <v>4.5599999999999996</v>
      </c>
      <c r="S9511">
        <v>7</v>
      </c>
      <c r="T9511">
        <v>1.82</v>
      </c>
      <c r="U9511">
        <v>0.9</v>
      </c>
      <c r="V9511" t="s">
        <v>159</v>
      </c>
      <c r="W9511" t="s">
        <v>31</v>
      </c>
      <c r="X9511">
        <v>1</v>
      </c>
      <c r="Y9511" t="str">
        <f>IF(tblRides[[#This Row],[supply_demand_ratio]]&lt;0.8,"Below 0.8",IF(tblRides[[#This Row],[supply_demand_ratio]]&lt;1,"Between 0.8-1.0",IF(tblRides[[#This Row],[supply_demand_ratio]]&lt;=1.2,"Between 1.0-1.2","Above 1.2")))</f>
        <v>Above 1.2</v>
      </c>
    </row>
    <row r="9512" spans="1:25" x14ac:dyDescent="0.3">
      <c r="A9512" t="s">
        <v>9567</v>
      </c>
      <c r="B9512" s="1">
        <v>46108.436111111114</v>
      </c>
      <c r="C9512" s="2">
        <v>46108</v>
      </c>
      <c r="D9512">
        <v>10</v>
      </c>
      <c r="E9512" t="s">
        <v>62</v>
      </c>
      <c r="F9512" t="s">
        <v>26</v>
      </c>
      <c r="G9512">
        <v>2.1</v>
      </c>
      <c r="H9512">
        <v>78.38</v>
      </c>
      <c r="J9512">
        <v>1.1000000000000001</v>
      </c>
      <c r="K9512">
        <v>4.2</v>
      </c>
      <c r="L9512">
        <v>2.6</v>
      </c>
      <c r="M9512">
        <v>50</v>
      </c>
      <c r="N9512" t="s">
        <v>41</v>
      </c>
      <c r="O9512">
        <v>1.446</v>
      </c>
      <c r="P9512" t="s">
        <v>37</v>
      </c>
      <c r="Q9512" t="s">
        <v>103</v>
      </c>
      <c r="R9512">
        <v>4.82</v>
      </c>
      <c r="S9512">
        <v>2</v>
      </c>
      <c r="U9512">
        <v>-1.6</v>
      </c>
      <c r="V9512" t="s">
        <v>159</v>
      </c>
      <c r="W9512" t="s">
        <v>31</v>
      </c>
      <c r="X9512">
        <v>0</v>
      </c>
      <c r="Y9512" t="str">
        <f>IF(tblRides[[#This Row],[supply_demand_ratio]]&lt;0.8,"Below 0.8",IF(tblRides[[#This Row],[supply_demand_ratio]]&lt;1,"Between 0.8-1.0",IF(tblRides[[#This Row],[supply_demand_ratio]]&lt;=1.2,"Between 1.0-1.2","Above 1.2")))</f>
        <v>Above 1.2</v>
      </c>
    </row>
    <row r="9513" spans="1:25" x14ac:dyDescent="0.3">
      <c r="A9513" t="s">
        <v>9568</v>
      </c>
      <c r="B9513" s="1">
        <v>46108.461111111108</v>
      </c>
      <c r="C9513" s="2">
        <v>46108</v>
      </c>
      <c r="D9513">
        <v>11</v>
      </c>
      <c r="E9513" t="s">
        <v>62</v>
      </c>
      <c r="F9513" t="s">
        <v>26</v>
      </c>
      <c r="G9513">
        <v>7.1</v>
      </c>
      <c r="H9513">
        <v>148.91999999999999</v>
      </c>
      <c r="I9513">
        <v>156.32</v>
      </c>
      <c r="J9513">
        <v>1</v>
      </c>
      <c r="K9513">
        <v>5.6</v>
      </c>
      <c r="L9513">
        <v>10.4</v>
      </c>
      <c r="M9513">
        <v>67</v>
      </c>
      <c r="N9513" t="s">
        <v>41</v>
      </c>
      <c r="O9513">
        <v>1.6919999999999999</v>
      </c>
      <c r="P9513" t="s">
        <v>28</v>
      </c>
      <c r="Q9513" t="s">
        <v>29</v>
      </c>
      <c r="R9513">
        <v>4.99</v>
      </c>
      <c r="S9513">
        <v>11</v>
      </c>
      <c r="T9513">
        <v>7.4</v>
      </c>
      <c r="U9513">
        <v>4.8</v>
      </c>
      <c r="V9513" t="s">
        <v>159</v>
      </c>
      <c r="W9513" t="s">
        <v>45</v>
      </c>
      <c r="X9513">
        <v>1</v>
      </c>
      <c r="Y9513" t="str">
        <f>IF(tblRides[[#This Row],[supply_demand_ratio]]&lt;0.8,"Below 0.8",IF(tblRides[[#This Row],[supply_demand_ratio]]&lt;1,"Between 0.8-1.0",IF(tblRides[[#This Row],[supply_demand_ratio]]&lt;=1.2,"Between 1.0-1.2","Above 1.2")))</f>
        <v>Above 1.2</v>
      </c>
    </row>
    <row r="9514" spans="1:25" x14ac:dyDescent="0.3">
      <c r="A9514" t="s">
        <v>9569</v>
      </c>
      <c r="B9514" s="1">
        <v>46108.463888888888</v>
      </c>
      <c r="C9514" s="2">
        <v>46108</v>
      </c>
      <c r="D9514">
        <v>11</v>
      </c>
      <c r="E9514" t="s">
        <v>33</v>
      </c>
      <c r="F9514" t="s">
        <v>26</v>
      </c>
      <c r="G9514">
        <v>18.899999999999999</v>
      </c>
      <c r="H9514">
        <v>312.83999999999997</v>
      </c>
      <c r="J9514">
        <v>1</v>
      </c>
      <c r="K9514">
        <v>6</v>
      </c>
      <c r="L9514">
        <v>1.7</v>
      </c>
      <c r="M9514">
        <v>84</v>
      </c>
      <c r="N9514" t="s">
        <v>27</v>
      </c>
      <c r="O9514">
        <v>1.038</v>
      </c>
      <c r="P9514" t="s">
        <v>58</v>
      </c>
      <c r="Q9514" t="s">
        <v>88</v>
      </c>
      <c r="R9514">
        <v>4.96</v>
      </c>
      <c r="S9514">
        <v>1</v>
      </c>
      <c r="U9514">
        <v>-4.3</v>
      </c>
      <c r="V9514" t="s">
        <v>159</v>
      </c>
      <c r="W9514" t="s">
        <v>45</v>
      </c>
      <c r="X9514">
        <v>0</v>
      </c>
      <c r="Y9514" t="str">
        <f>IF(tblRides[[#This Row],[supply_demand_ratio]]&lt;0.8,"Below 0.8",IF(tblRides[[#This Row],[supply_demand_ratio]]&lt;1,"Between 0.8-1.0",IF(tblRides[[#This Row],[supply_demand_ratio]]&lt;=1.2,"Between 1.0-1.2","Above 1.2")))</f>
        <v>Between 1.0-1.2</v>
      </c>
    </row>
    <row r="9515" spans="1:25" x14ac:dyDescent="0.3">
      <c r="A9515" t="s">
        <v>9570</v>
      </c>
      <c r="B9515" s="1">
        <v>46108.466666666667</v>
      </c>
      <c r="C9515" s="2">
        <v>46108</v>
      </c>
      <c r="D9515">
        <v>11</v>
      </c>
      <c r="E9515" t="s">
        <v>33</v>
      </c>
      <c r="F9515" t="s">
        <v>26</v>
      </c>
      <c r="G9515">
        <v>3.6</v>
      </c>
      <c r="H9515">
        <v>108.38</v>
      </c>
      <c r="I9515">
        <v>114.75</v>
      </c>
      <c r="J9515">
        <v>1.1000000000000001</v>
      </c>
      <c r="K9515">
        <v>4.9000000000000004</v>
      </c>
      <c r="L9515">
        <v>1</v>
      </c>
      <c r="M9515">
        <v>76</v>
      </c>
      <c r="N9515" t="s">
        <v>27</v>
      </c>
      <c r="O9515">
        <v>0.8</v>
      </c>
      <c r="P9515" t="s">
        <v>28</v>
      </c>
      <c r="Q9515" t="s">
        <v>29</v>
      </c>
      <c r="R9515">
        <v>4.8899999999999997</v>
      </c>
      <c r="S9515">
        <v>2</v>
      </c>
      <c r="T9515">
        <v>6.37</v>
      </c>
      <c r="U9515">
        <v>-3.9</v>
      </c>
      <c r="V9515" t="s">
        <v>159</v>
      </c>
      <c r="W9515" t="s">
        <v>31</v>
      </c>
      <c r="X9515">
        <v>1</v>
      </c>
      <c r="Y9515" t="str">
        <f>IF(tblRides[[#This Row],[supply_demand_ratio]]&lt;0.8,"Below 0.8",IF(tblRides[[#This Row],[supply_demand_ratio]]&lt;1,"Between 0.8-1.0",IF(tblRides[[#This Row],[supply_demand_ratio]]&lt;=1.2,"Between 1.0-1.2","Above 1.2")))</f>
        <v>Between 0.8-1.0</v>
      </c>
    </row>
    <row r="9516" spans="1:25" x14ac:dyDescent="0.3">
      <c r="A9516" t="s">
        <v>9571</v>
      </c>
      <c r="B9516" s="1">
        <v>46108.477083333331</v>
      </c>
      <c r="C9516" s="2">
        <v>46108</v>
      </c>
      <c r="D9516">
        <v>11</v>
      </c>
      <c r="E9516" t="s">
        <v>33</v>
      </c>
      <c r="F9516" t="s">
        <v>26</v>
      </c>
      <c r="G9516">
        <v>21</v>
      </c>
      <c r="H9516">
        <v>353.23</v>
      </c>
      <c r="I9516">
        <v>329.65</v>
      </c>
      <c r="J9516">
        <v>1</v>
      </c>
      <c r="K9516">
        <v>6.6</v>
      </c>
      <c r="L9516">
        <v>9.8000000000000007</v>
      </c>
      <c r="M9516">
        <v>92</v>
      </c>
      <c r="N9516" t="s">
        <v>41</v>
      </c>
      <c r="O9516">
        <v>1.2370000000000001</v>
      </c>
      <c r="P9516" t="s">
        <v>28</v>
      </c>
      <c r="Q9516" t="s">
        <v>29</v>
      </c>
      <c r="R9516">
        <v>4.75</v>
      </c>
      <c r="S9516">
        <v>11</v>
      </c>
      <c r="T9516">
        <v>-23.58</v>
      </c>
      <c r="U9516">
        <v>3.2</v>
      </c>
      <c r="V9516" t="s">
        <v>159</v>
      </c>
      <c r="W9516" t="s">
        <v>45</v>
      </c>
      <c r="X9516">
        <v>1</v>
      </c>
      <c r="Y9516" t="str">
        <f>IF(tblRides[[#This Row],[supply_demand_ratio]]&lt;0.8,"Below 0.8",IF(tblRides[[#This Row],[supply_demand_ratio]]&lt;1,"Between 0.8-1.0",IF(tblRides[[#This Row],[supply_demand_ratio]]&lt;=1.2,"Between 1.0-1.2","Above 1.2")))</f>
        <v>Above 1.2</v>
      </c>
    </row>
    <row r="9517" spans="1:25" x14ac:dyDescent="0.3">
      <c r="A9517" t="s">
        <v>9572</v>
      </c>
      <c r="B9517" s="1">
        <v>46108.479166666664</v>
      </c>
      <c r="C9517" s="2">
        <v>46108</v>
      </c>
      <c r="D9517">
        <v>11</v>
      </c>
      <c r="E9517" t="s">
        <v>33</v>
      </c>
      <c r="F9517" t="s">
        <v>26</v>
      </c>
      <c r="G9517">
        <v>8.6</v>
      </c>
      <c r="H9517">
        <v>207.71</v>
      </c>
      <c r="I9517">
        <v>221.18</v>
      </c>
      <c r="J9517">
        <v>1.1000000000000001</v>
      </c>
      <c r="K9517">
        <v>7.2</v>
      </c>
      <c r="L9517">
        <v>9.6</v>
      </c>
      <c r="M9517">
        <v>96</v>
      </c>
      <c r="N9517" t="s">
        <v>27</v>
      </c>
      <c r="O9517">
        <v>0.90500000000000003</v>
      </c>
      <c r="P9517" t="s">
        <v>28</v>
      </c>
      <c r="Q9517" t="s">
        <v>29</v>
      </c>
      <c r="R9517">
        <v>4.59</v>
      </c>
      <c r="S9517">
        <v>2</v>
      </c>
      <c r="T9517">
        <v>13.47</v>
      </c>
      <c r="U9517">
        <v>2.4</v>
      </c>
      <c r="V9517" t="s">
        <v>159</v>
      </c>
      <c r="W9517" t="s">
        <v>45</v>
      </c>
      <c r="X9517">
        <v>1</v>
      </c>
      <c r="Y9517" t="str">
        <f>IF(tblRides[[#This Row],[supply_demand_ratio]]&lt;0.8,"Below 0.8",IF(tblRides[[#This Row],[supply_demand_ratio]]&lt;1,"Between 0.8-1.0",IF(tblRides[[#This Row],[supply_demand_ratio]]&lt;=1.2,"Between 1.0-1.2","Above 1.2")))</f>
        <v>Between 0.8-1.0</v>
      </c>
    </row>
    <row r="9518" spans="1:25" x14ac:dyDescent="0.3">
      <c r="A9518" t="s">
        <v>9573</v>
      </c>
      <c r="B9518" s="1">
        <v>46108.480555555558</v>
      </c>
      <c r="C9518" s="2">
        <v>46108</v>
      </c>
      <c r="D9518">
        <v>11</v>
      </c>
      <c r="E9518" t="s">
        <v>33</v>
      </c>
      <c r="F9518" t="s">
        <v>26</v>
      </c>
      <c r="G9518">
        <v>9.5</v>
      </c>
      <c r="H9518">
        <v>160.31</v>
      </c>
      <c r="J9518">
        <v>1</v>
      </c>
      <c r="K9518">
        <v>6.4</v>
      </c>
      <c r="L9518">
        <v>9.1</v>
      </c>
      <c r="M9518">
        <v>88</v>
      </c>
      <c r="N9518" t="s">
        <v>27</v>
      </c>
      <c r="O9518">
        <v>1.0329999999999999</v>
      </c>
      <c r="P9518" t="s">
        <v>37</v>
      </c>
      <c r="Q9518" t="s">
        <v>103</v>
      </c>
      <c r="R9518">
        <v>4.91</v>
      </c>
      <c r="S9518">
        <v>5</v>
      </c>
      <c r="U9518">
        <v>2.7</v>
      </c>
      <c r="V9518" t="s">
        <v>159</v>
      </c>
      <c r="W9518" t="s">
        <v>45</v>
      </c>
      <c r="X9518">
        <v>0</v>
      </c>
      <c r="Y9518" t="str">
        <f>IF(tblRides[[#This Row],[supply_demand_ratio]]&lt;0.8,"Below 0.8",IF(tblRides[[#This Row],[supply_demand_ratio]]&lt;1,"Between 0.8-1.0",IF(tblRides[[#This Row],[supply_demand_ratio]]&lt;=1.2,"Between 1.0-1.2","Above 1.2")))</f>
        <v>Between 1.0-1.2</v>
      </c>
    </row>
    <row r="9519" spans="1:25" x14ac:dyDescent="0.3">
      <c r="A9519" t="s">
        <v>9574</v>
      </c>
      <c r="B9519" s="1">
        <v>46108.486111111109</v>
      </c>
      <c r="C9519" s="2">
        <v>46108</v>
      </c>
      <c r="D9519">
        <v>11</v>
      </c>
      <c r="E9519" t="s">
        <v>25</v>
      </c>
      <c r="F9519" t="s">
        <v>26</v>
      </c>
      <c r="G9519">
        <v>5.8</v>
      </c>
      <c r="H9519">
        <v>126.19</v>
      </c>
      <c r="I9519">
        <v>124.05</v>
      </c>
      <c r="J9519">
        <v>1.1000000000000001</v>
      </c>
      <c r="K9519">
        <v>5.4</v>
      </c>
      <c r="L9519">
        <v>7.1</v>
      </c>
      <c r="M9519">
        <v>133</v>
      </c>
      <c r="N9519" t="s">
        <v>27</v>
      </c>
      <c r="O9519">
        <v>1.0720000000000001</v>
      </c>
      <c r="P9519" t="s">
        <v>28</v>
      </c>
      <c r="Q9519" t="s">
        <v>29</v>
      </c>
      <c r="R9519">
        <v>4.99</v>
      </c>
      <c r="S9519">
        <v>2</v>
      </c>
      <c r="T9519">
        <v>-2.14</v>
      </c>
      <c r="U9519">
        <v>1.7</v>
      </c>
      <c r="V9519" t="s">
        <v>159</v>
      </c>
      <c r="W9519" t="s">
        <v>45</v>
      </c>
      <c r="X9519">
        <v>1</v>
      </c>
      <c r="Y9519" t="str">
        <f>IF(tblRides[[#This Row],[supply_demand_ratio]]&lt;0.8,"Below 0.8",IF(tblRides[[#This Row],[supply_demand_ratio]]&lt;1,"Between 0.8-1.0",IF(tblRides[[#This Row],[supply_demand_ratio]]&lt;=1.2,"Between 1.0-1.2","Above 1.2")))</f>
        <v>Between 1.0-1.2</v>
      </c>
    </row>
    <row r="9520" spans="1:25" x14ac:dyDescent="0.3">
      <c r="A9520" t="s">
        <v>9575</v>
      </c>
      <c r="B9520" s="1">
        <v>46108.493750000001</v>
      </c>
      <c r="C9520" s="2">
        <v>46108</v>
      </c>
      <c r="D9520">
        <v>11</v>
      </c>
      <c r="E9520" t="s">
        <v>25</v>
      </c>
      <c r="F9520" t="s">
        <v>26</v>
      </c>
      <c r="G9520">
        <v>2.4</v>
      </c>
      <c r="H9520">
        <v>84.23</v>
      </c>
      <c r="I9520">
        <v>83.28</v>
      </c>
      <c r="J9520">
        <v>1.1000000000000001</v>
      </c>
      <c r="K9520">
        <v>8.1</v>
      </c>
      <c r="L9520">
        <v>11.9</v>
      </c>
      <c r="M9520">
        <v>121</v>
      </c>
      <c r="N9520" t="s">
        <v>27</v>
      </c>
      <c r="O9520">
        <v>0.99</v>
      </c>
      <c r="P9520" t="s">
        <v>28</v>
      </c>
      <c r="Q9520" t="s">
        <v>29</v>
      </c>
      <c r="R9520">
        <v>4.63</v>
      </c>
      <c r="S9520">
        <v>8</v>
      </c>
      <c r="T9520">
        <v>-0.95</v>
      </c>
      <c r="U9520">
        <v>3.8</v>
      </c>
      <c r="V9520" t="s">
        <v>159</v>
      </c>
      <c r="W9520" t="s">
        <v>45</v>
      </c>
      <c r="X9520">
        <v>1</v>
      </c>
      <c r="Y9520" t="str">
        <f>IF(tblRides[[#This Row],[supply_demand_ratio]]&lt;0.8,"Below 0.8",IF(tblRides[[#This Row],[supply_demand_ratio]]&lt;1,"Between 0.8-1.0",IF(tblRides[[#This Row],[supply_demand_ratio]]&lt;=1.2,"Between 1.0-1.2","Above 1.2")))</f>
        <v>Between 0.8-1.0</v>
      </c>
    </row>
    <row r="9521" spans="1:25" x14ac:dyDescent="0.3">
      <c r="A9521" t="s">
        <v>9576</v>
      </c>
      <c r="B9521" s="1">
        <v>46108.5</v>
      </c>
      <c r="C9521" s="2">
        <v>46108</v>
      </c>
      <c r="D9521">
        <v>12</v>
      </c>
      <c r="E9521" t="s">
        <v>33</v>
      </c>
      <c r="F9521" t="s">
        <v>26</v>
      </c>
      <c r="G9521">
        <v>4.8</v>
      </c>
      <c r="H9521">
        <v>120.19</v>
      </c>
      <c r="I9521">
        <v>125.99</v>
      </c>
      <c r="J9521">
        <v>1</v>
      </c>
      <c r="K9521">
        <v>2.2999999999999998</v>
      </c>
      <c r="L9521">
        <v>3.2</v>
      </c>
      <c r="M9521">
        <v>87</v>
      </c>
      <c r="N9521" t="s">
        <v>41</v>
      </c>
      <c r="O9521">
        <v>1.177</v>
      </c>
      <c r="P9521" t="s">
        <v>28</v>
      </c>
      <c r="Q9521" t="s">
        <v>29</v>
      </c>
      <c r="R9521">
        <v>4.63</v>
      </c>
      <c r="S9521">
        <v>23</v>
      </c>
      <c r="T9521">
        <v>5.8</v>
      </c>
      <c r="U9521">
        <v>0.9</v>
      </c>
      <c r="V9521" t="s">
        <v>159</v>
      </c>
      <c r="W9521" t="s">
        <v>31</v>
      </c>
      <c r="X9521">
        <v>1</v>
      </c>
      <c r="Y9521" t="str">
        <f>IF(tblRides[[#This Row],[supply_demand_ratio]]&lt;0.8,"Below 0.8",IF(tblRides[[#This Row],[supply_demand_ratio]]&lt;1,"Between 0.8-1.0",IF(tblRides[[#This Row],[supply_demand_ratio]]&lt;=1.2,"Between 1.0-1.2","Above 1.2")))</f>
        <v>Between 1.0-1.2</v>
      </c>
    </row>
    <row r="9522" spans="1:25" x14ac:dyDescent="0.3">
      <c r="A9522" t="s">
        <v>9577</v>
      </c>
      <c r="B9522" s="1">
        <v>46108.504861111112</v>
      </c>
      <c r="C9522" s="2">
        <v>46108</v>
      </c>
      <c r="D9522">
        <v>12</v>
      </c>
      <c r="E9522" t="s">
        <v>43</v>
      </c>
      <c r="F9522" t="s">
        <v>34</v>
      </c>
      <c r="G9522">
        <v>8.5</v>
      </c>
      <c r="H9522">
        <v>173.22</v>
      </c>
      <c r="I9522">
        <v>163.26</v>
      </c>
      <c r="J9522">
        <v>1</v>
      </c>
      <c r="K9522">
        <v>4.8</v>
      </c>
      <c r="L9522">
        <v>4.5</v>
      </c>
      <c r="M9522">
        <v>62</v>
      </c>
      <c r="N9522" t="s">
        <v>41</v>
      </c>
      <c r="O9522">
        <v>1.81</v>
      </c>
      <c r="P9522" t="s">
        <v>28</v>
      </c>
      <c r="Q9522" t="s">
        <v>29</v>
      </c>
      <c r="R9522">
        <v>4.8</v>
      </c>
      <c r="S9522">
        <v>0</v>
      </c>
      <c r="T9522">
        <v>-9.9600000000000009</v>
      </c>
      <c r="U9522">
        <v>-0.3</v>
      </c>
      <c r="V9522" t="s">
        <v>159</v>
      </c>
      <c r="W9522" t="s">
        <v>31</v>
      </c>
      <c r="X9522">
        <v>1</v>
      </c>
      <c r="Y9522" t="str">
        <f>IF(tblRides[[#This Row],[supply_demand_ratio]]&lt;0.8,"Below 0.8",IF(tblRides[[#This Row],[supply_demand_ratio]]&lt;1,"Between 0.8-1.0",IF(tblRides[[#This Row],[supply_demand_ratio]]&lt;=1.2,"Between 1.0-1.2","Above 1.2")))</f>
        <v>Above 1.2</v>
      </c>
    </row>
    <row r="9523" spans="1:25" x14ac:dyDescent="0.3">
      <c r="A9523" t="s">
        <v>9578</v>
      </c>
      <c r="B9523" s="1">
        <v>46108.507638888892</v>
      </c>
      <c r="C9523" s="2">
        <v>46108</v>
      </c>
      <c r="D9523">
        <v>12</v>
      </c>
      <c r="E9523" t="s">
        <v>43</v>
      </c>
      <c r="F9523" t="s">
        <v>26</v>
      </c>
      <c r="G9523">
        <v>2.9</v>
      </c>
      <c r="H9523">
        <v>78.95</v>
      </c>
      <c r="J9523">
        <v>1</v>
      </c>
      <c r="K9523">
        <v>3.7</v>
      </c>
      <c r="L9523">
        <v>10.4</v>
      </c>
      <c r="M9523">
        <v>67</v>
      </c>
      <c r="N9523" t="s">
        <v>41</v>
      </c>
      <c r="O9523">
        <v>1.4730000000000001</v>
      </c>
      <c r="P9523" t="s">
        <v>37</v>
      </c>
      <c r="Q9523" t="s">
        <v>103</v>
      </c>
      <c r="R9523">
        <v>4.5199999999999996</v>
      </c>
      <c r="S9523">
        <v>7</v>
      </c>
      <c r="U9523">
        <v>6.7</v>
      </c>
      <c r="V9523" t="s">
        <v>159</v>
      </c>
      <c r="W9523" t="s">
        <v>31</v>
      </c>
      <c r="X9523">
        <v>0</v>
      </c>
      <c r="Y9523" t="str">
        <f>IF(tblRides[[#This Row],[supply_demand_ratio]]&lt;0.8,"Below 0.8",IF(tblRides[[#This Row],[supply_demand_ratio]]&lt;1,"Between 0.8-1.0",IF(tblRides[[#This Row],[supply_demand_ratio]]&lt;=1.2,"Between 1.0-1.2","Above 1.2")))</f>
        <v>Above 1.2</v>
      </c>
    </row>
    <row r="9524" spans="1:25" x14ac:dyDescent="0.3">
      <c r="A9524" t="s">
        <v>9579</v>
      </c>
      <c r="B9524" s="1">
        <v>46108.544444444444</v>
      </c>
      <c r="C9524" s="2">
        <v>46108</v>
      </c>
      <c r="D9524">
        <v>13</v>
      </c>
      <c r="E9524" t="s">
        <v>25</v>
      </c>
      <c r="F9524" t="s">
        <v>26</v>
      </c>
      <c r="G9524">
        <v>6.6</v>
      </c>
      <c r="H9524">
        <v>127.78</v>
      </c>
      <c r="I9524">
        <v>132.16999999999999</v>
      </c>
      <c r="J9524">
        <v>1</v>
      </c>
      <c r="K9524">
        <v>5</v>
      </c>
      <c r="L9524">
        <v>7.1</v>
      </c>
      <c r="M9524">
        <v>124</v>
      </c>
      <c r="N9524" t="s">
        <v>27</v>
      </c>
      <c r="O9524">
        <v>1.123</v>
      </c>
      <c r="P9524" t="s">
        <v>28</v>
      </c>
      <c r="Q9524" t="s">
        <v>29</v>
      </c>
      <c r="R9524">
        <v>4.7699999999999996</v>
      </c>
      <c r="S9524">
        <v>3</v>
      </c>
      <c r="T9524">
        <v>4.3899999999999997</v>
      </c>
      <c r="U9524">
        <v>2.1</v>
      </c>
      <c r="V9524" t="s">
        <v>159</v>
      </c>
      <c r="W9524" t="s">
        <v>31</v>
      </c>
      <c r="X9524">
        <v>1</v>
      </c>
      <c r="Y9524" t="str">
        <f>IF(tblRides[[#This Row],[supply_demand_ratio]]&lt;0.8,"Below 0.8",IF(tblRides[[#This Row],[supply_demand_ratio]]&lt;1,"Between 0.8-1.0",IF(tblRides[[#This Row],[supply_demand_ratio]]&lt;=1.2,"Between 1.0-1.2","Above 1.2")))</f>
        <v>Between 1.0-1.2</v>
      </c>
    </row>
    <row r="9525" spans="1:25" x14ac:dyDescent="0.3">
      <c r="A9525" t="s">
        <v>9580</v>
      </c>
      <c r="B9525" s="1">
        <v>46108.55972222222</v>
      </c>
      <c r="C9525" s="2">
        <v>46108</v>
      </c>
      <c r="D9525">
        <v>13</v>
      </c>
      <c r="E9525" t="s">
        <v>36</v>
      </c>
      <c r="F9525" t="s">
        <v>26</v>
      </c>
      <c r="G9525">
        <v>11.1</v>
      </c>
      <c r="H9525">
        <v>250.8</v>
      </c>
      <c r="J9525">
        <v>1.2</v>
      </c>
      <c r="K9525">
        <v>6.9</v>
      </c>
      <c r="L9525">
        <v>6.7</v>
      </c>
      <c r="M9525">
        <v>125</v>
      </c>
      <c r="N9525" t="s">
        <v>27</v>
      </c>
      <c r="O9525">
        <v>1.0289999999999999</v>
      </c>
      <c r="P9525" t="s">
        <v>58</v>
      </c>
      <c r="Q9525" t="s">
        <v>59</v>
      </c>
      <c r="R9525">
        <v>4.32</v>
      </c>
      <c r="S9525">
        <v>4</v>
      </c>
      <c r="U9525">
        <v>-0.2</v>
      </c>
      <c r="V9525" t="s">
        <v>159</v>
      </c>
      <c r="W9525" t="s">
        <v>45</v>
      </c>
      <c r="X9525">
        <v>0</v>
      </c>
      <c r="Y9525" t="str">
        <f>IF(tblRides[[#This Row],[supply_demand_ratio]]&lt;0.8,"Below 0.8",IF(tblRides[[#This Row],[supply_demand_ratio]]&lt;1,"Between 0.8-1.0",IF(tblRides[[#This Row],[supply_demand_ratio]]&lt;=1.2,"Between 1.0-1.2","Above 1.2")))</f>
        <v>Between 1.0-1.2</v>
      </c>
    </row>
    <row r="9526" spans="1:25" x14ac:dyDescent="0.3">
      <c r="A9526" t="s">
        <v>9581</v>
      </c>
      <c r="B9526" s="1">
        <v>46108.59375</v>
      </c>
      <c r="C9526" s="2">
        <v>46108</v>
      </c>
      <c r="D9526">
        <v>14</v>
      </c>
      <c r="E9526" t="s">
        <v>62</v>
      </c>
      <c r="F9526" t="s">
        <v>26</v>
      </c>
      <c r="G9526">
        <v>3.3</v>
      </c>
      <c r="H9526">
        <v>86.51</v>
      </c>
      <c r="J9526">
        <v>1</v>
      </c>
      <c r="K9526">
        <v>2</v>
      </c>
      <c r="M9526">
        <v>62</v>
      </c>
      <c r="N9526" t="s">
        <v>41</v>
      </c>
      <c r="O9526">
        <v>2.1629999999999998</v>
      </c>
      <c r="P9526" t="s">
        <v>82</v>
      </c>
      <c r="Q9526" t="s">
        <v>83</v>
      </c>
      <c r="R9526">
        <v>4.93</v>
      </c>
      <c r="S9526">
        <v>3</v>
      </c>
      <c r="V9526" t="s">
        <v>159</v>
      </c>
      <c r="W9526" t="s">
        <v>31</v>
      </c>
      <c r="X9526">
        <v>0</v>
      </c>
      <c r="Y9526" t="str">
        <f>IF(tblRides[[#This Row],[supply_demand_ratio]]&lt;0.8,"Below 0.8",IF(tblRides[[#This Row],[supply_demand_ratio]]&lt;1,"Between 0.8-1.0",IF(tblRides[[#This Row],[supply_demand_ratio]]&lt;=1.2,"Between 1.0-1.2","Above 1.2")))</f>
        <v>Above 1.2</v>
      </c>
    </row>
    <row r="9527" spans="1:25" x14ac:dyDescent="0.3">
      <c r="A9527" t="s">
        <v>9582</v>
      </c>
      <c r="B9527" s="1">
        <v>46108.606944444444</v>
      </c>
      <c r="C9527" s="2">
        <v>46108</v>
      </c>
      <c r="D9527">
        <v>14</v>
      </c>
      <c r="E9527" t="s">
        <v>33</v>
      </c>
      <c r="F9527" t="s">
        <v>26</v>
      </c>
      <c r="G9527">
        <v>12.3</v>
      </c>
      <c r="H9527">
        <v>195.68</v>
      </c>
      <c r="I9527">
        <v>195.1</v>
      </c>
      <c r="J9527">
        <v>1</v>
      </c>
      <c r="K9527">
        <v>4.3</v>
      </c>
      <c r="L9527">
        <v>1.8</v>
      </c>
      <c r="M9527">
        <v>79</v>
      </c>
      <c r="N9527" t="s">
        <v>41</v>
      </c>
      <c r="O9527">
        <v>1.125</v>
      </c>
      <c r="P9527" t="s">
        <v>28</v>
      </c>
      <c r="Q9527" t="s">
        <v>29</v>
      </c>
      <c r="R9527">
        <v>4.74</v>
      </c>
      <c r="S9527">
        <v>16</v>
      </c>
      <c r="T9527">
        <v>-0.57999999999999996</v>
      </c>
      <c r="U9527">
        <v>-2.5</v>
      </c>
      <c r="V9527" t="s">
        <v>159</v>
      </c>
      <c r="W9527" t="s">
        <v>31</v>
      </c>
      <c r="X9527">
        <v>1</v>
      </c>
      <c r="Y9527" t="str">
        <f>IF(tblRides[[#This Row],[supply_demand_ratio]]&lt;0.8,"Below 0.8",IF(tblRides[[#This Row],[supply_demand_ratio]]&lt;1,"Between 0.8-1.0",IF(tblRides[[#This Row],[supply_demand_ratio]]&lt;=1.2,"Between 1.0-1.2","Above 1.2")))</f>
        <v>Between 1.0-1.2</v>
      </c>
    </row>
    <row r="9528" spans="1:25" x14ac:dyDescent="0.3">
      <c r="A9528" t="s">
        <v>9583</v>
      </c>
      <c r="B9528" s="1">
        <v>46108.614583333336</v>
      </c>
      <c r="C9528" s="2">
        <v>46108</v>
      </c>
      <c r="D9528">
        <v>14</v>
      </c>
      <c r="E9528" t="s">
        <v>62</v>
      </c>
      <c r="F9528" t="s">
        <v>34</v>
      </c>
      <c r="G9528">
        <v>3.1</v>
      </c>
      <c r="H9528">
        <v>87.61</v>
      </c>
      <c r="I9528">
        <v>86.29</v>
      </c>
      <c r="J9528">
        <v>1</v>
      </c>
      <c r="K9528">
        <v>3.2</v>
      </c>
      <c r="L9528">
        <v>8.3000000000000007</v>
      </c>
      <c r="M9528">
        <v>57</v>
      </c>
      <c r="N9528" t="s">
        <v>41</v>
      </c>
      <c r="O9528">
        <v>1.9890000000000001</v>
      </c>
      <c r="P9528" t="s">
        <v>28</v>
      </c>
      <c r="Q9528" t="s">
        <v>29</v>
      </c>
      <c r="R9528">
        <v>4.75</v>
      </c>
      <c r="S9528">
        <v>0</v>
      </c>
      <c r="T9528">
        <v>-1.32</v>
      </c>
      <c r="U9528">
        <v>5.0999999999999996</v>
      </c>
      <c r="V9528" t="s">
        <v>159</v>
      </c>
      <c r="W9528" t="s">
        <v>31</v>
      </c>
      <c r="X9528">
        <v>1</v>
      </c>
      <c r="Y9528" t="str">
        <f>IF(tblRides[[#This Row],[supply_demand_ratio]]&lt;0.8,"Below 0.8",IF(tblRides[[#This Row],[supply_demand_ratio]]&lt;1,"Between 0.8-1.0",IF(tblRides[[#This Row],[supply_demand_ratio]]&lt;=1.2,"Between 1.0-1.2","Above 1.2")))</f>
        <v>Above 1.2</v>
      </c>
    </row>
    <row r="9529" spans="1:25" x14ac:dyDescent="0.3">
      <c r="A9529" t="s">
        <v>9584</v>
      </c>
      <c r="B9529" s="1">
        <v>46108.638194444444</v>
      </c>
      <c r="C9529" s="2">
        <v>46108</v>
      </c>
      <c r="D9529">
        <v>15</v>
      </c>
      <c r="E9529" t="s">
        <v>62</v>
      </c>
      <c r="F9529" t="s">
        <v>26</v>
      </c>
      <c r="G9529">
        <v>15.7</v>
      </c>
      <c r="H9529">
        <v>291.66000000000003</v>
      </c>
      <c r="I9529">
        <v>280.51</v>
      </c>
      <c r="J9529">
        <v>1</v>
      </c>
      <c r="K9529">
        <v>7</v>
      </c>
      <c r="L9529">
        <v>4.8</v>
      </c>
      <c r="M9529">
        <v>49</v>
      </c>
      <c r="N9529" t="s">
        <v>41</v>
      </c>
      <c r="O9529">
        <v>1.02</v>
      </c>
      <c r="P9529" t="s">
        <v>28</v>
      </c>
      <c r="Q9529" t="s">
        <v>29</v>
      </c>
      <c r="R9529">
        <v>4.83</v>
      </c>
      <c r="S9529">
        <v>5</v>
      </c>
      <c r="T9529">
        <v>-11.15</v>
      </c>
      <c r="U9529">
        <v>-2.2000000000000002</v>
      </c>
      <c r="V9529" t="s">
        <v>159</v>
      </c>
      <c r="W9529" t="s">
        <v>45</v>
      </c>
      <c r="X9529">
        <v>1</v>
      </c>
      <c r="Y9529" t="str">
        <f>IF(tblRides[[#This Row],[supply_demand_ratio]]&lt;0.8,"Below 0.8",IF(tblRides[[#This Row],[supply_demand_ratio]]&lt;1,"Between 0.8-1.0",IF(tblRides[[#This Row],[supply_demand_ratio]]&lt;=1.2,"Between 1.0-1.2","Above 1.2")))</f>
        <v>Between 1.0-1.2</v>
      </c>
    </row>
    <row r="9530" spans="1:25" x14ac:dyDescent="0.3">
      <c r="A9530" t="s">
        <v>9585</v>
      </c>
      <c r="B9530" s="1">
        <v>46108.654166666667</v>
      </c>
      <c r="C9530" s="2">
        <v>46108</v>
      </c>
      <c r="D9530">
        <v>15</v>
      </c>
      <c r="E9530" t="s">
        <v>25</v>
      </c>
      <c r="F9530" t="s">
        <v>26</v>
      </c>
      <c r="G9530">
        <v>8.6999999999999993</v>
      </c>
      <c r="H9530">
        <v>189.57</v>
      </c>
      <c r="I9530">
        <v>193.33</v>
      </c>
      <c r="J9530">
        <v>1.1000000000000001</v>
      </c>
      <c r="K9530">
        <v>7.8</v>
      </c>
      <c r="L9530">
        <v>8.6</v>
      </c>
      <c r="M9530">
        <v>133</v>
      </c>
      <c r="N9530" t="s">
        <v>41</v>
      </c>
      <c r="O9530">
        <v>1.4159999999999999</v>
      </c>
      <c r="P9530" t="s">
        <v>28</v>
      </c>
      <c r="Q9530" t="s">
        <v>29</v>
      </c>
      <c r="R9530">
        <v>4.62</v>
      </c>
      <c r="S9530">
        <v>11</v>
      </c>
      <c r="T9530">
        <v>3.76</v>
      </c>
      <c r="U9530">
        <v>0.8</v>
      </c>
      <c r="V9530" t="s">
        <v>159</v>
      </c>
      <c r="W9530" t="s">
        <v>45</v>
      </c>
      <c r="X9530">
        <v>1</v>
      </c>
      <c r="Y9530" t="str">
        <f>IF(tblRides[[#This Row],[supply_demand_ratio]]&lt;0.8,"Below 0.8",IF(tblRides[[#This Row],[supply_demand_ratio]]&lt;1,"Between 0.8-1.0",IF(tblRides[[#This Row],[supply_demand_ratio]]&lt;=1.2,"Between 1.0-1.2","Above 1.2")))</f>
        <v>Above 1.2</v>
      </c>
    </row>
    <row r="9531" spans="1:25" x14ac:dyDescent="0.3">
      <c r="A9531" t="s">
        <v>9586</v>
      </c>
      <c r="B9531" s="1">
        <v>46108.67291666667</v>
      </c>
      <c r="C9531" s="2">
        <v>46108</v>
      </c>
      <c r="D9531">
        <v>16</v>
      </c>
      <c r="E9531" t="s">
        <v>25</v>
      </c>
      <c r="F9531" t="s">
        <v>26</v>
      </c>
      <c r="G9531">
        <v>6.3</v>
      </c>
      <c r="H9531">
        <v>126.19</v>
      </c>
      <c r="I9531">
        <v>129.33000000000001</v>
      </c>
      <c r="J9531">
        <v>1</v>
      </c>
      <c r="K9531">
        <v>3.9</v>
      </c>
      <c r="L9531">
        <v>6</v>
      </c>
      <c r="M9531">
        <v>99</v>
      </c>
      <c r="N9531" t="s">
        <v>27</v>
      </c>
      <c r="O9531">
        <v>0.76500000000000001</v>
      </c>
      <c r="P9531" t="s">
        <v>28</v>
      </c>
      <c r="Q9531" t="s">
        <v>29</v>
      </c>
      <c r="R9531">
        <v>4.91</v>
      </c>
      <c r="S9531">
        <v>18</v>
      </c>
      <c r="T9531">
        <v>3.14</v>
      </c>
      <c r="U9531">
        <v>2.1</v>
      </c>
      <c r="V9531" t="s">
        <v>159</v>
      </c>
      <c r="W9531" t="s">
        <v>31</v>
      </c>
      <c r="X9531">
        <v>1</v>
      </c>
      <c r="Y9531" t="str">
        <f>IF(tblRides[[#This Row],[supply_demand_ratio]]&lt;0.8,"Below 0.8",IF(tblRides[[#This Row],[supply_demand_ratio]]&lt;1,"Between 0.8-1.0",IF(tblRides[[#This Row],[supply_demand_ratio]]&lt;=1.2,"Between 1.0-1.2","Above 1.2")))</f>
        <v>Below 0.8</v>
      </c>
    </row>
    <row r="9532" spans="1:25" x14ac:dyDescent="0.3">
      <c r="A9532" t="s">
        <v>9587</v>
      </c>
      <c r="B9532" s="1">
        <v>46108.697916666664</v>
      </c>
      <c r="C9532" s="2">
        <v>46108</v>
      </c>
      <c r="D9532">
        <v>16</v>
      </c>
      <c r="E9532" t="s">
        <v>25</v>
      </c>
      <c r="F9532" t="s">
        <v>26</v>
      </c>
      <c r="G9532">
        <v>12.6</v>
      </c>
      <c r="H9532">
        <v>279.60000000000002</v>
      </c>
      <c r="I9532">
        <v>277.63</v>
      </c>
      <c r="J9532">
        <v>1.2</v>
      </c>
      <c r="K9532">
        <v>7.2</v>
      </c>
      <c r="L9532">
        <v>2.5</v>
      </c>
      <c r="M9532">
        <v>112</v>
      </c>
      <c r="N9532" t="s">
        <v>27</v>
      </c>
      <c r="O9532">
        <v>0.84199999999999997</v>
      </c>
      <c r="P9532" t="s">
        <v>28</v>
      </c>
      <c r="Q9532" t="s">
        <v>29</v>
      </c>
      <c r="R9532">
        <v>4.96</v>
      </c>
      <c r="S9532">
        <v>11</v>
      </c>
      <c r="T9532">
        <v>-1.97</v>
      </c>
      <c r="U9532">
        <v>-4.7</v>
      </c>
      <c r="V9532" t="s">
        <v>159</v>
      </c>
      <c r="W9532" t="s">
        <v>45</v>
      </c>
      <c r="X9532">
        <v>1</v>
      </c>
      <c r="Y9532" t="str">
        <f>IF(tblRides[[#This Row],[supply_demand_ratio]]&lt;0.8,"Below 0.8",IF(tblRides[[#This Row],[supply_demand_ratio]]&lt;1,"Between 0.8-1.0",IF(tblRides[[#This Row],[supply_demand_ratio]]&lt;=1.2,"Between 1.0-1.2","Above 1.2")))</f>
        <v>Between 0.8-1.0</v>
      </c>
    </row>
    <row r="9533" spans="1:25" x14ac:dyDescent="0.3">
      <c r="A9533" t="s">
        <v>9588</v>
      </c>
      <c r="B9533" s="1">
        <v>46108.70208333333</v>
      </c>
      <c r="C9533" s="2">
        <v>46108</v>
      </c>
      <c r="D9533">
        <v>16</v>
      </c>
      <c r="E9533" t="s">
        <v>25</v>
      </c>
      <c r="F9533" t="s">
        <v>26</v>
      </c>
      <c r="G9533">
        <v>9.6</v>
      </c>
      <c r="H9533">
        <v>211.46</v>
      </c>
      <c r="I9533">
        <v>209.25</v>
      </c>
      <c r="J9533">
        <v>1.1000000000000001</v>
      </c>
      <c r="K9533">
        <v>12.2</v>
      </c>
      <c r="L9533">
        <v>12.1</v>
      </c>
      <c r="M9533">
        <v>102</v>
      </c>
      <c r="N9533" t="s">
        <v>27</v>
      </c>
      <c r="O9533">
        <v>0.92900000000000005</v>
      </c>
      <c r="P9533" t="s">
        <v>28</v>
      </c>
      <c r="Q9533" t="s">
        <v>29</v>
      </c>
      <c r="R9533">
        <v>4.87</v>
      </c>
      <c r="S9533">
        <v>7</v>
      </c>
      <c r="T9533">
        <v>-2.21</v>
      </c>
      <c r="U9533">
        <v>-0.1</v>
      </c>
      <c r="V9533" t="s">
        <v>159</v>
      </c>
      <c r="W9533" t="s">
        <v>77</v>
      </c>
      <c r="X9533">
        <v>1</v>
      </c>
      <c r="Y9533" t="str">
        <f>IF(tblRides[[#This Row],[supply_demand_ratio]]&lt;0.8,"Below 0.8",IF(tblRides[[#This Row],[supply_demand_ratio]]&lt;1,"Between 0.8-1.0",IF(tblRides[[#This Row],[supply_demand_ratio]]&lt;=1.2,"Between 1.0-1.2","Above 1.2")))</f>
        <v>Between 0.8-1.0</v>
      </c>
    </row>
    <row r="9534" spans="1:25" x14ac:dyDescent="0.3">
      <c r="A9534" t="s">
        <v>9589</v>
      </c>
      <c r="B9534" s="1">
        <v>46108.705555555556</v>
      </c>
      <c r="C9534" s="2">
        <v>46108</v>
      </c>
      <c r="D9534">
        <v>16</v>
      </c>
      <c r="E9534" t="s">
        <v>33</v>
      </c>
      <c r="F9534" t="s">
        <v>26</v>
      </c>
      <c r="G9534">
        <v>7.7</v>
      </c>
      <c r="H9534">
        <v>222.72</v>
      </c>
      <c r="I9534">
        <v>226.31</v>
      </c>
      <c r="J9534">
        <v>1.3</v>
      </c>
      <c r="K9534">
        <v>8</v>
      </c>
      <c r="L9534">
        <v>9.1</v>
      </c>
      <c r="M9534">
        <v>67</v>
      </c>
      <c r="N9534" t="s">
        <v>72</v>
      </c>
      <c r="O9534">
        <v>0.58399999999999996</v>
      </c>
      <c r="P9534" t="s">
        <v>28</v>
      </c>
      <c r="Q9534" t="s">
        <v>29</v>
      </c>
      <c r="R9534">
        <v>4.87</v>
      </c>
      <c r="S9534">
        <v>4</v>
      </c>
      <c r="T9534">
        <v>3.59</v>
      </c>
      <c r="U9534">
        <v>1.1000000000000001</v>
      </c>
      <c r="V9534" t="s">
        <v>159</v>
      </c>
      <c r="W9534" t="s">
        <v>45</v>
      </c>
      <c r="X9534">
        <v>1</v>
      </c>
      <c r="Y9534" t="str">
        <f>IF(tblRides[[#This Row],[supply_demand_ratio]]&lt;0.8,"Below 0.8",IF(tblRides[[#This Row],[supply_demand_ratio]]&lt;1,"Between 0.8-1.0",IF(tblRides[[#This Row],[supply_demand_ratio]]&lt;=1.2,"Between 1.0-1.2","Above 1.2")))</f>
        <v>Below 0.8</v>
      </c>
    </row>
    <row r="9535" spans="1:25" x14ac:dyDescent="0.3">
      <c r="A9535" t="s">
        <v>9590</v>
      </c>
      <c r="B9535" s="1">
        <v>46108.725694444445</v>
      </c>
      <c r="C9535" s="2">
        <v>46108</v>
      </c>
      <c r="D9535">
        <v>17</v>
      </c>
      <c r="E9535" t="s">
        <v>25</v>
      </c>
      <c r="F9535" t="s">
        <v>26</v>
      </c>
      <c r="G9535">
        <v>3.3</v>
      </c>
      <c r="H9535">
        <v>104.56</v>
      </c>
      <c r="I9535">
        <v>104.97</v>
      </c>
      <c r="J9535">
        <v>1.2</v>
      </c>
      <c r="K9535">
        <v>7</v>
      </c>
      <c r="L9535">
        <v>5.8</v>
      </c>
      <c r="M9535">
        <v>88</v>
      </c>
      <c r="N9535" t="s">
        <v>27</v>
      </c>
      <c r="O9535">
        <v>0.69699999999999995</v>
      </c>
      <c r="P9535" t="s">
        <v>28</v>
      </c>
      <c r="Q9535" t="s">
        <v>29</v>
      </c>
      <c r="R9535">
        <v>5</v>
      </c>
      <c r="S9535">
        <v>19</v>
      </c>
      <c r="T9535">
        <v>0.41</v>
      </c>
      <c r="U9535">
        <v>-1.2</v>
      </c>
      <c r="V9535" t="s">
        <v>159</v>
      </c>
      <c r="W9535" t="s">
        <v>45</v>
      </c>
      <c r="X9535">
        <v>1</v>
      </c>
      <c r="Y9535" t="str">
        <f>IF(tblRides[[#This Row],[supply_demand_ratio]]&lt;0.8,"Below 0.8",IF(tblRides[[#This Row],[supply_demand_ratio]]&lt;1,"Between 0.8-1.0",IF(tblRides[[#This Row],[supply_demand_ratio]]&lt;=1.2,"Between 1.0-1.2","Above 1.2")))</f>
        <v>Below 0.8</v>
      </c>
    </row>
    <row r="9536" spans="1:25" x14ac:dyDescent="0.3">
      <c r="A9536" t="s">
        <v>9591</v>
      </c>
      <c r="B9536" s="1">
        <v>46108.728472222225</v>
      </c>
      <c r="C9536" s="2">
        <v>46108</v>
      </c>
      <c r="D9536">
        <v>17</v>
      </c>
      <c r="E9536" t="s">
        <v>62</v>
      </c>
      <c r="F9536" t="s">
        <v>26</v>
      </c>
      <c r="G9536">
        <v>6.5</v>
      </c>
      <c r="H9536">
        <v>142.69</v>
      </c>
      <c r="I9536">
        <v>138.12</v>
      </c>
      <c r="J9536">
        <v>1</v>
      </c>
      <c r="K9536">
        <v>6.1</v>
      </c>
      <c r="L9536">
        <v>5.7</v>
      </c>
      <c r="M9536">
        <v>47</v>
      </c>
      <c r="N9536" t="s">
        <v>41</v>
      </c>
      <c r="O9536">
        <v>1.1519999999999999</v>
      </c>
      <c r="P9536" t="s">
        <v>28</v>
      </c>
      <c r="Q9536" t="s">
        <v>29</v>
      </c>
      <c r="R9536">
        <v>5</v>
      </c>
      <c r="S9536">
        <v>3</v>
      </c>
      <c r="T9536">
        <v>-4.57</v>
      </c>
      <c r="U9536">
        <v>-0.4</v>
      </c>
      <c r="V9536" t="s">
        <v>159</v>
      </c>
      <c r="W9536" t="s">
        <v>45</v>
      </c>
      <c r="X9536">
        <v>1</v>
      </c>
      <c r="Y9536" t="str">
        <f>IF(tblRides[[#This Row],[supply_demand_ratio]]&lt;0.8,"Below 0.8",IF(tblRides[[#This Row],[supply_demand_ratio]]&lt;1,"Between 0.8-1.0",IF(tblRides[[#This Row],[supply_demand_ratio]]&lt;=1.2,"Between 1.0-1.2","Above 1.2")))</f>
        <v>Between 1.0-1.2</v>
      </c>
    </row>
    <row r="9537" spans="1:25" x14ac:dyDescent="0.3">
      <c r="A9537" t="s">
        <v>9592</v>
      </c>
      <c r="B9537" s="1">
        <v>46108.760416666664</v>
      </c>
      <c r="C9537" s="2">
        <v>46108</v>
      </c>
      <c r="D9537">
        <v>18</v>
      </c>
      <c r="E9537" t="s">
        <v>33</v>
      </c>
      <c r="F9537" t="s">
        <v>34</v>
      </c>
      <c r="G9537">
        <v>7.7</v>
      </c>
      <c r="H9537">
        <v>186.76</v>
      </c>
      <c r="J9537">
        <v>1.2</v>
      </c>
      <c r="K9537">
        <v>9.9</v>
      </c>
      <c r="L9537">
        <v>12.8</v>
      </c>
      <c r="M9537">
        <v>79</v>
      </c>
      <c r="N9537" t="s">
        <v>72</v>
      </c>
      <c r="O9537">
        <v>0.67</v>
      </c>
      <c r="P9537" t="s">
        <v>58</v>
      </c>
      <c r="Q9537" t="s">
        <v>59</v>
      </c>
      <c r="R9537">
        <v>4.5999999999999996</v>
      </c>
      <c r="S9537">
        <v>0</v>
      </c>
      <c r="U9537">
        <v>2.9</v>
      </c>
      <c r="V9537" t="s">
        <v>159</v>
      </c>
      <c r="W9537" t="s">
        <v>45</v>
      </c>
      <c r="X9537">
        <v>0</v>
      </c>
      <c r="Y9537" t="str">
        <f>IF(tblRides[[#This Row],[supply_demand_ratio]]&lt;0.8,"Below 0.8",IF(tblRides[[#This Row],[supply_demand_ratio]]&lt;1,"Between 0.8-1.0",IF(tblRides[[#This Row],[supply_demand_ratio]]&lt;=1.2,"Between 1.0-1.2","Above 1.2")))</f>
        <v>Below 0.8</v>
      </c>
    </row>
    <row r="9538" spans="1:25" x14ac:dyDescent="0.3">
      <c r="A9538" t="s">
        <v>9593</v>
      </c>
      <c r="B9538" s="1">
        <v>46108.761805555558</v>
      </c>
      <c r="C9538" s="2">
        <v>46108</v>
      </c>
      <c r="D9538">
        <v>18</v>
      </c>
      <c r="E9538" t="s">
        <v>43</v>
      </c>
      <c r="F9538" t="s">
        <v>26</v>
      </c>
      <c r="G9538">
        <v>10.3</v>
      </c>
      <c r="H9538">
        <v>186.46</v>
      </c>
      <c r="I9538">
        <v>185.11</v>
      </c>
      <c r="J9538">
        <v>1.1000000000000001</v>
      </c>
      <c r="K9538">
        <v>8.5</v>
      </c>
      <c r="L9538">
        <v>12.8</v>
      </c>
      <c r="M9538">
        <v>55</v>
      </c>
      <c r="N9538" t="s">
        <v>41</v>
      </c>
      <c r="O9538">
        <v>1.1259999999999999</v>
      </c>
      <c r="P9538" t="s">
        <v>28</v>
      </c>
      <c r="Q9538" t="s">
        <v>29</v>
      </c>
      <c r="R9538">
        <v>4.76</v>
      </c>
      <c r="S9538">
        <v>29</v>
      </c>
      <c r="T9538">
        <v>-1.35</v>
      </c>
      <c r="U9538">
        <v>4.3</v>
      </c>
      <c r="V9538" t="s">
        <v>159</v>
      </c>
      <c r="W9538" t="s">
        <v>45</v>
      </c>
      <c r="X9538">
        <v>1</v>
      </c>
      <c r="Y9538" t="str">
        <f>IF(tblRides[[#This Row],[supply_demand_ratio]]&lt;0.8,"Below 0.8",IF(tblRides[[#This Row],[supply_demand_ratio]]&lt;1,"Between 0.8-1.0",IF(tblRides[[#This Row],[supply_demand_ratio]]&lt;=1.2,"Between 1.0-1.2","Above 1.2")))</f>
        <v>Between 1.0-1.2</v>
      </c>
    </row>
    <row r="9539" spans="1:25" x14ac:dyDescent="0.3">
      <c r="A9539" t="s">
        <v>9594</v>
      </c>
      <c r="B9539" s="1">
        <v>46108.762499999997</v>
      </c>
      <c r="C9539" s="2">
        <v>46108</v>
      </c>
      <c r="D9539">
        <v>18</v>
      </c>
      <c r="E9539" t="s">
        <v>62</v>
      </c>
      <c r="F9539" t="s">
        <v>26</v>
      </c>
      <c r="G9539">
        <v>4.3</v>
      </c>
      <c r="H9539">
        <v>117.67</v>
      </c>
      <c r="I9539">
        <v>115.53</v>
      </c>
      <c r="J9539">
        <v>1.1000000000000001</v>
      </c>
      <c r="K9539">
        <v>9.5</v>
      </c>
      <c r="L9539">
        <v>11.2</v>
      </c>
      <c r="M9539">
        <v>39</v>
      </c>
      <c r="N9539" t="s">
        <v>41</v>
      </c>
      <c r="O9539">
        <v>0.877</v>
      </c>
      <c r="P9539" t="s">
        <v>28</v>
      </c>
      <c r="Q9539" t="s">
        <v>29</v>
      </c>
      <c r="R9539">
        <v>4.38</v>
      </c>
      <c r="S9539">
        <v>11</v>
      </c>
      <c r="T9539">
        <v>-2.14</v>
      </c>
      <c r="U9539">
        <v>1.7</v>
      </c>
      <c r="V9539" t="s">
        <v>159</v>
      </c>
      <c r="W9539" t="s">
        <v>45</v>
      </c>
      <c r="X9539">
        <v>1</v>
      </c>
      <c r="Y9539" t="str">
        <f>IF(tblRides[[#This Row],[supply_demand_ratio]]&lt;0.8,"Below 0.8",IF(tblRides[[#This Row],[supply_demand_ratio]]&lt;1,"Between 0.8-1.0",IF(tblRides[[#This Row],[supply_demand_ratio]]&lt;=1.2,"Between 1.0-1.2","Above 1.2")))</f>
        <v>Between 0.8-1.0</v>
      </c>
    </row>
    <row r="9540" spans="1:25" x14ac:dyDescent="0.3">
      <c r="A9540" t="s">
        <v>9595</v>
      </c>
      <c r="B9540" s="1">
        <v>46108.763194444444</v>
      </c>
      <c r="C9540" s="2">
        <v>46108</v>
      </c>
      <c r="D9540">
        <v>18</v>
      </c>
      <c r="E9540" t="s">
        <v>62</v>
      </c>
      <c r="F9540" t="s">
        <v>26</v>
      </c>
      <c r="G9540">
        <v>3.5</v>
      </c>
      <c r="H9540">
        <v>89.88</v>
      </c>
      <c r="I9540">
        <v>85.99</v>
      </c>
      <c r="J9540">
        <v>1</v>
      </c>
      <c r="K9540">
        <v>3.5</v>
      </c>
      <c r="L9540">
        <v>1</v>
      </c>
      <c r="M9540">
        <v>48</v>
      </c>
      <c r="N9540" t="s">
        <v>41</v>
      </c>
      <c r="O9540">
        <v>1.18</v>
      </c>
      <c r="P9540" t="s">
        <v>28</v>
      </c>
      <c r="Q9540" t="s">
        <v>29</v>
      </c>
      <c r="R9540">
        <v>4.8600000000000003</v>
      </c>
      <c r="S9540">
        <v>11</v>
      </c>
      <c r="T9540">
        <v>-3.89</v>
      </c>
      <c r="U9540">
        <v>-2.5</v>
      </c>
      <c r="V9540" t="s">
        <v>159</v>
      </c>
      <c r="W9540" t="s">
        <v>31</v>
      </c>
      <c r="X9540">
        <v>1</v>
      </c>
      <c r="Y9540" t="str">
        <f>IF(tblRides[[#This Row],[supply_demand_ratio]]&lt;0.8,"Below 0.8",IF(tblRides[[#This Row],[supply_demand_ratio]]&lt;1,"Between 0.8-1.0",IF(tblRides[[#This Row],[supply_demand_ratio]]&lt;=1.2,"Between 1.0-1.2","Above 1.2")))</f>
        <v>Between 1.0-1.2</v>
      </c>
    </row>
    <row r="9541" spans="1:25" x14ac:dyDescent="0.3">
      <c r="A9541" t="s">
        <v>9596</v>
      </c>
      <c r="B9541" s="1">
        <v>46108.765972222223</v>
      </c>
      <c r="C9541" s="2">
        <v>46108</v>
      </c>
      <c r="D9541">
        <v>18</v>
      </c>
      <c r="E9541" t="s">
        <v>36</v>
      </c>
      <c r="F9541" t="s">
        <v>26</v>
      </c>
      <c r="G9541">
        <v>3.9</v>
      </c>
      <c r="H9541">
        <v>106.44</v>
      </c>
      <c r="I9541">
        <v>110.4</v>
      </c>
      <c r="J9541">
        <v>1.2</v>
      </c>
      <c r="K9541">
        <v>9.6</v>
      </c>
      <c r="L9541">
        <v>8.8000000000000007</v>
      </c>
      <c r="M9541">
        <v>98</v>
      </c>
      <c r="N9541" t="s">
        <v>27</v>
      </c>
      <c r="O9541">
        <v>0.77700000000000002</v>
      </c>
      <c r="P9541" t="s">
        <v>28</v>
      </c>
      <c r="Q9541" t="s">
        <v>29</v>
      </c>
      <c r="R9541">
        <v>4.6100000000000003</v>
      </c>
      <c r="S9541">
        <v>13</v>
      </c>
      <c r="T9541">
        <v>3.96</v>
      </c>
      <c r="U9541">
        <v>-0.8</v>
      </c>
      <c r="V9541" t="s">
        <v>159</v>
      </c>
      <c r="W9541" t="s">
        <v>45</v>
      </c>
      <c r="X9541">
        <v>1</v>
      </c>
      <c r="Y9541" t="str">
        <f>IF(tblRides[[#This Row],[supply_demand_ratio]]&lt;0.8,"Below 0.8",IF(tblRides[[#This Row],[supply_demand_ratio]]&lt;1,"Between 0.8-1.0",IF(tblRides[[#This Row],[supply_demand_ratio]]&lt;=1.2,"Between 1.0-1.2","Above 1.2")))</f>
        <v>Below 0.8</v>
      </c>
    </row>
    <row r="9542" spans="1:25" x14ac:dyDescent="0.3">
      <c r="A9542" t="s">
        <v>9597</v>
      </c>
      <c r="B9542" s="1">
        <v>46108.767361111109</v>
      </c>
      <c r="C9542" s="2">
        <v>46108</v>
      </c>
      <c r="D9542">
        <v>18</v>
      </c>
      <c r="E9542" t="s">
        <v>36</v>
      </c>
      <c r="F9542" t="s">
        <v>34</v>
      </c>
      <c r="G9542">
        <v>9.6</v>
      </c>
      <c r="H9542">
        <v>249.29</v>
      </c>
      <c r="J9542">
        <v>1.3</v>
      </c>
      <c r="K9542">
        <v>7.9</v>
      </c>
      <c r="L9542">
        <v>7</v>
      </c>
      <c r="M9542">
        <v>94</v>
      </c>
      <c r="N9542" t="s">
        <v>72</v>
      </c>
      <c r="O9542">
        <v>0.65800000000000003</v>
      </c>
      <c r="P9542" t="s">
        <v>58</v>
      </c>
      <c r="Q9542" t="s">
        <v>88</v>
      </c>
      <c r="R9542">
        <v>5</v>
      </c>
      <c r="S9542">
        <v>0</v>
      </c>
      <c r="U9542">
        <v>-0.9</v>
      </c>
      <c r="V9542" t="s">
        <v>159</v>
      </c>
      <c r="W9542" t="s">
        <v>45</v>
      </c>
      <c r="X9542">
        <v>0</v>
      </c>
      <c r="Y9542" t="str">
        <f>IF(tblRides[[#This Row],[supply_demand_ratio]]&lt;0.8,"Below 0.8",IF(tblRides[[#This Row],[supply_demand_ratio]]&lt;1,"Between 0.8-1.0",IF(tblRides[[#This Row],[supply_demand_ratio]]&lt;=1.2,"Between 1.0-1.2","Above 1.2")))</f>
        <v>Below 0.8</v>
      </c>
    </row>
    <row r="9543" spans="1:25" x14ac:dyDescent="0.3">
      <c r="A9543" t="s">
        <v>9598</v>
      </c>
      <c r="B9543" s="1">
        <v>46108.767361111109</v>
      </c>
      <c r="C9543" s="2">
        <v>46108</v>
      </c>
      <c r="D9543">
        <v>18</v>
      </c>
      <c r="E9543" t="s">
        <v>62</v>
      </c>
      <c r="F9543" t="s">
        <v>26</v>
      </c>
      <c r="G9543">
        <v>3.9</v>
      </c>
      <c r="H9543">
        <v>95.63</v>
      </c>
      <c r="I9543">
        <v>92.97</v>
      </c>
      <c r="J9543">
        <v>1</v>
      </c>
      <c r="K9543">
        <v>5.2</v>
      </c>
      <c r="L9543">
        <v>2.2999999999999998</v>
      </c>
      <c r="M9543">
        <v>44</v>
      </c>
      <c r="N9543" t="s">
        <v>41</v>
      </c>
      <c r="O9543">
        <v>1.097</v>
      </c>
      <c r="P9543" t="s">
        <v>28</v>
      </c>
      <c r="Q9543" t="s">
        <v>29</v>
      </c>
      <c r="R9543">
        <v>4.8600000000000003</v>
      </c>
      <c r="S9543">
        <v>2</v>
      </c>
      <c r="T9543">
        <v>-2.66</v>
      </c>
      <c r="U9543">
        <v>-2.9</v>
      </c>
      <c r="V9543" t="s">
        <v>159</v>
      </c>
      <c r="W9543" t="s">
        <v>45</v>
      </c>
      <c r="X9543">
        <v>1</v>
      </c>
      <c r="Y9543" t="str">
        <f>IF(tblRides[[#This Row],[supply_demand_ratio]]&lt;0.8,"Below 0.8",IF(tblRides[[#This Row],[supply_demand_ratio]]&lt;1,"Between 0.8-1.0",IF(tblRides[[#This Row],[supply_demand_ratio]]&lt;=1.2,"Between 1.0-1.2","Above 1.2")))</f>
        <v>Between 1.0-1.2</v>
      </c>
    </row>
    <row r="9544" spans="1:25" x14ac:dyDescent="0.3">
      <c r="A9544" t="s">
        <v>9599</v>
      </c>
      <c r="B9544" s="1">
        <v>46108.769444444442</v>
      </c>
      <c r="C9544" s="2">
        <v>46108</v>
      </c>
      <c r="D9544">
        <v>18</v>
      </c>
      <c r="E9544" t="s">
        <v>33</v>
      </c>
      <c r="F9544" t="s">
        <v>26</v>
      </c>
      <c r="G9544">
        <v>9.6999999999999993</v>
      </c>
      <c r="H9544">
        <v>180.74</v>
      </c>
      <c r="J9544">
        <v>1</v>
      </c>
      <c r="K9544">
        <v>5</v>
      </c>
      <c r="L9544">
        <v>1.4</v>
      </c>
      <c r="M9544">
        <v>74</v>
      </c>
      <c r="N9544" t="s">
        <v>41</v>
      </c>
      <c r="O9544">
        <v>1.149</v>
      </c>
      <c r="P9544" t="s">
        <v>37</v>
      </c>
      <c r="Q9544" t="s">
        <v>38</v>
      </c>
      <c r="R9544">
        <v>4.62</v>
      </c>
      <c r="S9544">
        <v>9</v>
      </c>
      <c r="U9544">
        <v>-3.6</v>
      </c>
      <c r="V9544" t="s">
        <v>159</v>
      </c>
      <c r="W9544" t="s">
        <v>31</v>
      </c>
      <c r="X9544">
        <v>0</v>
      </c>
      <c r="Y9544" t="str">
        <f>IF(tblRides[[#This Row],[supply_demand_ratio]]&lt;0.8,"Below 0.8",IF(tblRides[[#This Row],[supply_demand_ratio]]&lt;1,"Between 0.8-1.0",IF(tblRides[[#This Row],[supply_demand_ratio]]&lt;=1.2,"Between 1.0-1.2","Above 1.2")))</f>
        <v>Between 1.0-1.2</v>
      </c>
    </row>
    <row r="9545" spans="1:25" x14ac:dyDescent="0.3">
      <c r="A9545" t="s">
        <v>9600</v>
      </c>
      <c r="B9545" s="1">
        <v>46108.783333333333</v>
      </c>
      <c r="C9545" s="2">
        <v>46108</v>
      </c>
      <c r="D9545">
        <v>18</v>
      </c>
      <c r="E9545" t="s">
        <v>62</v>
      </c>
      <c r="F9545" t="s">
        <v>26</v>
      </c>
      <c r="G9545">
        <v>7.5</v>
      </c>
      <c r="H9545">
        <v>146.47999999999999</v>
      </c>
      <c r="I9545">
        <v>150.97</v>
      </c>
      <c r="J9545">
        <v>1.1000000000000001</v>
      </c>
      <c r="K9545">
        <v>7.1</v>
      </c>
      <c r="L9545">
        <v>8.5</v>
      </c>
      <c r="M9545">
        <v>47</v>
      </c>
      <c r="N9545" t="s">
        <v>41</v>
      </c>
      <c r="O9545">
        <v>1.091</v>
      </c>
      <c r="P9545" t="s">
        <v>28</v>
      </c>
      <c r="Q9545" t="s">
        <v>29</v>
      </c>
      <c r="R9545">
        <v>4.74</v>
      </c>
      <c r="S9545">
        <v>7</v>
      </c>
      <c r="T9545">
        <v>4.49</v>
      </c>
      <c r="U9545">
        <v>1.4</v>
      </c>
      <c r="V9545" t="s">
        <v>159</v>
      </c>
      <c r="W9545" t="s">
        <v>45</v>
      </c>
      <c r="X9545">
        <v>1</v>
      </c>
      <c r="Y9545" t="str">
        <f>IF(tblRides[[#This Row],[supply_demand_ratio]]&lt;0.8,"Below 0.8",IF(tblRides[[#This Row],[supply_demand_ratio]]&lt;1,"Between 0.8-1.0",IF(tblRides[[#This Row],[supply_demand_ratio]]&lt;=1.2,"Between 1.0-1.2","Above 1.2")))</f>
        <v>Between 1.0-1.2</v>
      </c>
    </row>
    <row r="9546" spans="1:25" x14ac:dyDescent="0.3">
      <c r="A9546" t="s">
        <v>9601</v>
      </c>
      <c r="B9546" s="1">
        <v>46108.783333333333</v>
      </c>
      <c r="C9546" s="2">
        <v>46108</v>
      </c>
      <c r="D9546">
        <v>18</v>
      </c>
      <c r="E9546" t="s">
        <v>25</v>
      </c>
      <c r="F9546" t="s">
        <v>26</v>
      </c>
      <c r="G9546">
        <v>8.1999999999999993</v>
      </c>
      <c r="H9546">
        <v>199.12</v>
      </c>
      <c r="I9546">
        <v>186.1</v>
      </c>
      <c r="J9546">
        <v>1.1000000000000001</v>
      </c>
      <c r="K9546">
        <v>6.4</v>
      </c>
      <c r="L9546">
        <v>5.5</v>
      </c>
      <c r="M9546">
        <v>113</v>
      </c>
      <c r="N9546" t="s">
        <v>72</v>
      </c>
      <c r="O9546">
        <v>0.74299999999999999</v>
      </c>
      <c r="P9546" t="s">
        <v>28</v>
      </c>
      <c r="Q9546" t="s">
        <v>29</v>
      </c>
      <c r="R9546">
        <v>4.9400000000000004</v>
      </c>
      <c r="S9546">
        <v>3</v>
      </c>
      <c r="T9546">
        <v>-13.02</v>
      </c>
      <c r="U9546">
        <v>-0.9</v>
      </c>
      <c r="V9546" t="s">
        <v>159</v>
      </c>
      <c r="W9546" t="s">
        <v>45</v>
      </c>
      <c r="X9546">
        <v>1</v>
      </c>
      <c r="Y9546" t="str">
        <f>IF(tblRides[[#This Row],[supply_demand_ratio]]&lt;0.8,"Below 0.8",IF(tblRides[[#This Row],[supply_demand_ratio]]&lt;1,"Between 0.8-1.0",IF(tblRides[[#This Row],[supply_demand_ratio]]&lt;=1.2,"Between 1.0-1.2","Above 1.2")))</f>
        <v>Below 0.8</v>
      </c>
    </row>
    <row r="9547" spans="1:25" x14ac:dyDescent="0.3">
      <c r="A9547" t="s">
        <v>9602</v>
      </c>
      <c r="B9547" s="1">
        <v>46108.788194444445</v>
      </c>
      <c r="C9547" s="2">
        <v>46108</v>
      </c>
      <c r="D9547">
        <v>18</v>
      </c>
      <c r="E9547" t="s">
        <v>33</v>
      </c>
      <c r="F9547" t="s">
        <v>26</v>
      </c>
      <c r="G9547">
        <v>16.5</v>
      </c>
      <c r="H9547">
        <v>355.26</v>
      </c>
      <c r="I9547">
        <v>353.9</v>
      </c>
      <c r="J9547">
        <v>1.1000000000000001</v>
      </c>
      <c r="K9547">
        <v>9.1999999999999993</v>
      </c>
      <c r="L9547">
        <v>12.1</v>
      </c>
      <c r="M9547">
        <v>89</v>
      </c>
      <c r="N9547" t="s">
        <v>27</v>
      </c>
      <c r="O9547">
        <v>0.89400000000000002</v>
      </c>
      <c r="P9547" t="s">
        <v>28</v>
      </c>
      <c r="Q9547" t="s">
        <v>29</v>
      </c>
      <c r="R9547">
        <v>4.88</v>
      </c>
      <c r="S9547">
        <v>2</v>
      </c>
      <c r="T9547">
        <v>-1.36</v>
      </c>
      <c r="U9547">
        <v>2.9</v>
      </c>
      <c r="V9547" t="s">
        <v>159</v>
      </c>
      <c r="W9547" t="s">
        <v>45</v>
      </c>
      <c r="X9547">
        <v>1</v>
      </c>
      <c r="Y9547" t="str">
        <f>IF(tblRides[[#This Row],[supply_demand_ratio]]&lt;0.8,"Below 0.8",IF(tblRides[[#This Row],[supply_demand_ratio]]&lt;1,"Between 0.8-1.0",IF(tblRides[[#This Row],[supply_demand_ratio]]&lt;=1.2,"Between 1.0-1.2","Above 1.2")))</f>
        <v>Between 0.8-1.0</v>
      </c>
    </row>
    <row r="9548" spans="1:25" x14ac:dyDescent="0.3">
      <c r="A9548" t="s">
        <v>9603</v>
      </c>
      <c r="B9548" s="1">
        <v>46108.788194444445</v>
      </c>
      <c r="C9548" s="2">
        <v>46108</v>
      </c>
      <c r="D9548">
        <v>18</v>
      </c>
      <c r="E9548" t="s">
        <v>33</v>
      </c>
      <c r="F9548" t="s">
        <v>34</v>
      </c>
      <c r="G9548">
        <v>10.5</v>
      </c>
      <c r="H9548">
        <v>242.45</v>
      </c>
      <c r="J9548">
        <v>1.1000000000000001</v>
      </c>
      <c r="K9548">
        <v>6.2</v>
      </c>
      <c r="L9548">
        <v>10.4</v>
      </c>
      <c r="M9548">
        <v>80</v>
      </c>
      <c r="N9548" t="s">
        <v>27</v>
      </c>
      <c r="O9548">
        <v>0.84399999999999997</v>
      </c>
      <c r="P9548" t="s">
        <v>37</v>
      </c>
      <c r="Q9548" t="s">
        <v>38</v>
      </c>
      <c r="R9548">
        <v>4.58</v>
      </c>
      <c r="S9548">
        <v>0</v>
      </c>
      <c r="U9548">
        <v>4.2</v>
      </c>
      <c r="V9548" t="s">
        <v>159</v>
      </c>
      <c r="W9548" t="s">
        <v>45</v>
      </c>
      <c r="X9548">
        <v>0</v>
      </c>
      <c r="Y9548" t="str">
        <f>IF(tblRides[[#This Row],[supply_demand_ratio]]&lt;0.8,"Below 0.8",IF(tblRides[[#This Row],[supply_demand_ratio]]&lt;1,"Between 0.8-1.0",IF(tblRides[[#This Row],[supply_demand_ratio]]&lt;=1.2,"Between 1.0-1.2","Above 1.2")))</f>
        <v>Between 0.8-1.0</v>
      </c>
    </row>
    <row r="9549" spans="1:25" x14ac:dyDescent="0.3">
      <c r="A9549" t="s">
        <v>9604</v>
      </c>
      <c r="B9549" s="1">
        <v>46108.792361111111</v>
      </c>
      <c r="C9549" s="2">
        <v>46108</v>
      </c>
      <c r="D9549">
        <v>19</v>
      </c>
      <c r="E9549" t="s">
        <v>25</v>
      </c>
      <c r="F9549" t="s">
        <v>26</v>
      </c>
      <c r="G9549">
        <v>12.8</v>
      </c>
      <c r="H9549">
        <v>290.94</v>
      </c>
      <c r="J9549">
        <v>1.2</v>
      </c>
      <c r="K9549">
        <v>9.1999999999999993</v>
      </c>
      <c r="L9549">
        <v>3.6</v>
      </c>
      <c r="M9549">
        <v>97</v>
      </c>
      <c r="N9549" t="s">
        <v>27</v>
      </c>
      <c r="O9549">
        <v>0.70699999999999996</v>
      </c>
      <c r="P9549" t="s">
        <v>37</v>
      </c>
      <c r="Q9549" t="s">
        <v>38</v>
      </c>
      <c r="R9549">
        <v>5</v>
      </c>
      <c r="S9549">
        <v>2</v>
      </c>
      <c r="U9549">
        <v>-5.6</v>
      </c>
      <c r="V9549" t="s">
        <v>159</v>
      </c>
      <c r="W9549" t="s">
        <v>45</v>
      </c>
      <c r="X9549">
        <v>0</v>
      </c>
      <c r="Y9549" t="str">
        <f>IF(tblRides[[#This Row],[supply_demand_ratio]]&lt;0.8,"Below 0.8",IF(tblRides[[#This Row],[supply_demand_ratio]]&lt;1,"Between 0.8-1.0",IF(tblRides[[#This Row],[supply_demand_ratio]]&lt;=1.2,"Between 1.0-1.2","Above 1.2")))</f>
        <v>Below 0.8</v>
      </c>
    </row>
    <row r="9550" spans="1:25" x14ac:dyDescent="0.3">
      <c r="A9550" t="s">
        <v>9605</v>
      </c>
      <c r="B9550" s="1">
        <v>46108.807638888888</v>
      </c>
      <c r="C9550" s="2">
        <v>46108</v>
      </c>
      <c r="D9550">
        <v>19</v>
      </c>
      <c r="E9550" t="s">
        <v>25</v>
      </c>
      <c r="F9550" t="s">
        <v>26</v>
      </c>
      <c r="G9550">
        <v>3.9</v>
      </c>
      <c r="H9550">
        <v>101.18</v>
      </c>
      <c r="I9550">
        <v>107.58</v>
      </c>
      <c r="J9550">
        <v>1.1000000000000001</v>
      </c>
      <c r="K9550">
        <v>9.1</v>
      </c>
      <c r="L9550">
        <v>15.7</v>
      </c>
      <c r="M9550">
        <v>96</v>
      </c>
      <c r="N9550" t="s">
        <v>72</v>
      </c>
      <c r="O9550">
        <v>0.65300000000000002</v>
      </c>
      <c r="P9550" t="s">
        <v>28</v>
      </c>
      <c r="Q9550" t="s">
        <v>29</v>
      </c>
      <c r="R9550">
        <v>4.28</v>
      </c>
      <c r="S9550">
        <v>6</v>
      </c>
      <c r="T9550">
        <v>6.4</v>
      </c>
      <c r="U9550">
        <v>6.6</v>
      </c>
      <c r="V9550" t="s">
        <v>159</v>
      </c>
      <c r="W9550" t="s">
        <v>45</v>
      </c>
      <c r="X9550">
        <v>1</v>
      </c>
      <c r="Y9550" t="str">
        <f>IF(tblRides[[#This Row],[supply_demand_ratio]]&lt;0.8,"Below 0.8",IF(tblRides[[#This Row],[supply_demand_ratio]]&lt;1,"Between 0.8-1.0",IF(tblRides[[#This Row],[supply_demand_ratio]]&lt;=1.2,"Between 1.0-1.2","Above 1.2")))</f>
        <v>Below 0.8</v>
      </c>
    </row>
    <row r="9551" spans="1:25" x14ac:dyDescent="0.3">
      <c r="A9551" t="s">
        <v>9606</v>
      </c>
      <c r="B9551" s="1">
        <v>46108.838888888888</v>
      </c>
      <c r="C9551" s="2">
        <v>46108</v>
      </c>
      <c r="D9551">
        <v>20</v>
      </c>
      <c r="E9551" t="s">
        <v>25</v>
      </c>
      <c r="F9551" t="s">
        <v>26</v>
      </c>
      <c r="G9551">
        <v>2.4</v>
      </c>
      <c r="H9551">
        <v>111.51</v>
      </c>
      <c r="I9551">
        <v>108.8</v>
      </c>
      <c r="J9551">
        <v>1.4</v>
      </c>
      <c r="K9551">
        <v>6.1</v>
      </c>
      <c r="L9551">
        <v>8.9</v>
      </c>
      <c r="M9551">
        <v>103</v>
      </c>
      <c r="N9551" t="s">
        <v>72</v>
      </c>
      <c r="O9551">
        <v>0.60699999999999998</v>
      </c>
      <c r="P9551" t="s">
        <v>28</v>
      </c>
      <c r="Q9551" t="s">
        <v>29</v>
      </c>
      <c r="R9551">
        <v>4.4400000000000004</v>
      </c>
      <c r="S9551">
        <v>6</v>
      </c>
      <c r="T9551">
        <v>-2.71</v>
      </c>
      <c r="U9551">
        <v>2.8</v>
      </c>
      <c r="V9551" t="s">
        <v>159</v>
      </c>
      <c r="W9551" t="s">
        <v>45</v>
      </c>
      <c r="X9551">
        <v>1</v>
      </c>
      <c r="Y9551" t="str">
        <f>IF(tblRides[[#This Row],[supply_demand_ratio]]&lt;0.8,"Below 0.8",IF(tblRides[[#This Row],[supply_demand_ratio]]&lt;1,"Between 0.8-1.0",IF(tblRides[[#This Row],[supply_demand_ratio]]&lt;=1.2,"Between 1.0-1.2","Above 1.2")))</f>
        <v>Below 0.8</v>
      </c>
    </row>
    <row r="9552" spans="1:25" x14ac:dyDescent="0.3">
      <c r="A9552" t="s">
        <v>9607</v>
      </c>
      <c r="B9552" s="1">
        <v>46108.845833333333</v>
      </c>
      <c r="C9552" s="2">
        <v>46108</v>
      </c>
      <c r="D9552">
        <v>20</v>
      </c>
      <c r="E9552" t="s">
        <v>25</v>
      </c>
      <c r="F9552" t="s">
        <v>34</v>
      </c>
      <c r="G9552">
        <v>2.9</v>
      </c>
      <c r="H9552">
        <v>99.38</v>
      </c>
      <c r="I9552">
        <v>97.19</v>
      </c>
      <c r="J9552">
        <v>1.1000000000000001</v>
      </c>
      <c r="K9552">
        <v>5.0999999999999996</v>
      </c>
      <c r="L9552">
        <v>7.7</v>
      </c>
      <c r="M9552">
        <v>105</v>
      </c>
      <c r="N9552" t="s">
        <v>27</v>
      </c>
      <c r="O9552">
        <v>0.747</v>
      </c>
      <c r="P9552" t="s">
        <v>28</v>
      </c>
      <c r="Q9552" t="s">
        <v>29</v>
      </c>
      <c r="R9552">
        <v>4.71</v>
      </c>
      <c r="S9552">
        <v>0</v>
      </c>
      <c r="T9552">
        <v>-2.19</v>
      </c>
      <c r="U9552">
        <v>2.6</v>
      </c>
      <c r="V9552" t="s">
        <v>159</v>
      </c>
      <c r="W9552" t="s">
        <v>45</v>
      </c>
      <c r="X9552">
        <v>1</v>
      </c>
      <c r="Y9552" t="str">
        <f>IF(tblRides[[#This Row],[supply_demand_ratio]]&lt;0.8,"Below 0.8",IF(tblRides[[#This Row],[supply_demand_ratio]]&lt;1,"Between 0.8-1.0",IF(tblRides[[#This Row],[supply_demand_ratio]]&lt;=1.2,"Between 1.0-1.2","Above 1.2")))</f>
        <v>Below 0.8</v>
      </c>
    </row>
    <row r="9553" spans="1:25" x14ac:dyDescent="0.3">
      <c r="A9553" t="s">
        <v>9608</v>
      </c>
      <c r="B9553" s="1">
        <v>46108.869444444441</v>
      </c>
      <c r="C9553" s="2">
        <v>46108</v>
      </c>
      <c r="D9553">
        <v>20</v>
      </c>
      <c r="E9553" t="s">
        <v>25</v>
      </c>
      <c r="F9553" t="s">
        <v>34</v>
      </c>
      <c r="G9553">
        <v>2.4</v>
      </c>
      <c r="H9553">
        <v>109.1</v>
      </c>
      <c r="I9553">
        <v>109.36</v>
      </c>
      <c r="J9553">
        <v>1.3</v>
      </c>
      <c r="K9553">
        <v>9.1999999999999993</v>
      </c>
      <c r="L9553">
        <v>11.9</v>
      </c>
      <c r="M9553">
        <v>97</v>
      </c>
      <c r="N9553" t="s">
        <v>72</v>
      </c>
      <c r="O9553">
        <v>0.63900000000000001</v>
      </c>
      <c r="P9553" t="s">
        <v>28</v>
      </c>
      <c r="Q9553" t="s">
        <v>29</v>
      </c>
      <c r="R9553">
        <v>4.6399999999999997</v>
      </c>
      <c r="S9553">
        <v>0</v>
      </c>
      <c r="T9553">
        <v>0.26</v>
      </c>
      <c r="U9553">
        <v>2.7</v>
      </c>
      <c r="V9553" t="s">
        <v>159</v>
      </c>
      <c r="W9553" t="s">
        <v>45</v>
      </c>
      <c r="X9553">
        <v>1</v>
      </c>
      <c r="Y9553" t="str">
        <f>IF(tblRides[[#This Row],[supply_demand_ratio]]&lt;0.8,"Below 0.8",IF(tblRides[[#This Row],[supply_demand_ratio]]&lt;1,"Between 0.8-1.0",IF(tblRides[[#This Row],[supply_demand_ratio]]&lt;=1.2,"Between 1.0-1.2","Above 1.2")))</f>
        <v>Below 0.8</v>
      </c>
    </row>
    <row r="9554" spans="1:25" x14ac:dyDescent="0.3">
      <c r="A9554" t="s">
        <v>9609</v>
      </c>
      <c r="B9554" s="1">
        <v>46108.87222222222</v>
      </c>
      <c r="C9554" s="2">
        <v>46108</v>
      </c>
      <c r="D9554">
        <v>20</v>
      </c>
      <c r="E9554" t="s">
        <v>43</v>
      </c>
      <c r="F9554" t="s">
        <v>26</v>
      </c>
      <c r="G9554">
        <v>3.2</v>
      </c>
      <c r="H9554">
        <v>86.99</v>
      </c>
      <c r="I9554">
        <v>90.21</v>
      </c>
      <c r="J9554">
        <v>1</v>
      </c>
      <c r="K9554">
        <v>2.4</v>
      </c>
      <c r="L9554">
        <v>2.7</v>
      </c>
      <c r="M9554">
        <v>68</v>
      </c>
      <c r="N9554" t="s">
        <v>41</v>
      </c>
      <c r="O9554">
        <v>1.7090000000000001</v>
      </c>
      <c r="P9554" t="s">
        <v>28</v>
      </c>
      <c r="Q9554" t="s">
        <v>29</v>
      </c>
      <c r="R9554">
        <v>4.78</v>
      </c>
      <c r="S9554">
        <v>14</v>
      </c>
      <c r="T9554">
        <v>3.22</v>
      </c>
      <c r="U9554">
        <v>0.3</v>
      </c>
      <c r="V9554" t="s">
        <v>159</v>
      </c>
      <c r="W9554" t="s">
        <v>31</v>
      </c>
      <c r="X9554">
        <v>1</v>
      </c>
      <c r="Y9554" t="str">
        <f>IF(tblRides[[#This Row],[supply_demand_ratio]]&lt;0.8,"Below 0.8",IF(tblRides[[#This Row],[supply_demand_ratio]]&lt;1,"Between 0.8-1.0",IF(tblRides[[#This Row],[supply_demand_ratio]]&lt;=1.2,"Between 1.0-1.2","Above 1.2")))</f>
        <v>Above 1.2</v>
      </c>
    </row>
    <row r="9555" spans="1:25" x14ac:dyDescent="0.3">
      <c r="A9555" t="s">
        <v>9610</v>
      </c>
      <c r="B9555" s="1">
        <v>46108.884027777778</v>
      </c>
      <c r="C9555" s="2">
        <v>46108</v>
      </c>
      <c r="D9555">
        <v>21</v>
      </c>
      <c r="E9555" t="s">
        <v>36</v>
      </c>
      <c r="F9555" t="s">
        <v>34</v>
      </c>
      <c r="G9555">
        <v>5.3</v>
      </c>
      <c r="H9555">
        <v>114.69</v>
      </c>
      <c r="I9555">
        <v>117.18</v>
      </c>
      <c r="J9555">
        <v>1</v>
      </c>
      <c r="K9555">
        <v>5.6</v>
      </c>
      <c r="L9555">
        <v>2.4</v>
      </c>
      <c r="M9555">
        <v>93</v>
      </c>
      <c r="N9555" t="s">
        <v>27</v>
      </c>
      <c r="O9555">
        <v>0.90100000000000002</v>
      </c>
      <c r="P9555" t="s">
        <v>28</v>
      </c>
      <c r="Q9555" t="s">
        <v>29</v>
      </c>
      <c r="R9555">
        <v>4.49</v>
      </c>
      <c r="S9555">
        <v>0</v>
      </c>
      <c r="T9555">
        <v>2.4900000000000002</v>
      </c>
      <c r="U9555">
        <v>-3.2</v>
      </c>
      <c r="V9555" t="s">
        <v>159</v>
      </c>
      <c r="W9555" t="s">
        <v>45</v>
      </c>
      <c r="X9555">
        <v>1</v>
      </c>
      <c r="Y9555" t="str">
        <f>IF(tblRides[[#This Row],[supply_demand_ratio]]&lt;0.8,"Below 0.8",IF(tblRides[[#This Row],[supply_demand_ratio]]&lt;1,"Between 0.8-1.0",IF(tblRides[[#This Row],[supply_demand_ratio]]&lt;=1.2,"Between 1.0-1.2","Above 1.2")))</f>
        <v>Between 0.8-1.0</v>
      </c>
    </row>
    <row r="9556" spans="1:25" x14ac:dyDescent="0.3">
      <c r="A9556" t="s">
        <v>9611</v>
      </c>
      <c r="B9556" s="1">
        <v>46108.900694444441</v>
      </c>
      <c r="C9556" s="2">
        <v>46108</v>
      </c>
      <c r="D9556">
        <v>21</v>
      </c>
      <c r="E9556" t="s">
        <v>33</v>
      </c>
      <c r="F9556" t="s">
        <v>26</v>
      </c>
      <c r="G9556">
        <v>4.7</v>
      </c>
      <c r="H9556">
        <v>109.34</v>
      </c>
      <c r="I9556">
        <v>105.13</v>
      </c>
      <c r="J9556">
        <v>1</v>
      </c>
      <c r="K9556">
        <v>3.8</v>
      </c>
      <c r="L9556">
        <v>4.2</v>
      </c>
      <c r="M9556">
        <v>96</v>
      </c>
      <c r="N9556" t="s">
        <v>41</v>
      </c>
      <c r="O9556">
        <v>1.373</v>
      </c>
      <c r="P9556" t="s">
        <v>28</v>
      </c>
      <c r="Q9556" t="s">
        <v>29</v>
      </c>
      <c r="R9556">
        <v>4.57</v>
      </c>
      <c r="S9556">
        <v>18</v>
      </c>
      <c r="T9556">
        <v>-4.21</v>
      </c>
      <c r="U9556">
        <v>0.4</v>
      </c>
      <c r="V9556" t="s">
        <v>159</v>
      </c>
      <c r="W9556" t="s">
        <v>31</v>
      </c>
      <c r="X9556">
        <v>1</v>
      </c>
      <c r="Y9556" t="str">
        <f>IF(tblRides[[#This Row],[supply_demand_ratio]]&lt;0.8,"Below 0.8",IF(tblRides[[#This Row],[supply_demand_ratio]]&lt;1,"Between 0.8-1.0",IF(tblRides[[#This Row],[supply_demand_ratio]]&lt;=1.2,"Between 1.0-1.2","Above 1.2")))</f>
        <v>Above 1.2</v>
      </c>
    </row>
    <row r="9557" spans="1:25" x14ac:dyDescent="0.3">
      <c r="A9557" t="s">
        <v>9612</v>
      </c>
      <c r="B9557" s="1">
        <v>46108.938194444447</v>
      </c>
      <c r="C9557" s="2">
        <v>46108</v>
      </c>
      <c r="D9557">
        <v>22</v>
      </c>
      <c r="E9557" t="s">
        <v>33</v>
      </c>
      <c r="F9557" t="s">
        <v>26</v>
      </c>
      <c r="G9557">
        <v>8.8000000000000007</v>
      </c>
      <c r="H9557">
        <v>210.34</v>
      </c>
      <c r="I9557">
        <v>218.31</v>
      </c>
      <c r="J9557">
        <v>1.2</v>
      </c>
      <c r="K9557">
        <v>4.9000000000000004</v>
      </c>
      <c r="L9557">
        <v>1</v>
      </c>
      <c r="M9557">
        <v>71</v>
      </c>
      <c r="N9557" t="s">
        <v>27</v>
      </c>
      <c r="O9557">
        <v>0.77800000000000002</v>
      </c>
      <c r="P9557" t="s">
        <v>28</v>
      </c>
      <c r="Q9557" t="s">
        <v>29</v>
      </c>
      <c r="R9557">
        <v>4.5</v>
      </c>
      <c r="S9557">
        <v>6</v>
      </c>
      <c r="T9557">
        <v>7.97</v>
      </c>
      <c r="U9557">
        <v>-3.9</v>
      </c>
      <c r="V9557" t="s">
        <v>159</v>
      </c>
      <c r="W9557" t="s">
        <v>31</v>
      </c>
      <c r="X9557">
        <v>1</v>
      </c>
      <c r="Y9557" t="str">
        <f>IF(tblRides[[#This Row],[supply_demand_ratio]]&lt;0.8,"Below 0.8",IF(tblRides[[#This Row],[supply_demand_ratio]]&lt;1,"Between 0.8-1.0",IF(tblRides[[#This Row],[supply_demand_ratio]]&lt;=1.2,"Between 1.0-1.2","Above 1.2")))</f>
        <v>Below 0.8</v>
      </c>
    </row>
    <row r="9558" spans="1:25" x14ac:dyDescent="0.3">
      <c r="A9558" t="s">
        <v>9613</v>
      </c>
      <c r="B9558" s="1">
        <v>46108.94027777778</v>
      </c>
      <c r="C9558" s="2">
        <v>46108</v>
      </c>
      <c r="D9558">
        <v>22</v>
      </c>
      <c r="E9558" t="s">
        <v>25</v>
      </c>
      <c r="F9558" t="s">
        <v>34</v>
      </c>
      <c r="G9558">
        <v>3.4</v>
      </c>
      <c r="H9558">
        <v>98.54</v>
      </c>
      <c r="I9558">
        <v>97.4</v>
      </c>
      <c r="J9558">
        <v>1</v>
      </c>
      <c r="K9558">
        <v>5.3</v>
      </c>
      <c r="L9558">
        <v>11.3</v>
      </c>
      <c r="M9558">
        <v>115</v>
      </c>
      <c r="N9558" t="s">
        <v>41</v>
      </c>
      <c r="O9558">
        <v>1.248</v>
      </c>
      <c r="P9558" t="s">
        <v>28</v>
      </c>
      <c r="Q9558" t="s">
        <v>29</v>
      </c>
      <c r="R9558">
        <v>4.49</v>
      </c>
      <c r="S9558">
        <v>0</v>
      </c>
      <c r="T9558">
        <v>-1.1399999999999999</v>
      </c>
      <c r="U9558">
        <v>6</v>
      </c>
      <c r="V9558" t="s">
        <v>159</v>
      </c>
      <c r="W9558" t="s">
        <v>45</v>
      </c>
      <c r="X9558">
        <v>1</v>
      </c>
      <c r="Y9558" t="str">
        <f>IF(tblRides[[#This Row],[supply_demand_ratio]]&lt;0.8,"Below 0.8",IF(tblRides[[#This Row],[supply_demand_ratio]]&lt;1,"Between 0.8-1.0",IF(tblRides[[#This Row],[supply_demand_ratio]]&lt;=1.2,"Between 1.0-1.2","Above 1.2")))</f>
        <v>Above 1.2</v>
      </c>
    </row>
    <row r="9559" spans="1:25" x14ac:dyDescent="0.3">
      <c r="A9559" t="s">
        <v>9614</v>
      </c>
      <c r="B9559" s="1">
        <v>46108.950694444444</v>
      </c>
      <c r="C9559" s="2">
        <v>46108</v>
      </c>
      <c r="D9559">
        <v>22</v>
      </c>
      <c r="E9559" t="s">
        <v>36</v>
      </c>
      <c r="F9559" t="s">
        <v>34</v>
      </c>
      <c r="G9559">
        <v>4.3</v>
      </c>
      <c r="H9559">
        <v>113.06</v>
      </c>
      <c r="I9559">
        <v>108.16</v>
      </c>
      <c r="J9559">
        <v>1</v>
      </c>
      <c r="K9559">
        <v>7.3</v>
      </c>
      <c r="L9559">
        <v>5.9</v>
      </c>
      <c r="M9559">
        <v>104</v>
      </c>
      <c r="N9559" t="s">
        <v>27</v>
      </c>
      <c r="O9559">
        <v>1.0009999999999999</v>
      </c>
      <c r="P9559" t="s">
        <v>28</v>
      </c>
      <c r="Q9559" t="s">
        <v>29</v>
      </c>
      <c r="R9559">
        <v>4.7</v>
      </c>
      <c r="S9559">
        <v>0</v>
      </c>
      <c r="T9559">
        <v>-4.9000000000000004</v>
      </c>
      <c r="U9559">
        <v>-1.4</v>
      </c>
      <c r="V9559" t="s">
        <v>159</v>
      </c>
      <c r="W9559" t="s">
        <v>45</v>
      </c>
      <c r="X9559">
        <v>1</v>
      </c>
      <c r="Y9559" t="str">
        <f>IF(tblRides[[#This Row],[supply_demand_ratio]]&lt;0.8,"Below 0.8",IF(tblRides[[#This Row],[supply_demand_ratio]]&lt;1,"Between 0.8-1.0",IF(tblRides[[#This Row],[supply_demand_ratio]]&lt;=1.2,"Between 1.0-1.2","Above 1.2")))</f>
        <v>Between 1.0-1.2</v>
      </c>
    </row>
    <row r="9560" spans="1:25" x14ac:dyDescent="0.3">
      <c r="A9560" t="s">
        <v>9615</v>
      </c>
      <c r="B9560" s="1">
        <v>46108.981249999997</v>
      </c>
      <c r="C9560" s="2">
        <v>46108</v>
      </c>
      <c r="D9560">
        <v>23</v>
      </c>
      <c r="E9560" t="s">
        <v>25</v>
      </c>
      <c r="F9560" t="s">
        <v>26</v>
      </c>
      <c r="G9560">
        <v>8.3000000000000007</v>
      </c>
      <c r="H9560">
        <v>155.06</v>
      </c>
      <c r="I9560">
        <v>163.58000000000001</v>
      </c>
      <c r="J9560">
        <v>1</v>
      </c>
      <c r="K9560">
        <v>5.5</v>
      </c>
      <c r="L9560">
        <v>7</v>
      </c>
      <c r="M9560">
        <v>126</v>
      </c>
      <c r="N9560" t="s">
        <v>27</v>
      </c>
      <c r="O9560">
        <v>1.08</v>
      </c>
      <c r="P9560" t="s">
        <v>28</v>
      </c>
      <c r="Q9560" t="s">
        <v>29</v>
      </c>
      <c r="R9560">
        <v>4.51</v>
      </c>
      <c r="S9560">
        <v>1</v>
      </c>
      <c r="T9560">
        <v>8.52</v>
      </c>
      <c r="U9560">
        <v>1.5</v>
      </c>
      <c r="V9560" t="s">
        <v>159</v>
      </c>
      <c r="W9560" t="s">
        <v>45</v>
      </c>
      <c r="X9560">
        <v>1</v>
      </c>
      <c r="Y9560" t="str">
        <f>IF(tblRides[[#This Row],[supply_demand_ratio]]&lt;0.8,"Below 0.8",IF(tblRides[[#This Row],[supply_demand_ratio]]&lt;1,"Between 0.8-1.0",IF(tblRides[[#This Row],[supply_demand_ratio]]&lt;=1.2,"Between 1.0-1.2","Above 1.2")))</f>
        <v>Between 1.0-1.2</v>
      </c>
    </row>
    <row r="9561" spans="1:25" x14ac:dyDescent="0.3">
      <c r="A9561" t="s">
        <v>9616</v>
      </c>
      <c r="B9561" s="1">
        <v>46108.984027777777</v>
      </c>
      <c r="C9561" s="2">
        <v>46108</v>
      </c>
      <c r="D9561">
        <v>23</v>
      </c>
      <c r="E9561" t="s">
        <v>43</v>
      </c>
      <c r="F9561" t="s">
        <v>34</v>
      </c>
      <c r="G9561">
        <v>6.7</v>
      </c>
      <c r="H9561">
        <v>130.11000000000001</v>
      </c>
      <c r="I9561">
        <v>136.02000000000001</v>
      </c>
      <c r="J9561">
        <v>1</v>
      </c>
      <c r="K9561">
        <v>2</v>
      </c>
      <c r="L9561">
        <v>1</v>
      </c>
      <c r="M9561">
        <v>64</v>
      </c>
      <c r="N9561" t="s">
        <v>41</v>
      </c>
      <c r="O9561">
        <v>1.57</v>
      </c>
      <c r="P9561" t="s">
        <v>28</v>
      </c>
      <c r="Q9561" t="s">
        <v>29</v>
      </c>
      <c r="R9561">
        <v>4.62</v>
      </c>
      <c r="S9561">
        <v>0</v>
      </c>
      <c r="T9561">
        <v>5.91</v>
      </c>
      <c r="U9561">
        <v>-1</v>
      </c>
      <c r="V9561" t="s">
        <v>159</v>
      </c>
      <c r="W9561" t="s">
        <v>31</v>
      </c>
      <c r="X9561">
        <v>1</v>
      </c>
      <c r="Y9561" t="str">
        <f>IF(tblRides[[#This Row],[supply_demand_ratio]]&lt;0.8,"Below 0.8",IF(tblRides[[#This Row],[supply_demand_ratio]]&lt;1,"Between 0.8-1.0",IF(tblRides[[#This Row],[supply_demand_ratio]]&lt;=1.2,"Between 1.0-1.2","Above 1.2")))</f>
        <v>Above 1.2</v>
      </c>
    </row>
    <row r="9562" spans="1:25" x14ac:dyDescent="0.3">
      <c r="A9562" t="s">
        <v>9617</v>
      </c>
      <c r="B9562" s="1">
        <v>46108.999305555553</v>
      </c>
      <c r="C9562" s="2">
        <v>46108</v>
      </c>
      <c r="D9562">
        <v>23</v>
      </c>
      <c r="E9562" t="s">
        <v>33</v>
      </c>
      <c r="F9562" t="s">
        <v>26</v>
      </c>
      <c r="G9562">
        <v>4.7</v>
      </c>
      <c r="H9562">
        <v>130.24</v>
      </c>
      <c r="J9562">
        <v>1.1000000000000001</v>
      </c>
      <c r="K9562">
        <v>4.4000000000000004</v>
      </c>
      <c r="L9562">
        <v>8.8000000000000007</v>
      </c>
      <c r="M9562">
        <v>106</v>
      </c>
      <c r="N9562" t="s">
        <v>41</v>
      </c>
      <c r="O9562">
        <v>2.2000000000000002</v>
      </c>
      <c r="P9562" t="s">
        <v>58</v>
      </c>
      <c r="Q9562" t="s">
        <v>108</v>
      </c>
      <c r="R9562">
        <v>4.63</v>
      </c>
      <c r="S9562">
        <v>11</v>
      </c>
      <c r="U9562">
        <v>4.4000000000000004</v>
      </c>
      <c r="V9562" t="s">
        <v>159</v>
      </c>
      <c r="W9562" t="s">
        <v>31</v>
      </c>
      <c r="X9562">
        <v>0</v>
      </c>
      <c r="Y9562" t="str">
        <f>IF(tblRides[[#This Row],[supply_demand_ratio]]&lt;0.8,"Below 0.8",IF(tblRides[[#This Row],[supply_demand_ratio]]&lt;1,"Between 0.8-1.0",IF(tblRides[[#This Row],[supply_demand_ratio]]&lt;=1.2,"Between 1.0-1.2","Above 1.2")))</f>
        <v>Above 1.2</v>
      </c>
    </row>
    <row r="9563" spans="1:25" x14ac:dyDescent="0.3">
      <c r="A9563" t="s">
        <v>9618</v>
      </c>
      <c r="B9563" s="1">
        <v>46109.005555555559</v>
      </c>
      <c r="C9563" s="2">
        <v>46109</v>
      </c>
      <c r="D9563">
        <v>0</v>
      </c>
      <c r="E9563" t="s">
        <v>62</v>
      </c>
      <c r="F9563" t="s">
        <v>34</v>
      </c>
      <c r="G9563">
        <v>14.8</v>
      </c>
      <c r="H9563">
        <v>280.58999999999997</v>
      </c>
      <c r="I9563">
        <v>287.45999999999998</v>
      </c>
      <c r="J9563">
        <v>1.1000000000000001</v>
      </c>
      <c r="K9563">
        <v>6</v>
      </c>
      <c r="L9563">
        <v>6.9</v>
      </c>
      <c r="M9563">
        <v>59</v>
      </c>
      <c r="N9563" t="s">
        <v>41</v>
      </c>
      <c r="O9563">
        <v>2.2000000000000002</v>
      </c>
      <c r="P9563" t="s">
        <v>28</v>
      </c>
      <c r="Q9563" t="s">
        <v>29</v>
      </c>
      <c r="R9563">
        <v>4.72</v>
      </c>
      <c r="S9563">
        <v>0</v>
      </c>
      <c r="T9563">
        <v>6.87</v>
      </c>
      <c r="U9563">
        <v>0.9</v>
      </c>
      <c r="V9563" t="s">
        <v>262</v>
      </c>
      <c r="W9563" t="s">
        <v>45</v>
      </c>
      <c r="X9563">
        <v>1</v>
      </c>
      <c r="Y9563" t="str">
        <f>IF(tblRides[[#This Row],[supply_demand_ratio]]&lt;0.8,"Below 0.8",IF(tblRides[[#This Row],[supply_demand_ratio]]&lt;1,"Between 0.8-1.0",IF(tblRides[[#This Row],[supply_demand_ratio]]&lt;=1.2,"Between 1.0-1.2","Above 1.2")))</f>
        <v>Above 1.2</v>
      </c>
    </row>
    <row r="9564" spans="1:25" x14ac:dyDescent="0.3">
      <c r="A9564" t="s">
        <v>9619</v>
      </c>
      <c r="B9564" s="1">
        <v>46109.013888888891</v>
      </c>
      <c r="C9564" s="2">
        <v>46109</v>
      </c>
      <c r="D9564">
        <v>0</v>
      </c>
      <c r="E9564" t="s">
        <v>62</v>
      </c>
      <c r="F9564" t="s">
        <v>26</v>
      </c>
      <c r="G9564">
        <v>11.5</v>
      </c>
      <c r="H9564">
        <v>195.57</v>
      </c>
      <c r="I9564">
        <v>204.48</v>
      </c>
      <c r="J9564">
        <v>1</v>
      </c>
      <c r="K9564">
        <v>3.5</v>
      </c>
      <c r="L9564">
        <v>7.7</v>
      </c>
      <c r="M9564">
        <v>55</v>
      </c>
      <c r="N9564" t="s">
        <v>41</v>
      </c>
      <c r="O9564">
        <v>1.7270000000000001</v>
      </c>
      <c r="P9564" t="s">
        <v>28</v>
      </c>
      <c r="Q9564" t="s">
        <v>29</v>
      </c>
      <c r="R9564">
        <v>4.38</v>
      </c>
      <c r="S9564">
        <v>10</v>
      </c>
      <c r="T9564">
        <v>8.91</v>
      </c>
      <c r="U9564">
        <v>4.2</v>
      </c>
      <c r="V9564" t="s">
        <v>262</v>
      </c>
      <c r="W9564" t="s">
        <v>31</v>
      </c>
      <c r="X9564">
        <v>1</v>
      </c>
      <c r="Y9564" t="str">
        <f>IF(tblRides[[#This Row],[supply_demand_ratio]]&lt;0.8,"Below 0.8",IF(tblRides[[#This Row],[supply_demand_ratio]]&lt;1,"Between 0.8-1.0",IF(tblRides[[#This Row],[supply_demand_ratio]]&lt;=1.2,"Between 1.0-1.2","Above 1.2")))</f>
        <v>Above 1.2</v>
      </c>
    </row>
    <row r="9565" spans="1:25" x14ac:dyDescent="0.3">
      <c r="A9565" t="s">
        <v>9620</v>
      </c>
      <c r="B9565" s="1">
        <v>46109.027083333334</v>
      </c>
      <c r="C9565" s="2">
        <v>46109</v>
      </c>
      <c r="D9565">
        <v>0</v>
      </c>
      <c r="E9565" t="s">
        <v>36</v>
      </c>
      <c r="F9565" t="s">
        <v>26</v>
      </c>
      <c r="G9565">
        <v>19.399999999999999</v>
      </c>
      <c r="H9565">
        <v>293.19</v>
      </c>
      <c r="I9565">
        <v>303.68</v>
      </c>
      <c r="J9565">
        <v>1</v>
      </c>
      <c r="K9565">
        <v>4</v>
      </c>
      <c r="L9565">
        <v>8.1999999999999993</v>
      </c>
      <c r="M9565">
        <v>105</v>
      </c>
      <c r="N9565" t="s">
        <v>41</v>
      </c>
      <c r="O9565">
        <v>1.3640000000000001</v>
      </c>
      <c r="P9565" t="s">
        <v>28</v>
      </c>
      <c r="Q9565" t="s">
        <v>29</v>
      </c>
      <c r="R9565">
        <v>4.8</v>
      </c>
      <c r="S9565">
        <v>77</v>
      </c>
      <c r="T9565">
        <v>10.49</v>
      </c>
      <c r="U9565">
        <v>4.2</v>
      </c>
      <c r="V9565" t="s">
        <v>262</v>
      </c>
      <c r="W9565" t="s">
        <v>31</v>
      </c>
      <c r="X9565">
        <v>1</v>
      </c>
      <c r="Y9565" t="str">
        <f>IF(tblRides[[#This Row],[supply_demand_ratio]]&lt;0.8,"Below 0.8",IF(tblRides[[#This Row],[supply_demand_ratio]]&lt;1,"Between 0.8-1.0",IF(tblRides[[#This Row],[supply_demand_ratio]]&lt;=1.2,"Between 1.0-1.2","Above 1.2")))</f>
        <v>Above 1.2</v>
      </c>
    </row>
    <row r="9566" spans="1:25" x14ac:dyDescent="0.3">
      <c r="A9566" t="s">
        <v>9621</v>
      </c>
      <c r="B9566" s="1">
        <v>46109.043749999997</v>
      </c>
      <c r="C9566" s="2">
        <v>46109</v>
      </c>
      <c r="D9566">
        <v>1</v>
      </c>
      <c r="E9566" t="s">
        <v>36</v>
      </c>
      <c r="F9566" t="s">
        <v>26</v>
      </c>
      <c r="G9566">
        <v>16.899999999999999</v>
      </c>
      <c r="H9566">
        <v>265.79000000000002</v>
      </c>
      <c r="I9566">
        <v>260.22000000000003</v>
      </c>
      <c r="J9566">
        <v>1</v>
      </c>
      <c r="K9566">
        <v>3</v>
      </c>
      <c r="L9566">
        <v>1</v>
      </c>
      <c r="M9566">
        <v>112</v>
      </c>
      <c r="N9566" t="s">
        <v>41</v>
      </c>
      <c r="O9566">
        <v>1.381</v>
      </c>
      <c r="P9566" t="s">
        <v>28</v>
      </c>
      <c r="Q9566" t="s">
        <v>29</v>
      </c>
      <c r="R9566">
        <v>4.59</v>
      </c>
      <c r="S9566">
        <v>6</v>
      </c>
      <c r="T9566">
        <v>-5.57</v>
      </c>
      <c r="U9566">
        <v>-2</v>
      </c>
      <c r="V9566" t="s">
        <v>262</v>
      </c>
      <c r="W9566" t="s">
        <v>31</v>
      </c>
      <c r="X9566">
        <v>1</v>
      </c>
      <c r="Y9566" t="str">
        <f>IF(tblRides[[#This Row],[supply_demand_ratio]]&lt;0.8,"Below 0.8",IF(tblRides[[#This Row],[supply_demand_ratio]]&lt;1,"Between 0.8-1.0",IF(tblRides[[#This Row],[supply_demand_ratio]]&lt;=1.2,"Between 1.0-1.2","Above 1.2")))</f>
        <v>Above 1.2</v>
      </c>
    </row>
    <row r="9567" spans="1:25" x14ac:dyDescent="0.3">
      <c r="A9567" t="s">
        <v>9622</v>
      </c>
      <c r="B9567" s="1">
        <v>46109.056250000001</v>
      </c>
      <c r="C9567" s="2">
        <v>46109</v>
      </c>
      <c r="D9567">
        <v>1</v>
      </c>
      <c r="E9567" t="s">
        <v>33</v>
      </c>
      <c r="F9567" t="s">
        <v>34</v>
      </c>
      <c r="G9567">
        <v>1.6</v>
      </c>
      <c r="H9567">
        <v>62.66</v>
      </c>
      <c r="I9567">
        <v>60.39</v>
      </c>
      <c r="J9567">
        <v>1</v>
      </c>
      <c r="K9567">
        <v>6.5</v>
      </c>
      <c r="L9567">
        <v>6.6</v>
      </c>
      <c r="M9567">
        <v>105</v>
      </c>
      <c r="N9567" t="s">
        <v>41</v>
      </c>
      <c r="O9567">
        <v>1.639</v>
      </c>
      <c r="P9567" t="s">
        <v>28</v>
      </c>
      <c r="Q9567" t="s">
        <v>29</v>
      </c>
      <c r="R9567">
        <v>4.78</v>
      </c>
      <c r="S9567">
        <v>0</v>
      </c>
      <c r="T9567">
        <v>-2.27</v>
      </c>
      <c r="U9567">
        <v>0.1</v>
      </c>
      <c r="V9567" t="s">
        <v>262</v>
      </c>
      <c r="W9567" t="s">
        <v>45</v>
      </c>
      <c r="X9567">
        <v>1</v>
      </c>
      <c r="Y9567" t="str">
        <f>IF(tblRides[[#This Row],[supply_demand_ratio]]&lt;0.8,"Below 0.8",IF(tblRides[[#This Row],[supply_demand_ratio]]&lt;1,"Between 0.8-1.0",IF(tblRides[[#This Row],[supply_demand_ratio]]&lt;=1.2,"Between 1.0-1.2","Above 1.2")))</f>
        <v>Above 1.2</v>
      </c>
    </row>
    <row r="9568" spans="1:25" x14ac:dyDescent="0.3">
      <c r="A9568" t="s">
        <v>9623</v>
      </c>
      <c r="B9568" s="1">
        <v>46109.084027777775</v>
      </c>
      <c r="C9568" s="2">
        <v>46109</v>
      </c>
      <c r="D9568">
        <v>2</v>
      </c>
      <c r="E9568" t="s">
        <v>33</v>
      </c>
      <c r="F9568" t="s">
        <v>26</v>
      </c>
      <c r="G9568">
        <v>7.3</v>
      </c>
      <c r="H9568">
        <v>132.31</v>
      </c>
      <c r="I9568">
        <v>130.12</v>
      </c>
      <c r="J9568">
        <v>1</v>
      </c>
      <c r="K9568">
        <v>2.1</v>
      </c>
      <c r="L9568">
        <v>1.6</v>
      </c>
      <c r="M9568">
        <v>107</v>
      </c>
      <c r="N9568" t="s">
        <v>41</v>
      </c>
      <c r="O9568">
        <v>1.9</v>
      </c>
      <c r="P9568" t="s">
        <v>28</v>
      </c>
      <c r="Q9568" t="s">
        <v>29</v>
      </c>
      <c r="R9568">
        <v>4.6900000000000004</v>
      </c>
      <c r="S9568">
        <v>4</v>
      </c>
      <c r="T9568">
        <v>-2.19</v>
      </c>
      <c r="U9568">
        <v>-0.5</v>
      </c>
      <c r="V9568" t="s">
        <v>262</v>
      </c>
      <c r="W9568" t="s">
        <v>31</v>
      </c>
      <c r="X9568">
        <v>1</v>
      </c>
      <c r="Y9568" t="str">
        <f>IF(tblRides[[#This Row],[supply_demand_ratio]]&lt;0.8,"Below 0.8",IF(tblRides[[#This Row],[supply_demand_ratio]]&lt;1,"Between 0.8-1.0",IF(tblRides[[#This Row],[supply_demand_ratio]]&lt;=1.2,"Between 1.0-1.2","Above 1.2")))</f>
        <v>Above 1.2</v>
      </c>
    </row>
    <row r="9569" spans="1:25" x14ac:dyDescent="0.3">
      <c r="A9569" t="s">
        <v>9624</v>
      </c>
      <c r="B9569" s="1">
        <v>46109.102777777778</v>
      </c>
      <c r="C9569" s="2">
        <v>46109</v>
      </c>
      <c r="D9569">
        <v>2</v>
      </c>
      <c r="E9569" t="s">
        <v>25</v>
      </c>
      <c r="F9569" t="s">
        <v>26</v>
      </c>
      <c r="G9569">
        <v>5.4</v>
      </c>
      <c r="H9569">
        <v>135.72999999999999</v>
      </c>
      <c r="J9569">
        <v>1</v>
      </c>
      <c r="K9569">
        <v>3.3</v>
      </c>
      <c r="M9569">
        <v>116</v>
      </c>
      <c r="N9569" t="s">
        <v>41</v>
      </c>
      <c r="O9569">
        <v>1.3169999999999999</v>
      </c>
      <c r="P9569" t="s">
        <v>82</v>
      </c>
      <c r="Q9569" t="s">
        <v>83</v>
      </c>
      <c r="R9569">
        <v>4.78</v>
      </c>
      <c r="S9569">
        <v>12</v>
      </c>
      <c r="V9569" t="s">
        <v>262</v>
      </c>
      <c r="W9569" t="s">
        <v>31</v>
      </c>
      <c r="X9569">
        <v>0</v>
      </c>
      <c r="Y9569" t="str">
        <f>IF(tblRides[[#This Row],[supply_demand_ratio]]&lt;0.8,"Below 0.8",IF(tblRides[[#This Row],[supply_demand_ratio]]&lt;1,"Between 0.8-1.0",IF(tblRides[[#This Row],[supply_demand_ratio]]&lt;=1.2,"Between 1.0-1.2","Above 1.2")))</f>
        <v>Above 1.2</v>
      </c>
    </row>
    <row r="9570" spans="1:25" x14ac:dyDescent="0.3">
      <c r="A9570" t="s">
        <v>9625</v>
      </c>
      <c r="B9570" s="1">
        <v>46109.118750000001</v>
      </c>
      <c r="C9570" s="2">
        <v>46109</v>
      </c>
      <c r="D9570">
        <v>2</v>
      </c>
      <c r="E9570" t="s">
        <v>25</v>
      </c>
      <c r="F9570" t="s">
        <v>34</v>
      </c>
      <c r="G9570">
        <v>9.3000000000000007</v>
      </c>
      <c r="H9570">
        <v>183.67</v>
      </c>
      <c r="I9570">
        <v>165.93</v>
      </c>
      <c r="J9570">
        <v>1</v>
      </c>
      <c r="K9570">
        <v>2</v>
      </c>
      <c r="L9570">
        <v>5.2</v>
      </c>
      <c r="M9570">
        <v>121</v>
      </c>
      <c r="N9570" t="s">
        <v>27</v>
      </c>
      <c r="O9570">
        <v>1.1220000000000001</v>
      </c>
      <c r="P9570" t="s">
        <v>28</v>
      </c>
      <c r="Q9570" t="s">
        <v>29</v>
      </c>
      <c r="R9570">
        <v>4.76</v>
      </c>
      <c r="S9570">
        <v>0</v>
      </c>
      <c r="T9570">
        <v>-17.739999999999998</v>
      </c>
      <c r="U9570">
        <v>3.2</v>
      </c>
      <c r="V9570" t="s">
        <v>262</v>
      </c>
      <c r="W9570" t="s">
        <v>31</v>
      </c>
      <c r="X9570">
        <v>1</v>
      </c>
      <c r="Y9570" t="str">
        <f>IF(tblRides[[#This Row],[supply_demand_ratio]]&lt;0.8,"Below 0.8",IF(tblRides[[#This Row],[supply_demand_ratio]]&lt;1,"Between 0.8-1.0",IF(tblRides[[#This Row],[supply_demand_ratio]]&lt;=1.2,"Between 1.0-1.2","Above 1.2")))</f>
        <v>Between 1.0-1.2</v>
      </c>
    </row>
    <row r="9571" spans="1:25" x14ac:dyDescent="0.3">
      <c r="A9571" t="s">
        <v>9626</v>
      </c>
      <c r="B9571" s="1">
        <v>46109.127083333333</v>
      </c>
      <c r="C9571" s="2">
        <v>46109</v>
      </c>
      <c r="D9571">
        <v>3</v>
      </c>
      <c r="E9571" t="s">
        <v>62</v>
      </c>
      <c r="F9571" t="s">
        <v>26</v>
      </c>
      <c r="G9571">
        <v>18.600000000000001</v>
      </c>
      <c r="H9571">
        <v>345.07</v>
      </c>
      <c r="I9571">
        <v>349.76</v>
      </c>
      <c r="J9571">
        <v>1</v>
      </c>
      <c r="K9571">
        <v>5.9</v>
      </c>
      <c r="L9571">
        <v>6.6</v>
      </c>
      <c r="M9571">
        <v>57</v>
      </c>
      <c r="N9571" t="s">
        <v>41</v>
      </c>
      <c r="O9571">
        <v>2.2000000000000002</v>
      </c>
      <c r="P9571" t="s">
        <v>28</v>
      </c>
      <c r="Q9571" t="s">
        <v>29</v>
      </c>
      <c r="R9571">
        <v>5</v>
      </c>
      <c r="S9571">
        <v>17</v>
      </c>
      <c r="T9571">
        <v>4.6900000000000004</v>
      </c>
      <c r="U9571">
        <v>0.7</v>
      </c>
      <c r="V9571" t="s">
        <v>262</v>
      </c>
      <c r="W9571" t="s">
        <v>45</v>
      </c>
      <c r="X9571">
        <v>1</v>
      </c>
      <c r="Y9571" t="str">
        <f>IF(tblRides[[#This Row],[supply_demand_ratio]]&lt;0.8,"Below 0.8",IF(tblRides[[#This Row],[supply_demand_ratio]]&lt;1,"Between 0.8-1.0",IF(tblRides[[#This Row],[supply_demand_ratio]]&lt;=1.2,"Between 1.0-1.2","Above 1.2")))</f>
        <v>Above 1.2</v>
      </c>
    </row>
    <row r="9572" spans="1:25" x14ac:dyDescent="0.3">
      <c r="A9572" t="s">
        <v>9627</v>
      </c>
      <c r="B9572" s="1">
        <v>46109.151388888888</v>
      </c>
      <c r="C9572" s="2">
        <v>46109</v>
      </c>
      <c r="D9572">
        <v>3</v>
      </c>
      <c r="E9572" t="s">
        <v>62</v>
      </c>
      <c r="F9572" t="s">
        <v>26</v>
      </c>
      <c r="G9572">
        <v>9.3000000000000007</v>
      </c>
      <c r="H9572">
        <v>172.72</v>
      </c>
      <c r="I9572">
        <v>164.96</v>
      </c>
      <c r="J9572">
        <v>1</v>
      </c>
      <c r="K9572">
        <v>2</v>
      </c>
      <c r="L9572">
        <v>3.5</v>
      </c>
      <c r="M9572">
        <v>61</v>
      </c>
      <c r="N9572" t="s">
        <v>41</v>
      </c>
      <c r="O9572">
        <v>2.2000000000000002</v>
      </c>
      <c r="P9572" t="s">
        <v>28</v>
      </c>
      <c r="Q9572" t="s">
        <v>29</v>
      </c>
      <c r="R9572">
        <v>4.42</v>
      </c>
      <c r="S9572">
        <v>16</v>
      </c>
      <c r="T9572">
        <v>-7.76</v>
      </c>
      <c r="U9572">
        <v>1.5</v>
      </c>
      <c r="V9572" t="s">
        <v>262</v>
      </c>
      <c r="W9572" t="s">
        <v>31</v>
      </c>
      <c r="X9572">
        <v>1</v>
      </c>
      <c r="Y9572" t="str">
        <f>IF(tblRides[[#This Row],[supply_demand_ratio]]&lt;0.8,"Below 0.8",IF(tblRides[[#This Row],[supply_demand_ratio]]&lt;1,"Between 0.8-1.0",IF(tblRides[[#This Row],[supply_demand_ratio]]&lt;=1.2,"Between 1.0-1.2","Above 1.2")))</f>
        <v>Above 1.2</v>
      </c>
    </row>
    <row r="9573" spans="1:25" x14ac:dyDescent="0.3">
      <c r="A9573" t="s">
        <v>9628</v>
      </c>
      <c r="B9573" s="1">
        <v>46109.192361111112</v>
      </c>
      <c r="C9573" s="2">
        <v>46109</v>
      </c>
      <c r="D9573">
        <v>4</v>
      </c>
      <c r="E9573" t="s">
        <v>43</v>
      </c>
      <c r="F9573" t="s">
        <v>34</v>
      </c>
      <c r="G9573">
        <v>6.1</v>
      </c>
      <c r="H9573">
        <v>172.15</v>
      </c>
      <c r="I9573">
        <v>169.87</v>
      </c>
      <c r="J9573">
        <v>1.2</v>
      </c>
      <c r="K9573">
        <v>2.6</v>
      </c>
      <c r="L9573">
        <v>2.8</v>
      </c>
      <c r="M9573">
        <v>77</v>
      </c>
      <c r="N9573" t="s">
        <v>41</v>
      </c>
      <c r="O9573">
        <v>2.2000000000000002</v>
      </c>
      <c r="P9573" t="s">
        <v>28</v>
      </c>
      <c r="Q9573" t="s">
        <v>29</v>
      </c>
      <c r="R9573">
        <v>5</v>
      </c>
      <c r="S9573">
        <v>0</v>
      </c>
      <c r="T9573">
        <v>-2.2799999999999998</v>
      </c>
      <c r="U9573">
        <v>0.2</v>
      </c>
      <c r="V9573" t="s">
        <v>262</v>
      </c>
      <c r="W9573" t="s">
        <v>31</v>
      </c>
      <c r="X9573">
        <v>1</v>
      </c>
      <c r="Y9573" t="str">
        <f>IF(tblRides[[#This Row],[supply_demand_ratio]]&lt;0.8,"Below 0.8",IF(tblRides[[#This Row],[supply_demand_ratio]]&lt;1,"Between 0.8-1.0",IF(tblRides[[#This Row],[supply_demand_ratio]]&lt;=1.2,"Between 1.0-1.2","Above 1.2")))</f>
        <v>Above 1.2</v>
      </c>
    </row>
    <row r="9574" spans="1:25" x14ac:dyDescent="0.3">
      <c r="A9574" t="s">
        <v>9629</v>
      </c>
      <c r="B9574" s="1">
        <v>46109.195833333331</v>
      </c>
      <c r="C9574" s="2">
        <v>46109</v>
      </c>
      <c r="D9574">
        <v>4</v>
      </c>
      <c r="E9574" t="s">
        <v>25</v>
      </c>
      <c r="F9574" t="s">
        <v>26</v>
      </c>
      <c r="G9574">
        <v>5.6</v>
      </c>
      <c r="H9574">
        <v>123.86</v>
      </c>
      <c r="I9574">
        <v>127.47</v>
      </c>
      <c r="J9574">
        <v>1</v>
      </c>
      <c r="K9574">
        <v>3.5</v>
      </c>
      <c r="L9574">
        <v>4.7</v>
      </c>
      <c r="M9574">
        <v>134</v>
      </c>
      <c r="N9574" t="s">
        <v>27</v>
      </c>
      <c r="O9574">
        <v>1.2430000000000001</v>
      </c>
      <c r="P9574" t="s">
        <v>28</v>
      </c>
      <c r="Q9574" t="s">
        <v>29</v>
      </c>
      <c r="R9574">
        <v>4.96</v>
      </c>
      <c r="S9574">
        <v>7</v>
      </c>
      <c r="T9574">
        <v>3.61</v>
      </c>
      <c r="U9574">
        <v>1.2</v>
      </c>
      <c r="V9574" t="s">
        <v>262</v>
      </c>
      <c r="W9574" t="s">
        <v>31</v>
      </c>
      <c r="X9574">
        <v>1</v>
      </c>
      <c r="Y9574" t="str">
        <f>IF(tblRides[[#This Row],[supply_demand_ratio]]&lt;0.8,"Below 0.8",IF(tblRides[[#This Row],[supply_demand_ratio]]&lt;1,"Between 0.8-1.0",IF(tblRides[[#This Row],[supply_demand_ratio]]&lt;=1.2,"Between 1.0-1.2","Above 1.2")))</f>
        <v>Above 1.2</v>
      </c>
    </row>
    <row r="9575" spans="1:25" x14ac:dyDescent="0.3">
      <c r="A9575" t="s">
        <v>9630</v>
      </c>
      <c r="B9575" s="1">
        <v>46109.220833333333</v>
      </c>
      <c r="C9575" s="2">
        <v>46109</v>
      </c>
      <c r="D9575">
        <v>5</v>
      </c>
      <c r="E9575" t="s">
        <v>25</v>
      </c>
      <c r="F9575" t="s">
        <v>26</v>
      </c>
      <c r="G9575">
        <v>12</v>
      </c>
      <c r="H9575">
        <v>237.48</v>
      </c>
      <c r="J9575">
        <v>1.1000000000000001</v>
      </c>
      <c r="K9575">
        <v>5.4</v>
      </c>
      <c r="L9575">
        <v>5</v>
      </c>
      <c r="M9575">
        <v>138</v>
      </c>
      <c r="N9575" t="s">
        <v>72</v>
      </c>
      <c r="O9575">
        <v>0.93200000000000005</v>
      </c>
      <c r="P9575" t="s">
        <v>37</v>
      </c>
      <c r="Q9575" t="s">
        <v>280</v>
      </c>
      <c r="R9575">
        <v>4.6500000000000004</v>
      </c>
      <c r="S9575">
        <v>4</v>
      </c>
      <c r="U9575">
        <v>-0.4</v>
      </c>
      <c r="V9575" t="s">
        <v>262</v>
      </c>
      <c r="W9575" t="s">
        <v>45</v>
      </c>
      <c r="X9575">
        <v>0</v>
      </c>
      <c r="Y9575" t="str">
        <f>IF(tblRides[[#This Row],[supply_demand_ratio]]&lt;0.8,"Below 0.8",IF(tblRides[[#This Row],[supply_demand_ratio]]&lt;1,"Between 0.8-1.0",IF(tblRides[[#This Row],[supply_demand_ratio]]&lt;=1.2,"Between 1.0-1.2","Above 1.2")))</f>
        <v>Between 0.8-1.0</v>
      </c>
    </row>
    <row r="9576" spans="1:25" x14ac:dyDescent="0.3">
      <c r="A9576" t="s">
        <v>9631</v>
      </c>
      <c r="B9576" s="1">
        <v>46109.227777777778</v>
      </c>
      <c r="C9576" s="2">
        <v>46109</v>
      </c>
      <c r="D9576">
        <v>5</v>
      </c>
      <c r="E9576" t="s">
        <v>33</v>
      </c>
      <c r="F9576" t="s">
        <v>34</v>
      </c>
      <c r="G9576">
        <v>10.3</v>
      </c>
      <c r="H9576">
        <v>247.44</v>
      </c>
      <c r="J9576">
        <v>1.2</v>
      </c>
      <c r="K9576">
        <v>3.4</v>
      </c>
      <c r="L9576">
        <v>7.6</v>
      </c>
      <c r="M9576">
        <v>108</v>
      </c>
      <c r="N9576" t="s">
        <v>41</v>
      </c>
      <c r="O9576">
        <v>1.849</v>
      </c>
      <c r="P9576" t="s">
        <v>58</v>
      </c>
      <c r="Q9576" t="s">
        <v>88</v>
      </c>
      <c r="R9576">
        <v>4.87</v>
      </c>
      <c r="S9576">
        <v>0</v>
      </c>
      <c r="U9576">
        <v>4.2</v>
      </c>
      <c r="V9576" t="s">
        <v>262</v>
      </c>
      <c r="W9576" t="s">
        <v>31</v>
      </c>
      <c r="X9576">
        <v>0</v>
      </c>
      <c r="Y9576" t="str">
        <f>IF(tblRides[[#This Row],[supply_demand_ratio]]&lt;0.8,"Below 0.8",IF(tblRides[[#This Row],[supply_demand_ratio]]&lt;1,"Between 0.8-1.0",IF(tblRides[[#This Row],[supply_demand_ratio]]&lt;=1.2,"Between 1.0-1.2","Above 1.2")))</f>
        <v>Above 1.2</v>
      </c>
    </row>
    <row r="9577" spans="1:25" x14ac:dyDescent="0.3">
      <c r="A9577" t="s">
        <v>9632</v>
      </c>
      <c r="B9577" s="1">
        <v>46109.258333333331</v>
      </c>
      <c r="C9577" s="2">
        <v>46109</v>
      </c>
      <c r="D9577">
        <v>6</v>
      </c>
      <c r="E9577" t="s">
        <v>25</v>
      </c>
      <c r="F9577" t="s">
        <v>34</v>
      </c>
      <c r="G9577">
        <v>5.2</v>
      </c>
      <c r="H9577">
        <v>121.62</v>
      </c>
      <c r="I9577">
        <v>125.59</v>
      </c>
      <c r="J9577">
        <v>1</v>
      </c>
      <c r="K9577">
        <v>4.5</v>
      </c>
      <c r="L9577">
        <v>6.3</v>
      </c>
      <c r="M9577">
        <v>123</v>
      </c>
      <c r="N9577" t="s">
        <v>27</v>
      </c>
      <c r="O9577">
        <v>1.0129999999999999</v>
      </c>
      <c r="P9577" t="s">
        <v>28</v>
      </c>
      <c r="Q9577" t="s">
        <v>29</v>
      </c>
      <c r="R9577">
        <v>5</v>
      </c>
      <c r="S9577">
        <v>0</v>
      </c>
      <c r="T9577">
        <v>3.97</v>
      </c>
      <c r="U9577">
        <v>1.8</v>
      </c>
      <c r="V9577" t="s">
        <v>262</v>
      </c>
      <c r="W9577" t="s">
        <v>31</v>
      </c>
      <c r="X9577">
        <v>1</v>
      </c>
      <c r="Y9577" t="str">
        <f>IF(tblRides[[#This Row],[supply_demand_ratio]]&lt;0.8,"Below 0.8",IF(tblRides[[#This Row],[supply_demand_ratio]]&lt;1,"Between 0.8-1.0",IF(tblRides[[#This Row],[supply_demand_ratio]]&lt;=1.2,"Between 1.0-1.2","Above 1.2")))</f>
        <v>Between 1.0-1.2</v>
      </c>
    </row>
    <row r="9578" spans="1:25" x14ac:dyDescent="0.3">
      <c r="A9578" t="s">
        <v>9633</v>
      </c>
      <c r="B9578" s="1">
        <v>46109.265972222223</v>
      </c>
      <c r="C9578" s="2">
        <v>46109</v>
      </c>
      <c r="D9578">
        <v>6</v>
      </c>
      <c r="E9578" t="s">
        <v>33</v>
      </c>
      <c r="F9578" t="s">
        <v>26</v>
      </c>
      <c r="G9578">
        <v>1.9</v>
      </c>
      <c r="H9578">
        <v>66.66</v>
      </c>
      <c r="I9578">
        <v>68.72</v>
      </c>
      <c r="J9578">
        <v>1</v>
      </c>
      <c r="K9578">
        <v>2</v>
      </c>
      <c r="L9578">
        <v>1</v>
      </c>
      <c r="M9578">
        <v>88</v>
      </c>
      <c r="N9578" t="s">
        <v>41</v>
      </c>
      <c r="O9578">
        <v>1.149</v>
      </c>
      <c r="P9578" t="s">
        <v>28</v>
      </c>
      <c r="Q9578" t="s">
        <v>29</v>
      </c>
      <c r="R9578">
        <v>4.4400000000000004</v>
      </c>
      <c r="S9578">
        <v>20</v>
      </c>
      <c r="T9578">
        <v>2.06</v>
      </c>
      <c r="U9578">
        <v>-1</v>
      </c>
      <c r="V9578" t="s">
        <v>262</v>
      </c>
      <c r="W9578" t="s">
        <v>31</v>
      </c>
      <c r="X9578">
        <v>1</v>
      </c>
      <c r="Y9578" t="str">
        <f>IF(tblRides[[#This Row],[supply_demand_ratio]]&lt;0.8,"Below 0.8",IF(tblRides[[#This Row],[supply_demand_ratio]]&lt;1,"Between 0.8-1.0",IF(tblRides[[#This Row],[supply_demand_ratio]]&lt;=1.2,"Between 1.0-1.2","Above 1.2")))</f>
        <v>Between 1.0-1.2</v>
      </c>
    </row>
    <row r="9579" spans="1:25" x14ac:dyDescent="0.3">
      <c r="A9579" t="s">
        <v>9634</v>
      </c>
      <c r="B9579" s="1">
        <v>46109.269444444442</v>
      </c>
      <c r="C9579" s="2">
        <v>46109</v>
      </c>
      <c r="D9579">
        <v>6</v>
      </c>
      <c r="E9579" t="s">
        <v>25</v>
      </c>
      <c r="F9579" t="s">
        <v>26</v>
      </c>
      <c r="G9579">
        <v>6.7</v>
      </c>
      <c r="H9579">
        <v>125.78</v>
      </c>
      <c r="I9579">
        <v>130.44</v>
      </c>
      <c r="J9579">
        <v>1</v>
      </c>
      <c r="K9579">
        <v>6</v>
      </c>
      <c r="L9579">
        <v>7.6</v>
      </c>
      <c r="M9579">
        <v>123</v>
      </c>
      <c r="N9579" t="s">
        <v>27</v>
      </c>
      <c r="O9579">
        <v>0.99299999999999999</v>
      </c>
      <c r="P9579" t="s">
        <v>28</v>
      </c>
      <c r="Q9579" t="s">
        <v>29</v>
      </c>
      <c r="R9579">
        <v>4.76</v>
      </c>
      <c r="S9579">
        <v>9</v>
      </c>
      <c r="T9579">
        <v>4.66</v>
      </c>
      <c r="U9579">
        <v>1.6</v>
      </c>
      <c r="V9579" t="s">
        <v>262</v>
      </c>
      <c r="W9579" t="s">
        <v>45</v>
      </c>
      <c r="X9579">
        <v>1</v>
      </c>
      <c r="Y9579" t="str">
        <f>IF(tblRides[[#This Row],[supply_demand_ratio]]&lt;0.8,"Below 0.8",IF(tblRides[[#This Row],[supply_demand_ratio]]&lt;1,"Between 0.8-1.0",IF(tblRides[[#This Row],[supply_demand_ratio]]&lt;=1.2,"Between 1.0-1.2","Above 1.2")))</f>
        <v>Between 0.8-1.0</v>
      </c>
    </row>
    <row r="9580" spans="1:25" x14ac:dyDescent="0.3">
      <c r="A9580" t="s">
        <v>9635</v>
      </c>
      <c r="B9580" s="1">
        <v>46109.270138888889</v>
      </c>
      <c r="C9580" s="2">
        <v>46109</v>
      </c>
      <c r="D9580">
        <v>6</v>
      </c>
      <c r="E9580" t="s">
        <v>25</v>
      </c>
      <c r="F9580" t="s">
        <v>26</v>
      </c>
      <c r="G9580">
        <v>3.9</v>
      </c>
      <c r="H9580">
        <v>102.48</v>
      </c>
      <c r="I9580">
        <v>101.65</v>
      </c>
      <c r="J9580">
        <v>1.1000000000000001</v>
      </c>
      <c r="K9580">
        <v>5.0999999999999996</v>
      </c>
      <c r="L9580">
        <v>5.4</v>
      </c>
      <c r="M9580">
        <v>139</v>
      </c>
      <c r="N9580" t="s">
        <v>27</v>
      </c>
      <c r="O9580">
        <v>1.2470000000000001</v>
      </c>
      <c r="P9580" t="s">
        <v>28</v>
      </c>
      <c r="Q9580" t="s">
        <v>29</v>
      </c>
      <c r="R9580">
        <v>4.49</v>
      </c>
      <c r="S9580">
        <v>4</v>
      </c>
      <c r="T9580">
        <v>-0.83</v>
      </c>
      <c r="U9580">
        <v>0.3</v>
      </c>
      <c r="V9580" t="s">
        <v>262</v>
      </c>
      <c r="W9580" t="s">
        <v>45</v>
      </c>
      <c r="X9580">
        <v>1</v>
      </c>
      <c r="Y9580" t="str">
        <f>IF(tblRides[[#This Row],[supply_demand_ratio]]&lt;0.8,"Below 0.8",IF(tblRides[[#This Row],[supply_demand_ratio]]&lt;1,"Between 0.8-1.0",IF(tblRides[[#This Row],[supply_demand_ratio]]&lt;=1.2,"Between 1.0-1.2","Above 1.2")))</f>
        <v>Above 1.2</v>
      </c>
    </row>
    <row r="9581" spans="1:25" x14ac:dyDescent="0.3">
      <c r="A9581" t="s">
        <v>9636</v>
      </c>
      <c r="B9581" s="1">
        <v>46109.283333333333</v>
      </c>
      <c r="C9581" s="2">
        <v>46109</v>
      </c>
      <c r="D9581">
        <v>6</v>
      </c>
      <c r="E9581" t="s">
        <v>25</v>
      </c>
      <c r="F9581" t="s">
        <v>26</v>
      </c>
      <c r="G9581">
        <v>3.4</v>
      </c>
      <c r="H9581">
        <v>97.81</v>
      </c>
      <c r="I9581">
        <v>97.01</v>
      </c>
      <c r="J9581">
        <v>1.1000000000000001</v>
      </c>
      <c r="K9581">
        <v>5</v>
      </c>
      <c r="L9581">
        <v>7.4</v>
      </c>
      <c r="M9581">
        <v>137</v>
      </c>
      <c r="N9581" t="s">
        <v>27</v>
      </c>
      <c r="O9581">
        <v>0.99199999999999999</v>
      </c>
      <c r="P9581" t="s">
        <v>28</v>
      </c>
      <c r="Q9581" t="s">
        <v>29</v>
      </c>
      <c r="R9581">
        <v>4.79</v>
      </c>
      <c r="S9581">
        <v>2</v>
      </c>
      <c r="T9581">
        <v>-0.8</v>
      </c>
      <c r="U9581">
        <v>2.4</v>
      </c>
      <c r="V9581" t="s">
        <v>262</v>
      </c>
      <c r="W9581" t="s">
        <v>31</v>
      </c>
      <c r="X9581">
        <v>1</v>
      </c>
      <c r="Y9581" t="str">
        <f>IF(tblRides[[#This Row],[supply_demand_ratio]]&lt;0.8,"Below 0.8",IF(tblRides[[#This Row],[supply_demand_ratio]]&lt;1,"Between 0.8-1.0",IF(tblRides[[#This Row],[supply_demand_ratio]]&lt;=1.2,"Between 1.0-1.2","Above 1.2")))</f>
        <v>Between 0.8-1.0</v>
      </c>
    </row>
    <row r="9582" spans="1:25" x14ac:dyDescent="0.3">
      <c r="A9582" t="s">
        <v>9637</v>
      </c>
      <c r="B9582" s="1">
        <v>46109.298611111109</v>
      </c>
      <c r="C9582" s="2">
        <v>46109</v>
      </c>
      <c r="D9582">
        <v>7</v>
      </c>
      <c r="E9582" t="s">
        <v>36</v>
      </c>
      <c r="F9582" t="s">
        <v>26</v>
      </c>
      <c r="G9582">
        <v>1.4</v>
      </c>
      <c r="H9582">
        <v>57.25</v>
      </c>
      <c r="I9582">
        <v>53.82</v>
      </c>
      <c r="J9582">
        <v>1</v>
      </c>
      <c r="K9582">
        <v>2</v>
      </c>
      <c r="L9582">
        <v>2.7</v>
      </c>
      <c r="M9582">
        <v>114</v>
      </c>
      <c r="N9582" t="s">
        <v>27</v>
      </c>
      <c r="O9582">
        <v>0.98299999999999998</v>
      </c>
      <c r="P9582" t="s">
        <v>28</v>
      </c>
      <c r="Q9582" t="s">
        <v>29</v>
      </c>
      <c r="R9582">
        <v>4.92</v>
      </c>
      <c r="S9582">
        <v>34</v>
      </c>
      <c r="T9582">
        <v>-3.43</v>
      </c>
      <c r="U9582">
        <v>0.7</v>
      </c>
      <c r="V9582" t="s">
        <v>262</v>
      </c>
      <c r="W9582" t="s">
        <v>31</v>
      </c>
      <c r="X9582">
        <v>1</v>
      </c>
      <c r="Y9582" t="str">
        <f>IF(tblRides[[#This Row],[supply_demand_ratio]]&lt;0.8,"Below 0.8",IF(tblRides[[#This Row],[supply_demand_ratio]]&lt;1,"Between 0.8-1.0",IF(tblRides[[#This Row],[supply_demand_ratio]]&lt;=1.2,"Between 1.0-1.2","Above 1.2")))</f>
        <v>Between 0.8-1.0</v>
      </c>
    </row>
    <row r="9583" spans="1:25" x14ac:dyDescent="0.3">
      <c r="A9583" t="s">
        <v>9638</v>
      </c>
      <c r="B9583" s="1">
        <v>46109.3</v>
      </c>
      <c r="C9583" s="2">
        <v>46109</v>
      </c>
      <c r="D9583">
        <v>7</v>
      </c>
      <c r="E9583" t="s">
        <v>43</v>
      </c>
      <c r="F9583" t="s">
        <v>34</v>
      </c>
      <c r="G9583">
        <v>15.7</v>
      </c>
      <c r="H9583">
        <v>302.32</v>
      </c>
      <c r="I9583">
        <v>299.87</v>
      </c>
      <c r="J9583">
        <v>1.1000000000000001</v>
      </c>
      <c r="K9583">
        <v>4.8</v>
      </c>
      <c r="L9583">
        <v>6.3</v>
      </c>
      <c r="M9583">
        <v>72</v>
      </c>
      <c r="N9583" t="s">
        <v>41</v>
      </c>
      <c r="O9583">
        <v>1.452</v>
      </c>
      <c r="P9583" t="s">
        <v>28</v>
      </c>
      <c r="Q9583" t="s">
        <v>29</v>
      </c>
      <c r="R9583">
        <v>4.5199999999999996</v>
      </c>
      <c r="S9583">
        <v>0</v>
      </c>
      <c r="T9583">
        <v>-2.4500000000000002</v>
      </c>
      <c r="U9583">
        <v>1.5</v>
      </c>
      <c r="V9583" t="s">
        <v>262</v>
      </c>
      <c r="W9583" t="s">
        <v>31</v>
      </c>
      <c r="X9583">
        <v>1</v>
      </c>
      <c r="Y9583" t="str">
        <f>IF(tblRides[[#This Row],[supply_demand_ratio]]&lt;0.8,"Below 0.8",IF(tblRides[[#This Row],[supply_demand_ratio]]&lt;1,"Between 0.8-1.0",IF(tblRides[[#This Row],[supply_demand_ratio]]&lt;=1.2,"Between 1.0-1.2","Above 1.2")))</f>
        <v>Above 1.2</v>
      </c>
    </row>
    <row r="9584" spans="1:25" x14ac:dyDescent="0.3">
      <c r="A9584" t="s">
        <v>9639</v>
      </c>
      <c r="B9584" s="1">
        <v>46109.307638888888</v>
      </c>
      <c r="C9584" s="2">
        <v>46109</v>
      </c>
      <c r="D9584">
        <v>7</v>
      </c>
      <c r="E9584" t="s">
        <v>43</v>
      </c>
      <c r="F9584" t="s">
        <v>26</v>
      </c>
      <c r="G9584">
        <v>20.2</v>
      </c>
      <c r="H9584">
        <v>324.66000000000003</v>
      </c>
      <c r="I9584">
        <v>306.19</v>
      </c>
      <c r="J9584">
        <v>1</v>
      </c>
      <c r="K9584">
        <v>3.3</v>
      </c>
      <c r="L9584">
        <v>5.8</v>
      </c>
      <c r="M9584">
        <v>67</v>
      </c>
      <c r="N9584" t="s">
        <v>41</v>
      </c>
      <c r="O9584">
        <v>2.1469999999999998</v>
      </c>
      <c r="P9584" t="s">
        <v>28</v>
      </c>
      <c r="Q9584" t="s">
        <v>29</v>
      </c>
      <c r="R9584">
        <v>4.6100000000000003</v>
      </c>
      <c r="S9584">
        <v>6</v>
      </c>
      <c r="T9584">
        <v>-18.47</v>
      </c>
      <c r="U9584">
        <v>2.5</v>
      </c>
      <c r="V9584" t="s">
        <v>262</v>
      </c>
      <c r="W9584" t="s">
        <v>31</v>
      </c>
      <c r="X9584">
        <v>1</v>
      </c>
      <c r="Y9584" t="str">
        <f>IF(tblRides[[#This Row],[supply_demand_ratio]]&lt;0.8,"Below 0.8",IF(tblRides[[#This Row],[supply_demand_ratio]]&lt;1,"Between 0.8-1.0",IF(tblRides[[#This Row],[supply_demand_ratio]]&lt;=1.2,"Between 1.0-1.2","Above 1.2")))</f>
        <v>Above 1.2</v>
      </c>
    </row>
    <row r="9585" spans="1:25" x14ac:dyDescent="0.3">
      <c r="A9585" t="s">
        <v>9640</v>
      </c>
      <c r="B9585" s="1">
        <v>46109.308333333334</v>
      </c>
      <c r="C9585" s="2">
        <v>46109</v>
      </c>
      <c r="D9585">
        <v>7</v>
      </c>
      <c r="E9585" t="s">
        <v>33</v>
      </c>
      <c r="F9585" t="s">
        <v>26</v>
      </c>
      <c r="G9585">
        <v>4.9000000000000004</v>
      </c>
      <c r="H9585">
        <v>118.39</v>
      </c>
      <c r="I9585">
        <v>114.33</v>
      </c>
      <c r="J9585">
        <v>1</v>
      </c>
      <c r="K9585">
        <v>3.4</v>
      </c>
      <c r="L9585">
        <v>7.9</v>
      </c>
      <c r="M9585">
        <v>92</v>
      </c>
      <c r="N9585" t="s">
        <v>27</v>
      </c>
      <c r="O9585">
        <v>1.119</v>
      </c>
      <c r="P9585" t="s">
        <v>28</v>
      </c>
      <c r="Q9585" t="s">
        <v>29</v>
      </c>
      <c r="R9585">
        <v>4.71</v>
      </c>
      <c r="S9585">
        <v>63</v>
      </c>
      <c r="T9585">
        <v>-4.0599999999999996</v>
      </c>
      <c r="U9585">
        <v>4.5</v>
      </c>
      <c r="V9585" t="s">
        <v>262</v>
      </c>
      <c r="W9585" t="s">
        <v>31</v>
      </c>
      <c r="X9585">
        <v>1</v>
      </c>
      <c r="Y9585" t="str">
        <f>IF(tblRides[[#This Row],[supply_demand_ratio]]&lt;0.8,"Below 0.8",IF(tblRides[[#This Row],[supply_demand_ratio]]&lt;1,"Between 0.8-1.0",IF(tblRides[[#This Row],[supply_demand_ratio]]&lt;=1.2,"Between 1.0-1.2","Above 1.2")))</f>
        <v>Between 1.0-1.2</v>
      </c>
    </row>
    <row r="9586" spans="1:25" x14ac:dyDescent="0.3">
      <c r="A9586" t="s">
        <v>9641</v>
      </c>
      <c r="B9586" s="1">
        <v>46109.311805555553</v>
      </c>
      <c r="C9586" s="2">
        <v>46109</v>
      </c>
      <c r="D9586">
        <v>7</v>
      </c>
      <c r="E9586" t="s">
        <v>36</v>
      </c>
      <c r="F9586" t="s">
        <v>26</v>
      </c>
      <c r="G9586">
        <v>5.6</v>
      </c>
      <c r="H9586">
        <v>122.29</v>
      </c>
      <c r="I9586">
        <v>128.91999999999999</v>
      </c>
      <c r="J9586">
        <v>1</v>
      </c>
      <c r="K9586">
        <v>4.8</v>
      </c>
      <c r="L9586">
        <v>5.7</v>
      </c>
      <c r="M9586">
        <v>96</v>
      </c>
      <c r="N9586" t="s">
        <v>27</v>
      </c>
      <c r="O9586">
        <v>0.97599999999999998</v>
      </c>
      <c r="P9586" t="s">
        <v>28</v>
      </c>
      <c r="Q9586" t="s">
        <v>29</v>
      </c>
      <c r="R9586">
        <v>4.91</v>
      </c>
      <c r="S9586">
        <v>4</v>
      </c>
      <c r="T9586">
        <v>6.63</v>
      </c>
      <c r="U9586">
        <v>0.9</v>
      </c>
      <c r="V9586" t="s">
        <v>262</v>
      </c>
      <c r="W9586" t="s">
        <v>31</v>
      </c>
      <c r="X9586">
        <v>1</v>
      </c>
      <c r="Y9586" t="str">
        <f>IF(tblRides[[#This Row],[supply_demand_ratio]]&lt;0.8,"Below 0.8",IF(tblRides[[#This Row],[supply_demand_ratio]]&lt;1,"Between 0.8-1.0",IF(tblRides[[#This Row],[supply_demand_ratio]]&lt;=1.2,"Between 1.0-1.2","Above 1.2")))</f>
        <v>Between 0.8-1.0</v>
      </c>
    </row>
    <row r="9587" spans="1:25" x14ac:dyDescent="0.3">
      <c r="A9587" t="s">
        <v>9642</v>
      </c>
      <c r="B9587" s="1">
        <v>46109.315972222219</v>
      </c>
      <c r="C9587" s="2">
        <v>46109</v>
      </c>
      <c r="D9587">
        <v>7</v>
      </c>
      <c r="E9587" t="s">
        <v>43</v>
      </c>
      <c r="F9587" t="s">
        <v>26</v>
      </c>
      <c r="G9587">
        <v>6.9</v>
      </c>
      <c r="H9587">
        <v>131.52000000000001</v>
      </c>
      <c r="I9587">
        <v>126.68</v>
      </c>
      <c r="J9587">
        <v>1</v>
      </c>
      <c r="K9587">
        <v>7.3</v>
      </c>
      <c r="L9587">
        <v>8.8000000000000007</v>
      </c>
      <c r="M9587">
        <v>74</v>
      </c>
      <c r="N9587" t="s">
        <v>41</v>
      </c>
      <c r="O9587">
        <v>2.0550000000000002</v>
      </c>
      <c r="P9587" t="s">
        <v>28</v>
      </c>
      <c r="Q9587" t="s">
        <v>29</v>
      </c>
      <c r="R9587">
        <v>4.9400000000000004</v>
      </c>
      <c r="S9587">
        <v>6</v>
      </c>
      <c r="T9587">
        <v>-4.84</v>
      </c>
      <c r="U9587">
        <v>1.5</v>
      </c>
      <c r="V9587" t="s">
        <v>262</v>
      </c>
      <c r="W9587" t="s">
        <v>45</v>
      </c>
      <c r="X9587">
        <v>1</v>
      </c>
      <c r="Y9587" t="str">
        <f>IF(tblRides[[#This Row],[supply_demand_ratio]]&lt;0.8,"Below 0.8",IF(tblRides[[#This Row],[supply_demand_ratio]]&lt;1,"Between 0.8-1.0",IF(tblRides[[#This Row],[supply_demand_ratio]]&lt;=1.2,"Between 1.0-1.2","Above 1.2")))</f>
        <v>Above 1.2</v>
      </c>
    </row>
    <row r="9588" spans="1:25" x14ac:dyDescent="0.3">
      <c r="A9588" t="s">
        <v>9643</v>
      </c>
      <c r="B9588" s="1">
        <v>46109.318055555559</v>
      </c>
      <c r="C9588" s="2">
        <v>46109</v>
      </c>
      <c r="D9588">
        <v>7</v>
      </c>
      <c r="E9588" t="s">
        <v>36</v>
      </c>
      <c r="F9588" t="s">
        <v>26</v>
      </c>
      <c r="G9588">
        <v>4.7</v>
      </c>
      <c r="H9588">
        <v>108.07</v>
      </c>
      <c r="I9588">
        <v>109.39</v>
      </c>
      <c r="J9588">
        <v>1</v>
      </c>
      <c r="K9588">
        <v>8.6</v>
      </c>
      <c r="L9588">
        <v>14.6</v>
      </c>
      <c r="M9588">
        <v>112</v>
      </c>
      <c r="N9588" t="s">
        <v>27</v>
      </c>
      <c r="O9588">
        <v>1.159</v>
      </c>
      <c r="P9588" t="s">
        <v>28</v>
      </c>
      <c r="Q9588" t="s">
        <v>29</v>
      </c>
      <c r="R9588">
        <v>4.83</v>
      </c>
      <c r="S9588">
        <v>9</v>
      </c>
      <c r="T9588">
        <v>1.32</v>
      </c>
      <c r="U9588">
        <v>6</v>
      </c>
      <c r="V9588" t="s">
        <v>262</v>
      </c>
      <c r="W9588" t="s">
        <v>45</v>
      </c>
      <c r="X9588">
        <v>1</v>
      </c>
      <c r="Y9588" t="str">
        <f>IF(tblRides[[#This Row],[supply_demand_ratio]]&lt;0.8,"Below 0.8",IF(tblRides[[#This Row],[supply_demand_ratio]]&lt;1,"Between 0.8-1.0",IF(tblRides[[#This Row],[supply_demand_ratio]]&lt;=1.2,"Between 1.0-1.2","Above 1.2")))</f>
        <v>Between 1.0-1.2</v>
      </c>
    </row>
    <row r="9589" spans="1:25" x14ac:dyDescent="0.3">
      <c r="A9589" t="s">
        <v>9644</v>
      </c>
      <c r="B9589" s="1">
        <v>46109.318749999999</v>
      </c>
      <c r="C9589" s="2">
        <v>46109</v>
      </c>
      <c r="D9589">
        <v>7</v>
      </c>
      <c r="E9589" t="s">
        <v>25</v>
      </c>
      <c r="F9589" t="s">
        <v>34</v>
      </c>
      <c r="G9589">
        <v>7.9</v>
      </c>
      <c r="H9589">
        <v>169.53</v>
      </c>
      <c r="J9589">
        <v>1</v>
      </c>
      <c r="K9589">
        <v>7.8</v>
      </c>
      <c r="L9589">
        <v>10.4</v>
      </c>
      <c r="M9589">
        <v>118</v>
      </c>
      <c r="N9589" t="s">
        <v>27</v>
      </c>
      <c r="O9589">
        <v>0.94299999999999995</v>
      </c>
      <c r="P9589" t="s">
        <v>58</v>
      </c>
      <c r="Q9589" t="s">
        <v>88</v>
      </c>
      <c r="R9589">
        <v>4.78</v>
      </c>
      <c r="S9589">
        <v>0</v>
      </c>
      <c r="U9589">
        <v>2.6</v>
      </c>
      <c r="V9589" t="s">
        <v>262</v>
      </c>
      <c r="W9589" t="s">
        <v>45</v>
      </c>
      <c r="X9589">
        <v>0</v>
      </c>
      <c r="Y9589" t="str">
        <f>IF(tblRides[[#This Row],[supply_demand_ratio]]&lt;0.8,"Below 0.8",IF(tblRides[[#This Row],[supply_demand_ratio]]&lt;1,"Between 0.8-1.0",IF(tblRides[[#This Row],[supply_demand_ratio]]&lt;=1.2,"Between 1.0-1.2","Above 1.2")))</f>
        <v>Between 0.8-1.0</v>
      </c>
    </row>
    <row r="9590" spans="1:25" x14ac:dyDescent="0.3">
      <c r="A9590" t="s">
        <v>9645</v>
      </c>
      <c r="B9590" s="1">
        <v>46109.322222222225</v>
      </c>
      <c r="C9590" s="2">
        <v>46109</v>
      </c>
      <c r="D9590">
        <v>7</v>
      </c>
      <c r="E9590" t="s">
        <v>33</v>
      </c>
      <c r="F9590" t="s">
        <v>34</v>
      </c>
      <c r="G9590">
        <v>8.4</v>
      </c>
      <c r="H9590">
        <v>183.54</v>
      </c>
      <c r="J9590">
        <v>1.1000000000000001</v>
      </c>
      <c r="K9590">
        <v>4.5</v>
      </c>
      <c r="L9590">
        <v>1</v>
      </c>
      <c r="M9590">
        <v>94</v>
      </c>
      <c r="N9590" t="s">
        <v>27</v>
      </c>
      <c r="O9590">
        <v>1.085</v>
      </c>
      <c r="P9590" t="s">
        <v>37</v>
      </c>
      <c r="Q9590" t="s">
        <v>38</v>
      </c>
      <c r="R9590">
        <v>4.7300000000000004</v>
      </c>
      <c r="S9590">
        <v>0</v>
      </c>
      <c r="U9590">
        <v>-3.5</v>
      </c>
      <c r="V9590" t="s">
        <v>262</v>
      </c>
      <c r="W9590" t="s">
        <v>31</v>
      </c>
      <c r="X9590">
        <v>0</v>
      </c>
      <c r="Y9590" t="str">
        <f>IF(tblRides[[#This Row],[supply_demand_ratio]]&lt;0.8,"Below 0.8",IF(tblRides[[#This Row],[supply_demand_ratio]]&lt;1,"Between 0.8-1.0",IF(tblRides[[#This Row],[supply_demand_ratio]]&lt;=1.2,"Between 1.0-1.2","Above 1.2")))</f>
        <v>Between 1.0-1.2</v>
      </c>
    </row>
    <row r="9591" spans="1:25" x14ac:dyDescent="0.3">
      <c r="A9591" t="s">
        <v>9646</v>
      </c>
      <c r="B9591" s="1">
        <v>46109.324999999997</v>
      </c>
      <c r="C9591" s="2">
        <v>46109</v>
      </c>
      <c r="D9591">
        <v>7</v>
      </c>
      <c r="E9591" t="s">
        <v>43</v>
      </c>
      <c r="F9591" t="s">
        <v>26</v>
      </c>
      <c r="G9591">
        <v>15</v>
      </c>
      <c r="H9591">
        <v>257.39999999999998</v>
      </c>
      <c r="I9591">
        <v>270.44</v>
      </c>
      <c r="J9591">
        <v>1</v>
      </c>
      <c r="K9591">
        <v>8.1999999999999993</v>
      </c>
      <c r="L9591">
        <v>5.7</v>
      </c>
      <c r="M9591">
        <v>76</v>
      </c>
      <c r="N9591" t="s">
        <v>41</v>
      </c>
      <c r="O9591">
        <v>1.4610000000000001</v>
      </c>
      <c r="P9591" t="s">
        <v>28</v>
      </c>
      <c r="Q9591" t="s">
        <v>29</v>
      </c>
      <c r="R9591">
        <v>4.91</v>
      </c>
      <c r="S9591">
        <v>5</v>
      </c>
      <c r="T9591">
        <v>13.04</v>
      </c>
      <c r="U9591">
        <v>-2.5</v>
      </c>
      <c r="V9591" t="s">
        <v>262</v>
      </c>
      <c r="W9591" t="s">
        <v>45</v>
      </c>
      <c r="X9591">
        <v>1</v>
      </c>
      <c r="Y9591" t="str">
        <f>IF(tblRides[[#This Row],[supply_demand_ratio]]&lt;0.8,"Below 0.8",IF(tblRides[[#This Row],[supply_demand_ratio]]&lt;1,"Between 0.8-1.0",IF(tblRides[[#This Row],[supply_demand_ratio]]&lt;=1.2,"Between 1.0-1.2","Above 1.2")))</f>
        <v>Above 1.2</v>
      </c>
    </row>
    <row r="9592" spans="1:25" x14ac:dyDescent="0.3">
      <c r="A9592" t="s">
        <v>9647</v>
      </c>
      <c r="B9592" s="1">
        <v>46109.328472222223</v>
      </c>
      <c r="C9592" s="2">
        <v>46109</v>
      </c>
      <c r="D9592">
        <v>7</v>
      </c>
      <c r="E9592" t="s">
        <v>62</v>
      </c>
      <c r="F9592" t="s">
        <v>26</v>
      </c>
      <c r="G9592">
        <v>2.5</v>
      </c>
      <c r="H9592">
        <v>71.739999999999995</v>
      </c>
      <c r="I9592">
        <v>67.77</v>
      </c>
      <c r="J9592">
        <v>1</v>
      </c>
      <c r="K9592">
        <v>7.9</v>
      </c>
      <c r="L9592">
        <v>8.5</v>
      </c>
      <c r="M9592">
        <v>64</v>
      </c>
      <c r="N9592" t="s">
        <v>41</v>
      </c>
      <c r="O9592">
        <v>1.476</v>
      </c>
      <c r="P9592" t="s">
        <v>28</v>
      </c>
      <c r="Q9592" t="s">
        <v>29</v>
      </c>
      <c r="R9592">
        <v>4.83</v>
      </c>
      <c r="S9592">
        <v>5</v>
      </c>
      <c r="T9592">
        <v>-3.97</v>
      </c>
      <c r="U9592">
        <v>0.6</v>
      </c>
      <c r="V9592" t="s">
        <v>262</v>
      </c>
      <c r="W9592" t="s">
        <v>45</v>
      </c>
      <c r="X9592">
        <v>1</v>
      </c>
      <c r="Y9592" t="str">
        <f>IF(tblRides[[#This Row],[supply_demand_ratio]]&lt;0.8,"Below 0.8",IF(tblRides[[#This Row],[supply_demand_ratio]]&lt;1,"Between 0.8-1.0",IF(tblRides[[#This Row],[supply_demand_ratio]]&lt;=1.2,"Between 1.0-1.2","Above 1.2")))</f>
        <v>Above 1.2</v>
      </c>
    </row>
    <row r="9593" spans="1:25" x14ac:dyDescent="0.3">
      <c r="A9593" t="s">
        <v>9648</v>
      </c>
      <c r="B9593" s="1">
        <v>46109.339583333334</v>
      </c>
      <c r="C9593" s="2">
        <v>46109</v>
      </c>
      <c r="D9593">
        <v>8</v>
      </c>
      <c r="E9593" t="s">
        <v>62</v>
      </c>
      <c r="F9593" t="s">
        <v>34</v>
      </c>
      <c r="G9593">
        <v>7.7</v>
      </c>
      <c r="H9593">
        <v>158.93</v>
      </c>
      <c r="J9593">
        <v>1</v>
      </c>
      <c r="K9593">
        <v>5.3</v>
      </c>
      <c r="L9593">
        <v>8.1999999999999993</v>
      </c>
      <c r="M9593">
        <v>53</v>
      </c>
      <c r="N9593" t="s">
        <v>41</v>
      </c>
      <c r="O9593">
        <v>1.25</v>
      </c>
      <c r="P9593" t="s">
        <v>58</v>
      </c>
      <c r="Q9593" t="s">
        <v>108</v>
      </c>
      <c r="R9593">
        <v>4.88</v>
      </c>
      <c r="S9593">
        <v>0</v>
      </c>
      <c r="U9593">
        <v>2.9</v>
      </c>
      <c r="V9593" t="s">
        <v>262</v>
      </c>
      <c r="W9593" t="s">
        <v>45</v>
      </c>
      <c r="X9593">
        <v>0</v>
      </c>
      <c r="Y9593" t="str">
        <f>IF(tblRides[[#This Row],[supply_demand_ratio]]&lt;0.8,"Below 0.8",IF(tblRides[[#This Row],[supply_demand_ratio]]&lt;1,"Between 0.8-1.0",IF(tblRides[[#This Row],[supply_demand_ratio]]&lt;=1.2,"Between 1.0-1.2","Above 1.2")))</f>
        <v>Above 1.2</v>
      </c>
    </row>
    <row r="9594" spans="1:25" x14ac:dyDescent="0.3">
      <c r="A9594" t="s">
        <v>9649</v>
      </c>
      <c r="B9594" s="1">
        <v>46109.34375</v>
      </c>
      <c r="C9594" s="2">
        <v>46109</v>
      </c>
      <c r="D9594">
        <v>8</v>
      </c>
      <c r="E9594" t="s">
        <v>36</v>
      </c>
      <c r="F9594" t="s">
        <v>26</v>
      </c>
      <c r="G9594">
        <v>5.0999999999999996</v>
      </c>
      <c r="H9594">
        <v>133.07</v>
      </c>
      <c r="I9594">
        <v>129.68</v>
      </c>
      <c r="J9594">
        <v>1.1000000000000001</v>
      </c>
      <c r="K9594">
        <v>2</v>
      </c>
      <c r="L9594">
        <v>6.9</v>
      </c>
      <c r="M9594">
        <v>110</v>
      </c>
      <c r="N9594" t="s">
        <v>27</v>
      </c>
      <c r="O9594">
        <v>0.92900000000000005</v>
      </c>
      <c r="P9594" t="s">
        <v>28</v>
      </c>
      <c r="Q9594" t="s">
        <v>29</v>
      </c>
      <c r="R9594">
        <v>4.7699999999999996</v>
      </c>
      <c r="S9594">
        <v>3</v>
      </c>
      <c r="T9594">
        <v>-3.39</v>
      </c>
      <c r="U9594">
        <v>4.9000000000000004</v>
      </c>
      <c r="V9594" t="s">
        <v>262</v>
      </c>
      <c r="W9594" t="s">
        <v>31</v>
      </c>
      <c r="X9594">
        <v>1</v>
      </c>
      <c r="Y9594" t="str">
        <f>IF(tblRides[[#This Row],[supply_demand_ratio]]&lt;0.8,"Below 0.8",IF(tblRides[[#This Row],[supply_demand_ratio]]&lt;1,"Between 0.8-1.0",IF(tblRides[[#This Row],[supply_demand_ratio]]&lt;=1.2,"Between 1.0-1.2","Above 1.2")))</f>
        <v>Between 0.8-1.0</v>
      </c>
    </row>
    <row r="9595" spans="1:25" x14ac:dyDescent="0.3">
      <c r="A9595" t="s">
        <v>9650</v>
      </c>
      <c r="B9595" s="1">
        <v>46109.354861111111</v>
      </c>
      <c r="C9595" s="2">
        <v>46109</v>
      </c>
      <c r="D9595">
        <v>8</v>
      </c>
      <c r="E9595" t="s">
        <v>62</v>
      </c>
      <c r="F9595" t="s">
        <v>26</v>
      </c>
      <c r="G9595">
        <v>4.7</v>
      </c>
      <c r="H9595">
        <v>120.49</v>
      </c>
      <c r="I9595">
        <v>115.8</v>
      </c>
      <c r="J9595">
        <v>1.1000000000000001</v>
      </c>
      <c r="K9595">
        <v>3.4</v>
      </c>
      <c r="L9595">
        <v>1</v>
      </c>
      <c r="M9595">
        <v>62</v>
      </c>
      <c r="N9595" t="s">
        <v>41</v>
      </c>
      <c r="O9595">
        <v>1.6459999999999999</v>
      </c>
      <c r="P9595" t="s">
        <v>28</v>
      </c>
      <c r="Q9595" t="s">
        <v>29</v>
      </c>
      <c r="R9595">
        <v>4.47</v>
      </c>
      <c r="S9595">
        <v>11</v>
      </c>
      <c r="T9595">
        <v>-4.6900000000000004</v>
      </c>
      <c r="U9595">
        <v>-2.4</v>
      </c>
      <c r="V9595" t="s">
        <v>262</v>
      </c>
      <c r="W9595" t="s">
        <v>31</v>
      </c>
      <c r="X9595">
        <v>1</v>
      </c>
      <c r="Y9595" t="str">
        <f>IF(tblRides[[#This Row],[supply_demand_ratio]]&lt;0.8,"Below 0.8",IF(tblRides[[#This Row],[supply_demand_ratio]]&lt;1,"Between 0.8-1.0",IF(tblRides[[#This Row],[supply_demand_ratio]]&lt;=1.2,"Between 1.0-1.2","Above 1.2")))</f>
        <v>Above 1.2</v>
      </c>
    </row>
    <row r="9596" spans="1:25" x14ac:dyDescent="0.3">
      <c r="A9596" t="s">
        <v>9651</v>
      </c>
      <c r="B9596" s="1">
        <v>46109.363194444442</v>
      </c>
      <c r="C9596" s="2">
        <v>46109</v>
      </c>
      <c r="D9596">
        <v>8</v>
      </c>
      <c r="E9596" t="s">
        <v>25</v>
      </c>
      <c r="F9596" t="s">
        <v>26</v>
      </c>
      <c r="G9596">
        <v>0.9</v>
      </c>
      <c r="H9596">
        <v>61.39</v>
      </c>
      <c r="I9596">
        <v>60.52</v>
      </c>
      <c r="J9596">
        <v>1.1000000000000001</v>
      </c>
      <c r="K9596">
        <v>2</v>
      </c>
      <c r="L9596">
        <v>1</v>
      </c>
      <c r="M9596">
        <v>119</v>
      </c>
      <c r="N9596" t="s">
        <v>27</v>
      </c>
      <c r="O9596">
        <v>0.875</v>
      </c>
      <c r="P9596" t="s">
        <v>28</v>
      </c>
      <c r="Q9596" t="s">
        <v>29</v>
      </c>
      <c r="R9596">
        <v>4.5</v>
      </c>
      <c r="S9596">
        <v>1</v>
      </c>
      <c r="T9596">
        <v>-0.87</v>
      </c>
      <c r="U9596">
        <v>-1</v>
      </c>
      <c r="V9596" t="s">
        <v>262</v>
      </c>
      <c r="W9596" t="s">
        <v>31</v>
      </c>
      <c r="X9596">
        <v>1</v>
      </c>
      <c r="Y9596" t="str">
        <f>IF(tblRides[[#This Row],[supply_demand_ratio]]&lt;0.8,"Below 0.8",IF(tblRides[[#This Row],[supply_demand_ratio]]&lt;1,"Between 0.8-1.0",IF(tblRides[[#This Row],[supply_demand_ratio]]&lt;=1.2,"Between 1.0-1.2","Above 1.2")))</f>
        <v>Between 0.8-1.0</v>
      </c>
    </row>
    <row r="9597" spans="1:25" x14ac:dyDescent="0.3">
      <c r="A9597" t="s">
        <v>9652</v>
      </c>
      <c r="B9597" s="1">
        <v>46109.370833333334</v>
      </c>
      <c r="C9597" s="2">
        <v>46109</v>
      </c>
      <c r="D9597">
        <v>8</v>
      </c>
      <c r="E9597" t="s">
        <v>33</v>
      </c>
      <c r="F9597" t="s">
        <v>26</v>
      </c>
      <c r="G9597">
        <v>3.5</v>
      </c>
      <c r="H9597">
        <v>90.03</v>
      </c>
      <c r="I9597">
        <v>89.64</v>
      </c>
      <c r="J9597">
        <v>1</v>
      </c>
      <c r="K9597">
        <v>4.2</v>
      </c>
      <c r="L9597">
        <v>5.9</v>
      </c>
      <c r="M9597">
        <v>89</v>
      </c>
      <c r="N9597" t="s">
        <v>27</v>
      </c>
      <c r="O9597">
        <v>1.1080000000000001</v>
      </c>
      <c r="P9597" t="s">
        <v>28</v>
      </c>
      <c r="Q9597" t="s">
        <v>29</v>
      </c>
      <c r="R9597">
        <v>4.83</v>
      </c>
      <c r="S9597">
        <v>7</v>
      </c>
      <c r="T9597">
        <v>-0.39</v>
      </c>
      <c r="U9597">
        <v>1.7</v>
      </c>
      <c r="V9597" t="s">
        <v>262</v>
      </c>
      <c r="W9597" t="s">
        <v>31</v>
      </c>
      <c r="X9597">
        <v>1</v>
      </c>
      <c r="Y9597" t="str">
        <f>IF(tblRides[[#This Row],[supply_demand_ratio]]&lt;0.8,"Below 0.8",IF(tblRides[[#This Row],[supply_demand_ratio]]&lt;1,"Between 0.8-1.0",IF(tblRides[[#This Row],[supply_demand_ratio]]&lt;=1.2,"Between 1.0-1.2","Above 1.2")))</f>
        <v>Between 1.0-1.2</v>
      </c>
    </row>
    <row r="9598" spans="1:25" x14ac:dyDescent="0.3">
      <c r="A9598" t="s">
        <v>9653</v>
      </c>
      <c r="B9598" s="1">
        <v>46109.370833333334</v>
      </c>
      <c r="C9598" s="2">
        <v>46109</v>
      </c>
      <c r="D9598">
        <v>8</v>
      </c>
      <c r="E9598" t="s">
        <v>25</v>
      </c>
      <c r="F9598" t="s">
        <v>26</v>
      </c>
      <c r="G9598">
        <v>8.6</v>
      </c>
      <c r="H9598">
        <v>217.91</v>
      </c>
      <c r="I9598">
        <v>228.43</v>
      </c>
      <c r="J9598">
        <v>1.2</v>
      </c>
      <c r="K9598">
        <v>7.3</v>
      </c>
      <c r="L9598">
        <v>7.1</v>
      </c>
      <c r="M9598">
        <v>91</v>
      </c>
      <c r="N9598" t="s">
        <v>27</v>
      </c>
      <c r="O9598">
        <v>0.68400000000000005</v>
      </c>
      <c r="P9598" t="s">
        <v>28</v>
      </c>
      <c r="Q9598" t="s">
        <v>29</v>
      </c>
      <c r="R9598">
        <v>4.63</v>
      </c>
      <c r="S9598">
        <v>11</v>
      </c>
      <c r="T9598">
        <v>10.52</v>
      </c>
      <c r="U9598">
        <v>-0.2</v>
      </c>
      <c r="V9598" t="s">
        <v>262</v>
      </c>
      <c r="W9598" t="s">
        <v>45</v>
      </c>
      <c r="X9598">
        <v>1</v>
      </c>
      <c r="Y9598" t="str">
        <f>IF(tblRides[[#This Row],[supply_demand_ratio]]&lt;0.8,"Below 0.8",IF(tblRides[[#This Row],[supply_demand_ratio]]&lt;1,"Between 0.8-1.0",IF(tblRides[[#This Row],[supply_demand_ratio]]&lt;=1.2,"Between 1.0-1.2","Above 1.2")))</f>
        <v>Below 0.8</v>
      </c>
    </row>
    <row r="9599" spans="1:25" x14ac:dyDescent="0.3">
      <c r="A9599" t="s">
        <v>9654</v>
      </c>
      <c r="B9599" s="1">
        <v>46109.37222222222</v>
      </c>
      <c r="C9599" s="2">
        <v>46109</v>
      </c>
      <c r="D9599">
        <v>8</v>
      </c>
      <c r="E9599" t="s">
        <v>25</v>
      </c>
      <c r="F9599" t="s">
        <v>26</v>
      </c>
      <c r="G9599">
        <v>3.6</v>
      </c>
      <c r="H9599">
        <v>113.07</v>
      </c>
      <c r="J9599">
        <v>1.1000000000000001</v>
      </c>
      <c r="K9599">
        <v>2.7</v>
      </c>
      <c r="L9599">
        <v>3.7</v>
      </c>
      <c r="M9599">
        <v>130</v>
      </c>
      <c r="N9599" t="s">
        <v>72</v>
      </c>
      <c r="O9599">
        <v>0.89300000000000002</v>
      </c>
      <c r="P9599" t="s">
        <v>58</v>
      </c>
      <c r="Q9599" t="s">
        <v>59</v>
      </c>
      <c r="R9599">
        <v>4.82</v>
      </c>
      <c r="S9599">
        <v>10</v>
      </c>
      <c r="U9599">
        <v>1</v>
      </c>
      <c r="V9599" t="s">
        <v>262</v>
      </c>
      <c r="W9599" t="s">
        <v>31</v>
      </c>
      <c r="X9599">
        <v>0</v>
      </c>
      <c r="Y9599" t="str">
        <f>IF(tblRides[[#This Row],[supply_demand_ratio]]&lt;0.8,"Below 0.8",IF(tblRides[[#This Row],[supply_demand_ratio]]&lt;1,"Between 0.8-1.0",IF(tblRides[[#This Row],[supply_demand_ratio]]&lt;=1.2,"Between 1.0-1.2","Above 1.2")))</f>
        <v>Between 0.8-1.0</v>
      </c>
    </row>
    <row r="9600" spans="1:25" x14ac:dyDescent="0.3">
      <c r="A9600" t="s">
        <v>9655</v>
      </c>
      <c r="B9600" s="1">
        <v>46109.379166666666</v>
      </c>
      <c r="C9600" s="2">
        <v>46109</v>
      </c>
      <c r="D9600">
        <v>9</v>
      </c>
      <c r="E9600" t="s">
        <v>33</v>
      </c>
      <c r="F9600" t="s">
        <v>26</v>
      </c>
      <c r="G9600">
        <v>6.8</v>
      </c>
      <c r="H9600">
        <v>168.08</v>
      </c>
      <c r="I9600">
        <v>171.09</v>
      </c>
      <c r="J9600">
        <v>1.3</v>
      </c>
      <c r="K9600">
        <v>9.6</v>
      </c>
      <c r="L9600">
        <v>9.8000000000000007</v>
      </c>
      <c r="M9600">
        <v>76</v>
      </c>
      <c r="N9600" t="s">
        <v>72</v>
      </c>
      <c r="O9600">
        <v>0.67100000000000004</v>
      </c>
      <c r="P9600" t="s">
        <v>28</v>
      </c>
      <c r="Q9600" t="s">
        <v>29</v>
      </c>
      <c r="R9600">
        <v>4.6399999999999997</v>
      </c>
      <c r="S9600">
        <v>6</v>
      </c>
      <c r="T9600">
        <v>3.01</v>
      </c>
      <c r="U9600">
        <v>0.2</v>
      </c>
      <c r="V9600" t="s">
        <v>262</v>
      </c>
      <c r="W9600" t="s">
        <v>45</v>
      </c>
      <c r="X9600">
        <v>1</v>
      </c>
      <c r="Y9600" t="str">
        <f>IF(tblRides[[#This Row],[supply_demand_ratio]]&lt;0.8,"Below 0.8",IF(tblRides[[#This Row],[supply_demand_ratio]]&lt;1,"Between 0.8-1.0",IF(tblRides[[#This Row],[supply_demand_ratio]]&lt;=1.2,"Between 1.0-1.2","Above 1.2")))</f>
        <v>Below 0.8</v>
      </c>
    </row>
    <row r="9601" spans="1:25" x14ac:dyDescent="0.3">
      <c r="A9601" t="s">
        <v>9656</v>
      </c>
      <c r="B9601" s="1">
        <v>46109.382638888892</v>
      </c>
      <c r="C9601" s="2">
        <v>46109</v>
      </c>
      <c r="D9601">
        <v>9</v>
      </c>
      <c r="E9601" t="s">
        <v>36</v>
      </c>
      <c r="F9601" t="s">
        <v>26</v>
      </c>
      <c r="G9601">
        <v>5.3</v>
      </c>
      <c r="H9601">
        <v>142.6</v>
      </c>
      <c r="I9601">
        <v>143.69</v>
      </c>
      <c r="J9601">
        <v>1.1000000000000001</v>
      </c>
      <c r="K9601">
        <v>7.8</v>
      </c>
      <c r="L9601">
        <v>9.8000000000000007</v>
      </c>
      <c r="M9601">
        <v>81</v>
      </c>
      <c r="N9601" t="s">
        <v>27</v>
      </c>
      <c r="O9601">
        <v>0.67</v>
      </c>
      <c r="P9601" t="s">
        <v>28</v>
      </c>
      <c r="Q9601" t="s">
        <v>29</v>
      </c>
      <c r="R9601">
        <v>4.57</v>
      </c>
      <c r="S9601">
        <v>4</v>
      </c>
      <c r="T9601">
        <v>1.0900000000000001</v>
      </c>
      <c r="U9601">
        <v>2</v>
      </c>
      <c r="V9601" t="s">
        <v>262</v>
      </c>
      <c r="W9601" t="s">
        <v>45</v>
      </c>
      <c r="X9601">
        <v>1</v>
      </c>
      <c r="Y9601" t="str">
        <f>IF(tblRides[[#This Row],[supply_demand_ratio]]&lt;0.8,"Below 0.8",IF(tblRides[[#This Row],[supply_demand_ratio]]&lt;1,"Between 0.8-1.0",IF(tblRides[[#This Row],[supply_demand_ratio]]&lt;=1.2,"Between 1.0-1.2","Above 1.2")))</f>
        <v>Below 0.8</v>
      </c>
    </row>
    <row r="9602" spans="1:25" x14ac:dyDescent="0.3">
      <c r="A9602" t="s">
        <v>9657</v>
      </c>
      <c r="B9602" s="1">
        <v>46109.385416666664</v>
      </c>
      <c r="C9602" s="2">
        <v>46109</v>
      </c>
      <c r="D9602">
        <v>9</v>
      </c>
      <c r="E9602" t="s">
        <v>36</v>
      </c>
      <c r="F9602" t="s">
        <v>26</v>
      </c>
      <c r="G9602">
        <v>6.5</v>
      </c>
      <c r="H9602">
        <v>153.36000000000001</v>
      </c>
      <c r="I9602">
        <v>149.74</v>
      </c>
      <c r="J9602">
        <v>1.2</v>
      </c>
      <c r="K9602">
        <v>3</v>
      </c>
      <c r="L9602">
        <v>8.8000000000000007</v>
      </c>
      <c r="M9602">
        <v>82</v>
      </c>
      <c r="N9602" t="s">
        <v>27</v>
      </c>
      <c r="O9602">
        <v>0.73699999999999999</v>
      </c>
      <c r="P9602" t="s">
        <v>28</v>
      </c>
      <c r="Q9602" t="s">
        <v>29</v>
      </c>
      <c r="R9602">
        <v>4.87</v>
      </c>
      <c r="S9602">
        <v>6</v>
      </c>
      <c r="T9602">
        <v>-3.62</v>
      </c>
      <c r="U9602">
        <v>5.8</v>
      </c>
      <c r="V9602" t="s">
        <v>262</v>
      </c>
      <c r="W9602" t="s">
        <v>31</v>
      </c>
      <c r="X9602">
        <v>1</v>
      </c>
      <c r="Y9602" t="str">
        <f>IF(tblRides[[#This Row],[supply_demand_ratio]]&lt;0.8,"Below 0.8",IF(tblRides[[#This Row],[supply_demand_ratio]]&lt;1,"Between 0.8-1.0",IF(tblRides[[#This Row],[supply_demand_ratio]]&lt;=1.2,"Between 1.0-1.2","Above 1.2")))</f>
        <v>Below 0.8</v>
      </c>
    </row>
    <row r="9603" spans="1:25" x14ac:dyDescent="0.3">
      <c r="A9603" t="s">
        <v>9658</v>
      </c>
      <c r="B9603" s="1">
        <v>46109.394444444442</v>
      </c>
      <c r="C9603" s="2">
        <v>46109</v>
      </c>
      <c r="D9603">
        <v>9</v>
      </c>
      <c r="E9603" t="s">
        <v>36</v>
      </c>
      <c r="F9603" t="s">
        <v>34</v>
      </c>
      <c r="G9603">
        <v>3.3</v>
      </c>
      <c r="H9603">
        <v>98.96</v>
      </c>
      <c r="I9603">
        <v>95.33</v>
      </c>
      <c r="J9603">
        <v>1.2</v>
      </c>
      <c r="K9603">
        <v>8.1999999999999993</v>
      </c>
      <c r="L9603">
        <v>8.4</v>
      </c>
      <c r="M9603">
        <v>92</v>
      </c>
      <c r="N9603" t="s">
        <v>72</v>
      </c>
      <c r="O9603">
        <v>0.67</v>
      </c>
      <c r="P9603" t="s">
        <v>28</v>
      </c>
      <c r="Q9603" t="s">
        <v>29</v>
      </c>
      <c r="R9603">
        <v>4.46</v>
      </c>
      <c r="S9603">
        <v>0</v>
      </c>
      <c r="T9603">
        <v>-3.63</v>
      </c>
      <c r="U9603">
        <v>0.2</v>
      </c>
      <c r="V9603" t="s">
        <v>262</v>
      </c>
      <c r="W9603" t="s">
        <v>45</v>
      </c>
      <c r="X9603">
        <v>1</v>
      </c>
      <c r="Y9603" t="str">
        <f>IF(tblRides[[#This Row],[supply_demand_ratio]]&lt;0.8,"Below 0.8",IF(tblRides[[#This Row],[supply_demand_ratio]]&lt;1,"Between 0.8-1.0",IF(tblRides[[#This Row],[supply_demand_ratio]]&lt;=1.2,"Between 1.0-1.2","Above 1.2")))</f>
        <v>Below 0.8</v>
      </c>
    </row>
    <row r="9604" spans="1:25" x14ac:dyDescent="0.3">
      <c r="A9604" t="s">
        <v>9659</v>
      </c>
      <c r="B9604" s="1">
        <v>46109.404861111114</v>
      </c>
      <c r="C9604" s="2">
        <v>46109</v>
      </c>
      <c r="D9604">
        <v>9</v>
      </c>
      <c r="E9604" t="s">
        <v>33</v>
      </c>
      <c r="F9604" t="s">
        <v>26</v>
      </c>
      <c r="G9604">
        <v>5</v>
      </c>
      <c r="H9604">
        <v>119.17</v>
      </c>
      <c r="I9604">
        <v>122.98</v>
      </c>
      <c r="J9604">
        <v>1</v>
      </c>
      <c r="K9604">
        <v>2</v>
      </c>
      <c r="L9604">
        <v>1.7</v>
      </c>
      <c r="M9604">
        <v>89</v>
      </c>
      <c r="N9604" t="s">
        <v>41</v>
      </c>
      <c r="O9604">
        <v>1.2789999999999999</v>
      </c>
      <c r="P9604" t="s">
        <v>28</v>
      </c>
      <c r="Q9604" t="s">
        <v>29</v>
      </c>
      <c r="R9604">
        <v>4.84</v>
      </c>
      <c r="S9604">
        <v>4</v>
      </c>
      <c r="T9604">
        <v>3.81</v>
      </c>
      <c r="U9604">
        <v>-0.3</v>
      </c>
      <c r="V9604" t="s">
        <v>262</v>
      </c>
      <c r="W9604" t="s">
        <v>31</v>
      </c>
      <c r="X9604">
        <v>1</v>
      </c>
      <c r="Y9604" t="str">
        <f>IF(tblRides[[#This Row],[supply_demand_ratio]]&lt;0.8,"Below 0.8",IF(tblRides[[#This Row],[supply_demand_ratio]]&lt;1,"Between 0.8-1.0",IF(tblRides[[#This Row],[supply_demand_ratio]]&lt;=1.2,"Between 1.0-1.2","Above 1.2")))</f>
        <v>Above 1.2</v>
      </c>
    </row>
    <row r="9605" spans="1:25" x14ac:dyDescent="0.3">
      <c r="A9605" t="s">
        <v>9660</v>
      </c>
      <c r="B9605" s="1">
        <v>46109.420138888891</v>
      </c>
      <c r="C9605" s="2">
        <v>46109</v>
      </c>
      <c r="D9605">
        <v>10</v>
      </c>
      <c r="E9605" t="s">
        <v>62</v>
      </c>
      <c r="F9605" t="s">
        <v>26</v>
      </c>
      <c r="G9605">
        <v>7.4</v>
      </c>
      <c r="H9605">
        <v>144.71</v>
      </c>
      <c r="I9605">
        <v>156.78</v>
      </c>
      <c r="J9605">
        <v>1</v>
      </c>
      <c r="K9605">
        <v>9.6</v>
      </c>
      <c r="L9605">
        <v>11.3</v>
      </c>
      <c r="M9605">
        <v>60</v>
      </c>
      <c r="N9605" t="s">
        <v>41</v>
      </c>
      <c r="O9605">
        <v>1.2450000000000001</v>
      </c>
      <c r="P9605" t="s">
        <v>28</v>
      </c>
      <c r="Q9605" t="s">
        <v>29</v>
      </c>
      <c r="R9605">
        <v>4.6500000000000004</v>
      </c>
      <c r="S9605">
        <v>20</v>
      </c>
      <c r="T9605">
        <v>12.07</v>
      </c>
      <c r="U9605">
        <v>1.7</v>
      </c>
      <c r="V9605" t="s">
        <v>262</v>
      </c>
      <c r="W9605" t="s">
        <v>45</v>
      </c>
      <c r="X9605">
        <v>1</v>
      </c>
      <c r="Y9605" t="str">
        <f>IF(tblRides[[#This Row],[supply_demand_ratio]]&lt;0.8,"Below 0.8",IF(tblRides[[#This Row],[supply_demand_ratio]]&lt;1,"Between 0.8-1.0",IF(tblRides[[#This Row],[supply_demand_ratio]]&lt;=1.2,"Between 1.0-1.2","Above 1.2")))</f>
        <v>Above 1.2</v>
      </c>
    </row>
    <row r="9606" spans="1:25" x14ac:dyDescent="0.3">
      <c r="A9606" t="s">
        <v>9661</v>
      </c>
      <c r="B9606" s="1">
        <v>46109.425000000003</v>
      </c>
      <c r="C9606" s="2">
        <v>46109</v>
      </c>
      <c r="D9606">
        <v>10</v>
      </c>
      <c r="E9606" t="s">
        <v>62</v>
      </c>
      <c r="F9606" t="s">
        <v>34</v>
      </c>
      <c r="G9606">
        <v>4.3</v>
      </c>
      <c r="H9606">
        <v>110.82</v>
      </c>
      <c r="I9606">
        <v>109.52</v>
      </c>
      <c r="J9606">
        <v>1</v>
      </c>
      <c r="K9606">
        <v>2.5</v>
      </c>
      <c r="L9606">
        <v>3.6</v>
      </c>
      <c r="M9606">
        <v>56</v>
      </c>
      <c r="N9606" t="s">
        <v>41</v>
      </c>
      <c r="O9606">
        <v>1.923</v>
      </c>
      <c r="P9606" t="s">
        <v>28</v>
      </c>
      <c r="Q9606" t="s">
        <v>29</v>
      </c>
      <c r="R9606">
        <v>4.57</v>
      </c>
      <c r="S9606">
        <v>0</v>
      </c>
      <c r="T9606">
        <v>-1.3</v>
      </c>
      <c r="U9606">
        <v>1.1000000000000001</v>
      </c>
      <c r="V9606" t="s">
        <v>262</v>
      </c>
      <c r="W9606" t="s">
        <v>31</v>
      </c>
      <c r="X9606">
        <v>1</v>
      </c>
      <c r="Y9606" t="str">
        <f>IF(tblRides[[#This Row],[supply_demand_ratio]]&lt;0.8,"Below 0.8",IF(tblRides[[#This Row],[supply_demand_ratio]]&lt;1,"Between 0.8-1.0",IF(tblRides[[#This Row],[supply_demand_ratio]]&lt;=1.2,"Between 1.0-1.2","Above 1.2")))</f>
        <v>Above 1.2</v>
      </c>
    </row>
    <row r="9607" spans="1:25" x14ac:dyDescent="0.3">
      <c r="A9607" t="s">
        <v>9662</v>
      </c>
      <c r="B9607" s="1">
        <v>46109.429861111108</v>
      </c>
      <c r="C9607" s="2">
        <v>46109</v>
      </c>
      <c r="D9607">
        <v>10</v>
      </c>
      <c r="E9607" t="s">
        <v>36</v>
      </c>
      <c r="F9607" t="s">
        <v>34</v>
      </c>
      <c r="G9607">
        <v>8.3000000000000007</v>
      </c>
      <c r="H9607">
        <v>191.94</v>
      </c>
      <c r="I9607">
        <v>185.39</v>
      </c>
      <c r="J9607">
        <v>1.2</v>
      </c>
      <c r="K9607">
        <v>3.9</v>
      </c>
      <c r="L9607">
        <v>12.2</v>
      </c>
      <c r="M9607">
        <v>121</v>
      </c>
      <c r="N9607" t="s">
        <v>27</v>
      </c>
      <c r="O9607">
        <v>0.95099999999999996</v>
      </c>
      <c r="P9607" t="s">
        <v>28</v>
      </c>
      <c r="Q9607" t="s">
        <v>29</v>
      </c>
      <c r="R9607">
        <v>4.6399999999999997</v>
      </c>
      <c r="S9607">
        <v>0</v>
      </c>
      <c r="T9607">
        <v>-6.55</v>
      </c>
      <c r="U9607">
        <v>8.3000000000000007</v>
      </c>
      <c r="V9607" t="s">
        <v>262</v>
      </c>
      <c r="W9607" t="s">
        <v>31</v>
      </c>
      <c r="X9607">
        <v>1</v>
      </c>
      <c r="Y9607" t="str">
        <f>IF(tblRides[[#This Row],[supply_demand_ratio]]&lt;0.8,"Below 0.8",IF(tblRides[[#This Row],[supply_demand_ratio]]&lt;1,"Between 0.8-1.0",IF(tblRides[[#This Row],[supply_demand_ratio]]&lt;=1.2,"Between 1.0-1.2","Above 1.2")))</f>
        <v>Between 0.8-1.0</v>
      </c>
    </row>
    <row r="9608" spans="1:25" x14ac:dyDescent="0.3">
      <c r="A9608" t="s">
        <v>9663</v>
      </c>
      <c r="B9608" s="1">
        <v>46109.443749999999</v>
      </c>
      <c r="C9608" s="2">
        <v>46109</v>
      </c>
      <c r="D9608">
        <v>10</v>
      </c>
      <c r="E9608" t="s">
        <v>25</v>
      </c>
      <c r="F9608" t="s">
        <v>26</v>
      </c>
      <c r="G9608">
        <v>3.9</v>
      </c>
      <c r="H9608">
        <v>113.86</v>
      </c>
      <c r="I9608">
        <v>113.32</v>
      </c>
      <c r="J9608">
        <v>1.1000000000000001</v>
      </c>
      <c r="K9608">
        <v>5.5</v>
      </c>
      <c r="L9608">
        <v>5.5</v>
      </c>
      <c r="M9608">
        <v>108</v>
      </c>
      <c r="N9608" t="s">
        <v>27</v>
      </c>
      <c r="O9608">
        <v>0.81599999999999995</v>
      </c>
      <c r="P9608" t="s">
        <v>28</v>
      </c>
      <c r="Q9608" t="s">
        <v>29</v>
      </c>
      <c r="R9608">
        <v>4.75</v>
      </c>
      <c r="S9608">
        <v>7</v>
      </c>
      <c r="T9608">
        <v>-0.54</v>
      </c>
      <c r="U9608">
        <v>0</v>
      </c>
      <c r="V9608" t="s">
        <v>262</v>
      </c>
      <c r="W9608" t="s">
        <v>45</v>
      </c>
      <c r="X9608">
        <v>1</v>
      </c>
      <c r="Y9608" t="str">
        <f>IF(tblRides[[#This Row],[supply_demand_ratio]]&lt;0.8,"Below 0.8",IF(tblRides[[#This Row],[supply_demand_ratio]]&lt;1,"Between 0.8-1.0",IF(tblRides[[#This Row],[supply_demand_ratio]]&lt;=1.2,"Between 1.0-1.2","Above 1.2")))</f>
        <v>Between 0.8-1.0</v>
      </c>
    </row>
    <row r="9609" spans="1:25" x14ac:dyDescent="0.3">
      <c r="A9609" t="s">
        <v>9664</v>
      </c>
      <c r="B9609" s="1">
        <v>46109.449305555558</v>
      </c>
      <c r="C9609" s="2">
        <v>46109</v>
      </c>
      <c r="D9609">
        <v>10</v>
      </c>
      <c r="E9609" t="s">
        <v>33</v>
      </c>
      <c r="F9609" t="s">
        <v>34</v>
      </c>
      <c r="G9609">
        <v>10.1</v>
      </c>
      <c r="H9609">
        <v>191.14</v>
      </c>
      <c r="I9609">
        <v>198.37</v>
      </c>
      <c r="J9609">
        <v>1.1000000000000001</v>
      </c>
      <c r="K9609">
        <v>6.1</v>
      </c>
      <c r="L9609">
        <v>8.8000000000000007</v>
      </c>
      <c r="M9609">
        <v>84</v>
      </c>
      <c r="N9609" t="s">
        <v>27</v>
      </c>
      <c r="O9609">
        <v>0.89400000000000002</v>
      </c>
      <c r="P9609" t="s">
        <v>28</v>
      </c>
      <c r="Q9609" t="s">
        <v>29</v>
      </c>
      <c r="R9609">
        <v>5</v>
      </c>
      <c r="S9609">
        <v>0</v>
      </c>
      <c r="T9609">
        <v>7.23</v>
      </c>
      <c r="U9609">
        <v>2.7</v>
      </c>
      <c r="V9609" t="s">
        <v>262</v>
      </c>
      <c r="W9609" t="s">
        <v>45</v>
      </c>
      <c r="X9609">
        <v>1</v>
      </c>
      <c r="Y9609" t="str">
        <f>IF(tblRides[[#This Row],[supply_demand_ratio]]&lt;0.8,"Below 0.8",IF(tblRides[[#This Row],[supply_demand_ratio]]&lt;1,"Between 0.8-1.0",IF(tblRides[[#This Row],[supply_demand_ratio]]&lt;=1.2,"Between 1.0-1.2","Above 1.2")))</f>
        <v>Between 0.8-1.0</v>
      </c>
    </row>
    <row r="9610" spans="1:25" x14ac:dyDescent="0.3">
      <c r="A9610" t="s">
        <v>9665</v>
      </c>
      <c r="B9610" s="1">
        <v>46109.45208333333</v>
      </c>
      <c r="C9610" s="2">
        <v>46109</v>
      </c>
      <c r="D9610">
        <v>10</v>
      </c>
      <c r="E9610" t="s">
        <v>36</v>
      </c>
      <c r="F9610" t="s">
        <v>26</v>
      </c>
      <c r="G9610">
        <v>1.7</v>
      </c>
      <c r="H9610">
        <v>95.73</v>
      </c>
      <c r="I9610">
        <v>94.18</v>
      </c>
      <c r="J9610">
        <v>1.5</v>
      </c>
      <c r="K9610">
        <v>7.4</v>
      </c>
      <c r="L9610">
        <v>6.6</v>
      </c>
      <c r="M9610">
        <v>83</v>
      </c>
      <c r="N9610" t="s">
        <v>72</v>
      </c>
      <c r="O9610">
        <v>0.56000000000000005</v>
      </c>
      <c r="P9610" t="s">
        <v>28</v>
      </c>
      <c r="Q9610" t="s">
        <v>29</v>
      </c>
      <c r="R9610">
        <v>4.82</v>
      </c>
      <c r="S9610">
        <v>2</v>
      </c>
      <c r="T9610">
        <v>-1.55</v>
      </c>
      <c r="U9610">
        <v>-0.8</v>
      </c>
      <c r="V9610" t="s">
        <v>262</v>
      </c>
      <c r="W9610" t="s">
        <v>45</v>
      </c>
      <c r="X9610">
        <v>1</v>
      </c>
      <c r="Y9610" t="str">
        <f>IF(tblRides[[#This Row],[supply_demand_ratio]]&lt;0.8,"Below 0.8",IF(tblRides[[#This Row],[supply_demand_ratio]]&lt;1,"Between 0.8-1.0",IF(tblRides[[#This Row],[supply_demand_ratio]]&lt;=1.2,"Between 1.0-1.2","Above 1.2")))</f>
        <v>Below 0.8</v>
      </c>
    </row>
    <row r="9611" spans="1:25" x14ac:dyDescent="0.3">
      <c r="A9611" t="s">
        <v>9666</v>
      </c>
      <c r="B9611" s="1">
        <v>46109.452777777777</v>
      </c>
      <c r="C9611" s="2">
        <v>46109</v>
      </c>
      <c r="D9611">
        <v>10</v>
      </c>
      <c r="E9611" t="s">
        <v>62</v>
      </c>
      <c r="F9611" t="s">
        <v>34</v>
      </c>
      <c r="G9611">
        <v>5.7</v>
      </c>
      <c r="H9611">
        <v>126.67</v>
      </c>
      <c r="I9611">
        <v>122.38</v>
      </c>
      <c r="J9611">
        <v>1</v>
      </c>
      <c r="K9611">
        <v>2</v>
      </c>
      <c r="L9611">
        <v>1.7</v>
      </c>
      <c r="M9611">
        <v>51</v>
      </c>
      <c r="N9611" t="s">
        <v>41</v>
      </c>
      <c r="O9611">
        <v>1.5129999999999999</v>
      </c>
      <c r="P9611" t="s">
        <v>28</v>
      </c>
      <c r="Q9611" t="s">
        <v>29</v>
      </c>
      <c r="R9611">
        <v>4.9400000000000004</v>
      </c>
      <c r="S9611">
        <v>0</v>
      </c>
      <c r="T9611">
        <v>-4.29</v>
      </c>
      <c r="U9611">
        <v>-0.3</v>
      </c>
      <c r="V9611" t="s">
        <v>262</v>
      </c>
      <c r="W9611" t="s">
        <v>31</v>
      </c>
      <c r="X9611">
        <v>1</v>
      </c>
      <c r="Y9611" t="str">
        <f>IF(tblRides[[#This Row],[supply_demand_ratio]]&lt;0.8,"Below 0.8",IF(tblRides[[#This Row],[supply_demand_ratio]]&lt;1,"Between 0.8-1.0",IF(tblRides[[#This Row],[supply_demand_ratio]]&lt;=1.2,"Between 1.0-1.2","Above 1.2")))</f>
        <v>Above 1.2</v>
      </c>
    </row>
    <row r="9612" spans="1:25" x14ac:dyDescent="0.3">
      <c r="A9612" t="s">
        <v>9667</v>
      </c>
      <c r="B9612" s="1">
        <v>46109.456250000003</v>
      </c>
      <c r="C9612" s="2">
        <v>46109</v>
      </c>
      <c r="D9612">
        <v>10</v>
      </c>
      <c r="E9612" t="s">
        <v>25</v>
      </c>
      <c r="F9612" t="s">
        <v>34</v>
      </c>
      <c r="G9612">
        <v>8.3000000000000007</v>
      </c>
      <c r="H9612">
        <v>165.85</v>
      </c>
      <c r="I9612">
        <v>163.91</v>
      </c>
      <c r="J9612">
        <v>1.1000000000000001</v>
      </c>
      <c r="K9612">
        <v>7</v>
      </c>
      <c r="L9612">
        <v>4.9000000000000004</v>
      </c>
      <c r="M9612">
        <v>89</v>
      </c>
      <c r="N9612" t="s">
        <v>27</v>
      </c>
      <c r="O9612">
        <v>0.71899999999999997</v>
      </c>
      <c r="P9612" t="s">
        <v>28</v>
      </c>
      <c r="Q9612" t="s">
        <v>29</v>
      </c>
      <c r="R9612">
        <v>4.87</v>
      </c>
      <c r="S9612">
        <v>0</v>
      </c>
      <c r="T9612">
        <v>-1.94</v>
      </c>
      <c r="U9612">
        <v>-2.1</v>
      </c>
      <c r="V9612" t="s">
        <v>262</v>
      </c>
      <c r="W9612" t="s">
        <v>45</v>
      </c>
      <c r="X9612">
        <v>1</v>
      </c>
      <c r="Y9612" t="str">
        <f>IF(tblRides[[#This Row],[supply_demand_ratio]]&lt;0.8,"Below 0.8",IF(tblRides[[#This Row],[supply_demand_ratio]]&lt;1,"Between 0.8-1.0",IF(tblRides[[#This Row],[supply_demand_ratio]]&lt;=1.2,"Between 1.0-1.2","Above 1.2")))</f>
        <v>Below 0.8</v>
      </c>
    </row>
    <row r="9613" spans="1:25" x14ac:dyDescent="0.3">
      <c r="A9613" t="s">
        <v>9668</v>
      </c>
      <c r="B9613" s="1">
        <v>46109.472222222219</v>
      </c>
      <c r="C9613" s="2">
        <v>46109</v>
      </c>
      <c r="D9613">
        <v>11</v>
      </c>
      <c r="E9613" t="s">
        <v>43</v>
      </c>
      <c r="F9613" t="s">
        <v>26</v>
      </c>
      <c r="G9613">
        <v>5.9</v>
      </c>
      <c r="H9613">
        <v>128.71</v>
      </c>
      <c r="I9613">
        <v>128.05000000000001</v>
      </c>
      <c r="J9613">
        <v>1</v>
      </c>
      <c r="K9613">
        <v>3.5</v>
      </c>
      <c r="L9613">
        <v>5.0999999999999996</v>
      </c>
      <c r="M9613">
        <v>56</v>
      </c>
      <c r="N9613" t="s">
        <v>41</v>
      </c>
      <c r="O9613">
        <v>1.268</v>
      </c>
      <c r="P9613" t="s">
        <v>28</v>
      </c>
      <c r="Q9613" t="s">
        <v>29</v>
      </c>
      <c r="R9613">
        <v>4.76</v>
      </c>
      <c r="S9613">
        <v>10</v>
      </c>
      <c r="T9613">
        <v>-0.66</v>
      </c>
      <c r="U9613">
        <v>1.6</v>
      </c>
      <c r="V9613" t="s">
        <v>262</v>
      </c>
      <c r="W9613" t="s">
        <v>31</v>
      </c>
      <c r="X9613">
        <v>1</v>
      </c>
      <c r="Y9613" t="str">
        <f>IF(tblRides[[#This Row],[supply_demand_ratio]]&lt;0.8,"Below 0.8",IF(tblRides[[#This Row],[supply_demand_ratio]]&lt;1,"Between 0.8-1.0",IF(tblRides[[#This Row],[supply_demand_ratio]]&lt;=1.2,"Between 1.0-1.2","Above 1.2")))</f>
        <v>Above 1.2</v>
      </c>
    </row>
    <row r="9614" spans="1:25" x14ac:dyDescent="0.3">
      <c r="A9614" t="s">
        <v>9669</v>
      </c>
      <c r="B9614" s="1">
        <v>46109.482638888891</v>
      </c>
      <c r="C9614" s="2">
        <v>46109</v>
      </c>
      <c r="D9614">
        <v>11</v>
      </c>
      <c r="E9614" t="s">
        <v>43</v>
      </c>
      <c r="F9614" t="s">
        <v>34</v>
      </c>
      <c r="G9614">
        <v>10</v>
      </c>
      <c r="H9614">
        <v>210.75</v>
      </c>
      <c r="I9614">
        <v>209.86</v>
      </c>
      <c r="J9614">
        <v>1</v>
      </c>
      <c r="K9614">
        <v>3.5</v>
      </c>
      <c r="L9614">
        <v>1</v>
      </c>
      <c r="M9614">
        <v>68</v>
      </c>
      <c r="N9614" t="s">
        <v>27</v>
      </c>
      <c r="O9614">
        <v>1.198</v>
      </c>
      <c r="P9614" t="s">
        <v>28</v>
      </c>
      <c r="Q9614" t="s">
        <v>29</v>
      </c>
      <c r="R9614">
        <v>4.6399999999999997</v>
      </c>
      <c r="S9614">
        <v>0</v>
      </c>
      <c r="T9614">
        <v>-0.89</v>
      </c>
      <c r="U9614">
        <v>-2.5</v>
      </c>
      <c r="V9614" t="s">
        <v>262</v>
      </c>
      <c r="W9614" t="s">
        <v>31</v>
      </c>
      <c r="X9614">
        <v>1</v>
      </c>
      <c r="Y9614" t="str">
        <f>IF(tblRides[[#This Row],[supply_demand_ratio]]&lt;0.8,"Below 0.8",IF(tblRides[[#This Row],[supply_demand_ratio]]&lt;1,"Between 0.8-1.0",IF(tblRides[[#This Row],[supply_demand_ratio]]&lt;=1.2,"Between 1.0-1.2","Above 1.2")))</f>
        <v>Between 1.0-1.2</v>
      </c>
    </row>
    <row r="9615" spans="1:25" x14ac:dyDescent="0.3">
      <c r="A9615" t="s">
        <v>9670</v>
      </c>
      <c r="B9615" s="1">
        <v>46109.490277777775</v>
      </c>
      <c r="C9615" s="2">
        <v>46109</v>
      </c>
      <c r="D9615">
        <v>11</v>
      </c>
      <c r="E9615" t="s">
        <v>25</v>
      </c>
      <c r="F9615" t="s">
        <v>26</v>
      </c>
      <c r="G9615">
        <v>4.5999999999999996</v>
      </c>
      <c r="H9615">
        <v>127.62</v>
      </c>
      <c r="J9615">
        <v>1.2</v>
      </c>
      <c r="K9615">
        <v>9.5</v>
      </c>
      <c r="L9615">
        <v>10.5</v>
      </c>
      <c r="M9615">
        <v>99</v>
      </c>
      <c r="N9615" t="s">
        <v>27</v>
      </c>
      <c r="O9615">
        <v>0.76800000000000002</v>
      </c>
      <c r="P9615" t="s">
        <v>37</v>
      </c>
      <c r="Q9615" t="s">
        <v>38</v>
      </c>
      <c r="R9615">
        <v>4.6399999999999997</v>
      </c>
      <c r="S9615">
        <v>9</v>
      </c>
      <c r="U9615">
        <v>1</v>
      </c>
      <c r="V9615" t="s">
        <v>262</v>
      </c>
      <c r="W9615" t="s">
        <v>45</v>
      </c>
      <c r="X9615">
        <v>0</v>
      </c>
      <c r="Y9615" t="str">
        <f>IF(tblRides[[#This Row],[supply_demand_ratio]]&lt;0.8,"Below 0.8",IF(tblRides[[#This Row],[supply_demand_ratio]]&lt;1,"Between 0.8-1.0",IF(tblRides[[#This Row],[supply_demand_ratio]]&lt;=1.2,"Between 1.0-1.2","Above 1.2")))</f>
        <v>Below 0.8</v>
      </c>
    </row>
    <row r="9616" spans="1:25" x14ac:dyDescent="0.3">
      <c r="A9616" t="s">
        <v>9671</v>
      </c>
      <c r="B9616" s="1">
        <v>46109.494444444441</v>
      </c>
      <c r="C9616" s="2">
        <v>46109</v>
      </c>
      <c r="D9616">
        <v>11</v>
      </c>
      <c r="E9616" t="s">
        <v>36</v>
      </c>
      <c r="F9616" t="s">
        <v>26</v>
      </c>
      <c r="G9616">
        <v>4.8</v>
      </c>
      <c r="H9616">
        <v>113.45</v>
      </c>
      <c r="I9616">
        <v>116.51</v>
      </c>
      <c r="J9616">
        <v>1</v>
      </c>
      <c r="K9616">
        <v>4.5999999999999996</v>
      </c>
      <c r="L9616">
        <v>8.9</v>
      </c>
      <c r="M9616">
        <v>92</v>
      </c>
      <c r="N9616" t="s">
        <v>27</v>
      </c>
      <c r="O9616">
        <v>0.86299999999999999</v>
      </c>
      <c r="P9616" t="s">
        <v>28</v>
      </c>
      <c r="Q9616" t="s">
        <v>29</v>
      </c>
      <c r="R9616">
        <v>4.68</v>
      </c>
      <c r="S9616">
        <v>2</v>
      </c>
      <c r="T9616">
        <v>3.06</v>
      </c>
      <c r="U9616">
        <v>4.3</v>
      </c>
      <c r="V9616" t="s">
        <v>262</v>
      </c>
      <c r="W9616" t="s">
        <v>31</v>
      </c>
      <c r="X9616">
        <v>1</v>
      </c>
      <c r="Y9616" t="str">
        <f>IF(tblRides[[#This Row],[supply_demand_ratio]]&lt;0.8,"Below 0.8",IF(tblRides[[#This Row],[supply_demand_ratio]]&lt;1,"Between 0.8-1.0",IF(tblRides[[#This Row],[supply_demand_ratio]]&lt;=1.2,"Between 1.0-1.2","Above 1.2")))</f>
        <v>Between 0.8-1.0</v>
      </c>
    </row>
    <row r="9617" spans="1:25" x14ac:dyDescent="0.3">
      <c r="A9617" t="s">
        <v>9672</v>
      </c>
      <c r="B9617" s="1">
        <v>46109.513194444444</v>
      </c>
      <c r="C9617" s="2">
        <v>46109</v>
      </c>
      <c r="D9617">
        <v>12</v>
      </c>
      <c r="E9617" t="s">
        <v>25</v>
      </c>
      <c r="F9617" t="s">
        <v>26</v>
      </c>
      <c r="G9617">
        <v>1.2</v>
      </c>
      <c r="H9617">
        <v>66.849999999999994</v>
      </c>
      <c r="I9617">
        <v>67.14</v>
      </c>
      <c r="J9617">
        <v>1.1000000000000001</v>
      </c>
      <c r="K9617">
        <v>4.4000000000000004</v>
      </c>
      <c r="L9617">
        <v>7.1</v>
      </c>
      <c r="M9617">
        <v>102</v>
      </c>
      <c r="N9617" t="s">
        <v>27</v>
      </c>
      <c r="O9617">
        <v>0.86599999999999999</v>
      </c>
      <c r="P9617" t="s">
        <v>28</v>
      </c>
      <c r="Q9617" t="s">
        <v>29</v>
      </c>
      <c r="R9617">
        <v>4.93</v>
      </c>
      <c r="S9617">
        <v>8</v>
      </c>
      <c r="T9617">
        <v>0.28999999999999998</v>
      </c>
      <c r="U9617">
        <v>2.7</v>
      </c>
      <c r="V9617" t="s">
        <v>262</v>
      </c>
      <c r="W9617" t="s">
        <v>31</v>
      </c>
      <c r="X9617">
        <v>1</v>
      </c>
      <c r="Y9617" t="str">
        <f>IF(tblRides[[#This Row],[supply_demand_ratio]]&lt;0.8,"Below 0.8",IF(tblRides[[#This Row],[supply_demand_ratio]]&lt;1,"Between 0.8-1.0",IF(tblRides[[#This Row],[supply_demand_ratio]]&lt;=1.2,"Between 1.0-1.2","Above 1.2")))</f>
        <v>Between 0.8-1.0</v>
      </c>
    </row>
    <row r="9618" spans="1:25" x14ac:dyDescent="0.3">
      <c r="A9618" t="s">
        <v>9673</v>
      </c>
      <c r="B9618" s="1">
        <v>46109.51666666667</v>
      </c>
      <c r="C9618" s="2">
        <v>46109</v>
      </c>
      <c r="D9618">
        <v>12</v>
      </c>
      <c r="E9618" t="s">
        <v>43</v>
      </c>
      <c r="F9618" t="s">
        <v>26</v>
      </c>
      <c r="G9618">
        <v>9.9</v>
      </c>
      <c r="H9618">
        <v>203.11</v>
      </c>
      <c r="J9618">
        <v>1</v>
      </c>
      <c r="K9618">
        <v>4.7</v>
      </c>
      <c r="L9618">
        <v>5.0999999999999996</v>
      </c>
      <c r="M9618">
        <v>71</v>
      </c>
      <c r="N9618" t="s">
        <v>41</v>
      </c>
      <c r="O9618">
        <v>2.2000000000000002</v>
      </c>
      <c r="P9618" t="s">
        <v>58</v>
      </c>
      <c r="Q9618" t="s">
        <v>59</v>
      </c>
      <c r="R9618">
        <v>5</v>
      </c>
      <c r="S9618">
        <v>4</v>
      </c>
      <c r="U9618">
        <v>0.4</v>
      </c>
      <c r="V9618" t="s">
        <v>262</v>
      </c>
      <c r="W9618" t="s">
        <v>31</v>
      </c>
      <c r="X9618">
        <v>0</v>
      </c>
      <c r="Y9618" t="str">
        <f>IF(tblRides[[#This Row],[supply_demand_ratio]]&lt;0.8,"Below 0.8",IF(tblRides[[#This Row],[supply_demand_ratio]]&lt;1,"Between 0.8-1.0",IF(tblRides[[#This Row],[supply_demand_ratio]]&lt;=1.2,"Between 1.0-1.2","Above 1.2")))</f>
        <v>Above 1.2</v>
      </c>
    </row>
    <row r="9619" spans="1:25" x14ac:dyDescent="0.3">
      <c r="A9619" t="s">
        <v>9674</v>
      </c>
      <c r="B9619" s="1">
        <v>46109.536111111112</v>
      </c>
      <c r="C9619" s="2">
        <v>46109</v>
      </c>
      <c r="D9619">
        <v>12</v>
      </c>
      <c r="E9619" t="s">
        <v>36</v>
      </c>
      <c r="F9619" t="s">
        <v>26</v>
      </c>
      <c r="G9619">
        <v>11.1</v>
      </c>
      <c r="H9619">
        <v>186.2</v>
      </c>
      <c r="I9619">
        <v>171.3</v>
      </c>
      <c r="J9619">
        <v>1</v>
      </c>
      <c r="K9619">
        <v>5.4</v>
      </c>
      <c r="L9619">
        <v>12.1</v>
      </c>
      <c r="M9619">
        <v>129</v>
      </c>
      <c r="N9619" t="s">
        <v>27</v>
      </c>
      <c r="O9619">
        <v>1.2989999999999999</v>
      </c>
      <c r="P9619" t="s">
        <v>28</v>
      </c>
      <c r="Q9619" t="s">
        <v>29</v>
      </c>
      <c r="R9619">
        <v>4.66</v>
      </c>
      <c r="S9619">
        <v>21</v>
      </c>
      <c r="T9619">
        <v>-14.9</v>
      </c>
      <c r="U9619">
        <v>6.7</v>
      </c>
      <c r="V9619" t="s">
        <v>262</v>
      </c>
      <c r="W9619" t="s">
        <v>45</v>
      </c>
      <c r="X9619">
        <v>1</v>
      </c>
      <c r="Y9619" t="str">
        <f>IF(tblRides[[#This Row],[supply_demand_ratio]]&lt;0.8,"Below 0.8",IF(tblRides[[#This Row],[supply_demand_ratio]]&lt;1,"Between 0.8-1.0",IF(tblRides[[#This Row],[supply_demand_ratio]]&lt;=1.2,"Between 1.0-1.2","Above 1.2")))</f>
        <v>Above 1.2</v>
      </c>
    </row>
    <row r="9620" spans="1:25" x14ac:dyDescent="0.3">
      <c r="A9620" t="s">
        <v>9675</v>
      </c>
      <c r="B9620" s="1">
        <v>46109.536805555559</v>
      </c>
      <c r="C9620" s="2">
        <v>46109</v>
      </c>
      <c r="D9620">
        <v>12</v>
      </c>
      <c r="E9620" t="s">
        <v>43</v>
      </c>
      <c r="F9620" t="s">
        <v>34</v>
      </c>
      <c r="G9620">
        <v>10.4</v>
      </c>
      <c r="H9620">
        <v>205.18</v>
      </c>
      <c r="I9620">
        <v>204.19</v>
      </c>
      <c r="J9620">
        <v>1</v>
      </c>
      <c r="K9620">
        <v>5</v>
      </c>
      <c r="L9620">
        <v>3.5</v>
      </c>
      <c r="M9620">
        <v>66</v>
      </c>
      <c r="N9620" t="s">
        <v>41</v>
      </c>
      <c r="O9620">
        <v>1.8180000000000001</v>
      </c>
      <c r="P9620" t="s">
        <v>28</v>
      </c>
      <c r="Q9620" t="s">
        <v>29</v>
      </c>
      <c r="R9620">
        <v>4.7699999999999996</v>
      </c>
      <c r="S9620">
        <v>0</v>
      </c>
      <c r="T9620">
        <v>-0.99</v>
      </c>
      <c r="U9620">
        <v>-1.5</v>
      </c>
      <c r="V9620" t="s">
        <v>262</v>
      </c>
      <c r="W9620" t="s">
        <v>31</v>
      </c>
      <c r="X9620">
        <v>1</v>
      </c>
      <c r="Y9620" t="str">
        <f>IF(tblRides[[#This Row],[supply_demand_ratio]]&lt;0.8,"Below 0.8",IF(tblRides[[#This Row],[supply_demand_ratio]]&lt;1,"Between 0.8-1.0",IF(tblRides[[#This Row],[supply_demand_ratio]]&lt;=1.2,"Between 1.0-1.2","Above 1.2")))</f>
        <v>Above 1.2</v>
      </c>
    </row>
    <row r="9621" spans="1:25" x14ac:dyDescent="0.3">
      <c r="A9621" t="s">
        <v>9676</v>
      </c>
      <c r="B9621" s="1">
        <v>46109.538888888892</v>
      </c>
      <c r="C9621" s="2">
        <v>46109</v>
      </c>
      <c r="D9621">
        <v>12</v>
      </c>
      <c r="E9621" t="s">
        <v>25</v>
      </c>
      <c r="F9621" t="s">
        <v>26</v>
      </c>
      <c r="G9621">
        <v>4.0999999999999996</v>
      </c>
      <c r="H9621">
        <v>104.59</v>
      </c>
      <c r="I9621">
        <v>104.34</v>
      </c>
      <c r="J9621">
        <v>1</v>
      </c>
      <c r="K9621">
        <v>2</v>
      </c>
      <c r="L9621">
        <v>7.7</v>
      </c>
      <c r="M9621">
        <v>133</v>
      </c>
      <c r="N9621" t="s">
        <v>27</v>
      </c>
      <c r="O9621">
        <v>0.97499999999999998</v>
      </c>
      <c r="P9621" t="s">
        <v>28</v>
      </c>
      <c r="Q9621" t="s">
        <v>29</v>
      </c>
      <c r="R9621">
        <v>4.74</v>
      </c>
      <c r="S9621">
        <v>9</v>
      </c>
      <c r="T9621">
        <v>-0.25</v>
      </c>
      <c r="U9621">
        <v>5.7</v>
      </c>
      <c r="V9621" t="s">
        <v>262</v>
      </c>
      <c r="W9621" t="s">
        <v>31</v>
      </c>
      <c r="X9621">
        <v>1</v>
      </c>
      <c r="Y9621" t="str">
        <f>IF(tblRides[[#This Row],[supply_demand_ratio]]&lt;0.8,"Below 0.8",IF(tblRides[[#This Row],[supply_demand_ratio]]&lt;1,"Between 0.8-1.0",IF(tblRides[[#This Row],[supply_demand_ratio]]&lt;=1.2,"Between 1.0-1.2","Above 1.2")))</f>
        <v>Between 0.8-1.0</v>
      </c>
    </row>
    <row r="9622" spans="1:25" x14ac:dyDescent="0.3">
      <c r="A9622" t="s">
        <v>9677</v>
      </c>
      <c r="B9622" s="1">
        <v>46109.544444444444</v>
      </c>
      <c r="C9622" s="2">
        <v>46109</v>
      </c>
      <c r="D9622">
        <v>13</v>
      </c>
      <c r="E9622" t="s">
        <v>33</v>
      </c>
      <c r="F9622" t="s">
        <v>26</v>
      </c>
      <c r="G9622">
        <v>1.6</v>
      </c>
      <c r="H9622">
        <v>64.36</v>
      </c>
      <c r="I9622">
        <v>66.099999999999994</v>
      </c>
      <c r="J9622">
        <v>1</v>
      </c>
      <c r="K9622">
        <v>3.6</v>
      </c>
      <c r="L9622">
        <v>2.4</v>
      </c>
      <c r="M9622">
        <v>84</v>
      </c>
      <c r="N9622" t="s">
        <v>27</v>
      </c>
      <c r="O9622">
        <v>1.038</v>
      </c>
      <c r="P9622" t="s">
        <v>28</v>
      </c>
      <c r="Q9622" t="s">
        <v>29</v>
      </c>
      <c r="R9622">
        <v>4.6399999999999997</v>
      </c>
      <c r="S9622">
        <v>9</v>
      </c>
      <c r="T9622">
        <v>1.74</v>
      </c>
      <c r="U9622">
        <v>-1.2</v>
      </c>
      <c r="V9622" t="s">
        <v>262</v>
      </c>
      <c r="W9622" t="s">
        <v>31</v>
      </c>
      <c r="X9622">
        <v>1</v>
      </c>
      <c r="Y9622" t="str">
        <f>IF(tblRides[[#This Row],[supply_demand_ratio]]&lt;0.8,"Below 0.8",IF(tblRides[[#This Row],[supply_demand_ratio]]&lt;1,"Between 0.8-1.0",IF(tblRides[[#This Row],[supply_demand_ratio]]&lt;=1.2,"Between 1.0-1.2","Above 1.2")))</f>
        <v>Between 1.0-1.2</v>
      </c>
    </row>
    <row r="9623" spans="1:25" x14ac:dyDescent="0.3">
      <c r="A9623" t="s">
        <v>9678</v>
      </c>
      <c r="B9623" s="1">
        <v>46109.559027777781</v>
      </c>
      <c r="C9623" s="2">
        <v>46109</v>
      </c>
      <c r="D9623">
        <v>13</v>
      </c>
      <c r="E9623" t="s">
        <v>33</v>
      </c>
      <c r="F9623" t="s">
        <v>34</v>
      </c>
      <c r="G9623">
        <v>16.3</v>
      </c>
      <c r="H9623">
        <v>295.64999999999998</v>
      </c>
      <c r="I9623">
        <v>313.93</v>
      </c>
      <c r="J9623">
        <v>1</v>
      </c>
      <c r="K9623">
        <v>3.4</v>
      </c>
      <c r="L9623">
        <v>5.7</v>
      </c>
      <c r="M9623">
        <v>105</v>
      </c>
      <c r="N9623" t="s">
        <v>41</v>
      </c>
      <c r="O9623">
        <v>1.9159999999999999</v>
      </c>
      <c r="P9623" t="s">
        <v>28</v>
      </c>
      <c r="Q9623" t="s">
        <v>29</v>
      </c>
      <c r="R9623">
        <v>4.33</v>
      </c>
      <c r="S9623">
        <v>0</v>
      </c>
      <c r="T9623">
        <v>18.28</v>
      </c>
      <c r="U9623">
        <v>2.2999999999999998</v>
      </c>
      <c r="V9623" t="s">
        <v>262</v>
      </c>
      <c r="W9623" t="s">
        <v>31</v>
      </c>
      <c r="X9623">
        <v>1</v>
      </c>
      <c r="Y9623" t="str">
        <f>IF(tblRides[[#This Row],[supply_demand_ratio]]&lt;0.8,"Below 0.8",IF(tblRides[[#This Row],[supply_demand_ratio]]&lt;1,"Between 0.8-1.0",IF(tblRides[[#This Row],[supply_demand_ratio]]&lt;=1.2,"Between 1.0-1.2","Above 1.2")))</f>
        <v>Above 1.2</v>
      </c>
    </row>
    <row r="9624" spans="1:25" x14ac:dyDescent="0.3">
      <c r="A9624" t="s">
        <v>9679</v>
      </c>
      <c r="B9624" s="1">
        <v>46109.564583333333</v>
      </c>
      <c r="C9624" s="2">
        <v>46109</v>
      </c>
      <c r="D9624">
        <v>13</v>
      </c>
      <c r="E9624" t="s">
        <v>62</v>
      </c>
      <c r="F9624" t="s">
        <v>34</v>
      </c>
      <c r="G9624">
        <v>5.5</v>
      </c>
      <c r="H9624">
        <v>126.55</v>
      </c>
      <c r="I9624">
        <v>125.31</v>
      </c>
      <c r="J9624">
        <v>1</v>
      </c>
      <c r="K9624">
        <v>2</v>
      </c>
      <c r="L9624">
        <v>1</v>
      </c>
      <c r="M9624">
        <v>55</v>
      </c>
      <c r="N9624" t="s">
        <v>41</v>
      </c>
      <c r="O9624">
        <v>1.86</v>
      </c>
      <c r="P9624" t="s">
        <v>28</v>
      </c>
      <c r="Q9624" t="s">
        <v>29</v>
      </c>
      <c r="R9624">
        <v>5</v>
      </c>
      <c r="S9624">
        <v>0</v>
      </c>
      <c r="T9624">
        <v>-1.24</v>
      </c>
      <c r="U9624">
        <v>-1</v>
      </c>
      <c r="V9624" t="s">
        <v>262</v>
      </c>
      <c r="W9624" t="s">
        <v>31</v>
      </c>
      <c r="X9624">
        <v>1</v>
      </c>
      <c r="Y9624" t="str">
        <f>IF(tblRides[[#This Row],[supply_demand_ratio]]&lt;0.8,"Below 0.8",IF(tblRides[[#This Row],[supply_demand_ratio]]&lt;1,"Between 0.8-1.0",IF(tblRides[[#This Row],[supply_demand_ratio]]&lt;=1.2,"Between 1.0-1.2","Above 1.2")))</f>
        <v>Above 1.2</v>
      </c>
    </row>
    <row r="9625" spans="1:25" x14ac:dyDescent="0.3">
      <c r="A9625" t="s">
        <v>9680</v>
      </c>
      <c r="B9625" s="1">
        <v>46109.56527777778</v>
      </c>
      <c r="C9625" s="2">
        <v>46109</v>
      </c>
      <c r="D9625">
        <v>13</v>
      </c>
      <c r="E9625" t="s">
        <v>36</v>
      </c>
      <c r="F9625" t="s">
        <v>26</v>
      </c>
      <c r="G9625">
        <v>2</v>
      </c>
      <c r="H9625">
        <v>71.180000000000007</v>
      </c>
      <c r="I9625">
        <v>69.66</v>
      </c>
      <c r="J9625">
        <v>1</v>
      </c>
      <c r="K9625">
        <v>2</v>
      </c>
      <c r="L9625">
        <v>3.8</v>
      </c>
      <c r="M9625">
        <v>120</v>
      </c>
      <c r="N9625" t="s">
        <v>27</v>
      </c>
      <c r="O9625">
        <v>1.1919999999999999</v>
      </c>
      <c r="P9625" t="s">
        <v>28</v>
      </c>
      <c r="Q9625" t="s">
        <v>29</v>
      </c>
      <c r="R9625">
        <v>4.83</v>
      </c>
      <c r="S9625">
        <v>10</v>
      </c>
      <c r="T9625">
        <v>-1.52</v>
      </c>
      <c r="U9625">
        <v>1.8</v>
      </c>
      <c r="V9625" t="s">
        <v>262</v>
      </c>
      <c r="W9625" t="s">
        <v>31</v>
      </c>
      <c r="X9625">
        <v>1</v>
      </c>
      <c r="Y9625" t="str">
        <f>IF(tblRides[[#This Row],[supply_demand_ratio]]&lt;0.8,"Below 0.8",IF(tblRides[[#This Row],[supply_demand_ratio]]&lt;1,"Between 0.8-1.0",IF(tblRides[[#This Row],[supply_demand_ratio]]&lt;=1.2,"Between 1.0-1.2","Above 1.2")))</f>
        <v>Between 1.0-1.2</v>
      </c>
    </row>
    <row r="9626" spans="1:25" x14ac:dyDescent="0.3">
      <c r="A9626" t="s">
        <v>9681</v>
      </c>
      <c r="B9626" s="1">
        <v>46109.569444444445</v>
      </c>
      <c r="C9626" s="2">
        <v>46109</v>
      </c>
      <c r="D9626">
        <v>13</v>
      </c>
      <c r="E9626" t="s">
        <v>62</v>
      </c>
      <c r="F9626" t="s">
        <v>34</v>
      </c>
      <c r="G9626">
        <v>13.3</v>
      </c>
      <c r="H9626">
        <v>205.89</v>
      </c>
      <c r="I9626">
        <v>195.77</v>
      </c>
      <c r="J9626">
        <v>1</v>
      </c>
      <c r="K9626">
        <v>6.6</v>
      </c>
      <c r="L9626">
        <v>11.2</v>
      </c>
      <c r="M9626">
        <v>59</v>
      </c>
      <c r="N9626" t="s">
        <v>41</v>
      </c>
      <c r="O9626">
        <v>2.2000000000000002</v>
      </c>
      <c r="P9626" t="s">
        <v>28</v>
      </c>
      <c r="Q9626" t="s">
        <v>29</v>
      </c>
      <c r="R9626">
        <v>4.84</v>
      </c>
      <c r="S9626">
        <v>0</v>
      </c>
      <c r="T9626">
        <v>-10.119999999999999</v>
      </c>
      <c r="U9626">
        <v>4.5999999999999996</v>
      </c>
      <c r="V9626" t="s">
        <v>262</v>
      </c>
      <c r="W9626" t="s">
        <v>45</v>
      </c>
      <c r="X9626">
        <v>1</v>
      </c>
      <c r="Y9626" t="str">
        <f>IF(tblRides[[#This Row],[supply_demand_ratio]]&lt;0.8,"Below 0.8",IF(tblRides[[#This Row],[supply_demand_ratio]]&lt;1,"Between 0.8-1.0",IF(tblRides[[#This Row],[supply_demand_ratio]]&lt;=1.2,"Between 1.0-1.2","Above 1.2")))</f>
        <v>Above 1.2</v>
      </c>
    </row>
    <row r="9627" spans="1:25" x14ac:dyDescent="0.3">
      <c r="A9627" t="s">
        <v>9682</v>
      </c>
      <c r="B9627" s="1">
        <v>46109.570138888892</v>
      </c>
      <c r="C9627" s="2">
        <v>46109</v>
      </c>
      <c r="D9627">
        <v>13</v>
      </c>
      <c r="E9627" t="s">
        <v>25</v>
      </c>
      <c r="F9627" t="s">
        <v>34</v>
      </c>
      <c r="G9627">
        <v>1</v>
      </c>
      <c r="H9627">
        <v>56.9</v>
      </c>
      <c r="I9627">
        <v>59.23</v>
      </c>
      <c r="J9627">
        <v>1</v>
      </c>
      <c r="K9627">
        <v>4.5</v>
      </c>
      <c r="L9627">
        <v>3.9</v>
      </c>
      <c r="M9627">
        <v>101</v>
      </c>
      <c r="N9627" t="s">
        <v>41</v>
      </c>
      <c r="O9627">
        <v>1.083</v>
      </c>
      <c r="P9627" t="s">
        <v>28</v>
      </c>
      <c r="Q9627" t="s">
        <v>29</v>
      </c>
      <c r="R9627">
        <v>4.62</v>
      </c>
      <c r="S9627">
        <v>0</v>
      </c>
      <c r="T9627">
        <v>2.33</v>
      </c>
      <c r="U9627">
        <v>-0.6</v>
      </c>
      <c r="V9627" t="s">
        <v>262</v>
      </c>
      <c r="W9627" t="s">
        <v>31</v>
      </c>
      <c r="X9627">
        <v>1</v>
      </c>
      <c r="Y9627" t="str">
        <f>IF(tblRides[[#This Row],[supply_demand_ratio]]&lt;0.8,"Below 0.8",IF(tblRides[[#This Row],[supply_demand_ratio]]&lt;1,"Between 0.8-1.0",IF(tblRides[[#This Row],[supply_demand_ratio]]&lt;=1.2,"Between 1.0-1.2","Above 1.2")))</f>
        <v>Between 1.0-1.2</v>
      </c>
    </row>
    <row r="9628" spans="1:25" x14ac:dyDescent="0.3">
      <c r="A9628" t="s">
        <v>9683</v>
      </c>
      <c r="B9628" s="1">
        <v>46109.581250000003</v>
      </c>
      <c r="C9628" s="2">
        <v>46109</v>
      </c>
      <c r="D9628">
        <v>13</v>
      </c>
      <c r="E9628" t="s">
        <v>36</v>
      </c>
      <c r="F9628" t="s">
        <v>26</v>
      </c>
      <c r="G9628">
        <v>15.4</v>
      </c>
      <c r="H9628">
        <v>311.49</v>
      </c>
      <c r="I9628">
        <v>306.07</v>
      </c>
      <c r="J9628">
        <v>1.1000000000000001</v>
      </c>
      <c r="K9628">
        <v>3.1</v>
      </c>
      <c r="L9628">
        <v>8.4</v>
      </c>
      <c r="M9628">
        <v>103</v>
      </c>
      <c r="N9628" t="s">
        <v>41</v>
      </c>
      <c r="O9628">
        <v>1.196</v>
      </c>
      <c r="P9628" t="s">
        <v>28</v>
      </c>
      <c r="Q9628" t="s">
        <v>29</v>
      </c>
      <c r="R9628">
        <v>4.8499999999999996</v>
      </c>
      <c r="S9628">
        <v>18</v>
      </c>
      <c r="T9628">
        <v>-5.42</v>
      </c>
      <c r="U9628">
        <v>5.3</v>
      </c>
      <c r="V9628" t="s">
        <v>262</v>
      </c>
      <c r="W9628" t="s">
        <v>31</v>
      </c>
      <c r="X9628">
        <v>1</v>
      </c>
      <c r="Y9628" t="str">
        <f>IF(tblRides[[#This Row],[supply_demand_ratio]]&lt;0.8,"Below 0.8",IF(tblRides[[#This Row],[supply_demand_ratio]]&lt;1,"Between 0.8-1.0",IF(tblRides[[#This Row],[supply_demand_ratio]]&lt;=1.2,"Between 1.0-1.2","Above 1.2")))</f>
        <v>Between 1.0-1.2</v>
      </c>
    </row>
    <row r="9629" spans="1:25" x14ac:dyDescent="0.3">
      <c r="A9629" t="s">
        <v>9684</v>
      </c>
      <c r="B9629" s="1">
        <v>46109.586805555555</v>
      </c>
      <c r="C9629" s="2">
        <v>46109</v>
      </c>
      <c r="D9629">
        <v>14</v>
      </c>
      <c r="E9629" t="s">
        <v>33</v>
      </c>
      <c r="F9629" t="s">
        <v>26</v>
      </c>
      <c r="G9629">
        <v>1.7</v>
      </c>
      <c r="H9629">
        <v>61.32</v>
      </c>
      <c r="I9629">
        <v>60.91</v>
      </c>
      <c r="J9629">
        <v>1</v>
      </c>
      <c r="K9629">
        <v>5</v>
      </c>
      <c r="L9629">
        <v>5.4</v>
      </c>
      <c r="M9629">
        <v>94</v>
      </c>
      <c r="N9629" t="s">
        <v>41</v>
      </c>
      <c r="O9629">
        <v>1.238</v>
      </c>
      <c r="P9629" t="s">
        <v>28</v>
      </c>
      <c r="Q9629" t="s">
        <v>29</v>
      </c>
      <c r="R9629">
        <v>4.49</v>
      </c>
      <c r="S9629">
        <v>11</v>
      </c>
      <c r="T9629">
        <v>-0.41</v>
      </c>
      <c r="U9629">
        <v>0.4</v>
      </c>
      <c r="V9629" t="s">
        <v>262</v>
      </c>
      <c r="W9629" t="s">
        <v>31</v>
      </c>
      <c r="X9629">
        <v>1</v>
      </c>
      <c r="Y9629" t="str">
        <f>IF(tblRides[[#This Row],[supply_demand_ratio]]&lt;0.8,"Below 0.8",IF(tblRides[[#This Row],[supply_demand_ratio]]&lt;1,"Between 0.8-1.0",IF(tblRides[[#This Row],[supply_demand_ratio]]&lt;=1.2,"Between 1.0-1.2","Above 1.2")))</f>
        <v>Above 1.2</v>
      </c>
    </row>
    <row r="9630" spans="1:25" x14ac:dyDescent="0.3">
      <c r="A9630" t="s">
        <v>9685</v>
      </c>
      <c r="B9630" s="1">
        <v>46109.59375</v>
      </c>
      <c r="C9630" s="2">
        <v>46109</v>
      </c>
      <c r="D9630">
        <v>14</v>
      </c>
      <c r="E9630" t="s">
        <v>36</v>
      </c>
      <c r="F9630" t="s">
        <v>26</v>
      </c>
      <c r="G9630">
        <v>5.3</v>
      </c>
      <c r="H9630">
        <v>113.21</v>
      </c>
      <c r="I9630">
        <v>116.09</v>
      </c>
      <c r="J9630">
        <v>1</v>
      </c>
      <c r="K9630">
        <v>7.8</v>
      </c>
      <c r="L9630">
        <v>6.6</v>
      </c>
      <c r="M9630">
        <v>91</v>
      </c>
      <c r="N9630" t="s">
        <v>27</v>
      </c>
      <c r="O9630">
        <v>0.83499999999999996</v>
      </c>
      <c r="P9630" t="s">
        <v>28</v>
      </c>
      <c r="Q9630" t="s">
        <v>29</v>
      </c>
      <c r="R9630">
        <v>4.78</v>
      </c>
      <c r="S9630">
        <v>5</v>
      </c>
      <c r="T9630">
        <v>2.88</v>
      </c>
      <c r="U9630">
        <v>-1.2</v>
      </c>
      <c r="V9630" t="s">
        <v>262</v>
      </c>
      <c r="W9630" t="s">
        <v>45</v>
      </c>
      <c r="X9630">
        <v>1</v>
      </c>
      <c r="Y9630" t="str">
        <f>IF(tblRides[[#This Row],[supply_demand_ratio]]&lt;0.8,"Below 0.8",IF(tblRides[[#This Row],[supply_demand_ratio]]&lt;1,"Between 0.8-1.0",IF(tblRides[[#This Row],[supply_demand_ratio]]&lt;=1.2,"Between 1.0-1.2","Above 1.2")))</f>
        <v>Between 0.8-1.0</v>
      </c>
    </row>
    <row r="9631" spans="1:25" x14ac:dyDescent="0.3">
      <c r="A9631" t="s">
        <v>9686</v>
      </c>
      <c r="B9631" s="1">
        <v>46109.597916666666</v>
      </c>
      <c r="C9631" s="2">
        <v>46109</v>
      </c>
      <c r="D9631">
        <v>14</v>
      </c>
      <c r="E9631" t="s">
        <v>43</v>
      </c>
      <c r="F9631" t="s">
        <v>34</v>
      </c>
      <c r="G9631">
        <v>5.4</v>
      </c>
      <c r="H9631">
        <v>130.28</v>
      </c>
      <c r="J9631">
        <v>1.2</v>
      </c>
      <c r="K9631">
        <v>5.4</v>
      </c>
      <c r="L9631">
        <v>10.7</v>
      </c>
      <c r="M9631">
        <v>67</v>
      </c>
      <c r="N9631" t="s">
        <v>41</v>
      </c>
      <c r="O9631">
        <v>1.6539999999999999</v>
      </c>
      <c r="P9631" t="s">
        <v>58</v>
      </c>
      <c r="Q9631" t="s">
        <v>88</v>
      </c>
      <c r="R9631">
        <v>4.5199999999999996</v>
      </c>
      <c r="S9631">
        <v>0</v>
      </c>
      <c r="U9631">
        <v>5.3</v>
      </c>
      <c r="V9631" t="s">
        <v>262</v>
      </c>
      <c r="W9631" t="s">
        <v>45</v>
      </c>
      <c r="X9631">
        <v>0</v>
      </c>
      <c r="Y9631" t="str">
        <f>IF(tblRides[[#This Row],[supply_demand_ratio]]&lt;0.8,"Below 0.8",IF(tblRides[[#This Row],[supply_demand_ratio]]&lt;1,"Between 0.8-1.0",IF(tblRides[[#This Row],[supply_demand_ratio]]&lt;=1.2,"Between 1.0-1.2","Above 1.2")))</f>
        <v>Above 1.2</v>
      </c>
    </row>
    <row r="9632" spans="1:25" x14ac:dyDescent="0.3">
      <c r="A9632" t="s">
        <v>9687</v>
      </c>
      <c r="B9632" s="1">
        <v>46109.609722222223</v>
      </c>
      <c r="C9632" s="2">
        <v>46109</v>
      </c>
      <c r="D9632">
        <v>14</v>
      </c>
      <c r="E9632" t="s">
        <v>25</v>
      </c>
      <c r="F9632" t="s">
        <v>26</v>
      </c>
      <c r="G9632">
        <v>7</v>
      </c>
      <c r="H9632">
        <v>182.75</v>
      </c>
      <c r="J9632">
        <v>1.3</v>
      </c>
      <c r="K9632">
        <v>9.4</v>
      </c>
      <c r="L9632">
        <v>8.3000000000000007</v>
      </c>
      <c r="M9632">
        <v>105</v>
      </c>
      <c r="N9632" t="s">
        <v>72</v>
      </c>
      <c r="O9632">
        <v>0.69499999999999995</v>
      </c>
      <c r="P9632" t="s">
        <v>37</v>
      </c>
      <c r="Q9632" t="s">
        <v>38</v>
      </c>
      <c r="R9632">
        <v>4.53</v>
      </c>
      <c r="S9632">
        <v>5</v>
      </c>
      <c r="U9632">
        <v>-1.1000000000000001</v>
      </c>
      <c r="V9632" t="s">
        <v>262</v>
      </c>
      <c r="W9632" t="s">
        <v>45</v>
      </c>
      <c r="X9632">
        <v>0</v>
      </c>
      <c r="Y9632" t="str">
        <f>IF(tblRides[[#This Row],[supply_demand_ratio]]&lt;0.8,"Below 0.8",IF(tblRides[[#This Row],[supply_demand_ratio]]&lt;1,"Between 0.8-1.0",IF(tblRides[[#This Row],[supply_demand_ratio]]&lt;=1.2,"Between 1.0-1.2","Above 1.2")))</f>
        <v>Below 0.8</v>
      </c>
    </row>
    <row r="9633" spans="1:25" x14ac:dyDescent="0.3">
      <c r="A9633" t="s">
        <v>9688</v>
      </c>
      <c r="B9633" s="1">
        <v>46109.620138888888</v>
      </c>
      <c r="C9633" s="2">
        <v>46109</v>
      </c>
      <c r="D9633">
        <v>14</v>
      </c>
      <c r="E9633" t="s">
        <v>25</v>
      </c>
      <c r="F9633" t="s">
        <v>26</v>
      </c>
      <c r="G9633">
        <v>8.4</v>
      </c>
      <c r="H9633">
        <v>178.89</v>
      </c>
      <c r="I9633">
        <v>175.54</v>
      </c>
      <c r="J9633">
        <v>1</v>
      </c>
      <c r="K9633">
        <v>4.9000000000000004</v>
      </c>
      <c r="L9633">
        <v>1</v>
      </c>
      <c r="M9633">
        <v>127</v>
      </c>
      <c r="N9633" t="s">
        <v>41</v>
      </c>
      <c r="O9633">
        <v>1.262</v>
      </c>
      <c r="P9633" t="s">
        <v>28</v>
      </c>
      <c r="Q9633" t="s">
        <v>29</v>
      </c>
      <c r="R9633">
        <v>4.71</v>
      </c>
      <c r="S9633">
        <v>7</v>
      </c>
      <c r="T9633">
        <v>-3.35</v>
      </c>
      <c r="U9633">
        <v>-3.9</v>
      </c>
      <c r="V9633" t="s">
        <v>262</v>
      </c>
      <c r="W9633" t="s">
        <v>31</v>
      </c>
      <c r="X9633">
        <v>1</v>
      </c>
      <c r="Y9633" t="str">
        <f>IF(tblRides[[#This Row],[supply_demand_ratio]]&lt;0.8,"Below 0.8",IF(tblRides[[#This Row],[supply_demand_ratio]]&lt;1,"Between 0.8-1.0",IF(tblRides[[#This Row],[supply_demand_ratio]]&lt;=1.2,"Between 1.0-1.2","Above 1.2")))</f>
        <v>Above 1.2</v>
      </c>
    </row>
    <row r="9634" spans="1:25" x14ac:dyDescent="0.3">
      <c r="A9634" t="s">
        <v>9689</v>
      </c>
      <c r="B9634" s="1">
        <v>46109.634722222225</v>
      </c>
      <c r="C9634" s="2">
        <v>46109</v>
      </c>
      <c r="D9634">
        <v>15</v>
      </c>
      <c r="E9634" t="s">
        <v>36</v>
      </c>
      <c r="F9634" t="s">
        <v>26</v>
      </c>
      <c r="G9634">
        <v>3.9</v>
      </c>
      <c r="H9634">
        <v>103.06</v>
      </c>
      <c r="I9634">
        <v>98.81</v>
      </c>
      <c r="J9634">
        <v>1</v>
      </c>
      <c r="K9634">
        <v>6.8</v>
      </c>
      <c r="L9634">
        <v>2.5</v>
      </c>
      <c r="M9634">
        <v>92</v>
      </c>
      <c r="N9634" t="s">
        <v>27</v>
      </c>
      <c r="O9634">
        <v>0.84099999999999997</v>
      </c>
      <c r="P9634" t="s">
        <v>28</v>
      </c>
      <c r="Q9634" t="s">
        <v>29</v>
      </c>
      <c r="R9634">
        <v>4.66</v>
      </c>
      <c r="S9634">
        <v>2</v>
      </c>
      <c r="T9634">
        <v>-4.25</v>
      </c>
      <c r="U9634">
        <v>-4.3</v>
      </c>
      <c r="V9634" t="s">
        <v>262</v>
      </c>
      <c r="W9634" t="s">
        <v>45</v>
      </c>
      <c r="X9634">
        <v>1</v>
      </c>
      <c r="Y9634" t="str">
        <f>IF(tblRides[[#This Row],[supply_demand_ratio]]&lt;0.8,"Below 0.8",IF(tblRides[[#This Row],[supply_demand_ratio]]&lt;1,"Between 0.8-1.0",IF(tblRides[[#This Row],[supply_demand_ratio]]&lt;=1.2,"Between 1.0-1.2","Above 1.2")))</f>
        <v>Between 0.8-1.0</v>
      </c>
    </row>
    <row r="9635" spans="1:25" x14ac:dyDescent="0.3">
      <c r="A9635" t="s">
        <v>9690</v>
      </c>
      <c r="B9635" s="1">
        <v>46109.636111111111</v>
      </c>
      <c r="C9635" s="2">
        <v>46109</v>
      </c>
      <c r="D9635">
        <v>15</v>
      </c>
      <c r="E9635" t="s">
        <v>36</v>
      </c>
      <c r="F9635" t="s">
        <v>26</v>
      </c>
      <c r="G9635">
        <v>4.8</v>
      </c>
      <c r="H9635">
        <v>126.58</v>
      </c>
      <c r="I9635">
        <v>119.85</v>
      </c>
      <c r="J9635">
        <v>1.1000000000000001</v>
      </c>
      <c r="K9635">
        <v>4</v>
      </c>
      <c r="L9635">
        <v>6.6</v>
      </c>
      <c r="M9635">
        <v>111</v>
      </c>
      <c r="N9635" t="s">
        <v>41</v>
      </c>
      <c r="O9635">
        <v>1.351</v>
      </c>
      <c r="P9635" t="s">
        <v>28</v>
      </c>
      <c r="Q9635" t="s">
        <v>29</v>
      </c>
      <c r="R9635">
        <v>5</v>
      </c>
      <c r="S9635">
        <v>29</v>
      </c>
      <c r="T9635">
        <v>-6.73</v>
      </c>
      <c r="U9635">
        <v>2.6</v>
      </c>
      <c r="V9635" t="s">
        <v>262</v>
      </c>
      <c r="W9635" t="s">
        <v>31</v>
      </c>
      <c r="X9635">
        <v>1</v>
      </c>
      <c r="Y9635" t="str">
        <f>IF(tblRides[[#This Row],[supply_demand_ratio]]&lt;0.8,"Below 0.8",IF(tblRides[[#This Row],[supply_demand_ratio]]&lt;1,"Between 0.8-1.0",IF(tblRides[[#This Row],[supply_demand_ratio]]&lt;=1.2,"Between 1.0-1.2","Above 1.2")))</f>
        <v>Above 1.2</v>
      </c>
    </row>
    <row r="9636" spans="1:25" x14ac:dyDescent="0.3">
      <c r="A9636" t="s">
        <v>9691</v>
      </c>
      <c r="B9636" s="1">
        <v>46109.640972222223</v>
      </c>
      <c r="C9636" s="2">
        <v>46109</v>
      </c>
      <c r="D9636">
        <v>15</v>
      </c>
      <c r="E9636" t="s">
        <v>25</v>
      </c>
      <c r="F9636" t="s">
        <v>26</v>
      </c>
      <c r="G9636">
        <v>3.8</v>
      </c>
      <c r="H9636">
        <v>101.28</v>
      </c>
      <c r="I9636">
        <v>101.87</v>
      </c>
      <c r="J9636">
        <v>1.1000000000000001</v>
      </c>
      <c r="K9636">
        <v>8.1</v>
      </c>
      <c r="L9636">
        <v>6.3</v>
      </c>
      <c r="M9636">
        <v>126</v>
      </c>
      <c r="N9636" t="s">
        <v>27</v>
      </c>
      <c r="O9636">
        <v>0.88</v>
      </c>
      <c r="P9636" t="s">
        <v>28</v>
      </c>
      <c r="Q9636" t="s">
        <v>29</v>
      </c>
      <c r="R9636">
        <v>4.38</v>
      </c>
      <c r="S9636">
        <v>51</v>
      </c>
      <c r="T9636">
        <v>0.59</v>
      </c>
      <c r="U9636">
        <v>-1.8</v>
      </c>
      <c r="V9636" t="s">
        <v>262</v>
      </c>
      <c r="W9636" t="s">
        <v>45</v>
      </c>
      <c r="X9636">
        <v>1</v>
      </c>
      <c r="Y9636" t="str">
        <f>IF(tblRides[[#This Row],[supply_demand_ratio]]&lt;0.8,"Below 0.8",IF(tblRides[[#This Row],[supply_demand_ratio]]&lt;1,"Between 0.8-1.0",IF(tblRides[[#This Row],[supply_demand_ratio]]&lt;=1.2,"Between 1.0-1.2","Above 1.2")))</f>
        <v>Between 0.8-1.0</v>
      </c>
    </row>
    <row r="9637" spans="1:25" x14ac:dyDescent="0.3">
      <c r="A9637" t="s">
        <v>9692</v>
      </c>
      <c r="B9637" s="1">
        <v>46109.642361111109</v>
      </c>
      <c r="C9637" s="2">
        <v>46109</v>
      </c>
      <c r="D9637">
        <v>15</v>
      </c>
      <c r="E9637" t="s">
        <v>33</v>
      </c>
      <c r="F9637" t="s">
        <v>34</v>
      </c>
      <c r="G9637">
        <v>11.9</v>
      </c>
      <c r="H9637">
        <v>231.84</v>
      </c>
      <c r="I9637">
        <v>235.09</v>
      </c>
      <c r="J9637">
        <v>1</v>
      </c>
      <c r="K9637">
        <v>8.4</v>
      </c>
      <c r="L9637">
        <v>8.4</v>
      </c>
      <c r="M9637">
        <v>88</v>
      </c>
      <c r="N9637" t="s">
        <v>27</v>
      </c>
      <c r="O9637">
        <v>0.95499999999999996</v>
      </c>
      <c r="P9637" t="s">
        <v>28</v>
      </c>
      <c r="Q9637" t="s">
        <v>29</v>
      </c>
      <c r="R9637">
        <v>4.83</v>
      </c>
      <c r="S9637">
        <v>0</v>
      </c>
      <c r="T9637">
        <v>3.25</v>
      </c>
      <c r="U9637">
        <v>0</v>
      </c>
      <c r="V9637" t="s">
        <v>262</v>
      </c>
      <c r="W9637" t="s">
        <v>45</v>
      </c>
      <c r="X9637">
        <v>1</v>
      </c>
      <c r="Y9637" t="str">
        <f>IF(tblRides[[#This Row],[supply_demand_ratio]]&lt;0.8,"Below 0.8",IF(tblRides[[#This Row],[supply_demand_ratio]]&lt;1,"Between 0.8-1.0",IF(tblRides[[#This Row],[supply_demand_ratio]]&lt;=1.2,"Between 1.0-1.2","Above 1.2")))</f>
        <v>Between 0.8-1.0</v>
      </c>
    </row>
    <row r="9638" spans="1:25" x14ac:dyDescent="0.3">
      <c r="A9638" t="s">
        <v>9693</v>
      </c>
      <c r="B9638" s="1">
        <v>46109.682638888888</v>
      </c>
      <c r="C9638" s="2">
        <v>46109</v>
      </c>
      <c r="D9638">
        <v>16</v>
      </c>
      <c r="E9638" t="s">
        <v>36</v>
      </c>
      <c r="F9638" t="s">
        <v>26</v>
      </c>
      <c r="G9638">
        <v>7.7</v>
      </c>
      <c r="H9638">
        <v>195.89</v>
      </c>
      <c r="J9638">
        <v>1.2</v>
      </c>
      <c r="K9638">
        <v>6.3</v>
      </c>
      <c r="L9638">
        <v>6.1</v>
      </c>
      <c r="M9638">
        <v>99</v>
      </c>
      <c r="N9638" t="s">
        <v>27</v>
      </c>
      <c r="O9638">
        <v>0.83899999999999997</v>
      </c>
      <c r="P9638" t="s">
        <v>58</v>
      </c>
      <c r="Q9638" t="s">
        <v>59</v>
      </c>
      <c r="R9638">
        <v>4.9400000000000004</v>
      </c>
      <c r="S9638">
        <v>16</v>
      </c>
      <c r="U9638">
        <v>-0.2</v>
      </c>
      <c r="V9638" t="s">
        <v>262</v>
      </c>
      <c r="W9638" t="s">
        <v>45</v>
      </c>
      <c r="X9638">
        <v>0</v>
      </c>
      <c r="Y9638" t="str">
        <f>IF(tblRides[[#This Row],[supply_demand_ratio]]&lt;0.8,"Below 0.8",IF(tblRides[[#This Row],[supply_demand_ratio]]&lt;1,"Between 0.8-1.0",IF(tblRides[[#This Row],[supply_demand_ratio]]&lt;=1.2,"Between 1.0-1.2","Above 1.2")))</f>
        <v>Between 0.8-1.0</v>
      </c>
    </row>
    <row r="9639" spans="1:25" x14ac:dyDescent="0.3">
      <c r="A9639" t="s">
        <v>9694</v>
      </c>
      <c r="B9639" s="1">
        <v>46109.686805555553</v>
      </c>
      <c r="C9639" s="2">
        <v>46109</v>
      </c>
      <c r="D9639">
        <v>16</v>
      </c>
      <c r="E9639" t="s">
        <v>33</v>
      </c>
      <c r="F9639" t="s">
        <v>26</v>
      </c>
      <c r="G9639">
        <v>11.6</v>
      </c>
      <c r="H9639">
        <v>187.54</v>
      </c>
      <c r="I9639">
        <v>194.31</v>
      </c>
      <c r="J9639">
        <v>1</v>
      </c>
      <c r="K9639">
        <v>2.1</v>
      </c>
      <c r="L9639">
        <v>6.7</v>
      </c>
      <c r="M9639">
        <v>97</v>
      </c>
      <c r="N9639" t="s">
        <v>41</v>
      </c>
      <c r="O9639">
        <v>1.5920000000000001</v>
      </c>
      <c r="P9639" t="s">
        <v>28</v>
      </c>
      <c r="Q9639" t="s">
        <v>29</v>
      </c>
      <c r="R9639">
        <v>4.59</v>
      </c>
      <c r="S9639">
        <v>32</v>
      </c>
      <c r="T9639">
        <v>6.77</v>
      </c>
      <c r="U9639">
        <v>4.5999999999999996</v>
      </c>
      <c r="V9639" t="s">
        <v>262</v>
      </c>
      <c r="W9639" t="s">
        <v>31</v>
      </c>
      <c r="X9639">
        <v>1</v>
      </c>
      <c r="Y9639" t="str">
        <f>IF(tblRides[[#This Row],[supply_demand_ratio]]&lt;0.8,"Below 0.8",IF(tblRides[[#This Row],[supply_demand_ratio]]&lt;1,"Between 0.8-1.0",IF(tblRides[[#This Row],[supply_demand_ratio]]&lt;=1.2,"Between 1.0-1.2","Above 1.2")))</f>
        <v>Above 1.2</v>
      </c>
    </row>
    <row r="9640" spans="1:25" x14ac:dyDescent="0.3">
      <c r="A9640" t="s">
        <v>9695</v>
      </c>
      <c r="B9640" s="1">
        <v>46109.688888888886</v>
      </c>
      <c r="C9640" s="2">
        <v>46109</v>
      </c>
      <c r="D9640">
        <v>16</v>
      </c>
      <c r="E9640" t="s">
        <v>43</v>
      </c>
      <c r="F9640" t="s">
        <v>26</v>
      </c>
      <c r="G9640">
        <v>4.5</v>
      </c>
      <c r="H9640">
        <v>106.69</v>
      </c>
      <c r="I9640">
        <v>110.92</v>
      </c>
      <c r="J9640">
        <v>1</v>
      </c>
      <c r="K9640">
        <v>5.0999999999999996</v>
      </c>
      <c r="L9640">
        <v>7.8</v>
      </c>
      <c r="M9640">
        <v>54</v>
      </c>
      <c r="N9640" t="s">
        <v>41</v>
      </c>
      <c r="O9640">
        <v>1.0740000000000001</v>
      </c>
      <c r="P9640" t="s">
        <v>28</v>
      </c>
      <c r="Q9640" t="s">
        <v>29</v>
      </c>
      <c r="R9640">
        <v>4.66</v>
      </c>
      <c r="S9640">
        <v>3</v>
      </c>
      <c r="T9640">
        <v>4.2300000000000004</v>
      </c>
      <c r="U9640">
        <v>2.7</v>
      </c>
      <c r="V9640" t="s">
        <v>262</v>
      </c>
      <c r="W9640" t="s">
        <v>45</v>
      </c>
      <c r="X9640">
        <v>1</v>
      </c>
      <c r="Y9640" t="str">
        <f>IF(tblRides[[#This Row],[supply_demand_ratio]]&lt;0.8,"Below 0.8",IF(tblRides[[#This Row],[supply_demand_ratio]]&lt;1,"Between 0.8-1.0",IF(tblRides[[#This Row],[supply_demand_ratio]]&lt;=1.2,"Between 1.0-1.2","Above 1.2")))</f>
        <v>Between 1.0-1.2</v>
      </c>
    </row>
    <row r="9641" spans="1:25" x14ac:dyDescent="0.3">
      <c r="A9641" t="s">
        <v>9696</v>
      </c>
      <c r="B9641" s="1">
        <v>46109.688888888886</v>
      </c>
      <c r="C9641" s="2">
        <v>46109</v>
      </c>
      <c r="D9641">
        <v>16</v>
      </c>
      <c r="E9641" t="s">
        <v>62</v>
      </c>
      <c r="F9641" t="s">
        <v>26</v>
      </c>
      <c r="G9641">
        <v>4.5</v>
      </c>
      <c r="H9641">
        <v>103.56</v>
      </c>
      <c r="I9641">
        <v>102.89</v>
      </c>
      <c r="J9641">
        <v>1</v>
      </c>
      <c r="K9641">
        <v>4.5999999999999996</v>
      </c>
      <c r="L9641">
        <v>7.3</v>
      </c>
      <c r="M9641">
        <v>50</v>
      </c>
      <c r="N9641" t="s">
        <v>41</v>
      </c>
      <c r="O9641">
        <v>1.6419999999999999</v>
      </c>
      <c r="P9641" t="s">
        <v>28</v>
      </c>
      <c r="Q9641" t="s">
        <v>29</v>
      </c>
      <c r="R9641">
        <v>4.87</v>
      </c>
      <c r="S9641">
        <v>1</v>
      </c>
      <c r="T9641">
        <v>-0.67</v>
      </c>
      <c r="U9641">
        <v>2.7</v>
      </c>
      <c r="V9641" t="s">
        <v>262</v>
      </c>
      <c r="W9641" t="s">
        <v>31</v>
      </c>
      <c r="X9641">
        <v>1</v>
      </c>
      <c r="Y9641" t="str">
        <f>IF(tblRides[[#This Row],[supply_demand_ratio]]&lt;0.8,"Below 0.8",IF(tblRides[[#This Row],[supply_demand_ratio]]&lt;1,"Between 0.8-1.0",IF(tblRides[[#This Row],[supply_demand_ratio]]&lt;=1.2,"Between 1.0-1.2","Above 1.2")))</f>
        <v>Above 1.2</v>
      </c>
    </row>
    <row r="9642" spans="1:25" x14ac:dyDescent="0.3">
      <c r="A9642" t="s">
        <v>9697</v>
      </c>
      <c r="B9642" s="1">
        <v>46109.692361111112</v>
      </c>
      <c r="C9642" s="2">
        <v>46109</v>
      </c>
      <c r="D9642">
        <v>16</v>
      </c>
      <c r="E9642" t="s">
        <v>33</v>
      </c>
      <c r="F9642" t="s">
        <v>26</v>
      </c>
      <c r="G9642">
        <v>2</v>
      </c>
      <c r="H9642">
        <v>71.48</v>
      </c>
      <c r="I9642">
        <v>72.150000000000006</v>
      </c>
      <c r="J9642">
        <v>1</v>
      </c>
      <c r="K9642">
        <v>6.2</v>
      </c>
      <c r="L9642">
        <v>8.5</v>
      </c>
      <c r="M9642">
        <v>90</v>
      </c>
      <c r="N9642" t="s">
        <v>27</v>
      </c>
      <c r="O9642">
        <v>1.024</v>
      </c>
      <c r="P9642" t="s">
        <v>28</v>
      </c>
      <c r="Q9642" t="s">
        <v>29</v>
      </c>
      <c r="R9642">
        <v>4.54</v>
      </c>
      <c r="S9642">
        <v>34</v>
      </c>
      <c r="T9642">
        <v>0.67</v>
      </c>
      <c r="U9642">
        <v>2.2999999999999998</v>
      </c>
      <c r="V9642" t="s">
        <v>262</v>
      </c>
      <c r="W9642" t="s">
        <v>45</v>
      </c>
      <c r="X9642">
        <v>1</v>
      </c>
      <c r="Y9642" t="str">
        <f>IF(tblRides[[#This Row],[supply_demand_ratio]]&lt;0.8,"Below 0.8",IF(tblRides[[#This Row],[supply_demand_ratio]]&lt;1,"Between 0.8-1.0",IF(tblRides[[#This Row],[supply_demand_ratio]]&lt;=1.2,"Between 1.0-1.2","Above 1.2")))</f>
        <v>Between 1.0-1.2</v>
      </c>
    </row>
    <row r="9643" spans="1:25" x14ac:dyDescent="0.3">
      <c r="A9643" t="s">
        <v>9698</v>
      </c>
      <c r="B9643" s="1">
        <v>46109.711111111108</v>
      </c>
      <c r="C9643" s="2">
        <v>46109</v>
      </c>
      <c r="D9643">
        <v>17</v>
      </c>
      <c r="E9643" t="s">
        <v>36</v>
      </c>
      <c r="F9643" t="s">
        <v>26</v>
      </c>
      <c r="G9643">
        <v>9.6999999999999993</v>
      </c>
      <c r="H9643">
        <v>193.67</v>
      </c>
      <c r="J9643">
        <v>1</v>
      </c>
      <c r="K9643">
        <v>4.5</v>
      </c>
      <c r="L9643">
        <v>4.3</v>
      </c>
      <c r="M9643">
        <v>98</v>
      </c>
      <c r="N9643" t="s">
        <v>27</v>
      </c>
      <c r="O9643">
        <v>1.0009999999999999</v>
      </c>
      <c r="P9643" t="s">
        <v>37</v>
      </c>
      <c r="Q9643" t="s">
        <v>38</v>
      </c>
      <c r="R9643">
        <v>4.7300000000000004</v>
      </c>
      <c r="S9643">
        <v>7</v>
      </c>
      <c r="U9643">
        <v>-0.2</v>
      </c>
      <c r="V9643" t="s">
        <v>262</v>
      </c>
      <c r="W9643" t="s">
        <v>31</v>
      </c>
      <c r="X9643">
        <v>0</v>
      </c>
      <c r="Y9643" t="str">
        <f>IF(tblRides[[#This Row],[supply_demand_ratio]]&lt;0.8,"Below 0.8",IF(tblRides[[#This Row],[supply_demand_ratio]]&lt;1,"Between 0.8-1.0",IF(tblRides[[#This Row],[supply_demand_ratio]]&lt;=1.2,"Between 1.0-1.2","Above 1.2")))</f>
        <v>Between 1.0-1.2</v>
      </c>
    </row>
    <row r="9644" spans="1:25" x14ac:dyDescent="0.3">
      <c r="A9644" t="s">
        <v>9699</v>
      </c>
      <c r="B9644" s="1">
        <v>46109.713888888888</v>
      </c>
      <c r="C9644" s="2">
        <v>46109</v>
      </c>
      <c r="D9644">
        <v>17</v>
      </c>
      <c r="E9644" t="s">
        <v>33</v>
      </c>
      <c r="F9644" t="s">
        <v>34</v>
      </c>
      <c r="G9644">
        <v>6.2</v>
      </c>
      <c r="H9644">
        <v>131.5</v>
      </c>
      <c r="I9644">
        <v>132.28</v>
      </c>
      <c r="J9644">
        <v>1.1000000000000001</v>
      </c>
      <c r="K9644">
        <v>6.6</v>
      </c>
      <c r="L9644">
        <v>4.7</v>
      </c>
      <c r="M9644">
        <v>76</v>
      </c>
      <c r="N9644" t="s">
        <v>27</v>
      </c>
      <c r="O9644">
        <v>0.80300000000000005</v>
      </c>
      <c r="P9644" t="s">
        <v>28</v>
      </c>
      <c r="Q9644" t="s">
        <v>29</v>
      </c>
      <c r="R9644">
        <v>4.7</v>
      </c>
      <c r="S9644">
        <v>0</v>
      </c>
      <c r="T9644">
        <v>0.78</v>
      </c>
      <c r="U9644">
        <v>-1.9</v>
      </c>
      <c r="V9644" t="s">
        <v>262</v>
      </c>
      <c r="W9644" t="s">
        <v>45</v>
      </c>
      <c r="X9644">
        <v>1</v>
      </c>
      <c r="Y9644" t="str">
        <f>IF(tblRides[[#This Row],[supply_demand_ratio]]&lt;0.8,"Below 0.8",IF(tblRides[[#This Row],[supply_demand_ratio]]&lt;1,"Between 0.8-1.0",IF(tblRides[[#This Row],[supply_demand_ratio]]&lt;=1.2,"Between 1.0-1.2","Above 1.2")))</f>
        <v>Between 0.8-1.0</v>
      </c>
    </row>
    <row r="9645" spans="1:25" x14ac:dyDescent="0.3">
      <c r="A9645" t="s">
        <v>9700</v>
      </c>
      <c r="B9645" s="1">
        <v>46109.719444444447</v>
      </c>
      <c r="C9645" s="2">
        <v>46109</v>
      </c>
      <c r="D9645">
        <v>17</v>
      </c>
      <c r="E9645" t="s">
        <v>36</v>
      </c>
      <c r="F9645" t="s">
        <v>26</v>
      </c>
      <c r="G9645">
        <v>5.6</v>
      </c>
      <c r="H9645">
        <v>150.76</v>
      </c>
      <c r="I9645">
        <v>155.97999999999999</v>
      </c>
      <c r="J9645">
        <v>1.3</v>
      </c>
      <c r="K9645">
        <v>8.1999999999999993</v>
      </c>
      <c r="L9645">
        <v>5.5</v>
      </c>
      <c r="M9645">
        <v>80</v>
      </c>
      <c r="N9645" t="s">
        <v>27</v>
      </c>
      <c r="O9645">
        <v>0.70099999999999996</v>
      </c>
      <c r="P9645" t="s">
        <v>28</v>
      </c>
      <c r="Q9645" t="s">
        <v>29</v>
      </c>
      <c r="R9645">
        <v>4.8</v>
      </c>
      <c r="S9645">
        <v>8</v>
      </c>
      <c r="T9645">
        <v>5.22</v>
      </c>
      <c r="U9645">
        <v>-2.7</v>
      </c>
      <c r="V9645" t="s">
        <v>262</v>
      </c>
      <c r="W9645" t="s">
        <v>45</v>
      </c>
      <c r="X9645">
        <v>1</v>
      </c>
      <c r="Y9645" t="str">
        <f>IF(tblRides[[#This Row],[supply_demand_ratio]]&lt;0.8,"Below 0.8",IF(tblRides[[#This Row],[supply_demand_ratio]]&lt;1,"Between 0.8-1.0",IF(tblRides[[#This Row],[supply_demand_ratio]]&lt;=1.2,"Between 1.0-1.2","Above 1.2")))</f>
        <v>Below 0.8</v>
      </c>
    </row>
    <row r="9646" spans="1:25" x14ac:dyDescent="0.3">
      <c r="A9646" t="s">
        <v>9701</v>
      </c>
      <c r="B9646" s="1">
        <v>46109.72152777778</v>
      </c>
      <c r="C9646" s="2">
        <v>46109</v>
      </c>
      <c r="D9646">
        <v>17</v>
      </c>
      <c r="E9646" t="s">
        <v>25</v>
      </c>
      <c r="F9646" t="s">
        <v>26</v>
      </c>
      <c r="G9646">
        <v>4</v>
      </c>
      <c r="H9646">
        <v>130.21</v>
      </c>
      <c r="I9646">
        <v>126.3</v>
      </c>
      <c r="J9646">
        <v>1.2</v>
      </c>
      <c r="K9646">
        <v>4.8</v>
      </c>
      <c r="L9646">
        <v>6.8</v>
      </c>
      <c r="M9646">
        <v>113</v>
      </c>
      <c r="N9646" t="s">
        <v>27</v>
      </c>
      <c r="O9646">
        <v>0.873</v>
      </c>
      <c r="P9646" t="s">
        <v>28</v>
      </c>
      <c r="Q9646" t="s">
        <v>29</v>
      </c>
      <c r="R9646">
        <v>4.75</v>
      </c>
      <c r="S9646">
        <v>5</v>
      </c>
      <c r="T9646">
        <v>-3.91</v>
      </c>
      <c r="U9646">
        <v>2</v>
      </c>
      <c r="V9646" t="s">
        <v>262</v>
      </c>
      <c r="W9646" t="s">
        <v>31</v>
      </c>
      <c r="X9646">
        <v>1</v>
      </c>
      <c r="Y9646" t="str">
        <f>IF(tblRides[[#This Row],[supply_demand_ratio]]&lt;0.8,"Below 0.8",IF(tblRides[[#This Row],[supply_demand_ratio]]&lt;1,"Between 0.8-1.0",IF(tblRides[[#This Row],[supply_demand_ratio]]&lt;=1.2,"Between 1.0-1.2","Above 1.2")))</f>
        <v>Between 0.8-1.0</v>
      </c>
    </row>
    <row r="9647" spans="1:25" x14ac:dyDescent="0.3">
      <c r="A9647" t="s">
        <v>9702</v>
      </c>
      <c r="B9647" s="1">
        <v>46109.761111111111</v>
      </c>
      <c r="C9647" s="2">
        <v>46109</v>
      </c>
      <c r="D9647">
        <v>18</v>
      </c>
      <c r="E9647" t="s">
        <v>62</v>
      </c>
      <c r="F9647" t="s">
        <v>26</v>
      </c>
      <c r="G9647">
        <v>4.5999999999999996</v>
      </c>
      <c r="H9647">
        <v>115.98</v>
      </c>
      <c r="I9647">
        <v>116.62</v>
      </c>
      <c r="J9647">
        <v>1.1000000000000001</v>
      </c>
      <c r="K9647">
        <v>7.2</v>
      </c>
      <c r="L9647">
        <v>6.7</v>
      </c>
      <c r="M9647">
        <v>39</v>
      </c>
      <c r="N9647" t="s">
        <v>41</v>
      </c>
      <c r="O9647">
        <v>0.80100000000000005</v>
      </c>
      <c r="P9647" t="s">
        <v>28</v>
      </c>
      <c r="Q9647" t="s">
        <v>29</v>
      </c>
      <c r="R9647">
        <v>4.7</v>
      </c>
      <c r="S9647">
        <v>143</v>
      </c>
      <c r="T9647">
        <v>0.64</v>
      </c>
      <c r="U9647">
        <v>-0.5</v>
      </c>
      <c r="V9647" t="s">
        <v>262</v>
      </c>
      <c r="W9647" t="s">
        <v>45</v>
      </c>
      <c r="X9647">
        <v>1</v>
      </c>
      <c r="Y9647" t="str">
        <f>IF(tblRides[[#This Row],[supply_demand_ratio]]&lt;0.8,"Below 0.8",IF(tblRides[[#This Row],[supply_demand_ratio]]&lt;1,"Between 0.8-1.0",IF(tblRides[[#This Row],[supply_demand_ratio]]&lt;=1.2,"Between 1.0-1.2","Above 1.2")))</f>
        <v>Between 0.8-1.0</v>
      </c>
    </row>
    <row r="9648" spans="1:25" x14ac:dyDescent="0.3">
      <c r="A9648" t="s">
        <v>9703</v>
      </c>
      <c r="B9648" s="1">
        <v>46109.785416666666</v>
      </c>
      <c r="C9648" s="2">
        <v>46109</v>
      </c>
      <c r="D9648">
        <v>18</v>
      </c>
      <c r="E9648" t="s">
        <v>25</v>
      </c>
      <c r="F9648" t="s">
        <v>34</v>
      </c>
      <c r="G9648">
        <v>7.8</v>
      </c>
      <c r="H9648">
        <v>205.52</v>
      </c>
      <c r="J9648">
        <v>1.2</v>
      </c>
      <c r="K9648">
        <v>7.7</v>
      </c>
      <c r="L9648">
        <v>11.3</v>
      </c>
      <c r="M9648">
        <v>123</v>
      </c>
      <c r="N9648" t="s">
        <v>72</v>
      </c>
      <c r="O9648">
        <v>0.80400000000000005</v>
      </c>
      <c r="P9648" t="s">
        <v>58</v>
      </c>
      <c r="Q9648" t="s">
        <v>59</v>
      </c>
      <c r="R9648">
        <v>4.71</v>
      </c>
      <c r="S9648">
        <v>0</v>
      </c>
      <c r="U9648">
        <v>3.6</v>
      </c>
      <c r="V9648" t="s">
        <v>262</v>
      </c>
      <c r="W9648" t="s">
        <v>45</v>
      </c>
      <c r="X9648">
        <v>0</v>
      </c>
      <c r="Y9648" t="str">
        <f>IF(tblRides[[#This Row],[supply_demand_ratio]]&lt;0.8,"Below 0.8",IF(tblRides[[#This Row],[supply_demand_ratio]]&lt;1,"Between 0.8-1.0",IF(tblRides[[#This Row],[supply_demand_ratio]]&lt;=1.2,"Between 1.0-1.2","Above 1.2")))</f>
        <v>Between 0.8-1.0</v>
      </c>
    </row>
    <row r="9649" spans="1:25" x14ac:dyDescent="0.3">
      <c r="A9649" t="s">
        <v>9704</v>
      </c>
      <c r="B9649" s="1">
        <v>46109.792361111111</v>
      </c>
      <c r="C9649" s="2">
        <v>46109</v>
      </c>
      <c r="D9649">
        <v>19</v>
      </c>
      <c r="E9649" t="s">
        <v>36</v>
      </c>
      <c r="F9649" t="s">
        <v>26</v>
      </c>
      <c r="G9649">
        <v>9.1999999999999993</v>
      </c>
      <c r="H9649">
        <v>215.49</v>
      </c>
      <c r="I9649">
        <v>209.2</v>
      </c>
      <c r="J9649">
        <v>1.3</v>
      </c>
      <c r="K9649">
        <v>3.5</v>
      </c>
      <c r="L9649">
        <v>3.8</v>
      </c>
      <c r="M9649">
        <v>76</v>
      </c>
      <c r="N9649" t="s">
        <v>27</v>
      </c>
      <c r="O9649">
        <v>0.58399999999999996</v>
      </c>
      <c r="P9649" t="s">
        <v>28</v>
      </c>
      <c r="Q9649" t="s">
        <v>29</v>
      </c>
      <c r="R9649">
        <v>4.63</v>
      </c>
      <c r="S9649">
        <v>10</v>
      </c>
      <c r="T9649">
        <v>-6.29</v>
      </c>
      <c r="U9649">
        <v>0.3</v>
      </c>
      <c r="V9649" t="s">
        <v>262</v>
      </c>
      <c r="W9649" t="s">
        <v>31</v>
      </c>
      <c r="X9649">
        <v>1</v>
      </c>
      <c r="Y9649" t="str">
        <f>IF(tblRides[[#This Row],[supply_demand_ratio]]&lt;0.8,"Below 0.8",IF(tblRides[[#This Row],[supply_demand_ratio]]&lt;1,"Between 0.8-1.0",IF(tblRides[[#This Row],[supply_demand_ratio]]&lt;=1.2,"Between 1.0-1.2","Above 1.2")))</f>
        <v>Below 0.8</v>
      </c>
    </row>
    <row r="9650" spans="1:25" x14ac:dyDescent="0.3">
      <c r="A9650" t="s">
        <v>9705</v>
      </c>
      <c r="B9650" s="1">
        <v>46109.793055555558</v>
      </c>
      <c r="C9650" s="2">
        <v>46109</v>
      </c>
      <c r="D9650">
        <v>19</v>
      </c>
      <c r="E9650" t="s">
        <v>62</v>
      </c>
      <c r="F9650" t="s">
        <v>26</v>
      </c>
      <c r="G9650">
        <v>3.4</v>
      </c>
      <c r="H9650">
        <v>94.45</v>
      </c>
      <c r="I9650">
        <v>91.47</v>
      </c>
      <c r="J9650">
        <v>1</v>
      </c>
      <c r="K9650">
        <v>6.4</v>
      </c>
      <c r="L9650">
        <v>8.9</v>
      </c>
      <c r="M9650">
        <v>40</v>
      </c>
      <c r="N9650" t="s">
        <v>27</v>
      </c>
      <c r="O9650">
        <v>0.78100000000000003</v>
      </c>
      <c r="P9650" t="s">
        <v>28</v>
      </c>
      <c r="Q9650" t="s">
        <v>29</v>
      </c>
      <c r="R9650">
        <v>4.88</v>
      </c>
      <c r="S9650">
        <v>27</v>
      </c>
      <c r="T9650">
        <v>-2.98</v>
      </c>
      <c r="U9650">
        <v>2.5</v>
      </c>
      <c r="V9650" t="s">
        <v>262</v>
      </c>
      <c r="W9650" t="s">
        <v>45</v>
      </c>
      <c r="X9650">
        <v>1</v>
      </c>
      <c r="Y9650" t="str">
        <f>IF(tblRides[[#This Row],[supply_demand_ratio]]&lt;0.8,"Below 0.8",IF(tblRides[[#This Row],[supply_demand_ratio]]&lt;1,"Between 0.8-1.0",IF(tblRides[[#This Row],[supply_demand_ratio]]&lt;=1.2,"Between 1.0-1.2","Above 1.2")))</f>
        <v>Below 0.8</v>
      </c>
    </row>
    <row r="9651" spans="1:25" x14ac:dyDescent="0.3">
      <c r="A9651" t="s">
        <v>9706</v>
      </c>
      <c r="B9651" s="1">
        <v>46109.806250000001</v>
      </c>
      <c r="C9651" s="2">
        <v>46109</v>
      </c>
      <c r="D9651">
        <v>19</v>
      </c>
      <c r="E9651" t="s">
        <v>33</v>
      </c>
      <c r="F9651" t="s">
        <v>26</v>
      </c>
      <c r="G9651">
        <v>9.1</v>
      </c>
      <c r="H9651">
        <v>244.73</v>
      </c>
      <c r="I9651">
        <v>242.95</v>
      </c>
      <c r="J9651">
        <v>1.4</v>
      </c>
      <c r="K9651">
        <v>5.3</v>
      </c>
      <c r="L9651">
        <v>11.3</v>
      </c>
      <c r="M9651">
        <v>77</v>
      </c>
      <c r="N9651" t="s">
        <v>72</v>
      </c>
      <c r="O9651">
        <v>0.61399999999999999</v>
      </c>
      <c r="P9651" t="s">
        <v>28</v>
      </c>
      <c r="Q9651" t="s">
        <v>29</v>
      </c>
      <c r="R9651">
        <v>4.76</v>
      </c>
      <c r="S9651">
        <v>27</v>
      </c>
      <c r="T9651">
        <v>-1.78</v>
      </c>
      <c r="U9651">
        <v>6</v>
      </c>
      <c r="V9651" t="s">
        <v>262</v>
      </c>
      <c r="W9651" t="s">
        <v>45</v>
      </c>
      <c r="X9651">
        <v>1</v>
      </c>
      <c r="Y9651" t="str">
        <f>IF(tblRides[[#This Row],[supply_demand_ratio]]&lt;0.8,"Below 0.8",IF(tblRides[[#This Row],[supply_demand_ratio]]&lt;1,"Between 0.8-1.0",IF(tblRides[[#This Row],[supply_demand_ratio]]&lt;=1.2,"Between 1.0-1.2","Above 1.2")))</f>
        <v>Below 0.8</v>
      </c>
    </row>
    <row r="9652" spans="1:25" x14ac:dyDescent="0.3">
      <c r="A9652" t="s">
        <v>9707</v>
      </c>
      <c r="B9652" s="1">
        <v>46109.811805555553</v>
      </c>
      <c r="C9652" s="2">
        <v>46109</v>
      </c>
      <c r="D9652">
        <v>19</v>
      </c>
      <c r="E9652" t="s">
        <v>33</v>
      </c>
      <c r="F9652" t="s">
        <v>26</v>
      </c>
      <c r="G9652">
        <v>5.8</v>
      </c>
      <c r="H9652">
        <v>151.93</v>
      </c>
      <c r="I9652">
        <v>155.30000000000001</v>
      </c>
      <c r="J9652">
        <v>1.2</v>
      </c>
      <c r="K9652">
        <v>10.1</v>
      </c>
      <c r="L9652">
        <v>17.3</v>
      </c>
      <c r="M9652">
        <v>79</v>
      </c>
      <c r="N9652" t="s">
        <v>27</v>
      </c>
      <c r="O9652">
        <v>0.75</v>
      </c>
      <c r="P9652" t="s">
        <v>28</v>
      </c>
      <c r="Q9652" t="s">
        <v>29</v>
      </c>
      <c r="R9652">
        <v>4.75</v>
      </c>
      <c r="S9652">
        <v>22</v>
      </c>
      <c r="T9652">
        <v>3.37</v>
      </c>
      <c r="U9652">
        <v>7.2</v>
      </c>
      <c r="V9652" t="s">
        <v>262</v>
      </c>
      <c r="W9652" t="s">
        <v>77</v>
      </c>
      <c r="X9652">
        <v>1</v>
      </c>
      <c r="Y9652" t="str">
        <f>IF(tblRides[[#This Row],[supply_demand_ratio]]&lt;0.8,"Below 0.8",IF(tblRides[[#This Row],[supply_demand_ratio]]&lt;1,"Between 0.8-1.0",IF(tblRides[[#This Row],[supply_demand_ratio]]&lt;=1.2,"Between 1.0-1.2","Above 1.2")))</f>
        <v>Below 0.8</v>
      </c>
    </row>
    <row r="9653" spans="1:25" x14ac:dyDescent="0.3">
      <c r="A9653" t="s">
        <v>9708</v>
      </c>
      <c r="B9653" s="1">
        <v>46109.854166666664</v>
      </c>
      <c r="C9653" s="2">
        <v>46109</v>
      </c>
      <c r="D9653">
        <v>20</v>
      </c>
      <c r="E9653" t="s">
        <v>25</v>
      </c>
      <c r="F9653" t="s">
        <v>26</v>
      </c>
      <c r="G9653">
        <v>7.4</v>
      </c>
      <c r="H9653">
        <v>174.44</v>
      </c>
      <c r="I9653">
        <v>161.04</v>
      </c>
      <c r="J9653">
        <v>1.2</v>
      </c>
      <c r="K9653">
        <v>5.7</v>
      </c>
      <c r="L9653">
        <v>6.1</v>
      </c>
      <c r="M9653">
        <v>91</v>
      </c>
      <c r="N9653" t="s">
        <v>27</v>
      </c>
      <c r="O9653">
        <v>0.71</v>
      </c>
      <c r="P9653" t="s">
        <v>28</v>
      </c>
      <c r="Q9653" t="s">
        <v>29</v>
      </c>
      <c r="R9653">
        <v>5</v>
      </c>
      <c r="S9653">
        <v>5</v>
      </c>
      <c r="T9653">
        <v>-13.4</v>
      </c>
      <c r="U9653">
        <v>0.4</v>
      </c>
      <c r="V9653" t="s">
        <v>262</v>
      </c>
      <c r="W9653" t="s">
        <v>45</v>
      </c>
      <c r="X9653">
        <v>1</v>
      </c>
      <c r="Y9653" t="str">
        <f>IF(tblRides[[#This Row],[supply_demand_ratio]]&lt;0.8,"Below 0.8",IF(tblRides[[#This Row],[supply_demand_ratio]]&lt;1,"Between 0.8-1.0",IF(tblRides[[#This Row],[supply_demand_ratio]]&lt;=1.2,"Between 1.0-1.2","Above 1.2")))</f>
        <v>Below 0.8</v>
      </c>
    </row>
    <row r="9654" spans="1:25" x14ac:dyDescent="0.3">
      <c r="A9654" t="s">
        <v>9709</v>
      </c>
      <c r="B9654" s="1">
        <v>46109.862500000003</v>
      </c>
      <c r="C9654" s="2">
        <v>46109</v>
      </c>
      <c r="D9654">
        <v>20</v>
      </c>
      <c r="E9654" t="s">
        <v>43</v>
      </c>
      <c r="F9654" t="s">
        <v>34</v>
      </c>
      <c r="G9654">
        <v>5</v>
      </c>
      <c r="H9654">
        <v>132.37</v>
      </c>
      <c r="I9654">
        <v>125.55</v>
      </c>
      <c r="J9654">
        <v>1.1000000000000001</v>
      </c>
      <c r="K9654">
        <v>4.3</v>
      </c>
      <c r="L9654">
        <v>7.1</v>
      </c>
      <c r="M9654">
        <v>66</v>
      </c>
      <c r="N9654" t="s">
        <v>41</v>
      </c>
      <c r="O9654">
        <v>1.621</v>
      </c>
      <c r="P9654" t="s">
        <v>28</v>
      </c>
      <c r="Q9654" t="s">
        <v>29</v>
      </c>
      <c r="R9654">
        <v>4.88</v>
      </c>
      <c r="S9654">
        <v>0</v>
      </c>
      <c r="T9654">
        <v>-6.82</v>
      </c>
      <c r="U9654">
        <v>2.8</v>
      </c>
      <c r="V9654" t="s">
        <v>262</v>
      </c>
      <c r="W9654" t="s">
        <v>31</v>
      </c>
      <c r="X9654">
        <v>1</v>
      </c>
      <c r="Y9654" t="str">
        <f>IF(tblRides[[#This Row],[supply_demand_ratio]]&lt;0.8,"Below 0.8",IF(tblRides[[#This Row],[supply_demand_ratio]]&lt;1,"Between 0.8-1.0",IF(tblRides[[#This Row],[supply_demand_ratio]]&lt;=1.2,"Between 1.0-1.2","Above 1.2")))</f>
        <v>Above 1.2</v>
      </c>
    </row>
    <row r="9655" spans="1:25" x14ac:dyDescent="0.3">
      <c r="A9655" t="s">
        <v>9710</v>
      </c>
      <c r="B9655" s="1">
        <v>46109.880555555559</v>
      </c>
      <c r="C9655" s="2">
        <v>46109</v>
      </c>
      <c r="D9655">
        <v>21</v>
      </c>
      <c r="E9655" t="s">
        <v>33</v>
      </c>
      <c r="F9655" t="s">
        <v>26</v>
      </c>
      <c r="G9655">
        <v>4.5</v>
      </c>
      <c r="H9655">
        <v>123.12</v>
      </c>
      <c r="J9655">
        <v>1.1000000000000001</v>
      </c>
      <c r="K9655">
        <v>7.3</v>
      </c>
      <c r="L9655">
        <v>3.1</v>
      </c>
      <c r="M9655">
        <v>88</v>
      </c>
      <c r="N9655" t="s">
        <v>27</v>
      </c>
      <c r="O9655">
        <v>0.88900000000000001</v>
      </c>
      <c r="P9655" t="s">
        <v>58</v>
      </c>
      <c r="Q9655" t="s">
        <v>88</v>
      </c>
      <c r="R9655">
        <v>4.62</v>
      </c>
      <c r="S9655">
        <v>1</v>
      </c>
      <c r="U9655">
        <v>-4.2</v>
      </c>
      <c r="V9655" t="s">
        <v>262</v>
      </c>
      <c r="W9655" t="s">
        <v>45</v>
      </c>
      <c r="X9655">
        <v>0</v>
      </c>
      <c r="Y9655" t="str">
        <f>IF(tblRides[[#This Row],[supply_demand_ratio]]&lt;0.8,"Below 0.8",IF(tblRides[[#This Row],[supply_demand_ratio]]&lt;1,"Between 0.8-1.0",IF(tblRides[[#This Row],[supply_demand_ratio]]&lt;=1.2,"Between 1.0-1.2","Above 1.2")))</f>
        <v>Between 0.8-1.0</v>
      </c>
    </row>
    <row r="9656" spans="1:25" x14ac:dyDescent="0.3">
      <c r="A9656" t="s">
        <v>9711</v>
      </c>
      <c r="B9656" s="1">
        <v>46109.883333333331</v>
      </c>
      <c r="C9656" s="2">
        <v>46109</v>
      </c>
      <c r="D9656">
        <v>21</v>
      </c>
      <c r="E9656" t="s">
        <v>25</v>
      </c>
      <c r="F9656" t="s">
        <v>26</v>
      </c>
      <c r="G9656">
        <v>5</v>
      </c>
      <c r="H9656">
        <v>176.55</v>
      </c>
      <c r="J9656">
        <v>1.4</v>
      </c>
      <c r="K9656">
        <v>2.6</v>
      </c>
      <c r="L9656">
        <v>1</v>
      </c>
      <c r="M9656">
        <v>108</v>
      </c>
      <c r="N9656" t="s">
        <v>72</v>
      </c>
      <c r="O9656">
        <v>0.63800000000000001</v>
      </c>
      <c r="P9656" t="s">
        <v>37</v>
      </c>
      <c r="Q9656" t="s">
        <v>38</v>
      </c>
      <c r="R9656">
        <v>5</v>
      </c>
      <c r="S9656">
        <v>7</v>
      </c>
      <c r="U9656">
        <v>-1.6</v>
      </c>
      <c r="V9656" t="s">
        <v>262</v>
      </c>
      <c r="W9656" t="s">
        <v>31</v>
      </c>
      <c r="X9656">
        <v>0</v>
      </c>
      <c r="Y9656" t="str">
        <f>IF(tblRides[[#This Row],[supply_demand_ratio]]&lt;0.8,"Below 0.8",IF(tblRides[[#This Row],[supply_demand_ratio]]&lt;1,"Between 0.8-1.0",IF(tblRides[[#This Row],[supply_demand_ratio]]&lt;=1.2,"Between 1.0-1.2","Above 1.2")))</f>
        <v>Below 0.8</v>
      </c>
    </row>
    <row r="9657" spans="1:25" x14ac:dyDescent="0.3">
      <c r="A9657" t="s">
        <v>9712</v>
      </c>
      <c r="B9657" s="1">
        <v>46109.886805555558</v>
      </c>
      <c r="C9657" s="2">
        <v>46109</v>
      </c>
      <c r="D9657">
        <v>21</v>
      </c>
      <c r="E9657" t="s">
        <v>25</v>
      </c>
      <c r="F9657" t="s">
        <v>26</v>
      </c>
      <c r="G9657">
        <v>2.1</v>
      </c>
      <c r="H9657">
        <v>87.24</v>
      </c>
      <c r="I9657">
        <v>89.43</v>
      </c>
      <c r="J9657">
        <v>1.2</v>
      </c>
      <c r="K9657">
        <v>4.4000000000000004</v>
      </c>
      <c r="L9657">
        <v>5.7</v>
      </c>
      <c r="M9657">
        <v>115</v>
      </c>
      <c r="N9657" t="s">
        <v>72</v>
      </c>
      <c r="O9657">
        <v>0.74199999999999999</v>
      </c>
      <c r="P9657" t="s">
        <v>28</v>
      </c>
      <c r="Q9657" t="s">
        <v>29</v>
      </c>
      <c r="R9657">
        <v>4.6399999999999997</v>
      </c>
      <c r="S9657">
        <v>8</v>
      </c>
      <c r="T9657">
        <v>2.19</v>
      </c>
      <c r="U9657">
        <v>1.3</v>
      </c>
      <c r="V9657" t="s">
        <v>262</v>
      </c>
      <c r="W9657" t="s">
        <v>31</v>
      </c>
      <c r="X9657">
        <v>1</v>
      </c>
      <c r="Y9657" t="str">
        <f>IF(tblRides[[#This Row],[supply_demand_ratio]]&lt;0.8,"Below 0.8",IF(tblRides[[#This Row],[supply_demand_ratio]]&lt;1,"Between 0.8-1.0",IF(tblRides[[#This Row],[supply_demand_ratio]]&lt;=1.2,"Between 1.0-1.2","Above 1.2")))</f>
        <v>Below 0.8</v>
      </c>
    </row>
    <row r="9658" spans="1:25" x14ac:dyDescent="0.3">
      <c r="A9658" t="s">
        <v>9713</v>
      </c>
      <c r="B9658" s="1">
        <v>46109.957638888889</v>
      </c>
      <c r="C9658" s="2">
        <v>46109</v>
      </c>
      <c r="D9658">
        <v>22</v>
      </c>
      <c r="E9658" t="s">
        <v>62</v>
      </c>
      <c r="F9658" t="s">
        <v>26</v>
      </c>
      <c r="G9658">
        <v>4.3</v>
      </c>
      <c r="H9658">
        <v>107.3</v>
      </c>
      <c r="I9658">
        <v>110.64</v>
      </c>
      <c r="J9658">
        <v>1</v>
      </c>
      <c r="K9658">
        <v>7.2</v>
      </c>
      <c r="L9658">
        <v>10.3</v>
      </c>
      <c r="M9658">
        <v>63</v>
      </c>
      <c r="N9658" t="s">
        <v>41</v>
      </c>
      <c r="O9658">
        <v>1.375</v>
      </c>
      <c r="P9658" t="s">
        <v>28</v>
      </c>
      <c r="Q9658" t="s">
        <v>29</v>
      </c>
      <c r="R9658">
        <v>5</v>
      </c>
      <c r="S9658">
        <v>16</v>
      </c>
      <c r="T9658">
        <v>3.34</v>
      </c>
      <c r="U9658">
        <v>3.1</v>
      </c>
      <c r="V9658" t="s">
        <v>262</v>
      </c>
      <c r="W9658" t="s">
        <v>45</v>
      </c>
      <c r="X9658">
        <v>1</v>
      </c>
      <c r="Y9658" t="str">
        <f>IF(tblRides[[#This Row],[supply_demand_ratio]]&lt;0.8,"Below 0.8",IF(tblRides[[#This Row],[supply_demand_ratio]]&lt;1,"Between 0.8-1.0",IF(tblRides[[#This Row],[supply_demand_ratio]]&lt;=1.2,"Between 1.0-1.2","Above 1.2")))</f>
        <v>Above 1.2</v>
      </c>
    </row>
    <row r="9659" spans="1:25" x14ac:dyDescent="0.3">
      <c r="A9659" t="s">
        <v>9714</v>
      </c>
      <c r="B9659" s="1">
        <v>46109.960416666669</v>
      </c>
      <c r="C9659" s="2">
        <v>46109</v>
      </c>
      <c r="D9659">
        <v>23</v>
      </c>
      <c r="E9659" t="s">
        <v>43</v>
      </c>
      <c r="F9659" t="s">
        <v>26</v>
      </c>
      <c r="G9659">
        <v>1.2</v>
      </c>
      <c r="H9659">
        <v>55.64</v>
      </c>
      <c r="J9659">
        <v>1</v>
      </c>
      <c r="K9659">
        <v>4.2</v>
      </c>
      <c r="L9659">
        <v>3.3</v>
      </c>
      <c r="M9659">
        <v>76</v>
      </c>
      <c r="N9659" t="s">
        <v>41</v>
      </c>
      <c r="O9659">
        <v>1.6379999999999999</v>
      </c>
      <c r="P9659" t="s">
        <v>58</v>
      </c>
      <c r="Q9659" t="s">
        <v>59</v>
      </c>
      <c r="R9659">
        <v>4.03</v>
      </c>
      <c r="S9659">
        <v>44</v>
      </c>
      <c r="U9659">
        <v>-0.9</v>
      </c>
      <c r="V9659" t="s">
        <v>262</v>
      </c>
      <c r="W9659" t="s">
        <v>31</v>
      </c>
      <c r="X9659">
        <v>0</v>
      </c>
      <c r="Y9659" t="str">
        <f>IF(tblRides[[#This Row],[supply_demand_ratio]]&lt;0.8,"Below 0.8",IF(tblRides[[#This Row],[supply_demand_ratio]]&lt;1,"Between 0.8-1.0",IF(tblRides[[#This Row],[supply_demand_ratio]]&lt;=1.2,"Between 1.0-1.2","Above 1.2")))</f>
        <v>Above 1.2</v>
      </c>
    </row>
    <row r="9660" spans="1:25" x14ac:dyDescent="0.3">
      <c r="A9660" t="s">
        <v>9715</v>
      </c>
      <c r="B9660" s="1">
        <v>46109.966666666667</v>
      </c>
      <c r="C9660" s="2">
        <v>46109</v>
      </c>
      <c r="D9660">
        <v>23</v>
      </c>
      <c r="E9660" t="s">
        <v>43</v>
      </c>
      <c r="F9660" t="s">
        <v>26</v>
      </c>
      <c r="G9660">
        <v>9.4</v>
      </c>
      <c r="H9660">
        <v>169.78</v>
      </c>
      <c r="J9660">
        <v>1</v>
      </c>
      <c r="K9660">
        <v>2</v>
      </c>
      <c r="L9660">
        <v>1</v>
      </c>
      <c r="M9660">
        <v>67</v>
      </c>
      <c r="N9660" t="s">
        <v>41</v>
      </c>
      <c r="O9660">
        <v>1.212</v>
      </c>
      <c r="P9660" t="s">
        <v>58</v>
      </c>
      <c r="Q9660" t="s">
        <v>59</v>
      </c>
      <c r="R9660">
        <v>4.62</v>
      </c>
      <c r="S9660">
        <v>15</v>
      </c>
      <c r="U9660">
        <v>-1</v>
      </c>
      <c r="V9660" t="s">
        <v>262</v>
      </c>
      <c r="W9660" t="s">
        <v>31</v>
      </c>
      <c r="X9660">
        <v>0</v>
      </c>
      <c r="Y9660" t="str">
        <f>IF(tblRides[[#This Row],[supply_demand_ratio]]&lt;0.8,"Below 0.8",IF(tblRides[[#This Row],[supply_demand_ratio]]&lt;1,"Between 0.8-1.0",IF(tblRides[[#This Row],[supply_demand_ratio]]&lt;=1.2,"Between 1.0-1.2","Above 1.2")))</f>
        <v>Above 1.2</v>
      </c>
    </row>
    <row r="9661" spans="1:25" x14ac:dyDescent="0.3">
      <c r="A9661" t="s">
        <v>9716</v>
      </c>
      <c r="B9661" s="1">
        <v>46109.976388888892</v>
      </c>
      <c r="C9661" s="2">
        <v>46109</v>
      </c>
      <c r="D9661">
        <v>23</v>
      </c>
      <c r="E9661" t="s">
        <v>25</v>
      </c>
      <c r="F9661" t="s">
        <v>34</v>
      </c>
      <c r="G9661">
        <v>1.9</v>
      </c>
      <c r="H9661">
        <v>97.66</v>
      </c>
      <c r="I9661">
        <v>96.85</v>
      </c>
      <c r="J9661">
        <v>1.3</v>
      </c>
      <c r="K9661">
        <v>4.5999999999999996</v>
      </c>
      <c r="L9661">
        <v>3.2</v>
      </c>
      <c r="M9661">
        <v>108</v>
      </c>
      <c r="N9661" t="s">
        <v>72</v>
      </c>
      <c r="O9661">
        <v>0.74</v>
      </c>
      <c r="P9661" t="s">
        <v>28</v>
      </c>
      <c r="Q9661" t="s">
        <v>29</v>
      </c>
      <c r="R9661">
        <v>4.7</v>
      </c>
      <c r="S9661">
        <v>0</v>
      </c>
      <c r="T9661">
        <v>-0.81</v>
      </c>
      <c r="U9661">
        <v>-1.4</v>
      </c>
      <c r="V9661" t="s">
        <v>262</v>
      </c>
      <c r="W9661" t="s">
        <v>31</v>
      </c>
      <c r="X9661">
        <v>1</v>
      </c>
      <c r="Y9661" t="str">
        <f>IF(tblRides[[#This Row],[supply_demand_ratio]]&lt;0.8,"Below 0.8",IF(tblRides[[#This Row],[supply_demand_ratio]]&lt;1,"Between 0.8-1.0",IF(tblRides[[#This Row],[supply_demand_ratio]]&lt;=1.2,"Between 1.0-1.2","Above 1.2")))</f>
        <v>Below 0.8</v>
      </c>
    </row>
    <row r="9662" spans="1:25" x14ac:dyDescent="0.3">
      <c r="A9662" t="s">
        <v>9717</v>
      </c>
      <c r="B9662" s="1">
        <v>46109.987500000003</v>
      </c>
      <c r="C9662" s="2">
        <v>46109</v>
      </c>
      <c r="D9662">
        <v>23</v>
      </c>
      <c r="E9662" t="s">
        <v>33</v>
      </c>
      <c r="F9662" t="s">
        <v>26</v>
      </c>
      <c r="G9662">
        <v>8.1999999999999993</v>
      </c>
      <c r="H9662">
        <v>153.69</v>
      </c>
      <c r="I9662">
        <v>148.86000000000001</v>
      </c>
      <c r="J9662">
        <v>1</v>
      </c>
      <c r="K9662">
        <v>2</v>
      </c>
      <c r="L9662">
        <v>5.2</v>
      </c>
      <c r="M9662">
        <v>83</v>
      </c>
      <c r="N9662" t="s">
        <v>41</v>
      </c>
      <c r="O9662">
        <v>1.109</v>
      </c>
      <c r="P9662" t="s">
        <v>28</v>
      </c>
      <c r="Q9662" t="s">
        <v>29</v>
      </c>
      <c r="R9662">
        <v>4.6900000000000004</v>
      </c>
      <c r="S9662">
        <v>7</v>
      </c>
      <c r="T9662">
        <v>-4.83</v>
      </c>
      <c r="U9662">
        <v>3.2</v>
      </c>
      <c r="V9662" t="s">
        <v>262</v>
      </c>
      <c r="W9662" t="s">
        <v>31</v>
      </c>
      <c r="X9662">
        <v>1</v>
      </c>
      <c r="Y9662" t="str">
        <f>IF(tblRides[[#This Row],[supply_demand_ratio]]&lt;0.8,"Below 0.8",IF(tblRides[[#This Row],[supply_demand_ratio]]&lt;1,"Between 0.8-1.0",IF(tblRides[[#This Row],[supply_demand_ratio]]&lt;=1.2,"Between 1.0-1.2","Above 1.2")))</f>
        <v>Between 1.0-1.2</v>
      </c>
    </row>
    <row r="9663" spans="1:25" x14ac:dyDescent="0.3">
      <c r="A9663" t="s">
        <v>9718</v>
      </c>
      <c r="B9663" s="1">
        <v>46110.004861111112</v>
      </c>
      <c r="C9663" s="2">
        <v>46110</v>
      </c>
      <c r="D9663">
        <v>0</v>
      </c>
      <c r="E9663" t="s">
        <v>43</v>
      </c>
      <c r="F9663" t="s">
        <v>26</v>
      </c>
      <c r="G9663">
        <v>2.7</v>
      </c>
      <c r="H9663">
        <v>74.430000000000007</v>
      </c>
      <c r="I9663">
        <v>71.41</v>
      </c>
      <c r="J9663">
        <v>1</v>
      </c>
      <c r="K9663">
        <v>2.8</v>
      </c>
      <c r="L9663">
        <v>4</v>
      </c>
      <c r="M9663">
        <v>59</v>
      </c>
      <c r="N9663" t="s">
        <v>41</v>
      </c>
      <c r="O9663">
        <v>1.4359999999999999</v>
      </c>
      <c r="P9663" t="s">
        <v>28</v>
      </c>
      <c r="Q9663" t="s">
        <v>29</v>
      </c>
      <c r="R9663">
        <v>4.66</v>
      </c>
      <c r="S9663">
        <v>27</v>
      </c>
      <c r="T9663">
        <v>-3.02</v>
      </c>
      <c r="U9663">
        <v>1.2</v>
      </c>
      <c r="V9663" t="s">
        <v>374</v>
      </c>
      <c r="W9663" t="s">
        <v>31</v>
      </c>
      <c r="X9663">
        <v>1</v>
      </c>
      <c r="Y9663" t="str">
        <f>IF(tblRides[[#This Row],[supply_demand_ratio]]&lt;0.8,"Below 0.8",IF(tblRides[[#This Row],[supply_demand_ratio]]&lt;1,"Between 0.8-1.0",IF(tblRides[[#This Row],[supply_demand_ratio]]&lt;=1.2,"Between 1.0-1.2","Above 1.2")))</f>
        <v>Above 1.2</v>
      </c>
    </row>
    <row r="9664" spans="1:25" x14ac:dyDescent="0.3">
      <c r="A9664" t="s">
        <v>9719</v>
      </c>
      <c r="B9664" s="1">
        <v>46110.008333333331</v>
      </c>
      <c r="C9664" s="2">
        <v>46110</v>
      </c>
      <c r="D9664">
        <v>0</v>
      </c>
      <c r="E9664" t="s">
        <v>36</v>
      </c>
      <c r="F9664" t="s">
        <v>26</v>
      </c>
      <c r="G9664">
        <v>13</v>
      </c>
      <c r="H9664">
        <v>239.58</v>
      </c>
      <c r="I9664">
        <v>242.27</v>
      </c>
      <c r="J9664">
        <v>1</v>
      </c>
      <c r="K9664">
        <v>3.4</v>
      </c>
      <c r="L9664">
        <v>5.2</v>
      </c>
      <c r="M9664">
        <v>109</v>
      </c>
      <c r="N9664" t="s">
        <v>41</v>
      </c>
      <c r="O9664">
        <v>1.6060000000000001</v>
      </c>
      <c r="P9664" t="s">
        <v>28</v>
      </c>
      <c r="Q9664" t="s">
        <v>29</v>
      </c>
      <c r="R9664">
        <v>4.82</v>
      </c>
      <c r="S9664">
        <v>7</v>
      </c>
      <c r="T9664">
        <v>2.69</v>
      </c>
      <c r="U9664">
        <v>1.8</v>
      </c>
      <c r="V9664" t="s">
        <v>374</v>
      </c>
      <c r="W9664" t="s">
        <v>31</v>
      </c>
      <c r="X9664">
        <v>1</v>
      </c>
      <c r="Y9664" t="str">
        <f>IF(tblRides[[#This Row],[supply_demand_ratio]]&lt;0.8,"Below 0.8",IF(tblRides[[#This Row],[supply_demand_ratio]]&lt;1,"Between 0.8-1.0",IF(tblRides[[#This Row],[supply_demand_ratio]]&lt;=1.2,"Between 1.0-1.2","Above 1.2")))</f>
        <v>Above 1.2</v>
      </c>
    </row>
    <row r="9665" spans="1:25" x14ac:dyDescent="0.3">
      <c r="A9665" t="s">
        <v>9720</v>
      </c>
      <c r="B9665" s="1">
        <v>46110.011805555558</v>
      </c>
      <c r="C9665" s="2">
        <v>46110</v>
      </c>
      <c r="D9665">
        <v>0</v>
      </c>
      <c r="E9665" t="s">
        <v>33</v>
      </c>
      <c r="F9665" t="s">
        <v>34</v>
      </c>
      <c r="G9665">
        <v>1</v>
      </c>
      <c r="H9665">
        <v>56.33</v>
      </c>
      <c r="I9665">
        <v>54.18</v>
      </c>
      <c r="J9665">
        <v>1</v>
      </c>
      <c r="K9665">
        <v>7.9</v>
      </c>
      <c r="L9665">
        <v>9.6</v>
      </c>
      <c r="M9665">
        <v>97</v>
      </c>
      <c r="N9665" t="s">
        <v>41</v>
      </c>
      <c r="O9665">
        <v>1.296</v>
      </c>
      <c r="P9665" t="s">
        <v>28</v>
      </c>
      <c r="Q9665" t="s">
        <v>29</v>
      </c>
      <c r="R9665">
        <v>4.62</v>
      </c>
      <c r="S9665">
        <v>0</v>
      </c>
      <c r="T9665">
        <v>-2.15</v>
      </c>
      <c r="U9665">
        <v>1.7</v>
      </c>
      <c r="V9665" t="s">
        <v>374</v>
      </c>
      <c r="W9665" t="s">
        <v>45</v>
      </c>
      <c r="X9665">
        <v>1</v>
      </c>
      <c r="Y9665" t="str">
        <f>IF(tblRides[[#This Row],[supply_demand_ratio]]&lt;0.8,"Below 0.8",IF(tblRides[[#This Row],[supply_demand_ratio]]&lt;1,"Between 0.8-1.0",IF(tblRides[[#This Row],[supply_demand_ratio]]&lt;=1.2,"Between 1.0-1.2","Above 1.2")))</f>
        <v>Above 1.2</v>
      </c>
    </row>
    <row r="9666" spans="1:25" x14ac:dyDescent="0.3">
      <c r="A9666" t="s">
        <v>9721</v>
      </c>
      <c r="B9666" s="1">
        <v>46110.013194444444</v>
      </c>
      <c r="C9666" s="2">
        <v>46110</v>
      </c>
      <c r="D9666">
        <v>0</v>
      </c>
      <c r="E9666" t="s">
        <v>25</v>
      </c>
      <c r="F9666" t="s">
        <v>26</v>
      </c>
      <c r="G9666">
        <v>5.2</v>
      </c>
      <c r="H9666">
        <v>110.61</v>
      </c>
      <c r="I9666">
        <v>108.65</v>
      </c>
      <c r="J9666">
        <v>1</v>
      </c>
      <c r="K9666">
        <v>2</v>
      </c>
      <c r="L9666">
        <v>4.4000000000000004</v>
      </c>
      <c r="M9666">
        <v>129</v>
      </c>
      <c r="N9666" t="s">
        <v>41</v>
      </c>
      <c r="O9666">
        <v>1.2490000000000001</v>
      </c>
      <c r="P9666" t="s">
        <v>28</v>
      </c>
      <c r="Q9666" t="s">
        <v>29</v>
      </c>
      <c r="R9666">
        <v>4.74</v>
      </c>
      <c r="S9666">
        <v>17</v>
      </c>
      <c r="T9666">
        <v>-1.96</v>
      </c>
      <c r="U9666">
        <v>2.4</v>
      </c>
      <c r="V9666" t="s">
        <v>374</v>
      </c>
      <c r="W9666" t="s">
        <v>31</v>
      </c>
      <c r="X9666">
        <v>1</v>
      </c>
      <c r="Y9666" t="str">
        <f>IF(tblRides[[#This Row],[supply_demand_ratio]]&lt;0.8,"Below 0.8",IF(tblRides[[#This Row],[supply_demand_ratio]]&lt;1,"Between 0.8-1.0",IF(tblRides[[#This Row],[supply_demand_ratio]]&lt;=1.2,"Between 1.0-1.2","Above 1.2")))</f>
        <v>Above 1.2</v>
      </c>
    </row>
    <row r="9667" spans="1:25" x14ac:dyDescent="0.3">
      <c r="A9667" t="s">
        <v>9722</v>
      </c>
      <c r="B9667" s="1">
        <v>46110.025000000001</v>
      </c>
      <c r="C9667" s="2">
        <v>46110</v>
      </c>
      <c r="D9667">
        <v>0</v>
      </c>
      <c r="E9667" t="s">
        <v>33</v>
      </c>
      <c r="F9667" t="s">
        <v>34</v>
      </c>
      <c r="G9667">
        <v>13.3</v>
      </c>
      <c r="H9667">
        <v>259.55</v>
      </c>
      <c r="J9667">
        <v>1</v>
      </c>
      <c r="K9667">
        <v>2</v>
      </c>
      <c r="M9667">
        <v>107</v>
      </c>
      <c r="N9667" t="s">
        <v>41</v>
      </c>
      <c r="O9667">
        <v>1.5009999999999999</v>
      </c>
      <c r="P9667" t="s">
        <v>82</v>
      </c>
      <c r="Q9667" t="s">
        <v>83</v>
      </c>
      <c r="R9667">
        <v>4.78</v>
      </c>
      <c r="S9667">
        <v>0</v>
      </c>
      <c r="V9667" t="s">
        <v>374</v>
      </c>
      <c r="W9667" t="s">
        <v>31</v>
      </c>
      <c r="X9667">
        <v>0</v>
      </c>
      <c r="Y9667" t="str">
        <f>IF(tblRides[[#This Row],[supply_demand_ratio]]&lt;0.8,"Below 0.8",IF(tblRides[[#This Row],[supply_demand_ratio]]&lt;1,"Between 0.8-1.0",IF(tblRides[[#This Row],[supply_demand_ratio]]&lt;=1.2,"Between 1.0-1.2","Above 1.2")))</f>
        <v>Above 1.2</v>
      </c>
    </row>
    <row r="9668" spans="1:25" x14ac:dyDescent="0.3">
      <c r="A9668" t="s">
        <v>9723</v>
      </c>
      <c r="B9668" s="1">
        <v>46110.02847222222</v>
      </c>
      <c r="C9668" s="2">
        <v>46110</v>
      </c>
      <c r="D9668">
        <v>0</v>
      </c>
      <c r="E9668" t="s">
        <v>25</v>
      </c>
      <c r="F9668" t="s">
        <v>26</v>
      </c>
      <c r="G9668">
        <v>8.4</v>
      </c>
      <c r="H9668">
        <v>206.55</v>
      </c>
      <c r="I9668">
        <v>196.88</v>
      </c>
      <c r="J9668">
        <v>1.1000000000000001</v>
      </c>
      <c r="K9668">
        <v>4</v>
      </c>
      <c r="L9668">
        <v>5.9</v>
      </c>
      <c r="M9668">
        <v>103</v>
      </c>
      <c r="N9668" t="s">
        <v>27</v>
      </c>
      <c r="O9668">
        <v>0.91100000000000003</v>
      </c>
      <c r="P9668" t="s">
        <v>28</v>
      </c>
      <c r="Q9668" t="s">
        <v>29</v>
      </c>
      <c r="R9668">
        <v>5</v>
      </c>
      <c r="S9668">
        <v>2</v>
      </c>
      <c r="T9668">
        <v>-9.67</v>
      </c>
      <c r="U9668">
        <v>1.9</v>
      </c>
      <c r="V9668" t="s">
        <v>374</v>
      </c>
      <c r="W9668" t="s">
        <v>31</v>
      </c>
      <c r="X9668">
        <v>1</v>
      </c>
      <c r="Y9668" t="str">
        <f>IF(tblRides[[#This Row],[supply_demand_ratio]]&lt;0.8,"Below 0.8",IF(tblRides[[#This Row],[supply_demand_ratio]]&lt;1,"Between 0.8-1.0",IF(tblRides[[#This Row],[supply_demand_ratio]]&lt;=1.2,"Between 1.0-1.2","Above 1.2")))</f>
        <v>Between 0.8-1.0</v>
      </c>
    </row>
    <row r="9669" spans="1:25" x14ac:dyDescent="0.3">
      <c r="A9669" t="s">
        <v>9724</v>
      </c>
      <c r="B9669" s="1">
        <v>46110.040972222225</v>
      </c>
      <c r="C9669" s="2">
        <v>46110</v>
      </c>
      <c r="D9669">
        <v>0</v>
      </c>
      <c r="E9669" t="s">
        <v>36</v>
      </c>
      <c r="F9669" t="s">
        <v>26</v>
      </c>
      <c r="G9669">
        <v>4.3</v>
      </c>
      <c r="H9669">
        <v>114.16</v>
      </c>
      <c r="I9669">
        <v>120.11</v>
      </c>
      <c r="J9669">
        <v>1.1000000000000001</v>
      </c>
      <c r="K9669">
        <v>4.2</v>
      </c>
      <c r="L9669">
        <v>6</v>
      </c>
      <c r="M9669">
        <v>115</v>
      </c>
      <c r="N9669" t="s">
        <v>27</v>
      </c>
      <c r="O9669">
        <v>1.214</v>
      </c>
      <c r="P9669" t="s">
        <v>28</v>
      </c>
      <c r="Q9669" t="s">
        <v>29</v>
      </c>
      <c r="R9669">
        <v>5</v>
      </c>
      <c r="S9669">
        <v>22</v>
      </c>
      <c r="T9669">
        <v>5.95</v>
      </c>
      <c r="U9669">
        <v>1.8</v>
      </c>
      <c r="V9669" t="s">
        <v>374</v>
      </c>
      <c r="W9669" t="s">
        <v>31</v>
      </c>
      <c r="X9669">
        <v>1</v>
      </c>
      <c r="Y9669" t="str">
        <f>IF(tblRides[[#This Row],[supply_demand_ratio]]&lt;0.8,"Below 0.8",IF(tblRides[[#This Row],[supply_demand_ratio]]&lt;1,"Between 0.8-1.0",IF(tblRides[[#This Row],[supply_demand_ratio]]&lt;=1.2,"Between 1.0-1.2","Above 1.2")))</f>
        <v>Above 1.2</v>
      </c>
    </row>
    <row r="9670" spans="1:25" x14ac:dyDescent="0.3">
      <c r="A9670" t="s">
        <v>9725</v>
      </c>
      <c r="B9670" s="1">
        <v>46110.067361111112</v>
      </c>
      <c r="C9670" s="2">
        <v>46110</v>
      </c>
      <c r="D9670">
        <v>1</v>
      </c>
      <c r="E9670" t="s">
        <v>25</v>
      </c>
      <c r="F9670" t="s">
        <v>26</v>
      </c>
      <c r="G9670">
        <v>18</v>
      </c>
      <c r="H9670">
        <v>424.72</v>
      </c>
      <c r="I9670">
        <v>414.55</v>
      </c>
      <c r="J9670">
        <v>1.2</v>
      </c>
      <c r="K9670">
        <v>3.7</v>
      </c>
      <c r="L9670">
        <v>1</v>
      </c>
      <c r="M9670">
        <v>134</v>
      </c>
      <c r="N9670" t="s">
        <v>27</v>
      </c>
      <c r="O9670">
        <v>1.026</v>
      </c>
      <c r="P9670" t="s">
        <v>28</v>
      </c>
      <c r="Q9670" t="s">
        <v>29</v>
      </c>
      <c r="R9670">
        <v>4.8499999999999996</v>
      </c>
      <c r="S9670">
        <v>11</v>
      </c>
      <c r="T9670">
        <v>-10.17</v>
      </c>
      <c r="U9670">
        <v>-2.7</v>
      </c>
      <c r="V9670" t="s">
        <v>374</v>
      </c>
      <c r="W9670" t="s">
        <v>31</v>
      </c>
      <c r="X9670">
        <v>1</v>
      </c>
      <c r="Y9670" t="str">
        <f>IF(tblRides[[#This Row],[supply_demand_ratio]]&lt;0.8,"Below 0.8",IF(tblRides[[#This Row],[supply_demand_ratio]]&lt;1,"Between 0.8-1.0",IF(tblRides[[#This Row],[supply_demand_ratio]]&lt;=1.2,"Between 1.0-1.2","Above 1.2")))</f>
        <v>Between 1.0-1.2</v>
      </c>
    </row>
    <row r="9671" spans="1:25" x14ac:dyDescent="0.3">
      <c r="A9671" t="s">
        <v>9726</v>
      </c>
      <c r="B9671" s="1">
        <v>46110.071527777778</v>
      </c>
      <c r="C9671" s="2">
        <v>46110</v>
      </c>
      <c r="D9671">
        <v>1</v>
      </c>
      <c r="E9671" t="s">
        <v>25</v>
      </c>
      <c r="F9671" t="s">
        <v>34</v>
      </c>
      <c r="G9671">
        <v>5.0999999999999996</v>
      </c>
      <c r="H9671">
        <v>109.25</v>
      </c>
      <c r="I9671">
        <v>109.52</v>
      </c>
      <c r="J9671">
        <v>1</v>
      </c>
      <c r="K9671">
        <v>4.5999999999999996</v>
      </c>
      <c r="L9671">
        <v>7.2</v>
      </c>
      <c r="M9671">
        <v>96</v>
      </c>
      <c r="N9671" t="s">
        <v>27</v>
      </c>
      <c r="O9671">
        <v>0.88600000000000001</v>
      </c>
      <c r="P9671" t="s">
        <v>28</v>
      </c>
      <c r="Q9671" t="s">
        <v>29</v>
      </c>
      <c r="R9671">
        <v>5</v>
      </c>
      <c r="S9671">
        <v>0</v>
      </c>
      <c r="T9671">
        <v>0.27</v>
      </c>
      <c r="U9671">
        <v>2.6</v>
      </c>
      <c r="V9671" t="s">
        <v>374</v>
      </c>
      <c r="W9671" t="s">
        <v>31</v>
      </c>
      <c r="X9671">
        <v>1</v>
      </c>
      <c r="Y9671" t="str">
        <f>IF(tblRides[[#This Row],[supply_demand_ratio]]&lt;0.8,"Below 0.8",IF(tblRides[[#This Row],[supply_demand_ratio]]&lt;1,"Between 0.8-1.0",IF(tblRides[[#This Row],[supply_demand_ratio]]&lt;=1.2,"Between 1.0-1.2","Above 1.2")))</f>
        <v>Between 0.8-1.0</v>
      </c>
    </row>
    <row r="9672" spans="1:25" x14ac:dyDescent="0.3">
      <c r="A9672" t="s">
        <v>9727</v>
      </c>
      <c r="B9672" s="1">
        <v>46110.072916666664</v>
      </c>
      <c r="C9672" s="2">
        <v>46110</v>
      </c>
      <c r="D9672">
        <v>1</v>
      </c>
      <c r="E9672" t="s">
        <v>43</v>
      </c>
      <c r="F9672" t="s">
        <v>26</v>
      </c>
      <c r="G9672">
        <v>5</v>
      </c>
      <c r="H9672">
        <v>114.79</v>
      </c>
      <c r="I9672">
        <v>116.67</v>
      </c>
      <c r="J9672">
        <v>1</v>
      </c>
      <c r="K9672">
        <v>7.6</v>
      </c>
      <c r="L9672">
        <v>9</v>
      </c>
      <c r="M9672">
        <v>72</v>
      </c>
      <c r="N9672" t="s">
        <v>41</v>
      </c>
      <c r="O9672">
        <v>1.8540000000000001</v>
      </c>
      <c r="P9672" t="s">
        <v>28</v>
      </c>
      <c r="Q9672" t="s">
        <v>29</v>
      </c>
      <c r="R9672">
        <v>4.28</v>
      </c>
      <c r="S9672">
        <v>10</v>
      </c>
      <c r="T9672">
        <v>1.88</v>
      </c>
      <c r="U9672">
        <v>1.4</v>
      </c>
      <c r="V9672" t="s">
        <v>374</v>
      </c>
      <c r="W9672" t="s">
        <v>45</v>
      </c>
      <c r="X9672">
        <v>1</v>
      </c>
      <c r="Y9672" t="str">
        <f>IF(tblRides[[#This Row],[supply_demand_ratio]]&lt;0.8,"Below 0.8",IF(tblRides[[#This Row],[supply_demand_ratio]]&lt;1,"Between 0.8-1.0",IF(tblRides[[#This Row],[supply_demand_ratio]]&lt;=1.2,"Between 1.0-1.2","Above 1.2")))</f>
        <v>Above 1.2</v>
      </c>
    </row>
    <row r="9673" spans="1:25" x14ac:dyDescent="0.3">
      <c r="A9673" t="s">
        <v>9728</v>
      </c>
      <c r="B9673" s="1">
        <v>46110.075694444444</v>
      </c>
      <c r="C9673" s="2">
        <v>46110</v>
      </c>
      <c r="D9673">
        <v>1</v>
      </c>
      <c r="E9673" t="s">
        <v>25</v>
      </c>
      <c r="F9673" t="s">
        <v>26</v>
      </c>
      <c r="G9673">
        <v>10.6</v>
      </c>
      <c r="H9673">
        <v>221.36</v>
      </c>
      <c r="I9673">
        <v>231.34</v>
      </c>
      <c r="J9673">
        <v>1</v>
      </c>
      <c r="K9673">
        <v>2.1</v>
      </c>
      <c r="L9673">
        <v>3.2</v>
      </c>
      <c r="M9673">
        <v>144</v>
      </c>
      <c r="N9673" t="s">
        <v>27</v>
      </c>
      <c r="O9673">
        <v>1.1140000000000001</v>
      </c>
      <c r="P9673" t="s">
        <v>28</v>
      </c>
      <c r="Q9673" t="s">
        <v>29</v>
      </c>
      <c r="R9673">
        <v>4.43</v>
      </c>
      <c r="S9673">
        <v>12</v>
      </c>
      <c r="T9673">
        <v>9.98</v>
      </c>
      <c r="U9673">
        <v>1.1000000000000001</v>
      </c>
      <c r="V9673" t="s">
        <v>374</v>
      </c>
      <c r="W9673" t="s">
        <v>31</v>
      </c>
      <c r="X9673">
        <v>1</v>
      </c>
      <c r="Y9673" t="str">
        <f>IF(tblRides[[#This Row],[supply_demand_ratio]]&lt;0.8,"Below 0.8",IF(tblRides[[#This Row],[supply_demand_ratio]]&lt;1,"Between 0.8-1.0",IF(tblRides[[#This Row],[supply_demand_ratio]]&lt;=1.2,"Between 1.0-1.2","Above 1.2")))</f>
        <v>Between 1.0-1.2</v>
      </c>
    </row>
    <row r="9674" spans="1:25" x14ac:dyDescent="0.3">
      <c r="A9674" t="s">
        <v>9729</v>
      </c>
      <c r="B9674" s="1">
        <v>46110.083333333336</v>
      </c>
      <c r="C9674" s="2">
        <v>46110</v>
      </c>
      <c r="D9674">
        <v>2</v>
      </c>
      <c r="E9674" t="s">
        <v>33</v>
      </c>
      <c r="F9674" t="s">
        <v>26</v>
      </c>
      <c r="G9674">
        <v>4.8</v>
      </c>
      <c r="H9674">
        <v>110.96</v>
      </c>
      <c r="I9674">
        <v>115.62</v>
      </c>
      <c r="J9674">
        <v>1</v>
      </c>
      <c r="K9674">
        <v>3.9</v>
      </c>
      <c r="L9674">
        <v>1.7</v>
      </c>
      <c r="M9674">
        <v>106</v>
      </c>
      <c r="N9674" t="s">
        <v>27</v>
      </c>
      <c r="O9674">
        <v>1.1439999999999999</v>
      </c>
      <c r="P9674" t="s">
        <v>28</v>
      </c>
      <c r="Q9674" t="s">
        <v>29</v>
      </c>
      <c r="R9674">
        <v>4.68</v>
      </c>
      <c r="S9674">
        <v>27</v>
      </c>
      <c r="T9674">
        <v>4.66</v>
      </c>
      <c r="U9674">
        <v>-2.2000000000000002</v>
      </c>
      <c r="V9674" t="s">
        <v>374</v>
      </c>
      <c r="W9674" t="s">
        <v>31</v>
      </c>
      <c r="X9674">
        <v>1</v>
      </c>
      <c r="Y9674" t="str">
        <f>IF(tblRides[[#This Row],[supply_demand_ratio]]&lt;0.8,"Below 0.8",IF(tblRides[[#This Row],[supply_demand_ratio]]&lt;1,"Between 0.8-1.0",IF(tblRides[[#This Row],[supply_demand_ratio]]&lt;=1.2,"Between 1.0-1.2","Above 1.2")))</f>
        <v>Between 1.0-1.2</v>
      </c>
    </row>
    <row r="9675" spans="1:25" x14ac:dyDescent="0.3">
      <c r="A9675" t="s">
        <v>9730</v>
      </c>
      <c r="B9675" s="1">
        <v>46110.088888888888</v>
      </c>
      <c r="C9675" s="2">
        <v>46110</v>
      </c>
      <c r="D9675">
        <v>2</v>
      </c>
      <c r="E9675" t="s">
        <v>43</v>
      </c>
      <c r="F9675" t="s">
        <v>26</v>
      </c>
      <c r="G9675">
        <v>4.9000000000000004</v>
      </c>
      <c r="H9675">
        <v>119.49</v>
      </c>
      <c r="I9675">
        <v>123.82</v>
      </c>
      <c r="J9675">
        <v>1</v>
      </c>
      <c r="K9675">
        <v>7.2</v>
      </c>
      <c r="L9675">
        <v>7</v>
      </c>
      <c r="M9675">
        <v>72</v>
      </c>
      <c r="N9675" t="s">
        <v>41</v>
      </c>
      <c r="O9675">
        <v>1.9430000000000001</v>
      </c>
      <c r="P9675" t="s">
        <v>28</v>
      </c>
      <c r="Q9675" t="s">
        <v>29</v>
      </c>
      <c r="R9675">
        <v>4.51</v>
      </c>
      <c r="S9675">
        <v>5</v>
      </c>
      <c r="T9675">
        <v>4.33</v>
      </c>
      <c r="U9675">
        <v>-0.2</v>
      </c>
      <c r="V9675" t="s">
        <v>374</v>
      </c>
      <c r="W9675" t="s">
        <v>45</v>
      </c>
      <c r="X9675">
        <v>1</v>
      </c>
      <c r="Y9675" t="str">
        <f>IF(tblRides[[#This Row],[supply_demand_ratio]]&lt;0.8,"Below 0.8",IF(tblRides[[#This Row],[supply_demand_ratio]]&lt;1,"Between 0.8-1.0",IF(tblRides[[#This Row],[supply_demand_ratio]]&lt;=1.2,"Between 1.0-1.2","Above 1.2")))</f>
        <v>Above 1.2</v>
      </c>
    </row>
    <row r="9676" spans="1:25" x14ac:dyDescent="0.3">
      <c r="A9676" t="s">
        <v>9731</v>
      </c>
      <c r="B9676" s="1">
        <v>46110.111111111109</v>
      </c>
      <c r="C9676" s="2">
        <v>46110</v>
      </c>
      <c r="D9676">
        <v>2</v>
      </c>
      <c r="E9676" t="s">
        <v>62</v>
      </c>
      <c r="F9676" t="s">
        <v>34</v>
      </c>
      <c r="G9676">
        <v>3.7</v>
      </c>
      <c r="H9676">
        <v>94.36</v>
      </c>
      <c r="I9676">
        <v>91.37</v>
      </c>
      <c r="J9676">
        <v>1</v>
      </c>
      <c r="K9676">
        <v>7.8</v>
      </c>
      <c r="L9676">
        <v>8.1999999999999993</v>
      </c>
      <c r="M9676">
        <v>61</v>
      </c>
      <c r="N9676" t="s">
        <v>41</v>
      </c>
      <c r="O9676">
        <v>2.2000000000000002</v>
      </c>
      <c r="P9676" t="s">
        <v>28</v>
      </c>
      <c r="Q9676" t="s">
        <v>29</v>
      </c>
      <c r="R9676">
        <v>4.83</v>
      </c>
      <c r="S9676">
        <v>0</v>
      </c>
      <c r="T9676">
        <v>-2.99</v>
      </c>
      <c r="U9676">
        <v>0.4</v>
      </c>
      <c r="V9676" t="s">
        <v>374</v>
      </c>
      <c r="W9676" t="s">
        <v>45</v>
      </c>
      <c r="X9676">
        <v>1</v>
      </c>
      <c r="Y9676" t="str">
        <f>IF(tblRides[[#This Row],[supply_demand_ratio]]&lt;0.8,"Below 0.8",IF(tblRides[[#This Row],[supply_demand_ratio]]&lt;1,"Between 0.8-1.0",IF(tblRides[[#This Row],[supply_demand_ratio]]&lt;=1.2,"Between 1.0-1.2","Above 1.2")))</f>
        <v>Above 1.2</v>
      </c>
    </row>
    <row r="9677" spans="1:25" x14ac:dyDescent="0.3">
      <c r="A9677" t="s">
        <v>9732</v>
      </c>
      <c r="B9677" s="1">
        <v>46110.130555555559</v>
      </c>
      <c r="C9677" s="2">
        <v>46110</v>
      </c>
      <c r="D9677">
        <v>3</v>
      </c>
      <c r="E9677" t="s">
        <v>25</v>
      </c>
      <c r="F9677" t="s">
        <v>34</v>
      </c>
      <c r="G9677">
        <v>7.8</v>
      </c>
      <c r="H9677">
        <v>149.65</v>
      </c>
      <c r="I9677">
        <v>146.31</v>
      </c>
      <c r="J9677">
        <v>1</v>
      </c>
      <c r="K9677">
        <v>4.9000000000000004</v>
      </c>
      <c r="L9677">
        <v>1</v>
      </c>
      <c r="M9677">
        <v>134</v>
      </c>
      <c r="N9677" t="s">
        <v>41</v>
      </c>
      <c r="O9677">
        <v>1.335</v>
      </c>
      <c r="P9677" t="s">
        <v>28</v>
      </c>
      <c r="Q9677" t="s">
        <v>29</v>
      </c>
      <c r="R9677">
        <v>4.9000000000000004</v>
      </c>
      <c r="S9677">
        <v>0</v>
      </c>
      <c r="T9677">
        <v>-3.34</v>
      </c>
      <c r="U9677">
        <v>-3.9</v>
      </c>
      <c r="V9677" t="s">
        <v>374</v>
      </c>
      <c r="W9677" t="s">
        <v>31</v>
      </c>
      <c r="X9677">
        <v>1</v>
      </c>
      <c r="Y9677" t="str">
        <f>IF(tblRides[[#This Row],[supply_demand_ratio]]&lt;0.8,"Below 0.8",IF(tblRides[[#This Row],[supply_demand_ratio]]&lt;1,"Between 0.8-1.0",IF(tblRides[[#This Row],[supply_demand_ratio]]&lt;=1.2,"Between 1.0-1.2","Above 1.2")))</f>
        <v>Above 1.2</v>
      </c>
    </row>
    <row r="9678" spans="1:25" x14ac:dyDescent="0.3">
      <c r="A9678" t="s">
        <v>9733</v>
      </c>
      <c r="B9678" s="1">
        <v>46110.137499999997</v>
      </c>
      <c r="C9678" s="2">
        <v>46110</v>
      </c>
      <c r="D9678">
        <v>3</v>
      </c>
      <c r="E9678" t="s">
        <v>33</v>
      </c>
      <c r="F9678" t="s">
        <v>34</v>
      </c>
      <c r="G9678">
        <v>8.8000000000000007</v>
      </c>
      <c r="H9678">
        <v>189.62</v>
      </c>
      <c r="J9678">
        <v>1</v>
      </c>
      <c r="K9678">
        <v>2</v>
      </c>
      <c r="L9678">
        <v>2.7</v>
      </c>
      <c r="M9678">
        <v>110</v>
      </c>
      <c r="N9678" t="s">
        <v>41</v>
      </c>
      <c r="O9678">
        <v>1.4690000000000001</v>
      </c>
      <c r="P9678" t="s">
        <v>58</v>
      </c>
      <c r="Q9678" t="s">
        <v>59</v>
      </c>
      <c r="R9678">
        <v>4.68</v>
      </c>
      <c r="S9678">
        <v>0</v>
      </c>
      <c r="U9678">
        <v>0.7</v>
      </c>
      <c r="V9678" t="s">
        <v>374</v>
      </c>
      <c r="W9678" t="s">
        <v>31</v>
      </c>
      <c r="X9678">
        <v>0</v>
      </c>
      <c r="Y9678" t="str">
        <f>IF(tblRides[[#This Row],[supply_demand_ratio]]&lt;0.8,"Below 0.8",IF(tblRides[[#This Row],[supply_demand_ratio]]&lt;1,"Between 0.8-1.0",IF(tblRides[[#This Row],[supply_demand_ratio]]&lt;=1.2,"Between 1.0-1.2","Above 1.2")))</f>
        <v>Above 1.2</v>
      </c>
    </row>
    <row r="9679" spans="1:25" x14ac:dyDescent="0.3">
      <c r="A9679" t="s">
        <v>9734</v>
      </c>
      <c r="B9679" s="1">
        <v>46110.143055555556</v>
      </c>
      <c r="C9679" s="2">
        <v>46110</v>
      </c>
      <c r="D9679">
        <v>3</v>
      </c>
      <c r="E9679" t="s">
        <v>36</v>
      </c>
      <c r="F9679" t="s">
        <v>26</v>
      </c>
      <c r="G9679">
        <v>3.6</v>
      </c>
      <c r="H9679">
        <v>90.68</v>
      </c>
      <c r="I9679">
        <v>92.48</v>
      </c>
      <c r="J9679">
        <v>1</v>
      </c>
      <c r="K9679">
        <v>5.9</v>
      </c>
      <c r="L9679">
        <v>6.2</v>
      </c>
      <c r="M9679">
        <v>116</v>
      </c>
      <c r="N9679" t="s">
        <v>41</v>
      </c>
      <c r="O9679">
        <v>1.3240000000000001</v>
      </c>
      <c r="P9679" t="s">
        <v>28</v>
      </c>
      <c r="Q9679" t="s">
        <v>29</v>
      </c>
      <c r="R9679">
        <v>4.57</v>
      </c>
      <c r="S9679">
        <v>9</v>
      </c>
      <c r="T9679">
        <v>1.8</v>
      </c>
      <c r="U9679">
        <v>0.3</v>
      </c>
      <c r="V9679" t="s">
        <v>374</v>
      </c>
      <c r="W9679" t="s">
        <v>45</v>
      </c>
      <c r="X9679">
        <v>1</v>
      </c>
      <c r="Y9679" t="str">
        <f>IF(tblRides[[#This Row],[supply_demand_ratio]]&lt;0.8,"Below 0.8",IF(tblRides[[#This Row],[supply_demand_ratio]]&lt;1,"Between 0.8-1.0",IF(tblRides[[#This Row],[supply_demand_ratio]]&lt;=1.2,"Between 1.0-1.2","Above 1.2")))</f>
        <v>Above 1.2</v>
      </c>
    </row>
    <row r="9680" spans="1:25" x14ac:dyDescent="0.3">
      <c r="A9680" t="s">
        <v>9735</v>
      </c>
      <c r="B9680" s="1">
        <v>46110.147916666669</v>
      </c>
      <c r="C9680" s="2">
        <v>46110</v>
      </c>
      <c r="D9680">
        <v>3</v>
      </c>
      <c r="E9680" t="s">
        <v>25</v>
      </c>
      <c r="F9680" t="s">
        <v>34</v>
      </c>
      <c r="G9680">
        <v>12.2</v>
      </c>
      <c r="H9680">
        <v>197.29</v>
      </c>
      <c r="I9680">
        <v>192.69</v>
      </c>
      <c r="J9680">
        <v>1</v>
      </c>
      <c r="K9680">
        <v>6</v>
      </c>
      <c r="L9680">
        <v>8.1</v>
      </c>
      <c r="M9680">
        <v>144</v>
      </c>
      <c r="N9680" t="s">
        <v>41</v>
      </c>
      <c r="O9680">
        <v>1.8069999999999999</v>
      </c>
      <c r="P9680" t="s">
        <v>28</v>
      </c>
      <c r="Q9680" t="s">
        <v>29</v>
      </c>
      <c r="R9680">
        <v>5</v>
      </c>
      <c r="S9680">
        <v>0</v>
      </c>
      <c r="T9680">
        <v>-4.5999999999999996</v>
      </c>
      <c r="U9680">
        <v>2.1</v>
      </c>
      <c r="V9680" t="s">
        <v>374</v>
      </c>
      <c r="W9680" t="s">
        <v>45</v>
      </c>
      <c r="X9680">
        <v>1</v>
      </c>
      <c r="Y9680" t="str">
        <f>IF(tblRides[[#This Row],[supply_demand_ratio]]&lt;0.8,"Below 0.8",IF(tblRides[[#This Row],[supply_demand_ratio]]&lt;1,"Between 0.8-1.0",IF(tblRides[[#This Row],[supply_demand_ratio]]&lt;=1.2,"Between 1.0-1.2","Above 1.2")))</f>
        <v>Above 1.2</v>
      </c>
    </row>
    <row r="9681" spans="1:25" x14ac:dyDescent="0.3">
      <c r="A9681" t="s">
        <v>9736</v>
      </c>
      <c r="B9681" s="1">
        <v>46110.154166666667</v>
      </c>
      <c r="C9681" s="2">
        <v>46110</v>
      </c>
      <c r="D9681">
        <v>3</v>
      </c>
      <c r="E9681" t="s">
        <v>33</v>
      </c>
      <c r="F9681" t="s">
        <v>26</v>
      </c>
      <c r="G9681">
        <v>3.7</v>
      </c>
      <c r="H9681">
        <v>90.53</v>
      </c>
      <c r="I9681">
        <v>86.11</v>
      </c>
      <c r="J9681">
        <v>1</v>
      </c>
      <c r="K9681">
        <v>4.9000000000000004</v>
      </c>
      <c r="L9681">
        <v>4.8</v>
      </c>
      <c r="M9681">
        <v>105</v>
      </c>
      <c r="N9681" t="s">
        <v>27</v>
      </c>
      <c r="O9681">
        <v>1.2629999999999999</v>
      </c>
      <c r="P9681" t="s">
        <v>28</v>
      </c>
      <c r="Q9681" t="s">
        <v>29</v>
      </c>
      <c r="R9681">
        <v>4.3499999999999996</v>
      </c>
      <c r="S9681">
        <v>8</v>
      </c>
      <c r="T9681">
        <v>-4.42</v>
      </c>
      <c r="U9681">
        <v>-0.1</v>
      </c>
      <c r="V9681" t="s">
        <v>374</v>
      </c>
      <c r="W9681" t="s">
        <v>31</v>
      </c>
      <c r="X9681">
        <v>1</v>
      </c>
      <c r="Y9681" t="str">
        <f>IF(tblRides[[#This Row],[supply_demand_ratio]]&lt;0.8,"Below 0.8",IF(tblRides[[#This Row],[supply_demand_ratio]]&lt;1,"Between 0.8-1.0",IF(tblRides[[#This Row],[supply_demand_ratio]]&lt;=1.2,"Between 1.0-1.2","Above 1.2")))</f>
        <v>Above 1.2</v>
      </c>
    </row>
    <row r="9682" spans="1:25" x14ac:dyDescent="0.3">
      <c r="A9682" t="s">
        <v>9737</v>
      </c>
      <c r="B9682" s="1">
        <v>46110.163194444445</v>
      </c>
      <c r="C9682" s="2">
        <v>46110</v>
      </c>
      <c r="D9682">
        <v>3</v>
      </c>
      <c r="E9682" t="s">
        <v>36</v>
      </c>
      <c r="F9682" t="s">
        <v>26</v>
      </c>
      <c r="G9682">
        <v>3</v>
      </c>
      <c r="H9682">
        <v>88.49</v>
      </c>
      <c r="I9682">
        <v>83.33</v>
      </c>
      <c r="J9682">
        <v>1</v>
      </c>
      <c r="K9682">
        <v>3.3</v>
      </c>
      <c r="L9682">
        <v>3.3</v>
      </c>
      <c r="M9682">
        <v>131</v>
      </c>
      <c r="N9682" t="s">
        <v>27</v>
      </c>
      <c r="O9682">
        <v>1.2769999999999999</v>
      </c>
      <c r="P9682" t="s">
        <v>28</v>
      </c>
      <c r="Q9682" t="s">
        <v>29</v>
      </c>
      <c r="R9682">
        <v>4.66</v>
      </c>
      <c r="S9682">
        <v>4</v>
      </c>
      <c r="T9682">
        <v>-5.16</v>
      </c>
      <c r="U9682">
        <v>0</v>
      </c>
      <c r="V9682" t="s">
        <v>374</v>
      </c>
      <c r="W9682" t="s">
        <v>31</v>
      </c>
      <c r="X9682">
        <v>1</v>
      </c>
      <c r="Y9682" t="str">
        <f>IF(tblRides[[#This Row],[supply_demand_ratio]]&lt;0.8,"Below 0.8",IF(tblRides[[#This Row],[supply_demand_ratio]]&lt;1,"Between 0.8-1.0",IF(tblRides[[#This Row],[supply_demand_ratio]]&lt;=1.2,"Between 1.0-1.2","Above 1.2")))</f>
        <v>Above 1.2</v>
      </c>
    </row>
    <row r="9683" spans="1:25" x14ac:dyDescent="0.3">
      <c r="A9683" t="s">
        <v>9738</v>
      </c>
      <c r="B9683" s="1">
        <v>46110.1875</v>
      </c>
      <c r="C9683" s="2">
        <v>46110</v>
      </c>
      <c r="D9683">
        <v>4</v>
      </c>
      <c r="E9683" t="s">
        <v>36</v>
      </c>
      <c r="F9683" t="s">
        <v>26</v>
      </c>
      <c r="G9683">
        <v>2.4</v>
      </c>
      <c r="H9683">
        <v>93.14</v>
      </c>
      <c r="I9683">
        <v>97.35</v>
      </c>
      <c r="J9683">
        <v>1.2</v>
      </c>
      <c r="K9683">
        <v>2.8</v>
      </c>
      <c r="L9683">
        <v>3.5</v>
      </c>
      <c r="M9683">
        <v>131</v>
      </c>
      <c r="N9683" t="s">
        <v>27</v>
      </c>
      <c r="O9683">
        <v>1.216</v>
      </c>
      <c r="P9683" t="s">
        <v>28</v>
      </c>
      <c r="Q9683" t="s">
        <v>29</v>
      </c>
      <c r="R9683">
        <v>4.5199999999999996</v>
      </c>
      <c r="S9683">
        <v>5</v>
      </c>
      <c r="T9683">
        <v>4.21</v>
      </c>
      <c r="U9683">
        <v>0.7</v>
      </c>
      <c r="V9683" t="s">
        <v>374</v>
      </c>
      <c r="W9683" t="s">
        <v>31</v>
      </c>
      <c r="X9683">
        <v>1</v>
      </c>
      <c r="Y9683" t="str">
        <f>IF(tblRides[[#This Row],[supply_demand_ratio]]&lt;0.8,"Below 0.8",IF(tblRides[[#This Row],[supply_demand_ratio]]&lt;1,"Between 0.8-1.0",IF(tblRides[[#This Row],[supply_demand_ratio]]&lt;=1.2,"Between 1.0-1.2","Above 1.2")))</f>
        <v>Above 1.2</v>
      </c>
    </row>
    <row r="9684" spans="1:25" x14ac:dyDescent="0.3">
      <c r="A9684" t="s">
        <v>9739</v>
      </c>
      <c r="B9684" s="1">
        <v>46110.225694444445</v>
      </c>
      <c r="C9684" s="2">
        <v>46110</v>
      </c>
      <c r="D9684">
        <v>5</v>
      </c>
      <c r="E9684" t="s">
        <v>62</v>
      </c>
      <c r="F9684" t="s">
        <v>26</v>
      </c>
      <c r="G9684">
        <v>11.2</v>
      </c>
      <c r="H9684">
        <v>213.42</v>
      </c>
      <c r="I9684">
        <v>194.5</v>
      </c>
      <c r="J9684">
        <v>1</v>
      </c>
      <c r="K9684">
        <v>6.2</v>
      </c>
      <c r="L9684">
        <v>1.7</v>
      </c>
      <c r="M9684">
        <v>64</v>
      </c>
      <c r="N9684" t="s">
        <v>41</v>
      </c>
      <c r="O9684">
        <v>1.53</v>
      </c>
      <c r="P9684" t="s">
        <v>28</v>
      </c>
      <c r="Q9684" t="s">
        <v>29</v>
      </c>
      <c r="R9684">
        <v>4.71</v>
      </c>
      <c r="S9684">
        <v>11</v>
      </c>
      <c r="T9684">
        <v>-18.920000000000002</v>
      </c>
      <c r="U9684">
        <v>-4.5</v>
      </c>
      <c r="V9684" t="s">
        <v>374</v>
      </c>
      <c r="W9684" t="s">
        <v>45</v>
      </c>
      <c r="X9684">
        <v>1</v>
      </c>
      <c r="Y9684" t="str">
        <f>IF(tblRides[[#This Row],[supply_demand_ratio]]&lt;0.8,"Below 0.8",IF(tblRides[[#This Row],[supply_demand_ratio]]&lt;1,"Between 0.8-1.0",IF(tblRides[[#This Row],[supply_demand_ratio]]&lt;=1.2,"Between 1.0-1.2","Above 1.2")))</f>
        <v>Above 1.2</v>
      </c>
    </row>
    <row r="9685" spans="1:25" x14ac:dyDescent="0.3">
      <c r="A9685" t="s">
        <v>9740</v>
      </c>
      <c r="B9685" s="1">
        <v>46110.231944444444</v>
      </c>
      <c r="C9685" s="2">
        <v>46110</v>
      </c>
      <c r="D9685">
        <v>5</v>
      </c>
      <c r="E9685" t="s">
        <v>36</v>
      </c>
      <c r="F9685" t="s">
        <v>26</v>
      </c>
      <c r="G9685">
        <v>2.6</v>
      </c>
      <c r="H9685">
        <v>87.18</v>
      </c>
      <c r="I9685">
        <v>93.97</v>
      </c>
      <c r="J9685">
        <v>1.2</v>
      </c>
      <c r="K9685">
        <v>5.0999999999999996</v>
      </c>
      <c r="L9685">
        <v>3.8</v>
      </c>
      <c r="M9685">
        <v>122</v>
      </c>
      <c r="N9685" t="s">
        <v>27</v>
      </c>
      <c r="O9685">
        <v>1.2849999999999999</v>
      </c>
      <c r="P9685" t="s">
        <v>28</v>
      </c>
      <c r="Q9685" t="s">
        <v>29</v>
      </c>
      <c r="R9685">
        <v>4.6500000000000004</v>
      </c>
      <c r="S9685">
        <v>10</v>
      </c>
      <c r="T9685">
        <v>6.79</v>
      </c>
      <c r="U9685">
        <v>-1.3</v>
      </c>
      <c r="V9685" t="s">
        <v>374</v>
      </c>
      <c r="W9685" t="s">
        <v>45</v>
      </c>
      <c r="X9685">
        <v>1</v>
      </c>
      <c r="Y9685" t="str">
        <f>IF(tblRides[[#This Row],[supply_demand_ratio]]&lt;0.8,"Below 0.8",IF(tblRides[[#This Row],[supply_demand_ratio]]&lt;1,"Between 0.8-1.0",IF(tblRides[[#This Row],[supply_demand_ratio]]&lt;=1.2,"Between 1.0-1.2","Above 1.2")))</f>
        <v>Above 1.2</v>
      </c>
    </row>
    <row r="9686" spans="1:25" x14ac:dyDescent="0.3">
      <c r="A9686" t="s">
        <v>9741</v>
      </c>
      <c r="B9686" s="1">
        <v>46110.236805555556</v>
      </c>
      <c r="C9686" s="2">
        <v>46110</v>
      </c>
      <c r="D9686">
        <v>5</v>
      </c>
      <c r="E9686" t="s">
        <v>43</v>
      </c>
      <c r="F9686" t="s">
        <v>26</v>
      </c>
      <c r="G9686">
        <v>16.3</v>
      </c>
      <c r="H9686">
        <v>304.41000000000003</v>
      </c>
      <c r="I9686">
        <v>314.98</v>
      </c>
      <c r="J9686">
        <v>1</v>
      </c>
      <c r="K9686">
        <v>6.6</v>
      </c>
      <c r="L9686">
        <v>7.7</v>
      </c>
      <c r="M9686">
        <v>69</v>
      </c>
      <c r="N9686" t="s">
        <v>41</v>
      </c>
      <c r="O9686">
        <v>1.72</v>
      </c>
      <c r="P9686" t="s">
        <v>28</v>
      </c>
      <c r="Q9686" t="s">
        <v>29</v>
      </c>
      <c r="R9686">
        <v>4.68</v>
      </c>
      <c r="S9686">
        <v>1</v>
      </c>
      <c r="T9686">
        <v>10.57</v>
      </c>
      <c r="U9686">
        <v>1.1000000000000001</v>
      </c>
      <c r="V9686" t="s">
        <v>374</v>
      </c>
      <c r="W9686" t="s">
        <v>45</v>
      </c>
      <c r="X9686">
        <v>1</v>
      </c>
      <c r="Y9686" t="str">
        <f>IF(tblRides[[#This Row],[supply_demand_ratio]]&lt;0.8,"Below 0.8",IF(tblRides[[#This Row],[supply_demand_ratio]]&lt;1,"Between 0.8-1.0",IF(tblRides[[#This Row],[supply_demand_ratio]]&lt;=1.2,"Between 1.0-1.2","Above 1.2")))</f>
        <v>Above 1.2</v>
      </c>
    </row>
    <row r="9687" spans="1:25" x14ac:dyDescent="0.3">
      <c r="A9687" t="s">
        <v>9742</v>
      </c>
      <c r="B9687" s="1">
        <v>46110.237500000003</v>
      </c>
      <c r="C9687" s="2">
        <v>46110</v>
      </c>
      <c r="D9687">
        <v>5</v>
      </c>
      <c r="E9687" t="s">
        <v>62</v>
      </c>
      <c r="F9687" t="s">
        <v>26</v>
      </c>
      <c r="G9687">
        <v>2.2999999999999998</v>
      </c>
      <c r="H9687">
        <v>71.77</v>
      </c>
      <c r="I9687">
        <v>69.599999999999994</v>
      </c>
      <c r="J9687">
        <v>1</v>
      </c>
      <c r="K9687">
        <v>3.7</v>
      </c>
      <c r="L9687">
        <v>1</v>
      </c>
      <c r="M9687">
        <v>69</v>
      </c>
      <c r="N9687" t="s">
        <v>41</v>
      </c>
      <c r="O9687">
        <v>1.7589999999999999</v>
      </c>
      <c r="P9687" t="s">
        <v>28</v>
      </c>
      <c r="Q9687" t="s">
        <v>29</v>
      </c>
      <c r="R9687">
        <v>4.78</v>
      </c>
      <c r="S9687">
        <v>11</v>
      </c>
      <c r="T9687">
        <v>-2.17</v>
      </c>
      <c r="U9687">
        <v>-2.7</v>
      </c>
      <c r="V9687" t="s">
        <v>374</v>
      </c>
      <c r="W9687" t="s">
        <v>31</v>
      </c>
      <c r="X9687">
        <v>1</v>
      </c>
      <c r="Y9687" t="str">
        <f>IF(tblRides[[#This Row],[supply_demand_ratio]]&lt;0.8,"Below 0.8",IF(tblRides[[#This Row],[supply_demand_ratio]]&lt;1,"Between 0.8-1.0",IF(tblRides[[#This Row],[supply_demand_ratio]]&lt;=1.2,"Between 1.0-1.2","Above 1.2")))</f>
        <v>Above 1.2</v>
      </c>
    </row>
    <row r="9688" spans="1:25" x14ac:dyDescent="0.3">
      <c r="A9688" t="s">
        <v>9743</v>
      </c>
      <c r="B9688" s="1">
        <v>46110.241666666669</v>
      </c>
      <c r="C9688" s="2">
        <v>46110</v>
      </c>
      <c r="D9688">
        <v>5</v>
      </c>
      <c r="E9688" t="s">
        <v>25</v>
      </c>
      <c r="F9688" t="s">
        <v>26</v>
      </c>
      <c r="G9688">
        <v>5.0999999999999996</v>
      </c>
      <c r="H9688">
        <v>109.07</v>
      </c>
      <c r="I9688">
        <v>107.94</v>
      </c>
      <c r="J9688">
        <v>1</v>
      </c>
      <c r="K9688">
        <v>5.3</v>
      </c>
      <c r="L9688">
        <v>5.6</v>
      </c>
      <c r="M9688">
        <v>125</v>
      </c>
      <c r="N9688" t="s">
        <v>41</v>
      </c>
      <c r="O9688">
        <v>1.387</v>
      </c>
      <c r="P9688" t="s">
        <v>28</v>
      </c>
      <c r="Q9688" t="s">
        <v>29</v>
      </c>
      <c r="R9688">
        <v>5</v>
      </c>
      <c r="S9688">
        <v>5</v>
      </c>
      <c r="T9688">
        <v>-1.1299999999999999</v>
      </c>
      <c r="U9688">
        <v>0.3</v>
      </c>
      <c r="V9688" t="s">
        <v>374</v>
      </c>
      <c r="W9688" t="s">
        <v>45</v>
      </c>
      <c r="X9688">
        <v>1</v>
      </c>
      <c r="Y9688" t="str">
        <f>IF(tblRides[[#This Row],[supply_demand_ratio]]&lt;0.8,"Below 0.8",IF(tblRides[[#This Row],[supply_demand_ratio]]&lt;1,"Between 0.8-1.0",IF(tblRides[[#This Row],[supply_demand_ratio]]&lt;=1.2,"Between 1.0-1.2","Above 1.2")))</f>
        <v>Above 1.2</v>
      </c>
    </row>
    <row r="9689" spans="1:25" x14ac:dyDescent="0.3">
      <c r="A9689" t="s">
        <v>9744</v>
      </c>
      <c r="B9689" s="1">
        <v>46110.243055555555</v>
      </c>
      <c r="C9689" s="2">
        <v>46110</v>
      </c>
      <c r="D9689">
        <v>5</v>
      </c>
      <c r="E9689" t="s">
        <v>33</v>
      </c>
      <c r="F9689" t="s">
        <v>34</v>
      </c>
      <c r="G9689">
        <v>2.6</v>
      </c>
      <c r="H9689">
        <v>78.25</v>
      </c>
      <c r="I9689">
        <v>78.510000000000005</v>
      </c>
      <c r="J9689">
        <v>1</v>
      </c>
      <c r="K9689">
        <v>2.1</v>
      </c>
      <c r="L9689">
        <v>1</v>
      </c>
      <c r="M9689">
        <v>102</v>
      </c>
      <c r="N9689" t="s">
        <v>41</v>
      </c>
      <c r="O9689">
        <v>1.5409999999999999</v>
      </c>
      <c r="P9689" t="s">
        <v>28</v>
      </c>
      <c r="Q9689" t="s">
        <v>29</v>
      </c>
      <c r="R9689">
        <v>4.9400000000000004</v>
      </c>
      <c r="S9689">
        <v>0</v>
      </c>
      <c r="T9689">
        <v>0.26</v>
      </c>
      <c r="U9689">
        <v>-1.1000000000000001</v>
      </c>
      <c r="V9689" t="s">
        <v>374</v>
      </c>
      <c r="W9689" t="s">
        <v>31</v>
      </c>
      <c r="X9689">
        <v>1</v>
      </c>
      <c r="Y9689" t="str">
        <f>IF(tblRides[[#This Row],[supply_demand_ratio]]&lt;0.8,"Below 0.8",IF(tblRides[[#This Row],[supply_demand_ratio]]&lt;1,"Between 0.8-1.0",IF(tblRides[[#This Row],[supply_demand_ratio]]&lt;=1.2,"Between 1.0-1.2","Above 1.2")))</f>
        <v>Above 1.2</v>
      </c>
    </row>
    <row r="9690" spans="1:25" x14ac:dyDescent="0.3">
      <c r="A9690" t="s">
        <v>9745</v>
      </c>
      <c r="B9690" s="1">
        <v>46110.250694444447</v>
      </c>
      <c r="C9690" s="2">
        <v>46110</v>
      </c>
      <c r="D9690">
        <v>6</v>
      </c>
      <c r="E9690" t="s">
        <v>36</v>
      </c>
      <c r="F9690" t="s">
        <v>26</v>
      </c>
      <c r="G9690">
        <v>4</v>
      </c>
      <c r="H9690">
        <v>95.35</v>
      </c>
      <c r="I9690">
        <v>95.39</v>
      </c>
      <c r="J9690">
        <v>1</v>
      </c>
      <c r="K9690">
        <v>7.7</v>
      </c>
      <c r="L9690">
        <v>5.9</v>
      </c>
      <c r="M9690">
        <v>116</v>
      </c>
      <c r="N9690" t="s">
        <v>27</v>
      </c>
      <c r="O9690">
        <v>1.2130000000000001</v>
      </c>
      <c r="P9690" t="s">
        <v>28</v>
      </c>
      <c r="Q9690" t="s">
        <v>29</v>
      </c>
      <c r="R9690">
        <v>4.66</v>
      </c>
      <c r="S9690">
        <v>2</v>
      </c>
      <c r="T9690">
        <v>0.04</v>
      </c>
      <c r="U9690">
        <v>-1.8</v>
      </c>
      <c r="V9690" t="s">
        <v>374</v>
      </c>
      <c r="W9690" t="s">
        <v>45</v>
      </c>
      <c r="X9690">
        <v>1</v>
      </c>
      <c r="Y9690" t="str">
        <f>IF(tblRides[[#This Row],[supply_demand_ratio]]&lt;0.8,"Below 0.8",IF(tblRides[[#This Row],[supply_demand_ratio]]&lt;1,"Between 0.8-1.0",IF(tblRides[[#This Row],[supply_demand_ratio]]&lt;=1.2,"Between 1.0-1.2","Above 1.2")))</f>
        <v>Above 1.2</v>
      </c>
    </row>
    <row r="9691" spans="1:25" x14ac:dyDescent="0.3">
      <c r="A9691" t="s">
        <v>9746</v>
      </c>
      <c r="B9691" s="1">
        <v>46110.255555555559</v>
      </c>
      <c r="C9691" s="2">
        <v>46110</v>
      </c>
      <c r="D9691">
        <v>6</v>
      </c>
      <c r="E9691" t="s">
        <v>36</v>
      </c>
      <c r="F9691" t="s">
        <v>26</v>
      </c>
      <c r="G9691">
        <v>5.5</v>
      </c>
      <c r="H9691">
        <v>140.1</v>
      </c>
      <c r="I9691">
        <v>138.33000000000001</v>
      </c>
      <c r="J9691">
        <v>1.1000000000000001</v>
      </c>
      <c r="K9691">
        <v>8.6</v>
      </c>
      <c r="L9691">
        <v>11</v>
      </c>
      <c r="M9691">
        <v>104</v>
      </c>
      <c r="N9691" t="s">
        <v>27</v>
      </c>
      <c r="O9691">
        <v>0.94499999999999995</v>
      </c>
      <c r="P9691" t="s">
        <v>28</v>
      </c>
      <c r="Q9691" t="s">
        <v>29</v>
      </c>
      <c r="R9691">
        <v>4.6100000000000003</v>
      </c>
      <c r="S9691">
        <v>7</v>
      </c>
      <c r="T9691">
        <v>-1.77</v>
      </c>
      <c r="U9691">
        <v>2.4</v>
      </c>
      <c r="V9691" t="s">
        <v>374</v>
      </c>
      <c r="W9691" t="s">
        <v>45</v>
      </c>
      <c r="X9691">
        <v>1</v>
      </c>
      <c r="Y9691" t="str">
        <f>IF(tblRides[[#This Row],[supply_demand_ratio]]&lt;0.8,"Below 0.8",IF(tblRides[[#This Row],[supply_demand_ratio]]&lt;1,"Between 0.8-1.0",IF(tblRides[[#This Row],[supply_demand_ratio]]&lt;=1.2,"Between 1.0-1.2","Above 1.2")))</f>
        <v>Between 0.8-1.0</v>
      </c>
    </row>
    <row r="9692" spans="1:25" x14ac:dyDescent="0.3">
      <c r="A9692" t="s">
        <v>9747</v>
      </c>
      <c r="B9692" s="1">
        <v>46110.270138888889</v>
      </c>
      <c r="C9692" s="2">
        <v>46110</v>
      </c>
      <c r="D9692">
        <v>6</v>
      </c>
      <c r="E9692" t="s">
        <v>62</v>
      </c>
      <c r="F9692" t="s">
        <v>26</v>
      </c>
      <c r="G9692">
        <v>15.9</v>
      </c>
      <c r="H9692">
        <v>267.98</v>
      </c>
      <c r="I9692">
        <v>266.23</v>
      </c>
      <c r="J9692">
        <v>1</v>
      </c>
      <c r="K9692">
        <v>4.4000000000000004</v>
      </c>
      <c r="L9692">
        <v>1.2</v>
      </c>
      <c r="M9692">
        <v>63</v>
      </c>
      <c r="N9692" t="s">
        <v>41</v>
      </c>
      <c r="O9692">
        <v>2.1859999999999999</v>
      </c>
      <c r="P9692" t="s">
        <v>28</v>
      </c>
      <c r="Q9692" t="s">
        <v>29</v>
      </c>
      <c r="R9692">
        <v>4.8099999999999996</v>
      </c>
      <c r="S9692">
        <v>4</v>
      </c>
      <c r="T9692">
        <v>-1.75</v>
      </c>
      <c r="U9692">
        <v>-3.2</v>
      </c>
      <c r="V9692" t="s">
        <v>374</v>
      </c>
      <c r="W9692" t="s">
        <v>31</v>
      </c>
      <c r="X9692">
        <v>1</v>
      </c>
      <c r="Y9692" t="str">
        <f>IF(tblRides[[#This Row],[supply_demand_ratio]]&lt;0.8,"Below 0.8",IF(tblRides[[#This Row],[supply_demand_ratio]]&lt;1,"Between 0.8-1.0",IF(tblRides[[#This Row],[supply_demand_ratio]]&lt;=1.2,"Between 1.0-1.2","Above 1.2")))</f>
        <v>Above 1.2</v>
      </c>
    </row>
    <row r="9693" spans="1:25" x14ac:dyDescent="0.3">
      <c r="A9693" t="s">
        <v>9748</v>
      </c>
      <c r="B9693" s="1">
        <v>46110.279166666667</v>
      </c>
      <c r="C9693" s="2">
        <v>46110</v>
      </c>
      <c r="D9693">
        <v>6</v>
      </c>
      <c r="E9693" t="s">
        <v>25</v>
      </c>
      <c r="F9693" t="s">
        <v>34</v>
      </c>
      <c r="G9693">
        <v>9.6</v>
      </c>
      <c r="H9693">
        <v>194.73</v>
      </c>
      <c r="I9693">
        <v>203.76</v>
      </c>
      <c r="J9693">
        <v>1</v>
      </c>
      <c r="K9693">
        <v>2</v>
      </c>
      <c r="L9693">
        <v>1.1000000000000001</v>
      </c>
      <c r="M9693">
        <v>112</v>
      </c>
      <c r="N9693" t="s">
        <v>41</v>
      </c>
      <c r="O9693">
        <v>1.083</v>
      </c>
      <c r="P9693" t="s">
        <v>28</v>
      </c>
      <c r="Q9693" t="s">
        <v>29</v>
      </c>
      <c r="R9693">
        <v>4.41</v>
      </c>
      <c r="S9693">
        <v>0</v>
      </c>
      <c r="T9693">
        <v>9.0299999999999994</v>
      </c>
      <c r="U9693">
        <v>-0.9</v>
      </c>
      <c r="V9693" t="s">
        <v>374</v>
      </c>
      <c r="W9693" t="s">
        <v>31</v>
      </c>
      <c r="X9693">
        <v>1</v>
      </c>
      <c r="Y9693" t="str">
        <f>IF(tblRides[[#This Row],[supply_demand_ratio]]&lt;0.8,"Below 0.8",IF(tblRides[[#This Row],[supply_demand_ratio]]&lt;1,"Between 0.8-1.0",IF(tblRides[[#This Row],[supply_demand_ratio]]&lt;=1.2,"Between 1.0-1.2","Above 1.2")))</f>
        <v>Between 1.0-1.2</v>
      </c>
    </row>
    <row r="9694" spans="1:25" x14ac:dyDescent="0.3">
      <c r="A9694" t="s">
        <v>9749</v>
      </c>
      <c r="B9694" s="1">
        <v>46110.28125</v>
      </c>
      <c r="C9694" s="2">
        <v>46110</v>
      </c>
      <c r="D9694">
        <v>6</v>
      </c>
      <c r="E9694" t="s">
        <v>36</v>
      </c>
      <c r="F9694" t="s">
        <v>34</v>
      </c>
      <c r="G9694">
        <v>0.8</v>
      </c>
      <c r="H9694">
        <v>57.94</v>
      </c>
      <c r="I9694">
        <v>60.36</v>
      </c>
      <c r="J9694">
        <v>1.1000000000000001</v>
      </c>
      <c r="K9694">
        <v>7</v>
      </c>
      <c r="L9694">
        <v>2.7</v>
      </c>
      <c r="M9694">
        <v>114</v>
      </c>
      <c r="N9694" t="s">
        <v>41</v>
      </c>
      <c r="O9694">
        <v>1.264</v>
      </c>
      <c r="P9694" t="s">
        <v>28</v>
      </c>
      <c r="Q9694" t="s">
        <v>29</v>
      </c>
      <c r="R9694">
        <v>4.3</v>
      </c>
      <c r="S9694">
        <v>0</v>
      </c>
      <c r="T9694">
        <v>2.42</v>
      </c>
      <c r="U9694">
        <v>-4.3</v>
      </c>
      <c r="V9694" t="s">
        <v>374</v>
      </c>
      <c r="W9694" t="s">
        <v>45</v>
      </c>
      <c r="X9694">
        <v>1</v>
      </c>
      <c r="Y9694" t="str">
        <f>IF(tblRides[[#This Row],[supply_demand_ratio]]&lt;0.8,"Below 0.8",IF(tblRides[[#This Row],[supply_demand_ratio]]&lt;1,"Between 0.8-1.0",IF(tblRides[[#This Row],[supply_demand_ratio]]&lt;=1.2,"Between 1.0-1.2","Above 1.2")))</f>
        <v>Above 1.2</v>
      </c>
    </row>
    <row r="9695" spans="1:25" x14ac:dyDescent="0.3">
      <c r="A9695" t="s">
        <v>9750</v>
      </c>
      <c r="B9695" s="1">
        <v>46110.283333333333</v>
      </c>
      <c r="C9695" s="2">
        <v>46110</v>
      </c>
      <c r="D9695">
        <v>6</v>
      </c>
      <c r="E9695" t="s">
        <v>25</v>
      </c>
      <c r="F9695" t="s">
        <v>34</v>
      </c>
      <c r="G9695">
        <v>5.3</v>
      </c>
      <c r="H9695">
        <v>119.59</v>
      </c>
      <c r="I9695">
        <v>124.04</v>
      </c>
      <c r="J9695">
        <v>1</v>
      </c>
      <c r="K9695">
        <v>8.9</v>
      </c>
      <c r="L9695">
        <v>8.1999999999999993</v>
      </c>
      <c r="M9695">
        <v>137</v>
      </c>
      <c r="N9695" t="s">
        <v>27</v>
      </c>
      <c r="O9695">
        <v>1.119</v>
      </c>
      <c r="P9695" t="s">
        <v>28</v>
      </c>
      <c r="Q9695" t="s">
        <v>29</v>
      </c>
      <c r="R9695">
        <v>4.75</v>
      </c>
      <c r="S9695">
        <v>0</v>
      </c>
      <c r="T9695">
        <v>4.45</v>
      </c>
      <c r="U9695">
        <v>-0.7</v>
      </c>
      <c r="V9695" t="s">
        <v>374</v>
      </c>
      <c r="W9695" t="s">
        <v>45</v>
      </c>
      <c r="X9695">
        <v>1</v>
      </c>
      <c r="Y9695" t="str">
        <f>IF(tblRides[[#This Row],[supply_demand_ratio]]&lt;0.8,"Below 0.8",IF(tblRides[[#This Row],[supply_demand_ratio]]&lt;1,"Between 0.8-1.0",IF(tblRides[[#This Row],[supply_demand_ratio]]&lt;=1.2,"Between 1.0-1.2","Above 1.2")))</f>
        <v>Between 1.0-1.2</v>
      </c>
    </row>
    <row r="9696" spans="1:25" x14ac:dyDescent="0.3">
      <c r="A9696" t="s">
        <v>9751</v>
      </c>
      <c r="B9696" s="1">
        <v>46110.293749999997</v>
      </c>
      <c r="C9696" s="2">
        <v>46110</v>
      </c>
      <c r="D9696">
        <v>7</v>
      </c>
      <c r="E9696" t="s">
        <v>36</v>
      </c>
      <c r="F9696" t="s">
        <v>26</v>
      </c>
      <c r="G9696">
        <v>5.5</v>
      </c>
      <c r="H9696">
        <v>131.85</v>
      </c>
      <c r="I9696">
        <v>136.26</v>
      </c>
      <c r="J9696">
        <v>1</v>
      </c>
      <c r="K9696">
        <v>4.0999999999999996</v>
      </c>
      <c r="L9696">
        <v>1</v>
      </c>
      <c r="M9696">
        <v>114</v>
      </c>
      <c r="N9696" t="s">
        <v>27</v>
      </c>
      <c r="O9696">
        <v>1.087</v>
      </c>
      <c r="P9696" t="s">
        <v>28</v>
      </c>
      <c r="Q9696" t="s">
        <v>29</v>
      </c>
      <c r="R9696">
        <v>4.7</v>
      </c>
      <c r="S9696">
        <v>3</v>
      </c>
      <c r="T9696">
        <v>4.41</v>
      </c>
      <c r="U9696">
        <v>-3.1</v>
      </c>
      <c r="V9696" t="s">
        <v>374</v>
      </c>
      <c r="W9696" t="s">
        <v>31</v>
      </c>
      <c r="X9696">
        <v>1</v>
      </c>
      <c r="Y9696" t="str">
        <f>IF(tblRides[[#This Row],[supply_demand_ratio]]&lt;0.8,"Below 0.8",IF(tblRides[[#This Row],[supply_demand_ratio]]&lt;1,"Between 0.8-1.0",IF(tblRides[[#This Row],[supply_demand_ratio]]&lt;=1.2,"Between 1.0-1.2","Above 1.2")))</f>
        <v>Between 1.0-1.2</v>
      </c>
    </row>
    <row r="9697" spans="1:25" x14ac:dyDescent="0.3">
      <c r="A9697" t="s">
        <v>9752</v>
      </c>
      <c r="B9697" s="1">
        <v>46110.29791666667</v>
      </c>
      <c r="C9697" s="2">
        <v>46110</v>
      </c>
      <c r="D9697">
        <v>7</v>
      </c>
      <c r="E9697" t="s">
        <v>36</v>
      </c>
      <c r="F9697" t="s">
        <v>34</v>
      </c>
      <c r="G9697">
        <v>4.0999999999999996</v>
      </c>
      <c r="H9697">
        <v>97.45</v>
      </c>
      <c r="I9697">
        <v>94.49</v>
      </c>
      <c r="J9697">
        <v>1</v>
      </c>
      <c r="K9697">
        <v>4</v>
      </c>
      <c r="L9697">
        <v>5</v>
      </c>
      <c r="M9697">
        <v>114</v>
      </c>
      <c r="N9697" t="s">
        <v>41</v>
      </c>
      <c r="O9697">
        <v>1.3480000000000001</v>
      </c>
      <c r="P9697" t="s">
        <v>28</v>
      </c>
      <c r="Q9697" t="s">
        <v>29</v>
      </c>
      <c r="R9697">
        <v>5</v>
      </c>
      <c r="S9697">
        <v>0</v>
      </c>
      <c r="T9697">
        <v>-2.96</v>
      </c>
      <c r="U9697">
        <v>1</v>
      </c>
      <c r="V9697" t="s">
        <v>374</v>
      </c>
      <c r="W9697" t="s">
        <v>31</v>
      </c>
      <c r="X9697">
        <v>1</v>
      </c>
      <c r="Y9697" t="str">
        <f>IF(tblRides[[#This Row],[supply_demand_ratio]]&lt;0.8,"Below 0.8",IF(tblRides[[#This Row],[supply_demand_ratio]]&lt;1,"Between 0.8-1.0",IF(tblRides[[#This Row],[supply_demand_ratio]]&lt;=1.2,"Between 1.0-1.2","Above 1.2")))</f>
        <v>Above 1.2</v>
      </c>
    </row>
    <row r="9698" spans="1:25" x14ac:dyDescent="0.3">
      <c r="A9698" t="s">
        <v>9753</v>
      </c>
      <c r="B9698" s="1">
        <v>46110.299305555556</v>
      </c>
      <c r="C9698" s="2">
        <v>46110</v>
      </c>
      <c r="D9698">
        <v>7</v>
      </c>
      <c r="E9698" t="s">
        <v>25</v>
      </c>
      <c r="F9698" t="s">
        <v>26</v>
      </c>
      <c r="G9698">
        <v>6.7</v>
      </c>
      <c r="H9698">
        <v>149.94999999999999</v>
      </c>
      <c r="I9698">
        <v>145.69999999999999</v>
      </c>
      <c r="J9698">
        <v>1.1000000000000001</v>
      </c>
      <c r="K9698">
        <v>4</v>
      </c>
      <c r="L9698">
        <v>7.9</v>
      </c>
      <c r="M9698">
        <v>114</v>
      </c>
      <c r="N9698" t="s">
        <v>27</v>
      </c>
      <c r="O9698">
        <v>1.077</v>
      </c>
      <c r="P9698" t="s">
        <v>28</v>
      </c>
      <c r="Q9698" t="s">
        <v>29</v>
      </c>
      <c r="R9698">
        <v>4.6900000000000004</v>
      </c>
      <c r="S9698">
        <v>24</v>
      </c>
      <c r="T9698">
        <v>-4.25</v>
      </c>
      <c r="U9698">
        <v>3.9</v>
      </c>
      <c r="V9698" t="s">
        <v>374</v>
      </c>
      <c r="W9698" t="s">
        <v>31</v>
      </c>
      <c r="X9698">
        <v>1</v>
      </c>
      <c r="Y9698" t="str">
        <f>IF(tblRides[[#This Row],[supply_demand_ratio]]&lt;0.8,"Below 0.8",IF(tblRides[[#This Row],[supply_demand_ratio]]&lt;1,"Between 0.8-1.0",IF(tblRides[[#This Row],[supply_demand_ratio]]&lt;=1.2,"Between 1.0-1.2","Above 1.2")))</f>
        <v>Between 1.0-1.2</v>
      </c>
    </row>
    <row r="9699" spans="1:25" x14ac:dyDescent="0.3">
      <c r="A9699" t="s">
        <v>9754</v>
      </c>
      <c r="B9699" s="1">
        <v>46110.311805555553</v>
      </c>
      <c r="C9699" s="2">
        <v>46110</v>
      </c>
      <c r="D9699">
        <v>7</v>
      </c>
      <c r="E9699" t="s">
        <v>36</v>
      </c>
      <c r="F9699" t="s">
        <v>26</v>
      </c>
      <c r="G9699">
        <v>20.6</v>
      </c>
      <c r="H9699">
        <v>343.82</v>
      </c>
      <c r="I9699">
        <v>342.05</v>
      </c>
      <c r="J9699">
        <v>1.1000000000000001</v>
      </c>
      <c r="K9699">
        <v>4.2</v>
      </c>
      <c r="L9699">
        <v>4.0999999999999996</v>
      </c>
      <c r="M9699">
        <v>124</v>
      </c>
      <c r="N9699" t="s">
        <v>27</v>
      </c>
      <c r="O9699">
        <v>1.149</v>
      </c>
      <c r="P9699" t="s">
        <v>28</v>
      </c>
      <c r="Q9699" t="s">
        <v>29</v>
      </c>
      <c r="R9699">
        <v>4.88</v>
      </c>
      <c r="S9699">
        <v>12</v>
      </c>
      <c r="T9699">
        <v>-1.77</v>
      </c>
      <c r="U9699">
        <v>-0.1</v>
      </c>
      <c r="V9699" t="s">
        <v>374</v>
      </c>
      <c r="W9699" t="s">
        <v>31</v>
      </c>
      <c r="X9699">
        <v>1</v>
      </c>
      <c r="Y9699" t="str">
        <f>IF(tblRides[[#This Row],[supply_demand_ratio]]&lt;0.8,"Below 0.8",IF(tblRides[[#This Row],[supply_demand_ratio]]&lt;1,"Between 0.8-1.0",IF(tblRides[[#This Row],[supply_demand_ratio]]&lt;=1.2,"Between 1.0-1.2","Above 1.2")))</f>
        <v>Between 1.0-1.2</v>
      </c>
    </row>
    <row r="9700" spans="1:25" x14ac:dyDescent="0.3">
      <c r="A9700" t="s">
        <v>9755</v>
      </c>
      <c r="B9700" s="1">
        <v>46110.318055555559</v>
      </c>
      <c r="C9700" s="2">
        <v>46110</v>
      </c>
      <c r="D9700">
        <v>7</v>
      </c>
      <c r="E9700" t="s">
        <v>43</v>
      </c>
      <c r="F9700" t="s">
        <v>34</v>
      </c>
      <c r="G9700">
        <v>3.7</v>
      </c>
      <c r="H9700">
        <v>97.72</v>
      </c>
      <c r="J9700">
        <v>1</v>
      </c>
      <c r="K9700">
        <v>7.1</v>
      </c>
      <c r="L9700">
        <v>8.1999999999999993</v>
      </c>
      <c r="M9700">
        <v>61</v>
      </c>
      <c r="N9700" t="s">
        <v>41</v>
      </c>
      <c r="O9700">
        <v>1.357</v>
      </c>
      <c r="P9700" t="s">
        <v>58</v>
      </c>
      <c r="Q9700" t="s">
        <v>74</v>
      </c>
      <c r="R9700">
        <v>4.82</v>
      </c>
      <c r="S9700">
        <v>0</v>
      </c>
      <c r="U9700">
        <v>1.1000000000000001</v>
      </c>
      <c r="V9700" t="s">
        <v>374</v>
      </c>
      <c r="W9700" t="s">
        <v>45</v>
      </c>
      <c r="X9700">
        <v>0</v>
      </c>
      <c r="Y9700" t="str">
        <f>IF(tblRides[[#This Row],[supply_demand_ratio]]&lt;0.8,"Below 0.8",IF(tblRides[[#This Row],[supply_demand_ratio]]&lt;1,"Between 0.8-1.0",IF(tblRides[[#This Row],[supply_demand_ratio]]&lt;=1.2,"Between 1.0-1.2","Above 1.2")))</f>
        <v>Above 1.2</v>
      </c>
    </row>
    <row r="9701" spans="1:25" x14ac:dyDescent="0.3">
      <c r="A9701" t="s">
        <v>9756</v>
      </c>
      <c r="B9701" s="1">
        <v>46110.320833333331</v>
      </c>
      <c r="C9701" s="2">
        <v>46110</v>
      </c>
      <c r="D9701">
        <v>7</v>
      </c>
      <c r="E9701" t="s">
        <v>33</v>
      </c>
      <c r="F9701" t="s">
        <v>26</v>
      </c>
      <c r="G9701">
        <v>8.3000000000000007</v>
      </c>
      <c r="H9701">
        <v>192.1</v>
      </c>
      <c r="I9701">
        <v>187.72</v>
      </c>
      <c r="J9701">
        <v>1.1000000000000001</v>
      </c>
      <c r="K9701">
        <v>5.8</v>
      </c>
      <c r="L9701">
        <v>4</v>
      </c>
      <c r="M9701">
        <v>101</v>
      </c>
      <c r="N9701" t="s">
        <v>27</v>
      </c>
      <c r="O9701">
        <v>1.242</v>
      </c>
      <c r="P9701" t="s">
        <v>28</v>
      </c>
      <c r="Q9701" t="s">
        <v>29</v>
      </c>
      <c r="R9701">
        <v>4.72</v>
      </c>
      <c r="S9701">
        <v>5</v>
      </c>
      <c r="T9701">
        <v>-4.38</v>
      </c>
      <c r="U9701">
        <v>-1.8</v>
      </c>
      <c r="V9701" t="s">
        <v>374</v>
      </c>
      <c r="W9701" t="s">
        <v>45</v>
      </c>
      <c r="X9701">
        <v>1</v>
      </c>
      <c r="Y9701" t="str">
        <f>IF(tblRides[[#This Row],[supply_demand_ratio]]&lt;0.8,"Below 0.8",IF(tblRides[[#This Row],[supply_demand_ratio]]&lt;1,"Between 0.8-1.0",IF(tblRides[[#This Row],[supply_demand_ratio]]&lt;=1.2,"Between 1.0-1.2","Above 1.2")))</f>
        <v>Above 1.2</v>
      </c>
    </row>
    <row r="9702" spans="1:25" x14ac:dyDescent="0.3">
      <c r="A9702" t="s">
        <v>9757</v>
      </c>
      <c r="B9702" s="1">
        <v>46110.331250000003</v>
      </c>
      <c r="C9702" s="2">
        <v>46110</v>
      </c>
      <c r="D9702">
        <v>7</v>
      </c>
      <c r="E9702" t="s">
        <v>62</v>
      </c>
      <c r="F9702" t="s">
        <v>34</v>
      </c>
      <c r="G9702">
        <v>2</v>
      </c>
      <c r="H9702">
        <v>62.31</v>
      </c>
      <c r="I9702">
        <v>63.53</v>
      </c>
      <c r="J9702">
        <v>1</v>
      </c>
      <c r="K9702">
        <v>2.5</v>
      </c>
      <c r="L9702">
        <v>1.3</v>
      </c>
      <c r="M9702">
        <v>66</v>
      </c>
      <c r="N9702" t="s">
        <v>41</v>
      </c>
      <c r="O9702">
        <v>2.028</v>
      </c>
      <c r="P9702" t="s">
        <v>28</v>
      </c>
      <c r="Q9702" t="s">
        <v>29</v>
      </c>
      <c r="R9702">
        <v>4.5</v>
      </c>
      <c r="S9702">
        <v>0</v>
      </c>
      <c r="T9702">
        <v>1.22</v>
      </c>
      <c r="U9702">
        <v>-1.2</v>
      </c>
      <c r="V9702" t="s">
        <v>374</v>
      </c>
      <c r="W9702" t="s">
        <v>31</v>
      </c>
      <c r="X9702">
        <v>1</v>
      </c>
      <c r="Y9702" t="str">
        <f>IF(tblRides[[#This Row],[supply_demand_ratio]]&lt;0.8,"Below 0.8",IF(tblRides[[#This Row],[supply_demand_ratio]]&lt;1,"Between 0.8-1.0",IF(tblRides[[#This Row],[supply_demand_ratio]]&lt;=1.2,"Between 1.0-1.2","Above 1.2")))</f>
        <v>Above 1.2</v>
      </c>
    </row>
    <row r="9703" spans="1:25" x14ac:dyDescent="0.3">
      <c r="A9703" t="s">
        <v>9758</v>
      </c>
      <c r="B9703" s="1">
        <v>46110.349305555559</v>
      </c>
      <c r="C9703" s="2">
        <v>46110</v>
      </c>
      <c r="D9703">
        <v>8</v>
      </c>
      <c r="E9703" t="s">
        <v>33</v>
      </c>
      <c r="F9703" t="s">
        <v>26</v>
      </c>
      <c r="G9703">
        <v>1.1000000000000001</v>
      </c>
      <c r="H9703">
        <v>64.75</v>
      </c>
      <c r="I9703">
        <v>66.27</v>
      </c>
      <c r="J9703">
        <v>1.1000000000000001</v>
      </c>
      <c r="K9703">
        <v>6.2</v>
      </c>
      <c r="L9703">
        <v>8.4</v>
      </c>
      <c r="M9703">
        <v>75</v>
      </c>
      <c r="N9703" t="s">
        <v>27</v>
      </c>
      <c r="O9703">
        <v>0.753</v>
      </c>
      <c r="P9703" t="s">
        <v>28</v>
      </c>
      <c r="Q9703" t="s">
        <v>29</v>
      </c>
      <c r="R9703">
        <v>4.71</v>
      </c>
      <c r="S9703">
        <v>12</v>
      </c>
      <c r="T9703">
        <v>1.52</v>
      </c>
      <c r="U9703">
        <v>2.2000000000000002</v>
      </c>
      <c r="V9703" t="s">
        <v>374</v>
      </c>
      <c r="W9703" t="s">
        <v>45</v>
      </c>
      <c r="X9703">
        <v>1</v>
      </c>
      <c r="Y9703" t="str">
        <f>IF(tblRides[[#This Row],[supply_demand_ratio]]&lt;0.8,"Below 0.8",IF(tblRides[[#This Row],[supply_demand_ratio]]&lt;1,"Between 0.8-1.0",IF(tblRides[[#This Row],[supply_demand_ratio]]&lt;=1.2,"Between 1.0-1.2","Above 1.2")))</f>
        <v>Below 0.8</v>
      </c>
    </row>
    <row r="9704" spans="1:25" x14ac:dyDescent="0.3">
      <c r="A9704" t="s">
        <v>9759</v>
      </c>
      <c r="B9704" s="1">
        <v>46110.359027777777</v>
      </c>
      <c r="C9704" s="2">
        <v>46110</v>
      </c>
      <c r="D9704">
        <v>8</v>
      </c>
      <c r="E9704" t="s">
        <v>33</v>
      </c>
      <c r="F9704" t="s">
        <v>34</v>
      </c>
      <c r="G9704">
        <v>5.2</v>
      </c>
      <c r="H9704">
        <v>126.3</v>
      </c>
      <c r="I9704">
        <v>120.73</v>
      </c>
      <c r="J9704">
        <v>1.1000000000000001</v>
      </c>
      <c r="K9704">
        <v>6.5</v>
      </c>
      <c r="L9704">
        <v>4.5999999999999996</v>
      </c>
      <c r="M9704">
        <v>85</v>
      </c>
      <c r="N9704" t="s">
        <v>27</v>
      </c>
      <c r="O9704">
        <v>0.9</v>
      </c>
      <c r="P9704" t="s">
        <v>28</v>
      </c>
      <c r="Q9704" t="s">
        <v>29</v>
      </c>
      <c r="R9704">
        <v>4.49</v>
      </c>
      <c r="S9704">
        <v>0</v>
      </c>
      <c r="T9704">
        <v>-5.57</v>
      </c>
      <c r="U9704">
        <v>-1.9</v>
      </c>
      <c r="V9704" t="s">
        <v>374</v>
      </c>
      <c r="W9704" t="s">
        <v>45</v>
      </c>
      <c r="X9704">
        <v>1</v>
      </c>
      <c r="Y9704" t="str">
        <f>IF(tblRides[[#This Row],[supply_demand_ratio]]&lt;0.8,"Below 0.8",IF(tblRides[[#This Row],[supply_demand_ratio]]&lt;1,"Between 0.8-1.0",IF(tblRides[[#This Row],[supply_demand_ratio]]&lt;=1.2,"Between 1.0-1.2","Above 1.2")))</f>
        <v>Between 0.8-1.0</v>
      </c>
    </row>
    <row r="9705" spans="1:25" x14ac:dyDescent="0.3">
      <c r="A9705" t="s">
        <v>9760</v>
      </c>
      <c r="B9705" s="1">
        <v>46110.362500000003</v>
      </c>
      <c r="C9705" s="2">
        <v>46110</v>
      </c>
      <c r="D9705">
        <v>8</v>
      </c>
      <c r="E9705" t="s">
        <v>25</v>
      </c>
      <c r="F9705" t="s">
        <v>26</v>
      </c>
      <c r="G9705">
        <v>9.4</v>
      </c>
      <c r="H9705">
        <v>247.09</v>
      </c>
      <c r="I9705">
        <v>255.74</v>
      </c>
      <c r="J9705">
        <v>1.3</v>
      </c>
      <c r="K9705">
        <v>5.7</v>
      </c>
      <c r="L9705">
        <v>3.7</v>
      </c>
      <c r="M9705">
        <v>110</v>
      </c>
      <c r="N9705" t="s">
        <v>72</v>
      </c>
      <c r="O9705">
        <v>0.75700000000000001</v>
      </c>
      <c r="P9705" t="s">
        <v>28</v>
      </c>
      <c r="Q9705" t="s">
        <v>29</v>
      </c>
      <c r="R9705">
        <v>4.58</v>
      </c>
      <c r="S9705">
        <v>2</v>
      </c>
      <c r="T9705">
        <v>8.65</v>
      </c>
      <c r="U9705">
        <v>-2</v>
      </c>
      <c r="V9705" t="s">
        <v>374</v>
      </c>
      <c r="W9705" t="s">
        <v>45</v>
      </c>
      <c r="X9705">
        <v>1</v>
      </c>
      <c r="Y9705" t="str">
        <f>IF(tblRides[[#This Row],[supply_demand_ratio]]&lt;0.8,"Below 0.8",IF(tblRides[[#This Row],[supply_demand_ratio]]&lt;1,"Between 0.8-1.0",IF(tblRides[[#This Row],[supply_demand_ratio]]&lt;=1.2,"Between 1.0-1.2","Above 1.2")))</f>
        <v>Below 0.8</v>
      </c>
    </row>
    <row r="9706" spans="1:25" x14ac:dyDescent="0.3">
      <c r="A9706" t="s">
        <v>9761</v>
      </c>
      <c r="B9706" s="1">
        <v>46110.363888888889</v>
      </c>
      <c r="C9706" s="2">
        <v>46110</v>
      </c>
      <c r="D9706">
        <v>8</v>
      </c>
      <c r="E9706" t="s">
        <v>25</v>
      </c>
      <c r="F9706" t="s">
        <v>26</v>
      </c>
      <c r="G9706">
        <v>5</v>
      </c>
      <c r="H9706">
        <v>138.63999999999999</v>
      </c>
      <c r="I9706">
        <v>139.04</v>
      </c>
      <c r="J9706">
        <v>1.1000000000000001</v>
      </c>
      <c r="K9706">
        <v>7.6</v>
      </c>
      <c r="L9706">
        <v>2.2000000000000002</v>
      </c>
      <c r="M9706">
        <v>118</v>
      </c>
      <c r="N9706" t="s">
        <v>72</v>
      </c>
      <c r="O9706">
        <v>0.80900000000000005</v>
      </c>
      <c r="P9706" t="s">
        <v>28</v>
      </c>
      <c r="Q9706" t="s">
        <v>29</v>
      </c>
      <c r="R9706">
        <v>4.46</v>
      </c>
      <c r="S9706">
        <v>13</v>
      </c>
      <c r="T9706">
        <v>0.4</v>
      </c>
      <c r="U9706">
        <v>-5.4</v>
      </c>
      <c r="V9706" t="s">
        <v>374</v>
      </c>
      <c r="W9706" t="s">
        <v>45</v>
      </c>
      <c r="X9706">
        <v>1</v>
      </c>
      <c r="Y9706" t="str">
        <f>IF(tblRides[[#This Row],[supply_demand_ratio]]&lt;0.8,"Below 0.8",IF(tblRides[[#This Row],[supply_demand_ratio]]&lt;1,"Between 0.8-1.0",IF(tblRides[[#This Row],[supply_demand_ratio]]&lt;=1.2,"Between 1.0-1.2","Above 1.2")))</f>
        <v>Between 0.8-1.0</v>
      </c>
    </row>
    <row r="9707" spans="1:25" x14ac:dyDescent="0.3">
      <c r="A9707" t="s">
        <v>9762</v>
      </c>
      <c r="B9707" s="1">
        <v>46110.379166666666</v>
      </c>
      <c r="C9707" s="2">
        <v>46110</v>
      </c>
      <c r="D9707">
        <v>9</v>
      </c>
      <c r="E9707" t="s">
        <v>25</v>
      </c>
      <c r="F9707" t="s">
        <v>34</v>
      </c>
      <c r="G9707">
        <v>9</v>
      </c>
      <c r="H9707">
        <v>248.05</v>
      </c>
      <c r="J9707">
        <v>1.4</v>
      </c>
      <c r="K9707">
        <v>8.8000000000000007</v>
      </c>
      <c r="M9707">
        <v>100</v>
      </c>
      <c r="N9707" t="s">
        <v>72</v>
      </c>
      <c r="O9707">
        <v>0.57999999999999996</v>
      </c>
      <c r="P9707" t="s">
        <v>82</v>
      </c>
      <c r="Q9707" t="s">
        <v>83</v>
      </c>
      <c r="R9707">
        <v>4.96</v>
      </c>
      <c r="S9707">
        <v>0</v>
      </c>
      <c r="V9707" t="s">
        <v>374</v>
      </c>
      <c r="W9707" t="s">
        <v>45</v>
      </c>
      <c r="X9707">
        <v>0</v>
      </c>
      <c r="Y9707" t="str">
        <f>IF(tblRides[[#This Row],[supply_demand_ratio]]&lt;0.8,"Below 0.8",IF(tblRides[[#This Row],[supply_demand_ratio]]&lt;1,"Between 0.8-1.0",IF(tblRides[[#This Row],[supply_demand_ratio]]&lt;=1.2,"Between 1.0-1.2","Above 1.2")))</f>
        <v>Below 0.8</v>
      </c>
    </row>
    <row r="9708" spans="1:25" x14ac:dyDescent="0.3">
      <c r="A9708" t="s">
        <v>9763</v>
      </c>
      <c r="B9708" s="1">
        <v>46110.384722222225</v>
      </c>
      <c r="C9708" s="2">
        <v>46110</v>
      </c>
      <c r="D9708">
        <v>9</v>
      </c>
      <c r="E9708" t="s">
        <v>43</v>
      </c>
      <c r="F9708" t="s">
        <v>26</v>
      </c>
      <c r="G9708">
        <v>9</v>
      </c>
      <c r="H9708">
        <v>190.14</v>
      </c>
      <c r="I9708">
        <v>197.94</v>
      </c>
      <c r="J9708">
        <v>1</v>
      </c>
      <c r="K9708">
        <v>7.7</v>
      </c>
      <c r="L9708">
        <v>6.6</v>
      </c>
      <c r="M9708">
        <v>52</v>
      </c>
      <c r="N9708" t="s">
        <v>41</v>
      </c>
      <c r="O9708">
        <v>1.2470000000000001</v>
      </c>
      <c r="P9708" t="s">
        <v>28</v>
      </c>
      <c r="Q9708" t="s">
        <v>29</v>
      </c>
      <c r="R9708">
        <v>4.7</v>
      </c>
      <c r="S9708">
        <v>6</v>
      </c>
      <c r="T9708">
        <v>7.8</v>
      </c>
      <c r="U9708">
        <v>-1.1000000000000001</v>
      </c>
      <c r="V9708" t="s">
        <v>374</v>
      </c>
      <c r="W9708" t="s">
        <v>45</v>
      </c>
      <c r="X9708">
        <v>1</v>
      </c>
      <c r="Y9708" t="str">
        <f>IF(tblRides[[#This Row],[supply_demand_ratio]]&lt;0.8,"Below 0.8",IF(tblRides[[#This Row],[supply_demand_ratio]]&lt;1,"Between 0.8-1.0",IF(tblRides[[#This Row],[supply_demand_ratio]]&lt;=1.2,"Between 1.0-1.2","Above 1.2")))</f>
        <v>Above 1.2</v>
      </c>
    </row>
    <row r="9709" spans="1:25" x14ac:dyDescent="0.3">
      <c r="A9709" t="s">
        <v>9764</v>
      </c>
      <c r="B9709" s="1">
        <v>46110.393750000003</v>
      </c>
      <c r="C9709" s="2">
        <v>46110</v>
      </c>
      <c r="D9709">
        <v>9</v>
      </c>
      <c r="E9709" t="s">
        <v>43</v>
      </c>
      <c r="F9709" t="s">
        <v>26</v>
      </c>
      <c r="G9709">
        <v>27.8</v>
      </c>
      <c r="H9709">
        <v>491.11</v>
      </c>
      <c r="I9709">
        <v>506.07</v>
      </c>
      <c r="J9709">
        <v>1</v>
      </c>
      <c r="K9709">
        <v>7</v>
      </c>
      <c r="L9709">
        <v>2.8</v>
      </c>
      <c r="M9709">
        <v>59</v>
      </c>
      <c r="N9709" t="s">
        <v>41</v>
      </c>
      <c r="O9709">
        <v>1.2569999999999999</v>
      </c>
      <c r="P9709" t="s">
        <v>28</v>
      </c>
      <c r="Q9709" t="s">
        <v>29</v>
      </c>
      <c r="R9709">
        <v>4.5199999999999996</v>
      </c>
      <c r="S9709">
        <v>8</v>
      </c>
      <c r="T9709">
        <v>14.96</v>
      </c>
      <c r="U9709">
        <v>-4.2</v>
      </c>
      <c r="V9709" t="s">
        <v>374</v>
      </c>
      <c r="W9709" t="s">
        <v>45</v>
      </c>
      <c r="X9709">
        <v>1</v>
      </c>
      <c r="Y9709" t="str">
        <f>IF(tblRides[[#This Row],[supply_demand_ratio]]&lt;0.8,"Below 0.8",IF(tblRides[[#This Row],[supply_demand_ratio]]&lt;1,"Between 0.8-1.0",IF(tblRides[[#This Row],[supply_demand_ratio]]&lt;=1.2,"Between 1.0-1.2","Above 1.2")))</f>
        <v>Above 1.2</v>
      </c>
    </row>
    <row r="9710" spans="1:25" x14ac:dyDescent="0.3">
      <c r="A9710" t="s">
        <v>9765</v>
      </c>
      <c r="B9710" s="1">
        <v>46110.402083333334</v>
      </c>
      <c r="C9710" s="2">
        <v>46110</v>
      </c>
      <c r="D9710">
        <v>9</v>
      </c>
      <c r="E9710" t="s">
        <v>33</v>
      </c>
      <c r="F9710" t="s">
        <v>26</v>
      </c>
      <c r="G9710">
        <v>7.6</v>
      </c>
      <c r="H9710">
        <v>149.24</v>
      </c>
      <c r="I9710">
        <v>152.56</v>
      </c>
      <c r="J9710">
        <v>1</v>
      </c>
      <c r="K9710">
        <v>5.0999999999999996</v>
      </c>
      <c r="L9710">
        <v>5.4</v>
      </c>
      <c r="M9710">
        <v>80</v>
      </c>
      <c r="N9710" t="s">
        <v>27</v>
      </c>
      <c r="O9710">
        <v>0.88800000000000001</v>
      </c>
      <c r="P9710" t="s">
        <v>28</v>
      </c>
      <c r="Q9710" t="s">
        <v>29</v>
      </c>
      <c r="R9710">
        <v>4.47</v>
      </c>
      <c r="S9710">
        <v>2</v>
      </c>
      <c r="T9710">
        <v>3.32</v>
      </c>
      <c r="U9710">
        <v>0.3</v>
      </c>
      <c r="V9710" t="s">
        <v>374</v>
      </c>
      <c r="W9710" t="s">
        <v>45</v>
      </c>
      <c r="X9710">
        <v>1</v>
      </c>
      <c r="Y9710" t="str">
        <f>IF(tblRides[[#This Row],[supply_demand_ratio]]&lt;0.8,"Below 0.8",IF(tblRides[[#This Row],[supply_demand_ratio]]&lt;1,"Between 0.8-1.0",IF(tblRides[[#This Row],[supply_demand_ratio]]&lt;=1.2,"Between 1.0-1.2","Above 1.2")))</f>
        <v>Between 0.8-1.0</v>
      </c>
    </row>
    <row r="9711" spans="1:25" x14ac:dyDescent="0.3">
      <c r="A9711" t="s">
        <v>9766</v>
      </c>
      <c r="B9711" s="1">
        <v>46110.402777777781</v>
      </c>
      <c r="C9711" s="2">
        <v>46110</v>
      </c>
      <c r="D9711">
        <v>9</v>
      </c>
      <c r="E9711" t="s">
        <v>36</v>
      </c>
      <c r="F9711" t="s">
        <v>34</v>
      </c>
      <c r="G9711">
        <v>5.3</v>
      </c>
      <c r="H9711">
        <v>152.24</v>
      </c>
      <c r="I9711">
        <v>157.66999999999999</v>
      </c>
      <c r="J9711">
        <v>1.3</v>
      </c>
      <c r="K9711">
        <v>7.7</v>
      </c>
      <c r="L9711">
        <v>9.4</v>
      </c>
      <c r="M9711">
        <v>100</v>
      </c>
      <c r="N9711" t="s">
        <v>72</v>
      </c>
      <c r="O9711">
        <v>0.70599999999999996</v>
      </c>
      <c r="P9711" t="s">
        <v>28</v>
      </c>
      <c r="Q9711" t="s">
        <v>29</v>
      </c>
      <c r="R9711">
        <v>4.92</v>
      </c>
      <c r="S9711">
        <v>0</v>
      </c>
      <c r="T9711">
        <v>5.43</v>
      </c>
      <c r="U9711">
        <v>1.7</v>
      </c>
      <c r="V9711" t="s">
        <v>374</v>
      </c>
      <c r="W9711" t="s">
        <v>45</v>
      </c>
      <c r="X9711">
        <v>1</v>
      </c>
      <c r="Y9711" t="str">
        <f>IF(tblRides[[#This Row],[supply_demand_ratio]]&lt;0.8,"Below 0.8",IF(tblRides[[#This Row],[supply_demand_ratio]]&lt;1,"Between 0.8-1.0",IF(tblRides[[#This Row],[supply_demand_ratio]]&lt;=1.2,"Between 1.0-1.2","Above 1.2")))</f>
        <v>Below 0.8</v>
      </c>
    </row>
    <row r="9712" spans="1:25" x14ac:dyDescent="0.3">
      <c r="A9712" t="s">
        <v>9767</v>
      </c>
      <c r="B9712" s="1">
        <v>46110.406944444447</v>
      </c>
      <c r="C9712" s="2">
        <v>46110</v>
      </c>
      <c r="D9712">
        <v>9</v>
      </c>
      <c r="E9712" t="s">
        <v>25</v>
      </c>
      <c r="F9712" t="s">
        <v>26</v>
      </c>
      <c r="G9712">
        <v>7.9</v>
      </c>
      <c r="H9712">
        <v>166.09</v>
      </c>
      <c r="I9712">
        <v>163.88</v>
      </c>
      <c r="J9712">
        <v>1</v>
      </c>
      <c r="K9712">
        <v>5</v>
      </c>
      <c r="L9712">
        <v>3.3</v>
      </c>
      <c r="M9712">
        <v>121</v>
      </c>
      <c r="N9712" t="s">
        <v>27</v>
      </c>
      <c r="O9712">
        <v>0.86099999999999999</v>
      </c>
      <c r="P9712" t="s">
        <v>28</v>
      </c>
      <c r="Q9712" t="s">
        <v>29</v>
      </c>
      <c r="R9712">
        <v>4.87</v>
      </c>
      <c r="S9712">
        <v>1</v>
      </c>
      <c r="T9712">
        <v>-2.21</v>
      </c>
      <c r="U9712">
        <v>-1.7</v>
      </c>
      <c r="V9712" t="s">
        <v>374</v>
      </c>
      <c r="W9712" t="s">
        <v>31</v>
      </c>
      <c r="X9712">
        <v>1</v>
      </c>
      <c r="Y9712" t="str">
        <f>IF(tblRides[[#This Row],[supply_demand_ratio]]&lt;0.8,"Below 0.8",IF(tblRides[[#This Row],[supply_demand_ratio]]&lt;1,"Between 0.8-1.0",IF(tblRides[[#This Row],[supply_demand_ratio]]&lt;=1.2,"Between 1.0-1.2","Above 1.2")))</f>
        <v>Between 0.8-1.0</v>
      </c>
    </row>
    <row r="9713" spans="1:25" x14ac:dyDescent="0.3">
      <c r="A9713" t="s">
        <v>9768</v>
      </c>
      <c r="B9713" s="1">
        <v>46110.413194444445</v>
      </c>
      <c r="C9713" s="2">
        <v>46110</v>
      </c>
      <c r="D9713">
        <v>9</v>
      </c>
      <c r="E9713" t="s">
        <v>33</v>
      </c>
      <c r="F9713" t="s">
        <v>26</v>
      </c>
      <c r="G9713">
        <v>3.4</v>
      </c>
      <c r="H9713">
        <v>97.43</v>
      </c>
      <c r="J9713">
        <v>1</v>
      </c>
      <c r="K9713">
        <v>10.6</v>
      </c>
      <c r="L9713">
        <v>11.2</v>
      </c>
      <c r="M9713">
        <v>70</v>
      </c>
      <c r="N9713" t="s">
        <v>27</v>
      </c>
      <c r="O9713">
        <v>0.82899999999999996</v>
      </c>
      <c r="P9713" t="s">
        <v>58</v>
      </c>
      <c r="Q9713" t="s">
        <v>74</v>
      </c>
      <c r="R9713">
        <v>4.46</v>
      </c>
      <c r="S9713">
        <v>7</v>
      </c>
      <c r="U9713">
        <v>0.6</v>
      </c>
      <c r="V9713" t="s">
        <v>374</v>
      </c>
      <c r="W9713" t="s">
        <v>77</v>
      </c>
      <c r="X9713">
        <v>0</v>
      </c>
      <c r="Y9713" t="str">
        <f>IF(tblRides[[#This Row],[supply_demand_ratio]]&lt;0.8,"Below 0.8",IF(tblRides[[#This Row],[supply_demand_ratio]]&lt;1,"Between 0.8-1.0",IF(tblRides[[#This Row],[supply_demand_ratio]]&lt;=1.2,"Between 1.0-1.2","Above 1.2")))</f>
        <v>Between 0.8-1.0</v>
      </c>
    </row>
    <row r="9714" spans="1:25" x14ac:dyDescent="0.3">
      <c r="A9714" t="s">
        <v>9769</v>
      </c>
      <c r="B9714" s="1">
        <v>46110.42083333333</v>
      </c>
      <c r="C9714" s="2">
        <v>46110</v>
      </c>
      <c r="D9714">
        <v>10</v>
      </c>
      <c r="E9714" t="s">
        <v>62</v>
      </c>
      <c r="F9714" t="s">
        <v>26</v>
      </c>
      <c r="G9714">
        <v>8.8000000000000007</v>
      </c>
      <c r="H9714">
        <v>189.46</v>
      </c>
      <c r="I9714">
        <v>182.74</v>
      </c>
      <c r="J9714">
        <v>1</v>
      </c>
      <c r="K9714">
        <v>6.6</v>
      </c>
      <c r="L9714">
        <v>5.7</v>
      </c>
      <c r="M9714">
        <v>53</v>
      </c>
      <c r="N9714" t="s">
        <v>41</v>
      </c>
      <c r="O9714">
        <v>1.347</v>
      </c>
      <c r="P9714" t="s">
        <v>28</v>
      </c>
      <c r="Q9714" t="s">
        <v>29</v>
      </c>
      <c r="R9714">
        <v>4.84</v>
      </c>
      <c r="S9714">
        <v>5</v>
      </c>
      <c r="T9714">
        <v>-6.72</v>
      </c>
      <c r="U9714">
        <v>-0.9</v>
      </c>
      <c r="V9714" t="s">
        <v>374</v>
      </c>
      <c r="W9714" t="s">
        <v>45</v>
      </c>
      <c r="X9714">
        <v>1</v>
      </c>
      <c r="Y9714" t="str">
        <f>IF(tblRides[[#This Row],[supply_demand_ratio]]&lt;0.8,"Below 0.8",IF(tblRides[[#This Row],[supply_demand_ratio]]&lt;1,"Between 0.8-1.0",IF(tblRides[[#This Row],[supply_demand_ratio]]&lt;=1.2,"Between 1.0-1.2","Above 1.2")))</f>
        <v>Above 1.2</v>
      </c>
    </row>
    <row r="9715" spans="1:25" x14ac:dyDescent="0.3">
      <c r="A9715" t="s">
        <v>9770</v>
      </c>
      <c r="B9715" s="1">
        <v>46110.422222222223</v>
      </c>
      <c r="C9715" s="2">
        <v>46110</v>
      </c>
      <c r="D9715">
        <v>10</v>
      </c>
      <c r="E9715" t="s">
        <v>25</v>
      </c>
      <c r="F9715" t="s">
        <v>26</v>
      </c>
      <c r="G9715">
        <v>8.1999999999999993</v>
      </c>
      <c r="H9715">
        <v>196.33</v>
      </c>
      <c r="I9715">
        <v>193.38</v>
      </c>
      <c r="J9715">
        <v>1.3</v>
      </c>
      <c r="K9715">
        <v>4</v>
      </c>
      <c r="L9715">
        <v>9.1</v>
      </c>
      <c r="M9715">
        <v>106</v>
      </c>
      <c r="N9715" t="s">
        <v>27</v>
      </c>
      <c r="O9715">
        <v>0.748</v>
      </c>
      <c r="P9715" t="s">
        <v>28</v>
      </c>
      <c r="Q9715" t="s">
        <v>29</v>
      </c>
      <c r="R9715">
        <v>4.5999999999999996</v>
      </c>
      <c r="S9715">
        <v>13</v>
      </c>
      <c r="T9715">
        <v>-2.95</v>
      </c>
      <c r="U9715">
        <v>5.0999999999999996</v>
      </c>
      <c r="V9715" t="s">
        <v>374</v>
      </c>
      <c r="W9715" t="s">
        <v>31</v>
      </c>
      <c r="X9715">
        <v>1</v>
      </c>
      <c r="Y9715" t="str">
        <f>IF(tblRides[[#This Row],[supply_demand_ratio]]&lt;0.8,"Below 0.8",IF(tblRides[[#This Row],[supply_demand_ratio]]&lt;1,"Between 0.8-1.0",IF(tblRides[[#This Row],[supply_demand_ratio]]&lt;=1.2,"Between 1.0-1.2","Above 1.2")))</f>
        <v>Below 0.8</v>
      </c>
    </row>
    <row r="9716" spans="1:25" x14ac:dyDescent="0.3">
      <c r="A9716" t="s">
        <v>9771</v>
      </c>
      <c r="B9716" s="1">
        <v>46110.431250000001</v>
      </c>
      <c r="C9716" s="2">
        <v>46110</v>
      </c>
      <c r="D9716">
        <v>10</v>
      </c>
      <c r="E9716" t="s">
        <v>33</v>
      </c>
      <c r="F9716" t="s">
        <v>26</v>
      </c>
      <c r="G9716">
        <v>13.8</v>
      </c>
      <c r="H9716">
        <v>306.45999999999998</v>
      </c>
      <c r="I9716">
        <v>287.12</v>
      </c>
      <c r="J9716">
        <v>1.2</v>
      </c>
      <c r="K9716">
        <v>6</v>
      </c>
      <c r="L9716">
        <v>1.7</v>
      </c>
      <c r="M9716">
        <v>87</v>
      </c>
      <c r="N9716" t="s">
        <v>27</v>
      </c>
      <c r="O9716">
        <v>0.83099999999999996</v>
      </c>
      <c r="P9716" t="s">
        <v>28</v>
      </c>
      <c r="Q9716" t="s">
        <v>29</v>
      </c>
      <c r="R9716">
        <v>4.88</v>
      </c>
      <c r="S9716">
        <v>6</v>
      </c>
      <c r="T9716">
        <v>-19.34</v>
      </c>
      <c r="U9716">
        <v>-4.3</v>
      </c>
      <c r="V9716" t="s">
        <v>374</v>
      </c>
      <c r="W9716" t="s">
        <v>45</v>
      </c>
      <c r="X9716">
        <v>1</v>
      </c>
      <c r="Y9716" t="str">
        <f>IF(tblRides[[#This Row],[supply_demand_ratio]]&lt;0.8,"Below 0.8",IF(tblRides[[#This Row],[supply_demand_ratio]]&lt;1,"Between 0.8-1.0",IF(tblRides[[#This Row],[supply_demand_ratio]]&lt;=1.2,"Between 1.0-1.2","Above 1.2")))</f>
        <v>Between 0.8-1.0</v>
      </c>
    </row>
    <row r="9717" spans="1:25" x14ac:dyDescent="0.3">
      <c r="A9717" t="s">
        <v>9772</v>
      </c>
      <c r="B9717" s="1">
        <v>46110.461805555555</v>
      </c>
      <c r="C9717" s="2">
        <v>46110</v>
      </c>
      <c r="D9717">
        <v>11</v>
      </c>
      <c r="E9717" t="s">
        <v>25</v>
      </c>
      <c r="F9717" t="s">
        <v>26</v>
      </c>
      <c r="G9717">
        <v>2.9</v>
      </c>
      <c r="H9717">
        <v>100.54</v>
      </c>
      <c r="I9717">
        <v>105.37</v>
      </c>
      <c r="J9717">
        <v>1.1000000000000001</v>
      </c>
      <c r="K9717">
        <v>2</v>
      </c>
      <c r="L9717">
        <v>5.0999999999999996</v>
      </c>
      <c r="M9717">
        <v>112</v>
      </c>
      <c r="N9717" t="s">
        <v>27</v>
      </c>
      <c r="O9717">
        <v>0.93400000000000005</v>
      </c>
      <c r="P9717" t="s">
        <v>28</v>
      </c>
      <c r="Q9717" t="s">
        <v>29</v>
      </c>
      <c r="R9717">
        <v>4.41</v>
      </c>
      <c r="S9717">
        <v>20</v>
      </c>
      <c r="T9717">
        <v>4.83</v>
      </c>
      <c r="U9717">
        <v>3.1</v>
      </c>
      <c r="V9717" t="s">
        <v>374</v>
      </c>
      <c r="W9717" t="s">
        <v>31</v>
      </c>
      <c r="X9717">
        <v>1</v>
      </c>
      <c r="Y9717" t="str">
        <f>IF(tblRides[[#This Row],[supply_demand_ratio]]&lt;0.8,"Below 0.8",IF(tblRides[[#This Row],[supply_demand_ratio]]&lt;1,"Between 0.8-1.0",IF(tblRides[[#This Row],[supply_demand_ratio]]&lt;=1.2,"Between 1.0-1.2","Above 1.2")))</f>
        <v>Between 0.8-1.0</v>
      </c>
    </row>
    <row r="9718" spans="1:25" x14ac:dyDescent="0.3">
      <c r="A9718" t="s">
        <v>9773</v>
      </c>
      <c r="B9718" s="1">
        <v>46110.463888888888</v>
      </c>
      <c r="C9718" s="2">
        <v>46110</v>
      </c>
      <c r="D9718">
        <v>11</v>
      </c>
      <c r="E9718" t="s">
        <v>33</v>
      </c>
      <c r="F9718" t="s">
        <v>26</v>
      </c>
      <c r="G9718">
        <v>6.4</v>
      </c>
      <c r="H9718">
        <v>128.78</v>
      </c>
      <c r="I9718">
        <v>128</v>
      </c>
      <c r="J9718">
        <v>1</v>
      </c>
      <c r="K9718">
        <v>3.9</v>
      </c>
      <c r="L9718">
        <v>5.5</v>
      </c>
      <c r="M9718">
        <v>80</v>
      </c>
      <c r="N9718" t="s">
        <v>41</v>
      </c>
      <c r="O9718">
        <v>1.1020000000000001</v>
      </c>
      <c r="P9718" t="s">
        <v>28</v>
      </c>
      <c r="Q9718" t="s">
        <v>29</v>
      </c>
      <c r="R9718">
        <v>4.72</v>
      </c>
      <c r="S9718">
        <v>18</v>
      </c>
      <c r="T9718">
        <v>-0.78</v>
      </c>
      <c r="U9718">
        <v>1.6</v>
      </c>
      <c r="V9718" t="s">
        <v>374</v>
      </c>
      <c r="W9718" t="s">
        <v>31</v>
      </c>
      <c r="X9718">
        <v>1</v>
      </c>
      <c r="Y9718" t="str">
        <f>IF(tblRides[[#This Row],[supply_demand_ratio]]&lt;0.8,"Below 0.8",IF(tblRides[[#This Row],[supply_demand_ratio]]&lt;1,"Between 0.8-1.0",IF(tblRides[[#This Row],[supply_demand_ratio]]&lt;=1.2,"Between 1.0-1.2","Above 1.2")))</f>
        <v>Between 1.0-1.2</v>
      </c>
    </row>
    <row r="9719" spans="1:25" x14ac:dyDescent="0.3">
      <c r="A9719" t="s">
        <v>9774</v>
      </c>
      <c r="B9719" s="1">
        <v>46110.479166666664</v>
      </c>
      <c r="C9719" s="2">
        <v>46110</v>
      </c>
      <c r="D9719">
        <v>11</v>
      </c>
      <c r="E9719" t="s">
        <v>36</v>
      </c>
      <c r="F9719" t="s">
        <v>26</v>
      </c>
      <c r="G9719">
        <v>16.3</v>
      </c>
      <c r="H9719">
        <v>283.58</v>
      </c>
      <c r="I9719">
        <v>277.82</v>
      </c>
      <c r="J9719">
        <v>1</v>
      </c>
      <c r="K9719">
        <v>4.9000000000000004</v>
      </c>
      <c r="L9719">
        <v>2.2999999999999998</v>
      </c>
      <c r="M9719">
        <v>112</v>
      </c>
      <c r="N9719" t="s">
        <v>41</v>
      </c>
      <c r="O9719">
        <v>1.2110000000000001</v>
      </c>
      <c r="P9719" t="s">
        <v>28</v>
      </c>
      <c r="Q9719" t="s">
        <v>29</v>
      </c>
      <c r="R9719">
        <v>4.79</v>
      </c>
      <c r="S9719">
        <v>5</v>
      </c>
      <c r="T9719">
        <v>-5.76</v>
      </c>
      <c r="U9719">
        <v>-2.6</v>
      </c>
      <c r="V9719" t="s">
        <v>374</v>
      </c>
      <c r="W9719" t="s">
        <v>31</v>
      </c>
      <c r="X9719">
        <v>1</v>
      </c>
      <c r="Y9719" t="str">
        <f>IF(tblRides[[#This Row],[supply_demand_ratio]]&lt;0.8,"Below 0.8",IF(tblRides[[#This Row],[supply_demand_ratio]]&lt;1,"Between 0.8-1.0",IF(tblRides[[#This Row],[supply_demand_ratio]]&lt;=1.2,"Between 1.0-1.2","Above 1.2")))</f>
        <v>Above 1.2</v>
      </c>
    </row>
    <row r="9720" spans="1:25" x14ac:dyDescent="0.3">
      <c r="A9720" t="s">
        <v>9775</v>
      </c>
      <c r="B9720" s="1">
        <v>46110.486111111109</v>
      </c>
      <c r="C9720" s="2">
        <v>46110</v>
      </c>
      <c r="D9720">
        <v>11</v>
      </c>
      <c r="E9720" t="s">
        <v>25</v>
      </c>
      <c r="F9720" t="s">
        <v>26</v>
      </c>
      <c r="G9720">
        <v>3.9</v>
      </c>
      <c r="H9720">
        <v>104.43</v>
      </c>
      <c r="I9720">
        <v>105.03</v>
      </c>
      <c r="J9720">
        <v>1</v>
      </c>
      <c r="K9720">
        <v>6.7</v>
      </c>
      <c r="L9720">
        <v>7.1</v>
      </c>
      <c r="M9720">
        <v>144</v>
      </c>
      <c r="N9720" t="s">
        <v>27</v>
      </c>
      <c r="O9720">
        <v>1.1950000000000001</v>
      </c>
      <c r="P9720" t="s">
        <v>28</v>
      </c>
      <c r="Q9720" t="s">
        <v>29</v>
      </c>
      <c r="R9720">
        <v>5</v>
      </c>
      <c r="S9720">
        <v>3</v>
      </c>
      <c r="T9720">
        <v>0.6</v>
      </c>
      <c r="U9720">
        <v>0.4</v>
      </c>
      <c r="V9720" t="s">
        <v>374</v>
      </c>
      <c r="W9720" t="s">
        <v>45</v>
      </c>
      <c r="X9720">
        <v>1</v>
      </c>
      <c r="Y9720" t="str">
        <f>IF(tblRides[[#This Row],[supply_demand_ratio]]&lt;0.8,"Below 0.8",IF(tblRides[[#This Row],[supply_demand_ratio]]&lt;1,"Between 0.8-1.0",IF(tblRides[[#This Row],[supply_demand_ratio]]&lt;=1.2,"Between 1.0-1.2","Above 1.2")))</f>
        <v>Between 1.0-1.2</v>
      </c>
    </row>
    <row r="9721" spans="1:25" x14ac:dyDescent="0.3">
      <c r="A9721" t="s">
        <v>9776</v>
      </c>
      <c r="B9721" s="1">
        <v>46110.511111111111</v>
      </c>
      <c r="C9721" s="2">
        <v>46110</v>
      </c>
      <c r="D9721">
        <v>12</v>
      </c>
      <c r="E9721" t="s">
        <v>43</v>
      </c>
      <c r="F9721" t="s">
        <v>26</v>
      </c>
      <c r="G9721">
        <v>0.7</v>
      </c>
      <c r="H9721">
        <v>48.4</v>
      </c>
      <c r="I9721">
        <v>48.54</v>
      </c>
      <c r="J9721">
        <v>1</v>
      </c>
      <c r="K9721">
        <v>6.5</v>
      </c>
      <c r="L9721">
        <v>7.7</v>
      </c>
      <c r="M9721">
        <v>65</v>
      </c>
      <c r="N9721" t="s">
        <v>27</v>
      </c>
      <c r="O9721">
        <v>1.0489999999999999</v>
      </c>
      <c r="P9721" t="s">
        <v>28</v>
      </c>
      <c r="Q9721" t="s">
        <v>29</v>
      </c>
      <c r="R9721">
        <v>4.58</v>
      </c>
      <c r="S9721">
        <v>1</v>
      </c>
      <c r="T9721">
        <v>0.14000000000000001</v>
      </c>
      <c r="U9721">
        <v>1.2</v>
      </c>
      <c r="V9721" t="s">
        <v>374</v>
      </c>
      <c r="W9721" t="s">
        <v>45</v>
      </c>
      <c r="X9721">
        <v>1</v>
      </c>
      <c r="Y9721" t="str">
        <f>IF(tblRides[[#This Row],[supply_demand_ratio]]&lt;0.8,"Below 0.8",IF(tblRides[[#This Row],[supply_demand_ratio]]&lt;1,"Between 0.8-1.0",IF(tblRides[[#This Row],[supply_demand_ratio]]&lt;=1.2,"Between 1.0-1.2","Above 1.2")))</f>
        <v>Between 1.0-1.2</v>
      </c>
    </row>
    <row r="9722" spans="1:25" x14ac:dyDescent="0.3">
      <c r="A9722" t="s">
        <v>9777</v>
      </c>
      <c r="B9722" s="1">
        <v>46110.533333333333</v>
      </c>
      <c r="C9722" s="2">
        <v>46110</v>
      </c>
      <c r="D9722">
        <v>12</v>
      </c>
      <c r="E9722" t="s">
        <v>36</v>
      </c>
      <c r="F9722" t="s">
        <v>26</v>
      </c>
      <c r="G9722">
        <v>6.1</v>
      </c>
      <c r="H9722">
        <v>120.47</v>
      </c>
      <c r="I9722">
        <v>111.77</v>
      </c>
      <c r="J9722">
        <v>1</v>
      </c>
      <c r="K9722">
        <v>2</v>
      </c>
      <c r="L9722">
        <v>6</v>
      </c>
      <c r="M9722">
        <v>104</v>
      </c>
      <c r="N9722" t="s">
        <v>27</v>
      </c>
      <c r="O9722">
        <v>1.0169999999999999</v>
      </c>
      <c r="P9722" t="s">
        <v>28</v>
      </c>
      <c r="Q9722" t="s">
        <v>29</v>
      </c>
      <c r="R9722">
        <v>4.5199999999999996</v>
      </c>
      <c r="S9722">
        <v>31</v>
      </c>
      <c r="T9722">
        <v>-8.6999999999999993</v>
      </c>
      <c r="U9722">
        <v>4</v>
      </c>
      <c r="V9722" t="s">
        <v>374</v>
      </c>
      <c r="W9722" t="s">
        <v>31</v>
      </c>
      <c r="X9722">
        <v>1</v>
      </c>
      <c r="Y9722" t="str">
        <f>IF(tblRides[[#This Row],[supply_demand_ratio]]&lt;0.8,"Below 0.8",IF(tblRides[[#This Row],[supply_demand_ratio]]&lt;1,"Between 0.8-1.0",IF(tblRides[[#This Row],[supply_demand_ratio]]&lt;=1.2,"Between 1.0-1.2","Above 1.2")))</f>
        <v>Between 1.0-1.2</v>
      </c>
    </row>
    <row r="9723" spans="1:25" x14ac:dyDescent="0.3">
      <c r="A9723" t="s">
        <v>9778</v>
      </c>
      <c r="B9723" s="1">
        <v>46110.580555555556</v>
      </c>
      <c r="C9723" s="2">
        <v>46110</v>
      </c>
      <c r="D9723">
        <v>13</v>
      </c>
      <c r="E9723" t="s">
        <v>25</v>
      </c>
      <c r="F9723" t="s">
        <v>34</v>
      </c>
      <c r="G9723">
        <v>5.7</v>
      </c>
      <c r="H9723">
        <v>118.67</v>
      </c>
      <c r="I9723">
        <v>119.85</v>
      </c>
      <c r="J9723">
        <v>1</v>
      </c>
      <c r="K9723">
        <v>5</v>
      </c>
      <c r="L9723">
        <v>6.4</v>
      </c>
      <c r="M9723">
        <v>115</v>
      </c>
      <c r="N9723" t="s">
        <v>27</v>
      </c>
      <c r="O9723">
        <v>0.95599999999999996</v>
      </c>
      <c r="P9723" t="s">
        <v>28</v>
      </c>
      <c r="Q9723" t="s">
        <v>29</v>
      </c>
      <c r="R9723">
        <v>4.4800000000000004</v>
      </c>
      <c r="S9723">
        <v>0</v>
      </c>
      <c r="T9723">
        <v>1.18</v>
      </c>
      <c r="U9723">
        <v>1.4</v>
      </c>
      <c r="V9723" t="s">
        <v>374</v>
      </c>
      <c r="W9723" t="s">
        <v>31</v>
      </c>
      <c r="X9723">
        <v>1</v>
      </c>
      <c r="Y9723" t="str">
        <f>IF(tblRides[[#This Row],[supply_demand_ratio]]&lt;0.8,"Below 0.8",IF(tblRides[[#This Row],[supply_demand_ratio]]&lt;1,"Between 0.8-1.0",IF(tblRides[[#This Row],[supply_demand_ratio]]&lt;=1.2,"Between 1.0-1.2","Above 1.2")))</f>
        <v>Between 0.8-1.0</v>
      </c>
    </row>
    <row r="9724" spans="1:25" x14ac:dyDescent="0.3">
      <c r="A9724" t="s">
        <v>9779</v>
      </c>
      <c r="B9724" s="1">
        <v>46110.592361111114</v>
      </c>
      <c r="C9724" s="2">
        <v>46110</v>
      </c>
      <c r="D9724">
        <v>14</v>
      </c>
      <c r="E9724" t="s">
        <v>36</v>
      </c>
      <c r="F9724" t="s">
        <v>34</v>
      </c>
      <c r="G9724">
        <v>5.6</v>
      </c>
      <c r="H9724">
        <v>125.63</v>
      </c>
      <c r="I9724">
        <v>131.84</v>
      </c>
      <c r="J9724">
        <v>1</v>
      </c>
      <c r="K9724">
        <v>5</v>
      </c>
      <c r="L9724">
        <v>1</v>
      </c>
      <c r="M9724">
        <v>120</v>
      </c>
      <c r="N9724" t="s">
        <v>41</v>
      </c>
      <c r="O9724">
        <v>1.2809999999999999</v>
      </c>
      <c r="P9724" t="s">
        <v>28</v>
      </c>
      <c r="Q9724" t="s">
        <v>29</v>
      </c>
      <c r="R9724">
        <v>4.54</v>
      </c>
      <c r="S9724">
        <v>0</v>
      </c>
      <c r="T9724">
        <v>6.21</v>
      </c>
      <c r="U9724">
        <v>-4</v>
      </c>
      <c r="V9724" t="s">
        <v>374</v>
      </c>
      <c r="W9724" t="s">
        <v>31</v>
      </c>
      <c r="X9724">
        <v>1</v>
      </c>
      <c r="Y9724" t="str">
        <f>IF(tblRides[[#This Row],[supply_demand_ratio]]&lt;0.8,"Below 0.8",IF(tblRides[[#This Row],[supply_demand_ratio]]&lt;1,"Between 0.8-1.0",IF(tblRides[[#This Row],[supply_demand_ratio]]&lt;=1.2,"Between 1.0-1.2","Above 1.2")))</f>
        <v>Above 1.2</v>
      </c>
    </row>
    <row r="9725" spans="1:25" x14ac:dyDescent="0.3">
      <c r="A9725" t="s">
        <v>9780</v>
      </c>
      <c r="B9725" s="1">
        <v>46110.59652777778</v>
      </c>
      <c r="C9725" s="2">
        <v>46110</v>
      </c>
      <c r="D9725">
        <v>14</v>
      </c>
      <c r="E9725" t="s">
        <v>33</v>
      </c>
      <c r="F9725" t="s">
        <v>26</v>
      </c>
      <c r="G9725">
        <v>7</v>
      </c>
      <c r="H9725">
        <v>162.1</v>
      </c>
      <c r="J9725">
        <v>1</v>
      </c>
      <c r="K9725">
        <v>4.5</v>
      </c>
      <c r="L9725">
        <v>5.4</v>
      </c>
      <c r="M9725">
        <v>85</v>
      </c>
      <c r="N9725" t="s">
        <v>41</v>
      </c>
      <c r="O9725">
        <v>1.1579999999999999</v>
      </c>
      <c r="P9725" t="s">
        <v>58</v>
      </c>
      <c r="Q9725" t="s">
        <v>88</v>
      </c>
      <c r="R9725">
        <v>4.9800000000000004</v>
      </c>
      <c r="S9725">
        <v>8</v>
      </c>
      <c r="U9725">
        <v>0.9</v>
      </c>
      <c r="V9725" t="s">
        <v>374</v>
      </c>
      <c r="W9725" t="s">
        <v>31</v>
      </c>
      <c r="X9725">
        <v>0</v>
      </c>
      <c r="Y9725" t="str">
        <f>IF(tblRides[[#This Row],[supply_demand_ratio]]&lt;0.8,"Below 0.8",IF(tblRides[[#This Row],[supply_demand_ratio]]&lt;1,"Between 0.8-1.0",IF(tblRides[[#This Row],[supply_demand_ratio]]&lt;=1.2,"Between 1.0-1.2","Above 1.2")))</f>
        <v>Between 1.0-1.2</v>
      </c>
    </row>
    <row r="9726" spans="1:25" x14ac:dyDescent="0.3">
      <c r="A9726" t="s">
        <v>9781</v>
      </c>
      <c r="B9726" s="1">
        <v>46110.600694444445</v>
      </c>
      <c r="C9726" s="2">
        <v>46110</v>
      </c>
      <c r="D9726">
        <v>14</v>
      </c>
      <c r="E9726" t="s">
        <v>25</v>
      </c>
      <c r="F9726" t="s">
        <v>26</v>
      </c>
      <c r="G9726">
        <v>9.3000000000000007</v>
      </c>
      <c r="H9726">
        <v>196.14</v>
      </c>
      <c r="I9726">
        <v>193.14</v>
      </c>
      <c r="J9726">
        <v>1.2</v>
      </c>
      <c r="K9726">
        <v>2</v>
      </c>
      <c r="L9726">
        <v>4.9000000000000004</v>
      </c>
      <c r="M9726">
        <v>136</v>
      </c>
      <c r="N9726" t="s">
        <v>27</v>
      </c>
      <c r="O9726">
        <v>1.095</v>
      </c>
      <c r="P9726" t="s">
        <v>28</v>
      </c>
      <c r="Q9726" t="s">
        <v>29</v>
      </c>
      <c r="R9726">
        <v>4.5199999999999996</v>
      </c>
      <c r="S9726">
        <v>2</v>
      </c>
      <c r="T9726">
        <v>-3</v>
      </c>
      <c r="U9726">
        <v>2.9</v>
      </c>
      <c r="V9726" t="s">
        <v>374</v>
      </c>
      <c r="W9726" t="s">
        <v>31</v>
      </c>
      <c r="X9726">
        <v>1</v>
      </c>
      <c r="Y9726" t="str">
        <f>IF(tblRides[[#This Row],[supply_demand_ratio]]&lt;0.8,"Below 0.8",IF(tblRides[[#This Row],[supply_demand_ratio]]&lt;1,"Between 0.8-1.0",IF(tblRides[[#This Row],[supply_demand_ratio]]&lt;=1.2,"Between 1.0-1.2","Above 1.2")))</f>
        <v>Between 1.0-1.2</v>
      </c>
    </row>
    <row r="9727" spans="1:25" x14ac:dyDescent="0.3">
      <c r="A9727" t="s">
        <v>9782</v>
      </c>
      <c r="B9727" s="1">
        <v>46110.606249999997</v>
      </c>
      <c r="C9727" s="2">
        <v>46110</v>
      </c>
      <c r="D9727">
        <v>14</v>
      </c>
      <c r="E9727" t="s">
        <v>36</v>
      </c>
      <c r="F9727" t="s">
        <v>34</v>
      </c>
      <c r="G9727">
        <v>30.1</v>
      </c>
      <c r="H9727">
        <v>489.12</v>
      </c>
      <c r="I9727">
        <v>485.8</v>
      </c>
      <c r="J9727">
        <v>1</v>
      </c>
      <c r="K9727">
        <v>3.1</v>
      </c>
      <c r="L9727">
        <v>9.6999999999999993</v>
      </c>
      <c r="M9727">
        <v>93</v>
      </c>
      <c r="N9727" t="s">
        <v>27</v>
      </c>
      <c r="O9727">
        <v>0.91200000000000003</v>
      </c>
      <c r="P9727" t="s">
        <v>28</v>
      </c>
      <c r="Q9727" t="s">
        <v>29</v>
      </c>
      <c r="R9727">
        <v>4.7699999999999996</v>
      </c>
      <c r="S9727">
        <v>0</v>
      </c>
      <c r="T9727">
        <v>-3.32</v>
      </c>
      <c r="U9727">
        <v>6.6</v>
      </c>
      <c r="V9727" t="s">
        <v>374</v>
      </c>
      <c r="W9727" t="s">
        <v>31</v>
      </c>
      <c r="X9727">
        <v>1</v>
      </c>
      <c r="Y9727" t="str">
        <f>IF(tblRides[[#This Row],[supply_demand_ratio]]&lt;0.8,"Below 0.8",IF(tblRides[[#This Row],[supply_demand_ratio]]&lt;1,"Between 0.8-1.0",IF(tblRides[[#This Row],[supply_demand_ratio]]&lt;=1.2,"Between 1.0-1.2","Above 1.2")))</f>
        <v>Between 0.8-1.0</v>
      </c>
    </row>
    <row r="9728" spans="1:25" x14ac:dyDescent="0.3">
      <c r="A9728" t="s">
        <v>9783</v>
      </c>
      <c r="B9728" s="1">
        <v>46110.629166666666</v>
      </c>
      <c r="C9728" s="2">
        <v>46110</v>
      </c>
      <c r="D9728">
        <v>15</v>
      </c>
      <c r="E9728" t="s">
        <v>33</v>
      </c>
      <c r="F9728" t="s">
        <v>34</v>
      </c>
      <c r="G9728">
        <v>3.8</v>
      </c>
      <c r="H9728">
        <v>98.08</v>
      </c>
      <c r="I9728">
        <v>98.46</v>
      </c>
      <c r="J9728">
        <v>1.1000000000000001</v>
      </c>
      <c r="K9728">
        <v>4.0999999999999996</v>
      </c>
      <c r="L9728">
        <v>2.2999999999999998</v>
      </c>
      <c r="M9728">
        <v>91</v>
      </c>
      <c r="N9728" t="s">
        <v>27</v>
      </c>
      <c r="O9728">
        <v>1.1419999999999999</v>
      </c>
      <c r="P9728" t="s">
        <v>28</v>
      </c>
      <c r="Q9728" t="s">
        <v>29</v>
      </c>
      <c r="R9728">
        <v>4.7699999999999996</v>
      </c>
      <c r="S9728">
        <v>0</v>
      </c>
      <c r="T9728">
        <v>0.38</v>
      </c>
      <c r="U9728">
        <v>-1.8</v>
      </c>
      <c r="V9728" t="s">
        <v>374</v>
      </c>
      <c r="W9728" t="s">
        <v>31</v>
      </c>
      <c r="X9728">
        <v>1</v>
      </c>
      <c r="Y9728" t="str">
        <f>IF(tblRides[[#This Row],[supply_demand_ratio]]&lt;0.8,"Below 0.8",IF(tblRides[[#This Row],[supply_demand_ratio]]&lt;1,"Between 0.8-1.0",IF(tblRides[[#This Row],[supply_demand_ratio]]&lt;=1.2,"Between 1.0-1.2","Above 1.2")))</f>
        <v>Between 1.0-1.2</v>
      </c>
    </row>
    <row r="9729" spans="1:25" x14ac:dyDescent="0.3">
      <c r="A9729" t="s">
        <v>9784</v>
      </c>
      <c r="B9729" s="1">
        <v>46110.630555555559</v>
      </c>
      <c r="C9729" s="2">
        <v>46110</v>
      </c>
      <c r="D9729">
        <v>15</v>
      </c>
      <c r="E9729" t="s">
        <v>25</v>
      </c>
      <c r="F9729" t="s">
        <v>26</v>
      </c>
      <c r="G9729">
        <v>3.4</v>
      </c>
      <c r="H9729">
        <v>107.13</v>
      </c>
      <c r="I9729">
        <v>109.49</v>
      </c>
      <c r="J9729">
        <v>1.1000000000000001</v>
      </c>
      <c r="K9729">
        <v>6.2</v>
      </c>
      <c r="L9729">
        <v>12</v>
      </c>
      <c r="M9729">
        <v>124</v>
      </c>
      <c r="N9729" t="s">
        <v>27</v>
      </c>
      <c r="O9729">
        <v>1.0549999999999999</v>
      </c>
      <c r="P9729" t="s">
        <v>28</v>
      </c>
      <c r="Q9729" t="s">
        <v>29</v>
      </c>
      <c r="R9729">
        <v>4.49</v>
      </c>
      <c r="S9729">
        <v>19</v>
      </c>
      <c r="T9729">
        <v>2.36</v>
      </c>
      <c r="U9729">
        <v>5.8</v>
      </c>
      <c r="V9729" t="s">
        <v>374</v>
      </c>
      <c r="W9729" t="s">
        <v>45</v>
      </c>
      <c r="X9729">
        <v>1</v>
      </c>
      <c r="Y9729" t="str">
        <f>IF(tblRides[[#This Row],[supply_demand_ratio]]&lt;0.8,"Below 0.8",IF(tblRides[[#This Row],[supply_demand_ratio]]&lt;1,"Between 0.8-1.0",IF(tblRides[[#This Row],[supply_demand_ratio]]&lt;=1.2,"Between 1.0-1.2","Above 1.2")))</f>
        <v>Between 1.0-1.2</v>
      </c>
    </row>
    <row r="9730" spans="1:25" x14ac:dyDescent="0.3">
      <c r="A9730" t="s">
        <v>9785</v>
      </c>
      <c r="B9730" s="1">
        <v>46110.655555555553</v>
      </c>
      <c r="C9730" s="2">
        <v>46110</v>
      </c>
      <c r="D9730">
        <v>15</v>
      </c>
      <c r="E9730" t="s">
        <v>62</v>
      </c>
      <c r="F9730" t="s">
        <v>26</v>
      </c>
      <c r="G9730">
        <v>9.1</v>
      </c>
      <c r="H9730">
        <v>186.6</v>
      </c>
      <c r="I9730">
        <v>188.33</v>
      </c>
      <c r="J9730">
        <v>1</v>
      </c>
      <c r="K9730">
        <v>2.5</v>
      </c>
      <c r="L9730">
        <v>3.6</v>
      </c>
      <c r="M9730">
        <v>60</v>
      </c>
      <c r="N9730" t="s">
        <v>41</v>
      </c>
      <c r="O9730">
        <v>1.94</v>
      </c>
      <c r="P9730" t="s">
        <v>28</v>
      </c>
      <c r="Q9730" t="s">
        <v>29</v>
      </c>
      <c r="R9730">
        <v>4.82</v>
      </c>
      <c r="S9730">
        <v>17</v>
      </c>
      <c r="T9730">
        <v>1.73</v>
      </c>
      <c r="U9730">
        <v>1.1000000000000001</v>
      </c>
      <c r="V9730" t="s">
        <v>374</v>
      </c>
      <c r="W9730" t="s">
        <v>31</v>
      </c>
      <c r="X9730">
        <v>1</v>
      </c>
      <c r="Y9730" t="str">
        <f>IF(tblRides[[#This Row],[supply_demand_ratio]]&lt;0.8,"Below 0.8",IF(tblRides[[#This Row],[supply_demand_ratio]]&lt;1,"Between 0.8-1.0",IF(tblRides[[#This Row],[supply_demand_ratio]]&lt;=1.2,"Between 1.0-1.2","Above 1.2")))</f>
        <v>Above 1.2</v>
      </c>
    </row>
    <row r="9731" spans="1:25" x14ac:dyDescent="0.3">
      <c r="A9731" t="s">
        <v>9786</v>
      </c>
      <c r="B9731" s="1">
        <v>46110.669444444444</v>
      </c>
      <c r="C9731" s="2">
        <v>46110</v>
      </c>
      <c r="D9731">
        <v>16</v>
      </c>
      <c r="E9731" t="s">
        <v>33</v>
      </c>
      <c r="F9731" t="s">
        <v>26</v>
      </c>
      <c r="G9731">
        <v>3.1</v>
      </c>
      <c r="H9731">
        <v>98.59</v>
      </c>
      <c r="I9731">
        <v>93.98</v>
      </c>
      <c r="J9731">
        <v>1.1000000000000001</v>
      </c>
      <c r="K9731">
        <v>3.7</v>
      </c>
      <c r="L9731">
        <v>1</v>
      </c>
      <c r="M9731">
        <v>90</v>
      </c>
      <c r="N9731" t="s">
        <v>27</v>
      </c>
      <c r="O9731">
        <v>1.028</v>
      </c>
      <c r="P9731" t="s">
        <v>28</v>
      </c>
      <c r="Q9731" t="s">
        <v>29</v>
      </c>
      <c r="R9731">
        <v>4.9000000000000004</v>
      </c>
      <c r="S9731">
        <v>22</v>
      </c>
      <c r="T9731">
        <v>-4.6100000000000003</v>
      </c>
      <c r="U9731">
        <v>-2.7</v>
      </c>
      <c r="V9731" t="s">
        <v>374</v>
      </c>
      <c r="W9731" t="s">
        <v>31</v>
      </c>
      <c r="X9731">
        <v>1</v>
      </c>
      <c r="Y9731" t="str">
        <f>IF(tblRides[[#This Row],[supply_demand_ratio]]&lt;0.8,"Below 0.8",IF(tblRides[[#This Row],[supply_demand_ratio]]&lt;1,"Between 0.8-1.0",IF(tblRides[[#This Row],[supply_demand_ratio]]&lt;=1.2,"Between 1.0-1.2","Above 1.2")))</f>
        <v>Between 1.0-1.2</v>
      </c>
    </row>
    <row r="9732" spans="1:25" x14ac:dyDescent="0.3">
      <c r="A9732" t="s">
        <v>9787</v>
      </c>
      <c r="B9732" s="1">
        <v>46110.672222222223</v>
      </c>
      <c r="C9732" s="2">
        <v>46110</v>
      </c>
      <c r="D9732">
        <v>16</v>
      </c>
      <c r="E9732" t="s">
        <v>36</v>
      </c>
      <c r="F9732" t="s">
        <v>26</v>
      </c>
      <c r="G9732">
        <v>4.4000000000000004</v>
      </c>
      <c r="H9732">
        <v>108.57</v>
      </c>
      <c r="I9732">
        <v>108.34</v>
      </c>
      <c r="J9732">
        <v>1</v>
      </c>
      <c r="K9732">
        <v>4.5999999999999996</v>
      </c>
      <c r="L9732">
        <v>10.1</v>
      </c>
      <c r="M9732">
        <v>103</v>
      </c>
      <c r="N9732" t="s">
        <v>27</v>
      </c>
      <c r="O9732">
        <v>0.94699999999999995</v>
      </c>
      <c r="P9732" t="s">
        <v>28</v>
      </c>
      <c r="Q9732" t="s">
        <v>29</v>
      </c>
      <c r="R9732">
        <v>4.6100000000000003</v>
      </c>
      <c r="S9732">
        <v>9</v>
      </c>
      <c r="T9732">
        <v>-0.23</v>
      </c>
      <c r="U9732">
        <v>5.5</v>
      </c>
      <c r="V9732" t="s">
        <v>374</v>
      </c>
      <c r="W9732" t="s">
        <v>31</v>
      </c>
      <c r="X9732">
        <v>1</v>
      </c>
      <c r="Y9732" t="str">
        <f>IF(tblRides[[#This Row],[supply_demand_ratio]]&lt;0.8,"Below 0.8",IF(tblRides[[#This Row],[supply_demand_ratio]]&lt;1,"Between 0.8-1.0",IF(tblRides[[#This Row],[supply_demand_ratio]]&lt;=1.2,"Between 1.0-1.2","Above 1.2")))</f>
        <v>Between 0.8-1.0</v>
      </c>
    </row>
    <row r="9733" spans="1:25" x14ac:dyDescent="0.3">
      <c r="A9733" t="s">
        <v>9788</v>
      </c>
      <c r="B9733" s="1">
        <v>46110.697222222225</v>
      </c>
      <c r="C9733" s="2">
        <v>46110</v>
      </c>
      <c r="D9733">
        <v>16</v>
      </c>
      <c r="E9733" t="s">
        <v>25</v>
      </c>
      <c r="F9733" t="s">
        <v>26</v>
      </c>
      <c r="G9733">
        <v>4.7</v>
      </c>
      <c r="H9733">
        <v>144.11000000000001</v>
      </c>
      <c r="I9733">
        <v>148.62</v>
      </c>
      <c r="J9733">
        <v>1.2</v>
      </c>
      <c r="K9733">
        <v>3.5</v>
      </c>
      <c r="L9733">
        <v>2</v>
      </c>
      <c r="M9733">
        <v>123</v>
      </c>
      <c r="N9733" t="s">
        <v>72</v>
      </c>
      <c r="O9733">
        <v>0.75700000000000001</v>
      </c>
      <c r="P9733" t="s">
        <v>28</v>
      </c>
      <c r="Q9733" t="s">
        <v>29</v>
      </c>
      <c r="R9733">
        <v>4.68</v>
      </c>
      <c r="S9733">
        <v>3</v>
      </c>
      <c r="T9733">
        <v>4.51</v>
      </c>
      <c r="U9733">
        <v>-1.5</v>
      </c>
      <c r="V9733" t="s">
        <v>374</v>
      </c>
      <c r="W9733" t="s">
        <v>31</v>
      </c>
      <c r="X9733">
        <v>1</v>
      </c>
      <c r="Y9733" t="str">
        <f>IF(tblRides[[#This Row],[supply_demand_ratio]]&lt;0.8,"Below 0.8",IF(tblRides[[#This Row],[supply_demand_ratio]]&lt;1,"Between 0.8-1.0",IF(tblRides[[#This Row],[supply_demand_ratio]]&lt;=1.2,"Between 1.0-1.2","Above 1.2")))</f>
        <v>Below 0.8</v>
      </c>
    </row>
    <row r="9734" spans="1:25" x14ac:dyDescent="0.3">
      <c r="A9734" t="s">
        <v>9789</v>
      </c>
      <c r="B9734" s="1">
        <v>46110.699305555558</v>
      </c>
      <c r="C9734" s="2">
        <v>46110</v>
      </c>
      <c r="D9734">
        <v>16</v>
      </c>
      <c r="E9734" t="s">
        <v>25</v>
      </c>
      <c r="F9734" t="s">
        <v>34</v>
      </c>
      <c r="G9734">
        <v>13.2</v>
      </c>
      <c r="H9734">
        <v>330.75</v>
      </c>
      <c r="I9734">
        <v>333.05</v>
      </c>
      <c r="J9734">
        <v>1.3</v>
      </c>
      <c r="K9734">
        <v>6.2</v>
      </c>
      <c r="L9734">
        <v>9.5</v>
      </c>
      <c r="M9734">
        <v>98</v>
      </c>
      <c r="N9734" t="s">
        <v>72</v>
      </c>
      <c r="O9734">
        <v>0.67600000000000005</v>
      </c>
      <c r="P9734" t="s">
        <v>28</v>
      </c>
      <c r="Q9734" t="s">
        <v>29</v>
      </c>
      <c r="R9734">
        <v>4.6399999999999997</v>
      </c>
      <c r="S9734">
        <v>0</v>
      </c>
      <c r="T9734">
        <v>2.2999999999999998</v>
      </c>
      <c r="U9734">
        <v>3.3</v>
      </c>
      <c r="V9734" t="s">
        <v>374</v>
      </c>
      <c r="W9734" t="s">
        <v>45</v>
      </c>
      <c r="X9734">
        <v>1</v>
      </c>
      <c r="Y9734" t="str">
        <f>IF(tblRides[[#This Row],[supply_demand_ratio]]&lt;0.8,"Below 0.8",IF(tblRides[[#This Row],[supply_demand_ratio]]&lt;1,"Between 0.8-1.0",IF(tblRides[[#This Row],[supply_demand_ratio]]&lt;=1.2,"Between 1.0-1.2","Above 1.2")))</f>
        <v>Below 0.8</v>
      </c>
    </row>
    <row r="9735" spans="1:25" x14ac:dyDescent="0.3">
      <c r="A9735" t="s">
        <v>9790</v>
      </c>
      <c r="B9735" s="1">
        <v>46110.704861111109</v>
      </c>
      <c r="C9735" s="2">
        <v>46110</v>
      </c>
      <c r="D9735">
        <v>16</v>
      </c>
      <c r="E9735" t="s">
        <v>36</v>
      </c>
      <c r="F9735" t="s">
        <v>26</v>
      </c>
      <c r="G9735">
        <v>14.2</v>
      </c>
      <c r="H9735">
        <v>259.83</v>
      </c>
      <c r="I9735">
        <v>245.32</v>
      </c>
      <c r="J9735">
        <v>1</v>
      </c>
      <c r="K9735">
        <v>5.9</v>
      </c>
      <c r="L9735">
        <v>3.5</v>
      </c>
      <c r="M9735">
        <v>93</v>
      </c>
      <c r="N9735" t="s">
        <v>27</v>
      </c>
      <c r="O9735">
        <v>0.95199999999999996</v>
      </c>
      <c r="P9735" t="s">
        <v>28</v>
      </c>
      <c r="Q9735" t="s">
        <v>29</v>
      </c>
      <c r="R9735">
        <v>4.4800000000000004</v>
      </c>
      <c r="S9735">
        <v>4</v>
      </c>
      <c r="T9735">
        <v>-14.51</v>
      </c>
      <c r="U9735">
        <v>-2.4</v>
      </c>
      <c r="V9735" t="s">
        <v>374</v>
      </c>
      <c r="W9735" t="s">
        <v>45</v>
      </c>
      <c r="X9735">
        <v>1</v>
      </c>
      <c r="Y9735" t="str">
        <f>IF(tblRides[[#This Row],[supply_demand_ratio]]&lt;0.8,"Below 0.8",IF(tblRides[[#This Row],[supply_demand_ratio]]&lt;1,"Between 0.8-1.0",IF(tblRides[[#This Row],[supply_demand_ratio]]&lt;=1.2,"Between 1.0-1.2","Above 1.2")))</f>
        <v>Between 0.8-1.0</v>
      </c>
    </row>
    <row r="9736" spans="1:25" x14ac:dyDescent="0.3">
      <c r="A9736" t="s">
        <v>9791</v>
      </c>
      <c r="B9736" s="1">
        <v>46110.709722222222</v>
      </c>
      <c r="C9736" s="2">
        <v>46110</v>
      </c>
      <c r="D9736">
        <v>17</v>
      </c>
      <c r="E9736" t="s">
        <v>33</v>
      </c>
      <c r="F9736" t="s">
        <v>26</v>
      </c>
      <c r="G9736">
        <v>1</v>
      </c>
      <c r="H9736">
        <v>61.69</v>
      </c>
      <c r="I9736">
        <v>61.07</v>
      </c>
      <c r="J9736">
        <v>1.1000000000000001</v>
      </c>
      <c r="K9736">
        <v>3.4</v>
      </c>
      <c r="L9736">
        <v>7.5</v>
      </c>
      <c r="M9736">
        <v>74</v>
      </c>
      <c r="N9736" t="s">
        <v>41</v>
      </c>
      <c r="O9736">
        <v>0.96299999999999997</v>
      </c>
      <c r="P9736" t="s">
        <v>28</v>
      </c>
      <c r="Q9736" t="s">
        <v>29</v>
      </c>
      <c r="R9736">
        <v>4.8</v>
      </c>
      <c r="S9736">
        <v>54</v>
      </c>
      <c r="T9736">
        <v>-0.62</v>
      </c>
      <c r="U9736">
        <v>4.0999999999999996</v>
      </c>
      <c r="V9736" t="s">
        <v>374</v>
      </c>
      <c r="W9736" t="s">
        <v>31</v>
      </c>
      <c r="X9736">
        <v>1</v>
      </c>
      <c r="Y9736" t="str">
        <f>IF(tblRides[[#This Row],[supply_demand_ratio]]&lt;0.8,"Below 0.8",IF(tblRides[[#This Row],[supply_demand_ratio]]&lt;1,"Between 0.8-1.0",IF(tblRides[[#This Row],[supply_demand_ratio]]&lt;=1.2,"Between 1.0-1.2","Above 1.2")))</f>
        <v>Between 0.8-1.0</v>
      </c>
    </row>
    <row r="9737" spans="1:25" x14ac:dyDescent="0.3">
      <c r="A9737" t="s">
        <v>9792</v>
      </c>
      <c r="B9737" s="1">
        <v>46110.712500000001</v>
      </c>
      <c r="C9737" s="2">
        <v>46110</v>
      </c>
      <c r="D9737">
        <v>17</v>
      </c>
      <c r="E9737" t="s">
        <v>25</v>
      </c>
      <c r="F9737" t="s">
        <v>26</v>
      </c>
      <c r="G9737">
        <v>1.3</v>
      </c>
      <c r="H9737">
        <v>70.739999999999995</v>
      </c>
      <c r="I9737">
        <v>68.88</v>
      </c>
      <c r="J9737">
        <v>1.2</v>
      </c>
      <c r="K9737">
        <v>5.2</v>
      </c>
      <c r="L9737">
        <v>6.8</v>
      </c>
      <c r="M9737">
        <v>119</v>
      </c>
      <c r="N9737" t="s">
        <v>27</v>
      </c>
      <c r="O9737">
        <v>0.878</v>
      </c>
      <c r="P9737" t="s">
        <v>28</v>
      </c>
      <c r="Q9737" t="s">
        <v>29</v>
      </c>
      <c r="R9737">
        <v>4.71</v>
      </c>
      <c r="S9737">
        <v>6</v>
      </c>
      <c r="T9737">
        <v>-1.86</v>
      </c>
      <c r="U9737">
        <v>1.6</v>
      </c>
      <c r="V9737" t="s">
        <v>374</v>
      </c>
      <c r="W9737" t="s">
        <v>45</v>
      </c>
      <c r="X9737">
        <v>1</v>
      </c>
      <c r="Y9737" t="str">
        <f>IF(tblRides[[#This Row],[supply_demand_ratio]]&lt;0.8,"Below 0.8",IF(tblRides[[#This Row],[supply_demand_ratio]]&lt;1,"Between 0.8-1.0",IF(tblRides[[#This Row],[supply_demand_ratio]]&lt;=1.2,"Between 1.0-1.2","Above 1.2")))</f>
        <v>Between 0.8-1.0</v>
      </c>
    </row>
    <row r="9738" spans="1:25" x14ac:dyDescent="0.3">
      <c r="A9738" t="s">
        <v>9793</v>
      </c>
      <c r="B9738" s="1">
        <v>46110.738194444442</v>
      </c>
      <c r="C9738" s="2">
        <v>46110</v>
      </c>
      <c r="D9738">
        <v>17</v>
      </c>
      <c r="E9738" t="s">
        <v>36</v>
      </c>
      <c r="F9738" t="s">
        <v>26</v>
      </c>
      <c r="G9738">
        <v>5.9</v>
      </c>
      <c r="H9738">
        <v>122.98</v>
      </c>
      <c r="I9738">
        <v>122.88</v>
      </c>
      <c r="J9738">
        <v>1</v>
      </c>
      <c r="K9738">
        <v>4.3</v>
      </c>
      <c r="L9738">
        <v>3.1</v>
      </c>
      <c r="M9738">
        <v>98</v>
      </c>
      <c r="N9738" t="s">
        <v>27</v>
      </c>
      <c r="O9738">
        <v>0.94799999999999995</v>
      </c>
      <c r="P9738" t="s">
        <v>28</v>
      </c>
      <c r="Q9738" t="s">
        <v>29</v>
      </c>
      <c r="R9738">
        <v>4.76</v>
      </c>
      <c r="S9738">
        <v>9</v>
      </c>
      <c r="T9738">
        <v>-0.1</v>
      </c>
      <c r="U9738">
        <v>-1.2</v>
      </c>
      <c r="V9738" t="s">
        <v>374</v>
      </c>
      <c r="W9738" t="s">
        <v>31</v>
      </c>
      <c r="X9738">
        <v>1</v>
      </c>
      <c r="Y9738" t="str">
        <f>IF(tblRides[[#This Row],[supply_demand_ratio]]&lt;0.8,"Below 0.8",IF(tblRides[[#This Row],[supply_demand_ratio]]&lt;1,"Between 0.8-1.0",IF(tblRides[[#This Row],[supply_demand_ratio]]&lt;=1.2,"Between 1.0-1.2","Above 1.2")))</f>
        <v>Between 0.8-1.0</v>
      </c>
    </row>
    <row r="9739" spans="1:25" x14ac:dyDescent="0.3">
      <c r="A9739" t="s">
        <v>9794</v>
      </c>
      <c r="B9739" s="1">
        <v>46110.746527777781</v>
      </c>
      <c r="C9739" s="2">
        <v>46110</v>
      </c>
      <c r="D9739">
        <v>17</v>
      </c>
      <c r="E9739" t="s">
        <v>33</v>
      </c>
      <c r="F9739" t="s">
        <v>34</v>
      </c>
      <c r="G9739">
        <v>11.4</v>
      </c>
      <c r="H9739">
        <v>220.15</v>
      </c>
      <c r="I9739">
        <v>222.1</v>
      </c>
      <c r="J9739">
        <v>1</v>
      </c>
      <c r="K9739">
        <v>6.7</v>
      </c>
      <c r="L9739">
        <v>4.8</v>
      </c>
      <c r="M9739">
        <v>84</v>
      </c>
      <c r="N9739" t="s">
        <v>27</v>
      </c>
      <c r="O9739">
        <v>0.98099999999999998</v>
      </c>
      <c r="P9739" t="s">
        <v>28</v>
      </c>
      <c r="Q9739" t="s">
        <v>29</v>
      </c>
      <c r="R9739">
        <v>4.28</v>
      </c>
      <c r="S9739">
        <v>0</v>
      </c>
      <c r="T9739">
        <v>1.95</v>
      </c>
      <c r="U9739">
        <v>-1.9</v>
      </c>
      <c r="V9739" t="s">
        <v>374</v>
      </c>
      <c r="W9739" t="s">
        <v>45</v>
      </c>
      <c r="X9739">
        <v>1</v>
      </c>
      <c r="Y9739" t="str">
        <f>IF(tblRides[[#This Row],[supply_demand_ratio]]&lt;0.8,"Below 0.8",IF(tblRides[[#This Row],[supply_demand_ratio]]&lt;1,"Between 0.8-1.0",IF(tblRides[[#This Row],[supply_demand_ratio]]&lt;=1.2,"Between 1.0-1.2","Above 1.2")))</f>
        <v>Between 0.8-1.0</v>
      </c>
    </row>
    <row r="9740" spans="1:25" x14ac:dyDescent="0.3">
      <c r="A9740" t="s">
        <v>9795</v>
      </c>
      <c r="B9740" s="1">
        <v>46110.763888888891</v>
      </c>
      <c r="C9740" s="2">
        <v>46110</v>
      </c>
      <c r="D9740">
        <v>18</v>
      </c>
      <c r="E9740" t="s">
        <v>43</v>
      </c>
      <c r="F9740" t="s">
        <v>26</v>
      </c>
      <c r="G9740">
        <v>16.8</v>
      </c>
      <c r="H9740">
        <v>315.02</v>
      </c>
      <c r="I9740">
        <v>312.77</v>
      </c>
      <c r="J9740">
        <v>1</v>
      </c>
      <c r="K9740">
        <v>2</v>
      </c>
      <c r="L9740">
        <v>1</v>
      </c>
      <c r="M9740">
        <v>51</v>
      </c>
      <c r="N9740" t="s">
        <v>41</v>
      </c>
      <c r="O9740">
        <v>1.143</v>
      </c>
      <c r="P9740" t="s">
        <v>28</v>
      </c>
      <c r="Q9740" t="s">
        <v>29</v>
      </c>
      <c r="R9740">
        <v>4.79</v>
      </c>
      <c r="S9740">
        <v>10</v>
      </c>
      <c r="T9740">
        <v>-2.25</v>
      </c>
      <c r="U9740">
        <v>-1</v>
      </c>
      <c r="V9740" t="s">
        <v>374</v>
      </c>
      <c r="W9740" t="s">
        <v>31</v>
      </c>
      <c r="X9740">
        <v>1</v>
      </c>
      <c r="Y9740" t="str">
        <f>IF(tblRides[[#This Row],[supply_demand_ratio]]&lt;0.8,"Below 0.8",IF(tblRides[[#This Row],[supply_demand_ratio]]&lt;1,"Between 0.8-1.0",IF(tblRides[[#This Row],[supply_demand_ratio]]&lt;=1.2,"Between 1.0-1.2","Above 1.2")))</f>
        <v>Between 1.0-1.2</v>
      </c>
    </row>
    <row r="9741" spans="1:25" x14ac:dyDescent="0.3">
      <c r="A9741" t="s">
        <v>9796</v>
      </c>
      <c r="B9741" s="1">
        <v>46110.770138888889</v>
      </c>
      <c r="C9741" s="2">
        <v>46110</v>
      </c>
      <c r="D9741">
        <v>18</v>
      </c>
      <c r="E9741" t="s">
        <v>36</v>
      </c>
      <c r="F9741" t="s">
        <v>26</v>
      </c>
      <c r="G9741">
        <v>6.1</v>
      </c>
      <c r="H9741">
        <v>145.97999999999999</v>
      </c>
      <c r="I9741">
        <v>143.61000000000001</v>
      </c>
      <c r="J9741">
        <v>1.2</v>
      </c>
      <c r="K9741">
        <v>5.9</v>
      </c>
      <c r="L9741">
        <v>4.5</v>
      </c>
      <c r="M9741">
        <v>97</v>
      </c>
      <c r="N9741" t="s">
        <v>27</v>
      </c>
      <c r="O9741">
        <v>0.78</v>
      </c>
      <c r="P9741" t="s">
        <v>28</v>
      </c>
      <c r="Q9741" t="s">
        <v>29</v>
      </c>
      <c r="R9741">
        <v>4.97</v>
      </c>
      <c r="S9741">
        <v>3</v>
      </c>
      <c r="T9741">
        <v>-2.37</v>
      </c>
      <c r="U9741">
        <v>-1.4</v>
      </c>
      <c r="V9741" t="s">
        <v>374</v>
      </c>
      <c r="W9741" t="s">
        <v>45</v>
      </c>
      <c r="X9741">
        <v>1</v>
      </c>
      <c r="Y9741" t="str">
        <f>IF(tblRides[[#This Row],[supply_demand_ratio]]&lt;0.8,"Below 0.8",IF(tblRides[[#This Row],[supply_demand_ratio]]&lt;1,"Between 0.8-1.0",IF(tblRides[[#This Row],[supply_demand_ratio]]&lt;=1.2,"Between 1.0-1.2","Above 1.2")))</f>
        <v>Below 0.8</v>
      </c>
    </row>
    <row r="9742" spans="1:25" x14ac:dyDescent="0.3">
      <c r="A9742" t="s">
        <v>9797</v>
      </c>
      <c r="B9742" s="1">
        <v>46110.770833333336</v>
      </c>
      <c r="C9742" s="2">
        <v>46110</v>
      </c>
      <c r="D9742">
        <v>18</v>
      </c>
      <c r="E9742" t="s">
        <v>33</v>
      </c>
      <c r="F9742" t="s">
        <v>26</v>
      </c>
      <c r="G9742">
        <v>14.1</v>
      </c>
      <c r="H9742">
        <v>311.42</v>
      </c>
      <c r="I9742">
        <v>326.29000000000002</v>
      </c>
      <c r="J9742">
        <v>1.3</v>
      </c>
      <c r="K9742">
        <v>10.8</v>
      </c>
      <c r="L9742">
        <v>6.7</v>
      </c>
      <c r="M9742">
        <v>60</v>
      </c>
      <c r="N9742" t="s">
        <v>27</v>
      </c>
      <c r="O9742">
        <v>0.63200000000000001</v>
      </c>
      <c r="P9742" t="s">
        <v>28</v>
      </c>
      <c r="Q9742" t="s">
        <v>29</v>
      </c>
      <c r="R9742">
        <v>4.5999999999999996</v>
      </c>
      <c r="S9742">
        <v>15</v>
      </c>
      <c r="T9742">
        <v>14.87</v>
      </c>
      <c r="U9742">
        <v>-4.0999999999999996</v>
      </c>
      <c r="V9742" t="s">
        <v>374</v>
      </c>
      <c r="W9742" t="s">
        <v>77</v>
      </c>
      <c r="X9742">
        <v>1</v>
      </c>
      <c r="Y9742" t="str">
        <f>IF(tblRides[[#This Row],[supply_demand_ratio]]&lt;0.8,"Below 0.8",IF(tblRides[[#This Row],[supply_demand_ratio]]&lt;1,"Between 0.8-1.0",IF(tblRides[[#This Row],[supply_demand_ratio]]&lt;=1.2,"Between 1.0-1.2","Above 1.2")))</f>
        <v>Below 0.8</v>
      </c>
    </row>
    <row r="9743" spans="1:25" x14ac:dyDescent="0.3">
      <c r="A9743" t="s">
        <v>9798</v>
      </c>
      <c r="B9743" s="1">
        <v>46110.786111111112</v>
      </c>
      <c r="C9743" s="2">
        <v>46110</v>
      </c>
      <c r="D9743">
        <v>18</v>
      </c>
      <c r="E9743" t="s">
        <v>33</v>
      </c>
      <c r="F9743" t="s">
        <v>34</v>
      </c>
      <c r="G9743">
        <v>3.4</v>
      </c>
      <c r="H9743">
        <v>117.09</v>
      </c>
      <c r="I9743">
        <v>114.86</v>
      </c>
      <c r="J9743">
        <v>1.3</v>
      </c>
      <c r="K9743">
        <v>9.6999999999999993</v>
      </c>
      <c r="L9743">
        <v>6.9</v>
      </c>
      <c r="M9743">
        <v>70</v>
      </c>
      <c r="N9743" t="s">
        <v>27</v>
      </c>
      <c r="O9743">
        <v>0.69599999999999995</v>
      </c>
      <c r="P9743" t="s">
        <v>28</v>
      </c>
      <c r="Q9743" t="s">
        <v>29</v>
      </c>
      <c r="R9743">
        <v>4.54</v>
      </c>
      <c r="S9743">
        <v>0</v>
      </c>
      <c r="T9743">
        <v>-2.23</v>
      </c>
      <c r="U9743">
        <v>-2.8</v>
      </c>
      <c r="V9743" t="s">
        <v>374</v>
      </c>
      <c r="W9743" t="s">
        <v>45</v>
      </c>
      <c r="X9743">
        <v>1</v>
      </c>
      <c r="Y9743" t="str">
        <f>IF(tblRides[[#This Row],[supply_demand_ratio]]&lt;0.8,"Below 0.8",IF(tblRides[[#This Row],[supply_demand_ratio]]&lt;1,"Between 0.8-1.0",IF(tblRides[[#This Row],[supply_demand_ratio]]&lt;=1.2,"Between 1.0-1.2","Above 1.2")))</f>
        <v>Below 0.8</v>
      </c>
    </row>
    <row r="9744" spans="1:25" x14ac:dyDescent="0.3">
      <c r="A9744" t="s">
        <v>9799</v>
      </c>
      <c r="B9744" s="1">
        <v>46110.798611111109</v>
      </c>
      <c r="C9744" s="2">
        <v>46110</v>
      </c>
      <c r="D9744">
        <v>19</v>
      </c>
      <c r="E9744" t="s">
        <v>36</v>
      </c>
      <c r="F9744" t="s">
        <v>26</v>
      </c>
      <c r="G9744">
        <v>4.7</v>
      </c>
      <c r="H9744">
        <v>143.03</v>
      </c>
      <c r="J9744">
        <v>1.2</v>
      </c>
      <c r="K9744">
        <v>10</v>
      </c>
      <c r="L9744">
        <v>16.899999999999999</v>
      </c>
      <c r="M9744">
        <v>86</v>
      </c>
      <c r="N9744" t="s">
        <v>27</v>
      </c>
      <c r="O9744">
        <v>0.66</v>
      </c>
      <c r="P9744" t="s">
        <v>58</v>
      </c>
      <c r="Q9744" t="s">
        <v>59</v>
      </c>
      <c r="R9744">
        <v>4.8600000000000003</v>
      </c>
      <c r="S9744">
        <v>10</v>
      </c>
      <c r="U9744">
        <v>6.9</v>
      </c>
      <c r="V9744" t="s">
        <v>374</v>
      </c>
      <c r="W9744" t="s">
        <v>45</v>
      </c>
      <c r="X9744">
        <v>0</v>
      </c>
      <c r="Y9744" t="str">
        <f>IF(tblRides[[#This Row],[supply_demand_ratio]]&lt;0.8,"Below 0.8",IF(tblRides[[#This Row],[supply_demand_ratio]]&lt;1,"Between 0.8-1.0",IF(tblRides[[#This Row],[supply_demand_ratio]]&lt;=1.2,"Between 1.0-1.2","Above 1.2")))</f>
        <v>Below 0.8</v>
      </c>
    </row>
    <row r="9745" spans="1:25" x14ac:dyDescent="0.3">
      <c r="A9745" t="s">
        <v>9800</v>
      </c>
      <c r="B9745" s="1">
        <v>46110.803472222222</v>
      </c>
      <c r="C9745" s="2">
        <v>46110</v>
      </c>
      <c r="D9745">
        <v>19</v>
      </c>
      <c r="E9745" t="s">
        <v>33</v>
      </c>
      <c r="F9745" t="s">
        <v>26</v>
      </c>
      <c r="G9745">
        <v>6.7</v>
      </c>
      <c r="H9745">
        <v>136.09</v>
      </c>
      <c r="I9745">
        <v>127.51</v>
      </c>
      <c r="J9745">
        <v>1</v>
      </c>
      <c r="K9745">
        <v>9.6</v>
      </c>
      <c r="L9745">
        <v>9.1</v>
      </c>
      <c r="M9745">
        <v>70</v>
      </c>
      <c r="N9745" t="s">
        <v>27</v>
      </c>
      <c r="O9745">
        <v>0.77</v>
      </c>
      <c r="P9745" t="s">
        <v>28</v>
      </c>
      <c r="Q9745" t="s">
        <v>29</v>
      </c>
      <c r="R9745">
        <v>4.47</v>
      </c>
      <c r="S9745">
        <v>12</v>
      </c>
      <c r="T9745">
        <v>-8.58</v>
      </c>
      <c r="U9745">
        <v>-0.5</v>
      </c>
      <c r="V9745" t="s">
        <v>374</v>
      </c>
      <c r="W9745" t="s">
        <v>45</v>
      </c>
      <c r="X9745">
        <v>1</v>
      </c>
      <c r="Y9745" t="str">
        <f>IF(tblRides[[#This Row],[supply_demand_ratio]]&lt;0.8,"Below 0.8",IF(tblRides[[#This Row],[supply_demand_ratio]]&lt;1,"Between 0.8-1.0",IF(tblRides[[#This Row],[supply_demand_ratio]]&lt;=1.2,"Between 1.0-1.2","Above 1.2")))</f>
        <v>Below 0.8</v>
      </c>
    </row>
    <row r="9746" spans="1:25" x14ac:dyDescent="0.3">
      <c r="A9746" t="s">
        <v>9801</v>
      </c>
      <c r="B9746" s="1">
        <v>46110.805555555555</v>
      </c>
      <c r="C9746" s="2">
        <v>46110</v>
      </c>
      <c r="D9746">
        <v>19</v>
      </c>
      <c r="E9746" t="s">
        <v>62</v>
      </c>
      <c r="F9746" t="s">
        <v>34</v>
      </c>
      <c r="G9746">
        <v>4.3</v>
      </c>
      <c r="H9746">
        <v>102.04</v>
      </c>
      <c r="J9746">
        <v>1.1000000000000001</v>
      </c>
      <c r="K9746">
        <v>4.4000000000000004</v>
      </c>
      <c r="M9746">
        <v>45</v>
      </c>
      <c r="N9746" t="s">
        <v>27</v>
      </c>
      <c r="O9746">
        <v>0.82</v>
      </c>
      <c r="P9746" t="s">
        <v>82</v>
      </c>
      <c r="Q9746" t="s">
        <v>83</v>
      </c>
      <c r="R9746">
        <v>4.22</v>
      </c>
      <c r="S9746">
        <v>0</v>
      </c>
      <c r="V9746" t="s">
        <v>374</v>
      </c>
      <c r="W9746" t="s">
        <v>31</v>
      </c>
      <c r="X9746">
        <v>0</v>
      </c>
      <c r="Y9746" t="str">
        <f>IF(tblRides[[#This Row],[supply_demand_ratio]]&lt;0.8,"Below 0.8",IF(tblRides[[#This Row],[supply_demand_ratio]]&lt;1,"Between 0.8-1.0",IF(tblRides[[#This Row],[supply_demand_ratio]]&lt;=1.2,"Between 1.0-1.2","Above 1.2")))</f>
        <v>Between 0.8-1.0</v>
      </c>
    </row>
    <row r="9747" spans="1:25" x14ac:dyDescent="0.3">
      <c r="A9747" t="s">
        <v>9802</v>
      </c>
      <c r="B9747" s="1">
        <v>46110.807638888888</v>
      </c>
      <c r="C9747" s="2">
        <v>46110</v>
      </c>
      <c r="D9747">
        <v>19</v>
      </c>
      <c r="E9747" t="s">
        <v>36</v>
      </c>
      <c r="F9747" t="s">
        <v>26</v>
      </c>
      <c r="G9747">
        <v>16</v>
      </c>
      <c r="H9747">
        <v>401.31</v>
      </c>
      <c r="J9747">
        <v>1.3</v>
      </c>
      <c r="K9747">
        <v>10.5</v>
      </c>
      <c r="L9747">
        <v>9.6</v>
      </c>
      <c r="M9747">
        <v>94</v>
      </c>
      <c r="N9747" t="s">
        <v>72</v>
      </c>
      <c r="O9747">
        <v>0.67500000000000004</v>
      </c>
      <c r="P9747" t="s">
        <v>58</v>
      </c>
      <c r="Q9747" t="s">
        <v>108</v>
      </c>
      <c r="R9747">
        <v>4.75</v>
      </c>
      <c r="S9747">
        <v>9</v>
      </c>
      <c r="U9747">
        <v>-0.9</v>
      </c>
      <c r="V9747" t="s">
        <v>374</v>
      </c>
      <c r="W9747" t="s">
        <v>77</v>
      </c>
      <c r="X9747">
        <v>0</v>
      </c>
      <c r="Y9747" t="str">
        <f>IF(tblRides[[#This Row],[supply_demand_ratio]]&lt;0.8,"Below 0.8",IF(tblRides[[#This Row],[supply_demand_ratio]]&lt;1,"Between 0.8-1.0",IF(tblRides[[#This Row],[supply_demand_ratio]]&lt;=1.2,"Between 1.0-1.2","Above 1.2")))</f>
        <v>Below 0.8</v>
      </c>
    </row>
    <row r="9748" spans="1:25" x14ac:dyDescent="0.3">
      <c r="A9748" t="s">
        <v>9803</v>
      </c>
      <c r="B9748" s="1">
        <v>46110.815972222219</v>
      </c>
      <c r="C9748" s="2">
        <v>46110</v>
      </c>
      <c r="D9748">
        <v>19</v>
      </c>
      <c r="E9748" t="s">
        <v>43</v>
      </c>
      <c r="F9748" t="s">
        <v>34</v>
      </c>
      <c r="G9748">
        <v>4.4000000000000004</v>
      </c>
      <c r="H9748">
        <v>111.91</v>
      </c>
      <c r="I9748">
        <v>108.71</v>
      </c>
      <c r="J9748">
        <v>1.1000000000000001</v>
      </c>
      <c r="K9748">
        <v>2</v>
      </c>
      <c r="L9748">
        <v>6.1</v>
      </c>
      <c r="M9748">
        <v>54</v>
      </c>
      <c r="N9748" t="s">
        <v>41</v>
      </c>
      <c r="O9748">
        <v>1.08</v>
      </c>
      <c r="P9748" t="s">
        <v>28</v>
      </c>
      <c r="Q9748" t="s">
        <v>29</v>
      </c>
      <c r="R9748">
        <v>4.5999999999999996</v>
      </c>
      <c r="S9748">
        <v>0</v>
      </c>
      <c r="T9748">
        <v>-3.2</v>
      </c>
      <c r="U9748">
        <v>4.0999999999999996</v>
      </c>
      <c r="V9748" t="s">
        <v>374</v>
      </c>
      <c r="W9748" t="s">
        <v>31</v>
      </c>
      <c r="X9748">
        <v>1</v>
      </c>
      <c r="Y9748" t="str">
        <f>IF(tblRides[[#This Row],[supply_demand_ratio]]&lt;0.8,"Below 0.8",IF(tblRides[[#This Row],[supply_demand_ratio]]&lt;1,"Between 0.8-1.0",IF(tblRides[[#This Row],[supply_demand_ratio]]&lt;=1.2,"Between 1.0-1.2","Above 1.2")))</f>
        <v>Between 1.0-1.2</v>
      </c>
    </row>
    <row r="9749" spans="1:25" x14ac:dyDescent="0.3">
      <c r="A9749" t="s">
        <v>9804</v>
      </c>
      <c r="B9749" s="1">
        <v>46110.829861111109</v>
      </c>
      <c r="C9749" s="2">
        <v>46110</v>
      </c>
      <c r="D9749">
        <v>19</v>
      </c>
      <c r="E9749" t="s">
        <v>43</v>
      </c>
      <c r="F9749" t="s">
        <v>26</v>
      </c>
      <c r="G9749">
        <v>7.2</v>
      </c>
      <c r="H9749">
        <v>159.06</v>
      </c>
      <c r="I9749">
        <v>151.32</v>
      </c>
      <c r="J9749">
        <v>1</v>
      </c>
      <c r="K9749">
        <v>4.4000000000000004</v>
      </c>
      <c r="L9749">
        <v>7.6</v>
      </c>
      <c r="M9749">
        <v>60</v>
      </c>
      <c r="N9749" t="s">
        <v>41</v>
      </c>
      <c r="O9749">
        <v>1.2749999999999999</v>
      </c>
      <c r="P9749" t="s">
        <v>28</v>
      </c>
      <c r="Q9749" t="s">
        <v>29</v>
      </c>
      <c r="R9749">
        <v>4.84</v>
      </c>
      <c r="S9749">
        <v>4</v>
      </c>
      <c r="T9749">
        <v>-7.74</v>
      </c>
      <c r="U9749">
        <v>3.2</v>
      </c>
      <c r="V9749" t="s">
        <v>374</v>
      </c>
      <c r="W9749" t="s">
        <v>31</v>
      </c>
      <c r="X9749">
        <v>1</v>
      </c>
      <c r="Y9749" t="str">
        <f>IF(tblRides[[#This Row],[supply_demand_ratio]]&lt;0.8,"Below 0.8",IF(tblRides[[#This Row],[supply_demand_ratio]]&lt;1,"Between 0.8-1.0",IF(tblRides[[#This Row],[supply_demand_ratio]]&lt;=1.2,"Between 1.0-1.2","Above 1.2")))</f>
        <v>Above 1.2</v>
      </c>
    </row>
    <row r="9750" spans="1:25" x14ac:dyDescent="0.3">
      <c r="A9750" t="s">
        <v>9805</v>
      </c>
      <c r="B9750" s="1">
        <v>46110.830555555556</v>
      </c>
      <c r="C9750" s="2">
        <v>46110</v>
      </c>
      <c r="D9750">
        <v>19</v>
      </c>
      <c r="E9750" t="s">
        <v>62</v>
      </c>
      <c r="F9750" t="s">
        <v>26</v>
      </c>
      <c r="G9750">
        <v>3.9</v>
      </c>
      <c r="H9750">
        <v>95.03</v>
      </c>
      <c r="I9750">
        <v>94.44</v>
      </c>
      <c r="J9750">
        <v>1.1000000000000001</v>
      </c>
      <c r="K9750">
        <v>6.8</v>
      </c>
      <c r="L9750">
        <v>5.9</v>
      </c>
      <c r="M9750">
        <v>35</v>
      </c>
      <c r="N9750" t="s">
        <v>41</v>
      </c>
      <c r="O9750">
        <v>1.0229999999999999</v>
      </c>
      <c r="P9750" t="s">
        <v>28</v>
      </c>
      <c r="Q9750" t="s">
        <v>29</v>
      </c>
      <c r="R9750">
        <v>4.7300000000000004</v>
      </c>
      <c r="S9750">
        <v>28</v>
      </c>
      <c r="T9750">
        <v>-0.59</v>
      </c>
      <c r="U9750">
        <v>-0.9</v>
      </c>
      <c r="V9750" t="s">
        <v>374</v>
      </c>
      <c r="W9750" t="s">
        <v>45</v>
      </c>
      <c r="X9750">
        <v>1</v>
      </c>
      <c r="Y9750" t="str">
        <f>IF(tblRides[[#This Row],[supply_demand_ratio]]&lt;0.8,"Below 0.8",IF(tblRides[[#This Row],[supply_demand_ratio]]&lt;1,"Between 0.8-1.0",IF(tblRides[[#This Row],[supply_demand_ratio]]&lt;=1.2,"Between 1.0-1.2","Above 1.2")))</f>
        <v>Between 1.0-1.2</v>
      </c>
    </row>
    <row r="9751" spans="1:25" x14ac:dyDescent="0.3">
      <c r="A9751" t="s">
        <v>9806</v>
      </c>
      <c r="B9751" s="1">
        <v>46110.847916666666</v>
      </c>
      <c r="C9751" s="2">
        <v>46110</v>
      </c>
      <c r="D9751">
        <v>20</v>
      </c>
      <c r="E9751" t="s">
        <v>62</v>
      </c>
      <c r="F9751" t="s">
        <v>34</v>
      </c>
      <c r="G9751">
        <v>4</v>
      </c>
      <c r="H9751">
        <v>104.92</v>
      </c>
      <c r="J9751">
        <v>1</v>
      </c>
      <c r="K9751">
        <v>5.6</v>
      </c>
      <c r="L9751">
        <v>3.8</v>
      </c>
      <c r="M9751">
        <v>57</v>
      </c>
      <c r="N9751" t="s">
        <v>41</v>
      </c>
      <c r="O9751">
        <v>1.714</v>
      </c>
      <c r="P9751" t="s">
        <v>37</v>
      </c>
      <c r="Q9751" t="s">
        <v>103</v>
      </c>
      <c r="R9751">
        <v>4.8499999999999996</v>
      </c>
      <c r="S9751">
        <v>0</v>
      </c>
      <c r="U9751">
        <v>-1.8</v>
      </c>
      <c r="V9751" t="s">
        <v>374</v>
      </c>
      <c r="W9751" t="s">
        <v>45</v>
      </c>
      <c r="X9751">
        <v>0</v>
      </c>
      <c r="Y9751" t="str">
        <f>IF(tblRides[[#This Row],[supply_demand_ratio]]&lt;0.8,"Below 0.8",IF(tblRides[[#This Row],[supply_demand_ratio]]&lt;1,"Between 0.8-1.0",IF(tblRides[[#This Row],[supply_demand_ratio]]&lt;=1.2,"Between 1.0-1.2","Above 1.2")))</f>
        <v>Above 1.2</v>
      </c>
    </row>
    <row r="9752" spans="1:25" x14ac:dyDescent="0.3">
      <c r="A9752" t="s">
        <v>9807</v>
      </c>
      <c r="B9752" s="1">
        <v>46110.851388888892</v>
      </c>
      <c r="C9752" s="2">
        <v>46110</v>
      </c>
      <c r="D9752">
        <v>20</v>
      </c>
      <c r="E9752" t="s">
        <v>25</v>
      </c>
      <c r="F9752" t="s">
        <v>34</v>
      </c>
      <c r="G9752">
        <v>2.7</v>
      </c>
      <c r="H9752">
        <v>115.23</v>
      </c>
      <c r="I9752">
        <v>118.22</v>
      </c>
      <c r="J9752">
        <v>1.3</v>
      </c>
      <c r="K9752">
        <v>9.1</v>
      </c>
      <c r="L9752">
        <v>6.6</v>
      </c>
      <c r="M9752">
        <v>95</v>
      </c>
      <c r="N9752" t="s">
        <v>72</v>
      </c>
      <c r="O9752">
        <v>0.54600000000000004</v>
      </c>
      <c r="P9752" t="s">
        <v>28</v>
      </c>
      <c r="Q9752" t="s">
        <v>29</v>
      </c>
      <c r="R9752">
        <v>4.74</v>
      </c>
      <c r="S9752">
        <v>0</v>
      </c>
      <c r="T9752">
        <v>2.99</v>
      </c>
      <c r="U9752">
        <v>-2.5</v>
      </c>
      <c r="V9752" t="s">
        <v>374</v>
      </c>
      <c r="W9752" t="s">
        <v>45</v>
      </c>
      <c r="X9752">
        <v>1</v>
      </c>
      <c r="Y9752" t="str">
        <f>IF(tblRides[[#This Row],[supply_demand_ratio]]&lt;0.8,"Below 0.8",IF(tblRides[[#This Row],[supply_demand_ratio]]&lt;1,"Between 0.8-1.0",IF(tblRides[[#This Row],[supply_demand_ratio]]&lt;=1.2,"Between 1.0-1.2","Above 1.2")))</f>
        <v>Below 0.8</v>
      </c>
    </row>
    <row r="9753" spans="1:25" x14ac:dyDescent="0.3">
      <c r="A9753" t="s">
        <v>9808</v>
      </c>
      <c r="B9753" s="1">
        <v>46110.857638888891</v>
      </c>
      <c r="C9753" s="2">
        <v>46110</v>
      </c>
      <c r="D9753">
        <v>20</v>
      </c>
      <c r="E9753" t="s">
        <v>25</v>
      </c>
      <c r="F9753" t="s">
        <v>34</v>
      </c>
      <c r="G9753">
        <v>10.6</v>
      </c>
      <c r="H9753">
        <v>265.52</v>
      </c>
      <c r="I9753">
        <v>263.58</v>
      </c>
      <c r="J9753">
        <v>1.4</v>
      </c>
      <c r="K9753">
        <v>5.8</v>
      </c>
      <c r="L9753">
        <v>4.3</v>
      </c>
      <c r="M9753">
        <v>118</v>
      </c>
      <c r="N9753" t="s">
        <v>72</v>
      </c>
      <c r="O9753">
        <v>0.68500000000000005</v>
      </c>
      <c r="P9753" t="s">
        <v>28</v>
      </c>
      <c r="Q9753" t="s">
        <v>29</v>
      </c>
      <c r="R9753">
        <v>4.8899999999999997</v>
      </c>
      <c r="S9753">
        <v>0</v>
      </c>
      <c r="T9753">
        <v>-1.94</v>
      </c>
      <c r="U9753">
        <v>-1.5</v>
      </c>
      <c r="V9753" t="s">
        <v>374</v>
      </c>
      <c r="W9753" t="s">
        <v>45</v>
      </c>
      <c r="X9753">
        <v>1</v>
      </c>
      <c r="Y9753" t="str">
        <f>IF(tblRides[[#This Row],[supply_demand_ratio]]&lt;0.8,"Below 0.8",IF(tblRides[[#This Row],[supply_demand_ratio]]&lt;1,"Between 0.8-1.0",IF(tblRides[[#This Row],[supply_demand_ratio]]&lt;=1.2,"Between 1.0-1.2","Above 1.2")))</f>
        <v>Below 0.8</v>
      </c>
    </row>
    <row r="9754" spans="1:25" x14ac:dyDescent="0.3">
      <c r="A9754" t="s">
        <v>9809</v>
      </c>
      <c r="B9754" s="1">
        <v>46110.865972222222</v>
      </c>
      <c r="C9754" s="2">
        <v>46110</v>
      </c>
      <c r="D9754">
        <v>20</v>
      </c>
      <c r="E9754" t="s">
        <v>43</v>
      </c>
      <c r="F9754" t="s">
        <v>26</v>
      </c>
      <c r="G9754">
        <v>9.1</v>
      </c>
      <c r="H9754">
        <v>153.4</v>
      </c>
      <c r="I9754">
        <v>150.08000000000001</v>
      </c>
      <c r="J9754">
        <v>1</v>
      </c>
      <c r="K9754">
        <v>2</v>
      </c>
      <c r="L9754">
        <v>4.3</v>
      </c>
      <c r="M9754">
        <v>53</v>
      </c>
      <c r="N9754" t="s">
        <v>41</v>
      </c>
      <c r="O9754">
        <v>1.0780000000000001</v>
      </c>
      <c r="P9754" t="s">
        <v>28</v>
      </c>
      <c r="Q9754" t="s">
        <v>29</v>
      </c>
      <c r="R9754">
        <v>5</v>
      </c>
      <c r="S9754">
        <v>5</v>
      </c>
      <c r="T9754">
        <v>-3.32</v>
      </c>
      <c r="U9754">
        <v>2.2999999999999998</v>
      </c>
      <c r="V9754" t="s">
        <v>374</v>
      </c>
      <c r="W9754" t="s">
        <v>31</v>
      </c>
      <c r="X9754">
        <v>1</v>
      </c>
      <c r="Y9754" t="str">
        <f>IF(tblRides[[#This Row],[supply_demand_ratio]]&lt;0.8,"Below 0.8",IF(tblRides[[#This Row],[supply_demand_ratio]]&lt;1,"Between 0.8-1.0",IF(tblRides[[#This Row],[supply_demand_ratio]]&lt;=1.2,"Between 1.0-1.2","Above 1.2")))</f>
        <v>Between 1.0-1.2</v>
      </c>
    </row>
    <row r="9755" spans="1:25" x14ac:dyDescent="0.3">
      <c r="A9755" t="s">
        <v>9810</v>
      </c>
      <c r="B9755" s="1">
        <v>46110.879166666666</v>
      </c>
      <c r="C9755" s="2">
        <v>46110</v>
      </c>
      <c r="D9755">
        <v>21</v>
      </c>
      <c r="E9755" t="s">
        <v>36</v>
      </c>
      <c r="F9755" t="s">
        <v>26</v>
      </c>
      <c r="G9755">
        <v>9.6</v>
      </c>
      <c r="H9755">
        <v>213.91</v>
      </c>
      <c r="I9755">
        <v>224.33</v>
      </c>
      <c r="J9755">
        <v>1.2</v>
      </c>
      <c r="K9755">
        <v>8</v>
      </c>
      <c r="L9755">
        <v>7.7</v>
      </c>
      <c r="M9755">
        <v>105</v>
      </c>
      <c r="N9755" t="s">
        <v>72</v>
      </c>
      <c r="O9755">
        <v>0.70799999999999996</v>
      </c>
      <c r="P9755" t="s">
        <v>28</v>
      </c>
      <c r="Q9755" t="s">
        <v>29</v>
      </c>
      <c r="R9755">
        <v>4.63</v>
      </c>
      <c r="S9755">
        <v>33</v>
      </c>
      <c r="T9755">
        <v>10.42</v>
      </c>
      <c r="U9755">
        <v>-0.3</v>
      </c>
      <c r="V9755" t="s">
        <v>374</v>
      </c>
      <c r="W9755" t="s">
        <v>45</v>
      </c>
      <c r="X9755">
        <v>1</v>
      </c>
      <c r="Y9755" t="str">
        <f>IF(tblRides[[#This Row],[supply_demand_ratio]]&lt;0.8,"Below 0.8",IF(tblRides[[#This Row],[supply_demand_ratio]]&lt;1,"Between 0.8-1.0",IF(tblRides[[#This Row],[supply_demand_ratio]]&lt;=1.2,"Between 1.0-1.2","Above 1.2")))</f>
        <v>Below 0.8</v>
      </c>
    </row>
    <row r="9756" spans="1:25" x14ac:dyDescent="0.3">
      <c r="A9756" t="s">
        <v>9811</v>
      </c>
      <c r="B9756" s="1">
        <v>46110.886805555558</v>
      </c>
      <c r="C9756" s="2">
        <v>46110</v>
      </c>
      <c r="D9756">
        <v>21</v>
      </c>
      <c r="E9756" t="s">
        <v>62</v>
      </c>
      <c r="F9756" t="s">
        <v>34</v>
      </c>
      <c r="G9756">
        <v>4.2</v>
      </c>
      <c r="H9756">
        <v>93.35</v>
      </c>
      <c r="I9756">
        <v>90.53</v>
      </c>
      <c r="J9756">
        <v>1</v>
      </c>
      <c r="K9756">
        <v>7.1</v>
      </c>
      <c r="L9756">
        <v>5.3</v>
      </c>
      <c r="M9756">
        <v>47</v>
      </c>
      <c r="N9756" t="s">
        <v>41</v>
      </c>
      <c r="O9756">
        <v>0.96799999999999997</v>
      </c>
      <c r="P9756" t="s">
        <v>28</v>
      </c>
      <c r="Q9756" t="s">
        <v>29</v>
      </c>
      <c r="R9756">
        <v>4.68</v>
      </c>
      <c r="S9756">
        <v>0</v>
      </c>
      <c r="T9756">
        <v>-2.82</v>
      </c>
      <c r="U9756">
        <v>-1.8</v>
      </c>
      <c r="V9756" t="s">
        <v>374</v>
      </c>
      <c r="W9756" t="s">
        <v>45</v>
      </c>
      <c r="X9756">
        <v>1</v>
      </c>
      <c r="Y9756" t="str">
        <f>IF(tblRides[[#This Row],[supply_demand_ratio]]&lt;0.8,"Below 0.8",IF(tblRides[[#This Row],[supply_demand_ratio]]&lt;1,"Between 0.8-1.0",IF(tblRides[[#This Row],[supply_demand_ratio]]&lt;=1.2,"Between 1.0-1.2","Above 1.2")))</f>
        <v>Between 0.8-1.0</v>
      </c>
    </row>
    <row r="9757" spans="1:25" x14ac:dyDescent="0.3">
      <c r="A9757" t="s">
        <v>9812</v>
      </c>
      <c r="B9757" s="1">
        <v>46110.899305555555</v>
      </c>
      <c r="C9757" s="2">
        <v>46110</v>
      </c>
      <c r="D9757">
        <v>21</v>
      </c>
      <c r="E9757" t="s">
        <v>36</v>
      </c>
      <c r="F9757" t="s">
        <v>34</v>
      </c>
      <c r="G9757">
        <v>4.8</v>
      </c>
      <c r="H9757">
        <v>152.82</v>
      </c>
      <c r="I9757">
        <v>153.68</v>
      </c>
      <c r="J9757">
        <v>1.3</v>
      </c>
      <c r="K9757">
        <v>7.3</v>
      </c>
      <c r="L9757">
        <v>6.1</v>
      </c>
      <c r="M9757">
        <v>88</v>
      </c>
      <c r="N9757" t="s">
        <v>72</v>
      </c>
      <c r="O9757">
        <v>0.67</v>
      </c>
      <c r="P9757" t="s">
        <v>28</v>
      </c>
      <c r="Q9757" t="s">
        <v>29</v>
      </c>
      <c r="R9757">
        <v>4.49</v>
      </c>
      <c r="S9757">
        <v>0</v>
      </c>
      <c r="T9757">
        <v>0.86</v>
      </c>
      <c r="U9757">
        <v>-1.2</v>
      </c>
      <c r="V9757" t="s">
        <v>374</v>
      </c>
      <c r="W9757" t="s">
        <v>45</v>
      </c>
      <c r="X9757">
        <v>1</v>
      </c>
      <c r="Y9757" t="str">
        <f>IF(tblRides[[#This Row],[supply_demand_ratio]]&lt;0.8,"Below 0.8",IF(tblRides[[#This Row],[supply_demand_ratio]]&lt;1,"Between 0.8-1.0",IF(tblRides[[#This Row],[supply_demand_ratio]]&lt;=1.2,"Between 1.0-1.2","Above 1.2")))</f>
        <v>Below 0.8</v>
      </c>
    </row>
    <row r="9758" spans="1:25" x14ac:dyDescent="0.3">
      <c r="A9758" t="s">
        <v>9813</v>
      </c>
      <c r="B9758" s="1">
        <v>46110.90347222222</v>
      </c>
      <c r="C9758" s="2">
        <v>46110</v>
      </c>
      <c r="D9758">
        <v>21</v>
      </c>
      <c r="E9758" t="s">
        <v>25</v>
      </c>
      <c r="F9758" t="s">
        <v>26</v>
      </c>
      <c r="G9758">
        <v>8.4</v>
      </c>
      <c r="H9758">
        <v>193.49</v>
      </c>
      <c r="I9758">
        <v>192.54</v>
      </c>
      <c r="J9758">
        <v>1.3</v>
      </c>
      <c r="K9758">
        <v>7.7</v>
      </c>
      <c r="L9758">
        <v>12.4</v>
      </c>
      <c r="M9758">
        <v>118</v>
      </c>
      <c r="N9758" t="s">
        <v>72</v>
      </c>
      <c r="O9758">
        <v>0.70799999999999996</v>
      </c>
      <c r="P9758" t="s">
        <v>28</v>
      </c>
      <c r="Q9758" t="s">
        <v>29</v>
      </c>
      <c r="R9758">
        <v>4.67</v>
      </c>
      <c r="S9758">
        <v>3</v>
      </c>
      <c r="T9758">
        <v>-0.95</v>
      </c>
      <c r="U9758">
        <v>4.7</v>
      </c>
      <c r="V9758" t="s">
        <v>374</v>
      </c>
      <c r="W9758" t="s">
        <v>45</v>
      </c>
      <c r="X9758">
        <v>1</v>
      </c>
      <c r="Y9758" t="str">
        <f>IF(tblRides[[#This Row],[supply_demand_ratio]]&lt;0.8,"Below 0.8",IF(tblRides[[#This Row],[supply_demand_ratio]]&lt;1,"Between 0.8-1.0",IF(tblRides[[#This Row],[supply_demand_ratio]]&lt;=1.2,"Between 1.0-1.2","Above 1.2")))</f>
        <v>Below 0.8</v>
      </c>
    </row>
    <row r="9759" spans="1:25" x14ac:dyDescent="0.3">
      <c r="A9759" t="s">
        <v>9814</v>
      </c>
      <c r="B9759" s="1">
        <v>46110.904166666667</v>
      </c>
      <c r="C9759" s="2">
        <v>46110</v>
      </c>
      <c r="D9759">
        <v>21</v>
      </c>
      <c r="E9759" t="s">
        <v>62</v>
      </c>
      <c r="F9759" t="s">
        <v>34</v>
      </c>
      <c r="G9759">
        <v>2.7</v>
      </c>
      <c r="H9759">
        <v>71.31</v>
      </c>
      <c r="J9759">
        <v>1</v>
      </c>
      <c r="K9759">
        <v>6.7</v>
      </c>
      <c r="L9759">
        <v>5.9</v>
      </c>
      <c r="M9759">
        <v>38</v>
      </c>
      <c r="N9759" t="s">
        <v>41</v>
      </c>
      <c r="O9759">
        <v>0.78200000000000003</v>
      </c>
      <c r="P9759" t="s">
        <v>58</v>
      </c>
      <c r="Q9759" t="s">
        <v>59</v>
      </c>
      <c r="R9759">
        <v>4.72</v>
      </c>
      <c r="S9759">
        <v>0</v>
      </c>
      <c r="U9759">
        <v>-0.8</v>
      </c>
      <c r="V9759" t="s">
        <v>374</v>
      </c>
      <c r="W9759" t="s">
        <v>45</v>
      </c>
      <c r="X9759">
        <v>0</v>
      </c>
      <c r="Y9759" t="str">
        <f>IF(tblRides[[#This Row],[supply_demand_ratio]]&lt;0.8,"Below 0.8",IF(tblRides[[#This Row],[supply_demand_ratio]]&lt;1,"Between 0.8-1.0",IF(tblRides[[#This Row],[supply_demand_ratio]]&lt;=1.2,"Between 1.0-1.2","Above 1.2")))</f>
        <v>Below 0.8</v>
      </c>
    </row>
    <row r="9760" spans="1:25" x14ac:dyDescent="0.3">
      <c r="A9760" t="s">
        <v>9815</v>
      </c>
      <c r="B9760" s="1">
        <v>46110.931944444441</v>
      </c>
      <c r="C9760" s="2">
        <v>46110</v>
      </c>
      <c r="D9760">
        <v>22</v>
      </c>
      <c r="E9760" t="s">
        <v>25</v>
      </c>
      <c r="F9760" t="s">
        <v>26</v>
      </c>
      <c r="G9760">
        <v>5.2</v>
      </c>
      <c r="H9760">
        <v>148.97999999999999</v>
      </c>
      <c r="J9760">
        <v>1.2</v>
      </c>
      <c r="K9760">
        <v>4.8</v>
      </c>
      <c r="L9760">
        <v>7.3</v>
      </c>
      <c r="M9760">
        <v>104</v>
      </c>
      <c r="N9760" t="s">
        <v>72</v>
      </c>
      <c r="O9760">
        <v>0.70099999999999996</v>
      </c>
      <c r="P9760" t="s">
        <v>37</v>
      </c>
      <c r="Q9760" t="s">
        <v>280</v>
      </c>
      <c r="R9760">
        <v>4.6399999999999997</v>
      </c>
      <c r="S9760">
        <v>7</v>
      </c>
      <c r="U9760">
        <v>2.5</v>
      </c>
      <c r="V9760" t="s">
        <v>374</v>
      </c>
      <c r="W9760" t="s">
        <v>31</v>
      </c>
      <c r="X9760">
        <v>0</v>
      </c>
      <c r="Y9760" t="str">
        <f>IF(tblRides[[#This Row],[supply_demand_ratio]]&lt;0.8,"Below 0.8",IF(tblRides[[#This Row],[supply_demand_ratio]]&lt;1,"Between 0.8-1.0",IF(tblRides[[#This Row],[supply_demand_ratio]]&lt;=1.2,"Between 1.0-1.2","Above 1.2")))</f>
        <v>Below 0.8</v>
      </c>
    </row>
    <row r="9761" spans="1:25" x14ac:dyDescent="0.3">
      <c r="A9761" t="s">
        <v>9816</v>
      </c>
      <c r="B9761" s="1">
        <v>46110.942361111112</v>
      </c>
      <c r="C9761" s="2">
        <v>46110</v>
      </c>
      <c r="D9761">
        <v>22</v>
      </c>
      <c r="E9761" t="s">
        <v>43</v>
      </c>
      <c r="F9761" t="s">
        <v>26</v>
      </c>
      <c r="G9761">
        <v>8.4</v>
      </c>
      <c r="H9761">
        <v>177.25</v>
      </c>
      <c r="I9761">
        <v>191.99</v>
      </c>
      <c r="J9761">
        <v>1</v>
      </c>
      <c r="K9761">
        <v>4.0999999999999996</v>
      </c>
      <c r="L9761">
        <v>5.8</v>
      </c>
      <c r="M9761">
        <v>68</v>
      </c>
      <c r="N9761" t="s">
        <v>41</v>
      </c>
      <c r="O9761">
        <v>1.409</v>
      </c>
      <c r="P9761" t="s">
        <v>28</v>
      </c>
      <c r="Q9761" t="s">
        <v>29</v>
      </c>
      <c r="R9761">
        <v>4.74</v>
      </c>
      <c r="S9761">
        <v>3</v>
      </c>
      <c r="T9761">
        <v>14.74</v>
      </c>
      <c r="U9761">
        <v>1.7</v>
      </c>
      <c r="V9761" t="s">
        <v>374</v>
      </c>
      <c r="W9761" t="s">
        <v>31</v>
      </c>
      <c r="X9761">
        <v>1</v>
      </c>
      <c r="Y9761" t="str">
        <f>IF(tblRides[[#This Row],[supply_demand_ratio]]&lt;0.8,"Below 0.8",IF(tblRides[[#This Row],[supply_demand_ratio]]&lt;1,"Between 0.8-1.0",IF(tblRides[[#This Row],[supply_demand_ratio]]&lt;=1.2,"Between 1.0-1.2","Above 1.2")))</f>
        <v>Above 1.2</v>
      </c>
    </row>
    <row r="9762" spans="1:25" x14ac:dyDescent="0.3">
      <c r="A9762" t="s">
        <v>9817</v>
      </c>
      <c r="B9762" s="1">
        <v>46110.947222222225</v>
      </c>
      <c r="C9762" s="2">
        <v>46110</v>
      </c>
      <c r="D9762">
        <v>22</v>
      </c>
      <c r="E9762" t="s">
        <v>43</v>
      </c>
      <c r="F9762" t="s">
        <v>34</v>
      </c>
      <c r="G9762">
        <v>3.5</v>
      </c>
      <c r="H9762">
        <v>90.57</v>
      </c>
      <c r="I9762">
        <v>91.46</v>
      </c>
      <c r="J9762">
        <v>1.1000000000000001</v>
      </c>
      <c r="K9762">
        <v>2</v>
      </c>
      <c r="L9762">
        <v>3.1</v>
      </c>
      <c r="M9762">
        <v>61</v>
      </c>
      <c r="N9762" t="s">
        <v>41</v>
      </c>
      <c r="O9762">
        <v>1.234</v>
      </c>
      <c r="P9762" t="s">
        <v>28</v>
      </c>
      <c r="Q9762" t="s">
        <v>29</v>
      </c>
      <c r="R9762">
        <v>4.74</v>
      </c>
      <c r="S9762">
        <v>0</v>
      </c>
      <c r="T9762">
        <v>0.89</v>
      </c>
      <c r="U9762">
        <v>1.1000000000000001</v>
      </c>
      <c r="V9762" t="s">
        <v>374</v>
      </c>
      <c r="W9762" t="s">
        <v>31</v>
      </c>
      <c r="X9762">
        <v>1</v>
      </c>
      <c r="Y9762" t="str">
        <f>IF(tblRides[[#This Row],[supply_demand_ratio]]&lt;0.8,"Below 0.8",IF(tblRides[[#This Row],[supply_demand_ratio]]&lt;1,"Between 0.8-1.0",IF(tblRides[[#This Row],[supply_demand_ratio]]&lt;=1.2,"Between 1.0-1.2","Above 1.2")))</f>
        <v>Above 1.2</v>
      </c>
    </row>
    <row r="9763" spans="1:25" x14ac:dyDescent="0.3">
      <c r="A9763" t="s">
        <v>9818</v>
      </c>
      <c r="B9763" s="1">
        <v>46110.974999999999</v>
      </c>
      <c r="C9763" s="2">
        <v>46110</v>
      </c>
      <c r="D9763">
        <v>23</v>
      </c>
      <c r="E9763" t="s">
        <v>33</v>
      </c>
      <c r="F9763" t="s">
        <v>26</v>
      </c>
      <c r="G9763">
        <v>18.100000000000001</v>
      </c>
      <c r="H9763">
        <v>289.24</v>
      </c>
      <c r="I9763">
        <v>276.26</v>
      </c>
      <c r="J9763">
        <v>1</v>
      </c>
      <c r="K9763">
        <v>6.4</v>
      </c>
      <c r="L9763">
        <v>5.5</v>
      </c>
      <c r="M9763">
        <v>86</v>
      </c>
      <c r="N9763" t="s">
        <v>41</v>
      </c>
      <c r="O9763">
        <v>1.272</v>
      </c>
      <c r="P9763" t="s">
        <v>28</v>
      </c>
      <c r="Q9763" t="s">
        <v>29</v>
      </c>
      <c r="R9763">
        <v>4.7699999999999996</v>
      </c>
      <c r="S9763">
        <v>3</v>
      </c>
      <c r="T9763">
        <v>-12.98</v>
      </c>
      <c r="U9763">
        <v>-0.9</v>
      </c>
      <c r="V9763" t="s">
        <v>374</v>
      </c>
      <c r="W9763" t="s">
        <v>45</v>
      </c>
      <c r="X9763">
        <v>1</v>
      </c>
      <c r="Y9763" t="str">
        <f>IF(tblRides[[#This Row],[supply_demand_ratio]]&lt;0.8,"Below 0.8",IF(tblRides[[#This Row],[supply_demand_ratio]]&lt;1,"Between 0.8-1.0",IF(tblRides[[#This Row],[supply_demand_ratio]]&lt;=1.2,"Between 1.0-1.2","Above 1.2")))</f>
        <v>Above 1.2</v>
      </c>
    </row>
    <row r="9764" spans="1:25" x14ac:dyDescent="0.3">
      <c r="A9764" t="s">
        <v>9819</v>
      </c>
      <c r="B9764" s="1">
        <v>46111.012499999997</v>
      </c>
      <c r="C9764" s="2">
        <v>46111</v>
      </c>
      <c r="D9764">
        <v>0</v>
      </c>
      <c r="E9764" t="s">
        <v>33</v>
      </c>
      <c r="F9764" t="s">
        <v>34</v>
      </c>
      <c r="G9764">
        <v>7.9</v>
      </c>
      <c r="H9764">
        <v>162.83000000000001</v>
      </c>
      <c r="I9764">
        <v>168.68</v>
      </c>
      <c r="J9764">
        <v>1</v>
      </c>
      <c r="K9764">
        <v>2</v>
      </c>
      <c r="L9764">
        <v>6.6</v>
      </c>
      <c r="M9764">
        <v>110</v>
      </c>
      <c r="N9764" t="s">
        <v>41</v>
      </c>
      <c r="O9764">
        <v>1.851</v>
      </c>
      <c r="P9764" t="s">
        <v>28</v>
      </c>
      <c r="Q9764" t="s">
        <v>29</v>
      </c>
      <c r="R9764">
        <v>4.63</v>
      </c>
      <c r="S9764">
        <v>0</v>
      </c>
      <c r="T9764">
        <v>5.85</v>
      </c>
      <c r="U9764">
        <v>4.5999999999999996</v>
      </c>
      <c r="V9764" t="s">
        <v>486</v>
      </c>
      <c r="W9764" t="s">
        <v>31</v>
      </c>
      <c r="X9764">
        <v>1</v>
      </c>
      <c r="Y9764" t="str">
        <f>IF(tblRides[[#This Row],[supply_demand_ratio]]&lt;0.8,"Below 0.8",IF(tblRides[[#This Row],[supply_demand_ratio]]&lt;1,"Between 0.8-1.0",IF(tblRides[[#This Row],[supply_demand_ratio]]&lt;=1.2,"Between 1.0-1.2","Above 1.2")))</f>
        <v>Above 1.2</v>
      </c>
    </row>
    <row r="9765" spans="1:25" x14ac:dyDescent="0.3">
      <c r="A9765" t="s">
        <v>9820</v>
      </c>
      <c r="B9765" s="1">
        <v>46111.023611111108</v>
      </c>
      <c r="C9765" s="2">
        <v>46111</v>
      </c>
      <c r="D9765">
        <v>0</v>
      </c>
      <c r="E9765" t="s">
        <v>25</v>
      </c>
      <c r="F9765" t="s">
        <v>26</v>
      </c>
      <c r="G9765">
        <v>5.5</v>
      </c>
      <c r="H9765">
        <v>130.33000000000001</v>
      </c>
      <c r="I9765">
        <v>137.16999999999999</v>
      </c>
      <c r="J9765">
        <v>1.1000000000000001</v>
      </c>
      <c r="K9765">
        <v>4</v>
      </c>
      <c r="L9765">
        <v>6.3</v>
      </c>
      <c r="M9765">
        <v>144</v>
      </c>
      <c r="N9765" t="s">
        <v>27</v>
      </c>
      <c r="O9765">
        <v>1.0529999999999999</v>
      </c>
      <c r="P9765" t="s">
        <v>28</v>
      </c>
      <c r="Q9765" t="s">
        <v>29</v>
      </c>
      <c r="R9765">
        <v>4.4000000000000004</v>
      </c>
      <c r="S9765">
        <v>1</v>
      </c>
      <c r="T9765">
        <v>6.84</v>
      </c>
      <c r="U9765">
        <v>2.2999999999999998</v>
      </c>
      <c r="V9765" t="s">
        <v>486</v>
      </c>
      <c r="W9765" t="s">
        <v>31</v>
      </c>
      <c r="X9765">
        <v>1</v>
      </c>
      <c r="Y9765" t="str">
        <f>IF(tblRides[[#This Row],[supply_demand_ratio]]&lt;0.8,"Below 0.8",IF(tblRides[[#This Row],[supply_demand_ratio]]&lt;1,"Between 0.8-1.0",IF(tblRides[[#This Row],[supply_demand_ratio]]&lt;=1.2,"Between 1.0-1.2","Above 1.2")))</f>
        <v>Between 1.0-1.2</v>
      </c>
    </row>
    <row r="9766" spans="1:25" x14ac:dyDescent="0.3">
      <c r="A9766" t="s">
        <v>9821</v>
      </c>
      <c r="B9766" s="1">
        <v>46111.023611111108</v>
      </c>
      <c r="C9766" s="2">
        <v>46111</v>
      </c>
      <c r="D9766">
        <v>0</v>
      </c>
      <c r="E9766" t="s">
        <v>25</v>
      </c>
      <c r="F9766" t="s">
        <v>26</v>
      </c>
      <c r="G9766">
        <v>4.4000000000000004</v>
      </c>
      <c r="H9766">
        <v>111.32</v>
      </c>
      <c r="I9766">
        <v>112.18</v>
      </c>
      <c r="J9766">
        <v>1</v>
      </c>
      <c r="K9766">
        <v>7.8</v>
      </c>
      <c r="L9766">
        <v>8</v>
      </c>
      <c r="M9766">
        <v>127</v>
      </c>
      <c r="N9766" t="s">
        <v>41</v>
      </c>
      <c r="O9766">
        <v>1.3440000000000001</v>
      </c>
      <c r="P9766" t="s">
        <v>28</v>
      </c>
      <c r="Q9766" t="s">
        <v>29</v>
      </c>
      <c r="R9766">
        <v>4.8499999999999996</v>
      </c>
      <c r="S9766">
        <v>41</v>
      </c>
      <c r="T9766">
        <v>0.86</v>
      </c>
      <c r="U9766">
        <v>0.2</v>
      </c>
      <c r="V9766" t="s">
        <v>486</v>
      </c>
      <c r="W9766" t="s">
        <v>45</v>
      </c>
      <c r="X9766">
        <v>1</v>
      </c>
      <c r="Y9766" t="str">
        <f>IF(tblRides[[#This Row],[supply_demand_ratio]]&lt;0.8,"Below 0.8",IF(tblRides[[#This Row],[supply_demand_ratio]]&lt;1,"Between 0.8-1.0",IF(tblRides[[#This Row],[supply_demand_ratio]]&lt;=1.2,"Between 1.0-1.2","Above 1.2")))</f>
        <v>Above 1.2</v>
      </c>
    </row>
    <row r="9767" spans="1:25" x14ac:dyDescent="0.3">
      <c r="A9767" t="s">
        <v>9822</v>
      </c>
      <c r="B9767" s="1">
        <v>46111.038194444445</v>
      </c>
      <c r="C9767" s="2">
        <v>46111</v>
      </c>
      <c r="D9767">
        <v>0</v>
      </c>
      <c r="E9767" t="s">
        <v>36</v>
      </c>
      <c r="F9767" t="s">
        <v>34</v>
      </c>
      <c r="G9767">
        <v>8.8000000000000007</v>
      </c>
      <c r="H9767">
        <v>193.88</v>
      </c>
      <c r="I9767">
        <v>199.79</v>
      </c>
      <c r="J9767">
        <v>1.1000000000000001</v>
      </c>
      <c r="K9767">
        <v>5.2</v>
      </c>
      <c r="L9767">
        <v>3.7</v>
      </c>
      <c r="M9767">
        <v>129</v>
      </c>
      <c r="N9767" t="s">
        <v>41</v>
      </c>
      <c r="O9767">
        <v>2.036</v>
      </c>
      <c r="P9767" t="s">
        <v>28</v>
      </c>
      <c r="Q9767" t="s">
        <v>29</v>
      </c>
      <c r="R9767">
        <v>4.6500000000000004</v>
      </c>
      <c r="S9767">
        <v>0</v>
      </c>
      <c r="T9767">
        <v>5.91</v>
      </c>
      <c r="U9767">
        <v>-1.5</v>
      </c>
      <c r="V9767" t="s">
        <v>486</v>
      </c>
      <c r="W9767" t="s">
        <v>45</v>
      </c>
      <c r="X9767">
        <v>1</v>
      </c>
      <c r="Y9767" t="str">
        <f>IF(tblRides[[#This Row],[supply_demand_ratio]]&lt;0.8,"Below 0.8",IF(tblRides[[#This Row],[supply_demand_ratio]]&lt;1,"Between 0.8-1.0",IF(tblRides[[#This Row],[supply_demand_ratio]]&lt;=1.2,"Between 1.0-1.2","Above 1.2")))</f>
        <v>Above 1.2</v>
      </c>
    </row>
    <row r="9768" spans="1:25" x14ac:dyDescent="0.3">
      <c r="A9768" t="s">
        <v>9823</v>
      </c>
      <c r="B9768" s="1">
        <v>46111.0625</v>
      </c>
      <c r="C9768" s="2">
        <v>46111</v>
      </c>
      <c r="D9768">
        <v>1</v>
      </c>
      <c r="E9768" t="s">
        <v>25</v>
      </c>
      <c r="F9768" t="s">
        <v>26</v>
      </c>
      <c r="G9768">
        <v>3.7</v>
      </c>
      <c r="H9768">
        <v>97.61</v>
      </c>
      <c r="I9768">
        <v>104.7</v>
      </c>
      <c r="J9768">
        <v>1</v>
      </c>
      <c r="K9768">
        <v>2</v>
      </c>
      <c r="L9768">
        <v>1</v>
      </c>
      <c r="M9768">
        <v>144</v>
      </c>
      <c r="N9768" t="s">
        <v>27</v>
      </c>
      <c r="O9768">
        <v>1.177</v>
      </c>
      <c r="P9768" t="s">
        <v>28</v>
      </c>
      <c r="Q9768" t="s">
        <v>29</v>
      </c>
      <c r="R9768">
        <v>4.87</v>
      </c>
      <c r="S9768">
        <v>5</v>
      </c>
      <c r="T9768">
        <v>7.09</v>
      </c>
      <c r="U9768">
        <v>-1</v>
      </c>
      <c r="V9768" t="s">
        <v>486</v>
      </c>
      <c r="W9768" t="s">
        <v>31</v>
      </c>
      <c r="X9768">
        <v>1</v>
      </c>
      <c r="Y9768" t="str">
        <f>IF(tblRides[[#This Row],[supply_demand_ratio]]&lt;0.8,"Below 0.8",IF(tblRides[[#This Row],[supply_demand_ratio]]&lt;1,"Between 0.8-1.0",IF(tblRides[[#This Row],[supply_demand_ratio]]&lt;=1.2,"Between 1.0-1.2","Above 1.2")))</f>
        <v>Between 1.0-1.2</v>
      </c>
    </row>
    <row r="9769" spans="1:25" x14ac:dyDescent="0.3">
      <c r="A9769" t="s">
        <v>9824</v>
      </c>
      <c r="B9769" s="1">
        <v>46111.076388888891</v>
      </c>
      <c r="C9769" s="2">
        <v>46111</v>
      </c>
      <c r="D9769">
        <v>1</v>
      </c>
      <c r="E9769" t="s">
        <v>33</v>
      </c>
      <c r="F9769" t="s">
        <v>26</v>
      </c>
      <c r="G9769">
        <v>9</v>
      </c>
      <c r="H9769">
        <v>187.75</v>
      </c>
      <c r="I9769">
        <v>192.12</v>
      </c>
      <c r="J9769">
        <v>1</v>
      </c>
      <c r="K9769">
        <v>5.0999999999999996</v>
      </c>
      <c r="L9769">
        <v>9.4</v>
      </c>
      <c r="M9769">
        <v>98</v>
      </c>
      <c r="N9769" t="s">
        <v>41</v>
      </c>
      <c r="O9769">
        <v>1.3540000000000001</v>
      </c>
      <c r="P9769" t="s">
        <v>28</v>
      </c>
      <c r="Q9769" t="s">
        <v>29</v>
      </c>
      <c r="R9769">
        <v>4.6399999999999997</v>
      </c>
      <c r="S9769">
        <v>3</v>
      </c>
      <c r="T9769">
        <v>4.37</v>
      </c>
      <c r="U9769">
        <v>4.3</v>
      </c>
      <c r="V9769" t="s">
        <v>486</v>
      </c>
      <c r="W9769" t="s">
        <v>45</v>
      </c>
      <c r="X9769">
        <v>1</v>
      </c>
      <c r="Y9769" t="str">
        <f>IF(tblRides[[#This Row],[supply_demand_ratio]]&lt;0.8,"Below 0.8",IF(tblRides[[#This Row],[supply_demand_ratio]]&lt;1,"Between 0.8-1.0",IF(tblRides[[#This Row],[supply_demand_ratio]]&lt;=1.2,"Between 1.0-1.2","Above 1.2")))</f>
        <v>Above 1.2</v>
      </c>
    </row>
    <row r="9770" spans="1:25" x14ac:dyDescent="0.3">
      <c r="A9770" t="s">
        <v>9825</v>
      </c>
      <c r="B9770" s="1">
        <v>46111.092361111114</v>
      </c>
      <c r="C9770" s="2">
        <v>46111</v>
      </c>
      <c r="D9770">
        <v>2</v>
      </c>
      <c r="E9770" t="s">
        <v>25</v>
      </c>
      <c r="F9770" t="s">
        <v>26</v>
      </c>
      <c r="G9770">
        <v>2.5</v>
      </c>
      <c r="H9770">
        <v>81.55</v>
      </c>
      <c r="I9770">
        <v>77.12</v>
      </c>
      <c r="J9770">
        <v>1.1000000000000001</v>
      </c>
      <c r="K9770">
        <v>5.9</v>
      </c>
      <c r="L9770">
        <v>9</v>
      </c>
      <c r="M9770">
        <v>124</v>
      </c>
      <c r="N9770" t="s">
        <v>27</v>
      </c>
      <c r="O9770">
        <v>1.1000000000000001</v>
      </c>
      <c r="P9770" t="s">
        <v>28</v>
      </c>
      <c r="Q9770" t="s">
        <v>29</v>
      </c>
      <c r="R9770">
        <v>4.4400000000000004</v>
      </c>
      <c r="S9770">
        <v>29</v>
      </c>
      <c r="T9770">
        <v>-4.43</v>
      </c>
      <c r="U9770">
        <v>3.1</v>
      </c>
      <c r="V9770" t="s">
        <v>486</v>
      </c>
      <c r="W9770" t="s">
        <v>45</v>
      </c>
      <c r="X9770">
        <v>1</v>
      </c>
      <c r="Y9770" t="str">
        <f>IF(tblRides[[#This Row],[supply_demand_ratio]]&lt;0.8,"Below 0.8",IF(tblRides[[#This Row],[supply_demand_ratio]]&lt;1,"Between 0.8-1.0",IF(tblRides[[#This Row],[supply_demand_ratio]]&lt;=1.2,"Between 1.0-1.2","Above 1.2")))</f>
        <v>Between 1.0-1.2</v>
      </c>
    </row>
    <row r="9771" spans="1:25" x14ac:dyDescent="0.3">
      <c r="A9771" t="s">
        <v>9826</v>
      </c>
      <c r="B9771" s="1">
        <v>46111.09652777778</v>
      </c>
      <c r="C9771" s="2">
        <v>46111</v>
      </c>
      <c r="D9771">
        <v>2</v>
      </c>
      <c r="E9771" t="s">
        <v>43</v>
      </c>
      <c r="F9771" t="s">
        <v>34</v>
      </c>
      <c r="G9771">
        <v>5.5</v>
      </c>
      <c r="H9771">
        <v>120.68</v>
      </c>
      <c r="I9771">
        <v>116.65</v>
      </c>
      <c r="J9771">
        <v>1.1000000000000001</v>
      </c>
      <c r="K9771">
        <v>4.5</v>
      </c>
      <c r="L9771">
        <v>10.8</v>
      </c>
      <c r="M9771">
        <v>71</v>
      </c>
      <c r="N9771" t="s">
        <v>41</v>
      </c>
      <c r="O9771">
        <v>1.9810000000000001</v>
      </c>
      <c r="P9771" t="s">
        <v>28</v>
      </c>
      <c r="Q9771" t="s">
        <v>29</v>
      </c>
      <c r="R9771">
        <v>4.6500000000000004</v>
      </c>
      <c r="S9771">
        <v>0</v>
      </c>
      <c r="T9771">
        <v>-4.03</v>
      </c>
      <c r="U9771">
        <v>6.3</v>
      </c>
      <c r="V9771" t="s">
        <v>486</v>
      </c>
      <c r="W9771" t="s">
        <v>31</v>
      </c>
      <c r="X9771">
        <v>1</v>
      </c>
      <c r="Y9771" t="str">
        <f>IF(tblRides[[#This Row],[supply_demand_ratio]]&lt;0.8,"Below 0.8",IF(tblRides[[#This Row],[supply_demand_ratio]]&lt;1,"Between 0.8-1.0",IF(tblRides[[#This Row],[supply_demand_ratio]]&lt;=1.2,"Between 1.0-1.2","Above 1.2")))</f>
        <v>Above 1.2</v>
      </c>
    </row>
    <row r="9772" spans="1:25" x14ac:dyDescent="0.3">
      <c r="A9772" t="s">
        <v>9827</v>
      </c>
      <c r="B9772" s="1">
        <v>46111.097916666666</v>
      </c>
      <c r="C9772" s="2">
        <v>46111</v>
      </c>
      <c r="D9772">
        <v>2</v>
      </c>
      <c r="E9772" t="s">
        <v>25</v>
      </c>
      <c r="F9772" t="s">
        <v>26</v>
      </c>
      <c r="G9772">
        <v>10.1</v>
      </c>
      <c r="H9772">
        <v>192.29</v>
      </c>
      <c r="I9772">
        <v>192.28</v>
      </c>
      <c r="J9772">
        <v>1.1000000000000001</v>
      </c>
      <c r="K9772">
        <v>5.9</v>
      </c>
      <c r="L9772">
        <v>7.5</v>
      </c>
      <c r="M9772">
        <v>113</v>
      </c>
      <c r="N9772" t="s">
        <v>27</v>
      </c>
      <c r="O9772">
        <v>0.92300000000000004</v>
      </c>
      <c r="P9772" t="s">
        <v>28</v>
      </c>
      <c r="Q9772" t="s">
        <v>29</v>
      </c>
      <c r="R9772">
        <v>4.34</v>
      </c>
      <c r="S9772">
        <v>2</v>
      </c>
      <c r="T9772">
        <v>-0.01</v>
      </c>
      <c r="U9772">
        <v>1.6</v>
      </c>
      <c r="V9772" t="s">
        <v>486</v>
      </c>
      <c r="W9772" t="s">
        <v>45</v>
      </c>
      <c r="X9772">
        <v>1</v>
      </c>
      <c r="Y9772" t="str">
        <f>IF(tblRides[[#This Row],[supply_demand_ratio]]&lt;0.8,"Below 0.8",IF(tblRides[[#This Row],[supply_demand_ratio]]&lt;1,"Between 0.8-1.0",IF(tblRides[[#This Row],[supply_demand_ratio]]&lt;=1.2,"Between 1.0-1.2","Above 1.2")))</f>
        <v>Between 0.8-1.0</v>
      </c>
    </row>
    <row r="9773" spans="1:25" x14ac:dyDescent="0.3">
      <c r="A9773" t="s">
        <v>9828</v>
      </c>
      <c r="B9773" s="1">
        <v>46111.1</v>
      </c>
      <c r="C9773" s="2">
        <v>46111</v>
      </c>
      <c r="D9773">
        <v>2</v>
      </c>
      <c r="E9773" t="s">
        <v>36</v>
      </c>
      <c r="F9773" t="s">
        <v>34</v>
      </c>
      <c r="G9773">
        <v>3.4</v>
      </c>
      <c r="H9773">
        <v>107.92</v>
      </c>
      <c r="I9773">
        <v>107.03</v>
      </c>
      <c r="J9773">
        <v>1.1000000000000001</v>
      </c>
      <c r="K9773">
        <v>2</v>
      </c>
      <c r="L9773">
        <v>4.4000000000000004</v>
      </c>
      <c r="M9773">
        <v>125</v>
      </c>
      <c r="N9773" t="s">
        <v>27</v>
      </c>
      <c r="O9773">
        <v>1.1060000000000001</v>
      </c>
      <c r="P9773" t="s">
        <v>28</v>
      </c>
      <c r="Q9773" t="s">
        <v>29</v>
      </c>
      <c r="R9773">
        <v>4.5199999999999996</v>
      </c>
      <c r="S9773">
        <v>0</v>
      </c>
      <c r="T9773">
        <v>-0.89</v>
      </c>
      <c r="U9773">
        <v>2.4</v>
      </c>
      <c r="V9773" t="s">
        <v>486</v>
      </c>
      <c r="W9773" t="s">
        <v>31</v>
      </c>
      <c r="X9773">
        <v>1</v>
      </c>
      <c r="Y9773" t="str">
        <f>IF(tblRides[[#This Row],[supply_demand_ratio]]&lt;0.8,"Below 0.8",IF(tblRides[[#This Row],[supply_demand_ratio]]&lt;1,"Between 0.8-1.0",IF(tblRides[[#This Row],[supply_demand_ratio]]&lt;=1.2,"Between 1.0-1.2","Above 1.2")))</f>
        <v>Between 1.0-1.2</v>
      </c>
    </row>
    <row r="9774" spans="1:25" x14ac:dyDescent="0.3">
      <c r="A9774" t="s">
        <v>9829</v>
      </c>
      <c r="B9774" s="1">
        <v>46111.121527777781</v>
      </c>
      <c r="C9774" s="2">
        <v>46111</v>
      </c>
      <c r="D9774">
        <v>2</v>
      </c>
      <c r="E9774" t="s">
        <v>43</v>
      </c>
      <c r="F9774" t="s">
        <v>34</v>
      </c>
      <c r="G9774">
        <v>3.4</v>
      </c>
      <c r="H9774">
        <v>93.71</v>
      </c>
      <c r="I9774">
        <v>91.06</v>
      </c>
      <c r="J9774">
        <v>1.1000000000000001</v>
      </c>
      <c r="K9774">
        <v>2.7</v>
      </c>
      <c r="L9774">
        <v>1</v>
      </c>
      <c r="M9774">
        <v>68</v>
      </c>
      <c r="N9774" t="s">
        <v>41</v>
      </c>
      <c r="O9774">
        <v>2.081</v>
      </c>
      <c r="P9774" t="s">
        <v>28</v>
      </c>
      <c r="Q9774" t="s">
        <v>29</v>
      </c>
      <c r="R9774">
        <v>4.66</v>
      </c>
      <c r="S9774">
        <v>0</v>
      </c>
      <c r="T9774">
        <v>-2.65</v>
      </c>
      <c r="U9774">
        <v>-1.7</v>
      </c>
      <c r="V9774" t="s">
        <v>486</v>
      </c>
      <c r="W9774" t="s">
        <v>31</v>
      </c>
      <c r="X9774">
        <v>1</v>
      </c>
      <c r="Y9774" t="str">
        <f>IF(tblRides[[#This Row],[supply_demand_ratio]]&lt;0.8,"Below 0.8",IF(tblRides[[#This Row],[supply_demand_ratio]]&lt;1,"Between 0.8-1.0",IF(tblRides[[#This Row],[supply_demand_ratio]]&lt;=1.2,"Between 1.0-1.2","Above 1.2")))</f>
        <v>Above 1.2</v>
      </c>
    </row>
    <row r="9775" spans="1:25" x14ac:dyDescent="0.3">
      <c r="A9775" t="s">
        <v>9830</v>
      </c>
      <c r="B9775" s="1">
        <v>46111.129861111112</v>
      </c>
      <c r="C9775" s="2">
        <v>46111</v>
      </c>
      <c r="D9775">
        <v>3</v>
      </c>
      <c r="E9775" t="s">
        <v>25</v>
      </c>
      <c r="F9775" t="s">
        <v>34</v>
      </c>
      <c r="G9775">
        <v>5.9</v>
      </c>
      <c r="H9775">
        <v>140.11000000000001</v>
      </c>
      <c r="I9775">
        <v>146.22</v>
      </c>
      <c r="J9775">
        <v>1.1000000000000001</v>
      </c>
      <c r="K9775">
        <v>4.9000000000000004</v>
      </c>
      <c r="L9775">
        <v>7.4</v>
      </c>
      <c r="M9775">
        <v>132</v>
      </c>
      <c r="N9775" t="s">
        <v>27</v>
      </c>
      <c r="O9775">
        <v>1.1180000000000001</v>
      </c>
      <c r="P9775" t="s">
        <v>28</v>
      </c>
      <c r="Q9775" t="s">
        <v>29</v>
      </c>
      <c r="R9775">
        <v>4.47</v>
      </c>
      <c r="S9775">
        <v>0</v>
      </c>
      <c r="T9775">
        <v>6.11</v>
      </c>
      <c r="U9775">
        <v>2.5</v>
      </c>
      <c r="V9775" t="s">
        <v>486</v>
      </c>
      <c r="W9775" t="s">
        <v>31</v>
      </c>
      <c r="X9775">
        <v>1</v>
      </c>
      <c r="Y9775" t="str">
        <f>IF(tblRides[[#This Row],[supply_demand_ratio]]&lt;0.8,"Below 0.8",IF(tblRides[[#This Row],[supply_demand_ratio]]&lt;1,"Between 0.8-1.0",IF(tblRides[[#This Row],[supply_demand_ratio]]&lt;=1.2,"Between 1.0-1.2","Above 1.2")))</f>
        <v>Between 1.0-1.2</v>
      </c>
    </row>
    <row r="9776" spans="1:25" x14ac:dyDescent="0.3">
      <c r="A9776" t="s">
        <v>9831</v>
      </c>
      <c r="B9776" s="1">
        <v>46111.131249999999</v>
      </c>
      <c r="C9776" s="2">
        <v>46111</v>
      </c>
      <c r="D9776">
        <v>3</v>
      </c>
      <c r="E9776" t="s">
        <v>36</v>
      </c>
      <c r="F9776" t="s">
        <v>26</v>
      </c>
      <c r="G9776">
        <v>6.5</v>
      </c>
      <c r="H9776">
        <v>129.02000000000001</v>
      </c>
      <c r="J9776">
        <v>1</v>
      </c>
      <c r="K9776">
        <v>3.5</v>
      </c>
      <c r="L9776">
        <v>7.1</v>
      </c>
      <c r="M9776">
        <v>120</v>
      </c>
      <c r="N9776" t="s">
        <v>27</v>
      </c>
      <c r="O9776">
        <v>1.121</v>
      </c>
      <c r="P9776" t="s">
        <v>58</v>
      </c>
      <c r="Q9776" t="s">
        <v>88</v>
      </c>
      <c r="R9776">
        <v>4.67</v>
      </c>
      <c r="S9776">
        <v>4</v>
      </c>
      <c r="U9776">
        <v>3.6</v>
      </c>
      <c r="V9776" t="s">
        <v>486</v>
      </c>
      <c r="W9776" t="s">
        <v>31</v>
      </c>
      <c r="X9776">
        <v>0</v>
      </c>
      <c r="Y9776" t="str">
        <f>IF(tblRides[[#This Row],[supply_demand_ratio]]&lt;0.8,"Below 0.8",IF(tblRides[[#This Row],[supply_demand_ratio]]&lt;1,"Between 0.8-1.0",IF(tblRides[[#This Row],[supply_demand_ratio]]&lt;=1.2,"Between 1.0-1.2","Above 1.2")))</f>
        <v>Between 1.0-1.2</v>
      </c>
    </row>
    <row r="9777" spans="1:25" x14ac:dyDescent="0.3">
      <c r="A9777" t="s">
        <v>9832</v>
      </c>
      <c r="B9777" s="1">
        <v>46111.161111111112</v>
      </c>
      <c r="C9777" s="2">
        <v>46111</v>
      </c>
      <c r="D9777">
        <v>3</v>
      </c>
      <c r="E9777" t="s">
        <v>25</v>
      </c>
      <c r="F9777" t="s">
        <v>34</v>
      </c>
      <c r="G9777">
        <v>11.3</v>
      </c>
      <c r="H9777">
        <v>224.91</v>
      </c>
      <c r="I9777">
        <v>241.58</v>
      </c>
      <c r="J9777">
        <v>1</v>
      </c>
      <c r="K9777">
        <v>3.3</v>
      </c>
      <c r="L9777">
        <v>8.4</v>
      </c>
      <c r="M9777">
        <v>122</v>
      </c>
      <c r="N9777" t="s">
        <v>41</v>
      </c>
      <c r="O9777">
        <v>1.238</v>
      </c>
      <c r="P9777" t="s">
        <v>28</v>
      </c>
      <c r="Q9777" t="s">
        <v>29</v>
      </c>
      <c r="R9777">
        <v>4.53</v>
      </c>
      <c r="S9777">
        <v>0</v>
      </c>
      <c r="T9777">
        <v>16.670000000000002</v>
      </c>
      <c r="U9777">
        <v>5.0999999999999996</v>
      </c>
      <c r="V9777" t="s">
        <v>486</v>
      </c>
      <c r="W9777" t="s">
        <v>31</v>
      </c>
      <c r="X9777">
        <v>1</v>
      </c>
      <c r="Y9777" t="str">
        <f>IF(tblRides[[#This Row],[supply_demand_ratio]]&lt;0.8,"Below 0.8",IF(tblRides[[#This Row],[supply_demand_ratio]]&lt;1,"Between 0.8-1.0",IF(tblRides[[#This Row],[supply_demand_ratio]]&lt;=1.2,"Between 1.0-1.2","Above 1.2")))</f>
        <v>Above 1.2</v>
      </c>
    </row>
    <row r="9778" spans="1:25" x14ac:dyDescent="0.3">
      <c r="A9778" t="s">
        <v>9833</v>
      </c>
      <c r="B9778" s="1">
        <v>46111.165277777778</v>
      </c>
      <c r="C9778" s="2">
        <v>46111</v>
      </c>
      <c r="D9778">
        <v>3</v>
      </c>
      <c r="E9778" t="s">
        <v>36</v>
      </c>
      <c r="F9778" t="s">
        <v>34</v>
      </c>
      <c r="G9778">
        <v>8.9</v>
      </c>
      <c r="H9778">
        <v>162.05000000000001</v>
      </c>
      <c r="I9778">
        <v>160.47</v>
      </c>
      <c r="J9778">
        <v>1</v>
      </c>
      <c r="K9778">
        <v>2.2000000000000002</v>
      </c>
      <c r="L9778">
        <v>1</v>
      </c>
      <c r="M9778">
        <v>120</v>
      </c>
      <c r="N9778" t="s">
        <v>27</v>
      </c>
      <c r="O9778">
        <v>1.0640000000000001</v>
      </c>
      <c r="P9778" t="s">
        <v>28</v>
      </c>
      <c r="Q9778" t="s">
        <v>29</v>
      </c>
      <c r="R9778">
        <v>4.83</v>
      </c>
      <c r="S9778">
        <v>0</v>
      </c>
      <c r="T9778">
        <v>-1.58</v>
      </c>
      <c r="U9778">
        <v>-1.2</v>
      </c>
      <c r="V9778" t="s">
        <v>486</v>
      </c>
      <c r="W9778" t="s">
        <v>31</v>
      </c>
      <c r="X9778">
        <v>1</v>
      </c>
      <c r="Y9778" t="str">
        <f>IF(tblRides[[#This Row],[supply_demand_ratio]]&lt;0.8,"Below 0.8",IF(tblRides[[#This Row],[supply_demand_ratio]]&lt;1,"Between 0.8-1.0",IF(tblRides[[#This Row],[supply_demand_ratio]]&lt;=1.2,"Between 1.0-1.2","Above 1.2")))</f>
        <v>Between 1.0-1.2</v>
      </c>
    </row>
    <row r="9779" spans="1:25" x14ac:dyDescent="0.3">
      <c r="A9779" t="s">
        <v>9834</v>
      </c>
      <c r="B9779" s="1">
        <v>46111.168749999997</v>
      </c>
      <c r="C9779" s="2">
        <v>46111</v>
      </c>
      <c r="D9779">
        <v>4</v>
      </c>
      <c r="E9779" t="s">
        <v>25</v>
      </c>
      <c r="F9779" t="s">
        <v>26</v>
      </c>
      <c r="G9779">
        <v>5</v>
      </c>
      <c r="H9779">
        <v>130.56</v>
      </c>
      <c r="I9779">
        <v>133.77000000000001</v>
      </c>
      <c r="J9779">
        <v>1.1000000000000001</v>
      </c>
      <c r="K9779">
        <v>7.7</v>
      </c>
      <c r="L9779">
        <v>3.5</v>
      </c>
      <c r="M9779">
        <v>117</v>
      </c>
      <c r="N9779" t="s">
        <v>27</v>
      </c>
      <c r="O9779">
        <v>0.92800000000000005</v>
      </c>
      <c r="P9779" t="s">
        <v>28</v>
      </c>
      <c r="Q9779" t="s">
        <v>29</v>
      </c>
      <c r="R9779">
        <v>4.32</v>
      </c>
      <c r="S9779">
        <v>3</v>
      </c>
      <c r="T9779">
        <v>3.21</v>
      </c>
      <c r="U9779">
        <v>-4.2</v>
      </c>
      <c r="V9779" t="s">
        <v>486</v>
      </c>
      <c r="W9779" t="s">
        <v>45</v>
      </c>
      <c r="X9779">
        <v>1</v>
      </c>
      <c r="Y9779" t="str">
        <f>IF(tblRides[[#This Row],[supply_demand_ratio]]&lt;0.8,"Below 0.8",IF(tblRides[[#This Row],[supply_demand_ratio]]&lt;1,"Between 0.8-1.0",IF(tblRides[[#This Row],[supply_demand_ratio]]&lt;=1.2,"Between 1.0-1.2","Above 1.2")))</f>
        <v>Between 0.8-1.0</v>
      </c>
    </row>
    <row r="9780" spans="1:25" x14ac:dyDescent="0.3">
      <c r="A9780" t="s">
        <v>9835</v>
      </c>
      <c r="B9780" s="1">
        <v>46111.190972222219</v>
      </c>
      <c r="C9780" s="2">
        <v>46111</v>
      </c>
      <c r="D9780">
        <v>4</v>
      </c>
      <c r="E9780" t="s">
        <v>62</v>
      </c>
      <c r="F9780" t="s">
        <v>26</v>
      </c>
      <c r="G9780">
        <v>5.0999999999999996</v>
      </c>
      <c r="H9780">
        <v>112.82</v>
      </c>
      <c r="I9780">
        <v>119.35</v>
      </c>
      <c r="J9780">
        <v>1.1000000000000001</v>
      </c>
      <c r="K9780">
        <v>4.4000000000000004</v>
      </c>
      <c r="L9780">
        <v>6.9</v>
      </c>
      <c r="M9780">
        <v>61</v>
      </c>
      <c r="N9780" t="s">
        <v>41</v>
      </c>
      <c r="O9780">
        <v>2.2000000000000002</v>
      </c>
      <c r="P9780" t="s">
        <v>28</v>
      </c>
      <c r="Q9780" t="s">
        <v>29</v>
      </c>
      <c r="R9780">
        <v>4.7699999999999996</v>
      </c>
      <c r="S9780">
        <v>2</v>
      </c>
      <c r="T9780">
        <v>6.53</v>
      </c>
      <c r="U9780">
        <v>2.5</v>
      </c>
      <c r="V9780" t="s">
        <v>486</v>
      </c>
      <c r="W9780" t="s">
        <v>31</v>
      </c>
      <c r="X9780">
        <v>1</v>
      </c>
      <c r="Y9780" t="str">
        <f>IF(tblRides[[#This Row],[supply_demand_ratio]]&lt;0.8,"Below 0.8",IF(tblRides[[#This Row],[supply_demand_ratio]]&lt;1,"Between 0.8-1.0",IF(tblRides[[#This Row],[supply_demand_ratio]]&lt;=1.2,"Between 1.0-1.2","Above 1.2")))</f>
        <v>Above 1.2</v>
      </c>
    </row>
    <row r="9781" spans="1:25" x14ac:dyDescent="0.3">
      <c r="A9781" t="s">
        <v>9836</v>
      </c>
      <c r="B9781" s="1">
        <v>46111.197916666664</v>
      </c>
      <c r="C9781" s="2">
        <v>46111</v>
      </c>
      <c r="D9781">
        <v>4</v>
      </c>
      <c r="E9781" t="s">
        <v>25</v>
      </c>
      <c r="F9781" t="s">
        <v>26</v>
      </c>
      <c r="G9781">
        <v>9.4</v>
      </c>
      <c r="H9781">
        <v>217.5</v>
      </c>
      <c r="I9781">
        <v>223.6</v>
      </c>
      <c r="J9781">
        <v>1.1000000000000001</v>
      </c>
      <c r="K9781">
        <v>7.2</v>
      </c>
      <c r="L9781">
        <v>8.6999999999999993</v>
      </c>
      <c r="M9781">
        <v>119</v>
      </c>
      <c r="N9781" t="s">
        <v>27</v>
      </c>
      <c r="O9781">
        <v>0.88900000000000001</v>
      </c>
      <c r="P9781" t="s">
        <v>28</v>
      </c>
      <c r="Q9781" t="s">
        <v>29</v>
      </c>
      <c r="R9781">
        <v>4.6900000000000004</v>
      </c>
      <c r="S9781">
        <v>3</v>
      </c>
      <c r="T9781">
        <v>6.1</v>
      </c>
      <c r="U9781">
        <v>1.5</v>
      </c>
      <c r="V9781" t="s">
        <v>486</v>
      </c>
      <c r="W9781" t="s">
        <v>45</v>
      </c>
      <c r="X9781">
        <v>1</v>
      </c>
      <c r="Y9781" t="str">
        <f>IF(tblRides[[#This Row],[supply_demand_ratio]]&lt;0.8,"Below 0.8",IF(tblRides[[#This Row],[supply_demand_ratio]]&lt;1,"Between 0.8-1.0",IF(tblRides[[#This Row],[supply_demand_ratio]]&lt;=1.2,"Between 1.0-1.2","Above 1.2")))</f>
        <v>Between 0.8-1.0</v>
      </c>
    </row>
    <row r="9782" spans="1:25" x14ac:dyDescent="0.3">
      <c r="A9782" t="s">
        <v>9837</v>
      </c>
      <c r="B9782" s="1">
        <v>46111.198611111111</v>
      </c>
      <c r="C9782" s="2">
        <v>46111</v>
      </c>
      <c r="D9782">
        <v>4</v>
      </c>
      <c r="E9782" t="s">
        <v>33</v>
      </c>
      <c r="F9782" t="s">
        <v>26</v>
      </c>
      <c r="G9782">
        <v>2.2999999999999998</v>
      </c>
      <c r="H9782">
        <v>79.73</v>
      </c>
      <c r="I9782">
        <v>81.02</v>
      </c>
      <c r="J9782">
        <v>1</v>
      </c>
      <c r="K9782">
        <v>2</v>
      </c>
      <c r="L9782">
        <v>1</v>
      </c>
      <c r="M9782">
        <v>94</v>
      </c>
      <c r="N9782" t="s">
        <v>41</v>
      </c>
      <c r="O9782">
        <v>1.7130000000000001</v>
      </c>
      <c r="P9782" t="s">
        <v>28</v>
      </c>
      <c r="Q9782" t="s">
        <v>29</v>
      </c>
      <c r="R9782">
        <v>4.57</v>
      </c>
      <c r="S9782">
        <v>2</v>
      </c>
      <c r="T9782">
        <v>1.29</v>
      </c>
      <c r="U9782">
        <v>-1</v>
      </c>
      <c r="V9782" t="s">
        <v>486</v>
      </c>
      <c r="W9782" t="s">
        <v>31</v>
      </c>
      <c r="X9782">
        <v>1</v>
      </c>
      <c r="Y9782" t="str">
        <f>IF(tblRides[[#This Row],[supply_demand_ratio]]&lt;0.8,"Below 0.8",IF(tblRides[[#This Row],[supply_demand_ratio]]&lt;1,"Between 0.8-1.0",IF(tblRides[[#This Row],[supply_demand_ratio]]&lt;=1.2,"Between 1.0-1.2","Above 1.2")))</f>
        <v>Above 1.2</v>
      </c>
    </row>
    <row r="9783" spans="1:25" x14ac:dyDescent="0.3">
      <c r="A9783" t="s">
        <v>9838</v>
      </c>
      <c r="B9783" s="1">
        <v>46111.200694444444</v>
      </c>
      <c r="C9783" s="2">
        <v>46111</v>
      </c>
      <c r="D9783">
        <v>4</v>
      </c>
      <c r="E9783" t="s">
        <v>33</v>
      </c>
      <c r="F9783" t="s">
        <v>34</v>
      </c>
      <c r="G9783">
        <v>3</v>
      </c>
      <c r="H9783">
        <v>82.83</v>
      </c>
      <c r="I9783">
        <v>85.79</v>
      </c>
      <c r="J9783">
        <v>1</v>
      </c>
      <c r="K9783">
        <v>6.2</v>
      </c>
      <c r="L9783">
        <v>8.3000000000000007</v>
      </c>
      <c r="M9783">
        <v>81</v>
      </c>
      <c r="N9783" t="s">
        <v>41</v>
      </c>
      <c r="O9783">
        <v>1.327</v>
      </c>
      <c r="P9783" t="s">
        <v>28</v>
      </c>
      <c r="Q9783" t="s">
        <v>29</v>
      </c>
      <c r="R9783">
        <v>4.68</v>
      </c>
      <c r="S9783">
        <v>0</v>
      </c>
      <c r="T9783">
        <v>2.96</v>
      </c>
      <c r="U9783">
        <v>2.1</v>
      </c>
      <c r="V9783" t="s">
        <v>486</v>
      </c>
      <c r="W9783" t="s">
        <v>45</v>
      </c>
      <c r="X9783">
        <v>1</v>
      </c>
      <c r="Y9783" t="str">
        <f>IF(tblRides[[#This Row],[supply_demand_ratio]]&lt;0.8,"Below 0.8",IF(tblRides[[#This Row],[supply_demand_ratio]]&lt;1,"Between 0.8-1.0",IF(tblRides[[#This Row],[supply_demand_ratio]]&lt;=1.2,"Between 1.0-1.2","Above 1.2")))</f>
        <v>Above 1.2</v>
      </c>
    </row>
    <row r="9784" spans="1:25" x14ac:dyDescent="0.3">
      <c r="A9784" t="s">
        <v>9839</v>
      </c>
      <c r="B9784" s="1">
        <v>46111.20208333333</v>
      </c>
      <c r="C9784" s="2">
        <v>46111</v>
      </c>
      <c r="D9784">
        <v>4</v>
      </c>
      <c r="E9784" t="s">
        <v>33</v>
      </c>
      <c r="F9784" t="s">
        <v>26</v>
      </c>
      <c r="G9784">
        <v>4.0999999999999996</v>
      </c>
      <c r="H9784">
        <v>93.26</v>
      </c>
      <c r="I9784">
        <v>96.95</v>
      </c>
      <c r="J9784">
        <v>1</v>
      </c>
      <c r="K9784">
        <v>2</v>
      </c>
      <c r="L9784">
        <v>1.9</v>
      </c>
      <c r="M9784">
        <v>97</v>
      </c>
      <c r="N9784" t="s">
        <v>41</v>
      </c>
      <c r="O9784">
        <v>1.244</v>
      </c>
      <c r="P9784" t="s">
        <v>28</v>
      </c>
      <c r="Q9784" t="s">
        <v>29</v>
      </c>
      <c r="R9784">
        <v>4.79</v>
      </c>
      <c r="S9784">
        <v>3</v>
      </c>
      <c r="T9784">
        <v>3.69</v>
      </c>
      <c r="U9784">
        <v>-0.1</v>
      </c>
      <c r="V9784" t="s">
        <v>486</v>
      </c>
      <c r="W9784" t="s">
        <v>31</v>
      </c>
      <c r="X9784">
        <v>1</v>
      </c>
      <c r="Y9784" t="str">
        <f>IF(tblRides[[#This Row],[supply_demand_ratio]]&lt;0.8,"Below 0.8",IF(tblRides[[#This Row],[supply_demand_ratio]]&lt;1,"Between 0.8-1.0",IF(tblRides[[#This Row],[supply_demand_ratio]]&lt;=1.2,"Between 1.0-1.2","Above 1.2")))</f>
        <v>Above 1.2</v>
      </c>
    </row>
    <row r="9785" spans="1:25" x14ac:dyDescent="0.3">
      <c r="A9785" t="s">
        <v>9840</v>
      </c>
      <c r="B9785" s="1">
        <v>46111.20416666667</v>
      </c>
      <c r="C9785" s="2">
        <v>46111</v>
      </c>
      <c r="D9785">
        <v>4</v>
      </c>
      <c r="E9785" t="s">
        <v>36</v>
      </c>
      <c r="F9785" t="s">
        <v>26</v>
      </c>
      <c r="G9785">
        <v>1.6</v>
      </c>
      <c r="H9785">
        <v>61.79</v>
      </c>
      <c r="I9785">
        <v>62.76</v>
      </c>
      <c r="J9785">
        <v>1</v>
      </c>
      <c r="K9785">
        <v>3.6</v>
      </c>
      <c r="L9785">
        <v>1.7</v>
      </c>
      <c r="M9785">
        <v>126</v>
      </c>
      <c r="N9785" t="s">
        <v>27</v>
      </c>
      <c r="O9785">
        <v>1.1870000000000001</v>
      </c>
      <c r="P9785" t="s">
        <v>28</v>
      </c>
      <c r="Q9785" t="s">
        <v>29</v>
      </c>
      <c r="R9785">
        <v>4.24</v>
      </c>
      <c r="S9785">
        <v>6</v>
      </c>
      <c r="T9785">
        <v>0.97</v>
      </c>
      <c r="U9785">
        <v>-1.9</v>
      </c>
      <c r="V9785" t="s">
        <v>486</v>
      </c>
      <c r="W9785" t="s">
        <v>31</v>
      </c>
      <c r="X9785">
        <v>1</v>
      </c>
      <c r="Y9785" t="str">
        <f>IF(tblRides[[#This Row],[supply_demand_ratio]]&lt;0.8,"Below 0.8",IF(tblRides[[#This Row],[supply_demand_ratio]]&lt;1,"Between 0.8-1.0",IF(tblRides[[#This Row],[supply_demand_ratio]]&lt;=1.2,"Between 1.0-1.2","Above 1.2")))</f>
        <v>Between 1.0-1.2</v>
      </c>
    </row>
    <row r="9786" spans="1:25" x14ac:dyDescent="0.3">
      <c r="A9786" t="s">
        <v>9841</v>
      </c>
      <c r="B9786" s="1">
        <v>46111.218055555553</v>
      </c>
      <c r="C9786" s="2">
        <v>46111</v>
      </c>
      <c r="D9786">
        <v>5</v>
      </c>
      <c r="E9786" t="s">
        <v>25</v>
      </c>
      <c r="F9786" t="s">
        <v>26</v>
      </c>
      <c r="G9786">
        <v>10.9</v>
      </c>
      <c r="H9786">
        <v>187.18</v>
      </c>
      <c r="I9786">
        <v>190.58</v>
      </c>
      <c r="J9786">
        <v>1</v>
      </c>
      <c r="K9786">
        <v>4.5999999999999996</v>
      </c>
      <c r="L9786">
        <v>2.2999999999999998</v>
      </c>
      <c r="M9786">
        <v>134</v>
      </c>
      <c r="N9786" t="s">
        <v>27</v>
      </c>
      <c r="O9786">
        <v>1.204</v>
      </c>
      <c r="P9786" t="s">
        <v>28</v>
      </c>
      <c r="Q9786" t="s">
        <v>29</v>
      </c>
      <c r="R9786">
        <v>4.84</v>
      </c>
      <c r="S9786">
        <v>3</v>
      </c>
      <c r="T9786">
        <v>3.4</v>
      </c>
      <c r="U9786">
        <v>-2.2999999999999998</v>
      </c>
      <c r="V9786" t="s">
        <v>486</v>
      </c>
      <c r="W9786" t="s">
        <v>31</v>
      </c>
      <c r="X9786">
        <v>1</v>
      </c>
      <c r="Y9786" t="str">
        <f>IF(tblRides[[#This Row],[supply_demand_ratio]]&lt;0.8,"Below 0.8",IF(tblRides[[#This Row],[supply_demand_ratio]]&lt;1,"Between 0.8-1.0",IF(tblRides[[#This Row],[supply_demand_ratio]]&lt;=1.2,"Between 1.0-1.2","Above 1.2")))</f>
        <v>Above 1.2</v>
      </c>
    </row>
    <row r="9787" spans="1:25" x14ac:dyDescent="0.3">
      <c r="A9787" t="s">
        <v>9842</v>
      </c>
      <c r="B9787" s="1">
        <v>46111.219444444447</v>
      </c>
      <c r="C9787" s="2">
        <v>46111</v>
      </c>
      <c r="D9787">
        <v>5</v>
      </c>
      <c r="E9787" t="s">
        <v>43</v>
      </c>
      <c r="F9787" t="s">
        <v>26</v>
      </c>
      <c r="G9787">
        <v>2.2000000000000002</v>
      </c>
      <c r="H9787">
        <v>75.290000000000006</v>
      </c>
      <c r="I9787">
        <v>78.16</v>
      </c>
      <c r="J9787">
        <v>1</v>
      </c>
      <c r="K9787">
        <v>8.4</v>
      </c>
      <c r="L9787">
        <v>6.7</v>
      </c>
      <c r="M9787">
        <v>78</v>
      </c>
      <c r="N9787" t="s">
        <v>41</v>
      </c>
      <c r="O9787">
        <v>2.2000000000000002</v>
      </c>
      <c r="P9787" t="s">
        <v>28</v>
      </c>
      <c r="Q9787" t="s">
        <v>29</v>
      </c>
      <c r="R9787">
        <v>5</v>
      </c>
      <c r="S9787">
        <v>2</v>
      </c>
      <c r="T9787">
        <v>2.87</v>
      </c>
      <c r="U9787">
        <v>-1.7</v>
      </c>
      <c r="V9787" t="s">
        <v>486</v>
      </c>
      <c r="W9787" t="s">
        <v>45</v>
      </c>
      <c r="X9787">
        <v>1</v>
      </c>
      <c r="Y9787" t="str">
        <f>IF(tblRides[[#This Row],[supply_demand_ratio]]&lt;0.8,"Below 0.8",IF(tblRides[[#This Row],[supply_demand_ratio]]&lt;1,"Between 0.8-1.0",IF(tblRides[[#This Row],[supply_demand_ratio]]&lt;=1.2,"Between 1.0-1.2","Above 1.2")))</f>
        <v>Above 1.2</v>
      </c>
    </row>
    <row r="9788" spans="1:25" x14ac:dyDescent="0.3">
      <c r="A9788" t="s">
        <v>9843</v>
      </c>
      <c r="B9788" s="1">
        <v>46111.220138888886</v>
      </c>
      <c r="C9788" s="2">
        <v>46111</v>
      </c>
      <c r="D9788">
        <v>5</v>
      </c>
      <c r="E9788" t="s">
        <v>36</v>
      </c>
      <c r="F9788" t="s">
        <v>26</v>
      </c>
      <c r="G9788">
        <v>21.4</v>
      </c>
      <c r="H9788">
        <v>409.7</v>
      </c>
      <c r="I9788">
        <v>407.89</v>
      </c>
      <c r="J9788">
        <v>1</v>
      </c>
      <c r="K9788">
        <v>8.1</v>
      </c>
      <c r="L9788">
        <v>6.4</v>
      </c>
      <c r="M9788">
        <v>111</v>
      </c>
      <c r="N9788" t="s">
        <v>41</v>
      </c>
      <c r="O9788">
        <v>1.2569999999999999</v>
      </c>
      <c r="P9788" t="s">
        <v>28</v>
      </c>
      <c r="Q9788" t="s">
        <v>29</v>
      </c>
      <c r="R9788">
        <v>4.4400000000000004</v>
      </c>
      <c r="S9788">
        <v>22</v>
      </c>
      <c r="T9788">
        <v>-1.81</v>
      </c>
      <c r="U9788">
        <v>-1.7</v>
      </c>
      <c r="V9788" t="s">
        <v>486</v>
      </c>
      <c r="W9788" t="s">
        <v>45</v>
      </c>
      <c r="X9788">
        <v>1</v>
      </c>
      <c r="Y9788" t="str">
        <f>IF(tblRides[[#This Row],[supply_demand_ratio]]&lt;0.8,"Below 0.8",IF(tblRides[[#This Row],[supply_demand_ratio]]&lt;1,"Between 0.8-1.0",IF(tblRides[[#This Row],[supply_demand_ratio]]&lt;=1.2,"Between 1.0-1.2","Above 1.2")))</f>
        <v>Above 1.2</v>
      </c>
    </row>
    <row r="9789" spans="1:25" x14ac:dyDescent="0.3">
      <c r="A9789" t="s">
        <v>9844</v>
      </c>
      <c r="B9789" s="1">
        <v>46111.222222222219</v>
      </c>
      <c r="C9789" s="2">
        <v>46111</v>
      </c>
      <c r="D9789">
        <v>5</v>
      </c>
      <c r="E9789" t="s">
        <v>62</v>
      </c>
      <c r="F9789" t="s">
        <v>34</v>
      </c>
      <c r="G9789">
        <v>8.1999999999999993</v>
      </c>
      <c r="H9789">
        <v>150.63</v>
      </c>
      <c r="I9789">
        <v>146.37</v>
      </c>
      <c r="J9789">
        <v>1</v>
      </c>
      <c r="K9789">
        <v>4.0999999999999996</v>
      </c>
      <c r="L9789">
        <v>1</v>
      </c>
      <c r="M9789">
        <v>61</v>
      </c>
      <c r="N9789" t="s">
        <v>41</v>
      </c>
      <c r="O9789">
        <v>2.1360000000000001</v>
      </c>
      <c r="P9789" t="s">
        <v>28</v>
      </c>
      <c r="Q9789" t="s">
        <v>29</v>
      </c>
      <c r="R9789">
        <v>5</v>
      </c>
      <c r="S9789">
        <v>0</v>
      </c>
      <c r="T9789">
        <v>-4.26</v>
      </c>
      <c r="U9789">
        <v>-3.1</v>
      </c>
      <c r="V9789" t="s">
        <v>486</v>
      </c>
      <c r="W9789" t="s">
        <v>31</v>
      </c>
      <c r="X9789">
        <v>1</v>
      </c>
      <c r="Y9789" t="str">
        <f>IF(tblRides[[#This Row],[supply_demand_ratio]]&lt;0.8,"Below 0.8",IF(tblRides[[#This Row],[supply_demand_ratio]]&lt;1,"Between 0.8-1.0",IF(tblRides[[#This Row],[supply_demand_ratio]]&lt;=1.2,"Between 1.0-1.2","Above 1.2")))</f>
        <v>Above 1.2</v>
      </c>
    </row>
    <row r="9790" spans="1:25" x14ac:dyDescent="0.3">
      <c r="A9790" t="s">
        <v>9845</v>
      </c>
      <c r="B9790" s="1">
        <v>46111.227777777778</v>
      </c>
      <c r="C9790" s="2">
        <v>46111</v>
      </c>
      <c r="D9790">
        <v>5</v>
      </c>
      <c r="E9790" t="s">
        <v>33</v>
      </c>
      <c r="F9790" t="s">
        <v>26</v>
      </c>
      <c r="G9790">
        <v>4.0999999999999996</v>
      </c>
      <c r="H9790">
        <v>106.82</v>
      </c>
      <c r="I9790">
        <v>114.16</v>
      </c>
      <c r="J9790">
        <v>1</v>
      </c>
      <c r="K9790">
        <v>5.0999999999999996</v>
      </c>
      <c r="L9790">
        <v>11.1</v>
      </c>
      <c r="M9790">
        <v>109</v>
      </c>
      <c r="N9790" t="s">
        <v>27</v>
      </c>
      <c r="O9790">
        <v>1.3480000000000001</v>
      </c>
      <c r="P9790" t="s">
        <v>28</v>
      </c>
      <c r="Q9790" t="s">
        <v>29</v>
      </c>
      <c r="R9790">
        <v>4.9000000000000004</v>
      </c>
      <c r="S9790">
        <v>26</v>
      </c>
      <c r="T9790">
        <v>7.34</v>
      </c>
      <c r="U9790">
        <v>6</v>
      </c>
      <c r="V9790" t="s">
        <v>486</v>
      </c>
      <c r="W9790" t="s">
        <v>45</v>
      </c>
      <c r="X9790">
        <v>1</v>
      </c>
      <c r="Y9790" t="str">
        <f>IF(tblRides[[#This Row],[supply_demand_ratio]]&lt;0.8,"Below 0.8",IF(tblRides[[#This Row],[supply_demand_ratio]]&lt;1,"Between 0.8-1.0",IF(tblRides[[#This Row],[supply_demand_ratio]]&lt;=1.2,"Between 1.0-1.2","Above 1.2")))</f>
        <v>Above 1.2</v>
      </c>
    </row>
    <row r="9791" spans="1:25" x14ac:dyDescent="0.3">
      <c r="A9791" t="s">
        <v>9846</v>
      </c>
      <c r="B9791" s="1">
        <v>46111.245833333334</v>
      </c>
      <c r="C9791" s="2">
        <v>46111</v>
      </c>
      <c r="D9791">
        <v>5</v>
      </c>
      <c r="E9791" t="s">
        <v>33</v>
      </c>
      <c r="F9791" t="s">
        <v>26</v>
      </c>
      <c r="G9791">
        <v>5</v>
      </c>
      <c r="H9791">
        <v>121.59</v>
      </c>
      <c r="I9791">
        <v>121.67</v>
      </c>
      <c r="J9791">
        <v>1</v>
      </c>
      <c r="K9791">
        <v>3</v>
      </c>
      <c r="L9791">
        <v>8.3000000000000007</v>
      </c>
      <c r="M9791">
        <v>100</v>
      </c>
      <c r="N9791" t="s">
        <v>41</v>
      </c>
      <c r="O9791">
        <v>1.526</v>
      </c>
      <c r="P9791" t="s">
        <v>28</v>
      </c>
      <c r="Q9791" t="s">
        <v>29</v>
      </c>
      <c r="R9791">
        <v>4.57</v>
      </c>
      <c r="S9791">
        <v>2</v>
      </c>
      <c r="T9791">
        <v>0.08</v>
      </c>
      <c r="U9791">
        <v>5.3</v>
      </c>
      <c r="V9791" t="s">
        <v>486</v>
      </c>
      <c r="W9791" t="s">
        <v>31</v>
      </c>
      <c r="X9791">
        <v>1</v>
      </c>
      <c r="Y9791" t="str">
        <f>IF(tblRides[[#This Row],[supply_demand_ratio]]&lt;0.8,"Below 0.8",IF(tblRides[[#This Row],[supply_demand_ratio]]&lt;1,"Between 0.8-1.0",IF(tblRides[[#This Row],[supply_demand_ratio]]&lt;=1.2,"Between 1.0-1.2","Above 1.2")))</f>
        <v>Above 1.2</v>
      </c>
    </row>
    <row r="9792" spans="1:25" x14ac:dyDescent="0.3">
      <c r="A9792" t="s">
        <v>9847</v>
      </c>
      <c r="B9792" s="1">
        <v>46111.256944444445</v>
      </c>
      <c r="C9792" s="2">
        <v>46111</v>
      </c>
      <c r="D9792">
        <v>6</v>
      </c>
      <c r="E9792" t="s">
        <v>36</v>
      </c>
      <c r="F9792" t="s">
        <v>26</v>
      </c>
      <c r="G9792">
        <v>14.9</v>
      </c>
      <c r="H9792">
        <v>283.19</v>
      </c>
      <c r="I9792">
        <v>274.63</v>
      </c>
      <c r="J9792">
        <v>1</v>
      </c>
      <c r="K9792">
        <v>4.5</v>
      </c>
      <c r="L9792">
        <v>8.6</v>
      </c>
      <c r="M9792">
        <v>120</v>
      </c>
      <c r="N9792" t="s">
        <v>41</v>
      </c>
      <c r="O9792">
        <v>1.38</v>
      </c>
      <c r="P9792" t="s">
        <v>28</v>
      </c>
      <c r="Q9792" t="s">
        <v>29</v>
      </c>
      <c r="R9792">
        <v>4.74</v>
      </c>
      <c r="S9792">
        <v>2</v>
      </c>
      <c r="T9792">
        <v>-8.56</v>
      </c>
      <c r="U9792">
        <v>4.0999999999999996</v>
      </c>
      <c r="V9792" t="s">
        <v>486</v>
      </c>
      <c r="W9792" t="s">
        <v>31</v>
      </c>
      <c r="X9792">
        <v>1</v>
      </c>
      <c r="Y9792" t="str">
        <f>IF(tblRides[[#This Row],[supply_demand_ratio]]&lt;0.8,"Below 0.8",IF(tblRides[[#This Row],[supply_demand_ratio]]&lt;1,"Between 0.8-1.0",IF(tblRides[[#This Row],[supply_demand_ratio]]&lt;=1.2,"Between 1.0-1.2","Above 1.2")))</f>
        <v>Above 1.2</v>
      </c>
    </row>
    <row r="9793" spans="1:25" x14ac:dyDescent="0.3">
      <c r="A9793" t="s">
        <v>9848</v>
      </c>
      <c r="B9793" s="1">
        <v>46111.263888888891</v>
      </c>
      <c r="C9793" s="2">
        <v>46111</v>
      </c>
      <c r="D9793">
        <v>6</v>
      </c>
      <c r="E9793" t="s">
        <v>36</v>
      </c>
      <c r="F9793" t="s">
        <v>26</v>
      </c>
      <c r="G9793">
        <v>4.5999999999999996</v>
      </c>
      <c r="H9793">
        <v>98.61</v>
      </c>
      <c r="I9793">
        <v>100.39</v>
      </c>
      <c r="J9793">
        <v>1</v>
      </c>
      <c r="K9793">
        <v>4.4000000000000004</v>
      </c>
      <c r="L9793">
        <v>4.7</v>
      </c>
      <c r="M9793">
        <v>131</v>
      </c>
      <c r="N9793" t="s">
        <v>41</v>
      </c>
      <c r="O9793">
        <v>1.7509999999999999</v>
      </c>
      <c r="P9793" t="s">
        <v>28</v>
      </c>
      <c r="Q9793" t="s">
        <v>29</v>
      </c>
      <c r="R9793">
        <v>4.5999999999999996</v>
      </c>
      <c r="S9793">
        <v>53</v>
      </c>
      <c r="T9793">
        <v>1.78</v>
      </c>
      <c r="U9793">
        <v>0.3</v>
      </c>
      <c r="V9793" t="s">
        <v>486</v>
      </c>
      <c r="W9793" t="s">
        <v>31</v>
      </c>
      <c r="X9793">
        <v>1</v>
      </c>
      <c r="Y9793" t="str">
        <f>IF(tblRides[[#This Row],[supply_demand_ratio]]&lt;0.8,"Below 0.8",IF(tblRides[[#This Row],[supply_demand_ratio]]&lt;1,"Between 0.8-1.0",IF(tblRides[[#This Row],[supply_demand_ratio]]&lt;=1.2,"Between 1.0-1.2","Above 1.2")))</f>
        <v>Above 1.2</v>
      </c>
    </row>
    <row r="9794" spans="1:25" x14ac:dyDescent="0.3">
      <c r="A9794" t="s">
        <v>9849</v>
      </c>
      <c r="B9794" s="1">
        <v>46111.268055555556</v>
      </c>
      <c r="C9794" s="2">
        <v>46111</v>
      </c>
      <c r="D9794">
        <v>6</v>
      </c>
      <c r="E9794" t="s">
        <v>62</v>
      </c>
      <c r="F9794" t="s">
        <v>26</v>
      </c>
      <c r="G9794">
        <v>4</v>
      </c>
      <c r="H9794">
        <v>102.98</v>
      </c>
      <c r="I9794">
        <v>97</v>
      </c>
      <c r="J9794">
        <v>1</v>
      </c>
      <c r="K9794">
        <v>5.0999999999999996</v>
      </c>
      <c r="L9794">
        <v>3.3</v>
      </c>
      <c r="M9794">
        <v>61</v>
      </c>
      <c r="N9794" t="s">
        <v>41</v>
      </c>
      <c r="O9794">
        <v>2.1480000000000001</v>
      </c>
      <c r="P9794" t="s">
        <v>28</v>
      </c>
      <c r="Q9794" t="s">
        <v>29</v>
      </c>
      <c r="R9794">
        <v>4.75</v>
      </c>
      <c r="S9794">
        <v>6</v>
      </c>
      <c r="T9794">
        <v>-5.98</v>
      </c>
      <c r="U9794">
        <v>-1.8</v>
      </c>
      <c r="V9794" t="s">
        <v>486</v>
      </c>
      <c r="W9794" t="s">
        <v>45</v>
      </c>
      <c r="X9794">
        <v>1</v>
      </c>
      <c r="Y9794" t="str">
        <f>IF(tblRides[[#This Row],[supply_demand_ratio]]&lt;0.8,"Below 0.8",IF(tblRides[[#This Row],[supply_demand_ratio]]&lt;1,"Between 0.8-1.0",IF(tblRides[[#This Row],[supply_demand_ratio]]&lt;=1.2,"Between 1.0-1.2","Above 1.2")))</f>
        <v>Above 1.2</v>
      </c>
    </row>
    <row r="9795" spans="1:25" x14ac:dyDescent="0.3">
      <c r="A9795" t="s">
        <v>9850</v>
      </c>
      <c r="B9795" s="1">
        <v>46111.273611111108</v>
      </c>
      <c r="C9795" s="2">
        <v>46111</v>
      </c>
      <c r="D9795">
        <v>6</v>
      </c>
      <c r="E9795" t="s">
        <v>36</v>
      </c>
      <c r="F9795" t="s">
        <v>26</v>
      </c>
      <c r="G9795">
        <v>4.9000000000000004</v>
      </c>
      <c r="H9795">
        <v>111.05</v>
      </c>
      <c r="I9795">
        <v>113.4</v>
      </c>
      <c r="J9795">
        <v>1</v>
      </c>
      <c r="K9795">
        <v>3.2</v>
      </c>
      <c r="L9795">
        <v>1</v>
      </c>
      <c r="M9795">
        <v>113</v>
      </c>
      <c r="N9795" t="s">
        <v>27</v>
      </c>
      <c r="O9795">
        <v>1.1919999999999999</v>
      </c>
      <c r="P9795" t="s">
        <v>28</v>
      </c>
      <c r="Q9795" t="s">
        <v>29</v>
      </c>
      <c r="R9795">
        <v>5</v>
      </c>
      <c r="S9795">
        <v>2</v>
      </c>
      <c r="T9795">
        <v>2.35</v>
      </c>
      <c r="U9795">
        <v>-2.2000000000000002</v>
      </c>
      <c r="V9795" t="s">
        <v>486</v>
      </c>
      <c r="W9795" t="s">
        <v>31</v>
      </c>
      <c r="X9795">
        <v>1</v>
      </c>
      <c r="Y9795" t="str">
        <f>IF(tblRides[[#This Row],[supply_demand_ratio]]&lt;0.8,"Below 0.8",IF(tblRides[[#This Row],[supply_demand_ratio]]&lt;1,"Between 0.8-1.0",IF(tblRides[[#This Row],[supply_demand_ratio]]&lt;=1.2,"Between 1.0-1.2","Above 1.2")))</f>
        <v>Between 1.0-1.2</v>
      </c>
    </row>
    <row r="9796" spans="1:25" x14ac:dyDescent="0.3">
      <c r="A9796" t="s">
        <v>9851</v>
      </c>
      <c r="B9796" s="1">
        <v>46111.290277777778</v>
      </c>
      <c r="C9796" s="2">
        <v>46111</v>
      </c>
      <c r="D9796">
        <v>6</v>
      </c>
      <c r="E9796" t="s">
        <v>43</v>
      </c>
      <c r="F9796" t="s">
        <v>26</v>
      </c>
      <c r="G9796">
        <v>4.7</v>
      </c>
      <c r="H9796">
        <v>116.06</v>
      </c>
      <c r="I9796">
        <v>115.14</v>
      </c>
      <c r="J9796">
        <v>1</v>
      </c>
      <c r="K9796">
        <v>5.5</v>
      </c>
      <c r="L9796">
        <v>8.3000000000000007</v>
      </c>
      <c r="M9796">
        <v>64</v>
      </c>
      <c r="N9796" t="s">
        <v>41</v>
      </c>
      <c r="O9796">
        <v>2.145</v>
      </c>
      <c r="P9796" t="s">
        <v>28</v>
      </c>
      <c r="Q9796" t="s">
        <v>29</v>
      </c>
      <c r="R9796">
        <v>4.83</v>
      </c>
      <c r="S9796">
        <v>22</v>
      </c>
      <c r="T9796">
        <v>-0.92</v>
      </c>
      <c r="U9796">
        <v>2.8</v>
      </c>
      <c r="V9796" t="s">
        <v>486</v>
      </c>
      <c r="W9796" t="s">
        <v>45</v>
      </c>
      <c r="X9796">
        <v>1</v>
      </c>
      <c r="Y9796" t="str">
        <f>IF(tblRides[[#This Row],[supply_demand_ratio]]&lt;0.8,"Below 0.8",IF(tblRides[[#This Row],[supply_demand_ratio]]&lt;1,"Between 0.8-1.0",IF(tblRides[[#This Row],[supply_demand_ratio]]&lt;=1.2,"Between 1.0-1.2","Above 1.2")))</f>
        <v>Above 1.2</v>
      </c>
    </row>
    <row r="9797" spans="1:25" x14ac:dyDescent="0.3">
      <c r="A9797" t="s">
        <v>9852</v>
      </c>
      <c r="B9797" s="1">
        <v>46111.294444444444</v>
      </c>
      <c r="C9797" s="2">
        <v>46111</v>
      </c>
      <c r="D9797">
        <v>7</v>
      </c>
      <c r="E9797" t="s">
        <v>33</v>
      </c>
      <c r="F9797" t="s">
        <v>26</v>
      </c>
      <c r="G9797">
        <v>6.1</v>
      </c>
      <c r="H9797">
        <v>126.45</v>
      </c>
      <c r="I9797">
        <v>117.86</v>
      </c>
      <c r="J9797">
        <v>1</v>
      </c>
      <c r="K9797">
        <v>5.5</v>
      </c>
      <c r="L9797">
        <v>5.0999999999999996</v>
      </c>
      <c r="M9797">
        <v>92</v>
      </c>
      <c r="N9797" t="s">
        <v>41</v>
      </c>
      <c r="O9797">
        <v>1.546</v>
      </c>
      <c r="P9797" t="s">
        <v>28</v>
      </c>
      <c r="Q9797" t="s">
        <v>29</v>
      </c>
      <c r="R9797">
        <v>4.66</v>
      </c>
      <c r="S9797">
        <v>8</v>
      </c>
      <c r="T9797">
        <v>-8.59</v>
      </c>
      <c r="U9797">
        <v>-0.4</v>
      </c>
      <c r="V9797" t="s">
        <v>486</v>
      </c>
      <c r="W9797" t="s">
        <v>45</v>
      </c>
      <c r="X9797">
        <v>1</v>
      </c>
      <c r="Y9797" t="str">
        <f>IF(tblRides[[#This Row],[supply_demand_ratio]]&lt;0.8,"Below 0.8",IF(tblRides[[#This Row],[supply_demand_ratio]]&lt;1,"Between 0.8-1.0",IF(tblRides[[#This Row],[supply_demand_ratio]]&lt;=1.2,"Between 1.0-1.2","Above 1.2")))</f>
        <v>Above 1.2</v>
      </c>
    </row>
    <row r="9798" spans="1:25" x14ac:dyDescent="0.3">
      <c r="A9798" t="s">
        <v>9853</v>
      </c>
      <c r="B9798" s="1">
        <v>46111.313194444447</v>
      </c>
      <c r="C9798" s="2">
        <v>46111</v>
      </c>
      <c r="D9798">
        <v>7</v>
      </c>
      <c r="E9798" t="s">
        <v>33</v>
      </c>
      <c r="F9798" t="s">
        <v>34</v>
      </c>
      <c r="G9798">
        <v>4.7</v>
      </c>
      <c r="H9798">
        <v>120.31</v>
      </c>
      <c r="I9798">
        <v>120.62</v>
      </c>
      <c r="J9798">
        <v>1</v>
      </c>
      <c r="K9798">
        <v>2.6</v>
      </c>
      <c r="L9798">
        <v>8.6</v>
      </c>
      <c r="M9798">
        <v>103</v>
      </c>
      <c r="N9798" t="s">
        <v>27</v>
      </c>
      <c r="O9798">
        <v>1.107</v>
      </c>
      <c r="P9798" t="s">
        <v>28</v>
      </c>
      <c r="Q9798" t="s">
        <v>29</v>
      </c>
      <c r="R9798">
        <v>4.8</v>
      </c>
      <c r="S9798">
        <v>0</v>
      </c>
      <c r="T9798">
        <v>0.31</v>
      </c>
      <c r="U9798">
        <v>6</v>
      </c>
      <c r="V9798" t="s">
        <v>486</v>
      </c>
      <c r="W9798" t="s">
        <v>31</v>
      </c>
      <c r="X9798">
        <v>1</v>
      </c>
      <c r="Y9798" t="str">
        <f>IF(tblRides[[#This Row],[supply_demand_ratio]]&lt;0.8,"Below 0.8",IF(tblRides[[#This Row],[supply_demand_ratio]]&lt;1,"Between 0.8-1.0",IF(tblRides[[#This Row],[supply_demand_ratio]]&lt;=1.2,"Between 1.0-1.2","Above 1.2")))</f>
        <v>Between 1.0-1.2</v>
      </c>
    </row>
    <row r="9799" spans="1:25" x14ac:dyDescent="0.3">
      <c r="A9799" t="s">
        <v>9854</v>
      </c>
      <c r="B9799" s="1">
        <v>46111.314583333333</v>
      </c>
      <c r="C9799" s="2">
        <v>46111</v>
      </c>
      <c r="D9799">
        <v>7</v>
      </c>
      <c r="E9799" t="s">
        <v>25</v>
      </c>
      <c r="F9799" t="s">
        <v>26</v>
      </c>
      <c r="G9799">
        <v>13.4</v>
      </c>
      <c r="H9799">
        <v>224.38</v>
      </c>
      <c r="I9799">
        <v>217.07</v>
      </c>
      <c r="J9799">
        <v>1</v>
      </c>
      <c r="K9799">
        <v>4.5</v>
      </c>
      <c r="L9799">
        <v>5.4</v>
      </c>
      <c r="M9799">
        <v>130</v>
      </c>
      <c r="N9799" t="s">
        <v>27</v>
      </c>
      <c r="O9799">
        <v>1.1830000000000001</v>
      </c>
      <c r="P9799" t="s">
        <v>28</v>
      </c>
      <c r="Q9799" t="s">
        <v>29</v>
      </c>
      <c r="R9799">
        <v>4.4400000000000004</v>
      </c>
      <c r="S9799">
        <v>1</v>
      </c>
      <c r="T9799">
        <v>-7.31</v>
      </c>
      <c r="U9799">
        <v>0.9</v>
      </c>
      <c r="V9799" t="s">
        <v>486</v>
      </c>
      <c r="W9799" t="s">
        <v>31</v>
      </c>
      <c r="X9799">
        <v>1</v>
      </c>
      <c r="Y9799" t="str">
        <f>IF(tblRides[[#This Row],[supply_demand_ratio]]&lt;0.8,"Below 0.8",IF(tblRides[[#This Row],[supply_demand_ratio]]&lt;1,"Between 0.8-1.0",IF(tblRides[[#This Row],[supply_demand_ratio]]&lt;=1.2,"Between 1.0-1.2","Above 1.2")))</f>
        <v>Between 1.0-1.2</v>
      </c>
    </row>
    <row r="9800" spans="1:25" x14ac:dyDescent="0.3">
      <c r="A9800" t="s">
        <v>9855</v>
      </c>
      <c r="B9800" s="1">
        <v>46111.318749999999</v>
      </c>
      <c r="C9800" s="2">
        <v>46111</v>
      </c>
      <c r="D9800">
        <v>7</v>
      </c>
      <c r="E9800" t="s">
        <v>36</v>
      </c>
      <c r="F9800" t="s">
        <v>34</v>
      </c>
      <c r="G9800">
        <v>5.5</v>
      </c>
      <c r="H9800">
        <v>112.74</v>
      </c>
      <c r="I9800">
        <v>113.64</v>
      </c>
      <c r="J9800">
        <v>1</v>
      </c>
      <c r="K9800">
        <v>3.6</v>
      </c>
      <c r="L9800">
        <v>4.4000000000000004</v>
      </c>
      <c r="M9800">
        <v>128</v>
      </c>
      <c r="N9800" t="s">
        <v>41</v>
      </c>
      <c r="O9800">
        <v>1.478</v>
      </c>
      <c r="P9800" t="s">
        <v>28</v>
      </c>
      <c r="Q9800" t="s">
        <v>29</v>
      </c>
      <c r="R9800">
        <v>5</v>
      </c>
      <c r="S9800">
        <v>0</v>
      </c>
      <c r="T9800">
        <v>0.9</v>
      </c>
      <c r="U9800">
        <v>0.8</v>
      </c>
      <c r="V9800" t="s">
        <v>486</v>
      </c>
      <c r="W9800" t="s">
        <v>31</v>
      </c>
      <c r="X9800">
        <v>1</v>
      </c>
      <c r="Y9800" t="str">
        <f>IF(tblRides[[#This Row],[supply_demand_ratio]]&lt;0.8,"Below 0.8",IF(tblRides[[#This Row],[supply_demand_ratio]]&lt;1,"Between 0.8-1.0",IF(tblRides[[#This Row],[supply_demand_ratio]]&lt;=1.2,"Between 1.0-1.2","Above 1.2")))</f>
        <v>Above 1.2</v>
      </c>
    </row>
    <row r="9801" spans="1:25" x14ac:dyDescent="0.3">
      <c r="A9801" t="s">
        <v>9856</v>
      </c>
      <c r="B9801" s="1">
        <v>46111.324305555558</v>
      </c>
      <c r="C9801" s="2">
        <v>46111</v>
      </c>
      <c r="D9801">
        <v>7</v>
      </c>
      <c r="E9801" t="s">
        <v>33</v>
      </c>
      <c r="F9801" t="s">
        <v>34</v>
      </c>
      <c r="G9801">
        <v>3.1</v>
      </c>
      <c r="H9801">
        <v>86.83</v>
      </c>
      <c r="I9801">
        <v>85.9</v>
      </c>
      <c r="J9801">
        <v>1.1000000000000001</v>
      </c>
      <c r="K9801">
        <v>9.4</v>
      </c>
      <c r="L9801">
        <v>7.4</v>
      </c>
      <c r="M9801">
        <v>98</v>
      </c>
      <c r="N9801" t="s">
        <v>27</v>
      </c>
      <c r="O9801">
        <v>0.97699999999999998</v>
      </c>
      <c r="P9801" t="s">
        <v>28</v>
      </c>
      <c r="Q9801" t="s">
        <v>29</v>
      </c>
      <c r="R9801">
        <v>4.67</v>
      </c>
      <c r="S9801">
        <v>0</v>
      </c>
      <c r="T9801">
        <v>-0.93</v>
      </c>
      <c r="U9801">
        <v>-2</v>
      </c>
      <c r="V9801" t="s">
        <v>486</v>
      </c>
      <c r="W9801" t="s">
        <v>45</v>
      </c>
      <c r="X9801">
        <v>1</v>
      </c>
      <c r="Y9801" t="str">
        <f>IF(tblRides[[#This Row],[supply_demand_ratio]]&lt;0.8,"Below 0.8",IF(tblRides[[#This Row],[supply_demand_ratio]]&lt;1,"Between 0.8-1.0",IF(tblRides[[#This Row],[supply_demand_ratio]]&lt;=1.2,"Between 1.0-1.2","Above 1.2")))</f>
        <v>Between 0.8-1.0</v>
      </c>
    </row>
    <row r="9802" spans="1:25" x14ac:dyDescent="0.3">
      <c r="A9802" t="s">
        <v>9857</v>
      </c>
      <c r="B9802" s="1">
        <v>46111.362500000003</v>
      </c>
      <c r="C9802" s="2">
        <v>46111</v>
      </c>
      <c r="D9802">
        <v>8</v>
      </c>
      <c r="E9802" t="s">
        <v>25</v>
      </c>
      <c r="F9802" t="s">
        <v>26</v>
      </c>
      <c r="G9802">
        <v>1.9</v>
      </c>
      <c r="H9802">
        <v>95.87</v>
      </c>
      <c r="I9802">
        <v>92.87</v>
      </c>
      <c r="J9802">
        <v>1.4</v>
      </c>
      <c r="K9802">
        <v>10.7</v>
      </c>
      <c r="L9802">
        <v>17.100000000000001</v>
      </c>
      <c r="M9802">
        <v>90</v>
      </c>
      <c r="N9802" t="s">
        <v>72</v>
      </c>
      <c r="O9802">
        <v>0.58599999999999997</v>
      </c>
      <c r="P9802" t="s">
        <v>28</v>
      </c>
      <c r="Q9802" t="s">
        <v>29</v>
      </c>
      <c r="R9802">
        <v>4.67</v>
      </c>
      <c r="S9802">
        <v>4</v>
      </c>
      <c r="T9802">
        <v>-3</v>
      </c>
      <c r="U9802">
        <v>6.4</v>
      </c>
      <c r="V9802" t="s">
        <v>486</v>
      </c>
      <c r="W9802" t="s">
        <v>77</v>
      </c>
      <c r="X9802">
        <v>1</v>
      </c>
      <c r="Y9802" t="str">
        <f>IF(tblRides[[#This Row],[supply_demand_ratio]]&lt;0.8,"Below 0.8",IF(tblRides[[#This Row],[supply_demand_ratio]]&lt;1,"Between 0.8-1.0",IF(tblRides[[#This Row],[supply_demand_ratio]]&lt;=1.2,"Between 1.0-1.2","Above 1.2")))</f>
        <v>Below 0.8</v>
      </c>
    </row>
    <row r="9803" spans="1:25" x14ac:dyDescent="0.3">
      <c r="A9803" t="s">
        <v>9858</v>
      </c>
      <c r="B9803" s="1">
        <v>46111.368750000001</v>
      </c>
      <c r="C9803" s="2">
        <v>46111</v>
      </c>
      <c r="D9803">
        <v>8</v>
      </c>
      <c r="E9803" t="s">
        <v>33</v>
      </c>
      <c r="F9803" t="s">
        <v>26</v>
      </c>
      <c r="G9803">
        <v>2.4</v>
      </c>
      <c r="H9803">
        <v>82.6</v>
      </c>
      <c r="I9803">
        <v>84.02</v>
      </c>
      <c r="J9803">
        <v>1.1000000000000001</v>
      </c>
      <c r="K9803">
        <v>8</v>
      </c>
      <c r="L9803">
        <v>2.2999999999999998</v>
      </c>
      <c r="M9803">
        <v>94</v>
      </c>
      <c r="N9803" t="s">
        <v>27</v>
      </c>
      <c r="O9803">
        <v>0.91600000000000004</v>
      </c>
      <c r="P9803" t="s">
        <v>28</v>
      </c>
      <c r="Q9803" t="s">
        <v>29</v>
      </c>
      <c r="R9803">
        <v>4.76</v>
      </c>
      <c r="S9803">
        <v>25</v>
      </c>
      <c r="T9803">
        <v>1.42</v>
      </c>
      <c r="U9803">
        <v>-5.7</v>
      </c>
      <c r="V9803" t="s">
        <v>486</v>
      </c>
      <c r="W9803" t="s">
        <v>45</v>
      </c>
      <c r="X9803">
        <v>1</v>
      </c>
      <c r="Y9803" t="str">
        <f>IF(tblRides[[#This Row],[supply_demand_ratio]]&lt;0.8,"Below 0.8",IF(tblRides[[#This Row],[supply_demand_ratio]]&lt;1,"Between 0.8-1.0",IF(tblRides[[#This Row],[supply_demand_ratio]]&lt;=1.2,"Between 1.0-1.2","Above 1.2")))</f>
        <v>Between 0.8-1.0</v>
      </c>
    </row>
    <row r="9804" spans="1:25" x14ac:dyDescent="0.3">
      <c r="A9804" t="s">
        <v>9859</v>
      </c>
      <c r="B9804" s="1">
        <v>46111.37777777778</v>
      </c>
      <c r="C9804" s="2">
        <v>46111</v>
      </c>
      <c r="D9804">
        <v>9</v>
      </c>
      <c r="E9804" t="s">
        <v>25</v>
      </c>
      <c r="F9804" t="s">
        <v>26</v>
      </c>
      <c r="G9804">
        <v>9.5</v>
      </c>
      <c r="H9804">
        <v>256.33</v>
      </c>
      <c r="I9804">
        <v>243.05</v>
      </c>
      <c r="J9804">
        <v>1.3</v>
      </c>
      <c r="K9804">
        <v>6.5</v>
      </c>
      <c r="L9804">
        <v>7.4</v>
      </c>
      <c r="M9804">
        <v>112</v>
      </c>
      <c r="N9804" t="s">
        <v>72</v>
      </c>
      <c r="O9804">
        <v>0.72399999999999998</v>
      </c>
      <c r="P9804" t="s">
        <v>28</v>
      </c>
      <c r="Q9804" t="s">
        <v>29</v>
      </c>
      <c r="R9804">
        <v>4.62</v>
      </c>
      <c r="S9804">
        <v>2</v>
      </c>
      <c r="T9804">
        <v>-13.28</v>
      </c>
      <c r="U9804">
        <v>0.9</v>
      </c>
      <c r="V9804" t="s">
        <v>486</v>
      </c>
      <c r="W9804" t="s">
        <v>45</v>
      </c>
      <c r="X9804">
        <v>1</v>
      </c>
      <c r="Y9804" t="str">
        <f>IF(tblRides[[#This Row],[supply_demand_ratio]]&lt;0.8,"Below 0.8",IF(tblRides[[#This Row],[supply_demand_ratio]]&lt;1,"Between 0.8-1.0",IF(tblRides[[#This Row],[supply_demand_ratio]]&lt;=1.2,"Between 1.0-1.2","Above 1.2")))</f>
        <v>Below 0.8</v>
      </c>
    </row>
    <row r="9805" spans="1:25" x14ac:dyDescent="0.3">
      <c r="A9805" t="s">
        <v>9860</v>
      </c>
      <c r="B9805" s="1">
        <v>46111.392361111109</v>
      </c>
      <c r="C9805" s="2">
        <v>46111</v>
      </c>
      <c r="D9805">
        <v>9</v>
      </c>
      <c r="E9805" t="s">
        <v>25</v>
      </c>
      <c r="F9805" t="s">
        <v>26</v>
      </c>
      <c r="G9805">
        <v>8.1999999999999993</v>
      </c>
      <c r="H9805">
        <v>161.84</v>
      </c>
      <c r="J9805">
        <v>1.1000000000000001</v>
      </c>
      <c r="K9805">
        <v>11.9</v>
      </c>
      <c r="L9805">
        <v>10.6</v>
      </c>
      <c r="M9805">
        <v>111</v>
      </c>
      <c r="N9805" t="s">
        <v>72</v>
      </c>
      <c r="O9805">
        <v>0.66200000000000003</v>
      </c>
      <c r="P9805" t="s">
        <v>58</v>
      </c>
      <c r="Q9805" t="s">
        <v>88</v>
      </c>
      <c r="R9805">
        <v>4.55</v>
      </c>
      <c r="S9805">
        <v>7</v>
      </c>
      <c r="U9805">
        <v>-1.3</v>
      </c>
      <c r="V9805" t="s">
        <v>486</v>
      </c>
      <c r="W9805" t="s">
        <v>77</v>
      </c>
      <c r="X9805">
        <v>0</v>
      </c>
      <c r="Y9805" t="str">
        <f>IF(tblRides[[#This Row],[supply_demand_ratio]]&lt;0.8,"Below 0.8",IF(tblRides[[#This Row],[supply_demand_ratio]]&lt;1,"Between 0.8-1.0",IF(tblRides[[#This Row],[supply_demand_ratio]]&lt;=1.2,"Between 1.0-1.2","Above 1.2")))</f>
        <v>Below 0.8</v>
      </c>
    </row>
    <row r="9806" spans="1:25" x14ac:dyDescent="0.3">
      <c r="A9806" t="s">
        <v>9861</v>
      </c>
      <c r="B9806" s="1">
        <v>46111.400694444441</v>
      </c>
      <c r="C9806" s="2">
        <v>46111</v>
      </c>
      <c r="D9806">
        <v>9</v>
      </c>
      <c r="E9806" t="s">
        <v>33</v>
      </c>
      <c r="F9806" t="s">
        <v>34</v>
      </c>
      <c r="G9806">
        <v>6.9</v>
      </c>
      <c r="H9806">
        <v>147.43</v>
      </c>
      <c r="I9806">
        <v>147.84</v>
      </c>
      <c r="J9806">
        <v>1.1000000000000001</v>
      </c>
      <c r="K9806">
        <v>5.6</v>
      </c>
      <c r="L9806">
        <v>9.1</v>
      </c>
      <c r="M9806">
        <v>95</v>
      </c>
      <c r="N9806" t="s">
        <v>27</v>
      </c>
      <c r="O9806">
        <v>0.90400000000000003</v>
      </c>
      <c r="P9806" t="s">
        <v>28</v>
      </c>
      <c r="Q9806" t="s">
        <v>29</v>
      </c>
      <c r="R9806">
        <v>4.79</v>
      </c>
      <c r="S9806">
        <v>0</v>
      </c>
      <c r="T9806">
        <v>0.41</v>
      </c>
      <c r="U9806">
        <v>3.5</v>
      </c>
      <c r="V9806" t="s">
        <v>486</v>
      </c>
      <c r="W9806" t="s">
        <v>45</v>
      </c>
      <c r="X9806">
        <v>1</v>
      </c>
      <c r="Y9806" t="str">
        <f>IF(tblRides[[#This Row],[supply_demand_ratio]]&lt;0.8,"Below 0.8",IF(tblRides[[#This Row],[supply_demand_ratio]]&lt;1,"Between 0.8-1.0",IF(tblRides[[#This Row],[supply_demand_ratio]]&lt;=1.2,"Between 1.0-1.2","Above 1.2")))</f>
        <v>Between 0.8-1.0</v>
      </c>
    </row>
    <row r="9807" spans="1:25" x14ac:dyDescent="0.3">
      <c r="A9807" t="s">
        <v>9862</v>
      </c>
      <c r="B9807" s="1">
        <v>46111.409722222219</v>
      </c>
      <c r="C9807" s="2">
        <v>46111</v>
      </c>
      <c r="D9807">
        <v>9</v>
      </c>
      <c r="E9807" t="s">
        <v>36</v>
      </c>
      <c r="F9807" t="s">
        <v>26</v>
      </c>
      <c r="G9807">
        <v>9.5</v>
      </c>
      <c r="H9807">
        <v>223.5</v>
      </c>
      <c r="I9807">
        <v>223.17</v>
      </c>
      <c r="J9807">
        <v>1.2</v>
      </c>
      <c r="K9807">
        <v>5</v>
      </c>
      <c r="L9807">
        <v>5.8</v>
      </c>
      <c r="M9807">
        <v>98</v>
      </c>
      <c r="N9807" t="s">
        <v>27</v>
      </c>
      <c r="O9807">
        <v>0.83</v>
      </c>
      <c r="P9807" t="s">
        <v>28</v>
      </c>
      <c r="Q9807" t="s">
        <v>29</v>
      </c>
      <c r="R9807">
        <v>4.6500000000000004</v>
      </c>
      <c r="S9807">
        <v>2</v>
      </c>
      <c r="T9807">
        <v>-0.33</v>
      </c>
      <c r="U9807">
        <v>0.8</v>
      </c>
      <c r="V9807" t="s">
        <v>486</v>
      </c>
      <c r="W9807" t="s">
        <v>31</v>
      </c>
      <c r="X9807">
        <v>1</v>
      </c>
      <c r="Y9807" t="str">
        <f>IF(tblRides[[#This Row],[supply_demand_ratio]]&lt;0.8,"Below 0.8",IF(tblRides[[#This Row],[supply_demand_ratio]]&lt;1,"Between 0.8-1.0",IF(tblRides[[#This Row],[supply_demand_ratio]]&lt;=1.2,"Between 1.0-1.2","Above 1.2")))</f>
        <v>Between 0.8-1.0</v>
      </c>
    </row>
    <row r="9808" spans="1:25" x14ac:dyDescent="0.3">
      <c r="A9808" t="s">
        <v>9863</v>
      </c>
      <c r="B9808" s="1">
        <v>46111.412499999999</v>
      </c>
      <c r="C9808" s="2">
        <v>46111</v>
      </c>
      <c r="D9808">
        <v>9</v>
      </c>
      <c r="E9808" t="s">
        <v>33</v>
      </c>
      <c r="F9808" t="s">
        <v>26</v>
      </c>
      <c r="G9808">
        <v>9.5</v>
      </c>
      <c r="H9808">
        <v>195.18</v>
      </c>
      <c r="I9808">
        <v>191.81</v>
      </c>
      <c r="J9808">
        <v>1</v>
      </c>
      <c r="K9808">
        <v>10.199999999999999</v>
      </c>
      <c r="L9808">
        <v>8.4</v>
      </c>
      <c r="M9808">
        <v>90</v>
      </c>
      <c r="N9808" t="s">
        <v>27</v>
      </c>
      <c r="O9808">
        <v>1.109</v>
      </c>
      <c r="P9808" t="s">
        <v>28</v>
      </c>
      <c r="Q9808" t="s">
        <v>29</v>
      </c>
      <c r="R9808">
        <v>4.49</v>
      </c>
      <c r="S9808">
        <v>10</v>
      </c>
      <c r="T9808">
        <v>-3.37</v>
      </c>
      <c r="U9808">
        <v>-1.8</v>
      </c>
      <c r="V9808" t="s">
        <v>486</v>
      </c>
      <c r="W9808" t="s">
        <v>77</v>
      </c>
      <c r="X9808">
        <v>1</v>
      </c>
      <c r="Y9808" t="str">
        <f>IF(tblRides[[#This Row],[supply_demand_ratio]]&lt;0.8,"Below 0.8",IF(tblRides[[#This Row],[supply_demand_ratio]]&lt;1,"Between 0.8-1.0",IF(tblRides[[#This Row],[supply_demand_ratio]]&lt;=1.2,"Between 1.0-1.2","Above 1.2")))</f>
        <v>Between 1.0-1.2</v>
      </c>
    </row>
    <row r="9809" spans="1:25" x14ac:dyDescent="0.3">
      <c r="A9809" t="s">
        <v>9864</v>
      </c>
      <c r="B9809" s="1">
        <v>46111.445833333331</v>
      </c>
      <c r="C9809" s="2">
        <v>46111</v>
      </c>
      <c r="D9809">
        <v>10</v>
      </c>
      <c r="E9809" t="s">
        <v>25</v>
      </c>
      <c r="F9809" t="s">
        <v>34</v>
      </c>
      <c r="G9809">
        <v>8.1999999999999993</v>
      </c>
      <c r="H9809">
        <v>172.79</v>
      </c>
      <c r="I9809">
        <v>167.49</v>
      </c>
      <c r="J9809">
        <v>1</v>
      </c>
      <c r="K9809">
        <v>7.5</v>
      </c>
      <c r="L9809">
        <v>9</v>
      </c>
      <c r="M9809">
        <v>100</v>
      </c>
      <c r="N9809" t="s">
        <v>27</v>
      </c>
      <c r="O9809">
        <v>0.83799999999999997</v>
      </c>
      <c r="P9809" t="s">
        <v>28</v>
      </c>
      <c r="Q9809" t="s">
        <v>29</v>
      </c>
      <c r="R9809">
        <v>4.92</v>
      </c>
      <c r="S9809">
        <v>0</v>
      </c>
      <c r="T9809">
        <v>-5.3</v>
      </c>
      <c r="U9809">
        <v>1.5</v>
      </c>
      <c r="V9809" t="s">
        <v>486</v>
      </c>
      <c r="W9809" t="s">
        <v>45</v>
      </c>
      <c r="X9809">
        <v>1</v>
      </c>
      <c r="Y9809" t="str">
        <f>IF(tblRides[[#This Row],[supply_demand_ratio]]&lt;0.8,"Below 0.8",IF(tblRides[[#This Row],[supply_demand_ratio]]&lt;1,"Between 0.8-1.0",IF(tblRides[[#This Row],[supply_demand_ratio]]&lt;=1.2,"Between 1.0-1.2","Above 1.2")))</f>
        <v>Between 0.8-1.0</v>
      </c>
    </row>
    <row r="9810" spans="1:25" x14ac:dyDescent="0.3">
      <c r="A9810" t="s">
        <v>9865</v>
      </c>
      <c r="B9810" s="1">
        <v>46111.464583333334</v>
      </c>
      <c r="C9810" s="2">
        <v>46111</v>
      </c>
      <c r="D9810">
        <v>11</v>
      </c>
      <c r="E9810" t="s">
        <v>33</v>
      </c>
      <c r="F9810" t="s">
        <v>34</v>
      </c>
      <c r="G9810">
        <v>1.7</v>
      </c>
      <c r="H9810">
        <v>67.78</v>
      </c>
      <c r="J9810">
        <v>1</v>
      </c>
      <c r="K9810">
        <v>3.3</v>
      </c>
      <c r="M9810">
        <v>77</v>
      </c>
      <c r="N9810" t="s">
        <v>27</v>
      </c>
      <c r="O9810">
        <v>0.97099999999999997</v>
      </c>
      <c r="P9810" t="s">
        <v>82</v>
      </c>
      <c r="Q9810" t="s">
        <v>83</v>
      </c>
      <c r="R9810">
        <v>4.2300000000000004</v>
      </c>
      <c r="S9810">
        <v>0</v>
      </c>
      <c r="V9810" t="s">
        <v>486</v>
      </c>
      <c r="W9810" t="s">
        <v>31</v>
      </c>
      <c r="X9810">
        <v>0</v>
      </c>
      <c r="Y9810" t="str">
        <f>IF(tblRides[[#This Row],[supply_demand_ratio]]&lt;0.8,"Below 0.8",IF(tblRides[[#This Row],[supply_demand_ratio]]&lt;1,"Between 0.8-1.0",IF(tblRides[[#This Row],[supply_demand_ratio]]&lt;=1.2,"Between 1.0-1.2","Above 1.2")))</f>
        <v>Between 0.8-1.0</v>
      </c>
    </row>
    <row r="9811" spans="1:25" x14ac:dyDescent="0.3">
      <c r="A9811" t="s">
        <v>9866</v>
      </c>
      <c r="B9811" s="1">
        <v>46111.46875</v>
      </c>
      <c r="C9811" s="2">
        <v>46111</v>
      </c>
      <c r="D9811">
        <v>11</v>
      </c>
      <c r="E9811" t="s">
        <v>25</v>
      </c>
      <c r="F9811" t="s">
        <v>34</v>
      </c>
      <c r="G9811">
        <v>1.4</v>
      </c>
      <c r="H9811">
        <v>71.430000000000007</v>
      </c>
      <c r="I9811">
        <v>72.95</v>
      </c>
      <c r="J9811">
        <v>1.1000000000000001</v>
      </c>
      <c r="K9811">
        <v>4</v>
      </c>
      <c r="L9811">
        <v>5.8</v>
      </c>
      <c r="M9811">
        <v>112</v>
      </c>
      <c r="N9811" t="s">
        <v>27</v>
      </c>
      <c r="O9811">
        <v>1.034</v>
      </c>
      <c r="P9811" t="s">
        <v>28</v>
      </c>
      <c r="Q9811" t="s">
        <v>29</v>
      </c>
      <c r="R9811">
        <v>4.4800000000000004</v>
      </c>
      <c r="S9811">
        <v>0</v>
      </c>
      <c r="T9811">
        <v>1.52</v>
      </c>
      <c r="U9811">
        <v>1.8</v>
      </c>
      <c r="V9811" t="s">
        <v>486</v>
      </c>
      <c r="W9811" t="s">
        <v>31</v>
      </c>
      <c r="X9811">
        <v>1</v>
      </c>
      <c r="Y9811" t="str">
        <f>IF(tblRides[[#This Row],[supply_demand_ratio]]&lt;0.8,"Below 0.8",IF(tblRides[[#This Row],[supply_demand_ratio]]&lt;1,"Between 0.8-1.0",IF(tblRides[[#This Row],[supply_demand_ratio]]&lt;=1.2,"Between 1.0-1.2","Above 1.2")))</f>
        <v>Between 1.0-1.2</v>
      </c>
    </row>
    <row r="9812" spans="1:25" x14ac:dyDescent="0.3">
      <c r="A9812" t="s">
        <v>9867</v>
      </c>
      <c r="B9812" s="1">
        <v>46111.479166666664</v>
      </c>
      <c r="C9812" s="2">
        <v>46111</v>
      </c>
      <c r="D9812">
        <v>11</v>
      </c>
      <c r="E9812" t="s">
        <v>62</v>
      </c>
      <c r="F9812" t="s">
        <v>26</v>
      </c>
      <c r="G9812">
        <v>5.4</v>
      </c>
      <c r="H9812">
        <v>107.99</v>
      </c>
      <c r="J9812">
        <v>1</v>
      </c>
      <c r="K9812">
        <v>6.4</v>
      </c>
      <c r="M9812">
        <v>55</v>
      </c>
      <c r="N9812" t="s">
        <v>41</v>
      </c>
      <c r="O9812">
        <v>1.831</v>
      </c>
      <c r="P9812" t="s">
        <v>82</v>
      </c>
      <c r="Q9812" t="s">
        <v>83</v>
      </c>
      <c r="R9812">
        <v>4.88</v>
      </c>
      <c r="S9812">
        <v>3</v>
      </c>
      <c r="V9812" t="s">
        <v>486</v>
      </c>
      <c r="W9812" t="s">
        <v>45</v>
      </c>
      <c r="X9812">
        <v>0</v>
      </c>
      <c r="Y9812" t="str">
        <f>IF(tblRides[[#This Row],[supply_demand_ratio]]&lt;0.8,"Below 0.8",IF(tblRides[[#This Row],[supply_demand_ratio]]&lt;1,"Between 0.8-1.0",IF(tblRides[[#This Row],[supply_demand_ratio]]&lt;=1.2,"Between 1.0-1.2","Above 1.2")))</f>
        <v>Above 1.2</v>
      </c>
    </row>
    <row r="9813" spans="1:25" x14ac:dyDescent="0.3">
      <c r="A9813" t="s">
        <v>9868</v>
      </c>
      <c r="B9813" s="1">
        <v>46111.506944444445</v>
      </c>
      <c r="C9813" s="2">
        <v>46111</v>
      </c>
      <c r="D9813">
        <v>12</v>
      </c>
      <c r="E9813" t="s">
        <v>25</v>
      </c>
      <c r="F9813" t="s">
        <v>34</v>
      </c>
      <c r="G9813">
        <v>11.9</v>
      </c>
      <c r="H9813">
        <v>207.69</v>
      </c>
      <c r="I9813">
        <v>214.65</v>
      </c>
      <c r="J9813">
        <v>1</v>
      </c>
      <c r="K9813">
        <v>3.8</v>
      </c>
      <c r="L9813">
        <v>7.7</v>
      </c>
      <c r="M9813">
        <v>129</v>
      </c>
      <c r="N9813" t="s">
        <v>27</v>
      </c>
      <c r="O9813">
        <v>1.145</v>
      </c>
      <c r="P9813" t="s">
        <v>28</v>
      </c>
      <c r="Q9813" t="s">
        <v>29</v>
      </c>
      <c r="R9813">
        <v>4.66</v>
      </c>
      <c r="S9813">
        <v>0</v>
      </c>
      <c r="T9813">
        <v>6.96</v>
      </c>
      <c r="U9813">
        <v>3.9</v>
      </c>
      <c r="V9813" t="s">
        <v>486</v>
      </c>
      <c r="W9813" t="s">
        <v>31</v>
      </c>
      <c r="X9813">
        <v>1</v>
      </c>
      <c r="Y9813" t="str">
        <f>IF(tblRides[[#This Row],[supply_demand_ratio]]&lt;0.8,"Below 0.8",IF(tblRides[[#This Row],[supply_demand_ratio]]&lt;1,"Between 0.8-1.0",IF(tblRides[[#This Row],[supply_demand_ratio]]&lt;=1.2,"Between 1.0-1.2","Above 1.2")))</f>
        <v>Between 1.0-1.2</v>
      </c>
    </row>
    <row r="9814" spans="1:25" x14ac:dyDescent="0.3">
      <c r="A9814" t="s">
        <v>9869</v>
      </c>
      <c r="B9814" s="1">
        <v>46111.517361111109</v>
      </c>
      <c r="C9814" s="2">
        <v>46111</v>
      </c>
      <c r="D9814">
        <v>12</v>
      </c>
      <c r="E9814" t="s">
        <v>36</v>
      </c>
      <c r="F9814" t="s">
        <v>26</v>
      </c>
      <c r="G9814">
        <v>5.3</v>
      </c>
      <c r="H9814">
        <v>129.06</v>
      </c>
      <c r="I9814">
        <v>122.65</v>
      </c>
      <c r="J9814">
        <v>1</v>
      </c>
      <c r="K9814">
        <v>5.2</v>
      </c>
      <c r="L9814">
        <v>4.9000000000000004</v>
      </c>
      <c r="M9814">
        <v>100</v>
      </c>
      <c r="N9814" t="s">
        <v>27</v>
      </c>
      <c r="O9814">
        <v>0.85299999999999998</v>
      </c>
      <c r="P9814" t="s">
        <v>28</v>
      </c>
      <c r="Q9814" t="s">
        <v>29</v>
      </c>
      <c r="R9814">
        <v>4.96</v>
      </c>
      <c r="S9814">
        <v>7</v>
      </c>
      <c r="T9814">
        <v>-6.41</v>
      </c>
      <c r="U9814">
        <v>-0.3</v>
      </c>
      <c r="V9814" t="s">
        <v>486</v>
      </c>
      <c r="W9814" t="s">
        <v>45</v>
      </c>
      <c r="X9814">
        <v>1</v>
      </c>
      <c r="Y9814" t="str">
        <f>IF(tblRides[[#This Row],[supply_demand_ratio]]&lt;0.8,"Below 0.8",IF(tblRides[[#This Row],[supply_demand_ratio]]&lt;1,"Between 0.8-1.0",IF(tblRides[[#This Row],[supply_demand_ratio]]&lt;=1.2,"Between 1.0-1.2","Above 1.2")))</f>
        <v>Between 0.8-1.0</v>
      </c>
    </row>
    <row r="9815" spans="1:25" x14ac:dyDescent="0.3">
      <c r="A9815" t="s">
        <v>9870</v>
      </c>
      <c r="B9815" s="1">
        <v>46111.543749999997</v>
      </c>
      <c r="C9815" s="2">
        <v>46111</v>
      </c>
      <c r="D9815">
        <v>13</v>
      </c>
      <c r="E9815" t="s">
        <v>25</v>
      </c>
      <c r="F9815" t="s">
        <v>34</v>
      </c>
      <c r="G9815">
        <v>5.6</v>
      </c>
      <c r="H9815">
        <v>132.4</v>
      </c>
      <c r="J9815">
        <v>1</v>
      </c>
      <c r="K9815">
        <v>7.8</v>
      </c>
      <c r="L9815">
        <v>13.6</v>
      </c>
      <c r="M9815">
        <v>141</v>
      </c>
      <c r="N9815" t="s">
        <v>41</v>
      </c>
      <c r="O9815">
        <v>1.633</v>
      </c>
      <c r="P9815" t="s">
        <v>58</v>
      </c>
      <c r="Q9815" t="s">
        <v>88</v>
      </c>
      <c r="R9815">
        <v>4.95</v>
      </c>
      <c r="S9815">
        <v>0</v>
      </c>
      <c r="U9815">
        <v>5.8</v>
      </c>
      <c r="V9815" t="s">
        <v>486</v>
      </c>
      <c r="W9815" t="s">
        <v>45</v>
      </c>
      <c r="X9815">
        <v>0</v>
      </c>
      <c r="Y9815" t="str">
        <f>IF(tblRides[[#This Row],[supply_demand_ratio]]&lt;0.8,"Below 0.8",IF(tblRides[[#This Row],[supply_demand_ratio]]&lt;1,"Between 0.8-1.0",IF(tblRides[[#This Row],[supply_demand_ratio]]&lt;=1.2,"Between 1.0-1.2","Above 1.2")))</f>
        <v>Above 1.2</v>
      </c>
    </row>
    <row r="9816" spans="1:25" x14ac:dyDescent="0.3">
      <c r="A9816" t="s">
        <v>9871</v>
      </c>
      <c r="B9816" s="1">
        <v>46111.559027777781</v>
      </c>
      <c r="C9816" s="2">
        <v>46111</v>
      </c>
      <c r="D9816">
        <v>13</v>
      </c>
      <c r="E9816" t="s">
        <v>25</v>
      </c>
      <c r="F9816" t="s">
        <v>26</v>
      </c>
      <c r="G9816">
        <v>8.9</v>
      </c>
      <c r="H9816">
        <v>196.02</v>
      </c>
      <c r="J9816">
        <v>1</v>
      </c>
      <c r="K9816">
        <v>2.9</v>
      </c>
      <c r="L9816">
        <v>3.6</v>
      </c>
      <c r="M9816">
        <v>112</v>
      </c>
      <c r="N9816" t="s">
        <v>27</v>
      </c>
      <c r="O9816">
        <v>1.008</v>
      </c>
      <c r="P9816" t="s">
        <v>37</v>
      </c>
      <c r="Q9816" t="s">
        <v>103</v>
      </c>
      <c r="R9816">
        <v>4.91</v>
      </c>
      <c r="S9816">
        <v>22</v>
      </c>
      <c r="U9816">
        <v>0.7</v>
      </c>
      <c r="V9816" t="s">
        <v>486</v>
      </c>
      <c r="W9816" t="s">
        <v>31</v>
      </c>
      <c r="X9816">
        <v>0</v>
      </c>
      <c r="Y9816" t="str">
        <f>IF(tblRides[[#This Row],[supply_demand_ratio]]&lt;0.8,"Below 0.8",IF(tblRides[[#This Row],[supply_demand_ratio]]&lt;1,"Between 0.8-1.0",IF(tblRides[[#This Row],[supply_demand_ratio]]&lt;=1.2,"Between 1.0-1.2","Above 1.2")))</f>
        <v>Between 1.0-1.2</v>
      </c>
    </row>
    <row r="9817" spans="1:25" x14ac:dyDescent="0.3">
      <c r="A9817" t="s">
        <v>9872</v>
      </c>
      <c r="B9817" s="1">
        <v>46111.576388888891</v>
      </c>
      <c r="C9817" s="2">
        <v>46111</v>
      </c>
      <c r="D9817">
        <v>13</v>
      </c>
      <c r="E9817" t="s">
        <v>43</v>
      </c>
      <c r="F9817" t="s">
        <v>34</v>
      </c>
      <c r="G9817">
        <v>0.7</v>
      </c>
      <c r="H9817">
        <v>50.14</v>
      </c>
      <c r="I9817">
        <v>49.6</v>
      </c>
      <c r="J9817">
        <v>1</v>
      </c>
      <c r="K9817">
        <v>3.3</v>
      </c>
      <c r="L9817">
        <v>3.8</v>
      </c>
      <c r="M9817">
        <v>66</v>
      </c>
      <c r="N9817" t="s">
        <v>41</v>
      </c>
      <c r="O9817">
        <v>2.2000000000000002</v>
      </c>
      <c r="P9817" t="s">
        <v>28</v>
      </c>
      <c r="Q9817" t="s">
        <v>29</v>
      </c>
      <c r="R9817">
        <v>5</v>
      </c>
      <c r="S9817">
        <v>0</v>
      </c>
      <c r="T9817">
        <v>-0.54</v>
      </c>
      <c r="U9817">
        <v>0.5</v>
      </c>
      <c r="V9817" t="s">
        <v>486</v>
      </c>
      <c r="W9817" t="s">
        <v>31</v>
      </c>
      <c r="X9817">
        <v>1</v>
      </c>
      <c r="Y9817" t="str">
        <f>IF(tblRides[[#This Row],[supply_demand_ratio]]&lt;0.8,"Below 0.8",IF(tblRides[[#This Row],[supply_demand_ratio]]&lt;1,"Between 0.8-1.0",IF(tblRides[[#This Row],[supply_demand_ratio]]&lt;=1.2,"Between 1.0-1.2","Above 1.2")))</f>
        <v>Above 1.2</v>
      </c>
    </row>
    <row r="9818" spans="1:25" x14ac:dyDescent="0.3">
      <c r="A9818" t="s">
        <v>9873</v>
      </c>
      <c r="B9818" s="1">
        <v>46111.597916666666</v>
      </c>
      <c r="C9818" s="2">
        <v>46111</v>
      </c>
      <c r="D9818">
        <v>14</v>
      </c>
      <c r="E9818" t="s">
        <v>36</v>
      </c>
      <c r="F9818" t="s">
        <v>26</v>
      </c>
      <c r="G9818">
        <v>5.6</v>
      </c>
      <c r="H9818">
        <v>109.09</v>
      </c>
      <c r="I9818">
        <v>109.57</v>
      </c>
      <c r="J9818">
        <v>1</v>
      </c>
      <c r="K9818">
        <v>10.199999999999999</v>
      </c>
      <c r="L9818">
        <v>16.899999999999999</v>
      </c>
      <c r="M9818">
        <v>111</v>
      </c>
      <c r="N9818" t="s">
        <v>41</v>
      </c>
      <c r="O9818">
        <v>1.298</v>
      </c>
      <c r="P9818" t="s">
        <v>28</v>
      </c>
      <c r="Q9818" t="s">
        <v>29</v>
      </c>
      <c r="R9818">
        <v>4.67</v>
      </c>
      <c r="S9818">
        <v>2</v>
      </c>
      <c r="T9818">
        <v>0.48</v>
      </c>
      <c r="U9818">
        <v>6.7</v>
      </c>
      <c r="V9818" t="s">
        <v>486</v>
      </c>
      <c r="W9818" t="s">
        <v>77</v>
      </c>
      <c r="X9818">
        <v>1</v>
      </c>
      <c r="Y9818" t="str">
        <f>IF(tblRides[[#This Row],[supply_demand_ratio]]&lt;0.8,"Below 0.8",IF(tblRides[[#This Row],[supply_demand_ratio]]&lt;1,"Between 0.8-1.0",IF(tblRides[[#This Row],[supply_demand_ratio]]&lt;=1.2,"Between 1.0-1.2","Above 1.2")))</f>
        <v>Above 1.2</v>
      </c>
    </row>
    <row r="9819" spans="1:25" x14ac:dyDescent="0.3">
      <c r="A9819" t="s">
        <v>9874</v>
      </c>
      <c r="B9819" s="1">
        <v>46111.607638888891</v>
      </c>
      <c r="C9819" s="2">
        <v>46111</v>
      </c>
      <c r="D9819">
        <v>14</v>
      </c>
      <c r="E9819" t="s">
        <v>62</v>
      </c>
      <c r="F9819" t="s">
        <v>26</v>
      </c>
      <c r="G9819">
        <v>5</v>
      </c>
      <c r="H9819">
        <v>113.33</v>
      </c>
      <c r="I9819">
        <v>114.19</v>
      </c>
      <c r="J9819">
        <v>1</v>
      </c>
      <c r="K9819">
        <v>5.3</v>
      </c>
      <c r="L9819">
        <v>5.4</v>
      </c>
      <c r="M9819">
        <v>60</v>
      </c>
      <c r="N9819" t="s">
        <v>41</v>
      </c>
      <c r="O9819">
        <v>1.532</v>
      </c>
      <c r="P9819" t="s">
        <v>28</v>
      </c>
      <c r="Q9819" t="s">
        <v>29</v>
      </c>
      <c r="R9819">
        <v>4.6900000000000004</v>
      </c>
      <c r="S9819">
        <v>4</v>
      </c>
      <c r="T9819">
        <v>0.86</v>
      </c>
      <c r="U9819">
        <v>0.1</v>
      </c>
      <c r="V9819" t="s">
        <v>486</v>
      </c>
      <c r="W9819" t="s">
        <v>45</v>
      </c>
      <c r="X9819">
        <v>1</v>
      </c>
      <c r="Y9819" t="str">
        <f>IF(tblRides[[#This Row],[supply_demand_ratio]]&lt;0.8,"Below 0.8",IF(tblRides[[#This Row],[supply_demand_ratio]]&lt;1,"Between 0.8-1.0",IF(tblRides[[#This Row],[supply_demand_ratio]]&lt;=1.2,"Between 1.0-1.2","Above 1.2")))</f>
        <v>Above 1.2</v>
      </c>
    </row>
    <row r="9820" spans="1:25" x14ac:dyDescent="0.3">
      <c r="A9820" t="s">
        <v>9875</v>
      </c>
      <c r="B9820" s="1">
        <v>46111.611111111109</v>
      </c>
      <c r="C9820" s="2">
        <v>46111</v>
      </c>
      <c r="D9820">
        <v>14</v>
      </c>
      <c r="E9820" t="s">
        <v>33</v>
      </c>
      <c r="F9820" t="s">
        <v>26</v>
      </c>
      <c r="G9820">
        <v>5.8</v>
      </c>
      <c r="H9820">
        <v>135.65</v>
      </c>
      <c r="I9820">
        <v>135.79</v>
      </c>
      <c r="J9820">
        <v>1</v>
      </c>
      <c r="K9820">
        <v>5.4</v>
      </c>
      <c r="L9820">
        <v>8.1999999999999993</v>
      </c>
      <c r="M9820">
        <v>97</v>
      </c>
      <c r="N9820" t="s">
        <v>41</v>
      </c>
      <c r="O9820">
        <v>1.5840000000000001</v>
      </c>
      <c r="P9820" t="s">
        <v>28</v>
      </c>
      <c r="Q9820" t="s">
        <v>29</v>
      </c>
      <c r="R9820">
        <v>4.7300000000000004</v>
      </c>
      <c r="S9820">
        <v>3</v>
      </c>
      <c r="T9820">
        <v>0.14000000000000001</v>
      </c>
      <c r="U9820">
        <v>2.8</v>
      </c>
      <c r="V9820" t="s">
        <v>486</v>
      </c>
      <c r="W9820" t="s">
        <v>45</v>
      </c>
      <c r="X9820">
        <v>1</v>
      </c>
      <c r="Y9820" t="str">
        <f>IF(tblRides[[#This Row],[supply_demand_ratio]]&lt;0.8,"Below 0.8",IF(tblRides[[#This Row],[supply_demand_ratio]]&lt;1,"Between 0.8-1.0",IF(tblRides[[#This Row],[supply_demand_ratio]]&lt;=1.2,"Between 1.0-1.2","Above 1.2")))</f>
        <v>Above 1.2</v>
      </c>
    </row>
    <row r="9821" spans="1:25" x14ac:dyDescent="0.3">
      <c r="A9821" t="s">
        <v>9876</v>
      </c>
      <c r="B9821" s="1">
        <v>46111.611805555556</v>
      </c>
      <c r="C9821" s="2">
        <v>46111</v>
      </c>
      <c r="D9821">
        <v>14</v>
      </c>
      <c r="E9821" t="s">
        <v>43</v>
      </c>
      <c r="F9821" t="s">
        <v>26</v>
      </c>
      <c r="G9821">
        <v>16.399999999999999</v>
      </c>
      <c r="H9821">
        <v>296.26</v>
      </c>
      <c r="I9821">
        <v>283.95</v>
      </c>
      <c r="J9821">
        <v>1</v>
      </c>
      <c r="K9821">
        <v>7.6</v>
      </c>
      <c r="L9821">
        <v>3.1</v>
      </c>
      <c r="M9821">
        <v>78</v>
      </c>
      <c r="N9821" t="s">
        <v>41</v>
      </c>
      <c r="O9821">
        <v>2.1549999999999998</v>
      </c>
      <c r="P9821" t="s">
        <v>28</v>
      </c>
      <c r="Q9821" t="s">
        <v>29</v>
      </c>
      <c r="R9821">
        <v>4.92</v>
      </c>
      <c r="S9821">
        <v>6</v>
      </c>
      <c r="T9821">
        <v>-12.31</v>
      </c>
      <c r="U9821">
        <v>-4.5</v>
      </c>
      <c r="V9821" t="s">
        <v>486</v>
      </c>
      <c r="W9821" t="s">
        <v>45</v>
      </c>
      <c r="X9821">
        <v>1</v>
      </c>
      <c r="Y9821" t="str">
        <f>IF(tblRides[[#This Row],[supply_demand_ratio]]&lt;0.8,"Below 0.8",IF(tblRides[[#This Row],[supply_demand_ratio]]&lt;1,"Between 0.8-1.0",IF(tblRides[[#This Row],[supply_demand_ratio]]&lt;=1.2,"Between 1.0-1.2","Above 1.2")))</f>
        <v>Above 1.2</v>
      </c>
    </row>
    <row r="9822" spans="1:25" x14ac:dyDescent="0.3">
      <c r="A9822" t="s">
        <v>9877</v>
      </c>
      <c r="B9822" s="1">
        <v>46111.612500000003</v>
      </c>
      <c r="C9822" s="2">
        <v>46111</v>
      </c>
      <c r="D9822">
        <v>14</v>
      </c>
      <c r="E9822" t="s">
        <v>25</v>
      </c>
      <c r="F9822" t="s">
        <v>26</v>
      </c>
      <c r="G9822">
        <v>4.4000000000000004</v>
      </c>
      <c r="H9822">
        <v>108.35</v>
      </c>
      <c r="I9822">
        <v>105.75</v>
      </c>
      <c r="J9822">
        <v>1.1000000000000001</v>
      </c>
      <c r="K9822">
        <v>5.5</v>
      </c>
      <c r="L9822">
        <v>2.1</v>
      </c>
      <c r="M9822">
        <v>114</v>
      </c>
      <c r="N9822" t="s">
        <v>27</v>
      </c>
      <c r="O9822">
        <v>1.002</v>
      </c>
      <c r="P9822" t="s">
        <v>28</v>
      </c>
      <c r="Q9822" t="s">
        <v>29</v>
      </c>
      <c r="R9822">
        <v>4.6100000000000003</v>
      </c>
      <c r="S9822">
        <v>2</v>
      </c>
      <c r="T9822">
        <v>-2.6</v>
      </c>
      <c r="U9822">
        <v>-3.4</v>
      </c>
      <c r="V9822" t="s">
        <v>486</v>
      </c>
      <c r="W9822" t="s">
        <v>45</v>
      </c>
      <c r="X9822">
        <v>1</v>
      </c>
      <c r="Y9822" t="str">
        <f>IF(tblRides[[#This Row],[supply_demand_ratio]]&lt;0.8,"Below 0.8",IF(tblRides[[#This Row],[supply_demand_ratio]]&lt;1,"Between 0.8-1.0",IF(tblRides[[#This Row],[supply_demand_ratio]]&lt;=1.2,"Between 1.0-1.2","Above 1.2")))</f>
        <v>Between 1.0-1.2</v>
      </c>
    </row>
    <row r="9823" spans="1:25" x14ac:dyDescent="0.3">
      <c r="A9823" t="s">
        <v>9878</v>
      </c>
      <c r="B9823" s="1">
        <v>46111.613888888889</v>
      </c>
      <c r="C9823" s="2">
        <v>46111</v>
      </c>
      <c r="D9823">
        <v>14</v>
      </c>
      <c r="E9823" t="s">
        <v>33</v>
      </c>
      <c r="F9823" t="s">
        <v>34</v>
      </c>
      <c r="G9823">
        <v>9</v>
      </c>
      <c r="H9823">
        <v>201.49</v>
      </c>
      <c r="J9823">
        <v>1.1000000000000001</v>
      </c>
      <c r="K9823">
        <v>7.1</v>
      </c>
      <c r="L9823">
        <v>10.9</v>
      </c>
      <c r="M9823">
        <v>95</v>
      </c>
      <c r="N9823" t="s">
        <v>27</v>
      </c>
      <c r="O9823">
        <v>1.1830000000000001</v>
      </c>
      <c r="P9823" t="s">
        <v>58</v>
      </c>
      <c r="Q9823" t="s">
        <v>59</v>
      </c>
      <c r="R9823">
        <v>4.9000000000000004</v>
      </c>
      <c r="S9823">
        <v>0</v>
      </c>
      <c r="U9823">
        <v>3.8</v>
      </c>
      <c r="V9823" t="s">
        <v>486</v>
      </c>
      <c r="W9823" t="s">
        <v>45</v>
      </c>
      <c r="X9823">
        <v>0</v>
      </c>
      <c r="Y9823" t="str">
        <f>IF(tblRides[[#This Row],[supply_demand_ratio]]&lt;0.8,"Below 0.8",IF(tblRides[[#This Row],[supply_demand_ratio]]&lt;1,"Between 0.8-1.0",IF(tblRides[[#This Row],[supply_demand_ratio]]&lt;=1.2,"Between 1.0-1.2","Above 1.2")))</f>
        <v>Between 1.0-1.2</v>
      </c>
    </row>
    <row r="9824" spans="1:25" x14ac:dyDescent="0.3">
      <c r="A9824" t="s">
        <v>9879</v>
      </c>
      <c r="B9824" s="1">
        <v>46111.614583333336</v>
      </c>
      <c r="C9824" s="2">
        <v>46111</v>
      </c>
      <c r="D9824">
        <v>14</v>
      </c>
      <c r="E9824" t="s">
        <v>43</v>
      </c>
      <c r="F9824" t="s">
        <v>26</v>
      </c>
      <c r="G9824">
        <v>4.5999999999999996</v>
      </c>
      <c r="H9824">
        <v>106.34</v>
      </c>
      <c r="I9824">
        <v>106.67</v>
      </c>
      <c r="J9824">
        <v>1</v>
      </c>
      <c r="K9824">
        <v>2</v>
      </c>
      <c r="L9824">
        <v>1</v>
      </c>
      <c r="M9824">
        <v>65</v>
      </c>
      <c r="N9824" t="s">
        <v>41</v>
      </c>
      <c r="O9824">
        <v>1.927</v>
      </c>
      <c r="P9824" t="s">
        <v>28</v>
      </c>
      <c r="Q9824" t="s">
        <v>29</v>
      </c>
      <c r="R9824">
        <v>4.74</v>
      </c>
      <c r="S9824">
        <v>29</v>
      </c>
      <c r="T9824">
        <v>0.33</v>
      </c>
      <c r="U9824">
        <v>-1</v>
      </c>
      <c r="V9824" t="s">
        <v>486</v>
      </c>
      <c r="W9824" t="s">
        <v>31</v>
      </c>
      <c r="X9824">
        <v>1</v>
      </c>
      <c r="Y9824" t="str">
        <f>IF(tblRides[[#This Row],[supply_demand_ratio]]&lt;0.8,"Below 0.8",IF(tblRides[[#This Row],[supply_demand_ratio]]&lt;1,"Between 0.8-1.0",IF(tblRides[[#This Row],[supply_demand_ratio]]&lt;=1.2,"Between 1.0-1.2","Above 1.2")))</f>
        <v>Above 1.2</v>
      </c>
    </row>
    <row r="9825" spans="1:25" x14ac:dyDescent="0.3">
      <c r="A9825" t="s">
        <v>9880</v>
      </c>
      <c r="B9825" s="1">
        <v>46111.618055555555</v>
      </c>
      <c r="C9825" s="2">
        <v>46111</v>
      </c>
      <c r="D9825">
        <v>14</v>
      </c>
      <c r="E9825" t="s">
        <v>62</v>
      </c>
      <c r="F9825" t="s">
        <v>34</v>
      </c>
      <c r="G9825">
        <v>3.2</v>
      </c>
      <c r="H9825">
        <v>85.18</v>
      </c>
      <c r="I9825">
        <v>82.75</v>
      </c>
      <c r="J9825">
        <v>1</v>
      </c>
      <c r="K9825">
        <v>5.4</v>
      </c>
      <c r="L9825">
        <v>8.3000000000000007</v>
      </c>
      <c r="M9825">
        <v>63</v>
      </c>
      <c r="N9825" t="s">
        <v>41</v>
      </c>
      <c r="O9825">
        <v>1.51</v>
      </c>
      <c r="P9825" t="s">
        <v>28</v>
      </c>
      <c r="Q9825" t="s">
        <v>29</v>
      </c>
      <c r="R9825">
        <v>4.92</v>
      </c>
      <c r="S9825">
        <v>0</v>
      </c>
      <c r="T9825">
        <v>-2.4300000000000002</v>
      </c>
      <c r="U9825">
        <v>2.9</v>
      </c>
      <c r="V9825" t="s">
        <v>486</v>
      </c>
      <c r="W9825" t="s">
        <v>45</v>
      </c>
      <c r="X9825">
        <v>1</v>
      </c>
      <c r="Y9825" t="str">
        <f>IF(tblRides[[#This Row],[supply_demand_ratio]]&lt;0.8,"Below 0.8",IF(tblRides[[#This Row],[supply_demand_ratio]]&lt;1,"Between 0.8-1.0",IF(tblRides[[#This Row],[supply_demand_ratio]]&lt;=1.2,"Between 1.0-1.2","Above 1.2")))</f>
        <v>Above 1.2</v>
      </c>
    </row>
    <row r="9826" spans="1:25" x14ac:dyDescent="0.3">
      <c r="A9826" t="s">
        <v>9881</v>
      </c>
      <c r="B9826" s="1">
        <v>46111.620138888888</v>
      </c>
      <c r="C9826" s="2">
        <v>46111</v>
      </c>
      <c r="D9826">
        <v>14</v>
      </c>
      <c r="E9826" t="s">
        <v>33</v>
      </c>
      <c r="F9826" t="s">
        <v>26</v>
      </c>
      <c r="G9826">
        <v>5</v>
      </c>
      <c r="H9826">
        <v>122.36</v>
      </c>
      <c r="I9826">
        <v>126.12</v>
      </c>
      <c r="J9826">
        <v>1</v>
      </c>
      <c r="K9826">
        <v>4</v>
      </c>
      <c r="L9826">
        <v>9</v>
      </c>
      <c r="M9826">
        <v>97</v>
      </c>
      <c r="N9826" t="s">
        <v>41</v>
      </c>
      <c r="O9826">
        <v>1.4650000000000001</v>
      </c>
      <c r="P9826" t="s">
        <v>28</v>
      </c>
      <c r="Q9826" t="s">
        <v>29</v>
      </c>
      <c r="R9826">
        <v>4.9000000000000004</v>
      </c>
      <c r="S9826">
        <v>2</v>
      </c>
      <c r="T9826">
        <v>3.76</v>
      </c>
      <c r="U9826">
        <v>5</v>
      </c>
      <c r="V9826" t="s">
        <v>486</v>
      </c>
      <c r="W9826" t="s">
        <v>31</v>
      </c>
      <c r="X9826">
        <v>1</v>
      </c>
      <c r="Y9826" t="str">
        <f>IF(tblRides[[#This Row],[supply_demand_ratio]]&lt;0.8,"Below 0.8",IF(tblRides[[#This Row],[supply_demand_ratio]]&lt;1,"Between 0.8-1.0",IF(tblRides[[#This Row],[supply_demand_ratio]]&lt;=1.2,"Between 1.0-1.2","Above 1.2")))</f>
        <v>Above 1.2</v>
      </c>
    </row>
    <row r="9827" spans="1:25" x14ac:dyDescent="0.3">
      <c r="A9827" t="s">
        <v>9882</v>
      </c>
      <c r="B9827" s="1">
        <v>46111.628472222219</v>
      </c>
      <c r="C9827" s="2">
        <v>46111</v>
      </c>
      <c r="D9827">
        <v>15</v>
      </c>
      <c r="E9827" t="s">
        <v>36</v>
      </c>
      <c r="F9827" t="s">
        <v>26</v>
      </c>
      <c r="G9827">
        <v>12.5</v>
      </c>
      <c r="H9827">
        <v>205.81</v>
      </c>
      <c r="I9827">
        <v>206.08</v>
      </c>
      <c r="J9827">
        <v>1</v>
      </c>
      <c r="K9827">
        <v>5.6</v>
      </c>
      <c r="L9827">
        <v>3.1</v>
      </c>
      <c r="M9827">
        <v>109</v>
      </c>
      <c r="N9827" t="s">
        <v>27</v>
      </c>
      <c r="O9827">
        <v>1.032</v>
      </c>
      <c r="P9827" t="s">
        <v>28</v>
      </c>
      <c r="Q9827" t="s">
        <v>29</v>
      </c>
      <c r="R9827">
        <v>4.6900000000000004</v>
      </c>
      <c r="S9827">
        <v>3</v>
      </c>
      <c r="T9827">
        <v>0.27</v>
      </c>
      <c r="U9827">
        <v>-2.5</v>
      </c>
      <c r="V9827" t="s">
        <v>486</v>
      </c>
      <c r="W9827" t="s">
        <v>45</v>
      </c>
      <c r="X9827">
        <v>1</v>
      </c>
      <c r="Y9827" t="str">
        <f>IF(tblRides[[#This Row],[supply_demand_ratio]]&lt;0.8,"Below 0.8",IF(tblRides[[#This Row],[supply_demand_ratio]]&lt;1,"Between 0.8-1.0",IF(tblRides[[#This Row],[supply_demand_ratio]]&lt;=1.2,"Between 1.0-1.2","Above 1.2")))</f>
        <v>Between 1.0-1.2</v>
      </c>
    </row>
    <row r="9828" spans="1:25" x14ac:dyDescent="0.3">
      <c r="A9828" t="s">
        <v>9883</v>
      </c>
      <c r="B9828" s="1">
        <v>46111.638888888891</v>
      </c>
      <c r="C9828" s="2">
        <v>46111</v>
      </c>
      <c r="D9828">
        <v>15</v>
      </c>
      <c r="E9828" t="s">
        <v>36</v>
      </c>
      <c r="F9828" t="s">
        <v>34</v>
      </c>
      <c r="G9828">
        <v>10.6</v>
      </c>
      <c r="H9828">
        <v>190.45</v>
      </c>
      <c r="J9828">
        <v>1</v>
      </c>
      <c r="K9828">
        <v>2</v>
      </c>
      <c r="L9828">
        <v>10.1</v>
      </c>
      <c r="M9828">
        <v>91</v>
      </c>
      <c r="N9828" t="s">
        <v>27</v>
      </c>
      <c r="O9828">
        <v>0.95099999999999996</v>
      </c>
      <c r="P9828" t="s">
        <v>58</v>
      </c>
      <c r="Q9828" t="s">
        <v>88</v>
      </c>
      <c r="R9828">
        <v>5</v>
      </c>
      <c r="S9828">
        <v>0</v>
      </c>
      <c r="U9828">
        <v>8.1</v>
      </c>
      <c r="V9828" t="s">
        <v>486</v>
      </c>
      <c r="W9828" t="s">
        <v>31</v>
      </c>
      <c r="X9828">
        <v>0</v>
      </c>
      <c r="Y9828" t="str">
        <f>IF(tblRides[[#This Row],[supply_demand_ratio]]&lt;0.8,"Below 0.8",IF(tblRides[[#This Row],[supply_demand_ratio]]&lt;1,"Between 0.8-1.0",IF(tblRides[[#This Row],[supply_demand_ratio]]&lt;=1.2,"Between 1.0-1.2","Above 1.2")))</f>
        <v>Between 0.8-1.0</v>
      </c>
    </row>
    <row r="9829" spans="1:25" x14ac:dyDescent="0.3">
      <c r="A9829" t="s">
        <v>9884</v>
      </c>
      <c r="B9829" s="1">
        <v>46111.654166666667</v>
      </c>
      <c r="C9829" s="2">
        <v>46111</v>
      </c>
      <c r="D9829">
        <v>15</v>
      </c>
      <c r="E9829" t="s">
        <v>25</v>
      </c>
      <c r="F9829" t="s">
        <v>26</v>
      </c>
      <c r="G9829">
        <v>4.5</v>
      </c>
      <c r="H9829">
        <v>109.33</v>
      </c>
      <c r="I9829">
        <v>114.8</v>
      </c>
      <c r="J9829">
        <v>1.1000000000000001</v>
      </c>
      <c r="K9829">
        <v>2.5</v>
      </c>
      <c r="L9829">
        <v>1</v>
      </c>
      <c r="M9829">
        <v>111</v>
      </c>
      <c r="N9829" t="s">
        <v>27</v>
      </c>
      <c r="O9829">
        <v>0.86</v>
      </c>
      <c r="P9829" t="s">
        <v>28</v>
      </c>
      <c r="Q9829" t="s">
        <v>29</v>
      </c>
      <c r="R9829">
        <v>4.91</v>
      </c>
      <c r="S9829">
        <v>1</v>
      </c>
      <c r="T9829">
        <v>5.47</v>
      </c>
      <c r="U9829">
        <v>-1.5</v>
      </c>
      <c r="V9829" t="s">
        <v>486</v>
      </c>
      <c r="W9829" t="s">
        <v>31</v>
      </c>
      <c r="X9829">
        <v>1</v>
      </c>
      <c r="Y9829" t="str">
        <f>IF(tblRides[[#This Row],[supply_demand_ratio]]&lt;0.8,"Below 0.8",IF(tblRides[[#This Row],[supply_demand_ratio]]&lt;1,"Between 0.8-1.0",IF(tblRides[[#This Row],[supply_demand_ratio]]&lt;=1.2,"Between 1.0-1.2","Above 1.2")))</f>
        <v>Between 0.8-1.0</v>
      </c>
    </row>
    <row r="9830" spans="1:25" x14ac:dyDescent="0.3">
      <c r="A9830" t="s">
        <v>9885</v>
      </c>
      <c r="B9830" s="1">
        <v>46111.681944444441</v>
      </c>
      <c r="C9830" s="2">
        <v>46111</v>
      </c>
      <c r="D9830">
        <v>16</v>
      </c>
      <c r="E9830" t="s">
        <v>43</v>
      </c>
      <c r="F9830" t="s">
        <v>34</v>
      </c>
      <c r="G9830">
        <v>2.2999999999999998</v>
      </c>
      <c r="H9830">
        <v>80.66</v>
      </c>
      <c r="I9830">
        <v>81.55</v>
      </c>
      <c r="J9830">
        <v>1.1000000000000001</v>
      </c>
      <c r="K9830">
        <v>5.5</v>
      </c>
      <c r="L9830">
        <v>7.4</v>
      </c>
      <c r="M9830">
        <v>53</v>
      </c>
      <c r="N9830" t="s">
        <v>27</v>
      </c>
      <c r="O9830">
        <v>0.85799999999999998</v>
      </c>
      <c r="P9830" t="s">
        <v>28</v>
      </c>
      <c r="Q9830" t="s">
        <v>29</v>
      </c>
      <c r="R9830">
        <v>4.3600000000000003</v>
      </c>
      <c r="S9830">
        <v>0</v>
      </c>
      <c r="T9830">
        <v>0.89</v>
      </c>
      <c r="U9830">
        <v>1.9</v>
      </c>
      <c r="V9830" t="s">
        <v>486</v>
      </c>
      <c r="W9830" t="s">
        <v>45</v>
      </c>
      <c r="X9830">
        <v>1</v>
      </c>
      <c r="Y9830" t="str">
        <f>IF(tblRides[[#This Row],[supply_demand_ratio]]&lt;0.8,"Below 0.8",IF(tblRides[[#This Row],[supply_demand_ratio]]&lt;1,"Between 0.8-1.0",IF(tblRides[[#This Row],[supply_demand_ratio]]&lt;=1.2,"Between 1.0-1.2","Above 1.2")))</f>
        <v>Between 0.8-1.0</v>
      </c>
    </row>
    <row r="9831" spans="1:25" x14ac:dyDescent="0.3">
      <c r="A9831" t="s">
        <v>9886</v>
      </c>
      <c r="B9831" s="1">
        <v>46111.682638888888</v>
      </c>
      <c r="C9831" s="2">
        <v>46111</v>
      </c>
      <c r="D9831">
        <v>16</v>
      </c>
      <c r="E9831" t="s">
        <v>62</v>
      </c>
      <c r="F9831" t="s">
        <v>26</v>
      </c>
      <c r="G9831">
        <v>10.1</v>
      </c>
      <c r="H9831">
        <v>166.7</v>
      </c>
      <c r="I9831">
        <v>164.28</v>
      </c>
      <c r="J9831">
        <v>1</v>
      </c>
      <c r="K9831">
        <v>6.4</v>
      </c>
      <c r="L9831">
        <v>10.6</v>
      </c>
      <c r="M9831">
        <v>50</v>
      </c>
      <c r="N9831" t="s">
        <v>41</v>
      </c>
      <c r="O9831">
        <v>1.446</v>
      </c>
      <c r="P9831" t="s">
        <v>28</v>
      </c>
      <c r="Q9831" t="s">
        <v>29</v>
      </c>
      <c r="R9831">
        <v>4.3099999999999996</v>
      </c>
      <c r="S9831">
        <v>1</v>
      </c>
      <c r="T9831">
        <v>-2.42</v>
      </c>
      <c r="U9831">
        <v>4.2</v>
      </c>
      <c r="V9831" t="s">
        <v>486</v>
      </c>
      <c r="W9831" t="s">
        <v>45</v>
      </c>
      <c r="X9831">
        <v>1</v>
      </c>
      <c r="Y9831" t="str">
        <f>IF(tblRides[[#This Row],[supply_demand_ratio]]&lt;0.8,"Below 0.8",IF(tblRides[[#This Row],[supply_demand_ratio]]&lt;1,"Between 0.8-1.0",IF(tblRides[[#This Row],[supply_demand_ratio]]&lt;=1.2,"Between 1.0-1.2","Above 1.2")))</f>
        <v>Above 1.2</v>
      </c>
    </row>
    <row r="9832" spans="1:25" x14ac:dyDescent="0.3">
      <c r="A9832" t="s">
        <v>9887</v>
      </c>
      <c r="B9832" s="1">
        <v>46111.685416666667</v>
      </c>
      <c r="C9832" s="2">
        <v>46111</v>
      </c>
      <c r="D9832">
        <v>16</v>
      </c>
      <c r="E9832" t="s">
        <v>43</v>
      </c>
      <c r="F9832" t="s">
        <v>26</v>
      </c>
      <c r="G9832">
        <v>9.8000000000000007</v>
      </c>
      <c r="H9832">
        <v>172.85</v>
      </c>
      <c r="J9832">
        <v>1</v>
      </c>
      <c r="K9832">
        <v>2.1</v>
      </c>
      <c r="M9832">
        <v>54</v>
      </c>
      <c r="N9832" t="s">
        <v>41</v>
      </c>
      <c r="O9832">
        <v>1.2270000000000001</v>
      </c>
      <c r="P9832" t="s">
        <v>82</v>
      </c>
      <c r="Q9832" t="s">
        <v>83</v>
      </c>
      <c r="R9832">
        <v>4.5199999999999996</v>
      </c>
      <c r="S9832">
        <v>8</v>
      </c>
      <c r="V9832" t="s">
        <v>486</v>
      </c>
      <c r="W9832" t="s">
        <v>31</v>
      </c>
      <c r="X9832">
        <v>0</v>
      </c>
      <c r="Y9832" t="str">
        <f>IF(tblRides[[#This Row],[supply_demand_ratio]]&lt;0.8,"Below 0.8",IF(tblRides[[#This Row],[supply_demand_ratio]]&lt;1,"Between 0.8-1.0",IF(tblRides[[#This Row],[supply_demand_ratio]]&lt;=1.2,"Between 1.0-1.2","Above 1.2")))</f>
        <v>Above 1.2</v>
      </c>
    </row>
    <row r="9833" spans="1:25" x14ac:dyDescent="0.3">
      <c r="A9833" t="s">
        <v>9888</v>
      </c>
      <c r="B9833" s="1">
        <v>46111.698611111111</v>
      </c>
      <c r="C9833" s="2">
        <v>46111</v>
      </c>
      <c r="D9833">
        <v>16</v>
      </c>
      <c r="E9833" t="s">
        <v>33</v>
      </c>
      <c r="F9833" t="s">
        <v>34</v>
      </c>
      <c r="G9833">
        <v>5.6</v>
      </c>
      <c r="H9833">
        <v>131.03</v>
      </c>
      <c r="I9833">
        <v>125.53</v>
      </c>
      <c r="J9833">
        <v>1</v>
      </c>
      <c r="K9833">
        <v>3.7</v>
      </c>
      <c r="L9833">
        <v>6.5</v>
      </c>
      <c r="M9833">
        <v>79</v>
      </c>
      <c r="N9833" t="s">
        <v>41</v>
      </c>
      <c r="O9833">
        <v>1.0269999999999999</v>
      </c>
      <c r="P9833" t="s">
        <v>28</v>
      </c>
      <c r="Q9833" t="s">
        <v>29</v>
      </c>
      <c r="R9833">
        <v>4.71</v>
      </c>
      <c r="S9833">
        <v>0</v>
      </c>
      <c r="T9833">
        <v>-5.5</v>
      </c>
      <c r="U9833">
        <v>2.8</v>
      </c>
      <c r="V9833" t="s">
        <v>486</v>
      </c>
      <c r="W9833" t="s">
        <v>31</v>
      </c>
      <c r="X9833">
        <v>1</v>
      </c>
      <c r="Y9833" t="str">
        <f>IF(tblRides[[#This Row],[supply_demand_ratio]]&lt;0.8,"Below 0.8",IF(tblRides[[#This Row],[supply_demand_ratio]]&lt;1,"Between 0.8-1.0",IF(tblRides[[#This Row],[supply_demand_ratio]]&lt;=1.2,"Between 1.0-1.2","Above 1.2")))</f>
        <v>Between 1.0-1.2</v>
      </c>
    </row>
    <row r="9834" spans="1:25" x14ac:dyDescent="0.3">
      <c r="A9834" t="s">
        <v>9889</v>
      </c>
      <c r="B9834" s="1">
        <v>46111.705555555556</v>
      </c>
      <c r="C9834" s="2">
        <v>46111</v>
      </c>
      <c r="D9834">
        <v>16</v>
      </c>
      <c r="E9834" t="s">
        <v>36</v>
      </c>
      <c r="F9834" t="s">
        <v>26</v>
      </c>
      <c r="G9834">
        <v>2.2999999999999998</v>
      </c>
      <c r="H9834">
        <v>69.05</v>
      </c>
      <c r="J9834">
        <v>1</v>
      </c>
      <c r="K9834">
        <v>5.7</v>
      </c>
      <c r="L9834">
        <v>4.5999999999999996</v>
      </c>
      <c r="M9834">
        <v>96</v>
      </c>
      <c r="N9834" t="s">
        <v>27</v>
      </c>
      <c r="O9834">
        <v>0.97099999999999997</v>
      </c>
      <c r="P9834" t="s">
        <v>58</v>
      </c>
      <c r="Q9834" t="s">
        <v>88</v>
      </c>
      <c r="R9834">
        <v>4.95</v>
      </c>
      <c r="S9834">
        <v>2</v>
      </c>
      <c r="U9834">
        <v>-1.1000000000000001</v>
      </c>
      <c r="V9834" t="s">
        <v>486</v>
      </c>
      <c r="W9834" t="s">
        <v>45</v>
      </c>
      <c r="X9834">
        <v>0</v>
      </c>
      <c r="Y9834" t="str">
        <f>IF(tblRides[[#This Row],[supply_demand_ratio]]&lt;0.8,"Below 0.8",IF(tblRides[[#This Row],[supply_demand_ratio]]&lt;1,"Between 0.8-1.0",IF(tblRides[[#This Row],[supply_demand_ratio]]&lt;=1.2,"Between 1.0-1.2","Above 1.2")))</f>
        <v>Between 0.8-1.0</v>
      </c>
    </row>
    <row r="9835" spans="1:25" x14ac:dyDescent="0.3">
      <c r="A9835" t="s">
        <v>9890</v>
      </c>
      <c r="B9835" s="1">
        <v>46111.707638888889</v>
      </c>
      <c r="C9835" s="2">
        <v>46111</v>
      </c>
      <c r="D9835">
        <v>16</v>
      </c>
      <c r="E9835" t="s">
        <v>25</v>
      </c>
      <c r="F9835" t="s">
        <v>34</v>
      </c>
      <c r="G9835">
        <v>10.6</v>
      </c>
      <c r="H9835">
        <v>192.85</v>
      </c>
      <c r="J9835">
        <v>1</v>
      </c>
      <c r="K9835">
        <v>5.2</v>
      </c>
      <c r="L9835">
        <v>5</v>
      </c>
      <c r="M9835">
        <v>105</v>
      </c>
      <c r="N9835" t="s">
        <v>27</v>
      </c>
      <c r="O9835">
        <v>0.9</v>
      </c>
      <c r="P9835" t="s">
        <v>58</v>
      </c>
      <c r="Q9835" t="s">
        <v>59</v>
      </c>
      <c r="R9835">
        <v>4.6500000000000004</v>
      </c>
      <c r="S9835">
        <v>0</v>
      </c>
      <c r="U9835">
        <v>-0.2</v>
      </c>
      <c r="V9835" t="s">
        <v>486</v>
      </c>
      <c r="W9835" t="s">
        <v>45</v>
      </c>
      <c r="X9835">
        <v>0</v>
      </c>
      <c r="Y9835" t="str">
        <f>IF(tblRides[[#This Row],[supply_demand_ratio]]&lt;0.8,"Below 0.8",IF(tblRides[[#This Row],[supply_demand_ratio]]&lt;1,"Between 0.8-1.0",IF(tblRides[[#This Row],[supply_demand_ratio]]&lt;=1.2,"Between 1.0-1.2","Above 1.2")))</f>
        <v>Between 0.8-1.0</v>
      </c>
    </row>
    <row r="9836" spans="1:25" x14ac:dyDescent="0.3">
      <c r="A9836" t="s">
        <v>9891</v>
      </c>
      <c r="B9836" s="1">
        <v>46111.709722222222</v>
      </c>
      <c r="C9836" s="2">
        <v>46111</v>
      </c>
      <c r="D9836">
        <v>17</v>
      </c>
      <c r="E9836" t="s">
        <v>62</v>
      </c>
      <c r="F9836" t="s">
        <v>34</v>
      </c>
      <c r="G9836">
        <v>6.3</v>
      </c>
      <c r="H9836">
        <v>138.41999999999999</v>
      </c>
      <c r="I9836">
        <v>138.05000000000001</v>
      </c>
      <c r="J9836">
        <v>1</v>
      </c>
      <c r="K9836">
        <v>7.4</v>
      </c>
      <c r="L9836">
        <v>9.3000000000000007</v>
      </c>
      <c r="M9836">
        <v>47</v>
      </c>
      <c r="N9836" t="s">
        <v>41</v>
      </c>
      <c r="O9836">
        <v>1.163</v>
      </c>
      <c r="P9836" t="s">
        <v>28</v>
      </c>
      <c r="Q9836" t="s">
        <v>29</v>
      </c>
      <c r="R9836">
        <v>4.6500000000000004</v>
      </c>
      <c r="S9836">
        <v>0</v>
      </c>
      <c r="T9836">
        <v>-0.37</v>
      </c>
      <c r="U9836">
        <v>1.9</v>
      </c>
      <c r="V9836" t="s">
        <v>486</v>
      </c>
      <c r="W9836" t="s">
        <v>45</v>
      </c>
      <c r="X9836">
        <v>1</v>
      </c>
      <c r="Y9836" t="str">
        <f>IF(tblRides[[#This Row],[supply_demand_ratio]]&lt;0.8,"Below 0.8",IF(tblRides[[#This Row],[supply_demand_ratio]]&lt;1,"Between 0.8-1.0",IF(tblRides[[#This Row],[supply_demand_ratio]]&lt;=1.2,"Between 1.0-1.2","Above 1.2")))</f>
        <v>Between 1.0-1.2</v>
      </c>
    </row>
    <row r="9837" spans="1:25" x14ac:dyDescent="0.3">
      <c r="A9837" t="s">
        <v>9892</v>
      </c>
      <c r="B9837" s="1">
        <v>46111.712500000001</v>
      </c>
      <c r="C9837" s="2">
        <v>46111</v>
      </c>
      <c r="D9837">
        <v>17</v>
      </c>
      <c r="E9837" t="s">
        <v>43</v>
      </c>
      <c r="F9837" t="s">
        <v>26</v>
      </c>
      <c r="G9837">
        <v>6.2</v>
      </c>
      <c r="H9837">
        <v>139.38</v>
      </c>
      <c r="I9837">
        <v>128.08000000000001</v>
      </c>
      <c r="J9837">
        <v>1</v>
      </c>
      <c r="K9837">
        <v>7.6</v>
      </c>
      <c r="L9837">
        <v>10.4</v>
      </c>
      <c r="M9837">
        <v>49</v>
      </c>
      <c r="N9837" t="s">
        <v>41</v>
      </c>
      <c r="O9837">
        <v>1.1659999999999999</v>
      </c>
      <c r="P9837" t="s">
        <v>28</v>
      </c>
      <c r="Q9837" t="s">
        <v>29</v>
      </c>
      <c r="R9837">
        <v>4.78</v>
      </c>
      <c r="S9837">
        <v>2</v>
      </c>
      <c r="T9837">
        <v>-11.3</v>
      </c>
      <c r="U9837">
        <v>2.8</v>
      </c>
      <c r="V9837" t="s">
        <v>486</v>
      </c>
      <c r="W9837" t="s">
        <v>45</v>
      </c>
      <c r="X9837">
        <v>1</v>
      </c>
      <c r="Y9837" t="str">
        <f>IF(tblRides[[#This Row],[supply_demand_ratio]]&lt;0.8,"Below 0.8",IF(tblRides[[#This Row],[supply_demand_ratio]]&lt;1,"Between 0.8-1.0",IF(tblRides[[#This Row],[supply_demand_ratio]]&lt;=1.2,"Between 1.0-1.2","Above 1.2")))</f>
        <v>Between 1.0-1.2</v>
      </c>
    </row>
    <row r="9838" spans="1:25" x14ac:dyDescent="0.3">
      <c r="A9838" t="s">
        <v>9893</v>
      </c>
      <c r="B9838" s="1">
        <v>46111.726388888892</v>
      </c>
      <c r="C9838" s="2">
        <v>46111</v>
      </c>
      <c r="D9838">
        <v>17</v>
      </c>
      <c r="E9838" t="s">
        <v>33</v>
      </c>
      <c r="F9838" t="s">
        <v>34</v>
      </c>
      <c r="G9838">
        <v>15.1</v>
      </c>
      <c r="H9838">
        <v>285.3</v>
      </c>
      <c r="J9838">
        <v>1</v>
      </c>
      <c r="K9838">
        <v>3.3</v>
      </c>
      <c r="L9838">
        <v>1</v>
      </c>
      <c r="M9838">
        <v>78</v>
      </c>
      <c r="N9838" t="s">
        <v>27</v>
      </c>
      <c r="O9838">
        <v>0.95499999999999996</v>
      </c>
      <c r="P9838" t="s">
        <v>58</v>
      </c>
      <c r="Q9838" t="s">
        <v>88</v>
      </c>
      <c r="R9838">
        <v>5</v>
      </c>
      <c r="S9838">
        <v>0</v>
      </c>
      <c r="U9838">
        <v>-2.2999999999999998</v>
      </c>
      <c r="V9838" t="s">
        <v>486</v>
      </c>
      <c r="W9838" t="s">
        <v>31</v>
      </c>
      <c r="X9838">
        <v>0</v>
      </c>
      <c r="Y9838" t="str">
        <f>IF(tblRides[[#This Row],[supply_demand_ratio]]&lt;0.8,"Below 0.8",IF(tblRides[[#This Row],[supply_demand_ratio]]&lt;1,"Between 0.8-1.0",IF(tblRides[[#This Row],[supply_demand_ratio]]&lt;=1.2,"Between 1.0-1.2","Above 1.2")))</f>
        <v>Between 0.8-1.0</v>
      </c>
    </row>
    <row r="9839" spans="1:25" x14ac:dyDescent="0.3">
      <c r="A9839" t="s">
        <v>9894</v>
      </c>
      <c r="B9839" s="1">
        <v>46111.739583333336</v>
      </c>
      <c r="C9839" s="2">
        <v>46111</v>
      </c>
      <c r="D9839">
        <v>17</v>
      </c>
      <c r="E9839" t="s">
        <v>43</v>
      </c>
      <c r="F9839" t="s">
        <v>26</v>
      </c>
      <c r="G9839">
        <v>6.4</v>
      </c>
      <c r="H9839">
        <v>150.85</v>
      </c>
      <c r="I9839">
        <v>150.63</v>
      </c>
      <c r="J9839">
        <v>1.1000000000000001</v>
      </c>
      <c r="K9839">
        <v>5.0999999999999996</v>
      </c>
      <c r="L9839">
        <v>7.5</v>
      </c>
      <c r="M9839">
        <v>49</v>
      </c>
      <c r="N9839" t="s">
        <v>41</v>
      </c>
      <c r="O9839">
        <v>1.756</v>
      </c>
      <c r="P9839" t="s">
        <v>28</v>
      </c>
      <c r="Q9839" t="s">
        <v>29</v>
      </c>
      <c r="R9839">
        <v>4.79</v>
      </c>
      <c r="S9839">
        <v>64</v>
      </c>
      <c r="T9839">
        <v>-0.22</v>
      </c>
      <c r="U9839">
        <v>2.4</v>
      </c>
      <c r="V9839" t="s">
        <v>486</v>
      </c>
      <c r="W9839" t="s">
        <v>45</v>
      </c>
      <c r="X9839">
        <v>1</v>
      </c>
      <c r="Y9839" t="str">
        <f>IF(tblRides[[#This Row],[supply_demand_ratio]]&lt;0.8,"Below 0.8",IF(tblRides[[#This Row],[supply_demand_ratio]]&lt;1,"Between 0.8-1.0",IF(tblRides[[#This Row],[supply_demand_ratio]]&lt;=1.2,"Between 1.0-1.2","Above 1.2")))</f>
        <v>Above 1.2</v>
      </c>
    </row>
    <row r="9840" spans="1:25" x14ac:dyDescent="0.3">
      <c r="A9840" t="s">
        <v>9895</v>
      </c>
      <c r="B9840" s="1">
        <v>46111.742361111108</v>
      </c>
      <c r="C9840" s="2">
        <v>46111</v>
      </c>
      <c r="D9840">
        <v>17</v>
      </c>
      <c r="E9840" t="s">
        <v>33</v>
      </c>
      <c r="F9840" t="s">
        <v>26</v>
      </c>
      <c r="G9840">
        <v>10.1</v>
      </c>
      <c r="H9840">
        <v>241.72</v>
      </c>
      <c r="I9840">
        <v>243.67</v>
      </c>
      <c r="J9840">
        <v>1.2</v>
      </c>
      <c r="K9840">
        <v>6.3</v>
      </c>
      <c r="L9840">
        <v>5.7</v>
      </c>
      <c r="M9840">
        <v>73</v>
      </c>
      <c r="N9840" t="s">
        <v>27</v>
      </c>
      <c r="O9840">
        <v>0.67700000000000005</v>
      </c>
      <c r="P9840" t="s">
        <v>28</v>
      </c>
      <c r="Q9840" t="s">
        <v>29</v>
      </c>
      <c r="R9840">
        <v>4.67</v>
      </c>
      <c r="S9840">
        <v>11</v>
      </c>
      <c r="T9840">
        <v>1.95</v>
      </c>
      <c r="U9840">
        <v>-0.6</v>
      </c>
      <c r="V9840" t="s">
        <v>486</v>
      </c>
      <c r="W9840" t="s">
        <v>45</v>
      </c>
      <c r="X9840">
        <v>1</v>
      </c>
      <c r="Y9840" t="str">
        <f>IF(tblRides[[#This Row],[supply_demand_ratio]]&lt;0.8,"Below 0.8",IF(tblRides[[#This Row],[supply_demand_ratio]]&lt;1,"Between 0.8-1.0",IF(tblRides[[#This Row],[supply_demand_ratio]]&lt;=1.2,"Between 1.0-1.2","Above 1.2")))</f>
        <v>Below 0.8</v>
      </c>
    </row>
    <row r="9841" spans="1:25" x14ac:dyDescent="0.3">
      <c r="A9841" t="s">
        <v>9896</v>
      </c>
      <c r="B9841" s="1">
        <v>46111.756249999999</v>
      </c>
      <c r="C9841" s="2">
        <v>46111</v>
      </c>
      <c r="D9841">
        <v>18</v>
      </c>
      <c r="E9841" t="s">
        <v>25</v>
      </c>
      <c r="F9841" t="s">
        <v>34</v>
      </c>
      <c r="G9841">
        <v>13.3</v>
      </c>
      <c r="H9841">
        <v>328.22</v>
      </c>
      <c r="J9841">
        <v>1.3</v>
      </c>
      <c r="K9841">
        <v>11.7</v>
      </c>
      <c r="L9841">
        <v>10.7</v>
      </c>
      <c r="M9841">
        <v>96</v>
      </c>
      <c r="N9841" t="s">
        <v>72</v>
      </c>
      <c r="O9841">
        <v>0.54100000000000004</v>
      </c>
      <c r="P9841" t="s">
        <v>58</v>
      </c>
      <c r="Q9841" t="s">
        <v>59</v>
      </c>
      <c r="R9841">
        <v>4.5</v>
      </c>
      <c r="S9841">
        <v>0</v>
      </c>
      <c r="U9841">
        <v>-1</v>
      </c>
      <c r="V9841" t="s">
        <v>486</v>
      </c>
      <c r="W9841" t="s">
        <v>77</v>
      </c>
      <c r="X9841">
        <v>0</v>
      </c>
      <c r="Y9841" t="str">
        <f>IF(tblRides[[#This Row],[supply_demand_ratio]]&lt;0.8,"Below 0.8",IF(tblRides[[#This Row],[supply_demand_ratio]]&lt;1,"Between 0.8-1.0",IF(tblRides[[#This Row],[supply_demand_ratio]]&lt;=1.2,"Between 1.0-1.2","Above 1.2")))</f>
        <v>Below 0.8</v>
      </c>
    </row>
    <row r="9842" spans="1:25" x14ac:dyDescent="0.3">
      <c r="A9842" t="s">
        <v>9897</v>
      </c>
      <c r="B9842" s="1">
        <v>46111.793055555558</v>
      </c>
      <c r="C9842" s="2">
        <v>46111</v>
      </c>
      <c r="D9842">
        <v>19</v>
      </c>
      <c r="E9842" t="s">
        <v>25</v>
      </c>
      <c r="F9842" t="s">
        <v>26</v>
      </c>
      <c r="G9842">
        <v>4.2</v>
      </c>
      <c r="H9842">
        <v>148.36000000000001</v>
      </c>
      <c r="I9842">
        <v>150.06</v>
      </c>
      <c r="J9842">
        <v>1.4</v>
      </c>
      <c r="K9842">
        <v>11.3</v>
      </c>
      <c r="L9842">
        <v>16.2</v>
      </c>
      <c r="M9842">
        <v>67</v>
      </c>
      <c r="N9842" t="s">
        <v>72</v>
      </c>
      <c r="O9842">
        <v>0.41499999999999998</v>
      </c>
      <c r="P9842" t="s">
        <v>28</v>
      </c>
      <c r="Q9842" t="s">
        <v>29</v>
      </c>
      <c r="R9842">
        <v>4.47</v>
      </c>
      <c r="S9842">
        <v>8</v>
      </c>
      <c r="T9842">
        <v>1.7</v>
      </c>
      <c r="U9842">
        <v>4.9000000000000004</v>
      </c>
      <c r="V9842" t="s">
        <v>486</v>
      </c>
      <c r="W9842" t="s">
        <v>77</v>
      </c>
      <c r="X9842">
        <v>1</v>
      </c>
      <c r="Y9842" t="str">
        <f>IF(tblRides[[#This Row],[supply_demand_ratio]]&lt;0.8,"Below 0.8",IF(tblRides[[#This Row],[supply_demand_ratio]]&lt;1,"Between 0.8-1.0",IF(tblRides[[#This Row],[supply_demand_ratio]]&lt;=1.2,"Between 1.0-1.2","Above 1.2")))</f>
        <v>Below 0.8</v>
      </c>
    </row>
    <row r="9843" spans="1:25" x14ac:dyDescent="0.3">
      <c r="A9843" t="s">
        <v>9898</v>
      </c>
      <c r="B9843" s="1">
        <v>46111.793055555558</v>
      </c>
      <c r="C9843" s="2">
        <v>46111</v>
      </c>
      <c r="D9843">
        <v>19</v>
      </c>
      <c r="E9843" t="s">
        <v>43</v>
      </c>
      <c r="F9843" t="s">
        <v>34</v>
      </c>
      <c r="G9843">
        <v>2.9</v>
      </c>
      <c r="H9843">
        <v>79.87</v>
      </c>
      <c r="I9843">
        <v>81.55</v>
      </c>
      <c r="J9843">
        <v>1</v>
      </c>
      <c r="K9843">
        <v>3.6</v>
      </c>
      <c r="L9843">
        <v>3.8</v>
      </c>
      <c r="M9843">
        <v>68</v>
      </c>
      <c r="N9843" t="s">
        <v>41</v>
      </c>
      <c r="O9843">
        <v>1.5269999999999999</v>
      </c>
      <c r="P9843" t="s">
        <v>28</v>
      </c>
      <c r="Q9843" t="s">
        <v>29</v>
      </c>
      <c r="R9843">
        <v>4.42</v>
      </c>
      <c r="S9843">
        <v>0</v>
      </c>
      <c r="T9843">
        <v>1.68</v>
      </c>
      <c r="U9843">
        <v>0.2</v>
      </c>
      <c r="V9843" t="s">
        <v>486</v>
      </c>
      <c r="W9843" t="s">
        <v>31</v>
      </c>
      <c r="X9843">
        <v>1</v>
      </c>
      <c r="Y9843" t="str">
        <f>IF(tblRides[[#This Row],[supply_demand_ratio]]&lt;0.8,"Below 0.8",IF(tblRides[[#This Row],[supply_demand_ratio]]&lt;1,"Between 0.8-1.0",IF(tblRides[[#This Row],[supply_demand_ratio]]&lt;=1.2,"Between 1.0-1.2","Above 1.2")))</f>
        <v>Above 1.2</v>
      </c>
    </row>
    <row r="9844" spans="1:25" x14ac:dyDescent="0.3">
      <c r="A9844" t="s">
        <v>9899</v>
      </c>
      <c r="B9844" s="1">
        <v>46111.79583333333</v>
      </c>
      <c r="C9844" s="2">
        <v>46111</v>
      </c>
      <c r="D9844">
        <v>19</v>
      </c>
      <c r="E9844" t="s">
        <v>43</v>
      </c>
      <c r="F9844" t="s">
        <v>26</v>
      </c>
      <c r="G9844">
        <v>7.4</v>
      </c>
      <c r="H9844">
        <v>148.06</v>
      </c>
      <c r="I9844">
        <v>143.65</v>
      </c>
      <c r="J9844">
        <v>1.1000000000000001</v>
      </c>
      <c r="K9844">
        <v>8.4</v>
      </c>
      <c r="L9844">
        <v>9.1</v>
      </c>
      <c r="M9844">
        <v>55</v>
      </c>
      <c r="N9844" t="s">
        <v>41</v>
      </c>
      <c r="O9844">
        <v>1.337</v>
      </c>
      <c r="P9844" t="s">
        <v>28</v>
      </c>
      <c r="Q9844" t="s">
        <v>29</v>
      </c>
      <c r="R9844">
        <v>4.82</v>
      </c>
      <c r="S9844">
        <v>10</v>
      </c>
      <c r="T9844">
        <v>-4.41</v>
      </c>
      <c r="U9844">
        <v>0.7</v>
      </c>
      <c r="V9844" t="s">
        <v>486</v>
      </c>
      <c r="W9844" t="s">
        <v>45</v>
      </c>
      <c r="X9844">
        <v>1</v>
      </c>
      <c r="Y9844" t="str">
        <f>IF(tblRides[[#This Row],[supply_demand_ratio]]&lt;0.8,"Below 0.8",IF(tblRides[[#This Row],[supply_demand_ratio]]&lt;1,"Between 0.8-1.0",IF(tblRides[[#This Row],[supply_demand_ratio]]&lt;=1.2,"Between 1.0-1.2","Above 1.2")))</f>
        <v>Above 1.2</v>
      </c>
    </row>
    <row r="9845" spans="1:25" x14ac:dyDescent="0.3">
      <c r="A9845" t="s">
        <v>9900</v>
      </c>
      <c r="B9845" s="1">
        <v>46111.796527777777</v>
      </c>
      <c r="C9845" s="2">
        <v>46111</v>
      </c>
      <c r="D9845">
        <v>19</v>
      </c>
      <c r="E9845" t="s">
        <v>33</v>
      </c>
      <c r="F9845" t="s">
        <v>26</v>
      </c>
      <c r="G9845">
        <v>19.5</v>
      </c>
      <c r="H9845">
        <v>364.85</v>
      </c>
      <c r="I9845">
        <v>357.31</v>
      </c>
      <c r="J9845">
        <v>1</v>
      </c>
      <c r="K9845">
        <v>2.8</v>
      </c>
      <c r="L9845">
        <v>5.0999999999999996</v>
      </c>
      <c r="M9845">
        <v>77</v>
      </c>
      <c r="N9845" t="s">
        <v>41</v>
      </c>
      <c r="O9845">
        <v>0.99</v>
      </c>
      <c r="P9845" t="s">
        <v>28</v>
      </c>
      <c r="Q9845" t="s">
        <v>29</v>
      </c>
      <c r="R9845">
        <v>4.78</v>
      </c>
      <c r="S9845">
        <v>15</v>
      </c>
      <c r="T9845">
        <v>-7.54</v>
      </c>
      <c r="U9845">
        <v>2.2999999999999998</v>
      </c>
      <c r="V9845" t="s">
        <v>486</v>
      </c>
      <c r="W9845" t="s">
        <v>31</v>
      </c>
      <c r="X9845">
        <v>1</v>
      </c>
      <c r="Y9845" t="str">
        <f>IF(tblRides[[#This Row],[supply_demand_ratio]]&lt;0.8,"Below 0.8",IF(tblRides[[#This Row],[supply_demand_ratio]]&lt;1,"Between 0.8-1.0",IF(tblRides[[#This Row],[supply_demand_ratio]]&lt;=1.2,"Between 1.0-1.2","Above 1.2")))</f>
        <v>Between 0.8-1.0</v>
      </c>
    </row>
    <row r="9846" spans="1:25" x14ac:dyDescent="0.3">
      <c r="A9846" t="s">
        <v>9901</v>
      </c>
      <c r="B9846" s="1">
        <v>46111.796527777777</v>
      </c>
      <c r="C9846" s="2">
        <v>46111</v>
      </c>
      <c r="D9846">
        <v>19</v>
      </c>
      <c r="E9846" t="s">
        <v>25</v>
      </c>
      <c r="F9846" t="s">
        <v>26</v>
      </c>
      <c r="G9846">
        <v>5.7</v>
      </c>
      <c r="H9846">
        <v>178.44</v>
      </c>
      <c r="I9846">
        <v>196.83</v>
      </c>
      <c r="J9846">
        <v>1.4</v>
      </c>
      <c r="K9846">
        <v>7.7</v>
      </c>
      <c r="L9846">
        <v>10.6</v>
      </c>
      <c r="M9846">
        <v>91</v>
      </c>
      <c r="N9846" t="s">
        <v>72</v>
      </c>
      <c r="O9846">
        <v>0.56399999999999995</v>
      </c>
      <c r="P9846" t="s">
        <v>28</v>
      </c>
      <c r="Q9846" t="s">
        <v>29</v>
      </c>
      <c r="R9846">
        <v>4.84</v>
      </c>
      <c r="S9846">
        <v>39</v>
      </c>
      <c r="T9846">
        <v>18.39</v>
      </c>
      <c r="U9846">
        <v>2.9</v>
      </c>
      <c r="V9846" t="s">
        <v>486</v>
      </c>
      <c r="W9846" t="s">
        <v>45</v>
      </c>
      <c r="X9846">
        <v>1</v>
      </c>
      <c r="Y9846" t="str">
        <f>IF(tblRides[[#This Row],[supply_demand_ratio]]&lt;0.8,"Below 0.8",IF(tblRides[[#This Row],[supply_demand_ratio]]&lt;1,"Between 0.8-1.0",IF(tblRides[[#This Row],[supply_demand_ratio]]&lt;=1.2,"Between 1.0-1.2","Above 1.2")))</f>
        <v>Below 0.8</v>
      </c>
    </row>
    <row r="9847" spans="1:25" x14ac:dyDescent="0.3">
      <c r="A9847" t="s">
        <v>9902</v>
      </c>
      <c r="B9847" s="1">
        <v>46111.802777777775</v>
      </c>
      <c r="C9847" s="2">
        <v>46111</v>
      </c>
      <c r="D9847">
        <v>19</v>
      </c>
      <c r="E9847" t="s">
        <v>25</v>
      </c>
      <c r="F9847" t="s">
        <v>26</v>
      </c>
      <c r="G9847">
        <v>3</v>
      </c>
      <c r="H9847">
        <v>127.75</v>
      </c>
      <c r="I9847">
        <v>131.81</v>
      </c>
      <c r="J9847">
        <v>1.4</v>
      </c>
      <c r="K9847">
        <v>6.5</v>
      </c>
      <c r="L9847">
        <v>7.5</v>
      </c>
      <c r="M9847">
        <v>98</v>
      </c>
      <c r="N9847" t="s">
        <v>72</v>
      </c>
      <c r="O9847">
        <v>0.57199999999999995</v>
      </c>
      <c r="P9847" t="s">
        <v>28</v>
      </c>
      <c r="Q9847" t="s">
        <v>29</v>
      </c>
      <c r="R9847">
        <v>4.9000000000000004</v>
      </c>
      <c r="S9847">
        <v>4</v>
      </c>
      <c r="T9847">
        <v>4.0599999999999996</v>
      </c>
      <c r="U9847">
        <v>1</v>
      </c>
      <c r="V9847" t="s">
        <v>486</v>
      </c>
      <c r="W9847" t="s">
        <v>45</v>
      </c>
      <c r="X9847">
        <v>1</v>
      </c>
      <c r="Y9847" t="str">
        <f>IF(tblRides[[#This Row],[supply_demand_ratio]]&lt;0.8,"Below 0.8",IF(tblRides[[#This Row],[supply_demand_ratio]]&lt;1,"Between 0.8-1.0",IF(tblRides[[#This Row],[supply_demand_ratio]]&lt;=1.2,"Between 1.0-1.2","Above 1.2")))</f>
        <v>Below 0.8</v>
      </c>
    </row>
    <row r="9848" spans="1:25" x14ac:dyDescent="0.3">
      <c r="A9848" t="s">
        <v>9903</v>
      </c>
      <c r="B9848" s="1">
        <v>46111.803472222222</v>
      </c>
      <c r="C9848" s="2">
        <v>46111</v>
      </c>
      <c r="D9848">
        <v>19</v>
      </c>
      <c r="E9848" t="s">
        <v>25</v>
      </c>
      <c r="F9848" t="s">
        <v>26</v>
      </c>
      <c r="G9848">
        <v>3.3</v>
      </c>
      <c r="H9848">
        <v>118.3</v>
      </c>
      <c r="I9848">
        <v>122.56</v>
      </c>
      <c r="J9848">
        <v>1.3</v>
      </c>
      <c r="K9848">
        <v>7.7</v>
      </c>
      <c r="L9848">
        <v>8.6999999999999993</v>
      </c>
      <c r="M9848">
        <v>83</v>
      </c>
      <c r="N9848" t="s">
        <v>72</v>
      </c>
      <c r="O9848">
        <v>0.54</v>
      </c>
      <c r="P9848" t="s">
        <v>28</v>
      </c>
      <c r="Q9848" t="s">
        <v>29</v>
      </c>
      <c r="R9848">
        <v>4.75</v>
      </c>
      <c r="S9848">
        <v>8</v>
      </c>
      <c r="T9848">
        <v>4.26</v>
      </c>
      <c r="U9848">
        <v>1</v>
      </c>
      <c r="V9848" t="s">
        <v>486</v>
      </c>
      <c r="W9848" t="s">
        <v>45</v>
      </c>
      <c r="X9848">
        <v>1</v>
      </c>
      <c r="Y9848" t="str">
        <f>IF(tblRides[[#This Row],[supply_demand_ratio]]&lt;0.8,"Below 0.8",IF(tblRides[[#This Row],[supply_demand_ratio]]&lt;1,"Between 0.8-1.0",IF(tblRides[[#This Row],[supply_demand_ratio]]&lt;=1.2,"Between 1.0-1.2","Above 1.2")))</f>
        <v>Below 0.8</v>
      </c>
    </row>
    <row r="9849" spans="1:25" x14ac:dyDescent="0.3">
      <c r="A9849" t="s">
        <v>9904</v>
      </c>
      <c r="B9849" s="1">
        <v>46111.807638888888</v>
      </c>
      <c r="C9849" s="2">
        <v>46111</v>
      </c>
      <c r="D9849">
        <v>19</v>
      </c>
      <c r="E9849" t="s">
        <v>43</v>
      </c>
      <c r="F9849" t="s">
        <v>34</v>
      </c>
      <c r="G9849">
        <v>4.7</v>
      </c>
      <c r="H9849">
        <v>111.77</v>
      </c>
      <c r="I9849">
        <v>105.59</v>
      </c>
      <c r="J9849">
        <v>1</v>
      </c>
      <c r="K9849">
        <v>2</v>
      </c>
      <c r="L9849">
        <v>1</v>
      </c>
      <c r="M9849">
        <v>55</v>
      </c>
      <c r="N9849" t="s">
        <v>27</v>
      </c>
      <c r="O9849">
        <v>0.92300000000000004</v>
      </c>
      <c r="P9849" t="s">
        <v>28</v>
      </c>
      <c r="Q9849" t="s">
        <v>29</v>
      </c>
      <c r="R9849">
        <v>4.53</v>
      </c>
      <c r="S9849">
        <v>0</v>
      </c>
      <c r="T9849">
        <v>-6.18</v>
      </c>
      <c r="U9849">
        <v>-1</v>
      </c>
      <c r="V9849" t="s">
        <v>486</v>
      </c>
      <c r="W9849" t="s">
        <v>31</v>
      </c>
      <c r="X9849">
        <v>1</v>
      </c>
      <c r="Y9849" t="str">
        <f>IF(tblRides[[#This Row],[supply_demand_ratio]]&lt;0.8,"Below 0.8",IF(tblRides[[#This Row],[supply_demand_ratio]]&lt;1,"Between 0.8-1.0",IF(tblRides[[#This Row],[supply_demand_ratio]]&lt;=1.2,"Between 1.0-1.2","Above 1.2")))</f>
        <v>Between 0.8-1.0</v>
      </c>
    </row>
    <row r="9850" spans="1:25" x14ac:dyDescent="0.3">
      <c r="A9850" t="s">
        <v>9905</v>
      </c>
      <c r="B9850" s="1">
        <v>46111.810416666667</v>
      </c>
      <c r="C9850" s="2">
        <v>46111</v>
      </c>
      <c r="D9850">
        <v>19</v>
      </c>
      <c r="E9850" t="s">
        <v>25</v>
      </c>
      <c r="F9850" t="s">
        <v>26</v>
      </c>
      <c r="G9850">
        <v>5.7</v>
      </c>
      <c r="H9850">
        <v>197.71</v>
      </c>
      <c r="I9850">
        <v>205.89</v>
      </c>
      <c r="J9850">
        <v>1.4</v>
      </c>
      <c r="K9850">
        <v>9</v>
      </c>
      <c r="L9850">
        <v>10.6</v>
      </c>
      <c r="M9850">
        <v>77</v>
      </c>
      <c r="N9850" t="s">
        <v>72</v>
      </c>
      <c r="O9850">
        <v>0.48699999999999999</v>
      </c>
      <c r="P9850" t="s">
        <v>28</v>
      </c>
      <c r="Q9850" t="s">
        <v>29</v>
      </c>
      <c r="R9850">
        <v>4.59</v>
      </c>
      <c r="S9850">
        <v>21</v>
      </c>
      <c r="T9850">
        <v>8.18</v>
      </c>
      <c r="U9850">
        <v>1.6</v>
      </c>
      <c r="V9850" t="s">
        <v>486</v>
      </c>
      <c r="W9850" t="s">
        <v>45</v>
      </c>
      <c r="X9850">
        <v>1</v>
      </c>
      <c r="Y9850" t="str">
        <f>IF(tblRides[[#This Row],[supply_demand_ratio]]&lt;0.8,"Below 0.8",IF(tblRides[[#This Row],[supply_demand_ratio]]&lt;1,"Between 0.8-1.0",IF(tblRides[[#This Row],[supply_demand_ratio]]&lt;=1.2,"Between 1.0-1.2","Above 1.2")))</f>
        <v>Below 0.8</v>
      </c>
    </row>
    <row r="9851" spans="1:25" x14ac:dyDescent="0.3">
      <c r="A9851" t="s">
        <v>9906</v>
      </c>
      <c r="B9851" s="1">
        <v>46111.820138888892</v>
      </c>
      <c r="C9851" s="2">
        <v>46111</v>
      </c>
      <c r="D9851">
        <v>19</v>
      </c>
      <c r="E9851" t="s">
        <v>25</v>
      </c>
      <c r="F9851" t="s">
        <v>34</v>
      </c>
      <c r="G9851">
        <v>8.9</v>
      </c>
      <c r="H9851">
        <v>188.98</v>
      </c>
      <c r="I9851">
        <v>176.41</v>
      </c>
      <c r="J9851">
        <v>1.2</v>
      </c>
      <c r="K9851">
        <v>4.5</v>
      </c>
      <c r="L9851">
        <v>6.4</v>
      </c>
      <c r="M9851">
        <v>82</v>
      </c>
      <c r="N9851" t="s">
        <v>27</v>
      </c>
      <c r="O9851">
        <v>0.59099999999999997</v>
      </c>
      <c r="P9851" t="s">
        <v>28</v>
      </c>
      <c r="Q9851" t="s">
        <v>29</v>
      </c>
      <c r="R9851">
        <v>4.74</v>
      </c>
      <c r="S9851">
        <v>0</v>
      </c>
      <c r="T9851">
        <v>-12.57</v>
      </c>
      <c r="U9851">
        <v>1.9</v>
      </c>
      <c r="V9851" t="s">
        <v>486</v>
      </c>
      <c r="W9851" t="s">
        <v>31</v>
      </c>
      <c r="X9851">
        <v>1</v>
      </c>
      <c r="Y9851" t="str">
        <f>IF(tblRides[[#This Row],[supply_demand_ratio]]&lt;0.8,"Below 0.8",IF(tblRides[[#This Row],[supply_demand_ratio]]&lt;1,"Between 0.8-1.0",IF(tblRides[[#This Row],[supply_demand_ratio]]&lt;=1.2,"Between 1.0-1.2","Above 1.2")))</f>
        <v>Below 0.8</v>
      </c>
    </row>
    <row r="9852" spans="1:25" x14ac:dyDescent="0.3">
      <c r="A9852" t="s">
        <v>9907</v>
      </c>
      <c r="B9852" s="1">
        <v>46111.824999999997</v>
      </c>
      <c r="C9852" s="2">
        <v>46111</v>
      </c>
      <c r="D9852">
        <v>19</v>
      </c>
      <c r="E9852" t="s">
        <v>33</v>
      </c>
      <c r="F9852" t="s">
        <v>26</v>
      </c>
      <c r="G9852">
        <v>7.9</v>
      </c>
      <c r="H9852">
        <v>180.23</v>
      </c>
      <c r="J9852">
        <v>1.2</v>
      </c>
      <c r="K9852">
        <v>7</v>
      </c>
      <c r="L9852">
        <v>11</v>
      </c>
      <c r="M9852">
        <v>68</v>
      </c>
      <c r="N9852" t="s">
        <v>27</v>
      </c>
      <c r="O9852">
        <v>0.621</v>
      </c>
      <c r="P9852" t="s">
        <v>58</v>
      </c>
      <c r="Q9852" t="s">
        <v>59</v>
      </c>
      <c r="R9852">
        <v>4.6399999999999997</v>
      </c>
      <c r="S9852">
        <v>21</v>
      </c>
      <c r="U9852">
        <v>4</v>
      </c>
      <c r="V9852" t="s">
        <v>486</v>
      </c>
      <c r="W9852" t="s">
        <v>45</v>
      </c>
      <c r="X9852">
        <v>0</v>
      </c>
      <c r="Y9852" t="str">
        <f>IF(tblRides[[#This Row],[supply_demand_ratio]]&lt;0.8,"Below 0.8",IF(tblRides[[#This Row],[supply_demand_ratio]]&lt;1,"Between 0.8-1.0",IF(tblRides[[#This Row],[supply_demand_ratio]]&lt;=1.2,"Between 1.0-1.2","Above 1.2")))</f>
        <v>Below 0.8</v>
      </c>
    </row>
    <row r="9853" spans="1:25" x14ac:dyDescent="0.3">
      <c r="A9853" t="s">
        <v>9908</v>
      </c>
      <c r="B9853" s="1">
        <v>46111.82916666667</v>
      </c>
      <c r="C9853" s="2">
        <v>46111</v>
      </c>
      <c r="D9853">
        <v>19</v>
      </c>
      <c r="E9853" t="s">
        <v>36</v>
      </c>
      <c r="F9853" t="s">
        <v>26</v>
      </c>
      <c r="G9853">
        <v>13.9</v>
      </c>
      <c r="H9853">
        <v>299.85000000000002</v>
      </c>
      <c r="I9853">
        <v>308.45999999999998</v>
      </c>
      <c r="J9853">
        <v>1.3</v>
      </c>
      <c r="K9853">
        <v>10</v>
      </c>
      <c r="L9853">
        <v>14.5</v>
      </c>
      <c r="M9853">
        <v>104</v>
      </c>
      <c r="N9853" t="s">
        <v>72</v>
      </c>
      <c r="O9853">
        <v>0.73899999999999999</v>
      </c>
      <c r="P9853" t="s">
        <v>28</v>
      </c>
      <c r="Q9853" t="s">
        <v>29</v>
      </c>
      <c r="R9853">
        <v>4.3499999999999996</v>
      </c>
      <c r="S9853">
        <v>16</v>
      </c>
      <c r="T9853">
        <v>8.61</v>
      </c>
      <c r="U9853">
        <v>4.5</v>
      </c>
      <c r="V9853" t="s">
        <v>486</v>
      </c>
      <c r="W9853" t="s">
        <v>45</v>
      </c>
      <c r="X9853">
        <v>1</v>
      </c>
      <c r="Y9853" t="str">
        <f>IF(tblRides[[#This Row],[supply_demand_ratio]]&lt;0.8,"Below 0.8",IF(tblRides[[#This Row],[supply_demand_ratio]]&lt;1,"Between 0.8-1.0",IF(tblRides[[#This Row],[supply_demand_ratio]]&lt;=1.2,"Between 1.0-1.2","Above 1.2")))</f>
        <v>Below 0.8</v>
      </c>
    </row>
    <row r="9854" spans="1:25" x14ac:dyDescent="0.3">
      <c r="A9854" t="s">
        <v>9909</v>
      </c>
      <c r="B9854" s="1">
        <v>46111.834027777775</v>
      </c>
      <c r="C9854" s="2">
        <v>46111</v>
      </c>
      <c r="D9854">
        <v>20</v>
      </c>
      <c r="E9854" t="s">
        <v>36</v>
      </c>
      <c r="F9854" t="s">
        <v>34</v>
      </c>
      <c r="G9854">
        <v>6.1</v>
      </c>
      <c r="H9854">
        <v>156.78</v>
      </c>
      <c r="I9854">
        <v>165.34</v>
      </c>
      <c r="J9854">
        <v>1.1000000000000001</v>
      </c>
      <c r="K9854">
        <v>6.7</v>
      </c>
      <c r="L9854">
        <v>5.6</v>
      </c>
      <c r="M9854">
        <v>82</v>
      </c>
      <c r="N9854" t="s">
        <v>27</v>
      </c>
      <c r="O9854">
        <v>0.78700000000000003</v>
      </c>
      <c r="P9854" t="s">
        <v>28</v>
      </c>
      <c r="Q9854" t="s">
        <v>29</v>
      </c>
      <c r="R9854">
        <v>4.58</v>
      </c>
      <c r="S9854">
        <v>0</v>
      </c>
      <c r="T9854">
        <v>8.56</v>
      </c>
      <c r="U9854">
        <v>-1.1000000000000001</v>
      </c>
      <c r="V9854" t="s">
        <v>486</v>
      </c>
      <c r="W9854" t="s">
        <v>45</v>
      </c>
      <c r="X9854">
        <v>1</v>
      </c>
      <c r="Y9854" t="str">
        <f>IF(tblRides[[#This Row],[supply_demand_ratio]]&lt;0.8,"Below 0.8",IF(tblRides[[#This Row],[supply_demand_ratio]]&lt;1,"Between 0.8-1.0",IF(tblRides[[#This Row],[supply_demand_ratio]]&lt;=1.2,"Between 1.0-1.2","Above 1.2")))</f>
        <v>Below 0.8</v>
      </c>
    </row>
    <row r="9855" spans="1:25" x14ac:dyDescent="0.3">
      <c r="A9855" t="s">
        <v>9910</v>
      </c>
      <c r="B9855" s="1">
        <v>46111.84652777778</v>
      </c>
      <c r="C9855" s="2">
        <v>46111</v>
      </c>
      <c r="D9855">
        <v>20</v>
      </c>
      <c r="E9855" t="s">
        <v>25</v>
      </c>
      <c r="F9855" t="s">
        <v>26</v>
      </c>
      <c r="G9855">
        <v>8.5</v>
      </c>
      <c r="H9855">
        <v>199.56</v>
      </c>
      <c r="I9855">
        <v>190.92</v>
      </c>
      <c r="J9855">
        <v>1.3</v>
      </c>
      <c r="K9855">
        <v>12.2</v>
      </c>
      <c r="L9855">
        <v>16.3</v>
      </c>
      <c r="M9855">
        <v>106</v>
      </c>
      <c r="N9855" t="s">
        <v>72</v>
      </c>
      <c r="O9855">
        <v>0.68700000000000006</v>
      </c>
      <c r="P9855" t="s">
        <v>28</v>
      </c>
      <c r="Q9855" t="s">
        <v>29</v>
      </c>
      <c r="R9855">
        <v>5</v>
      </c>
      <c r="S9855">
        <v>26</v>
      </c>
      <c r="T9855">
        <v>-8.64</v>
      </c>
      <c r="U9855">
        <v>4.0999999999999996</v>
      </c>
      <c r="V9855" t="s">
        <v>486</v>
      </c>
      <c r="W9855" t="s">
        <v>77</v>
      </c>
      <c r="X9855">
        <v>1</v>
      </c>
      <c r="Y9855" t="str">
        <f>IF(tblRides[[#This Row],[supply_demand_ratio]]&lt;0.8,"Below 0.8",IF(tblRides[[#This Row],[supply_demand_ratio]]&lt;1,"Between 0.8-1.0",IF(tblRides[[#This Row],[supply_demand_ratio]]&lt;=1.2,"Between 1.0-1.2","Above 1.2")))</f>
        <v>Below 0.8</v>
      </c>
    </row>
    <row r="9856" spans="1:25" x14ac:dyDescent="0.3">
      <c r="A9856" t="s">
        <v>9911</v>
      </c>
      <c r="B9856" s="1">
        <v>46111.849305555559</v>
      </c>
      <c r="C9856" s="2">
        <v>46111</v>
      </c>
      <c r="D9856">
        <v>20</v>
      </c>
      <c r="E9856" t="s">
        <v>36</v>
      </c>
      <c r="F9856" t="s">
        <v>26</v>
      </c>
      <c r="G9856">
        <v>14.8</v>
      </c>
      <c r="H9856">
        <v>343.31</v>
      </c>
      <c r="I9856">
        <v>328.98</v>
      </c>
      <c r="J9856">
        <v>1.2</v>
      </c>
      <c r="K9856">
        <v>9.6999999999999993</v>
      </c>
      <c r="L9856">
        <v>7.4</v>
      </c>
      <c r="M9856">
        <v>72</v>
      </c>
      <c r="N9856" t="s">
        <v>27</v>
      </c>
      <c r="O9856">
        <v>0.61799999999999999</v>
      </c>
      <c r="P9856" t="s">
        <v>28</v>
      </c>
      <c r="Q9856" t="s">
        <v>29</v>
      </c>
      <c r="R9856">
        <v>4.76</v>
      </c>
      <c r="S9856">
        <v>83</v>
      </c>
      <c r="T9856">
        <v>-14.33</v>
      </c>
      <c r="U9856">
        <v>-2.2999999999999998</v>
      </c>
      <c r="V9856" t="s">
        <v>486</v>
      </c>
      <c r="W9856" t="s">
        <v>45</v>
      </c>
      <c r="X9856">
        <v>1</v>
      </c>
      <c r="Y9856" t="str">
        <f>IF(tblRides[[#This Row],[supply_demand_ratio]]&lt;0.8,"Below 0.8",IF(tblRides[[#This Row],[supply_demand_ratio]]&lt;1,"Between 0.8-1.0",IF(tblRides[[#This Row],[supply_demand_ratio]]&lt;=1.2,"Between 1.0-1.2","Above 1.2")))</f>
        <v>Below 0.8</v>
      </c>
    </row>
    <row r="9857" spans="1:25" x14ac:dyDescent="0.3">
      <c r="A9857" t="s">
        <v>9912</v>
      </c>
      <c r="B9857" s="1">
        <v>46111.857638888891</v>
      </c>
      <c r="C9857" s="2">
        <v>46111</v>
      </c>
      <c r="D9857">
        <v>20</v>
      </c>
      <c r="E9857" t="s">
        <v>33</v>
      </c>
      <c r="F9857" t="s">
        <v>26</v>
      </c>
      <c r="G9857">
        <v>6.8</v>
      </c>
      <c r="H9857">
        <v>154.26</v>
      </c>
      <c r="J9857">
        <v>1.2</v>
      </c>
      <c r="K9857">
        <v>8</v>
      </c>
      <c r="M9857">
        <v>79</v>
      </c>
      <c r="N9857" t="s">
        <v>27</v>
      </c>
      <c r="O9857">
        <v>0.90200000000000002</v>
      </c>
      <c r="P9857" t="s">
        <v>82</v>
      </c>
      <c r="Q9857" t="s">
        <v>83</v>
      </c>
      <c r="R9857">
        <v>4.74</v>
      </c>
      <c r="S9857">
        <v>1</v>
      </c>
      <c r="V9857" t="s">
        <v>486</v>
      </c>
      <c r="W9857" t="s">
        <v>45</v>
      </c>
      <c r="X9857">
        <v>0</v>
      </c>
      <c r="Y9857" t="str">
        <f>IF(tblRides[[#This Row],[supply_demand_ratio]]&lt;0.8,"Below 0.8",IF(tblRides[[#This Row],[supply_demand_ratio]]&lt;1,"Between 0.8-1.0",IF(tblRides[[#This Row],[supply_demand_ratio]]&lt;=1.2,"Between 1.0-1.2","Above 1.2")))</f>
        <v>Between 0.8-1.0</v>
      </c>
    </row>
    <row r="9858" spans="1:25" x14ac:dyDescent="0.3">
      <c r="A9858" t="s">
        <v>9913</v>
      </c>
      <c r="B9858" s="1">
        <v>46111.888194444444</v>
      </c>
      <c r="C9858" s="2">
        <v>46111</v>
      </c>
      <c r="D9858">
        <v>21</v>
      </c>
      <c r="E9858" t="s">
        <v>33</v>
      </c>
      <c r="F9858" t="s">
        <v>26</v>
      </c>
      <c r="G9858">
        <v>0.8</v>
      </c>
      <c r="H9858">
        <v>53.93</v>
      </c>
      <c r="I9858">
        <v>49.18</v>
      </c>
      <c r="J9858">
        <v>1</v>
      </c>
      <c r="K9858">
        <v>3.7</v>
      </c>
      <c r="L9858">
        <v>8</v>
      </c>
      <c r="M9858">
        <v>100</v>
      </c>
      <c r="N9858" t="s">
        <v>27</v>
      </c>
      <c r="O9858">
        <v>1.149</v>
      </c>
      <c r="P9858" t="s">
        <v>28</v>
      </c>
      <c r="Q9858" t="s">
        <v>29</v>
      </c>
      <c r="R9858">
        <v>4.5599999999999996</v>
      </c>
      <c r="S9858">
        <v>13</v>
      </c>
      <c r="T9858">
        <v>-4.75</v>
      </c>
      <c r="U9858">
        <v>4.3</v>
      </c>
      <c r="V9858" t="s">
        <v>486</v>
      </c>
      <c r="W9858" t="s">
        <v>31</v>
      </c>
      <c r="X9858">
        <v>1</v>
      </c>
      <c r="Y9858" t="str">
        <f>IF(tblRides[[#This Row],[supply_demand_ratio]]&lt;0.8,"Below 0.8",IF(tblRides[[#This Row],[supply_demand_ratio]]&lt;1,"Between 0.8-1.0",IF(tblRides[[#This Row],[supply_demand_ratio]]&lt;=1.2,"Between 1.0-1.2","Above 1.2")))</f>
        <v>Between 1.0-1.2</v>
      </c>
    </row>
    <row r="9859" spans="1:25" x14ac:dyDescent="0.3">
      <c r="A9859" t="s">
        <v>9914</v>
      </c>
      <c r="B9859" s="1">
        <v>46111.895833333336</v>
      </c>
      <c r="C9859" s="2">
        <v>46111</v>
      </c>
      <c r="D9859">
        <v>21</v>
      </c>
      <c r="E9859" t="s">
        <v>25</v>
      </c>
      <c r="F9859" t="s">
        <v>26</v>
      </c>
      <c r="G9859">
        <v>5.3</v>
      </c>
      <c r="H9859">
        <v>123.29</v>
      </c>
      <c r="I9859">
        <v>124.1</v>
      </c>
      <c r="J9859">
        <v>1.1000000000000001</v>
      </c>
      <c r="K9859">
        <v>5.2</v>
      </c>
      <c r="L9859">
        <v>10</v>
      </c>
      <c r="M9859">
        <v>117</v>
      </c>
      <c r="N9859" t="s">
        <v>27</v>
      </c>
      <c r="O9859">
        <v>0.875</v>
      </c>
      <c r="P9859" t="s">
        <v>28</v>
      </c>
      <c r="Q9859" t="s">
        <v>29</v>
      </c>
      <c r="R9859">
        <v>4.43</v>
      </c>
      <c r="S9859">
        <v>1</v>
      </c>
      <c r="T9859">
        <v>0.81</v>
      </c>
      <c r="U9859">
        <v>4.8</v>
      </c>
      <c r="V9859" t="s">
        <v>486</v>
      </c>
      <c r="W9859" t="s">
        <v>45</v>
      </c>
      <c r="X9859">
        <v>1</v>
      </c>
      <c r="Y9859" t="str">
        <f>IF(tblRides[[#This Row],[supply_demand_ratio]]&lt;0.8,"Below 0.8",IF(tblRides[[#This Row],[supply_demand_ratio]]&lt;1,"Between 0.8-1.0",IF(tblRides[[#This Row],[supply_demand_ratio]]&lt;=1.2,"Between 1.0-1.2","Above 1.2")))</f>
        <v>Between 0.8-1.0</v>
      </c>
    </row>
    <row r="9860" spans="1:25" x14ac:dyDescent="0.3">
      <c r="A9860" t="s">
        <v>9915</v>
      </c>
      <c r="B9860" s="1">
        <v>46111.913888888892</v>
      </c>
      <c r="C9860" s="2">
        <v>46111</v>
      </c>
      <c r="D9860">
        <v>21</v>
      </c>
      <c r="E9860" t="s">
        <v>25</v>
      </c>
      <c r="F9860" t="s">
        <v>26</v>
      </c>
      <c r="G9860">
        <v>5.9</v>
      </c>
      <c r="H9860">
        <v>151.9</v>
      </c>
      <c r="J9860">
        <v>1.3</v>
      </c>
      <c r="K9860">
        <v>8.4</v>
      </c>
      <c r="L9860">
        <v>11</v>
      </c>
      <c r="M9860">
        <v>87</v>
      </c>
      <c r="N9860" t="s">
        <v>27</v>
      </c>
      <c r="O9860">
        <v>0.61199999999999999</v>
      </c>
      <c r="P9860" t="s">
        <v>58</v>
      </c>
      <c r="Q9860" t="s">
        <v>59</v>
      </c>
      <c r="R9860">
        <v>4.7300000000000004</v>
      </c>
      <c r="S9860">
        <v>19</v>
      </c>
      <c r="U9860">
        <v>2.6</v>
      </c>
      <c r="V9860" t="s">
        <v>486</v>
      </c>
      <c r="W9860" t="s">
        <v>45</v>
      </c>
      <c r="X9860">
        <v>0</v>
      </c>
      <c r="Y9860" t="str">
        <f>IF(tblRides[[#This Row],[supply_demand_ratio]]&lt;0.8,"Below 0.8",IF(tblRides[[#This Row],[supply_demand_ratio]]&lt;1,"Between 0.8-1.0",IF(tblRides[[#This Row],[supply_demand_ratio]]&lt;=1.2,"Between 1.0-1.2","Above 1.2")))</f>
        <v>Below 0.8</v>
      </c>
    </row>
    <row r="9861" spans="1:25" x14ac:dyDescent="0.3">
      <c r="A9861" t="s">
        <v>9916</v>
      </c>
      <c r="B9861" s="1">
        <v>46111.917361111111</v>
      </c>
      <c r="C9861" s="2">
        <v>46111</v>
      </c>
      <c r="D9861">
        <v>22</v>
      </c>
      <c r="E9861" t="s">
        <v>43</v>
      </c>
      <c r="F9861" t="s">
        <v>34</v>
      </c>
      <c r="G9861">
        <v>3.1</v>
      </c>
      <c r="H9861">
        <v>90.93</v>
      </c>
      <c r="I9861">
        <v>88.6</v>
      </c>
      <c r="J9861">
        <v>1</v>
      </c>
      <c r="K9861">
        <v>3.4</v>
      </c>
      <c r="L9861">
        <v>7.7</v>
      </c>
      <c r="M9861">
        <v>64</v>
      </c>
      <c r="N9861" t="s">
        <v>41</v>
      </c>
      <c r="O9861">
        <v>1.9359999999999999</v>
      </c>
      <c r="P9861" t="s">
        <v>28</v>
      </c>
      <c r="Q9861" t="s">
        <v>29</v>
      </c>
      <c r="R9861">
        <v>4.79</v>
      </c>
      <c r="S9861">
        <v>0</v>
      </c>
      <c r="T9861">
        <v>-2.33</v>
      </c>
      <c r="U9861">
        <v>4.3</v>
      </c>
      <c r="V9861" t="s">
        <v>486</v>
      </c>
      <c r="W9861" t="s">
        <v>31</v>
      </c>
      <c r="X9861">
        <v>1</v>
      </c>
      <c r="Y9861" t="str">
        <f>IF(tblRides[[#This Row],[supply_demand_ratio]]&lt;0.8,"Below 0.8",IF(tblRides[[#This Row],[supply_demand_ratio]]&lt;1,"Between 0.8-1.0",IF(tblRides[[#This Row],[supply_demand_ratio]]&lt;=1.2,"Between 1.0-1.2","Above 1.2")))</f>
        <v>Above 1.2</v>
      </c>
    </row>
    <row r="9862" spans="1:25" x14ac:dyDescent="0.3">
      <c r="A9862" t="s">
        <v>9917</v>
      </c>
      <c r="B9862" s="1">
        <v>46111.921527777777</v>
      </c>
      <c r="C9862" s="2">
        <v>46111</v>
      </c>
      <c r="D9862">
        <v>22</v>
      </c>
      <c r="E9862" t="s">
        <v>25</v>
      </c>
      <c r="F9862" t="s">
        <v>26</v>
      </c>
      <c r="G9862">
        <v>1.8</v>
      </c>
      <c r="H9862">
        <v>80.150000000000006</v>
      </c>
      <c r="J9862">
        <v>1.1000000000000001</v>
      </c>
      <c r="K9862">
        <v>5.3</v>
      </c>
      <c r="L9862">
        <v>7.4</v>
      </c>
      <c r="M9862">
        <v>113</v>
      </c>
      <c r="N9862" t="s">
        <v>27</v>
      </c>
      <c r="O9862">
        <v>0.89500000000000002</v>
      </c>
      <c r="P9862" t="s">
        <v>37</v>
      </c>
      <c r="Q9862" t="s">
        <v>103</v>
      </c>
      <c r="R9862">
        <v>4.43</v>
      </c>
      <c r="S9862">
        <v>4</v>
      </c>
      <c r="U9862">
        <v>2.1</v>
      </c>
      <c r="V9862" t="s">
        <v>486</v>
      </c>
      <c r="W9862" t="s">
        <v>45</v>
      </c>
      <c r="X9862">
        <v>0</v>
      </c>
      <c r="Y9862" t="str">
        <f>IF(tblRides[[#This Row],[supply_demand_ratio]]&lt;0.8,"Below 0.8",IF(tblRides[[#This Row],[supply_demand_ratio]]&lt;1,"Between 0.8-1.0",IF(tblRides[[#This Row],[supply_demand_ratio]]&lt;=1.2,"Between 1.0-1.2","Above 1.2")))</f>
        <v>Between 0.8-1.0</v>
      </c>
    </row>
    <row r="9863" spans="1:25" x14ac:dyDescent="0.3">
      <c r="A9863" t="s">
        <v>9918</v>
      </c>
      <c r="B9863" s="1">
        <v>46111.931944444441</v>
      </c>
      <c r="C9863" s="2">
        <v>46111</v>
      </c>
      <c r="D9863">
        <v>22</v>
      </c>
      <c r="E9863" t="s">
        <v>36</v>
      </c>
      <c r="F9863" t="s">
        <v>34</v>
      </c>
      <c r="G9863">
        <v>2.2000000000000002</v>
      </c>
      <c r="H9863">
        <v>78.69</v>
      </c>
      <c r="I9863">
        <v>76.56</v>
      </c>
      <c r="J9863">
        <v>1.1000000000000001</v>
      </c>
      <c r="K9863">
        <v>6.9</v>
      </c>
      <c r="L9863">
        <v>6.3</v>
      </c>
      <c r="M9863">
        <v>121</v>
      </c>
      <c r="N9863" t="s">
        <v>41</v>
      </c>
      <c r="O9863">
        <v>1.4870000000000001</v>
      </c>
      <c r="P9863" t="s">
        <v>28</v>
      </c>
      <c r="Q9863" t="s">
        <v>29</v>
      </c>
      <c r="R9863">
        <v>4.8899999999999997</v>
      </c>
      <c r="S9863">
        <v>0</v>
      </c>
      <c r="T9863">
        <v>-2.13</v>
      </c>
      <c r="U9863">
        <v>-0.6</v>
      </c>
      <c r="V9863" t="s">
        <v>486</v>
      </c>
      <c r="W9863" t="s">
        <v>45</v>
      </c>
      <c r="X9863">
        <v>1</v>
      </c>
      <c r="Y9863" t="str">
        <f>IF(tblRides[[#This Row],[supply_demand_ratio]]&lt;0.8,"Below 0.8",IF(tblRides[[#This Row],[supply_demand_ratio]]&lt;1,"Between 0.8-1.0",IF(tblRides[[#This Row],[supply_demand_ratio]]&lt;=1.2,"Between 1.0-1.2","Above 1.2")))</f>
        <v>Above 1.2</v>
      </c>
    </row>
    <row r="9864" spans="1:25" x14ac:dyDescent="0.3">
      <c r="A9864" t="s">
        <v>9919</v>
      </c>
      <c r="B9864" s="1">
        <v>46111.935416666667</v>
      </c>
      <c r="C9864" s="2">
        <v>46111</v>
      </c>
      <c r="D9864">
        <v>22</v>
      </c>
      <c r="E9864" t="s">
        <v>43</v>
      </c>
      <c r="F9864" t="s">
        <v>26</v>
      </c>
      <c r="G9864">
        <v>15.1</v>
      </c>
      <c r="H9864">
        <v>273.47000000000003</v>
      </c>
      <c r="I9864">
        <v>286.08999999999997</v>
      </c>
      <c r="J9864">
        <v>1</v>
      </c>
      <c r="K9864">
        <v>4.8</v>
      </c>
      <c r="L9864">
        <v>9.3000000000000007</v>
      </c>
      <c r="M9864">
        <v>63</v>
      </c>
      <c r="N9864" t="s">
        <v>41</v>
      </c>
      <c r="O9864">
        <v>1.621</v>
      </c>
      <c r="P9864" t="s">
        <v>28</v>
      </c>
      <c r="Q9864" t="s">
        <v>29</v>
      </c>
      <c r="R9864">
        <v>4.62</v>
      </c>
      <c r="S9864">
        <v>7</v>
      </c>
      <c r="T9864">
        <v>12.62</v>
      </c>
      <c r="U9864">
        <v>4.5</v>
      </c>
      <c r="V9864" t="s">
        <v>486</v>
      </c>
      <c r="W9864" t="s">
        <v>31</v>
      </c>
      <c r="X9864">
        <v>1</v>
      </c>
      <c r="Y9864" t="str">
        <f>IF(tblRides[[#This Row],[supply_demand_ratio]]&lt;0.8,"Below 0.8",IF(tblRides[[#This Row],[supply_demand_ratio]]&lt;1,"Between 0.8-1.0",IF(tblRides[[#This Row],[supply_demand_ratio]]&lt;=1.2,"Between 1.0-1.2","Above 1.2")))</f>
        <v>Above 1.2</v>
      </c>
    </row>
    <row r="9865" spans="1:25" x14ac:dyDescent="0.3">
      <c r="A9865" t="s">
        <v>9920</v>
      </c>
      <c r="B9865" s="1">
        <v>46111.95416666667</v>
      </c>
      <c r="C9865" s="2">
        <v>46111</v>
      </c>
      <c r="D9865">
        <v>22</v>
      </c>
      <c r="E9865" t="s">
        <v>25</v>
      </c>
      <c r="F9865" t="s">
        <v>26</v>
      </c>
      <c r="G9865">
        <v>9.1999999999999993</v>
      </c>
      <c r="H9865">
        <v>182.52</v>
      </c>
      <c r="I9865">
        <v>187.55</v>
      </c>
      <c r="J9865">
        <v>1.1000000000000001</v>
      </c>
      <c r="K9865">
        <v>2.1</v>
      </c>
      <c r="L9865">
        <v>1</v>
      </c>
      <c r="M9865">
        <v>101</v>
      </c>
      <c r="N9865" t="s">
        <v>27</v>
      </c>
      <c r="O9865">
        <v>0.875</v>
      </c>
      <c r="P9865" t="s">
        <v>28</v>
      </c>
      <c r="Q9865" t="s">
        <v>29</v>
      </c>
      <c r="R9865">
        <v>4.79</v>
      </c>
      <c r="S9865">
        <v>9</v>
      </c>
      <c r="T9865">
        <v>5.03</v>
      </c>
      <c r="U9865">
        <v>-1.1000000000000001</v>
      </c>
      <c r="V9865" t="s">
        <v>486</v>
      </c>
      <c r="W9865" t="s">
        <v>31</v>
      </c>
      <c r="X9865">
        <v>1</v>
      </c>
      <c r="Y9865" t="str">
        <f>IF(tblRides[[#This Row],[supply_demand_ratio]]&lt;0.8,"Below 0.8",IF(tblRides[[#This Row],[supply_demand_ratio]]&lt;1,"Between 0.8-1.0",IF(tblRides[[#This Row],[supply_demand_ratio]]&lt;=1.2,"Between 1.0-1.2","Above 1.2")))</f>
        <v>Between 0.8-1.0</v>
      </c>
    </row>
    <row r="9866" spans="1:25" x14ac:dyDescent="0.3">
      <c r="A9866" t="s">
        <v>9921</v>
      </c>
      <c r="B9866" s="1">
        <v>46111.959722222222</v>
      </c>
      <c r="C9866" s="2">
        <v>46111</v>
      </c>
      <c r="D9866">
        <v>23</v>
      </c>
      <c r="E9866" t="s">
        <v>25</v>
      </c>
      <c r="F9866" t="s">
        <v>26</v>
      </c>
      <c r="G9866">
        <v>2</v>
      </c>
      <c r="H9866">
        <v>76.56</v>
      </c>
      <c r="J9866">
        <v>1</v>
      </c>
      <c r="K9866">
        <v>6.2</v>
      </c>
      <c r="L9866">
        <v>8.6999999999999993</v>
      </c>
      <c r="M9866">
        <v>121</v>
      </c>
      <c r="N9866" t="s">
        <v>27</v>
      </c>
      <c r="O9866">
        <v>0.95399999999999996</v>
      </c>
      <c r="P9866" t="s">
        <v>58</v>
      </c>
      <c r="Q9866" t="s">
        <v>108</v>
      </c>
      <c r="R9866">
        <v>4.7300000000000004</v>
      </c>
      <c r="S9866">
        <v>7</v>
      </c>
      <c r="U9866">
        <v>2.5</v>
      </c>
      <c r="V9866" t="s">
        <v>486</v>
      </c>
      <c r="W9866" t="s">
        <v>45</v>
      </c>
      <c r="X9866">
        <v>0</v>
      </c>
      <c r="Y9866" t="str">
        <f>IF(tblRides[[#This Row],[supply_demand_ratio]]&lt;0.8,"Below 0.8",IF(tblRides[[#This Row],[supply_demand_ratio]]&lt;1,"Between 0.8-1.0",IF(tblRides[[#This Row],[supply_demand_ratio]]&lt;=1.2,"Between 1.0-1.2","Above 1.2")))</f>
        <v>Between 0.8-1.0</v>
      </c>
    </row>
    <row r="9867" spans="1:25" x14ac:dyDescent="0.3">
      <c r="A9867" t="s">
        <v>9922</v>
      </c>
      <c r="B9867" s="1">
        <v>46111.974305555559</v>
      </c>
      <c r="C9867" s="2">
        <v>46111</v>
      </c>
      <c r="D9867">
        <v>23</v>
      </c>
      <c r="E9867" t="s">
        <v>25</v>
      </c>
      <c r="F9867" t="s">
        <v>26</v>
      </c>
      <c r="G9867">
        <v>4.5</v>
      </c>
      <c r="H9867">
        <v>117.14</v>
      </c>
      <c r="J9867">
        <v>1</v>
      </c>
      <c r="K9867">
        <v>3.4</v>
      </c>
      <c r="L9867">
        <v>2.9</v>
      </c>
      <c r="M9867">
        <v>115</v>
      </c>
      <c r="N9867" t="s">
        <v>27</v>
      </c>
      <c r="O9867">
        <v>1.0329999999999999</v>
      </c>
      <c r="P9867" t="s">
        <v>37</v>
      </c>
      <c r="Q9867" t="s">
        <v>38</v>
      </c>
      <c r="R9867">
        <v>4.7</v>
      </c>
      <c r="S9867">
        <v>4</v>
      </c>
      <c r="U9867">
        <v>-0.5</v>
      </c>
      <c r="V9867" t="s">
        <v>486</v>
      </c>
      <c r="W9867" t="s">
        <v>31</v>
      </c>
      <c r="X9867">
        <v>0</v>
      </c>
      <c r="Y9867" t="str">
        <f>IF(tblRides[[#This Row],[supply_demand_ratio]]&lt;0.8,"Below 0.8",IF(tblRides[[#This Row],[supply_demand_ratio]]&lt;1,"Between 0.8-1.0",IF(tblRides[[#This Row],[supply_demand_ratio]]&lt;=1.2,"Between 1.0-1.2","Above 1.2")))</f>
        <v>Between 1.0-1.2</v>
      </c>
    </row>
    <row r="9868" spans="1:25" x14ac:dyDescent="0.3">
      <c r="A9868" t="s">
        <v>9923</v>
      </c>
      <c r="B9868" s="1">
        <v>46112.01666666667</v>
      </c>
      <c r="C9868" s="2">
        <v>46112</v>
      </c>
      <c r="D9868">
        <v>0</v>
      </c>
      <c r="E9868" t="s">
        <v>43</v>
      </c>
      <c r="F9868" t="s">
        <v>26</v>
      </c>
      <c r="G9868">
        <v>0.7</v>
      </c>
      <c r="H9868">
        <v>49.85</v>
      </c>
      <c r="I9868">
        <v>49.23</v>
      </c>
      <c r="J9868">
        <v>1</v>
      </c>
      <c r="K9868">
        <v>3.1</v>
      </c>
      <c r="L9868">
        <v>4</v>
      </c>
      <c r="M9868">
        <v>55</v>
      </c>
      <c r="N9868" t="s">
        <v>41</v>
      </c>
      <c r="O9868">
        <v>1.575</v>
      </c>
      <c r="P9868" t="s">
        <v>28</v>
      </c>
      <c r="Q9868" t="s">
        <v>29</v>
      </c>
      <c r="R9868">
        <v>5</v>
      </c>
      <c r="S9868">
        <v>3</v>
      </c>
      <c r="T9868">
        <v>-0.62</v>
      </c>
      <c r="U9868">
        <v>0.9</v>
      </c>
      <c r="V9868" t="s">
        <v>587</v>
      </c>
      <c r="W9868" t="s">
        <v>31</v>
      </c>
      <c r="X9868">
        <v>1</v>
      </c>
      <c r="Y9868" t="str">
        <f>IF(tblRides[[#This Row],[supply_demand_ratio]]&lt;0.8,"Below 0.8",IF(tblRides[[#This Row],[supply_demand_ratio]]&lt;1,"Between 0.8-1.0",IF(tblRides[[#This Row],[supply_demand_ratio]]&lt;=1.2,"Between 1.0-1.2","Above 1.2")))</f>
        <v>Above 1.2</v>
      </c>
    </row>
    <row r="9869" spans="1:25" x14ac:dyDescent="0.3">
      <c r="A9869" t="s">
        <v>9924</v>
      </c>
      <c r="B9869" s="1">
        <v>46112.017361111109</v>
      </c>
      <c r="C9869" s="2">
        <v>46112</v>
      </c>
      <c r="D9869">
        <v>0</v>
      </c>
      <c r="E9869" t="s">
        <v>25</v>
      </c>
      <c r="F9869" t="s">
        <v>34</v>
      </c>
      <c r="G9869">
        <v>5.0999999999999996</v>
      </c>
      <c r="H9869">
        <v>152.76</v>
      </c>
      <c r="I9869">
        <v>157.21</v>
      </c>
      <c r="J9869">
        <v>1.2</v>
      </c>
      <c r="K9869">
        <v>9.8000000000000007</v>
      </c>
      <c r="L9869">
        <v>17.7</v>
      </c>
      <c r="M9869">
        <v>124</v>
      </c>
      <c r="N9869" t="s">
        <v>27</v>
      </c>
      <c r="O9869">
        <v>0.94799999999999995</v>
      </c>
      <c r="P9869" t="s">
        <v>28</v>
      </c>
      <c r="Q9869" t="s">
        <v>29</v>
      </c>
      <c r="R9869">
        <v>4.83</v>
      </c>
      <c r="S9869">
        <v>0</v>
      </c>
      <c r="T9869">
        <v>4.45</v>
      </c>
      <c r="U9869">
        <v>7.9</v>
      </c>
      <c r="V9869" t="s">
        <v>587</v>
      </c>
      <c r="W9869" t="s">
        <v>45</v>
      </c>
      <c r="X9869">
        <v>1</v>
      </c>
      <c r="Y9869" t="str">
        <f>IF(tblRides[[#This Row],[supply_demand_ratio]]&lt;0.8,"Below 0.8",IF(tblRides[[#This Row],[supply_demand_ratio]]&lt;1,"Between 0.8-1.0",IF(tblRides[[#This Row],[supply_demand_ratio]]&lt;=1.2,"Between 1.0-1.2","Above 1.2")))</f>
        <v>Between 0.8-1.0</v>
      </c>
    </row>
    <row r="9870" spans="1:25" x14ac:dyDescent="0.3">
      <c r="A9870" t="s">
        <v>9925</v>
      </c>
      <c r="B9870" s="1">
        <v>46112.018055555556</v>
      </c>
      <c r="C9870" s="2">
        <v>46112</v>
      </c>
      <c r="D9870">
        <v>0</v>
      </c>
      <c r="E9870" t="s">
        <v>33</v>
      </c>
      <c r="F9870" t="s">
        <v>34</v>
      </c>
      <c r="G9870">
        <v>1.6</v>
      </c>
      <c r="H9870">
        <v>64.430000000000007</v>
      </c>
      <c r="I9870">
        <v>66.099999999999994</v>
      </c>
      <c r="J9870">
        <v>1</v>
      </c>
      <c r="K9870">
        <v>4.5</v>
      </c>
      <c r="L9870">
        <v>7.2</v>
      </c>
      <c r="M9870">
        <v>97</v>
      </c>
      <c r="N9870" t="s">
        <v>41</v>
      </c>
      <c r="O9870">
        <v>1.5149999999999999</v>
      </c>
      <c r="P9870" t="s">
        <v>28</v>
      </c>
      <c r="Q9870" t="s">
        <v>29</v>
      </c>
      <c r="R9870">
        <v>4.7300000000000004</v>
      </c>
      <c r="S9870">
        <v>0</v>
      </c>
      <c r="T9870">
        <v>1.67</v>
      </c>
      <c r="U9870">
        <v>2.7</v>
      </c>
      <c r="V9870" t="s">
        <v>587</v>
      </c>
      <c r="W9870" t="s">
        <v>31</v>
      </c>
      <c r="X9870">
        <v>1</v>
      </c>
      <c r="Y9870" t="str">
        <f>IF(tblRides[[#This Row],[supply_demand_ratio]]&lt;0.8,"Below 0.8",IF(tblRides[[#This Row],[supply_demand_ratio]]&lt;1,"Between 0.8-1.0",IF(tblRides[[#This Row],[supply_demand_ratio]]&lt;=1.2,"Between 1.0-1.2","Above 1.2")))</f>
        <v>Above 1.2</v>
      </c>
    </row>
    <row r="9871" spans="1:25" x14ac:dyDescent="0.3">
      <c r="A9871" t="s">
        <v>9926</v>
      </c>
      <c r="B9871" s="1">
        <v>46112.021527777775</v>
      </c>
      <c r="C9871" s="2">
        <v>46112</v>
      </c>
      <c r="D9871">
        <v>0</v>
      </c>
      <c r="E9871" t="s">
        <v>25</v>
      </c>
      <c r="F9871" t="s">
        <v>26</v>
      </c>
      <c r="G9871">
        <v>12.6</v>
      </c>
      <c r="H9871">
        <v>220.42</v>
      </c>
      <c r="I9871">
        <v>209.74</v>
      </c>
      <c r="J9871">
        <v>1</v>
      </c>
      <c r="K9871">
        <v>8.6</v>
      </c>
      <c r="L9871">
        <v>7.6</v>
      </c>
      <c r="M9871">
        <v>131</v>
      </c>
      <c r="N9871" t="s">
        <v>41</v>
      </c>
      <c r="O9871">
        <v>1.3069999999999999</v>
      </c>
      <c r="P9871" t="s">
        <v>28</v>
      </c>
      <c r="Q9871" t="s">
        <v>29</v>
      </c>
      <c r="R9871">
        <v>4.8499999999999996</v>
      </c>
      <c r="S9871">
        <v>17</v>
      </c>
      <c r="T9871">
        <v>-10.68</v>
      </c>
      <c r="U9871">
        <v>-1</v>
      </c>
      <c r="V9871" t="s">
        <v>587</v>
      </c>
      <c r="W9871" t="s">
        <v>45</v>
      </c>
      <c r="X9871">
        <v>1</v>
      </c>
      <c r="Y9871" t="str">
        <f>IF(tblRides[[#This Row],[supply_demand_ratio]]&lt;0.8,"Below 0.8",IF(tblRides[[#This Row],[supply_demand_ratio]]&lt;1,"Between 0.8-1.0",IF(tblRides[[#This Row],[supply_demand_ratio]]&lt;=1.2,"Between 1.0-1.2","Above 1.2")))</f>
        <v>Above 1.2</v>
      </c>
    </row>
    <row r="9872" spans="1:25" x14ac:dyDescent="0.3">
      <c r="A9872" t="s">
        <v>9927</v>
      </c>
      <c r="B9872" s="1">
        <v>46112.025694444441</v>
      </c>
      <c r="C9872" s="2">
        <v>46112</v>
      </c>
      <c r="D9872">
        <v>0</v>
      </c>
      <c r="E9872" t="s">
        <v>33</v>
      </c>
      <c r="F9872" t="s">
        <v>34</v>
      </c>
      <c r="G9872">
        <v>16</v>
      </c>
      <c r="H9872">
        <v>351.41</v>
      </c>
      <c r="J9872">
        <v>1.1000000000000001</v>
      </c>
      <c r="K9872">
        <v>2.6</v>
      </c>
      <c r="L9872">
        <v>1</v>
      </c>
      <c r="M9872">
        <v>106</v>
      </c>
      <c r="N9872" t="s">
        <v>41</v>
      </c>
      <c r="O9872">
        <v>2.2000000000000002</v>
      </c>
      <c r="P9872" t="s">
        <v>58</v>
      </c>
      <c r="Q9872" t="s">
        <v>59</v>
      </c>
      <c r="R9872">
        <v>4.6399999999999997</v>
      </c>
      <c r="S9872">
        <v>0</v>
      </c>
      <c r="U9872">
        <v>-1.6</v>
      </c>
      <c r="V9872" t="s">
        <v>587</v>
      </c>
      <c r="W9872" t="s">
        <v>31</v>
      </c>
      <c r="X9872">
        <v>0</v>
      </c>
      <c r="Y9872" t="str">
        <f>IF(tblRides[[#This Row],[supply_demand_ratio]]&lt;0.8,"Below 0.8",IF(tblRides[[#This Row],[supply_demand_ratio]]&lt;1,"Between 0.8-1.0",IF(tblRides[[#This Row],[supply_demand_ratio]]&lt;=1.2,"Between 1.0-1.2","Above 1.2")))</f>
        <v>Above 1.2</v>
      </c>
    </row>
    <row r="9873" spans="1:25" x14ac:dyDescent="0.3">
      <c r="A9873" t="s">
        <v>9928</v>
      </c>
      <c r="B9873" s="1">
        <v>46112.049305555556</v>
      </c>
      <c r="C9873" s="2">
        <v>46112</v>
      </c>
      <c r="D9873">
        <v>1</v>
      </c>
      <c r="E9873" t="s">
        <v>62</v>
      </c>
      <c r="F9873" t="s">
        <v>26</v>
      </c>
      <c r="G9873">
        <v>16.5</v>
      </c>
      <c r="H9873">
        <v>275.11</v>
      </c>
      <c r="J9873">
        <v>1</v>
      </c>
      <c r="K9873">
        <v>2.8</v>
      </c>
      <c r="M9873">
        <v>60</v>
      </c>
      <c r="N9873" t="s">
        <v>41</v>
      </c>
      <c r="O9873">
        <v>2.0499999999999998</v>
      </c>
      <c r="P9873" t="s">
        <v>82</v>
      </c>
      <c r="Q9873" t="s">
        <v>83</v>
      </c>
      <c r="R9873">
        <v>4.88</v>
      </c>
      <c r="S9873">
        <v>1</v>
      </c>
      <c r="V9873" t="s">
        <v>587</v>
      </c>
      <c r="W9873" t="s">
        <v>31</v>
      </c>
      <c r="X9873">
        <v>0</v>
      </c>
      <c r="Y9873" t="str">
        <f>IF(tblRides[[#This Row],[supply_demand_ratio]]&lt;0.8,"Below 0.8",IF(tblRides[[#This Row],[supply_demand_ratio]]&lt;1,"Between 0.8-1.0",IF(tblRides[[#This Row],[supply_demand_ratio]]&lt;=1.2,"Between 1.0-1.2","Above 1.2")))</f>
        <v>Above 1.2</v>
      </c>
    </row>
    <row r="9874" spans="1:25" x14ac:dyDescent="0.3">
      <c r="A9874" t="s">
        <v>9929</v>
      </c>
      <c r="B9874" s="1">
        <v>46112.055555555555</v>
      </c>
      <c r="C9874" s="2">
        <v>46112</v>
      </c>
      <c r="D9874">
        <v>1</v>
      </c>
      <c r="E9874" t="s">
        <v>36</v>
      </c>
      <c r="F9874" t="s">
        <v>26</v>
      </c>
      <c r="G9874">
        <v>2.7</v>
      </c>
      <c r="H9874">
        <v>85.87</v>
      </c>
      <c r="I9874">
        <v>89.26</v>
      </c>
      <c r="J9874">
        <v>1</v>
      </c>
      <c r="K9874">
        <v>3.2</v>
      </c>
      <c r="L9874">
        <v>6.8</v>
      </c>
      <c r="M9874">
        <v>101</v>
      </c>
      <c r="N9874" t="s">
        <v>41</v>
      </c>
      <c r="O9874">
        <v>1.3160000000000001</v>
      </c>
      <c r="P9874" t="s">
        <v>28</v>
      </c>
      <c r="Q9874" t="s">
        <v>29</v>
      </c>
      <c r="R9874">
        <v>4.7699999999999996</v>
      </c>
      <c r="S9874">
        <v>9</v>
      </c>
      <c r="T9874">
        <v>3.39</v>
      </c>
      <c r="U9874">
        <v>3.6</v>
      </c>
      <c r="V9874" t="s">
        <v>587</v>
      </c>
      <c r="W9874" t="s">
        <v>31</v>
      </c>
      <c r="X9874">
        <v>1</v>
      </c>
      <c r="Y9874" t="str">
        <f>IF(tblRides[[#This Row],[supply_demand_ratio]]&lt;0.8,"Below 0.8",IF(tblRides[[#This Row],[supply_demand_ratio]]&lt;1,"Between 0.8-1.0",IF(tblRides[[#This Row],[supply_demand_ratio]]&lt;=1.2,"Between 1.0-1.2","Above 1.2")))</f>
        <v>Above 1.2</v>
      </c>
    </row>
    <row r="9875" spans="1:25" x14ac:dyDescent="0.3">
      <c r="A9875" t="s">
        <v>9930</v>
      </c>
      <c r="B9875" s="1">
        <v>46112.068749999999</v>
      </c>
      <c r="C9875" s="2">
        <v>46112</v>
      </c>
      <c r="D9875">
        <v>1</v>
      </c>
      <c r="E9875" t="s">
        <v>33</v>
      </c>
      <c r="F9875" t="s">
        <v>26</v>
      </c>
      <c r="G9875">
        <v>1.9</v>
      </c>
      <c r="H9875">
        <v>65.97</v>
      </c>
      <c r="I9875">
        <v>68.459999999999994</v>
      </c>
      <c r="J9875">
        <v>1</v>
      </c>
      <c r="K9875">
        <v>4</v>
      </c>
      <c r="L9875">
        <v>3.4</v>
      </c>
      <c r="M9875">
        <v>91</v>
      </c>
      <c r="N9875" t="s">
        <v>41</v>
      </c>
      <c r="O9875">
        <v>1.3740000000000001</v>
      </c>
      <c r="P9875" t="s">
        <v>28</v>
      </c>
      <c r="Q9875" t="s">
        <v>29</v>
      </c>
      <c r="R9875">
        <v>4.6900000000000004</v>
      </c>
      <c r="S9875">
        <v>11</v>
      </c>
      <c r="T9875">
        <v>2.4900000000000002</v>
      </c>
      <c r="U9875">
        <v>-0.6</v>
      </c>
      <c r="V9875" t="s">
        <v>587</v>
      </c>
      <c r="W9875" t="s">
        <v>31</v>
      </c>
      <c r="X9875">
        <v>1</v>
      </c>
      <c r="Y9875" t="str">
        <f>IF(tblRides[[#This Row],[supply_demand_ratio]]&lt;0.8,"Below 0.8",IF(tblRides[[#This Row],[supply_demand_ratio]]&lt;1,"Between 0.8-1.0",IF(tblRides[[#This Row],[supply_demand_ratio]]&lt;=1.2,"Between 1.0-1.2","Above 1.2")))</f>
        <v>Above 1.2</v>
      </c>
    </row>
    <row r="9876" spans="1:25" x14ac:dyDescent="0.3">
      <c r="A9876" t="s">
        <v>9931</v>
      </c>
      <c r="B9876" s="1">
        <v>46112.070138888892</v>
      </c>
      <c r="C9876" s="2">
        <v>46112</v>
      </c>
      <c r="D9876">
        <v>1</v>
      </c>
      <c r="E9876" t="s">
        <v>43</v>
      </c>
      <c r="F9876" t="s">
        <v>26</v>
      </c>
      <c r="G9876">
        <v>4.8</v>
      </c>
      <c r="H9876">
        <v>123.62</v>
      </c>
      <c r="I9876">
        <v>120.12</v>
      </c>
      <c r="J9876">
        <v>1.1000000000000001</v>
      </c>
      <c r="K9876">
        <v>3.6</v>
      </c>
      <c r="L9876">
        <v>4</v>
      </c>
      <c r="M9876">
        <v>69</v>
      </c>
      <c r="N9876" t="s">
        <v>41</v>
      </c>
      <c r="O9876">
        <v>1.756</v>
      </c>
      <c r="P9876" t="s">
        <v>28</v>
      </c>
      <c r="Q9876" t="s">
        <v>29</v>
      </c>
      <c r="R9876">
        <v>4.66</v>
      </c>
      <c r="S9876">
        <v>37</v>
      </c>
      <c r="T9876">
        <v>-3.5</v>
      </c>
      <c r="U9876">
        <v>0.4</v>
      </c>
      <c r="V9876" t="s">
        <v>587</v>
      </c>
      <c r="W9876" t="s">
        <v>31</v>
      </c>
      <c r="X9876">
        <v>1</v>
      </c>
      <c r="Y9876" t="str">
        <f>IF(tblRides[[#This Row],[supply_demand_ratio]]&lt;0.8,"Below 0.8",IF(tblRides[[#This Row],[supply_demand_ratio]]&lt;1,"Between 0.8-1.0",IF(tblRides[[#This Row],[supply_demand_ratio]]&lt;=1.2,"Between 1.0-1.2","Above 1.2")))</f>
        <v>Above 1.2</v>
      </c>
    </row>
    <row r="9877" spans="1:25" x14ac:dyDescent="0.3">
      <c r="A9877" t="s">
        <v>9932</v>
      </c>
      <c r="B9877" s="1">
        <v>46112.071527777778</v>
      </c>
      <c r="C9877" s="2">
        <v>46112</v>
      </c>
      <c r="D9877">
        <v>1</v>
      </c>
      <c r="E9877" t="s">
        <v>36</v>
      </c>
      <c r="F9877" t="s">
        <v>26</v>
      </c>
      <c r="G9877">
        <v>4.7</v>
      </c>
      <c r="H9877">
        <v>110.69</v>
      </c>
      <c r="I9877">
        <v>112.67</v>
      </c>
      <c r="J9877">
        <v>1</v>
      </c>
      <c r="K9877">
        <v>2.1</v>
      </c>
      <c r="L9877">
        <v>2</v>
      </c>
      <c r="M9877">
        <v>130</v>
      </c>
      <c r="N9877" t="s">
        <v>41</v>
      </c>
      <c r="O9877">
        <v>1.742</v>
      </c>
      <c r="P9877" t="s">
        <v>28</v>
      </c>
      <c r="Q9877" t="s">
        <v>29</v>
      </c>
      <c r="R9877">
        <v>4.6900000000000004</v>
      </c>
      <c r="S9877">
        <v>19</v>
      </c>
      <c r="T9877">
        <v>1.98</v>
      </c>
      <c r="U9877">
        <v>-0.1</v>
      </c>
      <c r="V9877" t="s">
        <v>587</v>
      </c>
      <c r="W9877" t="s">
        <v>31</v>
      </c>
      <c r="X9877">
        <v>1</v>
      </c>
      <c r="Y9877" t="str">
        <f>IF(tblRides[[#This Row],[supply_demand_ratio]]&lt;0.8,"Below 0.8",IF(tblRides[[#This Row],[supply_demand_ratio]]&lt;1,"Between 0.8-1.0",IF(tblRides[[#This Row],[supply_demand_ratio]]&lt;=1.2,"Between 1.0-1.2","Above 1.2")))</f>
        <v>Above 1.2</v>
      </c>
    </row>
    <row r="9878" spans="1:25" x14ac:dyDescent="0.3">
      <c r="A9878" t="s">
        <v>9933</v>
      </c>
      <c r="B9878" s="1">
        <v>46112.084027777775</v>
      </c>
      <c r="C9878" s="2">
        <v>46112</v>
      </c>
      <c r="D9878">
        <v>2</v>
      </c>
      <c r="E9878" t="s">
        <v>62</v>
      </c>
      <c r="F9878" t="s">
        <v>34</v>
      </c>
      <c r="G9878">
        <v>0.9</v>
      </c>
      <c r="H9878">
        <v>48.45</v>
      </c>
      <c r="I9878">
        <v>49.57</v>
      </c>
      <c r="J9878">
        <v>1</v>
      </c>
      <c r="K9878">
        <v>6.2</v>
      </c>
      <c r="L9878">
        <v>4.2</v>
      </c>
      <c r="M9878">
        <v>62</v>
      </c>
      <c r="N9878" t="s">
        <v>41</v>
      </c>
      <c r="O9878">
        <v>2.2000000000000002</v>
      </c>
      <c r="P9878" t="s">
        <v>28</v>
      </c>
      <c r="Q9878" t="s">
        <v>29</v>
      </c>
      <c r="R9878">
        <v>4.72</v>
      </c>
      <c r="S9878">
        <v>0</v>
      </c>
      <c r="T9878">
        <v>1.1200000000000001</v>
      </c>
      <c r="U9878">
        <v>-2</v>
      </c>
      <c r="V9878" t="s">
        <v>587</v>
      </c>
      <c r="W9878" t="s">
        <v>45</v>
      </c>
      <c r="X9878">
        <v>1</v>
      </c>
      <c r="Y9878" t="str">
        <f>IF(tblRides[[#This Row],[supply_demand_ratio]]&lt;0.8,"Below 0.8",IF(tblRides[[#This Row],[supply_demand_ratio]]&lt;1,"Between 0.8-1.0",IF(tblRides[[#This Row],[supply_demand_ratio]]&lt;=1.2,"Between 1.0-1.2","Above 1.2")))</f>
        <v>Above 1.2</v>
      </c>
    </row>
    <row r="9879" spans="1:25" x14ac:dyDescent="0.3">
      <c r="A9879" t="s">
        <v>9934</v>
      </c>
      <c r="B9879" s="1">
        <v>46112.084722222222</v>
      </c>
      <c r="C9879" s="2">
        <v>46112</v>
      </c>
      <c r="D9879">
        <v>2</v>
      </c>
      <c r="E9879" t="s">
        <v>33</v>
      </c>
      <c r="F9879" t="s">
        <v>26</v>
      </c>
      <c r="G9879">
        <v>3.4</v>
      </c>
      <c r="H9879">
        <v>86.91</v>
      </c>
      <c r="I9879">
        <v>86.59</v>
      </c>
      <c r="J9879">
        <v>1</v>
      </c>
      <c r="K9879">
        <v>4.4000000000000004</v>
      </c>
      <c r="L9879">
        <v>10.6</v>
      </c>
      <c r="M9879">
        <v>98</v>
      </c>
      <c r="N9879" t="s">
        <v>41</v>
      </c>
      <c r="O9879">
        <v>1.976</v>
      </c>
      <c r="P9879" t="s">
        <v>28</v>
      </c>
      <c r="Q9879" t="s">
        <v>29</v>
      </c>
      <c r="R9879">
        <v>4.96</v>
      </c>
      <c r="S9879">
        <v>31</v>
      </c>
      <c r="T9879">
        <v>-0.32</v>
      </c>
      <c r="U9879">
        <v>6.2</v>
      </c>
      <c r="V9879" t="s">
        <v>587</v>
      </c>
      <c r="W9879" t="s">
        <v>31</v>
      </c>
      <c r="X9879">
        <v>1</v>
      </c>
      <c r="Y9879" t="str">
        <f>IF(tblRides[[#This Row],[supply_demand_ratio]]&lt;0.8,"Below 0.8",IF(tblRides[[#This Row],[supply_demand_ratio]]&lt;1,"Between 0.8-1.0",IF(tblRides[[#This Row],[supply_demand_ratio]]&lt;=1.2,"Between 1.0-1.2","Above 1.2")))</f>
        <v>Above 1.2</v>
      </c>
    </row>
    <row r="9880" spans="1:25" x14ac:dyDescent="0.3">
      <c r="A9880" t="s">
        <v>9935</v>
      </c>
      <c r="B9880" s="1">
        <v>46112.094444444447</v>
      </c>
      <c r="C9880" s="2">
        <v>46112</v>
      </c>
      <c r="D9880">
        <v>2</v>
      </c>
      <c r="E9880" t="s">
        <v>25</v>
      </c>
      <c r="F9880" t="s">
        <v>26</v>
      </c>
      <c r="G9880">
        <v>5.0999999999999996</v>
      </c>
      <c r="H9880">
        <v>125.68</v>
      </c>
      <c r="I9880">
        <v>125.84</v>
      </c>
      <c r="J9880">
        <v>1</v>
      </c>
      <c r="K9880">
        <v>6</v>
      </c>
      <c r="L9880">
        <v>7.4</v>
      </c>
      <c r="M9880">
        <v>127</v>
      </c>
      <c r="N9880" t="s">
        <v>41</v>
      </c>
      <c r="O9880">
        <v>1.2749999999999999</v>
      </c>
      <c r="P9880" t="s">
        <v>28</v>
      </c>
      <c r="Q9880" t="s">
        <v>29</v>
      </c>
      <c r="R9880">
        <v>4.8099999999999996</v>
      </c>
      <c r="S9880">
        <v>2</v>
      </c>
      <c r="T9880">
        <v>0.16</v>
      </c>
      <c r="U9880">
        <v>1.4</v>
      </c>
      <c r="V9880" t="s">
        <v>587</v>
      </c>
      <c r="W9880" t="s">
        <v>45</v>
      </c>
      <c r="X9880">
        <v>1</v>
      </c>
      <c r="Y9880" t="str">
        <f>IF(tblRides[[#This Row],[supply_demand_ratio]]&lt;0.8,"Below 0.8",IF(tblRides[[#This Row],[supply_demand_ratio]]&lt;1,"Between 0.8-1.0",IF(tblRides[[#This Row],[supply_demand_ratio]]&lt;=1.2,"Between 1.0-1.2","Above 1.2")))</f>
        <v>Above 1.2</v>
      </c>
    </row>
    <row r="9881" spans="1:25" x14ac:dyDescent="0.3">
      <c r="A9881" t="s">
        <v>9936</v>
      </c>
      <c r="B9881" s="1">
        <v>46112.102777777778</v>
      </c>
      <c r="C9881" s="2">
        <v>46112</v>
      </c>
      <c r="D9881">
        <v>2</v>
      </c>
      <c r="E9881" t="s">
        <v>36</v>
      </c>
      <c r="F9881" t="s">
        <v>34</v>
      </c>
      <c r="G9881">
        <v>1.7</v>
      </c>
      <c r="H9881">
        <v>69.38</v>
      </c>
      <c r="I9881">
        <v>72.650000000000006</v>
      </c>
      <c r="J9881">
        <v>1.1000000000000001</v>
      </c>
      <c r="K9881">
        <v>4.9000000000000004</v>
      </c>
      <c r="L9881">
        <v>7</v>
      </c>
      <c r="M9881">
        <v>119</v>
      </c>
      <c r="N9881" t="s">
        <v>41</v>
      </c>
      <c r="O9881">
        <v>1.552</v>
      </c>
      <c r="P9881" t="s">
        <v>28</v>
      </c>
      <c r="Q9881" t="s">
        <v>29</v>
      </c>
      <c r="R9881">
        <v>4.3</v>
      </c>
      <c r="S9881">
        <v>0</v>
      </c>
      <c r="T9881">
        <v>3.27</v>
      </c>
      <c r="U9881">
        <v>2.1</v>
      </c>
      <c r="V9881" t="s">
        <v>587</v>
      </c>
      <c r="W9881" t="s">
        <v>31</v>
      </c>
      <c r="X9881">
        <v>1</v>
      </c>
      <c r="Y9881" t="str">
        <f>IF(tblRides[[#This Row],[supply_demand_ratio]]&lt;0.8,"Below 0.8",IF(tblRides[[#This Row],[supply_demand_ratio]]&lt;1,"Between 0.8-1.0",IF(tblRides[[#This Row],[supply_demand_ratio]]&lt;=1.2,"Between 1.0-1.2","Above 1.2")))</f>
        <v>Above 1.2</v>
      </c>
    </row>
    <row r="9882" spans="1:25" x14ac:dyDescent="0.3">
      <c r="A9882" t="s">
        <v>9937</v>
      </c>
      <c r="B9882" s="1">
        <v>46112.112500000003</v>
      </c>
      <c r="C9882" s="2">
        <v>46112</v>
      </c>
      <c r="D9882">
        <v>2</v>
      </c>
      <c r="E9882" t="s">
        <v>25</v>
      </c>
      <c r="F9882" t="s">
        <v>26</v>
      </c>
      <c r="G9882">
        <v>2.7</v>
      </c>
      <c r="H9882">
        <v>84.77</v>
      </c>
      <c r="J9882">
        <v>1</v>
      </c>
      <c r="K9882">
        <v>10.1</v>
      </c>
      <c r="L9882">
        <v>16.5</v>
      </c>
      <c r="M9882">
        <v>144</v>
      </c>
      <c r="N9882" t="s">
        <v>27</v>
      </c>
      <c r="O9882">
        <v>1.012</v>
      </c>
      <c r="P9882" t="s">
        <v>58</v>
      </c>
      <c r="Q9882" t="s">
        <v>108</v>
      </c>
      <c r="R9882">
        <v>5</v>
      </c>
      <c r="S9882">
        <v>16</v>
      </c>
      <c r="U9882">
        <v>6.4</v>
      </c>
      <c r="V9882" t="s">
        <v>587</v>
      </c>
      <c r="W9882" t="s">
        <v>77</v>
      </c>
      <c r="X9882">
        <v>0</v>
      </c>
      <c r="Y9882" t="str">
        <f>IF(tblRides[[#This Row],[supply_demand_ratio]]&lt;0.8,"Below 0.8",IF(tblRides[[#This Row],[supply_demand_ratio]]&lt;1,"Between 0.8-1.0",IF(tblRides[[#This Row],[supply_demand_ratio]]&lt;=1.2,"Between 1.0-1.2","Above 1.2")))</f>
        <v>Between 1.0-1.2</v>
      </c>
    </row>
    <row r="9883" spans="1:25" x14ac:dyDescent="0.3">
      <c r="A9883" t="s">
        <v>9938</v>
      </c>
      <c r="B9883" s="1">
        <v>46112.114583333336</v>
      </c>
      <c r="C9883" s="2">
        <v>46112</v>
      </c>
      <c r="D9883">
        <v>2</v>
      </c>
      <c r="E9883" t="s">
        <v>36</v>
      </c>
      <c r="F9883" t="s">
        <v>26</v>
      </c>
      <c r="G9883">
        <v>6.9</v>
      </c>
      <c r="H9883">
        <v>143.41999999999999</v>
      </c>
      <c r="I9883">
        <v>149.49</v>
      </c>
      <c r="J9883">
        <v>1</v>
      </c>
      <c r="K9883">
        <v>4.7</v>
      </c>
      <c r="L9883">
        <v>5</v>
      </c>
      <c r="M9883">
        <v>118</v>
      </c>
      <c r="N9883" t="s">
        <v>27</v>
      </c>
      <c r="O9883">
        <v>1.0469999999999999</v>
      </c>
      <c r="P9883" t="s">
        <v>28</v>
      </c>
      <c r="Q9883" t="s">
        <v>29</v>
      </c>
      <c r="R9883">
        <v>4.83</v>
      </c>
      <c r="S9883">
        <v>32</v>
      </c>
      <c r="T9883">
        <v>6.07</v>
      </c>
      <c r="U9883">
        <v>0.3</v>
      </c>
      <c r="V9883" t="s">
        <v>587</v>
      </c>
      <c r="W9883" t="s">
        <v>31</v>
      </c>
      <c r="X9883">
        <v>1</v>
      </c>
      <c r="Y9883" t="str">
        <f>IF(tblRides[[#This Row],[supply_demand_ratio]]&lt;0.8,"Below 0.8",IF(tblRides[[#This Row],[supply_demand_ratio]]&lt;1,"Between 0.8-1.0",IF(tblRides[[#This Row],[supply_demand_ratio]]&lt;=1.2,"Between 1.0-1.2","Above 1.2")))</f>
        <v>Between 1.0-1.2</v>
      </c>
    </row>
    <row r="9884" spans="1:25" x14ac:dyDescent="0.3">
      <c r="A9884" t="s">
        <v>9939</v>
      </c>
      <c r="B9884" s="1">
        <v>46112.118055555555</v>
      </c>
      <c r="C9884" s="2">
        <v>46112</v>
      </c>
      <c r="D9884">
        <v>2</v>
      </c>
      <c r="E9884" t="s">
        <v>25</v>
      </c>
      <c r="F9884" t="s">
        <v>26</v>
      </c>
      <c r="G9884">
        <v>6.8</v>
      </c>
      <c r="H9884">
        <v>133.38999999999999</v>
      </c>
      <c r="I9884">
        <v>138.47999999999999</v>
      </c>
      <c r="J9884">
        <v>1</v>
      </c>
      <c r="K9884">
        <v>6.6</v>
      </c>
      <c r="L9884">
        <v>6.1</v>
      </c>
      <c r="M9884">
        <v>127</v>
      </c>
      <c r="N9884" t="s">
        <v>27</v>
      </c>
      <c r="O9884">
        <v>0.98099999999999998</v>
      </c>
      <c r="P9884" t="s">
        <v>28</v>
      </c>
      <c r="Q9884" t="s">
        <v>29</v>
      </c>
      <c r="R9884">
        <v>5</v>
      </c>
      <c r="S9884">
        <v>49</v>
      </c>
      <c r="T9884">
        <v>5.09</v>
      </c>
      <c r="U9884">
        <v>-0.5</v>
      </c>
      <c r="V9884" t="s">
        <v>587</v>
      </c>
      <c r="W9884" t="s">
        <v>45</v>
      </c>
      <c r="X9884">
        <v>1</v>
      </c>
      <c r="Y9884" t="str">
        <f>IF(tblRides[[#This Row],[supply_demand_ratio]]&lt;0.8,"Below 0.8",IF(tblRides[[#This Row],[supply_demand_ratio]]&lt;1,"Between 0.8-1.0",IF(tblRides[[#This Row],[supply_demand_ratio]]&lt;=1.2,"Between 1.0-1.2","Above 1.2")))</f>
        <v>Between 0.8-1.0</v>
      </c>
    </row>
    <row r="9885" spans="1:25" x14ac:dyDescent="0.3">
      <c r="A9885" t="s">
        <v>9940</v>
      </c>
      <c r="B9885" s="1">
        <v>46112.125</v>
      </c>
      <c r="C9885" s="2">
        <v>46112</v>
      </c>
      <c r="D9885">
        <v>3</v>
      </c>
      <c r="E9885" t="s">
        <v>25</v>
      </c>
      <c r="F9885" t="s">
        <v>26</v>
      </c>
      <c r="G9885">
        <v>11.2</v>
      </c>
      <c r="H9885">
        <v>197.75</v>
      </c>
      <c r="I9885">
        <v>199.39</v>
      </c>
      <c r="J9885">
        <v>1</v>
      </c>
      <c r="K9885">
        <v>6.9</v>
      </c>
      <c r="L9885">
        <v>7.9</v>
      </c>
      <c r="M9885">
        <v>132</v>
      </c>
      <c r="N9885" t="s">
        <v>41</v>
      </c>
      <c r="O9885">
        <v>1.5169999999999999</v>
      </c>
      <c r="P9885" t="s">
        <v>28</v>
      </c>
      <c r="Q9885" t="s">
        <v>29</v>
      </c>
      <c r="R9885">
        <v>4.71</v>
      </c>
      <c r="S9885">
        <v>26</v>
      </c>
      <c r="T9885">
        <v>1.64</v>
      </c>
      <c r="U9885">
        <v>1</v>
      </c>
      <c r="V9885" t="s">
        <v>587</v>
      </c>
      <c r="W9885" t="s">
        <v>45</v>
      </c>
      <c r="X9885">
        <v>1</v>
      </c>
      <c r="Y9885" t="str">
        <f>IF(tblRides[[#This Row],[supply_demand_ratio]]&lt;0.8,"Below 0.8",IF(tblRides[[#This Row],[supply_demand_ratio]]&lt;1,"Between 0.8-1.0",IF(tblRides[[#This Row],[supply_demand_ratio]]&lt;=1.2,"Between 1.0-1.2","Above 1.2")))</f>
        <v>Above 1.2</v>
      </c>
    </row>
    <row r="9886" spans="1:25" x14ac:dyDescent="0.3">
      <c r="A9886" t="s">
        <v>9941</v>
      </c>
      <c r="B9886" s="1">
        <v>46112.12777777778</v>
      </c>
      <c r="C9886" s="2">
        <v>46112</v>
      </c>
      <c r="D9886">
        <v>3</v>
      </c>
      <c r="E9886" t="s">
        <v>36</v>
      </c>
      <c r="F9886" t="s">
        <v>26</v>
      </c>
      <c r="G9886">
        <v>0.9</v>
      </c>
      <c r="H9886">
        <v>51.7</v>
      </c>
      <c r="I9886">
        <v>50.21</v>
      </c>
      <c r="J9886">
        <v>1</v>
      </c>
      <c r="K9886">
        <v>2</v>
      </c>
      <c r="L9886">
        <v>1</v>
      </c>
      <c r="M9886">
        <v>113</v>
      </c>
      <c r="N9886" t="s">
        <v>41</v>
      </c>
      <c r="O9886">
        <v>1.284</v>
      </c>
      <c r="P9886" t="s">
        <v>28</v>
      </c>
      <c r="Q9886" t="s">
        <v>29</v>
      </c>
      <c r="R9886">
        <v>4.95</v>
      </c>
      <c r="S9886">
        <v>6</v>
      </c>
      <c r="T9886">
        <v>-1.49</v>
      </c>
      <c r="U9886">
        <v>-1</v>
      </c>
      <c r="V9886" t="s">
        <v>587</v>
      </c>
      <c r="W9886" t="s">
        <v>31</v>
      </c>
      <c r="X9886">
        <v>1</v>
      </c>
      <c r="Y9886" t="str">
        <f>IF(tblRides[[#This Row],[supply_demand_ratio]]&lt;0.8,"Below 0.8",IF(tblRides[[#This Row],[supply_demand_ratio]]&lt;1,"Between 0.8-1.0",IF(tblRides[[#This Row],[supply_demand_ratio]]&lt;=1.2,"Between 1.0-1.2","Above 1.2")))</f>
        <v>Above 1.2</v>
      </c>
    </row>
    <row r="9887" spans="1:25" x14ac:dyDescent="0.3">
      <c r="A9887" t="s">
        <v>9942</v>
      </c>
      <c r="B9887" s="1">
        <v>46112.128472222219</v>
      </c>
      <c r="C9887" s="2">
        <v>46112</v>
      </c>
      <c r="D9887">
        <v>3</v>
      </c>
      <c r="E9887" t="s">
        <v>36</v>
      </c>
      <c r="F9887" t="s">
        <v>34</v>
      </c>
      <c r="G9887">
        <v>6.1</v>
      </c>
      <c r="H9887">
        <v>123.51</v>
      </c>
      <c r="I9887">
        <v>125.7</v>
      </c>
      <c r="J9887">
        <v>1</v>
      </c>
      <c r="K9887">
        <v>2</v>
      </c>
      <c r="L9887">
        <v>3.5</v>
      </c>
      <c r="M9887">
        <v>104</v>
      </c>
      <c r="N9887" t="s">
        <v>41</v>
      </c>
      <c r="O9887">
        <v>1.4259999999999999</v>
      </c>
      <c r="P9887" t="s">
        <v>28</v>
      </c>
      <c r="Q9887" t="s">
        <v>29</v>
      </c>
      <c r="R9887">
        <v>4.87</v>
      </c>
      <c r="S9887">
        <v>0</v>
      </c>
      <c r="T9887">
        <v>2.19</v>
      </c>
      <c r="U9887">
        <v>1.5</v>
      </c>
      <c r="V9887" t="s">
        <v>587</v>
      </c>
      <c r="W9887" t="s">
        <v>31</v>
      </c>
      <c r="X9887">
        <v>1</v>
      </c>
      <c r="Y9887" t="str">
        <f>IF(tblRides[[#This Row],[supply_demand_ratio]]&lt;0.8,"Below 0.8",IF(tblRides[[#This Row],[supply_demand_ratio]]&lt;1,"Between 0.8-1.0",IF(tblRides[[#This Row],[supply_demand_ratio]]&lt;=1.2,"Between 1.0-1.2","Above 1.2")))</f>
        <v>Above 1.2</v>
      </c>
    </row>
    <row r="9888" spans="1:25" x14ac:dyDescent="0.3">
      <c r="A9888" t="s">
        <v>9943</v>
      </c>
      <c r="B9888" s="1">
        <v>46112.133333333331</v>
      </c>
      <c r="C9888" s="2">
        <v>46112</v>
      </c>
      <c r="D9888">
        <v>3</v>
      </c>
      <c r="E9888" t="s">
        <v>33</v>
      </c>
      <c r="F9888" t="s">
        <v>26</v>
      </c>
      <c r="G9888">
        <v>8.9</v>
      </c>
      <c r="H9888">
        <v>155.77000000000001</v>
      </c>
      <c r="J9888">
        <v>1</v>
      </c>
      <c r="K9888">
        <v>2.6</v>
      </c>
      <c r="M9888">
        <v>85</v>
      </c>
      <c r="N9888" t="s">
        <v>27</v>
      </c>
      <c r="O9888">
        <v>0.92400000000000004</v>
      </c>
      <c r="P9888" t="s">
        <v>82</v>
      </c>
      <c r="Q9888" t="s">
        <v>83</v>
      </c>
      <c r="R9888">
        <v>4.76</v>
      </c>
      <c r="S9888">
        <v>9</v>
      </c>
      <c r="V9888" t="s">
        <v>587</v>
      </c>
      <c r="W9888" t="s">
        <v>31</v>
      </c>
      <c r="X9888">
        <v>0</v>
      </c>
      <c r="Y9888" t="str">
        <f>IF(tblRides[[#This Row],[supply_demand_ratio]]&lt;0.8,"Below 0.8",IF(tblRides[[#This Row],[supply_demand_ratio]]&lt;1,"Between 0.8-1.0",IF(tblRides[[#This Row],[supply_demand_ratio]]&lt;=1.2,"Between 1.0-1.2","Above 1.2")))</f>
        <v>Between 0.8-1.0</v>
      </c>
    </row>
    <row r="9889" spans="1:25" x14ac:dyDescent="0.3">
      <c r="A9889" t="s">
        <v>9944</v>
      </c>
      <c r="B9889" s="1">
        <v>46112.134722222225</v>
      </c>
      <c r="C9889" s="2">
        <v>46112</v>
      </c>
      <c r="D9889">
        <v>3</v>
      </c>
      <c r="E9889" t="s">
        <v>36</v>
      </c>
      <c r="F9889" t="s">
        <v>26</v>
      </c>
      <c r="G9889">
        <v>15.4</v>
      </c>
      <c r="H9889">
        <v>232.16</v>
      </c>
      <c r="J9889">
        <v>1</v>
      </c>
      <c r="K9889">
        <v>3.4</v>
      </c>
      <c r="L9889">
        <v>3.6</v>
      </c>
      <c r="M9889">
        <v>112</v>
      </c>
      <c r="N9889" t="s">
        <v>27</v>
      </c>
      <c r="O9889">
        <v>1.089</v>
      </c>
      <c r="P9889" t="s">
        <v>58</v>
      </c>
      <c r="Q9889" t="s">
        <v>59</v>
      </c>
      <c r="R9889">
        <v>4.99</v>
      </c>
      <c r="S9889">
        <v>4</v>
      </c>
      <c r="U9889">
        <v>0.2</v>
      </c>
      <c r="V9889" t="s">
        <v>587</v>
      </c>
      <c r="W9889" t="s">
        <v>31</v>
      </c>
      <c r="X9889">
        <v>0</v>
      </c>
      <c r="Y9889" t="str">
        <f>IF(tblRides[[#This Row],[supply_demand_ratio]]&lt;0.8,"Below 0.8",IF(tblRides[[#This Row],[supply_demand_ratio]]&lt;1,"Between 0.8-1.0",IF(tblRides[[#This Row],[supply_demand_ratio]]&lt;=1.2,"Between 1.0-1.2","Above 1.2")))</f>
        <v>Between 1.0-1.2</v>
      </c>
    </row>
    <row r="9890" spans="1:25" x14ac:dyDescent="0.3">
      <c r="A9890" t="s">
        <v>9945</v>
      </c>
      <c r="B9890" s="1">
        <v>46112.13958333333</v>
      </c>
      <c r="C9890" s="2">
        <v>46112</v>
      </c>
      <c r="D9890">
        <v>3</v>
      </c>
      <c r="E9890" t="s">
        <v>36</v>
      </c>
      <c r="F9890" t="s">
        <v>34</v>
      </c>
      <c r="G9890">
        <v>4.3</v>
      </c>
      <c r="H9890">
        <v>109.95</v>
      </c>
      <c r="I9890">
        <v>112.23</v>
      </c>
      <c r="J9890">
        <v>1</v>
      </c>
      <c r="K9890">
        <v>3.6</v>
      </c>
      <c r="L9890">
        <v>7.6</v>
      </c>
      <c r="M9890">
        <v>131</v>
      </c>
      <c r="N9890" t="s">
        <v>41</v>
      </c>
      <c r="O9890">
        <v>1.744</v>
      </c>
      <c r="P9890" t="s">
        <v>28</v>
      </c>
      <c r="Q9890" t="s">
        <v>29</v>
      </c>
      <c r="R9890">
        <v>4.68</v>
      </c>
      <c r="S9890">
        <v>0</v>
      </c>
      <c r="T9890">
        <v>2.2799999999999998</v>
      </c>
      <c r="U9890">
        <v>4</v>
      </c>
      <c r="V9890" t="s">
        <v>587</v>
      </c>
      <c r="W9890" t="s">
        <v>31</v>
      </c>
      <c r="X9890">
        <v>1</v>
      </c>
      <c r="Y9890" t="str">
        <f>IF(tblRides[[#This Row],[supply_demand_ratio]]&lt;0.8,"Below 0.8",IF(tblRides[[#This Row],[supply_demand_ratio]]&lt;1,"Between 0.8-1.0",IF(tblRides[[#This Row],[supply_demand_ratio]]&lt;=1.2,"Between 1.0-1.2","Above 1.2")))</f>
        <v>Above 1.2</v>
      </c>
    </row>
    <row r="9891" spans="1:25" x14ac:dyDescent="0.3">
      <c r="A9891" t="s">
        <v>9946</v>
      </c>
      <c r="B9891" s="1">
        <v>46112.143750000003</v>
      </c>
      <c r="C9891" s="2">
        <v>46112</v>
      </c>
      <c r="D9891">
        <v>3</v>
      </c>
      <c r="E9891" t="s">
        <v>43</v>
      </c>
      <c r="F9891" t="s">
        <v>34</v>
      </c>
      <c r="G9891">
        <v>5.2</v>
      </c>
      <c r="H9891">
        <v>109.87</v>
      </c>
      <c r="I9891">
        <v>107.3</v>
      </c>
      <c r="J9891">
        <v>1</v>
      </c>
      <c r="K9891">
        <v>4.7</v>
      </c>
      <c r="L9891">
        <v>6.1</v>
      </c>
      <c r="M9891">
        <v>78</v>
      </c>
      <c r="N9891" t="s">
        <v>41</v>
      </c>
      <c r="O9891">
        <v>1.93</v>
      </c>
      <c r="P9891" t="s">
        <v>28</v>
      </c>
      <c r="Q9891" t="s">
        <v>29</v>
      </c>
      <c r="R9891">
        <v>4.75</v>
      </c>
      <c r="S9891">
        <v>0</v>
      </c>
      <c r="T9891">
        <v>-2.57</v>
      </c>
      <c r="U9891">
        <v>1.4</v>
      </c>
      <c r="V9891" t="s">
        <v>587</v>
      </c>
      <c r="W9891" t="s">
        <v>31</v>
      </c>
      <c r="X9891">
        <v>1</v>
      </c>
      <c r="Y9891" t="str">
        <f>IF(tblRides[[#This Row],[supply_demand_ratio]]&lt;0.8,"Below 0.8",IF(tblRides[[#This Row],[supply_demand_ratio]]&lt;1,"Between 0.8-1.0",IF(tblRides[[#This Row],[supply_demand_ratio]]&lt;=1.2,"Between 1.0-1.2","Above 1.2")))</f>
        <v>Above 1.2</v>
      </c>
    </row>
    <row r="9892" spans="1:25" x14ac:dyDescent="0.3">
      <c r="A9892" t="s">
        <v>9947</v>
      </c>
      <c r="B9892" s="1">
        <v>46112.156944444447</v>
      </c>
      <c r="C9892" s="2">
        <v>46112</v>
      </c>
      <c r="D9892">
        <v>3</v>
      </c>
      <c r="E9892" t="s">
        <v>62</v>
      </c>
      <c r="F9892" t="s">
        <v>34</v>
      </c>
      <c r="G9892">
        <v>4.3</v>
      </c>
      <c r="H9892">
        <v>109.08</v>
      </c>
      <c r="J9892">
        <v>1</v>
      </c>
      <c r="K9892">
        <v>7.6</v>
      </c>
      <c r="L9892">
        <v>9.4</v>
      </c>
      <c r="M9892">
        <v>57</v>
      </c>
      <c r="N9892" t="s">
        <v>41</v>
      </c>
      <c r="O9892">
        <v>2.2000000000000002</v>
      </c>
      <c r="P9892" t="s">
        <v>58</v>
      </c>
      <c r="Q9892" t="s">
        <v>59</v>
      </c>
      <c r="R9892">
        <v>4.5</v>
      </c>
      <c r="S9892">
        <v>0</v>
      </c>
      <c r="U9892">
        <v>1.8</v>
      </c>
      <c r="V9892" t="s">
        <v>587</v>
      </c>
      <c r="W9892" t="s">
        <v>45</v>
      </c>
      <c r="X9892">
        <v>0</v>
      </c>
      <c r="Y9892" t="str">
        <f>IF(tblRides[[#This Row],[supply_demand_ratio]]&lt;0.8,"Below 0.8",IF(tblRides[[#This Row],[supply_demand_ratio]]&lt;1,"Between 0.8-1.0",IF(tblRides[[#This Row],[supply_demand_ratio]]&lt;=1.2,"Between 1.0-1.2","Above 1.2")))</f>
        <v>Above 1.2</v>
      </c>
    </row>
    <row r="9893" spans="1:25" x14ac:dyDescent="0.3">
      <c r="A9893" t="s">
        <v>9948</v>
      </c>
      <c r="B9893" s="1">
        <v>46112.166666666664</v>
      </c>
      <c r="C9893" s="2">
        <v>46112</v>
      </c>
      <c r="D9893">
        <v>4</v>
      </c>
      <c r="E9893" t="s">
        <v>43</v>
      </c>
      <c r="F9893" t="s">
        <v>26</v>
      </c>
      <c r="G9893">
        <v>5.8</v>
      </c>
      <c r="H9893">
        <v>122.4</v>
      </c>
      <c r="J9893">
        <v>1.1000000000000001</v>
      </c>
      <c r="K9893">
        <v>2</v>
      </c>
      <c r="L9893">
        <v>3.9</v>
      </c>
      <c r="M9893">
        <v>70</v>
      </c>
      <c r="N9893" t="s">
        <v>41</v>
      </c>
      <c r="O9893">
        <v>1.9370000000000001</v>
      </c>
      <c r="P9893" t="s">
        <v>58</v>
      </c>
      <c r="Q9893" t="s">
        <v>59</v>
      </c>
      <c r="R9893">
        <v>4.68</v>
      </c>
      <c r="S9893">
        <v>58</v>
      </c>
      <c r="U9893">
        <v>1.9</v>
      </c>
      <c r="V9893" t="s">
        <v>587</v>
      </c>
      <c r="W9893" t="s">
        <v>31</v>
      </c>
      <c r="X9893">
        <v>0</v>
      </c>
      <c r="Y9893" t="str">
        <f>IF(tblRides[[#This Row],[supply_demand_ratio]]&lt;0.8,"Below 0.8",IF(tblRides[[#This Row],[supply_demand_ratio]]&lt;1,"Between 0.8-1.0",IF(tblRides[[#This Row],[supply_demand_ratio]]&lt;=1.2,"Between 1.0-1.2","Above 1.2")))</f>
        <v>Above 1.2</v>
      </c>
    </row>
    <row r="9894" spans="1:25" x14ac:dyDescent="0.3">
      <c r="A9894" t="s">
        <v>9949</v>
      </c>
      <c r="B9894" s="1">
        <v>46112.172222222223</v>
      </c>
      <c r="C9894" s="2">
        <v>46112</v>
      </c>
      <c r="D9894">
        <v>4</v>
      </c>
      <c r="E9894" t="s">
        <v>25</v>
      </c>
      <c r="F9894" t="s">
        <v>26</v>
      </c>
      <c r="G9894">
        <v>11.6</v>
      </c>
      <c r="H9894">
        <v>232.48</v>
      </c>
      <c r="J9894">
        <v>1</v>
      </c>
      <c r="K9894">
        <v>2</v>
      </c>
      <c r="L9894">
        <v>4.0999999999999996</v>
      </c>
      <c r="M9894">
        <v>134</v>
      </c>
      <c r="N9894" t="s">
        <v>27</v>
      </c>
      <c r="O9894">
        <v>1.272</v>
      </c>
      <c r="P9894" t="s">
        <v>58</v>
      </c>
      <c r="Q9894" t="s">
        <v>74</v>
      </c>
      <c r="R9894">
        <v>4.54</v>
      </c>
      <c r="S9894">
        <v>3</v>
      </c>
      <c r="U9894">
        <v>2.1</v>
      </c>
      <c r="V9894" t="s">
        <v>587</v>
      </c>
      <c r="W9894" t="s">
        <v>31</v>
      </c>
      <c r="X9894">
        <v>0</v>
      </c>
      <c r="Y9894" t="str">
        <f>IF(tblRides[[#This Row],[supply_demand_ratio]]&lt;0.8,"Below 0.8",IF(tblRides[[#This Row],[supply_demand_ratio]]&lt;1,"Between 0.8-1.0",IF(tblRides[[#This Row],[supply_demand_ratio]]&lt;=1.2,"Between 1.0-1.2","Above 1.2")))</f>
        <v>Above 1.2</v>
      </c>
    </row>
    <row r="9895" spans="1:25" x14ac:dyDescent="0.3">
      <c r="A9895" t="s">
        <v>9950</v>
      </c>
      <c r="B9895" s="1">
        <v>46112.177777777775</v>
      </c>
      <c r="C9895" s="2">
        <v>46112</v>
      </c>
      <c r="D9895">
        <v>4</v>
      </c>
      <c r="E9895" t="s">
        <v>36</v>
      </c>
      <c r="F9895" t="s">
        <v>26</v>
      </c>
      <c r="G9895">
        <v>10.5</v>
      </c>
      <c r="H9895">
        <v>185.94</v>
      </c>
      <c r="I9895">
        <v>178.93</v>
      </c>
      <c r="J9895">
        <v>1</v>
      </c>
      <c r="K9895">
        <v>3</v>
      </c>
      <c r="L9895">
        <v>3.1</v>
      </c>
      <c r="M9895">
        <v>113</v>
      </c>
      <c r="N9895" t="s">
        <v>27</v>
      </c>
      <c r="O9895">
        <v>1.111</v>
      </c>
      <c r="P9895" t="s">
        <v>28</v>
      </c>
      <c r="Q9895" t="s">
        <v>29</v>
      </c>
      <c r="R9895">
        <v>4.7300000000000004</v>
      </c>
      <c r="S9895">
        <v>5</v>
      </c>
      <c r="T9895">
        <v>-7.01</v>
      </c>
      <c r="U9895">
        <v>0.1</v>
      </c>
      <c r="V9895" t="s">
        <v>587</v>
      </c>
      <c r="W9895" t="s">
        <v>31</v>
      </c>
      <c r="X9895">
        <v>1</v>
      </c>
      <c r="Y9895" t="str">
        <f>IF(tblRides[[#This Row],[supply_demand_ratio]]&lt;0.8,"Below 0.8",IF(tblRides[[#This Row],[supply_demand_ratio]]&lt;1,"Between 0.8-1.0",IF(tblRides[[#This Row],[supply_demand_ratio]]&lt;=1.2,"Between 1.0-1.2","Above 1.2")))</f>
        <v>Between 1.0-1.2</v>
      </c>
    </row>
    <row r="9896" spans="1:25" x14ac:dyDescent="0.3">
      <c r="A9896" t="s">
        <v>9951</v>
      </c>
      <c r="B9896" s="1">
        <v>46112.178472222222</v>
      </c>
      <c r="C9896" s="2">
        <v>46112</v>
      </c>
      <c r="D9896">
        <v>4</v>
      </c>
      <c r="E9896" t="s">
        <v>43</v>
      </c>
      <c r="F9896" t="s">
        <v>26</v>
      </c>
      <c r="G9896">
        <v>3</v>
      </c>
      <c r="H9896">
        <v>85.57</v>
      </c>
      <c r="I9896">
        <v>81.900000000000006</v>
      </c>
      <c r="J9896">
        <v>1</v>
      </c>
      <c r="K9896">
        <v>2.2000000000000002</v>
      </c>
      <c r="L9896">
        <v>1</v>
      </c>
      <c r="M9896">
        <v>78</v>
      </c>
      <c r="N9896" t="s">
        <v>41</v>
      </c>
      <c r="O9896">
        <v>1.7</v>
      </c>
      <c r="P9896" t="s">
        <v>28</v>
      </c>
      <c r="Q9896" t="s">
        <v>29</v>
      </c>
      <c r="R9896">
        <v>4.84</v>
      </c>
      <c r="S9896">
        <v>11</v>
      </c>
      <c r="T9896">
        <v>-3.67</v>
      </c>
      <c r="U9896">
        <v>-1.2</v>
      </c>
      <c r="V9896" t="s">
        <v>587</v>
      </c>
      <c r="W9896" t="s">
        <v>31</v>
      </c>
      <c r="X9896">
        <v>1</v>
      </c>
      <c r="Y9896" t="str">
        <f>IF(tblRides[[#This Row],[supply_demand_ratio]]&lt;0.8,"Below 0.8",IF(tblRides[[#This Row],[supply_demand_ratio]]&lt;1,"Between 0.8-1.0",IF(tblRides[[#This Row],[supply_demand_ratio]]&lt;=1.2,"Between 1.0-1.2","Above 1.2")))</f>
        <v>Above 1.2</v>
      </c>
    </row>
    <row r="9897" spans="1:25" x14ac:dyDescent="0.3">
      <c r="A9897" t="s">
        <v>9952</v>
      </c>
      <c r="B9897" s="1">
        <v>46112.178472222222</v>
      </c>
      <c r="C9897" s="2">
        <v>46112</v>
      </c>
      <c r="D9897">
        <v>4</v>
      </c>
      <c r="E9897" t="s">
        <v>36</v>
      </c>
      <c r="F9897" t="s">
        <v>26</v>
      </c>
      <c r="G9897">
        <v>5.4</v>
      </c>
      <c r="H9897">
        <v>137.76</v>
      </c>
      <c r="I9897">
        <v>132.96</v>
      </c>
      <c r="J9897">
        <v>1.1000000000000001</v>
      </c>
      <c r="K9897">
        <v>2</v>
      </c>
      <c r="L9897">
        <v>1</v>
      </c>
      <c r="M9897">
        <v>129</v>
      </c>
      <c r="N9897" t="s">
        <v>41</v>
      </c>
      <c r="O9897">
        <v>1.415</v>
      </c>
      <c r="P9897" t="s">
        <v>28</v>
      </c>
      <c r="Q9897" t="s">
        <v>29</v>
      </c>
      <c r="R9897">
        <v>4.8</v>
      </c>
      <c r="S9897">
        <v>16</v>
      </c>
      <c r="T9897">
        <v>-4.8</v>
      </c>
      <c r="U9897">
        <v>-1</v>
      </c>
      <c r="V9897" t="s">
        <v>587</v>
      </c>
      <c r="W9897" t="s">
        <v>31</v>
      </c>
      <c r="X9897">
        <v>1</v>
      </c>
      <c r="Y9897" t="str">
        <f>IF(tblRides[[#This Row],[supply_demand_ratio]]&lt;0.8,"Below 0.8",IF(tblRides[[#This Row],[supply_demand_ratio]]&lt;1,"Between 0.8-1.0",IF(tblRides[[#This Row],[supply_demand_ratio]]&lt;=1.2,"Between 1.0-1.2","Above 1.2")))</f>
        <v>Above 1.2</v>
      </c>
    </row>
    <row r="9898" spans="1:25" x14ac:dyDescent="0.3">
      <c r="A9898" t="s">
        <v>9953</v>
      </c>
      <c r="B9898" s="1">
        <v>46112.179166666669</v>
      </c>
      <c r="C9898" s="2">
        <v>46112</v>
      </c>
      <c r="D9898">
        <v>4</v>
      </c>
      <c r="E9898" t="s">
        <v>25</v>
      </c>
      <c r="F9898" t="s">
        <v>34</v>
      </c>
      <c r="G9898">
        <v>4.2</v>
      </c>
      <c r="H9898">
        <v>99.08</v>
      </c>
      <c r="I9898">
        <v>99.5</v>
      </c>
      <c r="J9898">
        <v>1</v>
      </c>
      <c r="K9898">
        <v>3.5</v>
      </c>
      <c r="L9898">
        <v>3.4</v>
      </c>
      <c r="M9898">
        <v>136</v>
      </c>
      <c r="N9898" t="s">
        <v>27</v>
      </c>
      <c r="O9898">
        <v>1.3009999999999999</v>
      </c>
      <c r="P9898" t="s">
        <v>28</v>
      </c>
      <c r="Q9898" t="s">
        <v>29</v>
      </c>
      <c r="R9898">
        <v>4.76</v>
      </c>
      <c r="S9898">
        <v>0</v>
      </c>
      <c r="T9898">
        <v>0.42</v>
      </c>
      <c r="U9898">
        <v>-0.1</v>
      </c>
      <c r="V9898" t="s">
        <v>587</v>
      </c>
      <c r="W9898" t="s">
        <v>31</v>
      </c>
      <c r="X9898">
        <v>1</v>
      </c>
      <c r="Y9898" t="str">
        <f>IF(tblRides[[#This Row],[supply_demand_ratio]]&lt;0.8,"Below 0.8",IF(tblRides[[#This Row],[supply_demand_ratio]]&lt;1,"Between 0.8-1.0",IF(tblRides[[#This Row],[supply_demand_ratio]]&lt;=1.2,"Between 1.0-1.2","Above 1.2")))</f>
        <v>Above 1.2</v>
      </c>
    </row>
    <row r="9899" spans="1:25" x14ac:dyDescent="0.3">
      <c r="A9899" t="s">
        <v>9954</v>
      </c>
      <c r="B9899" s="1">
        <v>46112.188888888886</v>
      </c>
      <c r="C9899" s="2">
        <v>46112</v>
      </c>
      <c r="D9899">
        <v>4</v>
      </c>
      <c r="E9899" t="s">
        <v>25</v>
      </c>
      <c r="F9899" t="s">
        <v>26</v>
      </c>
      <c r="G9899">
        <v>4</v>
      </c>
      <c r="H9899">
        <v>96.04</v>
      </c>
      <c r="I9899">
        <v>94.56</v>
      </c>
      <c r="J9899">
        <v>1</v>
      </c>
      <c r="K9899">
        <v>4.7</v>
      </c>
      <c r="L9899">
        <v>7.5</v>
      </c>
      <c r="M9899">
        <v>133</v>
      </c>
      <c r="N9899" t="s">
        <v>41</v>
      </c>
      <c r="O9899">
        <v>2.2000000000000002</v>
      </c>
      <c r="P9899" t="s">
        <v>28</v>
      </c>
      <c r="Q9899" t="s">
        <v>29</v>
      </c>
      <c r="R9899">
        <v>4.87</v>
      </c>
      <c r="S9899">
        <v>16</v>
      </c>
      <c r="T9899">
        <v>-1.48</v>
      </c>
      <c r="U9899">
        <v>2.8</v>
      </c>
      <c r="V9899" t="s">
        <v>587</v>
      </c>
      <c r="W9899" t="s">
        <v>31</v>
      </c>
      <c r="X9899">
        <v>1</v>
      </c>
      <c r="Y9899" t="str">
        <f>IF(tblRides[[#This Row],[supply_demand_ratio]]&lt;0.8,"Below 0.8",IF(tblRides[[#This Row],[supply_demand_ratio]]&lt;1,"Between 0.8-1.0",IF(tblRides[[#This Row],[supply_demand_ratio]]&lt;=1.2,"Between 1.0-1.2","Above 1.2")))</f>
        <v>Above 1.2</v>
      </c>
    </row>
    <row r="9900" spans="1:25" x14ac:dyDescent="0.3">
      <c r="A9900" t="s">
        <v>9955</v>
      </c>
      <c r="B9900" s="1">
        <v>46112.189583333333</v>
      </c>
      <c r="C9900" s="2">
        <v>46112</v>
      </c>
      <c r="D9900">
        <v>4</v>
      </c>
      <c r="E9900" t="s">
        <v>25</v>
      </c>
      <c r="F9900" t="s">
        <v>26</v>
      </c>
      <c r="G9900">
        <v>8.4</v>
      </c>
      <c r="H9900">
        <v>219.26</v>
      </c>
      <c r="J9900">
        <v>1.2</v>
      </c>
      <c r="K9900">
        <v>5.0999999999999996</v>
      </c>
      <c r="L9900">
        <v>7.2</v>
      </c>
      <c r="M9900">
        <v>114</v>
      </c>
      <c r="N9900" t="s">
        <v>27</v>
      </c>
      <c r="O9900">
        <v>0.85499999999999998</v>
      </c>
      <c r="P9900" t="s">
        <v>37</v>
      </c>
      <c r="Q9900" t="s">
        <v>103</v>
      </c>
      <c r="R9900">
        <v>5</v>
      </c>
      <c r="S9900">
        <v>16</v>
      </c>
      <c r="U9900">
        <v>2.1</v>
      </c>
      <c r="V9900" t="s">
        <v>587</v>
      </c>
      <c r="W9900" t="s">
        <v>45</v>
      </c>
      <c r="X9900">
        <v>0</v>
      </c>
      <c r="Y9900" t="str">
        <f>IF(tblRides[[#This Row],[supply_demand_ratio]]&lt;0.8,"Below 0.8",IF(tblRides[[#This Row],[supply_demand_ratio]]&lt;1,"Between 0.8-1.0",IF(tblRides[[#This Row],[supply_demand_ratio]]&lt;=1.2,"Between 1.0-1.2","Above 1.2")))</f>
        <v>Between 0.8-1.0</v>
      </c>
    </row>
    <row r="9901" spans="1:25" x14ac:dyDescent="0.3">
      <c r="A9901" t="s">
        <v>9956</v>
      </c>
      <c r="B9901" s="1">
        <v>46112.190972222219</v>
      </c>
      <c r="C9901" s="2">
        <v>46112</v>
      </c>
      <c r="D9901">
        <v>4</v>
      </c>
      <c r="E9901" t="s">
        <v>33</v>
      </c>
      <c r="F9901" t="s">
        <v>26</v>
      </c>
      <c r="G9901">
        <v>4.3</v>
      </c>
      <c r="H9901">
        <v>98.63</v>
      </c>
      <c r="I9901">
        <v>92.91</v>
      </c>
      <c r="J9901">
        <v>1</v>
      </c>
      <c r="K9901">
        <v>3</v>
      </c>
      <c r="L9901">
        <v>7.8</v>
      </c>
      <c r="M9901">
        <v>110</v>
      </c>
      <c r="N9901" t="s">
        <v>41</v>
      </c>
      <c r="O9901">
        <v>1.7909999999999999</v>
      </c>
      <c r="P9901" t="s">
        <v>28</v>
      </c>
      <c r="Q9901" t="s">
        <v>29</v>
      </c>
      <c r="R9901">
        <v>4.63</v>
      </c>
      <c r="S9901">
        <v>2</v>
      </c>
      <c r="T9901">
        <v>-5.72</v>
      </c>
      <c r="U9901">
        <v>4.8</v>
      </c>
      <c r="V9901" t="s">
        <v>587</v>
      </c>
      <c r="W9901" t="s">
        <v>31</v>
      </c>
      <c r="X9901">
        <v>1</v>
      </c>
      <c r="Y9901" t="str">
        <f>IF(tblRides[[#This Row],[supply_demand_ratio]]&lt;0.8,"Below 0.8",IF(tblRides[[#This Row],[supply_demand_ratio]]&lt;1,"Between 0.8-1.0",IF(tblRides[[#This Row],[supply_demand_ratio]]&lt;=1.2,"Between 1.0-1.2","Above 1.2")))</f>
        <v>Above 1.2</v>
      </c>
    </row>
    <row r="9902" spans="1:25" x14ac:dyDescent="0.3">
      <c r="A9902" t="s">
        <v>9957</v>
      </c>
      <c r="B9902" s="1">
        <v>46112.211805555555</v>
      </c>
      <c r="C9902" s="2">
        <v>46112</v>
      </c>
      <c r="D9902">
        <v>5</v>
      </c>
      <c r="E9902" t="s">
        <v>36</v>
      </c>
      <c r="F9902" t="s">
        <v>26</v>
      </c>
      <c r="G9902">
        <v>8.5</v>
      </c>
      <c r="H9902">
        <v>150.38</v>
      </c>
      <c r="J9902">
        <v>1</v>
      </c>
      <c r="K9902">
        <v>4.3</v>
      </c>
      <c r="L9902">
        <v>5.3</v>
      </c>
      <c r="M9902">
        <v>127</v>
      </c>
      <c r="N9902" t="s">
        <v>41</v>
      </c>
      <c r="O9902">
        <v>1.3560000000000001</v>
      </c>
      <c r="P9902" t="s">
        <v>58</v>
      </c>
      <c r="Q9902" t="s">
        <v>59</v>
      </c>
      <c r="R9902">
        <v>5</v>
      </c>
      <c r="S9902">
        <v>16</v>
      </c>
      <c r="U9902">
        <v>1</v>
      </c>
      <c r="V9902" t="s">
        <v>587</v>
      </c>
      <c r="W9902" t="s">
        <v>31</v>
      </c>
      <c r="X9902">
        <v>0</v>
      </c>
      <c r="Y9902" t="str">
        <f>IF(tblRides[[#This Row],[supply_demand_ratio]]&lt;0.8,"Below 0.8",IF(tblRides[[#This Row],[supply_demand_ratio]]&lt;1,"Between 0.8-1.0",IF(tblRides[[#This Row],[supply_demand_ratio]]&lt;=1.2,"Between 1.0-1.2","Above 1.2")))</f>
        <v>Above 1.2</v>
      </c>
    </row>
    <row r="9903" spans="1:25" x14ac:dyDescent="0.3">
      <c r="A9903" t="s">
        <v>9958</v>
      </c>
      <c r="B9903" s="1">
        <v>46112.220833333333</v>
      </c>
      <c r="C9903" s="2">
        <v>46112</v>
      </c>
      <c r="D9903">
        <v>5</v>
      </c>
      <c r="E9903" t="s">
        <v>43</v>
      </c>
      <c r="F9903" t="s">
        <v>34</v>
      </c>
      <c r="G9903">
        <v>4.4000000000000004</v>
      </c>
      <c r="H9903">
        <v>118.98</v>
      </c>
      <c r="I9903">
        <v>121.45</v>
      </c>
      <c r="J9903">
        <v>1.1000000000000001</v>
      </c>
      <c r="K9903">
        <v>2</v>
      </c>
      <c r="L9903">
        <v>10.7</v>
      </c>
      <c r="M9903">
        <v>74</v>
      </c>
      <c r="N9903" t="s">
        <v>27</v>
      </c>
      <c r="O9903">
        <v>1.288</v>
      </c>
      <c r="P9903" t="s">
        <v>28</v>
      </c>
      <c r="Q9903" t="s">
        <v>29</v>
      </c>
      <c r="R9903">
        <v>4.4400000000000004</v>
      </c>
      <c r="S9903">
        <v>0</v>
      </c>
      <c r="T9903">
        <v>2.4700000000000002</v>
      </c>
      <c r="U9903">
        <v>8.6999999999999993</v>
      </c>
      <c r="V9903" t="s">
        <v>587</v>
      </c>
      <c r="W9903" t="s">
        <v>31</v>
      </c>
      <c r="X9903">
        <v>1</v>
      </c>
      <c r="Y9903" t="str">
        <f>IF(tblRides[[#This Row],[supply_demand_ratio]]&lt;0.8,"Below 0.8",IF(tblRides[[#This Row],[supply_demand_ratio]]&lt;1,"Between 0.8-1.0",IF(tblRides[[#This Row],[supply_demand_ratio]]&lt;=1.2,"Between 1.0-1.2","Above 1.2")))</f>
        <v>Above 1.2</v>
      </c>
    </row>
    <row r="9904" spans="1:25" x14ac:dyDescent="0.3">
      <c r="A9904" t="s">
        <v>9959</v>
      </c>
      <c r="B9904" s="1">
        <v>46112.224305555559</v>
      </c>
      <c r="C9904" s="2">
        <v>46112</v>
      </c>
      <c r="D9904">
        <v>5</v>
      </c>
      <c r="E9904" t="s">
        <v>25</v>
      </c>
      <c r="F9904" t="s">
        <v>34</v>
      </c>
      <c r="G9904">
        <v>3.8</v>
      </c>
      <c r="H9904">
        <v>93.63</v>
      </c>
      <c r="I9904">
        <v>91.22</v>
      </c>
      <c r="J9904">
        <v>1</v>
      </c>
      <c r="K9904">
        <v>5.7</v>
      </c>
      <c r="L9904">
        <v>10.199999999999999</v>
      </c>
      <c r="M9904">
        <v>124</v>
      </c>
      <c r="N9904" t="s">
        <v>41</v>
      </c>
      <c r="O9904">
        <v>1.371</v>
      </c>
      <c r="P9904" t="s">
        <v>28</v>
      </c>
      <c r="Q9904" t="s">
        <v>29</v>
      </c>
      <c r="R9904">
        <v>4.25</v>
      </c>
      <c r="S9904">
        <v>0</v>
      </c>
      <c r="T9904">
        <v>-2.41</v>
      </c>
      <c r="U9904">
        <v>4.5</v>
      </c>
      <c r="V9904" t="s">
        <v>587</v>
      </c>
      <c r="W9904" t="s">
        <v>45</v>
      </c>
      <c r="X9904">
        <v>1</v>
      </c>
      <c r="Y9904" t="str">
        <f>IF(tblRides[[#This Row],[supply_demand_ratio]]&lt;0.8,"Below 0.8",IF(tblRides[[#This Row],[supply_demand_ratio]]&lt;1,"Between 0.8-1.0",IF(tblRides[[#This Row],[supply_demand_ratio]]&lt;=1.2,"Between 1.0-1.2","Above 1.2")))</f>
        <v>Above 1.2</v>
      </c>
    </row>
    <row r="9905" spans="1:25" x14ac:dyDescent="0.3">
      <c r="A9905" t="s">
        <v>9960</v>
      </c>
      <c r="B9905" s="1">
        <v>46112.232638888891</v>
      </c>
      <c r="C9905" s="2">
        <v>46112</v>
      </c>
      <c r="D9905">
        <v>5</v>
      </c>
      <c r="E9905" t="s">
        <v>43</v>
      </c>
      <c r="F9905" t="s">
        <v>26</v>
      </c>
      <c r="G9905">
        <v>5.2</v>
      </c>
      <c r="H9905">
        <v>121.81</v>
      </c>
      <c r="I9905">
        <v>116.24</v>
      </c>
      <c r="J9905">
        <v>1</v>
      </c>
      <c r="K9905">
        <v>4.3</v>
      </c>
      <c r="L9905">
        <v>3</v>
      </c>
      <c r="M9905">
        <v>67</v>
      </c>
      <c r="N9905" t="s">
        <v>41</v>
      </c>
      <c r="O9905">
        <v>1.762</v>
      </c>
      <c r="P9905" t="s">
        <v>28</v>
      </c>
      <c r="Q9905" t="s">
        <v>29</v>
      </c>
      <c r="R9905">
        <v>4.96</v>
      </c>
      <c r="S9905">
        <v>1</v>
      </c>
      <c r="T9905">
        <v>-5.57</v>
      </c>
      <c r="U9905">
        <v>-1.3</v>
      </c>
      <c r="V9905" t="s">
        <v>587</v>
      </c>
      <c r="W9905" t="s">
        <v>31</v>
      </c>
      <c r="X9905">
        <v>1</v>
      </c>
      <c r="Y9905" t="str">
        <f>IF(tblRides[[#This Row],[supply_demand_ratio]]&lt;0.8,"Below 0.8",IF(tblRides[[#This Row],[supply_demand_ratio]]&lt;1,"Between 0.8-1.0",IF(tblRides[[#This Row],[supply_demand_ratio]]&lt;=1.2,"Between 1.0-1.2","Above 1.2")))</f>
        <v>Above 1.2</v>
      </c>
    </row>
    <row r="9906" spans="1:25" x14ac:dyDescent="0.3">
      <c r="A9906" t="s">
        <v>9961</v>
      </c>
      <c r="B9906" s="1">
        <v>46112.245138888888</v>
      </c>
      <c r="C9906" s="2">
        <v>46112</v>
      </c>
      <c r="D9906">
        <v>5</v>
      </c>
      <c r="E9906" t="s">
        <v>43</v>
      </c>
      <c r="F9906" t="s">
        <v>34</v>
      </c>
      <c r="G9906">
        <v>21.6</v>
      </c>
      <c r="H9906">
        <v>357.56</v>
      </c>
      <c r="I9906">
        <v>347.85</v>
      </c>
      <c r="J9906">
        <v>1</v>
      </c>
      <c r="K9906">
        <v>5</v>
      </c>
      <c r="L9906">
        <v>5.4</v>
      </c>
      <c r="M9906">
        <v>74</v>
      </c>
      <c r="N9906" t="s">
        <v>41</v>
      </c>
      <c r="O9906">
        <v>1.7549999999999999</v>
      </c>
      <c r="P9906" t="s">
        <v>28</v>
      </c>
      <c r="Q9906" t="s">
        <v>29</v>
      </c>
      <c r="R9906">
        <v>4.74</v>
      </c>
      <c r="S9906">
        <v>0</v>
      </c>
      <c r="T9906">
        <v>-9.7100000000000009</v>
      </c>
      <c r="U9906">
        <v>0.4</v>
      </c>
      <c r="V9906" t="s">
        <v>587</v>
      </c>
      <c r="W9906" t="s">
        <v>31</v>
      </c>
      <c r="X9906">
        <v>1</v>
      </c>
      <c r="Y9906" t="str">
        <f>IF(tblRides[[#This Row],[supply_demand_ratio]]&lt;0.8,"Below 0.8",IF(tblRides[[#This Row],[supply_demand_ratio]]&lt;1,"Between 0.8-1.0",IF(tblRides[[#This Row],[supply_demand_ratio]]&lt;=1.2,"Between 1.0-1.2","Above 1.2")))</f>
        <v>Above 1.2</v>
      </c>
    </row>
    <row r="9907" spans="1:25" x14ac:dyDescent="0.3">
      <c r="A9907" t="s">
        <v>9962</v>
      </c>
      <c r="B9907" s="1">
        <v>46112.259027777778</v>
      </c>
      <c r="C9907" s="2">
        <v>46112</v>
      </c>
      <c r="D9907">
        <v>6</v>
      </c>
      <c r="E9907" t="s">
        <v>33</v>
      </c>
      <c r="F9907" t="s">
        <v>26</v>
      </c>
      <c r="G9907">
        <v>2.8</v>
      </c>
      <c r="H9907">
        <v>88.07</v>
      </c>
      <c r="I9907">
        <v>87.91</v>
      </c>
      <c r="J9907">
        <v>1.1000000000000001</v>
      </c>
      <c r="K9907">
        <v>4.5999999999999996</v>
      </c>
      <c r="L9907">
        <v>4</v>
      </c>
      <c r="M9907">
        <v>109</v>
      </c>
      <c r="N9907" t="s">
        <v>27</v>
      </c>
      <c r="O9907">
        <v>1.248</v>
      </c>
      <c r="P9907" t="s">
        <v>28</v>
      </c>
      <c r="Q9907" t="s">
        <v>29</v>
      </c>
      <c r="R9907">
        <v>4.41</v>
      </c>
      <c r="S9907">
        <v>11</v>
      </c>
      <c r="T9907">
        <v>-0.16</v>
      </c>
      <c r="U9907">
        <v>-0.6</v>
      </c>
      <c r="V9907" t="s">
        <v>587</v>
      </c>
      <c r="W9907" t="s">
        <v>31</v>
      </c>
      <c r="X9907">
        <v>1</v>
      </c>
      <c r="Y9907" t="str">
        <f>IF(tblRides[[#This Row],[supply_demand_ratio]]&lt;0.8,"Below 0.8",IF(tblRides[[#This Row],[supply_demand_ratio]]&lt;1,"Between 0.8-1.0",IF(tblRides[[#This Row],[supply_demand_ratio]]&lt;=1.2,"Between 1.0-1.2","Above 1.2")))</f>
        <v>Above 1.2</v>
      </c>
    </row>
    <row r="9908" spans="1:25" x14ac:dyDescent="0.3">
      <c r="A9908" t="s">
        <v>9963</v>
      </c>
      <c r="B9908" s="1">
        <v>46112.262499999997</v>
      </c>
      <c r="C9908" s="2">
        <v>46112</v>
      </c>
      <c r="D9908">
        <v>6</v>
      </c>
      <c r="E9908" t="s">
        <v>33</v>
      </c>
      <c r="F9908" t="s">
        <v>34</v>
      </c>
      <c r="G9908">
        <v>3.3</v>
      </c>
      <c r="H9908">
        <v>82.26</v>
      </c>
      <c r="I9908">
        <v>80.47</v>
      </c>
      <c r="J9908">
        <v>1</v>
      </c>
      <c r="K9908">
        <v>2</v>
      </c>
      <c r="L9908">
        <v>4.8</v>
      </c>
      <c r="M9908">
        <v>110</v>
      </c>
      <c r="N9908" t="s">
        <v>41</v>
      </c>
      <c r="O9908">
        <v>1.4890000000000001</v>
      </c>
      <c r="P9908" t="s">
        <v>28</v>
      </c>
      <c r="Q9908" t="s">
        <v>29</v>
      </c>
      <c r="R9908">
        <v>4.7300000000000004</v>
      </c>
      <c r="S9908">
        <v>0</v>
      </c>
      <c r="T9908">
        <v>-1.79</v>
      </c>
      <c r="U9908">
        <v>2.8</v>
      </c>
      <c r="V9908" t="s">
        <v>587</v>
      </c>
      <c r="W9908" t="s">
        <v>31</v>
      </c>
      <c r="X9908">
        <v>1</v>
      </c>
      <c r="Y9908" t="str">
        <f>IF(tblRides[[#This Row],[supply_demand_ratio]]&lt;0.8,"Below 0.8",IF(tblRides[[#This Row],[supply_demand_ratio]]&lt;1,"Between 0.8-1.0",IF(tblRides[[#This Row],[supply_demand_ratio]]&lt;=1.2,"Between 1.0-1.2","Above 1.2")))</f>
        <v>Above 1.2</v>
      </c>
    </row>
    <row r="9909" spans="1:25" x14ac:dyDescent="0.3">
      <c r="A9909" t="s">
        <v>9964</v>
      </c>
      <c r="B9909" s="1">
        <v>46112.270138888889</v>
      </c>
      <c r="C9909" s="2">
        <v>46112</v>
      </c>
      <c r="D9909">
        <v>6</v>
      </c>
      <c r="E9909" t="s">
        <v>25</v>
      </c>
      <c r="F9909" t="s">
        <v>26</v>
      </c>
      <c r="G9909">
        <v>1.3</v>
      </c>
      <c r="H9909">
        <v>66.180000000000007</v>
      </c>
      <c r="I9909">
        <v>68.11</v>
      </c>
      <c r="J9909">
        <v>1.1000000000000001</v>
      </c>
      <c r="K9909">
        <v>4.3</v>
      </c>
      <c r="L9909">
        <v>6.9</v>
      </c>
      <c r="M9909">
        <v>121</v>
      </c>
      <c r="N9909" t="s">
        <v>27</v>
      </c>
      <c r="O9909">
        <v>0.90400000000000003</v>
      </c>
      <c r="P9909" t="s">
        <v>28</v>
      </c>
      <c r="Q9909" t="s">
        <v>29</v>
      </c>
      <c r="R9909">
        <v>4.6399999999999997</v>
      </c>
      <c r="S9909">
        <v>19</v>
      </c>
      <c r="T9909">
        <v>1.93</v>
      </c>
      <c r="U9909">
        <v>2.6</v>
      </c>
      <c r="V9909" t="s">
        <v>587</v>
      </c>
      <c r="W9909" t="s">
        <v>31</v>
      </c>
      <c r="X9909">
        <v>1</v>
      </c>
      <c r="Y9909" t="str">
        <f>IF(tblRides[[#This Row],[supply_demand_ratio]]&lt;0.8,"Below 0.8",IF(tblRides[[#This Row],[supply_demand_ratio]]&lt;1,"Between 0.8-1.0",IF(tblRides[[#This Row],[supply_demand_ratio]]&lt;=1.2,"Between 1.0-1.2","Above 1.2")))</f>
        <v>Between 0.8-1.0</v>
      </c>
    </row>
    <row r="9910" spans="1:25" x14ac:dyDescent="0.3">
      <c r="A9910" t="s">
        <v>9965</v>
      </c>
      <c r="B9910" s="1">
        <v>46112.270138888889</v>
      </c>
      <c r="C9910" s="2">
        <v>46112</v>
      </c>
      <c r="D9910">
        <v>6</v>
      </c>
      <c r="E9910" t="s">
        <v>43</v>
      </c>
      <c r="F9910" t="s">
        <v>34</v>
      </c>
      <c r="G9910">
        <v>3.7</v>
      </c>
      <c r="H9910">
        <v>89.09</v>
      </c>
      <c r="I9910">
        <v>90.02</v>
      </c>
      <c r="J9910">
        <v>1</v>
      </c>
      <c r="K9910">
        <v>7.3</v>
      </c>
      <c r="L9910">
        <v>10.199999999999999</v>
      </c>
      <c r="M9910">
        <v>69</v>
      </c>
      <c r="N9910" t="s">
        <v>41</v>
      </c>
      <c r="O9910">
        <v>1.915</v>
      </c>
      <c r="P9910" t="s">
        <v>28</v>
      </c>
      <c r="Q9910" t="s">
        <v>29</v>
      </c>
      <c r="R9910">
        <v>4.8</v>
      </c>
      <c r="S9910">
        <v>0</v>
      </c>
      <c r="T9910">
        <v>0.93</v>
      </c>
      <c r="U9910">
        <v>2.9</v>
      </c>
      <c r="V9910" t="s">
        <v>587</v>
      </c>
      <c r="W9910" t="s">
        <v>45</v>
      </c>
      <c r="X9910">
        <v>1</v>
      </c>
      <c r="Y9910" t="str">
        <f>IF(tblRides[[#This Row],[supply_demand_ratio]]&lt;0.8,"Below 0.8",IF(tblRides[[#This Row],[supply_demand_ratio]]&lt;1,"Between 0.8-1.0",IF(tblRides[[#This Row],[supply_demand_ratio]]&lt;=1.2,"Between 1.0-1.2","Above 1.2")))</f>
        <v>Above 1.2</v>
      </c>
    </row>
    <row r="9911" spans="1:25" x14ac:dyDescent="0.3">
      <c r="A9911" t="s">
        <v>9966</v>
      </c>
      <c r="B9911" s="1">
        <v>46112.277083333334</v>
      </c>
      <c r="C9911" s="2">
        <v>46112</v>
      </c>
      <c r="D9911">
        <v>6</v>
      </c>
      <c r="E9911" t="s">
        <v>33</v>
      </c>
      <c r="F9911" t="s">
        <v>34</v>
      </c>
      <c r="G9911">
        <v>1.1000000000000001</v>
      </c>
      <c r="H9911">
        <v>63.64</v>
      </c>
      <c r="I9911">
        <v>62.88</v>
      </c>
      <c r="J9911">
        <v>1.1000000000000001</v>
      </c>
      <c r="K9911">
        <v>5.7</v>
      </c>
      <c r="L9911">
        <v>1</v>
      </c>
      <c r="M9911">
        <v>81</v>
      </c>
      <c r="N9911" t="s">
        <v>27</v>
      </c>
      <c r="O9911">
        <v>1.006</v>
      </c>
      <c r="P9911" t="s">
        <v>28</v>
      </c>
      <c r="Q9911" t="s">
        <v>29</v>
      </c>
      <c r="R9911">
        <v>4.67</v>
      </c>
      <c r="S9911">
        <v>0</v>
      </c>
      <c r="T9911">
        <v>-0.76</v>
      </c>
      <c r="U9911">
        <v>-4.7</v>
      </c>
      <c r="V9911" t="s">
        <v>587</v>
      </c>
      <c r="W9911" t="s">
        <v>45</v>
      </c>
      <c r="X9911">
        <v>1</v>
      </c>
      <c r="Y9911" t="str">
        <f>IF(tblRides[[#This Row],[supply_demand_ratio]]&lt;0.8,"Below 0.8",IF(tblRides[[#This Row],[supply_demand_ratio]]&lt;1,"Between 0.8-1.0",IF(tblRides[[#This Row],[supply_demand_ratio]]&lt;=1.2,"Between 1.0-1.2","Above 1.2")))</f>
        <v>Between 1.0-1.2</v>
      </c>
    </row>
    <row r="9912" spans="1:25" x14ac:dyDescent="0.3">
      <c r="A9912" t="s">
        <v>9967</v>
      </c>
      <c r="B9912" s="1">
        <v>46112.283333333333</v>
      </c>
      <c r="C9912" s="2">
        <v>46112</v>
      </c>
      <c r="D9912">
        <v>6</v>
      </c>
      <c r="E9912" t="s">
        <v>25</v>
      </c>
      <c r="F9912" t="s">
        <v>26</v>
      </c>
      <c r="G9912">
        <v>1.1000000000000001</v>
      </c>
      <c r="H9912">
        <v>70.2</v>
      </c>
      <c r="I9912">
        <v>67.260000000000005</v>
      </c>
      <c r="J9912">
        <v>1.2</v>
      </c>
      <c r="K9912">
        <v>5</v>
      </c>
      <c r="L9912">
        <v>3.5</v>
      </c>
      <c r="M9912">
        <v>101</v>
      </c>
      <c r="N9912" t="s">
        <v>27</v>
      </c>
      <c r="O9912">
        <v>0.83099999999999996</v>
      </c>
      <c r="P9912" t="s">
        <v>28</v>
      </c>
      <c r="Q9912" t="s">
        <v>29</v>
      </c>
      <c r="R9912">
        <v>4.9800000000000004</v>
      </c>
      <c r="S9912">
        <v>8</v>
      </c>
      <c r="T9912">
        <v>-2.94</v>
      </c>
      <c r="U9912">
        <v>-1.5</v>
      </c>
      <c r="V9912" t="s">
        <v>587</v>
      </c>
      <c r="W9912" t="s">
        <v>31</v>
      </c>
      <c r="X9912">
        <v>1</v>
      </c>
      <c r="Y9912" t="str">
        <f>IF(tblRides[[#This Row],[supply_demand_ratio]]&lt;0.8,"Below 0.8",IF(tblRides[[#This Row],[supply_demand_ratio]]&lt;1,"Between 0.8-1.0",IF(tblRides[[#This Row],[supply_demand_ratio]]&lt;=1.2,"Between 1.0-1.2","Above 1.2")))</f>
        <v>Between 0.8-1.0</v>
      </c>
    </row>
    <row r="9913" spans="1:25" x14ac:dyDescent="0.3">
      <c r="A9913" t="s">
        <v>9968</v>
      </c>
      <c r="B9913" s="1">
        <v>46112.301388888889</v>
      </c>
      <c r="C9913" s="2">
        <v>46112</v>
      </c>
      <c r="D9913">
        <v>7</v>
      </c>
      <c r="E9913" t="s">
        <v>43</v>
      </c>
      <c r="F9913" t="s">
        <v>26</v>
      </c>
      <c r="G9913">
        <v>7.4</v>
      </c>
      <c r="H9913">
        <v>164.27</v>
      </c>
      <c r="I9913">
        <v>170.23</v>
      </c>
      <c r="J9913">
        <v>1</v>
      </c>
      <c r="K9913">
        <v>6.5</v>
      </c>
      <c r="L9913">
        <v>4.4000000000000004</v>
      </c>
      <c r="M9913">
        <v>70</v>
      </c>
      <c r="N9913" t="s">
        <v>41</v>
      </c>
      <c r="O9913">
        <v>1.639</v>
      </c>
      <c r="P9913" t="s">
        <v>28</v>
      </c>
      <c r="Q9913" t="s">
        <v>29</v>
      </c>
      <c r="R9913">
        <v>4.75</v>
      </c>
      <c r="S9913">
        <v>9</v>
      </c>
      <c r="T9913">
        <v>5.96</v>
      </c>
      <c r="U9913">
        <v>-2.1</v>
      </c>
      <c r="V9913" t="s">
        <v>587</v>
      </c>
      <c r="W9913" t="s">
        <v>45</v>
      </c>
      <c r="X9913">
        <v>1</v>
      </c>
      <c r="Y9913" t="str">
        <f>IF(tblRides[[#This Row],[supply_demand_ratio]]&lt;0.8,"Below 0.8",IF(tblRides[[#This Row],[supply_demand_ratio]]&lt;1,"Between 0.8-1.0",IF(tblRides[[#This Row],[supply_demand_ratio]]&lt;=1.2,"Between 1.0-1.2","Above 1.2")))</f>
        <v>Above 1.2</v>
      </c>
    </row>
    <row r="9914" spans="1:25" x14ac:dyDescent="0.3">
      <c r="A9914" t="s">
        <v>9969</v>
      </c>
      <c r="B9914" s="1">
        <v>46112.302083333336</v>
      </c>
      <c r="C9914" s="2">
        <v>46112</v>
      </c>
      <c r="D9914">
        <v>7</v>
      </c>
      <c r="E9914" t="s">
        <v>33</v>
      </c>
      <c r="F9914" t="s">
        <v>26</v>
      </c>
      <c r="G9914">
        <v>9.3000000000000007</v>
      </c>
      <c r="H9914">
        <v>176.08</v>
      </c>
      <c r="J9914">
        <v>1.1000000000000001</v>
      </c>
      <c r="K9914">
        <v>6.9</v>
      </c>
      <c r="M9914">
        <v>87</v>
      </c>
      <c r="N9914" t="s">
        <v>27</v>
      </c>
      <c r="O9914">
        <v>1.024</v>
      </c>
      <c r="P9914" t="s">
        <v>82</v>
      </c>
      <c r="Q9914" t="s">
        <v>83</v>
      </c>
      <c r="R9914">
        <v>4.78</v>
      </c>
      <c r="S9914">
        <v>7</v>
      </c>
      <c r="V9914" t="s">
        <v>587</v>
      </c>
      <c r="W9914" t="s">
        <v>45</v>
      </c>
      <c r="X9914">
        <v>0</v>
      </c>
      <c r="Y9914" t="str">
        <f>IF(tblRides[[#This Row],[supply_demand_ratio]]&lt;0.8,"Below 0.8",IF(tblRides[[#This Row],[supply_demand_ratio]]&lt;1,"Between 0.8-1.0",IF(tblRides[[#This Row],[supply_demand_ratio]]&lt;=1.2,"Between 1.0-1.2","Above 1.2")))</f>
        <v>Between 1.0-1.2</v>
      </c>
    </row>
    <row r="9915" spans="1:25" x14ac:dyDescent="0.3">
      <c r="A9915" t="s">
        <v>9970</v>
      </c>
      <c r="B9915" s="1">
        <v>46112.303472222222</v>
      </c>
      <c r="C9915" s="2">
        <v>46112</v>
      </c>
      <c r="D9915">
        <v>7</v>
      </c>
      <c r="E9915" t="s">
        <v>43</v>
      </c>
      <c r="F9915" t="s">
        <v>26</v>
      </c>
      <c r="G9915">
        <v>17.399999999999999</v>
      </c>
      <c r="H9915">
        <v>299.92</v>
      </c>
      <c r="I9915">
        <v>278.08999999999997</v>
      </c>
      <c r="J9915">
        <v>1</v>
      </c>
      <c r="K9915">
        <v>7.7</v>
      </c>
      <c r="L9915">
        <v>5.4</v>
      </c>
      <c r="M9915">
        <v>54</v>
      </c>
      <c r="N9915" t="s">
        <v>41</v>
      </c>
      <c r="O9915">
        <v>1.504</v>
      </c>
      <c r="P9915" t="s">
        <v>28</v>
      </c>
      <c r="Q9915" t="s">
        <v>29</v>
      </c>
      <c r="R9915">
        <v>4.68</v>
      </c>
      <c r="S9915">
        <v>2</v>
      </c>
      <c r="T9915">
        <v>-21.83</v>
      </c>
      <c r="U9915">
        <v>-2.2999999999999998</v>
      </c>
      <c r="V9915" t="s">
        <v>587</v>
      </c>
      <c r="W9915" t="s">
        <v>45</v>
      </c>
      <c r="X9915">
        <v>1</v>
      </c>
      <c r="Y9915" t="str">
        <f>IF(tblRides[[#This Row],[supply_demand_ratio]]&lt;0.8,"Below 0.8",IF(tblRides[[#This Row],[supply_demand_ratio]]&lt;1,"Between 0.8-1.0",IF(tblRides[[#This Row],[supply_demand_ratio]]&lt;=1.2,"Between 1.0-1.2","Above 1.2")))</f>
        <v>Above 1.2</v>
      </c>
    </row>
    <row r="9916" spans="1:25" x14ac:dyDescent="0.3">
      <c r="A9916" t="s">
        <v>9971</v>
      </c>
      <c r="B9916" s="1">
        <v>46112.30972222222</v>
      </c>
      <c r="C9916" s="2">
        <v>46112</v>
      </c>
      <c r="D9916">
        <v>7</v>
      </c>
      <c r="E9916" t="s">
        <v>25</v>
      </c>
      <c r="F9916" t="s">
        <v>26</v>
      </c>
      <c r="G9916">
        <v>2.8</v>
      </c>
      <c r="H9916">
        <v>80.36</v>
      </c>
      <c r="I9916">
        <v>82.69</v>
      </c>
      <c r="J9916">
        <v>1</v>
      </c>
      <c r="K9916">
        <v>7.1</v>
      </c>
      <c r="L9916">
        <v>6.1</v>
      </c>
      <c r="M9916">
        <v>110</v>
      </c>
      <c r="N9916" t="s">
        <v>27</v>
      </c>
      <c r="O9916">
        <v>0.90700000000000003</v>
      </c>
      <c r="P9916" t="s">
        <v>28</v>
      </c>
      <c r="Q9916" t="s">
        <v>29</v>
      </c>
      <c r="R9916">
        <v>4.8600000000000003</v>
      </c>
      <c r="S9916">
        <v>5</v>
      </c>
      <c r="T9916">
        <v>2.33</v>
      </c>
      <c r="U9916">
        <v>-1</v>
      </c>
      <c r="V9916" t="s">
        <v>587</v>
      </c>
      <c r="W9916" t="s">
        <v>45</v>
      </c>
      <c r="X9916">
        <v>1</v>
      </c>
      <c r="Y9916" t="str">
        <f>IF(tblRides[[#This Row],[supply_demand_ratio]]&lt;0.8,"Below 0.8",IF(tblRides[[#This Row],[supply_demand_ratio]]&lt;1,"Between 0.8-1.0",IF(tblRides[[#This Row],[supply_demand_ratio]]&lt;=1.2,"Between 1.0-1.2","Above 1.2")))</f>
        <v>Between 0.8-1.0</v>
      </c>
    </row>
    <row r="9917" spans="1:25" x14ac:dyDescent="0.3">
      <c r="A9917" t="s">
        <v>9972</v>
      </c>
      <c r="B9917" s="1">
        <v>46112.313194444447</v>
      </c>
      <c r="C9917" s="2">
        <v>46112</v>
      </c>
      <c r="D9917">
        <v>7</v>
      </c>
      <c r="E9917" t="s">
        <v>25</v>
      </c>
      <c r="F9917" t="s">
        <v>26</v>
      </c>
      <c r="G9917">
        <v>2.7</v>
      </c>
      <c r="H9917">
        <v>82</v>
      </c>
      <c r="I9917">
        <v>83.46</v>
      </c>
      <c r="J9917">
        <v>1</v>
      </c>
      <c r="K9917">
        <v>7.9</v>
      </c>
      <c r="L9917">
        <v>4.9000000000000004</v>
      </c>
      <c r="M9917">
        <v>127</v>
      </c>
      <c r="N9917" t="s">
        <v>27</v>
      </c>
      <c r="O9917">
        <v>1.206</v>
      </c>
      <c r="P9917" t="s">
        <v>28</v>
      </c>
      <c r="Q9917" t="s">
        <v>29</v>
      </c>
      <c r="R9917">
        <v>4.7</v>
      </c>
      <c r="S9917">
        <v>8</v>
      </c>
      <c r="T9917">
        <v>1.46</v>
      </c>
      <c r="U9917">
        <v>-3</v>
      </c>
      <c r="V9917" t="s">
        <v>587</v>
      </c>
      <c r="W9917" t="s">
        <v>45</v>
      </c>
      <c r="X9917">
        <v>1</v>
      </c>
      <c r="Y9917" t="str">
        <f>IF(tblRides[[#This Row],[supply_demand_ratio]]&lt;0.8,"Below 0.8",IF(tblRides[[#This Row],[supply_demand_ratio]]&lt;1,"Between 0.8-1.0",IF(tblRides[[#This Row],[supply_demand_ratio]]&lt;=1.2,"Between 1.0-1.2","Above 1.2")))</f>
        <v>Above 1.2</v>
      </c>
    </row>
    <row r="9918" spans="1:25" x14ac:dyDescent="0.3">
      <c r="A9918" t="s">
        <v>9973</v>
      </c>
      <c r="B9918" s="1">
        <v>46112.321527777778</v>
      </c>
      <c r="C9918" s="2">
        <v>46112</v>
      </c>
      <c r="D9918">
        <v>7</v>
      </c>
      <c r="E9918" t="s">
        <v>36</v>
      </c>
      <c r="F9918" t="s">
        <v>26</v>
      </c>
      <c r="G9918">
        <v>12.1</v>
      </c>
      <c r="H9918">
        <v>202.26</v>
      </c>
      <c r="I9918">
        <v>205.3</v>
      </c>
      <c r="J9918">
        <v>1</v>
      </c>
      <c r="K9918">
        <v>4.9000000000000004</v>
      </c>
      <c r="L9918">
        <v>6.2</v>
      </c>
      <c r="M9918">
        <v>117</v>
      </c>
      <c r="N9918" t="s">
        <v>27</v>
      </c>
      <c r="O9918">
        <v>1.177</v>
      </c>
      <c r="P9918" t="s">
        <v>28</v>
      </c>
      <c r="Q9918" t="s">
        <v>29</v>
      </c>
      <c r="R9918">
        <v>4.92</v>
      </c>
      <c r="S9918">
        <v>31</v>
      </c>
      <c r="T9918">
        <v>3.04</v>
      </c>
      <c r="U9918">
        <v>1.3</v>
      </c>
      <c r="V9918" t="s">
        <v>587</v>
      </c>
      <c r="W9918" t="s">
        <v>31</v>
      </c>
      <c r="X9918">
        <v>1</v>
      </c>
      <c r="Y9918" t="str">
        <f>IF(tblRides[[#This Row],[supply_demand_ratio]]&lt;0.8,"Below 0.8",IF(tblRides[[#This Row],[supply_demand_ratio]]&lt;1,"Between 0.8-1.0",IF(tblRides[[#This Row],[supply_demand_ratio]]&lt;=1.2,"Between 1.0-1.2","Above 1.2")))</f>
        <v>Between 1.0-1.2</v>
      </c>
    </row>
    <row r="9919" spans="1:25" x14ac:dyDescent="0.3">
      <c r="A9919" t="s">
        <v>9974</v>
      </c>
      <c r="B9919" s="1">
        <v>46112.325694444444</v>
      </c>
      <c r="C9919" s="2">
        <v>46112</v>
      </c>
      <c r="D9919">
        <v>7</v>
      </c>
      <c r="E9919" t="s">
        <v>25</v>
      </c>
      <c r="F9919" t="s">
        <v>34</v>
      </c>
      <c r="G9919">
        <v>6.1</v>
      </c>
      <c r="H9919">
        <v>165.93</v>
      </c>
      <c r="J9919">
        <v>1.3</v>
      </c>
      <c r="K9919">
        <v>8.6999999999999993</v>
      </c>
      <c r="L9919">
        <v>15.1</v>
      </c>
      <c r="M9919">
        <v>105</v>
      </c>
      <c r="N9919" t="s">
        <v>72</v>
      </c>
      <c r="O9919">
        <v>0.72699999999999998</v>
      </c>
      <c r="P9919" t="s">
        <v>58</v>
      </c>
      <c r="Q9919" t="s">
        <v>59</v>
      </c>
      <c r="R9919">
        <v>4.4400000000000004</v>
      </c>
      <c r="S9919">
        <v>0</v>
      </c>
      <c r="U9919">
        <v>6.4</v>
      </c>
      <c r="V9919" t="s">
        <v>587</v>
      </c>
      <c r="W9919" t="s">
        <v>45</v>
      </c>
      <c r="X9919">
        <v>0</v>
      </c>
      <c r="Y9919" t="str">
        <f>IF(tblRides[[#This Row],[supply_demand_ratio]]&lt;0.8,"Below 0.8",IF(tblRides[[#This Row],[supply_demand_ratio]]&lt;1,"Between 0.8-1.0",IF(tblRides[[#This Row],[supply_demand_ratio]]&lt;=1.2,"Between 1.0-1.2","Above 1.2")))</f>
        <v>Below 0.8</v>
      </c>
    </row>
    <row r="9920" spans="1:25" x14ac:dyDescent="0.3">
      <c r="A9920" t="s">
        <v>9975</v>
      </c>
      <c r="B9920" s="1">
        <v>46112.337500000001</v>
      </c>
      <c r="C9920" s="2">
        <v>46112</v>
      </c>
      <c r="D9920">
        <v>8</v>
      </c>
      <c r="E9920" t="s">
        <v>36</v>
      </c>
      <c r="F9920" t="s">
        <v>26</v>
      </c>
      <c r="G9920">
        <v>2.9</v>
      </c>
      <c r="H9920">
        <v>93.67</v>
      </c>
      <c r="I9920">
        <v>94.46</v>
      </c>
      <c r="J9920">
        <v>1.1000000000000001</v>
      </c>
      <c r="K9920">
        <v>3.7</v>
      </c>
      <c r="L9920">
        <v>6.9</v>
      </c>
      <c r="M9920">
        <v>118</v>
      </c>
      <c r="N9920" t="s">
        <v>27</v>
      </c>
      <c r="O9920">
        <v>0.95399999999999996</v>
      </c>
      <c r="P9920" t="s">
        <v>28</v>
      </c>
      <c r="Q9920" t="s">
        <v>29</v>
      </c>
      <c r="R9920">
        <v>4.74</v>
      </c>
      <c r="S9920">
        <v>32</v>
      </c>
      <c r="T9920">
        <v>0.79</v>
      </c>
      <c r="U9920">
        <v>3.2</v>
      </c>
      <c r="V9920" t="s">
        <v>587</v>
      </c>
      <c r="W9920" t="s">
        <v>31</v>
      </c>
      <c r="X9920">
        <v>1</v>
      </c>
      <c r="Y9920" t="str">
        <f>IF(tblRides[[#This Row],[supply_demand_ratio]]&lt;0.8,"Below 0.8",IF(tblRides[[#This Row],[supply_demand_ratio]]&lt;1,"Between 0.8-1.0",IF(tblRides[[#This Row],[supply_demand_ratio]]&lt;=1.2,"Between 1.0-1.2","Above 1.2")))</f>
        <v>Between 0.8-1.0</v>
      </c>
    </row>
    <row r="9921" spans="1:25" x14ac:dyDescent="0.3">
      <c r="A9921" t="s">
        <v>9976</v>
      </c>
      <c r="B9921" s="1">
        <v>46112.339583333334</v>
      </c>
      <c r="C9921" s="2">
        <v>46112</v>
      </c>
      <c r="D9921">
        <v>8</v>
      </c>
      <c r="E9921" t="s">
        <v>43</v>
      </c>
      <c r="F9921" t="s">
        <v>34</v>
      </c>
      <c r="G9921">
        <v>9.5</v>
      </c>
      <c r="H9921">
        <v>195.72</v>
      </c>
      <c r="I9921">
        <v>205.78</v>
      </c>
      <c r="J9921">
        <v>1</v>
      </c>
      <c r="K9921">
        <v>6.9</v>
      </c>
      <c r="L9921">
        <v>10.8</v>
      </c>
      <c r="M9921">
        <v>58</v>
      </c>
      <c r="N9921" t="s">
        <v>41</v>
      </c>
      <c r="O9921">
        <v>1.1379999999999999</v>
      </c>
      <c r="P9921" t="s">
        <v>28</v>
      </c>
      <c r="Q9921" t="s">
        <v>29</v>
      </c>
      <c r="R9921">
        <v>4.5999999999999996</v>
      </c>
      <c r="S9921">
        <v>0</v>
      </c>
      <c r="T9921">
        <v>10.06</v>
      </c>
      <c r="U9921">
        <v>3.9</v>
      </c>
      <c r="V9921" t="s">
        <v>587</v>
      </c>
      <c r="W9921" t="s">
        <v>45</v>
      </c>
      <c r="X9921">
        <v>1</v>
      </c>
      <c r="Y9921" t="str">
        <f>IF(tblRides[[#This Row],[supply_demand_ratio]]&lt;0.8,"Below 0.8",IF(tblRides[[#This Row],[supply_demand_ratio]]&lt;1,"Between 0.8-1.0",IF(tblRides[[#This Row],[supply_demand_ratio]]&lt;=1.2,"Between 1.0-1.2","Above 1.2")))</f>
        <v>Between 1.0-1.2</v>
      </c>
    </row>
    <row r="9922" spans="1:25" x14ac:dyDescent="0.3">
      <c r="A9922" t="s">
        <v>9977</v>
      </c>
      <c r="B9922" s="1">
        <v>46112.339583333334</v>
      </c>
      <c r="C9922" s="2">
        <v>46112</v>
      </c>
      <c r="D9922">
        <v>8</v>
      </c>
      <c r="E9922" t="s">
        <v>43</v>
      </c>
      <c r="F9922" t="s">
        <v>34</v>
      </c>
      <c r="G9922">
        <v>5.6</v>
      </c>
      <c r="H9922">
        <v>135.91999999999999</v>
      </c>
      <c r="I9922">
        <v>134.72999999999999</v>
      </c>
      <c r="J9922">
        <v>1.1000000000000001</v>
      </c>
      <c r="K9922">
        <v>5.6</v>
      </c>
      <c r="L9922">
        <v>12.5</v>
      </c>
      <c r="M9922">
        <v>64</v>
      </c>
      <c r="N9922" t="s">
        <v>41</v>
      </c>
      <c r="O9922">
        <v>1.86</v>
      </c>
      <c r="P9922" t="s">
        <v>28</v>
      </c>
      <c r="Q9922" t="s">
        <v>29</v>
      </c>
      <c r="R9922">
        <v>4.5199999999999996</v>
      </c>
      <c r="S9922">
        <v>0</v>
      </c>
      <c r="T9922">
        <v>-1.19</v>
      </c>
      <c r="U9922">
        <v>6.9</v>
      </c>
      <c r="V9922" t="s">
        <v>587</v>
      </c>
      <c r="W9922" t="s">
        <v>45</v>
      </c>
      <c r="X9922">
        <v>1</v>
      </c>
      <c r="Y9922" t="str">
        <f>IF(tblRides[[#This Row],[supply_demand_ratio]]&lt;0.8,"Below 0.8",IF(tblRides[[#This Row],[supply_demand_ratio]]&lt;1,"Between 0.8-1.0",IF(tblRides[[#This Row],[supply_demand_ratio]]&lt;=1.2,"Between 1.0-1.2","Above 1.2")))</f>
        <v>Above 1.2</v>
      </c>
    </row>
    <row r="9923" spans="1:25" x14ac:dyDescent="0.3">
      <c r="A9923" t="s">
        <v>9978</v>
      </c>
      <c r="B9923" s="1">
        <v>46112.352083333331</v>
      </c>
      <c r="C9923" s="2">
        <v>46112</v>
      </c>
      <c r="D9923">
        <v>8</v>
      </c>
      <c r="E9923" t="s">
        <v>36</v>
      </c>
      <c r="F9923" t="s">
        <v>34</v>
      </c>
      <c r="G9923">
        <v>5.5</v>
      </c>
      <c r="H9923">
        <v>128.16</v>
      </c>
      <c r="J9923">
        <v>1.1000000000000001</v>
      </c>
      <c r="K9923">
        <v>7.5</v>
      </c>
      <c r="L9923">
        <v>10.9</v>
      </c>
      <c r="M9923">
        <v>106</v>
      </c>
      <c r="N9923" t="s">
        <v>27</v>
      </c>
      <c r="O9923">
        <v>0.86699999999999999</v>
      </c>
      <c r="P9923" t="s">
        <v>58</v>
      </c>
      <c r="Q9923" t="s">
        <v>88</v>
      </c>
      <c r="R9923">
        <v>4.46</v>
      </c>
      <c r="S9923">
        <v>0</v>
      </c>
      <c r="U9923">
        <v>3.4</v>
      </c>
      <c r="V9923" t="s">
        <v>587</v>
      </c>
      <c r="W9923" t="s">
        <v>45</v>
      </c>
      <c r="X9923">
        <v>0</v>
      </c>
      <c r="Y9923" t="str">
        <f>IF(tblRides[[#This Row],[supply_demand_ratio]]&lt;0.8,"Below 0.8",IF(tblRides[[#This Row],[supply_demand_ratio]]&lt;1,"Between 0.8-1.0",IF(tblRides[[#This Row],[supply_demand_ratio]]&lt;=1.2,"Between 1.0-1.2","Above 1.2")))</f>
        <v>Between 0.8-1.0</v>
      </c>
    </row>
    <row r="9924" spans="1:25" x14ac:dyDescent="0.3">
      <c r="A9924" t="s">
        <v>9979</v>
      </c>
      <c r="B9924" s="1">
        <v>46112.369444444441</v>
      </c>
      <c r="C9924" s="2">
        <v>46112</v>
      </c>
      <c r="D9924">
        <v>8</v>
      </c>
      <c r="E9924" t="s">
        <v>43</v>
      </c>
      <c r="F9924" t="s">
        <v>26</v>
      </c>
      <c r="G9924">
        <v>14.6</v>
      </c>
      <c r="H9924">
        <v>247.13</v>
      </c>
      <c r="I9924">
        <v>251.1</v>
      </c>
      <c r="J9924">
        <v>1</v>
      </c>
      <c r="K9924">
        <v>7.9</v>
      </c>
      <c r="L9924">
        <v>10.199999999999999</v>
      </c>
      <c r="M9924">
        <v>62</v>
      </c>
      <c r="N9924" t="s">
        <v>41</v>
      </c>
      <c r="O9924">
        <v>1.2989999999999999</v>
      </c>
      <c r="P9924" t="s">
        <v>28</v>
      </c>
      <c r="Q9924" t="s">
        <v>29</v>
      </c>
      <c r="R9924">
        <v>4.55</v>
      </c>
      <c r="S9924">
        <v>4</v>
      </c>
      <c r="T9924">
        <v>3.97</v>
      </c>
      <c r="U9924">
        <v>2.2999999999999998</v>
      </c>
      <c r="V9924" t="s">
        <v>587</v>
      </c>
      <c r="W9924" t="s">
        <v>45</v>
      </c>
      <c r="X9924">
        <v>1</v>
      </c>
      <c r="Y9924" t="str">
        <f>IF(tblRides[[#This Row],[supply_demand_ratio]]&lt;0.8,"Below 0.8",IF(tblRides[[#This Row],[supply_demand_ratio]]&lt;1,"Between 0.8-1.0",IF(tblRides[[#This Row],[supply_demand_ratio]]&lt;=1.2,"Between 1.0-1.2","Above 1.2")))</f>
        <v>Above 1.2</v>
      </c>
    </row>
    <row r="9925" spans="1:25" x14ac:dyDescent="0.3">
      <c r="A9925" t="s">
        <v>9980</v>
      </c>
      <c r="B9925" s="1">
        <v>46112.377083333333</v>
      </c>
      <c r="C9925" s="2">
        <v>46112</v>
      </c>
      <c r="D9925">
        <v>9</v>
      </c>
      <c r="E9925" t="s">
        <v>25</v>
      </c>
      <c r="F9925" t="s">
        <v>34</v>
      </c>
      <c r="G9925">
        <v>7.7</v>
      </c>
      <c r="H9925">
        <v>221.31</v>
      </c>
      <c r="J9925">
        <v>1.4</v>
      </c>
      <c r="K9925">
        <v>6.1</v>
      </c>
      <c r="M9925">
        <v>100</v>
      </c>
      <c r="N9925" t="s">
        <v>72</v>
      </c>
      <c r="O9925">
        <v>0.64400000000000002</v>
      </c>
      <c r="P9925" t="s">
        <v>82</v>
      </c>
      <c r="Q9925" t="s">
        <v>83</v>
      </c>
      <c r="R9925">
        <v>4.79</v>
      </c>
      <c r="S9925">
        <v>0</v>
      </c>
      <c r="V9925" t="s">
        <v>587</v>
      </c>
      <c r="W9925" t="s">
        <v>45</v>
      </c>
      <c r="X9925">
        <v>0</v>
      </c>
      <c r="Y9925" t="str">
        <f>IF(tblRides[[#This Row],[supply_demand_ratio]]&lt;0.8,"Below 0.8",IF(tblRides[[#This Row],[supply_demand_ratio]]&lt;1,"Between 0.8-1.0",IF(tblRides[[#This Row],[supply_demand_ratio]]&lt;=1.2,"Between 1.0-1.2","Above 1.2")))</f>
        <v>Below 0.8</v>
      </c>
    </row>
    <row r="9926" spans="1:25" x14ac:dyDescent="0.3">
      <c r="A9926" t="s">
        <v>9981</v>
      </c>
      <c r="B9926" s="1">
        <v>46112.378472222219</v>
      </c>
      <c r="C9926" s="2">
        <v>46112</v>
      </c>
      <c r="D9926">
        <v>9</v>
      </c>
      <c r="E9926" t="s">
        <v>25</v>
      </c>
      <c r="F9926" t="s">
        <v>26</v>
      </c>
      <c r="G9926">
        <v>7.9</v>
      </c>
      <c r="H9926">
        <v>211.28</v>
      </c>
      <c r="I9926">
        <v>211.14</v>
      </c>
      <c r="J9926">
        <v>1.3</v>
      </c>
      <c r="K9926">
        <v>11.2</v>
      </c>
      <c r="L9926">
        <v>15.2</v>
      </c>
      <c r="M9926">
        <v>110</v>
      </c>
      <c r="N9926" t="s">
        <v>72</v>
      </c>
      <c r="O9926">
        <v>0.65100000000000002</v>
      </c>
      <c r="P9926" t="s">
        <v>28</v>
      </c>
      <c r="Q9926" t="s">
        <v>29</v>
      </c>
      <c r="R9926">
        <v>4.8099999999999996</v>
      </c>
      <c r="S9926">
        <v>6</v>
      </c>
      <c r="T9926">
        <v>-0.14000000000000001</v>
      </c>
      <c r="U9926">
        <v>4</v>
      </c>
      <c r="V9926" t="s">
        <v>587</v>
      </c>
      <c r="W9926" t="s">
        <v>77</v>
      </c>
      <c r="X9926">
        <v>1</v>
      </c>
      <c r="Y9926" t="str">
        <f>IF(tblRides[[#This Row],[supply_demand_ratio]]&lt;0.8,"Below 0.8",IF(tblRides[[#This Row],[supply_demand_ratio]]&lt;1,"Between 0.8-1.0",IF(tblRides[[#This Row],[supply_demand_ratio]]&lt;=1.2,"Between 1.0-1.2","Above 1.2")))</f>
        <v>Below 0.8</v>
      </c>
    </row>
    <row r="9927" spans="1:25" x14ac:dyDescent="0.3">
      <c r="A9927" t="s">
        <v>9982</v>
      </c>
      <c r="B9927" s="1">
        <v>46112.402777777781</v>
      </c>
      <c r="C9927" s="2">
        <v>46112</v>
      </c>
      <c r="D9927">
        <v>9</v>
      </c>
      <c r="E9927" t="s">
        <v>33</v>
      </c>
      <c r="F9927" t="s">
        <v>26</v>
      </c>
      <c r="G9927">
        <v>9.4</v>
      </c>
      <c r="H9927">
        <v>195.98</v>
      </c>
      <c r="I9927">
        <v>191.64</v>
      </c>
      <c r="J9927">
        <v>1</v>
      </c>
      <c r="K9927">
        <v>7</v>
      </c>
      <c r="L9927">
        <v>6.3</v>
      </c>
      <c r="M9927">
        <v>87</v>
      </c>
      <c r="N9927" t="s">
        <v>27</v>
      </c>
      <c r="O9927">
        <v>0.97499999999999998</v>
      </c>
      <c r="P9927" t="s">
        <v>28</v>
      </c>
      <c r="Q9927" t="s">
        <v>29</v>
      </c>
      <c r="R9927">
        <v>4.88</v>
      </c>
      <c r="S9927">
        <v>56</v>
      </c>
      <c r="T9927">
        <v>-4.34</v>
      </c>
      <c r="U9927">
        <v>-0.7</v>
      </c>
      <c r="V9927" t="s">
        <v>587</v>
      </c>
      <c r="W9927" t="s">
        <v>45</v>
      </c>
      <c r="X9927">
        <v>1</v>
      </c>
      <c r="Y9927" t="str">
        <f>IF(tblRides[[#This Row],[supply_demand_ratio]]&lt;0.8,"Below 0.8",IF(tblRides[[#This Row],[supply_demand_ratio]]&lt;1,"Between 0.8-1.0",IF(tblRides[[#This Row],[supply_demand_ratio]]&lt;=1.2,"Between 1.0-1.2","Above 1.2")))</f>
        <v>Between 0.8-1.0</v>
      </c>
    </row>
    <row r="9928" spans="1:25" x14ac:dyDescent="0.3">
      <c r="A9928" t="s">
        <v>9983</v>
      </c>
      <c r="B9928" s="1">
        <v>46112.404861111114</v>
      </c>
      <c r="C9928" s="2">
        <v>46112</v>
      </c>
      <c r="D9928">
        <v>9</v>
      </c>
      <c r="E9928" t="s">
        <v>43</v>
      </c>
      <c r="F9928" t="s">
        <v>34</v>
      </c>
      <c r="G9928">
        <v>5.4</v>
      </c>
      <c r="H9928">
        <v>131.32</v>
      </c>
      <c r="J9928">
        <v>1</v>
      </c>
      <c r="K9928">
        <v>6</v>
      </c>
      <c r="L9928">
        <v>8</v>
      </c>
      <c r="M9928">
        <v>58</v>
      </c>
      <c r="N9928" t="s">
        <v>41</v>
      </c>
      <c r="O9928">
        <v>1.212</v>
      </c>
      <c r="P9928" t="s">
        <v>58</v>
      </c>
      <c r="Q9928" t="s">
        <v>59</v>
      </c>
      <c r="R9928">
        <v>4.63</v>
      </c>
      <c r="S9928">
        <v>0</v>
      </c>
      <c r="U9928">
        <v>2</v>
      </c>
      <c r="V9928" t="s">
        <v>587</v>
      </c>
      <c r="W9928" t="s">
        <v>45</v>
      </c>
      <c r="X9928">
        <v>0</v>
      </c>
      <c r="Y9928" t="str">
        <f>IF(tblRides[[#This Row],[supply_demand_ratio]]&lt;0.8,"Below 0.8",IF(tblRides[[#This Row],[supply_demand_ratio]]&lt;1,"Between 0.8-1.0",IF(tblRides[[#This Row],[supply_demand_ratio]]&lt;=1.2,"Between 1.0-1.2","Above 1.2")))</f>
        <v>Above 1.2</v>
      </c>
    </row>
    <row r="9929" spans="1:25" x14ac:dyDescent="0.3">
      <c r="A9929" t="s">
        <v>9984</v>
      </c>
      <c r="B9929" s="1">
        <v>46112.416666666664</v>
      </c>
      <c r="C9929" s="2">
        <v>46112</v>
      </c>
      <c r="D9929">
        <v>10</v>
      </c>
      <c r="E9929" t="s">
        <v>36</v>
      </c>
      <c r="F9929" t="s">
        <v>26</v>
      </c>
      <c r="G9929">
        <v>9.3000000000000007</v>
      </c>
      <c r="H9929">
        <v>213.94</v>
      </c>
      <c r="I9929">
        <v>215.67</v>
      </c>
      <c r="J9929">
        <v>1.3</v>
      </c>
      <c r="K9929">
        <v>4.3</v>
      </c>
      <c r="L9929">
        <v>7.6</v>
      </c>
      <c r="M9929">
        <v>104</v>
      </c>
      <c r="N9929" t="s">
        <v>27</v>
      </c>
      <c r="O9929">
        <v>0.79400000000000004</v>
      </c>
      <c r="P9929" t="s">
        <v>28</v>
      </c>
      <c r="Q9929" t="s">
        <v>29</v>
      </c>
      <c r="R9929">
        <v>4.93</v>
      </c>
      <c r="S9929">
        <v>13</v>
      </c>
      <c r="T9929">
        <v>1.73</v>
      </c>
      <c r="U9929">
        <v>3.3</v>
      </c>
      <c r="V9929" t="s">
        <v>587</v>
      </c>
      <c r="W9929" t="s">
        <v>31</v>
      </c>
      <c r="X9929">
        <v>1</v>
      </c>
      <c r="Y9929" t="str">
        <f>IF(tblRides[[#This Row],[supply_demand_ratio]]&lt;0.8,"Below 0.8",IF(tblRides[[#This Row],[supply_demand_ratio]]&lt;1,"Between 0.8-1.0",IF(tblRides[[#This Row],[supply_demand_ratio]]&lt;=1.2,"Between 1.0-1.2","Above 1.2")))</f>
        <v>Below 0.8</v>
      </c>
    </row>
    <row r="9930" spans="1:25" x14ac:dyDescent="0.3">
      <c r="A9930" t="s">
        <v>9985</v>
      </c>
      <c r="B9930" s="1">
        <v>46112.418055555558</v>
      </c>
      <c r="C9930" s="2">
        <v>46112</v>
      </c>
      <c r="D9930">
        <v>10</v>
      </c>
      <c r="E9930" t="s">
        <v>43</v>
      </c>
      <c r="F9930" t="s">
        <v>34</v>
      </c>
      <c r="G9930">
        <v>15</v>
      </c>
      <c r="H9930">
        <v>294.85000000000002</v>
      </c>
      <c r="I9930">
        <v>274.08</v>
      </c>
      <c r="J9930">
        <v>1</v>
      </c>
      <c r="K9930">
        <v>4</v>
      </c>
      <c r="L9930">
        <v>4.2</v>
      </c>
      <c r="M9930">
        <v>68</v>
      </c>
      <c r="N9930" t="s">
        <v>41</v>
      </c>
      <c r="O9930">
        <v>1.58</v>
      </c>
      <c r="P9930" t="s">
        <v>28</v>
      </c>
      <c r="Q9930" t="s">
        <v>29</v>
      </c>
      <c r="R9930">
        <v>4.71</v>
      </c>
      <c r="S9930">
        <v>0</v>
      </c>
      <c r="T9930">
        <v>-20.77</v>
      </c>
      <c r="U9930">
        <v>0.2</v>
      </c>
      <c r="V9930" t="s">
        <v>587</v>
      </c>
      <c r="W9930" t="s">
        <v>31</v>
      </c>
      <c r="X9930">
        <v>1</v>
      </c>
      <c r="Y9930" t="str">
        <f>IF(tblRides[[#This Row],[supply_demand_ratio]]&lt;0.8,"Below 0.8",IF(tblRides[[#This Row],[supply_demand_ratio]]&lt;1,"Between 0.8-1.0",IF(tblRides[[#This Row],[supply_demand_ratio]]&lt;=1.2,"Between 1.0-1.2","Above 1.2")))</f>
        <v>Above 1.2</v>
      </c>
    </row>
    <row r="9931" spans="1:25" x14ac:dyDescent="0.3">
      <c r="A9931" t="s">
        <v>9986</v>
      </c>
      <c r="B9931" s="1">
        <v>46112.418749999997</v>
      </c>
      <c r="C9931" s="2">
        <v>46112</v>
      </c>
      <c r="D9931">
        <v>10</v>
      </c>
      <c r="E9931" t="s">
        <v>43</v>
      </c>
      <c r="F9931" t="s">
        <v>34</v>
      </c>
      <c r="G9931">
        <v>5.5</v>
      </c>
      <c r="H9931">
        <v>122.67</v>
      </c>
      <c r="I9931">
        <v>121.09</v>
      </c>
      <c r="J9931">
        <v>1</v>
      </c>
      <c r="K9931">
        <v>7.2</v>
      </c>
      <c r="L9931">
        <v>8.3000000000000007</v>
      </c>
      <c r="M9931">
        <v>58</v>
      </c>
      <c r="N9931" t="s">
        <v>41</v>
      </c>
      <c r="O9931">
        <v>1.1830000000000001</v>
      </c>
      <c r="P9931" t="s">
        <v>28</v>
      </c>
      <c r="Q9931" t="s">
        <v>29</v>
      </c>
      <c r="R9931">
        <v>4.8499999999999996</v>
      </c>
      <c r="S9931">
        <v>0</v>
      </c>
      <c r="T9931">
        <v>-1.58</v>
      </c>
      <c r="U9931">
        <v>1.1000000000000001</v>
      </c>
      <c r="V9931" t="s">
        <v>587</v>
      </c>
      <c r="W9931" t="s">
        <v>45</v>
      </c>
      <c r="X9931">
        <v>1</v>
      </c>
      <c r="Y9931" t="str">
        <f>IF(tblRides[[#This Row],[supply_demand_ratio]]&lt;0.8,"Below 0.8",IF(tblRides[[#This Row],[supply_demand_ratio]]&lt;1,"Between 0.8-1.0",IF(tblRides[[#This Row],[supply_demand_ratio]]&lt;=1.2,"Between 1.0-1.2","Above 1.2")))</f>
        <v>Between 1.0-1.2</v>
      </c>
    </row>
    <row r="9932" spans="1:25" x14ac:dyDescent="0.3">
      <c r="A9932" t="s">
        <v>9987</v>
      </c>
      <c r="B9932" s="1">
        <v>46112.451388888891</v>
      </c>
      <c r="C9932" s="2">
        <v>46112</v>
      </c>
      <c r="D9932">
        <v>10</v>
      </c>
      <c r="E9932" t="s">
        <v>25</v>
      </c>
      <c r="F9932" t="s">
        <v>26</v>
      </c>
      <c r="G9932">
        <v>7.2</v>
      </c>
      <c r="H9932">
        <v>144.83000000000001</v>
      </c>
      <c r="J9932">
        <v>1</v>
      </c>
      <c r="K9932">
        <v>5.2</v>
      </c>
      <c r="M9932">
        <v>120</v>
      </c>
      <c r="N9932" t="s">
        <v>27</v>
      </c>
      <c r="O9932">
        <v>1.113</v>
      </c>
      <c r="P9932" t="s">
        <v>82</v>
      </c>
      <c r="Q9932" t="s">
        <v>83</v>
      </c>
      <c r="R9932">
        <v>4.74</v>
      </c>
      <c r="S9932">
        <v>7</v>
      </c>
      <c r="V9932" t="s">
        <v>587</v>
      </c>
      <c r="W9932" t="s">
        <v>45</v>
      </c>
      <c r="X9932">
        <v>0</v>
      </c>
      <c r="Y9932" t="str">
        <f>IF(tblRides[[#This Row],[supply_demand_ratio]]&lt;0.8,"Below 0.8",IF(tblRides[[#This Row],[supply_demand_ratio]]&lt;1,"Between 0.8-1.0",IF(tblRides[[#This Row],[supply_demand_ratio]]&lt;=1.2,"Between 1.0-1.2","Above 1.2")))</f>
        <v>Between 1.0-1.2</v>
      </c>
    </row>
    <row r="9933" spans="1:25" x14ac:dyDescent="0.3">
      <c r="A9933" t="s">
        <v>9988</v>
      </c>
      <c r="B9933" s="1">
        <v>46112.466666666667</v>
      </c>
      <c r="C9933" s="2">
        <v>46112</v>
      </c>
      <c r="D9933">
        <v>11</v>
      </c>
      <c r="E9933" t="s">
        <v>25</v>
      </c>
      <c r="F9933" t="s">
        <v>26</v>
      </c>
      <c r="G9933">
        <v>3</v>
      </c>
      <c r="H9933">
        <v>82.32</v>
      </c>
      <c r="I9933">
        <v>82.45</v>
      </c>
      <c r="J9933">
        <v>1</v>
      </c>
      <c r="K9933">
        <v>7.6</v>
      </c>
      <c r="L9933">
        <v>5</v>
      </c>
      <c r="M9933">
        <v>116</v>
      </c>
      <c r="N9933" t="s">
        <v>27</v>
      </c>
      <c r="O9933">
        <v>0.95799999999999996</v>
      </c>
      <c r="P9933" t="s">
        <v>28</v>
      </c>
      <c r="Q9933" t="s">
        <v>29</v>
      </c>
      <c r="R9933">
        <v>4.57</v>
      </c>
      <c r="S9933">
        <v>4</v>
      </c>
      <c r="T9933">
        <v>0.13</v>
      </c>
      <c r="U9933">
        <v>-2.6</v>
      </c>
      <c r="V9933" t="s">
        <v>587</v>
      </c>
      <c r="W9933" t="s">
        <v>45</v>
      </c>
      <c r="X9933">
        <v>1</v>
      </c>
      <c r="Y9933" t="str">
        <f>IF(tblRides[[#This Row],[supply_demand_ratio]]&lt;0.8,"Below 0.8",IF(tblRides[[#This Row],[supply_demand_ratio]]&lt;1,"Between 0.8-1.0",IF(tblRides[[#This Row],[supply_demand_ratio]]&lt;=1.2,"Between 1.0-1.2","Above 1.2")))</f>
        <v>Between 0.8-1.0</v>
      </c>
    </row>
    <row r="9934" spans="1:25" x14ac:dyDescent="0.3">
      <c r="A9934" t="s">
        <v>9989</v>
      </c>
      <c r="B9934" s="1">
        <v>46112.484027777777</v>
      </c>
      <c r="C9934" s="2">
        <v>46112</v>
      </c>
      <c r="D9934">
        <v>11</v>
      </c>
      <c r="E9934" t="s">
        <v>36</v>
      </c>
      <c r="F9934" t="s">
        <v>34</v>
      </c>
      <c r="G9934">
        <v>3.4</v>
      </c>
      <c r="H9934">
        <v>111.17</v>
      </c>
      <c r="J9934">
        <v>1.2</v>
      </c>
      <c r="K9934">
        <v>7</v>
      </c>
      <c r="L9934">
        <v>8</v>
      </c>
      <c r="M9934">
        <v>123</v>
      </c>
      <c r="N9934" t="s">
        <v>27</v>
      </c>
      <c r="O9934">
        <v>0.98299999999999998</v>
      </c>
      <c r="P9934" t="s">
        <v>37</v>
      </c>
      <c r="Q9934" t="s">
        <v>38</v>
      </c>
      <c r="R9934">
        <v>4.4400000000000004</v>
      </c>
      <c r="S9934">
        <v>0</v>
      </c>
      <c r="U9934">
        <v>1</v>
      </c>
      <c r="V9934" t="s">
        <v>587</v>
      </c>
      <c r="W9934" t="s">
        <v>45</v>
      </c>
      <c r="X9934">
        <v>0</v>
      </c>
      <c r="Y9934" t="str">
        <f>IF(tblRides[[#This Row],[supply_demand_ratio]]&lt;0.8,"Below 0.8",IF(tblRides[[#This Row],[supply_demand_ratio]]&lt;1,"Between 0.8-1.0",IF(tblRides[[#This Row],[supply_demand_ratio]]&lt;=1.2,"Between 1.0-1.2","Above 1.2")))</f>
        <v>Between 0.8-1.0</v>
      </c>
    </row>
    <row r="9935" spans="1:25" x14ac:dyDescent="0.3">
      <c r="A9935" t="s">
        <v>9990</v>
      </c>
      <c r="B9935" s="1">
        <v>46112.484722222223</v>
      </c>
      <c r="C9935" s="2">
        <v>46112</v>
      </c>
      <c r="D9935">
        <v>11</v>
      </c>
      <c r="E9935" t="s">
        <v>25</v>
      </c>
      <c r="F9935" t="s">
        <v>26</v>
      </c>
      <c r="G9935">
        <v>4.9000000000000004</v>
      </c>
      <c r="H9935">
        <v>119.87</v>
      </c>
      <c r="I9935">
        <v>126.57</v>
      </c>
      <c r="J9935">
        <v>1</v>
      </c>
      <c r="K9935">
        <v>4.7</v>
      </c>
      <c r="L9935">
        <v>1</v>
      </c>
      <c r="M9935">
        <v>102</v>
      </c>
      <c r="N9935" t="s">
        <v>27</v>
      </c>
      <c r="O9935">
        <v>0.77600000000000002</v>
      </c>
      <c r="P9935" t="s">
        <v>28</v>
      </c>
      <c r="Q9935" t="s">
        <v>29</v>
      </c>
      <c r="R9935">
        <v>4.4800000000000004</v>
      </c>
      <c r="S9935">
        <v>42</v>
      </c>
      <c r="T9935">
        <v>6.7</v>
      </c>
      <c r="U9935">
        <v>-3.7</v>
      </c>
      <c r="V9935" t="s">
        <v>587</v>
      </c>
      <c r="W9935" t="s">
        <v>31</v>
      </c>
      <c r="X9935">
        <v>1</v>
      </c>
      <c r="Y9935" t="str">
        <f>IF(tblRides[[#This Row],[supply_demand_ratio]]&lt;0.8,"Below 0.8",IF(tblRides[[#This Row],[supply_demand_ratio]]&lt;1,"Between 0.8-1.0",IF(tblRides[[#This Row],[supply_demand_ratio]]&lt;=1.2,"Between 1.0-1.2","Above 1.2")))</f>
        <v>Below 0.8</v>
      </c>
    </row>
    <row r="9936" spans="1:25" x14ac:dyDescent="0.3">
      <c r="A9936" t="s">
        <v>9991</v>
      </c>
      <c r="B9936" s="1">
        <v>46112.505555555559</v>
      </c>
      <c r="C9936" s="2">
        <v>46112</v>
      </c>
      <c r="D9936">
        <v>12</v>
      </c>
      <c r="E9936" t="s">
        <v>62</v>
      </c>
      <c r="F9936" t="s">
        <v>26</v>
      </c>
      <c r="G9936">
        <v>5.0999999999999996</v>
      </c>
      <c r="H9936">
        <v>134.96</v>
      </c>
      <c r="I9936">
        <v>125.57</v>
      </c>
      <c r="J9936">
        <v>1.1000000000000001</v>
      </c>
      <c r="K9936">
        <v>4.4000000000000004</v>
      </c>
      <c r="L9936">
        <v>10.199999999999999</v>
      </c>
      <c r="M9936">
        <v>66</v>
      </c>
      <c r="N9936" t="s">
        <v>41</v>
      </c>
      <c r="O9936">
        <v>1.6519999999999999</v>
      </c>
      <c r="P9936" t="s">
        <v>28</v>
      </c>
      <c r="Q9936" t="s">
        <v>29</v>
      </c>
      <c r="R9936">
        <v>4.53</v>
      </c>
      <c r="S9936">
        <v>5</v>
      </c>
      <c r="T9936">
        <v>-9.39</v>
      </c>
      <c r="U9936">
        <v>5.8</v>
      </c>
      <c r="V9936" t="s">
        <v>587</v>
      </c>
      <c r="W9936" t="s">
        <v>31</v>
      </c>
      <c r="X9936">
        <v>1</v>
      </c>
      <c r="Y9936" t="str">
        <f>IF(tblRides[[#This Row],[supply_demand_ratio]]&lt;0.8,"Below 0.8",IF(tblRides[[#This Row],[supply_demand_ratio]]&lt;1,"Between 0.8-1.0",IF(tblRides[[#This Row],[supply_demand_ratio]]&lt;=1.2,"Between 1.0-1.2","Above 1.2")))</f>
        <v>Above 1.2</v>
      </c>
    </row>
    <row r="9937" spans="1:25" x14ac:dyDescent="0.3">
      <c r="A9937" t="s">
        <v>9992</v>
      </c>
      <c r="B9937" s="1">
        <v>46112.509722222225</v>
      </c>
      <c r="C9937" s="2">
        <v>46112</v>
      </c>
      <c r="D9937">
        <v>12</v>
      </c>
      <c r="E9937" t="s">
        <v>25</v>
      </c>
      <c r="F9937" t="s">
        <v>26</v>
      </c>
      <c r="G9937">
        <v>1.5</v>
      </c>
      <c r="H9937">
        <v>75.84</v>
      </c>
      <c r="J9937">
        <v>1.2</v>
      </c>
      <c r="K9937">
        <v>5</v>
      </c>
      <c r="L9937">
        <v>5.4</v>
      </c>
      <c r="M9937">
        <v>117</v>
      </c>
      <c r="N9937" t="s">
        <v>27</v>
      </c>
      <c r="O9937">
        <v>0.89700000000000002</v>
      </c>
      <c r="P9937" t="s">
        <v>58</v>
      </c>
      <c r="Q9937" t="s">
        <v>59</v>
      </c>
      <c r="R9937">
        <v>4.62</v>
      </c>
      <c r="S9937">
        <v>5</v>
      </c>
      <c r="U9937">
        <v>0.4</v>
      </c>
      <c r="V9937" t="s">
        <v>587</v>
      </c>
      <c r="W9937" t="s">
        <v>31</v>
      </c>
      <c r="X9937">
        <v>0</v>
      </c>
      <c r="Y9937" t="str">
        <f>IF(tblRides[[#This Row],[supply_demand_ratio]]&lt;0.8,"Below 0.8",IF(tblRides[[#This Row],[supply_demand_ratio]]&lt;1,"Between 0.8-1.0",IF(tblRides[[#This Row],[supply_demand_ratio]]&lt;=1.2,"Between 1.0-1.2","Above 1.2")))</f>
        <v>Between 0.8-1.0</v>
      </c>
    </row>
    <row r="9938" spans="1:25" x14ac:dyDescent="0.3">
      <c r="A9938" t="s">
        <v>9993</v>
      </c>
      <c r="B9938" s="1">
        <v>46112.510416666664</v>
      </c>
      <c r="C9938" s="2">
        <v>46112</v>
      </c>
      <c r="D9938">
        <v>12</v>
      </c>
      <c r="E9938" t="s">
        <v>33</v>
      </c>
      <c r="F9938" t="s">
        <v>26</v>
      </c>
      <c r="G9938">
        <v>15.6</v>
      </c>
      <c r="H9938">
        <v>276.95999999999998</v>
      </c>
      <c r="I9938">
        <v>299.52999999999997</v>
      </c>
      <c r="J9938">
        <v>1</v>
      </c>
      <c r="K9938">
        <v>6.4</v>
      </c>
      <c r="L9938">
        <v>8.1999999999999993</v>
      </c>
      <c r="M9938">
        <v>110</v>
      </c>
      <c r="N9938" t="s">
        <v>27</v>
      </c>
      <c r="O9938">
        <v>1.214</v>
      </c>
      <c r="P9938" t="s">
        <v>28</v>
      </c>
      <c r="Q9938" t="s">
        <v>29</v>
      </c>
      <c r="R9938">
        <v>4.8499999999999996</v>
      </c>
      <c r="S9938">
        <v>92</v>
      </c>
      <c r="T9938">
        <v>22.57</v>
      </c>
      <c r="U9938">
        <v>1.8</v>
      </c>
      <c r="V9938" t="s">
        <v>587</v>
      </c>
      <c r="W9938" t="s">
        <v>45</v>
      </c>
      <c r="X9938">
        <v>1</v>
      </c>
      <c r="Y9938" t="str">
        <f>IF(tblRides[[#This Row],[supply_demand_ratio]]&lt;0.8,"Below 0.8",IF(tblRides[[#This Row],[supply_demand_ratio]]&lt;1,"Between 0.8-1.0",IF(tblRides[[#This Row],[supply_demand_ratio]]&lt;=1.2,"Between 1.0-1.2","Above 1.2")))</f>
        <v>Above 1.2</v>
      </c>
    </row>
    <row r="9939" spans="1:25" x14ac:dyDescent="0.3">
      <c r="A9939" t="s">
        <v>9994</v>
      </c>
      <c r="B9939" s="1">
        <v>46112.511805555558</v>
      </c>
      <c r="C9939" s="2">
        <v>46112</v>
      </c>
      <c r="D9939">
        <v>12</v>
      </c>
      <c r="E9939" t="s">
        <v>25</v>
      </c>
      <c r="F9939" t="s">
        <v>26</v>
      </c>
      <c r="G9939">
        <v>9.6999999999999993</v>
      </c>
      <c r="H9939">
        <v>194.28</v>
      </c>
      <c r="I9939">
        <v>189.37</v>
      </c>
      <c r="J9939">
        <v>1</v>
      </c>
      <c r="K9939">
        <v>4.5999999999999996</v>
      </c>
      <c r="L9939">
        <v>1</v>
      </c>
      <c r="M9939">
        <v>128</v>
      </c>
      <c r="N9939" t="s">
        <v>27</v>
      </c>
      <c r="O9939">
        <v>1.169</v>
      </c>
      <c r="P9939" t="s">
        <v>28</v>
      </c>
      <c r="Q9939" t="s">
        <v>29</v>
      </c>
      <c r="R9939">
        <v>4.92</v>
      </c>
      <c r="S9939">
        <v>4</v>
      </c>
      <c r="T9939">
        <v>-4.91</v>
      </c>
      <c r="U9939">
        <v>-3.6</v>
      </c>
      <c r="V9939" t="s">
        <v>587</v>
      </c>
      <c r="W9939" t="s">
        <v>31</v>
      </c>
      <c r="X9939">
        <v>1</v>
      </c>
      <c r="Y9939" t="str">
        <f>IF(tblRides[[#This Row],[supply_demand_ratio]]&lt;0.8,"Below 0.8",IF(tblRides[[#This Row],[supply_demand_ratio]]&lt;1,"Between 0.8-1.0",IF(tblRides[[#This Row],[supply_demand_ratio]]&lt;=1.2,"Between 1.0-1.2","Above 1.2")))</f>
        <v>Between 1.0-1.2</v>
      </c>
    </row>
    <row r="9940" spans="1:25" x14ac:dyDescent="0.3">
      <c r="A9940" t="s">
        <v>9995</v>
      </c>
      <c r="B9940" s="1">
        <v>46112.522916666669</v>
      </c>
      <c r="C9940" s="2">
        <v>46112</v>
      </c>
      <c r="D9940">
        <v>12</v>
      </c>
      <c r="E9940" t="s">
        <v>36</v>
      </c>
      <c r="F9940" t="s">
        <v>26</v>
      </c>
      <c r="G9940">
        <v>6.7</v>
      </c>
      <c r="H9940">
        <v>148.82</v>
      </c>
      <c r="I9940">
        <v>145.13999999999999</v>
      </c>
      <c r="J9940">
        <v>1</v>
      </c>
      <c r="K9940">
        <v>4.5</v>
      </c>
      <c r="L9940">
        <v>3.1</v>
      </c>
      <c r="M9940">
        <v>121</v>
      </c>
      <c r="N9940" t="s">
        <v>27</v>
      </c>
      <c r="O9940">
        <v>1.095</v>
      </c>
      <c r="P9940" t="s">
        <v>28</v>
      </c>
      <c r="Q9940" t="s">
        <v>29</v>
      </c>
      <c r="R9940">
        <v>4.93</v>
      </c>
      <c r="S9940">
        <v>2</v>
      </c>
      <c r="T9940">
        <v>-3.68</v>
      </c>
      <c r="U9940">
        <v>-1.4</v>
      </c>
      <c r="V9940" t="s">
        <v>587</v>
      </c>
      <c r="W9940" t="s">
        <v>31</v>
      </c>
      <c r="X9940">
        <v>1</v>
      </c>
      <c r="Y9940" t="str">
        <f>IF(tblRides[[#This Row],[supply_demand_ratio]]&lt;0.8,"Below 0.8",IF(tblRides[[#This Row],[supply_demand_ratio]]&lt;1,"Between 0.8-1.0",IF(tblRides[[#This Row],[supply_demand_ratio]]&lt;=1.2,"Between 1.0-1.2","Above 1.2")))</f>
        <v>Between 1.0-1.2</v>
      </c>
    </row>
    <row r="9941" spans="1:25" x14ac:dyDescent="0.3">
      <c r="A9941" t="s">
        <v>9996</v>
      </c>
      <c r="B9941" s="1">
        <v>46112.531944444447</v>
      </c>
      <c r="C9941" s="2">
        <v>46112</v>
      </c>
      <c r="D9941">
        <v>12</v>
      </c>
      <c r="E9941" t="s">
        <v>25</v>
      </c>
      <c r="F9941" t="s">
        <v>26</v>
      </c>
      <c r="G9941">
        <v>2.9</v>
      </c>
      <c r="H9941">
        <v>108.74</v>
      </c>
      <c r="I9941">
        <v>111.29</v>
      </c>
      <c r="J9941">
        <v>1.2</v>
      </c>
      <c r="K9941">
        <v>7.1</v>
      </c>
      <c r="L9941">
        <v>7.1</v>
      </c>
      <c r="M9941">
        <v>121</v>
      </c>
      <c r="N9941" t="s">
        <v>72</v>
      </c>
      <c r="O9941">
        <v>0.8</v>
      </c>
      <c r="P9941" t="s">
        <v>28</v>
      </c>
      <c r="Q9941" t="s">
        <v>29</v>
      </c>
      <c r="R9941">
        <v>4.09</v>
      </c>
      <c r="S9941">
        <v>29</v>
      </c>
      <c r="T9941">
        <v>2.5499999999999998</v>
      </c>
      <c r="U9941">
        <v>0</v>
      </c>
      <c r="V9941" t="s">
        <v>587</v>
      </c>
      <c r="W9941" t="s">
        <v>45</v>
      </c>
      <c r="X9941">
        <v>1</v>
      </c>
      <c r="Y9941" t="str">
        <f>IF(tblRides[[#This Row],[supply_demand_ratio]]&lt;0.8,"Below 0.8",IF(tblRides[[#This Row],[supply_demand_ratio]]&lt;1,"Between 0.8-1.0",IF(tblRides[[#This Row],[supply_demand_ratio]]&lt;=1.2,"Between 1.0-1.2","Above 1.2")))</f>
        <v>Between 0.8-1.0</v>
      </c>
    </row>
    <row r="9942" spans="1:25" x14ac:dyDescent="0.3">
      <c r="A9942" t="s">
        <v>9997</v>
      </c>
      <c r="B9942" s="1">
        <v>46112.533333333333</v>
      </c>
      <c r="C9942" s="2">
        <v>46112</v>
      </c>
      <c r="D9942">
        <v>12</v>
      </c>
      <c r="E9942" t="s">
        <v>33</v>
      </c>
      <c r="F9942" t="s">
        <v>26</v>
      </c>
      <c r="G9942">
        <v>7</v>
      </c>
      <c r="H9942">
        <v>168.6</v>
      </c>
      <c r="I9942">
        <v>176.05</v>
      </c>
      <c r="J9942">
        <v>1.1000000000000001</v>
      </c>
      <c r="K9942">
        <v>3.9</v>
      </c>
      <c r="L9942">
        <v>1</v>
      </c>
      <c r="M9942">
        <v>100</v>
      </c>
      <c r="N9942" t="s">
        <v>41</v>
      </c>
      <c r="O9942">
        <v>1.3580000000000001</v>
      </c>
      <c r="P9942" t="s">
        <v>28</v>
      </c>
      <c r="Q9942" t="s">
        <v>29</v>
      </c>
      <c r="R9942">
        <v>4.63</v>
      </c>
      <c r="S9942">
        <v>7</v>
      </c>
      <c r="T9942">
        <v>7.45</v>
      </c>
      <c r="U9942">
        <v>-2.9</v>
      </c>
      <c r="V9942" t="s">
        <v>587</v>
      </c>
      <c r="W9942" t="s">
        <v>31</v>
      </c>
      <c r="X9942">
        <v>1</v>
      </c>
      <c r="Y9942" t="str">
        <f>IF(tblRides[[#This Row],[supply_demand_ratio]]&lt;0.8,"Below 0.8",IF(tblRides[[#This Row],[supply_demand_ratio]]&lt;1,"Between 0.8-1.0",IF(tblRides[[#This Row],[supply_demand_ratio]]&lt;=1.2,"Between 1.0-1.2","Above 1.2")))</f>
        <v>Above 1.2</v>
      </c>
    </row>
    <row r="9943" spans="1:25" x14ac:dyDescent="0.3">
      <c r="A9943" t="s">
        <v>9998</v>
      </c>
      <c r="B9943" s="1">
        <v>46112.53402777778</v>
      </c>
      <c r="C9943" s="2">
        <v>46112</v>
      </c>
      <c r="D9943">
        <v>12</v>
      </c>
      <c r="E9943" t="s">
        <v>62</v>
      </c>
      <c r="F9943" t="s">
        <v>26</v>
      </c>
      <c r="G9943">
        <v>4.5999999999999996</v>
      </c>
      <c r="H9943">
        <v>110.43</v>
      </c>
      <c r="I9943">
        <v>106.89</v>
      </c>
      <c r="J9943">
        <v>1.1000000000000001</v>
      </c>
      <c r="K9943">
        <v>6.2</v>
      </c>
      <c r="L9943">
        <v>8</v>
      </c>
      <c r="M9943">
        <v>62</v>
      </c>
      <c r="N9943" t="s">
        <v>41</v>
      </c>
      <c r="O9943">
        <v>2.2000000000000002</v>
      </c>
      <c r="P9943" t="s">
        <v>28</v>
      </c>
      <c r="Q9943" t="s">
        <v>29</v>
      </c>
      <c r="R9943">
        <v>4.67</v>
      </c>
      <c r="S9943">
        <v>10</v>
      </c>
      <c r="T9943">
        <v>-3.54</v>
      </c>
      <c r="U9943">
        <v>1.8</v>
      </c>
      <c r="V9943" t="s">
        <v>587</v>
      </c>
      <c r="W9943" t="s">
        <v>45</v>
      </c>
      <c r="X9943">
        <v>1</v>
      </c>
      <c r="Y9943" t="str">
        <f>IF(tblRides[[#This Row],[supply_demand_ratio]]&lt;0.8,"Below 0.8",IF(tblRides[[#This Row],[supply_demand_ratio]]&lt;1,"Between 0.8-1.0",IF(tblRides[[#This Row],[supply_demand_ratio]]&lt;=1.2,"Between 1.0-1.2","Above 1.2")))</f>
        <v>Above 1.2</v>
      </c>
    </row>
    <row r="9944" spans="1:25" x14ac:dyDescent="0.3">
      <c r="A9944" t="s">
        <v>9999</v>
      </c>
      <c r="B9944" s="1">
        <v>46112.534722222219</v>
      </c>
      <c r="C9944" s="2">
        <v>46112</v>
      </c>
      <c r="D9944">
        <v>12</v>
      </c>
      <c r="E9944" t="s">
        <v>33</v>
      </c>
      <c r="F9944" t="s">
        <v>34</v>
      </c>
      <c r="G9944">
        <v>8.3000000000000007</v>
      </c>
      <c r="H9944">
        <v>164.64</v>
      </c>
      <c r="I9944">
        <v>161.66999999999999</v>
      </c>
      <c r="J9944">
        <v>1</v>
      </c>
      <c r="K9944">
        <v>4.8</v>
      </c>
      <c r="L9944">
        <v>9.1</v>
      </c>
      <c r="M9944">
        <v>93</v>
      </c>
      <c r="N9944" t="s">
        <v>41</v>
      </c>
      <c r="O9944">
        <v>1.395</v>
      </c>
      <c r="P9944" t="s">
        <v>28</v>
      </c>
      <c r="Q9944" t="s">
        <v>29</v>
      </c>
      <c r="R9944">
        <v>4.6399999999999997</v>
      </c>
      <c r="S9944">
        <v>0</v>
      </c>
      <c r="T9944">
        <v>-2.97</v>
      </c>
      <c r="U9944">
        <v>4.3</v>
      </c>
      <c r="V9944" t="s">
        <v>587</v>
      </c>
      <c r="W9944" t="s">
        <v>31</v>
      </c>
      <c r="X9944">
        <v>1</v>
      </c>
      <c r="Y9944" t="str">
        <f>IF(tblRides[[#This Row],[supply_demand_ratio]]&lt;0.8,"Below 0.8",IF(tblRides[[#This Row],[supply_demand_ratio]]&lt;1,"Between 0.8-1.0",IF(tblRides[[#This Row],[supply_demand_ratio]]&lt;=1.2,"Between 1.0-1.2","Above 1.2")))</f>
        <v>Above 1.2</v>
      </c>
    </row>
    <row r="9945" spans="1:25" x14ac:dyDescent="0.3">
      <c r="A9945" t="s">
        <v>10000</v>
      </c>
      <c r="B9945" s="1">
        <v>46112.550694444442</v>
      </c>
      <c r="C9945" s="2">
        <v>46112</v>
      </c>
      <c r="D9945">
        <v>13</v>
      </c>
      <c r="E9945" t="s">
        <v>25</v>
      </c>
      <c r="F9945" t="s">
        <v>34</v>
      </c>
      <c r="G9945">
        <v>2.2000000000000002</v>
      </c>
      <c r="H9945">
        <v>75.34</v>
      </c>
      <c r="I9945">
        <v>79.430000000000007</v>
      </c>
      <c r="J9945">
        <v>1</v>
      </c>
      <c r="K9945">
        <v>7</v>
      </c>
      <c r="L9945">
        <v>7.7</v>
      </c>
      <c r="M9945">
        <v>132</v>
      </c>
      <c r="N9945" t="s">
        <v>27</v>
      </c>
      <c r="O9945">
        <v>1.117</v>
      </c>
      <c r="P9945" t="s">
        <v>28</v>
      </c>
      <c r="Q9945" t="s">
        <v>29</v>
      </c>
      <c r="R9945">
        <v>4.38</v>
      </c>
      <c r="S9945">
        <v>0</v>
      </c>
      <c r="T9945">
        <v>4.09</v>
      </c>
      <c r="U9945">
        <v>0.7</v>
      </c>
      <c r="V9945" t="s">
        <v>587</v>
      </c>
      <c r="W9945" t="s">
        <v>45</v>
      </c>
      <c r="X9945">
        <v>1</v>
      </c>
      <c r="Y9945" t="str">
        <f>IF(tblRides[[#This Row],[supply_demand_ratio]]&lt;0.8,"Below 0.8",IF(tblRides[[#This Row],[supply_demand_ratio]]&lt;1,"Between 0.8-1.0",IF(tblRides[[#This Row],[supply_demand_ratio]]&lt;=1.2,"Between 1.0-1.2","Above 1.2")))</f>
        <v>Between 1.0-1.2</v>
      </c>
    </row>
    <row r="9946" spans="1:25" x14ac:dyDescent="0.3">
      <c r="A9946" t="s">
        <v>10001</v>
      </c>
      <c r="B9946" s="1">
        <v>46112.565972222219</v>
      </c>
      <c r="C9946" s="2">
        <v>46112</v>
      </c>
      <c r="D9946">
        <v>13</v>
      </c>
      <c r="E9946" t="s">
        <v>36</v>
      </c>
      <c r="F9946" t="s">
        <v>26</v>
      </c>
      <c r="G9946">
        <v>12.6</v>
      </c>
      <c r="H9946">
        <v>258.18</v>
      </c>
      <c r="I9946">
        <v>264.14</v>
      </c>
      <c r="J9946">
        <v>1</v>
      </c>
      <c r="K9946">
        <v>6</v>
      </c>
      <c r="L9946">
        <v>7.1</v>
      </c>
      <c r="M9946">
        <v>77</v>
      </c>
      <c r="N9946" t="s">
        <v>41</v>
      </c>
      <c r="O9946">
        <v>1.1240000000000001</v>
      </c>
      <c r="P9946" t="s">
        <v>28</v>
      </c>
      <c r="Q9946" t="s">
        <v>29</v>
      </c>
      <c r="R9946">
        <v>4.93</v>
      </c>
      <c r="S9946">
        <v>6</v>
      </c>
      <c r="T9946">
        <v>5.96</v>
      </c>
      <c r="U9946">
        <v>1.1000000000000001</v>
      </c>
      <c r="V9946" t="s">
        <v>587</v>
      </c>
      <c r="W9946" t="s">
        <v>45</v>
      </c>
      <c r="X9946">
        <v>1</v>
      </c>
      <c r="Y9946" t="str">
        <f>IF(tblRides[[#This Row],[supply_demand_ratio]]&lt;0.8,"Below 0.8",IF(tblRides[[#This Row],[supply_demand_ratio]]&lt;1,"Between 0.8-1.0",IF(tblRides[[#This Row],[supply_demand_ratio]]&lt;=1.2,"Between 1.0-1.2","Above 1.2")))</f>
        <v>Between 1.0-1.2</v>
      </c>
    </row>
    <row r="9947" spans="1:25" x14ac:dyDescent="0.3">
      <c r="A9947" t="s">
        <v>10002</v>
      </c>
      <c r="B9947" s="1">
        <v>46112.591666666667</v>
      </c>
      <c r="C9947" s="2">
        <v>46112</v>
      </c>
      <c r="D9947">
        <v>14</v>
      </c>
      <c r="E9947" t="s">
        <v>43</v>
      </c>
      <c r="F9947" t="s">
        <v>34</v>
      </c>
      <c r="G9947">
        <v>5.0999999999999996</v>
      </c>
      <c r="H9947">
        <v>138.53</v>
      </c>
      <c r="I9947">
        <v>137.69</v>
      </c>
      <c r="J9947">
        <v>1.2</v>
      </c>
      <c r="K9947">
        <v>4.8</v>
      </c>
      <c r="L9947">
        <v>5</v>
      </c>
      <c r="M9947">
        <v>61</v>
      </c>
      <c r="N9947" t="s">
        <v>41</v>
      </c>
      <c r="O9947">
        <v>1.9139999999999999</v>
      </c>
      <c r="P9947" t="s">
        <v>28</v>
      </c>
      <c r="Q9947" t="s">
        <v>29</v>
      </c>
      <c r="R9947">
        <v>5</v>
      </c>
      <c r="S9947">
        <v>0</v>
      </c>
      <c r="T9947">
        <v>-0.84</v>
      </c>
      <c r="U9947">
        <v>0.2</v>
      </c>
      <c r="V9947" t="s">
        <v>587</v>
      </c>
      <c r="W9947" t="s">
        <v>31</v>
      </c>
      <c r="X9947">
        <v>1</v>
      </c>
      <c r="Y9947" t="str">
        <f>IF(tblRides[[#This Row],[supply_demand_ratio]]&lt;0.8,"Below 0.8",IF(tblRides[[#This Row],[supply_demand_ratio]]&lt;1,"Between 0.8-1.0",IF(tblRides[[#This Row],[supply_demand_ratio]]&lt;=1.2,"Between 1.0-1.2","Above 1.2")))</f>
        <v>Above 1.2</v>
      </c>
    </row>
    <row r="9948" spans="1:25" x14ac:dyDescent="0.3">
      <c r="A9948" t="s">
        <v>10003</v>
      </c>
      <c r="B9948" s="1">
        <v>46112.599305555559</v>
      </c>
      <c r="C9948" s="2">
        <v>46112</v>
      </c>
      <c r="D9948">
        <v>14</v>
      </c>
      <c r="E9948" t="s">
        <v>25</v>
      </c>
      <c r="F9948" t="s">
        <v>34</v>
      </c>
      <c r="G9948">
        <v>12</v>
      </c>
      <c r="H9948">
        <v>194.43</v>
      </c>
      <c r="I9948">
        <v>192.75</v>
      </c>
      <c r="J9948">
        <v>1</v>
      </c>
      <c r="K9948">
        <v>7.4</v>
      </c>
      <c r="L9948">
        <v>5.7</v>
      </c>
      <c r="M9948">
        <v>121</v>
      </c>
      <c r="N9948" t="s">
        <v>27</v>
      </c>
      <c r="O9948">
        <v>1.139</v>
      </c>
      <c r="P9948" t="s">
        <v>28</v>
      </c>
      <c r="Q9948" t="s">
        <v>29</v>
      </c>
      <c r="R9948">
        <v>4.6500000000000004</v>
      </c>
      <c r="S9948">
        <v>0</v>
      </c>
      <c r="T9948">
        <v>-1.68</v>
      </c>
      <c r="U9948">
        <v>-1.7</v>
      </c>
      <c r="V9948" t="s">
        <v>587</v>
      </c>
      <c r="W9948" t="s">
        <v>45</v>
      </c>
      <c r="X9948">
        <v>1</v>
      </c>
      <c r="Y9948" t="str">
        <f>IF(tblRides[[#This Row],[supply_demand_ratio]]&lt;0.8,"Below 0.8",IF(tblRides[[#This Row],[supply_demand_ratio]]&lt;1,"Between 0.8-1.0",IF(tblRides[[#This Row],[supply_demand_ratio]]&lt;=1.2,"Between 1.0-1.2","Above 1.2")))</f>
        <v>Between 1.0-1.2</v>
      </c>
    </row>
    <row r="9949" spans="1:25" x14ac:dyDescent="0.3">
      <c r="A9949" t="s">
        <v>10004</v>
      </c>
      <c r="B9949" s="1">
        <v>46112.604861111111</v>
      </c>
      <c r="C9949" s="2">
        <v>46112</v>
      </c>
      <c r="D9949">
        <v>14</v>
      </c>
      <c r="E9949" t="s">
        <v>33</v>
      </c>
      <c r="F9949" t="s">
        <v>26</v>
      </c>
      <c r="G9949">
        <v>23.3</v>
      </c>
      <c r="H9949">
        <v>460.46</v>
      </c>
      <c r="J9949">
        <v>1.1000000000000001</v>
      </c>
      <c r="K9949">
        <v>3.2</v>
      </c>
      <c r="L9949">
        <v>4.0999999999999996</v>
      </c>
      <c r="M9949">
        <v>97</v>
      </c>
      <c r="N9949" t="s">
        <v>41</v>
      </c>
      <c r="O9949">
        <v>1.3280000000000001</v>
      </c>
      <c r="P9949" t="s">
        <v>58</v>
      </c>
      <c r="Q9949" t="s">
        <v>74</v>
      </c>
      <c r="R9949">
        <v>5</v>
      </c>
      <c r="S9949">
        <v>4</v>
      </c>
      <c r="U9949">
        <v>0.9</v>
      </c>
      <c r="V9949" t="s">
        <v>587</v>
      </c>
      <c r="W9949" t="s">
        <v>31</v>
      </c>
      <c r="X9949">
        <v>0</v>
      </c>
      <c r="Y9949" t="str">
        <f>IF(tblRides[[#This Row],[supply_demand_ratio]]&lt;0.8,"Below 0.8",IF(tblRides[[#This Row],[supply_demand_ratio]]&lt;1,"Between 0.8-1.0",IF(tblRides[[#This Row],[supply_demand_ratio]]&lt;=1.2,"Between 1.0-1.2","Above 1.2")))</f>
        <v>Above 1.2</v>
      </c>
    </row>
    <row r="9950" spans="1:25" x14ac:dyDescent="0.3">
      <c r="A9950" t="s">
        <v>10005</v>
      </c>
      <c r="B9950" s="1">
        <v>46112.609722222223</v>
      </c>
      <c r="C9950" s="2">
        <v>46112</v>
      </c>
      <c r="D9950">
        <v>14</v>
      </c>
      <c r="E9950" t="s">
        <v>36</v>
      </c>
      <c r="F9950" t="s">
        <v>26</v>
      </c>
      <c r="G9950">
        <v>2.8</v>
      </c>
      <c r="H9950">
        <v>87.47</v>
      </c>
      <c r="I9950">
        <v>86.61</v>
      </c>
      <c r="J9950">
        <v>1.1000000000000001</v>
      </c>
      <c r="K9950">
        <v>5</v>
      </c>
      <c r="L9950">
        <v>6.2</v>
      </c>
      <c r="M9950">
        <v>121</v>
      </c>
      <c r="N9950" t="s">
        <v>27</v>
      </c>
      <c r="O9950">
        <v>1.008</v>
      </c>
      <c r="P9950" t="s">
        <v>28</v>
      </c>
      <c r="Q9950" t="s">
        <v>29</v>
      </c>
      <c r="R9950">
        <v>4.26</v>
      </c>
      <c r="S9950">
        <v>2</v>
      </c>
      <c r="T9950">
        <v>-0.86</v>
      </c>
      <c r="U9950">
        <v>1.2</v>
      </c>
      <c r="V9950" t="s">
        <v>587</v>
      </c>
      <c r="W9950" t="s">
        <v>31</v>
      </c>
      <c r="X9950">
        <v>1</v>
      </c>
      <c r="Y9950" t="str">
        <f>IF(tblRides[[#This Row],[supply_demand_ratio]]&lt;0.8,"Below 0.8",IF(tblRides[[#This Row],[supply_demand_ratio]]&lt;1,"Between 0.8-1.0",IF(tblRides[[#This Row],[supply_demand_ratio]]&lt;=1.2,"Between 1.0-1.2","Above 1.2")))</f>
        <v>Between 1.0-1.2</v>
      </c>
    </row>
    <row r="9951" spans="1:25" x14ac:dyDescent="0.3">
      <c r="A9951" t="s">
        <v>10006</v>
      </c>
      <c r="B9951" s="1">
        <v>46112.609722222223</v>
      </c>
      <c r="C9951" s="2">
        <v>46112</v>
      </c>
      <c r="D9951">
        <v>14</v>
      </c>
      <c r="E9951" t="s">
        <v>43</v>
      </c>
      <c r="F9951" t="s">
        <v>34</v>
      </c>
      <c r="G9951">
        <v>5</v>
      </c>
      <c r="H9951">
        <v>124.77</v>
      </c>
      <c r="I9951">
        <v>121.05</v>
      </c>
      <c r="J9951">
        <v>1.1000000000000001</v>
      </c>
      <c r="K9951">
        <v>4.7</v>
      </c>
      <c r="L9951">
        <v>7.1</v>
      </c>
      <c r="M9951">
        <v>64</v>
      </c>
      <c r="N9951" t="s">
        <v>41</v>
      </c>
      <c r="O9951">
        <v>1.44</v>
      </c>
      <c r="P9951" t="s">
        <v>28</v>
      </c>
      <c r="Q9951" t="s">
        <v>29</v>
      </c>
      <c r="R9951">
        <v>4.5</v>
      </c>
      <c r="S9951">
        <v>0</v>
      </c>
      <c r="T9951">
        <v>-3.72</v>
      </c>
      <c r="U9951">
        <v>2.4</v>
      </c>
      <c r="V9951" t="s">
        <v>587</v>
      </c>
      <c r="W9951" t="s">
        <v>31</v>
      </c>
      <c r="X9951">
        <v>1</v>
      </c>
      <c r="Y9951" t="str">
        <f>IF(tblRides[[#This Row],[supply_demand_ratio]]&lt;0.8,"Below 0.8",IF(tblRides[[#This Row],[supply_demand_ratio]]&lt;1,"Between 0.8-1.0",IF(tblRides[[#This Row],[supply_demand_ratio]]&lt;=1.2,"Between 1.0-1.2","Above 1.2")))</f>
        <v>Above 1.2</v>
      </c>
    </row>
    <row r="9952" spans="1:25" x14ac:dyDescent="0.3">
      <c r="A9952" t="s">
        <v>10007</v>
      </c>
      <c r="B9952" s="1">
        <v>46112.640972222223</v>
      </c>
      <c r="C9952" s="2">
        <v>46112</v>
      </c>
      <c r="D9952">
        <v>15</v>
      </c>
      <c r="E9952" t="s">
        <v>36</v>
      </c>
      <c r="F9952" t="s">
        <v>26</v>
      </c>
      <c r="G9952">
        <v>2.2000000000000002</v>
      </c>
      <c r="H9952">
        <v>74.64</v>
      </c>
      <c r="I9952">
        <v>75.319999999999993</v>
      </c>
      <c r="J9952">
        <v>1</v>
      </c>
      <c r="K9952">
        <v>5.4</v>
      </c>
      <c r="L9952">
        <v>3.7</v>
      </c>
      <c r="M9952">
        <v>102</v>
      </c>
      <c r="N9952" t="s">
        <v>41</v>
      </c>
      <c r="O9952">
        <v>1.2430000000000001</v>
      </c>
      <c r="P9952" t="s">
        <v>28</v>
      </c>
      <c r="Q9952" t="s">
        <v>29</v>
      </c>
      <c r="R9952">
        <v>4.67</v>
      </c>
      <c r="S9952">
        <v>7</v>
      </c>
      <c r="T9952">
        <v>0.68</v>
      </c>
      <c r="U9952">
        <v>-1.7</v>
      </c>
      <c r="V9952" t="s">
        <v>587</v>
      </c>
      <c r="W9952" t="s">
        <v>45</v>
      </c>
      <c r="X9952">
        <v>1</v>
      </c>
      <c r="Y9952" t="str">
        <f>IF(tblRides[[#This Row],[supply_demand_ratio]]&lt;0.8,"Below 0.8",IF(tblRides[[#This Row],[supply_demand_ratio]]&lt;1,"Between 0.8-1.0",IF(tblRides[[#This Row],[supply_demand_ratio]]&lt;=1.2,"Between 1.0-1.2","Above 1.2")))</f>
        <v>Above 1.2</v>
      </c>
    </row>
    <row r="9953" spans="1:25" x14ac:dyDescent="0.3">
      <c r="A9953" t="s">
        <v>10008</v>
      </c>
      <c r="B9953" s="1">
        <v>46112.647916666669</v>
      </c>
      <c r="C9953" s="2">
        <v>46112</v>
      </c>
      <c r="D9953">
        <v>15</v>
      </c>
      <c r="E9953" t="s">
        <v>36</v>
      </c>
      <c r="F9953" t="s">
        <v>26</v>
      </c>
      <c r="G9953">
        <v>3.5</v>
      </c>
      <c r="H9953">
        <v>139.44999999999999</v>
      </c>
      <c r="I9953">
        <v>142.76</v>
      </c>
      <c r="J9953">
        <v>1.4</v>
      </c>
      <c r="K9953">
        <v>5.7</v>
      </c>
      <c r="L9953">
        <v>6.7</v>
      </c>
      <c r="M9953">
        <v>116</v>
      </c>
      <c r="N9953" t="s">
        <v>72</v>
      </c>
      <c r="O9953">
        <v>0.747</v>
      </c>
      <c r="P9953" t="s">
        <v>28</v>
      </c>
      <c r="Q9953" t="s">
        <v>29</v>
      </c>
      <c r="R9953">
        <v>4.8499999999999996</v>
      </c>
      <c r="S9953">
        <v>2</v>
      </c>
      <c r="T9953">
        <v>3.31</v>
      </c>
      <c r="U9953">
        <v>1</v>
      </c>
      <c r="V9953" t="s">
        <v>587</v>
      </c>
      <c r="W9953" t="s">
        <v>45</v>
      </c>
      <c r="X9953">
        <v>1</v>
      </c>
      <c r="Y9953" t="str">
        <f>IF(tblRides[[#This Row],[supply_demand_ratio]]&lt;0.8,"Below 0.8",IF(tblRides[[#This Row],[supply_demand_ratio]]&lt;1,"Between 0.8-1.0",IF(tblRides[[#This Row],[supply_demand_ratio]]&lt;=1.2,"Between 1.0-1.2","Above 1.2")))</f>
        <v>Below 0.8</v>
      </c>
    </row>
    <row r="9954" spans="1:25" x14ac:dyDescent="0.3">
      <c r="A9954" t="s">
        <v>10009</v>
      </c>
      <c r="B9954" s="1">
        <v>46112.649305555555</v>
      </c>
      <c r="C9954" s="2">
        <v>46112</v>
      </c>
      <c r="D9954">
        <v>15</v>
      </c>
      <c r="E9954" t="s">
        <v>43</v>
      </c>
      <c r="F9954" t="s">
        <v>26</v>
      </c>
      <c r="G9954">
        <v>6.5</v>
      </c>
      <c r="H9954">
        <v>159.94999999999999</v>
      </c>
      <c r="I9954">
        <v>154.31</v>
      </c>
      <c r="J9954">
        <v>1.1000000000000001</v>
      </c>
      <c r="K9954">
        <v>4.8</v>
      </c>
      <c r="L9954">
        <v>3.9</v>
      </c>
      <c r="M9954">
        <v>70</v>
      </c>
      <c r="N9954" t="s">
        <v>41</v>
      </c>
      <c r="O9954">
        <v>1.7370000000000001</v>
      </c>
      <c r="P9954" t="s">
        <v>28</v>
      </c>
      <c r="Q9954" t="s">
        <v>29</v>
      </c>
      <c r="R9954">
        <v>4.74</v>
      </c>
      <c r="S9954">
        <v>2</v>
      </c>
      <c r="T9954">
        <v>-5.64</v>
      </c>
      <c r="U9954">
        <v>-0.9</v>
      </c>
      <c r="V9954" t="s">
        <v>587</v>
      </c>
      <c r="W9954" t="s">
        <v>31</v>
      </c>
      <c r="X9954">
        <v>1</v>
      </c>
      <c r="Y9954" t="str">
        <f>IF(tblRides[[#This Row],[supply_demand_ratio]]&lt;0.8,"Below 0.8",IF(tblRides[[#This Row],[supply_demand_ratio]]&lt;1,"Between 0.8-1.0",IF(tblRides[[#This Row],[supply_demand_ratio]]&lt;=1.2,"Between 1.0-1.2","Above 1.2")))</f>
        <v>Above 1.2</v>
      </c>
    </row>
    <row r="9955" spans="1:25" x14ac:dyDescent="0.3">
      <c r="A9955" t="s">
        <v>10010</v>
      </c>
      <c r="B9955" s="1">
        <v>46112.651388888888</v>
      </c>
      <c r="C9955" s="2">
        <v>46112</v>
      </c>
      <c r="D9955">
        <v>15</v>
      </c>
      <c r="E9955" t="s">
        <v>43</v>
      </c>
      <c r="F9955" t="s">
        <v>26</v>
      </c>
      <c r="G9955">
        <v>1.9</v>
      </c>
      <c r="H9955">
        <v>64.180000000000007</v>
      </c>
      <c r="I9955">
        <v>64.59</v>
      </c>
      <c r="J9955">
        <v>1</v>
      </c>
      <c r="K9955">
        <v>3.3</v>
      </c>
      <c r="L9955">
        <v>3.1</v>
      </c>
      <c r="M9955">
        <v>67</v>
      </c>
      <c r="N9955" t="s">
        <v>41</v>
      </c>
      <c r="O9955">
        <v>2.2000000000000002</v>
      </c>
      <c r="P9955" t="s">
        <v>28</v>
      </c>
      <c r="Q9955" t="s">
        <v>29</v>
      </c>
      <c r="R9955">
        <v>4.5</v>
      </c>
      <c r="S9955">
        <v>9</v>
      </c>
      <c r="T9955">
        <v>0.41</v>
      </c>
      <c r="U9955">
        <v>-0.2</v>
      </c>
      <c r="V9955" t="s">
        <v>587</v>
      </c>
      <c r="W9955" t="s">
        <v>31</v>
      </c>
      <c r="X9955">
        <v>1</v>
      </c>
      <c r="Y9955" t="str">
        <f>IF(tblRides[[#This Row],[supply_demand_ratio]]&lt;0.8,"Below 0.8",IF(tblRides[[#This Row],[supply_demand_ratio]]&lt;1,"Between 0.8-1.0",IF(tblRides[[#This Row],[supply_demand_ratio]]&lt;=1.2,"Between 1.0-1.2","Above 1.2")))</f>
        <v>Above 1.2</v>
      </c>
    </row>
    <row r="9956" spans="1:25" x14ac:dyDescent="0.3">
      <c r="A9956" t="s">
        <v>10011</v>
      </c>
      <c r="B9956" s="1">
        <v>46112.663194444445</v>
      </c>
      <c r="C9956" s="2">
        <v>46112</v>
      </c>
      <c r="D9956">
        <v>15</v>
      </c>
      <c r="E9956" t="s">
        <v>36</v>
      </c>
      <c r="F9956" t="s">
        <v>26</v>
      </c>
      <c r="G9956">
        <v>14.2</v>
      </c>
      <c r="H9956">
        <v>231.88</v>
      </c>
      <c r="J9956">
        <v>1</v>
      </c>
      <c r="K9956">
        <v>2</v>
      </c>
      <c r="L9956">
        <v>3.7</v>
      </c>
      <c r="M9956">
        <v>105</v>
      </c>
      <c r="N9956" t="s">
        <v>41</v>
      </c>
      <c r="O9956">
        <v>1.262</v>
      </c>
      <c r="P9956" t="s">
        <v>37</v>
      </c>
      <c r="Q9956" t="s">
        <v>103</v>
      </c>
      <c r="R9956">
        <v>4.87</v>
      </c>
      <c r="S9956">
        <v>1</v>
      </c>
      <c r="U9956">
        <v>1.7</v>
      </c>
      <c r="V9956" t="s">
        <v>587</v>
      </c>
      <c r="W9956" t="s">
        <v>31</v>
      </c>
      <c r="X9956">
        <v>0</v>
      </c>
      <c r="Y9956" t="str">
        <f>IF(tblRides[[#This Row],[supply_demand_ratio]]&lt;0.8,"Below 0.8",IF(tblRides[[#This Row],[supply_demand_ratio]]&lt;1,"Between 0.8-1.0",IF(tblRides[[#This Row],[supply_demand_ratio]]&lt;=1.2,"Between 1.0-1.2","Above 1.2")))</f>
        <v>Above 1.2</v>
      </c>
    </row>
    <row r="9957" spans="1:25" x14ac:dyDescent="0.3">
      <c r="A9957" t="s">
        <v>10012</v>
      </c>
      <c r="B9957" s="1">
        <v>46112.672222222223</v>
      </c>
      <c r="C9957" s="2">
        <v>46112</v>
      </c>
      <c r="D9957">
        <v>16</v>
      </c>
      <c r="E9957" t="s">
        <v>43</v>
      </c>
      <c r="F9957" t="s">
        <v>26</v>
      </c>
      <c r="G9957">
        <v>4.0999999999999996</v>
      </c>
      <c r="H9957">
        <v>109.29</v>
      </c>
      <c r="J9957">
        <v>1</v>
      </c>
      <c r="K9957">
        <v>4.5999999999999996</v>
      </c>
      <c r="L9957">
        <v>1</v>
      </c>
      <c r="M9957">
        <v>75</v>
      </c>
      <c r="N9957" t="s">
        <v>41</v>
      </c>
      <c r="O9957">
        <v>2.1320000000000001</v>
      </c>
      <c r="P9957" t="s">
        <v>37</v>
      </c>
      <c r="Q9957" t="s">
        <v>280</v>
      </c>
      <c r="R9957">
        <v>4.84</v>
      </c>
      <c r="S9957">
        <v>9</v>
      </c>
      <c r="U9957">
        <v>-3.6</v>
      </c>
      <c r="V9957" t="s">
        <v>587</v>
      </c>
      <c r="W9957" t="s">
        <v>31</v>
      </c>
      <c r="X9957">
        <v>0</v>
      </c>
      <c r="Y9957" t="str">
        <f>IF(tblRides[[#This Row],[supply_demand_ratio]]&lt;0.8,"Below 0.8",IF(tblRides[[#This Row],[supply_demand_ratio]]&lt;1,"Between 0.8-1.0",IF(tblRides[[#This Row],[supply_demand_ratio]]&lt;=1.2,"Between 1.0-1.2","Above 1.2")))</f>
        <v>Above 1.2</v>
      </c>
    </row>
    <row r="9958" spans="1:25" x14ac:dyDescent="0.3">
      <c r="A9958" t="s">
        <v>10013</v>
      </c>
      <c r="B9958" s="1">
        <v>46112.685416666667</v>
      </c>
      <c r="C9958" s="2">
        <v>46112</v>
      </c>
      <c r="D9958">
        <v>16</v>
      </c>
      <c r="E9958" t="s">
        <v>25</v>
      </c>
      <c r="F9958" t="s">
        <v>34</v>
      </c>
      <c r="G9958">
        <v>8.1999999999999993</v>
      </c>
      <c r="H9958">
        <v>153.24</v>
      </c>
      <c r="I9958">
        <v>159.62</v>
      </c>
      <c r="J9958">
        <v>1</v>
      </c>
      <c r="K9958">
        <v>5.4</v>
      </c>
      <c r="L9958">
        <v>9.1999999999999993</v>
      </c>
      <c r="M9958">
        <v>111</v>
      </c>
      <c r="N9958" t="s">
        <v>27</v>
      </c>
      <c r="O9958">
        <v>1.0449999999999999</v>
      </c>
      <c r="P9958" t="s">
        <v>28</v>
      </c>
      <c r="Q9958" t="s">
        <v>29</v>
      </c>
      <c r="R9958">
        <v>4.6100000000000003</v>
      </c>
      <c r="S9958">
        <v>0</v>
      </c>
      <c r="T9958">
        <v>6.38</v>
      </c>
      <c r="U9958">
        <v>3.8</v>
      </c>
      <c r="V9958" t="s">
        <v>587</v>
      </c>
      <c r="W9958" t="s">
        <v>45</v>
      </c>
      <c r="X9958">
        <v>1</v>
      </c>
      <c r="Y9958" t="str">
        <f>IF(tblRides[[#This Row],[supply_demand_ratio]]&lt;0.8,"Below 0.8",IF(tblRides[[#This Row],[supply_demand_ratio]]&lt;1,"Between 0.8-1.0",IF(tblRides[[#This Row],[supply_demand_ratio]]&lt;=1.2,"Between 1.0-1.2","Above 1.2")))</f>
        <v>Between 1.0-1.2</v>
      </c>
    </row>
    <row r="9959" spans="1:25" x14ac:dyDescent="0.3">
      <c r="A9959" t="s">
        <v>10014</v>
      </c>
      <c r="B9959" s="1">
        <v>46112.699305555558</v>
      </c>
      <c r="C9959" s="2">
        <v>46112</v>
      </c>
      <c r="D9959">
        <v>16</v>
      </c>
      <c r="E9959" t="s">
        <v>43</v>
      </c>
      <c r="F9959" t="s">
        <v>26</v>
      </c>
      <c r="G9959">
        <v>15</v>
      </c>
      <c r="H9959">
        <v>283.01</v>
      </c>
      <c r="I9959">
        <v>285.82</v>
      </c>
      <c r="J9959">
        <v>1.2</v>
      </c>
      <c r="K9959">
        <v>2.7</v>
      </c>
      <c r="L9959">
        <v>4.4000000000000004</v>
      </c>
      <c r="M9959">
        <v>61</v>
      </c>
      <c r="N9959" t="s">
        <v>41</v>
      </c>
      <c r="O9959">
        <v>1.2549999999999999</v>
      </c>
      <c r="P9959" t="s">
        <v>28</v>
      </c>
      <c r="Q9959" t="s">
        <v>29</v>
      </c>
      <c r="R9959">
        <v>4.6399999999999997</v>
      </c>
      <c r="S9959">
        <v>14</v>
      </c>
      <c r="T9959">
        <v>2.81</v>
      </c>
      <c r="U9959">
        <v>1.7</v>
      </c>
      <c r="V9959" t="s">
        <v>587</v>
      </c>
      <c r="W9959" t="s">
        <v>31</v>
      </c>
      <c r="X9959">
        <v>1</v>
      </c>
      <c r="Y9959" t="str">
        <f>IF(tblRides[[#This Row],[supply_demand_ratio]]&lt;0.8,"Below 0.8",IF(tblRides[[#This Row],[supply_demand_ratio]]&lt;1,"Between 0.8-1.0",IF(tblRides[[#This Row],[supply_demand_ratio]]&lt;=1.2,"Between 1.0-1.2","Above 1.2")))</f>
        <v>Above 1.2</v>
      </c>
    </row>
    <row r="9960" spans="1:25" x14ac:dyDescent="0.3">
      <c r="A9960" t="s">
        <v>10015</v>
      </c>
      <c r="B9960" s="1">
        <v>46112.700694444444</v>
      </c>
      <c r="C9960" s="2">
        <v>46112</v>
      </c>
      <c r="D9960">
        <v>16</v>
      </c>
      <c r="E9960" t="s">
        <v>36</v>
      </c>
      <c r="F9960" t="s">
        <v>26</v>
      </c>
      <c r="G9960">
        <v>2.1</v>
      </c>
      <c r="H9960">
        <v>82.1</v>
      </c>
      <c r="I9960">
        <v>84.53</v>
      </c>
      <c r="J9960">
        <v>1.1000000000000001</v>
      </c>
      <c r="K9960">
        <v>4.0999999999999996</v>
      </c>
      <c r="L9960">
        <v>8.8000000000000007</v>
      </c>
      <c r="M9960">
        <v>117</v>
      </c>
      <c r="N9960" t="s">
        <v>41</v>
      </c>
      <c r="O9960">
        <v>1.714</v>
      </c>
      <c r="P9960" t="s">
        <v>28</v>
      </c>
      <c r="Q9960" t="s">
        <v>29</v>
      </c>
      <c r="R9960">
        <v>4.49</v>
      </c>
      <c r="S9960">
        <v>4</v>
      </c>
      <c r="T9960">
        <v>2.4300000000000002</v>
      </c>
      <c r="U9960">
        <v>4.7</v>
      </c>
      <c r="V9960" t="s">
        <v>587</v>
      </c>
      <c r="W9960" t="s">
        <v>31</v>
      </c>
      <c r="X9960">
        <v>1</v>
      </c>
      <c r="Y9960" t="str">
        <f>IF(tblRides[[#This Row],[supply_demand_ratio]]&lt;0.8,"Below 0.8",IF(tblRides[[#This Row],[supply_demand_ratio]]&lt;1,"Between 0.8-1.0",IF(tblRides[[#This Row],[supply_demand_ratio]]&lt;=1.2,"Between 1.0-1.2","Above 1.2")))</f>
        <v>Above 1.2</v>
      </c>
    </row>
    <row r="9961" spans="1:25" x14ac:dyDescent="0.3">
      <c r="A9961" t="s">
        <v>10016</v>
      </c>
      <c r="B9961" s="1">
        <v>46112.706250000003</v>
      </c>
      <c r="C9961" s="2">
        <v>46112</v>
      </c>
      <c r="D9961">
        <v>16</v>
      </c>
      <c r="E9961" t="s">
        <v>25</v>
      </c>
      <c r="F9961" t="s">
        <v>34</v>
      </c>
      <c r="G9961">
        <v>8.6999999999999993</v>
      </c>
      <c r="H9961">
        <v>187.13</v>
      </c>
      <c r="I9961">
        <v>182.38</v>
      </c>
      <c r="J9961">
        <v>1.1000000000000001</v>
      </c>
      <c r="K9961">
        <v>7.1</v>
      </c>
      <c r="L9961">
        <v>1</v>
      </c>
      <c r="M9961">
        <v>127</v>
      </c>
      <c r="N9961" t="s">
        <v>27</v>
      </c>
      <c r="O9961">
        <v>0.88400000000000001</v>
      </c>
      <c r="P9961" t="s">
        <v>28</v>
      </c>
      <c r="Q9961" t="s">
        <v>29</v>
      </c>
      <c r="R9961">
        <v>4.83</v>
      </c>
      <c r="S9961">
        <v>0</v>
      </c>
      <c r="T9961">
        <v>-4.75</v>
      </c>
      <c r="U9961">
        <v>-6.1</v>
      </c>
      <c r="V9961" t="s">
        <v>587</v>
      </c>
      <c r="W9961" t="s">
        <v>45</v>
      </c>
      <c r="X9961">
        <v>1</v>
      </c>
      <c r="Y9961" t="str">
        <f>IF(tblRides[[#This Row],[supply_demand_ratio]]&lt;0.8,"Below 0.8",IF(tblRides[[#This Row],[supply_demand_ratio]]&lt;1,"Between 0.8-1.0",IF(tblRides[[#This Row],[supply_demand_ratio]]&lt;=1.2,"Between 1.0-1.2","Above 1.2")))</f>
        <v>Between 0.8-1.0</v>
      </c>
    </row>
    <row r="9962" spans="1:25" x14ac:dyDescent="0.3">
      <c r="A9962" t="s">
        <v>10017</v>
      </c>
      <c r="B9962" s="1">
        <v>46112.706944444442</v>
      </c>
      <c r="C9962" s="2">
        <v>46112</v>
      </c>
      <c r="D9962">
        <v>16</v>
      </c>
      <c r="E9962" t="s">
        <v>25</v>
      </c>
      <c r="F9962" t="s">
        <v>34</v>
      </c>
      <c r="G9962">
        <v>10</v>
      </c>
      <c r="H9962">
        <v>186.38</v>
      </c>
      <c r="J9962">
        <v>1.1000000000000001</v>
      </c>
      <c r="K9962">
        <v>7.6</v>
      </c>
      <c r="L9962">
        <v>11.1</v>
      </c>
      <c r="M9962">
        <v>118</v>
      </c>
      <c r="N9962" t="s">
        <v>27</v>
      </c>
      <c r="O9962">
        <v>0.83699999999999997</v>
      </c>
      <c r="P9962" t="s">
        <v>37</v>
      </c>
      <c r="Q9962" t="s">
        <v>103</v>
      </c>
      <c r="R9962">
        <v>4.4800000000000004</v>
      </c>
      <c r="S9962">
        <v>0</v>
      </c>
      <c r="U9962">
        <v>3.5</v>
      </c>
      <c r="V9962" t="s">
        <v>587</v>
      </c>
      <c r="W9962" t="s">
        <v>45</v>
      </c>
      <c r="X9962">
        <v>0</v>
      </c>
      <c r="Y9962" t="str">
        <f>IF(tblRides[[#This Row],[supply_demand_ratio]]&lt;0.8,"Below 0.8",IF(tblRides[[#This Row],[supply_demand_ratio]]&lt;1,"Between 0.8-1.0",IF(tblRides[[#This Row],[supply_demand_ratio]]&lt;=1.2,"Between 1.0-1.2","Above 1.2")))</f>
        <v>Between 0.8-1.0</v>
      </c>
    </row>
    <row r="9963" spans="1:25" x14ac:dyDescent="0.3">
      <c r="A9963" t="s">
        <v>10018</v>
      </c>
      <c r="B9963" s="1">
        <v>46112.72152777778</v>
      </c>
      <c r="C9963" s="2">
        <v>46112</v>
      </c>
      <c r="D9963">
        <v>17</v>
      </c>
      <c r="E9963" t="s">
        <v>25</v>
      </c>
      <c r="F9963" t="s">
        <v>26</v>
      </c>
      <c r="G9963">
        <v>2</v>
      </c>
      <c r="H9963">
        <v>94.81</v>
      </c>
      <c r="I9963">
        <v>91.41</v>
      </c>
      <c r="J9963">
        <v>1.3</v>
      </c>
      <c r="K9963">
        <v>8.8000000000000007</v>
      </c>
      <c r="L9963">
        <v>6.7</v>
      </c>
      <c r="M9963">
        <v>92</v>
      </c>
      <c r="N9963" t="s">
        <v>27</v>
      </c>
      <c r="O9963">
        <v>0.68700000000000006</v>
      </c>
      <c r="P9963" t="s">
        <v>28</v>
      </c>
      <c r="Q9963" t="s">
        <v>29</v>
      </c>
      <c r="R9963">
        <v>4.46</v>
      </c>
      <c r="S9963">
        <v>8</v>
      </c>
      <c r="T9963">
        <v>-3.4</v>
      </c>
      <c r="U9963">
        <v>-2.1</v>
      </c>
      <c r="V9963" t="s">
        <v>587</v>
      </c>
      <c r="W9963" t="s">
        <v>45</v>
      </c>
      <c r="X9963">
        <v>1</v>
      </c>
      <c r="Y9963" t="str">
        <f>IF(tblRides[[#This Row],[supply_demand_ratio]]&lt;0.8,"Below 0.8",IF(tblRides[[#This Row],[supply_demand_ratio]]&lt;1,"Between 0.8-1.0",IF(tblRides[[#This Row],[supply_demand_ratio]]&lt;=1.2,"Between 1.0-1.2","Above 1.2")))</f>
        <v>Below 0.8</v>
      </c>
    </row>
    <row r="9964" spans="1:25" x14ac:dyDescent="0.3">
      <c r="A9964" t="s">
        <v>10019</v>
      </c>
      <c r="B9964" s="1">
        <v>46112.732638888891</v>
      </c>
      <c r="C9964" s="2">
        <v>46112</v>
      </c>
      <c r="D9964">
        <v>17</v>
      </c>
      <c r="E9964" t="s">
        <v>25</v>
      </c>
      <c r="F9964" t="s">
        <v>26</v>
      </c>
      <c r="G9964">
        <v>2.4</v>
      </c>
      <c r="H9964">
        <v>99.36</v>
      </c>
      <c r="I9964">
        <v>95.39</v>
      </c>
      <c r="J9964">
        <v>1.3</v>
      </c>
      <c r="K9964">
        <v>5.6</v>
      </c>
      <c r="L9964">
        <v>9.1</v>
      </c>
      <c r="M9964">
        <v>103</v>
      </c>
      <c r="N9964" t="s">
        <v>72</v>
      </c>
      <c r="O9964">
        <v>0.66</v>
      </c>
      <c r="P9964" t="s">
        <v>28</v>
      </c>
      <c r="Q9964" t="s">
        <v>29</v>
      </c>
      <c r="R9964">
        <v>5</v>
      </c>
      <c r="S9964">
        <v>5</v>
      </c>
      <c r="T9964">
        <v>-3.97</v>
      </c>
      <c r="U9964">
        <v>3.5</v>
      </c>
      <c r="V9964" t="s">
        <v>587</v>
      </c>
      <c r="W9964" t="s">
        <v>45</v>
      </c>
      <c r="X9964">
        <v>1</v>
      </c>
      <c r="Y9964" t="str">
        <f>IF(tblRides[[#This Row],[supply_demand_ratio]]&lt;0.8,"Below 0.8",IF(tblRides[[#This Row],[supply_demand_ratio]]&lt;1,"Between 0.8-1.0",IF(tblRides[[#This Row],[supply_demand_ratio]]&lt;=1.2,"Between 1.0-1.2","Above 1.2")))</f>
        <v>Below 0.8</v>
      </c>
    </row>
    <row r="9965" spans="1:25" x14ac:dyDescent="0.3">
      <c r="A9965" t="s">
        <v>10020</v>
      </c>
      <c r="B9965" s="1">
        <v>46112.736111111109</v>
      </c>
      <c r="C9965" s="2">
        <v>46112</v>
      </c>
      <c r="D9965">
        <v>17</v>
      </c>
      <c r="E9965" t="s">
        <v>62</v>
      </c>
      <c r="F9965" t="s">
        <v>26</v>
      </c>
      <c r="G9965">
        <v>6.6</v>
      </c>
      <c r="H9965">
        <v>132.94999999999999</v>
      </c>
      <c r="I9965">
        <v>136.58000000000001</v>
      </c>
      <c r="J9965">
        <v>1</v>
      </c>
      <c r="K9965">
        <v>10</v>
      </c>
      <c r="L9965">
        <v>13.2</v>
      </c>
      <c r="M9965">
        <v>52</v>
      </c>
      <c r="N9965" t="s">
        <v>41</v>
      </c>
      <c r="O9965">
        <v>1.6180000000000001</v>
      </c>
      <c r="P9965" t="s">
        <v>28</v>
      </c>
      <c r="Q9965" t="s">
        <v>29</v>
      </c>
      <c r="R9965">
        <v>4.74</v>
      </c>
      <c r="S9965">
        <v>3</v>
      </c>
      <c r="T9965">
        <v>3.63</v>
      </c>
      <c r="U9965">
        <v>3.2</v>
      </c>
      <c r="V9965" t="s">
        <v>587</v>
      </c>
      <c r="W9965" t="s">
        <v>45</v>
      </c>
      <c r="X9965">
        <v>1</v>
      </c>
      <c r="Y9965" t="str">
        <f>IF(tblRides[[#This Row],[supply_demand_ratio]]&lt;0.8,"Below 0.8",IF(tblRides[[#This Row],[supply_demand_ratio]]&lt;1,"Between 0.8-1.0",IF(tblRides[[#This Row],[supply_demand_ratio]]&lt;=1.2,"Between 1.0-1.2","Above 1.2")))</f>
        <v>Above 1.2</v>
      </c>
    </row>
    <row r="9966" spans="1:25" x14ac:dyDescent="0.3">
      <c r="A9966" t="s">
        <v>10021</v>
      </c>
      <c r="B9966" s="1">
        <v>46112.757638888892</v>
      </c>
      <c r="C9966" s="2">
        <v>46112</v>
      </c>
      <c r="D9966">
        <v>18</v>
      </c>
      <c r="E9966" t="s">
        <v>33</v>
      </c>
      <c r="F9966" t="s">
        <v>26</v>
      </c>
      <c r="G9966">
        <v>14.1</v>
      </c>
      <c r="H9966">
        <v>258.5</v>
      </c>
      <c r="I9966">
        <v>257.72000000000003</v>
      </c>
      <c r="J9966">
        <v>1</v>
      </c>
      <c r="K9966">
        <v>2.4</v>
      </c>
      <c r="L9966">
        <v>8.6</v>
      </c>
      <c r="M9966">
        <v>91</v>
      </c>
      <c r="N9966" t="s">
        <v>27</v>
      </c>
      <c r="O9966">
        <v>1.0489999999999999</v>
      </c>
      <c r="P9966" t="s">
        <v>28</v>
      </c>
      <c r="Q9966" t="s">
        <v>29</v>
      </c>
      <c r="R9966">
        <v>4.58</v>
      </c>
      <c r="S9966">
        <v>14</v>
      </c>
      <c r="T9966">
        <v>-0.78</v>
      </c>
      <c r="U9966">
        <v>6.2</v>
      </c>
      <c r="V9966" t="s">
        <v>587</v>
      </c>
      <c r="W9966" t="s">
        <v>31</v>
      </c>
      <c r="X9966">
        <v>1</v>
      </c>
      <c r="Y9966" t="str">
        <f>IF(tblRides[[#This Row],[supply_demand_ratio]]&lt;0.8,"Below 0.8",IF(tblRides[[#This Row],[supply_demand_ratio]]&lt;1,"Between 0.8-1.0",IF(tblRides[[#This Row],[supply_demand_ratio]]&lt;=1.2,"Between 1.0-1.2","Above 1.2")))</f>
        <v>Between 1.0-1.2</v>
      </c>
    </row>
    <row r="9967" spans="1:25" x14ac:dyDescent="0.3">
      <c r="A9967" t="s">
        <v>10022</v>
      </c>
      <c r="B9967" s="1">
        <v>46112.768055555556</v>
      </c>
      <c r="C9967" s="2">
        <v>46112</v>
      </c>
      <c r="D9967">
        <v>18</v>
      </c>
      <c r="E9967" t="s">
        <v>36</v>
      </c>
      <c r="F9967" t="s">
        <v>26</v>
      </c>
      <c r="G9967">
        <v>10.8</v>
      </c>
      <c r="H9967">
        <v>295.83</v>
      </c>
      <c r="I9967">
        <v>301.7</v>
      </c>
      <c r="J9967">
        <v>1.3</v>
      </c>
      <c r="K9967">
        <v>6.4</v>
      </c>
      <c r="L9967">
        <v>8.5</v>
      </c>
      <c r="M9967">
        <v>119</v>
      </c>
      <c r="N9967" t="s">
        <v>72</v>
      </c>
      <c r="O9967">
        <v>0.88200000000000001</v>
      </c>
      <c r="P9967" t="s">
        <v>28</v>
      </c>
      <c r="Q9967" t="s">
        <v>29</v>
      </c>
      <c r="R9967">
        <v>4.33</v>
      </c>
      <c r="S9967">
        <v>1</v>
      </c>
      <c r="T9967">
        <v>5.87</v>
      </c>
      <c r="U9967">
        <v>2.1</v>
      </c>
      <c r="V9967" t="s">
        <v>587</v>
      </c>
      <c r="W9967" t="s">
        <v>45</v>
      </c>
      <c r="X9967">
        <v>1</v>
      </c>
      <c r="Y9967" t="str">
        <f>IF(tblRides[[#This Row],[supply_demand_ratio]]&lt;0.8,"Below 0.8",IF(tblRides[[#This Row],[supply_demand_ratio]]&lt;1,"Between 0.8-1.0",IF(tblRides[[#This Row],[supply_demand_ratio]]&lt;=1.2,"Between 1.0-1.2","Above 1.2")))</f>
        <v>Between 0.8-1.0</v>
      </c>
    </row>
    <row r="9968" spans="1:25" x14ac:dyDescent="0.3">
      <c r="A9968" t="s">
        <v>10023</v>
      </c>
      <c r="B9968" s="1">
        <v>46112.770833333336</v>
      </c>
      <c r="C9968" s="2">
        <v>46112</v>
      </c>
      <c r="D9968">
        <v>18</v>
      </c>
      <c r="E9968" t="s">
        <v>36</v>
      </c>
      <c r="F9968" t="s">
        <v>34</v>
      </c>
      <c r="G9968">
        <v>3.2</v>
      </c>
      <c r="H9968">
        <v>96.92</v>
      </c>
      <c r="J9968">
        <v>1.2</v>
      </c>
      <c r="K9968">
        <v>2.8</v>
      </c>
      <c r="L9968">
        <v>1</v>
      </c>
      <c r="M9968">
        <v>82</v>
      </c>
      <c r="N9968" t="s">
        <v>27</v>
      </c>
      <c r="O9968">
        <v>0.66200000000000003</v>
      </c>
      <c r="P9968" t="s">
        <v>58</v>
      </c>
      <c r="Q9968" t="s">
        <v>88</v>
      </c>
      <c r="R9968">
        <v>4.74</v>
      </c>
      <c r="S9968">
        <v>0</v>
      </c>
      <c r="U9968">
        <v>-1.8</v>
      </c>
      <c r="V9968" t="s">
        <v>587</v>
      </c>
      <c r="W9968" t="s">
        <v>31</v>
      </c>
      <c r="X9968">
        <v>0</v>
      </c>
      <c r="Y9968" t="str">
        <f>IF(tblRides[[#This Row],[supply_demand_ratio]]&lt;0.8,"Below 0.8",IF(tblRides[[#This Row],[supply_demand_ratio]]&lt;1,"Between 0.8-1.0",IF(tblRides[[#This Row],[supply_demand_ratio]]&lt;=1.2,"Between 1.0-1.2","Above 1.2")))</f>
        <v>Below 0.8</v>
      </c>
    </row>
    <row r="9969" spans="1:25" x14ac:dyDescent="0.3">
      <c r="A9969" t="s">
        <v>10024</v>
      </c>
      <c r="B9969" s="1">
        <v>46112.774305555555</v>
      </c>
      <c r="C9969" s="2">
        <v>46112</v>
      </c>
      <c r="D9969">
        <v>18</v>
      </c>
      <c r="E9969" t="s">
        <v>43</v>
      </c>
      <c r="F9969" t="s">
        <v>26</v>
      </c>
      <c r="G9969">
        <v>9.6</v>
      </c>
      <c r="H9969">
        <v>169.37</v>
      </c>
      <c r="I9969">
        <v>163.91</v>
      </c>
      <c r="J9969">
        <v>1</v>
      </c>
      <c r="K9969">
        <v>3.5</v>
      </c>
      <c r="L9969">
        <v>2.7</v>
      </c>
      <c r="M9969">
        <v>57</v>
      </c>
      <c r="N9969" t="s">
        <v>41</v>
      </c>
      <c r="O9969">
        <v>1.2210000000000001</v>
      </c>
      <c r="P9969" t="s">
        <v>28</v>
      </c>
      <c r="Q9969" t="s">
        <v>29</v>
      </c>
      <c r="R9969">
        <v>4.72</v>
      </c>
      <c r="S9969">
        <v>3</v>
      </c>
      <c r="T9969">
        <v>-5.46</v>
      </c>
      <c r="U9969">
        <v>-0.8</v>
      </c>
      <c r="V9969" t="s">
        <v>587</v>
      </c>
      <c r="W9969" t="s">
        <v>31</v>
      </c>
      <c r="X9969">
        <v>1</v>
      </c>
      <c r="Y9969" t="str">
        <f>IF(tblRides[[#This Row],[supply_demand_ratio]]&lt;0.8,"Below 0.8",IF(tblRides[[#This Row],[supply_demand_ratio]]&lt;1,"Between 0.8-1.0",IF(tblRides[[#This Row],[supply_demand_ratio]]&lt;=1.2,"Between 1.0-1.2","Above 1.2")))</f>
        <v>Above 1.2</v>
      </c>
    </row>
    <row r="9970" spans="1:25" x14ac:dyDescent="0.3">
      <c r="A9970" t="s">
        <v>10025</v>
      </c>
      <c r="B9970" s="1">
        <v>46112.777777777781</v>
      </c>
      <c r="C9970" s="2">
        <v>46112</v>
      </c>
      <c r="D9970">
        <v>18</v>
      </c>
      <c r="E9970" t="s">
        <v>36</v>
      </c>
      <c r="F9970" t="s">
        <v>26</v>
      </c>
      <c r="G9970">
        <v>14.6</v>
      </c>
      <c r="H9970">
        <v>339.07</v>
      </c>
      <c r="J9970">
        <v>1.2</v>
      </c>
      <c r="K9970">
        <v>6</v>
      </c>
      <c r="L9970">
        <v>8.1</v>
      </c>
      <c r="M9970">
        <v>80</v>
      </c>
      <c r="N9970" t="s">
        <v>27</v>
      </c>
      <c r="O9970">
        <v>0.63900000000000001</v>
      </c>
      <c r="P9970" t="s">
        <v>37</v>
      </c>
      <c r="Q9970" t="s">
        <v>103</v>
      </c>
      <c r="R9970">
        <v>4.9400000000000004</v>
      </c>
      <c r="S9970">
        <v>4</v>
      </c>
      <c r="U9970">
        <v>2.1</v>
      </c>
      <c r="V9970" t="s">
        <v>587</v>
      </c>
      <c r="W9970" t="s">
        <v>45</v>
      </c>
      <c r="X9970">
        <v>0</v>
      </c>
      <c r="Y9970" t="str">
        <f>IF(tblRides[[#This Row],[supply_demand_ratio]]&lt;0.8,"Below 0.8",IF(tblRides[[#This Row],[supply_demand_ratio]]&lt;1,"Between 0.8-1.0",IF(tblRides[[#This Row],[supply_demand_ratio]]&lt;=1.2,"Between 1.0-1.2","Above 1.2")))</f>
        <v>Below 0.8</v>
      </c>
    </row>
    <row r="9971" spans="1:25" x14ac:dyDescent="0.3">
      <c r="A9971" t="s">
        <v>10026</v>
      </c>
      <c r="B9971" s="1">
        <v>46112.781944444447</v>
      </c>
      <c r="C9971" s="2">
        <v>46112</v>
      </c>
      <c r="D9971">
        <v>18</v>
      </c>
      <c r="E9971" t="s">
        <v>62</v>
      </c>
      <c r="F9971" t="s">
        <v>26</v>
      </c>
      <c r="G9971">
        <v>3.6</v>
      </c>
      <c r="H9971">
        <v>83.46</v>
      </c>
      <c r="J9971">
        <v>1</v>
      </c>
      <c r="K9971">
        <v>9</v>
      </c>
      <c r="L9971">
        <v>10</v>
      </c>
      <c r="M9971">
        <v>45</v>
      </c>
      <c r="N9971" t="s">
        <v>27</v>
      </c>
      <c r="O9971">
        <v>0.84099999999999997</v>
      </c>
      <c r="P9971" t="s">
        <v>58</v>
      </c>
      <c r="Q9971" t="s">
        <v>108</v>
      </c>
      <c r="R9971">
        <v>4.25</v>
      </c>
      <c r="S9971">
        <v>27</v>
      </c>
      <c r="U9971">
        <v>1</v>
      </c>
      <c r="V9971" t="s">
        <v>587</v>
      </c>
      <c r="W9971" t="s">
        <v>45</v>
      </c>
      <c r="X9971">
        <v>0</v>
      </c>
      <c r="Y9971" t="str">
        <f>IF(tblRides[[#This Row],[supply_demand_ratio]]&lt;0.8,"Below 0.8",IF(tblRides[[#This Row],[supply_demand_ratio]]&lt;1,"Between 0.8-1.0",IF(tblRides[[#This Row],[supply_demand_ratio]]&lt;=1.2,"Between 1.0-1.2","Above 1.2")))</f>
        <v>Between 0.8-1.0</v>
      </c>
    </row>
    <row r="9972" spans="1:25" x14ac:dyDescent="0.3">
      <c r="A9972" t="s">
        <v>10027</v>
      </c>
      <c r="B9972" s="1">
        <v>46112.78402777778</v>
      </c>
      <c r="C9972" s="2">
        <v>46112</v>
      </c>
      <c r="D9972">
        <v>18</v>
      </c>
      <c r="E9972" t="s">
        <v>36</v>
      </c>
      <c r="F9972" t="s">
        <v>26</v>
      </c>
      <c r="G9972">
        <v>4</v>
      </c>
      <c r="H9972">
        <v>141.02000000000001</v>
      </c>
      <c r="I9972">
        <v>139.34</v>
      </c>
      <c r="J9972">
        <v>1.3</v>
      </c>
      <c r="K9972">
        <v>12.3</v>
      </c>
      <c r="L9972">
        <v>10</v>
      </c>
      <c r="M9972">
        <v>79</v>
      </c>
      <c r="N9972" t="s">
        <v>72</v>
      </c>
      <c r="O9972">
        <v>0.54200000000000004</v>
      </c>
      <c r="P9972" t="s">
        <v>28</v>
      </c>
      <c r="Q9972" t="s">
        <v>29</v>
      </c>
      <c r="R9972">
        <v>4.57</v>
      </c>
      <c r="S9972">
        <v>16</v>
      </c>
      <c r="T9972">
        <v>-1.68</v>
      </c>
      <c r="U9972">
        <v>-2.2999999999999998</v>
      </c>
      <c r="V9972" t="s">
        <v>587</v>
      </c>
      <c r="W9972" t="s">
        <v>77</v>
      </c>
      <c r="X9972">
        <v>1</v>
      </c>
      <c r="Y9972" t="str">
        <f>IF(tblRides[[#This Row],[supply_demand_ratio]]&lt;0.8,"Below 0.8",IF(tblRides[[#This Row],[supply_demand_ratio]]&lt;1,"Between 0.8-1.0",IF(tblRides[[#This Row],[supply_demand_ratio]]&lt;=1.2,"Between 1.0-1.2","Above 1.2")))</f>
        <v>Below 0.8</v>
      </c>
    </row>
    <row r="9973" spans="1:25" x14ac:dyDescent="0.3">
      <c r="A9973" t="s">
        <v>10028</v>
      </c>
      <c r="B9973" s="1">
        <v>46112.784722222219</v>
      </c>
      <c r="C9973" s="2">
        <v>46112</v>
      </c>
      <c r="D9973">
        <v>18</v>
      </c>
      <c r="E9973" t="s">
        <v>36</v>
      </c>
      <c r="F9973" t="s">
        <v>26</v>
      </c>
      <c r="G9973">
        <v>1.6</v>
      </c>
      <c r="H9973">
        <v>73.959999999999994</v>
      </c>
      <c r="J9973">
        <v>1.2</v>
      </c>
      <c r="K9973">
        <v>7.6</v>
      </c>
      <c r="L9973">
        <v>10.6</v>
      </c>
      <c r="M9973">
        <v>106</v>
      </c>
      <c r="N9973" t="s">
        <v>72</v>
      </c>
      <c r="O9973">
        <v>0.79600000000000004</v>
      </c>
      <c r="P9973" t="s">
        <v>58</v>
      </c>
      <c r="Q9973" t="s">
        <v>59</v>
      </c>
      <c r="R9973">
        <v>4.83</v>
      </c>
      <c r="S9973">
        <v>8</v>
      </c>
      <c r="U9973">
        <v>3</v>
      </c>
      <c r="V9973" t="s">
        <v>587</v>
      </c>
      <c r="W9973" t="s">
        <v>45</v>
      </c>
      <c r="X9973">
        <v>0</v>
      </c>
      <c r="Y9973" t="str">
        <f>IF(tblRides[[#This Row],[supply_demand_ratio]]&lt;0.8,"Below 0.8",IF(tblRides[[#This Row],[supply_demand_ratio]]&lt;1,"Between 0.8-1.0",IF(tblRides[[#This Row],[supply_demand_ratio]]&lt;=1.2,"Between 1.0-1.2","Above 1.2")))</f>
        <v>Below 0.8</v>
      </c>
    </row>
    <row r="9974" spans="1:25" x14ac:dyDescent="0.3">
      <c r="A9974" t="s">
        <v>10029</v>
      </c>
      <c r="B9974" s="1">
        <v>46112.788194444445</v>
      </c>
      <c r="C9974" s="2">
        <v>46112</v>
      </c>
      <c r="D9974">
        <v>18</v>
      </c>
      <c r="E9974" t="s">
        <v>43</v>
      </c>
      <c r="F9974" t="s">
        <v>26</v>
      </c>
      <c r="G9974">
        <v>2.8</v>
      </c>
      <c r="H9974">
        <v>81.819999999999993</v>
      </c>
      <c r="J9974">
        <v>1</v>
      </c>
      <c r="K9974">
        <v>4.5999999999999996</v>
      </c>
      <c r="L9974">
        <v>13</v>
      </c>
      <c r="M9974">
        <v>54</v>
      </c>
      <c r="N9974" t="s">
        <v>41</v>
      </c>
      <c r="O9974">
        <v>1.101</v>
      </c>
      <c r="P9974" t="s">
        <v>37</v>
      </c>
      <c r="Q9974" t="s">
        <v>38</v>
      </c>
      <c r="R9974">
        <v>4.6900000000000004</v>
      </c>
      <c r="S9974">
        <v>8</v>
      </c>
      <c r="U9974">
        <v>8.4</v>
      </c>
      <c r="V9974" t="s">
        <v>587</v>
      </c>
      <c r="W9974" t="s">
        <v>31</v>
      </c>
      <c r="X9974">
        <v>0</v>
      </c>
      <c r="Y9974" t="str">
        <f>IF(tblRides[[#This Row],[supply_demand_ratio]]&lt;0.8,"Below 0.8",IF(tblRides[[#This Row],[supply_demand_ratio]]&lt;1,"Between 0.8-1.0",IF(tblRides[[#This Row],[supply_demand_ratio]]&lt;=1.2,"Between 1.0-1.2","Above 1.2")))</f>
        <v>Between 1.0-1.2</v>
      </c>
    </row>
    <row r="9975" spans="1:25" x14ac:dyDescent="0.3">
      <c r="A9975" t="s">
        <v>10030</v>
      </c>
      <c r="B9975" s="1">
        <v>46112.788194444445</v>
      </c>
      <c r="C9975" s="2">
        <v>46112</v>
      </c>
      <c r="D9975">
        <v>18</v>
      </c>
      <c r="E9975" t="s">
        <v>36</v>
      </c>
      <c r="F9975" t="s">
        <v>26</v>
      </c>
      <c r="G9975">
        <v>6.3</v>
      </c>
      <c r="H9975">
        <v>148.72</v>
      </c>
      <c r="J9975">
        <v>1.2</v>
      </c>
      <c r="K9975">
        <v>2.4</v>
      </c>
      <c r="L9975">
        <v>3.6</v>
      </c>
      <c r="M9975">
        <v>91</v>
      </c>
      <c r="N9975" t="s">
        <v>72</v>
      </c>
      <c r="O9975">
        <v>0.67600000000000005</v>
      </c>
      <c r="P9975" t="s">
        <v>58</v>
      </c>
      <c r="Q9975" t="s">
        <v>59</v>
      </c>
      <c r="R9975">
        <v>4.8600000000000003</v>
      </c>
      <c r="S9975">
        <v>7</v>
      </c>
      <c r="U9975">
        <v>1.2</v>
      </c>
      <c r="V9975" t="s">
        <v>587</v>
      </c>
      <c r="W9975" t="s">
        <v>31</v>
      </c>
      <c r="X9975">
        <v>0</v>
      </c>
      <c r="Y9975" t="str">
        <f>IF(tblRides[[#This Row],[supply_demand_ratio]]&lt;0.8,"Below 0.8",IF(tblRides[[#This Row],[supply_demand_ratio]]&lt;1,"Between 0.8-1.0",IF(tblRides[[#This Row],[supply_demand_ratio]]&lt;=1.2,"Between 1.0-1.2","Above 1.2")))</f>
        <v>Below 0.8</v>
      </c>
    </row>
    <row r="9976" spans="1:25" x14ac:dyDescent="0.3">
      <c r="A9976" t="s">
        <v>10031</v>
      </c>
      <c r="B9976" s="1">
        <v>46112.789583333331</v>
      </c>
      <c r="C9976" s="2">
        <v>46112</v>
      </c>
      <c r="D9976">
        <v>18</v>
      </c>
      <c r="E9976" t="s">
        <v>25</v>
      </c>
      <c r="F9976" t="s">
        <v>26</v>
      </c>
      <c r="G9976">
        <v>3.7</v>
      </c>
      <c r="H9976">
        <v>112.92</v>
      </c>
      <c r="I9976">
        <v>111.71</v>
      </c>
      <c r="J9976">
        <v>1.2</v>
      </c>
      <c r="K9976">
        <v>5.8</v>
      </c>
      <c r="L9976">
        <v>10</v>
      </c>
      <c r="M9976">
        <v>97</v>
      </c>
      <c r="N9976" t="s">
        <v>27</v>
      </c>
      <c r="O9976">
        <v>0.70699999999999996</v>
      </c>
      <c r="P9976" t="s">
        <v>28</v>
      </c>
      <c r="Q9976" t="s">
        <v>29</v>
      </c>
      <c r="R9976">
        <v>4.7699999999999996</v>
      </c>
      <c r="S9976">
        <v>29</v>
      </c>
      <c r="T9976">
        <v>-1.21</v>
      </c>
      <c r="U9976">
        <v>4.2</v>
      </c>
      <c r="V9976" t="s">
        <v>587</v>
      </c>
      <c r="W9976" t="s">
        <v>45</v>
      </c>
      <c r="X9976">
        <v>1</v>
      </c>
      <c r="Y9976" t="str">
        <f>IF(tblRides[[#This Row],[supply_demand_ratio]]&lt;0.8,"Below 0.8",IF(tblRides[[#This Row],[supply_demand_ratio]]&lt;1,"Between 0.8-1.0",IF(tblRides[[#This Row],[supply_demand_ratio]]&lt;=1.2,"Between 1.0-1.2","Above 1.2")))</f>
        <v>Below 0.8</v>
      </c>
    </row>
    <row r="9977" spans="1:25" x14ac:dyDescent="0.3">
      <c r="A9977" t="s">
        <v>10032</v>
      </c>
      <c r="B9977" s="1">
        <v>46112.790277777778</v>
      </c>
      <c r="C9977" s="2">
        <v>46112</v>
      </c>
      <c r="D9977">
        <v>18</v>
      </c>
      <c r="E9977" t="s">
        <v>36</v>
      </c>
      <c r="F9977" t="s">
        <v>26</v>
      </c>
      <c r="G9977">
        <v>1.5</v>
      </c>
      <c r="H9977">
        <v>80.48</v>
      </c>
      <c r="J9977">
        <v>1.3</v>
      </c>
      <c r="K9977">
        <v>4.3</v>
      </c>
      <c r="L9977">
        <v>6.3</v>
      </c>
      <c r="M9977">
        <v>92</v>
      </c>
      <c r="N9977" t="s">
        <v>72</v>
      </c>
      <c r="O9977">
        <v>0.63900000000000001</v>
      </c>
      <c r="P9977" t="s">
        <v>58</v>
      </c>
      <c r="Q9977" t="s">
        <v>108</v>
      </c>
      <c r="R9977">
        <v>4.76</v>
      </c>
      <c r="S9977">
        <v>1</v>
      </c>
      <c r="U9977">
        <v>2</v>
      </c>
      <c r="V9977" t="s">
        <v>587</v>
      </c>
      <c r="W9977" t="s">
        <v>31</v>
      </c>
      <c r="X9977">
        <v>0</v>
      </c>
      <c r="Y9977" t="str">
        <f>IF(tblRides[[#This Row],[supply_demand_ratio]]&lt;0.8,"Below 0.8",IF(tblRides[[#This Row],[supply_demand_ratio]]&lt;1,"Between 0.8-1.0",IF(tblRides[[#This Row],[supply_demand_ratio]]&lt;=1.2,"Between 1.0-1.2","Above 1.2")))</f>
        <v>Below 0.8</v>
      </c>
    </row>
    <row r="9978" spans="1:25" x14ac:dyDescent="0.3">
      <c r="A9978" t="s">
        <v>10033</v>
      </c>
      <c r="B9978" s="1">
        <v>46112.802777777775</v>
      </c>
      <c r="C9978" s="2">
        <v>46112</v>
      </c>
      <c r="D9978">
        <v>19</v>
      </c>
      <c r="E9978" t="s">
        <v>43</v>
      </c>
      <c r="F9978" t="s">
        <v>26</v>
      </c>
      <c r="G9978">
        <v>3.6</v>
      </c>
      <c r="H9978">
        <v>100.37</v>
      </c>
      <c r="I9978">
        <v>97.45</v>
      </c>
      <c r="J9978">
        <v>1</v>
      </c>
      <c r="K9978">
        <v>4.5999999999999996</v>
      </c>
      <c r="L9978">
        <v>2.8</v>
      </c>
      <c r="M9978">
        <v>55</v>
      </c>
      <c r="N9978" t="s">
        <v>27</v>
      </c>
      <c r="O9978">
        <v>0.91100000000000003</v>
      </c>
      <c r="P9978" t="s">
        <v>28</v>
      </c>
      <c r="Q9978" t="s">
        <v>29</v>
      </c>
      <c r="R9978">
        <v>4.84</v>
      </c>
      <c r="S9978">
        <v>16</v>
      </c>
      <c r="T9978">
        <v>-2.92</v>
      </c>
      <c r="U9978">
        <v>-1.8</v>
      </c>
      <c r="V9978" t="s">
        <v>587</v>
      </c>
      <c r="W9978" t="s">
        <v>31</v>
      </c>
      <c r="X9978">
        <v>1</v>
      </c>
      <c r="Y9978" t="str">
        <f>IF(tblRides[[#This Row],[supply_demand_ratio]]&lt;0.8,"Below 0.8",IF(tblRides[[#This Row],[supply_demand_ratio]]&lt;1,"Between 0.8-1.0",IF(tblRides[[#This Row],[supply_demand_ratio]]&lt;=1.2,"Between 1.0-1.2","Above 1.2")))</f>
        <v>Between 0.8-1.0</v>
      </c>
    </row>
    <row r="9979" spans="1:25" x14ac:dyDescent="0.3">
      <c r="A9979" t="s">
        <v>10034</v>
      </c>
      <c r="B9979" s="1">
        <v>46112.822222222225</v>
      </c>
      <c r="C9979" s="2">
        <v>46112</v>
      </c>
      <c r="D9979">
        <v>19</v>
      </c>
      <c r="E9979" t="s">
        <v>33</v>
      </c>
      <c r="F9979" t="s">
        <v>34</v>
      </c>
      <c r="G9979">
        <v>19.600000000000001</v>
      </c>
      <c r="H9979">
        <v>418.77</v>
      </c>
      <c r="I9979">
        <v>429.91</v>
      </c>
      <c r="J9979">
        <v>1.3</v>
      </c>
      <c r="K9979">
        <v>7.9</v>
      </c>
      <c r="L9979">
        <v>4.8</v>
      </c>
      <c r="M9979">
        <v>68</v>
      </c>
      <c r="N9979" t="s">
        <v>72</v>
      </c>
      <c r="O9979">
        <v>0.56299999999999994</v>
      </c>
      <c r="P9979" t="s">
        <v>28</v>
      </c>
      <c r="Q9979" t="s">
        <v>29</v>
      </c>
      <c r="R9979">
        <v>4.4800000000000004</v>
      </c>
      <c r="S9979">
        <v>0</v>
      </c>
      <c r="T9979">
        <v>11.14</v>
      </c>
      <c r="U9979">
        <v>-3.1</v>
      </c>
      <c r="V9979" t="s">
        <v>587</v>
      </c>
      <c r="W9979" t="s">
        <v>45</v>
      </c>
      <c r="X9979">
        <v>1</v>
      </c>
      <c r="Y9979" t="str">
        <f>IF(tblRides[[#This Row],[supply_demand_ratio]]&lt;0.8,"Below 0.8",IF(tblRides[[#This Row],[supply_demand_ratio]]&lt;1,"Between 0.8-1.0",IF(tblRides[[#This Row],[supply_demand_ratio]]&lt;=1.2,"Between 1.0-1.2","Above 1.2")))</f>
        <v>Below 0.8</v>
      </c>
    </row>
    <row r="9980" spans="1:25" x14ac:dyDescent="0.3">
      <c r="A9980" t="s">
        <v>10035</v>
      </c>
      <c r="B9980" s="1">
        <v>46112.838194444441</v>
      </c>
      <c r="C9980" s="2">
        <v>46112</v>
      </c>
      <c r="D9980">
        <v>20</v>
      </c>
      <c r="E9980" t="s">
        <v>62</v>
      </c>
      <c r="F9980" t="s">
        <v>26</v>
      </c>
      <c r="G9980">
        <v>14.4</v>
      </c>
      <c r="H9980">
        <v>281.01</v>
      </c>
      <c r="I9980">
        <v>274.38</v>
      </c>
      <c r="J9980">
        <v>1</v>
      </c>
      <c r="K9980">
        <v>5.7</v>
      </c>
      <c r="L9980">
        <v>7.1</v>
      </c>
      <c r="M9980">
        <v>40</v>
      </c>
      <c r="N9980" t="s">
        <v>41</v>
      </c>
      <c r="O9980">
        <v>1.1639999999999999</v>
      </c>
      <c r="P9980" t="s">
        <v>28</v>
      </c>
      <c r="Q9980" t="s">
        <v>29</v>
      </c>
      <c r="R9980">
        <v>4.79</v>
      </c>
      <c r="S9980">
        <v>12</v>
      </c>
      <c r="T9980">
        <v>-6.63</v>
      </c>
      <c r="U9980">
        <v>1.4</v>
      </c>
      <c r="V9980" t="s">
        <v>587</v>
      </c>
      <c r="W9980" t="s">
        <v>45</v>
      </c>
      <c r="X9980">
        <v>1</v>
      </c>
      <c r="Y9980" t="str">
        <f>IF(tblRides[[#This Row],[supply_demand_ratio]]&lt;0.8,"Below 0.8",IF(tblRides[[#This Row],[supply_demand_ratio]]&lt;1,"Between 0.8-1.0",IF(tblRides[[#This Row],[supply_demand_ratio]]&lt;=1.2,"Between 1.0-1.2","Above 1.2")))</f>
        <v>Between 1.0-1.2</v>
      </c>
    </row>
    <row r="9981" spans="1:25" x14ac:dyDescent="0.3">
      <c r="A9981" t="s">
        <v>10036</v>
      </c>
      <c r="B9981" s="1">
        <v>46112.840277777781</v>
      </c>
      <c r="C9981" s="2">
        <v>46112</v>
      </c>
      <c r="D9981">
        <v>20</v>
      </c>
      <c r="E9981" t="s">
        <v>33</v>
      </c>
      <c r="F9981" t="s">
        <v>26</v>
      </c>
      <c r="G9981">
        <v>7.7</v>
      </c>
      <c r="H9981">
        <v>144.27000000000001</v>
      </c>
      <c r="I9981">
        <v>133.44999999999999</v>
      </c>
      <c r="J9981">
        <v>1</v>
      </c>
      <c r="K9981">
        <v>5.6</v>
      </c>
      <c r="L9981">
        <v>7</v>
      </c>
      <c r="M9981">
        <v>67</v>
      </c>
      <c r="N9981" t="s">
        <v>27</v>
      </c>
      <c r="O9981">
        <v>0.84399999999999997</v>
      </c>
      <c r="P9981" t="s">
        <v>28</v>
      </c>
      <c r="Q9981" t="s">
        <v>29</v>
      </c>
      <c r="R9981">
        <v>4.8</v>
      </c>
      <c r="S9981">
        <v>12</v>
      </c>
      <c r="T9981">
        <v>-10.82</v>
      </c>
      <c r="U9981">
        <v>1.4</v>
      </c>
      <c r="V9981" t="s">
        <v>587</v>
      </c>
      <c r="W9981" t="s">
        <v>45</v>
      </c>
      <c r="X9981">
        <v>1</v>
      </c>
      <c r="Y9981" t="str">
        <f>IF(tblRides[[#This Row],[supply_demand_ratio]]&lt;0.8,"Below 0.8",IF(tblRides[[#This Row],[supply_demand_ratio]]&lt;1,"Between 0.8-1.0",IF(tblRides[[#This Row],[supply_demand_ratio]]&lt;=1.2,"Between 1.0-1.2","Above 1.2")))</f>
        <v>Between 0.8-1.0</v>
      </c>
    </row>
    <row r="9982" spans="1:25" x14ac:dyDescent="0.3">
      <c r="A9982" t="s">
        <v>10037</v>
      </c>
      <c r="B9982" s="1">
        <v>46112.842361111114</v>
      </c>
      <c r="C9982" s="2">
        <v>46112</v>
      </c>
      <c r="D9982">
        <v>20</v>
      </c>
      <c r="E9982" t="s">
        <v>25</v>
      </c>
      <c r="F9982" t="s">
        <v>26</v>
      </c>
      <c r="G9982">
        <v>7.3</v>
      </c>
      <c r="H9982">
        <v>174.92</v>
      </c>
      <c r="J9982">
        <v>1.3</v>
      </c>
      <c r="K9982">
        <v>7.2</v>
      </c>
      <c r="L9982">
        <v>7</v>
      </c>
      <c r="M9982">
        <v>84</v>
      </c>
      <c r="N9982" t="s">
        <v>72</v>
      </c>
      <c r="O9982">
        <v>0.55900000000000005</v>
      </c>
      <c r="P9982" t="s">
        <v>37</v>
      </c>
      <c r="Q9982" t="s">
        <v>103</v>
      </c>
      <c r="R9982">
        <v>5</v>
      </c>
      <c r="S9982">
        <v>15</v>
      </c>
      <c r="U9982">
        <v>-0.2</v>
      </c>
      <c r="V9982" t="s">
        <v>587</v>
      </c>
      <c r="W9982" t="s">
        <v>45</v>
      </c>
      <c r="X9982">
        <v>0</v>
      </c>
      <c r="Y9982" t="str">
        <f>IF(tblRides[[#This Row],[supply_demand_ratio]]&lt;0.8,"Below 0.8",IF(tblRides[[#This Row],[supply_demand_ratio]]&lt;1,"Between 0.8-1.0",IF(tblRides[[#This Row],[supply_demand_ratio]]&lt;=1.2,"Between 1.0-1.2","Above 1.2")))</f>
        <v>Below 0.8</v>
      </c>
    </row>
    <row r="9983" spans="1:25" x14ac:dyDescent="0.3">
      <c r="A9983" t="s">
        <v>10038</v>
      </c>
      <c r="B9983" s="1">
        <v>46112.874305555553</v>
      </c>
      <c r="C9983" s="2">
        <v>46112</v>
      </c>
      <c r="D9983">
        <v>20</v>
      </c>
      <c r="E9983" t="s">
        <v>36</v>
      </c>
      <c r="F9983" t="s">
        <v>26</v>
      </c>
      <c r="G9983">
        <v>13.9</v>
      </c>
      <c r="H9983">
        <v>298.26</v>
      </c>
      <c r="I9983">
        <v>303.55</v>
      </c>
      <c r="J9983">
        <v>1.1000000000000001</v>
      </c>
      <c r="K9983">
        <v>5.2</v>
      </c>
      <c r="L9983">
        <v>6.2</v>
      </c>
      <c r="M9983">
        <v>96</v>
      </c>
      <c r="N9983" t="s">
        <v>27</v>
      </c>
      <c r="O9983">
        <v>0.83699999999999997</v>
      </c>
      <c r="P9983" t="s">
        <v>28</v>
      </c>
      <c r="Q9983" t="s">
        <v>29</v>
      </c>
      <c r="R9983">
        <v>4.3</v>
      </c>
      <c r="S9983">
        <v>36</v>
      </c>
      <c r="T9983">
        <v>5.29</v>
      </c>
      <c r="U9983">
        <v>1</v>
      </c>
      <c r="V9983" t="s">
        <v>587</v>
      </c>
      <c r="W9983" t="s">
        <v>45</v>
      </c>
      <c r="X9983">
        <v>1</v>
      </c>
      <c r="Y9983" t="str">
        <f>IF(tblRides[[#This Row],[supply_demand_ratio]]&lt;0.8,"Below 0.8",IF(tblRides[[#This Row],[supply_demand_ratio]]&lt;1,"Between 0.8-1.0",IF(tblRides[[#This Row],[supply_demand_ratio]]&lt;=1.2,"Between 1.0-1.2","Above 1.2")))</f>
        <v>Between 0.8-1.0</v>
      </c>
    </row>
    <row r="9984" spans="1:25" x14ac:dyDescent="0.3">
      <c r="A9984" t="s">
        <v>10039</v>
      </c>
      <c r="B9984" s="1">
        <v>46112.881249999999</v>
      </c>
      <c r="C9984" s="2">
        <v>46112</v>
      </c>
      <c r="D9984">
        <v>21</v>
      </c>
      <c r="E9984" t="s">
        <v>62</v>
      </c>
      <c r="F9984" t="s">
        <v>26</v>
      </c>
      <c r="G9984">
        <v>7.9</v>
      </c>
      <c r="H9984">
        <v>162.54</v>
      </c>
      <c r="I9984">
        <v>161.61000000000001</v>
      </c>
      <c r="J9984">
        <v>1</v>
      </c>
      <c r="K9984">
        <v>4.5</v>
      </c>
      <c r="L9984">
        <v>2.1</v>
      </c>
      <c r="M9984">
        <v>49</v>
      </c>
      <c r="N9984" t="s">
        <v>41</v>
      </c>
      <c r="O9984">
        <v>1.1040000000000001</v>
      </c>
      <c r="P9984" t="s">
        <v>28</v>
      </c>
      <c r="Q9984" t="s">
        <v>29</v>
      </c>
      <c r="R9984">
        <v>4.6399999999999997</v>
      </c>
      <c r="S9984">
        <v>2</v>
      </c>
      <c r="T9984">
        <v>-0.93</v>
      </c>
      <c r="U9984">
        <v>-2.4</v>
      </c>
      <c r="V9984" t="s">
        <v>587</v>
      </c>
      <c r="W9984" t="s">
        <v>31</v>
      </c>
      <c r="X9984">
        <v>1</v>
      </c>
      <c r="Y9984" t="str">
        <f>IF(tblRides[[#This Row],[supply_demand_ratio]]&lt;0.8,"Below 0.8",IF(tblRides[[#This Row],[supply_demand_ratio]]&lt;1,"Between 0.8-1.0",IF(tblRides[[#This Row],[supply_demand_ratio]]&lt;=1.2,"Between 1.0-1.2","Above 1.2")))</f>
        <v>Between 1.0-1.2</v>
      </c>
    </row>
    <row r="9985" spans="1:25" x14ac:dyDescent="0.3">
      <c r="A9985" t="s">
        <v>10040</v>
      </c>
      <c r="B9985" s="1">
        <v>46112.886805555558</v>
      </c>
      <c r="C9985" s="2">
        <v>46112</v>
      </c>
      <c r="D9985">
        <v>21</v>
      </c>
      <c r="E9985" t="s">
        <v>33</v>
      </c>
      <c r="F9985" t="s">
        <v>26</v>
      </c>
      <c r="G9985">
        <v>6.3</v>
      </c>
      <c r="H9985">
        <v>122.39</v>
      </c>
      <c r="I9985">
        <v>131.71</v>
      </c>
      <c r="J9985">
        <v>1</v>
      </c>
      <c r="K9985">
        <v>7.6</v>
      </c>
      <c r="L9985">
        <v>8.1999999999999993</v>
      </c>
      <c r="M9985">
        <v>93</v>
      </c>
      <c r="N9985" t="s">
        <v>27</v>
      </c>
      <c r="O9985">
        <v>0.94499999999999995</v>
      </c>
      <c r="P9985" t="s">
        <v>28</v>
      </c>
      <c r="Q9985" t="s">
        <v>29</v>
      </c>
      <c r="R9985">
        <v>4.83</v>
      </c>
      <c r="S9985">
        <v>20</v>
      </c>
      <c r="T9985">
        <v>9.32</v>
      </c>
      <c r="U9985">
        <v>0.6</v>
      </c>
      <c r="V9985" t="s">
        <v>587</v>
      </c>
      <c r="W9985" t="s">
        <v>45</v>
      </c>
      <c r="X9985">
        <v>1</v>
      </c>
      <c r="Y9985" t="str">
        <f>IF(tblRides[[#This Row],[supply_demand_ratio]]&lt;0.8,"Below 0.8",IF(tblRides[[#This Row],[supply_demand_ratio]]&lt;1,"Between 0.8-1.0",IF(tblRides[[#This Row],[supply_demand_ratio]]&lt;=1.2,"Between 1.0-1.2","Above 1.2")))</f>
        <v>Between 0.8-1.0</v>
      </c>
    </row>
    <row r="9986" spans="1:25" x14ac:dyDescent="0.3">
      <c r="A9986" t="s">
        <v>10041</v>
      </c>
      <c r="B9986" s="1">
        <v>46112.894444444442</v>
      </c>
      <c r="C9986" s="2">
        <v>46112</v>
      </c>
      <c r="D9986">
        <v>21</v>
      </c>
      <c r="E9986" t="s">
        <v>36</v>
      </c>
      <c r="F9986" t="s">
        <v>26</v>
      </c>
      <c r="G9986">
        <v>8.6999999999999993</v>
      </c>
      <c r="H9986">
        <v>163.53</v>
      </c>
      <c r="J9986">
        <v>1.1000000000000001</v>
      </c>
      <c r="K9986">
        <v>7.9</v>
      </c>
      <c r="L9986">
        <v>8.9</v>
      </c>
      <c r="M9986">
        <v>104</v>
      </c>
      <c r="N9986" t="s">
        <v>72</v>
      </c>
      <c r="O9986">
        <v>0.78500000000000003</v>
      </c>
      <c r="P9986" t="s">
        <v>58</v>
      </c>
      <c r="Q9986" t="s">
        <v>108</v>
      </c>
      <c r="R9986">
        <v>4.9000000000000004</v>
      </c>
      <c r="S9986">
        <v>7</v>
      </c>
      <c r="U9986">
        <v>1</v>
      </c>
      <c r="V9986" t="s">
        <v>587</v>
      </c>
      <c r="W9986" t="s">
        <v>45</v>
      </c>
      <c r="X9986">
        <v>0</v>
      </c>
      <c r="Y9986" t="str">
        <f>IF(tblRides[[#This Row],[supply_demand_ratio]]&lt;0.8,"Below 0.8",IF(tblRides[[#This Row],[supply_demand_ratio]]&lt;1,"Between 0.8-1.0",IF(tblRides[[#This Row],[supply_demand_ratio]]&lt;=1.2,"Between 1.0-1.2","Above 1.2")))</f>
        <v>Below 0.8</v>
      </c>
    </row>
    <row r="9987" spans="1:25" x14ac:dyDescent="0.3">
      <c r="A9987" t="s">
        <v>10042</v>
      </c>
      <c r="B9987" s="1">
        <v>46112.894444444442</v>
      </c>
      <c r="C9987" s="2">
        <v>46112</v>
      </c>
      <c r="D9987">
        <v>21</v>
      </c>
      <c r="E9987" t="s">
        <v>36</v>
      </c>
      <c r="F9987" t="s">
        <v>26</v>
      </c>
      <c r="G9987">
        <v>3.2</v>
      </c>
      <c r="H9987">
        <v>119.77</v>
      </c>
      <c r="J9987">
        <v>1.3</v>
      </c>
      <c r="K9987">
        <v>4.8</v>
      </c>
      <c r="M9987">
        <v>82</v>
      </c>
      <c r="N9987" t="s">
        <v>27</v>
      </c>
      <c r="O9987">
        <v>0.75700000000000001</v>
      </c>
      <c r="P9987" t="s">
        <v>82</v>
      </c>
      <c r="Q9987" t="s">
        <v>83</v>
      </c>
      <c r="R9987">
        <v>4.68</v>
      </c>
      <c r="S9987">
        <v>5</v>
      </c>
      <c r="V9987" t="s">
        <v>587</v>
      </c>
      <c r="W9987" t="s">
        <v>31</v>
      </c>
      <c r="X9987">
        <v>0</v>
      </c>
      <c r="Y9987" t="str">
        <f>IF(tblRides[[#This Row],[supply_demand_ratio]]&lt;0.8,"Below 0.8",IF(tblRides[[#This Row],[supply_demand_ratio]]&lt;1,"Between 0.8-1.0",IF(tblRides[[#This Row],[supply_demand_ratio]]&lt;=1.2,"Between 1.0-1.2","Above 1.2")))</f>
        <v>Below 0.8</v>
      </c>
    </row>
    <row r="9988" spans="1:25" x14ac:dyDescent="0.3">
      <c r="A9988" t="s">
        <v>10043</v>
      </c>
      <c r="B9988" s="1">
        <v>46112.897916666669</v>
      </c>
      <c r="C9988" s="2">
        <v>46112</v>
      </c>
      <c r="D9988">
        <v>21</v>
      </c>
      <c r="E9988" t="s">
        <v>36</v>
      </c>
      <c r="F9988" t="s">
        <v>26</v>
      </c>
      <c r="G9988">
        <v>6.4</v>
      </c>
      <c r="H9988">
        <v>136.93</v>
      </c>
      <c r="I9988">
        <v>134.25</v>
      </c>
      <c r="J9988">
        <v>1.1000000000000001</v>
      </c>
      <c r="K9988">
        <v>5.4</v>
      </c>
      <c r="L9988">
        <v>2.9</v>
      </c>
      <c r="M9988">
        <v>97</v>
      </c>
      <c r="N9988" t="s">
        <v>27</v>
      </c>
      <c r="O9988">
        <v>0.80600000000000005</v>
      </c>
      <c r="P9988" t="s">
        <v>28</v>
      </c>
      <c r="Q9988" t="s">
        <v>29</v>
      </c>
      <c r="R9988">
        <v>4.6500000000000004</v>
      </c>
      <c r="S9988">
        <v>56</v>
      </c>
      <c r="T9988">
        <v>-2.68</v>
      </c>
      <c r="U9988">
        <v>-2.5</v>
      </c>
      <c r="V9988" t="s">
        <v>587</v>
      </c>
      <c r="W9988" t="s">
        <v>45</v>
      </c>
      <c r="X9988">
        <v>1</v>
      </c>
      <c r="Y9988" t="str">
        <f>IF(tblRides[[#This Row],[supply_demand_ratio]]&lt;0.8,"Below 0.8",IF(tblRides[[#This Row],[supply_demand_ratio]]&lt;1,"Between 0.8-1.0",IF(tblRides[[#This Row],[supply_demand_ratio]]&lt;=1.2,"Between 1.0-1.2","Above 1.2")))</f>
        <v>Between 0.8-1.0</v>
      </c>
    </row>
    <row r="9989" spans="1:25" x14ac:dyDescent="0.3">
      <c r="A9989" t="s">
        <v>10044</v>
      </c>
      <c r="B9989" s="1">
        <v>46112.913194444445</v>
      </c>
      <c r="C9989" s="2">
        <v>46112</v>
      </c>
      <c r="D9989">
        <v>21</v>
      </c>
      <c r="E9989" t="s">
        <v>43</v>
      </c>
      <c r="F9989" t="s">
        <v>26</v>
      </c>
      <c r="G9989">
        <v>7.1</v>
      </c>
      <c r="H9989">
        <v>143.75</v>
      </c>
      <c r="I9989">
        <v>142.53</v>
      </c>
      <c r="J9989">
        <v>1</v>
      </c>
      <c r="K9989">
        <v>8.9</v>
      </c>
      <c r="L9989">
        <v>5.8</v>
      </c>
      <c r="M9989">
        <v>47</v>
      </c>
      <c r="N9989" t="s">
        <v>41</v>
      </c>
      <c r="O9989">
        <v>1.1850000000000001</v>
      </c>
      <c r="P9989" t="s">
        <v>28</v>
      </c>
      <c r="Q9989" t="s">
        <v>29</v>
      </c>
      <c r="R9989">
        <v>4.67</v>
      </c>
      <c r="S9989">
        <v>15</v>
      </c>
      <c r="T9989">
        <v>-1.22</v>
      </c>
      <c r="U9989">
        <v>-3.1</v>
      </c>
      <c r="V9989" t="s">
        <v>587</v>
      </c>
      <c r="W9989" t="s">
        <v>45</v>
      </c>
      <c r="X9989">
        <v>1</v>
      </c>
      <c r="Y9989" t="str">
        <f>IF(tblRides[[#This Row],[supply_demand_ratio]]&lt;0.8,"Below 0.8",IF(tblRides[[#This Row],[supply_demand_ratio]]&lt;1,"Between 0.8-1.0",IF(tblRides[[#This Row],[supply_demand_ratio]]&lt;=1.2,"Between 1.0-1.2","Above 1.2")))</f>
        <v>Between 1.0-1.2</v>
      </c>
    </row>
    <row r="9990" spans="1:25" x14ac:dyDescent="0.3">
      <c r="A9990" t="s">
        <v>10045</v>
      </c>
      <c r="B9990" s="1">
        <v>46112.918749999997</v>
      </c>
      <c r="C9990" s="2">
        <v>46112</v>
      </c>
      <c r="D9990">
        <v>22</v>
      </c>
      <c r="E9990" t="s">
        <v>43</v>
      </c>
      <c r="F9990" t="s">
        <v>34</v>
      </c>
      <c r="G9990">
        <v>5.0999999999999996</v>
      </c>
      <c r="H9990">
        <v>123.5</v>
      </c>
      <c r="I9990">
        <v>116.82</v>
      </c>
      <c r="J9990">
        <v>1</v>
      </c>
      <c r="K9990">
        <v>3.2</v>
      </c>
      <c r="L9990">
        <v>10.3</v>
      </c>
      <c r="M9990">
        <v>57</v>
      </c>
      <c r="N9990" t="s">
        <v>41</v>
      </c>
      <c r="O9990">
        <v>1.347</v>
      </c>
      <c r="P9990" t="s">
        <v>28</v>
      </c>
      <c r="Q9990" t="s">
        <v>29</v>
      </c>
      <c r="R9990">
        <v>5</v>
      </c>
      <c r="S9990">
        <v>0</v>
      </c>
      <c r="T9990">
        <v>-6.68</v>
      </c>
      <c r="U9990">
        <v>7.1</v>
      </c>
      <c r="V9990" t="s">
        <v>587</v>
      </c>
      <c r="W9990" t="s">
        <v>31</v>
      </c>
      <c r="X9990">
        <v>1</v>
      </c>
      <c r="Y9990" t="str">
        <f>IF(tblRides[[#This Row],[supply_demand_ratio]]&lt;0.8,"Below 0.8",IF(tblRides[[#This Row],[supply_demand_ratio]]&lt;1,"Between 0.8-1.0",IF(tblRides[[#This Row],[supply_demand_ratio]]&lt;=1.2,"Between 1.0-1.2","Above 1.2")))</f>
        <v>Above 1.2</v>
      </c>
    </row>
    <row r="9991" spans="1:25" x14ac:dyDescent="0.3">
      <c r="A9991" t="s">
        <v>10046</v>
      </c>
      <c r="B9991" s="1">
        <v>46112.92083333333</v>
      </c>
      <c r="C9991" s="2">
        <v>46112</v>
      </c>
      <c r="D9991">
        <v>22</v>
      </c>
      <c r="E9991" t="s">
        <v>36</v>
      </c>
      <c r="F9991" t="s">
        <v>34</v>
      </c>
      <c r="G9991">
        <v>6.6</v>
      </c>
      <c r="H9991">
        <v>154.32</v>
      </c>
      <c r="I9991">
        <v>149.51</v>
      </c>
      <c r="J9991">
        <v>1.1000000000000001</v>
      </c>
      <c r="K9991">
        <v>5.9</v>
      </c>
      <c r="L9991">
        <v>3.3</v>
      </c>
      <c r="M9991">
        <v>103</v>
      </c>
      <c r="N9991" t="s">
        <v>27</v>
      </c>
      <c r="O9991">
        <v>1.0549999999999999</v>
      </c>
      <c r="P9991" t="s">
        <v>28</v>
      </c>
      <c r="Q9991" t="s">
        <v>29</v>
      </c>
      <c r="R9991">
        <v>4.71</v>
      </c>
      <c r="S9991">
        <v>0</v>
      </c>
      <c r="T9991">
        <v>-4.8099999999999996</v>
      </c>
      <c r="U9991">
        <v>-2.6</v>
      </c>
      <c r="V9991" t="s">
        <v>587</v>
      </c>
      <c r="W9991" t="s">
        <v>45</v>
      </c>
      <c r="X9991">
        <v>1</v>
      </c>
      <c r="Y9991" t="str">
        <f>IF(tblRides[[#This Row],[supply_demand_ratio]]&lt;0.8,"Below 0.8",IF(tblRides[[#This Row],[supply_demand_ratio]]&lt;1,"Between 0.8-1.0",IF(tblRides[[#This Row],[supply_demand_ratio]]&lt;=1.2,"Between 1.0-1.2","Above 1.2")))</f>
        <v>Between 1.0-1.2</v>
      </c>
    </row>
    <row r="9992" spans="1:25" x14ac:dyDescent="0.3">
      <c r="A9992" t="s">
        <v>10047</v>
      </c>
      <c r="B9992" s="1">
        <v>46112.928472222222</v>
      </c>
      <c r="C9992" s="2">
        <v>46112</v>
      </c>
      <c r="D9992">
        <v>22</v>
      </c>
      <c r="E9992" t="s">
        <v>62</v>
      </c>
      <c r="F9992" t="s">
        <v>26</v>
      </c>
      <c r="G9992">
        <v>4.4000000000000004</v>
      </c>
      <c r="H9992">
        <v>110.81</v>
      </c>
      <c r="I9992">
        <v>115.19</v>
      </c>
      <c r="J9992">
        <v>1</v>
      </c>
      <c r="K9992">
        <v>6.6</v>
      </c>
      <c r="L9992">
        <v>7.8</v>
      </c>
      <c r="M9992">
        <v>51</v>
      </c>
      <c r="N9992" t="s">
        <v>41</v>
      </c>
      <c r="O9992">
        <v>1.5549999999999999</v>
      </c>
      <c r="P9992" t="s">
        <v>28</v>
      </c>
      <c r="Q9992" t="s">
        <v>29</v>
      </c>
      <c r="R9992">
        <v>4.58</v>
      </c>
      <c r="S9992">
        <v>7</v>
      </c>
      <c r="T9992">
        <v>4.38</v>
      </c>
      <c r="U9992">
        <v>1.2</v>
      </c>
      <c r="V9992" t="s">
        <v>587</v>
      </c>
      <c r="W9992" t="s">
        <v>45</v>
      </c>
      <c r="X9992">
        <v>1</v>
      </c>
      <c r="Y9992" t="str">
        <f>IF(tblRides[[#This Row],[supply_demand_ratio]]&lt;0.8,"Below 0.8",IF(tblRides[[#This Row],[supply_demand_ratio]]&lt;1,"Between 0.8-1.0",IF(tblRides[[#This Row],[supply_demand_ratio]]&lt;=1.2,"Between 1.0-1.2","Above 1.2")))</f>
        <v>Above 1.2</v>
      </c>
    </row>
    <row r="9993" spans="1:25" x14ac:dyDescent="0.3">
      <c r="A9993" t="s">
        <v>10048</v>
      </c>
      <c r="B9993" s="1">
        <v>46112.929166666669</v>
      </c>
      <c r="C9993" s="2">
        <v>46112</v>
      </c>
      <c r="D9993">
        <v>22</v>
      </c>
      <c r="E9993" t="s">
        <v>25</v>
      </c>
      <c r="F9993" t="s">
        <v>26</v>
      </c>
      <c r="G9993">
        <v>2.6</v>
      </c>
      <c r="H9993">
        <v>82.48</v>
      </c>
      <c r="J9993">
        <v>1.1000000000000001</v>
      </c>
      <c r="K9993">
        <v>5.3</v>
      </c>
      <c r="L9993">
        <v>8.6</v>
      </c>
      <c r="M9993">
        <v>140</v>
      </c>
      <c r="N9993" t="s">
        <v>72</v>
      </c>
      <c r="O9993">
        <v>0.95499999999999996</v>
      </c>
      <c r="P9993" t="s">
        <v>37</v>
      </c>
      <c r="Q9993" t="s">
        <v>38</v>
      </c>
      <c r="R9993">
        <v>4.5999999999999996</v>
      </c>
      <c r="S9993">
        <v>5</v>
      </c>
      <c r="U9993">
        <v>3.3</v>
      </c>
      <c r="V9993" t="s">
        <v>587</v>
      </c>
      <c r="W9993" t="s">
        <v>45</v>
      </c>
      <c r="X9993">
        <v>0</v>
      </c>
      <c r="Y9993" t="str">
        <f>IF(tblRides[[#This Row],[supply_demand_ratio]]&lt;0.8,"Below 0.8",IF(tblRides[[#This Row],[supply_demand_ratio]]&lt;1,"Between 0.8-1.0",IF(tblRides[[#This Row],[supply_demand_ratio]]&lt;=1.2,"Between 1.0-1.2","Above 1.2")))</f>
        <v>Between 0.8-1.0</v>
      </c>
    </row>
    <row r="9994" spans="1:25" x14ac:dyDescent="0.3">
      <c r="A9994" t="s">
        <v>10049</v>
      </c>
      <c r="B9994" s="1">
        <v>46112.944444444445</v>
      </c>
      <c r="C9994" s="2">
        <v>46112</v>
      </c>
      <c r="D9994">
        <v>22</v>
      </c>
      <c r="E9994" t="s">
        <v>25</v>
      </c>
      <c r="F9994" t="s">
        <v>26</v>
      </c>
      <c r="G9994">
        <v>3.9</v>
      </c>
      <c r="H9994">
        <v>99.01</v>
      </c>
      <c r="I9994">
        <v>102.93</v>
      </c>
      <c r="J9994">
        <v>1</v>
      </c>
      <c r="K9994">
        <v>3.1</v>
      </c>
      <c r="L9994">
        <v>7.3</v>
      </c>
      <c r="M9994">
        <v>127</v>
      </c>
      <c r="N9994" t="s">
        <v>41</v>
      </c>
      <c r="O9994">
        <v>1.329</v>
      </c>
      <c r="P9994" t="s">
        <v>28</v>
      </c>
      <c r="Q9994" t="s">
        <v>29</v>
      </c>
      <c r="R9994">
        <v>4.57</v>
      </c>
      <c r="S9994">
        <v>4</v>
      </c>
      <c r="T9994">
        <v>3.92</v>
      </c>
      <c r="U9994">
        <v>4.2</v>
      </c>
      <c r="V9994" t="s">
        <v>587</v>
      </c>
      <c r="W9994" t="s">
        <v>31</v>
      </c>
      <c r="X9994">
        <v>1</v>
      </c>
      <c r="Y9994" t="str">
        <f>IF(tblRides[[#This Row],[supply_demand_ratio]]&lt;0.8,"Below 0.8",IF(tblRides[[#This Row],[supply_demand_ratio]]&lt;1,"Between 0.8-1.0",IF(tblRides[[#This Row],[supply_demand_ratio]]&lt;=1.2,"Between 1.0-1.2","Above 1.2")))</f>
        <v>Above 1.2</v>
      </c>
    </row>
    <row r="9995" spans="1:25" x14ac:dyDescent="0.3">
      <c r="A9995" t="s">
        <v>10050</v>
      </c>
      <c r="B9995" s="1">
        <v>46112.946527777778</v>
      </c>
      <c r="C9995" s="2">
        <v>46112</v>
      </c>
      <c r="D9995">
        <v>22</v>
      </c>
      <c r="E9995" t="s">
        <v>43</v>
      </c>
      <c r="F9995" t="s">
        <v>34</v>
      </c>
      <c r="G9995">
        <v>6.8</v>
      </c>
      <c r="H9995">
        <v>129.69</v>
      </c>
      <c r="I9995">
        <v>128</v>
      </c>
      <c r="J9995">
        <v>1</v>
      </c>
      <c r="K9995">
        <v>2</v>
      </c>
      <c r="L9995">
        <v>8.9</v>
      </c>
      <c r="M9995">
        <v>62</v>
      </c>
      <c r="N9995" t="s">
        <v>41</v>
      </c>
      <c r="O9995">
        <v>1.5349999999999999</v>
      </c>
      <c r="P9995" t="s">
        <v>28</v>
      </c>
      <c r="Q9995" t="s">
        <v>29</v>
      </c>
      <c r="R9995">
        <v>4.8899999999999997</v>
      </c>
      <c r="S9995">
        <v>0</v>
      </c>
      <c r="T9995">
        <v>-1.69</v>
      </c>
      <c r="U9995">
        <v>6.9</v>
      </c>
      <c r="V9995" t="s">
        <v>587</v>
      </c>
      <c r="W9995" t="s">
        <v>31</v>
      </c>
      <c r="X9995">
        <v>1</v>
      </c>
      <c r="Y9995" t="str">
        <f>IF(tblRides[[#This Row],[supply_demand_ratio]]&lt;0.8,"Below 0.8",IF(tblRides[[#This Row],[supply_demand_ratio]]&lt;1,"Between 0.8-1.0",IF(tblRides[[#This Row],[supply_demand_ratio]]&lt;=1.2,"Between 1.0-1.2","Above 1.2")))</f>
        <v>Above 1.2</v>
      </c>
    </row>
    <row r="9996" spans="1:25" x14ac:dyDescent="0.3">
      <c r="A9996" t="s">
        <v>10051</v>
      </c>
      <c r="B9996" s="1">
        <v>46112.947916666664</v>
      </c>
      <c r="C9996" s="2">
        <v>46112</v>
      </c>
      <c r="D9996">
        <v>22</v>
      </c>
      <c r="E9996" t="s">
        <v>36</v>
      </c>
      <c r="F9996" t="s">
        <v>34</v>
      </c>
      <c r="G9996">
        <v>6.2</v>
      </c>
      <c r="H9996">
        <v>128.94999999999999</v>
      </c>
      <c r="J9996">
        <v>1</v>
      </c>
      <c r="K9996">
        <v>5.8</v>
      </c>
      <c r="L9996">
        <v>2.6</v>
      </c>
      <c r="M9996">
        <v>123</v>
      </c>
      <c r="N9996" t="s">
        <v>27</v>
      </c>
      <c r="O9996">
        <v>1.24</v>
      </c>
      <c r="P9996" t="s">
        <v>58</v>
      </c>
      <c r="Q9996" t="s">
        <v>59</v>
      </c>
      <c r="R9996">
        <v>4.9400000000000004</v>
      </c>
      <c r="S9996">
        <v>0</v>
      </c>
      <c r="U9996">
        <v>-3.2</v>
      </c>
      <c r="V9996" t="s">
        <v>587</v>
      </c>
      <c r="W9996" t="s">
        <v>45</v>
      </c>
      <c r="X9996">
        <v>0</v>
      </c>
      <c r="Y9996" t="str">
        <f>IF(tblRides[[#This Row],[supply_demand_ratio]]&lt;0.8,"Below 0.8",IF(tblRides[[#This Row],[supply_demand_ratio]]&lt;1,"Between 0.8-1.0",IF(tblRides[[#This Row],[supply_demand_ratio]]&lt;=1.2,"Between 1.0-1.2","Above 1.2")))</f>
        <v>Above 1.2</v>
      </c>
    </row>
    <row r="9997" spans="1:25" x14ac:dyDescent="0.3">
      <c r="A9997" t="s">
        <v>10052</v>
      </c>
      <c r="B9997" s="1">
        <v>46112.953472222223</v>
      </c>
      <c r="C9997" s="2">
        <v>46112</v>
      </c>
      <c r="D9997">
        <v>22</v>
      </c>
      <c r="E9997" t="s">
        <v>36</v>
      </c>
      <c r="F9997" t="s">
        <v>34</v>
      </c>
      <c r="G9997">
        <v>6.8</v>
      </c>
      <c r="H9997">
        <v>164.87</v>
      </c>
      <c r="J9997">
        <v>1.1000000000000001</v>
      </c>
      <c r="K9997">
        <v>5.5</v>
      </c>
      <c r="L9997">
        <v>6.1</v>
      </c>
      <c r="M9997">
        <v>98</v>
      </c>
      <c r="N9997" t="s">
        <v>27</v>
      </c>
      <c r="O9997">
        <v>0.90800000000000003</v>
      </c>
      <c r="P9997" t="s">
        <v>58</v>
      </c>
      <c r="Q9997" t="s">
        <v>59</v>
      </c>
      <c r="R9997">
        <v>4.38</v>
      </c>
      <c r="S9997">
        <v>0</v>
      </c>
      <c r="U9997">
        <v>0.6</v>
      </c>
      <c r="V9997" t="s">
        <v>587</v>
      </c>
      <c r="W9997" t="s">
        <v>45</v>
      </c>
      <c r="X9997">
        <v>0</v>
      </c>
      <c r="Y9997" t="str">
        <f>IF(tblRides[[#This Row],[supply_demand_ratio]]&lt;0.8,"Below 0.8",IF(tblRides[[#This Row],[supply_demand_ratio]]&lt;1,"Between 0.8-1.0",IF(tblRides[[#This Row],[supply_demand_ratio]]&lt;=1.2,"Between 1.0-1.2","Above 1.2")))</f>
        <v>Between 0.8-1.0</v>
      </c>
    </row>
    <row r="9998" spans="1:25" x14ac:dyDescent="0.3">
      <c r="A9998" t="s">
        <v>10053</v>
      </c>
      <c r="B9998" s="1">
        <v>46112.974305555559</v>
      </c>
      <c r="C9998" s="2">
        <v>46112</v>
      </c>
      <c r="D9998">
        <v>23</v>
      </c>
      <c r="E9998" t="s">
        <v>33</v>
      </c>
      <c r="F9998" t="s">
        <v>26</v>
      </c>
      <c r="G9998">
        <v>4.9000000000000004</v>
      </c>
      <c r="H9998">
        <v>123.12</v>
      </c>
      <c r="I9998">
        <v>122.16</v>
      </c>
      <c r="J9998">
        <v>1</v>
      </c>
      <c r="K9998">
        <v>2.8</v>
      </c>
      <c r="L9998">
        <v>1</v>
      </c>
      <c r="M9998">
        <v>91</v>
      </c>
      <c r="N9998" t="s">
        <v>41</v>
      </c>
      <c r="O9998">
        <v>1.57</v>
      </c>
      <c r="P9998" t="s">
        <v>28</v>
      </c>
      <c r="Q9998" t="s">
        <v>29</v>
      </c>
      <c r="R9998">
        <v>4.62</v>
      </c>
      <c r="S9998">
        <v>18</v>
      </c>
      <c r="T9998">
        <v>-0.96</v>
      </c>
      <c r="U9998">
        <v>-1.8</v>
      </c>
      <c r="V9998" t="s">
        <v>587</v>
      </c>
      <c r="W9998" t="s">
        <v>31</v>
      </c>
      <c r="X9998">
        <v>1</v>
      </c>
      <c r="Y9998" t="str">
        <f>IF(tblRides[[#This Row],[supply_demand_ratio]]&lt;0.8,"Below 0.8",IF(tblRides[[#This Row],[supply_demand_ratio]]&lt;1,"Between 0.8-1.0",IF(tblRides[[#This Row],[supply_demand_ratio]]&lt;=1.2,"Between 1.0-1.2","Above 1.2")))</f>
        <v>Above 1.2</v>
      </c>
    </row>
    <row r="9999" spans="1:25" x14ac:dyDescent="0.3">
      <c r="A9999" t="s">
        <v>10054</v>
      </c>
      <c r="B9999" s="1">
        <v>46112.978472222225</v>
      </c>
      <c r="C9999" s="2">
        <v>46112</v>
      </c>
      <c r="D9999">
        <v>23</v>
      </c>
      <c r="E9999" t="s">
        <v>25</v>
      </c>
      <c r="F9999" t="s">
        <v>26</v>
      </c>
      <c r="G9999">
        <v>1.2</v>
      </c>
      <c r="H9999">
        <v>57.89</v>
      </c>
      <c r="I9999">
        <v>55.87</v>
      </c>
      <c r="J9999">
        <v>1</v>
      </c>
      <c r="K9999">
        <v>5.4</v>
      </c>
      <c r="L9999">
        <v>6.9</v>
      </c>
      <c r="M9999">
        <v>133</v>
      </c>
      <c r="N9999" t="s">
        <v>27</v>
      </c>
      <c r="O9999">
        <v>1.25</v>
      </c>
      <c r="P9999" t="s">
        <v>28</v>
      </c>
      <c r="Q9999" t="s">
        <v>29</v>
      </c>
      <c r="R9999">
        <v>4.83</v>
      </c>
      <c r="S9999">
        <v>8</v>
      </c>
      <c r="T9999">
        <v>-2.02</v>
      </c>
      <c r="U9999">
        <v>1.5</v>
      </c>
      <c r="V9999" t="s">
        <v>587</v>
      </c>
      <c r="W9999" t="s">
        <v>45</v>
      </c>
      <c r="X9999">
        <v>1</v>
      </c>
      <c r="Y9999" t="str">
        <f>IF(tblRides[[#This Row],[supply_demand_ratio]]&lt;0.8,"Below 0.8",IF(tblRides[[#This Row],[supply_demand_ratio]]&lt;1,"Between 0.8-1.0",IF(tblRides[[#This Row],[supply_demand_ratio]]&lt;=1.2,"Between 1.0-1.2","Above 1.2")))</f>
        <v>Above 1.2</v>
      </c>
    </row>
    <row r="10000" spans="1:25" x14ac:dyDescent="0.3">
      <c r="A10000" t="s">
        <v>10055</v>
      </c>
      <c r="B10000" s="1">
        <v>46112.982638888891</v>
      </c>
      <c r="C10000" s="2">
        <v>46112</v>
      </c>
      <c r="D10000">
        <v>23</v>
      </c>
      <c r="E10000" t="s">
        <v>43</v>
      </c>
      <c r="F10000" t="s">
        <v>34</v>
      </c>
      <c r="G10000">
        <v>8.1999999999999993</v>
      </c>
      <c r="H10000">
        <v>154.69</v>
      </c>
      <c r="I10000">
        <v>155.26</v>
      </c>
      <c r="J10000">
        <v>1</v>
      </c>
      <c r="K10000">
        <v>4.5999999999999996</v>
      </c>
      <c r="L10000">
        <v>2.9</v>
      </c>
      <c r="M10000">
        <v>59</v>
      </c>
      <c r="N10000" t="s">
        <v>41</v>
      </c>
      <c r="O10000">
        <v>1.778</v>
      </c>
      <c r="P10000" t="s">
        <v>28</v>
      </c>
      <c r="Q10000" t="s">
        <v>29</v>
      </c>
      <c r="R10000">
        <v>4.7699999999999996</v>
      </c>
      <c r="S10000">
        <v>0</v>
      </c>
      <c r="T10000">
        <v>0.56999999999999995</v>
      </c>
      <c r="U10000">
        <v>-1.7</v>
      </c>
      <c r="V10000" t="s">
        <v>587</v>
      </c>
      <c r="W10000" t="s">
        <v>31</v>
      </c>
      <c r="X10000">
        <v>1</v>
      </c>
      <c r="Y10000" t="str">
        <f>IF(tblRides[[#This Row],[supply_demand_ratio]]&lt;0.8,"Below 0.8",IF(tblRides[[#This Row],[supply_demand_ratio]]&lt;1,"Between 0.8-1.0",IF(tblRides[[#This Row],[supply_demand_ratio]]&lt;=1.2,"Between 1.0-1.2","Above 1.2")))</f>
        <v>Above 1.2</v>
      </c>
    </row>
    <row r="10001" spans="1:25" x14ac:dyDescent="0.3">
      <c r="A10001" t="s">
        <v>10056</v>
      </c>
      <c r="B10001" s="1">
        <v>46112.995833333334</v>
      </c>
      <c r="C10001" s="2">
        <v>46112</v>
      </c>
      <c r="D10001">
        <v>23</v>
      </c>
      <c r="E10001" t="s">
        <v>36</v>
      </c>
      <c r="F10001" t="s">
        <v>26</v>
      </c>
      <c r="G10001">
        <v>5.6</v>
      </c>
      <c r="H10001">
        <v>133.57</v>
      </c>
      <c r="I10001">
        <v>141.80000000000001</v>
      </c>
      <c r="J10001">
        <v>1.1000000000000001</v>
      </c>
      <c r="K10001">
        <v>2.7</v>
      </c>
      <c r="L10001">
        <v>3.7</v>
      </c>
      <c r="M10001">
        <v>119</v>
      </c>
      <c r="N10001" t="s">
        <v>41</v>
      </c>
      <c r="O10001">
        <v>1.974</v>
      </c>
      <c r="P10001" t="s">
        <v>28</v>
      </c>
      <c r="Q10001" t="s">
        <v>29</v>
      </c>
      <c r="R10001">
        <v>4.66</v>
      </c>
      <c r="S10001">
        <v>7</v>
      </c>
      <c r="T10001">
        <v>8.23</v>
      </c>
      <c r="U10001">
        <v>1</v>
      </c>
      <c r="V10001" t="s">
        <v>587</v>
      </c>
      <c r="W10001" t="s">
        <v>31</v>
      </c>
      <c r="X10001">
        <v>1</v>
      </c>
      <c r="Y10001" t="str">
        <f>IF(tblRides[[#This Row],[supply_demand_ratio]]&lt;0.8,"Below 0.8",IF(tblRides[[#This Row],[supply_demand_ratio]]&lt;1,"Between 0.8-1.0",IF(tblRides[[#This Row],[supply_demand_ratio]]&lt;=1.2,"Between 1.0-1.2","Above 1.2")))</f>
        <v>Above 1.2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78AC7-B6D1-44ED-8294-2377A9282F41}">
  <dimension ref="A1:P44"/>
  <sheetViews>
    <sheetView tabSelected="1" topLeftCell="A3" zoomScale="60" workbookViewId="0">
      <selection activeCell="G44" sqref="G44"/>
    </sheetView>
  </sheetViews>
  <sheetFormatPr defaultRowHeight="14.4" x14ac:dyDescent="0.3"/>
  <cols>
    <col min="1" max="1" width="30.21875" bestFit="1" customWidth="1"/>
    <col min="2" max="2" width="9.77734375" customWidth="1"/>
    <col min="4" max="4" width="10.88671875" customWidth="1"/>
    <col min="5" max="5" width="10.44140625" customWidth="1"/>
    <col min="6" max="6" width="14" customWidth="1"/>
    <col min="7" max="7" width="17.44140625" customWidth="1"/>
    <col min="8" max="8" width="16.5546875" customWidth="1"/>
    <col min="9" max="9" width="16.88671875" customWidth="1"/>
    <col min="11" max="11" width="21.21875" customWidth="1"/>
    <col min="12" max="12" width="10.44140625" customWidth="1"/>
    <col min="13" max="13" width="14" customWidth="1"/>
    <col min="14" max="14" width="17.44140625" customWidth="1"/>
    <col min="15" max="15" width="16.5546875" customWidth="1"/>
    <col min="16" max="16" width="16.88671875" style="5" customWidth="1"/>
  </cols>
  <sheetData>
    <row r="1" spans="1:16" x14ac:dyDescent="0.3">
      <c r="A1" t="s">
        <v>10057</v>
      </c>
    </row>
    <row r="3" spans="1:16" x14ac:dyDescent="0.3">
      <c r="A3" t="s">
        <v>10058</v>
      </c>
      <c r="B3" t="s">
        <v>10059</v>
      </c>
      <c r="D3" t="s">
        <v>10077</v>
      </c>
      <c r="E3" t="s">
        <v>10078</v>
      </c>
      <c r="F3" t="s">
        <v>10079</v>
      </c>
      <c r="G3" t="s">
        <v>10080</v>
      </c>
      <c r="H3" t="s">
        <v>10061</v>
      </c>
      <c r="I3" s="5" t="s">
        <v>10081</v>
      </c>
      <c r="K3" t="s">
        <v>10085</v>
      </c>
      <c r="L3" t="s">
        <v>10078</v>
      </c>
      <c r="M3" t="s">
        <v>10079</v>
      </c>
      <c r="N3" s="5" t="s">
        <v>10080</v>
      </c>
      <c r="O3" t="s">
        <v>10061</v>
      </c>
      <c r="P3" s="5" t="s">
        <v>10081</v>
      </c>
    </row>
    <row r="4" spans="1:16" ht="15" x14ac:dyDescent="0.35">
      <c r="A4" t="s">
        <v>10060</v>
      </c>
      <c r="B4">
        <f>COUNTA(tblRides[ride_id])</f>
        <v>10000</v>
      </c>
      <c r="D4" t="s">
        <v>31</v>
      </c>
      <c r="E4">
        <f>COUNTIF(tblRides[eta_band],D4)</f>
        <v>5025</v>
      </c>
      <c r="F4">
        <f>COUNTIFS(tblRides[eta_band],D4,tblRides[ride_status],"Rider Cancelled")</f>
        <v>445</v>
      </c>
      <c r="G4" s="5">
        <f>IFERROR(F4/E4,0)</f>
        <v>8.8557213930348253E-2</v>
      </c>
      <c r="H4">
        <f>COUNTIFS(tblRides[eta_band],D4,tblRides[ride_status],"Completed")</f>
        <v>4185</v>
      </c>
      <c r="I4" s="5">
        <f>IFERROR(H4/E4,0)</f>
        <v>0.83283582089552244</v>
      </c>
      <c r="K4" s="4" t="s">
        <v>10086</v>
      </c>
      <c r="L4">
        <f>COUNTIF(tblRides[Supply Band],K4)</f>
        <v>1476</v>
      </c>
      <c r="M4">
        <f>COUNTIFS(tblRides[Supply Band],K4,tblRides[ride_status],"Rider Cancelled")</f>
        <v>248</v>
      </c>
      <c r="N4" s="5">
        <f>IFERROR(M4/L4,0)</f>
        <v>0.16802168021680217</v>
      </c>
      <c r="O4">
        <f>COUNTIFS(tblRides[Supply Band],K4,tblRides[ride_status],"Completed")</f>
        <v>1083</v>
      </c>
      <c r="P4" s="5">
        <f>IFERROR(O4/L4,0)</f>
        <v>0.73373983739837401</v>
      </c>
    </row>
    <row r="5" spans="1:16" x14ac:dyDescent="0.3">
      <c r="A5" t="s">
        <v>10061</v>
      </c>
      <c r="B5">
        <f>COUNTIF(tblRides[ride_status],"Completed")</f>
        <v>8049</v>
      </c>
      <c r="D5" t="s">
        <v>45</v>
      </c>
      <c r="E5">
        <f>COUNTIF(tblRides[eta_band],D5)</f>
        <v>4759</v>
      </c>
      <c r="F5">
        <f>COUNTIFS(tblRides[eta_band],D5,tblRides[ride_status],"Rider Cancelled")</f>
        <v>620</v>
      </c>
      <c r="G5" s="5">
        <f t="shared" ref="G5:G7" si="0">IFERROR(F5/E5,0)</f>
        <v>0.13027947047699096</v>
      </c>
      <c r="H5">
        <f>COUNTIFS(tblRides[eta_band],D5,tblRides[ride_status],"Completed")</f>
        <v>3716</v>
      </c>
      <c r="I5" s="5">
        <f t="shared" ref="I5:I7" si="1">IFERROR(H5/E5,0)</f>
        <v>0.78083631014919097</v>
      </c>
      <c r="K5" t="s">
        <v>10090</v>
      </c>
      <c r="L5">
        <f>COUNTIF(tblRides[Supply Band],K5)</f>
        <v>1973</v>
      </c>
      <c r="M5">
        <f>COUNTIFS(tblRides[Supply Band],K5,tblRides[ride_status],"Rider Cancelled")</f>
        <v>248</v>
      </c>
      <c r="N5" s="5">
        <f t="shared" ref="N5:N7" si="2">IFERROR(M5/L5,0)</f>
        <v>0.12569690826153065</v>
      </c>
      <c r="O5">
        <f>COUNTIFS(tblRides[Supply Band],K5,tblRides[ride_status],"Completed")</f>
        <v>1554</v>
      </c>
      <c r="P5" s="5">
        <f t="shared" ref="P5:P7" si="3">IFERROR(O5/L5,0)</f>
        <v>0.78763304612265583</v>
      </c>
    </row>
    <row r="6" spans="1:16" x14ac:dyDescent="0.3">
      <c r="A6" t="s">
        <v>10062</v>
      </c>
      <c r="B6">
        <f>COUNTIF(tblRides[ride_status],"Rider Cancelled")</f>
        <v>1114</v>
      </c>
      <c r="D6" t="s">
        <v>77</v>
      </c>
      <c r="E6">
        <f>COUNTIF(tblRides[eta_band],D6)</f>
        <v>216</v>
      </c>
      <c r="F6">
        <f>COUNTIFS(tblRides[eta_band],D6,tblRides[ride_status],"Rider Cancelled")</f>
        <v>49</v>
      </c>
      <c r="G6" s="5">
        <f t="shared" si="0"/>
        <v>0.22685185185185186</v>
      </c>
      <c r="H6">
        <f>COUNTIFS(tblRides[eta_band],D6,tblRides[ride_status],"Completed")</f>
        <v>148</v>
      </c>
      <c r="I6" s="5">
        <f t="shared" si="1"/>
        <v>0.68518518518518523</v>
      </c>
      <c r="K6" t="s">
        <v>10089</v>
      </c>
      <c r="L6">
        <f>COUNTIF(tblRides[Supply Band],K6)</f>
        <v>2082</v>
      </c>
      <c r="M6">
        <f>COUNTIFS(tblRides[Supply Band],K6,tblRides[ride_status],"Rider Cancelled")</f>
        <v>185</v>
      </c>
      <c r="N6" s="5">
        <f t="shared" si="2"/>
        <v>8.8856868395773295E-2</v>
      </c>
      <c r="O6">
        <f>COUNTIFS(tblRides[Supply Band],K6,tblRides[ride_status],"Completed")</f>
        <v>1725</v>
      </c>
      <c r="P6" s="5">
        <f t="shared" si="3"/>
        <v>0.82853025936599423</v>
      </c>
    </row>
    <row r="7" spans="1:16" x14ac:dyDescent="0.3">
      <c r="A7" t="s">
        <v>10063</v>
      </c>
      <c r="B7">
        <f>COUNTIF(tblRides[ride_status],"Driver Cancelled")</f>
        <v>551</v>
      </c>
      <c r="D7" t="s">
        <v>10082</v>
      </c>
      <c r="E7">
        <f>COUNTIF(tblRides[eta_band],D7)</f>
        <v>0</v>
      </c>
      <c r="F7">
        <f>COUNTIFS(tblRides[eta_band],D7,tblRides[ride_status],"Rider Cancelled")</f>
        <v>0</v>
      </c>
      <c r="G7" s="5">
        <f t="shared" si="0"/>
        <v>0</v>
      </c>
      <c r="H7">
        <f>COUNTIFS(tblRides[eta_band],D7,tblRides[ride_status],"Completed")</f>
        <v>0</v>
      </c>
      <c r="I7" s="5">
        <f t="shared" si="1"/>
        <v>0</v>
      </c>
      <c r="K7" t="s">
        <v>10087</v>
      </c>
      <c r="L7">
        <f>COUNTIF(tblRides[Supply Band],K7)</f>
        <v>4469</v>
      </c>
      <c r="M7">
        <f>COUNTIFS(tblRides[Supply Band],K7,tblRides[ride_status],"Rider Cancelled")</f>
        <v>433</v>
      </c>
      <c r="N7" s="5">
        <f t="shared" si="2"/>
        <v>9.6889684493175213E-2</v>
      </c>
      <c r="O7">
        <f>COUNTIFS(tblRides[Supply Band],K7,tblRides[ride_status],"Completed")</f>
        <v>3687</v>
      </c>
      <c r="P7" s="5">
        <f t="shared" si="3"/>
        <v>0.82501678227791453</v>
      </c>
    </row>
    <row r="8" spans="1:16" x14ac:dyDescent="0.3">
      <c r="A8" t="s">
        <v>10064</v>
      </c>
      <c r="B8">
        <f>COUNTIF(tblRides[ride_status],"Unmatched")</f>
        <v>286</v>
      </c>
    </row>
    <row r="9" spans="1:16" x14ac:dyDescent="0.3">
      <c r="A9" t="s">
        <v>10065</v>
      </c>
      <c r="B9" s="5">
        <f>B5/B4</f>
        <v>0.80489999999999995</v>
      </c>
    </row>
    <row r="10" spans="1:16" x14ac:dyDescent="0.3">
      <c r="A10" t="s">
        <v>10066</v>
      </c>
      <c r="B10" s="5">
        <f>B6/B4</f>
        <v>0.1114</v>
      </c>
    </row>
    <row r="11" spans="1:16" x14ac:dyDescent="0.3">
      <c r="A11" t="s">
        <v>10067</v>
      </c>
      <c r="B11" s="5">
        <f>B7/B4</f>
        <v>5.5100000000000003E-2</v>
      </c>
      <c r="D11" t="s">
        <v>10083</v>
      </c>
      <c r="E11" t="s">
        <v>10078</v>
      </c>
      <c r="F11" t="s">
        <v>10079</v>
      </c>
      <c r="G11" t="s">
        <v>10080</v>
      </c>
      <c r="H11" t="s">
        <v>10061</v>
      </c>
      <c r="I11" t="s">
        <v>10081</v>
      </c>
    </row>
    <row r="12" spans="1:16" x14ac:dyDescent="0.3">
      <c r="A12" t="s">
        <v>10068</v>
      </c>
      <c r="B12" s="5">
        <f>B8/B4</f>
        <v>2.86E-2</v>
      </c>
      <c r="D12" t="s">
        <v>25</v>
      </c>
      <c r="E12">
        <f>COUNTIF(tblRides[city],D12)</f>
        <v>2985</v>
      </c>
      <c r="F12">
        <f>COUNTIFS(tblRides[city],D12,tblRides[ride_status],"Rider Cancelled")</f>
        <v>372</v>
      </c>
      <c r="G12" s="5">
        <f>IFERROR(F12/E12,0)</f>
        <v>0.12462311557788945</v>
      </c>
      <c r="H12">
        <f>COUNTIFS(tblRides[city],D12,tblRides[ride_status],"Completed")</f>
        <v>2361</v>
      </c>
      <c r="I12" s="5">
        <f>IFERROR(H12/E12,0)</f>
        <v>0.79095477386934676</v>
      </c>
    </row>
    <row r="13" spans="1:16" x14ac:dyDescent="0.3">
      <c r="A13" t="s">
        <v>10069</v>
      </c>
      <c r="B13" s="3">
        <f>AVERAGE(tblRides[estimated_eta_min])</f>
        <v>5.2072399999999917</v>
      </c>
      <c r="D13" t="s">
        <v>43</v>
      </c>
      <c r="E13">
        <f>COUNTIF(tblRides[city],D13)</f>
        <v>1784</v>
      </c>
      <c r="F13">
        <f>COUNTIFS(tblRides[city],D13,tblRides[ride_status],"Rider Cancelled")</f>
        <v>183</v>
      </c>
      <c r="G13" s="5">
        <f t="shared" ref="G13:G16" si="4">IFERROR(F13/E13,0)</f>
        <v>0.10257847533632287</v>
      </c>
      <c r="H13">
        <f>COUNTIFS(tblRides[city],D13,tblRides[ride_status],"Completed")</f>
        <v>1455</v>
      </c>
      <c r="I13" s="5">
        <f t="shared" ref="I13:I16" si="5">IFERROR(H13/E13,0)</f>
        <v>0.8155829596412556</v>
      </c>
    </row>
    <row r="14" spans="1:16" x14ac:dyDescent="0.3">
      <c r="A14" t="s">
        <v>10070</v>
      </c>
      <c r="B14" s="3">
        <f>AVERAGE(tblRides[estimated_fare_inr])</f>
        <v>151.55287500000017</v>
      </c>
      <c r="D14" t="s">
        <v>33</v>
      </c>
      <c r="E14">
        <f>COUNTIF(tblRides[city],D14)</f>
        <v>2047</v>
      </c>
      <c r="F14">
        <f>COUNTIFS(tblRides[city],D14,tblRides[ride_status],"Rider Cancelled")</f>
        <v>218</v>
      </c>
      <c r="G14" s="5">
        <f t="shared" si="4"/>
        <v>0.10649731314118221</v>
      </c>
      <c r="H14">
        <f>COUNTIFS(tblRides[city],D14,tblRides[ride_status],"Completed")</f>
        <v>1664</v>
      </c>
      <c r="I14" s="5">
        <f t="shared" si="5"/>
        <v>0.81289692232535415</v>
      </c>
    </row>
    <row r="15" spans="1:16" x14ac:dyDescent="0.3">
      <c r="A15" t="s">
        <v>10071</v>
      </c>
      <c r="B15" s="3">
        <f>AVERAGE(tblRides[surge_multiplier])</f>
        <v>1.0688100000000544</v>
      </c>
      <c r="D15" t="s">
        <v>36</v>
      </c>
      <c r="E15">
        <f>COUNTIF(tblRides[city],D15)</f>
        <v>2014</v>
      </c>
      <c r="F15">
        <f>COUNTIFS(tblRides[city],D15,tblRides[ride_status],"Rider Cancelled")</f>
        <v>218</v>
      </c>
      <c r="G15" s="5">
        <f t="shared" si="4"/>
        <v>0.10824230387288977</v>
      </c>
      <c r="H15">
        <f>COUNTIFS(tblRides[city],D15,tblRides[ride_status],"Completed")</f>
        <v>1621</v>
      </c>
      <c r="I15" s="5">
        <f t="shared" si="5"/>
        <v>0.80486593843098309</v>
      </c>
    </row>
    <row r="16" spans="1:16" x14ac:dyDescent="0.3">
      <c r="A16" t="s">
        <v>10071</v>
      </c>
      <c r="B16" s="3">
        <f>AVERAGE(tblRides[surge_multiplier])</f>
        <v>1.0688100000000544</v>
      </c>
      <c r="D16" t="s">
        <v>62</v>
      </c>
      <c r="E16">
        <f>COUNTIF(tblRides[city],D16)</f>
        <v>1170</v>
      </c>
      <c r="F16">
        <f>COUNTIFS(tblRides[city],D16,tblRides[ride_status],"Rider Cancelled")</f>
        <v>123</v>
      </c>
      <c r="G16" s="5">
        <f t="shared" si="4"/>
        <v>0.10512820512820513</v>
      </c>
      <c r="H16">
        <f>COUNTIFS(tblRides[city],D16,tblRides[ride_status],"Completed")</f>
        <v>948</v>
      </c>
      <c r="I16" s="5">
        <f t="shared" si="5"/>
        <v>0.81025641025641026</v>
      </c>
    </row>
    <row r="19" spans="1:9" x14ac:dyDescent="0.3">
      <c r="A19" t="s">
        <v>10072</v>
      </c>
    </row>
    <row r="20" spans="1:9" x14ac:dyDescent="0.3">
      <c r="A20" t="s">
        <v>10073</v>
      </c>
      <c r="B20" t="s">
        <v>10059</v>
      </c>
      <c r="D20" t="s">
        <v>10084</v>
      </c>
      <c r="E20" t="s">
        <v>10078</v>
      </c>
      <c r="F20" t="s">
        <v>10079</v>
      </c>
      <c r="G20" t="s">
        <v>10080</v>
      </c>
      <c r="H20" t="s">
        <v>10061</v>
      </c>
      <c r="I20" t="s">
        <v>10081</v>
      </c>
    </row>
    <row r="21" spans="1:9" ht="15" x14ac:dyDescent="0.35">
      <c r="A21" t="s">
        <v>10074</v>
      </c>
      <c r="B21" s="4" cm="1">
        <f t="array" ref="B21">COUNTA(tblRides[ride_id])-SUMPRODUCT((tblRides[ride_id]&lt;&gt;"")/COUNTIF(tblRides[ride_id],tblRides[ride_id]&amp;""))</f>
        <v>0</v>
      </c>
      <c r="D21">
        <v>0</v>
      </c>
      <c r="E21">
        <f>COUNTIF(tblRides[request_hour],D21)</f>
        <v>415</v>
      </c>
      <c r="F21">
        <f>COUNTIFS(tblRides[request_hour],D21,tblRides[ride_status],"Rider Cancelled")</f>
        <v>37</v>
      </c>
      <c r="G21" s="5">
        <f>IFERROR(F21/E21,0)</f>
        <v>8.91566265060241E-2</v>
      </c>
      <c r="H21">
        <f>COUNTIFS(tblRides[request_hour],D21,tblRides[ride_status],"Completed")</f>
        <v>346</v>
      </c>
      <c r="I21" s="5">
        <f>IFERROR(H21/E21,0)</f>
        <v>0.83373493975903612</v>
      </c>
    </row>
    <row r="22" spans="1:9" ht="15" x14ac:dyDescent="0.35">
      <c r="A22" t="s">
        <v>10075</v>
      </c>
      <c r="B22" s="4">
        <f>COUNTBLANK(tblRides[ride_id])</f>
        <v>0</v>
      </c>
      <c r="D22">
        <v>1</v>
      </c>
      <c r="E22">
        <f>COUNTIF(tblRides[request_hour],D22)</f>
        <v>414</v>
      </c>
      <c r="F22">
        <f>COUNTIFS(tblRides[request_hour],D22,tblRides[ride_status],"Rider Cancelled")</f>
        <v>31</v>
      </c>
      <c r="G22" s="5">
        <f t="shared" ref="G22:G44" si="6">IFERROR(F22/E22,0)</f>
        <v>7.4879227053140096E-2</v>
      </c>
      <c r="H22">
        <f>COUNTIFS(tblRides[request_hour],D22,tblRides[ride_status],"Completed")</f>
        <v>351</v>
      </c>
      <c r="I22" s="5">
        <f t="shared" ref="I22:I44" si="7">IFERROR(H22/E22,0)</f>
        <v>0.84782608695652173</v>
      </c>
    </row>
    <row r="23" spans="1:9" ht="15" x14ac:dyDescent="0.35">
      <c r="A23" t="s">
        <v>10076</v>
      </c>
      <c r="B23" s="4">
        <f>COUNTIFS(tblRides[completed_flag],1,tblRides[ride_status],"&lt;&gt;Completed")+COUNTIFS(tblRides[completed_flag],0,tblRides[ride_status],"Completed")</f>
        <v>0</v>
      </c>
      <c r="D23">
        <v>2</v>
      </c>
      <c r="E23">
        <f>COUNTIF(tblRides[request_hour],D23)</f>
        <v>446</v>
      </c>
      <c r="F23">
        <f>COUNTIFS(tblRides[request_hour],D23,tblRides[ride_status],"Rider Cancelled")</f>
        <v>42</v>
      </c>
      <c r="G23" s="5">
        <f t="shared" si="6"/>
        <v>9.417040358744394E-2</v>
      </c>
      <c r="H23">
        <f>COUNTIFS(tblRides[request_hour],D23,tblRides[ride_status],"Completed")</f>
        <v>367</v>
      </c>
      <c r="I23" s="5">
        <f t="shared" si="7"/>
        <v>0.82286995515695072</v>
      </c>
    </row>
    <row r="24" spans="1:9" x14ac:dyDescent="0.3">
      <c r="D24">
        <v>3</v>
      </c>
      <c r="E24">
        <f>COUNTIF(tblRides[request_hour],D24)</f>
        <v>430</v>
      </c>
      <c r="F24">
        <f>COUNTIFS(tblRides[request_hour],D24,tblRides[ride_status],"Rider Cancelled")</f>
        <v>44</v>
      </c>
      <c r="G24" s="5">
        <f t="shared" si="6"/>
        <v>0.10232558139534884</v>
      </c>
      <c r="H24">
        <f>COUNTIFS(tblRides[request_hour],D24,tblRides[ride_status],"Completed")</f>
        <v>365</v>
      </c>
      <c r="I24" s="5">
        <f t="shared" si="7"/>
        <v>0.84883720930232553</v>
      </c>
    </row>
    <row r="25" spans="1:9" x14ac:dyDescent="0.3">
      <c r="D25">
        <v>4</v>
      </c>
      <c r="E25">
        <f>COUNTIF(tblRides[request_hour],D25)</f>
        <v>381</v>
      </c>
      <c r="F25">
        <f>COUNTIFS(tblRides[request_hour],D25,tblRides[ride_status],"Rider Cancelled")</f>
        <v>29</v>
      </c>
      <c r="G25" s="5">
        <f t="shared" si="6"/>
        <v>7.6115485564304461E-2</v>
      </c>
      <c r="H25">
        <f>COUNTIFS(tblRides[request_hour],D25,tblRides[ride_status],"Completed")</f>
        <v>319</v>
      </c>
      <c r="I25" s="5">
        <f t="shared" si="7"/>
        <v>0.83727034120734911</v>
      </c>
    </row>
    <row r="26" spans="1:9" ht="15" x14ac:dyDescent="0.35">
      <c r="A26" s="4"/>
      <c r="D26">
        <v>5</v>
      </c>
      <c r="E26">
        <f>COUNTIF(tblRides[request_hour],D26)</f>
        <v>387</v>
      </c>
      <c r="F26">
        <f>COUNTIFS(tblRides[request_hour],D26,tblRides[ride_status],"Rider Cancelled")</f>
        <v>34</v>
      </c>
      <c r="G26" s="5">
        <f t="shared" si="6"/>
        <v>8.7855297157622733E-2</v>
      </c>
      <c r="H26">
        <f>COUNTIFS(tblRides[request_hour],D26,tblRides[ride_status],"Completed")</f>
        <v>325</v>
      </c>
      <c r="I26" s="5">
        <f t="shared" si="7"/>
        <v>0.83979328165374678</v>
      </c>
    </row>
    <row r="27" spans="1:9" x14ac:dyDescent="0.3">
      <c r="D27">
        <v>6</v>
      </c>
      <c r="E27">
        <f>COUNTIF(tblRides[request_hour],D27)</f>
        <v>435</v>
      </c>
      <c r="F27">
        <f>COUNTIFS(tblRides[request_hour],D27,tblRides[ride_status],"Rider Cancelled")</f>
        <v>33</v>
      </c>
      <c r="G27" s="5">
        <f t="shared" si="6"/>
        <v>7.586206896551724E-2</v>
      </c>
      <c r="H27">
        <f>COUNTIFS(tblRides[request_hour],D27,tblRides[ride_status],"Completed")</f>
        <v>354</v>
      </c>
      <c r="I27" s="5">
        <f t="shared" si="7"/>
        <v>0.81379310344827582</v>
      </c>
    </row>
    <row r="28" spans="1:9" x14ac:dyDescent="0.3">
      <c r="D28">
        <v>7</v>
      </c>
      <c r="E28">
        <f>COUNTIF(tblRides[request_hour],D28)</f>
        <v>433</v>
      </c>
      <c r="F28">
        <f>COUNTIFS(tblRides[request_hour],D28,tblRides[ride_status],"Rider Cancelled")</f>
        <v>57</v>
      </c>
      <c r="G28" s="5">
        <f t="shared" si="6"/>
        <v>0.13163972286374134</v>
      </c>
      <c r="H28">
        <f>COUNTIFS(tblRides[request_hour],D28,tblRides[ride_status],"Completed")</f>
        <v>329</v>
      </c>
      <c r="I28" s="5">
        <f t="shared" si="7"/>
        <v>0.75981524249422627</v>
      </c>
    </row>
    <row r="29" spans="1:9" x14ac:dyDescent="0.3">
      <c r="D29">
        <v>8</v>
      </c>
      <c r="E29">
        <f>COUNTIF(tblRides[request_hour],D29)</f>
        <v>405</v>
      </c>
      <c r="F29">
        <f>COUNTIFS(tblRides[request_hour],D29,tblRides[ride_status],"Rider Cancelled")</f>
        <v>55</v>
      </c>
      <c r="G29" s="5">
        <f t="shared" si="6"/>
        <v>0.13580246913580246</v>
      </c>
      <c r="H29">
        <f>COUNTIFS(tblRides[request_hour],D29,tblRides[ride_status],"Completed")</f>
        <v>317</v>
      </c>
      <c r="I29" s="5">
        <f t="shared" si="7"/>
        <v>0.78271604938271599</v>
      </c>
    </row>
    <row r="30" spans="1:9" ht="15" x14ac:dyDescent="0.35">
      <c r="A30" s="4"/>
      <c r="D30">
        <v>9</v>
      </c>
      <c r="E30">
        <f>COUNTIF(tblRides[request_hour],D30)</f>
        <v>435</v>
      </c>
      <c r="F30">
        <f>COUNTIFS(tblRides[request_hour],D30,tblRides[ride_status],"Rider Cancelled")</f>
        <v>63</v>
      </c>
      <c r="G30" s="5">
        <f t="shared" si="6"/>
        <v>0.14482758620689656</v>
      </c>
      <c r="H30">
        <f>COUNTIFS(tblRides[request_hour],D30,tblRides[ride_status],"Completed")</f>
        <v>331</v>
      </c>
      <c r="I30" s="5">
        <f t="shared" si="7"/>
        <v>0.76091954022988506</v>
      </c>
    </row>
    <row r="31" spans="1:9" x14ac:dyDescent="0.3">
      <c r="D31">
        <v>10</v>
      </c>
      <c r="E31">
        <f>COUNTIF(tblRides[request_hour],D31)</f>
        <v>420</v>
      </c>
      <c r="F31">
        <f>COUNTIFS(tblRides[request_hour],D31,tblRides[ride_status],"Rider Cancelled")</f>
        <v>52</v>
      </c>
      <c r="G31" s="5">
        <f t="shared" si="6"/>
        <v>0.12380952380952381</v>
      </c>
      <c r="H31">
        <f>COUNTIFS(tblRides[request_hour],D31,tblRides[ride_status],"Completed")</f>
        <v>326</v>
      </c>
      <c r="I31" s="5">
        <f t="shared" si="7"/>
        <v>0.77619047619047621</v>
      </c>
    </row>
    <row r="32" spans="1:9" x14ac:dyDescent="0.3">
      <c r="D32">
        <v>11</v>
      </c>
      <c r="E32">
        <f>COUNTIF(tblRides[request_hour],D32)</f>
        <v>437</v>
      </c>
      <c r="F32">
        <f>COUNTIFS(tblRides[request_hour],D32,tblRides[ride_status],"Rider Cancelled")</f>
        <v>41</v>
      </c>
      <c r="G32" s="5">
        <f t="shared" si="6"/>
        <v>9.3821510297482841E-2</v>
      </c>
      <c r="H32">
        <f>COUNTIFS(tblRides[request_hour],D32,tblRides[ride_status],"Completed")</f>
        <v>355</v>
      </c>
      <c r="I32" s="5">
        <f t="shared" si="7"/>
        <v>0.81235697940503437</v>
      </c>
    </row>
    <row r="33" spans="1:9" x14ac:dyDescent="0.3">
      <c r="D33">
        <v>12</v>
      </c>
      <c r="E33">
        <f>COUNTIF(tblRides[request_hour],D33)</f>
        <v>423</v>
      </c>
      <c r="F33">
        <f>COUNTIFS(tblRides[request_hour],D33,tblRides[ride_status],"Rider Cancelled")</f>
        <v>46</v>
      </c>
      <c r="G33" s="5">
        <f t="shared" si="6"/>
        <v>0.10874704491725769</v>
      </c>
      <c r="H33">
        <f>COUNTIFS(tblRides[request_hour],D33,tblRides[ride_status],"Completed")</f>
        <v>346</v>
      </c>
      <c r="I33" s="5">
        <f t="shared" si="7"/>
        <v>0.81796690307328601</v>
      </c>
    </row>
    <row r="34" spans="1:9" ht="15" x14ac:dyDescent="0.35">
      <c r="A34" s="4"/>
      <c r="D34">
        <v>13</v>
      </c>
      <c r="E34">
        <f>COUNTIF(tblRides[request_hour],D34)</f>
        <v>409</v>
      </c>
      <c r="F34">
        <f>COUNTIFS(tblRides[request_hour],D34,tblRides[ride_status],"Rider Cancelled")</f>
        <v>41</v>
      </c>
      <c r="G34" s="5">
        <f t="shared" si="6"/>
        <v>0.10024449877750612</v>
      </c>
      <c r="H34">
        <f>COUNTIFS(tblRides[request_hour],D34,tblRides[ride_status],"Completed")</f>
        <v>335</v>
      </c>
      <c r="I34" s="5">
        <f t="shared" si="7"/>
        <v>0.81907090464547683</v>
      </c>
    </row>
    <row r="35" spans="1:9" x14ac:dyDescent="0.3">
      <c r="D35">
        <v>14</v>
      </c>
      <c r="E35">
        <f>COUNTIF(tblRides[request_hour],D35)</f>
        <v>414</v>
      </c>
      <c r="F35">
        <f>COUNTIFS(tblRides[request_hour],D35,tblRides[ride_status],"Rider Cancelled")</f>
        <v>46</v>
      </c>
      <c r="G35" s="5">
        <f t="shared" si="6"/>
        <v>0.1111111111111111</v>
      </c>
      <c r="H35">
        <f>COUNTIFS(tblRides[request_hour],D35,tblRides[ride_status],"Completed")</f>
        <v>339</v>
      </c>
      <c r="I35" s="5">
        <f t="shared" si="7"/>
        <v>0.8188405797101449</v>
      </c>
    </row>
    <row r="36" spans="1:9" x14ac:dyDescent="0.3">
      <c r="D36">
        <v>15</v>
      </c>
      <c r="E36">
        <f>COUNTIF(tblRides[request_hour],D36)</f>
        <v>392</v>
      </c>
      <c r="F36">
        <f>COUNTIFS(tblRides[request_hour],D36,tblRides[ride_status],"Rider Cancelled")</f>
        <v>40</v>
      </c>
      <c r="G36" s="5">
        <f t="shared" si="6"/>
        <v>0.10204081632653061</v>
      </c>
      <c r="H36">
        <f>COUNTIFS(tblRides[request_hour],D36,tblRides[ride_status],"Completed")</f>
        <v>322</v>
      </c>
      <c r="I36" s="5">
        <f t="shared" si="7"/>
        <v>0.8214285714285714</v>
      </c>
    </row>
    <row r="37" spans="1:9" x14ac:dyDescent="0.3">
      <c r="D37">
        <v>16</v>
      </c>
      <c r="E37">
        <f>COUNTIF(tblRides[request_hour],D37)</f>
        <v>432</v>
      </c>
      <c r="F37">
        <f>COUNTIFS(tblRides[request_hour],D37,tblRides[ride_status],"Rider Cancelled")</f>
        <v>48</v>
      </c>
      <c r="G37" s="5">
        <f t="shared" si="6"/>
        <v>0.1111111111111111</v>
      </c>
      <c r="H37">
        <f>COUNTIFS(tblRides[request_hour],D37,tblRides[ride_status],"Completed")</f>
        <v>354</v>
      </c>
      <c r="I37" s="5">
        <f t="shared" si="7"/>
        <v>0.81944444444444442</v>
      </c>
    </row>
    <row r="38" spans="1:9" x14ac:dyDescent="0.3">
      <c r="D38">
        <v>17</v>
      </c>
      <c r="E38">
        <f>COUNTIF(tblRides[request_hour],D38)</f>
        <v>394</v>
      </c>
      <c r="F38">
        <f>COUNTIFS(tblRides[request_hour],D38,tblRides[ride_status],"Rider Cancelled")</f>
        <v>48</v>
      </c>
      <c r="G38" s="5">
        <f t="shared" si="6"/>
        <v>0.12182741116751269</v>
      </c>
      <c r="H38">
        <f>COUNTIFS(tblRides[request_hour],D38,tblRides[ride_status],"Completed")</f>
        <v>317</v>
      </c>
      <c r="I38" s="5">
        <f t="shared" si="7"/>
        <v>0.80456852791878175</v>
      </c>
    </row>
    <row r="39" spans="1:9" x14ac:dyDescent="0.3">
      <c r="D39">
        <v>18</v>
      </c>
      <c r="E39">
        <f>COUNTIF(tblRides[request_hour],D39)</f>
        <v>434</v>
      </c>
      <c r="F39">
        <f>COUNTIFS(tblRides[request_hour],D39,tblRides[ride_status],"Rider Cancelled")</f>
        <v>63</v>
      </c>
      <c r="G39" s="5">
        <f t="shared" si="6"/>
        <v>0.14516129032258066</v>
      </c>
      <c r="H39">
        <f>COUNTIFS(tblRides[request_hour],D39,tblRides[ride_status],"Completed")</f>
        <v>325</v>
      </c>
      <c r="I39" s="5">
        <f t="shared" si="7"/>
        <v>0.74884792626728114</v>
      </c>
    </row>
    <row r="40" spans="1:9" x14ac:dyDescent="0.3">
      <c r="D40">
        <v>19</v>
      </c>
      <c r="E40">
        <f>COUNTIF(tblRides[request_hour],D40)</f>
        <v>446</v>
      </c>
      <c r="F40">
        <f>COUNTIFS(tblRides[request_hour],D40,tblRides[ride_status],"Rider Cancelled")</f>
        <v>67</v>
      </c>
      <c r="G40" s="5">
        <f t="shared" si="6"/>
        <v>0.15022421524663676</v>
      </c>
      <c r="H40">
        <f>COUNTIFS(tblRides[request_hour],D40,tblRides[ride_status],"Completed")</f>
        <v>337</v>
      </c>
      <c r="I40" s="5">
        <f t="shared" si="7"/>
        <v>0.75560538116591924</v>
      </c>
    </row>
    <row r="41" spans="1:9" x14ac:dyDescent="0.3">
      <c r="D41">
        <v>20</v>
      </c>
      <c r="E41">
        <f>COUNTIF(tblRides[request_hour],D41)</f>
        <v>383</v>
      </c>
      <c r="F41">
        <f>COUNTIFS(tblRides[request_hour],D41,tblRides[ride_status],"Rider Cancelled")</f>
        <v>46</v>
      </c>
      <c r="G41" s="5">
        <f t="shared" si="6"/>
        <v>0.12010443864229765</v>
      </c>
      <c r="H41">
        <f>COUNTIFS(tblRides[request_hour],D41,tblRides[ride_status],"Completed")</f>
        <v>302</v>
      </c>
      <c r="I41" s="5">
        <f t="shared" si="7"/>
        <v>0.78851174934725854</v>
      </c>
    </row>
    <row r="42" spans="1:9" x14ac:dyDescent="0.3">
      <c r="D42">
        <v>21</v>
      </c>
      <c r="E42">
        <f>COUNTIF(tblRides[request_hour],D42)</f>
        <v>420</v>
      </c>
      <c r="F42">
        <f>COUNTIFS(tblRides[request_hour],D42,tblRides[ride_status],"Rider Cancelled")</f>
        <v>53</v>
      </c>
      <c r="G42" s="5">
        <f t="shared" si="6"/>
        <v>0.12619047619047619</v>
      </c>
      <c r="H42">
        <f>COUNTIFS(tblRides[request_hour],D42,tblRides[ride_status],"Completed")</f>
        <v>331</v>
      </c>
      <c r="I42" s="5">
        <f t="shared" si="7"/>
        <v>0.78809523809523807</v>
      </c>
    </row>
    <row r="43" spans="1:9" x14ac:dyDescent="0.3">
      <c r="D43">
        <v>22</v>
      </c>
      <c r="E43">
        <f>COUNTIF(tblRides[request_hour],D43)</f>
        <v>406</v>
      </c>
      <c r="F43">
        <f>COUNTIFS(tblRides[request_hour],D43,tblRides[ride_status],"Rider Cancelled")</f>
        <v>54</v>
      </c>
      <c r="G43" s="5">
        <f t="shared" si="6"/>
        <v>0.13300492610837439</v>
      </c>
      <c r="H43">
        <f>COUNTIFS(tblRides[request_hour],D43,tblRides[ride_status],"Completed")</f>
        <v>317</v>
      </c>
      <c r="I43" s="5">
        <f t="shared" si="7"/>
        <v>0.78078817733990147</v>
      </c>
    </row>
    <row r="44" spans="1:9" x14ac:dyDescent="0.3">
      <c r="D44">
        <v>23</v>
      </c>
      <c r="E44">
        <f>COUNTIF(tblRides[request_hour],D44)</f>
        <v>409</v>
      </c>
      <c r="F44">
        <f>COUNTIFS(tblRides[request_hour],D44,tblRides[ride_status],"Rider Cancelled")</f>
        <v>44</v>
      </c>
      <c r="G44" s="5">
        <f t="shared" si="6"/>
        <v>0.10757946210268948</v>
      </c>
      <c r="H44">
        <f>COUNTIFS(tblRides[request_hour],D44,tblRides[ride_status],"Completed")</f>
        <v>339</v>
      </c>
      <c r="I44" s="5">
        <f t="shared" si="7"/>
        <v>0.82885085574572126</v>
      </c>
    </row>
  </sheetData>
  <conditionalFormatting sqref="G4:G7">
    <cfRule type="colorScale" priority="6">
      <colorScale>
        <cfvo type="min"/>
        <cfvo type="percentile" val="50"/>
        <cfvo type="max"/>
        <color rgb="FFF8696B"/>
        <color rgb="FFFFEB84"/>
        <color rgb="FF63BE7B"/>
      </colorScale>
    </cfRule>
  </conditionalFormatting>
  <conditionalFormatting sqref="G11:G16">
    <cfRule type="colorScale" priority="5">
      <colorScale>
        <cfvo type="min"/>
        <cfvo type="percentile" val="50"/>
        <cfvo type="max"/>
        <color rgb="FFF8696B"/>
        <color rgb="FFFFEB84"/>
        <color rgb="FF63BE7B"/>
      </colorScale>
    </cfRule>
  </conditionalFormatting>
  <conditionalFormatting sqref="G21:G44">
    <cfRule type="colorScale" priority="4">
      <colorScale>
        <cfvo type="min"/>
        <cfvo type="percentile" val="50"/>
        <cfvo type="max"/>
        <color rgb="FFF8696B"/>
        <color rgb="FFFFEB84"/>
        <color rgb="FF63BE7B"/>
      </colorScale>
    </cfRule>
  </conditionalFormatting>
  <conditionalFormatting sqref="I3:I44">
    <cfRule type="colorScale" priority="3">
      <colorScale>
        <cfvo type="min"/>
        <cfvo type="percentile" val="50"/>
        <cfvo type="max"/>
        <color rgb="FFF8696B"/>
        <color rgb="FFFFEB84"/>
        <color rgb="FF63BE7B"/>
      </colorScale>
    </cfRule>
  </conditionalFormatting>
  <conditionalFormatting sqref="N3:N7">
    <cfRule type="colorScale" priority="2">
      <colorScale>
        <cfvo type="min"/>
        <cfvo type="percentile" val="50"/>
        <cfvo type="max"/>
        <color rgb="FFF8696B"/>
        <color rgb="FFFFEB84"/>
        <color rgb="FF63BE7B"/>
      </colorScale>
    </cfRule>
  </conditionalFormatting>
  <conditionalFormatting sqref="P3:P7">
    <cfRule type="colorScale" priority="1">
      <colorScale>
        <cfvo type="min"/>
        <cfvo type="percentile" val="50"/>
        <cfvo type="max"/>
        <color rgb="FFF8696B"/>
        <color rgb="FFFFEB84"/>
        <color rgb="FF63BE7B"/>
      </colorScale>
    </cfRule>
  </conditionalFormatting>
  <pageMargins left="0.7" right="0.7" top="0.75" bottom="0.75" header="0.3" footer="0.3"/>
  <tableParts count="5">
    <tablePart r:id="rId1"/>
    <tablePart r:id="rId2"/>
    <tablePart r:id="rId3"/>
    <tablePart r:id="rId4"/>
    <tablePart r:id="rId5"/>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83CB1-2907-4E5B-B9D6-A038C8A6788D}">
  <dimension ref="A1:S79"/>
  <sheetViews>
    <sheetView showGridLines="0" zoomScale="60" workbookViewId="0">
      <selection activeCell="Q15" sqref="Q15"/>
    </sheetView>
  </sheetViews>
  <sheetFormatPr defaultRowHeight="14.4" x14ac:dyDescent="0.3"/>
  <cols>
    <col min="1" max="6" width="12.77734375" customWidth="1"/>
    <col min="7" max="7" width="15.109375" bestFit="1" customWidth="1"/>
    <col min="8" max="8" width="17.21875" bestFit="1" customWidth="1"/>
    <col min="9" max="9" width="15.6640625" bestFit="1" customWidth="1"/>
    <col min="10" max="10" width="14.77734375" bestFit="1" customWidth="1"/>
    <col min="11" max="11" width="11.21875" bestFit="1" customWidth="1"/>
    <col min="12" max="13" width="11.44140625" bestFit="1" customWidth="1"/>
    <col min="14" max="14" width="20.33203125" bestFit="1" customWidth="1"/>
    <col min="15" max="15" width="22.5546875" bestFit="1" customWidth="1"/>
    <col min="16" max="16" width="14.33203125" bestFit="1" customWidth="1"/>
    <col min="17" max="17" width="15.33203125" bestFit="1" customWidth="1"/>
    <col min="18" max="18" width="14.33203125" bestFit="1" customWidth="1"/>
    <col min="19" max="19" width="15.33203125" bestFit="1" customWidth="1"/>
    <col min="20" max="20" width="17.21875" bestFit="1" customWidth="1"/>
    <col min="21" max="21" width="11.44140625" bestFit="1" customWidth="1"/>
  </cols>
  <sheetData>
    <row r="1" spans="1:19" s="6" customFormat="1" ht="25.05" customHeight="1" x14ac:dyDescent="0.45">
      <c r="N1" s="24" t="s">
        <v>10096</v>
      </c>
      <c r="O1" s="24" t="s">
        <v>10097</v>
      </c>
      <c r="P1"/>
      <c r="Q1"/>
      <c r="R1"/>
      <c r="S1"/>
    </row>
    <row r="2" spans="1:19" s="6" customFormat="1" ht="25.05" customHeight="1" x14ac:dyDescent="0.45">
      <c r="N2" s="24" t="s">
        <v>10094</v>
      </c>
      <c r="O2" t="s">
        <v>58</v>
      </c>
      <c r="P2" t="s">
        <v>82</v>
      </c>
      <c r="Q2" t="s">
        <v>10095</v>
      </c>
      <c r="R2"/>
      <c r="S2"/>
    </row>
    <row r="3" spans="1:19" s="6" customFormat="1" ht="25.05" customHeight="1" x14ac:dyDescent="0.45">
      <c r="N3" s="25" t="s">
        <v>33</v>
      </c>
      <c r="O3" s="26">
        <v>218</v>
      </c>
      <c r="P3" s="26">
        <v>64</v>
      </c>
      <c r="Q3" s="26">
        <v>282</v>
      </c>
      <c r="R3"/>
      <c r="S3"/>
    </row>
    <row r="4" spans="1:19" ht="25.05" customHeight="1" x14ac:dyDescent="0.6">
      <c r="A4" s="7" t="s">
        <v>10078</v>
      </c>
      <c r="B4" s="8"/>
      <c r="C4" s="18"/>
      <c r="D4" s="7" t="s">
        <v>10093</v>
      </c>
      <c r="E4" s="9"/>
      <c r="F4" s="10"/>
      <c r="G4" s="7" t="s">
        <v>10092</v>
      </c>
      <c r="H4" s="9"/>
      <c r="I4" s="10"/>
      <c r="J4" s="7" t="s">
        <v>10091</v>
      </c>
      <c r="K4" s="9"/>
      <c r="L4" s="10"/>
      <c r="N4" s="25" t="s">
        <v>36</v>
      </c>
      <c r="O4" s="26">
        <v>218</v>
      </c>
      <c r="P4" s="26">
        <v>76</v>
      </c>
      <c r="Q4" s="26">
        <v>294</v>
      </c>
    </row>
    <row r="5" spans="1:19" ht="25.05" customHeight="1" x14ac:dyDescent="0.3">
      <c r="A5" s="11">
        <f>Analysis!B4</f>
        <v>10000</v>
      </c>
      <c r="B5" s="19"/>
      <c r="C5" s="20"/>
      <c r="D5" s="17">
        <f>Analysis!B9</f>
        <v>0.80489999999999995</v>
      </c>
      <c r="E5" s="12"/>
      <c r="F5" s="13"/>
      <c r="G5" s="17">
        <f>Analysis!B10</f>
        <v>0.1114</v>
      </c>
      <c r="H5" s="12"/>
      <c r="I5" s="13"/>
      <c r="J5" s="17">
        <f>Analysis!B12</f>
        <v>2.86E-2</v>
      </c>
      <c r="K5" s="12"/>
      <c r="L5" s="13"/>
      <c r="N5" s="25" t="s">
        <v>62</v>
      </c>
      <c r="O5" s="26">
        <v>123</v>
      </c>
      <c r="P5" s="26">
        <v>32</v>
      </c>
      <c r="Q5" s="26">
        <v>155</v>
      </c>
    </row>
    <row r="6" spans="1:19" ht="25.05" customHeight="1" x14ac:dyDescent="0.3">
      <c r="A6" s="21"/>
      <c r="B6" s="22"/>
      <c r="C6" s="23"/>
      <c r="D6" s="14"/>
      <c r="E6" s="15"/>
      <c r="F6" s="16"/>
      <c r="G6" s="14"/>
      <c r="H6" s="15"/>
      <c r="I6" s="16"/>
      <c r="J6" s="14"/>
      <c r="K6" s="15"/>
      <c r="L6" s="16"/>
      <c r="N6" s="25" t="s">
        <v>25</v>
      </c>
      <c r="O6" s="26">
        <v>372</v>
      </c>
      <c r="P6" s="26">
        <v>70</v>
      </c>
      <c r="Q6" s="26">
        <v>442</v>
      </c>
    </row>
    <row r="7" spans="1:19" x14ac:dyDescent="0.3">
      <c r="N7" s="25" t="s">
        <v>43</v>
      </c>
      <c r="O7" s="26">
        <v>183</v>
      </c>
      <c r="P7" s="26">
        <v>44</v>
      </c>
      <c r="Q7" s="26">
        <v>227</v>
      </c>
    </row>
    <row r="8" spans="1:19" x14ac:dyDescent="0.3">
      <c r="N8" s="25" t="s">
        <v>10095</v>
      </c>
      <c r="O8" s="26">
        <v>1114</v>
      </c>
      <c r="P8" s="26">
        <v>286</v>
      </c>
      <c r="Q8" s="26">
        <v>1400</v>
      </c>
    </row>
    <row r="11" spans="1:19" x14ac:dyDescent="0.3">
      <c r="N11" s="24" t="s">
        <v>15</v>
      </c>
      <c r="O11" t="s">
        <v>10098</v>
      </c>
    </row>
    <row r="13" spans="1:19" x14ac:dyDescent="0.3">
      <c r="N13" s="24" t="s">
        <v>10094</v>
      </c>
      <c r="O13" t="s">
        <v>10096</v>
      </c>
    </row>
    <row r="14" spans="1:19" x14ac:dyDescent="0.3">
      <c r="N14" s="25" t="s">
        <v>33</v>
      </c>
      <c r="O14" s="26">
        <v>282</v>
      </c>
    </row>
    <row r="15" spans="1:19" x14ac:dyDescent="0.3">
      <c r="N15" s="25" t="s">
        <v>36</v>
      </c>
      <c r="O15" s="26">
        <v>294</v>
      </c>
    </row>
    <row r="16" spans="1:19" x14ac:dyDescent="0.3">
      <c r="N16" s="25" t="s">
        <v>62</v>
      </c>
      <c r="O16" s="26">
        <v>155</v>
      </c>
    </row>
    <row r="17" spans="14:18" x14ac:dyDescent="0.3">
      <c r="N17" s="25" t="s">
        <v>25</v>
      </c>
      <c r="O17" s="26">
        <v>442</v>
      </c>
    </row>
    <row r="18" spans="14:18" x14ac:dyDescent="0.3">
      <c r="N18" s="25" t="s">
        <v>43</v>
      </c>
      <c r="O18" s="26">
        <v>227</v>
      </c>
    </row>
    <row r="19" spans="14:18" x14ac:dyDescent="0.3">
      <c r="N19" s="25" t="s">
        <v>10095</v>
      </c>
      <c r="O19" s="26">
        <v>1400</v>
      </c>
    </row>
    <row r="22" spans="14:18" ht="28.8" x14ac:dyDescent="0.3">
      <c r="O22" s="27" t="s">
        <v>10083</v>
      </c>
      <c r="P22" s="27" t="s">
        <v>10060</v>
      </c>
      <c r="Q22" s="27" t="s">
        <v>10079</v>
      </c>
      <c r="R22" s="27" t="s">
        <v>10080</v>
      </c>
    </row>
    <row r="23" spans="14:18" x14ac:dyDescent="0.3">
      <c r="O23" s="28" t="s">
        <v>25</v>
      </c>
      <c r="P23" s="28">
        <f>COUNTIF(tblRides[city],O23)</f>
        <v>2985</v>
      </c>
      <c r="Q23" s="28">
        <f>COUNTIFS(tblRides[city],O23,tblRides[ride_status],"Rider Cancelled")</f>
        <v>372</v>
      </c>
      <c r="R23" s="29">
        <f>IFERROR(Q23/P23,0)</f>
        <v>0.12462311557788945</v>
      </c>
    </row>
    <row r="24" spans="14:18" x14ac:dyDescent="0.3">
      <c r="O24" s="28" t="s">
        <v>43</v>
      </c>
      <c r="P24" s="28">
        <f>COUNTIF(tblRides[city],O24)</f>
        <v>1784</v>
      </c>
      <c r="Q24" s="28">
        <f>COUNTIFS(tblRides[city],O24,tblRides[ride_status],"Rider Cancelled")</f>
        <v>183</v>
      </c>
      <c r="R24" s="29">
        <f t="shared" ref="R24:R27" si="0">IFERROR(Q24/P24,0)</f>
        <v>0.10257847533632287</v>
      </c>
    </row>
    <row r="25" spans="14:18" x14ac:dyDescent="0.3">
      <c r="O25" s="28" t="s">
        <v>33</v>
      </c>
      <c r="P25" s="28">
        <f>COUNTIF(tblRides[city],O25)</f>
        <v>2047</v>
      </c>
      <c r="Q25" s="28">
        <f>COUNTIFS(tblRides[city],O25,tblRides[ride_status],"Rider Cancelled")</f>
        <v>218</v>
      </c>
      <c r="R25" s="29">
        <f t="shared" si="0"/>
        <v>0.10649731314118221</v>
      </c>
    </row>
    <row r="26" spans="14:18" x14ac:dyDescent="0.3">
      <c r="O26" s="28" t="s">
        <v>36</v>
      </c>
      <c r="P26" s="28">
        <f>COUNTIF(tblRides[city],O26)</f>
        <v>2014</v>
      </c>
      <c r="Q26" s="28">
        <f>COUNTIFS(tblRides[city],O26,tblRides[ride_status],"Rider Cancelled")</f>
        <v>218</v>
      </c>
      <c r="R26" s="29">
        <f t="shared" si="0"/>
        <v>0.10824230387288977</v>
      </c>
    </row>
    <row r="27" spans="14:18" x14ac:dyDescent="0.3">
      <c r="O27" s="28" t="s">
        <v>62</v>
      </c>
      <c r="P27" s="28">
        <f>COUNTIF(tblRides[city],O27)</f>
        <v>1170</v>
      </c>
      <c r="Q27" s="28">
        <f>COUNTIFS(tblRides[city],O27,tblRides[ride_status],"Rider Cancelled")</f>
        <v>123</v>
      </c>
      <c r="R27" s="29">
        <f t="shared" si="0"/>
        <v>0.10512820512820513</v>
      </c>
    </row>
    <row r="46" spans="1:7" ht="23.4" x14ac:dyDescent="0.3">
      <c r="A46" s="27"/>
      <c r="B46" s="27"/>
      <c r="C46" s="27"/>
      <c r="D46" s="27"/>
      <c r="G46" s="30"/>
    </row>
    <row r="47" spans="1:7" x14ac:dyDescent="0.3">
      <c r="A47" s="28"/>
      <c r="B47" s="28"/>
      <c r="C47" s="28"/>
      <c r="D47" s="29"/>
      <c r="G47" s="31"/>
    </row>
    <row r="48" spans="1:7" x14ac:dyDescent="0.3">
      <c r="A48" s="28"/>
      <c r="B48" s="28"/>
      <c r="C48" s="28"/>
      <c r="D48" s="29"/>
      <c r="G48" s="32"/>
    </row>
    <row r="49" spans="1:7" x14ac:dyDescent="0.3">
      <c r="A49" s="28"/>
      <c r="B49" s="28"/>
      <c r="C49" s="28"/>
      <c r="D49" s="29"/>
      <c r="G49" s="31"/>
    </row>
    <row r="50" spans="1:7" x14ac:dyDescent="0.3">
      <c r="A50" s="28"/>
      <c r="B50" s="28"/>
      <c r="C50" s="28"/>
      <c r="D50" s="29"/>
      <c r="G50" s="32"/>
    </row>
    <row r="51" spans="1:7" x14ac:dyDescent="0.3">
      <c r="A51" s="28"/>
      <c r="B51" s="28"/>
      <c r="C51" s="28"/>
      <c r="D51" s="29"/>
      <c r="G51" s="31"/>
    </row>
    <row r="52" spans="1:7" x14ac:dyDescent="0.3">
      <c r="G52" s="32"/>
    </row>
    <row r="53" spans="1:7" x14ac:dyDescent="0.3">
      <c r="G53" s="31"/>
    </row>
    <row r="54" spans="1:7" x14ac:dyDescent="0.3">
      <c r="G54" s="32"/>
    </row>
    <row r="56" spans="1:7" x14ac:dyDescent="0.3">
      <c r="G56" s="33"/>
    </row>
    <row r="69" spans="3:3" ht="23.4" x14ac:dyDescent="0.3">
      <c r="C69" s="30"/>
    </row>
    <row r="70" spans="3:3" x14ac:dyDescent="0.3">
      <c r="C70" s="31"/>
    </row>
    <row r="71" spans="3:3" x14ac:dyDescent="0.3">
      <c r="C71" s="32"/>
    </row>
    <row r="72" spans="3:3" x14ac:dyDescent="0.3">
      <c r="C72" s="31"/>
    </row>
    <row r="73" spans="3:3" x14ac:dyDescent="0.3">
      <c r="C73" s="32"/>
    </row>
    <row r="74" spans="3:3" x14ac:dyDescent="0.3">
      <c r="C74" s="31"/>
    </row>
    <row r="75" spans="3:3" x14ac:dyDescent="0.3">
      <c r="C75" s="32"/>
    </row>
    <row r="76" spans="3:3" x14ac:dyDescent="0.3">
      <c r="C76" s="31"/>
    </row>
    <row r="77" spans="3:3" x14ac:dyDescent="0.3">
      <c r="C77" s="32"/>
    </row>
    <row r="79" spans="3:3" x14ac:dyDescent="0.3">
      <c r="C79" s="33"/>
    </row>
  </sheetData>
  <mergeCells count="8">
    <mergeCell ref="A5:C6"/>
    <mergeCell ref="D5:F6"/>
    <mergeCell ref="G5:I6"/>
    <mergeCell ref="J5:L6"/>
    <mergeCell ref="A4:C4"/>
    <mergeCell ref="D4:F4"/>
    <mergeCell ref="G4:I4"/>
    <mergeCell ref="J4:L4"/>
  </mergeCells>
  <pageMargins left="0.7" right="0.7" top="0.75" bottom="0.75" header="0.3" footer="0.3"/>
  <drawing r:id="rId3"/>
  <tableParts count="1">
    <tablePart r:id="rId4"/>
  </tableParts>
  <extLst>
    <ext xmlns:x14="http://schemas.microsoft.com/office/spreadsheetml/2009/9/main" uri="{A8765BA9-456A-4dab-B4F3-ACF838C121DE}">
      <x14:slicerList>
        <x14:slicer r:id="rId5"/>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2C39378-EC62-43F8-92BE-5D4D5B4EF67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rideflow_synthetic_rides</vt:lpstr>
      <vt:lpstr>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meet2901badjatya@gmail.com</dc:creator>
  <cp:lastModifiedBy>meet2901badjatya@gmail.com</cp:lastModifiedBy>
  <dcterms:created xsi:type="dcterms:W3CDTF">2026-10-10T11:07:07Z</dcterms:created>
  <dcterms:modified xsi:type="dcterms:W3CDTF">2026-10-10T16:05:42Z</dcterms:modified>
</cp:coreProperties>
</file>